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8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9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tables/table3.xml" ContentType="application/vnd.openxmlformats-officedocument.spreadsheetml.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tables/table4.xml" ContentType="application/vnd.openxmlformats-officedocument.spreadsheetml.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29.xml" ContentType="application/vnd.openxmlformats-officedocument.spreadsheetml.pivotTable+xml"/>
  <Override PartName="/xl/tables/table5.xml" ContentType="application/vnd.openxmlformats-officedocument.spreadsheetml.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hidePivotFieldList="1" defaultThemeVersion="166925"/>
  <xr:revisionPtr revIDLastSave="0" documentId="8_{AB41F667-7FEF-44DC-B601-71855C302FA0}" xr6:coauthVersionLast="47" xr6:coauthVersionMax="47" xr10:uidLastSave="{00000000-0000-0000-0000-000000000000}"/>
  <bookViews>
    <workbookView xWindow="240" yWindow="105" windowWidth="14805" windowHeight="8010" firstSheet="17" activeTab="17" xr2:uid="{00000000-000D-0000-FFFF-FFFF00000000}"/>
  </bookViews>
  <sheets>
    <sheet name="Branches" sheetId="1" r:id="rId1"/>
    <sheet name="Customers" sheetId="2" r:id="rId2"/>
    <sheet name="Sheet3" sheetId="9" state="hidden" r:id="rId3"/>
    <sheet name="Sheet21" sheetId="42" state="hidden" r:id="rId4"/>
    <sheet name="Transitions" sheetId="3" r:id="rId5"/>
    <sheet name="Sheet28" sheetId="50" state="hidden" r:id="rId6"/>
    <sheet name="Sheet14" sheetId="34" state="hidden" r:id="rId7"/>
    <sheet name="Sheet18" sheetId="35" state="hidden" r:id="rId8"/>
    <sheet name="Sheet10" sheetId="33" state="hidden" r:id="rId9"/>
    <sheet name="Sheet8" sheetId="32" state="hidden" r:id="rId10"/>
    <sheet name="Sheet1" sheetId="31" state="hidden" r:id="rId11"/>
    <sheet name="Sheet19" sheetId="36" state="hidden" r:id="rId12"/>
    <sheet name="Sheet17" sheetId="27" state="hidden" r:id="rId13"/>
    <sheet name="Sheet15" sheetId="25" state="hidden" r:id="rId14"/>
    <sheet name="Sheet26" sheetId="47" state="hidden" r:id="rId15"/>
    <sheet name="KPL_Summary" sheetId="4" r:id="rId16"/>
    <sheet name=" (All Answers)" sheetId="14" r:id="rId17"/>
    <sheet name="21-26" sheetId="13" r:id="rId18"/>
    <sheet name="Sheet20" sheetId="41" state="hidden" r:id="rId19"/>
    <sheet name="Sheet22" sheetId="43" state="hidden" r:id="rId20"/>
    <sheet name="Sheet23" sheetId="44" state="hidden" r:id="rId21"/>
    <sheet name="Sheet24" sheetId="45" state="hidden" r:id="rId22"/>
    <sheet name="38" sheetId="49" state="hidden" r:id="rId23"/>
    <sheet name="38(A)" sheetId="52" r:id="rId24"/>
    <sheet name="39(A)" sheetId="51" r:id="rId25"/>
    <sheet name="40" sheetId="38" r:id="rId26"/>
    <sheet name="DASHBOARD" sheetId="40" r:id="rId27"/>
    <sheet name="Sheet25" sheetId="46" r:id="rId28"/>
    <sheet name="sheet" sheetId="30" r:id="rId29"/>
    <sheet name="Sheet27" sheetId="48" r:id="rId30"/>
    <sheet name="39" sheetId="37" state="hidden" r:id="rId31"/>
    <sheet name="37" sheetId="24" r:id="rId32"/>
    <sheet name="Sheet13" sheetId="23" r:id="rId33"/>
    <sheet name="Sheet5" sheetId="11" state="hidden" r:id="rId34"/>
    <sheet name="Sheet4" sheetId="10" state="hidden" r:id="rId35"/>
    <sheet name="32" sheetId="17" r:id="rId36"/>
    <sheet name="Sheet6" sheetId="29" state="hidden" r:id="rId37"/>
    <sheet name="Sheet7" sheetId="39" r:id="rId38"/>
    <sheet name="35" sheetId="28" state="hidden" r:id="rId39"/>
    <sheet name="Sheet16" sheetId="26" state="hidden" r:id="rId40"/>
    <sheet name="Sheet2" sheetId="8" state="hidden" r:id="rId41"/>
    <sheet name="Sheet12" sheetId="22" state="hidden" r:id="rId42"/>
    <sheet name="Sheet11" sheetId="21" state="hidden" r:id="rId43"/>
    <sheet name="33" sheetId="19" r:id="rId44"/>
    <sheet name="34" sheetId="20" r:id="rId45"/>
    <sheet name="Sheet9" sheetId="18" r:id="rId46"/>
    <sheet name="31" sheetId="16" r:id="rId47"/>
    <sheet name="KPL_Hint" sheetId="15" r:id="rId48"/>
  </sheets>
  <definedNames>
    <definedName name="_xlnm._FilterDatabase" localSheetId="4" hidden="1">Transitions!$Q$1:$Q$2001</definedName>
    <definedName name="_xlnm._FilterDatabase" localSheetId="28" hidden="1">sheet!$A$1:$C$2001</definedName>
    <definedName name="_xlnm._FilterDatabase" localSheetId="17" hidden="1">'21-26'!$R$1:$R$5419</definedName>
  </definedNames>
  <calcPr calcId="191028"/>
  <pivotCaches>
    <pivotCache cacheId="925" r:id="rId49"/>
    <pivotCache cacheId="926" r:id="rId50"/>
    <pivotCache cacheId="927" r:id="rId51"/>
    <pivotCache cacheId="928" r:id="rId52"/>
    <pivotCache cacheId="929" r:id="rId53"/>
    <pivotCache cacheId="930" r:id="rId54"/>
    <pivotCache cacheId="931" r:id="rId55"/>
    <pivotCache cacheId="932" r:id="rId56"/>
    <pivotCache cacheId="933" r:id="rId57"/>
    <pivotCache cacheId="934" r:id="rId58"/>
    <pivotCache cacheId="935" r:id="rId59"/>
    <pivotCache cacheId="936" r:id="rId60"/>
    <pivotCache cacheId="937" r:id="rId6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4" l="1"/>
  <c r="E12" i="14"/>
  <c r="D12" i="14"/>
  <c r="C10" i="14"/>
  <c r="D8" i="14"/>
  <c r="G11" i="14"/>
  <c r="G10" i="14"/>
  <c r="G9" i="14"/>
  <c r="G8" i="14"/>
  <c r="G7" i="14"/>
  <c r="G6" i="14"/>
  <c r="G5" i="14"/>
  <c r="G4" i="14"/>
  <c r="G3" i="14"/>
  <c r="G2" i="14"/>
  <c r="C6" i="14"/>
  <c r="C5" i="14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" i="3"/>
  <c r="C4" i="14" s="1"/>
  <c r="G2" i="48"/>
  <c r="F2" i="48"/>
  <c r="E2" i="48"/>
  <c r="D2" i="48"/>
  <c r="H2" i="48" s="1"/>
  <c r="BL3" i="14"/>
  <c r="BL4" i="14"/>
  <c r="BL5" i="14"/>
  <c r="BL6" i="14"/>
  <c r="BL7" i="14"/>
  <c r="BL8" i="14"/>
  <c r="BL9" i="14"/>
  <c r="BL10" i="14"/>
  <c r="BL11" i="14"/>
  <c r="BL12" i="14"/>
  <c r="BL13" i="14"/>
  <c r="BL14" i="14"/>
  <c r="BL15" i="14"/>
  <c r="BL16" i="14"/>
  <c r="BL17" i="14"/>
  <c r="BL18" i="14"/>
  <c r="BL19" i="14"/>
  <c r="BL20" i="14"/>
  <c r="BL21" i="14"/>
  <c r="BL22" i="14"/>
  <c r="BL23" i="14"/>
  <c r="BL24" i="14"/>
  <c r="BL25" i="14"/>
  <c r="BL26" i="14"/>
  <c r="BL27" i="14"/>
  <c r="BL28" i="14"/>
  <c r="BL29" i="14"/>
  <c r="BL30" i="14"/>
  <c r="BL31" i="14"/>
  <c r="BL32" i="14"/>
  <c r="BL33" i="14"/>
  <c r="BL34" i="14"/>
  <c r="BL35" i="14"/>
  <c r="BL36" i="14"/>
  <c r="BL37" i="14"/>
  <c r="BL38" i="14"/>
  <c r="BL39" i="14"/>
  <c r="BL40" i="14"/>
  <c r="BL41" i="14"/>
  <c r="BL42" i="14"/>
  <c r="BL43" i="14"/>
  <c r="BL44" i="14"/>
  <c r="BL45" i="14"/>
  <c r="BL46" i="14"/>
  <c r="BL47" i="14"/>
  <c r="BL48" i="14"/>
  <c r="BL49" i="14"/>
  <c r="BL50" i="14"/>
  <c r="BL51" i="14"/>
  <c r="BL52" i="14"/>
  <c r="BL53" i="14"/>
  <c r="BL54" i="14"/>
  <c r="BL55" i="14"/>
  <c r="BL56" i="14"/>
  <c r="BL57" i="14"/>
  <c r="BL58" i="14"/>
  <c r="BL59" i="14"/>
  <c r="BL60" i="14"/>
  <c r="BL61" i="14"/>
  <c r="BL62" i="14"/>
  <c r="BL63" i="14"/>
  <c r="BL64" i="14"/>
  <c r="BL65" i="14"/>
  <c r="BL66" i="14"/>
  <c r="BL67" i="14"/>
  <c r="BL68" i="14"/>
  <c r="BL69" i="14"/>
  <c r="BL70" i="14"/>
  <c r="BL71" i="14"/>
  <c r="BL72" i="14"/>
  <c r="BL73" i="14"/>
  <c r="BL74" i="14"/>
  <c r="BL75" i="14"/>
  <c r="BL76" i="14"/>
  <c r="BL77" i="14"/>
  <c r="BL78" i="14"/>
  <c r="BL79" i="14"/>
  <c r="BL80" i="14"/>
  <c r="BL81" i="14"/>
  <c r="BL82" i="14"/>
  <c r="BL83" i="14"/>
  <c r="BL84" i="14"/>
  <c r="BL85" i="14"/>
  <c r="BL86" i="14"/>
  <c r="BL87" i="14"/>
  <c r="BL88" i="14"/>
  <c r="BL89" i="14"/>
  <c r="BL90" i="14"/>
  <c r="BL91" i="14"/>
  <c r="BL92" i="14"/>
  <c r="BL93" i="14"/>
  <c r="BL94" i="14"/>
  <c r="BL95" i="14"/>
  <c r="BL96" i="14"/>
  <c r="BL97" i="14"/>
  <c r="BL98" i="14"/>
  <c r="BL99" i="14"/>
  <c r="BL100" i="14"/>
  <c r="BL101" i="14"/>
  <c r="BL102" i="14"/>
  <c r="BL103" i="14"/>
  <c r="BL104" i="14"/>
  <c r="BL105" i="14"/>
  <c r="BL106" i="14"/>
  <c r="BL107" i="14"/>
  <c r="BL108" i="14"/>
  <c r="BL109" i="14"/>
  <c r="BL110" i="14"/>
  <c r="BL111" i="14"/>
  <c r="BL112" i="14"/>
  <c r="BL113" i="14"/>
  <c r="BL114" i="14"/>
  <c r="BL115" i="14"/>
  <c r="BL116" i="14"/>
  <c r="BL117" i="14"/>
  <c r="BL118" i="14"/>
  <c r="BL119" i="14"/>
  <c r="BL120" i="14"/>
  <c r="BL121" i="14"/>
  <c r="BL122" i="14"/>
  <c r="BL123" i="14"/>
  <c r="BL124" i="14"/>
  <c r="BL125" i="14"/>
  <c r="BL126" i="14"/>
  <c r="BL127" i="14"/>
  <c r="BL128" i="14"/>
  <c r="BL129" i="14"/>
  <c r="BL130" i="14"/>
  <c r="BL131" i="14"/>
  <c r="BL132" i="14"/>
  <c r="BL133" i="14"/>
  <c r="BL134" i="14"/>
  <c r="BL135" i="14"/>
  <c r="BL136" i="14"/>
  <c r="BL137" i="14"/>
  <c r="BL138" i="14"/>
  <c r="BL139" i="14"/>
  <c r="BL140" i="14"/>
  <c r="BL141" i="14"/>
  <c r="BL142" i="14"/>
  <c r="BL143" i="14"/>
  <c r="BL144" i="14"/>
  <c r="BL145" i="14"/>
  <c r="BL146" i="14"/>
  <c r="BL147" i="14"/>
  <c r="BL148" i="14"/>
  <c r="BL149" i="14"/>
  <c r="BL150" i="14"/>
  <c r="BL151" i="14"/>
  <c r="BL152" i="14"/>
  <c r="BL153" i="14"/>
  <c r="BL154" i="14"/>
  <c r="BL155" i="14"/>
  <c r="BL156" i="14"/>
  <c r="BL157" i="14"/>
  <c r="BL158" i="14"/>
  <c r="BL159" i="14"/>
  <c r="BL160" i="14"/>
  <c r="BL161" i="14"/>
  <c r="BL162" i="14"/>
  <c r="BL163" i="14"/>
  <c r="BL164" i="14"/>
  <c r="BL165" i="14"/>
  <c r="BL166" i="14"/>
  <c r="BL167" i="14"/>
  <c r="BL168" i="14"/>
  <c r="BL169" i="14"/>
  <c r="BL170" i="14"/>
  <c r="BL171" i="14"/>
  <c r="BL172" i="14"/>
  <c r="BL173" i="14"/>
  <c r="BL174" i="14"/>
  <c r="BL175" i="14"/>
  <c r="BL176" i="14"/>
  <c r="BL177" i="14"/>
  <c r="BL178" i="14"/>
  <c r="BL179" i="14"/>
  <c r="BL180" i="14"/>
  <c r="BL181" i="14"/>
  <c r="BL182" i="14"/>
  <c r="BL183" i="14"/>
  <c r="BL184" i="14"/>
  <c r="BL185" i="14"/>
  <c r="BL186" i="14"/>
  <c r="BL187" i="14"/>
  <c r="BL188" i="14"/>
  <c r="BL189" i="14"/>
  <c r="BL190" i="14"/>
  <c r="BL191" i="14"/>
  <c r="BL192" i="14"/>
  <c r="BL193" i="14"/>
  <c r="BL194" i="14"/>
  <c r="BL195" i="14"/>
  <c r="BL196" i="14"/>
  <c r="BL197" i="14"/>
  <c r="BL198" i="14"/>
  <c r="BL199" i="14"/>
  <c r="BL200" i="14"/>
  <c r="BL201" i="14"/>
  <c r="BL202" i="14"/>
  <c r="BL203" i="14"/>
  <c r="BL204" i="14"/>
  <c r="BL205" i="14"/>
  <c r="BL206" i="14"/>
  <c r="BL207" i="14"/>
  <c r="BL208" i="14"/>
  <c r="BL209" i="14"/>
  <c r="BL210" i="14"/>
  <c r="BL211" i="14"/>
  <c r="BL212" i="14"/>
  <c r="BL213" i="14"/>
  <c r="BL214" i="14"/>
  <c r="BL215" i="14"/>
  <c r="BL216" i="14"/>
  <c r="BL217" i="14"/>
  <c r="BL218" i="14"/>
  <c r="BL219" i="14"/>
  <c r="BL220" i="14"/>
  <c r="BL221" i="14"/>
  <c r="BL222" i="14"/>
  <c r="BL223" i="14"/>
  <c r="BL224" i="14"/>
  <c r="BL225" i="14"/>
  <c r="BL226" i="14"/>
  <c r="BL227" i="14"/>
  <c r="BL228" i="14"/>
  <c r="BL229" i="14"/>
  <c r="BL230" i="14"/>
  <c r="BL231" i="14"/>
  <c r="BL232" i="14"/>
  <c r="BL233" i="14"/>
  <c r="BL234" i="14"/>
  <c r="BL235" i="14"/>
  <c r="BL236" i="14"/>
  <c r="BL237" i="14"/>
  <c r="BL238" i="14"/>
  <c r="BL239" i="14"/>
  <c r="BL240" i="14"/>
  <c r="BL241" i="14"/>
  <c r="BL242" i="14"/>
  <c r="BL243" i="14"/>
  <c r="BL244" i="14"/>
  <c r="BL245" i="14"/>
  <c r="BL246" i="14"/>
  <c r="BL247" i="14"/>
  <c r="BL248" i="14"/>
  <c r="BL249" i="14"/>
  <c r="BL250" i="14"/>
  <c r="BL251" i="14"/>
  <c r="BL252" i="14"/>
  <c r="BL253" i="14"/>
  <c r="BL254" i="14"/>
  <c r="BL255" i="14"/>
  <c r="BL256" i="14"/>
  <c r="BL257" i="14"/>
  <c r="BL258" i="14"/>
  <c r="BL259" i="14"/>
  <c r="BL260" i="14"/>
  <c r="BL261" i="14"/>
  <c r="BL262" i="14"/>
  <c r="BL263" i="14"/>
  <c r="BL264" i="14"/>
  <c r="BL265" i="14"/>
  <c r="BL266" i="14"/>
  <c r="BL267" i="14"/>
  <c r="BL268" i="14"/>
  <c r="BL269" i="14"/>
  <c r="BL270" i="14"/>
  <c r="BL271" i="14"/>
  <c r="BL272" i="14"/>
  <c r="BL273" i="14"/>
  <c r="BL274" i="14"/>
  <c r="BL275" i="14"/>
  <c r="BL276" i="14"/>
  <c r="BL277" i="14"/>
  <c r="BL278" i="14"/>
  <c r="BL279" i="14"/>
  <c r="BL280" i="14"/>
  <c r="BL281" i="14"/>
  <c r="BL282" i="14"/>
  <c r="BL283" i="14"/>
  <c r="BL284" i="14"/>
  <c r="BL285" i="14"/>
  <c r="BL286" i="14"/>
  <c r="BL287" i="14"/>
  <c r="BL288" i="14"/>
  <c r="BL289" i="14"/>
  <c r="BL290" i="14"/>
  <c r="BL291" i="14"/>
  <c r="BL292" i="14"/>
  <c r="BL293" i="14"/>
  <c r="BL294" i="14"/>
  <c r="BL295" i="14"/>
  <c r="BL296" i="14"/>
  <c r="BL297" i="14"/>
  <c r="BL298" i="14"/>
  <c r="BL299" i="14"/>
  <c r="BL300" i="14"/>
  <c r="BL301" i="14"/>
  <c r="BL302" i="14"/>
  <c r="BL303" i="14"/>
  <c r="BL304" i="14"/>
  <c r="BL305" i="14"/>
  <c r="BL306" i="14"/>
  <c r="BL307" i="14"/>
  <c r="BL308" i="14"/>
  <c r="BL309" i="14"/>
  <c r="BL310" i="14"/>
  <c r="BL311" i="14"/>
  <c r="BL312" i="14"/>
  <c r="BL313" i="14"/>
  <c r="BL314" i="14"/>
  <c r="BL315" i="14"/>
  <c r="BL316" i="14"/>
  <c r="BL317" i="14"/>
  <c r="BL318" i="14"/>
  <c r="BL319" i="14"/>
  <c r="BL320" i="14"/>
  <c r="BL321" i="14"/>
  <c r="BL322" i="14"/>
  <c r="BL323" i="14"/>
  <c r="BL324" i="14"/>
  <c r="BL325" i="14"/>
  <c r="BL326" i="14"/>
  <c r="BL327" i="14"/>
  <c r="BL328" i="14"/>
  <c r="BL329" i="14"/>
  <c r="BL330" i="14"/>
  <c r="BL331" i="14"/>
  <c r="BL332" i="14"/>
  <c r="BL333" i="14"/>
  <c r="BL334" i="14"/>
  <c r="BL335" i="14"/>
  <c r="BL336" i="14"/>
  <c r="BL337" i="14"/>
  <c r="BL338" i="14"/>
  <c r="BL339" i="14"/>
  <c r="BL340" i="14"/>
  <c r="BL341" i="14"/>
  <c r="BL342" i="14"/>
  <c r="BL343" i="14"/>
  <c r="BL344" i="14"/>
  <c r="BL345" i="14"/>
  <c r="BL346" i="14"/>
  <c r="BL347" i="14"/>
  <c r="BL348" i="14"/>
  <c r="BL349" i="14"/>
  <c r="BL350" i="14"/>
  <c r="BL351" i="14"/>
  <c r="BL352" i="14"/>
  <c r="BL353" i="14"/>
  <c r="BL354" i="14"/>
  <c r="BL355" i="14"/>
  <c r="BL356" i="14"/>
  <c r="BL357" i="14"/>
  <c r="BL358" i="14"/>
  <c r="BL359" i="14"/>
  <c r="BL360" i="14"/>
  <c r="BL361" i="14"/>
  <c r="BL362" i="14"/>
  <c r="BL363" i="14"/>
  <c r="BL364" i="14"/>
  <c r="BL365" i="14"/>
  <c r="BL366" i="14"/>
  <c r="BL367" i="14"/>
  <c r="BL368" i="14"/>
  <c r="BL369" i="14"/>
  <c r="BL370" i="14"/>
  <c r="BL371" i="14"/>
  <c r="BL372" i="14"/>
  <c r="BL373" i="14"/>
  <c r="BL374" i="14"/>
  <c r="BL375" i="14"/>
  <c r="BL376" i="14"/>
  <c r="BL377" i="14"/>
  <c r="BL378" i="14"/>
  <c r="BL379" i="14"/>
  <c r="BL380" i="14"/>
  <c r="BL381" i="14"/>
  <c r="BL382" i="14"/>
  <c r="BL383" i="14"/>
  <c r="BL384" i="14"/>
  <c r="BL385" i="14"/>
  <c r="BL386" i="14"/>
  <c r="BL387" i="14"/>
  <c r="BL388" i="14"/>
  <c r="BL389" i="14"/>
  <c r="BL390" i="14"/>
  <c r="BL391" i="14"/>
  <c r="BL392" i="14"/>
  <c r="BL393" i="14"/>
  <c r="BL394" i="14"/>
  <c r="BL395" i="14"/>
  <c r="BL396" i="14"/>
  <c r="BL397" i="14"/>
  <c r="BL398" i="14"/>
  <c r="BL399" i="14"/>
  <c r="BL400" i="14"/>
  <c r="BL401" i="14"/>
  <c r="BL402" i="14"/>
  <c r="BL403" i="14"/>
  <c r="BL404" i="14"/>
  <c r="BL405" i="14"/>
  <c r="BL406" i="14"/>
  <c r="BL407" i="14"/>
  <c r="BL408" i="14"/>
  <c r="BL409" i="14"/>
  <c r="BL410" i="14"/>
  <c r="BL411" i="14"/>
  <c r="BL412" i="14"/>
  <c r="BL413" i="14"/>
  <c r="BL414" i="14"/>
  <c r="BL415" i="14"/>
  <c r="BL416" i="14"/>
  <c r="BL417" i="14"/>
  <c r="BL418" i="14"/>
  <c r="BL419" i="14"/>
  <c r="BL420" i="14"/>
  <c r="BL421" i="14"/>
  <c r="BL422" i="14"/>
  <c r="BL423" i="14"/>
  <c r="BL424" i="14"/>
  <c r="BL425" i="14"/>
  <c r="BL426" i="14"/>
  <c r="BL427" i="14"/>
  <c r="BL428" i="14"/>
  <c r="BL429" i="14"/>
  <c r="BL430" i="14"/>
  <c r="BL431" i="14"/>
  <c r="BL432" i="14"/>
  <c r="BL433" i="14"/>
  <c r="BL434" i="14"/>
  <c r="BL435" i="14"/>
  <c r="BL436" i="14"/>
  <c r="BL437" i="14"/>
  <c r="BL438" i="14"/>
  <c r="BL439" i="14"/>
  <c r="BL440" i="14"/>
  <c r="BL441" i="14"/>
  <c r="BL442" i="14"/>
  <c r="BL443" i="14"/>
  <c r="BL444" i="14"/>
  <c r="BL445" i="14"/>
  <c r="BL446" i="14"/>
  <c r="BL447" i="14"/>
  <c r="BL448" i="14"/>
  <c r="BL449" i="14"/>
  <c r="BL450" i="14"/>
  <c r="BL451" i="14"/>
  <c r="BL452" i="14"/>
  <c r="BL453" i="14"/>
  <c r="BL454" i="14"/>
  <c r="BL455" i="14"/>
  <c r="BL456" i="14"/>
  <c r="BL457" i="14"/>
  <c r="BL458" i="14"/>
  <c r="BL459" i="14"/>
  <c r="BL460" i="14"/>
  <c r="BL461" i="14"/>
  <c r="BL462" i="14"/>
  <c r="BL463" i="14"/>
  <c r="BL464" i="14"/>
  <c r="BL465" i="14"/>
  <c r="BL466" i="14"/>
  <c r="BL467" i="14"/>
  <c r="BL468" i="14"/>
  <c r="BL469" i="14"/>
  <c r="BL470" i="14"/>
  <c r="BL471" i="14"/>
  <c r="BL472" i="14"/>
  <c r="BL473" i="14"/>
  <c r="BL474" i="14"/>
  <c r="BL475" i="14"/>
  <c r="BL476" i="14"/>
  <c r="BL477" i="14"/>
  <c r="BL478" i="14"/>
  <c r="BL479" i="14"/>
  <c r="BL480" i="14"/>
  <c r="BL481" i="14"/>
  <c r="BL482" i="14"/>
  <c r="BL483" i="14"/>
  <c r="BL484" i="14"/>
  <c r="BL485" i="14"/>
  <c r="BL486" i="14"/>
  <c r="BL487" i="14"/>
  <c r="BL488" i="14"/>
  <c r="BL489" i="14"/>
  <c r="BL490" i="14"/>
  <c r="BL491" i="14"/>
  <c r="BL492" i="14"/>
  <c r="BL493" i="14"/>
  <c r="BL494" i="14"/>
  <c r="BL495" i="14"/>
  <c r="BL496" i="14"/>
  <c r="BL497" i="14"/>
  <c r="BL498" i="14"/>
  <c r="BL499" i="14"/>
  <c r="BL500" i="14"/>
  <c r="BL501" i="14"/>
  <c r="BL2" i="14"/>
  <c r="AH3" i="14"/>
  <c r="AH4" i="14"/>
  <c r="AH5" i="14"/>
  <c r="AH6" i="14"/>
  <c r="AH7" i="14"/>
  <c r="AH8" i="14"/>
  <c r="AH9" i="14"/>
  <c r="AH10" i="14"/>
  <c r="AH11" i="14"/>
  <c r="AH12" i="14"/>
  <c r="AH13" i="14"/>
  <c r="AH14" i="14"/>
  <c r="AH15" i="14"/>
  <c r="AH16" i="14"/>
  <c r="AH17" i="14"/>
  <c r="AH18" i="14"/>
  <c r="AH19" i="14"/>
  <c r="AH20" i="14"/>
  <c r="AH21" i="14"/>
  <c r="AH22" i="14"/>
  <c r="AH23" i="14"/>
  <c r="AH24" i="14"/>
  <c r="AH25" i="14"/>
  <c r="AH26" i="14"/>
  <c r="AH27" i="14"/>
  <c r="AH28" i="14"/>
  <c r="AH29" i="14"/>
  <c r="AH30" i="14"/>
  <c r="AH31" i="14"/>
  <c r="AH32" i="14"/>
  <c r="AH33" i="14"/>
  <c r="AH34" i="14"/>
  <c r="AH35" i="14"/>
  <c r="AH36" i="14"/>
  <c r="AH37" i="14"/>
  <c r="AH38" i="14"/>
  <c r="AH39" i="14"/>
  <c r="AH40" i="14"/>
  <c r="AH41" i="14"/>
  <c r="AH42" i="14"/>
  <c r="AH43" i="14"/>
  <c r="AH44" i="14"/>
  <c r="AH45" i="14"/>
  <c r="AH46" i="14"/>
  <c r="AH47" i="14"/>
  <c r="AH48" i="14"/>
  <c r="AH49" i="14"/>
  <c r="AH50" i="14"/>
  <c r="AH51" i="14"/>
  <c r="AH52" i="14"/>
  <c r="AH53" i="14"/>
  <c r="AH54" i="14"/>
  <c r="AH55" i="14"/>
  <c r="AH56" i="14"/>
  <c r="AH57" i="14"/>
  <c r="AH58" i="14"/>
  <c r="AH59" i="14"/>
  <c r="AH60" i="14"/>
  <c r="AH61" i="14"/>
  <c r="AH62" i="14"/>
  <c r="AH63" i="14"/>
  <c r="AH64" i="14"/>
  <c r="AH65" i="14"/>
  <c r="AH66" i="14"/>
  <c r="AH67" i="14"/>
  <c r="AH68" i="14"/>
  <c r="AH69" i="14"/>
  <c r="AH70" i="14"/>
  <c r="AH71" i="14"/>
  <c r="AH72" i="14"/>
  <c r="AH73" i="14"/>
  <c r="AH74" i="14"/>
  <c r="AH75" i="14"/>
  <c r="AH76" i="14"/>
  <c r="AH77" i="14"/>
  <c r="AH78" i="14"/>
  <c r="AH79" i="14"/>
  <c r="AH80" i="14"/>
  <c r="AH81" i="14"/>
  <c r="AH82" i="14"/>
  <c r="AH83" i="14"/>
  <c r="AH84" i="14"/>
  <c r="AH85" i="14"/>
  <c r="AH86" i="14"/>
  <c r="AH87" i="14"/>
  <c r="AH88" i="14"/>
  <c r="AH89" i="14"/>
  <c r="AH90" i="14"/>
  <c r="AH91" i="14"/>
  <c r="AH92" i="14"/>
  <c r="AH93" i="14"/>
  <c r="AH94" i="14"/>
  <c r="AH95" i="14"/>
  <c r="AH96" i="14"/>
  <c r="AH97" i="14"/>
  <c r="AH98" i="14"/>
  <c r="AH99" i="14"/>
  <c r="AH100" i="14"/>
  <c r="AH101" i="14"/>
  <c r="AH102" i="14"/>
  <c r="AH103" i="14"/>
  <c r="AH104" i="14"/>
  <c r="AH105" i="14"/>
  <c r="AH106" i="14"/>
  <c r="AH107" i="14"/>
  <c r="AH108" i="14"/>
  <c r="AH109" i="14"/>
  <c r="AH110" i="14"/>
  <c r="AH111" i="14"/>
  <c r="AH112" i="14"/>
  <c r="AH113" i="14"/>
  <c r="AH114" i="14"/>
  <c r="AH115" i="14"/>
  <c r="AH116" i="14"/>
  <c r="AH117" i="14"/>
  <c r="AH118" i="14"/>
  <c r="AH119" i="14"/>
  <c r="AH120" i="14"/>
  <c r="AH121" i="14"/>
  <c r="AH122" i="14"/>
  <c r="AH123" i="14"/>
  <c r="AH124" i="14"/>
  <c r="AH125" i="14"/>
  <c r="AH126" i="14"/>
  <c r="AH127" i="14"/>
  <c r="AH128" i="14"/>
  <c r="AH129" i="14"/>
  <c r="AH130" i="14"/>
  <c r="AH131" i="14"/>
  <c r="AH132" i="14"/>
  <c r="AH133" i="14"/>
  <c r="AH134" i="14"/>
  <c r="AH135" i="14"/>
  <c r="AH136" i="14"/>
  <c r="AH137" i="14"/>
  <c r="AH138" i="14"/>
  <c r="AH139" i="14"/>
  <c r="AH140" i="14"/>
  <c r="AH141" i="14"/>
  <c r="AH142" i="14"/>
  <c r="AH143" i="14"/>
  <c r="AH144" i="14"/>
  <c r="AH145" i="14"/>
  <c r="AH146" i="14"/>
  <c r="AH147" i="14"/>
  <c r="AH148" i="14"/>
  <c r="AH149" i="14"/>
  <c r="AH150" i="14"/>
  <c r="AH151" i="14"/>
  <c r="AH152" i="14"/>
  <c r="AH153" i="14"/>
  <c r="AH154" i="14"/>
  <c r="AH155" i="14"/>
  <c r="AH156" i="14"/>
  <c r="AH157" i="14"/>
  <c r="AH158" i="14"/>
  <c r="AH159" i="14"/>
  <c r="AH160" i="14"/>
  <c r="AH161" i="14"/>
  <c r="AH162" i="14"/>
  <c r="AH163" i="14"/>
  <c r="AH164" i="14"/>
  <c r="AH165" i="14"/>
  <c r="AH166" i="14"/>
  <c r="AH167" i="14"/>
  <c r="AH168" i="14"/>
  <c r="AH169" i="14"/>
  <c r="AH170" i="14"/>
  <c r="AH171" i="14"/>
  <c r="AH172" i="14"/>
  <c r="AH173" i="14"/>
  <c r="AH174" i="14"/>
  <c r="AH175" i="14"/>
  <c r="AH176" i="14"/>
  <c r="AH177" i="14"/>
  <c r="AH178" i="14"/>
  <c r="AH179" i="14"/>
  <c r="AH180" i="14"/>
  <c r="AH181" i="14"/>
  <c r="AH182" i="14"/>
  <c r="AH183" i="14"/>
  <c r="AH184" i="14"/>
  <c r="AH185" i="14"/>
  <c r="AH186" i="14"/>
  <c r="AH187" i="14"/>
  <c r="AH188" i="14"/>
  <c r="AH189" i="14"/>
  <c r="AH190" i="14"/>
  <c r="AH191" i="14"/>
  <c r="AH192" i="14"/>
  <c r="AH193" i="14"/>
  <c r="AH194" i="14"/>
  <c r="AH195" i="14"/>
  <c r="AH196" i="14"/>
  <c r="AH197" i="14"/>
  <c r="AH198" i="14"/>
  <c r="AH199" i="14"/>
  <c r="AH200" i="14"/>
  <c r="AH201" i="14"/>
  <c r="AH202" i="14"/>
  <c r="AH203" i="14"/>
  <c r="AH204" i="14"/>
  <c r="AH205" i="14"/>
  <c r="AH206" i="14"/>
  <c r="AH207" i="14"/>
  <c r="AH208" i="14"/>
  <c r="AH209" i="14"/>
  <c r="AH210" i="14"/>
  <c r="AH211" i="14"/>
  <c r="AH212" i="14"/>
  <c r="AH213" i="14"/>
  <c r="AH214" i="14"/>
  <c r="AH215" i="14"/>
  <c r="AH216" i="14"/>
  <c r="AH217" i="14"/>
  <c r="AH218" i="14"/>
  <c r="AH219" i="14"/>
  <c r="AH220" i="14"/>
  <c r="AH221" i="14"/>
  <c r="AH222" i="14"/>
  <c r="AH223" i="14"/>
  <c r="AH224" i="14"/>
  <c r="AH225" i="14"/>
  <c r="AH226" i="14"/>
  <c r="AH227" i="14"/>
  <c r="AH228" i="14"/>
  <c r="AH229" i="14"/>
  <c r="AH230" i="14"/>
  <c r="AH231" i="14"/>
  <c r="AH232" i="14"/>
  <c r="AH233" i="14"/>
  <c r="AH234" i="14"/>
  <c r="AH235" i="14"/>
  <c r="AH236" i="14"/>
  <c r="AH237" i="14"/>
  <c r="AH238" i="14"/>
  <c r="AH239" i="14"/>
  <c r="AH240" i="14"/>
  <c r="AH241" i="14"/>
  <c r="AH242" i="14"/>
  <c r="AH243" i="14"/>
  <c r="AH244" i="14"/>
  <c r="AH245" i="14"/>
  <c r="AH246" i="14"/>
  <c r="AH247" i="14"/>
  <c r="AH248" i="14"/>
  <c r="AH249" i="14"/>
  <c r="AH250" i="14"/>
  <c r="AH251" i="14"/>
  <c r="AH252" i="14"/>
  <c r="AH253" i="14"/>
  <c r="AH254" i="14"/>
  <c r="AH255" i="14"/>
  <c r="AH256" i="14"/>
  <c r="AH257" i="14"/>
  <c r="AH258" i="14"/>
  <c r="AH259" i="14"/>
  <c r="AH260" i="14"/>
  <c r="AH261" i="14"/>
  <c r="AH262" i="14"/>
  <c r="AH263" i="14"/>
  <c r="AH264" i="14"/>
  <c r="AH265" i="14"/>
  <c r="AH266" i="14"/>
  <c r="AH267" i="14"/>
  <c r="AH268" i="14"/>
  <c r="AH269" i="14"/>
  <c r="AH270" i="14"/>
  <c r="AH271" i="14"/>
  <c r="AH272" i="14"/>
  <c r="AH273" i="14"/>
  <c r="AH274" i="14"/>
  <c r="AH275" i="14"/>
  <c r="AH276" i="14"/>
  <c r="AH277" i="14"/>
  <c r="AH278" i="14"/>
  <c r="AH279" i="14"/>
  <c r="AH280" i="14"/>
  <c r="AH281" i="14"/>
  <c r="AH282" i="14"/>
  <c r="AH283" i="14"/>
  <c r="AH284" i="14"/>
  <c r="AH285" i="14"/>
  <c r="AH286" i="14"/>
  <c r="AH287" i="14"/>
  <c r="AH288" i="14"/>
  <c r="AH289" i="14"/>
  <c r="AH290" i="14"/>
  <c r="AH291" i="14"/>
  <c r="AH292" i="14"/>
  <c r="AH293" i="14"/>
  <c r="AH294" i="14"/>
  <c r="AH295" i="14"/>
  <c r="AH296" i="14"/>
  <c r="AH297" i="14"/>
  <c r="AH298" i="14"/>
  <c r="AH299" i="14"/>
  <c r="AH300" i="14"/>
  <c r="AH301" i="14"/>
  <c r="AH302" i="14"/>
  <c r="AH303" i="14"/>
  <c r="AH304" i="14"/>
  <c r="AH305" i="14"/>
  <c r="AH306" i="14"/>
  <c r="AH307" i="14"/>
  <c r="AH308" i="14"/>
  <c r="AH309" i="14"/>
  <c r="AH310" i="14"/>
  <c r="AH311" i="14"/>
  <c r="AH312" i="14"/>
  <c r="AH313" i="14"/>
  <c r="AH314" i="14"/>
  <c r="AH315" i="14"/>
  <c r="AH316" i="14"/>
  <c r="AH317" i="14"/>
  <c r="AH318" i="14"/>
  <c r="AH319" i="14"/>
  <c r="AH320" i="14"/>
  <c r="AH321" i="14"/>
  <c r="AH322" i="14"/>
  <c r="AH323" i="14"/>
  <c r="AH324" i="14"/>
  <c r="AH325" i="14"/>
  <c r="AH326" i="14"/>
  <c r="AH327" i="14"/>
  <c r="AH328" i="14"/>
  <c r="AH329" i="14"/>
  <c r="AH330" i="14"/>
  <c r="AH331" i="14"/>
  <c r="AH332" i="14"/>
  <c r="AH333" i="14"/>
  <c r="AH334" i="14"/>
  <c r="AH335" i="14"/>
  <c r="AH336" i="14"/>
  <c r="AH337" i="14"/>
  <c r="AH338" i="14"/>
  <c r="AH339" i="14"/>
  <c r="AH340" i="14"/>
  <c r="AH341" i="14"/>
  <c r="AH342" i="14"/>
  <c r="AH343" i="14"/>
  <c r="AH344" i="14"/>
  <c r="AH345" i="14"/>
  <c r="AH346" i="14"/>
  <c r="AH347" i="14"/>
  <c r="AH348" i="14"/>
  <c r="AH349" i="14"/>
  <c r="AH350" i="14"/>
  <c r="AH351" i="14"/>
  <c r="AH352" i="14"/>
  <c r="AH353" i="14"/>
  <c r="AH354" i="14"/>
  <c r="AH355" i="14"/>
  <c r="AH356" i="14"/>
  <c r="AH357" i="14"/>
  <c r="AH358" i="14"/>
  <c r="AH359" i="14"/>
  <c r="AH360" i="14"/>
  <c r="AH361" i="14"/>
  <c r="AH362" i="14"/>
  <c r="AH363" i="14"/>
  <c r="AH364" i="14"/>
  <c r="AH365" i="14"/>
  <c r="AH366" i="14"/>
  <c r="AH367" i="14"/>
  <c r="AH368" i="14"/>
  <c r="AH369" i="14"/>
  <c r="AH370" i="14"/>
  <c r="AH371" i="14"/>
  <c r="AH372" i="14"/>
  <c r="AH373" i="14"/>
  <c r="AH374" i="14"/>
  <c r="AH375" i="14"/>
  <c r="AH376" i="14"/>
  <c r="AH377" i="14"/>
  <c r="AH378" i="14"/>
  <c r="AH379" i="14"/>
  <c r="AH380" i="14"/>
  <c r="AH381" i="14"/>
  <c r="AH382" i="14"/>
  <c r="AH383" i="14"/>
  <c r="AH384" i="14"/>
  <c r="AH385" i="14"/>
  <c r="AH386" i="14"/>
  <c r="AH387" i="14"/>
  <c r="AH388" i="14"/>
  <c r="AH389" i="14"/>
  <c r="AH390" i="14"/>
  <c r="AH391" i="14"/>
  <c r="AH392" i="14"/>
  <c r="AH393" i="14"/>
  <c r="AH394" i="14"/>
  <c r="AH395" i="14"/>
  <c r="AH396" i="14"/>
  <c r="AH397" i="14"/>
  <c r="AH398" i="14"/>
  <c r="AH399" i="14"/>
  <c r="AH400" i="14"/>
  <c r="AH401" i="14"/>
  <c r="AH402" i="14"/>
  <c r="AH403" i="14"/>
  <c r="AH404" i="14"/>
  <c r="AH405" i="14"/>
  <c r="AH406" i="14"/>
  <c r="AH407" i="14"/>
  <c r="AH408" i="14"/>
  <c r="AH409" i="14"/>
  <c r="AH410" i="14"/>
  <c r="AH411" i="14"/>
  <c r="AH412" i="14"/>
  <c r="AH413" i="14"/>
  <c r="AH414" i="14"/>
  <c r="AH415" i="14"/>
  <c r="AH416" i="14"/>
  <c r="AH417" i="14"/>
  <c r="AH418" i="14"/>
  <c r="AH419" i="14"/>
  <c r="AH420" i="14"/>
  <c r="AH421" i="14"/>
  <c r="AH422" i="14"/>
  <c r="AH423" i="14"/>
  <c r="AH424" i="14"/>
  <c r="AH425" i="14"/>
  <c r="AH426" i="14"/>
  <c r="AH427" i="14"/>
  <c r="AH428" i="14"/>
  <c r="AH429" i="14"/>
  <c r="AH430" i="14"/>
  <c r="AH431" i="14"/>
  <c r="AH432" i="14"/>
  <c r="AH433" i="14"/>
  <c r="AH434" i="14"/>
  <c r="AH435" i="14"/>
  <c r="AH436" i="14"/>
  <c r="AH437" i="14"/>
  <c r="AH438" i="14"/>
  <c r="AH439" i="14"/>
  <c r="AH440" i="14"/>
  <c r="AH441" i="14"/>
  <c r="AH442" i="14"/>
  <c r="AH443" i="14"/>
  <c r="AH444" i="14"/>
  <c r="AH445" i="14"/>
  <c r="AH446" i="14"/>
  <c r="AH447" i="14"/>
  <c r="AH448" i="14"/>
  <c r="AH449" i="14"/>
  <c r="AH450" i="14"/>
  <c r="AH451" i="14"/>
  <c r="AH452" i="14"/>
  <c r="AH453" i="14"/>
  <c r="AH454" i="14"/>
  <c r="AH455" i="14"/>
  <c r="AH456" i="14"/>
  <c r="AH457" i="14"/>
  <c r="AH458" i="14"/>
  <c r="AH459" i="14"/>
  <c r="AH460" i="14"/>
  <c r="AH461" i="14"/>
  <c r="AH462" i="14"/>
  <c r="AH463" i="14"/>
  <c r="AH464" i="14"/>
  <c r="AH465" i="14"/>
  <c r="AH466" i="14"/>
  <c r="AH467" i="14"/>
  <c r="AH468" i="14"/>
  <c r="AH469" i="14"/>
  <c r="AH470" i="14"/>
  <c r="AH471" i="14"/>
  <c r="AH472" i="14"/>
  <c r="AH473" i="14"/>
  <c r="AH474" i="14"/>
  <c r="AH475" i="14"/>
  <c r="AH476" i="14"/>
  <c r="AH477" i="14"/>
  <c r="AH478" i="14"/>
  <c r="AH479" i="14"/>
  <c r="AH480" i="14"/>
  <c r="AH481" i="14"/>
  <c r="AH482" i="14"/>
  <c r="AH483" i="14"/>
  <c r="AH484" i="14"/>
  <c r="AH485" i="14"/>
  <c r="AH486" i="14"/>
  <c r="AH487" i="14"/>
  <c r="AH488" i="14"/>
  <c r="AH489" i="14"/>
  <c r="AH490" i="14"/>
  <c r="AH491" i="14"/>
  <c r="AH492" i="14"/>
  <c r="AH493" i="14"/>
  <c r="AH494" i="14"/>
  <c r="AH495" i="14"/>
  <c r="AH496" i="14"/>
  <c r="AH497" i="14"/>
  <c r="AH498" i="14"/>
  <c r="AH499" i="14"/>
  <c r="AH500" i="14"/>
  <c r="AH501" i="14"/>
  <c r="AH502" i="14"/>
  <c r="AH503" i="14"/>
  <c r="AH504" i="14"/>
  <c r="AH505" i="14"/>
  <c r="AH506" i="14"/>
  <c r="AH507" i="14"/>
  <c r="AH508" i="14"/>
  <c r="AH509" i="14"/>
  <c r="AH510" i="14"/>
  <c r="AH511" i="14"/>
  <c r="AH512" i="14"/>
  <c r="AH513" i="14"/>
  <c r="AH514" i="14"/>
  <c r="AH515" i="14"/>
  <c r="AH516" i="14"/>
  <c r="AH517" i="14"/>
  <c r="AH518" i="14"/>
  <c r="AH519" i="14"/>
  <c r="AH520" i="14"/>
  <c r="AH521" i="14"/>
  <c r="AH522" i="14"/>
  <c r="AH523" i="14"/>
  <c r="AH524" i="14"/>
  <c r="AH525" i="14"/>
  <c r="AH526" i="14"/>
  <c r="AH527" i="14"/>
  <c r="AH528" i="14"/>
  <c r="AH529" i="14"/>
  <c r="AH530" i="14"/>
  <c r="AH531" i="14"/>
  <c r="AH532" i="14"/>
  <c r="AH533" i="14"/>
  <c r="AH534" i="14"/>
  <c r="AH535" i="14"/>
  <c r="AH536" i="14"/>
  <c r="AH537" i="14"/>
  <c r="AH538" i="14"/>
  <c r="AH539" i="14"/>
  <c r="AH540" i="14"/>
  <c r="AH541" i="14"/>
  <c r="AH542" i="14"/>
  <c r="AH543" i="14"/>
  <c r="AH544" i="14"/>
  <c r="AH545" i="14"/>
  <c r="AH546" i="14"/>
  <c r="AH547" i="14"/>
  <c r="AH548" i="14"/>
  <c r="AH549" i="14"/>
  <c r="AH550" i="14"/>
  <c r="AH551" i="14"/>
  <c r="AH552" i="14"/>
  <c r="AH553" i="14"/>
  <c r="AH554" i="14"/>
  <c r="AH555" i="14"/>
  <c r="AH556" i="14"/>
  <c r="AH557" i="14"/>
  <c r="AH558" i="14"/>
  <c r="AH559" i="14"/>
  <c r="AH560" i="14"/>
  <c r="AH561" i="14"/>
  <c r="AH562" i="14"/>
  <c r="AH563" i="14"/>
  <c r="AH564" i="14"/>
  <c r="AH565" i="14"/>
  <c r="AH566" i="14"/>
  <c r="AH567" i="14"/>
  <c r="AH568" i="14"/>
  <c r="AH569" i="14"/>
  <c r="AH570" i="14"/>
  <c r="AH571" i="14"/>
  <c r="AH572" i="14"/>
  <c r="AH573" i="14"/>
  <c r="AH574" i="14"/>
  <c r="AH575" i="14"/>
  <c r="AH576" i="14"/>
  <c r="AH577" i="14"/>
  <c r="AH578" i="14"/>
  <c r="AH579" i="14"/>
  <c r="AH580" i="14"/>
  <c r="AH581" i="14"/>
  <c r="AH582" i="14"/>
  <c r="AH583" i="14"/>
  <c r="AH584" i="14"/>
  <c r="AH585" i="14"/>
  <c r="AH586" i="14"/>
  <c r="AH587" i="14"/>
  <c r="AH588" i="14"/>
  <c r="AH589" i="14"/>
  <c r="AH590" i="14"/>
  <c r="AH591" i="14"/>
  <c r="AH592" i="14"/>
  <c r="AH593" i="14"/>
  <c r="AH594" i="14"/>
  <c r="AH595" i="14"/>
  <c r="AH596" i="14"/>
  <c r="AH597" i="14"/>
  <c r="AH598" i="14"/>
  <c r="AH599" i="14"/>
  <c r="AH600" i="14"/>
  <c r="AH601" i="14"/>
  <c r="AH602" i="14"/>
  <c r="AH603" i="14"/>
  <c r="AH604" i="14"/>
  <c r="AH605" i="14"/>
  <c r="AH606" i="14"/>
  <c r="AH607" i="14"/>
  <c r="AH608" i="14"/>
  <c r="AH609" i="14"/>
  <c r="AH610" i="14"/>
  <c r="AH611" i="14"/>
  <c r="AH612" i="14"/>
  <c r="AH613" i="14"/>
  <c r="AH614" i="14"/>
  <c r="AH615" i="14"/>
  <c r="AH616" i="14"/>
  <c r="AH617" i="14"/>
  <c r="AH618" i="14"/>
  <c r="AH619" i="14"/>
  <c r="AH620" i="14"/>
  <c r="AH621" i="14"/>
  <c r="AH622" i="14"/>
  <c r="AH623" i="14"/>
  <c r="AH624" i="14"/>
  <c r="AH625" i="14"/>
  <c r="AH626" i="14"/>
  <c r="AH627" i="14"/>
  <c r="AH628" i="14"/>
  <c r="AH629" i="14"/>
  <c r="AH630" i="14"/>
  <c r="AH631" i="14"/>
  <c r="AH632" i="14"/>
  <c r="AH633" i="14"/>
  <c r="AH634" i="14"/>
  <c r="AH635" i="14"/>
  <c r="AH636" i="14"/>
  <c r="AH637" i="14"/>
  <c r="AH638" i="14"/>
  <c r="AH639" i="14"/>
  <c r="AH640" i="14"/>
  <c r="AH641" i="14"/>
  <c r="AH642" i="14"/>
  <c r="AH643" i="14"/>
  <c r="AH644" i="14"/>
  <c r="AH645" i="14"/>
  <c r="AH646" i="14"/>
  <c r="AH647" i="14"/>
  <c r="AH648" i="14"/>
  <c r="AH649" i="14"/>
  <c r="AH650" i="14"/>
  <c r="AH651" i="14"/>
  <c r="AH652" i="14"/>
  <c r="AH653" i="14"/>
  <c r="AH654" i="14"/>
  <c r="AH655" i="14"/>
  <c r="AH656" i="14"/>
  <c r="AH657" i="14"/>
  <c r="AH658" i="14"/>
  <c r="AH659" i="14"/>
  <c r="AH660" i="14"/>
  <c r="AH661" i="14"/>
  <c r="AH662" i="14"/>
  <c r="AH663" i="14"/>
  <c r="AH664" i="14"/>
  <c r="AH665" i="14"/>
  <c r="AH666" i="14"/>
  <c r="AH667" i="14"/>
  <c r="AH668" i="14"/>
  <c r="AH669" i="14"/>
  <c r="AH670" i="14"/>
  <c r="AH671" i="14"/>
  <c r="AH672" i="14"/>
  <c r="AH673" i="14"/>
  <c r="AH674" i="14"/>
  <c r="AH675" i="14"/>
  <c r="AH676" i="14"/>
  <c r="AH677" i="14"/>
  <c r="AH678" i="14"/>
  <c r="AH679" i="14"/>
  <c r="AH680" i="14"/>
  <c r="AH681" i="14"/>
  <c r="AH682" i="14"/>
  <c r="AH683" i="14"/>
  <c r="AH684" i="14"/>
  <c r="AH685" i="14"/>
  <c r="AH686" i="14"/>
  <c r="AH687" i="14"/>
  <c r="AH688" i="14"/>
  <c r="AH689" i="14"/>
  <c r="AH690" i="14"/>
  <c r="AH691" i="14"/>
  <c r="AH692" i="14"/>
  <c r="AH693" i="14"/>
  <c r="AH694" i="14"/>
  <c r="AH695" i="14"/>
  <c r="AH696" i="14"/>
  <c r="AH697" i="14"/>
  <c r="AH698" i="14"/>
  <c r="AH699" i="14"/>
  <c r="AH700" i="14"/>
  <c r="AH701" i="14"/>
  <c r="AH702" i="14"/>
  <c r="AH703" i="14"/>
  <c r="AH704" i="14"/>
  <c r="AH705" i="14"/>
  <c r="AH706" i="14"/>
  <c r="AH707" i="14"/>
  <c r="AH708" i="14"/>
  <c r="AH709" i="14"/>
  <c r="AH710" i="14"/>
  <c r="AH711" i="14"/>
  <c r="AH712" i="14"/>
  <c r="AH713" i="14"/>
  <c r="AH714" i="14"/>
  <c r="AH715" i="14"/>
  <c r="AH716" i="14"/>
  <c r="AH717" i="14"/>
  <c r="AH718" i="14"/>
  <c r="AH719" i="14"/>
  <c r="AH720" i="14"/>
  <c r="AH721" i="14"/>
  <c r="AH722" i="14"/>
  <c r="AH723" i="14"/>
  <c r="AH724" i="14"/>
  <c r="AH725" i="14"/>
  <c r="AH726" i="14"/>
  <c r="AH727" i="14"/>
  <c r="AH728" i="14"/>
  <c r="AH729" i="14"/>
  <c r="AH730" i="14"/>
  <c r="AH731" i="14"/>
  <c r="AH732" i="14"/>
  <c r="AH733" i="14"/>
  <c r="AH734" i="14"/>
  <c r="AH735" i="14"/>
  <c r="AH736" i="14"/>
  <c r="AH737" i="14"/>
  <c r="AH738" i="14"/>
  <c r="AH739" i="14"/>
  <c r="AH740" i="14"/>
  <c r="AH741" i="14"/>
  <c r="AH742" i="14"/>
  <c r="AH743" i="14"/>
  <c r="AH744" i="14"/>
  <c r="AH745" i="14"/>
  <c r="AH746" i="14"/>
  <c r="AH747" i="14"/>
  <c r="AH748" i="14"/>
  <c r="AH749" i="14"/>
  <c r="AH750" i="14"/>
  <c r="AH751" i="14"/>
  <c r="AH752" i="14"/>
  <c r="AH753" i="14"/>
  <c r="AH754" i="14"/>
  <c r="AH755" i="14"/>
  <c r="AH756" i="14"/>
  <c r="AH757" i="14"/>
  <c r="AH758" i="14"/>
  <c r="AH759" i="14"/>
  <c r="AH760" i="14"/>
  <c r="AH761" i="14"/>
  <c r="AH762" i="14"/>
  <c r="AH763" i="14"/>
  <c r="AH764" i="14"/>
  <c r="AH765" i="14"/>
  <c r="AH766" i="14"/>
  <c r="AH767" i="14"/>
  <c r="AH768" i="14"/>
  <c r="AH769" i="14"/>
  <c r="AH770" i="14"/>
  <c r="AH771" i="14"/>
  <c r="AH772" i="14"/>
  <c r="AH773" i="14"/>
  <c r="AH774" i="14"/>
  <c r="AH775" i="14"/>
  <c r="AH776" i="14"/>
  <c r="AH777" i="14"/>
  <c r="AH778" i="14"/>
  <c r="AH779" i="14"/>
  <c r="AH780" i="14"/>
  <c r="AH781" i="14"/>
  <c r="AH782" i="14"/>
  <c r="AH783" i="14"/>
  <c r="AH784" i="14"/>
  <c r="AH785" i="14"/>
  <c r="AH786" i="14"/>
  <c r="AH787" i="14"/>
  <c r="AH788" i="14"/>
  <c r="AH789" i="14"/>
  <c r="AH790" i="14"/>
  <c r="AH791" i="14"/>
  <c r="AH792" i="14"/>
  <c r="AH793" i="14"/>
  <c r="AH794" i="14"/>
  <c r="AH795" i="14"/>
  <c r="AH796" i="14"/>
  <c r="AH797" i="14"/>
  <c r="AH798" i="14"/>
  <c r="AH799" i="14"/>
  <c r="AH800" i="14"/>
  <c r="AH801" i="14"/>
  <c r="AH802" i="14"/>
  <c r="AH803" i="14"/>
  <c r="AH804" i="14"/>
  <c r="AH805" i="14"/>
  <c r="AH806" i="14"/>
  <c r="AH807" i="14"/>
  <c r="AH808" i="14"/>
  <c r="AH809" i="14"/>
  <c r="AH810" i="14"/>
  <c r="AH811" i="14"/>
  <c r="AH812" i="14"/>
  <c r="AH813" i="14"/>
  <c r="AH814" i="14"/>
  <c r="AH815" i="14"/>
  <c r="AH816" i="14"/>
  <c r="AH817" i="14"/>
  <c r="AH818" i="14"/>
  <c r="AH819" i="14"/>
  <c r="AH820" i="14"/>
  <c r="AH821" i="14"/>
  <c r="AH822" i="14"/>
  <c r="AH823" i="14"/>
  <c r="AH824" i="14"/>
  <c r="AH825" i="14"/>
  <c r="AH826" i="14"/>
  <c r="AH827" i="14"/>
  <c r="AH828" i="14"/>
  <c r="AH829" i="14"/>
  <c r="AH830" i="14"/>
  <c r="AH831" i="14"/>
  <c r="AH832" i="14"/>
  <c r="AH833" i="14"/>
  <c r="AH834" i="14"/>
  <c r="AH835" i="14"/>
  <c r="AH836" i="14"/>
  <c r="AH837" i="14"/>
  <c r="AH838" i="14"/>
  <c r="AH839" i="14"/>
  <c r="AH840" i="14"/>
  <c r="AH841" i="14"/>
  <c r="AH842" i="14"/>
  <c r="AH843" i="14"/>
  <c r="AH844" i="14"/>
  <c r="AH845" i="14"/>
  <c r="AH846" i="14"/>
  <c r="AH847" i="14"/>
  <c r="AH848" i="14"/>
  <c r="AH849" i="14"/>
  <c r="AH850" i="14"/>
  <c r="AH851" i="14"/>
  <c r="AH852" i="14"/>
  <c r="AH853" i="14"/>
  <c r="AH854" i="14"/>
  <c r="AH855" i="14"/>
  <c r="AH856" i="14"/>
  <c r="AH857" i="14"/>
  <c r="AH858" i="14"/>
  <c r="AH859" i="14"/>
  <c r="AH860" i="14"/>
  <c r="AH861" i="14"/>
  <c r="AH862" i="14"/>
  <c r="AH863" i="14"/>
  <c r="AH864" i="14"/>
  <c r="AH865" i="14"/>
  <c r="AH866" i="14"/>
  <c r="AH867" i="14"/>
  <c r="AH868" i="14"/>
  <c r="AH869" i="14"/>
  <c r="AH870" i="14"/>
  <c r="AH871" i="14"/>
  <c r="AH872" i="14"/>
  <c r="AH873" i="14"/>
  <c r="AH874" i="14"/>
  <c r="AH875" i="14"/>
  <c r="AH876" i="14"/>
  <c r="AH877" i="14"/>
  <c r="AH878" i="14"/>
  <c r="AH879" i="14"/>
  <c r="AH880" i="14"/>
  <c r="AH881" i="14"/>
  <c r="AH882" i="14"/>
  <c r="AH883" i="14"/>
  <c r="AH884" i="14"/>
  <c r="AH885" i="14"/>
  <c r="AH886" i="14"/>
  <c r="AH887" i="14"/>
  <c r="AH888" i="14"/>
  <c r="AH889" i="14"/>
  <c r="AH890" i="14"/>
  <c r="AH891" i="14"/>
  <c r="AH892" i="14"/>
  <c r="AH893" i="14"/>
  <c r="AH894" i="14"/>
  <c r="AH895" i="14"/>
  <c r="AH896" i="14"/>
  <c r="AH897" i="14"/>
  <c r="AH898" i="14"/>
  <c r="AH899" i="14"/>
  <c r="AH900" i="14"/>
  <c r="AH901" i="14"/>
  <c r="AH902" i="14"/>
  <c r="AH903" i="14"/>
  <c r="AH904" i="14"/>
  <c r="AH905" i="14"/>
  <c r="AH906" i="14"/>
  <c r="AH907" i="14"/>
  <c r="AH908" i="14"/>
  <c r="AH909" i="14"/>
  <c r="AH910" i="14"/>
  <c r="AH911" i="14"/>
  <c r="AH912" i="14"/>
  <c r="AH913" i="14"/>
  <c r="AH914" i="14"/>
  <c r="AH915" i="14"/>
  <c r="AH916" i="14"/>
  <c r="AH917" i="14"/>
  <c r="AH918" i="14"/>
  <c r="AH919" i="14"/>
  <c r="AH920" i="14"/>
  <c r="AH921" i="14"/>
  <c r="AH922" i="14"/>
  <c r="AH923" i="14"/>
  <c r="AH924" i="14"/>
  <c r="AH925" i="14"/>
  <c r="AH926" i="14"/>
  <c r="AH927" i="14"/>
  <c r="AH928" i="14"/>
  <c r="AH929" i="14"/>
  <c r="AH930" i="14"/>
  <c r="AH931" i="14"/>
  <c r="AH932" i="14"/>
  <c r="AH933" i="14"/>
  <c r="AH934" i="14"/>
  <c r="AH935" i="14"/>
  <c r="AH936" i="14"/>
  <c r="AH937" i="14"/>
  <c r="AH938" i="14"/>
  <c r="AH939" i="14"/>
  <c r="AH940" i="14"/>
  <c r="AH941" i="14"/>
  <c r="AH942" i="14"/>
  <c r="AH943" i="14"/>
  <c r="AH944" i="14"/>
  <c r="AH945" i="14"/>
  <c r="AH946" i="14"/>
  <c r="AH947" i="14"/>
  <c r="AH948" i="14"/>
  <c r="AH949" i="14"/>
  <c r="AH950" i="14"/>
  <c r="AH951" i="14"/>
  <c r="AH952" i="14"/>
  <c r="AH953" i="14"/>
  <c r="AH954" i="14"/>
  <c r="AH955" i="14"/>
  <c r="AH956" i="14"/>
  <c r="AH957" i="14"/>
  <c r="AH958" i="14"/>
  <c r="AH959" i="14"/>
  <c r="AH960" i="14"/>
  <c r="AH961" i="14"/>
  <c r="AH962" i="14"/>
  <c r="AH963" i="14"/>
  <c r="AH964" i="14"/>
  <c r="AH965" i="14"/>
  <c r="AH966" i="14"/>
  <c r="AH967" i="14"/>
  <c r="AH968" i="14"/>
  <c r="AH969" i="14"/>
  <c r="AH970" i="14"/>
  <c r="AH971" i="14"/>
  <c r="AH972" i="14"/>
  <c r="AH973" i="14"/>
  <c r="AH974" i="14"/>
  <c r="AH975" i="14"/>
  <c r="AH976" i="14"/>
  <c r="AH977" i="14"/>
  <c r="AH978" i="14"/>
  <c r="AH979" i="14"/>
  <c r="AH980" i="14"/>
  <c r="AH981" i="14"/>
  <c r="AH982" i="14"/>
  <c r="AH983" i="14"/>
  <c r="AH984" i="14"/>
  <c r="AH985" i="14"/>
  <c r="AH986" i="14"/>
  <c r="AH987" i="14"/>
  <c r="AH988" i="14"/>
  <c r="AH989" i="14"/>
  <c r="AH990" i="14"/>
  <c r="AH991" i="14"/>
  <c r="AH992" i="14"/>
  <c r="AH993" i="14"/>
  <c r="AH994" i="14"/>
  <c r="AH995" i="14"/>
  <c r="AH996" i="14"/>
  <c r="AH997" i="14"/>
  <c r="AH998" i="14"/>
  <c r="AH999" i="14"/>
  <c r="AH1000" i="14"/>
  <c r="AH1001" i="14"/>
  <c r="AH1002" i="14"/>
  <c r="AH1003" i="14"/>
  <c r="AH1004" i="14"/>
  <c r="AH1005" i="14"/>
  <c r="AH1006" i="14"/>
  <c r="AH1007" i="14"/>
  <c r="AH1008" i="14"/>
  <c r="AH1009" i="14"/>
  <c r="AH1010" i="14"/>
  <c r="AH1011" i="14"/>
  <c r="AH1012" i="14"/>
  <c r="AH1013" i="14"/>
  <c r="AH1014" i="14"/>
  <c r="AH1015" i="14"/>
  <c r="AH1016" i="14"/>
  <c r="AH1017" i="14"/>
  <c r="AH1018" i="14"/>
  <c r="AH1019" i="14"/>
  <c r="AH1020" i="14"/>
  <c r="AH1021" i="14"/>
  <c r="AH1022" i="14"/>
  <c r="AH1023" i="14"/>
  <c r="AH1024" i="14"/>
  <c r="AH1025" i="14"/>
  <c r="AH1026" i="14"/>
  <c r="AH1027" i="14"/>
  <c r="AH1028" i="14"/>
  <c r="AH1029" i="14"/>
  <c r="AH1030" i="14"/>
  <c r="AH1031" i="14"/>
  <c r="AH1032" i="14"/>
  <c r="AH1033" i="14"/>
  <c r="AH1034" i="14"/>
  <c r="AH1035" i="14"/>
  <c r="AH1036" i="14"/>
  <c r="AH1037" i="14"/>
  <c r="AH1038" i="14"/>
  <c r="AH1039" i="14"/>
  <c r="AH1040" i="14"/>
  <c r="AH1041" i="14"/>
  <c r="AH1042" i="14"/>
  <c r="AH1043" i="14"/>
  <c r="AH1044" i="14"/>
  <c r="AH1045" i="14"/>
  <c r="AH1046" i="14"/>
  <c r="AH1047" i="14"/>
  <c r="AH1048" i="14"/>
  <c r="AH1049" i="14"/>
  <c r="AH1050" i="14"/>
  <c r="AH1051" i="14"/>
  <c r="AH1052" i="14"/>
  <c r="AH1053" i="14"/>
  <c r="AH1054" i="14"/>
  <c r="AH1055" i="14"/>
  <c r="AH1056" i="14"/>
  <c r="AH1057" i="14"/>
  <c r="AH1058" i="14"/>
  <c r="AH1059" i="14"/>
  <c r="AH1060" i="14"/>
  <c r="AH1061" i="14"/>
  <c r="AH1062" i="14"/>
  <c r="AH1063" i="14"/>
  <c r="AH1064" i="14"/>
  <c r="AH1065" i="14"/>
  <c r="AH1066" i="14"/>
  <c r="AH1067" i="14"/>
  <c r="AH1068" i="14"/>
  <c r="AH1069" i="14"/>
  <c r="AH1070" i="14"/>
  <c r="AH1071" i="14"/>
  <c r="AH1072" i="14"/>
  <c r="AH1073" i="14"/>
  <c r="AH1074" i="14"/>
  <c r="AH1075" i="14"/>
  <c r="AH1076" i="14"/>
  <c r="AH1077" i="14"/>
  <c r="AH1078" i="14"/>
  <c r="AH1079" i="14"/>
  <c r="AH1080" i="14"/>
  <c r="AH1081" i="14"/>
  <c r="AH1082" i="14"/>
  <c r="AH1083" i="14"/>
  <c r="AH1084" i="14"/>
  <c r="AH1085" i="14"/>
  <c r="AH1086" i="14"/>
  <c r="AH1087" i="14"/>
  <c r="AH1088" i="14"/>
  <c r="AH1089" i="14"/>
  <c r="AH1090" i="14"/>
  <c r="AH1091" i="14"/>
  <c r="AH1092" i="14"/>
  <c r="AH1093" i="14"/>
  <c r="AH1094" i="14"/>
  <c r="AH1095" i="14"/>
  <c r="AH1096" i="14"/>
  <c r="AH1097" i="14"/>
  <c r="AH1098" i="14"/>
  <c r="AH1099" i="14"/>
  <c r="AH1100" i="14"/>
  <c r="AH1101" i="14"/>
  <c r="AH1102" i="14"/>
  <c r="AH1103" i="14"/>
  <c r="AH1104" i="14"/>
  <c r="AH1105" i="14"/>
  <c r="AH1106" i="14"/>
  <c r="AH1107" i="14"/>
  <c r="AH1108" i="14"/>
  <c r="AH1109" i="14"/>
  <c r="AH1110" i="14"/>
  <c r="AH1111" i="14"/>
  <c r="AH1112" i="14"/>
  <c r="AH1113" i="14"/>
  <c r="AH1114" i="14"/>
  <c r="AH1115" i="14"/>
  <c r="AH1116" i="14"/>
  <c r="AH1117" i="14"/>
  <c r="AH1118" i="14"/>
  <c r="AH1119" i="14"/>
  <c r="AH1120" i="14"/>
  <c r="AH1121" i="14"/>
  <c r="AH1122" i="14"/>
  <c r="AH1123" i="14"/>
  <c r="AH1124" i="14"/>
  <c r="AH1125" i="14"/>
  <c r="AH1126" i="14"/>
  <c r="AH1127" i="14"/>
  <c r="AH1128" i="14"/>
  <c r="AH1129" i="14"/>
  <c r="AH1130" i="14"/>
  <c r="AH1131" i="14"/>
  <c r="AH1132" i="14"/>
  <c r="AH1133" i="14"/>
  <c r="AH1134" i="14"/>
  <c r="AH1135" i="14"/>
  <c r="AH1136" i="14"/>
  <c r="AH1137" i="14"/>
  <c r="AH1138" i="14"/>
  <c r="AH1139" i="14"/>
  <c r="AH1140" i="14"/>
  <c r="AH1141" i="14"/>
  <c r="AH1142" i="14"/>
  <c r="AH1143" i="14"/>
  <c r="AH1144" i="14"/>
  <c r="AH1145" i="14"/>
  <c r="AH1146" i="14"/>
  <c r="AH1147" i="14"/>
  <c r="AH1148" i="14"/>
  <c r="AH1149" i="14"/>
  <c r="AH1150" i="14"/>
  <c r="AH1151" i="14"/>
  <c r="AH1152" i="14"/>
  <c r="AH1153" i="14"/>
  <c r="AH1154" i="14"/>
  <c r="AH1155" i="14"/>
  <c r="AH1156" i="14"/>
  <c r="AH1157" i="14"/>
  <c r="AH1158" i="14"/>
  <c r="AH1159" i="14"/>
  <c r="AH1160" i="14"/>
  <c r="AH1161" i="14"/>
  <c r="AH1162" i="14"/>
  <c r="AH1163" i="14"/>
  <c r="AH1164" i="14"/>
  <c r="AH1165" i="14"/>
  <c r="AH1166" i="14"/>
  <c r="AH1167" i="14"/>
  <c r="AH1168" i="14"/>
  <c r="AH1169" i="14"/>
  <c r="AH1170" i="14"/>
  <c r="AH1171" i="14"/>
  <c r="AH1172" i="14"/>
  <c r="AH1173" i="14"/>
  <c r="AH1174" i="14"/>
  <c r="AH1175" i="14"/>
  <c r="AH1176" i="14"/>
  <c r="AH1177" i="14"/>
  <c r="AH1178" i="14"/>
  <c r="AH1179" i="14"/>
  <c r="AH1180" i="14"/>
  <c r="AH1181" i="14"/>
  <c r="AH1182" i="14"/>
  <c r="AH1183" i="14"/>
  <c r="AH1184" i="14"/>
  <c r="AH1185" i="14"/>
  <c r="AH1186" i="14"/>
  <c r="AH1187" i="14"/>
  <c r="AH1188" i="14"/>
  <c r="AH1189" i="14"/>
  <c r="AH1190" i="14"/>
  <c r="AH1191" i="14"/>
  <c r="AH1192" i="14"/>
  <c r="AH1193" i="14"/>
  <c r="AH1194" i="14"/>
  <c r="AH1195" i="14"/>
  <c r="AH1196" i="14"/>
  <c r="AH1197" i="14"/>
  <c r="AH1198" i="14"/>
  <c r="AH1199" i="14"/>
  <c r="AH1200" i="14"/>
  <c r="AH1201" i="14"/>
  <c r="AH1202" i="14"/>
  <c r="AH1203" i="14"/>
  <c r="AH1204" i="14"/>
  <c r="AH1205" i="14"/>
  <c r="AH1206" i="14"/>
  <c r="AH1207" i="14"/>
  <c r="AH1208" i="14"/>
  <c r="AH1209" i="14"/>
  <c r="AH1210" i="14"/>
  <c r="AH1211" i="14"/>
  <c r="AH1212" i="14"/>
  <c r="AH1213" i="14"/>
  <c r="AH1214" i="14"/>
  <c r="AH1215" i="14"/>
  <c r="AH1216" i="14"/>
  <c r="AH1217" i="14"/>
  <c r="AH1218" i="14"/>
  <c r="AH1219" i="14"/>
  <c r="AH1220" i="14"/>
  <c r="AH1221" i="14"/>
  <c r="AH1222" i="14"/>
  <c r="AH1223" i="14"/>
  <c r="AH1224" i="14"/>
  <c r="AH1225" i="14"/>
  <c r="AH1226" i="14"/>
  <c r="AH1227" i="14"/>
  <c r="AH1228" i="14"/>
  <c r="AH1229" i="14"/>
  <c r="AH1230" i="14"/>
  <c r="AH1231" i="14"/>
  <c r="AH1232" i="14"/>
  <c r="AH1233" i="14"/>
  <c r="AH1234" i="14"/>
  <c r="AH1235" i="14"/>
  <c r="AH1236" i="14"/>
  <c r="AH1237" i="14"/>
  <c r="AH1238" i="14"/>
  <c r="AH1239" i="14"/>
  <c r="AH1240" i="14"/>
  <c r="AH1241" i="14"/>
  <c r="AH1242" i="14"/>
  <c r="AH1243" i="14"/>
  <c r="AH1244" i="14"/>
  <c r="AH1245" i="14"/>
  <c r="AH1246" i="14"/>
  <c r="AH1247" i="14"/>
  <c r="AH1248" i="14"/>
  <c r="AH1249" i="14"/>
  <c r="AH1250" i="14"/>
  <c r="AH1251" i="14"/>
  <c r="AH1252" i="14"/>
  <c r="AH1253" i="14"/>
  <c r="AH1254" i="14"/>
  <c r="AH1255" i="14"/>
  <c r="AH1256" i="14"/>
  <c r="AH1257" i="14"/>
  <c r="AH1258" i="14"/>
  <c r="AH1259" i="14"/>
  <c r="AH1260" i="14"/>
  <c r="AH1261" i="14"/>
  <c r="AH1262" i="14"/>
  <c r="AH1263" i="14"/>
  <c r="AH1264" i="14"/>
  <c r="AH1265" i="14"/>
  <c r="AH1266" i="14"/>
  <c r="AH1267" i="14"/>
  <c r="AH1268" i="14"/>
  <c r="AH1269" i="14"/>
  <c r="AH1270" i="14"/>
  <c r="AH1271" i="14"/>
  <c r="AH1272" i="14"/>
  <c r="AH1273" i="14"/>
  <c r="AH1274" i="14"/>
  <c r="AH1275" i="14"/>
  <c r="AH1276" i="14"/>
  <c r="AH1277" i="14"/>
  <c r="AH1278" i="14"/>
  <c r="AH1279" i="14"/>
  <c r="AH1280" i="14"/>
  <c r="AH1281" i="14"/>
  <c r="AH1282" i="14"/>
  <c r="AH1283" i="14"/>
  <c r="AH1284" i="14"/>
  <c r="AH1285" i="14"/>
  <c r="AH1286" i="14"/>
  <c r="AH1287" i="14"/>
  <c r="AH1288" i="14"/>
  <c r="AH1289" i="14"/>
  <c r="AH1290" i="14"/>
  <c r="AH1291" i="14"/>
  <c r="AH1292" i="14"/>
  <c r="AH1293" i="14"/>
  <c r="AH1294" i="14"/>
  <c r="AH1295" i="14"/>
  <c r="AH1296" i="14"/>
  <c r="AH1297" i="14"/>
  <c r="AH1298" i="14"/>
  <c r="AH1299" i="14"/>
  <c r="AH1300" i="14"/>
  <c r="AH1301" i="14"/>
  <c r="AH1302" i="14"/>
  <c r="AH1303" i="14"/>
  <c r="AH1304" i="14"/>
  <c r="AH1305" i="14"/>
  <c r="AH1306" i="14"/>
  <c r="AH1307" i="14"/>
  <c r="AH1308" i="14"/>
  <c r="AH1309" i="14"/>
  <c r="AH1310" i="14"/>
  <c r="AH1311" i="14"/>
  <c r="AH1312" i="14"/>
  <c r="AH1313" i="14"/>
  <c r="AH1314" i="14"/>
  <c r="AH1315" i="14"/>
  <c r="AH1316" i="14"/>
  <c r="AH1317" i="14"/>
  <c r="AH1318" i="14"/>
  <c r="AH1319" i="14"/>
  <c r="AH1320" i="14"/>
  <c r="AH1321" i="14"/>
  <c r="AH1322" i="14"/>
  <c r="AH1323" i="14"/>
  <c r="AH1324" i="14"/>
  <c r="AH1325" i="14"/>
  <c r="AH1326" i="14"/>
  <c r="AH1327" i="14"/>
  <c r="AH1328" i="14"/>
  <c r="AH1329" i="14"/>
  <c r="AH1330" i="14"/>
  <c r="AH1331" i="14"/>
  <c r="AH1332" i="14"/>
  <c r="AH1333" i="14"/>
  <c r="AH1334" i="14"/>
  <c r="AH1335" i="14"/>
  <c r="AH1336" i="14"/>
  <c r="AH1337" i="14"/>
  <c r="AH1338" i="14"/>
  <c r="AH1339" i="14"/>
  <c r="AH1340" i="14"/>
  <c r="AH1341" i="14"/>
  <c r="AH1342" i="14"/>
  <c r="AH1343" i="14"/>
  <c r="AH1344" i="14"/>
  <c r="AH1345" i="14"/>
  <c r="AH1346" i="14"/>
  <c r="AH1347" i="14"/>
  <c r="AH1348" i="14"/>
  <c r="AH1349" i="14"/>
  <c r="AH1350" i="14"/>
  <c r="AH1351" i="14"/>
  <c r="AH1352" i="14"/>
  <c r="AH1353" i="14"/>
  <c r="AH1354" i="14"/>
  <c r="AH1355" i="14"/>
  <c r="AH1356" i="14"/>
  <c r="AH1357" i="14"/>
  <c r="AH1358" i="14"/>
  <c r="AH1359" i="14"/>
  <c r="AH1360" i="14"/>
  <c r="AH1361" i="14"/>
  <c r="AH1362" i="14"/>
  <c r="AH1363" i="14"/>
  <c r="AH1364" i="14"/>
  <c r="AH1365" i="14"/>
  <c r="AH1366" i="14"/>
  <c r="AH1367" i="14"/>
  <c r="AH1368" i="14"/>
  <c r="AH1369" i="14"/>
  <c r="AH1370" i="14"/>
  <c r="AH1371" i="14"/>
  <c r="AH1372" i="14"/>
  <c r="AH1373" i="14"/>
  <c r="AH1374" i="14"/>
  <c r="AH1375" i="14"/>
  <c r="AH1376" i="14"/>
  <c r="AH1377" i="14"/>
  <c r="AH1378" i="14"/>
  <c r="AH1379" i="14"/>
  <c r="AH1380" i="14"/>
  <c r="AH1381" i="14"/>
  <c r="AH1382" i="14"/>
  <c r="AH1383" i="14"/>
  <c r="AH1384" i="14"/>
  <c r="AH1385" i="14"/>
  <c r="AH1386" i="14"/>
  <c r="AH1387" i="14"/>
  <c r="AH1388" i="14"/>
  <c r="AH1389" i="14"/>
  <c r="AH1390" i="14"/>
  <c r="AH1391" i="14"/>
  <c r="AH1392" i="14"/>
  <c r="AH1393" i="14"/>
  <c r="AH1394" i="14"/>
  <c r="AH1395" i="14"/>
  <c r="AH1396" i="14"/>
  <c r="AH1397" i="14"/>
  <c r="AH1398" i="14"/>
  <c r="AH1399" i="14"/>
  <c r="AH1400" i="14"/>
  <c r="AH1401" i="14"/>
  <c r="AH1402" i="14"/>
  <c r="AH1403" i="14"/>
  <c r="AH1404" i="14"/>
  <c r="AH1405" i="14"/>
  <c r="AH1406" i="14"/>
  <c r="AH1407" i="14"/>
  <c r="AH1408" i="14"/>
  <c r="AH1409" i="14"/>
  <c r="AH1410" i="14"/>
  <c r="AH1411" i="14"/>
  <c r="AH1412" i="14"/>
  <c r="AH1413" i="14"/>
  <c r="AH1414" i="14"/>
  <c r="AH1415" i="14"/>
  <c r="AH1416" i="14"/>
  <c r="AH1417" i="14"/>
  <c r="AH1418" i="14"/>
  <c r="AH1419" i="14"/>
  <c r="AH1420" i="14"/>
  <c r="AH1421" i="14"/>
  <c r="AH1422" i="14"/>
  <c r="AH1423" i="14"/>
  <c r="AH1424" i="14"/>
  <c r="AH1425" i="14"/>
  <c r="AH1426" i="14"/>
  <c r="AH1427" i="14"/>
  <c r="AH1428" i="14"/>
  <c r="AH1429" i="14"/>
  <c r="AH1430" i="14"/>
  <c r="AH1431" i="14"/>
  <c r="AH1432" i="14"/>
  <c r="AH1433" i="14"/>
  <c r="AH1434" i="14"/>
  <c r="AH1435" i="14"/>
  <c r="AH1436" i="14"/>
  <c r="AH1437" i="14"/>
  <c r="AH1438" i="14"/>
  <c r="AH1439" i="14"/>
  <c r="AH1440" i="14"/>
  <c r="AH1441" i="14"/>
  <c r="AH1442" i="14"/>
  <c r="AH1443" i="14"/>
  <c r="AH1444" i="14"/>
  <c r="AH1445" i="14"/>
  <c r="AH1446" i="14"/>
  <c r="AH1447" i="14"/>
  <c r="AH1448" i="14"/>
  <c r="AH1449" i="14"/>
  <c r="AH1450" i="14"/>
  <c r="AH1451" i="14"/>
  <c r="AH1452" i="14"/>
  <c r="AH1453" i="14"/>
  <c r="AH1454" i="14"/>
  <c r="AH1455" i="14"/>
  <c r="AH1456" i="14"/>
  <c r="AH1457" i="14"/>
  <c r="AH1458" i="14"/>
  <c r="AH1459" i="14"/>
  <c r="AH1460" i="14"/>
  <c r="AH1461" i="14"/>
  <c r="AH1462" i="14"/>
  <c r="AH1463" i="14"/>
  <c r="AH1464" i="14"/>
  <c r="AH1465" i="14"/>
  <c r="AH1466" i="14"/>
  <c r="AH1467" i="14"/>
  <c r="AH1468" i="14"/>
  <c r="AH1469" i="14"/>
  <c r="AH1470" i="14"/>
  <c r="AH1471" i="14"/>
  <c r="AH1472" i="14"/>
  <c r="AH1473" i="14"/>
  <c r="AH1474" i="14"/>
  <c r="AH1475" i="14"/>
  <c r="AH1476" i="14"/>
  <c r="AH1477" i="14"/>
  <c r="AH1478" i="14"/>
  <c r="AH1479" i="14"/>
  <c r="AH1480" i="14"/>
  <c r="AH1481" i="14"/>
  <c r="AH1482" i="14"/>
  <c r="AH1483" i="14"/>
  <c r="AH1484" i="14"/>
  <c r="AH1485" i="14"/>
  <c r="AH1486" i="14"/>
  <c r="AH1487" i="14"/>
  <c r="AH1488" i="14"/>
  <c r="AH1489" i="14"/>
  <c r="AH1490" i="14"/>
  <c r="AH1491" i="14"/>
  <c r="AH1492" i="14"/>
  <c r="AH1493" i="14"/>
  <c r="AH1494" i="14"/>
  <c r="AH1495" i="14"/>
  <c r="AH1496" i="14"/>
  <c r="AH1497" i="14"/>
  <c r="AH1498" i="14"/>
  <c r="AH1499" i="14"/>
  <c r="AH1500" i="14"/>
  <c r="AH1501" i="14"/>
  <c r="AH1502" i="14"/>
  <c r="AH1503" i="14"/>
  <c r="AH1504" i="14"/>
  <c r="AH1505" i="14"/>
  <c r="AH1506" i="14"/>
  <c r="AH1507" i="14"/>
  <c r="AH1508" i="14"/>
  <c r="AH1509" i="14"/>
  <c r="AH1510" i="14"/>
  <c r="AH1511" i="14"/>
  <c r="AH1512" i="14"/>
  <c r="AH1513" i="14"/>
  <c r="AH1514" i="14"/>
  <c r="AH1515" i="14"/>
  <c r="AH1516" i="14"/>
  <c r="AH1517" i="14"/>
  <c r="AH1518" i="14"/>
  <c r="AH1519" i="14"/>
  <c r="AH1520" i="14"/>
  <c r="AH1521" i="14"/>
  <c r="AH1522" i="14"/>
  <c r="AH1523" i="14"/>
  <c r="AH1524" i="14"/>
  <c r="AH1525" i="14"/>
  <c r="AH1526" i="14"/>
  <c r="AH1527" i="14"/>
  <c r="AH1528" i="14"/>
  <c r="AH1529" i="14"/>
  <c r="AH1530" i="14"/>
  <c r="AH1531" i="14"/>
  <c r="AH1532" i="14"/>
  <c r="AH1533" i="14"/>
  <c r="AH1534" i="14"/>
  <c r="AH1535" i="14"/>
  <c r="AH1536" i="14"/>
  <c r="AH1537" i="14"/>
  <c r="AH1538" i="14"/>
  <c r="AH1539" i="14"/>
  <c r="AH1540" i="14"/>
  <c r="AH1541" i="14"/>
  <c r="AH1542" i="14"/>
  <c r="AH1543" i="14"/>
  <c r="AH1544" i="14"/>
  <c r="AH1545" i="14"/>
  <c r="AH1546" i="14"/>
  <c r="AH1547" i="14"/>
  <c r="AH1548" i="14"/>
  <c r="AH1549" i="14"/>
  <c r="AH1550" i="14"/>
  <c r="AH1551" i="14"/>
  <c r="AH1552" i="14"/>
  <c r="AH1553" i="14"/>
  <c r="AH1554" i="14"/>
  <c r="AH1555" i="14"/>
  <c r="AH1556" i="14"/>
  <c r="AH1557" i="14"/>
  <c r="AH1558" i="14"/>
  <c r="AH1559" i="14"/>
  <c r="AH1560" i="14"/>
  <c r="AH1561" i="14"/>
  <c r="AH1562" i="14"/>
  <c r="AH1563" i="14"/>
  <c r="AH1564" i="14"/>
  <c r="AH1565" i="14"/>
  <c r="AH1566" i="14"/>
  <c r="AH1567" i="14"/>
  <c r="AH1568" i="14"/>
  <c r="AH1569" i="14"/>
  <c r="AH1570" i="14"/>
  <c r="AH1571" i="14"/>
  <c r="AH1572" i="14"/>
  <c r="AH1573" i="14"/>
  <c r="AH1574" i="14"/>
  <c r="AH1575" i="14"/>
  <c r="AH1576" i="14"/>
  <c r="AH1577" i="14"/>
  <c r="AH1578" i="14"/>
  <c r="AH1579" i="14"/>
  <c r="AH1580" i="14"/>
  <c r="AH1581" i="14"/>
  <c r="AH1582" i="14"/>
  <c r="AH1583" i="14"/>
  <c r="AH1584" i="14"/>
  <c r="AH1585" i="14"/>
  <c r="AH1586" i="14"/>
  <c r="AH1587" i="14"/>
  <c r="AH1588" i="14"/>
  <c r="AH1589" i="14"/>
  <c r="AH1590" i="14"/>
  <c r="AH1591" i="14"/>
  <c r="AH1592" i="14"/>
  <c r="AH1593" i="14"/>
  <c r="AH1594" i="14"/>
  <c r="AH1595" i="14"/>
  <c r="AH1596" i="14"/>
  <c r="AH1597" i="14"/>
  <c r="AH1598" i="14"/>
  <c r="AH1599" i="14"/>
  <c r="AH1600" i="14"/>
  <c r="AH1601" i="14"/>
  <c r="AH1602" i="14"/>
  <c r="AH1603" i="14"/>
  <c r="AH1604" i="14"/>
  <c r="AH1605" i="14"/>
  <c r="AH1606" i="14"/>
  <c r="AH1607" i="14"/>
  <c r="AH1608" i="14"/>
  <c r="AH1609" i="14"/>
  <c r="AH1610" i="14"/>
  <c r="AH1611" i="14"/>
  <c r="AH1612" i="14"/>
  <c r="AH1613" i="14"/>
  <c r="AH1614" i="14"/>
  <c r="AH1615" i="14"/>
  <c r="AH1616" i="14"/>
  <c r="AH1617" i="14"/>
  <c r="AH1618" i="14"/>
  <c r="AH1619" i="14"/>
  <c r="AH1620" i="14"/>
  <c r="AH1621" i="14"/>
  <c r="AH1622" i="14"/>
  <c r="AH1623" i="14"/>
  <c r="AH1624" i="14"/>
  <c r="AH1625" i="14"/>
  <c r="AH1626" i="14"/>
  <c r="AH1627" i="14"/>
  <c r="AH1628" i="14"/>
  <c r="AH1629" i="14"/>
  <c r="AH1630" i="14"/>
  <c r="AH1631" i="14"/>
  <c r="AH1632" i="14"/>
  <c r="AH1633" i="14"/>
  <c r="AH1634" i="14"/>
  <c r="AH1635" i="14"/>
  <c r="AH1636" i="14"/>
  <c r="AH1637" i="14"/>
  <c r="AH1638" i="14"/>
  <c r="AH1639" i="14"/>
  <c r="AH1640" i="14"/>
  <c r="AH1641" i="14"/>
  <c r="AH1642" i="14"/>
  <c r="AH1643" i="14"/>
  <c r="AH1644" i="14"/>
  <c r="AH1645" i="14"/>
  <c r="AH1646" i="14"/>
  <c r="AH1647" i="14"/>
  <c r="AH1648" i="14"/>
  <c r="AH1649" i="14"/>
  <c r="AH1650" i="14"/>
  <c r="AH1651" i="14"/>
  <c r="AH1652" i="14"/>
  <c r="AH1653" i="14"/>
  <c r="AH1654" i="14"/>
  <c r="AH1655" i="14"/>
  <c r="AH1656" i="14"/>
  <c r="AH1657" i="14"/>
  <c r="AH1658" i="14"/>
  <c r="AH1659" i="14"/>
  <c r="AH1660" i="14"/>
  <c r="AH1661" i="14"/>
  <c r="AH1662" i="14"/>
  <c r="AH1663" i="14"/>
  <c r="AH1664" i="14"/>
  <c r="AH1665" i="14"/>
  <c r="AH1666" i="14"/>
  <c r="AH1667" i="14"/>
  <c r="AH1668" i="14"/>
  <c r="AH1669" i="14"/>
  <c r="AH1670" i="14"/>
  <c r="AH1671" i="14"/>
  <c r="AH1672" i="14"/>
  <c r="AH1673" i="14"/>
  <c r="AH1674" i="14"/>
  <c r="AH1675" i="14"/>
  <c r="AH1676" i="14"/>
  <c r="AH1677" i="14"/>
  <c r="AH1678" i="14"/>
  <c r="AH1679" i="14"/>
  <c r="AH1680" i="14"/>
  <c r="AH1681" i="14"/>
  <c r="AH1682" i="14"/>
  <c r="AH1683" i="14"/>
  <c r="AH1684" i="14"/>
  <c r="AH1685" i="14"/>
  <c r="AH1686" i="14"/>
  <c r="AH1687" i="14"/>
  <c r="AH1688" i="14"/>
  <c r="AH1689" i="14"/>
  <c r="AH1690" i="14"/>
  <c r="AH1691" i="14"/>
  <c r="AH1692" i="14"/>
  <c r="AH1693" i="14"/>
  <c r="AH1694" i="14"/>
  <c r="AH1695" i="14"/>
  <c r="AH1696" i="14"/>
  <c r="AH1697" i="14"/>
  <c r="AH1698" i="14"/>
  <c r="AH1699" i="14"/>
  <c r="AH1700" i="14"/>
  <c r="AH1701" i="14"/>
  <c r="AH1702" i="14"/>
  <c r="AH1703" i="14"/>
  <c r="AH1704" i="14"/>
  <c r="AH1705" i="14"/>
  <c r="AH1706" i="14"/>
  <c r="AH1707" i="14"/>
  <c r="AH1708" i="14"/>
  <c r="AH1709" i="14"/>
  <c r="AH1710" i="14"/>
  <c r="AH1711" i="14"/>
  <c r="AH1712" i="14"/>
  <c r="AH1713" i="14"/>
  <c r="AH1714" i="14"/>
  <c r="AH1715" i="14"/>
  <c r="AH1716" i="14"/>
  <c r="AH1717" i="14"/>
  <c r="AH1718" i="14"/>
  <c r="AH1719" i="14"/>
  <c r="AH1720" i="14"/>
  <c r="AH1721" i="14"/>
  <c r="AH1722" i="14"/>
  <c r="AH1723" i="14"/>
  <c r="AH1724" i="14"/>
  <c r="AH1725" i="14"/>
  <c r="AH1726" i="14"/>
  <c r="AH1727" i="14"/>
  <c r="AH1728" i="14"/>
  <c r="AH1729" i="14"/>
  <c r="AH1730" i="14"/>
  <c r="AH1731" i="14"/>
  <c r="AH1732" i="14"/>
  <c r="AH1733" i="14"/>
  <c r="AH1734" i="14"/>
  <c r="AH1735" i="14"/>
  <c r="AH1736" i="14"/>
  <c r="AH1737" i="14"/>
  <c r="AH1738" i="14"/>
  <c r="AH1739" i="14"/>
  <c r="AH1740" i="14"/>
  <c r="AH1741" i="14"/>
  <c r="AH1742" i="14"/>
  <c r="AH1743" i="14"/>
  <c r="AH1744" i="14"/>
  <c r="AH1745" i="14"/>
  <c r="AH1746" i="14"/>
  <c r="AH1747" i="14"/>
  <c r="AH1748" i="14"/>
  <c r="AH1749" i="14"/>
  <c r="AH1750" i="14"/>
  <c r="AH1751" i="14"/>
  <c r="AH1752" i="14"/>
  <c r="AH1753" i="14"/>
  <c r="AH1754" i="14"/>
  <c r="AH1755" i="14"/>
  <c r="AH1756" i="14"/>
  <c r="AH1757" i="14"/>
  <c r="AH1758" i="14"/>
  <c r="AH1759" i="14"/>
  <c r="AH1760" i="14"/>
  <c r="AH1761" i="14"/>
  <c r="AH1762" i="14"/>
  <c r="AH1763" i="14"/>
  <c r="AH1764" i="14"/>
  <c r="AH1765" i="14"/>
  <c r="AH1766" i="14"/>
  <c r="AH1767" i="14"/>
  <c r="AH1768" i="14"/>
  <c r="AH1769" i="14"/>
  <c r="AH1770" i="14"/>
  <c r="AH1771" i="14"/>
  <c r="AH1772" i="14"/>
  <c r="AH1773" i="14"/>
  <c r="AH1774" i="14"/>
  <c r="AH1775" i="14"/>
  <c r="AH1776" i="14"/>
  <c r="AH1777" i="14"/>
  <c r="AH1778" i="14"/>
  <c r="AH1779" i="14"/>
  <c r="AH1780" i="14"/>
  <c r="AH1781" i="14"/>
  <c r="AH1782" i="14"/>
  <c r="AH1783" i="14"/>
  <c r="AH1784" i="14"/>
  <c r="AH1785" i="14"/>
  <c r="AH1786" i="14"/>
  <c r="AH1787" i="14"/>
  <c r="AH1788" i="14"/>
  <c r="AH1789" i="14"/>
  <c r="AH1790" i="14"/>
  <c r="AH1791" i="14"/>
  <c r="AH1792" i="14"/>
  <c r="AH1793" i="14"/>
  <c r="AH1794" i="14"/>
  <c r="AH1795" i="14"/>
  <c r="AH1796" i="14"/>
  <c r="AH1797" i="14"/>
  <c r="AH1798" i="14"/>
  <c r="AH1799" i="14"/>
  <c r="AH1800" i="14"/>
  <c r="AH1801" i="14"/>
  <c r="AH1802" i="14"/>
  <c r="AH1803" i="14"/>
  <c r="AH1804" i="14"/>
  <c r="AH1805" i="14"/>
  <c r="AH1806" i="14"/>
  <c r="AH1807" i="14"/>
  <c r="AH1808" i="14"/>
  <c r="AH1809" i="14"/>
  <c r="AH1810" i="14"/>
  <c r="AH1811" i="14"/>
  <c r="AH1812" i="14"/>
  <c r="AH1813" i="14"/>
  <c r="AH1814" i="14"/>
  <c r="AH1815" i="14"/>
  <c r="AH1816" i="14"/>
  <c r="AH1817" i="14"/>
  <c r="AH1818" i="14"/>
  <c r="AH1819" i="14"/>
  <c r="AH1820" i="14"/>
  <c r="AH1821" i="14"/>
  <c r="AH1822" i="14"/>
  <c r="AH1823" i="14"/>
  <c r="AH1824" i="14"/>
  <c r="AH1825" i="14"/>
  <c r="AH1826" i="14"/>
  <c r="AH1827" i="14"/>
  <c r="AH1828" i="14"/>
  <c r="AH1829" i="14"/>
  <c r="AH1830" i="14"/>
  <c r="AH1831" i="14"/>
  <c r="AH1832" i="14"/>
  <c r="AH1833" i="14"/>
  <c r="AH1834" i="14"/>
  <c r="AH1835" i="14"/>
  <c r="AH1836" i="14"/>
  <c r="AH1837" i="14"/>
  <c r="AH1838" i="14"/>
  <c r="AH1839" i="14"/>
  <c r="AH1840" i="14"/>
  <c r="AH1841" i="14"/>
  <c r="AH1842" i="14"/>
  <c r="AH1843" i="14"/>
  <c r="AH1844" i="14"/>
  <c r="AH1845" i="14"/>
  <c r="AH1846" i="14"/>
  <c r="AH1847" i="14"/>
  <c r="AH1848" i="14"/>
  <c r="AH1849" i="14"/>
  <c r="AH1850" i="14"/>
  <c r="AH1851" i="14"/>
  <c r="AH1852" i="14"/>
  <c r="AH1853" i="14"/>
  <c r="AH1854" i="14"/>
  <c r="AH1855" i="14"/>
  <c r="AH1856" i="14"/>
  <c r="AH1857" i="14"/>
  <c r="AH1858" i="14"/>
  <c r="AH1859" i="14"/>
  <c r="AH1860" i="14"/>
  <c r="AH1861" i="14"/>
  <c r="AH1862" i="14"/>
  <c r="AH1863" i="14"/>
  <c r="AH1864" i="14"/>
  <c r="AH1865" i="14"/>
  <c r="AH1866" i="14"/>
  <c r="AH1867" i="14"/>
  <c r="AH1868" i="14"/>
  <c r="AH1869" i="14"/>
  <c r="AH1870" i="14"/>
  <c r="AH1871" i="14"/>
  <c r="AH1872" i="14"/>
  <c r="AH1873" i="14"/>
  <c r="AH1874" i="14"/>
  <c r="AH1875" i="14"/>
  <c r="AH1876" i="14"/>
  <c r="AH1877" i="14"/>
  <c r="AH1878" i="14"/>
  <c r="AH1879" i="14"/>
  <c r="AH1880" i="14"/>
  <c r="AH1881" i="14"/>
  <c r="AH1882" i="14"/>
  <c r="AH1883" i="14"/>
  <c r="AH1884" i="14"/>
  <c r="AH1885" i="14"/>
  <c r="AH1886" i="14"/>
  <c r="AH1887" i="14"/>
  <c r="AH1888" i="14"/>
  <c r="AH1889" i="14"/>
  <c r="AH1890" i="14"/>
  <c r="AH1891" i="14"/>
  <c r="AH1892" i="14"/>
  <c r="AH1893" i="14"/>
  <c r="AH1894" i="14"/>
  <c r="AH1895" i="14"/>
  <c r="AH1896" i="14"/>
  <c r="AH1897" i="14"/>
  <c r="AH1898" i="14"/>
  <c r="AH1899" i="14"/>
  <c r="AH1900" i="14"/>
  <c r="AH1901" i="14"/>
  <c r="AH1902" i="14"/>
  <c r="AH1903" i="14"/>
  <c r="AH1904" i="14"/>
  <c r="AH1905" i="14"/>
  <c r="AH1906" i="14"/>
  <c r="AH1907" i="14"/>
  <c r="AH1908" i="14"/>
  <c r="AH1909" i="14"/>
  <c r="AH1910" i="14"/>
  <c r="AH1911" i="14"/>
  <c r="AH1912" i="14"/>
  <c r="AH1913" i="14"/>
  <c r="AH1914" i="14"/>
  <c r="AH1915" i="14"/>
  <c r="AH1916" i="14"/>
  <c r="AH1917" i="14"/>
  <c r="AH1918" i="14"/>
  <c r="AH1919" i="14"/>
  <c r="AH1920" i="14"/>
  <c r="AH1921" i="14"/>
  <c r="AH1922" i="14"/>
  <c r="AH1923" i="14"/>
  <c r="AH1924" i="14"/>
  <c r="AH1925" i="14"/>
  <c r="AH1926" i="14"/>
  <c r="AH1927" i="14"/>
  <c r="AH1928" i="14"/>
  <c r="AH1929" i="14"/>
  <c r="AH1930" i="14"/>
  <c r="AH1931" i="14"/>
  <c r="AH1932" i="14"/>
  <c r="AH1933" i="14"/>
  <c r="AH1934" i="14"/>
  <c r="AH1935" i="14"/>
  <c r="AH1936" i="14"/>
  <c r="AH1937" i="14"/>
  <c r="AH1938" i="14"/>
  <c r="AH1939" i="14"/>
  <c r="AH1940" i="14"/>
  <c r="AH1941" i="14"/>
  <c r="AH1942" i="14"/>
  <c r="AH1943" i="14"/>
  <c r="AH1944" i="14"/>
  <c r="AH1945" i="14"/>
  <c r="AH1946" i="14"/>
  <c r="AH1947" i="14"/>
  <c r="AH1948" i="14"/>
  <c r="AH1949" i="14"/>
  <c r="AH1950" i="14"/>
  <c r="AH1951" i="14"/>
  <c r="AH1952" i="14"/>
  <c r="AH1953" i="14"/>
  <c r="AH1954" i="14"/>
  <c r="AH1955" i="14"/>
  <c r="AH1956" i="14"/>
  <c r="AH1957" i="14"/>
  <c r="AH1958" i="14"/>
  <c r="AH1959" i="14"/>
  <c r="AH1960" i="14"/>
  <c r="AH1961" i="14"/>
  <c r="AH1962" i="14"/>
  <c r="AH1963" i="14"/>
  <c r="AH1964" i="14"/>
  <c r="AH1965" i="14"/>
  <c r="AH1966" i="14"/>
  <c r="AH1967" i="14"/>
  <c r="AH1968" i="14"/>
  <c r="AH1969" i="14"/>
  <c r="AH1970" i="14"/>
  <c r="AH1971" i="14"/>
  <c r="AH1972" i="14"/>
  <c r="AH1973" i="14"/>
  <c r="AH1974" i="14"/>
  <c r="AH1975" i="14"/>
  <c r="AH1976" i="14"/>
  <c r="AH1977" i="14"/>
  <c r="AH1978" i="14"/>
  <c r="AH1979" i="14"/>
  <c r="AH1980" i="14"/>
  <c r="AH1981" i="14"/>
  <c r="AH1982" i="14"/>
  <c r="AH1983" i="14"/>
  <c r="AH1984" i="14"/>
  <c r="AH1985" i="14"/>
  <c r="AH1986" i="14"/>
  <c r="AH1987" i="14"/>
  <c r="AH1988" i="14"/>
  <c r="AH1989" i="14"/>
  <c r="AH1990" i="14"/>
  <c r="AH1991" i="14"/>
  <c r="AH1992" i="14"/>
  <c r="AH1993" i="14"/>
  <c r="AH1994" i="14"/>
  <c r="AH1995" i="14"/>
  <c r="AH1996" i="14"/>
  <c r="AH1997" i="14"/>
  <c r="AH1998" i="14"/>
  <c r="AH1999" i="14"/>
  <c r="AH2000" i="14"/>
  <c r="AH2001" i="14"/>
  <c r="AH2" i="14"/>
  <c r="S2" i="13"/>
  <c r="S3" i="13"/>
  <c r="S4" i="13"/>
  <c r="S5" i="13"/>
  <c r="S6" i="13"/>
  <c r="S7" i="13"/>
  <c r="S8" i="13"/>
  <c r="S9" i="13"/>
  <c r="S10" i="13"/>
  <c r="S11" i="13"/>
  <c r="S12" i="13"/>
  <c r="S13" i="13"/>
  <c r="S14" i="13"/>
  <c r="S15" i="13"/>
  <c r="S16" i="13"/>
  <c r="S17" i="13"/>
  <c r="S18" i="13"/>
  <c r="S19" i="13"/>
  <c r="S20" i="13"/>
  <c r="S21" i="13"/>
  <c r="S22" i="13"/>
  <c r="S23" i="13"/>
  <c r="S24" i="13"/>
  <c r="S25" i="13"/>
  <c r="S26" i="13"/>
  <c r="S27" i="13"/>
  <c r="S28" i="13"/>
  <c r="S29" i="13"/>
  <c r="S30" i="13"/>
  <c r="S31" i="13"/>
  <c r="S32" i="13"/>
  <c r="S33" i="13"/>
  <c r="S34" i="13"/>
  <c r="S35" i="13"/>
  <c r="S36" i="13"/>
  <c r="S37" i="13"/>
  <c r="S38" i="13"/>
  <c r="S39" i="13"/>
  <c r="S40" i="13"/>
  <c r="S41" i="13"/>
  <c r="S42" i="13"/>
  <c r="S43" i="13"/>
  <c r="S44" i="13"/>
  <c r="S45" i="13"/>
  <c r="S46" i="13"/>
  <c r="S47" i="13"/>
  <c r="S48" i="13"/>
  <c r="S49" i="13"/>
  <c r="S50" i="13"/>
  <c r="S51" i="13"/>
  <c r="S52" i="13"/>
  <c r="S53" i="13"/>
  <c r="S54" i="13"/>
  <c r="S55" i="13"/>
  <c r="S56" i="13"/>
  <c r="S57" i="13"/>
  <c r="S58" i="13"/>
  <c r="S59" i="13"/>
  <c r="S60" i="13"/>
  <c r="S61" i="13"/>
  <c r="S62" i="13"/>
  <c r="S63" i="13"/>
  <c r="S64" i="13"/>
  <c r="S65" i="13"/>
  <c r="S66" i="13"/>
  <c r="S67" i="13"/>
  <c r="S68" i="13"/>
  <c r="S69" i="13"/>
  <c r="S70" i="13"/>
  <c r="S71" i="13"/>
  <c r="S72" i="13"/>
  <c r="S73" i="13"/>
  <c r="S74" i="13"/>
  <c r="S75" i="13"/>
  <c r="S76" i="13"/>
  <c r="S77" i="13"/>
  <c r="S78" i="13"/>
  <c r="S79" i="13"/>
  <c r="S80" i="13"/>
  <c r="S81" i="13"/>
  <c r="S82" i="13"/>
  <c r="S83" i="13"/>
  <c r="S84" i="13"/>
  <c r="S85" i="13"/>
  <c r="S86" i="13"/>
  <c r="S87" i="13"/>
  <c r="S88" i="13"/>
  <c r="S89" i="13"/>
  <c r="S90" i="13"/>
  <c r="S91" i="13"/>
  <c r="S92" i="13"/>
  <c r="S93" i="13"/>
  <c r="S94" i="13"/>
  <c r="S95" i="13"/>
  <c r="S96" i="13"/>
  <c r="S97" i="13"/>
  <c r="S98" i="13"/>
  <c r="S99" i="13"/>
  <c r="S100" i="13"/>
  <c r="S101" i="13"/>
  <c r="S102" i="13"/>
  <c r="S103" i="13"/>
  <c r="S104" i="13"/>
  <c r="S105" i="13"/>
  <c r="S106" i="13"/>
  <c r="S107" i="13"/>
  <c r="S108" i="13"/>
  <c r="S109" i="13"/>
  <c r="S110" i="13"/>
  <c r="S111" i="13"/>
  <c r="S112" i="13"/>
  <c r="S113" i="13"/>
  <c r="S114" i="13"/>
  <c r="S115" i="13"/>
  <c r="S116" i="13"/>
  <c r="S117" i="13"/>
  <c r="S118" i="13"/>
  <c r="S119" i="13"/>
  <c r="S120" i="13"/>
  <c r="S121" i="13"/>
  <c r="S122" i="13"/>
  <c r="S123" i="13"/>
  <c r="S124" i="13"/>
  <c r="S125" i="13"/>
  <c r="S126" i="13"/>
  <c r="S127" i="13"/>
  <c r="S128" i="13"/>
  <c r="S129" i="13"/>
  <c r="S130" i="13"/>
  <c r="S131" i="13"/>
  <c r="S132" i="13"/>
  <c r="S133" i="13"/>
  <c r="S134" i="13"/>
  <c r="S135" i="13"/>
  <c r="S136" i="13"/>
  <c r="S137" i="13"/>
  <c r="S138" i="13"/>
  <c r="S139" i="13"/>
  <c r="S140" i="13"/>
  <c r="S141" i="13"/>
  <c r="S142" i="13"/>
  <c r="S143" i="13"/>
  <c r="S144" i="13"/>
  <c r="S145" i="13"/>
  <c r="S146" i="13"/>
  <c r="S147" i="13"/>
  <c r="S148" i="13"/>
  <c r="S149" i="13"/>
  <c r="S150" i="13"/>
  <c r="S151" i="13"/>
  <c r="S152" i="13"/>
  <c r="S153" i="13"/>
  <c r="S154" i="13"/>
  <c r="S155" i="13"/>
  <c r="S156" i="13"/>
  <c r="S157" i="13"/>
  <c r="S158" i="13"/>
  <c r="S159" i="13"/>
  <c r="S160" i="13"/>
  <c r="S161" i="13"/>
  <c r="S162" i="13"/>
  <c r="S163" i="13"/>
  <c r="S164" i="13"/>
  <c r="S165" i="13"/>
  <c r="S166" i="13"/>
  <c r="S167" i="13"/>
  <c r="S168" i="13"/>
  <c r="S169" i="13"/>
  <c r="S170" i="13"/>
  <c r="S171" i="13"/>
  <c r="S172" i="13"/>
  <c r="S173" i="13"/>
  <c r="S174" i="13"/>
  <c r="S175" i="13"/>
  <c r="S176" i="13"/>
  <c r="S177" i="13"/>
  <c r="S178" i="13"/>
  <c r="S179" i="13"/>
  <c r="S180" i="13"/>
  <c r="S181" i="13"/>
  <c r="S182" i="13"/>
  <c r="S183" i="13"/>
  <c r="S184" i="13"/>
  <c r="S185" i="13"/>
  <c r="S186" i="13"/>
  <c r="S187" i="13"/>
  <c r="S188" i="13"/>
  <c r="S189" i="13"/>
  <c r="S190" i="13"/>
  <c r="S191" i="13"/>
  <c r="S192" i="13"/>
  <c r="S193" i="13"/>
  <c r="S194" i="13"/>
  <c r="S195" i="13"/>
  <c r="S196" i="13"/>
  <c r="S197" i="13"/>
  <c r="S198" i="13"/>
  <c r="S199" i="13"/>
  <c r="S200" i="13"/>
  <c r="S201" i="13"/>
  <c r="S202" i="13"/>
  <c r="S203" i="13"/>
  <c r="S204" i="13"/>
  <c r="S205" i="13"/>
  <c r="S206" i="13"/>
  <c r="S207" i="13"/>
  <c r="S208" i="13"/>
  <c r="S209" i="13"/>
  <c r="S210" i="13"/>
  <c r="S211" i="13"/>
  <c r="S212" i="13"/>
  <c r="S213" i="13"/>
  <c r="S214" i="13"/>
  <c r="S215" i="13"/>
  <c r="S216" i="13"/>
  <c r="S217" i="13"/>
  <c r="S218" i="13"/>
  <c r="S219" i="13"/>
  <c r="S220" i="13"/>
  <c r="S221" i="13"/>
  <c r="S222" i="13"/>
  <c r="S223" i="13"/>
  <c r="S224" i="13"/>
  <c r="S225" i="13"/>
  <c r="S226" i="13"/>
  <c r="S227" i="13"/>
  <c r="S228" i="13"/>
  <c r="S229" i="13"/>
  <c r="S230" i="13"/>
  <c r="S231" i="13"/>
  <c r="S232" i="13"/>
  <c r="S233" i="13"/>
  <c r="S234" i="13"/>
  <c r="S235" i="13"/>
  <c r="S236" i="13"/>
  <c r="S237" i="13"/>
  <c r="S238" i="13"/>
  <c r="S239" i="13"/>
  <c r="S240" i="13"/>
  <c r="S241" i="13"/>
  <c r="S242" i="13"/>
  <c r="S243" i="13"/>
  <c r="S244" i="13"/>
  <c r="S245" i="13"/>
  <c r="S246" i="13"/>
  <c r="S247" i="13"/>
  <c r="S248" i="13"/>
  <c r="S249" i="13"/>
  <c r="S250" i="13"/>
  <c r="S251" i="13"/>
  <c r="S252" i="13"/>
  <c r="S253" i="13"/>
  <c r="S254" i="13"/>
  <c r="S255" i="13"/>
  <c r="S256" i="13"/>
  <c r="S257" i="13"/>
  <c r="S258" i="13"/>
  <c r="S259" i="13"/>
  <c r="S260" i="13"/>
  <c r="S261" i="13"/>
  <c r="S262" i="13"/>
  <c r="S263" i="13"/>
  <c r="S264" i="13"/>
  <c r="S265" i="13"/>
  <c r="S266" i="13"/>
  <c r="S267" i="13"/>
  <c r="S268" i="13"/>
  <c r="S269" i="13"/>
  <c r="S270" i="13"/>
  <c r="S271" i="13"/>
  <c r="S272" i="13"/>
  <c r="S273" i="13"/>
  <c r="S274" i="13"/>
  <c r="S275" i="13"/>
  <c r="S276" i="13"/>
  <c r="S277" i="13"/>
  <c r="S278" i="13"/>
  <c r="S279" i="13"/>
  <c r="S280" i="13"/>
  <c r="S281" i="13"/>
  <c r="S282" i="13"/>
  <c r="S283" i="13"/>
  <c r="S284" i="13"/>
  <c r="S285" i="13"/>
  <c r="S286" i="13"/>
  <c r="S287" i="13"/>
  <c r="S288" i="13"/>
  <c r="S289" i="13"/>
  <c r="S290" i="13"/>
  <c r="S291" i="13"/>
  <c r="S292" i="13"/>
  <c r="S293" i="13"/>
  <c r="S294" i="13"/>
  <c r="S295" i="13"/>
  <c r="S296" i="13"/>
  <c r="S297" i="13"/>
  <c r="S298" i="13"/>
  <c r="S299" i="13"/>
  <c r="S300" i="13"/>
  <c r="S301" i="13"/>
  <c r="S302" i="13"/>
  <c r="S303" i="13"/>
  <c r="S304" i="13"/>
  <c r="S305" i="13"/>
  <c r="S306" i="13"/>
  <c r="S307" i="13"/>
  <c r="S308" i="13"/>
  <c r="S309" i="13"/>
  <c r="S310" i="13"/>
  <c r="S311" i="13"/>
  <c r="S312" i="13"/>
  <c r="S313" i="13"/>
  <c r="S314" i="13"/>
  <c r="S315" i="13"/>
  <c r="S316" i="13"/>
  <c r="S317" i="13"/>
  <c r="S318" i="13"/>
  <c r="S319" i="13"/>
  <c r="S320" i="13"/>
  <c r="S321" i="13"/>
  <c r="S322" i="13"/>
  <c r="S323" i="13"/>
  <c r="S324" i="13"/>
  <c r="S325" i="13"/>
  <c r="S326" i="13"/>
  <c r="S327" i="13"/>
  <c r="S328" i="13"/>
  <c r="S329" i="13"/>
  <c r="S330" i="13"/>
  <c r="S331" i="13"/>
  <c r="S332" i="13"/>
  <c r="S333" i="13"/>
  <c r="S334" i="13"/>
  <c r="S335" i="13"/>
  <c r="S336" i="13"/>
  <c r="S337" i="13"/>
  <c r="S338" i="13"/>
  <c r="S339" i="13"/>
  <c r="S340" i="13"/>
  <c r="S341" i="13"/>
  <c r="S342" i="13"/>
  <c r="S343" i="13"/>
  <c r="S344" i="13"/>
  <c r="S345" i="13"/>
  <c r="S346" i="13"/>
  <c r="S347" i="13"/>
  <c r="S348" i="13"/>
  <c r="S349" i="13"/>
  <c r="S350" i="13"/>
  <c r="S351" i="13"/>
  <c r="S352" i="13"/>
  <c r="S353" i="13"/>
  <c r="S354" i="13"/>
  <c r="S355" i="13"/>
  <c r="S356" i="13"/>
  <c r="S357" i="13"/>
  <c r="S358" i="13"/>
  <c r="S359" i="13"/>
  <c r="S360" i="13"/>
  <c r="S361" i="13"/>
  <c r="S362" i="13"/>
  <c r="S363" i="13"/>
  <c r="S364" i="13"/>
  <c r="S365" i="13"/>
  <c r="S366" i="13"/>
  <c r="S367" i="13"/>
  <c r="S368" i="13"/>
  <c r="S369" i="13"/>
  <c r="S370" i="13"/>
  <c r="S371" i="13"/>
  <c r="S372" i="13"/>
  <c r="S373" i="13"/>
  <c r="S374" i="13"/>
  <c r="S375" i="13"/>
  <c r="S376" i="13"/>
  <c r="S377" i="13"/>
  <c r="S378" i="13"/>
  <c r="S379" i="13"/>
  <c r="S380" i="13"/>
  <c r="S381" i="13"/>
  <c r="S382" i="13"/>
  <c r="S383" i="13"/>
  <c r="S384" i="13"/>
  <c r="S385" i="13"/>
  <c r="S386" i="13"/>
  <c r="S387" i="13"/>
  <c r="S388" i="13"/>
  <c r="S389" i="13"/>
  <c r="S390" i="13"/>
  <c r="S391" i="13"/>
  <c r="S392" i="13"/>
  <c r="S393" i="13"/>
  <c r="S394" i="13"/>
  <c r="S395" i="13"/>
  <c r="S396" i="13"/>
  <c r="S397" i="13"/>
  <c r="S398" i="13"/>
  <c r="S399" i="13"/>
  <c r="S400" i="13"/>
  <c r="S401" i="13"/>
  <c r="S402" i="13"/>
  <c r="S403" i="13"/>
  <c r="S404" i="13"/>
  <c r="S405" i="13"/>
  <c r="S406" i="13"/>
  <c r="S407" i="13"/>
  <c r="S408" i="13"/>
  <c r="S409" i="13"/>
  <c r="S410" i="13"/>
  <c r="S411" i="13"/>
  <c r="S412" i="13"/>
  <c r="S413" i="13"/>
  <c r="S414" i="13"/>
  <c r="S415" i="13"/>
  <c r="S416" i="13"/>
  <c r="S417" i="13"/>
  <c r="S418" i="13"/>
  <c r="S419" i="13"/>
  <c r="S420" i="13"/>
  <c r="S421" i="13"/>
  <c r="S422" i="13"/>
  <c r="S423" i="13"/>
  <c r="S424" i="13"/>
  <c r="S425" i="13"/>
  <c r="S426" i="13"/>
  <c r="S427" i="13"/>
  <c r="S428" i="13"/>
  <c r="S429" i="13"/>
  <c r="S430" i="13"/>
  <c r="S431" i="13"/>
  <c r="S432" i="13"/>
  <c r="S433" i="13"/>
  <c r="S434" i="13"/>
  <c r="S435" i="13"/>
  <c r="S436" i="13"/>
  <c r="S437" i="13"/>
  <c r="S438" i="13"/>
  <c r="S439" i="13"/>
  <c r="S440" i="13"/>
  <c r="S441" i="13"/>
  <c r="S442" i="13"/>
  <c r="S443" i="13"/>
  <c r="S444" i="13"/>
  <c r="S445" i="13"/>
  <c r="S446" i="13"/>
  <c r="S447" i="13"/>
  <c r="S448" i="13"/>
  <c r="S449" i="13"/>
  <c r="S450" i="13"/>
  <c r="S451" i="13"/>
  <c r="S452" i="13"/>
  <c r="S453" i="13"/>
  <c r="S454" i="13"/>
  <c r="S455" i="13"/>
  <c r="S456" i="13"/>
  <c r="S457" i="13"/>
  <c r="S458" i="13"/>
  <c r="S459" i="13"/>
  <c r="S460" i="13"/>
  <c r="S461" i="13"/>
  <c r="S462" i="13"/>
  <c r="S463" i="13"/>
  <c r="S464" i="13"/>
  <c r="S465" i="13"/>
  <c r="S466" i="13"/>
  <c r="S467" i="13"/>
  <c r="S468" i="13"/>
  <c r="S469" i="13"/>
  <c r="S470" i="13"/>
  <c r="S471" i="13"/>
  <c r="S472" i="13"/>
  <c r="S473" i="13"/>
  <c r="S474" i="13"/>
  <c r="S475" i="13"/>
  <c r="S476" i="13"/>
  <c r="S477" i="13"/>
  <c r="S478" i="13"/>
  <c r="S479" i="13"/>
  <c r="S480" i="13"/>
  <c r="S481" i="13"/>
  <c r="S482" i="13"/>
  <c r="S483" i="13"/>
  <c r="S484" i="13"/>
  <c r="S485" i="13"/>
  <c r="S486" i="13"/>
  <c r="S487" i="13"/>
  <c r="S488" i="13"/>
  <c r="S489" i="13"/>
  <c r="S490" i="13"/>
  <c r="S491" i="13"/>
  <c r="S492" i="13"/>
  <c r="S493" i="13"/>
  <c r="S494" i="13"/>
  <c r="S495" i="13"/>
  <c r="S496" i="13"/>
  <c r="S497" i="13"/>
  <c r="S498" i="13"/>
  <c r="S499" i="13"/>
  <c r="S500" i="13"/>
  <c r="S501" i="13"/>
  <c r="S502" i="13"/>
  <c r="S503" i="13"/>
  <c r="S504" i="13"/>
  <c r="S505" i="13"/>
  <c r="S506" i="13"/>
  <c r="S507" i="13"/>
  <c r="S508" i="13"/>
  <c r="S509" i="13"/>
  <c r="S510" i="13"/>
  <c r="S511" i="13"/>
  <c r="S512" i="13"/>
  <c r="S513" i="13"/>
  <c r="S514" i="13"/>
  <c r="S515" i="13"/>
  <c r="S516" i="13"/>
  <c r="S517" i="13"/>
  <c r="S518" i="13"/>
  <c r="S519" i="13"/>
  <c r="S520" i="13"/>
  <c r="S521" i="13"/>
  <c r="S522" i="13"/>
  <c r="S523" i="13"/>
  <c r="S524" i="13"/>
  <c r="S525" i="13"/>
  <c r="S526" i="13"/>
  <c r="S527" i="13"/>
  <c r="S528" i="13"/>
  <c r="S529" i="13"/>
  <c r="S530" i="13"/>
  <c r="S531" i="13"/>
  <c r="S532" i="13"/>
  <c r="S533" i="13"/>
  <c r="S534" i="13"/>
  <c r="S535" i="13"/>
  <c r="S536" i="13"/>
  <c r="S537" i="13"/>
  <c r="S538" i="13"/>
  <c r="S539" i="13"/>
  <c r="S540" i="13"/>
  <c r="S541" i="13"/>
  <c r="S542" i="13"/>
  <c r="S543" i="13"/>
  <c r="S544" i="13"/>
  <c r="S545" i="13"/>
  <c r="S546" i="13"/>
  <c r="S547" i="13"/>
  <c r="S548" i="13"/>
  <c r="S549" i="13"/>
  <c r="S550" i="13"/>
  <c r="S551" i="13"/>
  <c r="S552" i="13"/>
  <c r="S553" i="13"/>
  <c r="S554" i="13"/>
  <c r="S555" i="13"/>
  <c r="S556" i="13"/>
  <c r="S557" i="13"/>
  <c r="S558" i="13"/>
  <c r="S559" i="13"/>
  <c r="S560" i="13"/>
  <c r="S561" i="13"/>
  <c r="S562" i="13"/>
  <c r="S563" i="13"/>
  <c r="S564" i="13"/>
  <c r="S565" i="13"/>
  <c r="S566" i="13"/>
  <c r="S567" i="13"/>
  <c r="S568" i="13"/>
  <c r="S569" i="13"/>
  <c r="S570" i="13"/>
  <c r="S571" i="13"/>
  <c r="S572" i="13"/>
  <c r="S573" i="13"/>
  <c r="S574" i="13"/>
  <c r="S575" i="13"/>
  <c r="S576" i="13"/>
  <c r="S577" i="13"/>
  <c r="S578" i="13"/>
  <c r="S579" i="13"/>
  <c r="S580" i="13"/>
  <c r="S581" i="13"/>
  <c r="S582" i="13"/>
  <c r="S583" i="13"/>
  <c r="S584" i="13"/>
  <c r="S585" i="13"/>
  <c r="S586" i="13"/>
  <c r="S587" i="13"/>
  <c r="S588" i="13"/>
  <c r="S589" i="13"/>
  <c r="S590" i="13"/>
  <c r="S591" i="13"/>
  <c r="S592" i="13"/>
  <c r="S593" i="13"/>
  <c r="S594" i="13"/>
  <c r="S595" i="13"/>
  <c r="S596" i="13"/>
  <c r="S597" i="13"/>
  <c r="S598" i="13"/>
  <c r="S599" i="13"/>
  <c r="S600" i="13"/>
  <c r="S601" i="13"/>
  <c r="S602" i="13"/>
  <c r="S603" i="13"/>
  <c r="S604" i="13"/>
  <c r="S605" i="13"/>
  <c r="S606" i="13"/>
  <c r="S607" i="13"/>
  <c r="S608" i="13"/>
  <c r="S609" i="13"/>
  <c r="S610" i="13"/>
  <c r="S611" i="13"/>
  <c r="S612" i="13"/>
  <c r="S613" i="13"/>
  <c r="S614" i="13"/>
  <c r="S615" i="13"/>
  <c r="S616" i="13"/>
  <c r="S617" i="13"/>
  <c r="S618" i="13"/>
  <c r="S619" i="13"/>
  <c r="S620" i="13"/>
  <c r="S621" i="13"/>
  <c r="S622" i="13"/>
  <c r="S623" i="13"/>
  <c r="S624" i="13"/>
  <c r="S625" i="13"/>
  <c r="S626" i="13"/>
  <c r="S627" i="13"/>
  <c r="S628" i="13"/>
  <c r="S629" i="13"/>
  <c r="S630" i="13"/>
  <c r="S631" i="13"/>
  <c r="S632" i="13"/>
  <c r="S633" i="13"/>
  <c r="S634" i="13"/>
  <c r="S635" i="13"/>
  <c r="S636" i="13"/>
  <c r="S637" i="13"/>
  <c r="S638" i="13"/>
  <c r="S639" i="13"/>
  <c r="S640" i="13"/>
  <c r="S641" i="13"/>
  <c r="S642" i="13"/>
  <c r="S643" i="13"/>
  <c r="S644" i="13"/>
  <c r="S645" i="13"/>
  <c r="S646" i="13"/>
  <c r="S647" i="13"/>
  <c r="S648" i="13"/>
  <c r="S649" i="13"/>
  <c r="S650" i="13"/>
  <c r="S651" i="13"/>
  <c r="S652" i="13"/>
  <c r="S653" i="13"/>
  <c r="S654" i="13"/>
  <c r="S655" i="13"/>
  <c r="S656" i="13"/>
  <c r="S657" i="13"/>
  <c r="S658" i="13"/>
  <c r="S659" i="13"/>
  <c r="S660" i="13"/>
  <c r="S661" i="13"/>
  <c r="S662" i="13"/>
  <c r="S663" i="13"/>
  <c r="S664" i="13"/>
  <c r="S665" i="13"/>
  <c r="S666" i="13"/>
  <c r="S667" i="13"/>
  <c r="S668" i="13"/>
  <c r="S669" i="13"/>
  <c r="S670" i="13"/>
  <c r="S671" i="13"/>
  <c r="S672" i="13"/>
  <c r="S673" i="13"/>
  <c r="S674" i="13"/>
  <c r="S675" i="13"/>
  <c r="S676" i="13"/>
  <c r="S677" i="13"/>
  <c r="S678" i="13"/>
  <c r="S679" i="13"/>
  <c r="S680" i="13"/>
  <c r="S681" i="13"/>
  <c r="S682" i="13"/>
  <c r="S683" i="13"/>
  <c r="S684" i="13"/>
  <c r="S685" i="13"/>
  <c r="S686" i="13"/>
  <c r="S687" i="13"/>
  <c r="S688" i="13"/>
  <c r="S689" i="13"/>
  <c r="S690" i="13"/>
  <c r="S691" i="13"/>
  <c r="S692" i="13"/>
  <c r="S693" i="13"/>
  <c r="S694" i="13"/>
  <c r="S695" i="13"/>
  <c r="S696" i="13"/>
  <c r="S697" i="13"/>
  <c r="S698" i="13"/>
  <c r="S699" i="13"/>
  <c r="S700" i="13"/>
  <c r="S701" i="13"/>
  <c r="S702" i="13"/>
  <c r="S703" i="13"/>
  <c r="S704" i="13"/>
  <c r="S705" i="13"/>
  <c r="S706" i="13"/>
  <c r="S707" i="13"/>
  <c r="S708" i="13"/>
  <c r="S709" i="13"/>
  <c r="S710" i="13"/>
  <c r="S711" i="13"/>
  <c r="S712" i="13"/>
  <c r="S713" i="13"/>
  <c r="S714" i="13"/>
  <c r="S715" i="13"/>
  <c r="S716" i="13"/>
  <c r="S717" i="13"/>
  <c r="S718" i="13"/>
  <c r="S719" i="13"/>
  <c r="S720" i="13"/>
  <c r="S721" i="13"/>
  <c r="S722" i="13"/>
  <c r="S723" i="13"/>
  <c r="S724" i="13"/>
  <c r="S725" i="13"/>
  <c r="S726" i="13"/>
  <c r="S727" i="13"/>
  <c r="S728" i="13"/>
  <c r="S729" i="13"/>
  <c r="S730" i="13"/>
  <c r="S731" i="13"/>
  <c r="S732" i="13"/>
  <c r="S733" i="13"/>
  <c r="S734" i="13"/>
  <c r="S735" i="13"/>
  <c r="S736" i="13"/>
  <c r="S737" i="13"/>
  <c r="S738" i="13"/>
  <c r="S739" i="13"/>
  <c r="S740" i="13"/>
  <c r="S741" i="13"/>
  <c r="S742" i="13"/>
  <c r="S743" i="13"/>
  <c r="S744" i="13"/>
  <c r="S745" i="13"/>
  <c r="S746" i="13"/>
  <c r="S747" i="13"/>
  <c r="S748" i="13"/>
  <c r="S749" i="13"/>
  <c r="S750" i="13"/>
  <c r="S751" i="13"/>
  <c r="S752" i="13"/>
  <c r="S753" i="13"/>
  <c r="S754" i="13"/>
  <c r="S755" i="13"/>
  <c r="S756" i="13"/>
  <c r="S757" i="13"/>
  <c r="S758" i="13"/>
  <c r="S759" i="13"/>
  <c r="S760" i="13"/>
  <c r="S761" i="13"/>
  <c r="S762" i="13"/>
  <c r="S763" i="13"/>
  <c r="S764" i="13"/>
  <c r="S765" i="13"/>
  <c r="S766" i="13"/>
  <c r="S767" i="13"/>
  <c r="S768" i="13"/>
  <c r="S769" i="13"/>
  <c r="S770" i="13"/>
  <c r="S771" i="13"/>
  <c r="S772" i="13"/>
  <c r="S773" i="13"/>
  <c r="S774" i="13"/>
  <c r="S775" i="13"/>
  <c r="S776" i="13"/>
  <c r="S777" i="13"/>
  <c r="S778" i="13"/>
  <c r="S779" i="13"/>
  <c r="S780" i="13"/>
  <c r="S781" i="13"/>
  <c r="S782" i="13"/>
  <c r="S783" i="13"/>
  <c r="S784" i="13"/>
  <c r="S785" i="13"/>
  <c r="S786" i="13"/>
  <c r="S787" i="13"/>
  <c r="S788" i="13"/>
  <c r="S789" i="13"/>
  <c r="S790" i="13"/>
  <c r="S791" i="13"/>
  <c r="S792" i="13"/>
  <c r="S793" i="13"/>
  <c r="S794" i="13"/>
  <c r="S795" i="13"/>
  <c r="S796" i="13"/>
  <c r="S797" i="13"/>
  <c r="S798" i="13"/>
  <c r="S799" i="13"/>
  <c r="S800" i="13"/>
  <c r="S801" i="13"/>
  <c r="S802" i="13"/>
  <c r="S803" i="13"/>
  <c r="S804" i="13"/>
  <c r="S805" i="13"/>
  <c r="S806" i="13"/>
  <c r="S807" i="13"/>
  <c r="S808" i="13"/>
  <c r="S809" i="13"/>
  <c r="S810" i="13"/>
  <c r="S811" i="13"/>
  <c r="S812" i="13"/>
  <c r="S813" i="13"/>
  <c r="S814" i="13"/>
  <c r="S815" i="13"/>
  <c r="S816" i="13"/>
  <c r="S817" i="13"/>
  <c r="S818" i="13"/>
  <c r="S819" i="13"/>
  <c r="S820" i="13"/>
  <c r="S821" i="13"/>
  <c r="S822" i="13"/>
  <c r="S823" i="13"/>
  <c r="S824" i="13"/>
  <c r="S825" i="13"/>
  <c r="S826" i="13"/>
  <c r="S827" i="13"/>
  <c r="S828" i="13"/>
  <c r="S829" i="13"/>
  <c r="S830" i="13"/>
  <c r="S831" i="13"/>
  <c r="S832" i="13"/>
  <c r="S833" i="13"/>
  <c r="S834" i="13"/>
  <c r="S835" i="13"/>
  <c r="S836" i="13"/>
  <c r="S837" i="13"/>
  <c r="S838" i="13"/>
  <c r="S839" i="13"/>
  <c r="S840" i="13"/>
  <c r="S841" i="13"/>
  <c r="S842" i="13"/>
  <c r="S843" i="13"/>
  <c r="S844" i="13"/>
  <c r="S845" i="13"/>
  <c r="S846" i="13"/>
  <c r="S847" i="13"/>
  <c r="S848" i="13"/>
  <c r="S849" i="13"/>
  <c r="S850" i="13"/>
  <c r="S851" i="13"/>
  <c r="S852" i="13"/>
  <c r="S853" i="13"/>
  <c r="S854" i="13"/>
  <c r="S855" i="13"/>
  <c r="S856" i="13"/>
  <c r="S857" i="13"/>
  <c r="S858" i="13"/>
  <c r="S859" i="13"/>
  <c r="S860" i="13"/>
  <c r="S861" i="13"/>
  <c r="S862" i="13"/>
  <c r="S863" i="13"/>
  <c r="S864" i="13"/>
  <c r="S865" i="13"/>
  <c r="S866" i="13"/>
  <c r="S867" i="13"/>
  <c r="S868" i="13"/>
  <c r="S869" i="13"/>
  <c r="S870" i="13"/>
  <c r="S871" i="13"/>
  <c r="S872" i="13"/>
  <c r="S873" i="13"/>
  <c r="S874" i="13"/>
  <c r="S875" i="13"/>
  <c r="S876" i="13"/>
  <c r="S877" i="13"/>
  <c r="S878" i="13"/>
  <c r="S879" i="13"/>
  <c r="S880" i="13"/>
  <c r="S881" i="13"/>
  <c r="S882" i="13"/>
  <c r="S883" i="13"/>
  <c r="S884" i="13"/>
  <c r="S885" i="13"/>
  <c r="S886" i="13"/>
  <c r="S887" i="13"/>
  <c r="S888" i="13"/>
  <c r="S889" i="13"/>
  <c r="S890" i="13"/>
  <c r="S891" i="13"/>
  <c r="S892" i="13"/>
  <c r="S893" i="13"/>
  <c r="S894" i="13"/>
  <c r="S895" i="13"/>
  <c r="S896" i="13"/>
  <c r="S897" i="13"/>
  <c r="S898" i="13"/>
  <c r="S899" i="13"/>
  <c r="S900" i="13"/>
  <c r="S901" i="13"/>
  <c r="S902" i="13"/>
  <c r="S903" i="13"/>
  <c r="S904" i="13"/>
  <c r="S905" i="13"/>
  <c r="S906" i="13"/>
  <c r="S907" i="13"/>
  <c r="S908" i="13"/>
  <c r="S909" i="13"/>
  <c r="S910" i="13"/>
  <c r="S911" i="13"/>
  <c r="S912" i="13"/>
  <c r="S913" i="13"/>
  <c r="S914" i="13"/>
  <c r="S915" i="13"/>
  <c r="S916" i="13"/>
  <c r="S917" i="13"/>
  <c r="S918" i="13"/>
  <c r="S919" i="13"/>
  <c r="S920" i="13"/>
  <c r="S921" i="13"/>
  <c r="S922" i="13"/>
  <c r="S923" i="13"/>
  <c r="S924" i="13"/>
  <c r="S925" i="13"/>
  <c r="S926" i="13"/>
  <c r="S927" i="13"/>
  <c r="S928" i="13"/>
  <c r="S929" i="13"/>
  <c r="S930" i="13"/>
  <c r="S931" i="13"/>
  <c r="S932" i="13"/>
  <c r="S933" i="13"/>
  <c r="S934" i="13"/>
  <c r="S935" i="13"/>
  <c r="S936" i="13"/>
  <c r="S937" i="13"/>
  <c r="S938" i="13"/>
  <c r="S939" i="13"/>
  <c r="S940" i="13"/>
  <c r="S941" i="13"/>
  <c r="S942" i="13"/>
  <c r="S943" i="13"/>
  <c r="S944" i="13"/>
  <c r="S945" i="13"/>
  <c r="S946" i="13"/>
  <c r="S947" i="13"/>
  <c r="S948" i="13"/>
  <c r="S949" i="13"/>
  <c r="S950" i="13"/>
  <c r="S951" i="13"/>
  <c r="S952" i="13"/>
  <c r="S953" i="13"/>
  <c r="S954" i="13"/>
  <c r="S955" i="13"/>
  <c r="S956" i="13"/>
  <c r="S957" i="13"/>
  <c r="S958" i="13"/>
  <c r="S959" i="13"/>
  <c r="S960" i="13"/>
  <c r="S961" i="13"/>
  <c r="S962" i="13"/>
  <c r="S963" i="13"/>
  <c r="S964" i="13"/>
  <c r="S965" i="13"/>
  <c r="S966" i="13"/>
  <c r="S967" i="13"/>
  <c r="S968" i="13"/>
  <c r="S969" i="13"/>
  <c r="S970" i="13"/>
  <c r="S971" i="13"/>
  <c r="S972" i="13"/>
  <c r="S973" i="13"/>
  <c r="S974" i="13"/>
  <c r="S975" i="13"/>
  <c r="S976" i="13"/>
  <c r="S977" i="13"/>
  <c r="S978" i="13"/>
  <c r="S979" i="13"/>
  <c r="S980" i="13"/>
  <c r="S981" i="13"/>
  <c r="S982" i="13"/>
  <c r="S983" i="13"/>
  <c r="S984" i="13"/>
  <c r="S985" i="13"/>
  <c r="S986" i="13"/>
  <c r="S987" i="13"/>
  <c r="S988" i="13"/>
  <c r="S989" i="13"/>
  <c r="S990" i="13"/>
  <c r="S991" i="13"/>
  <c r="S992" i="13"/>
  <c r="S993" i="13"/>
  <c r="S994" i="13"/>
  <c r="S995" i="13"/>
  <c r="S996" i="13"/>
  <c r="S997" i="13"/>
  <c r="S998" i="13"/>
  <c r="S999" i="13"/>
  <c r="S1000" i="13"/>
  <c r="S1001" i="13"/>
  <c r="S1002" i="13"/>
  <c r="S1003" i="13"/>
  <c r="S1004" i="13"/>
  <c r="S1005" i="13"/>
  <c r="S1006" i="13"/>
  <c r="S1007" i="13"/>
  <c r="S1008" i="13"/>
  <c r="S1009" i="13"/>
  <c r="S1010" i="13"/>
  <c r="S1011" i="13"/>
  <c r="S1012" i="13"/>
  <c r="S1013" i="13"/>
  <c r="S1014" i="13"/>
  <c r="S1015" i="13"/>
  <c r="S1016" i="13"/>
  <c r="S1017" i="13"/>
  <c r="S1018" i="13"/>
  <c r="S1019" i="13"/>
  <c r="S1020" i="13"/>
  <c r="S1021" i="13"/>
  <c r="S1022" i="13"/>
  <c r="S1023" i="13"/>
  <c r="S1024" i="13"/>
  <c r="S1025" i="13"/>
  <c r="S1026" i="13"/>
  <c r="S1027" i="13"/>
  <c r="S1028" i="13"/>
  <c r="S1029" i="13"/>
  <c r="S1030" i="13"/>
  <c r="S1031" i="13"/>
  <c r="S1032" i="13"/>
  <c r="S1033" i="13"/>
  <c r="S1034" i="13"/>
  <c r="S1035" i="13"/>
  <c r="S1036" i="13"/>
  <c r="S1037" i="13"/>
  <c r="S1038" i="13"/>
  <c r="S1039" i="13"/>
  <c r="S1040" i="13"/>
  <c r="S1041" i="13"/>
  <c r="S1042" i="13"/>
  <c r="S1043" i="13"/>
  <c r="S1044" i="13"/>
  <c r="S1045" i="13"/>
  <c r="S1046" i="13"/>
  <c r="S1047" i="13"/>
  <c r="S1048" i="13"/>
  <c r="S1049" i="13"/>
  <c r="S1050" i="13"/>
  <c r="S1051" i="13"/>
  <c r="S1052" i="13"/>
  <c r="S1053" i="13"/>
  <c r="S1054" i="13"/>
  <c r="S1055" i="13"/>
  <c r="S1056" i="13"/>
  <c r="S1057" i="13"/>
  <c r="S1058" i="13"/>
  <c r="S1059" i="13"/>
  <c r="S1060" i="13"/>
  <c r="S1061" i="13"/>
  <c r="S1062" i="13"/>
  <c r="S1063" i="13"/>
  <c r="S1064" i="13"/>
  <c r="S1065" i="13"/>
  <c r="S1066" i="13"/>
  <c r="S1067" i="13"/>
  <c r="S1068" i="13"/>
  <c r="S1069" i="13"/>
  <c r="S1070" i="13"/>
  <c r="S1071" i="13"/>
  <c r="S1072" i="13"/>
  <c r="S1073" i="13"/>
  <c r="S1074" i="13"/>
  <c r="S1075" i="13"/>
  <c r="S1076" i="13"/>
  <c r="S1077" i="13"/>
  <c r="S1078" i="13"/>
  <c r="S1079" i="13"/>
  <c r="S1080" i="13"/>
  <c r="S1081" i="13"/>
  <c r="S1082" i="13"/>
  <c r="S1083" i="13"/>
  <c r="S1084" i="13"/>
  <c r="S1085" i="13"/>
  <c r="S1086" i="13"/>
  <c r="S1087" i="13"/>
  <c r="S1088" i="13"/>
  <c r="S1089" i="13"/>
  <c r="S1090" i="13"/>
  <c r="S1091" i="13"/>
  <c r="S1092" i="13"/>
  <c r="S1093" i="13"/>
  <c r="S1094" i="13"/>
  <c r="S1095" i="13"/>
  <c r="S1096" i="13"/>
  <c r="S1097" i="13"/>
  <c r="S1098" i="13"/>
  <c r="S1099" i="13"/>
  <c r="S1100" i="13"/>
  <c r="S1101" i="13"/>
  <c r="S1102" i="13"/>
  <c r="S1103" i="13"/>
  <c r="S1104" i="13"/>
  <c r="S1105" i="13"/>
  <c r="S1106" i="13"/>
  <c r="S1107" i="13"/>
  <c r="S1108" i="13"/>
  <c r="S1109" i="13"/>
  <c r="S1110" i="13"/>
  <c r="S1111" i="13"/>
  <c r="S1112" i="13"/>
  <c r="S1113" i="13"/>
  <c r="S1114" i="13"/>
  <c r="S1115" i="13"/>
  <c r="S1116" i="13"/>
  <c r="S1117" i="13"/>
  <c r="S1118" i="13"/>
  <c r="S1119" i="13"/>
  <c r="S1120" i="13"/>
  <c r="S1121" i="13"/>
  <c r="S1122" i="13"/>
  <c r="S1123" i="13"/>
  <c r="S1124" i="13"/>
  <c r="S1125" i="13"/>
  <c r="S1126" i="13"/>
  <c r="S1127" i="13"/>
  <c r="S1128" i="13"/>
  <c r="S1129" i="13"/>
  <c r="S1130" i="13"/>
  <c r="S1131" i="13"/>
  <c r="S1132" i="13"/>
  <c r="S1133" i="13"/>
  <c r="S1134" i="13"/>
  <c r="S1135" i="13"/>
  <c r="S1136" i="13"/>
  <c r="S1137" i="13"/>
  <c r="S1138" i="13"/>
  <c r="S1139" i="13"/>
  <c r="S1140" i="13"/>
  <c r="S1141" i="13"/>
  <c r="S1142" i="13"/>
  <c r="S1143" i="13"/>
  <c r="S1144" i="13"/>
  <c r="S1145" i="13"/>
  <c r="S1146" i="13"/>
  <c r="S1147" i="13"/>
  <c r="S1148" i="13"/>
  <c r="S1149" i="13"/>
  <c r="S1150" i="13"/>
  <c r="S1151" i="13"/>
  <c r="S1152" i="13"/>
  <c r="S1153" i="13"/>
  <c r="S1154" i="13"/>
  <c r="S1155" i="13"/>
  <c r="S1156" i="13"/>
  <c r="S1157" i="13"/>
  <c r="S1158" i="13"/>
  <c r="S1159" i="13"/>
  <c r="S1160" i="13"/>
  <c r="S1161" i="13"/>
  <c r="S1162" i="13"/>
  <c r="S1163" i="13"/>
  <c r="S1164" i="13"/>
  <c r="S1165" i="13"/>
  <c r="S1166" i="13"/>
  <c r="S1167" i="13"/>
  <c r="S1168" i="13"/>
  <c r="S1169" i="13"/>
  <c r="S1170" i="13"/>
  <c r="S1171" i="13"/>
  <c r="S1172" i="13"/>
  <c r="S1173" i="13"/>
  <c r="S1174" i="13"/>
  <c r="S1175" i="13"/>
  <c r="S1176" i="13"/>
  <c r="S1177" i="13"/>
  <c r="S1178" i="13"/>
  <c r="S1179" i="13"/>
  <c r="S1180" i="13"/>
  <c r="S1181" i="13"/>
  <c r="S1182" i="13"/>
  <c r="S1183" i="13"/>
  <c r="S1184" i="13"/>
  <c r="S1185" i="13"/>
  <c r="S1186" i="13"/>
  <c r="S1187" i="13"/>
  <c r="S1188" i="13"/>
  <c r="S1189" i="13"/>
  <c r="S1190" i="13"/>
  <c r="S1191" i="13"/>
  <c r="S1192" i="13"/>
  <c r="S1193" i="13"/>
  <c r="S1194" i="13"/>
  <c r="S1195" i="13"/>
  <c r="S1196" i="13"/>
  <c r="S1197" i="13"/>
  <c r="S1198" i="13"/>
  <c r="S1199" i="13"/>
  <c r="S1200" i="13"/>
  <c r="S1201" i="13"/>
  <c r="S1202" i="13"/>
  <c r="S1203" i="13"/>
  <c r="S1204" i="13"/>
  <c r="S1205" i="13"/>
  <c r="S1206" i="13"/>
  <c r="S1207" i="13"/>
  <c r="S1208" i="13"/>
  <c r="S1209" i="13"/>
  <c r="S1210" i="13"/>
  <c r="S1211" i="13"/>
  <c r="S1212" i="13"/>
  <c r="S1213" i="13"/>
  <c r="S1214" i="13"/>
  <c r="S1215" i="13"/>
  <c r="S1216" i="13"/>
  <c r="S1217" i="13"/>
  <c r="S1218" i="13"/>
  <c r="S1219" i="13"/>
  <c r="S1220" i="13"/>
  <c r="S1221" i="13"/>
  <c r="S1222" i="13"/>
  <c r="S1223" i="13"/>
  <c r="S1224" i="13"/>
  <c r="S1225" i="13"/>
  <c r="S1226" i="13"/>
  <c r="S1227" i="13"/>
  <c r="S1228" i="13"/>
  <c r="S1229" i="13"/>
  <c r="S1230" i="13"/>
  <c r="S1231" i="13"/>
  <c r="S1232" i="13"/>
  <c r="S1233" i="13"/>
  <c r="S1234" i="13"/>
  <c r="S1235" i="13"/>
  <c r="S1236" i="13"/>
  <c r="S1237" i="13"/>
  <c r="S1238" i="13"/>
  <c r="S1239" i="13"/>
  <c r="S1240" i="13"/>
  <c r="S1241" i="13"/>
  <c r="S1242" i="13"/>
  <c r="S1243" i="13"/>
  <c r="S1244" i="13"/>
  <c r="S1245" i="13"/>
  <c r="S1246" i="13"/>
  <c r="S1247" i="13"/>
  <c r="S1248" i="13"/>
  <c r="S1249" i="13"/>
  <c r="S1250" i="13"/>
  <c r="S1251" i="13"/>
  <c r="S1252" i="13"/>
  <c r="S1253" i="13"/>
  <c r="S1254" i="13"/>
  <c r="S1255" i="13"/>
  <c r="S1256" i="13"/>
  <c r="S1257" i="13"/>
  <c r="S1258" i="13"/>
  <c r="S1259" i="13"/>
  <c r="S1260" i="13"/>
  <c r="S1261" i="13"/>
  <c r="S1262" i="13"/>
  <c r="S1263" i="13"/>
  <c r="S1264" i="13"/>
  <c r="S1265" i="13"/>
  <c r="S1266" i="13"/>
  <c r="S1267" i="13"/>
  <c r="S1268" i="13"/>
  <c r="S1269" i="13"/>
  <c r="S1270" i="13"/>
  <c r="S1271" i="13"/>
  <c r="S1272" i="13"/>
  <c r="S1273" i="13"/>
  <c r="S1274" i="13"/>
  <c r="S1275" i="13"/>
  <c r="S1276" i="13"/>
  <c r="S1277" i="13"/>
  <c r="S1278" i="13"/>
  <c r="S1279" i="13"/>
  <c r="S1280" i="13"/>
  <c r="S1281" i="13"/>
  <c r="S1282" i="13"/>
  <c r="S1283" i="13"/>
  <c r="S1284" i="13"/>
  <c r="S1285" i="13"/>
  <c r="S1286" i="13"/>
  <c r="S1287" i="13"/>
  <c r="S1288" i="13"/>
  <c r="S1289" i="13"/>
  <c r="S1290" i="13"/>
  <c r="S1291" i="13"/>
  <c r="S1292" i="13"/>
  <c r="S1293" i="13"/>
  <c r="S1294" i="13"/>
  <c r="S1295" i="13"/>
  <c r="S1296" i="13"/>
  <c r="S1297" i="13"/>
  <c r="S1298" i="13"/>
  <c r="S1299" i="13"/>
  <c r="S1300" i="13"/>
  <c r="S1301" i="13"/>
  <c r="S1302" i="13"/>
  <c r="S1303" i="13"/>
  <c r="S1304" i="13"/>
  <c r="S1305" i="13"/>
  <c r="S1306" i="13"/>
  <c r="S1307" i="13"/>
  <c r="S1308" i="13"/>
  <c r="S1309" i="13"/>
  <c r="S1310" i="13"/>
  <c r="S1311" i="13"/>
  <c r="S1312" i="13"/>
  <c r="S1313" i="13"/>
  <c r="S1314" i="13"/>
  <c r="S1315" i="13"/>
  <c r="S1316" i="13"/>
  <c r="S1317" i="13"/>
  <c r="S1318" i="13"/>
  <c r="S1319" i="13"/>
  <c r="S1320" i="13"/>
  <c r="S1321" i="13"/>
  <c r="S1322" i="13"/>
  <c r="S1323" i="13"/>
  <c r="S1324" i="13"/>
  <c r="S1325" i="13"/>
  <c r="S1326" i="13"/>
  <c r="S1327" i="13"/>
  <c r="S1328" i="13"/>
  <c r="S1329" i="13"/>
  <c r="S1330" i="13"/>
  <c r="S1331" i="13"/>
  <c r="S1332" i="13"/>
  <c r="S1333" i="13"/>
  <c r="S1334" i="13"/>
  <c r="S1335" i="13"/>
  <c r="S1336" i="13"/>
  <c r="S1337" i="13"/>
  <c r="S1338" i="13"/>
  <c r="S1339" i="13"/>
  <c r="S1340" i="13"/>
  <c r="S1341" i="13"/>
  <c r="S1342" i="13"/>
  <c r="S1343" i="13"/>
  <c r="S1344" i="13"/>
  <c r="S1345" i="13"/>
  <c r="S1346" i="13"/>
  <c r="S1347" i="13"/>
  <c r="S1348" i="13"/>
  <c r="S1349" i="13"/>
  <c r="S1350" i="13"/>
  <c r="S1351" i="13"/>
  <c r="S1352" i="13"/>
  <c r="S1353" i="13"/>
  <c r="S1354" i="13"/>
  <c r="S1355" i="13"/>
  <c r="S1356" i="13"/>
  <c r="S1357" i="13"/>
  <c r="S1358" i="13"/>
  <c r="S1359" i="13"/>
  <c r="S1360" i="13"/>
  <c r="S1361" i="13"/>
  <c r="S1362" i="13"/>
  <c r="S1363" i="13"/>
  <c r="S1364" i="13"/>
  <c r="S1365" i="13"/>
  <c r="S1366" i="13"/>
  <c r="S1367" i="13"/>
  <c r="S1368" i="13"/>
  <c r="S1369" i="13"/>
  <c r="S1370" i="13"/>
  <c r="S1371" i="13"/>
  <c r="S1372" i="13"/>
  <c r="S1373" i="13"/>
  <c r="S1374" i="13"/>
  <c r="S1375" i="13"/>
  <c r="S1376" i="13"/>
  <c r="S1377" i="13"/>
  <c r="S1378" i="13"/>
  <c r="S1379" i="13"/>
  <c r="S1380" i="13"/>
  <c r="S1381" i="13"/>
  <c r="S1382" i="13"/>
  <c r="S1383" i="13"/>
  <c r="S1384" i="13"/>
  <c r="S1385" i="13"/>
  <c r="S1386" i="13"/>
  <c r="S1387" i="13"/>
  <c r="S1388" i="13"/>
  <c r="S1389" i="13"/>
  <c r="S1390" i="13"/>
  <c r="S1391" i="13"/>
  <c r="S1392" i="13"/>
  <c r="S1393" i="13"/>
  <c r="S1394" i="13"/>
  <c r="S1395" i="13"/>
  <c r="S1396" i="13"/>
  <c r="S1397" i="13"/>
  <c r="S1398" i="13"/>
  <c r="S1399" i="13"/>
  <c r="S1400" i="13"/>
  <c r="S1401" i="13"/>
  <c r="S1402" i="13"/>
  <c r="S1403" i="13"/>
  <c r="S1404" i="13"/>
  <c r="S1405" i="13"/>
  <c r="S1406" i="13"/>
  <c r="S1407" i="13"/>
  <c r="S1408" i="13"/>
  <c r="S1409" i="13"/>
  <c r="S1410" i="13"/>
  <c r="S1411" i="13"/>
  <c r="S1412" i="13"/>
  <c r="S1413" i="13"/>
  <c r="S1414" i="13"/>
  <c r="S1415" i="13"/>
  <c r="S1416" i="13"/>
  <c r="S1417" i="13"/>
  <c r="S1418" i="13"/>
  <c r="S1419" i="13"/>
  <c r="S1420" i="13"/>
  <c r="S1421" i="13"/>
  <c r="S1422" i="13"/>
  <c r="S1423" i="13"/>
  <c r="S1424" i="13"/>
  <c r="S1425" i="13"/>
  <c r="S1426" i="13"/>
  <c r="S1427" i="13"/>
  <c r="S1428" i="13"/>
  <c r="S1429" i="13"/>
  <c r="S1430" i="13"/>
  <c r="S1431" i="13"/>
  <c r="S1432" i="13"/>
  <c r="S1433" i="13"/>
  <c r="S1434" i="13"/>
  <c r="S1435" i="13"/>
  <c r="S1436" i="13"/>
  <c r="S1437" i="13"/>
  <c r="S1438" i="13"/>
  <c r="S1439" i="13"/>
  <c r="S1440" i="13"/>
  <c r="S1441" i="13"/>
  <c r="S1442" i="13"/>
  <c r="S1443" i="13"/>
  <c r="S1444" i="13"/>
  <c r="S1445" i="13"/>
  <c r="S1446" i="13"/>
  <c r="S1447" i="13"/>
  <c r="S1448" i="13"/>
  <c r="S1449" i="13"/>
  <c r="S1450" i="13"/>
  <c r="S1451" i="13"/>
  <c r="S1452" i="13"/>
  <c r="S1453" i="13"/>
  <c r="S1454" i="13"/>
  <c r="S1455" i="13"/>
  <c r="S1456" i="13"/>
  <c r="S1457" i="13"/>
  <c r="S1458" i="13"/>
  <c r="S1459" i="13"/>
  <c r="S1460" i="13"/>
  <c r="S1461" i="13"/>
  <c r="S1462" i="13"/>
  <c r="S1463" i="13"/>
  <c r="S1464" i="13"/>
  <c r="S1465" i="13"/>
  <c r="S1466" i="13"/>
  <c r="S1467" i="13"/>
  <c r="S1468" i="13"/>
  <c r="S1469" i="13"/>
  <c r="S1470" i="13"/>
  <c r="S1471" i="13"/>
  <c r="S1472" i="13"/>
  <c r="S1473" i="13"/>
  <c r="S1474" i="13"/>
  <c r="S1475" i="13"/>
  <c r="S1476" i="13"/>
  <c r="S1477" i="13"/>
  <c r="S1478" i="13"/>
  <c r="S1479" i="13"/>
  <c r="S1480" i="13"/>
  <c r="S1481" i="13"/>
  <c r="S1482" i="13"/>
  <c r="S1483" i="13"/>
  <c r="S1484" i="13"/>
  <c r="S1485" i="13"/>
  <c r="S1486" i="13"/>
  <c r="S1487" i="13"/>
  <c r="S1488" i="13"/>
  <c r="S1489" i="13"/>
  <c r="S1490" i="13"/>
  <c r="S1491" i="13"/>
  <c r="S1492" i="13"/>
  <c r="S1493" i="13"/>
  <c r="S1494" i="13"/>
  <c r="S1495" i="13"/>
  <c r="S1496" i="13"/>
  <c r="S1497" i="13"/>
  <c r="S1498" i="13"/>
  <c r="S1499" i="13"/>
  <c r="S1500" i="13"/>
  <c r="S1501" i="13"/>
  <c r="S1502" i="13"/>
  <c r="S1503" i="13"/>
  <c r="S1504" i="13"/>
  <c r="S1505" i="13"/>
  <c r="S1506" i="13"/>
  <c r="S1507" i="13"/>
  <c r="S1508" i="13"/>
  <c r="S1509" i="13"/>
  <c r="S1510" i="13"/>
  <c r="S1511" i="13"/>
  <c r="S1512" i="13"/>
  <c r="S1513" i="13"/>
  <c r="S1514" i="13"/>
  <c r="S1515" i="13"/>
  <c r="S1516" i="13"/>
  <c r="S1517" i="13"/>
  <c r="S1518" i="13"/>
  <c r="S1519" i="13"/>
  <c r="S1520" i="13"/>
  <c r="S1521" i="13"/>
  <c r="S1522" i="13"/>
  <c r="S1523" i="13"/>
  <c r="S1524" i="13"/>
  <c r="S1525" i="13"/>
  <c r="S1526" i="13"/>
  <c r="S1527" i="13"/>
  <c r="S1528" i="13"/>
  <c r="S1529" i="13"/>
  <c r="S1530" i="13"/>
  <c r="S1531" i="13"/>
  <c r="S1532" i="13"/>
  <c r="S1533" i="13"/>
  <c r="S1534" i="13"/>
  <c r="S1535" i="13"/>
  <c r="S1536" i="13"/>
  <c r="S1537" i="13"/>
  <c r="S1538" i="13"/>
  <c r="S1539" i="13"/>
  <c r="S1540" i="13"/>
  <c r="S1541" i="13"/>
  <c r="S1542" i="13"/>
  <c r="S1543" i="13"/>
  <c r="S1544" i="13"/>
  <c r="S1545" i="13"/>
  <c r="S1546" i="13"/>
  <c r="S1547" i="13"/>
  <c r="S1548" i="13"/>
  <c r="S1549" i="13"/>
  <c r="S1550" i="13"/>
  <c r="S1551" i="13"/>
  <c r="S1552" i="13"/>
  <c r="S1553" i="13"/>
  <c r="S1554" i="13"/>
  <c r="S1555" i="13"/>
  <c r="S1556" i="13"/>
  <c r="S1557" i="13"/>
  <c r="S1558" i="13"/>
  <c r="S1559" i="13"/>
  <c r="S1560" i="13"/>
  <c r="S1561" i="13"/>
  <c r="S1562" i="13"/>
  <c r="S1563" i="13"/>
  <c r="S1564" i="13"/>
  <c r="S1565" i="13"/>
  <c r="S1566" i="13"/>
  <c r="S1567" i="13"/>
  <c r="S1568" i="13"/>
  <c r="S1569" i="13"/>
  <c r="S1570" i="13"/>
  <c r="S1571" i="13"/>
  <c r="S1572" i="13"/>
  <c r="S1573" i="13"/>
  <c r="S1574" i="13"/>
  <c r="S1575" i="13"/>
  <c r="S1576" i="13"/>
  <c r="S1577" i="13"/>
  <c r="S1578" i="13"/>
  <c r="S1579" i="13"/>
  <c r="S1580" i="13"/>
  <c r="S1581" i="13"/>
  <c r="S1582" i="13"/>
  <c r="S1583" i="13"/>
  <c r="S1584" i="13"/>
  <c r="S1585" i="13"/>
  <c r="S1586" i="13"/>
  <c r="S1587" i="13"/>
  <c r="S1588" i="13"/>
  <c r="S1589" i="13"/>
  <c r="S1590" i="13"/>
  <c r="S1591" i="13"/>
  <c r="S1592" i="13"/>
  <c r="S1593" i="13"/>
  <c r="S1594" i="13"/>
  <c r="S1595" i="13"/>
  <c r="S1596" i="13"/>
  <c r="S1597" i="13"/>
  <c r="S1598" i="13"/>
  <c r="S1599" i="13"/>
  <c r="S1600" i="13"/>
  <c r="S1601" i="13"/>
  <c r="S1602" i="13"/>
  <c r="S1603" i="13"/>
  <c r="S1604" i="13"/>
  <c r="S1605" i="13"/>
  <c r="S1606" i="13"/>
  <c r="S1607" i="13"/>
  <c r="S1608" i="13"/>
  <c r="S1609" i="13"/>
  <c r="S1610" i="13"/>
  <c r="S1611" i="13"/>
  <c r="S1612" i="13"/>
  <c r="S1613" i="13"/>
  <c r="S1614" i="13"/>
  <c r="S1615" i="13"/>
  <c r="S1616" i="13"/>
  <c r="S1617" i="13"/>
  <c r="S1618" i="13"/>
  <c r="S1619" i="13"/>
  <c r="S1620" i="13"/>
  <c r="S1621" i="13"/>
  <c r="S1622" i="13"/>
  <c r="S1623" i="13"/>
  <c r="S1624" i="13"/>
  <c r="S1625" i="13"/>
  <c r="S1626" i="13"/>
  <c r="S1627" i="13"/>
  <c r="S1628" i="13"/>
  <c r="S1629" i="13"/>
  <c r="S1630" i="13"/>
  <c r="S1631" i="13"/>
  <c r="S1632" i="13"/>
  <c r="S1633" i="13"/>
  <c r="S1634" i="13"/>
  <c r="S1635" i="13"/>
  <c r="S1636" i="13"/>
  <c r="S1637" i="13"/>
  <c r="S1638" i="13"/>
  <c r="S1639" i="13"/>
  <c r="S1640" i="13"/>
  <c r="S1641" i="13"/>
  <c r="S1642" i="13"/>
  <c r="S1643" i="13"/>
  <c r="S1644" i="13"/>
  <c r="S1645" i="13"/>
  <c r="S1646" i="13"/>
  <c r="S1647" i="13"/>
  <c r="S1648" i="13"/>
  <c r="S1649" i="13"/>
  <c r="S1650" i="13"/>
  <c r="S1651" i="13"/>
  <c r="S1652" i="13"/>
  <c r="S1653" i="13"/>
  <c r="S1654" i="13"/>
  <c r="S1655" i="13"/>
  <c r="S1656" i="13"/>
  <c r="S1657" i="13"/>
  <c r="S1658" i="13"/>
  <c r="S1659" i="13"/>
  <c r="S1660" i="13"/>
  <c r="S1661" i="13"/>
  <c r="S1662" i="13"/>
  <c r="S1663" i="13"/>
  <c r="S1664" i="13"/>
  <c r="S1665" i="13"/>
  <c r="S1666" i="13"/>
  <c r="S1667" i="13"/>
  <c r="S1668" i="13"/>
  <c r="S1669" i="13"/>
  <c r="S1670" i="13"/>
  <c r="S1671" i="13"/>
  <c r="S1672" i="13"/>
  <c r="S1673" i="13"/>
  <c r="S1674" i="13"/>
  <c r="S1675" i="13"/>
  <c r="S1676" i="13"/>
  <c r="S1677" i="13"/>
  <c r="S1678" i="13"/>
  <c r="S1679" i="13"/>
  <c r="S1680" i="13"/>
  <c r="S1681" i="13"/>
  <c r="S1682" i="13"/>
  <c r="S1683" i="13"/>
  <c r="S1684" i="13"/>
  <c r="S1685" i="13"/>
  <c r="S1686" i="13"/>
  <c r="S1687" i="13"/>
  <c r="S1688" i="13"/>
  <c r="S1689" i="13"/>
  <c r="S1690" i="13"/>
  <c r="S1691" i="13"/>
  <c r="S1692" i="13"/>
  <c r="S1693" i="13"/>
  <c r="S1694" i="13"/>
  <c r="S1695" i="13"/>
  <c r="S1696" i="13"/>
  <c r="S1697" i="13"/>
  <c r="S1698" i="13"/>
  <c r="S1699" i="13"/>
  <c r="S1700" i="13"/>
  <c r="S1701" i="13"/>
  <c r="S1702" i="13"/>
  <c r="S1703" i="13"/>
  <c r="S1704" i="13"/>
  <c r="S1705" i="13"/>
  <c r="S1706" i="13"/>
  <c r="S1707" i="13"/>
  <c r="S1708" i="13"/>
  <c r="S1709" i="13"/>
  <c r="S1710" i="13"/>
  <c r="S1711" i="13"/>
  <c r="S1712" i="13"/>
  <c r="S1713" i="13"/>
  <c r="S1714" i="13"/>
  <c r="S1715" i="13"/>
  <c r="S1716" i="13"/>
  <c r="S1717" i="13"/>
  <c r="S1718" i="13"/>
  <c r="S1719" i="13"/>
  <c r="S1720" i="13"/>
  <c r="S1721" i="13"/>
  <c r="S1722" i="13"/>
  <c r="S1723" i="13"/>
  <c r="S1724" i="13"/>
  <c r="S1725" i="13"/>
  <c r="S1726" i="13"/>
  <c r="S1727" i="13"/>
  <c r="S1728" i="13"/>
  <c r="S1729" i="13"/>
  <c r="S1730" i="13"/>
  <c r="S1731" i="13"/>
  <c r="S1732" i="13"/>
  <c r="S1733" i="13"/>
  <c r="S1734" i="13"/>
  <c r="S1735" i="13"/>
  <c r="S1736" i="13"/>
  <c r="S1737" i="13"/>
  <c r="S1738" i="13"/>
  <c r="S1739" i="13"/>
  <c r="S1740" i="13"/>
  <c r="S1741" i="13"/>
  <c r="S1742" i="13"/>
  <c r="S1743" i="13"/>
  <c r="S1744" i="13"/>
  <c r="S1745" i="13"/>
  <c r="S1746" i="13"/>
  <c r="S1747" i="13"/>
  <c r="S1748" i="13"/>
  <c r="S1749" i="13"/>
  <c r="S1750" i="13"/>
  <c r="S1751" i="13"/>
  <c r="S1752" i="13"/>
  <c r="S1753" i="13"/>
  <c r="S1754" i="13"/>
  <c r="S1755" i="13"/>
  <c r="S1756" i="13"/>
  <c r="S1757" i="13"/>
  <c r="S1758" i="13"/>
  <c r="S1759" i="13"/>
  <c r="S1760" i="13"/>
  <c r="S1761" i="13"/>
  <c r="S1762" i="13"/>
  <c r="S1763" i="13"/>
  <c r="S1764" i="13"/>
  <c r="S1765" i="13"/>
  <c r="S1766" i="13"/>
  <c r="S1767" i="13"/>
  <c r="S1768" i="13"/>
  <c r="S1769" i="13"/>
  <c r="S1770" i="13"/>
  <c r="S1771" i="13"/>
  <c r="S1772" i="13"/>
  <c r="S1773" i="13"/>
  <c r="S1774" i="13"/>
  <c r="S1775" i="13"/>
  <c r="S1776" i="13"/>
  <c r="S1777" i="13"/>
  <c r="S1778" i="13"/>
  <c r="S1779" i="13"/>
  <c r="S1780" i="13"/>
  <c r="S1781" i="13"/>
  <c r="S1782" i="13"/>
  <c r="S1783" i="13"/>
  <c r="S1784" i="13"/>
  <c r="S1785" i="13"/>
  <c r="S1786" i="13"/>
  <c r="S1787" i="13"/>
  <c r="S1788" i="13"/>
  <c r="S1789" i="13"/>
  <c r="S1790" i="13"/>
  <c r="S1791" i="13"/>
  <c r="S1792" i="13"/>
  <c r="S1793" i="13"/>
  <c r="S1794" i="13"/>
  <c r="S1795" i="13"/>
  <c r="S1796" i="13"/>
  <c r="S1797" i="13"/>
  <c r="S1798" i="13"/>
  <c r="S1799" i="13"/>
  <c r="S1800" i="13"/>
  <c r="S1801" i="13"/>
  <c r="S1802" i="13"/>
  <c r="S1803" i="13"/>
  <c r="S1804" i="13"/>
  <c r="S1805" i="13"/>
  <c r="S1806" i="13"/>
  <c r="S1807" i="13"/>
  <c r="S1808" i="13"/>
  <c r="S1809" i="13"/>
  <c r="S1810" i="13"/>
  <c r="S1811" i="13"/>
  <c r="S1812" i="13"/>
  <c r="S1813" i="13"/>
  <c r="S1814" i="13"/>
  <c r="S1815" i="13"/>
  <c r="S1816" i="13"/>
  <c r="S1817" i="13"/>
  <c r="S1818" i="13"/>
  <c r="S1819" i="13"/>
  <c r="S1820" i="13"/>
  <c r="S1821" i="13"/>
  <c r="S1822" i="13"/>
  <c r="S1823" i="13"/>
  <c r="S1824" i="13"/>
  <c r="S1825" i="13"/>
  <c r="S1826" i="13"/>
  <c r="S1827" i="13"/>
  <c r="S1828" i="13"/>
  <c r="S1829" i="13"/>
  <c r="S1830" i="13"/>
  <c r="S1831" i="13"/>
  <c r="S1832" i="13"/>
  <c r="S1833" i="13"/>
  <c r="S1834" i="13"/>
  <c r="S1835" i="13"/>
  <c r="S1836" i="13"/>
  <c r="S1837" i="13"/>
  <c r="S1838" i="13"/>
  <c r="S1839" i="13"/>
  <c r="S1840" i="13"/>
  <c r="S1841" i="13"/>
  <c r="S1842" i="13"/>
  <c r="S1843" i="13"/>
  <c r="S1844" i="13"/>
  <c r="S1845" i="13"/>
  <c r="S1846" i="13"/>
  <c r="S1847" i="13"/>
  <c r="S1848" i="13"/>
  <c r="S1849" i="13"/>
  <c r="S1850" i="13"/>
  <c r="S1851" i="13"/>
  <c r="S1852" i="13"/>
  <c r="S1853" i="13"/>
  <c r="S1854" i="13"/>
  <c r="S1855" i="13"/>
  <c r="S1856" i="13"/>
  <c r="S1857" i="13"/>
  <c r="S1858" i="13"/>
  <c r="S1859" i="13"/>
  <c r="S1860" i="13"/>
  <c r="S1861" i="13"/>
  <c r="S1862" i="13"/>
  <c r="S1863" i="13"/>
  <c r="S1864" i="13"/>
  <c r="S1865" i="13"/>
  <c r="S1866" i="13"/>
  <c r="S1867" i="13"/>
  <c r="S1868" i="13"/>
  <c r="S1869" i="13"/>
  <c r="S1870" i="13"/>
  <c r="S1871" i="13"/>
  <c r="S1872" i="13"/>
  <c r="S1873" i="13"/>
  <c r="S1874" i="13"/>
  <c r="S1875" i="13"/>
  <c r="S1876" i="13"/>
  <c r="S1877" i="13"/>
  <c r="S1878" i="13"/>
  <c r="S1879" i="13"/>
  <c r="S1880" i="13"/>
  <c r="S1881" i="13"/>
  <c r="S1882" i="13"/>
  <c r="S1883" i="13"/>
  <c r="S1884" i="13"/>
  <c r="S1885" i="13"/>
  <c r="S1886" i="13"/>
  <c r="S1887" i="13"/>
  <c r="S1888" i="13"/>
  <c r="S1889" i="13"/>
  <c r="S1890" i="13"/>
  <c r="S1891" i="13"/>
  <c r="S1892" i="13"/>
  <c r="S1893" i="13"/>
  <c r="S1894" i="13"/>
  <c r="S1895" i="13"/>
  <c r="S1896" i="13"/>
  <c r="S1897" i="13"/>
  <c r="S1898" i="13"/>
  <c r="S1899" i="13"/>
  <c r="S1900" i="13"/>
  <c r="S1901" i="13"/>
  <c r="S1902" i="13"/>
  <c r="S1903" i="13"/>
  <c r="S1904" i="13"/>
  <c r="S1905" i="13"/>
  <c r="S1906" i="13"/>
  <c r="S1907" i="13"/>
  <c r="S1908" i="13"/>
  <c r="S1909" i="13"/>
  <c r="S1910" i="13"/>
  <c r="S1911" i="13"/>
  <c r="S1912" i="13"/>
  <c r="S1913" i="13"/>
  <c r="S1914" i="13"/>
  <c r="S1915" i="13"/>
  <c r="S1916" i="13"/>
  <c r="S1917" i="13"/>
  <c r="S1918" i="13"/>
  <c r="S1919" i="13"/>
  <c r="S1920" i="13"/>
  <c r="S1921" i="13"/>
  <c r="S1922" i="13"/>
  <c r="S1923" i="13"/>
  <c r="S1924" i="13"/>
  <c r="S1925" i="13"/>
  <c r="S1926" i="13"/>
  <c r="S1927" i="13"/>
  <c r="S1928" i="13"/>
  <c r="S1929" i="13"/>
  <c r="S1930" i="13"/>
  <c r="S1931" i="13"/>
  <c r="S1932" i="13"/>
  <c r="S1933" i="13"/>
  <c r="S1934" i="13"/>
  <c r="S1935" i="13"/>
  <c r="S1936" i="13"/>
  <c r="S1937" i="13"/>
  <c r="S1938" i="13"/>
  <c r="S1939" i="13"/>
  <c r="S1940" i="13"/>
  <c r="S1941" i="13"/>
  <c r="S1942" i="13"/>
  <c r="S1943" i="13"/>
  <c r="S1944" i="13"/>
  <c r="S1945" i="13"/>
  <c r="S1946" i="13"/>
  <c r="S1947" i="13"/>
  <c r="S1948" i="13"/>
  <c r="S1949" i="13"/>
  <c r="S1950" i="13"/>
  <c r="S1951" i="13"/>
  <c r="S1952" i="13"/>
  <c r="S1953" i="13"/>
  <c r="S1954" i="13"/>
  <c r="S1955" i="13"/>
  <c r="S1956" i="13"/>
  <c r="S1957" i="13"/>
  <c r="S1958" i="13"/>
  <c r="S1959" i="13"/>
  <c r="S1960" i="13"/>
  <c r="S1961" i="13"/>
  <c r="S1962" i="13"/>
  <c r="S1963" i="13"/>
  <c r="S1964" i="13"/>
  <c r="S1965" i="13"/>
  <c r="S1966" i="13"/>
  <c r="S1967" i="13"/>
  <c r="S1968" i="13"/>
  <c r="S1969" i="13"/>
  <c r="S1970" i="13"/>
  <c r="S1971" i="13"/>
  <c r="S1972" i="13"/>
  <c r="S1973" i="13"/>
  <c r="S1974" i="13"/>
  <c r="S1975" i="13"/>
  <c r="S1976" i="13"/>
  <c r="S1977" i="13"/>
  <c r="S1978" i="13"/>
  <c r="S1979" i="13"/>
  <c r="S1980" i="13"/>
  <c r="S1981" i="13"/>
  <c r="S1982" i="13"/>
  <c r="S1983" i="13"/>
  <c r="S1984" i="13"/>
  <c r="S1985" i="13"/>
  <c r="S1986" i="13"/>
  <c r="S1987" i="13"/>
  <c r="S1988" i="13"/>
  <c r="S1989" i="13"/>
  <c r="S1990" i="13"/>
  <c r="S1991" i="13"/>
  <c r="S1992" i="13"/>
  <c r="S1993" i="13"/>
  <c r="S1994" i="13"/>
  <c r="S1995" i="13"/>
  <c r="S1996" i="13"/>
  <c r="S1997" i="13"/>
  <c r="S1998" i="13"/>
  <c r="S1999" i="13"/>
  <c r="S2000" i="13"/>
  <c r="S2001" i="13"/>
  <c r="P2" i="13"/>
  <c r="AD2" i="13" s="1"/>
  <c r="AC2" i="13"/>
  <c r="AA2" i="13"/>
  <c r="Z2" i="13"/>
  <c r="AP3" i="14"/>
  <c r="AP4" i="14"/>
  <c r="AP5" i="14"/>
  <c r="AP6" i="14"/>
  <c r="AP7" i="14"/>
  <c r="AP8" i="14"/>
  <c r="AP9" i="14"/>
  <c r="AP10" i="14"/>
  <c r="AP11" i="14"/>
  <c r="AP12" i="14"/>
  <c r="AP13" i="14"/>
  <c r="AP14" i="14"/>
  <c r="AP15" i="14"/>
  <c r="AP16" i="14"/>
  <c r="AP17" i="14"/>
  <c r="AP18" i="14"/>
  <c r="AP19" i="14"/>
  <c r="AP20" i="14"/>
  <c r="AP21" i="14"/>
  <c r="AP22" i="14"/>
  <c r="AP23" i="14"/>
  <c r="AP24" i="14"/>
  <c r="AP25" i="14"/>
  <c r="AP26" i="14"/>
  <c r="AP27" i="14"/>
  <c r="AP28" i="14"/>
  <c r="AP29" i="14"/>
  <c r="AP30" i="14"/>
  <c r="AP31" i="14"/>
  <c r="AP32" i="14"/>
  <c r="AP33" i="14"/>
  <c r="AP34" i="14"/>
  <c r="AP35" i="14"/>
  <c r="AP36" i="14"/>
  <c r="AP37" i="14"/>
  <c r="AP38" i="14"/>
  <c r="AP39" i="14"/>
  <c r="AP40" i="14"/>
  <c r="AP41" i="14"/>
  <c r="AP42" i="14"/>
  <c r="AP43" i="14"/>
  <c r="AP44" i="14"/>
  <c r="AP45" i="14"/>
  <c r="AP46" i="14"/>
  <c r="AP47" i="14"/>
  <c r="AP48" i="14"/>
  <c r="AP49" i="14"/>
  <c r="AP50" i="14"/>
  <c r="AP51" i="14"/>
  <c r="AP52" i="14"/>
  <c r="AP53" i="14"/>
  <c r="AP54" i="14"/>
  <c r="AP55" i="14"/>
  <c r="AP56" i="14"/>
  <c r="AP57" i="14"/>
  <c r="AP58" i="14"/>
  <c r="AP59" i="14"/>
  <c r="AP60" i="14"/>
  <c r="AP61" i="14"/>
  <c r="AP62" i="14"/>
  <c r="AP63" i="14"/>
  <c r="AP64" i="14"/>
  <c r="AP65" i="14"/>
  <c r="AP66" i="14"/>
  <c r="AP67" i="14"/>
  <c r="AP68" i="14"/>
  <c r="AP69" i="14"/>
  <c r="AP70" i="14"/>
  <c r="AP71" i="14"/>
  <c r="AP72" i="14"/>
  <c r="AP73" i="14"/>
  <c r="AP74" i="14"/>
  <c r="AP75" i="14"/>
  <c r="AP76" i="14"/>
  <c r="AP77" i="14"/>
  <c r="AP78" i="14"/>
  <c r="AP79" i="14"/>
  <c r="AP80" i="14"/>
  <c r="AP81" i="14"/>
  <c r="AP82" i="14"/>
  <c r="AP83" i="14"/>
  <c r="AP84" i="14"/>
  <c r="AP85" i="14"/>
  <c r="AP86" i="14"/>
  <c r="AP87" i="14"/>
  <c r="AP88" i="14"/>
  <c r="AP89" i="14"/>
  <c r="AP90" i="14"/>
  <c r="AP91" i="14"/>
  <c r="AP92" i="14"/>
  <c r="AP93" i="14"/>
  <c r="AP94" i="14"/>
  <c r="AP95" i="14"/>
  <c r="AP96" i="14"/>
  <c r="AP97" i="14"/>
  <c r="AP98" i="14"/>
  <c r="AP99" i="14"/>
  <c r="AP100" i="14"/>
  <c r="AP101" i="14"/>
  <c r="AP102" i="14"/>
  <c r="AP103" i="14"/>
  <c r="AP104" i="14"/>
  <c r="AP105" i="14"/>
  <c r="AP106" i="14"/>
  <c r="AP107" i="14"/>
  <c r="AP108" i="14"/>
  <c r="AP109" i="14"/>
  <c r="AP110" i="14"/>
  <c r="AP111" i="14"/>
  <c r="AP112" i="14"/>
  <c r="AP113" i="14"/>
  <c r="AP114" i="14"/>
  <c r="AP115" i="14"/>
  <c r="AP116" i="14"/>
  <c r="AP117" i="14"/>
  <c r="AP118" i="14"/>
  <c r="AP119" i="14"/>
  <c r="AP120" i="14"/>
  <c r="AP121" i="14"/>
  <c r="AP122" i="14"/>
  <c r="AP123" i="14"/>
  <c r="AP124" i="14"/>
  <c r="AP125" i="14"/>
  <c r="AP126" i="14"/>
  <c r="AP127" i="14"/>
  <c r="AP128" i="14"/>
  <c r="AP129" i="14"/>
  <c r="AP130" i="14"/>
  <c r="AP131" i="14"/>
  <c r="AP132" i="14"/>
  <c r="AP133" i="14"/>
  <c r="AP134" i="14"/>
  <c r="AP135" i="14"/>
  <c r="AP136" i="14"/>
  <c r="AP137" i="14"/>
  <c r="AP138" i="14"/>
  <c r="AP139" i="14"/>
  <c r="AP140" i="14"/>
  <c r="AP141" i="14"/>
  <c r="AP142" i="14"/>
  <c r="AP143" i="14"/>
  <c r="AP144" i="14"/>
  <c r="AP145" i="14"/>
  <c r="AP146" i="14"/>
  <c r="AP147" i="14"/>
  <c r="AP148" i="14"/>
  <c r="AP149" i="14"/>
  <c r="AP150" i="14"/>
  <c r="AP151" i="14"/>
  <c r="AP152" i="14"/>
  <c r="AP153" i="14"/>
  <c r="AP154" i="14"/>
  <c r="AP155" i="14"/>
  <c r="AP156" i="14"/>
  <c r="AP157" i="14"/>
  <c r="AP158" i="14"/>
  <c r="AP159" i="14"/>
  <c r="AP160" i="14"/>
  <c r="AP161" i="14"/>
  <c r="AP162" i="14"/>
  <c r="AP163" i="14"/>
  <c r="AP164" i="14"/>
  <c r="AP165" i="14"/>
  <c r="AP166" i="14"/>
  <c r="AP167" i="14"/>
  <c r="AP168" i="14"/>
  <c r="AP169" i="14"/>
  <c r="AP170" i="14"/>
  <c r="AP171" i="14"/>
  <c r="AP172" i="14"/>
  <c r="AP173" i="14"/>
  <c r="AP174" i="14"/>
  <c r="AP175" i="14"/>
  <c r="AP176" i="14"/>
  <c r="AP177" i="14"/>
  <c r="AP178" i="14"/>
  <c r="AP179" i="14"/>
  <c r="AP180" i="14"/>
  <c r="AP181" i="14"/>
  <c r="AP182" i="14"/>
  <c r="AP183" i="14"/>
  <c r="AP184" i="14"/>
  <c r="AP185" i="14"/>
  <c r="AP186" i="14"/>
  <c r="AP187" i="14"/>
  <c r="AP188" i="14"/>
  <c r="AP189" i="14"/>
  <c r="AP190" i="14"/>
  <c r="AP191" i="14"/>
  <c r="AP192" i="14"/>
  <c r="AP193" i="14"/>
  <c r="AP194" i="14"/>
  <c r="AP195" i="14"/>
  <c r="AP196" i="14"/>
  <c r="AP197" i="14"/>
  <c r="AP198" i="14"/>
  <c r="AP199" i="14"/>
  <c r="AP200" i="14"/>
  <c r="AP201" i="14"/>
  <c r="AP202" i="14"/>
  <c r="AP203" i="14"/>
  <c r="AP204" i="14"/>
  <c r="AP205" i="14"/>
  <c r="AP206" i="14"/>
  <c r="AP207" i="14"/>
  <c r="AP208" i="14"/>
  <c r="AP209" i="14"/>
  <c r="AP210" i="14"/>
  <c r="AP211" i="14"/>
  <c r="AP212" i="14"/>
  <c r="AP213" i="14"/>
  <c r="AP214" i="14"/>
  <c r="AP215" i="14"/>
  <c r="AP216" i="14"/>
  <c r="AP217" i="14"/>
  <c r="AP218" i="14"/>
  <c r="AP219" i="14"/>
  <c r="AP220" i="14"/>
  <c r="AP221" i="14"/>
  <c r="AP222" i="14"/>
  <c r="AP223" i="14"/>
  <c r="AP224" i="14"/>
  <c r="AP225" i="14"/>
  <c r="AP226" i="14"/>
  <c r="AP227" i="14"/>
  <c r="AP228" i="14"/>
  <c r="AP229" i="14"/>
  <c r="AP230" i="14"/>
  <c r="AP231" i="14"/>
  <c r="AP232" i="14"/>
  <c r="AP233" i="14"/>
  <c r="AP234" i="14"/>
  <c r="AP235" i="14"/>
  <c r="AP236" i="14"/>
  <c r="AP237" i="14"/>
  <c r="AP238" i="14"/>
  <c r="AP239" i="14"/>
  <c r="AP240" i="14"/>
  <c r="AP241" i="14"/>
  <c r="AP242" i="14"/>
  <c r="AP243" i="14"/>
  <c r="AP244" i="14"/>
  <c r="AP245" i="14"/>
  <c r="AP246" i="14"/>
  <c r="AP247" i="14"/>
  <c r="AP248" i="14"/>
  <c r="AP249" i="14"/>
  <c r="AP250" i="14"/>
  <c r="AP251" i="14"/>
  <c r="AP252" i="14"/>
  <c r="AP253" i="14"/>
  <c r="AP254" i="14"/>
  <c r="AP255" i="14"/>
  <c r="AP256" i="14"/>
  <c r="AP257" i="14"/>
  <c r="AP258" i="14"/>
  <c r="AP259" i="14"/>
  <c r="AP260" i="14"/>
  <c r="AP261" i="14"/>
  <c r="AP262" i="14"/>
  <c r="AP263" i="14"/>
  <c r="AP264" i="14"/>
  <c r="AP265" i="14"/>
  <c r="AP266" i="14"/>
  <c r="AP267" i="14"/>
  <c r="AP268" i="14"/>
  <c r="AP269" i="14"/>
  <c r="AP270" i="14"/>
  <c r="AP271" i="14"/>
  <c r="AP272" i="14"/>
  <c r="AP273" i="14"/>
  <c r="AP274" i="14"/>
  <c r="AP275" i="14"/>
  <c r="AP276" i="14"/>
  <c r="AP277" i="14"/>
  <c r="AP278" i="14"/>
  <c r="AP279" i="14"/>
  <c r="AP280" i="14"/>
  <c r="AP281" i="14"/>
  <c r="AP282" i="14"/>
  <c r="AP283" i="14"/>
  <c r="AP284" i="14"/>
  <c r="AP285" i="14"/>
  <c r="AP286" i="14"/>
  <c r="AP287" i="14"/>
  <c r="AP288" i="14"/>
  <c r="AP289" i="14"/>
  <c r="AP290" i="14"/>
  <c r="AP291" i="14"/>
  <c r="AP292" i="14"/>
  <c r="AP293" i="14"/>
  <c r="AP294" i="14"/>
  <c r="AP295" i="14"/>
  <c r="AP296" i="14"/>
  <c r="AP297" i="14"/>
  <c r="AP298" i="14"/>
  <c r="AP299" i="14"/>
  <c r="AP300" i="14"/>
  <c r="AP301" i="14"/>
  <c r="AP302" i="14"/>
  <c r="AP303" i="14"/>
  <c r="AP304" i="14"/>
  <c r="AP305" i="14"/>
  <c r="AP306" i="14"/>
  <c r="AP307" i="14"/>
  <c r="AP308" i="14"/>
  <c r="AP309" i="14"/>
  <c r="AP310" i="14"/>
  <c r="AP311" i="14"/>
  <c r="AP312" i="14"/>
  <c r="AP313" i="14"/>
  <c r="AP314" i="14"/>
  <c r="AP315" i="14"/>
  <c r="AP316" i="14"/>
  <c r="AP317" i="14"/>
  <c r="AP318" i="14"/>
  <c r="AP319" i="14"/>
  <c r="AP320" i="14"/>
  <c r="AP321" i="14"/>
  <c r="AP322" i="14"/>
  <c r="AP323" i="14"/>
  <c r="AP324" i="14"/>
  <c r="AP325" i="14"/>
  <c r="AP326" i="14"/>
  <c r="AP327" i="14"/>
  <c r="AP328" i="14"/>
  <c r="AP329" i="14"/>
  <c r="AP330" i="14"/>
  <c r="AP331" i="14"/>
  <c r="AP332" i="14"/>
  <c r="AP333" i="14"/>
  <c r="AP334" i="14"/>
  <c r="AP335" i="14"/>
  <c r="AP336" i="14"/>
  <c r="AP337" i="14"/>
  <c r="AP338" i="14"/>
  <c r="AP339" i="14"/>
  <c r="AP340" i="14"/>
  <c r="AP341" i="14"/>
  <c r="AP342" i="14"/>
  <c r="AP343" i="14"/>
  <c r="AP344" i="14"/>
  <c r="AP345" i="14"/>
  <c r="AP346" i="14"/>
  <c r="AP347" i="14"/>
  <c r="AP348" i="14"/>
  <c r="AP349" i="14"/>
  <c r="AP350" i="14"/>
  <c r="AP351" i="14"/>
  <c r="AP352" i="14"/>
  <c r="AP353" i="14"/>
  <c r="AP354" i="14"/>
  <c r="AP355" i="14"/>
  <c r="AP356" i="14"/>
  <c r="AP357" i="14"/>
  <c r="AP358" i="14"/>
  <c r="AP359" i="14"/>
  <c r="AP360" i="14"/>
  <c r="AP361" i="14"/>
  <c r="AP362" i="14"/>
  <c r="AP363" i="14"/>
  <c r="AP364" i="14"/>
  <c r="AP365" i="14"/>
  <c r="AP366" i="14"/>
  <c r="AP367" i="14"/>
  <c r="AP368" i="14"/>
  <c r="AP369" i="14"/>
  <c r="AP370" i="14"/>
  <c r="AP371" i="14"/>
  <c r="AP372" i="14"/>
  <c r="AP373" i="14"/>
  <c r="AP374" i="14"/>
  <c r="AP375" i="14"/>
  <c r="AP376" i="14"/>
  <c r="AP377" i="14"/>
  <c r="AP378" i="14"/>
  <c r="AP379" i="14"/>
  <c r="AP380" i="14"/>
  <c r="AP381" i="14"/>
  <c r="AP382" i="14"/>
  <c r="AP383" i="14"/>
  <c r="AP384" i="14"/>
  <c r="AP385" i="14"/>
  <c r="AP386" i="14"/>
  <c r="AP387" i="14"/>
  <c r="AP388" i="14"/>
  <c r="AP389" i="14"/>
  <c r="AP390" i="14"/>
  <c r="AP391" i="14"/>
  <c r="AP392" i="14"/>
  <c r="AP393" i="14"/>
  <c r="AP394" i="14"/>
  <c r="AP395" i="14"/>
  <c r="AP396" i="14"/>
  <c r="AP397" i="14"/>
  <c r="AP398" i="14"/>
  <c r="AP399" i="14"/>
  <c r="AP400" i="14"/>
  <c r="AP401" i="14"/>
  <c r="AP402" i="14"/>
  <c r="AP403" i="14"/>
  <c r="AP404" i="14"/>
  <c r="AP405" i="14"/>
  <c r="AP406" i="14"/>
  <c r="AP407" i="14"/>
  <c r="AP408" i="14"/>
  <c r="AP409" i="14"/>
  <c r="AP410" i="14"/>
  <c r="AP411" i="14"/>
  <c r="AP412" i="14"/>
  <c r="AP413" i="14"/>
  <c r="AP414" i="14"/>
  <c r="AP415" i="14"/>
  <c r="AP416" i="14"/>
  <c r="AP417" i="14"/>
  <c r="AP418" i="14"/>
  <c r="AP419" i="14"/>
  <c r="AP420" i="14"/>
  <c r="AP421" i="14"/>
  <c r="AP422" i="14"/>
  <c r="AP423" i="14"/>
  <c r="AP424" i="14"/>
  <c r="AP425" i="14"/>
  <c r="AP426" i="14"/>
  <c r="AP427" i="14"/>
  <c r="AP428" i="14"/>
  <c r="AP429" i="14"/>
  <c r="AP430" i="14"/>
  <c r="AP431" i="14"/>
  <c r="AP432" i="14"/>
  <c r="AP433" i="14"/>
  <c r="AP434" i="14"/>
  <c r="AP435" i="14"/>
  <c r="AP436" i="14"/>
  <c r="AP437" i="14"/>
  <c r="AP438" i="14"/>
  <c r="AP439" i="14"/>
  <c r="AP440" i="14"/>
  <c r="AP441" i="14"/>
  <c r="AP442" i="14"/>
  <c r="AP443" i="14"/>
  <c r="AP444" i="14"/>
  <c r="AP445" i="14"/>
  <c r="AP446" i="14"/>
  <c r="AP447" i="14"/>
  <c r="AP448" i="14"/>
  <c r="AP449" i="14"/>
  <c r="AP450" i="14"/>
  <c r="AP451" i="14"/>
  <c r="AP452" i="14"/>
  <c r="AP453" i="14"/>
  <c r="AP454" i="14"/>
  <c r="AP455" i="14"/>
  <c r="AP456" i="14"/>
  <c r="AP457" i="14"/>
  <c r="AP458" i="14"/>
  <c r="AP459" i="14"/>
  <c r="AP460" i="14"/>
  <c r="AP461" i="14"/>
  <c r="AP462" i="14"/>
  <c r="AP463" i="14"/>
  <c r="AP464" i="14"/>
  <c r="AP465" i="14"/>
  <c r="AP466" i="14"/>
  <c r="AP467" i="14"/>
  <c r="AP468" i="14"/>
  <c r="AP469" i="14"/>
  <c r="AP470" i="14"/>
  <c r="AP471" i="14"/>
  <c r="AP472" i="14"/>
  <c r="AP473" i="14"/>
  <c r="AP474" i="14"/>
  <c r="AP475" i="14"/>
  <c r="AP476" i="14"/>
  <c r="AP477" i="14"/>
  <c r="AP478" i="14"/>
  <c r="AP479" i="14"/>
  <c r="AP480" i="14"/>
  <c r="AP481" i="14"/>
  <c r="AP482" i="14"/>
  <c r="AP483" i="14"/>
  <c r="AP484" i="14"/>
  <c r="AP485" i="14"/>
  <c r="AP486" i="14"/>
  <c r="AP487" i="14"/>
  <c r="AP488" i="14"/>
  <c r="AP489" i="14"/>
  <c r="AP490" i="14"/>
  <c r="AP491" i="14"/>
  <c r="AP492" i="14"/>
  <c r="AP493" i="14"/>
  <c r="AP494" i="14"/>
  <c r="AP495" i="14"/>
  <c r="AP496" i="14"/>
  <c r="AP497" i="14"/>
  <c r="AP498" i="14"/>
  <c r="AP499" i="14"/>
  <c r="AP500" i="14"/>
  <c r="AP501" i="14"/>
  <c r="AP2" i="14"/>
  <c r="P3" i="13"/>
  <c r="AD3" i="13" s="1"/>
  <c r="P4" i="13"/>
  <c r="AD4" i="13" s="1"/>
  <c r="P5" i="13"/>
  <c r="AD5" i="13" s="1"/>
  <c r="P6" i="13"/>
  <c r="AD6" i="13" s="1"/>
  <c r="P7" i="13"/>
  <c r="AD7" i="13" s="1"/>
  <c r="P8" i="13"/>
  <c r="AD8" i="13" s="1"/>
  <c r="P9" i="13"/>
  <c r="AD9" i="13" s="1"/>
  <c r="P10" i="13"/>
  <c r="AD10" i="13" s="1"/>
  <c r="P11" i="13"/>
  <c r="AD11" i="13" s="1"/>
  <c r="P12" i="13"/>
  <c r="AD12" i="13" s="1"/>
  <c r="P13" i="13"/>
  <c r="AD13" i="13" s="1"/>
  <c r="P14" i="13"/>
  <c r="AD14" i="13" s="1"/>
  <c r="P15" i="13"/>
  <c r="AD15" i="13" s="1"/>
  <c r="P16" i="13"/>
  <c r="AD16" i="13" s="1"/>
  <c r="P17" i="13"/>
  <c r="AD17" i="13" s="1"/>
  <c r="P18" i="13"/>
  <c r="AD18" i="13" s="1"/>
  <c r="P19" i="13"/>
  <c r="AD19" i="13" s="1"/>
  <c r="P20" i="13"/>
  <c r="AD20" i="13" s="1"/>
  <c r="P21" i="13"/>
  <c r="AD21" i="13" s="1"/>
  <c r="P22" i="13"/>
  <c r="AD22" i="13" s="1"/>
  <c r="P23" i="13"/>
  <c r="AD23" i="13" s="1"/>
  <c r="P24" i="13"/>
  <c r="AD24" i="13" s="1"/>
  <c r="P25" i="13"/>
  <c r="AD25" i="13" s="1"/>
  <c r="P26" i="13"/>
  <c r="AD26" i="13" s="1"/>
  <c r="P27" i="13"/>
  <c r="AD27" i="13" s="1"/>
  <c r="P28" i="13"/>
  <c r="AD28" i="13" s="1"/>
  <c r="P29" i="13"/>
  <c r="AD29" i="13" s="1"/>
  <c r="P30" i="13"/>
  <c r="AD30" i="13" s="1"/>
  <c r="P31" i="13"/>
  <c r="AD31" i="13" s="1"/>
  <c r="P32" i="13"/>
  <c r="AD32" i="13" s="1"/>
  <c r="P33" i="13"/>
  <c r="AD33" i="13" s="1"/>
  <c r="P34" i="13"/>
  <c r="AD34" i="13" s="1"/>
  <c r="P35" i="13"/>
  <c r="AD35" i="13" s="1"/>
  <c r="P36" i="13"/>
  <c r="AD36" i="13" s="1"/>
  <c r="P37" i="13"/>
  <c r="AD37" i="13" s="1"/>
  <c r="P38" i="13"/>
  <c r="AD38" i="13" s="1"/>
  <c r="P39" i="13"/>
  <c r="AD39" i="13" s="1"/>
  <c r="P40" i="13"/>
  <c r="AD40" i="13" s="1"/>
  <c r="P41" i="13"/>
  <c r="AD41" i="13" s="1"/>
  <c r="P42" i="13"/>
  <c r="AD42" i="13" s="1"/>
  <c r="P43" i="13"/>
  <c r="AD43" i="13" s="1"/>
  <c r="P44" i="13"/>
  <c r="AD44" i="13" s="1"/>
  <c r="P45" i="13"/>
  <c r="AD45" i="13" s="1"/>
  <c r="P46" i="13"/>
  <c r="AD46" i="13" s="1"/>
  <c r="P47" i="13"/>
  <c r="AD47" i="13" s="1"/>
  <c r="P48" i="13"/>
  <c r="AD48" i="13" s="1"/>
  <c r="P49" i="13"/>
  <c r="AD49" i="13" s="1"/>
  <c r="P50" i="13"/>
  <c r="AD50" i="13" s="1"/>
  <c r="P51" i="13"/>
  <c r="AD51" i="13" s="1"/>
  <c r="P52" i="13"/>
  <c r="AD52" i="13" s="1"/>
  <c r="P53" i="13"/>
  <c r="AD53" i="13" s="1"/>
  <c r="P54" i="13"/>
  <c r="AD54" i="13" s="1"/>
  <c r="P55" i="13"/>
  <c r="AD55" i="13" s="1"/>
  <c r="P56" i="13"/>
  <c r="AD56" i="13" s="1"/>
  <c r="P57" i="13"/>
  <c r="AD57" i="13" s="1"/>
  <c r="P58" i="13"/>
  <c r="AD58" i="13" s="1"/>
  <c r="P59" i="13"/>
  <c r="AD59" i="13" s="1"/>
  <c r="P60" i="13"/>
  <c r="AD60" i="13" s="1"/>
  <c r="P61" i="13"/>
  <c r="AD61" i="13" s="1"/>
  <c r="P62" i="13"/>
  <c r="AD62" i="13" s="1"/>
  <c r="P63" i="13"/>
  <c r="AD63" i="13" s="1"/>
  <c r="P64" i="13"/>
  <c r="AD64" i="13" s="1"/>
  <c r="P65" i="13"/>
  <c r="AD65" i="13" s="1"/>
  <c r="P66" i="13"/>
  <c r="AD66" i="13" s="1"/>
  <c r="P67" i="13"/>
  <c r="AD67" i="13" s="1"/>
  <c r="P68" i="13"/>
  <c r="AD68" i="13" s="1"/>
  <c r="P69" i="13"/>
  <c r="AD69" i="13" s="1"/>
  <c r="P70" i="13"/>
  <c r="AD70" i="13" s="1"/>
  <c r="P71" i="13"/>
  <c r="AD71" i="13" s="1"/>
  <c r="P72" i="13"/>
  <c r="AD72" i="13" s="1"/>
  <c r="P73" i="13"/>
  <c r="AD73" i="13" s="1"/>
  <c r="P74" i="13"/>
  <c r="AD74" i="13" s="1"/>
  <c r="P75" i="13"/>
  <c r="AD75" i="13" s="1"/>
  <c r="P76" i="13"/>
  <c r="AD76" i="13" s="1"/>
  <c r="P77" i="13"/>
  <c r="AD77" i="13" s="1"/>
  <c r="P78" i="13"/>
  <c r="AD78" i="13" s="1"/>
  <c r="P79" i="13"/>
  <c r="AD79" i="13" s="1"/>
  <c r="P80" i="13"/>
  <c r="AD80" i="13" s="1"/>
  <c r="P81" i="13"/>
  <c r="AD81" i="13" s="1"/>
  <c r="P82" i="13"/>
  <c r="AD82" i="13" s="1"/>
  <c r="P83" i="13"/>
  <c r="AD83" i="13" s="1"/>
  <c r="P84" i="13"/>
  <c r="AD84" i="13" s="1"/>
  <c r="P85" i="13"/>
  <c r="AD85" i="13" s="1"/>
  <c r="P86" i="13"/>
  <c r="AD86" i="13" s="1"/>
  <c r="P87" i="13"/>
  <c r="AD87" i="13" s="1"/>
  <c r="P88" i="13"/>
  <c r="AD88" i="13" s="1"/>
  <c r="P89" i="13"/>
  <c r="AD89" i="13" s="1"/>
  <c r="P90" i="13"/>
  <c r="AD90" i="13" s="1"/>
  <c r="P91" i="13"/>
  <c r="AD91" i="13" s="1"/>
  <c r="P92" i="13"/>
  <c r="AD92" i="13" s="1"/>
  <c r="P93" i="13"/>
  <c r="AD93" i="13" s="1"/>
  <c r="P94" i="13"/>
  <c r="AD94" i="13" s="1"/>
  <c r="P95" i="13"/>
  <c r="AD95" i="13" s="1"/>
  <c r="P96" i="13"/>
  <c r="AD96" i="13" s="1"/>
  <c r="P97" i="13"/>
  <c r="AD97" i="13" s="1"/>
  <c r="P98" i="13"/>
  <c r="AD98" i="13" s="1"/>
  <c r="P99" i="13"/>
  <c r="AD99" i="13" s="1"/>
  <c r="P100" i="13"/>
  <c r="AD100" i="13" s="1"/>
  <c r="P101" i="13"/>
  <c r="AD101" i="13" s="1"/>
  <c r="P102" i="13"/>
  <c r="AD102" i="13" s="1"/>
  <c r="P103" i="13"/>
  <c r="AD103" i="13" s="1"/>
  <c r="P104" i="13"/>
  <c r="AD104" i="13" s="1"/>
  <c r="P105" i="13"/>
  <c r="AD105" i="13" s="1"/>
  <c r="P106" i="13"/>
  <c r="AD106" i="13" s="1"/>
  <c r="P107" i="13"/>
  <c r="AD107" i="13" s="1"/>
  <c r="P108" i="13"/>
  <c r="AD108" i="13" s="1"/>
  <c r="P109" i="13"/>
  <c r="AD109" i="13" s="1"/>
  <c r="P110" i="13"/>
  <c r="AD110" i="13" s="1"/>
  <c r="P111" i="13"/>
  <c r="AD111" i="13" s="1"/>
  <c r="P112" i="13"/>
  <c r="AD112" i="13" s="1"/>
  <c r="P113" i="13"/>
  <c r="AD113" i="13" s="1"/>
  <c r="P114" i="13"/>
  <c r="AD114" i="13" s="1"/>
  <c r="P115" i="13"/>
  <c r="AD115" i="13" s="1"/>
  <c r="P116" i="13"/>
  <c r="AD116" i="13" s="1"/>
  <c r="P117" i="13"/>
  <c r="AD117" i="13" s="1"/>
  <c r="P118" i="13"/>
  <c r="AD118" i="13" s="1"/>
  <c r="P119" i="13"/>
  <c r="AD119" i="13" s="1"/>
  <c r="P120" i="13"/>
  <c r="AD120" i="13" s="1"/>
  <c r="P121" i="13"/>
  <c r="AD121" i="13" s="1"/>
  <c r="P122" i="13"/>
  <c r="AD122" i="13" s="1"/>
  <c r="P123" i="13"/>
  <c r="AD123" i="13" s="1"/>
  <c r="P124" i="13"/>
  <c r="AD124" i="13" s="1"/>
  <c r="P125" i="13"/>
  <c r="AD125" i="13" s="1"/>
  <c r="P126" i="13"/>
  <c r="AD126" i="13" s="1"/>
  <c r="P127" i="13"/>
  <c r="AD127" i="13" s="1"/>
  <c r="P128" i="13"/>
  <c r="AD128" i="13" s="1"/>
  <c r="P129" i="13"/>
  <c r="AD129" i="13" s="1"/>
  <c r="P130" i="13"/>
  <c r="AD130" i="13" s="1"/>
  <c r="P131" i="13"/>
  <c r="AD131" i="13" s="1"/>
  <c r="P132" i="13"/>
  <c r="AD132" i="13" s="1"/>
  <c r="P133" i="13"/>
  <c r="AD133" i="13" s="1"/>
  <c r="P134" i="13"/>
  <c r="AD134" i="13" s="1"/>
  <c r="P135" i="13"/>
  <c r="AD135" i="13" s="1"/>
  <c r="P136" i="13"/>
  <c r="AD136" i="13" s="1"/>
  <c r="P137" i="13"/>
  <c r="AD137" i="13" s="1"/>
  <c r="P138" i="13"/>
  <c r="AD138" i="13" s="1"/>
  <c r="P139" i="13"/>
  <c r="AD139" i="13" s="1"/>
  <c r="P140" i="13"/>
  <c r="AD140" i="13" s="1"/>
  <c r="P141" i="13"/>
  <c r="AD141" i="13" s="1"/>
  <c r="P142" i="13"/>
  <c r="AD142" i="13" s="1"/>
  <c r="P143" i="13"/>
  <c r="AD143" i="13" s="1"/>
  <c r="P144" i="13"/>
  <c r="AD144" i="13" s="1"/>
  <c r="P145" i="13"/>
  <c r="AD145" i="13" s="1"/>
  <c r="P146" i="13"/>
  <c r="AD146" i="13" s="1"/>
  <c r="P147" i="13"/>
  <c r="AD147" i="13" s="1"/>
  <c r="P148" i="13"/>
  <c r="AD148" i="13" s="1"/>
  <c r="P149" i="13"/>
  <c r="AD149" i="13" s="1"/>
  <c r="P150" i="13"/>
  <c r="AD150" i="13" s="1"/>
  <c r="P151" i="13"/>
  <c r="AD151" i="13" s="1"/>
  <c r="P152" i="13"/>
  <c r="AD152" i="13" s="1"/>
  <c r="P153" i="13"/>
  <c r="AD153" i="13" s="1"/>
  <c r="P154" i="13"/>
  <c r="AD154" i="13" s="1"/>
  <c r="P155" i="13"/>
  <c r="AD155" i="13" s="1"/>
  <c r="P156" i="13"/>
  <c r="AD156" i="13" s="1"/>
  <c r="P157" i="13"/>
  <c r="AD157" i="13" s="1"/>
  <c r="P158" i="13"/>
  <c r="AD158" i="13" s="1"/>
  <c r="P159" i="13"/>
  <c r="AD159" i="13" s="1"/>
  <c r="P160" i="13"/>
  <c r="AD160" i="13" s="1"/>
  <c r="P161" i="13"/>
  <c r="AD161" i="13" s="1"/>
  <c r="P162" i="13"/>
  <c r="AD162" i="13" s="1"/>
  <c r="P163" i="13"/>
  <c r="AD163" i="13" s="1"/>
  <c r="P164" i="13"/>
  <c r="AD164" i="13" s="1"/>
  <c r="P165" i="13"/>
  <c r="AD165" i="13" s="1"/>
  <c r="P166" i="13"/>
  <c r="AD166" i="13" s="1"/>
  <c r="P167" i="13"/>
  <c r="AD167" i="13" s="1"/>
  <c r="P168" i="13"/>
  <c r="AD168" i="13" s="1"/>
  <c r="P169" i="13"/>
  <c r="AD169" i="13" s="1"/>
  <c r="P170" i="13"/>
  <c r="AD170" i="13" s="1"/>
  <c r="P171" i="13"/>
  <c r="AD171" i="13" s="1"/>
  <c r="P172" i="13"/>
  <c r="AD172" i="13" s="1"/>
  <c r="P173" i="13"/>
  <c r="AD173" i="13" s="1"/>
  <c r="P174" i="13"/>
  <c r="AD174" i="13" s="1"/>
  <c r="P175" i="13"/>
  <c r="AD175" i="13" s="1"/>
  <c r="P176" i="13"/>
  <c r="AD176" i="13" s="1"/>
  <c r="P177" i="13"/>
  <c r="AD177" i="13" s="1"/>
  <c r="P178" i="13"/>
  <c r="AD178" i="13" s="1"/>
  <c r="P179" i="13"/>
  <c r="AD179" i="13" s="1"/>
  <c r="P180" i="13"/>
  <c r="AD180" i="13" s="1"/>
  <c r="P181" i="13"/>
  <c r="AD181" i="13" s="1"/>
  <c r="P182" i="13"/>
  <c r="AD182" i="13" s="1"/>
  <c r="P183" i="13"/>
  <c r="AD183" i="13" s="1"/>
  <c r="P184" i="13"/>
  <c r="AD184" i="13" s="1"/>
  <c r="P185" i="13"/>
  <c r="AD185" i="13" s="1"/>
  <c r="P186" i="13"/>
  <c r="AD186" i="13" s="1"/>
  <c r="P187" i="13"/>
  <c r="AD187" i="13" s="1"/>
  <c r="P188" i="13"/>
  <c r="AD188" i="13" s="1"/>
  <c r="P189" i="13"/>
  <c r="AD189" i="13" s="1"/>
  <c r="P190" i="13"/>
  <c r="AD190" i="13" s="1"/>
  <c r="P191" i="13"/>
  <c r="AD191" i="13" s="1"/>
  <c r="P192" i="13"/>
  <c r="AD192" i="13" s="1"/>
  <c r="P193" i="13"/>
  <c r="AD193" i="13" s="1"/>
  <c r="P194" i="13"/>
  <c r="AD194" i="13" s="1"/>
  <c r="P195" i="13"/>
  <c r="AD195" i="13" s="1"/>
  <c r="P196" i="13"/>
  <c r="AD196" i="13" s="1"/>
  <c r="P197" i="13"/>
  <c r="AD197" i="13" s="1"/>
  <c r="P198" i="13"/>
  <c r="AD198" i="13" s="1"/>
  <c r="P199" i="13"/>
  <c r="AD199" i="13" s="1"/>
  <c r="P200" i="13"/>
  <c r="AD200" i="13" s="1"/>
  <c r="P201" i="13"/>
  <c r="AD201" i="13" s="1"/>
  <c r="P202" i="13"/>
  <c r="AD202" i="13" s="1"/>
  <c r="P203" i="13"/>
  <c r="AD203" i="13" s="1"/>
  <c r="P204" i="13"/>
  <c r="AD204" i="13" s="1"/>
  <c r="P205" i="13"/>
  <c r="AD205" i="13" s="1"/>
  <c r="P206" i="13"/>
  <c r="AD206" i="13" s="1"/>
  <c r="P207" i="13"/>
  <c r="AD207" i="13" s="1"/>
  <c r="P208" i="13"/>
  <c r="AD208" i="13" s="1"/>
  <c r="P209" i="13"/>
  <c r="AD209" i="13" s="1"/>
  <c r="P210" i="13"/>
  <c r="AD210" i="13" s="1"/>
  <c r="P211" i="13"/>
  <c r="AD211" i="13" s="1"/>
  <c r="P212" i="13"/>
  <c r="AD212" i="13" s="1"/>
  <c r="P213" i="13"/>
  <c r="AD213" i="13" s="1"/>
  <c r="P214" i="13"/>
  <c r="AD214" i="13" s="1"/>
  <c r="P215" i="13"/>
  <c r="AD215" i="13" s="1"/>
  <c r="P216" i="13"/>
  <c r="AD216" i="13" s="1"/>
  <c r="P217" i="13"/>
  <c r="AD217" i="13" s="1"/>
  <c r="P218" i="13"/>
  <c r="AD218" i="13" s="1"/>
  <c r="P219" i="13"/>
  <c r="AD219" i="13" s="1"/>
  <c r="P220" i="13"/>
  <c r="AD220" i="13" s="1"/>
  <c r="P221" i="13"/>
  <c r="AD221" i="13" s="1"/>
  <c r="P222" i="13"/>
  <c r="AD222" i="13" s="1"/>
  <c r="P223" i="13"/>
  <c r="AD223" i="13" s="1"/>
  <c r="P224" i="13"/>
  <c r="AD224" i="13" s="1"/>
  <c r="P225" i="13"/>
  <c r="AD225" i="13" s="1"/>
  <c r="P226" i="13"/>
  <c r="AD226" i="13" s="1"/>
  <c r="P227" i="13"/>
  <c r="AD227" i="13" s="1"/>
  <c r="P228" i="13"/>
  <c r="AD228" i="13" s="1"/>
  <c r="P229" i="13"/>
  <c r="AD229" i="13" s="1"/>
  <c r="P230" i="13"/>
  <c r="AD230" i="13" s="1"/>
  <c r="P231" i="13"/>
  <c r="AD231" i="13" s="1"/>
  <c r="P232" i="13"/>
  <c r="AD232" i="13" s="1"/>
  <c r="P233" i="13"/>
  <c r="AD233" i="13" s="1"/>
  <c r="P234" i="13"/>
  <c r="AD234" i="13" s="1"/>
  <c r="P235" i="13"/>
  <c r="AD235" i="13" s="1"/>
  <c r="P236" i="13"/>
  <c r="AD236" i="13" s="1"/>
  <c r="P237" i="13"/>
  <c r="AD237" i="13" s="1"/>
  <c r="P238" i="13"/>
  <c r="AD238" i="13" s="1"/>
  <c r="P239" i="13"/>
  <c r="AD239" i="13" s="1"/>
  <c r="P240" i="13"/>
  <c r="AD240" i="13" s="1"/>
  <c r="P241" i="13"/>
  <c r="AD241" i="13" s="1"/>
  <c r="P242" i="13"/>
  <c r="AD242" i="13" s="1"/>
  <c r="P243" i="13"/>
  <c r="AD243" i="13" s="1"/>
  <c r="P244" i="13"/>
  <c r="AD244" i="13" s="1"/>
  <c r="P245" i="13"/>
  <c r="AD245" i="13" s="1"/>
  <c r="P246" i="13"/>
  <c r="AD246" i="13" s="1"/>
  <c r="P247" i="13"/>
  <c r="AD247" i="13" s="1"/>
  <c r="P248" i="13"/>
  <c r="AD248" i="13" s="1"/>
  <c r="P249" i="13"/>
  <c r="AD249" i="13" s="1"/>
  <c r="P250" i="13"/>
  <c r="AD250" i="13" s="1"/>
  <c r="P251" i="13"/>
  <c r="AD251" i="13" s="1"/>
  <c r="P252" i="13"/>
  <c r="AD252" i="13" s="1"/>
  <c r="P253" i="13"/>
  <c r="AD253" i="13" s="1"/>
  <c r="P254" i="13"/>
  <c r="AD254" i="13" s="1"/>
  <c r="P255" i="13"/>
  <c r="AD255" i="13" s="1"/>
  <c r="P256" i="13"/>
  <c r="AD256" i="13" s="1"/>
  <c r="P257" i="13"/>
  <c r="AD257" i="13" s="1"/>
  <c r="P258" i="13"/>
  <c r="AD258" i="13" s="1"/>
  <c r="P259" i="13"/>
  <c r="AD259" i="13" s="1"/>
  <c r="P260" i="13"/>
  <c r="AD260" i="13" s="1"/>
  <c r="P261" i="13"/>
  <c r="AD261" i="13" s="1"/>
  <c r="P262" i="13"/>
  <c r="AD262" i="13" s="1"/>
  <c r="P263" i="13"/>
  <c r="AD263" i="13" s="1"/>
  <c r="P264" i="13"/>
  <c r="AD264" i="13" s="1"/>
  <c r="P265" i="13"/>
  <c r="AD265" i="13" s="1"/>
  <c r="P266" i="13"/>
  <c r="AD266" i="13" s="1"/>
  <c r="P267" i="13"/>
  <c r="AD267" i="13" s="1"/>
  <c r="P268" i="13"/>
  <c r="AD268" i="13" s="1"/>
  <c r="P269" i="13"/>
  <c r="AD269" i="13" s="1"/>
  <c r="P270" i="13"/>
  <c r="AD270" i="13" s="1"/>
  <c r="P271" i="13"/>
  <c r="AD271" i="13" s="1"/>
  <c r="P272" i="13"/>
  <c r="AD272" i="13" s="1"/>
  <c r="P273" i="13"/>
  <c r="AD273" i="13" s="1"/>
  <c r="P274" i="13"/>
  <c r="AD274" i="13" s="1"/>
  <c r="P275" i="13"/>
  <c r="AD275" i="13" s="1"/>
  <c r="P276" i="13"/>
  <c r="AD276" i="13" s="1"/>
  <c r="P277" i="13"/>
  <c r="AD277" i="13" s="1"/>
  <c r="P278" i="13"/>
  <c r="AD278" i="13" s="1"/>
  <c r="P279" i="13"/>
  <c r="AD279" i="13" s="1"/>
  <c r="P280" i="13"/>
  <c r="AD280" i="13" s="1"/>
  <c r="P281" i="13"/>
  <c r="AD281" i="13" s="1"/>
  <c r="P282" i="13"/>
  <c r="AD282" i="13" s="1"/>
  <c r="P283" i="13"/>
  <c r="AD283" i="13" s="1"/>
  <c r="P284" i="13"/>
  <c r="AD284" i="13" s="1"/>
  <c r="P285" i="13"/>
  <c r="AD285" i="13" s="1"/>
  <c r="P286" i="13"/>
  <c r="AD286" i="13" s="1"/>
  <c r="P287" i="13"/>
  <c r="AD287" i="13" s="1"/>
  <c r="P288" i="13"/>
  <c r="AD288" i="13" s="1"/>
  <c r="P289" i="13"/>
  <c r="AD289" i="13" s="1"/>
  <c r="P290" i="13"/>
  <c r="AD290" i="13" s="1"/>
  <c r="P291" i="13"/>
  <c r="AD291" i="13" s="1"/>
  <c r="P292" i="13"/>
  <c r="AD292" i="13" s="1"/>
  <c r="P293" i="13"/>
  <c r="AD293" i="13" s="1"/>
  <c r="P294" i="13"/>
  <c r="AD294" i="13" s="1"/>
  <c r="P295" i="13"/>
  <c r="AD295" i="13" s="1"/>
  <c r="P296" i="13"/>
  <c r="AD296" i="13" s="1"/>
  <c r="P297" i="13"/>
  <c r="AD297" i="13" s="1"/>
  <c r="P298" i="13"/>
  <c r="AD298" i="13" s="1"/>
  <c r="P299" i="13"/>
  <c r="AD299" i="13" s="1"/>
  <c r="P300" i="13"/>
  <c r="AD300" i="13" s="1"/>
  <c r="P301" i="13"/>
  <c r="AD301" i="13" s="1"/>
  <c r="P302" i="13"/>
  <c r="AD302" i="13" s="1"/>
  <c r="P303" i="13"/>
  <c r="AD303" i="13" s="1"/>
  <c r="P304" i="13"/>
  <c r="AD304" i="13" s="1"/>
  <c r="P305" i="13"/>
  <c r="AD305" i="13" s="1"/>
  <c r="P306" i="13"/>
  <c r="AD306" i="13" s="1"/>
  <c r="P307" i="13"/>
  <c r="AD307" i="13" s="1"/>
  <c r="P308" i="13"/>
  <c r="AD308" i="13" s="1"/>
  <c r="P309" i="13"/>
  <c r="AD309" i="13" s="1"/>
  <c r="P310" i="13"/>
  <c r="AD310" i="13" s="1"/>
  <c r="P311" i="13"/>
  <c r="AD311" i="13" s="1"/>
  <c r="P312" i="13"/>
  <c r="AD312" i="13" s="1"/>
  <c r="P313" i="13"/>
  <c r="AD313" i="13" s="1"/>
  <c r="P314" i="13"/>
  <c r="AD314" i="13" s="1"/>
  <c r="P315" i="13"/>
  <c r="AD315" i="13" s="1"/>
  <c r="P316" i="13"/>
  <c r="AD316" i="13" s="1"/>
  <c r="P317" i="13"/>
  <c r="AD317" i="13" s="1"/>
  <c r="P318" i="13"/>
  <c r="AD318" i="13" s="1"/>
  <c r="P319" i="13"/>
  <c r="AD319" i="13" s="1"/>
  <c r="P320" i="13"/>
  <c r="AD320" i="13" s="1"/>
  <c r="P321" i="13"/>
  <c r="AD321" i="13" s="1"/>
  <c r="P322" i="13"/>
  <c r="AD322" i="13" s="1"/>
  <c r="P323" i="13"/>
  <c r="AD323" i="13" s="1"/>
  <c r="P324" i="13"/>
  <c r="AD324" i="13" s="1"/>
  <c r="P325" i="13"/>
  <c r="AD325" i="13" s="1"/>
  <c r="P326" i="13"/>
  <c r="AD326" i="13" s="1"/>
  <c r="P327" i="13"/>
  <c r="AD327" i="13" s="1"/>
  <c r="P328" i="13"/>
  <c r="AD328" i="13" s="1"/>
  <c r="P329" i="13"/>
  <c r="AD329" i="13" s="1"/>
  <c r="P330" i="13"/>
  <c r="AD330" i="13" s="1"/>
  <c r="P331" i="13"/>
  <c r="AD331" i="13" s="1"/>
  <c r="P332" i="13"/>
  <c r="AD332" i="13" s="1"/>
  <c r="P333" i="13"/>
  <c r="AD333" i="13" s="1"/>
  <c r="P334" i="13"/>
  <c r="AD334" i="13" s="1"/>
  <c r="P335" i="13"/>
  <c r="AD335" i="13" s="1"/>
  <c r="P336" i="13"/>
  <c r="AD336" i="13" s="1"/>
  <c r="P337" i="13"/>
  <c r="AD337" i="13" s="1"/>
  <c r="P338" i="13"/>
  <c r="AD338" i="13" s="1"/>
  <c r="P339" i="13"/>
  <c r="AD339" i="13" s="1"/>
  <c r="P340" i="13"/>
  <c r="AD340" i="13" s="1"/>
  <c r="P341" i="13"/>
  <c r="AD341" i="13" s="1"/>
  <c r="P342" i="13"/>
  <c r="AD342" i="13" s="1"/>
  <c r="P343" i="13"/>
  <c r="AD343" i="13" s="1"/>
  <c r="P344" i="13"/>
  <c r="AD344" i="13" s="1"/>
  <c r="P345" i="13"/>
  <c r="AD345" i="13" s="1"/>
  <c r="P346" i="13"/>
  <c r="AD346" i="13" s="1"/>
  <c r="P347" i="13"/>
  <c r="AD347" i="13" s="1"/>
  <c r="P348" i="13"/>
  <c r="AD348" i="13" s="1"/>
  <c r="P349" i="13"/>
  <c r="AD349" i="13" s="1"/>
  <c r="P350" i="13"/>
  <c r="AD350" i="13" s="1"/>
  <c r="P351" i="13"/>
  <c r="AD351" i="13" s="1"/>
  <c r="P352" i="13"/>
  <c r="AD352" i="13" s="1"/>
  <c r="P353" i="13"/>
  <c r="AD353" i="13" s="1"/>
  <c r="P354" i="13"/>
  <c r="AD354" i="13" s="1"/>
  <c r="P355" i="13"/>
  <c r="AD355" i="13" s="1"/>
  <c r="P356" i="13"/>
  <c r="AD356" i="13" s="1"/>
  <c r="P357" i="13"/>
  <c r="AD357" i="13" s="1"/>
  <c r="P358" i="13"/>
  <c r="AD358" i="13" s="1"/>
  <c r="P359" i="13"/>
  <c r="AD359" i="13" s="1"/>
  <c r="P360" i="13"/>
  <c r="AD360" i="13" s="1"/>
  <c r="P361" i="13"/>
  <c r="AD361" i="13" s="1"/>
  <c r="P362" i="13"/>
  <c r="AD362" i="13" s="1"/>
  <c r="P363" i="13"/>
  <c r="AD363" i="13" s="1"/>
  <c r="P364" i="13"/>
  <c r="AD364" i="13" s="1"/>
  <c r="P365" i="13"/>
  <c r="AD365" i="13" s="1"/>
  <c r="P366" i="13"/>
  <c r="AD366" i="13" s="1"/>
  <c r="P367" i="13"/>
  <c r="AD367" i="13" s="1"/>
  <c r="P368" i="13"/>
  <c r="AD368" i="13" s="1"/>
  <c r="P369" i="13"/>
  <c r="AD369" i="13" s="1"/>
  <c r="P370" i="13"/>
  <c r="AD370" i="13" s="1"/>
  <c r="P371" i="13"/>
  <c r="AD371" i="13" s="1"/>
  <c r="P372" i="13"/>
  <c r="AD372" i="13" s="1"/>
  <c r="P373" i="13"/>
  <c r="AD373" i="13" s="1"/>
  <c r="P374" i="13"/>
  <c r="AD374" i="13" s="1"/>
  <c r="P375" i="13"/>
  <c r="AD375" i="13" s="1"/>
  <c r="P376" i="13"/>
  <c r="AD376" i="13" s="1"/>
  <c r="P377" i="13"/>
  <c r="AD377" i="13" s="1"/>
  <c r="P378" i="13"/>
  <c r="AD378" i="13" s="1"/>
  <c r="P379" i="13"/>
  <c r="AD379" i="13" s="1"/>
  <c r="P380" i="13"/>
  <c r="AD380" i="13" s="1"/>
  <c r="P381" i="13"/>
  <c r="AD381" i="13" s="1"/>
  <c r="P382" i="13"/>
  <c r="AD382" i="13" s="1"/>
  <c r="P383" i="13"/>
  <c r="AD383" i="13" s="1"/>
  <c r="P384" i="13"/>
  <c r="AD384" i="13" s="1"/>
  <c r="P385" i="13"/>
  <c r="AD385" i="13" s="1"/>
  <c r="P386" i="13"/>
  <c r="AD386" i="13" s="1"/>
  <c r="P387" i="13"/>
  <c r="AD387" i="13" s="1"/>
  <c r="P388" i="13"/>
  <c r="AD388" i="13" s="1"/>
  <c r="P389" i="13"/>
  <c r="AD389" i="13" s="1"/>
  <c r="P390" i="13"/>
  <c r="AD390" i="13" s="1"/>
  <c r="P391" i="13"/>
  <c r="AD391" i="13" s="1"/>
  <c r="P392" i="13"/>
  <c r="AD392" i="13" s="1"/>
  <c r="P393" i="13"/>
  <c r="AD393" i="13" s="1"/>
  <c r="P394" i="13"/>
  <c r="AD394" i="13" s="1"/>
  <c r="P395" i="13"/>
  <c r="AD395" i="13" s="1"/>
  <c r="P396" i="13"/>
  <c r="AD396" i="13" s="1"/>
  <c r="P397" i="13"/>
  <c r="AD397" i="13" s="1"/>
  <c r="P398" i="13"/>
  <c r="AD398" i="13" s="1"/>
  <c r="P399" i="13"/>
  <c r="AD399" i="13" s="1"/>
  <c r="P400" i="13"/>
  <c r="AD400" i="13" s="1"/>
  <c r="P401" i="13"/>
  <c r="AD401" i="13" s="1"/>
  <c r="P402" i="13"/>
  <c r="AD402" i="13" s="1"/>
  <c r="P403" i="13"/>
  <c r="AD403" i="13" s="1"/>
  <c r="P404" i="13"/>
  <c r="AD404" i="13" s="1"/>
  <c r="P405" i="13"/>
  <c r="AD405" i="13" s="1"/>
  <c r="P406" i="13"/>
  <c r="AD406" i="13" s="1"/>
  <c r="P407" i="13"/>
  <c r="AD407" i="13" s="1"/>
  <c r="P408" i="13"/>
  <c r="AD408" i="13" s="1"/>
  <c r="P409" i="13"/>
  <c r="AD409" i="13" s="1"/>
  <c r="P410" i="13"/>
  <c r="AD410" i="13" s="1"/>
  <c r="P411" i="13"/>
  <c r="AD411" i="13" s="1"/>
  <c r="P412" i="13"/>
  <c r="AD412" i="13" s="1"/>
  <c r="P413" i="13"/>
  <c r="AD413" i="13" s="1"/>
  <c r="P414" i="13"/>
  <c r="AD414" i="13" s="1"/>
  <c r="P415" i="13"/>
  <c r="AD415" i="13" s="1"/>
  <c r="P416" i="13"/>
  <c r="AD416" i="13" s="1"/>
  <c r="P417" i="13"/>
  <c r="AD417" i="13" s="1"/>
  <c r="P418" i="13"/>
  <c r="AD418" i="13" s="1"/>
  <c r="P419" i="13"/>
  <c r="AD419" i="13" s="1"/>
  <c r="P420" i="13"/>
  <c r="AD420" i="13" s="1"/>
  <c r="P421" i="13"/>
  <c r="AD421" i="13" s="1"/>
  <c r="P422" i="13"/>
  <c r="AD422" i="13" s="1"/>
  <c r="P423" i="13"/>
  <c r="AD423" i="13" s="1"/>
  <c r="P424" i="13"/>
  <c r="AD424" i="13" s="1"/>
  <c r="P425" i="13"/>
  <c r="AD425" i="13" s="1"/>
  <c r="P426" i="13"/>
  <c r="AD426" i="13" s="1"/>
  <c r="P427" i="13"/>
  <c r="AD427" i="13" s="1"/>
  <c r="P428" i="13"/>
  <c r="AD428" i="13" s="1"/>
  <c r="P429" i="13"/>
  <c r="AD429" i="13" s="1"/>
  <c r="P430" i="13"/>
  <c r="AD430" i="13" s="1"/>
  <c r="P431" i="13"/>
  <c r="AD431" i="13" s="1"/>
  <c r="P432" i="13"/>
  <c r="AD432" i="13" s="1"/>
  <c r="P433" i="13"/>
  <c r="AD433" i="13" s="1"/>
  <c r="P434" i="13"/>
  <c r="AD434" i="13" s="1"/>
  <c r="P435" i="13"/>
  <c r="AD435" i="13" s="1"/>
  <c r="P436" i="13"/>
  <c r="AD436" i="13" s="1"/>
  <c r="P437" i="13"/>
  <c r="AD437" i="13" s="1"/>
  <c r="P438" i="13"/>
  <c r="AD438" i="13" s="1"/>
  <c r="P439" i="13"/>
  <c r="AD439" i="13" s="1"/>
  <c r="P440" i="13"/>
  <c r="AD440" i="13" s="1"/>
  <c r="P441" i="13"/>
  <c r="AD441" i="13" s="1"/>
  <c r="P442" i="13"/>
  <c r="AD442" i="13" s="1"/>
  <c r="P443" i="13"/>
  <c r="AD443" i="13" s="1"/>
  <c r="P444" i="13"/>
  <c r="AD444" i="13" s="1"/>
  <c r="P445" i="13"/>
  <c r="AD445" i="13" s="1"/>
  <c r="P446" i="13"/>
  <c r="AD446" i="13" s="1"/>
  <c r="P447" i="13"/>
  <c r="AD447" i="13" s="1"/>
  <c r="P448" i="13"/>
  <c r="AD448" i="13" s="1"/>
  <c r="P449" i="13"/>
  <c r="AD449" i="13" s="1"/>
  <c r="P450" i="13"/>
  <c r="AD450" i="13" s="1"/>
  <c r="P451" i="13"/>
  <c r="AD451" i="13" s="1"/>
  <c r="P452" i="13"/>
  <c r="AD452" i="13" s="1"/>
  <c r="P453" i="13"/>
  <c r="AD453" i="13" s="1"/>
  <c r="P454" i="13"/>
  <c r="AD454" i="13" s="1"/>
  <c r="P455" i="13"/>
  <c r="AD455" i="13" s="1"/>
  <c r="P456" i="13"/>
  <c r="AD456" i="13" s="1"/>
  <c r="P457" i="13"/>
  <c r="AD457" i="13" s="1"/>
  <c r="P458" i="13"/>
  <c r="AD458" i="13" s="1"/>
  <c r="P459" i="13"/>
  <c r="AD459" i="13" s="1"/>
  <c r="P460" i="13"/>
  <c r="AD460" i="13" s="1"/>
  <c r="P461" i="13"/>
  <c r="AD461" i="13" s="1"/>
  <c r="P462" i="13"/>
  <c r="AD462" i="13" s="1"/>
  <c r="P463" i="13"/>
  <c r="AD463" i="13" s="1"/>
  <c r="P464" i="13"/>
  <c r="AD464" i="13" s="1"/>
  <c r="P465" i="13"/>
  <c r="AD465" i="13" s="1"/>
  <c r="P466" i="13"/>
  <c r="AD466" i="13" s="1"/>
  <c r="P467" i="13"/>
  <c r="AD467" i="13" s="1"/>
  <c r="P468" i="13"/>
  <c r="AD468" i="13" s="1"/>
  <c r="P469" i="13"/>
  <c r="AD469" i="13" s="1"/>
  <c r="P470" i="13"/>
  <c r="AD470" i="13" s="1"/>
  <c r="P471" i="13"/>
  <c r="AD471" i="13" s="1"/>
  <c r="P472" i="13"/>
  <c r="AD472" i="13" s="1"/>
  <c r="P473" i="13"/>
  <c r="AD473" i="13" s="1"/>
  <c r="P474" i="13"/>
  <c r="AD474" i="13" s="1"/>
  <c r="P475" i="13"/>
  <c r="AD475" i="13" s="1"/>
  <c r="P476" i="13"/>
  <c r="AD476" i="13" s="1"/>
  <c r="P477" i="13"/>
  <c r="AD477" i="13" s="1"/>
  <c r="P478" i="13"/>
  <c r="AD478" i="13" s="1"/>
  <c r="P479" i="13"/>
  <c r="AD479" i="13" s="1"/>
  <c r="P480" i="13"/>
  <c r="AD480" i="13" s="1"/>
  <c r="P481" i="13"/>
  <c r="AD481" i="13" s="1"/>
  <c r="P482" i="13"/>
  <c r="AD482" i="13" s="1"/>
  <c r="P483" i="13"/>
  <c r="AD483" i="13" s="1"/>
  <c r="P484" i="13"/>
  <c r="AD484" i="13" s="1"/>
  <c r="P485" i="13"/>
  <c r="AD485" i="13" s="1"/>
  <c r="P486" i="13"/>
  <c r="AD486" i="13" s="1"/>
  <c r="P487" i="13"/>
  <c r="AD487" i="13" s="1"/>
  <c r="P488" i="13"/>
  <c r="AD488" i="13" s="1"/>
  <c r="P489" i="13"/>
  <c r="AD489" i="13" s="1"/>
  <c r="P490" i="13"/>
  <c r="AD490" i="13" s="1"/>
  <c r="P491" i="13"/>
  <c r="AD491" i="13" s="1"/>
  <c r="P492" i="13"/>
  <c r="AD492" i="13" s="1"/>
  <c r="P493" i="13"/>
  <c r="AD493" i="13" s="1"/>
  <c r="P494" i="13"/>
  <c r="AD494" i="13" s="1"/>
  <c r="P495" i="13"/>
  <c r="AD495" i="13" s="1"/>
  <c r="P496" i="13"/>
  <c r="AD496" i="13" s="1"/>
  <c r="P497" i="13"/>
  <c r="AD497" i="13" s="1"/>
  <c r="P498" i="13"/>
  <c r="AD498" i="13" s="1"/>
  <c r="P499" i="13"/>
  <c r="AD499" i="13" s="1"/>
  <c r="P500" i="13"/>
  <c r="AD500" i="13" s="1"/>
  <c r="P501" i="13"/>
  <c r="AD501" i="13" s="1"/>
  <c r="P502" i="13"/>
  <c r="AD502" i="13" s="1"/>
  <c r="P503" i="13"/>
  <c r="AD503" i="13" s="1"/>
  <c r="P504" i="13"/>
  <c r="AD504" i="13" s="1"/>
  <c r="P505" i="13"/>
  <c r="AD505" i="13" s="1"/>
  <c r="P506" i="13"/>
  <c r="AD506" i="13" s="1"/>
  <c r="P507" i="13"/>
  <c r="AD507" i="13" s="1"/>
  <c r="P508" i="13"/>
  <c r="AD508" i="13" s="1"/>
  <c r="P509" i="13"/>
  <c r="AD509" i="13" s="1"/>
  <c r="P510" i="13"/>
  <c r="AD510" i="13" s="1"/>
  <c r="P511" i="13"/>
  <c r="AD511" i="13" s="1"/>
  <c r="P512" i="13"/>
  <c r="AD512" i="13" s="1"/>
  <c r="P513" i="13"/>
  <c r="AD513" i="13" s="1"/>
  <c r="P514" i="13"/>
  <c r="AD514" i="13" s="1"/>
  <c r="P515" i="13"/>
  <c r="AD515" i="13" s="1"/>
  <c r="P516" i="13"/>
  <c r="AD516" i="13" s="1"/>
  <c r="P517" i="13"/>
  <c r="AD517" i="13" s="1"/>
  <c r="P518" i="13"/>
  <c r="AD518" i="13" s="1"/>
  <c r="P519" i="13"/>
  <c r="AD519" i="13" s="1"/>
  <c r="P520" i="13"/>
  <c r="AD520" i="13" s="1"/>
  <c r="P521" i="13"/>
  <c r="AD521" i="13" s="1"/>
  <c r="P522" i="13"/>
  <c r="AD522" i="13" s="1"/>
  <c r="P523" i="13"/>
  <c r="AD523" i="13" s="1"/>
  <c r="P524" i="13"/>
  <c r="AD524" i="13" s="1"/>
  <c r="P525" i="13"/>
  <c r="AD525" i="13" s="1"/>
  <c r="P526" i="13"/>
  <c r="AD526" i="13" s="1"/>
  <c r="P527" i="13"/>
  <c r="AD527" i="13" s="1"/>
  <c r="P528" i="13"/>
  <c r="AD528" i="13" s="1"/>
  <c r="P529" i="13"/>
  <c r="AD529" i="13" s="1"/>
  <c r="P530" i="13"/>
  <c r="AD530" i="13" s="1"/>
  <c r="P531" i="13"/>
  <c r="AD531" i="13" s="1"/>
  <c r="P532" i="13"/>
  <c r="AD532" i="13" s="1"/>
  <c r="P533" i="13"/>
  <c r="AD533" i="13" s="1"/>
  <c r="P534" i="13"/>
  <c r="AD534" i="13" s="1"/>
  <c r="P535" i="13"/>
  <c r="AD535" i="13" s="1"/>
  <c r="P536" i="13"/>
  <c r="AD536" i="13" s="1"/>
  <c r="P537" i="13"/>
  <c r="AD537" i="13" s="1"/>
  <c r="P538" i="13"/>
  <c r="AD538" i="13" s="1"/>
  <c r="P539" i="13"/>
  <c r="AD539" i="13" s="1"/>
  <c r="P540" i="13"/>
  <c r="AD540" i="13" s="1"/>
  <c r="P541" i="13"/>
  <c r="AD541" i="13" s="1"/>
  <c r="P542" i="13"/>
  <c r="AD542" i="13" s="1"/>
  <c r="P543" i="13"/>
  <c r="AD543" i="13" s="1"/>
  <c r="P544" i="13"/>
  <c r="AD544" i="13" s="1"/>
  <c r="P545" i="13"/>
  <c r="AD545" i="13" s="1"/>
  <c r="P546" i="13"/>
  <c r="AD546" i="13" s="1"/>
  <c r="P547" i="13"/>
  <c r="AD547" i="13" s="1"/>
  <c r="P548" i="13"/>
  <c r="AD548" i="13" s="1"/>
  <c r="P549" i="13"/>
  <c r="AD549" i="13" s="1"/>
  <c r="P550" i="13"/>
  <c r="AD550" i="13" s="1"/>
  <c r="P551" i="13"/>
  <c r="AD551" i="13" s="1"/>
  <c r="P552" i="13"/>
  <c r="AD552" i="13" s="1"/>
  <c r="P553" i="13"/>
  <c r="AD553" i="13" s="1"/>
  <c r="P554" i="13"/>
  <c r="AD554" i="13" s="1"/>
  <c r="P555" i="13"/>
  <c r="AD555" i="13" s="1"/>
  <c r="P556" i="13"/>
  <c r="AD556" i="13" s="1"/>
  <c r="P557" i="13"/>
  <c r="AD557" i="13" s="1"/>
  <c r="P558" i="13"/>
  <c r="AD558" i="13" s="1"/>
  <c r="P559" i="13"/>
  <c r="AD559" i="13" s="1"/>
  <c r="P560" i="13"/>
  <c r="AD560" i="13" s="1"/>
  <c r="P561" i="13"/>
  <c r="AD561" i="13" s="1"/>
  <c r="P562" i="13"/>
  <c r="AD562" i="13" s="1"/>
  <c r="P563" i="13"/>
  <c r="AD563" i="13" s="1"/>
  <c r="P564" i="13"/>
  <c r="AD564" i="13" s="1"/>
  <c r="P565" i="13"/>
  <c r="AD565" i="13" s="1"/>
  <c r="P566" i="13"/>
  <c r="AD566" i="13" s="1"/>
  <c r="P567" i="13"/>
  <c r="AD567" i="13" s="1"/>
  <c r="P568" i="13"/>
  <c r="AD568" i="13" s="1"/>
  <c r="P569" i="13"/>
  <c r="AD569" i="13" s="1"/>
  <c r="P570" i="13"/>
  <c r="AD570" i="13" s="1"/>
  <c r="P571" i="13"/>
  <c r="AD571" i="13" s="1"/>
  <c r="P572" i="13"/>
  <c r="AD572" i="13" s="1"/>
  <c r="P573" i="13"/>
  <c r="AD573" i="13" s="1"/>
  <c r="P574" i="13"/>
  <c r="AD574" i="13" s="1"/>
  <c r="P575" i="13"/>
  <c r="AD575" i="13" s="1"/>
  <c r="P576" i="13"/>
  <c r="AD576" i="13" s="1"/>
  <c r="P577" i="13"/>
  <c r="AD577" i="13" s="1"/>
  <c r="P578" i="13"/>
  <c r="AD578" i="13" s="1"/>
  <c r="P579" i="13"/>
  <c r="AD579" i="13" s="1"/>
  <c r="P580" i="13"/>
  <c r="AD580" i="13" s="1"/>
  <c r="P581" i="13"/>
  <c r="AD581" i="13" s="1"/>
  <c r="P582" i="13"/>
  <c r="AD582" i="13" s="1"/>
  <c r="P583" i="13"/>
  <c r="AD583" i="13" s="1"/>
  <c r="P584" i="13"/>
  <c r="AD584" i="13" s="1"/>
  <c r="P585" i="13"/>
  <c r="AD585" i="13" s="1"/>
  <c r="P586" i="13"/>
  <c r="AD586" i="13" s="1"/>
  <c r="P587" i="13"/>
  <c r="AD587" i="13" s="1"/>
  <c r="P588" i="13"/>
  <c r="AD588" i="13" s="1"/>
  <c r="P589" i="13"/>
  <c r="AD589" i="13" s="1"/>
  <c r="P590" i="13"/>
  <c r="AD590" i="13" s="1"/>
  <c r="P591" i="13"/>
  <c r="AD591" i="13" s="1"/>
  <c r="P592" i="13"/>
  <c r="AD592" i="13" s="1"/>
  <c r="P593" i="13"/>
  <c r="AD593" i="13" s="1"/>
  <c r="P594" i="13"/>
  <c r="AD594" i="13" s="1"/>
  <c r="P595" i="13"/>
  <c r="AD595" i="13" s="1"/>
  <c r="P596" i="13"/>
  <c r="AD596" i="13" s="1"/>
  <c r="P597" i="13"/>
  <c r="AD597" i="13" s="1"/>
  <c r="P598" i="13"/>
  <c r="AD598" i="13" s="1"/>
  <c r="P599" i="13"/>
  <c r="AD599" i="13" s="1"/>
  <c r="P600" i="13"/>
  <c r="AD600" i="13" s="1"/>
  <c r="P601" i="13"/>
  <c r="AD601" i="13" s="1"/>
  <c r="P602" i="13"/>
  <c r="AD602" i="13" s="1"/>
  <c r="P603" i="13"/>
  <c r="AD603" i="13" s="1"/>
  <c r="P604" i="13"/>
  <c r="AD604" i="13" s="1"/>
  <c r="P605" i="13"/>
  <c r="AD605" i="13" s="1"/>
  <c r="P606" i="13"/>
  <c r="AD606" i="13" s="1"/>
  <c r="P607" i="13"/>
  <c r="AD607" i="13" s="1"/>
  <c r="P608" i="13"/>
  <c r="AD608" i="13" s="1"/>
  <c r="P609" i="13"/>
  <c r="AD609" i="13" s="1"/>
  <c r="P610" i="13"/>
  <c r="AD610" i="13" s="1"/>
  <c r="P611" i="13"/>
  <c r="AD611" i="13" s="1"/>
  <c r="P612" i="13"/>
  <c r="AD612" i="13" s="1"/>
  <c r="P613" i="13"/>
  <c r="AD613" i="13" s="1"/>
  <c r="P614" i="13"/>
  <c r="AD614" i="13" s="1"/>
  <c r="P615" i="13"/>
  <c r="AD615" i="13" s="1"/>
  <c r="P616" i="13"/>
  <c r="AD616" i="13" s="1"/>
  <c r="P617" i="13"/>
  <c r="AD617" i="13" s="1"/>
  <c r="P618" i="13"/>
  <c r="AD618" i="13" s="1"/>
  <c r="P619" i="13"/>
  <c r="AD619" i="13" s="1"/>
  <c r="P620" i="13"/>
  <c r="AD620" i="13" s="1"/>
  <c r="P621" i="13"/>
  <c r="AD621" i="13" s="1"/>
  <c r="P622" i="13"/>
  <c r="AD622" i="13" s="1"/>
  <c r="P623" i="13"/>
  <c r="AD623" i="13" s="1"/>
  <c r="P624" i="13"/>
  <c r="AD624" i="13" s="1"/>
  <c r="P625" i="13"/>
  <c r="AD625" i="13" s="1"/>
  <c r="P626" i="13"/>
  <c r="AD626" i="13" s="1"/>
  <c r="P627" i="13"/>
  <c r="AD627" i="13" s="1"/>
  <c r="P628" i="13"/>
  <c r="AD628" i="13" s="1"/>
  <c r="P629" i="13"/>
  <c r="AD629" i="13" s="1"/>
  <c r="P630" i="13"/>
  <c r="AD630" i="13" s="1"/>
  <c r="P631" i="13"/>
  <c r="AD631" i="13" s="1"/>
  <c r="P632" i="13"/>
  <c r="AD632" i="13" s="1"/>
  <c r="P633" i="13"/>
  <c r="AD633" i="13" s="1"/>
  <c r="P634" i="13"/>
  <c r="AD634" i="13" s="1"/>
  <c r="P635" i="13"/>
  <c r="AD635" i="13" s="1"/>
  <c r="P636" i="13"/>
  <c r="AD636" i="13" s="1"/>
  <c r="P637" i="13"/>
  <c r="AD637" i="13" s="1"/>
  <c r="P638" i="13"/>
  <c r="AD638" i="13" s="1"/>
  <c r="P639" i="13"/>
  <c r="AD639" i="13" s="1"/>
  <c r="P640" i="13"/>
  <c r="AD640" i="13" s="1"/>
  <c r="P641" i="13"/>
  <c r="AD641" i="13" s="1"/>
  <c r="P642" i="13"/>
  <c r="AD642" i="13" s="1"/>
  <c r="P643" i="13"/>
  <c r="AD643" i="13" s="1"/>
  <c r="P644" i="13"/>
  <c r="AD644" i="13" s="1"/>
  <c r="P645" i="13"/>
  <c r="AD645" i="13" s="1"/>
  <c r="P646" i="13"/>
  <c r="AD646" i="13" s="1"/>
  <c r="P647" i="13"/>
  <c r="AD647" i="13" s="1"/>
  <c r="P648" i="13"/>
  <c r="AD648" i="13" s="1"/>
  <c r="P649" i="13"/>
  <c r="AD649" i="13" s="1"/>
  <c r="P650" i="13"/>
  <c r="AD650" i="13" s="1"/>
  <c r="P651" i="13"/>
  <c r="AD651" i="13" s="1"/>
  <c r="P652" i="13"/>
  <c r="AD652" i="13" s="1"/>
  <c r="P653" i="13"/>
  <c r="AD653" i="13" s="1"/>
  <c r="P654" i="13"/>
  <c r="AD654" i="13" s="1"/>
  <c r="P655" i="13"/>
  <c r="AD655" i="13" s="1"/>
  <c r="P656" i="13"/>
  <c r="AD656" i="13" s="1"/>
  <c r="P657" i="13"/>
  <c r="AD657" i="13" s="1"/>
  <c r="P658" i="13"/>
  <c r="AD658" i="13" s="1"/>
  <c r="P659" i="13"/>
  <c r="AD659" i="13" s="1"/>
  <c r="P660" i="13"/>
  <c r="AD660" i="13" s="1"/>
  <c r="P661" i="13"/>
  <c r="AD661" i="13" s="1"/>
  <c r="P662" i="13"/>
  <c r="AD662" i="13" s="1"/>
  <c r="P663" i="13"/>
  <c r="AD663" i="13" s="1"/>
  <c r="P664" i="13"/>
  <c r="AD664" i="13" s="1"/>
  <c r="P665" i="13"/>
  <c r="AD665" i="13" s="1"/>
  <c r="P666" i="13"/>
  <c r="AD666" i="13" s="1"/>
  <c r="P667" i="13"/>
  <c r="AD667" i="13" s="1"/>
  <c r="P668" i="13"/>
  <c r="AD668" i="13" s="1"/>
  <c r="P669" i="13"/>
  <c r="AD669" i="13" s="1"/>
  <c r="P670" i="13"/>
  <c r="AD670" i="13" s="1"/>
  <c r="P671" i="13"/>
  <c r="AD671" i="13" s="1"/>
  <c r="P672" i="13"/>
  <c r="AD672" i="13" s="1"/>
  <c r="P673" i="13"/>
  <c r="AD673" i="13" s="1"/>
  <c r="P674" i="13"/>
  <c r="AD674" i="13" s="1"/>
  <c r="P675" i="13"/>
  <c r="AD675" i="13" s="1"/>
  <c r="P676" i="13"/>
  <c r="AD676" i="13" s="1"/>
  <c r="P677" i="13"/>
  <c r="AD677" i="13" s="1"/>
  <c r="P678" i="13"/>
  <c r="AD678" i="13" s="1"/>
  <c r="P679" i="13"/>
  <c r="AD679" i="13" s="1"/>
  <c r="P680" i="13"/>
  <c r="AD680" i="13" s="1"/>
  <c r="P681" i="13"/>
  <c r="AD681" i="13" s="1"/>
  <c r="P682" i="13"/>
  <c r="AD682" i="13" s="1"/>
  <c r="P683" i="13"/>
  <c r="AD683" i="13" s="1"/>
  <c r="P684" i="13"/>
  <c r="AD684" i="13" s="1"/>
  <c r="P685" i="13"/>
  <c r="AD685" i="13" s="1"/>
  <c r="P686" i="13"/>
  <c r="AD686" i="13" s="1"/>
  <c r="P687" i="13"/>
  <c r="AD687" i="13" s="1"/>
  <c r="P688" i="13"/>
  <c r="AD688" i="13" s="1"/>
  <c r="P689" i="13"/>
  <c r="AD689" i="13" s="1"/>
  <c r="P690" i="13"/>
  <c r="AD690" i="13" s="1"/>
  <c r="P691" i="13"/>
  <c r="AD691" i="13" s="1"/>
  <c r="P692" i="13"/>
  <c r="AD692" i="13" s="1"/>
  <c r="P693" i="13"/>
  <c r="AD693" i="13" s="1"/>
  <c r="P694" i="13"/>
  <c r="AD694" i="13" s="1"/>
  <c r="P695" i="13"/>
  <c r="AD695" i="13" s="1"/>
  <c r="P696" i="13"/>
  <c r="AD696" i="13" s="1"/>
  <c r="P697" i="13"/>
  <c r="AD697" i="13" s="1"/>
  <c r="P698" i="13"/>
  <c r="AD698" i="13" s="1"/>
  <c r="P699" i="13"/>
  <c r="AD699" i="13" s="1"/>
  <c r="P700" i="13"/>
  <c r="AD700" i="13" s="1"/>
  <c r="P701" i="13"/>
  <c r="AD701" i="13" s="1"/>
  <c r="P702" i="13"/>
  <c r="AD702" i="13" s="1"/>
  <c r="P703" i="13"/>
  <c r="AD703" i="13" s="1"/>
  <c r="P704" i="13"/>
  <c r="AD704" i="13" s="1"/>
  <c r="P705" i="13"/>
  <c r="AD705" i="13" s="1"/>
  <c r="P706" i="13"/>
  <c r="AD706" i="13" s="1"/>
  <c r="P707" i="13"/>
  <c r="AD707" i="13" s="1"/>
  <c r="P708" i="13"/>
  <c r="AD708" i="13" s="1"/>
  <c r="P709" i="13"/>
  <c r="AD709" i="13" s="1"/>
  <c r="P710" i="13"/>
  <c r="AD710" i="13" s="1"/>
  <c r="P711" i="13"/>
  <c r="AD711" i="13" s="1"/>
  <c r="P712" i="13"/>
  <c r="AD712" i="13" s="1"/>
  <c r="P713" i="13"/>
  <c r="AD713" i="13" s="1"/>
  <c r="P714" i="13"/>
  <c r="AD714" i="13" s="1"/>
  <c r="P715" i="13"/>
  <c r="AD715" i="13" s="1"/>
  <c r="P716" i="13"/>
  <c r="AD716" i="13" s="1"/>
  <c r="P717" i="13"/>
  <c r="AD717" i="13" s="1"/>
  <c r="P718" i="13"/>
  <c r="AD718" i="13" s="1"/>
  <c r="P719" i="13"/>
  <c r="AD719" i="13" s="1"/>
  <c r="P720" i="13"/>
  <c r="AD720" i="13" s="1"/>
  <c r="P721" i="13"/>
  <c r="AD721" i="13" s="1"/>
  <c r="P722" i="13"/>
  <c r="AD722" i="13" s="1"/>
  <c r="P723" i="13"/>
  <c r="AD723" i="13" s="1"/>
  <c r="P724" i="13"/>
  <c r="AD724" i="13" s="1"/>
  <c r="P725" i="13"/>
  <c r="AD725" i="13" s="1"/>
  <c r="P726" i="13"/>
  <c r="AD726" i="13" s="1"/>
  <c r="P727" i="13"/>
  <c r="AD727" i="13" s="1"/>
  <c r="P728" i="13"/>
  <c r="AD728" i="13" s="1"/>
  <c r="P729" i="13"/>
  <c r="AD729" i="13" s="1"/>
  <c r="P730" i="13"/>
  <c r="AD730" i="13" s="1"/>
  <c r="P731" i="13"/>
  <c r="AD731" i="13" s="1"/>
  <c r="P732" i="13"/>
  <c r="AD732" i="13" s="1"/>
  <c r="P733" i="13"/>
  <c r="AD733" i="13" s="1"/>
  <c r="P734" i="13"/>
  <c r="AD734" i="13" s="1"/>
  <c r="P735" i="13"/>
  <c r="AD735" i="13" s="1"/>
  <c r="P736" i="13"/>
  <c r="AD736" i="13" s="1"/>
  <c r="P737" i="13"/>
  <c r="AD737" i="13" s="1"/>
  <c r="P738" i="13"/>
  <c r="AD738" i="13" s="1"/>
  <c r="P739" i="13"/>
  <c r="AD739" i="13" s="1"/>
  <c r="P740" i="13"/>
  <c r="AD740" i="13" s="1"/>
  <c r="P741" i="13"/>
  <c r="AD741" i="13" s="1"/>
  <c r="P742" i="13"/>
  <c r="AD742" i="13" s="1"/>
  <c r="P743" i="13"/>
  <c r="AD743" i="13" s="1"/>
  <c r="P744" i="13"/>
  <c r="AD744" i="13" s="1"/>
  <c r="P745" i="13"/>
  <c r="AD745" i="13" s="1"/>
  <c r="P746" i="13"/>
  <c r="AD746" i="13" s="1"/>
  <c r="P747" i="13"/>
  <c r="AD747" i="13" s="1"/>
  <c r="P748" i="13"/>
  <c r="AD748" i="13" s="1"/>
  <c r="P749" i="13"/>
  <c r="AD749" i="13" s="1"/>
  <c r="P750" i="13"/>
  <c r="AD750" i="13" s="1"/>
  <c r="P751" i="13"/>
  <c r="AD751" i="13" s="1"/>
  <c r="P752" i="13"/>
  <c r="AD752" i="13" s="1"/>
  <c r="P753" i="13"/>
  <c r="AD753" i="13" s="1"/>
  <c r="P754" i="13"/>
  <c r="AD754" i="13" s="1"/>
  <c r="P755" i="13"/>
  <c r="AD755" i="13" s="1"/>
  <c r="P756" i="13"/>
  <c r="AD756" i="13" s="1"/>
  <c r="P757" i="13"/>
  <c r="AD757" i="13" s="1"/>
  <c r="P758" i="13"/>
  <c r="AD758" i="13" s="1"/>
  <c r="P759" i="13"/>
  <c r="AD759" i="13" s="1"/>
  <c r="P760" i="13"/>
  <c r="AD760" i="13" s="1"/>
  <c r="P761" i="13"/>
  <c r="AD761" i="13" s="1"/>
  <c r="P762" i="13"/>
  <c r="AD762" i="13" s="1"/>
  <c r="P763" i="13"/>
  <c r="AD763" i="13" s="1"/>
  <c r="P764" i="13"/>
  <c r="AD764" i="13" s="1"/>
  <c r="P765" i="13"/>
  <c r="AD765" i="13" s="1"/>
  <c r="P766" i="13"/>
  <c r="AD766" i="13" s="1"/>
  <c r="P767" i="13"/>
  <c r="AD767" i="13" s="1"/>
  <c r="P768" i="13"/>
  <c r="AD768" i="13" s="1"/>
  <c r="P769" i="13"/>
  <c r="AD769" i="13" s="1"/>
  <c r="P770" i="13"/>
  <c r="AD770" i="13" s="1"/>
  <c r="P771" i="13"/>
  <c r="AD771" i="13" s="1"/>
  <c r="P772" i="13"/>
  <c r="AD772" i="13" s="1"/>
  <c r="P773" i="13"/>
  <c r="AD773" i="13" s="1"/>
  <c r="P774" i="13"/>
  <c r="AD774" i="13" s="1"/>
  <c r="P775" i="13"/>
  <c r="AD775" i="13" s="1"/>
  <c r="P776" i="13"/>
  <c r="AD776" i="13" s="1"/>
  <c r="P777" i="13"/>
  <c r="AD777" i="13" s="1"/>
  <c r="P778" i="13"/>
  <c r="AD778" i="13" s="1"/>
  <c r="P779" i="13"/>
  <c r="AD779" i="13" s="1"/>
  <c r="P780" i="13"/>
  <c r="AD780" i="13" s="1"/>
  <c r="P781" i="13"/>
  <c r="AD781" i="13" s="1"/>
  <c r="P782" i="13"/>
  <c r="AD782" i="13" s="1"/>
  <c r="P783" i="13"/>
  <c r="AD783" i="13" s="1"/>
  <c r="P784" i="13"/>
  <c r="AD784" i="13" s="1"/>
  <c r="P785" i="13"/>
  <c r="AD785" i="13" s="1"/>
  <c r="P786" i="13"/>
  <c r="AD786" i="13" s="1"/>
  <c r="P787" i="13"/>
  <c r="AD787" i="13" s="1"/>
  <c r="P788" i="13"/>
  <c r="AD788" i="13" s="1"/>
  <c r="P789" i="13"/>
  <c r="AD789" i="13" s="1"/>
  <c r="P790" i="13"/>
  <c r="AD790" i="13" s="1"/>
  <c r="P791" i="13"/>
  <c r="AD791" i="13" s="1"/>
  <c r="P792" i="13"/>
  <c r="AD792" i="13" s="1"/>
  <c r="P793" i="13"/>
  <c r="AD793" i="13" s="1"/>
  <c r="P794" i="13"/>
  <c r="AD794" i="13" s="1"/>
  <c r="P795" i="13"/>
  <c r="AD795" i="13" s="1"/>
  <c r="P796" i="13"/>
  <c r="AD796" i="13" s="1"/>
  <c r="P797" i="13"/>
  <c r="AD797" i="13" s="1"/>
  <c r="P798" i="13"/>
  <c r="AD798" i="13" s="1"/>
  <c r="P799" i="13"/>
  <c r="AD799" i="13" s="1"/>
  <c r="P800" i="13"/>
  <c r="AD800" i="13" s="1"/>
  <c r="P801" i="13"/>
  <c r="AD801" i="13" s="1"/>
  <c r="P802" i="13"/>
  <c r="AD802" i="13" s="1"/>
  <c r="P803" i="13"/>
  <c r="AD803" i="13" s="1"/>
  <c r="P804" i="13"/>
  <c r="AD804" i="13" s="1"/>
  <c r="P805" i="13"/>
  <c r="AD805" i="13" s="1"/>
  <c r="P806" i="13"/>
  <c r="AD806" i="13" s="1"/>
  <c r="P807" i="13"/>
  <c r="AD807" i="13" s="1"/>
  <c r="P808" i="13"/>
  <c r="AD808" i="13" s="1"/>
  <c r="P809" i="13"/>
  <c r="AD809" i="13" s="1"/>
  <c r="P810" i="13"/>
  <c r="AD810" i="13" s="1"/>
  <c r="P811" i="13"/>
  <c r="AD811" i="13" s="1"/>
  <c r="P812" i="13"/>
  <c r="AD812" i="13" s="1"/>
  <c r="P813" i="13"/>
  <c r="AD813" i="13" s="1"/>
  <c r="P814" i="13"/>
  <c r="AD814" i="13" s="1"/>
  <c r="P815" i="13"/>
  <c r="AD815" i="13" s="1"/>
  <c r="P816" i="13"/>
  <c r="AD816" i="13" s="1"/>
  <c r="P817" i="13"/>
  <c r="AD817" i="13" s="1"/>
  <c r="P818" i="13"/>
  <c r="AD818" i="13" s="1"/>
  <c r="P819" i="13"/>
  <c r="AD819" i="13" s="1"/>
  <c r="P820" i="13"/>
  <c r="AD820" i="13" s="1"/>
  <c r="P821" i="13"/>
  <c r="AD821" i="13" s="1"/>
  <c r="P822" i="13"/>
  <c r="AD822" i="13" s="1"/>
  <c r="P823" i="13"/>
  <c r="AD823" i="13" s="1"/>
  <c r="P824" i="13"/>
  <c r="AD824" i="13" s="1"/>
  <c r="P825" i="13"/>
  <c r="AD825" i="13" s="1"/>
  <c r="P826" i="13"/>
  <c r="AD826" i="13" s="1"/>
  <c r="P827" i="13"/>
  <c r="AD827" i="13" s="1"/>
  <c r="P828" i="13"/>
  <c r="AD828" i="13" s="1"/>
  <c r="P829" i="13"/>
  <c r="AD829" i="13" s="1"/>
  <c r="P830" i="13"/>
  <c r="AD830" i="13" s="1"/>
  <c r="P831" i="13"/>
  <c r="AD831" i="13" s="1"/>
  <c r="P832" i="13"/>
  <c r="AD832" i="13" s="1"/>
  <c r="P833" i="13"/>
  <c r="AD833" i="13" s="1"/>
  <c r="P834" i="13"/>
  <c r="AD834" i="13" s="1"/>
  <c r="P835" i="13"/>
  <c r="AD835" i="13" s="1"/>
  <c r="P836" i="13"/>
  <c r="AD836" i="13" s="1"/>
  <c r="P837" i="13"/>
  <c r="AD837" i="13" s="1"/>
  <c r="P838" i="13"/>
  <c r="AD838" i="13" s="1"/>
  <c r="P839" i="13"/>
  <c r="AD839" i="13" s="1"/>
  <c r="P840" i="13"/>
  <c r="AD840" i="13" s="1"/>
  <c r="P841" i="13"/>
  <c r="AD841" i="13" s="1"/>
  <c r="P842" i="13"/>
  <c r="AD842" i="13" s="1"/>
  <c r="P843" i="13"/>
  <c r="AD843" i="13" s="1"/>
  <c r="P844" i="13"/>
  <c r="AD844" i="13" s="1"/>
  <c r="P845" i="13"/>
  <c r="AD845" i="13" s="1"/>
  <c r="P846" i="13"/>
  <c r="AD846" i="13" s="1"/>
  <c r="P847" i="13"/>
  <c r="AD847" i="13" s="1"/>
  <c r="P848" i="13"/>
  <c r="AD848" i="13" s="1"/>
  <c r="P849" i="13"/>
  <c r="AD849" i="13" s="1"/>
  <c r="P850" i="13"/>
  <c r="AD850" i="13" s="1"/>
  <c r="P851" i="13"/>
  <c r="AD851" i="13" s="1"/>
  <c r="P852" i="13"/>
  <c r="AD852" i="13" s="1"/>
  <c r="P853" i="13"/>
  <c r="AD853" i="13" s="1"/>
  <c r="P854" i="13"/>
  <c r="AD854" i="13" s="1"/>
  <c r="P855" i="13"/>
  <c r="AD855" i="13" s="1"/>
  <c r="P856" i="13"/>
  <c r="AD856" i="13" s="1"/>
  <c r="P857" i="13"/>
  <c r="AD857" i="13" s="1"/>
  <c r="P858" i="13"/>
  <c r="AD858" i="13" s="1"/>
  <c r="P859" i="13"/>
  <c r="AD859" i="13" s="1"/>
  <c r="P860" i="13"/>
  <c r="AD860" i="13" s="1"/>
  <c r="P861" i="13"/>
  <c r="AD861" i="13" s="1"/>
  <c r="P862" i="13"/>
  <c r="AD862" i="13" s="1"/>
  <c r="P863" i="13"/>
  <c r="AD863" i="13" s="1"/>
  <c r="P864" i="13"/>
  <c r="AD864" i="13" s="1"/>
  <c r="P865" i="13"/>
  <c r="AD865" i="13" s="1"/>
  <c r="P866" i="13"/>
  <c r="AD866" i="13" s="1"/>
  <c r="P867" i="13"/>
  <c r="AD867" i="13" s="1"/>
  <c r="P868" i="13"/>
  <c r="AD868" i="13" s="1"/>
  <c r="P869" i="13"/>
  <c r="AD869" i="13" s="1"/>
  <c r="P870" i="13"/>
  <c r="AD870" i="13" s="1"/>
  <c r="P871" i="13"/>
  <c r="AD871" i="13" s="1"/>
  <c r="P872" i="13"/>
  <c r="AD872" i="13" s="1"/>
  <c r="P873" i="13"/>
  <c r="AD873" i="13" s="1"/>
  <c r="P874" i="13"/>
  <c r="AD874" i="13" s="1"/>
  <c r="P875" i="13"/>
  <c r="AD875" i="13" s="1"/>
  <c r="P876" i="13"/>
  <c r="AD876" i="13" s="1"/>
  <c r="P877" i="13"/>
  <c r="AD877" i="13" s="1"/>
  <c r="P878" i="13"/>
  <c r="AD878" i="13" s="1"/>
  <c r="P879" i="13"/>
  <c r="AD879" i="13" s="1"/>
  <c r="P880" i="13"/>
  <c r="AD880" i="13" s="1"/>
  <c r="P881" i="13"/>
  <c r="AD881" i="13" s="1"/>
  <c r="P882" i="13"/>
  <c r="AD882" i="13" s="1"/>
  <c r="P883" i="13"/>
  <c r="AD883" i="13" s="1"/>
  <c r="P884" i="13"/>
  <c r="AD884" i="13" s="1"/>
  <c r="P885" i="13"/>
  <c r="AD885" i="13" s="1"/>
  <c r="P886" i="13"/>
  <c r="AD886" i="13" s="1"/>
  <c r="P887" i="13"/>
  <c r="AD887" i="13" s="1"/>
  <c r="P888" i="13"/>
  <c r="AD888" i="13" s="1"/>
  <c r="P889" i="13"/>
  <c r="AD889" i="13" s="1"/>
  <c r="P890" i="13"/>
  <c r="AD890" i="13" s="1"/>
  <c r="P891" i="13"/>
  <c r="AD891" i="13" s="1"/>
  <c r="P892" i="13"/>
  <c r="AD892" i="13" s="1"/>
  <c r="P893" i="13"/>
  <c r="AD893" i="13" s="1"/>
  <c r="P894" i="13"/>
  <c r="AD894" i="13" s="1"/>
  <c r="P895" i="13"/>
  <c r="AD895" i="13" s="1"/>
  <c r="P896" i="13"/>
  <c r="AD896" i="13" s="1"/>
  <c r="P897" i="13"/>
  <c r="AD897" i="13" s="1"/>
  <c r="P898" i="13"/>
  <c r="AD898" i="13" s="1"/>
  <c r="P899" i="13"/>
  <c r="AD899" i="13" s="1"/>
  <c r="P900" i="13"/>
  <c r="AD900" i="13" s="1"/>
  <c r="P901" i="13"/>
  <c r="AD901" i="13" s="1"/>
  <c r="P902" i="13"/>
  <c r="AD902" i="13" s="1"/>
  <c r="P903" i="13"/>
  <c r="AD903" i="13" s="1"/>
  <c r="P904" i="13"/>
  <c r="AD904" i="13" s="1"/>
  <c r="P905" i="13"/>
  <c r="AD905" i="13" s="1"/>
  <c r="P906" i="13"/>
  <c r="AD906" i="13" s="1"/>
  <c r="P907" i="13"/>
  <c r="AD907" i="13" s="1"/>
  <c r="P908" i="13"/>
  <c r="AD908" i="13" s="1"/>
  <c r="P909" i="13"/>
  <c r="AD909" i="13" s="1"/>
  <c r="P910" i="13"/>
  <c r="AD910" i="13" s="1"/>
  <c r="P911" i="13"/>
  <c r="AD911" i="13" s="1"/>
  <c r="P912" i="13"/>
  <c r="AD912" i="13" s="1"/>
  <c r="P913" i="13"/>
  <c r="AD913" i="13" s="1"/>
  <c r="P914" i="13"/>
  <c r="AD914" i="13" s="1"/>
  <c r="P915" i="13"/>
  <c r="AD915" i="13" s="1"/>
  <c r="P916" i="13"/>
  <c r="AD916" i="13" s="1"/>
  <c r="P917" i="13"/>
  <c r="AD917" i="13" s="1"/>
  <c r="P918" i="13"/>
  <c r="AD918" i="13" s="1"/>
  <c r="P919" i="13"/>
  <c r="AD919" i="13" s="1"/>
  <c r="P920" i="13"/>
  <c r="AD920" i="13" s="1"/>
  <c r="P921" i="13"/>
  <c r="AD921" i="13" s="1"/>
  <c r="P922" i="13"/>
  <c r="AD922" i="13" s="1"/>
  <c r="P923" i="13"/>
  <c r="AD923" i="13" s="1"/>
  <c r="P924" i="13"/>
  <c r="AD924" i="13" s="1"/>
  <c r="P925" i="13"/>
  <c r="AD925" i="13" s="1"/>
  <c r="P926" i="13"/>
  <c r="AD926" i="13" s="1"/>
  <c r="P927" i="13"/>
  <c r="AD927" i="13" s="1"/>
  <c r="P928" i="13"/>
  <c r="AD928" i="13" s="1"/>
  <c r="P929" i="13"/>
  <c r="AD929" i="13" s="1"/>
  <c r="P930" i="13"/>
  <c r="AD930" i="13" s="1"/>
  <c r="P931" i="13"/>
  <c r="AD931" i="13" s="1"/>
  <c r="P932" i="13"/>
  <c r="AD932" i="13" s="1"/>
  <c r="P933" i="13"/>
  <c r="AD933" i="13" s="1"/>
  <c r="P934" i="13"/>
  <c r="AD934" i="13" s="1"/>
  <c r="P935" i="13"/>
  <c r="AD935" i="13" s="1"/>
  <c r="P936" i="13"/>
  <c r="AD936" i="13" s="1"/>
  <c r="P937" i="13"/>
  <c r="AD937" i="13" s="1"/>
  <c r="P938" i="13"/>
  <c r="AD938" i="13" s="1"/>
  <c r="P939" i="13"/>
  <c r="AD939" i="13" s="1"/>
  <c r="P940" i="13"/>
  <c r="AD940" i="13" s="1"/>
  <c r="P941" i="13"/>
  <c r="AD941" i="13" s="1"/>
  <c r="P942" i="13"/>
  <c r="AD942" i="13" s="1"/>
  <c r="P943" i="13"/>
  <c r="AD943" i="13" s="1"/>
  <c r="P944" i="13"/>
  <c r="AD944" i="13" s="1"/>
  <c r="P945" i="13"/>
  <c r="AD945" i="13" s="1"/>
  <c r="P946" i="13"/>
  <c r="AD946" i="13" s="1"/>
  <c r="P947" i="13"/>
  <c r="AD947" i="13" s="1"/>
  <c r="P948" i="13"/>
  <c r="AD948" i="13" s="1"/>
  <c r="P949" i="13"/>
  <c r="AD949" i="13" s="1"/>
  <c r="P950" i="13"/>
  <c r="AD950" i="13" s="1"/>
  <c r="P951" i="13"/>
  <c r="AD951" i="13" s="1"/>
  <c r="P952" i="13"/>
  <c r="AD952" i="13" s="1"/>
  <c r="P953" i="13"/>
  <c r="AD953" i="13" s="1"/>
  <c r="P954" i="13"/>
  <c r="AD954" i="13" s="1"/>
  <c r="P955" i="13"/>
  <c r="AD955" i="13" s="1"/>
  <c r="P956" i="13"/>
  <c r="AD956" i="13" s="1"/>
  <c r="P957" i="13"/>
  <c r="AD957" i="13" s="1"/>
  <c r="P958" i="13"/>
  <c r="AD958" i="13" s="1"/>
  <c r="P959" i="13"/>
  <c r="AD959" i="13" s="1"/>
  <c r="P960" i="13"/>
  <c r="AD960" i="13" s="1"/>
  <c r="P961" i="13"/>
  <c r="AD961" i="13" s="1"/>
  <c r="P962" i="13"/>
  <c r="AD962" i="13" s="1"/>
  <c r="P963" i="13"/>
  <c r="AD963" i="13" s="1"/>
  <c r="P964" i="13"/>
  <c r="AD964" i="13" s="1"/>
  <c r="P965" i="13"/>
  <c r="AD965" i="13" s="1"/>
  <c r="P966" i="13"/>
  <c r="AD966" i="13" s="1"/>
  <c r="P967" i="13"/>
  <c r="AD967" i="13" s="1"/>
  <c r="P968" i="13"/>
  <c r="AD968" i="13" s="1"/>
  <c r="P969" i="13"/>
  <c r="AD969" i="13" s="1"/>
  <c r="P970" i="13"/>
  <c r="AD970" i="13" s="1"/>
  <c r="P971" i="13"/>
  <c r="AD971" i="13" s="1"/>
  <c r="P972" i="13"/>
  <c r="AD972" i="13" s="1"/>
  <c r="P973" i="13"/>
  <c r="AD973" i="13" s="1"/>
  <c r="P974" i="13"/>
  <c r="AD974" i="13" s="1"/>
  <c r="P975" i="13"/>
  <c r="AD975" i="13" s="1"/>
  <c r="P976" i="13"/>
  <c r="AD976" i="13" s="1"/>
  <c r="P977" i="13"/>
  <c r="AD977" i="13" s="1"/>
  <c r="P978" i="13"/>
  <c r="AD978" i="13" s="1"/>
  <c r="P979" i="13"/>
  <c r="AD979" i="13" s="1"/>
  <c r="P980" i="13"/>
  <c r="AD980" i="13" s="1"/>
  <c r="P981" i="13"/>
  <c r="AD981" i="13" s="1"/>
  <c r="P982" i="13"/>
  <c r="AD982" i="13" s="1"/>
  <c r="P983" i="13"/>
  <c r="AD983" i="13" s="1"/>
  <c r="P984" i="13"/>
  <c r="AD984" i="13" s="1"/>
  <c r="P985" i="13"/>
  <c r="AD985" i="13" s="1"/>
  <c r="P986" i="13"/>
  <c r="AD986" i="13" s="1"/>
  <c r="P987" i="13"/>
  <c r="AD987" i="13" s="1"/>
  <c r="P988" i="13"/>
  <c r="AD988" i="13" s="1"/>
  <c r="P989" i="13"/>
  <c r="AD989" i="13" s="1"/>
  <c r="P990" i="13"/>
  <c r="AD990" i="13" s="1"/>
  <c r="P991" i="13"/>
  <c r="AD991" i="13" s="1"/>
  <c r="P992" i="13"/>
  <c r="AD992" i="13" s="1"/>
  <c r="P993" i="13"/>
  <c r="AD993" i="13" s="1"/>
  <c r="P994" i="13"/>
  <c r="AD994" i="13" s="1"/>
  <c r="P995" i="13"/>
  <c r="AD995" i="13" s="1"/>
  <c r="P996" i="13"/>
  <c r="AD996" i="13" s="1"/>
  <c r="P997" i="13"/>
  <c r="AD997" i="13" s="1"/>
  <c r="P998" i="13"/>
  <c r="AD998" i="13" s="1"/>
  <c r="P999" i="13"/>
  <c r="AD999" i="13" s="1"/>
  <c r="P1000" i="13"/>
  <c r="AD1000" i="13" s="1"/>
  <c r="P1001" i="13"/>
  <c r="AD1001" i="13" s="1"/>
  <c r="P1002" i="13"/>
  <c r="AD1002" i="13" s="1"/>
  <c r="P1003" i="13"/>
  <c r="AD1003" i="13" s="1"/>
  <c r="P1004" i="13"/>
  <c r="AD1004" i="13" s="1"/>
  <c r="P1005" i="13"/>
  <c r="AD1005" i="13" s="1"/>
  <c r="P1006" i="13"/>
  <c r="AD1006" i="13" s="1"/>
  <c r="P1007" i="13"/>
  <c r="AD1007" i="13" s="1"/>
  <c r="P1008" i="13"/>
  <c r="AD1008" i="13" s="1"/>
  <c r="P1009" i="13"/>
  <c r="AD1009" i="13" s="1"/>
  <c r="P1010" i="13"/>
  <c r="AD1010" i="13" s="1"/>
  <c r="P1011" i="13"/>
  <c r="AD1011" i="13" s="1"/>
  <c r="P1012" i="13"/>
  <c r="AD1012" i="13" s="1"/>
  <c r="P1013" i="13"/>
  <c r="AD1013" i="13" s="1"/>
  <c r="P1014" i="13"/>
  <c r="AD1014" i="13" s="1"/>
  <c r="P1015" i="13"/>
  <c r="AD1015" i="13" s="1"/>
  <c r="P1016" i="13"/>
  <c r="AD1016" i="13" s="1"/>
  <c r="P1017" i="13"/>
  <c r="AD1017" i="13" s="1"/>
  <c r="P1018" i="13"/>
  <c r="AD1018" i="13" s="1"/>
  <c r="P1019" i="13"/>
  <c r="AD1019" i="13" s="1"/>
  <c r="P1020" i="13"/>
  <c r="AD1020" i="13" s="1"/>
  <c r="P1021" i="13"/>
  <c r="AD1021" i="13" s="1"/>
  <c r="P1022" i="13"/>
  <c r="AD1022" i="13" s="1"/>
  <c r="P1023" i="13"/>
  <c r="AD1023" i="13" s="1"/>
  <c r="P1024" i="13"/>
  <c r="AD1024" i="13" s="1"/>
  <c r="P1025" i="13"/>
  <c r="AD1025" i="13" s="1"/>
  <c r="P1026" i="13"/>
  <c r="AD1026" i="13" s="1"/>
  <c r="P1027" i="13"/>
  <c r="AD1027" i="13" s="1"/>
  <c r="P1028" i="13"/>
  <c r="AD1028" i="13" s="1"/>
  <c r="P1029" i="13"/>
  <c r="AD1029" i="13" s="1"/>
  <c r="P1030" i="13"/>
  <c r="AD1030" i="13" s="1"/>
  <c r="P1031" i="13"/>
  <c r="AD1031" i="13" s="1"/>
  <c r="P1032" i="13"/>
  <c r="AD1032" i="13" s="1"/>
  <c r="P1033" i="13"/>
  <c r="AD1033" i="13" s="1"/>
  <c r="P1034" i="13"/>
  <c r="AD1034" i="13" s="1"/>
  <c r="P1035" i="13"/>
  <c r="AD1035" i="13" s="1"/>
  <c r="P1036" i="13"/>
  <c r="AD1036" i="13" s="1"/>
  <c r="P1037" i="13"/>
  <c r="AD1037" i="13" s="1"/>
  <c r="P1038" i="13"/>
  <c r="AD1038" i="13" s="1"/>
  <c r="P1039" i="13"/>
  <c r="AD1039" i="13" s="1"/>
  <c r="P1040" i="13"/>
  <c r="AD1040" i="13" s="1"/>
  <c r="P1041" i="13"/>
  <c r="AD1041" i="13" s="1"/>
  <c r="P1042" i="13"/>
  <c r="AD1042" i="13" s="1"/>
  <c r="P1043" i="13"/>
  <c r="AD1043" i="13" s="1"/>
  <c r="P1044" i="13"/>
  <c r="AD1044" i="13" s="1"/>
  <c r="P1045" i="13"/>
  <c r="AD1045" i="13" s="1"/>
  <c r="P1046" i="13"/>
  <c r="AD1046" i="13" s="1"/>
  <c r="P1047" i="13"/>
  <c r="AD1047" i="13" s="1"/>
  <c r="P1048" i="13"/>
  <c r="AD1048" i="13" s="1"/>
  <c r="P1049" i="13"/>
  <c r="AD1049" i="13" s="1"/>
  <c r="P1050" i="13"/>
  <c r="AD1050" i="13" s="1"/>
  <c r="P1051" i="13"/>
  <c r="AD1051" i="13" s="1"/>
  <c r="P1052" i="13"/>
  <c r="AD1052" i="13" s="1"/>
  <c r="P1053" i="13"/>
  <c r="AD1053" i="13" s="1"/>
  <c r="P1054" i="13"/>
  <c r="AD1054" i="13" s="1"/>
  <c r="P1055" i="13"/>
  <c r="AD1055" i="13" s="1"/>
  <c r="P1056" i="13"/>
  <c r="AD1056" i="13" s="1"/>
  <c r="P1057" i="13"/>
  <c r="AD1057" i="13" s="1"/>
  <c r="P1058" i="13"/>
  <c r="AD1058" i="13" s="1"/>
  <c r="P1059" i="13"/>
  <c r="AD1059" i="13" s="1"/>
  <c r="P1060" i="13"/>
  <c r="AD1060" i="13" s="1"/>
  <c r="P1061" i="13"/>
  <c r="AD1061" i="13" s="1"/>
  <c r="P1062" i="13"/>
  <c r="AD1062" i="13" s="1"/>
  <c r="P1063" i="13"/>
  <c r="AD1063" i="13" s="1"/>
  <c r="P1064" i="13"/>
  <c r="AD1064" i="13" s="1"/>
  <c r="P1065" i="13"/>
  <c r="AD1065" i="13" s="1"/>
  <c r="P1066" i="13"/>
  <c r="AD1066" i="13" s="1"/>
  <c r="P1067" i="13"/>
  <c r="AD1067" i="13" s="1"/>
  <c r="P1068" i="13"/>
  <c r="AD1068" i="13" s="1"/>
  <c r="P1069" i="13"/>
  <c r="AD1069" i="13" s="1"/>
  <c r="P1070" i="13"/>
  <c r="AD1070" i="13" s="1"/>
  <c r="P1071" i="13"/>
  <c r="AD1071" i="13" s="1"/>
  <c r="P1072" i="13"/>
  <c r="AD1072" i="13" s="1"/>
  <c r="P1073" i="13"/>
  <c r="AD1073" i="13" s="1"/>
  <c r="P1074" i="13"/>
  <c r="AD1074" i="13" s="1"/>
  <c r="P1075" i="13"/>
  <c r="AD1075" i="13" s="1"/>
  <c r="P1076" i="13"/>
  <c r="AD1076" i="13" s="1"/>
  <c r="P1077" i="13"/>
  <c r="AD1077" i="13" s="1"/>
  <c r="P1078" i="13"/>
  <c r="AD1078" i="13" s="1"/>
  <c r="P1079" i="13"/>
  <c r="AD1079" i="13" s="1"/>
  <c r="P1080" i="13"/>
  <c r="AD1080" i="13" s="1"/>
  <c r="P1081" i="13"/>
  <c r="AD1081" i="13" s="1"/>
  <c r="P1082" i="13"/>
  <c r="AD1082" i="13" s="1"/>
  <c r="P1083" i="13"/>
  <c r="AD1083" i="13" s="1"/>
  <c r="P1084" i="13"/>
  <c r="AD1084" i="13" s="1"/>
  <c r="P1085" i="13"/>
  <c r="AD1085" i="13" s="1"/>
  <c r="P1086" i="13"/>
  <c r="AD1086" i="13" s="1"/>
  <c r="P1087" i="13"/>
  <c r="AD1087" i="13" s="1"/>
  <c r="P1088" i="13"/>
  <c r="AD1088" i="13" s="1"/>
  <c r="P1089" i="13"/>
  <c r="AD1089" i="13" s="1"/>
  <c r="P1090" i="13"/>
  <c r="AD1090" i="13" s="1"/>
  <c r="P1091" i="13"/>
  <c r="AD1091" i="13" s="1"/>
  <c r="P1092" i="13"/>
  <c r="AD1092" i="13" s="1"/>
  <c r="P1093" i="13"/>
  <c r="AD1093" i="13" s="1"/>
  <c r="P1094" i="13"/>
  <c r="AD1094" i="13" s="1"/>
  <c r="P1095" i="13"/>
  <c r="AD1095" i="13" s="1"/>
  <c r="P1096" i="13"/>
  <c r="AD1096" i="13" s="1"/>
  <c r="P1097" i="13"/>
  <c r="AD1097" i="13" s="1"/>
  <c r="P1098" i="13"/>
  <c r="AD1098" i="13" s="1"/>
  <c r="P1099" i="13"/>
  <c r="AD1099" i="13" s="1"/>
  <c r="P1100" i="13"/>
  <c r="AD1100" i="13" s="1"/>
  <c r="P1101" i="13"/>
  <c r="AD1101" i="13" s="1"/>
  <c r="P1102" i="13"/>
  <c r="AD1102" i="13" s="1"/>
  <c r="P1103" i="13"/>
  <c r="AD1103" i="13" s="1"/>
  <c r="P1104" i="13"/>
  <c r="AD1104" i="13" s="1"/>
  <c r="P1105" i="13"/>
  <c r="AD1105" i="13" s="1"/>
  <c r="P1106" i="13"/>
  <c r="AD1106" i="13" s="1"/>
  <c r="P1107" i="13"/>
  <c r="AD1107" i="13" s="1"/>
  <c r="P1108" i="13"/>
  <c r="AD1108" i="13" s="1"/>
  <c r="P1109" i="13"/>
  <c r="AD1109" i="13" s="1"/>
  <c r="P1110" i="13"/>
  <c r="AD1110" i="13" s="1"/>
  <c r="P1111" i="13"/>
  <c r="AD1111" i="13" s="1"/>
  <c r="P1112" i="13"/>
  <c r="AD1112" i="13" s="1"/>
  <c r="P1113" i="13"/>
  <c r="AD1113" i="13" s="1"/>
  <c r="P1114" i="13"/>
  <c r="AD1114" i="13" s="1"/>
  <c r="P1115" i="13"/>
  <c r="AD1115" i="13" s="1"/>
  <c r="P1116" i="13"/>
  <c r="AD1116" i="13" s="1"/>
  <c r="P1117" i="13"/>
  <c r="AD1117" i="13" s="1"/>
  <c r="P1118" i="13"/>
  <c r="AD1118" i="13" s="1"/>
  <c r="P1119" i="13"/>
  <c r="AD1119" i="13" s="1"/>
  <c r="P1120" i="13"/>
  <c r="AD1120" i="13" s="1"/>
  <c r="P1121" i="13"/>
  <c r="AD1121" i="13" s="1"/>
  <c r="P1122" i="13"/>
  <c r="AD1122" i="13" s="1"/>
  <c r="P1123" i="13"/>
  <c r="AD1123" i="13" s="1"/>
  <c r="P1124" i="13"/>
  <c r="AD1124" i="13" s="1"/>
  <c r="P1125" i="13"/>
  <c r="AD1125" i="13" s="1"/>
  <c r="P1126" i="13"/>
  <c r="AD1126" i="13" s="1"/>
  <c r="P1127" i="13"/>
  <c r="AD1127" i="13" s="1"/>
  <c r="P1128" i="13"/>
  <c r="AD1128" i="13" s="1"/>
  <c r="P1129" i="13"/>
  <c r="AD1129" i="13" s="1"/>
  <c r="P1130" i="13"/>
  <c r="AD1130" i="13" s="1"/>
  <c r="P1131" i="13"/>
  <c r="AD1131" i="13" s="1"/>
  <c r="P1132" i="13"/>
  <c r="AD1132" i="13" s="1"/>
  <c r="P1133" i="13"/>
  <c r="AD1133" i="13" s="1"/>
  <c r="P1134" i="13"/>
  <c r="AD1134" i="13" s="1"/>
  <c r="P1135" i="13"/>
  <c r="AD1135" i="13" s="1"/>
  <c r="P1136" i="13"/>
  <c r="AD1136" i="13" s="1"/>
  <c r="P1137" i="13"/>
  <c r="AD1137" i="13" s="1"/>
  <c r="P1138" i="13"/>
  <c r="AD1138" i="13" s="1"/>
  <c r="P1139" i="13"/>
  <c r="AD1139" i="13" s="1"/>
  <c r="P1140" i="13"/>
  <c r="AD1140" i="13" s="1"/>
  <c r="P1141" i="13"/>
  <c r="AD1141" i="13" s="1"/>
  <c r="P1142" i="13"/>
  <c r="AD1142" i="13" s="1"/>
  <c r="P1143" i="13"/>
  <c r="AD1143" i="13" s="1"/>
  <c r="P1144" i="13"/>
  <c r="AD1144" i="13" s="1"/>
  <c r="P1145" i="13"/>
  <c r="AD1145" i="13" s="1"/>
  <c r="P1146" i="13"/>
  <c r="AD1146" i="13" s="1"/>
  <c r="P1147" i="13"/>
  <c r="AD1147" i="13" s="1"/>
  <c r="P1148" i="13"/>
  <c r="AD1148" i="13" s="1"/>
  <c r="P1149" i="13"/>
  <c r="AD1149" i="13" s="1"/>
  <c r="P1150" i="13"/>
  <c r="AD1150" i="13" s="1"/>
  <c r="P1151" i="13"/>
  <c r="AD1151" i="13" s="1"/>
  <c r="P1152" i="13"/>
  <c r="AD1152" i="13" s="1"/>
  <c r="P1153" i="13"/>
  <c r="AD1153" i="13" s="1"/>
  <c r="P1154" i="13"/>
  <c r="AD1154" i="13" s="1"/>
  <c r="P1155" i="13"/>
  <c r="AD1155" i="13" s="1"/>
  <c r="P1156" i="13"/>
  <c r="AD1156" i="13" s="1"/>
  <c r="P1157" i="13"/>
  <c r="AD1157" i="13" s="1"/>
  <c r="P1158" i="13"/>
  <c r="AD1158" i="13" s="1"/>
  <c r="P1159" i="13"/>
  <c r="AD1159" i="13" s="1"/>
  <c r="P1160" i="13"/>
  <c r="AD1160" i="13" s="1"/>
  <c r="P1161" i="13"/>
  <c r="AD1161" i="13" s="1"/>
  <c r="P1162" i="13"/>
  <c r="AD1162" i="13" s="1"/>
  <c r="P1163" i="13"/>
  <c r="AD1163" i="13" s="1"/>
  <c r="P1164" i="13"/>
  <c r="AD1164" i="13" s="1"/>
  <c r="P1165" i="13"/>
  <c r="AD1165" i="13" s="1"/>
  <c r="P1166" i="13"/>
  <c r="AD1166" i="13" s="1"/>
  <c r="P1167" i="13"/>
  <c r="AD1167" i="13" s="1"/>
  <c r="P1168" i="13"/>
  <c r="AD1168" i="13" s="1"/>
  <c r="P1169" i="13"/>
  <c r="AD1169" i="13" s="1"/>
  <c r="P1170" i="13"/>
  <c r="AD1170" i="13" s="1"/>
  <c r="P1171" i="13"/>
  <c r="AD1171" i="13" s="1"/>
  <c r="P1172" i="13"/>
  <c r="AD1172" i="13" s="1"/>
  <c r="P1173" i="13"/>
  <c r="AD1173" i="13" s="1"/>
  <c r="P1174" i="13"/>
  <c r="AD1174" i="13" s="1"/>
  <c r="P1175" i="13"/>
  <c r="AD1175" i="13" s="1"/>
  <c r="P1176" i="13"/>
  <c r="AD1176" i="13" s="1"/>
  <c r="P1177" i="13"/>
  <c r="AD1177" i="13" s="1"/>
  <c r="P1178" i="13"/>
  <c r="AD1178" i="13" s="1"/>
  <c r="P1179" i="13"/>
  <c r="AD1179" i="13" s="1"/>
  <c r="P1180" i="13"/>
  <c r="AD1180" i="13" s="1"/>
  <c r="P1181" i="13"/>
  <c r="AD1181" i="13" s="1"/>
  <c r="P1182" i="13"/>
  <c r="AD1182" i="13" s="1"/>
  <c r="P1183" i="13"/>
  <c r="AD1183" i="13" s="1"/>
  <c r="P1184" i="13"/>
  <c r="AD1184" i="13" s="1"/>
  <c r="P1185" i="13"/>
  <c r="AD1185" i="13" s="1"/>
  <c r="P1186" i="13"/>
  <c r="AD1186" i="13" s="1"/>
  <c r="P1187" i="13"/>
  <c r="AD1187" i="13" s="1"/>
  <c r="P1188" i="13"/>
  <c r="AD1188" i="13" s="1"/>
  <c r="P1189" i="13"/>
  <c r="AD1189" i="13" s="1"/>
  <c r="P1190" i="13"/>
  <c r="AD1190" i="13" s="1"/>
  <c r="P1191" i="13"/>
  <c r="AD1191" i="13" s="1"/>
  <c r="P1192" i="13"/>
  <c r="AD1192" i="13" s="1"/>
  <c r="P1193" i="13"/>
  <c r="AD1193" i="13" s="1"/>
  <c r="P1194" i="13"/>
  <c r="AD1194" i="13" s="1"/>
  <c r="P1195" i="13"/>
  <c r="AD1195" i="13" s="1"/>
  <c r="P1196" i="13"/>
  <c r="AD1196" i="13" s="1"/>
  <c r="P1197" i="13"/>
  <c r="AD1197" i="13" s="1"/>
  <c r="P1198" i="13"/>
  <c r="AD1198" i="13" s="1"/>
  <c r="P1199" i="13"/>
  <c r="AD1199" i="13" s="1"/>
  <c r="P1200" i="13"/>
  <c r="AD1200" i="13" s="1"/>
  <c r="P1201" i="13"/>
  <c r="AD1201" i="13" s="1"/>
  <c r="P1202" i="13"/>
  <c r="AD1202" i="13" s="1"/>
  <c r="P1203" i="13"/>
  <c r="AD1203" i="13" s="1"/>
  <c r="P1204" i="13"/>
  <c r="AD1204" i="13" s="1"/>
  <c r="P1205" i="13"/>
  <c r="AD1205" i="13" s="1"/>
  <c r="P1206" i="13"/>
  <c r="AD1206" i="13" s="1"/>
  <c r="P1207" i="13"/>
  <c r="AD1207" i="13" s="1"/>
  <c r="P1208" i="13"/>
  <c r="AD1208" i="13" s="1"/>
  <c r="P1209" i="13"/>
  <c r="AD1209" i="13" s="1"/>
  <c r="P1210" i="13"/>
  <c r="AD1210" i="13" s="1"/>
  <c r="P1211" i="13"/>
  <c r="AD1211" i="13" s="1"/>
  <c r="P1212" i="13"/>
  <c r="AD1212" i="13" s="1"/>
  <c r="P1213" i="13"/>
  <c r="AD1213" i="13" s="1"/>
  <c r="P1214" i="13"/>
  <c r="AD1214" i="13" s="1"/>
  <c r="P1215" i="13"/>
  <c r="AD1215" i="13" s="1"/>
  <c r="P1216" i="13"/>
  <c r="AD1216" i="13" s="1"/>
  <c r="P1217" i="13"/>
  <c r="AD1217" i="13" s="1"/>
  <c r="P1218" i="13"/>
  <c r="AD1218" i="13" s="1"/>
  <c r="P1219" i="13"/>
  <c r="AD1219" i="13" s="1"/>
  <c r="P1220" i="13"/>
  <c r="AD1220" i="13" s="1"/>
  <c r="P1221" i="13"/>
  <c r="AD1221" i="13" s="1"/>
  <c r="P1222" i="13"/>
  <c r="AD1222" i="13" s="1"/>
  <c r="P1223" i="13"/>
  <c r="AD1223" i="13" s="1"/>
  <c r="P1224" i="13"/>
  <c r="AD1224" i="13" s="1"/>
  <c r="P1225" i="13"/>
  <c r="AD1225" i="13" s="1"/>
  <c r="P1226" i="13"/>
  <c r="AD1226" i="13" s="1"/>
  <c r="P1227" i="13"/>
  <c r="AD1227" i="13" s="1"/>
  <c r="P1228" i="13"/>
  <c r="AD1228" i="13" s="1"/>
  <c r="P1229" i="13"/>
  <c r="AD1229" i="13" s="1"/>
  <c r="P1230" i="13"/>
  <c r="AD1230" i="13" s="1"/>
  <c r="P1231" i="13"/>
  <c r="AD1231" i="13" s="1"/>
  <c r="P1232" i="13"/>
  <c r="AD1232" i="13" s="1"/>
  <c r="P1233" i="13"/>
  <c r="AD1233" i="13" s="1"/>
  <c r="P1234" i="13"/>
  <c r="AD1234" i="13" s="1"/>
  <c r="P1235" i="13"/>
  <c r="AD1235" i="13" s="1"/>
  <c r="P1236" i="13"/>
  <c r="AD1236" i="13" s="1"/>
  <c r="P1237" i="13"/>
  <c r="AD1237" i="13" s="1"/>
  <c r="P1238" i="13"/>
  <c r="AD1238" i="13" s="1"/>
  <c r="P1239" i="13"/>
  <c r="AD1239" i="13" s="1"/>
  <c r="P1240" i="13"/>
  <c r="AD1240" i="13" s="1"/>
  <c r="P1241" i="13"/>
  <c r="AD1241" i="13" s="1"/>
  <c r="P1242" i="13"/>
  <c r="AD1242" i="13" s="1"/>
  <c r="P1243" i="13"/>
  <c r="AD1243" i="13" s="1"/>
  <c r="P1244" i="13"/>
  <c r="AD1244" i="13" s="1"/>
  <c r="P1245" i="13"/>
  <c r="AD1245" i="13" s="1"/>
  <c r="P1246" i="13"/>
  <c r="AD1246" i="13" s="1"/>
  <c r="P1247" i="13"/>
  <c r="AD1247" i="13" s="1"/>
  <c r="P1248" i="13"/>
  <c r="AD1248" i="13" s="1"/>
  <c r="P1249" i="13"/>
  <c r="AD1249" i="13" s="1"/>
  <c r="P1250" i="13"/>
  <c r="AD1250" i="13" s="1"/>
  <c r="P1251" i="13"/>
  <c r="AD1251" i="13" s="1"/>
  <c r="P1252" i="13"/>
  <c r="AD1252" i="13" s="1"/>
  <c r="P1253" i="13"/>
  <c r="AD1253" i="13" s="1"/>
  <c r="P1254" i="13"/>
  <c r="AD1254" i="13" s="1"/>
  <c r="P1255" i="13"/>
  <c r="AD1255" i="13" s="1"/>
  <c r="P1256" i="13"/>
  <c r="AD1256" i="13" s="1"/>
  <c r="P1257" i="13"/>
  <c r="AD1257" i="13" s="1"/>
  <c r="P1258" i="13"/>
  <c r="AD1258" i="13" s="1"/>
  <c r="P1259" i="13"/>
  <c r="AD1259" i="13" s="1"/>
  <c r="P1260" i="13"/>
  <c r="AD1260" i="13" s="1"/>
  <c r="P1261" i="13"/>
  <c r="AD1261" i="13" s="1"/>
  <c r="P1262" i="13"/>
  <c r="AD1262" i="13" s="1"/>
  <c r="P1263" i="13"/>
  <c r="AD1263" i="13" s="1"/>
  <c r="P1264" i="13"/>
  <c r="AD1264" i="13" s="1"/>
  <c r="P1265" i="13"/>
  <c r="AD1265" i="13" s="1"/>
  <c r="P1266" i="13"/>
  <c r="AD1266" i="13" s="1"/>
  <c r="P1267" i="13"/>
  <c r="AD1267" i="13" s="1"/>
  <c r="P1268" i="13"/>
  <c r="AD1268" i="13" s="1"/>
  <c r="P1269" i="13"/>
  <c r="AD1269" i="13" s="1"/>
  <c r="P1270" i="13"/>
  <c r="AD1270" i="13" s="1"/>
  <c r="P1271" i="13"/>
  <c r="AD1271" i="13" s="1"/>
  <c r="P1272" i="13"/>
  <c r="AD1272" i="13" s="1"/>
  <c r="P1273" i="13"/>
  <c r="AD1273" i="13" s="1"/>
  <c r="P1274" i="13"/>
  <c r="AD1274" i="13" s="1"/>
  <c r="P1275" i="13"/>
  <c r="AD1275" i="13" s="1"/>
  <c r="P1276" i="13"/>
  <c r="AD1276" i="13" s="1"/>
  <c r="P1277" i="13"/>
  <c r="AD1277" i="13" s="1"/>
  <c r="P1278" i="13"/>
  <c r="AD1278" i="13" s="1"/>
  <c r="P1279" i="13"/>
  <c r="AD1279" i="13" s="1"/>
  <c r="P1280" i="13"/>
  <c r="AD1280" i="13" s="1"/>
  <c r="P1281" i="13"/>
  <c r="AD1281" i="13" s="1"/>
  <c r="P1282" i="13"/>
  <c r="AD1282" i="13" s="1"/>
  <c r="P1283" i="13"/>
  <c r="AD1283" i="13" s="1"/>
  <c r="P1284" i="13"/>
  <c r="AD1284" i="13" s="1"/>
  <c r="P1285" i="13"/>
  <c r="AD1285" i="13" s="1"/>
  <c r="P1286" i="13"/>
  <c r="AD1286" i="13" s="1"/>
  <c r="P1287" i="13"/>
  <c r="AD1287" i="13" s="1"/>
  <c r="P1288" i="13"/>
  <c r="AD1288" i="13" s="1"/>
  <c r="P1289" i="13"/>
  <c r="AD1289" i="13" s="1"/>
  <c r="P1290" i="13"/>
  <c r="AD1290" i="13" s="1"/>
  <c r="P1291" i="13"/>
  <c r="AD1291" i="13" s="1"/>
  <c r="P1292" i="13"/>
  <c r="AD1292" i="13" s="1"/>
  <c r="P1293" i="13"/>
  <c r="AD1293" i="13" s="1"/>
  <c r="P1294" i="13"/>
  <c r="AD1294" i="13" s="1"/>
  <c r="P1295" i="13"/>
  <c r="AD1295" i="13" s="1"/>
  <c r="P1296" i="13"/>
  <c r="AD1296" i="13" s="1"/>
  <c r="P1297" i="13"/>
  <c r="AD1297" i="13" s="1"/>
  <c r="P1298" i="13"/>
  <c r="AD1298" i="13" s="1"/>
  <c r="P1299" i="13"/>
  <c r="AD1299" i="13" s="1"/>
  <c r="P1300" i="13"/>
  <c r="AD1300" i="13" s="1"/>
  <c r="P1301" i="13"/>
  <c r="AD1301" i="13" s="1"/>
  <c r="P1302" i="13"/>
  <c r="AD1302" i="13" s="1"/>
  <c r="P1303" i="13"/>
  <c r="AD1303" i="13" s="1"/>
  <c r="P1304" i="13"/>
  <c r="AD1304" i="13" s="1"/>
  <c r="P1305" i="13"/>
  <c r="AD1305" i="13" s="1"/>
  <c r="P1306" i="13"/>
  <c r="AD1306" i="13" s="1"/>
  <c r="P1307" i="13"/>
  <c r="AD1307" i="13" s="1"/>
  <c r="P1308" i="13"/>
  <c r="AD1308" i="13" s="1"/>
  <c r="P1309" i="13"/>
  <c r="AD1309" i="13" s="1"/>
  <c r="P1310" i="13"/>
  <c r="AD1310" i="13" s="1"/>
  <c r="P1311" i="13"/>
  <c r="AD1311" i="13" s="1"/>
  <c r="P1312" i="13"/>
  <c r="AD1312" i="13" s="1"/>
  <c r="P1313" i="13"/>
  <c r="AD1313" i="13" s="1"/>
  <c r="P1314" i="13"/>
  <c r="AD1314" i="13" s="1"/>
  <c r="P1315" i="13"/>
  <c r="AD1315" i="13" s="1"/>
  <c r="P1316" i="13"/>
  <c r="AD1316" i="13" s="1"/>
  <c r="P1317" i="13"/>
  <c r="AD1317" i="13" s="1"/>
  <c r="P1318" i="13"/>
  <c r="AD1318" i="13" s="1"/>
  <c r="P1319" i="13"/>
  <c r="AD1319" i="13" s="1"/>
  <c r="P1320" i="13"/>
  <c r="AD1320" i="13" s="1"/>
  <c r="P1321" i="13"/>
  <c r="AD1321" i="13" s="1"/>
  <c r="P1322" i="13"/>
  <c r="AD1322" i="13" s="1"/>
  <c r="P1323" i="13"/>
  <c r="AD1323" i="13" s="1"/>
  <c r="P1324" i="13"/>
  <c r="AD1324" i="13" s="1"/>
  <c r="P1325" i="13"/>
  <c r="AD1325" i="13" s="1"/>
  <c r="P1326" i="13"/>
  <c r="AD1326" i="13" s="1"/>
  <c r="P1327" i="13"/>
  <c r="AD1327" i="13" s="1"/>
  <c r="P1328" i="13"/>
  <c r="AD1328" i="13" s="1"/>
  <c r="P1329" i="13"/>
  <c r="AD1329" i="13" s="1"/>
  <c r="P1330" i="13"/>
  <c r="AD1330" i="13" s="1"/>
  <c r="P1331" i="13"/>
  <c r="AD1331" i="13" s="1"/>
  <c r="P1332" i="13"/>
  <c r="AD1332" i="13" s="1"/>
  <c r="P1333" i="13"/>
  <c r="AD1333" i="13" s="1"/>
  <c r="P1334" i="13"/>
  <c r="AD1334" i="13" s="1"/>
  <c r="P1335" i="13"/>
  <c r="AD1335" i="13" s="1"/>
  <c r="P1336" i="13"/>
  <c r="AD1336" i="13" s="1"/>
  <c r="P1337" i="13"/>
  <c r="AD1337" i="13" s="1"/>
  <c r="P1338" i="13"/>
  <c r="AD1338" i="13" s="1"/>
  <c r="P1339" i="13"/>
  <c r="AD1339" i="13" s="1"/>
  <c r="P1340" i="13"/>
  <c r="AD1340" i="13" s="1"/>
  <c r="P1341" i="13"/>
  <c r="AD1341" i="13" s="1"/>
  <c r="P1342" i="13"/>
  <c r="AD1342" i="13" s="1"/>
  <c r="P1343" i="13"/>
  <c r="AD1343" i="13" s="1"/>
  <c r="P1344" i="13"/>
  <c r="AD1344" i="13" s="1"/>
  <c r="P1345" i="13"/>
  <c r="AD1345" i="13" s="1"/>
  <c r="P1346" i="13"/>
  <c r="AD1346" i="13" s="1"/>
  <c r="P1347" i="13"/>
  <c r="AD1347" i="13" s="1"/>
  <c r="P1348" i="13"/>
  <c r="AD1348" i="13" s="1"/>
  <c r="P1349" i="13"/>
  <c r="AD1349" i="13" s="1"/>
  <c r="P1350" i="13"/>
  <c r="AD1350" i="13" s="1"/>
  <c r="P1351" i="13"/>
  <c r="AD1351" i="13" s="1"/>
  <c r="P1352" i="13"/>
  <c r="AD1352" i="13" s="1"/>
  <c r="P1353" i="13"/>
  <c r="AD1353" i="13" s="1"/>
  <c r="P1354" i="13"/>
  <c r="AD1354" i="13" s="1"/>
  <c r="P1355" i="13"/>
  <c r="AD1355" i="13" s="1"/>
  <c r="P1356" i="13"/>
  <c r="AD1356" i="13" s="1"/>
  <c r="P1357" i="13"/>
  <c r="AD1357" i="13" s="1"/>
  <c r="P1358" i="13"/>
  <c r="AD1358" i="13" s="1"/>
  <c r="P1359" i="13"/>
  <c r="AD1359" i="13" s="1"/>
  <c r="P1360" i="13"/>
  <c r="AD1360" i="13" s="1"/>
  <c r="P1361" i="13"/>
  <c r="AD1361" i="13" s="1"/>
  <c r="P1362" i="13"/>
  <c r="AD1362" i="13" s="1"/>
  <c r="P1363" i="13"/>
  <c r="AD1363" i="13" s="1"/>
  <c r="P1364" i="13"/>
  <c r="AD1364" i="13" s="1"/>
  <c r="P1365" i="13"/>
  <c r="AD1365" i="13" s="1"/>
  <c r="P1366" i="13"/>
  <c r="AD1366" i="13" s="1"/>
  <c r="P1367" i="13"/>
  <c r="AD1367" i="13" s="1"/>
  <c r="P1368" i="13"/>
  <c r="AD1368" i="13" s="1"/>
  <c r="P1369" i="13"/>
  <c r="AD1369" i="13" s="1"/>
  <c r="P1370" i="13"/>
  <c r="AD1370" i="13" s="1"/>
  <c r="P1371" i="13"/>
  <c r="AD1371" i="13" s="1"/>
  <c r="P1372" i="13"/>
  <c r="AD1372" i="13" s="1"/>
  <c r="P1373" i="13"/>
  <c r="AD1373" i="13" s="1"/>
  <c r="P1374" i="13"/>
  <c r="AD1374" i="13" s="1"/>
  <c r="P1375" i="13"/>
  <c r="AD1375" i="13" s="1"/>
  <c r="P1376" i="13"/>
  <c r="AD1376" i="13" s="1"/>
  <c r="P1377" i="13"/>
  <c r="AD1377" i="13" s="1"/>
  <c r="P1378" i="13"/>
  <c r="AD1378" i="13" s="1"/>
  <c r="P1379" i="13"/>
  <c r="AD1379" i="13" s="1"/>
  <c r="P1380" i="13"/>
  <c r="AD1380" i="13" s="1"/>
  <c r="P1381" i="13"/>
  <c r="AD1381" i="13" s="1"/>
  <c r="P1382" i="13"/>
  <c r="AD1382" i="13" s="1"/>
  <c r="P1383" i="13"/>
  <c r="AD1383" i="13" s="1"/>
  <c r="P1384" i="13"/>
  <c r="AD1384" i="13" s="1"/>
  <c r="P1385" i="13"/>
  <c r="AD1385" i="13" s="1"/>
  <c r="P1386" i="13"/>
  <c r="AD1386" i="13" s="1"/>
  <c r="P1387" i="13"/>
  <c r="AD1387" i="13" s="1"/>
  <c r="P1388" i="13"/>
  <c r="AD1388" i="13" s="1"/>
  <c r="P1389" i="13"/>
  <c r="AD1389" i="13" s="1"/>
  <c r="P1390" i="13"/>
  <c r="AD1390" i="13" s="1"/>
  <c r="P1391" i="13"/>
  <c r="AD1391" i="13" s="1"/>
  <c r="P1392" i="13"/>
  <c r="AD1392" i="13" s="1"/>
  <c r="P1393" i="13"/>
  <c r="AD1393" i="13" s="1"/>
  <c r="P1394" i="13"/>
  <c r="AD1394" i="13" s="1"/>
  <c r="P1395" i="13"/>
  <c r="AD1395" i="13" s="1"/>
  <c r="P1396" i="13"/>
  <c r="AD1396" i="13" s="1"/>
  <c r="P1397" i="13"/>
  <c r="AD1397" i="13" s="1"/>
  <c r="P1398" i="13"/>
  <c r="AD1398" i="13" s="1"/>
  <c r="P1399" i="13"/>
  <c r="AD1399" i="13" s="1"/>
  <c r="P1400" i="13"/>
  <c r="AD1400" i="13" s="1"/>
  <c r="P1401" i="13"/>
  <c r="AD1401" i="13" s="1"/>
  <c r="P1402" i="13"/>
  <c r="AD1402" i="13" s="1"/>
  <c r="P1403" i="13"/>
  <c r="AD1403" i="13" s="1"/>
  <c r="P1404" i="13"/>
  <c r="AD1404" i="13" s="1"/>
  <c r="P1405" i="13"/>
  <c r="AD1405" i="13" s="1"/>
  <c r="P1406" i="13"/>
  <c r="AD1406" i="13" s="1"/>
  <c r="P1407" i="13"/>
  <c r="AD1407" i="13" s="1"/>
  <c r="P1408" i="13"/>
  <c r="AD1408" i="13" s="1"/>
  <c r="P1409" i="13"/>
  <c r="AD1409" i="13" s="1"/>
  <c r="P1410" i="13"/>
  <c r="AD1410" i="13" s="1"/>
  <c r="P1411" i="13"/>
  <c r="AD1411" i="13" s="1"/>
  <c r="P1412" i="13"/>
  <c r="AD1412" i="13" s="1"/>
  <c r="P1413" i="13"/>
  <c r="AD1413" i="13" s="1"/>
  <c r="P1414" i="13"/>
  <c r="AD1414" i="13" s="1"/>
  <c r="P1415" i="13"/>
  <c r="AD1415" i="13" s="1"/>
  <c r="P1416" i="13"/>
  <c r="AD1416" i="13" s="1"/>
  <c r="P1417" i="13"/>
  <c r="AD1417" i="13" s="1"/>
  <c r="P1418" i="13"/>
  <c r="AD1418" i="13" s="1"/>
  <c r="P1419" i="13"/>
  <c r="AD1419" i="13" s="1"/>
  <c r="P1420" i="13"/>
  <c r="AD1420" i="13" s="1"/>
  <c r="P1421" i="13"/>
  <c r="AD1421" i="13" s="1"/>
  <c r="P1422" i="13"/>
  <c r="AD1422" i="13" s="1"/>
  <c r="P1423" i="13"/>
  <c r="AD1423" i="13" s="1"/>
  <c r="P1424" i="13"/>
  <c r="AD1424" i="13" s="1"/>
  <c r="P1425" i="13"/>
  <c r="AD1425" i="13" s="1"/>
  <c r="P1426" i="13"/>
  <c r="AD1426" i="13" s="1"/>
  <c r="P1427" i="13"/>
  <c r="AD1427" i="13" s="1"/>
  <c r="P1428" i="13"/>
  <c r="AD1428" i="13" s="1"/>
  <c r="P1429" i="13"/>
  <c r="AD1429" i="13" s="1"/>
  <c r="P1430" i="13"/>
  <c r="AD1430" i="13" s="1"/>
  <c r="P1431" i="13"/>
  <c r="AD1431" i="13" s="1"/>
  <c r="P1432" i="13"/>
  <c r="AD1432" i="13" s="1"/>
  <c r="P1433" i="13"/>
  <c r="AD1433" i="13" s="1"/>
  <c r="P1434" i="13"/>
  <c r="AD1434" i="13" s="1"/>
  <c r="P1435" i="13"/>
  <c r="AD1435" i="13" s="1"/>
  <c r="P1436" i="13"/>
  <c r="AD1436" i="13" s="1"/>
  <c r="P1437" i="13"/>
  <c r="AD1437" i="13" s="1"/>
  <c r="P1438" i="13"/>
  <c r="AD1438" i="13" s="1"/>
  <c r="P1439" i="13"/>
  <c r="AD1439" i="13" s="1"/>
  <c r="P1440" i="13"/>
  <c r="AD1440" i="13" s="1"/>
  <c r="P1441" i="13"/>
  <c r="AD1441" i="13" s="1"/>
  <c r="P1442" i="13"/>
  <c r="AD1442" i="13" s="1"/>
  <c r="P1443" i="13"/>
  <c r="AD1443" i="13" s="1"/>
  <c r="P1444" i="13"/>
  <c r="AD1444" i="13" s="1"/>
  <c r="P1445" i="13"/>
  <c r="AD1445" i="13" s="1"/>
  <c r="P1446" i="13"/>
  <c r="AD1446" i="13" s="1"/>
  <c r="P1447" i="13"/>
  <c r="AD1447" i="13" s="1"/>
  <c r="P1448" i="13"/>
  <c r="AD1448" i="13" s="1"/>
  <c r="P1449" i="13"/>
  <c r="AD1449" i="13" s="1"/>
  <c r="P1450" i="13"/>
  <c r="AD1450" i="13" s="1"/>
  <c r="P1451" i="13"/>
  <c r="AD1451" i="13" s="1"/>
  <c r="P1452" i="13"/>
  <c r="AD1452" i="13" s="1"/>
  <c r="P1453" i="13"/>
  <c r="AD1453" i="13" s="1"/>
  <c r="P1454" i="13"/>
  <c r="AD1454" i="13" s="1"/>
  <c r="P1455" i="13"/>
  <c r="AD1455" i="13" s="1"/>
  <c r="P1456" i="13"/>
  <c r="AD1456" i="13" s="1"/>
  <c r="P1457" i="13"/>
  <c r="AD1457" i="13" s="1"/>
  <c r="P1458" i="13"/>
  <c r="AD1458" i="13" s="1"/>
  <c r="P1459" i="13"/>
  <c r="AD1459" i="13" s="1"/>
  <c r="P1460" i="13"/>
  <c r="AD1460" i="13" s="1"/>
  <c r="P1461" i="13"/>
  <c r="AD1461" i="13" s="1"/>
  <c r="P1462" i="13"/>
  <c r="AD1462" i="13" s="1"/>
  <c r="P1463" i="13"/>
  <c r="AD1463" i="13" s="1"/>
  <c r="P1464" i="13"/>
  <c r="AD1464" i="13" s="1"/>
  <c r="P1465" i="13"/>
  <c r="AD1465" i="13" s="1"/>
  <c r="P1466" i="13"/>
  <c r="AD1466" i="13" s="1"/>
  <c r="P1467" i="13"/>
  <c r="AD1467" i="13" s="1"/>
  <c r="P1468" i="13"/>
  <c r="AD1468" i="13" s="1"/>
  <c r="P1469" i="13"/>
  <c r="AD1469" i="13" s="1"/>
  <c r="P1470" i="13"/>
  <c r="AD1470" i="13" s="1"/>
  <c r="P1471" i="13"/>
  <c r="AD1471" i="13" s="1"/>
  <c r="P1472" i="13"/>
  <c r="AD1472" i="13" s="1"/>
  <c r="P1473" i="13"/>
  <c r="AD1473" i="13" s="1"/>
  <c r="P1474" i="13"/>
  <c r="AD1474" i="13" s="1"/>
  <c r="P1475" i="13"/>
  <c r="AD1475" i="13" s="1"/>
  <c r="P1476" i="13"/>
  <c r="AD1476" i="13" s="1"/>
  <c r="P1477" i="13"/>
  <c r="AD1477" i="13" s="1"/>
  <c r="P1478" i="13"/>
  <c r="AD1478" i="13" s="1"/>
  <c r="P1479" i="13"/>
  <c r="AD1479" i="13" s="1"/>
  <c r="P1480" i="13"/>
  <c r="AD1480" i="13" s="1"/>
  <c r="P1481" i="13"/>
  <c r="AD1481" i="13" s="1"/>
  <c r="P1482" i="13"/>
  <c r="AD1482" i="13" s="1"/>
  <c r="P1483" i="13"/>
  <c r="AD1483" i="13" s="1"/>
  <c r="P1484" i="13"/>
  <c r="AD1484" i="13" s="1"/>
  <c r="P1485" i="13"/>
  <c r="AD1485" i="13" s="1"/>
  <c r="P1486" i="13"/>
  <c r="AD1486" i="13" s="1"/>
  <c r="P1487" i="13"/>
  <c r="AD1487" i="13" s="1"/>
  <c r="P1488" i="13"/>
  <c r="AD1488" i="13" s="1"/>
  <c r="P1489" i="13"/>
  <c r="AD1489" i="13" s="1"/>
  <c r="P1490" i="13"/>
  <c r="AD1490" i="13" s="1"/>
  <c r="P1491" i="13"/>
  <c r="AD1491" i="13" s="1"/>
  <c r="P1492" i="13"/>
  <c r="AD1492" i="13" s="1"/>
  <c r="P1493" i="13"/>
  <c r="AD1493" i="13" s="1"/>
  <c r="P1494" i="13"/>
  <c r="AD1494" i="13" s="1"/>
  <c r="P1495" i="13"/>
  <c r="AD1495" i="13" s="1"/>
  <c r="P1496" i="13"/>
  <c r="AD1496" i="13" s="1"/>
  <c r="P1497" i="13"/>
  <c r="AD1497" i="13" s="1"/>
  <c r="P1498" i="13"/>
  <c r="AD1498" i="13" s="1"/>
  <c r="P1499" i="13"/>
  <c r="AD1499" i="13" s="1"/>
  <c r="P1500" i="13"/>
  <c r="AD1500" i="13" s="1"/>
  <c r="P1501" i="13"/>
  <c r="AD1501" i="13" s="1"/>
  <c r="P1502" i="13"/>
  <c r="AD1502" i="13" s="1"/>
  <c r="P1503" i="13"/>
  <c r="AD1503" i="13" s="1"/>
  <c r="P1504" i="13"/>
  <c r="AD1504" i="13" s="1"/>
  <c r="P1505" i="13"/>
  <c r="AD1505" i="13" s="1"/>
  <c r="P1506" i="13"/>
  <c r="AD1506" i="13" s="1"/>
  <c r="P1507" i="13"/>
  <c r="AD1507" i="13" s="1"/>
  <c r="P1508" i="13"/>
  <c r="AD1508" i="13" s="1"/>
  <c r="P1509" i="13"/>
  <c r="AD1509" i="13" s="1"/>
  <c r="P1510" i="13"/>
  <c r="AD1510" i="13" s="1"/>
  <c r="P1511" i="13"/>
  <c r="AD1511" i="13" s="1"/>
  <c r="P1512" i="13"/>
  <c r="AD1512" i="13" s="1"/>
  <c r="P1513" i="13"/>
  <c r="AD1513" i="13" s="1"/>
  <c r="P1514" i="13"/>
  <c r="AD1514" i="13" s="1"/>
  <c r="P1515" i="13"/>
  <c r="AD1515" i="13" s="1"/>
  <c r="P1516" i="13"/>
  <c r="AD1516" i="13" s="1"/>
  <c r="P1517" i="13"/>
  <c r="AD1517" i="13" s="1"/>
  <c r="P1518" i="13"/>
  <c r="AD1518" i="13" s="1"/>
  <c r="P1519" i="13"/>
  <c r="AD1519" i="13" s="1"/>
  <c r="P1520" i="13"/>
  <c r="AD1520" i="13" s="1"/>
  <c r="P1521" i="13"/>
  <c r="AD1521" i="13" s="1"/>
  <c r="P1522" i="13"/>
  <c r="AD1522" i="13" s="1"/>
  <c r="P1523" i="13"/>
  <c r="AD1523" i="13" s="1"/>
  <c r="P1524" i="13"/>
  <c r="AD1524" i="13" s="1"/>
  <c r="P1525" i="13"/>
  <c r="AD1525" i="13" s="1"/>
  <c r="P1526" i="13"/>
  <c r="AD1526" i="13" s="1"/>
  <c r="P1527" i="13"/>
  <c r="AD1527" i="13" s="1"/>
  <c r="P1528" i="13"/>
  <c r="AD1528" i="13" s="1"/>
  <c r="P1529" i="13"/>
  <c r="AD1529" i="13" s="1"/>
  <c r="P1530" i="13"/>
  <c r="AD1530" i="13" s="1"/>
  <c r="P1531" i="13"/>
  <c r="AD1531" i="13" s="1"/>
  <c r="P1532" i="13"/>
  <c r="AD1532" i="13" s="1"/>
  <c r="P1533" i="13"/>
  <c r="AD1533" i="13" s="1"/>
  <c r="P1534" i="13"/>
  <c r="AD1534" i="13" s="1"/>
  <c r="P1535" i="13"/>
  <c r="AD1535" i="13" s="1"/>
  <c r="P1536" i="13"/>
  <c r="AD1536" i="13" s="1"/>
  <c r="P1537" i="13"/>
  <c r="AD1537" i="13" s="1"/>
  <c r="P1538" i="13"/>
  <c r="AD1538" i="13" s="1"/>
  <c r="P1539" i="13"/>
  <c r="AD1539" i="13" s="1"/>
  <c r="P1540" i="13"/>
  <c r="AD1540" i="13" s="1"/>
  <c r="P1541" i="13"/>
  <c r="AD1541" i="13" s="1"/>
  <c r="P1542" i="13"/>
  <c r="AD1542" i="13" s="1"/>
  <c r="P1543" i="13"/>
  <c r="AD1543" i="13" s="1"/>
  <c r="P1544" i="13"/>
  <c r="AD1544" i="13" s="1"/>
  <c r="P1545" i="13"/>
  <c r="AD1545" i="13" s="1"/>
  <c r="P1546" i="13"/>
  <c r="AD1546" i="13" s="1"/>
  <c r="P1547" i="13"/>
  <c r="AD1547" i="13" s="1"/>
  <c r="P1548" i="13"/>
  <c r="AD1548" i="13" s="1"/>
  <c r="P1549" i="13"/>
  <c r="AD1549" i="13" s="1"/>
  <c r="P1550" i="13"/>
  <c r="AD1550" i="13" s="1"/>
  <c r="P1551" i="13"/>
  <c r="AD1551" i="13" s="1"/>
  <c r="P1552" i="13"/>
  <c r="AD1552" i="13" s="1"/>
  <c r="P1553" i="13"/>
  <c r="AD1553" i="13" s="1"/>
  <c r="P1554" i="13"/>
  <c r="AD1554" i="13" s="1"/>
  <c r="P1555" i="13"/>
  <c r="AD1555" i="13" s="1"/>
  <c r="P1556" i="13"/>
  <c r="AD1556" i="13" s="1"/>
  <c r="P1557" i="13"/>
  <c r="AD1557" i="13" s="1"/>
  <c r="P1558" i="13"/>
  <c r="AD1558" i="13" s="1"/>
  <c r="P1559" i="13"/>
  <c r="AD1559" i="13" s="1"/>
  <c r="P1560" i="13"/>
  <c r="AD1560" i="13" s="1"/>
  <c r="P1561" i="13"/>
  <c r="AD1561" i="13" s="1"/>
  <c r="P1562" i="13"/>
  <c r="AD1562" i="13" s="1"/>
  <c r="P1563" i="13"/>
  <c r="AD1563" i="13" s="1"/>
  <c r="P1564" i="13"/>
  <c r="AD1564" i="13" s="1"/>
  <c r="P1565" i="13"/>
  <c r="AD1565" i="13" s="1"/>
  <c r="P1566" i="13"/>
  <c r="AD1566" i="13" s="1"/>
  <c r="P1567" i="13"/>
  <c r="AD1567" i="13" s="1"/>
  <c r="P1568" i="13"/>
  <c r="AD1568" i="13" s="1"/>
  <c r="P1569" i="13"/>
  <c r="AD1569" i="13" s="1"/>
  <c r="P1570" i="13"/>
  <c r="AD1570" i="13" s="1"/>
  <c r="P1571" i="13"/>
  <c r="AD1571" i="13" s="1"/>
  <c r="P1572" i="13"/>
  <c r="AD1572" i="13" s="1"/>
  <c r="P1573" i="13"/>
  <c r="AD1573" i="13" s="1"/>
  <c r="P1574" i="13"/>
  <c r="AD1574" i="13" s="1"/>
  <c r="P1575" i="13"/>
  <c r="AD1575" i="13" s="1"/>
  <c r="P1576" i="13"/>
  <c r="AD1576" i="13" s="1"/>
  <c r="P1577" i="13"/>
  <c r="AD1577" i="13" s="1"/>
  <c r="P1578" i="13"/>
  <c r="AD1578" i="13" s="1"/>
  <c r="P1579" i="13"/>
  <c r="AD1579" i="13" s="1"/>
  <c r="P1580" i="13"/>
  <c r="AD1580" i="13" s="1"/>
  <c r="P1581" i="13"/>
  <c r="AD1581" i="13" s="1"/>
  <c r="P1582" i="13"/>
  <c r="AD1582" i="13" s="1"/>
  <c r="P1583" i="13"/>
  <c r="AD1583" i="13" s="1"/>
  <c r="P1584" i="13"/>
  <c r="AD1584" i="13" s="1"/>
  <c r="P1585" i="13"/>
  <c r="AD1585" i="13" s="1"/>
  <c r="P1586" i="13"/>
  <c r="AD1586" i="13" s="1"/>
  <c r="P1587" i="13"/>
  <c r="AD1587" i="13" s="1"/>
  <c r="P1588" i="13"/>
  <c r="AD1588" i="13" s="1"/>
  <c r="P1589" i="13"/>
  <c r="AD1589" i="13" s="1"/>
  <c r="P1590" i="13"/>
  <c r="AD1590" i="13" s="1"/>
  <c r="P1591" i="13"/>
  <c r="AD1591" i="13" s="1"/>
  <c r="P1592" i="13"/>
  <c r="AD1592" i="13" s="1"/>
  <c r="P1593" i="13"/>
  <c r="AD1593" i="13" s="1"/>
  <c r="P1594" i="13"/>
  <c r="AD1594" i="13" s="1"/>
  <c r="P1595" i="13"/>
  <c r="AD1595" i="13" s="1"/>
  <c r="P1596" i="13"/>
  <c r="AD1596" i="13" s="1"/>
  <c r="P1597" i="13"/>
  <c r="AD1597" i="13" s="1"/>
  <c r="P1598" i="13"/>
  <c r="AD1598" i="13" s="1"/>
  <c r="P1599" i="13"/>
  <c r="AD1599" i="13" s="1"/>
  <c r="P1600" i="13"/>
  <c r="AD1600" i="13" s="1"/>
  <c r="P1601" i="13"/>
  <c r="AD1601" i="13" s="1"/>
  <c r="P1602" i="13"/>
  <c r="AD1602" i="13" s="1"/>
  <c r="P1603" i="13"/>
  <c r="AD1603" i="13" s="1"/>
  <c r="P1604" i="13"/>
  <c r="AD1604" i="13" s="1"/>
  <c r="P1605" i="13"/>
  <c r="AD1605" i="13" s="1"/>
  <c r="P1606" i="13"/>
  <c r="AD1606" i="13" s="1"/>
  <c r="P1607" i="13"/>
  <c r="AD1607" i="13" s="1"/>
  <c r="P1608" i="13"/>
  <c r="AD1608" i="13" s="1"/>
  <c r="P1609" i="13"/>
  <c r="AD1609" i="13" s="1"/>
  <c r="P1610" i="13"/>
  <c r="AD1610" i="13" s="1"/>
  <c r="P1611" i="13"/>
  <c r="AD1611" i="13" s="1"/>
  <c r="P1612" i="13"/>
  <c r="AD1612" i="13" s="1"/>
  <c r="P1613" i="13"/>
  <c r="AD1613" i="13" s="1"/>
  <c r="P1614" i="13"/>
  <c r="AD1614" i="13" s="1"/>
  <c r="P1615" i="13"/>
  <c r="AD1615" i="13" s="1"/>
  <c r="P1616" i="13"/>
  <c r="AD1616" i="13" s="1"/>
  <c r="P1617" i="13"/>
  <c r="AD1617" i="13" s="1"/>
  <c r="P1618" i="13"/>
  <c r="AD1618" i="13" s="1"/>
  <c r="P1619" i="13"/>
  <c r="AD1619" i="13" s="1"/>
  <c r="P1620" i="13"/>
  <c r="AD1620" i="13" s="1"/>
  <c r="P1621" i="13"/>
  <c r="AD1621" i="13" s="1"/>
  <c r="P1622" i="13"/>
  <c r="AD1622" i="13" s="1"/>
  <c r="P1623" i="13"/>
  <c r="AD1623" i="13" s="1"/>
  <c r="P1624" i="13"/>
  <c r="AD1624" i="13" s="1"/>
  <c r="P1625" i="13"/>
  <c r="AD1625" i="13" s="1"/>
  <c r="P1626" i="13"/>
  <c r="AD1626" i="13" s="1"/>
  <c r="P1627" i="13"/>
  <c r="AD1627" i="13" s="1"/>
  <c r="P1628" i="13"/>
  <c r="AD1628" i="13" s="1"/>
  <c r="P1629" i="13"/>
  <c r="AD1629" i="13" s="1"/>
  <c r="P1630" i="13"/>
  <c r="AD1630" i="13" s="1"/>
  <c r="P1631" i="13"/>
  <c r="AD1631" i="13" s="1"/>
  <c r="P1632" i="13"/>
  <c r="AD1632" i="13" s="1"/>
  <c r="P1633" i="13"/>
  <c r="AD1633" i="13" s="1"/>
  <c r="P1634" i="13"/>
  <c r="AD1634" i="13" s="1"/>
  <c r="P1635" i="13"/>
  <c r="AD1635" i="13" s="1"/>
  <c r="P1636" i="13"/>
  <c r="AD1636" i="13" s="1"/>
  <c r="P1637" i="13"/>
  <c r="AD1637" i="13" s="1"/>
  <c r="P1638" i="13"/>
  <c r="AD1638" i="13" s="1"/>
  <c r="P1639" i="13"/>
  <c r="AD1639" i="13" s="1"/>
  <c r="P1640" i="13"/>
  <c r="AD1640" i="13" s="1"/>
  <c r="P1641" i="13"/>
  <c r="AD1641" i="13" s="1"/>
  <c r="P1642" i="13"/>
  <c r="AD1642" i="13" s="1"/>
  <c r="P1643" i="13"/>
  <c r="AD1643" i="13" s="1"/>
  <c r="P1644" i="13"/>
  <c r="AD1644" i="13" s="1"/>
  <c r="P1645" i="13"/>
  <c r="AD1645" i="13" s="1"/>
  <c r="P1646" i="13"/>
  <c r="AD1646" i="13" s="1"/>
  <c r="P1647" i="13"/>
  <c r="AD1647" i="13" s="1"/>
  <c r="P1648" i="13"/>
  <c r="AD1648" i="13" s="1"/>
  <c r="P1649" i="13"/>
  <c r="AD1649" i="13" s="1"/>
  <c r="P1650" i="13"/>
  <c r="AD1650" i="13" s="1"/>
  <c r="P1651" i="13"/>
  <c r="AD1651" i="13" s="1"/>
  <c r="P1652" i="13"/>
  <c r="AD1652" i="13" s="1"/>
  <c r="P1653" i="13"/>
  <c r="AD1653" i="13" s="1"/>
  <c r="P1654" i="13"/>
  <c r="AD1654" i="13" s="1"/>
  <c r="P1655" i="13"/>
  <c r="AD1655" i="13" s="1"/>
  <c r="P1656" i="13"/>
  <c r="AD1656" i="13" s="1"/>
  <c r="P1657" i="13"/>
  <c r="AD1657" i="13" s="1"/>
  <c r="P1658" i="13"/>
  <c r="AD1658" i="13" s="1"/>
  <c r="P1659" i="13"/>
  <c r="AD1659" i="13" s="1"/>
  <c r="P1660" i="13"/>
  <c r="AD1660" i="13" s="1"/>
  <c r="P1661" i="13"/>
  <c r="AD1661" i="13" s="1"/>
  <c r="P1662" i="13"/>
  <c r="AD1662" i="13" s="1"/>
  <c r="P1663" i="13"/>
  <c r="AD1663" i="13" s="1"/>
  <c r="P1664" i="13"/>
  <c r="AD1664" i="13" s="1"/>
  <c r="P1665" i="13"/>
  <c r="AD1665" i="13" s="1"/>
  <c r="P1666" i="13"/>
  <c r="AD1666" i="13" s="1"/>
  <c r="P1667" i="13"/>
  <c r="AD1667" i="13" s="1"/>
  <c r="P1668" i="13"/>
  <c r="AD1668" i="13" s="1"/>
  <c r="P1669" i="13"/>
  <c r="AD1669" i="13" s="1"/>
  <c r="P1670" i="13"/>
  <c r="AD1670" i="13" s="1"/>
  <c r="P1671" i="13"/>
  <c r="AD1671" i="13" s="1"/>
  <c r="P1672" i="13"/>
  <c r="AD1672" i="13" s="1"/>
  <c r="P1673" i="13"/>
  <c r="AD1673" i="13" s="1"/>
  <c r="P1674" i="13"/>
  <c r="AD1674" i="13" s="1"/>
  <c r="P1675" i="13"/>
  <c r="AD1675" i="13" s="1"/>
  <c r="P1676" i="13"/>
  <c r="AD1676" i="13" s="1"/>
  <c r="P1677" i="13"/>
  <c r="AD1677" i="13" s="1"/>
  <c r="P1678" i="13"/>
  <c r="AD1678" i="13" s="1"/>
  <c r="P1679" i="13"/>
  <c r="AD1679" i="13" s="1"/>
  <c r="P1680" i="13"/>
  <c r="AD1680" i="13" s="1"/>
  <c r="P1681" i="13"/>
  <c r="AD1681" i="13" s="1"/>
  <c r="P1682" i="13"/>
  <c r="AD1682" i="13" s="1"/>
  <c r="P1683" i="13"/>
  <c r="AD1683" i="13" s="1"/>
  <c r="P1684" i="13"/>
  <c r="AD1684" i="13" s="1"/>
  <c r="P1685" i="13"/>
  <c r="AD1685" i="13" s="1"/>
  <c r="P1686" i="13"/>
  <c r="AD1686" i="13" s="1"/>
  <c r="P1687" i="13"/>
  <c r="AD1687" i="13" s="1"/>
  <c r="P1688" i="13"/>
  <c r="AD1688" i="13" s="1"/>
  <c r="P1689" i="13"/>
  <c r="AD1689" i="13" s="1"/>
  <c r="P1690" i="13"/>
  <c r="AD1690" i="13" s="1"/>
  <c r="P1691" i="13"/>
  <c r="AD1691" i="13" s="1"/>
  <c r="P1692" i="13"/>
  <c r="AD1692" i="13" s="1"/>
  <c r="P1693" i="13"/>
  <c r="AD1693" i="13" s="1"/>
  <c r="P1694" i="13"/>
  <c r="AD1694" i="13" s="1"/>
  <c r="P1695" i="13"/>
  <c r="AD1695" i="13" s="1"/>
  <c r="P1696" i="13"/>
  <c r="AD1696" i="13" s="1"/>
  <c r="P1697" i="13"/>
  <c r="AD1697" i="13" s="1"/>
  <c r="P1698" i="13"/>
  <c r="AD1698" i="13" s="1"/>
  <c r="P1699" i="13"/>
  <c r="AD1699" i="13" s="1"/>
  <c r="P1700" i="13"/>
  <c r="AD1700" i="13" s="1"/>
  <c r="P1701" i="13"/>
  <c r="AD1701" i="13" s="1"/>
  <c r="P1702" i="13"/>
  <c r="AD1702" i="13" s="1"/>
  <c r="P1703" i="13"/>
  <c r="AD1703" i="13" s="1"/>
  <c r="P1704" i="13"/>
  <c r="AD1704" i="13" s="1"/>
  <c r="P1705" i="13"/>
  <c r="AD1705" i="13" s="1"/>
  <c r="P1706" i="13"/>
  <c r="AD1706" i="13" s="1"/>
  <c r="P1707" i="13"/>
  <c r="AD1707" i="13" s="1"/>
  <c r="P1708" i="13"/>
  <c r="AD1708" i="13" s="1"/>
  <c r="P1709" i="13"/>
  <c r="AD1709" i="13" s="1"/>
  <c r="P1710" i="13"/>
  <c r="AD1710" i="13" s="1"/>
  <c r="P1711" i="13"/>
  <c r="AD1711" i="13" s="1"/>
  <c r="P1712" i="13"/>
  <c r="AD1712" i="13" s="1"/>
  <c r="P1713" i="13"/>
  <c r="AD1713" i="13" s="1"/>
  <c r="P1714" i="13"/>
  <c r="AD1714" i="13" s="1"/>
  <c r="P1715" i="13"/>
  <c r="AD1715" i="13" s="1"/>
  <c r="P1716" i="13"/>
  <c r="AD1716" i="13" s="1"/>
  <c r="P1717" i="13"/>
  <c r="AD1717" i="13" s="1"/>
  <c r="P1718" i="13"/>
  <c r="AD1718" i="13" s="1"/>
  <c r="P1719" i="13"/>
  <c r="AD1719" i="13" s="1"/>
  <c r="P1720" i="13"/>
  <c r="AD1720" i="13" s="1"/>
  <c r="P1721" i="13"/>
  <c r="AD1721" i="13" s="1"/>
  <c r="P1722" i="13"/>
  <c r="AD1722" i="13" s="1"/>
  <c r="P1723" i="13"/>
  <c r="AD1723" i="13" s="1"/>
  <c r="P1724" i="13"/>
  <c r="AD1724" i="13" s="1"/>
  <c r="P1725" i="13"/>
  <c r="AD1725" i="13" s="1"/>
  <c r="P1726" i="13"/>
  <c r="AD1726" i="13" s="1"/>
  <c r="P1727" i="13"/>
  <c r="AD1727" i="13" s="1"/>
  <c r="P1728" i="13"/>
  <c r="AD1728" i="13" s="1"/>
  <c r="P1729" i="13"/>
  <c r="AD1729" i="13" s="1"/>
  <c r="P1730" i="13"/>
  <c r="AD1730" i="13" s="1"/>
  <c r="P1731" i="13"/>
  <c r="AD1731" i="13" s="1"/>
  <c r="P1732" i="13"/>
  <c r="AD1732" i="13" s="1"/>
  <c r="P1733" i="13"/>
  <c r="AD1733" i="13" s="1"/>
  <c r="P1734" i="13"/>
  <c r="AD1734" i="13" s="1"/>
  <c r="P1735" i="13"/>
  <c r="AD1735" i="13" s="1"/>
  <c r="P1736" i="13"/>
  <c r="AD1736" i="13" s="1"/>
  <c r="P1737" i="13"/>
  <c r="AD1737" i="13" s="1"/>
  <c r="P1738" i="13"/>
  <c r="AD1738" i="13" s="1"/>
  <c r="P1739" i="13"/>
  <c r="AD1739" i="13" s="1"/>
  <c r="P1740" i="13"/>
  <c r="AD1740" i="13" s="1"/>
  <c r="P1741" i="13"/>
  <c r="AD1741" i="13" s="1"/>
  <c r="P1742" i="13"/>
  <c r="AD1742" i="13" s="1"/>
  <c r="P1743" i="13"/>
  <c r="AD1743" i="13" s="1"/>
  <c r="P1744" i="13"/>
  <c r="AD1744" i="13" s="1"/>
  <c r="P1745" i="13"/>
  <c r="AD1745" i="13" s="1"/>
  <c r="P1746" i="13"/>
  <c r="AD1746" i="13" s="1"/>
  <c r="P1747" i="13"/>
  <c r="AD1747" i="13" s="1"/>
  <c r="P1748" i="13"/>
  <c r="AD1748" i="13" s="1"/>
  <c r="P1749" i="13"/>
  <c r="AD1749" i="13" s="1"/>
  <c r="P1750" i="13"/>
  <c r="AD1750" i="13" s="1"/>
  <c r="P1751" i="13"/>
  <c r="AD1751" i="13" s="1"/>
  <c r="P1752" i="13"/>
  <c r="AD1752" i="13" s="1"/>
  <c r="P1753" i="13"/>
  <c r="AD1753" i="13" s="1"/>
  <c r="P1754" i="13"/>
  <c r="AD1754" i="13" s="1"/>
  <c r="P1755" i="13"/>
  <c r="AD1755" i="13" s="1"/>
  <c r="P1756" i="13"/>
  <c r="AD1756" i="13" s="1"/>
  <c r="P1757" i="13"/>
  <c r="AD1757" i="13" s="1"/>
  <c r="P1758" i="13"/>
  <c r="AD1758" i="13" s="1"/>
  <c r="P1759" i="13"/>
  <c r="AD1759" i="13" s="1"/>
  <c r="P1760" i="13"/>
  <c r="AD1760" i="13" s="1"/>
  <c r="P1761" i="13"/>
  <c r="AD1761" i="13" s="1"/>
  <c r="P1762" i="13"/>
  <c r="AD1762" i="13" s="1"/>
  <c r="P1763" i="13"/>
  <c r="AD1763" i="13" s="1"/>
  <c r="P1764" i="13"/>
  <c r="AD1764" i="13" s="1"/>
  <c r="P1765" i="13"/>
  <c r="AD1765" i="13" s="1"/>
  <c r="P1766" i="13"/>
  <c r="AD1766" i="13" s="1"/>
  <c r="P1767" i="13"/>
  <c r="AD1767" i="13" s="1"/>
  <c r="P1768" i="13"/>
  <c r="AD1768" i="13" s="1"/>
  <c r="P1769" i="13"/>
  <c r="AD1769" i="13" s="1"/>
  <c r="P1770" i="13"/>
  <c r="AD1770" i="13" s="1"/>
  <c r="P1771" i="13"/>
  <c r="AD1771" i="13" s="1"/>
  <c r="P1772" i="13"/>
  <c r="AD1772" i="13" s="1"/>
  <c r="P1773" i="13"/>
  <c r="AD1773" i="13" s="1"/>
  <c r="P1774" i="13"/>
  <c r="AD1774" i="13" s="1"/>
  <c r="P1775" i="13"/>
  <c r="AD1775" i="13" s="1"/>
  <c r="P1776" i="13"/>
  <c r="AD1776" i="13" s="1"/>
  <c r="P1777" i="13"/>
  <c r="AD1777" i="13" s="1"/>
  <c r="P1778" i="13"/>
  <c r="AD1778" i="13" s="1"/>
  <c r="P1779" i="13"/>
  <c r="AD1779" i="13" s="1"/>
  <c r="P1780" i="13"/>
  <c r="AD1780" i="13" s="1"/>
  <c r="P1781" i="13"/>
  <c r="AD1781" i="13" s="1"/>
  <c r="P1782" i="13"/>
  <c r="AD1782" i="13" s="1"/>
  <c r="P1783" i="13"/>
  <c r="AD1783" i="13" s="1"/>
  <c r="P1784" i="13"/>
  <c r="AD1784" i="13" s="1"/>
  <c r="P1785" i="13"/>
  <c r="AD1785" i="13" s="1"/>
  <c r="P1786" i="13"/>
  <c r="AD1786" i="13" s="1"/>
  <c r="P1787" i="13"/>
  <c r="AD1787" i="13" s="1"/>
  <c r="P1788" i="13"/>
  <c r="AD1788" i="13" s="1"/>
  <c r="P1789" i="13"/>
  <c r="AD1789" i="13" s="1"/>
  <c r="P1790" i="13"/>
  <c r="AD1790" i="13" s="1"/>
  <c r="P1791" i="13"/>
  <c r="AD1791" i="13" s="1"/>
  <c r="P1792" i="13"/>
  <c r="AD1792" i="13" s="1"/>
  <c r="P1793" i="13"/>
  <c r="AD1793" i="13" s="1"/>
  <c r="P1794" i="13"/>
  <c r="AD1794" i="13" s="1"/>
  <c r="P1795" i="13"/>
  <c r="AD1795" i="13" s="1"/>
  <c r="P1796" i="13"/>
  <c r="AD1796" i="13" s="1"/>
  <c r="P1797" i="13"/>
  <c r="AD1797" i="13" s="1"/>
  <c r="P1798" i="13"/>
  <c r="AD1798" i="13" s="1"/>
  <c r="P1799" i="13"/>
  <c r="AD1799" i="13" s="1"/>
  <c r="P1800" i="13"/>
  <c r="AD1800" i="13" s="1"/>
  <c r="P1801" i="13"/>
  <c r="AD1801" i="13" s="1"/>
  <c r="P1802" i="13"/>
  <c r="AD1802" i="13" s="1"/>
  <c r="P1803" i="13"/>
  <c r="AD1803" i="13" s="1"/>
  <c r="P1804" i="13"/>
  <c r="AD1804" i="13" s="1"/>
  <c r="P1805" i="13"/>
  <c r="AD1805" i="13" s="1"/>
  <c r="P1806" i="13"/>
  <c r="AD1806" i="13" s="1"/>
  <c r="P1807" i="13"/>
  <c r="AD1807" i="13" s="1"/>
  <c r="P1808" i="13"/>
  <c r="AD1808" i="13" s="1"/>
  <c r="P1809" i="13"/>
  <c r="AD1809" i="13" s="1"/>
  <c r="P1810" i="13"/>
  <c r="AD1810" i="13" s="1"/>
  <c r="P1811" i="13"/>
  <c r="AD1811" i="13" s="1"/>
  <c r="P1812" i="13"/>
  <c r="AD1812" i="13" s="1"/>
  <c r="P1813" i="13"/>
  <c r="AD1813" i="13" s="1"/>
  <c r="P1814" i="13"/>
  <c r="AD1814" i="13" s="1"/>
  <c r="P1815" i="13"/>
  <c r="AD1815" i="13" s="1"/>
  <c r="P1816" i="13"/>
  <c r="AD1816" i="13" s="1"/>
  <c r="P1817" i="13"/>
  <c r="AD1817" i="13" s="1"/>
  <c r="P1818" i="13"/>
  <c r="AD1818" i="13" s="1"/>
  <c r="P1819" i="13"/>
  <c r="AD1819" i="13" s="1"/>
  <c r="P1820" i="13"/>
  <c r="AD1820" i="13" s="1"/>
  <c r="P1821" i="13"/>
  <c r="AD1821" i="13" s="1"/>
  <c r="P1822" i="13"/>
  <c r="AD1822" i="13" s="1"/>
  <c r="P1823" i="13"/>
  <c r="AD1823" i="13" s="1"/>
  <c r="P1824" i="13"/>
  <c r="AD1824" i="13" s="1"/>
  <c r="P1825" i="13"/>
  <c r="AD1825" i="13" s="1"/>
  <c r="P1826" i="13"/>
  <c r="AD1826" i="13" s="1"/>
  <c r="P1827" i="13"/>
  <c r="AD1827" i="13" s="1"/>
  <c r="P1828" i="13"/>
  <c r="AD1828" i="13" s="1"/>
  <c r="P1829" i="13"/>
  <c r="AD1829" i="13" s="1"/>
  <c r="P1830" i="13"/>
  <c r="AD1830" i="13" s="1"/>
  <c r="P1831" i="13"/>
  <c r="AD1831" i="13" s="1"/>
  <c r="P1832" i="13"/>
  <c r="AD1832" i="13" s="1"/>
  <c r="P1833" i="13"/>
  <c r="AD1833" i="13" s="1"/>
  <c r="P1834" i="13"/>
  <c r="AD1834" i="13" s="1"/>
  <c r="P1835" i="13"/>
  <c r="AD1835" i="13" s="1"/>
  <c r="P1836" i="13"/>
  <c r="AD1836" i="13" s="1"/>
  <c r="P1837" i="13"/>
  <c r="AD1837" i="13" s="1"/>
  <c r="P1838" i="13"/>
  <c r="AD1838" i="13" s="1"/>
  <c r="P1839" i="13"/>
  <c r="AD1839" i="13" s="1"/>
  <c r="P1840" i="13"/>
  <c r="AD1840" i="13" s="1"/>
  <c r="P1841" i="13"/>
  <c r="AD1841" i="13" s="1"/>
  <c r="P1842" i="13"/>
  <c r="AD1842" i="13" s="1"/>
  <c r="P1843" i="13"/>
  <c r="AD1843" i="13" s="1"/>
  <c r="P1844" i="13"/>
  <c r="AD1844" i="13" s="1"/>
  <c r="P1845" i="13"/>
  <c r="AD1845" i="13" s="1"/>
  <c r="P1846" i="13"/>
  <c r="AD1846" i="13" s="1"/>
  <c r="P1847" i="13"/>
  <c r="AD1847" i="13" s="1"/>
  <c r="P1848" i="13"/>
  <c r="AD1848" i="13" s="1"/>
  <c r="P1849" i="13"/>
  <c r="AD1849" i="13" s="1"/>
  <c r="P1850" i="13"/>
  <c r="AD1850" i="13" s="1"/>
  <c r="P1851" i="13"/>
  <c r="AD1851" i="13" s="1"/>
  <c r="P1852" i="13"/>
  <c r="AD1852" i="13" s="1"/>
  <c r="P1853" i="13"/>
  <c r="AD1853" i="13" s="1"/>
  <c r="P1854" i="13"/>
  <c r="AD1854" i="13" s="1"/>
  <c r="P1855" i="13"/>
  <c r="AD1855" i="13" s="1"/>
  <c r="P1856" i="13"/>
  <c r="AD1856" i="13" s="1"/>
  <c r="P1857" i="13"/>
  <c r="AD1857" i="13" s="1"/>
  <c r="P1858" i="13"/>
  <c r="AD1858" i="13" s="1"/>
  <c r="P1859" i="13"/>
  <c r="AD1859" i="13" s="1"/>
  <c r="P1860" i="13"/>
  <c r="AD1860" i="13" s="1"/>
  <c r="P1861" i="13"/>
  <c r="AD1861" i="13" s="1"/>
  <c r="P1862" i="13"/>
  <c r="AD1862" i="13" s="1"/>
  <c r="P1863" i="13"/>
  <c r="AD1863" i="13" s="1"/>
  <c r="P1864" i="13"/>
  <c r="AD1864" i="13" s="1"/>
  <c r="P1865" i="13"/>
  <c r="AD1865" i="13" s="1"/>
  <c r="P1866" i="13"/>
  <c r="AD1866" i="13" s="1"/>
  <c r="P1867" i="13"/>
  <c r="AD1867" i="13" s="1"/>
  <c r="P1868" i="13"/>
  <c r="AD1868" i="13" s="1"/>
  <c r="P1869" i="13"/>
  <c r="AD1869" i="13" s="1"/>
  <c r="P1870" i="13"/>
  <c r="AD1870" i="13" s="1"/>
  <c r="P1871" i="13"/>
  <c r="AD1871" i="13" s="1"/>
  <c r="P1872" i="13"/>
  <c r="AD1872" i="13" s="1"/>
  <c r="P1873" i="13"/>
  <c r="AD1873" i="13" s="1"/>
  <c r="P1874" i="13"/>
  <c r="AD1874" i="13" s="1"/>
  <c r="P1875" i="13"/>
  <c r="AD1875" i="13" s="1"/>
  <c r="P1876" i="13"/>
  <c r="AD1876" i="13" s="1"/>
  <c r="P1877" i="13"/>
  <c r="AD1877" i="13" s="1"/>
  <c r="P1878" i="13"/>
  <c r="AD1878" i="13" s="1"/>
  <c r="P1879" i="13"/>
  <c r="AD1879" i="13" s="1"/>
  <c r="P1880" i="13"/>
  <c r="AD1880" i="13" s="1"/>
  <c r="P1881" i="13"/>
  <c r="AD1881" i="13" s="1"/>
  <c r="P1882" i="13"/>
  <c r="AD1882" i="13" s="1"/>
  <c r="P1883" i="13"/>
  <c r="AD1883" i="13" s="1"/>
  <c r="P1884" i="13"/>
  <c r="AD1884" i="13" s="1"/>
  <c r="P1885" i="13"/>
  <c r="AD1885" i="13" s="1"/>
  <c r="P1886" i="13"/>
  <c r="AD1886" i="13" s="1"/>
  <c r="P1887" i="13"/>
  <c r="AD1887" i="13" s="1"/>
  <c r="P1888" i="13"/>
  <c r="AD1888" i="13" s="1"/>
  <c r="P1889" i="13"/>
  <c r="AD1889" i="13" s="1"/>
  <c r="P1890" i="13"/>
  <c r="AD1890" i="13" s="1"/>
  <c r="P1891" i="13"/>
  <c r="AD1891" i="13" s="1"/>
  <c r="P1892" i="13"/>
  <c r="AD1892" i="13" s="1"/>
  <c r="P1893" i="13"/>
  <c r="AD1893" i="13" s="1"/>
  <c r="P1894" i="13"/>
  <c r="AD1894" i="13" s="1"/>
  <c r="P1895" i="13"/>
  <c r="AD1895" i="13" s="1"/>
  <c r="P1896" i="13"/>
  <c r="AD1896" i="13" s="1"/>
  <c r="P1897" i="13"/>
  <c r="AD1897" i="13" s="1"/>
  <c r="P1898" i="13"/>
  <c r="AD1898" i="13" s="1"/>
  <c r="P1899" i="13"/>
  <c r="AD1899" i="13" s="1"/>
  <c r="P1900" i="13"/>
  <c r="AD1900" i="13" s="1"/>
  <c r="P1901" i="13"/>
  <c r="AD1901" i="13" s="1"/>
  <c r="P1902" i="13"/>
  <c r="AD1902" i="13" s="1"/>
  <c r="P1903" i="13"/>
  <c r="AD1903" i="13" s="1"/>
  <c r="P1904" i="13"/>
  <c r="AD1904" i="13" s="1"/>
  <c r="P1905" i="13"/>
  <c r="AD1905" i="13" s="1"/>
  <c r="P1906" i="13"/>
  <c r="AD1906" i="13" s="1"/>
  <c r="P1907" i="13"/>
  <c r="AD1907" i="13" s="1"/>
  <c r="P1908" i="13"/>
  <c r="AD1908" i="13" s="1"/>
  <c r="P1909" i="13"/>
  <c r="AD1909" i="13" s="1"/>
  <c r="P1910" i="13"/>
  <c r="AD1910" i="13" s="1"/>
  <c r="P1911" i="13"/>
  <c r="AD1911" i="13" s="1"/>
  <c r="P1912" i="13"/>
  <c r="AD1912" i="13" s="1"/>
  <c r="P1913" i="13"/>
  <c r="AD1913" i="13" s="1"/>
  <c r="P1914" i="13"/>
  <c r="AD1914" i="13" s="1"/>
  <c r="P1915" i="13"/>
  <c r="AD1915" i="13" s="1"/>
  <c r="P1916" i="13"/>
  <c r="AD1916" i="13" s="1"/>
  <c r="P1917" i="13"/>
  <c r="AD1917" i="13" s="1"/>
  <c r="P1918" i="13"/>
  <c r="AD1918" i="13" s="1"/>
  <c r="P1919" i="13"/>
  <c r="AD1919" i="13" s="1"/>
  <c r="P1920" i="13"/>
  <c r="AD1920" i="13" s="1"/>
  <c r="P1921" i="13"/>
  <c r="AD1921" i="13" s="1"/>
  <c r="P1922" i="13"/>
  <c r="AD1922" i="13" s="1"/>
  <c r="P1923" i="13"/>
  <c r="AD1923" i="13" s="1"/>
  <c r="P1924" i="13"/>
  <c r="AD1924" i="13" s="1"/>
  <c r="P1925" i="13"/>
  <c r="AD1925" i="13" s="1"/>
  <c r="P1926" i="13"/>
  <c r="AD1926" i="13" s="1"/>
  <c r="P1927" i="13"/>
  <c r="AD1927" i="13" s="1"/>
  <c r="P1928" i="13"/>
  <c r="AD1928" i="13" s="1"/>
  <c r="P1929" i="13"/>
  <c r="AD1929" i="13" s="1"/>
  <c r="P1930" i="13"/>
  <c r="AD1930" i="13" s="1"/>
  <c r="P1931" i="13"/>
  <c r="AD1931" i="13" s="1"/>
  <c r="P1932" i="13"/>
  <c r="AD1932" i="13" s="1"/>
  <c r="P1933" i="13"/>
  <c r="AD1933" i="13" s="1"/>
  <c r="P1934" i="13"/>
  <c r="AD1934" i="13" s="1"/>
  <c r="P1935" i="13"/>
  <c r="AD1935" i="13" s="1"/>
  <c r="P1936" i="13"/>
  <c r="AD1936" i="13" s="1"/>
  <c r="P1937" i="13"/>
  <c r="AD1937" i="13" s="1"/>
  <c r="P1938" i="13"/>
  <c r="AD1938" i="13" s="1"/>
  <c r="P1939" i="13"/>
  <c r="AD1939" i="13" s="1"/>
  <c r="P1940" i="13"/>
  <c r="AD1940" i="13" s="1"/>
  <c r="P1941" i="13"/>
  <c r="AD1941" i="13" s="1"/>
  <c r="P1942" i="13"/>
  <c r="AD1942" i="13" s="1"/>
  <c r="P1943" i="13"/>
  <c r="AD1943" i="13" s="1"/>
  <c r="P1944" i="13"/>
  <c r="AD1944" i="13" s="1"/>
  <c r="P1945" i="13"/>
  <c r="AD1945" i="13" s="1"/>
  <c r="P1946" i="13"/>
  <c r="AD1946" i="13" s="1"/>
  <c r="P1947" i="13"/>
  <c r="AD1947" i="13" s="1"/>
  <c r="P1948" i="13"/>
  <c r="AD1948" i="13" s="1"/>
  <c r="P1949" i="13"/>
  <c r="AD1949" i="13" s="1"/>
  <c r="P1950" i="13"/>
  <c r="AD1950" i="13" s="1"/>
  <c r="P1951" i="13"/>
  <c r="AD1951" i="13" s="1"/>
  <c r="P1952" i="13"/>
  <c r="AD1952" i="13" s="1"/>
  <c r="P1953" i="13"/>
  <c r="AD1953" i="13" s="1"/>
  <c r="P1954" i="13"/>
  <c r="AD1954" i="13" s="1"/>
  <c r="P1955" i="13"/>
  <c r="AD1955" i="13" s="1"/>
  <c r="P1956" i="13"/>
  <c r="AD1956" i="13" s="1"/>
  <c r="P1957" i="13"/>
  <c r="AD1957" i="13" s="1"/>
  <c r="P1958" i="13"/>
  <c r="AD1958" i="13" s="1"/>
  <c r="P1959" i="13"/>
  <c r="AD1959" i="13" s="1"/>
  <c r="P1960" i="13"/>
  <c r="AD1960" i="13" s="1"/>
  <c r="P1961" i="13"/>
  <c r="AD1961" i="13" s="1"/>
  <c r="P1962" i="13"/>
  <c r="AD1962" i="13" s="1"/>
  <c r="P1963" i="13"/>
  <c r="AD1963" i="13" s="1"/>
  <c r="P1964" i="13"/>
  <c r="AD1964" i="13" s="1"/>
  <c r="P1965" i="13"/>
  <c r="AD1965" i="13" s="1"/>
  <c r="P1966" i="13"/>
  <c r="AD1966" i="13" s="1"/>
  <c r="P1967" i="13"/>
  <c r="AD1967" i="13" s="1"/>
  <c r="P1968" i="13"/>
  <c r="AD1968" i="13" s="1"/>
  <c r="P1969" i="13"/>
  <c r="AD1969" i="13" s="1"/>
  <c r="P1970" i="13"/>
  <c r="AD1970" i="13" s="1"/>
  <c r="P1971" i="13"/>
  <c r="AD1971" i="13" s="1"/>
  <c r="P1972" i="13"/>
  <c r="AD1972" i="13" s="1"/>
  <c r="P1973" i="13"/>
  <c r="AD1973" i="13" s="1"/>
  <c r="P1974" i="13"/>
  <c r="AD1974" i="13" s="1"/>
  <c r="P1975" i="13"/>
  <c r="AD1975" i="13" s="1"/>
  <c r="P1976" i="13"/>
  <c r="AD1976" i="13" s="1"/>
  <c r="P1977" i="13"/>
  <c r="AD1977" i="13" s="1"/>
  <c r="P1978" i="13"/>
  <c r="AD1978" i="13" s="1"/>
  <c r="P1979" i="13"/>
  <c r="AD1979" i="13" s="1"/>
  <c r="P1980" i="13"/>
  <c r="AD1980" i="13" s="1"/>
  <c r="P1981" i="13"/>
  <c r="AD1981" i="13" s="1"/>
  <c r="P1982" i="13"/>
  <c r="AD1982" i="13" s="1"/>
  <c r="P1983" i="13"/>
  <c r="AD1983" i="13" s="1"/>
  <c r="P1984" i="13"/>
  <c r="AD1984" i="13" s="1"/>
  <c r="P1985" i="13"/>
  <c r="AD1985" i="13" s="1"/>
  <c r="P1986" i="13"/>
  <c r="AD1986" i="13" s="1"/>
  <c r="P1987" i="13"/>
  <c r="AD1987" i="13" s="1"/>
  <c r="P1988" i="13"/>
  <c r="AD1988" i="13" s="1"/>
  <c r="P1989" i="13"/>
  <c r="AD1989" i="13" s="1"/>
  <c r="P1990" i="13"/>
  <c r="AD1990" i="13" s="1"/>
  <c r="P1991" i="13"/>
  <c r="AD1991" i="13" s="1"/>
  <c r="P1992" i="13"/>
  <c r="AD1992" i="13" s="1"/>
  <c r="P1993" i="13"/>
  <c r="AD1993" i="13" s="1"/>
  <c r="P1994" i="13"/>
  <c r="AD1994" i="13" s="1"/>
  <c r="P1995" i="13"/>
  <c r="AD1995" i="13" s="1"/>
  <c r="P1996" i="13"/>
  <c r="AD1996" i="13" s="1"/>
  <c r="P1997" i="13"/>
  <c r="AD1997" i="13" s="1"/>
  <c r="P1998" i="13"/>
  <c r="AD1998" i="13" s="1"/>
  <c r="P1999" i="13"/>
  <c r="AD1999" i="13" s="1"/>
  <c r="P2000" i="13"/>
  <c r="AD2000" i="13" s="1"/>
  <c r="P2001" i="13"/>
  <c r="AD2001" i="13" s="1"/>
  <c r="BX33" i="14"/>
  <c r="X2" i="13"/>
  <c r="W2" i="13"/>
  <c r="D2" i="33"/>
  <c r="AA3" i="14"/>
  <c r="AA2" i="14"/>
  <c r="BI3" i="14"/>
  <c r="BI4" i="14"/>
  <c r="BI5" i="14"/>
  <c r="BI6" i="14"/>
  <c r="BI7" i="14"/>
  <c r="BI8" i="14"/>
  <c r="BI9" i="14"/>
  <c r="BI10" i="14"/>
  <c r="BI11" i="14"/>
  <c r="BI12" i="14"/>
  <c r="BI13" i="14"/>
  <c r="BI14" i="14"/>
  <c r="BI15" i="14"/>
  <c r="BI16" i="14"/>
  <c r="BI17" i="14"/>
  <c r="BI18" i="14"/>
  <c r="BI19" i="14"/>
  <c r="BI20" i="14"/>
  <c r="BI21" i="14"/>
  <c r="BI22" i="14"/>
  <c r="BI23" i="14"/>
  <c r="BI24" i="14"/>
  <c r="BI25" i="14"/>
  <c r="BI26" i="14"/>
  <c r="BI27" i="14"/>
  <c r="BI28" i="14"/>
  <c r="BI29" i="14"/>
  <c r="BI30" i="14"/>
  <c r="BI31" i="14"/>
  <c r="BI32" i="14"/>
  <c r="BI33" i="14"/>
  <c r="BI34" i="14"/>
  <c r="BI35" i="14"/>
  <c r="BI36" i="14"/>
  <c r="BI37" i="14"/>
  <c r="BI38" i="14"/>
  <c r="BI39" i="14"/>
  <c r="BI40" i="14"/>
  <c r="BI41" i="14"/>
  <c r="BI42" i="14"/>
  <c r="BI43" i="14"/>
  <c r="BI44" i="14"/>
  <c r="BI45" i="14"/>
  <c r="BI46" i="14"/>
  <c r="BI47" i="14"/>
  <c r="BI48" i="14"/>
  <c r="BI49" i="14"/>
  <c r="BI50" i="14"/>
  <c r="BI51" i="14"/>
  <c r="BI52" i="14"/>
  <c r="BI53" i="14"/>
  <c r="BI54" i="14"/>
  <c r="BI55" i="14"/>
  <c r="BI56" i="14"/>
  <c r="BI57" i="14"/>
  <c r="BI58" i="14"/>
  <c r="BI59" i="14"/>
  <c r="BI60" i="14"/>
  <c r="BI61" i="14"/>
  <c r="BI62" i="14"/>
  <c r="BI63" i="14"/>
  <c r="BI64" i="14"/>
  <c r="BI65" i="14"/>
  <c r="BI66" i="14"/>
  <c r="BI67" i="14"/>
  <c r="BI68" i="14"/>
  <c r="BI69" i="14"/>
  <c r="BI70" i="14"/>
  <c r="BI71" i="14"/>
  <c r="BI72" i="14"/>
  <c r="BI73" i="14"/>
  <c r="BI74" i="14"/>
  <c r="BI75" i="14"/>
  <c r="BI76" i="14"/>
  <c r="BI77" i="14"/>
  <c r="BI78" i="14"/>
  <c r="BI79" i="14"/>
  <c r="BI80" i="14"/>
  <c r="BI81" i="14"/>
  <c r="BI82" i="14"/>
  <c r="BI83" i="14"/>
  <c r="BI84" i="14"/>
  <c r="BI85" i="14"/>
  <c r="BI86" i="14"/>
  <c r="BI87" i="14"/>
  <c r="BI88" i="14"/>
  <c r="BI89" i="14"/>
  <c r="BI90" i="14"/>
  <c r="BI91" i="14"/>
  <c r="BI92" i="14"/>
  <c r="BI93" i="14"/>
  <c r="BI94" i="14"/>
  <c r="BI95" i="14"/>
  <c r="BI96" i="14"/>
  <c r="BI97" i="14"/>
  <c r="BI98" i="14"/>
  <c r="BI99" i="14"/>
  <c r="BI100" i="14"/>
  <c r="BI101" i="14"/>
  <c r="BI102" i="14"/>
  <c r="BI103" i="14"/>
  <c r="BI104" i="14"/>
  <c r="BI105" i="14"/>
  <c r="BI106" i="14"/>
  <c r="BI107" i="14"/>
  <c r="BI108" i="14"/>
  <c r="BI109" i="14"/>
  <c r="BI110" i="14"/>
  <c r="BI111" i="14"/>
  <c r="BI112" i="14"/>
  <c r="BI113" i="14"/>
  <c r="BI114" i="14"/>
  <c r="BI115" i="14"/>
  <c r="BI116" i="14"/>
  <c r="BI117" i="14"/>
  <c r="BI118" i="14"/>
  <c r="BI119" i="14"/>
  <c r="BI120" i="14"/>
  <c r="BI121" i="14"/>
  <c r="BI122" i="14"/>
  <c r="BI123" i="14"/>
  <c r="BI124" i="14"/>
  <c r="BI125" i="14"/>
  <c r="BI126" i="14"/>
  <c r="BI127" i="14"/>
  <c r="BI128" i="14"/>
  <c r="BI129" i="14"/>
  <c r="BI130" i="14"/>
  <c r="BI131" i="14"/>
  <c r="BI132" i="14"/>
  <c r="BI133" i="14"/>
  <c r="BI134" i="14"/>
  <c r="BI135" i="14"/>
  <c r="BI136" i="14"/>
  <c r="BI137" i="14"/>
  <c r="BI138" i="14"/>
  <c r="BI139" i="14"/>
  <c r="BI140" i="14"/>
  <c r="BI141" i="14"/>
  <c r="BI142" i="14"/>
  <c r="BI143" i="14"/>
  <c r="BI144" i="14"/>
  <c r="BI145" i="14"/>
  <c r="BI146" i="14"/>
  <c r="BI147" i="14"/>
  <c r="BI148" i="14"/>
  <c r="BI149" i="14"/>
  <c r="BI150" i="14"/>
  <c r="BI151" i="14"/>
  <c r="BI152" i="14"/>
  <c r="BI153" i="14"/>
  <c r="BI154" i="14"/>
  <c r="BI155" i="14"/>
  <c r="BI156" i="14"/>
  <c r="BI157" i="14"/>
  <c r="BI158" i="14"/>
  <c r="BI159" i="14"/>
  <c r="BI160" i="14"/>
  <c r="BI161" i="14"/>
  <c r="BI162" i="14"/>
  <c r="BI163" i="14"/>
  <c r="BI164" i="14"/>
  <c r="BI165" i="14"/>
  <c r="BI166" i="14"/>
  <c r="BI167" i="14"/>
  <c r="BI168" i="14"/>
  <c r="BI169" i="14"/>
  <c r="BI170" i="14"/>
  <c r="BI171" i="14"/>
  <c r="BI172" i="14"/>
  <c r="BI173" i="14"/>
  <c r="BI174" i="14"/>
  <c r="BI175" i="14"/>
  <c r="BI176" i="14"/>
  <c r="BI177" i="14"/>
  <c r="BI178" i="14"/>
  <c r="BI179" i="14"/>
  <c r="BI180" i="14"/>
  <c r="BI181" i="14"/>
  <c r="BI182" i="14"/>
  <c r="BI183" i="14"/>
  <c r="BI184" i="14"/>
  <c r="BI185" i="14"/>
  <c r="BI186" i="14"/>
  <c r="BI187" i="14"/>
  <c r="BI188" i="14"/>
  <c r="BI189" i="14"/>
  <c r="BI190" i="14"/>
  <c r="BI191" i="14"/>
  <c r="BI192" i="14"/>
  <c r="BI193" i="14"/>
  <c r="BI194" i="14"/>
  <c r="BI195" i="14"/>
  <c r="BI196" i="14"/>
  <c r="BI197" i="14"/>
  <c r="BI198" i="14"/>
  <c r="BI199" i="14"/>
  <c r="BI200" i="14"/>
  <c r="BI201" i="14"/>
  <c r="BI202" i="14"/>
  <c r="BI203" i="14"/>
  <c r="BI204" i="14"/>
  <c r="BI205" i="14"/>
  <c r="BI206" i="14"/>
  <c r="BI207" i="14"/>
  <c r="BI208" i="14"/>
  <c r="BI209" i="14"/>
  <c r="BI210" i="14"/>
  <c r="BI211" i="14"/>
  <c r="BI212" i="14"/>
  <c r="BI213" i="14"/>
  <c r="BI214" i="14"/>
  <c r="BI215" i="14"/>
  <c r="BI216" i="14"/>
  <c r="BI217" i="14"/>
  <c r="BI218" i="14"/>
  <c r="BI219" i="14"/>
  <c r="BI220" i="14"/>
  <c r="BI221" i="14"/>
  <c r="BI222" i="14"/>
  <c r="BI223" i="14"/>
  <c r="BI224" i="14"/>
  <c r="BI225" i="14"/>
  <c r="BI226" i="14"/>
  <c r="BI227" i="14"/>
  <c r="BI228" i="14"/>
  <c r="BI229" i="14"/>
  <c r="BI230" i="14"/>
  <c r="BI231" i="14"/>
  <c r="BI232" i="14"/>
  <c r="BI233" i="14"/>
  <c r="BI234" i="14"/>
  <c r="BI235" i="14"/>
  <c r="BI236" i="14"/>
  <c r="BI237" i="14"/>
  <c r="BI238" i="14"/>
  <c r="BI239" i="14"/>
  <c r="BI240" i="14"/>
  <c r="BI241" i="14"/>
  <c r="BI242" i="14"/>
  <c r="BI243" i="14"/>
  <c r="BI244" i="14"/>
  <c r="BI245" i="14"/>
  <c r="BI246" i="14"/>
  <c r="BI247" i="14"/>
  <c r="BI248" i="14"/>
  <c r="BI249" i="14"/>
  <c r="BI250" i="14"/>
  <c r="BI251" i="14"/>
  <c r="BI252" i="14"/>
  <c r="BI253" i="14"/>
  <c r="BI254" i="14"/>
  <c r="BI255" i="14"/>
  <c r="BI256" i="14"/>
  <c r="BI257" i="14"/>
  <c r="BI258" i="14"/>
  <c r="BI259" i="14"/>
  <c r="BI260" i="14"/>
  <c r="BI261" i="14"/>
  <c r="BI262" i="14"/>
  <c r="BI263" i="14"/>
  <c r="BI264" i="14"/>
  <c r="BI265" i="14"/>
  <c r="BI266" i="14"/>
  <c r="BI267" i="14"/>
  <c r="BI268" i="14"/>
  <c r="BI269" i="14"/>
  <c r="BI270" i="14"/>
  <c r="BI271" i="14"/>
  <c r="BI272" i="14"/>
  <c r="BI273" i="14"/>
  <c r="BI274" i="14"/>
  <c r="BI275" i="14"/>
  <c r="BI276" i="14"/>
  <c r="BI277" i="14"/>
  <c r="BI278" i="14"/>
  <c r="BI279" i="14"/>
  <c r="BI280" i="14"/>
  <c r="BI281" i="14"/>
  <c r="BI282" i="14"/>
  <c r="BI283" i="14"/>
  <c r="BI284" i="14"/>
  <c r="BI285" i="14"/>
  <c r="BI286" i="14"/>
  <c r="BI287" i="14"/>
  <c r="BI288" i="14"/>
  <c r="BI289" i="14"/>
  <c r="BI290" i="14"/>
  <c r="BI291" i="14"/>
  <c r="BI292" i="14"/>
  <c r="BI293" i="14"/>
  <c r="BI294" i="14"/>
  <c r="BI295" i="14"/>
  <c r="BI296" i="14"/>
  <c r="BI297" i="14"/>
  <c r="BI298" i="14"/>
  <c r="BI299" i="14"/>
  <c r="BI300" i="14"/>
  <c r="BI301" i="14"/>
  <c r="BI302" i="14"/>
  <c r="BI303" i="14"/>
  <c r="BI304" i="14"/>
  <c r="BI305" i="14"/>
  <c r="BI306" i="14"/>
  <c r="BI307" i="14"/>
  <c r="BI308" i="14"/>
  <c r="BI309" i="14"/>
  <c r="BI310" i="14"/>
  <c r="BI311" i="14"/>
  <c r="BI312" i="14"/>
  <c r="BI313" i="14"/>
  <c r="BI314" i="14"/>
  <c r="BI315" i="14"/>
  <c r="BI316" i="14"/>
  <c r="BI317" i="14"/>
  <c r="BI318" i="14"/>
  <c r="BI319" i="14"/>
  <c r="BI320" i="14"/>
  <c r="BI321" i="14"/>
  <c r="BI322" i="14"/>
  <c r="BI323" i="14"/>
  <c r="BI324" i="14"/>
  <c r="BI325" i="14"/>
  <c r="BI326" i="14"/>
  <c r="BI327" i="14"/>
  <c r="BI328" i="14"/>
  <c r="BI329" i="14"/>
  <c r="BI330" i="14"/>
  <c r="BI331" i="14"/>
  <c r="BI332" i="14"/>
  <c r="BI333" i="14"/>
  <c r="BI334" i="14"/>
  <c r="BI335" i="14"/>
  <c r="BI336" i="14"/>
  <c r="BI337" i="14"/>
  <c r="BI338" i="14"/>
  <c r="BI339" i="14"/>
  <c r="BI340" i="14"/>
  <c r="BI341" i="14"/>
  <c r="BI342" i="14"/>
  <c r="BI343" i="14"/>
  <c r="BI344" i="14"/>
  <c r="BI345" i="14"/>
  <c r="BI346" i="14"/>
  <c r="BI347" i="14"/>
  <c r="BI348" i="14"/>
  <c r="BI349" i="14"/>
  <c r="BI350" i="14"/>
  <c r="BI351" i="14"/>
  <c r="BI352" i="14"/>
  <c r="BI353" i="14"/>
  <c r="BI354" i="14"/>
  <c r="BI355" i="14"/>
  <c r="BI356" i="14"/>
  <c r="BI357" i="14"/>
  <c r="BI358" i="14"/>
  <c r="BI359" i="14"/>
  <c r="BI360" i="14"/>
  <c r="BI361" i="14"/>
  <c r="BI362" i="14"/>
  <c r="BI363" i="14"/>
  <c r="BI364" i="14"/>
  <c r="BI365" i="14"/>
  <c r="BI366" i="14"/>
  <c r="BI367" i="14"/>
  <c r="BI368" i="14"/>
  <c r="BI369" i="14"/>
  <c r="BI370" i="14"/>
  <c r="BI371" i="14"/>
  <c r="BI372" i="14"/>
  <c r="BI373" i="14"/>
  <c r="BI374" i="14"/>
  <c r="BI375" i="14"/>
  <c r="BI376" i="14"/>
  <c r="BI377" i="14"/>
  <c r="BI378" i="14"/>
  <c r="BI379" i="14"/>
  <c r="BI380" i="14"/>
  <c r="BI381" i="14"/>
  <c r="BI382" i="14"/>
  <c r="BI383" i="14"/>
  <c r="BI384" i="14"/>
  <c r="BI385" i="14"/>
  <c r="BI386" i="14"/>
  <c r="BI387" i="14"/>
  <c r="BI388" i="14"/>
  <c r="BI389" i="14"/>
  <c r="BI390" i="14"/>
  <c r="BI391" i="14"/>
  <c r="BI392" i="14"/>
  <c r="BI393" i="14"/>
  <c r="BI394" i="14"/>
  <c r="BI395" i="14"/>
  <c r="BI396" i="14"/>
  <c r="BI397" i="14"/>
  <c r="BI398" i="14"/>
  <c r="BI399" i="14"/>
  <c r="BI400" i="14"/>
  <c r="BI401" i="14"/>
  <c r="BI402" i="14"/>
  <c r="BI403" i="14"/>
  <c r="BI404" i="14"/>
  <c r="BI405" i="14"/>
  <c r="BI406" i="14"/>
  <c r="BI407" i="14"/>
  <c r="BI408" i="14"/>
  <c r="BI409" i="14"/>
  <c r="BI410" i="14"/>
  <c r="BI411" i="14"/>
  <c r="BI412" i="14"/>
  <c r="BI413" i="14"/>
  <c r="BI414" i="14"/>
  <c r="BI415" i="14"/>
  <c r="BI416" i="14"/>
  <c r="BI417" i="14"/>
  <c r="BI418" i="14"/>
  <c r="BI419" i="14"/>
  <c r="BI420" i="14"/>
  <c r="BI421" i="14"/>
  <c r="BI422" i="14"/>
  <c r="BI423" i="14"/>
  <c r="BI424" i="14"/>
  <c r="BI425" i="14"/>
  <c r="BI426" i="14"/>
  <c r="BI427" i="14"/>
  <c r="BI428" i="14"/>
  <c r="BI429" i="14"/>
  <c r="BI430" i="14"/>
  <c r="BI431" i="14"/>
  <c r="BI432" i="14"/>
  <c r="BI433" i="14"/>
  <c r="BI434" i="14"/>
  <c r="BI435" i="14"/>
  <c r="BI436" i="14"/>
  <c r="BI437" i="14"/>
  <c r="BI438" i="14"/>
  <c r="BI439" i="14"/>
  <c r="BI440" i="14"/>
  <c r="BI441" i="14"/>
  <c r="BI442" i="14"/>
  <c r="BI443" i="14"/>
  <c r="BI444" i="14"/>
  <c r="BI445" i="14"/>
  <c r="BI446" i="14"/>
  <c r="BI447" i="14"/>
  <c r="BI448" i="14"/>
  <c r="BI449" i="14"/>
  <c r="BI450" i="14"/>
  <c r="BI451" i="14"/>
  <c r="BI452" i="14"/>
  <c r="BI453" i="14"/>
  <c r="BI454" i="14"/>
  <c r="BI455" i="14"/>
  <c r="BI456" i="14"/>
  <c r="BI457" i="14"/>
  <c r="BI458" i="14"/>
  <c r="BI459" i="14"/>
  <c r="BI460" i="14"/>
  <c r="BI461" i="14"/>
  <c r="BI462" i="14"/>
  <c r="BI463" i="14"/>
  <c r="BI464" i="14"/>
  <c r="BI465" i="14"/>
  <c r="BI466" i="14"/>
  <c r="BI467" i="14"/>
  <c r="BI468" i="14"/>
  <c r="BI469" i="14"/>
  <c r="BI470" i="14"/>
  <c r="BI471" i="14"/>
  <c r="BI472" i="14"/>
  <c r="BI473" i="14"/>
  <c r="BI474" i="14"/>
  <c r="BI475" i="14"/>
  <c r="BI476" i="14"/>
  <c r="BI477" i="14"/>
  <c r="BI478" i="14"/>
  <c r="BI479" i="14"/>
  <c r="BI480" i="14"/>
  <c r="BI481" i="14"/>
  <c r="BI482" i="14"/>
  <c r="BI483" i="14"/>
  <c r="BI484" i="14"/>
  <c r="BI485" i="14"/>
  <c r="BI486" i="14"/>
  <c r="BI487" i="14"/>
  <c r="BI488" i="14"/>
  <c r="BI489" i="14"/>
  <c r="BI490" i="14"/>
  <c r="BI491" i="14"/>
  <c r="BI492" i="14"/>
  <c r="BI493" i="14"/>
  <c r="BI494" i="14"/>
  <c r="BI495" i="14"/>
  <c r="BI496" i="14"/>
  <c r="BI497" i="14"/>
  <c r="BI498" i="14"/>
  <c r="BI499" i="14"/>
  <c r="BI500" i="14"/>
  <c r="BI501" i="14"/>
  <c r="BI502" i="14"/>
  <c r="BI503" i="14"/>
  <c r="BI504" i="14"/>
  <c r="BI505" i="14"/>
  <c r="BI506" i="14"/>
  <c r="BI507" i="14"/>
  <c r="BI508" i="14"/>
  <c r="BI509" i="14"/>
  <c r="BI510" i="14"/>
  <c r="BI511" i="14"/>
  <c r="BI512" i="14"/>
  <c r="BI513" i="14"/>
  <c r="BI514" i="14"/>
  <c r="BI515" i="14"/>
  <c r="BI516" i="14"/>
  <c r="BI517" i="14"/>
  <c r="BI518" i="14"/>
  <c r="BI519" i="14"/>
  <c r="BI520" i="14"/>
  <c r="BI521" i="14"/>
  <c r="BI522" i="14"/>
  <c r="BI523" i="14"/>
  <c r="BI524" i="14"/>
  <c r="BI525" i="14"/>
  <c r="BI526" i="14"/>
  <c r="BI527" i="14"/>
  <c r="BI528" i="14"/>
  <c r="BI529" i="14"/>
  <c r="BI530" i="14"/>
  <c r="BI531" i="14"/>
  <c r="BI532" i="14"/>
  <c r="BI533" i="14"/>
  <c r="BI534" i="14"/>
  <c r="BI535" i="14"/>
  <c r="BI536" i="14"/>
  <c r="BI537" i="14"/>
  <c r="BI538" i="14"/>
  <c r="BI539" i="14"/>
  <c r="BI540" i="14"/>
  <c r="BI541" i="14"/>
  <c r="BI542" i="14"/>
  <c r="BI543" i="14"/>
  <c r="BI544" i="14"/>
  <c r="BI545" i="14"/>
  <c r="BI546" i="14"/>
  <c r="BI547" i="14"/>
  <c r="BI548" i="14"/>
  <c r="BI549" i="14"/>
  <c r="BI550" i="14"/>
  <c r="BI551" i="14"/>
  <c r="BI552" i="14"/>
  <c r="BI553" i="14"/>
  <c r="BI554" i="14"/>
  <c r="BI555" i="14"/>
  <c r="BI556" i="14"/>
  <c r="BI557" i="14"/>
  <c r="BI558" i="14"/>
  <c r="BI559" i="14"/>
  <c r="BI560" i="14"/>
  <c r="BI561" i="14"/>
  <c r="BI562" i="14"/>
  <c r="BI563" i="14"/>
  <c r="BI564" i="14"/>
  <c r="BI565" i="14"/>
  <c r="BI566" i="14"/>
  <c r="BI567" i="14"/>
  <c r="BI568" i="14"/>
  <c r="BI569" i="14"/>
  <c r="BI570" i="14"/>
  <c r="BI571" i="14"/>
  <c r="BI572" i="14"/>
  <c r="BI573" i="14"/>
  <c r="BI574" i="14"/>
  <c r="BI575" i="14"/>
  <c r="BI576" i="14"/>
  <c r="BI577" i="14"/>
  <c r="BI578" i="14"/>
  <c r="BI579" i="14"/>
  <c r="BI580" i="14"/>
  <c r="BI581" i="14"/>
  <c r="BI582" i="14"/>
  <c r="BI583" i="14"/>
  <c r="BI584" i="14"/>
  <c r="BI585" i="14"/>
  <c r="BI586" i="14"/>
  <c r="BI587" i="14"/>
  <c r="BI588" i="14"/>
  <c r="BI589" i="14"/>
  <c r="BI590" i="14"/>
  <c r="BI591" i="14"/>
  <c r="BI592" i="14"/>
  <c r="BI593" i="14"/>
  <c r="BI594" i="14"/>
  <c r="BI595" i="14"/>
  <c r="BI596" i="14"/>
  <c r="BI597" i="14"/>
  <c r="BI598" i="14"/>
  <c r="BI599" i="14"/>
  <c r="BI600" i="14"/>
  <c r="BI601" i="14"/>
  <c r="BI602" i="14"/>
  <c r="BI603" i="14"/>
  <c r="BI604" i="14"/>
  <c r="BI605" i="14"/>
  <c r="BI606" i="14"/>
  <c r="BI607" i="14"/>
  <c r="BI608" i="14"/>
  <c r="BI609" i="14"/>
  <c r="BI610" i="14"/>
  <c r="BI611" i="14"/>
  <c r="BI612" i="14"/>
  <c r="BI613" i="14"/>
  <c r="BI614" i="14"/>
  <c r="BI615" i="14"/>
  <c r="BI616" i="14"/>
  <c r="BI617" i="14"/>
  <c r="BI618" i="14"/>
  <c r="BI619" i="14"/>
  <c r="BI620" i="14"/>
  <c r="BI621" i="14"/>
  <c r="BI622" i="14"/>
  <c r="BI623" i="14"/>
  <c r="BI624" i="14"/>
  <c r="BI625" i="14"/>
  <c r="BI626" i="14"/>
  <c r="BI627" i="14"/>
  <c r="BI628" i="14"/>
  <c r="BI629" i="14"/>
  <c r="BI630" i="14"/>
  <c r="BI631" i="14"/>
  <c r="BI632" i="14"/>
  <c r="BI633" i="14"/>
  <c r="BI634" i="14"/>
  <c r="BI635" i="14"/>
  <c r="BI636" i="14"/>
  <c r="BI637" i="14"/>
  <c r="BI638" i="14"/>
  <c r="BI639" i="14"/>
  <c r="BI640" i="14"/>
  <c r="BI641" i="14"/>
  <c r="BI642" i="14"/>
  <c r="BI643" i="14"/>
  <c r="BI644" i="14"/>
  <c r="BI645" i="14"/>
  <c r="BI646" i="14"/>
  <c r="BI647" i="14"/>
  <c r="BI648" i="14"/>
  <c r="BI649" i="14"/>
  <c r="BI650" i="14"/>
  <c r="BI651" i="14"/>
  <c r="BI652" i="14"/>
  <c r="BI653" i="14"/>
  <c r="BI654" i="14"/>
  <c r="BI655" i="14"/>
  <c r="BI656" i="14"/>
  <c r="BI657" i="14"/>
  <c r="BI658" i="14"/>
  <c r="BI659" i="14"/>
  <c r="BI660" i="14"/>
  <c r="BI661" i="14"/>
  <c r="BI662" i="14"/>
  <c r="BI663" i="14"/>
  <c r="BI664" i="14"/>
  <c r="BI665" i="14"/>
  <c r="BI666" i="14"/>
  <c r="BI667" i="14"/>
  <c r="BI668" i="14"/>
  <c r="BI669" i="14"/>
  <c r="BI670" i="14"/>
  <c r="BI671" i="14"/>
  <c r="BI672" i="14"/>
  <c r="BI673" i="14"/>
  <c r="BI674" i="14"/>
  <c r="BI675" i="14"/>
  <c r="BI676" i="14"/>
  <c r="BI677" i="14"/>
  <c r="BI678" i="14"/>
  <c r="BI679" i="14"/>
  <c r="BI680" i="14"/>
  <c r="BI681" i="14"/>
  <c r="BI682" i="14"/>
  <c r="BI683" i="14"/>
  <c r="BI684" i="14"/>
  <c r="BI685" i="14"/>
  <c r="BI686" i="14"/>
  <c r="BI687" i="14"/>
  <c r="BI688" i="14"/>
  <c r="BI689" i="14"/>
  <c r="BI690" i="14"/>
  <c r="BI691" i="14"/>
  <c r="BI692" i="14"/>
  <c r="BI693" i="14"/>
  <c r="BI694" i="14"/>
  <c r="BI695" i="14"/>
  <c r="BI696" i="14"/>
  <c r="BI697" i="14"/>
  <c r="BI698" i="14"/>
  <c r="BI699" i="14"/>
  <c r="BI700" i="14"/>
  <c r="BI701" i="14"/>
  <c r="BI702" i="14"/>
  <c r="BI703" i="14"/>
  <c r="BI704" i="14"/>
  <c r="BI705" i="14"/>
  <c r="BI706" i="14"/>
  <c r="BI707" i="14"/>
  <c r="BI708" i="14"/>
  <c r="BI709" i="14"/>
  <c r="BI710" i="14"/>
  <c r="BI711" i="14"/>
  <c r="BI712" i="14"/>
  <c r="BI713" i="14"/>
  <c r="BI714" i="14"/>
  <c r="BI715" i="14"/>
  <c r="BI716" i="14"/>
  <c r="BI717" i="14"/>
  <c r="BI718" i="14"/>
  <c r="BI719" i="14"/>
  <c r="BI720" i="14"/>
  <c r="BI721" i="14"/>
  <c r="BI722" i="14"/>
  <c r="BI723" i="14"/>
  <c r="BI724" i="14"/>
  <c r="BI725" i="14"/>
  <c r="BI726" i="14"/>
  <c r="BI727" i="14"/>
  <c r="BI728" i="14"/>
  <c r="BI729" i="14"/>
  <c r="BI730" i="14"/>
  <c r="BI731" i="14"/>
  <c r="BI732" i="14"/>
  <c r="BI733" i="14"/>
  <c r="BI734" i="14"/>
  <c r="BI735" i="14"/>
  <c r="BI736" i="14"/>
  <c r="BI737" i="14"/>
  <c r="BI738" i="14"/>
  <c r="BI739" i="14"/>
  <c r="BI740" i="14"/>
  <c r="BI741" i="14"/>
  <c r="BI742" i="14"/>
  <c r="BI743" i="14"/>
  <c r="BI744" i="14"/>
  <c r="BI745" i="14"/>
  <c r="BI746" i="14"/>
  <c r="BI747" i="14"/>
  <c r="BI748" i="14"/>
  <c r="BI749" i="14"/>
  <c r="BI750" i="14"/>
  <c r="BI751" i="14"/>
  <c r="BI752" i="14"/>
  <c r="BI753" i="14"/>
  <c r="BI754" i="14"/>
  <c r="BI755" i="14"/>
  <c r="BI756" i="14"/>
  <c r="BI757" i="14"/>
  <c r="BI758" i="14"/>
  <c r="BI759" i="14"/>
  <c r="BI760" i="14"/>
  <c r="BI761" i="14"/>
  <c r="BI762" i="14"/>
  <c r="BI763" i="14"/>
  <c r="BI764" i="14"/>
  <c r="BI765" i="14"/>
  <c r="BI766" i="14"/>
  <c r="BI767" i="14"/>
  <c r="BI768" i="14"/>
  <c r="BI769" i="14"/>
  <c r="BI770" i="14"/>
  <c r="BI771" i="14"/>
  <c r="BI772" i="14"/>
  <c r="BI773" i="14"/>
  <c r="BI774" i="14"/>
  <c r="BI775" i="14"/>
  <c r="BI776" i="14"/>
  <c r="BI777" i="14"/>
  <c r="BI778" i="14"/>
  <c r="BI779" i="14"/>
  <c r="BI780" i="14"/>
  <c r="BI781" i="14"/>
  <c r="BI782" i="14"/>
  <c r="BI783" i="14"/>
  <c r="BI784" i="14"/>
  <c r="BI785" i="14"/>
  <c r="BI786" i="14"/>
  <c r="BI787" i="14"/>
  <c r="BI788" i="14"/>
  <c r="BI789" i="14"/>
  <c r="BI790" i="14"/>
  <c r="BI791" i="14"/>
  <c r="BI792" i="14"/>
  <c r="BI793" i="14"/>
  <c r="BI794" i="14"/>
  <c r="BI795" i="14"/>
  <c r="BI796" i="14"/>
  <c r="BI797" i="14"/>
  <c r="BI798" i="14"/>
  <c r="BI799" i="14"/>
  <c r="BI800" i="14"/>
  <c r="BI801" i="14"/>
  <c r="BI802" i="14"/>
  <c r="BI803" i="14"/>
  <c r="BI804" i="14"/>
  <c r="BI805" i="14"/>
  <c r="BI806" i="14"/>
  <c r="BI807" i="14"/>
  <c r="BI808" i="14"/>
  <c r="BI809" i="14"/>
  <c r="BI810" i="14"/>
  <c r="BI811" i="14"/>
  <c r="BI812" i="14"/>
  <c r="BI813" i="14"/>
  <c r="BI814" i="14"/>
  <c r="BI815" i="14"/>
  <c r="BI816" i="14"/>
  <c r="BI817" i="14"/>
  <c r="BI818" i="14"/>
  <c r="BI819" i="14"/>
  <c r="BI820" i="14"/>
  <c r="BI821" i="14"/>
  <c r="BI822" i="14"/>
  <c r="BI823" i="14"/>
  <c r="BI824" i="14"/>
  <c r="BI825" i="14"/>
  <c r="BI826" i="14"/>
  <c r="BI827" i="14"/>
  <c r="BI828" i="14"/>
  <c r="BI829" i="14"/>
  <c r="BI830" i="14"/>
  <c r="BI831" i="14"/>
  <c r="BI832" i="14"/>
  <c r="BI833" i="14"/>
  <c r="BI834" i="14"/>
  <c r="BI835" i="14"/>
  <c r="BI836" i="14"/>
  <c r="BI837" i="14"/>
  <c r="BI838" i="14"/>
  <c r="BI839" i="14"/>
  <c r="BI840" i="14"/>
  <c r="BI841" i="14"/>
  <c r="BI842" i="14"/>
  <c r="BI843" i="14"/>
  <c r="BI844" i="14"/>
  <c r="BI845" i="14"/>
  <c r="BI846" i="14"/>
  <c r="BI847" i="14"/>
  <c r="BI848" i="14"/>
  <c r="BI849" i="14"/>
  <c r="BI850" i="14"/>
  <c r="BI851" i="14"/>
  <c r="BI852" i="14"/>
  <c r="BI853" i="14"/>
  <c r="BI854" i="14"/>
  <c r="BI855" i="14"/>
  <c r="BI856" i="14"/>
  <c r="BI857" i="14"/>
  <c r="BI858" i="14"/>
  <c r="BI859" i="14"/>
  <c r="BI860" i="14"/>
  <c r="BI861" i="14"/>
  <c r="BI862" i="14"/>
  <c r="BI863" i="14"/>
  <c r="BI864" i="14"/>
  <c r="BI865" i="14"/>
  <c r="BI866" i="14"/>
  <c r="BI867" i="14"/>
  <c r="BI868" i="14"/>
  <c r="BI869" i="14"/>
  <c r="BI870" i="14"/>
  <c r="BI871" i="14"/>
  <c r="BI872" i="14"/>
  <c r="BI873" i="14"/>
  <c r="BI874" i="14"/>
  <c r="BI875" i="14"/>
  <c r="BI876" i="14"/>
  <c r="BI877" i="14"/>
  <c r="BI878" i="14"/>
  <c r="BI879" i="14"/>
  <c r="BI880" i="14"/>
  <c r="BI881" i="14"/>
  <c r="BI882" i="14"/>
  <c r="BI883" i="14"/>
  <c r="BI884" i="14"/>
  <c r="BI885" i="14"/>
  <c r="BI886" i="14"/>
  <c r="BI887" i="14"/>
  <c r="BI888" i="14"/>
  <c r="BI889" i="14"/>
  <c r="BI890" i="14"/>
  <c r="BI891" i="14"/>
  <c r="BI892" i="14"/>
  <c r="BI893" i="14"/>
  <c r="BI894" i="14"/>
  <c r="BI895" i="14"/>
  <c r="BI896" i="14"/>
  <c r="BI897" i="14"/>
  <c r="BI898" i="14"/>
  <c r="BI899" i="14"/>
  <c r="BI900" i="14"/>
  <c r="BI901" i="14"/>
  <c r="BI902" i="14"/>
  <c r="BI903" i="14"/>
  <c r="BI904" i="14"/>
  <c r="BI905" i="14"/>
  <c r="BI906" i="14"/>
  <c r="BI907" i="14"/>
  <c r="BI908" i="14"/>
  <c r="BI909" i="14"/>
  <c r="BI910" i="14"/>
  <c r="BI911" i="14"/>
  <c r="BI912" i="14"/>
  <c r="BI913" i="14"/>
  <c r="BI914" i="14"/>
  <c r="BI915" i="14"/>
  <c r="BI916" i="14"/>
  <c r="BI917" i="14"/>
  <c r="BI918" i="14"/>
  <c r="BI919" i="14"/>
  <c r="BI920" i="14"/>
  <c r="BI921" i="14"/>
  <c r="BI922" i="14"/>
  <c r="BI923" i="14"/>
  <c r="BI924" i="14"/>
  <c r="BI925" i="14"/>
  <c r="BI926" i="14"/>
  <c r="BI927" i="14"/>
  <c r="BI928" i="14"/>
  <c r="BI929" i="14"/>
  <c r="BI930" i="14"/>
  <c r="BI931" i="14"/>
  <c r="BI932" i="14"/>
  <c r="BI933" i="14"/>
  <c r="BI934" i="14"/>
  <c r="BI935" i="14"/>
  <c r="BI936" i="14"/>
  <c r="BI937" i="14"/>
  <c r="BI938" i="14"/>
  <c r="BI939" i="14"/>
  <c r="BI940" i="14"/>
  <c r="BI941" i="14"/>
  <c r="BI942" i="14"/>
  <c r="BI943" i="14"/>
  <c r="BI944" i="14"/>
  <c r="BI945" i="14"/>
  <c r="BI946" i="14"/>
  <c r="BI947" i="14"/>
  <c r="BI948" i="14"/>
  <c r="BI949" i="14"/>
  <c r="BI950" i="14"/>
  <c r="BI951" i="14"/>
  <c r="BI952" i="14"/>
  <c r="BI953" i="14"/>
  <c r="BI954" i="14"/>
  <c r="BI955" i="14"/>
  <c r="BI956" i="14"/>
  <c r="BI957" i="14"/>
  <c r="BI958" i="14"/>
  <c r="BI959" i="14"/>
  <c r="BI960" i="14"/>
  <c r="BI961" i="14"/>
  <c r="BI962" i="14"/>
  <c r="BI963" i="14"/>
  <c r="BI964" i="14"/>
  <c r="BI965" i="14"/>
  <c r="BI966" i="14"/>
  <c r="BI967" i="14"/>
  <c r="BI968" i="14"/>
  <c r="BI969" i="14"/>
  <c r="BI970" i="14"/>
  <c r="BI971" i="14"/>
  <c r="BI972" i="14"/>
  <c r="BI973" i="14"/>
  <c r="BI974" i="14"/>
  <c r="BI975" i="14"/>
  <c r="BI976" i="14"/>
  <c r="BI977" i="14"/>
  <c r="BI978" i="14"/>
  <c r="BI979" i="14"/>
  <c r="BI980" i="14"/>
  <c r="BI981" i="14"/>
  <c r="BI982" i="14"/>
  <c r="BI983" i="14"/>
  <c r="BI984" i="14"/>
  <c r="BI985" i="14"/>
  <c r="BI986" i="14"/>
  <c r="BI987" i="14"/>
  <c r="BI988" i="14"/>
  <c r="BI989" i="14"/>
  <c r="BI990" i="14"/>
  <c r="BI991" i="14"/>
  <c r="BI992" i="14"/>
  <c r="BI993" i="14"/>
  <c r="BI994" i="14"/>
  <c r="BI995" i="14"/>
  <c r="BI996" i="14"/>
  <c r="BI997" i="14"/>
  <c r="BI998" i="14"/>
  <c r="BI999" i="14"/>
  <c r="BI1000" i="14"/>
  <c r="BI1001" i="14"/>
  <c r="BI1002" i="14"/>
  <c r="BI1003" i="14"/>
  <c r="BI1004" i="14"/>
  <c r="BI1005" i="14"/>
  <c r="BI1006" i="14"/>
  <c r="BI1007" i="14"/>
  <c r="BI1008" i="14"/>
  <c r="BI1009" i="14"/>
  <c r="BI1010" i="14"/>
  <c r="BI1011" i="14"/>
  <c r="BI1012" i="14"/>
  <c r="BI1013" i="14"/>
  <c r="BI1014" i="14"/>
  <c r="BI1015" i="14"/>
  <c r="BI1016" i="14"/>
  <c r="BI1017" i="14"/>
  <c r="BI1018" i="14"/>
  <c r="BI1019" i="14"/>
  <c r="BI1020" i="14"/>
  <c r="BI1021" i="14"/>
  <c r="BI1022" i="14"/>
  <c r="BI1023" i="14"/>
  <c r="BI1024" i="14"/>
  <c r="BI1025" i="14"/>
  <c r="BI1026" i="14"/>
  <c r="BI1027" i="14"/>
  <c r="BI1028" i="14"/>
  <c r="BI1029" i="14"/>
  <c r="BI1030" i="14"/>
  <c r="BI1031" i="14"/>
  <c r="BI1032" i="14"/>
  <c r="BI1033" i="14"/>
  <c r="BI1034" i="14"/>
  <c r="BI1035" i="14"/>
  <c r="BI1036" i="14"/>
  <c r="BI1037" i="14"/>
  <c r="BI1038" i="14"/>
  <c r="BI1039" i="14"/>
  <c r="BI1040" i="14"/>
  <c r="BI1041" i="14"/>
  <c r="BI1042" i="14"/>
  <c r="BI1043" i="14"/>
  <c r="BI1044" i="14"/>
  <c r="BI1045" i="14"/>
  <c r="BI1046" i="14"/>
  <c r="BI1047" i="14"/>
  <c r="BI1048" i="14"/>
  <c r="BI1049" i="14"/>
  <c r="BI1050" i="14"/>
  <c r="BI1051" i="14"/>
  <c r="BI1052" i="14"/>
  <c r="BI1053" i="14"/>
  <c r="BI1054" i="14"/>
  <c r="BI1055" i="14"/>
  <c r="BI1056" i="14"/>
  <c r="BI1057" i="14"/>
  <c r="BI1058" i="14"/>
  <c r="BI1059" i="14"/>
  <c r="BI1060" i="14"/>
  <c r="BI1061" i="14"/>
  <c r="BI1062" i="14"/>
  <c r="BI1063" i="14"/>
  <c r="BI1064" i="14"/>
  <c r="BI1065" i="14"/>
  <c r="BI1066" i="14"/>
  <c r="BI1067" i="14"/>
  <c r="BI1068" i="14"/>
  <c r="BI1069" i="14"/>
  <c r="BI1070" i="14"/>
  <c r="BI1071" i="14"/>
  <c r="BI1072" i="14"/>
  <c r="BI1073" i="14"/>
  <c r="BI1074" i="14"/>
  <c r="BI1075" i="14"/>
  <c r="BI1076" i="14"/>
  <c r="BI1077" i="14"/>
  <c r="BI1078" i="14"/>
  <c r="BI1079" i="14"/>
  <c r="BI1080" i="14"/>
  <c r="BI1081" i="14"/>
  <c r="BI1082" i="14"/>
  <c r="BI1083" i="14"/>
  <c r="BI1084" i="14"/>
  <c r="BI1085" i="14"/>
  <c r="BI1086" i="14"/>
  <c r="BI1087" i="14"/>
  <c r="BI1088" i="14"/>
  <c r="BI1089" i="14"/>
  <c r="BI1090" i="14"/>
  <c r="BI1091" i="14"/>
  <c r="BI1092" i="14"/>
  <c r="BI1093" i="14"/>
  <c r="BI1094" i="14"/>
  <c r="BI1095" i="14"/>
  <c r="BI1096" i="14"/>
  <c r="BI1097" i="14"/>
  <c r="BI1098" i="14"/>
  <c r="BI1099" i="14"/>
  <c r="BI1100" i="14"/>
  <c r="BI1101" i="14"/>
  <c r="BI1102" i="14"/>
  <c r="BI1103" i="14"/>
  <c r="BI1104" i="14"/>
  <c r="BI1105" i="14"/>
  <c r="BI1106" i="14"/>
  <c r="BI1107" i="14"/>
  <c r="BI1108" i="14"/>
  <c r="BI1109" i="14"/>
  <c r="BI1110" i="14"/>
  <c r="BI1111" i="14"/>
  <c r="BI1112" i="14"/>
  <c r="BI1113" i="14"/>
  <c r="BI1114" i="14"/>
  <c r="BI1115" i="14"/>
  <c r="BI1116" i="14"/>
  <c r="BI1117" i="14"/>
  <c r="BI1118" i="14"/>
  <c r="BI1119" i="14"/>
  <c r="BI1120" i="14"/>
  <c r="BI1121" i="14"/>
  <c r="BI1122" i="14"/>
  <c r="BI1123" i="14"/>
  <c r="BI1124" i="14"/>
  <c r="BI1125" i="14"/>
  <c r="BI1126" i="14"/>
  <c r="BI1127" i="14"/>
  <c r="BI1128" i="14"/>
  <c r="BI1129" i="14"/>
  <c r="BI1130" i="14"/>
  <c r="BI1131" i="14"/>
  <c r="BI1132" i="14"/>
  <c r="BI1133" i="14"/>
  <c r="BI1134" i="14"/>
  <c r="BI1135" i="14"/>
  <c r="BI1136" i="14"/>
  <c r="BI1137" i="14"/>
  <c r="BI1138" i="14"/>
  <c r="BI1139" i="14"/>
  <c r="BI1140" i="14"/>
  <c r="BI1141" i="14"/>
  <c r="BI1142" i="14"/>
  <c r="BI1143" i="14"/>
  <c r="BI1144" i="14"/>
  <c r="BI1145" i="14"/>
  <c r="BI1146" i="14"/>
  <c r="BI1147" i="14"/>
  <c r="BI1148" i="14"/>
  <c r="BI1149" i="14"/>
  <c r="BI1150" i="14"/>
  <c r="BI1151" i="14"/>
  <c r="BI1152" i="14"/>
  <c r="BI1153" i="14"/>
  <c r="BI1154" i="14"/>
  <c r="BI1155" i="14"/>
  <c r="BI1156" i="14"/>
  <c r="BI1157" i="14"/>
  <c r="BI1158" i="14"/>
  <c r="BI1159" i="14"/>
  <c r="BI1160" i="14"/>
  <c r="BI1161" i="14"/>
  <c r="BI1162" i="14"/>
  <c r="BI1163" i="14"/>
  <c r="BI1164" i="14"/>
  <c r="BI1165" i="14"/>
  <c r="BI1166" i="14"/>
  <c r="BI1167" i="14"/>
  <c r="BI1168" i="14"/>
  <c r="BI1169" i="14"/>
  <c r="BI1170" i="14"/>
  <c r="BI1171" i="14"/>
  <c r="BI1172" i="14"/>
  <c r="BI1173" i="14"/>
  <c r="BI1174" i="14"/>
  <c r="BI1175" i="14"/>
  <c r="BI1176" i="14"/>
  <c r="BI1177" i="14"/>
  <c r="BI1178" i="14"/>
  <c r="BI1179" i="14"/>
  <c r="BI1180" i="14"/>
  <c r="BI1181" i="14"/>
  <c r="BI1182" i="14"/>
  <c r="BI1183" i="14"/>
  <c r="BI1184" i="14"/>
  <c r="BI1185" i="14"/>
  <c r="BI1186" i="14"/>
  <c r="BI1187" i="14"/>
  <c r="BI1188" i="14"/>
  <c r="BI1189" i="14"/>
  <c r="BI1190" i="14"/>
  <c r="BI1191" i="14"/>
  <c r="BI1192" i="14"/>
  <c r="BI1193" i="14"/>
  <c r="BI1194" i="14"/>
  <c r="BI1195" i="14"/>
  <c r="BI1196" i="14"/>
  <c r="BI1197" i="14"/>
  <c r="BI1198" i="14"/>
  <c r="BI1199" i="14"/>
  <c r="BI1200" i="14"/>
  <c r="BI1201" i="14"/>
  <c r="BI1202" i="14"/>
  <c r="BI1203" i="14"/>
  <c r="BI1204" i="14"/>
  <c r="BI1205" i="14"/>
  <c r="BI1206" i="14"/>
  <c r="BI1207" i="14"/>
  <c r="BI1208" i="14"/>
  <c r="BI1209" i="14"/>
  <c r="BI1210" i="14"/>
  <c r="BI1211" i="14"/>
  <c r="BI1212" i="14"/>
  <c r="BI1213" i="14"/>
  <c r="BI1214" i="14"/>
  <c r="BI1215" i="14"/>
  <c r="BI1216" i="14"/>
  <c r="BI1217" i="14"/>
  <c r="BI1218" i="14"/>
  <c r="BI1219" i="14"/>
  <c r="BI1220" i="14"/>
  <c r="BI1221" i="14"/>
  <c r="BI1222" i="14"/>
  <c r="BI1223" i="14"/>
  <c r="BI1224" i="14"/>
  <c r="BI1225" i="14"/>
  <c r="BI1226" i="14"/>
  <c r="BI1227" i="14"/>
  <c r="BI1228" i="14"/>
  <c r="BI1229" i="14"/>
  <c r="BI1230" i="14"/>
  <c r="BI1231" i="14"/>
  <c r="BI1232" i="14"/>
  <c r="BI1233" i="14"/>
  <c r="BI1234" i="14"/>
  <c r="BI1235" i="14"/>
  <c r="BI1236" i="14"/>
  <c r="BI1237" i="14"/>
  <c r="BI1238" i="14"/>
  <c r="BI1239" i="14"/>
  <c r="BI1240" i="14"/>
  <c r="BI1241" i="14"/>
  <c r="BI1242" i="14"/>
  <c r="BI1243" i="14"/>
  <c r="BI1244" i="14"/>
  <c r="BI1245" i="14"/>
  <c r="BI1246" i="14"/>
  <c r="BI1247" i="14"/>
  <c r="BI1248" i="14"/>
  <c r="BI1249" i="14"/>
  <c r="BI1250" i="14"/>
  <c r="BI1251" i="14"/>
  <c r="BI1252" i="14"/>
  <c r="BI1253" i="14"/>
  <c r="BI1254" i="14"/>
  <c r="BI1255" i="14"/>
  <c r="BI1256" i="14"/>
  <c r="BI1257" i="14"/>
  <c r="BI1258" i="14"/>
  <c r="BI1259" i="14"/>
  <c r="BI1260" i="14"/>
  <c r="BI1261" i="14"/>
  <c r="BI1262" i="14"/>
  <c r="BI1263" i="14"/>
  <c r="BI1264" i="14"/>
  <c r="BI1265" i="14"/>
  <c r="BI1266" i="14"/>
  <c r="BI1267" i="14"/>
  <c r="BI1268" i="14"/>
  <c r="BI1269" i="14"/>
  <c r="BI1270" i="14"/>
  <c r="BI1271" i="14"/>
  <c r="BI1272" i="14"/>
  <c r="BI1273" i="14"/>
  <c r="BI1274" i="14"/>
  <c r="BI1275" i="14"/>
  <c r="BI1276" i="14"/>
  <c r="BI1277" i="14"/>
  <c r="BI1278" i="14"/>
  <c r="BI1279" i="14"/>
  <c r="BI1280" i="14"/>
  <c r="BI1281" i="14"/>
  <c r="BI1282" i="14"/>
  <c r="BI1283" i="14"/>
  <c r="BI1284" i="14"/>
  <c r="BI1285" i="14"/>
  <c r="BI1286" i="14"/>
  <c r="BI1287" i="14"/>
  <c r="BI1288" i="14"/>
  <c r="BI1289" i="14"/>
  <c r="BI1290" i="14"/>
  <c r="BI1291" i="14"/>
  <c r="BI1292" i="14"/>
  <c r="BI1293" i="14"/>
  <c r="BI1294" i="14"/>
  <c r="BI1295" i="14"/>
  <c r="BI1296" i="14"/>
  <c r="BI1297" i="14"/>
  <c r="BI1298" i="14"/>
  <c r="BI1299" i="14"/>
  <c r="BI1300" i="14"/>
  <c r="BI1301" i="14"/>
  <c r="BI1302" i="14"/>
  <c r="BI1303" i="14"/>
  <c r="BI1304" i="14"/>
  <c r="BI1305" i="14"/>
  <c r="BI1306" i="14"/>
  <c r="BI1307" i="14"/>
  <c r="BI1308" i="14"/>
  <c r="BI1309" i="14"/>
  <c r="BI1310" i="14"/>
  <c r="BI1311" i="14"/>
  <c r="BI1312" i="14"/>
  <c r="BI1313" i="14"/>
  <c r="BI1314" i="14"/>
  <c r="BI1315" i="14"/>
  <c r="BI1316" i="14"/>
  <c r="BI1317" i="14"/>
  <c r="BI1318" i="14"/>
  <c r="BI1319" i="14"/>
  <c r="BI1320" i="14"/>
  <c r="BI1321" i="14"/>
  <c r="BI1322" i="14"/>
  <c r="BI1323" i="14"/>
  <c r="BI1324" i="14"/>
  <c r="BI1325" i="14"/>
  <c r="BI1326" i="14"/>
  <c r="BI1327" i="14"/>
  <c r="BI1328" i="14"/>
  <c r="BI1329" i="14"/>
  <c r="BI1330" i="14"/>
  <c r="BI1331" i="14"/>
  <c r="BI1332" i="14"/>
  <c r="BI1333" i="14"/>
  <c r="BI1334" i="14"/>
  <c r="BI1335" i="14"/>
  <c r="BI1336" i="14"/>
  <c r="BI1337" i="14"/>
  <c r="BI1338" i="14"/>
  <c r="BI1339" i="14"/>
  <c r="BI1340" i="14"/>
  <c r="BI1341" i="14"/>
  <c r="BI1342" i="14"/>
  <c r="BI1343" i="14"/>
  <c r="BI1344" i="14"/>
  <c r="BI1345" i="14"/>
  <c r="BI1346" i="14"/>
  <c r="BI1347" i="14"/>
  <c r="BI1348" i="14"/>
  <c r="BI1349" i="14"/>
  <c r="BI1350" i="14"/>
  <c r="BI1351" i="14"/>
  <c r="BI1352" i="14"/>
  <c r="BI1353" i="14"/>
  <c r="BI1354" i="14"/>
  <c r="BI1355" i="14"/>
  <c r="BI1356" i="14"/>
  <c r="BI1357" i="14"/>
  <c r="BI1358" i="14"/>
  <c r="BI1359" i="14"/>
  <c r="BI1360" i="14"/>
  <c r="BI1361" i="14"/>
  <c r="BI1362" i="14"/>
  <c r="BI1363" i="14"/>
  <c r="BI1364" i="14"/>
  <c r="BI1365" i="14"/>
  <c r="BI1366" i="14"/>
  <c r="BI1367" i="14"/>
  <c r="BI1368" i="14"/>
  <c r="BI1369" i="14"/>
  <c r="BI1370" i="14"/>
  <c r="BI1371" i="14"/>
  <c r="BI1372" i="14"/>
  <c r="BI1373" i="14"/>
  <c r="BI1374" i="14"/>
  <c r="BI1375" i="14"/>
  <c r="BI1376" i="14"/>
  <c r="BI1377" i="14"/>
  <c r="BI1378" i="14"/>
  <c r="BI1379" i="14"/>
  <c r="BI1380" i="14"/>
  <c r="BI1381" i="14"/>
  <c r="BI1382" i="14"/>
  <c r="BI1383" i="14"/>
  <c r="BI1384" i="14"/>
  <c r="BI1385" i="14"/>
  <c r="BI1386" i="14"/>
  <c r="BI1387" i="14"/>
  <c r="BI1388" i="14"/>
  <c r="BI1389" i="14"/>
  <c r="BI1390" i="14"/>
  <c r="BI1391" i="14"/>
  <c r="BI1392" i="14"/>
  <c r="BI1393" i="14"/>
  <c r="BI1394" i="14"/>
  <c r="BI1395" i="14"/>
  <c r="BI1396" i="14"/>
  <c r="BI1397" i="14"/>
  <c r="BI1398" i="14"/>
  <c r="BI1399" i="14"/>
  <c r="BI1400" i="14"/>
  <c r="BI1401" i="14"/>
  <c r="BI1402" i="14"/>
  <c r="BI1403" i="14"/>
  <c r="BI1404" i="14"/>
  <c r="BI1405" i="14"/>
  <c r="BI1406" i="14"/>
  <c r="BI1407" i="14"/>
  <c r="BI1408" i="14"/>
  <c r="BI1409" i="14"/>
  <c r="BI1410" i="14"/>
  <c r="BI1411" i="14"/>
  <c r="BI1412" i="14"/>
  <c r="BI1413" i="14"/>
  <c r="BI1414" i="14"/>
  <c r="BI1415" i="14"/>
  <c r="BI1416" i="14"/>
  <c r="BI1417" i="14"/>
  <c r="BI1418" i="14"/>
  <c r="BI1419" i="14"/>
  <c r="BI1420" i="14"/>
  <c r="BI1421" i="14"/>
  <c r="BI1422" i="14"/>
  <c r="BI1423" i="14"/>
  <c r="BI1424" i="14"/>
  <c r="BI1425" i="14"/>
  <c r="BI1426" i="14"/>
  <c r="BI1427" i="14"/>
  <c r="BI1428" i="14"/>
  <c r="BI1429" i="14"/>
  <c r="BI1430" i="14"/>
  <c r="BI1431" i="14"/>
  <c r="BI1432" i="14"/>
  <c r="BI1433" i="14"/>
  <c r="BI1434" i="14"/>
  <c r="BI1435" i="14"/>
  <c r="BI1436" i="14"/>
  <c r="BI1437" i="14"/>
  <c r="BI1438" i="14"/>
  <c r="BI1439" i="14"/>
  <c r="BI1440" i="14"/>
  <c r="BI1441" i="14"/>
  <c r="BI1442" i="14"/>
  <c r="BI1443" i="14"/>
  <c r="BI1444" i="14"/>
  <c r="BI1445" i="14"/>
  <c r="BI1446" i="14"/>
  <c r="BI1447" i="14"/>
  <c r="BI1448" i="14"/>
  <c r="BI1449" i="14"/>
  <c r="BI1450" i="14"/>
  <c r="BI1451" i="14"/>
  <c r="BI1452" i="14"/>
  <c r="BI1453" i="14"/>
  <c r="BI1454" i="14"/>
  <c r="BI1455" i="14"/>
  <c r="BI1456" i="14"/>
  <c r="BI1457" i="14"/>
  <c r="BI1458" i="14"/>
  <c r="BI1459" i="14"/>
  <c r="BI1460" i="14"/>
  <c r="BI1461" i="14"/>
  <c r="BI1462" i="14"/>
  <c r="BI1463" i="14"/>
  <c r="BI1464" i="14"/>
  <c r="BI1465" i="14"/>
  <c r="BI1466" i="14"/>
  <c r="BI1467" i="14"/>
  <c r="BI1468" i="14"/>
  <c r="BI1469" i="14"/>
  <c r="BI1470" i="14"/>
  <c r="BI1471" i="14"/>
  <c r="BI1472" i="14"/>
  <c r="BI1473" i="14"/>
  <c r="BI1474" i="14"/>
  <c r="BI1475" i="14"/>
  <c r="BI1476" i="14"/>
  <c r="BI1477" i="14"/>
  <c r="BI1478" i="14"/>
  <c r="BI1479" i="14"/>
  <c r="BI1480" i="14"/>
  <c r="BI1481" i="14"/>
  <c r="BI1482" i="14"/>
  <c r="BI1483" i="14"/>
  <c r="BI1484" i="14"/>
  <c r="BI1485" i="14"/>
  <c r="BI1486" i="14"/>
  <c r="BI1487" i="14"/>
  <c r="BI1488" i="14"/>
  <c r="BI1489" i="14"/>
  <c r="BI1490" i="14"/>
  <c r="BI1491" i="14"/>
  <c r="BI1492" i="14"/>
  <c r="BI1493" i="14"/>
  <c r="BI1494" i="14"/>
  <c r="BI1495" i="14"/>
  <c r="BI1496" i="14"/>
  <c r="BI1497" i="14"/>
  <c r="BI1498" i="14"/>
  <c r="BI1499" i="14"/>
  <c r="BI1500" i="14"/>
  <c r="BI1501" i="14"/>
  <c r="BI1502" i="14"/>
  <c r="BI1503" i="14"/>
  <c r="BI1504" i="14"/>
  <c r="BI1505" i="14"/>
  <c r="BI1506" i="14"/>
  <c r="BI1507" i="14"/>
  <c r="BI1508" i="14"/>
  <c r="BI1509" i="14"/>
  <c r="BI1510" i="14"/>
  <c r="BI1511" i="14"/>
  <c r="BI1512" i="14"/>
  <c r="BI1513" i="14"/>
  <c r="BI1514" i="14"/>
  <c r="BI1515" i="14"/>
  <c r="BI1516" i="14"/>
  <c r="BI1517" i="14"/>
  <c r="BI1518" i="14"/>
  <c r="BI1519" i="14"/>
  <c r="BI1520" i="14"/>
  <c r="BI1521" i="14"/>
  <c r="BI1522" i="14"/>
  <c r="BI1523" i="14"/>
  <c r="BI1524" i="14"/>
  <c r="BI1525" i="14"/>
  <c r="BI1526" i="14"/>
  <c r="BI1527" i="14"/>
  <c r="BI1528" i="14"/>
  <c r="BI1529" i="14"/>
  <c r="BI1530" i="14"/>
  <c r="BI1531" i="14"/>
  <c r="BI1532" i="14"/>
  <c r="BI1533" i="14"/>
  <c r="BI1534" i="14"/>
  <c r="BI1535" i="14"/>
  <c r="BI1536" i="14"/>
  <c r="BI1537" i="14"/>
  <c r="BI1538" i="14"/>
  <c r="BI1539" i="14"/>
  <c r="BI1540" i="14"/>
  <c r="BI1541" i="14"/>
  <c r="BI1542" i="14"/>
  <c r="BI1543" i="14"/>
  <c r="BI1544" i="14"/>
  <c r="BI1545" i="14"/>
  <c r="BI1546" i="14"/>
  <c r="BI1547" i="14"/>
  <c r="BI1548" i="14"/>
  <c r="BI1549" i="14"/>
  <c r="BI1550" i="14"/>
  <c r="BI1551" i="14"/>
  <c r="BI1552" i="14"/>
  <c r="BI1553" i="14"/>
  <c r="BI1554" i="14"/>
  <c r="BI1555" i="14"/>
  <c r="BI1556" i="14"/>
  <c r="BI1557" i="14"/>
  <c r="BI1558" i="14"/>
  <c r="BI1559" i="14"/>
  <c r="BI1560" i="14"/>
  <c r="BI1561" i="14"/>
  <c r="BI1562" i="14"/>
  <c r="BI1563" i="14"/>
  <c r="BI1564" i="14"/>
  <c r="BI1565" i="14"/>
  <c r="BI1566" i="14"/>
  <c r="BI1567" i="14"/>
  <c r="BI1568" i="14"/>
  <c r="BI1569" i="14"/>
  <c r="BI1570" i="14"/>
  <c r="BI1571" i="14"/>
  <c r="BI1572" i="14"/>
  <c r="BI1573" i="14"/>
  <c r="BI1574" i="14"/>
  <c r="BI1575" i="14"/>
  <c r="BI1576" i="14"/>
  <c r="BI1577" i="14"/>
  <c r="BI1578" i="14"/>
  <c r="BI1579" i="14"/>
  <c r="BI1580" i="14"/>
  <c r="BI1581" i="14"/>
  <c r="BI1582" i="14"/>
  <c r="BI1583" i="14"/>
  <c r="BI1584" i="14"/>
  <c r="BI1585" i="14"/>
  <c r="BI1586" i="14"/>
  <c r="BI1587" i="14"/>
  <c r="BI1588" i="14"/>
  <c r="BI1589" i="14"/>
  <c r="BI1590" i="14"/>
  <c r="BI1591" i="14"/>
  <c r="BI1592" i="14"/>
  <c r="BI1593" i="14"/>
  <c r="BI1594" i="14"/>
  <c r="BI1595" i="14"/>
  <c r="BI1596" i="14"/>
  <c r="BI1597" i="14"/>
  <c r="BI1598" i="14"/>
  <c r="BI1599" i="14"/>
  <c r="BI1600" i="14"/>
  <c r="BI1601" i="14"/>
  <c r="BI1602" i="14"/>
  <c r="BI1603" i="14"/>
  <c r="BI1604" i="14"/>
  <c r="BI1605" i="14"/>
  <c r="BI1606" i="14"/>
  <c r="BI1607" i="14"/>
  <c r="BI1608" i="14"/>
  <c r="BI1609" i="14"/>
  <c r="BI1610" i="14"/>
  <c r="BI1611" i="14"/>
  <c r="BI1612" i="14"/>
  <c r="BI1613" i="14"/>
  <c r="BI1614" i="14"/>
  <c r="BI1615" i="14"/>
  <c r="BI1616" i="14"/>
  <c r="BI1617" i="14"/>
  <c r="BI1618" i="14"/>
  <c r="BI1619" i="14"/>
  <c r="BI1620" i="14"/>
  <c r="BI1621" i="14"/>
  <c r="BI1622" i="14"/>
  <c r="BI1623" i="14"/>
  <c r="BI1624" i="14"/>
  <c r="BI1625" i="14"/>
  <c r="BI1626" i="14"/>
  <c r="BI1627" i="14"/>
  <c r="BI1628" i="14"/>
  <c r="BI1629" i="14"/>
  <c r="BI1630" i="14"/>
  <c r="BI1631" i="14"/>
  <c r="BI1632" i="14"/>
  <c r="BI1633" i="14"/>
  <c r="BI1634" i="14"/>
  <c r="BI1635" i="14"/>
  <c r="BI1636" i="14"/>
  <c r="BI1637" i="14"/>
  <c r="BI1638" i="14"/>
  <c r="BI1639" i="14"/>
  <c r="BI1640" i="14"/>
  <c r="BI1641" i="14"/>
  <c r="BI1642" i="14"/>
  <c r="BI1643" i="14"/>
  <c r="BI1644" i="14"/>
  <c r="BI1645" i="14"/>
  <c r="BI1646" i="14"/>
  <c r="BI1647" i="14"/>
  <c r="BI1648" i="14"/>
  <c r="BI1649" i="14"/>
  <c r="BI1650" i="14"/>
  <c r="BI1651" i="14"/>
  <c r="BI1652" i="14"/>
  <c r="BI1653" i="14"/>
  <c r="BI1654" i="14"/>
  <c r="BI1655" i="14"/>
  <c r="BI1656" i="14"/>
  <c r="BI1657" i="14"/>
  <c r="BI1658" i="14"/>
  <c r="BI1659" i="14"/>
  <c r="BI1660" i="14"/>
  <c r="BI1661" i="14"/>
  <c r="BI1662" i="14"/>
  <c r="BI1663" i="14"/>
  <c r="BI1664" i="14"/>
  <c r="BI1665" i="14"/>
  <c r="BI1666" i="14"/>
  <c r="BI1667" i="14"/>
  <c r="BI1668" i="14"/>
  <c r="BI1669" i="14"/>
  <c r="BI1670" i="14"/>
  <c r="BI1671" i="14"/>
  <c r="BI1672" i="14"/>
  <c r="BI1673" i="14"/>
  <c r="BI1674" i="14"/>
  <c r="BI1675" i="14"/>
  <c r="BI1676" i="14"/>
  <c r="BI1677" i="14"/>
  <c r="BI1678" i="14"/>
  <c r="BI1679" i="14"/>
  <c r="BI1680" i="14"/>
  <c r="BI1681" i="14"/>
  <c r="BI1682" i="14"/>
  <c r="BI1683" i="14"/>
  <c r="BI1684" i="14"/>
  <c r="BI1685" i="14"/>
  <c r="BI1686" i="14"/>
  <c r="BI1687" i="14"/>
  <c r="BI1688" i="14"/>
  <c r="BI1689" i="14"/>
  <c r="BI1690" i="14"/>
  <c r="BI1691" i="14"/>
  <c r="BI1692" i="14"/>
  <c r="BI1693" i="14"/>
  <c r="BI1694" i="14"/>
  <c r="BI1695" i="14"/>
  <c r="BI1696" i="14"/>
  <c r="BI1697" i="14"/>
  <c r="BI1698" i="14"/>
  <c r="BI1699" i="14"/>
  <c r="BI1700" i="14"/>
  <c r="BI1701" i="14"/>
  <c r="BI1702" i="14"/>
  <c r="BI1703" i="14"/>
  <c r="BI1704" i="14"/>
  <c r="BI1705" i="14"/>
  <c r="BI1706" i="14"/>
  <c r="BI1707" i="14"/>
  <c r="BI1708" i="14"/>
  <c r="BI1709" i="14"/>
  <c r="BI1710" i="14"/>
  <c r="BI1711" i="14"/>
  <c r="BI1712" i="14"/>
  <c r="BI1713" i="14"/>
  <c r="BI1714" i="14"/>
  <c r="BI1715" i="14"/>
  <c r="BI1716" i="14"/>
  <c r="BI1717" i="14"/>
  <c r="BI1718" i="14"/>
  <c r="BI1719" i="14"/>
  <c r="BI1720" i="14"/>
  <c r="BI1721" i="14"/>
  <c r="BI1722" i="14"/>
  <c r="BI1723" i="14"/>
  <c r="BI1724" i="14"/>
  <c r="BI1725" i="14"/>
  <c r="BI1726" i="14"/>
  <c r="BI1727" i="14"/>
  <c r="BI1728" i="14"/>
  <c r="BI1729" i="14"/>
  <c r="BI1730" i="14"/>
  <c r="BI1731" i="14"/>
  <c r="BI1732" i="14"/>
  <c r="BI1733" i="14"/>
  <c r="BI1734" i="14"/>
  <c r="BI1735" i="14"/>
  <c r="BI1736" i="14"/>
  <c r="BI1737" i="14"/>
  <c r="BI1738" i="14"/>
  <c r="BI1739" i="14"/>
  <c r="BI1740" i="14"/>
  <c r="BI1741" i="14"/>
  <c r="BI1742" i="14"/>
  <c r="BI1743" i="14"/>
  <c r="BI1744" i="14"/>
  <c r="BI1745" i="14"/>
  <c r="BI1746" i="14"/>
  <c r="BI1747" i="14"/>
  <c r="BI1748" i="14"/>
  <c r="BI1749" i="14"/>
  <c r="BI1750" i="14"/>
  <c r="BI1751" i="14"/>
  <c r="BI1752" i="14"/>
  <c r="BI1753" i="14"/>
  <c r="BI1754" i="14"/>
  <c r="BI1755" i="14"/>
  <c r="BI1756" i="14"/>
  <c r="BI1757" i="14"/>
  <c r="BI1758" i="14"/>
  <c r="BI1759" i="14"/>
  <c r="BI1760" i="14"/>
  <c r="BI1761" i="14"/>
  <c r="BI1762" i="14"/>
  <c r="BI1763" i="14"/>
  <c r="BI1764" i="14"/>
  <c r="BI1765" i="14"/>
  <c r="BI1766" i="14"/>
  <c r="BI1767" i="14"/>
  <c r="BI1768" i="14"/>
  <c r="BI1769" i="14"/>
  <c r="BI1770" i="14"/>
  <c r="BI1771" i="14"/>
  <c r="BI1772" i="14"/>
  <c r="BI1773" i="14"/>
  <c r="BI1774" i="14"/>
  <c r="BI1775" i="14"/>
  <c r="BI1776" i="14"/>
  <c r="BI1777" i="14"/>
  <c r="BI1778" i="14"/>
  <c r="BI1779" i="14"/>
  <c r="BI1780" i="14"/>
  <c r="BI1781" i="14"/>
  <c r="BI1782" i="14"/>
  <c r="BI1783" i="14"/>
  <c r="BI1784" i="14"/>
  <c r="BI1785" i="14"/>
  <c r="BI1786" i="14"/>
  <c r="BI1787" i="14"/>
  <c r="BI1788" i="14"/>
  <c r="BI1789" i="14"/>
  <c r="BI1790" i="14"/>
  <c r="BI1791" i="14"/>
  <c r="BI1792" i="14"/>
  <c r="BI1793" i="14"/>
  <c r="BI1794" i="14"/>
  <c r="BI1795" i="14"/>
  <c r="BI1796" i="14"/>
  <c r="BI1797" i="14"/>
  <c r="BI1798" i="14"/>
  <c r="BI1799" i="14"/>
  <c r="BI1800" i="14"/>
  <c r="BI1801" i="14"/>
  <c r="BI1802" i="14"/>
  <c r="BI1803" i="14"/>
  <c r="BI1804" i="14"/>
  <c r="BI1805" i="14"/>
  <c r="BI1806" i="14"/>
  <c r="BI1807" i="14"/>
  <c r="BI1808" i="14"/>
  <c r="BI1809" i="14"/>
  <c r="BI1810" i="14"/>
  <c r="BI1811" i="14"/>
  <c r="BI1812" i="14"/>
  <c r="BI1813" i="14"/>
  <c r="BI1814" i="14"/>
  <c r="BI1815" i="14"/>
  <c r="BI1816" i="14"/>
  <c r="BI1817" i="14"/>
  <c r="BI1818" i="14"/>
  <c r="BI1819" i="14"/>
  <c r="BI1820" i="14"/>
  <c r="BI1821" i="14"/>
  <c r="BI1822" i="14"/>
  <c r="BI1823" i="14"/>
  <c r="BI1824" i="14"/>
  <c r="BI1825" i="14"/>
  <c r="BI1826" i="14"/>
  <c r="BI1827" i="14"/>
  <c r="BI1828" i="14"/>
  <c r="BI1829" i="14"/>
  <c r="BI1830" i="14"/>
  <c r="BI1831" i="14"/>
  <c r="BI1832" i="14"/>
  <c r="BI1833" i="14"/>
  <c r="BI1834" i="14"/>
  <c r="BI1835" i="14"/>
  <c r="BI1836" i="14"/>
  <c r="BI1837" i="14"/>
  <c r="BI1838" i="14"/>
  <c r="BI1839" i="14"/>
  <c r="BI1840" i="14"/>
  <c r="BI1841" i="14"/>
  <c r="BI1842" i="14"/>
  <c r="BI1843" i="14"/>
  <c r="BI1844" i="14"/>
  <c r="BI1845" i="14"/>
  <c r="BI1846" i="14"/>
  <c r="BI1847" i="14"/>
  <c r="BI1848" i="14"/>
  <c r="BI1849" i="14"/>
  <c r="BI1850" i="14"/>
  <c r="BI1851" i="14"/>
  <c r="BI1852" i="14"/>
  <c r="BI1853" i="14"/>
  <c r="BI1854" i="14"/>
  <c r="BI1855" i="14"/>
  <c r="BI1856" i="14"/>
  <c r="BI1857" i="14"/>
  <c r="BI1858" i="14"/>
  <c r="BI1859" i="14"/>
  <c r="BI1860" i="14"/>
  <c r="BI1861" i="14"/>
  <c r="BI1862" i="14"/>
  <c r="BI1863" i="14"/>
  <c r="BI1864" i="14"/>
  <c r="BI1865" i="14"/>
  <c r="BI1866" i="14"/>
  <c r="BI1867" i="14"/>
  <c r="BI1868" i="14"/>
  <c r="BI1869" i="14"/>
  <c r="BI1870" i="14"/>
  <c r="BI1871" i="14"/>
  <c r="BI1872" i="14"/>
  <c r="BI1873" i="14"/>
  <c r="BI1874" i="14"/>
  <c r="BI1875" i="14"/>
  <c r="BI1876" i="14"/>
  <c r="BI1877" i="14"/>
  <c r="BI1878" i="14"/>
  <c r="BI1879" i="14"/>
  <c r="BI1880" i="14"/>
  <c r="BI1881" i="14"/>
  <c r="BI1882" i="14"/>
  <c r="BI1883" i="14"/>
  <c r="BI1884" i="14"/>
  <c r="BI1885" i="14"/>
  <c r="BI1886" i="14"/>
  <c r="BI1887" i="14"/>
  <c r="BI1888" i="14"/>
  <c r="BI1889" i="14"/>
  <c r="BI1890" i="14"/>
  <c r="BI1891" i="14"/>
  <c r="BI1892" i="14"/>
  <c r="BI1893" i="14"/>
  <c r="BI1894" i="14"/>
  <c r="BI1895" i="14"/>
  <c r="BI1896" i="14"/>
  <c r="BI1897" i="14"/>
  <c r="BI1898" i="14"/>
  <c r="BI1899" i="14"/>
  <c r="BI1900" i="14"/>
  <c r="BI1901" i="14"/>
  <c r="BI1902" i="14"/>
  <c r="BI1903" i="14"/>
  <c r="BI1904" i="14"/>
  <c r="BI1905" i="14"/>
  <c r="BI1906" i="14"/>
  <c r="BI1907" i="14"/>
  <c r="BI1908" i="14"/>
  <c r="BI1909" i="14"/>
  <c r="BI1910" i="14"/>
  <c r="BI1911" i="14"/>
  <c r="BI1912" i="14"/>
  <c r="BI1913" i="14"/>
  <c r="BI1914" i="14"/>
  <c r="BI1915" i="14"/>
  <c r="BI1916" i="14"/>
  <c r="BI1917" i="14"/>
  <c r="BI1918" i="14"/>
  <c r="BI1919" i="14"/>
  <c r="BI1920" i="14"/>
  <c r="BI1921" i="14"/>
  <c r="BI1922" i="14"/>
  <c r="BI1923" i="14"/>
  <c r="BI1924" i="14"/>
  <c r="BI1925" i="14"/>
  <c r="BI1926" i="14"/>
  <c r="BI1927" i="14"/>
  <c r="BI1928" i="14"/>
  <c r="BI1929" i="14"/>
  <c r="BI1930" i="14"/>
  <c r="BI1931" i="14"/>
  <c r="BI1932" i="14"/>
  <c r="BI1933" i="14"/>
  <c r="BI1934" i="14"/>
  <c r="BI1935" i="14"/>
  <c r="BI1936" i="14"/>
  <c r="BI1937" i="14"/>
  <c r="BI1938" i="14"/>
  <c r="BI1939" i="14"/>
  <c r="BI1940" i="14"/>
  <c r="BI1941" i="14"/>
  <c r="BI1942" i="14"/>
  <c r="BI1943" i="14"/>
  <c r="BI1944" i="14"/>
  <c r="BI1945" i="14"/>
  <c r="BI1946" i="14"/>
  <c r="BI1947" i="14"/>
  <c r="BI1948" i="14"/>
  <c r="BI1949" i="14"/>
  <c r="BI1950" i="14"/>
  <c r="BI1951" i="14"/>
  <c r="BI1952" i="14"/>
  <c r="BI1953" i="14"/>
  <c r="BI1954" i="14"/>
  <c r="BI1955" i="14"/>
  <c r="BI1956" i="14"/>
  <c r="BI1957" i="14"/>
  <c r="BI1958" i="14"/>
  <c r="BI1959" i="14"/>
  <c r="BI1960" i="14"/>
  <c r="BI1961" i="14"/>
  <c r="BI1962" i="14"/>
  <c r="BI1963" i="14"/>
  <c r="BI1964" i="14"/>
  <c r="BI1965" i="14"/>
  <c r="BI1966" i="14"/>
  <c r="BI1967" i="14"/>
  <c r="BI1968" i="14"/>
  <c r="BI1969" i="14"/>
  <c r="BI1970" i="14"/>
  <c r="BI1971" i="14"/>
  <c r="BI1972" i="14"/>
  <c r="BI1973" i="14"/>
  <c r="BI1974" i="14"/>
  <c r="BI1975" i="14"/>
  <c r="BI1976" i="14"/>
  <c r="BI1977" i="14"/>
  <c r="BI1978" i="14"/>
  <c r="BI1979" i="14"/>
  <c r="BI1980" i="14"/>
  <c r="BI1981" i="14"/>
  <c r="BI1982" i="14"/>
  <c r="BI1983" i="14"/>
  <c r="BI1984" i="14"/>
  <c r="BI1985" i="14"/>
  <c r="BI1986" i="14"/>
  <c r="BI1987" i="14"/>
  <c r="BI1988" i="14"/>
  <c r="BI1989" i="14"/>
  <c r="BI1990" i="14"/>
  <c r="BI1991" i="14"/>
  <c r="BI1992" i="14"/>
  <c r="BI1993" i="14"/>
  <c r="BI1994" i="14"/>
  <c r="BI1995" i="14"/>
  <c r="BI1996" i="14"/>
  <c r="BI1997" i="14"/>
  <c r="BI1998" i="14"/>
  <c r="BI1999" i="14"/>
  <c r="BI2000" i="14"/>
  <c r="BI2001" i="14"/>
  <c r="BI2" i="14"/>
  <c r="AA4" i="14"/>
  <c r="AA5" i="14"/>
  <c r="AA6" i="14"/>
  <c r="AA7" i="14"/>
  <c r="AA8" i="14"/>
  <c r="AA9" i="14"/>
  <c r="AA10" i="14"/>
  <c r="AA11" i="14"/>
  <c r="AA12" i="14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A32" i="14"/>
  <c r="AA33" i="14"/>
  <c r="AA34" i="14"/>
  <c r="AA35" i="14"/>
  <c r="AA36" i="14"/>
  <c r="AA37" i="14"/>
  <c r="AA38" i="14"/>
  <c r="AA39" i="14"/>
  <c r="AA40" i="14"/>
  <c r="AA41" i="14"/>
  <c r="AA42" i="14"/>
  <c r="AA43" i="14"/>
  <c r="AA44" i="14"/>
  <c r="AA45" i="14"/>
  <c r="AA46" i="14"/>
  <c r="AA47" i="14"/>
  <c r="AA48" i="14"/>
  <c r="AA49" i="14"/>
  <c r="AA50" i="14"/>
  <c r="AA51" i="14"/>
  <c r="AA52" i="14"/>
  <c r="AA53" i="14"/>
  <c r="AA54" i="14"/>
  <c r="AA55" i="14"/>
  <c r="AA56" i="14"/>
  <c r="AA57" i="14"/>
  <c r="AA58" i="14"/>
  <c r="AA59" i="14"/>
  <c r="AA60" i="14"/>
  <c r="AA61" i="14"/>
  <c r="AA62" i="14"/>
  <c r="AA63" i="14"/>
  <c r="AA64" i="14"/>
  <c r="AA65" i="14"/>
  <c r="AA66" i="14"/>
  <c r="AA67" i="14"/>
  <c r="AA68" i="14"/>
  <c r="AA69" i="14"/>
  <c r="AA70" i="14"/>
  <c r="AA71" i="14"/>
  <c r="AA72" i="14"/>
  <c r="AA73" i="14"/>
  <c r="AA74" i="14"/>
  <c r="AA75" i="14"/>
  <c r="AA76" i="14"/>
  <c r="AA77" i="14"/>
  <c r="AA78" i="14"/>
  <c r="AA79" i="14"/>
  <c r="AA80" i="14"/>
  <c r="AA81" i="14"/>
  <c r="AA82" i="14"/>
  <c r="AA83" i="14"/>
  <c r="AA84" i="14"/>
  <c r="AA85" i="14"/>
  <c r="AA86" i="14"/>
  <c r="AA87" i="14"/>
  <c r="AA88" i="14"/>
  <c r="AA89" i="14"/>
  <c r="AA90" i="14"/>
  <c r="AA91" i="14"/>
  <c r="AA92" i="14"/>
  <c r="AA93" i="14"/>
  <c r="AA94" i="14"/>
  <c r="AA95" i="14"/>
  <c r="AA96" i="14"/>
  <c r="AA97" i="14"/>
  <c r="AA98" i="14"/>
  <c r="AA99" i="14"/>
  <c r="AA100" i="14"/>
  <c r="AA101" i="14"/>
  <c r="AA102" i="14"/>
  <c r="AA103" i="14"/>
  <c r="AA104" i="14"/>
  <c r="AA105" i="14"/>
  <c r="AA106" i="14"/>
  <c r="AA107" i="14"/>
  <c r="AA108" i="14"/>
  <c r="AA109" i="14"/>
  <c r="AA110" i="14"/>
  <c r="AA111" i="14"/>
  <c r="AA112" i="14"/>
  <c r="AA113" i="14"/>
  <c r="AA114" i="14"/>
  <c r="AA115" i="14"/>
  <c r="AA116" i="14"/>
  <c r="AA117" i="14"/>
  <c r="AA118" i="14"/>
  <c r="AA119" i="14"/>
  <c r="AA120" i="14"/>
  <c r="AA121" i="14"/>
  <c r="AA122" i="14"/>
  <c r="AA123" i="14"/>
  <c r="AA124" i="14"/>
  <c r="AA125" i="14"/>
  <c r="AA126" i="14"/>
  <c r="AA127" i="14"/>
  <c r="AA128" i="14"/>
  <c r="AA129" i="14"/>
  <c r="AA130" i="14"/>
  <c r="AA131" i="14"/>
  <c r="AA132" i="14"/>
  <c r="AA133" i="14"/>
  <c r="AA134" i="14"/>
  <c r="AA135" i="14"/>
  <c r="AA136" i="14"/>
  <c r="AA137" i="14"/>
  <c r="AA138" i="14"/>
  <c r="AA139" i="14"/>
  <c r="AA140" i="14"/>
  <c r="AA141" i="14"/>
  <c r="AA142" i="14"/>
  <c r="AA143" i="14"/>
  <c r="AA144" i="14"/>
  <c r="AA145" i="14"/>
  <c r="AA146" i="14"/>
  <c r="AA147" i="14"/>
  <c r="AA148" i="14"/>
  <c r="AA149" i="14"/>
  <c r="AA150" i="14"/>
  <c r="AA151" i="14"/>
  <c r="AA152" i="14"/>
  <c r="AA153" i="14"/>
  <c r="AA154" i="14"/>
  <c r="AA155" i="14"/>
  <c r="AA156" i="14"/>
  <c r="AA157" i="14"/>
  <c r="AA158" i="14"/>
  <c r="AA159" i="14"/>
  <c r="AA160" i="14"/>
  <c r="AA161" i="14"/>
  <c r="AA162" i="14"/>
  <c r="AA163" i="14"/>
  <c r="AA164" i="14"/>
  <c r="AA165" i="14"/>
  <c r="AA166" i="14"/>
  <c r="AA167" i="14"/>
  <c r="AA168" i="14"/>
  <c r="AA169" i="14"/>
  <c r="AA170" i="14"/>
  <c r="AA171" i="14"/>
  <c r="AA172" i="14"/>
  <c r="AA173" i="14"/>
  <c r="AA174" i="14"/>
  <c r="AA175" i="14"/>
  <c r="AA176" i="14"/>
  <c r="AA177" i="14"/>
  <c r="AA178" i="14"/>
  <c r="AA179" i="14"/>
  <c r="AA180" i="14"/>
  <c r="AA181" i="14"/>
  <c r="AA182" i="14"/>
  <c r="AA183" i="14"/>
  <c r="AA184" i="14"/>
  <c r="AA185" i="14"/>
  <c r="AA186" i="14"/>
  <c r="AA187" i="14"/>
  <c r="AA188" i="14"/>
  <c r="AA189" i="14"/>
  <c r="AA190" i="14"/>
  <c r="AA191" i="14"/>
  <c r="AA192" i="14"/>
  <c r="AA193" i="14"/>
  <c r="AA194" i="14"/>
  <c r="AA195" i="14"/>
  <c r="AA196" i="14"/>
  <c r="AA197" i="14"/>
  <c r="AA198" i="14"/>
  <c r="AA199" i="14"/>
  <c r="AA200" i="14"/>
  <c r="AA201" i="14"/>
  <c r="AA202" i="14"/>
  <c r="AA203" i="14"/>
  <c r="AA204" i="14"/>
  <c r="AA205" i="14"/>
  <c r="AA206" i="14"/>
  <c r="AA207" i="14"/>
  <c r="AA208" i="14"/>
  <c r="AA209" i="14"/>
  <c r="AA210" i="14"/>
  <c r="AA211" i="14"/>
  <c r="AA212" i="14"/>
  <c r="AA213" i="14"/>
  <c r="AA214" i="14"/>
  <c r="AA215" i="14"/>
  <c r="AA216" i="14"/>
  <c r="AA217" i="14"/>
  <c r="AA218" i="14"/>
  <c r="AA219" i="14"/>
  <c r="AA220" i="14"/>
  <c r="AA221" i="14"/>
  <c r="AA222" i="14"/>
  <c r="AA223" i="14"/>
  <c r="AA224" i="14"/>
  <c r="AA225" i="14"/>
  <c r="AA226" i="14"/>
  <c r="AA227" i="14"/>
  <c r="AA228" i="14"/>
  <c r="AA229" i="14"/>
  <c r="AA230" i="14"/>
  <c r="AA231" i="14"/>
  <c r="AA232" i="14"/>
  <c r="AA233" i="14"/>
  <c r="AA234" i="14"/>
  <c r="AA235" i="14"/>
  <c r="AA236" i="14"/>
  <c r="AA237" i="14"/>
  <c r="AA238" i="14"/>
  <c r="AA239" i="14"/>
  <c r="AA240" i="14"/>
  <c r="AA241" i="14"/>
  <c r="AA242" i="14"/>
  <c r="AA243" i="14"/>
  <c r="AA244" i="14"/>
  <c r="AA245" i="14"/>
  <c r="AA246" i="14"/>
  <c r="AA247" i="14"/>
  <c r="AA248" i="14"/>
  <c r="AA249" i="14"/>
  <c r="AA250" i="14"/>
  <c r="AA251" i="14"/>
  <c r="AA252" i="14"/>
  <c r="AA253" i="14"/>
  <c r="AA254" i="14"/>
  <c r="AA255" i="14"/>
  <c r="AA256" i="14"/>
  <c r="AA257" i="14"/>
  <c r="AA258" i="14"/>
  <c r="AA259" i="14"/>
  <c r="AA260" i="14"/>
  <c r="AA261" i="14"/>
  <c r="AA262" i="14"/>
  <c r="AA263" i="14"/>
  <c r="AA264" i="14"/>
  <c r="AA265" i="14"/>
  <c r="AA266" i="14"/>
  <c r="AA267" i="14"/>
  <c r="AA268" i="14"/>
  <c r="AA269" i="14"/>
  <c r="AA270" i="14"/>
  <c r="AA271" i="14"/>
  <c r="AA272" i="14"/>
  <c r="AA273" i="14"/>
  <c r="AA274" i="14"/>
  <c r="AA275" i="14"/>
  <c r="AA276" i="14"/>
  <c r="AA277" i="14"/>
  <c r="AA278" i="14"/>
  <c r="AA279" i="14"/>
  <c r="AA280" i="14"/>
  <c r="AA281" i="14"/>
  <c r="AA282" i="14"/>
  <c r="AA283" i="14"/>
  <c r="AA284" i="14"/>
  <c r="AA285" i="14"/>
  <c r="AA286" i="14"/>
  <c r="AA287" i="14"/>
  <c r="AA288" i="14"/>
  <c r="AA289" i="14"/>
  <c r="AA290" i="14"/>
  <c r="AA291" i="14"/>
  <c r="AA292" i="14"/>
  <c r="AA293" i="14"/>
  <c r="AA294" i="14"/>
  <c r="AA295" i="14"/>
  <c r="AA296" i="14"/>
  <c r="AA297" i="14"/>
  <c r="AA298" i="14"/>
  <c r="AA299" i="14"/>
  <c r="AA300" i="14"/>
  <c r="AA301" i="14"/>
  <c r="AA302" i="14"/>
  <c r="AA303" i="14"/>
  <c r="AA304" i="14"/>
  <c r="AA305" i="14"/>
  <c r="AA306" i="14"/>
  <c r="AA307" i="14"/>
  <c r="AA308" i="14"/>
  <c r="AA309" i="14"/>
  <c r="AA310" i="14"/>
  <c r="AA311" i="14"/>
  <c r="AA312" i="14"/>
  <c r="AA313" i="14"/>
  <c r="AA314" i="14"/>
  <c r="AA315" i="14"/>
  <c r="AA316" i="14"/>
  <c r="AA317" i="14"/>
  <c r="AA318" i="14"/>
  <c r="AA319" i="14"/>
  <c r="AA320" i="14"/>
  <c r="AA321" i="14"/>
  <c r="AA322" i="14"/>
  <c r="AA323" i="14"/>
  <c r="AA324" i="14"/>
  <c r="AA325" i="14"/>
  <c r="AA326" i="14"/>
  <c r="AA327" i="14"/>
  <c r="AA328" i="14"/>
  <c r="AA329" i="14"/>
  <c r="AA330" i="14"/>
  <c r="AA331" i="14"/>
  <c r="AA332" i="14"/>
  <c r="AA333" i="14"/>
  <c r="AA334" i="14"/>
  <c r="AA335" i="14"/>
  <c r="AA336" i="14"/>
  <c r="AA337" i="14"/>
  <c r="AA338" i="14"/>
  <c r="AA339" i="14"/>
  <c r="AA340" i="14"/>
  <c r="AA341" i="14"/>
  <c r="AA342" i="14"/>
  <c r="AA343" i="14"/>
  <c r="AA344" i="14"/>
  <c r="AA345" i="14"/>
  <c r="AA346" i="14"/>
  <c r="AA347" i="14"/>
  <c r="AA348" i="14"/>
  <c r="AA349" i="14"/>
  <c r="AA350" i="14"/>
  <c r="AA351" i="14"/>
  <c r="AA352" i="14"/>
  <c r="AA353" i="14"/>
  <c r="AA354" i="14"/>
  <c r="AA355" i="14"/>
  <c r="AA356" i="14"/>
  <c r="AA357" i="14"/>
  <c r="AA358" i="14"/>
  <c r="AA359" i="14"/>
  <c r="AA360" i="14"/>
  <c r="AA361" i="14"/>
  <c r="AA362" i="14"/>
  <c r="AA363" i="14"/>
  <c r="AA364" i="14"/>
  <c r="AA365" i="14"/>
  <c r="AA366" i="14"/>
  <c r="AA367" i="14"/>
  <c r="AA368" i="14"/>
  <c r="AA369" i="14"/>
  <c r="AA370" i="14"/>
  <c r="AA371" i="14"/>
  <c r="AA372" i="14"/>
  <c r="AA373" i="14"/>
  <c r="AA374" i="14"/>
  <c r="AA375" i="14"/>
  <c r="AA376" i="14"/>
  <c r="AA377" i="14"/>
  <c r="AA378" i="14"/>
  <c r="AA379" i="14"/>
  <c r="AA380" i="14"/>
  <c r="AA381" i="14"/>
  <c r="AA382" i="14"/>
  <c r="AA383" i="14"/>
  <c r="AA384" i="14"/>
  <c r="AA385" i="14"/>
  <c r="AA386" i="14"/>
  <c r="AA387" i="14"/>
  <c r="AA388" i="14"/>
  <c r="AA389" i="14"/>
  <c r="AA390" i="14"/>
  <c r="AA391" i="14"/>
  <c r="AA392" i="14"/>
  <c r="AA393" i="14"/>
  <c r="AA394" i="14"/>
  <c r="AA395" i="14"/>
  <c r="AA396" i="14"/>
  <c r="AA397" i="14"/>
  <c r="AA398" i="14"/>
  <c r="AA399" i="14"/>
  <c r="AA400" i="14"/>
  <c r="AA401" i="14"/>
  <c r="AA402" i="14"/>
  <c r="AA403" i="14"/>
  <c r="AA404" i="14"/>
  <c r="AA405" i="14"/>
  <c r="AA406" i="14"/>
  <c r="AA407" i="14"/>
  <c r="AA408" i="14"/>
  <c r="AA409" i="14"/>
  <c r="AA410" i="14"/>
  <c r="AA411" i="14"/>
  <c r="AA412" i="14"/>
  <c r="AA413" i="14"/>
  <c r="AA414" i="14"/>
  <c r="AA415" i="14"/>
  <c r="AA416" i="14"/>
  <c r="AA417" i="14"/>
  <c r="AA418" i="14"/>
  <c r="AA419" i="14"/>
  <c r="AA420" i="14"/>
  <c r="AA421" i="14"/>
  <c r="AA422" i="14"/>
  <c r="AA423" i="14"/>
  <c r="AA424" i="14"/>
  <c r="AA425" i="14"/>
  <c r="AA426" i="14"/>
  <c r="AA427" i="14"/>
  <c r="AA428" i="14"/>
  <c r="AA429" i="14"/>
  <c r="AA430" i="14"/>
  <c r="AA431" i="14"/>
  <c r="AA432" i="14"/>
  <c r="AA433" i="14"/>
  <c r="AA434" i="14"/>
  <c r="AA435" i="14"/>
  <c r="AA436" i="14"/>
  <c r="AA437" i="14"/>
  <c r="AA438" i="14"/>
  <c r="AA439" i="14"/>
  <c r="AA440" i="14"/>
  <c r="AA441" i="14"/>
  <c r="AA442" i="14"/>
  <c r="AA443" i="14"/>
  <c r="AA444" i="14"/>
  <c r="AA445" i="14"/>
  <c r="AA446" i="14"/>
  <c r="AA447" i="14"/>
  <c r="AA448" i="14"/>
  <c r="AA449" i="14"/>
  <c r="AA450" i="14"/>
  <c r="AA451" i="14"/>
  <c r="AA452" i="14"/>
  <c r="AA453" i="14"/>
  <c r="AA454" i="14"/>
  <c r="AA455" i="14"/>
  <c r="AA456" i="14"/>
  <c r="AA457" i="14"/>
  <c r="AA458" i="14"/>
  <c r="AA459" i="14"/>
  <c r="AA460" i="14"/>
  <c r="AA461" i="14"/>
  <c r="AA462" i="14"/>
  <c r="AA463" i="14"/>
  <c r="AA464" i="14"/>
  <c r="AA465" i="14"/>
  <c r="AA466" i="14"/>
  <c r="AA467" i="14"/>
  <c r="AA468" i="14"/>
  <c r="AA469" i="14"/>
  <c r="AA470" i="14"/>
  <c r="AA471" i="14"/>
  <c r="AA472" i="14"/>
  <c r="AA473" i="14"/>
  <c r="AA474" i="14"/>
  <c r="AA475" i="14"/>
  <c r="AA476" i="14"/>
  <c r="AA477" i="14"/>
  <c r="AA478" i="14"/>
  <c r="AA479" i="14"/>
  <c r="AA480" i="14"/>
  <c r="AA481" i="14"/>
  <c r="AA482" i="14"/>
  <c r="AA483" i="14"/>
  <c r="AA484" i="14"/>
  <c r="AA485" i="14"/>
  <c r="AA486" i="14"/>
  <c r="AA487" i="14"/>
  <c r="AA488" i="14"/>
  <c r="AA489" i="14"/>
  <c r="AA490" i="14"/>
  <c r="AA491" i="14"/>
  <c r="AA492" i="14"/>
  <c r="AA493" i="14"/>
  <c r="AA494" i="14"/>
  <c r="AA495" i="14"/>
  <c r="AA496" i="14"/>
  <c r="AA497" i="14"/>
  <c r="AA498" i="14"/>
  <c r="AA499" i="14"/>
  <c r="AA500" i="14"/>
  <c r="AA501" i="14"/>
  <c r="AA502" i="14"/>
  <c r="AA503" i="14"/>
  <c r="AA504" i="14"/>
  <c r="AA505" i="14"/>
  <c r="AA506" i="14"/>
  <c r="AA507" i="14"/>
  <c r="AA508" i="14"/>
  <c r="AA509" i="14"/>
  <c r="AA510" i="14"/>
  <c r="AA511" i="14"/>
  <c r="AA512" i="14"/>
  <c r="AA513" i="14"/>
  <c r="AA514" i="14"/>
  <c r="AA515" i="14"/>
  <c r="AA516" i="14"/>
  <c r="AA517" i="14"/>
  <c r="AA518" i="14"/>
  <c r="AA519" i="14"/>
  <c r="AA520" i="14"/>
  <c r="AA521" i="14"/>
  <c r="AA522" i="14"/>
  <c r="AA523" i="14"/>
  <c r="AA524" i="14"/>
  <c r="AA525" i="14"/>
  <c r="AA526" i="14"/>
  <c r="AA527" i="14"/>
  <c r="AA528" i="14"/>
  <c r="AA529" i="14"/>
  <c r="AA530" i="14"/>
  <c r="AA531" i="14"/>
  <c r="AA532" i="14"/>
  <c r="AA533" i="14"/>
  <c r="AA534" i="14"/>
  <c r="AA535" i="14"/>
  <c r="AA536" i="14"/>
  <c r="AA537" i="14"/>
  <c r="AA538" i="14"/>
  <c r="AA539" i="14"/>
  <c r="AA540" i="14"/>
  <c r="AA541" i="14"/>
  <c r="AA542" i="14"/>
  <c r="AA543" i="14"/>
  <c r="AA544" i="14"/>
  <c r="AA545" i="14"/>
  <c r="AA546" i="14"/>
  <c r="AA547" i="14"/>
  <c r="AA548" i="14"/>
  <c r="AA549" i="14"/>
  <c r="AA550" i="14"/>
  <c r="AA551" i="14"/>
  <c r="AA552" i="14"/>
  <c r="AA553" i="14"/>
  <c r="AA554" i="14"/>
  <c r="AA555" i="14"/>
  <c r="AA556" i="14"/>
  <c r="AA557" i="14"/>
  <c r="AA558" i="14"/>
  <c r="AA559" i="14"/>
  <c r="AA560" i="14"/>
  <c r="AA561" i="14"/>
  <c r="AA562" i="14"/>
  <c r="AA563" i="14"/>
  <c r="AA564" i="14"/>
  <c r="AA565" i="14"/>
  <c r="AA566" i="14"/>
  <c r="AA567" i="14"/>
  <c r="AA568" i="14"/>
  <c r="AA569" i="14"/>
  <c r="AA570" i="14"/>
  <c r="AA571" i="14"/>
  <c r="AA572" i="14"/>
  <c r="AA573" i="14"/>
  <c r="AA574" i="14"/>
  <c r="AA575" i="14"/>
  <c r="AA576" i="14"/>
  <c r="AA577" i="14"/>
  <c r="AA578" i="14"/>
  <c r="AA579" i="14"/>
  <c r="AA580" i="14"/>
  <c r="AA581" i="14"/>
  <c r="AA582" i="14"/>
  <c r="AA583" i="14"/>
  <c r="AA584" i="14"/>
  <c r="AA585" i="14"/>
  <c r="AA586" i="14"/>
  <c r="AA587" i="14"/>
  <c r="AA588" i="14"/>
  <c r="AA589" i="14"/>
  <c r="AA590" i="14"/>
  <c r="AA591" i="14"/>
  <c r="AA592" i="14"/>
  <c r="AA593" i="14"/>
  <c r="AA594" i="14"/>
  <c r="AA595" i="14"/>
  <c r="AA596" i="14"/>
  <c r="AA597" i="14"/>
  <c r="AA598" i="14"/>
  <c r="AA599" i="14"/>
  <c r="AA600" i="14"/>
  <c r="AA601" i="14"/>
  <c r="AA602" i="14"/>
  <c r="AA603" i="14"/>
  <c r="AA604" i="14"/>
  <c r="AA605" i="14"/>
  <c r="AA606" i="14"/>
  <c r="AA607" i="14"/>
  <c r="AA608" i="14"/>
  <c r="AA609" i="14"/>
  <c r="AA610" i="14"/>
  <c r="AA611" i="14"/>
  <c r="AA612" i="14"/>
  <c r="AA613" i="14"/>
  <c r="AA614" i="14"/>
  <c r="AA615" i="14"/>
  <c r="AA616" i="14"/>
  <c r="AA617" i="14"/>
  <c r="AA618" i="14"/>
  <c r="AA619" i="14"/>
  <c r="AA620" i="14"/>
  <c r="AA621" i="14"/>
  <c r="AA622" i="14"/>
  <c r="AA623" i="14"/>
  <c r="AA624" i="14"/>
  <c r="AA625" i="14"/>
  <c r="AA626" i="14"/>
  <c r="AA627" i="14"/>
  <c r="AA628" i="14"/>
  <c r="AA629" i="14"/>
  <c r="AA630" i="14"/>
  <c r="AA631" i="14"/>
  <c r="AA632" i="14"/>
  <c r="AA633" i="14"/>
  <c r="AA634" i="14"/>
  <c r="AA635" i="14"/>
  <c r="AA636" i="14"/>
  <c r="AA637" i="14"/>
  <c r="AA638" i="14"/>
  <c r="AA639" i="14"/>
  <c r="AA640" i="14"/>
  <c r="AA641" i="14"/>
  <c r="AA642" i="14"/>
  <c r="AA643" i="14"/>
  <c r="AA644" i="14"/>
  <c r="AA645" i="14"/>
  <c r="AA646" i="14"/>
  <c r="AA647" i="14"/>
  <c r="AA648" i="14"/>
  <c r="AA649" i="14"/>
  <c r="AA650" i="14"/>
  <c r="AA651" i="14"/>
  <c r="AA652" i="14"/>
  <c r="AA653" i="14"/>
  <c r="AA654" i="14"/>
  <c r="AA655" i="14"/>
  <c r="AA656" i="14"/>
  <c r="AA657" i="14"/>
  <c r="AA658" i="14"/>
  <c r="AA659" i="14"/>
  <c r="AA660" i="14"/>
  <c r="AA661" i="14"/>
  <c r="AA662" i="14"/>
  <c r="AA663" i="14"/>
  <c r="AA664" i="14"/>
  <c r="AA665" i="14"/>
  <c r="AA666" i="14"/>
  <c r="AA667" i="14"/>
  <c r="AA668" i="14"/>
  <c r="AA669" i="14"/>
  <c r="AA670" i="14"/>
  <c r="AA671" i="14"/>
  <c r="AA672" i="14"/>
  <c r="AA673" i="14"/>
  <c r="AA674" i="14"/>
  <c r="AA675" i="14"/>
  <c r="AA676" i="14"/>
  <c r="AA677" i="14"/>
  <c r="AA678" i="14"/>
  <c r="AA679" i="14"/>
  <c r="AA680" i="14"/>
  <c r="AA681" i="14"/>
  <c r="AA682" i="14"/>
  <c r="AA683" i="14"/>
  <c r="AA684" i="14"/>
  <c r="AA685" i="14"/>
  <c r="AA686" i="14"/>
  <c r="AA687" i="14"/>
  <c r="AA688" i="14"/>
  <c r="AA689" i="14"/>
  <c r="AA690" i="14"/>
  <c r="AA691" i="14"/>
  <c r="AA692" i="14"/>
  <c r="AA693" i="14"/>
  <c r="AA694" i="14"/>
  <c r="AA695" i="14"/>
  <c r="AA696" i="14"/>
  <c r="AA697" i="14"/>
  <c r="AA698" i="14"/>
  <c r="AA699" i="14"/>
  <c r="AA700" i="14"/>
  <c r="AA701" i="14"/>
  <c r="AA702" i="14"/>
  <c r="AA703" i="14"/>
  <c r="AA704" i="14"/>
  <c r="AA705" i="14"/>
  <c r="AA706" i="14"/>
  <c r="AA707" i="14"/>
  <c r="AA708" i="14"/>
  <c r="AA709" i="14"/>
  <c r="AA710" i="14"/>
  <c r="AA711" i="14"/>
  <c r="AA712" i="14"/>
  <c r="AA713" i="14"/>
  <c r="AA714" i="14"/>
  <c r="AA715" i="14"/>
  <c r="AA716" i="14"/>
  <c r="AA717" i="14"/>
  <c r="AA718" i="14"/>
  <c r="AA719" i="14"/>
  <c r="AA720" i="14"/>
  <c r="AA721" i="14"/>
  <c r="AA722" i="14"/>
  <c r="AA723" i="14"/>
  <c r="AA724" i="14"/>
  <c r="AA725" i="14"/>
  <c r="AA726" i="14"/>
  <c r="AA727" i="14"/>
  <c r="AA728" i="14"/>
  <c r="AA729" i="14"/>
  <c r="AA730" i="14"/>
  <c r="AA731" i="14"/>
  <c r="AA732" i="14"/>
  <c r="AA733" i="14"/>
  <c r="AA734" i="14"/>
  <c r="AA735" i="14"/>
  <c r="AA736" i="14"/>
  <c r="AA737" i="14"/>
  <c r="AA738" i="14"/>
  <c r="AA739" i="14"/>
  <c r="AA740" i="14"/>
  <c r="AA741" i="14"/>
  <c r="AA742" i="14"/>
  <c r="AA743" i="14"/>
  <c r="AA744" i="14"/>
  <c r="AA745" i="14"/>
  <c r="AA746" i="14"/>
  <c r="AA747" i="14"/>
  <c r="AA748" i="14"/>
  <c r="AA749" i="14"/>
  <c r="AA750" i="14"/>
  <c r="AA751" i="14"/>
  <c r="AA752" i="14"/>
  <c r="AA753" i="14"/>
  <c r="AA754" i="14"/>
  <c r="AA755" i="14"/>
  <c r="AA756" i="14"/>
  <c r="AA757" i="14"/>
  <c r="AA758" i="14"/>
  <c r="AA759" i="14"/>
  <c r="AA760" i="14"/>
  <c r="AA761" i="14"/>
  <c r="AA762" i="14"/>
  <c r="AA763" i="14"/>
  <c r="AA764" i="14"/>
  <c r="AA765" i="14"/>
  <c r="AA766" i="14"/>
  <c r="AA767" i="14"/>
  <c r="AA768" i="14"/>
  <c r="AA769" i="14"/>
  <c r="AA770" i="14"/>
  <c r="AA771" i="14"/>
  <c r="AA772" i="14"/>
  <c r="AA773" i="14"/>
  <c r="AA774" i="14"/>
  <c r="AA775" i="14"/>
  <c r="AA776" i="14"/>
  <c r="AA777" i="14"/>
  <c r="AA778" i="14"/>
  <c r="AA779" i="14"/>
  <c r="AA780" i="14"/>
  <c r="AA781" i="14"/>
  <c r="AA782" i="14"/>
  <c r="AA783" i="14"/>
  <c r="AA784" i="14"/>
  <c r="AA785" i="14"/>
  <c r="AA786" i="14"/>
  <c r="AA787" i="14"/>
  <c r="AA788" i="14"/>
  <c r="AA789" i="14"/>
  <c r="AA790" i="14"/>
  <c r="AA791" i="14"/>
  <c r="AA792" i="14"/>
  <c r="AA793" i="14"/>
  <c r="AA794" i="14"/>
  <c r="AA795" i="14"/>
  <c r="AA796" i="14"/>
  <c r="AA797" i="14"/>
  <c r="AA798" i="14"/>
  <c r="AA799" i="14"/>
  <c r="AA800" i="14"/>
  <c r="AA801" i="14"/>
  <c r="AA802" i="14"/>
  <c r="AA803" i="14"/>
  <c r="AA804" i="14"/>
  <c r="AA805" i="14"/>
  <c r="AA806" i="14"/>
  <c r="AA807" i="14"/>
  <c r="AA808" i="14"/>
  <c r="AA809" i="14"/>
  <c r="AA810" i="14"/>
  <c r="AA811" i="14"/>
  <c r="AA812" i="14"/>
  <c r="AA813" i="14"/>
  <c r="AA814" i="14"/>
  <c r="AA815" i="14"/>
  <c r="AA816" i="14"/>
  <c r="AA817" i="14"/>
  <c r="AA818" i="14"/>
  <c r="AA819" i="14"/>
  <c r="AA820" i="14"/>
  <c r="AA821" i="14"/>
  <c r="AA822" i="14"/>
  <c r="AA823" i="14"/>
  <c r="AA824" i="14"/>
  <c r="AA825" i="14"/>
  <c r="AA826" i="14"/>
  <c r="AA827" i="14"/>
  <c r="AA828" i="14"/>
  <c r="AA829" i="14"/>
  <c r="AA830" i="14"/>
  <c r="AA831" i="14"/>
  <c r="AA832" i="14"/>
  <c r="AA833" i="14"/>
  <c r="AA834" i="14"/>
  <c r="AA835" i="14"/>
  <c r="AA836" i="14"/>
  <c r="AA837" i="14"/>
  <c r="AA838" i="14"/>
  <c r="AA839" i="14"/>
  <c r="AA840" i="14"/>
  <c r="AA841" i="14"/>
  <c r="AA842" i="14"/>
  <c r="AA843" i="14"/>
  <c r="AA844" i="14"/>
  <c r="AA845" i="14"/>
  <c r="AA846" i="14"/>
  <c r="AA847" i="14"/>
  <c r="AA848" i="14"/>
  <c r="AA849" i="14"/>
  <c r="AA850" i="14"/>
  <c r="AA851" i="14"/>
  <c r="AA852" i="14"/>
  <c r="AA853" i="14"/>
  <c r="AA854" i="14"/>
  <c r="AA855" i="14"/>
  <c r="AA856" i="14"/>
  <c r="AA857" i="14"/>
  <c r="AA858" i="14"/>
  <c r="AA859" i="14"/>
  <c r="AA860" i="14"/>
  <c r="AA861" i="14"/>
  <c r="AA862" i="14"/>
  <c r="AA863" i="14"/>
  <c r="AA864" i="14"/>
  <c r="AA865" i="14"/>
  <c r="AA866" i="14"/>
  <c r="AA867" i="14"/>
  <c r="AA868" i="14"/>
  <c r="AA869" i="14"/>
  <c r="AA870" i="14"/>
  <c r="AA871" i="14"/>
  <c r="AA872" i="14"/>
  <c r="AA873" i="14"/>
  <c r="AA874" i="14"/>
  <c r="AA875" i="14"/>
  <c r="AA876" i="14"/>
  <c r="AA877" i="14"/>
  <c r="AA878" i="14"/>
  <c r="AA879" i="14"/>
  <c r="AA880" i="14"/>
  <c r="AA881" i="14"/>
  <c r="AA882" i="14"/>
  <c r="AA883" i="14"/>
  <c r="AA884" i="14"/>
  <c r="AA885" i="14"/>
  <c r="AA886" i="14"/>
  <c r="AA887" i="14"/>
  <c r="AA888" i="14"/>
  <c r="AA889" i="14"/>
  <c r="AA890" i="14"/>
  <c r="AA891" i="14"/>
  <c r="AA892" i="14"/>
  <c r="AA893" i="14"/>
  <c r="AA894" i="14"/>
  <c r="AA895" i="14"/>
  <c r="AA896" i="14"/>
  <c r="AA897" i="14"/>
  <c r="AA898" i="14"/>
  <c r="AA899" i="14"/>
  <c r="AA900" i="14"/>
  <c r="AA901" i="14"/>
  <c r="AA902" i="14"/>
  <c r="AA903" i="14"/>
  <c r="AA904" i="14"/>
  <c r="AA905" i="14"/>
  <c r="AA906" i="14"/>
  <c r="AA907" i="14"/>
  <c r="AA908" i="14"/>
  <c r="AA909" i="14"/>
  <c r="AA910" i="14"/>
  <c r="AA911" i="14"/>
  <c r="AA912" i="14"/>
  <c r="AA913" i="14"/>
  <c r="AA914" i="14"/>
  <c r="AA915" i="14"/>
  <c r="AA916" i="14"/>
  <c r="AA917" i="14"/>
  <c r="AA918" i="14"/>
  <c r="AA919" i="14"/>
  <c r="AA920" i="14"/>
  <c r="AA921" i="14"/>
  <c r="AA922" i="14"/>
  <c r="AA923" i="14"/>
  <c r="AA924" i="14"/>
  <c r="AA925" i="14"/>
  <c r="AA926" i="14"/>
  <c r="AA927" i="14"/>
  <c r="AA928" i="14"/>
  <c r="AA929" i="14"/>
  <c r="AA930" i="14"/>
  <c r="AA931" i="14"/>
  <c r="AA932" i="14"/>
  <c r="AA933" i="14"/>
  <c r="AA934" i="14"/>
  <c r="AA935" i="14"/>
  <c r="AA936" i="14"/>
  <c r="AA937" i="14"/>
  <c r="AA938" i="14"/>
  <c r="AA939" i="14"/>
  <c r="AA940" i="14"/>
  <c r="AA941" i="14"/>
  <c r="AA942" i="14"/>
  <c r="AA943" i="14"/>
  <c r="AA944" i="14"/>
  <c r="AA945" i="14"/>
  <c r="AA946" i="14"/>
  <c r="AA947" i="14"/>
  <c r="AA948" i="14"/>
  <c r="AA949" i="14"/>
  <c r="AA950" i="14"/>
  <c r="AA951" i="14"/>
  <c r="AA952" i="14"/>
  <c r="AA953" i="14"/>
  <c r="AA954" i="14"/>
  <c r="AA955" i="14"/>
  <c r="AA956" i="14"/>
  <c r="AA957" i="14"/>
  <c r="AA958" i="14"/>
  <c r="AA959" i="14"/>
  <c r="AA960" i="14"/>
  <c r="AA961" i="14"/>
  <c r="AA962" i="14"/>
  <c r="AA963" i="14"/>
  <c r="AA964" i="14"/>
  <c r="AA965" i="14"/>
  <c r="AA966" i="14"/>
  <c r="AA967" i="14"/>
  <c r="AA968" i="14"/>
  <c r="AA969" i="14"/>
  <c r="AA970" i="14"/>
  <c r="AA971" i="14"/>
  <c r="AA972" i="14"/>
  <c r="AA973" i="14"/>
  <c r="AA974" i="14"/>
  <c r="AA975" i="14"/>
  <c r="AA976" i="14"/>
  <c r="AA977" i="14"/>
  <c r="AA978" i="14"/>
  <c r="AA979" i="14"/>
  <c r="AA980" i="14"/>
  <c r="AA981" i="14"/>
  <c r="AA982" i="14"/>
  <c r="AA983" i="14"/>
  <c r="AA984" i="14"/>
  <c r="AA985" i="14"/>
  <c r="AA986" i="14"/>
  <c r="AA987" i="14"/>
  <c r="AA988" i="14"/>
  <c r="AA989" i="14"/>
  <c r="AA990" i="14"/>
  <c r="AA991" i="14"/>
  <c r="AA992" i="14"/>
  <c r="AA993" i="14"/>
  <c r="AA994" i="14"/>
  <c r="AA995" i="14"/>
  <c r="AA996" i="14"/>
  <c r="AA997" i="14"/>
  <c r="AA998" i="14"/>
  <c r="AA999" i="14"/>
  <c r="AA1000" i="14"/>
  <c r="AA1001" i="14"/>
  <c r="AA1002" i="14"/>
  <c r="AA1003" i="14"/>
  <c r="AA1004" i="14"/>
  <c r="AA1005" i="14"/>
  <c r="AA1006" i="14"/>
  <c r="AA1007" i="14"/>
  <c r="AA1008" i="14"/>
  <c r="AA1009" i="14"/>
  <c r="AA1010" i="14"/>
  <c r="AA1011" i="14"/>
  <c r="AA1012" i="14"/>
  <c r="AA1013" i="14"/>
  <c r="AA1014" i="14"/>
  <c r="AA1015" i="14"/>
  <c r="AA1016" i="14"/>
  <c r="AA1017" i="14"/>
  <c r="AA1018" i="14"/>
  <c r="AA1019" i="14"/>
  <c r="AA1020" i="14"/>
  <c r="AA1021" i="14"/>
  <c r="AA1022" i="14"/>
  <c r="AA1023" i="14"/>
  <c r="AA1024" i="14"/>
  <c r="AA1025" i="14"/>
  <c r="AA1026" i="14"/>
  <c r="AA1027" i="14"/>
  <c r="AA1028" i="14"/>
  <c r="AA1029" i="14"/>
  <c r="AA1030" i="14"/>
  <c r="AA1031" i="14"/>
  <c r="AA1032" i="14"/>
  <c r="AA1033" i="14"/>
  <c r="AA1034" i="14"/>
  <c r="AA1035" i="14"/>
  <c r="AA1036" i="14"/>
  <c r="AA1037" i="14"/>
  <c r="AA1038" i="14"/>
  <c r="AA1039" i="14"/>
  <c r="AA1040" i="14"/>
  <c r="AA1041" i="14"/>
  <c r="AA1042" i="14"/>
  <c r="AA1043" i="14"/>
  <c r="AA1044" i="14"/>
  <c r="AA1045" i="14"/>
  <c r="AA1046" i="14"/>
  <c r="AA1047" i="14"/>
  <c r="AA1048" i="14"/>
  <c r="AA1049" i="14"/>
  <c r="AA1050" i="14"/>
  <c r="AA1051" i="14"/>
  <c r="AA1052" i="14"/>
  <c r="AA1053" i="14"/>
  <c r="AA1054" i="14"/>
  <c r="AA1055" i="14"/>
  <c r="AA1056" i="14"/>
  <c r="AA1057" i="14"/>
  <c r="AA1058" i="14"/>
  <c r="AA1059" i="14"/>
  <c r="AA1060" i="14"/>
  <c r="AA1061" i="14"/>
  <c r="AA1062" i="14"/>
  <c r="AA1063" i="14"/>
  <c r="AA1064" i="14"/>
  <c r="AA1065" i="14"/>
  <c r="AA1066" i="14"/>
  <c r="AA1067" i="14"/>
  <c r="AA1068" i="14"/>
  <c r="AA1069" i="14"/>
  <c r="AA1070" i="14"/>
  <c r="AA1071" i="14"/>
  <c r="AA1072" i="14"/>
  <c r="AA1073" i="14"/>
  <c r="AA1074" i="14"/>
  <c r="AA1075" i="14"/>
  <c r="AA1076" i="14"/>
  <c r="AA1077" i="14"/>
  <c r="AA1078" i="14"/>
  <c r="AA1079" i="14"/>
  <c r="AA1080" i="14"/>
  <c r="AA1081" i="14"/>
  <c r="AA1082" i="14"/>
  <c r="AA1083" i="14"/>
  <c r="AA1084" i="14"/>
  <c r="AA1085" i="14"/>
  <c r="AA1086" i="14"/>
  <c r="AA1087" i="14"/>
  <c r="AA1088" i="14"/>
  <c r="AA1089" i="14"/>
  <c r="AA1090" i="14"/>
  <c r="AA1091" i="14"/>
  <c r="AA1092" i="14"/>
  <c r="AA1093" i="14"/>
  <c r="AA1094" i="14"/>
  <c r="AA1095" i="14"/>
  <c r="AA1096" i="14"/>
  <c r="AA1097" i="14"/>
  <c r="AA1098" i="14"/>
  <c r="AA1099" i="14"/>
  <c r="AA1100" i="14"/>
  <c r="AA1101" i="14"/>
  <c r="AA1102" i="14"/>
  <c r="AA1103" i="14"/>
  <c r="AA1104" i="14"/>
  <c r="AA1105" i="14"/>
  <c r="AA1106" i="14"/>
  <c r="AA1107" i="14"/>
  <c r="AA1108" i="14"/>
  <c r="AA1109" i="14"/>
  <c r="AA1110" i="14"/>
  <c r="AA1111" i="14"/>
  <c r="AA1112" i="14"/>
  <c r="AA1113" i="14"/>
  <c r="AA1114" i="14"/>
  <c r="AA1115" i="14"/>
  <c r="AA1116" i="14"/>
  <c r="AA1117" i="14"/>
  <c r="AA1118" i="14"/>
  <c r="AA1119" i="14"/>
  <c r="AA1120" i="14"/>
  <c r="AA1121" i="14"/>
  <c r="AA1122" i="14"/>
  <c r="AA1123" i="14"/>
  <c r="AA1124" i="14"/>
  <c r="AA1125" i="14"/>
  <c r="AA1126" i="14"/>
  <c r="AA1127" i="14"/>
  <c r="AA1128" i="14"/>
  <c r="AA1129" i="14"/>
  <c r="AA1130" i="14"/>
  <c r="AA1131" i="14"/>
  <c r="AA1132" i="14"/>
  <c r="AA1133" i="14"/>
  <c r="AA1134" i="14"/>
  <c r="AA1135" i="14"/>
  <c r="AA1136" i="14"/>
  <c r="AA1137" i="14"/>
  <c r="AA1138" i="14"/>
  <c r="AA1139" i="14"/>
  <c r="AA1140" i="14"/>
  <c r="AA1141" i="14"/>
  <c r="AA1142" i="14"/>
  <c r="AA1143" i="14"/>
  <c r="AA1144" i="14"/>
  <c r="AA1145" i="14"/>
  <c r="AA1146" i="14"/>
  <c r="AA1147" i="14"/>
  <c r="AA1148" i="14"/>
  <c r="AA1149" i="14"/>
  <c r="AA1150" i="14"/>
  <c r="AA1151" i="14"/>
  <c r="AA1152" i="14"/>
  <c r="AA1153" i="14"/>
  <c r="AA1154" i="14"/>
  <c r="AA1155" i="14"/>
  <c r="AA1156" i="14"/>
  <c r="AA1157" i="14"/>
  <c r="AA1158" i="14"/>
  <c r="AA1159" i="14"/>
  <c r="AA1160" i="14"/>
  <c r="AA1161" i="14"/>
  <c r="AA1162" i="14"/>
  <c r="AA1163" i="14"/>
  <c r="AA1164" i="14"/>
  <c r="AA1165" i="14"/>
  <c r="AA1166" i="14"/>
  <c r="AA1167" i="14"/>
  <c r="AA1168" i="14"/>
  <c r="AA1169" i="14"/>
  <c r="AA1170" i="14"/>
  <c r="AA1171" i="14"/>
  <c r="AA1172" i="14"/>
  <c r="AA1173" i="14"/>
  <c r="AA1174" i="14"/>
  <c r="AA1175" i="14"/>
  <c r="AA1176" i="14"/>
  <c r="AA1177" i="14"/>
  <c r="AA1178" i="14"/>
  <c r="AA1179" i="14"/>
  <c r="AA1180" i="14"/>
  <c r="AA1181" i="14"/>
  <c r="AA1182" i="14"/>
  <c r="AA1183" i="14"/>
  <c r="AA1184" i="14"/>
  <c r="AA1185" i="14"/>
  <c r="AA1186" i="14"/>
  <c r="AA1187" i="14"/>
  <c r="AA1188" i="14"/>
  <c r="AA1189" i="14"/>
  <c r="AA1190" i="14"/>
  <c r="AA1191" i="14"/>
  <c r="AA1192" i="14"/>
  <c r="AA1193" i="14"/>
  <c r="AA1194" i="14"/>
  <c r="AA1195" i="14"/>
  <c r="AA1196" i="14"/>
  <c r="AA1197" i="14"/>
  <c r="AA1198" i="14"/>
  <c r="AA1199" i="14"/>
  <c r="AA1200" i="14"/>
  <c r="AA1201" i="14"/>
  <c r="AA1202" i="14"/>
  <c r="AA1203" i="14"/>
  <c r="AA1204" i="14"/>
  <c r="AA1205" i="14"/>
  <c r="AA1206" i="14"/>
  <c r="AA1207" i="14"/>
  <c r="AA1208" i="14"/>
  <c r="AA1209" i="14"/>
  <c r="AA1210" i="14"/>
  <c r="AA1211" i="14"/>
  <c r="AA1212" i="14"/>
  <c r="AA1213" i="14"/>
  <c r="AA1214" i="14"/>
  <c r="AA1215" i="14"/>
  <c r="AA1216" i="14"/>
  <c r="AA1217" i="14"/>
  <c r="AA1218" i="14"/>
  <c r="AA1219" i="14"/>
  <c r="AA1220" i="14"/>
  <c r="AA1221" i="14"/>
  <c r="AA1222" i="14"/>
  <c r="AA1223" i="14"/>
  <c r="AA1224" i="14"/>
  <c r="AA1225" i="14"/>
  <c r="AA1226" i="14"/>
  <c r="AA1227" i="14"/>
  <c r="AA1228" i="14"/>
  <c r="AA1229" i="14"/>
  <c r="AA1230" i="14"/>
  <c r="AA1231" i="14"/>
  <c r="AA1232" i="14"/>
  <c r="AA1233" i="14"/>
  <c r="AA1234" i="14"/>
  <c r="AA1235" i="14"/>
  <c r="AA1236" i="14"/>
  <c r="AA1237" i="14"/>
  <c r="AA1238" i="14"/>
  <c r="AA1239" i="14"/>
  <c r="AA1240" i="14"/>
  <c r="AA1241" i="14"/>
  <c r="AA1242" i="14"/>
  <c r="AA1243" i="14"/>
  <c r="AA1244" i="14"/>
  <c r="AA1245" i="14"/>
  <c r="AA1246" i="14"/>
  <c r="AA1247" i="14"/>
  <c r="AA1248" i="14"/>
  <c r="AA1249" i="14"/>
  <c r="AA1250" i="14"/>
  <c r="AA1251" i="14"/>
  <c r="AA1252" i="14"/>
  <c r="AA1253" i="14"/>
  <c r="AA1254" i="14"/>
  <c r="AA1255" i="14"/>
  <c r="AA1256" i="14"/>
  <c r="AA1257" i="14"/>
  <c r="AA1258" i="14"/>
  <c r="AA1259" i="14"/>
  <c r="AA1260" i="14"/>
  <c r="AA1261" i="14"/>
  <c r="AA1262" i="14"/>
  <c r="AA1263" i="14"/>
  <c r="AA1264" i="14"/>
  <c r="AA1265" i="14"/>
  <c r="AA1266" i="14"/>
  <c r="AA1267" i="14"/>
  <c r="AA1268" i="14"/>
  <c r="AA1269" i="14"/>
  <c r="AA1270" i="14"/>
  <c r="AA1271" i="14"/>
  <c r="AA1272" i="14"/>
  <c r="AA1273" i="14"/>
  <c r="AA1274" i="14"/>
  <c r="AA1275" i="14"/>
  <c r="AA1276" i="14"/>
  <c r="AA1277" i="14"/>
  <c r="AA1278" i="14"/>
  <c r="AA1279" i="14"/>
  <c r="AA1280" i="14"/>
  <c r="AA1281" i="14"/>
  <c r="AA1282" i="14"/>
  <c r="AA1283" i="14"/>
  <c r="AA1284" i="14"/>
  <c r="AA1285" i="14"/>
  <c r="AA1286" i="14"/>
  <c r="AA1287" i="14"/>
  <c r="AA1288" i="14"/>
  <c r="AA1289" i="14"/>
  <c r="AA1290" i="14"/>
  <c r="AA1291" i="14"/>
  <c r="AA1292" i="14"/>
  <c r="AA1293" i="14"/>
  <c r="AA1294" i="14"/>
  <c r="AA1295" i="14"/>
  <c r="AA1296" i="14"/>
  <c r="AA1297" i="14"/>
  <c r="AA1298" i="14"/>
  <c r="AA1299" i="14"/>
  <c r="AA1300" i="14"/>
  <c r="AA1301" i="14"/>
  <c r="AA1302" i="14"/>
  <c r="AA1303" i="14"/>
  <c r="AA1304" i="14"/>
  <c r="AA1305" i="14"/>
  <c r="AA1306" i="14"/>
  <c r="AA1307" i="14"/>
  <c r="AA1308" i="14"/>
  <c r="AA1309" i="14"/>
  <c r="AA1310" i="14"/>
  <c r="AA1311" i="14"/>
  <c r="AA1312" i="14"/>
  <c r="AA1313" i="14"/>
  <c r="AA1314" i="14"/>
  <c r="AA1315" i="14"/>
  <c r="AA1316" i="14"/>
  <c r="AA1317" i="14"/>
  <c r="AA1318" i="14"/>
  <c r="AA1319" i="14"/>
  <c r="AA1320" i="14"/>
  <c r="AA1321" i="14"/>
  <c r="AA1322" i="14"/>
  <c r="AA1323" i="14"/>
  <c r="AA1324" i="14"/>
  <c r="AA1325" i="14"/>
  <c r="AA1326" i="14"/>
  <c r="AA1327" i="14"/>
  <c r="AA1328" i="14"/>
  <c r="AA1329" i="14"/>
  <c r="AA1330" i="14"/>
  <c r="AA1331" i="14"/>
  <c r="AA1332" i="14"/>
  <c r="AA1333" i="14"/>
  <c r="AA1334" i="14"/>
  <c r="AA1335" i="14"/>
  <c r="AA1336" i="14"/>
  <c r="AA1337" i="14"/>
  <c r="AA1338" i="14"/>
  <c r="AA1339" i="14"/>
  <c r="AA1340" i="14"/>
  <c r="AA1341" i="14"/>
  <c r="AA1342" i="14"/>
  <c r="AA1343" i="14"/>
  <c r="AA1344" i="14"/>
  <c r="AA1345" i="14"/>
  <c r="AA1346" i="14"/>
  <c r="AA1347" i="14"/>
  <c r="AA1348" i="14"/>
  <c r="AA1349" i="14"/>
  <c r="AA1350" i="14"/>
  <c r="AA1351" i="14"/>
  <c r="AA1352" i="14"/>
  <c r="AA1353" i="14"/>
  <c r="AA1354" i="14"/>
  <c r="AA1355" i="14"/>
  <c r="AA1356" i="14"/>
  <c r="AA1357" i="14"/>
  <c r="AA1358" i="14"/>
  <c r="AA1359" i="14"/>
  <c r="AA1360" i="14"/>
  <c r="AA1361" i="14"/>
  <c r="AA1362" i="14"/>
  <c r="AA1363" i="14"/>
  <c r="AA1364" i="14"/>
  <c r="AA1365" i="14"/>
  <c r="AA1366" i="14"/>
  <c r="AA1367" i="14"/>
  <c r="AA1368" i="14"/>
  <c r="AA1369" i="14"/>
  <c r="AA1370" i="14"/>
  <c r="AA1371" i="14"/>
  <c r="AA1372" i="14"/>
  <c r="AA1373" i="14"/>
  <c r="AA1374" i="14"/>
  <c r="AA1375" i="14"/>
  <c r="AA1376" i="14"/>
  <c r="AA1377" i="14"/>
  <c r="AA1378" i="14"/>
  <c r="AA1379" i="14"/>
  <c r="AA1380" i="14"/>
  <c r="AA1381" i="14"/>
  <c r="AA1382" i="14"/>
  <c r="AA1383" i="14"/>
  <c r="AA1384" i="14"/>
  <c r="AA1385" i="14"/>
  <c r="AA1386" i="14"/>
  <c r="AA1387" i="14"/>
  <c r="AA1388" i="14"/>
  <c r="AA1389" i="14"/>
  <c r="AA1390" i="14"/>
  <c r="AA1391" i="14"/>
  <c r="AA1392" i="14"/>
  <c r="AA1393" i="14"/>
  <c r="AA1394" i="14"/>
  <c r="AA1395" i="14"/>
  <c r="AA1396" i="14"/>
  <c r="AA1397" i="14"/>
  <c r="AA1398" i="14"/>
  <c r="AA1399" i="14"/>
  <c r="AA1400" i="14"/>
  <c r="AA1401" i="14"/>
  <c r="AA1402" i="14"/>
  <c r="AA1403" i="14"/>
  <c r="AA1404" i="14"/>
  <c r="AA1405" i="14"/>
  <c r="AA1406" i="14"/>
  <c r="AA1407" i="14"/>
  <c r="AA1408" i="14"/>
  <c r="AA1409" i="14"/>
  <c r="AA1410" i="14"/>
  <c r="AA1411" i="14"/>
  <c r="AA1412" i="14"/>
  <c r="AA1413" i="14"/>
  <c r="AA1414" i="14"/>
  <c r="AA1415" i="14"/>
  <c r="AA1416" i="14"/>
  <c r="AA1417" i="14"/>
  <c r="AA1418" i="14"/>
  <c r="AA1419" i="14"/>
  <c r="AA1420" i="14"/>
  <c r="AA1421" i="14"/>
  <c r="AA1422" i="14"/>
  <c r="AA1423" i="14"/>
  <c r="AA1424" i="14"/>
  <c r="AA1425" i="14"/>
  <c r="AA1426" i="14"/>
  <c r="AA1427" i="14"/>
  <c r="AA1428" i="14"/>
  <c r="AA1429" i="14"/>
  <c r="AA1430" i="14"/>
  <c r="AA1431" i="14"/>
  <c r="AA1432" i="14"/>
  <c r="AA1433" i="14"/>
  <c r="AA1434" i="14"/>
  <c r="AA1435" i="14"/>
  <c r="AA1436" i="14"/>
  <c r="AA1437" i="14"/>
  <c r="AA1438" i="14"/>
  <c r="AA1439" i="14"/>
  <c r="AA1440" i="14"/>
  <c r="AA1441" i="14"/>
  <c r="AA1442" i="14"/>
  <c r="AA1443" i="14"/>
  <c r="AA1444" i="14"/>
  <c r="AA1445" i="14"/>
  <c r="AA1446" i="14"/>
  <c r="AA1447" i="14"/>
  <c r="AA1448" i="14"/>
  <c r="AA1449" i="14"/>
  <c r="AA1450" i="14"/>
  <c r="AA1451" i="14"/>
  <c r="AA1452" i="14"/>
  <c r="AA1453" i="14"/>
  <c r="AA1454" i="14"/>
  <c r="AA1455" i="14"/>
  <c r="AA1456" i="14"/>
  <c r="AA1457" i="14"/>
  <c r="AA1458" i="14"/>
  <c r="AA1459" i="14"/>
  <c r="AA1460" i="14"/>
  <c r="AA1461" i="14"/>
  <c r="AA1462" i="14"/>
  <c r="AA1463" i="14"/>
  <c r="AA1464" i="14"/>
  <c r="AA1465" i="14"/>
  <c r="AA1466" i="14"/>
  <c r="AA1467" i="14"/>
  <c r="AA1468" i="14"/>
  <c r="AA1469" i="14"/>
  <c r="AA1470" i="14"/>
  <c r="AA1471" i="14"/>
  <c r="AA1472" i="14"/>
  <c r="AA1473" i="14"/>
  <c r="AA1474" i="14"/>
  <c r="AA1475" i="14"/>
  <c r="AA1476" i="14"/>
  <c r="AA1477" i="14"/>
  <c r="AA1478" i="14"/>
  <c r="AA1479" i="14"/>
  <c r="AA1480" i="14"/>
  <c r="AA1481" i="14"/>
  <c r="AA1482" i="14"/>
  <c r="AA1483" i="14"/>
  <c r="AA1484" i="14"/>
  <c r="AA1485" i="14"/>
  <c r="AA1486" i="14"/>
  <c r="AA1487" i="14"/>
  <c r="AA1488" i="14"/>
  <c r="AA1489" i="14"/>
  <c r="AA1490" i="14"/>
  <c r="AA1491" i="14"/>
  <c r="AA1492" i="14"/>
  <c r="AA1493" i="14"/>
  <c r="AA1494" i="14"/>
  <c r="AA1495" i="14"/>
  <c r="AA1496" i="14"/>
  <c r="AA1497" i="14"/>
  <c r="AA1498" i="14"/>
  <c r="AA1499" i="14"/>
  <c r="AA1500" i="14"/>
  <c r="AA1501" i="14"/>
  <c r="AA1502" i="14"/>
  <c r="AA1503" i="14"/>
  <c r="AA1504" i="14"/>
  <c r="AA1505" i="14"/>
  <c r="AA1506" i="14"/>
  <c r="AA1507" i="14"/>
  <c r="AA1508" i="14"/>
  <c r="AA1509" i="14"/>
  <c r="AA1510" i="14"/>
  <c r="AA1511" i="14"/>
  <c r="AA1512" i="14"/>
  <c r="AA1513" i="14"/>
  <c r="AA1514" i="14"/>
  <c r="AA1515" i="14"/>
  <c r="AA1516" i="14"/>
  <c r="AA1517" i="14"/>
  <c r="AA1518" i="14"/>
  <c r="AA1519" i="14"/>
  <c r="AA1520" i="14"/>
  <c r="AA1521" i="14"/>
  <c r="AA1522" i="14"/>
  <c r="AA1523" i="14"/>
  <c r="AA1524" i="14"/>
  <c r="AA1525" i="14"/>
  <c r="AA1526" i="14"/>
  <c r="AA1527" i="14"/>
  <c r="AA1528" i="14"/>
  <c r="AA1529" i="14"/>
  <c r="AA1530" i="14"/>
  <c r="AA1531" i="14"/>
  <c r="AA1532" i="14"/>
  <c r="AA1533" i="14"/>
  <c r="AA1534" i="14"/>
  <c r="AA1535" i="14"/>
  <c r="AA1536" i="14"/>
  <c r="AA1537" i="14"/>
  <c r="AA1538" i="14"/>
  <c r="AA1539" i="14"/>
  <c r="AA1540" i="14"/>
  <c r="AA1541" i="14"/>
  <c r="AA1542" i="14"/>
  <c r="AA1543" i="14"/>
  <c r="AA1544" i="14"/>
  <c r="AA1545" i="14"/>
  <c r="AA1546" i="14"/>
  <c r="AA1547" i="14"/>
  <c r="AA1548" i="14"/>
  <c r="AA1549" i="14"/>
  <c r="AA1550" i="14"/>
  <c r="AA1551" i="14"/>
  <c r="AA1552" i="14"/>
  <c r="AA1553" i="14"/>
  <c r="AA1554" i="14"/>
  <c r="AA1555" i="14"/>
  <c r="AA1556" i="14"/>
  <c r="AA1557" i="14"/>
  <c r="AA1558" i="14"/>
  <c r="AA1559" i="14"/>
  <c r="AA1560" i="14"/>
  <c r="AA1561" i="14"/>
  <c r="AA1562" i="14"/>
  <c r="AA1563" i="14"/>
  <c r="AA1564" i="14"/>
  <c r="AA1565" i="14"/>
  <c r="AA1566" i="14"/>
  <c r="AA1567" i="14"/>
  <c r="AA1568" i="14"/>
  <c r="AA1569" i="14"/>
  <c r="AA1570" i="14"/>
  <c r="AA1571" i="14"/>
  <c r="AA1572" i="14"/>
  <c r="AA1573" i="14"/>
  <c r="AA1574" i="14"/>
  <c r="AA1575" i="14"/>
  <c r="AA1576" i="14"/>
  <c r="AA1577" i="14"/>
  <c r="AA1578" i="14"/>
  <c r="AA1579" i="14"/>
  <c r="AA1580" i="14"/>
  <c r="AA1581" i="14"/>
  <c r="AA1582" i="14"/>
  <c r="AA1583" i="14"/>
  <c r="AA1584" i="14"/>
  <c r="AA1585" i="14"/>
  <c r="AA1586" i="14"/>
  <c r="AA1587" i="14"/>
  <c r="AA1588" i="14"/>
  <c r="AA1589" i="14"/>
  <c r="AA1590" i="14"/>
  <c r="AA1591" i="14"/>
  <c r="AA1592" i="14"/>
  <c r="AA1593" i="14"/>
  <c r="AA1594" i="14"/>
  <c r="AA1595" i="14"/>
  <c r="AA1596" i="14"/>
  <c r="AA1597" i="14"/>
  <c r="AA1598" i="14"/>
  <c r="AA1599" i="14"/>
  <c r="AA1600" i="14"/>
  <c r="AA1601" i="14"/>
  <c r="AA1602" i="14"/>
  <c r="AA1603" i="14"/>
  <c r="AA1604" i="14"/>
  <c r="AA1605" i="14"/>
  <c r="AA1606" i="14"/>
  <c r="AA1607" i="14"/>
  <c r="AA1608" i="14"/>
  <c r="AA1609" i="14"/>
  <c r="AA1610" i="14"/>
  <c r="AA1611" i="14"/>
  <c r="AA1612" i="14"/>
  <c r="AA1613" i="14"/>
  <c r="AA1614" i="14"/>
  <c r="AA1615" i="14"/>
  <c r="AA1616" i="14"/>
  <c r="AA1617" i="14"/>
  <c r="AA1618" i="14"/>
  <c r="AA1619" i="14"/>
  <c r="AA1620" i="14"/>
  <c r="AA1621" i="14"/>
  <c r="AA1622" i="14"/>
  <c r="AA1623" i="14"/>
  <c r="AA1624" i="14"/>
  <c r="AA1625" i="14"/>
  <c r="AA1626" i="14"/>
  <c r="AA1627" i="14"/>
  <c r="AA1628" i="14"/>
  <c r="AA1629" i="14"/>
  <c r="AA1630" i="14"/>
  <c r="AA1631" i="14"/>
  <c r="AA1632" i="14"/>
  <c r="AA1633" i="14"/>
  <c r="AA1634" i="14"/>
  <c r="AA1635" i="14"/>
  <c r="AA1636" i="14"/>
  <c r="AA1637" i="14"/>
  <c r="AA1638" i="14"/>
  <c r="AA1639" i="14"/>
  <c r="AA1640" i="14"/>
  <c r="AA1641" i="14"/>
  <c r="AA1642" i="14"/>
  <c r="AA1643" i="14"/>
  <c r="AA1644" i="14"/>
  <c r="AA1645" i="14"/>
  <c r="AA1646" i="14"/>
  <c r="AA1647" i="14"/>
  <c r="AA1648" i="14"/>
  <c r="AA1649" i="14"/>
  <c r="AA1650" i="14"/>
  <c r="AA1651" i="14"/>
  <c r="AA1652" i="14"/>
  <c r="AA1653" i="14"/>
  <c r="AA1654" i="14"/>
  <c r="AA1655" i="14"/>
  <c r="AA1656" i="14"/>
  <c r="AA1657" i="14"/>
  <c r="AA1658" i="14"/>
  <c r="AA1659" i="14"/>
  <c r="AA1660" i="14"/>
  <c r="AA1661" i="14"/>
  <c r="AA1662" i="14"/>
  <c r="AA1663" i="14"/>
  <c r="AA1664" i="14"/>
  <c r="AA1665" i="14"/>
  <c r="AA1666" i="14"/>
  <c r="AA1667" i="14"/>
  <c r="AA1668" i="14"/>
  <c r="AA1669" i="14"/>
  <c r="AA1670" i="14"/>
  <c r="AA1671" i="14"/>
  <c r="AA1672" i="14"/>
  <c r="AA1673" i="14"/>
  <c r="AA1674" i="14"/>
  <c r="AA1675" i="14"/>
  <c r="AA1676" i="14"/>
  <c r="AA1677" i="14"/>
  <c r="AA1678" i="14"/>
  <c r="AA1679" i="14"/>
  <c r="AA1680" i="14"/>
  <c r="AA1681" i="14"/>
  <c r="AA1682" i="14"/>
  <c r="AA1683" i="14"/>
  <c r="AA1684" i="14"/>
  <c r="AA1685" i="14"/>
  <c r="AA1686" i="14"/>
  <c r="AA1687" i="14"/>
  <c r="AA1688" i="14"/>
  <c r="AA1689" i="14"/>
  <c r="AA1690" i="14"/>
  <c r="AA1691" i="14"/>
  <c r="AA1692" i="14"/>
  <c r="AA1693" i="14"/>
  <c r="AA1694" i="14"/>
  <c r="AA1695" i="14"/>
  <c r="AA1696" i="14"/>
  <c r="AA1697" i="14"/>
  <c r="AA1698" i="14"/>
  <c r="AA1699" i="14"/>
  <c r="AA1700" i="14"/>
  <c r="AA1701" i="14"/>
  <c r="AA1702" i="14"/>
  <c r="AA1703" i="14"/>
  <c r="AA1704" i="14"/>
  <c r="AA1705" i="14"/>
  <c r="AA1706" i="14"/>
  <c r="AA1707" i="14"/>
  <c r="AA1708" i="14"/>
  <c r="AA1709" i="14"/>
  <c r="AA1710" i="14"/>
  <c r="AA1711" i="14"/>
  <c r="AA1712" i="14"/>
  <c r="AA1713" i="14"/>
  <c r="AA1714" i="14"/>
  <c r="AA1715" i="14"/>
  <c r="AA1716" i="14"/>
  <c r="AA1717" i="14"/>
  <c r="AA1718" i="14"/>
  <c r="AA1719" i="14"/>
  <c r="AA1720" i="14"/>
  <c r="AA1721" i="14"/>
  <c r="AA1722" i="14"/>
  <c r="AA1723" i="14"/>
  <c r="AA1724" i="14"/>
  <c r="AA1725" i="14"/>
  <c r="AA1726" i="14"/>
  <c r="AA1727" i="14"/>
  <c r="AA1728" i="14"/>
  <c r="AA1729" i="14"/>
  <c r="AA1730" i="14"/>
  <c r="AA1731" i="14"/>
  <c r="AA1732" i="14"/>
  <c r="AA1733" i="14"/>
  <c r="AA1734" i="14"/>
  <c r="AA1735" i="14"/>
  <c r="AA1736" i="14"/>
  <c r="AA1737" i="14"/>
  <c r="AA1738" i="14"/>
  <c r="AA1739" i="14"/>
  <c r="AA1740" i="14"/>
  <c r="AA1741" i="14"/>
  <c r="AA1742" i="14"/>
  <c r="AA1743" i="14"/>
  <c r="AA1744" i="14"/>
  <c r="AA1745" i="14"/>
  <c r="AA1746" i="14"/>
  <c r="AA1747" i="14"/>
  <c r="AA1748" i="14"/>
  <c r="AA1749" i="14"/>
  <c r="AA1750" i="14"/>
  <c r="AA1751" i="14"/>
  <c r="AA1752" i="14"/>
  <c r="AA1753" i="14"/>
  <c r="AA1754" i="14"/>
  <c r="AA1755" i="14"/>
  <c r="AA1756" i="14"/>
  <c r="AA1757" i="14"/>
  <c r="AA1758" i="14"/>
  <c r="AA1759" i="14"/>
  <c r="AA1760" i="14"/>
  <c r="AA1761" i="14"/>
  <c r="AA1762" i="14"/>
  <c r="AA1763" i="14"/>
  <c r="AA1764" i="14"/>
  <c r="AA1765" i="14"/>
  <c r="AA1766" i="14"/>
  <c r="AA1767" i="14"/>
  <c r="AA1768" i="14"/>
  <c r="AA1769" i="14"/>
  <c r="AA1770" i="14"/>
  <c r="AA1771" i="14"/>
  <c r="AA1772" i="14"/>
  <c r="AA1773" i="14"/>
  <c r="AA1774" i="14"/>
  <c r="AA1775" i="14"/>
  <c r="AA1776" i="14"/>
  <c r="AA1777" i="14"/>
  <c r="AA1778" i="14"/>
  <c r="AA1779" i="14"/>
  <c r="AA1780" i="14"/>
  <c r="AA1781" i="14"/>
  <c r="AA1782" i="14"/>
  <c r="AA1783" i="14"/>
  <c r="AA1784" i="14"/>
  <c r="AA1785" i="14"/>
  <c r="AA1786" i="14"/>
  <c r="AA1787" i="14"/>
  <c r="AA1788" i="14"/>
  <c r="AA1789" i="14"/>
  <c r="AA1790" i="14"/>
  <c r="AA1791" i="14"/>
  <c r="AA1792" i="14"/>
  <c r="AA1793" i="14"/>
  <c r="AA1794" i="14"/>
  <c r="AA1795" i="14"/>
  <c r="AA1796" i="14"/>
  <c r="AA1797" i="14"/>
  <c r="AA1798" i="14"/>
  <c r="AA1799" i="14"/>
  <c r="AA1800" i="14"/>
  <c r="AA1801" i="14"/>
  <c r="AA1802" i="14"/>
  <c r="AA1803" i="14"/>
  <c r="AA1804" i="14"/>
  <c r="AA1805" i="14"/>
  <c r="AA1806" i="14"/>
  <c r="AA1807" i="14"/>
  <c r="AA1808" i="14"/>
  <c r="AA1809" i="14"/>
  <c r="AA1810" i="14"/>
  <c r="AA1811" i="14"/>
  <c r="AA1812" i="14"/>
  <c r="AA1813" i="14"/>
  <c r="AA1814" i="14"/>
  <c r="AA1815" i="14"/>
  <c r="AA1816" i="14"/>
  <c r="AA1817" i="14"/>
  <c r="AA1818" i="14"/>
  <c r="AA1819" i="14"/>
  <c r="AA1820" i="14"/>
  <c r="AA1821" i="14"/>
  <c r="AA1822" i="14"/>
  <c r="AA1823" i="14"/>
  <c r="AA1824" i="14"/>
  <c r="AA1825" i="14"/>
  <c r="AA1826" i="14"/>
  <c r="AA1827" i="14"/>
  <c r="AA1828" i="14"/>
  <c r="AA1829" i="14"/>
  <c r="AA1830" i="14"/>
  <c r="AA1831" i="14"/>
  <c r="AA1832" i="14"/>
  <c r="AA1833" i="14"/>
  <c r="AA1834" i="14"/>
  <c r="AA1835" i="14"/>
  <c r="AA1836" i="14"/>
  <c r="AA1837" i="14"/>
  <c r="AA1838" i="14"/>
  <c r="AA1839" i="14"/>
  <c r="AA1840" i="14"/>
  <c r="AA1841" i="14"/>
  <c r="AA1842" i="14"/>
  <c r="AA1843" i="14"/>
  <c r="AA1844" i="14"/>
  <c r="AA1845" i="14"/>
  <c r="AA1846" i="14"/>
  <c r="AA1847" i="14"/>
  <c r="AA1848" i="14"/>
  <c r="AA1849" i="14"/>
  <c r="AA1850" i="14"/>
  <c r="AA1851" i="14"/>
  <c r="AA1852" i="14"/>
  <c r="AA1853" i="14"/>
  <c r="AA1854" i="14"/>
  <c r="AA1855" i="14"/>
  <c r="AA1856" i="14"/>
  <c r="AA1857" i="14"/>
  <c r="AA1858" i="14"/>
  <c r="AA1859" i="14"/>
  <c r="AA1860" i="14"/>
  <c r="AA1861" i="14"/>
  <c r="AA1862" i="14"/>
  <c r="AA1863" i="14"/>
  <c r="AA1864" i="14"/>
  <c r="AA1865" i="14"/>
  <c r="AA1866" i="14"/>
  <c r="AA1867" i="14"/>
  <c r="AA1868" i="14"/>
  <c r="AA1869" i="14"/>
  <c r="AA1870" i="14"/>
  <c r="AA1871" i="14"/>
  <c r="AA1872" i="14"/>
  <c r="AA1873" i="14"/>
  <c r="AA1874" i="14"/>
  <c r="AA1875" i="14"/>
  <c r="AA1876" i="14"/>
  <c r="AA1877" i="14"/>
  <c r="AA1878" i="14"/>
  <c r="AA1879" i="14"/>
  <c r="AA1880" i="14"/>
  <c r="AA1881" i="14"/>
  <c r="AA1882" i="14"/>
  <c r="AA1883" i="14"/>
  <c r="AA1884" i="14"/>
  <c r="AA1885" i="14"/>
  <c r="AA1886" i="14"/>
  <c r="AA1887" i="14"/>
  <c r="AA1888" i="14"/>
  <c r="AA1889" i="14"/>
  <c r="AA1890" i="14"/>
  <c r="AA1891" i="14"/>
  <c r="AA1892" i="14"/>
  <c r="AA1893" i="14"/>
  <c r="AA1894" i="14"/>
  <c r="AA1895" i="14"/>
  <c r="AA1896" i="14"/>
  <c r="AA1897" i="14"/>
  <c r="AA1898" i="14"/>
  <c r="AA1899" i="14"/>
  <c r="AA1900" i="14"/>
  <c r="AA1901" i="14"/>
  <c r="AA1902" i="14"/>
  <c r="AA1903" i="14"/>
  <c r="AA1904" i="14"/>
  <c r="AA1905" i="14"/>
  <c r="AA1906" i="14"/>
  <c r="AA1907" i="14"/>
  <c r="AA1908" i="14"/>
  <c r="AA1909" i="14"/>
  <c r="AA1910" i="14"/>
  <c r="AA1911" i="14"/>
  <c r="AA1912" i="14"/>
  <c r="AA1913" i="14"/>
  <c r="AA1914" i="14"/>
  <c r="AA1915" i="14"/>
  <c r="AA1916" i="14"/>
  <c r="AA1917" i="14"/>
  <c r="AA1918" i="14"/>
  <c r="AA1919" i="14"/>
  <c r="AA1920" i="14"/>
  <c r="AA1921" i="14"/>
  <c r="AA1922" i="14"/>
  <c r="AA1923" i="14"/>
  <c r="AA1924" i="14"/>
  <c r="AA1925" i="14"/>
  <c r="AA1926" i="14"/>
  <c r="AA1927" i="14"/>
  <c r="AA1928" i="14"/>
  <c r="AA1929" i="14"/>
  <c r="AA1930" i="14"/>
  <c r="AA1931" i="14"/>
  <c r="AA1932" i="14"/>
  <c r="AA1933" i="14"/>
  <c r="AA1934" i="14"/>
  <c r="AA1935" i="14"/>
  <c r="AA1936" i="14"/>
  <c r="AA1937" i="14"/>
  <c r="AA1938" i="14"/>
  <c r="AA1939" i="14"/>
  <c r="AA1940" i="14"/>
  <c r="AA1941" i="14"/>
  <c r="AA1942" i="14"/>
  <c r="AA1943" i="14"/>
  <c r="AA1944" i="14"/>
  <c r="AA1945" i="14"/>
  <c r="AA1946" i="14"/>
  <c r="AA1947" i="14"/>
  <c r="AA1948" i="14"/>
  <c r="AA1949" i="14"/>
  <c r="AA1950" i="14"/>
  <c r="AA1951" i="14"/>
  <c r="AA1952" i="14"/>
  <c r="AA1953" i="14"/>
  <c r="AA1954" i="14"/>
  <c r="AA1955" i="14"/>
  <c r="AA1956" i="14"/>
  <c r="AA1957" i="14"/>
  <c r="AA1958" i="14"/>
  <c r="AA1959" i="14"/>
  <c r="AA1960" i="14"/>
  <c r="AA1961" i="14"/>
  <c r="AA1962" i="14"/>
  <c r="AA1963" i="14"/>
  <c r="AA1964" i="14"/>
  <c r="AA1965" i="14"/>
  <c r="AA1966" i="14"/>
  <c r="AA1967" i="14"/>
  <c r="AA1968" i="14"/>
  <c r="AA1969" i="14"/>
  <c r="AA1970" i="14"/>
  <c r="AA1971" i="14"/>
  <c r="AA1972" i="14"/>
  <c r="AA1973" i="14"/>
  <c r="AA1974" i="14"/>
  <c r="AA1975" i="14"/>
  <c r="AA1976" i="14"/>
  <c r="AA1977" i="14"/>
  <c r="AA1978" i="14"/>
  <c r="AA1979" i="14"/>
  <c r="AA1980" i="14"/>
  <c r="AA1981" i="14"/>
  <c r="AA1982" i="14"/>
  <c r="AA1983" i="14"/>
  <c r="AA1984" i="14"/>
  <c r="AA1985" i="14"/>
  <c r="AA1986" i="14"/>
  <c r="AA1987" i="14"/>
  <c r="AA1988" i="14"/>
  <c r="AA1989" i="14"/>
  <c r="AA1990" i="14"/>
  <c r="AA1991" i="14"/>
  <c r="AA1992" i="14"/>
  <c r="AA1993" i="14"/>
  <c r="AA1994" i="14"/>
  <c r="AA1995" i="14"/>
  <c r="AA1996" i="14"/>
  <c r="AA1997" i="14"/>
  <c r="AA1998" i="14"/>
  <c r="AA1999" i="14"/>
  <c r="AA2000" i="14"/>
  <c r="AA2001" i="14"/>
  <c r="AJ3" i="14"/>
  <c r="AJ4" i="14"/>
  <c r="AJ5" i="14"/>
  <c r="AJ6" i="14"/>
  <c r="AJ7" i="14"/>
  <c r="AJ8" i="14"/>
  <c r="AJ9" i="14"/>
  <c r="AJ10" i="14"/>
  <c r="AJ11" i="14"/>
  <c r="AJ12" i="14"/>
  <c r="AJ13" i="14"/>
  <c r="AJ14" i="14"/>
  <c r="AJ15" i="14"/>
  <c r="AJ16" i="14"/>
  <c r="AJ17" i="14"/>
  <c r="AJ18" i="14"/>
  <c r="AJ19" i="14"/>
  <c r="AJ20" i="14"/>
  <c r="AJ21" i="14"/>
  <c r="AJ22" i="14"/>
  <c r="AJ23" i="14"/>
  <c r="AJ24" i="14"/>
  <c r="AJ25" i="14"/>
  <c r="AJ26" i="14"/>
  <c r="AJ27" i="14"/>
  <c r="AJ28" i="14"/>
  <c r="AJ29" i="14"/>
  <c r="AJ30" i="14"/>
  <c r="AJ31" i="14"/>
  <c r="AJ32" i="14"/>
  <c r="AJ33" i="14"/>
  <c r="AJ34" i="14"/>
  <c r="AJ35" i="14"/>
  <c r="AJ36" i="14"/>
  <c r="AJ37" i="14"/>
  <c r="AJ38" i="14"/>
  <c r="AJ39" i="14"/>
  <c r="AJ40" i="14"/>
  <c r="AJ41" i="14"/>
  <c r="AJ42" i="14"/>
  <c r="AJ43" i="14"/>
  <c r="AJ44" i="14"/>
  <c r="AJ45" i="14"/>
  <c r="AJ46" i="14"/>
  <c r="AJ47" i="14"/>
  <c r="AJ48" i="14"/>
  <c r="AJ49" i="14"/>
  <c r="AJ50" i="14"/>
  <c r="AJ51" i="14"/>
  <c r="AJ52" i="14"/>
  <c r="AJ53" i="14"/>
  <c r="AJ54" i="14"/>
  <c r="AJ55" i="14"/>
  <c r="AJ56" i="14"/>
  <c r="AJ57" i="14"/>
  <c r="AJ58" i="14"/>
  <c r="AJ59" i="14"/>
  <c r="AJ60" i="14"/>
  <c r="AJ61" i="14"/>
  <c r="AJ62" i="14"/>
  <c r="AJ63" i="14"/>
  <c r="AJ64" i="14"/>
  <c r="AJ65" i="14"/>
  <c r="AJ66" i="14"/>
  <c r="AJ67" i="14"/>
  <c r="AJ68" i="14"/>
  <c r="AJ69" i="14"/>
  <c r="AJ70" i="14"/>
  <c r="AJ71" i="14"/>
  <c r="AJ72" i="14"/>
  <c r="AJ73" i="14"/>
  <c r="AJ74" i="14"/>
  <c r="AJ75" i="14"/>
  <c r="AJ76" i="14"/>
  <c r="AJ77" i="14"/>
  <c r="AJ78" i="14"/>
  <c r="AJ79" i="14"/>
  <c r="AJ80" i="14"/>
  <c r="AJ81" i="14"/>
  <c r="AJ82" i="14"/>
  <c r="AJ83" i="14"/>
  <c r="AJ84" i="14"/>
  <c r="AJ85" i="14"/>
  <c r="AJ86" i="14"/>
  <c r="AJ87" i="14"/>
  <c r="AJ88" i="14"/>
  <c r="AJ89" i="14"/>
  <c r="AJ90" i="14"/>
  <c r="AJ91" i="14"/>
  <c r="AJ92" i="14"/>
  <c r="AJ93" i="14"/>
  <c r="AJ94" i="14"/>
  <c r="AJ95" i="14"/>
  <c r="AJ96" i="14"/>
  <c r="AJ97" i="14"/>
  <c r="AJ98" i="14"/>
  <c r="AJ99" i="14"/>
  <c r="AJ100" i="14"/>
  <c r="AJ101" i="14"/>
  <c r="AJ102" i="14"/>
  <c r="AJ103" i="14"/>
  <c r="AJ104" i="14"/>
  <c r="AJ105" i="14"/>
  <c r="AJ106" i="14"/>
  <c r="AJ107" i="14"/>
  <c r="AJ108" i="14"/>
  <c r="AJ109" i="14"/>
  <c r="AJ110" i="14"/>
  <c r="AJ111" i="14"/>
  <c r="AJ112" i="14"/>
  <c r="AJ113" i="14"/>
  <c r="AJ114" i="14"/>
  <c r="AJ115" i="14"/>
  <c r="AJ116" i="14"/>
  <c r="AJ117" i="14"/>
  <c r="AJ118" i="14"/>
  <c r="AJ119" i="14"/>
  <c r="AJ120" i="14"/>
  <c r="AJ121" i="14"/>
  <c r="AJ122" i="14"/>
  <c r="AJ123" i="14"/>
  <c r="AJ124" i="14"/>
  <c r="AJ125" i="14"/>
  <c r="AJ126" i="14"/>
  <c r="AJ127" i="14"/>
  <c r="AJ128" i="14"/>
  <c r="AJ129" i="14"/>
  <c r="AJ130" i="14"/>
  <c r="AJ131" i="14"/>
  <c r="AJ132" i="14"/>
  <c r="AJ133" i="14"/>
  <c r="AJ134" i="14"/>
  <c r="AJ135" i="14"/>
  <c r="AJ136" i="14"/>
  <c r="AJ137" i="14"/>
  <c r="AJ138" i="14"/>
  <c r="AJ139" i="14"/>
  <c r="AJ140" i="14"/>
  <c r="AJ141" i="14"/>
  <c r="AJ142" i="14"/>
  <c r="AJ143" i="14"/>
  <c r="AJ144" i="14"/>
  <c r="AJ145" i="14"/>
  <c r="AJ146" i="14"/>
  <c r="AJ147" i="14"/>
  <c r="AJ148" i="14"/>
  <c r="AJ149" i="14"/>
  <c r="AJ150" i="14"/>
  <c r="AJ151" i="14"/>
  <c r="AJ152" i="14"/>
  <c r="AJ153" i="14"/>
  <c r="AJ154" i="14"/>
  <c r="AJ155" i="14"/>
  <c r="AJ156" i="14"/>
  <c r="AJ157" i="14"/>
  <c r="AJ158" i="14"/>
  <c r="AJ159" i="14"/>
  <c r="AJ160" i="14"/>
  <c r="AJ161" i="14"/>
  <c r="AJ162" i="14"/>
  <c r="AJ163" i="14"/>
  <c r="AJ164" i="14"/>
  <c r="AJ165" i="14"/>
  <c r="AJ166" i="14"/>
  <c r="AJ167" i="14"/>
  <c r="AJ168" i="14"/>
  <c r="AJ169" i="14"/>
  <c r="AJ170" i="14"/>
  <c r="AJ171" i="14"/>
  <c r="AJ172" i="14"/>
  <c r="AJ173" i="14"/>
  <c r="AJ174" i="14"/>
  <c r="AJ175" i="14"/>
  <c r="AJ176" i="14"/>
  <c r="AJ177" i="14"/>
  <c r="AJ178" i="14"/>
  <c r="AJ179" i="14"/>
  <c r="AJ180" i="14"/>
  <c r="AJ181" i="14"/>
  <c r="AJ182" i="14"/>
  <c r="AJ183" i="14"/>
  <c r="AJ184" i="14"/>
  <c r="AJ185" i="14"/>
  <c r="AJ186" i="14"/>
  <c r="AJ187" i="14"/>
  <c r="AJ188" i="14"/>
  <c r="AJ189" i="14"/>
  <c r="AJ190" i="14"/>
  <c r="AJ191" i="14"/>
  <c r="AJ192" i="14"/>
  <c r="AJ193" i="14"/>
  <c r="AJ194" i="14"/>
  <c r="AJ195" i="14"/>
  <c r="AJ196" i="14"/>
  <c r="AJ197" i="14"/>
  <c r="AJ198" i="14"/>
  <c r="AJ199" i="14"/>
  <c r="AJ200" i="14"/>
  <c r="AJ201" i="14"/>
  <c r="AJ202" i="14"/>
  <c r="AJ203" i="14"/>
  <c r="AJ204" i="14"/>
  <c r="AJ205" i="14"/>
  <c r="AJ206" i="14"/>
  <c r="AJ207" i="14"/>
  <c r="AJ208" i="14"/>
  <c r="AJ209" i="14"/>
  <c r="AJ210" i="14"/>
  <c r="AJ211" i="14"/>
  <c r="AJ212" i="14"/>
  <c r="AJ213" i="14"/>
  <c r="AJ214" i="14"/>
  <c r="AJ215" i="14"/>
  <c r="AJ216" i="14"/>
  <c r="AJ217" i="14"/>
  <c r="AJ218" i="14"/>
  <c r="AJ219" i="14"/>
  <c r="AJ220" i="14"/>
  <c r="AJ221" i="14"/>
  <c r="AJ222" i="14"/>
  <c r="AJ223" i="14"/>
  <c r="AJ224" i="14"/>
  <c r="AJ225" i="14"/>
  <c r="AJ226" i="14"/>
  <c r="AJ227" i="14"/>
  <c r="AJ228" i="14"/>
  <c r="AJ229" i="14"/>
  <c r="AJ230" i="14"/>
  <c r="AJ231" i="14"/>
  <c r="AJ232" i="14"/>
  <c r="AJ233" i="14"/>
  <c r="AJ234" i="14"/>
  <c r="AJ235" i="14"/>
  <c r="AJ236" i="14"/>
  <c r="AJ237" i="14"/>
  <c r="AJ238" i="14"/>
  <c r="AJ239" i="14"/>
  <c r="AJ240" i="14"/>
  <c r="AJ241" i="14"/>
  <c r="AJ242" i="14"/>
  <c r="AJ243" i="14"/>
  <c r="AJ244" i="14"/>
  <c r="AJ245" i="14"/>
  <c r="AJ246" i="14"/>
  <c r="AJ247" i="14"/>
  <c r="AJ248" i="14"/>
  <c r="AJ249" i="14"/>
  <c r="AJ250" i="14"/>
  <c r="AJ251" i="14"/>
  <c r="AJ252" i="14"/>
  <c r="AJ253" i="14"/>
  <c r="AJ254" i="14"/>
  <c r="AJ255" i="14"/>
  <c r="AJ256" i="14"/>
  <c r="AJ257" i="14"/>
  <c r="AJ258" i="14"/>
  <c r="AJ259" i="14"/>
  <c r="AJ260" i="14"/>
  <c r="AJ261" i="14"/>
  <c r="AJ262" i="14"/>
  <c r="AJ263" i="14"/>
  <c r="AJ264" i="14"/>
  <c r="AJ265" i="14"/>
  <c r="AJ266" i="14"/>
  <c r="AJ267" i="14"/>
  <c r="AJ268" i="14"/>
  <c r="AJ269" i="14"/>
  <c r="AJ270" i="14"/>
  <c r="AJ271" i="14"/>
  <c r="AJ272" i="14"/>
  <c r="AJ273" i="14"/>
  <c r="AJ274" i="14"/>
  <c r="AJ275" i="14"/>
  <c r="AJ276" i="14"/>
  <c r="AJ277" i="14"/>
  <c r="AJ278" i="14"/>
  <c r="AJ279" i="14"/>
  <c r="AJ280" i="14"/>
  <c r="AJ281" i="14"/>
  <c r="AJ282" i="14"/>
  <c r="AJ283" i="14"/>
  <c r="AJ284" i="14"/>
  <c r="AJ285" i="14"/>
  <c r="AJ286" i="14"/>
  <c r="AJ287" i="14"/>
  <c r="AJ288" i="14"/>
  <c r="AJ289" i="14"/>
  <c r="AJ290" i="14"/>
  <c r="AJ291" i="14"/>
  <c r="AJ292" i="14"/>
  <c r="AJ293" i="14"/>
  <c r="AJ294" i="14"/>
  <c r="AJ295" i="14"/>
  <c r="AJ296" i="14"/>
  <c r="AJ297" i="14"/>
  <c r="AJ298" i="14"/>
  <c r="AJ299" i="14"/>
  <c r="AJ300" i="14"/>
  <c r="AJ301" i="14"/>
  <c r="AJ302" i="14"/>
  <c r="AJ303" i="14"/>
  <c r="AJ304" i="14"/>
  <c r="AJ305" i="14"/>
  <c r="AJ306" i="14"/>
  <c r="AJ307" i="14"/>
  <c r="AJ308" i="14"/>
  <c r="AJ309" i="14"/>
  <c r="AJ310" i="14"/>
  <c r="AJ311" i="14"/>
  <c r="AJ312" i="14"/>
  <c r="AJ313" i="14"/>
  <c r="AJ314" i="14"/>
  <c r="AJ315" i="14"/>
  <c r="AJ316" i="14"/>
  <c r="AJ317" i="14"/>
  <c r="AJ318" i="14"/>
  <c r="AJ319" i="14"/>
  <c r="AJ320" i="14"/>
  <c r="AJ321" i="14"/>
  <c r="AJ322" i="14"/>
  <c r="AJ323" i="14"/>
  <c r="AJ324" i="14"/>
  <c r="AJ325" i="14"/>
  <c r="AJ326" i="14"/>
  <c r="AJ327" i="14"/>
  <c r="AJ328" i="14"/>
  <c r="AJ329" i="14"/>
  <c r="AJ330" i="14"/>
  <c r="AJ331" i="14"/>
  <c r="AJ332" i="14"/>
  <c r="AJ333" i="14"/>
  <c r="AJ334" i="14"/>
  <c r="AJ335" i="14"/>
  <c r="AJ336" i="14"/>
  <c r="AJ337" i="14"/>
  <c r="AJ338" i="14"/>
  <c r="AJ339" i="14"/>
  <c r="AJ340" i="14"/>
  <c r="AJ341" i="14"/>
  <c r="AJ342" i="14"/>
  <c r="AJ343" i="14"/>
  <c r="AJ344" i="14"/>
  <c r="AJ345" i="14"/>
  <c r="AJ346" i="14"/>
  <c r="AJ347" i="14"/>
  <c r="AJ348" i="14"/>
  <c r="AJ349" i="14"/>
  <c r="AJ350" i="14"/>
  <c r="AJ351" i="14"/>
  <c r="AJ352" i="14"/>
  <c r="AJ353" i="14"/>
  <c r="AJ354" i="14"/>
  <c r="AJ355" i="14"/>
  <c r="AJ356" i="14"/>
  <c r="AJ357" i="14"/>
  <c r="AJ358" i="14"/>
  <c r="AJ359" i="14"/>
  <c r="AJ360" i="14"/>
  <c r="AJ361" i="14"/>
  <c r="AJ362" i="14"/>
  <c r="AJ363" i="14"/>
  <c r="AJ364" i="14"/>
  <c r="AJ365" i="14"/>
  <c r="AJ366" i="14"/>
  <c r="AJ367" i="14"/>
  <c r="AJ368" i="14"/>
  <c r="AJ369" i="14"/>
  <c r="AJ370" i="14"/>
  <c r="AJ371" i="14"/>
  <c r="AJ372" i="14"/>
  <c r="AJ373" i="14"/>
  <c r="AJ374" i="14"/>
  <c r="AJ375" i="14"/>
  <c r="AJ376" i="14"/>
  <c r="AJ377" i="14"/>
  <c r="AJ378" i="14"/>
  <c r="AJ379" i="14"/>
  <c r="AJ380" i="14"/>
  <c r="AJ381" i="14"/>
  <c r="AJ382" i="14"/>
  <c r="AJ383" i="14"/>
  <c r="AJ384" i="14"/>
  <c r="AJ385" i="14"/>
  <c r="AJ386" i="14"/>
  <c r="AJ387" i="14"/>
  <c r="AJ388" i="14"/>
  <c r="AJ389" i="14"/>
  <c r="AJ390" i="14"/>
  <c r="AJ391" i="14"/>
  <c r="AJ392" i="14"/>
  <c r="AJ393" i="14"/>
  <c r="AJ394" i="14"/>
  <c r="AJ395" i="14"/>
  <c r="AJ396" i="14"/>
  <c r="AJ397" i="14"/>
  <c r="AJ398" i="14"/>
  <c r="AJ399" i="14"/>
  <c r="AJ400" i="14"/>
  <c r="AJ401" i="14"/>
  <c r="AJ402" i="14"/>
  <c r="AJ403" i="14"/>
  <c r="AJ404" i="14"/>
  <c r="AJ405" i="14"/>
  <c r="AJ406" i="14"/>
  <c r="AJ407" i="14"/>
  <c r="AJ408" i="14"/>
  <c r="AJ409" i="14"/>
  <c r="AJ410" i="14"/>
  <c r="AJ411" i="14"/>
  <c r="AJ412" i="14"/>
  <c r="AJ413" i="14"/>
  <c r="AJ414" i="14"/>
  <c r="AJ415" i="14"/>
  <c r="AJ416" i="14"/>
  <c r="AJ417" i="14"/>
  <c r="AJ418" i="14"/>
  <c r="AJ419" i="14"/>
  <c r="AJ420" i="14"/>
  <c r="AJ421" i="14"/>
  <c r="AJ422" i="14"/>
  <c r="AJ423" i="14"/>
  <c r="AJ424" i="14"/>
  <c r="AJ425" i="14"/>
  <c r="AJ426" i="14"/>
  <c r="AJ427" i="14"/>
  <c r="AJ428" i="14"/>
  <c r="AJ429" i="14"/>
  <c r="AJ430" i="14"/>
  <c r="AJ431" i="14"/>
  <c r="AJ432" i="14"/>
  <c r="AJ433" i="14"/>
  <c r="AJ434" i="14"/>
  <c r="AJ435" i="14"/>
  <c r="AJ436" i="14"/>
  <c r="AJ437" i="14"/>
  <c r="AJ438" i="14"/>
  <c r="AJ439" i="14"/>
  <c r="AJ440" i="14"/>
  <c r="AJ441" i="14"/>
  <c r="AJ442" i="14"/>
  <c r="AJ443" i="14"/>
  <c r="AJ444" i="14"/>
  <c r="AJ445" i="14"/>
  <c r="AJ446" i="14"/>
  <c r="AJ447" i="14"/>
  <c r="AJ448" i="14"/>
  <c r="AJ449" i="14"/>
  <c r="AJ450" i="14"/>
  <c r="AJ451" i="14"/>
  <c r="AJ452" i="14"/>
  <c r="AJ453" i="14"/>
  <c r="AJ454" i="14"/>
  <c r="AJ455" i="14"/>
  <c r="AJ456" i="14"/>
  <c r="AJ457" i="14"/>
  <c r="AJ458" i="14"/>
  <c r="AJ459" i="14"/>
  <c r="AJ460" i="14"/>
  <c r="AJ461" i="14"/>
  <c r="AJ462" i="14"/>
  <c r="AJ463" i="14"/>
  <c r="AJ464" i="14"/>
  <c r="AJ465" i="14"/>
  <c r="AJ466" i="14"/>
  <c r="AJ467" i="14"/>
  <c r="AJ468" i="14"/>
  <c r="AJ469" i="14"/>
  <c r="AJ470" i="14"/>
  <c r="AJ471" i="14"/>
  <c r="AJ472" i="14"/>
  <c r="AJ473" i="14"/>
  <c r="AJ474" i="14"/>
  <c r="AJ475" i="14"/>
  <c r="AJ476" i="14"/>
  <c r="AJ477" i="14"/>
  <c r="AJ478" i="14"/>
  <c r="AJ479" i="14"/>
  <c r="AJ480" i="14"/>
  <c r="AJ481" i="14"/>
  <c r="AJ482" i="14"/>
  <c r="AJ483" i="14"/>
  <c r="AJ484" i="14"/>
  <c r="AJ485" i="14"/>
  <c r="AJ486" i="14"/>
  <c r="AJ487" i="14"/>
  <c r="AJ488" i="14"/>
  <c r="AJ489" i="14"/>
  <c r="AJ490" i="14"/>
  <c r="AJ491" i="14"/>
  <c r="AJ492" i="14"/>
  <c r="AJ493" i="14"/>
  <c r="AJ494" i="14"/>
  <c r="AJ495" i="14"/>
  <c r="AJ496" i="14"/>
  <c r="AJ497" i="14"/>
  <c r="AJ498" i="14"/>
  <c r="AJ499" i="14"/>
  <c r="AJ500" i="14"/>
  <c r="AJ501" i="14"/>
  <c r="AJ2" i="14"/>
  <c r="BC3" i="14"/>
  <c r="BC4" i="14"/>
  <c r="BC5" i="14"/>
  <c r="BC6" i="14"/>
  <c r="BC7" i="14"/>
  <c r="BC8" i="14"/>
  <c r="BC9" i="14"/>
  <c r="BC10" i="14"/>
  <c r="BC11" i="14"/>
  <c r="BC12" i="14"/>
  <c r="BC13" i="14"/>
  <c r="BC14" i="14"/>
  <c r="BC15" i="14"/>
  <c r="BC16" i="14"/>
  <c r="BC17" i="14"/>
  <c r="BC18" i="14"/>
  <c r="BC19" i="14"/>
  <c r="BC20" i="14"/>
  <c r="BC21" i="14"/>
  <c r="BC22" i="14"/>
  <c r="BC23" i="14"/>
  <c r="BC24" i="14"/>
  <c r="BC25" i="14"/>
  <c r="BC26" i="14"/>
  <c r="BC27" i="14"/>
  <c r="BC28" i="14"/>
  <c r="BC29" i="14"/>
  <c r="BC30" i="14"/>
  <c r="BC31" i="14"/>
  <c r="BC32" i="14"/>
  <c r="BC33" i="14"/>
  <c r="BC34" i="14"/>
  <c r="BC35" i="14"/>
  <c r="BC36" i="14"/>
  <c r="BC37" i="14"/>
  <c r="BC38" i="14"/>
  <c r="BC39" i="14"/>
  <c r="BC40" i="14"/>
  <c r="BC41" i="14"/>
  <c r="BC42" i="14"/>
  <c r="BC43" i="14"/>
  <c r="BC44" i="14"/>
  <c r="BC45" i="14"/>
  <c r="BC46" i="14"/>
  <c r="BC47" i="14"/>
  <c r="BC48" i="14"/>
  <c r="BC49" i="14"/>
  <c r="BC50" i="14"/>
  <c r="BC51" i="14"/>
  <c r="BC52" i="14"/>
  <c r="BC53" i="14"/>
  <c r="BC54" i="14"/>
  <c r="BC55" i="14"/>
  <c r="BC56" i="14"/>
  <c r="BC57" i="14"/>
  <c r="BC58" i="14"/>
  <c r="BC59" i="14"/>
  <c r="BC60" i="14"/>
  <c r="BC61" i="14"/>
  <c r="BC62" i="14"/>
  <c r="BC63" i="14"/>
  <c r="BC64" i="14"/>
  <c r="BC65" i="14"/>
  <c r="BC66" i="14"/>
  <c r="BC67" i="14"/>
  <c r="BC68" i="14"/>
  <c r="BC69" i="14"/>
  <c r="BC70" i="14"/>
  <c r="BC71" i="14"/>
  <c r="BC72" i="14"/>
  <c r="BC73" i="14"/>
  <c r="BC74" i="14"/>
  <c r="BC75" i="14"/>
  <c r="BC76" i="14"/>
  <c r="BC77" i="14"/>
  <c r="BC78" i="14"/>
  <c r="BC79" i="14"/>
  <c r="BC80" i="14"/>
  <c r="BC81" i="14"/>
  <c r="BC82" i="14"/>
  <c r="BC83" i="14"/>
  <c r="BC84" i="14"/>
  <c r="BC85" i="14"/>
  <c r="BC86" i="14"/>
  <c r="BC87" i="14"/>
  <c r="BC88" i="14"/>
  <c r="BC89" i="14"/>
  <c r="BC90" i="14"/>
  <c r="BC91" i="14"/>
  <c r="BC92" i="14"/>
  <c r="BC93" i="14"/>
  <c r="BC94" i="14"/>
  <c r="BC95" i="14"/>
  <c r="BC96" i="14"/>
  <c r="BC97" i="14"/>
  <c r="BC98" i="14"/>
  <c r="BC99" i="14"/>
  <c r="BC100" i="14"/>
  <c r="BC101" i="14"/>
  <c r="BC102" i="14"/>
  <c r="BC103" i="14"/>
  <c r="BC104" i="14"/>
  <c r="BC105" i="14"/>
  <c r="BC106" i="14"/>
  <c r="BC107" i="14"/>
  <c r="BC108" i="14"/>
  <c r="BC109" i="14"/>
  <c r="BC110" i="14"/>
  <c r="BC111" i="14"/>
  <c r="BC112" i="14"/>
  <c r="BC113" i="14"/>
  <c r="BC114" i="14"/>
  <c r="BC115" i="14"/>
  <c r="BC116" i="14"/>
  <c r="BC117" i="14"/>
  <c r="BC118" i="14"/>
  <c r="BC119" i="14"/>
  <c r="BC120" i="14"/>
  <c r="BC121" i="14"/>
  <c r="BC122" i="14"/>
  <c r="BC123" i="14"/>
  <c r="BC124" i="14"/>
  <c r="BC125" i="14"/>
  <c r="BC126" i="14"/>
  <c r="BC127" i="14"/>
  <c r="BC128" i="14"/>
  <c r="BC129" i="14"/>
  <c r="BC130" i="14"/>
  <c r="BC131" i="14"/>
  <c r="BC132" i="14"/>
  <c r="BC133" i="14"/>
  <c r="BC134" i="14"/>
  <c r="BC135" i="14"/>
  <c r="BC136" i="14"/>
  <c r="BC137" i="14"/>
  <c r="BC138" i="14"/>
  <c r="BC139" i="14"/>
  <c r="BC140" i="14"/>
  <c r="BC141" i="14"/>
  <c r="BC142" i="14"/>
  <c r="BC143" i="14"/>
  <c r="BC144" i="14"/>
  <c r="BC145" i="14"/>
  <c r="BC146" i="14"/>
  <c r="BC147" i="14"/>
  <c r="BC148" i="14"/>
  <c r="BC149" i="14"/>
  <c r="BC150" i="14"/>
  <c r="BC151" i="14"/>
  <c r="BC152" i="14"/>
  <c r="BC153" i="14"/>
  <c r="BC154" i="14"/>
  <c r="BC155" i="14"/>
  <c r="BC156" i="14"/>
  <c r="BC157" i="14"/>
  <c r="BC158" i="14"/>
  <c r="BC159" i="14"/>
  <c r="BC160" i="14"/>
  <c r="BC161" i="14"/>
  <c r="BC162" i="14"/>
  <c r="BC163" i="14"/>
  <c r="BC164" i="14"/>
  <c r="BC165" i="14"/>
  <c r="BC166" i="14"/>
  <c r="BC167" i="14"/>
  <c r="BC168" i="14"/>
  <c r="BC169" i="14"/>
  <c r="BC170" i="14"/>
  <c r="BC171" i="14"/>
  <c r="BC172" i="14"/>
  <c r="BC173" i="14"/>
  <c r="BC174" i="14"/>
  <c r="BC175" i="14"/>
  <c r="BC176" i="14"/>
  <c r="BC177" i="14"/>
  <c r="BC178" i="14"/>
  <c r="BC179" i="14"/>
  <c r="BC180" i="14"/>
  <c r="BC181" i="14"/>
  <c r="BC182" i="14"/>
  <c r="BC183" i="14"/>
  <c r="BC184" i="14"/>
  <c r="BC185" i="14"/>
  <c r="BC186" i="14"/>
  <c r="BC187" i="14"/>
  <c r="BC188" i="14"/>
  <c r="BC189" i="14"/>
  <c r="BC190" i="14"/>
  <c r="BC191" i="14"/>
  <c r="BC192" i="14"/>
  <c r="BC193" i="14"/>
  <c r="BC194" i="14"/>
  <c r="BC195" i="14"/>
  <c r="BC196" i="14"/>
  <c r="BC197" i="14"/>
  <c r="BC198" i="14"/>
  <c r="BC199" i="14"/>
  <c r="BC200" i="14"/>
  <c r="BC201" i="14"/>
  <c r="BC202" i="14"/>
  <c r="BC203" i="14"/>
  <c r="BC204" i="14"/>
  <c r="BC205" i="14"/>
  <c r="BC206" i="14"/>
  <c r="BC207" i="14"/>
  <c r="BC208" i="14"/>
  <c r="BC209" i="14"/>
  <c r="BC210" i="14"/>
  <c r="BC211" i="14"/>
  <c r="BC212" i="14"/>
  <c r="BC213" i="14"/>
  <c r="BC214" i="14"/>
  <c r="BC215" i="14"/>
  <c r="BC216" i="14"/>
  <c r="BC217" i="14"/>
  <c r="BC218" i="14"/>
  <c r="BC219" i="14"/>
  <c r="BC220" i="14"/>
  <c r="BC221" i="14"/>
  <c r="BC222" i="14"/>
  <c r="BC223" i="14"/>
  <c r="BC224" i="14"/>
  <c r="BC225" i="14"/>
  <c r="BC226" i="14"/>
  <c r="BC227" i="14"/>
  <c r="BC228" i="14"/>
  <c r="BC229" i="14"/>
  <c r="BC230" i="14"/>
  <c r="BC231" i="14"/>
  <c r="BC232" i="14"/>
  <c r="BC233" i="14"/>
  <c r="BC234" i="14"/>
  <c r="BC235" i="14"/>
  <c r="BC236" i="14"/>
  <c r="BC237" i="14"/>
  <c r="BC238" i="14"/>
  <c r="BC239" i="14"/>
  <c r="BC240" i="14"/>
  <c r="BC241" i="14"/>
  <c r="BC242" i="14"/>
  <c r="BC243" i="14"/>
  <c r="BC244" i="14"/>
  <c r="BC245" i="14"/>
  <c r="BC246" i="14"/>
  <c r="BC247" i="14"/>
  <c r="BC248" i="14"/>
  <c r="BC249" i="14"/>
  <c r="BC250" i="14"/>
  <c r="BC251" i="14"/>
  <c r="BC252" i="14"/>
  <c r="BC253" i="14"/>
  <c r="BC254" i="14"/>
  <c r="BC255" i="14"/>
  <c r="BC256" i="14"/>
  <c r="BC257" i="14"/>
  <c r="BC258" i="14"/>
  <c r="BC259" i="14"/>
  <c r="BC260" i="14"/>
  <c r="BC261" i="14"/>
  <c r="BC262" i="14"/>
  <c r="BC263" i="14"/>
  <c r="BC264" i="14"/>
  <c r="BC265" i="14"/>
  <c r="BC266" i="14"/>
  <c r="BC267" i="14"/>
  <c r="BC268" i="14"/>
  <c r="BC269" i="14"/>
  <c r="BC270" i="14"/>
  <c r="BC271" i="14"/>
  <c r="BC272" i="14"/>
  <c r="BC273" i="14"/>
  <c r="BC274" i="14"/>
  <c r="BC275" i="14"/>
  <c r="BC276" i="14"/>
  <c r="BC277" i="14"/>
  <c r="BC278" i="14"/>
  <c r="BC279" i="14"/>
  <c r="BC280" i="14"/>
  <c r="BC281" i="14"/>
  <c r="BC282" i="14"/>
  <c r="BC283" i="14"/>
  <c r="BC284" i="14"/>
  <c r="BC285" i="14"/>
  <c r="BC286" i="14"/>
  <c r="BC287" i="14"/>
  <c r="BC288" i="14"/>
  <c r="BC289" i="14"/>
  <c r="BC290" i="14"/>
  <c r="BC291" i="14"/>
  <c r="BC292" i="14"/>
  <c r="BC293" i="14"/>
  <c r="BC294" i="14"/>
  <c r="BC295" i="14"/>
  <c r="BC296" i="14"/>
  <c r="BC297" i="14"/>
  <c r="BC298" i="14"/>
  <c r="BC299" i="14"/>
  <c r="BC300" i="14"/>
  <c r="BC301" i="14"/>
  <c r="BC302" i="14"/>
  <c r="BC303" i="14"/>
  <c r="BC304" i="14"/>
  <c r="BC305" i="14"/>
  <c r="BC306" i="14"/>
  <c r="BC307" i="14"/>
  <c r="BC308" i="14"/>
  <c r="BC309" i="14"/>
  <c r="BC310" i="14"/>
  <c r="BC311" i="14"/>
  <c r="BC312" i="14"/>
  <c r="BC313" i="14"/>
  <c r="BC314" i="14"/>
  <c r="BC315" i="14"/>
  <c r="BC316" i="14"/>
  <c r="BC317" i="14"/>
  <c r="BC318" i="14"/>
  <c r="BC319" i="14"/>
  <c r="BC320" i="14"/>
  <c r="BC321" i="14"/>
  <c r="BC322" i="14"/>
  <c r="BC323" i="14"/>
  <c r="BC324" i="14"/>
  <c r="BC325" i="14"/>
  <c r="BC326" i="14"/>
  <c r="BC327" i="14"/>
  <c r="BC328" i="14"/>
  <c r="BC329" i="14"/>
  <c r="BC330" i="14"/>
  <c r="BC331" i="14"/>
  <c r="BC332" i="14"/>
  <c r="BC333" i="14"/>
  <c r="BC334" i="14"/>
  <c r="BC335" i="14"/>
  <c r="BC336" i="14"/>
  <c r="BC337" i="14"/>
  <c r="BC338" i="14"/>
  <c r="BC339" i="14"/>
  <c r="BC340" i="14"/>
  <c r="BC341" i="14"/>
  <c r="BC342" i="14"/>
  <c r="BC343" i="14"/>
  <c r="BC344" i="14"/>
  <c r="BC345" i="14"/>
  <c r="BC346" i="14"/>
  <c r="BC347" i="14"/>
  <c r="BC348" i="14"/>
  <c r="BC349" i="14"/>
  <c r="BC350" i="14"/>
  <c r="BC351" i="14"/>
  <c r="BC352" i="14"/>
  <c r="BC353" i="14"/>
  <c r="BC354" i="14"/>
  <c r="BC355" i="14"/>
  <c r="BC356" i="14"/>
  <c r="BC357" i="14"/>
  <c r="BC358" i="14"/>
  <c r="BC359" i="14"/>
  <c r="BC360" i="14"/>
  <c r="BC361" i="14"/>
  <c r="BC362" i="14"/>
  <c r="BC363" i="14"/>
  <c r="BC364" i="14"/>
  <c r="BC365" i="14"/>
  <c r="BC366" i="14"/>
  <c r="BC367" i="14"/>
  <c r="BC368" i="14"/>
  <c r="BC369" i="14"/>
  <c r="BC370" i="14"/>
  <c r="BC371" i="14"/>
  <c r="BC372" i="14"/>
  <c r="BC373" i="14"/>
  <c r="BC374" i="14"/>
  <c r="BC375" i="14"/>
  <c r="BC376" i="14"/>
  <c r="BC377" i="14"/>
  <c r="BC378" i="14"/>
  <c r="BC379" i="14"/>
  <c r="BC380" i="14"/>
  <c r="BC381" i="14"/>
  <c r="BC382" i="14"/>
  <c r="BC383" i="14"/>
  <c r="BC384" i="14"/>
  <c r="BC385" i="14"/>
  <c r="BC386" i="14"/>
  <c r="BC387" i="14"/>
  <c r="BC388" i="14"/>
  <c r="BC389" i="14"/>
  <c r="BC390" i="14"/>
  <c r="BC391" i="14"/>
  <c r="BC392" i="14"/>
  <c r="BC393" i="14"/>
  <c r="BC394" i="14"/>
  <c r="BC395" i="14"/>
  <c r="BC396" i="14"/>
  <c r="BC397" i="14"/>
  <c r="BC398" i="14"/>
  <c r="BC399" i="14"/>
  <c r="BC400" i="14"/>
  <c r="BC401" i="14"/>
  <c r="BC402" i="14"/>
  <c r="BC403" i="14"/>
  <c r="BC404" i="14"/>
  <c r="BC405" i="14"/>
  <c r="BC406" i="14"/>
  <c r="BC407" i="14"/>
  <c r="BC408" i="14"/>
  <c r="BC409" i="14"/>
  <c r="BC410" i="14"/>
  <c r="BC411" i="14"/>
  <c r="BC412" i="14"/>
  <c r="BC413" i="14"/>
  <c r="BC414" i="14"/>
  <c r="BC415" i="14"/>
  <c r="BC416" i="14"/>
  <c r="BC417" i="14"/>
  <c r="BC418" i="14"/>
  <c r="BC419" i="14"/>
  <c r="BC420" i="14"/>
  <c r="BC421" i="14"/>
  <c r="BC422" i="14"/>
  <c r="BC423" i="14"/>
  <c r="BC424" i="14"/>
  <c r="BC425" i="14"/>
  <c r="BC426" i="14"/>
  <c r="BC427" i="14"/>
  <c r="BC428" i="14"/>
  <c r="BC429" i="14"/>
  <c r="BC430" i="14"/>
  <c r="BC431" i="14"/>
  <c r="BC432" i="14"/>
  <c r="BC433" i="14"/>
  <c r="BC434" i="14"/>
  <c r="BC435" i="14"/>
  <c r="BC436" i="14"/>
  <c r="BC437" i="14"/>
  <c r="BC438" i="14"/>
  <c r="BC439" i="14"/>
  <c r="BC440" i="14"/>
  <c r="BC441" i="14"/>
  <c r="BC442" i="14"/>
  <c r="BC443" i="14"/>
  <c r="BC444" i="14"/>
  <c r="BC445" i="14"/>
  <c r="BC446" i="14"/>
  <c r="BC447" i="14"/>
  <c r="BC448" i="14"/>
  <c r="BC449" i="14"/>
  <c r="BC450" i="14"/>
  <c r="BC451" i="14"/>
  <c r="BC452" i="14"/>
  <c r="BC453" i="14"/>
  <c r="BC454" i="14"/>
  <c r="BC455" i="14"/>
  <c r="BC456" i="14"/>
  <c r="BC457" i="14"/>
  <c r="BC458" i="14"/>
  <c r="BC459" i="14"/>
  <c r="BC460" i="14"/>
  <c r="BC461" i="14"/>
  <c r="BC462" i="14"/>
  <c r="BC463" i="14"/>
  <c r="BC464" i="14"/>
  <c r="BC465" i="14"/>
  <c r="BC466" i="14"/>
  <c r="BC467" i="14"/>
  <c r="BC468" i="14"/>
  <c r="BC469" i="14"/>
  <c r="BC470" i="14"/>
  <c r="BC471" i="14"/>
  <c r="BC472" i="14"/>
  <c r="BC473" i="14"/>
  <c r="BC474" i="14"/>
  <c r="BC475" i="14"/>
  <c r="BC476" i="14"/>
  <c r="BC477" i="14"/>
  <c r="BC478" i="14"/>
  <c r="BC479" i="14"/>
  <c r="BC480" i="14"/>
  <c r="BC481" i="14"/>
  <c r="BC482" i="14"/>
  <c r="BC483" i="14"/>
  <c r="BC484" i="14"/>
  <c r="BC485" i="14"/>
  <c r="BC486" i="14"/>
  <c r="BC487" i="14"/>
  <c r="BC488" i="14"/>
  <c r="BC489" i="14"/>
  <c r="BC490" i="14"/>
  <c r="BC491" i="14"/>
  <c r="BC492" i="14"/>
  <c r="BC493" i="14"/>
  <c r="BC494" i="14"/>
  <c r="BC495" i="14"/>
  <c r="BC496" i="14"/>
  <c r="BC497" i="14"/>
  <c r="BC498" i="14"/>
  <c r="BC499" i="14"/>
  <c r="BC500" i="14"/>
  <c r="BC501" i="14"/>
  <c r="BC502" i="14"/>
  <c r="BC503" i="14"/>
  <c r="BC504" i="14"/>
  <c r="BC505" i="14"/>
  <c r="BC506" i="14"/>
  <c r="BC507" i="14"/>
  <c r="BC508" i="14"/>
  <c r="BC509" i="14"/>
  <c r="BC510" i="14"/>
  <c r="BC511" i="14"/>
  <c r="BC512" i="14"/>
  <c r="BC513" i="14"/>
  <c r="BC514" i="14"/>
  <c r="BC515" i="14"/>
  <c r="BC516" i="14"/>
  <c r="BC517" i="14"/>
  <c r="BC518" i="14"/>
  <c r="BC519" i="14"/>
  <c r="BC520" i="14"/>
  <c r="BC521" i="14"/>
  <c r="BC522" i="14"/>
  <c r="BC523" i="14"/>
  <c r="BC524" i="14"/>
  <c r="BC525" i="14"/>
  <c r="BC526" i="14"/>
  <c r="BC527" i="14"/>
  <c r="BC528" i="14"/>
  <c r="BC529" i="14"/>
  <c r="BC530" i="14"/>
  <c r="BC531" i="14"/>
  <c r="BC532" i="14"/>
  <c r="BC533" i="14"/>
  <c r="BC534" i="14"/>
  <c r="BC535" i="14"/>
  <c r="BC536" i="14"/>
  <c r="BC537" i="14"/>
  <c r="BC538" i="14"/>
  <c r="BC539" i="14"/>
  <c r="BC540" i="14"/>
  <c r="BC541" i="14"/>
  <c r="BC542" i="14"/>
  <c r="BC543" i="14"/>
  <c r="BC544" i="14"/>
  <c r="BC545" i="14"/>
  <c r="BC546" i="14"/>
  <c r="BC547" i="14"/>
  <c r="BC548" i="14"/>
  <c r="BC549" i="14"/>
  <c r="BC550" i="14"/>
  <c r="BC551" i="14"/>
  <c r="BC552" i="14"/>
  <c r="BC553" i="14"/>
  <c r="BC554" i="14"/>
  <c r="BC555" i="14"/>
  <c r="BC556" i="14"/>
  <c r="BC557" i="14"/>
  <c r="BC558" i="14"/>
  <c r="BC559" i="14"/>
  <c r="BC560" i="14"/>
  <c r="BC561" i="14"/>
  <c r="BC562" i="14"/>
  <c r="BC563" i="14"/>
  <c r="BC564" i="14"/>
  <c r="BC565" i="14"/>
  <c r="BC566" i="14"/>
  <c r="BC567" i="14"/>
  <c r="BC568" i="14"/>
  <c r="BC569" i="14"/>
  <c r="BC570" i="14"/>
  <c r="BC571" i="14"/>
  <c r="BC572" i="14"/>
  <c r="BC573" i="14"/>
  <c r="BC574" i="14"/>
  <c r="BC575" i="14"/>
  <c r="BC576" i="14"/>
  <c r="BC577" i="14"/>
  <c r="BC578" i="14"/>
  <c r="BC579" i="14"/>
  <c r="BC580" i="14"/>
  <c r="BC581" i="14"/>
  <c r="BC582" i="14"/>
  <c r="BC583" i="14"/>
  <c r="BC584" i="14"/>
  <c r="BC585" i="14"/>
  <c r="BC586" i="14"/>
  <c r="BC587" i="14"/>
  <c r="BC588" i="14"/>
  <c r="BC589" i="14"/>
  <c r="BC590" i="14"/>
  <c r="BC591" i="14"/>
  <c r="BC592" i="14"/>
  <c r="BC593" i="14"/>
  <c r="BC594" i="14"/>
  <c r="BC595" i="14"/>
  <c r="BC596" i="14"/>
  <c r="BC597" i="14"/>
  <c r="BC598" i="14"/>
  <c r="BC599" i="14"/>
  <c r="BC600" i="14"/>
  <c r="BC601" i="14"/>
  <c r="BC602" i="14"/>
  <c r="BC603" i="14"/>
  <c r="BC604" i="14"/>
  <c r="BC605" i="14"/>
  <c r="BC606" i="14"/>
  <c r="BC607" i="14"/>
  <c r="BC608" i="14"/>
  <c r="BC609" i="14"/>
  <c r="BC610" i="14"/>
  <c r="BC611" i="14"/>
  <c r="BC612" i="14"/>
  <c r="BC613" i="14"/>
  <c r="BC614" i="14"/>
  <c r="BC615" i="14"/>
  <c r="BC616" i="14"/>
  <c r="BC617" i="14"/>
  <c r="BC618" i="14"/>
  <c r="BC619" i="14"/>
  <c r="BC620" i="14"/>
  <c r="BC621" i="14"/>
  <c r="BC622" i="14"/>
  <c r="BC623" i="14"/>
  <c r="BC624" i="14"/>
  <c r="BC625" i="14"/>
  <c r="BC626" i="14"/>
  <c r="BC627" i="14"/>
  <c r="BC628" i="14"/>
  <c r="BC629" i="14"/>
  <c r="BC630" i="14"/>
  <c r="BC631" i="14"/>
  <c r="BC632" i="14"/>
  <c r="BC633" i="14"/>
  <c r="BC634" i="14"/>
  <c r="BC635" i="14"/>
  <c r="BC636" i="14"/>
  <c r="BC637" i="14"/>
  <c r="BC638" i="14"/>
  <c r="BC639" i="14"/>
  <c r="BC640" i="14"/>
  <c r="BC641" i="14"/>
  <c r="BC642" i="14"/>
  <c r="BC643" i="14"/>
  <c r="BC644" i="14"/>
  <c r="BC645" i="14"/>
  <c r="BC646" i="14"/>
  <c r="BC647" i="14"/>
  <c r="BC648" i="14"/>
  <c r="BC649" i="14"/>
  <c r="BC650" i="14"/>
  <c r="BC651" i="14"/>
  <c r="BC652" i="14"/>
  <c r="BC653" i="14"/>
  <c r="BC654" i="14"/>
  <c r="BC655" i="14"/>
  <c r="BC656" i="14"/>
  <c r="BC657" i="14"/>
  <c r="BC658" i="14"/>
  <c r="BC659" i="14"/>
  <c r="BC660" i="14"/>
  <c r="BC661" i="14"/>
  <c r="BC662" i="14"/>
  <c r="BC663" i="14"/>
  <c r="BC664" i="14"/>
  <c r="BC665" i="14"/>
  <c r="BC666" i="14"/>
  <c r="BC667" i="14"/>
  <c r="BC668" i="14"/>
  <c r="BC669" i="14"/>
  <c r="BC670" i="14"/>
  <c r="BC671" i="14"/>
  <c r="BC672" i="14"/>
  <c r="BC673" i="14"/>
  <c r="BC674" i="14"/>
  <c r="BC675" i="14"/>
  <c r="BC676" i="14"/>
  <c r="BC677" i="14"/>
  <c r="BC678" i="14"/>
  <c r="BC679" i="14"/>
  <c r="BC680" i="14"/>
  <c r="BC681" i="14"/>
  <c r="BC682" i="14"/>
  <c r="BC683" i="14"/>
  <c r="BC684" i="14"/>
  <c r="BC685" i="14"/>
  <c r="BC686" i="14"/>
  <c r="BC687" i="14"/>
  <c r="BC688" i="14"/>
  <c r="BC689" i="14"/>
  <c r="BC690" i="14"/>
  <c r="BC691" i="14"/>
  <c r="BC692" i="14"/>
  <c r="BC693" i="14"/>
  <c r="BC694" i="14"/>
  <c r="BC695" i="14"/>
  <c r="BC696" i="14"/>
  <c r="BC697" i="14"/>
  <c r="BC698" i="14"/>
  <c r="BC699" i="14"/>
  <c r="BC700" i="14"/>
  <c r="BC701" i="14"/>
  <c r="BC702" i="14"/>
  <c r="BC703" i="14"/>
  <c r="BC704" i="14"/>
  <c r="BC705" i="14"/>
  <c r="BC706" i="14"/>
  <c r="BC707" i="14"/>
  <c r="BC708" i="14"/>
  <c r="BC709" i="14"/>
  <c r="BC710" i="14"/>
  <c r="BC711" i="14"/>
  <c r="BC712" i="14"/>
  <c r="BC713" i="14"/>
  <c r="BC714" i="14"/>
  <c r="BC715" i="14"/>
  <c r="BC716" i="14"/>
  <c r="BC717" i="14"/>
  <c r="BC718" i="14"/>
  <c r="BC719" i="14"/>
  <c r="BC720" i="14"/>
  <c r="BC721" i="14"/>
  <c r="BC722" i="14"/>
  <c r="BC723" i="14"/>
  <c r="BC724" i="14"/>
  <c r="BC725" i="14"/>
  <c r="BC726" i="14"/>
  <c r="BC727" i="14"/>
  <c r="BC728" i="14"/>
  <c r="BC729" i="14"/>
  <c r="BC730" i="14"/>
  <c r="BC731" i="14"/>
  <c r="BC732" i="14"/>
  <c r="BC733" i="14"/>
  <c r="BC734" i="14"/>
  <c r="BC735" i="14"/>
  <c r="BC736" i="14"/>
  <c r="BC737" i="14"/>
  <c r="BC738" i="14"/>
  <c r="BC739" i="14"/>
  <c r="BC740" i="14"/>
  <c r="BC741" i="14"/>
  <c r="BC742" i="14"/>
  <c r="BC743" i="14"/>
  <c r="BC744" i="14"/>
  <c r="BC745" i="14"/>
  <c r="BC746" i="14"/>
  <c r="BC747" i="14"/>
  <c r="BC748" i="14"/>
  <c r="BC749" i="14"/>
  <c r="BC750" i="14"/>
  <c r="BC751" i="14"/>
  <c r="BC752" i="14"/>
  <c r="BC753" i="14"/>
  <c r="BC754" i="14"/>
  <c r="BC755" i="14"/>
  <c r="BC756" i="14"/>
  <c r="BC757" i="14"/>
  <c r="BC758" i="14"/>
  <c r="BC759" i="14"/>
  <c r="BC760" i="14"/>
  <c r="BC761" i="14"/>
  <c r="BC762" i="14"/>
  <c r="BC763" i="14"/>
  <c r="BC764" i="14"/>
  <c r="BC765" i="14"/>
  <c r="BC766" i="14"/>
  <c r="BC767" i="14"/>
  <c r="BC768" i="14"/>
  <c r="BC769" i="14"/>
  <c r="BC770" i="14"/>
  <c r="BC771" i="14"/>
  <c r="BC772" i="14"/>
  <c r="BC773" i="14"/>
  <c r="BC774" i="14"/>
  <c r="BC775" i="14"/>
  <c r="BC776" i="14"/>
  <c r="BC777" i="14"/>
  <c r="BC778" i="14"/>
  <c r="BC779" i="14"/>
  <c r="BC780" i="14"/>
  <c r="BC781" i="14"/>
  <c r="BC782" i="14"/>
  <c r="BC783" i="14"/>
  <c r="BC784" i="14"/>
  <c r="BC785" i="14"/>
  <c r="BC786" i="14"/>
  <c r="BC787" i="14"/>
  <c r="BC788" i="14"/>
  <c r="BC789" i="14"/>
  <c r="BC790" i="14"/>
  <c r="BC791" i="14"/>
  <c r="BC792" i="14"/>
  <c r="BC793" i="14"/>
  <c r="BC794" i="14"/>
  <c r="BC795" i="14"/>
  <c r="BC796" i="14"/>
  <c r="BC797" i="14"/>
  <c r="BC798" i="14"/>
  <c r="BC799" i="14"/>
  <c r="BC800" i="14"/>
  <c r="BC801" i="14"/>
  <c r="BC802" i="14"/>
  <c r="BC803" i="14"/>
  <c r="BC804" i="14"/>
  <c r="BC805" i="14"/>
  <c r="BC806" i="14"/>
  <c r="BC807" i="14"/>
  <c r="BC808" i="14"/>
  <c r="BC809" i="14"/>
  <c r="BC810" i="14"/>
  <c r="BC811" i="14"/>
  <c r="BC812" i="14"/>
  <c r="BC813" i="14"/>
  <c r="BC814" i="14"/>
  <c r="BC815" i="14"/>
  <c r="BC816" i="14"/>
  <c r="BC817" i="14"/>
  <c r="BC818" i="14"/>
  <c r="BC819" i="14"/>
  <c r="BC820" i="14"/>
  <c r="BC821" i="14"/>
  <c r="BC822" i="14"/>
  <c r="BC823" i="14"/>
  <c r="BC824" i="14"/>
  <c r="BC825" i="14"/>
  <c r="BC826" i="14"/>
  <c r="BC827" i="14"/>
  <c r="BC828" i="14"/>
  <c r="BC829" i="14"/>
  <c r="BC830" i="14"/>
  <c r="BC831" i="14"/>
  <c r="BC832" i="14"/>
  <c r="BC833" i="14"/>
  <c r="BC834" i="14"/>
  <c r="BC835" i="14"/>
  <c r="BC836" i="14"/>
  <c r="BC837" i="14"/>
  <c r="BC838" i="14"/>
  <c r="BC839" i="14"/>
  <c r="BC840" i="14"/>
  <c r="BC841" i="14"/>
  <c r="BC842" i="14"/>
  <c r="BC843" i="14"/>
  <c r="BC844" i="14"/>
  <c r="BC845" i="14"/>
  <c r="BC846" i="14"/>
  <c r="BC847" i="14"/>
  <c r="BC848" i="14"/>
  <c r="BC849" i="14"/>
  <c r="BC850" i="14"/>
  <c r="BC851" i="14"/>
  <c r="BC852" i="14"/>
  <c r="BC853" i="14"/>
  <c r="BC854" i="14"/>
  <c r="BC855" i="14"/>
  <c r="BC856" i="14"/>
  <c r="BC857" i="14"/>
  <c r="BC858" i="14"/>
  <c r="BC859" i="14"/>
  <c r="BC860" i="14"/>
  <c r="BC861" i="14"/>
  <c r="BC862" i="14"/>
  <c r="BC863" i="14"/>
  <c r="BC864" i="14"/>
  <c r="BC865" i="14"/>
  <c r="BC866" i="14"/>
  <c r="BC867" i="14"/>
  <c r="BC868" i="14"/>
  <c r="BC869" i="14"/>
  <c r="BC870" i="14"/>
  <c r="BC871" i="14"/>
  <c r="BC872" i="14"/>
  <c r="BC873" i="14"/>
  <c r="BC874" i="14"/>
  <c r="BC875" i="14"/>
  <c r="BC876" i="14"/>
  <c r="BC877" i="14"/>
  <c r="BC878" i="14"/>
  <c r="BC879" i="14"/>
  <c r="BC880" i="14"/>
  <c r="BC881" i="14"/>
  <c r="BC882" i="14"/>
  <c r="BC883" i="14"/>
  <c r="BC884" i="14"/>
  <c r="BC885" i="14"/>
  <c r="BC886" i="14"/>
  <c r="BC887" i="14"/>
  <c r="BC888" i="14"/>
  <c r="BC889" i="14"/>
  <c r="BC890" i="14"/>
  <c r="BC891" i="14"/>
  <c r="BC892" i="14"/>
  <c r="BC893" i="14"/>
  <c r="BC894" i="14"/>
  <c r="BC895" i="14"/>
  <c r="BC896" i="14"/>
  <c r="BC897" i="14"/>
  <c r="BC898" i="14"/>
  <c r="BC899" i="14"/>
  <c r="BC900" i="14"/>
  <c r="BC901" i="14"/>
  <c r="BC902" i="14"/>
  <c r="BC903" i="14"/>
  <c r="BC904" i="14"/>
  <c r="BC905" i="14"/>
  <c r="BC906" i="14"/>
  <c r="BC907" i="14"/>
  <c r="BC908" i="14"/>
  <c r="BC909" i="14"/>
  <c r="BC910" i="14"/>
  <c r="BC911" i="14"/>
  <c r="BC912" i="14"/>
  <c r="BC913" i="14"/>
  <c r="BC914" i="14"/>
  <c r="BC915" i="14"/>
  <c r="BC916" i="14"/>
  <c r="BC917" i="14"/>
  <c r="BC918" i="14"/>
  <c r="BC919" i="14"/>
  <c r="BC920" i="14"/>
  <c r="BC921" i="14"/>
  <c r="BC922" i="14"/>
  <c r="BC923" i="14"/>
  <c r="BC924" i="14"/>
  <c r="BC925" i="14"/>
  <c r="BC926" i="14"/>
  <c r="BC927" i="14"/>
  <c r="BC928" i="14"/>
  <c r="BC929" i="14"/>
  <c r="BC930" i="14"/>
  <c r="BC931" i="14"/>
  <c r="BC932" i="14"/>
  <c r="BC933" i="14"/>
  <c r="BC934" i="14"/>
  <c r="BC935" i="14"/>
  <c r="BC936" i="14"/>
  <c r="BC937" i="14"/>
  <c r="BC938" i="14"/>
  <c r="BC939" i="14"/>
  <c r="BC940" i="14"/>
  <c r="BC941" i="14"/>
  <c r="BC942" i="14"/>
  <c r="BC943" i="14"/>
  <c r="BC944" i="14"/>
  <c r="BC945" i="14"/>
  <c r="BC946" i="14"/>
  <c r="BC947" i="14"/>
  <c r="BC948" i="14"/>
  <c r="BC949" i="14"/>
  <c r="BC950" i="14"/>
  <c r="BC951" i="14"/>
  <c r="BC952" i="14"/>
  <c r="BC953" i="14"/>
  <c r="BC954" i="14"/>
  <c r="BC955" i="14"/>
  <c r="BC956" i="14"/>
  <c r="BC957" i="14"/>
  <c r="BC958" i="14"/>
  <c r="BC959" i="14"/>
  <c r="BC960" i="14"/>
  <c r="BC961" i="14"/>
  <c r="BC962" i="14"/>
  <c r="BC963" i="14"/>
  <c r="BC964" i="14"/>
  <c r="BC965" i="14"/>
  <c r="BC966" i="14"/>
  <c r="BC967" i="14"/>
  <c r="BC968" i="14"/>
  <c r="BC969" i="14"/>
  <c r="BC970" i="14"/>
  <c r="BC971" i="14"/>
  <c r="BC972" i="14"/>
  <c r="BC973" i="14"/>
  <c r="BC974" i="14"/>
  <c r="BC975" i="14"/>
  <c r="BC976" i="14"/>
  <c r="BC977" i="14"/>
  <c r="BC978" i="14"/>
  <c r="BC979" i="14"/>
  <c r="BC980" i="14"/>
  <c r="BC981" i="14"/>
  <c r="BC982" i="14"/>
  <c r="BC983" i="14"/>
  <c r="BC984" i="14"/>
  <c r="BC985" i="14"/>
  <c r="BC986" i="14"/>
  <c r="BC987" i="14"/>
  <c r="BC988" i="14"/>
  <c r="BC989" i="14"/>
  <c r="BC990" i="14"/>
  <c r="BC991" i="14"/>
  <c r="BC992" i="14"/>
  <c r="BC993" i="14"/>
  <c r="BC994" i="14"/>
  <c r="BC995" i="14"/>
  <c r="BC996" i="14"/>
  <c r="BC997" i="14"/>
  <c r="BC998" i="14"/>
  <c r="BC999" i="14"/>
  <c r="BC1000" i="14"/>
  <c r="BC1001" i="14"/>
  <c r="BC1002" i="14"/>
  <c r="BC1003" i="14"/>
  <c r="BC1004" i="14"/>
  <c r="BC1005" i="14"/>
  <c r="BC1006" i="14"/>
  <c r="BC1007" i="14"/>
  <c r="BC1008" i="14"/>
  <c r="BC1009" i="14"/>
  <c r="BC1010" i="14"/>
  <c r="BC1011" i="14"/>
  <c r="BC1012" i="14"/>
  <c r="BC1013" i="14"/>
  <c r="BC1014" i="14"/>
  <c r="BC1015" i="14"/>
  <c r="BC1016" i="14"/>
  <c r="BC1017" i="14"/>
  <c r="BC1018" i="14"/>
  <c r="BC1019" i="14"/>
  <c r="BC1020" i="14"/>
  <c r="BC1021" i="14"/>
  <c r="BC1022" i="14"/>
  <c r="BC1023" i="14"/>
  <c r="BC1024" i="14"/>
  <c r="BC1025" i="14"/>
  <c r="BC1026" i="14"/>
  <c r="BC1027" i="14"/>
  <c r="BC1028" i="14"/>
  <c r="BC1029" i="14"/>
  <c r="BC1030" i="14"/>
  <c r="BC1031" i="14"/>
  <c r="BC1032" i="14"/>
  <c r="BC1033" i="14"/>
  <c r="BC1034" i="14"/>
  <c r="BC1035" i="14"/>
  <c r="BC1036" i="14"/>
  <c r="BC1037" i="14"/>
  <c r="BC1038" i="14"/>
  <c r="BC1039" i="14"/>
  <c r="BC1040" i="14"/>
  <c r="BC1041" i="14"/>
  <c r="BC1042" i="14"/>
  <c r="BC1043" i="14"/>
  <c r="BC1044" i="14"/>
  <c r="BC1045" i="14"/>
  <c r="BC1046" i="14"/>
  <c r="BC1047" i="14"/>
  <c r="BC1048" i="14"/>
  <c r="BC1049" i="14"/>
  <c r="BC1050" i="14"/>
  <c r="BC1051" i="14"/>
  <c r="BC1052" i="14"/>
  <c r="BC1053" i="14"/>
  <c r="BC1054" i="14"/>
  <c r="BC1055" i="14"/>
  <c r="BC1056" i="14"/>
  <c r="BC1057" i="14"/>
  <c r="BC1058" i="14"/>
  <c r="BC1059" i="14"/>
  <c r="BC1060" i="14"/>
  <c r="BC1061" i="14"/>
  <c r="BC1062" i="14"/>
  <c r="BC1063" i="14"/>
  <c r="BC1064" i="14"/>
  <c r="BC1065" i="14"/>
  <c r="BC1066" i="14"/>
  <c r="BC1067" i="14"/>
  <c r="BC1068" i="14"/>
  <c r="BC1069" i="14"/>
  <c r="BC1070" i="14"/>
  <c r="BC1071" i="14"/>
  <c r="BC1072" i="14"/>
  <c r="BC1073" i="14"/>
  <c r="BC1074" i="14"/>
  <c r="BC1075" i="14"/>
  <c r="BC1076" i="14"/>
  <c r="BC1077" i="14"/>
  <c r="BC1078" i="14"/>
  <c r="BC1079" i="14"/>
  <c r="BC1080" i="14"/>
  <c r="BC1081" i="14"/>
  <c r="BC1082" i="14"/>
  <c r="BC1083" i="14"/>
  <c r="BC1084" i="14"/>
  <c r="BC1085" i="14"/>
  <c r="BC1086" i="14"/>
  <c r="BC1087" i="14"/>
  <c r="BC1088" i="14"/>
  <c r="BC1089" i="14"/>
  <c r="BC1090" i="14"/>
  <c r="BC1091" i="14"/>
  <c r="BC1092" i="14"/>
  <c r="BC1093" i="14"/>
  <c r="BC1094" i="14"/>
  <c r="BC1095" i="14"/>
  <c r="BC1096" i="14"/>
  <c r="BC1097" i="14"/>
  <c r="BC1098" i="14"/>
  <c r="BC1099" i="14"/>
  <c r="BC1100" i="14"/>
  <c r="BC1101" i="14"/>
  <c r="BC1102" i="14"/>
  <c r="BC1103" i="14"/>
  <c r="BC1104" i="14"/>
  <c r="BC1105" i="14"/>
  <c r="BC1106" i="14"/>
  <c r="BC1107" i="14"/>
  <c r="BC1108" i="14"/>
  <c r="BC1109" i="14"/>
  <c r="BC1110" i="14"/>
  <c r="BC1111" i="14"/>
  <c r="BC1112" i="14"/>
  <c r="BC1113" i="14"/>
  <c r="BC1114" i="14"/>
  <c r="BC1115" i="14"/>
  <c r="BC1116" i="14"/>
  <c r="BC1117" i="14"/>
  <c r="BC1118" i="14"/>
  <c r="BC1119" i="14"/>
  <c r="BC1120" i="14"/>
  <c r="BC1121" i="14"/>
  <c r="BC1122" i="14"/>
  <c r="BC1123" i="14"/>
  <c r="BC1124" i="14"/>
  <c r="BC1125" i="14"/>
  <c r="BC1126" i="14"/>
  <c r="BC1127" i="14"/>
  <c r="BC1128" i="14"/>
  <c r="BC1129" i="14"/>
  <c r="BC1130" i="14"/>
  <c r="BC1131" i="14"/>
  <c r="BC1132" i="14"/>
  <c r="BC1133" i="14"/>
  <c r="BC1134" i="14"/>
  <c r="BC1135" i="14"/>
  <c r="BC1136" i="14"/>
  <c r="BC1137" i="14"/>
  <c r="BC1138" i="14"/>
  <c r="BC1139" i="14"/>
  <c r="BC1140" i="14"/>
  <c r="BC1141" i="14"/>
  <c r="BC1142" i="14"/>
  <c r="BC1143" i="14"/>
  <c r="BC1144" i="14"/>
  <c r="BC1145" i="14"/>
  <c r="BC1146" i="14"/>
  <c r="BC1147" i="14"/>
  <c r="BC1148" i="14"/>
  <c r="BC1149" i="14"/>
  <c r="BC1150" i="14"/>
  <c r="BC1151" i="14"/>
  <c r="BC1152" i="14"/>
  <c r="BC1153" i="14"/>
  <c r="BC1154" i="14"/>
  <c r="BC1155" i="14"/>
  <c r="BC1156" i="14"/>
  <c r="BC1157" i="14"/>
  <c r="BC1158" i="14"/>
  <c r="BC1159" i="14"/>
  <c r="BC1160" i="14"/>
  <c r="BC1161" i="14"/>
  <c r="BC1162" i="14"/>
  <c r="BC1163" i="14"/>
  <c r="BC1164" i="14"/>
  <c r="BC1165" i="14"/>
  <c r="BC1166" i="14"/>
  <c r="BC1167" i="14"/>
  <c r="BC1168" i="14"/>
  <c r="BC1169" i="14"/>
  <c r="BC1170" i="14"/>
  <c r="BC1171" i="14"/>
  <c r="BC1172" i="14"/>
  <c r="BC1173" i="14"/>
  <c r="BC1174" i="14"/>
  <c r="BC1175" i="14"/>
  <c r="BC1176" i="14"/>
  <c r="BC1177" i="14"/>
  <c r="BC1178" i="14"/>
  <c r="BC1179" i="14"/>
  <c r="BC1180" i="14"/>
  <c r="BC1181" i="14"/>
  <c r="BC1182" i="14"/>
  <c r="BC1183" i="14"/>
  <c r="BC1184" i="14"/>
  <c r="BC1185" i="14"/>
  <c r="BC1186" i="14"/>
  <c r="BC1187" i="14"/>
  <c r="BC1188" i="14"/>
  <c r="BC1189" i="14"/>
  <c r="BC1190" i="14"/>
  <c r="BC1191" i="14"/>
  <c r="BC1192" i="14"/>
  <c r="BC1193" i="14"/>
  <c r="BC1194" i="14"/>
  <c r="BC1195" i="14"/>
  <c r="BC1196" i="14"/>
  <c r="BC1197" i="14"/>
  <c r="BC1198" i="14"/>
  <c r="BC1199" i="14"/>
  <c r="BC1200" i="14"/>
  <c r="BC1201" i="14"/>
  <c r="BC1202" i="14"/>
  <c r="BC1203" i="14"/>
  <c r="BC1204" i="14"/>
  <c r="BC1205" i="14"/>
  <c r="BC1206" i="14"/>
  <c r="BC1207" i="14"/>
  <c r="BC1208" i="14"/>
  <c r="BC1209" i="14"/>
  <c r="BC1210" i="14"/>
  <c r="BC1211" i="14"/>
  <c r="BC1212" i="14"/>
  <c r="BC1213" i="14"/>
  <c r="BC1214" i="14"/>
  <c r="BC1215" i="14"/>
  <c r="BC1216" i="14"/>
  <c r="BC1217" i="14"/>
  <c r="BC1218" i="14"/>
  <c r="BC1219" i="14"/>
  <c r="BC1220" i="14"/>
  <c r="BC1221" i="14"/>
  <c r="BC1222" i="14"/>
  <c r="BC1223" i="14"/>
  <c r="BC1224" i="14"/>
  <c r="BC1225" i="14"/>
  <c r="BC1226" i="14"/>
  <c r="BC1227" i="14"/>
  <c r="BC1228" i="14"/>
  <c r="BC1229" i="14"/>
  <c r="BC1230" i="14"/>
  <c r="BC1231" i="14"/>
  <c r="BC1232" i="14"/>
  <c r="BC1233" i="14"/>
  <c r="BC1234" i="14"/>
  <c r="BC1235" i="14"/>
  <c r="BC1236" i="14"/>
  <c r="BC1237" i="14"/>
  <c r="BC1238" i="14"/>
  <c r="BC1239" i="14"/>
  <c r="BC1240" i="14"/>
  <c r="BC1241" i="14"/>
  <c r="BC1242" i="14"/>
  <c r="BC1243" i="14"/>
  <c r="BC1244" i="14"/>
  <c r="BC1245" i="14"/>
  <c r="BC1246" i="14"/>
  <c r="BC1247" i="14"/>
  <c r="BC1248" i="14"/>
  <c r="BC1249" i="14"/>
  <c r="BC1250" i="14"/>
  <c r="BC1251" i="14"/>
  <c r="BC1252" i="14"/>
  <c r="BC1253" i="14"/>
  <c r="BC1254" i="14"/>
  <c r="BC1255" i="14"/>
  <c r="BC1256" i="14"/>
  <c r="BC1257" i="14"/>
  <c r="BC1258" i="14"/>
  <c r="BC1259" i="14"/>
  <c r="BC1260" i="14"/>
  <c r="BC1261" i="14"/>
  <c r="BC1262" i="14"/>
  <c r="BC1263" i="14"/>
  <c r="BC1264" i="14"/>
  <c r="BC1265" i="14"/>
  <c r="BC1266" i="14"/>
  <c r="BC1267" i="14"/>
  <c r="BC1268" i="14"/>
  <c r="BC1269" i="14"/>
  <c r="BC1270" i="14"/>
  <c r="BC1271" i="14"/>
  <c r="BC1272" i="14"/>
  <c r="BC1273" i="14"/>
  <c r="BC1274" i="14"/>
  <c r="BC1275" i="14"/>
  <c r="BC1276" i="14"/>
  <c r="BC1277" i="14"/>
  <c r="BC1278" i="14"/>
  <c r="BC1279" i="14"/>
  <c r="BC1280" i="14"/>
  <c r="BC1281" i="14"/>
  <c r="BC1282" i="14"/>
  <c r="BC1283" i="14"/>
  <c r="BC1284" i="14"/>
  <c r="BC1285" i="14"/>
  <c r="BC1286" i="14"/>
  <c r="BC1287" i="14"/>
  <c r="BC1288" i="14"/>
  <c r="BC1289" i="14"/>
  <c r="BC1290" i="14"/>
  <c r="BC1291" i="14"/>
  <c r="BC1292" i="14"/>
  <c r="BC1293" i="14"/>
  <c r="BC1294" i="14"/>
  <c r="BC1295" i="14"/>
  <c r="BC1296" i="14"/>
  <c r="BC1297" i="14"/>
  <c r="BC1298" i="14"/>
  <c r="BC1299" i="14"/>
  <c r="BC1300" i="14"/>
  <c r="BC1301" i="14"/>
  <c r="BC1302" i="14"/>
  <c r="BC1303" i="14"/>
  <c r="BC1304" i="14"/>
  <c r="BC1305" i="14"/>
  <c r="BC1306" i="14"/>
  <c r="BC1307" i="14"/>
  <c r="BC1308" i="14"/>
  <c r="BC1309" i="14"/>
  <c r="BC1310" i="14"/>
  <c r="BC1311" i="14"/>
  <c r="BC1312" i="14"/>
  <c r="BC1313" i="14"/>
  <c r="BC1314" i="14"/>
  <c r="BC1315" i="14"/>
  <c r="BC1316" i="14"/>
  <c r="BC1317" i="14"/>
  <c r="BC1318" i="14"/>
  <c r="BC1319" i="14"/>
  <c r="BC1320" i="14"/>
  <c r="BC1321" i="14"/>
  <c r="BC1322" i="14"/>
  <c r="BC1323" i="14"/>
  <c r="BC1324" i="14"/>
  <c r="BC1325" i="14"/>
  <c r="BC1326" i="14"/>
  <c r="BC1327" i="14"/>
  <c r="BC1328" i="14"/>
  <c r="BC1329" i="14"/>
  <c r="BC1330" i="14"/>
  <c r="BC1331" i="14"/>
  <c r="BC1332" i="14"/>
  <c r="BC1333" i="14"/>
  <c r="BC1334" i="14"/>
  <c r="BC1335" i="14"/>
  <c r="BC1336" i="14"/>
  <c r="BC1337" i="14"/>
  <c r="BC1338" i="14"/>
  <c r="BC1339" i="14"/>
  <c r="BC1340" i="14"/>
  <c r="BC1341" i="14"/>
  <c r="BC1342" i="14"/>
  <c r="BC1343" i="14"/>
  <c r="BC1344" i="14"/>
  <c r="BC1345" i="14"/>
  <c r="BC1346" i="14"/>
  <c r="BC1347" i="14"/>
  <c r="BC1348" i="14"/>
  <c r="BC1349" i="14"/>
  <c r="BC1350" i="14"/>
  <c r="BC1351" i="14"/>
  <c r="BC1352" i="14"/>
  <c r="BC1353" i="14"/>
  <c r="BC1354" i="14"/>
  <c r="BC1355" i="14"/>
  <c r="BC1356" i="14"/>
  <c r="BC1357" i="14"/>
  <c r="BC1358" i="14"/>
  <c r="BC1359" i="14"/>
  <c r="BC1360" i="14"/>
  <c r="BC1361" i="14"/>
  <c r="BC1362" i="14"/>
  <c r="BC1363" i="14"/>
  <c r="BC1364" i="14"/>
  <c r="BC1365" i="14"/>
  <c r="BC1366" i="14"/>
  <c r="BC1367" i="14"/>
  <c r="BC1368" i="14"/>
  <c r="BC1369" i="14"/>
  <c r="BC1370" i="14"/>
  <c r="BC1371" i="14"/>
  <c r="BC1372" i="14"/>
  <c r="BC1373" i="14"/>
  <c r="BC1374" i="14"/>
  <c r="BC1375" i="14"/>
  <c r="BC1376" i="14"/>
  <c r="BC1377" i="14"/>
  <c r="BC1378" i="14"/>
  <c r="BC1379" i="14"/>
  <c r="BC1380" i="14"/>
  <c r="BC1381" i="14"/>
  <c r="BC1382" i="14"/>
  <c r="BC1383" i="14"/>
  <c r="BC1384" i="14"/>
  <c r="BC1385" i="14"/>
  <c r="BC1386" i="14"/>
  <c r="BC1387" i="14"/>
  <c r="BC1388" i="14"/>
  <c r="BC1389" i="14"/>
  <c r="BC1390" i="14"/>
  <c r="BC1391" i="14"/>
  <c r="BC1392" i="14"/>
  <c r="BC1393" i="14"/>
  <c r="BC1394" i="14"/>
  <c r="BC1395" i="14"/>
  <c r="BC1396" i="14"/>
  <c r="BC1397" i="14"/>
  <c r="BC1398" i="14"/>
  <c r="BC1399" i="14"/>
  <c r="BC1400" i="14"/>
  <c r="BC1401" i="14"/>
  <c r="BC1402" i="14"/>
  <c r="BC1403" i="14"/>
  <c r="BC1404" i="14"/>
  <c r="BC1405" i="14"/>
  <c r="BC1406" i="14"/>
  <c r="BC1407" i="14"/>
  <c r="BC1408" i="14"/>
  <c r="BC1409" i="14"/>
  <c r="BC1410" i="14"/>
  <c r="BC1411" i="14"/>
  <c r="BC1412" i="14"/>
  <c r="BC1413" i="14"/>
  <c r="BC1414" i="14"/>
  <c r="BC1415" i="14"/>
  <c r="BC1416" i="14"/>
  <c r="BC1417" i="14"/>
  <c r="BC1418" i="14"/>
  <c r="BC1419" i="14"/>
  <c r="BC1420" i="14"/>
  <c r="BC1421" i="14"/>
  <c r="BC1422" i="14"/>
  <c r="BC1423" i="14"/>
  <c r="BC1424" i="14"/>
  <c r="BC1425" i="14"/>
  <c r="BC1426" i="14"/>
  <c r="BC1427" i="14"/>
  <c r="BC1428" i="14"/>
  <c r="BC1429" i="14"/>
  <c r="BC1430" i="14"/>
  <c r="BC1431" i="14"/>
  <c r="BC1432" i="14"/>
  <c r="BC1433" i="14"/>
  <c r="BC1434" i="14"/>
  <c r="BC1435" i="14"/>
  <c r="BC1436" i="14"/>
  <c r="BC1437" i="14"/>
  <c r="BC1438" i="14"/>
  <c r="BC1439" i="14"/>
  <c r="BC1440" i="14"/>
  <c r="BC1441" i="14"/>
  <c r="BC1442" i="14"/>
  <c r="BC1443" i="14"/>
  <c r="BC1444" i="14"/>
  <c r="BC1445" i="14"/>
  <c r="BC1446" i="14"/>
  <c r="BC1447" i="14"/>
  <c r="BC1448" i="14"/>
  <c r="BC1449" i="14"/>
  <c r="BC1450" i="14"/>
  <c r="BC1451" i="14"/>
  <c r="BC1452" i="14"/>
  <c r="BC1453" i="14"/>
  <c r="BC1454" i="14"/>
  <c r="BC1455" i="14"/>
  <c r="BC1456" i="14"/>
  <c r="BC1457" i="14"/>
  <c r="BC1458" i="14"/>
  <c r="BC1459" i="14"/>
  <c r="BC1460" i="14"/>
  <c r="BC1461" i="14"/>
  <c r="BC1462" i="14"/>
  <c r="BC1463" i="14"/>
  <c r="BC1464" i="14"/>
  <c r="BC1465" i="14"/>
  <c r="BC1466" i="14"/>
  <c r="BC1467" i="14"/>
  <c r="BC1468" i="14"/>
  <c r="BC1469" i="14"/>
  <c r="BC1470" i="14"/>
  <c r="BC1471" i="14"/>
  <c r="BC1472" i="14"/>
  <c r="BC1473" i="14"/>
  <c r="BC1474" i="14"/>
  <c r="BC1475" i="14"/>
  <c r="BC1476" i="14"/>
  <c r="BC1477" i="14"/>
  <c r="BC1478" i="14"/>
  <c r="BC1479" i="14"/>
  <c r="BC1480" i="14"/>
  <c r="BC1481" i="14"/>
  <c r="BC1482" i="14"/>
  <c r="BC1483" i="14"/>
  <c r="BC1484" i="14"/>
  <c r="BC1485" i="14"/>
  <c r="BC1486" i="14"/>
  <c r="BC1487" i="14"/>
  <c r="BC1488" i="14"/>
  <c r="BC1489" i="14"/>
  <c r="BC1490" i="14"/>
  <c r="BC1491" i="14"/>
  <c r="BC1492" i="14"/>
  <c r="BC1493" i="14"/>
  <c r="BC1494" i="14"/>
  <c r="BC1495" i="14"/>
  <c r="BC1496" i="14"/>
  <c r="BC1497" i="14"/>
  <c r="BC1498" i="14"/>
  <c r="BC1499" i="14"/>
  <c r="BC1500" i="14"/>
  <c r="BC1501" i="14"/>
  <c r="BC1502" i="14"/>
  <c r="BC1503" i="14"/>
  <c r="BC1504" i="14"/>
  <c r="BC1505" i="14"/>
  <c r="BC1506" i="14"/>
  <c r="BC1507" i="14"/>
  <c r="BC1508" i="14"/>
  <c r="BC1509" i="14"/>
  <c r="BC1510" i="14"/>
  <c r="BC1511" i="14"/>
  <c r="BC1512" i="14"/>
  <c r="BC1513" i="14"/>
  <c r="BC1514" i="14"/>
  <c r="BC1515" i="14"/>
  <c r="BC1516" i="14"/>
  <c r="BC1517" i="14"/>
  <c r="BC1518" i="14"/>
  <c r="BC1519" i="14"/>
  <c r="BC1520" i="14"/>
  <c r="BC1521" i="14"/>
  <c r="BC1522" i="14"/>
  <c r="BC1523" i="14"/>
  <c r="BC1524" i="14"/>
  <c r="BC1525" i="14"/>
  <c r="BC1526" i="14"/>
  <c r="BC1527" i="14"/>
  <c r="BC1528" i="14"/>
  <c r="BC1529" i="14"/>
  <c r="BC1530" i="14"/>
  <c r="BC1531" i="14"/>
  <c r="BC1532" i="14"/>
  <c r="BC1533" i="14"/>
  <c r="BC1534" i="14"/>
  <c r="BC1535" i="14"/>
  <c r="BC1536" i="14"/>
  <c r="BC1537" i="14"/>
  <c r="BC1538" i="14"/>
  <c r="BC1539" i="14"/>
  <c r="BC1540" i="14"/>
  <c r="BC1541" i="14"/>
  <c r="BC1542" i="14"/>
  <c r="BC1543" i="14"/>
  <c r="BC1544" i="14"/>
  <c r="BC1545" i="14"/>
  <c r="BC1546" i="14"/>
  <c r="BC1547" i="14"/>
  <c r="BC1548" i="14"/>
  <c r="BC1549" i="14"/>
  <c r="BC1550" i="14"/>
  <c r="BC1551" i="14"/>
  <c r="BC1552" i="14"/>
  <c r="BC1553" i="14"/>
  <c r="BC1554" i="14"/>
  <c r="BC1555" i="14"/>
  <c r="BC1556" i="14"/>
  <c r="BC1557" i="14"/>
  <c r="BC1558" i="14"/>
  <c r="BC1559" i="14"/>
  <c r="BC1560" i="14"/>
  <c r="BC1561" i="14"/>
  <c r="BC1562" i="14"/>
  <c r="BC1563" i="14"/>
  <c r="BC1564" i="14"/>
  <c r="BC1565" i="14"/>
  <c r="BC1566" i="14"/>
  <c r="BC1567" i="14"/>
  <c r="BC1568" i="14"/>
  <c r="BC1569" i="14"/>
  <c r="BC1570" i="14"/>
  <c r="BC1571" i="14"/>
  <c r="BC1572" i="14"/>
  <c r="BC1573" i="14"/>
  <c r="BC1574" i="14"/>
  <c r="BC1575" i="14"/>
  <c r="BC1576" i="14"/>
  <c r="BC1577" i="14"/>
  <c r="BC1578" i="14"/>
  <c r="BC1579" i="14"/>
  <c r="BC1580" i="14"/>
  <c r="BC1581" i="14"/>
  <c r="BC1582" i="14"/>
  <c r="BC1583" i="14"/>
  <c r="BC1584" i="14"/>
  <c r="BC1585" i="14"/>
  <c r="BC1586" i="14"/>
  <c r="BC1587" i="14"/>
  <c r="BC1588" i="14"/>
  <c r="BC1589" i="14"/>
  <c r="BC1590" i="14"/>
  <c r="BC1591" i="14"/>
  <c r="BC1592" i="14"/>
  <c r="BC1593" i="14"/>
  <c r="BC1594" i="14"/>
  <c r="BC1595" i="14"/>
  <c r="BC1596" i="14"/>
  <c r="BC1597" i="14"/>
  <c r="BC1598" i="14"/>
  <c r="BC1599" i="14"/>
  <c r="BC1600" i="14"/>
  <c r="BC1601" i="14"/>
  <c r="BC1602" i="14"/>
  <c r="BC1603" i="14"/>
  <c r="BC1604" i="14"/>
  <c r="BC1605" i="14"/>
  <c r="BC1606" i="14"/>
  <c r="BC1607" i="14"/>
  <c r="BC1608" i="14"/>
  <c r="BC1609" i="14"/>
  <c r="BC1610" i="14"/>
  <c r="BC1611" i="14"/>
  <c r="BC1612" i="14"/>
  <c r="BC1613" i="14"/>
  <c r="BC1614" i="14"/>
  <c r="BC1615" i="14"/>
  <c r="BC1616" i="14"/>
  <c r="BC1617" i="14"/>
  <c r="BC1618" i="14"/>
  <c r="BC1619" i="14"/>
  <c r="BC1620" i="14"/>
  <c r="BC1621" i="14"/>
  <c r="BC1622" i="14"/>
  <c r="BC1623" i="14"/>
  <c r="BC1624" i="14"/>
  <c r="BC1625" i="14"/>
  <c r="BC1626" i="14"/>
  <c r="BC1627" i="14"/>
  <c r="BC1628" i="14"/>
  <c r="BC1629" i="14"/>
  <c r="BC1630" i="14"/>
  <c r="BC1631" i="14"/>
  <c r="BC1632" i="14"/>
  <c r="BC1633" i="14"/>
  <c r="BC1634" i="14"/>
  <c r="BC1635" i="14"/>
  <c r="BC1636" i="14"/>
  <c r="BC1637" i="14"/>
  <c r="BC1638" i="14"/>
  <c r="BC1639" i="14"/>
  <c r="BC1640" i="14"/>
  <c r="BC1641" i="14"/>
  <c r="BC1642" i="14"/>
  <c r="BC1643" i="14"/>
  <c r="BC1644" i="14"/>
  <c r="BC1645" i="14"/>
  <c r="BC1646" i="14"/>
  <c r="BC1647" i="14"/>
  <c r="BC1648" i="14"/>
  <c r="BC1649" i="14"/>
  <c r="BC1650" i="14"/>
  <c r="BC1651" i="14"/>
  <c r="BC1652" i="14"/>
  <c r="BC1653" i="14"/>
  <c r="BC1654" i="14"/>
  <c r="BC1655" i="14"/>
  <c r="BC1656" i="14"/>
  <c r="BC1657" i="14"/>
  <c r="BC1658" i="14"/>
  <c r="BC1659" i="14"/>
  <c r="BC1660" i="14"/>
  <c r="BC1661" i="14"/>
  <c r="BC1662" i="14"/>
  <c r="BC1663" i="14"/>
  <c r="BC1664" i="14"/>
  <c r="BC1665" i="14"/>
  <c r="BC1666" i="14"/>
  <c r="BC1667" i="14"/>
  <c r="BC1668" i="14"/>
  <c r="BC1669" i="14"/>
  <c r="BC1670" i="14"/>
  <c r="BC1671" i="14"/>
  <c r="BC1672" i="14"/>
  <c r="BC1673" i="14"/>
  <c r="BC1674" i="14"/>
  <c r="BC1675" i="14"/>
  <c r="BC1676" i="14"/>
  <c r="BC1677" i="14"/>
  <c r="BC1678" i="14"/>
  <c r="BC1679" i="14"/>
  <c r="BC1680" i="14"/>
  <c r="BC1681" i="14"/>
  <c r="BC1682" i="14"/>
  <c r="BC1683" i="14"/>
  <c r="BC1684" i="14"/>
  <c r="BC1685" i="14"/>
  <c r="BC1686" i="14"/>
  <c r="BC1687" i="14"/>
  <c r="BC1688" i="14"/>
  <c r="BC1689" i="14"/>
  <c r="BC1690" i="14"/>
  <c r="BC1691" i="14"/>
  <c r="BC1692" i="14"/>
  <c r="BC1693" i="14"/>
  <c r="BC1694" i="14"/>
  <c r="BC1695" i="14"/>
  <c r="BC1696" i="14"/>
  <c r="BC1697" i="14"/>
  <c r="BC1698" i="14"/>
  <c r="BC1699" i="14"/>
  <c r="BC1700" i="14"/>
  <c r="BC1701" i="14"/>
  <c r="BC1702" i="14"/>
  <c r="BC1703" i="14"/>
  <c r="BC1704" i="14"/>
  <c r="BC1705" i="14"/>
  <c r="BC1706" i="14"/>
  <c r="BC1707" i="14"/>
  <c r="BC1708" i="14"/>
  <c r="BC1709" i="14"/>
  <c r="BC1710" i="14"/>
  <c r="BC1711" i="14"/>
  <c r="BC1712" i="14"/>
  <c r="BC1713" i="14"/>
  <c r="BC1714" i="14"/>
  <c r="BC1715" i="14"/>
  <c r="BC1716" i="14"/>
  <c r="BC1717" i="14"/>
  <c r="BC1718" i="14"/>
  <c r="BC1719" i="14"/>
  <c r="BC1720" i="14"/>
  <c r="BC1721" i="14"/>
  <c r="BC1722" i="14"/>
  <c r="BC1723" i="14"/>
  <c r="BC1724" i="14"/>
  <c r="BC1725" i="14"/>
  <c r="BC1726" i="14"/>
  <c r="BC1727" i="14"/>
  <c r="BC1728" i="14"/>
  <c r="BC1729" i="14"/>
  <c r="BC1730" i="14"/>
  <c r="BC1731" i="14"/>
  <c r="BC1732" i="14"/>
  <c r="BC1733" i="14"/>
  <c r="BC1734" i="14"/>
  <c r="BC1735" i="14"/>
  <c r="BC1736" i="14"/>
  <c r="BC1737" i="14"/>
  <c r="BC1738" i="14"/>
  <c r="BC1739" i="14"/>
  <c r="BC1740" i="14"/>
  <c r="BC1741" i="14"/>
  <c r="BC1742" i="14"/>
  <c r="BC1743" i="14"/>
  <c r="BC1744" i="14"/>
  <c r="BC1745" i="14"/>
  <c r="BC1746" i="14"/>
  <c r="BC1747" i="14"/>
  <c r="BC1748" i="14"/>
  <c r="BC1749" i="14"/>
  <c r="BC1750" i="14"/>
  <c r="BC1751" i="14"/>
  <c r="BC1752" i="14"/>
  <c r="BC1753" i="14"/>
  <c r="BC1754" i="14"/>
  <c r="BC1755" i="14"/>
  <c r="BC1756" i="14"/>
  <c r="BC1757" i="14"/>
  <c r="BC1758" i="14"/>
  <c r="BC1759" i="14"/>
  <c r="BC1760" i="14"/>
  <c r="BC1761" i="14"/>
  <c r="BC1762" i="14"/>
  <c r="BC1763" i="14"/>
  <c r="BC1764" i="14"/>
  <c r="BC1765" i="14"/>
  <c r="BC1766" i="14"/>
  <c r="BC1767" i="14"/>
  <c r="BC1768" i="14"/>
  <c r="BC1769" i="14"/>
  <c r="BC1770" i="14"/>
  <c r="BC1771" i="14"/>
  <c r="BC1772" i="14"/>
  <c r="BC1773" i="14"/>
  <c r="BC1774" i="14"/>
  <c r="BC1775" i="14"/>
  <c r="BC1776" i="14"/>
  <c r="BC1777" i="14"/>
  <c r="BC1778" i="14"/>
  <c r="BC1779" i="14"/>
  <c r="BC1780" i="14"/>
  <c r="BC1781" i="14"/>
  <c r="BC1782" i="14"/>
  <c r="BC1783" i="14"/>
  <c r="BC1784" i="14"/>
  <c r="BC1785" i="14"/>
  <c r="BC1786" i="14"/>
  <c r="BC1787" i="14"/>
  <c r="BC1788" i="14"/>
  <c r="BC1789" i="14"/>
  <c r="BC1790" i="14"/>
  <c r="BC1791" i="14"/>
  <c r="BC1792" i="14"/>
  <c r="BC1793" i="14"/>
  <c r="BC1794" i="14"/>
  <c r="BC1795" i="14"/>
  <c r="BC1796" i="14"/>
  <c r="BC1797" i="14"/>
  <c r="BC1798" i="14"/>
  <c r="BC1799" i="14"/>
  <c r="BC1800" i="14"/>
  <c r="BC1801" i="14"/>
  <c r="BC1802" i="14"/>
  <c r="BC1803" i="14"/>
  <c r="BC1804" i="14"/>
  <c r="BC1805" i="14"/>
  <c r="BC1806" i="14"/>
  <c r="BC1807" i="14"/>
  <c r="BC1808" i="14"/>
  <c r="BC1809" i="14"/>
  <c r="BC1810" i="14"/>
  <c r="BC1811" i="14"/>
  <c r="BC1812" i="14"/>
  <c r="BC1813" i="14"/>
  <c r="BC1814" i="14"/>
  <c r="BC1815" i="14"/>
  <c r="BC1816" i="14"/>
  <c r="BC1817" i="14"/>
  <c r="BC1818" i="14"/>
  <c r="BC1819" i="14"/>
  <c r="BC1820" i="14"/>
  <c r="BC1821" i="14"/>
  <c r="BC1822" i="14"/>
  <c r="BC1823" i="14"/>
  <c r="BC1824" i="14"/>
  <c r="BC1825" i="14"/>
  <c r="BC1826" i="14"/>
  <c r="BC1827" i="14"/>
  <c r="BC1828" i="14"/>
  <c r="BC1829" i="14"/>
  <c r="BC1830" i="14"/>
  <c r="BC1831" i="14"/>
  <c r="BC1832" i="14"/>
  <c r="BC1833" i="14"/>
  <c r="BC1834" i="14"/>
  <c r="BC1835" i="14"/>
  <c r="BC1836" i="14"/>
  <c r="BC1837" i="14"/>
  <c r="BC1838" i="14"/>
  <c r="BC1839" i="14"/>
  <c r="BC1840" i="14"/>
  <c r="BC1841" i="14"/>
  <c r="BC1842" i="14"/>
  <c r="BC1843" i="14"/>
  <c r="BC1844" i="14"/>
  <c r="BC1845" i="14"/>
  <c r="BC1846" i="14"/>
  <c r="BC1847" i="14"/>
  <c r="BC1848" i="14"/>
  <c r="BC1849" i="14"/>
  <c r="BC1850" i="14"/>
  <c r="BC1851" i="14"/>
  <c r="BC1852" i="14"/>
  <c r="BC1853" i="14"/>
  <c r="BC1854" i="14"/>
  <c r="BC1855" i="14"/>
  <c r="BC1856" i="14"/>
  <c r="BC1857" i="14"/>
  <c r="BC1858" i="14"/>
  <c r="BC1859" i="14"/>
  <c r="BC1860" i="14"/>
  <c r="BC1861" i="14"/>
  <c r="BC1862" i="14"/>
  <c r="BC1863" i="14"/>
  <c r="BC1864" i="14"/>
  <c r="BC1865" i="14"/>
  <c r="BC1866" i="14"/>
  <c r="BC1867" i="14"/>
  <c r="BC1868" i="14"/>
  <c r="BC1869" i="14"/>
  <c r="BC1870" i="14"/>
  <c r="BC1871" i="14"/>
  <c r="BC1872" i="14"/>
  <c r="BC1873" i="14"/>
  <c r="BC1874" i="14"/>
  <c r="BC1875" i="14"/>
  <c r="BC1876" i="14"/>
  <c r="BC1877" i="14"/>
  <c r="BC1878" i="14"/>
  <c r="BC1879" i="14"/>
  <c r="BC1880" i="14"/>
  <c r="BC1881" i="14"/>
  <c r="BC1882" i="14"/>
  <c r="BC1883" i="14"/>
  <c r="BC1884" i="14"/>
  <c r="BC1885" i="14"/>
  <c r="BC1886" i="14"/>
  <c r="BC1887" i="14"/>
  <c r="BC1888" i="14"/>
  <c r="BC1889" i="14"/>
  <c r="BC1890" i="14"/>
  <c r="BC1891" i="14"/>
  <c r="BC1892" i="14"/>
  <c r="BC1893" i="14"/>
  <c r="BC1894" i="14"/>
  <c r="BC1895" i="14"/>
  <c r="BC1896" i="14"/>
  <c r="BC1897" i="14"/>
  <c r="BC1898" i="14"/>
  <c r="BC1899" i="14"/>
  <c r="BC1900" i="14"/>
  <c r="BC1901" i="14"/>
  <c r="BC1902" i="14"/>
  <c r="BC1903" i="14"/>
  <c r="BC1904" i="14"/>
  <c r="BC1905" i="14"/>
  <c r="BC1906" i="14"/>
  <c r="BC1907" i="14"/>
  <c r="BC1908" i="14"/>
  <c r="BC1909" i="14"/>
  <c r="BC1910" i="14"/>
  <c r="BC1911" i="14"/>
  <c r="BC1912" i="14"/>
  <c r="BC1913" i="14"/>
  <c r="BC1914" i="14"/>
  <c r="BC1915" i="14"/>
  <c r="BC1916" i="14"/>
  <c r="BC1917" i="14"/>
  <c r="BC1918" i="14"/>
  <c r="BC1919" i="14"/>
  <c r="BC1920" i="14"/>
  <c r="BC1921" i="14"/>
  <c r="BC1922" i="14"/>
  <c r="BC1923" i="14"/>
  <c r="BC1924" i="14"/>
  <c r="BC1925" i="14"/>
  <c r="BC1926" i="14"/>
  <c r="BC1927" i="14"/>
  <c r="BC1928" i="14"/>
  <c r="BC1929" i="14"/>
  <c r="BC1930" i="14"/>
  <c r="BC1931" i="14"/>
  <c r="BC1932" i="14"/>
  <c r="BC1933" i="14"/>
  <c r="BC1934" i="14"/>
  <c r="BC1935" i="14"/>
  <c r="BC1936" i="14"/>
  <c r="BC1937" i="14"/>
  <c r="BC1938" i="14"/>
  <c r="BC1939" i="14"/>
  <c r="BC1940" i="14"/>
  <c r="BC1941" i="14"/>
  <c r="BC1942" i="14"/>
  <c r="BC1943" i="14"/>
  <c r="BC1944" i="14"/>
  <c r="BC1945" i="14"/>
  <c r="BC1946" i="14"/>
  <c r="BC1947" i="14"/>
  <c r="BC1948" i="14"/>
  <c r="BC1949" i="14"/>
  <c r="BC1950" i="14"/>
  <c r="BC1951" i="14"/>
  <c r="BC1952" i="14"/>
  <c r="BC1953" i="14"/>
  <c r="BC1954" i="14"/>
  <c r="BC1955" i="14"/>
  <c r="BC1956" i="14"/>
  <c r="BC1957" i="14"/>
  <c r="BC1958" i="14"/>
  <c r="BC1959" i="14"/>
  <c r="BC1960" i="14"/>
  <c r="BC1961" i="14"/>
  <c r="BC1962" i="14"/>
  <c r="BC1963" i="14"/>
  <c r="BC1964" i="14"/>
  <c r="BC1965" i="14"/>
  <c r="BC1966" i="14"/>
  <c r="BC1967" i="14"/>
  <c r="BC1968" i="14"/>
  <c r="BC1969" i="14"/>
  <c r="BC1970" i="14"/>
  <c r="BC1971" i="14"/>
  <c r="BC1972" i="14"/>
  <c r="BC1973" i="14"/>
  <c r="BC1974" i="14"/>
  <c r="BC1975" i="14"/>
  <c r="BC1976" i="14"/>
  <c r="BC1977" i="14"/>
  <c r="BC1978" i="14"/>
  <c r="BC1979" i="14"/>
  <c r="BC1980" i="14"/>
  <c r="BC1981" i="14"/>
  <c r="BC1982" i="14"/>
  <c r="BC1983" i="14"/>
  <c r="BC1984" i="14"/>
  <c r="BC1985" i="14"/>
  <c r="BC1986" i="14"/>
  <c r="BC1987" i="14"/>
  <c r="BC1988" i="14"/>
  <c r="BC1989" i="14"/>
  <c r="BC1990" i="14"/>
  <c r="BC1991" i="14"/>
  <c r="BC1992" i="14"/>
  <c r="BC1993" i="14"/>
  <c r="BC1994" i="14"/>
  <c r="BC1995" i="14"/>
  <c r="BC1996" i="14"/>
  <c r="BC1997" i="14"/>
  <c r="BC1998" i="14"/>
  <c r="BC1999" i="14"/>
  <c r="BC2000" i="14"/>
  <c r="BC2001" i="14"/>
  <c r="BC2" i="14"/>
  <c r="C43" i="14"/>
  <c r="AK1" i="16"/>
  <c r="AJ1" i="16"/>
  <c r="AI1" i="16"/>
  <c r="AH1" i="16"/>
  <c r="AG1" i="16"/>
  <c r="AF1" i="16"/>
  <c r="AE1" i="16"/>
  <c r="AD1" i="16"/>
  <c r="AC1" i="16"/>
  <c r="AB1" i="16"/>
  <c r="AA1" i="16"/>
  <c r="Z1" i="16"/>
  <c r="Y1" i="16"/>
  <c r="X1" i="16"/>
  <c r="W1" i="16"/>
  <c r="V1" i="16"/>
  <c r="U1" i="16"/>
  <c r="T1" i="16"/>
  <c r="S1" i="16"/>
  <c r="R1" i="16"/>
  <c r="Q1" i="16"/>
  <c r="P1" i="16"/>
  <c r="O1" i="16"/>
  <c r="N1" i="16"/>
  <c r="M1" i="16"/>
  <c r="L1" i="16"/>
  <c r="K1" i="16"/>
  <c r="J1" i="16"/>
  <c r="I1" i="16"/>
  <c r="H1" i="16"/>
  <c r="G1" i="16"/>
  <c r="F1" i="16"/>
  <c r="E1" i="16"/>
  <c r="D1" i="16"/>
  <c r="C1" i="16"/>
  <c r="B1" i="16"/>
  <c r="C41" i="14"/>
  <c r="AE2" i="14"/>
  <c r="AV3" i="14"/>
  <c r="AV4" i="14"/>
  <c r="AV5" i="14"/>
  <c r="AV6" i="14"/>
  <c r="AV7" i="14"/>
  <c r="AV8" i="14"/>
  <c r="AV9" i="14"/>
  <c r="AV10" i="14"/>
  <c r="AV11" i="14"/>
  <c r="AV12" i="14"/>
  <c r="AV13" i="14"/>
  <c r="AV14" i="14"/>
  <c r="AV15" i="14"/>
  <c r="AV16" i="14"/>
  <c r="AV17" i="14"/>
  <c r="AV18" i="14"/>
  <c r="AV19" i="14"/>
  <c r="AV20" i="14"/>
  <c r="AV21" i="14"/>
  <c r="AV22" i="14"/>
  <c r="AV23" i="14"/>
  <c r="AV24" i="14"/>
  <c r="AV25" i="14"/>
  <c r="AV26" i="14"/>
  <c r="AV27" i="14"/>
  <c r="AV28" i="14"/>
  <c r="AV29" i="14"/>
  <c r="AV30" i="14"/>
  <c r="AV31" i="14"/>
  <c r="AV32" i="14"/>
  <c r="AV33" i="14"/>
  <c r="AV34" i="14"/>
  <c r="AV35" i="14"/>
  <c r="AV36" i="14"/>
  <c r="AV37" i="14"/>
  <c r="AV38" i="14"/>
  <c r="AV39" i="14"/>
  <c r="AV40" i="14"/>
  <c r="AV41" i="14"/>
  <c r="AV42" i="14"/>
  <c r="AV43" i="14"/>
  <c r="AV44" i="14"/>
  <c r="AV45" i="14"/>
  <c r="AV46" i="14"/>
  <c r="AV47" i="14"/>
  <c r="AV48" i="14"/>
  <c r="AV49" i="14"/>
  <c r="AV50" i="14"/>
  <c r="AV51" i="14"/>
  <c r="AV52" i="14"/>
  <c r="AV53" i="14"/>
  <c r="AV54" i="14"/>
  <c r="AV55" i="14"/>
  <c r="AV56" i="14"/>
  <c r="AV57" i="14"/>
  <c r="AV58" i="14"/>
  <c r="AV59" i="14"/>
  <c r="AV60" i="14"/>
  <c r="AV61" i="14"/>
  <c r="AV62" i="14"/>
  <c r="AV63" i="14"/>
  <c r="AV64" i="14"/>
  <c r="AV65" i="14"/>
  <c r="AV66" i="14"/>
  <c r="AV67" i="14"/>
  <c r="AV68" i="14"/>
  <c r="AV69" i="14"/>
  <c r="AV70" i="14"/>
  <c r="AV71" i="14"/>
  <c r="AV72" i="14"/>
  <c r="AV73" i="14"/>
  <c r="AV74" i="14"/>
  <c r="AV75" i="14"/>
  <c r="AV76" i="14"/>
  <c r="AV77" i="14"/>
  <c r="AV78" i="14"/>
  <c r="AV79" i="14"/>
  <c r="AV80" i="14"/>
  <c r="AV81" i="14"/>
  <c r="AV82" i="14"/>
  <c r="AV83" i="14"/>
  <c r="AV84" i="14"/>
  <c r="AV85" i="14"/>
  <c r="AV86" i="14"/>
  <c r="AV87" i="14"/>
  <c r="AV88" i="14"/>
  <c r="AV89" i="14"/>
  <c r="AV90" i="14"/>
  <c r="AV91" i="14"/>
  <c r="AV92" i="14"/>
  <c r="AV93" i="14"/>
  <c r="AV94" i="14"/>
  <c r="AV95" i="14"/>
  <c r="AV96" i="14"/>
  <c r="AV97" i="14"/>
  <c r="AV98" i="14"/>
  <c r="AV99" i="14"/>
  <c r="AV100" i="14"/>
  <c r="AV101" i="14"/>
  <c r="AV102" i="14"/>
  <c r="AV103" i="14"/>
  <c r="AV104" i="14"/>
  <c r="AV105" i="14"/>
  <c r="AV106" i="14"/>
  <c r="AV107" i="14"/>
  <c r="AV108" i="14"/>
  <c r="AV109" i="14"/>
  <c r="AV110" i="14"/>
  <c r="AV111" i="14"/>
  <c r="AV112" i="14"/>
  <c r="AV113" i="14"/>
  <c r="AV114" i="14"/>
  <c r="AV115" i="14"/>
  <c r="AV116" i="14"/>
  <c r="AV117" i="14"/>
  <c r="AV118" i="14"/>
  <c r="AV119" i="14"/>
  <c r="AV120" i="14"/>
  <c r="AV121" i="14"/>
  <c r="AV122" i="14"/>
  <c r="AV123" i="14"/>
  <c r="AV124" i="14"/>
  <c r="AV125" i="14"/>
  <c r="AV126" i="14"/>
  <c r="AV127" i="14"/>
  <c r="AV128" i="14"/>
  <c r="AV129" i="14"/>
  <c r="AV130" i="14"/>
  <c r="AV131" i="14"/>
  <c r="AV132" i="14"/>
  <c r="AV133" i="14"/>
  <c r="AV134" i="14"/>
  <c r="AV135" i="14"/>
  <c r="AV136" i="14"/>
  <c r="AV137" i="14"/>
  <c r="AV138" i="14"/>
  <c r="AV139" i="14"/>
  <c r="AV140" i="14"/>
  <c r="AV141" i="14"/>
  <c r="AV142" i="14"/>
  <c r="AV143" i="14"/>
  <c r="AV144" i="14"/>
  <c r="AV145" i="14"/>
  <c r="AV146" i="14"/>
  <c r="AV147" i="14"/>
  <c r="AV148" i="14"/>
  <c r="AV149" i="14"/>
  <c r="AV150" i="14"/>
  <c r="AV151" i="14"/>
  <c r="AV152" i="14"/>
  <c r="AV153" i="14"/>
  <c r="AV154" i="14"/>
  <c r="AV155" i="14"/>
  <c r="AV156" i="14"/>
  <c r="AV157" i="14"/>
  <c r="AV158" i="14"/>
  <c r="AV159" i="14"/>
  <c r="AV160" i="14"/>
  <c r="AV161" i="14"/>
  <c r="AV162" i="14"/>
  <c r="AV163" i="14"/>
  <c r="AV164" i="14"/>
  <c r="AV165" i="14"/>
  <c r="AV166" i="14"/>
  <c r="AV167" i="14"/>
  <c r="AV168" i="14"/>
  <c r="AV169" i="14"/>
  <c r="AV170" i="14"/>
  <c r="AV171" i="14"/>
  <c r="AV172" i="14"/>
  <c r="AV173" i="14"/>
  <c r="AV174" i="14"/>
  <c r="AV175" i="14"/>
  <c r="AV176" i="14"/>
  <c r="AV177" i="14"/>
  <c r="AV178" i="14"/>
  <c r="AV179" i="14"/>
  <c r="AV180" i="14"/>
  <c r="AV181" i="14"/>
  <c r="AV182" i="14"/>
  <c r="AV183" i="14"/>
  <c r="AV184" i="14"/>
  <c r="AV185" i="14"/>
  <c r="AV186" i="14"/>
  <c r="AV187" i="14"/>
  <c r="AV188" i="14"/>
  <c r="AV189" i="14"/>
  <c r="AV190" i="14"/>
  <c r="AV191" i="14"/>
  <c r="AV192" i="14"/>
  <c r="AV193" i="14"/>
  <c r="AV194" i="14"/>
  <c r="AV195" i="14"/>
  <c r="AV196" i="14"/>
  <c r="AV197" i="14"/>
  <c r="AV198" i="14"/>
  <c r="AV199" i="14"/>
  <c r="AV200" i="14"/>
  <c r="AV201" i="14"/>
  <c r="AV202" i="14"/>
  <c r="AV203" i="14"/>
  <c r="AV204" i="14"/>
  <c r="AV205" i="14"/>
  <c r="AV206" i="14"/>
  <c r="AV207" i="14"/>
  <c r="AV208" i="14"/>
  <c r="AV209" i="14"/>
  <c r="AV210" i="14"/>
  <c r="AV211" i="14"/>
  <c r="AV212" i="14"/>
  <c r="AV213" i="14"/>
  <c r="AV214" i="14"/>
  <c r="AV215" i="14"/>
  <c r="AV216" i="14"/>
  <c r="AV217" i="14"/>
  <c r="AV218" i="14"/>
  <c r="AV219" i="14"/>
  <c r="AV220" i="14"/>
  <c r="AV221" i="14"/>
  <c r="AV222" i="14"/>
  <c r="AV223" i="14"/>
  <c r="AV224" i="14"/>
  <c r="AV225" i="14"/>
  <c r="AV226" i="14"/>
  <c r="AV227" i="14"/>
  <c r="AV228" i="14"/>
  <c r="AV229" i="14"/>
  <c r="AV230" i="14"/>
  <c r="AV231" i="14"/>
  <c r="AV232" i="14"/>
  <c r="AV233" i="14"/>
  <c r="AV234" i="14"/>
  <c r="AV235" i="14"/>
  <c r="AV236" i="14"/>
  <c r="AV237" i="14"/>
  <c r="AV238" i="14"/>
  <c r="AV239" i="14"/>
  <c r="AV240" i="14"/>
  <c r="AV241" i="14"/>
  <c r="AV242" i="14"/>
  <c r="AV243" i="14"/>
  <c r="AV244" i="14"/>
  <c r="AV245" i="14"/>
  <c r="AV246" i="14"/>
  <c r="AV247" i="14"/>
  <c r="AV248" i="14"/>
  <c r="AV249" i="14"/>
  <c r="AV250" i="14"/>
  <c r="AV251" i="14"/>
  <c r="AV252" i="14"/>
  <c r="AV253" i="14"/>
  <c r="AV254" i="14"/>
  <c r="AV255" i="14"/>
  <c r="AV256" i="14"/>
  <c r="AV257" i="14"/>
  <c r="AV258" i="14"/>
  <c r="AV259" i="14"/>
  <c r="AV260" i="14"/>
  <c r="AV261" i="14"/>
  <c r="AV262" i="14"/>
  <c r="AV263" i="14"/>
  <c r="AV264" i="14"/>
  <c r="AV265" i="14"/>
  <c r="AV266" i="14"/>
  <c r="AV267" i="14"/>
  <c r="AV268" i="14"/>
  <c r="AV269" i="14"/>
  <c r="AV270" i="14"/>
  <c r="AV271" i="14"/>
  <c r="AV272" i="14"/>
  <c r="AV273" i="14"/>
  <c r="AV274" i="14"/>
  <c r="AV275" i="14"/>
  <c r="AV276" i="14"/>
  <c r="AV277" i="14"/>
  <c r="AV278" i="14"/>
  <c r="AV279" i="14"/>
  <c r="AV280" i="14"/>
  <c r="AV281" i="14"/>
  <c r="AV282" i="14"/>
  <c r="AV283" i="14"/>
  <c r="AV284" i="14"/>
  <c r="AV285" i="14"/>
  <c r="AV286" i="14"/>
  <c r="AV287" i="14"/>
  <c r="AV288" i="14"/>
  <c r="AV289" i="14"/>
  <c r="AV290" i="14"/>
  <c r="AV291" i="14"/>
  <c r="AV292" i="14"/>
  <c r="AV293" i="14"/>
  <c r="AV294" i="14"/>
  <c r="AV295" i="14"/>
  <c r="AV296" i="14"/>
  <c r="AV297" i="14"/>
  <c r="AV298" i="14"/>
  <c r="AV299" i="14"/>
  <c r="AV300" i="14"/>
  <c r="AV301" i="14"/>
  <c r="AV302" i="14"/>
  <c r="AV303" i="14"/>
  <c r="AV304" i="14"/>
  <c r="AV305" i="14"/>
  <c r="AV306" i="14"/>
  <c r="AV307" i="14"/>
  <c r="AV308" i="14"/>
  <c r="AV309" i="14"/>
  <c r="AV310" i="14"/>
  <c r="AV311" i="14"/>
  <c r="AV312" i="14"/>
  <c r="AV313" i="14"/>
  <c r="AV314" i="14"/>
  <c r="AV315" i="14"/>
  <c r="AV316" i="14"/>
  <c r="AV317" i="14"/>
  <c r="AV318" i="14"/>
  <c r="AV319" i="14"/>
  <c r="AV320" i="14"/>
  <c r="AV321" i="14"/>
  <c r="AV322" i="14"/>
  <c r="AV323" i="14"/>
  <c r="AV324" i="14"/>
  <c r="AV325" i="14"/>
  <c r="AV326" i="14"/>
  <c r="AV327" i="14"/>
  <c r="AV328" i="14"/>
  <c r="AV329" i="14"/>
  <c r="AV330" i="14"/>
  <c r="AV331" i="14"/>
  <c r="AV332" i="14"/>
  <c r="AV333" i="14"/>
  <c r="AV334" i="14"/>
  <c r="AV335" i="14"/>
  <c r="AV336" i="14"/>
  <c r="AV337" i="14"/>
  <c r="AV338" i="14"/>
  <c r="AV339" i="14"/>
  <c r="AV340" i="14"/>
  <c r="AV341" i="14"/>
  <c r="AV342" i="14"/>
  <c r="AV343" i="14"/>
  <c r="AV344" i="14"/>
  <c r="AV345" i="14"/>
  <c r="AV346" i="14"/>
  <c r="AV347" i="14"/>
  <c r="AV348" i="14"/>
  <c r="AV349" i="14"/>
  <c r="AV350" i="14"/>
  <c r="AV351" i="14"/>
  <c r="AV352" i="14"/>
  <c r="AV353" i="14"/>
  <c r="AV354" i="14"/>
  <c r="AV355" i="14"/>
  <c r="AV356" i="14"/>
  <c r="AV357" i="14"/>
  <c r="AV358" i="14"/>
  <c r="AV359" i="14"/>
  <c r="AV360" i="14"/>
  <c r="AV361" i="14"/>
  <c r="AV362" i="14"/>
  <c r="AV363" i="14"/>
  <c r="AV364" i="14"/>
  <c r="AV365" i="14"/>
  <c r="AV366" i="14"/>
  <c r="AV367" i="14"/>
  <c r="AV368" i="14"/>
  <c r="AV369" i="14"/>
  <c r="AV370" i="14"/>
  <c r="AV371" i="14"/>
  <c r="AV372" i="14"/>
  <c r="AV373" i="14"/>
  <c r="AV374" i="14"/>
  <c r="AV375" i="14"/>
  <c r="AV376" i="14"/>
  <c r="AV377" i="14"/>
  <c r="AV378" i="14"/>
  <c r="AV379" i="14"/>
  <c r="AV380" i="14"/>
  <c r="AV381" i="14"/>
  <c r="AV382" i="14"/>
  <c r="AV383" i="14"/>
  <c r="AV384" i="14"/>
  <c r="AV385" i="14"/>
  <c r="AV386" i="14"/>
  <c r="AV387" i="14"/>
  <c r="AV388" i="14"/>
  <c r="AV389" i="14"/>
  <c r="AV390" i="14"/>
  <c r="AV391" i="14"/>
  <c r="AV392" i="14"/>
  <c r="AV393" i="14"/>
  <c r="AV394" i="14"/>
  <c r="AV395" i="14"/>
  <c r="AV396" i="14"/>
  <c r="AV397" i="14"/>
  <c r="AV398" i="14"/>
  <c r="AV399" i="14"/>
  <c r="AV400" i="14"/>
  <c r="AV401" i="14"/>
  <c r="AV402" i="14"/>
  <c r="AV403" i="14"/>
  <c r="AV404" i="14"/>
  <c r="AV405" i="14"/>
  <c r="AV406" i="14"/>
  <c r="AV407" i="14"/>
  <c r="AV408" i="14"/>
  <c r="AV409" i="14"/>
  <c r="AV410" i="14"/>
  <c r="AV411" i="14"/>
  <c r="AV412" i="14"/>
  <c r="AV413" i="14"/>
  <c r="AV414" i="14"/>
  <c r="AV415" i="14"/>
  <c r="AV416" i="14"/>
  <c r="AV417" i="14"/>
  <c r="AV418" i="14"/>
  <c r="AV419" i="14"/>
  <c r="AV420" i="14"/>
  <c r="AV421" i="14"/>
  <c r="AV422" i="14"/>
  <c r="AV423" i="14"/>
  <c r="AV424" i="14"/>
  <c r="AV425" i="14"/>
  <c r="AV426" i="14"/>
  <c r="AV427" i="14"/>
  <c r="AV428" i="14"/>
  <c r="AV429" i="14"/>
  <c r="AV430" i="14"/>
  <c r="AV431" i="14"/>
  <c r="AV432" i="14"/>
  <c r="AV433" i="14"/>
  <c r="AV434" i="14"/>
  <c r="AV435" i="14"/>
  <c r="AV436" i="14"/>
  <c r="AV437" i="14"/>
  <c r="AV438" i="14"/>
  <c r="AV439" i="14"/>
  <c r="AV440" i="14"/>
  <c r="AV441" i="14"/>
  <c r="AV442" i="14"/>
  <c r="AV443" i="14"/>
  <c r="AV444" i="14"/>
  <c r="AV445" i="14"/>
  <c r="AV446" i="14"/>
  <c r="AV447" i="14"/>
  <c r="AV448" i="14"/>
  <c r="AV449" i="14"/>
  <c r="AV450" i="14"/>
  <c r="AV451" i="14"/>
  <c r="AV452" i="14"/>
  <c r="AV453" i="14"/>
  <c r="AV454" i="14"/>
  <c r="AV455" i="14"/>
  <c r="AV456" i="14"/>
  <c r="AV457" i="14"/>
  <c r="AV458" i="14"/>
  <c r="AV459" i="14"/>
  <c r="AV460" i="14"/>
  <c r="AV461" i="14"/>
  <c r="AV462" i="14"/>
  <c r="AV463" i="14"/>
  <c r="AV464" i="14"/>
  <c r="AV465" i="14"/>
  <c r="AV466" i="14"/>
  <c r="AV467" i="14"/>
  <c r="AV468" i="14"/>
  <c r="AV469" i="14"/>
  <c r="AV470" i="14"/>
  <c r="AV471" i="14"/>
  <c r="AV472" i="14"/>
  <c r="AV473" i="14"/>
  <c r="AV474" i="14"/>
  <c r="AV475" i="14"/>
  <c r="AV476" i="14"/>
  <c r="AV477" i="14"/>
  <c r="AV478" i="14"/>
  <c r="AV479" i="14"/>
  <c r="AV480" i="14"/>
  <c r="AV481" i="14"/>
  <c r="AV482" i="14"/>
  <c r="AV483" i="14"/>
  <c r="AV484" i="14"/>
  <c r="AV485" i="14"/>
  <c r="AV486" i="14"/>
  <c r="AV487" i="14"/>
  <c r="AV488" i="14"/>
  <c r="AV489" i="14"/>
  <c r="AV490" i="14"/>
  <c r="AV491" i="14"/>
  <c r="AV492" i="14"/>
  <c r="AV493" i="14"/>
  <c r="AV494" i="14"/>
  <c r="AV495" i="14"/>
  <c r="AV496" i="14"/>
  <c r="AV497" i="14"/>
  <c r="AV498" i="14"/>
  <c r="AV499" i="14"/>
  <c r="AV500" i="14"/>
  <c r="AV501" i="14"/>
  <c r="AV502" i="14"/>
  <c r="AV503" i="14"/>
  <c r="AV504" i="14"/>
  <c r="AV505" i="14"/>
  <c r="AV506" i="14"/>
  <c r="AV507" i="14"/>
  <c r="AV508" i="14"/>
  <c r="AV509" i="14"/>
  <c r="AV510" i="14"/>
  <c r="AV511" i="14"/>
  <c r="AV512" i="14"/>
  <c r="AV513" i="14"/>
  <c r="AV514" i="14"/>
  <c r="AV515" i="14"/>
  <c r="AV516" i="14"/>
  <c r="AV517" i="14"/>
  <c r="AV518" i="14"/>
  <c r="AV519" i="14"/>
  <c r="AV520" i="14"/>
  <c r="AV521" i="14"/>
  <c r="AV522" i="14"/>
  <c r="AV523" i="14"/>
  <c r="AV524" i="14"/>
  <c r="AV525" i="14"/>
  <c r="AV526" i="14"/>
  <c r="AV527" i="14"/>
  <c r="AV528" i="14"/>
  <c r="AV529" i="14"/>
  <c r="AV530" i="14"/>
  <c r="AV531" i="14"/>
  <c r="AV532" i="14"/>
  <c r="AV533" i="14"/>
  <c r="AV534" i="14"/>
  <c r="AV535" i="14"/>
  <c r="AV536" i="14"/>
  <c r="AV537" i="14"/>
  <c r="AV538" i="14"/>
  <c r="AV539" i="14"/>
  <c r="AV540" i="14"/>
  <c r="AV541" i="14"/>
  <c r="AV542" i="14"/>
  <c r="AV543" i="14"/>
  <c r="AV544" i="14"/>
  <c r="AV545" i="14"/>
  <c r="AV546" i="14"/>
  <c r="AV547" i="14"/>
  <c r="AV548" i="14"/>
  <c r="AV549" i="14"/>
  <c r="AV550" i="14"/>
  <c r="AV551" i="14"/>
  <c r="AV552" i="14"/>
  <c r="AV553" i="14"/>
  <c r="AV554" i="14"/>
  <c r="AV555" i="14"/>
  <c r="AV556" i="14"/>
  <c r="AV557" i="14"/>
  <c r="AV558" i="14"/>
  <c r="AV559" i="14"/>
  <c r="AV560" i="14"/>
  <c r="AV561" i="14"/>
  <c r="AV562" i="14"/>
  <c r="AV563" i="14"/>
  <c r="AV564" i="14"/>
  <c r="AV565" i="14"/>
  <c r="AV566" i="14"/>
  <c r="AV567" i="14"/>
  <c r="AV568" i="14"/>
  <c r="AV569" i="14"/>
  <c r="AV570" i="14"/>
  <c r="AV571" i="14"/>
  <c r="AV572" i="14"/>
  <c r="AV573" i="14"/>
  <c r="AV574" i="14"/>
  <c r="AV575" i="14"/>
  <c r="AV576" i="14"/>
  <c r="AV577" i="14"/>
  <c r="AV578" i="14"/>
  <c r="AV579" i="14"/>
  <c r="AV580" i="14"/>
  <c r="AV581" i="14"/>
  <c r="AV582" i="14"/>
  <c r="AV583" i="14"/>
  <c r="AV584" i="14"/>
  <c r="AV585" i="14"/>
  <c r="AV586" i="14"/>
  <c r="AV587" i="14"/>
  <c r="AV588" i="14"/>
  <c r="AV589" i="14"/>
  <c r="AV590" i="14"/>
  <c r="AV591" i="14"/>
  <c r="AV592" i="14"/>
  <c r="AV593" i="14"/>
  <c r="AV594" i="14"/>
  <c r="AV595" i="14"/>
  <c r="AV596" i="14"/>
  <c r="AV597" i="14"/>
  <c r="AV598" i="14"/>
  <c r="AV599" i="14"/>
  <c r="AV600" i="14"/>
  <c r="AV601" i="14"/>
  <c r="AV602" i="14"/>
  <c r="AV603" i="14"/>
  <c r="AV604" i="14"/>
  <c r="AV605" i="14"/>
  <c r="AV606" i="14"/>
  <c r="AV607" i="14"/>
  <c r="AV608" i="14"/>
  <c r="AV609" i="14"/>
  <c r="AV610" i="14"/>
  <c r="AV611" i="14"/>
  <c r="AV612" i="14"/>
  <c r="AV613" i="14"/>
  <c r="AV614" i="14"/>
  <c r="AV615" i="14"/>
  <c r="AV616" i="14"/>
  <c r="AV617" i="14"/>
  <c r="AV618" i="14"/>
  <c r="AV619" i="14"/>
  <c r="AV620" i="14"/>
  <c r="AV621" i="14"/>
  <c r="AV622" i="14"/>
  <c r="AV623" i="14"/>
  <c r="AV624" i="14"/>
  <c r="AV625" i="14"/>
  <c r="AV626" i="14"/>
  <c r="AV627" i="14"/>
  <c r="AV628" i="14"/>
  <c r="AV629" i="14"/>
  <c r="AV630" i="14"/>
  <c r="AV631" i="14"/>
  <c r="AV632" i="14"/>
  <c r="AV633" i="14"/>
  <c r="AV634" i="14"/>
  <c r="AV635" i="14"/>
  <c r="AV636" i="14"/>
  <c r="AV637" i="14"/>
  <c r="AV638" i="14"/>
  <c r="AV639" i="14"/>
  <c r="AV640" i="14"/>
  <c r="AV641" i="14"/>
  <c r="AV642" i="14"/>
  <c r="AV643" i="14"/>
  <c r="AV644" i="14"/>
  <c r="AV645" i="14"/>
  <c r="AV646" i="14"/>
  <c r="AV647" i="14"/>
  <c r="AV648" i="14"/>
  <c r="AV649" i="14"/>
  <c r="AV650" i="14"/>
  <c r="AV651" i="14"/>
  <c r="AV652" i="14"/>
  <c r="AV653" i="14"/>
  <c r="AV654" i="14"/>
  <c r="AV655" i="14"/>
  <c r="AV656" i="14"/>
  <c r="AV657" i="14"/>
  <c r="AV658" i="14"/>
  <c r="AV659" i="14"/>
  <c r="AV660" i="14"/>
  <c r="AV661" i="14"/>
  <c r="AV662" i="14"/>
  <c r="AV663" i="14"/>
  <c r="AV664" i="14"/>
  <c r="AV665" i="14"/>
  <c r="AV666" i="14"/>
  <c r="AV667" i="14"/>
  <c r="AV668" i="14"/>
  <c r="AV669" i="14"/>
  <c r="AV670" i="14"/>
  <c r="AV671" i="14"/>
  <c r="AV672" i="14"/>
  <c r="AV673" i="14"/>
  <c r="AV674" i="14"/>
  <c r="AV675" i="14"/>
  <c r="AV676" i="14"/>
  <c r="AV677" i="14"/>
  <c r="AV678" i="14"/>
  <c r="AV679" i="14"/>
  <c r="AV680" i="14"/>
  <c r="AV681" i="14"/>
  <c r="AV682" i="14"/>
  <c r="AV683" i="14"/>
  <c r="AV684" i="14"/>
  <c r="AV685" i="14"/>
  <c r="AV686" i="14"/>
  <c r="AV687" i="14"/>
  <c r="AV688" i="14"/>
  <c r="AV689" i="14"/>
  <c r="AV690" i="14"/>
  <c r="AV691" i="14"/>
  <c r="AV692" i="14"/>
  <c r="AV693" i="14"/>
  <c r="AV694" i="14"/>
  <c r="AV695" i="14"/>
  <c r="AV696" i="14"/>
  <c r="AV697" i="14"/>
  <c r="AV698" i="14"/>
  <c r="AV699" i="14"/>
  <c r="AV700" i="14"/>
  <c r="AV701" i="14"/>
  <c r="AV702" i="14"/>
  <c r="AV703" i="14"/>
  <c r="AV704" i="14"/>
  <c r="AV705" i="14"/>
  <c r="AV706" i="14"/>
  <c r="AV707" i="14"/>
  <c r="AV708" i="14"/>
  <c r="AV709" i="14"/>
  <c r="AV710" i="14"/>
  <c r="AV711" i="14"/>
  <c r="AV712" i="14"/>
  <c r="AV713" i="14"/>
  <c r="AV714" i="14"/>
  <c r="AV715" i="14"/>
  <c r="AV716" i="14"/>
  <c r="AV717" i="14"/>
  <c r="AV718" i="14"/>
  <c r="AV719" i="14"/>
  <c r="AV720" i="14"/>
  <c r="AV721" i="14"/>
  <c r="AV722" i="14"/>
  <c r="AV723" i="14"/>
  <c r="AV724" i="14"/>
  <c r="AV725" i="14"/>
  <c r="AV726" i="14"/>
  <c r="AV727" i="14"/>
  <c r="AV728" i="14"/>
  <c r="AV729" i="14"/>
  <c r="AV730" i="14"/>
  <c r="AV731" i="14"/>
  <c r="AV732" i="14"/>
  <c r="AV733" i="14"/>
  <c r="AV734" i="14"/>
  <c r="AV735" i="14"/>
  <c r="AV736" i="14"/>
  <c r="AV737" i="14"/>
  <c r="AV738" i="14"/>
  <c r="AV739" i="14"/>
  <c r="AV740" i="14"/>
  <c r="AV741" i="14"/>
  <c r="AV742" i="14"/>
  <c r="AV743" i="14"/>
  <c r="AV744" i="14"/>
  <c r="AV745" i="14"/>
  <c r="AV746" i="14"/>
  <c r="AV747" i="14"/>
  <c r="AV748" i="14"/>
  <c r="AV749" i="14"/>
  <c r="AV750" i="14"/>
  <c r="AV751" i="14"/>
  <c r="AV752" i="14"/>
  <c r="AV753" i="14"/>
  <c r="AV754" i="14"/>
  <c r="AV755" i="14"/>
  <c r="AV756" i="14"/>
  <c r="AV757" i="14"/>
  <c r="AV758" i="14"/>
  <c r="AV759" i="14"/>
  <c r="AV760" i="14"/>
  <c r="AV761" i="14"/>
  <c r="AV762" i="14"/>
  <c r="AV763" i="14"/>
  <c r="AV764" i="14"/>
  <c r="AV765" i="14"/>
  <c r="AV766" i="14"/>
  <c r="AV767" i="14"/>
  <c r="AV768" i="14"/>
  <c r="AV769" i="14"/>
  <c r="AV770" i="14"/>
  <c r="AV771" i="14"/>
  <c r="AV772" i="14"/>
  <c r="AV773" i="14"/>
  <c r="AV774" i="14"/>
  <c r="AV775" i="14"/>
  <c r="AV776" i="14"/>
  <c r="AV777" i="14"/>
  <c r="AV778" i="14"/>
  <c r="AV779" i="14"/>
  <c r="AV780" i="14"/>
  <c r="AV781" i="14"/>
  <c r="AV782" i="14"/>
  <c r="AV783" i="14"/>
  <c r="AV784" i="14"/>
  <c r="AV785" i="14"/>
  <c r="AV786" i="14"/>
  <c r="AV787" i="14"/>
  <c r="AV788" i="14"/>
  <c r="AV789" i="14"/>
  <c r="AV790" i="14"/>
  <c r="AV791" i="14"/>
  <c r="AV792" i="14"/>
  <c r="AV793" i="14"/>
  <c r="AV794" i="14"/>
  <c r="AV795" i="14"/>
  <c r="AV796" i="14"/>
  <c r="AV797" i="14"/>
  <c r="AV798" i="14"/>
  <c r="AV799" i="14"/>
  <c r="AV800" i="14"/>
  <c r="AV801" i="14"/>
  <c r="AV802" i="14"/>
  <c r="AV803" i="14"/>
  <c r="AV804" i="14"/>
  <c r="AV805" i="14"/>
  <c r="AV806" i="14"/>
  <c r="AV807" i="14"/>
  <c r="AV808" i="14"/>
  <c r="AV809" i="14"/>
  <c r="AV810" i="14"/>
  <c r="AV811" i="14"/>
  <c r="AV812" i="14"/>
  <c r="AV813" i="14"/>
  <c r="AV814" i="14"/>
  <c r="AV815" i="14"/>
  <c r="AV816" i="14"/>
  <c r="AV817" i="14"/>
  <c r="AV818" i="14"/>
  <c r="AV819" i="14"/>
  <c r="AV820" i="14"/>
  <c r="AV821" i="14"/>
  <c r="AV822" i="14"/>
  <c r="AV823" i="14"/>
  <c r="AV824" i="14"/>
  <c r="AV825" i="14"/>
  <c r="AV826" i="14"/>
  <c r="AV827" i="14"/>
  <c r="AV828" i="14"/>
  <c r="AV829" i="14"/>
  <c r="AV830" i="14"/>
  <c r="AV831" i="14"/>
  <c r="AV832" i="14"/>
  <c r="AV833" i="14"/>
  <c r="AV834" i="14"/>
  <c r="AV835" i="14"/>
  <c r="AV836" i="14"/>
  <c r="AV837" i="14"/>
  <c r="AV838" i="14"/>
  <c r="AV839" i="14"/>
  <c r="AV840" i="14"/>
  <c r="AV841" i="14"/>
  <c r="AV842" i="14"/>
  <c r="AV843" i="14"/>
  <c r="AV844" i="14"/>
  <c r="AV845" i="14"/>
  <c r="AV846" i="14"/>
  <c r="AV847" i="14"/>
  <c r="AV848" i="14"/>
  <c r="AV849" i="14"/>
  <c r="AV850" i="14"/>
  <c r="AV851" i="14"/>
  <c r="AV852" i="14"/>
  <c r="AV853" i="14"/>
  <c r="AV854" i="14"/>
  <c r="AV855" i="14"/>
  <c r="AV856" i="14"/>
  <c r="AV857" i="14"/>
  <c r="AV858" i="14"/>
  <c r="AV859" i="14"/>
  <c r="AV860" i="14"/>
  <c r="AV861" i="14"/>
  <c r="AV862" i="14"/>
  <c r="AV863" i="14"/>
  <c r="AV864" i="14"/>
  <c r="AV865" i="14"/>
  <c r="AV866" i="14"/>
  <c r="AV867" i="14"/>
  <c r="AV868" i="14"/>
  <c r="AV869" i="14"/>
  <c r="AV870" i="14"/>
  <c r="AV871" i="14"/>
  <c r="AV872" i="14"/>
  <c r="AV873" i="14"/>
  <c r="AV874" i="14"/>
  <c r="AV875" i="14"/>
  <c r="AV876" i="14"/>
  <c r="AV877" i="14"/>
  <c r="AV878" i="14"/>
  <c r="AV879" i="14"/>
  <c r="AV880" i="14"/>
  <c r="AV881" i="14"/>
  <c r="AV882" i="14"/>
  <c r="AV883" i="14"/>
  <c r="AV884" i="14"/>
  <c r="AV885" i="14"/>
  <c r="AV886" i="14"/>
  <c r="AV887" i="14"/>
  <c r="AV888" i="14"/>
  <c r="AV889" i="14"/>
  <c r="AV890" i="14"/>
  <c r="AV891" i="14"/>
  <c r="AV892" i="14"/>
  <c r="AV893" i="14"/>
  <c r="AV894" i="14"/>
  <c r="AV895" i="14"/>
  <c r="AV896" i="14"/>
  <c r="AV897" i="14"/>
  <c r="AV898" i="14"/>
  <c r="AV899" i="14"/>
  <c r="AV900" i="14"/>
  <c r="AV901" i="14"/>
  <c r="AV902" i="14"/>
  <c r="AV903" i="14"/>
  <c r="AV904" i="14"/>
  <c r="AV905" i="14"/>
  <c r="AV906" i="14"/>
  <c r="AV907" i="14"/>
  <c r="AV908" i="14"/>
  <c r="AV909" i="14"/>
  <c r="AV910" i="14"/>
  <c r="AV911" i="14"/>
  <c r="AV912" i="14"/>
  <c r="AV913" i="14"/>
  <c r="AV914" i="14"/>
  <c r="AV915" i="14"/>
  <c r="AV916" i="14"/>
  <c r="AV917" i="14"/>
  <c r="AV918" i="14"/>
  <c r="AV919" i="14"/>
  <c r="AV920" i="14"/>
  <c r="AV921" i="14"/>
  <c r="AV922" i="14"/>
  <c r="AV923" i="14"/>
  <c r="AV924" i="14"/>
  <c r="AV925" i="14"/>
  <c r="AV926" i="14"/>
  <c r="AV927" i="14"/>
  <c r="AV928" i="14"/>
  <c r="AV929" i="14"/>
  <c r="AV930" i="14"/>
  <c r="AV931" i="14"/>
  <c r="AV932" i="14"/>
  <c r="AV933" i="14"/>
  <c r="AV934" i="14"/>
  <c r="AV935" i="14"/>
  <c r="AV936" i="14"/>
  <c r="AV937" i="14"/>
  <c r="AV938" i="14"/>
  <c r="AV939" i="14"/>
  <c r="AV940" i="14"/>
  <c r="AV941" i="14"/>
  <c r="AV942" i="14"/>
  <c r="AV943" i="14"/>
  <c r="AV944" i="14"/>
  <c r="AV945" i="14"/>
  <c r="AV946" i="14"/>
  <c r="AV947" i="14"/>
  <c r="AV948" i="14"/>
  <c r="AV949" i="14"/>
  <c r="AV950" i="14"/>
  <c r="AV951" i="14"/>
  <c r="AV952" i="14"/>
  <c r="AV953" i="14"/>
  <c r="AV954" i="14"/>
  <c r="AV955" i="14"/>
  <c r="AV956" i="14"/>
  <c r="AV957" i="14"/>
  <c r="AV958" i="14"/>
  <c r="AV959" i="14"/>
  <c r="AV960" i="14"/>
  <c r="AV961" i="14"/>
  <c r="AV962" i="14"/>
  <c r="AV963" i="14"/>
  <c r="AV964" i="14"/>
  <c r="AV965" i="14"/>
  <c r="AV966" i="14"/>
  <c r="AV967" i="14"/>
  <c r="AV968" i="14"/>
  <c r="AV969" i="14"/>
  <c r="AV970" i="14"/>
  <c r="AV971" i="14"/>
  <c r="AV972" i="14"/>
  <c r="AV973" i="14"/>
  <c r="AV974" i="14"/>
  <c r="AV975" i="14"/>
  <c r="AV976" i="14"/>
  <c r="AV977" i="14"/>
  <c r="AV978" i="14"/>
  <c r="AV979" i="14"/>
  <c r="AV980" i="14"/>
  <c r="AV981" i="14"/>
  <c r="AV982" i="14"/>
  <c r="AV983" i="14"/>
  <c r="AV984" i="14"/>
  <c r="AV985" i="14"/>
  <c r="AV986" i="14"/>
  <c r="AV987" i="14"/>
  <c r="AV988" i="14"/>
  <c r="AV989" i="14"/>
  <c r="AV990" i="14"/>
  <c r="AV991" i="14"/>
  <c r="AV992" i="14"/>
  <c r="AV993" i="14"/>
  <c r="AV994" i="14"/>
  <c r="AV995" i="14"/>
  <c r="AV996" i="14"/>
  <c r="AV997" i="14"/>
  <c r="AV998" i="14"/>
  <c r="AV999" i="14"/>
  <c r="AV1000" i="14"/>
  <c r="AV1001" i="14"/>
  <c r="AV1002" i="14"/>
  <c r="AV1003" i="14"/>
  <c r="AV1004" i="14"/>
  <c r="AV1005" i="14"/>
  <c r="AV1006" i="14"/>
  <c r="AV1007" i="14"/>
  <c r="AV1008" i="14"/>
  <c r="AV1009" i="14"/>
  <c r="AV1010" i="14"/>
  <c r="AV1011" i="14"/>
  <c r="AV1012" i="14"/>
  <c r="AV1013" i="14"/>
  <c r="AV1014" i="14"/>
  <c r="AV1015" i="14"/>
  <c r="AV1016" i="14"/>
  <c r="AV1017" i="14"/>
  <c r="AV1018" i="14"/>
  <c r="AV1019" i="14"/>
  <c r="AV1020" i="14"/>
  <c r="AV1021" i="14"/>
  <c r="AV1022" i="14"/>
  <c r="AV1023" i="14"/>
  <c r="AV1024" i="14"/>
  <c r="AV1025" i="14"/>
  <c r="AV1026" i="14"/>
  <c r="AV1027" i="14"/>
  <c r="AV1028" i="14"/>
  <c r="AV1029" i="14"/>
  <c r="AV1030" i="14"/>
  <c r="AV1031" i="14"/>
  <c r="AV1032" i="14"/>
  <c r="AV1033" i="14"/>
  <c r="AV1034" i="14"/>
  <c r="AV1035" i="14"/>
  <c r="AV1036" i="14"/>
  <c r="AV1037" i="14"/>
  <c r="AV1038" i="14"/>
  <c r="AV1039" i="14"/>
  <c r="AV1040" i="14"/>
  <c r="AV1041" i="14"/>
  <c r="AV1042" i="14"/>
  <c r="AV1043" i="14"/>
  <c r="AV1044" i="14"/>
  <c r="AV1045" i="14"/>
  <c r="AV1046" i="14"/>
  <c r="AV1047" i="14"/>
  <c r="AV1048" i="14"/>
  <c r="AV1049" i="14"/>
  <c r="AV1050" i="14"/>
  <c r="AV1051" i="14"/>
  <c r="AV1052" i="14"/>
  <c r="AV1053" i="14"/>
  <c r="AV1054" i="14"/>
  <c r="AV1055" i="14"/>
  <c r="AV1056" i="14"/>
  <c r="AV1057" i="14"/>
  <c r="AV1058" i="14"/>
  <c r="AV1059" i="14"/>
  <c r="AV1060" i="14"/>
  <c r="AV1061" i="14"/>
  <c r="AV1062" i="14"/>
  <c r="AV1063" i="14"/>
  <c r="AV1064" i="14"/>
  <c r="AV1065" i="14"/>
  <c r="AV1066" i="14"/>
  <c r="AV1067" i="14"/>
  <c r="AV1068" i="14"/>
  <c r="AV1069" i="14"/>
  <c r="AV1070" i="14"/>
  <c r="AV1071" i="14"/>
  <c r="AV1072" i="14"/>
  <c r="AV1073" i="14"/>
  <c r="AV1074" i="14"/>
  <c r="AV1075" i="14"/>
  <c r="AV1076" i="14"/>
  <c r="AV1077" i="14"/>
  <c r="AV1078" i="14"/>
  <c r="AV1079" i="14"/>
  <c r="AV1080" i="14"/>
  <c r="AV1081" i="14"/>
  <c r="AV1082" i="14"/>
  <c r="AV1083" i="14"/>
  <c r="AV1084" i="14"/>
  <c r="AV1085" i="14"/>
  <c r="AV1086" i="14"/>
  <c r="AV1087" i="14"/>
  <c r="AV1088" i="14"/>
  <c r="AV1089" i="14"/>
  <c r="AV1090" i="14"/>
  <c r="AV1091" i="14"/>
  <c r="AV1092" i="14"/>
  <c r="AV1093" i="14"/>
  <c r="AV1094" i="14"/>
  <c r="AV1095" i="14"/>
  <c r="AV1096" i="14"/>
  <c r="AV1097" i="14"/>
  <c r="AV1098" i="14"/>
  <c r="AV1099" i="14"/>
  <c r="AV1100" i="14"/>
  <c r="AV1101" i="14"/>
  <c r="AV1102" i="14"/>
  <c r="AV1103" i="14"/>
  <c r="AV1104" i="14"/>
  <c r="AV1105" i="14"/>
  <c r="AV1106" i="14"/>
  <c r="AV1107" i="14"/>
  <c r="AV1108" i="14"/>
  <c r="AV1109" i="14"/>
  <c r="AV1110" i="14"/>
  <c r="AV1111" i="14"/>
  <c r="AV1112" i="14"/>
  <c r="AV1113" i="14"/>
  <c r="AV1114" i="14"/>
  <c r="AV1115" i="14"/>
  <c r="AV1116" i="14"/>
  <c r="AV1117" i="14"/>
  <c r="AV1118" i="14"/>
  <c r="AV1119" i="14"/>
  <c r="AV1120" i="14"/>
  <c r="AV1121" i="14"/>
  <c r="AV1122" i="14"/>
  <c r="AV1123" i="14"/>
  <c r="AV1124" i="14"/>
  <c r="AV1125" i="14"/>
  <c r="AV1126" i="14"/>
  <c r="AV1127" i="14"/>
  <c r="AV1128" i="14"/>
  <c r="AV1129" i="14"/>
  <c r="AV1130" i="14"/>
  <c r="AV1131" i="14"/>
  <c r="AV1132" i="14"/>
  <c r="AV1133" i="14"/>
  <c r="AV1134" i="14"/>
  <c r="AV1135" i="14"/>
  <c r="AV1136" i="14"/>
  <c r="AV1137" i="14"/>
  <c r="AV1138" i="14"/>
  <c r="AV1139" i="14"/>
  <c r="AV1140" i="14"/>
  <c r="AV1141" i="14"/>
  <c r="AV1142" i="14"/>
  <c r="AV1143" i="14"/>
  <c r="AV1144" i="14"/>
  <c r="AV1145" i="14"/>
  <c r="AV1146" i="14"/>
  <c r="AV1147" i="14"/>
  <c r="AV1148" i="14"/>
  <c r="AV1149" i="14"/>
  <c r="AV1150" i="14"/>
  <c r="AV1151" i="14"/>
  <c r="AV1152" i="14"/>
  <c r="AV1153" i="14"/>
  <c r="AV1154" i="14"/>
  <c r="AV1155" i="14"/>
  <c r="AV1156" i="14"/>
  <c r="AV1157" i="14"/>
  <c r="AV1158" i="14"/>
  <c r="AV1159" i="14"/>
  <c r="AV1160" i="14"/>
  <c r="AV1161" i="14"/>
  <c r="AV1162" i="14"/>
  <c r="AV1163" i="14"/>
  <c r="AV1164" i="14"/>
  <c r="AV1165" i="14"/>
  <c r="AV1166" i="14"/>
  <c r="AV1167" i="14"/>
  <c r="AV1168" i="14"/>
  <c r="AV1169" i="14"/>
  <c r="AV1170" i="14"/>
  <c r="AV1171" i="14"/>
  <c r="AV1172" i="14"/>
  <c r="AV1173" i="14"/>
  <c r="AV1174" i="14"/>
  <c r="AV1175" i="14"/>
  <c r="AV1176" i="14"/>
  <c r="AV1177" i="14"/>
  <c r="AV1178" i="14"/>
  <c r="AV1179" i="14"/>
  <c r="AV1180" i="14"/>
  <c r="AV1181" i="14"/>
  <c r="AV1182" i="14"/>
  <c r="AV1183" i="14"/>
  <c r="AV1184" i="14"/>
  <c r="AV1185" i="14"/>
  <c r="AV1186" i="14"/>
  <c r="AV1187" i="14"/>
  <c r="AV1188" i="14"/>
  <c r="AV1189" i="14"/>
  <c r="AV1190" i="14"/>
  <c r="AV1191" i="14"/>
  <c r="AV1192" i="14"/>
  <c r="AV1193" i="14"/>
  <c r="AV1194" i="14"/>
  <c r="AV1195" i="14"/>
  <c r="AV1196" i="14"/>
  <c r="AV1197" i="14"/>
  <c r="AV1198" i="14"/>
  <c r="AV1199" i="14"/>
  <c r="AV1200" i="14"/>
  <c r="AV1201" i="14"/>
  <c r="AV1202" i="14"/>
  <c r="AV1203" i="14"/>
  <c r="AV1204" i="14"/>
  <c r="AV1205" i="14"/>
  <c r="AV1206" i="14"/>
  <c r="AV1207" i="14"/>
  <c r="AV1208" i="14"/>
  <c r="AV1209" i="14"/>
  <c r="AV1210" i="14"/>
  <c r="AV1211" i="14"/>
  <c r="AV1212" i="14"/>
  <c r="AV1213" i="14"/>
  <c r="AV1214" i="14"/>
  <c r="AV1215" i="14"/>
  <c r="AV1216" i="14"/>
  <c r="AV1217" i="14"/>
  <c r="AV1218" i="14"/>
  <c r="AV1219" i="14"/>
  <c r="AV1220" i="14"/>
  <c r="AV1221" i="14"/>
  <c r="AV1222" i="14"/>
  <c r="AV1223" i="14"/>
  <c r="AV1224" i="14"/>
  <c r="AV1225" i="14"/>
  <c r="AV1226" i="14"/>
  <c r="AV1227" i="14"/>
  <c r="AV1228" i="14"/>
  <c r="AV1229" i="14"/>
  <c r="AV1230" i="14"/>
  <c r="AV1231" i="14"/>
  <c r="AV1232" i="14"/>
  <c r="AV1233" i="14"/>
  <c r="AV1234" i="14"/>
  <c r="AV1235" i="14"/>
  <c r="AV1236" i="14"/>
  <c r="AV1237" i="14"/>
  <c r="AV1238" i="14"/>
  <c r="AV1239" i="14"/>
  <c r="AV1240" i="14"/>
  <c r="AV1241" i="14"/>
  <c r="AV1242" i="14"/>
  <c r="AV1243" i="14"/>
  <c r="AV1244" i="14"/>
  <c r="AV1245" i="14"/>
  <c r="AV1246" i="14"/>
  <c r="AV1247" i="14"/>
  <c r="AV1248" i="14"/>
  <c r="AV1249" i="14"/>
  <c r="AV1250" i="14"/>
  <c r="AV1251" i="14"/>
  <c r="AV1252" i="14"/>
  <c r="AV1253" i="14"/>
  <c r="AV1254" i="14"/>
  <c r="AV1255" i="14"/>
  <c r="AV1256" i="14"/>
  <c r="AV1257" i="14"/>
  <c r="AV1258" i="14"/>
  <c r="AV1259" i="14"/>
  <c r="AV1260" i="14"/>
  <c r="AV1261" i="14"/>
  <c r="AV1262" i="14"/>
  <c r="AV1263" i="14"/>
  <c r="AV1264" i="14"/>
  <c r="AV1265" i="14"/>
  <c r="AV1266" i="14"/>
  <c r="AV1267" i="14"/>
  <c r="AV1268" i="14"/>
  <c r="AV1269" i="14"/>
  <c r="AV1270" i="14"/>
  <c r="AV1271" i="14"/>
  <c r="AV1272" i="14"/>
  <c r="AV1273" i="14"/>
  <c r="AV1274" i="14"/>
  <c r="AV1275" i="14"/>
  <c r="AV1276" i="14"/>
  <c r="AV1277" i="14"/>
  <c r="AV1278" i="14"/>
  <c r="AV1279" i="14"/>
  <c r="AV1280" i="14"/>
  <c r="AV1281" i="14"/>
  <c r="AV1282" i="14"/>
  <c r="AV1283" i="14"/>
  <c r="AV1284" i="14"/>
  <c r="AV1285" i="14"/>
  <c r="AV1286" i="14"/>
  <c r="AV1287" i="14"/>
  <c r="AV1288" i="14"/>
  <c r="AV1289" i="14"/>
  <c r="AV1290" i="14"/>
  <c r="AV1291" i="14"/>
  <c r="AV1292" i="14"/>
  <c r="AV1293" i="14"/>
  <c r="AV1294" i="14"/>
  <c r="AV1295" i="14"/>
  <c r="AV1296" i="14"/>
  <c r="AV1297" i="14"/>
  <c r="AV1298" i="14"/>
  <c r="AV1299" i="14"/>
  <c r="AV1300" i="14"/>
  <c r="AV1301" i="14"/>
  <c r="AV1302" i="14"/>
  <c r="AV1303" i="14"/>
  <c r="AV1304" i="14"/>
  <c r="AV1305" i="14"/>
  <c r="AV1306" i="14"/>
  <c r="AV1307" i="14"/>
  <c r="AV1308" i="14"/>
  <c r="AV1309" i="14"/>
  <c r="AV1310" i="14"/>
  <c r="AV1311" i="14"/>
  <c r="AV1312" i="14"/>
  <c r="AV1313" i="14"/>
  <c r="AV1314" i="14"/>
  <c r="AV1315" i="14"/>
  <c r="AV1316" i="14"/>
  <c r="AV1317" i="14"/>
  <c r="AV1318" i="14"/>
  <c r="AV1319" i="14"/>
  <c r="AV1320" i="14"/>
  <c r="AV1321" i="14"/>
  <c r="AV1322" i="14"/>
  <c r="AV1323" i="14"/>
  <c r="AV1324" i="14"/>
  <c r="AV1325" i="14"/>
  <c r="AV1326" i="14"/>
  <c r="AV1327" i="14"/>
  <c r="AV1328" i="14"/>
  <c r="AV1329" i="14"/>
  <c r="AV1330" i="14"/>
  <c r="AV1331" i="14"/>
  <c r="AV1332" i="14"/>
  <c r="AV1333" i="14"/>
  <c r="AV1334" i="14"/>
  <c r="AV1335" i="14"/>
  <c r="AV1336" i="14"/>
  <c r="AV1337" i="14"/>
  <c r="AV1338" i="14"/>
  <c r="AV1339" i="14"/>
  <c r="AV1340" i="14"/>
  <c r="AV1341" i="14"/>
  <c r="AV1342" i="14"/>
  <c r="AV1343" i="14"/>
  <c r="AV1344" i="14"/>
  <c r="AV1345" i="14"/>
  <c r="AV1346" i="14"/>
  <c r="AV1347" i="14"/>
  <c r="AV1348" i="14"/>
  <c r="AV1349" i="14"/>
  <c r="AV1350" i="14"/>
  <c r="AV1351" i="14"/>
  <c r="AV1352" i="14"/>
  <c r="AV1353" i="14"/>
  <c r="AV1354" i="14"/>
  <c r="AV1355" i="14"/>
  <c r="AV1356" i="14"/>
  <c r="AV1357" i="14"/>
  <c r="AV1358" i="14"/>
  <c r="AV1359" i="14"/>
  <c r="AV1360" i="14"/>
  <c r="AV1361" i="14"/>
  <c r="AV1362" i="14"/>
  <c r="AV1363" i="14"/>
  <c r="AV1364" i="14"/>
  <c r="AV1365" i="14"/>
  <c r="AV1366" i="14"/>
  <c r="AV1367" i="14"/>
  <c r="AV1368" i="14"/>
  <c r="AV1369" i="14"/>
  <c r="AV1370" i="14"/>
  <c r="AV1371" i="14"/>
  <c r="AV1372" i="14"/>
  <c r="AV1373" i="14"/>
  <c r="AV1374" i="14"/>
  <c r="AV1375" i="14"/>
  <c r="AV1376" i="14"/>
  <c r="AV1377" i="14"/>
  <c r="AV1378" i="14"/>
  <c r="AV1379" i="14"/>
  <c r="AV1380" i="14"/>
  <c r="AV1381" i="14"/>
  <c r="AV1382" i="14"/>
  <c r="AV1383" i="14"/>
  <c r="AV1384" i="14"/>
  <c r="AV1385" i="14"/>
  <c r="AV1386" i="14"/>
  <c r="AV1387" i="14"/>
  <c r="AV1388" i="14"/>
  <c r="AV1389" i="14"/>
  <c r="AV1390" i="14"/>
  <c r="AV1391" i="14"/>
  <c r="AV1392" i="14"/>
  <c r="AV1393" i="14"/>
  <c r="AV1394" i="14"/>
  <c r="AV1395" i="14"/>
  <c r="AV1396" i="14"/>
  <c r="AV1397" i="14"/>
  <c r="AV1398" i="14"/>
  <c r="AV1399" i="14"/>
  <c r="AV1400" i="14"/>
  <c r="AV1401" i="14"/>
  <c r="AV1402" i="14"/>
  <c r="AV1403" i="14"/>
  <c r="AV1404" i="14"/>
  <c r="AV1405" i="14"/>
  <c r="AV1406" i="14"/>
  <c r="AV1407" i="14"/>
  <c r="AV1408" i="14"/>
  <c r="AV1409" i="14"/>
  <c r="AV1410" i="14"/>
  <c r="AV1411" i="14"/>
  <c r="AV1412" i="14"/>
  <c r="AV1413" i="14"/>
  <c r="AV1414" i="14"/>
  <c r="AV1415" i="14"/>
  <c r="AV1416" i="14"/>
  <c r="AV1417" i="14"/>
  <c r="AV1418" i="14"/>
  <c r="AV1419" i="14"/>
  <c r="AV1420" i="14"/>
  <c r="AV1421" i="14"/>
  <c r="AV1422" i="14"/>
  <c r="AV1423" i="14"/>
  <c r="AV1424" i="14"/>
  <c r="AV1425" i="14"/>
  <c r="AV1426" i="14"/>
  <c r="AV1427" i="14"/>
  <c r="AV1428" i="14"/>
  <c r="AV1429" i="14"/>
  <c r="AV1430" i="14"/>
  <c r="AV1431" i="14"/>
  <c r="AV1432" i="14"/>
  <c r="AV1433" i="14"/>
  <c r="AV1434" i="14"/>
  <c r="AV1435" i="14"/>
  <c r="AV1436" i="14"/>
  <c r="AV1437" i="14"/>
  <c r="AV1438" i="14"/>
  <c r="AV1439" i="14"/>
  <c r="AV1440" i="14"/>
  <c r="AV1441" i="14"/>
  <c r="AV1442" i="14"/>
  <c r="AV1443" i="14"/>
  <c r="AV1444" i="14"/>
  <c r="AV1445" i="14"/>
  <c r="AV1446" i="14"/>
  <c r="AV1447" i="14"/>
  <c r="AV1448" i="14"/>
  <c r="AV1449" i="14"/>
  <c r="AV1450" i="14"/>
  <c r="AV1451" i="14"/>
  <c r="AV1452" i="14"/>
  <c r="AV1453" i="14"/>
  <c r="AV1454" i="14"/>
  <c r="AV1455" i="14"/>
  <c r="AV1456" i="14"/>
  <c r="AV1457" i="14"/>
  <c r="AV1458" i="14"/>
  <c r="AV1459" i="14"/>
  <c r="AV1460" i="14"/>
  <c r="AV1461" i="14"/>
  <c r="AV1462" i="14"/>
  <c r="AV1463" i="14"/>
  <c r="AV1464" i="14"/>
  <c r="AV1465" i="14"/>
  <c r="AV1466" i="14"/>
  <c r="AV1467" i="14"/>
  <c r="AV1468" i="14"/>
  <c r="AV1469" i="14"/>
  <c r="AV1470" i="14"/>
  <c r="AV1471" i="14"/>
  <c r="AV1472" i="14"/>
  <c r="AV1473" i="14"/>
  <c r="AV1474" i="14"/>
  <c r="AV1475" i="14"/>
  <c r="AV1476" i="14"/>
  <c r="AV1477" i="14"/>
  <c r="AV1478" i="14"/>
  <c r="AV1479" i="14"/>
  <c r="AV1480" i="14"/>
  <c r="AV1481" i="14"/>
  <c r="AV1482" i="14"/>
  <c r="AV1483" i="14"/>
  <c r="AV1484" i="14"/>
  <c r="AV1485" i="14"/>
  <c r="AV1486" i="14"/>
  <c r="AV1487" i="14"/>
  <c r="AV1488" i="14"/>
  <c r="AV1489" i="14"/>
  <c r="AV1490" i="14"/>
  <c r="AV1491" i="14"/>
  <c r="AV1492" i="14"/>
  <c r="AV1493" i="14"/>
  <c r="AV1494" i="14"/>
  <c r="AV1495" i="14"/>
  <c r="AV1496" i="14"/>
  <c r="AV1497" i="14"/>
  <c r="AV1498" i="14"/>
  <c r="AV1499" i="14"/>
  <c r="AV1500" i="14"/>
  <c r="AV1501" i="14"/>
  <c r="AV1502" i="14"/>
  <c r="AV1503" i="14"/>
  <c r="AV1504" i="14"/>
  <c r="AV1505" i="14"/>
  <c r="AV1506" i="14"/>
  <c r="AV1507" i="14"/>
  <c r="AV1508" i="14"/>
  <c r="AV1509" i="14"/>
  <c r="AV1510" i="14"/>
  <c r="AV1511" i="14"/>
  <c r="AV1512" i="14"/>
  <c r="AV1513" i="14"/>
  <c r="AV1514" i="14"/>
  <c r="AV1515" i="14"/>
  <c r="AV1516" i="14"/>
  <c r="AV1517" i="14"/>
  <c r="AV1518" i="14"/>
  <c r="AV1519" i="14"/>
  <c r="AV1520" i="14"/>
  <c r="AV1521" i="14"/>
  <c r="AV1522" i="14"/>
  <c r="AV1523" i="14"/>
  <c r="AV1524" i="14"/>
  <c r="AV1525" i="14"/>
  <c r="AV1526" i="14"/>
  <c r="AV1527" i="14"/>
  <c r="AV1528" i="14"/>
  <c r="AV1529" i="14"/>
  <c r="AV1530" i="14"/>
  <c r="AV1531" i="14"/>
  <c r="AV1532" i="14"/>
  <c r="AV1533" i="14"/>
  <c r="AV1534" i="14"/>
  <c r="AV1535" i="14"/>
  <c r="AV1536" i="14"/>
  <c r="AV1537" i="14"/>
  <c r="AV1538" i="14"/>
  <c r="AV1539" i="14"/>
  <c r="AV1540" i="14"/>
  <c r="AV1541" i="14"/>
  <c r="AV1542" i="14"/>
  <c r="AV1543" i="14"/>
  <c r="AV1544" i="14"/>
  <c r="AV1545" i="14"/>
  <c r="AV1546" i="14"/>
  <c r="AV1547" i="14"/>
  <c r="AV1548" i="14"/>
  <c r="AV1549" i="14"/>
  <c r="AV1550" i="14"/>
  <c r="AV1551" i="14"/>
  <c r="AV1552" i="14"/>
  <c r="AV1553" i="14"/>
  <c r="AV1554" i="14"/>
  <c r="AV1555" i="14"/>
  <c r="AV1556" i="14"/>
  <c r="AV1557" i="14"/>
  <c r="AV1558" i="14"/>
  <c r="AV1559" i="14"/>
  <c r="AV1560" i="14"/>
  <c r="AV1561" i="14"/>
  <c r="AV1562" i="14"/>
  <c r="AV1563" i="14"/>
  <c r="AV1564" i="14"/>
  <c r="AV1565" i="14"/>
  <c r="AV1566" i="14"/>
  <c r="AV1567" i="14"/>
  <c r="AV1568" i="14"/>
  <c r="AV1569" i="14"/>
  <c r="AV1570" i="14"/>
  <c r="AV1571" i="14"/>
  <c r="AV1572" i="14"/>
  <c r="AV1573" i="14"/>
  <c r="AV1574" i="14"/>
  <c r="AV1575" i="14"/>
  <c r="AV1576" i="14"/>
  <c r="AV1577" i="14"/>
  <c r="AV1578" i="14"/>
  <c r="AV1579" i="14"/>
  <c r="AV1580" i="14"/>
  <c r="AV1581" i="14"/>
  <c r="AV1582" i="14"/>
  <c r="AV1583" i="14"/>
  <c r="AV1584" i="14"/>
  <c r="AV1585" i="14"/>
  <c r="AV1586" i="14"/>
  <c r="AV1587" i="14"/>
  <c r="AV1588" i="14"/>
  <c r="AV1589" i="14"/>
  <c r="AV1590" i="14"/>
  <c r="AV1591" i="14"/>
  <c r="AV1592" i="14"/>
  <c r="AV1593" i="14"/>
  <c r="AV1594" i="14"/>
  <c r="AV1595" i="14"/>
  <c r="AV1596" i="14"/>
  <c r="AV1597" i="14"/>
  <c r="AV1598" i="14"/>
  <c r="AV1599" i="14"/>
  <c r="AV1600" i="14"/>
  <c r="AV1601" i="14"/>
  <c r="AV1602" i="14"/>
  <c r="AV1603" i="14"/>
  <c r="AV1604" i="14"/>
  <c r="AV1605" i="14"/>
  <c r="AV1606" i="14"/>
  <c r="AV1607" i="14"/>
  <c r="AV1608" i="14"/>
  <c r="AV1609" i="14"/>
  <c r="AV1610" i="14"/>
  <c r="AV1611" i="14"/>
  <c r="AV1612" i="14"/>
  <c r="AV1613" i="14"/>
  <c r="AV1614" i="14"/>
  <c r="AV1615" i="14"/>
  <c r="AV1616" i="14"/>
  <c r="AV1617" i="14"/>
  <c r="AV1618" i="14"/>
  <c r="AV1619" i="14"/>
  <c r="AV1620" i="14"/>
  <c r="AV1621" i="14"/>
  <c r="AV1622" i="14"/>
  <c r="AV1623" i="14"/>
  <c r="AV1624" i="14"/>
  <c r="AV1625" i="14"/>
  <c r="AV1626" i="14"/>
  <c r="AV1627" i="14"/>
  <c r="AV1628" i="14"/>
  <c r="AV1629" i="14"/>
  <c r="AV1630" i="14"/>
  <c r="AV1631" i="14"/>
  <c r="AV1632" i="14"/>
  <c r="AV1633" i="14"/>
  <c r="AV1634" i="14"/>
  <c r="AV1635" i="14"/>
  <c r="AV1636" i="14"/>
  <c r="AV1637" i="14"/>
  <c r="AV1638" i="14"/>
  <c r="AV1639" i="14"/>
  <c r="AV1640" i="14"/>
  <c r="AV1641" i="14"/>
  <c r="AV1642" i="14"/>
  <c r="AV1643" i="14"/>
  <c r="AV1644" i="14"/>
  <c r="AV1645" i="14"/>
  <c r="AV1646" i="14"/>
  <c r="AV1647" i="14"/>
  <c r="AV1648" i="14"/>
  <c r="AV1649" i="14"/>
  <c r="AV1650" i="14"/>
  <c r="AV1651" i="14"/>
  <c r="AV1652" i="14"/>
  <c r="AV1653" i="14"/>
  <c r="AV1654" i="14"/>
  <c r="AV1655" i="14"/>
  <c r="AV1656" i="14"/>
  <c r="AV1657" i="14"/>
  <c r="AV1658" i="14"/>
  <c r="AV1659" i="14"/>
  <c r="AV1660" i="14"/>
  <c r="AV1661" i="14"/>
  <c r="AV1662" i="14"/>
  <c r="AV1663" i="14"/>
  <c r="AV1664" i="14"/>
  <c r="AV1665" i="14"/>
  <c r="AV1666" i="14"/>
  <c r="AV1667" i="14"/>
  <c r="AV1668" i="14"/>
  <c r="AV1669" i="14"/>
  <c r="AV1670" i="14"/>
  <c r="AV1671" i="14"/>
  <c r="AV1672" i="14"/>
  <c r="AV1673" i="14"/>
  <c r="AV1674" i="14"/>
  <c r="AV1675" i="14"/>
  <c r="AV1676" i="14"/>
  <c r="AV1677" i="14"/>
  <c r="AV1678" i="14"/>
  <c r="AV1679" i="14"/>
  <c r="AV1680" i="14"/>
  <c r="AV1681" i="14"/>
  <c r="AV1682" i="14"/>
  <c r="AV1683" i="14"/>
  <c r="AV1684" i="14"/>
  <c r="AV1685" i="14"/>
  <c r="AV1686" i="14"/>
  <c r="AV1687" i="14"/>
  <c r="AV1688" i="14"/>
  <c r="AV1689" i="14"/>
  <c r="AV1690" i="14"/>
  <c r="AV1691" i="14"/>
  <c r="AV1692" i="14"/>
  <c r="AV1693" i="14"/>
  <c r="AV1694" i="14"/>
  <c r="AV1695" i="14"/>
  <c r="AV1696" i="14"/>
  <c r="AV1697" i="14"/>
  <c r="AV1698" i="14"/>
  <c r="AV1699" i="14"/>
  <c r="AV1700" i="14"/>
  <c r="AV1701" i="14"/>
  <c r="AV1702" i="14"/>
  <c r="AV1703" i="14"/>
  <c r="AV1704" i="14"/>
  <c r="AV1705" i="14"/>
  <c r="AV1706" i="14"/>
  <c r="AV1707" i="14"/>
  <c r="AV1708" i="14"/>
  <c r="AV1709" i="14"/>
  <c r="AV1710" i="14"/>
  <c r="AV1711" i="14"/>
  <c r="AV1712" i="14"/>
  <c r="AV1713" i="14"/>
  <c r="AV1714" i="14"/>
  <c r="AV1715" i="14"/>
  <c r="AV1716" i="14"/>
  <c r="AV1717" i="14"/>
  <c r="AV1718" i="14"/>
  <c r="AV1719" i="14"/>
  <c r="AV1720" i="14"/>
  <c r="AV1721" i="14"/>
  <c r="AV1722" i="14"/>
  <c r="AV1723" i="14"/>
  <c r="AV1724" i="14"/>
  <c r="AV1725" i="14"/>
  <c r="AV1726" i="14"/>
  <c r="AV1727" i="14"/>
  <c r="AV1728" i="14"/>
  <c r="AV1729" i="14"/>
  <c r="AV1730" i="14"/>
  <c r="AV1731" i="14"/>
  <c r="AV1732" i="14"/>
  <c r="AV1733" i="14"/>
  <c r="AV1734" i="14"/>
  <c r="AV1735" i="14"/>
  <c r="AV1736" i="14"/>
  <c r="AV1737" i="14"/>
  <c r="AV1738" i="14"/>
  <c r="AV1739" i="14"/>
  <c r="AV1740" i="14"/>
  <c r="AV1741" i="14"/>
  <c r="AV1742" i="14"/>
  <c r="AV1743" i="14"/>
  <c r="AV1744" i="14"/>
  <c r="AV1745" i="14"/>
  <c r="AV1746" i="14"/>
  <c r="AV1747" i="14"/>
  <c r="AV1748" i="14"/>
  <c r="AV1749" i="14"/>
  <c r="AV1750" i="14"/>
  <c r="AV1751" i="14"/>
  <c r="AV1752" i="14"/>
  <c r="AV1753" i="14"/>
  <c r="AV1754" i="14"/>
  <c r="AV1755" i="14"/>
  <c r="AV1756" i="14"/>
  <c r="AV1757" i="14"/>
  <c r="AV1758" i="14"/>
  <c r="AV1759" i="14"/>
  <c r="AV1760" i="14"/>
  <c r="AV1761" i="14"/>
  <c r="AV1762" i="14"/>
  <c r="AV1763" i="14"/>
  <c r="AV1764" i="14"/>
  <c r="AV1765" i="14"/>
  <c r="AV1766" i="14"/>
  <c r="AV1767" i="14"/>
  <c r="AV1768" i="14"/>
  <c r="AV1769" i="14"/>
  <c r="AV1770" i="14"/>
  <c r="AV1771" i="14"/>
  <c r="AV1772" i="14"/>
  <c r="AV1773" i="14"/>
  <c r="AV1774" i="14"/>
  <c r="AV1775" i="14"/>
  <c r="AV1776" i="14"/>
  <c r="AV1777" i="14"/>
  <c r="AV1778" i="14"/>
  <c r="AV1779" i="14"/>
  <c r="AV1780" i="14"/>
  <c r="AV1781" i="14"/>
  <c r="AV1782" i="14"/>
  <c r="AV1783" i="14"/>
  <c r="AV1784" i="14"/>
  <c r="AV1785" i="14"/>
  <c r="AV1786" i="14"/>
  <c r="AV1787" i="14"/>
  <c r="AV1788" i="14"/>
  <c r="AV1789" i="14"/>
  <c r="AV1790" i="14"/>
  <c r="AV1791" i="14"/>
  <c r="AV1792" i="14"/>
  <c r="AV1793" i="14"/>
  <c r="AV1794" i="14"/>
  <c r="AV1795" i="14"/>
  <c r="AV1796" i="14"/>
  <c r="AV1797" i="14"/>
  <c r="AV1798" i="14"/>
  <c r="AV1799" i="14"/>
  <c r="AV1800" i="14"/>
  <c r="AV1801" i="14"/>
  <c r="AV1802" i="14"/>
  <c r="AV1803" i="14"/>
  <c r="AV1804" i="14"/>
  <c r="AV1805" i="14"/>
  <c r="AV1806" i="14"/>
  <c r="AV1807" i="14"/>
  <c r="AV1808" i="14"/>
  <c r="AV1809" i="14"/>
  <c r="AV1810" i="14"/>
  <c r="AV1811" i="14"/>
  <c r="AV1812" i="14"/>
  <c r="AV1813" i="14"/>
  <c r="AV1814" i="14"/>
  <c r="AV1815" i="14"/>
  <c r="AV1816" i="14"/>
  <c r="AV1817" i="14"/>
  <c r="AV1818" i="14"/>
  <c r="AV1819" i="14"/>
  <c r="AV1820" i="14"/>
  <c r="AV1821" i="14"/>
  <c r="AV1822" i="14"/>
  <c r="AV1823" i="14"/>
  <c r="AV1824" i="14"/>
  <c r="AV1825" i="14"/>
  <c r="AV1826" i="14"/>
  <c r="AV1827" i="14"/>
  <c r="AV1828" i="14"/>
  <c r="AV1829" i="14"/>
  <c r="AV1830" i="14"/>
  <c r="AV1831" i="14"/>
  <c r="AV1832" i="14"/>
  <c r="AV1833" i="14"/>
  <c r="AV1834" i="14"/>
  <c r="AV1835" i="14"/>
  <c r="AV1836" i="14"/>
  <c r="AV1837" i="14"/>
  <c r="AV1838" i="14"/>
  <c r="AV1839" i="14"/>
  <c r="AV1840" i="14"/>
  <c r="AV1841" i="14"/>
  <c r="AV1842" i="14"/>
  <c r="AV1843" i="14"/>
  <c r="AV1844" i="14"/>
  <c r="AV1845" i="14"/>
  <c r="AV1846" i="14"/>
  <c r="AV1847" i="14"/>
  <c r="AV1848" i="14"/>
  <c r="AV1849" i="14"/>
  <c r="AV1850" i="14"/>
  <c r="AV1851" i="14"/>
  <c r="AV1852" i="14"/>
  <c r="AV1853" i="14"/>
  <c r="AV1854" i="14"/>
  <c r="AV1855" i="14"/>
  <c r="AV1856" i="14"/>
  <c r="AV1857" i="14"/>
  <c r="AV1858" i="14"/>
  <c r="AV1859" i="14"/>
  <c r="AV1860" i="14"/>
  <c r="AV1861" i="14"/>
  <c r="AV1862" i="14"/>
  <c r="AV1863" i="14"/>
  <c r="AV1864" i="14"/>
  <c r="AV1865" i="14"/>
  <c r="AV1866" i="14"/>
  <c r="AV1867" i="14"/>
  <c r="AV1868" i="14"/>
  <c r="AV1869" i="14"/>
  <c r="AV1870" i="14"/>
  <c r="AV1871" i="14"/>
  <c r="AV1872" i="14"/>
  <c r="AV1873" i="14"/>
  <c r="AV1874" i="14"/>
  <c r="AV1875" i="14"/>
  <c r="AV1876" i="14"/>
  <c r="AV1877" i="14"/>
  <c r="AV1878" i="14"/>
  <c r="AV1879" i="14"/>
  <c r="AV1880" i="14"/>
  <c r="AV1881" i="14"/>
  <c r="AV1882" i="14"/>
  <c r="AV1883" i="14"/>
  <c r="AV1884" i="14"/>
  <c r="AV1885" i="14"/>
  <c r="AV1886" i="14"/>
  <c r="AV1887" i="14"/>
  <c r="AV1888" i="14"/>
  <c r="AV1889" i="14"/>
  <c r="AV1890" i="14"/>
  <c r="AV1891" i="14"/>
  <c r="AV1892" i="14"/>
  <c r="AV1893" i="14"/>
  <c r="AV1894" i="14"/>
  <c r="AV1895" i="14"/>
  <c r="AV1896" i="14"/>
  <c r="AV1897" i="14"/>
  <c r="AV1898" i="14"/>
  <c r="AV1899" i="14"/>
  <c r="AV1900" i="14"/>
  <c r="AV1901" i="14"/>
  <c r="AV1902" i="14"/>
  <c r="AV1903" i="14"/>
  <c r="AV1904" i="14"/>
  <c r="AV1905" i="14"/>
  <c r="AV1906" i="14"/>
  <c r="AV1907" i="14"/>
  <c r="AV1908" i="14"/>
  <c r="AV1909" i="14"/>
  <c r="AV1910" i="14"/>
  <c r="AV1911" i="14"/>
  <c r="AV1912" i="14"/>
  <c r="AV1913" i="14"/>
  <c r="AV1914" i="14"/>
  <c r="AV1915" i="14"/>
  <c r="AV1916" i="14"/>
  <c r="AV1917" i="14"/>
  <c r="AV1918" i="14"/>
  <c r="AV1919" i="14"/>
  <c r="AV1920" i="14"/>
  <c r="AV1921" i="14"/>
  <c r="AV1922" i="14"/>
  <c r="AV1923" i="14"/>
  <c r="AV1924" i="14"/>
  <c r="AV1925" i="14"/>
  <c r="AV1926" i="14"/>
  <c r="AV1927" i="14"/>
  <c r="AV1928" i="14"/>
  <c r="AV1929" i="14"/>
  <c r="AV1930" i="14"/>
  <c r="AV1931" i="14"/>
  <c r="AV1932" i="14"/>
  <c r="AV1933" i="14"/>
  <c r="AV1934" i="14"/>
  <c r="AV1935" i="14"/>
  <c r="AV1936" i="14"/>
  <c r="AV1937" i="14"/>
  <c r="AV1938" i="14"/>
  <c r="AV1939" i="14"/>
  <c r="AV1940" i="14"/>
  <c r="AV1941" i="14"/>
  <c r="AV1942" i="14"/>
  <c r="AV1943" i="14"/>
  <c r="AV1944" i="14"/>
  <c r="AV1945" i="14"/>
  <c r="AV1946" i="14"/>
  <c r="AV1947" i="14"/>
  <c r="AV1948" i="14"/>
  <c r="AV1949" i="14"/>
  <c r="AV1950" i="14"/>
  <c r="AV1951" i="14"/>
  <c r="AV1952" i="14"/>
  <c r="AV1953" i="14"/>
  <c r="AV1954" i="14"/>
  <c r="AV1955" i="14"/>
  <c r="AV1956" i="14"/>
  <c r="AV1957" i="14"/>
  <c r="AV1958" i="14"/>
  <c r="AV1959" i="14"/>
  <c r="AV1960" i="14"/>
  <c r="AV1961" i="14"/>
  <c r="AV1962" i="14"/>
  <c r="AV1963" i="14"/>
  <c r="AV1964" i="14"/>
  <c r="AV1965" i="14"/>
  <c r="AV1966" i="14"/>
  <c r="AV1967" i="14"/>
  <c r="AV1968" i="14"/>
  <c r="AV1969" i="14"/>
  <c r="AV1970" i="14"/>
  <c r="AV1971" i="14"/>
  <c r="AV1972" i="14"/>
  <c r="AV1973" i="14"/>
  <c r="AV1974" i="14"/>
  <c r="AV1975" i="14"/>
  <c r="AV1976" i="14"/>
  <c r="AV1977" i="14"/>
  <c r="AV1978" i="14"/>
  <c r="AV1979" i="14"/>
  <c r="AV1980" i="14"/>
  <c r="AV1981" i="14"/>
  <c r="AV1982" i="14"/>
  <c r="AV1983" i="14"/>
  <c r="AV1984" i="14"/>
  <c r="AV1985" i="14"/>
  <c r="AV1986" i="14"/>
  <c r="AV1987" i="14"/>
  <c r="AV1988" i="14"/>
  <c r="AV1989" i="14"/>
  <c r="AV1990" i="14"/>
  <c r="AV1991" i="14"/>
  <c r="AV1992" i="14"/>
  <c r="AV1993" i="14"/>
  <c r="AV1994" i="14"/>
  <c r="AV1995" i="14"/>
  <c r="AV1996" i="14"/>
  <c r="AV1997" i="14"/>
  <c r="AV1998" i="14"/>
  <c r="AV1999" i="14"/>
  <c r="AV2000" i="14"/>
  <c r="AV2001" i="14"/>
  <c r="AV2" i="14"/>
  <c r="AS3" i="14"/>
  <c r="AS4" i="14"/>
  <c r="AS5" i="14"/>
  <c r="AS6" i="14"/>
  <c r="AS7" i="14"/>
  <c r="AS8" i="14"/>
  <c r="AS9" i="14"/>
  <c r="AS10" i="14"/>
  <c r="AS11" i="14"/>
  <c r="AS2" i="14"/>
  <c r="AM3" i="14"/>
  <c r="AM4" i="14"/>
  <c r="AM5" i="14"/>
  <c r="AM6" i="14"/>
  <c r="AM7" i="14"/>
  <c r="AM8" i="14"/>
  <c r="AM9" i="14"/>
  <c r="AM10" i="14"/>
  <c r="AM11" i="14"/>
  <c r="AM12" i="14"/>
  <c r="AM13" i="14"/>
  <c r="AM14" i="14"/>
  <c r="AM15" i="14"/>
  <c r="AM16" i="14"/>
  <c r="AM17" i="14"/>
  <c r="AM18" i="14"/>
  <c r="AM19" i="14"/>
  <c r="AM20" i="14"/>
  <c r="AM21" i="14"/>
  <c r="AM22" i="14"/>
  <c r="AM23" i="14"/>
  <c r="AM24" i="14"/>
  <c r="AM25" i="14"/>
  <c r="AM26" i="14"/>
  <c r="AM27" i="14"/>
  <c r="AM28" i="14"/>
  <c r="AM29" i="14"/>
  <c r="AM30" i="14"/>
  <c r="AM31" i="14"/>
  <c r="AM32" i="14"/>
  <c r="AM33" i="14"/>
  <c r="AM34" i="14"/>
  <c r="AM35" i="14"/>
  <c r="AM36" i="14"/>
  <c r="AM37" i="14"/>
  <c r="AM38" i="14"/>
  <c r="AM39" i="14"/>
  <c r="AM40" i="14"/>
  <c r="AM41" i="14"/>
  <c r="AM42" i="14"/>
  <c r="AM43" i="14"/>
  <c r="AM44" i="14"/>
  <c r="AM45" i="14"/>
  <c r="AM46" i="14"/>
  <c r="AM47" i="14"/>
  <c r="AM48" i="14"/>
  <c r="AM49" i="14"/>
  <c r="AM50" i="14"/>
  <c r="AM51" i="14"/>
  <c r="AM52" i="14"/>
  <c r="AM53" i="14"/>
  <c r="AM54" i="14"/>
  <c r="AM55" i="14"/>
  <c r="AM56" i="14"/>
  <c r="AM57" i="14"/>
  <c r="AM58" i="14"/>
  <c r="AM59" i="14"/>
  <c r="AM60" i="14"/>
  <c r="AM61" i="14"/>
  <c r="AM62" i="14"/>
  <c r="AM63" i="14"/>
  <c r="AM64" i="14"/>
  <c r="AM65" i="14"/>
  <c r="AM66" i="14"/>
  <c r="AM67" i="14"/>
  <c r="AM68" i="14"/>
  <c r="AM69" i="14"/>
  <c r="AM70" i="14"/>
  <c r="AM71" i="14"/>
  <c r="AM72" i="14"/>
  <c r="AM73" i="14"/>
  <c r="AM74" i="14"/>
  <c r="AM75" i="14"/>
  <c r="AM76" i="14"/>
  <c r="AM77" i="14"/>
  <c r="AM78" i="14"/>
  <c r="AM79" i="14"/>
  <c r="AM80" i="14"/>
  <c r="AM81" i="14"/>
  <c r="AM82" i="14"/>
  <c r="AM83" i="14"/>
  <c r="AM84" i="14"/>
  <c r="AM85" i="14"/>
  <c r="AM86" i="14"/>
  <c r="AM87" i="14"/>
  <c r="AM88" i="14"/>
  <c r="AM89" i="14"/>
  <c r="AM90" i="14"/>
  <c r="AM91" i="14"/>
  <c r="AM92" i="14"/>
  <c r="AM93" i="14"/>
  <c r="AM94" i="14"/>
  <c r="AM95" i="14"/>
  <c r="AM96" i="14"/>
  <c r="AM97" i="14"/>
  <c r="AM98" i="14"/>
  <c r="AM99" i="14"/>
  <c r="AM100" i="14"/>
  <c r="AM101" i="14"/>
  <c r="AM102" i="14"/>
  <c r="AM103" i="14"/>
  <c r="AM104" i="14"/>
  <c r="AM105" i="14"/>
  <c r="AM106" i="14"/>
  <c r="AM107" i="14"/>
  <c r="AM108" i="14"/>
  <c r="AM109" i="14"/>
  <c r="AM110" i="14"/>
  <c r="AM111" i="14"/>
  <c r="AM112" i="14"/>
  <c r="AM113" i="14"/>
  <c r="AM114" i="14"/>
  <c r="AM115" i="14"/>
  <c r="AM116" i="14"/>
  <c r="AM117" i="14"/>
  <c r="AM118" i="14"/>
  <c r="AM119" i="14"/>
  <c r="AM120" i="14"/>
  <c r="AM121" i="14"/>
  <c r="AM122" i="14"/>
  <c r="AM123" i="14"/>
  <c r="AM124" i="14"/>
  <c r="AM125" i="14"/>
  <c r="AM126" i="14"/>
  <c r="AM127" i="14"/>
  <c r="AM128" i="14"/>
  <c r="AM129" i="14"/>
  <c r="AM130" i="14"/>
  <c r="AM131" i="14"/>
  <c r="AM132" i="14"/>
  <c r="AM133" i="14"/>
  <c r="AM134" i="14"/>
  <c r="AM135" i="14"/>
  <c r="AM136" i="14"/>
  <c r="AM137" i="14"/>
  <c r="AM138" i="14"/>
  <c r="AM139" i="14"/>
  <c r="AM140" i="14"/>
  <c r="AM141" i="14"/>
  <c r="AM142" i="14"/>
  <c r="AM143" i="14"/>
  <c r="AM144" i="14"/>
  <c r="AM145" i="14"/>
  <c r="AM146" i="14"/>
  <c r="AM147" i="14"/>
  <c r="AM148" i="14"/>
  <c r="AM149" i="14"/>
  <c r="AM150" i="14"/>
  <c r="AM151" i="14"/>
  <c r="AM152" i="14"/>
  <c r="AM153" i="14"/>
  <c r="AM154" i="14"/>
  <c r="AM155" i="14"/>
  <c r="AM156" i="14"/>
  <c r="AM157" i="14"/>
  <c r="AM158" i="14"/>
  <c r="AM159" i="14"/>
  <c r="AM160" i="14"/>
  <c r="AM161" i="14"/>
  <c r="AM162" i="14"/>
  <c r="AM163" i="14"/>
  <c r="AM164" i="14"/>
  <c r="AM165" i="14"/>
  <c r="AM166" i="14"/>
  <c r="AM167" i="14"/>
  <c r="AM168" i="14"/>
  <c r="AM169" i="14"/>
  <c r="AM170" i="14"/>
  <c r="AM171" i="14"/>
  <c r="AM172" i="14"/>
  <c r="AM173" i="14"/>
  <c r="AM174" i="14"/>
  <c r="AM175" i="14"/>
  <c r="AM176" i="14"/>
  <c r="AM177" i="14"/>
  <c r="AM178" i="14"/>
  <c r="AM179" i="14"/>
  <c r="AM180" i="14"/>
  <c r="AM181" i="14"/>
  <c r="AM182" i="14"/>
  <c r="AM183" i="14"/>
  <c r="AM184" i="14"/>
  <c r="AM185" i="14"/>
  <c r="AM186" i="14"/>
  <c r="AM187" i="14"/>
  <c r="AM188" i="14"/>
  <c r="AM189" i="14"/>
  <c r="AM190" i="14"/>
  <c r="AM191" i="14"/>
  <c r="AM192" i="14"/>
  <c r="AM193" i="14"/>
  <c r="AM194" i="14"/>
  <c r="AM195" i="14"/>
  <c r="AM196" i="14"/>
  <c r="AM197" i="14"/>
  <c r="AM198" i="14"/>
  <c r="AM199" i="14"/>
  <c r="AM200" i="14"/>
  <c r="AM201" i="14"/>
  <c r="AM202" i="14"/>
  <c r="AM203" i="14"/>
  <c r="AM204" i="14"/>
  <c r="AM205" i="14"/>
  <c r="AM206" i="14"/>
  <c r="AM207" i="14"/>
  <c r="AM208" i="14"/>
  <c r="AM209" i="14"/>
  <c r="AM210" i="14"/>
  <c r="AM211" i="14"/>
  <c r="AM212" i="14"/>
  <c r="AM213" i="14"/>
  <c r="AM214" i="14"/>
  <c r="AM215" i="14"/>
  <c r="AM216" i="14"/>
  <c r="AM217" i="14"/>
  <c r="AM218" i="14"/>
  <c r="AM219" i="14"/>
  <c r="AM220" i="14"/>
  <c r="AM221" i="14"/>
  <c r="AM222" i="14"/>
  <c r="AM223" i="14"/>
  <c r="AM224" i="14"/>
  <c r="AM225" i="14"/>
  <c r="AM226" i="14"/>
  <c r="AM227" i="14"/>
  <c r="AM228" i="14"/>
  <c r="AM229" i="14"/>
  <c r="AM230" i="14"/>
  <c r="AM231" i="14"/>
  <c r="AM232" i="14"/>
  <c r="AM233" i="14"/>
  <c r="AM234" i="14"/>
  <c r="AM235" i="14"/>
  <c r="AM236" i="14"/>
  <c r="AM237" i="14"/>
  <c r="AM238" i="14"/>
  <c r="AM239" i="14"/>
  <c r="AM240" i="14"/>
  <c r="AM241" i="14"/>
  <c r="AM242" i="14"/>
  <c r="AM243" i="14"/>
  <c r="AM244" i="14"/>
  <c r="AM245" i="14"/>
  <c r="AM246" i="14"/>
  <c r="AM247" i="14"/>
  <c r="AM248" i="14"/>
  <c r="AM249" i="14"/>
  <c r="AM250" i="14"/>
  <c r="AM251" i="14"/>
  <c r="AM252" i="14"/>
  <c r="AM253" i="14"/>
  <c r="AM254" i="14"/>
  <c r="AM255" i="14"/>
  <c r="AM256" i="14"/>
  <c r="AM257" i="14"/>
  <c r="AM258" i="14"/>
  <c r="AM259" i="14"/>
  <c r="AM260" i="14"/>
  <c r="AM261" i="14"/>
  <c r="AM262" i="14"/>
  <c r="AM263" i="14"/>
  <c r="AM264" i="14"/>
  <c r="AM265" i="14"/>
  <c r="AM266" i="14"/>
  <c r="AM267" i="14"/>
  <c r="AM268" i="14"/>
  <c r="AM269" i="14"/>
  <c r="AM270" i="14"/>
  <c r="AM271" i="14"/>
  <c r="AM272" i="14"/>
  <c r="AM273" i="14"/>
  <c r="AM274" i="14"/>
  <c r="AM275" i="14"/>
  <c r="AM276" i="14"/>
  <c r="AM277" i="14"/>
  <c r="AM278" i="14"/>
  <c r="AM279" i="14"/>
  <c r="AM280" i="14"/>
  <c r="AM281" i="14"/>
  <c r="AM282" i="14"/>
  <c r="AM283" i="14"/>
  <c r="AM284" i="14"/>
  <c r="AM285" i="14"/>
  <c r="AM286" i="14"/>
  <c r="AM287" i="14"/>
  <c r="AM288" i="14"/>
  <c r="AM289" i="14"/>
  <c r="AM290" i="14"/>
  <c r="AM291" i="14"/>
  <c r="AM292" i="14"/>
  <c r="AM293" i="14"/>
  <c r="AM294" i="14"/>
  <c r="AM295" i="14"/>
  <c r="AM296" i="14"/>
  <c r="AM297" i="14"/>
  <c r="AM298" i="14"/>
  <c r="AM299" i="14"/>
  <c r="AM300" i="14"/>
  <c r="AM301" i="14"/>
  <c r="AM302" i="14"/>
  <c r="AM303" i="14"/>
  <c r="AM304" i="14"/>
  <c r="AM305" i="14"/>
  <c r="AM306" i="14"/>
  <c r="AM307" i="14"/>
  <c r="AM308" i="14"/>
  <c r="AM309" i="14"/>
  <c r="AM310" i="14"/>
  <c r="AM311" i="14"/>
  <c r="AM312" i="14"/>
  <c r="AM313" i="14"/>
  <c r="AM314" i="14"/>
  <c r="AM315" i="14"/>
  <c r="AM316" i="14"/>
  <c r="AM317" i="14"/>
  <c r="AM318" i="14"/>
  <c r="AM319" i="14"/>
  <c r="AM320" i="14"/>
  <c r="AM321" i="14"/>
  <c r="AM322" i="14"/>
  <c r="AM323" i="14"/>
  <c r="AM324" i="14"/>
  <c r="AM325" i="14"/>
  <c r="AM326" i="14"/>
  <c r="AM327" i="14"/>
  <c r="AM328" i="14"/>
  <c r="AM329" i="14"/>
  <c r="AM330" i="14"/>
  <c r="AM331" i="14"/>
  <c r="AM332" i="14"/>
  <c r="AM333" i="14"/>
  <c r="AM334" i="14"/>
  <c r="AM335" i="14"/>
  <c r="AM336" i="14"/>
  <c r="AM337" i="14"/>
  <c r="AM338" i="14"/>
  <c r="AM339" i="14"/>
  <c r="AM340" i="14"/>
  <c r="AM341" i="14"/>
  <c r="AM342" i="14"/>
  <c r="AM343" i="14"/>
  <c r="AM344" i="14"/>
  <c r="AM345" i="14"/>
  <c r="AM346" i="14"/>
  <c r="AM347" i="14"/>
  <c r="AM348" i="14"/>
  <c r="AM349" i="14"/>
  <c r="AM350" i="14"/>
  <c r="AM351" i="14"/>
  <c r="AM352" i="14"/>
  <c r="AM353" i="14"/>
  <c r="AM354" i="14"/>
  <c r="AM355" i="14"/>
  <c r="AM356" i="14"/>
  <c r="AM357" i="14"/>
  <c r="AM358" i="14"/>
  <c r="AM359" i="14"/>
  <c r="AM360" i="14"/>
  <c r="AM361" i="14"/>
  <c r="AM362" i="14"/>
  <c r="AM363" i="14"/>
  <c r="AM364" i="14"/>
  <c r="AM365" i="14"/>
  <c r="AM366" i="14"/>
  <c r="AM367" i="14"/>
  <c r="AM368" i="14"/>
  <c r="AM369" i="14"/>
  <c r="AM370" i="14"/>
  <c r="AM371" i="14"/>
  <c r="AM372" i="14"/>
  <c r="AM373" i="14"/>
  <c r="AM374" i="14"/>
  <c r="AM375" i="14"/>
  <c r="AM376" i="14"/>
  <c r="AM377" i="14"/>
  <c r="AM378" i="14"/>
  <c r="AM379" i="14"/>
  <c r="AM380" i="14"/>
  <c r="AM381" i="14"/>
  <c r="AM382" i="14"/>
  <c r="AM383" i="14"/>
  <c r="AM384" i="14"/>
  <c r="AM385" i="14"/>
  <c r="AM386" i="14"/>
  <c r="AM387" i="14"/>
  <c r="AM388" i="14"/>
  <c r="AM389" i="14"/>
  <c r="AM390" i="14"/>
  <c r="AM391" i="14"/>
  <c r="AM392" i="14"/>
  <c r="AM393" i="14"/>
  <c r="AM394" i="14"/>
  <c r="AM395" i="14"/>
  <c r="AM396" i="14"/>
  <c r="AM397" i="14"/>
  <c r="AM398" i="14"/>
  <c r="AM399" i="14"/>
  <c r="AM400" i="14"/>
  <c r="AM401" i="14"/>
  <c r="AM402" i="14"/>
  <c r="AM403" i="14"/>
  <c r="AM404" i="14"/>
  <c r="AM405" i="14"/>
  <c r="AM406" i="14"/>
  <c r="AM407" i="14"/>
  <c r="AM408" i="14"/>
  <c r="AM409" i="14"/>
  <c r="AM410" i="14"/>
  <c r="AM411" i="14"/>
  <c r="AM412" i="14"/>
  <c r="AM413" i="14"/>
  <c r="AM414" i="14"/>
  <c r="AM415" i="14"/>
  <c r="AM416" i="14"/>
  <c r="AM417" i="14"/>
  <c r="AM418" i="14"/>
  <c r="AM419" i="14"/>
  <c r="AM420" i="14"/>
  <c r="AM421" i="14"/>
  <c r="AM422" i="14"/>
  <c r="AM423" i="14"/>
  <c r="AM424" i="14"/>
  <c r="AM425" i="14"/>
  <c r="AM426" i="14"/>
  <c r="AM427" i="14"/>
  <c r="AM428" i="14"/>
  <c r="AM429" i="14"/>
  <c r="AM430" i="14"/>
  <c r="AM431" i="14"/>
  <c r="AM432" i="14"/>
  <c r="AM433" i="14"/>
  <c r="AM434" i="14"/>
  <c r="AM435" i="14"/>
  <c r="AM436" i="14"/>
  <c r="AM437" i="14"/>
  <c r="AM438" i="14"/>
  <c r="AM439" i="14"/>
  <c r="AM440" i="14"/>
  <c r="AM441" i="14"/>
  <c r="AM442" i="14"/>
  <c r="AM443" i="14"/>
  <c r="AM444" i="14"/>
  <c r="AM445" i="14"/>
  <c r="AM446" i="14"/>
  <c r="AM447" i="14"/>
  <c r="AM448" i="14"/>
  <c r="AM449" i="14"/>
  <c r="AM450" i="14"/>
  <c r="AM451" i="14"/>
  <c r="AM452" i="14"/>
  <c r="AM453" i="14"/>
  <c r="AM454" i="14"/>
  <c r="AM455" i="14"/>
  <c r="AM456" i="14"/>
  <c r="AM457" i="14"/>
  <c r="AM458" i="14"/>
  <c r="AM459" i="14"/>
  <c r="AM460" i="14"/>
  <c r="AM461" i="14"/>
  <c r="AM462" i="14"/>
  <c r="AM463" i="14"/>
  <c r="AM464" i="14"/>
  <c r="AM465" i="14"/>
  <c r="AM466" i="14"/>
  <c r="AM467" i="14"/>
  <c r="AM468" i="14"/>
  <c r="AM469" i="14"/>
  <c r="AM470" i="14"/>
  <c r="AM471" i="14"/>
  <c r="AM472" i="14"/>
  <c r="AM473" i="14"/>
  <c r="AM474" i="14"/>
  <c r="AM475" i="14"/>
  <c r="AM476" i="14"/>
  <c r="AM477" i="14"/>
  <c r="AM478" i="14"/>
  <c r="AM479" i="14"/>
  <c r="AM480" i="14"/>
  <c r="AM481" i="14"/>
  <c r="AM482" i="14"/>
  <c r="AM483" i="14"/>
  <c r="AM484" i="14"/>
  <c r="AM485" i="14"/>
  <c r="AM486" i="14"/>
  <c r="AM487" i="14"/>
  <c r="AM488" i="14"/>
  <c r="AM489" i="14"/>
  <c r="AM490" i="14"/>
  <c r="AM491" i="14"/>
  <c r="AM492" i="14"/>
  <c r="AM493" i="14"/>
  <c r="AM494" i="14"/>
  <c r="AM495" i="14"/>
  <c r="AM496" i="14"/>
  <c r="AM497" i="14"/>
  <c r="AM498" i="14"/>
  <c r="AM499" i="14"/>
  <c r="AM500" i="14"/>
  <c r="AM501" i="14"/>
  <c r="AM2" i="14"/>
  <c r="C22" i="14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2" i="14"/>
  <c r="J3" i="14" a="1"/>
  <c r="J3" i="14"/>
  <c r="J4" i="14" a="1"/>
  <c r="J4" i="14"/>
  <c r="J5" i="14" a="1"/>
  <c r="J5" i="14"/>
  <c r="J6" i="14" a="1"/>
  <c r="J6" i="14"/>
  <c r="J7" i="14" a="1"/>
  <c r="J7" i="14"/>
  <c r="J8" i="14" a="1"/>
  <c r="J8" i="14"/>
  <c r="J9" i="14" a="1"/>
  <c r="J9" i="14"/>
  <c r="J10" i="14" a="1"/>
  <c r="J10" i="14"/>
  <c r="J11" i="14" a="1"/>
  <c r="J11" i="14"/>
  <c r="J12" i="14" a="1"/>
  <c r="J12" i="14"/>
  <c r="J13" i="14" a="1"/>
  <c r="J13" i="14"/>
  <c r="J14" i="14" a="1"/>
  <c r="J14" i="14"/>
  <c r="J15" i="14" a="1"/>
  <c r="J15" i="14"/>
  <c r="J16" i="14" a="1"/>
  <c r="J16" i="14"/>
  <c r="J17" i="14" a="1"/>
  <c r="J17" i="14"/>
  <c r="J18" i="14" a="1"/>
  <c r="J18" i="14"/>
  <c r="J19" i="14" a="1"/>
  <c r="J19" i="14"/>
  <c r="J20" i="14" a="1"/>
  <c r="J20" i="14"/>
  <c r="J21" i="14" a="1"/>
  <c r="J21" i="14"/>
  <c r="J22" i="14" a="1"/>
  <c r="J22" i="14"/>
  <c r="J23" i="14" a="1"/>
  <c r="J23" i="14"/>
  <c r="J24" i="14" a="1"/>
  <c r="J24" i="14"/>
  <c r="J25" i="14" a="1"/>
  <c r="J25" i="14"/>
  <c r="J26" i="14" a="1"/>
  <c r="J26" i="14"/>
  <c r="J27" i="14" a="1"/>
  <c r="J27" i="14"/>
  <c r="J28" i="14" a="1"/>
  <c r="J28" i="14"/>
  <c r="J29" i="14" a="1"/>
  <c r="J29" i="14"/>
  <c r="J30" i="14" a="1"/>
  <c r="J30" i="14"/>
  <c r="J31" i="14" a="1"/>
  <c r="J31" i="14"/>
  <c r="J32" i="14" a="1"/>
  <c r="J32" i="14"/>
  <c r="J33" i="14" a="1"/>
  <c r="J33" i="14"/>
  <c r="J34" i="14" a="1"/>
  <c r="J34" i="14"/>
  <c r="J35" i="14" a="1"/>
  <c r="J35" i="14"/>
  <c r="J36" i="14" a="1"/>
  <c r="J36" i="14"/>
  <c r="J37" i="14" a="1"/>
  <c r="J37" i="14"/>
  <c r="J38" i="14" a="1"/>
  <c r="J38" i="14"/>
  <c r="J39" i="14" a="1"/>
  <c r="J39" i="14"/>
  <c r="J40" i="14" a="1"/>
  <c r="J40" i="14"/>
  <c r="J41" i="14" a="1"/>
  <c r="J41" i="14"/>
  <c r="J42" i="14" a="1"/>
  <c r="J42" i="14"/>
  <c r="J43" i="14" a="1"/>
  <c r="J43" i="14"/>
  <c r="J44" i="14" a="1"/>
  <c r="J44" i="14"/>
  <c r="J45" i="14" a="1"/>
  <c r="J45" i="14"/>
  <c r="J46" i="14" a="1"/>
  <c r="J46" i="14"/>
  <c r="J47" i="14" a="1"/>
  <c r="J47" i="14"/>
  <c r="J48" i="14" a="1"/>
  <c r="J48" i="14"/>
  <c r="J49" i="14" a="1"/>
  <c r="J49" i="14"/>
  <c r="J50" i="14" a="1"/>
  <c r="J50" i="14"/>
  <c r="J51" i="14" a="1"/>
  <c r="J51" i="14"/>
  <c r="J52" i="14" a="1"/>
  <c r="J52" i="14"/>
  <c r="J53" i="14" a="1"/>
  <c r="J53" i="14"/>
  <c r="J54" i="14" a="1"/>
  <c r="J54" i="14"/>
  <c r="J55" i="14" a="1"/>
  <c r="J55" i="14"/>
  <c r="J56" i="14" a="1"/>
  <c r="J56" i="14"/>
  <c r="J57" i="14" a="1"/>
  <c r="J57" i="14"/>
  <c r="J58" i="14" a="1"/>
  <c r="J58" i="14"/>
  <c r="J59" i="14" a="1"/>
  <c r="J59" i="14"/>
  <c r="J60" i="14" a="1"/>
  <c r="J60" i="14"/>
  <c r="J61" i="14" a="1"/>
  <c r="J61" i="14"/>
  <c r="J62" i="14" a="1"/>
  <c r="J62" i="14"/>
  <c r="J63" i="14" a="1"/>
  <c r="J63" i="14"/>
  <c r="J64" i="14" a="1"/>
  <c r="J64" i="14"/>
  <c r="J65" i="14" a="1"/>
  <c r="J65" i="14"/>
  <c r="J66" i="14" a="1"/>
  <c r="J66" i="14"/>
  <c r="J67" i="14" a="1"/>
  <c r="J67" i="14"/>
  <c r="J68" i="14" a="1"/>
  <c r="J68" i="14"/>
  <c r="J69" i="14" a="1"/>
  <c r="J69" i="14"/>
  <c r="J70" i="14" a="1"/>
  <c r="J70" i="14"/>
  <c r="J71" i="14" a="1"/>
  <c r="J71" i="14"/>
  <c r="J72" i="14" a="1"/>
  <c r="J72" i="14"/>
  <c r="J73" i="14" a="1"/>
  <c r="J73" i="14"/>
  <c r="J74" i="14" a="1"/>
  <c r="J74" i="14"/>
  <c r="J75" i="14" a="1"/>
  <c r="J75" i="14"/>
  <c r="J76" i="14" a="1"/>
  <c r="J76" i="14"/>
  <c r="J77" i="14" a="1"/>
  <c r="J77" i="14"/>
  <c r="J78" i="14" a="1"/>
  <c r="J78" i="14"/>
  <c r="J79" i="14" a="1"/>
  <c r="J79" i="14"/>
  <c r="J80" i="14" a="1"/>
  <c r="J80" i="14"/>
  <c r="J81" i="14" a="1"/>
  <c r="J81" i="14"/>
  <c r="J82" i="14" a="1"/>
  <c r="J82" i="14"/>
  <c r="J83" i="14" a="1"/>
  <c r="J83" i="14"/>
  <c r="J84" i="14" a="1"/>
  <c r="J84" i="14"/>
  <c r="J85" i="14" a="1"/>
  <c r="J85" i="14"/>
  <c r="J86" i="14" a="1"/>
  <c r="J86" i="14"/>
  <c r="J87" i="14" a="1"/>
  <c r="J87" i="14"/>
  <c r="J88" i="14" a="1"/>
  <c r="J88" i="14"/>
  <c r="J89" i="14" a="1"/>
  <c r="J89" i="14"/>
  <c r="J90" i="14" a="1"/>
  <c r="J90" i="14"/>
  <c r="J91" i="14" a="1"/>
  <c r="J91" i="14"/>
  <c r="J92" i="14" a="1"/>
  <c r="J92" i="14"/>
  <c r="J93" i="14" a="1"/>
  <c r="J93" i="14"/>
  <c r="J94" i="14" a="1"/>
  <c r="J94" i="14"/>
  <c r="J95" i="14" a="1"/>
  <c r="J95" i="14"/>
  <c r="J96" i="14" a="1"/>
  <c r="J96" i="14"/>
  <c r="J97" i="14" a="1"/>
  <c r="J97" i="14"/>
  <c r="J98" i="14" a="1"/>
  <c r="J98" i="14"/>
  <c r="J99" i="14" a="1"/>
  <c r="J99" i="14"/>
  <c r="J100" i="14" a="1"/>
  <c r="J100" i="14"/>
  <c r="J101" i="14" a="1"/>
  <c r="J101" i="14"/>
  <c r="J102" i="14" a="1"/>
  <c r="J102" i="14"/>
  <c r="J103" i="14" a="1"/>
  <c r="J103" i="14"/>
  <c r="J104" i="14" a="1"/>
  <c r="J104" i="14"/>
  <c r="J105" i="14" a="1"/>
  <c r="J105" i="14"/>
  <c r="J106" i="14" a="1"/>
  <c r="J106" i="14"/>
  <c r="J107" i="14" a="1"/>
  <c r="J107" i="14"/>
  <c r="J108" i="14" a="1"/>
  <c r="J108" i="14"/>
  <c r="J109" i="14" a="1"/>
  <c r="J109" i="14"/>
  <c r="J110" i="14" a="1"/>
  <c r="J110" i="14"/>
  <c r="J111" i="14" a="1"/>
  <c r="J111" i="14"/>
  <c r="J112" i="14" a="1"/>
  <c r="J112" i="14"/>
  <c r="J113" i="14" a="1"/>
  <c r="J113" i="14"/>
  <c r="J114" i="14" a="1"/>
  <c r="J114" i="14"/>
  <c r="J115" i="14" a="1"/>
  <c r="J115" i="14"/>
  <c r="J116" i="14" a="1"/>
  <c r="J116" i="14"/>
  <c r="J117" i="14" a="1"/>
  <c r="J117" i="14"/>
  <c r="J118" i="14" a="1"/>
  <c r="J118" i="14"/>
  <c r="J119" i="14" a="1"/>
  <c r="J119" i="14"/>
  <c r="J120" i="14" a="1"/>
  <c r="J120" i="14"/>
  <c r="J121" i="14" a="1"/>
  <c r="J121" i="14"/>
  <c r="J122" i="14" a="1"/>
  <c r="J122" i="14"/>
  <c r="J123" i="14" a="1"/>
  <c r="J123" i="14"/>
  <c r="J124" i="14" a="1"/>
  <c r="J124" i="14"/>
  <c r="J125" i="14" a="1"/>
  <c r="J125" i="14"/>
  <c r="J126" i="14" a="1"/>
  <c r="J126" i="14"/>
  <c r="J127" i="14" a="1"/>
  <c r="J127" i="14"/>
  <c r="J128" i="14" a="1"/>
  <c r="J128" i="14"/>
  <c r="J129" i="14" a="1"/>
  <c r="J129" i="14"/>
  <c r="J130" i="14" a="1"/>
  <c r="J130" i="14"/>
  <c r="J131" i="14" a="1"/>
  <c r="J131" i="14"/>
  <c r="J132" i="14" a="1"/>
  <c r="J132" i="14"/>
  <c r="J133" i="14" a="1"/>
  <c r="J133" i="14"/>
  <c r="J134" i="14" a="1"/>
  <c r="J134" i="14"/>
  <c r="J135" i="14" a="1"/>
  <c r="J135" i="14"/>
  <c r="J136" i="14" a="1"/>
  <c r="J136" i="14"/>
  <c r="J137" i="14" a="1"/>
  <c r="J137" i="14"/>
  <c r="J138" i="14" a="1"/>
  <c r="J138" i="14"/>
  <c r="J139" i="14" a="1"/>
  <c r="J139" i="14"/>
  <c r="J140" i="14" a="1"/>
  <c r="J140" i="14"/>
  <c r="J141" i="14" a="1"/>
  <c r="J141" i="14"/>
  <c r="J142" i="14" a="1"/>
  <c r="J142" i="14"/>
  <c r="J143" i="14" a="1"/>
  <c r="J143" i="14"/>
  <c r="J144" i="14" a="1"/>
  <c r="J144" i="14"/>
  <c r="J145" i="14" a="1"/>
  <c r="J145" i="14"/>
  <c r="J146" i="14" a="1"/>
  <c r="J146" i="14"/>
  <c r="J147" i="14" a="1"/>
  <c r="J147" i="14"/>
  <c r="J148" i="14" a="1"/>
  <c r="J148" i="14"/>
  <c r="J149" i="14" a="1"/>
  <c r="J149" i="14"/>
  <c r="J150" i="14" a="1"/>
  <c r="J150" i="14"/>
  <c r="J151" i="14" a="1"/>
  <c r="J151" i="14"/>
  <c r="J152" i="14" a="1"/>
  <c r="J152" i="14"/>
  <c r="J153" i="14" a="1"/>
  <c r="J153" i="14"/>
  <c r="J154" i="14" a="1"/>
  <c r="J154" i="14"/>
  <c r="J155" i="14" a="1"/>
  <c r="J155" i="14"/>
  <c r="J156" i="14" a="1"/>
  <c r="J156" i="14"/>
  <c r="J157" i="14" a="1"/>
  <c r="J157" i="14"/>
  <c r="J158" i="14" a="1"/>
  <c r="J158" i="14"/>
  <c r="J159" i="14" a="1"/>
  <c r="J159" i="14"/>
  <c r="J160" i="14" a="1"/>
  <c r="J160" i="14"/>
  <c r="J161" i="14" a="1"/>
  <c r="J161" i="14"/>
  <c r="J162" i="14" a="1"/>
  <c r="J162" i="14"/>
  <c r="J163" i="14" a="1"/>
  <c r="J163" i="14"/>
  <c r="J164" i="14" a="1"/>
  <c r="J164" i="14"/>
  <c r="J165" i="14" a="1"/>
  <c r="J165" i="14"/>
  <c r="J166" i="14" a="1"/>
  <c r="J166" i="14"/>
  <c r="J167" i="14" a="1"/>
  <c r="J167" i="14"/>
  <c r="J168" i="14" a="1"/>
  <c r="J168" i="14"/>
  <c r="J169" i="14" a="1"/>
  <c r="J169" i="14"/>
  <c r="J170" i="14" a="1"/>
  <c r="J170" i="14"/>
  <c r="J171" i="14" a="1"/>
  <c r="J171" i="14"/>
  <c r="J172" i="14" a="1"/>
  <c r="J172" i="14"/>
  <c r="J173" i="14" a="1"/>
  <c r="J173" i="14"/>
  <c r="J174" i="14" a="1"/>
  <c r="J174" i="14"/>
  <c r="J175" i="14" a="1"/>
  <c r="J175" i="14"/>
  <c r="J176" i="14" a="1"/>
  <c r="J176" i="14"/>
  <c r="J177" i="14" a="1"/>
  <c r="J177" i="14"/>
  <c r="J178" i="14" a="1"/>
  <c r="J178" i="14"/>
  <c r="J179" i="14" a="1"/>
  <c r="J179" i="14"/>
  <c r="J180" i="14" a="1"/>
  <c r="J180" i="14"/>
  <c r="J181" i="14" a="1"/>
  <c r="J181" i="14"/>
  <c r="J182" i="14" a="1"/>
  <c r="J182" i="14"/>
  <c r="J183" i="14" a="1"/>
  <c r="J183" i="14"/>
  <c r="J184" i="14" a="1"/>
  <c r="J184" i="14"/>
  <c r="J185" i="14" a="1"/>
  <c r="J185" i="14"/>
  <c r="J186" i="14" a="1"/>
  <c r="J186" i="14"/>
  <c r="J187" i="14" a="1"/>
  <c r="J187" i="14"/>
  <c r="J188" i="14" a="1"/>
  <c r="J188" i="14"/>
  <c r="J189" i="14" a="1"/>
  <c r="J189" i="14"/>
  <c r="J190" i="14" a="1"/>
  <c r="J190" i="14"/>
  <c r="J191" i="14" a="1"/>
  <c r="J191" i="14"/>
  <c r="J192" i="14" a="1"/>
  <c r="J192" i="14"/>
  <c r="J193" i="14" a="1"/>
  <c r="J193" i="14"/>
  <c r="J194" i="14" a="1"/>
  <c r="J194" i="14"/>
  <c r="J195" i="14" a="1"/>
  <c r="J195" i="14"/>
  <c r="J196" i="14" a="1"/>
  <c r="J196" i="14"/>
  <c r="J197" i="14" a="1"/>
  <c r="J197" i="14"/>
  <c r="J198" i="14" a="1"/>
  <c r="J198" i="14"/>
  <c r="J199" i="14" a="1"/>
  <c r="J199" i="14"/>
  <c r="J200" i="14" a="1"/>
  <c r="J200" i="14"/>
  <c r="J201" i="14" a="1"/>
  <c r="J201" i="14"/>
  <c r="J202" i="14" a="1"/>
  <c r="J202" i="14"/>
  <c r="J203" i="14" a="1"/>
  <c r="J203" i="14"/>
  <c r="J204" i="14" a="1"/>
  <c r="J204" i="14"/>
  <c r="J205" i="14" a="1"/>
  <c r="J205" i="14"/>
  <c r="J206" i="14" a="1"/>
  <c r="J206" i="14"/>
  <c r="J207" i="14" a="1"/>
  <c r="J207" i="14"/>
  <c r="J208" i="14" a="1"/>
  <c r="J208" i="14"/>
  <c r="J209" i="14" a="1"/>
  <c r="J209" i="14"/>
  <c r="J210" i="14" a="1"/>
  <c r="J210" i="14"/>
  <c r="J211" i="14" a="1"/>
  <c r="J211" i="14"/>
  <c r="J212" i="14" a="1"/>
  <c r="J212" i="14"/>
  <c r="J213" i="14" a="1"/>
  <c r="J213" i="14"/>
  <c r="J214" i="14" a="1"/>
  <c r="J214" i="14"/>
  <c r="J215" i="14" a="1"/>
  <c r="J215" i="14"/>
  <c r="J216" i="14" a="1"/>
  <c r="J216" i="14"/>
  <c r="J217" i="14" a="1"/>
  <c r="J217" i="14"/>
  <c r="J218" i="14" a="1"/>
  <c r="J218" i="14"/>
  <c r="J219" i="14" a="1"/>
  <c r="J219" i="14"/>
  <c r="J220" i="14" a="1"/>
  <c r="J220" i="14"/>
  <c r="J221" i="14" a="1"/>
  <c r="J221" i="14"/>
  <c r="J222" i="14" a="1"/>
  <c r="J222" i="14"/>
  <c r="J223" i="14" a="1"/>
  <c r="J223" i="14"/>
  <c r="J224" i="14" a="1"/>
  <c r="J224" i="14"/>
  <c r="J225" i="14" a="1"/>
  <c r="J225" i="14"/>
  <c r="J226" i="14" a="1"/>
  <c r="J226" i="14"/>
  <c r="J227" i="14" a="1"/>
  <c r="J227" i="14"/>
  <c r="J228" i="14" a="1"/>
  <c r="J228" i="14"/>
  <c r="J229" i="14" a="1"/>
  <c r="J229" i="14"/>
  <c r="J230" i="14" a="1"/>
  <c r="J230" i="14"/>
  <c r="J231" i="14" a="1"/>
  <c r="J231" i="14"/>
  <c r="J232" i="14" a="1"/>
  <c r="J232" i="14"/>
  <c r="J233" i="14" a="1"/>
  <c r="J233" i="14"/>
  <c r="J234" i="14" a="1"/>
  <c r="J234" i="14"/>
  <c r="J235" i="14" a="1"/>
  <c r="J235" i="14"/>
  <c r="J236" i="14" a="1"/>
  <c r="J236" i="14"/>
  <c r="J237" i="14" a="1"/>
  <c r="J237" i="14"/>
  <c r="J238" i="14" a="1"/>
  <c r="J238" i="14"/>
  <c r="J239" i="14" a="1"/>
  <c r="J239" i="14"/>
  <c r="J240" i="14" a="1"/>
  <c r="J240" i="14"/>
  <c r="J241" i="14" a="1"/>
  <c r="J241" i="14"/>
  <c r="J242" i="14" a="1"/>
  <c r="J242" i="14"/>
  <c r="J243" i="14" a="1"/>
  <c r="J243" i="14"/>
  <c r="J244" i="14" a="1"/>
  <c r="J244" i="14"/>
  <c r="J245" i="14" a="1"/>
  <c r="J245" i="14"/>
  <c r="J246" i="14" a="1"/>
  <c r="J246" i="14"/>
  <c r="J247" i="14" a="1"/>
  <c r="J247" i="14"/>
  <c r="J248" i="14" a="1"/>
  <c r="J248" i="14"/>
  <c r="J249" i="14" a="1"/>
  <c r="J249" i="14"/>
  <c r="J250" i="14" a="1"/>
  <c r="J250" i="14"/>
  <c r="J251" i="14" a="1"/>
  <c r="J251" i="14"/>
  <c r="J252" i="14" a="1"/>
  <c r="J252" i="14"/>
  <c r="J253" i="14" a="1"/>
  <c r="J253" i="14"/>
  <c r="J254" i="14" a="1"/>
  <c r="J254" i="14"/>
  <c r="J255" i="14" a="1"/>
  <c r="J255" i="14"/>
  <c r="J256" i="14" a="1"/>
  <c r="J256" i="14"/>
  <c r="J257" i="14" a="1"/>
  <c r="J257" i="14"/>
  <c r="J258" i="14" a="1"/>
  <c r="J258" i="14"/>
  <c r="J259" i="14" a="1"/>
  <c r="J259" i="14"/>
  <c r="J260" i="14" a="1"/>
  <c r="J260" i="14"/>
  <c r="J261" i="14" a="1"/>
  <c r="J261" i="14"/>
  <c r="J262" i="14" a="1"/>
  <c r="J262" i="14"/>
  <c r="J263" i="14" a="1"/>
  <c r="J263" i="14"/>
  <c r="J264" i="14" a="1"/>
  <c r="J264" i="14"/>
  <c r="J265" i="14" a="1"/>
  <c r="J265" i="14"/>
  <c r="J266" i="14" a="1"/>
  <c r="J266" i="14"/>
  <c r="J267" i="14" a="1"/>
  <c r="J267" i="14"/>
  <c r="J268" i="14" a="1"/>
  <c r="J268" i="14"/>
  <c r="J269" i="14" a="1"/>
  <c r="J269" i="14"/>
  <c r="J270" i="14" a="1"/>
  <c r="J270" i="14"/>
  <c r="J271" i="14" a="1"/>
  <c r="J271" i="14"/>
  <c r="J272" i="14" a="1"/>
  <c r="J272" i="14"/>
  <c r="J273" i="14" a="1"/>
  <c r="J273" i="14"/>
  <c r="J274" i="14" a="1"/>
  <c r="J274" i="14"/>
  <c r="J275" i="14" a="1"/>
  <c r="J275" i="14"/>
  <c r="J276" i="14" a="1"/>
  <c r="J276" i="14"/>
  <c r="J277" i="14" a="1"/>
  <c r="J277" i="14"/>
  <c r="J278" i="14" a="1"/>
  <c r="J278" i="14"/>
  <c r="J279" i="14" a="1"/>
  <c r="J279" i="14"/>
  <c r="J280" i="14" a="1"/>
  <c r="J280" i="14"/>
  <c r="J281" i="14" a="1"/>
  <c r="J281" i="14"/>
  <c r="J282" i="14" a="1"/>
  <c r="J282" i="14"/>
  <c r="J283" i="14" a="1"/>
  <c r="J283" i="14"/>
  <c r="J284" i="14" a="1"/>
  <c r="J284" i="14"/>
  <c r="J285" i="14" a="1"/>
  <c r="J285" i="14"/>
  <c r="J286" i="14" a="1"/>
  <c r="J286" i="14"/>
  <c r="J287" i="14" a="1"/>
  <c r="J287" i="14"/>
  <c r="J288" i="14" a="1"/>
  <c r="J288" i="14"/>
  <c r="J289" i="14" a="1"/>
  <c r="J289" i="14"/>
  <c r="J290" i="14" a="1"/>
  <c r="J290" i="14"/>
  <c r="J291" i="14" a="1"/>
  <c r="J291" i="14"/>
  <c r="J292" i="14" a="1"/>
  <c r="J292" i="14"/>
  <c r="J293" i="14" a="1"/>
  <c r="J293" i="14"/>
  <c r="J294" i="14" a="1"/>
  <c r="J294" i="14"/>
  <c r="J295" i="14" a="1"/>
  <c r="J295" i="14"/>
  <c r="J296" i="14" a="1"/>
  <c r="J296" i="14"/>
  <c r="J297" i="14" a="1"/>
  <c r="J297" i="14"/>
  <c r="J298" i="14" a="1"/>
  <c r="J298" i="14"/>
  <c r="J299" i="14" a="1"/>
  <c r="J299" i="14"/>
  <c r="J300" i="14" a="1"/>
  <c r="J300" i="14"/>
  <c r="J301" i="14" a="1"/>
  <c r="J301" i="14"/>
  <c r="J302" i="14" a="1"/>
  <c r="J302" i="14"/>
  <c r="J303" i="14" a="1"/>
  <c r="J303" i="14"/>
  <c r="J304" i="14" a="1"/>
  <c r="J304" i="14"/>
  <c r="J305" i="14" a="1"/>
  <c r="J305" i="14"/>
  <c r="J306" i="14" a="1"/>
  <c r="J306" i="14"/>
  <c r="J307" i="14" a="1"/>
  <c r="J307" i="14"/>
  <c r="J308" i="14" a="1"/>
  <c r="J308" i="14"/>
  <c r="J309" i="14" a="1"/>
  <c r="J309" i="14"/>
  <c r="J310" i="14" a="1"/>
  <c r="J310" i="14"/>
  <c r="J311" i="14" a="1"/>
  <c r="J311" i="14"/>
  <c r="J312" i="14" a="1"/>
  <c r="J312" i="14"/>
  <c r="J313" i="14" a="1"/>
  <c r="J313" i="14"/>
  <c r="J314" i="14" a="1"/>
  <c r="J314" i="14"/>
  <c r="J315" i="14" a="1"/>
  <c r="J315" i="14"/>
  <c r="J316" i="14" a="1"/>
  <c r="J316" i="14"/>
  <c r="J317" i="14" a="1"/>
  <c r="J317" i="14"/>
  <c r="J318" i="14" a="1"/>
  <c r="J318" i="14"/>
  <c r="J319" i="14" a="1"/>
  <c r="J319" i="14"/>
  <c r="J320" i="14" a="1"/>
  <c r="J320" i="14"/>
  <c r="J321" i="14" a="1"/>
  <c r="J321" i="14"/>
  <c r="J322" i="14" a="1"/>
  <c r="J322" i="14"/>
  <c r="J323" i="14" a="1"/>
  <c r="J323" i="14"/>
  <c r="J324" i="14" a="1"/>
  <c r="J324" i="14"/>
  <c r="J325" i="14" a="1"/>
  <c r="J325" i="14"/>
  <c r="J326" i="14" a="1"/>
  <c r="J326" i="14"/>
  <c r="J327" i="14" a="1"/>
  <c r="J327" i="14"/>
  <c r="J328" i="14" a="1"/>
  <c r="J328" i="14"/>
  <c r="J329" i="14" a="1"/>
  <c r="J329" i="14"/>
  <c r="J330" i="14" a="1"/>
  <c r="J330" i="14"/>
  <c r="J331" i="14" a="1"/>
  <c r="J331" i="14"/>
  <c r="J332" i="14" a="1"/>
  <c r="J332" i="14"/>
  <c r="J333" i="14" a="1"/>
  <c r="J333" i="14"/>
  <c r="J334" i="14" a="1"/>
  <c r="J334" i="14"/>
  <c r="J335" i="14" a="1"/>
  <c r="J335" i="14"/>
  <c r="J336" i="14" a="1"/>
  <c r="J336" i="14"/>
  <c r="J337" i="14" a="1"/>
  <c r="J337" i="14"/>
  <c r="J338" i="14" a="1"/>
  <c r="J338" i="14"/>
  <c r="J339" i="14" a="1"/>
  <c r="J339" i="14"/>
  <c r="J340" i="14" a="1"/>
  <c r="J340" i="14"/>
  <c r="J341" i="14" a="1"/>
  <c r="J341" i="14"/>
  <c r="J342" i="14" a="1"/>
  <c r="J342" i="14"/>
  <c r="J343" i="14" a="1"/>
  <c r="J343" i="14"/>
  <c r="J344" i="14" a="1"/>
  <c r="J344" i="14"/>
  <c r="J345" i="14" a="1"/>
  <c r="J345" i="14"/>
  <c r="J346" i="14" a="1"/>
  <c r="J346" i="14"/>
  <c r="J347" i="14" a="1"/>
  <c r="J347" i="14"/>
  <c r="J348" i="14" a="1"/>
  <c r="J348" i="14"/>
  <c r="J349" i="14" a="1"/>
  <c r="J349" i="14"/>
  <c r="J350" i="14" a="1"/>
  <c r="J350" i="14"/>
  <c r="J351" i="14" a="1"/>
  <c r="J351" i="14"/>
  <c r="J352" i="14" a="1"/>
  <c r="J352" i="14"/>
  <c r="J353" i="14" a="1"/>
  <c r="J353" i="14"/>
  <c r="J354" i="14" a="1"/>
  <c r="J354" i="14"/>
  <c r="J355" i="14" a="1"/>
  <c r="J355" i="14"/>
  <c r="J356" i="14" a="1"/>
  <c r="J356" i="14"/>
  <c r="J357" i="14" a="1"/>
  <c r="J357" i="14"/>
  <c r="J358" i="14" a="1"/>
  <c r="J358" i="14"/>
  <c r="J359" i="14" a="1"/>
  <c r="J359" i="14"/>
  <c r="J360" i="14" a="1"/>
  <c r="J360" i="14"/>
  <c r="J361" i="14" a="1"/>
  <c r="J361" i="14"/>
  <c r="J362" i="14" a="1"/>
  <c r="J362" i="14"/>
  <c r="J363" i="14" a="1"/>
  <c r="J363" i="14"/>
  <c r="J364" i="14" a="1"/>
  <c r="J364" i="14"/>
  <c r="J365" i="14" a="1"/>
  <c r="J365" i="14"/>
  <c r="J366" i="14" a="1"/>
  <c r="J366" i="14"/>
  <c r="J367" i="14" a="1"/>
  <c r="J367" i="14"/>
  <c r="J368" i="14" a="1"/>
  <c r="J368" i="14"/>
  <c r="J369" i="14" a="1"/>
  <c r="J369" i="14"/>
  <c r="J370" i="14" a="1"/>
  <c r="J370" i="14"/>
  <c r="J371" i="14" a="1"/>
  <c r="J371" i="14"/>
  <c r="J372" i="14" a="1"/>
  <c r="J372" i="14"/>
  <c r="J373" i="14" a="1"/>
  <c r="J373" i="14"/>
  <c r="J374" i="14" a="1"/>
  <c r="J374" i="14"/>
  <c r="J375" i="14" a="1"/>
  <c r="J375" i="14"/>
  <c r="J376" i="14" a="1"/>
  <c r="J376" i="14"/>
  <c r="J377" i="14" a="1"/>
  <c r="J377" i="14"/>
  <c r="J378" i="14" a="1"/>
  <c r="J378" i="14"/>
  <c r="J379" i="14" a="1"/>
  <c r="J379" i="14"/>
  <c r="J380" i="14" a="1"/>
  <c r="J380" i="14"/>
  <c r="J381" i="14" a="1"/>
  <c r="J381" i="14"/>
  <c r="J382" i="14" a="1"/>
  <c r="J382" i="14"/>
  <c r="J383" i="14" a="1"/>
  <c r="J383" i="14"/>
  <c r="J384" i="14" a="1"/>
  <c r="J384" i="14"/>
  <c r="J385" i="14" a="1"/>
  <c r="J385" i="14"/>
  <c r="J386" i="14" a="1"/>
  <c r="J386" i="14"/>
  <c r="J387" i="14" a="1"/>
  <c r="J387" i="14"/>
  <c r="J388" i="14" a="1"/>
  <c r="J388" i="14"/>
  <c r="J389" i="14" a="1"/>
  <c r="J389" i="14"/>
  <c r="J390" i="14" a="1"/>
  <c r="J390" i="14"/>
  <c r="J391" i="14" a="1"/>
  <c r="J391" i="14"/>
  <c r="J392" i="14" a="1"/>
  <c r="J392" i="14"/>
  <c r="J393" i="14" a="1"/>
  <c r="J393" i="14"/>
  <c r="J394" i="14" a="1"/>
  <c r="J394" i="14"/>
  <c r="J395" i="14" a="1"/>
  <c r="J395" i="14"/>
  <c r="J396" i="14" a="1"/>
  <c r="J396" i="14"/>
  <c r="J397" i="14" a="1"/>
  <c r="J397" i="14"/>
  <c r="J398" i="14" a="1"/>
  <c r="J398" i="14"/>
  <c r="J399" i="14" a="1"/>
  <c r="J399" i="14"/>
  <c r="J400" i="14" a="1"/>
  <c r="J400" i="14"/>
  <c r="J401" i="14" a="1"/>
  <c r="J401" i="14"/>
  <c r="J402" i="14" a="1"/>
  <c r="J402" i="14"/>
  <c r="J403" i="14" a="1"/>
  <c r="J403" i="14"/>
  <c r="J404" i="14" a="1"/>
  <c r="J404" i="14"/>
  <c r="J405" i="14" a="1"/>
  <c r="J405" i="14"/>
  <c r="J406" i="14" a="1"/>
  <c r="J406" i="14"/>
  <c r="J407" i="14" a="1"/>
  <c r="J407" i="14"/>
  <c r="J408" i="14" a="1"/>
  <c r="J408" i="14"/>
  <c r="J409" i="14" a="1"/>
  <c r="J409" i="14"/>
  <c r="J410" i="14" a="1"/>
  <c r="J410" i="14"/>
  <c r="J411" i="14" a="1"/>
  <c r="J411" i="14"/>
  <c r="J412" i="14" a="1"/>
  <c r="J412" i="14"/>
  <c r="J413" i="14" a="1"/>
  <c r="J413" i="14"/>
  <c r="J414" i="14" a="1"/>
  <c r="J414" i="14"/>
  <c r="J415" i="14" a="1"/>
  <c r="J415" i="14"/>
  <c r="J416" i="14" a="1"/>
  <c r="J416" i="14"/>
  <c r="J417" i="14" a="1"/>
  <c r="J417" i="14"/>
  <c r="J418" i="14" a="1"/>
  <c r="J418" i="14"/>
  <c r="J419" i="14" a="1"/>
  <c r="J419" i="14"/>
  <c r="J420" i="14" a="1"/>
  <c r="J420" i="14"/>
  <c r="J421" i="14" a="1"/>
  <c r="J421" i="14"/>
  <c r="J422" i="14" a="1"/>
  <c r="J422" i="14"/>
  <c r="J423" i="14" a="1"/>
  <c r="J423" i="14"/>
  <c r="J424" i="14" a="1"/>
  <c r="J424" i="14"/>
  <c r="J425" i="14" a="1"/>
  <c r="J425" i="14"/>
  <c r="J426" i="14" a="1"/>
  <c r="J426" i="14"/>
  <c r="J427" i="14" a="1"/>
  <c r="J427" i="14"/>
  <c r="J428" i="14" a="1"/>
  <c r="J428" i="14"/>
  <c r="J429" i="14" a="1"/>
  <c r="J429" i="14"/>
  <c r="J430" i="14" a="1"/>
  <c r="J430" i="14"/>
  <c r="J431" i="14" a="1"/>
  <c r="J431" i="14"/>
  <c r="J432" i="14" a="1"/>
  <c r="J432" i="14"/>
  <c r="J433" i="14" a="1"/>
  <c r="J433" i="14"/>
  <c r="J434" i="14" a="1"/>
  <c r="J434" i="14"/>
  <c r="J435" i="14" a="1"/>
  <c r="J435" i="14"/>
  <c r="J436" i="14" a="1"/>
  <c r="J436" i="14"/>
  <c r="J437" i="14" a="1"/>
  <c r="J437" i="14"/>
  <c r="J438" i="14" a="1"/>
  <c r="J438" i="14"/>
  <c r="J439" i="14" a="1"/>
  <c r="J439" i="14"/>
  <c r="J440" i="14" a="1"/>
  <c r="J440" i="14"/>
  <c r="J441" i="14" a="1"/>
  <c r="J441" i="14"/>
  <c r="J442" i="14" a="1"/>
  <c r="J442" i="14"/>
  <c r="J443" i="14" a="1"/>
  <c r="J443" i="14"/>
  <c r="J444" i="14" a="1"/>
  <c r="J444" i="14"/>
  <c r="J445" i="14" a="1"/>
  <c r="J445" i="14"/>
  <c r="J446" i="14" a="1"/>
  <c r="J446" i="14"/>
  <c r="J447" i="14" a="1"/>
  <c r="J447" i="14"/>
  <c r="J448" i="14" a="1"/>
  <c r="J448" i="14"/>
  <c r="J449" i="14" a="1"/>
  <c r="J449" i="14"/>
  <c r="J450" i="14" a="1"/>
  <c r="J450" i="14"/>
  <c r="J451" i="14" a="1"/>
  <c r="J451" i="14"/>
  <c r="J452" i="14" a="1"/>
  <c r="J452" i="14"/>
  <c r="J453" i="14" a="1"/>
  <c r="J453" i="14"/>
  <c r="J454" i="14" a="1"/>
  <c r="J454" i="14"/>
  <c r="J455" i="14" a="1"/>
  <c r="J455" i="14"/>
  <c r="J456" i="14" a="1"/>
  <c r="J456" i="14"/>
  <c r="J457" i="14" a="1"/>
  <c r="J457" i="14"/>
  <c r="J458" i="14" a="1"/>
  <c r="J458" i="14"/>
  <c r="J459" i="14" a="1"/>
  <c r="J459" i="14"/>
  <c r="J460" i="14" a="1"/>
  <c r="J460" i="14"/>
  <c r="J461" i="14" a="1"/>
  <c r="J461" i="14"/>
  <c r="J462" i="14" a="1"/>
  <c r="J462" i="14"/>
  <c r="J463" i="14" a="1"/>
  <c r="J463" i="14"/>
  <c r="J464" i="14" a="1"/>
  <c r="J464" i="14"/>
  <c r="J465" i="14" a="1"/>
  <c r="J465" i="14"/>
  <c r="J466" i="14" a="1"/>
  <c r="J466" i="14"/>
  <c r="J467" i="14" a="1"/>
  <c r="J467" i="14"/>
  <c r="J468" i="14" a="1"/>
  <c r="J468" i="14"/>
  <c r="J469" i="14" a="1"/>
  <c r="J469" i="14"/>
  <c r="J470" i="14" a="1"/>
  <c r="J470" i="14"/>
  <c r="J471" i="14" a="1"/>
  <c r="J471" i="14"/>
  <c r="J472" i="14" a="1"/>
  <c r="J472" i="14"/>
  <c r="J473" i="14" a="1"/>
  <c r="J473" i="14"/>
  <c r="J474" i="14" a="1"/>
  <c r="J474" i="14"/>
  <c r="J475" i="14" a="1"/>
  <c r="J475" i="14"/>
  <c r="J476" i="14" a="1"/>
  <c r="J476" i="14"/>
  <c r="J477" i="14" a="1"/>
  <c r="J477" i="14"/>
  <c r="J478" i="14" a="1"/>
  <c r="J478" i="14"/>
  <c r="J479" i="14" a="1"/>
  <c r="J479" i="14"/>
  <c r="J480" i="14" a="1"/>
  <c r="J480" i="14"/>
  <c r="J481" i="14" a="1"/>
  <c r="J481" i="14"/>
  <c r="J482" i="14" a="1"/>
  <c r="J482" i="14"/>
  <c r="J483" i="14" a="1"/>
  <c r="J483" i="14"/>
  <c r="J484" i="14" a="1"/>
  <c r="J484" i="14"/>
  <c r="J485" i="14" a="1"/>
  <c r="J485" i="14"/>
  <c r="J486" i="14" a="1"/>
  <c r="J486" i="14"/>
  <c r="J487" i="14" a="1"/>
  <c r="J487" i="14"/>
  <c r="J488" i="14" a="1"/>
  <c r="J488" i="14"/>
  <c r="J489" i="14" a="1"/>
  <c r="J489" i="14"/>
  <c r="J490" i="14" a="1"/>
  <c r="J490" i="14"/>
  <c r="J491" i="14" a="1"/>
  <c r="J491" i="14"/>
  <c r="J492" i="14" a="1"/>
  <c r="J492" i="14"/>
  <c r="J493" i="14" a="1"/>
  <c r="J493" i="14"/>
  <c r="J494" i="14" a="1"/>
  <c r="J494" i="14"/>
  <c r="J495" i="14" a="1"/>
  <c r="J495" i="14"/>
  <c r="J496" i="14" a="1"/>
  <c r="J496" i="14"/>
  <c r="J497" i="14" a="1"/>
  <c r="J497" i="14"/>
  <c r="J498" i="14" a="1"/>
  <c r="J498" i="14"/>
  <c r="J499" i="14" a="1"/>
  <c r="J499" i="14"/>
  <c r="J500" i="14" a="1"/>
  <c r="J500" i="14"/>
  <c r="J501" i="14" a="1"/>
  <c r="J501" i="14"/>
  <c r="J502" i="14" a="1"/>
  <c r="J502" i="14"/>
  <c r="J503" i="14" a="1"/>
  <c r="J503" i="14"/>
  <c r="J504" i="14" a="1"/>
  <c r="J504" i="14"/>
  <c r="J505" i="14" a="1"/>
  <c r="J505" i="14"/>
  <c r="J506" i="14" a="1"/>
  <c r="J506" i="14"/>
  <c r="J507" i="14" a="1"/>
  <c r="J507" i="14"/>
  <c r="J508" i="14" a="1"/>
  <c r="J508" i="14"/>
  <c r="J509" i="14" a="1"/>
  <c r="J509" i="14"/>
  <c r="J510" i="14" a="1"/>
  <c r="J510" i="14"/>
  <c r="J511" i="14" a="1"/>
  <c r="J511" i="14"/>
  <c r="J512" i="14" a="1"/>
  <c r="J512" i="14"/>
  <c r="J513" i="14" a="1"/>
  <c r="J513" i="14"/>
  <c r="J514" i="14" a="1"/>
  <c r="J514" i="14"/>
  <c r="J515" i="14" a="1"/>
  <c r="J515" i="14"/>
  <c r="J516" i="14" a="1"/>
  <c r="J516" i="14"/>
  <c r="J517" i="14" a="1"/>
  <c r="J517" i="14"/>
  <c r="J518" i="14" a="1"/>
  <c r="J518" i="14"/>
  <c r="J519" i="14" a="1"/>
  <c r="J519" i="14"/>
  <c r="J520" i="14" a="1"/>
  <c r="J520" i="14"/>
  <c r="J521" i="14" a="1"/>
  <c r="J521" i="14"/>
  <c r="J522" i="14" a="1"/>
  <c r="J522" i="14"/>
  <c r="J523" i="14" a="1"/>
  <c r="J523" i="14"/>
  <c r="J524" i="14" a="1"/>
  <c r="J524" i="14"/>
  <c r="J525" i="14" a="1"/>
  <c r="J525" i="14"/>
  <c r="J526" i="14" a="1"/>
  <c r="J526" i="14"/>
  <c r="J527" i="14" a="1"/>
  <c r="J527" i="14"/>
  <c r="J528" i="14" a="1"/>
  <c r="J528" i="14"/>
  <c r="J529" i="14" a="1"/>
  <c r="J529" i="14"/>
  <c r="J530" i="14" a="1"/>
  <c r="J530" i="14"/>
  <c r="J531" i="14" a="1"/>
  <c r="J531" i="14"/>
  <c r="J532" i="14" a="1"/>
  <c r="J532" i="14"/>
  <c r="J533" i="14" a="1"/>
  <c r="J533" i="14"/>
  <c r="J534" i="14" a="1"/>
  <c r="J534" i="14"/>
  <c r="J535" i="14" a="1"/>
  <c r="J535" i="14"/>
  <c r="J536" i="14" a="1"/>
  <c r="J536" i="14"/>
  <c r="J537" i="14" a="1"/>
  <c r="J537" i="14"/>
  <c r="J538" i="14" a="1"/>
  <c r="J538" i="14"/>
  <c r="J539" i="14" a="1"/>
  <c r="J539" i="14"/>
  <c r="J540" i="14" a="1"/>
  <c r="J540" i="14"/>
  <c r="J541" i="14" a="1"/>
  <c r="J541" i="14"/>
  <c r="J542" i="14" a="1"/>
  <c r="J542" i="14"/>
  <c r="J543" i="14" a="1"/>
  <c r="J543" i="14"/>
  <c r="J544" i="14" a="1"/>
  <c r="J544" i="14"/>
  <c r="J545" i="14" a="1"/>
  <c r="J545" i="14"/>
  <c r="J546" i="14" a="1"/>
  <c r="J546" i="14"/>
  <c r="J547" i="14" a="1"/>
  <c r="J547" i="14"/>
  <c r="J548" i="14" a="1"/>
  <c r="J548" i="14"/>
  <c r="J549" i="14" a="1"/>
  <c r="J549" i="14"/>
  <c r="J550" i="14" a="1"/>
  <c r="J550" i="14"/>
  <c r="J551" i="14" a="1"/>
  <c r="J551" i="14"/>
  <c r="J552" i="14" a="1"/>
  <c r="J552" i="14"/>
  <c r="J553" i="14" a="1"/>
  <c r="J553" i="14"/>
  <c r="J554" i="14" a="1"/>
  <c r="J554" i="14"/>
  <c r="J555" i="14" a="1"/>
  <c r="J555" i="14"/>
  <c r="J556" i="14" a="1"/>
  <c r="J556" i="14"/>
  <c r="J557" i="14" a="1"/>
  <c r="J557" i="14"/>
  <c r="J558" i="14" a="1"/>
  <c r="J558" i="14"/>
  <c r="J559" i="14" a="1"/>
  <c r="J559" i="14"/>
  <c r="J560" i="14" a="1"/>
  <c r="J560" i="14"/>
  <c r="J561" i="14" a="1"/>
  <c r="J561" i="14"/>
  <c r="J562" i="14" a="1"/>
  <c r="J562" i="14"/>
  <c r="J563" i="14" a="1"/>
  <c r="J563" i="14"/>
  <c r="J564" i="14" a="1"/>
  <c r="J564" i="14"/>
  <c r="J565" i="14" a="1"/>
  <c r="J565" i="14"/>
  <c r="J566" i="14" a="1"/>
  <c r="J566" i="14"/>
  <c r="J567" i="14" a="1"/>
  <c r="J567" i="14"/>
  <c r="J568" i="14" a="1"/>
  <c r="J568" i="14"/>
  <c r="J569" i="14" a="1"/>
  <c r="J569" i="14"/>
  <c r="J570" i="14" a="1"/>
  <c r="J570" i="14"/>
  <c r="J571" i="14" a="1"/>
  <c r="J571" i="14"/>
  <c r="J572" i="14" a="1"/>
  <c r="J572" i="14"/>
  <c r="J573" i="14" a="1"/>
  <c r="J573" i="14"/>
  <c r="J574" i="14" a="1"/>
  <c r="J574" i="14"/>
  <c r="J575" i="14" a="1"/>
  <c r="J575" i="14"/>
  <c r="J576" i="14" a="1"/>
  <c r="J576" i="14"/>
  <c r="J577" i="14" a="1"/>
  <c r="J577" i="14"/>
  <c r="J578" i="14" a="1"/>
  <c r="J578" i="14"/>
  <c r="J579" i="14" a="1"/>
  <c r="J579" i="14"/>
  <c r="J580" i="14" a="1"/>
  <c r="J580" i="14"/>
  <c r="J581" i="14" a="1"/>
  <c r="J581" i="14"/>
  <c r="J582" i="14" a="1"/>
  <c r="J582" i="14"/>
  <c r="J583" i="14" a="1"/>
  <c r="J583" i="14"/>
  <c r="J584" i="14" a="1"/>
  <c r="J584" i="14"/>
  <c r="J585" i="14" a="1"/>
  <c r="J585" i="14"/>
  <c r="J586" i="14" a="1"/>
  <c r="J586" i="14"/>
  <c r="J587" i="14" a="1"/>
  <c r="J587" i="14"/>
  <c r="J588" i="14" a="1"/>
  <c r="J588" i="14"/>
  <c r="J589" i="14" a="1"/>
  <c r="J589" i="14"/>
  <c r="J590" i="14" a="1"/>
  <c r="J590" i="14"/>
  <c r="J591" i="14" a="1"/>
  <c r="J591" i="14"/>
  <c r="J592" i="14" a="1"/>
  <c r="J592" i="14"/>
  <c r="J593" i="14" a="1"/>
  <c r="J593" i="14"/>
  <c r="J594" i="14" a="1"/>
  <c r="J594" i="14"/>
  <c r="J595" i="14" a="1"/>
  <c r="J595" i="14"/>
  <c r="J596" i="14" a="1"/>
  <c r="J596" i="14"/>
  <c r="J597" i="14" a="1"/>
  <c r="J597" i="14"/>
  <c r="J598" i="14" a="1"/>
  <c r="J598" i="14"/>
  <c r="J599" i="14" a="1"/>
  <c r="J599" i="14"/>
  <c r="J600" i="14" a="1"/>
  <c r="J600" i="14"/>
  <c r="J601" i="14" a="1"/>
  <c r="J601" i="14"/>
  <c r="J602" i="14" a="1"/>
  <c r="J602" i="14"/>
  <c r="J603" i="14" a="1"/>
  <c r="J603" i="14"/>
  <c r="J604" i="14" a="1"/>
  <c r="J604" i="14"/>
  <c r="J605" i="14" a="1"/>
  <c r="J605" i="14"/>
  <c r="J606" i="14" a="1"/>
  <c r="J606" i="14"/>
  <c r="J607" i="14" a="1"/>
  <c r="J607" i="14"/>
  <c r="J608" i="14" a="1"/>
  <c r="J608" i="14"/>
  <c r="J609" i="14" a="1"/>
  <c r="J609" i="14"/>
  <c r="J610" i="14" a="1"/>
  <c r="J610" i="14"/>
  <c r="J611" i="14" a="1"/>
  <c r="J611" i="14"/>
  <c r="J612" i="14" a="1"/>
  <c r="J612" i="14"/>
  <c r="J613" i="14" a="1"/>
  <c r="J613" i="14"/>
  <c r="J614" i="14" a="1"/>
  <c r="J614" i="14"/>
  <c r="J615" i="14" a="1"/>
  <c r="J615" i="14"/>
  <c r="J616" i="14" a="1"/>
  <c r="J616" i="14"/>
  <c r="J617" i="14" a="1"/>
  <c r="J617" i="14"/>
  <c r="J618" i="14" a="1"/>
  <c r="J618" i="14"/>
  <c r="J619" i="14" a="1"/>
  <c r="J619" i="14"/>
  <c r="J620" i="14" a="1"/>
  <c r="J620" i="14"/>
  <c r="J621" i="14" a="1"/>
  <c r="J621" i="14"/>
  <c r="J622" i="14" a="1"/>
  <c r="J622" i="14"/>
  <c r="J623" i="14" a="1"/>
  <c r="J623" i="14"/>
  <c r="J624" i="14" a="1"/>
  <c r="J624" i="14"/>
  <c r="J625" i="14" a="1"/>
  <c r="J625" i="14"/>
  <c r="J626" i="14" a="1"/>
  <c r="J626" i="14"/>
  <c r="J627" i="14" a="1"/>
  <c r="J627" i="14"/>
  <c r="J628" i="14" a="1"/>
  <c r="J628" i="14"/>
  <c r="J629" i="14" a="1"/>
  <c r="J629" i="14"/>
  <c r="J630" i="14" a="1"/>
  <c r="J630" i="14"/>
  <c r="J631" i="14" a="1"/>
  <c r="J631" i="14"/>
  <c r="J632" i="14" a="1"/>
  <c r="J632" i="14"/>
  <c r="J633" i="14" a="1"/>
  <c r="J633" i="14"/>
  <c r="J634" i="14" a="1"/>
  <c r="J634" i="14"/>
  <c r="J635" i="14" a="1"/>
  <c r="J635" i="14"/>
  <c r="J636" i="14" a="1"/>
  <c r="J636" i="14"/>
  <c r="J637" i="14" a="1"/>
  <c r="J637" i="14"/>
  <c r="J638" i="14" a="1"/>
  <c r="J638" i="14"/>
  <c r="J639" i="14" a="1"/>
  <c r="J639" i="14"/>
  <c r="J640" i="14" a="1"/>
  <c r="J640" i="14"/>
  <c r="J641" i="14" a="1"/>
  <c r="J641" i="14"/>
  <c r="J642" i="14" a="1"/>
  <c r="J642" i="14"/>
  <c r="J643" i="14" a="1"/>
  <c r="J643" i="14"/>
  <c r="J644" i="14" a="1"/>
  <c r="J644" i="14"/>
  <c r="J645" i="14" a="1"/>
  <c r="J645" i="14"/>
  <c r="J646" i="14" a="1"/>
  <c r="J646" i="14"/>
  <c r="J647" i="14" a="1"/>
  <c r="J647" i="14"/>
  <c r="J648" i="14" a="1"/>
  <c r="J648" i="14"/>
  <c r="J649" i="14" a="1"/>
  <c r="J649" i="14"/>
  <c r="J650" i="14" a="1"/>
  <c r="J650" i="14"/>
  <c r="J651" i="14" a="1"/>
  <c r="J651" i="14"/>
  <c r="J652" i="14" a="1"/>
  <c r="J652" i="14"/>
  <c r="J653" i="14" a="1"/>
  <c r="J653" i="14"/>
  <c r="J654" i="14" a="1"/>
  <c r="J654" i="14"/>
  <c r="J655" i="14" a="1"/>
  <c r="J655" i="14"/>
  <c r="J656" i="14" a="1"/>
  <c r="J656" i="14"/>
  <c r="J657" i="14" a="1"/>
  <c r="J657" i="14"/>
  <c r="J658" i="14" a="1"/>
  <c r="J658" i="14"/>
  <c r="J659" i="14" a="1"/>
  <c r="J659" i="14"/>
  <c r="J660" i="14" a="1"/>
  <c r="J660" i="14"/>
  <c r="J661" i="14" a="1"/>
  <c r="J661" i="14"/>
  <c r="J662" i="14" a="1"/>
  <c r="J662" i="14"/>
  <c r="J663" i="14" a="1"/>
  <c r="J663" i="14"/>
  <c r="J664" i="14" a="1"/>
  <c r="J664" i="14"/>
  <c r="J665" i="14" a="1"/>
  <c r="J665" i="14"/>
  <c r="J666" i="14" a="1"/>
  <c r="J666" i="14"/>
  <c r="J667" i="14" a="1"/>
  <c r="J667" i="14"/>
  <c r="J668" i="14" a="1"/>
  <c r="J668" i="14"/>
  <c r="J669" i="14" a="1"/>
  <c r="J669" i="14"/>
  <c r="J670" i="14" a="1"/>
  <c r="J670" i="14"/>
  <c r="J671" i="14" a="1"/>
  <c r="J671" i="14"/>
  <c r="J672" i="14" a="1"/>
  <c r="J672" i="14"/>
  <c r="J673" i="14" a="1"/>
  <c r="J673" i="14"/>
  <c r="J674" i="14" a="1"/>
  <c r="J674" i="14"/>
  <c r="J675" i="14" a="1"/>
  <c r="J675" i="14"/>
  <c r="J676" i="14" a="1"/>
  <c r="J676" i="14"/>
  <c r="J677" i="14" a="1"/>
  <c r="J677" i="14"/>
  <c r="J678" i="14" a="1"/>
  <c r="J678" i="14"/>
  <c r="J679" i="14" a="1"/>
  <c r="J679" i="14"/>
  <c r="J680" i="14" a="1"/>
  <c r="J680" i="14"/>
  <c r="J681" i="14" a="1"/>
  <c r="J681" i="14"/>
  <c r="J682" i="14" a="1"/>
  <c r="J682" i="14"/>
  <c r="J683" i="14" a="1"/>
  <c r="J683" i="14"/>
  <c r="J684" i="14" a="1"/>
  <c r="J684" i="14"/>
  <c r="J685" i="14" a="1"/>
  <c r="J685" i="14"/>
  <c r="J686" i="14" a="1"/>
  <c r="J686" i="14"/>
  <c r="J687" i="14" a="1"/>
  <c r="J687" i="14"/>
  <c r="J688" i="14" a="1"/>
  <c r="J688" i="14"/>
  <c r="J689" i="14" a="1"/>
  <c r="J689" i="14"/>
  <c r="J690" i="14" a="1"/>
  <c r="J690" i="14"/>
  <c r="J691" i="14" a="1"/>
  <c r="J691" i="14"/>
  <c r="J692" i="14" a="1"/>
  <c r="J692" i="14"/>
  <c r="J693" i="14" a="1"/>
  <c r="J693" i="14"/>
  <c r="J694" i="14" a="1"/>
  <c r="J694" i="14"/>
  <c r="J695" i="14" a="1"/>
  <c r="J695" i="14"/>
  <c r="J696" i="14" a="1"/>
  <c r="J696" i="14"/>
  <c r="J697" i="14" a="1"/>
  <c r="J697" i="14"/>
  <c r="J698" i="14" a="1"/>
  <c r="J698" i="14"/>
  <c r="J699" i="14" a="1"/>
  <c r="J699" i="14"/>
  <c r="J700" i="14" a="1"/>
  <c r="J700" i="14"/>
  <c r="J701" i="14" a="1"/>
  <c r="J701" i="14"/>
  <c r="J702" i="14" a="1"/>
  <c r="J702" i="14"/>
  <c r="J703" i="14" a="1"/>
  <c r="J703" i="14"/>
  <c r="J704" i="14" a="1"/>
  <c r="J704" i="14"/>
  <c r="J705" i="14" a="1"/>
  <c r="J705" i="14"/>
  <c r="J706" i="14" a="1"/>
  <c r="J706" i="14"/>
  <c r="J707" i="14" a="1"/>
  <c r="J707" i="14"/>
  <c r="J708" i="14" a="1"/>
  <c r="J708" i="14"/>
  <c r="J709" i="14" a="1"/>
  <c r="J709" i="14"/>
  <c r="J710" i="14" a="1"/>
  <c r="J710" i="14"/>
  <c r="J711" i="14" a="1"/>
  <c r="J711" i="14"/>
  <c r="J712" i="14" a="1"/>
  <c r="J712" i="14"/>
  <c r="J713" i="14" a="1"/>
  <c r="J713" i="14"/>
  <c r="J714" i="14" a="1"/>
  <c r="J714" i="14"/>
  <c r="J715" i="14" a="1"/>
  <c r="J715" i="14"/>
  <c r="J716" i="14" a="1"/>
  <c r="J716" i="14"/>
  <c r="J717" i="14" a="1"/>
  <c r="J717" i="14"/>
  <c r="J718" i="14" a="1"/>
  <c r="J718" i="14"/>
  <c r="J719" i="14" a="1"/>
  <c r="J719" i="14"/>
  <c r="J720" i="14" a="1"/>
  <c r="J720" i="14"/>
  <c r="J721" i="14" a="1"/>
  <c r="J721" i="14"/>
  <c r="J722" i="14" a="1"/>
  <c r="J722" i="14"/>
  <c r="J723" i="14" a="1"/>
  <c r="J723" i="14"/>
  <c r="J724" i="14" a="1"/>
  <c r="J724" i="14"/>
  <c r="J725" i="14" a="1"/>
  <c r="J725" i="14"/>
  <c r="J726" i="14" a="1"/>
  <c r="J726" i="14"/>
  <c r="J727" i="14" a="1"/>
  <c r="J727" i="14"/>
  <c r="J728" i="14" a="1"/>
  <c r="J728" i="14"/>
  <c r="J729" i="14" a="1"/>
  <c r="J729" i="14"/>
  <c r="J730" i="14" a="1"/>
  <c r="J730" i="14"/>
  <c r="J731" i="14" a="1"/>
  <c r="J731" i="14"/>
  <c r="J732" i="14" a="1"/>
  <c r="J732" i="14"/>
  <c r="J733" i="14" a="1"/>
  <c r="J733" i="14"/>
  <c r="J734" i="14" a="1"/>
  <c r="J734" i="14"/>
  <c r="J735" i="14" a="1"/>
  <c r="J735" i="14"/>
  <c r="J736" i="14" a="1"/>
  <c r="J736" i="14"/>
  <c r="J737" i="14" a="1"/>
  <c r="J737" i="14"/>
  <c r="J738" i="14" a="1"/>
  <c r="J738" i="14"/>
  <c r="J739" i="14" a="1"/>
  <c r="J739" i="14"/>
  <c r="J740" i="14" a="1"/>
  <c r="J740" i="14"/>
  <c r="J741" i="14" a="1"/>
  <c r="J741" i="14"/>
  <c r="J742" i="14" a="1"/>
  <c r="J742" i="14"/>
  <c r="J743" i="14" a="1"/>
  <c r="J743" i="14"/>
  <c r="J744" i="14" a="1"/>
  <c r="J744" i="14"/>
  <c r="J745" i="14" a="1"/>
  <c r="J745" i="14"/>
  <c r="J746" i="14" a="1"/>
  <c r="J746" i="14"/>
  <c r="J747" i="14" a="1"/>
  <c r="J747" i="14"/>
  <c r="J748" i="14" a="1"/>
  <c r="J748" i="14"/>
  <c r="J749" i="14" a="1"/>
  <c r="J749" i="14"/>
  <c r="J750" i="14" a="1"/>
  <c r="J750" i="14"/>
  <c r="J751" i="14" a="1"/>
  <c r="J751" i="14"/>
  <c r="J752" i="14" a="1"/>
  <c r="J752" i="14"/>
  <c r="J753" i="14" a="1"/>
  <c r="J753" i="14"/>
  <c r="J754" i="14" a="1"/>
  <c r="J754" i="14"/>
  <c r="J755" i="14" a="1"/>
  <c r="J755" i="14"/>
  <c r="J756" i="14" a="1"/>
  <c r="J756" i="14"/>
  <c r="J757" i="14" a="1"/>
  <c r="J757" i="14"/>
  <c r="J758" i="14" a="1"/>
  <c r="J758" i="14"/>
  <c r="J759" i="14" a="1"/>
  <c r="J759" i="14"/>
  <c r="J760" i="14" a="1"/>
  <c r="J760" i="14"/>
  <c r="J761" i="14" a="1"/>
  <c r="J761" i="14"/>
  <c r="J762" i="14" a="1"/>
  <c r="J762" i="14"/>
  <c r="J763" i="14" a="1"/>
  <c r="J763" i="14"/>
  <c r="J764" i="14" a="1"/>
  <c r="J764" i="14"/>
  <c r="J765" i="14" a="1"/>
  <c r="J765" i="14"/>
  <c r="J766" i="14" a="1"/>
  <c r="J766" i="14"/>
  <c r="J767" i="14" a="1"/>
  <c r="J767" i="14"/>
  <c r="J768" i="14" a="1"/>
  <c r="J768" i="14"/>
  <c r="J769" i="14" a="1"/>
  <c r="J769" i="14"/>
  <c r="J770" i="14" a="1"/>
  <c r="J770" i="14"/>
  <c r="J771" i="14" a="1"/>
  <c r="J771" i="14"/>
  <c r="J772" i="14" a="1"/>
  <c r="J772" i="14"/>
  <c r="J773" i="14" a="1"/>
  <c r="J773" i="14"/>
  <c r="J774" i="14" a="1"/>
  <c r="J774" i="14"/>
  <c r="J775" i="14" a="1"/>
  <c r="J775" i="14"/>
  <c r="J776" i="14" a="1"/>
  <c r="J776" i="14"/>
  <c r="J777" i="14" a="1"/>
  <c r="J777" i="14"/>
  <c r="J778" i="14" a="1"/>
  <c r="J778" i="14"/>
  <c r="J779" i="14" a="1"/>
  <c r="J779" i="14"/>
  <c r="J780" i="14" a="1"/>
  <c r="J780" i="14"/>
  <c r="J781" i="14" a="1"/>
  <c r="J781" i="14"/>
  <c r="J782" i="14" a="1"/>
  <c r="J782" i="14"/>
  <c r="J783" i="14" a="1"/>
  <c r="J783" i="14"/>
  <c r="J784" i="14" a="1"/>
  <c r="J784" i="14"/>
  <c r="J785" i="14" a="1"/>
  <c r="J785" i="14"/>
  <c r="J786" i="14" a="1"/>
  <c r="J786" i="14"/>
  <c r="J787" i="14" a="1"/>
  <c r="J787" i="14"/>
  <c r="J788" i="14" a="1"/>
  <c r="J788" i="14"/>
  <c r="J789" i="14" a="1"/>
  <c r="J789" i="14"/>
  <c r="J790" i="14" a="1"/>
  <c r="J790" i="14"/>
  <c r="J791" i="14" a="1"/>
  <c r="J791" i="14"/>
  <c r="J792" i="14" a="1"/>
  <c r="J792" i="14"/>
  <c r="J793" i="14" a="1"/>
  <c r="J793" i="14"/>
  <c r="J794" i="14" a="1"/>
  <c r="J794" i="14"/>
  <c r="J795" i="14" a="1"/>
  <c r="J795" i="14"/>
  <c r="J796" i="14" a="1"/>
  <c r="J796" i="14"/>
  <c r="J797" i="14" a="1"/>
  <c r="J797" i="14"/>
  <c r="J798" i="14" a="1"/>
  <c r="J798" i="14"/>
  <c r="J799" i="14" a="1"/>
  <c r="J799" i="14"/>
  <c r="J800" i="14" a="1"/>
  <c r="J800" i="14"/>
  <c r="J801" i="14" a="1"/>
  <c r="J801" i="14"/>
  <c r="J802" i="14" a="1"/>
  <c r="J802" i="14"/>
  <c r="J803" i="14" a="1"/>
  <c r="J803" i="14"/>
  <c r="J804" i="14" a="1"/>
  <c r="J804" i="14"/>
  <c r="J805" i="14" a="1"/>
  <c r="J805" i="14"/>
  <c r="J806" i="14" a="1"/>
  <c r="J806" i="14"/>
  <c r="J807" i="14" a="1"/>
  <c r="J807" i="14"/>
  <c r="J808" i="14" a="1"/>
  <c r="J808" i="14"/>
  <c r="J809" i="14" a="1"/>
  <c r="J809" i="14"/>
  <c r="J810" i="14" a="1"/>
  <c r="J810" i="14"/>
  <c r="J811" i="14" a="1"/>
  <c r="J811" i="14"/>
  <c r="J812" i="14" a="1"/>
  <c r="J812" i="14"/>
  <c r="J813" i="14" a="1"/>
  <c r="J813" i="14"/>
  <c r="J814" i="14" a="1"/>
  <c r="J814" i="14"/>
  <c r="J815" i="14" a="1"/>
  <c r="J815" i="14"/>
  <c r="J816" i="14" a="1"/>
  <c r="J816" i="14"/>
  <c r="J817" i="14" a="1"/>
  <c r="J817" i="14"/>
  <c r="J818" i="14" a="1"/>
  <c r="J818" i="14"/>
  <c r="J819" i="14" a="1"/>
  <c r="J819" i="14"/>
  <c r="J820" i="14" a="1"/>
  <c r="J820" i="14"/>
  <c r="J821" i="14" a="1"/>
  <c r="J821" i="14"/>
  <c r="J822" i="14" a="1"/>
  <c r="J822" i="14"/>
  <c r="J823" i="14" a="1"/>
  <c r="J823" i="14"/>
  <c r="J824" i="14" a="1"/>
  <c r="J824" i="14"/>
  <c r="J825" i="14" a="1"/>
  <c r="J825" i="14"/>
  <c r="J826" i="14" a="1"/>
  <c r="J826" i="14"/>
  <c r="J827" i="14" a="1"/>
  <c r="J827" i="14"/>
  <c r="J828" i="14" a="1"/>
  <c r="J828" i="14"/>
  <c r="J829" i="14" a="1"/>
  <c r="J829" i="14"/>
  <c r="J830" i="14" a="1"/>
  <c r="J830" i="14"/>
  <c r="J831" i="14" a="1"/>
  <c r="J831" i="14"/>
  <c r="J832" i="14" a="1"/>
  <c r="J832" i="14"/>
  <c r="J833" i="14" a="1"/>
  <c r="J833" i="14"/>
  <c r="J834" i="14" a="1"/>
  <c r="J834" i="14"/>
  <c r="J835" i="14" a="1"/>
  <c r="J835" i="14"/>
  <c r="J836" i="14" a="1"/>
  <c r="J836" i="14"/>
  <c r="J837" i="14" a="1"/>
  <c r="J837" i="14"/>
  <c r="J838" i="14" a="1"/>
  <c r="J838" i="14"/>
  <c r="J839" i="14" a="1"/>
  <c r="J839" i="14"/>
  <c r="J840" i="14" a="1"/>
  <c r="J840" i="14"/>
  <c r="J841" i="14" a="1"/>
  <c r="J841" i="14"/>
  <c r="J842" i="14" a="1"/>
  <c r="J842" i="14"/>
  <c r="J843" i="14" a="1"/>
  <c r="J843" i="14"/>
  <c r="J844" i="14" a="1"/>
  <c r="J844" i="14"/>
  <c r="J845" i="14" a="1"/>
  <c r="J845" i="14"/>
  <c r="J846" i="14" a="1"/>
  <c r="J846" i="14"/>
  <c r="J847" i="14" a="1"/>
  <c r="J847" i="14"/>
  <c r="J848" i="14" a="1"/>
  <c r="J848" i="14"/>
  <c r="J849" i="14" a="1"/>
  <c r="J849" i="14"/>
  <c r="J850" i="14" a="1"/>
  <c r="J850" i="14"/>
  <c r="J851" i="14" a="1"/>
  <c r="J851" i="14"/>
  <c r="J852" i="14" a="1"/>
  <c r="J852" i="14"/>
  <c r="J853" i="14" a="1"/>
  <c r="J853" i="14"/>
  <c r="J854" i="14" a="1"/>
  <c r="J854" i="14"/>
  <c r="J855" i="14" a="1"/>
  <c r="J855" i="14"/>
  <c r="J856" i="14" a="1"/>
  <c r="J856" i="14"/>
  <c r="J857" i="14" a="1"/>
  <c r="J857" i="14"/>
  <c r="J858" i="14" a="1"/>
  <c r="J858" i="14"/>
  <c r="J859" i="14" a="1"/>
  <c r="J859" i="14"/>
  <c r="J860" i="14" a="1"/>
  <c r="J860" i="14"/>
  <c r="J861" i="14" a="1"/>
  <c r="J861" i="14"/>
  <c r="J862" i="14" a="1"/>
  <c r="J862" i="14"/>
  <c r="J863" i="14" a="1"/>
  <c r="J863" i="14"/>
  <c r="J864" i="14" a="1"/>
  <c r="J864" i="14"/>
  <c r="J865" i="14" a="1"/>
  <c r="J865" i="14"/>
  <c r="J866" i="14" a="1"/>
  <c r="J866" i="14"/>
  <c r="J867" i="14" a="1"/>
  <c r="J867" i="14"/>
  <c r="J868" i="14" a="1"/>
  <c r="J868" i="14"/>
  <c r="J869" i="14" a="1"/>
  <c r="J869" i="14"/>
  <c r="J870" i="14" a="1"/>
  <c r="J870" i="14"/>
  <c r="J871" i="14" a="1"/>
  <c r="J871" i="14"/>
  <c r="J872" i="14" a="1"/>
  <c r="J872" i="14"/>
  <c r="J873" i="14" a="1"/>
  <c r="J873" i="14"/>
  <c r="J874" i="14" a="1"/>
  <c r="J874" i="14"/>
  <c r="J875" i="14" a="1"/>
  <c r="J875" i="14"/>
  <c r="J876" i="14" a="1"/>
  <c r="J876" i="14"/>
  <c r="J877" i="14" a="1"/>
  <c r="J877" i="14"/>
  <c r="J878" i="14" a="1"/>
  <c r="J878" i="14"/>
  <c r="J879" i="14" a="1"/>
  <c r="J879" i="14"/>
  <c r="J880" i="14" a="1"/>
  <c r="J880" i="14"/>
  <c r="J881" i="14" a="1"/>
  <c r="J881" i="14"/>
  <c r="J882" i="14" a="1"/>
  <c r="J882" i="14"/>
  <c r="J883" i="14" a="1"/>
  <c r="J883" i="14"/>
  <c r="J884" i="14" a="1"/>
  <c r="J884" i="14"/>
  <c r="J885" i="14" a="1"/>
  <c r="J885" i="14"/>
  <c r="J886" i="14" a="1"/>
  <c r="J886" i="14"/>
  <c r="J887" i="14" a="1"/>
  <c r="J887" i="14"/>
  <c r="J888" i="14" a="1"/>
  <c r="J888" i="14"/>
  <c r="J889" i="14" a="1"/>
  <c r="J889" i="14"/>
  <c r="J890" i="14" a="1"/>
  <c r="J890" i="14"/>
  <c r="J891" i="14" a="1"/>
  <c r="J891" i="14"/>
  <c r="J892" i="14" a="1"/>
  <c r="J892" i="14"/>
  <c r="J893" i="14" a="1"/>
  <c r="J893" i="14"/>
  <c r="J894" i="14" a="1"/>
  <c r="J894" i="14"/>
  <c r="J895" i="14" a="1"/>
  <c r="J895" i="14"/>
  <c r="J896" i="14" a="1"/>
  <c r="J896" i="14"/>
  <c r="J897" i="14" a="1"/>
  <c r="J897" i="14"/>
  <c r="J898" i="14" a="1"/>
  <c r="J898" i="14"/>
  <c r="J899" i="14" a="1"/>
  <c r="J899" i="14"/>
  <c r="J900" i="14" a="1"/>
  <c r="J900" i="14"/>
  <c r="J901" i="14" a="1"/>
  <c r="J901" i="14"/>
  <c r="J902" i="14" a="1"/>
  <c r="J902" i="14"/>
  <c r="J903" i="14" a="1"/>
  <c r="J903" i="14"/>
  <c r="J904" i="14" a="1"/>
  <c r="J904" i="14"/>
  <c r="J905" i="14" a="1"/>
  <c r="J905" i="14"/>
  <c r="J906" i="14" a="1"/>
  <c r="J906" i="14"/>
  <c r="J907" i="14" a="1"/>
  <c r="J907" i="14"/>
  <c r="J908" i="14" a="1"/>
  <c r="J908" i="14"/>
  <c r="J909" i="14" a="1"/>
  <c r="J909" i="14"/>
  <c r="J910" i="14" a="1"/>
  <c r="J910" i="14"/>
  <c r="J911" i="14" a="1"/>
  <c r="J911" i="14"/>
  <c r="J912" i="14" a="1"/>
  <c r="J912" i="14"/>
  <c r="J913" i="14" a="1"/>
  <c r="J913" i="14"/>
  <c r="J914" i="14" a="1"/>
  <c r="J914" i="14"/>
  <c r="J915" i="14" a="1"/>
  <c r="J915" i="14"/>
  <c r="J916" i="14" a="1"/>
  <c r="J916" i="14"/>
  <c r="J917" i="14" a="1"/>
  <c r="J917" i="14"/>
  <c r="J918" i="14" a="1"/>
  <c r="J918" i="14"/>
  <c r="J919" i="14" a="1"/>
  <c r="J919" i="14"/>
  <c r="J920" i="14" a="1"/>
  <c r="J920" i="14"/>
  <c r="J921" i="14" a="1"/>
  <c r="J921" i="14"/>
  <c r="J922" i="14" a="1"/>
  <c r="J922" i="14"/>
  <c r="J923" i="14" a="1"/>
  <c r="J923" i="14"/>
  <c r="J924" i="14" a="1"/>
  <c r="J924" i="14"/>
  <c r="J925" i="14" a="1"/>
  <c r="J925" i="14"/>
  <c r="J926" i="14" a="1"/>
  <c r="J926" i="14"/>
  <c r="J927" i="14" a="1"/>
  <c r="J927" i="14"/>
  <c r="J928" i="14" a="1"/>
  <c r="J928" i="14"/>
  <c r="J929" i="14" a="1"/>
  <c r="J929" i="14"/>
  <c r="J930" i="14" a="1"/>
  <c r="J930" i="14"/>
  <c r="J931" i="14" a="1"/>
  <c r="J931" i="14"/>
  <c r="J932" i="14" a="1"/>
  <c r="J932" i="14"/>
  <c r="J933" i="14" a="1"/>
  <c r="J933" i="14"/>
  <c r="J934" i="14" a="1"/>
  <c r="J934" i="14"/>
  <c r="J935" i="14" a="1"/>
  <c r="J935" i="14"/>
  <c r="J936" i="14" a="1"/>
  <c r="J936" i="14"/>
  <c r="J937" i="14" a="1"/>
  <c r="J937" i="14"/>
  <c r="J938" i="14" a="1"/>
  <c r="J938" i="14"/>
  <c r="J939" i="14" a="1"/>
  <c r="J939" i="14"/>
  <c r="J940" i="14" a="1"/>
  <c r="J940" i="14"/>
  <c r="J941" i="14" a="1"/>
  <c r="J941" i="14"/>
  <c r="J942" i="14" a="1"/>
  <c r="J942" i="14"/>
  <c r="J943" i="14" a="1"/>
  <c r="J943" i="14"/>
  <c r="J944" i="14" a="1"/>
  <c r="J944" i="14"/>
  <c r="J945" i="14" a="1"/>
  <c r="J945" i="14"/>
  <c r="J946" i="14" a="1"/>
  <c r="J946" i="14"/>
  <c r="J947" i="14" a="1"/>
  <c r="J947" i="14"/>
  <c r="J948" i="14" a="1"/>
  <c r="J948" i="14"/>
  <c r="J949" i="14" a="1"/>
  <c r="J949" i="14"/>
  <c r="J950" i="14" a="1"/>
  <c r="J950" i="14"/>
  <c r="J951" i="14" a="1"/>
  <c r="J951" i="14"/>
  <c r="J952" i="14" a="1"/>
  <c r="J952" i="14"/>
  <c r="J953" i="14" a="1"/>
  <c r="J953" i="14"/>
  <c r="J954" i="14" a="1"/>
  <c r="J954" i="14"/>
  <c r="J955" i="14" a="1"/>
  <c r="J955" i="14"/>
  <c r="J956" i="14" a="1"/>
  <c r="J956" i="14"/>
  <c r="J957" i="14" a="1"/>
  <c r="J957" i="14"/>
  <c r="J958" i="14" a="1"/>
  <c r="J958" i="14"/>
  <c r="J959" i="14" a="1"/>
  <c r="J959" i="14"/>
  <c r="J960" i="14" a="1"/>
  <c r="J960" i="14"/>
  <c r="J961" i="14" a="1"/>
  <c r="J961" i="14"/>
  <c r="J962" i="14" a="1"/>
  <c r="J962" i="14"/>
  <c r="J963" i="14" a="1"/>
  <c r="J963" i="14"/>
  <c r="J964" i="14" a="1"/>
  <c r="J964" i="14"/>
  <c r="J965" i="14" a="1"/>
  <c r="J965" i="14"/>
  <c r="J966" i="14" a="1"/>
  <c r="J966" i="14"/>
  <c r="J967" i="14" a="1"/>
  <c r="J967" i="14"/>
  <c r="J968" i="14" a="1"/>
  <c r="J968" i="14"/>
  <c r="J969" i="14" a="1"/>
  <c r="J969" i="14"/>
  <c r="J970" i="14" a="1"/>
  <c r="J970" i="14"/>
  <c r="J971" i="14" a="1"/>
  <c r="J971" i="14"/>
  <c r="J972" i="14" a="1"/>
  <c r="J972" i="14"/>
  <c r="J973" i="14" a="1"/>
  <c r="J973" i="14"/>
  <c r="J974" i="14" a="1"/>
  <c r="J974" i="14"/>
  <c r="J975" i="14" a="1"/>
  <c r="J975" i="14"/>
  <c r="J976" i="14" a="1"/>
  <c r="J976" i="14"/>
  <c r="J977" i="14" a="1"/>
  <c r="J977" i="14"/>
  <c r="J978" i="14" a="1"/>
  <c r="J978" i="14"/>
  <c r="J979" i="14" a="1"/>
  <c r="J979" i="14"/>
  <c r="J980" i="14" a="1"/>
  <c r="J980" i="14"/>
  <c r="J981" i="14" a="1"/>
  <c r="J981" i="14"/>
  <c r="J982" i="14" a="1"/>
  <c r="J982" i="14"/>
  <c r="J983" i="14" a="1"/>
  <c r="J983" i="14"/>
  <c r="J984" i="14" a="1"/>
  <c r="J984" i="14"/>
  <c r="J985" i="14" a="1"/>
  <c r="J985" i="14"/>
  <c r="J986" i="14" a="1"/>
  <c r="J986" i="14"/>
  <c r="J987" i="14" a="1"/>
  <c r="J987" i="14"/>
  <c r="J988" i="14" a="1"/>
  <c r="J988" i="14"/>
  <c r="J989" i="14" a="1"/>
  <c r="J989" i="14"/>
  <c r="J990" i="14" a="1"/>
  <c r="J990" i="14"/>
  <c r="J991" i="14" a="1"/>
  <c r="J991" i="14"/>
  <c r="J992" i="14" a="1"/>
  <c r="J992" i="14"/>
  <c r="J993" i="14" a="1"/>
  <c r="J993" i="14"/>
  <c r="J994" i="14" a="1"/>
  <c r="J994" i="14"/>
  <c r="J995" i="14" a="1"/>
  <c r="J995" i="14"/>
  <c r="J996" i="14" a="1"/>
  <c r="J996" i="14"/>
  <c r="J997" i="14" a="1"/>
  <c r="J997" i="14"/>
  <c r="J998" i="14" a="1"/>
  <c r="J998" i="14"/>
  <c r="J999" i="14" a="1"/>
  <c r="J999" i="14"/>
  <c r="J1000" i="14" a="1"/>
  <c r="J1000" i="14"/>
  <c r="J1001" i="14" a="1"/>
  <c r="J1001" i="14"/>
  <c r="J1002" i="14" a="1"/>
  <c r="J1002" i="14"/>
  <c r="J1003" i="14" a="1"/>
  <c r="J1003" i="14"/>
  <c r="J1004" i="14" a="1"/>
  <c r="J1004" i="14"/>
  <c r="J1005" i="14" a="1"/>
  <c r="J1005" i="14"/>
  <c r="J1006" i="14" a="1"/>
  <c r="J1006" i="14"/>
  <c r="J1007" i="14" a="1"/>
  <c r="J1007" i="14"/>
  <c r="J1008" i="14" a="1"/>
  <c r="J1008" i="14"/>
  <c r="J1009" i="14" a="1"/>
  <c r="J1009" i="14"/>
  <c r="J1010" i="14" a="1"/>
  <c r="J1010" i="14"/>
  <c r="J1011" i="14" a="1"/>
  <c r="J1011" i="14"/>
  <c r="J1012" i="14" a="1"/>
  <c r="J1012" i="14"/>
  <c r="J1013" i="14" a="1"/>
  <c r="J1013" i="14"/>
  <c r="J1014" i="14" a="1"/>
  <c r="J1014" i="14"/>
  <c r="J1015" i="14" a="1"/>
  <c r="J1015" i="14"/>
  <c r="J1016" i="14" a="1"/>
  <c r="J1016" i="14"/>
  <c r="J1017" i="14" a="1"/>
  <c r="J1017" i="14"/>
  <c r="J1018" i="14" a="1"/>
  <c r="J1018" i="14"/>
  <c r="J1019" i="14" a="1"/>
  <c r="J1019" i="14"/>
  <c r="J1020" i="14" a="1"/>
  <c r="J1020" i="14"/>
  <c r="J1021" i="14" a="1"/>
  <c r="J1021" i="14"/>
  <c r="J1022" i="14" a="1"/>
  <c r="J1022" i="14"/>
  <c r="J1023" i="14" a="1"/>
  <c r="J1023" i="14"/>
  <c r="J1024" i="14" a="1"/>
  <c r="J1024" i="14"/>
  <c r="J1025" i="14" a="1"/>
  <c r="J1025" i="14"/>
  <c r="J1026" i="14" a="1"/>
  <c r="J1026" i="14"/>
  <c r="J1027" i="14" a="1"/>
  <c r="J1027" i="14"/>
  <c r="J1028" i="14" a="1"/>
  <c r="J1028" i="14"/>
  <c r="J1029" i="14" a="1"/>
  <c r="J1029" i="14"/>
  <c r="J1030" i="14" a="1"/>
  <c r="J1030" i="14"/>
  <c r="J1031" i="14" a="1"/>
  <c r="J1031" i="14"/>
  <c r="J1032" i="14" a="1"/>
  <c r="J1032" i="14"/>
  <c r="J1033" i="14" a="1"/>
  <c r="J1033" i="14"/>
  <c r="J1034" i="14" a="1"/>
  <c r="J1034" i="14"/>
  <c r="J1035" i="14" a="1"/>
  <c r="J1035" i="14"/>
  <c r="J1036" i="14" a="1"/>
  <c r="J1036" i="14"/>
  <c r="J1037" i="14" a="1"/>
  <c r="J1037" i="14"/>
  <c r="J1038" i="14" a="1"/>
  <c r="J1038" i="14"/>
  <c r="J1039" i="14" a="1"/>
  <c r="J1039" i="14"/>
  <c r="J1040" i="14" a="1"/>
  <c r="J1040" i="14"/>
  <c r="J1041" i="14" a="1"/>
  <c r="J1041" i="14"/>
  <c r="J1042" i="14" a="1"/>
  <c r="J1042" i="14"/>
  <c r="J1043" i="14" a="1"/>
  <c r="J1043" i="14"/>
  <c r="J1044" i="14" a="1"/>
  <c r="J1044" i="14"/>
  <c r="J1045" i="14" a="1"/>
  <c r="J1045" i="14"/>
  <c r="J1046" i="14" a="1"/>
  <c r="J1046" i="14"/>
  <c r="J1047" i="14" a="1"/>
  <c r="J1047" i="14"/>
  <c r="J1048" i="14" a="1"/>
  <c r="J1048" i="14"/>
  <c r="J1049" i="14" a="1"/>
  <c r="J1049" i="14"/>
  <c r="J1050" i="14" a="1"/>
  <c r="J1050" i="14"/>
  <c r="J1051" i="14" a="1"/>
  <c r="J1051" i="14"/>
  <c r="J1052" i="14" a="1"/>
  <c r="J1052" i="14"/>
  <c r="J1053" i="14" a="1"/>
  <c r="J1053" i="14"/>
  <c r="J1054" i="14" a="1"/>
  <c r="J1054" i="14"/>
  <c r="J1055" i="14" a="1"/>
  <c r="J1055" i="14"/>
  <c r="J1056" i="14" a="1"/>
  <c r="J1056" i="14"/>
  <c r="J1057" i="14" a="1"/>
  <c r="J1057" i="14"/>
  <c r="J1058" i="14" a="1"/>
  <c r="J1058" i="14"/>
  <c r="J1059" i="14" a="1"/>
  <c r="J1059" i="14"/>
  <c r="J1060" i="14" a="1"/>
  <c r="J1060" i="14"/>
  <c r="J1061" i="14" a="1"/>
  <c r="J1061" i="14"/>
  <c r="J1062" i="14" a="1"/>
  <c r="J1062" i="14"/>
  <c r="J1063" i="14" a="1"/>
  <c r="J1063" i="14"/>
  <c r="J1064" i="14" a="1"/>
  <c r="J1064" i="14"/>
  <c r="J1065" i="14" a="1"/>
  <c r="J1065" i="14"/>
  <c r="J1066" i="14" a="1"/>
  <c r="J1066" i="14"/>
  <c r="J1067" i="14" a="1"/>
  <c r="J1067" i="14"/>
  <c r="J1068" i="14" a="1"/>
  <c r="J1068" i="14"/>
  <c r="J1069" i="14" a="1"/>
  <c r="J1069" i="14"/>
  <c r="J1070" i="14" a="1"/>
  <c r="J1070" i="14"/>
  <c r="J1071" i="14" a="1"/>
  <c r="J1071" i="14"/>
  <c r="J1072" i="14" a="1"/>
  <c r="J1072" i="14"/>
  <c r="J1073" i="14" a="1"/>
  <c r="J1073" i="14"/>
  <c r="J1074" i="14" a="1"/>
  <c r="J1074" i="14"/>
  <c r="J1075" i="14" a="1"/>
  <c r="J1075" i="14"/>
  <c r="J1076" i="14" a="1"/>
  <c r="J1076" i="14"/>
  <c r="J1077" i="14" a="1"/>
  <c r="J1077" i="14"/>
  <c r="J1078" i="14" a="1"/>
  <c r="J1078" i="14"/>
  <c r="J1079" i="14" a="1"/>
  <c r="J1079" i="14"/>
  <c r="J1080" i="14" a="1"/>
  <c r="J1080" i="14"/>
  <c r="J1081" i="14" a="1"/>
  <c r="J1081" i="14"/>
  <c r="J1082" i="14" a="1"/>
  <c r="J1082" i="14"/>
  <c r="J1083" i="14" a="1"/>
  <c r="J1083" i="14"/>
  <c r="J1084" i="14" a="1"/>
  <c r="J1084" i="14"/>
  <c r="J1085" i="14" a="1"/>
  <c r="J1085" i="14"/>
  <c r="J1086" i="14" a="1"/>
  <c r="J1086" i="14"/>
  <c r="J1087" i="14" a="1"/>
  <c r="J1087" i="14"/>
  <c r="J1088" i="14" a="1"/>
  <c r="J1088" i="14"/>
  <c r="J1089" i="14" a="1"/>
  <c r="J1089" i="14"/>
  <c r="J1090" i="14" a="1"/>
  <c r="J1090" i="14"/>
  <c r="J1091" i="14" a="1"/>
  <c r="J1091" i="14"/>
  <c r="J1092" i="14" a="1"/>
  <c r="J1092" i="14"/>
  <c r="J1093" i="14" a="1"/>
  <c r="J1093" i="14"/>
  <c r="J1094" i="14" a="1"/>
  <c r="J1094" i="14"/>
  <c r="J1095" i="14" a="1"/>
  <c r="J1095" i="14"/>
  <c r="J1096" i="14" a="1"/>
  <c r="J1096" i="14"/>
  <c r="J1097" i="14" a="1"/>
  <c r="J1097" i="14"/>
  <c r="J1098" i="14" a="1"/>
  <c r="J1098" i="14"/>
  <c r="J1099" i="14" a="1"/>
  <c r="J1099" i="14"/>
  <c r="J1100" i="14" a="1"/>
  <c r="J1100" i="14"/>
  <c r="J1101" i="14" a="1"/>
  <c r="J1101" i="14"/>
  <c r="J1102" i="14" a="1"/>
  <c r="J1102" i="14"/>
  <c r="J1103" i="14" a="1"/>
  <c r="J1103" i="14"/>
  <c r="J1104" i="14" a="1"/>
  <c r="J1104" i="14"/>
  <c r="J1105" i="14" a="1"/>
  <c r="J1105" i="14"/>
  <c r="J1106" i="14" a="1"/>
  <c r="J1106" i="14"/>
  <c r="J1107" i="14" a="1"/>
  <c r="J1107" i="14"/>
  <c r="J1108" i="14" a="1"/>
  <c r="J1108" i="14"/>
  <c r="J1109" i="14" a="1"/>
  <c r="J1109" i="14"/>
  <c r="J1110" i="14" a="1"/>
  <c r="J1110" i="14"/>
  <c r="J1111" i="14" a="1"/>
  <c r="J1111" i="14"/>
  <c r="J1112" i="14" a="1"/>
  <c r="J1112" i="14"/>
  <c r="J1113" i="14" a="1"/>
  <c r="J1113" i="14"/>
  <c r="J1114" i="14" a="1"/>
  <c r="J1114" i="14"/>
  <c r="J1115" i="14" a="1"/>
  <c r="J1115" i="14"/>
  <c r="J1116" i="14" a="1"/>
  <c r="J1116" i="14"/>
  <c r="J1117" i="14" a="1"/>
  <c r="J1117" i="14"/>
  <c r="J1118" i="14" a="1"/>
  <c r="J1118" i="14"/>
  <c r="J1119" i="14" a="1"/>
  <c r="J1119" i="14"/>
  <c r="J1120" i="14" a="1"/>
  <c r="J1120" i="14"/>
  <c r="J1121" i="14" a="1"/>
  <c r="J1121" i="14"/>
  <c r="J1122" i="14" a="1"/>
  <c r="J1122" i="14"/>
  <c r="J1123" i="14" a="1"/>
  <c r="J1123" i="14"/>
  <c r="J1124" i="14" a="1"/>
  <c r="J1124" i="14"/>
  <c r="J1125" i="14" a="1"/>
  <c r="J1125" i="14"/>
  <c r="J1126" i="14" a="1"/>
  <c r="J1126" i="14"/>
  <c r="J1127" i="14" a="1"/>
  <c r="J1127" i="14"/>
  <c r="J1128" i="14" a="1"/>
  <c r="J1128" i="14"/>
  <c r="J1129" i="14" a="1"/>
  <c r="J1129" i="14"/>
  <c r="J1130" i="14" a="1"/>
  <c r="J1130" i="14"/>
  <c r="J1131" i="14" a="1"/>
  <c r="J1131" i="14"/>
  <c r="J1132" i="14" a="1"/>
  <c r="J1132" i="14"/>
  <c r="J1133" i="14" a="1"/>
  <c r="J1133" i="14"/>
  <c r="J1134" i="14" a="1"/>
  <c r="J1134" i="14"/>
  <c r="J1135" i="14" a="1"/>
  <c r="J1135" i="14"/>
  <c r="J1136" i="14" a="1"/>
  <c r="J1136" i="14"/>
  <c r="J1137" i="14" a="1"/>
  <c r="J1137" i="14"/>
  <c r="J1138" i="14" a="1"/>
  <c r="J1138" i="14"/>
  <c r="J1139" i="14" a="1"/>
  <c r="J1139" i="14"/>
  <c r="J1140" i="14" a="1"/>
  <c r="J1140" i="14"/>
  <c r="J1141" i="14" a="1"/>
  <c r="J1141" i="14"/>
  <c r="J1142" i="14" a="1"/>
  <c r="J1142" i="14"/>
  <c r="J1143" i="14" a="1"/>
  <c r="J1143" i="14"/>
  <c r="J1144" i="14" a="1"/>
  <c r="J1144" i="14"/>
  <c r="J1145" i="14" a="1"/>
  <c r="J1145" i="14"/>
  <c r="J1146" i="14" a="1"/>
  <c r="J1146" i="14"/>
  <c r="J1147" i="14" a="1"/>
  <c r="J1147" i="14"/>
  <c r="J1148" i="14" a="1"/>
  <c r="J1148" i="14"/>
  <c r="J1149" i="14" a="1"/>
  <c r="J1149" i="14"/>
  <c r="J1150" i="14" a="1"/>
  <c r="J1150" i="14"/>
  <c r="J1151" i="14" a="1"/>
  <c r="J1151" i="14"/>
  <c r="J1152" i="14" a="1"/>
  <c r="J1152" i="14"/>
  <c r="J1153" i="14" a="1"/>
  <c r="J1153" i="14"/>
  <c r="J1154" i="14" a="1"/>
  <c r="J1154" i="14"/>
  <c r="J1155" i="14" a="1"/>
  <c r="J1155" i="14"/>
  <c r="J1156" i="14" a="1"/>
  <c r="J1156" i="14"/>
  <c r="J1157" i="14" a="1"/>
  <c r="J1157" i="14"/>
  <c r="J1158" i="14" a="1"/>
  <c r="J1158" i="14"/>
  <c r="J1159" i="14" a="1"/>
  <c r="J1159" i="14"/>
  <c r="J1160" i="14" a="1"/>
  <c r="J1160" i="14"/>
  <c r="J1161" i="14" a="1"/>
  <c r="J1161" i="14"/>
  <c r="J1162" i="14" a="1"/>
  <c r="J1162" i="14"/>
  <c r="J1163" i="14" a="1"/>
  <c r="J1163" i="14"/>
  <c r="J1164" i="14" a="1"/>
  <c r="J1164" i="14"/>
  <c r="J1165" i="14" a="1"/>
  <c r="J1165" i="14"/>
  <c r="J1166" i="14" a="1"/>
  <c r="J1166" i="14"/>
  <c r="J1167" i="14" a="1"/>
  <c r="J1167" i="14"/>
  <c r="J1168" i="14" a="1"/>
  <c r="J1168" i="14"/>
  <c r="J1169" i="14" a="1"/>
  <c r="J1169" i="14"/>
  <c r="J1170" i="14" a="1"/>
  <c r="J1170" i="14"/>
  <c r="J1171" i="14" a="1"/>
  <c r="J1171" i="14"/>
  <c r="J1172" i="14" a="1"/>
  <c r="J1172" i="14"/>
  <c r="J1173" i="14" a="1"/>
  <c r="J1173" i="14"/>
  <c r="J1174" i="14" a="1"/>
  <c r="J1174" i="14"/>
  <c r="J1175" i="14" a="1"/>
  <c r="J1175" i="14"/>
  <c r="J1176" i="14" a="1"/>
  <c r="J1176" i="14"/>
  <c r="J1177" i="14" a="1"/>
  <c r="J1177" i="14"/>
  <c r="J1178" i="14" a="1"/>
  <c r="J1178" i="14"/>
  <c r="J1179" i="14" a="1"/>
  <c r="J1179" i="14"/>
  <c r="J1180" i="14" a="1"/>
  <c r="J1180" i="14"/>
  <c r="J1181" i="14" a="1"/>
  <c r="J1181" i="14"/>
  <c r="J1182" i="14" a="1"/>
  <c r="J1182" i="14"/>
  <c r="J1183" i="14" a="1"/>
  <c r="J1183" i="14"/>
  <c r="J1184" i="14" a="1"/>
  <c r="J1184" i="14"/>
  <c r="J1185" i="14" a="1"/>
  <c r="J1185" i="14"/>
  <c r="J1186" i="14" a="1"/>
  <c r="J1186" i="14"/>
  <c r="J1187" i="14" a="1"/>
  <c r="J1187" i="14"/>
  <c r="J1188" i="14" a="1"/>
  <c r="J1188" i="14"/>
  <c r="J1189" i="14" a="1"/>
  <c r="J1189" i="14"/>
  <c r="J1190" i="14" a="1"/>
  <c r="J1190" i="14"/>
  <c r="J1191" i="14" a="1"/>
  <c r="J1191" i="14"/>
  <c r="J1192" i="14" a="1"/>
  <c r="J1192" i="14"/>
  <c r="J1193" i="14" a="1"/>
  <c r="J1193" i="14"/>
  <c r="J1194" i="14" a="1"/>
  <c r="J1194" i="14"/>
  <c r="J1195" i="14" a="1"/>
  <c r="J1195" i="14"/>
  <c r="J1196" i="14" a="1"/>
  <c r="J1196" i="14"/>
  <c r="J1197" i="14" a="1"/>
  <c r="J1197" i="14"/>
  <c r="J1198" i="14" a="1"/>
  <c r="J1198" i="14"/>
  <c r="J1199" i="14" a="1"/>
  <c r="J1199" i="14"/>
  <c r="J1200" i="14" a="1"/>
  <c r="J1200" i="14"/>
  <c r="J1201" i="14" a="1"/>
  <c r="J1201" i="14"/>
  <c r="J1202" i="14" a="1"/>
  <c r="J1202" i="14"/>
  <c r="J1203" i="14" a="1"/>
  <c r="J1203" i="14"/>
  <c r="J1204" i="14" a="1"/>
  <c r="J1204" i="14"/>
  <c r="J1205" i="14" a="1"/>
  <c r="J1205" i="14"/>
  <c r="J1206" i="14" a="1"/>
  <c r="J1206" i="14"/>
  <c r="J1207" i="14" a="1"/>
  <c r="J1207" i="14"/>
  <c r="J1208" i="14" a="1"/>
  <c r="J1208" i="14"/>
  <c r="J1209" i="14" a="1"/>
  <c r="J1209" i="14"/>
  <c r="J1210" i="14" a="1"/>
  <c r="J1210" i="14"/>
  <c r="J1211" i="14" a="1"/>
  <c r="J1211" i="14"/>
  <c r="J1212" i="14" a="1"/>
  <c r="J1212" i="14"/>
  <c r="J1213" i="14" a="1"/>
  <c r="J1213" i="14"/>
  <c r="J1214" i="14" a="1"/>
  <c r="J1214" i="14"/>
  <c r="J1215" i="14" a="1"/>
  <c r="J1215" i="14"/>
  <c r="J1216" i="14" a="1"/>
  <c r="J1216" i="14"/>
  <c r="J1217" i="14" a="1"/>
  <c r="J1217" i="14"/>
  <c r="J1218" i="14" a="1"/>
  <c r="J1218" i="14"/>
  <c r="J1219" i="14" a="1"/>
  <c r="J1219" i="14"/>
  <c r="J1220" i="14" a="1"/>
  <c r="J1220" i="14"/>
  <c r="J1221" i="14" a="1"/>
  <c r="J1221" i="14"/>
  <c r="J1222" i="14" a="1"/>
  <c r="J1222" i="14"/>
  <c r="J1223" i="14" a="1"/>
  <c r="J1223" i="14"/>
  <c r="J1224" i="14" a="1"/>
  <c r="J1224" i="14"/>
  <c r="J1225" i="14" a="1"/>
  <c r="J1225" i="14"/>
  <c r="J1226" i="14" a="1"/>
  <c r="J1226" i="14"/>
  <c r="J1227" i="14" a="1"/>
  <c r="J1227" i="14"/>
  <c r="J1228" i="14" a="1"/>
  <c r="J1228" i="14"/>
  <c r="J1229" i="14" a="1"/>
  <c r="J1229" i="14"/>
  <c r="J1230" i="14" a="1"/>
  <c r="J1230" i="14"/>
  <c r="J1231" i="14" a="1"/>
  <c r="J1231" i="14"/>
  <c r="J1232" i="14" a="1"/>
  <c r="J1232" i="14"/>
  <c r="J1233" i="14" a="1"/>
  <c r="J1233" i="14"/>
  <c r="J1234" i="14" a="1"/>
  <c r="J1234" i="14"/>
  <c r="J1235" i="14" a="1"/>
  <c r="J1235" i="14"/>
  <c r="J1236" i="14" a="1"/>
  <c r="J1236" i="14"/>
  <c r="J1237" i="14" a="1"/>
  <c r="J1237" i="14"/>
  <c r="J1238" i="14" a="1"/>
  <c r="J1238" i="14"/>
  <c r="J1239" i="14" a="1"/>
  <c r="J1239" i="14"/>
  <c r="J1240" i="14" a="1"/>
  <c r="J1240" i="14"/>
  <c r="J1241" i="14" a="1"/>
  <c r="J1241" i="14"/>
  <c r="J1242" i="14" a="1"/>
  <c r="J1242" i="14"/>
  <c r="J1243" i="14" a="1"/>
  <c r="J1243" i="14"/>
  <c r="J1244" i="14" a="1"/>
  <c r="J1244" i="14"/>
  <c r="J1245" i="14" a="1"/>
  <c r="J1245" i="14"/>
  <c r="J1246" i="14" a="1"/>
  <c r="J1246" i="14"/>
  <c r="J1247" i="14" a="1"/>
  <c r="J1247" i="14"/>
  <c r="J1248" i="14" a="1"/>
  <c r="J1248" i="14"/>
  <c r="J1249" i="14" a="1"/>
  <c r="J1249" i="14"/>
  <c r="J1250" i="14" a="1"/>
  <c r="J1250" i="14"/>
  <c r="J1251" i="14" a="1"/>
  <c r="J1251" i="14"/>
  <c r="J1252" i="14" a="1"/>
  <c r="J1252" i="14"/>
  <c r="J1253" i="14" a="1"/>
  <c r="J1253" i="14"/>
  <c r="J1254" i="14" a="1"/>
  <c r="J1254" i="14"/>
  <c r="J1255" i="14" a="1"/>
  <c r="J1255" i="14"/>
  <c r="J1256" i="14" a="1"/>
  <c r="J1256" i="14"/>
  <c r="J1257" i="14" a="1"/>
  <c r="J1257" i="14"/>
  <c r="J1258" i="14" a="1"/>
  <c r="J1258" i="14"/>
  <c r="J1259" i="14" a="1"/>
  <c r="J1259" i="14"/>
  <c r="J1260" i="14" a="1"/>
  <c r="J1260" i="14"/>
  <c r="J1261" i="14" a="1"/>
  <c r="J1261" i="14"/>
  <c r="J1262" i="14" a="1"/>
  <c r="J1262" i="14"/>
  <c r="J1263" i="14" a="1"/>
  <c r="J1263" i="14"/>
  <c r="J1264" i="14" a="1"/>
  <c r="J1264" i="14"/>
  <c r="J1265" i="14" a="1"/>
  <c r="J1265" i="14"/>
  <c r="J1266" i="14" a="1"/>
  <c r="J1266" i="14"/>
  <c r="J1267" i="14" a="1"/>
  <c r="J1267" i="14"/>
  <c r="J1268" i="14" a="1"/>
  <c r="J1268" i="14"/>
  <c r="J1269" i="14" a="1"/>
  <c r="J1269" i="14"/>
  <c r="J1270" i="14" a="1"/>
  <c r="J1270" i="14"/>
  <c r="J1271" i="14" a="1"/>
  <c r="J1271" i="14"/>
  <c r="J1272" i="14" a="1"/>
  <c r="J1272" i="14"/>
  <c r="J1273" i="14" a="1"/>
  <c r="J1273" i="14"/>
  <c r="J1274" i="14" a="1"/>
  <c r="J1274" i="14"/>
  <c r="J1275" i="14" a="1"/>
  <c r="J1275" i="14"/>
  <c r="J1276" i="14" a="1"/>
  <c r="J1276" i="14"/>
  <c r="J1277" i="14" a="1"/>
  <c r="J1277" i="14"/>
  <c r="J1278" i="14" a="1"/>
  <c r="J1278" i="14"/>
  <c r="J1279" i="14" a="1"/>
  <c r="J1279" i="14"/>
  <c r="J1280" i="14" a="1"/>
  <c r="J1280" i="14"/>
  <c r="J1281" i="14" a="1"/>
  <c r="J1281" i="14"/>
  <c r="J1282" i="14" a="1"/>
  <c r="J1282" i="14"/>
  <c r="J1283" i="14" a="1"/>
  <c r="J1283" i="14"/>
  <c r="J1284" i="14" a="1"/>
  <c r="J1284" i="14"/>
  <c r="J1285" i="14" a="1"/>
  <c r="J1285" i="14"/>
  <c r="J1286" i="14" a="1"/>
  <c r="J1286" i="14"/>
  <c r="J1287" i="14" a="1"/>
  <c r="J1287" i="14"/>
  <c r="J1288" i="14" a="1"/>
  <c r="J1288" i="14"/>
  <c r="J1289" i="14" a="1"/>
  <c r="J1289" i="14"/>
  <c r="J1290" i="14" a="1"/>
  <c r="J1290" i="14"/>
  <c r="J1291" i="14" a="1"/>
  <c r="J1291" i="14"/>
  <c r="J1292" i="14" a="1"/>
  <c r="J1292" i="14"/>
  <c r="J1293" i="14" a="1"/>
  <c r="J1293" i="14"/>
  <c r="J1294" i="14" a="1"/>
  <c r="J1294" i="14"/>
  <c r="J1295" i="14" a="1"/>
  <c r="J1295" i="14"/>
  <c r="J1296" i="14" a="1"/>
  <c r="J1296" i="14"/>
  <c r="J1297" i="14" a="1"/>
  <c r="J1297" i="14"/>
  <c r="J1298" i="14" a="1"/>
  <c r="J1298" i="14"/>
  <c r="J1299" i="14" a="1"/>
  <c r="J1299" i="14"/>
  <c r="J1300" i="14" a="1"/>
  <c r="J1300" i="14"/>
  <c r="J1301" i="14" a="1"/>
  <c r="J1301" i="14"/>
  <c r="J1302" i="14" a="1"/>
  <c r="J1302" i="14"/>
  <c r="J1303" i="14" a="1"/>
  <c r="J1303" i="14"/>
  <c r="J1304" i="14" a="1"/>
  <c r="J1304" i="14"/>
  <c r="J1305" i="14" a="1"/>
  <c r="J1305" i="14"/>
  <c r="J1306" i="14" a="1"/>
  <c r="J1306" i="14"/>
  <c r="J1307" i="14" a="1"/>
  <c r="J1307" i="14"/>
  <c r="J1308" i="14" a="1"/>
  <c r="J1308" i="14"/>
  <c r="J1309" i="14" a="1"/>
  <c r="J1309" i="14"/>
  <c r="J1310" i="14" a="1"/>
  <c r="J1310" i="14"/>
  <c r="J1311" i="14" a="1"/>
  <c r="J1311" i="14"/>
  <c r="J1312" i="14" a="1"/>
  <c r="J1312" i="14"/>
  <c r="J1313" i="14" a="1"/>
  <c r="J1313" i="14"/>
  <c r="J1314" i="14" a="1"/>
  <c r="J1314" i="14"/>
  <c r="J1315" i="14" a="1"/>
  <c r="J1315" i="14"/>
  <c r="J1316" i="14" a="1"/>
  <c r="J1316" i="14"/>
  <c r="J1317" i="14" a="1"/>
  <c r="J1317" i="14"/>
  <c r="J1318" i="14" a="1"/>
  <c r="J1318" i="14"/>
  <c r="J1319" i="14" a="1"/>
  <c r="J1319" i="14"/>
  <c r="J1320" i="14" a="1"/>
  <c r="J1320" i="14"/>
  <c r="J1321" i="14" a="1"/>
  <c r="J1321" i="14"/>
  <c r="J1322" i="14" a="1"/>
  <c r="J1322" i="14"/>
  <c r="J1323" i="14" a="1"/>
  <c r="J1323" i="14"/>
  <c r="J1324" i="14" a="1"/>
  <c r="J1324" i="14"/>
  <c r="J1325" i="14" a="1"/>
  <c r="J1325" i="14"/>
  <c r="J1326" i="14" a="1"/>
  <c r="J1326" i="14"/>
  <c r="J1327" i="14" a="1"/>
  <c r="J1327" i="14"/>
  <c r="J1328" i="14" a="1"/>
  <c r="J1328" i="14"/>
  <c r="J1329" i="14" a="1"/>
  <c r="J1329" i="14"/>
  <c r="J1330" i="14" a="1"/>
  <c r="J1330" i="14"/>
  <c r="J1331" i="14" a="1"/>
  <c r="J1331" i="14"/>
  <c r="J1332" i="14" a="1"/>
  <c r="J1332" i="14"/>
  <c r="J1333" i="14" a="1"/>
  <c r="J1333" i="14"/>
  <c r="J1334" i="14" a="1"/>
  <c r="J1334" i="14"/>
  <c r="J1335" i="14" a="1"/>
  <c r="J1335" i="14"/>
  <c r="J1336" i="14" a="1"/>
  <c r="J1336" i="14"/>
  <c r="J1337" i="14" a="1"/>
  <c r="J1337" i="14"/>
  <c r="J1338" i="14" a="1"/>
  <c r="J1338" i="14"/>
  <c r="J1339" i="14" a="1"/>
  <c r="J1339" i="14"/>
  <c r="J1340" i="14" a="1"/>
  <c r="J1340" i="14"/>
  <c r="J1341" i="14" a="1"/>
  <c r="J1341" i="14"/>
  <c r="J1342" i="14" a="1"/>
  <c r="J1342" i="14"/>
  <c r="J1343" i="14" a="1"/>
  <c r="J1343" i="14"/>
  <c r="J1344" i="14" a="1"/>
  <c r="J1344" i="14"/>
  <c r="J1345" i="14" a="1"/>
  <c r="J1345" i="14"/>
  <c r="J1346" i="14" a="1"/>
  <c r="J1346" i="14"/>
  <c r="J1347" i="14" a="1"/>
  <c r="J1347" i="14"/>
  <c r="J1348" i="14" a="1"/>
  <c r="J1348" i="14"/>
  <c r="J1349" i="14" a="1"/>
  <c r="J1349" i="14"/>
  <c r="J1350" i="14" a="1"/>
  <c r="J1350" i="14"/>
  <c r="J1351" i="14" a="1"/>
  <c r="J1351" i="14"/>
  <c r="J1352" i="14" a="1"/>
  <c r="J1352" i="14"/>
  <c r="J1353" i="14" a="1"/>
  <c r="J1353" i="14"/>
  <c r="J1354" i="14" a="1"/>
  <c r="J1354" i="14"/>
  <c r="J1355" i="14" a="1"/>
  <c r="J1355" i="14"/>
  <c r="J1356" i="14" a="1"/>
  <c r="J1356" i="14"/>
  <c r="J1357" i="14" a="1"/>
  <c r="J1357" i="14"/>
  <c r="J1358" i="14" a="1"/>
  <c r="J1358" i="14"/>
  <c r="J1359" i="14" a="1"/>
  <c r="J1359" i="14"/>
  <c r="J1360" i="14" a="1"/>
  <c r="J1360" i="14"/>
  <c r="J1361" i="14" a="1"/>
  <c r="J1361" i="14"/>
  <c r="J1362" i="14" a="1"/>
  <c r="J1362" i="14"/>
  <c r="J1363" i="14" a="1"/>
  <c r="J1363" i="14"/>
  <c r="J1364" i="14" a="1"/>
  <c r="J1364" i="14"/>
  <c r="J1365" i="14" a="1"/>
  <c r="J1365" i="14"/>
  <c r="J1366" i="14" a="1"/>
  <c r="J1366" i="14"/>
  <c r="J1367" i="14" a="1"/>
  <c r="J1367" i="14"/>
  <c r="J1368" i="14" a="1"/>
  <c r="J1368" i="14"/>
  <c r="J1369" i="14" a="1"/>
  <c r="J1369" i="14"/>
  <c r="J1370" i="14" a="1"/>
  <c r="J1370" i="14"/>
  <c r="J1371" i="14" a="1"/>
  <c r="J1371" i="14"/>
  <c r="J1372" i="14" a="1"/>
  <c r="J1372" i="14"/>
  <c r="J1373" i="14" a="1"/>
  <c r="J1373" i="14"/>
  <c r="J1374" i="14" a="1"/>
  <c r="J1374" i="14"/>
  <c r="J1375" i="14" a="1"/>
  <c r="J1375" i="14"/>
  <c r="J1376" i="14" a="1"/>
  <c r="J1376" i="14"/>
  <c r="J1377" i="14" a="1"/>
  <c r="J1377" i="14"/>
  <c r="J1378" i="14" a="1"/>
  <c r="J1378" i="14"/>
  <c r="J1379" i="14" a="1"/>
  <c r="J1379" i="14"/>
  <c r="J1380" i="14" a="1"/>
  <c r="J1380" i="14"/>
  <c r="J1381" i="14" a="1"/>
  <c r="J1381" i="14"/>
  <c r="J1382" i="14" a="1"/>
  <c r="J1382" i="14"/>
  <c r="J1383" i="14" a="1"/>
  <c r="J1383" i="14"/>
  <c r="J1384" i="14" a="1"/>
  <c r="J1384" i="14"/>
  <c r="J1385" i="14" a="1"/>
  <c r="J1385" i="14"/>
  <c r="J1386" i="14" a="1"/>
  <c r="J1386" i="14"/>
  <c r="J1387" i="14" a="1"/>
  <c r="J1387" i="14"/>
  <c r="J1388" i="14" a="1"/>
  <c r="J1388" i="14"/>
  <c r="J1389" i="14" a="1"/>
  <c r="J1389" i="14"/>
  <c r="J1390" i="14" a="1"/>
  <c r="J1390" i="14"/>
  <c r="J1391" i="14" a="1"/>
  <c r="J1391" i="14"/>
  <c r="J1392" i="14" a="1"/>
  <c r="J1392" i="14"/>
  <c r="J1393" i="14" a="1"/>
  <c r="J1393" i="14"/>
  <c r="J1394" i="14" a="1"/>
  <c r="J1394" i="14"/>
  <c r="J1395" i="14" a="1"/>
  <c r="J1395" i="14"/>
  <c r="J1396" i="14" a="1"/>
  <c r="J1396" i="14"/>
  <c r="J1397" i="14" a="1"/>
  <c r="J1397" i="14"/>
  <c r="J1398" i="14" a="1"/>
  <c r="J1398" i="14"/>
  <c r="J1399" i="14" a="1"/>
  <c r="J1399" i="14"/>
  <c r="J1400" i="14" a="1"/>
  <c r="J1400" i="14"/>
  <c r="J1401" i="14" a="1"/>
  <c r="J1401" i="14"/>
  <c r="J1402" i="14" a="1"/>
  <c r="J1402" i="14"/>
  <c r="J1403" i="14" a="1"/>
  <c r="J1403" i="14"/>
  <c r="J1404" i="14" a="1"/>
  <c r="J1404" i="14"/>
  <c r="J1405" i="14" a="1"/>
  <c r="J1405" i="14"/>
  <c r="J1406" i="14" a="1"/>
  <c r="J1406" i="14"/>
  <c r="J1407" i="14" a="1"/>
  <c r="J1407" i="14"/>
  <c r="J1408" i="14" a="1"/>
  <c r="J1408" i="14"/>
  <c r="J1409" i="14" a="1"/>
  <c r="J1409" i="14"/>
  <c r="J1410" i="14" a="1"/>
  <c r="J1410" i="14"/>
  <c r="J1411" i="14" a="1"/>
  <c r="J1411" i="14"/>
  <c r="J1412" i="14" a="1"/>
  <c r="J1412" i="14"/>
  <c r="J1413" i="14" a="1"/>
  <c r="J1413" i="14"/>
  <c r="J1414" i="14" a="1"/>
  <c r="J1414" i="14"/>
  <c r="J1415" i="14" a="1"/>
  <c r="J1415" i="14"/>
  <c r="J1416" i="14" a="1"/>
  <c r="J1416" i="14"/>
  <c r="J1417" i="14" a="1"/>
  <c r="J1417" i="14"/>
  <c r="J1418" i="14" a="1"/>
  <c r="J1418" i="14"/>
  <c r="J1419" i="14" a="1"/>
  <c r="J1419" i="14"/>
  <c r="J1420" i="14" a="1"/>
  <c r="J1420" i="14"/>
  <c r="J1421" i="14" a="1"/>
  <c r="J1421" i="14"/>
  <c r="J1422" i="14" a="1"/>
  <c r="J1422" i="14"/>
  <c r="J1423" i="14" a="1"/>
  <c r="J1423" i="14"/>
  <c r="J1424" i="14" a="1"/>
  <c r="J1424" i="14"/>
  <c r="J1425" i="14" a="1"/>
  <c r="J1425" i="14"/>
  <c r="J1426" i="14" a="1"/>
  <c r="J1426" i="14"/>
  <c r="J1427" i="14" a="1"/>
  <c r="J1427" i="14"/>
  <c r="J1428" i="14" a="1"/>
  <c r="J1428" i="14"/>
  <c r="J1429" i="14" a="1"/>
  <c r="J1429" i="14"/>
  <c r="J1430" i="14" a="1"/>
  <c r="J1430" i="14"/>
  <c r="J1431" i="14" a="1"/>
  <c r="J1431" i="14"/>
  <c r="J1432" i="14" a="1"/>
  <c r="J1432" i="14"/>
  <c r="J1433" i="14" a="1"/>
  <c r="J1433" i="14"/>
  <c r="J1434" i="14" a="1"/>
  <c r="J1434" i="14"/>
  <c r="J1435" i="14" a="1"/>
  <c r="J1435" i="14"/>
  <c r="J1436" i="14" a="1"/>
  <c r="J1436" i="14"/>
  <c r="J1437" i="14" a="1"/>
  <c r="J1437" i="14"/>
  <c r="J1438" i="14" a="1"/>
  <c r="J1438" i="14"/>
  <c r="J1439" i="14" a="1"/>
  <c r="J1439" i="14"/>
  <c r="J1440" i="14" a="1"/>
  <c r="J1440" i="14"/>
  <c r="J1441" i="14" a="1"/>
  <c r="J1441" i="14"/>
  <c r="J1442" i="14" a="1"/>
  <c r="J1442" i="14"/>
  <c r="J1443" i="14" a="1"/>
  <c r="J1443" i="14"/>
  <c r="J1444" i="14" a="1"/>
  <c r="J1444" i="14"/>
  <c r="J1445" i="14" a="1"/>
  <c r="J1445" i="14"/>
  <c r="J1446" i="14" a="1"/>
  <c r="J1446" i="14"/>
  <c r="J1447" i="14" a="1"/>
  <c r="J1447" i="14"/>
  <c r="J1448" i="14" a="1"/>
  <c r="J1448" i="14"/>
  <c r="J1449" i="14" a="1"/>
  <c r="J1449" i="14"/>
  <c r="J1450" i="14" a="1"/>
  <c r="J1450" i="14"/>
  <c r="J1451" i="14" a="1"/>
  <c r="J1451" i="14"/>
  <c r="J1452" i="14" a="1"/>
  <c r="J1452" i="14"/>
  <c r="J1453" i="14" a="1"/>
  <c r="J1453" i="14"/>
  <c r="J1454" i="14" a="1"/>
  <c r="J1454" i="14"/>
  <c r="J1455" i="14" a="1"/>
  <c r="J1455" i="14"/>
  <c r="J1456" i="14" a="1"/>
  <c r="J1456" i="14"/>
  <c r="J1457" i="14" a="1"/>
  <c r="J1457" i="14"/>
  <c r="J1458" i="14" a="1"/>
  <c r="J1458" i="14"/>
  <c r="J1459" i="14" a="1"/>
  <c r="J1459" i="14"/>
  <c r="J1460" i="14" a="1"/>
  <c r="J1460" i="14"/>
  <c r="J1461" i="14" a="1"/>
  <c r="J1461" i="14"/>
  <c r="J1462" i="14" a="1"/>
  <c r="J1462" i="14"/>
  <c r="J1463" i="14" a="1"/>
  <c r="J1463" i="14"/>
  <c r="J1464" i="14" a="1"/>
  <c r="J1464" i="14"/>
  <c r="J1465" i="14" a="1"/>
  <c r="J1465" i="14"/>
  <c r="J1466" i="14" a="1"/>
  <c r="J1466" i="14"/>
  <c r="J1467" i="14" a="1"/>
  <c r="J1467" i="14"/>
  <c r="J1468" i="14" a="1"/>
  <c r="J1468" i="14"/>
  <c r="J1469" i="14" a="1"/>
  <c r="J1469" i="14"/>
  <c r="J1470" i="14" a="1"/>
  <c r="J1470" i="14"/>
  <c r="J1471" i="14" a="1"/>
  <c r="J1471" i="14"/>
  <c r="J1472" i="14" a="1"/>
  <c r="J1472" i="14"/>
  <c r="J1473" i="14" a="1"/>
  <c r="J1473" i="14"/>
  <c r="J1474" i="14" a="1"/>
  <c r="J1474" i="14"/>
  <c r="J1475" i="14" a="1"/>
  <c r="J1475" i="14"/>
  <c r="J1476" i="14" a="1"/>
  <c r="J1476" i="14"/>
  <c r="J1477" i="14" a="1"/>
  <c r="J1477" i="14"/>
  <c r="J1478" i="14" a="1"/>
  <c r="J1478" i="14"/>
  <c r="J1479" i="14" a="1"/>
  <c r="J1479" i="14"/>
  <c r="J1480" i="14" a="1"/>
  <c r="J1480" i="14"/>
  <c r="J1481" i="14" a="1"/>
  <c r="J1481" i="14"/>
  <c r="J1482" i="14" a="1"/>
  <c r="J1482" i="14"/>
  <c r="J1483" i="14" a="1"/>
  <c r="J1483" i="14"/>
  <c r="J1484" i="14" a="1"/>
  <c r="J1484" i="14"/>
  <c r="J1485" i="14" a="1"/>
  <c r="J1485" i="14"/>
  <c r="J1486" i="14" a="1"/>
  <c r="J1486" i="14"/>
  <c r="J1487" i="14" a="1"/>
  <c r="J1487" i="14"/>
  <c r="J1488" i="14" a="1"/>
  <c r="J1488" i="14"/>
  <c r="J1489" i="14" a="1"/>
  <c r="J1489" i="14"/>
  <c r="J1490" i="14" a="1"/>
  <c r="J1490" i="14"/>
  <c r="J1491" i="14" a="1"/>
  <c r="J1491" i="14"/>
  <c r="J1492" i="14" a="1"/>
  <c r="J1492" i="14"/>
  <c r="J1493" i="14" a="1"/>
  <c r="J1493" i="14"/>
  <c r="J1494" i="14" a="1"/>
  <c r="J1494" i="14"/>
  <c r="J1495" i="14" a="1"/>
  <c r="J1495" i="14"/>
  <c r="J1496" i="14" a="1"/>
  <c r="J1496" i="14"/>
  <c r="J1497" i="14" a="1"/>
  <c r="J1497" i="14"/>
  <c r="J1498" i="14" a="1"/>
  <c r="J1498" i="14"/>
  <c r="J1499" i="14" a="1"/>
  <c r="J1499" i="14"/>
  <c r="J1500" i="14" a="1"/>
  <c r="J1500" i="14"/>
  <c r="J1501" i="14" a="1"/>
  <c r="J1501" i="14"/>
  <c r="J1502" i="14" a="1"/>
  <c r="J1502" i="14"/>
  <c r="J1503" i="14" a="1"/>
  <c r="J1503" i="14"/>
  <c r="J1504" i="14" a="1"/>
  <c r="J1504" i="14"/>
  <c r="J1505" i="14" a="1"/>
  <c r="J1505" i="14"/>
  <c r="J1506" i="14" a="1"/>
  <c r="J1506" i="14"/>
  <c r="J1507" i="14" a="1"/>
  <c r="J1507" i="14"/>
  <c r="J1508" i="14" a="1"/>
  <c r="J1508" i="14"/>
  <c r="J1509" i="14" a="1"/>
  <c r="J1509" i="14"/>
  <c r="J1510" i="14" a="1"/>
  <c r="J1510" i="14"/>
  <c r="J1511" i="14" a="1"/>
  <c r="J1511" i="14"/>
  <c r="J1512" i="14" a="1"/>
  <c r="J1512" i="14"/>
  <c r="J1513" i="14" a="1"/>
  <c r="J1513" i="14"/>
  <c r="J1514" i="14" a="1"/>
  <c r="J1514" i="14"/>
  <c r="J1515" i="14" a="1"/>
  <c r="J1515" i="14"/>
  <c r="J1516" i="14" a="1"/>
  <c r="J1516" i="14"/>
  <c r="J1517" i="14" a="1"/>
  <c r="J1517" i="14"/>
  <c r="J1518" i="14" a="1"/>
  <c r="J1518" i="14"/>
  <c r="J1519" i="14" a="1"/>
  <c r="J1519" i="14"/>
  <c r="J1520" i="14" a="1"/>
  <c r="J1520" i="14"/>
  <c r="J1521" i="14" a="1"/>
  <c r="J1521" i="14"/>
  <c r="J1522" i="14" a="1"/>
  <c r="J1522" i="14"/>
  <c r="J1523" i="14" a="1"/>
  <c r="J1523" i="14"/>
  <c r="J1524" i="14" a="1"/>
  <c r="J1524" i="14"/>
  <c r="J1525" i="14" a="1"/>
  <c r="J1525" i="14"/>
  <c r="J1526" i="14" a="1"/>
  <c r="J1526" i="14"/>
  <c r="J1527" i="14" a="1"/>
  <c r="J1527" i="14"/>
  <c r="J1528" i="14" a="1"/>
  <c r="J1528" i="14"/>
  <c r="J1529" i="14" a="1"/>
  <c r="J1529" i="14"/>
  <c r="J1530" i="14" a="1"/>
  <c r="J1530" i="14"/>
  <c r="J1531" i="14" a="1"/>
  <c r="J1531" i="14"/>
  <c r="J1532" i="14" a="1"/>
  <c r="J1532" i="14"/>
  <c r="J1533" i="14" a="1"/>
  <c r="J1533" i="14"/>
  <c r="J1534" i="14" a="1"/>
  <c r="J1534" i="14"/>
  <c r="J1535" i="14" a="1"/>
  <c r="J1535" i="14"/>
  <c r="J1536" i="14" a="1"/>
  <c r="J1536" i="14"/>
  <c r="J1537" i="14" a="1"/>
  <c r="J1537" i="14"/>
  <c r="J1538" i="14" a="1"/>
  <c r="J1538" i="14"/>
  <c r="J1539" i="14" a="1"/>
  <c r="J1539" i="14"/>
  <c r="J1540" i="14" a="1"/>
  <c r="J1540" i="14"/>
  <c r="J1541" i="14" a="1"/>
  <c r="J1541" i="14"/>
  <c r="J1542" i="14" a="1"/>
  <c r="J1542" i="14"/>
  <c r="J1543" i="14" a="1"/>
  <c r="J1543" i="14"/>
  <c r="J1544" i="14" a="1"/>
  <c r="J1544" i="14"/>
  <c r="J1545" i="14" a="1"/>
  <c r="J1545" i="14"/>
  <c r="J1546" i="14" a="1"/>
  <c r="J1546" i="14"/>
  <c r="J1547" i="14" a="1"/>
  <c r="J1547" i="14"/>
  <c r="J1548" i="14" a="1"/>
  <c r="J1548" i="14"/>
  <c r="J1549" i="14" a="1"/>
  <c r="J1549" i="14"/>
  <c r="J1550" i="14" a="1"/>
  <c r="J1550" i="14"/>
  <c r="J1551" i="14" a="1"/>
  <c r="J1551" i="14"/>
  <c r="J1552" i="14" a="1"/>
  <c r="J1552" i="14"/>
  <c r="J1553" i="14" a="1"/>
  <c r="J1553" i="14"/>
  <c r="J1554" i="14" a="1"/>
  <c r="J1554" i="14"/>
  <c r="J1555" i="14" a="1"/>
  <c r="J1555" i="14"/>
  <c r="J1556" i="14" a="1"/>
  <c r="J1556" i="14"/>
  <c r="J1557" i="14" a="1"/>
  <c r="J1557" i="14"/>
  <c r="J1558" i="14" a="1"/>
  <c r="J1558" i="14"/>
  <c r="J1559" i="14" a="1"/>
  <c r="J1559" i="14"/>
  <c r="J1560" i="14" a="1"/>
  <c r="J1560" i="14"/>
  <c r="J1561" i="14" a="1"/>
  <c r="J1561" i="14"/>
  <c r="J1562" i="14" a="1"/>
  <c r="J1562" i="14"/>
  <c r="J1563" i="14" a="1"/>
  <c r="J1563" i="14"/>
  <c r="J1564" i="14" a="1"/>
  <c r="J1564" i="14"/>
  <c r="J1565" i="14" a="1"/>
  <c r="J1565" i="14"/>
  <c r="J1566" i="14" a="1"/>
  <c r="J1566" i="14"/>
  <c r="J1567" i="14" a="1"/>
  <c r="J1567" i="14"/>
  <c r="J1568" i="14" a="1"/>
  <c r="J1568" i="14"/>
  <c r="J1569" i="14" a="1"/>
  <c r="J1569" i="14"/>
  <c r="J1570" i="14" a="1"/>
  <c r="J1570" i="14"/>
  <c r="J1571" i="14" a="1"/>
  <c r="J1571" i="14"/>
  <c r="J1572" i="14" a="1"/>
  <c r="J1572" i="14"/>
  <c r="J1573" i="14" a="1"/>
  <c r="J1573" i="14"/>
  <c r="J1574" i="14" a="1"/>
  <c r="J1574" i="14"/>
  <c r="J1575" i="14" a="1"/>
  <c r="J1575" i="14"/>
  <c r="J1576" i="14" a="1"/>
  <c r="J1576" i="14"/>
  <c r="J1577" i="14" a="1"/>
  <c r="J1577" i="14"/>
  <c r="J1578" i="14" a="1"/>
  <c r="J1578" i="14"/>
  <c r="J1579" i="14" a="1"/>
  <c r="J1579" i="14"/>
  <c r="J1580" i="14" a="1"/>
  <c r="J1580" i="14"/>
  <c r="J1581" i="14" a="1"/>
  <c r="J1581" i="14"/>
  <c r="J1582" i="14" a="1"/>
  <c r="J1582" i="14"/>
  <c r="J1583" i="14" a="1"/>
  <c r="J1583" i="14"/>
  <c r="J1584" i="14" a="1"/>
  <c r="J1584" i="14"/>
  <c r="J1585" i="14" a="1"/>
  <c r="J1585" i="14"/>
  <c r="J1586" i="14" a="1"/>
  <c r="J1586" i="14"/>
  <c r="J1587" i="14" a="1"/>
  <c r="J1587" i="14"/>
  <c r="J1588" i="14" a="1"/>
  <c r="J1588" i="14"/>
  <c r="J1589" i="14" a="1"/>
  <c r="J1589" i="14"/>
  <c r="J1590" i="14" a="1"/>
  <c r="J1590" i="14"/>
  <c r="J1591" i="14" a="1"/>
  <c r="J1591" i="14"/>
  <c r="J1592" i="14" a="1"/>
  <c r="J1592" i="14"/>
  <c r="J1593" i="14" a="1"/>
  <c r="J1593" i="14"/>
  <c r="J1594" i="14" a="1"/>
  <c r="J1594" i="14"/>
  <c r="J1595" i="14" a="1"/>
  <c r="J1595" i="14"/>
  <c r="J1596" i="14" a="1"/>
  <c r="J1596" i="14"/>
  <c r="J1597" i="14" a="1"/>
  <c r="J1597" i="14"/>
  <c r="J1598" i="14" a="1"/>
  <c r="J1598" i="14"/>
  <c r="J1599" i="14" a="1"/>
  <c r="J1599" i="14"/>
  <c r="J1600" i="14" a="1"/>
  <c r="J1600" i="14"/>
  <c r="J1601" i="14" a="1"/>
  <c r="J1601" i="14"/>
  <c r="J1602" i="14" a="1"/>
  <c r="J1602" i="14"/>
  <c r="J1603" i="14" a="1"/>
  <c r="J1603" i="14"/>
  <c r="J1604" i="14" a="1"/>
  <c r="J1604" i="14"/>
  <c r="J1605" i="14" a="1"/>
  <c r="J1605" i="14"/>
  <c r="J1606" i="14" a="1"/>
  <c r="J1606" i="14"/>
  <c r="J1607" i="14" a="1"/>
  <c r="J1607" i="14"/>
  <c r="J1608" i="14" a="1"/>
  <c r="J1608" i="14"/>
  <c r="J1609" i="14" a="1"/>
  <c r="J1609" i="14"/>
  <c r="J1610" i="14" a="1"/>
  <c r="J1610" i="14"/>
  <c r="J1611" i="14" a="1"/>
  <c r="J1611" i="14"/>
  <c r="J1612" i="14" a="1"/>
  <c r="J1612" i="14"/>
  <c r="J1613" i="14" a="1"/>
  <c r="J1613" i="14"/>
  <c r="J1614" i="14" a="1"/>
  <c r="J1614" i="14"/>
  <c r="J1615" i="14" a="1"/>
  <c r="J1615" i="14"/>
  <c r="J1616" i="14" a="1"/>
  <c r="J1616" i="14"/>
  <c r="J1617" i="14" a="1"/>
  <c r="J1617" i="14"/>
  <c r="J1618" i="14" a="1"/>
  <c r="J1618" i="14"/>
  <c r="J1619" i="14" a="1"/>
  <c r="J1619" i="14"/>
  <c r="J1620" i="14" a="1"/>
  <c r="J1620" i="14"/>
  <c r="J1621" i="14" a="1"/>
  <c r="J1621" i="14"/>
  <c r="J1622" i="14" a="1"/>
  <c r="J1622" i="14"/>
  <c r="J1623" i="14" a="1"/>
  <c r="J1623" i="14"/>
  <c r="J1624" i="14" a="1"/>
  <c r="J1624" i="14"/>
  <c r="J1625" i="14" a="1"/>
  <c r="J1625" i="14"/>
  <c r="J1626" i="14" a="1"/>
  <c r="J1626" i="14"/>
  <c r="J1627" i="14" a="1"/>
  <c r="J1627" i="14"/>
  <c r="J1628" i="14" a="1"/>
  <c r="J1628" i="14"/>
  <c r="J1629" i="14" a="1"/>
  <c r="J1629" i="14"/>
  <c r="J1630" i="14" a="1"/>
  <c r="J1630" i="14"/>
  <c r="J1631" i="14" a="1"/>
  <c r="J1631" i="14"/>
  <c r="J1632" i="14" a="1"/>
  <c r="J1632" i="14"/>
  <c r="J1633" i="14" a="1"/>
  <c r="J1633" i="14"/>
  <c r="J1634" i="14" a="1"/>
  <c r="J1634" i="14"/>
  <c r="J1635" i="14" a="1"/>
  <c r="J1635" i="14"/>
  <c r="J1636" i="14" a="1"/>
  <c r="J1636" i="14"/>
  <c r="J1637" i="14" a="1"/>
  <c r="J1637" i="14"/>
  <c r="J1638" i="14" a="1"/>
  <c r="J1638" i="14"/>
  <c r="J1639" i="14" a="1"/>
  <c r="J1639" i="14"/>
  <c r="J1640" i="14" a="1"/>
  <c r="J1640" i="14"/>
  <c r="J1641" i="14" a="1"/>
  <c r="J1641" i="14"/>
  <c r="J1642" i="14" a="1"/>
  <c r="J1642" i="14"/>
  <c r="J1643" i="14" a="1"/>
  <c r="J1643" i="14"/>
  <c r="J1644" i="14" a="1"/>
  <c r="J1644" i="14"/>
  <c r="J1645" i="14" a="1"/>
  <c r="J1645" i="14"/>
  <c r="J1646" i="14" a="1"/>
  <c r="J1646" i="14"/>
  <c r="J1647" i="14" a="1"/>
  <c r="J1647" i="14"/>
  <c r="J1648" i="14" a="1"/>
  <c r="J1648" i="14"/>
  <c r="J1649" i="14" a="1"/>
  <c r="J1649" i="14"/>
  <c r="J1650" i="14" a="1"/>
  <c r="J1650" i="14"/>
  <c r="J1651" i="14" a="1"/>
  <c r="J1651" i="14"/>
  <c r="J1652" i="14" a="1"/>
  <c r="J1652" i="14"/>
  <c r="J1653" i="14" a="1"/>
  <c r="J1653" i="14"/>
  <c r="J1654" i="14" a="1"/>
  <c r="J1654" i="14"/>
  <c r="J1655" i="14" a="1"/>
  <c r="J1655" i="14"/>
  <c r="J1656" i="14" a="1"/>
  <c r="J1656" i="14"/>
  <c r="J1657" i="14" a="1"/>
  <c r="J1657" i="14"/>
  <c r="J1658" i="14" a="1"/>
  <c r="J1658" i="14"/>
  <c r="J1659" i="14" a="1"/>
  <c r="J1659" i="14"/>
  <c r="J1660" i="14" a="1"/>
  <c r="J1660" i="14"/>
  <c r="J1661" i="14" a="1"/>
  <c r="J1661" i="14"/>
  <c r="J1662" i="14" a="1"/>
  <c r="J1662" i="14"/>
  <c r="J1663" i="14" a="1"/>
  <c r="J1663" i="14"/>
  <c r="J1664" i="14" a="1"/>
  <c r="J1664" i="14"/>
  <c r="J1665" i="14" a="1"/>
  <c r="J1665" i="14"/>
  <c r="J1666" i="14" a="1"/>
  <c r="J1666" i="14"/>
  <c r="J1667" i="14" a="1"/>
  <c r="J1667" i="14"/>
  <c r="J1668" i="14" a="1"/>
  <c r="J1668" i="14"/>
  <c r="J1669" i="14" a="1"/>
  <c r="J1669" i="14"/>
  <c r="J1670" i="14" a="1"/>
  <c r="J1670" i="14"/>
  <c r="J1671" i="14" a="1"/>
  <c r="J1671" i="14"/>
  <c r="J1672" i="14" a="1"/>
  <c r="J1672" i="14"/>
  <c r="J1673" i="14" a="1"/>
  <c r="J1673" i="14"/>
  <c r="J1674" i="14" a="1"/>
  <c r="J1674" i="14"/>
  <c r="J1675" i="14" a="1"/>
  <c r="J1675" i="14"/>
  <c r="J1676" i="14" a="1"/>
  <c r="J1676" i="14"/>
  <c r="J1677" i="14" a="1"/>
  <c r="J1677" i="14"/>
  <c r="J1678" i="14" a="1"/>
  <c r="J1678" i="14"/>
  <c r="J1679" i="14" a="1"/>
  <c r="J1679" i="14"/>
  <c r="J1680" i="14" a="1"/>
  <c r="J1680" i="14"/>
  <c r="J1681" i="14" a="1"/>
  <c r="J1681" i="14"/>
  <c r="J1682" i="14" a="1"/>
  <c r="J1682" i="14"/>
  <c r="J1683" i="14" a="1"/>
  <c r="J1683" i="14"/>
  <c r="J1684" i="14" a="1"/>
  <c r="J1684" i="14"/>
  <c r="J1685" i="14" a="1"/>
  <c r="J1685" i="14"/>
  <c r="J1686" i="14" a="1"/>
  <c r="J1686" i="14"/>
  <c r="J1687" i="14" a="1"/>
  <c r="J1687" i="14"/>
  <c r="J1688" i="14" a="1"/>
  <c r="J1688" i="14"/>
  <c r="J1689" i="14" a="1"/>
  <c r="J1689" i="14"/>
  <c r="J1690" i="14" a="1"/>
  <c r="J1690" i="14"/>
  <c r="J1691" i="14" a="1"/>
  <c r="J1691" i="14"/>
  <c r="J1692" i="14" a="1"/>
  <c r="J1692" i="14"/>
  <c r="J1693" i="14" a="1"/>
  <c r="J1693" i="14"/>
  <c r="J1694" i="14" a="1"/>
  <c r="J1694" i="14"/>
  <c r="J1695" i="14" a="1"/>
  <c r="J1695" i="14"/>
  <c r="J1696" i="14" a="1"/>
  <c r="J1696" i="14"/>
  <c r="J1697" i="14" a="1"/>
  <c r="J1697" i="14"/>
  <c r="J1698" i="14" a="1"/>
  <c r="J1698" i="14"/>
  <c r="J1699" i="14" a="1"/>
  <c r="J1699" i="14"/>
  <c r="J1700" i="14" a="1"/>
  <c r="J1700" i="14"/>
  <c r="J1701" i="14" a="1"/>
  <c r="J1701" i="14"/>
  <c r="J1702" i="14" a="1"/>
  <c r="J1702" i="14"/>
  <c r="J1703" i="14" a="1"/>
  <c r="J1703" i="14"/>
  <c r="J1704" i="14" a="1"/>
  <c r="J1704" i="14"/>
  <c r="J1705" i="14" a="1"/>
  <c r="J1705" i="14"/>
  <c r="J1706" i="14" a="1"/>
  <c r="J1706" i="14"/>
  <c r="J1707" i="14" a="1"/>
  <c r="J1707" i="14"/>
  <c r="J1708" i="14" a="1"/>
  <c r="J1708" i="14"/>
  <c r="J1709" i="14" a="1"/>
  <c r="J1709" i="14"/>
  <c r="J1710" i="14" a="1"/>
  <c r="J1710" i="14"/>
  <c r="J1711" i="14" a="1"/>
  <c r="J1711" i="14"/>
  <c r="J1712" i="14" a="1"/>
  <c r="J1712" i="14"/>
  <c r="J1713" i="14" a="1"/>
  <c r="J1713" i="14"/>
  <c r="J1714" i="14" a="1"/>
  <c r="J1714" i="14"/>
  <c r="J1715" i="14" a="1"/>
  <c r="J1715" i="14"/>
  <c r="J1716" i="14" a="1"/>
  <c r="J1716" i="14"/>
  <c r="J1717" i="14" a="1"/>
  <c r="J1717" i="14"/>
  <c r="J1718" i="14" a="1"/>
  <c r="J1718" i="14"/>
  <c r="J1719" i="14" a="1"/>
  <c r="J1719" i="14"/>
  <c r="J1720" i="14" a="1"/>
  <c r="J1720" i="14"/>
  <c r="J1721" i="14" a="1"/>
  <c r="J1721" i="14"/>
  <c r="J1722" i="14" a="1"/>
  <c r="J1722" i="14"/>
  <c r="J1723" i="14" a="1"/>
  <c r="J1723" i="14"/>
  <c r="J1724" i="14" a="1"/>
  <c r="J1724" i="14"/>
  <c r="J1725" i="14" a="1"/>
  <c r="J1725" i="14"/>
  <c r="J1726" i="14" a="1"/>
  <c r="J1726" i="14"/>
  <c r="J1727" i="14" a="1"/>
  <c r="J1727" i="14"/>
  <c r="J1728" i="14" a="1"/>
  <c r="J1728" i="14"/>
  <c r="J1729" i="14" a="1"/>
  <c r="J1729" i="14"/>
  <c r="J1730" i="14" a="1"/>
  <c r="J1730" i="14"/>
  <c r="J1731" i="14" a="1"/>
  <c r="J1731" i="14"/>
  <c r="J1732" i="14" a="1"/>
  <c r="J1732" i="14"/>
  <c r="J1733" i="14" a="1"/>
  <c r="J1733" i="14"/>
  <c r="J1734" i="14" a="1"/>
  <c r="J1734" i="14"/>
  <c r="J1735" i="14" a="1"/>
  <c r="J1735" i="14"/>
  <c r="J1736" i="14" a="1"/>
  <c r="J1736" i="14"/>
  <c r="J1737" i="14" a="1"/>
  <c r="J1737" i="14"/>
  <c r="J1738" i="14" a="1"/>
  <c r="J1738" i="14"/>
  <c r="J1739" i="14" a="1"/>
  <c r="J1739" i="14"/>
  <c r="J1740" i="14" a="1"/>
  <c r="J1740" i="14"/>
  <c r="J1741" i="14" a="1"/>
  <c r="J1741" i="14"/>
  <c r="J1742" i="14" a="1"/>
  <c r="J1742" i="14"/>
  <c r="J1743" i="14" a="1"/>
  <c r="J1743" i="14"/>
  <c r="J1744" i="14" a="1"/>
  <c r="J1744" i="14"/>
  <c r="J1745" i="14" a="1"/>
  <c r="J1745" i="14"/>
  <c r="J1746" i="14" a="1"/>
  <c r="J1746" i="14"/>
  <c r="J1747" i="14" a="1"/>
  <c r="J1747" i="14"/>
  <c r="J1748" i="14" a="1"/>
  <c r="J1748" i="14"/>
  <c r="J1749" i="14" a="1"/>
  <c r="J1749" i="14"/>
  <c r="J1750" i="14" a="1"/>
  <c r="J1750" i="14"/>
  <c r="J1751" i="14" a="1"/>
  <c r="J1751" i="14"/>
  <c r="J1752" i="14" a="1"/>
  <c r="J1752" i="14"/>
  <c r="J1753" i="14" a="1"/>
  <c r="J1753" i="14"/>
  <c r="J1754" i="14" a="1"/>
  <c r="J1754" i="14"/>
  <c r="J1755" i="14" a="1"/>
  <c r="J1755" i="14"/>
  <c r="J1756" i="14" a="1"/>
  <c r="J1756" i="14"/>
  <c r="J1757" i="14" a="1"/>
  <c r="J1757" i="14"/>
  <c r="J1758" i="14" a="1"/>
  <c r="J1758" i="14"/>
  <c r="J1759" i="14" a="1"/>
  <c r="J1759" i="14"/>
  <c r="J1760" i="14" a="1"/>
  <c r="J1760" i="14"/>
  <c r="J1761" i="14" a="1"/>
  <c r="J1761" i="14"/>
  <c r="J1762" i="14" a="1"/>
  <c r="J1762" i="14"/>
  <c r="J1763" i="14" a="1"/>
  <c r="J1763" i="14"/>
  <c r="J1764" i="14" a="1"/>
  <c r="J1764" i="14"/>
  <c r="J1765" i="14" a="1"/>
  <c r="J1765" i="14"/>
  <c r="J1766" i="14" a="1"/>
  <c r="J1766" i="14"/>
  <c r="J1767" i="14" a="1"/>
  <c r="J1767" i="14"/>
  <c r="J1768" i="14" a="1"/>
  <c r="J1768" i="14"/>
  <c r="J1769" i="14" a="1"/>
  <c r="J1769" i="14"/>
  <c r="J1770" i="14" a="1"/>
  <c r="J1770" i="14"/>
  <c r="J1771" i="14" a="1"/>
  <c r="J1771" i="14"/>
  <c r="J1772" i="14" a="1"/>
  <c r="J1772" i="14"/>
  <c r="J1773" i="14" a="1"/>
  <c r="J1773" i="14"/>
  <c r="J1774" i="14" a="1"/>
  <c r="J1774" i="14"/>
  <c r="J1775" i="14" a="1"/>
  <c r="J1775" i="14"/>
  <c r="J1776" i="14" a="1"/>
  <c r="J1776" i="14"/>
  <c r="J1777" i="14" a="1"/>
  <c r="J1777" i="14"/>
  <c r="J1778" i="14" a="1"/>
  <c r="J1778" i="14"/>
  <c r="J1779" i="14" a="1"/>
  <c r="J1779" i="14"/>
  <c r="J1780" i="14" a="1"/>
  <c r="J1780" i="14"/>
  <c r="J1781" i="14" a="1"/>
  <c r="J1781" i="14"/>
  <c r="J1782" i="14" a="1"/>
  <c r="J1782" i="14"/>
  <c r="J1783" i="14" a="1"/>
  <c r="J1783" i="14"/>
  <c r="J1784" i="14" a="1"/>
  <c r="J1784" i="14"/>
  <c r="J1785" i="14" a="1"/>
  <c r="J1785" i="14"/>
  <c r="J1786" i="14" a="1"/>
  <c r="J1786" i="14"/>
  <c r="J1787" i="14" a="1"/>
  <c r="J1787" i="14"/>
  <c r="J1788" i="14" a="1"/>
  <c r="J1788" i="14"/>
  <c r="J1789" i="14" a="1"/>
  <c r="J1789" i="14"/>
  <c r="J1790" i="14" a="1"/>
  <c r="J1790" i="14"/>
  <c r="J1791" i="14" a="1"/>
  <c r="J1791" i="14"/>
  <c r="J1792" i="14" a="1"/>
  <c r="J1792" i="14"/>
  <c r="J1793" i="14" a="1"/>
  <c r="J1793" i="14"/>
  <c r="J1794" i="14" a="1"/>
  <c r="J1794" i="14"/>
  <c r="J1795" i="14" a="1"/>
  <c r="J1795" i="14"/>
  <c r="J1796" i="14" a="1"/>
  <c r="J1796" i="14"/>
  <c r="J1797" i="14" a="1"/>
  <c r="J1797" i="14"/>
  <c r="J1798" i="14" a="1"/>
  <c r="J1798" i="14"/>
  <c r="J1799" i="14" a="1"/>
  <c r="J1799" i="14"/>
  <c r="J1800" i="14" a="1"/>
  <c r="J1800" i="14"/>
  <c r="J1801" i="14" a="1"/>
  <c r="J1801" i="14"/>
  <c r="J1802" i="14" a="1"/>
  <c r="J1802" i="14"/>
  <c r="J1803" i="14" a="1"/>
  <c r="J1803" i="14"/>
  <c r="J1804" i="14" a="1"/>
  <c r="J1804" i="14"/>
  <c r="J1805" i="14" a="1"/>
  <c r="J1805" i="14"/>
  <c r="J1806" i="14" a="1"/>
  <c r="J1806" i="14"/>
  <c r="J1807" i="14" a="1"/>
  <c r="J1807" i="14"/>
  <c r="J1808" i="14" a="1"/>
  <c r="J1808" i="14"/>
  <c r="J1809" i="14" a="1"/>
  <c r="J1809" i="14"/>
  <c r="J1810" i="14" a="1"/>
  <c r="J1810" i="14"/>
  <c r="J1811" i="14" a="1"/>
  <c r="J1811" i="14"/>
  <c r="J1812" i="14" a="1"/>
  <c r="J1812" i="14"/>
  <c r="J1813" i="14" a="1"/>
  <c r="J1813" i="14"/>
  <c r="J1814" i="14" a="1"/>
  <c r="J1814" i="14"/>
  <c r="J1815" i="14" a="1"/>
  <c r="J1815" i="14"/>
  <c r="J1816" i="14" a="1"/>
  <c r="J1816" i="14"/>
  <c r="J1817" i="14" a="1"/>
  <c r="J1817" i="14"/>
  <c r="J1818" i="14" a="1"/>
  <c r="J1818" i="14"/>
  <c r="J1819" i="14" a="1"/>
  <c r="J1819" i="14"/>
  <c r="J1820" i="14" a="1"/>
  <c r="J1820" i="14"/>
  <c r="J1821" i="14" a="1"/>
  <c r="J1821" i="14"/>
  <c r="J1822" i="14" a="1"/>
  <c r="J1822" i="14"/>
  <c r="J1823" i="14" a="1"/>
  <c r="J1823" i="14"/>
  <c r="J1824" i="14" a="1"/>
  <c r="J1824" i="14"/>
  <c r="J1825" i="14" a="1"/>
  <c r="J1825" i="14"/>
  <c r="J1826" i="14" a="1"/>
  <c r="J1826" i="14"/>
  <c r="J1827" i="14" a="1"/>
  <c r="J1827" i="14"/>
  <c r="J1828" i="14" a="1"/>
  <c r="J1828" i="14"/>
  <c r="J1829" i="14" a="1"/>
  <c r="J1829" i="14"/>
  <c r="J1830" i="14" a="1"/>
  <c r="J1830" i="14"/>
  <c r="J1831" i="14" a="1"/>
  <c r="J1831" i="14"/>
  <c r="J1832" i="14" a="1"/>
  <c r="J1832" i="14"/>
  <c r="J1833" i="14" a="1"/>
  <c r="J1833" i="14"/>
  <c r="J1834" i="14" a="1"/>
  <c r="J1834" i="14"/>
  <c r="J1835" i="14" a="1"/>
  <c r="J1835" i="14"/>
  <c r="J1836" i="14" a="1"/>
  <c r="J1836" i="14"/>
  <c r="J1837" i="14" a="1"/>
  <c r="J1837" i="14"/>
  <c r="J1838" i="14" a="1"/>
  <c r="J1838" i="14"/>
  <c r="J1839" i="14" a="1"/>
  <c r="J1839" i="14"/>
  <c r="J1840" i="14" a="1"/>
  <c r="J1840" i="14"/>
  <c r="J1841" i="14" a="1"/>
  <c r="J1841" i="14"/>
  <c r="J1842" i="14" a="1"/>
  <c r="J1842" i="14"/>
  <c r="J1843" i="14" a="1"/>
  <c r="J1843" i="14"/>
  <c r="J1844" i="14" a="1"/>
  <c r="J1844" i="14"/>
  <c r="J1845" i="14" a="1"/>
  <c r="J1845" i="14"/>
  <c r="J1846" i="14" a="1"/>
  <c r="J1846" i="14"/>
  <c r="J1847" i="14" a="1"/>
  <c r="J1847" i="14"/>
  <c r="J1848" i="14" a="1"/>
  <c r="J1848" i="14"/>
  <c r="J1849" i="14" a="1"/>
  <c r="J1849" i="14"/>
  <c r="J1850" i="14" a="1"/>
  <c r="J1850" i="14"/>
  <c r="J1851" i="14" a="1"/>
  <c r="J1851" i="14"/>
  <c r="J1852" i="14" a="1"/>
  <c r="J1852" i="14"/>
  <c r="J1853" i="14" a="1"/>
  <c r="J1853" i="14"/>
  <c r="J1854" i="14" a="1"/>
  <c r="J1854" i="14"/>
  <c r="J1855" i="14" a="1"/>
  <c r="J1855" i="14"/>
  <c r="J1856" i="14" a="1"/>
  <c r="J1856" i="14"/>
  <c r="J1857" i="14" a="1"/>
  <c r="J1857" i="14"/>
  <c r="J1858" i="14" a="1"/>
  <c r="J1858" i="14"/>
  <c r="J1859" i="14" a="1"/>
  <c r="J1859" i="14"/>
  <c r="J1860" i="14" a="1"/>
  <c r="J1860" i="14"/>
  <c r="J1861" i="14" a="1"/>
  <c r="J1861" i="14"/>
  <c r="J1862" i="14" a="1"/>
  <c r="J1862" i="14"/>
  <c r="J1863" i="14" a="1"/>
  <c r="J1863" i="14"/>
  <c r="J1864" i="14" a="1"/>
  <c r="J1864" i="14"/>
  <c r="J1865" i="14" a="1"/>
  <c r="J1865" i="14"/>
  <c r="J1866" i="14" a="1"/>
  <c r="J1866" i="14"/>
  <c r="J1867" i="14" a="1"/>
  <c r="J1867" i="14"/>
  <c r="J1868" i="14" a="1"/>
  <c r="J1868" i="14"/>
  <c r="J1869" i="14" a="1"/>
  <c r="J1869" i="14"/>
  <c r="J1870" i="14" a="1"/>
  <c r="J1870" i="14"/>
  <c r="J1871" i="14" a="1"/>
  <c r="J1871" i="14"/>
  <c r="J1872" i="14" a="1"/>
  <c r="J1872" i="14"/>
  <c r="J1873" i="14" a="1"/>
  <c r="J1873" i="14"/>
  <c r="J1874" i="14" a="1"/>
  <c r="J1874" i="14"/>
  <c r="J1875" i="14" a="1"/>
  <c r="J1875" i="14"/>
  <c r="J1876" i="14" a="1"/>
  <c r="J1876" i="14"/>
  <c r="J1877" i="14" a="1"/>
  <c r="J1877" i="14"/>
  <c r="J1878" i="14" a="1"/>
  <c r="J1878" i="14"/>
  <c r="J1879" i="14" a="1"/>
  <c r="J1879" i="14"/>
  <c r="J1880" i="14" a="1"/>
  <c r="J1880" i="14"/>
  <c r="J1881" i="14" a="1"/>
  <c r="J1881" i="14"/>
  <c r="J1882" i="14" a="1"/>
  <c r="J1882" i="14"/>
  <c r="J1883" i="14" a="1"/>
  <c r="J1883" i="14"/>
  <c r="J1884" i="14" a="1"/>
  <c r="J1884" i="14"/>
  <c r="J1885" i="14" a="1"/>
  <c r="J1885" i="14"/>
  <c r="J1886" i="14" a="1"/>
  <c r="J1886" i="14"/>
  <c r="J1887" i="14" a="1"/>
  <c r="J1887" i="14"/>
  <c r="J1888" i="14" a="1"/>
  <c r="J1888" i="14"/>
  <c r="J1889" i="14" a="1"/>
  <c r="J1889" i="14"/>
  <c r="J1890" i="14" a="1"/>
  <c r="J1890" i="14"/>
  <c r="J1891" i="14" a="1"/>
  <c r="J1891" i="14"/>
  <c r="J1892" i="14" a="1"/>
  <c r="J1892" i="14"/>
  <c r="J1893" i="14" a="1"/>
  <c r="J1893" i="14"/>
  <c r="J1894" i="14" a="1"/>
  <c r="J1894" i="14"/>
  <c r="J1895" i="14" a="1"/>
  <c r="J1895" i="14"/>
  <c r="J1896" i="14" a="1"/>
  <c r="J1896" i="14"/>
  <c r="J1897" i="14" a="1"/>
  <c r="J1897" i="14"/>
  <c r="J1898" i="14" a="1"/>
  <c r="J1898" i="14"/>
  <c r="J1899" i="14" a="1"/>
  <c r="J1899" i="14"/>
  <c r="J1900" i="14" a="1"/>
  <c r="J1900" i="14"/>
  <c r="J1901" i="14" a="1"/>
  <c r="J1901" i="14"/>
  <c r="J1902" i="14" a="1"/>
  <c r="J1902" i="14"/>
  <c r="J1903" i="14" a="1"/>
  <c r="J1903" i="14"/>
  <c r="J1904" i="14" a="1"/>
  <c r="J1904" i="14"/>
  <c r="J1905" i="14" a="1"/>
  <c r="J1905" i="14"/>
  <c r="J1906" i="14" a="1"/>
  <c r="J1906" i="14"/>
  <c r="J1907" i="14" a="1"/>
  <c r="J1907" i="14"/>
  <c r="J1908" i="14" a="1"/>
  <c r="J1908" i="14"/>
  <c r="J1909" i="14" a="1"/>
  <c r="J1909" i="14"/>
  <c r="J1910" i="14" a="1"/>
  <c r="J1910" i="14"/>
  <c r="J1911" i="14" a="1"/>
  <c r="J1911" i="14"/>
  <c r="J1912" i="14" a="1"/>
  <c r="J1912" i="14"/>
  <c r="J1913" i="14" a="1"/>
  <c r="J1913" i="14"/>
  <c r="J1914" i="14" a="1"/>
  <c r="J1914" i="14"/>
  <c r="J1915" i="14" a="1"/>
  <c r="J1915" i="14"/>
  <c r="J1916" i="14" a="1"/>
  <c r="J1916" i="14"/>
  <c r="J1917" i="14" a="1"/>
  <c r="J1917" i="14"/>
  <c r="J1918" i="14" a="1"/>
  <c r="J1918" i="14"/>
  <c r="J1919" i="14" a="1"/>
  <c r="J1919" i="14"/>
  <c r="J1920" i="14" a="1"/>
  <c r="J1920" i="14"/>
  <c r="J1921" i="14" a="1"/>
  <c r="J1921" i="14"/>
  <c r="J1922" i="14" a="1"/>
  <c r="J1922" i="14"/>
  <c r="J1923" i="14" a="1"/>
  <c r="J1923" i="14"/>
  <c r="J1924" i="14" a="1"/>
  <c r="J1924" i="14"/>
  <c r="J1925" i="14" a="1"/>
  <c r="J1925" i="14"/>
  <c r="J1926" i="14" a="1"/>
  <c r="J1926" i="14"/>
  <c r="J1927" i="14" a="1"/>
  <c r="J1927" i="14"/>
  <c r="J1928" i="14" a="1"/>
  <c r="J1928" i="14"/>
  <c r="J1929" i="14" a="1"/>
  <c r="J1929" i="14"/>
  <c r="J1930" i="14" a="1"/>
  <c r="J1930" i="14"/>
  <c r="J1931" i="14" a="1"/>
  <c r="J1931" i="14"/>
  <c r="J1932" i="14" a="1"/>
  <c r="J1932" i="14"/>
  <c r="J1933" i="14" a="1"/>
  <c r="J1933" i="14"/>
  <c r="J1934" i="14" a="1"/>
  <c r="J1934" i="14"/>
  <c r="J1935" i="14" a="1"/>
  <c r="J1935" i="14"/>
  <c r="J1936" i="14" a="1"/>
  <c r="J1936" i="14"/>
  <c r="J1937" i="14" a="1"/>
  <c r="J1937" i="14"/>
  <c r="J1938" i="14" a="1"/>
  <c r="J1938" i="14"/>
  <c r="J1939" i="14" a="1"/>
  <c r="J1939" i="14"/>
  <c r="J1940" i="14" a="1"/>
  <c r="J1940" i="14"/>
  <c r="J1941" i="14" a="1"/>
  <c r="J1941" i="14"/>
  <c r="J1942" i="14" a="1"/>
  <c r="J1942" i="14"/>
  <c r="J1943" i="14" a="1"/>
  <c r="J1943" i="14"/>
  <c r="J1944" i="14" a="1"/>
  <c r="J1944" i="14"/>
  <c r="J1945" i="14" a="1"/>
  <c r="J1945" i="14"/>
  <c r="J1946" i="14" a="1"/>
  <c r="J1946" i="14"/>
  <c r="J1947" i="14" a="1"/>
  <c r="J1947" i="14"/>
  <c r="J1948" i="14" a="1"/>
  <c r="J1948" i="14"/>
  <c r="J1949" i="14" a="1"/>
  <c r="J1949" i="14"/>
  <c r="J1950" i="14" a="1"/>
  <c r="J1950" i="14"/>
  <c r="J1951" i="14" a="1"/>
  <c r="J1951" i="14"/>
  <c r="J1952" i="14" a="1"/>
  <c r="J1952" i="14"/>
  <c r="J1953" i="14" a="1"/>
  <c r="J1953" i="14"/>
  <c r="J1954" i="14" a="1"/>
  <c r="J1954" i="14"/>
  <c r="J1955" i="14" a="1"/>
  <c r="J1955" i="14"/>
  <c r="J1956" i="14" a="1"/>
  <c r="J1956" i="14"/>
  <c r="J1957" i="14" a="1"/>
  <c r="J1957" i="14"/>
  <c r="J1958" i="14" a="1"/>
  <c r="J1958" i="14"/>
  <c r="J1959" i="14" a="1"/>
  <c r="J1959" i="14"/>
  <c r="J1960" i="14" a="1"/>
  <c r="J1960" i="14"/>
  <c r="J1961" i="14" a="1"/>
  <c r="J1961" i="14"/>
  <c r="J1962" i="14" a="1"/>
  <c r="J1962" i="14"/>
  <c r="J1963" i="14" a="1"/>
  <c r="J1963" i="14"/>
  <c r="J1964" i="14" a="1"/>
  <c r="J1964" i="14"/>
  <c r="J1965" i="14" a="1"/>
  <c r="J1965" i="14"/>
  <c r="J1966" i="14" a="1"/>
  <c r="J1966" i="14"/>
  <c r="J1967" i="14" a="1"/>
  <c r="J1967" i="14"/>
  <c r="J1968" i="14" a="1"/>
  <c r="J1968" i="14"/>
  <c r="J1969" i="14" a="1"/>
  <c r="J1969" i="14"/>
  <c r="J1970" i="14" a="1"/>
  <c r="J1970" i="14"/>
  <c r="J1971" i="14" a="1"/>
  <c r="J1971" i="14"/>
  <c r="J1972" i="14" a="1"/>
  <c r="J1972" i="14"/>
  <c r="J1973" i="14" a="1"/>
  <c r="J1973" i="14"/>
  <c r="J1974" i="14" a="1"/>
  <c r="J1974" i="14"/>
  <c r="J1975" i="14" a="1"/>
  <c r="J1975" i="14"/>
  <c r="J1976" i="14" a="1"/>
  <c r="J1976" i="14"/>
  <c r="J1977" i="14" a="1"/>
  <c r="J1977" i="14"/>
  <c r="J1978" i="14" a="1"/>
  <c r="J1978" i="14"/>
  <c r="J1979" i="14" a="1"/>
  <c r="J1979" i="14"/>
  <c r="J1980" i="14" a="1"/>
  <c r="J1980" i="14"/>
  <c r="J1981" i="14" a="1"/>
  <c r="J1981" i="14"/>
  <c r="J1982" i="14" a="1"/>
  <c r="J1982" i="14"/>
  <c r="J1983" i="14" a="1"/>
  <c r="J1983" i="14"/>
  <c r="J1984" i="14" a="1"/>
  <c r="J1984" i="14"/>
  <c r="J1985" i="14" a="1"/>
  <c r="J1985" i="14"/>
  <c r="J1986" i="14" a="1"/>
  <c r="J1986" i="14"/>
  <c r="J1987" i="14" a="1"/>
  <c r="J1987" i="14"/>
  <c r="J1988" i="14" a="1"/>
  <c r="J1988" i="14"/>
  <c r="J1989" i="14" a="1"/>
  <c r="J1989" i="14"/>
  <c r="J1990" i="14" a="1"/>
  <c r="J1990" i="14"/>
  <c r="J1991" i="14" a="1"/>
  <c r="J1991" i="14"/>
  <c r="J1992" i="14" a="1"/>
  <c r="J1992" i="14"/>
  <c r="J1993" i="14" a="1"/>
  <c r="J1993" i="14"/>
  <c r="J1994" i="14" a="1"/>
  <c r="J1994" i="14"/>
  <c r="J1995" i="14" a="1"/>
  <c r="J1995" i="14"/>
  <c r="J1996" i="14" a="1"/>
  <c r="J1996" i="14"/>
  <c r="J1997" i="14" a="1"/>
  <c r="J1997" i="14"/>
  <c r="J1998" i="14" a="1"/>
  <c r="J1998" i="14"/>
  <c r="J1999" i="14" a="1"/>
  <c r="J1999" i="14"/>
  <c r="J2000" i="14" a="1"/>
  <c r="J2000" i="14"/>
  <c r="J2001" i="14" a="1"/>
  <c r="J2001" i="14"/>
  <c r="J2" i="14" a="1"/>
  <c r="J2" i="14"/>
  <c r="H2" i="14"/>
  <c r="U3" i="14" a="1"/>
  <c r="U3" i="14"/>
  <c r="U4" i="14" a="1"/>
  <c r="U4" i="14"/>
  <c r="U5" i="14" a="1"/>
  <c r="U5" i="14"/>
  <c r="U6" i="14" a="1"/>
  <c r="U6" i="14"/>
  <c r="U7" i="14" a="1"/>
  <c r="U7" i="14"/>
  <c r="U9" i="14" a="1"/>
  <c r="U9" i="14"/>
  <c r="U10" i="14" a="1"/>
  <c r="U10" i="14"/>
  <c r="U11" i="14" a="1"/>
  <c r="U11" i="14"/>
  <c r="U12" i="14" a="1"/>
  <c r="U12" i="14"/>
  <c r="U13" i="14" a="1"/>
  <c r="U13" i="14"/>
  <c r="U14" i="14" a="1"/>
  <c r="U14" i="14"/>
  <c r="U15" i="14" a="1"/>
  <c r="U15" i="14"/>
  <c r="U16" i="14" a="1"/>
  <c r="U16" i="14"/>
  <c r="U17" i="14" a="1"/>
  <c r="U17" i="14"/>
  <c r="U18" i="14" a="1"/>
  <c r="U18" i="14"/>
  <c r="U19" i="14" a="1"/>
  <c r="U19" i="14"/>
  <c r="U20" i="14" a="1"/>
  <c r="U20" i="14"/>
  <c r="U21" i="14" a="1"/>
  <c r="U21" i="14"/>
  <c r="U22" i="14" a="1"/>
  <c r="U22" i="14"/>
  <c r="U23" i="14" a="1"/>
  <c r="U23" i="14"/>
  <c r="U24" i="14" a="1"/>
  <c r="U24" i="14"/>
  <c r="U25" i="14" a="1"/>
  <c r="U25" i="14"/>
  <c r="U26" i="14" a="1"/>
  <c r="U26" i="14"/>
  <c r="U27" i="14" a="1"/>
  <c r="U27" i="14"/>
  <c r="U28" i="14" a="1"/>
  <c r="U28" i="14"/>
  <c r="U29" i="14" a="1"/>
  <c r="U29" i="14"/>
  <c r="U30" i="14" a="1"/>
  <c r="U30" i="14"/>
  <c r="U31" i="14" a="1"/>
  <c r="U31" i="14"/>
  <c r="U32" i="14" a="1"/>
  <c r="U32" i="14"/>
  <c r="U33" i="14" a="1"/>
  <c r="U33" i="14"/>
  <c r="U34" i="14" a="1"/>
  <c r="U34" i="14"/>
  <c r="U35" i="14" a="1"/>
  <c r="U35" i="14"/>
  <c r="U36" i="14" a="1"/>
  <c r="U36" i="14"/>
  <c r="U37" i="14" a="1"/>
  <c r="U37" i="14"/>
  <c r="U38" i="14" a="1"/>
  <c r="U38" i="14"/>
  <c r="U2" i="14" a="1"/>
  <c r="U2" i="14"/>
  <c r="Q765" i="14"/>
  <c r="Q766" i="14"/>
  <c r="Q767" i="14"/>
  <c r="Q768" i="14"/>
  <c r="Q769" i="14"/>
  <c r="Q770" i="14"/>
  <c r="Q771" i="14"/>
  <c r="Q772" i="14"/>
  <c r="Q773" i="14"/>
  <c r="Q774" i="14"/>
  <c r="Q775" i="14"/>
  <c r="Q776" i="14"/>
  <c r="Q777" i="14"/>
  <c r="Q778" i="14"/>
  <c r="Q779" i="14"/>
  <c r="Q780" i="14"/>
  <c r="Q781" i="14"/>
  <c r="Q782" i="14"/>
  <c r="Q783" i="14"/>
  <c r="Q784" i="14"/>
  <c r="Q785" i="14"/>
  <c r="Q786" i="14"/>
  <c r="Q787" i="14"/>
  <c r="Q788" i="14"/>
  <c r="Q789" i="14"/>
  <c r="Q790" i="14"/>
  <c r="Q791" i="14"/>
  <c r="Q792" i="14"/>
  <c r="Q793" i="14"/>
  <c r="Q794" i="14"/>
  <c r="Q795" i="14"/>
  <c r="Q796" i="14"/>
  <c r="Q797" i="14"/>
  <c r="Q798" i="14"/>
  <c r="Q799" i="14"/>
  <c r="Q800" i="14"/>
  <c r="Q801" i="14"/>
  <c r="Q802" i="14"/>
  <c r="Q803" i="14"/>
  <c r="Q804" i="14"/>
  <c r="Q805" i="14"/>
  <c r="Q806" i="14"/>
  <c r="Q807" i="14"/>
  <c r="Q808" i="14"/>
  <c r="Q809" i="14"/>
  <c r="Q810" i="14"/>
  <c r="Q811" i="14"/>
  <c r="Q812" i="14"/>
  <c r="Q813" i="14"/>
  <c r="Q814" i="14"/>
  <c r="Q815" i="14"/>
  <c r="Q816" i="14"/>
  <c r="Q817" i="14"/>
  <c r="Q818" i="14"/>
  <c r="Q819" i="14"/>
  <c r="Q820" i="14"/>
  <c r="Q821" i="14"/>
  <c r="Q822" i="14"/>
  <c r="Q823" i="14"/>
  <c r="Q824" i="14"/>
  <c r="Q825" i="14"/>
  <c r="Q826" i="14"/>
  <c r="Q827" i="14"/>
  <c r="Q828" i="14"/>
  <c r="Q829" i="14"/>
  <c r="Q830" i="14"/>
  <c r="Q831" i="14"/>
  <c r="Q832" i="14"/>
  <c r="Q833" i="14"/>
  <c r="Q834" i="14"/>
  <c r="Q835" i="14"/>
  <c r="Q836" i="14"/>
  <c r="Q837" i="14"/>
  <c r="Q838" i="14"/>
  <c r="Q839" i="14"/>
  <c r="Q840" i="14"/>
  <c r="Q841" i="14"/>
  <c r="Q842" i="14"/>
  <c r="Q843" i="14"/>
  <c r="Q844" i="14"/>
  <c r="Q845" i="14"/>
  <c r="Q846" i="14"/>
  <c r="Q847" i="14"/>
  <c r="Q848" i="14"/>
  <c r="Q849" i="14"/>
  <c r="Q850" i="14"/>
  <c r="Q851" i="14"/>
  <c r="Q852" i="14"/>
  <c r="Q853" i="14"/>
  <c r="Q854" i="14"/>
  <c r="Q855" i="14"/>
  <c r="Q856" i="14"/>
  <c r="Q857" i="14"/>
  <c r="Q858" i="14"/>
  <c r="Q859" i="14"/>
  <c r="Q860" i="14"/>
  <c r="Q861" i="14"/>
  <c r="Q862" i="14"/>
  <c r="Q863" i="14"/>
  <c r="Q864" i="14"/>
  <c r="Q865" i="14"/>
  <c r="Q866" i="14"/>
  <c r="Q867" i="14"/>
  <c r="Q868" i="14"/>
  <c r="Q869" i="14"/>
  <c r="Q870" i="14"/>
  <c r="Q871" i="14"/>
  <c r="Q872" i="14"/>
  <c r="Q873" i="14"/>
  <c r="Q874" i="14"/>
  <c r="Q875" i="14"/>
  <c r="Q876" i="14"/>
  <c r="Q877" i="14"/>
  <c r="Q878" i="14"/>
  <c r="Q879" i="14"/>
  <c r="Q880" i="14"/>
  <c r="Q881" i="14"/>
  <c r="Q882" i="14"/>
  <c r="Q883" i="14"/>
  <c r="Q884" i="14"/>
  <c r="Q885" i="14"/>
  <c r="Q886" i="14"/>
  <c r="Q887" i="14"/>
  <c r="Q888" i="14"/>
  <c r="Q889" i="14"/>
  <c r="Q890" i="14"/>
  <c r="Q891" i="14"/>
  <c r="Q892" i="14"/>
  <c r="Q893" i="14"/>
  <c r="Q894" i="14"/>
  <c r="Q895" i="14"/>
  <c r="Q896" i="14"/>
  <c r="Q897" i="14"/>
  <c r="Q898" i="14"/>
  <c r="Q899" i="14"/>
  <c r="Q900" i="14"/>
  <c r="Q901" i="14"/>
  <c r="Q902" i="14"/>
  <c r="Q903" i="14"/>
  <c r="Q904" i="14"/>
  <c r="Q905" i="14"/>
  <c r="Q906" i="14"/>
  <c r="Q907" i="14"/>
  <c r="Q908" i="14"/>
  <c r="Q909" i="14"/>
  <c r="Q910" i="14"/>
  <c r="Q911" i="14"/>
  <c r="Q912" i="14"/>
  <c r="Q913" i="14"/>
  <c r="Q914" i="14"/>
  <c r="Q915" i="14"/>
  <c r="Q916" i="14"/>
  <c r="Q917" i="14"/>
  <c r="Q918" i="14"/>
  <c r="Q919" i="14"/>
  <c r="Q920" i="14"/>
  <c r="Q921" i="14"/>
  <c r="Q922" i="14"/>
  <c r="Q923" i="14"/>
  <c r="Q924" i="14"/>
  <c r="Q925" i="14"/>
  <c r="Q926" i="14"/>
  <c r="Q927" i="14"/>
  <c r="Q928" i="14"/>
  <c r="Q929" i="14"/>
  <c r="Q930" i="14"/>
  <c r="Q931" i="14"/>
  <c r="Q932" i="14"/>
  <c r="Q933" i="14"/>
  <c r="Q934" i="14"/>
  <c r="Q935" i="14"/>
  <c r="Q936" i="14"/>
  <c r="Q937" i="14"/>
  <c r="Q938" i="14"/>
  <c r="Q939" i="14"/>
  <c r="Q940" i="14"/>
  <c r="Q941" i="14"/>
  <c r="Q942" i="14"/>
  <c r="Q943" i="14"/>
  <c r="Q944" i="14"/>
  <c r="Q945" i="14"/>
  <c r="Q946" i="14"/>
  <c r="Q947" i="14"/>
  <c r="Q948" i="14"/>
  <c r="Q949" i="14"/>
  <c r="Q950" i="14"/>
  <c r="Q951" i="14"/>
  <c r="Q952" i="14"/>
  <c r="Q953" i="14"/>
  <c r="Q954" i="14"/>
  <c r="Q955" i="14"/>
  <c r="Q956" i="14"/>
  <c r="Q957" i="14"/>
  <c r="Q958" i="14"/>
  <c r="Q959" i="14"/>
  <c r="Q960" i="14"/>
  <c r="Q961" i="14"/>
  <c r="Q962" i="14"/>
  <c r="Q963" i="14"/>
  <c r="Q964" i="14"/>
  <c r="Q965" i="14"/>
  <c r="Q966" i="14"/>
  <c r="Q967" i="14"/>
  <c r="Q968" i="14"/>
  <c r="Q969" i="14"/>
  <c r="Q970" i="14"/>
  <c r="Q971" i="14"/>
  <c r="Q972" i="14"/>
  <c r="Q973" i="14"/>
  <c r="Q974" i="14"/>
  <c r="Q975" i="14"/>
  <c r="Q976" i="14"/>
  <c r="Q977" i="14"/>
  <c r="Q978" i="14"/>
  <c r="Q979" i="14"/>
  <c r="Q980" i="14"/>
  <c r="Q981" i="14"/>
  <c r="Q982" i="14"/>
  <c r="Q983" i="14"/>
  <c r="Q984" i="14"/>
  <c r="Q985" i="14"/>
  <c r="Q986" i="14"/>
  <c r="Q987" i="14"/>
  <c r="Q988" i="14"/>
  <c r="Q989" i="14"/>
  <c r="Q990" i="14"/>
  <c r="Q991" i="14"/>
  <c r="Q992" i="14"/>
  <c r="Q993" i="14"/>
  <c r="Q994" i="14"/>
  <c r="Q995" i="14"/>
  <c r="Q996" i="14"/>
  <c r="Q997" i="14"/>
  <c r="Q998" i="14"/>
  <c r="Q999" i="14"/>
  <c r="Q1000" i="14"/>
  <c r="Q1001" i="14"/>
  <c r="Q1002" i="14"/>
  <c r="Q1003" i="14"/>
  <c r="Q1004" i="14"/>
  <c r="Q1005" i="14"/>
  <c r="Q1006" i="14"/>
  <c r="Q1007" i="14"/>
  <c r="Q1008" i="14"/>
  <c r="Q1009" i="14"/>
  <c r="Q1010" i="14"/>
  <c r="Q1011" i="14"/>
  <c r="Q1012" i="14"/>
  <c r="Q1013" i="14"/>
  <c r="Q1014" i="14"/>
  <c r="Q1015" i="14"/>
  <c r="Q1016" i="14"/>
  <c r="Q1017" i="14"/>
  <c r="Q1018" i="14"/>
  <c r="Q1019" i="14"/>
  <c r="Q1020" i="14"/>
  <c r="Q1021" i="14"/>
  <c r="Q1022" i="14"/>
  <c r="Q1023" i="14"/>
  <c r="Q1024" i="14"/>
  <c r="Q1025" i="14"/>
  <c r="Q1026" i="14"/>
  <c r="Q1027" i="14"/>
  <c r="Q1028" i="14"/>
  <c r="Q1029" i="14"/>
  <c r="Q1030" i="14"/>
  <c r="Q1031" i="14"/>
  <c r="Q1032" i="14"/>
  <c r="Q1033" i="14"/>
  <c r="Q1034" i="14"/>
  <c r="Q1035" i="14"/>
  <c r="Q1036" i="14"/>
  <c r="Q1037" i="14"/>
  <c r="Q1038" i="14"/>
  <c r="Q1039" i="14"/>
  <c r="Q1040" i="14"/>
  <c r="Q1041" i="14"/>
  <c r="Q1042" i="14"/>
  <c r="Q1043" i="14"/>
  <c r="Q1044" i="14"/>
  <c r="Q1045" i="14"/>
  <c r="Q1046" i="14"/>
  <c r="Q1047" i="14"/>
  <c r="Q1048" i="14"/>
  <c r="Q1049" i="14"/>
  <c r="Q1050" i="14"/>
  <c r="Q1051" i="14"/>
  <c r="Q1052" i="14"/>
  <c r="Q1053" i="14"/>
  <c r="Q1054" i="14"/>
  <c r="Q1055" i="14"/>
  <c r="Q1056" i="14"/>
  <c r="Q1057" i="14"/>
  <c r="Q1058" i="14"/>
  <c r="Q1059" i="14"/>
  <c r="Q1060" i="14"/>
  <c r="Q1061" i="14"/>
  <c r="Q1062" i="14"/>
  <c r="Q1063" i="14"/>
  <c r="Q1064" i="14"/>
  <c r="Q1065" i="14"/>
  <c r="Q1066" i="14"/>
  <c r="Q1067" i="14"/>
  <c r="Q1068" i="14"/>
  <c r="Q1069" i="14"/>
  <c r="Q1070" i="14"/>
  <c r="Q1071" i="14"/>
  <c r="Q1072" i="14"/>
  <c r="Q1073" i="14"/>
  <c r="Q1074" i="14"/>
  <c r="Q1075" i="14"/>
  <c r="Q1076" i="14"/>
  <c r="Q1077" i="14"/>
  <c r="Q1078" i="14"/>
  <c r="Q1079" i="14"/>
  <c r="Q1080" i="14"/>
  <c r="Q1081" i="14"/>
  <c r="Q1082" i="14"/>
  <c r="Q1083" i="14"/>
  <c r="Q1084" i="14"/>
  <c r="Q1085" i="14"/>
  <c r="Q1086" i="14"/>
  <c r="Q1087" i="14"/>
  <c r="Q1088" i="14"/>
  <c r="Q1089" i="14"/>
  <c r="Q1090" i="14"/>
  <c r="Q1091" i="14"/>
  <c r="Q1092" i="14"/>
  <c r="Q1093" i="14"/>
  <c r="Q1094" i="14"/>
  <c r="Q1095" i="14"/>
  <c r="Q1096" i="14"/>
  <c r="Q1097" i="14"/>
  <c r="Q1098" i="14"/>
  <c r="Q1099" i="14"/>
  <c r="Q1100" i="14"/>
  <c r="Q1101" i="14"/>
  <c r="Q1102" i="14"/>
  <c r="Q1103" i="14"/>
  <c r="Q1104" i="14"/>
  <c r="Q1105" i="14"/>
  <c r="Q1106" i="14"/>
  <c r="Q1107" i="14"/>
  <c r="Q1108" i="14"/>
  <c r="Q1109" i="14"/>
  <c r="Q1110" i="14"/>
  <c r="Q1111" i="14"/>
  <c r="Q1112" i="14"/>
  <c r="Q1113" i="14"/>
  <c r="Q1114" i="14"/>
  <c r="Q1115" i="14"/>
  <c r="Q1116" i="14"/>
  <c r="Q1117" i="14"/>
  <c r="Q1118" i="14"/>
  <c r="Q1119" i="14"/>
  <c r="Q1120" i="14"/>
  <c r="Q1121" i="14"/>
  <c r="Q1122" i="14"/>
  <c r="Q1123" i="14"/>
  <c r="Q1124" i="14"/>
  <c r="Q1125" i="14"/>
  <c r="Q1126" i="14"/>
  <c r="Q1127" i="14"/>
  <c r="Q1128" i="14"/>
  <c r="Q1129" i="14"/>
  <c r="Q1130" i="14"/>
  <c r="Q1131" i="14"/>
  <c r="Q1132" i="14"/>
  <c r="Q1133" i="14"/>
  <c r="Q1134" i="14"/>
  <c r="Q1135" i="14"/>
  <c r="Q1136" i="14"/>
  <c r="Q1137" i="14"/>
  <c r="Q1138" i="14"/>
  <c r="Q1139" i="14"/>
  <c r="Q1140" i="14"/>
  <c r="Q1141" i="14"/>
  <c r="Q1142" i="14"/>
  <c r="Q1143" i="14"/>
  <c r="Q1144" i="14"/>
  <c r="Q1145" i="14"/>
  <c r="Q1146" i="14"/>
  <c r="Q1147" i="14"/>
  <c r="Q1148" i="14"/>
  <c r="Q1149" i="14"/>
  <c r="Q1150" i="14"/>
  <c r="Q1151" i="14"/>
  <c r="Q1152" i="14"/>
  <c r="Q1153" i="14"/>
  <c r="Q1154" i="14"/>
  <c r="Q1155" i="14"/>
  <c r="Q1156" i="14"/>
  <c r="Q1157" i="14"/>
  <c r="Q1158" i="14"/>
  <c r="Q1159" i="14"/>
  <c r="Q1160" i="14"/>
  <c r="Q1161" i="14"/>
  <c r="Q1162" i="14"/>
  <c r="Q1163" i="14"/>
  <c r="Q1164" i="14"/>
  <c r="Q1165" i="14"/>
  <c r="Q1166" i="14"/>
  <c r="Q1167" i="14"/>
  <c r="Q1168" i="14"/>
  <c r="Q1169" i="14"/>
  <c r="Q1170" i="14"/>
  <c r="Q1171" i="14"/>
  <c r="Q1172" i="14"/>
  <c r="Q1173" i="14"/>
  <c r="Q1174" i="14"/>
  <c r="Q1175" i="14"/>
  <c r="Q1176" i="14"/>
  <c r="Q1177" i="14"/>
  <c r="Q1178" i="14"/>
  <c r="Q1179" i="14"/>
  <c r="Q1180" i="14"/>
  <c r="Q1181" i="14"/>
  <c r="Q1182" i="14"/>
  <c r="Q1183" i="14"/>
  <c r="Q1184" i="14"/>
  <c r="Q1185" i="14"/>
  <c r="Q1186" i="14"/>
  <c r="Q1187" i="14"/>
  <c r="Q1188" i="14"/>
  <c r="Q1189" i="14"/>
  <c r="Q1190" i="14"/>
  <c r="Q1191" i="14"/>
  <c r="Q1192" i="14"/>
  <c r="Q1193" i="14"/>
  <c r="Q1194" i="14"/>
  <c r="Q1195" i="14"/>
  <c r="Q1196" i="14"/>
  <c r="Q1197" i="14"/>
  <c r="Q1198" i="14"/>
  <c r="Q1199" i="14"/>
  <c r="Q1200" i="14"/>
  <c r="Q1201" i="14"/>
  <c r="Q1202" i="14"/>
  <c r="Q1203" i="14"/>
  <c r="Q1204" i="14"/>
  <c r="Q1205" i="14"/>
  <c r="Q1206" i="14"/>
  <c r="Q1207" i="14"/>
  <c r="Q1208" i="14"/>
  <c r="Q1209" i="14"/>
  <c r="Q1210" i="14"/>
  <c r="Q1211" i="14"/>
  <c r="Q1212" i="14"/>
  <c r="Q1213" i="14"/>
  <c r="Q1214" i="14"/>
  <c r="Q1215" i="14"/>
  <c r="Q1216" i="14"/>
  <c r="Q1217" i="14"/>
  <c r="Q1218" i="14"/>
  <c r="Q1219" i="14"/>
  <c r="Q1220" i="14"/>
  <c r="Q1221" i="14"/>
  <c r="Q1222" i="14"/>
  <c r="Q1223" i="14"/>
  <c r="Q1224" i="14"/>
  <c r="Q1225" i="14"/>
  <c r="Q1226" i="14"/>
  <c r="Q1227" i="14"/>
  <c r="Q1228" i="14"/>
  <c r="Q1229" i="14"/>
  <c r="Q1230" i="14"/>
  <c r="Q1231" i="14"/>
  <c r="Q1232" i="14"/>
  <c r="Q1233" i="14"/>
  <c r="Q1234" i="14"/>
  <c r="Q1235" i="14"/>
  <c r="Q1236" i="14"/>
  <c r="Q1237" i="14"/>
  <c r="Q1238" i="14"/>
  <c r="Q1239" i="14"/>
  <c r="Q1240" i="14"/>
  <c r="Q1241" i="14"/>
  <c r="Q1242" i="14"/>
  <c r="Q1243" i="14"/>
  <c r="Q1244" i="14"/>
  <c r="Q1245" i="14"/>
  <c r="Q1246" i="14"/>
  <c r="Q1247" i="14"/>
  <c r="Q1248" i="14"/>
  <c r="Q1249" i="14"/>
  <c r="Q1250" i="14"/>
  <c r="Q1251" i="14"/>
  <c r="Q1252" i="14"/>
  <c r="Q1253" i="14"/>
  <c r="Q1254" i="14"/>
  <c r="Q1255" i="14"/>
  <c r="Q1256" i="14"/>
  <c r="Q1257" i="14"/>
  <c r="Q1258" i="14"/>
  <c r="Q1259" i="14"/>
  <c r="Q1260" i="14"/>
  <c r="Q1261" i="14"/>
  <c r="Q1262" i="14"/>
  <c r="Q1263" i="14"/>
  <c r="Q1264" i="14"/>
  <c r="Q1265" i="14"/>
  <c r="Q1266" i="14"/>
  <c r="Q1267" i="14"/>
  <c r="Q1268" i="14"/>
  <c r="Q1269" i="14"/>
  <c r="Q1270" i="14"/>
  <c r="Q1271" i="14"/>
  <c r="Q1272" i="14"/>
  <c r="Q1273" i="14"/>
  <c r="Q1274" i="14"/>
  <c r="Q1275" i="14"/>
  <c r="Q1276" i="14"/>
  <c r="Q1277" i="14"/>
  <c r="Q1278" i="14"/>
  <c r="Q1279" i="14"/>
  <c r="Q1280" i="14"/>
  <c r="Q1281" i="14"/>
  <c r="Q1282" i="14"/>
  <c r="Q1283" i="14"/>
  <c r="Q1284" i="14"/>
  <c r="Q1285" i="14"/>
  <c r="Q1286" i="14"/>
  <c r="Q1287" i="14"/>
  <c r="Q1288" i="14"/>
  <c r="Q1289" i="14"/>
  <c r="Q1290" i="14"/>
  <c r="Q1291" i="14"/>
  <c r="Q1292" i="14"/>
  <c r="Q1293" i="14"/>
  <c r="Q1294" i="14"/>
  <c r="Q1295" i="14"/>
  <c r="Q1296" i="14"/>
  <c r="Q1297" i="14"/>
  <c r="Q1298" i="14"/>
  <c r="Q1299" i="14"/>
  <c r="Q1300" i="14"/>
  <c r="Q1301" i="14"/>
  <c r="Q1302" i="14"/>
  <c r="Q1303" i="14"/>
  <c r="Q1304" i="14"/>
  <c r="Q1305" i="14"/>
  <c r="Q1306" i="14"/>
  <c r="Q1307" i="14"/>
  <c r="Q1308" i="14"/>
  <c r="Q1309" i="14"/>
  <c r="Q1310" i="14"/>
  <c r="Q1311" i="14"/>
  <c r="Q1312" i="14"/>
  <c r="Q1313" i="14"/>
  <c r="Q1314" i="14"/>
  <c r="Q1315" i="14"/>
  <c r="Q1316" i="14"/>
  <c r="Q1317" i="14"/>
  <c r="Q1318" i="14"/>
  <c r="Q1319" i="14"/>
  <c r="Q1320" i="14"/>
  <c r="Q1321" i="14"/>
  <c r="Q1322" i="14"/>
  <c r="Q1323" i="14"/>
  <c r="Q1324" i="14"/>
  <c r="Q1325" i="14"/>
  <c r="Q1326" i="14"/>
  <c r="Q1327" i="14"/>
  <c r="Q1328" i="14"/>
  <c r="Q1329" i="14"/>
  <c r="Q1330" i="14"/>
  <c r="Q1331" i="14"/>
  <c r="Q1332" i="14"/>
  <c r="Q1333" i="14"/>
  <c r="Q1334" i="14"/>
  <c r="Q1335" i="14"/>
  <c r="Q1336" i="14"/>
  <c r="Q1337" i="14"/>
  <c r="Q1338" i="14"/>
  <c r="Q1339" i="14"/>
  <c r="Q1340" i="14"/>
  <c r="Q1341" i="14"/>
  <c r="Q1342" i="14"/>
  <c r="Q1343" i="14"/>
  <c r="Q1344" i="14"/>
  <c r="Q1345" i="14"/>
  <c r="Q1346" i="14"/>
  <c r="Q1347" i="14"/>
  <c r="Q1348" i="14"/>
  <c r="Q1349" i="14"/>
  <c r="Q1350" i="14"/>
  <c r="Q1351" i="14"/>
  <c r="Q1352" i="14"/>
  <c r="Q1353" i="14"/>
  <c r="Q1354" i="14"/>
  <c r="Q1355" i="14"/>
  <c r="Q1356" i="14"/>
  <c r="Q1357" i="14"/>
  <c r="Q1358" i="14"/>
  <c r="Q1359" i="14"/>
  <c r="Q1360" i="14"/>
  <c r="Q1361" i="14"/>
  <c r="Q1362" i="14"/>
  <c r="Q1363" i="14"/>
  <c r="Q1364" i="14"/>
  <c r="Q1365" i="14"/>
  <c r="Q1366" i="14"/>
  <c r="Q1367" i="14"/>
  <c r="Q1368" i="14"/>
  <c r="Q1369" i="14"/>
  <c r="Q1370" i="14"/>
  <c r="Q1371" i="14"/>
  <c r="Q1372" i="14"/>
  <c r="Q1373" i="14"/>
  <c r="Q1374" i="14"/>
  <c r="Q1375" i="14"/>
  <c r="Q1376" i="14"/>
  <c r="Q1377" i="14"/>
  <c r="Q1378" i="14"/>
  <c r="Q1379" i="14"/>
  <c r="Q1380" i="14"/>
  <c r="Q1381" i="14"/>
  <c r="Q1382" i="14"/>
  <c r="Q1383" i="14"/>
  <c r="Q1384" i="14"/>
  <c r="Q1385" i="14"/>
  <c r="Q1386" i="14"/>
  <c r="Q1387" i="14"/>
  <c r="Q1388" i="14"/>
  <c r="Q1389" i="14"/>
  <c r="Q1390" i="14"/>
  <c r="Q1391" i="14"/>
  <c r="Q1392" i="14"/>
  <c r="Q1393" i="14"/>
  <c r="Q1394" i="14"/>
  <c r="Q1395" i="14"/>
  <c r="Q1396" i="14"/>
  <c r="Q1397" i="14"/>
  <c r="Q1398" i="14"/>
  <c r="Q1399" i="14"/>
  <c r="Q1400" i="14"/>
  <c r="Q1401" i="14"/>
  <c r="Q1402" i="14"/>
  <c r="Q1403" i="14"/>
  <c r="Q1404" i="14"/>
  <c r="Q1405" i="14"/>
  <c r="Q1406" i="14"/>
  <c r="Q1407" i="14"/>
  <c r="Q1408" i="14"/>
  <c r="Q1409" i="14"/>
  <c r="Q1410" i="14"/>
  <c r="Q1411" i="14"/>
  <c r="Q1412" i="14"/>
  <c r="Q1413" i="14"/>
  <c r="Q1414" i="14"/>
  <c r="Q1415" i="14"/>
  <c r="Q1416" i="14"/>
  <c r="Q1417" i="14"/>
  <c r="Q1418" i="14"/>
  <c r="Q1419" i="14"/>
  <c r="Q1420" i="14"/>
  <c r="Q1421" i="14"/>
  <c r="Q1422" i="14"/>
  <c r="Q1423" i="14"/>
  <c r="Q1424" i="14"/>
  <c r="Q1425" i="14"/>
  <c r="Q1426" i="14"/>
  <c r="Q1427" i="14"/>
  <c r="Q1428" i="14"/>
  <c r="Q1429" i="14"/>
  <c r="Q1430" i="14"/>
  <c r="Q1431" i="14"/>
  <c r="Q1432" i="14"/>
  <c r="Q1433" i="14"/>
  <c r="Q1434" i="14"/>
  <c r="Q1435" i="14"/>
  <c r="Q1436" i="14"/>
  <c r="Q1437" i="14"/>
  <c r="Q1438" i="14"/>
  <c r="Q1439" i="14"/>
  <c r="Q1440" i="14"/>
  <c r="Q1441" i="14"/>
  <c r="Q1442" i="14"/>
  <c r="Q1443" i="14"/>
  <c r="Q1444" i="14"/>
  <c r="Q1445" i="14"/>
  <c r="Q1446" i="14"/>
  <c r="Q1447" i="14"/>
  <c r="Q1448" i="14"/>
  <c r="Q1449" i="14"/>
  <c r="Q1450" i="14"/>
  <c r="Q1451" i="14"/>
  <c r="Q1452" i="14"/>
  <c r="Q1453" i="14"/>
  <c r="Q1454" i="14"/>
  <c r="Q1455" i="14"/>
  <c r="Q1456" i="14"/>
  <c r="Q1457" i="14"/>
  <c r="Q1458" i="14"/>
  <c r="Q1459" i="14"/>
  <c r="Q1460" i="14"/>
  <c r="Q1461" i="14"/>
  <c r="Q1462" i="14"/>
  <c r="Q1463" i="14"/>
  <c r="Q1464" i="14"/>
  <c r="Q1465" i="14"/>
  <c r="Q1466" i="14"/>
  <c r="Q1467" i="14"/>
  <c r="Q1468" i="14"/>
  <c r="Q1469" i="14"/>
  <c r="Q1470" i="14"/>
  <c r="Q1471" i="14"/>
  <c r="Q1472" i="14"/>
  <c r="Q1473" i="14"/>
  <c r="Q1474" i="14"/>
  <c r="Q1475" i="14"/>
  <c r="Q1476" i="14"/>
  <c r="Q1477" i="14"/>
  <c r="Q1478" i="14"/>
  <c r="Q1479" i="14"/>
  <c r="Q1480" i="14"/>
  <c r="Q1481" i="14"/>
  <c r="Q1482" i="14"/>
  <c r="Q1483" i="14"/>
  <c r="Q1484" i="14"/>
  <c r="Q1485" i="14"/>
  <c r="Q1486" i="14"/>
  <c r="Q1487" i="14"/>
  <c r="Q1488" i="14"/>
  <c r="Q1489" i="14"/>
  <c r="Q1490" i="14"/>
  <c r="Q1491" i="14"/>
  <c r="Q1492" i="14"/>
  <c r="Q1493" i="14"/>
  <c r="Q1494" i="14"/>
  <c r="Q1495" i="14"/>
  <c r="Q1496" i="14"/>
  <c r="Q1497" i="14"/>
  <c r="Q1498" i="14"/>
  <c r="Q1499" i="14"/>
  <c r="Q1500" i="14"/>
  <c r="Q1501" i="14"/>
  <c r="Q1502" i="14"/>
  <c r="Q1503" i="14"/>
  <c r="Q1504" i="14"/>
  <c r="Q1505" i="14"/>
  <c r="Q1506" i="14"/>
  <c r="Q1507" i="14"/>
  <c r="Q1508" i="14"/>
  <c r="Q1509" i="14"/>
  <c r="Q1510" i="14"/>
  <c r="Q1511" i="14"/>
  <c r="Q1512" i="14"/>
  <c r="Q1513" i="14"/>
  <c r="Q1514" i="14"/>
  <c r="Q1515" i="14"/>
  <c r="Q1516" i="14"/>
  <c r="Q1517" i="14"/>
  <c r="Q1518" i="14"/>
  <c r="Q1519" i="14"/>
  <c r="Q1520" i="14"/>
  <c r="Q1521" i="14"/>
  <c r="Q1522" i="14"/>
  <c r="Q1523" i="14"/>
  <c r="Q1524" i="14"/>
  <c r="Q1525" i="14"/>
  <c r="Q1526" i="14"/>
  <c r="Q1527" i="14"/>
  <c r="Q1528" i="14"/>
  <c r="Q1529" i="14"/>
  <c r="Q1530" i="14"/>
  <c r="Q1531" i="14"/>
  <c r="Q1532" i="14"/>
  <c r="Q1533" i="14"/>
  <c r="Q1534" i="14"/>
  <c r="Q1535" i="14"/>
  <c r="Q1536" i="14"/>
  <c r="Q1537" i="14"/>
  <c r="Q1538" i="14"/>
  <c r="Q1539" i="14"/>
  <c r="Q1540" i="14"/>
  <c r="Q1541" i="14"/>
  <c r="Q1542" i="14"/>
  <c r="Q1543" i="14"/>
  <c r="Q1544" i="14"/>
  <c r="Q1545" i="14"/>
  <c r="Q1546" i="14"/>
  <c r="Q1547" i="14"/>
  <c r="Q1548" i="14"/>
  <c r="Q1549" i="14"/>
  <c r="Q1550" i="14"/>
  <c r="Q1551" i="14"/>
  <c r="Q1552" i="14"/>
  <c r="Q1553" i="14"/>
  <c r="Q1554" i="14"/>
  <c r="Q1555" i="14"/>
  <c r="Q1556" i="14"/>
  <c r="Q1557" i="14"/>
  <c r="Q1558" i="14"/>
  <c r="Q1559" i="14"/>
  <c r="Q1560" i="14"/>
  <c r="Q1561" i="14"/>
  <c r="Q1562" i="14"/>
  <c r="Q1563" i="14"/>
  <c r="Q1564" i="14"/>
  <c r="Q1565" i="14"/>
  <c r="Q1566" i="14"/>
  <c r="Q1567" i="14"/>
  <c r="Q1568" i="14"/>
  <c r="Q1569" i="14"/>
  <c r="Q1570" i="14"/>
  <c r="Q1571" i="14"/>
  <c r="Q1572" i="14"/>
  <c r="Q1573" i="14"/>
  <c r="Q1574" i="14"/>
  <c r="Q1575" i="14"/>
  <c r="Q1576" i="14"/>
  <c r="Q1577" i="14"/>
  <c r="Q1578" i="14"/>
  <c r="Q1579" i="14"/>
  <c r="Q1580" i="14"/>
  <c r="Q1581" i="14"/>
  <c r="Q1582" i="14"/>
  <c r="Q1583" i="14"/>
  <c r="Q1584" i="14"/>
  <c r="Q1585" i="14"/>
  <c r="Q1586" i="14"/>
  <c r="Q1587" i="14"/>
  <c r="Q1588" i="14"/>
  <c r="Q1589" i="14"/>
  <c r="Q1590" i="14"/>
  <c r="Q1591" i="14"/>
  <c r="Q1592" i="14"/>
  <c r="Q1593" i="14"/>
  <c r="Q1594" i="14"/>
  <c r="Q1595" i="14"/>
  <c r="Q1596" i="14"/>
  <c r="Q1597" i="14"/>
  <c r="Q1598" i="14"/>
  <c r="Q1599" i="14"/>
  <c r="Q1600" i="14"/>
  <c r="Q1601" i="14"/>
  <c r="Q1602" i="14"/>
  <c r="Q1603" i="14"/>
  <c r="Q1604" i="14"/>
  <c r="Q1605" i="14"/>
  <c r="Q1606" i="14"/>
  <c r="Q1607" i="14"/>
  <c r="Q1608" i="14"/>
  <c r="Q1609" i="14"/>
  <c r="Q1610" i="14"/>
  <c r="Q1611" i="14"/>
  <c r="Q1612" i="14"/>
  <c r="Q1613" i="14"/>
  <c r="Q1614" i="14"/>
  <c r="Q1615" i="14"/>
  <c r="Q1616" i="14"/>
  <c r="Q1617" i="14"/>
  <c r="Q1618" i="14"/>
  <c r="Q1619" i="14"/>
  <c r="Q1620" i="14"/>
  <c r="Q1621" i="14"/>
  <c r="Q1622" i="14"/>
  <c r="Q1623" i="14"/>
  <c r="Q1624" i="14"/>
  <c r="Q1625" i="14"/>
  <c r="Q1626" i="14"/>
  <c r="Q1627" i="14"/>
  <c r="Q1628" i="14"/>
  <c r="Q1629" i="14"/>
  <c r="Q1630" i="14"/>
  <c r="Q1631" i="14"/>
  <c r="Q1632" i="14"/>
  <c r="Q1633" i="14"/>
  <c r="Q1634" i="14"/>
  <c r="Q1635" i="14"/>
  <c r="Q1636" i="14"/>
  <c r="Q1637" i="14"/>
  <c r="Q1638" i="14"/>
  <c r="Q1639" i="14"/>
  <c r="Q1640" i="14"/>
  <c r="Q1641" i="14"/>
  <c r="Q1642" i="14"/>
  <c r="Q1643" i="14"/>
  <c r="Q1644" i="14"/>
  <c r="Q1645" i="14"/>
  <c r="Q1646" i="14"/>
  <c r="Q1647" i="14"/>
  <c r="Q1648" i="14"/>
  <c r="Q1649" i="14"/>
  <c r="Q1650" i="14"/>
  <c r="Q1651" i="14"/>
  <c r="Q1652" i="14"/>
  <c r="Q1653" i="14"/>
  <c r="Q1654" i="14"/>
  <c r="Q1655" i="14"/>
  <c r="Q1656" i="14"/>
  <c r="Q1657" i="14"/>
  <c r="Q1658" i="14"/>
  <c r="Q1659" i="14"/>
  <c r="Q1660" i="14"/>
  <c r="Q1661" i="14"/>
  <c r="Q1662" i="14"/>
  <c r="Q1663" i="14"/>
  <c r="Q1664" i="14"/>
  <c r="Q1665" i="14"/>
  <c r="Q1666" i="14"/>
  <c r="Q1667" i="14"/>
  <c r="Q1668" i="14"/>
  <c r="Q1669" i="14"/>
  <c r="Q1670" i="14"/>
  <c r="Q1671" i="14"/>
  <c r="Q1672" i="14"/>
  <c r="Q1673" i="14"/>
  <c r="Q1674" i="14"/>
  <c r="Q1675" i="14"/>
  <c r="Q1676" i="14"/>
  <c r="Q1677" i="14"/>
  <c r="Q1678" i="14"/>
  <c r="Q1679" i="14"/>
  <c r="Q1680" i="14"/>
  <c r="Q1681" i="14"/>
  <c r="Q1682" i="14"/>
  <c r="Q1683" i="14"/>
  <c r="Q1684" i="14"/>
  <c r="Q1685" i="14"/>
  <c r="Q1686" i="14"/>
  <c r="Q1687" i="14"/>
  <c r="Q1688" i="14"/>
  <c r="Q1689" i="14"/>
  <c r="Q1690" i="14"/>
  <c r="Q1691" i="14"/>
  <c r="Q1692" i="14"/>
  <c r="Q1693" i="14"/>
  <c r="Q1694" i="14"/>
  <c r="Q1695" i="14"/>
  <c r="Q1696" i="14"/>
  <c r="Q1697" i="14"/>
  <c r="Q1698" i="14"/>
  <c r="Q1699" i="14"/>
  <c r="Q1700" i="14"/>
  <c r="Q1701" i="14"/>
  <c r="Q1702" i="14"/>
  <c r="Q1703" i="14"/>
  <c r="Q1704" i="14"/>
  <c r="Q1705" i="14"/>
  <c r="Q1706" i="14"/>
  <c r="Q1707" i="14"/>
  <c r="Q1708" i="14"/>
  <c r="Q1709" i="14"/>
  <c r="Q1710" i="14"/>
  <c r="Q1711" i="14"/>
  <c r="Q1712" i="14"/>
  <c r="Q1713" i="14"/>
  <c r="Q1714" i="14"/>
  <c r="Q1715" i="14"/>
  <c r="Q1716" i="14"/>
  <c r="Q1717" i="14"/>
  <c r="Q1718" i="14"/>
  <c r="Q1719" i="14"/>
  <c r="Q1720" i="14"/>
  <c r="Q1721" i="14"/>
  <c r="Q1722" i="14"/>
  <c r="Q1723" i="14"/>
  <c r="Q1724" i="14"/>
  <c r="Q1725" i="14"/>
  <c r="Q1726" i="14"/>
  <c r="Q1727" i="14"/>
  <c r="Q1728" i="14"/>
  <c r="Q1729" i="14"/>
  <c r="Q1730" i="14"/>
  <c r="Q1731" i="14"/>
  <c r="Q1732" i="14"/>
  <c r="Q1733" i="14"/>
  <c r="Q1734" i="14"/>
  <c r="Q1735" i="14"/>
  <c r="Q1736" i="14"/>
  <c r="Q1737" i="14"/>
  <c r="Q1738" i="14"/>
  <c r="Q1739" i="14"/>
  <c r="Q1740" i="14"/>
  <c r="Q1741" i="14"/>
  <c r="Q1742" i="14"/>
  <c r="Q1743" i="14"/>
  <c r="Q1744" i="14"/>
  <c r="Q1745" i="14"/>
  <c r="Q1746" i="14"/>
  <c r="Q1747" i="14"/>
  <c r="Q1748" i="14"/>
  <c r="Q1749" i="14"/>
  <c r="Q1750" i="14"/>
  <c r="Q1751" i="14"/>
  <c r="Q1752" i="14"/>
  <c r="Q1753" i="14"/>
  <c r="Q1754" i="14"/>
  <c r="Q1755" i="14"/>
  <c r="Q1756" i="14"/>
  <c r="Q1757" i="14"/>
  <c r="Q1758" i="14"/>
  <c r="Q1759" i="14"/>
  <c r="Q1760" i="14"/>
  <c r="Q1761" i="14"/>
  <c r="Q1762" i="14"/>
  <c r="Q1763" i="14"/>
  <c r="Q1764" i="14"/>
  <c r="Q1765" i="14"/>
  <c r="Q1766" i="14"/>
  <c r="Q1767" i="14"/>
  <c r="Q1768" i="14"/>
  <c r="Q1769" i="14"/>
  <c r="Q1770" i="14"/>
  <c r="Q1771" i="14"/>
  <c r="Q1772" i="14"/>
  <c r="Q1773" i="14"/>
  <c r="Q1774" i="14"/>
  <c r="Q1775" i="14"/>
  <c r="Q1776" i="14"/>
  <c r="Q1777" i="14"/>
  <c r="Q1778" i="14"/>
  <c r="Q1779" i="14"/>
  <c r="Q1780" i="14"/>
  <c r="Q1781" i="14"/>
  <c r="Q1782" i="14"/>
  <c r="Q1783" i="14"/>
  <c r="Q1784" i="14"/>
  <c r="Q1785" i="14"/>
  <c r="Q1786" i="14"/>
  <c r="Q1787" i="14"/>
  <c r="Q1788" i="14"/>
  <c r="Q1789" i="14"/>
  <c r="Q1790" i="14"/>
  <c r="Q1791" i="14"/>
  <c r="Q1792" i="14"/>
  <c r="Q1793" i="14"/>
  <c r="Q1794" i="14"/>
  <c r="Q1795" i="14"/>
  <c r="Q1796" i="14"/>
  <c r="Q1797" i="14"/>
  <c r="Q1798" i="14"/>
  <c r="Q1799" i="14"/>
  <c r="Q1800" i="14"/>
  <c r="Q1801" i="14"/>
  <c r="Q1802" i="14"/>
  <c r="Q1803" i="14"/>
  <c r="Q1804" i="14"/>
  <c r="Q1805" i="14"/>
  <c r="Q1806" i="14"/>
  <c r="Q1807" i="14"/>
  <c r="Q1808" i="14"/>
  <c r="Q1809" i="14"/>
  <c r="Q1810" i="14"/>
  <c r="Q1811" i="14"/>
  <c r="Q1812" i="14"/>
  <c r="Q1813" i="14"/>
  <c r="Q1814" i="14"/>
  <c r="Q1815" i="14"/>
  <c r="Q1816" i="14"/>
  <c r="Q1817" i="14"/>
  <c r="Q1818" i="14"/>
  <c r="Q1819" i="14"/>
  <c r="Q1820" i="14"/>
  <c r="Q1821" i="14"/>
  <c r="Q1822" i="14"/>
  <c r="Q1823" i="14"/>
  <c r="Q1824" i="14"/>
  <c r="Q1825" i="14"/>
  <c r="Q1826" i="14"/>
  <c r="Q1827" i="14"/>
  <c r="Q1828" i="14"/>
  <c r="Q1829" i="14"/>
  <c r="Q1830" i="14"/>
  <c r="Q1831" i="14"/>
  <c r="Q1832" i="14"/>
  <c r="Q1833" i="14"/>
  <c r="Q1834" i="14"/>
  <c r="Q1835" i="14"/>
  <c r="Q1836" i="14"/>
  <c r="Q1837" i="14"/>
  <c r="Q1838" i="14"/>
  <c r="Q1839" i="14"/>
  <c r="Q1840" i="14"/>
  <c r="Q1841" i="14"/>
  <c r="Q1842" i="14"/>
  <c r="Q1843" i="14"/>
  <c r="Q1844" i="14"/>
  <c r="Q1845" i="14"/>
  <c r="Q1846" i="14"/>
  <c r="Q1847" i="14"/>
  <c r="Q1848" i="14"/>
  <c r="Q1849" i="14"/>
  <c r="Q1850" i="14"/>
  <c r="Q1851" i="14"/>
  <c r="Q1852" i="14"/>
  <c r="Q1853" i="14"/>
  <c r="Q1854" i="14"/>
  <c r="Q1855" i="14"/>
  <c r="Q1856" i="14"/>
  <c r="Q1857" i="14"/>
  <c r="Q1858" i="14"/>
  <c r="Q1859" i="14"/>
  <c r="Q1860" i="14"/>
  <c r="Q1861" i="14"/>
  <c r="Q1862" i="14"/>
  <c r="Q1863" i="14"/>
  <c r="Q1864" i="14"/>
  <c r="Q1865" i="14"/>
  <c r="Q1866" i="14"/>
  <c r="Q1867" i="14"/>
  <c r="Q1868" i="14"/>
  <c r="Q1869" i="14"/>
  <c r="Q1870" i="14"/>
  <c r="Q1871" i="14"/>
  <c r="Q1872" i="14"/>
  <c r="Q1873" i="14"/>
  <c r="Q1874" i="14"/>
  <c r="Q1875" i="14"/>
  <c r="Q1876" i="14"/>
  <c r="Q1877" i="14"/>
  <c r="Q1878" i="14"/>
  <c r="Q1879" i="14"/>
  <c r="Q1880" i="14"/>
  <c r="Q1881" i="14"/>
  <c r="Q1882" i="14"/>
  <c r="Q1883" i="14"/>
  <c r="Q1884" i="14"/>
  <c r="Q1885" i="14"/>
  <c r="Q1886" i="14"/>
  <c r="Q1887" i="14"/>
  <c r="Q1888" i="14"/>
  <c r="Q1889" i="14"/>
  <c r="Q1890" i="14"/>
  <c r="Q1891" i="14"/>
  <c r="Q1892" i="14"/>
  <c r="Q1893" i="14"/>
  <c r="Q1894" i="14"/>
  <c r="Q1895" i="14"/>
  <c r="Q1896" i="14"/>
  <c r="Q1897" i="14"/>
  <c r="Q1898" i="14"/>
  <c r="Q1899" i="14"/>
  <c r="Q1900" i="14"/>
  <c r="Q1901" i="14"/>
  <c r="Q1902" i="14"/>
  <c r="Q1903" i="14"/>
  <c r="Q1904" i="14"/>
  <c r="Q1905" i="14"/>
  <c r="Q1906" i="14"/>
  <c r="Q1907" i="14"/>
  <c r="Q1908" i="14"/>
  <c r="Q1909" i="14"/>
  <c r="Q1910" i="14"/>
  <c r="Q1911" i="14"/>
  <c r="Q1912" i="14"/>
  <c r="Q1913" i="14"/>
  <c r="Q1914" i="14"/>
  <c r="Q1915" i="14"/>
  <c r="Q1916" i="14"/>
  <c r="Q1917" i="14"/>
  <c r="Q1918" i="14"/>
  <c r="Q1919" i="14"/>
  <c r="Q1920" i="14"/>
  <c r="Q1921" i="14"/>
  <c r="Q1922" i="14"/>
  <c r="Q1923" i="14"/>
  <c r="Q1924" i="14"/>
  <c r="Q1925" i="14"/>
  <c r="Q1926" i="14"/>
  <c r="Q1927" i="14"/>
  <c r="Q1928" i="14"/>
  <c r="Q1929" i="14"/>
  <c r="Q1930" i="14"/>
  <c r="Q1931" i="14"/>
  <c r="Q1932" i="14"/>
  <c r="Q1933" i="14"/>
  <c r="Q1934" i="14"/>
  <c r="Q1935" i="14"/>
  <c r="Q1936" i="14"/>
  <c r="Q1937" i="14"/>
  <c r="Q1938" i="14"/>
  <c r="Q1939" i="14"/>
  <c r="Q1940" i="14"/>
  <c r="Q1941" i="14"/>
  <c r="Q1942" i="14"/>
  <c r="Q1943" i="14"/>
  <c r="Q1944" i="14"/>
  <c r="Q1945" i="14"/>
  <c r="Q1946" i="14"/>
  <c r="Q1947" i="14"/>
  <c r="Q1948" i="14"/>
  <c r="Q1949" i="14"/>
  <c r="Q1950" i="14"/>
  <c r="Q1951" i="14"/>
  <c r="Q1952" i="14"/>
  <c r="Q1953" i="14"/>
  <c r="Q1954" i="14"/>
  <c r="Q1955" i="14"/>
  <c r="Q1956" i="14"/>
  <c r="Q1957" i="14"/>
  <c r="Q1958" i="14"/>
  <c r="Q1959" i="14"/>
  <c r="Q1960" i="14"/>
  <c r="Q1961" i="14"/>
  <c r="Q1962" i="14"/>
  <c r="Q1963" i="14"/>
  <c r="Q1964" i="14"/>
  <c r="Q1965" i="14"/>
  <c r="Q1966" i="14"/>
  <c r="Q1967" i="14"/>
  <c r="Q1968" i="14"/>
  <c r="Q1969" i="14"/>
  <c r="Q1970" i="14"/>
  <c r="Q1971" i="14"/>
  <c r="Q1972" i="14"/>
  <c r="Q1973" i="14"/>
  <c r="Q1974" i="14"/>
  <c r="Q1975" i="14"/>
  <c r="Q1976" i="14"/>
  <c r="Q1977" i="14"/>
  <c r="Q1978" i="14"/>
  <c r="Q1979" i="14"/>
  <c r="Q1980" i="14"/>
  <c r="Q1981" i="14"/>
  <c r="Q1982" i="14"/>
  <c r="Q1983" i="14"/>
  <c r="Q1984" i="14"/>
  <c r="Q1985" i="14"/>
  <c r="Q1986" i="14"/>
  <c r="Q1987" i="14"/>
  <c r="Q1988" i="14"/>
  <c r="Q1989" i="14"/>
  <c r="Q1990" i="14"/>
  <c r="Q1991" i="14"/>
  <c r="Q1992" i="14"/>
  <c r="Q1993" i="14"/>
  <c r="Q1994" i="14"/>
  <c r="Q1995" i="14"/>
  <c r="Q1996" i="14"/>
  <c r="Q1997" i="14"/>
  <c r="Q1998" i="14"/>
  <c r="Q1999" i="14"/>
  <c r="Q2000" i="14"/>
  <c r="Q2001" i="14"/>
  <c r="Q547" i="14"/>
  <c r="Q548" i="14"/>
  <c r="Q549" i="14"/>
  <c r="Q550" i="14"/>
  <c r="Q551" i="14"/>
  <c r="Q552" i="14"/>
  <c r="Q553" i="14"/>
  <c r="Q554" i="14"/>
  <c r="Q555" i="14"/>
  <c r="Q556" i="14"/>
  <c r="Q557" i="14"/>
  <c r="Q558" i="14"/>
  <c r="Q559" i="14"/>
  <c r="Q560" i="14"/>
  <c r="Q561" i="14"/>
  <c r="Q562" i="14"/>
  <c r="Q563" i="14"/>
  <c r="Q564" i="14"/>
  <c r="Q565" i="14"/>
  <c r="Q566" i="14"/>
  <c r="Q567" i="14"/>
  <c r="Q568" i="14"/>
  <c r="Q569" i="14"/>
  <c r="Q570" i="14"/>
  <c r="Q571" i="14"/>
  <c r="Q572" i="14"/>
  <c r="Q573" i="14"/>
  <c r="Q574" i="14"/>
  <c r="Q575" i="14"/>
  <c r="Q576" i="14"/>
  <c r="Q577" i="14"/>
  <c r="Q578" i="14"/>
  <c r="Q579" i="14"/>
  <c r="Q580" i="14"/>
  <c r="Q581" i="14"/>
  <c r="Q582" i="14"/>
  <c r="Q583" i="14"/>
  <c r="Q584" i="14"/>
  <c r="Q585" i="14"/>
  <c r="Q586" i="14"/>
  <c r="Q587" i="14"/>
  <c r="Q588" i="14"/>
  <c r="Q589" i="14"/>
  <c r="Q590" i="14"/>
  <c r="Q591" i="14"/>
  <c r="Q592" i="14"/>
  <c r="Q593" i="14"/>
  <c r="Q594" i="14"/>
  <c r="Q595" i="14"/>
  <c r="Q596" i="14"/>
  <c r="Q597" i="14"/>
  <c r="Q598" i="14"/>
  <c r="Q599" i="14"/>
  <c r="Q600" i="14"/>
  <c r="Q601" i="14"/>
  <c r="Q602" i="14"/>
  <c r="Q603" i="14"/>
  <c r="Q604" i="14"/>
  <c r="Q605" i="14"/>
  <c r="Q606" i="14"/>
  <c r="Q607" i="14"/>
  <c r="Q608" i="14"/>
  <c r="Q609" i="14"/>
  <c r="Q610" i="14"/>
  <c r="Q611" i="14"/>
  <c r="Q612" i="14"/>
  <c r="Q613" i="14"/>
  <c r="Q614" i="14"/>
  <c r="Q615" i="14"/>
  <c r="Q616" i="14"/>
  <c r="Q617" i="14"/>
  <c r="Q618" i="14"/>
  <c r="Q619" i="14"/>
  <c r="Q620" i="14"/>
  <c r="Q621" i="14"/>
  <c r="Q622" i="14"/>
  <c r="Q623" i="14"/>
  <c r="Q624" i="14"/>
  <c r="Q625" i="14"/>
  <c r="Q626" i="14"/>
  <c r="Q627" i="14"/>
  <c r="Q628" i="14"/>
  <c r="Q629" i="14"/>
  <c r="Q630" i="14"/>
  <c r="Q631" i="14"/>
  <c r="Q632" i="14"/>
  <c r="Q633" i="14"/>
  <c r="Q634" i="14"/>
  <c r="Q635" i="14"/>
  <c r="Q636" i="14"/>
  <c r="Q637" i="14"/>
  <c r="Q638" i="14"/>
  <c r="Q639" i="14"/>
  <c r="Q640" i="14"/>
  <c r="Q641" i="14"/>
  <c r="Q642" i="14"/>
  <c r="Q643" i="14"/>
  <c r="Q644" i="14"/>
  <c r="Q645" i="14"/>
  <c r="Q646" i="14"/>
  <c r="Q647" i="14"/>
  <c r="Q648" i="14"/>
  <c r="Q649" i="14"/>
  <c r="Q650" i="14"/>
  <c r="Q651" i="14"/>
  <c r="Q652" i="14"/>
  <c r="Q653" i="14"/>
  <c r="Q654" i="14"/>
  <c r="Q655" i="14"/>
  <c r="Q656" i="14"/>
  <c r="Q657" i="14"/>
  <c r="Q658" i="14"/>
  <c r="Q659" i="14"/>
  <c r="Q660" i="14"/>
  <c r="Q661" i="14"/>
  <c r="Q662" i="14"/>
  <c r="Q663" i="14"/>
  <c r="Q664" i="14"/>
  <c r="Q665" i="14"/>
  <c r="Q666" i="14"/>
  <c r="Q667" i="14"/>
  <c r="Q668" i="14"/>
  <c r="Q669" i="14"/>
  <c r="Q670" i="14"/>
  <c r="Q671" i="14"/>
  <c r="Q672" i="14"/>
  <c r="Q673" i="14"/>
  <c r="Q674" i="14"/>
  <c r="Q675" i="14"/>
  <c r="Q676" i="14"/>
  <c r="Q677" i="14"/>
  <c r="Q678" i="14"/>
  <c r="Q679" i="14"/>
  <c r="Q680" i="14"/>
  <c r="Q681" i="14"/>
  <c r="Q682" i="14"/>
  <c r="Q683" i="14"/>
  <c r="Q684" i="14"/>
  <c r="Q685" i="14"/>
  <c r="Q686" i="14"/>
  <c r="Q687" i="14"/>
  <c r="Q688" i="14"/>
  <c r="Q689" i="14"/>
  <c r="Q690" i="14"/>
  <c r="Q691" i="14"/>
  <c r="Q692" i="14"/>
  <c r="Q693" i="14"/>
  <c r="Q694" i="14"/>
  <c r="Q695" i="14"/>
  <c r="Q696" i="14"/>
  <c r="Q697" i="14"/>
  <c r="Q698" i="14"/>
  <c r="Q699" i="14"/>
  <c r="Q700" i="14"/>
  <c r="Q701" i="14"/>
  <c r="Q702" i="14"/>
  <c r="Q703" i="14"/>
  <c r="Q704" i="14"/>
  <c r="Q705" i="14"/>
  <c r="Q706" i="14"/>
  <c r="Q707" i="14"/>
  <c r="Q708" i="14"/>
  <c r="Q709" i="14"/>
  <c r="Q710" i="14"/>
  <c r="Q711" i="14"/>
  <c r="Q712" i="14"/>
  <c r="Q713" i="14"/>
  <c r="Q714" i="14"/>
  <c r="Q715" i="14"/>
  <c r="Q716" i="14"/>
  <c r="Q717" i="14"/>
  <c r="Q718" i="14"/>
  <c r="Q719" i="14"/>
  <c r="Q720" i="14"/>
  <c r="Q721" i="14"/>
  <c r="Q722" i="14"/>
  <c r="Q723" i="14"/>
  <c r="Q724" i="14"/>
  <c r="Q725" i="14"/>
  <c r="Q726" i="14"/>
  <c r="Q727" i="14"/>
  <c r="Q728" i="14"/>
  <c r="Q729" i="14"/>
  <c r="Q730" i="14"/>
  <c r="Q731" i="14"/>
  <c r="Q732" i="14"/>
  <c r="Q733" i="14"/>
  <c r="Q734" i="14"/>
  <c r="Q735" i="14"/>
  <c r="Q736" i="14"/>
  <c r="Q737" i="14"/>
  <c r="Q738" i="14"/>
  <c r="Q739" i="14"/>
  <c r="Q740" i="14"/>
  <c r="Q741" i="14"/>
  <c r="Q742" i="14"/>
  <c r="Q743" i="14"/>
  <c r="Q744" i="14"/>
  <c r="Q745" i="14"/>
  <c r="Q746" i="14"/>
  <c r="Q747" i="14"/>
  <c r="Q748" i="14"/>
  <c r="Q749" i="14"/>
  <c r="Q750" i="14"/>
  <c r="Q751" i="14"/>
  <c r="Q752" i="14"/>
  <c r="Q753" i="14"/>
  <c r="Q754" i="14"/>
  <c r="Q755" i="14"/>
  <c r="Q756" i="14"/>
  <c r="Q757" i="14"/>
  <c r="Q758" i="14"/>
  <c r="Q759" i="14"/>
  <c r="Q760" i="14"/>
  <c r="Q761" i="14"/>
  <c r="Q762" i="14"/>
  <c r="Q763" i="14"/>
  <c r="Q764" i="14"/>
  <c r="Q531" i="14"/>
  <c r="Q532" i="14"/>
  <c r="Q533" i="14"/>
  <c r="Q534" i="14"/>
  <c r="Q535" i="14"/>
  <c r="Q536" i="14"/>
  <c r="Q537" i="14"/>
  <c r="Q538" i="14"/>
  <c r="Q539" i="14"/>
  <c r="Q540" i="14"/>
  <c r="Q541" i="14"/>
  <c r="Q542" i="14"/>
  <c r="Q543" i="14"/>
  <c r="Q544" i="14"/>
  <c r="Q545" i="14"/>
  <c r="Q546" i="14"/>
  <c r="Q505" i="14"/>
  <c r="Q506" i="14"/>
  <c r="Q507" i="14"/>
  <c r="Q508" i="14"/>
  <c r="Q509" i="14"/>
  <c r="Q510" i="14"/>
  <c r="Q511" i="14"/>
  <c r="Q512" i="14"/>
  <c r="Q513" i="14"/>
  <c r="Q514" i="14"/>
  <c r="Q515" i="14"/>
  <c r="Q516" i="14"/>
  <c r="Q517" i="14"/>
  <c r="Q518" i="14"/>
  <c r="Q519" i="14"/>
  <c r="Q520" i="14"/>
  <c r="Q521" i="14"/>
  <c r="Q522" i="14"/>
  <c r="Q523" i="14"/>
  <c r="Q524" i="14"/>
  <c r="Q525" i="14"/>
  <c r="Q526" i="14"/>
  <c r="Q527" i="14"/>
  <c r="Q528" i="14"/>
  <c r="Q529" i="14"/>
  <c r="Q530" i="14"/>
  <c r="Q500" i="14"/>
  <c r="Q501" i="14"/>
  <c r="Q502" i="14"/>
  <c r="Q503" i="14"/>
  <c r="Q504" i="14"/>
  <c r="Q389" i="14"/>
  <c r="Q390" i="14"/>
  <c r="Q391" i="14"/>
  <c r="Q392" i="14"/>
  <c r="Q393" i="14"/>
  <c r="Q394" i="14"/>
  <c r="Q395" i="14"/>
  <c r="Q396" i="14"/>
  <c r="Q397" i="14"/>
  <c r="Q398" i="14"/>
  <c r="Q399" i="14"/>
  <c r="Q400" i="14"/>
  <c r="Q401" i="14"/>
  <c r="Q402" i="14"/>
  <c r="Q403" i="14"/>
  <c r="Q404" i="14"/>
  <c r="Q405" i="14"/>
  <c r="Q406" i="14"/>
  <c r="Q407" i="14"/>
  <c r="Q408" i="14"/>
  <c r="Q409" i="14"/>
  <c r="Q410" i="14"/>
  <c r="Q411" i="14"/>
  <c r="Q412" i="14"/>
  <c r="Q413" i="14"/>
  <c r="Q414" i="14"/>
  <c r="Q415" i="14"/>
  <c r="Q416" i="14"/>
  <c r="Q417" i="14"/>
  <c r="Q418" i="14"/>
  <c r="Q419" i="14"/>
  <c r="Q420" i="14"/>
  <c r="Q421" i="14"/>
  <c r="Q422" i="14"/>
  <c r="Q423" i="14"/>
  <c r="Q424" i="14"/>
  <c r="Q425" i="14"/>
  <c r="Q426" i="14"/>
  <c r="Q427" i="14"/>
  <c r="Q428" i="14"/>
  <c r="Q429" i="14"/>
  <c r="Q430" i="14"/>
  <c r="Q431" i="14"/>
  <c r="Q432" i="14"/>
  <c r="Q433" i="14"/>
  <c r="Q434" i="14"/>
  <c r="Q435" i="14"/>
  <c r="Q436" i="14"/>
  <c r="Q437" i="14"/>
  <c r="Q438" i="14"/>
  <c r="Q439" i="14"/>
  <c r="Q440" i="14"/>
  <c r="Q441" i="14"/>
  <c r="Q442" i="14"/>
  <c r="Q443" i="14"/>
  <c r="Q444" i="14"/>
  <c r="Q445" i="14"/>
  <c r="Q446" i="14"/>
  <c r="Q447" i="14"/>
  <c r="Q448" i="14"/>
  <c r="Q449" i="14"/>
  <c r="Q450" i="14"/>
  <c r="Q451" i="14"/>
  <c r="Q452" i="14"/>
  <c r="Q453" i="14"/>
  <c r="Q454" i="14"/>
  <c r="Q455" i="14"/>
  <c r="Q456" i="14"/>
  <c r="Q457" i="14"/>
  <c r="Q458" i="14"/>
  <c r="Q459" i="14"/>
  <c r="Q460" i="14"/>
  <c r="Q461" i="14"/>
  <c r="Q462" i="14"/>
  <c r="Q463" i="14"/>
  <c r="Q464" i="14"/>
  <c r="Q465" i="14"/>
  <c r="Q466" i="14"/>
  <c r="Q467" i="14"/>
  <c r="Q468" i="14"/>
  <c r="Q469" i="14"/>
  <c r="Q470" i="14"/>
  <c r="Q471" i="14"/>
  <c r="Q472" i="14"/>
  <c r="Q473" i="14"/>
  <c r="Q474" i="14"/>
  <c r="Q475" i="14"/>
  <c r="Q476" i="14"/>
  <c r="Q477" i="14"/>
  <c r="Q478" i="14"/>
  <c r="Q479" i="14"/>
  <c r="Q480" i="14"/>
  <c r="Q481" i="14"/>
  <c r="Q482" i="14"/>
  <c r="Q483" i="14"/>
  <c r="Q484" i="14"/>
  <c r="Q485" i="14"/>
  <c r="Q486" i="14"/>
  <c r="Q487" i="14"/>
  <c r="Q488" i="14"/>
  <c r="Q489" i="14"/>
  <c r="Q490" i="14"/>
  <c r="Q491" i="14"/>
  <c r="Q492" i="14"/>
  <c r="Q493" i="14"/>
  <c r="Q494" i="14"/>
  <c r="Q495" i="14"/>
  <c r="Q496" i="14"/>
  <c r="Q497" i="14"/>
  <c r="Q498" i="14"/>
  <c r="Q499" i="14"/>
  <c r="Q381" i="14"/>
  <c r="Q382" i="14"/>
  <c r="Q383" i="14"/>
  <c r="Q384" i="14"/>
  <c r="Q385" i="14"/>
  <c r="Q386" i="14"/>
  <c r="Q387" i="14"/>
  <c r="Q388" i="14"/>
  <c r="Q376" i="14"/>
  <c r="Q377" i="14"/>
  <c r="Q378" i="14"/>
  <c r="Q379" i="14"/>
  <c r="Q380" i="14"/>
  <c r="Q140" i="14"/>
  <c r="Q141" i="14"/>
  <c r="Q142" i="14"/>
  <c r="Q143" i="14"/>
  <c r="Q144" i="14"/>
  <c r="Q145" i="14"/>
  <c r="Q146" i="14"/>
  <c r="Q147" i="14"/>
  <c r="Q148" i="14"/>
  <c r="Q149" i="14"/>
  <c r="Q150" i="14"/>
  <c r="Q151" i="14"/>
  <c r="Q152" i="14"/>
  <c r="Q153" i="14"/>
  <c r="Q154" i="14"/>
  <c r="Q155" i="14"/>
  <c r="Q156" i="14"/>
  <c r="Q157" i="14"/>
  <c r="Q158" i="14"/>
  <c r="Q159" i="14"/>
  <c r="Q160" i="14"/>
  <c r="Q161" i="14"/>
  <c r="Q162" i="14"/>
  <c r="Q163" i="14"/>
  <c r="Q164" i="14"/>
  <c r="Q165" i="14"/>
  <c r="Q166" i="14"/>
  <c r="Q167" i="14"/>
  <c r="Q168" i="14"/>
  <c r="Q169" i="14"/>
  <c r="Q170" i="14"/>
  <c r="Q171" i="14"/>
  <c r="Q172" i="14"/>
  <c r="Q173" i="14"/>
  <c r="Q174" i="14"/>
  <c r="Q175" i="14"/>
  <c r="Q176" i="14"/>
  <c r="Q177" i="14"/>
  <c r="Q178" i="14"/>
  <c r="Q179" i="14"/>
  <c r="Q180" i="14"/>
  <c r="Q181" i="14"/>
  <c r="Q182" i="14"/>
  <c r="Q183" i="14"/>
  <c r="Q184" i="14"/>
  <c r="Q185" i="14"/>
  <c r="Q186" i="14"/>
  <c r="Q187" i="14"/>
  <c r="Q188" i="14"/>
  <c r="Q189" i="14"/>
  <c r="Q190" i="14"/>
  <c r="Q191" i="14"/>
  <c r="Q192" i="14"/>
  <c r="Q193" i="14"/>
  <c r="Q194" i="14"/>
  <c r="Q195" i="14"/>
  <c r="Q196" i="14"/>
  <c r="Q197" i="14"/>
  <c r="Q198" i="14"/>
  <c r="Q199" i="14"/>
  <c r="Q200" i="14"/>
  <c r="Q201" i="14"/>
  <c r="Q202" i="14"/>
  <c r="Q203" i="14"/>
  <c r="Q204" i="14"/>
  <c r="Q205" i="14"/>
  <c r="Q206" i="14"/>
  <c r="Q207" i="14"/>
  <c r="Q208" i="14"/>
  <c r="Q209" i="14"/>
  <c r="Q210" i="14"/>
  <c r="Q211" i="14"/>
  <c r="Q212" i="14"/>
  <c r="Q213" i="14"/>
  <c r="Q214" i="14"/>
  <c r="Q215" i="14"/>
  <c r="Q216" i="14"/>
  <c r="Q217" i="14"/>
  <c r="Q218" i="14"/>
  <c r="Q219" i="14"/>
  <c r="Q220" i="14"/>
  <c r="Q221" i="14"/>
  <c r="Q222" i="14"/>
  <c r="Q223" i="14"/>
  <c r="Q224" i="14"/>
  <c r="Q225" i="14"/>
  <c r="Q226" i="14"/>
  <c r="Q227" i="14"/>
  <c r="Q228" i="14"/>
  <c r="Q229" i="14"/>
  <c r="Q230" i="14"/>
  <c r="Q231" i="14"/>
  <c r="Q232" i="14"/>
  <c r="Q233" i="14"/>
  <c r="Q234" i="14"/>
  <c r="Q235" i="14"/>
  <c r="Q236" i="14"/>
  <c r="Q237" i="14"/>
  <c r="Q238" i="14"/>
  <c r="Q239" i="14"/>
  <c r="Q240" i="14"/>
  <c r="Q241" i="14"/>
  <c r="Q242" i="14"/>
  <c r="Q243" i="14"/>
  <c r="Q244" i="14"/>
  <c r="Q245" i="14"/>
  <c r="Q246" i="14"/>
  <c r="Q247" i="14"/>
  <c r="Q248" i="14"/>
  <c r="Q249" i="14"/>
  <c r="Q250" i="14"/>
  <c r="Q251" i="14"/>
  <c r="Q252" i="14"/>
  <c r="Q253" i="14"/>
  <c r="Q254" i="14"/>
  <c r="Q255" i="14"/>
  <c r="Q256" i="14"/>
  <c r="Q257" i="14"/>
  <c r="Q258" i="14"/>
  <c r="Q259" i="14"/>
  <c r="Q260" i="14"/>
  <c r="Q261" i="14"/>
  <c r="Q262" i="14"/>
  <c r="Q263" i="14"/>
  <c r="Q264" i="14"/>
  <c r="Q265" i="14"/>
  <c r="Q266" i="14"/>
  <c r="Q267" i="14"/>
  <c r="Q268" i="14"/>
  <c r="Q269" i="14"/>
  <c r="Q270" i="14"/>
  <c r="Q271" i="14"/>
  <c r="Q272" i="14"/>
  <c r="Q273" i="14"/>
  <c r="Q274" i="14"/>
  <c r="Q275" i="14"/>
  <c r="Q276" i="14"/>
  <c r="Q277" i="14"/>
  <c r="Q278" i="14"/>
  <c r="Q279" i="14"/>
  <c r="Q280" i="14"/>
  <c r="Q281" i="14"/>
  <c r="Q282" i="14"/>
  <c r="Q283" i="14"/>
  <c r="Q284" i="14"/>
  <c r="Q285" i="14"/>
  <c r="Q286" i="14"/>
  <c r="Q287" i="14"/>
  <c r="Q288" i="14"/>
  <c r="Q289" i="14"/>
  <c r="Q290" i="14"/>
  <c r="Q291" i="14"/>
  <c r="Q292" i="14"/>
  <c r="Q293" i="14"/>
  <c r="Q294" i="14"/>
  <c r="Q295" i="14"/>
  <c r="Q296" i="14"/>
  <c r="Q297" i="14"/>
  <c r="Q298" i="14"/>
  <c r="Q299" i="14"/>
  <c r="Q300" i="14"/>
  <c r="Q301" i="14"/>
  <c r="Q302" i="14"/>
  <c r="Q303" i="14"/>
  <c r="Q304" i="14"/>
  <c r="Q305" i="14"/>
  <c r="Q306" i="14"/>
  <c r="Q307" i="14"/>
  <c r="Q308" i="14"/>
  <c r="Q309" i="14"/>
  <c r="Q310" i="14"/>
  <c r="Q311" i="14"/>
  <c r="Q312" i="14"/>
  <c r="Q313" i="14"/>
  <c r="Q314" i="14"/>
  <c r="Q315" i="14"/>
  <c r="Q316" i="14"/>
  <c r="Q317" i="14"/>
  <c r="Q318" i="14"/>
  <c r="Q319" i="14"/>
  <c r="Q320" i="14"/>
  <c r="Q321" i="14"/>
  <c r="Q322" i="14"/>
  <c r="Q323" i="14"/>
  <c r="Q324" i="14"/>
  <c r="Q325" i="14"/>
  <c r="Q326" i="14"/>
  <c r="Q327" i="14"/>
  <c r="Q328" i="14"/>
  <c r="Q329" i="14"/>
  <c r="Q330" i="14"/>
  <c r="Q331" i="14"/>
  <c r="Q332" i="14"/>
  <c r="Q333" i="14"/>
  <c r="Q334" i="14"/>
  <c r="Q335" i="14"/>
  <c r="Q336" i="14"/>
  <c r="Q337" i="14"/>
  <c r="Q338" i="14"/>
  <c r="Q339" i="14"/>
  <c r="Q340" i="14"/>
  <c r="Q341" i="14"/>
  <c r="Q342" i="14"/>
  <c r="Q343" i="14"/>
  <c r="Q344" i="14"/>
  <c r="Q345" i="14"/>
  <c r="Q346" i="14"/>
  <c r="Q347" i="14"/>
  <c r="Q348" i="14"/>
  <c r="Q349" i="14"/>
  <c r="Q350" i="14"/>
  <c r="Q351" i="14"/>
  <c r="Q352" i="14"/>
  <c r="Q353" i="14"/>
  <c r="Q354" i="14"/>
  <c r="Q355" i="14"/>
  <c r="Q356" i="14"/>
  <c r="Q357" i="14"/>
  <c r="Q358" i="14"/>
  <c r="Q359" i="14"/>
  <c r="Q360" i="14"/>
  <c r="Q361" i="14"/>
  <c r="Q362" i="14"/>
  <c r="Q363" i="14"/>
  <c r="Q364" i="14"/>
  <c r="Q365" i="14"/>
  <c r="Q366" i="14"/>
  <c r="Q367" i="14"/>
  <c r="Q368" i="14"/>
  <c r="Q369" i="14"/>
  <c r="Q370" i="14"/>
  <c r="Q371" i="14"/>
  <c r="Q372" i="14"/>
  <c r="Q373" i="14"/>
  <c r="Q374" i="14"/>
  <c r="Q375" i="14"/>
  <c r="Q96" i="14"/>
  <c r="Q97" i="14"/>
  <c r="Q98" i="14"/>
  <c r="Q99" i="14"/>
  <c r="Q100" i="14"/>
  <c r="Q101" i="14"/>
  <c r="Q102" i="14"/>
  <c r="Q103" i="14"/>
  <c r="Q104" i="14"/>
  <c r="Q105" i="14"/>
  <c r="Q106" i="14"/>
  <c r="Q107" i="14"/>
  <c r="Q108" i="14"/>
  <c r="Q109" i="14"/>
  <c r="Q110" i="14"/>
  <c r="Q111" i="14"/>
  <c r="Q112" i="14"/>
  <c r="Q113" i="14"/>
  <c r="Q114" i="14"/>
  <c r="Q115" i="14"/>
  <c r="Q116" i="14"/>
  <c r="Q117" i="14"/>
  <c r="Q118" i="14"/>
  <c r="Q119" i="14"/>
  <c r="Q120" i="14"/>
  <c r="Q121" i="14"/>
  <c r="Q122" i="14"/>
  <c r="Q123" i="14"/>
  <c r="Q124" i="14"/>
  <c r="Q125" i="14"/>
  <c r="Q126" i="14"/>
  <c r="Q127" i="14"/>
  <c r="Q128" i="14"/>
  <c r="Q129" i="14"/>
  <c r="Q130" i="14"/>
  <c r="Q131" i="14"/>
  <c r="Q132" i="14"/>
  <c r="Q133" i="14"/>
  <c r="Q134" i="14"/>
  <c r="Q135" i="14"/>
  <c r="Q136" i="14"/>
  <c r="Q137" i="14"/>
  <c r="Q138" i="14"/>
  <c r="Q139" i="14"/>
  <c r="Q89" i="14"/>
  <c r="Q90" i="14"/>
  <c r="Q91" i="14"/>
  <c r="Q92" i="14"/>
  <c r="Q93" i="14"/>
  <c r="Q94" i="14"/>
  <c r="Q95" i="14"/>
  <c r="Q3" i="14"/>
  <c r="Q4" i="14"/>
  <c r="Q5" i="14"/>
  <c r="Q6" i="14"/>
  <c r="Q7" i="14"/>
  <c r="Q9" i="14"/>
  <c r="Q10" i="14"/>
  <c r="Q11" i="14"/>
  <c r="Q12" i="14"/>
  <c r="Q13" i="14"/>
  <c r="Q14" i="14"/>
  <c r="Q15" i="14"/>
  <c r="Q16" i="14"/>
  <c r="Q17" i="14"/>
  <c r="Q18" i="14"/>
  <c r="Q19" i="14"/>
  <c r="Q20" i="14"/>
  <c r="Q21" i="14"/>
  <c r="Q22" i="14"/>
  <c r="Q23" i="14"/>
  <c r="Q24" i="14"/>
  <c r="Q25" i="14"/>
  <c r="Q26" i="14"/>
  <c r="Q27" i="14"/>
  <c r="Q28" i="14"/>
  <c r="Q29" i="14"/>
  <c r="Q30" i="14"/>
  <c r="Q31" i="14"/>
  <c r="Q32" i="14"/>
  <c r="Q33" i="14"/>
  <c r="Q34" i="14"/>
  <c r="Q35" i="14"/>
  <c r="Q36" i="14"/>
  <c r="Q37" i="14"/>
  <c r="Q38" i="14"/>
  <c r="Q39" i="14"/>
  <c r="Q40" i="14"/>
  <c r="Q41" i="14"/>
  <c r="Q42" i="14"/>
  <c r="Q43" i="14"/>
  <c r="Q44" i="14"/>
  <c r="Q45" i="14"/>
  <c r="Q46" i="14"/>
  <c r="Q47" i="14"/>
  <c r="Q48" i="14"/>
  <c r="Q49" i="14"/>
  <c r="Q50" i="14"/>
  <c r="Q51" i="14"/>
  <c r="Q52" i="14"/>
  <c r="Q53" i="14"/>
  <c r="Q54" i="14"/>
  <c r="Q55" i="14"/>
  <c r="Q56" i="14"/>
  <c r="Q57" i="14"/>
  <c r="Q58" i="14"/>
  <c r="Q59" i="14"/>
  <c r="Q60" i="14"/>
  <c r="Q61" i="14"/>
  <c r="Q62" i="14"/>
  <c r="Q63" i="14"/>
  <c r="Q64" i="14"/>
  <c r="Q65" i="14"/>
  <c r="Q66" i="14"/>
  <c r="Q67" i="14"/>
  <c r="Q68" i="14"/>
  <c r="Q69" i="14"/>
  <c r="Q70" i="14"/>
  <c r="Q71" i="14"/>
  <c r="Q72" i="14"/>
  <c r="Q73" i="14"/>
  <c r="Q74" i="14"/>
  <c r="Q75" i="14"/>
  <c r="Q76" i="14"/>
  <c r="Q77" i="14"/>
  <c r="Q78" i="14"/>
  <c r="Q79" i="14"/>
  <c r="Q80" i="14"/>
  <c r="Q81" i="14"/>
  <c r="Q82" i="14"/>
  <c r="Q83" i="14"/>
  <c r="Q84" i="14"/>
  <c r="Q85" i="14"/>
  <c r="Q86" i="14"/>
  <c r="Q87" i="14"/>
  <c r="Q88" i="14"/>
  <c r="Q2" i="14"/>
  <c r="AC2001" i="13" l="1"/>
  <c r="AA2001" i="13"/>
  <c r="Z2001" i="13"/>
  <c r="AC2000" i="13"/>
  <c r="AA2000" i="13"/>
  <c r="Z2000" i="13"/>
  <c r="AC1999" i="13"/>
  <c r="AA1999" i="13"/>
  <c r="Z1999" i="13"/>
  <c r="AC1998" i="13"/>
  <c r="AA1998" i="13"/>
  <c r="Z1998" i="13"/>
  <c r="AC1997" i="13"/>
  <c r="AA1997" i="13"/>
  <c r="Z1997" i="13"/>
  <c r="AC1996" i="13"/>
  <c r="AA1996" i="13"/>
  <c r="Z1996" i="13"/>
  <c r="AC1995" i="13"/>
  <c r="AA1995" i="13"/>
  <c r="Z1995" i="13"/>
  <c r="AC1994" i="13"/>
  <c r="AA1994" i="13"/>
  <c r="Z1994" i="13"/>
  <c r="AC1993" i="13"/>
  <c r="AA1993" i="13"/>
  <c r="Z1993" i="13"/>
  <c r="AC1992" i="13"/>
  <c r="AA1992" i="13"/>
  <c r="Z1992" i="13"/>
  <c r="AC1991" i="13"/>
  <c r="AA1991" i="13"/>
  <c r="Z1991" i="13"/>
  <c r="AC1990" i="13"/>
  <c r="AA1990" i="13"/>
  <c r="Z1990" i="13"/>
  <c r="AC1989" i="13"/>
  <c r="AA1989" i="13"/>
  <c r="Z1989" i="13"/>
  <c r="AC1988" i="13"/>
  <c r="AA1988" i="13"/>
  <c r="Z1988" i="13"/>
  <c r="AC1987" i="13"/>
  <c r="AA1987" i="13"/>
  <c r="Z1987" i="13"/>
  <c r="AC1986" i="13"/>
  <c r="AA1986" i="13"/>
  <c r="Z1986" i="13"/>
  <c r="AC1985" i="13"/>
  <c r="AA1985" i="13"/>
  <c r="Z1985" i="13"/>
  <c r="AC1984" i="13"/>
  <c r="AA1984" i="13"/>
  <c r="Z1984" i="13"/>
  <c r="AC1983" i="13"/>
  <c r="AA1983" i="13"/>
  <c r="Z1983" i="13"/>
  <c r="AC1982" i="13"/>
  <c r="AA1982" i="13"/>
  <c r="Z1982" i="13"/>
  <c r="AC1981" i="13"/>
  <c r="AA1981" i="13"/>
  <c r="Z1981" i="13"/>
  <c r="AC1980" i="13"/>
  <c r="AA1980" i="13"/>
  <c r="Z1980" i="13"/>
  <c r="AC1979" i="13"/>
  <c r="AA1979" i="13"/>
  <c r="Z1979" i="13"/>
  <c r="AC1978" i="13"/>
  <c r="AA1978" i="13"/>
  <c r="Z1978" i="13"/>
  <c r="AC1977" i="13"/>
  <c r="AA1977" i="13"/>
  <c r="Z1977" i="13"/>
  <c r="AC1976" i="13"/>
  <c r="AA1976" i="13"/>
  <c r="Z1976" i="13"/>
  <c r="AC1975" i="13"/>
  <c r="AA1975" i="13"/>
  <c r="Z1975" i="13"/>
  <c r="AC1974" i="13"/>
  <c r="AA1974" i="13"/>
  <c r="Z1974" i="13"/>
  <c r="AC1973" i="13"/>
  <c r="AA1973" i="13"/>
  <c r="Z1973" i="13"/>
  <c r="AC1972" i="13"/>
  <c r="AA1972" i="13"/>
  <c r="Z1972" i="13"/>
  <c r="AC1971" i="13"/>
  <c r="AA1971" i="13"/>
  <c r="Z1971" i="13"/>
  <c r="AC1970" i="13"/>
  <c r="AA1970" i="13"/>
  <c r="Z1970" i="13"/>
  <c r="AC1969" i="13"/>
  <c r="AA1969" i="13"/>
  <c r="Z1969" i="13"/>
  <c r="AC1968" i="13"/>
  <c r="AA1968" i="13"/>
  <c r="Z1968" i="13"/>
  <c r="AC1967" i="13"/>
  <c r="AA1967" i="13"/>
  <c r="Z1967" i="13"/>
  <c r="AC1966" i="13"/>
  <c r="AA1966" i="13"/>
  <c r="Z1966" i="13"/>
  <c r="AC1965" i="13"/>
  <c r="AA1965" i="13"/>
  <c r="Z1965" i="13"/>
  <c r="AC1964" i="13"/>
  <c r="AA1964" i="13"/>
  <c r="Z1964" i="13"/>
  <c r="AC1963" i="13"/>
  <c r="AA1963" i="13"/>
  <c r="Z1963" i="13"/>
  <c r="AC1962" i="13"/>
  <c r="AA1962" i="13"/>
  <c r="Z1962" i="13"/>
  <c r="AC1961" i="13"/>
  <c r="AA1961" i="13"/>
  <c r="Z1961" i="13"/>
  <c r="AC1960" i="13"/>
  <c r="AA1960" i="13"/>
  <c r="Z1960" i="13"/>
  <c r="AC1959" i="13"/>
  <c r="AA1959" i="13"/>
  <c r="Z1959" i="13"/>
  <c r="AC1958" i="13"/>
  <c r="AA1958" i="13"/>
  <c r="Z1958" i="13"/>
  <c r="AC1957" i="13"/>
  <c r="AA1957" i="13"/>
  <c r="Z1957" i="13"/>
  <c r="AC1956" i="13"/>
  <c r="AA1956" i="13"/>
  <c r="Z1956" i="13"/>
  <c r="AC1955" i="13"/>
  <c r="AA1955" i="13"/>
  <c r="Z1955" i="13"/>
  <c r="AC1954" i="13"/>
  <c r="AA1954" i="13"/>
  <c r="Z1954" i="13"/>
  <c r="AC1953" i="13"/>
  <c r="AA1953" i="13"/>
  <c r="Z1953" i="13"/>
  <c r="AC1952" i="13"/>
  <c r="AA1952" i="13"/>
  <c r="Z1952" i="13"/>
  <c r="AC1951" i="13"/>
  <c r="AA1951" i="13"/>
  <c r="Z1951" i="13"/>
  <c r="AC1950" i="13"/>
  <c r="AA1950" i="13"/>
  <c r="Z1950" i="13"/>
  <c r="AC1949" i="13"/>
  <c r="AA1949" i="13"/>
  <c r="Z1949" i="13"/>
  <c r="AC1948" i="13"/>
  <c r="AA1948" i="13"/>
  <c r="Z1948" i="13"/>
  <c r="AC1947" i="13"/>
  <c r="AA1947" i="13"/>
  <c r="Z1947" i="13"/>
  <c r="AC1946" i="13"/>
  <c r="AA1946" i="13"/>
  <c r="Z1946" i="13"/>
  <c r="AC1945" i="13"/>
  <c r="AA1945" i="13"/>
  <c r="Z1945" i="13"/>
  <c r="AC1944" i="13"/>
  <c r="AA1944" i="13"/>
  <c r="Z1944" i="13"/>
  <c r="AC1943" i="13"/>
  <c r="AA1943" i="13"/>
  <c r="Z1943" i="13"/>
  <c r="AC1942" i="13"/>
  <c r="AA1942" i="13"/>
  <c r="Z1942" i="13"/>
  <c r="AC1941" i="13"/>
  <c r="AA1941" i="13"/>
  <c r="Z1941" i="13"/>
  <c r="AC1940" i="13"/>
  <c r="AA1940" i="13"/>
  <c r="Z1940" i="13"/>
  <c r="AC1939" i="13"/>
  <c r="AA1939" i="13"/>
  <c r="Z1939" i="13"/>
  <c r="AC1938" i="13"/>
  <c r="AA1938" i="13"/>
  <c r="Z1938" i="13"/>
  <c r="AC1937" i="13"/>
  <c r="AA1937" i="13"/>
  <c r="Z1937" i="13"/>
  <c r="AC1936" i="13"/>
  <c r="AA1936" i="13"/>
  <c r="Z1936" i="13"/>
  <c r="AC1935" i="13"/>
  <c r="AA1935" i="13"/>
  <c r="Z1935" i="13"/>
  <c r="AC1934" i="13"/>
  <c r="AA1934" i="13"/>
  <c r="Z1934" i="13"/>
  <c r="AC1933" i="13"/>
  <c r="AA1933" i="13"/>
  <c r="Z1933" i="13"/>
  <c r="AC1932" i="13"/>
  <c r="AA1932" i="13"/>
  <c r="Z1932" i="13"/>
  <c r="AC1931" i="13"/>
  <c r="AA1931" i="13"/>
  <c r="Z1931" i="13"/>
  <c r="AC1930" i="13"/>
  <c r="AA1930" i="13"/>
  <c r="Z1930" i="13"/>
  <c r="AC1929" i="13"/>
  <c r="AA1929" i="13"/>
  <c r="Z1929" i="13"/>
  <c r="AC1928" i="13"/>
  <c r="AA1928" i="13"/>
  <c r="Z1928" i="13"/>
  <c r="AC1927" i="13"/>
  <c r="AA1927" i="13"/>
  <c r="Z1927" i="13"/>
  <c r="AC1926" i="13"/>
  <c r="AA1926" i="13"/>
  <c r="Z1926" i="13"/>
  <c r="AC1925" i="13"/>
  <c r="AA1925" i="13"/>
  <c r="Z1925" i="13"/>
  <c r="AC1924" i="13"/>
  <c r="AA1924" i="13"/>
  <c r="Z1924" i="13"/>
  <c r="AC1923" i="13"/>
  <c r="AA1923" i="13"/>
  <c r="Z1923" i="13"/>
  <c r="AC1922" i="13"/>
  <c r="AA1922" i="13"/>
  <c r="Z1922" i="13"/>
  <c r="AC1921" i="13"/>
  <c r="AA1921" i="13"/>
  <c r="Z1921" i="13"/>
  <c r="AC1920" i="13"/>
  <c r="AA1920" i="13"/>
  <c r="Z1920" i="13"/>
  <c r="AC1919" i="13"/>
  <c r="AA1919" i="13"/>
  <c r="Z1919" i="13"/>
  <c r="AC1918" i="13"/>
  <c r="AA1918" i="13"/>
  <c r="Z1918" i="13"/>
  <c r="AC1917" i="13"/>
  <c r="AA1917" i="13"/>
  <c r="Z1917" i="13"/>
  <c r="AC1916" i="13"/>
  <c r="AA1916" i="13"/>
  <c r="Z1916" i="13"/>
  <c r="AC1915" i="13"/>
  <c r="AA1915" i="13"/>
  <c r="Z1915" i="13"/>
  <c r="AC1914" i="13"/>
  <c r="AA1914" i="13"/>
  <c r="Z1914" i="13"/>
  <c r="AC1913" i="13"/>
  <c r="AA1913" i="13"/>
  <c r="Z1913" i="13"/>
  <c r="AC1912" i="13"/>
  <c r="AA1912" i="13"/>
  <c r="Z1912" i="13"/>
  <c r="AC1911" i="13"/>
  <c r="AA1911" i="13"/>
  <c r="Z1911" i="13"/>
  <c r="AC1910" i="13"/>
  <c r="AA1910" i="13"/>
  <c r="Z1910" i="13"/>
  <c r="AC1909" i="13"/>
  <c r="AA1909" i="13"/>
  <c r="Z1909" i="13"/>
  <c r="AC1908" i="13"/>
  <c r="AA1908" i="13"/>
  <c r="Z1908" i="13"/>
  <c r="AC1907" i="13"/>
  <c r="AA1907" i="13"/>
  <c r="Z1907" i="13"/>
  <c r="AC1906" i="13"/>
  <c r="AA1906" i="13"/>
  <c r="Z1906" i="13"/>
  <c r="AC1905" i="13"/>
  <c r="AA1905" i="13"/>
  <c r="Z1905" i="13"/>
  <c r="AC1904" i="13"/>
  <c r="AA1904" i="13"/>
  <c r="Z1904" i="13"/>
  <c r="AC1903" i="13"/>
  <c r="AA1903" i="13"/>
  <c r="Z1903" i="13"/>
  <c r="AC1902" i="13"/>
  <c r="AA1902" i="13"/>
  <c r="Z1902" i="13"/>
  <c r="AC1901" i="13"/>
  <c r="AA1901" i="13"/>
  <c r="Z1901" i="13"/>
  <c r="AC1900" i="13"/>
  <c r="AA1900" i="13"/>
  <c r="Z1900" i="13"/>
  <c r="AC1899" i="13"/>
  <c r="AA1899" i="13"/>
  <c r="Z1899" i="13"/>
  <c r="AC1898" i="13"/>
  <c r="AA1898" i="13"/>
  <c r="Z1898" i="13"/>
  <c r="AC1897" i="13"/>
  <c r="AA1897" i="13"/>
  <c r="Z1897" i="13"/>
  <c r="AC1896" i="13"/>
  <c r="AA1896" i="13"/>
  <c r="Z1896" i="13"/>
  <c r="AC1895" i="13"/>
  <c r="AA1895" i="13"/>
  <c r="Z1895" i="13"/>
  <c r="AC1894" i="13"/>
  <c r="AA1894" i="13"/>
  <c r="Z1894" i="13"/>
  <c r="AC1893" i="13"/>
  <c r="AA1893" i="13"/>
  <c r="Z1893" i="13"/>
  <c r="AC1892" i="13"/>
  <c r="AA1892" i="13"/>
  <c r="Z1892" i="13"/>
  <c r="AC1891" i="13"/>
  <c r="AA1891" i="13"/>
  <c r="Z1891" i="13"/>
  <c r="AC1890" i="13"/>
  <c r="AA1890" i="13"/>
  <c r="Z1890" i="13"/>
  <c r="AC1889" i="13"/>
  <c r="AA1889" i="13"/>
  <c r="Z1889" i="13"/>
  <c r="AC1888" i="13"/>
  <c r="AA1888" i="13"/>
  <c r="Z1888" i="13"/>
  <c r="AC1887" i="13"/>
  <c r="AA1887" i="13"/>
  <c r="Z1887" i="13"/>
  <c r="AC1886" i="13"/>
  <c r="AA1886" i="13"/>
  <c r="Z1886" i="13"/>
  <c r="AC1885" i="13"/>
  <c r="AA1885" i="13"/>
  <c r="Z1885" i="13"/>
  <c r="AC1884" i="13"/>
  <c r="AA1884" i="13"/>
  <c r="Z1884" i="13"/>
  <c r="AC1883" i="13"/>
  <c r="AA1883" i="13"/>
  <c r="Z1883" i="13"/>
  <c r="AC1882" i="13"/>
  <c r="AA1882" i="13"/>
  <c r="Z1882" i="13"/>
  <c r="AC1881" i="13"/>
  <c r="AA1881" i="13"/>
  <c r="Z1881" i="13"/>
  <c r="AC1880" i="13"/>
  <c r="AA1880" i="13"/>
  <c r="Z1880" i="13"/>
  <c r="AC1879" i="13"/>
  <c r="AA1879" i="13"/>
  <c r="Z1879" i="13"/>
  <c r="AC1878" i="13"/>
  <c r="AA1878" i="13"/>
  <c r="Z1878" i="13"/>
  <c r="AC1877" i="13"/>
  <c r="AA1877" i="13"/>
  <c r="Z1877" i="13"/>
  <c r="AC1876" i="13"/>
  <c r="AA1876" i="13"/>
  <c r="Z1876" i="13"/>
  <c r="AC1875" i="13"/>
  <c r="AA1875" i="13"/>
  <c r="Z1875" i="13"/>
  <c r="AC1874" i="13"/>
  <c r="AA1874" i="13"/>
  <c r="Z1874" i="13"/>
  <c r="AC1873" i="13"/>
  <c r="AA1873" i="13"/>
  <c r="Z1873" i="13"/>
  <c r="AC1872" i="13"/>
  <c r="AA1872" i="13"/>
  <c r="Z1872" i="13"/>
  <c r="AC1871" i="13"/>
  <c r="AA1871" i="13"/>
  <c r="Z1871" i="13"/>
  <c r="AC1870" i="13"/>
  <c r="AA1870" i="13"/>
  <c r="Z1870" i="13"/>
  <c r="AC1869" i="13"/>
  <c r="AA1869" i="13"/>
  <c r="Z1869" i="13"/>
  <c r="AC1868" i="13"/>
  <c r="AA1868" i="13"/>
  <c r="Z1868" i="13"/>
  <c r="AC1867" i="13"/>
  <c r="AA1867" i="13"/>
  <c r="Z1867" i="13"/>
  <c r="AC1866" i="13"/>
  <c r="AA1866" i="13"/>
  <c r="Z1866" i="13"/>
  <c r="AC1865" i="13"/>
  <c r="AA1865" i="13"/>
  <c r="Z1865" i="13"/>
  <c r="AC1864" i="13"/>
  <c r="AA1864" i="13"/>
  <c r="Z1864" i="13"/>
  <c r="AC1863" i="13"/>
  <c r="AA1863" i="13"/>
  <c r="Z1863" i="13"/>
  <c r="AC1862" i="13"/>
  <c r="AA1862" i="13"/>
  <c r="Z1862" i="13"/>
  <c r="AC1861" i="13"/>
  <c r="AA1861" i="13"/>
  <c r="Z1861" i="13"/>
  <c r="AC1860" i="13"/>
  <c r="AA1860" i="13"/>
  <c r="Z1860" i="13"/>
  <c r="AC1859" i="13"/>
  <c r="AA1859" i="13"/>
  <c r="Z1859" i="13"/>
  <c r="AC1858" i="13"/>
  <c r="AA1858" i="13"/>
  <c r="Z1858" i="13"/>
  <c r="AC1857" i="13"/>
  <c r="AA1857" i="13"/>
  <c r="Z1857" i="13"/>
  <c r="AC1856" i="13"/>
  <c r="AA1856" i="13"/>
  <c r="Z1856" i="13"/>
  <c r="AC1855" i="13"/>
  <c r="AA1855" i="13"/>
  <c r="Z1855" i="13"/>
  <c r="AC1854" i="13"/>
  <c r="AA1854" i="13"/>
  <c r="Z1854" i="13"/>
  <c r="AC1853" i="13"/>
  <c r="AA1853" i="13"/>
  <c r="Z1853" i="13"/>
  <c r="AC1852" i="13"/>
  <c r="AA1852" i="13"/>
  <c r="Z1852" i="13"/>
  <c r="AC1851" i="13"/>
  <c r="AA1851" i="13"/>
  <c r="Z1851" i="13"/>
  <c r="AC1850" i="13"/>
  <c r="AA1850" i="13"/>
  <c r="Z1850" i="13"/>
  <c r="AC1849" i="13"/>
  <c r="AA1849" i="13"/>
  <c r="Z1849" i="13"/>
  <c r="AC1848" i="13"/>
  <c r="AA1848" i="13"/>
  <c r="Z1848" i="13"/>
  <c r="AC1847" i="13"/>
  <c r="AA1847" i="13"/>
  <c r="Z1847" i="13"/>
  <c r="AC1846" i="13"/>
  <c r="AA1846" i="13"/>
  <c r="Z1846" i="13"/>
  <c r="AC1845" i="13"/>
  <c r="AA1845" i="13"/>
  <c r="Z1845" i="13"/>
  <c r="AC1844" i="13"/>
  <c r="AA1844" i="13"/>
  <c r="Z1844" i="13"/>
  <c r="AC1843" i="13"/>
  <c r="AA1843" i="13"/>
  <c r="Z1843" i="13"/>
  <c r="AC1842" i="13"/>
  <c r="AA1842" i="13"/>
  <c r="Z1842" i="13"/>
  <c r="AC1841" i="13"/>
  <c r="AA1841" i="13"/>
  <c r="Z1841" i="13"/>
  <c r="AC1840" i="13"/>
  <c r="AA1840" i="13"/>
  <c r="Z1840" i="13"/>
  <c r="AC1839" i="13"/>
  <c r="AA1839" i="13"/>
  <c r="Z1839" i="13"/>
  <c r="AC1838" i="13"/>
  <c r="AA1838" i="13"/>
  <c r="Z1838" i="13"/>
  <c r="AC1837" i="13"/>
  <c r="AA1837" i="13"/>
  <c r="Z1837" i="13"/>
  <c r="AC1836" i="13"/>
  <c r="AA1836" i="13"/>
  <c r="Z1836" i="13"/>
  <c r="AC1835" i="13"/>
  <c r="AA1835" i="13"/>
  <c r="Z1835" i="13"/>
  <c r="AC1834" i="13"/>
  <c r="AA1834" i="13"/>
  <c r="Z1834" i="13"/>
  <c r="AC1833" i="13"/>
  <c r="AA1833" i="13"/>
  <c r="Z1833" i="13"/>
  <c r="AC1832" i="13"/>
  <c r="AA1832" i="13"/>
  <c r="Z1832" i="13"/>
  <c r="AC1831" i="13"/>
  <c r="AA1831" i="13"/>
  <c r="Z1831" i="13"/>
  <c r="AC1830" i="13"/>
  <c r="AA1830" i="13"/>
  <c r="Z1830" i="13"/>
  <c r="AC1829" i="13"/>
  <c r="AA1829" i="13"/>
  <c r="Z1829" i="13"/>
  <c r="AC1828" i="13"/>
  <c r="AA1828" i="13"/>
  <c r="Z1828" i="13"/>
  <c r="AC1827" i="13"/>
  <c r="AA1827" i="13"/>
  <c r="Z1827" i="13"/>
  <c r="AC1826" i="13"/>
  <c r="AA1826" i="13"/>
  <c r="Z1826" i="13"/>
  <c r="AC1825" i="13"/>
  <c r="AA1825" i="13"/>
  <c r="Z1825" i="13"/>
  <c r="AC1824" i="13"/>
  <c r="AA1824" i="13"/>
  <c r="Z1824" i="13"/>
  <c r="AC1823" i="13"/>
  <c r="AA1823" i="13"/>
  <c r="Z1823" i="13"/>
  <c r="AC1822" i="13"/>
  <c r="AA1822" i="13"/>
  <c r="Z1822" i="13"/>
  <c r="AC1821" i="13"/>
  <c r="AA1821" i="13"/>
  <c r="Z1821" i="13"/>
  <c r="AC1820" i="13"/>
  <c r="AA1820" i="13"/>
  <c r="Z1820" i="13"/>
  <c r="AC1819" i="13"/>
  <c r="AA1819" i="13"/>
  <c r="Z1819" i="13"/>
  <c r="AC1818" i="13"/>
  <c r="AA1818" i="13"/>
  <c r="Z1818" i="13"/>
  <c r="AC1817" i="13"/>
  <c r="AA1817" i="13"/>
  <c r="Z1817" i="13"/>
  <c r="AC1816" i="13"/>
  <c r="AA1816" i="13"/>
  <c r="Z1816" i="13"/>
  <c r="AC1815" i="13"/>
  <c r="AA1815" i="13"/>
  <c r="Z1815" i="13"/>
  <c r="AC1814" i="13"/>
  <c r="AA1814" i="13"/>
  <c r="Z1814" i="13"/>
  <c r="AC1813" i="13"/>
  <c r="AA1813" i="13"/>
  <c r="Z1813" i="13"/>
  <c r="AC1812" i="13"/>
  <c r="AA1812" i="13"/>
  <c r="Z1812" i="13"/>
  <c r="AC1811" i="13"/>
  <c r="AA1811" i="13"/>
  <c r="Z1811" i="13"/>
  <c r="AC1810" i="13"/>
  <c r="AA1810" i="13"/>
  <c r="Z1810" i="13"/>
  <c r="AC1809" i="13"/>
  <c r="AA1809" i="13"/>
  <c r="Z1809" i="13"/>
  <c r="AC1808" i="13"/>
  <c r="AA1808" i="13"/>
  <c r="Z1808" i="13"/>
  <c r="AC1807" i="13"/>
  <c r="AA1807" i="13"/>
  <c r="Z1807" i="13"/>
  <c r="AC1806" i="13"/>
  <c r="AA1806" i="13"/>
  <c r="Z1806" i="13"/>
  <c r="AC1805" i="13"/>
  <c r="AA1805" i="13"/>
  <c r="Z1805" i="13"/>
  <c r="AC1804" i="13"/>
  <c r="AA1804" i="13"/>
  <c r="Z1804" i="13"/>
  <c r="AC1803" i="13"/>
  <c r="AA1803" i="13"/>
  <c r="Z1803" i="13"/>
  <c r="AC1802" i="13"/>
  <c r="AA1802" i="13"/>
  <c r="Z1802" i="13"/>
  <c r="AC1801" i="13"/>
  <c r="AA1801" i="13"/>
  <c r="Z1801" i="13"/>
  <c r="AC1800" i="13"/>
  <c r="AA1800" i="13"/>
  <c r="Z1800" i="13"/>
  <c r="AC1799" i="13"/>
  <c r="AA1799" i="13"/>
  <c r="Z1799" i="13"/>
  <c r="AC1798" i="13"/>
  <c r="AA1798" i="13"/>
  <c r="Z1798" i="13"/>
  <c r="AC1797" i="13"/>
  <c r="AA1797" i="13"/>
  <c r="Z1797" i="13"/>
  <c r="AC1796" i="13"/>
  <c r="AA1796" i="13"/>
  <c r="Z1796" i="13"/>
  <c r="AC1795" i="13"/>
  <c r="AA1795" i="13"/>
  <c r="Z1795" i="13"/>
  <c r="AC1794" i="13"/>
  <c r="AA1794" i="13"/>
  <c r="Z1794" i="13"/>
  <c r="AC1793" i="13"/>
  <c r="AA1793" i="13"/>
  <c r="Z1793" i="13"/>
  <c r="AC1792" i="13"/>
  <c r="AA1792" i="13"/>
  <c r="Z1792" i="13"/>
  <c r="AC1791" i="13"/>
  <c r="AA1791" i="13"/>
  <c r="Z1791" i="13"/>
  <c r="AC1790" i="13"/>
  <c r="AA1790" i="13"/>
  <c r="Z1790" i="13"/>
  <c r="AC1789" i="13"/>
  <c r="AA1789" i="13"/>
  <c r="Z1789" i="13"/>
  <c r="AC1788" i="13"/>
  <c r="AA1788" i="13"/>
  <c r="Z1788" i="13"/>
  <c r="AC1787" i="13"/>
  <c r="AA1787" i="13"/>
  <c r="Z1787" i="13"/>
  <c r="AC1786" i="13"/>
  <c r="AA1786" i="13"/>
  <c r="Z1786" i="13"/>
  <c r="AC1785" i="13"/>
  <c r="AA1785" i="13"/>
  <c r="Z1785" i="13"/>
  <c r="AC1784" i="13"/>
  <c r="AA1784" i="13"/>
  <c r="Z1784" i="13"/>
  <c r="AC1783" i="13"/>
  <c r="AA1783" i="13"/>
  <c r="Z1783" i="13"/>
  <c r="AC1782" i="13"/>
  <c r="AA1782" i="13"/>
  <c r="Z1782" i="13"/>
  <c r="AC1781" i="13"/>
  <c r="AA1781" i="13"/>
  <c r="Z1781" i="13"/>
  <c r="AC1780" i="13"/>
  <c r="AA1780" i="13"/>
  <c r="Z1780" i="13"/>
  <c r="AC1779" i="13"/>
  <c r="AA1779" i="13"/>
  <c r="Z1779" i="13"/>
  <c r="AC1778" i="13"/>
  <c r="AA1778" i="13"/>
  <c r="Z1778" i="13"/>
  <c r="AC1777" i="13"/>
  <c r="AA1777" i="13"/>
  <c r="Z1777" i="13"/>
  <c r="AC1776" i="13"/>
  <c r="AA1776" i="13"/>
  <c r="Z1776" i="13"/>
  <c r="AC1775" i="13"/>
  <c r="AA1775" i="13"/>
  <c r="Z1775" i="13"/>
  <c r="AC1774" i="13"/>
  <c r="AA1774" i="13"/>
  <c r="Z1774" i="13"/>
  <c r="AC1773" i="13"/>
  <c r="AA1773" i="13"/>
  <c r="Z1773" i="13"/>
  <c r="AC1772" i="13"/>
  <c r="AA1772" i="13"/>
  <c r="Z1772" i="13"/>
  <c r="AC1771" i="13"/>
  <c r="AA1771" i="13"/>
  <c r="Z1771" i="13"/>
  <c r="AC1770" i="13"/>
  <c r="AA1770" i="13"/>
  <c r="Z1770" i="13"/>
  <c r="AC1769" i="13"/>
  <c r="AA1769" i="13"/>
  <c r="Z1769" i="13"/>
  <c r="AC1768" i="13"/>
  <c r="AA1768" i="13"/>
  <c r="Z1768" i="13"/>
  <c r="AC1767" i="13"/>
  <c r="AA1767" i="13"/>
  <c r="Z1767" i="13"/>
  <c r="AC1766" i="13"/>
  <c r="AA1766" i="13"/>
  <c r="Z1766" i="13"/>
  <c r="AC1765" i="13"/>
  <c r="AA1765" i="13"/>
  <c r="Z1765" i="13"/>
  <c r="AC1764" i="13"/>
  <c r="AA1764" i="13"/>
  <c r="Z1764" i="13"/>
  <c r="AC1763" i="13"/>
  <c r="AA1763" i="13"/>
  <c r="Z1763" i="13"/>
  <c r="AC1762" i="13"/>
  <c r="AA1762" i="13"/>
  <c r="Z1762" i="13"/>
  <c r="AC1761" i="13"/>
  <c r="AA1761" i="13"/>
  <c r="Z1761" i="13"/>
  <c r="AC1760" i="13"/>
  <c r="AA1760" i="13"/>
  <c r="Z1760" i="13"/>
  <c r="AC1759" i="13"/>
  <c r="AA1759" i="13"/>
  <c r="Z1759" i="13"/>
  <c r="AC1758" i="13"/>
  <c r="AA1758" i="13"/>
  <c r="Z1758" i="13"/>
  <c r="AC1757" i="13"/>
  <c r="AA1757" i="13"/>
  <c r="Z1757" i="13"/>
  <c r="AC1756" i="13"/>
  <c r="AA1756" i="13"/>
  <c r="Z1756" i="13"/>
  <c r="AC1755" i="13"/>
  <c r="AA1755" i="13"/>
  <c r="Z1755" i="13"/>
  <c r="AC1754" i="13"/>
  <c r="AA1754" i="13"/>
  <c r="Z1754" i="13"/>
  <c r="AC1753" i="13"/>
  <c r="AA1753" i="13"/>
  <c r="Z1753" i="13"/>
  <c r="AC1752" i="13"/>
  <c r="AA1752" i="13"/>
  <c r="Z1752" i="13"/>
  <c r="AC1751" i="13"/>
  <c r="AA1751" i="13"/>
  <c r="Z1751" i="13"/>
  <c r="AC1750" i="13"/>
  <c r="AA1750" i="13"/>
  <c r="Z1750" i="13"/>
  <c r="AC1749" i="13"/>
  <c r="AA1749" i="13"/>
  <c r="Z1749" i="13"/>
  <c r="AC1748" i="13"/>
  <c r="AA1748" i="13"/>
  <c r="Z1748" i="13"/>
  <c r="AC1747" i="13"/>
  <c r="AA1747" i="13"/>
  <c r="Z1747" i="13"/>
  <c r="AC1746" i="13"/>
  <c r="AA1746" i="13"/>
  <c r="Z1746" i="13"/>
  <c r="AC1745" i="13"/>
  <c r="AA1745" i="13"/>
  <c r="Z1745" i="13"/>
  <c r="AC1744" i="13"/>
  <c r="AA1744" i="13"/>
  <c r="Z1744" i="13"/>
  <c r="AC1743" i="13"/>
  <c r="AA1743" i="13"/>
  <c r="Z1743" i="13"/>
  <c r="AC1742" i="13"/>
  <c r="AA1742" i="13"/>
  <c r="Z1742" i="13"/>
  <c r="AC1741" i="13"/>
  <c r="AA1741" i="13"/>
  <c r="Z1741" i="13"/>
  <c r="AC1740" i="13"/>
  <c r="AA1740" i="13"/>
  <c r="Z1740" i="13"/>
  <c r="AC1739" i="13"/>
  <c r="AA1739" i="13"/>
  <c r="Z1739" i="13"/>
  <c r="AC1738" i="13"/>
  <c r="AA1738" i="13"/>
  <c r="Z1738" i="13"/>
  <c r="AC1737" i="13"/>
  <c r="AA1737" i="13"/>
  <c r="Z1737" i="13"/>
  <c r="AC1736" i="13"/>
  <c r="AA1736" i="13"/>
  <c r="Z1736" i="13"/>
  <c r="AC1735" i="13"/>
  <c r="AA1735" i="13"/>
  <c r="Z1735" i="13"/>
  <c r="AC1734" i="13"/>
  <c r="AA1734" i="13"/>
  <c r="Z1734" i="13"/>
  <c r="AC1733" i="13"/>
  <c r="AA1733" i="13"/>
  <c r="Z1733" i="13"/>
  <c r="AC1732" i="13"/>
  <c r="AA1732" i="13"/>
  <c r="Z1732" i="13"/>
  <c r="AC1731" i="13"/>
  <c r="AA1731" i="13"/>
  <c r="Z1731" i="13"/>
  <c r="AC1730" i="13"/>
  <c r="AA1730" i="13"/>
  <c r="Z1730" i="13"/>
  <c r="AC1729" i="13"/>
  <c r="AA1729" i="13"/>
  <c r="Z1729" i="13"/>
  <c r="AC1728" i="13"/>
  <c r="AA1728" i="13"/>
  <c r="Z1728" i="13"/>
  <c r="AC1727" i="13"/>
  <c r="AA1727" i="13"/>
  <c r="Z1727" i="13"/>
  <c r="AC1726" i="13"/>
  <c r="AA1726" i="13"/>
  <c r="Z1726" i="13"/>
  <c r="AC1725" i="13"/>
  <c r="AA1725" i="13"/>
  <c r="Z1725" i="13"/>
  <c r="AC1724" i="13"/>
  <c r="AA1724" i="13"/>
  <c r="Z1724" i="13"/>
  <c r="AC1723" i="13"/>
  <c r="AA1723" i="13"/>
  <c r="Z1723" i="13"/>
  <c r="AC1722" i="13"/>
  <c r="AA1722" i="13"/>
  <c r="Z1722" i="13"/>
  <c r="AC1721" i="13"/>
  <c r="AA1721" i="13"/>
  <c r="Z1721" i="13"/>
  <c r="AC1720" i="13"/>
  <c r="AA1720" i="13"/>
  <c r="Z1720" i="13"/>
  <c r="AC1719" i="13"/>
  <c r="AA1719" i="13"/>
  <c r="Z1719" i="13"/>
  <c r="AC1718" i="13"/>
  <c r="AA1718" i="13"/>
  <c r="Z1718" i="13"/>
  <c r="AC1717" i="13"/>
  <c r="AA1717" i="13"/>
  <c r="Z1717" i="13"/>
  <c r="AC1716" i="13"/>
  <c r="AA1716" i="13"/>
  <c r="Z1716" i="13"/>
  <c r="AC1715" i="13"/>
  <c r="AA1715" i="13"/>
  <c r="Z1715" i="13"/>
  <c r="AC1714" i="13"/>
  <c r="AA1714" i="13"/>
  <c r="Z1714" i="13"/>
  <c r="AC1713" i="13"/>
  <c r="AA1713" i="13"/>
  <c r="Z1713" i="13"/>
  <c r="AC1712" i="13"/>
  <c r="AA1712" i="13"/>
  <c r="Z1712" i="13"/>
  <c r="AC1711" i="13"/>
  <c r="AA1711" i="13"/>
  <c r="Z1711" i="13"/>
  <c r="AC1710" i="13"/>
  <c r="AA1710" i="13"/>
  <c r="Z1710" i="13"/>
  <c r="AC1709" i="13"/>
  <c r="AA1709" i="13"/>
  <c r="Z1709" i="13"/>
  <c r="AC1708" i="13"/>
  <c r="AA1708" i="13"/>
  <c r="Z1708" i="13"/>
  <c r="AC1707" i="13"/>
  <c r="AA1707" i="13"/>
  <c r="Z1707" i="13"/>
  <c r="AC1706" i="13"/>
  <c r="AA1706" i="13"/>
  <c r="Z1706" i="13"/>
  <c r="AC1705" i="13"/>
  <c r="AA1705" i="13"/>
  <c r="Z1705" i="13"/>
  <c r="AC1704" i="13"/>
  <c r="AA1704" i="13"/>
  <c r="Z1704" i="13"/>
  <c r="AC1703" i="13"/>
  <c r="AA1703" i="13"/>
  <c r="Z1703" i="13"/>
  <c r="AC1702" i="13"/>
  <c r="AA1702" i="13"/>
  <c r="Z1702" i="13"/>
  <c r="AC1701" i="13"/>
  <c r="AA1701" i="13"/>
  <c r="Z1701" i="13"/>
  <c r="AC1700" i="13"/>
  <c r="AA1700" i="13"/>
  <c r="Z1700" i="13"/>
  <c r="AC1699" i="13"/>
  <c r="AA1699" i="13"/>
  <c r="Z1699" i="13"/>
  <c r="AC1698" i="13"/>
  <c r="AA1698" i="13"/>
  <c r="Z1698" i="13"/>
  <c r="AC1697" i="13"/>
  <c r="AA1697" i="13"/>
  <c r="Z1697" i="13"/>
  <c r="AC1696" i="13"/>
  <c r="AA1696" i="13"/>
  <c r="Z1696" i="13"/>
  <c r="AC1695" i="13"/>
  <c r="AA1695" i="13"/>
  <c r="Z1695" i="13"/>
  <c r="AC1694" i="13"/>
  <c r="AA1694" i="13"/>
  <c r="Z1694" i="13"/>
  <c r="AC1693" i="13"/>
  <c r="AA1693" i="13"/>
  <c r="Z1693" i="13"/>
  <c r="AC1692" i="13"/>
  <c r="AA1692" i="13"/>
  <c r="Z1692" i="13"/>
  <c r="AC1691" i="13"/>
  <c r="AA1691" i="13"/>
  <c r="Z1691" i="13"/>
  <c r="AC1690" i="13"/>
  <c r="AA1690" i="13"/>
  <c r="Z1690" i="13"/>
  <c r="AC1689" i="13"/>
  <c r="AA1689" i="13"/>
  <c r="Z1689" i="13"/>
  <c r="AC1688" i="13"/>
  <c r="AA1688" i="13"/>
  <c r="Z1688" i="13"/>
  <c r="AC1687" i="13"/>
  <c r="AA1687" i="13"/>
  <c r="Z1687" i="13"/>
  <c r="AC1686" i="13"/>
  <c r="AA1686" i="13"/>
  <c r="Z1686" i="13"/>
  <c r="AC1685" i="13"/>
  <c r="AA1685" i="13"/>
  <c r="Z1685" i="13"/>
  <c r="AC1684" i="13"/>
  <c r="AA1684" i="13"/>
  <c r="Z1684" i="13"/>
  <c r="AC1683" i="13"/>
  <c r="AA1683" i="13"/>
  <c r="Z1683" i="13"/>
  <c r="AC1682" i="13"/>
  <c r="AA1682" i="13"/>
  <c r="Z1682" i="13"/>
  <c r="AC1681" i="13"/>
  <c r="AA1681" i="13"/>
  <c r="Z1681" i="13"/>
  <c r="AC1680" i="13"/>
  <c r="AA1680" i="13"/>
  <c r="Z1680" i="13"/>
  <c r="AC1679" i="13"/>
  <c r="AA1679" i="13"/>
  <c r="Z1679" i="13"/>
  <c r="AC1678" i="13"/>
  <c r="AA1678" i="13"/>
  <c r="Z1678" i="13"/>
  <c r="AC1677" i="13"/>
  <c r="AA1677" i="13"/>
  <c r="Z1677" i="13"/>
  <c r="AC1676" i="13"/>
  <c r="AA1676" i="13"/>
  <c r="Z1676" i="13"/>
  <c r="AC1675" i="13"/>
  <c r="AA1675" i="13"/>
  <c r="Z1675" i="13"/>
  <c r="AC1674" i="13"/>
  <c r="AA1674" i="13"/>
  <c r="Z1674" i="13"/>
  <c r="AC1673" i="13"/>
  <c r="AA1673" i="13"/>
  <c r="Z1673" i="13"/>
  <c r="AC1672" i="13"/>
  <c r="AA1672" i="13"/>
  <c r="Z1672" i="13"/>
  <c r="AC1671" i="13"/>
  <c r="AA1671" i="13"/>
  <c r="Z1671" i="13"/>
  <c r="AC1670" i="13"/>
  <c r="AA1670" i="13"/>
  <c r="Z1670" i="13"/>
  <c r="AC1669" i="13"/>
  <c r="AA1669" i="13"/>
  <c r="Z1669" i="13"/>
  <c r="AC1668" i="13"/>
  <c r="AA1668" i="13"/>
  <c r="Z1668" i="13"/>
  <c r="AC1667" i="13"/>
  <c r="AA1667" i="13"/>
  <c r="Z1667" i="13"/>
  <c r="AC1666" i="13"/>
  <c r="AA1666" i="13"/>
  <c r="Z1666" i="13"/>
  <c r="AC1665" i="13"/>
  <c r="AA1665" i="13"/>
  <c r="Z1665" i="13"/>
  <c r="AC1664" i="13"/>
  <c r="AA1664" i="13"/>
  <c r="Z1664" i="13"/>
  <c r="AC1663" i="13"/>
  <c r="AA1663" i="13"/>
  <c r="Z1663" i="13"/>
  <c r="AC1662" i="13"/>
  <c r="AA1662" i="13"/>
  <c r="Z1662" i="13"/>
  <c r="AC1661" i="13"/>
  <c r="AA1661" i="13"/>
  <c r="Z1661" i="13"/>
  <c r="AC1660" i="13"/>
  <c r="AA1660" i="13"/>
  <c r="Z1660" i="13"/>
  <c r="AC1659" i="13"/>
  <c r="AA1659" i="13"/>
  <c r="Z1659" i="13"/>
  <c r="AC1658" i="13"/>
  <c r="AA1658" i="13"/>
  <c r="Z1658" i="13"/>
  <c r="AC1657" i="13"/>
  <c r="AA1657" i="13"/>
  <c r="Z1657" i="13"/>
  <c r="AC1656" i="13"/>
  <c r="AA1656" i="13"/>
  <c r="Z1656" i="13"/>
  <c r="AC1655" i="13"/>
  <c r="AA1655" i="13"/>
  <c r="Z1655" i="13"/>
  <c r="AC1654" i="13"/>
  <c r="AA1654" i="13"/>
  <c r="Z1654" i="13"/>
  <c r="AC1653" i="13"/>
  <c r="AA1653" i="13"/>
  <c r="Z1653" i="13"/>
  <c r="AC1652" i="13"/>
  <c r="AA1652" i="13"/>
  <c r="Z1652" i="13"/>
  <c r="AC1651" i="13"/>
  <c r="AA1651" i="13"/>
  <c r="Z1651" i="13"/>
  <c r="AC1650" i="13"/>
  <c r="AA1650" i="13"/>
  <c r="Z1650" i="13"/>
  <c r="AC1649" i="13"/>
  <c r="AA1649" i="13"/>
  <c r="Z1649" i="13"/>
  <c r="AC1648" i="13"/>
  <c r="AA1648" i="13"/>
  <c r="Z1648" i="13"/>
  <c r="AC1647" i="13"/>
  <c r="AA1647" i="13"/>
  <c r="Z1647" i="13"/>
  <c r="AC1646" i="13"/>
  <c r="AA1646" i="13"/>
  <c r="Z1646" i="13"/>
  <c r="AC1645" i="13"/>
  <c r="AA1645" i="13"/>
  <c r="Z1645" i="13"/>
  <c r="AC1644" i="13"/>
  <c r="AA1644" i="13"/>
  <c r="Z1644" i="13"/>
  <c r="AC1643" i="13"/>
  <c r="AA1643" i="13"/>
  <c r="Z1643" i="13"/>
  <c r="AC1642" i="13"/>
  <c r="AA1642" i="13"/>
  <c r="Z1642" i="13"/>
  <c r="AC1641" i="13"/>
  <c r="AA1641" i="13"/>
  <c r="Z1641" i="13"/>
  <c r="AC1640" i="13"/>
  <c r="AA1640" i="13"/>
  <c r="Z1640" i="13"/>
  <c r="AC1639" i="13"/>
  <c r="AA1639" i="13"/>
  <c r="Z1639" i="13"/>
  <c r="AC1638" i="13"/>
  <c r="AA1638" i="13"/>
  <c r="Z1638" i="13"/>
  <c r="AC1637" i="13"/>
  <c r="AA1637" i="13"/>
  <c r="Z1637" i="13"/>
  <c r="AC1636" i="13"/>
  <c r="AA1636" i="13"/>
  <c r="Z1636" i="13"/>
  <c r="AC1635" i="13"/>
  <c r="AA1635" i="13"/>
  <c r="Z1635" i="13"/>
  <c r="AC1634" i="13"/>
  <c r="AA1634" i="13"/>
  <c r="Z1634" i="13"/>
  <c r="AC1633" i="13"/>
  <c r="AA1633" i="13"/>
  <c r="Z1633" i="13"/>
  <c r="AC1632" i="13"/>
  <c r="AA1632" i="13"/>
  <c r="Z1632" i="13"/>
  <c r="AC1631" i="13"/>
  <c r="AA1631" i="13"/>
  <c r="Z1631" i="13"/>
  <c r="AC1630" i="13"/>
  <c r="AA1630" i="13"/>
  <c r="Z1630" i="13"/>
  <c r="AC1629" i="13"/>
  <c r="AA1629" i="13"/>
  <c r="Z1629" i="13"/>
  <c r="AC1628" i="13"/>
  <c r="AA1628" i="13"/>
  <c r="Z1628" i="13"/>
  <c r="AC1627" i="13"/>
  <c r="AA1627" i="13"/>
  <c r="Z1627" i="13"/>
  <c r="AC1626" i="13"/>
  <c r="AA1626" i="13"/>
  <c r="Z1626" i="13"/>
  <c r="AC1625" i="13"/>
  <c r="AA1625" i="13"/>
  <c r="Z1625" i="13"/>
  <c r="AC1624" i="13"/>
  <c r="AA1624" i="13"/>
  <c r="Z1624" i="13"/>
  <c r="AC1623" i="13"/>
  <c r="AA1623" i="13"/>
  <c r="Z1623" i="13"/>
  <c r="AC1622" i="13"/>
  <c r="AA1622" i="13"/>
  <c r="Z1622" i="13"/>
  <c r="AC1621" i="13"/>
  <c r="AA1621" i="13"/>
  <c r="Z1621" i="13"/>
  <c r="AC1620" i="13"/>
  <c r="AA1620" i="13"/>
  <c r="Z1620" i="13"/>
  <c r="AC1619" i="13"/>
  <c r="AA1619" i="13"/>
  <c r="Z1619" i="13"/>
  <c r="AC1618" i="13"/>
  <c r="AA1618" i="13"/>
  <c r="Z1618" i="13"/>
  <c r="AC1617" i="13"/>
  <c r="AA1617" i="13"/>
  <c r="Z1617" i="13"/>
  <c r="AC1616" i="13"/>
  <c r="AA1616" i="13"/>
  <c r="Z1616" i="13"/>
  <c r="AC1615" i="13"/>
  <c r="AA1615" i="13"/>
  <c r="Z1615" i="13"/>
  <c r="AC1614" i="13"/>
  <c r="AA1614" i="13"/>
  <c r="Z1614" i="13"/>
  <c r="AC1613" i="13"/>
  <c r="AA1613" i="13"/>
  <c r="Z1613" i="13"/>
  <c r="AC1612" i="13"/>
  <c r="AA1612" i="13"/>
  <c r="Z1612" i="13"/>
  <c r="AC1611" i="13"/>
  <c r="AA1611" i="13"/>
  <c r="Z1611" i="13"/>
  <c r="AC1610" i="13"/>
  <c r="AA1610" i="13"/>
  <c r="Z1610" i="13"/>
  <c r="AC1609" i="13"/>
  <c r="AA1609" i="13"/>
  <c r="Z1609" i="13"/>
  <c r="AC1608" i="13"/>
  <c r="AA1608" i="13"/>
  <c r="Z1608" i="13"/>
  <c r="AC1607" i="13"/>
  <c r="AA1607" i="13"/>
  <c r="Z1607" i="13"/>
  <c r="AC1606" i="13"/>
  <c r="AA1606" i="13"/>
  <c r="Z1606" i="13"/>
  <c r="AC1605" i="13"/>
  <c r="AA1605" i="13"/>
  <c r="Z1605" i="13"/>
  <c r="AC1604" i="13"/>
  <c r="AA1604" i="13"/>
  <c r="Z1604" i="13"/>
  <c r="AC1603" i="13"/>
  <c r="AA1603" i="13"/>
  <c r="Z1603" i="13"/>
  <c r="AC1602" i="13"/>
  <c r="AA1602" i="13"/>
  <c r="Z1602" i="13"/>
  <c r="AC1601" i="13"/>
  <c r="AA1601" i="13"/>
  <c r="Z1601" i="13"/>
  <c r="AC1600" i="13"/>
  <c r="AA1600" i="13"/>
  <c r="Z1600" i="13"/>
  <c r="AC1599" i="13"/>
  <c r="AA1599" i="13"/>
  <c r="Z1599" i="13"/>
  <c r="AC1598" i="13"/>
  <c r="AA1598" i="13"/>
  <c r="Z1598" i="13"/>
  <c r="AC1597" i="13"/>
  <c r="AA1597" i="13"/>
  <c r="Z1597" i="13"/>
  <c r="AC1596" i="13"/>
  <c r="AA1596" i="13"/>
  <c r="Z1596" i="13"/>
  <c r="AC1595" i="13"/>
  <c r="AA1595" i="13"/>
  <c r="Z1595" i="13"/>
  <c r="AC1594" i="13"/>
  <c r="AA1594" i="13"/>
  <c r="Z1594" i="13"/>
  <c r="AC1593" i="13"/>
  <c r="AA1593" i="13"/>
  <c r="Z1593" i="13"/>
  <c r="AC1592" i="13"/>
  <c r="AA1592" i="13"/>
  <c r="Z1592" i="13"/>
  <c r="AC1591" i="13"/>
  <c r="AA1591" i="13"/>
  <c r="Z1591" i="13"/>
  <c r="AC1590" i="13"/>
  <c r="AA1590" i="13"/>
  <c r="Z1590" i="13"/>
  <c r="AC1589" i="13"/>
  <c r="AA1589" i="13"/>
  <c r="Z1589" i="13"/>
  <c r="AC1588" i="13"/>
  <c r="AA1588" i="13"/>
  <c r="Z1588" i="13"/>
  <c r="AC1587" i="13"/>
  <c r="AA1587" i="13"/>
  <c r="Z1587" i="13"/>
  <c r="AC1586" i="13"/>
  <c r="AA1586" i="13"/>
  <c r="Z1586" i="13"/>
  <c r="AC1585" i="13"/>
  <c r="AA1585" i="13"/>
  <c r="Z1585" i="13"/>
  <c r="AC1584" i="13"/>
  <c r="AA1584" i="13"/>
  <c r="Z1584" i="13"/>
  <c r="AC1583" i="13"/>
  <c r="AA1583" i="13"/>
  <c r="Z1583" i="13"/>
  <c r="AC1582" i="13"/>
  <c r="AA1582" i="13"/>
  <c r="Z1582" i="13"/>
  <c r="AC1581" i="13"/>
  <c r="AA1581" i="13"/>
  <c r="Z1581" i="13"/>
  <c r="AC1580" i="13"/>
  <c r="AA1580" i="13"/>
  <c r="Z1580" i="13"/>
  <c r="AC1579" i="13"/>
  <c r="AA1579" i="13"/>
  <c r="Z1579" i="13"/>
  <c r="AC1578" i="13"/>
  <c r="AA1578" i="13"/>
  <c r="Z1578" i="13"/>
  <c r="AC1577" i="13"/>
  <c r="AA1577" i="13"/>
  <c r="Z1577" i="13"/>
  <c r="AC1576" i="13"/>
  <c r="AA1576" i="13"/>
  <c r="Z1576" i="13"/>
  <c r="AC1575" i="13"/>
  <c r="AA1575" i="13"/>
  <c r="Z1575" i="13"/>
  <c r="AC1574" i="13"/>
  <c r="AA1574" i="13"/>
  <c r="Z1574" i="13"/>
  <c r="AC1573" i="13"/>
  <c r="AA1573" i="13"/>
  <c r="Z1573" i="13"/>
  <c r="AC1572" i="13"/>
  <c r="AA1572" i="13"/>
  <c r="Z1572" i="13"/>
  <c r="AC1571" i="13"/>
  <c r="AA1571" i="13"/>
  <c r="Z1571" i="13"/>
  <c r="AC1570" i="13"/>
  <c r="AA1570" i="13"/>
  <c r="Z1570" i="13"/>
  <c r="AC1569" i="13"/>
  <c r="AA1569" i="13"/>
  <c r="Z1569" i="13"/>
  <c r="AC1568" i="13"/>
  <c r="AA1568" i="13"/>
  <c r="Z1568" i="13"/>
  <c r="AC1567" i="13"/>
  <c r="AA1567" i="13"/>
  <c r="Z1567" i="13"/>
  <c r="AC1566" i="13"/>
  <c r="AA1566" i="13"/>
  <c r="Z1566" i="13"/>
  <c r="AC1565" i="13"/>
  <c r="AA1565" i="13"/>
  <c r="Z1565" i="13"/>
  <c r="AC1564" i="13"/>
  <c r="AA1564" i="13"/>
  <c r="Z1564" i="13"/>
  <c r="AC1563" i="13"/>
  <c r="AA1563" i="13"/>
  <c r="Z1563" i="13"/>
  <c r="AC1562" i="13"/>
  <c r="AA1562" i="13"/>
  <c r="Z1562" i="13"/>
  <c r="AC1561" i="13"/>
  <c r="AA1561" i="13"/>
  <c r="Z1561" i="13"/>
  <c r="AC1560" i="13"/>
  <c r="AA1560" i="13"/>
  <c r="Z1560" i="13"/>
  <c r="AC1559" i="13"/>
  <c r="AA1559" i="13"/>
  <c r="Z1559" i="13"/>
  <c r="AC1558" i="13"/>
  <c r="AA1558" i="13"/>
  <c r="Z1558" i="13"/>
  <c r="AC1557" i="13"/>
  <c r="AA1557" i="13"/>
  <c r="Z1557" i="13"/>
  <c r="AC1556" i="13"/>
  <c r="AA1556" i="13"/>
  <c r="Z1556" i="13"/>
  <c r="AC1555" i="13"/>
  <c r="AA1555" i="13"/>
  <c r="Z1555" i="13"/>
  <c r="AC1554" i="13"/>
  <c r="AA1554" i="13"/>
  <c r="Z1554" i="13"/>
  <c r="AC1553" i="13"/>
  <c r="AA1553" i="13"/>
  <c r="Z1553" i="13"/>
  <c r="AC1552" i="13"/>
  <c r="AA1552" i="13"/>
  <c r="Z1552" i="13"/>
  <c r="AC1551" i="13"/>
  <c r="AA1551" i="13"/>
  <c r="Z1551" i="13"/>
  <c r="AC1550" i="13"/>
  <c r="AA1550" i="13"/>
  <c r="Z1550" i="13"/>
  <c r="AC1549" i="13"/>
  <c r="AA1549" i="13"/>
  <c r="Z1549" i="13"/>
  <c r="AC1548" i="13"/>
  <c r="AA1548" i="13"/>
  <c r="Z1548" i="13"/>
  <c r="AC1547" i="13"/>
  <c r="AA1547" i="13"/>
  <c r="Z1547" i="13"/>
  <c r="AC1546" i="13"/>
  <c r="AA1546" i="13"/>
  <c r="Z1546" i="13"/>
  <c r="AC1545" i="13"/>
  <c r="AA1545" i="13"/>
  <c r="Z1545" i="13"/>
  <c r="AC1544" i="13"/>
  <c r="AA1544" i="13"/>
  <c r="Z1544" i="13"/>
  <c r="AC1543" i="13"/>
  <c r="AA1543" i="13"/>
  <c r="Z1543" i="13"/>
  <c r="AC1542" i="13"/>
  <c r="AA1542" i="13"/>
  <c r="Z1542" i="13"/>
  <c r="AC1541" i="13"/>
  <c r="AA1541" i="13"/>
  <c r="Z1541" i="13"/>
  <c r="AC1540" i="13"/>
  <c r="AA1540" i="13"/>
  <c r="Z1540" i="13"/>
  <c r="AC1539" i="13"/>
  <c r="AA1539" i="13"/>
  <c r="Z1539" i="13"/>
  <c r="AC1538" i="13"/>
  <c r="AA1538" i="13"/>
  <c r="Z1538" i="13"/>
  <c r="AC1537" i="13"/>
  <c r="AA1537" i="13"/>
  <c r="Z1537" i="13"/>
  <c r="AC1536" i="13"/>
  <c r="AA1536" i="13"/>
  <c r="Z1536" i="13"/>
  <c r="AC1535" i="13"/>
  <c r="AA1535" i="13"/>
  <c r="Z1535" i="13"/>
  <c r="AC1534" i="13"/>
  <c r="AA1534" i="13"/>
  <c r="Z1534" i="13"/>
  <c r="AC1533" i="13"/>
  <c r="AA1533" i="13"/>
  <c r="Z1533" i="13"/>
  <c r="AC1532" i="13"/>
  <c r="AA1532" i="13"/>
  <c r="Z1532" i="13"/>
  <c r="AC1531" i="13"/>
  <c r="AA1531" i="13"/>
  <c r="Z1531" i="13"/>
  <c r="AC1530" i="13"/>
  <c r="AA1530" i="13"/>
  <c r="Z1530" i="13"/>
  <c r="AC1529" i="13"/>
  <c r="AA1529" i="13"/>
  <c r="Z1529" i="13"/>
  <c r="AC1528" i="13"/>
  <c r="AA1528" i="13"/>
  <c r="Z1528" i="13"/>
  <c r="AC1527" i="13"/>
  <c r="AA1527" i="13"/>
  <c r="Z1527" i="13"/>
  <c r="AC1526" i="13"/>
  <c r="AA1526" i="13"/>
  <c r="Z1526" i="13"/>
  <c r="AC1525" i="13"/>
  <c r="AA1525" i="13"/>
  <c r="Z1525" i="13"/>
  <c r="AC1524" i="13"/>
  <c r="AA1524" i="13"/>
  <c r="Z1524" i="13"/>
  <c r="AC1523" i="13"/>
  <c r="AA1523" i="13"/>
  <c r="Z1523" i="13"/>
  <c r="AC1522" i="13"/>
  <c r="AA1522" i="13"/>
  <c r="Z1522" i="13"/>
  <c r="AC1521" i="13"/>
  <c r="AA1521" i="13"/>
  <c r="Z1521" i="13"/>
  <c r="AC1520" i="13"/>
  <c r="AA1520" i="13"/>
  <c r="Z1520" i="13"/>
  <c r="AC1519" i="13"/>
  <c r="AA1519" i="13"/>
  <c r="Z1519" i="13"/>
  <c r="AC1518" i="13"/>
  <c r="AA1518" i="13"/>
  <c r="Z1518" i="13"/>
  <c r="AC1517" i="13"/>
  <c r="AA1517" i="13"/>
  <c r="Z1517" i="13"/>
  <c r="AC1516" i="13"/>
  <c r="AA1516" i="13"/>
  <c r="Z1516" i="13"/>
  <c r="AC1515" i="13"/>
  <c r="AA1515" i="13"/>
  <c r="Z1515" i="13"/>
  <c r="AC1514" i="13"/>
  <c r="AA1514" i="13"/>
  <c r="Z1514" i="13"/>
  <c r="AC1513" i="13"/>
  <c r="AA1513" i="13"/>
  <c r="Z1513" i="13"/>
  <c r="AC1512" i="13"/>
  <c r="AA1512" i="13"/>
  <c r="Z1512" i="13"/>
  <c r="AC1511" i="13"/>
  <c r="AA1511" i="13"/>
  <c r="Z1511" i="13"/>
  <c r="AC1510" i="13"/>
  <c r="AA1510" i="13"/>
  <c r="Z1510" i="13"/>
  <c r="AC1509" i="13"/>
  <c r="AA1509" i="13"/>
  <c r="Z1509" i="13"/>
  <c r="AC1508" i="13"/>
  <c r="AA1508" i="13"/>
  <c r="Z1508" i="13"/>
  <c r="AC1507" i="13"/>
  <c r="AA1507" i="13"/>
  <c r="Z1507" i="13"/>
  <c r="AC1506" i="13"/>
  <c r="AA1506" i="13"/>
  <c r="Z1506" i="13"/>
  <c r="AC1505" i="13"/>
  <c r="AA1505" i="13"/>
  <c r="Z1505" i="13"/>
  <c r="AC1504" i="13"/>
  <c r="AA1504" i="13"/>
  <c r="Z1504" i="13"/>
  <c r="AC1503" i="13"/>
  <c r="AA1503" i="13"/>
  <c r="Z1503" i="13"/>
  <c r="AC1502" i="13"/>
  <c r="AA1502" i="13"/>
  <c r="Z1502" i="13"/>
  <c r="AC1501" i="13"/>
  <c r="AA1501" i="13"/>
  <c r="Z1501" i="13"/>
  <c r="AC1500" i="13"/>
  <c r="AA1500" i="13"/>
  <c r="Z1500" i="13"/>
  <c r="AC1499" i="13"/>
  <c r="AA1499" i="13"/>
  <c r="Z1499" i="13"/>
  <c r="AC1498" i="13"/>
  <c r="AA1498" i="13"/>
  <c r="Z1498" i="13"/>
  <c r="AC1497" i="13"/>
  <c r="AA1497" i="13"/>
  <c r="Z1497" i="13"/>
  <c r="AC1496" i="13"/>
  <c r="AA1496" i="13"/>
  <c r="Z1496" i="13"/>
  <c r="AC1495" i="13"/>
  <c r="AA1495" i="13"/>
  <c r="Z1495" i="13"/>
  <c r="AC1494" i="13"/>
  <c r="AA1494" i="13"/>
  <c r="Z1494" i="13"/>
  <c r="AC1493" i="13"/>
  <c r="AA1493" i="13"/>
  <c r="Z1493" i="13"/>
  <c r="AC1492" i="13"/>
  <c r="AA1492" i="13"/>
  <c r="Z1492" i="13"/>
  <c r="AC1491" i="13"/>
  <c r="AA1491" i="13"/>
  <c r="Z1491" i="13"/>
  <c r="AC1490" i="13"/>
  <c r="AA1490" i="13"/>
  <c r="Z1490" i="13"/>
  <c r="AC1489" i="13"/>
  <c r="AA1489" i="13"/>
  <c r="Z1489" i="13"/>
  <c r="AC1488" i="13"/>
  <c r="AA1488" i="13"/>
  <c r="Z1488" i="13"/>
  <c r="AC1487" i="13"/>
  <c r="AA1487" i="13"/>
  <c r="Z1487" i="13"/>
  <c r="AC1486" i="13"/>
  <c r="AA1486" i="13"/>
  <c r="Z1486" i="13"/>
  <c r="AC1485" i="13"/>
  <c r="AA1485" i="13"/>
  <c r="Z1485" i="13"/>
  <c r="AC1484" i="13"/>
  <c r="AA1484" i="13"/>
  <c r="Z1484" i="13"/>
  <c r="AC1483" i="13"/>
  <c r="AA1483" i="13"/>
  <c r="Z1483" i="13"/>
  <c r="AC1482" i="13"/>
  <c r="AA1482" i="13"/>
  <c r="Z1482" i="13"/>
  <c r="AC1481" i="13"/>
  <c r="AA1481" i="13"/>
  <c r="Z1481" i="13"/>
  <c r="AC1480" i="13"/>
  <c r="AA1480" i="13"/>
  <c r="Z1480" i="13"/>
  <c r="AC1479" i="13"/>
  <c r="AA1479" i="13"/>
  <c r="Z1479" i="13"/>
  <c r="AC1478" i="13"/>
  <c r="AA1478" i="13"/>
  <c r="Z1478" i="13"/>
  <c r="AC1477" i="13"/>
  <c r="AA1477" i="13"/>
  <c r="Z1477" i="13"/>
  <c r="AC1476" i="13"/>
  <c r="AA1476" i="13"/>
  <c r="Z1476" i="13"/>
  <c r="AC1475" i="13"/>
  <c r="AA1475" i="13"/>
  <c r="Z1475" i="13"/>
  <c r="AC1474" i="13"/>
  <c r="AA1474" i="13"/>
  <c r="Z1474" i="13"/>
  <c r="AC1473" i="13"/>
  <c r="AA1473" i="13"/>
  <c r="Z1473" i="13"/>
  <c r="AC1472" i="13"/>
  <c r="AA1472" i="13"/>
  <c r="Z1472" i="13"/>
  <c r="AC1471" i="13"/>
  <c r="AA1471" i="13"/>
  <c r="Z1471" i="13"/>
  <c r="AC1470" i="13"/>
  <c r="AA1470" i="13"/>
  <c r="Z1470" i="13"/>
  <c r="AC1469" i="13"/>
  <c r="AA1469" i="13"/>
  <c r="Z1469" i="13"/>
  <c r="AC1468" i="13"/>
  <c r="AA1468" i="13"/>
  <c r="Z1468" i="13"/>
  <c r="AC1467" i="13"/>
  <c r="AA1467" i="13"/>
  <c r="Z1467" i="13"/>
  <c r="AC1466" i="13"/>
  <c r="AA1466" i="13"/>
  <c r="Z1466" i="13"/>
  <c r="AC1465" i="13"/>
  <c r="AA1465" i="13"/>
  <c r="Z1465" i="13"/>
  <c r="AC1464" i="13"/>
  <c r="AA1464" i="13"/>
  <c r="Z1464" i="13"/>
  <c r="AC1463" i="13"/>
  <c r="AA1463" i="13"/>
  <c r="Z1463" i="13"/>
  <c r="AC1462" i="13"/>
  <c r="AA1462" i="13"/>
  <c r="Z1462" i="13"/>
  <c r="AC1461" i="13"/>
  <c r="AA1461" i="13"/>
  <c r="Z1461" i="13"/>
  <c r="AC1460" i="13"/>
  <c r="AA1460" i="13"/>
  <c r="Z1460" i="13"/>
  <c r="AC1459" i="13"/>
  <c r="AA1459" i="13"/>
  <c r="Z1459" i="13"/>
  <c r="AC1458" i="13"/>
  <c r="AA1458" i="13"/>
  <c r="Z1458" i="13"/>
  <c r="AC1457" i="13"/>
  <c r="AA1457" i="13"/>
  <c r="Z1457" i="13"/>
  <c r="AC1456" i="13"/>
  <c r="AA1456" i="13"/>
  <c r="Z1456" i="13"/>
  <c r="AC1455" i="13"/>
  <c r="AA1455" i="13"/>
  <c r="Z1455" i="13"/>
  <c r="AC1454" i="13"/>
  <c r="AA1454" i="13"/>
  <c r="Z1454" i="13"/>
  <c r="AC1453" i="13"/>
  <c r="AA1453" i="13"/>
  <c r="Z1453" i="13"/>
  <c r="AC1452" i="13"/>
  <c r="AA1452" i="13"/>
  <c r="Z1452" i="13"/>
  <c r="AC1451" i="13"/>
  <c r="AA1451" i="13"/>
  <c r="Z1451" i="13"/>
  <c r="AC1450" i="13"/>
  <c r="AA1450" i="13"/>
  <c r="Z1450" i="13"/>
  <c r="AC1449" i="13"/>
  <c r="AA1449" i="13"/>
  <c r="Z1449" i="13"/>
  <c r="AC1448" i="13"/>
  <c r="AA1448" i="13"/>
  <c r="Z1448" i="13"/>
  <c r="AC1447" i="13"/>
  <c r="AA1447" i="13"/>
  <c r="Z1447" i="13"/>
  <c r="AC1446" i="13"/>
  <c r="AA1446" i="13"/>
  <c r="Z1446" i="13"/>
  <c r="AC1445" i="13"/>
  <c r="AA1445" i="13"/>
  <c r="Z1445" i="13"/>
  <c r="AC1444" i="13"/>
  <c r="AA1444" i="13"/>
  <c r="Z1444" i="13"/>
  <c r="AC1443" i="13"/>
  <c r="AA1443" i="13"/>
  <c r="Z1443" i="13"/>
  <c r="AC1442" i="13"/>
  <c r="AA1442" i="13"/>
  <c r="Z1442" i="13"/>
  <c r="AC1441" i="13"/>
  <c r="AA1441" i="13"/>
  <c r="Z1441" i="13"/>
  <c r="AC1440" i="13"/>
  <c r="AA1440" i="13"/>
  <c r="Z1440" i="13"/>
  <c r="AC1439" i="13"/>
  <c r="AA1439" i="13"/>
  <c r="Z1439" i="13"/>
  <c r="AC1438" i="13"/>
  <c r="AA1438" i="13"/>
  <c r="Z1438" i="13"/>
  <c r="AC1437" i="13"/>
  <c r="AA1437" i="13"/>
  <c r="Z1437" i="13"/>
  <c r="AC1436" i="13"/>
  <c r="AA1436" i="13"/>
  <c r="Z1436" i="13"/>
  <c r="AC1435" i="13"/>
  <c r="AA1435" i="13"/>
  <c r="Z1435" i="13"/>
  <c r="AC1434" i="13"/>
  <c r="AA1434" i="13"/>
  <c r="Z1434" i="13"/>
  <c r="AC1433" i="13"/>
  <c r="AA1433" i="13"/>
  <c r="Z1433" i="13"/>
  <c r="AC1432" i="13"/>
  <c r="AA1432" i="13"/>
  <c r="Z1432" i="13"/>
  <c r="AC1431" i="13"/>
  <c r="AA1431" i="13"/>
  <c r="Z1431" i="13"/>
  <c r="AC1430" i="13"/>
  <c r="AA1430" i="13"/>
  <c r="Z1430" i="13"/>
  <c r="AC1429" i="13"/>
  <c r="AA1429" i="13"/>
  <c r="Z1429" i="13"/>
  <c r="AC1428" i="13"/>
  <c r="AA1428" i="13"/>
  <c r="Z1428" i="13"/>
  <c r="AC1427" i="13"/>
  <c r="AA1427" i="13"/>
  <c r="Z1427" i="13"/>
  <c r="AC1426" i="13"/>
  <c r="AA1426" i="13"/>
  <c r="Z1426" i="13"/>
  <c r="AC1425" i="13"/>
  <c r="AA1425" i="13"/>
  <c r="Z1425" i="13"/>
  <c r="AC1424" i="13"/>
  <c r="AA1424" i="13"/>
  <c r="Z1424" i="13"/>
  <c r="AC1423" i="13"/>
  <c r="AA1423" i="13"/>
  <c r="Z1423" i="13"/>
  <c r="AC1422" i="13"/>
  <c r="AA1422" i="13"/>
  <c r="Z1422" i="13"/>
  <c r="AC1421" i="13"/>
  <c r="AA1421" i="13"/>
  <c r="Z1421" i="13"/>
  <c r="AC1420" i="13"/>
  <c r="AA1420" i="13"/>
  <c r="Z1420" i="13"/>
  <c r="AC1419" i="13"/>
  <c r="AA1419" i="13"/>
  <c r="Z1419" i="13"/>
  <c r="AC1418" i="13"/>
  <c r="AA1418" i="13"/>
  <c r="Z1418" i="13"/>
  <c r="AC1417" i="13"/>
  <c r="AA1417" i="13"/>
  <c r="Z1417" i="13"/>
  <c r="AC1416" i="13"/>
  <c r="AA1416" i="13"/>
  <c r="Z1416" i="13"/>
  <c r="AC1415" i="13"/>
  <c r="AA1415" i="13"/>
  <c r="Z1415" i="13"/>
  <c r="AC1414" i="13"/>
  <c r="AA1414" i="13"/>
  <c r="Z1414" i="13"/>
  <c r="AC1413" i="13"/>
  <c r="AA1413" i="13"/>
  <c r="Z1413" i="13"/>
  <c r="AC1412" i="13"/>
  <c r="AA1412" i="13"/>
  <c r="Z1412" i="13"/>
  <c r="AC1411" i="13"/>
  <c r="AA1411" i="13"/>
  <c r="Z1411" i="13"/>
  <c r="AC1410" i="13"/>
  <c r="AA1410" i="13"/>
  <c r="Z1410" i="13"/>
  <c r="AC1409" i="13"/>
  <c r="AA1409" i="13"/>
  <c r="Z1409" i="13"/>
  <c r="AC1408" i="13"/>
  <c r="AA1408" i="13"/>
  <c r="Z1408" i="13"/>
  <c r="AC1407" i="13"/>
  <c r="AA1407" i="13"/>
  <c r="Z1407" i="13"/>
  <c r="AC1406" i="13"/>
  <c r="AA1406" i="13"/>
  <c r="Z1406" i="13"/>
  <c r="AC1405" i="13"/>
  <c r="AA1405" i="13"/>
  <c r="Z1405" i="13"/>
  <c r="AC1404" i="13"/>
  <c r="AA1404" i="13"/>
  <c r="Z1404" i="13"/>
  <c r="AC1403" i="13"/>
  <c r="AA1403" i="13"/>
  <c r="Z1403" i="13"/>
  <c r="AC1402" i="13"/>
  <c r="AA1402" i="13"/>
  <c r="Z1402" i="13"/>
  <c r="AC1401" i="13"/>
  <c r="AA1401" i="13"/>
  <c r="Z1401" i="13"/>
  <c r="AC1400" i="13"/>
  <c r="AA1400" i="13"/>
  <c r="Z1400" i="13"/>
  <c r="AC1399" i="13"/>
  <c r="AA1399" i="13"/>
  <c r="Z1399" i="13"/>
  <c r="AC1398" i="13"/>
  <c r="AA1398" i="13"/>
  <c r="Z1398" i="13"/>
  <c r="AC1397" i="13"/>
  <c r="AA1397" i="13"/>
  <c r="Z1397" i="13"/>
  <c r="AC1396" i="13"/>
  <c r="AA1396" i="13"/>
  <c r="Z1396" i="13"/>
  <c r="AC1395" i="13"/>
  <c r="AA1395" i="13"/>
  <c r="Z1395" i="13"/>
  <c r="AC1394" i="13"/>
  <c r="AA1394" i="13"/>
  <c r="Z1394" i="13"/>
  <c r="AC1393" i="13"/>
  <c r="AA1393" i="13"/>
  <c r="Z1393" i="13"/>
  <c r="AC1392" i="13"/>
  <c r="AA1392" i="13"/>
  <c r="Z1392" i="13"/>
  <c r="AC1391" i="13"/>
  <c r="AA1391" i="13"/>
  <c r="Z1391" i="13"/>
  <c r="AC1390" i="13"/>
  <c r="AA1390" i="13"/>
  <c r="Z1390" i="13"/>
  <c r="AC1389" i="13"/>
  <c r="AA1389" i="13"/>
  <c r="Z1389" i="13"/>
  <c r="AC1388" i="13"/>
  <c r="AA1388" i="13"/>
  <c r="Z1388" i="13"/>
  <c r="AC1387" i="13"/>
  <c r="AA1387" i="13"/>
  <c r="Z1387" i="13"/>
  <c r="AC1386" i="13"/>
  <c r="AA1386" i="13"/>
  <c r="Z1386" i="13"/>
  <c r="AC1385" i="13"/>
  <c r="AA1385" i="13"/>
  <c r="Z1385" i="13"/>
  <c r="AC1384" i="13"/>
  <c r="AA1384" i="13"/>
  <c r="Z1384" i="13"/>
  <c r="AC1383" i="13"/>
  <c r="AA1383" i="13"/>
  <c r="Z1383" i="13"/>
  <c r="AC1382" i="13"/>
  <c r="AA1382" i="13"/>
  <c r="Z1382" i="13"/>
  <c r="AC1381" i="13"/>
  <c r="AA1381" i="13"/>
  <c r="Z1381" i="13"/>
  <c r="AC1380" i="13"/>
  <c r="AA1380" i="13"/>
  <c r="Z1380" i="13"/>
  <c r="AC1379" i="13"/>
  <c r="AA1379" i="13"/>
  <c r="Z1379" i="13"/>
  <c r="AC1378" i="13"/>
  <c r="AA1378" i="13"/>
  <c r="Z1378" i="13"/>
  <c r="AC1377" i="13"/>
  <c r="AA1377" i="13"/>
  <c r="Z1377" i="13"/>
  <c r="AC1376" i="13"/>
  <c r="AA1376" i="13"/>
  <c r="Z1376" i="13"/>
  <c r="AC1375" i="13"/>
  <c r="AA1375" i="13"/>
  <c r="Z1375" i="13"/>
  <c r="AC1374" i="13"/>
  <c r="AA1374" i="13"/>
  <c r="Z1374" i="13"/>
  <c r="AC1373" i="13"/>
  <c r="AA1373" i="13"/>
  <c r="Z1373" i="13"/>
  <c r="AC1372" i="13"/>
  <c r="AA1372" i="13"/>
  <c r="Z1372" i="13"/>
  <c r="AC1371" i="13"/>
  <c r="AA1371" i="13"/>
  <c r="Z1371" i="13"/>
  <c r="AC1370" i="13"/>
  <c r="AA1370" i="13"/>
  <c r="Z1370" i="13"/>
  <c r="AC1369" i="13"/>
  <c r="AA1369" i="13"/>
  <c r="Z1369" i="13"/>
  <c r="AC1368" i="13"/>
  <c r="AA1368" i="13"/>
  <c r="Z1368" i="13"/>
  <c r="AC1367" i="13"/>
  <c r="AA1367" i="13"/>
  <c r="Z1367" i="13"/>
  <c r="AC1366" i="13"/>
  <c r="AA1366" i="13"/>
  <c r="Z1366" i="13"/>
  <c r="AC1365" i="13"/>
  <c r="AA1365" i="13"/>
  <c r="Z1365" i="13"/>
  <c r="AC1364" i="13"/>
  <c r="AA1364" i="13"/>
  <c r="Z1364" i="13"/>
  <c r="AC1363" i="13"/>
  <c r="AA1363" i="13"/>
  <c r="Z1363" i="13"/>
  <c r="AC1362" i="13"/>
  <c r="AA1362" i="13"/>
  <c r="Z1362" i="13"/>
  <c r="AC1361" i="13"/>
  <c r="AA1361" i="13"/>
  <c r="Z1361" i="13"/>
  <c r="AC1360" i="13"/>
  <c r="AA1360" i="13"/>
  <c r="Z1360" i="13"/>
  <c r="AC1359" i="13"/>
  <c r="AA1359" i="13"/>
  <c r="Z1359" i="13"/>
  <c r="AC1358" i="13"/>
  <c r="AA1358" i="13"/>
  <c r="Z1358" i="13"/>
  <c r="AC1357" i="13"/>
  <c r="AA1357" i="13"/>
  <c r="Z1357" i="13"/>
  <c r="AC1356" i="13"/>
  <c r="AA1356" i="13"/>
  <c r="Z1356" i="13"/>
  <c r="AC1355" i="13"/>
  <c r="AA1355" i="13"/>
  <c r="Z1355" i="13"/>
  <c r="AC1354" i="13"/>
  <c r="AA1354" i="13"/>
  <c r="Z1354" i="13"/>
  <c r="AC1353" i="13"/>
  <c r="AA1353" i="13"/>
  <c r="Z1353" i="13"/>
  <c r="AC1352" i="13"/>
  <c r="AA1352" i="13"/>
  <c r="Z1352" i="13"/>
  <c r="AC1351" i="13"/>
  <c r="AA1351" i="13"/>
  <c r="Z1351" i="13"/>
  <c r="AC1350" i="13"/>
  <c r="AA1350" i="13"/>
  <c r="Z1350" i="13"/>
  <c r="AC1349" i="13"/>
  <c r="AA1349" i="13"/>
  <c r="Z1349" i="13"/>
  <c r="AC1348" i="13"/>
  <c r="AA1348" i="13"/>
  <c r="Z1348" i="13"/>
  <c r="AC1347" i="13"/>
  <c r="AA1347" i="13"/>
  <c r="Z1347" i="13"/>
  <c r="AC1346" i="13"/>
  <c r="AA1346" i="13"/>
  <c r="Z1346" i="13"/>
  <c r="AC1345" i="13"/>
  <c r="AA1345" i="13"/>
  <c r="Z1345" i="13"/>
  <c r="AC1344" i="13"/>
  <c r="AA1344" i="13"/>
  <c r="Z1344" i="13"/>
  <c r="AC1343" i="13"/>
  <c r="AA1343" i="13"/>
  <c r="Z1343" i="13"/>
  <c r="AC1342" i="13"/>
  <c r="AA1342" i="13"/>
  <c r="Z1342" i="13"/>
  <c r="AC1341" i="13"/>
  <c r="AA1341" i="13"/>
  <c r="Z1341" i="13"/>
  <c r="AC1340" i="13"/>
  <c r="AA1340" i="13"/>
  <c r="Z1340" i="13"/>
  <c r="AC1339" i="13"/>
  <c r="AA1339" i="13"/>
  <c r="Z1339" i="13"/>
  <c r="AC1338" i="13"/>
  <c r="AA1338" i="13"/>
  <c r="Z1338" i="13"/>
  <c r="AC1337" i="13"/>
  <c r="AA1337" i="13"/>
  <c r="Z1337" i="13"/>
  <c r="AC1336" i="13"/>
  <c r="AA1336" i="13"/>
  <c r="Z1336" i="13"/>
  <c r="AC1335" i="13"/>
  <c r="AA1335" i="13"/>
  <c r="Z1335" i="13"/>
  <c r="AC1334" i="13"/>
  <c r="AA1334" i="13"/>
  <c r="Z1334" i="13"/>
  <c r="AC1333" i="13"/>
  <c r="AA1333" i="13"/>
  <c r="Z1333" i="13"/>
  <c r="AC1332" i="13"/>
  <c r="AA1332" i="13"/>
  <c r="Z1332" i="13"/>
  <c r="AC1331" i="13"/>
  <c r="AA1331" i="13"/>
  <c r="Z1331" i="13"/>
  <c r="AC1330" i="13"/>
  <c r="AA1330" i="13"/>
  <c r="Z1330" i="13"/>
  <c r="AC1329" i="13"/>
  <c r="AA1329" i="13"/>
  <c r="Z1329" i="13"/>
  <c r="AC1328" i="13"/>
  <c r="AA1328" i="13"/>
  <c r="Z1328" i="13"/>
  <c r="AC1327" i="13"/>
  <c r="AA1327" i="13"/>
  <c r="Z1327" i="13"/>
  <c r="AC1326" i="13"/>
  <c r="AA1326" i="13"/>
  <c r="Z1326" i="13"/>
  <c r="AC1325" i="13"/>
  <c r="AA1325" i="13"/>
  <c r="Z1325" i="13"/>
  <c r="AC1324" i="13"/>
  <c r="AA1324" i="13"/>
  <c r="Z1324" i="13"/>
  <c r="AC1323" i="13"/>
  <c r="AA1323" i="13"/>
  <c r="Z1323" i="13"/>
  <c r="AC1322" i="13"/>
  <c r="AA1322" i="13"/>
  <c r="Z1322" i="13"/>
  <c r="AC1321" i="13"/>
  <c r="AA1321" i="13"/>
  <c r="Z1321" i="13"/>
  <c r="AC1320" i="13"/>
  <c r="AA1320" i="13"/>
  <c r="Z1320" i="13"/>
  <c r="AC1319" i="13"/>
  <c r="AA1319" i="13"/>
  <c r="Z1319" i="13"/>
  <c r="AC1318" i="13"/>
  <c r="AA1318" i="13"/>
  <c r="Z1318" i="13"/>
  <c r="AC1317" i="13"/>
  <c r="AA1317" i="13"/>
  <c r="Z1317" i="13"/>
  <c r="AC1316" i="13"/>
  <c r="AA1316" i="13"/>
  <c r="Z1316" i="13"/>
  <c r="AC1315" i="13"/>
  <c r="AA1315" i="13"/>
  <c r="Z1315" i="13"/>
  <c r="AC1314" i="13"/>
  <c r="AA1314" i="13"/>
  <c r="Z1314" i="13"/>
  <c r="AC1313" i="13"/>
  <c r="AA1313" i="13"/>
  <c r="Z1313" i="13"/>
  <c r="AC1312" i="13"/>
  <c r="AA1312" i="13"/>
  <c r="Z1312" i="13"/>
  <c r="AC1311" i="13"/>
  <c r="AA1311" i="13"/>
  <c r="Z1311" i="13"/>
  <c r="AC1310" i="13"/>
  <c r="AA1310" i="13"/>
  <c r="Z1310" i="13"/>
  <c r="AC1309" i="13"/>
  <c r="AA1309" i="13"/>
  <c r="Z1309" i="13"/>
  <c r="AC1308" i="13"/>
  <c r="AA1308" i="13"/>
  <c r="Z1308" i="13"/>
  <c r="AC1307" i="13"/>
  <c r="AA1307" i="13"/>
  <c r="Z1307" i="13"/>
  <c r="AC1306" i="13"/>
  <c r="AA1306" i="13"/>
  <c r="Z1306" i="13"/>
  <c r="AC1305" i="13"/>
  <c r="AA1305" i="13"/>
  <c r="Z1305" i="13"/>
  <c r="AC1304" i="13"/>
  <c r="AA1304" i="13"/>
  <c r="Z1304" i="13"/>
  <c r="AC1303" i="13"/>
  <c r="AA1303" i="13"/>
  <c r="Z1303" i="13"/>
  <c r="AC1302" i="13"/>
  <c r="AA1302" i="13"/>
  <c r="Z1302" i="13"/>
  <c r="AC1301" i="13"/>
  <c r="AA1301" i="13"/>
  <c r="Z1301" i="13"/>
  <c r="AC1300" i="13"/>
  <c r="AA1300" i="13"/>
  <c r="Z1300" i="13"/>
  <c r="AC1299" i="13"/>
  <c r="AA1299" i="13"/>
  <c r="Z1299" i="13"/>
  <c r="AC1298" i="13"/>
  <c r="AA1298" i="13"/>
  <c r="Z1298" i="13"/>
  <c r="AC1297" i="13"/>
  <c r="AA1297" i="13"/>
  <c r="Z1297" i="13"/>
  <c r="AC1296" i="13"/>
  <c r="AA1296" i="13"/>
  <c r="Z1296" i="13"/>
  <c r="AC1295" i="13"/>
  <c r="AA1295" i="13"/>
  <c r="Z1295" i="13"/>
  <c r="AC1294" i="13"/>
  <c r="AA1294" i="13"/>
  <c r="Z1294" i="13"/>
  <c r="AC1293" i="13"/>
  <c r="AA1293" i="13"/>
  <c r="Z1293" i="13"/>
  <c r="AC1292" i="13"/>
  <c r="AA1292" i="13"/>
  <c r="Z1292" i="13"/>
  <c r="AC1291" i="13"/>
  <c r="AA1291" i="13"/>
  <c r="Z1291" i="13"/>
  <c r="AC1290" i="13"/>
  <c r="AA1290" i="13"/>
  <c r="Z1290" i="13"/>
  <c r="AC1289" i="13"/>
  <c r="AA1289" i="13"/>
  <c r="Z1289" i="13"/>
  <c r="AC1288" i="13"/>
  <c r="AA1288" i="13"/>
  <c r="Z1288" i="13"/>
  <c r="AC1287" i="13"/>
  <c r="AA1287" i="13"/>
  <c r="Z1287" i="13"/>
  <c r="AC1286" i="13"/>
  <c r="AA1286" i="13"/>
  <c r="Z1286" i="13"/>
  <c r="AC1285" i="13"/>
  <c r="AA1285" i="13"/>
  <c r="Z1285" i="13"/>
  <c r="AC1284" i="13"/>
  <c r="AA1284" i="13"/>
  <c r="Z1284" i="13"/>
  <c r="AC1283" i="13"/>
  <c r="AA1283" i="13"/>
  <c r="Z1283" i="13"/>
  <c r="AC1282" i="13"/>
  <c r="AA1282" i="13"/>
  <c r="Z1282" i="13"/>
  <c r="AC1281" i="13"/>
  <c r="AA1281" i="13"/>
  <c r="Z1281" i="13"/>
  <c r="AC1280" i="13"/>
  <c r="AA1280" i="13"/>
  <c r="Z1280" i="13"/>
  <c r="AC1279" i="13"/>
  <c r="AA1279" i="13"/>
  <c r="Z1279" i="13"/>
  <c r="AC1278" i="13"/>
  <c r="AA1278" i="13"/>
  <c r="Z1278" i="13"/>
  <c r="AC1277" i="13"/>
  <c r="AA1277" i="13"/>
  <c r="Z1277" i="13"/>
  <c r="AC1276" i="13"/>
  <c r="AA1276" i="13"/>
  <c r="Z1276" i="13"/>
  <c r="AC1275" i="13"/>
  <c r="AA1275" i="13"/>
  <c r="Z1275" i="13"/>
  <c r="AC1274" i="13"/>
  <c r="AA1274" i="13"/>
  <c r="Z1274" i="13"/>
  <c r="AC1273" i="13"/>
  <c r="AA1273" i="13"/>
  <c r="Z1273" i="13"/>
  <c r="AC1272" i="13"/>
  <c r="AA1272" i="13"/>
  <c r="Z1272" i="13"/>
  <c r="AC1271" i="13"/>
  <c r="AA1271" i="13"/>
  <c r="Z1271" i="13"/>
  <c r="AC1270" i="13"/>
  <c r="AA1270" i="13"/>
  <c r="Z1270" i="13"/>
  <c r="AC1269" i="13"/>
  <c r="AA1269" i="13"/>
  <c r="Z1269" i="13"/>
  <c r="AC1268" i="13"/>
  <c r="AA1268" i="13"/>
  <c r="Z1268" i="13"/>
  <c r="AC1267" i="13"/>
  <c r="AA1267" i="13"/>
  <c r="Z1267" i="13"/>
  <c r="AC1266" i="13"/>
  <c r="AA1266" i="13"/>
  <c r="Z1266" i="13"/>
  <c r="AC1265" i="13"/>
  <c r="AA1265" i="13"/>
  <c r="Z1265" i="13"/>
  <c r="AC1264" i="13"/>
  <c r="AA1264" i="13"/>
  <c r="Z1264" i="13"/>
  <c r="AC1263" i="13"/>
  <c r="AA1263" i="13"/>
  <c r="Z1263" i="13"/>
  <c r="AC1262" i="13"/>
  <c r="AA1262" i="13"/>
  <c r="Z1262" i="13"/>
  <c r="AC1261" i="13"/>
  <c r="AA1261" i="13"/>
  <c r="Z1261" i="13"/>
  <c r="AC1260" i="13"/>
  <c r="AA1260" i="13"/>
  <c r="Z1260" i="13"/>
  <c r="AC1259" i="13"/>
  <c r="AA1259" i="13"/>
  <c r="Z1259" i="13"/>
  <c r="AC1258" i="13"/>
  <c r="AA1258" i="13"/>
  <c r="Z1258" i="13"/>
  <c r="AC1257" i="13"/>
  <c r="AA1257" i="13"/>
  <c r="Z1257" i="13"/>
  <c r="AC1256" i="13"/>
  <c r="AA1256" i="13"/>
  <c r="Z1256" i="13"/>
  <c r="AC1255" i="13"/>
  <c r="AA1255" i="13"/>
  <c r="Z1255" i="13"/>
  <c r="AC1254" i="13"/>
  <c r="AA1254" i="13"/>
  <c r="Z1254" i="13"/>
  <c r="AC1253" i="13"/>
  <c r="AA1253" i="13"/>
  <c r="Z1253" i="13"/>
  <c r="AC1252" i="13"/>
  <c r="AA1252" i="13"/>
  <c r="Z1252" i="13"/>
  <c r="AC1251" i="13"/>
  <c r="AA1251" i="13"/>
  <c r="Z1251" i="13"/>
  <c r="AC1250" i="13"/>
  <c r="AA1250" i="13"/>
  <c r="Z1250" i="13"/>
  <c r="AC1249" i="13"/>
  <c r="AA1249" i="13"/>
  <c r="Z1249" i="13"/>
  <c r="AC1248" i="13"/>
  <c r="AA1248" i="13"/>
  <c r="Z1248" i="13"/>
  <c r="AC1247" i="13"/>
  <c r="AA1247" i="13"/>
  <c r="Z1247" i="13"/>
  <c r="AC1246" i="13"/>
  <c r="AA1246" i="13"/>
  <c r="Z1246" i="13"/>
  <c r="AC1245" i="13"/>
  <c r="AA1245" i="13"/>
  <c r="Z1245" i="13"/>
  <c r="AC1244" i="13"/>
  <c r="AA1244" i="13"/>
  <c r="Z1244" i="13"/>
  <c r="AC1243" i="13"/>
  <c r="AA1243" i="13"/>
  <c r="Z1243" i="13"/>
  <c r="AC1242" i="13"/>
  <c r="AA1242" i="13"/>
  <c r="Z1242" i="13"/>
  <c r="AC1241" i="13"/>
  <c r="AA1241" i="13"/>
  <c r="Z1241" i="13"/>
  <c r="AC1240" i="13"/>
  <c r="AA1240" i="13"/>
  <c r="Z1240" i="13"/>
  <c r="AC1239" i="13"/>
  <c r="AA1239" i="13"/>
  <c r="Z1239" i="13"/>
  <c r="AC1238" i="13"/>
  <c r="AA1238" i="13"/>
  <c r="Z1238" i="13"/>
  <c r="AC1237" i="13"/>
  <c r="AA1237" i="13"/>
  <c r="Z1237" i="13"/>
  <c r="AC1236" i="13"/>
  <c r="AA1236" i="13"/>
  <c r="Z1236" i="13"/>
  <c r="AC1235" i="13"/>
  <c r="AA1235" i="13"/>
  <c r="Z1235" i="13"/>
  <c r="AC1234" i="13"/>
  <c r="AA1234" i="13"/>
  <c r="Z1234" i="13"/>
  <c r="AC1233" i="13"/>
  <c r="AA1233" i="13"/>
  <c r="Z1233" i="13"/>
  <c r="AC1232" i="13"/>
  <c r="AA1232" i="13"/>
  <c r="Z1232" i="13"/>
  <c r="AC1231" i="13"/>
  <c r="AA1231" i="13"/>
  <c r="Z1231" i="13"/>
  <c r="AC1230" i="13"/>
  <c r="AA1230" i="13"/>
  <c r="Z1230" i="13"/>
  <c r="AC1229" i="13"/>
  <c r="AA1229" i="13"/>
  <c r="Z1229" i="13"/>
  <c r="AC1228" i="13"/>
  <c r="AA1228" i="13"/>
  <c r="Z1228" i="13"/>
  <c r="AC1227" i="13"/>
  <c r="AA1227" i="13"/>
  <c r="Z1227" i="13"/>
  <c r="AC1226" i="13"/>
  <c r="AA1226" i="13"/>
  <c r="Z1226" i="13"/>
  <c r="AC1225" i="13"/>
  <c r="AA1225" i="13"/>
  <c r="Z1225" i="13"/>
  <c r="AC1224" i="13"/>
  <c r="AA1224" i="13"/>
  <c r="Z1224" i="13"/>
  <c r="AC1223" i="13"/>
  <c r="AA1223" i="13"/>
  <c r="Z1223" i="13"/>
  <c r="AC1222" i="13"/>
  <c r="AA1222" i="13"/>
  <c r="Z1222" i="13"/>
  <c r="AC1221" i="13"/>
  <c r="AA1221" i="13"/>
  <c r="Z1221" i="13"/>
  <c r="AC1220" i="13"/>
  <c r="AA1220" i="13"/>
  <c r="Z1220" i="13"/>
  <c r="AC1219" i="13"/>
  <c r="AA1219" i="13"/>
  <c r="Z1219" i="13"/>
  <c r="AC1218" i="13"/>
  <c r="AA1218" i="13"/>
  <c r="Z1218" i="13"/>
  <c r="AC1217" i="13"/>
  <c r="AA1217" i="13"/>
  <c r="Z1217" i="13"/>
  <c r="AC1216" i="13"/>
  <c r="AA1216" i="13"/>
  <c r="Z1216" i="13"/>
  <c r="AC1215" i="13"/>
  <c r="AA1215" i="13"/>
  <c r="Z1215" i="13"/>
  <c r="AC1214" i="13"/>
  <c r="AA1214" i="13"/>
  <c r="Z1214" i="13"/>
  <c r="AC1213" i="13"/>
  <c r="AA1213" i="13"/>
  <c r="Z1213" i="13"/>
  <c r="AC1212" i="13"/>
  <c r="AA1212" i="13"/>
  <c r="Z1212" i="13"/>
  <c r="AC1211" i="13"/>
  <c r="AA1211" i="13"/>
  <c r="Z1211" i="13"/>
  <c r="AC1210" i="13"/>
  <c r="AA1210" i="13"/>
  <c r="Z1210" i="13"/>
  <c r="AC1209" i="13"/>
  <c r="AA1209" i="13"/>
  <c r="Z1209" i="13"/>
  <c r="AC1208" i="13"/>
  <c r="AA1208" i="13"/>
  <c r="Z1208" i="13"/>
  <c r="AC1207" i="13"/>
  <c r="AA1207" i="13"/>
  <c r="Z1207" i="13"/>
  <c r="AC1206" i="13"/>
  <c r="AA1206" i="13"/>
  <c r="Z1206" i="13"/>
  <c r="AC1205" i="13"/>
  <c r="AA1205" i="13"/>
  <c r="Z1205" i="13"/>
  <c r="AC1204" i="13"/>
  <c r="AA1204" i="13"/>
  <c r="Z1204" i="13"/>
  <c r="AC1203" i="13"/>
  <c r="AA1203" i="13"/>
  <c r="Z1203" i="13"/>
  <c r="AC1202" i="13"/>
  <c r="AA1202" i="13"/>
  <c r="Z1202" i="13"/>
  <c r="AC1201" i="13"/>
  <c r="AA1201" i="13"/>
  <c r="Z1201" i="13"/>
  <c r="AC1200" i="13"/>
  <c r="AA1200" i="13"/>
  <c r="Z1200" i="13"/>
  <c r="AC1199" i="13"/>
  <c r="AA1199" i="13"/>
  <c r="Z1199" i="13"/>
  <c r="AC1198" i="13"/>
  <c r="AA1198" i="13"/>
  <c r="Z1198" i="13"/>
  <c r="AC1197" i="13"/>
  <c r="AA1197" i="13"/>
  <c r="Z1197" i="13"/>
  <c r="AC1196" i="13"/>
  <c r="AA1196" i="13"/>
  <c r="Z1196" i="13"/>
  <c r="AC1195" i="13"/>
  <c r="AA1195" i="13"/>
  <c r="Z1195" i="13"/>
  <c r="AC1194" i="13"/>
  <c r="AA1194" i="13"/>
  <c r="Z1194" i="13"/>
  <c r="AC1193" i="13"/>
  <c r="AA1193" i="13"/>
  <c r="Z1193" i="13"/>
  <c r="AC1192" i="13"/>
  <c r="AA1192" i="13"/>
  <c r="Z1192" i="13"/>
  <c r="AC1191" i="13"/>
  <c r="AA1191" i="13"/>
  <c r="Z1191" i="13"/>
  <c r="AC1190" i="13"/>
  <c r="AA1190" i="13"/>
  <c r="Z1190" i="13"/>
  <c r="AC1189" i="13"/>
  <c r="AA1189" i="13"/>
  <c r="Z1189" i="13"/>
  <c r="AC1188" i="13"/>
  <c r="AA1188" i="13"/>
  <c r="Z1188" i="13"/>
  <c r="AC1187" i="13"/>
  <c r="AA1187" i="13"/>
  <c r="Z1187" i="13"/>
  <c r="AC1186" i="13"/>
  <c r="AA1186" i="13"/>
  <c r="Z1186" i="13"/>
  <c r="AC1185" i="13"/>
  <c r="AA1185" i="13"/>
  <c r="Z1185" i="13"/>
  <c r="AC1184" i="13"/>
  <c r="AA1184" i="13"/>
  <c r="Z1184" i="13"/>
  <c r="AC1183" i="13"/>
  <c r="AA1183" i="13"/>
  <c r="Z1183" i="13"/>
  <c r="AC1182" i="13"/>
  <c r="AA1182" i="13"/>
  <c r="Z1182" i="13"/>
  <c r="AC1181" i="13"/>
  <c r="AA1181" i="13"/>
  <c r="Z1181" i="13"/>
  <c r="AC1180" i="13"/>
  <c r="AA1180" i="13"/>
  <c r="Z1180" i="13"/>
  <c r="AC1179" i="13"/>
  <c r="AA1179" i="13"/>
  <c r="Z1179" i="13"/>
  <c r="AC1178" i="13"/>
  <c r="AA1178" i="13"/>
  <c r="Z1178" i="13"/>
  <c r="AC1177" i="13"/>
  <c r="AA1177" i="13"/>
  <c r="Z1177" i="13"/>
  <c r="AC1176" i="13"/>
  <c r="AA1176" i="13"/>
  <c r="Z1176" i="13"/>
  <c r="AC1175" i="13"/>
  <c r="AA1175" i="13"/>
  <c r="Z1175" i="13"/>
  <c r="AC1174" i="13"/>
  <c r="AA1174" i="13"/>
  <c r="Z1174" i="13"/>
  <c r="AC1173" i="13"/>
  <c r="AA1173" i="13"/>
  <c r="Z1173" i="13"/>
  <c r="AC1172" i="13"/>
  <c r="AA1172" i="13"/>
  <c r="Z1172" i="13"/>
  <c r="AC1171" i="13"/>
  <c r="AA1171" i="13"/>
  <c r="Z1171" i="13"/>
  <c r="AC1170" i="13"/>
  <c r="AA1170" i="13"/>
  <c r="Z1170" i="13"/>
  <c r="AC1169" i="13"/>
  <c r="AA1169" i="13"/>
  <c r="Z1169" i="13"/>
  <c r="AC1168" i="13"/>
  <c r="AA1168" i="13"/>
  <c r="Z1168" i="13"/>
  <c r="AC1167" i="13"/>
  <c r="AA1167" i="13"/>
  <c r="Z1167" i="13"/>
  <c r="AC1166" i="13"/>
  <c r="AA1166" i="13"/>
  <c r="Z1166" i="13"/>
  <c r="AC1165" i="13"/>
  <c r="AA1165" i="13"/>
  <c r="Z1165" i="13"/>
  <c r="AC1164" i="13"/>
  <c r="AA1164" i="13"/>
  <c r="Z1164" i="13"/>
  <c r="AC1163" i="13"/>
  <c r="AA1163" i="13"/>
  <c r="Z1163" i="13"/>
  <c r="AC1162" i="13"/>
  <c r="AA1162" i="13"/>
  <c r="Z1162" i="13"/>
  <c r="AC1161" i="13"/>
  <c r="AA1161" i="13"/>
  <c r="Z1161" i="13"/>
  <c r="AC1160" i="13"/>
  <c r="AA1160" i="13"/>
  <c r="Z1160" i="13"/>
  <c r="AC1159" i="13"/>
  <c r="AA1159" i="13"/>
  <c r="Z1159" i="13"/>
  <c r="AC1158" i="13"/>
  <c r="AA1158" i="13"/>
  <c r="Z1158" i="13"/>
  <c r="AC1157" i="13"/>
  <c r="AA1157" i="13"/>
  <c r="Z1157" i="13"/>
  <c r="AC1156" i="13"/>
  <c r="AA1156" i="13"/>
  <c r="Z1156" i="13"/>
  <c r="AC1155" i="13"/>
  <c r="AA1155" i="13"/>
  <c r="Z1155" i="13"/>
  <c r="AC1154" i="13"/>
  <c r="AA1154" i="13"/>
  <c r="Z1154" i="13"/>
  <c r="AC1153" i="13"/>
  <c r="AA1153" i="13"/>
  <c r="Z1153" i="13"/>
  <c r="AC1152" i="13"/>
  <c r="AA1152" i="13"/>
  <c r="Z1152" i="13"/>
  <c r="AC1151" i="13"/>
  <c r="AA1151" i="13"/>
  <c r="Z1151" i="13"/>
  <c r="AC1150" i="13"/>
  <c r="AA1150" i="13"/>
  <c r="Z1150" i="13"/>
  <c r="AC1149" i="13"/>
  <c r="AA1149" i="13"/>
  <c r="Z1149" i="13"/>
  <c r="AC1148" i="13"/>
  <c r="AA1148" i="13"/>
  <c r="Z1148" i="13"/>
  <c r="AC1147" i="13"/>
  <c r="AA1147" i="13"/>
  <c r="Z1147" i="13"/>
  <c r="AC1146" i="13"/>
  <c r="AA1146" i="13"/>
  <c r="Z1146" i="13"/>
  <c r="AC1145" i="13"/>
  <c r="AA1145" i="13"/>
  <c r="Z1145" i="13"/>
  <c r="AC1144" i="13"/>
  <c r="AA1144" i="13"/>
  <c r="Z1144" i="13"/>
  <c r="AC1143" i="13"/>
  <c r="AA1143" i="13"/>
  <c r="Z1143" i="13"/>
  <c r="AC1142" i="13"/>
  <c r="AA1142" i="13"/>
  <c r="Z1142" i="13"/>
  <c r="AC1141" i="13"/>
  <c r="AA1141" i="13"/>
  <c r="Z1141" i="13"/>
  <c r="AC1140" i="13"/>
  <c r="AA1140" i="13"/>
  <c r="Z1140" i="13"/>
  <c r="AC1139" i="13"/>
  <c r="AA1139" i="13"/>
  <c r="Z1139" i="13"/>
  <c r="AC1138" i="13"/>
  <c r="AA1138" i="13"/>
  <c r="Z1138" i="13"/>
  <c r="AC1137" i="13"/>
  <c r="AA1137" i="13"/>
  <c r="Z1137" i="13"/>
  <c r="AC1136" i="13"/>
  <c r="AA1136" i="13"/>
  <c r="Z1136" i="13"/>
  <c r="AC1135" i="13"/>
  <c r="AA1135" i="13"/>
  <c r="Z1135" i="13"/>
  <c r="AC1134" i="13"/>
  <c r="AA1134" i="13"/>
  <c r="Z1134" i="13"/>
  <c r="AC1133" i="13"/>
  <c r="AA1133" i="13"/>
  <c r="Z1133" i="13"/>
  <c r="AC1132" i="13"/>
  <c r="AA1132" i="13"/>
  <c r="Z1132" i="13"/>
  <c r="AC1131" i="13"/>
  <c r="AA1131" i="13"/>
  <c r="Z1131" i="13"/>
  <c r="AC1130" i="13"/>
  <c r="AA1130" i="13"/>
  <c r="Z1130" i="13"/>
  <c r="AC1129" i="13"/>
  <c r="AA1129" i="13"/>
  <c r="Z1129" i="13"/>
  <c r="AC1128" i="13"/>
  <c r="AA1128" i="13"/>
  <c r="Z1128" i="13"/>
  <c r="AC1127" i="13"/>
  <c r="AA1127" i="13"/>
  <c r="Z1127" i="13"/>
  <c r="AC1126" i="13"/>
  <c r="AA1126" i="13"/>
  <c r="Z1126" i="13"/>
  <c r="AC1125" i="13"/>
  <c r="AA1125" i="13"/>
  <c r="Z1125" i="13"/>
  <c r="AC1124" i="13"/>
  <c r="AA1124" i="13"/>
  <c r="Z1124" i="13"/>
  <c r="AC1123" i="13"/>
  <c r="AA1123" i="13"/>
  <c r="Z1123" i="13"/>
  <c r="AC1122" i="13"/>
  <c r="AA1122" i="13"/>
  <c r="Z1122" i="13"/>
  <c r="AC1121" i="13"/>
  <c r="AA1121" i="13"/>
  <c r="Z1121" i="13"/>
  <c r="AC1120" i="13"/>
  <c r="AA1120" i="13"/>
  <c r="Z1120" i="13"/>
  <c r="AC1119" i="13"/>
  <c r="AA1119" i="13"/>
  <c r="Z1119" i="13"/>
  <c r="AC1118" i="13"/>
  <c r="AA1118" i="13"/>
  <c r="Z1118" i="13"/>
  <c r="AC1117" i="13"/>
  <c r="AA1117" i="13"/>
  <c r="Z1117" i="13"/>
  <c r="AC1116" i="13"/>
  <c r="AA1116" i="13"/>
  <c r="Z1116" i="13"/>
  <c r="AC1115" i="13"/>
  <c r="AA1115" i="13"/>
  <c r="Z1115" i="13"/>
  <c r="AC1114" i="13"/>
  <c r="AA1114" i="13"/>
  <c r="Z1114" i="13"/>
  <c r="AC1113" i="13"/>
  <c r="AA1113" i="13"/>
  <c r="Z1113" i="13"/>
  <c r="AC1112" i="13"/>
  <c r="AA1112" i="13"/>
  <c r="Z1112" i="13"/>
  <c r="AC1111" i="13"/>
  <c r="AA1111" i="13"/>
  <c r="Z1111" i="13"/>
  <c r="AC1110" i="13"/>
  <c r="AA1110" i="13"/>
  <c r="Z1110" i="13"/>
  <c r="AC1109" i="13"/>
  <c r="AA1109" i="13"/>
  <c r="Z1109" i="13"/>
  <c r="AC1108" i="13"/>
  <c r="AA1108" i="13"/>
  <c r="Z1108" i="13"/>
  <c r="AC1107" i="13"/>
  <c r="AA1107" i="13"/>
  <c r="Z1107" i="13"/>
  <c r="AC1106" i="13"/>
  <c r="AA1106" i="13"/>
  <c r="Z1106" i="13"/>
  <c r="AC1105" i="13"/>
  <c r="AA1105" i="13"/>
  <c r="Z1105" i="13"/>
  <c r="AC1104" i="13"/>
  <c r="AA1104" i="13"/>
  <c r="Z1104" i="13"/>
  <c r="AC1103" i="13"/>
  <c r="AA1103" i="13"/>
  <c r="Z1103" i="13"/>
  <c r="AC1102" i="13"/>
  <c r="AA1102" i="13"/>
  <c r="Z1102" i="13"/>
  <c r="AC1101" i="13"/>
  <c r="AA1101" i="13"/>
  <c r="Z1101" i="13"/>
  <c r="AC1100" i="13"/>
  <c r="AA1100" i="13"/>
  <c r="Z1100" i="13"/>
  <c r="AC1099" i="13"/>
  <c r="AA1099" i="13"/>
  <c r="Z1099" i="13"/>
  <c r="AC1098" i="13"/>
  <c r="AA1098" i="13"/>
  <c r="Z1098" i="13"/>
  <c r="AC1097" i="13"/>
  <c r="AA1097" i="13"/>
  <c r="Z1097" i="13"/>
  <c r="AC1096" i="13"/>
  <c r="AA1096" i="13"/>
  <c r="Z1096" i="13"/>
  <c r="AC1095" i="13"/>
  <c r="AA1095" i="13"/>
  <c r="Z1095" i="13"/>
  <c r="AC1094" i="13"/>
  <c r="AA1094" i="13"/>
  <c r="Z1094" i="13"/>
  <c r="AC1093" i="13"/>
  <c r="AA1093" i="13"/>
  <c r="Z1093" i="13"/>
  <c r="AC1092" i="13"/>
  <c r="AA1092" i="13"/>
  <c r="Z1092" i="13"/>
  <c r="AC1091" i="13"/>
  <c r="AA1091" i="13"/>
  <c r="Z1091" i="13"/>
  <c r="AC1090" i="13"/>
  <c r="AA1090" i="13"/>
  <c r="Z1090" i="13"/>
  <c r="AC1089" i="13"/>
  <c r="AA1089" i="13"/>
  <c r="Z1089" i="13"/>
  <c r="AC1088" i="13"/>
  <c r="AA1088" i="13"/>
  <c r="Z1088" i="13"/>
  <c r="AC1087" i="13"/>
  <c r="AA1087" i="13"/>
  <c r="Z1087" i="13"/>
  <c r="AC1086" i="13"/>
  <c r="AA1086" i="13"/>
  <c r="Z1086" i="13"/>
  <c r="AC1085" i="13"/>
  <c r="AA1085" i="13"/>
  <c r="Z1085" i="13"/>
  <c r="AC1084" i="13"/>
  <c r="AA1084" i="13"/>
  <c r="Z1084" i="13"/>
  <c r="AC1083" i="13"/>
  <c r="AA1083" i="13"/>
  <c r="Z1083" i="13"/>
  <c r="AC1082" i="13"/>
  <c r="AA1082" i="13"/>
  <c r="Z1082" i="13"/>
  <c r="AC1081" i="13"/>
  <c r="AA1081" i="13"/>
  <c r="Z1081" i="13"/>
  <c r="AC1080" i="13"/>
  <c r="AA1080" i="13"/>
  <c r="Z1080" i="13"/>
  <c r="AC1079" i="13"/>
  <c r="AA1079" i="13"/>
  <c r="Z1079" i="13"/>
  <c r="AC1078" i="13"/>
  <c r="AA1078" i="13"/>
  <c r="Z1078" i="13"/>
  <c r="AC1077" i="13"/>
  <c r="AA1077" i="13"/>
  <c r="Z1077" i="13"/>
  <c r="AC1076" i="13"/>
  <c r="AA1076" i="13"/>
  <c r="Z1076" i="13"/>
  <c r="AC1075" i="13"/>
  <c r="AA1075" i="13"/>
  <c r="Z1075" i="13"/>
  <c r="AC1074" i="13"/>
  <c r="AA1074" i="13"/>
  <c r="Z1074" i="13"/>
  <c r="AC1073" i="13"/>
  <c r="AA1073" i="13"/>
  <c r="Z1073" i="13"/>
  <c r="AC1072" i="13"/>
  <c r="AA1072" i="13"/>
  <c r="Z1072" i="13"/>
  <c r="AC1071" i="13"/>
  <c r="AA1071" i="13"/>
  <c r="Z1071" i="13"/>
  <c r="AC1070" i="13"/>
  <c r="AA1070" i="13"/>
  <c r="Z1070" i="13"/>
  <c r="AC1069" i="13"/>
  <c r="AA1069" i="13"/>
  <c r="Z1069" i="13"/>
  <c r="AC1068" i="13"/>
  <c r="AA1068" i="13"/>
  <c r="Z1068" i="13"/>
  <c r="AC1067" i="13"/>
  <c r="AA1067" i="13"/>
  <c r="Z1067" i="13"/>
  <c r="AC1066" i="13"/>
  <c r="AA1066" i="13"/>
  <c r="Z1066" i="13"/>
  <c r="AC1065" i="13"/>
  <c r="AA1065" i="13"/>
  <c r="Z1065" i="13"/>
  <c r="AC1064" i="13"/>
  <c r="AA1064" i="13"/>
  <c r="Z1064" i="13"/>
  <c r="AC1063" i="13"/>
  <c r="AA1063" i="13"/>
  <c r="Z1063" i="13"/>
  <c r="AC1062" i="13"/>
  <c r="AA1062" i="13"/>
  <c r="Z1062" i="13"/>
  <c r="AC1061" i="13"/>
  <c r="AA1061" i="13"/>
  <c r="Z1061" i="13"/>
  <c r="AC1060" i="13"/>
  <c r="AA1060" i="13"/>
  <c r="Z1060" i="13"/>
  <c r="AC1059" i="13"/>
  <c r="AA1059" i="13"/>
  <c r="Z1059" i="13"/>
  <c r="AC1058" i="13"/>
  <c r="AA1058" i="13"/>
  <c r="Z1058" i="13"/>
  <c r="AC1057" i="13"/>
  <c r="AA1057" i="13"/>
  <c r="Z1057" i="13"/>
  <c r="AC1056" i="13"/>
  <c r="AA1056" i="13"/>
  <c r="Z1056" i="13"/>
  <c r="AC1055" i="13"/>
  <c r="AA1055" i="13"/>
  <c r="Z1055" i="13"/>
  <c r="AC1054" i="13"/>
  <c r="AA1054" i="13"/>
  <c r="Z1054" i="13"/>
  <c r="AC1053" i="13"/>
  <c r="AA1053" i="13"/>
  <c r="Z1053" i="13"/>
  <c r="AC1052" i="13"/>
  <c r="AA1052" i="13"/>
  <c r="Z1052" i="13"/>
  <c r="AC1051" i="13"/>
  <c r="AA1051" i="13"/>
  <c r="Z1051" i="13"/>
  <c r="AC1050" i="13"/>
  <c r="AA1050" i="13"/>
  <c r="Z1050" i="13"/>
  <c r="AC1049" i="13"/>
  <c r="AA1049" i="13"/>
  <c r="Z1049" i="13"/>
  <c r="AC1048" i="13"/>
  <c r="AA1048" i="13"/>
  <c r="Z1048" i="13"/>
  <c r="AC1047" i="13"/>
  <c r="AA1047" i="13"/>
  <c r="Z1047" i="13"/>
  <c r="AC1046" i="13"/>
  <c r="AA1046" i="13"/>
  <c r="Z1046" i="13"/>
  <c r="AC1045" i="13"/>
  <c r="AA1045" i="13"/>
  <c r="Z1045" i="13"/>
  <c r="AC1044" i="13"/>
  <c r="AA1044" i="13"/>
  <c r="Z1044" i="13"/>
  <c r="AC1043" i="13"/>
  <c r="AA1043" i="13"/>
  <c r="Z1043" i="13"/>
  <c r="AC1042" i="13"/>
  <c r="AA1042" i="13"/>
  <c r="Z1042" i="13"/>
  <c r="AC1041" i="13"/>
  <c r="AA1041" i="13"/>
  <c r="Z1041" i="13"/>
  <c r="AC1040" i="13"/>
  <c r="AA1040" i="13"/>
  <c r="Z1040" i="13"/>
  <c r="AC1039" i="13"/>
  <c r="AA1039" i="13"/>
  <c r="Z1039" i="13"/>
  <c r="AC1038" i="13"/>
  <c r="AA1038" i="13"/>
  <c r="Z1038" i="13"/>
  <c r="AC1037" i="13"/>
  <c r="AA1037" i="13"/>
  <c r="Z1037" i="13"/>
  <c r="AC1036" i="13"/>
  <c r="AA1036" i="13"/>
  <c r="Z1036" i="13"/>
  <c r="AC1035" i="13"/>
  <c r="AA1035" i="13"/>
  <c r="Z1035" i="13"/>
  <c r="AC1034" i="13"/>
  <c r="AA1034" i="13"/>
  <c r="Z1034" i="13"/>
  <c r="AC1033" i="13"/>
  <c r="AA1033" i="13"/>
  <c r="Z1033" i="13"/>
  <c r="AC1032" i="13"/>
  <c r="AA1032" i="13"/>
  <c r="Z1032" i="13"/>
  <c r="AC1031" i="13"/>
  <c r="AA1031" i="13"/>
  <c r="Z1031" i="13"/>
  <c r="AC1030" i="13"/>
  <c r="AA1030" i="13"/>
  <c r="Z1030" i="13"/>
  <c r="AC1029" i="13"/>
  <c r="AA1029" i="13"/>
  <c r="Z1029" i="13"/>
  <c r="AC1028" i="13"/>
  <c r="AA1028" i="13"/>
  <c r="Z1028" i="13"/>
  <c r="AC1027" i="13"/>
  <c r="AA1027" i="13"/>
  <c r="Z1027" i="13"/>
  <c r="AC1026" i="13"/>
  <c r="AA1026" i="13"/>
  <c r="Z1026" i="13"/>
  <c r="AC1025" i="13"/>
  <c r="AA1025" i="13"/>
  <c r="Z1025" i="13"/>
  <c r="AC1024" i="13"/>
  <c r="AA1024" i="13"/>
  <c r="Z1024" i="13"/>
  <c r="AC1023" i="13"/>
  <c r="AA1023" i="13"/>
  <c r="Z1023" i="13"/>
  <c r="AC1022" i="13"/>
  <c r="AA1022" i="13"/>
  <c r="Z1022" i="13"/>
  <c r="AC1021" i="13"/>
  <c r="AA1021" i="13"/>
  <c r="Z1021" i="13"/>
  <c r="AC1020" i="13"/>
  <c r="AA1020" i="13"/>
  <c r="Z1020" i="13"/>
  <c r="AC1019" i="13"/>
  <c r="AA1019" i="13"/>
  <c r="Z1019" i="13"/>
  <c r="AC1018" i="13"/>
  <c r="AA1018" i="13"/>
  <c r="Z1018" i="13"/>
  <c r="AC1017" i="13"/>
  <c r="AA1017" i="13"/>
  <c r="Z1017" i="13"/>
  <c r="AC1016" i="13"/>
  <c r="AA1016" i="13"/>
  <c r="Z1016" i="13"/>
  <c r="AC1015" i="13"/>
  <c r="AA1015" i="13"/>
  <c r="Z1015" i="13"/>
  <c r="AC1014" i="13"/>
  <c r="AA1014" i="13"/>
  <c r="Z1014" i="13"/>
  <c r="AC1013" i="13"/>
  <c r="AA1013" i="13"/>
  <c r="Z1013" i="13"/>
  <c r="AC1012" i="13"/>
  <c r="AA1012" i="13"/>
  <c r="Z1012" i="13"/>
  <c r="AC1011" i="13"/>
  <c r="AA1011" i="13"/>
  <c r="Z1011" i="13"/>
  <c r="AC1010" i="13"/>
  <c r="AA1010" i="13"/>
  <c r="Z1010" i="13"/>
  <c r="AC1009" i="13"/>
  <c r="AA1009" i="13"/>
  <c r="Z1009" i="13"/>
  <c r="AC1008" i="13"/>
  <c r="AA1008" i="13"/>
  <c r="Z1008" i="13"/>
  <c r="AC1007" i="13"/>
  <c r="AA1007" i="13"/>
  <c r="Z1007" i="13"/>
  <c r="AC1006" i="13"/>
  <c r="AA1006" i="13"/>
  <c r="Z1006" i="13"/>
  <c r="AC1005" i="13"/>
  <c r="AA1005" i="13"/>
  <c r="Z1005" i="13"/>
  <c r="AC1004" i="13"/>
  <c r="AA1004" i="13"/>
  <c r="Z1004" i="13"/>
  <c r="AC1003" i="13"/>
  <c r="AA1003" i="13"/>
  <c r="Z1003" i="13"/>
  <c r="AC1002" i="13"/>
  <c r="AA1002" i="13"/>
  <c r="Z1002" i="13"/>
  <c r="AC1001" i="13"/>
  <c r="AA1001" i="13"/>
  <c r="Z1001" i="13"/>
  <c r="AC1000" i="13"/>
  <c r="AA1000" i="13"/>
  <c r="Z1000" i="13"/>
  <c r="AC999" i="13"/>
  <c r="AA999" i="13"/>
  <c r="Z999" i="13"/>
  <c r="AC998" i="13"/>
  <c r="AA998" i="13"/>
  <c r="Z998" i="13"/>
  <c r="AC997" i="13"/>
  <c r="AA997" i="13"/>
  <c r="Z997" i="13"/>
  <c r="AC996" i="13"/>
  <c r="AA996" i="13"/>
  <c r="Z996" i="13"/>
  <c r="AC995" i="13"/>
  <c r="AA995" i="13"/>
  <c r="Z995" i="13"/>
  <c r="AC994" i="13"/>
  <c r="AA994" i="13"/>
  <c r="Z994" i="13"/>
  <c r="AC993" i="13"/>
  <c r="AA993" i="13"/>
  <c r="Z993" i="13"/>
  <c r="AC992" i="13"/>
  <c r="AA992" i="13"/>
  <c r="Z992" i="13"/>
  <c r="AC991" i="13"/>
  <c r="AA991" i="13"/>
  <c r="Z991" i="13"/>
  <c r="AC990" i="13"/>
  <c r="AA990" i="13"/>
  <c r="Z990" i="13"/>
  <c r="AC989" i="13"/>
  <c r="AA989" i="13"/>
  <c r="Z989" i="13"/>
  <c r="AC988" i="13"/>
  <c r="AA988" i="13"/>
  <c r="Z988" i="13"/>
  <c r="AC987" i="13"/>
  <c r="AA987" i="13"/>
  <c r="Z987" i="13"/>
  <c r="AC986" i="13"/>
  <c r="AA986" i="13"/>
  <c r="Z986" i="13"/>
  <c r="AC985" i="13"/>
  <c r="AA985" i="13"/>
  <c r="Z985" i="13"/>
  <c r="AC984" i="13"/>
  <c r="AA984" i="13"/>
  <c r="Z984" i="13"/>
  <c r="AC983" i="13"/>
  <c r="AA983" i="13"/>
  <c r="Z983" i="13"/>
  <c r="AC982" i="13"/>
  <c r="AA982" i="13"/>
  <c r="Z982" i="13"/>
  <c r="AC981" i="13"/>
  <c r="AA981" i="13"/>
  <c r="Z981" i="13"/>
  <c r="AC980" i="13"/>
  <c r="AA980" i="13"/>
  <c r="Z980" i="13"/>
  <c r="AC979" i="13"/>
  <c r="AA979" i="13"/>
  <c r="Z979" i="13"/>
  <c r="AC978" i="13"/>
  <c r="AA978" i="13"/>
  <c r="Z978" i="13"/>
  <c r="AC977" i="13"/>
  <c r="AA977" i="13"/>
  <c r="Z977" i="13"/>
  <c r="AC976" i="13"/>
  <c r="AA976" i="13"/>
  <c r="Z976" i="13"/>
  <c r="AC975" i="13"/>
  <c r="AA975" i="13"/>
  <c r="Z975" i="13"/>
  <c r="AC974" i="13"/>
  <c r="AA974" i="13"/>
  <c r="Z974" i="13"/>
  <c r="AC973" i="13"/>
  <c r="AA973" i="13"/>
  <c r="Z973" i="13"/>
  <c r="AC972" i="13"/>
  <c r="AA972" i="13"/>
  <c r="Z972" i="13"/>
  <c r="AC971" i="13"/>
  <c r="AA971" i="13"/>
  <c r="Z971" i="13"/>
  <c r="AC970" i="13"/>
  <c r="AA970" i="13"/>
  <c r="Z970" i="13"/>
  <c r="AC969" i="13"/>
  <c r="AA969" i="13"/>
  <c r="Z969" i="13"/>
  <c r="AC968" i="13"/>
  <c r="AA968" i="13"/>
  <c r="Z968" i="13"/>
  <c r="AC967" i="13"/>
  <c r="AA967" i="13"/>
  <c r="Z967" i="13"/>
  <c r="AC966" i="13"/>
  <c r="AA966" i="13"/>
  <c r="Z966" i="13"/>
  <c r="AC965" i="13"/>
  <c r="AA965" i="13"/>
  <c r="Z965" i="13"/>
  <c r="AC964" i="13"/>
  <c r="AA964" i="13"/>
  <c r="Z964" i="13"/>
  <c r="AC963" i="13"/>
  <c r="AA963" i="13"/>
  <c r="Z963" i="13"/>
  <c r="AC962" i="13"/>
  <c r="AA962" i="13"/>
  <c r="Z962" i="13"/>
  <c r="AC961" i="13"/>
  <c r="AA961" i="13"/>
  <c r="Z961" i="13"/>
  <c r="AC960" i="13"/>
  <c r="AA960" i="13"/>
  <c r="Z960" i="13"/>
  <c r="AC959" i="13"/>
  <c r="AA959" i="13"/>
  <c r="Z959" i="13"/>
  <c r="AC958" i="13"/>
  <c r="AA958" i="13"/>
  <c r="Z958" i="13"/>
  <c r="AC957" i="13"/>
  <c r="AA957" i="13"/>
  <c r="Z957" i="13"/>
  <c r="AC956" i="13"/>
  <c r="AA956" i="13"/>
  <c r="Z956" i="13"/>
  <c r="AC955" i="13"/>
  <c r="AA955" i="13"/>
  <c r="Z955" i="13"/>
  <c r="AC954" i="13"/>
  <c r="AA954" i="13"/>
  <c r="Z954" i="13"/>
  <c r="AC953" i="13"/>
  <c r="AA953" i="13"/>
  <c r="Z953" i="13"/>
  <c r="AC952" i="13"/>
  <c r="AA952" i="13"/>
  <c r="Z952" i="13"/>
  <c r="AC951" i="13"/>
  <c r="AA951" i="13"/>
  <c r="Z951" i="13"/>
  <c r="AC950" i="13"/>
  <c r="AA950" i="13"/>
  <c r="Z950" i="13"/>
  <c r="AC949" i="13"/>
  <c r="AA949" i="13"/>
  <c r="Z949" i="13"/>
  <c r="AC948" i="13"/>
  <c r="AA948" i="13"/>
  <c r="Z948" i="13"/>
  <c r="AC947" i="13"/>
  <c r="AA947" i="13"/>
  <c r="Z947" i="13"/>
  <c r="AC946" i="13"/>
  <c r="AA946" i="13"/>
  <c r="Z946" i="13"/>
  <c r="AC945" i="13"/>
  <c r="AA945" i="13"/>
  <c r="Z945" i="13"/>
  <c r="AC944" i="13"/>
  <c r="AA944" i="13"/>
  <c r="Z944" i="13"/>
  <c r="AC943" i="13"/>
  <c r="AA943" i="13"/>
  <c r="Z943" i="13"/>
  <c r="AC942" i="13"/>
  <c r="AA942" i="13"/>
  <c r="Z942" i="13"/>
  <c r="AC941" i="13"/>
  <c r="AA941" i="13"/>
  <c r="Z941" i="13"/>
  <c r="AC940" i="13"/>
  <c r="AA940" i="13"/>
  <c r="Z940" i="13"/>
  <c r="AC939" i="13"/>
  <c r="AA939" i="13"/>
  <c r="Z939" i="13"/>
  <c r="AC938" i="13"/>
  <c r="AA938" i="13"/>
  <c r="Z938" i="13"/>
  <c r="AC937" i="13"/>
  <c r="AA937" i="13"/>
  <c r="Z937" i="13"/>
  <c r="AC936" i="13"/>
  <c r="AA936" i="13"/>
  <c r="Z936" i="13"/>
  <c r="AC935" i="13"/>
  <c r="AA935" i="13"/>
  <c r="Z935" i="13"/>
  <c r="AC934" i="13"/>
  <c r="AA934" i="13"/>
  <c r="Z934" i="13"/>
  <c r="AC933" i="13"/>
  <c r="AA933" i="13"/>
  <c r="Z933" i="13"/>
  <c r="AC932" i="13"/>
  <c r="AA932" i="13"/>
  <c r="Z932" i="13"/>
  <c r="AC931" i="13"/>
  <c r="AA931" i="13"/>
  <c r="Z931" i="13"/>
  <c r="AC930" i="13"/>
  <c r="AA930" i="13"/>
  <c r="Z930" i="13"/>
  <c r="AC929" i="13"/>
  <c r="AA929" i="13"/>
  <c r="Z929" i="13"/>
  <c r="AC928" i="13"/>
  <c r="AA928" i="13"/>
  <c r="Z928" i="13"/>
  <c r="AC927" i="13"/>
  <c r="AA927" i="13"/>
  <c r="Z927" i="13"/>
  <c r="AC926" i="13"/>
  <c r="AA926" i="13"/>
  <c r="Z926" i="13"/>
  <c r="AC925" i="13"/>
  <c r="AA925" i="13"/>
  <c r="Z925" i="13"/>
  <c r="AC924" i="13"/>
  <c r="AA924" i="13"/>
  <c r="Z924" i="13"/>
  <c r="AC923" i="13"/>
  <c r="AA923" i="13"/>
  <c r="Z923" i="13"/>
  <c r="AC922" i="13"/>
  <c r="AA922" i="13"/>
  <c r="Z922" i="13"/>
  <c r="AC921" i="13"/>
  <c r="AA921" i="13"/>
  <c r="Z921" i="13"/>
  <c r="AC920" i="13"/>
  <c r="AA920" i="13"/>
  <c r="Z920" i="13"/>
  <c r="AC919" i="13"/>
  <c r="AA919" i="13"/>
  <c r="Z919" i="13"/>
  <c r="AC918" i="13"/>
  <c r="AA918" i="13"/>
  <c r="Z918" i="13"/>
  <c r="AC917" i="13"/>
  <c r="AA917" i="13"/>
  <c r="Z917" i="13"/>
  <c r="AC916" i="13"/>
  <c r="AA916" i="13"/>
  <c r="Z916" i="13"/>
  <c r="AC915" i="13"/>
  <c r="AA915" i="13"/>
  <c r="Z915" i="13"/>
  <c r="AC914" i="13"/>
  <c r="AA914" i="13"/>
  <c r="Z914" i="13"/>
  <c r="AC913" i="13"/>
  <c r="AA913" i="13"/>
  <c r="Z913" i="13"/>
  <c r="AC912" i="13"/>
  <c r="AA912" i="13"/>
  <c r="Z912" i="13"/>
  <c r="AC911" i="13"/>
  <c r="AA911" i="13"/>
  <c r="Z911" i="13"/>
  <c r="AC910" i="13"/>
  <c r="AA910" i="13"/>
  <c r="Z910" i="13"/>
  <c r="AC909" i="13"/>
  <c r="AA909" i="13"/>
  <c r="Z909" i="13"/>
  <c r="AC908" i="13"/>
  <c r="AA908" i="13"/>
  <c r="Z908" i="13"/>
  <c r="AC907" i="13"/>
  <c r="AA907" i="13"/>
  <c r="Z907" i="13"/>
  <c r="AC906" i="13"/>
  <c r="AA906" i="13"/>
  <c r="Z906" i="13"/>
  <c r="AC905" i="13"/>
  <c r="AA905" i="13"/>
  <c r="Z905" i="13"/>
  <c r="AC904" i="13"/>
  <c r="AA904" i="13"/>
  <c r="Z904" i="13"/>
  <c r="AC903" i="13"/>
  <c r="AA903" i="13"/>
  <c r="Z903" i="13"/>
  <c r="AC902" i="13"/>
  <c r="AA902" i="13"/>
  <c r="Z902" i="13"/>
  <c r="AC901" i="13"/>
  <c r="AA901" i="13"/>
  <c r="Z901" i="13"/>
  <c r="AC900" i="13"/>
  <c r="AA900" i="13"/>
  <c r="Z900" i="13"/>
  <c r="AC899" i="13"/>
  <c r="AA899" i="13"/>
  <c r="Z899" i="13"/>
  <c r="AC898" i="13"/>
  <c r="AA898" i="13"/>
  <c r="Z898" i="13"/>
  <c r="AC897" i="13"/>
  <c r="AA897" i="13"/>
  <c r="Z897" i="13"/>
  <c r="AC896" i="13"/>
  <c r="AA896" i="13"/>
  <c r="Z896" i="13"/>
  <c r="AC895" i="13"/>
  <c r="AA895" i="13"/>
  <c r="Z895" i="13"/>
  <c r="AC894" i="13"/>
  <c r="AA894" i="13"/>
  <c r="Z894" i="13"/>
  <c r="AC893" i="13"/>
  <c r="AA893" i="13"/>
  <c r="Z893" i="13"/>
  <c r="AC892" i="13"/>
  <c r="AA892" i="13"/>
  <c r="Z892" i="13"/>
  <c r="AC891" i="13"/>
  <c r="AA891" i="13"/>
  <c r="Z891" i="13"/>
  <c r="AC890" i="13"/>
  <c r="AA890" i="13"/>
  <c r="Z890" i="13"/>
  <c r="AC889" i="13"/>
  <c r="AA889" i="13"/>
  <c r="Z889" i="13"/>
  <c r="AC888" i="13"/>
  <c r="AA888" i="13"/>
  <c r="Z888" i="13"/>
  <c r="AC887" i="13"/>
  <c r="AA887" i="13"/>
  <c r="Z887" i="13"/>
  <c r="AC886" i="13"/>
  <c r="AA886" i="13"/>
  <c r="Z886" i="13"/>
  <c r="AC885" i="13"/>
  <c r="AA885" i="13"/>
  <c r="Z885" i="13"/>
  <c r="AC884" i="13"/>
  <c r="AA884" i="13"/>
  <c r="Z884" i="13"/>
  <c r="AC883" i="13"/>
  <c r="AA883" i="13"/>
  <c r="Z883" i="13"/>
  <c r="AC882" i="13"/>
  <c r="AA882" i="13"/>
  <c r="Z882" i="13"/>
  <c r="AC881" i="13"/>
  <c r="AA881" i="13"/>
  <c r="Z881" i="13"/>
  <c r="AC880" i="13"/>
  <c r="AA880" i="13"/>
  <c r="Z880" i="13"/>
  <c r="AC879" i="13"/>
  <c r="AA879" i="13"/>
  <c r="Z879" i="13"/>
  <c r="AC878" i="13"/>
  <c r="AA878" i="13"/>
  <c r="Z878" i="13"/>
  <c r="AC877" i="13"/>
  <c r="AA877" i="13"/>
  <c r="Z877" i="13"/>
  <c r="AC876" i="13"/>
  <c r="AA876" i="13"/>
  <c r="Z876" i="13"/>
  <c r="AC875" i="13"/>
  <c r="AA875" i="13"/>
  <c r="Z875" i="13"/>
  <c r="AC874" i="13"/>
  <c r="AA874" i="13"/>
  <c r="Z874" i="13"/>
  <c r="AC873" i="13"/>
  <c r="AA873" i="13"/>
  <c r="Z873" i="13"/>
  <c r="AC872" i="13"/>
  <c r="AA872" i="13"/>
  <c r="Z872" i="13"/>
  <c r="AC871" i="13"/>
  <c r="AA871" i="13"/>
  <c r="Z871" i="13"/>
  <c r="AC870" i="13"/>
  <c r="AA870" i="13"/>
  <c r="Z870" i="13"/>
  <c r="AC869" i="13"/>
  <c r="AA869" i="13"/>
  <c r="Z869" i="13"/>
  <c r="AC868" i="13"/>
  <c r="AA868" i="13"/>
  <c r="Z868" i="13"/>
  <c r="AC867" i="13"/>
  <c r="AA867" i="13"/>
  <c r="Z867" i="13"/>
  <c r="AC866" i="13"/>
  <c r="AA866" i="13"/>
  <c r="Z866" i="13"/>
  <c r="AC865" i="13"/>
  <c r="AA865" i="13"/>
  <c r="Z865" i="13"/>
  <c r="AC864" i="13"/>
  <c r="AA864" i="13"/>
  <c r="Z864" i="13"/>
  <c r="AC863" i="13"/>
  <c r="AA863" i="13"/>
  <c r="Z863" i="13"/>
  <c r="AC862" i="13"/>
  <c r="AA862" i="13"/>
  <c r="Z862" i="13"/>
  <c r="AC861" i="13"/>
  <c r="AA861" i="13"/>
  <c r="Z861" i="13"/>
  <c r="AC860" i="13"/>
  <c r="AA860" i="13"/>
  <c r="Z860" i="13"/>
  <c r="AC859" i="13"/>
  <c r="AA859" i="13"/>
  <c r="Z859" i="13"/>
  <c r="AC858" i="13"/>
  <c r="AA858" i="13"/>
  <c r="Z858" i="13"/>
  <c r="AC857" i="13"/>
  <c r="AA857" i="13"/>
  <c r="Z857" i="13"/>
  <c r="AC856" i="13"/>
  <c r="AA856" i="13"/>
  <c r="Z856" i="13"/>
  <c r="AC855" i="13"/>
  <c r="AA855" i="13"/>
  <c r="Z855" i="13"/>
  <c r="AC854" i="13"/>
  <c r="AA854" i="13"/>
  <c r="Z854" i="13"/>
  <c r="AC853" i="13"/>
  <c r="AA853" i="13"/>
  <c r="Z853" i="13"/>
  <c r="AC852" i="13"/>
  <c r="AA852" i="13"/>
  <c r="Z852" i="13"/>
  <c r="AC851" i="13"/>
  <c r="AA851" i="13"/>
  <c r="Z851" i="13"/>
  <c r="AC850" i="13"/>
  <c r="AA850" i="13"/>
  <c r="Z850" i="13"/>
  <c r="AC849" i="13"/>
  <c r="AA849" i="13"/>
  <c r="Z849" i="13"/>
  <c r="AC848" i="13"/>
  <c r="AA848" i="13"/>
  <c r="Z848" i="13"/>
  <c r="AC847" i="13"/>
  <c r="AA847" i="13"/>
  <c r="Z847" i="13"/>
  <c r="AC846" i="13"/>
  <c r="AA846" i="13"/>
  <c r="Z846" i="13"/>
  <c r="AC845" i="13"/>
  <c r="AA845" i="13"/>
  <c r="Z845" i="13"/>
  <c r="AC844" i="13"/>
  <c r="AA844" i="13"/>
  <c r="Z844" i="13"/>
  <c r="AC843" i="13"/>
  <c r="AA843" i="13"/>
  <c r="Z843" i="13"/>
  <c r="AC842" i="13"/>
  <c r="AA842" i="13"/>
  <c r="Z842" i="13"/>
  <c r="AC841" i="13"/>
  <c r="AA841" i="13"/>
  <c r="Z841" i="13"/>
  <c r="AC840" i="13"/>
  <c r="AA840" i="13"/>
  <c r="Z840" i="13"/>
  <c r="AC839" i="13"/>
  <c r="AA839" i="13"/>
  <c r="Z839" i="13"/>
  <c r="AC838" i="13"/>
  <c r="AA838" i="13"/>
  <c r="Z838" i="13"/>
  <c r="AC837" i="13"/>
  <c r="AA837" i="13"/>
  <c r="Z837" i="13"/>
  <c r="AC836" i="13"/>
  <c r="AA836" i="13"/>
  <c r="Z836" i="13"/>
  <c r="AC835" i="13"/>
  <c r="AA835" i="13"/>
  <c r="Z835" i="13"/>
  <c r="AC834" i="13"/>
  <c r="AA834" i="13"/>
  <c r="Z834" i="13"/>
  <c r="AC833" i="13"/>
  <c r="AA833" i="13"/>
  <c r="Z833" i="13"/>
  <c r="AC832" i="13"/>
  <c r="AA832" i="13"/>
  <c r="Z832" i="13"/>
  <c r="AC831" i="13"/>
  <c r="AA831" i="13"/>
  <c r="Z831" i="13"/>
  <c r="AC830" i="13"/>
  <c r="AA830" i="13"/>
  <c r="Z830" i="13"/>
  <c r="AC829" i="13"/>
  <c r="AA829" i="13"/>
  <c r="Z829" i="13"/>
  <c r="AC828" i="13"/>
  <c r="AA828" i="13"/>
  <c r="Z828" i="13"/>
  <c r="AC827" i="13"/>
  <c r="AA827" i="13"/>
  <c r="Z827" i="13"/>
  <c r="AC826" i="13"/>
  <c r="AA826" i="13"/>
  <c r="Z826" i="13"/>
  <c r="AC825" i="13"/>
  <c r="AA825" i="13"/>
  <c r="Z825" i="13"/>
  <c r="AC824" i="13"/>
  <c r="AA824" i="13"/>
  <c r="Z824" i="13"/>
  <c r="AC823" i="13"/>
  <c r="AA823" i="13"/>
  <c r="Z823" i="13"/>
  <c r="AC822" i="13"/>
  <c r="AA822" i="13"/>
  <c r="Z822" i="13"/>
  <c r="AC821" i="13"/>
  <c r="AA821" i="13"/>
  <c r="Z821" i="13"/>
  <c r="AC820" i="13"/>
  <c r="AA820" i="13"/>
  <c r="Z820" i="13"/>
  <c r="AC819" i="13"/>
  <c r="AA819" i="13"/>
  <c r="Z819" i="13"/>
  <c r="AC818" i="13"/>
  <c r="AA818" i="13"/>
  <c r="Z818" i="13"/>
  <c r="AC817" i="13"/>
  <c r="AA817" i="13"/>
  <c r="Z817" i="13"/>
  <c r="AC816" i="13"/>
  <c r="AA816" i="13"/>
  <c r="Z816" i="13"/>
  <c r="AC815" i="13"/>
  <c r="AA815" i="13"/>
  <c r="Z815" i="13"/>
  <c r="AC814" i="13"/>
  <c r="AA814" i="13"/>
  <c r="Z814" i="13"/>
  <c r="AC813" i="13"/>
  <c r="AA813" i="13"/>
  <c r="Z813" i="13"/>
  <c r="AC812" i="13"/>
  <c r="AA812" i="13"/>
  <c r="Z812" i="13"/>
  <c r="AC811" i="13"/>
  <c r="AA811" i="13"/>
  <c r="Z811" i="13"/>
  <c r="AC810" i="13"/>
  <c r="AA810" i="13"/>
  <c r="Z810" i="13"/>
  <c r="AC809" i="13"/>
  <c r="AA809" i="13"/>
  <c r="Z809" i="13"/>
  <c r="AC808" i="13"/>
  <c r="AA808" i="13"/>
  <c r="Z808" i="13"/>
  <c r="AC807" i="13"/>
  <c r="AA807" i="13"/>
  <c r="Z807" i="13"/>
  <c r="AC806" i="13"/>
  <c r="AA806" i="13"/>
  <c r="Z806" i="13"/>
  <c r="AC805" i="13"/>
  <c r="AA805" i="13"/>
  <c r="Z805" i="13"/>
  <c r="AC804" i="13"/>
  <c r="AA804" i="13"/>
  <c r="Z804" i="13"/>
  <c r="AC803" i="13"/>
  <c r="AA803" i="13"/>
  <c r="Z803" i="13"/>
  <c r="AC802" i="13"/>
  <c r="AA802" i="13"/>
  <c r="Z802" i="13"/>
  <c r="AC801" i="13"/>
  <c r="AA801" i="13"/>
  <c r="Z801" i="13"/>
  <c r="AC800" i="13"/>
  <c r="AA800" i="13"/>
  <c r="Z800" i="13"/>
  <c r="AC799" i="13"/>
  <c r="AA799" i="13"/>
  <c r="Z799" i="13"/>
  <c r="AC798" i="13"/>
  <c r="AA798" i="13"/>
  <c r="Z798" i="13"/>
  <c r="AC797" i="13"/>
  <c r="AA797" i="13"/>
  <c r="Z797" i="13"/>
  <c r="AC796" i="13"/>
  <c r="AA796" i="13"/>
  <c r="Z796" i="13"/>
  <c r="AC795" i="13"/>
  <c r="AA795" i="13"/>
  <c r="Z795" i="13"/>
  <c r="AC794" i="13"/>
  <c r="AA794" i="13"/>
  <c r="Z794" i="13"/>
  <c r="AC793" i="13"/>
  <c r="AA793" i="13"/>
  <c r="Z793" i="13"/>
  <c r="AC792" i="13"/>
  <c r="AA792" i="13"/>
  <c r="Z792" i="13"/>
  <c r="AC791" i="13"/>
  <c r="AA791" i="13"/>
  <c r="Z791" i="13"/>
  <c r="AC790" i="13"/>
  <c r="AA790" i="13"/>
  <c r="Z790" i="13"/>
  <c r="AC789" i="13"/>
  <c r="AA789" i="13"/>
  <c r="Z789" i="13"/>
  <c r="AC788" i="13"/>
  <c r="AA788" i="13"/>
  <c r="Z788" i="13"/>
  <c r="AC787" i="13"/>
  <c r="AA787" i="13"/>
  <c r="Z787" i="13"/>
  <c r="AC786" i="13"/>
  <c r="AA786" i="13"/>
  <c r="Z786" i="13"/>
  <c r="AC785" i="13"/>
  <c r="AA785" i="13"/>
  <c r="Z785" i="13"/>
  <c r="AC784" i="13"/>
  <c r="AA784" i="13"/>
  <c r="Z784" i="13"/>
  <c r="AC783" i="13"/>
  <c r="AA783" i="13"/>
  <c r="Z783" i="13"/>
  <c r="AC782" i="13"/>
  <c r="AA782" i="13"/>
  <c r="Z782" i="13"/>
  <c r="AC781" i="13"/>
  <c r="AA781" i="13"/>
  <c r="Z781" i="13"/>
  <c r="AC780" i="13"/>
  <c r="AA780" i="13"/>
  <c r="Z780" i="13"/>
  <c r="AC779" i="13"/>
  <c r="AA779" i="13"/>
  <c r="Z779" i="13"/>
  <c r="AC778" i="13"/>
  <c r="AA778" i="13"/>
  <c r="Z778" i="13"/>
  <c r="AC777" i="13"/>
  <c r="AA777" i="13"/>
  <c r="Z777" i="13"/>
  <c r="AC776" i="13"/>
  <c r="AA776" i="13"/>
  <c r="Z776" i="13"/>
  <c r="AC775" i="13"/>
  <c r="AA775" i="13"/>
  <c r="Z775" i="13"/>
  <c r="AC774" i="13"/>
  <c r="AA774" i="13"/>
  <c r="Z774" i="13"/>
  <c r="AC773" i="13"/>
  <c r="AA773" i="13"/>
  <c r="Z773" i="13"/>
  <c r="AC772" i="13"/>
  <c r="AA772" i="13"/>
  <c r="Z772" i="13"/>
  <c r="AC771" i="13"/>
  <c r="AA771" i="13"/>
  <c r="Z771" i="13"/>
  <c r="AC770" i="13"/>
  <c r="AA770" i="13"/>
  <c r="Z770" i="13"/>
  <c r="AC769" i="13"/>
  <c r="AA769" i="13"/>
  <c r="Z769" i="13"/>
  <c r="AC768" i="13"/>
  <c r="AA768" i="13"/>
  <c r="Z768" i="13"/>
  <c r="AC767" i="13"/>
  <c r="AA767" i="13"/>
  <c r="Z767" i="13"/>
  <c r="AC766" i="13"/>
  <c r="AA766" i="13"/>
  <c r="Z766" i="13"/>
  <c r="AC765" i="13"/>
  <c r="AA765" i="13"/>
  <c r="Z765" i="13"/>
  <c r="AC764" i="13"/>
  <c r="AA764" i="13"/>
  <c r="Z764" i="13"/>
  <c r="AC763" i="13"/>
  <c r="AA763" i="13"/>
  <c r="Z763" i="13"/>
  <c r="AC762" i="13"/>
  <c r="AA762" i="13"/>
  <c r="Z762" i="13"/>
  <c r="AC761" i="13"/>
  <c r="AA761" i="13"/>
  <c r="Z761" i="13"/>
  <c r="AC760" i="13"/>
  <c r="AA760" i="13"/>
  <c r="Z760" i="13"/>
  <c r="AC759" i="13"/>
  <c r="AA759" i="13"/>
  <c r="Z759" i="13"/>
  <c r="AC758" i="13"/>
  <c r="AA758" i="13"/>
  <c r="Z758" i="13"/>
  <c r="AC757" i="13"/>
  <c r="AA757" i="13"/>
  <c r="Z757" i="13"/>
  <c r="AC756" i="13"/>
  <c r="AA756" i="13"/>
  <c r="Z756" i="13"/>
  <c r="AC755" i="13"/>
  <c r="AA755" i="13"/>
  <c r="Z755" i="13"/>
  <c r="AC754" i="13"/>
  <c r="AA754" i="13"/>
  <c r="Z754" i="13"/>
  <c r="AC753" i="13"/>
  <c r="AA753" i="13"/>
  <c r="Z753" i="13"/>
  <c r="AC752" i="13"/>
  <c r="AA752" i="13"/>
  <c r="Z752" i="13"/>
  <c r="AC751" i="13"/>
  <c r="AA751" i="13"/>
  <c r="Z751" i="13"/>
  <c r="AC750" i="13"/>
  <c r="AA750" i="13"/>
  <c r="Z750" i="13"/>
  <c r="AC749" i="13"/>
  <c r="AA749" i="13"/>
  <c r="Z749" i="13"/>
  <c r="AC748" i="13"/>
  <c r="AA748" i="13"/>
  <c r="Z748" i="13"/>
  <c r="AC747" i="13"/>
  <c r="AA747" i="13"/>
  <c r="Z747" i="13"/>
  <c r="AC746" i="13"/>
  <c r="AA746" i="13"/>
  <c r="Z746" i="13"/>
  <c r="AC745" i="13"/>
  <c r="AA745" i="13"/>
  <c r="Z745" i="13"/>
  <c r="AC744" i="13"/>
  <c r="AA744" i="13"/>
  <c r="Z744" i="13"/>
  <c r="AC743" i="13"/>
  <c r="AA743" i="13"/>
  <c r="Z743" i="13"/>
  <c r="AC742" i="13"/>
  <c r="AA742" i="13"/>
  <c r="Z742" i="13"/>
  <c r="AC741" i="13"/>
  <c r="AA741" i="13"/>
  <c r="Z741" i="13"/>
  <c r="AC740" i="13"/>
  <c r="AA740" i="13"/>
  <c r="Z740" i="13"/>
  <c r="AC739" i="13"/>
  <c r="AA739" i="13"/>
  <c r="Z739" i="13"/>
  <c r="AC738" i="13"/>
  <c r="AA738" i="13"/>
  <c r="Z738" i="13"/>
  <c r="AC737" i="13"/>
  <c r="AA737" i="13"/>
  <c r="Z737" i="13"/>
  <c r="AC736" i="13"/>
  <c r="AA736" i="13"/>
  <c r="Z736" i="13"/>
  <c r="AC735" i="13"/>
  <c r="AA735" i="13"/>
  <c r="Z735" i="13"/>
  <c r="AC734" i="13"/>
  <c r="AA734" i="13"/>
  <c r="Z734" i="13"/>
  <c r="AC733" i="13"/>
  <c r="AA733" i="13"/>
  <c r="Z733" i="13"/>
  <c r="AC732" i="13"/>
  <c r="AA732" i="13"/>
  <c r="Z732" i="13"/>
  <c r="AC731" i="13"/>
  <c r="AA731" i="13"/>
  <c r="Z731" i="13"/>
  <c r="AC730" i="13"/>
  <c r="AA730" i="13"/>
  <c r="Z730" i="13"/>
  <c r="AC729" i="13"/>
  <c r="AA729" i="13"/>
  <c r="Z729" i="13"/>
  <c r="AC728" i="13"/>
  <c r="AA728" i="13"/>
  <c r="Z728" i="13"/>
  <c r="AC727" i="13"/>
  <c r="AA727" i="13"/>
  <c r="Z727" i="13"/>
  <c r="AC726" i="13"/>
  <c r="AA726" i="13"/>
  <c r="Z726" i="13"/>
  <c r="AC725" i="13"/>
  <c r="AA725" i="13"/>
  <c r="Z725" i="13"/>
  <c r="AC724" i="13"/>
  <c r="AA724" i="13"/>
  <c r="Z724" i="13"/>
  <c r="AC723" i="13"/>
  <c r="AA723" i="13"/>
  <c r="Z723" i="13"/>
  <c r="AC722" i="13"/>
  <c r="AA722" i="13"/>
  <c r="Z722" i="13"/>
  <c r="AC721" i="13"/>
  <c r="AA721" i="13"/>
  <c r="Z721" i="13"/>
  <c r="AC720" i="13"/>
  <c r="AA720" i="13"/>
  <c r="Z720" i="13"/>
  <c r="AC719" i="13"/>
  <c r="AA719" i="13"/>
  <c r="Z719" i="13"/>
  <c r="AC718" i="13"/>
  <c r="AA718" i="13"/>
  <c r="Z718" i="13"/>
  <c r="AC717" i="13"/>
  <c r="AA717" i="13"/>
  <c r="Z717" i="13"/>
  <c r="AC716" i="13"/>
  <c r="AA716" i="13"/>
  <c r="Z716" i="13"/>
  <c r="AC715" i="13"/>
  <c r="AA715" i="13"/>
  <c r="Z715" i="13"/>
  <c r="AC714" i="13"/>
  <c r="AA714" i="13"/>
  <c r="Z714" i="13"/>
  <c r="AC713" i="13"/>
  <c r="AA713" i="13"/>
  <c r="Z713" i="13"/>
  <c r="AC712" i="13"/>
  <c r="AA712" i="13"/>
  <c r="Z712" i="13"/>
  <c r="AC711" i="13"/>
  <c r="AA711" i="13"/>
  <c r="Z711" i="13"/>
  <c r="AC710" i="13"/>
  <c r="AA710" i="13"/>
  <c r="Z710" i="13"/>
  <c r="AC709" i="13"/>
  <c r="AA709" i="13"/>
  <c r="Z709" i="13"/>
  <c r="AC708" i="13"/>
  <c r="AA708" i="13"/>
  <c r="Z708" i="13"/>
  <c r="AC707" i="13"/>
  <c r="AA707" i="13"/>
  <c r="Z707" i="13"/>
  <c r="AC706" i="13"/>
  <c r="AA706" i="13"/>
  <c r="Z706" i="13"/>
  <c r="AC705" i="13"/>
  <c r="AA705" i="13"/>
  <c r="Z705" i="13"/>
  <c r="AC704" i="13"/>
  <c r="AA704" i="13"/>
  <c r="Z704" i="13"/>
  <c r="AC703" i="13"/>
  <c r="AA703" i="13"/>
  <c r="Z703" i="13"/>
  <c r="AC702" i="13"/>
  <c r="AA702" i="13"/>
  <c r="Z702" i="13"/>
  <c r="AC701" i="13"/>
  <c r="AA701" i="13"/>
  <c r="Z701" i="13"/>
  <c r="AC700" i="13"/>
  <c r="AA700" i="13"/>
  <c r="Z700" i="13"/>
  <c r="AC699" i="13"/>
  <c r="AA699" i="13"/>
  <c r="Z699" i="13"/>
  <c r="AC698" i="13"/>
  <c r="AA698" i="13"/>
  <c r="Z698" i="13"/>
  <c r="AC697" i="13"/>
  <c r="AA697" i="13"/>
  <c r="Z697" i="13"/>
  <c r="AC696" i="13"/>
  <c r="AA696" i="13"/>
  <c r="Z696" i="13"/>
  <c r="AC695" i="13"/>
  <c r="AA695" i="13"/>
  <c r="Z695" i="13"/>
  <c r="AC694" i="13"/>
  <c r="AA694" i="13"/>
  <c r="Z694" i="13"/>
  <c r="AC693" i="13"/>
  <c r="AA693" i="13"/>
  <c r="Z693" i="13"/>
  <c r="AC692" i="13"/>
  <c r="AA692" i="13"/>
  <c r="Z692" i="13"/>
  <c r="AC691" i="13"/>
  <c r="AA691" i="13"/>
  <c r="Z691" i="13"/>
  <c r="AC690" i="13"/>
  <c r="AA690" i="13"/>
  <c r="Z690" i="13"/>
  <c r="AC689" i="13"/>
  <c r="AA689" i="13"/>
  <c r="Z689" i="13"/>
  <c r="AC688" i="13"/>
  <c r="AA688" i="13"/>
  <c r="Z688" i="13"/>
  <c r="AC687" i="13"/>
  <c r="AA687" i="13"/>
  <c r="Z687" i="13"/>
  <c r="AC686" i="13"/>
  <c r="AA686" i="13"/>
  <c r="Z686" i="13"/>
  <c r="AC685" i="13"/>
  <c r="AA685" i="13"/>
  <c r="Z685" i="13"/>
  <c r="AC684" i="13"/>
  <c r="AA684" i="13"/>
  <c r="Z684" i="13"/>
  <c r="AC683" i="13"/>
  <c r="AA683" i="13"/>
  <c r="Z683" i="13"/>
  <c r="AC682" i="13"/>
  <c r="AA682" i="13"/>
  <c r="Z682" i="13"/>
  <c r="AC681" i="13"/>
  <c r="AA681" i="13"/>
  <c r="Z681" i="13"/>
  <c r="AC680" i="13"/>
  <c r="AA680" i="13"/>
  <c r="Z680" i="13"/>
  <c r="AC679" i="13"/>
  <c r="AA679" i="13"/>
  <c r="Z679" i="13"/>
  <c r="AC678" i="13"/>
  <c r="AA678" i="13"/>
  <c r="Z678" i="13"/>
  <c r="AC677" i="13"/>
  <c r="AA677" i="13"/>
  <c r="Z677" i="13"/>
  <c r="AC676" i="13"/>
  <c r="AA676" i="13"/>
  <c r="Z676" i="13"/>
  <c r="AC675" i="13"/>
  <c r="AA675" i="13"/>
  <c r="Z675" i="13"/>
  <c r="AC674" i="13"/>
  <c r="AA674" i="13"/>
  <c r="Z674" i="13"/>
  <c r="AC673" i="13"/>
  <c r="AA673" i="13"/>
  <c r="Z673" i="13"/>
  <c r="AC672" i="13"/>
  <c r="AA672" i="13"/>
  <c r="Z672" i="13"/>
  <c r="AC671" i="13"/>
  <c r="AA671" i="13"/>
  <c r="Z671" i="13"/>
  <c r="AC670" i="13"/>
  <c r="AA670" i="13"/>
  <c r="Z670" i="13"/>
  <c r="AC669" i="13"/>
  <c r="AA669" i="13"/>
  <c r="Z669" i="13"/>
  <c r="AC668" i="13"/>
  <c r="AA668" i="13"/>
  <c r="Z668" i="13"/>
  <c r="AC667" i="13"/>
  <c r="AA667" i="13"/>
  <c r="Z667" i="13"/>
  <c r="AC666" i="13"/>
  <c r="AA666" i="13"/>
  <c r="Z666" i="13"/>
  <c r="AC665" i="13"/>
  <c r="AA665" i="13"/>
  <c r="Z665" i="13"/>
  <c r="AC664" i="13"/>
  <c r="AA664" i="13"/>
  <c r="Z664" i="13"/>
  <c r="AC663" i="13"/>
  <c r="AA663" i="13"/>
  <c r="Z663" i="13"/>
  <c r="AC662" i="13"/>
  <c r="AA662" i="13"/>
  <c r="Z662" i="13"/>
  <c r="AC661" i="13"/>
  <c r="AA661" i="13"/>
  <c r="Z661" i="13"/>
  <c r="AC660" i="13"/>
  <c r="AA660" i="13"/>
  <c r="Z660" i="13"/>
  <c r="AC659" i="13"/>
  <c r="AA659" i="13"/>
  <c r="Z659" i="13"/>
  <c r="AC658" i="13"/>
  <c r="AA658" i="13"/>
  <c r="Z658" i="13"/>
  <c r="AC657" i="13"/>
  <c r="AA657" i="13"/>
  <c r="Z657" i="13"/>
  <c r="AC656" i="13"/>
  <c r="AA656" i="13"/>
  <c r="Z656" i="13"/>
  <c r="AC655" i="13"/>
  <c r="AA655" i="13"/>
  <c r="Z655" i="13"/>
  <c r="AC654" i="13"/>
  <c r="AA654" i="13"/>
  <c r="Z654" i="13"/>
  <c r="AC653" i="13"/>
  <c r="AA653" i="13"/>
  <c r="Z653" i="13"/>
  <c r="AC652" i="13"/>
  <c r="AA652" i="13"/>
  <c r="Z652" i="13"/>
  <c r="AC651" i="13"/>
  <c r="AA651" i="13"/>
  <c r="Z651" i="13"/>
  <c r="AC650" i="13"/>
  <c r="AA650" i="13"/>
  <c r="Z650" i="13"/>
  <c r="AC649" i="13"/>
  <c r="AA649" i="13"/>
  <c r="Z649" i="13"/>
  <c r="AC648" i="13"/>
  <c r="AA648" i="13"/>
  <c r="Z648" i="13"/>
  <c r="AC647" i="13"/>
  <c r="AA647" i="13"/>
  <c r="Z647" i="13"/>
  <c r="AC646" i="13"/>
  <c r="AA646" i="13"/>
  <c r="Z646" i="13"/>
  <c r="AC645" i="13"/>
  <c r="AA645" i="13"/>
  <c r="Z645" i="13"/>
  <c r="AC644" i="13"/>
  <c r="AA644" i="13"/>
  <c r="Z644" i="13"/>
  <c r="AC643" i="13"/>
  <c r="AA643" i="13"/>
  <c r="Z643" i="13"/>
  <c r="AC642" i="13"/>
  <c r="AA642" i="13"/>
  <c r="Z642" i="13"/>
  <c r="AC641" i="13"/>
  <c r="AA641" i="13"/>
  <c r="Z641" i="13"/>
  <c r="AC640" i="13"/>
  <c r="AA640" i="13"/>
  <c r="Z640" i="13"/>
  <c r="AC639" i="13"/>
  <c r="AA639" i="13"/>
  <c r="Z639" i="13"/>
  <c r="AC638" i="13"/>
  <c r="AA638" i="13"/>
  <c r="Z638" i="13"/>
  <c r="AC637" i="13"/>
  <c r="AA637" i="13"/>
  <c r="Z637" i="13"/>
  <c r="AC636" i="13"/>
  <c r="AA636" i="13"/>
  <c r="Z636" i="13"/>
  <c r="AC635" i="13"/>
  <c r="AA635" i="13"/>
  <c r="Z635" i="13"/>
  <c r="AC634" i="13"/>
  <c r="AA634" i="13"/>
  <c r="Z634" i="13"/>
  <c r="AC633" i="13"/>
  <c r="AA633" i="13"/>
  <c r="Z633" i="13"/>
  <c r="AC632" i="13"/>
  <c r="AA632" i="13"/>
  <c r="Z632" i="13"/>
  <c r="AC631" i="13"/>
  <c r="AA631" i="13"/>
  <c r="Z631" i="13"/>
  <c r="AC630" i="13"/>
  <c r="AA630" i="13"/>
  <c r="Z630" i="13"/>
  <c r="AC629" i="13"/>
  <c r="AA629" i="13"/>
  <c r="Z629" i="13"/>
  <c r="AC628" i="13"/>
  <c r="AA628" i="13"/>
  <c r="Z628" i="13"/>
  <c r="AC627" i="13"/>
  <c r="AA627" i="13"/>
  <c r="Z627" i="13"/>
  <c r="AC626" i="13"/>
  <c r="AA626" i="13"/>
  <c r="Z626" i="13"/>
  <c r="AC625" i="13"/>
  <c r="AA625" i="13"/>
  <c r="Z625" i="13"/>
  <c r="AC624" i="13"/>
  <c r="AA624" i="13"/>
  <c r="Z624" i="13"/>
  <c r="AC623" i="13"/>
  <c r="AA623" i="13"/>
  <c r="Z623" i="13"/>
  <c r="AC622" i="13"/>
  <c r="AA622" i="13"/>
  <c r="Z622" i="13"/>
  <c r="AC621" i="13"/>
  <c r="AA621" i="13"/>
  <c r="Z621" i="13"/>
  <c r="AC620" i="13"/>
  <c r="AA620" i="13"/>
  <c r="Z620" i="13"/>
  <c r="AC619" i="13"/>
  <c r="AA619" i="13"/>
  <c r="Z619" i="13"/>
  <c r="AC618" i="13"/>
  <c r="AA618" i="13"/>
  <c r="Z618" i="13"/>
  <c r="AC617" i="13"/>
  <c r="AA617" i="13"/>
  <c r="Z617" i="13"/>
  <c r="AC616" i="13"/>
  <c r="AA616" i="13"/>
  <c r="Z616" i="13"/>
  <c r="AC615" i="13"/>
  <c r="AA615" i="13"/>
  <c r="Z615" i="13"/>
  <c r="AC614" i="13"/>
  <c r="AA614" i="13"/>
  <c r="Z614" i="13"/>
  <c r="AC613" i="13"/>
  <c r="AA613" i="13"/>
  <c r="Z613" i="13"/>
  <c r="AC612" i="13"/>
  <c r="AA612" i="13"/>
  <c r="Z612" i="13"/>
  <c r="AC611" i="13"/>
  <c r="AA611" i="13"/>
  <c r="Z611" i="13"/>
  <c r="AC610" i="13"/>
  <c r="AA610" i="13"/>
  <c r="Z610" i="13"/>
  <c r="AC609" i="13"/>
  <c r="AA609" i="13"/>
  <c r="Z609" i="13"/>
  <c r="AC608" i="13"/>
  <c r="AA608" i="13"/>
  <c r="Z608" i="13"/>
  <c r="AC607" i="13"/>
  <c r="AA607" i="13"/>
  <c r="Z607" i="13"/>
  <c r="AC606" i="13"/>
  <c r="AA606" i="13"/>
  <c r="Z606" i="13"/>
  <c r="AC605" i="13"/>
  <c r="AA605" i="13"/>
  <c r="Z605" i="13"/>
  <c r="AC604" i="13"/>
  <c r="AA604" i="13"/>
  <c r="Z604" i="13"/>
  <c r="AC603" i="13"/>
  <c r="AA603" i="13"/>
  <c r="Z603" i="13"/>
  <c r="AC602" i="13"/>
  <c r="AA602" i="13"/>
  <c r="Z602" i="13"/>
  <c r="AC601" i="13"/>
  <c r="AA601" i="13"/>
  <c r="Z601" i="13"/>
  <c r="AC600" i="13"/>
  <c r="AA600" i="13"/>
  <c r="Z600" i="13"/>
  <c r="AC599" i="13"/>
  <c r="AA599" i="13"/>
  <c r="Z599" i="13"/>
  <c r="AC598" i="13"/>
  <c r="AA598" i="13"/>
  <c r="Z598" i="13"/>
  <c r="AC597" i="13"/>
  <c r="AA597" i="13"/>
  <c r="Z597" i="13"/>
  <c r="AC596" i="13"/>
  <c r="AA596" i="13"/>
  <c r="Z596" i="13"/>
  <c r="AC595" i="13"/>
  <c r="AA595" i="13"/>
  <c r="Z595" i="13"/>
  <c r="AC594" i="13"/>
  <c r="AA594" i="13"/>
  <c r="Z594" i="13"/>
  <c r="AC593" i="13"/>
  <c r="AA593" i="13"/>
  <c r="Z593" i="13"/>
  <c r="AC592" i="13"/>
  <c r="AA592" i="13"/>
  <c r="Z592" i="13"/>
  <c r="AC591" i="13"/>
  <c r="AA591" i="13"/>
  <c r="Z591" i="13"/>
  <c r="AC590" i="13"/>
  <c r="AA590" i="13"/>
  <c r="Z590" i="13"/>
  <c r="AC589" i="13"/>
  <c r="AA589" i="13"/>
  <c r="Z589" i="13"/>
  <c r="AC588" i="13"/>
  <c r="AA588" i="13"/>
  <c r="Z588" i="13"/>
  <c r="AC587" i="13"/>
  <c r="AA587" i="13"/>
  <c r="Z587" i="13"/>
  <c r="AC586" i="13"/>
  <c r="AA586" i="13"/>
  <c r="Z586" i="13"/>
  <c r="AC585" i="13"/>
  <c r="AA585" i="13"/>
  <c r="Z585" i="13"/>
  <c r="AC584" i="13"/>
  <c r="AA584" i="13"/>
  <c r="Z584" i="13"/>
  <c r="AC583" i="13"/>
  <c r="AA583" i="13"/>
  <c r="Z583" i="13"/>
  <c r="AC582" i="13"/>
  <c r="AA582" i="13"/>
  <c r="Z582" i="13"/>
  <c r="AC581" i="13"/>
  <c r="AA581" i="13"/>
  <c r="Z581" i="13"/>
  <c r="AC580" i="13"/>
  <c r="AA580" i="13"/>
  <c r="Z580" i="13"/>
  <c r="AC579" i="13"/>
  <c r="AA579" i="13"/>
  <c r="Z579" i="13"/>
  <c r="AC578" i="13"/>
  <c r="AA578" i="13"/>
  <c r="Z578" i="13"/>
  <c r="AC577" i="13"/>
  <c r="AA577" i="13"/>
  <c r="Z577" i="13"/>
  <c r="AC576" i="13"/>
  <c r="AA576" i="13"/>
  <c r="Z576" i="13"/>
  <c r="AC575" i="13"/>
  <c r="AA575" i="13"/>
  <c r="Z575" i="13"/>
  <c r="AC574" i="13"/>
  <c r="AA574" i="13"/>
  <c r="Z574" i="13"/>
  <c r="AC573" i="13"/>
  <c r="AA573" i="13"/>
  <c r="Z573" i="13"/>
  <c r="AC572" i="13"/>
  <c r="AA572" i="13"/>
  <c r="Z572" i="13"/>
  <c r="AC571" i="13"/>
  <c r="AA571" i="13"/>
  <c r="Z571" i="13"/>
  <c r="AC570" i="13"/>
  <c r="AA570" i="13"/>
  <c r="Z570" i="13"/>
  <c r="AC569" i="13"/>
  <c r="AA569" i="13"/>
  <c r="Z569" i="13"/>
  <c r="AC568" i="13"/>
  <c r="AA568" i="13"/>
  <c r="Z568" i="13"/>
  <c r="AC567" i="13"/>
  <c r="AA567" i="13"/>
  <c r="Z567" i="13"/>
  <c r="AC566" i="13"/>
  <c r="AA566" i="13"/>
  <c r="Z566" i="13"/>
  <c r="AC565" i="13"/>
  <c r="AA565" i="13"/>
  <c r="Z565" i="13"/>
  <c r="AC564" i="13"/>
  <c r="AA564" i="13"/>
  <c r="Z564" i="13"/>
  <c r="AC563" i="13"/>
  <c r="AA563" i="13"/>
  <c r="Z563" i="13"/>
  <c r="AC562" i="13"/>
  <c r="AA562" i="13"/>
  <c r="Z562" i="13"/>
  <c r="AC561" i="13"/>
  <c r="AA561" i="13"/>
  <c r="Z561" i="13"/>
  <c r="AC560" i="13"/>
  <c r="AA560" i="13"/>
  <c r="Z560" i="13"/>
  <c r="AC559" i="13"/>
  <c r="AA559" i="13"/>
  <c r="Z559" i="13"/>
  <c r="AC558" i="13"/>
  <c r="AA558" i="13"/>
  <c r="Z558" i="13"/>
  <c r="AC557" i="13"/>
  <c r="AA557" i="13"/>
  <c r="Z557" i="13"/>
  <c r="AC556" i="13"/>
  <c r="AA556" i="13"/>
  <c r="Z556" i="13"/>
  <c r="AC555" i="13"/>
  <c r="AA555" i="13"/>
  <c r="Z555" i="13"/>
  <c r="AC554" i="13"/>
  <c r="AA554" i="13"/>
  <c r="Z554" i="13"/>
  <c r="AC553" i="13"/>
  <c r="AA553" i="13"/>
  <c r="Z553" i="13"/>
  <c r="AC552" i="13"/>
  <c r="AA552" i="13"/>
  <c r="Z552" i="13"/>
  <c r="AC551" i="13"/>
  <c r="AA551" i="13"/>
  <c r="Z551" i="13"/>
  <c r="AC550" i="13"/>
  <c r="AA550" i="13"/>
  <c r="Z550" i="13"/>
  <c r="AC549" i="13"/>
  <c r="AA549" i="13"/>
  <c r="Z549" i="13"/>
  <c r="AC548" i="13"/>
  <c r="AA548" i="13"/>
  <c r="Z548" i="13"/>
  <c r="AC547" i="13"/>
  <c r="AA547" i="13"/>
  <c r="Z547" i="13"/>
  <c r="AC546" i="13"/>
  <c r="AA546" i="13"/>
  <c r="Z546" i="13"/>
  <c r="AC545" i="13"/>
  <c r="AA545" i="13"/>
  <c r="Z545" i="13"/>
  <c r="AC544" i="13"/>
  <c r="AA544" i="13"/>
  <c r="Z544" i="13"/>
  <c r="AC543" i="13"/>
  <c r="AA543" i="13"/>
  <c r="Z543" i="13"/>
  <c r="AC542" i="13"/>
  <c r="AA542" i="13"/>
  <c r="Z542" i="13"/>
  <c r="AC541" i="13"/>
  <c r="AA541" i="13"/>
  <c r="Z541" i="13"/>
  <c r="AC540" i="13"/>
  <c r="AA540" i="13"/>
  <c r="Z540" i="13"/>
  <c r="AC539" i="13"/>
  <c r="AA539" i="13"/>
  <c r="Z539" i="13"/>
  <c r="AC538" i="13"/>
  <c r="AA538" i="13"/>
  <c r="Z538" i="13"/>
  <c r="AC537" i="13"/>
  <c r="AA537" i="13"/>
  <c r="Z537" i="13"/>
  <c r="AC536" i="13"/>
  <c r="AA536" i="13"/>
  <c r="Z536" i="13"/>
  <c r="AC535" i="13"/>
  <c r="AA535" i="13"/>
  <c r="Z535" i="13"/>
  <c r="AC534" i="13"/>
  <c r="AA534" i="13"/>
  <c r="Z534" i="13"/>
  <c r="AC533" i="13"/>
  <c r="AA533" i="13"/>
  <c r="Z533" i="13"/>
  <c r="AC532" i="13"/>
  <c r="AA532" i="13"/>
  <c r="Z532" i="13"/>
  <c r="AC531" i="13"/>
  <c r="AA531" i="13"/>
  <c r="Z531" i="13"/>
  <c r="AC530" i="13"/>
  <c r="AA530" i="13"/>
  <c r="Z530" i="13"/>
  <c r="AC529" i="13"/>
  <c r="AA529" i="13"/>
  <c r="Z529" i="13"/>
  <c r="AC528" i="13"/>
  <c r="AA528" i="13"/>
  <c r="Z528" i="13"/>
  <c r="AC527" i="13"/>
  <c r="AA527" i="13"/>
  <c r="Z527" i="13"/>
  <c r="AC526" i="13"/>
  <c r="AA526" i="13"/>
  <c r="Z526" i="13"/>
  <c r="AC525" i="13"/>
  <c r="AA525" i="13"/>
  <c r="Z525" i="13"/>
  <c r="AC524" i="13"/>
  <c r="AA524" i="13"/>
  <c r="Z524" i="13"/>
  <c r="AC523" i="13"/>
  <c r="AA523" i="13"/>
  <c r="Z523" i="13"/>
  <c r="AC522" i="13"/>
  <c r="AA522" i="13"/>
  <c r="Z522" i="13"/>
  <c r="AC521" i="13"/>
  <c r="AA521" i="13"/>
  <c r="Z521" i="13"/>
  <c r="AC520" i="13"/>
  <c r="AA520" i="13"/>
  <c r="Z520" i="13"/>
  <c r="AC519" i="13"/>
  <c r="AA519" i="13"/>
  <c r="Z519" i="13"/>
  <c r="AC518" i="13"/>
  <c r="AA518" i="13"/>
  <c r="Z518" i="13"/>
  <c r="AC517" i="13"/>
  <c r="AA517" i="13"/>
  <c r="Z517" i="13"/>
  <c r="AC516" i="13"/>
  <c r="AA516" i="13"/>
  <c r="Z516" i="13"/>
  <c r="AC515" i="13"/>
  <c r="AA515" i="13"/>
  <c r="Z515" i="13"/>
  <c r="AC514" i="13"/>
  <c r="AA514" i="13"/>
  <c r="Z514" i="13"/>
  <c r="AC513" i="13"/>
  <c r="AA513" i="13"/>
  <c r="Z513" i="13"/>
  <c r="AC512" i="13"/>
  <c r="AA512" i="13"/>
  <c r="Z512" i="13"/>
  <c r="AC511" i="13"/>
  <c r="AA511" i="13"/>
  <c r="Z511" i="13"/>
  <c r="AC510" i="13"/>
  <c r="AA510" i="13"/>
  <c r="Z510" i="13"/>
  <c r="AC509" i="13"/>
  <c r="AA509" i="13"/>
  <c r="Z509" i="13"/>
  <c r="AC508" i="13"/>
  <c r="AA508" i="13"/>
  <c r="Z508" i="13"/>
  <c r="AC507" i="13"/>
  <c r="AA507" i="13"/>
  <c r="Z507" i="13"/>
  <c r="AC506" i="13"/>
  <c r="AA506" i="13"/>
  <c r="Z506" i="13"/>
  <c r="AC505" i="13"/>
  <c r="AA505" i="13"/>
  <c r="Z505" i="13"/>
  <c r="AC504" i="13"/>
  <c r="AA504" i="13"/>
  <c r="Z504" i="13"/>
  <c r="AC503" i="13"/>
  <c r="AA503" i="13"/>
  <c r="Z503" i="13"/>
  <c r="AC502" i="13"/>
  <c r="AA502" i="13"/>
  <c r="Z502" i="13"/>
  <c r="AC501" i="13"/>
  <c r="AA501" i="13"/>
  <c r="Z501" i="13"/>
  <c r="AC500" i="13"/>
  <c r="AA500" i="13"/>
  <c r="Z500" i="13"/>
  <c r="AC499" i="13"/>
  <c r="AA499" i="13"/>
  <c r="Z499" i="13"/>
  <c r="AC498" i="13"/>
  <c r="AA498" i="13"/>
  <c r="Z498" i="13"/>
  <c r="AC497" i="13"/>
  <c r="AA497" i="13"/>
  <c r="Z497" i="13"/>
  <c r="AC496" i="13"/>
  <c r="AA496" i="13"/>
  <c r="Z496" i="13"/>
  <c r="AC495" i="13"/>
  <c r="AA495" i="13"/>
  <c r="Z495" i="13"/>
  <c r="AC494" i="13"/>
  <c r="AA494" i="13"/>
  <c r="Z494" i="13"/>
  <c r="AC493" i="13"/>
  <c r="AA493" i="13"/>
  <c r="Z493" i="13"/>
  <c r="AC492" i="13"/>
  <c r="AA492" i="13"/>
  <c r="Z492" i="13"/>
  <c r="AC491" i="13"/>
  <c r="AA491" i="13"/>
  <c r="Z491" i="13"/>
  <c r="AC490" i="13"/>
  <c r="AA490" i="13"/>
  <c r="Z490" i="13"/>
  <c r="AC489" i="13"/>
  <c r="AA489" i="13"/>
  <c r="Z489" i="13"/>
  <c r="AC488" i="13"/>
  <c r="AA488" i="13"/>
  <c r="Z488" i="13"/>
  <c r="AC487" i="13"/>
  <c r="AA487" i="13"/>
  <c r="Z487" i="13"/>
  <c r="AC486" i="13"/>
  <c r="AA486" i="13"/>
  <c r="Z486" i="13"/>
  <c r="AC485" i="13"/>
  <c r="AA485" i="13"/>
  <c r="Z485" i="13"/>
  <c r="AC484" i="13"/>
  <c r="AA484" i="13"/>
  <c r="Z484" i="13"/>
  <c r="AC483" i="13"/>
  <c r="AA483" i="13"/>
  <c r="Z483" i="13"/>
  <c r="AC482" i="13"/>
  <c r="AA482" i="13"/>
  <c r="Z482" i="13"/>
  <c r="AC481" i="13"/>
  <c r="AA481" i="13"/>
  <c r="Z481" i="13"/>
  <c r="AC480" i="13"/>
  <c r="AA480" i="13"/>
  <c r="Z480" i="13"/>
  <c r="AC479" i="13"/>
  <c r="AA479" i="13"/>
  <c r="Z479" i="13"/>
  <c r="AC478" i="13"/>
  <c r="AA478" i="13"/>
  <c r="Z478" i="13"/>
  <c r="AC477" i="13"/>
  <c r="AA477" i="13"/>
  <c r="Z477" i="13"/>
  <c r="AC476" i="13"/>
  <c r="AA476" i="13"/>
  <c r="Z476" i="13"/>
  <c r="AC475" i="13"/>
  <c r="AA475" i="13"/>
  <c r="Z475" i="13"/>
  <c r="AC474" i="13"/>
  <c r="AA474" i="13"/>
  <c r="Z474" i="13"/>
  <c r="AC473" i="13"/>
  <c r="AA473" i="13"/>
  <c r="Z473" i="13"/>
  <c r="AC472" i="13"/>
  <c r="AA472" i="13"/>
  <c r="Z472" i="13"/>
  <c r="AC471" i="13"/>
  <c r="AA471" i="13"/>
  <c r="Z471" i="13"/>
  <c r="AC470" i="13"/>
  <c r="AA470" i="13"/>
  <c r="Z470" i="13"/>
  <c r="AC469" i="13"/>
  <c r="AA469" i="13"/>
  <c r="Z469" i="13"/>
  <c r="AC468" i="13"/>
  <c r="AA468" i="13"/>
  <c r="Z468" i="13"/>
  <c r="AC467" i="13"/>
  <c r="AA467" i="13"/>
  <c r="Z467" i="13"/>
  <c r="AC466" i="13"/>
  <c r="AA466" i="13"/>
  <c r="Z466" i="13"/>
  <c r="AC465" i="13"/>
  <c r="AA465" i="13"/>
  <c r="Z465" i="13"/>
  <c r="AC464" i="13"/>
  <c r="AA464" i="13"/>
  <c r="Z464" i="13"/>
  <c r="AC463" i="13"/>
  <c r="AA463" i="13"/>
  <c r="Z463" i="13"/>
  <c r="AC462" i="13"/>
  <c r="AA462" i="13"/>
  <c r="Z462" i="13"/>
  <c r="AC461" i="13"/>
  <c r="AA461" i="13"/>
  <c r="Z461" i="13"/>
  <c r="AC460" i="13"/>
  <c r="AA460" i="13"/>
  <c r="Z460" i="13"/>
  <c r="AC459" i="13"/>
  <c r="AA459" i="13"/>
  <c r="Z459" i="13"/>
  <c r="AC458" i="13"/>
  <c r="AA458" i="13"/>
  <c r="Z458" i="13"/>
  <c r="AC457" i="13"/>
  <c r="AA457" i="13"/>
  <c r="Z457" i="13"/>
  <c r="AC456" i="13"/>
  <c r="AA456" i="13"/>
  <c r="Z456" i="13"/>
  <c r="AC455" i="13"/>
  <c r="AA455" i="13"/>
  <c r="Z455" i="13"/>
  <c r="AC454" i="13"/>
  <c r="AA454" i="13"/>
  <c r="Z454" i="13"/>
  <c r="AC453" i="13"/>
  <c r="AA453" i="13"/>
  <c r="Z453" i="13"/>
  <c r="AC452" i="13"/>
  <c r="AA452" i="13"/>
  <c r="Z452" i="13"/>
  <c r="AC451" i="13"/>
  <c r="AA451" i="13"/>
  <c r="Z451" i="13"/>
  <c r="AC450" i="13"/>
  <c r="AA450" i="13"/>
  <c r="Z450" i="13"/>
  <c r="AC449" i="13"/>
  <c r="AA449" i="13"/>
  <c r="Z449" i="13"/>
  <c r="AC448" i="13"/>
  <c r="AA448" i="13"/>
  <c r="Z448" i="13"/>
  <c r="AC447" i="13"/>
  <c r="AA447" i="13"/>
  <c r="Z447" i="13"/>
  <c r="AC446" i="13"/>
  <c r="AA446" i="13"/>
  <c r="Z446" i="13"/>
  <c r="AC445" i="13"/>
  <c r="AA445" i="13"/>
  <c r="Z445" i="13"/>
  <c r="AC444" i="13"/>
  <c r="AA444" i="13"/>
  <c r="Z444" i="13"/>
  <c r="AC443" i="13"/>
  <c r="AA443" i="13"/>
  <c r="Z443" i="13"/>
  <c r="AC442" i="13"/>
  <c r="AA442" i="13"/>
  <c r="Z442" i="13"/>
  <c r="AC441" i="13"/>
  <c r="AA441" i="13"/>
  <c r="Z441" i="13"/>
  <c r="AC440" i="13"/>
  <c r="AA440" i="13"/>
  <c r="Z440" i="13"/>
  <c r="AC439" i="13"/>
  <c r="AA439" i="13"/>
  <c r="Z439" i="13"/>
  <c r="AC438" i="13"/>
  <c r="AA438" i="13"/>
  <c r="Z438" i="13"/>
  <c r="AC437" i="13"/>
  <c r="AA437" i="13"/>
  <c r="Z437" i="13"/>
  <c r="AC436" i="13"/>
  <c r="AA436" i="13"/>
  <c r="Z436" i="13"/>
  <c r="AC435" i="13"/>
  <c r="AA435" i="13"/>
  <c r="Z435" i="13"/>
  <c r="AC434" i="13"/>
  <c r="AA434" i="13"/>
  <c r="Z434" i="13"/>
  <c r="AC433" i="13"/>
  <c r="AA433" i="13"/>
  <c r="Z433" i="13"/>
  <c r="AC432" i="13"/>
  <c r="AA432" i="13"/>
  <c r="Z432" i="13"/>
  <c r="AC431" i="13"/>
  <c r="AA431" i="13"/>
  <c r="Z431" i="13"/>
  <c r="AC430" i="13"/>
  <c r="AA430" i="13"/>
  <c r="Z430" i="13"/>
  <c r="AC429" i="13"/>
  <c r="AA429" i="13"/>
  <c r="Z429" i="13"/>
  <c r="AC428" i="13"/>
  <c r="AA428" i="13"/>
  <c r="Z428" i="13"/>
  <c r="AC427" i="13"/>
  <c r="AA427" i="13"/>
  <c r="Z427" i="13"/>
  <c r="AC426" i="13"/>
  <c r="AA426" i="13"/>
  <c r="Z426" i="13"/>
  <c r="AC425" i="13"/>
  <c r="AA425" i="13"/>
  <c r="Z425" i="13"/>
  <c r="AC424" i="13"/>
  <c r="AA424" i="13"/>
  <c r="Z424" i="13"/>
  <c r="AC423" i="13"/>
  <c r="AA423" i="13"/>
  <c r="Z423" i="13"/>
  <c r="AC422" i="13"/>
  <c r="AA422" i="13"/>
  <c r="Z422" i="13"/>
  <c r="AC421" i="13"/>
  <c r="AA421" i="13"/>
  <c r="Z421" i="13"/>
  <c r="AC420" i="13"/>
  <c r="AA420" i="13"/>
  <c r="Z420" i="13"/>
  <c r="AC419" i="13"/>
  <c r="AA419" i="13"/>
  <c r="Z419" i="13"/>
  <c r="AC418" i="13"/>
  <c r="AA418" i="13"/>
  <c r="Z418" i="13"/>
  <c r="AC417" i="13"/>
  <c r="AA417" i="13"/>
  <c r="Z417" i="13"/>
  <c r="AC416" i="13"/>
  <c r="AA416" i="13"/>
  <c r="Z416" i="13"/>
  <c r="AC415" i="13"/>
  <c r="AA415" i="13"/>
  <c r="Z415" i="13"/>
  <c r="AC414" i="13"/>
  <c r="AA414" i="13"/>
  <c r="Z414" i="13"/>
  <c r="AC413" i="13"/>
  <c r="AA413" i="13"/>
  <c r="Z413" i="13"/>
  <c r="AC412" i="13"/>
  <c r="AA412" i="13"/>
  <c r="Z412" i="13"/>
  <c r="AC411" i="13"/>
  <c r="AA411" i="13"/>
  <c r="Z411" i="13"/>
  <c r="AC410" i="13"/>
  <c r="AA410" i="13"/>
  <c r="Z410" i="13"/>
  <c r="AC409" i="13"/>
  <c r="AA409" i="13"/>
  <c r="Z409" i="13"/>
  <c r="AC408" i="13"/>
  <c r="AA408" i="13"/>
  <c r="Z408" i="13"/>
  <c r="AC407" i="13"/>
  <c r="AA407" i="13"/>
  <c r="Z407" i="13"/>
  <c r="AC406" i="13"/>
  <c r="AA406" i="13"/>
  <c r="Z406" i="13"/>
  <c r="AC405" i="13"/>
  <c r="AA405" i="13"/>
  <c r="Z405" i="13"/>
  <c r="AC404" i="13"/>
  <c r="AA404" i="13"/>
  <c r="Z404" i="13"/>
  <c r="AC403" i="13"/>
  <c r="AA403" i="13"/>
  <c r="Z403" i="13"/>
  <c r="AC402" i="13"/>
  <c r="AA402" i="13"/>
  <c r="Z402" i="13"/>
  <c r="AC401" i="13"/>
  <c r="AA401" i="13"/>
  <c r="Z401" i="13"/>
  <c r="AC400" i="13"/>
  <c r="AA400" i="13"/>
  <c r="Z400" i="13"/>
  <c r="AC399" i="13"/>
  <c r="AA399" i="13"/>
  <c r="Z399" i="13"/>
  <c r="AC398" i="13"/>
  <c r="AA398" i="13"/>
  <c r="Z398" i="13"/>
  <c r="AC397" i="13"/>
  <c r="AA397" i="13"/>
  <c r="Z397" i="13"/>
  <c r="AC396" i="13"/>
  <c r="AA396" i="13"/>
  <c r="Z396" i="13"/>
  <c r="AC395" i="13"/>
  <c r="AA395" i="13"/>
  <c r="Z395" i="13"/>
  <c r="AC394" i="13"/>
  <c r="AA394" i="13"/>
  <c r="Z394" i="13"/>
  <c r="AC393" i="13"/>
  <c r="AA393" i="13"/>
  <c r="Z393" i="13"/>
  <c r="AC392" i="13"/>
  <c r="AA392" i="13"/>
  <c r="Z392" i="13"/>
  <c r="AC391" i="13"/>
  <c r="AA391" i="13"/>
  <c r="Z391" i="13"/>
  <c r="AC390" i="13"/>
  <c r="AA390" i="13"/>
  <c r="Z390" i="13"/>
  <c r="AC389" i="13"/>
  <c r="AA389" i="13"/>
  <c r="Z389" i="13"/>
  <c r="AC388" i="13"/>
  <c r="AA388" i="13"/>
  <c r="Z388" i="13"/>
  <c r="AC387" i="13"/>
  <c r="AA387" i="13"/>
  <c r="Z387" i="13"/>
  <c r="AC386" i="13"/>
  <c r="AA386" i="13"/>
  <c r="Z386" i="13"/>
  <c r="AC385" i="13"/>
  <c r="AA385" i="13"/>
  <c r="Z385" i="13"/>
  <c r="AC384" i="13"/>
  <c r="AA384" i="13"/>
  <c r="Z384" i="13"/>
  <c r="AC383" i="13"/>
  <c r="AA383" i="13"/>
  <c r="Z383" i="13"/>
  <c r="AC382" i="13"/>
  <c r="AA382" i="13"/>
  <c r="Z382" i="13"/>
  <c r="AC381" i="13"/>
  <c r="AA381" i="13"/>
  <c r="Z381" i="13"/>
  <c r="AC380" i="13"/>
  <c r="AA380" i="13"/>
  <c r="Z380" i="13"/>
  <c r="AC379" i="13"/>
  <c r="AA379" i="13"/>
  <c r="Z379" i="13"/>
  <c r="AC378" i="13"/>
  <c r="AA378" i="13"/>
  <c r="Z378" i="13"/>
  <c r="AC377" i="13"/>
  <c r="AA377" i="13"/>
  <c r="Z377" i="13"/>
  <c r="AC376" i="13"/>
  <c r="AA376" i="13"/>
  <c r="Z376" i="13"/>
  <c r="AC375" i="13"/>
  <c r="AA375" i="13"/>
  <c r="Z375" i="13"/>
  <c r="AC374" i="13"/>
  <c r="AA374" i="13"/>
  <c r="Z374" i="13"/>
  <c r="AC373" i="13"/>
  <c r="AA373" i="13"/>
  <c r="Z373" i="13"/>
  <c r="AC372" i="13"/>
  <c r="AA372" i="13"/>
  <c r="Z372" i="13"/>
  <c r="AC371" i="13"/>
  <c r="AA371" i="13"/>
  <c r="Z371" i="13"/>
  <c r="AC370" i="13"/>
  <c r="AA370" i="13"/>
  <c r="Z370" i="13"/>
  <c r="AC369" i="13"/>
  <c r="AA369" i="13"/>
  <c r="Z369" i="13"/>
  <c r="AC368" i="13"/>
  <c r="AA368" i="13"/>
  <c r="Z368" i="13"/>
  <c r="AC367" i="13"/>
  <c r="AA367" i="13"/>
  <c r="Z367" i="13"/>
  <c r="AC366" i="13"/>
  <c r="AA366" i="13"/>
  <c r="Z366" i="13"/>
  <c r="AC365" i="13"/>
  <c r="AA365" i="13"/>
  <c r="Z365" i="13"/>
  <c r="AC364" i="13"/>
  <c r="AA364" i="13"/>
  <c r="Z364" i="13"/>
  <c r="AC363" i="13"/>
  <c r="AA363" i="13"/>
  <c r="Z363" i="13"/>
  <c r="AC362" i="13"/>
  <c r="AA362" i="13"/>
  <c r="Z362" i="13"/>
  <c r="AC361" i="13"/>
  <c r="AA361" i="13"/>
  <c r="Z361" i="13"/>
  <c r="AC360" i="13"/>
  <c r="AA360" i="13"/>
  <c r="Z360" i="13"/>
  <c r="AC359" i="13"/>
  <c r="AA359" i="13"/>
  <c r="Z359" i="13"/>
  <c r="AC358" i="13"/>
  <c r="AA358" i="13"/>
  <c r="Z358" i="13"/>
  <c r="AC357" i="13"/>
  <c r="AA357" i="13"/>
  <c r="Z357" i="13"/>
  <c r="AC356" i="13"/>
  <c r="AA356" i="13"/>
  <c r="Z356" i="13"/>
  <c r="AC355" i="13"/>
  <c r="AA355" i="13"/>
  <c r="Z355" i="13"/>
  <c r="AC354" i="13"/>
  <c r="AA354" i="13"/>
  <c r="Z354" i="13"/>
  <c r="AC353" i="13"/>
  <c r="AA353" i="13"/>
  <c r="Z353" i="13"/>
  <c r="AC352" i="13"/>
  <c r="AA352" i="13"/>
  <c r="Z352" i="13"/>
  <c r="AC351" i="13"/>
  <c r="AA351" i="13"/>
  <c r="Z351" i="13"/>
  <c r="AC350" i="13"/>
  <c r="AA350" i="13"/>
  <c r="Z350" i="13"/>
  <c r="AC349" i="13"/>
  <c r="AA349" i="13"/>
  <c r="Z349" i="13"/>
  <c r="AC348" i="13"/>
  <c r="AA348" i="13"/>
  <c r="Z348" i="13"/>
  <c r="AC347" i="13"/>
  <c r="AA347" i="13"/>
  <c r="Z347" i="13"/>
  <c r="AC346" i="13"/>
  <c r="AA346" i="13"/>
  <c r="Z346" i="13"/>
  <c r="AC345" i="13"/>
  <c r="AA345" i="13"/>
  <c r="Z345" i="13"/>
  <c r="AC344" i="13"/>
  <c r="AA344" i="13"/>
  <c r="Z344" i="13"/>
  <c r="AC343" i="13"/>
  <c r="AA343" i="13"/>
  <c r="Z343" i="13"/>
  <c r="AC342" i="13"/>
  <c r="AA342" i="13"/>
  <c r="Z342" i="13"/>
  <c r="AC341" i="13"/>
  <c r="AA341" i="13"/>
  <c r="Z341" i="13"/>
  <c r="AC340" i="13"/>
  <c r="AA340" i="13"/>
  <c r="Z340" i="13"/>
  <c r="AC339" i="13"/>
  <c r="AA339" i="13"/>
  <c r="Z339" i="13"/>
  <c r="AC338" i="13"/>
  <c r="AA338" i="13"/>
  <c r="Z338" i="13"/>
  <c r="AC337" i="13"/>
  <c r="AA337" i="13"/>
  <c r="Z337" i="13"/>
  <c r="AC336" i="13"/>
  <c r="AA336" i="13"/>
  <c r="Z336" i="13"/>
  <c r="AC335" i="13"/>
  <c r="AA335" i="13"/>
  <c r="Z335" i="13"/>
  <c r="AC334" i="13"/>
  <c r="AA334" i="13"/>
  <c r="Z334" i="13"/>
  <c r="AC333" i="13"/>
  <c r="AA333" i="13"/>
  <c r="Z333" i="13"/>
  <c r="AC332" i="13"/>
  <c r="AA332" i="13"/>
  <c r="Z332" i="13"/>
  <c r="AC331" i="13"/>
  <c r="AA331" i="13"/>
  <c r="Z331" i="13"/>
  <c r="AC330" i="13"/>
  <c r="AA330" i="13"/>
  <c r="Z330" i="13"/>
  <c r="AC329" i="13"/>
  <c r="AA329" i="13"/>
  <c r="Z329" i="13"/>
  <c r="AC328" i="13"/>
  <c r="AA328" i="13"/>
  <c r="Z328" i="13"/>
  <c r="AC327" i="13"/>
  <c r="AA327" i="13"/>
  <c r="Z327" i="13"/>
  <c r="AC326" i="13"/>
  <c r="AA326" i="13"/>
  <c r="Z326" i="13"/>
  <c r="AC325" i="13"/>
  <c r="AA325" i="13"/>
  <c r="Z325" i="13"/>
  <c r="AC324" i="13"/>
  <c r="AA324" i="13"/>
  <c r="Z324" i="13"/>
  <c r="AC323" i="13"/>
  <c r="AA323" i="13"/>
  <c r="Z323" i="13"/>
  <c r="AC322" i="13"/>
  <c r="AA322" i="13"/>
  <c r="Z322" i="13"/>
  <c r="AC321" i="13"/>
  <c r="AA321" i="13"/>
  <c r="Z321" i="13"/>
  <c r="AC320" i="13"/>
  <c r="AA320" i="13"/>
  <c r="Z320" i="13"/>
  <c r="AC319" i="13"/>
  <c r="AA319" i="13"/>
  <c r="Z319" i="13"/>
  <c r="AC318" i="13"/>
  <c r="AA318" i="13"/>
  <c r="Z318" i="13"/>
  <c r="AC317" i="13"/>
  <c r="AA317" i="13"/>
  <c r="Z317" i="13"/>
  <c r="AC316" i="13"/>
  <c r="AA316" i="13"/>
  <c r="Z316" i="13"/>
  <c r="AC315" i="13"/>
  <c r="AA315" i="13"/>
  <c r="Z315" i="13"/>
  <c r="AC314" i="13"/>
  <c r="AA314" i="13"/>
  <c r="Z314" i="13"/>
  <c r="AC313" i="13"/>
  <c r="AA313" i="13"/>
  <c r="Z313" i="13"/>
  <c r="AC312" i="13"/>
  <c r="AA312" i="13"/>
  <c r="Z312" i="13"/>
  <c r="AC311" i="13"/>
  <c r="AA311" i="13"/>
  <c r="Z311" i="13"/>
  <c r="AC310" i="13"/>
  <c r="AA310" i="13"/>
  <c r="Z310" i="13"/>
  <c r="AC309" i="13"/>
  <c r="AA309" i="13"/>
  <c r="Z309" i="13"/>
  <c r="AC308" i="13"/>
  <c r="AA308" i="13"/>
  <c r="Z308" i="13"/>
  <c r="AC307" i="13"/>
  <c r="AA307" i="13"/>
  <c r="Z307" i="13"/>
  <c r="AC306" i="13"/>
  <c r="AA306" i="13"/>
  <c r="Z306" i="13"/>
  <c r="AC305" i="13"/>
  <c r="AA305" i="13"/>
  <c r="Z305" i="13"/>
  <c r="AC304" i="13"/>
  <c r="AA304" i="13"/>
  <c r="Z304" i="13"/>
  <c r="AC303" i="13"/>
  <c r="AA303" i="13"/>
  <c r="Z303" i="13"/>
  <c r="AC302" i="13"/>
  <c r="AA302" i="13"/>
  <c r="Z302" i="13"/>
  <c r="AC301" i="13"/>
  <c r="AA301" i="13"/>
  <c r="Z301" i="13"/>
  <c r="AC300" i="13"/>
  <c r="AA300" i="13"/>
  <c r="Z300" i="13"/>
  <c r="AC299" i="13"/>
  <c r="AA299" i="13"/>
  <c r="Z299" i="13"/>
  <c r="AC298" i="13"/>
  <c r="AA298" i="13"/>
  <c r="Z298" i="13"/>
  <c r="AC297" i="13"/>
  <c r="AA297" i="13"/>
  <c r="Z297" i="13"/>
  <c r="AC296" i="13"/>
  <c r="AA296" i="13"/>
  <c r="Z296" i="13"/>
  <c r="AC295" i="13"/>
  <c r="AA295" i="13"/>
  <c r="Z295" i="13"/>
  <c r="AC294" i="13"/>
  <c r="AA294" i="13"/>
  <c r="Z294" i="13"/>
  <c r="AC293" i="13"/>
  <c r="AA293" i="13"/>
  <c r="Z293" i="13"/>
  <c r="AC292" i="13"/>
  <c r="AA292" i="13"/>
  <c r="Z292" i="13"/>
  <c r="AC291" i="13"/>
  <c r="AA291" i="13"/>
  <c r="Z291" i="13"/>
  <c r="AC290" i="13"/>
  <c r="AA290" i="13"/>
  <c r="Z290" i="13"/>
  <c r="AC289" i="13"/>
  <c r="AA289" i="13"/>
  <c r="Z289" i="13"/>
  <c r="AC288" i="13"/>
  <c r="AA288" i="13"/>
  <c r="Z288" i="13"/>
  <c r="AC287" i="13"/>
  <c r="AA287" i="13"/>
  <c r="Z287" i="13"/>
  <c r="AC286" i="13"/>
  <c r="AA286" i="13"/>
  <c r="Z286" i="13"/>
  <c r="AC285" i="13"/>
  <c r="AA285" i="13"/>
  <c r="Z285" i="13"/>
  <c r="AC284" i="13"/>
  <c r="AA284" i="13"/>
  <c r="Z284" i="13"/>
  <c r="AC283" i="13"/>
  <c r="AA283" i="13"/>
  <c r="Z283" i="13"/>
  <c r="AC282" i="13"/>
  <c r="AA282" i="13"/>
  <c r="Z282" i="13"/>
  <c r="AC281" i="13"/>
  <c r="AA281" i="13"/>
  <c r="Z281" i="13"/>
  <c r="AC280" i="13"/>
  <c r="AA280" i="13"/>
  <c r="Z280" i="13"/>
  <c r="AC279" i="13"/>
  <c r="AA279" i="13"/>
  <c r="Z279" i="13"/>
  <c r="AC278" i="13"/>
  <c r="AA278" i="13"/>
  <c r="Z278" i="13"/>
  <c r="AC277" i="13"/>
  <c r="AA277" i="13"/>
  <c r="Z277" i="13"/>
  <c r="AC276" i="13"/>
  <c r="AA276" i="13"/>
  <c r="Z276" i="13"/>
  <c r="AC275" i="13"/>
  <c r="AA275" i="13"/>
  <c r="Z275" i="13"/>
  <c r="AC274" i="13"/>
  <c r="AA274" i="13"/>
  <c r="Z274" i="13"/>
  <c r="AC273" i="13"/>
  <c r="AA273" i="13"/>
  <c r="Z273" i="13"/>
  <c r="AC272" i="13"/>
  <c r="AA272" i="13"/>
  <c r="Z272" i="13"/>
  <c r="AC271" i="13"/>
  <c r="AA271" i="13"/>
  <c r="Z271" i="13"/>
  <c r="AC270" i="13"/>
  <c r="AA270" i="13"/>
  <c r="Z270" i="13"/>
  <c r="AC269" i="13"/>
  <c r="AA269" i="13"/>
  <c r="Z269" i="13"/>
  <c r="AC268" i="13"/>
  <c r="AA268" i="13"/>
  <c r="Z268" i="13"/>
  <c r="AC267" i="13"/>
  <c r="AA267" i="13"/>
  <c r="Z267" i="13"/>
  <c r="AC266" i="13"/>
  <c r="AA266" i="13"/>
  <c r="Z266" i="13"/>
  <c r="AC265" i="13"/>
  <c r="AA265" i="13"/>
  <c r="Z265" i="13"/>
  <c r="AC264" i="13"/>
  <c r="AA264" i="13"/>
  <c r="Z264" i="13"/>
  <c r="AC263" i="13"/>
  <c r="AA263" i="13"/>
  <c r="Z263" i="13"/>
  <c r="AC262" i="13"/>
  <c r="AA262" i="13"/>
  <c r="Z262" i="13"/>
  <c r="AC261" i="13"/>
  <c r="AA261" i="13"/>
  <c r="Z261" i="13"/>
  <c r="AC260" i="13"/>
  <c r="AA260" i="13"/>
  <c r="Z260" i="13"/>
  <c r="AC259" i="13"/>
  <c r="AA259" i="13"/>
  <c r="Z259" i="13"/>
  <c r="AC258" i="13"/>
  <c r="AA258" i="13"/>
  <c r="Z258" i="13"/>
  <c r="AC257" i="13"/>
  <c r="AA257" i="13"/>
  <c r="Z257" i="13"/>
  <c r="AC256" i="13"/>
  <c r="AA256" i="13"/>
  <c r="Z256" i="13"/>
  <c r="AC255" i="13"/>
  <c r="AA255" i="13"/>
  <c r="Z255" i="13"/>
  <c r="AC254" i="13"/>
  <c r="AA254" i="13"/>
  <c r="Z254" i="13"/>
  <c r="AC253" i="13"/>
  <c r="AA253" i="13"/>
  <c r="Z253" i="13"/>
  <c r="AC252" i="13"/>
  <c r="AA252" i="13"/>
  <c r="Z252" i="13"/>
  <c r="AC251" i="13"/>
  <c r="AA251" i="13"/>
  <c r="Z251" i="13"/>
  <c r="AC250" i="13"/>
  <c r="AA250" i="13"/>
  <c r="Z250" i="13"/>
  <c r="AC249" i="13"/>
  <c r="AA249" i="13"/>
  <c r="Z249" i="13"/>
  <c r="AC248" i="13"/>
  <c r="AA248" i="13"/>
  <c r="Z248" i="13"/>
  <c r="AC247" i="13"/>
  <c r="AA247" i="13"/>
  <c r="Z247" i="13"/>
  <c r="AC246" i="13"/>
  <c r="AA246" i="13"/>
  <c r="Z246" i="13"/>
  <c r="AC245" i="13"/>
  <c r="AA245" i="13"/>
  <c r="Z245" i="13"/>
  <c r="AC244" i="13"/>
  <c r="AA244" i="13"/>
  <c r="Z244" i="13"/>
  <c r="AC243" i="13"/>
  <c r="AA243" i="13"/>
  <c r="Z243" i="13"/>
  <c r="AC242" i="13"/>
  <c r="AA242" i="13"/>
  <c r="Z242" i="13"/>
  <c r="AC241" i="13"/>
  <c r="AA241" i="13"/>
  <c r="Z241" i="13"/>
  <c r="AC240" i="13"/>
  <c r="AA240" i="13"/>
  <c r="Z240" i="13"/>
  <c r="AC239" i="13"/>
  <c r="AA239" i="13"/>
  <c r="Z239" i="13"/>
  <c r="AC238" i="13"/>
  <c r="AA238" i="13"/>
  <c r="Z238" i="13"/>
  <c r="AC237" i="13"/>
  <c r="AA237" i="13"/>
  <c r="Z237" i="13"/>
  <c r="AC236" i="13"/>
  <c r="AA236" i="13"/>
  <c r="Z236" i="13"/>
  <c r="AC235" i="13"/>
  <c r="AA235" i="13"/>
  <c r="Z235" i="13"/>
  <c r="AC234" i="13"/>
  <c r="AA234" i="13"/>
  <c r="Z234" i="13"/>
  <c r="AC233" i="13"/>
  <c r="AA233" i="13"/>
  <c r="Z233" i="13"/>
  <c r="AC232" i="13"/>
  <c r="AA232" i="13"/>
  <c r="Z232" i="13"/>
  <c r="AC231" i="13"/>
  <c r="AA231" i="13"/>
  <c r="Z231" i="13"/>
  <c r="AC230" i="13"/>
  <c r="AA230" i="13"/>
  <c r="Z230" i="13"/>
  <c r="AC229" i="13"/>
  <c r="AA229" i="13"/>
  <c r="Z229" i="13"/>
  <c r="AC228" i="13"/>
  <c r="AA228" i="13"/>
  <c r="Z228" i="13"/>
  <c r="AC227" i="13"/>
  <c r="AA227" i="13"/>
  <c r="Z227" i="13"/>
  <c r="AC226" i="13"/>
  <c r="AA226" i="13"/>
  <c r="Z226" i="13"/>
  <c r="AC225" i="13"/>
  <c r="AA225" i="13"/>
  <c r="Z225" i="13"/>
  <c r="AC224" i="13"/>
  <c r="AA224" i="13"/>
  <c r="Z224" i="13"/>
  <c r="AC223" i="13"/>
  <c r="AA223" i="13"/>
  <c r="Z223" i="13"/>
  <c r="AC222" i="13"/>
  <c r="AA222" i="13"/>
  <c r="Z222" i="13"/>
  <c r="AC221" i="13"/>
  <c r="AA221" i="13"/>
  <c r="Z221" i="13"/>
  <c r="AC220" i="13"/>
  <c r="AA220" i="13"/>
  <c r="Z220" i="13"/>
  <c r="AC219" i="13"/>
  <c r="AA219" i="13"/>
  <c r="Z219" i="13"/>
  <c r="AC218" i="13"/>
  <c r="AA218" i="13"/>
  <c r="Z218" i="13"/>
  <c r="AC217" i="13"/>
  <c r="AA217" i="13"/>
  <c r="Z217" i="13"/>
  <c r="AC216" i="13"/>
  <c r="AA216" i="13"/>
  <c r="Z216" i="13"/>
  <c r="AC215" i="13"/>
  <c r="AA215" i="13"/>
  <c r="Z215" i="13"/>
  <c r="AC214" i="13"/>
  <c r="AA214" i="13"/>
  <c r="Z214" i="13"/>
  <c r="AC213" i="13"/>
  <c r="AA213" i="13"/>
  <c r="Z213" i="13"/>
  <c r="AC212" i="13"/>
  <c r="AA212" i="13"/>
  <c r="Z212" i="13"/>
  <c r="AC211" i="13"/>
  <c r="AA211" i="13"/>
  <c r="Z211" i="13"/>
  <c r="AC210" i="13"/>
  <c r="AA210" i="13"/>
  <c r="Z210" i="13"/>
  <c r="AC209" i="13"/>
  <c r="AA209" i="13"/>
  <c r="Z209" i="13"/>
  <c r="AC208" i="13"/>
  <c r="AA208" i="13"/>
  <c r="Z208" i="13"/>
  <c r="AC207" i="13"/>
  <c r="AA207" i="13"/>
  <c r="Z207" i="13"/>
  <c r="AC206" i="13"/>
  <c r="AA206" i="13"/>
  <c r="Z206" i="13"/>
  <c r="AC205" i="13"/>
  <c r="AA205" i="13"/>
  <c r="Z205" i="13"/>
  <c r="AC204" i="13"/>
  <c r="AA204" i="13"/>
  <c r="Z204" i="13"/>
  <c r="AC203" i="13"/>
  <c r="AA203" i="13"/>
  <c r="Z203" i="13"/>
  <c r="AC202" i="13"/>
  <c r="AA202" i="13"/>
  <c r="Z202" i="13"/>
  <c r="AC201" i="13"/>
  <c r="AA201" i="13"/>
  <c r="Z201" i="13"/>
  <c r="AC200" i="13"/>
  <c r="AA200" i="13"/>
  <c r="Z200" i="13"/>
  <c r="AC199" i="13"/>
  <c r="AA199" i="13"/>
  <c r="Z199" i="13"/>
  <c r="AC198" i="13"/>
  <c r="AA198" i="13"/>
  <c r="Z198" i="13"/>
  <c r="AC197" i="13"/>
  <c r="AA197" i="13"/>
  <c r="Z197" i="13"/>
  <c r="AC196" i="13"/>
  <c r="AA196" i="13"/>
  <c r="Z196" i="13"/>
  <c r="AC195" i="13"/>
  <c r="AA195" i="13"/>
  <c r="Z195" i="13"/>
  <c r="AC194" i="13"/>
  <c r="AA194" i="13"/>
  <c r="Z194" i="13"/>
  <c r="AC193" i="13"/>
  <c r="AA193" i="13"/>
  <c r="Z193" i="13"/>
  <c r="AC192" i="13"/>
  <c r="AA192" i="13"/>
  <c r="Z192" i="13"/>
  <c r="AC191" i="13"/>
  <c r="AA191" i="13"/>
  <c r="Z191" i="13"/>
  <c r="AC190" i="13"/>
  <c r="AA190" i="13"/>
  <c r="Z190" i="13"/>
  <c r="AC189" i="13"/>
  <c r="AA189" i="13"/>
  <c r="Z189" i="13"/>
  <c r="AC188" i="13"/>
  <c r="AA188" i="13"/>
  <c r="Z188" i="13"/>
  <c r="AC187" i="13"/>
  <c r="AA187" i="13"/>
  <c r="Z187" i="13"/>
  <c r="AC186" i="13"/>
  <c r="AA186" i="13"/>
  <c r="Z186" i="13"/>
  <c r="AC185" i="13"/>
  <c r="AA185" i="13"/>
  <c r="Z185" i="13"/>
  <c r="AC184" i="13"/>
  <c r="AA184" i="13"/>
  <c r="Z184" i="13"/>
  <c r="AC183" i="13"/>
  <c r="AA183" i="13"/>
  <c r="Z183" i="13"/>
  <c r="AC182" i="13"/>
  <c r="AA182" i="13"/>
  <c r="Z182" i="13"/>
  <c r="AC181" i="13"/>
  <c r="AA181" i="13"/>
  <c r="Z181" i="13"/>
  <c r="AC180" i="13"/>
  <c r="AA180" i="13"/>
  <c r="Z180" i="13"/>
  <c r="AC179" i="13"/>
  <c r="AA179" i="13"/>
  <c r="Z179" i="13"/>
  <c r="AC178" i="13"/>
  <c r="AA178" i="13"/>
  <c r="Z178" i="13"/>
  <c r="AC177" i="13"/>
  <c r="AA177" i="13"/>
  <c r="Z177" i="13"/>
  <c r="AC176" i="13"/>
  <c r="AA176" i="13"/>
  <c r="Z176" i="13"/>
  <c r="AC175" i="13"/>
  <c r="AA175" i="13"/>
  <c r="Z175" i="13"/>
  <c r="AC174" i="13"/>
  <c r="AA174" i="13"/>
  <c r="Z174" i="13"/>
  <c r="AC173" i="13"/>
  <c r="AA173" i="13"/>
  <c r="Z173" i="13"/>
  <c r="AC172" i="13"/>
  <c r="AA172" i="13"/>
  <c r="Z172" i="13"/>
  <c r="AC171" i="13"/>
  <c r="AA171" i="13"/>
  <c r="Z171" i="13"/>
  <c r="AC170" i="13"/>
  <c r="AA170" i="13"/>
  <c r="Z170" i="13"/>
  <c r="AC169" i="13"/>
  <c r="AA169" i="13"/>
  <c r="Z169" i="13"/>
  <c r="AC168" i="13"/>
  <c r="AA168" i="13"/>
  <c r="Z168" i="13"/>
  <c r="AC167" i="13"/>
  <c r="AA167" i="13"/>
  <c r="Z167" i="13"/>
  <c r="AC166" i="13"/>
  <c r="AA166" i="13"/>
  <c r="Z166" i="13"/>
  <c r="AC165" i="13"/>
  <c r="AA165" i="13"/>
  <c r="Z165" i="13"/>
  <c r="AC164" i="13"/>
  <c r="AA164" i="13"/>
  <c r="Z164" i="13"/>
  <c r="AC163" i="13"/>
  <c r="AA163" i="13"/>
  <c r="Z163" i="13"/>
  <c r="AC162" i="13"/>
  <c r="AA162" i="13"/>
  <c r="Z162" i="13"/>
  <c r="AC161" i="13"/>
  <c r="AA161" i="13"/>
  <c r="Z161" i="13"/>
  <c r="AC160" i="13"/>
  <c r="AA160" i="13"/>
  <c r="Z160" i="13"/>
  <c r="AC159" i="13"/>
  <c r="AA159" i="13"/>
  <c r="Z159" i="13"/>
  <c r="AC158" i="13"/>
  <c r="AA158" i="13"/>
  <c r="Z158" i="13"/>
  <c r="AC157" i="13"/>
  <c r="AA157" i="13"/>
  <c r="Z157" i="13"/>
  <c r="AC156" i="13"/>
  <c r="AA156" i="13"/>
  <c r="Z156" i="13"/>
  <c r="AC155" i="13"/>
  <c r="AA155" i="13"/>
  <c r="Z155" i="13"/>
  <c r="AC154" i="13"/>
  <c r="AA154" i="13"/>
  <c r="Z154" i="13"/>
  <c r="AC153" i="13"/>
  <c r="AA153" i="13"/>
  <c r="Z153" i="13"/>
  <c r="AC152" i="13"/>
  <c r="AA152" i="13"/>
  <c r="Z152" i="13"/>
  <c r="AC151" i="13"/>
  <c r="AA151" i="13"/>
  <c r="Z151" i="13"/>
  <c r="AC150" i="13"/>
  <c r="AA150" i="13"/>
  <c r="Z150" i="13"/>
  <c r="AC149" i="13"/>
  <c r="AA149" i="13"/>
  <c r="Z149" i="13"/>
  <c r="AC148" i="13"/>
  <c r="AA148" i="13"/>
  <c r="Z148" i="13"/>
  <c r="AC147" i="13"/>
  <c r="AA147" i="13"/>
  <c r="Z147" i="13"/>
  <c r="AC146" i="13"/>
  <c r="AA146" i="13"/>
  <c r="Z146" i="13"/>
  <c r="AC145" i="13"/>
  <c r="AA145" i="13"/>
  <c r="Z145" i="13"/>
  <c r="AC144" i="13"/>
  <c r="AA144" i="13"/>
  <c r="Z144" i="13"/>
  <c r="AC143" i="13"/>
  <c r="AA143" i="13"/>
  <c r="Z143" i="13"/>
  <c r="AC142" i="13"/>
  <c r="AA142" i="13"/>
  <c r="Z142" i="13"/>
  <c r="AC141" i="13"/>
  <c r="AA141" i="13"/>
  <c r="Z141" i="13"/>
  <c r="AC140" i="13"/>
  <c r="AA140" i="13"/>
  <c r="Z140" i="13"/>
  <c r="AC139" i="13"/>
  <c r="AA139" i="13"/>
  <c r="Z139" i="13"/>
  <c r="AC138" i="13"/>
  <c r="AA138" i="13"/>
  <c r="Z138" i="13"/>
  <c r="AC137" i="13"/>
  <c r="AA137" i="13"/>
  <c r="Z137" i="13"/>
  <c r="AC136" i="13"/>
  <c r="AA136" i="13"/>
  <c r="Z136" i="13"/>
  <c r="AC135" i="13"/>
  <c r="AA135" i="13"/>
  <c r="Z135" i="13"/>
  <c r="AC134" i="13"/>
  <c r="AA134" i="13"/>
  <c r="Z134" i="13"/>
  <c r="AC133" i="13"/>
  <c r="AA133" i="13"/>
  <c r="Z133" i="13"/>
  <c r="AC132" i="13"/>
  <c r="AA132" i="13"/>
  <c r="Z132" i="13"/>
  <c r="AC131" i="13"/>
  <c r="AA131" i="13"/>
  <c r="Z131" i="13"/>
  <c r="AC130" i="13"/>
  <c r="AA130" i="13"/>
  <c r="Z130" i="13"/>
  <c r="AC129" i="13"/>
  <c r="AA129" i="13"/>
  <c r="Z129" i="13"/>
  <c r="AC128" i="13"/>
  <c r="AA128" i="13"/>
  <c r="Z128" i="13"/>
  <c r="AC127" i="13"/>
  <c r="AA127" i="13"/>
  <c r="Z127" i="13"/>
  <c r="AC126" i="13"/>
  <c r="AA126" i="13"/>
  <c r="Z126" i="13"/>
  <c r="AC125" i="13"/>
  <c r="AA125" i="13"/>
  <c r="Z125" i="13"/>
  <c r="AC124" i="13"/>
  <c r="AA124" i="13"/>
  <c r="Z124" i="13"/>
  <c r="AC123" i="13"/>
  <c r="AA123" i="13"/>
  <c r="Z123" i="13"/>
  <c r="AC122" i="13"/>
  <c r="AA122" i="13"/>
  <c r="Z122" i="13"/>
  <c r="AC121" i="13"/>
  <c r="AA121" i="13"/>
  <c r="Z121" i="13"/>
  <c r="AC120" i="13"/>
  <c r="AA120" i="13"/>
  <c r="Z120" i="13"/>
  <c r="AC119" i="13"/>
  <c r="AA119" i="13"/>
  <c r="Z119" i="13"/>
  <c r="AC118" i="13"/>
  <c r="AA118" i="13"/>
  <c r="Z118" i="13"/>
  <c r="AC117" i="13"/>
  <c r="AA117" i="13"/>
  <c r="Z117" i="13"/>
  <c r="AC116" i="13"/>
  <c r="AA116" i="13"/>
  <c r="Z116" i="13"/>
  <c r="AC115" i="13"/>
  <c r="AA115" i="13"/>
  <c r="Z115" i="13"/>
  <c r="AC114" i="13"/>
  <c r="AA114" i="13"/>
  <c r="Z114" i="13"/>
  <c r="AC113" i="13"/>
  <c r="AA113" i="13"/>
  <c r="Z113" i="13"/>
  <c r="AC112" i="13"/>
  <c r="AA112" i="13"/>
  <c r="Z112" i="13"/>
  <c r="AC111" i="13"/>
  <c r="AA111" i="13"/>
  <c r="Z111" i="13"/>
  <c r="AC110" i="13"/>
  <c r="AA110" i="13"/>
  <c r="Z110" i="13"/>
  <c r="AC109" i="13"/>
  <c r="AA109" i="13"/>
  <c r="Z109" i="13"/>
  <c r="AC108" i="13"/>
  <c r="AA108" i="13"/>
  <c r="Z108" i="13"/>
  <c r="AC107" i="13"/>
  <c r="AA107" i="13"/>
  <c r="Z107" i="13"/>
  <c r="AC106" i="13"/>
  <c r="AA106" i="13"/>
  <c r="Z106" i="13"/>
  <c r="AC105" i="13"/>
  <c r="AA105" i="13"/>
  <c r="Z105" i="13"/>
  <c r="AC104" i="13"/>
  <c r="AA104" i="13"/>
  <c r="Z104" i="13"/>
  <c r="AC103" i="13"/>
  <c r="AA103" i="13"/>
  <c r="Z103" i="13"/>
  <c r="AC102" i="13"/>
  <c r="AA102" i="13"/>
  <c r="Z102" i="13"/>
  <c r="AC101" i="13"/>
  <c r="AA101" i="13"/>
  <c r="Z101" i="13"/>
  <c r="AC100" i="13"/>
  <c r="AA100" i="13"/>
  <c r="Z100" i="13"/>
  <c r="AC99" i="13"/>
  <c r="AA99" i="13"/>
  <c r="Z99" i="13"/>
  <c r="AC98" i="13"/>
  <c r="AA98" i="13"/>
  <c r="Z98" i="13"/>
  <c r="AC97" i="13"/>
  <c r="AA97" i="13"/>
  <c r="Z97" i="13"/>
  <c r="AC96" i="13"/>
  <c r="AA96" i="13"/>
  <c r="Z96" i="13"/>
  <c r="AC95" i="13"/>
  <c r="AA95" i="13"/>
  <c r="Z95" i="13"/>
  <c r="AC94" i="13"/>
  <c r="AA94" i="13"/>
  <c r="Z94" i="13"/>
  <c r="AC93" i="13"/>
  <c r="AA93" i="13"/>
  <c r="Z93" i="13"/>
  <c r="AC92" i="13"/>
  <c r="AA92" i="13"/>
  <c r="Z92" i="13"/>
  <c r="AC91" i="13"/>
  <c r="AA91" i="13"/>
  <c r="Z91" i="13"/>
  <c r="AC90" i="13"/>
  <c r="AA90" i="13"/>
  <c r="Z90" i="13"/>
  <c r="AC89" i="13"/>
  <c r="AA89" i="13"/>
  <c r="Z89" i="13"/>
  <c r="AC88" i="13"/>
  <c r="AA88" i="13"/>
  <c r="Z88" i="13"/>
  <c r="AC87" i="13"/>
  <c r="AA87" i="13"/>
  <c r="Z87" i="13"/>
  <c r="AC86" i="13"/>
  <c r="AA86" i="13"/>
  <c r="Z86" i="13"/>
  <c r="AC85" i="13"/>
  <c r="AA85" i="13"/>
  <c r="Z85" i="13"/>
  <c r="AC84" i="13"/>
  <c r="AA84" i="13"/>
  <c r="Z84" i="13"/>
  <c r="AC83" i="13"/>
  <c r="AA83" i="13"/>
  <c r="Z83" i="13"/>
  <c r="AC82" i="13"/>
  <c r="AA82" i="13"/>
  <c r="Z82" i="13"/>
  <c r="AC81" i="13"/>
  <c r="AA81" i="13"/>
  <c r="Z81" i="13"/>
  <c r="AC80" i="13"/>
  <c r="AA80" i="13"/>
  <c r="Z80" i="13"/>
  <c r="AC79" i="13"/>
  <c r="AA79" i="13"/>
  <c r="Z79" i="13"/>
  <c r="AC78" i="13"/>
  <c r="AA78" i="13"/>
  <c r="Z78" i="13"/>
  <c r="AC77" i="13"/>
  <c r="AA77" i="13"/>
  <c r="Z77" i="13"/>
  <c r="AC76" i="13"/>
  <c r="AA76" i="13"/>
  <c r="Z76" i="13"/>
  <c r="AC75" i="13"/>
  <c r="AA75" i="13"/>
  <c r="Z75" i="13"/>
  <c r="AC74" i="13"/>
  <c r="AA74" i="13"/>
  <c r="Z74" i="13"/>
  <c r="AC73" i="13"/>
  <c r="AA73" i="13"/>
  <c r="Z73" i="13"/>
  <c r="AC72" i="13"/>
  <c r="AA72" i="13"/>
  <c r="Z72" i="13"/>
  <c r="AC71" i="13"/>
  <c r="AA71" i="13"/>
  <c r="Z71" i="13"/>
  <c r="AC70" i="13"/>
  <c r="AA70" i="13"/>
  <c r="Z70" i="13"/>
  <c r="AC69" i="13"/>
  <c r="AA69" i="13"/>
  <c r="Z69" i="13"/>
  <c r="AC68" i="13"/>
  <c r="AA68" i="13"/>
  <c r="Z68" i="13"/>
  <c r="AC67" i="13"/>
  <c r="AA67" i="13"/>
  <c r="Z67" i="13"/>
  <c r="AC66" i="13"/>
  <c r="AA66" i="13"/>
  <c r="Z66" i="13"/>
  <c r="AC65" i="13"/>
  <c r="AA65" i="13"/>
  <c r="Z65" i="13"/>
  <c r="AC64" i="13"/>
  <c r="AA64" i="13"/>
  <c r="Z64" i="13"/>
  <c r="AC63" i="13"/>
  <c r="AA63" i="13"/>
  <c r="Z63" i="13"/>
  <c r="AC62" i="13"/>
  <c r="AA62" i="13"/>
  <c r="Z62" i="13"/>
  <c r="AC61" i="13"/>
  <c r="AA61" i="13"/>
  <c r="Z61" i="13"/>
  <c r="AC60" i="13"/>
  <c r="AA60" i="13"/>
  <c r="Z60" i="13"/>
  <c r="AC59" i="13"/>
  <c r="AA59" i="13"/>
  <c r="Z59" i="13"/>
  <c r="AC58" i="13"/>
  <c r="AA58" i="13"/>
  <c r="Z58" i="13"/>
  <c r="AC57" i="13"/>
  <c r="AA57" i="13"/>
  <c r="Z57" i="13"/>
  <c r="AC56" i="13"/>
  <c r="AA56" i="13"/>
  <c r="Z56" i="13"/>
  <c r="AC55" i="13"/>
  <c r="AA55" i="13"/>
  <c r="Z55" i="13"/>
  <c r="AC54" i="13"/>
  <c r="AA54" i="13"/>
  <c r="Z54" i="13"/>
  <c r="AC53" i="13"/>
  <c r="AA53" i="13"/>
  <c r="Z53" i="13"/>
  <c r="AC52" i="13"/>
  <c r="AA52" i="13"/>
  <c r="Z52" i="13"/>
  <c r="AC51" i="13"/>
  <c r="AA51" i="13"/>
  <c r="Z51" i="13"/>
  <c r="AC50" i="13"/>
  <c r="AA50" i="13"/>
  <c r="Z50" i="13"/>
  <c r="AC49" i="13"/>
  <c r="AA49" i="13"/>
  <c r="Z49" i="13"/>
  <c r="AC48" i="13"/>
  <c r="AA48" i="13"/>
  <c r="Z48" i="13"/>
  <c r="AC47" i="13"/>
  <c r="AA47" i="13"/>
  <c r="Z47" i="13"/>
  <c r="AC46" i="13"/>
  <c r="AA46" i="13"/>
  <c r="Z46" i="13"/>
  <c r="AC45" i="13"/>
  <c r="AA45" i="13"/>
  <c r="Z45" i="13"/>
  <c r="AC44" i="13"/>
  <c r="AA44" i="13"/>
  <c r="Z44" i="13"/>
  <c r="AC43" i="13"/>
  <c r="AA43" i="13"/>
  <c r="Z43" i="13"/>
  <c r="AC42" i="13"/>
  <c r="AA42" i="13"/>
  <c r="Z42" i="13"/>
  <c r="AC41" i="13"/>
  <c r="AA41" i="13"/>
  <c r="Z41" i="13"/>
  <c r="AC40" i="13"/>
  <c r="AA40" i="13"/>
  <c r="Z40" i="13"/>
  <c r="AC39" i="13"/>
  <c r="AA39" i="13"/>
  <c r="Z39" i="13"/>
  <c r="AC38" i="13"/>
  <c r="AA38" i="13"/>
  <c r="Z38" i="13"/>
  <c r="AC37" i="13"/>
  <c r="AA37" i="13"/>
  <c r="Z37" i="13"/>
  <c r="AC36" i="13"/>
  <c r="AA36" i="13"/>
  <c r="Z36" i="13"/>
  <c r="AC35" i="13"/>
  <c r="AA35" i="13"/>
  <c r="Z35" i="13"/>
  <c r="AC34" i="13"/>
  <c r="AA34" i="13"/>
  <c r="Z34" i="13"/>
  <c r="AC33" i="13"/>
  <c r="AA33" i="13"/>
  <c r="Z33" i="13"/>
  <c r="AC32" i="13"/>
  <c r="AA32" i="13"/>
  <c r="Z32" i="13"/>
  <c r="AC31" i="13"/>
  <c r="AA31" i="13"/>
  <c r="Z31" i="13"/>
  <c r="AC30" i="13"/>
  <c r="AA30" i="13"/>
  <c r="Z30" i="13"/>
  <c r="AC29" i="13"/>
  <c r="AA29" i="13"/>
  <c r="Z29" i="13"/>
  <c r="AC28" i="13"/>
  <c r="AA28" i="13"/>
  <c r="Z28" i="13"/>
  <c r="AC27" i="13"/>
  <c r="AA27" i="13"/>
  <c r="Z27" i="13"/>
  <c r="AC26" i="13"/>
  <c r="AA26" i="13"/>
  <c r="Z26" i="13"/>
  <c r="AC25" i="13"/>
  <c r="AA25" i="13"/>
  <c r="Z25" i="13"/>
  <c r="AC24" i="13"/>
  <c r="AA24" i="13"/>
  <c r="Z24" i="13"/>
  <c r="AC23" i="13"/>
  <c r="AA23" i="13"/>
  <c r="Z23" i="13"/>
  <c r="AC22" i="13"/>
  <c r="AA22" i="13"/>
  <c r="Z22" i="13"/>
  <c r="AC21" i="13"/>
  <c r="AA21" i="13"/>
  <c r="Z21" i="13"/>
  <c r="AC20" i="13"/>
  <c r="AA20" i="13"/>
  <c r="Z20" i="13"/>
  <c r="AC19" i="13"/>
  <c r="AA19" i="13"/>
  <c r="Z19" i="13"/>
  <c r="AC18" i="13"/>
  <c r="AA18" i="13"/>
  <c r="Z18" i="13"/>
  <c r="AC17" i="13"/>
  <c r="AA17" i="13"/>
  <c r="Z17" i="13"/>
  <c r="AC16" i="13"/>
  <c r="AA16" i="13"/>
  <c r="Z16" i="13"/>
  <c r="AC15" i="13"/>
  <c r="AA15" i="13"/>
  <c r="Z15" i="13"/>
  <c r="AC14" i="13"/>
  <c r="AA14" i="13"/>
  <c r="Z14" i="13"/>
  <c r="AC13" i="13"/>
  <c r="AA13" i="13"/>
  <c r="Z13" i="13"/>
  <c r="AC12" i="13"/>
  <c r="AA12" i="13"/>
  <c r="Z12" i="13"/>
  <c r="AC11" i="13"/>
  <c r="AA11" i="13"/>
  <c r="Z11" i="13"/>
  <c r="AC10" i="13"/>
  <c r="AA10" i="13"/>
  <c r="Z10" i="13"/>
  <c r="AC9" i="13"/>
  <c r="AA9" i="13"/>
  <c r="Z9" i="13"/>
  <c r="AC8" i="13"/>
  <c r="AA8" i="13"/>
  <c r="Z8" i="13"/>
  <c r="AC7" i="13"/>
  <c r="AA7" i="13"/>
  <c r="Z7" i="13"/>
  <c r="AC6" i="13"/>
  <c r="AA6" i="13"/>
  <c r="Z6" i="13"/>
  <c r="AC5" i="13"/>
  <c r="AA5" i="13"/>
  <c r="Z5" i="13"/>
  <c r="AC4" i="13"/>
  <c r="AA4" i="13"/>
  <c r="Z4" i="13"/>
  <c r="AC3" i="13"/>
  <c r="AA3" i="13"/>
  <c r="Z3" i="13"/>
  <c r="F3" i="37"/>
  <c r="E2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<sst xmlns="http://schemas.openxmlformats.org/spreadsheetml/2006/main" count="143739" uniqueCount="4474">
  <si>
    <t>Branch_ID</t>
  </si>
  <si>
    <t>Branch_Name</t>
  </si>
  <si>
    <t>Manager</t>
  </si>
  <si>
    <t>Region</t>
  </si>
  <si>
    <t>State</t>
  </si>
  <si>
    <t>Target_Revenue_Lakhs</t>
  </si>
  <si>
    <t>Established_Year</t>
  </si>
  <si>
    <t>BR001</t>
  </si>
  <si>
    <t>Bhubaneswar Main</t>
  </si>
  <si>
    <t>Rajesh Kumar</t>
  </si>
  <si>
    <t>North</t>
  </si>
  <si>
    <t>Jharkhand</t>
  </si>
  <si>
    <t>BR002</t>
  </si>
  <si>
    <t>Cuttack Central</t>
  </si>
  <si>
    <t>Priya Mohanty</t>
  </si>
  <si>
    <t>Chhattisgarh</t>
  </si>
  <si>
    <t>BR003</t>
  </si>
  <si>
    <t>Rourkela Industrial</t>
  </si>
  <si>
    <t>Suresh Panda</t>
  </si>
  <si>
    <t>Odisha</t>
  </si>
  <si>
    <t>BR004</t>
  </si>
  <si>
    <t>Puri Tourism</t>
  </si>
  <si>
    <t>Anita Das</t>
  </si>
  <si>
    <t>Central</t>
  </si>
  <si>
    <t>BR005</t>
  </si>
  <si>
    <t>Sambalpur Regional</t>
  </si>
  <si>
    <t>Bikash Nayak</t>
  </si>
  <si>
    <t>Andhra Pradesh</t>
  </si>
  <si>
    <t>BR006</t>
  </si>
  <si>
    <t>Berhampur South</t>
  </si>
  <si>
    <t>Sunita Sahu</t>
  </si>
  <si>
    <t>East</t>
  </si>
  <si>
    <t>BR007</t>
  </si>
  <si>
    <t>Balasore North</t>
  </si>
  <si>
    <t>Ramesh Behera</t>
  </si>
  <si>
    <t>BR008</t>
  </si>
  <si>
    <t>Angul Mining</t>
  </si>
  <si>
    <t>Kavita Rath</t>
  </si>
  <si>
    <t>BR009</t>
  </si>
  <si>
    <t>Jharsuguda Energy</t>
  </si>
  <si>
    <t>Deepak Mishra</t>
  </si>
  <si>
    <t>BR010</t>
  </si>
  <si>
    <t>Dhenkanal Rural</t>
  </si>
  <si>
    <t>Pooja Tripathi</t>
  </si>
  <si>
    <t>West</t>
  </si>
  <si>
    <t>Customer_ID</t>
  </si>
  <si>
    <t>Name</t>
  </si>
  <si>
    <t>Gender</t>
  </si>
  <si>
    <t>City</t>
  </si>
  <si>
    <t>Occupation</t>
  </si>
  <si>
    <t>Annual_Income_Lakhs</t>
  </si>
  <si>
    <t>Credit_Score</t>
  </si>
  <si>
    <t>Joining_Date</t>
  </si>
  <si>
    <t>Age</t>
  </si>
  <si>
    <t>Loan_History_Count</t>
  </si>
  <si>
    <t>CUST0001</t>
  </si>
  <si>
    <t>Mira Pradhan</t>
  </si>
  <si>
    <t>Male</t>
  </si>
  <si>
    <t>Dhenkanal</t>
  </si>
  <si>
    <t>retired</t>
  </si>
  <si>
    <t>22-07-2020</t>
  </si>
  <si>
    <t>CUST0002</t>
  </si>
  <si>
    <t>Sita Rath</t>
  </si>
  <si>
    <t>Balasore</t>
  </si>
  <si>
    <t>Government Employee</t>
  </si>
  <si>
    <t>20-10-2018</t>
  </si>
  <si>
    <t>CUST0003</t>
  </si>
  <si>
    <t>Kavita Rout</t>
  </si>
  <si>
    <t>female</t>
  </si>
  <si>
    <t>Sambalpur</t>
  </si>
  <si>
    <t>21-08-2021</t>
  </si>
  <si>
    <t>CUST0004</t>
  </si>
  <si>
    <t>Ashok Mohanty</t>
  </si>
  <si>
    <t>M</t>
  </si>
  <si>
    <t>Salaried</t>
  </si>
  <si>
    <t>07-08-2023</t>
  </si>
  <si>
    <t>CUST0005</t>
  </si>
  <si>
    <t>Arjun Nayak</t>
  </si>
  <si>
    <t>Rourkela</t>
  </si>
  <si>
    <t>17-06-2020</t>
  </si>
  <si>
    <t>CUST0006</t>
  </si>
  <si>
    <t>Nisha Das</t>
  </si>
  <si>
    <t>Cuttack</t>
  </si>
  <si>
    <t>02-04-2023</t>
  </si>
  <si>
    <t>CUST0007</t>
  </si>
  <si>
    <t>Seema Kumar</t>
  </si>
  <si>
    <t>16-11-2022</t>
  </si>
  <si>
    <t>CUST0008</t>
  </si>
  <si>
    <t>Amit Mishra</t>
  </si>
  <si>
    <t>male</t>
  </si>
  <si>
    <t>12-03-2022</t>
  </si>
  <si>
    <t>CUST0009</t>
  </si>
  <si>
    <t>Prakash Swain</t>
  </si>
  <si>
    <t>Jharsuguda</t>
  </si>
  <si>
    <t>13-09-2020</t>
  </si>
  <si>
    <t>CUST0010</t>
  </si>
  <si>
    <t>Ravi Dash</t>
  </si>
  <si>
    <t>Self-Employed</t>
  </si>
  <si>
    <t>30-09-2022</t>
  </si>
  <si>
    <t>CUST0011</t>
  </si>
  <si>
    <t>Prakash Behera</t>
  </si>
  <si>
    <t>Berhampur</t>
  </si>
  <si>
    <t>20-09-2018</t>
  </si>
  <si>
    <t>CUST0012</t>
  </si>
  <si>
    <t>Vijay Rout</t>
  </si>
  <si>
    <t>Female</t>
  </si>
  <si>
    <t>18-10-2018</t>
  </si>
  <si>
    <t>CUST0013</t>
  </si>
  <si>
    <t>Bikash Dash</t>
  </si>
  <si>
    <t>19-02-2020</t>
  </si>
  <si>
    <t>CUST0014</t>
  </si>
  <si>
    <t>Rekha Patnaik</t>
  </si>
  <si>
    <t>08-07-2022</t>
  </si>
  <si>
    <t>CUST0015</t>
  </si>
  <si>
    <t>Anita Behera</t>
  </si>
  <si>
    <t>04-03-2024</t>
  </si>
  <si>
    <t>CUST0016</t>
  </si>
  <si>
    <t>Manoj Rout</t>
  </si>
  <si>
    <t>09-01-2018</t>
  </si>
  <si>
    <t>CUST0017</t>
  </si>
  <si>
    <t>Mira Sethi</t>
  </si>
  <si>
    <t>30-01-2024</t>
  </si>
  <si>
    <t>CUST0018</t>
  </si>
  <si>
    <t>Deepak Mohanty</t>
  </si>
  <si>
    <t>Freelancer</t>
  </si>
  <si>
    <t>01-02-2020</t>
  </si>
  <si>
    <t>CUST0019</t>
  </si>
  <si>
    <t>Ravi Rath</t>
  </si>
  <si>
    <t>F</t>
  </si>
  <si>
    <t>12-11-2023</t>
  </si>
  <si>
    <t>CUST0020</t>
  </si>
  <si>
    <t>Suresh Sahoo</t>
  </si>
  <si>
    <t>2024/12/19</t>
  </si>
  <si>
    <t>CUST0021</t>
  </si>
  <si>
    <t>Ravi Rout</t>
  </si>
  <si>
    <t>30-11-2022</t>
  </si>
  <si>
    <t>CUST0022</t>
  </si>
  <si>
    <t>Pooja Barik</t>
  </si>
  <si>
    <t>15-03-2019</t>
  </si>
  <si>
    <t>CUST0023</t>
  </si>
  <si>
    <t>Bikash Tripathi</t>
  </si>
  <si>
    <t>28-07-2018</t>
  </si>
  <si>
    <t>CUST0024</t>
  </si>
  <si>
    <t>Lata Mishra</t>
  </si>
  <si>
    <t>Bhubaneswar</t>
  </si>
  <si>
    <t>16-04-2024</t>
  </si>
  <si>
    <t>CUST0025</t>
  </si>
  <si>
    <t>Ravi Nayak</t>
  </si>
  <si>
    <t>13-06-2018</t>
  </si>
  <si>
    <t>CUST0026</t>
  </si>
  <si>
    <t>Rekha Rath</t>
  </si>
  <si>
    <t>27-08-2020</t>
  </si>
  <si>
    <t>CUST0027</t>
  </si>
  <si>
    <t>Dilip Patnaik</t>
  </si>
  <si>
    <t>19-03-2019</t>
  </si>
  <si>
    <t>CUST0028</t>
  </si>
  <si>
    <t>Sita Dash</t>
  </si>
  <si>
    <t>Business Owner</t>
  </si>
  <si>
    <t>21-06-2022</t>
  </si>
  <si>
    <t>CUST0029</t>
  </si>
  <si>
    <t>Sita Das</t>
  </si>
  <si>
    <t>Puri</t>
  </si>
  <si>
    <t>05-12-2020</t>
  </si>
  <si>
    <t>CUST0030</t>
  </si>
  <si>
    <t>Bikash Mohanty</t>
  </si>
  <si>
    <t>19-06-2024</t>
  </si>
  <si>
    <t>CUST0031</t>
  </si>
  <si>
    <t>Priya Patnaik</t>
  </si>
  <si>
    <t>14-09-2021</t>
  </si>
  <si>
    <t>CUST0032</t>
  </si>
  <si>
    <t>Rekha Panda</t>
  </si>
  <si>
    <t>19-09-2022</t>
  </si>
  <si>
    <t>CUST0033</t>
  </si>
  <si>
    <t>Rekha Sahu</t>
  </si>
  <si>
    <t>20-10-2024</t>
  </si>
  <si>
    <t>CUST0034</t>
  </si>
  <si>
    <t>Arjun Sethi</t>
  </si>
  <si>
    <t>08-03-2021</t>
  </si>
  <si>
    <t>CUST0035</t>
  </si>
  <si>
    <t>Manoj Barik</t>
  </si>
  <si>
    <t>01-05-2023</t>
  </si>
  <si>
    <t>CUST0036</t>
  </si>
  <si>
    <t>Arjun Patnaik</t>
  </si>
  <si>
    <t>13-03-2019</t>
  </si>
  <si>
    <t>CUST0037</t>
  </si>
  <si>
    <t>Kavita Swain</t>
  </si>
  <si>
    <t>08-04-2024</t>
  </si>
  <si>
    <t>CUST0038</t>
  </si>
  <si>
    <t>Prakash Sethi</t>
  </si>
  <si>
    <t>09-10-2020</t>
  </si>
  <si>
    <t>CUST0039</t>
  </si>
  <si>
    <t>22-01-2024</t>
  </si>
  <si>
    <t>CUST0040</t>
  </si>
  <si>
    <t>Rajesh Rath</t>
  </si>
  <si>
    <t>27-04-2020</t>
  </si>
  <si>
    <t>CUST0041</t>
  </si>
  <si>
    <t>Dilip Mallick</t>
  </si>
  <si>
    <t>13-09-2022</t>
  </si>
  <si>
    <t>CUST0042</t>
  </si>
  <si>
    <t>Mamata Rout</t>
  </si>
  <si>
    <t>15-07-2022</t>
  </si>
  <si>
    <t>CUST0043</t>
  </si>
  <si>
    <t>Mira Nayak</t>
  </si>
  <si>
    <t>07-03-2023</t>
  </si>
  <si>
    <t>CUST0044</t>
  </si>
  <si>
    <t>Bikash Pradhan</t>
  </si>
  <si>
    <t>02-12-2018</t>
  </si>
  <si>
    <t>CUST0045</t>
  </si>
  <si>
    <t>CUST0046</t>
  </si>
  <si>
    <t>Puja Nayak</t>
  </si>
  <si>
    <t>19-11-2019</t>
  </si>
  <si>
    <t>CUST0047</t>
  </si>
  <si>
    <t>Mamata Panda</t>
  </si>
  <si>
    <t>18-03-2022</t>
  </si>
  <si>
    <t>CUST0048</t>
  </si>
  <si>
    <t>Suresh Das</t>
  </si>
  <si>
    <t>07-05-2024</t>
  </si>
  <si>
    <t>CUST0049</t>
  </si>
  <si>
    <t>Seema Patnaik</t>
  </si>
  <si>
    <t>23-01-2022</t>
  </si>
  <si>
    <t>CUST0050</t>
  </si>
  <si>
    <t>Ganesh Nayak</t>
  </si>
  <si>
    <t>23-08-2024</t>
  </si>
  <si>
    <t>CUST0051</t>
  </si>
  <si>
    <t>24-08-2021</t>
  </si>
  <si>
    <t>CUST0052</t>
  </si>
  <si>
    <t>Suresh Biswal</t>
  </si>
  <si>
    <t>17-12-2018</t>
  </si>
  <si>
    <t>CUST0053</t>
  </si>
  <si>
    <t>Lata Dash</t>
  </si>
  <si>
    <t>CUST0054</t>
  </si>
  <si>
    <t>Rekha Mallick</t>
  </si>
  <si>
    <t>Angul</t>
  </si>
  <si>
    <t>14-01-2021</t>
  </si>
  <si>
    <t>CUST0055</t>
  </si>
  <si>
    <t>Anita Panda</t>
  </si>
  <si>
    <t>07-06-2023</t>
  </si>
  <si>
    <t>CUST0056</t>
  </si>
  <si>
    <t>Vijay Swain</t>
  </si>
  <si>
    <t>06-07-2018</t>
  </si>
  <si>
    <t>CUST0057</t>
  </si>
  <si>
    <t>Pooja Nayak</t>
  </si>
  <si>
    <t>31-10-2020</t>
  </si>
  <si>
    <t>CUST0058</t>
  </si>
  <si>
    <t>Ashok Das</t>
  </si>
  <si>
    <t>15-12-2018</t>
  </si>
  <si>
    <t>CUST0059</t>
  </si>
  <si>
    <t>23-10-2022</t>
  </si>
  <si>
    <t>CUST0060</t>
  </si>
  <si>
    <t>Puja Mohanty</t>
  </si>
  <si>
    <t>04-11-2018</t>
  </si>
  <si>
    <t>CUST0061</t>
  </si>
  <si>
    <t>Lata Sethi</t>
  </si>
  <si>
    <t>14-08-2020</t>
  </si>
  <si>
    <t>CUST0062</t>
  </si>
  <si>
    <t>Vijay Behera</t>
  </si>
  <si>
    <t>13-06-2021</t>
  </si>
  <si>
    <t>CUST0063</t>
  </si>
  <si>
    <t>Ashok Mallick</t>
  </si>
  <si>
    <t>29-11-2022</t>
  </si>
  <si>
    <t>CUST0064</t>
  </si>
  <si>
    <t>14-06-2024</t>
  </si>
  <si>
    <t>CUST0065</t>
  </si>
  <si>
    <t>Prakash Mishra</t>
  </si>
  <si>
    <t>08-07-2023</t>
  </si>
  <si>
    <t>CUST0066</t>
  </si>
  <si>
    <t>Meena Patnaik</t>
  </si>
  <si>
    <t>03-03-2024</t>
  </si>
  <si>
    <t>CUST0067</t>
  </si>
  <si>
    <t>Ravi Sahoo</t>
  </si>
  <si>
    <t>08-03-2023</t>
  </si>
  <si>
    <t>CUST0068</t>
  </si>
  <si>
    <t>Suresh Swain</t>
  </si>
  <si>
    <t>CUST0069</t>
  </si>
  <si>
    <t>Amit Barik</t>
  </si>
  <si>
    <t>27-04-2019</t>
  </si>
  <si>
    <t>CUST0070</t>
  </si>
  <si>
    <t>Nisha Tripathi</t>
  </si>
  <si>
    <t>20-02-2020</t>
  </si>
  <si>
    <t>CUST0071</t>
  </si>
  <si>
    <t>Mamata Nayak</t>
  </si>
  <si>
    <t>01-08-2024</t>
  </si>
  <si>
    <t>CUST0072</t>
  </si>
  <si>
    <t>Nisha Nayak</t>
  </si>
  <si>
    <t>05-09-2020</t>
  </si>
  <si>
    <t>CUST0073</t>
  </si>
  <si>
    <t>Anita Patnaik</t>
  </si>
  <si>
    <t>22-07-2023</t>
  </si>
  <si>
    <t>CUST0074</t>
  </si>
  <si>
    <t>Rohit Mallick</t>
  </si>
  <si>
    <t>25-09-2019</t>
  </si>
  <si>
    <t>CUST0075</t>
  </si>
  <si>
    <t>Suman Mishra</t>
  </si>
  <si>
    <t>21-07-2021</t>
  </si>
  <si>
    <t>CUST0076</t>
  </si>
  <si>
    <t>Dilip Dash</t>
  </si>
  <si>
    <t>13-11-2022</t>
  </si>
  <si>
    <t>CUST0077</t>
  </si>
  <si>
    <t>Ganesh Panda</t>
  </si>
  <si>
    <t>27-09-2020</t>
  </si>
  <si>
    <t>CUST0078</t>
  </si>
  <si>
    <t>Vijay Sahu</t>
  </si>
  <si>
    <t>04-03-2023</t>
  </si>
  <si>
    <t>CUST0079</t>
  </si>
  <si>
    <t>Arjun Mishra</t>
  </si>
  <si>
    <t>10-05-2021</t>
  </si>
  <si>
    <t>CUST0080</t>
  </si>
  <si>
    <t>Ganesh Mishra</t>
  </si>
  <si>
    <t>24-04-2021</t>
  </si>
  <si>
    <t>CUST0081</t>
  </si>
  <si>
    <t>Sanjay Mishra</t>
  </si>
  <si>
    <t>14-12-2021</t>
  </si>
  <si>
    <t>CUST0082</t>
  </si>
  <si>
    <t>Suresh Barik</t>
  </si>
  <si>
    <t>17-05-2018</t>
  </si>
  <si>
    <t>CUST0083</t>
  </si>
  <si>
    <t>21-01-2021</t>
  </si>
  <si>
    <t>CUST0084</t>
  </si>
  <si>
    <t>Mira Dash</t>
  </si>
  <si>
    <t>16-06-2022</t>
  </si>
  <si>
    <t>CUST0085</t>
  </si>
  <si>
    <t>Ravi Pradhan</t>
  </si>
  <si>
    <t>02-03-2022</t>
  </si>
  <si>
    <t>CUST0086</t>
  </si>
  <si>
    <t>Anita Dash</t>
  </si>
  <si>
    <t>22-05-2021</t>
  </si>
  <si>
    <t>CUST0087</t>
  </si>
  <si>
    <t>Sunita Nayak</t>
  </si>
  <si>
    <t>CUST0088</t>
  </si>
  <si>
    <t>27-12-2022</t>
  </si>
  <si>
    <t>CUST0089</t>
  </si>
  <si>
    <t>Sunita Biswal</t>
  </si>
  <si>
    <t>18-05-2020</t>
  </si>
  <si>
    <t>CUST0090</t>
  </si>
  <si>
    <t>Puja Kumar</t>
  </si>
  <si>
    <t>03-06-2020</t>
  </si>
  <si>
    <t>CUST0091</t>
  </si>
  <si>
    <t>Prakash Nayak</t>
  </si>
  <si>
    <t>16-04-2018</t>
  </si>
  <si>
    <t>CUST0092</t>
  </si>
  <si>
    <t>Meena Rath</t>
  </si>
  <si>
    <t>05-05-2023</t>
  </si>
  <si>
    <t>CUST0093</t>
  </si>
  <si>
    <t>20-02-2023</t>
  </si>
  <si>
    <t>CUST0094</t>
  </si>
  <si>
    <t>Priya Dash</t>
  </si>
  <si>
    <t>27-09-2018</t>
  </si>
  <si>
    <t>CUST0095</t>
  </si>
  <si>
    <t>Puja Mallick</t>
  </si>
  <si>
    <t>14-04-2019</t>
  </si>
  <si>
    <t>CUST0096</t>
  </si>
  <si>
    <t>Dilip Rout</t>
  </si>
  <si>
    <t>25-01-2019</t>
  </si>
  <si>
    <t>CUST0097</t>
  </si>
  <si>
    <t>28-03-2024</t>
  </si>
  <si>
    <t>CUST0098</t>
  </si>
  <si>
    <t>Seema Rout</t>
  </si>
  <si>
    <t>25-09-2024</t>
  </si>
  <si>
    <t>CUST0099</t>
  </si>
  <si>
    <t>Sunita Mallick</t>
  </si>
  <si>
    <t>15-02-2021</t>
  </si>
  <si>
    <t>CUST0100</t>
  </si>
  <si>
    <t>Suman Patnaik</t>
  </si>
  <si>
    <t>24-01-2021</t>
  </si>
  <si>
    <t>CUST0101</t>
  </si>
  <si>
    <t>Meena Kumar</t>
  </si>
  <si>
    <t>13-12-2023</t>
  </si>
  <si>
    <t>CUST0102</t>
  </si>
  <si>
    <t>30-09-2019</t>
  </si>
  <si>
    <t>CUST0103</t>
  </si>
  <si>
    <t>Priya Das</t>
  </si>
  <si>
    <t>27-10-2022</t>
  </si>
  <si>
    <t>CUST0104</t>
  </si>
  <si>
    <t>15-05-2020</t>
  </si>
  <si>
    <t>CUST0105</t>
  </si>
  <si>
    <t>Pooja Sahoo</t>
  </si>
  <si>
    <t>21-12-2021</t>
  </si>
  <si>
    <t>CUST0106</t>
  </si>
  <si>
    <t>Sita Mohanty</t>
  </si>
  <si>
    <t>17-04-2019</t>
  </si>
  <si>
    <t>CUST0107</t>
  </si>
  <si>
    <t>Deepak Sahu</t>
  </si>
  <si>
    <t>10-06-2022</t>
  </si>
  <si>
    <t>CUST0108</t>
  </si>
  <si>
    <t>Deepak Rath</t>
  </si>
  <si>
    <t>28-08-2019</t>
  </si>
  <si>
    <t>CUST0109</t>
  </si>
  <si>
    <t>Rajesh Mishra</t>
  </si>
  <si>
    <t>28-04-2024</t>
  </si>
  <si>
    <t>CUST0110</t>
  </si>
  <si>
    <t>25-05-2021</t>
  </si>
  <si>
    <t>CUST0111</t>
  </si>
  <si>
    <t>Priya Biswal</t>
  </si>
  <si>
    <t>05-01-2019</t>
  </si>
  <si>
    <t>CUST0112</t>
  </si>
  <si>
    <t>Rohit Pradhan</t>
  </si>
  <si>
    <t>14-10-2024</t>
  </si>
  <si>
    <t>CUST0113</t>
  </si>
  <si>
    <t>Rajesh Mohanty</t>
  </si>
  <si>
    <t>05-12-2022</t>
  </si>
  <si>
    <t>CUST0114</t>
  </si>
  <si>
    <t>Puja Sahu</t>
  </si>
  <si>
    <t>CUST0115</t>
  </si>
  <si>
    <t>Seema Pradhan</t>
  </si>
  <si>
    <t>25-05-2022</t>
  </si>
  <si>
    <t>CUST0116</t>
  </si>
  <si>
    <t>Ganesh Das</t>
  </si>
  <si>
    <t>18-01-2019</t>
  </si>
  <si>
    <t>CUST0117</t>
  </si>
  <si>
    <t>Lata Swain</t>
  </si>
  <si>
    <t>18-07-2019</t>
  </si>
  <si>
    <t>CUST0118</t>
  </si>
  <si>
    <t>Pooja Panda</t>
  </si>
  <si>
    <t>27-10-2019</t>
  </si>
  <si>
    <t>CUST0119</t>
  </si>
  <si>
    <t>Prakash Barik</t>
  </si>
  <si>
    <t>13-01-2023</t>
  </si>
  <si>
    <t>CUST0120</t>
  </si>
  <si>
    <t>Anita Tripathi</t>
  </si>
  <si>
    <t>22-08-2023</t>
  </si>
  <si>
    <t>CUST0121</t>
  </si>
  <si>
    <t>Kavita Behera</t>
  </si>
  <si>
    <t>15-10-2023</t>
  </si>
  <si>
    <t>CUST0122</t>
  </si>
  <si>
    <t>Ravi Sahu</t>
  </si>
  <si>
    <t>20-04-2018</t>
  </si>
  <si>
    <t>CUST0123</t>
  </si>
  <si>
    <t>Sanjay Swain</t>
  </si>
  <si>
    <t>22-08-2019</t>
  </si>
  <si>
    <t>CUST0124</t>
  </si>
  <si>
    <t>Pooja Dash</t>
  </si>
  <si>
    <t>05-09-2019</t>
  </si>
  <si>
    <t>CUST0125</t>
  </si>
  <si>
    <t>Puja Swain</t>
  </si>
  <si>
    <t>31-03-2019</t>
  </si>
  <si>
    <t>CUST0126</t>
  </si>
  <si>
    <t>26-05-2024</t>
  </si>
  <si>
    <t>CUST0127</t>
  </si>
  <si>
    <t>Rekha Das</t>
  </si>
  <si>
    <t>10-04-2023</t>
  </si>
  <si>
    <t>CUST0128</t>
  </si>
  <si>
    <t>Sanjay Biswal</t>
  </si>
  <si>
    <t>11-07-2024</t>
  </si>
  <si>
    <t>CUST0129</t>
  </si>
  <si>
    <t>18-02-2023</t>
  </si>
  <si>
    <t>CUST0130</t>
  </si>
  <si>
    <t>Suresh Mohanty</t>
  </si>
  <si>
    <t>22-02-2020</t>
  </si>
  <si>
    <t>CUST0131</t>
  </si>
  <si>
    <t>03-05-2022</t>
  </si>
  <si>
    <t>CUST0132</t>
  </si>
  <si>
    <t>Nisha Dash</t>
  </si>
  <si>
    <t>08-08-2021</t>
  </si>
  <si>
    <t>CUST0133</t>
  </si>
  <si>
    <t>Deepak Tripathi</t>
  </si>
  <si>
    <t>15-12-2021</t>
  </si>
  <si>
    <t>CUST0134</t>
  </si>
  <si>
    <t>24-10-2024</t>
  </si>
  <si>
    <t>CUST0135</t>
  </si>
  <si>
    <t>Priya Nayak</t>
  </si>
  <si>
    <t>28-02-2022</t>
  </si>
  <si>
    <t>CUST0136</t>
  </si>
  <si>
    <t>Prakash Das</t>
  </si>
  <si>
    <t>02-02-2020</t>
  </si>
  <si>
    <t>CUST0137</t>
  </si>
  <si>
    <t>Sanjay Rout</t>
  </si>
  <si>
    <t>10-07-2019</t>
  </si>
  <si>
    <t>CUST0138</t>
  </si>
  <si>
    <t>Kavita Sethi</t>
  </si>
  <si>
    <t>15-12-2019</t>
  </si>
  <si>
    <t>CUST0139</t>
  </si>
  <si>
    <t>09-03-2024</t>
  </si>
  <si>
    <t>CUST0140</t>
  </si>
  <si>
    <t>Dilip Das</t>
  </si>
  <si>
    <t>22-07-2021</t>
  </si>
  <si>
    <t>CUST0141</t>
  </si>
  <si>
    <t>13-06-2019</t>
  </si>
  <si>
    <t>CUST0142</t>
  </si>
  <si>
    <t>Mira Mohanty</t>
  </si>
  <si>
    <t>27-10-2023</t>
  </si>
  <si>
    <t>CUST0143</t>
  </si>
  <si>
    <t>Bikash Behera</t>
  </si>
  <si>
    <t>06-07-2024</t>
  </si>
  <si>
    <t>CUST0144</t>
  </si>
  <si>
    <t>Rekha Barik</t>
  </si>
  <si>
    <t>20-12-2020</t>
  </si>
  <si>
    <t>CUST0145</t>
  </si>
  <si>
    <t>Prakash Mallick</t>
  </si>
  <si>
    <t>22-07-2022</t>
  </si>
  <si>
    <t>CUST0146</t>
  </si>
  <si>
    <t>Ravi Mohanty</t>
  </si>
  <si>
    <t>15-11-2021</t>
  </si>
  <si>
    <t>CUST0147</t>
  </si>
  <si>
    <t>Prakash Biswal</t>
  </si>
  <si>
    <t>03-04-2021</t>
  </si>
  <si>
    <t>CUST0148</t>
  </si>
  <si>
    <t>Lata Rath</t>
  </si>
  <si>
    <t>17-06-2021</t>
  </si>
  <si>
    <t>CUST0149</t>
  </si>
  <si>
    <t>12-04-2023</t>
  </si>
  <si>
    <t>CUST0150</t>
  </si>
  <si>
    <t>Amit Panda</t>
  </si>
  <si>
    <t>20-04-2024</t>
  </si>
  <si>
    <t>CUST0151</t>
  </si>
  <si>
    <t>Seema Tripathi</t>
  </si>
  <si>
    <t>12-06-2019</t>
  </si>
  <si>
    <t>CUST0152</t>
  </si>
  <si>
    <t>Meena Sahoo</t>
  </si>
  <si>
    <t>26-09-2021</t>
  </si>
  <si>
    <t>CUST0153</t>
  </si>
  <si>
    <t>CUST0154</t>
  </si>
  <si>
    <t>Rohit Swain</t>
  </si>
  <si>
    <t>18-07-2024</t>
  </si>
  <si>
    <t>CUST0155</t>
  </si>
  <si>
    <t>Sita Kumar</t>
  </si>
  <si>
    <t>30-11-2019</t>
  </si>
  <si>
    <t>CUST0156</t>
  </si>
  <si>
    <t>Mamata Barik</t>
  </si>
  <si>
    <t>13-09-2019</t>
  </si>
  <si>
    <t>CUST0157</t>
  </si>
  <si>
    <t>Suresh Patnaik</t>
  </si>
  <si>
    <t>14-05-2023</t>
  </si>
  <si>
    <t>CUST0158</t>
  </si>
  <si>
    <t>18-12-2020</t>
  </si>
  <si>
    <t>CUST0159</t>
  </si>
  <si>
    <t>Suresh Rath</t>
  </si>
  <si>
    <t>26-06-2023</t>
  </si>
  <si>
    <t>CUST0160</t>
  </si>
  <si>
    <t>Meena Rout</t>
  </si>
  <si>
    <t>23-08-2019</t>
  </si>
  <si>
    <t>CUST0161</t>
  </si>
  <si>
    <t>Pooja Das</t>
  </si>
  <si>
    <t>17-07-2019</t>
  </si>
  <si>
    <t>CUST0162</t>
  </si>
  <si>
    <t>Mamata Mallick</t>
  </si>
  <si>
    <t>19-04-2023</t>
  </si>
  <si>
    <t>CUST0163</t>
  </si>
  <si>
    <t>22-03-2021</t>
  </si>
  <si>
    <t>CUST0164</t>
  </si>
  <si>
    <t>Manoj Mohanty</t>
  </si>
  <si>
    <t>22-12-2019</t>
  </si>
  <si>
    <t>CUST0165</t>
  </si>
  <si>
    <t>Suman Dash</t>
  </si>
  <si>
    <t>04-10-2021</t>
  </si>
  <si>
    <t>CUST0166</t>
  </si>
  <si>
    <t>19-11-2020</t>
  </si>
  <si>
    <t>CUST0167</t>
  </si>
  <si>
    <t>Mamata Sahoo</t>
  </si>
  <si>
    <t>22-12-2018</t>
  </si>
  <si>
    <t>CUST0168</t>
  </si>
  <si>
    <t>12-09-2021</t>
  </si>
  <si>
    <t>CUST0169</t>
  </si>
  <si>
    <t>21-08-2023</t>
  </si>
  <si>
    <t>CUST0170</t>
  </si>
  <si>
    <t>Sunita Tripathi</t>
  </si>
  <si>
    <t>28-02-2024</t>
  </si>
  <si>
    <t>CUST0171</t>
  </si>
  <si>
    <t>Suman Behera</t>
  </si>
  <si>
    <t>22-02-2024</t>
  </si>
  <si>
    <t>CUST0172</t>
  </si>
  <si>
    <t>22-09-2023</t>
  </si>
  <si>
    <t>CUST0173</t>
  </si>
  <si>
    <t>13-01-2018</t>
  </si>
  <si>
    <t>CUST0174</t>
  </si>
  <si>
    <t>02-08-2022</t>
  </si>
  <si>
    <t>CUST0175</t>
  </si>
  <si>
    <t>Prakash Patnaik</t>
  </si>
  <si>
    <t>25-11-2021</t>
  </si>
  <si>
    <t>CUST0176</t>
  </si>
  <si>
    <t>03-04-2022</t>
  </si>
  <si>
    <t>CUST0177</t>
  </si>
  <si>
    <t>Arjun Biswal</t>
  </si>
  <si>
    <t>06-03-2018</t>
  </si>
  <si>
    <t>CUST0178</t>
  </si>
  <si>
    <t>Ravi Panda</t>
  </si>
  <si>
    <t>17-08-2020</t>
  </si>
  <si>
    <t>CUST0179</t>
  </si>
  <si>
    <t>Prakash Mohanty</t>
  </si>
  <si>
    <t>06-08-2021</t>
  </si>
  <si>
    <t>CUST0180</t>
  </si>
  <si>
    <t>Dilip Nayak</t>
  </si>
  <si>
    <t>16-10-2022</t>
  </si>
  <si>
    <t>CUST0181</t>
  </si>
  <si>
    <t>13-01-2024</t>
  </si>
  <si>
    <t>CUST0182</t>
  </si>
  <si>
    <t>10-05-2022</t>
  </si>
  <si>
    <t>CUST0183</t>
  </si>
  <si>
    <t>13-10-2024</t>
  </si>
  <si>
    <t>CUST0184</t>
  </si>
  <si>
    <t>18-02-2020</t>
  </si>
  <si>
    <t>CUST0185</t>
  </si>
  <si>
    <t>Prakash Dash</t>
  </si>
  <si>
    <t>26-12-2023</t>
  </si>
  <si>
    <t>CUST0186</t>
  </si>
  <si>
    <t>Pooja Mishra</t>
  </si>
  <si>
    <t>27-02-2022</t>
  </si>
  <si>
    <t>CUST0187</t>
  </si>
  <si>
    <t>Priya Mallick</t>
  </si>
  <si>
    <t>14-03-2020</t>
  </si>
  <si>
    <t>CUST0188</t>
  </si>
  <si>
    <t>Sanjay Mallick</t>
  </si>
  <si>
    <t>03-07-2023</t>
  </si>
  <si>
    <t>CUST0189</t>
  </si>
  <si>
    <t>Mamata Biswal</t>
  </si>
  <si>
    <t>01-11-2018</t>
  </si>
  <si>
    <t>CUST0190</t>
  </si>
  <si>
    <t>Prakash Kumar</t>
  </si>
  <si>
    <t>30-11-2024</t>
  </si>
  <si>
    <t>CUST0191</t>
  </si>
  <si>
    <t>Nisha Kumar</t>
  </si>
  <si>
    <t>20-03-2021</t>
  </si>
  <si>
    <t>CUST0192</t>
  </si>
  <si>
    <t>Ashok Patnaik</t>
  </si>
  <si>
    <t>14-06-2022</t>
  </si>
  <si>
    <t>CUST0193</t>
  </si>
  <si>
    <t>Sanjay Sethi</t>
  </si>
  <si>
    <t>CUST0194</t>
  </si>
  <si>
    <t>26-01-2019</t>
  </si>
  <si>
    <t>CUST0195</t>
  </si>
  <si>
    <t>15-05-2018</t>
  </si>
  <si>
    <t>CUST0196</t>
  </si>
  <si>
    <t>Amit Behera</t>
  </si>
  <si>
    <t>24-01-2024</t>
  </si>
  <si>
    <t>CUST0197</t>
  </si>
  <si>
    <t>27-10-2021</t>
  </si>
  <si>
    <t>CUST0198</t>
  </si>
  <si>
    <t>Puja Pradhan</t>
  </si>
  <si>
    <t>27-07-2024</t>
  </si>
  <si>
    <t>CUST0199</t>
  </si>
  <si>
    <t>Ravi Barik</t>
  </si>
  <si>
    <t>CUST0200</t>
  </si>
  <si>
    <t>Ravi Kumar</t>
  </si>
  <si>
    <t>30-07-2022</t>
  </si>
  <si>
    <t>CUST0201</t>
  </si>
  <si>
    <t>Ravi Biswal</t>
  </si>
  <si>
    <t>13-12-2018</t>
  </si>
  <si>
    <t>CUST0202</t>
  </si>
  <si>
    <t>04-02-2021</t>
  </si>
  <si>
    <t>CUST0203</t>
  </si>
  <si>
    <t>28-01-2018</t>
  </si>
  <si>
    <t>CUST0204</t>
  </si>
  <si>
    <t>Ashok Barik</t>
  </si>
  <si>
    <t>CUST0205</t>
  </si>
  <si>
    <t>Suresh Dash</t>
  </si>
  <si>
    <t>27-08-2021</t>
  </si>
  <si>
    <t>CUST0206</t>
  </si>
  <si>
    <t>Ashok Pradhan</t>
  </si>
  <si>
    <t>06-03-2023</t>
  </si>
  <si>
    <t>CUST0207</t>
  </si>
  <si>
    <t>Suman Tripathi</t>
  </si>
  <si>
    <t>CUST0208</t>
  </si>
  <si>
    <t>Arjun Barik</t>
  </si>
  <si>
    <t>12-01-2022</t>
  </si>
  <si>
    <t>CUST0209</t>
  </si>
  <si>
    <t>Manoj Das</t>
  </si>
  <si>
    <t>20-09-2021</t>
  </si>
  <si>
    <t>CUST0210</t>
  </si>
  <si>
    <t>12-03-2023</t>
  </si>
  <si>
    <t>CUST0211</t>
  </si>
  <si>
    <t>Ganesh Swain</t>
  </si>
  <si>
    <t>04-08-2019</t>
  </si>
  <si>
    <t>CUST0212</t>
  </si>
  <si>
    <t>Deepak Sethi</t>
  </si>
  <si>
    <t>03-07-2018</t>
  </si>
  <si>
    <t>CUST0213</t>
  </si>
  <si>
    <t>Sita Sahoo</t>
  </si>
  <si>
    <t>CUST0214</t>
  </si>
  <si>
    <t>Manoj Sahu</t>
  </si>
  <si>
    <t>26-10-2022</t>
  </si>
  <si>
    <t>CUST0215</t>
  </si>
  <si>
    <t>Ganesh Behera</t>
  </si>
  <si>
    <t>12-04-2019</t>
  </si>
  <si>
    <t>CUST0216</t>
  </si>
  <si>
    <t>03-12-2024</t>
  </si>
  <si>
    <t>CUST0217</t>
  </si>
  <si>
    <t>Ganesh Tripathi</t>
  </si>
  <si>
    <t>03-08-2019</t>
  </si>
  <si>
    <t>CUST0218</t>
  </si>
  <si>
    <t>Lata Barik</t>
  </si>
  <si>
    <t>11-12-2019</t>
  </si>
  <si>
    <t>CUST0219</t>
  </si>
  <si>
    <t>22-04-2022</t>
  </si>
  <si>
    <t>CUST0220</t>
  </si>
  <si>
    <t>Manoj Dash</t>
  </si>
  <si>
    <t>22-06-2020</t>
  </si>
  <si>
    <t>CUST0221</t>
  </si>
  <si>
    <t>Bikash Rath</t>
  </si>
  <si>
    <t>13-04-2019</t>
  </si>
  <si>
    <t>CUST0222</t>
  </si>
  <si>
    <t>Ashok Biswal</t>
  </si>
  <si>
    <t>04-05-2021</t>
  </si>
  <si>
    <t>CUST0223</t>
  </si>
  <si>
    <t>Bikash Biswal</t>
  </si>
  <si>
    <t>11-11-2019</t>
  </si>
  <si>
    <t>CUST0224</t>
  </si>
  <si>
    <t>31-12-2020</t>
  </si>
  <si>
    <t>CUST0225</t>
  </si>
  <si>
    <t>Ashok Panda</t>
  </si>
  <si>
    <t>12-08-2021</t>
  </si>
  <si>
    <t>CUST0226</t>
  </si>
  <si>
    <t>Sanjay Dash</t>
  </si>
  <si>
    <t>13-02-2021</t>
  </si>
  <si>
    <t>CUST0227</t>
  </si>
  <si>
    <t>Nisha Sahoo</t>
  </si>
  <si>
    <t>18-06-2022</t>
  </si>
  <si>
    <t>CUST0228</t>
  </si>
  <si>
    <t>Ashok Behera</t>
  </si>
  <si>
    <t>18-07-2018</t>
  </si>
  <si>
    <t>CUST0229</t>
  </si>
  <si>
    <t>Manoj Sethi</t>
  </si>
  <si>
    <t>21-05-2021</t>
  </si>
  <si>
    <t>CUST0230</t>
  </si>
  <si>
    <t>CUST0231</t>
  </si>
  <si>
    <t>2021/11/08</t>
  </si>
  <si>
    <t>CUST0232</t>
  </si>
  <si>
    <t>16-07-2019</t>
  </si>
  <si>
    <t>CUST0233</t>
  </si>
  <si>
    <t>Manoj Nayak</t>
  </si>
  <si>
    <t>CUST0234</t>
  </si>
  <si>
    <t>Rekha Sethi</t>
  </si>
  <si>
    <t>27-07-2019</t>
  </si>
  <si>
    <t>CUST0235</t>
  </si>
  <si>
    <t>20-05-2021</t>
  </si>
  <si>
    <t>CUST0236</t>
  </si>
  <si>
    <t>07-04-2019</t>
  </si>
  <si>
    <t>CUST0237</t>
  </si>
  <si>
    <t>16-02-2024</t>
  </si>
  <si>
    <t>CUST0238</t>
  </si>
  <si>
    <t>19-06-2022</t>
  </si>
  <si>
    <t>CUST0239</t>
  </si>
  <si>
    <t>Manoj Swain</t>
  </si>
  <si>
    <t>26-09-2023</t>
  </si>
  <si>
    <t>CUST0240</t>
  </si>
  <si>
    <t>Seema Sahoo</t>
  </si>
  <si>
    <t>15-11-2022</t>
  </si>
  <si>
    <t>CUST0241</t>
  </si>
  <si>
    <t>Puja Barik</t>
  </si>
  <si>
    <t>21-11-2021</t>
  </si>
  <si>
    <t>CUST0242</t>
  </si>
  <si>
    <t>25-10-2022</t>
  </si>
  <si>
    <t>CUST0243</t>
  </si>
  <si>
    <t>Ravi Mishra</t>
  </si>
  <si>
    <t>07-10-2019</t>
  </si>
  <si>
    <t>CUST0244</t>
  </si>
  <si>
    <t>17-04-2023</t>
  </si>
  <si>
    <t>CUST0245</t>
  </si>
  <si>
    <t>03-08-2021</t>
  </si>
  <si>
    <t>CUST0246</t>
  </si>
  <si>
    <t>Vijay Biswal</t>
  </si>
  <si>
    <t>21-03-2023</t>
  </si>
  <si>
    <t>CUST0247</t>
  </si>
  <si>
    <t>Deepak Das</t>
  </si>
  <si>
    <t>17-02-2022</t>
  </si>
  <si>
    <t>CUST0248</t>
  </si>
  <si>
    <t>09-02-2018</t>
  </si>
  <si>
    <t>CUST0249</t>
  </si>
  <si>
    <t>Prakash Pradhan</t>
  </si>
  <si>
    <t>07-08-2019</t>
  </si>
  <si>
    <t>CUST0250</t>
  </si>
  <si>
    <t>Priya Rath</t>
  </si>
  <si>
    <t>04-06-2022</t>
  </si>
  <si>
    <t>CUST0251</t>
  </si>
  <si>
    <t>Vijay Mohanty</t>
  </si>
  <si>
    <t>29-08-2021</t>
  </si>
  <si>
    <t>CUST0252</t>
  </si>
  <si>
    <t>05-01-2024</t>
  </si>
  <si>
    <t>CUST0253</t>
  </si>
  <si>
    <t>Arjun Tripathi</t>
  </si>
  <si>
    <t>04-09-2021</t>
  </si>
  <si>
    <t>CUST0254</t>
  </si>
  <si>
    <t>Ganesh Rath</t>
  </si>
  <si>
    <t>27-01-2023</t>
  </si>
  <si>
    <t>CUST0255</t>
  </si>
  <si>
    <t>Seema Rath</t>
  </si>
  <si>
    <t>29-06-2022</t>
  </si>
  <si>
    <t>CUST0256</t>
  </si>
  <si>
    <t>CUST0257</t>
  </si>
  <si>
    <t>Sunita Mohanty</t>
  </si>
  <si>
    <t>09-12-2019</t>
  </si>
  <si>
    <t>CUST0258</t>
  </si>
  <si>
    <t>Mira Sahu</t>
  </si>
  <si>
    <t>05-03-2024</t>
  </si>
  <si>
    <t>CUST0259</t>
  </si>
  <si>
    <t>16-04-2022</t>
  </si>
  <si>
    <t>CUST0260</t>
  </si>
  <si>
    <t>Seema Dash</t>
  </si>
  <si>
    <t>24-02-2021</t>
  </si>
  <si>
    <t>CUST0261</t>
  </si>
  <si>
    <t>Rohit Biswal</t>
  </si>
  <si>
    <t>CUST0262</t>
  </si>
  <si>
    <t>Meena Sahu</t>
  </si>
  <si>
    <t>11-12-2021</t>
  </si>
  <si>
    <t>CUST0263</t>
  </si>
  <si>
    <t>Rajesh Mallick</t>
  </si>
  <si>
    <t>27-11-2023</t>
  </si>
  <si>
    <t>CUST0264</t>
  </si>
  <si>
    <t>Deepak Barik</t>
  </si>
  <si>
    <t>30-07-2024</t>
  </si>
  <si>
    <t>CUST0265</t>
  </si>
  <si>
    <t>Sita Swain</t>
  </si>
  <si>
    <t>08-10-2019</t>
  </si>
  <si>
    <t>CUST0266</t>
  </si>
  <si>
    <t>20-12-2019</t>
  </si>
  <si>
    <t>CUST0267</t>
  </si>
  <si>
    <t>Mamata Tripathi</t>
  </si>
  <si>
    <t>03-10-2024</t>
  </si>
  <si>
    <t>CUST0268</t>
  </si>
  <si>
    <t>Anita Mallick</t>
  </si>
  <si>
    <t>30-12-2018</t>
  </si>
  <si>
    <t>CUST0269</t>
  </si>
  <si>
    <t>17-07-2018</t>
  </si>
  <si>
    <t>CUST0270</t>
  </si>
  <si>
    <t>Mamata Patnaik</t>
  </si>
  <si>
    <t>12-07-2020</t>
  </si>
  <si>
    <t>CUST0271</t>
  </si>
  <si>
    <t>CUST0272</t>
  </si>
  <si>
    <t>18-09-2021</t>
  </si>
  <si>
    <t>CUST0273</t>
  </si>
  <si>
    <t>Lata Rout</t>
  </si>
  <si>
    <t>04-07-2023</t>
  </si>
  <si>
    <t>CUST0274</t>
  </si>
  <si>
    <t>10-04-2021</t>
  </si>
  <si>
    <t>CUST0275</t>
  </si>
  <si>
    <t>Sita Panda</t>
  </si>
  <si>
    <t>12-04-2022</t>
  </si>
  <si>
    <t>CUST0276</t>
  </si>
  <si>
    <t>Arjun Mohanty</t>
  </si>
  <si>
    <t>09-11-2021</t>
  </si>
  <si>
    <t>CUST0277</t>
  </si>
  <si>
    <t>23-08-2020</t>
  </si>
  <si>
    <t>CUST0278</t>
  </si>
  <si>
    <t>14-01-2023</t>
  </si>
  <si>
    <t>CUST0279</t>
  </si>
  <si>
    <t>Suresh Behera</t>
  </si>
  <si>
    <t>03-09-2024</t>
  </si>
  <si>
    <t>CUST0280</t>
  </si>
  <si>
    <t>Mira Das</t>
  </si>
  <si>
    <t>27-12-2024</t>
  </si>
  <si>
    <t>CUST0281</t>
  </si>
  <si>
    <t>23-04-2024</t>
  </si>
  <si>
    <t>CUST0282</t>
  </si>
  <si>
    <t>Sita Rout</t>
  </si>
  <si>
    <t>13-08-2019</t>
  </si>
  <si>
    <t>CUST0283</t>
  </si>
  <si>
    <t>Rekha Pradhan</t>
  </si>
  <si>
    <t>26-05-2021</t>
  </si>
  <si>
    <t>CUST0284</t>
  </si>
  <si>
    <t>Ashok Dash</t>
  </si>
  <si>
    <t>04-09-2022</t>
  </si>
  <si>
    <t>CUST0285</t>
  </si>
  <si>
    <t>Ravi Behera</t>
  </si>
  <si>
    <t>14-10-2019</t>
  </si>
  <si>
    <t>CUST0286</t>
  </si>
  <si>
    <t>18-10-2020</t>
  </si>
  <si>
    <t>CUST0287</t>
  </si>
  <si>
    <t>17-09-2020</t>
  </si>
  <si>
    <t>CUST0288</t>
  </si>
  <si>
    <t>Puja Sethi</t>
  </si>
  <si>
    <t>CUST0289</t>
  </si>
  <si>
    <t>Sita Mallick</t>
  </si>
  <si>
    <t>2019/06/26</t>
  </si>
  <si>
    <t>CUST0290</t>
  </si>
  <si>
    <t>24-02-2023</t>
  </si>
  <si>
    <t>CUST0291</t>
  </si>
  <si>
    <t>29-08-2024</t>
  </si>
  <si>
    <t>CUST0292</t>
  </si>
  <si>
    <t>07-09-2019</t>
  </si>
  <si>
    <t>CUST0293</t>
  </si>
  <si>
    <t>Dilip Mohanty</t>
  </si>
  <si>
    <t>11-09-2022</t>
  </si>
  <si>
    <t>CUST0294</t>
  </si>
  <si>
    <t>Mamata Mohanty</t>
  </si>
  <si>
    <t>08-01-2022</t>
  </si>
  <si>
    <t>CUST0295</t>
  </si>
  <si>
    <t>Sita Sahu</t>
  </si>
  <si>
    <t>20-01-2020</t>
  </si>
  <si>
    <t>CUST0296</t>
  </si>
  <si>
    <t>19-04-2021</t>
  </si>
  <si>
    <t>CUST0297</t>
  </si>
  <si>
    <t>Nisha Mohanty</t>
  </si>
  <si>
    <t>07-05-2021</t>
  </si>
  <si>
    <t>CUST0298</t>
  </si>
  <si>
    <t>Sita Nayak</t>
  </si>
  <si>
    <t>09-01-2020</t>
  </si>
  <si>
    <t>CUST0299</t>
  </si>
  <si>
    <t>29-06-2023</t>
  </si>
  <si>
    <t>CUST0300</t>
  </si>
  <si>
    <t>Puja Patnaik</t>
  </si>
  <si>
    <t>09-03-2022</t>
  </si>
  <si>
    <t>CUST0301</t>
  </si>
  <si>
    <t>21-04-2022</t>
  </si>
  <si>
    <t>CUST0302</t>
  </si>
  <si>
    <t>Pooja Sahu</t>
  </si>
  <si>
    <t>03-07-2019</t>
  </si>
  <si>
    <t>CUST0303</t>
  </si>
  <si>
    <t>Meena Behera</t>
  </si>
  <si>
    <t>24-11-2019</t>
  </si>
  <si>
    <t>CUST0304</t>
  </si>
  <si>
    <t>Ganesh Mohanty</t>
  </si>
  <si>
    <t>22-03-2018</t>
  </si>
  <si>
    <t>CUST0305</t>
  </si>
  <si>
    <t>Sunita Patnaik</t>
  </si>
  <si>
    <t>2022/09/20</t>
  </si>
  <si>
    <t>CUST0306</t>
  </si>
  <si>
    <t>Rekha Swain</t>
  </si>
  <si>
    <t>CUST0307</t>
  </si>
  <si>
    <t>30-04-2020</t>
  </si>
  <si>
    <t>CUST0308</t>
  </si>
  <si>
    <t>Anita Kumar</t>
  </si>
  <si>
    <t>CUST0309</t>
  </si>
  <si>
    <t>Manoj Rath</t>
  </si>
  <si>
    <t>04-07-2021</t>
  </si>
  <si>
    <t>CUST0310</t>
  </si>
  <si>
    <t>Sunita Panda</t>
  </si>
  <si>
    <t>16-01-2019</t>
  </si>
  <si>
    <t>CUST0311</t>
  </si>
  <si>
    <t>Kavita Panda</t>
  </si>
  <si>
    <t>15-11-2019</t>
  </si>
  <si>
    <t>CUST0312</t>
  </si>
  <si>
    <t>CUST0313</t>
  </si>
  <si>
    <t>20-11-2023</t>
  </si>
  <si>
    <t>CUST0314</t>
  </si>
  <si>
    <t>Vijay Rath</t>
  </si>
  <si>
    <t>26-04-2022</t>
  </si>
  <si>
    <t>CUST0315</t>
  </si>
  <si>
    <t>Dilip Barik</t>
  </si>
  <si>
    <t>CUST0316</t>
  </si>
  <si>
    <t>10-01-2023</t>
  </si>
  <si>
    <t>CUST0317</t>
  </si>
  <si>
    <t>Arjun Sahoo</t>
  </si>
  <si>
    <t>10-12-2024</t>
  </si>
  <si>
    <t>CUST0318</t>
  </si>
  <si>
    <t>Dilip Swain</t>
  </si>
  <si>
    <t>13-12-2024</t>
  </si>
  <si>
    <t>CUST0319</t>
  </si>
  <si>
    <t>Ganesh Biswal</t>
  </si>
  <si>
    <t>CUST0320</t>
  </si>
  <si>
    <t>Meena Panda</t>
  </si>
  <si>
    <t>08-02-2020</t>
  </si>
  <si>
    <t>CUST0321</t>
  </si>
  <si>
    <t>Suresh Sethi</t>
  </si>
  <si>
    <t>20-01-2023</t>
  </si>
  <si>
    <t>CUST0322</t>
  </si>
  <si>
    <t>14-09-2023</t>
  </si>
  <si>
    <t>CUST0323</t>
  </si>
  <si>
    <t>30-10-2024</t>
  </si>
  <si>
    <t>CUST0324</t>
  </si>
  <si>
    <t>Sanjay Sahoo</t>
  </si>
  <si>
    <t>CUST0325</t>
  </si>
  <si>
    <t>30-12-2019</t>
  </si>
  <si>
    <t>CUST0326</t>
  </si>
  <si>
    <t>Ganesh Sahoo</t>
  </si>
  <si>
    <t>27-12-2023</t>
  </si>
  <si>
    <t>CUST0327</t>
  </si>
  <si>
    <t>Suman Kumar</t>
  </si>
  <si>
    <t>23-10-2020</t>
  </si>
  <si>
    <t>CUST0328</t>
  </si>
  <si>
    <t>17-04-2024</t>
  </si>
  <si>
    <t>CUST0329</t>
  </si>
  <si>
    <t>Rohit Tripathi</t>
  </si>
  <si>
    <t>09-08-2018</t>
  </si>
  <si>
    <t>CUST0330</t>
  </si>
  <si>
    <t>15-03-2020</t>
  </si>
  <si>
    <t>CUST0331</t>
  </si>
  <si>
    <t>Arjun Sahu</t>
  </si>
  <si>
    <t>CUST0332</t>
  </si>
  <si>
    <t>Vijay Mishra</t>
  </si>
  <si>
    <t>26-11-2024</t>
  </si>
  <si>
    <t>CUST0333</t>
  </si>
  <si>
    <t>Nisha Mallick</t>
  </si>
  <si>
    <t>15-10-2019</t>
  </si>
  <si>
    <t>CUST0334</t>
  </si>
  <si>
    <t>18-04-2024</t>
  </si>
  <si>
    <t>CUST0335</t>
  </si>
  <si>
    <t>10-04-2019</t>
  </si>
  <si>
    <t>CUST0336</t>
  </si>
  <si>
    <t>28-02-2020</t>
  </si>
  <si>
    <t>CUST0337</t>
  </si>
  <si>
    <t>04-10-2022</t>
  </si>
  <si>
    <t>CUST0338</t>
  </si>
  <si>
    <t>28-10-2020</t>
  </si>
  <si>
    <t>CUST0339</t>
  </si>
  <si>
    <t>31-12-2023</t>
  </si>
  <si>
    <t>CUST0340</t>
  </si>
  <si>
    <t>19-05-2021</t>
  </si>
  <si>
    <t>CUST0341</t>
  </si>
  <si>
    <t>Pooja Sethi</t>
  </si>
  <si>
    <t>14-08-2019</t>
  </si>
  <si>
    <t>CUST0342</t>
  </si>
  <si>
    <t>Dilip Biswal</t>
  </si>
  <si>
    <t>CUST0343</t>
  </si>
  <si>
    <t>12-05-2024</t>
  </si>
  <si>
    <t>CUST0344</t>
  </si>
  <si>
    <t>Arjun Rout</t>
  </si>
  <si>
    <t>18-08-2020</t>
  </si>
  <si>
    <t>CUST0345</t>
  </si>
  <si>
    <t>Puja Das</t>
  </si>
  <si>
    <t>01-02-2022</t>
  </si>
  <si>
    <t>CUST0346</t>
  </si>
  <si>
    <t>Kavita Kumar</t>
  </si>
  <si>
    <t>CUST0347</t>
  </si>
  <si>
    <t>CUST0348</t>
  </si>
  <si>
    <t>31-05-2018</t>
  </si>
  <si>
    <t>CUST0349</t>
  </si>
  <si>
    <t>15-08-2023</t>
  </si>
  <si>
    <t>CUST0350</t>
  </si>
  <si>
    <t>06-05-2024</t>
  </si>
  <si>
    <t>CUST0351</t>
  </si>
  <si>
    <t>Mamata Dash</t>
  </si>
  <si>
    <t>19-01-2022</t>
  </si>
  <si>
    <t>CUST0352</t>
  </si>
  <si>
    <t>24-05-2024</t>
  </si>
  <si>
    <t>CUST0353</t>
  </si>
  <si>
    <t>Manoj Pradhan</t>
  </si>
  <si>
    <t>14-11-2021</t>
  </si>
  <si>
    <t>CUST0354</t>
  </si>
  <si>
    <t>CUST0355</t>
  </si>
  <si>
    <t>11-08-2022</t>
  </si>
  <si>
    <t>CUST0356</t>
  </si>
  <si>
    <t>08-01-2020</t>
  </si>
  <si>
    <t>CUST0357</t>
  </si>
  <si>
    <t>10-08-2022</t>
  </si>
  <si>
    <t>CUST0358</t>
  </si>
  <si>
    <t>Suman Mallick</t>
  </si>
  <si>
    <t>30-07-2020</t>
  </si>
  <si>
    <t>CUST0359</t>
  </si>
  <si>
    <t>Rajesh Panda</t>
  </si>
  <si>
    <t>23-11-2024</t>
  </si>
  <si>
    <t>CUST0360</t>
  </si>
  <si>
    <t>03-11-2022</t>
  </si>
  <si>
    <t>CUST0361</t>
  </si>
  <si>
    <t>Meena Mohanty</t>
  </si>
  <si>
    <t>17-06-2024</t>
  </si>
  <si>
    <t>CUST0362</t>
  </si>
  <si>
    <t>30-01-2018</t>
  </si>
  <si>
    <t>CUST0363</t>
  </si>
  <si>
    <t>Sunita Swain</t>
  </si>
  <si>
    <t>04-11-2020</t>
  </si>
  <si>
    <t>CUST0364</t>
  </si>
  <si>
    <t>Lata Mallick</t>
  </si>
  <si>
    <t>25-02-2022</t>
  </si>
  <si>
    <t>CUST0365</t>
  </si>
  <si>
    <t>Nisha Mishra</t>
  </si>
  <si>
    <t>04-01-2023</t>
  </si>
  <si>
    <t>CUST0366</t>
  </si>
  <si>
    <t>2019/01/09</t>
  </si>
  <si>
    <t>CUST0367</t>
  </si>
  <si>
    <t>Mira Barik</t>
  </si>
  <si>
    <t>30-06-2022</t>
  </si>
  <si>
    <t>CUST0368</t>
  </si>
  <si>
    <t>24-10-2023</t>
  </si>
  <si>
    <t>CUST0369</t>
  </si>
  <si>
    <t>Priya Barik</t>
  </si>
  <si>
    <t>CUST0370</t>
  </si>
  <si>
    <t>Meena Pradhan</t>
  </si>
  <si>
    <t>09-04-2024</t>
  </si>
  <si>
    <t>CUST0371</t>
  </si>
  <si>
    <t>Meena Mishra</t>
  </si>
  <si>
    <t>07-04-2024</t>
  </si>
  <si>
    <t>CUST0372</t>
  </si>
  <si>
    <t>23-09-2020</t>
  </si>
  <si>
    <t>CUST0373</t>
  </si>
  <si>
    <t>CUST0374</t>
  </si>
  <si>
    <t>Meena Swain</t>
  </si>
  <si>
    <t>02-01-2020</t>
  </si>
  <si>
    <t>CUST0375</t>
  </si>
  <si>
    <t>18-09-2020</t>
  </si>
  <si>
    <t>CUST0376</t>
  </si>
  <si>
    <t>CUST0377</t>
  </si>
  <si>
    <t>25-09-2023</t>
  </si>
  <si>
    <t>CUST0378</t>
  </si>
  <si>
    <t>17-12-2019</t>
  </si>
  <si>
    <t>CUST0379</t>
  </si>
  <si>
    <t>29-11-2020</t>
  </si>
  <si>
    <t>CUST0380</t>
  </si>
  <si>
    <t>CUST0381</t>
  </si>
  <si>
    <t>Kavita Mallick</t>
  </si>
  <si>
    <t>CUST0382</t>
  </si>
  <si>
    <t>Kavita Patnaik</t>
  </si>
  <si>
    <t>15-07-2018</t>
  </si>
  <si>
    <t>CUST0383</t>
  </si>
  <si>
    <t>Ganesh Sahu</t>
  </si>
  <si>
    <t>14-04-2024</t>
  </si>
  <si>
    <t>CUST0384</t>
  </si>
  <si>
    <t>11-03-2021</t>
  </si>
  <si>
    <t>CUST0385</t>
  </si>
  <si>
    <t>13-10-2021</t>
  </si>
  <si>
    <t>CUST0386</t>
  </si>
  <si>
    <t>08-06-2022</t>
  </si>
  <si>
    <t>CUST0387</t>
  </si>
  <si>
    <t>27-10-2020</t>
  </si>
  <si>
    <t>CUST0388</t>
  </si>
  <si>
    <t>Kavita Pradhan</t>
  </si>
  <si>
    <t>06-12-2024</t>
  </si>
  <si>
    <t>CUST0389</t>
  </si>
  <si>
    <t>01-01-2022</t>
  </si>
  <si>
    <t>CUST0390</t>
  </si>
  <si>
    <t>29-04-2024</t>
  </si>
  <si>
    <t>CUST0391</t>
  </si>
  <si>
    <t>28-05-2021</t>
  </si>
  <si>
    <t>CUST0392</t>
  </si>
  <si>
    <t>Rohit Nayak</t>
  </si>
  <si>
    <t>30-10-2022</t>
  </si>
  <si>
    <t>CUST0393</t>
  </si>
  <si>
    <t>30-03-2022</t>
  </si>
  <si>
    <t>CUST0394</t>
  </si>
  <si>
    <t>Ravi Patnaik</t>
  </si>
  <si>
    <t>19-08-2022</t>
  </si>
  <si>
    <t>CUST0395</t>
  </si>
  <si>
    <t>Kavita Nayak</t>
  </si>
  <si>
    <t>2018/07/23</t>
  </si>
  <si>
    <t>CUST0396</t>
  </si>
  <si>
    <t>01-11-2021</t>
  </si>
  <si>
    <t>CUST0397</t>
  </si>
  <si>
    <t>CUST0398</t>
  </si>
  <si>
    <t>18-05-2018</t>
  </si>
  <si>
    <t>CUST0399</t>
  </si>
  <si>
    <t>22-06-2018</t>
  </si>
  <si>
    <t>CUST0400</t>
  </si>
  <si>
    <t>Sunita Mishra</t>
  </si>
  <si>
    <t>14-11-2022</t>
  </si>
  <si>
    <t>CUST0401</t>
  </si>
  <si>
    <t>Kavita Mishra</t>
  </si>
  <si>
    <t>CUST0402</t>
  </si>
  <si>
    <t>Meena Das</t>
  </si>
  <si>
    <t>27-12-2021</t>
  </si>
  <si>
    <t>CUST0403</t>
  </si>
  <si>
    <t>Ganesh Rout</t>
  </si>
  <si>
    <t>02-12-2022</t>
  </si>
  <si>
    <t>CUST0404</t>
  </si>
  <si>
    <t>Ganesh Pradhan</t>
  </si>
  <si>
    <t>01-07-2023</t>
  </si>
  <si>
    <t>CUST0405</t>
  </si>
  <si>
    <t>27-09-2019</t>
  </si>
  <si>
    <t>CUST0406</t>
  </si>
  <si>
    <t>Ashok Mishra</t>
  </si>
  <si>
    <t>31-01-2022</t>
  </si>
  <si>
    <t>CUST0407</t>
  </si>
  <si>
    <t>06-08-2022</t>
  </si>
  <si>
    <t>CUST0408</t>
  </si>
  <si>
    <t>24-02-2020</t>
  </si>
  <si>
    <t>CUST0409</t>
  </si>
  <si>
    <t>Vijay Pradhan</t>
  </si>
  <si>
    <t>23-02-2018</t>
  </si>
  <si>
    <t>CUST0410</t>
  </si>
  <si>
    <t>27-08-2018</t>
  </si>
  <si>
    <t>CUST0411</t>
  </si>
  <si>
    <t>Rohit Mohanty</t>
  </si>
  <si>
    <t>16-02-2020</t>
  </si>
  <si>
    <t>CUST0412</t>
  </si>
  <si>
    <t>22-02-2023</t>
  </si>
  <si>
    <t>CUST0413</t>
  </si>
  <si>
    <t>Dilip Panda</t>
  </si>
  <si>
    <t>CUST0414</t>
  </si>
  <si>
    <t>Deepak Biswal</t>
  </si>
  <si>
    <t>06-11-2020</t>
  </si>
  <si>
    <t>CUST0415</t>
  </si>
  <si>
    <t>Arjun Pradhan</t>
  </si>
  <si>
    <t>2020/06/27</t>
  </si>
  <si>
    <t>CUST0416</t>
  </si>
  <si>
    <t>21-07-2019</t>
  </si>
  <si>
    <t>CUST0417</t>
  </si>
  <si>
    <t>31-05-2023</t>
  </si>
  <si>
    <t>CUST0418</t>
  </si>
  <si>
    <t>01-10-2021</t>
  </si>
  <si>
    <t>CUST0419</t>
  </si>
  <si>
    <t>Lata Panda</t>
  </si>
  <si>
    <t>21-01-2024</t>
  </si>
  <si>
    <t>CUST0420</t>
  </si>
  <si>
    <t>Deepak Swain</t>
  </si>
  <si>
    <t>04-01-2019</t>
  </si>
  <si>
    <t>CUST0421</t>
  </si>
  <si>
    <t>Pooja Pradhan</t>
  </si>
  <si>
    <t>18-08-2023</t>
  </si>
  <si>
    <t>CUST0422</t>
  </si>
  <si>
    <t>Rajesh Nayak</t>
  </si>
  <si>
    <t>21-10-2018</t>
  </si>
  <si>
    <t>CUST0423</t>
  </si>
  <si>
    <t>Deepak Mallick</t>
  </si>
  <si>
    <t>02-06-2021</t>
  </si>
  <si>
    <t>CUST0424</t>
  </si>
  <si>
    <t>18-12-2018</t>
  </si>
  <si>
    <t>CUST0425</t>
  </si>
  <si>
    <t>06-05-2020</t>
  </si>
  <si>
    <t>CUST0426</t>
  </si>
  <si>
    <t>Suresh Rout</t>
  </si>
  <si>
    <t>2024/07/15</t>
  </si>
  <si>
    <t>CUST0427</t>
  </si>
  <si>
    <t>Priya Mishra</t>
  </si>
  <si>
    <t>30-09-2018</t>
  </si>
  <si>
    <t>CUST0428</t>
  </si>
  <si>
    <t>09-06-2023</t>
  </si>
  <si>
    <t>CUST0429</t>
  </si>
  <si>
    <t>30-06-2023</t>
  </si>
  <si>
    <t>CUST0430</t>
  </si>
  <si>
    <t>11-09-2018</t>
  </si>
  <si>
    <t>CUST0431</t>
  </si>
  <si>
    <t>Dilip Pradhan</t>
  </si>
  <si>
    <t>03-11-2023</t>
  </si>
  <si>
    <t>CUST0432</t>
  </si>
  <si>
    <t>26-04-2020</t>
  </si>
  <si>
    <t>CUST0433</t>
  </si>
  <si>
    <t>18-08-2019</t>
  </si>
  <si>
    <t>CUST0434</t>
  </si>
  <si>
    <t>29-07-2021</t>
  </si>
  <si>
    <t>CUST0435</t>
  </si>
  <si>
    <t>16-10-2024</t>
  </si>
  <si>
    <t>CUST0436</t>
  </si>
  <si>
    <t>Anita Barik</t>
  </si>
  <si>
    <t>CUST0437</t>
  </si>
  <si>
    <t>CUST0438</t>
  </si>
  <si>
    <t>Rekha Behera</t>
  </si>
  <si>
    <t>18-10-2022</t>
  </si>
  <si>
    <t>CUST0439</t>
  </si>
  <si>
    <t>07-06-2018</t>
  </si>
  <si>
    <t>CUST0440</t>
  </si>
  <si>
    <t>21-07-2018</t>
  </si>
  <si>
    <t>CUST0441</t>
  </si>
  <si>
    <t>14-03-2023</t>
  </si>
  <si>
    <t>CUST0442</t>
  </si>
  <si>
    <t>Ravi Swain</t>
  </si>
  <si>
    <t>14-08-2024</t>
  </si>
  <si>
    <t>CUST0443</t>
  </si>
  <si>
    <t>16-11-2023</t>
  </si>
  <si>
    <t>CUST0444</t>
  </si>
  <si>
    <t>Suman Swain</t>
  </si>
  <si>
    <t>CUST0445</t>
  </si>
  <si>
    <t>Kavita Mohanty</t>
  </si>
  <si>
    <t>10-04-2020</t>
  </si>
  <si>
    <t>CUST0446</t>
  </si>
  <si>
    <t>03-05-2023</t>
  </si>
  <si>
    <t>CUST0447</t>
  </si>
  <si>
    <t>Arjun Das</t>
  </si>
  <si>
    <t>31-08-2019</t>
  </si>
  <si>
    <t>CUST0448</t>
  </si>
  <si>
    <t>01-01-2020</t>
  </si>
  <si>
    <t>CUST0449</t>
  </si>
  <si>
    <t>27-05-2018</t>
  </si>
  <si>
    <t>CUST0450</t>
  </si>
  <si>
    <t>22-08-2022</t>
  </si>
  <si>
    <t>CUST0451</t>
  </si>
  <si>
    <t>CUST0452</t>
  </si>
  <si>
    <t>Puja Sahoo</t>
  </si>
  <si>
    <t>01-08-2023</t>
  </si>
  <si>
    <t>CUST0453</t>
  </si>
  <si>
    <t>29-04-2019</t>
  </si>
  <si>
    <t>CUST0454</t>
  </si>
  <si>
    <t>Lata Patnaik</t>
  </si>
  <si>
    <t>05-10-2018</t>
  </si>
  <si>
    <t>CUST0455</t>
  </si>
  <si>
    <t>Rohit Rout</t>
  </si>
  <si>
    <t>05-03-2020</t>
  </si>
  <si>
    <t>CUST0456</t>
  </si>
  <si>
    <t>23-08-2022</t>
  </si>
  <si>
    <t>CUST0457</t>
  </si>
  <si>
    <t>Pooja Mallick</t>
  </si>
  <si>
    <t>04-09-2019</t>
  </si>
  <si>
    <t>CUST0458</t>
  </si>
  <si>
    <t>Deepak Pradhan</t>
  </si>
  <si>
    <t>12-07-2021</t>
  </si>
  <si>
    <t>CUST0459</t>
  </si>
  <si>
    <t>Lata Das</t>
  </si>
  <si>
    <t>03-06-2018</t>
  </si>
  <si>
    <t>CUST0460</t>
  </si>
  <si>
    <t>Arjun Swain</t>
  </si>
  <si>
    <t>02-09-2021</t>
  </si>
  <si>
    <t>CUST0461</t>
  </si>
  <si>
    <t>Ashok Swain</t>
  </si>
  <si>
    <t>2018/06/30</t>
  </si>
  <si>
    <t>CUST0462</t>
  </si>
  <si>
    <t>09-05-2020</t>
  </si>
  <si>
    <t>CUST0463</t>
  </si>
  <si>
    <t>Suresh Tripathi</t>
  </si>
  <si>
    <t>2024/12/26</t>
  </si>
  <si>
    <t>CUST0464</t>
  </si>
  <si>
    <t>Sunita Behera</t>
  </si>
  <si>
    <t>19-10-2018</t>
  </si>
  <si>
    <t>CUST0465</t>
  </si>
  <si>
    <t>Dilip Sahoo</t>
  </si>
  <si>
    <t>CUST0466</t>
  </si>
  <si>
    <t>Sanjay Sahu</t>
  </si>
  <si>
    <t>22-03-2020</t>
  </si>
  <si>
    <t>CUST0467</t>
  </si>
  <si>
    <t>Ravi Sethi</t>
  </si>
  <si>
    <t>05-07-2020</t>
  </si>
  <si>
    <t>CUST0468</t>
  </si>
  <si>
    <t>01-12-2019</t>
  </si>
  <si>
    <t>CUST0469</t>
  </si>
  <si>
    <t>CUST0470</t>
  </si>
  <si>
    <t>17-08-2024</t>
  </si>
  <si>
    <t>CUST0471</t>
  </si>
  <si>
    <t>Vijay Sahoo</t>
  </si>
  <si>
    <t>CUST0472</t>
  </si>
  <si>
    <t>02-04-2022</t>
  </si>
  <si>
    <t>CUST0473</t>
  </si>
  <si>
    <t>CUST0474</t>
  </si>
  <si>
    <t>CUST0475</t>
  </si>
  <si>
    <t>Vijay Kumar</t>
  </si>
  <si>
    <t>2024/04/12</t>
  </si>
  <si>
    <t>CUST0476</t>
  </si>
  <si>
    <t>Sita Tripathi</t>
  </si>
  <si>
    <t>11-02-2024</t>
  </si>
  <si>
    <t>CUST0477</t>
  </si>
  <si>
    <t>Kavita Dash</t>
  </si>
  <si>
    <t>30-05-2019</t>
  </si>
  <si>
    <t>CUST0478</t>
  </si>
  <si>
    <t>11-02-2023</t>
  </si>
  <si>
    <t>CUST0479</t>
  </si>
  <si>
    <t>25-06-2024</t>
  </si>
  <si>
    <t>CUST0480</t>
  </si>
  <si>
    <t>Anita Swain</t>
  </si>
  <si>
    <t>27-05-2023</t>
  </si>
  <si>
    <t>CUST0481</t>
  </si>
  <si>
    <t>Mamata Swain</t>
  </si>
  <si>
    <t>16-11-2018</t>
  </si>
  <si>
    <t>CUST0482</t>
  </si>
  <si>
    <t>Seema Mallick</t>
  </si>
  <si>
    <t>19-09-2021</t>
  </si>
  <si>
    <t>CUST0483</t>
  </si>
  <si>
    <t>23-04-2023</t>
  </si>
  <si>
    <t>CUST0484</t>
  </si>
  <si>
    <t>27-11-2024</t>
  </si>
  <si>
    <t>CUST0485</t>
  </si>
  <si>
    <t>Sita Mishra</t>
  </si>
  <si>
    <t>CUST0486</t>
  </si>
  <si>
    <t>CUST0487</t>
  </si>
  <si>
    <t>21-04-2019</t>
  </si>
  <si>
    <t>CUST0488</t>
  </si>
  <si>
    <t>28-04-2023</t>
  </si>
  <si>
    <t>CUST0489</t>
  </si>
  <si>
    <t>Rohit Patnaik</t>
  </si>
  <si>
    <t>17-12-2023</t>
  </si>
  <si>
    <t>CUST0490</t>
  </si>
  <si>
    <t>Sita Patnaik</t>
  </si>
  <si>
    <t>CUST0491</t>
  </si>
  <si>
    <t>22-11-2023</t>
  </si>
  <si>
    <t>CUST0492</t>
  </si>
  <si>
    <t>07-06-2020</t>
  </si>
  <si>
    <t>CUST0493</t>
  </si>
  <si>
    <t>25-01-2020</t>
  </si>
  <si>
    <t>CUST0494</t>
  </si>
  <si>
    <t>31-10-2018</t>
  </si>
  <si>
    <t>CUST0495</t>
  </si>
  <si>
    <t>Sanjay Pradhan</t>
  </si>
  <si>
    <t>CUST0496</t>
  </si>
  <si>
    <t>16-10-2018</t>
  </si>
  <si>
    <t>CUST0497</t>
  </si>
  <si>
    <t>Bikash Sethi</t>
  </si>
  <si>
    <t>CUST0498</t>
  </si>
  <si>
    <t>Amit Swain</t>
  </si>
  <si>
    <t>14-01-2018</t>
  </si>
  <si>
    <t>CUST0499</t>
  </si>
  <si>
    <t>30-12-2023</t>
  </si>
  <si>
    <t>CUST0500</t>
  </si>
  <si>
    <t>Ashok Sethi</t>
  </si>
  <si>
    <t>14-03-2019</t>
  </si>
  <si>
    <t>Loan_Amount_Lakhs</t>
  </si>
  <si>
    <t>Payment_Status</t>
  </si>
  <si>
    <t>Defaulted</t>
  </si>
  <si>
    <t>Count of Transaction_ID</t>
  </si>
  <si>
    <t>South</t>
  </si>
  <si>
    <t>Grand Total</t>
  </si>
  <si>
    <t>Transaction_ID</t>
  </si>
  <si>
    <t>Product</t>
  </si>
  <si>
    <t>Loan_Type</t>
  </si>
  <si>
    <t>Interest_Rate_Pct</t>
  </si>
  <si>
    <t>Processing_Fee_Lakhs</t>
  </si>
  <si>
    <t>EMI_Monthly</t>
  </si>
  <si>
    <t>Approval_Status</t>
  </si>
  <si>
    <t>Transaction_Date</t>
  </si>
  <si>
    <t>Disbursal_Date</t>
  </si>
  <si>
    <t>Tenure_Months</t>
  </si>
  <si>
    <t>Outstanding_Balance</t>
  </si>
  <si>
    <t>TXN00001</t>
  </si>
  <si>
    <t>Business Loan</t>
  </si>
  <si>
    <t>Unsecured</t>
  </si>
  <si>
    <t>Partially Paid</t>
  </si>
  <si>
    <t>approved</t>
  </si>
  <si>
    <t>23-05-2022</t>
  </si>
  <si>
    <t>TXN00002</t>
  </si>
  <si>
    <t>Home Loan</t>
  </si>
  <si>
    <t xml:space="preserve">Rejected </t>
  </si>
  <si>
    <t>02-11-2022</t>
  </si>
  <si>
    <t>TXN00003</t>
  </si>
  <si>
    <t>Secured</t>
  </si>
  <si>
    <t>Paid</t>
  </si>
  <si>
    <t>Rejected</t>
  </si>
  <si>
    <t>13-04-2022</t>
  </si>
  <si>
    <t>TXN00004</t>
  </si>
  <si>
    <t>Personal Loan</t>
  </si>
  <si>
    <t>Semi-Secured</t>
  </si>
  <si>
    <t>22-05-2024</t>
  </si>
  <si>
    <t>TXN00005</t>
  </si>
  <si>
    <t>19-11-2023</t>
  </si>
  <si>
    <t>TXN00006</t>
  </si>
  <si>
    <t>Pending</t>
  </si>
  <si>
    <t>Approved</t>
  </si>
  <si>
    <t>24-09-2024</t>
  </si>
  <si>
    <t>26-09-2024</t>
  </si>
  <si>
    <t>TXN00007</t>
  </si>
  <si>
    <t>Education Loan</t>
  </si>
  <si>
    <t>27-04-2024</t>
  </si>
  <si>
    <t>TXN00008</t>
  </si>
  <si>
    <t>APPROVED</t>
  </si>
  <si>
    <t>25-07-2022</t>
  </si>
  <si>
    <t>TXN00009</t>
  </si>
  <si>
    <t>24-11-2022</t>
  </si>
  <si>
    <t>TXN00010</t>
  </si>
  <si>
    <t>Auto Loan</t>
  </si>
  <si>
    <t>20-11-2022</t>
  </si>
  <si>
    <t>TXN00011</t>
  </si>
  <si>
    <t>Gold Loan</t>
  </si>
  <si>
    <t>Overdue</t>
  </si>
  <si>
    <t>20-07-2022</t>
  </si>
  <si>
    <t>TXN00012</t>
  </si>
  <si>
    <t>04-02-2024</t>
  </si>
  <si>
    <t>07-02-2024</t>
  </si>
  <si>
    <t>TXN00013</t>
  </si>
  <si>
    <t>05-12-2023</t>
  </si>
  <si>
    <t>TXN00014</t>
  </si>
  <si>
    <t>05-08-2024</t>
  </si>
  <si>
    <t>10-08-2024</t>
  </si>
  <si>
    <t>TXN00015</t>
  </si>
  <si>
    <t>24-03-2022</t>
  </si>
  <si>
    <t>01-04-2022</t>
  </si>
  <si>
    <t>TXN00016</t>
  </si>
  <si>
    <t>Under Review</t>
  </si>
  <si>
    <t>29-08-2023</t>
  </si>
  <si>
    <t>TXN00017</t>
  </si>
  <si>
    <t>29-01-2024</t>
  </si>
  <si>
    <t>TXN00018</t>
  </si>
  <si>
    <t>15-06-2022</t>
  </si>
  <si>
    <t>TXN00019</t>
  </si>
  <si>
    <t>27-02-2023</t>
  </si>
  <si>
    <t>TXN00020</t>
  </si>
  <si>
    <t>TXN00021</t>
  </si>
  <si>
    <t>28-06-2022</t>
  </si>
  <si>
    <t>TXN00022</t>
  </si>
  <si>
    <t>28-09-2022</t>
  </si>
  <si>
    <t>06-10-2022</t>
  </si>
  <si>
    <t>TXN00023</t>
  </si>
  <si>
    <t>21-12-2024</t>
  </si>
  <si>
    <t>TXN00024</t>
  </si>
  <si>
    <t>07-12-2022</t>
  </si>
  <si>
    <t>17-12-2022</t>
  </si>
  <si>
    <t>TXN00025</t>
  </si>
  <si>
    <t>13-03-2022</t>
  </si>
  <si>
    <t>TXN00026</t>
  </si>
  <si>
    <t>09-01-2022</t>
  </si>
  <si>
    <t>TXN00027</t>
  </si>
  <si>
    <t>07-09-2024</t>
  </si>
  <si>
    <t>TXN00028</t>
  </si>
  <si>
    <t>31-03-2023</t>
  </si>
  <si>
    <t>13-04-2023</t>
  </si>
  <si>
    <t>TXN00029</t>
  </si>
  <si>
    <t>25-05-2024</t>
  </si>
  <si>
    <t>TXN00030</t>
  </si>
  <si>
    <t>18-05-2024</t>
  </si>
  <si>
    <t>TXN00031</t>
  </si>
  <si>
    <t>TXN00032</t>
  </si>
  <si>
    <t>08-10-2024</t>
  </si>
  <si>
    <t>TXN00033</t>
  </si>
  <si>
    <t>17-05-2023</t>
  </si>
  <si>
    <t>18-05-2023</t>
  </si>
  <si>
    <t>TXN00034</t>
  </si>
  <si>
    <t>05-02-2022</t>
  </si>
  <si>
    <t>19-02-2022</t>
  </si>
  <si>
    <t>TXN00035</t>
  </si>
  <si>
    <t>07-06-2022</t>
  </si>
  <si>
    <t>TXN00036</t>
  </si>
  <si>
    <t>22-12-2023</t>
  </si>
  <si>
    <t>TXN00037</t>
  </si>
  <si>
    <t>12-12-2024</t>
  </si>
  <si>
    <t>26-12-2024</t>
  </si>
  <si>
    <t>TXN00038</t>
  </si>
  <si>
    <t>07-12-2024</t>
  </si>
  <si>
    <t>20-12-2024</t>
  </si>
  <si>
    <t>TXN00039</t>
  </si>
  <si>
    <t>17-08-2022</t>
  </si>
  <si>
    <t>TXN00040</t>
  </si>
  <si>
    <t>22-01-2022</t>
  </si>
  <si>
    <t>TXN00041</t>
  </si>
  <si>
    <t>22-10-2024</t>
  </si>
  <si>
    <t>TXN00042</t>
  </si>
  <si>
    <t>TXN00043</t>
  </si>
  <si>
    <t>19-11-2024</t>
  </si>
  <si>
    <t>TXN00044</t>
  </si>
  <si>
    <t>25-08-2022</t>
  </si>
  <si>
    <t>01-09-2022</t>
  </si>
  <si>
    <t>TXN00045</t>
  </si>
  <si>
    <t>27-01-2022</t>
  </si>
  <si>
    <t>TXN00046</t>
  </si>
  <si>
    <t>12-02-2023</t>
  </si>
  <si>
    <t>TXN00047</t>
  </si>
  <si>
    <t>TXN00048</t>
  </si>
  <si>
    <t>24-02-2022</t>
  </si>
  <si>
    <t>TXN00049</t>
  </si>
  <si>
    <t>TXN00050</t>
  </si>
  <si>
    <t>15-03-2022</t>
  </si>
  <si>
    <t>16-03-2022</t>
  </si>
  <si>
    <t>TXN00051</t>
  </si>
  <si>
    <t>20-08-2024</t>
  </si>
  <si>
    <t>28-08-2024</t>
  </si>
  <si>
    <t>TXN00052</t>
  </si>
  <si>
    <t>16-12-2023</t>
  </si>
  <si>
    <t>TXN00053</t>
  </si>
  <si>
    <t>02-10-2023</t>
  </si>
  <si>
    <t>TXN00054</t>
  </si>
  <si>
    <t>11-02-2022</t>
  </si>
  <si>
    <t>TXN00055</t>
  </si>
  <si>
    <t>TXN00056</t>
  </si>
  <si>
    <t>TXN00057</t>
  </si>
  <si>
    <t>04-10-2023</t>
  </si>
  <si>
    <t>08-10-2023</t>
  </si>
  <si>
    <t>TXN00058</t>
  </si>
  <si>
    <t>TXN00059</t>
  </si>
  <si>
    <t>29-10-2023</t>
  </si>
  <si>
    <t>TXN00060</t>
  </si>
  <si>
    <t>28-09-2023</t>
  </si>
  <si>
    <t>TXN00061</t>
  </si>
  <si>
    <t>28-03-2022</t>
  </si>
  <si>
    <t>TXN00062</t>
  </si>
  <si>
    <t>15-10-2022</t>
  </si>
  <si>
    <t>TXN00063</t>
  </si>
  <si>
    <t>22-03-2024</t>
  </si>
  <si>
    <t>TXN00064</t>
  </si>
  <si>
    <t>17-05-2024</t>
  </si>
  <si>
    <t>TXN00065</t>
  </si>
  <si>
    <t>06-05-2023</t>
  </si>
  <si>
    <t>TXN00066</t>
  </si>
  <si>
    <t>TXN00067</t>
  </si>
  <si>
    <t>15-05-2024</t>
  </si>
  <si>
    <t>TXN00068</t>
  </si>
  <si>
    <t>12-01-2023</t>
  </si>
  <si>
    <t>TXN00069</t>
  </si>
  <si>
    <t>TXN00070</t>
  </si>
  <si>
    <t>12-02-2024</t>
  </si>
  <si>
    <t>26-02-2024</t>
  </si>
  <si>
    <t>TXN00071</t>
  </si>
  <si>
    <t>28-05-2024</t>
  </si>
  <si>
    <t>07-06-2024</t>
  </si>
  <si>
    <t>TXN00072</t>
  </si>
  <si>
    <t>21-02-2023</t>
  </si>
  <si>
    <t>TXN00073</t>
  </si>
  <si>
    <t>TXN00074</t>
  </si>
  <si>
    <t>11-03-2023</t>
  </si>
  <si>
    <t>TXN00075</t>
  </si>
  <si>
    <t>TXN00076</t>
  </si>
  <si>
    <t>12-10-2023</t>
  </si>
  <si>
    <t>TXN00077</t>
  </si>
  <si>
    <t>11-06-2024</t>
  </si>
  <si>
    <t>TXN00078</t>
  </si>
  <si>
    <t>01-12-2022</t>
  </si>
  <si>
    <t>TXN00079</t>
  </si>
  <si>
    <t>11-07-2022</t>
  </si>
  <si>
    <t>TXN00080</t>
  </si>
  <si>
    <t>02-05-2024</t>
  </si>
  <si>
    <t>TXN00081</t>
  </si>
  <si>
    <t>01-03-2022</t>
  </si>
  <si>
    <t>TXN00082</t>
  </si>
  <si>
    <t>03-08-2023</t>
  </si>
  <si>
    <t>09-08-2023</t>
  </si>
  <si>
    <t>TXN00083</t>
  </si>
  <si>
    <t>04-04-2024</t>
  </si>
  <si>
    <t>TXN00084</t>
  </si>
  <si>
    <t>29-09-2024</t>
  </si>
  <si>
    <t>TXN00085</t>
  </si>
  <si>
    <t>05-04-2023</t>
  </si>
  <si>
    <t>TXN00086</t>
  </si>
  <si>
    <t>TXN00087</t>
  </si>
  <si>
    <t>17-06-2022</t>
  </si>
  <si>
    <t>TXN00088</t>
  </si>
  <si>
    <t>27-06-2023</t>
  </si>
  <si>
    <t>TXN00089</t>
  </si>
  <si>
    <t>TXN00090</t>
  </si>
  <si>
    <t>26-01-2023</t>
  </si>
  <si>
    <t>28-01-2023</t>
  </si>
  <si>
    <t>TXN00091</t>
  </si>
  <si>
    <t>07-08-2024</t>
  </si>
  <si>
    <t>TXN00092</t>
  </si>
  <si>
    <t>13-03-2024</t>
  </si>
  <si>
    <t>TXN00093</t>
  </si>
  <si>
    <t>30-09-2024</t>
  </si>
  <si>
    <t>TXN00094</t>
  </si>
  <si>
    <t>12-06-2024</t>
  </si>
  <si>
    <t>TXN00095</t>
  </si>
  <si>
    <t>10-03-2024</t>
  </si>
  <si>
    <t>TXN00096</t>
  </si>
  <si>
    <t>04-10-2024</t>
  </si>
  <si>
    <t>TXN00097</t>
  </si>
  <si>
    <t>11-05-2022</t>
  </si>
  <si>
    <t>17-05-2022</t>
  </si>
  <si>
    <t>TXN00098</t>
  </si>
  <si>
    <t>TXN00099</t>
  </si>
  <si>
    <t>30-08-2022</t>
  </si>
  <si>
    <t>TXN00100</t>
  </si>
  <si>
    <t>14-01-2022</t>
  </si>
  <si>
    <t>18-01-2022</t>
  </si>
  <si>
    <t>TXN00101</t>
  </si>
  <si>
    <t>10-10-2022</t>
  </si>
  <si>
    <t>TXN00102</t>
  </si>
  <si>
    <t>07-10-2023</t>
  </si>
  <si>
    <t>TXN00103</t>
  </si>
  <si>
    <t>03-04-2024</t>
  </si>
  <si>
    <t>TXN00104</t>
  </si>
  <si>
    <t>24-06-2024</t>
  </si>
  <si>
    <t>TXN00105</t>
  </si>
  <si>
    <t>TXN00106</t>
  </si>
  <si>
    <t>TXN00107</t>
  </si>
  <si>
    <t>28-12-2024</t>
  </si>
  <si>
    <t>TXN00108</t>
  </si>
  <si>
    <t>28-10-2022</t>
  </si>
  <si>
    <t>09-11-2022</t>
  </si>
  <si>
    <t>TXN00109</t>
  </si>
  <si>
    <t>18-10-2024</t>
  </si>
  <si>
    <t>29-10-2024</t>
  </si>
  <si>
    <t>TXN00110</t>
  </si>
  <si>
    <t>TXN00111</t>
  </si>
  <si>
    <t>31-01-2024</t>
  </si>
  <si>
    <t>05-02-2024</t>
  </si>
  <si>
    <t>TXN00112</t>
  </si>
  <si>
    <t>18-12-2023</t>
  </si>
  <si>
    <t>TXN00113</t>
  </si>
  <si>
    <t>TXN00114</t>
  </si>
  <si>
    <t>23-07-2023</t>
  </si>
  <si>
    <t>TXN00115</t>
  </si>
  <si>
    <t>23-01-2023</t>
  </si>
  <si>
    <t>05-02-2023</t>
  </si>
  <si>
    <t>TXN00116</t>
  </si>
  <si>
    <t>19-10-2023</t>
  </si>
  <si>
    <t>26-10-2023</t>
  </si>
  <si>
    <t>TXN00117</t>
  </si>
  <si>
    <t>11-12-2022</t>
  </si>
  <si>
    <t>16-12-2022</t>
  </si>
  <si>
    <t>TXN00118</t>
  </si>
  <si>
    <t>28-07-2022</t>
  </si>
  <si>
    <t>TXN00119</t>
  </si>
  <si>
    <t>05-05-2022</t>
  </si>
  <si>
    <t>TXN00120</t>
  </si>
  <si>
    <t>15-09-2022</t>
  </si>
  <si>
    <t>20-09-2022</t>
  </si>
  <si>
    <t>TXN00121</t>
  </si>
  <si>
    <t>03-01-2022</t>
  </si>
  <si>
    <t>17-01-2022</t>
  </si>
  <si>
    <t>TXN00122</t>
  </si>
  <si>
    <t>31-07-2023</t>
  </si>
  <si>
    <t>TXN00123</t>
  </si>
  <si>
    <t>20-06-2023</t>
  </si>
  <si>
    <t>TXN00124</t>
  </si>
  <si>
    <t>24-01-2022</t>
  </si>
  <si>
    <t>TXN00125</t>
  </si>
  <si>
    <t>10-02-2024</t>
  </si>
  <si>
    <t>TXN00126</t>
  </si>
  <si>
    <t>04-07-2022</t>
  </si>
  <si>
    <t>TXN00127</t>
  </si>
  <si>
    <t>02-08-2023</t>
  </si>
  <si>
    <t>TXN00128</t>
  </si>
  <si>
    <t>16-07-2023</t>
  </si>
  <si>
    <t>TXN00129</t>
  </si>
  <si>
    <t>13-04-2024</t>
  </si>
  <si>
    <t>TXN00130</t>
  </si>
  <si>
    <t>21-02-2022</t>
  </si>
  <si>
    <t>05-03-2022</t>
  </si>
  <si>
    <t>TXN00131</t>
  </si>
  <si>
    <t>30-11-2023</t>
  </si>
  <si>
    <t>TXN00132</t>
  </si>
  <si>
    <t>TXN00133</t>
  </si>
  <si>
    <t>27-08-2023</t>
  </si>
  <si>
    <t>10-09-2023</t>
  </si>
  <si>
    <t>TXN00134</t>
  </si>
  <si>
    <t>25-11-2024</t>
  </si>
  <si>
    <t>01-12-2024</t>
  </si>
  <si>
    <t>TXN00135</t>
  </si>
  <si>
    <t>16-01-2023</t>
  </si>
  <si>
    <t>TXN00136</t>
  </si>
  <si>
    <t>26-01-2024</t>
  </si>
  <si>
    <t>TXN00137</t>
  </si>
  <si>
    <t>TXN00138</t>
  </si>
  <si>
    <t>26-03-2023</t>
  </si>
  <si>
    <t>TXN00139</t>
  </si>
  <si>
    <t>TXN00140</t>
  </si>
  <si>
    <t>05-08-2023</t>
  </si>
  <si>
    <t>TXN00141</t>
  </si>
  <si>
    <t>16-08-2022</t>
  </si>
  <si>
    <t>TXN00142</t>
  </si>
  <si>
    <t>TXN00143</t>
  </si>
  <si>
    <t>06-11-2024</t>
  </si>
  <si>
    <t>TXN00144</t>
  </si>
  <si>
    <t>02-01-2023</t>
  </si>
  <si>
    <t>08-01-2023</t>
  </si>
  <si>
    <t>TXN00145</t>
  </si>
  <si>
    <t>26-04-2023</t>
  </si>
  <si>
    <t>TXN00146</t>
  </si>
  <si>
    <t>TXN00147</t>
  </si>
  <si>
    <t>16-11-2024</t>
  </si>
  <si>
    <t>TXN00148</t>
  </si>
  <si>
    <t>TXN00149</t>
  </si>
  <si>
    <t>15-11-2024</t>
  </si>
  <si>
    <t>TXN00150</t>
  </si>
  <si>
    <t>18-10-2023</t>
  </si>
  <si>
    <t>TXN00151</t>
  </si>
  <si>
    <t>28-12-2023</t>
  </si>
  <si>
    <t>TXN00152</t>
  </si>
  <si>
    <t>11-03-2024</t>
  </si>
  <si>
    <t>TXN00153</t>
  </si>
  <si>
    <t>30-12-2022</t>
  </si>
  <si>
    <t>TXN00154</t>
  </si>
  <si>
    <t>28-04-2022</t>
  </si>
  <si>
    <t>04-05-2022</t>
  </si>
  <si>
    <t>TXN00155</t>
  </si>
  <si>
    <t>27-09-2023</t>
  </si>
  <si>
    <t>TXN00156</t>
  </si>
  <si>
    <t>TXN00157</t>
  </si>
  <si>
    <t>25-12-2022</t>
  </si>
  <si>
    <t>01-01-2023</t>
  </si>
  <si>
    <t>TXN00158</t>
  </si>
  <si>
    <t>TXN00159</t>
  </si>
  <si>
    <t>04-12-2022</t>
  </si>
  <si>
    <t>09-12-2022</t>
  </si>
  <si>
    <t>TXN00160</t>
  </si>
  <si>
    <t>08-08-2024</t>
  </si>
  <si>
    <t>TXN00161</t>
  </si>
  <si>
    <t>14-03-2024</t>
  </si>
  <si>
    <t>TXN00162</t>
  </si>
  <si>
    <t>TXN00163</t>
  </si>
  <si>
    <t>04-05-2023</t>
  </si>
  <si>
    <t>TXN00164</t>
  </si>
  <si>
    <t>01-05-2024</t>
  </si>
  <si>
    <t>10-05-2024</t>
  </si>
  <si>
    <t>TXN00165</t>
  </si>
  <si>
    <t>10-10-2023</t>
  </si>
  <si>
    <t>11-10-2023</t>
  </si>
  <si>
    <t>TXN00166</t>
  </si>
  <si>
    <t>18-12-2022</t>
  </si>
  <si>
    <t>23-12-2022</t>
  </si>
  <si>
    <t>TXN00167</t>
  </si>
  <si>
    <t>06-02-2022</t>
  </si>
  <si>
    <t>TXN00168</t>
  </si>
  <si>
    <t>27-05-2024</t>
  </si>
  <si>
    <t>TXN00169</t>
  </si>
  <si>
    <t>24-07-2023</t>
  </si>
  <si>
    <t>TXN00170</t>
  </si>
  <si>
    <t>21-02-2024</t>
  </si>
  <si>
    <t>01-03-2024</t>
  </si>
  <si>
    <t>TXN00171</t>
  </si>
  <si>
    <t>05-11-2024</t>
  </si>
  <si>
    <t>TXN00172</t>
  </si>
  <si>
    <t>13-06-2022</t>
  </si>
  <si>
    <t>TXN00173</t>
  </si>
  <si>
    <t>18-11-2022</t>
  </si>
  <si>
    <t>TXN00174</t>
  </si>
  <si>
    <t>03-11-2024</t>
  </si>
  <si>
    <t>TXN00175</t>
  </si>
  <si>
    <t>03-12-2022</t>
  </si>
  <si>
    <t>TXN00176</t>
  </si>
  <si>
    <t>05-09-2024</t>
  </si>
  <si>
    <t>TXN00177</t>
  </si>
  <si>
    <t>09-07-2022</t>
  </si>
  <si>
    <t>TXN00178</t>
  </si>
  <si>
    <t>23-02-2024</t>
  </si>
  <si>
    <t>TXN00179</t>
  </si>
  <si>
    <t>TXN00180</t>
  </si>
  <si>
    <t>26-10-2024</t>
  </si>
  <si>
    <t>TXN00181</t>
  </si>
  <si>
    <t>TXN00182</t>
  </si>
  <si>
    <t>18-07-2022</t>
  </si>
  <si>
    <t>TXN00183</t>
  </si>
  <si>
    <t>27-03-2024</t>
  </si>
  <si>
    <t>TXN00184</t>
  </si>
  <si>
    <t>25-05-2023</t>
  </si>
  <si>
    <t>TXN00185</t>
  </si>
  <si>
    <t>TXN00186</t>
  </si>
  <si>
    <t>04-02-2023</t>
  </si>
  <si>
    <t>TXN00187</t>
  </si>
  <si>
    <t>02-09-2022</t>
  </si>
  <si>
    <t>TXN00188</t>
  </si>
  <si>
    <t>12-06-2023</t>
  </si>
  <si>
    <t>TXN00189</t>
  </si>
  <si>
    <t>TXN00190</t>
  </si>
  <si>
    <t>27-01-2024</t>
  </si>
  <si>
    <t>TXN00191</t>
  </si>
  <si>
    <t>TXN00192</t>
  </si>
  <si>
    <t>TXN00193</t>
  </si>
  <si>
    <t>TXN00194</t>
  </si>
  <si>
    <t>23-11-2023</t>
  </si>
  <si>
    <t>TXN00195</t>
  </si>
  <si>
    <t>TXN00196</t>
  </si>
  <si>
    <t>TXN00197</t>
  </si>
  <si>
    <t>10-06-2024</t>
  </si>
  <si>
    <t>TXN00198</t>
  </si>
  <si>
    <t>18-07-2023</t>
  </si>
  <si>
    <t>29-07-2023</t>
  </si>
  <si>
    <t>TXN00199</t>
  </si>
  <si>
    <t>13-07-2022</t>
  </si>
  <si>
    <t>TXN00200</t>
  </si>
  <si>
    <t>29-12-2024</t>
  </si>
  <si>
    <t>TXN00201</t>
  </si>
  <si>
    <t>21-09-2022</t>
  </si>
  <si>
    <t>01-10-2022</t>
  </si>
  <si>
    <t>TXN00202</t>
  </si>
  <si>
    <t>05-04-2022</t>
  </si>
  <si>
    <t>TXN00203</t>
  </si>
  <si>
    <t>TXN00204</t>
  </si>
  <si>
    <t>TXN00205</t>
  </si>
  <si>
    <t>02-02-2024</t>
  </si>
  <si>
    <t>TXN00206</t>
  </si>
  <si>
    <t>TXN00207</t>
  </si>
  <si>
    <t>14-12-2024</t>
  </si>
  <si>
    <t>TXN00208</t>
  </si>
  <si>
    <t>08-03-2024</t>
  </si>
  <si>
    <t>TXN00209</t>
  </si>
  <si>
    <t>15-02-2024</t>
  </si>
  <si>
    <t>TXN00210</t>
  </si>
  <si>
    <t>19-07-2023</t>
  </si>
  <si>
    <t>TXN00211</t>
  </si>
  <si>
    <t>15-12-2022</t>
  </si>
  <si>
    <t>TXN00212</t>
  </si>
  <si>
    <t>29-01-2022</t>
  </si>
  <si>
    <t>08-02-2022</t>
  </si>
  <si>
    <t>TXN00213</t>
  </si>
  <si>
    <t>07-07-2024</t>
  </si>
  <si>
    <t>10-07-2024</t>
  </si>
  <si>
    <t>TXN00214</t>
  </si>
  <si>
    <t>TXN00215</t>
  </si>
  <si>
    <t>21-11-2024</t>
  </si>
  <si>
    <t>TXN00216</t>
  </si>
  <si>
    <t>TXN00217</t>
  </si>
  <si>
    <t>TXN00218</t>
  </si>
  <si>
    <t>TXN00219</t>
  </si>
  <si>
    <t>11-10-2024</t>
  </si>
  <si>
    <t>TXN00220</t>
  </si>
  <si>
    <t>06-12-2023</t>
  </si>
  <si>
    <t>TXN00221</t>
  </si>
  <si>
    <t>21-11-2022</t>
  </si>
  <si>
    <t>TXN00222</t>
  </si>
  <si>
    <t>22-01-2023</t>
  </si>
  <si>
    <t>TXN00223</t>
  </si>
  <si>
    <t>18-02-2024</t>
  </si>
  <si>
    <t>25-02-2024</t>
  </si>
  <si>
    <t>TXN00224</t>
  </si>
  <si>
    <t>TXN00225</t>
  </si>
  <si>
    <t>16-09-2023</t>
  </si>
  <si>
    <t>TXN00226</t>
  </si>
  <si>
    <t>TXN00227</t>
  </si>
  <si>
    <t>TXN00228</t>
  </si>
  <si>
    <t>TXN00229</t>
  </si>
  <si>
    <t>25-03-2024</t>
  </si>
  <si>
    <t>TXN00230</t>
  </si>
  <si>
    <t>23-03-2023</t>
  </si>
  <si>
    <t>TXN00231</t>
  </si>
  <si>
    <t>08-05-2023</t>
  </si>
  <si>
    <t>TXN00232</t>
  </si>
  <si>
    <t>01-02-2024</t>
  </si>
  <si>
    <t>TXN00233</t>
  </si>
  <si>
    <t>TXN00234</t>
  </si>
  <si>
    <t>28-03-2023</t>
  </si>
  <si>
    <t>03-04-2023</t>
  </si>
  <si>
    <t>TXN00235</t>
  </si>
  <si>
    <t>TXN00236</t>
  </si>
  <si>
    <t>23-05-2024</t>
  </si>
  <si>
    <t>TXN00237</t>
  </si>
  <si>
    <t>TXN00238</t>
  </si>
  <si>
    <t>11-11-2023</t>
  </si>
  <si>
    <t>TXN00239</t>
  </si>
  <si>
    <t>TXN00240</t>
  </si>
  <si>
    <t>TXN00241</t>
  </si>
  <si>
    <t>11-08-2023</t>
  </si>
  <si>
    <t>17-08-2023</t>
  </si>
  <si>
    <t>TXN00242</t>
  </si>
  <si>
    <t>06-06-2024</t>
  </si>
  <si>
    <t>TXN00243</t>
  </si>
  <si>
    <t>19-05-2023</t>
  </si>
  <si>
    <t>TXN00244</t>
  </si>
  <si>
    <t>11-01-2024</t>
  </si>
  <si>
    <t>TXN00245</t>
  </si>
  <si>
    <t>06-11-2022</t>
  </si>
  <si>
    <t>TXN00246</t>
  </si>
  <si>
    <t>TXN00247</t>
  </si>
  <si>
    <t>TXN00248</t>
  </si>
  <si>
    <t>22-12-2022</t>
  </si>
  <si>
    <t>31-12-2022</t>
  </si>
  <si>
    <t>TXN00249</t>
  </si>
  <si>
    <t>04-12-2024</t>
  </si>
  <si>
    <t>11-12-2024</t>
  </si>
  <si>
    <t>TXN00250</t>
  </si>
  <si>
    <t>TXN00251</t>
  </si>
  <si>
    <t>07-08-2022</t>
  </si>
  <si>
    <t>TXN00252</t>
  </si>
  <si>
    <t>04-04-2022</t>
  </si>
  <si>
    <t>TXN00253</t>
  </si>
  <si>
    <t>28-10-2024</t>
  </si>
  <si>
    <t>TXN00254</t>
  </si>
  <si>
    <t>TXN00255</t>
  </si>
  <si>
    <t>TXN00256</t>
  </si>
  <si>
    <t>TXN00257</t>
  </si>
  <si>
    <t>17-10-2022</t>
  </si>
  <si>
    <t>TXN00258</t>
  </si>
  <si>
    <t>26-04-2024</t>
  </si>
  <si>
    <t>TXN00259</t>
  </si>
  <si>
    <t>TXN00260</t>
  </si>
  <si>
    <t>13-02-2023</t>
  </si>
  <si>
    <t>TXN00261</t>
  </si>
  <si>
    <t>06-03-2022</t>
  </si>
  <si>
    <t>TXN00262</t>
  </si>
  <si>
    <t>20-10-2022</t>
  </si>
  <si>
    <t>TXN00263</t>
  </si>
  <si>
    <t>TXN00264</t>
  </si>
  <si>
    <t>24-10-2022</t>
  </si>
  <si>
    <t>TXN00265</t>
  </si>
  <si>
    <t>16-01-2022</t>
  </si>
  <si>
    <t>TXN00266</t>
  </si>
  <si>
    <t>TXN00267</t>
  </si>
  <si>
    <t>TXN00268</t>
  </si>
  <si>
    <t>04-08-2023</t>
  </si>
  <si>
    <t>TXN00269</t>
  </si>
  <si>
    <t>28-06-2024</t>
  </si>
  <si>
    <t>TXN00270</t>
  </si>
  <si>
    <t>25-04-2024</t>
  </si>
  <si>
    <t>TXN00271</t>
  </si>
  <si>
    <t>30-04-2024</t>
  </si>
  <si>
    <t>TXN00272</t>
  </si>
  <si>
    <t>16-03-2024</t>
  </si>
  <si>
    <t>30-03-2024</t>
  </si>
  <si>
    <t>TXN00273</t>
  </si>
  <si>
    <t>TXN00274</t>
  </si>
  <si>
    <t>11-06-2022</t>
  </si>
  <si>
    <t>TXN00275</t>
  </si>
  <si>
    <t>20-07-2023</t>
  </si>
  <si>
    <t>TXN00276</t>
  </si>
  <si>
    <t>02-03-2023</t>
  </si>
  <si>
    <t>TXN00277</t>
  </si>
  <si>
    <t>21-01-2022</t>
  </si>
  <si>
    <t>TXN00278</t>
  </si>
  <si>
    <t>TXN00279</t>
  </si>
  <si>
    <t>13-09-2024</t>
  </si>
  <si>
    <t>TXN00280</t>
  </si>
  <si>
    <t>09-08-2022</t>
  </si>
  <si>
    <t>TXN00281</t>
  </si>
  <si>
    <t>24-12-2023</t>
  </si>
  <si>
    <t>TXN00282</t>
  </si>
  <si>
    <t>03-03-2022</t>
  </si>
  <si>
    <t>TXN00283</t>
  </si>
  <si>
    <t>11-08-2024</t>
  </si>
  <si>
    <t>TXN00284</t>
  </si>
  <si>
    <t>13-05-2024</t>
  </si>
  <si>
    <t>TXN00285</t>
  </si>
  <si>
    <t>30-04-2023</t>
  </si>
  <si>
    <t>10-05-2023</t>
  </si>
  <si>
    <t>TXN00286</t>
  </si>
  <si>
    <t>03-02-2022</t>
  </si>
  <si>
    <t>TXN00287</t>
  </si>
  <si>
    <t>19-07-2024</t>
  </si>
  <si>
    <t>TXN00288</t>
  </si>
  <si>
    <t>TXN00289</t>
  </si>
  <si>
    <t>17-02-2024</t>
  </si>
  <si>
    <t>TXN00290</t>
  </si>
  <si>
    <t>16-12-2024</t>
  </si>
  <si>
    <t>TXN00291</t>
  </si>
  <si>
    <t>26-02-2023</t>
  </si>
  <si>
    <t>TXN00292</t>
  </si>
  <si>
    <t>01-10-2023</t>
  </si>
  <si>
    <t>TXN00293</t>
  </si>
  <si>
    <t>16-05-2024</t>
  </si>
  <si>
    <t>TXN00294</t>
  </si>
  <si>
    <t>02-09-2024</t>
  </si>
  <si>
    <t>TXN00295</t>
  </si>
  <si>
    <t>11-04-2022</t>
  </si>
  <si>
    <t>TXN00296</t>
  </si>
  <si>
    <t>24-08-2022</t>
  </si>
  <si>
    <t>TXN00297</t>
  </si>
  <si>
    <t>TXN00298</t>
  </si>
  <si>
    <t>TXN00299</t>
  </si>
  <si>
    <t>20-01-2022</t>
  </si>
  <si>
    <t>TXN00300</t>
  </si>
  <si>
    <t>TXN00301</t>
  </si>
  <si>
    <t>15-11-2023</t>
  </si>
  <si>
    <t>TXN00302</t>
  </si>
  <si>
    <t>TXN00303</t>
  </si>
  <si>
    <t>TXN00304</t>
  </si>
  <si>
    <t>12-12-2023</t>
  </si>
  <si>
    <t>TXN00305</t>
  </si>
  <si>
    <t>25-03-2022</t>
  </si>
  <si>
    <t>29-03-2022</t>
  </si>
  <si>
    <t>TXN00306</t>
  </si>
  <si>
    <t>TXN00307</t>
  </si>
  <si>
    <t>04-08-2022</t>
  </si>
  <si>
    <t>TXN00308</t>
  </si>
  <si>
    <t>01-09-2023</t>
  </si>
  <si>
    <t>11-09-2023</t>
  </si>
  <si>
    <t>TXN00309</t>
  </si>
  <si>
    <t>11-05-2024</t>
  </si>
  <si>
    <t>TXN00310</t>
  </si>
  <si>
    <t>20-04-2022</t>
  </si>
  <si>
    <t>TXN00311</t>
  </si>
  <si>
    <t>TXN00312</t>
  </si>
  <si>
    <t>29-09-2023</t>
  </si>
  <si>
    <t>TXN00313</t>
  </si>
  <si>
    <t>01-11-2024</t>
  </si>
  <si>
    <t>09-11-2024</t>
  </si>
  <si>
    <t>TXN00314</t>
  </si>
  <si>
    <t>14-02-2022</t>
  </si>
  <si>
    <t>TXN00315</t>
  </si>
  <si>
    <t>TXN00316</t>
  </si>
  <si>
    <t>13-10-2022</t>
  </si>
  <si>
    <t>TXN00317</t>
  </si>
  <si>
    <t>24-12-2022</t>
  </si>
  <si>
    <t>TXN00318</t>
  </si>
  <si>
    <t>05-01-2023</t>
  </si>
  <si>
    <t>TXN00319</t>
  </si>
  <si>
    <t>22-11-2022</t>
  </si>
  <si>
    <t>26-11-2022</t>
  </si>
  <si>
    <t>TXN00320</t>
  </si>
  <si>
    <t>07-05-2022</t>
  </si>
  <si>
    <t>TXN00321</t>
  </si>
  <si>
    <t>02-06-2023</t>
  </si>
  <si>
    <t>TXN00322</t>
  </si>
  <si>
    <t>07-01-2024</t>
  </si>
  <si>
    <t>20-01-2024</t>
  </si>
  <si>
    <t>TXN00323</t>
  </si>
  <si>
    <t>TXN00324</t>
  </si>
  <si>
    <t>03-01-2024</t>
  </si>
  <si>
    <t>TXN00325</t>
  </si>
  <si>
    <t>23-06-2023</t>
  </si>
  <si>
    <t>TXN00326</t>
  </si>
  <si>
    <t>30-05-2022</t>
  </si>
  <si>
    <t>12-06-2022</t>
  </si>
  <si>
    <t>TXN00327</t>
  </si>
  <si>
    <t>27-03-2022</t>
  </si>
  <si>
    <t>TXN00328</t>
  </si>
  <si>
    <t>07-02-2022</t>
  </si>
  <si>
    <t>16-02-2022</t>
  </si>
  <si>
    <t>TXN00329</t>
  </si>
  <si>
    <t>13-06-2024</t>
  </si>
  <si>
    <t>TXN00330</t>
  </si>
  <si>
    <t>17-09-2022</t>
  </si>
  <si>
    <t>25-09-2022</t>
  </si>
  <si>
    <t>TXN00331</t>
  </si>
  <si>
    <t>10-10-2024</t>
  </si>
  <si>
    <t>TXN00332</t>
  </si>
  <si>
    <t>TXN00333</t>
  </si>
  <si>
    <t>14-02-2024</t>
  </si>
  <si>
    <t>TXN00334</t>
  </si>
  <si>
    <t>TXN00335</t>
  </si>
  <si>
    <t>23-02-2022</t>
  </si>
  <si>
    <t>TXN00336</t>
  </si>
  <si>
    <t>17-03-2024</t>
  </si>
  <si>
    <t>TXN00337</t>
  </si>
  <si>
    <t>TXN00338</t>
  </si>
  <si>
    <t>20-10-2023</t>
  </si>
  <si>
    <t>TXN00339</t>
  </si>
  <si>
    <t>TXN00340</t>
  </si>
  <si>
    <t>20-03-2022</t>
  </si>
  <si>
    <t>23-03-2022</t>
  </si>
  <si>
    <t>TXN00341</t>
  </si>
  <si>
    <t>TXN00342</t>
  </si>
  <si>
    <t>21-10-2022</t>
  </si>
  <si>
    <t>TXN00343</t>
  </si>
  <si>
    <t>10-03-2023</t>
  </si>
  <si>
    <t>TXN00344</t>
  </si>
  <si>
    <t>TXN00345</t>
  </si>
  <si>
    <t>19-12-2024</t>
  </si>
  <si>
    <t>TXN00346</t>
  </si>
  <si>
    <t>TXN00347</t>
  </si>
  <si>
    <t>TXN00348</t>
  </si>
  <si>
    <t>05-09-2022</t>
  </si>
  <si>
    <t>TXN00349</t>
  </si>
  <si>
    <t>14-05-2024</t>
  </si>
  <si>
    <t>20-05-2024</t>
  </si>
  <si>
    <t>TXN00350</t>
  </si>
  <si>
    <t>22-07-2024</t>
  </si>
  <si>
    <t>TXN00351</t>
  </si>
  <si>
    <t>TXN00352</t>
  </si>
  <si>
    <t>TXN00353</t>
  </si>
  <si>
    <t>23-09-2024</t>
  </si>
  <si>
    <t>TXN00354</t>
  </si>
  <si>
    <t>07-04-2022</t>
  </si>
  <si>
    <t>TXN00355</t>
  </si>
  <si>
    <t>13-08-2022</t>
  </si>
  <si>
    <t>TXN00356</t>
  </si>
  <si>
    <t>01-04-2023</t>
  </si>
  <si>
    <t>TXN00357</t>
  </si>
  <si>
    <t>09-12-2024</t>
  </si>
  <si>
    <t>TXN00358</t>
  </si>
  <si>
    <t>19-01-2023</t>
  </si>
  <si>
    <t>31-01-2023</t>
  </si>
  <si>
    <t>TXN00359</t>
  </si>
  <si>
    <t>29-02-2024</t>
  </si>
  <si>
    <t>TXN00360</t>
  </si>
  <si>
    <t>17-07-2022</t>
  </si>
  <si>
    <t>TXN00361</t>
  </si>
  <si>
    <t>26-03-2024</t>
  </si>
  <si>
    <t>TXN00362</t>
  </si>
  <si>
    <t>TXN00363</t>
  </si>
  <si>
    <t>19-04-2024</t>
  </si>
  <si>
    <t>TXN00364</t>
  </si>
  <si>
    <t>14-11-2023</t>
  </si>
  <si>
    <t>TXN00365</t>
  </si>
  <si>
    <t>TXN00366</t>
  </si>
  <si>
    <t>22-05-2023</t>
  </si>
  <si>
    <t>TXN00367</t>
  </si>
  <si>
    <t>07-11-2022</t>
  </si>
  <si>
    <t>TXN00368</t>
  </si>
  <si>
    <t>TXN00369</t>
  </si>
  <si>
    <t>TXN00370</t>
  </si>
  <si>
    <t>13-12-2022</t>
  </si>
  <si>
    <t>TXN00371</t>
  </si>
  <si>
    <t>TXN00372</t>
  </si>
  <si>
    <t>TXN00373</t>
  </si>
  <si>
    <t>15-06-2024</t>
  </si>
  <si>
    <t>TXN00374</t>
  </si>
  <si>
    <t>10-07-2023</t>
  </si>
  <si>
    <t>TXN00375</t>
  </si>
  <si>
    <t>TXN00376</t>
  </si>
  <si>
    <t>TXN00377</t>
  </si>
  <si>
    <t>TXN00378</t>
  </si>
  <si>
    <t>11-11-2022</t>
  </si>
  <si>
    <t>TXN00379</t>
  </si>
  <si>
    <t>27-08-2024</t>
  </si>
  <si>
    <t>TXN00380</t>
  </si>
  <si>
    <t>26-06-2024</t>
  </si>
  <si>
    <t>TXN00381</t>
  </si>
  <si>
    <t>15-03-2023</t>
  </si>
  <si>
    <t>18-03-2023</t>
  </si>
  <si>
    <t>TXN00382</t>
  </si>
  <si>
    <t>19-01-2024</t>
  </si>
  <si>
    <t>TXN00383</t>
  </si>
  <si>
    <t>TXN00384</t>
  </si>
  <si>
    <t>TXN00385</t>
  </si>
  <si>
    <t>TXN00386</t>
  </si>
  <si>
    <t>06-08-2023</t>
  </si>
  <si>
    <t>TXN00387</t>
  </si>
  <si>
    <t>06-05-2022</t>
  </si>
  <si>
    <t>TXN00388</t>
  </si>
  <si>
    <t>20-12-2023</t>
  </si>
  <si>
    <t>TXN00389</t>
  </si>
  <si>
    <t>TXN00390</t>
  </si>
  <si>
    <t>13-07-2023</t>
  </si>
  <si>
    <t>TXN00391</t>
  </si>
  <si>
    <t>TXN00392</t>
  </si>
  <si>
    <t>13-03-2023</t>
  </si>
  <si>
    <t>TXN00393</t>
  </si>
  <si>
    <t>03-08-2022</t>
  </si>
  <si>
    <t>TXN00394</t>
  </si>
  <si>
    <t>18-06-2024</t>
  </si>
  <si>
    <t>01-07-2024</t>
  </si>
  <si>
    <t>TXN00395</t>
  </si>
  <si>
    <t>TXN00396</t>
  </si>
  <si>
    <t>TXN00397</t>
  </si>
  <si>
    <t>TXN00398</t>
  </si>
  <si>
    <t>18-03-2024</t>
  </si>
  <si>
    <t>TXN00399</t>
  </si>
  <si>
    <t>TXN00400</t>
  </si>
  <si>
    <t>TXN00401</t>
  </si>
  <si>
    <t>TXN00402</t>
  </si>
  <si>
    <t>TXN00403</t>
  </si>
  <si>
    <t>TXN00404</t>
  </si>
  <si>
    <t>20-07-2024</t>
  </si>
  <si>
    <t>TXN00405</t>
  </si>
  <si>
    <t>TXN00406</t>
  </si>
  <si>
    <t>TXN00407</t>
  </si>
  <si>
    <t>TXN00408</t>
  </si>
  <si>
    <t>11-06-2023</t>
  </si>
  <si>
    <t>TXN00409</t>
  </si>
  <si>
    <t>26-08-2024</t>
  </si>
  <si>
    <t>TXN00410</t>
  </si>
  <si>
    <t>TXN00411</t>
  </si>
  <si>
    <t>05-11-2023</t>
  </si>
  <si>
    <t>TXN00412</t>
  </si>
  <si>
    <t>08-03-2022</t>
  </si>
  <si>
    <t>19-03-2022</t>
  </si>
  <si>
    <t>TXN00413</t>
  </si>
  <si>
    <t>08-12-2022</t>
  </si>
  <si>
    <t>TXN00414</t>
  </si>
  <si>
    <t>24-03-2023</t>
  </si>
  <si>
    <t>TXN00415</t>
  </si>
  <si>
    <t>13-10-2023</t>
  </si>
  <si>
    <t>TXN00416</t>
  </si>
  <si>
    <t>29-11-2023</t>
  </si>
  <si>
    <t>TXN00417</t>
  </si>
  <si>
    <t>27-10-2024</t>
  </si>
  <si>
    <t>TXN00418</t>
  </si>
  <si>
    <t>14-02-2023</t>
  </si>
  <si>
    <t>TXN00419</t>
  </si>
  <si>
    <t>27-06-2024</t>
  </si>
  <si>
    <t>TXN00420</t>
  </si>
  <si>
    <t>02-03-2024</t>
  </si>
  <si>
    <t>TXN00421</t>
  </si>
  <si>
    <t>29-03-2024</t>
  </si>
  <si>
    <t>TXN00422</t>
  </si>
  <si>
    <t>TXN00423</t>
  </si>
  <si>
    <t>28-08-2023</t>
  </si>
  <si>
    <t>TXN00424</t>
  </si>
  <si>
    <t>20-08-2023</t>
  </si>
  <si>
    <t>TXN00425</t>
  </si>
  <si>
    <t>TXN00426</t>
  </si>
  <si>
    <t>23-10-2024</t>
  </si>
  <si>
    <t>TXN00427</t>
  </si>
  <si>
    <t>TXN00428</t>
  </si>
  <si>
    <t>19-02-2023</t>
  </si>
  <si>
    <t>TXN00429</t>
  </si>
  <si>
    <t>TXN00430</t>
  </si>
  <si>
    <t>TXN00431</t>
  </si>
  <si>
    <t>27-08-2022</t>
  </si>
  <si>
    <t>TXN00432</t>
  </si>
  <si>
    <t>23-07-2024</t>
  </si>
  <si>
    <t>24-07-2024</t>
  </si>
  <si>
    <t>TXN00433</t>
  </si>
  <si>
    <t>TXN00434</t>
  </si>
  <si>
    <t>02-07-2024</t>
  </si>
  <si>
    <t>TXN00435</t>
  </si>
  <si>
    <t>TXN00436</t>
  </si>
  <si>
    <t>TXN00437</t>
  </si>
  <si>
    <t>24-04-2022</t>
  </si>
  <si>
    <t>01-05-2022</t>
  </si>
  <si>
    <t>TXN00438</t>
  </si>
  <si>
    <t>TXN00439</t>
  </si>
  <si>
    <t>TXN00440</t>
  </si>
  <si>
    <t>TXN00441</t>
  </si>
  <si>
    <t>23-12-2024</t>
  </si>
  <si>
    <t>06-01-2025</t>
  </si>
  <si>
    <t>TXN00442</t>
  </si>
  <si>
    <t>15-06-2023</t>
  </si>
  <si>
    <t>TXN00443</t>
  </si>
  <si>
    <t>TXN00444</t>
  </si>
  <si>
    <t>TXN00445</t>
  </si>
  <si>
    <t>08-11-2023</t>
  </si>
  <si>
    <t>TXN00446</t>
  </si>
  <si>
    <t>TXN00447</t>
  </si>
  <si>
    <t>07-01-2023</t>
  </si>
  <si>
    <t>TXN00448</t>
  </si>
  <si>
    <t>14-07-2023</t>
  </si>
  <si>
    <t>TXN00449</t>
  </si>
  <si>
    <t>15-02-2023</t>
  </si>
  <si>
    <t>TXN00450</t>
  </si>
  <si>
    <t>TXN00451</t>
  </si>
  <si>
    <t>14-05-2022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</si>
  <si>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</si>
  <si>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</si>
  <si>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</si>
  <si>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</si>
  <si>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</si>
  <si>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</si>
  <si>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</si>
  <si>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</si>
  <si>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11-09-2024</t>
  </si>
  <si>
    <t>19-09-2024</t>
  </si>
  <si>
    <t>TXN00460</t>
  </si>
  <si>
    <t>17-01-2023</t>
  </si>
  <si>
    <t>TXN00461</t>
  </si>
  <si>
    <t>TXN00462</t>
  </si>
  <si>
    <t>12-11-2024</t>
  </si>
  <si>
    <t>TXN00463</t>
  </si>
  <si>
    <t>TXN00464</t>
  </si>
  <si>
    <t>TXN00465</t>
  </si>
  <si>
    <t>TXN00466</t>
  </si>
  <si>
    <t>02-04-2024</t>
  </si>
  <si>
    <t>TXN00467</t>
  </si>
  <si>
    <t>22-08-2024</t>
  </si>
  <si>
    <t>TXN00468</t>
  </si>
  <si>
    <t>06-03-2024</t>
  </si>
  <si>
    <t>TXN00469</t>
  </si>
  <si>
    <t>04-06-2024</t>
  </si>
  <si>
    <t>TXN00470</t>
  </si>
  <si>
    <t>21-09-2024</t>
  </si>
  <si>
    <t>TXN00471</t>
  </si>
  <si>
    <t>TXN00472</t>
  </si>
  <si>
    <t>20-06-2024</t>
  </si>
  <si>
    <t>TXN00473</t>
  </si>
  <si>
    <t>06-09-2023</t>
  </si>
  <si>
    <t>TXN00474</t>
  </si>
  <si>
    <t>TXN00475</t>
  </si>
  <si>
    <t>TXN00476</t>
  </si>
  <si>
    <t>TXN00477</t>
  </si>
  <si>
    <t>TXN00478</t>
  </si>
  <si>
    <t>24-06-2022</t>
  </si>
  <si>
    <t>TXN00479</t>
  </si>
  <si>
    <t>26-01-2022</t>
  </si>
  <si>
    <t>TXN00480</t>
  </si>
  <si>
    <t>02-07-2023</t>
  </si>
  <si>
    <t>TXN00481</t>
  </si>
  <si>
    <t>23-09-2022</t>
  </si>
  <si>
    <t>TXN00482</t>
  </si>
  <si>
    <t>19-04-2022</t>
  </si>
  <si>
    <t>TXN00483</t>
  </si>
  <si>
    <t>TXN00484</t>
  </si>
  <si>
    <t>TXN00485</t>
  </si>
  <si>
    <t>26-05-2022</t>
  </si>
  <si>
    <t>05-06-2022</t>
  </si>
  <si>
    <t>TXN00486</t>
  </si>
  <si>
    <t>TXN00487</t>
  </si>
  <si>
    <t>TXN00488</t>
  </si>
  <si>
    <t>TXN00489</t>
  </si>
  <si>
    <t>23-11-2022</t>
  </si>
  <si>
    <t>TXN00490</t>
  </si>
  <si>
    <t>TXN00491</t>
  </si>
  <si>
    <t>07-09-2022</t>
  </si>
  <si>
    <t>TXN00492</t>
  </si>
  <si>
    <t>TXN00493</t>
  </si>
  <si>
    <t>26-06-2022</t>
  </si>
  <si>
    <t>TXN00494</t>
  </si>
  <si>
    <t>TXN00495</t>
  </si>
  <si>
    <t>07-11-2024</t>
  </si>
  <si>
    <t>TXN00496</t>
  </si>
  <si>
    <t>TXN00497</t>
  </si>
  <si>
    <t>13-06-2023</t>
  </si>
  <si>
    <t>TXN00498</t>
  </si>
  <si>
    <t>TXN00499</t>
  </si>
  <si>
    <t>02-11-2023</t>
  </si>
  <si>
    <t>TXN00500</t>
  </si>
  <si>
    <t>TXN00501</t>
  </si>
  <si>
    <t>TXN00502</t>
  </si>
  <si>
    <t>04-08-2024</t>
  </si>
  <si>
    <t>TXN00503</t>
  </si>
  <si>
    <t>18-12-2024</t>
  </si>
  <si>
    <t>TXN00504</t>
  </si>
  <si>
    <t>05-11-2022</t>
  </si>
  <si>
    <t>TXN00505</t>
  </si>
  <si>
    <t>TXN00506</t>
  </si>
  <si>
    <t>04-04-2023</t>
  </si>
  <si>
    <t>TXN00507</t>
  </si>
  <si>
    <t>TXN00508</t>
  </si>
  <si>
    <t>TXN00509</t>
  </si>
  <si>
    <t>20-08-2022</t>
  </si>
  <si>
    <t>TXN00510</t>
  </si>
  <si>
    <t>TXN00511</t>
  </si>
  <si>
    <t>TXN00512</t>
  </si>
  <si>
    <t>TXN00513</t>
  </si>
  <si>
    <t>TXN00514</t>
  </si>
  <si>
    <t>26-05-2023</t>
  </si>
  <si>
    <t>TXN00515</t>
  </si>
  <si>
    <t>TXN00516</t>
  </si>
  <si>
    <t>08-02-2023</t>
  </si>
  <si>
    <t>TXN00517</t>
  </si>
  <si>
    <t>28-07-2023</t>
  </si>
  <si>
    <t>TXN00518</t>
  </si>
  <si>
    <t>TXN00519</t>
  </si>
  <si>
    <t>TXN00520</t>
  </si>
  <si>
    <t>TXN00521</t>
  </si>
  <si>
    <t>28-01-2022</t>
  </si>
  <si>
    <t>09-02-2022</t>
  </si>
  <si>
    <t>TXN00522</t>
  </si>
  <si>
    <t>08-05-2022</t>
  </si>
  <si>
    <t>TXN00523</t>
  </si>
  <si>
    <t>01-09-2024</t>
  </si>
  <si>
    <t>TXN00524</t>
  </si>
  <si>
    <t>09-02-2023</t>
  </si>
  <si>
    <t>TXN00525</t>
  </si>
  <si>
    <t>24-04-2024</t>
  </si>
  <si>
    <t>TXN00526</t>
  </si>
  <si>
    <t>TXN00527</t>
  </si>
  <si>
    <t>22-06-2023</t>
  </si>
  <si>
    <t>TXN00528</t>
  </si>
  <si>
    <t>03-08-2024</t>
  </si>
  <si>
    <t>09-08-2024</t>
  </si>
  <si>
    <t>TXN00529</t>
  </si>
  <si>
    <t>TXN00530</t>
  </si>
  <si>
    <t>15-10-2024</t>
  </si>
  <si>
    <t>TXN00531</t>
  </si>
  <si>
    <t>18-05-2022</t>
  </si>
  <si>
    <t>24-05-2022</t>
  </si>
  <si>
    <t>TXN00532</t>
  </si>
  <si>
    <t>02-10-2022</t>
  </si>
  <si>
    <t>TXN00533</t>
  </si>
  <si>
    <t>TXN00534</t>
  </si>
  <si>
    <t>04-09-2024</t>
  </si>
  <si>
    <t>TXN00535</t>
  </si>
  <si>
    <t>21-03-2024</t>
  </si>
  <si>
    <t>TXN00536</t>
  </si>
  <si>
    <t>TXN00537</t>
  </si>
  <si>
    <t>24-05-2023</t>
  </si>
  <si>
    <t>TXN00538</t>
  </si>
  <si>
    <t>03-07-2024</t>
  </si>
  <si>
    <t>TXN00539</t>
  </si>
  <si>
    <t>12-09-2022</t>
  </si>
  <si>
    <t>TXN00540</t>
  </si>
  <si>
    <t>22-03-2022</t>
  </si>
  <si>
    <t>TXN00541</t>
  </si>
  <si>
    <t>TXN00542</t>
  </si>
  <si>
    <t>TXN00543</t>
  </si>
  <si>
    <t>TXN00544</t>
  </si>
  <si>
    <t>TXN00545</t>
  </si>
  <si>
    <t>06-02-2024</t>
  </si>
  <si>
    <t>TXN00546</t>
  </si>
  <si>
    <t>TXN00547</t>
  </si>
  <si>
    <t>TXN00548</t>
  </si>
  <si>
    <t>TXN00549</t>
  </si>
  <si>
    <t>TXN00550</t>
  </si>
  <si>
    <t>15-02-2022</t>
  </si>
  <si>
    <t>20-02-2022</t>
  </si>
  <si>
    <t>TXN00551</t>
  </si>
  <si>
    <t>21-08-2022</t>
  </si>
  <si>
    <t>TXN00552</t>
  </si>
  <si>
    <t>TXN00553</t>
  </si>
  <si>
    <t>TXN00554</t>
  </si>
  <si>
    <t>TXN00555</t>
  </si>
  <si>
    <t>TXN00556</t>
  </si>
  <si>
    <t>TXN00557</t>
  </si>
  <si>
    <t>08-05-2024</t>
  </si>
  <si>
    <t>TXN00558</t>
  </si>
  <si>
    <t>10-11-2023</t>
  </si>
  <si>
    <t>TXN00559</t>
  </si>
  <si>
    <t>21-01-2023</t>
  </si>
  <si>
    <t>TXN00560</t>
  </si>
  <si>
    <t>TXN00561</t>
  </si>
  <si>
    <t>07-09-2023</t>
  </si>
  <si>
    <t>TXN00562</t>
  </si>
  <si>
    <t>TXN00563</t>
  </si>
  <si>
    <t>TXN00564</t>
  </si>
  <si>
    <t>13-07-2024</t>
  </si>
  <si>
    <t>TXN00565</t>
  </si>
  <si>
    <t>29-08-2022</t>
  </si>
  <si>
    <t>TXN00566</t>
  </si>
  <si>
    <t>22-09-2024</t>
  </si>
  <si>
    <t>TXN00567</t>
  </si>
  <si>
    <t>26-08-2022</t>
  </si>
  <si>
    <t>TXN00568</t>
  </si>
  <si>
    <t>TXN00569</t>
  </si>
  <si>
    <t>28-11-2022</t>
  </si>
  <si>
    <t>TXN00570</t>
  </si>
  <si>
    <t>21-04-2023</t>
  </si>
  <si>
    <t>25-04-2023</t>
  </si>
  <si>
    <t>TXN00571</t>
  </si>
  <si>
    <t>10-09-2024</t>
  </si>
  <si>
    <t>TXN00572</t>
  </si>
  <si>
    <t>14-09-2024</t>
  </si>
  <si>
    <t>TXN00573</t>
  </si>
  <si>
    <t>TXN00574</t>
  </si>
  <si>
    <t>08-12-2024</t>
  </si>
  <si>
    <t>TXN00575</t>
  </si>
  <si>
    <t>01-12-2023</t>
  </si>
  <si>
    <t>TXN00576</t>
  </si>
  <si>
    <t>06-07-2022</t>
  </si>
  <si>
    <t>TXN00577</t>
  </si>
  <si>
    <t>02-02-2023</t>
  </si>
  <si>
    <t>TXN00578</t>
  </si>
  <si>
    <t>TXN00579</t>
  </si>
  <si>
    <t>TXN00580</t>
  </si>
  <si>
    <t>21-05-2022</t>
  </si>
  <si>
    <t>TXN00581</t>
  </si>
  <si>
    <t>09-09-2024</t>
  </si>
  <si>
    <t>TXN00582</t>
  </si>
  <si>
    <t>TXN00583</t>
  </si>
  <si>
    <t>TXN00584</t>
  </si>
  <si>
    <t>20-05-2023</t>
  </si>
  <si>
    <t>03-06-2023</t>
  </si>
  <si>
    <t>TXN00585</t>
  </si>
  <si>
    <t>TXN00586</t>
  </si>
  <si>
    <t>22-10-2023</t>
  </si>
  <si>
    <t>TXN00587</t>
  </si>
  <si>
    <t>06-10-2023</t>
  </si>
  <si>
    <t>TXN00588</t>
  </si>
  <si>
    <t>TXN00589</t>
  </si>
  <si>
    <t>12-12-2022</t>
  </si>
  <si>
    <t>TXN00590</t>
  </si>
  <si>
    <t>TXN00591</t>
  </si>
  <si>
    <t>17-04-2022</t>
  </si>
  <si>
    <t>27-04-2022</t>
  </si>
  <si>
    <t>TXN00592</t>
  </si>
  <si>
    <t>TXN00593</t>
  </si>
  <si>
    <t>TXN00594</t>
  </si>
  <si>
    <t>TXN00595</t>
  </si>
  <si>
    <t>22-04-2024</t>
  </si>
  <si>
    <t>TXN00596</t>
  </si>
  <si>
    <t>28-02-2023</t>
  </si>
  <si>
    <t>TXN00597</t>
  </si>
  <si>
    <t>14-10-2022</t>
  </si>
  <si>
    <t>TXN00598</t>
  </si>
  <si>
    <t>21-05-2023</t>
  </si>
  <si>
    <t>TXN00599</t>
  </si>
  <si>
    <t>08-09-2024</t>
  </si>
  <si>
    <t>TXN00600</t>
  </si>
  <si>
    <t>14-07-2024</t>
  </si>
  <si>
    <t>TXN00601</t>
  </si>
  <si>
    <t>02-11-2024</t>
  </si>
  <si>
    <t>TXN00602</t>
  </si>
  <si>
    <t>TXN00603</t>
  </si>
  <si>
    <t>TXN00604</t>
  </si>
  <si>
    <t>TXN00605</t>
  </si>
  <si>
    <t>TXN00606</t>
  </si>
  <si>
    <t>10-11-2022</t>
  </si>
  <si>
    <t>25-11-2022</t>
  </si>
  <si>
    <t>TXN00607</t>
  </si>
  <si>
    <t>TXN00608</t>
  </si>
  <si>
    <t>27-04-2023</t>
  </si>
  <si>
    <t>02-05-2023</t>
  </si>
  <si>
    <t>TXN00609</t>
  </si>
  <si>
    <t>08-11-2022</t>
  </si>
  <si>
    <t>TXN00610</t>
  </si>
  <si>
    <t>15-01-2022</t>
  </si>
  <si>
    <t>TXN00611</t>
  </si>
  <si>
    <t>TXN00612</t>
  </si>
  <si>
    <t>08-11-2024</t>
  </si>
  <si>
    <t>TXN00613</t>
  </si>
  <si>
    <t>01-11-2022</t>
  </si>
  <si>
    <t>TXN00614</t>
  </si>
  <si>
    <t>TXN00615</t>
  </si>
  <si>
    <t>25-10-2023</t>
  </si>
  <si>
    <t>TXN00616</t>
  </si>
  <si>
    <t>TXN00617</t>
  </si>
  <si>
    <t>TXN00618</t>
  </si>
  <si>
    <t>TXN00619</t>
  </si>
  <si>
    <t>18-04-2023</t>
  </si>
  <si>
    <t>TXN00620</t>
  </si>
  <si>
    <t>05-01-2022</t>
  </si>
  <si>
    <t>TXN00621</t>
  </si>
  <si>
    <t>TXN00622</t>
  </si>
  <si>
    <t>12-02-2022</t>
  </si>
  <si>
    <t>TXN00623</t>
  </si>
  <si>
    <t>TXN00624</t>
  </si>
  <si>
    <t>08-09-2022</t>
  </si>
  <si>
    <t>16-09-2022</t>
  </si>
  <si>
    <t>TXN00625</t>
  </si>
  <si>
    <t>TXN00626</t>
  </si>
  <si>
    <t>TXN00627</t>
  </si>
  <si>
    <t>TXN00628</t>
  </si>
  <si>
    <t>06-09-2022</t>
  </si>
  <si>
    <t>TXN00629</t>
  </si>
  <si>
    <t>08-08-2022</t>
  </si>
  <si>
    <t>TXN00630</t>
  </si>
  <si>
    <t>TXN00631</t>
  </si>
  <si>
    <t>TXN00632</t>
  </si>
  <si>
    <t>02-09-2023</t>
  </si>
  <si>
    <t>TXN00633</t>
  </si>
  <si>
    <t>06-04-2022</t>
  </si>
  <si>
    <t>TXN00634</t>
  </si>
  <si>
    <t>TXN00635</t>
  </si>
  <si>
    <t>TXN00636</t>
  </si>
  <si>
    <t>TXN00637</t>
  </si>
  <si>
    <t>TXN00638</t>
  </si>
  <si>
    <t>TXN00639</t>
  </si>
  <si>
    <t>25-12-2023</t>
  </si>
  <si>
    <t>29-12-2023</t>
  </si>
  <si>
    <t>TXN00640</t>
  </si>
  <si>
    <t>16-08-2023</t>
  </si>
  <si>
    <t>TXN00641</t>
  </si>
  <si>
    <t>TXN00642</t>
  </si>
  <si>
    <t>TXN00643</t>
  </si>
  <si>
    <t>TXN00644</t>
  </si>
  <si>
    <t>20-09-2023</t>
  </si>
  <si>
    <t>TXN00645</t>
  </si>
  <si>
    <t>06-02-2023</t>
  </si>
  <si>
    <t>TXN00646</t>
  </si>
  <si>
    <t>31-03-2022</t>
  </si>
  <si>
    <t>TXN00647</t>
  </si>
  <si>
    <t>TXN00648</t>
  </si>
  <si>
    <t>TXN00649</t>
  </si>
  <si>
    <t>TXN00650</t>
  </si>
  <si>
    <t>TXN00651</t>
  </si>
  <si>
    <t>TXN00652</t>
  </si>
  <si>
    <t>19-11-2022</t>
  </si>
  <si>
    <t>TXN00653</t>
  </si>
  <si>
    <t>TXN00654</t>
  </si>
  <si>
    <t>05-09-2023</t>
  </si>
  <si>
    <t>TXN00655</t>
  </si>
  <si>
    <t>TXN00656</t>
  </si>
  <si>
    <t>16-07-2022</t>
  </si>
  <si>
    <t>TXN00657</t>
  </si>
  <si>
    <t>TXN00658</t>
  </si>
  <si>
    <t>TXN00659</t>
  </si>
  <si>
    <t>22-02-2022</t>
  </si>
  <si>
    <t>TXN00660</t>
  </si>
  <si>
    <t>TXN00661</t>
  </si>
  <si>
    <t>TXN00662</t>
  </si>
  <si>
    <t>TXN00663</t>
  </si>
  <si>
    <t>TXN00664</t>
  </si>
  <si>
    <t>13-05-2022</t>
  </si>
  <si>
    <t>TXN00665</t>
  </si>
  <si>
    <t>TXN00666</t>
  </si>
  <si>
    <t>TXN00667</t>
  </si>
  <si>
    <t>TXN00668</t>
  </si>
  <si>
    <t>TXN00669</t>
  </si>
  <si>
    <t>08-04-2023</t>
  </si>
  <si>
    <t>20-04-2023</t>
  </si>
  <si>
    <t>TXN00670</t>
  </si>
  <si>
    <t>TXN00671</t>
  </si>
  <si>
    <t>29-07-2022</t>
  </si>
  <si>
    <t>TXN00672</t>
  </si>
  <si>
    <t>TXN00673</t>
  </si>
  <si>
    <t>TXN00674</t>
  </si>
  <si>
    <t>TXN00675</t>
  </si>
  <si>
    <t>10-12-2023</t>
  </si>
  <si>
    <t>TXN00676</t>
  </si>
  <si>
    <t>TXN00677</t>
  </si>
  <si>
    <t>TXN00678</t>
  </si>
  <si>
    <t>20-03-2024</t>
  </si>
  <si>
    <t>TXN00679</t>
  </si>
  <si>
    <t>10-01-2024</t>
  </si>
  <si>
    <t>TXN00680</t>
  </si>
  <si>
    <t>TXN00681</t>
  </si>
  <si>
    <t>TXN00682</t>
  </si>
  <si>
    <t>TXN00683</t>
  </si>
  <si>
    <t>TXN00684</t>
  </si>
  <si>
    <t>09-02-2024</t>
  </si>
  <si>
    <t>TXN00685</t>
  </si>
  <si>
    <t>TXN00686</t>
  </si>
  <si>
    <t>23-04-2022</t>
  </si>
  <si>
    <t>30-04-2022</t>
  </si>
  <si>
    <t>TXN00687</t>
  </si>
  <si>
    <t>TXN00688</t>
  </si>
  <si>
    <t>TXN00689</t>
  </si>
  <si>
    <t>TXN00690</t>
  </si>
  <si>
    <t>TXN00691</t>
  </si>
  <si>
    <t>TXN00692</t>
  </si>
  <si>
    <t>12-03-2024</t>
  </si>
  <si>
    <t>TXN00693</t>
  </si>
  <si>
    <t>TXN00694</t>
  </si>
  <si>
    <t>TXN00695</t>
  </si>
  <si>
    <t>08-10-2022</t>
  </si>
  <si>
    <t>TXN00696</t>
  </si>
  <si>
    <t>02-01-2025</t>
  </si>
  <si>
    <t>TXN00697</t>
  </si>
  <si>
    <t>20-06-2022</t>
  </si>
  <si>
    <t>TXN00698</t>
  </si>
  <si>
    <t>15-08-2024</t>
  </si>
  <si>
    <t>TXN00699</t>
  </si>
  <si>
    <t>08-04-2022</t>
  </si>
  <si>
    <t>TXN00700</t>
  </si>
  <si>
    <t>30-12-2024</t>
  </si>
  <si>
    <t>01-01-2025</t>
  </si>
  <si>
    <t>TXN00701</t>
  </si>
  <si>
    <t>01-02-2023</t>
  </si>
  <si>
    <t>TXN00702</t>
  </si>
  <si>
    <t>24-11-2024</t>
  </si>
  <si>
    <t>TXN00703</t>
  </si>
  <si>
    <t>TXN00704</t>
  </si>
  <si>
    <t>22-10-2022</t>
  </si>
  <si>
    <t>TXN00705</t>
  </si>
  <si>
    <t>TXN00706</t>
  </si>
  <si>
    <t>12-01-2025</t>
  </si>
  <si>
    <t>TXN00707</t>
  </si>
  <si>
    <t>29-05-2023</t>
  </si>
  <si>
    <t>TXN00708</t>
  </si>
  <si>
    <t>TXN00709</t>
  </si>
  <si>
    <t>09-06-2022</t>
  </si>
  <si>
    <t>TXN00710</t>
  </si>
  <si>
    <t>TXN00711</t>
  </si>
  <si>
    <t>06-07-2023</t>
  </si>
  <si>
    <t>TXN00712</t>
  </si>
  <si>
    <t>TXN00713</t>
  </si>
  <si>
    <t>TXN00714</t>
  </si>
  <si>
    <t>TXN00715</t>
  </si>
  <si>
    <t>TXN00716</t>
  </si>
  <si>
    <t>28-10-2023</t>
  </si>
  <si>
    <t>TXN00717</t>
  </si>
  <si>
    <t>18-09-2024</t>
  </si>
  <si>
    <t>TXN00718</t>
  </si>
  <si>
    <t>TXN00719</t>
  </si>
  <si>
    <t>TXN00720</t>
  </si>
  <si>
    <t>TXN00721</t>
  </si>
  <si>
    <t>09-11-2023</t>
  </si>
  <si>
    <t>TXN00722</t>
  </si>
  <si>
    <t>02-12-2023</t>
  </si>
  <si>
    <t>TXN00723</t>
  </si>
  <si>
    <t>TXN00724</t>
  </si>
  <si>
    <t>16-04-2023</t>
  </si>
  <si>
    <t>TXN00725</t>
  </si>
  <si>
    <t>21-05-2024</t>
  </si>
  <si>
    <t>TXN00726</t>
  </si>
  <si>
    <t>08-07-2024</t>
  </si>
  <si>
    <t>TXN00727</t>
  </si>
  <si>
    <t>TXN00728</t>
  </si>
  <si>
    <t>TXN00729</t>
  </si>
  <si>
    <t>TXN00730</t>
  </si>
  <si>
    <t>19-10-2022</t>
  </si>
  <si>
    <t>TXN00731</t>
  </si>
  <si>
    <t>18-08-2024</t>
  </si>
  <si>
    <t>TXN00732</t>
  </si>
  <si>
    <t>20-12-2022</t>
  </si>
  <si>
    <t>TXN00733</t>
  </si>
  <si>
    <t>TXN00734</t>
  </si>
  <si>
    <t>27-11-2022</t>
  </si>
  <si>
    <t>TXN00735</t>
  </si>
  <si>
    <t>TXN00736</t>
  </si>
  <si>
    <t>28-11-2024</t>
  </si>
  <si>
    <t>TXN00737</t>
  </si>
  <si>
    <t>28-09-2024</t>
  </si>
  <si>
    <t>TXN00738</t>
  </si>
  <si>
    <t>TXN00739</t>
  </si>
  <si>
    <t>TXN00740</t>
  </si>
  <si>
    <t>13-09-2023</t>
  </si>
  <si>
    <t>17-09-2023</t>
  </si>
  <si>
    <t>TXN00741</t>
  </si>
  <si>
    <t>TXN00742</t>
  </si>
  <si>
    <t>TXN00743</t>
  </si>
  <si>
    <t>04-12-2023</t>
  </si>
  <si>
    <t>TXN00744</t>
  </si>
  <si>
    <t>TXN00745</t>
  </si>
  <si>
    <t>TXN00746</t>
  </si>
  <si>
    <t>19-02-2024</t>
  </si>
  <si>
    <t>TXN00747</t>
  </si>
  <si>
    <t>31-08-2022</t>
  </si>
  <si>
    <t>03-09-2022</t>
  </si>
  <si>
    <t>TXN00748</t>
  </si>
  <si>
    <t>TXN00749</t>
  </si>
  <si>
    <t>TXN00750</t>
  </si>
  <si>
    <t>19-06-2023</t>
  </si>
  <si>
    <t>TXN00751</t>
  </si>
  <si>
    <t>TXN00752</t>
  </si>
  <si>
    <t>30-05-2023</t>
  </si>
  <si>
    <t>TXN00753</t>
  </si>
  <si>
    <t>TXN00754</t>
  </si>
  <si>
    <t>04-03-2022</t>
  </si>
  <si>
    <t>TXN00755</t>
  </si>
  <si>
    <t>TXN00756</t>
  </si>
  <si>
    <t>17-12-2024</t>
  </si>
  <si>
    <t>TXN00757</t>
  </si>
  <si>
    <t>17-11-2022</t>
  </si>
  <si>
    <t>TXN00758</t>
  </si>
  <si>
    <t>TXN00759</t>
  </si>
  <si>
    <t>10-02-2022</t>
  </si>
  <si>
    <t>TXN00760</t>
  </si>
  <si>
    <t>15-05-2022</t>
  </si>
  <si>
    <t>TXN00761</t>
  </si>
  <si>
    <t>TXN00762</t>
  </si>
  <si>
    <t>20-09-2024</t>
  </si>
  <si>
    <t>TXN00763</t>
  </si>
  <si>
    <t>TXN00764</t>
  </si>
  <si>
    <t>02-07-2022</t>
  </si>
  <si>
    <t>TXN00765</t>
  </si>
  <si>
    <t>12-11-2022</t>
  </si>
  <si>
    <t>TXN00766</t>
  </si>
  <si>
    <t>17-06-2023</t>
  </si>
  <si>
    <t>TXN00767</t>
  </si>
  <si>
    <t>21-12-2022</t>
  </si>
  <si>
    <t>TXN00768</t>
  </si>
  <si>
    <t>05-04-2024</t>
  </si>
  <si>
    <t>TXN00769</t>
  </si>
  <si>
    <t>TXN00770</t>
  </si>
  <si>
    <t>TXN00771</t>
  </si>
  <si>
    <t>TXN00772</t>
  </si>
  <si>
    <t>TXN00773</t>
  </si>
  <si>
    <t>TXN00774</t>
  </si>
  <si>
    <t>12-05-2022</t>
  </si>
  <si>
    <t>TXN00775</t>
  </si>
  <si>
    <t>TXN00776</t>
  </si>
  <si>
    <t>25-07-2023</t>
  </si>
  <si>
    <t>TXN00777</t>
  </si>
  <si>
    <t>TXN00778</t>
  </si>
  <si>
    <t>TXN00779</t>
  </si>
  <si>
    <t>TXN00780</t>
  </si>
  <si>
    <t>TXN00781</t>
  </si>
  <si>
    <t>TXN00782</t>
  </si>
  <si>
    <t>TXN00783</t>
  </si>
  <si>
    <t>22-12-2024</t>
  </si>
  <si>
    <t>TXN00784</t>
  </si>
  <si>
    <t>01-11-2023</t>
  </si>
  <si>
    <t>TXN00785</t>
  </si>
  <si>
    <t>29-03-2023</t>
  </si>
  <si>
    <t>TXN00786</t>
  </si>
  <si>
    <t>TXN00787</t>
  </si>
  <si>
    <t>06-01-2023</t>
  </si>
  <si>
    <t>TXN00788</t>
  </si>
  <si>
    <t>24-07-2022</t>
  </si>
  <si>
    <t>TXN00789</t>
  </si>
  <si>
    <t>TXN00790</t>
  </si>
  <si>
    <t>TXN00791</t>
  </si>
  <si>
    <t>TXN00792</t>
  </si>
  <si>
    <t>22-04-2023</t>
  </si>
  <si>
    <t>TXN00793</t>
  </si>
  <si>
    <t>TXN00794</t>
  </si>
  <si>
    <t>23-06-2022</t>
  </si>
  <si>
    <t>TXN00795</t>
  </si>
  <si>
    <t>14-12-2022</t>
  </si>
  <si>
    <t>28-12-2022</t>
  </si>
  <si>
    <t>TXN00796</t>
  </si>
  <si>
    <t>TXN00797</t>
  </si>
  <si>
    <t>TXN00798</t>
  </si>
  <si>
    <t>TXN00799</t>
  </si>
  <si>
    <t>10-09-2022</t>
  </si>
  <si>
    <t>TXN00800</t>
  </si>
  <si>
    <t>19-09-2023</t>
  </si>
  <si>
    <t>TXN00801</t>
  </si>
  <si>
    <t>TXN00802</t>
  </si>
  <si>
    <t>10-03-2022</t>
  </si>
  <si>
    <t>TXN00803</t>
  </si>
  <si>
    <t>15-01-2023</t>
  </si>
  <si>
    <t>TXN00804</t>
  </si>
  <si>
    <t>TXN00805</t>
  </si>
  <si>
    <t>TXN00806</t>
  </si>
  <si>
    <t>23-02-2023</t>
  </si>
  <si>
    <t>TXN00807</t>
  </si>
  <si>
    <t>TXN00808</t>
  </si>
  <si>
    <t>06-04-2023</t>
  </si>
  <si>
    <t>TXN00809</t>
  </si>
  <si>
    <t>TXN00810</t>
  </si>
  <si>
    <t>29-07-2024</t>
  </si>
  <si>
    <t>TXN00811</t>
  </si>
  <si>
    <t>TXN00812</t>
  </si>
  <si>
    <t>05-12-2024</t>
  </si>
  <si>
    <t>15-12-2024</t>
  </si>
  <si>
    <t>TXN00813</t>
  </si>
  <si>
    <t>TXN00814</t>
  </si>
  <si>
    <t>TXN00815</t>
  </si>
  <si>
    <t>TXN00816</t>
  </si>
  <si>
    <t>TXN00817</t>
  </si>
  <si>
    <t>09-03-2023</t>
  </si>
  <si>
    <t>TXN00818</t>
  </si>
  <si>
    <t>TXN00819</t>
  </si>
  <si>
    <t>TXN00820</t>
  </si>
  <si>
    <t>TXN00821</t>
  </si>
  <si>
    <t>05-10-2023</t>
  </si>
  <si>
    <t>16-10-2023</t>
  </si>
  <si>
    <t>TXN00822</t>
  </si>
  <si>
    <t>24-08-2024</t>
  </si>
  <si>
    <t>TXN00823</t>
  </si>
  <si>
    <t>20-11-2024</t>
  </si>
  <si>
    <t>TXN00824</t>
  </si>
  <si>
    <t>11-04-2023</t>
  </si>
  <si>
    <t>TXN00825</t>
  </si>
  <si>
    <t>10-04-2024</t>
  </si>
  <si>
    <t>TXN00826</t>
  </si>
  <si>
    <t>TXN00827</t>
  </si>
  <si>
    <t>08-01-2024</t>
  </si>
  <si>
    <t>16-01-2024</t>
  </si>
  <si>
    <t>TXN00828</t>
  </si>
  <si>
    <t>TXN00829</t>
  </si>
  <si>
    <t>TXN00830</t>
  </si>
  <si>
    <t>29-12-2022</t>
  </si>
  <si>
    <t>TXN00831</t>
  </si>
  <si>
    <t>14-04-2022</t>
  </si>
  <si>
    <t>TXN00832</t>
  </si>
  <si>
    <t>TXN00833</t>
  </si>
  <si>
    <t>TXN00834</t>
  </si>
  <si>
    <t>16-03-2023</t>
  </si>
  <si>
    <t>TXN00835</t>
  </si>
  <si>
    <t>TXN00836</t>
  </si>
  <si>
    <t>TXN00837</t>
  </si>
  <si>
    <t>14-09-2022</t>
  </si>
  <si>
    <t>TXN00838</t>
  </si>
  <si>
    <t>TXN00839</t>
  </si>
  <si>
    <t>06-06-2023</t>
  </si>
  <si>
    <t>TXN00840</t>
  </si>
  <si>
    <t>TXN00841</t>
  </si>
  <si>
    <t>15-03-2024</t>
  </si>
  <si>
    <t>23-03-2024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</si>
  <si>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</si>
  <si>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</si>
  <si>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</si>
  <si>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</si>
  <si>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</si>
  <si>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</si>
  <si>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</si>
  <si>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</si>
  <si>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</si>
  <si>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</si>
  <si>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18-09-2022</t>
  </si>
  <si>
    <t>TXN00852</t>
  </si>
  <si>
    <t>TXN00853</t>
  </si>
  <si>
    <t>TXN00854</t>
  </si>
  <si>
    <t>23-05-2023</t>
  </si>
  <si>
    <t>TXN00855</t>
  </si>
  <si>
    <t>TXN00856</t>
  </si>
  <si>
    <t>TXN00857</t>
  </si>
  <si>
    <t>03-05-2024</t>
  </si>
  <si>
    <t>09-05-2024</t>
  </si>
  <si>
    <t>TXN00858</t>
  </si>
  <si>
    <t>21-04-2024</t>
  </si>
  <si>
    <t>TXN00859</t>
  </si>
  <si>
    <t>06-10-2024</t>
  </si>
  <si>
    <t>TXN00860</t>
  </si>
  <si>
    <t>16-02-2023</t>
  </si>
  <si>
    <t>TXN00861</t>
  </si>
  <si>
    <t>09-05-2023</t>
  </si>
  <si>
    <t>TXN00862</t>
  </si>
  <si>
    <t>05-07-2023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</si>
  <si>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</si>
  <si>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</si>
  <si>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</si>
  <si>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</si>
  <si>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</si>
  <si>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</si>
  <si>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</si>
  <si>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</si>
  <si>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30-05-2024</t>
  </si>
  <si>
    <t>TXN00871</t>
  </si>
  <si>
    <t>09-05-2022</t>
  </si>
  <si>
    <t>TXN00872</t>
  </si>
  <si>
    <t>TXN00873</t>
  </si>
  <si>
    <t>10-02-2023</t>
  </si>
  <si>
    <t>17-02-2023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</si>
  <si>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</si>
  <si>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</si>
  <si>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</si>
  <si>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</si>
  <si>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</si>
  <si>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</si>
  <si>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</si>
  <si>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</si>
  <si>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</si>
  <si>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</si>
  <si>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16-05-2022</t>
  </si>
  <si>
    <t>TXN00884</t>
  </si>
  <si>
    <t>08-12-2023</t>
  </si>
  <si>
    <t>TXN00885</t>
  </si>
  <si>
    <t>17-09-2024</t>
  </si>
  <si>
    <t>TXN00886</t>
  </si>
  <si>
    <t>TXN00887</t>
  </si>
  <si>
    <t>TXN00888</t>
  </si>
  <si>
    <t>31-08-2024</t>
  </si>
  <si>
    <t>TXN00889</t>
  </si>
  <si>
    <t>TXN00890</t>
  </si>
  <si>
    <t>TXN00891</t>
  </si>
  <si>
    <t>TXN00892</t>
  </si>
  <si>
    <t>16-05-2023</t>
  </si>
  <si>
    <t>TXN00893</t>
  </si>
  <si>
    <t>04-01-2024</t>
  </si>
  <si>
    <t>TXN00894</t>
  </si>
  <si>
    <t>TXN00895</t>
  </si>
  <si>
    <t>TXN00896</t>
  </si>
  <si>
    <t>TXN00897</t>
  </si>
  <si>
    <t>TXN00898</t>
  </si>
  <si>
    <t>TXN00899</t>
  </si>
  <si>
    <t>14-12-2023</t>
  </si>
  <si>
    <t>TXN00900</t>
  </si>
  <si>
    <t>TXN00901</t>
  </si>
  <si>
    <t>TXN00902</t>
  </si>
  <si>
    <t>TXN00903</t>
  </si>
  <si>
    <t>05-10-2022</t>
  </si>
  <si>
    <t>TXN00904</t>
  </si>
  <si>
    <t>TXN00905</t>
  </si>
  <si>
    <t>TXN00906</t>
  </si>
  <si>
    <t>TXN00907</t>
  </si>
  <si>
    <t>01-04-2024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</si>
  <si>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</si>
  <si>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</si>
  <si>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</si>
  <si>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</si>
  <si>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</si>
  <si>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</si>
  <si>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</si>
  <si>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</si>
  <si>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</si>
  <si>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</si>
  <si>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</si>
  <si>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</si>
  <si>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13-02-2024</t>
  </si>
  <si>
    <t>TXN00920</t>
  </si>
  <si>
    <t>TXN00921</t>
  </si>
  <si>
    <t>TXN00922</t>
  </si>
  <si>
    <t>TXN00923</t>
  </si>
  <si>
    <t>02-06-2024</t>
  </si>
  <si>
    <t>09-06-2024</t>
  </si>
  <si>
    <t>TXN00924</t>
  </si>
  <si>
    <t>TXN00925</t>
  </si>
  <si>
    <t>30-08-2023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</si>
  <si>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</si>
  <si>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</si>
  <si>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</si>
  <si>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</si>
  <si>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</si>
  <si>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</si>
  <si>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</si>
  <si>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</si>
  <si>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</si>
  <si>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</si>
  <si>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</si>
  <si>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</si>
  <si>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13-01-2022</t>
  </si>
  <si>
    <t>TXN00938</t>
  </si>
  <si>
    <t>TXN00939</t>
  </si>
  <si>
    <t>25-01-2024</t>
  </si>
  <si>
    <t>TXN00940</t>
  </si>
  <si>
    <t>TXN00941</t>
  </si>
  <si>
    <t>18-09-2023</t>
  </si>
  <si>
    <t>TXN00942</t>
  </si>
  <si>
    <t>TXN00943</t>
  </si>
  <si>
    <t>TXN00944</t>
  </si>
  <si>
    <t>TXN00945</t>
  </si>
  <si>
    <t>09-07-2023</t>
  </si>
  <si>
    <t>TXN00946</t>
  </si>
  <si>
    <t>TXN00947</t>
  </si>
  <si>
    <t>02-01-2022</t>
  </si>
  <si>
    <t>06-01-2022</t>
  </si>
  <si>
    <t>TXN00948</t>
  </si>
  <si>
    <t>TXN00949</t>
  </si>
  <si>
    <t>TXN00950</t>
  </si>
  <si>
    <t>TXN00951</t>
  </si>
  <si>
    <t>TXN00952</t>
  </si>
  <si>
    <t>14-06-2023</t>
  </si>
  <si>
    <t>TXN00953</t>
  </si>
  <si>
    <t>03-10-2023</t>
  </si>
  <si>
    <t>TXN00954</t>
  </si>
  <si>
    <t>TXN00955</t>
  </si>
  <si>
    <t>TXN00956</t>
  </si>
  <si>
    <t>TXN00957</t>
  </si>
  <si>
    <t>TXN00958</t>
  </si>
  <si>
    <t>TXN00959</t>
  </si>
  <si>
    <t>25-12-2024</t>
  </si>
  <si>
    <t>TXN00960</t>
  </si>
  <si>
    <t>06-01-2024</t>
  </si>
  <si>
    <t>TXN00961</t>
  </si>
  <si>
    <t>TXN00962</t>
  </si>
  <si>
    <t>TXN00963</t>
  </si>
  <si>
    <t>TXN00964</t>
  </si>
  <si>
    <t>24-12-2024</t>
  </si>
  <si>
    <t>08-01-2025</t>
  </si>
  <si>
    <t>TXN00965</t>
  </si>
  <si>
    <t>TXN00966</t>
  </si>
  <si>
    <t>15-12-2023</t>
  </si>
  <si>
    <t>TXN00967</t>
  </si>
  <si>
    <t>TXN00968</t>
  </si>
  <si>
    <t>TXN00969</t>
  </si>
  <si>
    <t>TXN00970</t>
  </si>
  <si>
    <t>16-08-2024</t>
  </si>
  <si>
    <t>TXN00971</t>
  </si>
  <si>
    <t>TXN00972</t>
  </si>
  <si>
    <t>TXN00973</t>
  </si>
  <si>
    <t>26-07-2022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</si>
  <si>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</si>
  <si>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</si>
  <si>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</si>
  <si>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</si>
  <si>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</si>
  <si>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</si>
  <si>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</si>
  <si>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</si>
  <si>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</si>
  <si>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21-07-2024</t>
  </si>
  <si>
    <t>TXN00983</t>
  </si>
  <si>
    <t>TXN00984</t>
  </si>
  <si>
    <t>TXN00985</t>
  </si>
  <si>
    <t>TXN00986</t>
  </si>
  <si>
    <t>06-08-2024</t>
  </si>
  <si>
    <t>TXN00987</t>
  </si>
  <si>
    <t>TXN00988</t>
  </si>
  <si>
    <t>TXN00989</t>
  </si>
  <si>
    <t>18-08-2022</t>
  </si>
  <si>
    <t>TXN00990</t>
  </si>
  <si>
    <t>TXN00991</t>
  </si>
  <si>
    <t>TXN00992</t>
  </si>
  <si>
    <t>TXN00993</t>
  </si>
  <si>
    <t>TXN00994</t>
  </si>
  <si>
    <t>10-06-2023</t>
  </si>
  <si>
    <t>TXN00995</t>
  </si>
  <si>
    <t>07-07-2023</t>
  </si>
  <si>
    <t>TXN00996</t>
  </si>
  <si>
    <t>03-03-2023</t>
  </si>
  <si>
    <t>TXN00997</t>
  </si>
  <si>
    <t>TXN00998</t>
  </si>
  <si>
    <t>TXN00999</t>
  </si>
  <si>
    <t>TXN01000</t>
  </si>
  <si>
    <t>01-10-2024</t>
  </si>
  <si>
    <t>TXN01001</t>
  </si>
  <si>
    <t>03-10-2022</t>
  </si>
  <si>
    <t>TXN01002</t>
  </si>
  <si>
    <t>TXN01003</t>
  </si>
  <si>
    <t>TXN01004</t>
  </si>
  <si>
    <t>TXN01005</t>
  </si>
  <si>
    <t>TXN01006</t>
  </si>
  <si>
    <t>21-11-2023</t>
  </si>
  <si>
    <t>26-11-2023</t>
  </si>
  <si>
    <t>TXN01007</t>
  </si>
  <si>
    <t>25-03-2023</t>
  </si>
  <si>
    <t>TXN01008</t>
  </si>
  <si>
    <t>TXN01009</t>
  </si>
  <si>
    <t>TXN01010</t>
  </si>
  <si>
    <t>TXN01011</t>
  </si>
  <si>
    <t>TXN01012</t>
  </si>
  <si>
    <t>TXN01013</t>
  </si>
  <si>
    <t>TXN01014</t>
  </si>
  <si>
    <t>TXN01015</t>
  </si>
  <si>
    <t>TXN01016</t>
  </si>
  <si>
    <t>TXN01017</t>
  </si>
  <si>
    <t>19-10-2024</t>
  </si>
  <si>
    <t>TXN01018</t>
  </si>
  <si>
    <t>TXN01019</t>
  </si>
  <si>
    <t>TXN01020</t>
  </si>
  <si>
    <t>TXN01021</t>
  </si>
  <si>
    <t>TXN01022</t>
  </si>
  <si>
    <t>TXN01023</t>
  </si>
  <si>
    <t>TXN01024</t>
  </si>
  <si>
    <t>29-11-2024</t>
  </si>
  <si>
    <t>TXN01025</t>
  </si>
  <si>
    <t>TXN01026</t>
  </si>
  <si>
    <t>TXN01027</t>
  </si>
  <si>
    <t>TXN01028</t>
  </si>
  <si>
    <t>TXN01029</t>
  </si>
  <si>
    <t>13-08-2024</t>
  </si>
  <si>
    <t>TXN01030</t>
  </si>
  <si>
    <t>TXN01031</t>
  </si>
  <si>
    <t>14-11-2024</t>
  </si>
  <si>
    <t>TXN01032</t>
  </si>
  <si>
    <t>TXN01033</t>
  </si>
  <si>
    <t>TXN01034</t>
  </si>
  <si>
    <t>TXN01035</t>
  </si>
  <si>
    <t>TXN01036</t>
  </si>
  <si>
    <t>10-01-2022</t>
  </si>
  <si>
    <t>TXN01037</t>
  </si>
  <si>
    <t>14-08-2023</t>
  </si>
  <si>
    <t>TXN01038</t>
  </si>
  <si>
    <t>TXN01039</t>
  </si>
  <si>
    <t>05-07-2022</t>
  </si>
  <si>
    <t>TXN01040</t>
  </si>
  <si>
    <t>25-08-2024</t>
  </si>
  <si>
    <t>TXN01041</t>
  </si>
  <si>
    <t>TXN01042</t>
  </si>
  <si>
    <t>TXN01043</t>
  </si>
  <si>
    <t>24-04-2023</t>
  </si>
  <si>
    <t>TXN01044</t>
  </si>
  <si>
    <t>TXN01045</t>
  </si>
  <si>
    <t>TXN01046</t>
  </si>
  <si>
    <t>TXN01047</t>
  </si>
  <si>
    <t>TXN01048</t>
  </si>
  <si>
    <t>TXN01049</t>
  </si>
  <si>
    <t>TXN01050</t>
  </si>
  <si>
    <t>24-09-2022</t>
  </si>
  <si>
    <t>TXN01051</t>
  </si>
  <si>
    <t>TXN01052</t>
  </si>
  <si>
    <t>01-08-2022</t>
  </si>
  <si>
    <t>TXN01053</t>
  </si>
  <si>
    <t>TXN01054</t>
  </si>
  <si>
    <t>TXN01055</t>
  </si>
  <si>
    <t>TXN01056</t>
  </si>
  <si>
    <t>TXN01057</t>
  </si>
  <si>
    <t>01-07-2022</t>
  </si>
  <si>
    <t>TXN01058</t>
  </si>
  <si>
    <t>TXN01059</t>
  </si>
  <si>
    <t>TXN01060</t>
  </si>
  <si>
    <t>06-12-2022</t>
  </si>
  <si>
    <t>TXN01061</t>
  </si>
  <si>
    <t>30-01-2023</t>
  </si>
  <si>
    <t>TXN01062</t>
  </si>
  <si>
    <t>09-04-2023</t>
  </si>
  <si>
    <t>TXN01063</t>
  </si>
  <si>
    <t>TXN01064</t>
  </si>
  <si>
    <t>TXN01065</t>
  </si>
  <si>
    <t>TXN01066</t>
  </si>
  <si>
    <t>TXN01067</t>
  </si>
  <si>
    <t>TXN01068</t>
  </si>
  <si>
    <t>14-04-2023</t>
  </si>
  <si>
    <t>15-04-2023</t>
  </si>
  <si>
    <t>TXN01069</t>
  </si>
  <si>
    <t>TXN01070</t>
  </si>
  <si>
    <t>TXN01071</t>
  </si>
  <si>
    <t>TXN01072</t>
  </si>
  <si>
    <t>05-06-2024</t>
  </si>
  <si>
    <t>TXN01073</t>
  </si>
  <si>
    <t>TXN01074</t>
  </si>
  <si>
    <t>TXN01075</t>
  </si>
  <si>
    <t>11-01-2023</t>
  </si>
  <si>
    <t>TXN01076</t>
  </si>
  <si>
    <t>TXN01077</t>
  </si>
  <si>
    <t>TXN01078</t>
  </si>
  <si>
    <t>03-06-2022</t>
  </si>
  <si>
    <t>TXN01079</t>
  </si>
  <si>
    <t>TXN01080</t>
  </si>
  <si>
    <t>TXN01081</t>
  </si>
  <si>
    <t>TXN01082</t>
  </si>
  <si>
    <t>21-12-2023</t>
  </si>
  <si>
    <t>TXN01083</t>
  </si>
  <si>
    <t>TXN01084</t>
  </si>
  <si>
    <t>25-01-2023</t>
  </si>
  <si>
    <t>TXN01085</t>
  </si>
  <si>
    <t>09-12-2023</t>
  </si>
  <si>
    <t>TXN01086</t>
  </si>
  <si>
    <t>07-04-2023</t>
  </si>
  <si>
    <t>TXN01087</t>
  </si>
  <si>
    <t>TXN01088</t>
  </si>
  <si>
    <t>TXN01089</t>
  </si>
  <si>
    <t>TXN01090</t>
  </si>
  <si>
    <t>TXN01091</t>
  </si>
  <si>
    <t>23-09-2023</t>
  </si>
  <si>
    <t>TXN01092</t>
  </si>
  <si>
    <t>TXN01093</t>
  </si>
  <si>
    <t>TXN01094</t>
  </si>
  <si>
    <t>06-11-2023</t>
  </si>
  <si>
    <t>17-11-2023</t>
  </si>
  <si>
    <t>TXN01095</t>
  </si>
  <si>
    <t>TXN01096</t>
  </si>
  <si>
    <t>TXN01097</t>
  </si>
  <si>
    <t>TXN01098</t>
  </si>
  <si>
    <t>TXN01099</t>
  </si>
  <si>
    <t>TXN01100</t>
  </si>
  <si>
    <t>28-11-2023</t>
  </si>
  <si>
    <t>TXN01101</t>
  </si>
  <si>
    <t>TXN01102</t>
  </si>
  <si>
    <t>TXN01103</t>
  </si>
  <si>
    <t>04-01-2022</t>
  </si>
  <si>
    <t>TXN01104</t>
  </si>
  <si>
    <t>TXN01105</t>
  </si>
  <si>
    <t>TXN01106</t>
  </si>
  <si>
    <t>TXN01107</t>
  </si>
  <si>
    <t>TXN01108</t>
  </si>
  <si>
    <t>TXN01109</t>
  </si>
  <si>
    <t>TXN01110</t>
  </si>
  <si>
    <t>TXN01111</t>
  </si>
  <si>
    <t>TXN01112</t>
  </si>
  <si>
    <t>TXN01113</t>
  </si>
  <si>
    <t>TXN01114</t>
  </si>
  <si>
    <t>TXN01115</t>
  </si>
  <si>
    <t>TXN01116</t>
  </si>
  <si>
    <t>TXN01117</t>
  </si>
  <si>
    <t>TXN01118</t>
  </si>
  <si>
    <t>TXN01119</t>
  </si>
  <si>
    <t>12-10-2024</t>
  </si>
  <si>
    <t>TXN01120</t>
  </si>
  <si>
    <t>TXN01121</t>
  </si>
  <si>
    <t>31-03-2024</t>
  </si>
  <si>
    <t>TXN01122</t>
  </si>
  <si>
    <t>TXN01123</t>
  </si>
  <si>
    <t>TXN01124</t>
  </si>
  <si>
    <t>25-04-2022</t>
  </si>
  <si>
    <t>TXN01125</t>
  </si>
  <si>
    <t>TXN01126</t>
  </si>
  <si>
    <t>TXN01127</t>
  </si>
  <si>
    <t>11-01-2022</t>
  </si>
  <si>
    <t>TXN01128</t>
  </si>
  <si>
    <t>TXN01129</t>
  </si>
  <si>
    <t>07-12-2023</t>
  </si>
  <si>
    <t>TXN01130</t>
  </si>
  <si>
    <t>TXN01131</t>
  </si>
  <si>
    <t>TXN01132</t>
  </si>
  <si>
    <t>TXN01133</t>
  </si>
  <si>
    <t>TXN01134</t>
  </si>
  <si>
    <t>TXN01135</t>
  </si>
  <si>
    <t>TXN01136</t>
  </si>
  <si>
    <t>TXN01137</t>
  </si>
  <si>
    <t>09-10-2022</t>
  </si>
  <si>
    <t>TXN01138</t>
  </si>
  <si>
    <t>TXN01139</t>
  </si>
  <si>
    <t>TXN01140</t>
  </si>
  <si>
    <t>11-05-2023</t>
  </si>
  <si>
    <t>TXN01141</t>
  </si>
  <si>
    <t>TXN01142</t>
  </si>
  <si>
    <t>TXN01143</t>
  </si>
  <si>
    <t>21-10-2023</t>
  </si>
  <si>
    <t>TXN01144</t>
  </si>
  <si>
    <t>07-07-2022</t>
  </si>
  <si>
    <t>TXN01145</t>
  </si>
  <si>
    <t>TXN01146</t>
  </si>
  <si>
    <t>TXN01147</t>
  </si>
  <si>
    <t>TXN01148</t>
  </si>
  <si>
    <t>TXN01149</t>
  </si>
  <si>
    <t>TXN01150</t>
  </si>
  <si>
    <t>TXN01151</t>
  </si>
  <si>
    <t>31-07-2024</t>
  </si>
  <si>
    <t>TXN01152</t>
  </si>
  <si>
    <t>TXN01153</t>
  </si>
  <si>
    <t>TXN01154</t>
  </si>
  <si>
    <t>TXN01155</t>
  </si>
  <si>
    <t>TXN01156</t>
  </si>
  <si>
    <t>TXN01157</t>
  </si>
  <si>
    <t>TXN01158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</si>
  <si>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</si>
  <si>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</si>
  <si>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</si>
  <si>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</si>
  <si>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</si>
  <si>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</si>
  <si>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</si>
  <si>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</si>
  <si>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</si>
  <si>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TXN01168</t>
  </si>
  <si>
    <t>08-06-2023</t>
  </si>
  <si>
    <t>TXN01169</t>
  </si>
  <si>
    <t>TXN01170</t>
  </si>
  <si>
    <t>TXN01171</t>
  </si>
  <si>
    <t>TXN01172</t>
  </si>
  <si>
    <t>TXN01173</t>
  </si>
  <si>
    <t>TXN01174</t>
  </si>
  <si>
    <t>19-05-2022</t>
  </si>
  <si>
    <t>TXN01175</t>
  </si>
  <si>
    <t>31-12-2024</t>
  </si>
  <si>
    <t>04-01-2025</t>
  </si>
  <si>
    <t>TXN01176</t>
  </si>
  <si>
    <t>TXN01177</t>
  </si>
  <si>
    <t>TXN01178</t>
  </si>
  <si>
    <t>TXN01179</t>
  </si>
  <si>
    <t>TXN01180</t>
  </si>
  <si>
    <t>TXN01181</t>
  </si>
  <si>
    <t>31-10-2024</t>
  </si>
  <si>
    <t>TXN01182</t>
  </si>
  <si>
    <t>17-03-2022</t>
  </si>
  <si>
    <t>TXN01183</t>
  </si>
  <si>
    <t>TXN01184</t>
  </si>
  <si>
    <t>TXN01185</t>
  </si>
  <si>
    <t>TXN01186</t>
  </si>
  <si>
    <t>TXN01187</t>
  </si>
  <si>
    <t>TXN01188</t>
  </si>
  <si>
    <t>12-09-2023</t>
  </si>
  <si>
    <t>TXN01189</t>
  </si>
  <si>
    <t>TXN01190</t>
  </si>
  <si>
    <t>TXN01191</t>
  </si>
  <si>
    <t>TXN01192</t>
  </si>
  <si>
    <t>15-09-2023</t>
  </si>
  <si>
    <t>TXN01193</t>
  </si>
  <si>
    <t>TXN01194</t>
  </si>
  <si>
    <t>TXN01195</t>
  </si>
  <si>
    <t>TXN01196</t>
  </si>
  <si>
    <t>07-11-2023</t>
  </si>
  <si>
    <t>TXN01197</t>
  </si>
  <si>
    <t>TXN01198</t>
  </si>
  <si>
    <t>TXN01199</t>
  </si>
  <si>
    <t>TXN01200</t>
  </si>
  <si>
    <t>TXN01201</t>
  </si>
  <si>
    <t>01-06-2023</t>
  </si>
  <si>
    <t>TXN01202</t>
  </si>
  <si>
    <t>TXN01203</t>
  </si>
  <si>
    <t>12-07-2022</t>
  </si>
  <si>
    <t>TXN01204</t>
  </si>
  <si>
    <t>TXN01205</t>
  </si>
  <si>
    <t>TXN01206</t>
  </si>
  <si>
    <t>TXN01207</t>
  </si>
  <si>
    <t>TXN01208</t>
  </si>
  <si>
    <t>TXN01209</t>
  </si>
  <si>
    <t>TXN01210</t>
  </si>
  <si>
    <t>TXN01211</t>
  </si>
  <si>
    <t>TXN01212</t>
  </si>
  <si>
    <t>07-01-2022</t>
  </si>
  <si>
    <t>TXN01213</t>
  </si>
  <si>
    <t>10-07-2022</t>
  </si>
  <si>
    <t>TXN01214</t>
  </si>
  <si>
    <t>21-06-2024</t>
  </si>
  <si>
    <t>TXN01215</t>
  </si>
  <si>
    <t>TXN01216</t>
  </si>
  <si>
    <t>TXN01217</t>
  </si>
  <si>
    <t>TXN01218</t>
  </si>
  <si>
    <t>03-06-2024</t>
  </si>
  <si>
    <t>TXN01219</t>
  </si>
  <si>
    <t>06-04-2024</t>
  </si>
  <si>
    <t>TXN01220</t>
  </si>
  <si>
    <t>TXN01221</t>
  </si>
  <si>
    <t>06-06-2022</t>
  </si>
  <si>
    <t>TXN01222</t>
  </si>
  <si>
    <t>TXN01223</t>
  </si>
  <si>
    <t>26-12-2022</t>
  </si>
  <si>
    <t>TXN01224</t>
  </si>
  <si>
    <t>09-01-2024</t>
  </si>
  <si>
    <t>TXN01225</t>
  </si>
  <si>
    <t>TXN01226</t>
  </si>
  <si>
    <t>TXN01227</t>
  </si>
  <si>
    <t>TXN01228</t>
  </si>
  <si>
    <t>TXN01229</t>
  </si>
  <si>
    <t>TXN01230</t>
  </si>
  <si>
    <t>07-02-2023</t>
  </si>
  <si>
    <t>TXN01231</t>
  </si>
  <si>
    <t>31-05-2024</t>
  </si>
  <si>
    <t>TXN01232</t>
  </si>
  <si>
    <t>TXN01233</t>
  </si>
  <si>
    <t>TXN01234</t>
  </si>
  <si>
    <t>TXN01235</t>
  </si>
  <si>
    <t>TXN01236</t>
  </si>
  <si>
    <t>TXN01237</t>
  </si>
  <si>
    <t>28-06-2023</t>
  </si>
  <si>
    <t>TXN01238</t>
  </si>
  <si>
    <t>TXN01239</t>
  </si>
  <si>
    <t>29-05-2022</t>
  </si>
  <si>
    <t>TXN01240</t>
  </si>
  <si>
    <t>TXN01241</t>
  </si>
  <si>
    <t>TXN01242</t>
  </si>
  <si>
    <t>02-12-2024</t>
  </si>
  <si>
    <t>TXN01243</t>
  </si>
  <si>
    <t>TXN01244</t>
  </si>
  <si>
    <t>TXN01245</t>
  </si>
  <si>
    <t>TXN01246</t>
  </si>
  <si>
    <t>TXN01247</t>
  </si>
  <si>
    <t>TXN01248</t>
  </si>
  <si>
    <t>TXN01249</t>
  </si>
  <si>
    <t>25-01-2022</t>
  </si>
  <si>
    <t>TXN01250</t>
  </si>
  <si>
    <t>22-11-2024</t>
  </si>
  <si>
    <t>TXN01251</t>
  </si>
  <si>
    <t>TXN01252</t>
  </si>
  <si>
    <t>TXN01253</t>
  </si>
  <si>
    <t>TXN01254</t>
  </si>
  <si>
    <t>TXN01255</t>
  </si>
  <si>
    <t>18-02-2022</t>
  </si>
  <si>
    <t>TXN01256</t>
  </si>
  <si>
    <t>19-08-2024</t>
  </si>
  <si>
    <t>TXN01257</t>
  </si>
  <si>
    <t>TXN01258</t>
  </si>
  <si>
    <t>TXN01259</t>
  </si>
  <si>
    <t>TXN01260</t>
  </si>
  <si>
    <t>TXN01261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</si>
  <si>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</si>
  <si>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</si>
  <si>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</si>
  <si>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</si>
  <si>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</si>
  <si>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</si>
  <si>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</si>
  <si>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</si>
  <si>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</si>
  <si>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30-07-2023</t>
  </si>
  <si>
    <t>TXN01271</t>
  </si>
  <si>
    <t>TXN01272</t>
  </si>
  <si>
    <t>TXN01273</t>
  </si>
  <si>
    <t>TXN01274</t>
  </si>
  <si>
    <t>TXN01275</t>
  </si>
  <si>
    <t>TXN01276</t>
  </si>
  <si>
    <t>23-08-2023</t>
  </si>
  <si>
    <t>TXN01277</t>
  </si>
  <si>
    <t>TXN01278</t>
  </si>
  <si>
    <t>TXN01279</t>
  </si>
  <si>
    <t>17-07-2023</t>
  </si>
  <si>
    <t>TXN01280</t>
  </si>
  <si>
    <t>31-10-2022</t>
  </si>
  <si>
    <t>TXN01281</t>
  </si>
  <si>
    <t>13-11-2024</t>
  </si>
  <si>
    <t>18-11-2024</t>
  </si>
  <si>
    <t>TXN01282</t>
  </si>
  <si>
    <t>TXN01283</t>
  </si>
  <si>
    <t>TXN01284</t>
  </si>
  <si>
    <t>29-10-2022</t>
  </si>
  <si>
    <t>TXN01285</t>
  </si>
  <si>
    <t>TXN01286</t>
  </si>
  <si>
    <t>29-06-2024</t>
  </si>
  <si>
    <t>TXN01287</t>
  </si>
  <si>
    <t>TXN01288</t>
  </si>
  <si>
    <t>TXN01289</t>
  </si>
  <si>
    <t>19-12-2022</t>
  </si>
  <si>
    <t>TXN01290</t>
  </si>
  <si>
    <t>TXN01291</t>
  </si>
  <si>
    <t>TXN01292</t>
  </si>
  <si>
    <t>TXN01293</t>
  </si>
  <si>
    <t>31-07-2022</t>
  </si>
  <si>
    <t>05-08-2022</t>
  </si>
  <si>
    <t>TXN01294</t>
  </si>
  <si>
    <t>05-07-2024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</si>
  <si>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</si>
  <si>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</si>
  <si>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</si>
  <si>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</si>
  <si>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</si>
  <si>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</si>
  <si>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</si>
  <si>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</si>
  <si>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</si>
  <si>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</si>
  <si>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04-07-2024</t>
  </si>
  <si>
    <t>TXN01305</t>
  </si>
  <si>
    <t>TXN01306</t>
  </si>
  <si>
    <t>11-10-2022</t>
  </si>
  <si>
    <t>TXN01307</t>
  </si>
  <si>
    <t>TXN01308</t>
  </si>
  <si>
    <t>TXN01309</t>
  </si>
  <si>
    <t>TXN01310</t>
  </si>
  <si>
    <t>TXN01311</t>
  </si>
  <si>
    <t>12-10-2022</t>
  </si>
  <si>
    <t>TXN01312</t>
  </si>
  <si>
    <t>TXN01313</t>
  </si>
  <si>
    <t>TXN01314</t>
  </si>
  <si>
    <t>TXN01315</t>
  </si>
  <si>
    <t>TXN01316</t>
  </si>
  <si>
    <t>TXN01317</t>
  </si>
  <si>
    <t>TXN01318</t>
  </si>
  <si>
    <t>TXN01319</t>
  </si>
  <si>
    <t>TXN01320</t>
  </si>
  <si>
    <t>21-07-2022</t>
  </si>
  <si>
    <t>TXN01321</t>
  </si>
  <si>
    <t>TXN01322</t>
  </si>
  <si>
    <t>03-02-2023</t>
  </si>
  <si>
    <t>TXN01323</t>
  </si>
  <si>
    <t>TXN01324</t>
  </si>
  <si>
    <t>TXN01325</t>
  </si>
  <si>
    <t>TXN01326</t>
  </si>
  <si>
    <t>TXN01327</t>
  </si>
  <si>
    <t>TXN01328</t>
  </si>
  <si>
    <t>TXN01329</t>
  </si>
  <si>
    <t>27-02-2024</t>
  </si>
  <si>
    <t>TXN01330</t>
  </si>
  <si>
    <t>15-01-2024</t>
  </si>
  <si>
    <t>TXN01331</t>
  </si>
  <si>
    <t>TXN01332</t>
  </si>
  <si>
    <t>TXN01333</t>
  </si>
  <si>
    <t>TXN01334</t>
  </si>
  <si>
    <t>TXN01335</t>
  </si>
  <si>
    <t>TXN01336</t>
  </si>
  <si>
    <t>TXN01337</t>
  </si>
  <si>
    <t>TXN01338</t>
  </si>
  <si>
    <t>TXN01339</t>
  </si>
  <si>
    <t>13-11-2023</t>
  </si>
  <si>
    <t>TXN01340</t>
  </si>
  <si>
    <t>TXN01341</t>
  </si>
  <si>
    <t>TXN01342</t>
  </si>
  <si>
    <t>27-03-2023</t>
  </si>
  <si>
    <t>TXN01343</t>
  </si>
  <si>
    <t>27-06-2022</t>
  </si>
  <si>
    <t>TXN01344</t>
  </si>
  <si>
    <t>TXN01345</t>
  </si>
  <si>
    <t>TXN01346</t>
  </si>
  <si>
    <t>TXN01347</t>
  </si>
  <si>
    <t>TXN01348</t>
  </si>
  <si>
    <t>TXN01349</t>
  </si>
  <si>
    <t>TXN01350</t>
  </si>
  <si>
    <t>TXN01351</t>
  </si>
  <si>
    <t>TXN01352</t>
  </si>
  <si>
    <t>TXN01353</t>
  </si>
  <si>
    <t>TXN01354</t>
  </si>
  <si>
    <t>TXN01355</t>
  </si>
  <si>
    <t>TXN01356</t>
  </si>
  <si>
    <t>27-05-2022</t>
  </si>
  <si>
    <t>TXN01357</t>
  </si>
  <si>
    <t>TXN01358</t>
  </si>
  <si>
    <t>TXN01359</t>
  </si>
  <si>
    <t>TXN01360</t>
  </si>
  <si>
    <t>TXN01361</t>
  </si>
  <si>
    <t>TXN01362</t>
  </si>
  <si>
    <t>TXN01363</t>
  </si>
  <si>
    <t>TXN01364</t>
  </si>
  <si>
    <t>TXN01365</t>
  </si>
  <si>
    <t>TXN01366</t>
  </si>
  <si>
    <t>TXN01367</t>
  </si>
  <si>
    <t>TXN01368</t>
  </si>
  <si>
    <t>TXN01369</t>
  </si>
  <si>
    <t>TXN01370</t>
  </si>
  <si>
    <t>TXN01371</t>
  </si>
  <si>
    <t>TXN01372</t>
  </si>
  <si>
    <t>15-04-2024</t>
  </si>
  <si>
    <t>TXN01373</t>
  </si>
  <si>
    <t>04-11-2024</t>
  </si>
  <si>
    <t>TXN01374</t>
  </si>
  <si>
    <t>TXN01375</t>
  </si>
  <si>
    <t>TXN01376</t>
  </si>
  <si>
    <t>TXN01377</t>
  </si>
  <si>
    <t>TXN01378</t>
  </si>
  <si>
    <t>TXN01379</t>
  </si>
  <si>
    <t>TXN01380</t>
  </si>
  <si>
    <t>08-06-2024</t>
  </si>
  <si>
    <t>TXN01381</t>
  </si>
  <si>
    <t>TXN01382</t>
  </si>
  <si>
    <t>TXN01383</t>
  </si>
  <si>
    <t>TXN01384</t>
  </si>
  <si>
    <t>TXN01385</t>
  </si>
  <si>
    <t>TXN01386</t>
  </si>
  <si>
    <t>TXN01387</t>
  </si>
  <si>
    <t>TXN01388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</si>
  <si>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</si>
  <si>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</si>
  <si>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</si>
  <si>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</si>
  <si>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</si>
  <si>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</si>
  <si>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</si>
  <si>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</si>
  <si>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</si>
  <si>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</si>
  <si>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</si>
  <si>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18-11-2023</t>
  </si>
  <si>
    <t>TXN01400</t>
  </si>
  <si>
    <t>28-05-2022</t>
  </si>
  <si>
    <t>TXN01401</t>
  </si>
  <si>
    <t>TXN01402</t>
  </si>
  <si>
    <t>TXN01403</t>
  </si>
  <si>
    <t>TXN01404</t>
  </si>
  <si>
    <t>TXN01405</t>
  </si>
  <si>
    <t>TXN01406</t>
  </si>
  <si>
    <t>TXN01407</t>
  </si>
  <si>
    <t>TXN01408</t>
  </si>
  <si>
    <t>07-05-2023</t>
  </si>
  <si>
    <t>15-05-2023</t>
  </si>
  <si>
    <t>TXN01409</t>
  </si>
  <si>
    <t>TXN01410</t>
  </si>
  <si>
    <t>TXN01411</t>
  </si>
  <si>
    <t>TXN01412</t>
  </si>
  <si>
    <t>TXN01413</t>
  </si>
  <si>
    <t>TXN01414</t>
  </si>
  <si>
    <t>TXN01415</t>
  </si>
  <si>
    <t>08-02-2024</t>
  </si>
  <si>
    <t>TXN01416</t>
  </si>
  <si>
    <t>12-09-2024</t>
  </si>
  <si>
    <t>TXN01417</t>
  </si>
  <si>
    <t>30-09-2023</t>
  </si>
  <si>
    <t>TXN01418</t>
  </si>
  <si>
    <t>TXN01419</t>
  </si>
  <si>
    <t>TXN01420</t>
  </si>
  <si>
    <t>TXN01421</t>
  </si>
  <si>
    <t>TXN01422</t>
  </si>
  <si>
    <t>TXN01423</t>
  </si>
  <si>
    <t>TXN01424</t>
  </si>
  <si>
    <t>TXN01425</t>
  </si>
  <si>
    <t>TXN01426</t>
  </si>
  <si>
    <t>24-09-2023</t>
  </si>
  <si>
    <t>TXN01427</t>
  </si>
  <si>
    <t>TXN01428</t>
  </si>
  <si>
    <t>TXN01429</t>
  </si>
  <si>
    <t>28-05-2023</t>
  </si>
  <si>
    <t>TXN01430</t>
  </si>
  <si>
    <t>20-02-2024</t>
  </si>
  <si>
    <t>TXN01431</t>
  </si>
  <si>
    <t>TXN01432</t>
  </si>
  <si>
    <t>TXN01433</t>
  </si>
  <si>
    <t>TXN01434</t>
  </si>
  <si>
    <t>13-08-2023</t>
  </si>
  <si>
    <t>TXN01435</t>
  </si>
  <si>
    <t>TXN01436</t>
  </si>
  <si>
    <t>TXN01437</t>
  </si>
  <si>
    <t>TXN01438</t>
  </si>
  <si>
    <t>27-07-2023</t>
  </si>
  <si>
    <t>TXN01439</t>
  </si>
  <si>
    <t>23-10-2023</t>
  </si>
  <si>
    <t>04-11-2023</t>
  </si>
  <si>
    <t>TXN01440</t>
  </si>
  <si>
    <t>TXN01441</t>
  </si>
  <si>
    <t>TXN01442</t>
  </si>
  <si>
    <t>TXN01443</t>
  </si>
  <si>
    <t>03-09-2023</t>
  </si>
  <si>
    <t>TXN01444</t>
  </si>
  <si>
    <t>TXN01445</t>
  </si>
  <si>
    <t>27-09-2024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</si>
  <si>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</si>
  <si>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</si>
  <si>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</si>
  <si>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</si>
  <si>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</si>
  <si>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</si>
  <si>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</si>
  <si>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</si>
  <si>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17-01-2024</t>
  </si>
  <si>
    <t>TXN01454</t>
  </si>
  <si>
    <t>TXN01455</t>
  </si>
  <si>
    <t>TXN01456</t>
  </si>
  <si>
    <t>21-09-2023</t>
  </si>
  <si>
    <t>TXN01457</t>
  </si>
  <si>
    <t>12-07-2023</t>
  </si>
  <si>
    <t>TXN01458</t>
  </si>
  <si>
    <t>TXN01459</t>
  </si>
  <si>
    <t>TXN01460</t>
  </si>
  <si>
    <t>TXN01461</t>
  </si>
  <si>
    <t>03-12-2023</t>
  </si>
  <si>
    <t>TXN01462</t>
  </si>
  <si>
    <t>TXN01463</t>
  </si>
  <si>
    <t>TXN01464</t>
  </si>
  <si>
    <t>08-09-2023</t>
  </si>
  <si>
    <t>09-09-2023</t>
  </si>
  <si>
    <t>TXN01465</t>
  </si>
  <si>
    <t>TXN01466</t>
  </si>
  <si>
    <t>TXN01467</t>
  </si>
  <si>
    <t>16-06-2024</t>
  </si>
  <si>
    <t>TXN01468</t>
  </si>
  <si>
    <t>30-06-2024</t>
  </si>
  <si>
    <t>TXN01469</t>
  </si>
  <si>
    <t>TXN01470</t>
  </si>
  <si>
    <t>05-10-2024</t>
  </si>
  <si>
    <t>TXN01471</t>
  </si>
  <si>
    <t>TXN01472</t>
  </si>
  <si>
    <t>TXN01473</t>
  </si>
  <si>
    <t>TXN01474</t>
  </si>
  <si>
    <t>TXN01475</t>
  </si>
  <si>
    <t>TXN01476</t>
  </si>
  <si>
    <t>TXN01477</t>
  </si>
  <si>
    <t>TXN01478</t>
  </si>
  <si>
    <t>13-05-2023</t>
  </si>
  <si>
    <t>TXN01479</t>
  </si>
  <si>
    <t>15-09-2024</t>
  </si>
  <si>
    <t>16-09-2024</t>
  </si>
  <si>
    <t>TXN01480</t>
  </si>
  <si>
    <t>TXN01481</t>
  </si>
  <si>
    <t>TXN01482</t>
  </si>
  <si>
    <t>TXN01483</t>
  </si>
  <si>
    <t>04-09-2023</t>
  </si>
  <si>
    <t>TXN01484</t>
  </si>
  <si>
    <t>TXN01485</t>
  </si>
  <si>
    <t>TXN01486</t>
  </si>
  <si>
    <t>TXN01487</t>
  </si>
  <si>
    <t>04-06-2023</t>
  </si>
  <si>
    <t>TXN01488</t>
  </si>
  <si>
    <t>TXN01489</t>
  </si>
  <si>
    <t>TXN01490</t>
  </si>
  <si>
    <t>19-03-2024</t>
  </si>
  <si>
    <t>TXN01491</t>
  </si>
  <si>
    <t>TXN01492</t>
  </si>
  <si>
    <t>TXN01493</t>
  </si>
  <si>
    <t>TXN01494</t>
  </si>
  <si>
    <t>TXN01495</t>
  </si>
  <si>
    <t>TXN01496</t>
  </si>
  <si>
    <t>TXN01497</t>
  </si>
  <si>
    <t>TXN01498</t>
  </si>
  <si>
    <t>12-04-2024</t>
  </si>
  <si>
    <t>TXN01499</t>
  </si>
  <si>
    <t>TXN01500</t>
  </si>
  <si>
    <t>TXN01501</t>
  </si>
  <si>
    <t>TXN01502</t>
  </si>
  <si>
    <t>TXN01503</t>
  </si>
  <si>
    <t>TXN01504</t>
  </si>
  <si>
    <t>TXN01505</t>
  </si>
  <si>
    <t>30-10-2023</t>
  </si>
  <si>
    <t>TXN01506</t>
  </si>
  <si>
    <t>TXN01507</t>
  </si>
  <si>
    <t>TXN01508</t>
  </si>
  <si>
    <t>13-02-2022</t>
  </si>
  <si>
    <t>TXN01509</t>
  </si>
  <si>
    <t>TXN01510</t>
  </si>
  <si>
    <t>TXN01511</t>
  </si>
  <si>
    <t>TXN01512</t>
  </si>
  <si>
    <t>TXN01513</t>
  </si>
  <si>
    <t>TXN01514</t>
  </si>
  <si>
    <t>TXN01515</t>
  </si>
  <si>
    <t>TXN01516</t>
  </si>
  <si>
    <t>15-08-2022</t>
  </si>
  <si>
    <t>TXN01517</t>
  </si>
  <si>
    <t>TXN01518</t>
  </si>
  <si>
    <t>TXN01519</t>
  </si>
  <si>
    <t>TXN01520</t>
  </si>
  <si>
    <t>TXN01521</t>
  </si>
  <si>
    <t>TXN01522</t>
  </si>
  <si>
    <t>TXN01523</t>
  </si>
  <si>
    <t>TXN01524</t>
  </si>
  <si>
    <t>12-05-2023</t>
  </si>
  <si>
    <t>TXN01525</t>
  </si>
  <si>
    <t>TXN01526</t>
  </si>
  <si>
    <t>TXN01527</t>
  </si>
  <si>
    <t>TXN01528</t>
  </si>
  <si>
    <t>TXN01529</t>
  </si>
  <si>
    <t>TXN01530</t>
  </si>
  <si>
    <t>TXN01531</t>
  </si>
  <si>
    <t>TXN01532</t>
  </si>
  <si>
    <t>TXN01533</t>
  </si>
  <si>
    <t>TXN01534</t>
  </si>
  <si>
    <t>TXN01535</t>
  </si>
  <si>
    <t>TXN01536</t>
  </si>
  <si>
    <t>TXN01537</t>
  </si>
  <si>
    <t>TXN01538</t>
  </si>
  <si>
    <t>TXN01539</t>
  </si>
  <si>
    <t>01-03-2023</t>
  </si>
  <si>
    <t>TXN01540</t>
  </si>
  <si>
    <t>TXN01541</t>
  </si>
  <si>
    <t>TXN01542</t>
  </si>
  <si>
    <t>TXN01543</t>
  </si>
  <si>
    <t>TXN01544</t>
  </si>
  <si>
    <t>TXN01545</t>
  </si>
  <si>
    <t>TXN01546</t>
  </si>
  <si>
    <t>TXN01547</t>
  </si>
  <si>
    <t>TXN01548</t>
  </si>
  <si>
    <t>TXN01549</t>
  </si>
  <si>
    <t>TXN01550</t>
  </si>
  <si>
    <t>TXN01551</t>
  </si>
  <si>
    <t>25-10-2024</t>
  </si>
  <si>
    <t>TXN01552</t>
  </si>
  <si>
    <t>27-09-2022</t>
  </si>
  <si>
    <t>TXN01553</t>
  </si>
  <si>
    <t>TXN01554</t>
  </si>
  <si>
    <t>TXN01555</t>
  </si>
  <si>
    <t>TXN01556</t>
  </si>
  <si>
    <t>TXN01557</t>
  </si>
  <si>
    <t>05-06-2023</t>
  </si>
  <si>
    <t>TXN01558</t>
  </si>
  <si>
    <t>04-11-2022</t>
  </si>
  <si>
    <t>TXN01559</t>
  </si>
  <si>
    <t>TXN01560</t>
  </si>
  <si>
    <t>TXN01561</t>
  </si>
  <si>
    <t>TXN01562</t>
  </si>
  <si>
    <t>TXN01563</t>
  </si>
  <si>
    <t>TXN01564</t>
  </si>
  <si>
    <t>TXN01565</t>
  </si>
  <si>
    <t>TXN01566</t>
  </si>
  <si>
    <t>TXN01567</t>
  </si>
  <si>
    <t>TXN01568</t>
  </si>
  <si>
    <t>TXN01569</t>
  </si>
  <si>
    <t>TXN01570</t>
  </si>
  <si>
    <t>TXN01571</t>
  </si>
  <si>
    <t>TXN01572</t>
  </si>
  <si>
    <t>24-02-2024</t>
  </si>
  <si>
    <t>TXN01573</t>
  </si>
  <si>
    <t>TXN01574</t>
  </si>
  <si>
    <t>TXN01575</t>
  </si>
  <si>
    <t>TXN01576</t>
  </si>
  <si>
    <t>TXN01577</t>
  </si>
  <si>
    <t>TXN01578</t>
  </si>
  <si>
    <t>TXN01579</t>
  </si>
  <si>
    <t>15-04-2022</t>
  </si>
  <si>
    <t>TXN01580</t>
  </si>
  <si>
    <t>TXN01581</t>
  </si>
  <si>
    <t>TXN01582</t>
  </si>
  <si>
    <t>TXN01583</t>
  </si>
  <si>
    <t>TXN01584</t>
  </si>
  <si>
    <t>TXN01585</t>
  </si>
  <si>
    <t>TXN01586</t>
  </si>
  <si>
    <t>TXN01587</t>
  </si>
  <si>
    <t>TXN01588</t>
  </si>
  <si>
    <t>TXN01589</t>
  </si>
  <si>
    <t>TXN01590</t>
  </si>
  <si>
    <t>TXN01591</t>
  </si>
  <si>
    <t>TXN01592</t>
  </si>
  <si>
    <t>TXN01593</t>
  </si>
  <si>
    <t>TXN01594</t>
  </si>
  <si>
    <t>TXN01595</t>
  </si>
  <si>
    <t>TXN01596</t>
  </si>
  <si>
    <t>TXN01597</t>
  </si>
  <si>
    <t>TXN01598</t>
  </si>
  <si>
    <t>TXN01599</t>
  </si>
  <si>
    <t>TXN01600</t>
  </si>
  <si>
    <t>TXN01601</t>
  </si>
  <si>
    <t>TXN01602</t>
  </si>
  <si>
    <t>TXN01603</t>
  </si>
  <si>
    <t>TXN01604</t>
  </si>
  <si>
    <t>TXN01605</t>
  </si>
  <si>
    <t>TXN01606</t>
  </si>
  <si>
    <t>TXN01607</t>
  </si>
  <si>
    <t>TXN01608</t>
  </si>
  <si>
    <t>TXN01609</t>
  </si>
  <si>
    <t>TXN01610</t>
  </si>
  <si>
    <t>TXN01611</t>
  </si>
  <si>
    <t>TXN01612</t>
  </si>
  <si>
    <t>TXN01613</t>
  </si>
  <si>
    <t>TXN01614</t>
  </si>
  <si>
    <t>TXN01615</t>
  </si>
  <si>
    <t>12-08-2022</t>
  </si>
  <si>
    <t>TXN01616</t>
  </si>
  <si>
    <t>TXN01617</t>
  </si>
  <si>
    <t>21-03-2022</t>
  </si>
  <si>
    <t>TXN01618</t>
  </si>
  <si>
    <t>TXN01619</t>
  </si>
  <si>
    <t>25-11-2023</t>
  </si>
  <si>
    <t>TXN01620</t>
  </si>
  <si>
    <t>TXN01621</t>
  </si>
  <si>
    <t>02-01-2024</t>
  </si>
  <si>
    <t>TXN01622</t>
  </si>
  <si>
    <t>TXN01623</t>
  </si>
  <si>
    <t>TXN01624</t>
  </si>
  <si>
    <t>TXN01625</t>
  </si>
  <si>
    <t>07-10-2024</t>
  </si>
  <si>
    <t>TXN01626</t>
  </si>
  <si>
    <t>TXN01627</t>
  </si>
  <si>
    <t>TXN01628</t>
  </si>
  <si>
    <t>TXN01629</t>
  </si>
  <si>
    <t>TXN01630</t>
  </si>
  <si>
    <t>TXN01631</t>
  </si>
  <si>
    <t>TXN01632</t>
  </si>
  <si>
    <t>TXN01633</t>
  </si>
  <si>
    <t>TXN01634</t>
  </si>
  <si>
    <t>TXN01635</t>
  </si>
  <si>
    <t>TXN01636</t>
  </si>
  <si>
    <t>TXN01637</t>
  </si>
  <si>
    <t>TXN01638</t>
  </si>
  <si>
    <t>TXN01639</t>
  </si>
  <si>
    <t>03-07-2022</t>
  </si>
  <si>
    <t>TXN01640</t>
  </si>
  <si>
    <t>TXN01641</t>
  </si>
  <si>
    <t>16-07-2024</t>
  </si>
  <si>
    <t>28-07-2024</t>
  </si>
  <si>
    <t>TXN01642</t>
  </si>
  <si>
    <t>TXN01643</t>
  </si>
  <si>
    <t>TXN01644</t>
  </si>
  <si>
    <t>TXN01645</t>
  </si>
  <si>
    <t>TXN01646</t>
  </si>
  <si>
    <t>TXN01647</t>
  </si>
  <si>
    <t>TXN01648</t>
  </si>
  <si>
    <t>TXN01649</t>
  </si>
  <si>
    <t>TXN01650</t>
  </si>
  <si>
    <t>TXN01651</t>
  </si>
  <si>
    <t>TXN01652</t>
  </si>
  <si>
    <t>TXN01653</t>
  </si>
  <si>
    <t>TXN01654</t>
  </si>
  <si>
    <t>TXN01655</t>
  </si>
  <si>
    <t>TXN01656</t>
  </si>
  <si>
    <t>TXN01657</t>
  </si>
  <si>
    <t>TXN01658</t>
  </si>
  <si>
    <t>TXN01659</t>
  </si>
  <si>
    <t>12-08-2024</t>
  </si>
  <si>
    <t>TXN01660</t>
  </si>
  <si>
    <t>TXN01661</t>
  </si>
  <si>
    <t>TXN01662</t>
  </si>
  <si>
    <t>TXN01663</t>
  </si>
  <si>
    <t>TXN01664</t>
  </si>
  <si>
    <t>TXN01665</t>
  </si>
  <si>
    <t>02-08-2024</t>
  </si>
  <si>
    <t>TXN01666</t>
  </si>
  <si>
    <t>TXN01667</t>
  </si>
  <si>
    <t>17-07-2024</t>
  </si>
  <si>
    <t>TXN01668</t>
  </si>
  <si>
    <t>TXN01669</t>
  </si>
  <si>
    <t>TXN01670</t>
  </si>
  <si>
    <t>TXN01671</t>
  </si>
  <si>
    <t>TXN01672</t>
  </si>
  <si>
    <t>TXN01673</t>
  </si>
  <si>
    <t>TXN01674</t>
  </si>
  <si>
    <t>TXN01675</t>
  </si>
  <si>
    <t>TXN01676</t>
  </si>
  <si>
    <t>TXN01677</t>
  </si>
  <si>
    <t>TXN01678</t>
  </si>
  <si>
    <t>TXN01679</t>
  </si>
  <si>
    <t>TXN01680</t>
  </si>
  <si>
    <t>TXN01681</t>
  </si>
  <si>
    <t>TXN01682</t>
  </si>
  <si>
    <t>TXN01683</t>
  </si>
  <si>
    <t>TXN01684</t>
  </si>
  <si>
    <t>TXN01685</t>
  </si>
  <si>
    <t>TXN01686</t>
  </si>
  <si>
    <t>TXN01687</t>
  </si>
  <si>
    <t>TXN01688</t>
  </si>
  <si>
    <t>TXN01689</t>
  </si>
  <si>
    <t>TXN01690</t>
  </si>
  <si>
    <t>22-03-2023</t>
  </si>
  <si>
    <t>TXN01691</t>
  </si>
  <si>
    <t>TXN01692</t>
  </si>
  <si>
    <t>TXN01693</t>
  </si>
  <si>
    <t>29-04-2022</t>
  </si>
  <si>
    <t>TXN01694</t>
  </si>
  <si>
    <t>19-12-2023</t>
  </si>
  <si>
    <t>TXN01695</t>
  </si>
  <si>
    <t>TXN01696</t>
  </si>
  <si>
    <t>19-03-2023</t>
  </si>
  <si>
    <t>TXN01697</t>
  </si>
  <si>
    <t>TXN01698</t>
  </si>
  <si>
    <t>20-03-2023</t>
  </si>
  <si>
    <t>TXN01699</t>
  </si>
  <si>
    <t>TXN01700</t>
  </si>
  <si>
    <t>TXN01701</t>
  </si>
  <si>
    <t>TXN01702</t>
  </si>
  <si>
    <t>TXN01703</t>
  </si>
  <si>
    <t>TXN01704</t>
  </si>
  <si>
    <t>TXN01705</t>
  </si>
  <si>
    <t>24-11-2023</t>
  </si>
  <si>
    <t>TXN01706</t>
  </si>
  <si>
    <t>TXN01707</t>
  </si>
  <si>
    <t>29-04-2023</t>
  </si>
  <si>
    <t>TXN01708</t>
  </si>
  <si>
    <t>TXN01709</t>
  </si>
  <si>
    <t>TXN01710</t>
  </si>
  <si>
    <t>TXN01711</t>
  </si>
  <si>
    <t>TXN01712</t>
  </si>
  <si>
    <t>TXN01713</t>
  </si>
  <si>
    <t>11-04-2024</t>
  </si>
  <si>
    <t>TXN01714</t>
  </si>
  <si>
    <t>TXN01715</t>
  </si>
  <si>
    <t>TXN01716</t>
  </si>
  <si>
    <t>TXN01717</t>
  </si>
  <si>
    <t>TXN01718</t>
  </si>
  <si>
    <t>TXN01719</t>
  </si>
  <si>
    <t>TXN01720</t>
  </si>
  <si>
    <t>TXN01721</t>
  </si>
  <si>
    <t>TXN01722</t>
  </si>
  <si>
    <t>TXN01723</t>
  </si>
  <si>
    <t>TXN01724</t>
  </si>
  <si>
    <t>TXN01725</t>
  </si>
  <si>
    <t>23-06-2024</t>
  </si>
  <si>
    <t>TXN01726</t>
  </si>
  <si>
    <t>TXN01727</t>
  </si>
  <si>
    <t>TXN01728</t>
  </si>
  <si>
    <t>TXN01729</t>
  </si>
  <si>
    <t>TXN01730</t>
  </si>
  <si>
    <t>TXN01731</t>
  </si>
  <si>
    <t>TXN01732</t>
  </si>
  <si>
    <t>TXN01733</t>
  </si>
  <si>
    <t>TXN01734</t>
  </si>
  <si>
    <t>01-01-2024</t>
  </si>
  <si>
    <t>TXN01735</t>
  </si>
  <si>
    <t>TXN01736</t>
  </si>
  <si>
    <t>TXN01737</t>
  </si>
  <si>
    <t>TXN01738</t>
  </si>
  <si>
    <t>26-07-2024</t>
  </si>
  <si>
    <t>TXN01739</t>
  </si>
  <si>
    <t>TXN01740</t>
  </si>
  <si>
    <t>TXN01741</t>
  </si>
  <si>
    <t>TXN01742</t>
  </si>
  <si>
    <t>TXN01743</t>
  </si>
  <si>
    <t>TXN01744</t>
  </si>
  <si>
    <t>TXN01745</t>
  </si>
  <si>
    <t>01-06-2024</t>
  </si>
  <si>
    <t>TXN01746</t>
  </si>
  <si>
    <t>30-01-2022</t>
  </si>
  <si>
    <t>04-02-2022</t>
  </si>
  <si>
    <t>TXN01747</t>
  </si>
  <si>
    <t>TXN01748</t>
  </si>
  <si>
    <t>09-07-2024</t>
  </si>
  <si>
    <t>TXN01749</t>
  </si>
  <si>
    <t>TXN01750</t>
  </si>
  <si>
    <t>TXN01751</t>
  </si>
  <si>
    <t>TXN01752</t>
  </si>
  <si>
    <t>22-06-2024</t>
  </si>
  <si>
    <t>TXN01753</t>
  </si>
  <si>
    <t>TXN01754</t>
  </si>
  <si>
    <t>TXN01755</t>
  </si>
  <si>
    <t>TXN01756</t>
  </si>
  <si>
    <t>TXN01757</t>
  </si>
  <si>
    <t>25-06-2022</t>
  </si>
  <si>
    <t>TXN01758</t>
  </si>
  <si>
    <t>TXN01759</t>
  </si>
  <si>
    <t>TXN01760</t>
  </si>
  <si>
    <t>TXN01761</t>
  </si>
  <si>
    <t>14-10-2023</t>
  </si>
  <si>
    <t>TXN01762</t>
  </si>
  <si>
    <t>30-03-2023</t>
  </si>
  <si>
    <t>TXN01763</t>
  </si>
  <si>
    <t>TXN01764</t>
  </si>
  <si>
    <t>TXN01765</t>
  </si>
  <si>
    <t>TXN01766</t>
  </si>
  <si>
    <t>TXN01767</t>
  </si>
  <si>
    <t>TXN01768</t>
  </si>
  <si>
    <t>TXN01769</t>
  </si>
  <si>
    <t>TXN01770</t>
  </si>
  <si>
    <t>TXN01771</t>
  </si>
  <si>
    <t>07-03-2024</t>
  </si>
  <si>
    <t>TXN01772</t>
  </si>
  <si>
    <t>TXN01773</t>
  </si>
  <si>
    <t>TXN01774</t>
  </si>
  <si>
    <t>TXN01775</t>
  </si>
  <si>
    <t>TXN01776</t>
  </si>
  <si>
    <t>TXN01777</t>
  </si>
  <si>
    <t>TXN01778</t>
  </si>
  <si>
    <t>TXN01779</t>
  </si>
  <si>
    <t>TXN01780</t>
  </si>
  <si>
    <t>TXN01781</t>
  </si>
  <si>
    <t>TXN01782</t>
  </si>
  <si>
    <t>21-06-2023</t>
  </si>
  <si>
    <t>TXN01783</t>
  </si>
  <si>
    <t>22-09-2022</t>
  </si>
  <si>
    <t>TXN01784</t>
  </si>
  <si>
    <t>TXN01785</t>
  </si>
  <si>
    <t>TXN01786</t>
  </si>
  <si>
    <t>TXN01787</t>
  </si>
  <si>
    <t>TXN01788</t>
  </si>
  <si>
    <t>02-05-2022</t>
  </si>
  <si>
    <t>TXN01789</t>
  </si>
  <si>
    <t>24-08-2023</t>
  </si>
  <si>
    <t>TXN01790</t>
  </si>
  <si>
    <t>TXN01791</t>
  </si>
  <si>
    <t>TXN01792</t>
  </si>
  <si>
    <t>TXN01793</t>
  </si>
  <si>
    <t>TXN01794</t>
  </si>
  <si>
    <t>23-12-2023</t>
  </si>
  <si>
    <t>TXN01795</t>
  </si>
  <si>
    <t>TXN01796</t>
  </si>
  <si>
    <t>TXN01797</t>
  </si>
  <si>
    <t>16-06-2023</t>
  </si>
  <si>
    <t>TXN01798</t>
  </si>
  <si>
    <t>TXN01799</t>
  </si>
  <si>
    <t>TXN01800</t>
  </si>
  <si>
    <t>TXN01801</t>
  </si>
  <si>
    <t>TXN01802</t>
  </si>
  <si>
    <t>TXN01803</t>
  </si>
  <si>
    <t>TXN01804</t>
  </si>
  <si>
    <t>TXN01805</t>
  </si>
  <si>
    <t>TXN01806</t>
  </si>
  <si>
    <t>TXN01807</t>
  </si>
  <si>
    <t>TXN01808</t>
  </si>
  <si>
    <t>TXN01809</t>
  </si>
  <si>
    <t>TXN01810</t>
  </si>
  <si>
    <t>TXN01811</t>
  </si>
  <si>
    <t>TXN01812</t>
  </si>
  <si>
    <t>TXN01813</t>
  </si>
  <si>
    <t>TXN01814</t>
  </si>
  <si>
    <t>TXN01815</t>
  </si>
  <si>
    <t>TXN01816</t>
  </si>
  <si>
    <t>TXN01817</t>
  </si>
  <si>
    <t>24-06-2023</t>
  </si>
  <si>
    <t>TXN01818</t>
  </si>
  <si>
    <t>29-01-2023</t>
  </si>
  <si>
    <t>TXN01819</t>
  </si>
  <si>
    <t>09-01-2023</t>
  </si>
  <si>
    <t>TXN01820</t>
  </si>
  <si>
    <t>TXN01821</t>
  </si>
  <si>
    <t>TXN01822</t>
  </si>
  <si>
    <t>TXN01823</t>
  </si>
  <si>
    <t>TXN01824</t>
  </si>
  <si>
    <t>TXN01825</t>
  </si>
  <si>
    <t>TXN01826</t>
  </si>
  <si>
    <t>TXN01827</t>
  </si>
  <si>
    <t>TXN01828</t>
  </si>
  <si>
    <t>TXN01829</t>
  </si>
  <si>
    <t>TXN01830</t>
  </si>
  <si>
    <t>05-03-2023</t>
  </si>
  <si>
    <t>TXN01831</t>
  </si>
  <si>
    <t>TXN01832</t>
  </si>
  <si>
    <t>TXN01833</t>
  </si>
  <si>
    <t>TXN01834</t>
  </si>
  <si>
    <t>TXN01835</t>
  </si>
  <si>
    <t>TXN01836</t>
  </si>
  <si>
    <t>TXN01837</t>
  </si>
  <si>
    <t>30-08-2024</t>
  </si>
  <si>
    <t>TXN01838</t>
  </si>
  <si>
    <t>29-09-2022</t>
  </si>
  <si>
    <t>TXN01839</t>
  </si>
  <si>
    <t>TXN01840</t>
  </si>
  <si>
    <t>TXN01841</t>
  </si>
  <si>
    <t>TXN01842</t>
  </si>
  <si>
    <t>TXN01843</t>
  </si>
  <si>
    <t>TXN01844</t>
  </si>
  <si>
    <t>TXN01845</t>
  </si>
  <si>
    <t>TXN01846</t>
  </si>
  <si>
    <t>TXN01847</t>
  </si>
  <si>
    <t>TXN01848</t>
  </si>
  <si>
    <t>TXN01849</t>
  </si>
  <si>
    <t>TXN01850</t>
  </si>
  <si>
    <t>TXN01851</t>
  </si>
  <si>
    <t>TXN01852</t>
  </si>
  <si>
    <t>TXN01853</t>
  </si>
  <si>
    <t>07-10-2022</t>
  </si>
  <si>
    <t>TXN01854</t>
  </si>
  <si>
    <t>TXN01855</t>
  </si>
  <si>
    <t>TXN01856</t>
  </si>
  <si>
    <t>TXN01857</t>
  </si>
  <si>
    <t>TXN01858</t>
  </si>
  <si>
    <t>TXN01859</t>
  </si>
  <si>
    <t>TXN01860</t>
  </si>
  <si>
    <t>TXN01861</t>
  </si>
  <si>
    <t>02-10-2024</t>
  </si>
  <si>
    <t>TXN01862</t>
  </si>
  <si>
    <t>TXN01863</t>
  </si>
  <si>
    <t>TXN01864</t>
  </si>
  <si>
    <t>TXN01865</t>
  </si>
  <si>
    <t>TXN01866</t>
  </si>
  <si>
    <t>TXN01867</t>
  </si>
  <si>
    <t>TXN01868</t>
  </si>
  <si>
    <t>TXN01869</t>
  </si>
  <si>
    <t>03-02-2024</t>
  </si>
  <si>
    <t>TXN01870</t>
  </si>
  <si>
    <t>07-03-2022</t>
  </si>
  <si>
    <t>TXN01871</t>
  </si>
  <si>
    <t>TXN01872</t>
  </si>
  <si>
    <t>TXN01873</t>
  </si>
  <si>
    <t>TXN01874</t>
  </si>
  <si>
    <t>TXN01875</t>
  </si>
  <si>
    <t>TXN01876</t>
  </si>
  <si>
    <t>TXN01877</t>
  </si>
  <si>
    <t>TXN01878</t>
  </si>
  <si>
    <t>TXN01879</t>
  </si>
  <si>
    <t>TXN01880</t>
  </si>
  <si>
    <t>TXN01881</t>
  </si>
  <si>
    <t>TXN01882</t>
  </si>
  <si>
    <t>TXN01883</t>
  </si>
  <si>
    <t>TXN01884</t>
  </si>
  <si>
    <t>TXN01885</t>
  </si>
  <si>
    <t>TXN01886</t>
  </si>
  <si>
    <t>TXN01887</t>
  </si>
  <si>
    <t>TXN01888</t>
  </si>
  <si>
    <t>TXN01889</t>
  </si>
  <si>
    <t>TXN01890</t>
  </si>
  <si>
    <t>TXN01891</t>
  </si>
  <si>
    <t>TXN01892</t>
  </si>
  <si>
    <t>TXN01893</t>
  </si>
  <si>
    <t>TXN01894</t>
  </si>
  <si>
    <t>TXN01895</t>
  </si>
  <si>
    <t>TXN01896</t>
  </si>
  <si>
    <t>TXN01897</t>
  </si>
  <si>
    <t>TXN01898</t>
  </si>
  <si>
    <t>TXN01899</t>
  </si>
  <si>
    <t>TXN01900</t>
  </si>
  <si>
    <t>TXN01901</t>
  </si>
  <si>
    <t>TXN01902</t>
  </si>
  <si>
    <t>TXN01903</t>
  </si>
  <si>
    <t>TXN01904</t>
  </si>
  <si>
    <t>TXN01905</t>
  </si>
  <si>
    <t>TXN01906</t>
  </si>
  <si>
    <t>TXN01907</t>
  </si>
  <si>
    <t>TXN01908</t>
  </si>
  <si>
    <t>TXN01909</t>
  </si>
  <si>
    <t>TXN01910</t>
  </si>
  <si>
    <t>TXN01911</t>
  </si>
  <si>
    <t>TXN01912</t>
  </si>
  <si>
    <t>TXN01913</t>
  </si>
  <si>
    <t>TXN01914</t>
  </si>
  <si>
    <t>TXN01915</t>
  </si>
  <si>
    <t>TXN01916</t>
  </si>
  <si>
    <t>TXN01917</t>
  </si>
  <si>
    <t>TXN01918</t>
  </si>
  <si>
    <t>23-01-2024</t>
  </si>
  <si>
    <t>TXN01919</t>
  </si>
  <si>
    <t>TXN01920</t>
  </si>
  <si>
    <t>TXN01921</t>
  </si>
  <si>
    <t>TXN01922</t>
  </si>
  <si>
    <t>TXN01923</t>
  </si>
  <si>
    <t>TXN01924</t>
  </si>
  <si>
    <t>TXN01925</t>
  </si>
  <si>
    <t>TXN01926</t>
  </si>
  <si>
    <t>TXN01927</t>
  </si>
  <si>
    <t>TXN01928</t>
  </si>
  <si>
    <t>TXN01929</t>
  </si>
  <si>
    <t>TXN01930</t>
  </si>
  <si>
    <t>TXN01931</t>
  </si>
  <si>
    <t>TXN01932</t>
  </si>
  <si>
    <t>TXN01933</t>
  </si>
  <si>
    <t>TXN01934</t>
  </si>
  <si>
    <t>TXN01935</t>
  </si>
  <si>
    <t>TXN01936</t>
  </si>
  <si>
    <t>TXN01937</t>
  </si>
  <si>
    <t>TXN01938</t>
  </si>
  <si>
    <t>TXN01939</t>
  </si>
  <si>
    <t>TXN01940</t>
  </si>
  <si>
    <t>TXN01941</t>
  </si>
  <si>
    <t>TXN01942</t>
  </si>
  <si>
    <t>09-10-2024</t>
  </si>
  <si>
    <t>TXN01943</t>
  </si>
  <si>
    <t>TXN01944</t>
  </si>
  <si>
    <t>TXN01945</t>
  </si>
  <si>
    <t>08-08-2023</t>
  </si>
  <si>
    <t>TXN01946</t>
  </si>
  <si>
    <t>TXN01947</t>
  </si>
  <si>
    <t>TXN01948</t>
  </si>
  <si>
    <t>TXN01949</t>
  </si>
  <si>
    <t>TXN01950</t>
  </si>
  <si>
    <t>TXN01951</t>
  </si>
  <si>
    <t>TXN01952</t>
  </si>
  <si>
    <t>TXN01953</t>
  </si>
  <si>
    <t>TXN01954</t>
  </si>
  <si>
    <t>TXN01955</t>
  </si>
  <si>
    <t>TXN01956</t>
  </si>
  <si>
    <t>TXN01957</t>
  </si>
  <si>
    <t>TXN01958</t>
  </si>
  <si>
    <t>TXN01959</t>
  </si>
  <si>
    <t>TXN01960</t>
  </si>
  <si>
    <t>TXN01961</t>
  </si>
  <si>
    <t>TXN01962</t>
  </si>
  <si>
    <t>TXN01963</t>
  </si>
  <si>
    <t>TXN01964</t>
  </si>
  <si>
    <t>TXN01965</t>
  </si>
  <si>
    <t>TXN01966</t>
  </si>
  <si>
    <t>TXN01967</t>
  </si>
  <si>
    <t>TXN01968</t>
  </si>
  <si>
    <t>TXN01969</t>
  </si>
  <si>
    <t>TXN01970</t>
  </si>
  <si>
    <t>TXN01971</t>
  </si>
  <si>
    <t>TXN01972</t>
  </si>
  <si>
    <t>TXN01973</t>
  </si>
  <si>
    <t>TXN01974</t>
  </si>
  <si>
    <t>TXN01975</t>
  </si>
  <si>
    <t>TXN01976</t>
  </si>
  <si>
    <t>TXN01977</t>
  </si>
  <si>
    <t>TXN01978</t>
  </si>
  <si>
    <t>TXN01979</t>
  </si>
  <si>
    <t>TXN01980</t>
  </si>
  <si>
    <t>TXN01981</t>
  </si>
  <si>
    <t>TXN01982</t>
  </si>
  <si>
    <t>TXN01983</t>
  </si>
  <si>
    <t>TXN01984</t>
  </si>
  <si>
    <t>TXN01985</t>
  </si>
  <si>
    <t>TXN01986</t>
  </si>
  <si>
    <t>TXN01987</t>
  </si>
  <si>
    <t>TXN01988</t>
  </si>
  <si>
    <t>17-10-2024</t>
  </si>
  <si>
    <t>TXN01989</t>
  </si>
  <si>
    <t>TXN01990</t>
  </si>
  <si>
    <t>TXN01991</t>
  </si>
  <si>
    <t>TXN01992</t>
  </si>
  <si>
    <t>TXN01993</t>
  </si>
  <si>
    <t>TXN01994</t>
  </si>
  <si>
    <t>31-08-2023</t>
  </si>
  <si>
    <t>TXN01995</t>
  </si>
  <si>
    <t>TXN01996</t>
  </si>
  <si>
    <t>TXN01997</t>
  </si>
  <si>
    <t>14-01-2024</t>
  </si>
  <si>
    <t>TXN01998</t>
  </si>
  <si>
    <t>TXN01999</t>
  </si>
  <si>
    <t>24-01-2023</t>
  </si>
  <si>
    <t>TXN02000</t>
  </si>
  <si>
    <t>31-10-2023</t>
  </si>
  <si>
    <t>NPA_pct</t>
  </si>
  <si>
    <t>NPA%</t>
  </si>
  <si>
    <t>Central Total</t>
  </si>
  <si>
    <t>East Total</t>
  </si>
  <si>
    <t>North Total</t>
  </si>
  <si>
    <t>West Total</t>
  </si>
  <si>
    <t>Sum of NPA%</t>
  </si>
  <si>
    <t>Column1</t>
  </si>
  <si>
    <t>Column2</t>
  </si>
  <si>
    <t>Column3</t>
  </si>
  <si>
    <t>Column4</t>
  </si>
  <si>
    <t>Sum of Loan_Amount_Lakhs</t>
  </si>
  <si>
    <t>Sum of Outstanding_Balance</t>
  </si>
  <si>
    <t>Count of Actual_Revenue_Lakhs</t>
  </si>
  <si>
    <t>KPI Summary — Monthly Finance Metrics</t>
  </si>
  <si>
    <t>Month</t>
  </si>
  <si>
    <t>Year</t>
  </si>
  <si>
    <t>Actual_Revenue_Lakhs</t>
  </si>
  <si>
    <t>Loan_Approvals</t>
  </si>
  <si>
    <t>Loan_Rejections</t>
  </si>
  <si>
    <t>Recovery_Pct</t>
  </si>
  <si>
    <t>NPA_Pct</t>
  </si>
  <si>
    <t>New_Customers</t>
  </si>
  <si>
    <t>Avg_Loan_Amount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</si>
  <si>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</si>
  <si>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</si>
  <si>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</si>
  <si>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</si>
  <si>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</si>
  <si>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</si>
  <si>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</si>
  <si>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</si>
  <si>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</si>
  <si>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</si>
  <si>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</si>
  <si>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</si>
  <si>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Branches</t>
  </si>
  <si>
    <t>Processing Fees</t>
  </si>
  <si>
    <t>(4)Calculate total processing fees collected branch-wise. Which branch collected the highest fee?</t>
  </si>
  <si>
    <t>(9)Create a new column 'Risk_Category': If Credit_Score &gt;= 750 → 'Low Risk', 650–749 → 'Medium Risk', &lt; 650 → 'High Risk'. Use IFS or Nested IF.</t>
  </si>
  <si>
    <t>(10)Create a column 'Target_Met': If Actual_Revenue &gt;= Target_Revenue in KPI sheet → 'Yes', else 'No'. Use IF.</t>
  </si>
  <si>
    <t>(11)Flag transactions where Loan_Amount is blank (missing). Use IF + ISBLANK.</t>
  </si>
  <si>
    <t>(12)In KPI sheet, create a column showing revenue difference (Actual - Target). Use IF to show 'Surplus' or 'Deficit' with the value.</t>
  </si>
  <si>
    <t>(13)Use IFERROR with VLOOKUP to fetch Branch Manager name for each transaction. Handle missing Branch IDs gracefully.</t>
  </si>
  <si>
    <t>Annual Income From Customers Sheet</t>
  </si>
  <si>
    <t>(5)Using SUMIFS, find total loan disbursed to 'Salaried' customers earning more than 10 Lakhs per year. (Requires VLOOKUP/XLOOKUP across Customers sheet)</t>
  </si>
  <si>
    <t>(15)Extract the numeric part of Transaction_ID (e.g., TXN00001 → 00001). Use MID or RIGHT.</t>
  </si>
  <si>
    <t>(16)Standardize Gender column (convert M→Male, F→Female, lowercase → proper case). Use IF + UPPER/LOWER.</t>
  </si>
  <si>
    <t>Customer Name</t>
  </si>
  <si>
    <t>(17)Combine Customer Name and City as a single label: 'Amit Kumar | Bhubaneswar'. Use CONCAT or &amp;.</t>
  </si>
  <si>
    <t>(18)Find all customers whose name starts with 'R'. Use LEFT + IF or FILTER.</t>
  </si>
  <si>
    <t>(19)Count the number of characters in each Branch Name. Use LEN.</t>
  </si>
  <si>
    <t>(20)Trim extra spaces from Approval_Status column and standardize to Proper Case. Use TRIM + PROPER.</t>
  </si>
  <si>
    <t>Customer_ID in transition sheet</t>
  </si>
  <si>
    <t>(27)For each Transaction, fetch the Customer's City using VLOOKUP (from Customers sheet).</t>
  </si>
  <si>
    <t>(28)Fetch Branch Target Revenue for each transaction using XLOOKUP (from Branches sheet).</t>
  </si>
  <si>
    <t>(30)Build a lookup to check if a given Customer_ID exists in the Customers sheet. Use COUNTIF or XLOOKUP with IFERROR.</t>
  </si>
  <si>
    <t>34 ----</t>
  </si>
  <si>
    <t>SECTION A — AGGREGATE &amp; CONDITIONAL FUNCTIONS</t>
  </si>
  <si>
    <t>Q1</t>
  </si>
  <si>
    <t>Calculate the total Loan Amount (in Lakhs) for all APPROVED transactions in the 'East' region. Use SUMIFS.</t>
  </si>
  <si>
    <t>(Lakhs)</t>
  </si>
  <si>
    <t>Sum of Target_Revenue_Lakhs</t>
  </si>
  <si>
    <t>Sum of Actual_Revenue_Lakhs</t>
  </si>
  <si>
    <t>Q2</t>
  </si>
  <si>
    <t>Count how many transactions have Payment_Status = 'Overdue'. Use COUNTIF.</t>
  </si>
  <si>
    <t>Q3</t>
  </si>
  <si>
    <t>Find the average EMI for Home Loan customers with Credit Score above 700. Use AVERAGEIFS.</t>
  </si>
  <si>
    <t>Q4</t>
  </si>
  <si>
    <t>Calculate total processing fees collected branch-wise. Which branch collected the highest fee?</t>
  </si>
  <si>
    <t>Q5</t>
  </si>
  <si>
    <t>Using SUMIFS, find total loan disbursed to 'Salaried' customers earning more than 10 Lakhs per year. (Requires VLOOKUP/XLOOKUP across Customers sheet)</t>
  </si>
  <si>
    <t>Done</t>
  </si>
  <si>
    <t>Q6</t>
  </si>
  <si>
    <t>Find the count of loans where Amount &gt; 50 Lakhs AND Approval_Status = 'Approved'. Use COUNTIFS.</t>
  </si>
  <si>
    <t>Sum of Loan_Approvals</t>
  </si>
  <si>
    <t>Sum of Loan_Rejections</t>
  </si>
  <si>
    <t>Q7</t>
  </si>
  <si>
    <t>Find the MAX and MIN loan amount for each loan product type.</t>
  </si>
  <si>
    <t>Loan product type</t>
  </si>
  <si>
    <t>Maximum</t>
  </si>
  <si>
    <t>Minimum</t>
  </si>
  <si>
    <t>Q8</t>
  </si>
  <si>
    <t>What is the total Outstanding Balance for all 'Defaulted' loans?</t>
  </si>
  <si>
    <t>SECTION B — LOGICAL FUNCTIONS</t>
  </si>
  <si>
    <t>Q9</t>
  </si>
  <si>
    <t>Create a new column 'Risk_Category': If Credit_Score &gt;= 750 → 'Low Risk', 650–749 → 'Medium Risk', &lt; 650 → 'High Risk'. Use IFS or Nested IF.</t>
  </si>
  <si>
    <t>Q10</t>
  </si>
  <si>
    <t>Create a column 'Target_Met': If Actual_Revenue &gt;= Target_Revenue in KPI sheet → 'Yes', else 'No'. Use IF.</t>
  </si>
  <si>
    <t>Q11</t>
  </si>
  <si>
    <t>Flag transactions where Loan_Amount is blank (missing). Use IF + ISBLANK.</t>
  </si>
  <si>
    <t>Q12</t>
  </si>
  <si>
    <t>In KPI sheet, create a column showing revenue difference (Actual - Target). Use IF to show 'Surplus' or 'Deficit' with the value.</t>
  </si>
  <si>
    <t>Average of Recovery_Pct</t>
  </si>
  <si>
    <t>Q13</t>
  </si>
  <si>
    <t>Use IFERROR with VLOOKUP to fetch Branch Manager name for each transaction. Handle missing Branch IDs gracefully.</t>
  </si>
  <si>
    <t>SECTION C — TEXT FUNCTIONS</t>
  </si>
  <si>
    <t>Q14</t>
  </si>
  <si>
    <t>Extract the first 4 characters of Customer_ID to verify prefix consistency. Use LEFT.</t>
  </si>
  <si>
    <t>Q15</t>
  </si>
  <si>
    <t>Extract the numeric part of Transaction_ID (e.g., TXN00001 → 00001). Use MID or RIGHT.</t>
  </si>
  <si>
    <t>Q16</t>
  </si>
  <si>
    <t>Standardize Gender column (convert M→Male, F→Female, lowercase → proper case). Use IF + UPPER/LOWER.</t>
  </si>
  <si>
    <t>Q17</t>
  </si>
  <si>
    <t>Combine Customer Name and City as a single label: 'Amit Kumar | Bhubaneswar'. Use CONCAT or &amp;.</t>
  </si>
  <si>
    <t>Q18</t>
  </si>
  <si>
    <t>Find all customers whose name starts with 'R'. Use LEFT + IF or FILTER.</t>
  </si>
  <si>
    <t>Q19</t>
  </si>
  <si>
    <t>Count the number of characters in each Branch Name. Use LEN.</t>
  </si>
  <si>
    <t>Q20</t>
  </si>
  <si>
    <t>Trim extra spaces from Approval_Status column and standardize to Proper Case. Use TRIM + PROPER.</t>
  </si>
  <si>
    <t>SECTION D — DATE FUNCTIONS</t>
  </si>
  <si>
    <t>Q21</t>
  </si>
  <si>
    <t>Calculate how many days have elapsed since each transaction date. Use TODAY() - Transaction_Date.</t>
  </si>
  <si>
    <t>Q22</t>
  </si>
  <si>
    <t>Extract the Month and Year from Transaction_Date. Use MONTH() and YEAR().</t>
  </si>
  <si>
    <t>(35)Create a Pivot Table: Payment Status distribution by Branch. Which branch has most Defaulted loans?</t>
  </si>
  <si>
    <t>Q23</t>
  </si>
  <si>
    <t>Calculate Loan Tenure completion % based on Transaction_Date and today. Use DATEDIF.</t>
  </si>
  <si>
    <t>Q24</t>
  </si>
  <si>
    <t>Find all transactions that occurred in Q4 (Oct–Dec) of any year. Use MONTH().</t>
  </si>
  <si>
    <t>Q25</t>
  </si>
  <si>
    <t>Calculate the number of working days between Transaction_Date and Disbursal_Date. Use NETWORKDAYS.</t>
  </si>
  <si>
    <t>Q26</t>
  </si>
  <si>
    <t>Find customer Joining_Date in Customers sheet and calculate how many years they have been a customer. Use DATEDIF.</t>
  </si>
  <si>
    <t>SECTION E — LOOKUP FUNCTIONS</t>
  </si>
  <si>
    <t>Q27</t>
  </si>
  <si>
    <t>For each Transaction, fetch the Customer's City using VLOOKUP (from Customers sheet).</t>
  </si>
  <si>
    <t>Q28</t>
  </si>
  <si>
    <t>Fetch Branch Target Revenue for each transaction using XLOOKUP (from Branches sheet).</t>
  </si>
  <si>
    <t>Q29</t>
  </si>
  <si>
    <t>Use INDEX-MATCH to find the manager of the branch with the highest Target Revenue.</t>
  </si>
  <si>
    <t>Q30</t>
  </si>
  <si>
    <t>Build a lookup to check if a given Customer_ID exists in the Customers sheet. Use COUNTIF or XLOOKUP with IFERROR.</t>
  </si>
  <si>
    <t>Q31</t>
  </si>
  <si>
    <t>Use HLOOKUP on the KPI Summary to fetch July 2023 Actual Revenue.</t>
  </si>
  <si>
    <t>SECTION F — PIVOT TABLES &amp; CHARTS</t>
  </si>
  <si>
    <t>Q32</t>
  </si>
  <si>
    <t>Create a Pivot Table showing: Rows = Region, Columns = Loan Product, Values = Sum of Loan Amount.</t>
  </si>
  <si>
    <t>Q33</t>
  </si>
  <si>
    <t>Build a Pivot Table: Monthly Loan Approvals vs Rejections trend (from KPI sheet).</t>
  </si>
  <si>
    <t>Q34</t>
  </si>
  <si>
    <t>Create a Pivot Chart (Bar/Column) showing Actual vs Target Revenue for each month in 2024.</t>
  </si>
  <si>
    <t>Q35</t>
  </si>
  <si>
    <t>Create a Pivot Table: Payment Status distribution by Branch. Which branch has most Defaulted loans?</t>
  </si>
  <si>
    <t>Q36</t>
  </si>
  <si>
    <t>Build a Pivot Chart showing Recovery % trend across months (Line Chart).</t>
  </si>
  <si>
    <t>Q37</t>
  </si>
  <si>
    <t>Summarize total loan amount by Loan Type and Approval Status using Pivot Table.</t>
  </si>
  <si>
    <t>SECTION G — DASHBOARD PREPARATION</t>
  </si>
  <si>
    <t>Q38</t>
  </si>
  <si>
    <t>Prepare a summary card: Total Loans Disbursed | Total Approved | Total Rejected | Recovery % (use COUNTIF, SUMIF).</t>
  </si>
  <si>
    <t>Q39</t>
  </si>
  <si>
    <t>Create a region-wise NPA % comparison chart using Pivot Table data.</t>
  </si>
  <si>
    <t>Q40</t>
  </si>
  <si>
    <t>Design a monthly revenue trend visual (use KPI sheet data). Highlight months where target was not met using conditional formatting.</t>
  </si>
  <si>
    <t>Actual date</t>
  </si>
  <si>
    <t>Count of Defaulted loan</t>
  </si>
  <si>
    <t>Total Transition</t>
  </si>
  <si>
    <t>(21)Calculate how many days have elapsed since each transaction date. Use TODAY() - Transaction_Date.</t>
  </si>
  <si>
    <t>(22)Extract the Month and Year from Transaction_Date. Use MONTH() and YEAR().</t>
  </si>
  <si>
    <t>(23)Calculate Loan Tenure completion % based on Transaction_Date and today. Use DATEDIF.</t>
  </si>
  <si>
    <t>(24)Find all transactions that occurred in Q4 (Oct–Dec) of any year. Use MONTH().</t>
  </si>
  <si>
    <t>(25)Calculate the number of working days between Transaction_Date and Disbursal_Date. Use NETWORKDAYS.</t>
  </si>
  <si>
    <t>(26)Find customer Joining_Date in Customers sheet and calculate how many years they have been a customer. Use DATEDIF.</t>
  </si>
  <si>
    <t>Count of Approval_Status</t>
  </si>
  <si>
    <t>Sum of Total Approved</t>
  </si>
  <si>
    <t>Sum of Total Rejected</t>
  </si>
  <si>
    <t>Sum of Recovery%</t>
  </si>
  <si>
    <t>Sum of Total loan Disbursed</t>
  </si>
  <si>
    <t>Average of NPA_pct</t>
  </si>
  <si>
    <t>(All)</t>
  </si>
  <si>
    <t>Sum of Recovery_Pct</t>
  </si>
  <si>
    <t>Total loan Disbursed</t>
  </si>
  <si>
    <t>Total Approved</t>
  </si>
  <si>
    <t>Total Rejected</t>
  </si>
  <si>
    <t>Total Outstanding</t>
  </si>
  <si>
    <t>Recovery%</t>
  </si>
  <si>
    <t>Count of Interest_Rate_Pct</t>
  </si>
  <si>
    <t>(blank)</t>
  </si>
  <si>
    <t>Jan Total</t>
  </si>
  <si>
    <t>Feb Total</t>
  </si>
  <si>
    <t>Mar Total</t>
  </si>
  <si>
    <t>Apr Total</t>
  </si>
  <si>
    <t>May Total</t>
  </si>
  <si>
    <t>Jun Total</t>
  </si>
  <si>
    <t>Jul Total</t>
  </si>
  <si>
    <t>Aug Total</t>
  </si>
  <si>
    <t>Sep Total</t>
  </si>
  <si>
    <t>Oct Total</t>
  </si>
  <si>
    <t>Nov Total</t>
  </si>
  <si>
    <t>Dec Total</t>
  </si>
  <si>
    <t>Helper Column</t>
  </si>
  <si>
    <t>KPI Term</t>
  </si>
  <si>
    <t>Definition</t>
  </si>
  <si>
    <t>Excel Hint</t>
  </si>
  <si>
    <t>NPA %</t>
  </si>
  <si>
    <t>Non-Performing Assets %: Loans that are defaulted or overdue for 90+ days</t>
  </si>
  <si>
    <t>COUNTIFS(Payment_Status,"Defaulted") / COUNTA(Transaction_ID)</t>
  </si>
  <si>
    <t>Recovery %</t>
  </si>
  <si>
    <t>Percentage of outstanding loan amount actually collected</t>
  </si>
  <si>
    <t>Total Disbursed -@ Total Outstanding) /@ Total Disbursed * 100</t>
  </si>
  <si>
    <t>Approval Rate</t>
  </si>
  <si>
    <t>% of loan applications that were approved</t>
  </si>
  <si>
    <t xml:space="preserve"> COUNTIF(Approval_Status,"Approved") / COUNTA(Approval_Status)</t>
  </si>
  <si>
    <t>Revenue Growth</t>
  </si>
  <si>
    <t>Month-over-month change in actual revenue</t>
  </si>
  <si>
    <t xml:space="preserve"> (@Current Month Revenue -@ Previous Month Revenue) /@ Previous Month Revenue</t>
  </si>
  <si>
    <t>Average Loan Size</t>
  </si>
  <si>
    <t>Mean loan amount per approved transaction</t>
  </si>
  <si>
    <t xml:space="preserve"> AVERAGEIF(Approval_Status, "Approved", Loan_Amount)</t>
  </si>
  <si>
    <t>Processing Fee Yield</t>
  </si>
  <si>
    <t>Total fees as % of total loan amount</t>
  </si>
  <si>
    <t xml:space="preserve"> SUM(Processing_Fee) / SUM(Loan_Amount)</t>
  </si>
  <si>
    <t>Loan-to-Income Ratio</t>
  </si>
  <si>
    <t>Customer's loan amount vs annual income — indicates affordability</t>
  </si>
  <si>
    <t>Credit Risk Tier</t>
  </si>
  <si>
    <t>Categorise customers by Credit Score band for risk management</t>
  </si>
  <si>
    <t>Use IFS: &gt; 750 Low, 650-749 Medium, &lt;650 High</t>
  </si>
  <si>
    <t>Target Achievement %</t>
  </si>
  <si>
    <t>How much of monthly target was actually achieved</t>
  </si>
  <si>
    <t>Disbursal TAT</t>
  </si>
  <si>
    <t>Turnaround time from application to disbursal (working days)</t>
  </si>
  <si>
    <t xml:space="preserve"> NETWORKDAYS(Transaction_Date, Disbursal_Date) - 1</t>
  </si>
  <si>
    <t>EMI Calculation</t>
  </si>
  <si>
    <t>Equated Monthly Instalment formula</t>
  </si>
  <si>
    <t>Outstanding Balance %</t>
  </si>
  <si>
    <t>What % of original loan still remains unpaid</t>
  </si>
  <si>
    <t xml:space="preserve"> @Outstanding_Balance /@ Loan_Amount * 100</t>
  </si>
  <si>
    <t>Segment Revenue</t>
  </si>
  <si>
    <t>Revenue contribution by region or product</t>
  </si>
  <si>
    <t>Use SUMIF or Pivot Table: Group by Region/Product, Sum Loan_Amount</t>
  </si>
  <si>
    <t>Customer Vintage</t>
  </si>
  <si>
    <t>How long a customer has been with the bank</t>
  </si>
  <si>
    <t>Overdue Rate</t>
  </si>
  <si>
    <t>% of transactions with overdue payment status</t>
  </si>
  <si>
    <t xml:space="preserve"> COUNTIF(Payment_Status, "Overdue") / COUNT(Transaction_ID)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</si>
</sst>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[$-409]mmmm\ d\,\ yyyy;@"/>
    <numFmt numFmtId="166" formatCode="[$-409]d\-mmm\-yy;@"/>
  </numFmts>
  <fonts count="9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3"/>
      <color rgb="FF1F4E79"/>
      <name val="Arial"/>
    </font>
    <font>
      <b/>
      <sz val="10"/>
      <color rgb="FF1F4E79"/>
      <name val="Arial"/>
    </font>
    <font>
      <b/>
      <sz val="10"/>
      <name val="Arial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7F3F00"/>
      <name val="Courier New"/>
    </font>
  </fonts>
  <fills count="2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375623"/>
        <bgColor rgb="FF375623"/>
      </patternFill>
    </fill>
    <fill>
      <patternFill patternType="solid">
        <fgColor rgb="FFEBF3EB"/>
        <bgColor rgb="FFEBF3EB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</fills>
  <borders count="2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/>
    <xf numFmtId="0" fontId="0" fillId="0" borderId="1" xfId="0" applyBorder="1" applyAlignment="1">
      <alignment wrapText="1"/>
    </xf>
    <xf numFmtId="0" fontId="2" fillId="0" borderId="0" xfId="0" applyFont="1"/>
    <xf numFmtId="0" fontId="0" fillId="0" borderId="8" xfId="0" applyBorder="1" applyAlignment="1">
      <alignment horizontal="center"/>
    </xf>
    <xf numFmtId="0" fontId="0" fillId="3" borderId="1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4" fillId="6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2" fontId="0" fillId="0" borderId="0" xfId="0" applyNumberFormat="1"/>
    <xf numFmtId="0" fontId="0" fillId="0" borderId="11" xfId="0" applyBorder="1"/>
    <xf numFmtId="0" fontId="4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0" fillId="0" borderId="14" xfId="0" applyBorder="1"/>
    <xf numFmtId="0" fontId="0" fillId="0" borderId="13" xfId="0" applyBorder="1" applyAlignment="1">
      <alignment wrapText="1"/>
    </xf>
    <xf numFmtId="0" fontId="5" fillId="7" borderId="10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2" fontId="0" fillId="0" borderId="14" xfId="0" applyNumberFormat="1" applyBorder="1" applyAlignment="1">
      <alignment wrapText="1"/>
    </xf>
    <xf numFmtId="0" fontId="6" fillId="8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11" borderId="12" xfId="0" applyFont="1" applyFill="1" applyBorder="1" applyAlignment="1">
      <alignment horizontal="center" vertical="center" wrapText="1"/>
    </xf>
    <xf numFmtId="0" fontId="5" fillId="11" borderId="11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5" fillId="7" borderId="0" xfId="0" applyFont="1" applyFill="1" applyAlignment="1">
      <alignment wrapText="1"/>
    </xf>
    <xf numFmtId="0" fontId="5" fillId="12" borderId="0" xfId="0" applyFont="1" applyFill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  <xf numFmtId="0" fontId="5" fillId="14" borderId="0" xfId="0" applyFont="1" applyFill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0" fillId="0" borderId="0" xfId="0" applyFont="1"/>
    <xf numFmtId="0" fontId="5" fillId="0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vertical="center" wrapText="1"/>
    </xf>
    <xf numFmtId="0" fontId="5" fillId="11" borderId="0" xfId="0" applyFont="1" applyFill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15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1" fillId="19" borderId="1" xfId="0" applyFont="1" applyFill="1" applyBorder="1" applyAlignment="1">
      <alignment horizontal="center" vertical="center" wrapText="1"/>
    </xf>
    <xf numFmtId="0" fontId="4" fillId="20" borderId="1" xfId="0" applyFont="1" applyFill="1" applyBorder="1"/>
    <xf numFmtId="0" fontId="0" fillId="20" borderId="1" xfId="0" applyFill="1" applyBorder="1" applyAlignment="1">
      <alignment wrapText="1"/>
    </xf>
    <xf numFmtId="0" fontId="8" fillId="20" borderId="1" xfId="0" applyFont="1" applyFill="1" applyBorder="1" applyAlignment="1">
      <alignment wrapText="1"/>
    </xf>
    <xf numFmtId="0" fontId="4" fillId="0" borderId="1" xfId="0" applyFont="1" applyBorder="1"/>
    <xf numFmtId="0" fontId="8" fillId="0" borderId="1" xfId="0" applyFont="1" applyBorder="1" applyAlignment="1">
      <alignment wrapText="1"/>
    </xf>
    <xf numFmtId="0" fontId="0" fillId="3" borderId="1" xfId="0" applyFont="1" applyFill="1" applyBorder="1"/>
    <xf numFmtId="0" fontId="0" fillId="0" borderId="1" xfId="0" applyFont="1" applyBorder="1"/>
    <xf numFmtId="0" fontId="0" fillId="13" borderId="0" xfId="0" applyFill="1" applyAlignment="1">
      <alignment horizontal="center" vertical="center" wrapText="1"/>
    </xf>
    <xf numFmtId="0" fontId="6" fillId="21" borderId="0" xfId="0" applyFont="1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0" fontId="0" fillId="0" borderId="0" xfId="0" pivotButton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 applyFill="1" applyAlignment="1">
      <alignment horizontal="center" vertical="center"/>
    </xf>
    <xf numFmtId="0" fontId="5" fillId="23" borderId="0" xfId="0" applyFont="1" applyFill="1" applyAlignment="1">
      <alignment wrapTex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21" borderId="1" xfId="0" applyFont="1" applyFill="1" applyBorder="1" applyAlignment="1">
      <alignment horizontal="center" vertical="center" wrapText="1"/>
    </xf>
    <xf numFmtId="0" fontId="5" fillId="22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 wrapText="1"/>
    </xf>
    <xf numFmtId="165" fontId="0" fillId="3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18" borderId="0" xfId="0" applyFill="1" applyAlignment="1">
      <alignment vertical="center"/>
    </xf>
    <xf numFmtId="0" fontId="0" fillId="17" borderId="0" xfId="0" applyFill="1" applyAlignment="1">
      <alignment vertical="center" wrapText="1"/>
    </xf>
    <xf numFmtId="0" fontId="0" fillId="17" borderId="0" xfId="0" applyFill="1" applyAlignment="1">
      <alignment vertical="center"/>
    </xf>
    <xf numFmtId="0" fontId="0" fillId="16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ill="1"/>
    <xf numFmtId="2" fontId="0" fillId="0" borderId="0" xfId="0" applyNumberFormat="1" applyAlignment="1">
      <alignment horizontal="center" vertical="center"/>
    </xf>
    <xf numFmtId="0" fontId="0" fillId="3" borderId="17" xfId="0" applyFont="1" applyFill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/>
    </xf>
    <xf numFmtId="0" fontId="0" fillId="3" borderId="16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0" fontId="5" fillId="17" borderId="0" xfId="0" applyFont="1" applyFill="1" applyAlignment="1">
      <alignment horizontal="center" vertical="center" wrapText="1"/>
    </xf>
    <xf numFmtId="0" fontId="5" fillId="23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5" fillId="24" borderId="0" xfId="0" applyFont="1" applyFill="1" applyAlignment="1">
      <alignment wrapText="1"/>
    </xf>
    <xf numFmtId="0" fontId="5" fillId="14" borderId="0" xfId="0" applyFont="1" applyFill="1" applyAlignment="1">
      <alignment wrapText="1"/>
    </xf>
    <xf numFmtId="0" fontId="5" fillId="12" borderId="0" xfId="0" applyFont="1" applyFill="1" applyAlignment="1">
      <alignment wrapText="1"/>
    </xf>
    <xf numFmtId="0" fontId="5" fillId="25" borderId="0" xfId="0" applyFont="1" applyFill="1" applyAlignment="1">
      <alignment horizontal="center" vertical="center" wrapText="1"/>
    </xf>
    <xf numFmtId="0" fontId="0" fillId="7" borderId="0" xfId="0" applyFill="1" applyAlignment="1">
      <alignment wrapText="1"/>
    </xf>
    <xf numFmtId="165" fontId="0" fillId="3" borderId="1" xfId="0" applyNumberFormat="1" applyFill="1" applyBorder="1" applyAlignment="1">
      <alignment wrapText="1"/>
    </xf>
    <xf numFmtId="0" fontId="0" fillId="7" borderId="0" xfId="0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5" fillId="7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7" borderId="0" xfId="0" applyFont="1" applyFill="1" applyAlignment="1">
      <alignment vertical="center" wrapText="1"/>
    </xf>
    <xf numFmtId="0" fontId="5" fillId="16" borderId="0" xfId="0" applyFont="1" applyFill="1" applyAlignment="1">
      <alignment horizontal="center" vertical="center" wrapText="1"/>
    </xf>
    <xf numFmtId="0" fontId="0" fillId="26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6" fillId="21" borderId="0" xfId="0" applyFont="1" applyFill="1"/>
    <xf numFmtId="166" fontId="1" fillId="2" borderId="1" xfId="0" applyNumberFormat="1" applyFont="1" applyFill="1" applyBorder="1" applyAlignment="1">
      <alignment horizontal="center" vertical="center" wrapText="1"/>
    </xf>
    <xf numFmtId="2" fontId="0" fillId="18" borderId="0" xfId="0" applyNumberFormat="1" applyFill="1" applyAlignment="1">
      <alignment vertical="center" wrapText="1"/>
    </xf>
    <xf numFmtId="0" fontId="0" fillId="0" borderId="0" xfId="0" applyAlignment="1">
      <alignment vertical="center"/>
    </xf>
    <xf numFmtId="0" fontId="3" fillId="5" borderId="0" xfId="0" applyFont="1" applyFill="1" applyAlignment="1"/>
    <xf numFmtId="0" fontId="0" fillId="0" borderId="0" xfId="0" applyAlignment="1"/>
    <xf numFmtId="0" fontId="3" fillId="5" borderId="0" xfId="0" applyFont="1" applyFill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01"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pivotCacheDefinition" Target="pivotCache/pivotCacheDefinition2.xml"/><Relationship Id="rId55" Type="http://schemas.openxmlformats.org/officeDocument/2006/relationships/pivotCacheDefinition" Target="pivotCache/pivotCacheDefinition7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pivotCacheDefinition" Target="pivotCache/pivotCacheDefinition5.xml"/><Relationship Id="rId58" Type="http://schemas.openxmlformats.org/officeDocument/2006/relationships/pivotCacheDefinition" Target="pivotCache/pivotCacheDefinition10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pivotCacheDefinition" Target="pivotCache/pivotCacheDefinition1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pivotCacheDefinition" Target="pivotCache/pivotCacheDefinition8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pivotCacheDefinition" Target="pivotCache/pivotCacheDefinition1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pivotCacheDefinition" Target="pivotCache/pivotCacheDefinition6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1.xml"/><Relationship Id="rId57" Type="http://schemas.openxmlformats.org/officeDocument/2006/relationships/pivotCacheDefinition" Target="pivotCache/pivotCacheDefinition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pivotCacheDefinition" Target="pivotCache/pivotCacheDefinition4.xml"/><Relationship Id="rId60" Type="http://schemas.openxmlformats.org/officeDocument/2006/relationships/pivotCacheDefinition" Target="pivotCache/pivotCacheDefinition12.xml"/><Relationship Id="rId65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[Project1.xlsx]34!PivotTable5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Actual vs Target Revenue for each month in 2024</a:t>
            </a:r>
          </a:p>
        </c:rich>
      </c:tx>
      <c:layout>
        <c:manualLayout>
          <c:xMode val="edge"/>
          <c:yMode val="edge"/>
          <c:x val="0.13233080785105547"/>
          <c:y val="4.4615361140324522E-2"/>
        </c:manualLayout>
      </c:layout>
      <c:overlay val="0"/>
      <c:spPr>
        <a:solidFill>
          <a:srgbClr val="E2EFDA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'34'!$B$3</c:f>
              <c:strCache>
                <c:ptCount val="1"/>
                <c:pt idx="0">
                  <c:v>Sum of Target_Revenue_Lakhs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'34'!$A$4:$A$15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'34'!$B$4:$B$15</c:f>
              <c:numCache>
                <c:formatCode>General</c:formatCode>
                <c:ptCount val="12"/>
                <c:pt idx="0">
                  <c:v>778.81</c:v>
                </c:pt>
                <c:pt idx="1">
                  <c:v>555.85</c:v>
                </c:pt>
                <c:pt idx="2">
                  <c:v>451.01</c:v>
                </c:pt>
                <c:pt idx="3">
                  <c:v>656.67</c:v>
                </c:pt>
                <c:pt idx="4">
                  <c:v>647.49</c:v>
                </c:pt>
                <c:pt idx="5">
                  <c:v>486.09</c:v>
                </c:pt>
                <c:pt idx="6">
                  <c:v>488.42</c:v>
                </c:pt>
                <c:pt idx="7">
                  <c:v>626.94000000000005</c:v>
                </c:pt>
                <c:pt idx="8">
                  <c:v>433.71</c:v>
                </c:pt>
                <c:pt idx="9">
                  <c:v>661.38</c:v>
                </c:pt>
                <c:pt idx="10">
                  <c:v>500.47</c:v>
                </c:pt>
                <c:pt idx="11">
                  <c:v>567.36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1-480A-9FB4-97B18F48E7CA}"/>
            </c:ext>
          </c:extLst>
        </c:ser>
        <c:ser>
          <c:idx val="1"/>
          <c:order val="1"/>
          <c:tx>
            <c:strRef>
              <c:f>'34'!$C$3</c:f>
              <c:strCache>
                <c:ptCount val="1"/>
                <c:pt idx="0">
                  <c:v>Sum of Actual_Revenue_Lakhs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'34'!$A$4:$A$15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'34'!$C$4:$C$15</c:f>
              <c:numCache>
                <c:formatCode>General</c:formatCode>
                <c:ptCount val="12"/>
                <c:pt idx="0">
                  <c:v>702.41</c:v>
                </c:pt>
                <c:pt idx="1">
                  <c:v>523.94000000000005</c:v>
                </c:pt>
                <c:pt idx="2">
                  <c:v>392.3</c:v>
                </c:pt>
                <c:pt idx="3">
                  <c:v>553.88</c:v>
                </c:pt>
                <c:pt idx="4">
                  <c:v>701.48</c:v>
                </c:pt>
                <c:pt idx="5">
                  <c:v>558.05999999999995</c:v>
                </c:pt>
                <c:pt idx="6">
                  <c:v>568.29</c:v>
                </c:pt>
                <c:pt idx="7">
                  <c:v>692.38</c:v>
                </c:pt>
                <c:pt idx="8">
                  <c:v>469.59</c:v>
                </c:pt>
                <c:pt idx="9">
                  <c:v>696.33</c:v>
                </c:pt>
                <c:pt idx="10">
                  <c:v>423.91</c:v>
                </c:pt>
                <c:pt idx="11">
                  <c:v>449.24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B1-480A-9FB4-97B18F48E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51641096"/>
        <c:axId val="1351651336"/>
      </c:barChart>
      <c:catAx>
        <c:axId val="1351641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651336"/>
        <c:crosses val="autoZero"/>
        <c:auto val="1"/>
        <c:lblAlgn val="ctr"/>
        <c:lblOffset val="100"/>
        <c:noMultiLvlLbl val="0"/>
      </c:catAx>
      <c:valAx>
        <c:axId val="1351651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641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[Project1.xlsx]Sheet7!PivotTable6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Recovery_pct trend across month</a:t>
            </a:r>
          </a:p>
        </c:rich>
      </c:tx>
      <c:overlay val="0"/>
      <c:spPr>
        <a:solidFill>
          <a:srgbClr val="4472C4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Sheet7!$A$4:$A$15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Sheet7!$B$4:$B$15</c:f>
              <c:numCache>
                <c:formatCode>General</c:formatCode>
                <c:ptCount val="12"/>
                <c:pt idx="0" formatCode="0.00">
                  <c:v>89.623333333333335</c:v>
                </c:pt>
                <c:pt idx="1">
                  <c:v>87.320000000000007</c:v>
                </c:pt>
                <c:pt idx="2">
                  <c:v>89.969999999999985</c:v>
                </c:pt>
                <c:pt idx="3">
                  <c:v>85.399999999999991</c:v>
                </c:pt>
                <c:pt idx="4" formatCode="0.00">
                  <c:v>83.393333333333331</c:v>
                </c:pt>
                <c:pt idx="5" formatCode="0.00">
                  <c:v>84.38333333333334</c:v>
                </c:pt>
                <c:pt idx="6" formatCode="0.00">
                  <c:v>77.203333333333319</c:v>
                </c:pt>
                <c:pt idx="7" formatCode="0.00">
                  <c:v>88.843333333333348</c:v>
                </c:pt>
                <c:pt idx="8">
                  <c:v>90.02</c:v>
                </c:pt>
                <c:pt idx="9" formatCode="0.00">
                  <c:v>85.736666666666665</c:v>
                </c:pt>
                <c:pt idx="10" formatCode="0.00">
                  <c:v>87.373333333333335</c:v>
                </c:pt>
                <c:pt idx="11">
                  <c:v>84.78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06-4F05-9F06-99D7E3FED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8846727"/>
        <c:axId val="1568940039"/>
      </c:lineChart>
      <c:catAx>
        <c:axId val="1338846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940039"/>
        <c:crosses val="autoZero"/>
        <c:auto val="1"/>
        <c:lblAlgn val="ctr"/>
        <c:lblOffset val="100"/>
        <c:noMultiLvlLbl val="0"/>
      </c:catAx>
      <c:valAx>
        <c:axId val="1568940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846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[Project1.xlsx]38!PivotTable19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Summary Card Reports</a:t>
            </a:r>
          </a:p>
        </c:rich>
      </c:tx>
      <c:overlay val="0"/>
      <c:spPr>
        <a:solidFill>
          <a:srgbClr val="B4C6E7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'38'!$B$3</c:f>
              <c:strCache>
                <c:ptCount val="1"/>
                <c:pt idx="0">
                  <c:v>Sum of Total Approved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'38'!$A$4:$A$8</c:f>
              <c:strCache>
                <c:ptCount val="4"/>
                <c:pt idx="0">
                  <c:v>approved</c:v>
                </c:pt>
                <c:pt idx="1">
                  <c:v>Rejected</c:v>
                </c:pt>
                <c:pt idx="2">
                  <c:v>Rejected </c:v>
                </c:pt>
                <c:pt idx="3">
                  <c:v>Under Review</c:v>
                </c:pt>
              </c:strCache>
            </c:strRef>
          </c:cat>
          <c:val>
            <c:numRef>
              <c:f>'38'!$B$4:$B$8</c:f>
              <c:numCache>
                <c:formatCode>General</c:formatCode>
                <c:ptCount val="4"/>
                <c:pt idx="0">
                  <c:v>1004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33-4AC0-B25E-0034468359B0}"/>
            </c:ext>
          </c:extLst>
        </c:ser>
        <c:ser>
          <c:idx val="1"/>
          <c:order val="1"/>
          <c:tx>
            <c:strRef>
              <c:f>'38'!$C$3</c:f>
              <c:strCache>
                <c:ptCount val="1"/>
                <c:pt idx="0">
                  <c:v>Sum of Total Rejected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'38'!$A$4:$A$8</c:f>
              <c:strCache>
                <c:ptCount val="4"/>
                <c:pt idx="0">
                  <c:v>approved</c:v>
                </c:pt>
                <c:pt idx="1">
                  <c:v>Rejected</c:v>
                </c:pt>
                <c:pt idx="2">
                  <c:v>Rejected </c:v>
                </c:pt>
                <c:pt idx="3">
                  <c:v>Under Review</c:v>
                </c:pt>
              </c:strCache>
            </c:strRef>
          </c:cat>
          <c:val>
            <c:numRef>
              <c:f>'38'!$C$4:$C$8</c:f>
              <c:numCache>
                <c:formatCode>General</c:formatCode>
                <c:ptCount val="4"/>
                <c:pt idx="0">
                  <c:v>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33-4AC0-B25E-0034468359B0}"/>
            </c:ext>
          </c:extLst>
        </c:ser>
        <c:ser>
          <c:idx val="2"/>
          <c:order val="2"/>
          <c:tx>
            <c:strRef>
              <c:f>'38'!$D$3</c:f>
              <c:strCache>
                <c:ptCount val="1"/>
                <c:pt idx="0">
                  <c:v>Sum of Recovery%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'38'!$A$4:$A$8</c:f>
              <c:strCache>
                <c:ptCount val="4"/>
                <c:pt idx="0">
                  <c:v>approved</c:v>
                </c:pt>
                <c:pt idx="1">
                  <c:v>Rejected</c:v>
                </c:pt>
                <c:pt idx="2">
                  <c:v>Rejected </c:v>
                </c:pt>
                <c:pt idx="3">
                  <c:v>Under Review</c:v>
                </c:pt>
              </c:strCache>
            </c:strRef>
          </c:cat>
          <c:val>
            <c:numRef>
              <c:f>'38'!$D$4:$D$8</c:f>
              <c:numCache>
                <c:formatCode>General</c:formatCode>
                <c:ptCount val="4"/>
                <c:pt idx="0">
                  <c:v>57.148278703919829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33-4AC0-B25E-0034468359B0}"/>
            </c:ext>
          </c:extLst>
        </c:ser>
        <c:ser>
          <c:idx val="3"/>
          <c:order val="3"/>
          <c:tx>
            <c:strRef>
              <c:f>'38'!$E$3</c:f>
              <c:strCache>
                <c:ptCount val="1"/>
                <c:pt idx="0">
                  <c:v>Sum of Total loan Disbursed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'38'!$A$4:$A$8</c:f>
              <c:strCache>
                <c:ptCount val="4"/>
                <c:pt idx="0">
                  <c:v>approved</c:v>
                </c:pt>
                <c:pt idx="1">
                  <c:v>Rejected</c:v>
                </c:pt>
                <c:pt idx="2">
                  <c:v>Rejected </c:v>
                </c:pt>
                <c:pt idx="3">
                  <c:v>Under Review</c:v>
                </c:pt>
              </c:strCache>
            </c:strRef>
          </c:cat>
          <c:val>
            <c:numRef>
              <c:f>'38'!$E$4:$E$8</c:f>
              <c:numCache>
                <c:formatCode>General</c:formatCode>
                <c:ptCount val="4"/>
                <c:pt idx="0">
                  <c:v>100893.4500000001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C6-48E8-B1C9-843593673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2894600"/>
        <c:axId val="422900232"/>
      </c:barChart>
      <c:catAx>
        <c:axId val="422894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900232"/>
        <c:crosses val="autoZero"/>
        <c:auto val="1"/>
        <c:lblAlgn val="ctr"/>
        <c:lblOffset val="100"/>
        <c:noMultiLvlLbl val="0"/>
      </c:catAx>
      <c:valAx>
        <c:axId val="422900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94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[Project1.xlsx]38(A)!PivotTable1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Summary Card Reports</a:t>
            </a:r>
          </a:p>
        </c:rich>
      </c:tx>
      <c:overlay val="0"/>
      <c:spPr>
        <a:solidFill>
          <a:srgbClr val="8EA9DB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'38(A)'!$B$3</c:f>
              <c:strCache>
                <c:ptCount val="1"/>
                <c:pt idx="0">
                  <c:v>Sum of Total loan Disbursed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'38(A)'!$A$4:$A$8</c:f>
              <c:strCache>
                <c:ptCount val="4"/>
                <c:pt idx="0">
                  <c:v>approved</c:v>
                </c:pt>
                <c:pt idx="1">
                  <c:v>Rejected</c:v>
                </c:pt>
                <c:pt idx="2">
                  <c:v>Rejected </c:v>
                </c:pt>
                <c:pt idx="3">
                  <c:v>Under Review</c:v>
                </c:pt>
              </c:strCache>
            </c:strRef>
          </c:cat>
          <c:val>
            <c:numRef>
              <c:f>'38(A)'!$B$4:$B$8</c:f>
              <c:numCache>
                <c:formatCode>General</c:formatCode>
                <c:ptCount val="4"/>
                <c:pt idx="0">
                  <c:v>100893.4500000001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0-4C02-AAF0-3A8F977C9F61}"/>
            </c:ext>
          </c:extLst>
        </c:ser>
        <c:ser>
          <c:idx val="1"/>
          <c:order val="1"/>
          <c:tx>
            <c:strRef>
              <c:f>'38(A)'!$C$3</c:f>
              <c:strCache>
                <c:ptCount val="1"/>
                <c:pt idx="0">
                  <c:v>Sum of Total Approved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'38(A)'!$A$4:$A$8</c:f>
              <c:strCache>
                <c:ptCount val="4"/>
                <c:pt idx="0">
                  <c:v>approved</c:v>
                </c:pt>
                <c:pt idx="1">
                  <c:v>Rejected</c:v>
                </c:pt>
                <c:pt idx="2">
                  <c:v>Rejected </c:v>
                </c:pt>
                <c:pt idx="3">
                  <c:v>Under Review</c:v>
                </c:pt>
              </c:strCache>
            </c:strRef>
          </c:cat>
          <c:val>
            <c:numRef>
              <c:f>'38(A)'!$C$4:$C$8</c:f>
              <c:numCache>
                <c:formatCode>General</c:formatCode>
                <c:ptCount val="4"/>
                <c:pt idx="0">
                  <c:v>1004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E0-4C02-AAF0-3A8F977C9F61}"/>
            </c:ext>
          </c:extLst>
        </c:ser>
        <c:ser>
          <c:idx val="2"/>
          <c:order val="2"/>
          <c:tx>
            <c:strRef>
              <c:f>'38(A)'!$D$3</c:f>
              <c:strCache>
                <c:ptCount val="1"/>
                <c:pt idx="0">
                  <c:v>Sum of Recovery%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'38(A)'!$A$4:$A$8</c:f>
              <c:strCache>
                <c:ptCount val="4"/>
                <c:pt idx="0">
                  <c:v>approved</c:v>
                </c:pt>
                <c:pt idx="1">
                  <c:v>Rejected</c:v>
                </c:pt>
                <c:pt idx="2">
                  <c:v>Rejected </c:v>
                </c:pt>
                <c:pt idx="3">
                  <c:v>Under Review</c:v>
                </c:pt>
              </c:strCache>
            </c:strRef>
          </c:cat>
          <c:val>
            <c:numRef>
              <c:f>'38(A)'!$D$4:$D$8</c:f>
              <c:numCache>
                <c:formatCode>General</c:formatCode>
                <c:ptCount val="4"/>
                <c:pt idx="0">
                  <c:v>57.148278703919829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E0-4C02-AAF0-3A8F977C9F61}"/>
            </c:ext>
          </c:extLst>
        </c:ser>
        <c:ser>
          <c:idx val="3"/>
          <c:order val="3"/>
          <c:tx>
            <c:strRef>
              <c:f>'38(A)'!$E$3</c:f>
              <c:strCache>
                <c:ptCount val="1"/>
                <c:pt idx="0">
                  <c:v>Sum of Total Rejected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'38(A)'!$A$4:$A$8</c:f>
              <c:strCache>
                <c:ptCount val="4"/>
                <c:pt idx="0">
                  <c:v>approved</c:v>
                </c:pt>
                <c:pt idx="1">
                  <c:v>Rejected</c:v>
                </c:pt>
                <c:pt idx="2">
                  <c:v>Rejected </c:v>
                </c:pt>
                <c:pt idx="3">
                  <c:v>Under Review</c:v>
                </c:pt>
              </c:strCache>
            </c:strRef>
          </c:cat>
          <c:val>
            <c:numRef>
              <c:f>'38(A)'!$E$4:$E$8</c:f>
              <c:numCache>
                <c:formatCode>General</c:formatCode>
                <c:ptCount val="4"/>
                <c:pt idx="0">
                  <c:v>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E0-4C02-AAF0-3A8F977C9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362567"/>
        <c:axId val="194968071"/>
      </c:barChart>
      <c:catAx>
        <c:axId val="167362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68071"/>
        <c:crosses val="autoZero"/>
        <c:auto val="1"/>
        <c:lblAlgn val="ctr"/>
        <c:lblOffset val="100"/>
        <c:noMultiLvlLbl val="0"/>
      </c:catAx>
      <c:valAx>
        <c:axId val="194968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62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[Project1.xlsx]39(A)!PivotTable20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Region-wise NPA% Comparison</a:t>
            </a:r>
          </a:p>
        </c:rich>
      </c:tx>
      <c:overlay val="0"/>
      <c:spPr>
        <a:solidFill>
          <a:srgbClr val="C6591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'39(A)'!$B$3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'39(A)'!$A$4:$A$9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'39(A)'!$B$4:$B$9</c:f>
              <c:numCache>
                <c:formatCode>General</c:formatCode>
                <c:ptCount val="5"/>
                <c:pt idx="1">
                  <c:v>10.73</c:v>
                </c:pt>
                <c:pt idx="3">
                  <c:v>9.23</c:v>
                </c:pt>
                <c:pt idx="4">
                  <c:v>3.6150000000000002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ED-455C-A54A-9415F610B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8775943"/>
        <c:axId val="1336841223"/>
      </c:barChart>
      <c:catAx>
        <c:axId val="1388775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41223"/>
        <c:crosses val="autoZero"/>
        <c:auto val="1"/>
        <c:lblAlgn val="ctr"/>
        <c:lblOffset val="100"/>
        <c:noMultiLvlLbl val="0"/>
      </c:catAx>
      <c:valAx>
        <c:axId val="1336841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775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D0D0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Actual_Revenue_Lakhs</a:t>
            </a:r>
          </a:p>
        </c:rich>
      </c:tx>
      <c:overlay val="0"/>
      <c:spPr>
        <a:solidFill>
          <a:srgbClr val="8EA9DB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D0D0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'40'!$B$1</c:f>
              <c:strCache>
                <c:ptCount val="1"/>
                <c:pt idx="0">
                  <c:v>Actual_Revenue_Lakhs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'40'!$A$2:$A$37</c:f>
              <c:strCache>
                <c:ptCount val="3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</c:strCache>
            </c:strRef>
          </c:cat>
          <c:val>
            <c:numRef>
              <c:f>'40'!$B$2:$B$37</c:f>
              <c:numCache>
                <c:formatCode>General</c:formatCode>
                <c:ptCount val="36"/>
                <c:pt idx="0">
                  <c:v>422.49</c:v>
                </c:pt>
                <c:pt idx="1">
                  <c:v>701.67</c:v>
                </c:pt>
                <c:pt idx="2">
                  <c:v>631.48</c:v>
                </c:pt>
                <c:pt idx="3">
                  <c:v>929.2</c:v>
                </c:pt>
                <c:pt idx="4">
                  <c:v>718.94</c:v>
                </c:pt>
                <c:pt idx="5">
                  <c:v>479.52</c:v>
                </c:pt>
                <c:pt idx="6">
                  <c:v>695.99</c:v>
                </c:pt>
                <c:pt idx="7">
                  <c:v>627.41999999999996</c:v>
                </c:pt>
                <c:pt idx="8">
                  <c:v>484.94</c:v>
                </c:pt>
                <c:pt idx="9">
                  <c:v>575.97</c:v>
                </c:pt>
                <c:pt idx="10">
                  <c:v>888.69</c:v>
                </c:pt>
                <c:pt idx="11">
                  <c:v>725.45</c:v>
                </c:pt>
                <c:pt idx="12">
                  <c:v>617.34</c:v>
                </c:pt>
                <c:pt idx="13">
                  <c:v>599.37</c:v>
                </c:pt>
                <c:pt idx="14">
                  <c:v>364.59</c:v>
                </c:pt>
                <c:pt idx="15">
                  <c:v>721.7</c:v>
                </c:pt>
                <c:pt idx="16">
                  <c:v>492.41</c:v>
                </c:pt>
                <c:pt idx="17">
                  <c:v>809.22</c:v>
                </c:pt>
                <c:pt idx="18">
                  <c:v>744.73</c:v>
                </c:pt>
                <c:pt idx="19">
                  <c:v>590.41</c:v>
                </c:pt>
                <c:pt idx="20">
                  <c:v>770.59</c:v>
                </c:pt>
                <c:pt idx="21">
                  <c:v>365.86</c:v>
                </c:pt>
                <c:pt idx="22">
                  <c:v>715.48</c:v>
                </c:pt>
                <c:pt idx="23">
                  <c:v>541.92999999999995</c:v>
                </c:pt>
                <c:pt idx="24">
                  <c:v>702.41</c:v>
                </c:pt>
                <c:pt idx="25">
                  <c:v>523.94000000000005</c:v>
                </c:pt>
                <c:pt idx="26">
                  <c:v>392.3</c:v>
                </c:pt>
                <c:pt idx="27">
                  <c:v>553.88</c:v>
                </c:pt>
                <c:pt idx="28">
                  <c:v>701.48</c:v>
                </c:pt>
                <c:pt idx="29">
                  <c:v>558.05999999999995</c:v>
                </c:pt>
                <c:pt idx="30">
                  <c:v>568.29</c:v>
                </c:pt>
                <c:pt idx="31">
                  <c:v>692.38</c:v>
                </c:pt>
                <c:pt idx="32">
                  <c:v>469.59</c:v>
                </c:pt>
                <c:pt idx="33">
                  <c:v>696.33</c:v>
                </c:pt>
                <c:pt idx="34">
                  <c:v>423.91</c:v>
                </c:pt>
                <c:pt idx="35">
                  <c:v>449.24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4A-4D9F-8A8C-52E9CA365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0046984"/>
        <c:axId val="850049032"/>
      </c:barChart>
      <c:catAx>
        <c:axId val="850046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049032"/>
        <c:crosses val="autoZero"/>
        <c:auto val="1"/>
        <c:lblAlgn val="ctr"/>
        <c:lblOffset val="100"/>
        <c:noMultiLvlLbl val="0"/>
      </c:catAx>
      <c:valAx>
        <c:axId val="850049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046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[Project1.xlsx]39(A)!PivotTable20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Region-wise NPA% Comparison</a:t>
            </a:r>
          </a:p>
        </c:rich>
      </c:tx>
      <c:overlay val="0"/>
      <c:spPr>
        <a:solidFill>
          <a:srgbClr val="C6591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'39(A)'!$B$3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'39(A)'!$A$4:$A$9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'39(A)'!$B$4:$B$9</c:f>
              <c:numCache>
                <c:formatCode>General</c:formatCode>
                <c:ptCount val="5"/>
                <c:pt idx="1">
                  <c:v>10.73</c:v>
                </c:pt>
                <c:pt idx="3">
                  <c:v>9.23</c:v>
                </c:pt>
                <c:pt idx="4">
                  <c:v>3.6150000000000002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B-4AC3-9080-DEF182B54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8775943"/>
        <c:axId val="1336841223"/>
      </c:barChart>
      <c:catAx>
        <c:axId val="1388775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41223"/>
        <c:crosses val="autoZero"/>
        <c:auto val="1"/>
        <c:lblAlgn val="ctr"/>
        <c:lblOffset val="100"/>
        <c:noMultiLvlLbl val="0"/>
      </c:catAx>
      <c:valAx>
        <c:axId val="1336841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775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D0D0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Actual_Revenue_Lakhs</a:t>
            </a:r>
          </a:p>
        </c:rich>
      </c:tx>
      <c:overlay val="0"/>
      <c:spPr>
        <a:solidFill>
          <a:srgbClr val="8EA9DB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D0D0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'40'!$B$1</c:f>
              <c:strCache>
                <c:ptCount val="1"/>
                <c:pt idx="0">
                  <c:v>Actual_Revenue_Lakhs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'40'!$A$2:$A$37</c:f>
              <c:strCache>
                <c:ptCount val="3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</c:strCache>
            </c:strRef>
          </c:cat>
          <c:val>
            <c:numRef>
              <c:f>'40'!$B$2:$B$37</c:f>
              <c:numCache>
                <c:formatCode>General</c:formatCode>
                <c:ptCount val="36"/>
                <c:pt idx="0">
                  <c:v>422.49</c:v>
                </c:pt>
                <c:pt idx="1">
                  <c:v>701.67</c:v>
                </c:pt>
                <c:pt idx="2">
                  <c:v>631.48</c:v>
                </c:pt>
                <c:pt idx="3">
                  <c:v>929.2</c:v>
                </c:pt>
                <c:pt idx="4">
                  <c:v>718.94</c:v>
                </c:pt>
                <c:pt idx="5">
                  <c:v>479.52</c:v>
                </c:pt>
                <c:pt idx="6">
                  <c:v>695.99</c:v>
                </c:pt>
                <c:pt idx="7">
                  <c:v>627.41999999999996</c:v>
                </c:pt>
                <c:pt idx="8">
                  <c:v>484.94</c:v>
                </c:pt>
                <c:pt idx="9">
                  <c:v>575.97</c:v>
                </c:pt>
                <c:pt idx="10">
                  <c:v>888.69</c:v>
                </c:pt>
                <c:pt idx="11">
                  <c:v>725.45</c:v>
                </c:pt>
                <c:pt idx="12">
                  <c:v>617.34</c:v>
                </c:pt>
                <c:pt idx="13">
                  <c:v>599.37</c:v>
                </c:pt>
                <c:pt idx="14">
                  <c:v>364.59</c:v>
                </c:pt>
                <c:pt idx="15">
                  <c:v>721.7</c:v>
                </c:pt>
                <c:pt idx="16">
                  <c:v>492.41</c:v>
                </c:pt>
                <c:pt idx="17">
                  <c:v>809.22</c:v>
                </c:pt>
                <c:pt idx="18">
                  <c:v>744.73</c:v>
                </c:pt>
                <c:pt idx="19">
                  <c:v>590.41</c:v>
                </c:pt>
                <c:pt idx="20">
                  <c:v>770.59</c:v>
                </c:pt>
                <c:pt idx="21">
                  <c:v>365.86</c:v>
                </c:pt>
                <c:pt idx="22">
                  <c:v>715.48</c:v>
                </c:pt>
                <c:pt idx="23">
                  <c:v>541.92999999999995</c:v>
                </c:pt>
                <c:pt idx="24">
                  <c:v>702.41</c:v>
                </c:pt>
                <c:pt idx="25">
                  <c:v>523.94000000000005</c:v>
                </c:pt>
                <c:pt idx="26">
                  <c:v>392.3</c:v>
                </c:pt>
                <c:pt idx="27">
                  <c:v>553.88</c:v>
                </c:pt>
                <c:pt idx="28">
                  <c:v>701.48</c:v>
                </c:pt>
                <c:pt idx="29">
                  <c:v>558.05999999999995</c:v>
                </c:pt>
                <c:pt idx="30">
                  <c:v>568.29</c:v>
                </c:pt>
                <c:pt idx="31">
                  <c:v>692.38</c:v>
                </c:pt>
                <c:pt idx="32">
                  <c:v>469.59</c:v>
                </c:pt>
                <c:pt idx="33">
                  <c:v>696.33</c:v>
                </c:pt>
                <c:pt idx="34">
                  <c:v>423.91</c:v>
                </c:pt>
                <c:pt idx="35">
                  <c:v>449.24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6-46DC-B2EB-5465C2E07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0046984"/>
        <c:axId val="850049032"/>
      </c:barChart>
      <c:catAx>
        <c:axId val="850046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049032"/>
        <c:crosses val="autoZero"/>
        <c:auto val="1"/>
        <c:lblAlgn val="ctr"/>
        <c:lblOffset val="100"/>
        <c:noMultiLvlLbl val="0"/>
      </c:catAx>
      <c:valAx>
        <c:axId val="850049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046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[Project1.xlsx]38(A)!PivotTable1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Summary Card Reports</a:t>
            </a:r>
          </a:p>
        </c:rich>
      </c:tx>
      <c:overlay val="0"/>
      <c:spPr>
        <a:solidFill>
          <a:srgbClr val="8EA9DB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'38(A)'!$B$3</c:f>
              <c:strCache>
                <c:ptCount val="1"/>
                <c:pt idx="0">
                  <c:v>Sum of Total loan Disbursed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'38(A)'!$A$4:$A$8</c:f>
              <c:strCache>
                <c:ptCount val="4"/>
                <c:pt idx="0">
                  <c:v>approved</c:v>
                </c:pt>
                <c:pt idx="1">
                  <c:v>Rejected</c:v>
                </c:pt>
                <c:pt idx="2">
                  <c:v>Rejected </c:v>
                </c:pt>
                <c:pt idx="3">
                  <c:v>Under Review</c:v>
                </c:pt>
              </c:strCache>
            </c:strRef>
          </c:cat>
          <c:val>
            <c:numRef>
              <c:f>'38(A)'!$B$4:$B$8</c:f>
              <c:numCache>
                <c:formatCode>General</c:formatCode>
                <c:ptCount val="4"/>
                <c:pt idx="0">
                  <c:v>100893.4500000001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B3-479C-A168-E106EE00D3D2}"/>
            </c:ext>
          </c:extLst>
        </c:ser>
        <c:ser>
          <c:idx val="1"/>
          <c:order val="1"/>
          <c:tx>
            <c:strRef>
              <c:f>'38(A)'!$C$3</c:f>
              <c:strCache>
                <c:ptCount val="1"/>
                <c:pt idx="0">
                  <c:v>Sum of Total Approved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'38(A)'!$A$4:$A$8</c:f>
              <c:strCache>
                <c:ptCount val="4"/>
                <c:pt idx="0">
                  <c:v>approved</c:v>
                </c:pt>
                <c:pt idx="1">
                  <c:v>Rejected</c:v>
                </c:pt>
                <c:pt idx="2">
                  <c:v>Rejected </c:v>
                </c:pt>
                <c:pt idx="3">
                  <c:v>Under Review</c:v>
                </c:pt>
              </c:strCache>
            </c:strRef>
          </c:cat>
          <c:val>
            <c:numRef>
              <c:f>'38(A)'!$C$4:$C$8</c:f>
              <c:numCache>
                <c:formatCode>General</c:formatCode>
                <c:ptCount val="4"/>
                <c:pt idx="0">
                  <c:v>1004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B3-479C-A168-E106EE00D3D2}"/>
            </c:ext>
          </c:extLst>
        </c:ser>
        <c:ser>
          <c:idx val="2"/>
          <c:order val="2"/>
          <c:tx>
            <c:strRef>
              <c:f>'38(A)'!$D$3</c:f>
              <c:strCache>
                <c:ptCount val="1"/>
                <c:pt idx="0">
                  <c:v>Sum of Recovery%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'38(A)'!$A$4:$A$8</c:f>
              <c:strCache>
                <c:ptCount val="4"/>
                <c:pt idx="0">
                  <c:v>approved</c:v>
                </c:pt>
                <c:pt idx="1">
                  <c:v>Rejected</c:v>
                </c:pt>
                <c:pt idx="2">
                  <c:v>Rejected </c:v>
                </c:pt>
                <c:pt idx="3">
                  <c:v>Under Review</c:v>
                </c:pt>
              </c:strCache>
            </c:strRef>
          </c:cat>
          <c:val>
            <c:numRef>
              <c:f>'38(A)'!$D$4:$D$8</c:f>
              <c:numCache>
                <c:formatCode>General</c:formatCode>
                <c:ptCount val="4"/>
                <c:pt idx="0">
                  <c:v>57.148278703919829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B3-479C-A168-E106EE00D3D2}"/>
            </c:ext>
          </c:extLst>
        </c:ser>
        <c:ser>
          <c:idx val="3"/>
          <c:order val="3"/>
          <c:tx>
            <c:strRef>
              <c:f>'38(A)'!$E$3</c:f>
              <c:strCache>
                <c:ptCount val="1"/>
                <c:pt idx="0">
                  <c:v>Sum of Total Rejected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'38(A)'!$A$4:$A$8</c:f>
              <c:strCache>
                <c:ptCount val="4"/>
                <c:pt idx="0">
                  <c:v>approved</c:v>
                </c:pt>
                <c:pt idx="1">
                  <c:v>Rejected</c:v>
                </c:pt>
                <c:pt idx="2">
                  <c:v>Rejected </c:v>
                </c:pt>
                <c:pt idx="3">
                  <c:v>Under Review</c:v>
                </c:pt>
              </c:strCache>
            </c:strRef>
          </c:cat>
          <c:val>
            <c:numRef>
              <c:f>'38(A)'!$E$4:$E$8</c:f>
              <c:numCache>
                <c:formatCode>General</c:formatCode>
                <c:ptCount val="4"/>
                <c:pt idx="0">
                  <c:v>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B3-479C-A168-E106EE00D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362567"/>
        <c:axId val="194968071"/>
      </c:barChart>
      <c:catAx>
        <c:axId val="167362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68071"/>
        <c:crosses val="autoZero"/>
        <c:auto val="1"/>
        <c:lblAlgn val="ctr"/>
        <c:lblOffset val="100"/>
        <c:noMultiLvlLbl val="0"/>
      </c:catAx>
      <c:valAx>
        <c:axId val="194968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62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[Project1.xlsx]Sheet7!PivotTable6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Recovery_pct trend across month</a:t>
            </a:r>
          </a:p>
        </c:rich>
      </c:tx>
      <c:overlay val="0"/>
      <c:spPr>
        <a:solidFill>
          <a:srgbClr val="4472C4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Sheet7!$A$4:$A$15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Sheet7!$B$4:$B$15</c:f>
              <c:numCache>
                <c:formatCode>General</c:formatCode>
                <c:ptCount val="12"/>
                <c:pt idx="0" formatCode="0.00">
                  <c:v>89.623333333333335</c:v>
                </c:pt>
                <c:pt idx="1">
                  <c:v>87.320000000000007</c:v>
                </c:pt>
                <c:pt idx="2">
                  <c:v>89.969999999999985</c:v>
                </c:pt>
                <c:pt idx="3">
                  <c:v>85.399999999999991</c:v>
                </c:pt>
                <c:pt idx="4" formatCode="0.00">
                  <c:v>83.393333333333331</c:v>
                </c:pt>
                <c:pt idx="5" formatCode="0.00">
                  <c:v>84.38333333333334</c:v>
                </c:pt>
                <c:pt idx="6" formatCode="0.00">
                  <c:v>77.203333333333319</c:v>
                </c:pt>
                <c:pt idx="7" formatCode="0.00">
                  <c:v>88.843333333333348</c:v>
                </c:pt>
                <c:pt idx="8">
                  <c:v>90.02</c:v>
                </c:pt>
                <c:pt idx="9" formatCode="0.00">
                  <c:v>85.736666666666665</c:v>
                </c:pt>
                <c:pt idx="10" formatCode="0.00">
                  <c:v>87.373333333333335</c:v>
                </c:pt>
                <c:pt idx="11">
                  <c:v>84.78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59-40DA-857E-2B40D572D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8846727"/>
        <c:axId val="1568940039"/>
      </c:lineChart>
      <c:catAx>
        <c:axId val="1338846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940039"/>
        <c:crosses val="autoZero"/>
        <c:auto val="1"/>
        <c:lblAlgn val="ctr"/>
        <c:lblOffset val="100"/>
        <c:noMultiLvlLbl val="0"/>
      </c:catAx>
      <c:valAx>
        <c:axId val="1568940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846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[Project1.xlsx]34!PivotTable5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Actual vs Target Revenue for each month in 2024</a:t>
            </a:r>
          </a:p>
        </c:rich>
      </c:tx>
      <c:layout>
        <c:manualLayout>
          <c:xMode val="edge"/>
          <c:yMode val="edge"/>
          <c:x val="0.13233080785105547"/>
          <c:y val="4.4615361140324522E-2"/>
        </c:manualLayout>
      </c:layout>
      <c:overlay val="0"/>
      <c:spPr>
        <a:solidFill>
          <a:srgbClr val="E2EFDA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'34'!$B$3</c:f>
              <c:strCache>
                <c:ptCount val="1"/>
                <c:pt idx="0">
                  <c:v>Sum of Target_Revenue_Lakhs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'34'!$A$4:$A$15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'34'!$B$4:$B$15</c:f>
              <c:numCache>
                <c:formatCode>General</c:formatCode>
                <c:ptCount val="12"/>
                <c:pt idx="0">
                  <c:v>778.81</c:v>
                </c:pt>
                <c:pt idx="1">
                  <c:v>555.85</c:v>
                </c:pt>
                <c:pt idx="2">
                  <c:v>451.01</c:v>
                </c:pt>
                <c:pt idx="3">
                  <c:v>656.67</c:v>
                </c:pt>
                <c:pt idx="4">
                  <c:v>647.49</c:v>
                </c:pt>
                <c:pt idx="5">
                  <c:v>486.09</c:v>
                </c:pt>
                <c:pt idx="6">
                  <c:v>488.42</c:v>
                </c:pt>
                <c:pt idx="7">
                  <c:v>626.94000000000005</c:v>
                </c:pt>
                <c:pt idx="8">
                  <c:v>433.71</c:v>
                </c:pt>
                <c:pt idx="9">
                  <c:v>661.38</c:v>
                </c:pt>
                <c:pt idx="10">
                  <c:v>500.47</c:v>
                </c:pt>
                <c:pt idx="11">
                  <c:v>567.36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D-4D90-BDD9-2772ED5AB998}"/>
            </c:ext>
          </c:extLst>
        </c:ser>
        <c:ser>
          <c:idx val="1"/>
          <c:order val="1"/>
          <c:tx>
            <c:strRef>
              <c:f>'34'!$C$3</c:f>
              <c:strCache>
                <c:ptCount val="1"/>
                <c:pt idx="0">
                  <c:v>Sum of Actual_Revenue_Lakhs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'34'!$A$4:$A$15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'34'!$C$4:$C$15</c:f>
              <c:numCache>
                <c:formatCode>General</c:formatCode>
                <c:ptCount val="12"/>
                <c:pt idx="0">
                  <c:v>702.41</c:v>
                </c:pt>
                <c:pt idx="1">
                  <c:v>523.94000000000005</c:v>
                </c:pt>
                <c:pt idx="2">
                  <c:v>392.3</c:v>
                </c:pt>
                <c:pt idx="3">
                  <c:v>553.88</c:v>
                </c:pt>
                <c:pt idx="4">
                  <c:v>701.48</c:v>
                </c:pt>
                <c:pt idx="5">
                  <c:v>558.05999999999995</c:v>
                </c:pt>
                <c:pt idx="6">
                  <c:v>568.29</c:v>
                </c:pt>
                <c:pt idx="7">
                  <c:v>692.38</c:v>
                </c:pt>
                <c:pt idx="8">
                  <c:v>469.59</c:v>
                </c:pt>
                <c:pt idx="9">
                  <c:v>696.33</c:v>
                </c:pt>
                <c:pt idx="10">
                  <c:v>423.91</c:v>
                </c:pt>
                <c:pt idx="11">
                  <c:v>449.24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FD-4D90-BDD9-2772ED5AB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51641096"/>
        <c:axId val="1351651336"/>
      </c:barChart>
      <c:catAx>
        <c:axId val="1351641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651336"/>
        <c:crosses val="autoZero"/>
        <c:auto val="1"/>
        <c:lblAlgn val="ctr"/>
        <c:lblOffset val="100"/>
        <c:noMultiLvlLbl val="0"/>
      </c:catAx>
      <c:valAx>
        <c:axId val="1351651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641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77</xdr:col>
      <xdr:colOff>447675</xdr:colOff>
      <xdr:row>0</xdr:row>
      <xdr:rowOff>1219200</xdr:rowOff>
    </xdr:from>
    <xdr:to>
      <xdr:col>84</xdr:col>
      <xdr:colOff>142875</xdr:colOff>
      <xdr:row>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85DADA-CF3B-4F35-AE59-ABDEBF0AD1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75</xdr:col>
      <xdr:colOff>0</xdr:colOff>
      <xdr:row>17</xdr:row>
      <xdr:rowOff>0</xdr:rowOff>
    </xdr:from>
    <xdr:to>
      <xdr:col>78</xdr:col>
      <xdr:colOff>781050</xdr:colOff>
      <xdr:row>26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69D868-0F8B-480A-9335-E2AE1918A2E3}"/>
            </a:ext>
            <a:ext uri="{147F2762-F138-4A5C-976F-8EAC2B608ADB}">
              <a16:predDERef xmlns:a16="http://schemas.microsoft.com/office/drawing/2014/main" pred="{1C85DADA-CF3B-4F35-AE59-ABDEBF0AD1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1085850</xdr:colOff>
      <xdr:row>8</xdr:row>
      <xdr:rowOff>85725</xdr:rowOff>
    </xdr:from>
    <xdr:to>
      <xdr:col>5</xdr:col>
      <xdr:colOff>0</xdr:colOff>
      <xdr:row>22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AD21FE-8C4A-8912-31E7-C9BF889F9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8</xdr:row>
      <xdr:rowOff>95250</xdr:rowOff>
    </xdr:from>
    <xdr:to>
      <xdr:col>4</xdr:col>
      <xdr:colOff>666750</xdr:colOff>
      <xdr:row>22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3284A2-7BDD-E022-6524-1ACC4E4FA0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1</xdr:row>
      <xdr:rowOff>114300</xdr:rowOff>
    </xdr:from>
    <xdr:to>
      <xdr:col>10</xdr:col>
      <xdr:colOff>571500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9B3D3D-7B91-7460-5DA9-AF6D196D57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1</xdr:row>
      <xdr:rowOff>19050</xdr:rowOff>
    </xdr:from>
    <xdr:to>
      <xdr:col>12</xdr:col>
      <xdr:colOff>295275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0BD0FE-DA2B-ADF3-86D6-2E6CA87C4B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0</xdr:rowOff>
    </xdr:from>
    <xdr:to>
      <xdr:col>19</xdr:col>
      <xdr:colOff>9525</xdr:colOff>
      <xdr:row>2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38BD88-203B-B3FC-D98F-DF275C1DF454}"/>
            </a:ext>
          </a:extLst>
        </xdr:cNvPr>
        <xdr:cNvSpPr txBox="1"/>
      </xdr:nvSpPr>
      <xdr:spPr>
        <a:xfrm>
          <a:off x="1819275" y="0"/>
          <a:ext cx="9772650" cy="381000"/>
        </a:xfrm>
        <a:prstGeom prst="rect">
          <a:avLst/>
        </a:prstGeom>
        <a:ln/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>
              <a:solidFill>
                <a:schemeClr val="tx2">
                  <a:lumMod val="50000"/>
                </a:schemeClr>
              </a:solidFill>
              <a:latin typeface="+mn-lt"/>
              <a:ea typeface="+mn-lt"/>
              <a:cs typeface="+mn-lt"/>
            </a:rPr>
            <a:t>SUMMARY DASHBOARD PREPARATION</a:t>
          </a:r>
        </a:p>
      </xdr:txBody>
    </xdr:sp>
    <xdr:clientData/>
  </xdr:twoCellAnchor>
  <xdr:twoCellAnchor>
    <xdr:from>
      <xdr:col>10</xdr:col>
      <xdr:colOff>590550</xdr:colOff>
      <xdr:row>2</xdr:row>
      <xdr:rowOff>9525</xdr:rowOff>
    </xdr:from>
    <xdr:to>
      <xdr:col>18</xdr:col>
      <xdr:colOff>285750</xdr:colOff>
      <xdr:row>16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32A7F6-E4BD-4242-8548-AF4A4FDACA48}"/>
            </a:ext>
            <a:ext uri="{147F2762-F138-4A5C-976F-8EAC2B608ADB}">
              <a16:predDERef xmlns:a16="http://schemas.microsoft.com/office/drawing/2014/main" pred="{A38FE378-3F34-4826-B7A2-92AA0848EF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95250</xdr:rowOff>
    </xdr:from>
    <xdr:to>
      <xdr:col>14</xdr:col>
      <xdr:colOff>304800</xdr:colOff>
      <xdr:row>30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3FDA74F-3DD9-4974-B88D-A0DF2D56CF5F}"/>
            </a:ext>
            <a:ext uri="{147F2762-F138-4A5C-976F-8EAC2B608ADB}">
              <a16:predDERef xmlns:a16="http://schemas.microsoft.com/office/drawing/2014/main" pred="{B332A7F6-E4BD-4242-8548-AF4A4FDACA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</xdr:row>
      <xdr:rowOff>0</xdr:rowOff>
    </xdr:from>
    <xdr:to>
      <xdr:col>11</xdr:col>
      <xdr:colOff>304800</xdr:colOff>
      <xdr:row>16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78144B-6B43-41CA-9E22-D6425390D03F}"/>
            </a:ext>
            <a:ext uri="{147F2762-F138-4A5C-976F-8EAC2B608ADB}">
              <a16:predDERef xmlns:a16="http://schemas.microsoft.com/office/drawing/2014/main" pred="{B3FDA74F-3DD9-4974-B88D-A0DF2D56C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2</xdr:row>
      <xdr:rowOff>66675</xdr:rowOff>
    </xdr:from>
    <xdr:to>
      <xdr:col>10</xdr:col>
      <xdr:colOff>257175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2DAA06-84AB-2742-9B06-A7C3CFBA7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1</xdr:row>
      <xdr:rowOff>180975</xdr:rowOff>
    </xdr:from>
    <xdr:to>
      <xdr:col>11</xdr:col>
      <xdr:colOff>209550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7FD738-1B22-E512-4CE9-449D4B1A3B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8.445592592594" createdVersion="8" refreshedVersion="8" minRefreshableVersion="3" recordCount="2000" xr:uid="{DB10679E-3CF1-416E-A3BB-C2964F7C9EC2}">
  <cacheSource type="worksheet">
    <worksheetSource ref="A1:U2001" sheet="21-26"/>
  </cacheSource>
  <cacheFields count="17">
    <cacheField name="Transaction_ID" numFmtId="0">
      <sharedItems count="2000">
        <s v="TXN00001"/>
        <s v="TXN00002"/>
        <s v="TXN00003"/>
        <s v="TXN00004"/>
        <s v="TXN00005"/>
        <s v="TXN00006"/>
        <s v="TXN00007"/>
        <s v="TXN00008"/>
        <s v="TXN00009"/>
        <s v="TXN00010"/>
        <s v="TXN00011"/>
        <s v="TXN00012"/>
        <s v="TXN00013"/>
        <s v="TXN00014"/>
        <s v="TXN00015"/>
        <s v="TXN00016"/>
        <s v="TXN00017"/>
        <s v="TXN00018"/>
        <s v="TXN00019"/>
        <s v="TXN00020"/>
        <s v="TXN00021"/>
        <s v="TXN00022"/>
        <s v="TXN00023"/>
        <s v="TXN00024"/>
        <s v="TXN00025"/>
        <s v="TXN00026"/>
        <s v="TXN00027"/>
        <s v="TXN00028"/>
        <s v="TXN00029"/>
        <s v="TXN00030"/>
        <s v="TXN00031"/>
        <s v="TXN00032"/>
        <s v="TXN00033"/>
        <s v="TXN00034"/>
        <s v="TXN00035"/>
        <s v="TXN00036"/>
        <s v="TXN00037"/>
        <s v="TXN00038"/>
        <s v="TXN00039"/>
        <s v="TXN00040"/>
        <s v="TXN00041"/>
        <s v="TXN00042"/>
        <s v="TXN00043"/>
        <s v="TXN00044"/>
        <s v="TXN00045"/>
        <s v="TXN00046"/>
        <s v="TXN00047"/>
        <s v="TXN00048"/>
        <s v="TXN00049"/>
        <s v="TXN00050"/>
        <s v="TXN00051"/>
        <s v="TXN00052"/>
        <s v="TXN00053"/>
        <s v="TXN00054"/>
        <s v="TXN00055"/>
        <s v="TXN00056"/>
        <s v="TXN00057"/>
        <s v="TXN00058"/>
        <s v="TXN00059"/>
        <s v="TXN00060"/>
        <s v="TXN00061"/>
        <s v="TXN00062"/>
        <s v="TXN00063"/>
        <s v="TXN00064"/>
        <s v="TXN00065"/>
        <s v="TXN00066"/>
        <s v="TXN00067"/>
        <s v="TXN00068"/>
        <s v="TXN00069"/>
        <s v="TXN00070"/>
        <s v="TXN00071"/>
        <s v="TXN00072"/>
        <s v="TXN00073"/>
        <s v="TXN00074"/>
        <s v="TXN00075"/>
        <s v="TXN00076"/>
        <s v="TXN00077"/>
        <s v="TXN00078"/>
        <s v="TXN00079"/>
        <s v="TXN00080"/>
        <s v="TXN00081"/>
        <s v="TXN00082"/>
        <s v="TXN00083"/>
        <s v="TXN00084"/>
        <s v="TXN00085"/>
        <s v="TXN00086"/>
        <s v="TXN00087"/>
        <s v="TXN00088"/>
        <s v="TXN00089"/>
        <s v="TXN00090"/>
        <s v="TXN00091"/>
        <s v="TXN00092"/>
        <s v="TXN00093"/>
        <s v="TXN00094"/>
        <s v="TXN00095"/>
        <s v="TXN00096"/>
        <s v="TXN00097"/>
        <s v="TXN00098"/>
        <s v="TXN00099"/>
        <s v="TXN00100"/>
        <s v="TXN00101"/>
        <s v="TXN00102"/>
        <s v="TXN00103"/>
        <s v="TXN00104"/>
        <s v="TXN00105"/>
        <s v="TXN00106"/>
        <s v="TXN00107"/>
        <s v="TXN00108"/>
        <s v="TXN00109"/>
        <s v="TXN00110"/>
        <s v="TXN00111"/>
        <s v="TXN00112"/>
        <s v="TXN00113"/>
        <s v="TXN00114"/>
        <s v="TXN00115"/>
        <s v="TXN00116"/>
        <s v="TXN00117"/>
        <s v="TXN00118"/>
        <s v="TXN00119"/>
        <s v="TXN00120"/>
        <s v="TXN00121"/>
        <s v="TXN00122"/>
        <s v="TXN00123"/>
        <s v="TXN00124"/>
        <s v="TXN00125"/>
        <s v="TXN00126"/>
        <s v="TXN00127"/>
        <s v="TXN00128"/>
        <s v="TXN00129"/>
        <s v="TXN00130"/>
        <s v="TXN00131"/>
        <s v="TXN00132"/>
        <s v="TXN00133"/>
        <s v="TXN00134"/>
        <s v="TXN00135"/>
        <s v="TXN00136"/>
        <s v="TXN00137"/>
        <s v="TXN00138"/>
        <s v="TXN00139"/>
        <s v="TXN00140"/>
        <s v="TXN00141"/>
        <s v="TXN00142"/>
        <s v="TXN00143"/>
        <s v="TXN00144"/>
        <s v="TXN00145"/>
        <s v="TXN00146"/>
        <s v="TXN00147"/>
        <s v="TXN00148"/>
        <s v="TXN00149"/>
        <s v="TXN00150"/>
        <s v="TXN00151"/>
        <s v="TXN00152"/>
        <s v="TXN00153"/>
        <s v="TXN00154"/>
        <s v="TXN00155"/>
        <s v="TXN00156"/>
        <s v="TXN00157"/>
        <s v="TXN00158"/>
        <s v="TXN00159"/>
        <s v="TXN00160"/>
        <s v="TXN00161"/>
        <s v="TXN00162"/>
        <s v="TXN00163"/>
        <s v="TXN00164"/>
        <s v="TXN00165"/>
        <s v="TXN00166"/>
        <s v="TXN00167"/>
        <s v="TXN00168"/>
        <s v="TXN00169"/>
        <s v="TXN00170"/>
        <s v="TXN00171"/>
        <s v="TXN00172"/>
        <s v="TXN00173"/>
        <s v="TXN00174"/>
        <s v="TXN00175"/>
        <s v="TXN00176"/>
        <s v="TXN00177"/>
        <s v="TXN00178"/>
        <s v="TXN00179"/>
        <s v="TXN00180"/>
        <s v="TXN00181"/>
        <s v="TXN00182"/>
        <s v="TXN00183"/>
        <s v="TXN00184"/>
        <s v="TXN00185"/>
        <s v="TXN00186"/>
        <s v="TXN00187"/>
        <s v="TXN00188"/>
        <s v="TXN00189"/>
        <s v="TXN00190"/>
        <s v="TXN00191"/>
        <s v="TXN00192"/>
        <s v="TXN00193"/>
        <s v="TXN00194"/>
        <s v="TXN00195"/>
        <s v="TXN00196"/>
        <s v="TXN00197"/>
        <s v="TXN00198"/>
        <s v="TXN00199"/>
        <s v="TXN00200"/>
        <s v="TXN00201"/>
        <s v="TXN00202"/>
        <s v="TXN00203"/>
        <s v="TXN00204"/>
        <s v="TXN00205"/>
        <s v="TXN00206"/>
        <s v="TXN00207"/>
        <s v="TXN00208"/>
        <s v="TXN00209"/>
        <s v="TXN00210"/>
        <s v="TXN00211"/>
        <s v="TXN00212"/>
        <s v="TXN00213"/>
        <s v="TXN00214"/>
        <s v="TXN00215"/>
        <s v="TXN00216"/>
        <s v="TXN00217"/>
        <s v="TXN00218"/>
        <s v="TXN00219"/>
        <s v="TXN00220"/>
        <s v="TXN00221"/>
        <s v="TXN00222"/>
        <s v="TXN00223"/>
        <s v="TXN00224"/>
        <s v="TXN00225"/>
        <s v="TXN00226"/>
        <s v="TXN00227"/>
        <s v="TXN00228"/>
        <s v="TXN00229"/>
        <s v="TXN00230"/>
        <s v="TXN00231"/>
        <s v="TXN00232"/>
        <s v="TXN00233"/>
        <s v="TXN00234"/>
        <s v="TXN00235"/>
        <s v="TXN00236"/>
        <s v="TXN00237"/>
        <s v="TXN00238"/>
        <s v="TXN00239"/>
        <s v="TXN00240"/>
        <s v="TXN00241"/>
        <s v="TXN00242"/>
        <s v="TXN00243"/>
        <s v="TXN00244"/>
        <s v="TXN00245"/>
        <s v="TXN00246"/>
        <s v="TXN00247"/>
        <s v="TXN00248"/>
        <s v="TXN00249"/>
        <s v="TXN00250"/>
        <s v="TXN00251"/>
        <s v="TXN00252"/>
        <s v="TXN00253"/>
        <s v="TXN00254"/>
        <s v="TXN00255"/>
        <s v="TXN00256"/>
        <s v="TXN00257"/>
        <s v="TXN00258"/>
        <s v="TXN00259"/>
        <s v="TXN00260"/>
        <s v="TXN00261"/>
        <s v="TXN00262"/>
        <s v="TXN00263"/>
        <s v="TXN00264"/>
        <s v="TXN00265"/>
        <s v="TXN00266"/>
        <s v="TXN00267"/>
        <s v="TXN00268"/>
        <s v="TXN00269"/>
        <s v="TXN00270"/>
        <s v="TXN00271"/>
        <s v="TXN00272"/>
        <s v="TXN00273"/>
        <s v="TXN00274"/>
        <s v="TXN00275"/>
        <s v="TXN00276"/>
        <s v="TXN00277"/>
        <s v="TXN00278"/>
        <s v="TXN00279"/>
        <s v="TXN00280"/>
        <s v="TXN00281"/>
        <s v="TXN00282"/>
        <s v="TXN00283"/>
        <s v="TXN00284"/>
        <s v="TXN00285"/>
        <s v="TXN00286"/>
        <s v="TXN00287"/>
        <s v="TXN00288"/>
        <s v="TXN00289"/>
        <s v="TXN00290"/>
        <s v="TXN00291"/>
        <s v="TXN00292"/>
        <s v="TXN00293"/>
        <s v="TXN00294"/>
        <s v="TXN00295"/>
        <s v="TXN00296"/>
        <s v="TXN00297"/>
        <s v="TXN00298"/>
        <s v="TXN00299"/>
        <s v="TXN00300"/>
        <s v="TXN00301"/>
        <s v="TXN00302"/>
        <s v="TXN00303"/>
        <s v="TXN00304"/>
        <s v="TXN00305"/>
        <s v="TXN00306"/>
        <s v="TXN00307"/>
        <s v="TXN00308"/>
        <s v="TXN00309"/>
        <s v="TXN00310"/>
        <s v="TXN00311"/>
        <s v="TXN00312"/>
        <s v="TXN00313"/>
        <s v="TXN00314"/>
        <s v="TXN00315"/>
        <s v="TXN00316"/>
        <s v="TXN00317"/>
        <s v="TXN00318"/>
        <s v="TXN00319"/>
        <s v="TXN00320"/>
        <s v="TXN00321"/>
        <s v="TXN00322"/>
        <s v="TXN00323"/>
        <s v="TXN00324"/>
        <s v="TXN00325"/>
        <s v="TXN00326"/>
        <s v="TXN00327"/>
        <s v="TXN00328"/>
        <s v="TXN00329"/>
        <s v="TXN00330"/>
        <s v="TXN00331"/>
        <s v="TXN00332"/>
        <s v="TXN00333"/>
        <s v="TXN00334"/>
        <s v="TXN00335"/>
        <s v="TXN00336"/>
        <s v="TXN00337"/>
        <s v="TXN00338"/>
        <s v="TXN00339"/>
        <s v="TXN00340"/>
        <s v="TXN00341"/>
        <s v="TXN00342"/>
        <s v="TXN00343"/>
        <s v="TXN00344"/>
        <s v="TXN00345"/>
        <s v="TXN00346"/>
        <s v="TXN00347"/>
        <s v="TXN00348"/>
        <s v="TXN00349"/>
        <s v="TXN00350"/>
        <s v="TXN00351"/>
        <s v="TXN00352"/>
        <s v="TXN00353"/>
        <s v="TXN00354"/>
        <s v="TXN00355"/>
        <s v="TXN00356"/>
        <s v="TXN00357"/>
        <s v="TXN00358"/>
        <s v="TXN00359"/>
        <s v="TXN00360"/>
        <s v="TXN00361"/>
        <s v="TXN00362"/>
        <s v="TXN00363"/>
        <s v="TXN00364"/>
        <s v="TXN00365"/>
        <s v="TXN00366"/>
        <s v="TXN00367"/>
        <s v="TXN00368"/>
        <s v="TXN00369"/>
        <s v="TXN00370"/>
        <s v="TXN00371"/>
        <s v="TXN00372"/>
        <s v="TXN00373"/>
        <s v="TXN00374"/>
        <s v="TXN00375"/>
        <s v="TXN00376"/>
        <s v="TXN00377"/>
        <s v="TXN00378"/>
        <s v="TXN00379"/>
        <s v="TXN00380"/>
        <s v="TXN00381"/>
        <s v="TXN00382"/>
        <s v="TXN00383"/>
        <s v="TXN00384"/>
        <s v="TXN00385"/>
        <s v="TXN00386"/>
        <s v="TXN00387"/>
        <s v="TXN00388"/>
        <s v="TXN00389"/>
        <s v="TXN00390"/>
        <s v="TXN00391"/>
        <s v="TXN00392"/>
        <s v="TXN00393"/>
        <s v="TXN00394"/>
        <s v="TXN00395"/>
        <s v="TXN00396"/>
        <s v="TXN00397"/>
        <s v="TXN00398"/>
        <s v="TXN00399"/>
        <s v="TXN00400"/>
        <s v="TXN00401"/>
        <s v="TXN00402"/>
        <s v="TXN00403"/>
        <s v="TXN00404"/>
        <s v="TXN00405"/>
        <s v="TXN00406"/>
        <s v="TXN00407"/>
        <s v="TXN00408"/>
        <s v="TXN00409"/>
        <s v="TXN00410"/>
        <s v="TXN00411"/>
        <s v="TXN00412"/>
        <s v="TXN00413"/>
        <s v="TXN00414"/>
        <s v="TXN00415"/>
        <s v="TXN00416"/>
        <s v="TXN00417"/>
        <s v="TXN00418"/>
        <s v="TXN00419"/>
        <s v="TXN00420"/>
        <s v="TXN00421"/>
        <s v="TXN00422"/>
        <s v="TXN00423"/>
        <s v="TXN00424"/>
        <s v="TXN00425"/>
        <s v="TXN00426"/>
        <s v="TXN00427"/>
        <s v="TXN00428"/>
        <s v="TXN00429"/>
        <s v="TXN00430"/>
        <s v="TXN00431"/>
        <s v="TXN00432"/>
        <s v="TXN00433"/>
        <s v="TXN00434"/>
        <s v="TXN00435"/>
        <s v="TXN00436"/>
        <s v="TXN00437"/>
        <s v="TXN00438"/>
        <s v="TXN00439"/>
        <s v="TXN00440"/>
        <s v="TXN00441"/>
        <s v="TXN00442"/>
        <s v="TXN00443"/>
        <s v="TXN00444"/>
        <s v="TXN00445"/>
        <s v="TXN00446"/>
        <s v="TXN00447"/>
        <s v="TXN00448"/>
        <s v="TXN00449"/>
        <s v="TXN00450"/>
        <s v="TXN00451"/>
        <s v="TXN00452"/>
        <s v="TXN00453"/>
        <s v="TXN00454"/>
        <s v="TXN00455"/>
        <s v="TXN00456"/>
        <s v="TXN00457"/>
        <s v="TXN00458"/>
        <s v="TXN00459"/>
        <s v="TXN00460"/>
        <s v="TXN00461"/>
        <s v="TXN00462"/>
        <s v="TXN00463"/>
        <s v="TXN00464"/>
        <s v="TXN00465"/>
        <s v="TXN00466"/>
        <s v="TXN00467"/>
        <s v="TXN00468"/>
        <s v="TXN00469"/>
        <s v="TXN00470"/>
        <s v="TXN00471"/>
        <s v="TXN00472"/>
        <s v="TXN00473"/>
        <s v="TXN00474"/>
        <s v="TXN00475"/>
        <s v="TXN00476"/>
        <s v="TXN00477"/>
        <s v="TXN00478"/>
        <s v="TXN00479"/>
        <s v="TXN00480"/>
        <s v="TXN00481"/>
        <s v="TXN00482"/>
        <s v="TXN00483"/>
        <s v="TXN00484"/>
        <s v="TXN00485"/>
        <s v="TXN00486"/>
        <s v="TXN00487"/>
        <s v="TXN00488"/>
        <s v="TXN00489"/>
        <s v="TXN00490"/>
        <s v="TXN00491"/>
        <s v="TXN00492"/>
        <s v="TXN00493"/>
        <s v="TXN00494"/>
        <s v="TXN00495"/>
        <s v="TXN00496"/>
        <s v="TXN00497"/>
        <s v="TXN00498"/>
        <s v="TXN00499"/>
        <s v="TXN00500"/>
        <s v="TXN00501"/>
        <s v="TXN00502"/>
        <s v="TXN00503"/>
        <s v="TXN00504"/>
        <s v="TXN00505"/>
        <s v="TXN00506"/>
        <s v="TXN00507"/>
        <s v="TXN00508"/>
        <s v="TXN00509"/>
        <s v="TXN00510"/>
        <s v="TXN00511"/>
        <s v="TXN00512"/>
        <s v="TXN00513"/>
        <s v="TXN00514"/>
        <s v="TXN00515"/>
        <s v="TXN00516"/>
        <s v="TXN00517"/>
        <s v="TXN00518"/>
        <s v="TXN00519"/>
        <s v="TXN00520"/>
        <s v="TXN00521"/>
        <s v="TXN00522"/>
        <s v="TXN00523"/>
        <s v="TXN00524"/>
        <s v="TXN00525"/>
        <s v="TXN00526"/>
        <s v="TXN00527"/>
        <s v="TXN00528"/>
        <s v="TXN00529"/>
        <s v="TXN00530"/>
        <s v="TXN00531"/>
        <s v="TXN00532"/>
        <s v="TXN00533"/>
        <s v="TXN00534"/>
        <s v="TXN00535"/>
        <s v="TXN00536"/>
        <s v="TXN00537"/>
        <s v="TXN00538"/>
        <s v="TXN00539"/>
        <s v="TXN00540"/>
        <s v="TXN00541"/>
        <s v="TXN00542"/>
        <s v="TXN00543"/>
        <s v="TXN00544"/>
        <s v="TXN00545"/>
        <s v="TXN00546"/>
        <s v="TXN00547"/>
        <s v="TXN00548"/>
        <s v="TXN00549"/>
        <s v="TXN00550"/>
        <s v="TXN00551"/>
        <s v="TXN00552"/>
        <s v="TXN00553"/>
        <s v="TXN00554"/>
        <s v="TXN00555"/>
        <s v="TXN00556"/>
        <s v="TXN00557"/>
        <s v="TXN00558"/>
        <s v="TXN00559"/>
        <s v="TXN00560"/>
        <s v="TXN00561"/>
        <s v="TXN00562"/>
        <s v="TXN00563"/>
        <s v="TXN00564"/>
        <s v="TXN00565"/>
        <s v="TXN00566"/>
        <s v="TXN00567"/>
        <s v="TXN00568"/>
        <s v="TXN00569"/>
        <s v="TXN00570"/>
        <s v="TXN00571"/>
        <s v="TXN00572"/>
        <s v="TXN00573"/>
        <s v="TXN00574"/>
        <s v="TXN00575"/>
        <s v="TXN00576"/>
        <s v="TXN00577"/>
        <s v="TXN00578"/>
        <s v="TXN00579"/>
        <s v="TXN00580"/>
        <s v="TXN00581"/>
        <s v="TXN00582"/>
        <s v="TXN00583"/>
        <s v="TXN00584"/>
        <s v="TXN00585"/>
        <s v="TXN00586"/>
        <s v="TXN00587"/>
        <s v="TXN00588"/>
        <s v="TXN00589"/>
        <s v="TXN00590"/>
        <s v="TXN00591"/>
        <s v="TXN00592"/>
        <s v="TXN00593"/>
        <s v="TXN00594"/>
        <s v="TXN00595"/>
        <s v="TXN00596"/>
        <s v="TXN00597"/>
        <s v="TXN00598"/>
        <s v="TXN00599"/>
        <s v="TXN00600"/>
        <s v="TXN00601"/>
        <s v="TXN00602"/>
        <s v="TXN00603"/>
        <s v="TXN00604"/>
        <s v="TXN00605"/>
        <s v="TXN00606"/>
        <s v="TXN00607"/>
        <s v="TXN00608"/>
        <s v="TXN00609"/>
        <s v="TXN00610"/>
        <s v="TXN00611"/>
        <s v="TXN00612"/>
        <s v="TXN00613"/>
        <s v="TXN00614"/>
        <s v="TXN00615"/>
        <s v="TXN00616"/>
        <s v="TXN00617"/>
        <s v="TXN00618"/>
        <s v="TXN00619"/>
        <s v="TXN00620"/>
        <s v="TXN00621"/>
        <s v="TXN00622"/>
        <s v="TXN00623"/>
        <s v="TXN00624"/>
        <s v="TXN00625"/>
        <s v="TXN00626"/>
        <s v="TXN00627"/>
        <s v="TXN00628"/>
        <s v="TXN00629"/>
        <s v="TXN00630"/>
        <s v="TXN00631"/>
        <s v="TXN00632"/>
        <s v="TXN00633"/>
        <s v="TXN00634"/>
        <s v="TXN00635"/>
        <s v="TXN00636"/>
        <s v="TXN00637"/>
        <s v="TXN00638"/>
        <s v="TXN00639"/>
        <s v="TXN00640"/>
        <s v="TXN00641"/>
        <s v="TXN00642"/>
        <s v="TXN00643"/>
        <s v="TXN00644"/>
        <s v="TXN00645"/>
        <s v="TXN00646"/>
        <s v="TXN00647"/>
        <s v="TXN00648"/>
        <s v="TXN00649"/>
        <s v="TXN00650"/>
        <s v="TXN00651"/>
        <s v="TXN00652"/>
        <s v="TXN00653"/>
        <s v="TXN00654"/>
        <s v="TXN00655"/>
        <s v="TXN00656"/>
        <s v="TXN00657"/>
        <s v="TXN00658"/>
        <s v="TXN00659"/>
        <s v="TXN00660"/>
        <s v="TXN00661"/>
        <s v="TXN00662"/>
        <s v="TXN00663"/>
        <s v="TXN00664"/>
        <s v="TXN00665"/>
        <s v="TXN00666"/>
        <s v="TXN00667"/>
        <s v="TXN00668"/>
        <s v="TXN00669"/>
        <s v="TXN00670"/>
        <s v="TXN00671"/>
        <s v="TXN00672"/>
        <s v="TXN00673"/>
        <s v="TXN00674"/>
        <s v="TXN00675"/>
        <s v="TXN00676"/>
        <s v="TXN00677"/>
        <s v="TXN00678"/>
        <s v="TXN00679"/>
        <s v="TXN00680"/>
        <s v="TXN00681"/>
        <s v="TXN00682"/>
        <s v="TXN00683"/>
        <s v="TXN00684"/>
        <s v="TXN00685"/>
        <s v="TXN00686"/>
        <s v="TXN00687"/>
        <s v="TXN00688"/>
        <s v="TXN00689"/>
        <s v="TXN00690"/>
        <s v="TXN00691"/>
        <s v="TXN00692"/>
        <s v="TXN00693"/>
        <s v="TXN00694"/>
        <s v="TXN00695"/>
        <s v="TXN00696"/>
        <s v="TXN00697"/>
        <s v="TXN00698"/>
        <s v="TXN00699"/>
        <s v="TXN00700"/>
        <s v="TXN00701"/>
        <s v="TXN00702"/>
        <s v="TXN00703"/>
        <s v="TXN00704"/>
        <s v="TXN00705"/>
        <s v="TXN00706"/>
        <s v="TXN00707"/>
        <s v="TXN00708"/>
        <s v="TXN00709"/>
        <s v="TXN00710"/>
        <s v="TXN00711"/>
        <s v="TXN00712"/>
        <s v="TXN00713"/>
        <s v="TXN00714"/>
        <s v="TXN00715"/>
        <s v="TXN00716"/>
        <s v="TXN00717"/>
        <s v="TXN00718"/>
        <s v="TXN00719"/>
        <s v="TXN00720"/>
        <s v="TXN00721"/>
        <s v="TXN00722"/>
        <s v="TXN00723"/>
        <s v="TXN00724"/>
        <s v="TXN00725"/>
        <s v="TXN00726"/>
        <s v="TXN00727"/>
        <s v="TXN00728"/>
        <s v="TXN00729"/>
        <s v="TXN00730"/>
        <s v="TXN00731"/>
        <s v="TXN00732"/>
        <s v="TXN00733"/>
        <s v="TXN00734"/>
        <s v="TXN00735"/>
        <s v="TXN00736"/>
        <s v="TXN00737"/>
        <s v="TXN00738"/>
        <s v="TXN00739"/>
        <s v="TXN00740"/>
        <s v="TXN00741"/>
        <s v="TXN00742"/>
        <s v="TXN00743"/>
        <s v="TXN00744"/>
        <s v="TXN00745"/>
        <s v="TXN00746"/>
        <s v="TXN00747"/>
        <s v="TXN00748"/>
        <s v="TXN00749"/>
        <s v="TXN00750"/>
        <s v="TXN00751"/>
        <s v="TXN00752"/>
        <s v="TXN00753"/>
        <s v="TXN00754"/>
        <s v="TXN00755"/>
        <s v="TXN00756"/>
        <s v="TXN00757"/>
        <s v="TXN00758"/>
        <s v="TXN00759"/>
        <s v="TXN00760"/>
        <s v="TXN00761"/>
        <s v="TXN00762"/>
        <s v="TXN00763"/>
        <s v="TXN00764"/>
        <s v="TXN00765"/>
        <s v="TXN00766"/>
        <s v="TXN00767"/>
        <s v="TXN00768"/>
        <s v="TXN00769"/>
        <s v="TXN00770"/>
        <s v="TXN00771"/>
        <s v="TXN00772"/>
        <s v="TXN00773"/>
        <s v="TXN00774"/>
        <s v="TXN00775"/>
        <s v="TXN00776"/>
        <s v="TXN00777"/>
        <s v="TXN00778"/>
        <s v="TXN00779"/>
        <s v="TXN00780"/>
        <s v="TXN00781"/>
        <s v="TXN00782"/>
        <s v="TXN00783"/>
        <s v="TXN00784"/>
        <s v="TXN00785"/>
        <s v="TXN00786"/>
        <s v="TXN00787"/>
        <s v="TXN00788"/>
        <s v="TXN00789"/>
        <s v="TXN00790"/>
        <s v="TXN00791"/>
        <s v="TXN00792"/>
        <s v="TXN00793"/>
        <s v="TXN00794"/>
        <s v="TXN00795"/>
        <s v="TXN00796"/>
        <s v="TXN00797"/>
        <s v="TXN00798"/>
        <s v="TXN00799"/>
        <s v="TXN00800"/>
        <s v="TXN00801"/>
        <s v="TXN00802"/>
        <s v="TXN00803"/>
        <s v="TXN00804"/>
        <s v="TXN00805"/>
        <s v="TXN00806"/>
        <s v="TXN00807"/>
        <s v="TXN00808"/>
        <s v="TXN00809"/>
        <s v="TXN00810"/>
        <s v="TXN00811"/>
        <s v="TXN00812"/>
        <s v="TXN00813"/>
        <s v="TXN00814"/>
        <s v="TXN00815"/>
        <s v="TXN00816"/>
        <s v="TXN00817"/>
        <s v="TXN00818"/>
        <s v="TXN00819"/>
        <s v="TXN00820"/>
        <s v="TXN00821"/>
        <s v="TXN00822"/>
        <s v="TXN00823"/>
        <s v="TXN00824"/>
        <s v="TXN00825"/>
        <s v="TXN00826"/>
        <s v="TXN00827"/>
        <s v="TXN00828"/>
        <s v="TXN00829"/>
        <s v="TXN00830"/>
        <s v="TXN00831"/>
        <s v="TXN00832"/>
        <s v="TXN00833"/>
        <s v="TXN00834"/>
        <s v="TXN00835"/>
        <s v="TXN00836"/>
        <s v="TXN00837"/>
        <s v="TXN00838"/>
        <s v="TXN00839"/>
        <s v="TXN00840"/>
        <s v="TXN00841"/>
        <s v="TXN00842"/>
        <s v="TXN00843"/>
        <s v="TXN00844"/>
        <s v="TXN00845"/>
        <s v="TXN00846"/>
        <s v="TXN00847"/>
        <s v="TXN00848"/>
        <s v="TXN00849"/>
        <s v="TXN00850"/>
        <s v="TXN00851"/>
        <s v="TXN00852"/>
        <s v="TXN00853"/>
        <s v="TXN00854"/>
        <s v="TXN00855"/>
        <s v="TXN00856"/>
        <s v="TXN00857"/>
        <s v="TXN00858"/>
        <s v="TXN00859"/>
        <s v="TXN00860"/>
        <s v="TXN00861"/>
        <s v="TXN00862"/>
        <s v="TXN00863"/>
        <s v="TXN00864"/>
        <s v="TXN00865"/>
        <s v="TXN00866"/>
        <s v="TXN00867"/>
        <s v="TXN00868"/>
        <s v="TXN00869"/>
        <s v="TXN00870"/>
        <s v="TXN00871"/>
        <s v="TXN00872"/>
        <s v="TXN00873"/>
        <s v="TXN00874"/>
        <s v="TXN00875"/>
        <s v="TXN00876"/>
        <s v="TXN00877"/>
        <s v="TXN00878"/>
        <s v="TXN00879"/>
        <s v="TXN00880"/>
        <s v="TXN00881"/>
        <s v="TXN00882"/>
        <s v="TXN00883"/>
        <s v="TXN00884"/>
        <s v="TXN00885"/>
        <s v="TXN00886"/>
        <s v="TXN00887"/>
        <s v="TXN00888"/>
        <s v="TXN00889"/>
        <s v="TXN00890"/>
        <s v="TXN00891"/>
        <s v="TXN00892"/>
        <s v="TXN00893"/>
        <s v="TXN00894"/>
        <s v="TXN00895"/>
        <s v="TXN00896"/>
        <s v="TXN00897"/>
        <s v="TXN00898"/>
        <s v="TXN00899"/>
        <s v="TXN00900"/>
        <s v="TXN00901"/>
        <s v="TXN00902"/>
        <s v="TXN00903"/>
        <s v="TXN00904"/>
        <s v="TXN00905"/>
        <s v="TXN00906"/>
        <s v="TXN00907"/>
        <s v="TXN00908"/>
        <s v="TXN00909"/>
        <s v="TXN00910"/>
        <s v="TXN00911"/>
        <s v="TXN00912"/>
        <s v="TXN00913"/>
        <s v="TXN00914"/>
        <s v="TXN00915"/>
        <s v="TXN00916"/>
        <s v="TXN00917"/>
        <s v="TXN00918"/>
        <s v="TXN00919"/>
        <s v="TXN00920"/>
        <s v="TXN00921"/>
        <s v="TXN00922"/>
        <s v="TXN00923"/>
        <s v="TXN00924"/>
        <s v="TXN00925"/>
        <s v="TXN00926"/>
        <s v="TXN00927"/>
        <s v="TXN00928"/>
        <s v="TXN00929"/>
        <s v="TXN00930"/>
        <s v="TXN00931"/>
        <s v="TXN00932"/>
        <s v="TXN00933"/>
        <s v="TXN00934"/>
        <s v="TXN00935"/>
        <s v="TXN00936"/>
        <s v="TXN00937"/>
        <s v="TXN00938"/>
        <s v="TXN00939"/>
        <s v="TXN00940"/>
        <s v="TXN00941"/>
        <s v="TXN00942"/>
        <s v="TXN00943"/>
        <s v="TXN00944"/>
        <s v="TXN00945"/>
        <s v="TXN00946"/>
        <s v="TXN00947"/>
        <s v="TXN00948"/>
        <s v="TXN00949"/>
        <s v="TXN00950"/>
        <s v="TXN00951"/>
        <s v="TXN00952"/>
        <s v="TXN00953"/>
        <s v="TXN00954"/>
        <s v="TXN00955"/>
        <s v="TXN00956"/>
        <s v="TXN00957"/>
        <s v="TXN00958"/>
        <s v="TXN00959"/>
        <s v="TXN00960"/>
        <s v="TXN00961"/>
        <s v="TXN00962"/>
        <s v="TXN00963"/>
        <s v="TXN00964"/>
        <s v="TXN00965"/>
        <s v="TXN00966"/>
        <s v="TXN00967"/>
        <s v="TXN00968"/>
        <s v="TXN00969"/>
        <s v="TXN00970"/>
        <s v="TXN00971"/>
        <s v="TXN00972"/>
        <s v="TXN00973"/>
        <s v="TXN00974"/>
        <s v="TXN00975"/>
        <s v="TXN00976"/>
        <s v="TXN00977"/>
        <s v="TXN00978"/>
        <s v="TXN00979"/>
        <s v="TXN00980"/>
        <s v="TXN00981"/>
        <s v="TXN00982"/>
        <s v="TXN00983"/>
        <s v="TXN00984"/>
        <s v="TXN00985"/>
        <s v="TXN00986"/>
        <s v="TXN00987"/>
        <s v="TXN00988"/>
        <s v="TXN00989"/>
        <s v="TXN00990"/>
        <s v="TXN00991"/>
        <s v="TXN00992"/>
        <s v="TXN00993"/>
        <s v="TXN00994"/>
        <s v="TXN00995"/>
        <s v="TXN00996"/>
        <s v="TXN00997"/>
        <s v="TXN00998"/>
        <s v="TXN00999"/>
        <s v="TXN01000"/>
        <s v="TXN01001"/>
        <s v="TXN01002"/>
        <s v="TXN01003"/>
        <s v="TXN01004"/>
        <s v="TXN01005"/>
        <s v="TXN01006"/>
        <s v="TXN01007"/>
        <s v="TXN01008"/>
        <s v="TXN01009"/>
        <s v="TXN01010"/>
        <s v="TXN01011"/>
        <s v="TXN01012"/>
        <s v="TXN01013"/>
        <s v="TXN01014"/>
        <s v="TXN01015"/>
        <s v="TXN01016"/>
        <s v="TXN01017"/>
        <s v="TXN01018"/>
        <s v="TXN01019"/>
        <s v="TXN01020"/>
        <s v="TXN01021"/>
        <s v="TXN01022"/>
        <s v="TXN01023"/>
        <s v="TXN01024"/>
        <s v="TXN01025"/>
        <s v="TXN01026"/>
        <s v="TXN01027"/>
        <s v="TXN01028"/>
        <s v="TXN01029"/>
        <s v="TXN01030"/>
        <s v="TXN01031"/>
        <s v="TXN01032"/>
        <s v="TXN01033"/>
        <s v="TXN01034"/>
        <s v="TXN01035"/>
        <s v="TXN01036"/>
        <s v="TXN01037"/>
        <s v="TXN01038"/>
        <s v="TXN01039"/>
        <s v="TXN01040"/>
        <s v="TXN01041"/>
        <s v="TXN01042"/>
        <s v="TXN01043"/>
        <s v="TXN01044"/>
        <s v="TXN01045"/>
        <s v="TXN01046"/>
        <s v="TXN01047"/>
        <s v="TXN01048"/>
        <s v="TXN01049"/>
        <s v="TXN01050"/>
        <s v="TXN01051"/>
        <s v="TXN01052"/>
        <s v="TXN01053"/>
        <s v="TXN01054"/>
        <s v="TXN01055"/>
        <s v="TXN01056"/>
        <s v="TXN01057"/>
        <s v="TXN01058"/>
        <s v="TXN01059"/>
        <s v="TXN01060"/>
        <s v="TXN01061"/>
        <s v="TXN01062"/>
        <s v="TXN01063"/>
        <s v="TXN01064"/>
        <s v="TXN01065"/>
        <s v="TXN01066"/>
        <s v="TXN01067"/>
        <s v="TXN01068"/>
        <s v="TXN01069"/>
        <s v="TXN01070"/>
        <s v="TXN01071"/>
        <s v="TXN01072"/>
        <s v="TXN01073"/>
        <s v="TXN01074"/>
        <s v="TXN01075"/>
        <s v="TXN01076"/>
        <s v="TXN01077"/>
        <s v="TXN01078"/>
        <s v="TXN01079"/>
        <s v="TXN01080"/>
        <s v="TXN01081"/>
        <s v="TXN01082"/>
        <s v="TXN01083"/>
        <s v="TXN01084"/>
        <s v="TXN01085"/>
        <s v="TXN01086"/>
        <s v="TXN01087"/>
        <s v="TXN01088"/>
        <s v="TXN01089"/>
        <s v="TXN01090"/>
        <s v="TXN01091"/>
        <s v="TXN01092"/>
        <s v="TXN01093"/>
        <s v="TXN01094"/>
        <s v="TXN01095"/>
        <s v="TXN01096"/>
        <s v="TXN01097"/>
        <s v="TXN01098"/>
        <s v="TXN01099"/>
        <s v="TXN01100"/>
        <s v="TXN01101"/>
        <s v="TXN01102"/>
        <s v="TXN01103"/>
        <s v="TXN01104"/>
        <s v="TXN01105"/>
        <s v="TXN01106"/>
        <s v="TXN01107"/>
        <s v="TXN01108"/>
        <s v="TXN01109"/>
        <s v="TXN01110"/>
        <s v="TXN01111"/>
        <s v="TXN01112"/>
        <s v="TXN01113"/>
        <s v="TXN01114"/>
        <s v="TXN01115"/>
        <s v="TXN01116"/>
        <s v="TXN01117"/>
        <s v="TXN01118"/>
        <s v="TXN01119"/>
        <s v="TXN01120"/>
        <s v="TXN01121"/>
        <s v="TXN01122"/>
        <s v="TXN01123"/>
        <s v="TXN01124"/>
        <s v="TXN01125"/>
        <s v="TXN01126"/>
        <s v="TXN01127"/>
        <s v="TXN01128"/>
        <s v="TXN01129"/>
        <s v="TXN01130"/>
        <s v="TXN01131"/>
        <s v="TXN01132"/>
        <s v="TXN01133"/>
        <s v="TXN01134"/>
        <s v="TXN01135"/>
        <s v="TXN01136"/>
        <s v="TXN01137"/>
        <s v="TXN01138"/>
        <s v="TXN01139"/>
        <s v="TXN01140"/>
        <s v="TXN01141"/>
        <s v="TXN01142"/>
        <s v="TXN01143"/>
        <s v="TXN01144"/>
        <s v="TXN01145"/>
        <s v="TXN01146"/>
        <s v="TXN01147"/>
        <s v="TXN01148"/>
        <s v="TXN01149"/>
        <s v="TXN01150"/>
        <s v="TXN01151"/>
        <s v="TXN01152"/>
        <s v="TXN01153"/>
        <s v="TXN01154"/>
        <s v="TXN01155"/>
        <s v="TXN01156"/>
        <s v="TXN01157"/>
        <s v="TXN01158"/>
        <s v="TXN01159"/>
        <s v="TXN01160"/>
        <s v="TXN01161"/>
        <s v="TXN01162"/>
        <s v="TXN01163"/>
        <s v="TXN01164"/>
        <s v="TXN01165"/>
        <s v="TXN01166"/>
        <s v="TXN01167"/>
        <s v="TXN01168"/>
        <s v="TXN01169"/>
        <s v="TXN01170"/>
        <s v="TXN01171"/>
        <s v="TXN01172"/>
        <s v="TXN01173"/>
        <s v="TXN01174"/>
        <s v="TXN01175"/>
        <s v="TXN01176"/>
        <s v="TXN01177"/>
        <s v="TXN01178"/>
        <s v="TXN01179"/>
        <s v="TXN01180"/>
        <s v="TXN01181"/>
        <s v="TXN01182"/>
        <s v="TXN01183"/>
        <s v="TXN01184"/>
        <s v="TXN01185"/>
        <s v="TXN01186"/>
        <s v="TXN01187"/>
        <s v="TXN01188"/>
        <s v="TXN01189"/>
        <s v="TXN01190"/>
        <s v="TXN01191"/>
        <s v="TXN01192"/>
        <s v="TXN01193"/>
        <s v="TXN01194"/>
        <s v="TXN01195"/>
        <s v="TXN01196"/>
        <s v="TXN01197"/>
        <s v="TXN01198"/>
        <s v="TXN01199"/>
        <s v="TXN01200"/>
        <s v="TXN01201"/>
        <s v="TXN01202"/>
        <s v="TXN01203"/>
        <s v="TXN01204"/>
        <s v="TXN01205"/>
        <s v="TXN01206"/>
        <s v="TXN01207"/>
        <s v="TXN01208"/>
        <s v="TXN01209"/>
        <s v="TXN01210"/>
        <s v="TXN01211"/>
        <s v="TXN01212"/>
        <s v="TXN01213"/>
        <s v="TXN01214"/>
        <s v="TXN01215"/>
        <s v="TXN01216"/>
        <s v="TXN01217"/>
        <s v="TXN01218"/>
        <s v="TXN01219"/>
        <s v="TXN01220"/>
        <s v="TXN01221"/>
        <s v="TXN01222"/>
        <s v="TXN01223"/>
        <s v="TXN01224"/>
        <s v="TXN01225"/>
        <s v="TXN01226"/>
        <s v="TXN01227"/>
        <s v="TXN01228"/>
        <s v="TXN01229"/>
        <s v="TXN01230"/>
        <s v="TXN01231"/>
        <s v="TXN01232"/>
        <s v="TXN01233"/>
        <s v="TXN01234"/>
        <s v="TXN01235"/>
        <s v="TXN01236"/>
        <s v="TXN01237"/>
        <s v="TXN01238"/>
        <s v="TXN01239"/>
        <s v="TXN01240"/>
        <s v="TXN01241"/>
        <s v="TXN01242"/>
        <s v="TXN01243"/>
        <s v="TXN01244"/>
        <s v="TXN01245"/>
        <s v="TXN01246"/>
        <s v="TXN01247"/>
        <s v="TXN01248"/>
        <s v="TXN01249"/>
        <s v="TXN01250"/>
        <s v="TXN01251"/>
        <s v="TXN01252"/>
        <s v="TXN01253"/>
        <s v="TXN01254"/>
        <s v="TXN01255"/>
        <s v="TXN01256"/>
        <s v="TXN01257"/>
        <s v="TXN01258"/>
        <s v="TXN01259"/>
        <s v="TXN01260"/>
        <s v="TXN01261"/>
        <s v="TXN01262"/>
        <s v="TXN01263"/>
        <s v="TXN01264"/>
        <s v="TXN01265"/>
        <s v="TXN01266"/>
        <s v="TXN01267"/>
        <s v="TXN01268"/>
        <s v="TXN01269"/>
        <s v="TXN01270"/>
        <s v="TXN01271"/>
        <s v="TXN01272"/>
        <s v="TXN01273"/>
        <s v="TXN01274"/>
        <s v="TXN01275"/>
        <s v="TXN01276"/>
        <s v="TXN01277"/>
        <s v="TXN01278"/>
        <s v="TXN01279"/>
        <s v="TXN01280"/>
        <s v="TXN01281"/>
        <s v="TXN01282"/>
        <s v="TXN01283"/>
        <s v="TXN01284"/>
        <s v="TXN01285"/>
        <s v="TXN01286"/>
        <s v="TXN01287"/>
        <s v="TXN01288"/>
        <s v="TXN01289"/>
        <s v="TXN01290"/>
        <s v="TXN01291"/>
        <s v="TXN01292"/>
        <s v="TXN01293"/>
        <s v="TXN01294"/>
        <s v="TXN01295"/>
        <s v="TXN01296"/>
        <s v="TXN01297"/>
        <s v="TXN01298"/>
        <s v="TXN01299"/>
        <s v="TXN01300"/>
        <s v="TXN01301"/>
        <s v="TXN01302"/>
        <s v="TXN01303"/>
        <s v="TXN01304"/>
        <s v="TXN01305"/>
        <s v="TXN01306"/>
        <s v="TXN01307"/>
        <s v="TXN01308"/>
        <s v="TXN01309"/>
        <s v="TXN01310"/>
        <s v="TXN01311"/>
        <s v="TXN01312"/>
        <s v="TXN01313"/>
        <s v="TXN01314"/>
        <s v="TXN01315"/>
        <s v="TXN01316"/>
        <s v="TXN01317"/>
        <s v="TXN01318"/>
        <s v="TXN01319"/>
        <s v="TXN01320"/>
        <s v="TXN01321"/>
        <s v="TXN01322"/>
        <s v="TXN01323"/>
        <s v="TXN01324"/>
        <s v="TXN01325"/>
        <s v="TXN01326"/>
        <s v="TXN01327"/>
        <s v="TXN01328"/>
        <s v="TXN01329"/>
        <s v="TXN01330"/>
        <s v="TXN01331"/>
        <s v="TXN01332"/>
        <s v="TXN01333"/>
        <s v="TXN01334"/>
        <s v="TXN01335"/>
        <s v="TXN01336"/>
        <s v="TXN01337"/>
        <s v="TXN01338"/>
        <s v="TXN01339"/>
        <s v="TXN01340"/>
        <s v="TXN01341"/>
        <s v="TXN01342"/>
        <s v="TXN01343"/>
        <s v="TXN01344"/>
        <s v="TXN01345"/>
        <s v="TXN01346"/>
        <s v="TXN01347"/>
        <s v="TXN01348"/>
        <s v="TXN01349"/>
        <s v="TXN01350"/>
        <s v="TXN01351"/>
        <s v="TXN01352"/>
        <s v="TXN01353"/>
        <s v="TXN01354"/>
        <s v="TXN01355"/>
        <s v="TXN01356"/>
        <s v="TXN01357"/>
        <s v="TXN01358"/>
        <s v="TXN01359"/>
        <s v="TXN01360"/>
        <s v="TXN01361"/>
        <s v="TXN01362"/>
        <s v="TXN01363"/>
        <s v="TXN01364"/>
        <s v="TXN01365"/>
        <s v="TXN01366"/>
        <s v="TXN01367"/>
        <s v="TXN01368"/>
        <s v="TXN01369"/>
        <s v="TXN01370"/>
        <s v="TXN01371"/>
        <s v="TXN01372"/>
        <s v="TXN01373"/>
        <s v="TXN01374"/>
        <s v="TXN01375"/>
        <s v="TXN01376"/>
        <s v="TXN01377"/>
        <s v="TXN01378"/>
        <s v="TXN01379"/>
        <s v="TXN01380"/>
        <s v="TXN01381"/>
        <s v="TXN01382"/>
        <s v="TXN01383"/>
        <s v="TXN01384"/>
        <s v="TXN01385"/>
        <s v="TXN01386"/>
        <s v="TXN01387"/>
        <s v="TXN01388"/>
        <s v="TXN01389"/>
        <s v="TXN01390"/>
        <s v="TXN01391"/>
        <s v="TXN01392"/>
        <s v="TXN01393"/>
        <s v="TXN01394"/>
        <s v="TXN01395"/>
        <s v="TXN01396"/>
        <s v="TXN01397"/>
        <s v="TXN01398"/>
        <s v="TXN01399"/>
        <s v="TXN01400"/>
        <s v="TXN01401"/>
        <s v="TXN01402"/>
        <s v="TXN01403"/>
        <s v="TXN01404"/>
        <s v="TXN01405"/>
        <s v="TXN01406"/>
        <s v="TXN01407"/>
        <s v="TXN01408"/>
        <s v="TXN01409"/>
        <s v="TXN01410"/>
        <s v="TXN01411"/>
        <s v="TXN01412"/>
        <s v="TXN01413"/>
        <s v="TXN01414"/>
        <s v="TXN01415"/>
        <s v="TXN01416"/>
        <s v="TXN01417"/>
        <s v="TXN01418"/>
        <s v="TXN01419"/>
        <s v="TXN01420"/>
        <s v="TXN01421"/>
        <s v="TXN01422"/>
        <s v="TXN01423"/>
        <s v="TXN01424"/>
        <s v="TXN01425"/>
        <s v="TXN01426"/>
        <s v="TXN01427"/>
        <s v="TXN01428"/>
        <s v="TXN01429"/>
        <s v="TXN01430"/>
        <s v="TXN01431"/>
        <s v="TXN01432"/>
        <s v="TXN01433"/>
        <s v="TXN01434"/>
        <s v="TXN01435"/>
        <s v="TXN01436"/>
        <s v="TXN01437"/>
        <s v="TXN01438"/>
        <s v="TXN01439"/>
        <s v="TXN01440"/>
        <s v="TXN01441"/>
        <s v="TXN01442"/>
        <s v="TXN01443"/>
        <s v="TXN01444"/>
        <s v="TXN01445"/>
        <s v="TXN01446"/>
        <s v="TXN01447"/>
        <s v="TXN01448"/>
        <s v="TXN01449"/>
        <s v="TXN01450"/>
        <s v="TXN01451"/>
        <s v="TXN01452"/>
        <s v="TXN01453"/>
        <s v="TXN01454"/>
        <s v="TXN01455"/>
        <s v="TXN01456"/>
        <s v="TXN01457"/>
        <s v="TXN01458"/>
        <s v="TXN01459"/>
        <s v="TXN01460"/>
        <s v="TXN01461"/>
        <s v="TXN01462"/>
        <s v="TXN01463"/>
        <s v="TXN01464"/>
        <s v="TXN01465"/>
        <s v="TXN01466"/>
        <s v="TXN01467"/>
        <s v="TXN01468"/>
        <s v="TXN01469"/>
        <s v="TXN01470"/>
        <s v="TXN01471"/>
        <s v="TXN01472"/>
        <s v="TXN01473"/>
        <s v="TXN01474"/>
        <s v="TXN01475"/>
        <s v="TXN01476"/>
        <s v="TXN01477"/>
        <s v="TXN01478"/>
        <s v="TXN01479"/>
        <s v="TXN01480"/>
        <s v="TXN01481"/>
        <s v="TXN01482"/>
        <s v="TXN01483"/>
        <s v="TXN01484"/>
        <s v="TXN01485"/>
        <s v="TXN01486"/>
        <s v="TXN01487"/>
        <s v="TXN01488"/>
        <s v="TXN01489"/>
        <s v="TXN01490"/>
        <s v="TXN01491"/>
        <s v="TXN01492"/>
        <s v="TXN01493"/>
        <s v="TXN01494"/>
        <s v="TXN01495"/>
        <s v="TXN01496"/>
        <s v="TXN01497"/>
        <s v="TXN01498"/>
        <s v="TXN01499"/>
        <s v="TXN01500"/>
        <s v="TXN01501"/>
        <s v="TXN01502"/>
        <s v="TXN01503"/>
        <s v="TXN01504"/>
        <s v="TXN01505"/>
        <s v="TXN01506"/>
        <s v="TXN01507"/>
        <s v="TXN01508"/>
        <s v="TXN01509"/>
        <s v="TXN01510"/>
        <s v="TXN01511"/>
        <s v="TXN01512"/>
        <s v="TXN01513"/>
        <s v="TXN01514"/>
        <s v="TXN01515"/>
        <s v="TXN01516"/>
        <s v="TXN01517"/>
        <s v="TXN01518"/>
        <s v="TXN01519"/>
        <s v="TXN01520"/>
        <s v="TXN01521"/>
        <s v="TXN01522"/>
        <s v="TXN01523"/>
        <s v="TXN01524"/>
        <s v="TXN01525"/>
        <s v="TXN01526"/>
        <s v="TXN01527"/>
        <s v="TXN01528"/>
        <s v="TXN01529"/>
        <s v="TXN01530"/>
        <s v="TXN01531"/>
        <s v="TXN01532"/>
        <s v="TXN01533"/>
        <s v="TXN01534"/>
        <s v="TXN01535"/>
        <s v="TXN01536"/>
        <s v="TXN01537"/>
        <s v="TXN01538"/>
        <s v="TXN01539"/>
        <s v="TXN01540"/>
        <s v="TXN01541"/>
        <s v="TXN01542"/>
        <s v="TXN01543"/>
        <s v="TXN01544"/>
        <s v="TXN01545"/>
        <s v="TXN01546"/>
        <s v="TXN01547"/>
        <s v="TXN01548"/>
        <s v="TXN01549"/>
        <s v="TXN01550"/>
        <s v="TXN01551"/>
        <s v="TXN01552"/>
        <s v="TXN01553"/>
        <s v="TXN01554"/>
        <s v="TXN01555"/>
        <s v="TXN01556"/>
        <s v="TXN01557"/>
        <s v="TXN01558"/>
        <s v="TXN01559"/>
        <s v="TXN01560"/>
        <s v="TXN01561"/>
        <s v="TXN01562"/>
        <s v="TXN01563"/>
        <s v="TXN01564"/>
        <s v="TXN01565"/>
        <s v="TXN01566"/>
        <s v="TXN01567"/>
        <s v="TXN01568"/>
        <s v="TXN01569"/>
        <s v="TXN01570"/>
        <s v="TXN01571"/>
        <s v="TXN01572"/>
        <s v="TXN01573"/>
        <s v="TXN01574"/>
        <s v="TXN01575"/>
        <s v="TXN01576"/>
        <s v="TXN01577"/>
        <s v="TXN01578"/>
        <s v="TXN01579"/>
        <s v="TXN01580"/>
        <s v="TXN01581"/>
        <s v="TXN01582"/>
        <s v="TXN01583"/>
        <s v="TXN01584"/>
        <s v="TXN01585"/>
        <s v="TXN01586"/>
        <s v="TXN01587"/>
        <s v="TXN01588"/>
        <s v="TXN01589"/>
        <s v="TXN01590"/>
        <s v="TXN01591"/>
        <s v="TXN01592"/>
        <s v="TXN01593"/>
        <s v="TXN01594"/>
        <s v="TXN01595"/>
        <s v="TXN01596"/>
        <s v="TXN01597"/>
        <s v="TXN01598"/>
        <s v="TXN01599"/>
        <s v="TXN01600"/>
        <s v="TXN01601"/>
        <s v="TXN01602"/>
        <s v="TXN01603"/>
        <s v="TXN01604"/>
        <s v="TXN01605"/>
        <s v="TXN01606"/>
        <s v="TXN01607"/>
        <s v="TXN01608"/>
        <s v="TXN01609"/>
        <s v="TXN01610"/>
        <s v="TXN01611"/>
        <s v="TXN01612"/>
        <s v="TXN01613"/>
        <s v="TXN01614"/>
        <s v="TXN01615"/>
        <s v="TXN01616"/>
        <s v="TXN01617"/>
        <s v="TXN01618"/>
        <s v="TXN01619"/>
        <s v="TXN01620"/>
        <s v="TXN01621"/>
        <s v="TXN01622"/>
        <s v="TXN01623"/>
        <s v="TXN01624"/>
        <s v="TXN01625"/>
        <s v="TXN01626"/>
        <s v="TXN01627"/>
        <s v="TXN01628"/>
        <s v="TXN01629"/>
        <s v="TXN01630"/>
        <s v="TXN01631"/>
        <s v="TXN01632"/>
        <s v="TXN01633"/>
        <s v="TXN01634"/>
        <s v="TXN01635"/>
        <s v="TXN01636"/>
        <s v="TXN01637"/>
        <s v="TXN01638"/>
        <s v="TXN01639"/>
        <s v="TXN01640"/>
        <s v="TXN01641"/>
        <s v="TXN01642"/>
        <s v="TXN01643"/>
        <s v="TXN01644"/>
        <s v="TXN01645"/>
        <s v="TXN01646"/>
        <s v="TXN01647"/>
        <s v="TXN01648"/>
        <s v="TXN01649"/>
        <s v="TXN01650"/>
        <s v="TXN01651"/>
        <s v="TXN01652"/>
        <s v="TXN01653"/>
        <s v="TXN01654"/>
        <s v="TXN01655"/>
        <s v="TXN01656"/>
        <s v="TXN01657"/>
        <s v="TXN01658"/>
        <s v="TXN01659"/>
        <s v="TXN01660"/>
        <s v="TXN01661"/>
        <s v="TXN01662"/>
        <s v="TXN01663"/>
        <s v="TXN01664"/>
        <s v="TXN01665"/>
        <s v="TXN01666"/>
        <s v="TXN01667"/>
        <s v="TXN01668"/>
        <s v="TXN01669"/>
        <s v="TXN01670"/>
        <s v="TXN01671"/>
        <s v="TXN01672"/>
        <s v="TXN01673"/>
        <s v="TXN01674"/>
        <s v="TXN01675"/>
        <s v="TXN01676"/>
        <s v="TXN01677"/>
        <s v="TXN01678"/>
        <s v="TXN01679"/>
        <s v="TXN01680"/>
        <s v="TXN01681"/>
        <s v="TXN01682"/>
        <s v="TXN01683"/>
        <s v="TXN01684"/>
        <s v="TXN01685"/>
        <s v="TXN01686"/>
        <s v="TXN01687"/>
        <s v="TXN01688"/>
        <s v="TXN01689"/>
        <s v="TXN01690"/>
        <s v="TXN01691"/>
        <s v="TXN01692"/>
        <s v="TXN01693"/>
        <s v="TXN01694"/>
        <s v="TXN01695"/>
        <s v="TXN01696"/>
        <s v="TXN01697"/>
        <s v="TXN01698"/>
        <s v="TXN01699"/>
        <s v="TXN01700"/>
        <s v="TXN01701"/>
        <s v="TXN01702"/>
        <s v="TXN01703"/>
        <s v="TXN01704"/>
        <s v="TXN01705"/>
        <s v="TXN01706"/>
        <s v="TXN01707"/>
        <s v="TXN01708"/>
        <s v="TXN01709"/>
        <s v="TXN01710"/>
        <s v="TXN01711"/>
        <s v="TXN01712"/>
        <s v="TXN01713"/>
        <s v="TXN01714"/>
        <s v="TXN01715"/>
        <s v="TXN01716"/>
        <s v="TXN01717"/>
        <s v="TXN01718"/>
        <s v="TXN01719"/>
        <s v="TXN01720"/>
        <s v="TXN01721"/>
        <s v="TXN01722"/>
        <s v="TXN01723"/>
        <s v="TXN01724"/>
        <s v="TXN01725"/>
        <s v="TXN01726"/>
        <s v="TXN01727"/>
        <s v="TXN01728"/>
        <s v="TXN01729"/>
        <s v="TXN01730"/>
        <s v="TXN01731"/>
        <s v="TXN01732"/>
        <s v="TXN01733"/>
        <s v="TXN01734"/>
        <s v="TXN01735"/>
        <s v="TXN01736"/>
        <s v="TXN01737"/>
        <s v="TXN01738"/>
        <s v="TXN01739"/>
        <s v="TXN01740"/>
        <s v="TXN01741"/>
        <s v="TXN01742"/>
        <s v="TXN01743"/>
        <s v="TXN01744"/>
        <s v="TXN01745"/>
        <s v="TXN01746"/>
        <s v="TXN01747"/>
        <s v="TXN01748"/>
        <s v="TXN01749"/>
        <s v="TXN01750"/>
        <s v="TXN01751"/>
        <s v="TXN01752"/>
        <s v="TXN01753"/>
        <s v="TXN01754"/>
        <s v="TXN01755"/>
        <s v="TXN01756"/>
        <s v="TXN01757"/>
        <s v="TXN01758"/>
        <s v="TXN01759"/>
        <s v="TXN01760"/>
        <s v="TXN01761"/>
        <s v="TXN01762"/>
        <s v="TXN01763"/>
        <s v="TXN01764"/>
        <s v="TXN01765"/>
        <s v="TXN01766"/>
        <s v="TXN01767"/>
        <s v="TXN01768"/>
        <s v="TXN01769"/>
        <s v="TXN01770"/>
        <s v="TXN01771"/>
        <s v="TXN01772"/>
        <s v="TXN01773"/>
        <s v="TXN01774"/>
        <s v="TXN01775"/>
        <s v="TXN01776"/>
        <s v="TXN01777"/>
        <s v="TXN01778"/>
        <s v="TXN01779"/>
        <s v="TXN01780"/>
        <s v="TXN01781"/>
        <s v="TXN01782"/>
        <s v="TXN01783"/>
        <s v="TXN01784"/>
        <s v="TXN01785"/>
        <s v="TXN01786"/>
        <s v="TXN01787"/>
        <s v="TXN01788"/>
        <s v="TXN01789"/>
        <s v="TXN01790"/>
        <s v="TXN01791"/>
        <s v="TXN01792"/>
        <s v="TXN01793"/>
        <s v="TXN01794"/>
        <s v="TXN01795"/>
        <s v="TXN01796"/>
        <s v="TXN01797"/>
        <s v="TXN01798"/>
        <s v="TXN01799"/>
        <s v="TXN01800"/>
        <s v="TXN01801"/>
        <s v="TXN01802"/>
        <s v="TXN01803"/>
        <s v="TXN01804"/>
        <s v="TXN01805"/>
        <s v="TXN01806"/>
        <s v="TXN01807"/>
        <s v="TXN01808"/>
        <s v="TXN01809"/>
        <s v="TXN01810"/>
        <s v="TXN01811"/>
        <s v="TXN01812"/>
        <s v="TXN01813"/>
        <s v="TXN01814"/>
        <s v="TXN01815"/>
        <s v="TXN01816"/>
        <s v="TXN01817"/>
        <s v="TXN01818"/>
        <s v="TXN01819"/>
        <s v="TXN01820"/>
        <s v="TXN01821"/>
        <s v="TXN01822"/>
        <s v="TXN01823"/>
        <s v="TXN01824"/>
        <s v="TXN01825"/>
        <s v="TXN01826"/>
        <s v="TXN01827"/>
        <s v="TXN01828"/>
        <s v="TXN01829"/>
        <s v="TXN01830"/>
        <s v="TXN01831"/>
        <s v="TXN01832"/>
        <s v="TXN01833"/>
        <s v="TXN01834"/>
        <s v="TXN01835"/>
        <s v="TXN01836"/>
        <s v="TXN01837"/>
        <s v="TXN01838"/>
        <s v="TXN01839"/>
        <s v="TXN01840"/>
        <s v="TXN01841"/>
        <s v="TXN01842"/>
        <s v="TXN01843"/>
        <s v="TXN01844"/>
        <s v="TXN01845"/>
        <s v="TXN01846"/>
        <s v="TXN01847"/>
        <s v="TXN01848"/>
        <s v="TXN01849"/>
        <s v="TXN01850"/>
        <s v="TXN01851"/>
        <s v="TXN01852"/>
        <s v="TXN01853"/>
        <s v="TXN01854"/>
        <s v="TXN01855"/>
        <s v="TXN01856"/>
        <s v="TXN01857"/>
        <s v="TXN01858"/>
        <s v="TXN01859"/>
        <s v="TXN01860"/>
        <s v="TXN01861"/>
        <s v="TXN01862"/>
        <s v="TXN01863"/>
        <s v="TXN01864"/>
        <s v="TXN01865"/>
        <s v="TXN01866"/>
        <s v="TXN01867"/>
        <s v="TXN01868"/>
        <s v="TXN01869"/>
        <s v="TXN01870"/>
        <s v="TXN01871"/>
        <s v="TXN01872"/>
        <s v="TXN01873"/>
        <s v="TXN01874"/>
        <s v="TXN01875"/>
        <s v="TXN01876"/>
        <s v="TXN01877"/>
        <s v="TXN01878"/>
        <s v="TXN01879"/>
        <s v="TXN01880"/>
        <s v="TXN01881"/>
        <s v="TXN01882"/>
        <s v="TXN01883"/>
        <s v="TXN01884"/>
        <s v="TXN01885"/>
        <s v="TXN01886"/>
        <s v="TXN01887"/>
        <s v="TXN01888"/>
        <s v="TXN01889"/>
        <s v="TXN01890"/>
        <s v="TXN01891"/>
        <s v="TXN01892"/>
        <s v="TXN01893"/>
        <s v="TXN01894"/>
        <s v="TXN01895"/>
        <s v="TXN01896"/>
        <s v="TXN01897"/>
        <s v="TXN01898"/>
        <s v="TXN01899"/>
        <s v="TXN01900"/>
        <s v="TXN01901"/>
        <s v="TXN01902"/>
        <s v="TXN01903"/>
        <s v="TXN01904"/>
        <s v="TXN01905"/>
        <s v="TXN01906"/>
        <s v="TXN01907"/>
        <s v="TXN01908"/>
        <s v="TXN01909"/>
        <s v="TXN01910"/>
        <s v="TXN01911"/>
        <s v="TXN01912"/>
        <s v="TXN01913"/>
        <s v="TXN01914"/>
        <s v="TXN01915"/>
        <s v="TXN01916"/>
        <s v="TXN01917"/>
        <s v="TXN01918"/>
        <s v="TXN01919"/>
        <s v="TXN01920"/>
        <s v="TXN01921"/>
        <s v="TXN01922"/>
        <s v="TXN01923"/>
        <s v="TXN01924"/>
        <s v="TXN01925"/>
        <s v="TXN01926"/>
        <s v="TXN01927"/>
        <s v="TXN01928"/>
        <s v="TXN01929"/>
        <s v="TXN01930"/>
        <s v="TXN01931"/>
        <s v="TXN01932"/>
        <s v="TXN01933"/>
        <s v="TXN01934"/>
        <s v="TXN01935"/>
        <s v="TXN01936"/>
        <s v="TXN01937"/>
        <s v="TXN01938"/>
        <s v="TXN01939"/>
        <s v="TXN01940"/>
        <s v="TXN01941"/>
        <s v="TXN01942"/>
        <s v="TXN01943"/>
        <s v="TXN01944"/>
        <s v="TXN01945"/>
        <s v="TXN01946"/>
        <s v="TXN01947"/>
        <s v="TXN01948"/>
        <s v="TXN01949"/>
        <s v="TXN01950"/>
        <s v="TXN01951"/>
        <s v="TXN01952"/>
        <s v="TXN01953"/>
        <s v="TXN01954"/>
        <s v="TXN01955"/>
        <s v="TXN01956"/>
        <s v="TXN01957"/>
        <s v="TXN01958"/>
        <s v="TXN01959"/>
        <s v="TXN01960"/>
        <s v="TXN01961"/>
        <s v="TXN01962"/>
        <s v="TXN01963"/>
        <s v="TXN01964"/>
        <s v="TXN01965"/>
        <s v="TXN01966"/>
        <s v="TXN01967"/>
        <s v="TXN01968"/>
        <s v="TXN01969"/>
        <s v="TXN01970"/>
        <s v="TXN01971"/>
        <s v="TXN01972"/>
        <s v="TXN01973"/>
        <s v="TXN01974"/>
        <s v="TXN01975"/>
        <s v="TXN01976"/>
        <s v="TXN01977"/>
        <s v="TXN01978"/>
        <s v="TXN01979"/>
        <s v="TXN01980"/>
        <s v="TXN01981"/>
        <s v="TXN01982"/>
        <s v="TXN01983"/>
        <s v="TXN01984"/>
        <s v="TXN01985"/>
        <s v="TXN01986"/>
        <s v="TXN01987"/>
        <s v="TXN01988"/>
        <s v="TXN01989"/>
        <s v="TXN01990"/>
        <s v="TXN01991"/>
        <s v="TXN01992"/>
        <s v="TXN01993"/>
        <s v="TXN01994"/>
        <s v="TXN01995"/>
        <s v="TXN01996"/>
        <s v="TXN01997"/>
        <s v="TXN01998"/>
        <s v="TXN01999"/>
        <s v="TXN02000"/>
      </sharedItems>
    </cacheField>
    <cacheField name="Customer_ID" numFmtId="0">
      <sharedItems/>
    </cacheField>
    <cacheField name="Branch_ID" numFmtId="0">
      <sharedItems count="10">
        <s v="BR008"/>
        <s v="BR003"/>
        <s v="BR007"/>
        <s v="BR006"/>
        <s v="BR010"/>
        <s v="BR009"/>
        <s v="BR004"/>
        <s v="BR005"/>
        <s v="BR002"/>
        <s v="BR001"/>
      </sharedItems>
    </cacheField>
    <cacheField name="Region" numFmtId="0">
      <sharedItems count="5">
        <s v="North"/>
        <s v="West"/>
        <s v="Central"/>
        <s v="East"/>
        <s v="South"/>
      </sharedItems>
    </cacheField>
    <cacheField name="Product" numFmtId="0">
      <sharedItems count="6">
        <s v="Business Loan"/>
        <s v="Home Loan"/>
        <s v="Personal Loan"/>
        <s v="Education Loan"/>
        <s v="Auto Loan"/>
        <s v="Gold Loan"/>
      </sharedItems>
    </cacheField>
    <cacheField name="Loan_Type" numFmtId="0">
      <sharedItems/>
    </cacheField>
    <cacheField name="Loan_Amount_Lakhs" numFmtId="0">
      <sharedItems containsString="0" containsBlank="1" containsNumber="1" minValue="1.04" maxValue="99.93"/>
    </cacheField>
    <cacheField name="Interest_Rate_Pct" numFmtId="0">
      <sharedItems containsString="0" containsBlank="1" containsNumber="1" minValue="7.51" maxValue="18.5"/>
    </cacheField>
    <cacheField name="Processing_Fee_Lakhs" numFmtId="0">
      <sharedItems containsSemiMixedTypes="0" containsString="0" containsNumber="1" minValue="8.0000000000000002E-3" maxValue="1.93"/>
    </cacheField>
    <cacheField name="EMI_Monthly" numFmtId="0">
      <sharedItems containsString="0" containsBlank="1" containsNumber="1" minValue="1.44E-2" maxValue="9.0663"/>
    </cacheField>
    <cacheField name="Payment_Status" numFmtId="0">
      <sharedItems containsBlank="1" count="6">
        <s v="Partially Paid"/>
        <s v="Paid"/>
        <s v="Defaulted"/>
        <s v="Pending"/>
        <s v="Overdue"/>
        <m/>
      </sharedItems>
    </cacheField>
    <cacheField name="Credit_Score" numFmtId="0">
      <sharedItems containsSemiMixedTypes="0" containsString="0" containsNumber="1" containsInteger="1" minValue="550" maxValue="900"/>
    </cacheField>
    <cacheField name="Approval_Status" numFmtId="0">
      <sharedItems/>
    </cacheField>
    <cacheField name="Transaction_Date" numFmtId="0">
      <sharedItems/>
    </cacheField>
    <cacheField name="Disbursal_Date" numFmtId="0">
      <sharedItems containsBlank="1"/>
    </cacheField>
    <cacheField name="Tenure_Months" numFmtId="0">
      <sharedItems containsSemiMixedTypes="0" containsString="0" containsNumber="1" containsInteger="1" minValue="12" maxValue="240"/>
    </cacheField>
    <cacheField name="Outstanding_Balance" numFmtId="0">
      <sharedItems containsSemiMixedTypes="0" containsString="0" containsNumber="1" minValue="0" maxValue="89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8.451801157411" createdVersion="8" refreshedVersion="8" minRefreshableVersion="3" recordCount="36" xr:uid="{29B7974B-E51A-422F-80C7-9B78E8185D67}">
  <cacheSource type="worksheet">
    <worksheetSource ref="A1:J37" sheet="Sheet9"/>
  </cacheSource>
  <cacheFields count="10"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Target_Revenue_Lakhs" numFmtId="0">
      <sharedItems containsSemiMixedTypes="0" containsString="0" containsNumber="1" minValue="433.71" maxValue="795.22"/>
    </cacheField>
    <cacheField name="Actual_Revenue_Lakhs" numFmtId="0">
      <sharedItems containsSemiMixedTypes="0" containsString="0" containsNumber="1" minValue="364.59" maxValue="929.2"/>
    </cacheField>
    <cacheField name="Loan_Approvals" numFmtId="0">
      <sharedItems containsSemiMixedTypes="0" containsString="0" containsNumber="1" containsInteger="1" minValue="94" maxValue="196" count="29">
        <n v="130"/>
        <n v="170"/>
        <n v="144"/>
        <n v="196"/>
        <n v="183"/>
        <n v="148"/>
        <n v="94"/>
        <n v="101"/>
        <n v="190"/>
        <n v="187"/>
        <n v="143"/>
        <n v="96"/>
        <n v="123"/>
        <n v="146"/>
        <n v="115"/>
        <n v="104"/>
        <n v="139"/>
        <n v="159"/>
        <n v="110"/>
        <n v="112"/>
        <n v="119"/>
        <n v="158"/>
        <n v="152"/>
        <n v="168"/>
        <n v="120"/>
        <n v="133"/>
        <n v="156"/>
        <n v="114"/>
        <n v="98"/>
      </sharedItems>
    </cacheField>
    <cacheField name="Loan_Rejections" numFmtId="0">
      <sharedItems containsSemiMixedTypes="0" containsString="0" containsNumber="1" containsInteger="1" minValue="20" maxValue="59" count="26">
        <n v="26"/>
        <n v="53"/>
        <n v="49"/>
        <n v="59"/>
        <n v="56"/>
        <n v="29"/>
        <n v="47"/>
        <n v="57"/>
        <n v="43"/>
        <n v="58"/>
        <n v="24"/>
        <n v="20"/>
        <n v="39"/>
        <n v="38"/>
        <n v="42"/>
        <n v="35"/>
        <n v="21"/>
        <n v="28"/>
        <n v="48"/>
        <n v="55"/>
        <n v="23"/>
        <n v="34"/>
        <n v="41"/>
        <n v="31"/>
        <n v="25"/>
        <n v="30"/>
      </sharedItems>
    </cacheField>
    <cacheField name="Recovery_Pct" numFmtId="0">
      <sharedItems containsSemiMixedTypes="0" containsString="0" containsNumber="1" minValue="76.05" maxValue="97.61"/>
    </cacheField>
    <cacheField name="NPA_Pct" numFmtId="0">
      <sharedItems containsSemiMixedTypes="0" containsString="0" containsNumber="1" minValue="2.34" maxValue="11.86"/>
    </cacheField>
    <cacheField name="New_Customers" numFmtId="0">
      <sharedItems containsSemiMixedTypes="0" containsString="0" containsNumber="1" containsInteger="1" minValue="30" maxValue="120"/>
    </cacheField>
    <cacheField name="Avg_Loan_Amount" numFmtId="0">
      <sharedItems containsSemiMixedTypes="0" containsString="0" containsNumber="1" minValue="5.19" maxValue="29.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8.579933680558" createdVersion="8" refreshedVersion="8" minRefreshableVersion="3" recordCount="36" xr:uid="{654E3888-8BD2-46A7-BC28-B883ED2D2A48}">
  <cacheSource type="worksheet">
    <worksheetSource ref="A1:J37" sheet="Sheet11"/>
  </cacheSource>
  <cacheFields count="10"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Target_Revenue_Lakhs" numFmtId="0">
      <sharedItems containsSemiMixedTypes="0" containsString="0" containsNumber="1" minValue="433.71" maxValue="795.22"/>
    </cacheField>
    <cacheField name="Actual_Revenue_Lakhs" numFmtId="0">
      <sharedItems containsSemiMixedTypes="0" containsString="0" containsNumber="1" minValue="364.59" maxValue="929.2"/>
    </cacheField>
    <cacheField name="Loan_Approvals" numFmtId="0">
      <sharedItems containsSemiMixedTypes="0" containsString="0" containsNumber="1" containsInteger="1" minValue="94" maxValue="196"/>
    </cacheField>
    <cacheField name="Loan_Rejections" numFmtId="0">
      <sharedItems containsSemiMixedTypes="0" containsString="0" containsNumber="1" containsInteger="1" minValue="20" maxValue="59"/>
    </cacheField>
    <cacheField name="Recovery_Pct" numFmtId="0">
      <sharedItems containsSemiMixedTypes="0" containsString="0" containsNumber="1" minValue="76.05" maxValue="97.61" count="36">
        <n v="82.9"/>
        <n v="79.86"/>
        <n v="91.39"/>
        <n v="84.94"/>
        <n v="83.17"/>
        <n v="82.52"/>
        <n v="77.959999999999994"/>
        <n v="79.510000000000005"/>
        <n v="94.24"/>
        <n v="95.39"/>
        <n v="88.95"/>
        <n v="79.319999999999993"/>
        <n v="89.65"/>
        <n v="93.76"/>
        <n v="84.38"/>
        <n v="81.62"/>
        <n v="80.41"/>
        <n v="76.510000000000005"/>
        <n v="76.13"/>
        <n v="96.66"/>
        <n v="78.209999999999994"/>
        <n v="85.77"/>
        <n v="92.4"/>
        <n v="84.15"/>
        <n v="96.32"/>
        <n v="88.34"/>
        <n v="94.14"/>
        <n v="89.64"/>
        <n v="86.6"/>
        <n v="94.12"/>
        <n v="77.52"/>
        <n v="90.36"/>
        <n v="97.61"/>
        <n v="76.05"/>
        <n v="80.77"/>
        <n v="90.87"/>
      </sharedItems>
    </cacheField>
    <cacheField name="NPA_Pct" numFmtId="0">
      <sharedItems containsSemiMixedTypes="0" containsString="0" containsNumber="1" minValue="2.34" maxValue="11.86"/>
    </cacheField>
    <cacheField name="New_Customers" numFmtId="0">
      <sharedItems containsSemiMixedTypes="0" containsString="0" containsNumber="1" containsInteger="1" minValue="30" maxValue="120"/>
    </cacheField>
    <cacheField name="Avg_Loan_Amount" numFmtId="0">
      <sharedItems containsSemiMixedTypes="0" containsString="0" containsNumber="1" minValue="5.19" maxValue="29.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8.586564583333" createdVersion="8" refreshedVersion="8" minRefreshableVersion="3" recordCount="2000" xr:uid="{AD9DA9A2-4D85-4792-B2A5-132EF0823BA1}">
  <cacheSource type="worksheet">
    <worksheetSource ref="A1:C2001" sheet="Sheet13"/>
  </cacheSource>
  <cacheFields count="3">
    <cacheField name="Loan_Amount_Lakhs" numFmtId="0">
      <sharedItems containsString="0" containsBlank="1" containsNumber="1" minValue="1.04" maxValue="99.93"/>
    </cacheField>
    <cacheField name="Loan_Type" numFmtId="0">
      <sharedItems count="3">
        <s v="Unsecured"/>
        <s v="Secured"/>
        <s v="Semi-Secured"/>
      </sharedItems>
    </cacheField>
    <cacheField name="Approval_Status" numFmtId="0">
      <sharedItems count="4">
        <s v="approved"/>
        <s v="Rejected "/>
        <s v="Rejected"/>
        <s v="Under Revie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9.057662268518" createdVersion="8" refreshedVersion="8" minRefreshableVersion="3" recordCount="2000" xr:uid="{BF98C45C-CA3B-403F-BD96-291F26B74ECE}">
  <cacheSource type="worksheet">
    <worksheetSource ref="A1:Q2001" sheet="Sheet16"/>
  </cacheSource>
  <cacheFields count="17">
    <cacheField name="Transaction_ID" numFmtId="0">
      <sharedItems count="2000">
        <s v="TXN00001"/>
        <s v="TXN00002"/>
        <s v="TXN00003"/>
        <s v="TXN00004"/>
        <s v="TXN00005"/>
        <s v="TXN00006"/>
        <s v="TXN00007"/>
        <s v="TXN00008"/>
        <s v="TXN00009"/>
        <s v="TXN00010"/>
        <s v="TXN00011"/>
        <s v="TXN00012"/>
        <s v="TXN00013"/>
        <s v="TXN00014"/>
        <s v="TXN00015"/>
        <s v="TXN00016"/>
        <s v="TXN00017"/>
        <s v="TXN00018"/>
        <s v="TXN00019"/>
        <s v="TXN00020"/>
        <s v="TXN00021"/>
        <s v="TXN00022"/>
        <s v="TXN00023"/>
        <s v="TXN00024"/>
        <s v="TXN00025"/>
        <s v="TXN00026"/>
        <s v="TXN00027"/>
        <s v="TXN00028"/>
        <s v="TXN00029"/>
        <s v="TXN00030"/>
        <s v="TXN00031"/>
        <s v="TXN00032"/>
        <s v="TXN00033"/>
        <s v="TXN00034"/>
        <s v="TXN00035"/>
        <s v="TXN00036"/>
        <s v="TXN00037"/>
        <s v="TXN00038"/>
        <s v="TXN00039"/>
        <s v="TXN00040"/>
        <s v="TXN00041"/>
        <s v="TXN00042"/>
        <s v="TXN00043"/>
        <s v="TXN00044"/>
        <s v="TXN00045"/>
        <s v="TXN00046"/>
        <s v="TXN00047"/>
        <s v="TXN00048"/>
        <s v="TXN00049"/>
        <s v="TXN00050"/>
        <s v="TXN00051"/>
        <s v="TXN00052"/>
        <s v="TXN00053"/>
        <s v="TXN00054"/>
        <s v="TXN00055"/>
        <s v="TXN00056"/>
        <s v="TXN00057"/>
        <s v="TXN00058"/>
        <s v="TXN00059"/>
        <s v="TXN00060"/>
        <s v="TXN00061"/>
        <s v="TXN00062"/>
        <s v="TXN00063"/>
        <s v="TXN00064"/>
        <s v="TXN00065"/>
        <s v="TXN00066"/>
        <s v="TXN00067"/>
        <s v="TXN00068"/>
        <s v="TXN00069"/>
        <s v="TXN00070"/>
        <s v="TXN00071"/>
        <s v="TXN00072"/>
        <s v="TXN00073"/>
        <s v="TXN00074"/>
        <s v="TXN00075"/>
        <s v="TXN00076"/>
        <s v="TXN00077"/>
        <s v="TXN00078"/>
        <s v="TXN00079"/>
        <s v="TXN00080"/>
        <s v="TXN00081"/>
        <s v="TXN00082"/>
        <s v="TXN00083"/>
        <s v="TXN00084"/>
        <s v="TXN00085"/>
        <s v="TXN00086"/>
        <s v="TXN00087"/>
        <s v="TXN00088"/>
        <s v="TXN00089"/>
        <s v="TXN00090"/>
        <s v="TXN00091"/>
        <s v="TXN00092"/>
        <s v="TXN00093"/>
        <s v="TXN00094"/>
        <s v="TXN00095"/>
        <s v="TXN00096"/>
        <s v="TXN00097"/>
        <s v="TXN00098"/>
        <s v="TXN00099"/>
        <s v="TXN00100"/>
        <s v="TXN00101"/>
        <s v="TXN00102"/>
        <s v="TXN00103"/>
        <s v="TXN00104"/>
        <s v="TXN00105"/>
        <s v="TXN00106"/>
        <s v="TXN00107"/>
        <s v="TXN00108"/>
        <s v="TXN00109"/>
        <s v="TXN00110"/>
        <s v="TXN00111"/>
        <s v="TXN00112"/>
        <s v="TXN00113"/>
        <s v="TXN00114"/>
        <s v="TXN00115"/>
        <s v="TXN00116"/>
        <s v="TXN00117"/>
        <s v="TXN00118"/>
        <s v="TXN00119"/>
        <s v="TXN00120"/>
        <s v="TXN00121"/>
        <s v="TXN00122"/>
        <s v="TXN00123"/>
        <s v="TXN00124"/>
        <s v="TXN00125"/>
        <s v="TXN00126"/>
        <s v="TXN00127"/>
        <s v="TXN00128"/>
        <s v="TXN00129"/>
        <s v="TXN00130"/>
        <s v="TXN00131"/>
        <s v="TXN00132"/>
        <s v="TXN00133"/>
        <s v="TXN00134"/>
        <s v="TXN00135"/>
        <s v="TXN00136"/>
        <s v="TXN00137"/>
        <s v="TXN00138"/>
        <s v="TXN00139"/>
        <s v="TXN00140"/>
        <s v="TXN00141"/>
        <s v="TXN00142"/>
        <s v="TXN00143"/>
        <s v="TXN00144"/>
        <s v="TXN00145"/>
        <s v="TXN00146"/>
        <s v="TXN00147"/>
        <s v="TXN00148"/>
        <s v="TXN00149"/>
        <s v="TXN00150"/>
        <s v="TXN00151"/>
        <s v="TXN00152"/>
        <s v="TXN00153"/>
        <s v="TXN00154"/>
        <s v="TXN00155"/>
        <s v="TXN00156"/>
        <s v="TXN00157"/>
        <s v="TXN00158"/>
        <s v="TXN00159"/>
        <s v="TXN00160"/>
        <s v="TXN00161"/>
        <s v="TXN00162"/>
        <s v="TXN00163"/>
        <s v="TXN00164"/>
        <s v="TXN00165"/>
        <s v="TXN00166"/>
        <s v="TXN00167"/>
        <s v="TXN00168"/>
        <s v="TXN00169"/>
        <s v="TXN00170"/>
        <s v="TXN00171"/>
        <s v="TXN00172"/>
        <s v="TXN00173"/>
        <s v="TXN00174"/>
        <s v="TXN00175"/>
        <s v="TXN00176"/>
        <s v="TXN00177"/>
        <s v="TXN00178"/>
        <s v="TXN00179"/>
        <s v="TXN00180"/>
        <s v="TXN00181"/>
        <s v="TXN00182"/>
        <s v="TXN00183"/>
        <s v="TXN00184"/>
        <s v="TXN00185"/>
        <s v="TXN00186"/>
        <s v="TXN00187"/>
        <s v="TXN00188"/>
        <s v="TXN00189"/>
        <s v="TXN00190"/>
        <s v="TXN00191"/>
        <s v="TXN00192"/>
        <s v="TXN00193"/>
        <s v="TXN00194"/>
        <s v="TXN00195"/>
        <s v="TXN00196"/>
        <s v="TXN00197"/>
        <s v="TXN00198"/>
        <s v="TXN00199"/>
        <s v="TXN00200"/>
        <s v="TXN00201"/>
        <s v="TXN00202"/>
        <s v="TXN00203"/>
        <s v="TXN00204"/>
        <s v="TXN00205"/>
        <s v="TXN00206"/>
        <s v="TXN00207"/>
        <s v="TXN00208"/>
        <s v="TXN00209"/>
        <s v="TXN00210"/>
        <s v="TXN00211"/>
        <s v="TXN00212"/>
        <s v="TXN00213"/>
        <s v="TXN00214"/>
        <s v="TXN00215"/>
        <s v="TXN00216"/>
        <s v="TXN00217"/>
        <s v="TXN00218"/>
        <s v="TXN00219"/>
        <s v="TXN00220"/>
        <s v="TXN00221"/>
        <s v="TXN00222"/>
        <s v="TXN00223"/>
        <s v="TXN00224"/>
        <s v="TXN00225"/>
        <s v="TXN00226"/>
        <s v="TXN00227"/>
        <s v="TXN00228"/>
        <s v="TXN00229"/>
        <s v="TXN00230"/>
        <s v="TXN00231"/>
        <s v="TXN00232"/>
        <s v="TXN00233"/>
        <s v="TXN00234"/>
        <s v="TXN00235"/>
        <s v="TXN00236"/>
        <s v="TXN00237"/>
        <s v="TXN00238"/>
        <s v="TXN00239"/>
        <s v="TXN00240"/>
        <s v="TXN00241"/>
        <s v="TXN00242"/>
        <s v="TXN00243"/>
        <s v="TXN00244"/>
        <s v="TXN00245"/>
        <s v="TXN00246"/>
        <s v="TXN00247"/>
        <s v="TXN00248"/>
        <s v="TXN00249"/>
        <s v="TXN00250"/>
        <s v="TXN00251"/>
        <s v="TXN00252"/>
        <s v="TXN00253"/>
        <s v="TXN00254"/>
        <s v="TXN00255"/>
        <s v="TXN00256"/>
        <s v="TXN00257"/>
        <s v="TXN00258"/>
        <s v="TXN00259"/>
        <s v="TXN00260"/>
        <s v="TXN00261"/>
        <s v="TXN00262"/>
        <s v="TXN00263"/>
        <s v="TXN00264"/>
        <s v="TXN00265"/>
        <s v="TXN00266"/>
        <s v="TXN00267"/>
        <s v="TXN00268"/>
        <s v="TXN00269"/>
        <s v="TXN00270"/>
        <s v="TXN00271"/>
        <s v="TXN00272"/>
        <s v="TXN00273"/>
        <s v="TXN00274"/>
        <s v="TXN00275"/>
        <s v="TXN00276"/>
        <s v="TXN00277"/>
        <s v="TXN00278"/>
        <s v="TXN00279"/>
        <s v="TXN00280"/>
        <s v="TXN00281"/>
        <s v="TXN00282"/>
        <s v="TXN00283"/>
        <s v="TXN00284"/>
        <s v="TXN00285"/>
        <s v="TXN00286"/>
        <s v="TXN00287"/>
        <s v="TXN00288"/>
        <s v="TXN00289"/>
        <s v="TXN00290"/>
        <s v="TXN00291"/>
        <s v="TXN00292"/>
        <s v="TXN00293"/>
        <s v="TXN00294"/>
        <s v="TXN00295"/>
        <s v="TXN00296"/>
        <s v="TXN00297"/>
        <s v="TXN00298"/>
        <s v="TXN00299"/>
        <s v="TXN00300"/>
        <s v="TXN00301"/>
        <s v="TXN00302"/>
        <s v="TXN00303"/>
        <s v="TXN00304"/>
        <s v="TXN00305"/>
        <s v="TXN00306"/>
        <s v="TXN00307"/>
        <s v="TXN00308"/>
        <s v="TXN00309"/>
        <s v="TXN00310"/>
        <s v="TXN00311"/>
        <s v="TXN00312"/>
        <s v="TXN00313"/>
        <s v="TXN00314"/>
        <s v="TXN00315"/>
        <s v="TXN00316"/>
        <s v="TXN00317"/>
        <s v="TXN00318"/>
        <s v="TXN00319"/>
        <s v="TXN00320"/>
        <s v="TXN00321"/>
        <s v="TXN00322"/>
        <s v="TXN00323"/>
        <s v="TXN00324"/>
        <s v="TXN00325"/>
        <s v="TXN00326"/>
        <s v="TXN00327"/>
        <s v="TXN00328"/>
        <s v="TXN00329"/>
        <s v="TXN00330"/>
        <s v="TXN00331"/>
        <s v="TXN00332"/>
        <s v="TXN00333"/>
        <s v="TXN00334"/>
        <s v="TXN00335"/>
        <s v="TXN00336"/>
        <s v="TXN00337"/>
        <s v="TXN00338"/>
        <s v="TXN00339"/>
        <s v="TXN00340"/>
        <s v="TXN00341"/>
        <s v="TXN00342"/>
        <s v="TXN00343"/>
        <s v="TXN00344"/>
        <s v="TXN00345"/>
        <s v="TXN00346"/>
        <s v="TXN00347"/>
        <s v="TXN00348"/>
        <s v="TXN00349"/>
        <s v="TXN00350"/>
        <s v="TXN00351"/>
        <s v="TXN00352"/>
        <s v="TXN00353"/>
        <s v="TXN00354"/>
        <s v="TXN00355"/>
        <s v="TXN00356"/>
        <s v="TXN00357"/>
        <s v="TXN00358"/>
        <s v="TXN00359"/>
        <s v="TXN00360"/>
        <s v="TXN00361"/>
        <s v="TXN00362"/>
        <s v="TXN00363"/>
        <s v="TXN00364"/>
        <s v="TXN00365"/>
        <s v="TXN00366"/>
        <s v="TXN00367"/>
        <s v="TXN00368"/>
        <s v="TXN00369"/>
        <s v="TXN00370"/>
        <s v="TXN00371"/>
        <s v="TXN00372"/>
        <s v="TXN00373"/>
        <s v="TXN00374"/>
        <s v="TXN00375"/>
        <s v="TXN00376"/>
        <s v="TXN00377"/>
        <s v="TXN00378"/>
        <s v="TXN00379"/>
        <s v="TXN00380"/>
        <s v="TXN00381"/>
        <s v="TXN00382"/>
        <s v="TXN00383"/>
        <s v="TXN00384"/>
        <s v="TXN00385"/>
        <s v="TXN00386"/>
        <s v="TXN00387"/>
        <s v="TXN00388"/>
        <s v="TXN00389"/>
        <s v="TXN00390"/>
        <s v="TXN00391"/>
        <s v="TXN00392"/>
        <s v="TXN00393"/>
        <s v="TXN00394"/>
        <s v="TXN00395"/>
        <s v="TXN00396"/>
        <s v="TXN00397"/>
        <s v="TXN00398"/>
        <s v="TXN00399"/>
        <s v="TXN00400"/>
        <s v="TXN00401"/>
        <s v="TXN00402"/>
        <s v="TXN00403"/>
        <s v="TXN00404"/>
        <s v="TXN00405"/>
        <s v="TXN00406"/>
        <s v="TXN00407"/>
        <s v="TXN00408"/>
        <s v="TXN00409"/>
        <s v="TXN00410"/>
        <s v="TXN00411"/>
        <s v="TXN00412"/>
        <s v="TXN00413"/>
        <s v="TXN00414"/>
        <s v="TXN00415"/>
        <s v="TXN00416"/>
        <s v="TXN00417"/>
        <s v="TXN00418"/>
        <s v="TXN00419"/>
        <s v="TXN00420"/>
        <s v="TXN00421"/>
        <s v="TXN00422"/>
        <s v="TXN00423"/>
        <s v="TXN00424"/>
        <s v="TXN00425"/>
        <s v="TXN00426"/>
        <s v="TXN00427"/>
        <s v="TXN00428"/>
        <s v="TXN00429"/>
        <s v="TXN00430"/>
        <s v="TXN00431"/>
        <s v="TXN00432"/>
        <s v="TXN00433"/>
        <s v="TXN00434"/>
        <s v="TXN00435"/>
        <s v="TXN00436"/>
        <s v="TXN00437"/>
        <s v="TXN00438"/>
        <s v="TXN00439"/>
        <s v="TXN00440"/>
        <s v="TXN00441"/>
        <s v="TXN00442"/>
        <s v="TXN00443"/>
        <s v="TXN00444"/>
        <s v="TXN00445"/>
        <s v="TXN00446"/>
        <s v="TXN00447"/>
        <s v="TXN00448"/>
        <s v="TXN00449"/>
        <s v="TXN00450"/>
        <s v="TXN00451"/>
        <s v="TXN00452"/>
        <s v="TXN00453"/>
        <s v="TXN00454"/>
        <s v="TXN00455"/>
        <s v="TXN00456"/>
        <s v="TXN00457"/>
        <s v="TXN00458"/>
        <s v="TXN00459"/>
        <s v="TXN00460"/>
        <s v="TXN00461"/>
        <s v="TXN00462"/>
        <s v="TXN00463"/>
        <s v="TXN00464"/>
        <s v="TXN00465"/>
        <s v="TXN00466"/>
        <s v="TXN00467"/>
        <s v="TXN00468"/>
        <s v="TXN00469"/>
        <s v="TXN00470"/>
        <s v="TXN00471"/>
        <s v="TXN00472"/>
        <s v="TXN00473"/>
        <s v="TXN00474"/>
        <s v="TXN00475"/>
        <s v="TXN00476"/>
        <s v="TXN00477"/>
        <s v="TXN00478"/>
        <s v="TXN00479"/>
        <s v="TXN00480"/>
        <s v="TXN00481"/>
        <s v="TXN00482"/>
        <s v="TXN00483"/>
        <s v="TXN00484"/>
        <s v="TXN00485"/>
        <s v="TXN00486"/>
        <s v="TXN00487"/>
        <s v="TXN00488"/>
        <s v="TXN00489"/>
        <s v="TXN00490"/>
        <s v="TXN00491"/>
        <s v="TXN00492"/>
        <s v="TXN00493"/>
        <s v="TXN00494"/>
        <s v="TXN00495"/>
        <s v="TXN00496"/>
        <s v="TXN00497"/>
        <s v="TXN00498"/>
        <s v="TXN00499"/>
        <s v="TXN00500"/>
        <s v="TXN00501"/>
        <s v="TXN00502"/>
        <s v="TXN00503"/>
        <s v="TXN00504"/>
        <s v="TXN00505"/>
        <s v="TXN00506"/>
        <s v="TXN00507"/>
        <s v="TXN00508"/>
        <s v="TXN00509"/>
        <s v="TXN00510"/>
        <s v="TXN00511"/>
        <s v="TXN00512"/>
        <s v="TXN00513"/>
        <s v="TXN00514"/>
        <s v="TXN00515"/>
        <s v="TXN00516"/>
        <s v="TXN00517"/>
        <s v="TXN00518"/>
        <s v="TXN00519"/>
        <s v="TXN00520"/>
        <s v="TXN00521"/>
        <s v="TXN00522"/>
        <s v="TXN00523"/>
        <s v="TXN00524"/>
        <s v="TXN00525"/>
        <s v="TXN00526"/>
        <s v="TXN00527"/>
        <s v="TXN00528"/>
        <s v="TXN00529"/>
        <s v="TXN00530"/>
        <s v="TXN00531"/>
        <s v="TXN00532"/>
        <s v="TXN00533"/>
        <s v="TXN00534"/>
        <s v="TXN00535"/>
        <s v="TXN00536"/>
        <s v="TXN00537"/>
        <s v="TXN00538"/>
        <s v="TXN00539"/>
        <s v="TXN00540"/>
        <s v="TXN00541"/>
        <s v="TXN00542"/>
        <s v="TXN00543"/>
        <s v="TXN00544"/>
        <s v="TXN00545"/>
        <s v="TXN00546"/>
        <s v="TXN00547"/>
        <s v="TXN00548"/>
        <s v="TXN00549"/>
        <s v="TXN00550"/>
        <s v="TXN00551"/>
        <s v="TXN00552"/>
        <s v="TXN00553"/>
        <s v="TXN00554"/>
        <s v="TXN00555"/>
        <s v="TXN00556"/>
        <s v="TXN00557"/>
        <s v="TXN00558"/>
        <s v="TXN00559"/>
        <s v="TXN00560"/>
        <s v="TXN00561"/>
        <s v="TXN00562"/>
        <s v="TXN00563"/>
        <s v="TXN00564"/>
        <s v="TXN00565"/>
        <s v="TXN00566"/>
        <s v="TXN00567"/>
        <s v="TXN00568"/>
        <s v="TXN00569"/>
        <s v="TXN00570"/>
        <s v="TXN00571"/>
        <s v="TXN00572"/>
        <s v="TXN00573"/>
        <s v="TXN00574"/>
        <s v="TXN00575"/>
        <s v="TXN00576"/>
        <s v="TXN00577"/>
        <s v="TXN00578"/>
        <s v="TXN00579"/>
        <s v="TXN00580"/>
        <s v="TXN00581"/>
        <s v="TXN00582"/>
        <s v="TXN00583"/>
        <s v="TXN00584"/>
        <s v="TXN00585"/>
        <s v="TXN00586"/>
        <s v="TXN00587"/>
        <s v="TXN00588"/>
        <s v="TXN00589"/>
        <s v="TXN00590"/>
        <s v="TXN00591"/>
        <s v="TXN00592"/>
        <s v="TXN00593"/>
        <s v="TXN00594"/>
        <s v="TXN00595"/>
        <s v="TXN00596"/>
        <s v="TXN00597"/>
        <s v="TXN00598"/>
        <s v="TXN00599"/>
        <s v="TXN00600"/>
        <s v="TXN00601"/>
        <s v="TXN00602"/>
        <s v="TXN00603"/>
        <s v="TXN00604"/>
        <s v="TXN00605"/>
        <s v="TXN00606"/>
        <s v="TXN00607"/>
        <s v="TXN00608"/>
        <s v="TXN00609"/>
        <s v="TXN00610"/>
        <s v="TXN00611"/>
        <s v="TXN00612"/>
        <s v="TXN00613"/>
        <s v="TXN00614"/>
        <s v="TXN00615"/>
        <s v="TXN00616"/>
        <s v="TXN00617"/>
        <s v="TXN00618"/>
        <s v="TXN00619"/>
        <s v="TXN00620"/>
        <s v="TXN00621"/>
        <s v="TXN00622"/>
        <s v="TXN00623"/>
        <s v="TXN00624"/>
        <s v="TXN00625"/>
        <s v="TXN00626"/>
        <s v="TXN00627"/>
        <s v="TXN00628"/>
        <s v="TXN00629"/>
        <s v="TXN00630"/>
        <s v="TXN00631"/>
        <s v="TXN00632"/>
        <s v="TXN00633"/>
        <s v="TXN00634"/>
        <s v="TXN00635"/>
        <s v="TXN00636"/>
        <s v="TXN00637"/>
        <s v="TXN00638"/>
        <s v="TXN00639"/>
        <s v="TXN00640"/>
        <s v="TXN00641"/>
        <s v="TXN00642"/>
        <s v="TXN00643"/>
        <s v="TXN00644"/>
        <s v="TXN00645"/>
        <s v="TXN00646"/>
        <s v="TXN00647"/>
        <s v="TXN00648"/>
        <s v="TXN00649"/>
        <s v="TXN00650"/>
        <s v="TXN00651"/>
        <s v="TXN00652"/>
        <s v="TXN00653"/>
        <s v="TXN00654"/>
        <s v="TXN00655"/>
        <s v="TXN00656"/>
        <s v="TXN00657"/>
        <s v="TXN00658"/>
        <s v="TXN00659"/>
        <s v="TXN00660"/>
        <s v="TXN00661"/>
        <s v="TXN00662"/>
        <s v="TXN00663"/>
        <s v="TXN00664"/>
        <s v="TXN00665"/>
        <s v="TXN00666"/>
        <s v="TXN00667"/>
        <s v="TXN00668"/>
        <s v="TXN00669"/>
        <s v="TXN00670"/>
        <s v="TXN00671"/>
        <s v="TXN00672"/>
        <s v="TXN00673"/>
        <s v="TXN00674"/>
        <s v="TXN00675"/>
        <s v="TXN00676"/>
        <s v="TXN00677"/>
        <s v="TXN00678"/>
        <s v="TXN00679"/>
        <s v="TXN00680"/>
        <s v="TXN00681"/>
        <s v="TXN00682"/>
        <s v="TXN00683"/>
        <s v="TXN00684"/>
        <s v="TXN00685"/>
        <s v="TXN00686"/>
        <s v="TXN00687"/>
        <s v="TXN00688"/>
        <s v="TXN00689"/>
        <s v="TXN00690"/>
        <s v="TXN00691"/>
        <s v="TXN00692"/>
        <s v="TXN00693"/>
        <s v="TXN00694"/>
        <s v="TXN00695"/>
        <s v="TXN00696"/>
        <s v="TXN00697"/>
        <s v="TXN00698"/>
        <s v="TXN00699"/>
        <s v="TXN00700"/>
        <s v="TXN00701"/>
        <s v="TXN00702"/>
        <s v="TXN00703"/>
        <s v="TXN00704"/>
        <s v="TXN00705"/>
        <s v="TXN00706"/>
        <s v="TXN00707"/>
        <s v="TXN00708"/>
        <s v="TXN00709"/>
        <s v="TXN00710"/>
        <s v="TXN00711"/>
        <s v="TXN00712"/>
        <s v="TXN00713"/>
        <s v="TXN00714"/>
        <s v="TXN00715"/>
        <s v="TXN00716"/>
        <s v="TXN00717"/>
        <s v="TXN00718"/>
        <s v="TXN00719"/>
        <s v="TXN00720"/>
        <s v="TXN00721"/>
        <s v="TXN00722"/>
        <s v="TXN00723"/>
        <s v="TXN00724"/>
        <s v="TXN00725"/>
        <s v="TXN00726"/>
        <s v="TXN00727"/>
        <s v="TXN00728"/>
        <s v="TXN00729"/>
        <s v="TXN00730"/>
        <s v="TXN00731"/>
        <s v="TXN00732"/>
        <s v="TXN00733"/>
        <s v="TXN00734"/>
        <s v="TXN00735"/>
        <s v="TXN00736"/>
        <s v="TXN00737"/>
        <s v="TXN00738"/>
        <s v="TXN00739"/>
        <s v="TXN00740"/>
        <s v="TXN00741"/>
        <s v="TXN00742"/>
        <s v="TXN00743"/>
        <s v="TXN00744"/>
        <s v="TXN00745"/>
        <s v="TXN00746"/>
        <s v="TXN00747"/>
        <s v="TXN00748"/>
        <s v="TXN00749"/>
        <s v="TXN00750"/>
        <s v="TXN00751"/>
        <s v="TXN00752"/>
        <s v="TXN00753"/>
        <s v="TXN00754"/>
        <s v="TXN00755"/>
        <s v="TXN00756"/>
        <s v="TXN00757"/>
        <s v="TXN00758"/>
        <s v="TXN00759"/>
        <s v="TXN00760"/>
        <s v="TXN00761"/>
        <s v="TXN00762"/>
        <s v="TXN00763"/>
        <s v="TXN00764"/>
        <s v="TXN00765"/>
        <s v="TXN00766"/>
        <s v="TXN00767"/>
        <s v="TXN00768"/>
        <s v="TXN00769"/>
        <s v="TXN00770"/>
        <s v="TXN00771"/>
        <s v="TXN00772"/>
        <s v="TXN00773"/>
        <s v="TXN00774"/>
        <s v="TXN00775"/>
        <s v="TXN00776"/>
        <s v="TXN00777"/>
        <s v="TXN00778"/>
        <s v="TXN00779"/>
        <s v="TXN00780"/>
        <s v="TXN00781"/>
        <s v="TXN00782"/>
        <s v="TXN00783"/>
        <s v="TXN00784"/>
        <s v="TXN00785"/>
        <s v="TXN00786"/>
        <s v="TXN00787"/>
        <s v="TXN00788"/>
        <s v="TXN00789"/>
        <s v="TXN00790"/>
        <s v="TXN00791"/>
        <s v="TXN00792"/>
        <s v="TXN00793"/>
        <s v="TXN00794"/>
        <s v="TXN00795"/>
        <s v="TXN00796"/>
        <s v="TXN00797"/>
        <s v="TXN00798"/>
        <s v="TXN00799"/>
        <s v="TXN00800"/>
        <s v="TXN00801"/>
        <s v="TXN00802"/>
        <s v="TXN00803"/>
        <s v="TXN00804"/>
        <s v="TXN00805"/>
        <s v="TXN00806"/>
        <s v="TXN00807"/>
        <s v="TXN00808"/>
        <s v="TXN00809"/>
        <s v="TXN00810"/>
        <s v="TXN00811"/>
        <s v="TXN00812"/>
        <s v="TXN00813"/>
        <s v="TXN00814"/>
        <s v="TXN00815"/>
        <s v="TXN00816"/>
        <s v="TXN00817"/>
        <s v="TXN00818"/>
        <s v="TXN00819"/>
        <s v="TXN00820"/>
        <s v="TXN00821"/>
        <s v="TXN00822"/>
        <s v="TXN00823"/>
        <s v="TXN00824"/>
        <s v="TXN00825"/>
        <s v="TXN00826"/>
        <s v="TXN00827"/>
        <s v="TXN00828"/>
        <s v="TXN00829"/>
        <s v="TXN00830"/>
        <s v="TXN00831"/>
        <s v="TXN00832"/>
        <s v="TXN00833"/>
        <s v="TXN00834"/>
        <s v="TXN00835"/>
        <s v="TXN00836"/>
        <s v="TXN00837"/>
        <s v="TXN00838"/>
        <s v="TXN00839"/>
        <s v="TXN00840"/>
        <s v="TXN00841"/>
        <s v="TXN00842"/>
        <s v="TXN00843"/>
        <s v="TXN00844"/>
        <s v="TXN00845"/>
        <s v="TXN00846"/>
        <s v="TXN00847"/>
        <s v="TXN00848"/>
        <s v="TXN00849"/>
        <s v="TXN00850"/>
        <s v="TXN00851"/>
        <s v="TXN00852"/>
        <s v="TXN00853"/>
        <s v="TXN00854"/>
        <s v="TXN00855"/>
        <s v="TXN00856"/>
        <s v="TXN00857"/>
        <s v="TXN00858"/>
        <s v="TXN00859"/>
        <s v="TXN00860"/>
        <s v="TXN00861"/>
        <s v="TXN00862"/>
        <s v="TXN00863"/>
        <s v="TXN00864"/>
        <s v="TXN00865"/>
        <s v="TXN00866"/>
        <s v="TXN00867"/>
        <s v="TXN00868"/>
        <s v="TXN00869"/>
        <s v="TXN00870"/>
        <s v="TXN00871"/>
        <s v="TXN00872"/>
        <s v="TXN00873"/>
        <s v="TXN00874"/>
        <s v="TXN00875"/>
        <s v="TXN00876"/>
        <s v="TXN00877"/>
        <s v="TXN00878"/>
        <s v="TXN00879"/>
        <s v="TXN00880"/>
        <s v="TXN00881"/>
        <s v="TXN00882"/>
        <s v="TXN00883"/>
        <s v="TXN00884"/>
        <s v="TXN00885"/>
        <s v="TXN00886"/>
        <s v="TXN00887"/>
        <s v="TXN00888"/>
        <s v="TXN00889"/>
        <s v="TXN00890"/>
        <s v="TXN00891"/>
        <s v="TXN00892"/>
        <s v="TXN00893"/>
        <s v="TXN00894"/>
        <s v="TXN00895"/>
        <s v="TXN00896"/>
        <s v="TXN00897"/>
        <s v="TXN00898"/>
        <s v="TXN00899"/>
        <s v="TXN00900"/>
        <s v="TXN00901"/>
        <s v="TXN00902"/>
        <s v="TXN00903"/>
        <s v="TXN00904"/>
        <s v="TXN00905"/>
        <s v="TXN00906"/>
        <s v="TXN00907"/>
        <s v="TXN00908"/>
        <s v="TXN00909"/>
        <s v="TXN00910"/>
        <s v="TXN00911"/>
        <s v="TXN00912"/>
        <s v="TXN00913"/>
        <s v="TXN00914"/>
        <s v="TXN00915"/>
        <s v="TXN00916"/>
        <s v="TXN00917"/>
        <s v="TXN00918"/>
        <s v="TXN00919"/>
        <s v="TXN00920"/>
        <s v="TXN00921"/>
        <s v="TXN00922"/>
        <s v="TXN00923"/>
        <s v="TXN00924"/>
        <s v="TXN00925"/>
        <s v="TXN00926"/>
        <s v="TXN00927"/>
        <s v="TXN00928"/>
        <s v="TXN00929"/>
        <s v="TXN00930"/>
        <s v="TXN00931"/>
        <s v="TXN00932"/>
        <s v="TXN00933"/>
        <s v="TXN00934"/>
        <s v="TXN00935"/>
        <s v="TXN00936"/>
        <s v="TXN00937"/>
        <s v="TXN00938"/>
        <s v="TXN00939"/>
        <s v="TXN00940"/>
        <s v="TXN00941"/>
        <s v="TXN00942"/>
        <s v="TXN00943"/>
        <s v="TXN00944"/>
        <s v="TXN00945"/>
        <s v="TXN00946"/>
        <s v="TXN00947"/>
        <s v="TXN00948"/>
        <s v="TXN00949"/>
        <s v="TXN00950"/>
        <s v="TXN00951"/>
        <s v="TXN00952"/>
        <s v="TXN00953"/>
        <s v="TXN00954"/>
        <s v="TXN00955"/>
        <s v="TXN00956"/>
        <s v="TXN00957"/>
        <s v="TXN00958"/>
        <s v="TXN00959"/>
        <s v="TXN00960"/>
        <s v="TXN00961"/>
        <s v="TXN00962"/>
        <s v="TXN00963"/>
        <s v="TXN00964"/>
        <s v="TXN00965"/>
        <s v="TXN00966"/>
        <s v="TXN00967"/>
        <s v="TXN00968"/>
        <s v="TXN00969"/>
        <s v="TXN00970"/>
        <s v="TXN00971"/>
        <s v="TXN00972"/>
        <s v="TXN00973"/>
        <s v="TXN00974"/>
        <s v="TXN00975"/>
        <s v="TXN00976"/>
        <s v="TXN00977"/>
        <s v="TXN00978"/>
        <s v="TXN00979"/>
        <s v="TXN00980"/>
        <s v="TXN00981"/>
        <s v="TXN00982"/>
        <s v="TXN00983"/>
        <s v="TXN00984"/>
        <s v="TXN00985"/>
        <s v="TXN00986"/>
        <s v="TXN00987"/>
        <s v="TXN00988"/>
        <s v="TXN00989"/>
        <s v="TXN00990"/>
        <s v="TXN00991"/>
        <s v="TXN00992"/>
        <s v="TXN00993"/>
        <s v="TXN00994"/>
        <s v="TXN00995"/>
        <s v="TXN00996"/>
        <s v="TXN00997"/>
        <s v="TXN00998"/>
        <s v="TXN00999"/>
        <s v="TXN01000"/>
        <s v="TXN01001"/>
        <s v="TXN01002"/>
        <s v="TXN01003"/>
        <s v="TXN01004"/>
        <s v="TXN01005"/>
        <s v="TXN01006"/>
        <s v="TXN01007"/>
        <s v="TXN01008"/>
        <s v="TXN01009"/>
        <s v="TXN01010"/>
        <s v="TXN01011"/>
        <s v="TXN01012"/>
        <s v="TXN01013"/>
        <s v="TXN01014"/>
        <s v="TXN01015"/>
        <s v="TXN01016"/>
        <s v="TXN01017"/>
        <s v="TXN01018"/>
        <s v="TXN01019"/>
        <s v="TXN01020"/>
        <s v="TXN01021"/>
        <s v="TXN01022"/>
        <s v="TXN01023"/>
        <s v="TXN01024"/>
        <s v="TXN01025"/>
        <s v="TXN01026"/>
        <s v="TXN01027"/>
        <s v="TXN01028"/>
        <s v="TXN01029"/>
        <s v="TXN01030"/>
        <s v="TXN01031"/>
        <s v="TXN01032"/>
        <s v="TXN01033"/>
        <s v="TXN01034"/>
        <s v="TXN01035"/>
        <s v="TXN01036"/>
        <s v="TXN01037"/>
        <s v="TXN01038"/>
        <s v="TXN01039"/>
        <s v="TXN01040"/>
        <s v="TXN01041"/>
        <s v="TXN01042"/>
        <s v="TXN01043"/>
        <s v="TXN01044"/>
        <s v="TXN01045"/>
        <s v="TXN01046"/>
        <s v="TXN01047"/>
        <s v="TXN01048"/>
        <s v="TXN01049"/>
        <s v="TXN01050"/>
        <s v="TXN01051"/>
        <s v="TXN01052"/>
        <s v="TXN01053"/>
        <s v="TXN01054"/>
        <s v="TXN01055"/>
        <s v="TXN01056"/>
        <s v="TXN01057"/>
        <s v="TXN01058"/>
        <s v="TXN01059"/>
        <s v="TXN01060"/>
        <s v="TXN01061"/>
        <s v="TXN01062"/>
        <s v="TXN01063"/>
        <s v="TXN01064"/>
        <s v="TXN01065"/>
        <s v="TXN01066"/>
        <s v="TXN01067"/>
        <s v="TXN01068"/>
        <s v="TXN01069"/>
        <s v="TXN01070"/>
        <s v="TXN01071"/>
        <s v="TXN01072"/>
        <s v="TXN01073"/>
        <s v="TXN01074"/>
        <s v="TXN01075"/>
        <s v="TXN01076"/>
        <s v="TXN01077"/>
        <s v="TXN01078"/>
        <s v="TXN01079"/>
        <s v="TXN01080"/>
        <s v="TXN01081"/>
        <s v="TXN01082"/>
        <s v="TXN01083"/>
        <s v="TXN01084"/>
        <s v="TXN01085"/>
        <s v="TXN01086"/>
        <s v="TXN01087"/>
        <s v="TXN01088"/>
        <s v="TXN01089"/>
        <s v="TXN01090"/>
        <s v="TXN01091"/>
        <s v="TXN01092"/>
        <s v="TXN01093"/>
        <s v="TXN01094"/>
        <s v="TXN01095"/>
        <s v="TXN01096"/>
        <s v="TXN01097"/>
        <s v="TXN01098"/>
        <s v="TXN01099"/>
        <s v="TXN01100"/>
        <s v="TXN01101"/>
        <s v="TXN01102"/>
        <s v="TXN01103"/>
        <s v="TXN01104"/>
        <s v="TXN01105"/>
        <s v="TXN01106"/>
        <s v="TXN01107"/>
        <s v="TXN01108"/>
        <s v="TXN01109"/>
        <s v="TXN01110"/>
        <s v="TXN01111"/>
        <s v="TXN01112"/>
        <s v="TXN01113"/>
        <s v="TXN01114"/>
        <s v="TXN01115"/>
        <s v="TXN01116"/>
        <s v="TXN01117"/>
        <s v="TXN01118"/>
        <s v="TXN01119"/>
        <s v="TXN01120"/>
        <s v="TXN01121"/>
        <s v="TXN01122"/>
        <s v="TXN01123"/>
        <s v="TXN01124"/>
        <s v="TXN01125"/>
        <s v="TXN01126"/>
        <s v="TXN01127"/>
        <s v="TXN01128"/>
        <s v="TXN01129"/>
        <s v="TXN01130"/>
        <s v="TXN01131"/>
        <s v="TXN01132"/>
        <s v="TXN01133"/>
        <s v="TXN01134"/>
        <s v="TXN01135"/>
        <s v="TXN01136"/>
        <s v="TXN01137"/>
        <s v="TXN01138"/>
        <s v="TXN01139"/>
        <s v="TXN01140"/>
        <s v="TXN01141"/>
        <s v="TXN01142"/>
        <s v="TXN01143"/>
        <s v="TXN01144"/>
        <s v="TXN01145"/>
        <s v="TXN01146"/>
        <s v="TXN01147"/>
        <s v="TXN01148"/>
        <s v="TXN01149"/>
        <s v="TXN01150"/>
        <s v="TXN01151"/>
        <s v="TXN01152"/>
        <s v="TXN01153"/>
        <s v="TXN01154"/>
        <s v="TXN01155"/>
        <s v="TXN01156"/>
        <s v="TXN01157"/>
        <s v="TXN01158"/>
        <s v="TXN01159"/>
        <s v="TXN01160"/>
        <s v="TXN01161"/>
        <s v="TXN01162"/>
        <s v="TXN01163"/>
        <s v="TXN01164"/>
        <s v="TXN01165"/>
        <s v="TXN01166"/>
        <s v="TXN01167"/>
        <s v="TXN01168"/>
        <s v="TXN01169"/>
        <s v="TXN01170"/>
        <s v="TXN01171"/>
        <s v="TXN01172"/>
        <s v="TXN01173"/>
        <s v="TXN01174"/>
        <s v="TXN01175"/>
        <s v="TXN01176"/>
        <s v="TXN01177"/>
        <s v="TXN01178"/>
        <s v="TXN01179"/>
        <s v="TXN01180"/>
        <s v="TXN01181"/>
        <s v="TXN01182"/>
        <s v="TXN01183"/>
        <s v="TXN01184"/>
        <s v="TXN01185"/>
        <s v="TXN01186"/>
        <s v="TXN01187"/>
        <s v="TXN01188"/>
        <s v="TXN01189"/>
        <s v="TXN01190"/>
        <s v="TXN01191"/>
        <s v="TXN01192"/>
        <s v="TXN01193"/>
        <s v="TXN01194"/>
        <s v="TXN01195"/>
        <s v="TXN01196"/>
        <s v="TXN01197"/>
        <s v="TXN01198"/>
        <s v="TXN01199"/>
        <s v="TXN01200"/>
        <s v="TXN01201"/>
        <s v="TXN01202"/>
        <s v="TXN01203"/>
        <s v="TXN01204"/>
        <s v="TXN01205"/>
        <s v="TXN01206"/>
        <s v="TXN01207"/>
        <s v="TXN01208"/>
        <s v="TXN01209"/>
        <s v="TXN01210"/>
        <s v="TXN01211"/>
        <s v="TXN01212"/>
        <s v="TXN01213"/>
        <s v="TXN01214"/>
        <s v="TXN01215"/>
        <s v="TXN01216"/>
        <s v="TXN01217"/>
        <s v="TXN01218"/>
        <s v="TXN01219"/>
        <s v="TXN01220"/>
        <s v="TXN01221"/>
        <s v="TXN01222"/>
        <s v="TXN01223"/>
        <s v="TXN01224"/>
        <s v="TXN01225"/>
        <s v="TXN01226"/>
        <s v="TXN01227"/>
        <s v="TXN01228"/>
        <s v="TXN01229"/>
        <s v="TXN01230"/>
        <s v="TXN01231"/>
        <s v="TXN01232"/>
        <s v="TXN01233"/>
        <s v="TXN01234"/>
        <s v="TXN01235"/>
        <s v="TXN01236"/>
        <s v="TXN01237"/>
        <s v="TXN01238"/>
        <s v="TXN01239"/>
        <s v="TXN01240"/>
        <s v="TXN01241"/>
        <s v="TXN01242"/>
        <s v="TXN01243"/>
        <s v="TXN01244"/>
        <s v="TXN01245"/>
        <s v="TXN01246"/>
        <s v="TXN01247"/>
        <s v="TXN01248"/>
        <s v="TXN01249"/>
        <s v="TXN01250"/>
        <s v="TXN01251"/>
        <s v="TXN01252"/>
        <s v="TXN01253"/>
        <s v="TXN01254"/>
        <s v="TXN01255"/>
        <s v="TXN01256"/>
        <s v="TXN01257"/>
        <s v="TXN01258"/>
        <s v="TXN01259"/>
        <s v="TXN01260"/>
        <s v="TXN01261"/>
        <s v="TXN01262"/>
        <s v="TXN01263"/>
        <s v="TXN01264"/>
        <s v="TXN01265"/>
        <s v="TXN01266"/>
        <s v="TXN01267"/>
        <s v="TXN01268"/>
        <s v="TXN01269"/>
        <s v="TXN01270"/>
        <s v="TXN01271"/>
        <s v="TXN01272"/>
        <s v="TXN01273"/>
        <s v="TXN01274"/>
        <s v="TXN01275"/>
        <s v="TXN01276"/>
        <s v="TXN01277"/>
        <s v="TXN01278"/>
        <s v="TXN01279"/>
        <s v="TXN01280"/>
        <s v="TXN01281"/>
        <s v="TXN01282"/>
        <s v="TXN01283"/>
        <s v="TXN01284"/>
        <s v="TXN01285"/>
        <s v="TXN01286"/>
        <s v="TXN01287"/>
        <s v="TXN01288"/>
        <s v="TXN01289"/>
        <s v="TXN01290"/>
        <s v="TXN01291"/>
        <s v="TXN01292"/>
        <s v="TXN01293"/>
        <s v="TXN01294"/>
        <s v="TXN01295"/>
        <s v="TXN01296"/>
        <s v="TXN01297"/>
        <s v="TXN01298"/>
        <s v="TXN01299"/>
        <s v="TXN01300"/>
        <s v="TXN01301"/>
        <s v="TXN01302"/>
        <s v="TXN01303"/>
        <s v="TXN01304"/>
        <s v="TXN01305"/>
        <s v="TXN01306"/>
        <s v="TXN01307"/>
        <s v="TXN01308"/>
        <s v="TXN01309"/>
        <s v="TXN01310"/>
        <s v="TXN01311"/>
        <s v="TXN01312"/>
        <s v="TXN01313"/>
        <s v="TXN01314"/>
        <s v="TXN01315"/>
        <s v="TXN01316"/>
        <s v="TXN01317"/>
        <s v="TXN01318"/>
        <s v="TXN01319"/>
        <s v="TXN01320"/>
        <s v="TXN01321"/>
        <s v="TXN01322"/>
        <s v="TXN01323"/>
        <s v="TXN01324"/>
        <s v="TXN01325"/>
        <s v="TXN01326"/>
        <s v="TXN01327"/>
        <s v="TXN01328"/>
        <s v="TXN01329"/>
        <s v="TXN01330"/>
        <s v="TXN01331"/>
        <s v="TXN01332"/>
        <s v="TXN01333"/>
        <s v="TXN01334"/>
        <s v="TXN01335"/>
        <s v="TXN01336"/>
        <s v="TXN01337"/>
        <s v="TXN01338"/>
        <s v="TXN01339"/>
        <s v="TXN01340"/>
        <s v="TXN01341"/>
        <s v="TXN01342"/>
        <s v="TXN01343"/>
        <s v="TXN01344"/>
        <s v="TXN01345"/>
        <s v="TXN01346"/>
        <s v="TXN01347"/>
        <s v="TXN01348"/>
        <s v="TXN01349"/>
        <s v="TXN01350"/>
        <s v="TXN01351"/>
        <s v="TXN01352"/>
        <s v="TXN01353"/>
        <s v="TXN01354"/>
        <s v="TXN01355"/>
        <s v="TXN01356"/>
        <s v="TXN01357"/>
        <s v="TXN01358"/>
        <s v="TXN01359"/>
        <s v="TXN01360"/>
        <s v="TXN01361"/>
        <s v="TXN01362"/>
        <s v="TXN01363"/>
        <s v="TXN01364"/>
        <s v="TXN01365"/>
        <s v="TXN01366"/>
        <s v="TXN01367"/>
        <s v="TXN01368"/>
        <s v="TXN01369"/>
        <s v="TXN01370"/>
        <s v="TXN01371"/>
        <s v="TXN01372"/>
        <s v="TXN01373"/>
        <s v="TXN01374"/>
        <s v="TXN01375"/>
        <s v="TXN01376"/>
        <s v="TXN01377"/>
        <s v="TXN01378"/>
        <s v="TXN01379"/>
        <s v="TXN01380"/>
        <s v="TXN01381"/>
        <s v="TXN01382"/>
        <s v="TXN01383"/>
        <s v="TXN01384"/>
        <s v="TXN01385"/>
        <s v="TXN01386"/>
        <s v="TXN01387"/>
        <s v="TXN01388"/>
        <s v="TXN01389"/>
        <s v="TXN01390"/>
        <s v="TXN01391"/>
        <s v="TXN01392"/>
        <s v="TXN01393"/>
        <s v="TXN01394"/>
        <s v="TXN01395"/>
        <s v="TXN01396"/>
        <s v="TXN01397"/>
        <s v="TXN01398"/>
        <s v="TXN01399"/>
        <s v="TXN01400"/>
        <s v="TXN01401"/>
        <s v="TXN01402"/>
        <s v="TXN01403"/>
        <s v="TXN01404"/>
        <s v="TXN01405"/>
        <s v="TXN01406"/>
        <s v="TXN01407"/>
        <s v="TXN01408"/>
        <s v="TXN01409"/>
        <s v="TXN01410"/>
        <s v="TXN01411"/>
        <s v="TXN01412"/>
        <s v="TXN01413"/>
        <s v="TXN01414"/>
        <s v="TXN01415"/>
        <s v="TXN01416"/>
        <s v="TXN01417"/>
        <s v="TXN01418"/>
        <s v="TXN01419"/>
        <s v="TXN01420"/>
        <s v="TXN01421"/>
        <s v="TXN01422"/>
        <s v="TXN01423"/>
        <s v="TXN01424"/>
        <s v="TXN01425"/>
        <s v="TXN01426"/>
        <s v="TXN01427"/>
        <s v="TXN01428"/>
        <s v="TXN01429"/>
        <s v="TXN01430"/>
        <s v="TXN01431"/>
        <s v="TXN01432"/>
        <s v="TXN01433"/>
        <s v="TXN01434"/>
        <s v="TXN01435"/>
        <s v="TXN01436"/>
        <s v="TXN01437"/>
        <s v="TXN01438"/>
        <s v="TXN01439"/>
        <s v="TXN01440"/>
        <s v="TXN01441"/>
        <s v="TXN01442"/>
        <s v="TXN01443"/>
        <s v="TXN01444"/>
        <s v="TXN01445"/>
        <s v="TXN01446"/>
        <s v="TXN01447"/>
        <s v="TXN01448"/>
        <s v="TXN01449"/>
        <s v="TXN01450"/>
        <s v="TXN01451"/>
        <s v="TXN01452"/>
        <s v="TXN01453"/>
        <s v="TXN01454"/>
        <s v="TXN01455"/>
        <s v="TXN01456"/>
        <s v="TXN01457"/>
        <s v="TXN01458"/>
        <s v="TXN01459"/>
        <s v="TXN01460"/>
        <s v="TXN01461"/>
        <s v="TXN01462"/>
        <s v="TXN01463"/>
        <s v="TXN01464"/>
        <s v="TXN01465"/>
        <s v="TXN01466"/>
        <s v="TXN01467"/>
        <s v="TXN01468"/>
        <s v="TXN01469"/>
        <s v="TXN01470"/>
        <s v="TXN01471"/>
        <s v="TXN01472"/>
        <s v="TXN01473"/>
        <s v="TXN01474"/>
        <s v="TXN01475"/>
        <s v="TXN01476"/>
        <s v="TXN01477"/>
        <s v="TXN01478"/>
        <s v="TXN01479"/>
        <s v="TXN01480"/>
        <s v="TXN01481"/>
        <s v="TXN01482"/>
        <s v="TXN01483"/>
        <s v="TXN01484"/>
        <s v="TXN01485"/>
        <s v="TXN01486"/>
        <s v="TXN01487"/>
        <s v="TXN01488"/>
        <s v="TXN01489"/>
        <s v="TXN01490"/>
        <s v="TXN01491"/>
        <s v="TXN01492"/>
        <s v="TXN01493"/>
        <s v="TXN01494"/>
        <s v="TXN01495"/>
        <s v="TXN01496"/>
        <s v="TXN01497"/>
        <s v="TXN01498"/>
        <s v="TXN01499"/>
        <s v="TXN01500"/>
        <s v="TXN01501"/>
        <s v="TXN01502"/>
        <s v="TXN01503"/>
        <s v="TXN01504"/>
        <s v="TXN01505"/>
        <s v="TXN01506"/>
        <s v="TXN01507"/>
        <s v="TXN01508"/>
        <s v="TXN01509"/>
        <s v="TXN01510"/>
        <s v="TXN01511"/>
        <s v="TXN01512"/>
        <s v="TXN01513"/>
        <s v="TXN01514"/>
        <s v="TXN01515"/>
        <s v="TXN01516"/>
        <s v="TXN01517"/>
        <s v="TXN01518"/>
        <s v="TXN01519"/>
        <s v="TXN01520"/>
        <s v="TXN01521"/>
        <s v="TXN01522"/>
        <s v="TXN01523"/>
        <s v="TXN01524"/>
        <s v="TXN01525"/>
        <s v="TXN01526"/>
        <s v="TXN01527"/>
        <s v="TXN01528"/>
        <s v="TXN01529"/>
        <s v="TXN01530"/>
        <s v="TXN01531"/>
        <s v="TXN01532"/>
        <s v="TXN01533"/>
        <s v="TXN01534"/>
        <s v="TXN01535"/>
        <s v="TXN01536"/>
        <s v="TXN01537"/>
        <s v="TXN01538"/>
        <s v="TXN01539"/>
        <s v="TXN01540"/>
        <s v="TXN01541"/>
        <s v="TXN01542"/>
        <s v="TXN01543"/>
        <s v="TXN01544"/>
        <s v="TXN01545"/>
        <s v="TXN01546"/>
        <s v="TXN01547"/>
        <s v="TXN01548"/>
        <s v="TXN01549"/>
        <s v="TXN01550"/>
        <s v="TXN01551"/>
        <s v="TXN01552"/>
        <s v="TXN01553"/>
        <s v="TXN01554"/>
        <s v="TXN01555"/>
        <s v="TXN01556"/>
        <s v="TXN01557"/>
        <s v="TXN01558"/>
        <s v="TXN01559"/>
        <s v="TXN01560"/>
        <s v="TXN01561"/>
        <s v="TXN01562"/>
        <s v="TXN01563"/>
        <s v="TXN01564"/>
        <s v="TXN01565"/>
        <s v="TXN01566"/>
        <s v="TXN01567"/>
        <s v="TXN01568"/>
        <s v="TXN01569"/>
        <s v="TXN01570"/>
        <s v="TXN01571"/>
        <s v="TXN01572"/>
        <s v="TXN01573"/>
        <s v="TXN01574"/>
        <s v="TXN01575"/>
        <s v="TXN01576"/>
        <s v="TXN01577"/>
        <s v="TXN01578"/>
        <s v="TXN01579"/>
        <s v="TXN01580"/>
        <s v="TXN01581"/>
        <s v="TXN01582"/>
        <s v="TXN01583"/>
        <s v="TXN01584"/>
        <s v="TXN01585"/>
        <s v="TXN01586"/>
        <s v="TXN01587"/>
        <s v="TXN01588"/>
        <s v="TXN01589"/>
        <s v="TXN01590"/>
        <s v="TXN01591"/>
        <s v="TXN01592"/>
        <s v="TXN01593"/>
        <s v="TXN01594"/>
        <s v="TXN01595"/>
        <s v="TXN01596"/>
        <s v="TXN01597"/>
        <s v="TXN01598"/>
        <s v="TXN01599"/>
        <s v="TXN01600"/>
        <s v="TXN01601"/>
        <s v="TXN01602"/>
        <s v="TXN01603"/>
        <s v="TXN01604"/>
        <s v="TXN01605"/>
        <s v="TXN01606"/>
        <s v="TXN01607"/>
        <s v="TXN01608"/>
        <s v="TXN01609"/>
        <s v="TXN01610"/>
        <s v="TXN01611"/>
        <s v="TXN01612"/>
        <s v="TXN01613"/>
        <s v="TXN01614"/>
        <s v="TXN01615"/>
        <s v="TXN01616"/>
        <s v="TXN01617"/>
        <s v="TXN01618"/>
        <s v="TXN01619"/>
        <s v="TXN01620"/>
        <s v="TXN01621"/>
        <s v="TXN01622"/>
        <s v="TXN01623"/>
        <s v="TXN01624"/>
        <s v="TXN01625"/>
        <s v="TXN01626"/>
        <s v="TXN01627"/>
        <s v="TXN01628"/>
        <s v="TXN01629"/>
        <s v="TXN01630"/>
        <s v="TXN01631"/>
        <s v="TXN01632"/>
        <s v="TXN01633"/>
        <s v="TXN01634"/>
        <s v="TXN01635"/>
        <s v="TXN01636"/>
        <s v="TXN01637"/>
        <s v="TXN01638"/>
        <s v="TXN01639"/>
        <s v="TXN01640"/>
        <s v="TXN01641"/>
        <s v="TXN01642"/>
        <s v="TXN01643"/>
        <s v="TXN01644"/>
        <s v="TXN01645"/>
        <s v="TXN01646"/>
        <s v="TXN01647"/>
        <s v="TXN01648"/>
        <s v="TXN01649"/>
        <s v="TXN01650"/>
        <s v="TXN01651"/>
        <s v="TXN01652"/>
        <s v="TXN01653"/>
        <s v="TXN01654"/>
        <s v="TXN01655"/>
        <s v="TXN01656"/>
        <s v="TXN01657"/>
        <s v="TXN01658"/>
        <s v="TXN01659"/>
        <s v="TXN01660"/>
        <s v="TXN01661"/>
        <s v="TXN01662"/>
        <s v="TXN01663"/>
        <s v="TXN01664"/>
        <s v="TXN01665"/>
        <s v="TXN01666"/>
        <s v="TXN01667"/>
        <s v="TXN01668"/>
        <s v="TXN01669"/>
        <s v="TXN01670"/>
        <s v="TXN01671"/>
        <s v="TXN01672"/>
        <s v="TXN01673"/>
        <s v="TXN01674"/>
        <s v="TXN01675"/>
        <s v="TXN01676"/>
        <s v="TXN01677"/>
        <s v="TXN01678"/>
        <s v="TXN01679"/>
        <s v="TXN01680"/>
        <s v="TXN01681"/>
        <s v="TXN01682"/>
        <s v="TXN01683"/>
        <s v="TXN01684"/>
        <s v="TXN01685"/>
        <s v="TXN01686"/>
        <s v="TXN01687"/>
        <s v="TXN01688"/>
        <s v="TXN01689"/>
        <s v="TXN01690"/>
        <s v="TXN01691"/>
        <s v="TXN01692"/>
        <s v="TXN01693"/>
        <s v="TXN01694"/>
        <s v="TXN01695"/>
        <s v="TXN01696"/>
        <s v="TXN01697"/>
        <s v="TXN01698"/>
        <s v="TXN01699"/>
        <s v="TXN01700"/>
        <s v="TXN01701"/>
        <s v="TXN01702"/>
        <s v="TXN01703"/>
        <s v="TXN01704"/>
        <s v="TXN01705"/>
        <s v="TXN01706"/>
        <s v="TXN01707"/>
        <s v="TXN01708"/>
        <s v="TXN01709"/>
        <s v="TXN01710"/>
        <s v="TXN01711"/>
        <s v="TXN01712"/>
        <s v="TXN01713"/>
        <s v="TXN01714"/>
        <s v="TXN01715"/>
        <s v="TXN01716"/>
        <s v="TXN01717"/>
        <s v="TXN01718"/>
        <s v="TXN01719"/>
        <s v="TXN01720"/>
        <s v="TXN01721"/>
        <s v="TXN01722"/>
        <s v="TXN01723"/>
        <s v="TXN01724"/>
        <s v="TXN01725"/>
        <s v="TXN01726"/>
        <s v="TXN01727"/>
        <s v="TXN01728"/>
        <s v="TXN01729"/>
        <s v="TXN01730"/>
        <s v="TXN01731"/>
        <s v="TXN01732"/>
        <s v="TXN01733"/>
        <s v="TXN01734"/>
        <s v="TXN01735"/>
        <s v="TXN01736"/>
        <s v="TXN01737"/>
        <s v="TXN01738"/>
        <s v="TXN01739"/>
        <s v="TXN01740"/>
        <s v="TXN01741"/>
        <s v="TXN01742"/>
        <s v="TXN01743"/>
        <s v="TXN01744"/>
        <s v="TXN01745"/>
        <s v="TXN01746"/>
        <s v="TXN01747"/>
        <s v="TXN01748"/>
        <s v="TXN01749"/>
        <s v="TXN01750"/>
        <s v="TXN01751"/>
        <s v="TXN01752"/>
        <s v="TXN01753"/>
        <s v="TXN01754"/>
        <s v="TXN01755"/>
        <s v="TXN01756"/>
        <s v="TXN01757"/>
        <s v="TXN01758"/>
        <s v="TXN01759"/>
        <s v="TXN01760"/>
        <s v="TXN01761"/>
        <s v="TXN01762"/>
        <s v="TXN01763"/>
        <s v="TXN01764"/>
        <s v="TXN01765"/>
        <s v="TXN01766"/>
        <s v="TXN01767"/>
        <s v="TXN01768"/>
        <s v="TXN01769"/>
        <s v="TXN01770"/>
        <s v="TXN01771"/>
        <s v="TXN01772"/>
        <s v="TXN01773"/>
        <s v="TXN01774"/>
        <s v="TXN01775"/>
        <s v="TXN01776"/>
        <s v="TXN01777"/>
        <s v="TXN01778"/>
        <s v="TXN01779"/>
        <s v="TXN01780"/>
        <s v="TXN01781"/>
        <s v="TXN01782"/>
        <s v="TXN01783"/>
        <s v="TXN01784"/>
        <s v="TXN01785"/>
        <s v="TXN01786"/>
        <s v="TXN01787"/>
        <s v="TXN01788"/>
        <s v="TXN01789"/>
        <s v="TXN01790"/>
        <s v="TXN01791"/>
        <s v="TXN01792"/>
        <s v="TXN01793"/>
        <s v="TXN01794"/>
        <s v="TXN01795"/>
        <s v="TXN01796"/>
        <s v="TXN01797"/>
        <s v="TXN01798"/>
        <s v="TXN01799"/>
        <s v="TXN01800"/>
        <s v="TXN01801"/>
        <s v="TXN01802"/>
        <s v="TXN01803"/>
        <s v="TXN01804"/>
        <s v="TXN01805"/>
        <s v="TXN01806"/>
        <s v="TXN01807"/>
        <s v="TXN01808"/>
        <s v="TXN01809"/>
        <s v="TXN01810"/>
        <s v="TXN01811"/>
        <s v="TXN01812"/>
        <s v="TXN01813"/>
        <s v="TXN01814"/>
        <s v="TXN01815"/>
        <s v="TXN01816"/>
        <s v="TXN01817"/>
        <s v="TXN01818"/>
        <s v="TXN01819"/>
        <s v="TXN01820"/>
        <s v="TXN01821"/>
        <s v="TXN01822"/>
        <s v="TXN01823"/>
        <s v="TXN01824"/>
        <s v="TXN01825"/>
        <s v="TXN01826"/>
        <s v="TXN01827"/>
        <s v="TXN01828"/>
        <s v="TXN01829"/>
        <s v="TXN01830"/>
        <s v="TXN01831"/>
        <s v="TXN01832"/>
        <s v="TXN01833"/>
        <s v="TXN01834"/>
        <s v="TXN01835"/>
        <s v="TXN01836"/>
        <s v="TXN01837"/>
        <s v="TXN01838"/>
        <s v="TXN01839"/>
        <s v="TXN01840"/>
        <s v="TXN01841"/>
        <s v="TXN01842"/>
        <s v="TXN01843"/>
        <s v="TXN01844"/>
        <s v="TXN01845"/>
        <s v="TXN01846"/>
        <s v="TXN01847"/>
        <s v="TXN01848"/>
        <s v="TXN01849"/>
        <s v="TXN01850"/>
        <s v="TXN01851"/>
        <s v="TXN01852"/>
        <s v="TXN01853"/>
        <s v="TXN01854"/>
        <s v="TXN01855"/>
        <s v="TXN01856"/>
        <s v="TXN01857"/>
        <s v="TXN01858"/>
        <s v="TXN01859"/>
        <s v="TXN01860"/>
        <s v="TXN01861"/>
        <s v="TXN01862"/>
        <s v="TXN01863"/>
        <s v="TXN01864"/>
        <s v="TXN01865"/>
        <s v="TXN01866"/>
        <s v="TXN01867"/>
        <s v="TXN01868"/>
        <s v="TXN01869"/>
        <s v="TXN01870"/>
        <s v="TXN01871"/>
        <s v="TXN01872"/>
        <s v="TXN01873"/>
        <s v="TXN01874"/>
        <s v="TXN01875"/>
        <s v="TXN01876"/>
        <s v="TXN01877"/>
        <s v="TXN01878"/>
        <s v="TXN01879"/>
        <s v="TXN01880"/>
        <s v="TXN01881"/>
        <s v="TXN01882"/>
        <s v="TXN01883"/>
        <s v="TXN01884"/>
        <s v="TXN01885"/>
        <s v="TXN01886"/>
        <s v="TXN01887"/>
        <s v="TXN01888"/>
        <s v="TXN01889"/>
        <s v="TXN01890"/>
        <s v="TXN01891"/>
        <s v="TXN01892"/>
        <s v="TXN01893"/>
        <s v="TXN01894"/>
        <s v="TXN01895"/>
        <s v="TXN01896"/>
        <s v="TXN01897"/>
        <s v="TXN01898"/>
        <s v="TXN01899"/>
        <s v="TXN01900"/>
        <s v="TXN01901"/>
        <s v="TXN01902"/>
        <s v="TXN01903"/>
        <s v="TXN01904"/>
        <s v="TXN01905"/>
        <s v="TXN01906"/>
        <s v="TXN01907"/>
        <s v="TXN01908"/>
        <s v="TXN01909"/>
        <s v="TXN01910"/>
        <s v="TXN01911"/>
        <s v="TXN01912"/>
        <s v="TXN01913"/>
        <s v="TXN01914"/>
        <s v="TXN01915"/>
        <s v="TXN01916"/>
        <s v="TXN01917"/>
        <s v="TXN01918"/>
        <s v="TXN01919"/>
        <s v="TXN01920"/>
        <s v="TXN01921"/>
        <s v="TXN01922"/>
        <s v="TXN01923"/>
        <s v="TXN01924"/>
        <s v="TXN01925"/>
        <s v="TXN01926"/>
        <s v="TXN01927"/>
        <s v="TXN01928"/>
        <s v="TXN01929"/>
        <s v="TXN01930"/>
        <s v="TXN01931"/>
        <s v="TXN01932"/>
        <s v="TXN01933"/>
        <s v="TXN01934"/>
        <s v="TXN01935"/>
        <s v="TXN01936"/>
        <s v="TXN01937"/>
        <s v="TXN01938"/>
        <s v="TXN01939"/>
        <s v="TXN01940"/>
        <s v="TXN01941"/>
        <s v="TXN01942"/>
        <s v="TXN01943"/>
        <s v="TXN01944"/>
        <s v="TXN01945"/>
        <s v="TXN01946"/>
        <s v="TXN01947"/>
        <s v="TXN01948"/>
        <s v="TXN01949"/>
        <s v="TXN01950"/>
        <s v="TXN01951"/>
        <s v="TXN01952"/>
        <s v="TXN01953"/>
        <s v="TXN01954"/>
        <s v="TXN01955"/>
        <s v="TXN01956"/>
        <s v="TXN01957"/>
        <s v="TXN01958"/>
        <s v="TXN01959"/>
        <s v="TXN01960"/>
        <s v="TXN01961"/>
        <s v="TXN01962"/>
        <s v="TXN01963"/>
        <s v="TXN01964"/>
        <s v="TXN01965"/>
        <s v="TXN01966"/>
        <s v="TXN01967"/>
        <s v="TXN01968"/>
        <s v="TXN01969"/>
        <s v="TXN01970"/>
        <s v="TXN01971"/>
        <s v="TXN01972"/>
        <s v="TXN01973"/>
        <s v="TXN01974"/>
        <s v="TXN01975"/>
        <s v="TXN01976"/>
        <s v="TXN01977"/>
        <s v="TXN01978"/>
        <s v="TXN01979"/>
        <s v="TXN01980"/>
        <s v="TXN01981"/>
        <s v="TXN01982"/>
        <s v="TXN01983"/>
        <s v="TXN01984"/>
        <s v="TXN01985"/>
        <s v="TXN01986"/>
        <s v="TXN01987"/>
        <s v="TXN01988"/>
        <s v="TXN01989"/>
        <s v="TXN01990"/>
        <s v="TXN01991"/>
        <s v="TXN01992"/>
        <s v="TXN01993"/>
        <s v="TXN01994"/>
        <s v="TXN01995"/>
        <s v="TXN01996"/>
        <s v="TXN01997"/>
        <s v="TXN01998"/>
        <s v="TXN01999"/>
        <s v="TXN02000"/>
      </sharedItems>
    </cacheField>
    <cacheField name="Customer_ID" numFmtId="0">
      <sharedItems/>
    </cacheField>
    <cacheField name="Branch_ID" numFmtId="0">
      <sharedItems count="10">
        <s v="BR008"/>
        <s v="BR003"/>
        <s v="BR007"/>
        <s v="BR006"/>
        <s v="BR010"/>
        <s v="BR009"/>
        <s v="BR004"/>
        <s v="BR005"/>
        <s v="BR002"/>
        <s v="BR001"/>
      </sharedItems>
    </cacheField>
    <cacheField name="Region" numFmtId="0">
      <sharedItems/>
    </cacheField>
    <cacheField name="Product" numFmtId="0">
      <sharedItems/>
    </cacheField>
    <cacheField name="Loan_Type" numFmtId="0">
      <sharedItems count="3">
        <s v="Unsecured"/>
        <s v="Secured"/>
        <s v="Semi-Secured"/>
      </sharedItems>
    </cacheField>
    <cacheField name="Loan_Amount_Lakhs" numFmtId="0">
      <sharedItems containsString="0" containsBlank="1" containsNumber="1" minValue="1.04" maxValue="99.93"/>
    </cacheField>
    <cacheField name="Interest_Rate_Pct" numFmtId="0">
      <sharedItems containsString="0" containsBlank="1" containsNumber="1" minValue="7.51" maxValue="18.5"/>
    </cacheField>
    <cacheField name="Processing_Fee_Lakhs" numFmtId="0">
      <sharedItems containsSemiMixedTypes="0" containsString="0" containsNumber="1" minValue="8.0000000000000002E-3" maxValue="1.93"/>
    </cacheField>
    <cacheField name="EMI_Monthly" numFmtId="0">
      <sharedItems containsString="0" containsBlank="1" containsNumber="1" minValue="1.44E-2" maxValue="9.0663"/>
    </cacheField>
    <cacheField name="Payment_Status" numFmtId="0">
      <sharedItems containsBlank="1" count="6">
        <s v="Partially Paid"/>
        <s v="Paid"/>
        <s v="Defaulted"/>
        <s v="Pending"/>
        <s v="Overdue"/>
        <m/>
      </sharedItems>
    </cacheField>
    <cacheField name="Credit_Score" numFmtId="0">
      <sharedItems containsSemiMixedTypes="0" containsString="0" containsNumber="1" containsInteger="1" minValue="550" maxValue="900"/>
    </cacheField>
    <cacheField name="Approval_Status" numFmtId="0">
      <sharedItems/>
    </cacheField>
    <cacheField name="Transaction_Date" numFmtId="165">
      <sharedItems/>
    </cacheField>
    <cacheField name="Disbursal_Date" numFmtId="0">
      <sharedItems containsBlank="1"/>
    </cacheField>
    <cacheField name="Tenure_Months" numFmtId="0">
      <sharedItems containsSemiMixedTypes="0" containsString="0" containsNumber="1" containsInteger="1" minValue="12" maxValue="240"/>
    </cacheField>
    <cacheField name="Outstanding_Balance" numFmtId="0">
      <sharedItems containsSemiMixedTypes="0" containsString="0" containsNumber="1" minValue="0" maxValue="89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9.6732849537" createdVersion="8" refreshedVersion="8" minRefreshableVersion="3" recordCount="2000" xr:uid="{A4E4DEBC-5C0B-4F17-B018-6F5C17ABBC1D}">
  <cacheSource type="worksheet">
    <worksheetSource ref="A1:C2001" sheet="Sheet10"/>
  </cacheSource>
  <cacheFields count="3">
    <cacheField name="Transaction_ID" numFmtId="0">
      <sharedItems count="2000">
        <s v="TXN00001"/>
        <s v="TXN00002"/>
        <s v="TXN00003"/>
        <s v="TXN00004"/>
        <s v="TXN00005"/>
        <s v="TXN00006"/>
        <s v="TXN00007"/>
        <s v="TXN00008"/>
        <s v="TXN00009"/>
        <s v="TXN00010"/>
        <s v="TXN00011"/>
        <s v="TXN00012"/>
        <s v="TXN00013"/>
        <s v="TXN00014"/>
        <s v="TXN00015"/>
        <s v="TXN00016"/>
        <s v="TXN00017"/>
        <s v="TXN00018"/>
        <s v="TXN00019"/>
        <s v="TXN00020"/>
        <s v="TXN00021"/>
        <s v="TXN00022"/>
        <s v="TXN00023"/>
        <s v="TXN00024"/>
        <s v="TXN00025"/>
        <s v="TXN00026"/>
        <s v="TXN00027"/>
        <s v="TXN00028"/>
        <s v="TXN00029"/>
        <s v="TXN00030"/>
        <s v="TXN00031"/>
        <s v="TXN00032"/>
        <s v="TXN00033"/>
        <s v="TXN00034"/>
        <s v="TXN00035"/>
        <s v="TXN00036"/>
        <s v="TXN00037"/>
        <s v="TXN00038"/>
        <s v="TXN00039"/>
        <s v="TXN00040"/>
        <s v="TXN00041"/>
        <s v="TXN00042"/>
        <s v="TXN00043"/>
        <s v="TXN00044"/>
        <s v="TXN00045"/>
        <s v="TXN00046"/>
        <s v="TXN00047"/>
        <s v="TXN00048"/>
        <s v="TXN00049"/>
        <s v="TXN00050"/>
        <s v="TXN00051"/>
        <s v="TXN00052"/>
        <s v="TXN00053"/>
        <s v="TXN00054"/>
        <s v="TXN00055"/>
        <s v="TXN00056"/>
        <s v="TXN00057"/>
        <s v="TXN00058"/>
        <s v="TXN00059"/>
        <s v="TXN00060"/>
        <s v="TXN00061"/>
        <s v="TXN00062"/>
        <s v="TXN00063"/>
        <s v="TXN00064"/>
        <s v="TXN00065"/>
        <s v="TXN00066"/>
        <s v="TXN00067"/>
        <s v="TXN00068"/>
        <s v="TXN00069"/>
        <s v="TXN00070"/>
        <s v="TXN00071"/>
        <s v="TXN00072"/>
        <s v="TXN00073"/>
        <s v="TXN00074"/>
        <s v="TXN00075"/>
        <s v="TXN00076"/>
        <s v="TXN00077"/>
        <s v="TXN00078"/>
        <s v="TXN00079"/>
        <s v="TXN00080"/>
        <s v="TXN00081"/>
        <s v="TXN00082"/>
        <s v="TXN00083"/>
        <s v="TXN00084"/>
        <s v="TXN00085"/>
        <s v="TXN00086"/>
        <s v="TXN00087"/>
        <s v="TXN00088"/>
        <s v="TXN00089"/>
        <s v="TXN00090"/>
        <s v="TXN00091"/>
        <s v="TXN00092"/>
        <s v="TXN00093"/>
        <s v="TXN00094"/>
        <s v="TXN00095"/>
        <s v="TXN00096"/>
        <s v="TXN00097"/>
        <s v="TXN00098"/>
        <s v="TXN00099"/>
        <s v="TXN00100"/>
        <s v="TXN00101"/>
        <s v="TXN00102"/>
        <s v="TXN00103"/>
        <s v="TXN00104"/>
        <s v="TXN00105"/>
        <s v="TXN00106"/>
        <s v="TXN00107"/>
        <s v="TXN00108"/>
        <s v="TXN00109"/>
        <s v="TXN00110"/>
        <s v="TXN00111"/>
        <s v="TXN00112"/>
        <s v="TXN00113"/>
        <s v="TXN00114"/>
        <s v="TXN00115"/>
        <s v="TXN00116"/>
        <s v="TXN00117"/>
        <s v="TXN00118"/>
        <s v="TXN00119"/>
        <s v="TXN00120"/>
        <s v="TXN00121"/>
        <s v="TXN00122"/>
        <s v="TXN00123"/>
        <s v="TXN00124"/>
        <s v="TXN00125"/>
        <s v="TXN00126"/>
        <s v="TXN00127"/>
        <s v="TXN00128"/>
        <s v="TXN00129"/>
        <s v="TXN00130"/>
        <s v="TXN00131"/>
        <s v="TXN00132"/>
        <s v="TXN00133"/>
        <s v="TXN00134"/>
        <s v="TXN00135"/>
        <s v="TXN00136"/>
        <s v="TXN00137"/>
        <s v="TXN00138"/>
        <s v="TXN00139"/>
        <s v="TXN00140"/>
        <s v="TXN00141"/>
        <s v="TXN00142"/>
        <s v="TXN00143"/>
        <s v="TXN00144"/>
        <s v="TXN00145"/>
        <s v="TXN00146"/>
        <s v="TXN00147"/>
        <s v="TXN00148"/>
        <s v="TXN00149"/>
        <s v="TXN00150"/>
        <s v="TXN00151"/>
        <s v="TXN00152"/>
        <s v="TXN00153"/>
        <s v="TXN00154"/>
        <s v="TXN00155"/>
        <s v="TXN00156"/>
        <s v="TXN00157"/>
        <s v="TXN00158"/>
        <s v="TXN00159"/>
        <s v="TXN00160"/>
        <s v="TXN00161"/>
        <s v="TXN00162"/>
        <s v="TXN00163"/>
        <s v="TXN00164"/>
        <s v="TXN00165"/>
        <s v="TXN00166"/>
        <s v="TXN00167"/>
        <s v="TXN00168"/>
        <s v="TXN00169"/>
        <s v="TXN00170"/>
        <s v="TXN00171"/>
        <s v="TXN00172"/>
        <s v="TXN00173"/>
        <s v="TXN00174"/>
        <s v="TXN00175"/>
        <s v="TXN00176"/>
        <s v="TXN00177"/>
        <s v="TXN00178"/>
        <s v="TXN00179"/>
        <s v="TXN00180"/>
        <s v="TXN00181"/>
        <s v="TXN00182"/>
        <s v="TXN00183"/>
        <s v="TXN00184"/>
        <s v="TXN00185"/>
        <s v="TXN00186"/>
        <s v="TXN00187"/>
        <s v="TXN00188"/>
        <s v="TXN00189"/>
        <s v="TXN00190"/>
        <s v="TXN00191"/>
        <s v="TXN00192"/>
        <s v="TXN00193"/>
        <s v="TXN00194"/>
        <s v="TXN00195"/>
        <s v="TXN00196"/>
        <s v="TXN00197"/>
        <s v="TXN00198"/>
        <s v="TXN00199"/>
        <s v="TXN00200"/>
        <s v="TXN00201"/>
        <s v="TXN00202"/>
        <s v="TXN00203"/>
        <s v="TXN00204"/>
        <s v="TXN00205"/>
        <s v="TXN00206"/>
        <s v="TXN00207"/>
        <s v="TXN00208"/>
        <s v="TXN00209"/>
        <s v="TXN00210"/>
        <s v="TXN00211"/>
        <s v="TXN00212"/>
        <s v="TXN00213"/>
        <s v="TXN00214"/>
        <s v="TXN00215"/>
        <s v="TXN00216"/>
        <s v="TXN00217"/>
        <s v="TXN00218"/>
        <s v="TXN00219"/>
        <s v="TXN00220"/>
        <s v="TXN00221"/>
        <s v="TXN00222"/>
        <s v="TXN00223"/>
        <s v="TXN00224"/>
        <s v="TXN00225"/>
        <s v="TXN00226"/>
        <s v="TXN00227"/>
        <s v="TXN00228"/>
        <s v="TXN00229"/>
        <s v="TXN00230"/>
        <s v="TXN00231"/>
        <s v="TXN00232"/>
        <s v="TXN00233"/>
        <s v="TXN00234"/>
        <s v="TXN00235"/>
        <s v="TXN00236"/>
        <s v="TXN00237"/>
        <s v="TXN00238"/>
        <s v="TXN00239"/>
        <s v="TXN00240"/>
        <s v="TXN00241"/>
        <s v="TXN00242"/>
        <s v="TXN00243"/>
        <s v="TXN00244"/>
        <s v="TXN00245"/>
        <s v="TXN00246"/>
        <s v="TXN00247"/>
        <s v="TXN00248"/>
        <s v="TXN00249"/>
        <s v="TXN00250"/>
        <s v="TXN00251"/>
        <s v="TXN00252"/>
        <s v="TXN00253"/>
        <s v="TXN00254"/>
        <s v="TXN00255"/>
        <s v="TXN00256"/>
        <s v="TXN00257"/>
        <s v="TXN00258"/>
        <s v="TXN00259"/>
        <s v="TXN00260"/>
        <s v="TXN00261"/>
        <s v="TXN00262"/>
        <s v="TXN00263"/>
        <s v="TXN00264"/>
        <s v="TXN00265"/>
        <s v="TXN00266"/>
        <s v="TXN00267"/>
        <s v="TXN00268"/>
        <s v="TXN00269"/>
        <s v="TXN00270"/>
        <s v="TXN00271"/>
        <s v="TXN00272"/>
        <s v="TXN00273"/>
        <s v="TXN00274"/>
        <s v="TXN00275"/>
        <s v="TXN00276"/>
        <s v="TXN00277"/>
        <s v="TXN00278"/>
        <s v="TXN00279"/>
        <s v="TXN00280"/>
        <s v="TXN00281"/>
        <s v="TXN00282"/>
        <s v="TXN00283"/>
        <s v="TXN00284"/>
        <s v="TXN00285"/>
        <s v="TXN00286"/>
        <s v="TXN00287"/>
        <s v="TXN00288"/>
        <s v="TXN00289"/>
        <s v="TXN00290"/>
        <s v="TXN00291"/>
        <s v="TXN00292"/>
        <s v="TXN00293"/>
        <s v="TXN00294"/>
        <s v="TXN00295"/>
        <s v="TXN00296"/>
        <s v="TXN00297"/>
        <s v="TXN00298"/>
        <s v="TXN00299"/>
        <s v="TXN00300"/>
        <s v="TXN00301"/>
        <s v="TXN00302"/>
        <s v="TXN00303"/>
        <s v="TXN00304"/>
        <s v="TXN00305"/>
        <s v="TXN00306"/>
        <s v="TXN00307"/>
        <s v="TXN00308"/>
        <s v="TXN00309"/>
        <s v="TXN00310"/>
        <s v="TXN00311"/>
        <s v="TXN00312"/>
        <s v="TXN00313"/>
        <s v="TXN00314"/>
        <s v="TXN00315"/>
        <s v="TXN00316"/>
        <s v="TXN00317"/>
        <s v="TXN00318"/>
        <s v="TXN00319"/>
        <s v="TXN00320"/>
        <s v="TXN00321"/>
        <s v="TXN00322"/>
        <s v="TXN00323"/>
        <s v="TXN00324"/>
        <s v="TXN00325"/>
        <s v="TXN00326"/>
        <s v="TXN00327"/>
        <s v="TXN00328"/>
        <s v="TXN00329"/>
        <s v="TXN00330"/>
        <s v="TXN00331"/>
        <s v="TXN00332"/>
        <s v="TXN00333"/>
        <s v="TXN00334"/>
        <s v="TXN00335"/>
        <s v="TXN00336"/>
        <s v="TXN00337"/>
        <s v="TXN00338"/>
        <s v="TXN00339"/>
        <s v="TXN00340"/>
        <s v="TXN00341"/>
        <s v="TXN00342"/>
        <s v="TXN00343"/>
        <s v="TXN00344"/>
        <s v="TXN00345"/>
        <s v="TXN00346"/>
        <s v="TXN00347"/>
        <s v="TXN00348"/>
        <s v="TXN00349"/>
        <s v="TXN00350"/>
        <s v="TXN00351"/>
        <s v="TXN00352"/>
        <s v="TXN00353"/>
        <s v="TXN00354"/>
        <s v="TXN00355"/>
        <s v="TXN00356"/>
        <s v="TXN00357"/>
        <s v="TXN00358"/>
        <s v="TXN00359"/>
        <s v="TXN00360"/>
        <s v="TXN00361"/>
        <s v="TXN00362"/>
        <s v="TXN00363"/>
        <s v="TXN00364"/>
        <s v="TXN00365"/>
        <s v="TXN00366"/>
        <s v="TXN00367"/>
        <s v="TXN00368"/>
        <s v="TXN00369"/>
        <s v="TXN00370"/>
        <s v="TXN00371"/>
        <s v="TXN00372"/>
        <s v="TXN00373"/>
        <s v="TXN00374"/>
        <s v="TXN00375"/>
        <s v="TXN00376"/>
        <s v="TXN00377"/>
        <s v="TXN00378"/>
        <s v="TXN00379"/>
        <s v="TXN00380"/>
        <s v="TXN00381"/>
        <s v="TXN00382"/>
        <s v="TXN00383"/>
        <s v="TXN00384"/>
        <s v="TXN00385"/>
        <s v="TXN00386"/>
        <s v="TXN00387"/>
        <s v="TXN00388"/>
        <s v="TXN00389"/>
        <s v="TXN00390"/>
        <s v="TXN00391"/>
        <s v="TXN00392"/>
        <s v="TXN00393"/>
        <s v="TXN00394"/>
        <s v="TXN00395"/>
        <s v="TXN00396"/>
        <s v="TXN00397"/>
        <s v="TXN00398"/>
        <s v="TXN00399"/>
        <s v="TXN00400"/>
        <s v="TXN00401"/>
        <s v="TXN00402"/>
        <s v="TXN00403"/>
        <s v="TXN00404"/>
        <s v="TXN00405"/>
        <s v="TXN00406"/>
        <s v="TXN00407"/>
        <s v="TXN00408"/>
        <s v="TXN00409"/>
        <s v="TXN00410"/>
        <s v="TXN00411"/>
        <s v="TXN00412"/>
        <s v="TXN00413"/>
        <s v="TXN00414"/>
        <s v="TXN00415"/>
        <s v="TXN00416"/>
        <s v="TXN00417"/>
        <s v="TXN00418"/>
        <s v="TXN00419"/>
        <s v="TXN00420"/>
        <s v="TXN00421"/>
        <s v="TXN00422"/>
        <s v="TXN00423"/>
        <s v="TXN00424"/>
        <s v="TXN00425"/>
        <s v="TXN00426"/>
        <s v="TXN00427"/>
        <s v="TXN00428"/>
        <s v="TXN00429"/>
        <s v="TXN00430"/>
        <s v="TXN00431"/>
        <s v="TXN00432"/>
        <s v="TXN00433"/>
        <s v="TXN00434"/>
        <s v="TXN00435"/>
        <s v="TXN00436"/>
        <s v="TXN00437"/>
        <s v="TXN00438"/>
        <s v="TXN00439"/>
        <s v="TXN00440"/>
        <s v="TXN00441"/>
        <s v="TXN00442"/>
        <s v="TXN00443"/>
        <s v="TXN00444"/>
        <s v="TXN00445"/>
        <s v="TXN00446"/>
        <s v="TXN00447"/>
        <s v="TXN00448"/>
        <s v="TXN00449"/>
        <s v="TXN00450"/>
        <s v="TXN00451"/>
        <s v="TXN00452"/>
        <s v="TXN00453"/>
        <s v="TXN00454"/>
        <s v="TXN00455"/>
        <s v="TXN00456"/>
        <s v="TXN00457"/>
        <s v="TXN00458"/>
        <s v="TXN00459"/>
        <s v="TXN00460"/>
        <s v="TXN00461"/>
        <s v="TXN00462"/>
        <s v="TXN00463"/>
        <s v="TXN00464"/>
        <s v="TXN00465"/>
        <s v="TXN00466"/>
        <s v="TXN00467"/>
        <s v="TXN00468"/>
        <s v="TXN00469"/>
        <s v="TXN00470"/>
        <s v="TXN00471"/>
        <s v="TXN00472"/>
        <s v="TXN00473"/>
        <s v="TXN00474"/>
        <s v="TXN00475"/>
        <s v="TXN00476"/>
        <s v="TXN00477"/>
        <s v="TXN00478"/>
        <s v="TXN00479"/>
        <s v="TXN00480"/>
        <s v="TXN00481"/>
        <s v="TXN00482"/>
        <s v="TXN00483"/>
        <s v="TXN00484"/>
        <s v="TXN00485"/>
        <s v="TXN00486"/>
        <s v="TXN00487"/>
        <s v="TXN00488"/>
        <s v="TXN00489"/>
        <s v="TXN00490"/>
        <s v="TXN00491"/>
        <s v="TXN00492"/>
        <s v="TXN00493"/>
        <s v="TXN00494"/>
        <s v="TXN00495"/>
        <s v="TXN00496"/>
        <s v="TXN00497"/>
        <s v="TXN00498"/>
        <s v="TXN00499"/>
        <s v="TXN00500"/>
        <s v="TXN00501"/>
        <s v="TXN00502"/>
        <s v="TXN00503"/>
        <s v="TXN00504"/>
        <s v="TXN00505"/>
        <s v="TXN00506"/>
        <s v="TXN00507"/>
        <s v="TXN00508"/>
        <s v="TXN00509"/>
        <s v="TXN00510"/>
        <s v="TXN00511"/>
        <s v="TXN00512"/>
        <s v="TXN00513"/>
        <s v="TXN00514"/>
        <s v="TXN00515"/>
        <s v="TXN00516"/>
        <s v="TXN00517"/>
        <s v="TXN00518"/>
        <s v="TXN00519"/>
        <s v="TXN00520"/>
        <s v="TXN00521"/>
        <s v="TXN00522"/>
        <s v="TXN00523"/>
        <s v="TXN00524"/>
        <s v="TXN00525"/>
        <s v="TXN00526"/>
        <s v="TXN00527"/>
        <s v="TXN00528"/>
        <s v="TXN00529"/>
        <s v="TXN00530"/>
        <s v="TXN00531"/>
        <s v="TXN00532"/>
        <s v="TXN00533"/>
        <s v="TXN00534"/>
        <s v="TXN00535"/>
        <s v="TXN00536"/>
        <s v="TXN00537"/>
        <s v="TXN00538"/>
        <s v="TXN00539"/>
        <s v="TXN00540"/>
        <s v="TXN00541"/>
        <s v="TXN00542"/>
        <s v="TXN00543"/>
        <s v="TXN00544"/>
        <s v="TXN00545"/>
        <s v="TXN00546"/>
        <s v="TXN00547"/>
        <s v="TXN00548"/>
        <s v="TXN00549"/>
        <s v="TXN00550"/>
        <s v="TXN00551"/>
        <s v="TXN00552"/>
        <s v="TXN00553"/>
        <s v="TXN00554"/>
        <s v="TXN00555"/>
        <s v="TXN00556"/>
        <s v="TXN00557"/>
        <s v="TXN00558"/>
        <s v="TXN00559"/>
        <s v="TXN00560"/>
        <s v="TXN00561"/>
        <s v="TXN00562"/>
        <s v="TXN00563"/>
        <s v="TXN00564"/>
        <s v="TXN00565"/>
        <s v="TXN00566"/>
        <s v="TXN00567"/>
        <s v="TXN00568"/>
        <s v="TXN00569"/>
        <s v="TXN00570"/>
        <s v="TXN00571"/>
        <s v="TXN00572"/>
        <s v="TXN00573"/>
        <s v="TXN00574"/>
        <s v="TXN00575"/>
        <s v="TXN00576"/>
        <s v="TXN00577"/>
        <s v="TXN00578"/>
        <s v="TXN00579"/>
        <s v="TXN00580"/>
        <s v="TXN00581"/>
        <s v="TXN00582"/>
        <s v="TXN00583"/>
        <s v="TXN00584"/>
        <s v="TXN00585"/>
        <s v="TXN00586"/>
        <s v="TXN00587"/>
        <s v="TXN00588"/>
        <s v="TXN00589"/>
        <s v="TXN00590"/>
        <s v="TXN00591"/>
        <s v="TXN00592"/>
        <s v="TXN00593"/>
        <s v="TXN00594"/>
        <s v="TXN00595"/>
        <s v="TXN00596"/>
        <s v="TXN00597"/>
        <s v="TXN00598"/>
        <s v="TXN00599"/>
        <s v="TXN00600"/>
        <s v="TXN00601"/>
        <s v="TXN00602"/>
        <s v="TXN00603"/>
        <s v="TXN00604"/>
        <s v="TXN00605"/>
        <s v="TXN00606"/>
        <s v="TXN00607"/>
        <s v="TXN00608"/>
        <s v="TXN00609"/>
        <s v="TXN00610"/>
        <s v="TXN00611"/>
        <s v="TXN00612"/>
        <s v="TXN00613"/>
        <s v="TXN00614"/>
        <s v="TXN00615"/>
        <s v="TXN00616"/>
        <s v="TXN00617"/>
        <s v="TXN00618"/>
        <s v="TXN00619"/>
        <s v="TXN00620"/>
        <s v="TXN00621"/>
        <s v="TXN00622"/>
        <s v="TXN00623"/>
        <s v="TXN00624"/>
        <s v="TXN00625"/>
        <s v="TXN00626"/>
        <s v="TXN00627"/>
        <s v="TXN00628"/>
        <s v="TXN00629"/>
        <s v="TXN00630"/>
        <s v="TXN00631"/>
        <s v="TXN00632"/>
        <s v="TXN00633"/>
        <s v="TXN00634"/>
        <s v="TXN00635"/>
        <s v="TXN00636"/>
        <s v="TXN00637"/>
        <s v="TXN00638"/>
        <s v="TXN00639"/>
        <s v="TXN00640"/>
        <s v="TXN00641"/>
        <s v="TXN00642"/>
        <s v="TXN00643"/>
        <s v="TXN00644"/>
        <s v="TXN00645"/>
        <s v="TXN00646"/>
        <s v="TXN00647"/>
        <s v="TXN00648"/>
        <s v="TXN00649"/>
        <s v="TXN00650"/>
        <s v="TXN00651"/>
        <s v="TXN00652"/>
        <s v="TXN00653"/>
        <s v="TXN00654"/>
        <s v="TXN00655"/>
        <s v="TXN00656"/>
        <s v="TXN00657"/>
        <s v="TXN00658"/>
        <s v="TXN00659"/>
        <s v="TXN00660"/>
        <s v="TXN00661"/>
        <s v="TXN00662"/>
        <s v="TXN00663"/>
        <s v="TXN00664"/>
        <s v="TXN00665"/>
        <s v="TXN00666"/>
        <s v="TXN00667"/>
        <s v="TXN00668"/>
        <s v="TXN00669"/>
        <s v="TXN00670"/>
        <s v="TXN00671"/>
        <s v="TXN00672"/>
        <s v="TXN00673"/>
        <s v="TXN00674"/>
        <s v="TXN00675"/>
        <s v="TXN00676"/>
        <s v="TXN00677"/>
        <s v="TXN00678"/>
        <s v="TXN00679"/>
        <s v="TXN00680"/>
        <s v="TXN00681"/>
        <s v="TXN00682"/>
        <s v="TXN00683"/>
        <s v="TXN00684"/>
        <s v="TXN00685"/>
        <s v="TXN00686"/>
        <s v="TXN00687"/>
        <s v="TXN00688"/>
        <s v="TXN00689"/>
        <s v="TXN00690"/>
        <s v="TXN00691"/>
        <s v="TXN00692"/>
        <s v="TXN00693"/>
        <s v="TXN00694"/>
        <s v="TXN00695"/>
        <s v="TXN00696"/>
        <s v="TXN00697"/>
        <s v="TXN00698"/>
        <s v="TXN00699"/>
        <s v="TXN00700"/>
        <s v="TXN00701"/>
        <s v="TXN00702"/>
        <s v="TXN00703"/>
        <s v="TXN00704"/>
        <s v="TXN00705"/>
        <s v="TXN00706"/>
        <s v="TXN00707"/>
        <s v="TXN00708"/>
        <s v="TXN00709"/>
        <s v="TXN00710"/>
        <s v="TXN00711"/>
        <s v="TXN00712"/>
        <s v="TXN00713"/>
        <s v="TXN00714"/>
        <s v="TXN00715"/>
        <s v="TXN00716"/>
        <s v="TXN00717"/>
        <s v="TXN00718"/>
        <s v="TXN00719"/>
        <s v="TXN00720"/>
        <s v="TXN00721"/>
        <s v="TXN00722"/>
        <s v="TXN00723"/>
        <s v="TXN00724"/>
        <s v="TXN00725"/>
        <s v="TXN00726"/>
        <s v="TXN00727"/>
        <s v="TXN00728"/>
        <s v="TXN00729"/>
        <s v="TXN00730"/>
        <s v="TXN00731"/>
        <s v="TXN00732"/>
        <s v="TXN00733"/>
        <s v="TXN00734"/>
        <s v="TXN00735"/>
        <s v="TXN00736"/>
        <s v="TXN00737"/>
        <s v="TXN00738"/>
        <s v="TXN00739"/>
        <s v="TXN00740"/>
        <s v="TXN00741"/>
        <s v="TXN00742"/>
        <s v="TXN00743"/>
        <s v="TXN00744"/>
        <s v="TXN00745"/>
        <s v="TXN00746"/>
        <s v="TXN00747"/>
        <s v="TXN00748"/>
        <s v="TXN00749"/>
        <s v="TXN00750"/>
        <s v="TXN00751"/>
        <s v="TXN00752"/>
        <s v="TXN00753"/>
        <s v="TXN00754"/>
        <s v="TXN00755"/>
        <s v="TXN00756"/>
        <s v="TXN00757"/>
        <s v="TXN00758"/>
        <s v="TXN00759"/>
        <s v="TXN00760"/>
        <s v="TXN00761"/>
        <s v="TXN00762"/>
        <s v="TXN00763"/>
        <s v="TXN00764"/>
        <s v="TXN00765"/>
        <s v="TXN00766"/>
        <s v="TXN00767"/>
        <s v="TXN00768"/>
        <s v="TXN00769"/>
        <s v="TXN00770"/>
        <s v="TXN00771"/>
        <s v="TXN00772"/>
        <s v="TXN00773"/>
        <s v="TXN00774"/>
        <s v="TXN00775"/>
        <s v="TXN00776"/>
        <s v="TXN00777"/>
        <s v="TXN00778"/>
        <s v="TXN00779"/>
        <s v="TXN00780"/>
        <s v="TXN00781"/>
        <s v="TXN00782"/>
        <s v="TXN00783"/>
        <s v="TXN00784"/>
        <s v="TXN00785"/>
        <s v="TXN00786"/>
        <s v="TXN00787"/>
        <s v="TXN00788"/>
        <s v="TXN00789"/>
        <s v="TXN00790"/>
        <s v="TXN00791"/>
        <s v="TXN00792"/>
        <s v="TXN00793"/>
        <s v="TXN00794"/>
        <s v="TXN00795"/>
        <s v="TXN00796"/>
        <s v="TXN00797"/>
        <s v="TXN00798"/>
        <s v="TXN00799"/>
        <s v="TXN00800"/>
        <s v="TXN00801"/>
        <s v="TXN00802"/>
        <s v="TXN00803"/>
        <s v="TXN00804"/>
        <s v="TXN00805"/>
        <s v="TXN00806"/>
        <s v="TXN00807"/>
        <s v="TXN00808"/>
        <s v="TXN00809"/>
        <s v="TXN00810"/>
        <s v="TXN00811"/>
        <s v="TXN00812"/>
        <s v="TXN00813"/>
        <s v="TXN00814"/>
        <s v="TXN00815"/>
        <s v="TXN00816"/>
        <s v="TXN00817"/>
        <s v="TXN00818"/>
        <s v="TXN00819"/>
        <s v="TXN00820"/>
        <s v="TXN00821"/>
        <s v="TXN00822"/>
        <s v="TXN00823"/>
        <s v="TXN00824"/>
        <s v="TXN00825"/>
        <s v="TXN00826"/>
        <s v="TXN00827"/>
        <s v="TXN00828"/>
        <s v="TXN00829"/>
        <s v="TXN00830"/>
        <s v="TXN00831"/>
        <s v="TXN00832"/>
        <s v="TXN00833"/>
        <s v="TXN00834"/>
        <s v="TXN00835"/>
        <s v="TXN00836"/>
        <s v="TXN00837"/>
        <s v="TXN00838"/>
        <s v="TXN00839"/>
        <s v="TXN00840"/>
        <s v="TXN00841"/>
        <s v="TXN00842"/>
        <s v="TXN00843"/>
        <s v="TXN00844"/>
        <s v="TXN00845"/>
        <s v="TXN00846"/>
        <s v="TXN00847"/>
        <s v="TXN00848"/>
        <s v="TXN00849"/>
        <s v="TXN00850"/>
        <s v="TXN00851"/>
        <s v="TXN00852"/>
        <s v="TXN00853"/>
        <s v="TXN00854"/>
        <s v="TXN00855"/>
        <s v="TXN00856"/>
        <s v="TXN00857"/>
        <s v="TXN00858"/>
        <s v="TXN00859"/>
        <s v="TXN00860"/>
        <s v="TXN00861"/>
        <s v="TXN00862"/>
        <s v="TXN00863"/>
        <s v="TXN00864"/>
        <s v="TXN00865"/>
        <s v="TXN00866"/>
        <s v="TXN00867"/>
        <s v="TXN00868"/>
        <s v="TXN00869"/>
        <s v="TXN00870"/>
        <s v="TXN00871"/>
        <s v="TXN00872"/>
        <s v="TXN00873"/>
        <s v="TXN00874"/>
        <s v="TXN00875"/>
        <s v="TXN00876"/>
        <s v="TXN00877"/>
        <s v="TXN00878"/>
        <s v="TXN00879"/>
        <s v="TXN00880"/>
        <s v="TXN00881"/>
        <s v="TXN00882"/>
        <s v="TXN00883"/>
        <s v="TXN00884"/>
        <s v="TXN00885"/>
        <s v="TXN00886"/>
        <s v="TXN00887"/>
        <s v="TXN00888"/>
        <s v="TXN00889"/>
        <s v="TXN00890"/>
        <s v="TXN00891"/>
        <s v="TXN00892"/>
        <s v="TXN00893"/>
        <s v="TXN00894"/>
        <s v="TXN00895"/>
        <s v="TXN00896"/>
        <s v="TXN00897"/>
        <s v="TXN00898"/>
        <s v="TXN00899"/>
        <s v="TXN00900"/>
        <s v="TXN00901"/>
        <s v="TXN00902"/>
        <s v="TXN00903"/>
        <s v="TXN00904"/>
        <s v="TXN00905"/>
        <s v="TXN00906"/>
        <s v="TXN00907"/>
        <s v="TXN00908"/>
        <s v="TXN00909"/>
        <s v="TXN00910"/>
        <s v="TXN00911"/>
        <s v="TXN00912"/>
        <s v="TXN00913"/>
        <s v="TXN00914"/>
        <s v="TXN00915"/>
        <s v="TXN00916"/>
        <s v="TXN00917"/>
        <s v="TXN00918"/>
        <s v="TXN00919"/>
        <s v="TXN00920"/>
        <s v="TXN00921"/>
        <s v="TXN00922"/>
        <s v="TXN00923"/>
        <s v="TXN00924"/>
        <s v="TXN00925"/>
        <s v="TXN00926"/>
        <s v="TXN00927"/>
        <s v="TXN00928"/>
        <s v="TXN00929"/>
        <s v="TXN00930"/>
        <s v="TXN00931"/>
        <s v="TXN00932"/>
        <s v="TXN00933"/>
        <s v="TXN00934"/>
        <s v="TXN00935"/>
        <s v="TXN00936"/>
        <s v="TXN00937"/>
        <s v="TXN00938"/>
        <s v="TXN00939"/>
        <s v="TXN00940"/>
        <s v="TXN00941"/>
        <s v="TXN00942"/>
        <s v="TXN00943"/>
        <s v="TXN00944"/>
        <s v="TXN00945"/>
        <s v="TXN00946"/>
        <s v="TXN00947"/>
        <s v="TXN00948"/>
        <s v="TXN00949"/>
        <s v="TXN00950"/>
        <s v="TXN00951"/>
        <s v="TXN00952"/>
        <s v="TXN00953"/>
        <s v="TXN00954"/>
        <s v="TXN00955"/>
        <s v="TXN00956"/>
        <s v="TXN00957"/>
        <s v="TXN00958"/>
        <s v="TXN00959"/>
        <s v="TXN00960"/>
        <s v="TXN00961"/>
        <s v="TXN00962"/>
        <s v="TXN00963"/>
        <s v="TXN00964"/>
        <s v="TXN00965"/>
        <s v="TXN00966"/>
        <s v="TXN00967"/>
        <s v="TXN00968"/>
        <s v="TXN00969"/>
        <s v="TXN00970"/>
        <s v="TXN00971"/>
        <s v="TXN00972"/>
        <s v="TXN00973"/>
        <s v="TXN00974"/>
        <s v="TXN00975"/>
        <s v="TXN00976"/>
        <s v="TXN00977"/>
        <s v="TXN00978"/>
        <s v="TXN00979"/>
        <s v="TXN00980"/>
        <s v="TXN00981"/>
        <s v="TXN00982"/>
        <s v="TXN00983"/>
        <s v="TXN00984"/>
        <s v="TXN00985"/>
        <s v="TXN00986"/>
        <s v="TXN00987"/>
        <s v="TXN00988"/>
        <s v="TXN00989"/>
        <s v="TXN00990"/>
        <s v="TXN00991"/>
        <s v="TXN00992"/>
        <s v="TXN00993"/>
        <s v="TXN00994"/>
        <s v="TXN00995"/>
        <s v="TXN00996"/>
        <s v="TXN00997"/>
        <s v="TXN00998"/>
        <s v="TXN00999"/>
        <s v="TXN01000"/>
        <s v="TXN01001"/>
        <s v="TXN01002"/>
        <s v="TXN01003"/>
        <s v="TXN01004"/>
        <s v="TXN01005"/>
        <s v="TXN01006"/>
        <s v="TXN01007"/>
        <s v="TXN01008"/>
        <s v="TXN01009"/>
        <s v="TXN01010"/>
        <s v="TXN01011"/>
        <s v="TXN01012"/>
        <s v="TXN01013"/>
        <s v="TXN01014"/>
        <s v="TXN01015"/>
        <s v="TXN01016"/>
        <s v="TXN01017"/>
        <s v="TXN01018"/>
        <s v="TXN01019"/>
        <s v="TXN01020"/>
        <s v="TXN01021"/>
        <s v="TXN01022"/>
        <s v="TXN01023"/>
        <s v="TXN01024"/>
        <s v="TXN01025"/>
        <s v="TXN01026"/>
        <s v="TXN01027"/>
        <s v="TXN01028"/>
        <s v="TXN01029"/>
        <s v="TXN01030"/>
        <s v="TXN01031"/>
        <s v="TXN01032"/>
        <s v="TXN01033"/>
        <s v="TXN01034"/>
        <s v="TXN01035"/>
        <s v="TXN01036"/>
        <s v="TXN01037"/>
        <s v="TXN01038"/>
        <s v="TXN01039"/>
        <s v="TXN01040"/>
        <s v="TXN01041"/>
        <s v="TXN01042"/>
        <s v="TXN01043"/>
        <s v="TXN01044"/>
        <s v="TXN01045"/>
        <s v="TXN01046"/>
        <s v="TXN01047"/>
        <s v="TXN01048"/>
        <s v="TXN01049"/>
        <s v="TXN01050"/>
        <s v="TXN01051"/>
        <s v="TXN01052"/>
        <s v="TXN01053"/>
        <s v="TXN01054"/>
        <s v="TXN01055"/>
        <s v="TXN01056"/>
        <s v="TXN01057"/>
        <s v="TXN01058"/>
        <s v="TXN01059"/>
        <s v="TXN01060"/>
        <s v="TXN01061"/>
        <s v="TXN01062"/>
        <s v="TXN01063"/>
        <s v="TXN01064"/>
        <s v="TXN01065"/>
        <s v="TXN01066"/>
        <s v="TXN01067"/>
        <s v="TXN01068"/>
        <s v="TXN01069"/>
        <s v="TXN01070"/>
        <s v="TXN01071"/>
        <s v="TXN01072"/>
        <s v="TXN01073"/>
        <s v="TXN01074"/>
        <s v="TXN01075"/>
        <s v="TXN01076"/>
        <s v="TXN01077"/>
        <s v="TXN01078"/>
        <s v="TXN01079"/>
        <s v="TXN01080"/>
        <s v="TXN01081"/>
        <s v="TXN01082"/>
        <s v="TXN01083"/>
        <s v="TXN01084"/>
        <s v="TXN01085"/>
        <s v="TXN01086"/>
        <s v="TXN01087"/>
        <s v="TXN01088"/>
        <s v="TXN01089"/>
        <s v="TXN01090"/>
        <s v="TXN01091"/>
        <s v="TXN01092"/>
        <s v="TXN01093"/>
        <s v="TXN01094"/>
        <s v="TXN01095"/>
        <s v="TXN01096"/>
        <s v="TXN01097"/>
        <s v="TXN01098"/>
        <s v="TXN01099"/>
        <s v="TXN01100"/>
        <s v="TXN01101"/>
        <s v="TXN01102"/>
        <s v="TXN01103"/>
        <s v="TXN01104"/>
        <s v="TXN01105"/>
        <s v="TXN01106"/>
        <s v="TXN01107"/>
        <s v="TXN01108"/>
        <s v="TXN01109"/>
        <s v="TXN01110"/>
        <s v="TXN01111"/>
        <s v="TXN01112"/>
        <s v="TXN01113"/>
        <s v="TXN01114"/>
        <s v="TXN01115"/>
        <s v="TXN01116"/>
        <s v="TXN01117"/>
        <s v="TXN01118"/>
        <s v="TXN01119"/>
        <s v="TXN01120"/>
        <s v="TXN01121"/>
        <s v="TXN01122"/>
        <s v="TXN01123"/>
        <s v="TXN01124"/>
        <s v="TXN01125"/>
        <s v="TXN01126"/>
        <s v="TXN01127"/>
        <s v="TXN01128"/>
        <s v="TXN01129"/>
        <s v="TXN01130"/>
        <s v="TXN01131"/>
        <s v="TXN01132"/>
        <s v="TXN01133"/>
        <s v="TXN01134"/>
        <s v="TXN01135"/>
        <s v="TXN01136"/>
        <s v="TXN01137"/>
        <s v="TXN01138"/>
        <s v="TXN01139"/>
        <s v="TXN01140"/>
        <s v="TXN01141"/>
        <s v="TXN01142"/>
        <s v="TXN01143"/>
        <s v="TXN01144"/>
        <s v="TXN01145"/>
        <s v="TXN01146"/>
        <s v="TXN01147"/>
        <s v="TXN01148"/>
        <s v="TXN01149"/>
        <s v="TXN01150"/>
        <s v="TXN01151"/>
        <s v="TXN01152"/>
        <s v="TXN01153"/>
        <s v="TXN01154"/>
        <s v="TXN01155"/>
        <s v="TXN01156"/>
        <s v="TXN01157"/>
        <s v="TXN01158"/>
        <s v="TXN01159"/>
        <s v="TXN01160"/>
        <s v="TXN01161"/>
        <s v="TXN01162"/>
        <s v="TXN01163"/>
        <s v="TXN01164"/>
        <s v="TXN01165"/>
        <s v="TXN01166"/>
        <s v="TXN01167"/>
        <s v="TXN01168"/>
        <s v="TXN01169"/>
        <s v="TXN01170"/>
        <s v="TXN01171"/>
        <s v="TXN01172"/>
        <s v="TXN01173"/>
        <s v="TXN01174"/>
        <s v="TXN01175"/>
        <s v="TXN01176"/>
        <s v="TXN01177"/>
        <s v="TXN01178"/>
        <s v="TXN01179"/>
        <s v="TXN01180"/>
        <s v="TXN01181"/>
        <s v="TXN01182"/>
        <s v="TXN01183"/>
        <s v="TXN01184"/>
        <s v="TXN01185"/>
        <s v="TXN01186"/>
        <s v="TXN01187"/>
        <s v="TXN01188"/>
        <s v="TXN01189"/>
        <s v="TXN01190"/>
        <s v="TXN01191"/>
        <s v="TXN01192"/>
        <s v="TXN01193"/>
        <s v="TXN01194"/>
        <s v="TXN01195"/>
        <s v="TXN01196"/>
        <s v="TXN01197"/>
        <s v="TXN01198"/>
        <s v="TXN01199"/>
        <s v="TXN01200"/>
        <s v="TXN01201"/>
        <s v="TXN01202"/>
        <s v="TXN01203"/>
        <s v="TXN01204"/>
        <s v="TXN01205"/>
        <s v="TXN01206"/>
        <s v="TXN01207"/>
        <s v="TXN01208"/>
        <s v="TXN01209"/>
        <s v="TXN01210"/>
        <s v="TXN01211"/>
        <s v="TXN01212"/>
        <s v="TXN01213"/>
        <s v="TXN01214"/>
        <s v="TXN01215"/>
        <s v="TXN01216"/>
        <s v="TXN01217"/>
        <s v="TXN01218"/>
        <s v="TXN01219"/>
        <s v="TXN01220"/>
        <s v="TXN01221"/>
        <s v="TXN01222"/>
        <s v="TXN01223"/>
        <s v="TXN01224"/>
        <s v="TXN01225"/>
        <s v="TXN01226"/>
        <s v="TXN01227"/>
        <s v="TXN01228"/>
        <s v="TXN01229"/>
        <s v="TXN01230"/>
        <s v="TXN01231"/>
        <s v="TXN01232"/>
        <s v="TXN01233"/>
        <s v="TXN01234"/>
        <s v="TXN01235"/>
        <s v="TXN01236"/>
        <s v="TXN01237"/>
        <s v="TXN01238"/>
        <s v="TXN01239"/>
        <s v="TXN01240"/>
        <s v="TXN01241"/>
        <s v="TXN01242"/>
        <s v="TXN01243"/>
        <s v="TXN01244"/>
        <s v="TXN01245"/>
        <s v="TXN01246"/>
        <s v="TXN01247"/>
        <s v="TXN01248"/>
        <s v="TXN01249"/>
        <s v="TXN01250"/>
        <s v="TXN01251"/>
        <s v="TXN01252"/>
        <s v="TXN01253"/>
        <s v="TXN01254"/>
        <s v="TXN01255"/>
        <s v="TXN01256"/>
        <s v="TXN01257"/>
        <s v="TXN01258"/>
        <s v="TXN01259"/>
        <s v="TXN01260"/>
        <s v="TXN01261"/>
        <s v="TXN01262"/>
        <s v="TXN01263"/>
        <s v="TXN01264"/>
        <s v="TXN01265"/>
        <s v="TXN01266"/>
        <s v="TXN01267"/>
        <s v="TXN01268"/>
        <s v="TXN01269"/>
        <s v="TXN01270"/>
        <s v="TXN01271"/>
        <s v="TXN01272"/>
        <s v="TXN01273"/>
        <s v="TXN01274"/>
        <s v="TXN01275"/>
        <s v="TXN01276"/>
        <s v="TXN01277"/>
        <s v="TXN01278"/>
        <s v="TXN01279"/>
        <s v="TXN01280"/>
        <s v="TXN01281"/>
        <s v="TXN01282"/>
        <s v="TXN01283"/>
        <s v="TXN01284"/>
        <s v="TXN01285"/>
        <s v="TXN01286"/>
        <s v="TXN01287"/>
        <s v="TXN01288"/>
        <s v="TXN01289"/>
        <s v="TXN01290"/>
        <s v="TXN01291"/>
        <s v="TXN01292"/>
        <s v="TXN01293"/>
        <s v="TXN01294"/>
        <s v="TXN01295"/>
        <s v="TXN01296"/>
        <s v="TXN01297"/>
        <s v="TXN01298"/>
        <s v="TXN01299"/>
        <s v="TXN01300"/>
        <s v="TXN01301"/>
        <s v="TXN01302"/>
        <s v="TXN01303"/>
        <s v="TXN01304"/>
        <s v="TXN01305"/>
        <s v="TXN01306"/>
        <s v="TXN01307"/>
        <s v="TXN01308"/>
        <s v="TXN01309"/>
        <s v="TXN01310"/>
        <s v="TXN01311"/>
        <s v="TXN01312"/>
        <s v="TXN01313"/>
        <s v="TXN01314"/>
        <s v="TXN01315"/>
        <s v="TXN01316"/>
        <s v="TXN01317"/>
        <s v="TXN01318"/>
        <s v="TXN01319"/>
        <s v="TXN01320"/>
        <s v="TXN01321"/>
        <s v="TXN01322"/>
        <s v="TXN01323"/>
        <s v="TXN01324"/>
        <s v="TXN01325"/>
        <s v="TXN01326"/>
        <s v="TXN01327"/>
        <s v="TXN01328"/>
        <s v="TXN01329"/>
        <s v="TXN01330"/>
        <s v="TXN01331"/>
        <s v="TXN01332"/>
        <s v="TXN01333"/>
        <s v="TXN01334"/>
        <s v="TXN01335"/>
        <s v="TXN01336"/>
        <s v="TXN01337"/>
        <s v="TXN01338"/>
        <s v="TXN01339"/>
        <s v="TXN01340"/>
        <s v="TXN01341"/>
        <s v="TXN01342"/>
        <s v="TXN01343"/>
        <s v="TXN01344"/>
        <s v="TXN01345"/>
        <s v="TXN01346"/>
        <s v="TXN01347"/>
        <s v="TXN01348"/>
        <s v="TXN01349"/>
        <s v="TXN01350"/>
        <s v="TXN01351"/>
        <s v="TXN01352"/>
        <s v="TXN01353"/>
        <s v="TXN01354"/>
        <s v="TXN01355"/>
        <s v="TXN01356"/>
        <s v="TXN01357"/>
        <s v="TXN01358"/>
        <s v="TXN01359"/>
        <s v="TXN01360"/>
        <s v="TXN01361"/>
        <s v="TXN01362"/>
        <s v="TXN01363"/>
        <s v="TXN01364"/>
        <s v="TXN01365"/>
        <s v="TXN01366"/>
        <s v="TXN01367"/>
        <s v="TXN01368"/>
        <s v="TXN01369"/>
        <s v="TXN01370"/>
        <s v="TXN01371"/>
        <s v="TXN01372"/>
        <s v="TXN01373"/>
        <s v="TXN01374"/>
        <s v="TXN01375"/>
        <s v="TXN01376"/>
        <s v="TXN01377"/>
        <s v="TXN01378"/>
        <s v="TXN01379"/>
        <s v="TXN01380"/>
        <s v="TXN01381"/>
        <s v="TXN01382"/>
        <s v="TXN01383"/>
        <s v="TXN01384"/>
        <s v="TXN01385"/>
        <s v="TXN01386"/>
        <s v="TXN01387"/>
        <s v="TXN01388"/>
        <s v="TXN01389"/>
        <s v="TXN01390"/>
        <s v="TXN01391"/>
        <s v="TXN01392"/>
        <s v="TXN01393"/>
        <s v="TXN01394"/>
        <s v="TXN01395"/>
        <s v="TXN01396"/>
        <s v="TXN01397"/>
        <s v="TXN01398"/>
        <s v="TXN01399"/>
        <s v="TXN01400"/>
        <s v="TXN01401"/>
        <s v="TXN01402"/>
        <s v="TXN01403"/>
        <s v="TXN01404"/>
        <s v="TXN01405"/>
        <s v="TXN01406"/>
        <s v="TXN01407"/>
        <s v="TXN01408"/>
        <s v="TXN01409"/>
        <s v="TXN01410"/>
        <s v="TXN01411"/>
        <s v="TXN01412"/>
        <s v="TXN01413"/>
        <s v="TXN01414"/>
        <s v="TXN01415"/>
        <s v="TXN01416"/>
        <s v="TXN01417"/>
        <s v="TXN01418"/>
        <s v="TXN01419"/>
        <s v="TXN01420"/>
        <s v="TXN01421"/>
        <s v="TXN01422"/>
        <s v="TXN01423"/>
        <s v="TXN01424"/>
        <s v="TXN01425"/>
        <s v="TXN01426"/>
        <s v="TXN01427"/>
        <s v="TXN01428"/>
        <s v="TXN01429"/>
        <s v="TXN01430"/>
        <s v="TXN01431"/>
        <s v="TXN01432"/>
        <s v="TXN01433"/>
        <s v="TXN01434"/>
        <s v="TXN01435"/>
        <s v="TXN01436"/>
        <s v="TXN01437"/>
        <s v="TXN01438"/>
        <s v="TXN01439"/>
        <s v="TXN01440"/>
        <s v="TXN01441"/>
        <s v="TXN01442"/>
        <s v="TXN01443"/>
        <s v="TXN01444"/>
        <s v="TXN01445"/>
        <s v="TXN01446"/>
        <s v="TXN01447"/>
        <s v="TXN01448"/>
        <s v="TXN01449"/>
        <s v="TXN01450"/>
        <s v="TXN01451"/>
        <s v="TXN01452"/>
        <s v="TXN01453"/>
        <s v="TXN01454"/>
        <s v="TXN01455"/>
        <s v="TXN01456"/>
        <s v="TXN01457"/>
        <s v="TXN01458"/>
        <s v="TXN01459"/>
        <s v="TXN01460"/>
        <s v="TXN01461"/>
        <s v="TXN01462"/>
        <s v="TXN01463"/>
        <s v="TXN01464"/>
        <s v="TXN01465"/>
        <s v="TXN01466"/>
        <s v="TXN01467"/>
        <s v="TXN01468"/>
        <s v="TXN01469"/>
        <s v="TXN01470"/>
        <s v="TXN01471"/>
        <s v="TXN01472"/>
        <s v="TXN01473"/>
        <s v="TXN01474"/>
        <s v="TXN01475"/>
        <s v="TXN01476"/>
        <s v="TXN01477"/>
        <s v="TXN01478"/>
        <s v="TXN01479"/>
        <s v="TXN01480"/>
        <s v="TXN01481"/>
        <s v="TXN01482"/>
        <s v="TXN01483"/>
        <s v="TXN01484"/>
        <s v="TXN01485"/>
        <s v="TXN01486"/>
        <s v="TXN01487"/>
        <s v="TXN01488"/>
        <s v="TXN01489"/>
        <s v="TXN01490"/>
        <s v="TXN01491"/>
        <s v="TXN01492"/>
        <s v="TXN01493"/>
        <s v="TXN01494"/>
        <s v="TXN01495"/>
        <s v="TXN01496"/>
        <s v="TXN01497"/>
        <s v="TXN01498"/>
        <s v="TXN01499"/>
        <s v="TXN01500"/>
        <s v="TXN01501"/>
        <s v="TXN01502"/>
        <s v="TXN01503"/>
        <s v="TXN01504"/>
        <s v="TXN01505"/>
        <s v="TXN01506"/>
        <s v="TXN01507"/>
        <s v="TXN01508"/>
        <s v="TXN01509"/>
        <s v="TXN01510"/>
        <s v="TXN01511"/>
        <s v="TXN01512"/>
        <s v="TXN01513"/>
        <s v="TXN01514"/>
        <s v="TXN01515"/>
        <s v="TXN01516"/>
        <s v="TXN01517"/>
        <s v="TXN01518"/>
        <s v="TXN01519"/>
        <s v="TXN01520"/>
        <s v="TXN01521"/>
        <s v="TXN01522"/>
        <s v="TXN01523"/>
        <s v="TXN01524"/>
        <s v="TXN01525"/>
        <s v="TXN01526"/>
        <s v="TXN01527"/>
        <s v="TXN01528"/>
        <s v="TXN01529"/>
        <s v="TXN01530"/>
        <s v="TXN01531"/>
        <s v="TXN01532"/>
        <s v="TXN01533"/>
        <s v="TXN01534"/>
        <s v="TXN01535"/>
        <s v="TXN01536"/>
        <s v="TXN01537"/>
        <s v="TXN01538"/>
        <s v="TXN01539"/>
        <s v="TXN01540"/>
        <s v="TXN01541"/>
        <s v="TXN01542"/>
        <s v="TXN01543"/>
        <s v="TXN01544"/>
        <s v="TXN01545"/>
        <s v="TXN01546"/>
        <s v="TXN01547"/>
        <s v="TXN01548"/>
        <s v="TXN01549"/>
        <s v="TXN01550"/>
        <s v="TXN01551"/>
        <s v="TXN01552"/>
        <s v="TXN01553"/>
        <s v="TXN01554"/>
        <s v="TXN01555"/>
        <s v="TXN01556"/>
        <s v="TXN01557"/>
        <s v="TXN01558"/>
        <s v="TXN01559"/>
        <s v="TXN01560"/>
        <s v="TXN01561"/>
        <s v="TXN01562"/>
        <s v="TXN01563"/>
        <s v="TXN01564"/>
        <s v="TXN01565"/>
        <s v="TXN01566"/>
        <s v="TXN01567"/>
        <s v="TXN01568"/>
        <s v="TXN01569"/>
        <s v="TXN01570"/>
        <s v="TXN01571"/>
        <s v="TXN01572"/>
        <s v="TXN01573"/>
        <s v="TXN01574"/>
        <s v="TXN01575"/>
        <s v="TXN01576"/>
        <s v="TXN01577"/>
        <s v="TXN01578"/>
        <s v="TXN01579"/>
        <s v="TXN01580"/>
        <s v="TXN01581"/>
        <s v="TXN01582"/>
        <s v="TXN01583"/>
        <s v="TXN01584"/>
        <s v="TXN01585"/>
        <s v="TXN01586"/>
        <s v="TXN01587"/>
        <s v="TXN01588"/>
        <s v="TXN01589"/>
        <s v="TXN01590"/>
        <s v="TXN01591"/>
        <s v="TXN01592"/>
        <s v="TXN01593"/>
        <s v="TXN01594"/>
        <s v="TXN01595"/>
        <s v="TXN01596"/>
        <s v="TXN01597"/>
        <s v="TXN01598"/>
        <s v="TXN01599"/>
        <s v="TXN01600"/>
        <s v="TXN01601"/>
        <s v="TXN01602"/>
        <s v="TXN01603"/>
        <s v="TXN01604"/>
        <s v="TXN01605"/>
        <s v="TXN01606"/>
        <s v="TXN01607"/>
        <s v="TXN01608"/>
        <s v="TXN01609"/>
        <s v="TXN01610"/>
        <s v="TXN01611"/>
        <s v="TXN01612"/>
        <s v="TXN01613"/>
        <s v="TXN01614"/>
        <s v="TXN01615"/>
        <s v="TXN01616"/>
        <s v="TXN01617"/>
        <s v="TXN01618"/>
        <s v="TXN01619"/>
        <s v="TXN01620"/>
        <s v="TXN01621"/>
        <s v="TXN01622"/>
        <s v="TXN01623"/>
        <s v="TXN01624"/>
        <s v="TXN01625"/>
        <s v="TXN01626"/>
        <s v="TXN01627"/>
        <s v="TXN01628"/>
        <s v="TXN01629"/>
        <s v="TXN01630"/>
        <s v="TXN01631"/>
        <s v="TXN01632"/>
        <s v="TXN01633"/>
        <s v="TXN01634"/>
        <s v="TXN01635"/>
        <s v="TXN01636"/>
        <s v="TXN01637"/>
        <s v="TXN01638"/>
        <s v="TXN01639"/>
        <s v="TXN01640"/>
        <s v="TXN01641"/>
        <s v="TXN01642"/>
        <s v="TXN01643"/>
        <s v="TXN01644"/>
        <s v="TXN01645"/>
        <s v="TXN01646"/>
        <s v="TXN01647"/>
        <s v="TXN01648"/>
        <s v="TXN01649"/>
        <s v="TXN01650"/>
        <s v="TXN01651"/>
        <s v="TXN01652"/>
        <s v="TXN01653"/>
        <s v="TXN01654"/>
        <s v="TXN01655"/>
        <s v="TXN01656"/>
        <s v="TXN01657"/>
        <s v="TXN01658"/>
        <s v="TXN01659"/>
        <s v="TXN01660"/>
        <s v="TXN01661"/>
        <s v="TXN01662"/>
        <s v="TXN01663"/>
        <s v="TXN01664"/>
        <s v="TXN01665"/>
        <s v="TXN01666"/>
        <s v="TXN01667"/>
        <s v="TXN01668"/>
        <s v="TXN01669"/>
        <s v="TXN01670"/>
        <s v="TXN01671"/>
        <s v="TXN01672"/>
        <s v="TXN01673"/>
        <s v="TXN01674"/>
        <s v="TXN01675"/>
        <s v="TXN01676"/>
        <s v="TXN01677"/>
        <s v="TXN01678"/>
        <s v="TXN01679"/>
        <s v="TXN01680"/>
        <s v="TXN01681"/>
        <s v="TXN01682"/>
        <s v="TXN01683"/>
        <s v="TXN01684"/>
        <s v="TXN01685"/>
        <s v="TXN01686"/>
        <s v="TXN01687"/>
        <s v="TXN01688"/>
        <s v="TXN01689"/>
        <s v="TXN01690"/>
        <s v="TXN01691"/>
        <s v="TXN01692"/>
        <s v="TXN01693"/>
        <s v="TXN01694"/>
        <s v="TXN01695"/>
        <s v="TXN01696"/>
        <s v="TXN01697"/>
        <s v="TXN01698"/>
        <s v="TXN01699"/>
        <s v="TXN01700"/>
        <s v="TXN01701"/>
        <s v="TXN01702"/>
        <s v="TXN01703"/>
        <s v="TXN01704"/>
        <s v="TXN01705"/>
        <s v="TXN01706"/>
        <s v="TXN01707"/>
        <s v="TXN01708"/>
        <s v="TXN01709"/>
        <s v="TXN01710"/>
        <s v="TXN01711"/>
        <s v="TXN01712"/>
        <s v="TXN01713"/>
        <s v="TXN01714"/>
        <s v="TXN01715"/>
        <s v="TXN01716"/>
        <s v="TXN01717"/>
        <s v="TXN01718"/>
        <s v="TXN01719"/>
        <s v="TXN01720"/>
        <s v="TXN01721"/>
        <s v="TXN01722"/>
        <s v="TXN01723"/>
        <s v="TXN01724"/>
        <s v="TXN01725"/>
        <s v="TXN01726"/>
        <s v="TXN01727"/>
        <s v="TXN01728"/>
        <s v="TXN01729"/>
        <s v="TXN01730"/>
        <s v="TXN01731"/>
        <s v="TXN01732"/>
        <s v="TXN01733"/>
        <s v="TXN01734"/>
        <s v="TXN01735"/>
        <s v="TXN01736"/>
        <s v="TXN01737"/>
        <s v="TXN01738"/>
        <s v="TXN01739"/>
        <s v="TXN01740"/>
        <s v="TXN01741"/>
        <s v="TXN01742"/>
        <s v="TXN01743"/>
        <s v="TXN01744"/>
        <s v="TXN01745"/>
        <s v="TXN01746"/>
        <s v="TXN01747"/>
        <s v="TXN01748"/>
        <s v="TXN01749"/>
        <s v="TXN01750"/>
        <s v="TXN01751"/>
        <s v="TXN01752"/>
        <s v="TXN01753"/>
        <s v="TXN01754"/>
        <s v="TXN01755"/>
        <s v="TXN01756"/>
        <s v="TXN01757"/>
        <s v="TXN01758"/>
        <s v="TXN01759"/>
        <s v="TXN01760"/>
        <s v="TXN01761"/>
        <s v="TXN01762"/>
        <s v="TXN01763"/>
        <s v="TXN01764"/>
        <s v="TXN01765"/>
        <s v="TXN01766"/>
        <s v="TXN01767"/>
        <s v="TXN01768"/>
        <s v="TXN01769"/>
        <s v="TXN01770"/>
        <s v="TXN01771"/>
        <s v="TXN01772"/>
        <s v="TXN01773"/>
        <s v="TXN01774"/>
        <s v="TXN01775"/>
        <s v="TXN01776"/>
        <s v="TXN01777"/>
        <s v="TXN01778"/>
        <s v="TXN01779"/>
        <s v="TXN01780"/>
        <s v="TXN01781"/>
        <s v="TXN01782"/>
        <s v="TXN01783"/>
        <s v="TXN01784"/>
        <s v="TXN01785"/>
        <s v="TXN01786"/>
        <s v="TXN01787"/>
        <s v="TXN01788"/>
        <s v="TXN01789"/>
        <s v="TXN01790"/>
        <s v="TXN01791"/>
        <s v="TXN01792"/>
        <s v="TXN01793"/>
        <s v="TXN01794"/>
        <s v="TXN01795"/>
        <s v="TXN01796"/>
        <s v="TXN01797"/>
        <s v="TXN01798"/>
        <s v="TXN01799"/>
        <s v="TXN01800"/>
        <s v="TXN01801"/>
        <s v="TXN01802"/>
        <s v="TXN01803"/>
        <s v="TXN01804"/>
        <s v="TXN01805"/>
        <s v="TXN01806"/>
        <s v="TXN01807"/>
        <s v="TXN01808"/>
        <s v="TXN01809"/>
        <s v="TXN01810"/>
        <s v="TXN01811"/>
        <s v="TXN01812"/>
        <s v="TXN01813"/>
        <s v="TXN01814"/>
        <s v="TXN01815"/>
        <s v="TXN01816"/>
        <s v="TXN01817"/>
        <s v="TXN01818"/>
        <s v="TXN01819"/>
        <s v="TXN01820"/>
        <s v="TXN01821"/>
        <s v="TXN01822"/>
        <s v="TXN01823"/>
        <s v="TXN01824"/>
        <s v="TXN01825"/>
        <s v="TXN01826"/>
        <s v="TXN01827"/>
        <s v="TXN01828"/>
        <s v="TXN01829"/>
        <s v="TXN01830"/>
        <s v="TXN01831"/>
        <s v="TXN01832"/>
        <s v="TXN01833"/>
        <s v="TXN01834"/>
        <s v="TXN01835"/>
        <s v="TXN01836"/>
        <s v="TXN01837"/>
        <s v="TXN01838"/>
        <s v="TXN01839"/>
        <s v="TXN01840"/>
        <s v="TXN01841"/>
        <s v="TXN01842"/>
        <s v="TXN01843"/>
        <s v="TXN01844"/>
        <s v="TXN01845"/>
        <s v="TXN01846"/>
        <s v="TXN01847"/>
        <s v="TXN01848"/>
        <s v="TXN01849"/>
        <s v="TXN01850"/>
        <s v="TXN01851"/>
        <s v="TXN01852"/>
        <s v="TXN01853"/>
        <s v="TXN01854"/>
        <s v="TXN01855"/>
        <s v="TXN01856"/>
        <s v="TXN01857"/>
        <s v="TXN01858"/>
        <s v="TXN01859"/>
        <s v="TXN01860"/>
        <s v="TXN01861"/>
        <s v="TXN01862"/>
        <s v="TXN01863"/>
        <s v="TXN01864"/>
        <s v="TXN01865"/>
        <s v="TXN01866"/>
        <s v="TXN01867"/>
        <s v="TXN01868"/>
        <s v="TXN01869"/>
        <s v="TXN01870"/>
        <s v="TXN01871"/>
        <s v="TXN01872"/>
        <s v="TXN01873"/>
        <s v="TXN01874"/>
        <s v="TXN01875"/>
        <s v="TXN01876"/>
        <s v="TXN01877"/>
        <s v="TXN01878"/>
        <s v="TXN01879"/>
        <s v="TXN01880"/>
        <s v="TXN01881"/>
        <s v="TXN01882"/>
        <s v="TXN01883"/>
        <s v="TXN01884"/>
        <s v="TXN01885"/>
        <s v="TXN01886"/>
        <s v="TXN01887"/>
        <s v="TXN01888"/>
        <s v="TXN01889"/>
        <s v="TXN01890"/>
        <s v="TXN01891"/>
        <s v="TXN01892"/>
        <s v="TXN01893"/>
        <s v="TXN01894"/>
        <s v="TXN01895"/>
        <s v="TXN01896"/>
        <s v="TXN01897"/>
        <s v="TXN01898"/>
        <s v="TXN01899"/>
        <s v="TXN01900"/>
        <s v="TXN01901"/>
        <s v="TXN01902"/>
        <s v="TXN01903"/>
        <s v="TXN01904"/>
        <s v="TXN01905"/>
        <s v="TXN01906"/>
        <s v="TXN01907"/>
        <s v="TXN01908"/>
        <s v="TXN01909"/>
        <s v="TXN01910"/>
        <s v="TXN01911"/>
        <s v="TXN01912"/>
        <s v="TXN01913"/>
        <s v="TXN01914"/>
        <s v="TXN01915"/>
        <s v="TXN01916"/>
        <s v="TXN01917"/>
        <s v="TXN01918"/>
        <s v="TXN01919"/>
        <s v="TXN01920"/>
        <s v="TXN01921"/>
        <s v="TXN01922"/>
        <s v="TXN01923"/>
        <s v="TXN01924"/>
        <s v="TXN01925"/>
        <s v="TXN01926"/>
        <s v="TXN01927"/>
        <s v="TXN01928"/>
        <s v="TXN01929"/>
        <s v="TXN01930"/>
        <s v="TXN01931"/>
        <s v="TXN01932"/>
        <s v="TXN01933"/>
        <s v="TXN01934"/>
        <s v="TXN01935"/>
        <s v="TXN01936"/>
        <s v="TXN01937"/>
        <s v="TXN01938"/>
        <s v="TXN01939"/>
        <s v="TXN01940"/>
        <s v="TXN01941"/>
        <s v="TXN01942"/>
        <s v="TXN01943"/>
        <s v="TXN01944"/>
        <s v="TXN01945"/>
        <s v="TXN01946"/>
        <s v="TXN01947"/>
        <s v="TXN01948"/>
        <s v="TXN01949"/>
        <s v="TXN01950"/>
        <s v="TXN01951"/>
        <s v="TXN01952"/>
        <s v="TXN01953"/>
        <s v="TXN01954"/>
        <s v="TXN01955"/>
        <s v="TXN01956"/>
        <s v="TXN01957"/>
        <s v="TXN01958"/>
        <s v="TXN01959"/>
        <s v="TXN01960"/>
        <s v="TXN01961"/>
        <s v="TXN01962"/>
        <s v="TXN01963"/>
        <s v="TXN01964"/>
        <s v="TXN01965"/>
        <s v="TXN01966"/>
        <s v="TXN01967"/>
        <s v="TXN01968"/>
        <s v="TXN01969"/>
        <s v="TXN01970"/>
        <s v="TXN01971"/>
        <s v="TXN01972"/>
        <s v="TXN01973"/>
        <s v="TXN01974"/>
        <s v="TXN01975"/>
        <s v="TXN01976"/>
        <s v="TXN01977"/>
        <s v="TXN01978"/>
        <s v="TXN01979"/>
        <s v="TXN01980"/>
        <s v="TXN01981"/>
        <s v="TXN01982"/>
        <s v="TXN01983"/>
        <s v="TXN01984"/>
        <s v="TXN01985"/>
        <s v="TXN01986"/>
        <s v="TXN01987"/>
        <s v="TXN01988"/>
        <s v="TXN01989"/>
        <s v="TXN01990"/>
        <s v="TXN01991"/>
        <s v="TXN01992"/>
        <s v="TXN01993"/>
        <s v="TXN01994"/>
        <s v="TXN01995"/>
        <s v="TXN01996"/>
        <s v="TXN01997"/>
        <s v="TXN01998"/>
        <s v="TXN01999"/>
        <s v="TXN02000"/>
      </sharedItems>
    </cacheField>
    <cacheField name="Region" numFmtId="0">
      <sharedItems count="5">
        <s v="North"/>
        <s v="West"/>
        <s v="Central"/>
        <s v="East"/>
        <s v="South"/>
      </sharedItems>
    </cacheField>
    <cacheField name="NPA%" numFmtId="0">
      <sharedItems containsString="0" containsBlank="1" containsNumber="1" minValue="0.1874062968515742" maxValue="0.22088955522238882" count="6">
        <n v="0.19540229885057472"/>
        <n v="0.20789605197401298"/>
        <n v="0.22088955522238882"/>
        <n v="0.1874062968515742"/>
        <n v="0.1879060469765117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9.899555787037" createdVersion="8" refreshedVersion="8" minRefreshableVersion="3" recordCount="2000" xr:uid="{7E9784F1-B105-4571-A5F5-F000D3C54493}">
  <cacheSource type="worksheet">
    <worksheetSource name="Table2"/>
  </cacheSource>
  <cacheFields count="4">
    <cacheField name="Loan_Amount_Lakhs" numFmtId="0">
      <sharedItems containsString="0" containsBlank="1" containsNumber="1" minValue="1.04" maxValue="99.93"/>
    </cacheField>
    <cacheField name="Approval_Status" numFmtId="0">
      <sharedItems count="4">
        <s v="approved"/>
        <s v="Rejected "/>
        <s v="Rejected"/>
        <s v="Under Review"/>
      </sharedItems>
    </cacheField>
    <cacheField name="Recovery_Pct" numFmtId="0">
      <sharedItems containsString="0" containsBlank="1" containsNumber="1" minValue="76.05" maxValue="97.61"/>
    </cacheField>
    <cacheField name="Outstanding_Balance" numFmtId="0">
      <sharedItems containsSemiMixedTypes="0" containsString="0" containsNumber="1" minValue="0" maxValue="89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0.611202546293" createdVersion="8" refreshedVersion="8" minRefreshableVersion="3" recordCount="36" xr:uid="{CBF24609-76FD-4CAB-A8DF-B5F8132F7B90}">
  <cacheSource type="worksheet">
    <worksheetSource ref="O3:P39" sheet="KPL_Summary"/>
  </cacheSource>
  <cacheFields count="2"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Recovery_Pct" numFmtId="0">
      <sharedItems containsSemiMixedTypes="0" containsString="0" containsNumber="1" minValue="76.05" maxValue="97.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0.668357870367" createdVersion="8" refreshedVersion="8" minRefreshableVersion="3" recordCount="2000" xr:uid="{1607E844-9B09-42EA-B74E-21782D205033}">
  <cacheSource type="worksheet">
    <worksheetSource name="Table1"/>
  </cacheSource>
  <cacheFields count="18">
    <cacheField name="Transaction_ID" numFmtId="0">
      <sharedItems count="2000">
        <s v="TXN00001"/>
        <s v="TXN00002"/>
        <s v="TXN00003"/>
        <s v="TXN00004"/>
        <s v="TXN00005"/>
        <s v="TXN00006"/>
        <s v="TXN00007"/>
        <s v="TXN00008"/>
        <s v="TXN00009"/>
        <s v="TXN00010"/>
        <s v="TXN00011"/>
        <s v="TXN00012"/>
        <s v="TXN00013"/>
        <s v="TXN00014"/>
        <s v="TXN00015"/>
        <s v="TXN00016"/>
        <s v="TXN00017"/>
        <s v="TXN00018"/>
        <s v="TXN00019"/>
        <s v="TXN00020"/>
        <s v="TXN00021"/>
        <s v="TXN00022"/>
        <s v="TXN00023"/>
        <s v="TXN00024"/>
        <s v="TXN00025"/>
        <s v="TXN00026"/>
        <s v="TXN00027"/>
        <s v="TXN00028"/>
        <s v="TXN00029"/>
        <s v="TXN00030"/>
        <s v="TXN00031"/>
        <s v="TXN00032"/>
        <s v="TXN00033"/>
        <s v="TXN00034"/>
        <s v="TXN00035"/>
        <s v="TXN00036"/>
        <s v="TXN00037"/>
        <s v="TXN00038"/>
        <s v="TXN00039"/>
        <s v="TXN00040"/>
        <s v="TXN00041"/>
        <s v="TXN00042"/>
        <s v="TXN00043"/>
        <s v="TXN00044"/>
        <s v="TXN00045"/>
        <s v="TXN00046"/>
        <s v="TXN00047"/>
        <s v="TXN00048"/>
        <s v="TXN00049"/>
        <s v="TXN00050"/>
        <s v="TXN00051"/>
        <s v="TXN00052"/>
        <s v="TXN00053"/>
        <s v="TXN00054"/>
        <s v="TXN00055"/>
        <s v="TXN00056"/>
        <s v="TXN00057"/>
        <s v="TXN00058"/>
        <s v="TXN00059"/>
        <s v="TXN00060"/>
        <s v="TXN00061"/>
        <s v="TXN00062"/>
        <s v="TXN00063"/>
        <s v="TXN00064"/>
        <s v="TXN00065"/>
        <s v="TXN00066"/>
        <s v="TXN00067"/>
        <s v="TXN00068"/>
        <s v="TXN00069"/>
        <s v="TXN00070"/>
        <s v="TXN00071"/>
        <s v="TXN00072"/>
        <s v="TXN00073"/>
        <s v="TXN00074"/>
        <s v="TXN00075"/>
        <s v="TXN00076"/>
        <s v="TXN00077"/>
        <s v="TXN00078"/>
        <s v="TXN00079"/>
        <s v="TXN00080"/>
        <s v="TXN00081"/>
        <s v="TXN00082"/>
        <s v="TXN00083"/>
        <s v="TXN00084"/>
        <s v="TXN00085"/>
        <s v="TXN00086"/>
        <s v="TXN00087"/>
        <s v="TXN00088"/>
        <s v="TXN00089"/>
        <s v="TXN00090"/>
        <s v="TXN00091"/>
        <s v="TXN00092"/>
        <s v="TXN00093"/>
        <s v="TXN00094"/>
        <s v="TXN00095"/>
        <s v="TXN00096"/>
        <s v="TXN00097"/>
        <s v="TXN00098"/>
        <s v="TXN00099"/>
        <s v="TXN00100"/>
        <s v="TXN00101"/>
        <s v="TXN00102"/>
        <s v="TXN00103"/>
        <s v="TXN00104"/>
        <s v="TXN00105"/>
        <s v="TXN00106"/>
        <s v="TXN00107"/>
        <s v="TXN00108"/>
        <s v="TXN00109"/>
        <s v="TXN00110"/>
        <s v="TXN00111"/>
        <s v="TXN00112"/>
        <s v="TXN00113"/>
        <s v="TXN00114"/>
        <s v="TXN00115"/>
        <s v="TXN00116"/>
        <s v="TXN00117"/>
        <s v="TXN00118"/>
        <s v="TXN00119"/>
        <s v="TXN00120"/>
        <s v="TXN00121"/>
        <s v="TXN00122"/>
        <s v="TXN00123"/>
        <s v="TXN00124"/>
        <s v="TXN00125"/>
        <s v="TXN00126"/>
        <s v="TXN00127"/>
        <s v="TXN00128"/>
        <s v="TXN00129"/>
        <s v="TXN00130"/>
        <s v="TXN00131"/>
        <s v="TXN00132"/>
        <s v="TXN00133"/>
        <s v="TXN00134"/>
        <s v="TXN00135"/>
        <s v="TXN00136"/>
        <s v="TXN00137"/>
        <s v="TXN00138"/>
        <s v="TXN00139"/>
        <s v="TXN00140"/>
        <s v="TXN00141"/>
        <s v="TXN00142"/>
        <s v="TXN00143"/>
        <s v="TXN00144"/>
        <s v="TXN00145"/>
        <s v="TXN00146"/>
        <s v="TXN00147"/>
        <s v="TXN00148"/>
        <s v="TXN00149"/>
        <s v="TXN00150"/>
        <s v="TXN00151"/>
        <s v="TXN00152"/>
        <s v="TXN00153"/>
        <s v="TXN00154"/>
        <s v="TXN00155"/>
        <s v="TXN00156"/>
        <s v="TXN00157"/>
        <s v="TXN00158"/>
        <s v="TXN00159"/>
        <s v="TXN00160"/>
        <s v="TXN00161"/>
        <s v="TXN00162"/>
        <s v="TXN00163"/>
        <s v="TXN00164"/>
        <s v="TXN00165"/>
        <s v="TXN00166"/>
        <s v="TXN00167"/>
        <s v="TXN00168"/>
        <s v="TXN00169"/>
        <s v="TXN00170"/>
        <s v="TXN00171"/>
        <s v="TXN00172"/>
        <s v="TXN00173"/>
        <s v="TXN00174"/>
        <s v="TXN00175"/>
        <s v="TXN00176"/>
        <s v="TXN00177"/>
        <s v="TXN00178"/>
        <s v="TXN00179"/>
        <s v="TXN00180"/>
        <s v="TXN00181"/>
        <s v="TXN00182"/>
        <s v="TXN00183"/>
        <s v="TXN00184"/>
        <s v="TXN00185"/>
        <s v="TXN00186"/>
        <s v="TXN00187"/>
        <s v="TXN00188"/>
        <s v="TXN00189"/>
        <s v="TXN00190"/>
        <s v="TXN00191"/>
        <s v="TXN00192"/>
        <s v="TXN00193"/>
        <s v="TXN00194"/>
        <s v="TXN00195"/>
        <s v="TXN00196"/>
        <s v="TXN00197"/>
        <s v="TXN00198"/>
        <s v="TXN00199"/>
        <s v="TXN00200"/>
        <s v="TXN00201"/>
        <s v="TXN00202"/>
        <s v="TXN00203"/>
        <s v="TXN00204"/>
        <s v="TXN00205"/>
        <s v="TXN00206"/>
        <s v="TXN00207"/>
        <s v="TXN00208"/>
        <s v="TXN00209"/>
        <s v="TXN00210"/>
        <s v="TXN00211"/>
        <s v="TXN00212"/>
        <s v="TXN00213"/>
        <s v="TXN00214"/>
        <s v="TXN00215"/>
        <s v="TXN00216"/>
        <s v="TXN00217"/>
        <s v="TXN00218"/>
        <s v="TXN00219"/>
        <s v="TXN00220"/>
        <s v="TXN00221"/>
        <s v="TXN00222"/>
        <s v="TXN00223"/>
        <s v="TXN00224"/>
        <s v="TXN00225"/>
        <s v="TXN00226"/>
        <s v="TXN00227"/>
        <s v="TXN00228"/>
        <s v="TXN00229"/>
        <s v="TXN00230"/>
        <s v="TXN00231"/>
        <s v="TXN00232"/>
        <s v="TXN00233"/>
        <s v="TXN00234"/>
        <s v="TXN00235"/>
        <s v="TXN00236"/>
        <s v="TXN00237"/>
        <s v="TXN00238"/>
        <s v="TXN00239"/>
        <s v="TXN00240"/>
        <s v="TXN00241"/>
        <s v="TXN00242"/>
        <s v="TXN00243"/>
        <s v="TXN00244"/>
        <s v="TXN00245"/>
        <s v="TXN00246"/>
        <s v="TXN00247"/>
        <s v="TXN00248"/>
        <s v="TXN00249"/>
        <s v="TXN00250"/>
        <s v="TXN00251"/>
        <s v="TXN00252"/>
        <s v="TXN00253"/>
        <s v="TXN00254"/>
        <s v="TXN00255"/>
        <s v="TXN00256"/>
        <s v="TXN00257"/>
        <s v="TXN00258"/>
        <s v="TXN00259"/>
        <s v="TXN00260"/>
        <s v="TXN00261"/>
        <s v="TXN00262"/>
        <s v="TXN00263"/>
        <s v="TXN00264"/>
        <s v="TXN00265"/>
        <s v="TXN00266"/>
        <s v="TXN00267"/>
        <s v="TXN00268"/>
        <s v="TXN00269"/>
        <s v="TXN00270"/>
        <s v="TXN00271"/>
        <s v="TXN00272"/>
        <s v="TXN00273"/>
        <s v="TXN00274"/>
        <s v="TXN00275"/>
        <s v="TXN00276"/>
        <s v="TXN00277"/>
        <s v="TXN00278"/>
        <s v="TXN00279"/>
        <s v="TXN00280"/>
        <s v="TXN00281"/>
        <s v="TXN00282"/>
        <s v="TXN00283"/>
        <s v="TXN00284"/>
        <s v="TXN00285"/>
        <s v="TXN00286"/>
        <s v="TXN00287"/>
        <s v="TXN00288"/>
        <s v="TXN00289"/>
        <s v="TXN00290"/>
        <s v="TXN00291"/>
        <s v="TXN00292"/>
        <s v="TXN00293"/>
        <s v="TXN00294"/>
        <s v="TXN00295"/>
        <s v="TXN00296"/>
        <s v="TXN00297"/>
        <s v="TXN00298"/>
        <s v="TXN00299"/>
        <s v="TXN00300"/>
        <s v="TXN00301"/>
        <s v="TXN00302"/>
        <s v="TXN00303"/>
        <s v="TXN00304"/>
        <s v="TXN00305"/>
        <s v="TXN00306"/>
        <s v="TXN00307"/>
        <s v="TXN00308"/>
        <s v="TXN00309"/>
        <s v="TXN00310"/>
        <s v="TXN00311"/>
        <s v="TXN00312"/>
        <s v="TXN00313"/>
        <s v="TXN00314"/>
        <s v="TXN00315"/>
        <s v="TXN00316"/>
        <s v="TXN00317"/>
        <s v="TXN00318"/>
        <s v="TXN00319"/>
        <s v="TXN00320"/>
        <s v="TXN00321"/>
        <s v="TXN00322"/>
        <s v="TXN00323"/>
        <s v="TXN00324"/>
        <s v="TXN00325"/>
        <s v="TXN00326"/>
        <s v="TXN00327"/>
        <s v="TXN00328"/>
        <s v="TXN00329"/>
        <s v="TXN00330"/>
        <s v="TXN00331"/>
        <s v="TXN00332"/>
        <s v="TXN00333"/>
        <s v="TXN00334"/>
        <s v="TXN00335"/>
        <s v="TXN00336"/>
        <s v="TXN00337"/>
        <s v="TXN00338"/>
        <s v="TXN00339"/>
        <s v="TXN00340"/>
        <s v="TXN00341"/>
        <s v="TXN00342"/>
        <s v="TXN00343"/>
        <s v="TXN00344"/>
        <s v="TXN00345"/>
        <s v="TXN00346"/>
        <s v="TXN00347"/>
        <s v="TXN00348"/>
        <s v="TXN00349"/>
        <s v="TXN00350"/>
        <s v="TXN00351"/>
        <s v="TXN00352"/>
        <s v="TXN00353"/>
        <s v="TXN00354"/>
        <s v="TXN00355"/>
        <s v="TXN00356"/>
        <s v="TXN00357"/>
        <s v="TXN00358"/>
        <s v="TXN00359"/>
        <s v="TXN00360"/>
        <s v="TXN00361"/>
        <s v="TXN00362"/>
        <s v="TXN00363"/>
        <s v="TXN00364"/>
        <s v="TXN00365"/>
        <s v="TXN00366"/>
        <s v="TXN00367"/>
        <s v="TXN00368"/>
        <s v="TXN00369"/>
        <s v="TXN00370"/>
        <s v="TXN00371"/>
        <s v="TXN00372"/>
        <s v="TXN00373"/>
        <s v="TXN00374"/>
        <s v="TXN00375"/>
        <s v="TXN00376"/>
        <s v="TXN00377"/>
        <s v="TXN00378"/>
        <s v="TXN00379"/>
        <s v="TXN00380"/>
        <s v="TXN00381"/>
        <s v="TXN00382"/>
        <s v="TXN00383"/>
        <s v="TXN00384"/>
        <s v="TXN00385"/>
        <s v="TXN00386"/>
        <s v="TXN00387"/>
        <s v="TXN00388"/>
        <s v="TXN00389"/>
        <s v="TXN00390"/>
        <s v="TXN00391"/>
        <s v="TXN00392"/>
        <s v="TXN00393"/>
        <s v="TXN00394"/>
        <s v="TXN00395"/>
        <s v="TXN00396"/>
        <s v="TXN00397"/>
        <s v="TXN00398"/>
        <s v="TXN00399"/>
        <s v="TXN00400"/>
        <s v="TXN00401"/>
        <s v="TXN00402"/>
        <s v="TXN00403"/>
        <s v="TXN00404"/>
        <s v="TXN00405"/>
        <s v="TXN00406"/>
        <s v="TXN00407"/>
        <s v="TXN00408"/>
        <s v="TXN00409"/>
        <s v="TXN00410"/>
        <s v="TXN00411"/>
        <s v="TXN00412"/>
        <s v="TXN00413"/>
        <s v="TXN00414"/>
        <s v="TXN00415"/>
        <s v="TXN00416"/>
        <s v="TXN00417"/>
        <s v="TXN00418"/>
        <s v="TXN00419"/>
        <s v="TXN00420"/>
        <s v="TXN00421"/>
        <s v="TXN00422"/>
        <s v="TXN00423"/>
        <s v="TXN00424"/>
        <s v="TXN00425"/>
        <s v="TXN00426"/>
        <s v="TXN00427"/>
        <s v="TXN00428"/>
        <s v="TXN00429"/>
        <s v="TXN00430"/>
        <s v="TXN00431"/>
        <s v="TXN00432"/>
        <s v="TXN00433"/>
        <s v="TXN00434"/>
        <s v="TXN00435"/>
        <s v="TXN00436"/>
        <s v="TXN00437"/>
        <s v="TXN00438"/>
        <s v="TXN00439"/>
        <s v="TXN00440"/>
        <s v="TXN00441"/>
        <s v="TXN00442"/>
        <s v="TXN00443"/>
        <s v="TXN00444"/>
        <s v="TXN00445"/>
        <s v="TXN00446"/>
        <s v="TXN00447"/>
        <s v="TXN00448"/>
        <s v="TXN00449"/>
        <s v="TXN00450"/>
        <s v="TXN00451"/>
        <s v="TXN00452"/>
        <s v="TXN00453"/>
        <s v="TXN00454"/>
        <s v="TXN00455"/>
        <s v="TXN00456"/>
        <s v="TXN00457"/>
        <s v="TXN00458"/>
        <s v="TXN00459"/>
        <s v="TXN00460"/>
        <s v="TXN00461"/>
        <s v="TXN00462"/>
        <s v="TXN00463"/>
        <s v="TXN00464"/>
        <s v="TXN00465"/>
        <s v="TXN00466"/>
        <s v="TXN00467"/>
        <s v="TXN00468"/>
        <s v="TXN00469"/>
        <s v="TXN00470"/>
        <s v="TXN00471"/>
        <s v="TXN00472"/>
        <s v="TXN00473"/>
        <s v="TXN00474"/>
        <s v="TXN00475"/>
        <s v="TXN00476"/>
        <s v="TXN00477"/>
        <s v="TXN00478"/>
        <s v="TXN00479"/>
        <s v="TXN00480"/>
        <s v="TXN00481"/>
        <s v="TXN00482"/>
        <s v="TXN00483"/>
        <s v="TXN00484"/>
        <s v="TXN00485"/>
        <s v="TXN00486"/>
        <s v="TXN00487"/>
        <s v="TXN00488"/>
        <s v="TXN00489"/>
        <s v="TXN00490"/>
        <s v="TXN00491"/>
        <s v="TXN00492"/>
        <s v="TXN00493"/>
        <s v="TXN00494"/>
        <s v="TXN00495"/>
        <s v="TXN00496"/>
        <s v="TXN00497"/>
        <s v="TXN00498"/>
        <s v="TXN00499"/>
        <s v="TXN00500"/>
        <s v="TXN00501"/>
        <s v="TXN00502"/>
        <s v="TXN00503"/>
        <s v="TXN00504"/>
        <s v="TXN00505"/>
        <s v="TXN00506"/>
        <s v="TXN00507"/>
        <s v="TXN00508"/>
        <s v="TXN00509"/>
        <s v="TXN00510"/>
        <s v="TXN00511"/>
        <s v="TXN00512"/>
        <s v="TXN00513"/>
        <s v="TXN00514"/>
        <s v="TXN00515"/>
        <s v="TXN00516"/>
        <s v="TXN00517"/>
        <s v="TXN00518"/>
        <s v="TXN00519"/>
        <s v="TXN00520"/>
        <s v="TXN00521"/>
        <s v="TXN00522"/>
        <s v="TXN00523"/>
        <s v="TXN00524"/>
        <s v="TXN00525"/>
        <s v="TXN00526"/>
        <s v="TXN00527"/>
        <s v="TXN00528"/>
        <s v="TXN00529"/>
        <s v="TXN00530"/>
        <s v="TXN00531"/>
        <s v="TXN00532"/>
        <s v="TXN00533"/>
        <s v="TXN00534"/>
        <s v="TXN00535"/>
        <s v="TXN00536"/>
        <s v="TXN00537"/>
        <s v="TXN00538"/>
        <s v="TXN00539"/>
        <s v="TXN00540"/>
        <s v="TXN00541"/>
        <s v="TXN00542"/>
        <s v="TXN00543"/>
        <s v="TXN00544"/>
        <s v="TXN00545"/>
        <s v="TXN00546"/>
        <s v="TXN00547"/>
        <s v="TXN00548"/>
        <s v="TXN00549"/>
        <s v="TXN00550"/>
        <s v="TXN00551"/>
        <s v="TXN00552"/>
        <s v="TXN00553"/>
        <s v="TXN00554"/>
        <s v="TXN00555"/>
        <s v="TXN00556"/>
        <s v="TXN00557"/>
        <s v="TXN00558"/>
        <s v="TXN00559"/>
        <s v="TXN00560"/>
        <s v="TXN00561"/>
        <s v="TXN00562"/>
        <s v="TXN00563"/>
        <s v="TXN00564"/>
        <s v="TXN00565"/>
        <s v="TXN00566"/>
        <s v="TXN00567"/>
        <s v="TXN00568"/>
        <s v="TXN00569"/>
        <s v="TXN00570"/>
        <s v="TXN00571"/>
        <s v="TXN00572"/>
        <s v="TXN00573"/>
        <s v="TXN00574"/>
        <s v="TXN00575"/>
        <s v="TXN00576"/>
        <s v="TXN00577"/>
        <s v="TXN00578"/>
        <s v="TXN00579"/>
        <s v="TXN00580"/>
        <s v="TXN00581"/>
        <s v="TXN00582"/>
        <s v="TXN00583"/>
        <s v="TXN00584"/>
        <s v="TXN00585"/>
        <s v="TXN00586"/>
        <s v="TXN00587"/>
        <s v="TXN00588"/>
        <s v="TXN00589"/>
        <s v="TXN00590"/>
        <s v="TXN00591"/>
        <s v="TXN00592"/>
        <s v="TXN00593"/>
        <s v="TXN00594"/>
        <s v="TXN00595"/>
        <s v="TXN00596"/>
        <s v="TXN00597"/>
        <s v="TXN00598"/>
        <s v="TXN00599"/>
        <s v="TXN00600"/>
        <s v="TXN00601"/>
        <s v="TXN00602"/>
        <s v="TXN00603"/>
        <s v="TXN00604"/>
        <s v="TXN00605"/>
        <s v="TXN00606"/>
        <s v="TXN00607"/>
        <s v="TXN00608"/>
        <s v="TXN00609"/>
        <s v="TXN00610"/>
        <s v="TXN00611"/>
        <s v="TXN00612"/>
        <s v="TXN00613"/>
        <s v="TXN00614"/>
        <s v="TXN00615"/>
        <s v="TXN00616"/>
        <s v="TXN00617"/>
        <s v="TXN00618"/>
        <s v="TXN00619"/>
        <s v="TXN00620"/>
        <s v="TXN00621"/>
        <s v="TXN00622"/>
        <s v="TXN00623"/>
        <s v="TXN00624"/>
        <s v="TXN00625"/>
        <s v="TXN00626"/>
        <s v="TXN00627"/>
        <s v="TXN00628"/>
        <s v="TXN00629"/>
        <s v="TXN00630"/>
        <s v="TXN00631"/>
        <s v="TXN00632"/>
        <s v="TXN00633"/>
        <s v="TXN00634"/>
        <s v="TXN00635"/>
        <s v="TXN00636"/>
        <s v="TXN00637"/>
        <s v="TXN00638"/>
        <s v="TXN00639"/>
        <s v="TXN00640"/>
        <s v="TXN00641"/>
        <s v="TXN00642"/>
        <s v="TXN00643"/>
        <s v="TXN00644"/>
        <s v="TXN00645"/>
        <s v="TXN00646"/>
        <s v="TXN00647"/>
        <s v="TXN00648"/>
        <s v="TXN00649"/>
        <s v="TXN00650"/>
        <s v="TXN00651"/>
        <s v="TXN00652"/>
        <s v="TXN00653"/>
        <s v="TXN00654"/>
        <s v="TXN00655"/>
        <s v="TXN00656"/>
        <s v="TXN00657"/>
        <s v="TXN00658"/>
        <s v="TXN00659"/>
        <s v="TXN00660"/>
        <s v="TXN00661"/>
        <s v="TXN00662"/>
        <s v="TXN00663"/>
        <s v="TXN00664"/>
        <s v="TXN00665"/>
        <s v="TXN00666"/>
        <s v="TXN00667"/>
        <s v="TXN00668"/>
        <s v="TXN00669"/>
        <s v="TXN00670"/>
        <s v="TXN00671"/>
        <s v="TXN00672"/>
        <s v="TXN00673"/>
        <s v="TXN00674"/>
        <s v="TXN00675"/>
        <s v="TXN00676"/>
        <s v="TXN00677"/>
        <s v="TXN00678"/>
        <s v="TXN00679"/>
        <s v="TXN00680"/>
        <s v="TXN00681"/>
        <s v="TXN00682"/>
        <s v="TXN00683"/>
        <s v="TXN00684"/>
        <s v="TXN00685"/>
        <s v="TXN00686"/>
        <s v="TXN00687"/>
        <s v="TXN00688"/>
        <s v="TXN00689"/>
        <s v="TXN00690"/>
        <s v="TXN00691"/>
        <s v="TXN00692"/>
        <s v="TXN00693"/>
        <s v="TXN00694"/>
        <s v="TXN00695"/>
        <s v="TXN00696"/>
        <s v="TXN00697"/>
        <s v="TXN00698"/>
        <s v="TXN00699"/>
        <s v="TXN00700"/>
        <s v="TXN00701"/>
        <s v="TXN00702"/>
        <s v="TXN00703"/>
        <s v="TXN00704"/>
        <s v="TXN00705"/>
        <s v="TXN00706"/>
        <s v="TXN00707"/>
        <s v="TXN00708"/>
        <s v="TXN00709"/>
        <s v="TXN00710"/>
        <s v="TXN00711"/>
        <s v="TXN00712"/>
        <s v="TXN00713"/>
        <s v="TXN00714"/>
        <s v="TXN00715"/>
        <s v="TXN00716"/>
        <s v="TXN00717"/>
        <s v="TXN00718"/>
        <s v="TXN00719"/>
        <s v="TXN00720"/>
        <s v="TXN00721"/>
        <s v="TXN00722"/>
        <s v="TXN00723"/>
        <s v="TXN00724"/>
        <s v="TXN00725"/>
        <s v="TXN00726"/>
        <s v="TXN00727"/>
        <s v="TXN00728"/>
        <s v="TXN00729"/>
        <s v="TXN00730"/>
        <s v="TXN00731"/>
        <s v="TXN00732"/>
        <s v="TXN00733"/>
        <s v="TXN00734"/>
        <s v="TXN00735"/>
        <s v="TXN00736"/>
        <s v="TXN00737"/>
        <s v="TXN00738"/>
        <s v="TXN00739"/>
        <s v="TXN00740"/>
        <s v="TXN00741"/>
        <s v="TXN00742"/>
        <s v="TXN00743"/>
        <s v="TXN00744"/>
        <s v="TXN00745"/>
        <s v="TXN00746"/>
        <s v="TXN00747"/>
        <s v="TXN00748"/>
        <s v="TXN00749"/>
        <s v="TXN00750"/>
        <s v="TXN00751"/>
        <s v="TXN00752"/>
        <s v="TXN00753"/>
        <s v="TXN00754"/>
        <s v="TXN00755"/>
        <s v="TXN00756"/>
        <s v="TXN00757"/>
        <s v="TXN00758"/>
        <s v="TXN00759"/>
        <s v="TXN00760"/>
        <s v="TXN00761"/>
        <s v="TXN00762"/>
        <s v="TXN00763"/>
        <s v="TXN00764"/>
        <s v="TXN00765"/>
        <s v="TXN00766"/>
        <s v="TXN00767"/>
        <s v="TXN00768"/>
        <s v="TXN00769"/>
        <s v="TXN00770"/>
        <s v="TXN00771"/>
        <s v="TXN00772"/>
        <s v="TXN00773"/>
        <s v="TXN00774"/>
        <s v="TXN00775"/>
        <s v="TXN00776"/>
        <s v="TXN00777"/>
        <s v="TXN00778"/>
        <s v="TXN00779"/>
        <s v="TXN00780"/>
        <s v="TXN00781"/>
        <s v="TXN00782"/>
        <s v="TXN00783"/>
        <s v="TXN00784"/>
        <s v="TXN00785"/>
        <s v="TXN00786"/>
        <s v="TXN00787"/>
        <s v="TXN00788"/>
        <s v="TXN00789"/>
        <s v="TXN00790"/>
        <s v="TXN00791"/>
        <s v="TXN00792"/>
        <s v="TXN00793"/>
        <s v="TXN00794"/>
        <s v="TXN00795"/>
        <s v="TXN00796"/>
        <s v="TXN00797"/>
        <s v="TXN00798"/>
        <s v="TXN00799"/>
        <s v="TXN00800"/>
        <s v="TXN00801"/>
        <s v="TXN00802"/>
        <s v="TXN00803"/>
        <s v="TXN00804"/>
        <s v="TXN00805"/>
        <s v="TXN00806"/>
        <s v="TXN00807"/>
        <s v="TXN00808"/>
        <s v="TXN00809"/>
        <s v="TXN00810"/>
        <s v="TXN00811"/>
        <s v="TXN00812"/>
        <s v="TXN00813"/>
        <s v="TXN00814"/>
        <s v="TXN00815"/>
        <s v="TXN00816"/>
        <s v="TXN00817"/>
        <s v="TXN00818"/>
        <s v="TXN00819"/>
        <s v="TXN00820"/>
        <s v="TXN00821"/>
        <s v="TXN00822"/>
        <s v="TXN00823"/>
        <s v="TXN00824"/>
        <s v="TXN00825"/>
        <s v="TXN00826"/>
        <s v="TXN00827"/>
        <s v="TXN00828"/>
        <s v="TXN00829"/>
        <s v="TXN00830"/>
        <s v="TXN00831"/>
        <s v="TXN00832"/>
        <s v="TXN00833"/>
        <s v="TXN00834"/>
        <s v="TXN00835"/>
        <s v="TXN00836"/>
        <s v="TXN00837"/>
        <s v="TXN00838"/>
        <s v="TXN00839"/>
        <s v="TXN00840"/>
        <s v="TXN00841"/>
        <s v="TXN00842"/>
        <s v="TXN00843"/>
        <s v="TXN00844"/>
        <s v="TXN00845"/>
        <s v="TXN00846"/>
        <s v="TXN00847"/>
        <s v="TXN00848"/>
        <s v="TXN00849"/>
        <s v="TXN00850"/>
        <s v="TXN00851"/>
        <s v="TXN00852"/>
        <s v="TXN00853"/>
        <s v="TXN00854"/>
        <s v="TXN00855"/>
        <s v="TXN00856"/>
        <s v="TXN00857"/>
        <s v="TXN00858"/>
        <s v="TXN00859"/>
        <s v="TXN00860"/>
        <s v="TXN00861"/>
        <s v="TXN00862"/>
        <s v="TXN00863"/>
        <s v="TXN00864"/>
        <s v="TXN00865"/>
        <s v="TXN00866"/>
        <s v="TXN00867"/>
        <s v="TXN00868"/>
        <s v="TXN00869"/>
        <s v="TXN00870"/>
        <s v="TXN00871"/>
        <s v="TXN00872"/>
        <s v="TXN00873"/>
        <s v="TXN00874"/>
        <s v="TXN00875"/>
        <s v="TXN00876"/>
        <s v="TXN00877"/>
        <s v="TXN00878"/>
        <s v="TXN00879"/>
        <s v="TXN00880"/>
        <s v="TXN00881"/>
        <s v="TXN00882"/>
        <s v="TXN00883"/>
        <s v="TXN00884"/>
        <s v="TXN00885"/>
        <s v="TXN00886"/>
        <s v="TXN00887"/>
        <s v="TXN00888"/>
        <s v="TXN00889"/>
        <s v="TXN00890"/>
        <s v="TXN00891"/>
        <s v="TXN00892"/>
        <s v="TXN00893"/>
        <s v="TXN00894"/>
        <s v="TXN00895"/>
        <s v="TXN00896"/>
        <s v="TXN00897"/>
        <s v="TXN00898"/>
        <s v="TXN00899"/>
        <s v="TXN00900"/>
        <s v="TXN00901"/>
        <s v="TXN00902"/>
        <s v="TXN00903"/>
        <s v="TXN00904"/>
        <s v="TXN00905"/>
        <s v="TXN00906"/>
        <s v="TXN00907"/>
        <s v="TXN00908"/>
        <s v="TXN00909"/>
        <s v="TXN00910"/>
        <s v="TXN00911"/>
        <s v="TXN00912"/>
        <s v="TXN00913"/>
        <s v="TXN00914"/>
        <s v="TXN00915"/>
        <s v="TXN00916"/>
        <s v="TXN00917"/>
        <s v="TXN00918"/>
        <s v="TXN00919"/>
        <s v="TXN00920"/>
        <s v="TXN00921"/>
        <s v="TXN00922"/>
        <s v="TXN00923"/>
        <s v="TXN00924"/>
        <s v="TXN00925"/>
        <s v="TXN00926"/>
        <s v="TXN00927"/>
        <s v="TXN00928"/>
        <s v="TXN00929"/>
        <s v="TXN00930"/>
        <s v="TXN00931"/>
        <s v="TXN00932"/>
        <s v="TXN00933"/>
        <s v="TXN00934"/>
        <s v="TXN00935"/>
        <s v="TXN00936"/>
        <s v="TXN00937"/>
        <s v="TXN00938"/>
        <s v="TXN00939"/>
        <s v="TXN00940"/>
        <s v="TXN00941"/>
        <s v="TXN00942"/>
        <s v="TXN00943"/>
        <s v="TXN00944"/>
        <s v="TXN00945"/>
        <s v="TXN00946"/>
        <s v="TXN00947"/>
        <s v="TXN00948"/>
        <s v="TXN00949"/>
        <s v="TXN00950"/>
        <s v="TXN00951"/>
        <s v="TXN00952"/>
        <s v="TXN00953"/>
        <s v="TXN00954"/>
        <s v="TXN00955"/>
        <s v="TXN00956"/>
        <s v="TXN00957"/>
        <s v="TXN00958"/>
        <s v="TXN00959"/>
        <s v="TXN00960"/>
        <s v="TXN00961"/>
        <s v="TXN00962"/>
        <s v="TXN00963"/>
        <s v="TXN00964"/>
        <s v="TXN00965"/>
        <s v="TXN00966"/>
        <s v="TXN00967"/>
        <s v="TXN00968"/>
        <s v="TXN00969"/>
        <s v="TXN00970"/>
        <s v="TXN00971"/>
        <s v="TXN00972"/>
        <s v="TXN00973"/>
        <s v="TXN00974"/>
        <s v="TXN00975"/>
        <s v="TXN00976"/>
        <s v="TXN00977"/>
        <s v="TXN00978"/>
        <s v="TXN00979"/>
        <s v="TXN00980"/>
        <s v="TXN00981"/>
        <s v="TXN00982"/>
        <s v="TXN00983"/>
        <s v="TXN00984"/>
        <s v="TXN00985"/>
        <s v="TXN00986"/>
        <s v="TXN00987"/>
        <s v="TXN00988"/>
        <s v="TXN00989"/>
        <s v="TXN00990"/>
        <s v="TXN00991"/>
        <s v="TXN00992"/>
        <s v="TXN00993"/>
        <s v="TXN00994"/>
        <s v="TXN00995"/>
        <s v="TXN00996"/>
        <s v="TXN00997"/>
        <s v="TXN00998"/>
        <s v="TXN00999"/>
        <s v="TXN01000"/>
        <s v="TXN01001"/>
        <s v="TXN01002"/>
        <s v="TXN01003"/>
        <s v="TXN01004"/>
        <s v="TXN01005"/>
        <s v="TXN01006"/>
        <s v="TXN01007"/>
        <s v="TXN01008"/>
        <s v="TXN01009"/>
        <s v="TXN01010"/>
        <s v="TXN01011"/>
        <s v="TXN01012"/>
        <s v="TXN01013"/>
        <s v="TXN01014"/>
        <s v="TXN01015"/>
        <s v="TXN01016"/>
        <s v="TXN01017"/>
        <s v="TXN01018"/>
        <s v="TXN01019"/>
        <s v="TXN01020"/>
        <s v="TXN01021"/>
        <s v="TXN01022"/>
        <s v="TXN01023"/>
        <s v="TXN01024"/>
        <s v="TXN01025"/>
        <s v="TXN01026"/>
        <s v="TXN01027"/>
        <s v="TXN01028"/>
        <s v="TXN01029"/>
        <s v="TXN01030"/>
        <s v="TXN01031"/>
        <s v="TXN01032"/>
        <s v="TXN01033"/>
        <s v="TXN01034"/>
        <s v="TXN01035"/>
        <s v="TXN01036"/>
        <s v="TXN01037"/>
        <s v="TXN01038"/>
        <s v="TXN01039"/>
        <s v="TXN01040"/>
        <s v="TXN01041"/>
        <s v="TXN01042"/>
        <s v="TXN01043"/>
        <s v="TXN01044"/>
        <s v="TXN01045"/>
        <s v="TXN01046"/>
        <s v="TXN01047"/>
        <s v="TXN01048"/>
        <s v="TXN01049"/>
        <s v="TXN01050"/>
        <s v="TXN01051"/>
        <s v="TXN01052"/>
        <s v="TXN01053"/>
        <s v="TXN01054"/>
        <s v="TXN01055"/>
        <s v="TXN01056"/>
        <s v="TXN01057"/>
        <s v="TXN01058"/>
        <s v="TXN01059"/>
        <s v="TXN01060"/>
        <s v="TXN01061"/>
        <s v="TXN01062"/>
        <s v="TXN01063"/>
        <s v="TXN01064"/>
        <s v="TXN01065"/>
        <s v="TXN01066"/>
        <s v="TXN01067"/>
        <s v="TXN01068"/>
        <s v="TXN01069"/>
        <s v="TXN01070"/>
        <s v="TXN01071"/>
        <s v="TXN01072"/>
        <s v="TXN01073"/>
        <s v="TXN01074"/>
        <s v="TXN01075"/>
        <s v="TXN01076"/>
        <s v="TXN01077"/>
        <s v="TXN01078"/>
        <s v="TXN01079"/>
        <s v="TXN01080"/>
        <s v="TXN01081"/>
        <s v="TXN01082"/>
        <s v="TXN01083"/>
        <s v="TXN01084"/>
        <s v="TXN01085"/>
        <s v="TXN01086"/>
        <s v="TXN01087"/>
        <s v="TXN01088"/>
        <s v="TXN01089"/>
        <s v="TXN01090"/>
        <s v="TXN01091"/>
        <s v="TXN01092"/>
        <s v="TXN01093"/>
        <s v="TXN01094"/>
        <s v="TXN01095"/>
        <s v="TXN01096"/>
        <s v="TXN01097"/>
        <s v="TXN01098"/>
        <s v="TXN01099"/>
        <s v="TXN01100"/>
        <s v="TXN01101"/>
        <s v="TXN01102"/>
        <s v="TXN01103"/>
        <s v="TXN01104"/>
        <s v="TXN01105"/>
        <s v="TXN01106"/>
        <s v="TXN01107"/>
        <s v="TXN01108"/>
        <s v="TXN01109"/>
        <s v="TXN01110"/>
        <s v="TXN01111"/>
        <s v="TXN01112"/>
        <s v="TXN01113"/>
        <s v="TXN01114"/>
        <s v="TXN01115"/>
        <s v="TXN01116"/>
        <s v="TXN01117"/>
        <s v="TXN01118"/>
        <s v="TXN01119"/>
        <s v="TXN01120"/>
        <s v="TXN01121"/>
        <s v="TXN01122"/>
        <s v="TXN01123"/>
        <s v="TXN01124"/>
        <s v="TXN01125"/>
        <s v="TXN01126"/>
        <s v="TXN01127"/>
        <s v="TXN01128"/>
        <s v="TXN01129"/>
        <s v="TXN01130"/>
        <s v="TXN01131"/>
        <s v="TXN01132"/>
        <s v="TXN01133"/>
        <s v="TXN01134"/>
        <s v="TXN01135"/>
        <s v="TXN01136"/>
        <s v="TXN01137"/>
        <s v="TXN01138"/>
        <s v="TXN01139"/>
        <s v="TXN01140"/>
        <s v="TXN01141"/>
        <s v="TXN01142"/>
        <s v="TXN01143"/>
        <s v="TXN01144"/>
        <s v="TXN01145"/>
        <s v="TXN01146"/>
        <s v="TXN01147"/>
        <s v="TXN01148"/>
        <s v="TXN01149"/>
        <s v="TXN01150"/>
        <s v="TXN01151"/>
        <s v="TXN01152"/>
        <s v="TXN01153"/>
        <s v="TXN01154"/>
        <s v="TXN01155"/>
        <s v="TXN01156"/>
        <s v="TXN01157"/>
        <s v="TXN01158"/>
        <s v="TXN01159"/>
        <s v="TXN01160"/>
        <s v="TXN01161"/>
        <s v="TXN01162"/>
        <s v="TXN01163"/>
        <s v="TXN01164"/>
        <s v="TXN01165"/>
        <s v="TXN01166"/>
        <s v="TXN01167"/>
        <s v="TXN01168"/>
        <s v="TXN01169"/>
        <s v="TXN01170"/>
        <s v="TXN01171"/>
        <s v="TXN01172"/>
        <s v="TXN01173"/>
        <s v="TXN01174"/>
        <s v="TXN01175"/>
        <s v="TXN01176"/>
        <s v="TXN01177"/>
        <s v="TXN01178"/>
        <s v="TXN01179"/>
        <s v="TXN01180"/>
        <s v="TXN01181"/>
        <s v="TXN01182"/>
        <s v="TXN01183"/>
        <s v="TXN01184"/>
        <s v="TXN01185"/>
        <s v="TXN01186"/>
        <s v="TXN01187"/>
        <s v="TXN01188"/>
        <s v="TXN01189"/>
        <s v="TXN01190"/>
        <s v="TXN01191"/>
        <s v="TXN01192"/>
        <s v="TXN01193"/>
        <s v="TXN01194"/>
        <s v="TXN01195"/>
        <s v="TXN01196"/>
        <s v="TXN01197"/>
        <s v="TXN01198"/>
        <s v="TXN01199"/>
        <s v="TXN01200"/>
        <s v="TXN01201"/>
        <s v="TXN01202"/>
        <s v="TXN01203"/>
        <s v="TXN01204"/>
        <s v="TXN01205"/>
        <s v="TXN01206"/>
        <s v="TXN01207"/>
        <s v="TXN01208"/>
        <s v="TXN01209"/>
        <s v="TXN01210"/>
        <s v="TXN01211"/>
        <s v="TXN01212"/>
        <s v="TXN01213"/>
        <s v="TXN01214"/>
        <s v="TXN01215"/>
        <s v="TXN01216"/>
        <s v="TXN01217"/>
        <s v="TXN01218"/>
        <s v="TXN01219"/>
        <s v="TXN01220"/>
        <s v="TXN01221"/>
        <s v="TXN01222"/>
        <s v="TXN01223"/>
        <s v="TXN01224"/>
        <s v="TXN01225"/>
        <s v="TXN01226"/>
        <s v="TXN01227"/>
        <s v="TXN01228"/>
        <s v="TXN01229"/>
        <s v="TXN01230"/>
        <s v="TXN01231"/>
        <s v="TXN01232"/>
        <s v="TXN01233"/>
        <s v="TXN01234"/>
        <s v="TXN01235"/>
        <s v="TXN01236"/>
        <s v="TXN01237"/>
        <s v="TXN01238"/>
        <s v="TXN01239"/>
        <s v="TXN01240"/>
        <s v="TXN01241"/>
        <s v="TXN01242"/>
        <s v="TXN01243"/>
        <s v="TXN01244"/>
        <s v="TXN01245"/>
        <s v="TXN01246"/>
        <s v="TXN01247"/>
        <s v="TXN01248"/>
        <s v="TXN01249"/>
        <s v="TXN01250"/>
        <s v="TXN01251"/>
        <s v="TXN01252"/>
        <s v="TXN01253"/>
        <s v="TXN01254"/>
        <s v="TXN01255"/>
        <s v="TXN01256"/>
        <s v="TXN01257"/>
        <s v="TXN01258"/>
        <s v="TXN01259"/>
        <s v="TXN01260"/>
        <s v="TXN01261"/>
        <s v="TXN01262"/>
        <s v="TXN01263"/>
        <s v="TXN01264"/>
        <s v="TXN01265"/>
        <s v="TXN01266"/>
        <s v="TXN01267"/>
        <s v="TXN01268"/>
        <s v="TXN01269"/>
        <s v="TXN01270"/>
        <s v="TXN01271"/>
        <s v="TXN01272"/>
        <s v="TXN01273"/>
        <s v="TXN01274"/>
        <s v="TXN01275"/>
        <s v="TXN01276"/>
        <s v="TXN01277"/>
        <s v="TXN01278"/>
        <s v="TXN01279"/>
        <s v="TXN01280"/>
        <s v="TXN01281"/>
        <s v="TXN01282"/>
        <s v="TXN01283"/>
        <s v="TXN01284"/>
        <s v="TXN01285"/>
        <s v="TXN01286"/>
        <s v="TXN01287"/>
        <s v="TXN01288"/>
        <s v="TXN01289"/>
        <s v="TXN01290"/>
        <s v="TXN01291"/>
        <s v="TXN01292"/>
        <s v="TXN01293"/>
        <s v="TXN01294"/>
        <s v="TXN01295"/>
        <s v="TXN01296"/>
        <s v="TXN01297"/>
        <s v="TXN01298"/>
        <s v="TXN01299"/>
        <s v="TXN01300"/>
        <s v="TXN01301"/>
        <s v="TXN01302"/>
        <s v="TXN01303"/>
        <s v="TXN01304"/>
        <s v="TXN01305"/>
        <s v="TXN01306"/>
        <s v="TXN01307"/>
        <s v="TXN01308"/>
        <s v="TXN01309"/>
        <s v="TXN01310"/>
        <s v="TXN01311"/>
        <s v="TXN01312"/>
        <s v="TXN01313"/>
        <s v="TXN01314"/>
        <s v="TXN01315"/>
        <s v="TXN01316"/>
        <s v="TXN01317"/>
        <s v="TXN01318"/>
        <s v="TXN01319"/>
        <s v="TXN01320"/>
        <s v="TXN01321"/>
        <s v="TXN01322"/>
        <s v="TXN01323"/>
        <s v="TXN01324"/>
        <s v="TXN01325"/>
        <s v="TXN01326"/>
        <s v="TXN01327"/>
        <s v="TXN01328"/>
        <s v="TXN01329"/>
        <s v="TXN01330"/>
        <s v="TXN01331"/>
        <s v="TXN01332"/>
        <s v="TXN01333"/>
        <s v="TXN01334"/>
        <s v="TXN01335"/>
        <s v="TXN01336"/>
        <s v="TXN01337"/>
        <s v="TXN01338"/>
        <s v="TXN01339"/>
        <s v="TXN01340"/>
        <s v="TXN01341"/>
        <s v="TXN01342"/>
        <s v="TXN01343"/>
        <s v="TXN01344"/>
        <s v="TXN01345"/>
        <s v="TXN01346"/>
        <s v="TXN01347"/>
        <s v="TXN01348"/>
        <s v="TXN01349"/>
        <s v="TXN01350"/>
        <s v="TXN01351"/>
        <s v="TXN01352"/>
        <s v="TXN01353"/>
        <s v="TXN01354"/>
        <s v="TXN01355"/>
        <s v="TXN01356"/>
        <s v="TXN01357"/>
        <s v="TXN01358"/>
        <s v="TXN01359"/>
        <s v="TXN01360"/>
        <s v="TXN01361"/>
        <s v="TXN01362"/>
        <s v="TXN01363"/>
        <s v="TXN01364"/>
        <s v="TXN01365"/>
        <s v="TXN01366"/>
        <s v="TXN01367"/>
        <s v="TXN01368"/>
        <s v="TXN01369"/>
        <s v="TXN01370"/>
        <s v="TXN01371"/>
        <s v="TXN01372"/>
        <s v="TXN01373"/>
        <s v="TXN01374"/>
        <s v="TXN01375"/>
        <s v="TXN01376"/>
        <s v="TXN01377"/>
        <s v="TXN01378"/>
        <s v="TXN01379"/>
        <s v="TXN01380"/>
        <s v="TXN01381"/>
        <s v="TXN01382"/>
        <s v="TXN01383"/>
        <s v="TXN01384"/>
        <s v="TXN01385"/>
        <s v="TXN01386"/>
        <s v="TXN01387"/>
        <s v="TXN01388"/>
        <s v="TXN01389"/>
        <s v="TXN01390"/>
        <s v="TXN01391"/>
        <s v="TXN01392"/>
        <s v="TXN01393"/>
        <s v="TXN01394"/>
        <s v="TXN01395"/>
        <s v="TXN01396"/>
        <s v="TXN01397"/>
        <s v="TXN01398"/>
        <s v="TXN01399"/>
        <s v="TXN01400"/>
        <s v="TXN01401"/>
        <s v="TXN01402"/>
        <s v="TXN01403"/>
        <s v="TXN01404"/>
        <s v="TXN01405"/>
        <s v="TXN01406"/>
        <s v="TXN01407"/>
        <s v="TXN01408"/>
        <s v="TXN01409"/>
        <s v="TXN01410"/>
        <s v="TXN01411"/>
        <s v="TXN01412"/>
        <s v="TXN01413"/>
        <s v="TXN01414"/>
        <s v="TXN01415"/>
        <s v="TXN01416"/>
        <s v="TXN01417"/>
        <s v="TXN01418"/>
        <s v="TXN01419"/>
        <s v="TXN01420"/>
        <s v="TXN01421"/>
        <s v="TXN01422"/>
        <s v="TXN01423"/>
        <s v="TXN01424"/>
        <s v="TXN01425"/>
        <s v="TXN01426"/>
        <s v="TXN01427"/>
        <s v="TXN01428"/>
        <s v="TXN01429"/>
        <s v="TXN01430"/>
        <s v="TXN01431"/>
        <s v="TXN01432"/>
        <s v="TXN01433"/>
        <s v="TXN01434"/>
        <s v="TXN01435"/>
        <s v="TXN01436"/>
        <s v="TXN01437"/>
        <s v="TXN01438"/>
        <s v="TXN01439"/>
        <s v="TXN01440"/>
        <s v="TXN01441"/>
        <s v="TXN01442"/>
        <s v="TXN01443"/>
        <s v="TXN01444"/>
        <s v="TXN01445"/>
        <s v="TXN01446"/>
        <s v="TXN01447"/>
        <s v="TXN01448"/>
        <s v="TXN01449"/>
        <s v="TXN01450"/>
        <s v="TXN01451"/>
        <s v="TXN01452"/>
        <s v="TXN01453"/>
        <s v="TXN01454"/>
        <s v="TXN01455"/>
        <s v="TXN01456"/>
        <s v="TXN01457"/>
        <s v="TXN01458"/>
        <s v="TXN01459"/>
        <s v="TXN01460"/>
        <s v="TXN01461"/>
        <s v="TXN01462"/>
        <s v="TXN01463"/>
        <s v="TXN01464"/>
        <s v="TXN01465"/>
        <s v="TXN01466"/>
        <s v="TXN01467"/>
        <s v="TXN01468"/>
        <s v="TXN01469"/>
        <s v="TXN01470"/>
        <s v="TXN01471"/>
        <s v="TXN01472"/>
        <s v="TXN01473"/>
        <s v="TXN01474"/>
        <s v="TXN01475"/>
        <s v="TXN01476"/>
        <s v="TXN01477"/>
        <s v="TXN01478"/>
        <s v="TXN01479"/>
        <s v="TXN01480"/>
        <s v="TXN01481"/>
        <s v="TXN01482"/>
        <s v="TXN01483"/>
        <s v="TXN01484"/>
        <s v="TXN01485"/>
        <s v="TXN01486"/>
        <s v="TXN01487"/>
        <s v="TXN01488"/>
        <s v="TXN01489"/>
        <s v="TXN01490"/>
        <s v="TXN01491"/>
        <s v="TXN01492"/>
        <s v="TXN01493"/>
        <s v="TXN01494"/>
        <s v="TXN01495"/>
        <s v="TXN01496"/>
        <s v="TXN01497"/>
        <s v="TXN01498"/>
        <s v="TXN01499"/>
        <s v="TXN01500"/>
        <s v="TXN01501"/>
        <s v="TXN01502"/>
        <s v="TXN01503"/>
        <s v="TXN01504"/>
        <s v="TXN01505"/>
        <s v="TXN01506"/>
        <s v="TXN01507"/>
        <s v="TXN01508"/>
        <s v="TXN01509"/>
        <s v="TXN01510"/>
        <s v="TXN01511"/>
        <s v="TXN01512"/>
        <s v="TXN01513"/>
        <s v="TXN01514"/>
        <s v="TXN01515"/>
        <s v="TXN01516"/>
        <s v="TXN01517"/>
        <s v="TXN01518"/>
        <s v="TXN01519"/>
        <s v="TXN01520"/>
        <s v="TXN01521"/>
        <s v="TXN01522"/>
        <s v="TXN01523"/>
        <s v="TXN01524"/>
        <s v="TXN01525"/>
        <s v="TXN01526"/>
        <s v="TXN01527"/>
        <s v="TXN01528"/>
        <s v="TXN01529"/>
        <s v="TXN01530"/>
        <s v="TXN01531"/>
        <s v="TXN01532"/>
        <s v="TXN01533"/>
        <s v="TXN01534"/>
        <s v="TXN01535"/>
        <s v="TXN01536"/>
        <s v="TXN01537"/>
        <s v="TXN01538"/>
        <s v="TXN01539"/>
        <s v="TXN01540"/>
        <s v="TXN01541"/>
        <s v="TXN01542"/>
        <s v="TXN01543"/>
        <s v="TXN01544"/>
        <s v="TXN01545"/>
        <s v="TXN01546"/>
        <s v="TXN01547"/>
        <s v="TXN01548"/>
        <s v="TXN01549"/>
        <s v="TXN01550"/>
        <s v="TXN01551"/>
        <s v="TXN01552"/>
        <s v="TXN01553"/>
        <s v="TXN01554"/>
        <s v="TXN01555"/>
        <s v="TXN01556"/>
        <s v="TXN01557"/>
        <s v="TXN01558"/>
        <s v="TXN01559"/>
        <s v="TXN01560"/>
        <s v="TXN01561"/>
        <s v="TXN01562"/>
        <s v="TXN01563"/>
        <s v="TXN01564"/>
        <s v="TXN01565"/>
        <s v="TXN01566"/>
        <s v="TXN01567"/>
        <s v="TXN01568"/>
        <s v="TXN01569"/>
        <s v="TXN01570"/>
        <s v="TXN01571"/>
        <s v="TXN01572"/>
        <s v="TXN01573"/>
        <s v="TXN01574"/>
        <s v="TXN01575"/>
        <s v="TXN01576"/>
        <s v="TXN01577"/>
        <s v="TXN01578"/>
        <s v="TXN01579"/>
        <s v="TXN01580"/>
        <s v="TXN01581"/>
        <s v="TXN01582"/>
        <s v="TXN01583"/>
        <s v="TXN01584"/>
        <s v="TXN01585"/>
        <s v="TXN01586"/>
        <s v="TXN01587"/>
        <s v="TXN01588"/>
        <s v="TXN01589"/>
        <s v="TXN01590"/>
        <s v="TXN01591"/>
        <s v="TXN01592"/>
        <s v="TXN01593"/>
        <s v="TXN01594"/>
        <s v="TXN01595"/>
        <s v="TXN01596"/>
        <s v="TXN01597"/>
        <s v="TXN01598"/>
        <s v="TXN01599"/>
        <s v="TXN01600"/>
        <s v="TXN01601"/>
        <s v="TXN01602"/>
        <s v="TXN01603"/>
        <s v="TXN01604"/>
        <s v="TXN01605"/>
        <s v="TXN01606"/>
        <s v="TXN01607"/>
        <s v="TXN01608"/>
        <s v="TXN01609"/>
        <s v="TXN01610"/>
        <s v="TXN01611"/>
        <s v="TXN01612"/>
        <s v="TXN01613"/>
        <s v="TXN01614"/>
        <s v="TXN01615"/>
        <s v="TXN01616"/>
        <s v="TXN01617"/>
        <s v="TXN01618"/>
        <s v="TXN01619"/>
        <s v="TXN01620"/>
        <s v="TXN01621"/>
        <s v="TXN01622"/>
        <s v="TXN01623"/>
        <s v="TXN01624"/>
        <s v="TXN01625"/>
        <s v="TXN01626"/>
        <s v="TXN01627"/>
        <s v="TXN01628"/>
        <s v="TXN01629"/>
        <s v="TXN01630"/>
        <s v="TXN01631"/>
        <s v="TXN01632"/>
        <s v="TXN01633"/>
        <s v="TXN01634"/>
        <s v="TXN01635"/>
        <s v="TXN01636"/>
        <s v="TXN01637"/>
        <s v="TXN01638"/>
        <s v="TXN01639"/>
        <s v="TXN01640"/>
        <s v="TXN01641"/>
        <s v="TXN01642"/>
        <s v="TXN01643"/>
        <s v="TXN01644"/>
        <s v="TXN01645"/>
        <s v="TXN01646"/>
        <s v="TXN01647"/>
        <s v="TXN01648"/>
        <s v="TXN01649"/>
        <s v="TXN01650"/>
        <s v="TXN01651"/>
        <s v="TXN01652"/>
        <s v="TXN01653"/>
        <s v="TXN01654"/>
        <s v="TXN01655"/>
        <s v="TXN01656"/>
        <s v="TXN01657"/>
        <s v="TXN01658"/>
        <s v="TXN01659"/>
        <s v="TXN01660"/>
        <s v="TXN01661"/>
        <s v="TXN01662"/>
        <s v="TXN01663"/>
        <s v="TXN01664"/>
        <s v="TXN01665"/>
        <s v="TXN01666"/>
        <s v="TXN01667"/>
        <s v="TXN01668"/>
        <s v="TXN01669"/>
        <s v="TXN01670"/>
        <s v="TXN01671"/>
        <s v="TXN01672"/>
        <s v="TXN01673"/>
        <s v="TXN01674"/>
        <s v="TXN01675"/>
        <s v="TXN01676"/>
        <s v="TXN01677"/>
        <s v="TXN01678"/>
        <s v="TXN01679"/>
        <s v="TXN01680"/>
        <s v="TXN01681"/>
        <s v="TXN01682"/>
        <s v="TXN01683"/>
        <s v="TXN01684"/>
        <s v="TXN01685"/>
        <s v="TXN01686"/>
        <s v="TXN01687"/>
        <s v="TXN01688"/>
        <s v="TXN01689"/>
        <s v="TXN01690"/>
        <s v="TXN01691"/>
        <s v="TXN01692"/>
        <s v="TXN01693"/>
        <s v="TXN01694"/>
        <s v="TXN01695"/>
        <s v="TXN01696"/>
        <s v="TXN01697"/>
        <s v="TXN01698"/>
        <s v="TXN01699"/>
        <s v="TXN01700"/>
        <s v="TXN01701"/>
        <s v="TXN01702"/>
        <s v="TXN01703"/>
        <s v="TXN01704"/>
        <s v="TXN01705"/>
        <s v="TXN01706"/>
        <s v="TXN01707"/>
        <s v="TXN01708"/>
        <s v="TXN01709"/>
        <s v="TXN01710"/>
        <s v="TXN01711"/>
        <s v="TXN01712"/>
        <s v="TXN01713"/>
        <s v="TXN01714"/>
        <s v="TXN01715"/>
        <s v="TXN01716"/>
        <s v="TXN01717"/>
        <s v="TXN01718"/>
        <s v="TXN01719"/>
        <s v="TXN01720"/>
        <s v="TXN01721"/>
        <s v="TXN01722"/>
        <s v="TXN01723"/>
        <s v="TXN01724"/>
        <s v="TXN01725"/>
        <s v="TXN01726"/>
        <s v="TXN01727"/>
        <s v="TXN01728"/>
        <s v="TXN01729"/>
        <s v="TXN01730"/>
        <s v="TXN01731"/>
        <s v="TXN01732"/>
        <s v="TXN01733"/>
        <s v="TXN01734"/>
        <s v="TXN01735"/>
        <s v="TXN01736"/>
        <s v="TXN01737"/>
        <s v="TXN01738"/>
        <s v="TXN01739"/>
        <s v="TXN01740"/>
        <s v="TXN01741"/>
        <s v="TXN01742"/>
        <s v="TXN01743"/>
        <s v="TXN01744"/>
        <s v="TXN01745"/>
        <s v="TXN01746"/>
        <s v="TXN01747"/>
        <s v="TXN01748"/>
        <s v="TXN01749"/>
        <s v="TXN01750"/>
        <s v="TXN01751"/>
        <s v="TXN01752"/>
        <s v="TXN01753"/>
        <s v="TXN01754"/>
        <s v="TXN01755"/>
        <s v="TXN01756"/>
        <s v="TXN01757"/>
        <s v="TXN01758"/>
        <s v="TXN01759"/>
        <s v="TXN01760"/>
        <s v="TXN01761"/>
        <s v="TXN01762"/>
        <s v="TXN01763"/>
        <s v="TXN01764"/>
        <s v="TXN01765"/>
        <s v="TXN01766"/>
        <s v="TXN01767"/>
        <s v="TXN01768"/>
        <s v="TXN01769"/>
        <s v="TXN01770"/>
        <s v="TXN01771"/>
        <s v="TXN01772"/>
        <s v="TXN01773"/>
        <s v="TXN01774"/>
        <s v="TXN01775"/>
        <s v="TXN01776"/>
        <s v="TXN01777"/>
        <s v="TXN01778"/>
        <s v="TXN01779"/>
        <s v="TXN01780"/>
        <s v="TXN01781"/>
        <s v="TXN01782"/>
        <s v="TXN01783"/>
        <s v="TXN01784"/>
        <s v="TXN01785"/>
        <s v="TXN01786"/>
        <s v="TXN01787"/>
        <s v="TXN01788"/>
        <s v="TXN01789"/>
        <s v="TXN01790"/>
        <s v="TXN01791"/>
        <s v="TXN01792"/>
        <s v="TXN01793"/>
        <s v="TXN01794"/>
        <s v="TXN01795"/>
        <s v="TXN01796"/>
        <s v="TXN01797"/>
        <s v="TXN01798"/>
        <s v="TXN01799"/>
        <s v="TXN01800"/>
        <s v="TXN01801"/>
        <s v="TXN01802"/>
        <s v="TXN01803"/>
        <s v="TXN01804"/>
        <s v="TXN01805"/>
        <s v="TXN01806"/>
        <s v="TXN01807"/>
        <s v="TXN01808"/>
        <s v="TXN01809"/>
        <s v="TXN01810"/>
        <s v="TXN01811"/>
        <s v="TXN01812"/>
        <s v="TXN01813"/>
        <s v="TXN01814"/>
        <s v="TXN01815"/>
        <s v="TXN01816"/>
        <s v="TXN01817"/>
        <s v="TXN01818"/>
        <s v="TXN01819"/>
        <s v="TXN01820"/>
        <s v="TXN01821"/>
        <s v="TXN01822"/>
        <s v="TXN01823"/>
        <s v="TXN01824"/>
        <s v="TXN01825"/>
        <s v="TXN01826"/>
        <s v="TXN01827"/>
        <s v="TXN01828"/>
        <s v="TXN01829"/>
        <s v="TXN01830"/>
        <s v="TXN01831"/>
        <s v="TXN01832"/>
        <s v="TXN01833"/>
        <s v="TXN01834"/>
        <s v="TXN01835"/>
        <s v="TXN01836"/>
        <s v="TXN01837"/>
        <s v="TXN01838"/>
        <s v="TXN01839"/>
        <s v="TXN01840"/>
        <s v="TXN01841"/>
        <s v="TXN01842"/>
        <s v="TXN01843"/>
        <s v="TXN01844"/>
        <s v="TXN01845"/>
        <s v="TXN01846"/>
        <s v="TXN01847"/>
        <s v="TXN01848"/>
        <s v="TXN01849"/>
        <s v="TXN01850"/>
        <s v="TXN01851"/>
        <s v="TXN01852"/>
        <s v="TXN01853"/>
        <s v="TXN01854"/>
        <s v="TXN01855"/>
        <s v="TXN01856"/>
        <s v="TXN01857"/>
        <s v="TXN01858"/>
        <s v="TXN01859"/>
        <s v="TXN01860"/>
        <s v="TXN01861"/>
        <s v="TXN01862"/>
        <s v="TXN01863"/>
        <s v="TXN01864"/>
        <s v="TXN01865"/>
        <s v="TXN01866"/>
        <s v="TXN01867"/>
        <s v="TXN01868"/>
        <s v="TXN01869"/>
        <s v="TXN01870"/>
        <s v="TXN01871"/>
        <s v="TXN01872"/>
        <s v="TXN01873"/>
        <s v="TXN01874"/>
        <s v="TXN01875"/>
        <s v="TXN01876"/>
        <s v="TXN01877"/>
        <s v="TXN01878"/>
        <s v="TXN01879"/>
        <s v="TXN01880"/>
        <s v="TXN01881"/>
        <s v="TXN01882"/>
        <s v="TXN01883"/>
        <s v="TXN01884"/>
        <s v="TXN01885"/>
        <s v="TXN01886"/>
        <s v="TXN01887"/>
        <s v="TXN01888"/>
        <s v="TXN01889"/>
        <s v="TXN01890"/>
        <s v="TXN01891"/>
        <s v="TXN01892"/>
        <s v="TXN01893"/>
        <s v="TXN01894"/>
        <s v="TXN01895"/>
        <s v="TXN01896"/>
        <s v="TXN01897"/>
        <s v="TXN01898"/>
        <s v="TXN01899"/>
        <s v="TXN01900"/>
        <s v="TXN01901"/>
        <s v="TXN01902"/>
        <s v="TXN01903"/>
        <s v="TXN01904"/>
        <s v="TXN01905"/>
        <s v="TXN01906"/>
        <s v="TXN01907"/>
        <s v="TXN01908"/>
        <s v="TXN01909"/>
        <s v="TXN01910"/>
        <s v="TXN01911"/>
        <s v="TXN01912"/>
        <s v="TXN01913"/>
        <s v="TXN01914"/>
        <s v="TXN01915"/>
        <s v="TXN01916"/>
        <s v="TXN01917"/>
        <s v="TXN01918"/>
        <s v="TXN01919"/>
        <s v="TXN01920"/>
        <s v="TXN01921"/>
        <s v="TXN01922"/>
        <s v="TXN01923"/>
        <s v="TXN01924"/>
        <s v="TXN01925"/>
        <s v="TXN01926"/>
        <s v="TXN01927"/>
        <s v="TXN01928"/>
        <s v="TXN01929"/>
        <s v="TXN01930"/>
        <s v="TXN01931"/>
        <s v="TXN01932"/>
        <s v="TXN01933"/>
        <s v="TXN01934"/>
        <s v="TXN01935"/>
        <s v="TXN01936"/>
        <s v="TXN01937"/>
        <s v="TXN01938"/>
        <s v="TXN01939"/>
        <s v="TXN01940"/>
        <s v="TXN01941"/>
        <s v="TXN01942"/>
        <s v="TXN01943"/>
        <s v="TXN01944"/>
        <s v="TXN01945"/>
        <s v="TXN01946"/>
        <s v="TXN01947"/>
        <s v="TXN01948"/>
        <s v="TXN01949"/>
        <s v="TXN01950"/>
        <s v="TXN01951"/>
        <s v="TXN01952"/>
        <s v="TXN01953"/>
        <s v="TXN01954"/>
        <s v="TXN01955"/>
        <s v="TXN01956"/>
        <s v="TXN01957"/>
        <s v="TXN01958"/>
        <s v="TXN01959"/>
        <s v="TXN01960"/>
        <s v="TXN01961"/>
        <s v="TXN01962"/>
        <s v="TXN01963"/>
        <s v="TXN01964"/>
        <s v="TXN01965"/>
        <s v="TXN01966"/>
        <s v="TXN01967"/>
        <s v="TXN01968"/>
        <s v="TXN01969"/>
        <s v="TXN01970"/>
        <s v="TXN01971"/>
        <s v="TXN01972"/>
        <s v="TXN01973"/>
        <s v="TXN01974"/>
        <s v="TXN01975"/>
        <s v="TXN01976"/>
        <s v="TXN01977"/>
        <s v="TXN01978"/>
        <s v="TXN01979"/>
        <s v="TXN01980"/>
        <s v="TXN01981"/>
        <s v="TXN01982"/>
        <s v="TXN01983"/>
        <s v="TXN01984"/>
        <s v="TXN01985"/>
        <s v="TXN01986"/>
        <s v="TXN01987"/>
        <s v="TXN01988"/>
        <s v="TXN01989"/>
        <s v="TXN01990"/>
        <s v="TXN01991"/>
        <s v="TXN01992"/>
        <s v="TXN01993"/>
        <s v="TXN01994"/>
        <s v="TXN01995"/>
        <s v="TXN01996"/>
        <s v="TXN01997"/>
        <s v="TXN01998"/>
        <s v="TXN01999"/>
        <s v="TXN02000"/>
      </sharedItems>
    </cacheField>
    <cacheField name="Customer_ID" numFmtId="0">
      <sharedItems/>
    </cacheField>
    <cacheField name="Branch_ID" numFmtId="0">
      <sharedItems/>
    </cacheField>
    <cacheField name="Region" numFmtId="0">
      <sharedItems count="5">
        <s v="North"/>
        <s v="West"/>
        <s v="Central"/>
        <s v="East"/>
        <s v="South"/>
      </sharedItems>
    </cacheField>
    <cacheField name="Product" numFmtId="0">
      <sharedItems/>
    </cacheField>
    <cacheField name="Loan_Type" numFmtId="0">
      <sharedItems/>
    </cacheField>
    <cacheField name="Loan_Amount_Lakhs" numFmtId="0">
      <sharedItems containsString="0" containsBlank="1" containsNumber="1" minValue="1.04" maxValue="99.93"/>
    </cacheField>
    <cacheField name="Interest_Rate_Pct" numFmtId="0">
      <sharedItems containsString="0" containsBlank="1" containsNumber="1" minValue="7.51" maxValue="18.5"/>
    </cacheField>
    <cacheField name="Processing_Fee_Lakhs" numFmtId="0">
      <sharedItems containsSemiMixedTypes="0" containsString="0" containsNumber="1" minValue="8.0000000000000002E-3" maxValue="1.93"/>
    </cacheField>
    <cacheField name="EMI_Monthly(In lakhs)" numFmtId="0">
      <sharedItems containsString="0" containsBlank="1" containsNumber="1" minValue="1.44E-2" maxValue="9.0663"/>
    </cacheField>
    <cacheField name="Payment_Status" numFmtId="0">
      <sharedItems containsBlank="1" count="6">
        <s v="Partially Paid"/>
        <s v="Paid"/>
        <s v="Defaulted"/>
        <s v="Pending"/>
        <s v="Overdue"/>
        <m/>
      </sharedItems>
    </cacheField>
    <cacheField name="Credit_Score" numFmtId="0">
      <sharedItems containsSemiMixedTypes="0" containsString="0" containsNumber="1" containsInteger="1" minValue="550" maxValue="900"/>
    </cacheField>
    <cacheField name="Approval_Status" numFmtId="0">
      <sharedItems/>
    </cacheField>
    <cacheField name="Transaction_Date" numFmtId="164">
      <sharedItems/>
    </cacheField>
    <cacheField name="Column1" numFmtId="164">
      <sharedItems containsNonDate="0" containsString="0" containsBlank="1"/>
    </cacheField>
    <cacheField name="Disbursal_Date" numFmtId="0">
      <sharedItems containsBlank="1"/>
    </cacheField>
    <cacheField name="Tenure_Months" numFmtId="0">
      <sharedItems containsSemiMixedTypes="0" containsString="0" containsNumber="1" containsInteger="1" minValue="12" maxValue="240"/>
    </cacheField>
    <cacheField name="Outstanding_Balance" numFmtId="0">
      <sharedItems containsSemiMixedTypes="0" containsString="0" containsNumber="1" minValue="0" maxValue="89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0.677775462966" createdVersion="8" refreshedVersion="8" minRefreshableVersion="3" recordCount="1" xr:uid="{B0644CA7-7104-4C95-931B-CD52EC9D9F57}">
  <cacheSource type="worksheet">
    <worksheetSource ref="D1:H2" sheet="sheet"/>
  </cacheSource>
  <cacheFields count="5">
    <cacheField name="Total loan Disbursed" numFmtId="0">
      <sharedItems containsSemiMixedTypes="0" containsString="0" containsNumber="1" minValue="100893.4500000001" maxValue="100893.4500000001"/>
    </cacheField>
    <cacheField name="Total Approved" numFmtId="0">
      <sharedItems containsSemiMixedTypes="0" containsString="0" containsNumber="1" containsInteger="1" minValue="1004" maxValue="1004"/>
    </cacheField>
    <cacheField name="Total Rejected" numFmtId="0">
      <sharedItems containsSemiMixedTypes="0" containsString="0" containsNumber="1" containsInteger="1" minValue="322" maxValue="322"/>
    </cacheField>
    <cacheField name="Total Outstanding" numFmtId="0">
      <sharedItems containsSemiMixedTypes="0" containsString="0" containsNumber="1" minValue="43234.580000000038" maxValue="43234.580000000038"/>
    </cacheField>
    <cacheField name="Recovery%" numFmtId="2">
      <sharedItems containsSemiMixedTypes="0" containsString="0" containsNumber="1" minValue="57.148278703919829" maxValue="57.1482787039198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0.692448032409" createdVersion="8" refreshedVersion="8" minRefreshableVersion="3" recordCount="2000" xr:uid="{DA34C559-1A5B-4CA4-B18C-0869CDBEBA37}">
  <cacheSource type="worksheet">
    <worksheetSource ref="A3:K2003" sheet="KPL_Summary"/>
  </cacheSource>
  <cacheFields count="11">
    <cacheField name="Month" numFmtId="0">
      <sharedItems containsBlank="1"/>
    </cacheField>
    <cacheField name="Year" numFmtId="0">
      <sharedItems containsString="0" containsBlank="1" containsNumber="1" containsInteger="1" minValue="2022" maxValue="2024"/>
    </cacheField>
    <cacheField name="Target_Revenue_Lakhs" numFmtId="0">
      <sharedItems containsString="0" containsBlank="1" containsNumber="1" minValue="433.71" maxValue="795.22"/>
    </cacheField>
    <cacheField name="Actual_Revenue_Lakhs" numFmtId="0">
      <sharedItems containsString="0" containsBlank="1" containsNumber="1" minValue="364.59" maxValue="929.2"/>
    </cacheField>
    <cacheField name="Loan_Approvals" numFmtId="0">
      <sharedItems containsString="0" containsBlank="1" containsNumber="1" containsInteger="1" minValue="94" maxValue="196"/>
    </cacheField>
    <cacheField name="Loan_Rejections" numFmtId="0">
      <sharedItems containsString="0" containsBlank="1" containsNumber="1" containsInteger="1" minValue="20" maxValue="59"/>
    </cacheField>
    <cacheField name="Recovery_Pct" numFmtId="0">
      <sharedItems containsString="0" containsBlank="1" containsNumber="1" minValue="76.05" maxValue="97.61"/>
    </cacheField>
    <cacheField name="NPA_Pct" numFmtId="0">
      <sharedItems containsString="0" containsBlank="1" containsNumber="1" minValue="2.34" maxValue="11.86"/>
    </cacheField>
    <cacheField name="New_Customers" numFmtId="0">
      <sharedItems containsString="0" containsBlank="1" containsNumber="1" containsInteger="1" minValue="30" maxValue="120"/>
    </cacheField>
    <cacheField name="Avg_Loan_Amount" numFmtId="0">
      <sharedItems containsString="0" containsBlank="1" containsNumber="1" minValue="5.19" maxValue="29.68"/>
    </cacheField>
    <cacheField name="Region" numFmtId="0">
      <sharedItems count="5">
        <s v="North"/>
        <s v="West"/>
        <s v="Central"/>
        <s v="East"/>
        <s v="Sout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0.695599652776" createdVersion="8" refreshedVersion="8" minRefreshableVersion="3" recordCount="2000" xr:uid="{266825FD-4010-4FF4-93D5-B825B63B28FF}">
  <cacheSource type="worksheet">
    <worksheetSource name="Table28"/>
  </cacheSource>
  <cacheFields count="8">
    <cacheField name="Loan_Amount_Lakhs" numFmtId="0">
      <sharedItems containsString="0" containsBlank="1" containsNumber="1" minValue="1.04" maxValue="99.93"/>
    </cacheField>
    <cacheField name="Approval_Status" numFmtId="0">
      <sharedItems count="4">
        <s v="approved"/>
        <s v="Rejected "/>
        <s v="Rejected"/>
        <s v="Under Review"/>
      </sharedItems>
    </cacheField>
    <cacheField name="Outstanding_Balance" numFmtId="0">
      <sharedItems containsSemiMixedTypes="0" containsString="0" containsNumber="1" minValue="0" maxValue="89.8"/>
    </cacheField>
    <cacheField name="Total loan Disbursed" numFmtId="0">
      <sharedItems containsString="0" containsBlank="1" containsNumber="1" minValue="100893.4500000001" maxValue="100893.4500000001"/>
    </cacheField>
    <cacheField name="Total Approved" numFmtId="0">
      <sharedItems containsString="0" containsBlank="1" containsNumber="1" containsInteger="1" minValue="1004" maxValue="1004"/>
    </cacheField>
    <cacheField name="Total Rejected" numFmtId="0">
      <sharedItems containsString="0" containsBlank="1" containsNumber="1" containsInteger="1" minValue="322" maxValue="322"/>
    </cacheField>
    <cacheField name="Total Outstanding" numFmtId="0">
      <sharedItems containsString="0" containsBlank="1" containsNumber="1" minValue="43234.580000000038" maxValue="43234.580000000038"/>
    </cacheField>
    <cacheField name="Recovery%" numFmtId="0">
      <sharedItems containsString="0" containsBlank="1" containsNumber="1" minValue="57.148278703919829" maxValue="57.1482787039198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0.706665625003" createdVersion="8" refreshedVersion="8" minRefreshableVersion="3" recordCount="2000" xr:uid="{C20823E2-DCBF-40CD-B833-95624A3FF292}">
  <cacheSource type="worksheet">
    <worksheetSource ref="A1:D2001" sheet="Sheet28"/>
  </cacheSource>
  <cacheFields count="4">
    <cacheField name="NPA_pct" numFmtId="0">
      <sharedItems containsString="0" containsBlank="1" containsNumber="1" minValue="2.34" maxValue="11.86"/>
    </cacheField>
    <cacheField name="Region" numFmtId="0">
      <sharedItems count="5">
        <s v="North"/>
        <s v="West"/>
        <s v="Central"/>
        <s v="East"/>
        <s v="South"/>
      </sharedItems>
    </cacheField>
    <cacheField name="Payment_Status" numFmtId="0">
      <sharedItems containsBlank="1" count="6">
        <s v="Partially Paid"/>
        <s v="Paid"/>
        <s v="Defaulted"/>
        <s v="Pending"/>
        <s v="Overdue"/>
        <m/>
      </sharedItems>
    </cacheField>
    <cacheField name="Transaction_ID" numFmtId="0">
      <sharedItems containsBlank="1" count="84">
        <s v="TXN00001"/>
        <s v="TXN00002"/>
        <s v="TXN00003"/>
        <s v="TXN00004"/>
        <s v="TXN00005"/>
        <s v="TXN00006"/>
        <s v="TXN00007"/>
        <s v="TXN00008"/>
        <s v="TXN00009"/>
        <s v="TXN00010"/>
        <s v="TXN00011"/>
        <s v="TXN00012"/>
        <s v="TXN00013"/>
        <s v="TXN00014"/>
        <s v="TXN00015"/>
        <s v="TXN00016"/>
        <s v="TXN00017"/>
        <s v="TXN00018"/>
        <s v="TXN00019"/>
        <s v="TXN00020"/>
        <s v="TXN00021"/>
        <s v="TXN00022"/>
        <s v="TXN00023"/>
        <s v="TXN00024"/>
        <s v="TXN00025"/>
        <s v="TXN00026"/>
        <s v="TXN00027"/>
        <s v="TXN00028"/>
        <s v="TXN00029"/>
        <s v="TXN00030"/>
        <s v="TXN00031"/>
        <s v="TXN00032"/>
        <s v="TXN00033"/>
        <s v="TXN00034"/>
        <s v="TXN00035"/>
        <s v="TXN00036"/>
        <s v="TXN00037"/>
        <s v="TXN00038"/>
        <s v="TXN00039"/>
        <s v="TXN00040"/>
        <s v="TXN00041"/>
        <s v="TXN00042"/>
        <s v="TXN00043"/>
        <s v="TXN00044"/>
        <s v="TXN00045"/>
        <s v="TXN00046"/>
        <s v="TXN00047"/>
        <s v="TXN00048"/>
        <s v="TXN00049"/>
        <s v="TXN00050"/>
        <s v="TXN00051"/>
        <s v="TXN00052"/>
        <s v="TXN00053"/>
        <s v="TXN00054"/>
        <s v="TXN00055"/>
        <s v="TXN00056"/>
        <s v="TXN00057"/>
        <s v="TXN00058"/>
        <s v="TXN00059"/>
        <s v="TXN00060"/>
        <s v="TXN00061"/>
        <s v="TXN00062"/>
        <s v="TXN00063"/>
        <s v="TXN00064"/>
        <s v="TXN00065"/>
        <s v="TXN00066"/>
        <s v="TXN00067"/>
        <s v="TXN00068"/>
        <s v="TXN00069"/>
        <s v="TXN00070"/>
        <s v="TXN00071"/>
        <s v="TXN00072"/>
        <s v="TXN00073"/>
        <s v="TXN00074"/>
        <s v="TXN00075"/>
        <s v="TXN00076"/>
        <s v="TXN00077"/>
        <s v="TXN00078"/>
        <s v="TXN00079"/>
        <s v="TXN00080"/>
        <s v="TXN00081"/>
        <s v="TXN00082"/>
        <s v="TXN0008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s v="CUST0184"/>
    <x v="0"/>
    <x v="0"/>
    <x v="0"/>
    <s v="Unsecured"/>
    <n v="73.8"/>
    <n v="9.6199999999999992"/>
    <n v="1.1657999999999999"/>
    <n v="1.8583000000000001"/>
    <x v="0"/>
    <n v="557"/>
    <s v="approved"/>
    <s v="10-05-2022"/>
    <s v="23-05-2022"/>
    <n v="48"/>
    <n v="41.29"/>
  </r>
  <r>
    <x v="1"/>
    <s v="CUST0428"/>
    <x v="0"/>
    <x v="0"/>
    <x v="1"/>
    <s v="Unsecured"/>
    <n v="6.55"/>
    <n v="7.97"/>
    <n v="4.4400000000000002E-2"/>
    <n v="5.4699999999999999E-2"/>
    <x v="0"/>
    <n v="600"/>
    <s v="Rejected "/>
    <s v="02-11-2022"/>
    <m/>
    <n v="240"/>
    <n v="4.78"/>
  </r>
  <r>
    <x v="2"/>
    <s v="CUST0377"/>
    <x v="1"/>
    <x v="1"/>
    <x v="0"/>
    <s v="Secured"/>
    <n v="47.65"/>
    <n v="8"/>
    <n v="0.73950000000000005"/>
    <n v="1.4932000000000001"/>
    <x v="1"/>
    <n v="690"/>
    <s v="Rejected"/>
    <s v="13-04-2022"/>
    <m/>
    <n v="36"/>
    <n v="0"/>
  </r>
  <r>
    <x v="3"/>
    <s v="CUST0050"/>
    <x v="0"/>
    <x v="2"/>
    <x v="2"/>
    <s v="Semi-Secured"/>
    <n v="7.33"/>
    <n v="8.76"/>
    <n v="0.1021"/>
    <n v="0.18160000000000001"/>
    <x v="1"/>
    <n v="797"/>
    <s v="Rejected"/>
    <s v="22-05-2024"/>
    <m/>
    <n v="48"/>
    <n v="0"/>
  </r>
  <r>
    <x v="4"/>
    <s v="CUST0378"/>
    <x v="2"/>
    <x v="3"/>
    <x v="1"/>
    <s v="Semi-Secured"/>
    <n v="58.02"/>
    <n v="16.7"/>
    <n v="0.98029999999999995"/>
    <n v="5.2834000000000003"/>
    <x v="2"/>
    <n v="751"/>
    <s v="Rejected"/>
    <s v="19-11-2023"/>
    <m/>
    <n v="12"/>
    <n v="8.92"/>
  </r>
  <r>
    <x v="5"/>
    <s v="CUST0087"/>
    <x v="3"/>
    <x v="2"/>
    <x v="2"/>
    <s v="Unsecured"/>
    <n v="25.12"/>
    <n v="8.9700000000000006"/>
    <n v="0.42370000000000002"/>
    <n v="0.31780000000000003"/>
    <x v="3"/>
    <n v="748"/>
    <s v="approved"/>
    <s v="24-09-2024"/>
    <s v="26-09-2024"/>
    <n v="120"/>
    <n v="2.65"/>
  </r>
  <r>
    <x v="6"/>
    <s v="CUST0334"/>
    <x v="4"/>
    <x v="3"/>
    <x v="3"/>
    <s v="Semi-Secured"/>
    <n v="80.930000000000007"/>
    <n v="15.12"/>
    <n v="0.65490000000000004"/>
    <n v="1.9303999999999999"/>
    <x v="2"/>
    <n v="866"/>
    <s v="approved"/>
    <s v="23-04-2024"/>
    <s v="27-04-2024"/>
    <n v="60"/>
    <n v="72.62"/>
  </r>
  <r>
    <x v="7"/>
    <s v="CUST0093"/>
    <x v="0"/>
    <x v="2"/>
    <x v="1"/>
    <s v="Semi-Secured"/>
    <n v="82.82"/>
    <n v="12.11"/>
    <n v="1.1069"/>
    <n v="2.1854"/>
    <x v="1"/>
    <n v="887"/>
    <s v="approved"/>
    <s v="15-07-2022"/>
    <s v="25-07-2022"/>
    <n v="48"/>
    <n v="0"/>
  </r>
  <r>
    <x v="8"/>
    <s v="CUST0277"/>
    <x v="5"/>
    <x v="4"/>
    <x v="3"/>
    <s v="Semi-Secured"/>
    <n v="66.27"/>
    <n v="9.6300000000000008"/>
    <n v="1.1232"/>
    <n v="0.69720000000000004"/>
    <x v="0"/>
    <n v="793"/>
    <s v="Rejected"/>
    <s v="24-11-2022"/>
    <m/>
    <n v="180"/>
    <n v="44.38"/>
  </r>
  <r>
    <x v="9"/>
    <s v="CUST0146"/>
    <x v="6"/>
    <x v="1"/>
    <x v="4"/>
    <s v="Unsecured"/>
    <n v="62.07"/>
    <n v="12.48"/>
    <n v="0.40760000000000002"/>
    <n v="5.5288000000000004"/>
    <x v="2"/>
    <n v="713"/>
    <s v="Rejected"/>
    <s v="20-11-2022"/>
    <m/>
    <n v="12"/>
    <n v="47.65"/>
  </r>
  <r>
    <x v="10"/>
    <s v="CUST0459"/>
    <x v="6"/>
    <x v="1"/>
    <x v="5"/>
    <s v="Semi-Secured"/>
    <n v="33.270000000000003"/>
    <n v="14.95"/>
    <n v="0.32890000000000003"/>
    <n v="1.6124000000000001"/>
    <x v="4"/>
    <n v="639"/>
    <s v="Rejected"/>
    <s v="20-07-2022"/>
    <m/>
    <n v="24"/>
    <n v="10.029999999999999"/>
  </r>
  <r>
    <x v="11"/>
    <s v="CUST0457"/>
    <x v="6"/>
    <x v="0"/>
    <x v="3"/>
    <s v="Semi-Secured"/>
    <n v="48.96"/>
    <n v="9.09"/>
    <n v="0.92620000000000002"/>
    <n v="0.49919999999999998"/>
    <x v="3"/>
    <n v="731"/>
    <s v="approved"/>
    <s v="04-02-2024"/>
    <s v="07-02-2024"/>
    <n v="180"/>
    <n v="23.95"/>
  </r>
  <r>
    <x v="12"/>
    <s v="CUST0139"/>
    <x v="6"/>
    <x v="3"/>
    <x v="2"/>
    <s v="Secured"/>
    <n v="69.53"/>
    <n v="9"/>
    <n v="1.2359"/>
    <n v="0.70520000000000005"/>
    <x v="0"/>
    <n v="738"/>
    <s v="Rejected"/>
    <s v="05-12-2023"/>
    <m/>
    <n v="180"/>
    <n v="19.95"/>
  </r>
  <r>
    <x v="13"/>
    <s v="CUST0407"/>
    <x v="4"/>
    <x v="4"/>
    <x v="5"/>
    <s v="Semi-Secured"/>
    <n v="85.65"/>
    <n v="16.93"/>
    <n v="1.0568"/>
    <n v="2.4683000000000002"/>
    <x v="2"/>
    <n v="863"/>
    <s v="approved"/>
    <s v="05-08-2024"/>
    <s v="10-08-2024"/>
    <n v="48"/>
    <n v="9.6199999999999992"/>
  </r>
  <r>
    <x v="14"/>
    <s v="CUST0127"/>
    <x v="3"/>
    <x v="1"/>
    <x v="5"/>
    <s v="Secured"/>
    <n v="89.29"/>
    <n v="9.14"/>
    <n v="1.2148000000000001"/>
    <n v="7.8143000000000002"/>
    <x v="0"/>
    <n v="560"/>
    <s v="approved"/>
    <s v="24-03-2022"/>
    <s v="01-04-2022"/>
    <n v="12"/>
    <n v="64.599999999999994"/>
  </r>
  <r>
    <x v="15"/>
    <s v="CUST0202"/>
    <x v="0"/>
    <x v="0"/>
    <x v="3"/>
    <s v="Unsecured"/>
    <n v="24.81"/>
    <n v="7.64"/>
    <n v="0.39639999999999997"/>
    <n v="0.60150000000000003"/>
    <x v="5"/>
    <n v="582"/>
    <s v="Under Review"/>
    <s v="29-08-2023"/>
    <m/>
    <n v="48"/>
    <n v="7.52"/>
  </r>
  <r>
    <x v="16"/>
    <s v="CUST0343"/>
    <x v="7"/>
    <x v="4"/>
    <x v="0"/>
    <s v="Unsecured"/>
    <n v="85.93"/>
    <n v="7.77"/>
    <n v="1.0159"/>
    <n v="2.6836000000000002"/>
    <x v="5"/>
    <n v="649"/>
    <s v="Rejected"/>
    <s v="29-01-2024"/>
    <m/>
    <n v="36"/>
    <n v="54.38"/>
  </r>
  <r>
    <x v="17"/>
    <s v="CUST0322"/>
    <x v="8"/>
    <x v="1"/>
    <x v="0"/>
    <s v="Unsecured"/>
    <n v="53.56"/>
    <n v="15.78"/>
    <n v="0.8286"/>
    <n v="0.73629999999999995"/>
    <x v="2"/>
    <n v="849"/>
    <s v="Rejected"/>
    <s v="15-06-2022"/>
    <m/>
    <n v="240"/>
    <n v="33.6"/>
  </r>
  <r>
    <x v="18"/>
    <s v="CUST0264"/>
    <x v="3"/>
    <x v="0"/>
    <x v="1"/>
    <s v="Unsecured"/>
    <n v="37.19"/>
    <n v="11.52"/>
    <n v="0.28370000000000001"/>
    <n v="0.39710000000000001"/>
    <x v="1"/>
    <n v="580"/>
    <s v="approved"/>
    <s v="24-02-2023"/>
    <s v="27-02-2023"/>
    <n v="240"/>
    <n v="0"/>
  </r>
  <r>
    <x v="19"/>
    <s v="CUST0059"/>
    <x v="0"/>
    <x v="2"/>
    <x v="0"/>
    <s v="Secured"/>
    <n v="75.56"/>
    <n v="11.03"/>
    <n v="1.3955"/>
    <n v="0.78149999999999997"/>
    <x v="0"/>
    <n v="702"/>
    <s v="Under Review"/>
    <s v="22-04-2022"/>
    <m/>
    <n v="240"/>
    <n v="11.63"/>
  </r>
  <r>
    <x v="20"/>
    <s v="CUST0270"/>
    <x v="8"/>
    <x v="1"/>
    <x v="0"/>
    <s v="Semi-Secured"/>
    <n v="68.150000000000006"/>
    <n v="10.71"/>
    <n v="0.97550000000000003"/>
    <n v="3.1671999999999998"/>
    <x v="3"/>
    <n v="845"/>
    <s v="approved"/>
    <s v="28-06-2022"/>
    <s v="30-06-2022"/>
    <n v="24"/>
    <n v="29.45"/>
  </r>
  <r>
    <x v="21"/>
    <s v="CUST0040"/>
    <x v="8"/>
    <x v="4"/>
    <x v="4"/>
    <s v="Secured"/>
    <n v="70.010000000000005"/>
    <n v="17.12"/>
    <n v="0.89690000000000003"/>
    <n v="6.3891999999999998"/>
    <x v="4"/>
    <n v="788"/>
    <s v="approved"/>
    <s v="28-09-2022"/>
    <s v="06-10-2022"/>
    <n v="12"/>
    <n v="27.63"/>
  </r>
  <r>
    <x v="22"/>
    <s v="CUST0150"/>
    <x v="6"/>
    <x v="0"/>
    <x v="1"/>
    <s v="Secured"/>
    <n v="83.66"/>
    <n v="11.19"/>
    <n v="1.1445000000000001"/>
    <n v="1.4408000000000001"/>
    <x v="0"/>
    <n v="853"/>
    <s v="Rejected "/>
    <s v="21-12-2024"/>
    <m/>
    <n v="84"/>
    <n v="68.23"/>
  </r>
  <r>
    <x v="23"/>
    <s v="CUST0068"/>
    <x v="7"/>
    <x v="4"/>
    <x v="4"/>
    <s v="Secured"/>
    <n v="48.94"/>
    <n v="15.97"/>
    <n v="0.27939999999999998"/>
    <n v="0.97119999999999995"/>
    <x v="4"/>
    <n v="617"/>
    <s v="approved"/>
    <s v="07-12-2022"/>
    <s v="17-12-2022"/>
    <n v="84"/>
    <n v="43.34"/>
  </r>
  <r>
    <x v="24"/>
    <s v="CUST0499"/>
    <x v="1"/>
    <x v="4"/>
    <x v="2"/>
    <s v="Secured"/>
    <n v="12.57"/>
    <n v="13.82"/>
    <n v="0.14599999999999999"/>
    <n v="0.23430000000000001"/>
    <x v="3"/>
    <n v="881"/>
    <s v="Rejected"/>
    <s v="13-03-2022"/>
    <m/>
    <n v="84"/>
    <n v="8.3699999999999992"/>
  </r>
  <r>
    <x v="25"/>
    <s v="CUST0230"/>
    <x v="5"/>
    <x v="4"/>
    <x v="5"/>
    <s v="Unsecured"/>
    <n v="13.03"/>
    <n v="17.739999999999998"/>
    <n v="0.21540000000000001"/>
    <n v="0.2074"/>
    <x v="4"/>
    <n v="706"/>
    <s v="Rejected"/>
    <s v="09-01-2022"/>
    <m/>
    <n v="180"/>
    <n v="12.05"/>
  </r>
  <r>
    <x v="26"/>
    <s v="CUST0332"/>
    <x v="7"/>
    <x v="1"/>
    <x v="4"/>
    <s v="Semi-Secured"/>
    <n v="67.02"/>
    <n v="15.51"/>
    <n v="1.2623"/>
    <n v="1.3125"/>
    <x v="1"/>
    <n v="855"/>
    <s v="Rejected "/>
    <s v="07-09-2024"/>
    <m/>
    <n v="84"/>
    <n v="0"/>
  </r>
  <r>
    <x v="27"/>
    <s v="CUST0283"/>
    <x v="8"/>
    <x v="3"/>
    <x v="1"/>
    <s v="Unsecured"/>
    <n v="62.13"/>
    <n v="11.43"/>
    <n v="0.61480000000000001"/>
    <n v="1.6188"/>
    <x v="5"/>
    <n v="740"/>
    <s v="approved"/>
    <s v="31-03-2023"/>
    <s v="13-04-2023"/>
    <n v="48"/>
    <n v="55.63"/>
  </r>
  <r>
    <x v="28"/>
    <s v="CUST0276"/>
    <x v="0"/>
    <x v="0"/>
    <x v="5"/>
    <s v="Unsecured"/>
    <n v="20.25"/>
    <n v="14.16"/>
    <n v="0.38779999999999998"/>
    <n v="0.38129999999999997"/>
    <x v="0"/>
    <n v="891"/>
    <s v="Rejected"/>
    <s v="25-05-2024"/>
    <m/>
    <n v="84"/>
    <n v="8.39"/>
  </r>
  <r>
    <x v="29"/>
    <s v="CUST0180"/>
    <x v="7"/>
    <x v="1"/>
    <x v="5"/>
    <s v="Secured"/>
    <n v="22.35"/>
    <n v="15.66"/>
    <n v="0.25109999999999999"/>
    <n v="0.32300000000000001"/>
    <x v="4"/>
    <n v="639"/>
    <s v="Rejected"/>
    <s v="18-05-2024"/>
    <m/>
    <n v="180"/>
    <n v="16.079999999999998"/>
  </r>
  <r>
    <x v="30"/>
    <s v="CUST0307"/>
    <x v="8"/>
    <x v="4"/>
    <x v="2"/>
    <s v="Unsecured"/>
    <n v="47.99"/>
    <n v="18.350000000000001"/>
    <n v="0.28749999999999998"/>
    <n v="0.87560000000000004"/>
    <x v="1"/>
    <n v="830"/>
    <s v="approved"/>
    <s v="18-04-2024"/>
    <s v="29-04-2024"/>
    <n v="120"/>
    <n v="0"/>
  </r>
  <r>
    <x v="31"/>
    <s v="CUST0285"/>
    <x v="0"/>
    <x v="2"/>
    <x v="2"/>
    <s v="Secured"/>
    <n v="19.41"/>
    <n v="13.59"/>
    <n v="0.10929999999999999"/>
    <n v="0.44750000000000001"/>
    <x v="5"/>
    <n v="578"/>
    <s v="Under Review"/>
    <s v="08-10-2024"/>
    <m/>
    <n v="60"/>
    <n v="11.17"/>
  </r>
  <r>
    <x v="32"/>
    <s v="CUST0002"/>
    <x v="1"/>
    <x v="3"/>
    <x v="4"/>
    <s v="Semi-Secured"/>
    <n v="83.59"/>
    <n v="14.69"/>
    <n v="1.5371999999999999"/>
    <n v="1.3328"/>
    <x v="3"/>
    <n v="657"/>
    <s v="approved"/>
    <s v="17-05-2023"/>
    <s v="18-05-2023"/>
    <n v="120"/>
    <n v="16.84"/>
  </r>
  <r>
    <x v="33"/>
    <s v="CUST0035"/>
    <x v="4"/>
    <x v="3"/>
    <x v="5"/>
    <s v="Unsecured"/>
    <n v="56.99"/>
    <n v="14.41"/>
    <n v="0.69189999999999996"/>
    <n v="2.7473000000000001"/>
    <x v="4"/>
    <n v="573"/>
    <s v="approved"/>
    <s v="05-02-2022"/>
    <s v="19-02-2022"/>
    <n v="24"/>
    <n v="18.27"/>
  </r>
  <r>
    <x v="34"/>
    <s v="CUST0237"/>
    <x v="1"/>
    <x v="3"/>
    <x v="2"/>
    <s v="Secured"/>
    <n v="27.99"/>
    <n v="17.53"/>
    <n v="0.28939999999999999"/>
    <n v="0.7036"/>
    <x v="4"/>
    <n v="841"/>
    <s v="approved"/>
    <s v="07-06-2022"/>
    <s v="16-06-2022"/>
    <n v="60"/>
    <n v="7.41"/>
  </r>
  <r>
    <x v="35"/>
    <s v="CUST0307"/>
    <x v="1"/>
    <x v="2"/>
    <x v="4"/>
    <s v="Unsecured"/>
    <n v="82.86"/>
    <n v="10.81"/>
    <n v="1.2662"/>
    <n v="1.4105000000000001"/>
    <x v="1"/>
    <n v="830"/>
    <s v="approved"/>
    <s v="22-12-2023"/>
    <s v="05-01-2024"/>
    <n v="84"/>
    <n v="0"/>
  </r>
  <r>
    <x v="36"/>
    <s v="CUST0145"/>
    <x v="3"/>
    <x v="1"/>
    <x v="3"/>
    <s v="Unsecured"/>
    <n v="92.17"/>
    <n v="9.9"/>
    <n v="1.1568000000000001"/>
    <n v="2.3332000000000002"/>
    <x v="2"/>
    <n v="704"/>
    <s v="approved"/>
    <s v="12-12-2024"/>
    <s v="26-12-2024"/>
    <n v="48"/>
    <n v="50.9"/>
  </r>
  <r>
    <x v="37"/>
    <s v="CUST0059"/>
    <x v="2"/>
    <x v="1"/>
    <x v="1"/>
    <s v="Secured"/>
    <n v="82.07"/>
    <n v="12.77"/>
    <n v="0.79390000000000005"/>
    <n v="1.4827999999999999"/>
    <x v="3"/>
    <n v="702"/>
    <s v="approved"/>
    <s v="07-12-2024"/>
    <s v="20-12-2024"/>
    <n v="84"/>
    <n v="75.88"/>
  </r>
  <r>
    <x v="38"/>
    <s v="CUST0382"/>
    <x v="8"/>
    <x v="4"/>
    <x v="2"/>
    <s v="Semi-Secured"/>
    <n v="15.09"/>
    <n v="8.8800000000000008"/>
    <n v="0.10489999999999999"/>
    <n v="0.68859999999999999"/>
    <x v="0"/>
    <n v="837"/>
    <s v="Rejected "/>
    <s v="17-08-2022"/>
    <m/>
    <n v="24"/>
    <n v="2.5099999999999998"/>
  </r>
  <r>
    <x v="39"/>
    <s v="CUST0022"/>
    <x v="6"/>
    <x v="0"/>
    <x v="1"/>
    <s v="Semi-Secured"/>
    <n v="51.83"/>
    <n v="8.81"/>
    <n v="0.45590000000000003"/>
    <n v="2.3633000000000002"/>
    <x v="4"/>
    <n v="618"/>
    <s v="Rejected "/>
    <s v="22-01-2022"/>
    <m/>
    <n v="24"/>
    <n v="38.43"/>
  </r>
  <r>
    <x v="40"/>
    <s v="CUST0106"/>
    <x v="4"/>
    <x v="4"/>
    <x v="2"/>
    <s v="Semi-Secured"/>
    <n v="35.799999999999997"/>
    <n v="16.8"/>
    <n v="0.68479999999999996"/>
    <n v="0.72750000000000004"/>
    <x v="4"/>
    <n v="877"/>
    <s v="Rejected"/>
    <s v="22-10-2024"/>
    <m/>
    <n v="84"/>
    <n v="27.34"/>
  </r>
  <r>
    <x v="41"/>
    <s v="CUST0035"/>
    <x v="8"/>
    <x v="2"/>
    <x v="1"/>
    <s v="Semi-Secured"/>
    <n v="22.48"/>
    <n v="10.6"/>
    <n v="0.41639999999999999"/>
    <n v="0.22589999999999999"/>
    <x v="1"/>
    <n v="573"/>
    <s v="Rejected "/>
    <s v="22-07-2022"/>
    <m/>
    <n v="240"/>
    <n v="0"/>
  </r>
  <r>
    <x v="42"/>
    <s v="CUST0436"/>
    <x v="0"/>
    <x v="3"/>
    <x v="0"/>
    <s v="Semi-Secured"/>
    <n v="19.329999999999998"/>
    <n v="8.68"/>
    <n v="0.3387"/>
    <n v="0.24149999999999999"/>
    <x v="0"/>
    <n v="859"/>
    <s v="Rejected"/>
    <s v="19-11-2024"/>
    <m/>
    <n v="120"/>
    <n v="5.67"/>
  </r>
  <r>
    <x v="43"/>
    <s v="CUST0064"/>
    <x v="0"/>
    <x v="0"/>
    <x v="5"/>
    <s v="Secured"/>
    <n v="50.09"/>
    <n v="10.67"/>
    <n v="0.79300000000000004"/>
    <n v="2.3269000000000002"/>
    <x v="4"/>
    <n v="895"/>
    <s v="approved"/>
    <s v="25-08-2022"/>
    <s v="01-09-2022"/>
    <n v="24"/>
    <n v="17.079999999999998"/>
  </r>
  <r>
    <x v="44"/>
    <s v="CUST0500"/>
    <x v="0"/>
    <x v="4"/>
    <x v="5"/>
    <s v="Unsecured"/>
    <n v="29.77"/>
    <n v="9.58"/>
    <n v="0.1799"/>
    <n v="0.31230000000000002"/>
    <x v="4"/>
    <n v="703"/>
    <s v="Rejected"/>
    <s v="27-01-2022"/>
    <m/>
    <n v="180"/>
    <n v="28.25"/>
  </r>
  <r>
    <x v="45"/>
    <s v="CUST0225"/>
    <x v="5"/>
    <x v="0"/>
    <x v="1"/>
    <s v="Secured"/>
    <n v="40.090000000000003"/>
    <n v="18.25"/>
    <n v="0.64629999999999999"/>
    <n v="1.4543999999999999"/>
    <x v="1"/>
    <n v="677"/>
    <s v="Under Review"/>
    <s v="12-02-2023"/>
    <m/>
    <n v="36"/>
    <n v="0"/>
  </r>
  <r>
    <x v="46"/>
    <s v="CUST0207"/>
    <x v="8"/>
    <x v="4"/>
    <x v="3"/>
    <s v="Semi-Secured"/>
    <n v="50.41"/>
    <n v="15.93"/>
    <n v="0.70089999999999997"/>
    <n v="0.84219999999999995"/>
    <x v="4"/>
    <n v="887"/>
    <s v="approved"/>
    <s v="08-04-2024"/>
    <s v="16-04-2024"/>
    <n v="120"/>
    <n v="26.95"/>
  </r>
  <r>
    <x v="47"/>
    <s v="CUST0063"/>
    <x v="7"/>
    <x v="1"/>
    <x v="3"/>
    <s v="Secured"/>
    <n v="63.21"/>
    <n v="8.6"/>
    <n v="0.36620000000000003"/>
    <n v="2.8761000000000001"/>
    <x v="0"/>
    <n v="806"/>
    <s v="Rejected "/>
    <s v="24-02-2022"/>
    <m/>
    <n v="24"/>
    <n v="58.55"/>
  </r>
  <r>
    <x v="48"/>
    <s v="CUST0079"/>
    <x v="7"/>
    <x v="2"/>
    <x v="5"/>
    <s v="Secured"/>
    <n v="76.260000000000005"/>
    <n v="13.22"/>
    <n v="0.94430000000000003"/>
    <n v="0.97589999999999999"/>
    <x v="3"/>
    <n v="726"/>
    <s v="Under Review"/>
    <s v="16-10-2024"/>
    <m/>
    <n v="180"/>
    <n v="39.4"/>
  </r>
  <r>
    <x v="49"/>
    <s v="CUST0441"/>
    <x v="5"/>
    <x v="2"/>
    <x v="1"/>
    <s v="Secured"/>
    <n v="99.08"/>
    <n v="8.81"/>
    <n v="1.1644000000000001"/>
    <n v="1.2448999999999999"/>
    <x v="0"/>
    <n v="814"/>
    <s v="approved"/>
    <s v="15-03-2022"/>
    <s v="16-03-2022"/>
    <n v="120"/>
    <n v="24.8"/>
  </r>
  <r>
    <x v="50"/>
    <s v="CUST0453"/>
    <x v="1"/>
    <x v="1"/>
    <x v="3"/>
    <s v="Secured"/>
    <n v="31.93"/>
    <n v="15.9"/>
    <n v="0.43209999999999998"/>
    <n v="0.4667"/>
    <x v="2"/>
    <n v="900"/>
    <s v="approved"/>
    <s v="20-08-2024"/>
    <s v="28-08-2024"/>
    <n v="180"/>
    <n v="18.45"/>
  </r>
  <r>
    <x v="51"/>
    <s v="CUST0135"/>
    <x v="0"/>
    <x v="2"/>
    <x v="3"/>
    <s v="Semi-Secured"/>
    <n v="67.97"/>
    <n v="10.63"/>
    <n v="0.40250000000000002"/>
    <n v="5.9955999999999996"/>
    <x v="3"/>
    <n v="897"/>
    <s v="Under Review"/>
    <s v="16-12-2023"/>
    <m/>
    <n v="12"/>
    <n v="53.57"/>
  </r>
  <r>
    <x v="52"/>
    <s v="CUST0321"/>
    <x v="3"/>
    <x v="1"/>
    <x v="1"/>
    <s v="Unsecured"/>
    <n v="35.17"/>
    <n v="11.36"/>
    <n v="0.52470000000000006"/>
    <n v="0.91510000000000002"/>
    <x v="3"/>
    <n v="894"/>
    <s v="Rejected "/>
    <s v="02-10-2023"/>
    <m/>
    <n v="48"/>
    <n v="21.23"/>
  </r>
  <r>
    <x v="53"/>
    <s v="CUST0157"/>
    <x v="8"/>
    <x v="3"/>
    <x v="2"/>
    <s v="Secured"/>
    <n v="54.3"/>
    <n v="14.74"/>
    <n v="0.61560000000000004"/>
    <n v="0.7046"/>
    <x v="0"/>
    <n v="837"/>
    <s v="Under Review"/>
    <s v="11-02-2022"/>
    <m/>
    <n v="240"/>
    <n v="37.549999999999997"/>
  </r>
  <r>
    <x v="54"/>
    <s v="CUST0194"/>
    <x v="4"/>
    <x v="1"/>
    <x v="4"/>
    <s v="Semi-Secured"/>
    <n v="10.67"/>
    <n v="15.1"/>
    <n v="8.6300000000000002E-2"/>
    <n v="0.15010000000000001"/>
    <x v="2"/>
    <n v="719"/>
    <s v="Rejected "/>
    <s v="27-11-2023"/>
    <m/>
    <n v="180"/>
    <n v="2.58"/>
  </r>
  <r>
    <x v="55"/>
    <s v="CUST0104"/>
    <x v="0"/>
    <x v="0"/>
    <x v="5"/>
    <s v="Secured"/>
    <n v="29.45"/>
    <n v="18.46"/>
    <n v="0.32479999999999998"/>
    <n v="0.87219999999999998"/>
    <x v="2"/>
    <n v="654"/>
    <s v="Rejected "/>
    <s v="08-07-2022"/>
    <m/>
    <n v="48"/>
    <n v="20.91"/>
  </r>
  <r>
    <x v="56"/>
    <s v="CUST0140"/>
    <x v="8"/>
    <x v="2"/>
    <x v="5"/>
    <s v="Unsecured"/>
    <n v="43.28"/>
    <n v="8.34"/>
    <n v="0.75119999999999998"/>
    <n v="0.37119999999999997"/>
    <x v="4"/>
    <n v="844"/>
    <s v="approved"/>
    <s v="04-10-2023"/>
    <s v="08-10-2023"/>
    <n v="240"/>
    <n v="19.57"/>
  </r>
  <r>
    <x v="57"/>
    <s v="CUST0344"/>
    <x v="5"/>
    <x v="4"/>
    <x v="1"/>
    <s v="Semi-Secured"/>
    <n v="70.63"/>
    <n v="13.85"/>
    <n v="0.57879999999999998"/>
    <n v="0.9335"/>
    <x v="4"/>
    <n v="719"/>
    <s v="Rejected "/>
    <s v="27-12-2024"/>
    <m/>
    <n v="180"/>
    <n v="55.63"/>
  </r>
  <r>
    <x v="58"/>
    <s v="CUST0479"/>
    <x v="4"/>
    <x v="0"/>
    <x v="5"/>
    <s v="Secured"/>
    <n v="37.06"/>
    <n v="9.16"/>
    <n v="0.56630000000000003"/>
    <n v="0.7722"/>
    <x v="0"/>
    <n v="767"/>
    <s v="approved"/>
    <s v="15-10-2023"/>
    <s v="29-10-2023"/>
    <n v="60"/>
    <n v="29.86"/>
  </r>
  <r>
    <x v="59"/>
    <s v="CUST0212"/>
    <x v="7"/>
    <x v="3"/>
    <x v="0"/>
    <s v="Secured"/>
    <n v="26.39"/>
    <n v="11.96"/>
    <n v="0.1769"/>
    <n v="0.69440000000000002"/>
    <x v="1"/>
    <n v="713"/>
    <s v="Rejected"/>
    <s v="28-09-2023"/>
    <m/>
    <n v="48"/>
    <n v="0"/>
  </r>
  <r>
    <x v="60"/>
    <s v="CUST0224"/>
    <x v="2"/>
    <x v="0"/>
    <x v="2"/>
    <s v="Secured"/>
    <n v="28"/>
    <n v="16.190000000000001"/>
    <n v="0.25669999999999998"/>
    <n v="0.39350000000000002"/>
    <x v="5"/>
    <n v="699"/>
    <s v="Rejected "/>
    <s v="28-03-2022"/>
    <m/>
    <n v="240"/>
    <n v="25.74"/>
  </r>
  <r>
    <x v="61"/>
    <s v="CUST0441"/>
    <x v="8"/>
    <x v="3"/>
    <x v="5"/>
    <s v="Unsecured"/>
    <n v="86.85"/>
    <n v="11.98"/>
    <n v="0.90769999999999995"/>
    <n v="4.0875000000000004"/>
    <x v="0"/>
    <n v="814"/>
    <s v="Rejected "/>
    <s v="15-10-2022"/>
    <m/>
    <n v="24"/>
    <n v="26.11"/>
  </r>
  <r>
    <x v="62"/>
    <s v="CUST0062"/>
    <x v="5"/>
    <x v="2"/>
    <x v="5"/>
    <s v="Unsecured"/>
    <n v="50.15"/>
    <n v="14.1"/>
    <n v="0.83240000000000003"/>
    <n v="0.94259999999999999"/>
    <x v="4"/>
    <n v="586"/>
    <s v="approved"/>
    <s v="09-03-2024"/>
    <s v="22-03-2024"/>
    <n v="84"/>
    <n v="36.92"/>
  </r>
  <r>
    <x v="63"/>
    <s v="CUST0074"/>
    <x v="8"/>
    <x v="4"/>
    <x v="2"/>
    <s v="Unsecured"/>
    <n v="44.51"/>
    <n v="13.98"/>
    <n v="0.54990000000000006"/>
    <n v="0.83360000000000001"/>
    <x v="1"/>
    <n v="759"/>
    <s v="Under Review"/>
    <s v="17-05-2024"/>
    <m/>
    <n v="84"/>
    <n v="0"/>
  </r>
  <r>
    <x v="64"/>
    <s v="CUST0143"/>
    <x v="1"/>
    <x v="3"/>
    <x v="3"/>
    <s v="Semi-Secured"/>
    <n v="37.409999999999997"/>
    <n v="14.6"/>
    <n v="0.69499999999999995"/>
    <n v="3.3694999999999999"/>
    <x v="1"/>
    <n v="878"/>
    <s v="Rejected "/>
    <s v="06-05-2023"/>
    <m/>
    <n v="12"/>
    <n v="0"/>
  </r>
  <r>
    <x v="65"/>
    <s v="CUST0328"/>
    <x v="3"/>
    <x v="0"/>
    <x v="5"/>
    <s v="Secured"/>
    <n v="85.91"/>
    <n v="17.510000000000002"/>
    <n v="0.93600000000000005"/>
    <n v="2.1587000000000001"/>
    <x v="4"/>
    <n v="837"/>
    <s v="approved"/>
    <s v="28-04-2023"/>
    <s v="03-05-2023"/>
    <n v="60"/>
    <n v="23.95"/>
  </r>
  <r>
    <x v="66"/>
    <s v="CUST0324"/>
    <x v="3"/>
    <x v="1"/>
    <x v="1"/>
    <s v="Unsecured"/>
    <n v="86.78"/>
    <n v="17.850000000000001"/>
    <n v="1.0470999999999999"/>
    <n v="1.5552999999999999"/>
    <x v="4"/>
    <n v="703"/>
    <s v="Rejected "/>
    <s v="15-05-2024"/>
    <m/>
    <n v="120"/>
    <n v="73.349999999999994"/>
  </r>
  <r>
    <x v="67"/>
    <s v="CUST0358"/>
    <x v="7"/>
    <x v="2"/>
    <x v="1"/>
    <s v="Unsecured"/>
    <n v="42.67"/>
    <n v="13.53"/>
    <n v="0.42249999999999999"/>
    <n v="3.8218000000000001"/>
    <x v="1"/>
    <n v="855"/>
    <s v="Rejected "/>
    <s v="12-01-2023"/>
    <m/>
    <n v="12"/>
    <n v="0"/>
  </r>
  <r>
    <x v="68"/>
    <s v="CUST0070"/>
    <x v="9"/>
    <x v="1"/>
    <x v="2"/>
    <s v="Semi-Secured"/>
    <n v="31.25"/>
    <n v="8.7200000000000006"/>
    <n v="0.27329999999999999"/>
    <n v="0.98970000000000002"/>
    <x v="2"/>
    <n v="832"/>
    <s v="Rejected "/>
    <s v="20-04-2024"/>
    <m/>
    <n v="36"/>
    <n v="24.18"/>
  </r>
  <r>
    <x v="69"/>
    <s v="CUST0377"/>
    <x v="1"/>
    <x v="3"/>
    <x v="2"/>
    <s v="Semi-Secured"/>
    <n v="59.71"/>
    <n v="10.6"/>
    <n v="0.37409999999999999"/>
    <n v="1.0099"/>
    <x v="3"/>
    <n v="690"/>
    <s v="approved"/>
    <s v="12-02-2024"/>
    <s v="26-02-2024"/>
    <n v="84"/>
    <n v="50.85"/>
  </r>
  <r>
    <x v="70"/>
    <s v="CUST0473"/>
    <x v="5"/>
    <x v="2"/>
    <x v="0"/>
    <s v="Secured"/>
    <n v="90.78"/>
    <n v="9.68"/>
    <n v="1.4088000000000001"/>
    <n v="2.9156"/>
    <x v="1"/>
    <n v="755"/>
    <s v="approved"/>
    <s v="28-05-2024"/>
    <s v="07-06-2024"/>
    <n v="36"/>
    <n v="0"/>
  </r>
  <r>
    <x v="71"/>
    <s v="CUST0189"/>
    <x v="1"/>
    <x v="2"/>
    <x v="1"/>
    <s v="Secured"/>
    <n v="72.14"/>
    <n v="17.62"/>
    <n v="0.85170000000000001"/>
    <n v="1.1420999999999999"/>
    <x v="1"/>
    <n v="580"/>
    <s v="Rejected"/>
    <s v="21-02-2023"/>
    <m/>
    <n v="180"/>
    <n v="0"/>
  </r>
  <r>
    <x v="72"/>
    <s v="CUST0401"/>
    <x v="7"/>
    <x v="3"/>
    <x v="0"/>
    <s v="Unsecured"/>
    <n v="38.83"/>
    <n v="9.77"/>
    <n v="0.31969999999999998"/>
    <n v="0.8206"/>
    <x v="3"/>
    <n v="764"/>
    <s v="Rejected"/>
    <s v="16-04-2024"/>
    <m/>
    <n v="60"/>
    <n v="30.04"/>
  </r>
  <r>
    <x v="73"/>
    <s v="CUST0121"/>
    <x v="4"/>
    <x v="1"/>
    <x v="2"/>
    <s v="Unsecured"/>
    <n v="58.71"/>
    <n v="8.44"/>
    <n v="0.70650000000000002"/>
    <n v="0.92800000000000005"/>
    <x v="0"/>
    <n v="602"/>
    <s v="Rejected "/>
    <s v="11-03-2023"/>
    <m/>
    <n v="84"/>
    <n v="41.47"/>
  </r>
  <r>
    <x v="74"/>
    <s v="CUST0132"/>
    <x v="8"/>
    <x v="0"/>
    <x v="5"/>
    <s v="Secured"/>
    <n v="6.16"/>
    <n v="12.68"/>
    <n v="6.3500000000000001E-2"/>
    <n v="0.54930000000000001"/>
    <x v="1"/>
    <n v="642"/>
    <s v="Under Review"/>
    <s v="30-10-2024"/>
    <m/>
    <n v="12"/>
    <n v="0"/>
  </r>
  <r>
    <x v="75"/>
    <s v="CUST0203"/>
    <x v="3"/>
    <x v="4"/>
    <x v="5"/>
    <s v="Secured"/>
    <n v="58.47"/>
    <n v="13.04"/>
    <n v="1.1083000000000001"/>
    <n v="0.74129999999999996"/>
    <x v="3"/>
    <n v="604"/>
    <s v="approved"/>
    <s v="12-10-2023"/>
    <s v="24-10-2023"/>
    <n v="180"/>
    <n v="32.21"/>
  </r>
  <r>
    <x v="76"/>
    <s v="CUST0023"/>
    <x v="1"/>
    <x v="1"/>
    <x v="4"/>
    <s v="Semi-Secured"/>
    <n v="36.700000000000003"/>
    <n v="17.43"/>
    <n v="0.32840000000000003"/>
    <n v="0.92059999999999997"/>
    <x v="2"/>
    <n v="678"/>
    <s v="Under Review"/>
    <s v="11-06-2024"/>
    <m/>
    <n v="60"/>
    <n v="31.52"/>
  </r>
  <r>
    <x v="77"/>
    <s v="CUST0392"/>
    <x v="1"/>
    <x v="2"/>
    <x v="0"/>
    <s v="Semi-Secured"/>
    <n v="80.02"/>
    <n v="9.1300000000000008"/>
    <n v="0.67600000000000005"/>
    <n v="7.0026999999999999"/>
    <x v="0"/>
    <n v="794"/>
    <s v="Under Review"/>
    <s v="01-12-2022"/>
    <m/>
    <n v="12"/>
    <n v="56.02"/>
  </r>
  <r>
    <x v="78"/>
    <s v="CUST0475"/>
    <x v="0"/>
    <x v="0"/>
    <x v="3"/>
    <s v="Unsecured"/>
    <n v="98.89"/>
    <n v="12.54"/>
    <n v="0.6613"/>
    <n v="3.3100999999999998"/>
    <x v="1"/>
    <n v="577"/>
    <s v="Under Review"/>
    <s v="11-07-2022"/>
    <m/>
    <n v="36"/>
    <n v="0"/>
  </r>
  <r>
    <x v="79"/>
    <s v="CUST0428"/>
    <x v="1"/>
    <x v="2"/>
    <x v="4"/>
    <s v="Semi-Secured"/>
    <n v="89.2"/>
    <n v="13.92"/>
    <n v="1.746"/>
    <n v="1.1040000000000001"/>
    <x v="2"/>
    <n v="600"/>
    <s v="Rejected"/>
    <s v="02-05-2024"/>
    <m/>
    <n v="240"/>
    <n v="78.709999999999994"/>
  </r>
  <r>
    <x v="80"/>
    <s v="CUST0049"/>
    <x v="3"/>
    <x v="0"/>
    <x v="4"/>
    <s v="Semi-Secured"/>
    <n v="98.15"/>
    <n v="11.61"/>
    <n v="1.8587"/>
    <n v="4.6024000000000003"/>
    <x v="4"/>
    <n v="800"/>
    <s v="Rejected"/>
    <s v="01-03-2022"/>
    <m/>
    <n v="24"/>
    <n v="16.579999999999998"/>
  </r>
  <r>
    <x v="81"/>
    <s v="CUST0233"/>
    <x v="7"/>
    <x v="2"/>
    <x v="0"/>
    <s v="Secured"/>
    <n v="33.61"/>
    <n v="14.35"/>
    <n v="0.39650000000000002"/>
    <n v="1.1544000000000001"/>
    <x v="3"/>
    <n v="659"/>
    <s v="approved"/>
    <s v="03-08-2023"/>
    <s v="09-08-2023"/>
    <n v="36"/>
    <n v="26.16"/>
  </r>
  <r>
    <x v="82"/>
    <s v="CUST0309"/>
    <x v="2"/>
    <x v="0"/>
    <x v="3"/>
    <s v="Unsecured"/>
    <n v="18.62"/>
    <n v="17.02"/>
    <n v="0.11799999999999999"/>
    <n v="0.53749999999999998"/>
    <x v="3"/>
    <n v="698"/>
    <s v="approved"/>
    <s v="04-04-2024"/>
    <s v="09-04-2024"/>
    <n v="48"/>
    <n v="12.1"/>
  </r>
  <r>
    <x v="83"/>
    <s v="CUST0153"/>
    <x v="0"/>
    <x v="1"/>
    <x v="0"/>
    <s v="Unsecured"/>
    <n v="90.47"/>
    <n v="11.45"/>
    <n v="0.58279999999999998"/>
    <n v="1.5706"/>
    <x v="2"/>
    <n v="865"/>
    <s v="Rejected"/>
    <s v="29-09-2024"/>
    <m/>
    <n v="84"/>
    <n v="43.3"/>
  </r>
  <r>
    <x v="84"/>
    <s v="CUST0308"/>
    <x v="2"/>
    <x v="0"/>
    <x v="3"/>
    <s v="Unsecured"/>
    <n v="61.77"/>
    <n v="12.19"/>
    <n v="0.3463"/>
    <n v="1.0967"/>
    <x v="0"/>
    <n v="596"/>
    <s v="Rejected "/>
    <s v="05-04-2023"/>
    <m/>
    <n v="84"/>
    <n v="40.18"/>
  </r>
  <r>
    <x v="85"/>
    <s v="CUST0270"/>
    <x v="5"/>
    <x v="0"/>
    <x v="4"/>
    <s v="Unsecured"/>
    <n v="44.3"/>
    <n v="12.75"/>
    <n v="0.32019999999999998"/>
    <n v="1.4873000000000001"/>
    <x v="4"/>
    <n v="845"/>
    <s v="Rejected"/>
    <s v="07-12-2024"/>
    <m/>
    <n v="36"/>
    <n v="20.54"/>
  </r>
  <r>
    <x v="86"/>
    <s v="CUST0470"/>
    <x v="9"/>
    <x v="2"/>
    <x v="1"/>
    <s v="Semi-Secured"/>
    <m/>
    <n v="14.77"/>
    <n v="0.58260000000000001"/>
    <n v="1.0194000000000001"/>
    <x v="4"/>
    <n v="724"/>
    <s v="Under Review"/>
    <s v="17-06-2022"/>
    <m/>
    <n v="60"/>
    <n v="32.450000000000003"/>
  </r>
  <r>
    <x v="87"/>
    <s v="CUST0237"/>
    <x v="1"/>
    <x v="4"/>
    <x v="3"/>
    <s v="Secured"/>
    <n v="9.25"/>
    <n v="10.77"/>
    <n v="0.12770000000000001"/>
    <n v="0.1038"/>
    <x v="0"/>
    <n v="841"/>
    <s v="approved"/>
    <s v="27-06-2023"/>
    <s v="03-07-2023"/>
    <n v="180"/>
    <n v="8.5299999999999994"/>
  </r>
  <r>
    <x v="88"/>
    <s v="CUST0095"/>
    <x v="8"/>
    <x v="2"/>
    <x v="4"/>
    <s v="Semi-Secured"/>
    <n v="11.53"/>
    <n v="7.56"/>
    <n v="7.7799999999999994E-2"/>
    <n v="0.35899999999999999"/>
    <x v="0"/>
    <n v="859"/>
    <s v="approved"/>
    <s v="09-04-2024"/>
    <s v="23-04-2024"/>
    <n v="36"/>
    <n v="7.6"/>
  </r>
  <r>
    <x v="89"/>
    <s v="CUST0156"/>
    <x v="4"/>
    <x v="2"/>
    <x v="4"/>
    <s v="Semi-Secured"/>
    <n v="67.709999999999994"/>
    <n v="11.84"/>
    <n v="0.64590000000000003"/>
    <n v="2.2437999999999998"/>
    <x v="3"/>
    <n v="775"/>
    <s v="approved"/>
    <s v="26-01-2023"/>
    <s v="28-01-2023"/>
    <n v="36"/>
    <n v="53.73"/>
  </r>
  <r>
    <x v="90"/>
    <s v="CUST0014"/>
    <x v="6"/>
    <x v="1"/>
    <x v="0"/>
    <s v="Secured"/>
    <n v="65.319999999999993"/>
    <n v="14.39"/>
    <n v="1.1007"/>
    <n v="1.7978000000000001"/>
    <x v="1"/>
    <n v="880"/>
    <s v="Under Review"/>
    <s v="07-08-2024"/>
    <m/>
    <n v="48"/>
    <n v="0"/>
  </r>
  <r>
    <x v="91"/>
    <s v="CUST0060"/>
    <x v="1"/>
    <x v="4"/>
    <x v="0"/>
    <s v="Semi-Secured"/>
    <m/>
    <n v="7.72"/>
    <n v="0.52939999999999998"/>
    <n v="1.0946"/>
    <x v="3"/>
    <n v="672"/>
    <s v="Under Review"/>
    <s v="13-03-2024"/>
    <m/>
    <n v="48"/>
    <n v="6.46"/>
  </r>
  <r>
    <x v="92"/>
    <s v="CUST0366"/>
    <x v="2"/>
    <x v="1"/>
    <x v="3"/>
    <s v="Semi-Secured"/>
    <n v="58.29"/>
    <n v="18.489999999999998"/>
    <n v="0.32379999999999998"/>
    <n v="1.0688"/>
    <x v="0"/>
    <n v="875"/>
    <s v="approved"/>
    <s v="26-09-2024"/>
    <s v="30-09-2024"/>
    <n v="120"/>
    <n v="41.22"/>
  </r>
  <r>
    <x v="93"/>
    <s v="CUST0162"/>
    <x v="5"/>
    <x v="0"/>
    <x v="4"/>
    <s v="Semi-Secured"/>
    <n v="42.3"/>
    <n v="12.94"/>
    <n v="0.80730000000000002"/>
    <n v="0.7681"/>
    <x v="0"/>
    <n v="601"/>
    <s v="Rejected "/>
    <s v="12-06-2024"/>
    <m/>
    <n v="84"/>
    <n v="4.9800000000000004"/>
  </r>
  <r>
    <x v="94"/>
    <s v="CUST0177"/>
    <x v="0"/>
    <x v="4"/>
    <x v="5"/>
    <s v="Secured"/>
    <n v="59.18"/>
    <n v="17.64"/>
    <n v="1.0535000000000001"/>
    <n v="0.93779999999999997"/>
    <x v="3"/>
    <n v="864"/>
    <s v="Under Review"/>
    <s v="10-03-2024"/>
    <m/>
    <n v="180"/>
    <n v="54.2"/>
  </r>
  <r>
    <x v="95"/>
    <s v="CUST0377"/>
    <x v="3"/>
    <x v="1"/>
    <x v="2"/>
    <s v="Semi-Secured"/>
    <n v="21.51"/>
    <n v="8.4499999999999993"/>
    <n v="0.26340000000000002"/>
    <n v="0.67849999999999999"/>
    <x v="3"/>
    <n v="690"/>
    <s v="Rejected"/>
    <s v="04-10-2024"/>
    <m/>
    <n v="36"/>
    <n v="4"/>
  </r>
  <r>
    <x v="96"/>
    <s v="CUST0156"/>
    <x v="6"/>
    <x v="4"/>
    <x v="5"/>
    <s v="Secured"/>
    <n v="99.93"/>
    <n v="10.37"/>
    <n v="1.5143"/>
    <n v="3.2418"/>
    <x v="2"/>
    <n v="775"/>
    <s v="approved"/>
    <s v="11-05-2022"/>
    <s v="17-05-2022"/>
    <n v="36"/>
    <n v="46.57"/>
  </r>
  <r>
    <x v="97"/>
    <s v="CUST0115"/>
    <x v="0"/>
    <x v="3"/>
    <x v="4"/>
    <s v="Unsecured"/>
    <n v="77.17"/>
    <n v="13.63"/>
    <n v="1.4234"/>
    <n v="0.93899999999999995"/>
    <x v="2"/>
    <n v="729"/>
    <s v="Rejected "/>
    <s v="02-08-2022"/>
    <m/>
    <n v="240"/>
    <n v="54.05"/>
  </r>
  <r>
    <x v="98"/>
    <s v="CUST0235"/>
    <x v="8"/>
    <x v="0"/>
    <x v="5"/>
    <s v="Semi-Secured"/>
    <n v="78.430000000000007"/>
    <n v="16.559999999999999"/>
    <n v="0.4415"/>
    <n v="3.8612000000000002"/>
    <x v="3"/>
    <n v="563"/>
    <s v="Rejected "/>
    <s v="30-08-2022"/>
    <m/>
    <n v="24"/>
    <n v="65.900000000000006"/>
  </r>
  <r>
    <x v="99"/>
    <s v="CUST0150"/>
    <x v="0"/>
    <x v="2"/>
    <x v="3"/>
    <s v="Semi-Secured"/>
    <n v="87.18"/>
    <n v="11.5"/>
    <n v="1.5071000000000001"/>
    <n v="4.0834999999999999"/>
    <x v="3"/>
    <n v="774"/>
    <s v="approved"/>
    <s v="14-01-2022"/>
    <s v="18-01-2022"/>
    <n v="24"/>
    <n v="70.58"/>
  </r>
  <r>
    <x v="100"/>
    <s v="CUST0088"/>
    <x v="8"/>
    <x v="3"/>
    <x v="4"/>
    <s v="Semi-Secured"/>
    <n v="75.73"/>
    <n v="14.81"/>
    <n v="0.55089999999999995"/>
    <n v="0.98660000000000003"/>
    <x v="0"/>
    <n v="739"/>
    <s v="Rejected"/>
    <s v="10-10-2022"/>
    <m/>
    <n v="240"/>
    <n v="59.18"/>
  </r>
  <r>
    <x v="101"/>
    <s v="CUST0235"/>
    <x v="5"/>
    <x v="3"/>
    <x v="1"/>
    <s v="Unsecured"/>
    <n v="15.41"/>
    <m/>
    <n v="0.26340000000000002"/>
    <m/>
    <x v="1"/>
    <n v="563"/>
    <s v="Under Review"/>
    <s v="07-10-2023"/>
    <m/>
    <n v="24"/>
    <n v="0"/>
  </r>
  <r>
    <x v="102"/>
    <s v="CUST0223"/>
    <x v="9"/>
    <x v="1"/>
    <x v="1"/>
    <s v="Semi-Secured"/>
    <n v="92.33"/>
    <n v="13.82"/>
    <n v="1.8158000000000001"/>
    <n v="1.1361000000000001"/>
    <x v="4"/>
    <n v="862"/>
    <s v="approved"/>
    <s v="03-04-2024"/>
    <s v="18-04-2024"/>
    <n v="240"/>
    <n v="62.67"/>
  </r>
  <r>
    <x v="103"/>
    <s v="CUST0381"/>
    <x v="3"/>
    <x v="3"/>
    <x v="1"/>
    <s v="Unsecured"/>
    <n v="90.12"/>
    <n v="9.1199999999999992"/>
    <n v="0.99660000000000004"/>
    <n v="2.2477999999999998"/>
    <x v="2"/>
    <n v="745"/>
    <s v="approved"/>
    <s v="24-06-2024"/>
    <s v="06-07-2024"/>
    <n v="48"/>
    <n v="35.46"/>
  </r>
  <r>
    <x v="104"/>
    <s v="CUST0398"/>
    <x v="6"/>
    <x v="3"/>
    <x v="1"/>
    <s v="Secured"/>
    <n v="54.21"/>
    <n v="15.41"/>
    <n v="0.98650000000000004"/>
    <n v="0.73029999999999995"/>
    <x v="2"/>
    <n v="776"/>
    <s v="Under Review"/>
    <s v="14-03-2023"/>
    <m/>
    <n v="240"/>
    <n v="9.6999999999999993"/>
  </r>
  <r>
    <x v="105"/>
    <s v="CUST0388"/>
    <x v="1"/>
    <x v="0"/>
    <x v="1"/>
    <s v="Semi-Secured"/>
    <n v="59.66"/>
    <n v="16.02"/>
    <n v="0.94850000000000001"/>
    <n v="0.83089999999999997"/>
    <x v="1"/>
    <n v="592"/>
    <s v="Rejected "/>
    <s v="03-05-2022"/>
    <m/>
    <n v="240"/>
    <n v="0"/>
  </r>
  <r>
    <x v="106"/>
    <s v="CUST0260"/>
    <x v="3"/>
    <x v="0"/>
    <x v="1"/>
    <s v="Semi-Secured"/>
    <n v="94.19"/>
    <n v="13.8"/>
    <n v="0.4783"/>
    <n v="1.7546999999999999"/>
    <x v="3"/>
    <n v="662"/>
    <s v="Rejected "/>
    <s v="28-12-2024"/>
    <m/>
    <n v="84"/>
    <n v="77.03"/>
  </r>
  <r>
    <x v="107"/>
    <s v="CUST0342"/>
    <x v="4"/>
    <x v="4"/>
    <x v="0"/>
    <s v="Unsecured"/>
    <n v="52.45"/>
    <n v="11.11"/>
    <n v="0.72040000000000004"/>
    <n v="0.90110000000000001"/>
    <x v="0"/>
    <n v="825"/>
    <s v="approved"/>
    <s v="28-10-2022"/>
    <s v="09-11-2022"/>
    <n v="84"/>
    <n v="24.22"/>
  </r>
  <r>
    <x v="108"/>
    <s v="CUST0218"/>
    <x v="1"/>
    <x v="1"/>
    <x v="2"/>
    <s v="Unsecured"/>
    <n v="8.73"/>
    <n v="11.93"/>
    <n v="0.1168"/>
    <n v="0.1249"/>
    <x v="4"/>
    <n v="880"/>
    <s v="approved"/>
    <s v="18-10-2024"/>
    <s v="29-10-2024"/>
    <n v="120"/>
    <n v="4.0199999999999996"/>
  </r>
  <r>
    <x v="109"/>
    <s v="CUST0251"/>
    <x v="2"/>
    <x v="4"/>
    <x v="2"/>
    <s v="Semi-Secured"/>
    <n v="13.59"/>
    <n v="8.92"/>
    <n v="0.21160000000000001"/>
    <n v="0.1216"/>
    <x v="1"/>
    <n v="751"/>
    <s v="Rejected "/>
    <s v="12-03-2023"/>
    <m/>
    <n v="240"/>
    <n v="0"/>
  </r>
  <r>
    <x v="110"/>
    <s v="CUST0081"/>
    <x v="5"/>
    <x v="3"/>
    <x v="1"/>
    <s v="Semi-Secured"/>
    <n v="85.38"/>
    <n v="11.57"/>
    <n v="0.79779999999999995"/>
    <n v="0.91459999999999997"/>
    <x v="3"/>
    <n v="667"/>
    <s v="approved"/>
    <s v="31-01-2024"/>
    <s v="05-02-2024"/>
    <n v="240"/>
    <n v="80.459999999999994"/>
  </r>
  <r>
    <x v="111"/>
    <s v="CUST0406"/>
    <x v="1"/>
    <x v="4"/>
    <x v="5"/>
    <s v="Unsecured"/>
    <n v="5.82"/>
    <n v="17.28"/>
    <n v="4.7899999999999998E-2"/>
    <n v="9.0700000000000003E-2"/>
    <x v="1"/>
    <n v="559"/>
    <s v="approved"/>
    <s v="16-12-2023"/>
    <s v="18-12-2023"/>
    <n v="180"/>
    <n v="0"/>
  </r>
  <r>
    <x v="112"/>
    <s v="CUST0294"/>
    <x v="7"/>
    <x v="2"/>
    <x v="3"/>
    <s v="Unsecured"/>
    <n v="78.349999999999994"/>
    <n v="15.42"/>
    <n v="1.1035999999999999"/>
    <n v="2.7322000000000002"/>
    <x v="2"/>
    <n v="876"/>
    <s v="Rejected "/>
    <s v="01-08-2024"/>
    <m/>
    <n v="36"/>
    <n v="58.56"/>
  </r>
  <r>
    <x v="113"/>
    <s v="CUST0373"/>
    <x v="3"/>
    <x v="0"/>
    <x v="5"/>
    <s v="Semi-Secured"/>
    <n v="62.74"/>
    <n v="17.399999999999999"/>
    <n v="0.63270000000000004"/>
    <n v="5.7340999999999998"/>
    <x v="0"/>
    <n v="662"/>
    <s v="Rejected "/>
    <s v="23-07-2023"/>
    <m/>
    <n v="12"/>
    <n v="40.72"/>
  </r>
  <r>
    <x v="114"/>
    <s v="CUST0293"/>
    <x v="7"/>
    <x v="2"/>
    <x v="0"/>
    <s v="Secured"/>
    <n v="64.75"/>
    <n v="18.010000000000002"/>
    <n v="0.85"/>
    <n v="5.9366000000000003"/>
    <x v="2"/>
    <n v="701"/>
    <s v="approved"/>
    <s v="23-01-2023"/>
    <s v="05-02-2023"/>
    <n v="12"/>
    <n v="32.659999999999997"/>
  </r>
  <r>
    <x v="115"/>
    <s v="CUST0480"/>
    <x v="5"/>
    <x v="4"/>
    <x v="1"/>
    <s v="Unsecured"/>
    <n v="78.89"/>
    <n v="15.26"/>
    <n v="1.4449000000000001"/>
    <n v="1.1182000000000001"/>
    <x v="1"/>
    <n v="738"/>
    <s v="approved"/>
    <s v="19-10-2023"/>
    <s v="26-10-2023"/>
    <n v="180"/>
    <n v="0"/>
  </r>
  <r>
    <x v="116"/>
    <s v="CUST0479"/>
    <x v="9"/>
    <x v="3"/>
    <x v="3"/>
    <s v="Secured"/>
    <n v="42.08"/>
    <n v="10.99"/>
    <n v="0.37269999999999998"/>
    <n v="1.9611000000000001"/>
    <x v="1"/>
    <n v="767"/>
    <s v="approved"/>
    <s v="11-12-2022"/>
    <s v="16-12-2022"/>
    <n v="24"/>
    <n v="0"/>
  </r>
  <r>
    <x v="117"/>
    <s v="CUST0046"/>
    <x v="1"/>
    <x v="3"/>
    <x v="3"/>
    <s v="Semi-Secured"/>
    <n v="17.75"/>
    <n v="11.08"/>
    <n v="9.6000000000000002E-2"/>
    <n v="1.5693999999999999"/>
    <x v="4"/>
    <n v="681"/>
    <s v="approved"/>
    <s v="22-07-2022"/>
    <s v="28-07-2022"/>
    <n v="12"/>
    <n v="3.92"/>
  </r>
  <r>
    <x v="118"/>
    <s v="CUST0483"/>
    <x v="8"/>
    <x v="0"/>
    <x v="2"/>
    <s v="Secured"/>
    <n v="75.459999999999994"/>
    <n v="12.92"/>
    <n v="1.2289000000000001"/>
    <n v="1.1231"/>
    <x v="1"/>
    <n v="838"/>
    <s v="Under Review"/>
    <s v="05-05-2022"/>
    <m/>
    <n v="120"/>
    <n v="0"/>
  </r>
  <r>
    <x v="119"/>
    <s v="CUST0034"/>
    <x v="0"/>
    <x v="0"/>
    <x v="3"/>
    <s v="Semi-Secured"/>
    <n v="24.14"/>
    <n v="10.46"/>
    <n v="0.46960000000000002"/>
    <n v="1.1191"/>
    <x v="3"/>
    <n v="636"/>
    <s v="approved"/>
    <s v="15-09-2022"/>
    <s v="20-09-2022"/>
    <n v="24"/>
    <n v="14.07"/>
  </r>
  <r>
    <x v="120"/>
    <s v="CUST0257"/>
    <x v="6"/>
    <x v="4"/>
    <x v="4"/>
    <s v="Semi-Secured"/>
    <n v="98.55"/>
    <n v="13.41"/>
    <n v="1.1192"/>
    <n v="1.1835"/>
    <x v="0"/>
    <n v="745"/>
    <s v="approved"/>
    <s v="03-01-2022"/>
    <s v="17-01-2022"/>
    <n v="240"/>
    <n v="48.78"/>
  </r>
  <r>
    <x v="121"/>
    <s v="CUST0498"/>
    <x v="1"/>
    <x v="0"/>
    <x v="1"/>
    <s v="Unsecured"/>
    <n v="28.06"/>
    <n v="14.98"/>
    <n v="0.56089999999999995"/>
    <n v="0.78059999999999996"/>
    <x v="2"/>
    <n v="585"/>
    <s v="approved"/>
    <s v="31-07-2023"/>
    <s v="01-08-2023"/>
    <n v="48"/>
    <n v="6.66"/>
  </r>
  <r>
    <x v="122"/>
    <s v="CUST0046"/>
    <x v="2"/>
    <x v="0"/>
    <x v="2"/>
    <s v="Semi-Secured"/>
    <n v="56.09"/>
    <n v="12.25"/>
    <n v="0.79400000000000004"/>
    <n v="0.99770000000000003"/>
    <x v="4"/>
    <n v="681"/>
    <s v="Rejected "/>
    <s v="20-06-2023"/>
    <m/>
    <n v="84"/>
    <n v="52.31"/>
  </r>
  <r>
    <x v="123"/>
    <s v="CUST0340"/>
    <x v="3"/>
    <x v="3"/>
    <x v="2"/>
    <s v="Unsecured"/>
    <n v="95.94"/>
    <n v="17.55"/>
    <n v="0.67210000000000003"/>
    <n v="8.7751999999999999"/>
    <x v="2"/>
    <n v="604"/>
    <s v="approved"/>
    <s v="09-01-2022"/>
    <s v="24-01-2022"/>
    <n v="12"/>
    <n v="10.38"/>
  </r>
  <r>
    <x v="124"/>
    <s v="CUST0357"/>
    <x v="0"/>
    <x v="1"/>
    <x v="5"/>
    <s v="Secured"/>
    <n v="78.94"/>
    <n v="8.35"/>
    <n v="0.43130000000000002"/>
    <n v="0.77039999999999997"/>
    <x v="1"/>
    <n v="796"/>
    <s v="Under Review"/>
    <s v="10-02-2024"/>
    <m/>
    <n v="180"/>
    <n v="0"/>
  </r>
  <r>
    <x v="125"/>
    <s v="CUST0091"/>
    <x v="9"/>
    <x v="0"/>
    <x v="3"/>
    <s v="Unsecured"/>
    <n v="93.69"/>
    <n v="9.94"/>
    <n v="0.49630000000000002"/>
    <n v="1.9879"/>
    <x v="4"/>
    <n v="606"/>
    <s v="Rejected"/>
    <s v="04-07-2022"/>
    <m/>
    <n v="60"/>
    <n v="74.37"/>
  </r>
  <r>
    <x v="126"/>
    <s v="CUST0114"/>
    <x v="6"/>
    <x v="1"/>
    <x v="4"/>
    <s v="Secured"/>
    <n v="28.79"/>
    <n v="15.28"/>
    <n v="0.23419999999999999"/>
    <n v="0.80530000000000002"/>
    <x v="0"/>
    <n v="873"/>
    <s v="approved"/>
    <s v="23-07-2023"/>
    <s v="02-08-2023"/>
    <n v="48"/>
    <n v="15.12"/>
  </r>
  <r>
    <x v="127"/>
    <s v="CUST0379"/>
    <x v="4"/>
    <x v="2"/>
    <x v="5"/>
    <s v="Secured"/>
    <n v="7.47"/>
    <n v="8.2200000000000006"/>
    <n v="6.6400000000000001E-2"/>
    <n v="0.18310000000000001"/>
    <x v="2"/>
    <n v="735"/>
    <s v="Rejected "/>
    <s v="16-07-2023"/>
    <m/>
    <n v="48"/>
    <n v="1.97"/>
  </r>
  <r>
    <x v="128"/>
    <s v="CUST0355"/>
    <x v="5"/>
    <x v="2"/>
    <x v="4"/>
    <s v="Semi-Secured"/>
    <n v="56.45"/>
    <n v="17.82"/>
    <n v="0.82499999999999996"/>
    <n v="5.1704999999999997"/>
    <x v="4"/>
    <n v="657"/>
    <s v="approved"/>
    <s v="13-04-2024"/>
    <s v="18-04-2024"/>
    <n v="12"/>
    <n v="11.49"/>
  </r>
  <r>
    <x v="129"/>
    <s v="CUST0265"/>
    <x v="9"/>
    <x v="4"/>
    <x v="1"/>
    <s v="Unsecured"/>
    <n v="91.92"/>
    <n v="10.98"/>
    <n v="0.99990000000000001"/>
    <n v="1.5729"/>
    <x v="1"/>
    <n v="704"/>
    <s v="approved"/>
    <s v="21-02-2022"/>
    <s v="05-03-2022"/>
    <n v="84"/>
    <n v="0"/>
  </r>
  <r>
    <x v="130"/>
    <s v="CUST0491"/>
    <x v="8"/>
    <x v="4"/>
    <x v="2"/>
    <s v="Secured"/>
    <n v="33.590000000000003"/>
    <n v="14.38"/>
    <n v="0.182"/>
    <n v="0.5292"/>
    <x v="1"/>
    <n v="556"/>
    <s v="approved"/>
    <s v="16-11-2023"/>
    <s v="30-11-2023"/>
    <n v="120"/>
    <n v="0"/>
  </r>
  <r>
    <x v="131"/>
    <s v="CUST0123"/>
    <x v="3"/>
    <x v="0"/>
    <x v="4"/>
    <s v="Semi-Secured"/>
    <n v="79.62"/>
    <n v="16.03"/>
    <n v="1.1379999999999999"/>
    <n v="3.8996"/>
    <x v="0"/>
    <n v="882"/>
    <s v="approved"/>
    <s v="13-09-2022"/>
    <s v="15-09-2022"/>
    <n v="24"/>
    <n v="73.91"/>
  </r>
  <r>
    <x v="132"/>
    <s v="CUST0456"/>
    <x v="8"/>
    <x v="4"/>
    <x v="1"/>
    <s v="Unsecured"/>
    <n v="6.42"/>
    <n v="12.25"/>
    <n v="4.19E-2"/>
    <n v="0.57120000000000004"/>
    <x v="2"/>
    <n v="721"/>
    <s v="approved"/>
    <s v="27-08-2023"/>
    <s v="10-09-2023"/>
    <n v="12"/>
    <n v="2.72"/>
  </r>
  <r>
    <x v="133"/>
    <s v="CUST0120"/>
    <x v="4"/>
    <x v="2"/>
    <x v="1"/>
    <s v="Unsecured"/>
    <n v="39.01"/>
    <n v="17.18"/>
    <n v="0.55740000000000001"/>
    <n v="0.80130000000000001"/>
    <x v="1"/>
    <n v="694"/>
    <s v="approved"/>
    <s v="25-11-2024"/>
    <s v="01-12-2024"/>
    <n v="84"/>
    <n v="0"/>
  </r>
  <r>
    <x v="134"/>
    <s v="CUST0007"/>
    <x v="4"/>
    <x v="0"/>
    <x v="5"/>
    <s v="Secured"/>
    <n v="90.53"/>
    <n v="13.1"/>
    <n v="0.93530000000000002"/>
    <n v="1.1514"/>
    <x v="2"/>
    <n v="724"/>
    <s v="approved"/>
    <s v="16-01-2023"/>
    <s v="20-01-2023"/>
    <n v="180"/>
    <n v="19.649999999999999"/>
  </r>
  <r>
    <x v="135"/>
    <s v="CUST0300"/>
    <x v="2"/>
    <x v="2"/>
    <x v="0"/>
    <s v="Unsecured"/>
    <n v="31.81"/>
    <n v="16.03"/>
    <n v="0.22939999999999999"/>
    <n v="0.77410000000000001"/>
    <x v="2"/>
    <n v="725"/>
    <s v="Under Review"/>
    <s v="26-01-2024"/>
    <m/>
    <n v="60"/>
    <n v="29.42"/>
  </r>
  <r>
    <x v="136"/>
    <s v="CUST0075"/>
    <x v="9"/>
    <x v="4"/>
    <x v="5"/>
    <s v="Semi-Secured"/>
    <n v="86.01"/>
    <n v="9.65"/>
    <n v="0.68859999999999999"/>
    <n v="2.1669999999999998"/>
    <x v="1"/>
    <n v="823"/>
    <s v="Under Review"/>
    <s v="23-01-2023"/>
    <m/>
    <n v="48"/>
    <n v="0"/>
  </r>
  <r>
    <x v="137"/>
    <s v="CUST0240"/>
    <x v="4"/>
    <x v="3"/>
    <x v="5"/>
    <s v="Semi-Secured"/>
    <m/>
    <n v="12.11"/>
    <n v="0.71619999999999995"/>
    <n v="1.1631"/>
    <x v="1"/>
    <n v="579"/>
    <s v="approved"/>
    <s v="26-03-2023"/>
    <s v="10-04-2023"/>
    <n v="180"/>
    <n v="0"/>
  </r>
  <r>
    <x v="138"/>
    <s v="CUST0118"/>
    <x v="0"/>
    <x v="2"/>
    <x v="2"/>
    <s v="Secured"/>
    <n v="48.59"/>
    <n v="16.46"/>
    <n v="0.83130000000000004"/>
    <n v="0.82789999999999997"/>
    <x v="3"/>
    <n v="855"/>
    <s v="approved"/>
    <s v="13-01-2023"/>
    <s v="27-01-2023"/>
    <n v="120"/>
    <n v="45.74"/>
  </r>
  <r>
    <x v="139"/>
    <s v="CUST0016"/>
    <x v="5"/>
    <x v="0"/>
    <x v="2"/>
    <s v="Unsecured"/>
    <n v="44.6"/>
    <n v="17.54"/>
    <n v="0.46379999999999999"/>
    <n v="4.0792000000000002"/>
    <x v="3"/>
    <n v="580"/>
    <s v="Rejected"/>
    <s v="05-08-2023"/>
    <m/>
    <n v="12"/>
    <n v="11.06"/>
  </r>
  <r>
    <x v="140"/>
    <s v="CUST0174"/>
    <x v="5"/>
    <x v="4"/>
    <x v="2"/>
    <s v="Secured"/>
    <n v="3.13"/>
    <n v="17.52"/>
    <n v="1.66E-2"/>
    <n v="0.1124"/>
    <x v="0"/>
    <n v="791"/>
    <s v="Rejected "/>
    <s v="16-08-2022"/>
    <m/>
    <n v="36"/>
    <n v="1.21"/>
  </r>
  <r>
    <x v="141"/>
    <s v="CUST0190"/>
    <x v="3"/>
    <x v="4"/>
    <x v="5"/>
    <s v="Semi-Secured"/>
    <n v="88.28"/>
    <n v="8.2200000000000006"/>
    <n v="0.63270000000000004"/>
    <n v="2.7753000000000001"/>
    <x v="3"/>
    <n v="741"/>
    <s v="Rejected"/>
    <s v="26-12-2024"/>
    <m/>
    <n v="36"/>
    <n v="37.21"/>
  </r>
  <r>
    <x v="142"/>
    <s v="CUST0326"/>
    <x v="6"/>
    <x v="0"/>
    <x v="5"/>
    <s v="Semi-Secured"/>
    <n v="19.72"/>
    <n v="16.190000000000001"/>
    <n v="0.19550000000000001"/>
    <n v="1.7909999999999999"/>
    <x v="4"/>
    <n v="763"/>
    <s v="Rejected"/>
    <s v="06-11-2024"/>
    <m/>
    <n v="12"/>
    <n v="18.2"/>
  </r>
  <r>
    <x v="143"/>
    <s v="CUST0042"/>
    <x v="0"/>
    <x v="2"/>
    <x v="1"/>
    <s v="Secured"/>
    <n v="51.35"/>
    <n v="14.6"/>
    <n v="0.64890000000000003"/>
    <n v="0.70469999999999999"/>
    <x v="2"/>
    <n v="892"/>
    <s v="approved"/>
    <s v="02-01-2023"/>
    <s v="08-01-2023"/>
    <n v="180"/>
    <n v="36.229999999999997"/>
  </r>
  <r>
    <x v="144"/>
    <s v="CUST0490"/>
    <x v="0"/>
    <x v="1"/>
    <x v="4"/>
    <s v="Semi-Secured"/>
    <n v="40.69"/>
    <n v="13.92"/>
    <n v="0.2258"/>
    <n v="1.1103000000000001"/>
    <x v="3"/>
    <n v="849"/>
    <s v="approved"/>
    <s v="26-04-2023"/>
    <s v="03-05-2023"/>
    <n v="48"/>
    <n v="11.63"/>
  </r>
  <r>
    <x v="145"/>
    <s v="CUST0081"/>
    <x v="3"/>
    <x v="3"/>
    <x v="5"/>
    <s v="Secured"/>
    <n v="14.3"/>
    <n v="12.39"/>
    <n v="0.1469"/>
    <n v="1.2730999999999999"/>
    <x v="0"/>
    <n v="667"/>
    <s v="approved"/>
    <s v="20-11-2023"/>
    <s v="27-11-2023"/>
    <n v="12"/>
    <n v="6.91"/>
  </r>
  <r>
    <x v="146"/>
    <s v="CUST0255"/>
    <x v="3"/>
    <x v="3"/>
    <x v="3"/>
    <s v="Secured"/>
    <n v="18.78"/>
    <n v="14.6"/>
    <n v="0.1951"/>
    <n v="0.90700000000000003"/>
    <x v="4"/>
    <n v="663"/>
    <s v="approved"/>
    <s v="16-11-2024"/>
    <s v="25-11-2024"/>
    <n v="24"/>
    <n v="12.15"/>
  </r>
  <r>
    <x v="147"/>
    <s v="CUST0051"/>
    <x v="8"/>
    <x v="0"/>
    <x v="4"/>
    <s v="Secured"/>
    <n v="55.06"/>
    <n v="14.93"/>
    <n v="0.48180000000000001"/>
    <n v="1.3079000000000001"/>
    <x v="3"/>
    <n v="722"/>
    <s v="Rejected "/>
    <s v="10-10-2022"/>
    <m/>
    <n v="60"/>
    <n v="52.23"/>
  </r>
  <r>
    <x v="148"/>
    <s v="CUST0468"/>
    <x v="7"/>
    <x v="0"/>
    <x v="4"/>
    <s v="Unsecured"/>
    <n v="82.41"/>
    <n v="11.94"/>
    <n v="0.91359999999999997"/>
    <n v="7.3197000000000001"/>
    <x v="0"/>
    <n v="729"/>
    <s v="Rejected "/>
    <s v="15-11-2024"/>
    <m/>
    <n v="12"/>
    <n v="77.540000000000006"/>
  </r>
  <r>
    <x v="149"/>
    <s v="CUST0117"/>
    <x v="6"/>
    <x v="4"/>
    <x v="3"/>
    <s v="Secured"/>
    <n v="52.07"/>
    <n v="15.83"/>
    <n v="0.82469999999999999"/>
    <n v="0.75860000000000005"/>
    <x v="4"/>
    <n v="798"/>
    <s v="approved"/>
    <s v="04-10-2023"/>
    <s v="18-10-2023"/>
    <n v="180"/>
    <n v="13.52"/>
  </r>
  <r>
    <x v="150"/>
    <s v="CUST0108"/>
    <x v="0"/>
    <x v="1"/>
    <x v="5"/>
    <s v="Secured"/>
    <n v="38.1"/>
    <n v="8.91"/>
    <n v="0.72960000000000003"/>
    <n v="3.3302999999999998"/>
    <x v="0"/>
    <n v="728"/>
    <s v="Rejected "/>
    <s v="28-12-2023"/>
    <m/>
    <n v="12"/>
    <n v="14.82"/>
  </r>
  <r>
    <x v="151"/>
    <s v="CUST0207"/>
    <x v="5"/>
    <x v="3"/>
    <x v="4"/>
    <s v="Semi-Secured"/>
    <n v="3.3"/>
    <n v="17.64"/>
    <n v="2.41E-2"/>
    <n v="6.8699999999999997E-2"/>
    <x v="2"/>
    <n v="887"/>
    <s v="Rejected "/>
    <s v="11-03-2024"/>
    <m/>
    <n v="84"/>
    <n v="3.08"/>
  </r>
  <r>
    <x v="152"/>
    <s v="CUST0274"/>
    <x v="2"/>
    <x v="4"/>
    <x v="3"/>
    <s v="Secured"/>
    <n v="33.56"/>
    <n v="14.53"/>
    <n v="0.32119999999999999"/>
    <n v="1.1556999999999999"/>
    <x v="1"/>
    <n v="655"/>
    <s v="Rejected "/>
    <s v="30-12-2022"/>
    <m/>
    <n v="36"/>
    <n v="0"/>
  </r>
  <r>
    <x v="153"/>
    <s v="CUST0251"/>
    <x v="9"/>
    <x v="4"/>
    <x v="2"/>
    <s v="Secured"/>
    <n v="91.22"/>
    <n v="9.76"/>
    <n v="0.85440000000000005"/>
    <n v="0.86580000000000001"/>
    <x v="1"/>
    <n v="751"/>
    <s v="approved"/>
    <s v="28-04-2022"/>
    <s v="04-05-2022"/>
    <n v="240"/>
    <n v="0"/>
  </r>
  <r>
    <x v="154"/>
    <s v="CUST0441"/>
    <x v="2"/>
    <x v="1"/>
    <x v="2"/>
    <s v="Secured"/>
    <n v="13.78"/>
    <n v="15.67"/>
    <n v="0.14929999999999999"/>
    <n v="0.38819999999999999"/>
    <x v="3"/>
    <n v="814"/>
    <s v="Rejected"/>
    <s v="27-09-2023"/>
    <m/>
    <n v="48"/>
    <n v="6.44"/>
  </r>
  <r>
    <x v="155"/>
    <s v="CUST0310"/>
    <x v="4"/>
    <x v="3"/>
    <x v="5"/>
    <s v="Secured"/>
    <n v="50.75"/>
    <n v="10.53"/>
    <n v="0.25940000000000002"/>
    <n v="1.6501999999999999"/>
    <x v="0"/>
    <n v="868"/>
    <s v="approved"/>
    <s v="28-03-2024"/>
    <s v="07-04-2024"/>
    <n v="36"/>
    <n v="39.909999999999997"/>
  </r>
  <r>
    <x v="156"/>
    <s v="CUST0451"/>
    <x v="0"/>
    <x v="1"/>
    <x v="3"/>
    <s v="Semi-Secured"/>
    <n v="4.87"/>
    <n v="14.61"/>
    <n v="9.1499999999999998E-2"/>
    <n v="9.2899999999999996E-2"/>
    <x v="4"/>
    <n v="797"/>
    <s v="approved"/>
    <s v="25-12-2022"/>
    <s v="01-01-2023"/>
    <n v="84"/>
    <n v="1.52"/>
  </r>
  <r>
    <x v="157"/>
    <s v="CUST0235"/>
    <x v="2"/>
    <x v="4"/>
    <x v="0"/>
    <s v="Semi-Secured"/>
    <n v="10.46"/>
    <n v="7.98"/>
    <n v="0.19120000000000001"/>
    <n v="0.32769999999999999"/>
    <x v="4"/>
    <n v="563"/>
    <s v="Rejected "/>
    <s v="21-08-2023"/>
    <m/>
    <n v="36"/>
    <n v="6.97"/>
  </r>
  <r>
    <x v="158"/>
    <s v="CUST0462"/>
    <x v="6"/>
    <x v="1"/>
    <x v="3"/>
    <s v="Semi-Secured"/>
    <n v="13"/>
    <n v="15.81"/>
    <n v="0.16339999999999999"/>
    <n v="0.25679999999999997"/>
    <x v="5"/>
    <n v="845"/>
    <s v="approved"/>
    <s v="04-12-2022"/>
    <s v="09-12-2022"/>
    <n v="84"/>
    <n v="3.59"/>
  </r>
  <r>
    <x v="159"/>
    <s v="CUST0328"/>
    <x v="0"/>
    <x v="1"/>
    <x v="4"/>
    <s v="Semi-Secured"/>
    <n v="40.53"/>
    <n v="7.92"/>
    <n v="0.35499999999999998"/>
    <n v="1.2685999999999999"/>
    <x v="4"/>
    <n v="837"/>
    <s v="Rejected "/>
    <s v="08-08-2024"/>
    <m/>
    <n v="36"/>
    <n v="20.75"/>
  </r>
  <r>
    <x v="160"/>
    <s v="CUST0125"/>
    <x v="0"/>
    <x v="4"/>
    <x v="3"/>
    <s v="Unsecured"/>
    <n v="84.31"/>
    <n v="7.7"/>
    <n v="0.54869999999999997"/>
    <n v="1.6974"/>
    <x v="1"/>
    <n v="868"/>
    <s v="approved"/>
    <s v="11-03-2024"/>
    <s v="14-03-2024"/>
    <n v="60"/>
    <n v="0"/>
  </r>
  <r>
    <x v="161"/>
    <s v="CUST0347"/>
    <x v="7"/>
    <x v="4"/>
    <x v="3"/>
    <s v="Unsecured"/>
    <n v="18.62"/>
    <n v="17.32"/>
    <n v="0.24179999999999999"/>
    <n v="0.2908"/>
    <x v="1"/>
    <n v="621"/>
    <s v="Rejected "/>
    <s v="06-12-2024"/>
    <m/>
    <n v="180"/>
    <n v="0"/>
  </r>
  <r>
    <x v="162"/>
    <s v="CUST0460"/>
    <x v="8"/>
    <x v="1"/>
    <x v="0"/>
    <s v="Unsecured"/>
    <m/>
    <n v="8.0399999999999991"/>
    <n v="0.47920000000000001"/>
    <n v="1.0982000000000001"/>
    <x v="5"/>
    <n v="818"/>
    <s v="Under Review"/>
    <s v="04-05-2023"/>
    <m/>
    <n v="48"/>
    <n v="12.14"/>
  </r>
  <r>
    <x v="163"/>
    <s v="CUST0008"/>
    <x v="3"/>
    <x v="4"/>
    <x v="0"/>
    <s v="Semi-Secured"/>
    <n v="7.25"/>
    <n v="8.56"/>
    <n v="0.12709999999999999"/>
    <n v="0.2291"/>
    <x v="3"/>
    <n v="861"/>
    <s v="approved"/>
    <s v="01-05-2024"/>
    <s v="10-05-2024"/>
    <n v="36"/>
    <n v="1.39"/>
  </r>
  <r>
    <x v="164"/>
    <s v="CUST0098"/>
    <x v="4"/>
    <x v="4"/>
    <x v="5"/>
    <s v="Unsecured"/>
    <n v="93.95"/>
    <n v="9.85"/>
    <n v="0.97230000000000005"/>
    <n v="3.0249000000000001"/>
    <x v="1"/>
    <n v="576"/>
    <s v="approved"/>
    <s v="10-10-2023"/>
    <s v="11-10-2023"/>
    <n v="36"/>
    <n v="0"/>
  </r>
  <r>
    <x v="165"/>
    <s v="CUST0034"/>
    <x v="7"/>
    <x v="2"/>
    <x v="4"/>
    <s v="Secured"/>
    <n v="7.67"/>
    <n v="10.82"/>
    <n v="0.1072"/>
    <n v="0.35680000000000001"/>
    <x v="2"/>
    <n v="636"/>
    <s v="approved"/>
    <s v="18-12-2022"/>
    <s v="23-12-2022"/>
    <n v="24"/>
    <n v="7.02"/>
  </r>
  <r>
    <x v="166"/>
    <s v="CUST0357"/>
    <x v="2"/>
    <x v="4"/>
    <x v="4"/>
    <s v="Secured"/>
    <n v="63.9"/>
    <n v="11"/>
    <n v="1.1356999999999999"/>
    <n v="0.72629999999999995"/>
    <x v="1"/>
    <n v="796"/>
    <s v="Under Review"/>
    <s v="06-02-2022"/>
    <m/>
    <n v="180"/>
    <n v="0"/>
  </r>
  <r>
    <x v="167"/>
    <s v="CUST0196"/>
    <x v="5"/>
    <x v="4"/>
    <x v="5"/>
    <s v="Semi-Secured"/>
    <n v="70.760000000000005"/>
    <m/>
    <n v="0.37630000000000002"/>
    <m/>
    <x v="4"/>
    <n v="749"/>
    <s v="Rejected"/>
    <s v="27-05-2024"/>
    <m/>
    <n v="24"/>
    <n v="52.62"/>
  </r>
  <r>
    <x v="168"/>
    <s v="CUST0192"/>
    <x v="0"/>
    <x v="3"/>
    <x v="2"/>
    <s v="Secured"/>
    <n v="38.200000000000003"/>
    <n v="10.119999999999999"/>
    <n v="0.60660000000000003"/>
    <n v="0.4133"/>
    <x v="4"/>
    <n v="731"/>
    <s v="Rejected"/>
    <s v="24-07-2023"/>
    <m/>
    <n v="180"/>
    <n v="14.13"/>
  </r>
  <r>
    <x v="169"/>
    <s v="CUST0406"/>
    <x v="2"/>
    <x v="3"/>
    <x v="1"/>
    <s v="Secured"/>
    <n v="84.85"/>
    <n v="10.16"/>
    <n v="1.1107"/>
    <n v="2.1585000000000001"/>
    <x v="5"/>
    <n v="559"/>
    <s v="approved"/>
    <s v="21-02-2024"/>
    <s v="01-03-2024"/>
    <n v="48"/>
    <n v="31.68"/>
  </r>
  <r>
    <x v="170"/>
    <s v="CUST0446"/>
    <x v="0"/>
    <x v="0"/>
    <x v="2"/>
    <s v="Secured"/>
    <n v="63.8"/>
    <n v="9.75"/>
    <n v="0.40679999999999999"/>
    <n v="0.60519999999999996"/>
    <x v="3"/>
    <n v="671"/>
    <s v="Rejected"/>
    <s v="05-11-2024"/>
    <m/>
    <n v="240"/>
    <n v="10.62"/>
  </r>
  <r>
    <x v="171"/>
    <s v="CUST0370"/>
    <x v="6"/>
    <x v="4"/>
    <x v="3"/>
    <s v="Secured"/>
    <n v="60.98"/>
    <n v="13.84"/>
    <n v="1.1900999999999999"/>
    <n v="1.6615"/>
    <x v="4"/>
    <n v="596"/>
    <s v="approved"/>
    <s v="13-06-2022"/>
    <s v="19-06-2022"/>
    <n v="48"/>
    <n v="26.74"/>
  </r>
  <r>
    <x v="172"/>
    <s v="CUST0259"/>
    <x v="4"/>
    <x v="1"/>
    <x v="2"/>
    <s v="Unsecured"/>
    <n v="2.96"/>
    <n v="16.89"/>
    <n v="4.8500000000000001E-2"/>
    <n v="7.3400000000000007E-2"/>
    <x v="2"/>
    <n v="828"/>
    <s v="approved"/>
    <s v="09-11-2022"/>
    <s v="18-11-2022"/>
    <n v="60"/>
    <n v="2.12"/>
  </r>
  <r>
    <x v="173"/>
    <s v="CUST0233"/>
    <x v="7"/>
    <x v="1"/>
    <x v="5"/>
    <s v="Semi-Secured"/>
    <n v="48.6"/>
    <n v="15.36"/>
    <n v="0.38569999999999999"/>
    <n v="1.3614999999999999"/>
    <x v="1"/>
    <n v="659"/>
    <s v="approved"/>
    <s v="22-10-2024"/>
    <s v="03-11-2024"/>
    <n v="48"/>
    <n v="0"/>
  </r>
  <r>
    <x v="174"/>
    <s v="CUST0474"/>
    <x v="2"/>
    <x v="1"/>
    <x v="0"/>
    <s v="Unsecured"/>
    <n v="39.020000000000003"/>
    <n v="18.36"/>
    <n v="0.23680000000000001"/>
    <n v="3.5840000000000001"/>
    <x v="1"/>
    <n v="897"/>
    <s v="approved"/>
    <s v="29-11-2022"/>
    <s v="03-12-2022"/>
    <n v="12"/>
    <n v="0"/>
  </r>
  <r>
    <x v="175"/>
    <s v="CUST0395"/>
    <x v="3"/>
    <x v="2"/>
    <x v="0"/>
    <s v="Unsecured"/>
    <n v="63.86"/>
    <n v="8.1300000000000008"/>
    <n v="0.68840000000000001"/>
    <n v="0.7792"/>
    <x v="3"/>
    <n v="714"/>
    <s v="Rejected"/>
    <s v="05-09-2024"/>
    <m/>
    <n v="120"/>
    <n v="8.26"/>
  </r>
  <r>
    <x v="176"/>
    <s v="CUST0347"/>
    <x v="9"/>
    <x v="4"/>
    <x v="4"/>
    <s v="Semi-Secured"/>
    <n v="46.09"/>
    <n v="10.3"/>
    <n v="0.64670000000000005"/>
    <n v="1.4937"/>
    <x v="1"/>
    <n v="621"/>
    <s v="approved"/>
    <s v="09-07-2022"/>
    <s v="20-07-2022"/>
    <n v="36"/>
    <n v="0"/>
  </r>
  <r>
    <x v="177"/>
    <s v="CUST0362"/>
    <x v="4"/>
    <x v="0"/>
    <x v="5"/>
    <s v="Secured"/>
    <n v="87.72"/>
    <n v="12.2"/>
    <n v="1.3489"/>
    <n v="0.97809999999999997"/>
    <x v="2"/>
    <n v="552"/>
    <s v="Rejected "/>
    <s v="23-02-2024"/>
    <m/>
    <n v="240"/>
    <n v="52.47"/>
  </r>
  <r>
    <x v="178"/>
    <s v="CUST0474"/>
    <x v="8"/>
    <x v="0"/>
    <x v="0"/>
    <s v="Semi-Secured"/>
    <n v="77.89"/>
    <n v="9.07"/>
    <n v="1.2642"/>
    <n v="0.98960000000000004"/>
    <x v="4"/>
    <n v="897"/>
    <s v="approved"/>
    <s v="11-12-2022"/>
    <s v="25-12-2022"/>
    <n v="120"/>
    <n v="40.340000000000003"/>
  </r>
  <r>
    <x v="179"/>
    <s v="CUST0214"/>
    <x v="5"/>
    <x v="1"/>
    <x v="0"/>
    <s v="Unsecured"/>
    <n v="73.569999999999993"/>
    <n v="11.62"/>
    <n v="1.1448"/>
    <n v="1.9237"/>
    <x v="0"/>
    <n v="651"/>
    <s v="Rejected"/>
    <s v="26-10-2024"/>
    <m/>
    <n v="48"/>
    <n v="66.67"/>
  </r>
  <r>
    <x v="180"/>
    <s v="CUST0096"/>
    <x v="6"/>
    <x v="0"/>
    <x v="0"/>
    <s v="Secured"/>
    <n v="81.11"/>
    <n v="18.309999999999999"/>
    <n v="1.466"/>
    <n v="1.3243"/>
    <x v="2"/>
    <n v="754"/>
    <s v="approved"/>
    <s v="07-12-2022"/>
    <s v="09-12-2022"/>
    <n v="180"/>
    <n v="28.32"/>
  </r>
  <r>
    <x v="181"/>
    <s v="CUST0176"/>
    <x v="9"/>
    <x v="2"/>
    <x v="2"/>
    <s v="Unsecured"/>
    <m/>
    <n v="7.6"/>
    <n v="0.44080000000000003"/>
    <n v="4.2560000000000002"/>
    <x v="2"/>
    <n v="828"/>
    <s v="approved"/>
    <s v="18-07-2022"/>
    <s v="22-07-2022"/>
    <n v="12"/>
    <n v="26.67"/>
  </r>
  <r>
    <x v="182"/>
    <s v="CUST0493"/>
    <x v="7"/>
    <x v="1"/>
    <x v="3"/>
    <s v="Unsecured"/>
    <n v="60.83"/>
    <n v="15"/>
    <n v="0.61719999999999997"/>
    <n v="1.1738"/>
    <x v="3"/>
    <n v="644"/>
    <s v="Under Review"/>
    <s v="27-03-2024"/>
    <m/>
    <n v="84"/>
    <n v="25.65"/>
  </r>
  <r>
    <x v="183"/>
    <s v="CUST0170"/>
    <x v="8"/>
    <x v="0"/>
    <x v="3"/>
    <s v="Semi-Secured"/>
    <n v="40.78"/>
    <n v="17.68"/>
    <n v="0.21959999999999999"/>
    <n v="2.0295999999999998"/>
    <x v="2"/>
    <n v="860"/>
    <s v="Under Review"/>
    <s v="25-05-2023"/>
    <m/>
    <n v="24"/>
    <n v="16.850000000000001"/>
  </r>
  <r>
    <x v="184"/>
    <s v="CUST0244"/>
    <x v="5"/>
    <x v="1"/>
    <x v="0"/>
    <s v="Secured"/>
    <n v="1.31"/>
    <n v="17.86"/>
    <n v="1.29E-2"/>
    <n v="2.7400000000000001E-2"/>
    <x v="1"/>
    <n v="556"/>
    <s v="Rejected "/>
    <s v="29-10-2023"/>
    <m/>
    <n v="84"/>
    <n v="0"/>
  </r>
  <r>
    <x v="185"/>
    <s v="CUST0249"/>
    <x v="2"/>
    <x v="2"/>
    <x v="1"/>
    <s v="Unsecured"/>
    <n v="43.36"/>
    <n v="17.739999999999998"/>
    <n v="0.85870000000000002"/>
    <n v="2.1593"/>
    <x v="0"/>
    <n v="580"/>
    <s v="Under Review"/>
    <s v="04-02-2023"/>
    <m/>
    <n v="24"/>
    <n v="30.58"/>
  </r>
  <r>
    <x v="186"/>
    <s v="CUST0402"/>
    <x v="5"/>
    <x v="0"/>
    <x v="2"/>
    <s v="Unsecured"/>
    <n v="79.89"/>
    <n v="14.9"/>
    <n v="1.0569999999999999"/>
    <n v="1.1127"/>
    <x v="3"/>
    <n v="870"/>
    <s v="approved"/>
    <s v="25-08-2022"/>
    <s v="02-09-2022"/>
    <n v="180"/>
    <n v="52.99"/>
  </r>
  <r>
    <x v="187"/>
    <s v="CUST0386"/>
    <x v="8"/>
    <x v="0"/>
    <x v="3"/>
    <s v="Semi-Secured"/>
    <n v="3.89"/>
    <n v="11.09"/>
    <n v="4.1799999999999997E-2"/>
    <n v="8.48E-2"/>
    <x v="3"/>
    <n v="686"/>
    <s v="Rejected "/>
    <s v="12-06-2023"/>
    <m/>
    <n v="60"/>
    <n v="2.59"/>
  </r>
  <r>
    <x v="188"/>
    <s v="CUST0341"/>
    <x v="1"/>
    <x v="2"/>
    <x v="0"/>
    <s v="Semi-Secured"/>
    <n v="49.7"/>
    <n v="11.16"/>
    <n v="0.4153"/>
    <n v="2.3201000000000001"/>
    <x v="4"/>
    <n v="829"/>
    <s v="approved"/>
    <s v="21-02-2024"/>
    <s v="03-03-2024"/>
    <n v="24"/>
    <n v="32.1"/>
  </r>
  <r>
    <x v="189"/>
    <s v="CUST0414"/>
    <x v="6"/>
    <x v="4"/>
    <x v="4"/>
    <s v="Secured"/>
    <n v="29.81"/>
    <n v="11.24"/>
    <n v="0.41389999999999999"/>
    <n v="0.77390000000000003"/>
    <x v="1"/>
    <n v="742"/>
    <s v="approved"/>
    <s v="24-01-2024"/>
    <s v="27-01-2024"/>
    <n v="48"/>
    <n v="0"/>
  </r>
  <r>
    <x v="190"/>
    <s v="CUST0296"/>
    <x v="9"/>
    <x v="3"/>
    <x v="1"/>
    <s v="Semi-Secured"/>
    <n v="54.02"/>
    <n v="18.28"/>
    <n v="0.52910000000000001"/>
    <n v="1.1443000000000001"/>
    <x v="3"/>
    <n v="740"/>
    <s v="approved"/>
    <s v="31-03-2023"/>
    <s v="02-04-2023"/>
    <n v="84"/>
    <n v="23.55"/>
  </r>
  <r>
    <x v="191"/>
    <s v="CUST0075"/>
    <x v="7"/>
    <x v="4"/>
    <x v="3"/>
    <s v="Semi-Secured"/>
    <n v="46.12"/>
    <n v="9.1"/>
    <n v="0.69089999999999996"/>
    <n v="4.0354000000000001"/>
    <x v="2"/>
    <n v="823"/>
    <s v="Under Review"/>
    <s v="25-09-2023"/>
    <m/>
    <n v="12"/>
    <n v="24.31"/>
  </r>
  <r>
    <x v="192"/>
    <s v="CUST0435"/>
    <x v="4"/>
    <x v="1"/>
    <x v="0"/>
    <s v="Secured"/>
    <n v="50.01"/>
    <n v="11.64"/>
    <n v="0.98609999999999998"/>
    <n v="0.87319999999999998"/>
    <x v="3"/>
    <n v="863"/>
    <s v="Rejected "/>
    <s v="08-03-2023"/>
    <m/>
    <n v="84"/>
    <n v="41.05"/>
  </r>
  <r>
    <x v="193"/>
    <s v="CUST0377"/>
    <x v="9"/>
    <x v="4"/>
    <x v="3"/>
    <s v="Semi-Secured"/>
    <n v="39.79"/>
    <n v="14.75"/>
    <n v="0.70540000000000003"/>
    <n v="3.5867"/>
    <x v="2"/>
    <n v="690"/>
    <s v="approved"/>
    <s v="23-11-2023"/>
    <s v="30-11-2023"/>
    <n v="12"/>
    <n v="26.91"/>
  </r>
  <r>
    <x v="194"/>
    <s v="CUST0201"/>
    <x v="8"/>
    <x v="2"/>
    <x v="0"/>
    <s v="Unsecured"/>
    <n v="28.95"/>
    <n v="15.21"/>
    <n v="0.38269999999999998"/>
    <n v="1.4066000000000001"/>
    <x v="3"/>
    <n v="715"/>
    <s v="approved"/>
    <s v="21-04-2022"/>
    <s v="05-05-2022"/>
    <n v="24"/>
    <n v="25.89"/>
  </r>
  <r>
    <x v="195"/>
    <s v="CUST0296"/>
    <x v="1"/>
    <x v="1"/>
    <x v="0"/>
    <s v="Unsecured"/>
    <n v="29.82"/>
    <n v="9.9"/>
    <n v="0.4839"/>
    <n v="2.6202999999999999"/>
    <x v="4"/>
    <n v="740"/>
    <s v="Rejected "/>
    <s v="28-07-2022"/>
    <m/>
    <n v="12"/>
    <n v="20.18"/>
  </r>
  <r>
    <x v="196"/>
    <s v="CUST0487"/>
    <x v="2"/>
    <x v="4"/>
    <x v="1"/>
    <s v="Secured"/>
    <n v="36.200000000000003"/>
    <n v="17.899999999999999"/>
    <n v="0.2447"/>
    <n v="0.55589999999999995"/>
    <x v="4"/>
    <n v="685"/>
    <s v="approved"/>
    <s v="07-06-2024"/>
    <s v="10-06-2024"/>
    <n v="240"/>
    <n v="22.91"/>
  </r>
  <r>
    <x v="197"/>
    <s v="CUST0124"/>
    <x v="2"/>
    <x v="1"/>
    <x v="4"/>
    <s v="Semi-Secured"/>
    <n v="60.02"/>
    <n v="15.7"/>
    <n v="0.99860000000000004"/>
    <n v="2.9302000000000001"/>
    <x v="0"/>
    <n v="882"/>
    <s v="approved"/>
    <s v="18-07-2023"/>
    <s v="29-07-2023"/>
    <n v="24"/>
    <n v="39.33"/>
  </r>
  <r>
    <x v="198"/>
    <s v="CUST0043"/>
    <x v="8"/>
    <x v="1"/>
    <x v="0"/>
    <s v="Semi-Secured"/>
    <n v="90.94"/>
    <n v="13.96"/>
    <n v="1.8015000000000001"/>
    <n v="1.2085999999999999"/>
    <x v="4"/>
    <n v="769"/>
    <s v="Rejected "/>
    <s v="13-07-2022"/>
    <m/>
    <n v="180"/>
    <n v="70.5"/>
  </r>
  <r>
    <x v="199"/>
    <s v="CUST0331"/>
    <x v="2"/>
    <x v="3"/>
    <x v="5"/>
    <s v="Secured"/>
    <n v="10.84"/>
    <n v="17.5"/>
    <n v="0.1835"/>
    <n v="0.38919999999999999"/>
    <x v="0"/>
    <n v="560"/>
    <s v="approved"/>
    <s v="21-12-2024"/>
    <s v="29-12-2024"/>
    <n v="36"/>
    <n v="1.67"/>
  </r>
  <r>
    <x v="200"/>
    <s v="CUST0420"/>
    <x v="8"/>
    <x v="4"/>
    <x v="0"/>
    <s v="Secured"/>
    <n v="18.89"/>
    <n v="9.48"/>
    <n v="0.25159999999999999"/>
    <n v="0.3085"/>
    <x v="1"/>
    <n v="854"/>
    <s v="approved"/>
    <s v="21-09-2022"/>
    <s v="01-10-2022"/>
    <n v="84"/>
    <n v="0"/>
  </r>
  <r>
    <x v="201"/>
    <s v="CUST0288"/>
    <x v="7"/>
    <x v="0"/>
    <x v="1"/>
    <s v="Secured"/>
    <n v="51.11"/>
    <n v="13.49"/>
    <n v="0.57989999999999997"/>
    <n v="4.5768000000000004"/>
    <x v="3"/>
    <n v="596"/>
    <s v="Under Review"/>
    <s v="05-04-2022"/>
    <m/>
    <n v="12"/>
    <n v="46.22"/>
  </r>
  <r>
    <x v="202"/>
    <s v="CUST0338"/>
    <x v="5"/>
    <x v="1"/>
    <x v="2"/>
    <s v="Semi-Secured"/>
    <n v="49.55"/>
    <n v="17.52"/>
    <n v="0.98860000000000003"/>
    <n v="0.74650000000000005"/>
    <x v="2"/>
    <n v="577"/>
    <s v="Rejected"/>
    <s v="22-07-2022"/>
    <m/>
    <n v="240"/>
    <n v="32.86"/>
  </r>
  <r>
    <x v="203"/>
    <s v="CUST0073"/>
    <x v="7"/>
    <x v="4"/>
    <x v="2"/>
    <s v="Semi-Secured"/>
    <n v="55.65"/>
    <n v="10.55"/>
    <n v="0.88690000000000002"/>
    <n v="0.75249999999999995"/>
    <x v="1"/>
    <n v="883"/>
    <s v="approved"/>
    <s v="07-06-2023"/>
    <s v="12-06-2023"/>
    <n v="120"/>
    <n v="0"/>
  </r>
  <r>
    <x v="204"/>
    <s v="CUST0205"/>
    <x v="0"/>
    <x v="0"/>
    <x v="4"/>
    <s v="Semi-Secured"/>
    <n v="43.11"/>
    <n v="13.39"/>
    <n v="0.26119999999999999"/>
    <n v="0.98950000000000005"/>
    <x v="3"/>
    <n v="844"/>
    <s v="Rejected "/>
    <s v="02-02-2024"/>
    <m/>
    <n v="60"/>
    <n v="24.96"/>
  </r>
  <r>
    <x v="205"/>
    <s v="CUST0084"/>
    <x v="2"/>
    <x v="4"/>
    <x v="4"/>
    <s v="Unsecured"/>
    <n v="38.520000000000003"/>
    <n v="10.220000000000001"/>
    <n v="0.34870000000000001"/>
    <n v="0.37740000000000001"/>
    <x v="1"/>
    <n v="665"/>
    <s v="Rejected "/>
    <s v="13-04-2024"/>
    <m/>
    <n v="240"/>
    <n v="0"/>
  </r>
  <r>
    <x v="206"/>
    <s v="CUST0186"/>
    <x v="3"/>
    <x v="3"/>
    <x v="2"/>
    <s v="Secured"/>
    <n v="28.09"/>
    <n v="18.27"/>
    <n v="0.2341"/>
    <n v="1.4059999999999999"/>
    <x v="1"/>
    <n v="713"/>
    <s v="Rejected"/>
    <s v="14-12-2024"/>
    <m/>
    <n v="24"/>
    <n v="0"/>
  </r>
  <r>
    <x v="207"/>
    <s v="CUST0421"/>
    <x v="0"/>
    <x v="0"/>
    <x v="5"/>
    <s v="Unsecured"/>
    <n v="70.349999999999994"/>
    <n v="13.57"/>
    <n v="0.99280000000000002"/>
    <n v="6.3022999999999998"/>
    <x v="3"/>
    <n v="684"/>
    <s v="Under Review"/>
    <s v="08-03-2024"/>
    <m/>
    <n v="12"/>
    <n v="17.84"/>
  </r>
  <r>
    <x v="208"/>
    <s v="CUST0404"/>
    <x v="5"/>
    <x v="2"/>
    <x v="5"/>
    <s v="Unsecured"/>
    <n v="48.21"/>
    <n v="7.6"/>
    <n v="0.61240000000000006"/>
    <n v="1.5018"/>
    <x v="3"/>
    <n v="700"/>
    <s v="Rejected"/>
    <s v="15-02-2024"/>
    <m/>
    <n v="36"/>
    <n v="28.08"/>
  </r>
  <r>
    <x v="209"/>
    <s v="CUST0328"/>
    <x v="3"/>
    <x v="4"/>
    <x v="0"/>
    <s v="Semi-Secured"/>
    <n v="42.41"/>
    <n v="12.33"/>
    <n v="0.43719999999999998"/>
    <n v="0.51800000000000002"/>
    <x v="2"/>
    <n v="837"/>
    <s v="Under Review"/>
    <s v="19-07-2023"/>
    <m/>
    <n v="180"/>
    <n v="38.58"/>
  </r>
  <r>
    <x v="210"/>
    <s v="CUST0473"/>
    <x v="6"/>
    <x v="3"/>
    <x v="0"/>
    <s v="Secured"/>
    <n v="94.8"/>
    <n v="10.94"/>
    <n v="0.60219999999999996"/>
    <n v="4.4157999999999999"/>
    <x v="1"/>
    <n v="672"/>
    <s v="approved"/>
    <s v="05-12-2022"/>
    <s v="15-12-2022"/>
    <n v="24"/>
    <n v="0"/>
  </r>
  <r>
    <x v="211"/>
    <s v="CUST0284"/>
    <x v="0"/>
    <x v="0"/>
    <x v="3"/>
    <s v="Semi-Secured"/>
    <n v="51.36"/>
    <n v="12.78"/>
    <n v="0.65359999999999996"/>
    <n v="0.59370000000000001"/>
    <x v="1"/>
    <n v="714"/>
    <s v="approved"/>
    <s v="29-01-2022"/>
    <s v="08-02-2022"/>
    <n v="240"/>
    <n v="0"/>
  </r>
  <r>
    <x v="212"/>
    <s v="CUST0004"/>
    <x v="2"/>
    <x v="2"/>
    <x v="0"/>
    <s v="Unsecured"/>
    <n v="25.18"/>
    <n v="17.96"/>
    <n v="0.43690000000000001"/>
    <n v="0.38779999999999998"/>
    <x v="2"/>
    <n v="711"/>
    <s v="approved"/>
    <s v="07-07-2024"/>
    <s v="10-07-2024"/>
    <n v="240"/>
    <n v="16.95"/>
  </r>
  <r>
    <x v="213"/>
    <s v="CUST0116"/>
    <x v="1"/>
    <x v="0"/>
    <x v="4"/>
    <s v="Secured"/>
    <n v="51.85"/>
    <n v="12.15"/>
    <n v="0.55410000000000004"/>
    <n v="0.91949999999999998"/>
    <x v="1"/>
    <n v="900"/>
    <s v="Under Review"/>
    <s v="27-05-2023"/>
    <m/>
    <n v="84"/>
    <n v="0"/>
  </r>
  <r>
    <x v="214"/>
    <s v="CUST0440"/>
    <x v="8"/>
    <x v="3"/>
    <x v="4"/>
    <s v="Unsecured"/>
    <n v="30.06"/>
    <n v="15.62"/>
    <n v="0.40679999999999999"/>
    <n v="0.84609999999999996"/>
    <x v="4"/>
    <n v="814"/>
    <s v="Rejected "/>
    <s v="21-11-2024"/>
    <m/>
    <n v="48"/>
    <n v="24.1"/>
  </r>
  <r>
    <x v="215"/>
    <s v="CUST0317"/>
    <x v="0"/>
    <x v="0"/>
    <x v="4"/>
    <s v="Secured"/>
    <n v="61.94"/>
    <n v="11.39"/>
    <n v="0.3145"/>
    <n v="2.0392999999999999"/>
    <x v="0"/>
    <n v="596"/>
    <s v="Under Review"/>
    <s v="19-01-2022"/>
    <m/>
    <n v="36"/>
    <n v="11.53"/>
  </r>
  <r>
    <x v="216"/>
    <s v="CUST0264"/>
    <x v="1"/>
    <x v="1"/>
    <x v="1"/>
    <s v="Unsecured"/>
    <n v="1.68"/>
    <n v="10.25"/>
    <n v="2.0299999999999999E-2"/>
    <n v="2.81E-2"/>
    <x v="4"/>
    <n v="580"/>
    <s v="Under Review"/>
    <s v="27-05-2024"/>
    <m/>
    <n v="84"/>
    <n v="1.44"/>
  </r>
  <r>
    <x v="217"/>
    <s v="CUST0225"/>
    <x v="0"/>
    <x v="4"/>
    <x v="2"/>
    <s v="Unsecured"/>
    <n v="74.959999999999994"/>
    <m/>
    <n v="1.3683000000000001"/>
    <m/>
    <x v="1"/>
    <n v="677"/>
    <s v="Rejected"/>
    <s v="07-08-2023"/>
    <m/>
    <n v="48"/>
    <n v="0"/>
  </r>
  <r>
    <x v="218"/>
    <s v="CUST0381"/>
    <x v="3"/>
    <x v="0"/>
    <x v="2"/>
    <s v="Semi-Secured"/>
    <n v="20.7"/>
    <n v="14.82"/>
    <n v="0.186"/>
    <n v="0.33169999999999999"/>
    <x v="0"/>
    <n v="745"/>
    <s v="approved"/>
    <s v="11-10-2024"/>
    <s v="24-10-2024"/>
    <n v="120"/>
    <n v="14.07"/>
  </r>
  <r>
    <x v="219"/>
    <s v="CUST0400"/>
    <x v="2"/>
    <x v="2"/>
    <x v="0"/>
    <s v="Semi-Secured"/>
    <n v="84.46"/>
    <n v="8.7100000000000009"/>
    <n v="0.55900000000000005"/>
    <n v="7.3747999999999996"/>
    <x v="3"/>
    <n v="607"/>
    <s v="Rejected"/>
    <s v="06-12-2023"/>
    <m/>
    <n v="12"/>
    <n v="44.34"/>
  </r>
  <r>
    <x v="220"/>
    <s v="CUST0348"/>
    <x v="3"/>
    <x v="1"/>
    <x v="5"/>
    <s v="Semi-Secured"/>
    <n v="1.79"/>
    <n v="10.6"/>
    <n v="1.12E-2"/>
    <n v="2.4299999999999999E-2"/>
    <x v="3"/>
    <n v="852"/>
    <s v="approved"/>
    <s v="09-11-2022"/>
    <s v="21-11-2022"/>
    <n v="120"/>
    <n v="0.96"/>
  </r>
  <r>
    <x v="221"/>
    <s v="CUST0443"/>
    <x v="7"/>
    <x v="4"/>
    <x v="0"/>
    <s v="Unsecured"/>
    <n v="20.64"/>
    <n v="16.41"/>
    <n v="0.32029999999999997"/>
    <n v="0.29349999999999998"/>
    <x v="2"/>
    <n v="874"/>
    <s v="Rejected"/>
    <s v="22-01-2023"/>
    <m/>
    <n v="240"/>
    <n v="19.48"/>
  </r>
  <r>
    <x v="222"/>
    <s v="CUST0118"/>
    <x v="8"/>
    <x v="4"/>
    <x v="3"/>
    <s v="Secured"/>
    <n v="28.11"/>
    <n v="9.11"/>
    <n v="0.14799999999999999"/>
    <n v="0.70099999999999996"/>
    <x v="1"/>
    <n v="855"/>
    <s v="approved"/>
    <s v="18-02-2024"/>
    <s v="25-02-2024"/>
    <n v="48"/>
    <n v="0"/>
  </r>
  <r>
    <x v="223"/>
    <s v="CUST0119"/>
    <x v="6"/>
    <x v="3"/>
    <x v="3"/>
    <s v="Unsecured"/>
    <n v="7.07"/>
    <n v="8.07"/>
    <n v="4.7E-2"/>
    <n v="0.1104"/>
    <x v="4"/>
    <n v="777"/>
    <s v="Under Review"/>
    <s v="06-05-2024"/>
    <m/>
    <n v="84"/>
    <n v="2.19"/>
  </r>
  <r>
    <x v="224"/>
    <s v="CUST0001"/>
    <x v="9"/>
    <x v="3"/>
    <x v="2"/>
    <s v="Unsecured"/>
    <n v="47.73"/>
    <n v="8.61"/>
    <n v="0.371"/>
    <n v="0.47310000000000002"/>
    <x v="4"/>
    <n v="585"/>
    <s v="Under Review"/>
    <s v="16-09-2023"/>
    <m/>
    <n v="180"/>
    <n v="9.3000000000000007"/>
  </r>
  <r>
    <x v="225"/>
    <s v="CUST0395"/>
    <x v="1"/>
    <x v="3"/>
    <x v="4"/>
    <s v="Semi-Secured"/>
    <n v="81.19"/>
    <n v="13.98"/>
    <n v="1.1424000000000001"/>
    <n v="2.2178"/>
    <x v="4"/>
    <n v="714"/>
    <s v="Rejected"/>
    <s v="26-02-2024"/>
    <m/>
    <n v="48"/>
    <n v="14.14"/>
  </r>
  <r>
    <x v="226"/>
    <s v="CUST0309"/>
    <x v="8"/>
    <x v="0"/>
    <x v="5"/>
    <s v="Semi-Secured"/>
    <n v="81.92"/>
    <n v="12.4"/>
    <n v="0.53080000000000005"/>
    <n v="0.92500000000000004"/>
    <x v="2"/>
    <n v="698"/>
    <s v="Under Review"/>
    <s v="10-09-2023"/>
    <m/>
    <n v="240"/>
    <n v="58.7"/>
  </r>
  <r>
    <x v="227"/>
    <s v="CUST0370"/>
    <x v="1"/>
    <x v="0"/>
    <x v="2"/>
    <s v="Secured"/>
    <n v="42.4"/>
    <n v="17.309999999999999"/>
    <n v="0.69489999999999996"/>
    <n v="0.63190000000000002"/>
    <x v="4"/>
    <n v="596"/>
    <s v="Under Review"/>
    <s v="07-07-2024"/>
    <m/>
    <n v="240"/>
    <n v="26.94"/>
  </r>
  <r>
    <x v="228"/>
    <s v="CUST0248"/>
    <x v="2"/>
    <x v="2"/>
    <x v="5"/>
    <s v="Secured"/>
    <n v="17.53"/>
    <n v="18.14"/>
    <n v="0.1638"/>
    <n v="1.6083000000000001"/>
    <x v="3"/>
    <n v="669"/>
    <s v="Rejected "/>
    <s v="25-03-2024"/>
    <m/>
    <n v="12"/>
    <n v="9.1300000000000008"/>
  </r>
  <r>
    <x v="229"/>
    <s v="CUST0039"/>
    <x v="1"/>
    <x v="1"/>
    <x v="5"/>
    <s v="Unsecured"/>
    <n v="56.69"/>
    <n v="14.18"/>
    <n v="0.45939999999999998"/>
    <n v="5.0948000000000002"/>
    <x v="3"/>
    <n v="721"/>
    <s v="approved"/>
    <s v="23-03-2023"/>
    <s v="02-04-2023"/>
    <n v="12"/>
    <n v="39.24"/>
  </r>
  <r>
    <x v="230"/>
    <s v="CUST0234"/>
    <x v="5"/>
    <x v="2"/>
    <x v="4"/>
    <s v="Unsecured"/>
    <n v="85.4"/>
    <n v="10.45"/>
    <n v="0.5796"/>
    <n v="2.1844999999999999"/>
    <x v="1"/>
    <n v="769"/>
    <s v="approved"/>
    <s v="03-05-2023"/>
    <s v="08-05-2023"/>
    <n v="48"/>
    <n v="0"/>
  </r>
  <r>
    <x v="231"/>
    <s v="CUST0453"/>
    <x v="7"/>
    <x v="4"/>
    <x v="4"/>
    <s v="Secured"/>
    <n v="64.599999999999994"/>
    <n v="16.559999999999999"/>
    <n v="0.84099999999999997"/>
    <n v="5.8783000000000003"/>
    <x v="4"/>
    <n v="873"/>
    <s v="approved"/>
    <s v="26-01-2024"/>
    <s v="01-02-2024"/>
    <n v="12"/>
    <n v="11.03"/>
  </r>
  <r>
    <x v="232"/>
    <s v="CUST0370"/>
    <x v="1"/>
    <x v="1"/>
    <x v="5"/>
    <s v="Unsecured"/>
    <n v="33.14"/>
    <n v="16.48"/>
    <n v="0.57530000000000003"/>
    <n v="0.94740000000000002"/>
    <x v="4"/>
    <n v="596"/>
    <s v="Rejected"/>
    <s v="09-06-2023"/>
    <m/>
    <n v="48"/>
    <n v="30.68"/>
  </r>
  <r>
    <x v="233"/>
    <s v="CUST0399"/>
    <x v="4"/>
    <x v="0"/>
    <x v="0"/>
    <s v="Semi-Secured"/>
    <n v="69.12"/>
    <n v="10.33"/>
    <n v="0.99490000000000001"/>
    <n v="0.68220000000000003"/>
    <x v="3"/>
    <n v="631"/>
    <s v="approved"/>
    <s v="28-03-2023"/>
    <s v="03-04-2023"/>
    <n v="240"/>
    <n v="22.7"/>
  </r>
  <r>
    <x v="234"/>
    <s v="CUST0386"/>
    <x v="2"/>
    <x v="4"/>
    <x v="3"/>
    <s v="Secured"/>
    <n v="73.25"/>
    <n v="9.1300000000000008"/>
    <n v="0.89259999999999995"/>
    <n v="0.74860000000000004"/>
    <x v="3"/>
    <n v="686"/>
    <s v="approved"/>
    <s v="14-01-2023"/>
    <s v="28-01-2023"/>
    <n v="180"/>
    <n v="61.02"/>
  </r>
  <r>
    <x v="235"/>
    <s v="CUST0374"/>
    <x v="1"/>
    <x v="3"/>
    <x v="1"/>
    <s v="Unsecured"/>
    <n v="17.13"/>
    <n v="11.84"/>
    <n v="0.24179999999999999"/>
    <n v="0.80510000000000004"/>
    <x v="3"/>
    <n v="725"/>
    <s v="approved"/>
    <s v="23-05-2024"/>
    <s v="27-05-2024"/>
    <n v="24"/>
    <n v="8.34"/>
  </r>
  <r>
    <x v="236"/>
    <s v="CUST0371"/>
    <x v="5"/>
    <x v="4"/>
    <x v="0"/>
    <s v="Secured"/>
    <n v="60.73"/>
    <n v="7.73"/>
    <n v="1.0566"/>
    <n v="5.2751999999999999"/>
    <x v="3"/>
    <n v="758"/>
    <s v="Rejected"/>
    <s v="21-06-2022"/>
    <m/>
    <n v="12"/>
    <n v="19.89"/>
  </r>
  <r>
    <x v="237"/>
    <s v="CUST0406"/>
    <x v="9"/>
    <x v="0"/>
    <x v="5"/>
    <s v="Semi-Secured"/>
    <n v="82.01"/>
    <n v="8.43"/>
    <n v="0.58130000000000004"/>
    <n v="0.80420000000000003"/>
    <x v="3"/>
    <n v="559"/>
    <s v="Under Review"/>
    <s v="11-11-2023"/>
    <m/>
    <n v="180"/>
    <n v="41.58"/>
  </r>
  <r>
    <x v="238"/>
    <s v="CUST0137"/>
    <x v="5"/>
    <x v="0"/>
    <x v="1"/>
    <s v="Secured"/>
    <n v="11.18"/>
    <n v="13.13"/>
    <n v="0.19620000000000001"/>
    <n v="0.37740000000000001"/>
    <x v="1"/>
    <n v="801"/>
    <s v="Rejected"/>
    <s v="19-02-2022"/>
    <m/>
    <n v="36"/>
    <n v="0"/>
  </r>
  <r>
    <x v="239"/>
    <s v="CUST0181"/>
    <x v="7"/>
    <x v="4"/>
    <x v="0"/>
    <s v="Unsecured"/>
    <n v="68.989999999999995"/>
    <n v="17.420000000000002"/>
    <n v="0.85389999999999999"/>
    <n v="3.4249999999999998"/>
    <x v="3"/>
    <n v="742"/>
    <s v="approved"/>
    <s v="01-08-2023"/>
    <s v="07-08-2023"/>
    <n v="24"/>
    <n v="11.37"/>
  </r>
  <r>
    <x v="240"/>
    <s v="CUST0474"/>
    <x v="8"/>
    <x v="0"/>
    <x v="5"/>
    <s v="Secured"/>
    <n v="18.63"/>
    <n v="14.1"/>
    <n v="0.28299999999999997"/>
    <n v="0.63759999999999994"/>
    <x v="4"/>
    <n v="897"/>
    <s v="approved"/>
    <s v="11-08-2023"/>
    <s v="17-08-2023"/>
    <n v="36"/>
    <n v="15.73"/>
  </r>
  <r>
    <x v="241"/>
    <s v="CUST0189"/>
    <x v="7"/>
    <x v="0"/>
    <x v="1"/>
    <s v="Secured"/>
    <n v="78"/>
    <n v="9.1300000000000008"/>
    <n v="0.91259999999999997"/>
    <n v="0.79720000000000002"/>
    <x v="1"/>
    <n v="580"/>
    <s v="approved"/>
    <s v="25-05-2024"/>
    <s v="06-06-2024"/>
    <n v="180"/>
    <n v="0"/>
  </r>
  <r>
    <x v="242"/>
    <s v="CUST0066"/>
    <x v="1"/>
    <x v="1"/>
    <x v="4"/>
    <s v="Unsecured"/>
    <n v="49.93"/>
    <n v="18.2"/>
    <n v="0.70030000000000003"/>
    <n v="1.0552999999999999"/>
    <x v="3"/>
    <n v="755"/>
    <s v="Rejected "/>
    <s v="19-05-2023"/>
    <m/>
    <n v="84"/>
    <n v="21.26"/>
  </r>
  <r>
    <x v="243"/>
    <s v="CUST0253"/>
    <x v="5"/>
    <x v="2"/>
    <x v="2"/>
    <s v="Unsecured"/>
    <m/>
    <n v="13.3"/>
    <n v="0.1545"/>
    <n v="0.25030000000000002"/>
    <x v="1"/>
    <n v="858"/>
    <s v="Rejected"/>
    <s v="11-01-2024"/>
    <m/>
    <n v="48"/>
    <n v="0"/>
  </r>
  <r>
    <x v="244"/>
    <s v="CUST0009"/>
    <x v="3"/>
    <x v="2"/>
    <x v="3"/>
    <s v="Secured"/>
    <n v="92.17"/>
    <n v="11.34"/>
    <n v="1.6343000000000001"/>
    <n v="3.0324"/>
    <x v="4"/>
    <n v="707"/>
    <s v="approved"/>
    <s v="23-10-2022"/>
    <s v="06-11-2022"/>
    <n v="36"/>
    <n v="76.069999999999993"/>
  </r>
  <r>
    <x v="245"/>
    <s v="CUST0125"/>
    <x v="6"/>
    <x v="4"/>
    <x v="1"/>
    <s v="Semi-Secured"/>
    <n v="14.64"/>
    <n v="15.24"/>
    <n v="0.15609999999999999"/>
    <n v="1.323"/>
    <x v="0"/>
    <n v="868"/>
    <s v="Under Review"/>
    <s v="21-04-2022"/>
    <m/>
    <n v="12"/>
    <n v="10.19"/>
  </r>
  <r>
    <x v="246"/>
    <s v="CUST0429"/>
    <x v="4"/>
    <x v="4"/>
    <x v="1"/>
    <s v="Secured"/>
    <n v="37.159999999999997"/>
    <n v="8.35"/>
    <n v="0.50309999999999999"/>
    <n v="0.45779999999999998"/>
    <x v="3"/>
    <n v="821"/>
    <s v="Rejected"/>
    <s v="20-08-2024"/>
    <m/>
    <n v="120"/>
    <n v="27.2"/>
  </r>
  <r>
    <x v="247"/>
    <s v="CUST0154"/>
    <x v="0"/>
    <x v="1"/>
    <x v="0"/>
    <s v="Unsecured"/>
    <n v="44.95"/>
    <n v="7.65"/>
    <n v="0.29980000000000001"/>
    <n v="3.9028999999999998"/>
    <x v="1"/>
    <n v="606"/>
    <s v="approved"/>
    <s v="22-12-2022"/>
    <s v="31-12-2022"/>
    <n v="12"/>
    <n v="0"/>
  </r>
  <r>
    <x v="248"/>
    <s v="CUST0217"/>
    <x v="0"/>
    <x v="2"/>
    <x v="0"/>
    <s v="Unsecured"/>
    <n v="92"/>
    <n v="15.3"/>
    <n v="1.0447"/>
    <n v="3.2027000000000001"/>
    <x v="4"/>
    <n v="643"/>
    <s v="approved"/>
    <s v="04-12-2024"/>
    <s v="11-12-2024"/>
    <n v="36"/>
    <n v="85.67"/>
  </r>
  <r>
    <x v="249"/>
    <s v="CUST0317"/>
    <x v="9"/>
    <x v="4"/>
    <x v="3"/>
    <s v="Secured"/>
    <n v="82.43"/>
    <n v="14.16"/>
    <n v="0.50760000000000005"/>
    <n v="1.1066"/>
    <x v="0"/>
    <n v="596"/>
    <s v="Under Review"/>
    <s v="09-04-2024"/>
    <m/>
    <n v="180"/>
    <n v="66.2"/>
  </r>
  <r>
    <x v="250"/>
    <s v="CUST0332"/>
    <x v="2"/>
    <x v="4"/>
    <x v="4"/>
    <s v="Secured"/>
    <n v="11.34"/>
    <n v="16.07"/>
    <n v="0.1138"/>
    <n v="0.32179999999999997"/>
    <x v="4"/>
    <n v="855"/>
    <s v="Rejected"/>
    <s v="07-08-2022"/>
    <m/>
    <n v="48"/>
    <n v="1.76"/>
  </r>
  <r>
    <x v="251"/>
    <s v="CUST0159"/>
    <x v="6"/>
    <x v="2"/>
    <x v="2"/>
    <s v="Semi-Secured"/>
    <n v="92.99"/>
    <n v="8.44"/>
    <n v="1.2602"/>
    <n v="8.1080000000000005"/>
    <x v="5"/>
    <n v="656"/>
    <s v="approved"/>
    <s v="04-04-2022"/>
    <s v="05-04-2022"/>
    <n v="12"/>
    <n v="34.159999999999997"/>
  </r>
  <r>
    <x v="252"/>
    <s v="CUST0183"/>
    <x v="7"/>
    <x v="1"/>
    <x v="5"/>
    <s v="Secured"/>
    <n v="32.130000000000003"/>
    <n v="11.41"/>
    <n v="0.22309999999999999"/>
    <n v="1.5036"/>
    <x v="5"/>
    <n v="687"/>
    <s v="approved"/>
    <s v="28-10-2024"/>
    <s v="30-10-2024"/>
    <n v="24"/>
    <n v="16.93"/>
  </r>
  <r>
    <x v="253"/>
    <s v="CUST0408"/>
    <x v="2"/>
    <x v="1"/>
    <x v="5"/>
    <s v="Secured"/>
    <n v="29.72"/>
    <n v="12.59"/>
    <n v="0.54320000000000002"/>
    <n v="1.4072"/>
    <x v="3"/>
    <n v="653"/>
    <s v="Rejected"/>
    <s v="16-10-2022"/>
    <m/>
    <n v="24"/>
    <n v="22.39"/>
  </r>
  <r>
    <x v="254"/>
    <s v="CUST0265"/>
    <x v="4"/>
    <x v="2"/>
    <x v="4"/>
    <s v="Unsecured"/>
    <n v="78.75"/>
    <n v="11.46"/>
    <n v="1.4048"/>
    <n v="1.1053999999999999"/>
    <x v="1"/>
    <n v="704"/>
    <s v="Rejected "/>
    <s v="04-03-2024"/>
    <m/>
    <n v="120"/>
    <n v="0"/>
  </r>
  <r>
    <x v="255"/>
    <s v="CUST0311"/>
    <x v="8"/>
    <x v="4"/>
    <x v="5"/>
    <s v="Semi-Secured"/>
    <n v="99.45"/>
    <n v="7.66"/>
    <n v="1.6404000000000001"/>
    <n v="2.0003000000000002"/>
    <x v="2"/>
    <n v="765"/>
    <s v="approved"/>
    <s v="18-10-2024"/>
    <s v="20-10-2024"/>
    <n v="60"/>
    <n v="48.39"/>
  </r>
  <r>
    <x v="256"/>
    <s v="CUST0035"/>
    <x v="7"/>
    <x v="2"/>
    <x v="4"/>
    <s v="Unsecured"/>
    <n v="9.83"/>
    <n v="15.99"/>
    <n v="8.72E-2"/>
    <n v="0.14430000000000001"/>
    <x v="4"/>
    <n v="573"/>
    <s v="approved"/>
    <s v="15-10-2022"/>
    <s v="17-10-2022"/>
    <n v="180"/>
    <n v="9.1"/>
  </r>
  <r>
    <x v="257"/>
    <s v="CUST0147"/>
    <x v="2"/>
    <x v="1"/>
    <x v="5"/>
    <s v="Semi-Secured"/>
    <n v="13.77"/>
    <n v="16.79"/>
    <n v="0.26550000000000001"/>
    <n v="0.2797"/>
    <x v="1"/>
    <n v="622"/>
    <s v="Rejected "/>
    <s v="26-04-2024"/>
    <m/>
    <n v="84"/>
    <n v="0"/>
  </r>
  <r>
    <x v="258"/>
    <s v="CUST0449"/>
    <x v="9"/>
    <x v="2"/>
    <x v="0"/>
    <s v="Secured"/>
    <n v="74.36"/>
    <n v="16.53"/>
    <n v="0.38069999999999998"/>
    <n v="3.6598000000000002"/>
    <x v="4"/>
    <n v="846"/>
    <s v="approved"/>
    <s v="21-11-2022"/>
    <s v="01-12-2022"/>
    <n v="24"/>
    <n v="32.67"/>
  </r>
  <r>
    <x v="259"/>
    <s v="CUST0237"/>
    <x v="8"/>
    <x v="3"/>
    <x v="3"/>
    <s v="Unsecured"/>
    <n v="64.61"/>
    <n v="12.61"/>
    <n v="0.40620000000000001"/>
    <n v="3.0598999999999998"/>
    <x v="0"/>
    <n v="841"/>
    <s v="approved"/>
    <s v="13-02-2023"/>
    <s v="20-02-2023"/>
    <n v="24"/>
    <n v="24.51"/>
  </r>
  <r>
    <x v="260"/>
    <s v="CUST0249"/>
    <x v="6"/>
    <x v="1"/>
    <x v="1"/>
    <s v="Unsecured"/>
    <n v="46"/>
    <n v="17.93"/>
    <n v="0.33040000000000003"/>
    <n v="1.3495999999999999"/>
    <x v="4"/>
    <n v="580"/>
    <s v="approved"/>
    <s v="06-03-2022"/>
    <s v="16-03-2022"/>
    <n v="48"/>
    <n v="34.869999999999997"/>
  </r>
  <r>
    <x v="261"/>
    <s v="CUST0405"/>
    <x v="2"/>
    <x v="1"/>
    <x v="2"/>
    <s v="Secured"/>
    <n v="21.94"/>
    <n v="15.84"/>
    <n v="0.24890000000000001"/>
    <n v="0.53169999999999995"/>
    <x v="3"/>
    <n v="632"/>
    <s v="approved"/>
    <s v="18-10-2022"/>
    <s v="20-10-2022"/>
    <n v="60"/>
    <n v="7.3"/>
  </r>
  <r>
    <x v="262"/>
    <s v="CUST0232"/>
    <x v="2"/>
    <x v="2"/>
    <x v="2"/>
    <s v="Semi-Secured"/>
    <n v="89.41"/>
    <n v="8.09"/>
    <n v="1.6473"/>
    <n v="1.089"/>
    <x v="4"/>
    <n v="738"/>
    <s v="Under Review"/>
    <s v="03-12-2022"/>
    <m/>
    <n v="120"/>
    <n v="24.03"/>
  </r>
  <r>
    <x v="263"/>
    <s v="CUST0275"/>
    <x v="1"/>
    <x v="1"/>
    <x v="4"/>
    <s v="Semi-Secured"/>
    <n v="57.46"/>
    <n v="13.67"/>
    <n v="1.0576000000000001"/>
    <n v="1.5607"/>
    <x v="1"/>
    <n v="748"/>
    <s v="Rejected "/>
    <s v="24-10-2022"/>
    <m/>
    <n v="48"/>
    <n v="0"/>
  </r>
  <r>
    <x v="264"/>
    <s v="CUST0481"/>
    <x v="3"/>
    <x v="0"/>
    <x v="2"/>
    <s v="Unsecured"/>
    <n v="93.45"/>
    <n v="10.98"/>
    <n v="1.5774999999999999"/>
    <n v="1.2862"/>
    <x v="4"/>
    <n v="872"/>
    <s v="approved"/>
    <s v="08-01-2022"/>
    <s v="16-01-2022"/>
    <n v="120"/>
    <n v="84.28"/>
  </r>
  <r>
    <x v="265"/>
    <s v="CUST0328"/>
    <x v="4"/>
    <x v="0"/>
    <x v="1"/>
    <s v="Secured"/>
    <n v="74.83"/>
    <n v="15.16"/>
    <n v="1.2434000000000001"/>
    <n v="1.2145999999999999"/>
    <x v="3"/>
    <n v="837"/>
    <s v="Under Review"/>
    <s v="06-03-2023"/>
    <m/>
    <n v="120"/>
    <n v="68.06"/>
  </r>
  <r>
    <x v="266"/>
    <s v="CUST0008"/>
    <x v="3"/>
    <x v="3"/>
    <x v="1"/>
    <s v="Unsecured"/>
    <n v="89.77"/>
    <n v="17.05"/>
    <n v="1.3905000000000001"/>
    <n v="1.3847"/>
    <x v="0"/>
    <n v="861"/>
    <s v="approved"/>
    <s v="22-12-2023"/>
    <s v="28-12-2023"/>
    <n v="180"/>
    <n v="72.17"/>
  </r>
  <r>
    <x v="267"/>
    <s v="CUST0172"/>
    <x v="8"/>
    <x v="4"/>
    <x v="3"/>
    <s v="Unsecured"/>
    <n v="37.94"/>
    <n v="9.2899999999999991"/>
    <n v="0.43780000000000002"/>
    <n v="0.79290000000000005"/>
    <x v="0"/>
    <n v="800"/>
    <s v="Rejected "/>
    <s v="04-08-2023"/>
    <m/>
    <n v="60"/>
    <n v="26.44"/>
  </r>
  <r>
    <x v="268"/>
    <s v="CUST0051"/>
    <x v="8"/>
    <x v="0"/>
    <x v="1"/>
    <s v="Semi-Secured"/>
    <n v="2.63"/>
    <n v="8.64"/>
    <n v="4.2700000000000002E-2"/>
    <n v="2.3099999999999999E-2"/>
    <x v="1"/>
    <n v="722"/>
    <s v="Rejected "/>
    <s v="28-06-2024"/>
    <m/>
    <n v="240"/>
    <n v="0"/>
  </r>
  <r>
    <x v="269"/>
    <s v="CUST0342"/>
    <x v="7"/>
    <x v="1"/>
    <x v="2"/>
    <s v="Secured"/>
    <n v="77.91"/>
    <n v="8.76"/>
    <n v="1.3903000000000001"/>
    <n v="3.5507"/>
    <x v="4"/>
    <n v="825"/>
    <s v="approved"/>
    <s v="25-04-2024"/>
    <s v="10-05-2024"/>
    <n v="24"/>
    <n v="62.12"/>
  </r>
  <r>
    <x v="270"/>
    <s v="CUST0004"/>
    <x v="3"/>
    <x v="4"/>
    <x v="5"/>
    <s v="Unsecured"/>
    <n v="27.49"/>
    <n v="10.88"/>
    <n v="0.50970000000000004"/>
    <n v="0.37680000000000002"/>
    <x v="3"/>
    <n v="711"/>
    <s v="approved"/>
    <s v="29-04-2024"/>
    <s v="30-04-2024"/>
    <n v="120"/>
    <n v="3.11"/>
  </r>
  <r>
    <x v="271"/>
    <s v="CUST0419"/>
    <x v="5"/>
    <x v="2"/>
    <x v="4"/>
    <s v="Unsecured"/>
    <n v="17.87"/>
    <n v="12.23"/>
    <n v="0.23830000000000001"/>
    <n v="0.25879999999999997"/>
    <x v="3"/>
    <n v="818"/>
    <s v="approved"/>
    <s v="16-03-2024"/>
    <s v="30-03-2024"/>
    <n v="120"/>
    <n v="2.57"/>
  </r>
  <r>
    <x v="272"/>
    <s v="CUST0481"/>
    <x v="2"/>
    <x v="4"/>
    <x v="3"/>
    <s v="Unsecured"/>
    <n v="52.21"/>
    <n v="8.6"/>
    <n v="0.88849999999999996"/>
    <n v="0.45639999999999997"/>
    <x v="1"/>
    <n v="872"/>
    <s v="Rejected "/>
    <s v="13-03-2024"/>
    <m/>
    <n v="240"/>
    <n v="0"/>
  </r>
  <r>
    <x v="273"/>
    <s v="CUST0134"/>
    <x v="5"/>
    <x v="4"/>
    <x v="4"/>
    <s v="Secured"/>
    <n v="10.23"/>
    <n v="7.63"/>
    <n v="0.16930000000000001"/>
    <n v="0.31879999999999997"/>
    <x v="1"/>
    <n v="565"/>
    <s v="approved"/>
    <s v="11-06-2022"/>
    <s v="21-06-2022"/>
    <n v="36"/>
    <n v="0"/>
  </r>
  <r>
    <x v="274"/>
    <s v="CUST0067"/>
    <x v="0"/>
    <x v="3"/>
    <x v="2"/>
    <s v="Secured"/>
    <n v="65.599999999999994"/>
    <n v="9.6300000000000008"/>
    <n v="1.155"/>
    <n v="0.85350000000000004"/>
    <x v="4"/>
    <n v="887"/>
    <s v="approved"/>
    <s v="18-07-2023"/>
    <s v="20-07-2023"/>
    <n v="120"/>
    <n v="58.69"/>
  </r>
  <r>
    <x v="275"/>
    <s v="CUST0297"/>
    <x v="8"/>
    <x v="0"/>
    <x v="3"/>
    <s v="Semi-Secured"/>
    <n v="13.15"/>
    <n v="10.38"/>
    <n v="0.1014"/>
    <n v="0.60909999999999997"/>
    <x v="5"/>
    <n v="898"/>
    <s v="Under Review"/>
    <s v="02-03-2023"/>
    <m/>
    <n v="24"/>
    <n v="5.68"/>
  </r>
  <r>
    <x v="276"/>
    <s v="CUST0038"/>
    <x v="0"/>
    <x v="0"/>
    <x v="2"/>
    <s v="Semi-Secured"/>
    <n v="42.57"/>
    <n v="14.47"/>
    <n v="0.50080000000000002"/>
    <n v="1.4646999999999999"/>
    <x v="3"/>
    <n v="793"/>
    <s v="Under Review"/>
    <s v="21-01-2022"/>
    <m/>
    <n v="36"/>
    <n v="36.950000000000003"/>
  </r>
  <r>
    <x v="277"/>
    <s v="CUST0438"/>
    <x v="9"/>
    <x v="0"/>
    <x v="4"/>
    <s v="Unsecured"/>
    <n v="48.91"/>
    <n v="13.51"/>
    <n v="0.36080000000000001"/>
    <n v="1.1256999999999999"/>
    <x v="1"/>
    <n v="784"/>
    <s v="Rejected"/>
    <s v="02-03-2022"/>
    <m/>
    <n v="60"/>
    <n v="0"/>
  </r>
  <r>
    <x v="278"/>
    <s v="CUST0390"/>
    <x v="1"/>
    <x v="4"/>
    <x v="4"/>
    <s v="Secured"/>
    <n v="89.96"/>
    <n v="9.02"/>
    <n v="0.56240000000000001"/>
    <n v="2.8614999999999999"/>
    <x v="4"/>
    <n v="855"/>
    <s v="Under Review"/>
    <s v="13-09-2024"/>
    <m/>
    <n v="36"/>
    <n v="24.23"/>
  </r>
  <r>
    <x v="279"/>
    <s v="CUST0334"/>
    <x v="7"/>
    <x v="1"/>
    <x v="0"/>
    <s v="Unsecured"/>
    <n v="44.17"/>
    <n v="17.649999999999999"/>
    <n v="0.38650000000000001"/>
    <n v="1.2894000000000001"/>
    <x v="4"/>
    <n v="866"/>
    <s v="approved"/>
    <s v="30-07-2022"/>
    <s v="09-08-2022"/>
    <n v="48"/>
    <n v="34.200000000000003"/>
  </r>
  <r>
    <x v="280"/>
    <s v="CUST0106"/>
    <x v="0"/>
    <x v="1"/>
    <x v="3"/>
    <s v="Unsecured"/>
    <n v="60.04"/>
    <n v="11.01"/>
    <n v="0.39710000000000001"/>
    <n v="0.82740000000000002"/>
    <x v="0"/>
    <n v="877"/>
    <s v="Rejected"/>
    <s v="24-12-2023"/>
    <m/>
    <n v="120"/>
    <n v="25.09"/>
  </r>
  <r>
    <x v="281"/>
    <s v="CUST0086"/>
    <x v="9"/>
    <x v="2"/>
    <x v="4"/>
    <s v="Semi-Secured"/>
    <n v="41.57"/>
    <n v="17.149999999999999"/>
    <n v="0.80049999999999999"/>
    <n v="0.61450000000000005"/>
    <x v="4"/>
    <n v="787"/>
    <s v="approved"/>
    <s v="03-03-2022"/>
    <s v="05-03-2022"/>
    <n v="240"/>
    <n v="10.51"/>
  </r>
  <r>
    <x v="282"/>
    <s v="CUST0184"/>
    <x v="6"/>
    <x v="0"/>
    <x v="2"/>
    <s v="Semi-Secured"/>
    <n v="37.79"/>
    <n v="10.96"/>
    <n v="0.19439999999999999"/>
    <n v="3.3391999999999999"/>
    <x v="4"/>
    <n v="557"/>
    <s v="Rejected"/>
    <s v="11-08-2024"/>
    <m/>
    <n v="12"/>
    <n v="22.01"/>
  </r>
  <r>
    <x v="283"/>
    <s v="CUST0034"/>
    <x v="2"/>
    <x v="3"/>
    <x v="5"/>
    <s v="Secured"/>
    <n v="53.2"/>
    <n v="10.56"/>
    <n v="0.75109999999999999"/>
    <n v="2.4687000000000001"/>
    <x v="2"/>
    <n v="636"/>
    <s v="Rejected "/>
    <s v="13-05-2024"/>
    <m/>
    <n v="24"/>
    <n v="36.17"/>
  </r>
  <r>
    <x v="284"/>
    <s v="CUST0102"/>
    <x v="6"/>
    <x v="0"/>
    <x v="3"/>
    <s v="Unsecured"/>
    <m/>
    <n v="8.81"/>
    <n v="6.6400000000000001E-2"/>
    <n v="0.09"/>
    <x v="2"/>
    <n v="593"/>
    <s v="approved"/>
    <s v="30-04-2023"/>
    <s v="10-05-2023"/>
    <n v="84"/>
    <n v="0.66"/>
  </r>
  <r>
    <x v="285"/>
    <s v="CUST0295"/>
    <x v="9"/>
    <x v="1"/>
    <x v="4"/>
    <s v="Secured"/>
    <n v="84.32"/>
    <n v="17.350000000000001"/>
    <n v="1.5827"/>
    <n v="7.7043999999999997"/>
    <x v="4"/>
    <n v="836"/>
    <s v="Rejected "/>
    <s v="03-02-2022"/>
    <m/>
    <n v="12"/>
    <n v="13.41"/>
  </r>
  <r>
    <x v="286"/>
    <s v="CUST0371"/>
    <x v="7"/>
    <x v="3"/>
    <x v="4"/>
    <s v="Unsecured"/>
    <n v="40.630000000000003"/>
    <n v="10.94"/>
    <n v="0.57630000000000003"/>
    <n v="0.55830000000000002"/>
    <x v="4"/>
    <n v="758"/>
    <s v="Rejected "/>
    <s v="19-07-2024"/>
    <m/>
    <n v="120"/>
    <n v="21.1"/>
  </r>
  <r>
    <x v="287"/>
    <s v="CUST0432"/>
    <x v="3"/>
    <x v="2"/>
    <x v="1"/>
    <s v="Secured"/>
    <n v="23.18"/>
    <n v="9.0299999999999994"/>
    <n v="0.46139999999999998"/>
    <n v="0.29399999999999998"/>
    <x v="3"/>
    <n v="779"/>
    <s v="Rejected"/>
    <s v="30-06-2022"/>
    <m/>
    <n v="120"/>
    <n v="6.08"/>
  </r>
  <r>
    <x v="288"/>
    <s v="CUST0463"/>
    <x v="5"/>
    <x v="0"/>
    <x v="0"/>
    <s v="Secured"/>
    <n v="26.71"/>
    <n v="8.7200000000000006"/>
    <n v="0.51300000000000001"/>
    <n v="1.2168000000000001"/>
    <x v="4"/>
    <n v="608"/>
    <s v="Under Review"/>
    <s v="17-02-2024"/>
    <m/>
    <n v="24"/>
    <n v="8.8000000000000007"/>
  </r>
  <r>
    <x v="289"/>
    <s v="CUST0236"/>
    <x v="8"/>
    <x v="4"/>
    <x v="4"/>
    <s v="Secured"/>
    <n v="75.55"/>
    <n v="18.12"/>
    <n v="0.84609999999999996"/>
    <n v="1.2232000000000001"/>
    <x v="1"/>
    <n v="672"/>
    <s v="approved"/>
    <s v="16-12-2024"/>
    <s v="20-12-2024"/>
    <n v="180"/>
    <n v="0"/>
  </r>
  <r>
    <x v="290"/>
    <s v="CUST0500"/>
    <x v="7"/>
    <x v="3"/>
    <x v="0"/>
    <s v="Unsecured"/>
    <n v="23.36"/>
    <n v="10.76"/>
    <n v="0.14580000000000001"/>
    <n v="0.23730000000000001"/>
    <x v="3"/>
    <n v="703"/>
    <s v="Rejected "/>
    <s v="26-02-2023"/>
    <m/>
    <n v="240"/>
    <n v="16.14"/>
  </r>
  <r>
    <x v="291"/>
    <s v="CUST0109"/>
    <x v="9"/>
    <x v="4"/>
    <x v="3"/>
    <s v="Unsecured"/>
    <n v="19.600000000000001"/>
    <n v="9.8000000000000007"/>
    <n v="0.27160000000000001"/>
    <n v="0.18659999999999999"/>
    <x v="2"/>
    <n v="871"/>
    <s v="Under Review"/>
    <s v="01-10-2023"/>
    <m/>
    <n v="240"/>
    <n v="13.76"/>
  </r>
  <r>
    <x v="292"/>
    <s v="CUST0055"/>
    <x v="1"/>
    <x v="4"/>
    <x v="4"/>
    <s v="Unsecured"/>
    <n v="97.53"/>
    <n v="13.15"/>
    <n v="1.6288"/>
    <n v="2.6238000000000001"/>
    <x v="1"/>
    <n v="648"/>
    <s v="Under Review"/>
    <s v="16-05-2024"/>
    <m/>
    <n v="48"/>
    <n v="0"/>
  </r>
  <r>
    <x v="293"/>
    <s v="CUST0446"/>
    <x v="4"/>
    <x v="0"/>
    <x v="2"/>
    <s v="Unsecured"/>
    <n v="87.74"/>
    <n v="10.15"/>
    <n v="1.6153999999999999"/>
    <n v="2.8372999999999999"/>
    <x v="4"/>
    <n v="671"/>
    <s v="approved"/>
    <s v="02-09-2024"/>
    <s v="13-09-2024"/>
    <n v="36"/>
    <n v="48.37"/>
  </r>
  <r>
    <x v="294"/>
    <s v="CUST0282"/>
    <x v="8"/>
    <x v="3"/>
    <x v="3"/>
    <s v="Secured"/>
    <n v="15.91"/>
    <n v="13.09"/>
    <n v="9.2200000000000004E-2"/>
    <n v="0.36270000000000002"/>
    <x v="4"/>
    <n v="638"/>
    <s v="approved"/>
    <s v="11-04-2022"/>
    <s v="22-04-2022"/>
    <n v="60"/>
    <n v="6.76"/>
  </r>
  <r>
    <x v="295"/>
    <s v="CUST0097"/>
    <x v="2"/>
    <x v="4"/>
    <x v="5"/>
    <s v="Unsecured"/>
    <n v="53.43"/>
    <n v="12.27"/>
    <n v="0.81310000000000004"/>
    <n v="1.4140999999999999"/>
    <x v="1"/>
    <n v="740"/>
    <s v="Rejected"/>
    <s v="24-08-2022"/>
    <m/>
    <n v="48"/>
    <n v="0"/>
  </r>
  <r>
    <x v="296"/>
    <s v="CUST0137"/>
    <x v="6"/>
    <x v="0"/>
    <x v="5"/>
    <s v="Secured"/>
    <n v="28.27"/>
    <n v="15.19"/>
    <n v="0.31290000000000001"/>
    <n v="0.45939999999999998"/>
    <x v="1"/>
    <n v="801"/>
    <s v="Rejected"/>
    <s v="04-07-2023"/>
    <m/>
    <n v="120"/>
    <n v="0"/>
  </r>
  <r>
    <x v="297"/>
    <s v="CUST0105"/>
    <x v="3"/>
    <x v="3"/>
    <x v="0"/>
    <s v="Semi-Secured"/>
    <n v="29.51"/>
    <m/>
    <n v="0.22950000000000001"/>
    <m/>
    <x v="4"/>
    <n v="667"/>
    <s v="Rejected "/>
    <s v="04-05-2023"/>
    <m/>
    <n v="180"/>
    <n v="7.22"/>
  </r>
  <r>
    <x v="298"/>
    <s v="CUST0171"/>
    <x v="0"/>
    <x v="4"/>
    <x v="1"/>
    <s v="Semi-Secured"/>
    <n v="47.99"/>
    <n v="9.4499999999999993"/>
    <n v="0.4299"/>
    <n v="2.2023000000000001"/>
    <x v="3"/>
    <n v="838"/>
    <s v="Rejected "/>
    <s v="20-01-2022"/>
    <m/>
    <n v="24"/>
    <n v="29.03"/>
  </r>
  <r>
    <x v="299"/>
    <s v="CUST0251"/>
    <x v="6"/>
    <x v="1"/>
    <x v="1"/>
    <s v="Secured"/>
    <n v="82.07"/>
    <n v="18.39"/>
    <n v="1.4387000000000001"/>
    <n v="1.2912999999999999"/>
    <x v="2"/>
    <n v="751"/>
    <s v="Rejected"/>
    <s v="28-10-2022"/>
    <m/>
    <n v="240"/>
    <n v="62.29"/>
  </r>
  <r>
    <x v="300"/>
    <s v="CUST0172"/>
    <x v="0"/>
    <x v="1"/>
    <x v="0"/>
    <s v="Unsecured"/>
    <n v="98.99"/>
    <n v="12.85"/>
    <n v="1.0359"/>
    <n v="8.8346"/>
    <x v="4"/>
    <n v="800"/>
    <s v="Under Review"/>
    <s v="15-11-2023"/>
    <m/>
    <n v="12"/>
    <n v="84.9"/>
  </r>
  <r>
    <x v="301"/>
    <s v="CUST0462"/>
    <x v="4"/>
    <x v="1"/>
    <x v="1"/>
    <s v="Unsecured"/>
    <n v="68.89"/>
    <n v="7.73"/>
    <n v="1.3556999999999999"/>
    <n v="1.6731"/>
    <x v="3"/>
    <n v="845"/>
    <s v="Under Review"/>
    <s v="16-10-2024"/>
    <m/>
    <n v="48"/>
    <n v="8.6999999999999993"/>
  </r>
  <r>
    <x v="302"/>
    <s v="CUST0221"/>
    <x v="3"/>
    <x v="4"/>
    <x v="0"/>
    <s v="Secured"/>
    <n v="20.190000000000001"/>
    <n v="14.53"/>
    <n v="0.39329999999999998"/>
    <n v="0.25890000000000002"/>
    <x v="0"/>
    <n v="811"/>
    <s v="approved"/>
    <s v="25-12-2022"/>
    <s v="30-12-2022"/>
    <n v="240"/>
    <n v="17.64"/>
  </r>
  <r>
    <x v="303"/>
    <s v="CUST0302"/>
    <x v="2"/>
    <x v="3"/>
    <x v="4"/>
    <s v="Secured"/>
    <m/>
    <n v="11.28"/>
    <n v="7.1900000000000006E-2"/>
    <n v="7.0599999999999996E-2"/>
    <x v="0"/>
    <n v="772"/>
    <s v="approved"/>
    <s v="12-12-2023"/>
    <s v="17-12-2023"/>
    <n v="120"/>
    <n v="0.98"/>
  </r>
  <r>
    <x v="304"/>
    <s v="CUST0076"/>
    <x v="0"/>
    <x v="4"/>
    <x v="5"/>
    <s v="Unsecured"/>
    <n v="62.76"/>
    <n v="10.84"/>
    <n v="0.58520000000000005"/>
    <n v="1.3595999999999999"/>
    <x v="1"/>
    <n v="666"/>
    <s v="approved"/>
    <s v="25-03-2022"/>
    <s v="29-03-2022"/>
    <n v="60"/>
    <n v="0"/>
  </r>
  <r>
    <x v="305"/>
    <s v="CUST0028"/>
    <x v="0"/>
    <x v="3"/>
    <x v="1"/>
    <s v="Unsecured"/>
    <n v="35.869999999999997"/>
    <n v="8.0500000000000007"/>
    <n v="0.25340000000000001"/>
    <n v="0.72819999999999996"/>
    <x v="2"/>
    <n v="562"/>
    <s v="Rejected "/>
    <s v="14-11-2022"/>
    <m/>
    <n v="60"/>
    <n v="32.659999999999997"/>
  </r>
  <r>
    <x v="306"/>
    <s v="CUST0376"/>
    <x v="6"/>
    <x v="1"/>
    <x v="5"/>
    <s v="Secured"/>
    <n v="29.79"/>
    <n v="17.760000000000002"/>
    <n v="0.2601"/>
    <n v="0.53220000000000001"/>
    <x v="0"/>
    <n v="889"/>
    <s v="approved"/>
    <s v="20-07-2022"/>
    <s v="04-08-2022"/>
    <n v="120"/>
    <n v="9.59"/>
  </r>
  <r>
    <x v="307"/>
    <s v="CUST0289"/>
    <x v="2"/>
    <x v="3"/>
    <x v="5"/>
    <s v="Secured"/>
    <n v="68.650000000000006"/>
    <n v="8.99"/>
    <n v="0.91400000000000003"/>
    <n v="1.4247000000000001"/>
    <x v="4"/>
    <n v="899"/>
    <s v="approved"/>
    <s v="01-09-2023"/>
    <s v="11-09-2023"/>
    <n v="60"/>
    <n v="60.96"/>
  </r>
  <r>
    <x v="308"/>
    <s v="CUST0401"/>
    <x v="2"/>
    <x v="0"/>
    <x v="2"/>
    <s v="Semi-Secured"/>
    <n v="44.75"/>
    <n v="17.78"/>
    <n v="0.70209999999999995"/>
    <n v="0.71360000000000001"/>
    <x v="5"/>
    <n v="768"/>
    <s v="approved"/>
    <s v="11-05-2024"/>
    <s v="18-05-2024"/>
    <n v="180"/>
    <n v="22.02"/>
  </r>
  <r>
    <x v="309"/>
    <s v="CUST0393"/>
    <x v="2"/>
    <x v="0"/>
    <x v="2"/>
    <s v="Semi-Secured"/>
    <n v="90.78"/>
    <n v="13.88"/>
    <n v="0.96199999999999997"/>
    <n v="1.121"/>
    <x v="2"/>
    <n v="880"/>
    <s v="Under Review"/>
    <s v="20-04-2022"/>
    <m/>
    <n v="240"/>
    <n v="67.36"/>
  </r>
  <r>
    <x v="310"/>
    <s v="CUST0004"/>
    <x v="0"/>
    <x v="2"/>
    <x v="3"/>
    <s v="Secured"/>
    <n v="9.3800000000000008"/>
    <n v="18.350000000000001"/>
    <n v="6.2E-2"/>
    <n v="0.46989999999999998"/>
    <x v="4"/>
    <n v="711"/>
    <s v="approved"/>
    <s v="13-09-2024"/>
    <s v="25-09-2024"/>
    <n v="24"/>
    <n v="3.58"/>
  </r>
  <r>
    <x v="311"/>
    <s v="CUST0346"/>
    <x v="5"/>
    <x v="0"/>
    <x v="0"/>
    <s v="Secured"/>
    <n v="52.11"/>
    <n v="18.14"/>
    <n v="0.36720000000000003"/>
    <n v="1.8875999999999999"/>
    <x v="4"/>
    <n v="618"/>
    <s v="Rejected "/>
    <s v="29-09-2023"/>
    <m/>
    <n v="36"/>
    <n v="37.06"/>
  </r>
  <r>
    <x v="312"/>
    <s v="CUST0320"/>
    <x v="6"/>
    <x v="0"/>
    <x v="1"/>
    <s v="Secured"/>
    <n v="16.149999999999999"/>
    <n v="13.22"/>
    <n v="0.1406"/>
    <n v="0.76949999999999996"/>
    <x v="0"/>
    <n v="680"/>
    <s v="approved"/>
    <s v="01-11-2024"/>
    <s v="09-11-2024"/>
    <n v="24"/>
    <n v="6.98"/>
  </r>
  <r>
    <x v="313"/>
    <s v="CUST0248"/>
    <x v="1"/>
    <x v="4"/>
    <x v="5"/>
    <s v="Unsecured"/>
    <n v="82.35"/>
    <n v="16.95"/>
    <n v="1.1740999999999999"/>
    <n v="1.4286000000000001"/>
    <x v="3"/>
    <n v="669"/>
    <s v="Rejected "/>
    <s v="14-02-2022"/>
    <m/>
    <n v="120"/>
    <n v="21.17"/>
  </r>
  <r>
    <x v="314"/>
    <s v="CUST0088"/>
    <x v="5"/>
    <x v="2"/>
    <x v="2"/>
    <s v="Unsecured"/>
    <n v="48.57"/>
    <n v="8.6"/>
    <n v="0.67179999999999995"/>
    <n v="0.77159999999999995"/>
    <x v="4"/>
    <n v="739"/>
    <s v="approved"/>
    <s v="01-03-2024"/>
    <s v="13-03-2024"/>
    <n v="84"/>
    <n v="37.880000000000003"/>
  </r>
  <r>
    <x v="315"/>
    <s v="CUST0076"/>
    <x v="9"/>
    <x v="3"/>
    <x v="3"/>
    <s v="Secured"/>
    <n v="56.86"/>
    <m/>
    <n v="0.54249999999999998"/>
    <m/>
    <x v="1"/>
    <n v="666"/>
    <s v="Under Review"/>
    <s v="13-10-2022"/>
    <m/>
    <n v="180"/>
    <n v="0"/>
  </r>
  <r>
    <x v="316"/>
    <s v="CUST0142"/>
    <x v="9"/>
    <x v="4"/>
    <x v="4"/>
    <s v="Semi-Secured"/>
    <n v="85.73"/>
    <n v="11.34"/>
    <n v="1.3368"/>
    <n v="1.1975"/>
    <x v="2"/>
    <n v="727"/>
    <s v="approved"/>
    <s v="24-12-2022"/>
    <s v="04-01-2023"/>
    <n v="120"/>
    <n v="19.61"/>
  </r>
  <r>
    <x v="317"/>
    <s v="CUST0236"/>
    <x v="1"/>
    <x v="3"/>
    <x v="0"/>
    <s v="Unsecured"/>
    <n v="92.42"/>
    <n v="16.73"/>
    <n v="1.1327"/>
    <n v="1.4047000000000001"/>
    <x v="2"/>
    <n v="672"/>
    <s v="Rejected "/>
    <s v="05-01-2023"/>
    <m/>
    <n v="180"/>
    <n v="54.49"/>
  </r>
  <r>
    <x v="318"/>
    <s v="CUST0270"/>
    <x v="7"/>
    <x v="4"/>
    <x v="0"/>
    <s v="Unsecured"/>
    <n v="59.3"/>
    <n v="13.93"/>
    <n v="1.0347"/>
    <n v="2.8452000000000002"/>
    <x v="1"/>
    <n v="845"/>
    <s v="approved"/>
    <s v="22-11-2022"/>
    <s v="26-11-2022"/>
    <n v="24"/>
    <n v="0"/>
  </r>
  <r>
    <x v="319"/>
    <s v="CUST0479"/>
    <x v="0"/>
    <x v="3"/>
    <x v="2"/>
    <s v="Semi-Secured"/>
    <n v="79.760000000000005"/>
    <n v="17.190000000000001"/>
    <n v="1.27"/>
    <n v="1.3957999999999999"/>
    <x v="0"/>
    <n v="767"/>
    <s v="approved"/>
    <s v="07-05-2022"/>
    <s v="17-05-2022"/>
    <n v="120"/>
    <n v="24.96"/>
  </r>
  <r>
    <x v="320"/>
    <s v="CUST0227"/>
    <x v="3"/>
    <x v="2"/>
    <x v="0"/>
    <s v="Secured"/>
    <n v="92.43"/>
    <n v="15.19"/>
    <n v="0.98570000000000002"/>
    <n v="1.2301"/>
    <x v="3"/>
    <n v="582"/>
    <s v="Rejected"/>
    <s v="02-06-2023"/>
    <m/>
    <n v="240"/>
    <n v="47.83"/>
  </r>
  <r>
    <x v="321"/>
    <s v="CUST0380"/>
    <x v="1"/>
    <x v="1"/>
    <x v="5"/>
    <s v="Secured"/>
    <n v="9.52"/>
    <n v="18.059999999999999"/>
    <n v="6.13E-2"/>
    <n v="0.87309999999999999"/>
    <x v="3"/>
    <n v="740"/>
    <s v="approved"/>
    <s v="07-01-2024"/>
    <s v="20-01-2024"/>
    <n v="12"/>
    <n v="4.25"/>
  </r>
  <r>
    <x v="322"/>
    <s v="CUST0095"/>
    <x v="5"/>
    <x v="1"/>
    <x v="2"/>
    <s v="Secured"/>
    <n v="57.47"/>
    <n v="11.37"/>
    <n v="0.82050000000000001"/>
    <n v="0.60770000000000002"/>
    <x v="3"/>
    <n v="859"/>
    <s v="approved"/>
    <s v="17-06-2024"/>
    <s v="24-06-2024"/>
    <n v="240"/>
    <n v="36.299999999999997"/>
  </r>
  <r>
    <x v="323"/>
    <s v="CUST0066"/>
    <x v="5"/>
    <x v="3"/>
    <x v="1"/>
    <s v="Secured"/>
    <n v="50.37"/>
    <n v="13.45"/>
    <n v="0.26889999999999997"/>
    <n v="1.1577"/>
    <x v="4"/>
    <n v="755"/>
    <s v="approved"/>
    <s v="03-01-2024"/>
    <s v="05-01-2024"/>
    <n v="60"/>
    <n v="42.39"/>
  </r>
  <r>
    <x v="324"/>
    <s v="CUST0274"/>
    <x v="4"/>
    <x v="4"/>
    <x v="5"/>
    <s v="Semi-Secured"/>
    <n v="50.5"/>
    <n v="8.1199999999999992"/>
    <n v="0.78090000000000004"/>
    <n v="2.2867000000000002"/>
    <x v="2"/>
    <n v="655"/>
    <s v="approved"/>
    <s v="23-06-2023"/>
    <s v="04-07-2023"/>
    <n v="24"/>
    <n v="6.34"/>
  </r>
  <r>
    <x v="325"/>
    <s v="CUST0172"/>
    <x v="9"/>
    <x v="4"/>
    <x v="2"/>
    <s v="Semi-Secured"/>
    <n v="81.86"/>
    <n v="15.83"/>
    <n v="1.5295000000000001"/>
    <n v="7.4206000000000003"/>
    <x v="3"/>
    <n v="800"/>
    <s v="approved"/>
    <s v="30-05-2022"/>
    <s v="12-06-2022"/>
    <n v="12"/>
    <n v="74.150000000000006"/>
  </r>
  <r>
    <x v="326"/>
    <s v="CUST0392"/>
    <x v="9"/>
    <x v="3"/>
    <x v="1"/>
    <s v="Unsecured"/>
    <n v="60.22"/>
    <n v="8.39"/>
    <n v="0.79920000000000002"/>
    <n v="1.8978999999999999"/>
    <x v="4"/>
    <n v="794"/>
    <s v="Rejected "/>
    <s v="27-03-2022"/>
    <m/>
    <n v="36"/>
    <n v="11.35"/>
  </r>
  <r>
    <x v="327"/>
    <s v="CUST0180"/>
    <x v="2"/>
    <x v="1"/>
    <x v="4"/>
    <s v="Secured"/>
    <n v="3.12"/>
    <n v="16.010000000000002"/>
    <n v="5.3600000000000002E-2"/>
    <n v="4.3400000000000001E-2"/>
    <x v="2"/>
    <n v="639"/>
    <s v="approved"/>
    <s v="07-02-2022"/>
    <s v="16-02-2022"/>
    <n v="240"/>
    <n v="1.59"/>
  </r>
  <r>
    <x v="328"/>
    <s v="CUST0065"/>
    <x v="2"/>
    <x v="1"/>
    <x v="5"/>
    <s v="Secured"/>
    <n v="12.44"/>
    <n v="14.27"/>
    <n v="0.23080000000000001"/>
    <n v="0.23499999999999999"/>
    <x v="3"/>
    <n v="849"/>
    <s v="Under Review"/>
    <s v="13-06-2024"/>
    <m/>
    <n v="84"/>
    <n v="10.95"/>
  </r>
  <r>
    <x v="329"/>
    <s v="CUST0006"/>
    <x v="6"/>
    <x v="1"/>
    <x v="0"/>
    <s v="Semi-Secured"/>
    <n v="57.24"/>
    <n v="7.66"/>
    <n v="0.9042"/>
    <n v="4.9702000000000002"/>
    <x v="1"/>
    <n v="747"/>
    <s v="approved"/>
    <s v="17-09-2022"/>
    <s v="25-09-2022"/>
    <n v="12"/>
    <n v="0"/>
  </r>
  <r>
    <x v="330"/>
    <s v="CUST0180"/>
    <x v="4"/>
    <x v="4"/>
    <x v="4"/>
    <s v="Secured"/>
    <n v="61.01"/>
    <n v="8.85"/>
    <n v="0.37530000000000002"/>
    <n v="1.262"/>
    <x v="2"/>
    <n v="639"/>
    <s v="Rejected"/>
    <s v="10-10-2024"/>
    <m/>
    <n v="60"/>
    <n v="42.67"/>
  </r>
  <r>
    <x v="331"/>
    <s v="CUST0440"/>
    <x v="6"/>
    <x v="1"/>
    <x v="0"/>
    <s v="Unsecured"/>
    <n v="94.2"/>
    <n v="10.72"/>
    <n v="1.3946000000000001"/>
    <n v="0.95440000000000003"/>
    <x v="4"/>
    <n v="814"/>
    <s v="Under Review"/>
    <s v="28-10-2024"/>
    <m/>
    <n v="240"/>
    <n v="17.78"/>
  </r>
  <r>
    <x v="332"/>
    <s v="CUST0487"/>
    <x v="4"/>
    <x v="1"/>
    <x v="4"/>
    <s v="Secured"/>
    <n v="21.15"/>
    <n v="18.239999999999998"/>
    <n v="0.1789"/>
    <n v="0.33029999999999998"/>
    <x v="3"/>
    <n v="685"/>
    <s v="approved"/>
    <s v="02-02-2024"/>
    <s v="14-02-2024"/>
    <n v="240"/>
    <n v="16.79"/>
  </r>
  <r>
    <x v="333"/>
    <s v="CUST0358"/>
    <x v="0"/>
    <x v="1"/>
    <x v="1"/>
    <s v="Secured"/>
    <n v="50.39"/>
    <n v="10.56"/>
    <n v="0.5423"/>
    <n v="2.3382999999999998"/>
    <x v="1"/>
    <n v="855"/>
    <s v="Under Review"/>
    <s v="26-02-2024"/>
    <m/>
    <n v="24"/>
    <n v="0"/>
  </r>
  <r>
    <x v="334"/>
    <s v="CUST0197"/>
    <x v="0"/>
    <x v="0"/>
    <x v="2"/>
    <s v="Secured"/>
    <n v="38.549999999999997"/>
    <n v="13.36"/>
    <n v="0.5746"/>
    <n v="3.4497"/>
    <x v="2"/>
    <n v="668"/>
    <s v="Under Review"/>
    <s v="23-02-2022"/>
    <m/>
    <n v="12"/>
    <n v="33.68"/>
  </r>
  <r>
    <x v="335"/>
    <s v="CUST0425"/>
    <x v="7"/>
    <x v="2"/>
    <x v="2"/>
    <s v="Secured"/>
    <n v="34.75"/>
    <n v="12.27"/>
    <n v="0.39660000000000001"/>
    <n v="3.0918999999999999"/>
    <x v="1"/>
    <n v="791"/>
    <s v="approved"/>
    <s v="05-03-2024"/>
    <s v="17-03-2024"/>
    <n v="12"/>
    <n v="0"/>
  </r>
  <r>
    <x v="336"/>
    <s v="CUST0481"/>
    <x v="5"/>
    <x v="1"/>
    <x v="3"/>
    <s v="Semi-Secured"/>
    <n v="72.2"/>
    <n v="10.36"/>
    <n v="1.401"/>
    <n v="0.79179999999999995"/>
    <x v="3"/>
    <n v="872"/>
    <s v="Rejected"/>
    <s v="01-02-2022"/>
    <m/>
    <n v="180"/>
    <n v="24.45"/>
  </r>
  <r>
    <x v="337"/>
    <s v="CUST0128"/>
    <x v="5"/>
    <x v="3"/>
    <x v="4"/>
    <s v="Semi-Secured"/>
    <n v="40.07"/>
    <n v="11.48"/>
    <n v="0.59660000000000002"/>
    <n v="3.5503999999999998"/>
    <x v="1"/>
    <n v="871"/>
    <s v="Under Review"/>
    <s v="20-10-2023"/>
    <m/>
    <n v="12"/>
    <n v="0"/>
  </r>
  <r>
    <x v="338"/>
    <s v="CUST0228"/>
    <x v="0"/>
    <x v="0"/>
    <x v="3"/>
    <s v="Secured"/>
    <n v="47.18"/>
    <n v="12.78"/>
    <n v="0.83340000000000003"/>
    <n v="1.2605999999999999"/>
    <x v="0"/>
    <n v="798"/>
    <s v="approved"/>
    <s v="12-06-2022"/>
    <s v="17-06-2022"/>
    <n v="48"/>
    <n v="40.69"/>
  </r>
  <r>
    <x v="339"/>
    <s v="CUST0226"/>
    <x v="1"/>
    <x v="3"/>
    <x v="4"/>
    <s v="Unsecured"/>
    <n v="87.04"/>
    <n v="14.43"/>
    <n v="0.627"/>
    <n v="7.8327"/>
    <x v="3"/>
    <n v="597"/>
    <s v="approved"/>
    <s v="20-03-2022"/>
    <s v="23-03-2022"/>
    <n v="12"/>
    <n v="59.34"/>
  </r>
  <r>
    <x v="340"/>
    <s v="CUST0022"/>
    <x v="5"/>
    <x v="4"/>
    <x v="1"/>
    <s v="Semi-Secured"/>
    <n v="99.21"/>
    <n v="7.68"/>
    <n v="1.7534000000000001"/>
    <n v="1.5305"/>
    <x v="2"/>
    <n v="618"/>
    <s v="Rejected "/>
    <s v="02-04-2022"/>
    <m/>
    <n v="84"/>
    <n v="60.57"/>
  </r>
  <r>
    <x v="341"/>
    <s v="CUST0228"/>
    <x v="8"/>
    <x v="2"/>
    <x v="1"/>
    <s v="Secured"/>
    <n v="21.2"/>
    <n v="16.62"/>
    <n v="0.3226"/>
    <n v="1.0443"/>
    <x v="0"/>
    <n v="798"/>
    <s v="Under Review"/>
    <s v="21-10-2022"/>
    <m/>
    <n v="24"/>
    <n v="2.56"/>
  </r>
  <r>
    <x v="342"/>
    <s v="CUST0500"/>
    <x v="2"/>
    <x v="3"/>
    <x v="3"/>
    <s v="Unsecured"/>
    <n v="62.57"/>
    <n v="7.99"/>
    <n v="1.1859999999999999"/>
    <n v="5.4425999999999997"/>
    <x v="1"/>
    <n v="703"/>
    <s v="approved"/>
    <s v="10-03-2023"/>
    <s v="23-03-2023"/>
    <n v="12"/>
    <n v="0"/>
  </r>
  <r>
    <x v="343"/>
    <s v="CUST0380"/>
    <x v="5"/>
    <x v="2"/>
    <x v="0"/>
    <s v="Unsecured"/>
    <n v="94.05"/>
    <n v="13.91"/>
    <n v="1.3972"/>
    <n v="3.2103000000000002"/>
    <x v="0"/>
    <n v="740"/>
    <s v="Rejected "/>
    <s v="10-06-2022"/>
    <m/>
    <n v="36"/>
    <n v="85.76"/>
  </r>
  <r>
    <x v="344"/>
    <s v="CUST0290"/>
    <x v="5"/>
    <x v="2"/>
    <x v="0"/>
    <s v="Semi-Secured"/>
    <n v="73.66"/>
    <n v="8.83"/>
    <n v="1.3389"/>
    <n v="6.4359000000000002"/>
    <x v="2"/>
    <n v="742"/>
    <s v="approved"/>
    <s v="10-12-2024"/>
    <s v="19-12-2024"/>
    <n v="12"/>
    <n v="34.979999999999997"/>
  </r>
  <r>
    <x v="345"/>
    <s v="CUST0151"/>
    <x v="6"/>
    <x v="3"/>
    <x v="2"/>
    <s v="Unsecured"/>
    <n v="23.86"/>
    <n v="18.2"/>
    <n v="0.3674"/>
    <n v="0.38769999999999999"/>
    <x v="0"/>
    <n v="898"/>
    <s v="Under Review"/>
    <s v="13-06-2022"/>
    <m/>
    <n v="180"/>
    <n v="9.52"/>
  </r>
  <r>
    <x v="346"/>
    <s v="CUST0335"/>
    <x v="0"/>
    <x v="2"/>
    <x v="2"/>
    <s v="Unsecured"/>
    <n v="78.84"/>
    <n v="16.61"/>
    <n v="1.5610999999999999"/>
    <n v="1.1331"/>
    <x v="3"/>
    <n v="745"/>
    <s v="approved"/>
    <s v="10-10-2022"/>
    <s v="20-10-2022"/>
    <n v="240"/>
    <n v="25.33"/>
  </r>
  <r>
    <x v="347"/>
    <s v="CUST0042"/>
    <x v="2"/>
    <x v="1"/>
    <x v="5"/>
    <s v="Secured"/>
    <n v="58.03"/>
    <n v="16"/>
    <n v="1.0733999999999999"/>
    <n v="0.85229999999999995"/>
    <x v="1"/>
    <n v="892"/>
    <s v="Rejected"/>
    <s v="05-09-2022"/>
    <m/>
    <n v="180"/>
    <n v="0"/>
  </r>
  <r>
    <x v="348"/>
    <s v="CUST0365"/>
    <x v="0"/>
    <x v="0"/>
    <x v="2"/>
    <s v="Secured"/>
    <n v="83.55"/>
    <n v="9.34"/>
    <n v="0.50929999999999997"/>
    <n v="0.77010000000000001"/>
    <x v="2"/>
    <n v="610"/>
    <s v="approved"/>
    <s v="14-05-2024"/>
    <s v="20-05-2024"/>
    <n v="240"/>
    <n v="17.41"/>
  </r>
  <r>
    <x v="349"/>
    <s v="CUST0151"/>
    <x v="8"/>
    <x v="3"/>
    <x v="4"/>
    <s v="Semi-Secured"/>
    <n v="61.27"/>
    <n v="15.44"/>
    <n v="0.37409999999999999"/>
    <n v="1.1975"/>
    <x v="0"/>
    <n v="898"/>
    <s v="approved"/>
    <s v="10-07-2024"/>
    <s v="22-07-2024"/>
    <n v="84"/>
    <n v="49.6"/>
  </r>
  <r>
    <x v="350"/>
    <s v="CUST0069"/>
    <x v="1"/>
    <x v="2"/>
    <x v="5"/>
    <s v="Secured"/>
    <n v="16.07"/>
    <m/>
    <n v="0.2233"/>
    <m/>
    <x v="0"/>
    <n v="608"/>
    <s v="Under Review"/>
    <s v="17-06-2024"/>
    <m/>
    <n v="180"/>
    <n v="4.0199999999999996"/>
  </r>
  <r>
    <x v="351"/>
    <s v="CUST0396"/>
    <x v="8"/>
    <x v="4"/>
    <x v="4"/>
    <s v="Unsecured"/>
    <n v="34.770000000000003"/>
    <n v="17.37"/>
    <n v="0.4763"/>
    <n v="0.61250000000000004"/>
    <x v="4"/>
    <n v="557"/>
    <s v="Under Review"/>
    <s v="26-02-2024"/>
    <m/>
    <n v="120"/>
    <n v="12.89"/>
  </r>
  <r>
    <x v="352"/>
    <s v="CUST0417"/>
    <x v="6"/>
    <x v="1"/>
    <x v="5"/>
    <s v="Unsecured"/>
    <n v="57.94"/>
    <n v="8.59"/>
    <n v="0.53720000000000001"/>
    <n v="2.6360999999999999"/>
    <x v="4"/>
    <n v="589"/>
    <s v="Under Review"/>
    <s v="23-09-2024"/>
    <m/>
    <n v="24"/>
    <n v="27.41"/>
  </r>
  <r>
    <x v="353"/>
    <s v="CUST0470"/>
    <x v="7"/>
    <x v="2"/>
    <x v="1"/>
    <s v="Secured"/>
    <n v="66.98"/>
    <n v="9.7799999999999994"/>
    <n v="1.1776"/>
    <n v="2.1543000000000001"/>
    <x v="1"/>
    <n v="724"/>
    <s v="approved"/>
    <s v="23-03-2022"/>
    <s v="07-04-2022"/>
    <n v="36"/>
    <n v="0"/>
  </r>
  <r>
    <x v="354"/>
    <s v="CUST0004"/>
    <x v="0"/>
    <x v="0"/>
    <x v="4"/>
    <s v="Secured"/>
    <n v="28.9"/>
    <n v="12.19"/>
    <n v="0.33729999999999999"/>
    <n v="0.96250000000000002"/>
    <x v="0"/>
    <n v="711"/>
    <s v="Under Review"/>
    <s v="13-08-2022"/>
    <m/>
    <n v="36"/>
    <n v="20.48"/>
  </r>
  <r>
    <x v="355"/>
    <s v="CUST0456"/>
    <x v="2"/>
    <x v="1"/>
    <x v="4"/>
    <s v="Secured"/>
    <n v="86.59"/>
    <n v="15.55"/>
    <n v="0.58420000000000005"/>
    <n v="1.6977"/>
    <x v="1"/>
    <n v="721"/>
    <s v="Rejected "/>
    <s v="01-04-2023"/>
    <m/>
    <n v="84"/>
    <n v="0"/>
  </r>
  <r>
    <x v="356"/>
    <s v="CUST0260"/>
    <x v="3"/>
    <x v="3"/>
    <x v="3"/>
    <s v="Semi-Secured"/>
    <n v="73.819999999999993"/>
    <n v="8.31"/>
    <n v="1.1309"/>
    <n v="6.4321000000000002"/>
    <x v="0"/>
    <n v="662"/>
    <s v="approved"/>
    <s v="03-12-2024"/>
    <s v="09-12-2024"/>
    <n v="12"/>
    <n v="19.329999999999998"/>
  </r>
  <r>
    <x v="357"/>
    <s v="CUST0321"/>
    <x v="9"/>
    <x v="0"/>
    <x v="2"/>
    <s v="Secured"/>
    <n v="59.05"/>
    <n v="9.92"/>
    <n v="0.46860000000000002"/>
    <n v="0.63170000000000004"/>
    <x v="3"/>
    <n v="894"/>
    <s v="approved"/>
    <s v="19-01-2023"/>
    <s v="31-01-2023"/>
    <n v="180"/>
    <n v="30.84"/>
  </r>
  <r>
    <x v="358"/>
    <s v="CUST0046"/>
    <x v="5"/>
    <x v="4"/>
    <x v="1"/>
    <s v="Unsecured"/>
    <n v="7.66"/>
    <n v="9.7899999999999991"/>
    <n v="5.8799999999999998E-2"/>
    <n v="0.1003"/>
    <x v="4"/>
    <n v="681"/>
    <s v="approved"/>
    <s v="18-02-2024"/>
    <s v="29-02-2024"/>
    <n v="120"/>
    <n v="4.57"/>
  </r>
  <r>
    <x v="359"/>
    <s v="CUST0337"/>
    <x v="1"/>
    <x v="3"/>
    <x v="2"/>
    <s v="Unsecured"/>
    <n v="67.13"/>
    <n v="14.43"/>
    <n v="0.93759999999999999"/>
    <n v="0.85580000000000001"/>
    <x v="0"/>
    <n v="659"/>
    <s v="Under Review"/>
    <s v="17-07-2022"/>
    <m/>
    <n v="240"/>
    <n v="19.21"/>
  </r>
  <r>
    <x v="360"/>
    <s v="CUST0392"/>
    <x v="7"/>
    <x v="1"/>
    <x v="3"/>
    <s v="Unsecured"/>
    <n v="25.49"/>
    <n v="9.44"/>
    <n v="0.49309999999999998"/>
    <n v="1.1697"/>
    <x v="4"/>
    <n v="794"/>
    <s v="Rejected "/>
    <s v="26-03-2024"/>
    <m/>
    <n v="24"/>
    <n v="17.82"/>
  </r>
  <r>
    <x v="361"/>
    <s v="CUST0413"/>
    <x v="0"/>
    <x v="2"/>
    <x v="3"/>
    <s v="Semi-Secured"/>
    <n v="24.25"/>
    <n v="13.08"/>
    <n v="0.44490000000000002"/>
    <n v="0.36320000000000002"/>
    <x v="1"/>
    <n v="857"/>
    <s v="approved"/>
    <s v="24-10-2023"/>
    <s v="29-10-2023"/>
    <n v="120"/>
    <n v="0"/>
  </r>
  <r>
    <x v="362"/>
    <s v="CUST0415"/>
    <x v="0"/>
    <x v="1"/>
    <x v="3"/>
    <s v="Unsecured"/>
    <n v="91.32"/>
    <n v="15.51"/>
    <n v="0.92210000000000003"/>
    <n v="8.2644000000000002"/>
    <x v="4"/>
    <n v="704"/>
    <s v="approved"/>
    <s v="19-04-2024"/>
    <s v="23-04-2024"/>
    <n v="12"/>
    <n v="53.57"/>
  </r>
  <r>
    <x v="363"/>
    <s v="CUST0321"/>
    <x v="8"/>
    <x v="2"/>
    <x v="5"/>
    <s v="Unsecured"/>
    <n v="13.79"/>
    <n v="17.95"/>
    <n v="7.3300000000000004E-2"/>
    <n v="0.248"/>
    <x v="1"/>
    <n v="894"/>
    <s v="Rejected "/>
    <s v="14-11-2023"/>
    <m/>
    <n v="120"/>
    <n v="0"/>
  </r>
  <r>
    <x v="364"/>
    <s v="CUST0284"/>
    <x v="8"/>
    <x v="0"/>
    <x v="5"/>
    <s v="Secured"/>
    <n v="36.85"/>
    <n v="9.23"/>
    <n v="0.48039999999999999"/>
    <n v="0.92100000000000004"/>
    <x v="4"/>
    <n v="714"/>
    <s v="Rejected"/>
    <s v="05-02-2024"/>
    <m/>
    <n v="48"/>
    <n v="14.07"/>
  </r>
  <r>
    <x v="365"/>
    <s v="CUST0482"/>
    <x v="9"/>
    <x v="0"/>
    <x v="1"/>
    <s v="Semi-Secured"/>
    <n v="11.15"/>
    <n v="12.83"/>
    <n v="8.2000000000000003E-2"/>
    <n v="0.25269999999999998"/>
    <x v="1"/>
    <n v="790"/>
    <s v="Rejected"/>
    <s v="22-05-2023"/>
    <m/>
    <n v="60"/>
    <n v="0"/>
  </r>
  <r>
    <x v="366"/>
    <s v="CUST0417"/>
    <x v="2"/>
    <x v="1"/>
    <x v="2"/>
    <s v="Semi-Secured"/>
    <n v="87.79"/>
    <n v="8.34"/>
    <n v="1.1032999999999999"/>
    <n v="1.081"/>
    <x v="1"/>
    <n v="589"/>
    <s v="approved"/>
    <s v="07-11-2022"/>
    <s v="09-11-2022"/>
    <n v="120"/>
    <n v="0"/>
  </r>
  <r>
    <x v="367"/>
    <s v="CUST0100"/>
    <x v="4"/>
    <x v="3"/>
    <x v="4"/>
    <s v="Unsecured"/>
    <n v="51.72"/>
    <n v="10.51"/>
    <n v="0.4158"/>
    <n v="1.1119000000000001"/>
    <x v="2"/>
    <n v="686"/>
    <s v="approved"/>
    <s v="11-02-2024"/>
    <s v="16-02-2024"/>
    <n v="60"/>
    <n v="24.06"/>
  </r>
  <r>
    <x v="368"/>
    <s v="CUST0143"/>
    <x v="0"/>
    <x v="3"/>
    <x v="0"/>
    <s v="Semi-Secured"/>
    <n v="51.15"/>
    <n v="18.420000000000002"/>
    <n v="0.81399999999999995"/>
    <n v="1.0876999999999999"/>
    <x v="5"/>
    <n v="878"/>
    <s v="Rejected "/>
    <s v="10-08-2022"/>
    <m/>
    <n v="84"/>
    <n v="24.78"/>
  </r>
  <r>
    <x v="369"/>
    <s v="CUST0395"/>
    <x v="6"/>
    <x v="1"/>
    <x v="4"/>
    <s v="Unsecured"/>
    <n v="56.75"/>
    <n v="11.16"/>
    <n v="0.97299999999999998"/>
    <n v="2.6492"/>
    <x v="1"/>
    <n v="714"/>
    <s v="approved"/>
    <s v="13-12-2022"/>
    <s v="17-12-2022"/>
    <n v="24"/>
    <n v="0"/>
  </r>
  <r>
    <x v="370"/>
    <s v="CUST0128"/>
    <x v="8"/>
    <x v="4"/>
    <x v="3"/>
    <s v="Semi-Secured"/>
    <n v="83.97"/>
    <n v="16.739999999999998"/>
    <n v="1.3777999999999999"/>
    <n v="7.6481000000000003"/>
    <x v="0"/>
    <n v="871"/>
    <s v="Under Review"/>
    <s v="23-04-2024"/>
    <m/>
    <n v="12"/>
    <n v="30.63"/>
  </r>
  <r>
    <x v="371"/>
    <s v="CUST0165"/>
    <x v="4"/>
    <x v="2"/>
    <x v="3"/>
    <s v="Secured"/>
    <n v="27.55"/>
    <n v="13.69"/>
    <n v="0.3397"/>
    <n v="0.36120000000000002"/>
    <x v="4"/>
    <n v="604"/>
    <s v="Rejected "/>
    <s v="28-04-2023"/>
    <m/>
    <n v="180"/>
    <n v="10.29"/>
  </r>
  <r>
    <x v="372"/>
    <s v="CUST0440"/>
    <x v="8"/>
    <x v="0"/>
    <x v="3"/>
    <s v="Semi-Secured"/>
    <n v="8.67"/>
    <n v="7.65"/>
    <n v="0.111"/>
    <n v="0.39069999999999999"/>
    <x v="3"/>
    <n v="814"/>
    <s v="Rejected"/>
    <s v="15-06-2024"/>
    <m/>
    <n v="24"/>
    <n v="7.28"/>
  </r>
  <r>
    <x v="373"/>
    <s v="CUST0254"/>
    <x v="1"/>
    <x v="2"/>
    <x v="3"/>
    <s v="Secured"/>
    <n v="75.150000000000006"/>
    <n v="11.89"/>
    <n v="0.71030000000000004"/>
    <n v="1.0733999999999999"/>
    <x v="4"/>
    <n v="565"/>
    <s v="Rejected "/>
    <s v="10-07-2023"/>
    <m/>
    <n v="120"/>
    <n v="40.89"/>
  </r>
  <r>
    <x v="374"/>
    <s v="CUST0333"/>
    <x v="1"/>
    <x v="4"/>
    <x v="4"/>
    <s v="Semi-Secured"/>
    <n v="68.819999999999993"/>
    <n v="17.97"/>
    <n v="0.72729999999999995"/>
    <n v="1.7464999999999999"/>
    <x v="0"/>
    <n v="584"/>
    <s v="approved"/>
    <s v="08-03-2023"/>
    <s v="23-03-2023"/>
    <n v="60"/>
    <n v="26.2"/>
  </r>
  <r>
    <x v="375"/>
    <s v="CUST0476"/>
    <x v="1"/>
    <x v="4"/>
    <x v="5"/>
    <s v="Semi-Secured"/>
    <n v="83.11"/>
    <m/>
    <n v="0.9345"/>
    <m/>
    <x v="0"/>
    <n v="757"/>
    <s v="approved"/>
    <s v="12-01-2022"/>
    <s v="17-01-2022"/>
    <n v="36"/>
    <n v="57.86"/>
  </r>
  <r>
    <x v="376"/>
    <s v="CUST0235"/>
    <x v="3"/>
    <x v="0"/>
    <x v="1"/>
    <s v="Semi-Secured"/>
    <n v="47.4"/>
    <n v="11.35"/>
    <n v="0.63460000000000005"/>
    <n v="1.2331000000000001"/>
    <x v="4"/>
    <n v="563"/>
    <s v="Rejected "/>
    <s v="29-01-2022"/>
    <m/>
    <n v="48"/>
    <n v="42.12"/>
  </r>
  <r>
    <x v="377"/>
    <s v="CUST0445"/>
    <x v="2"/>
    <x v="2"/>
    <x v="0"/>
    <s v="Unsecured"/>
    <n v="37.36"/>
    <n v="17.78"/>
    <n v="0.50119999999999998"/>
    <n v="1.0931999999999999"/>
    <x v="1"/>
    <n v="610"/>
    <s v="approved"/>
    <s v="09-11-2022"/>
    <s v="11-11-2022"/>
    <n v="48"/>
    <n v="0"/>
  </r>
  <r>
    <x v="378"/>
    <s v="CUST0135"/>
    <x v="4"/>
    <x v="0"/>
    <x v="2"/>
    <s v="Semi-Secured"/>
    <m/>
    <n v="11.13"/>
    <n v="0.98050000000000004"/>
    <n v="1.2897000000000001"/>
    <x v="2"/>
    <n v="897"/>
    <s v="Rejected "/>
    <s v="27-08-2024"/>
    <m/>
    <n v="60"/>
    <n v="16.440000000000001"/>
  </r>
  <r>
    <x v="379"/>
    <s v="CUST0111"/>
    <x v="8"/>
    <x v="2"/>
    <x v="2"/>
    <s v="Secured"/>
    <n v="17.32"/>
    <n v="11.06"/>
    <n v="0.31940000000000002"/>
    <n v="1.5313000000000001"/>
    <x v="3"/>
    <n v="589"/>
    <s v="approved"/>
    <s v="19-06-2024"/>
    <s v="26-06-2024"/>
    <n v="12"/>
    <n v="11.52"/>
  </r>
  <r>
    <x v="380"/>
    <s v="CUST0061"/>
    <x v="6"/>
    <x v="2"/>
    <x v="3"/>
    <s v="Unsecured"/>
    <n v="77.62"/>
    <n v="11.4"/>
    <n v="1.3645"/>
    <n v="1.3453999999999999"/>
    <x v="2"/>
    <n v="782"/>
    <s v="approved"/>
    <s v="15-03-2023"/>
    <s v="18-03-2023"/>
    <n v="84"/>
    <n v="70.14"/>
  </r>
  <r>
    <x v="381"/>
    <s v="CUST0431"/>
    <x v="2"/>
    <x v="2"/>
    <x v="3"/>
    <s v="Unsecured"/>
    <n v="69.81"/>
    <n v="8.82"/>
    <n v="1.2911999999999999"/>
    <n v="1.1168"/>
    <x v="3"/>
    <n v="594"/>
    <s v="approved"/>
    <s v="19-01-2024"/>
    <s v="02-02-2024"/>
    <n v="84"/>
    <n v="34.64"/>
  </r>
  <r>
    <x v="382"/>
    <s v="CUST0110"/>
    <x v="4"/>
    <x v="2"/>
    <x v="2"/>
    <s v="Unsecured"/>
    <n v="38.049999999999997"/>
    <n v="18.45"/>
    <n v="0.30199999999999999"/>
    <n v="0.80979999999999996"/>
    <x v="2"/>
    <n v="584"/>
    <s v="Rejected"/>
    <s v="12-01-2022"/>
    <m/>
    <n v="84"/>
    <n v="22.76"/>
  </r>
  <r>
    <x v="383"/>
    <s v="CUST0469"/>
    <x v="7"/>
    <x v="2"/>
    <x v="1"/>
    <s v="Semi-Secured"/>
    <n v="28.03"/>
    <n v="14.56"/>
    <n v="0.30759999999999998"/>
    <n v="0.66039999999999999"/>
    <x v="4"/>
    <n v="882"/>
    <s v="Rejected "/>
    <s v="28-04-2022"/>
    <m/>
    <n v="60"/>
    <n v="25.94"/>
  </r>
  <r>
    <x v="384"/>
    <s v="CUST0475"/>
    <x v="0"/>
    <x v="2"/>
    <x v="0"/>
    <s v="Unsecured"/>
    <n v="49.54"/>
    <n v="17.12"/>
    <n v="0.80549999999999999"/>
    <n v="2.4521999999999999"/>
    <x v="1"/>
    <n v="577"/>
    <s v="Under Review"/>
    <s v="01-03-2022"/>
    <m/>
    <n v="24"/>
    <n v="0"/>
  </r>
  <r>
    <x v="385"/>
    <s v="CUST0362"/>
    <x v="1"/>
    <x v="4"/>
    <x v="1"/>
    <s v="Unsecured"/>
    <n v="83.57"/>
    <n v="12.38"/>
    <n v="1.3086"/>
    <n v="1.4923"/>
    <x v="1"/>
    <n v="552"/>
    <s v="approved"/>
    <s v="23-07-2023"/>
    <s v="06-08-2023"/>
    <n v="84"/>
    <n v="0"/>
  </r>
  <r>
    <x v="386"/>
    <s v="CUST0009"/>
    <x v="3"/>
    <x v="3"/>
    <x v="0"/>
    <s v="Secured"/>
    <n v="90.67"/>
    <n v="17.89"/>
    <n v="1.1556"/>
    <n v="1.6273"/>
    <x v="0"/>
    <n v="707"/>
    <s v="Rejected "/>
    <s v="06-05-2022"/>
    <m/>
    <n v="120"/>
    <n v="14.07"/>
  </r>
  <r>
    <x v="387"/>
    <s v="CUST0374"/>
    <x v="7"/>
    <x v="0"/>
    <x v="2"/>
    <s v="Unsecured"/>
    <n v="5.41"/>
    <n v="15.08"/>
    <n v="6.0299999999999999E-2"/>
    <n v="0.48849999999999999"/>
    <x v="4"/>
    <n v="725"/>
    <s v="Under Review"/>
    <s v="20-12-2023"/>
    <m/>
    <n v="12"/>
    <n v="1.08"/>
  </r>
  <r>
    <x v="388"/>
    <s v="CUST0045"/>
    <x v="4"/>
    <x v="1"/>
    <x v="1"/>
    <s v="Secured"/>
    <n v="91.88"/>
    <n v="8.4499999999999993"/>
    <n v="0.89700000000000002"/>
    <n v="8.0115999999999996"/>
    <x v="3"/>
    <n v="555"/>
    <s v="Rejected"/>
    <s v="07-02-2024"/>
    <m/>
    <n v="12"/>
    <n v="45.14"/>
  </r>
  <r>
    <x v="389"/>
    <s v="CUST0158"/>
    <x v="6"/>
    <x v="4"/>
    <x v="4"/>
    <s v="Secured"/>
    <n v="38.549999999999997"/>
    <n v="10.57"/>
    <n v="0.51949999999999996"/>
    <n v="0.52170000000000005"/>
    <x v="3"/>
    <n v="879"/>
    <s v="Rejected"/>
    <s v="13-07-2023"/>
    <m/>
    <n v="120"/>
    <n v="32.81"/>
  </r>
  <r>
    <x v="390"/>
    <s v="CUST0358"/>
    <x v="0"/>
    <x v="3"/>
    <x v="1"/>
    <s v="Unsecured"/>
    <n v="36.159999999999997"/>
    <n v="16"/>
    <n v="0.46450000000000002"/>
    <n v="1.2713000000000001"/>
    <x v="1"/>
    <n v="855"/>
    <s v="approved"/>
    <s v="29-02-2024"/>
    <s v="03-03-2024"/>
    <n v="36"/>
    <n v="0"/>
  </r>
  <r>
    <x v="391"/>
    <s v="CUST0360"/>
    <x v="2"/>
    <x v="3"/>
    <x v="0"/>
    <s v="Semi-Secured"/>
    <n v="79.83"/>
    <n v="15.2"/>
    <n v="1.0024"/>
    <n v="1.9075"/>
    <x v="1"/>
    <n v="550"/>
    <s v="approved"/>
    <s v="08-03-2023"/>
    <s v="13-03-2023"/>
    <n v="60"/>
    <n v="0"/>
  </r>
  <r>
    <x v="392"/>
    <s v="CUST0473"/>
    <x v="8"/>
    <x v="2"/>
    <x v="0"/>
    <s v="Semi-Secured"/>
    <n v="19.46"/>
    <n v="13.96"/>
    <n v="0.20599999999999999"/>
    <n v="0.30170000000000002"/>
    <x v="5"/>
    <n v="567"/>
    <s v="Under Review"/>
    <s v="03-08-2022"/>
    <m/>
    <n v="120"/>
    <n v="12.36"/>
  </r>
  <r>
    <x v="393"/>
    <s v="CUST0216"/>
    <x v="0"/>
    <x v="3"/>
    <x v="4"/>
    <s v="Semi-Secured"/>
    <n v="90.4"/>
    <n v="11.44"/>
    <n v="0.67269999999999996"/>
    <n v="0.96030000000000004"/>
    <x v="3"/>
    <n v="730"/>
    <s v="approved"/>
    <s v="18-06-2024"/>
    <s v="01-07-2024"/>
    <n v="240"/>
    <n v="56.42"/>
  </r>
  <r>
    <x v="394"/>
    <s v="CUST0375"/>
    <x v="2"/>
    <x v="1"/>
    <x v="2"/>
    <s v="Unsecured"/>
    <n v="72.61"/>
    <n v="12.81"/>
    <n v="0.8"/>
    <n v="6.4789000000000003"/>
    <x v="3"/>
    <n v="652"/>
    <s v="approved"/>
    <s v="09-08-2022"/>
    <s v="16-08-2022"/>
    <n v="12"/>
    <n v="33.549999999999997"/>
  </r>
  <r>
    <x v="395"/>
    <s v="CUST0304"/>
    <x v="9"/>
    <x v="4"/>
    <x v="5"/>
    <s v="Secured"/>
    <n v="92.31"/>
    <n v="18.12"/>
    <n v="1.7670999999999999"/>
    <n v="2.7174"/>
    <x v="2"/>
    <n v="621"/>
    <s v="Rejected"/>
    <s v="14-11-2023"/>
    <m/>
    <n v="48"/>
    <n v="71.099999999999994"/>
  </r>
  <r>
    <x v="396"/>
    <s v="CUST0406"/>
    <x v="1"/>
    <x v="3"/>
    <x v="3"/>
    <s v="Unsecured"/>
    <n v="17.37"/>
    <m/>
    <n v="0.12529999999999999"/>
    <m/>
    <x v="4"/>
    <n v="559"/>
    <s v="Under Review"/>
    <s v="14-06-2022"/>
    <m/>
    <n v="36"/>
    <n v="4.46"/>
  </r>
  <r>
    <x v="397"/>
    <s v="CUST0371"/>
    <x v="6"/>
    <x v="4"/>
    <x v="0"/>
    <s v="Semi-Secured"/>
    <n v="84.72"/>
    <n v="12.75"/>
    <n v="0.86170000000000002"/>
    <n v="1.0580000000000001"/>
    <x v="2"/>
    <n v="758"/>
    <s v="Rejected "/>
    <s v="18-03-2024"/>
    <m/>
    <n v="180"/>
    <n v="58.79"/>
  </r>
  <r>
    <x v="398"/>
    <s v="CUST0426"/>
    <x v="0"/>
    <x v="4"/>
    <x v="1"/>
    <s v="Unsecured"/>
    <n v="13.72"/>
    <n v="8.9700000000000006"/>
    <n v="0.22770000000000001"/>
    <n v="0.28460000000000002"/>
    <x v="0"/>
    <n v="892"/>
    <s v="approved"/>
    <s v="17-03-2024"/>
    <s v="26-03-2024"/>
    <n v="60"/>
    <n v="2.21"/>
  </r>
  <r>
    <x v="399"/>
    <s v="CUST0301"/>
    <x v="9"/>
    <x v="4"/>
    <x v="5"/>
    <s v="Secured"/>
    <n v="77.02"/>
    <n v="11.24"/>
    <n v="1.3362000000000001"/>
    <n v="1.0713999999999999"/>
    <x v="1"/>
    <n v="709"/>
    <s v="Rejected "/>
    <s v="17-04-2023"/>
    <m/>
    <n v="120"/>
    <n v="0"/>
  </r>
  <r>
    <x v="400"/>
    <s v="CUST0109"/>
    <x v="7"/>
    <x v="1"/>
    <x v="1"/>
    <s v="Unsecured"/>
    <n v="39.020000000000003"/>
    <n v="9.16"/>
    <n v="0.37719999999999998"/>
    <n v="0.39950000000000002"/>
    <x v="1"/>
    <n v="871"/>
    <s v="Under Review"/>
    <s v="13-05-2024"/>
    <m/>
    <n v="180"/>
    <n v="0"/>
  </r>
  <r>
    <x v="401"/>
    <s v="CUST0265"/>
    <x v="8"/>
    <x v="1"/>
    <x v="1"/>
    <s v="Unsecured"/>
    <n v="68.92"/>
    <n v="16.989999999999998"/>
    <n v="1.1753"/>
    <n v="6.2854999999999999"/>
    <x v="3"/>
    <n v="704"/>
    <s v="Under Review"/>
    <s v="21-09-2022"/>
    <m/>
    <n v="12"/>
    <n v="40.56"/>
  </r>
  <r>
    <x v="402"/>
    <s v="CUST0249"/>
    <x v="2"/>
    <x v="1"/>
    <x v="1"/>
    <s v="Unsecured"/>
    <n v="43.07"/>
    <n v="8.7799999999999994"/>
    <n v="0.73680000000000001"/>
    <n v="0.43120000000000003"/>
    <x v="2"/>
    <n v="580"/>
    <s v="Under Review"/>
    <s v="27-08-2024"/>
    <m/>
    <n v="180"/>
    <n v="30.37"/>
  </r>
  <r>
    <x v="403"/>
    <s v="CUST0058"/>
    <x v="1"/>
    <x v="1"/>
    <x v="5"/>
    <s v="Unsecured"/>
    <n v="87.16"/>
    <n v="7.58"/>
    <n v="1.6755"/>
    <n v="1.7498"/>
    <x v="3"/>
    <n v="838"/>
    <s v="approved"/>
    <s v="20-07-2024"/>
    <s v="27-07-2024"/>
    <n v="60"/>
    <n v="12.31"/>
  </r>
  <r>
    <x v="404"/>
    <s v="CUST0251"/>
    <x v="0"/>
    <x v="3"/>
    <x v="1"/>
    <s v="Semi-Secured"/>
    <n v="68.95"/>
    <n v="11.21"/>
    <n v="0.65100000000000002"/>
    <n v="6.1006999999999998"/>
    <x v="2"/>
    <n v="751"/>
    <s v="Under Review"/>
    <s v="02-01-2023"/>
    <m/>
    <n v="12"/>
    <n v="24.08"/>
  </r>
  <r>
    <x v="405"/>
    <s v="CUST0153"/>
    <x v="9"/>
    <x v="2"/>
    <x v="1"/>
    <s v="Unsecured"/>
    <n v="73.459999999999994"/>
    <n v="11.86"/>
    <n v="0.56040000000000001"/>
    <n v="0.80169999999999997"/>
    <x v="1"/>
    <n v="865"/>
    <s v="Rejected"/>
    <s v="24-10-2022"/>
    <m/>
    <n v="240"/>
    <n v="0"/>
  </r>
  <r>
    <x v="406"/>
    <s v="CUST0141"/>
    <x v="3"/>
    <x v="1"/>
    <x v="0"/>
    <s v="Semi-Secured"/>
    <n v="25.17"/>
    <n v="16.68"/>
    <n v="0.40250000000000002"/>
    <n v="0.36309999999999998"/>
    <x v="2"/>
    <n v="643"/>
    <s v="approved"/>
    <s v="25-03-2022"/>
    <s v="27-03-2022"/>
    <n v="240"/>
    <n v="9.5"/>
  </r>
  <r>
    <x v="407"/>
    <s v="CUST0371"/>
    <x v="8"/>
    <x v="1"/>
    <x v="5"/>
    <s v="Semi-Secured"/>
    <n v="8.8000000000000007"/>
    <n v="15.74"/>
    <n v="9.98E-2"/>
    <n v="0.79730000000000001"/>
    <x v="3"/>
    <n v="758"/>
    <s v="Rejected "/>
    <s v="11-06-2023"/>
    <m/>
    <n v="12"/>
    <n v="6.28"/>
  </r>
  <r>
    <x v="408"/>
    <s v="CUST0468"/>
    <x v="2"/>
    <x v="0"/>
    <x v="2"/>
    <s v="Semi-Secured"/>
    <n v="26.84"/>
    <n v="13.15"/>
    <n v="0.47810000000000002"/>
    <n v="0.72199999999999998"/>
    <x v="1"/>
    <n v="729"/>
    <s v="Under Review"/>
    <s v="26-08-2024"/>
    <m/>
    <n v="48"/>
    <n v="0"/>
  </r>
  <r>
    <x v="409"/>
    <s v="CUST0141"/>
    <x v="1"/>
    <x v="3"/>
    <x v="5"/>
    <s v="Semi-Secured"/>
    <n v="5.53"/>
    <n v="9.49"/>
    <n v="5.1299999999999998E-2"/>
    <n v="0.4849"/>
    <x v="0"/>
    <n v="643"/>
    <s v="Rejected"/>
    <s v="08-02-2022"/>
    <m/>
    <n v="12"/>
    <n v="4.2300000000000004"/>
  </r>
  <r>
    <x v="410"/>
    <s v="CUST0237"/>
    <x v="4"/>
    <x v="3"/>
    <x v="1"/>
    <s v="Secured"/>
    <n v="23.26"/>
    <n v="9.93"/>
    <n v="0.3296"/>
    <n v="0.249"/>
    <x v="5"/>
    <n v="841"/>
    <s v="approved"/>
    <s v="05-11-2023"/>
    <s v="14-11-2023"/>
    <n v="180"/>
    <n v="10.02"/>
  </r>
  <r>
    <x v="411"/>
    <s v="CUST0175"/>
    <x v="3"/>
    <x v="3"/>
    <x v="3"/>
    <s v="Secured"/>
    <n v="46.73"/>
    <n v="9.82"/>
    <n v="0.72270000000000001"/>
    <n v="0.6129"/>
    <x v="4"/>
    <n v="826"/>
    <s v="approved"/>
    <s v="08-03-2022"/>
    <s v="19-03-2022"/>
    <n v="120"/>
    <n v="38.53"/>
  </r>
  <r>
    <x v="412"/>
    <s v="CUST0288"/>
    <x v="3"/>
    <x v="0"/>
    <x v="2"/>
    <s v="Semi-Secured"/>
    <n v="98.5"/>
    <n v="10.71"/>
    <n v="0.95840000000000003"/>
    <n v="1.1016999999999999"/>
    <x v="1"/>
    <n v="596"/>
    <s v="Rejected"/>
    <s v="08-12-2022"/>
    <m/>
    <n v="180"/>
    <n v="0"/>
  </r>
  <r>
    <x v="413"/>
    <s v="CUST0213"/>
    <x v="9"/>
    <x v="3"/>
    <x v="5"/>
    <s v="Semi-Secured"/>
    <n v="49.58"/>
    <n v="17.63"/>
    <n v="0.3458"/>
    <n v="2.4664000000000001"/>
    <x v="1"/>
    <n v="836"/>
    <s v="approved"/>
    <s v="24-03-2023"/>
    <s v="28-03-2023"/>
    <n v="24"/>
    <n v="0"/>
  </r>
  <r>
    <x v="414"/>
    <s v="CUST0092"/>
    <x v="1"/>
    <x v="1"/>
    <x v="5"/>
    <s v="Unsecured"/>
    <n v="35.85"/>
    <n v="17.41"/>
    <n v="0.32919999999999999"/>
    <n v="0.74109999999999998"/>
    <x v="1"/>
    <n v="608"/>
    <s v="Rejected "/>
    <s v="13-10-2023"/>
    <m/>
    <n v="84"/>
    <n v="0"/>
  </r>
  <r>
    <x v="415"/>
    <s v="CUST0116"/>
    <x v="2"/>
    <x v="1"/>
    <x v="3"/>
    <s v="Unsecured"/>
    <n v="82.79"/>
    <n v="17.66"/>
    <n v="0.63449999999999995"/>
    <n v="2.0870000000000002"/>
    <x v="1"/>
    <n v="900"/>
    <s v="approved"/>
    <s v="16-11-2023"/>
    <s v="29-11-2023"/>
    <n v="60"/>
    <n v="0"/>
  </r>
  <r>
    <x v="416"/>
    <s v="CUST0465"/>
    <x v="8"/>
    <x v="1"/>
    <x v="5"/>
    <s v="Semi-Secured"/>
    <n v="42.39"/>
    <n v="9.58"/>
    <n v="0.23039999999999999"/>
    <n v="1.0666"/>
    <x v="3"/>
    <n v="575"/>
    <s v="approved"/>
    <s v="27-10-2024"/>
    <s v="29-10-2024"/>
    <n v="48"/>
    <n v="25.84"/>
  </r>
  <r>
    <x v="417"/>
    <s v="CUST0167"/>
    <x v="4"/>
    <x v="4"/>
    <x v="2"/>
    <s v="Semi-Secured"/>
    <n v="62.92"/>
    <n v="17.97"/>
    <n v="0.33600000000000002"/>
    <n v="1.1325000000000001"/>
    <x v="2"/>
    <n v="768"/>
    <s v="approved"/>
    <s v="31-01-2023"/>
    <s v="14-02-2023"/>
    <n v="120"/>
    <n v="55.13"/>
  </r>
  <r>
    <x v="418"/>
    <s v="CUST0123"/>
    <x v="1"/>
    <x v="1"/>
    <x v="0"/>
    <s v="Secured"/>
    <n v="32.950000000000003"/>
    <n v="17.34"/>
    <n v="0.2671"/>
    <n v="0.5151"/>
    <x v="0"/>
    <n v="882"/>
    <s v="Rejected"/>
    <s v="27-06-2024"/>
    <m/>
    <n v="180"/>
    <n v="31.01"/>
  </r>
  <r>
    <x v="419"/>
    <s v="CUST0257"/>
    <x v="8"/>
    <x v="2"/>
    <x v="4"/>
    <s v="Secured"/>
    <n v="25.24"/>
    <n v="8.27"/>
    <n v="0.40960000000000002"/>
    <n v="0.30980000000000002"/>
    <x v="2"/>
    <n v="745"/>
    <s v="approved"/>
    <s v="29-02-2024"/>
    <s v="02-03-2024"/>
    <n v="120"/>
    <n v="19.32"/>
  </r>
  <r>
    <x v="420"/>
    <s v="CUST0276"/>
    <x v="8"/>
    <x v="2"/>
    <x v="0"/>
    <s v="Semi-Secured"/>
    <n v="71.760000000000005"/>
    <n v="16.61"/>
    <n v="0.42320000000000002"/>
    <n v="1.2295"/>
    <x v="1"/>
    <n v="891"/>
    <s v="Under Review"/>
    <s v="29-03-2024"/>
    <m/>
    <n v="120"/>
    <n v="0"/>
  </r>
  <r>
    <x v="421"/>
    <s v="CUST0333"/>
    <x v="0"/>
    <x v="1"/>
    <x v="1"/>
    <s v="Secured"/>
    <n v="15.45"/>
    <n v="16.579999999999998"/>
    <n v="0.25190000000000001"/>
    <n v="0.76080000000000003"/>
    <x v="3"/>
    <n v="584"/>
    <s v="Under Review"/>
    <s v="25-04-2024"/>
    <m/>
    <n v="24"/>
    <n v="10.17"/>
  </r>
  <r>
    <x v="422"/>
    <s v="CUST0248"/>
    <x v="6"/>
    <x v="3"/>
    <x v="1"/>
    <s v="Unsecured"/>
    <n v="64.56"/>
    <n v="17.39"/>
    <n v="0.79879999999999995"/>
    <n v="1.8758999999999999"/>
    <x v="4"/>
    <n v="669"/>
    <s v="Under Review"/>
    <s v="28-08-2023"/>
    <m/>
    <n v="48"/>
    <n v="44.28"/>
  </r>
  <r>
    <x v="423"/>
    <s v="CUST0133"/>
    <x v="4"/>
    <x v="3"/>
    <x v="5"/>
    <s v="Secured"/>
    <n v="76.37"/>
    <n v="10.67"/>
    <n v="0.63500000000000001"/>
    <n v="1.2944"/>
    <x v="2"/>
    <n v="571"/>
    <s v="Under Review"/>
    <s v="20-08-2023"/>
    <m/>
    <n v="84"/>
    <n v="27.54"/>
  </r>
  <r>
    <x v="424"/>
    <s v="CUST0157"/>
    <x v="0"/>
    <x v="1"/>
    <x v="0"/>
    <s v="Unsecured"/>
    <n v="16.29"/>
    <n v="8.91"/>
    <n v="0.22989999999999999"/>
    <n v="0.2056"/>
    <x v="4"/>
    <n v="837"/>
    <s v="Rejected "/>
    <s v="12-04-2023"/>
    <m/>
    <n v="120"/>
    <n v="2.02"/>
  </r>
  <r>
    <x v="425"/>
    <s v="CUST0300"/>
    <x v="9"/>
    <x v="3"/>
    <x v="4"/>
    <s v="Semi-Secured"/>
    <n v="51.35"/>
    <n v="13.18"/>
    <n v="0.62409999999999999"/>
    <n v="1.7345999999999999"/>
    <x v="4"/>
    <n v="879"/>
    <s v="Rejected"/>
    <s v="23-10-2024"/>
    <m/>
    <n v="36"/>
    <n v="18.850000000000001"/>
  </r>
  <r>
    <x v="426"/>
    <s v="CUST0249"/>
    <x v="1"/>
    <x v="2"/>
    <x v="3"/>
    <s v="Secured"/>
    <n v="48.92"/>
    <n v="14.86"/>
    <n v="0.29210000000000003"/>
    <n v="1.3580000000000001"/>
    <x v="4"/>
    <n v="580"/>
    <s v="Rejected"/>
    <s v="05-04-2023"/>
    <m/>
    <n v="48"/>
    <n v="11.13"/>
  </r>
  <r>
    <x v="427"/>
    <s v="CUST0062"/>
    <x v="6"/>
    <x v="3"/>
    <x v="3"/>
    <s v="Unsecured"/>
    <n v="57.37"/>
    <n v="7.63"/>
    <n v="0.92900000000000005"/>
    <n v="0.4667"/>
    <x v="3"/>
    <n v="586"/>
    <s v="Rejected "/>
    <s v="19-02-2023"/>
    <m/>
    <n v="240"/>
    <n v="23.47"/>
  </r>
  <r>
    <x v="428"/>
    <s v="CUST0488"/>
    <x v="3"/>
    <x v="2"/>
    <x v="1"/>
    <s v="Unsecured"/>
    <n v="55.78"/>
    <n v="15.65"/>
    <n v="1.0089999999999999"/>
    <n v="5.0517000000000003"/>
    <x v="0"/>
    <n v="899"/>
    <s v="approved"/>
    <s v="06-12-2024"/>
    <s v="10-12-2024"/>
    <n v="12"/>
    <n v="17.18"/>
  </r>
  <r>
    <x v="429"/>
    <s v="CUST0480"/>
    <x v="6"/>
    <x v="4"/>
    <x v="0"/>
    <s v="Semi-Secured"/>
    <n v="46.15"/>
    <n v="14.2"/>
    <n v="0.6129"/>
    <n v="2.2202000000000002"/>
    <x v="3"/>
    <n v="738"/>
    <s v="Rejected "/>
    <s v="11-05-2022"/>
    <m/>
    <n v="24"/>
    <n v="40.159999999999997"/>
  </r>
  <r>
    <x v="430"/>
    <s v="CUST0107"/>
    <x v="6"/>
    <x v="4"/>
    <x v="5"/>
    <s v="Semi-Secured"/>
    <n v="48.25"/>
    <n v="17.2"/>
    <n v="0.2782"/>
    <n v="2.3902000000000001"/>
    <x v="3"/>
    <n v="755"/>
    <s v="approved"/>
    <s v="27-08-2022"/>
    <s v="04-09-2022"/>
    <n v="24"/>
    <n v="8.24"/>
  </r>
  <r>
    <x v="431"/>
    <s v="CUST0111"/>
    <x v="4"/>
    <x v="1"/>
    <x v="4"/>
    <s v="Semi-Secured"/>
    <n v="1.95"/>
    <n v="17.45"/>
    <n v="3.0800000000000001E-2"/>
    <n v="3.0599999999999999E-2"/>
    <x v="3"/>
    <n v="589"/>
    <s v="approved"/>
    <s v="23-07-2024"/>
    <s v="24-07-2024"/>
    <n v="180"/>
    <n v="0.61"/>
  </r>
  <r>
    <x v="432"/>
    <s v="CUST0324"/>
    <x v="1"/>
    <x v="3"/>
    <x v="5"/>
    <s v="Unsecured"/>
    <n v="51.91"/>
    <n v="10.8"/>
    <n v="0.93479999999999996"/>
    <n v="1.3366"/>
    <x v="4"/>
    <n v="703"/>
    <s v="Under Review"/>
    <s v="27-10-2024"/>
    <m/>
    <n v="48"/>
    <n v="18.82"/>
  </r>
  <r>
    <x v="433"/>
    <s v="CUST0485"/>
    <x v="1"/>
    <x v="1"/>
    <x v="1"/>
    <s v="Unsecured"/>
    <n v="89.44"/>
    <n v="12.95"/>
    <n v="0.68710000000000004"/>
    <n v="1.3328"/>
    <x v="4"/>
    <n v="778"/>
    <s v="approved"/>
    <s v="26-06-2024"/>
    <s v="02-07-2024"/>
    <n v="120"/>
    <n v="57.44"/>
  </r>
  <r>
    <x v="434"/>
    <s v="CUST0399"/>
    <x v="8"/>
    <x v="4"/>
    <x v="2"/>
    <s v="Unsecured"/>
    <n v="50.68"/>
    <n v="13.33"/>
    <n v="0.33160000000000001"/>
    <n v="1.1617"/>
    <x v="2"/>
    <n v="631"/>
    <s v="Rejected"/>
    <s v="13-11-2022"/>
    <m/>
    <n v="60"/>
    <n v="19.02"/>
  </r>
  <r>
    <x v="435"/>
    <s v="CUST0088"/>
    <x v="1"/>
    <x v="2"/>
    <x v="0"/>
    <s v="Secured"/>
    <n v="33.24"/>
    <n v="12.71"/>
    <n v="0.46300000000000002"/>
    <n v="0.49059999999999998"/>
    <x v="4"/>
    <n v="739"/>
    <s v="Rejected"/>
    <s v="23-06-2023"/>
    <m/>
    <n v="120"/>
    <n v="16.66"/>
  </r>
  <r>
    <x v="436"/>
    <s v="CUST0075"/>
    <x v="7"/>
    <x v="3"/>
    <x v="0"/>
    <s v="Unsecured"/>
    <n v="83.09"/>
    <n v="10.89"/>
    <n v="1.1174999999999999"/>
    <n v="1.1394"/>
    <x v="1"/>
    <n v="823"/>
    <s v="approved"/>
    <s v="24-04-2022"/>
    <s v="01-05-2022"/>
    <n v="120"/>
    <n v="0"/>
  </r>
  <r>
    <x v="437"/>
    <s v="CUST0500"/>
    <x v="0"/>
    <x v="3"/>
    <x v="1"/>
    <s v="Semi-Secured"/>
    <n v="21.02"/>
    <n v="10.32"/>
    <n v="0.36759999999999998"/>
    <n v="1.8511"/>
    <x v="4"/>
    <n v="703"/>
    <s v="approved"/>
    <s v="23-02-2024"/>
    <s v="29-02-2024"/>
    <n v="12"/>
    <n v="12.07"/>
  </r>
  <r>
    <x v="438"/>
    <s v="CUST0317"/>
    <x v="5"/>
    <x v="1"/>
    <x v="4"/>
    <s v="Secured"/>
    <n v="8.3699999999999992"/>
    <n v="15.45"/>
    <n v="0.16009999999999999"/>
    <n v="0.1197"/>
    <x v="1"/>
    <n v="596"/>
    <s v="Rejected "/>
    <s v="09-03-2024"/>
    <m/>
    <n v="180"/>
    <n v="0"/>
  </r>
  <r>
    <x v="439"/>
    <s v="CUST0250"/>
    <x v="6"/>
    <x v="3"/>
    <x v="5"/>
    <s v="Semi-Secured"/>
    <n v="38.130000000000003"/>
    <n v="14.54"/>
    <n v="0.34849999999999998"/>
    <n v="0.72599999999999998"/>
    <x v="0"/>
    <n v="618"/>
    <s v="Under Review"/>
    <s v="16-08-2022"/>
    <m/>
    <n v="84"/>
    <n v="19.11"/>
  </r>
  <r>
    <x v="440"/>
    <s v="CUST0397"/>
    <x v="2"/>
    <x v="4"/>
    <x v="2"/>
    <s v="Semi-Secured"/>
    <n v="30.59"/>
    <n v="8.4700000000000006"/>
    <n v="0.26550000000000001"/>
    <n v="0.26490000000000002"/>
    <x v="4"/>
    <n v="686"/>
    <s v="approved"/>
    <s v="23-12-2024"/>
    <s v="06-01-2025"/>
    <n v="240"/>
    <n v="10.64"/>
  </r>
  <r>
    <x v="441"/>
    <s v="CUST0035"/>
    <x v="3"/>
    <x v="3"/>
    <x v="3"/>
    <s v="Semi-Secured"/>
    <n v="88.57"/>
    <n v="12.65"/>
    <n v="1.0550999999999999"/>
    <n v="1.5945"/>
    <x v="5"/>
    <n v="573"/>
    <s v="Rejected "/>
    <s v="15-06-2023"/>
    <m/>
    <n v="84"/>
    <n v="28.08"/>
  </r>
  <r>
    <x v="442"/>
    <s v="CUST0062"/>
    <x v="2"/>
    <x v="1"/>
    <x v="3"/>
    <s v="Unsecured"/>
    <n v="80.010000000000005"/>
    <n v="8.16"/>
    <n v="1.5878000000000001"/>
    <n v="1.2534000000000001"/>
    <x v="1"/>
    <n v="586"/>
    <s v="approved"/>
    <s v="14-06-2024"/>
    <s v="15-06-2024"/>
    <n v="84"/>
    <n v="0"/>
  </r>
  <r>
    <x v="443"/>
    <s v="CUST0168"/>
    <x v="5"/>
    <x v="1"/>
    <x v="4"/>
    <s v="Semi-Secured"/>
    <n v="34.04"/>
    <n v="8.33"/>
    <n v="0.2172"/>
    <n v="0.2918"/>
    <x v="1"/>
    <n v="778"/>
    <s v="approved"/>
    <s v="21-11-2022"/>
    <s v="04-12-2022"/>
    <n v="240"/>
    <n v="0"/>
  </r>
  <r>
    <x v="444"/>
    <s v="CUST0294"/>
    <x v="0"/>
    <x v="2"/>
    <x v="0"/>
    <s v="Secured"/>
    <n v="75.44"/>
    <n v="12.24"/>
    <n v="0.6905"/>
    <n v="0.91710000000000003"/>
    <x v="3"/>
    <n v="876"/>
    <s v="Rejected "/>
    <s v="08-11-2023"/>
    <m/>
    <n v="180"/>
    <n v="12.23"/>
  </r>
  <r>
    <x v="445"/>
    <s v="CUST0271"/>
    <x v="2"/>
    <x v="0"/>
    <x v="3"/>
    <s v="Semi-Secured"/>
    <n v="30.09"/>
    <n v="11.79"/>
    <n v="0.15429999999999999"/>
    <n v="0.52780000000000005"/>
    <x v="0"/>
    <n v="742"/>
    <s v="Rejected"/>
    <s v="15-06-2023"/>
    <m/>
    <n v="84"/>
    <n v="24.89"/>
  </r>
  <r>
    <x v="446"/>
    <s v="CUST0273"/>
    <x v="0"/>
    <x v="4"/>
    <x v="5"/>
    <s v="Unsecured"/>
    <n v="89.43"/>
    <n v="13.85"/>
    <n v="0.70050000000000001"/>
    <n v="3.05"/>
    <x v="3"/>
    <n v="751"/>
    <s v="Under Review"/>
    <s v="07-01-2023"/>
    <m/>
    <n v="36"/>
    <n v="16.61"/>
  </r>
  <r>
    <x v="447"/>
    <s v="CUST0021"/>
    <x v="1"/>
    <x v="2"/>
    <x v="4"/>
    <s v="Secured"/>
    <n v="33.42"/>
    <n v="10.029999999999999"/>
    <n v="0.27179999999999999"/>
    <n v="0.71060000000000001"/>
    <x v="3"/>
    <n v="739"/>
    <s v="approved"/>
    <s v="10-07-2023"/>
    <s v="14-07-2023"/>
    <n v="60"/>
    <n v="29.94"/>
  </r>
  <r>
    <x v="448"/>
    <s v="CUST0071"/>
    <x v="0"/>
    <x v="0"/>
    <x v="3"/>
    <s v="Secured"/>
    <n v="44.95"/>
    <n v="15.64"/>
    <n v="0.48120000000000002"/>
    <n v="0.64890000000000003"/>
    <x v="0"/>
    <n v="694"/>
    <s v="approved"/>
    <s v="11-02-2023"/>
    <s v="15-02-2023"/>
    <n v="180"/>
    <n v="33.950000000000003"/>
  </r>
  <r>
    <x v="449"/>
    <s v="CUST0497"/>
    <x v="1"/>
    <x v="2"/>
    <x v="5"/>
    <s v="Semi-Secured"/>
    <n v="52.13"/>
    <n v="9.81"/>
    <n v="0.99619999999999997"/>
    <n v="0.86029999999999995"/>
    <x v="4"/>
    <n v="686"/>
    <s v="approved"/>
    <s v="27-01-2023"/>
    <s v="31-01-2023"/>
    <n v="84"/>
    <n v="48.87"/>
  </r>
  <r>
    <x v="450"/>
    <s v="CUST0131"/>
    <x v="5"/>
    <x v="0"/>
    <x v="3"/>
    <s v="Secured"/>
    <n v="1.72"/>
    <n v="11.9"/>
    <n v="3.0700000000000002E-2"/>
    <n v="3.0300000000000001E-2"/>
    <x v="4"/>
    <n v="775"/>
    <s v="Under Review"/>
    <s v="14-05-2022"/>
    <m/>
    <n v="84"/>
    <n v="0.81"/>
  </r>
  <r>
    <x v="451"/>
    <s v="CUST0360"/>
    <x v="8"/>
    <x v="1"/>
    <x v="3"/>
    <s v="Secured"/>
    <n v="95.18"/>
    <n v="14.62"/>
    <n v="0.93740000000000001"/>
    <n v="3.2818000000000001"/>
    <x v="3"/>
    <n v="550"/>
    <s v="Rejected"/>
    <s v="19-01-2022"/>
    <m/>
    <n v="36"/>
    <n v="19.87"/>
  </r>
  <r>
    <x v="452"/>
    <s v="CUST0391"/>
    <x v="9"/>
    <x v="0"/>
    <x v="5"/>
    <s v="Secured"/>
    <n v="86.77"/>
    <n v="11.59"/>
    <n v="0.9738"/>
    <n v="2.8650000000000002"/>
    <x v="0"/>
    <n v="761"/>
    <s v="Rejected"/>
    <s v="24-12-2022"/>
    <m/>
    <n v="36"/>
    <n v="77.73"/>
  </r>
  <r>
    <x v="453"/>
    <s v="CUST0415"/>
    <x v="1"/>
    <x v="3"/>
    <x v="1"/>
    <s v="Secured"/>
    <n v="3.97"/>
    <n v="11.94"/>
    <n v="4.2099999999999999E-2"/>
    <n v="8.8200000000000001E-2"/>
    <x v="2"/>
    <n v="704"/>
    <s v="Under Review"/>
    <s v="28-02-2022"/>
    <m/>
    <n v="60"/>
    <n v="3.04"/>
  </r>
  <r>
    <x v="454"/>
    <s v="CUST0018"/>
    <x v="1"/>
    <x v="1"/>
    <x v="1"/>
    <s v="Semi-Secured"/>
    <n v="38.33"/>
    <n v="13.28"/>
    <n v="0.28260000000000002"/>
    <n v="3.4285999999999999"/>
    <x v="4"/>
    <n v="810"/>
    <s v="Rejected"/>
    <s v="08-07-2022"/>
    <m/>
    <n v="12"/>
    <n v="17.510000000000002"/>
  </r>
  <r>
    <x v="455"/>
    <s v="CUST0238"/>
    <x v="2"/>
    <x v="2"/>
    <x v="3"/>
    <s v="Secured"/>
    <n v="85.83"/>
    <n v="7.51"/>
    <n v="1.0423"/>
    <n v="1.7202999999999999"/>
    <x v="3"/>
    <n v="580"/>
    <s v="Under Review"/>
    <s v="19-01-2024"/>
    <m/>
    <n v="60"/>
    <n v="78.39"/>
  </r>
  <r>
    <x v="456"/>
    <s v="CUST0253"/>
    <x v="4"/>
    <x v="4"/>
    <x v="2"/>
    <s v="Secured"/>
    <n v="51.96"/>
    <n v="9.07"/>
    <n v="0.77359999999999995"/>
    <n v="2.3754"/>
    <x v="0"/>
    <n v="858"/>
    <s v="Under Review"/>
    <s v="04-08-2022"/>
    <m/>
    <n v="24"/>
    <n v="16.23"/>
  </r>
  <r>
    <x v="457"/>
    <s v="CUST0155"/>
    <x v="3"/>
    <x v="1"/>
    <x v="0"/>
    <s v="Semi-Secured"/>
    <n v="52.47"/>
    <n v="17.22"/>
    <n v="0.86040000000000005"/>
    <n v="1.8764000000000001"/>
    <x v="4"/>
    <n v="576"/>
    <s v="approved"/>
    <s v="07-02-2024"/>
    <s v="18-02-2024"/>
    <n v="36"/>
    <n v="11.72"/>
  </r>
  <r>
    <x v="458"/>
    <s v="CUST0383"/>
    <x v="2"/>
    <x v="0"/>
    <x v="2"/>
    <s v="Secured"/>
    <n v="2.42"/>
    <n v="16.690000000000001"/>
    <n v="2.07E-2"/>
    <n v="4.1599999999999998E-2"/>
    <x v="4"/>
    <n v="683"/>
    <s v="approved"/>
    <s v="11-09-2024"/>
    <s v="19-09-2024"/>
    <n v="120"/>
    <n v="2.0099999999999998"/>
  </r>
  <r>
    <x v="459"/>
    <s v="CUST0498"/>
    <x v="4"/>
    <x v="1"/>
    <x v="3"/>
    <s v="Secured"/>
    <n v="45.87"/>
    <n v="12.34"/>
    <n v="0.7419"/>
    <n v="0.51600000000000001"/>
    <x v="4"/>
    <n v="585"/>
    <s v="Under Review"/>
    <s v="17-01-2023"/>
    <m/>
    <n v="240"/>
    <n v="14.54"/>
  </r>
  <r>
    <x v="460"/>
    <s v="CUST0282"/>
    <x v="0"/>
    <x v="0"/>
    <x v="0"/>
    <s v="Unsecured"/>
    <n v="76.56"/>
    <n v="16.100000000000001"/>
    <n v="0.87260000000000004"/>
    <n v="6.95"/>
    <x v="2"/>
    <n v="638"/>
    <s v="Rejected"/>
    <s v="13-07-2022"/>
    <m/>
    <n v="12"/>
    <n v="22.44"/>
  </r>
  <r>
    <x v="461"/>
    <s v="CUST0282"/>
    <x v="7"/>
    <x v="4"/>
    <x v="4"/>
    <s v="Unsecured"/>
    <n v="45.8"/>
    <n v="17.84"/>
    <n v="0.89280000000000004"/>
    <n v="0.70120000000000005"/>
    <x v="3"/>
    <n v="638"/>
    <s v="approved"/>
    <s v="12-11-2024"/>
    <s v="16-11-2024"/>
    <n v="240"/>
    <n v="10.1"/>
  </r>
  <r>
    <x v="462"/>
    <s v="CUST0102"/>
    <x v="3"/>
    <x v="2"/>
    <x v="5"/>
    <s v="Secured"/>
    <n v="56.73"/>
    <n v="8.02"/>
    <n v="0.73729999999999996"/>
    <n v="0.47520000000000001"/>
    <x v="3"/>
    <n v="593"/>
    <s v="Rejected "/>
    <s v="23-12-2024"/>
    <m/>
    <n v="240"/>
    <n v="13.71"/>
  </r>
  <r>
    <x v="463"/>
    <s v="CUST0326"/>
    <x v="4"/>
    <x v="4"/>
    <x v="0"/>
    <s v="Secured"/>
    <n v="54.54"/>
    <n v="12.16"/>
    <n v="0.43809999999999999"/>
    <n v="4.8498999999999999"/>
    <x v="0"/>
    <n v="763"/>
    <s v="Under Review"/>
    <s v="09-03-2024"/>
    <m/>
    <n v="12"/>
    <n v="47.22"/>
  </r>
  <r>
    <x v="464"/>
    <s v="CUST0240"/>
    <x v="3"/>
    <x v="4"/>
    <x v="0"/>
    <s v="Unsecured"/>
    <n v="1.04"/>
    <n v="13.61"/>
    <n v="1.01E-2"/>
    <n v="4.9700000000000001E-2"/>
    <x v="1"/>
    <n v="579"/>
    <s v="approved"/>
    <s v="15-10-2022"/>
    <s v="18-10-2022"/>
    <n v="24"/>
    <n v="0"/>
  </r>
  <r>
    <x v="465"/>
    <s v="CUST0498"/>
    <x v="6"/>
    <x v="1"/>
    <x v="2"/>
    <s v="Semi-Secured"/>
    <n v="42.48"/>
    <n v="10.23"/>
    <n v="0.43569999999999998"/>
    <n v="1.0821000000000001"/>
    <x v="4"/>
    <n v="585"/>
    <s v="Rejected"/>
    <s v="02-04-2024"/>
    <m/>
    <n v="48"/>
    <n v="8.7100000000000009"/>
  </r>
  <r>
    <x v="466"/>
    <s v="CUST0078"/>
    <x v="6"/>
    <x v="1"/>
    <x v="2"/>
    <s v="Semi-Secured"/>
    <n v="28.27"/>
    <n v="14.5"/>
    <n v="0.36209999999999998"/>
    <n v="0.3619"/>
    <x v="1"/>
    <n v="848"/>
    <s v="Rejected "/>
    <s v="22-08-2024"/>
    <m/>
    <n v="240"/>
    <n v="0"/>
  </r>
  <r>
    <x v="467"/>
    <s v="CUST0421"/>
    <x v="8"/>
    <x v="2"/>
    <x v="0"/>
    <s v="Semi-Secured"/>
    <n v="45.98"/>
    <n v="18.27"/>
    <n v="0.8579"/>
    <n v="0.97370000000000001"/>
    <x v="4"/>
    <n v="684"/>
    <s v="approved"/>
    <s v="21-02-2024"/>
    <s v="06-03-2024"/>
    <n v="84"/>
    <n v="39.43"/>
  </r>
  <r>
    <x v="468"/>
    <s v="CUST0300"/>
    <x v="1"/>
    <x v="1"/>
    <x v="4"/>
    <s v="Secured"/>
    <n v="52.76"/>
    <n v="15.55"/>
    <n v="1.0233000000000001"/>
    <n v="1.0344"/>
    <x v="3"/>
    <n v="890"/>
    <s v="approved"/>
    <s v="04-06-2024"/>
    <s v="11-06-2024"/>
    <n v="84"/>
    <n v="7.82"/>
  </r>
  <r>
    <x v="469"/>
    <s v="CUST0432"/>
    <x v="7"/>
    <x v="3"/>
    <x v="0"/>
    <s v="Semi-Secured"/>
    <n v="33.549999999999997"/>
    <n v="10.26"/>
    <n v="0.34720000000000001"/>
    <n v="2.9535999999999998"/>
    <x v="1"/>
    <n v="779"/>
    <s v="Rejected "/>
    <s v="21-09-2024"/>
    <m/>
    <n v="12"/>
    <n v="0"/>
  </r>
  <r>
    <x v="470"/>
    <s v="CUST0303"/>
    <x v="2"/>
    <x v="3"/>
    <x v="1"/>
    <s v="Semi-Secured"/>
    <n v="49.3"/>
    <n v="13.72"/>
    <n v="0.69510000000000005"/>
    <n v="0.75719999999999998"/>
    <x v="1"/>
    <n v="561"/>
    <s v="approved"/>
    <s v="09-08-2022"/>
    <s v="19-08-2022"/>
    <n v="120"/>
    <n v="0"/>
  </r>
  <r>
    <x v="471"/>
    <s v="CUST0051"/>
    <x v="4"/>
    <x v="0"/>
    <x v="1"/>
    <s v="Secured"/>
    <n v="36.71"/>
    <n v="17.440000000000001"/>
    <n v="0.4158"/>
    <n v="0.64829999999999999"/>
    <x v="1"/>
    <n v="722"/>
    <s v="Under Review"/>
    <s v="20-06-2024"/>
    <m/>
    <n v="120"/>
    <n v="0"/>
  </r>
  <r>
    <x v="472"/>
    <s v="CUST0268"/>
    <x v="9"/>
    <x v="1"/>
    <x v="0"/>
    <s v="Semi-Secured"/>
    <n v="77.989999999999995"/>
    <n v="7.78"/>
    <n v="1.0531999999999999"/>
    <n v="6.7763"/>
    <x v="4"/>
    <n v="635"/>
    <s v="approved"/>
    <s v="22-08-2023"/>
    <s v="06-09-2023"/>
    <n v="12"/>
    <n v="35.119999999999997"/>
  </r>
  <r>
    <x v="473"/>
    <s v="CUST0457"/>
    <x v="7"/>
    <x v="3"/>
    <x v="0"/>
    <s v="Unsecured"/>
    <n v="35.89"/>
    <n v="10.54"/>
    <n v="0.60140000000000005"/>
    <n v="0.60589999999999999"/>
    <x v="0"/>
    <n v="731"/>
    <s v="Rejected "/>
    <s v="23-06-2023"/>
    <m/>
    <n v="84"/>
    <n v="27.04"/>
  </r>
  <r>
    <x v="474"/>
    <s v="CUST0443"/>
    <x v="5"/>
    <x v="3"/>
    <x v="0"/>
    <s v="Unsecured"/>
    <n v="75.58"/>
    <n v="9.39"/>
    <n v="0.9446"/>
    <n v="3.4664000000000001"/>
    <x v="4"/>
    <n v="874"/>
    <s v="Under Review"/>
    <s v="12-04-2023"/>
    <m/>
    <n v="24"/>
    <n v="27.89"/>
  </r>
  <r>
    <x v="475"/>
    <s v="CUST0047"/>
    <x v="2"/>
    <x v="3"/>
    <x v="5"/>
    <s v="Unsecured"/>
    <n v="64.31"/>
    <n v="9.7200000000000006"/>
    <n v="1.1473"/>
    <n v="0.68010000000000004"/>
    <x v="4"/>
    <n v="896"/>
    <s v="Under Review"/>
    <s v="15-06-2024"/>
    <m/>
    <n v="180"/>
    <n v="55.4"/>
  </r>
  <r>
    <x v="476"/>
    <s v="CUST0166"/>
    <x v="9"/>
    <x v="0"/>
    <x v="2"/>
    <s v="Semi-Secured"/>
    <n v="31.74"/>
    <n v="14.57"/>
    <n v="0.29970000000000002"/>
    <n v="0.40789999999999998"/>
    <x v="2"/>
    <n v="633"/>
    <s v="Rejected"/>
    <s v="26-03-2024"/>
    <m/>
    <n v="240"/>
    <n v="19.86"/>
  </r>
  <r>
    <x v="477"/>
    <s v="CUST0365"/>
    <x v="4"/>
    <x v="1"/>
    <x v="4"/>
    <s v="Secured"/>
    <n v="71.87"/>
    <n v="11.86"/>
    <n v="1.3525"/>
    <n v="3.3784999999999998"/>
    <x v="4"/>
    <n v="610"/>
    <s v="approved"/>
    <s v="18-06-2022"/>
    <s v="24-06-2022"/>
    <n v="24"/>
    <n v="68.239999999999995"/>
  </r>
  <r>
    <x v="478"/>
    <s v="CUST0281"/>
    <x v="1"/>
    <x v="3"/>
    <x v="1"/>
    <s v="Unsecured"/>
    <n v="23.22"/>
    <n v="9.91"/>
    <n v="0.4209"/>
    <n v="0.2482"/>
    <x v="3"/>
    <n v="601"/>
    <s v="Rejected"/>
    <s v="26-01-2022"/>
    <m/>
    <n v="180"/>
    <n v="8.18"/>
  </r>
  <r>
    <x v="479"/>
    <s v="CUST0248"/>
    <x v="0"/>
    <x v="1"/>
    <x v="5"/>
    <s v="Semi-Secured"/>
    <n v="99.84"/>
    <n v="9.5500000000000007"/>
    <n v="1.2758"/>
    <n v="1.2946"/>
    <x v="2"/>
    <n v="669"/>
    <s v="approved"/>
    <s v="20-06-2023"/>
    <s v="02-07-2023"/>
    <n v="120"/>
    <n v="77.599999999999994"/>
  </r>
  <r>
    <x v="480"/>
    <s v="CUST0221"/>
    <x v="3"/>
    <x v="3"/>
    <x v="2"/>
    <s v="Unsecured"/>
    <n v="54.5"/>
    <n v="15.13"/>
    <n v="0.53549999999999998"/>
    <n v="1.5204"/>
    <x v="2"/>
    <n v="811"/>
    <s v="approved"/>
    <s v="21-09-2022"/>
    <s v="23-09-2022"/>
    <n v="48"/>
    <n v="50.9"/>
  </r>
  <r>
    <x v="481"/>
    <s v="CUST0244"/>
    <x v="5"/>
    <x v="3"/>
    <x v="1"/>
    <s v="Semi-Secured"/>
    <n v="23.55"/>
    <n v="15.22"/>
    <n v="0.4627"/>
    <n v="0.65800000000000003"/>
    <x v="0"/>
    <n v="556"/>
    <s v="Under Review"/>
    <s v="19-04-2022"/>
    <m/>
    <n v="48"/>
    <n v="11.57"/>
  </r>
  <r>
    <x v="482"/>
    <s v="CUST0034"/>
    <x v="1"/>
    <x v="0"/>
    <x v="5"/>
    <s v="Unsecured"/>
    <n v="56.34"/>
    <n v="11.32"/>
    <n v="1.0148999999999999"/>
    <n v="1.853"/>
    <x v="1"/>
    <n v="636"/>
    <s v="Rejected "/>
    <s v="27-12-2023"/>
    <m/>
    <n v="36"/>
    <n v="0"/>
  </r>
  <r>
    <x v="483"/>
    <s v="CUST0292"/>
    <x v="7"/>
    <x v="0"/>
    <x v="0"/>
    <s v="Semi-Secured"/>
    <n v="49.59"/>
    <n v="17.87"/>
    <n v="0.98150000000000004"/>
    <n v="1.4533"/>
    <x v="0"/>
    <n v="883"/>
    <s v="Under Review"/>
    <s v="16-09-2023"/>
    <m/>
    <n v="48"/>
    <n v="18.89"/>
  </r>
  <r>
    <x v="484"/>
    <s v="CUST0485"/>
    <x v="2"/>
    <x v="4"/>
    <x v="5"/>
    <s v="Semi-Secured"/>
    <n v="59.1"/>
    <n v="18.18"/>
    <n v="0.34250000000000003"/>
    <n v="1.2484"/>
    <x v="2"/>
    <n v="778"/>
    <s v="approved"/>
    <s v="26-05-2022"/>
    <s v="05-06-2022"/>
    <n v="84"/>
    <n v="9.11"/>
  </r>
  <r>
    <x v="485"/>
    <s v="CUST0100"/>
    <x v="6"/>
    <x v="2"/>
    <x v="2"/>
    <s v="Secured"/>
    <n v="3.92"/>
    <n v="15.52"/>
    <n v="3.9100000000000003E-2"/>
    <n v="0.191"/>
    <x v="0"/>
    <n v="686"/>
    <s v="approved"/>
    <s v="04-03-2024"/>
    <s v="17-03-2024"/>
    <n v="24"/>
    <n v="1.75"/>
  </r>
  <r>
    <x v="486"/>
    <s v="CUST0176"/>
    <x v="1"/>
    <x v="0"/>
    <x v="4"/>
    <s v="Unsecured"/>
    <n v="18.559999999999999"/>
    <n v="10.27"/>
    <n v="0.1181"/>
    <n v="0.39679999999999999"/>
    <x v="0"/>
    <n v="828"/>
    <s v="Rejected"/>
    <s v="10-04-2023"/>
    <m/>
    <n v="60"/>
    <n v="7.4"/>
  </r>
  <r>
    <x v="487"/>
    <s v="CUST0232"/>
    <x v="8"/>
    <x v="2"/>
    <x v="4"/>
    <s v="Secured"/>
    <n v="88.05"/>
    <n v="13.63"/>
    <n v="1.3419000000000001"/>
    <n v="4.2122000000000002"/>
    <x v="5"/>
    <n v="738"/>
    <s v="approved"/>
    <s v="19-12-2024"/>
    <s v="20-12-2024"/>
    <n v="24"/>
    <n v="9.15"/>
  </r>
  <r>
    <x v="488"/>
    <s v="CUST0464"/>
    <x v="4"/>
    <x v="2"/>
    <x v="4"/>
    <s v="Secured"/>
    <n v="95.62"/>
    <n v="14.33"/>
    <n v="0.73880000000000001"/>
    <n v="2.6288"/>
    <x v="4"/>
    <n v="843"/>
    <s v="approved"/>
    <s v="13-11-2022"/>
    <s v="23-11-2022"/>
    <n v="48"/>
    <n v="39.97"/>
  </r>
  <r>
    <x v="489"/>
    <s v="CUST0434"/>
    <x v="1"/>
    <x v="2"/>
    <x v="2"/>
    <s v="Unsecured"/>
    <n v="4"/>
    <n v="13.41"/>
    <n v="7.7499999999999999E-2"/>
    <n v="0.19089999999999999"/>
    <x v="4"/>
    <n v="624"/>
    <s v="Under Review"/>
    <s v="09-08-2022"/>
    <m/>
    <n v="24"/>
    <n v="1.59"/>
  </r>
  <r>
    <x v="490"/>
    <s v="CUST0461"/>
    <x v="8"/>
    <x v="1"/>
    <x v="2"/>
    <s v="Semi-Secured"/>
    <n v="16.37"/>
    <n v="11.21"/>
    <n v="0.19350000000000001"/>
    <n v="0.17130000000000001"/>
    <x v="0"/>
    <n v="609"/>
    <s v="approved"/>
    <s v="27-08-2022"/>
    <s v="07-09-2022"/>
    <n v="240"/>
    <n v="9.35"/>
  </r>
  <r>
    <x v="491"/>
    <s v="CUST0123"/>
    <x v="0"/>
    <x v="4"/>
    <x v="3"/>
    <s v="Secured"/>
    <n v="36.47"/>
    <n v="17.63"/>
    <n v="0.626"/>
    <n v="1.8142"/>
    <x v="2"/>
    <n v="882"/>
    <s v="approved"/>
    <s v="19-10-2023"/>
    <s v="03-11-2023"/>
    <n v="24"/>
    <n v="19.989999999999998"/>
  </r>
  <r>
    <x v="492"/>
    <s v="CUST0202"/>
    <x v="5"/>
    <x v="4"/>
    <x v="4"/>
    <s v="Unsecured"/>
    <n v="14.41"/>
    <n v="10.72"/>
    <n v="0.2074"/>
    <n v="0.19620000000000001"/>
    <x v="0"/>
    <n v="582"/>
    <s v="approved"/>
    <s v="18-06-2022"/>
    <s v="26-06-2022"/>
    <n v="120"/>
    <n v="1.73"/>
  </r>
  <r>
    <x v="493"/>
    <s v="CUST0313"/>
    <x v="2"/>
    <x v="3"/>
    <x v="3"/>
    <s v="Unsecured"/>
    <n v="77.31"/>
    <n v="13.3"/>
    <n v="0.43480000000000002"/>
    <n v="3.6863999999999999"/>
    <x v="5"/>
    <n v="556"/>
    <s v="approved"/>
    <s v="22-12-2022"/>
    <s v="02-01-2023"/>
    <n v="24"/>
    <n v="28.34"/>
  </r>
  <r>
    <x v="494"/>
    <s v="CUST0495"/>
    <x v="7"/>
    <x v="1"/>
    <x v="2"/>
    <s v="Unsecured"/>
    <n v="96.45"/>
    <n v="16.579999999999998"/>
    <n v="1.7463"/>
    <n v="1.3839999999999999"/>
    <x v="2"/>
    <n v="652"/>
    <s v="Rejected"/>
    <s v="07-11-2024"/>
    <m/>
    <n v="240"/>
    <n v="40.049999999999997"/>
  </r>
  <r>
    <x v="495"/>
    <s v="CUST0051"/>
    <x v="0"/>
    <x v="4"/>
    <x v="2"/>
    <s v="Semi-Secured"/>
    <n v="32.71"/>
    <n v="12.95"/>
    <n v="0.44379999999999997"/>
    <n v="2.9207999999999998"/>
    <x v="1"/>
    <n v="722"/>
    <s v="approved"/>
    <s v="26-02-2023"/>
    <s v="13-03-2023"/>
    <n v="12"/>
    <n v="0"/>
  </r>
  <r>
    <x v="496"/>
    <s v="CUST0003"/>
    <x v="6"/>
    <x v="3"/>
    <x v="2"/>
    <s v="Unsecured"/>
    <n v="82.83"/>
    <n v="16.72"/>
    <n v="0.4698"/>
    <n v="2.9416000000000002"/>
    <x v="2"/>
    <n v="835"/>
    <s v="Rejected"/>
    <s v="13-06-2023"/>
    <m/>
    <n v="36"/>
    <n v="70.38"/>
  </r>
  <r>
    <x v="497"/>
    <s v="CUST0443"/>
    <x v="7"/>
    <x v="4"/>
    <x v="0"/>
    <s v="Semi-Secured"/>
    <m/>
    <n v="7.61"/>
    <n v="1.5871"/>
    <n v="1.0909"/>
    <x v="4"/>
    <n v="874"/>
    <s v="Rejected"/>
    <s v="26-09-2024"/>
    <m/>
    <n v="120"/>
    <n v="28.85"/>
  </r>
  <r>
    <x v="498"/>
    <s v="CUST0022"/>
    <x v="0"/>
    <x v="4"/>
    <x v="0"/>
    <s v="Semi-Secured"/>
    <n v="23.07"/>
    <n v="8.77"/>
    <n v="0.42759999999999998"/>
    <n v="0.23080000000000001"/>
    <x v="1"/>
    <n v="618"/>
    <s v="Rejected"/>
    <s v="02-11-2023"/>
    <m/>
    <n v="180"/>
    <n v="0"/>
  </r>
  <r>
    <x v="499"/>
    <s v="CUST0490"/>
    <x v="2"/>
    <x v="3"/>
    <x v="5"/>
    <s v="Unsecured"/>
    <n v="29.19"/>
    <n v="8.69"/>
    <n v="0.19819999999999999"/>
    <n v="0.72209999999999996"/>
    <x v="1"/>
    <n v="849"/>
    <s v="approved"/>
    <s v="16-10-2024"/>
    <s v="20-10-2024"/>
    <n v="48"/>
    <n v="0"/>
  </r>
  <r>
    <x v="500"/>
    <s v="CUST0241"/>
    <x v="0"/>
    <x v="0"/>
    <x v="1"/>
    <s v="Secured"/>
    <n v="4.7699999999999996"/>
    <n v="8.42"/>
    <n v="7.3499999999999996E-2"/>
    <n v="0.21659999999999999"/>
    <x v="3"/>
    <n v="555"/>
    <s v="approved"/>
    <s v="30-01-2024"/>
    <s v="07-02-2024"/>
    <n v="24"/>
    <n v="3.47"/>
  </r>
  <r>
    <x v="501"/>
    <s v="CUST0340"/>
    <x v="5"/>
    <x v="4"/>
    <x v="2"/>
    <s v="Semi-Secured"/>
    <n v="32.47"/>
    <n v="17.93"/>
    <n v="0.3286"/>
    <n v="0.82330000000000003"/>
    <x v="3"/>
    <n v="604"/>
    <s v="Under Review"/>
    <s v="04-08-2024"/>
    <m/>
    <n v="60"/>
    <n v="8.7799999999999994"/>
  </r>
  <r>
    <x v="502"/>
    <s v="CUST0079"/>
    <x v="7"/>
    <x v="2"/>
    <x v="1"/>
    <s v="Secured"/>
    <n v="19.21"/>
    <n v="14.74"/>
    <n v="0.2225"/>
    <n v="0.26540000000000002"/>
    <x v="1"/>
    <n v="726"/>
    <s v="Rejected"/>
    <s v="18-12-2024"/>
    <m/>
    <n v="180"/>
    <n v="0"/>
  </r>
  <r>
    <x v="503"/>
    <s v="CUST0281"/>
    <x v="3"/>
    <x v="0"/>
    <x v="1"/>
    <s v="Semi-Secured"/>
    <n v="7.45"/>
    <n v="7.69"/>
    <n v="0.1178"/>
    <n v="0.115"/>
    <x v="4"/>
    <n v="601"/>
    <s v="approved"/>
    <s v="21-10-2022"/>
    <s v="05-11-2022"/>
    <n v="84"/>
    <n v="1.4"/>
  </r>
  <r>
    <x v="504"/>
    <s v="CUST0289"/>
    <x v="9"/>
    <x v="1"/>
    <x v="5"/>
    <s v="Secured"/>
    <n v="85.84"/>
    <n v="7.89"/>
    <n v="1.1316999999999999"/>
    <n v="7.4626999999999999"/>
    <x v="0"/>
    <n v="899"/>
    <s v="approved"/>
    <s v="01-03-2024"/>
    <s v="06-03-2024"/>
    <n v="12"/>
    <n v="58.61"/>
  </r>
  <r>
    <x v="505"/>
    <s v="CUST0122"/>
    <x v="0"/>
    <x v="2"/>
    <x v="4"/>
    <s v="Unsecured"/>
    <n v="98.03"/>
    <n v="12.77"/>
    <n v="1.8115000000000001"/>
    <n v="1.2255"/>
    <x v="2"/>
    <n v="780"/>
    <s v="Under Review"/>
    <s v="04-04-2023"/>
    <m/>
    <n v="180"/>
    <n v="21.84"/>
  </r>
  <r>
    <x v="506"/>
    <s v="CUST0496"/>
    <x v="2"/>
    <x v="3"/>
    <x v="2"/>
    <s v="Unsecured"/>
    <n v="74.260000000000005"/>
    <n v="10.8"/>
    <n v="0.41870000000000002"/>
    <n v="1.0145"/>
    <x v="2"/>
    <n v="602"/>
    <s v="Rejected"/>
    <s v="03-04-2024"/>
    <m/>
    <n v="120"/>
    <n v="15.32"/>
  </r>
  <r>
    <x v="507"/>
    <s v="CUST0208"/>
    <x v="2"/>
    <x v="1"/>
    <x v="3"/>
    <s v="Semi-Secured"/>
    <n v="45.78"/>
    <n v="12.6"/>
    <n v="0.46089999999999998"/>
    <n v="0.67279999999999995"/>
    <x v="3"/>
    <n v="828"/>
    <s v="Rejected "/>
    <s v="21-12-2024"/>
    <m/>
    <n v="120"/>
    <n v="12.59"/>
  </r>
  <r>
    <x v="508"/>
    <s v="CUST0100"/>
    <x v="4"/>
    <x v="3"/>
    <x v="3"/>
    <s v="Semi-Secured"/>
    <n v="86.38"/>
    <n v="11.62"/>
    <n v="0.82950000000000002"/>
    <n v="1.2203999999999999"/>
    <x v="3"/>
    <n v="686"/>
    <s v="approved"/>
    <s v="11-08-2022"/>
    <s v="20-08-2022"/>
    <n v="120"/>
    <n v="56.53"/>
  </r>
  <r>
    <x v="509"/>
    <s v="CUST0397"/>
    <x v="4"/>
    <x v="1"/>
    <x v="1"/>
    <s v="Secured"/>
    <n v="22.5"/>
    <n v="9.2200000000000006"/>
    <n v="0.2422"/>
    <n v="0.2056"/>
    <x v="0"/>
    <n v="686"/>
    <s v="Rejected"/>
    <s v="26-06-2024"/>
    <m/>
    <n v="240"/>
    <n v="2.71"/>
  </r>
  <r>
    <x v="510"/>
    <s v="CUST0089"/>
    <x v="7"/>
    <x v="2"/>
    <x v="2"/>
    <s v="Semi-Secured"/>
    <n v="40.79"/>
    <n v="9.68"/>
    <n v="0.4556"/>
    <n v="0.4304"/>
    <x v="3"/>
    <n v="782"/>
    <s v="Rejected "/>
    <s v="25-09-2022"/>
    <m/>
    <n v="180"/>
    <n v="30.52"/>
  </r>
  <r>
    <x v="511"/>
    <s v="CUST0391"/>
    <x v="4"/>
    <x v="2"/>
    <x v="0"/>
    <s v="Semi-Secured"/>
    <n v="87.72"/>
    <n v="16.16"/>
    <n v="0.5514"/>
    <n v="7.9656000000000002"/>
    <x v="1"/>
    <n v="761"/>
    <s v="Under Review"/>
    <s v="04-07-2022"/>
    <m/>
    <n v="12"/>
    <n v="0"/>
  </r>
  <r>
    <x v="512"/>
    <s v="CUST0104"/>
    <x v="1"/>
    <x v="4"/>
    <x v="4"/>
    <s v="Secured"/>
    <n v="36.93"/>
    <n v="13.92"/>
    <n v="0.64349999999999996"/>
    <n v="0.48980000000000001"/>
    <x v="4"/>
    <n v="654"/>
    <s v="Rejected "/>
    <s v="25-12-2022"/>
    <m/>
    <n v="180"/>
    <n v="12.79"/>
  </r>
  <r>
    <x v="513"/>
    <s v="CUST0462"/>
    <x v="1"/>
    <x v="4"/>
    <x v="3"/>
    <s v="Secured"/>
    <n v="53.7"/>
    <n v="9.24"/>
    <n v="0.71340000000000003"/>
    <n v="0.5524"/>
    <x v="4"/>
    <n v="845"/>
    <s v="Rejected "/>
    <s v="26-05-2023"/>
    <m/>
    <n v="180"/>
    <n v="49.93"/>
  </r>
  <r>
    <x v="514"/>
    <s v="CUST0228"/>
    <x v="8"/>
    <x v="0"/>
    <x v="2"/>
    <s v="Unsecured"/>
    <n v="47.81"/>
    <n v="15.94"/>
    <n v="0.65939999999999999"/>
    <n v="0.94799999999999995"/>
    <x v="0"/>
    <n v="798"/>
    <s v="approved"/>
    <s v="08-01-2023"/>
    <s v="16-01-2023"/>
    <n v="84"/>
    <n v="41.11"/>
  </r>
  <r>
    <x v="515"/>
    <s v="CUST0291"/>
    <x v="3"/>
    <x v="3"/>
    <x v="1"/>
    <s v="Unsecured"/>
    <n v="7.82"/>
    <n v="10.8"/>
    <n v="8.5300000000000001E-2"/>
    <n v="0.25530000000000003"/>
    <x v="1"/>
    <n v="741"/>
    <s v="Rejected "/>
    <s v="08-02-2023"/>
    <m/>
    <n v="36"/>
    <n v="0"/>
  </r>
  <r>
    <x v="516"/>
    <s v="CUST0365"/>
    <x v="8"/>
    <x v="3"/>
    <x v="5"/>
    <s v="Unsecured"/>
    <n v="2.58"/>
    <n v="12.1"/>
    <n v="1.9400000000000001E-2"/>
    <n v="5.7500000000000002E-2"/>
    <x v="3"/>
    <n v="610"/>
    <s v="approved"/>
    <s v="28-07-2023"/>
    <s v="06-08-2023"/>
    <n v="60"/>
    <n v="2.2400000000000002"/>
  </r>
  <r>
    <x v="517"/>
    <s v="CUST0086"/>
    <x v="9"/>
    <x v="4"/>
    <x v="0"/>
    <s v="Unsecured"/>
    <n v="27.05"/>
    <n v="11.21"/>
    <n v="0.246"/>
    <n v="0.311"/>
    <x v="1"/>
    <n v="787"/>
    <s v="Under Review"/>
    <s v="06-03-2022"/>
    <m/>
    <n v="180"/>
    <n v="0"/>
  </r>
  <r>
    <x v="518"/>
    <s v="CUST0320"/>
    <x v="9"/>
    <x v="2"/>
    <x v="1"/>
    <s v="Unsecured"/>
    <n v="38.69"/>
    <n v="11.68"/>
    <n v="0.21429999999999999"/>
    <n v="0.85440000000000005"/>
    <x v="0"/>
    <n v="680"/>
    <s v="Under Review"/>
    <s v="22-01-2024"/>
    <m/>
    <n v="60"/>
    <n v="30.28"/>
  </r>
  <r>
    <x v="519"/>
    <s v="CUST0209"/>
    <x v="3"/>
    <x v="4"/>
    <x v="4"/>
    <s v="Semi-Secured"/>
    <n v="26.9"/>
    <n v="10.6"/>
    <n v="0.1681"/>
    <n v="0.29899999999999999"/>
    <x v="1"/>
    <n v="896"/>
    <s v="Rejected "/>
    <s v="15-10-2023"/>
    <m/>
    <n v="180"/>
    <n v="0"/>
  </r>
  <r>
    <x v="520"/>
    <s v="CUST0012"/>
    <x v="1"/>
    <x v="0"/>
    <x v="2"/>
    <s v="Secured"/>
    <n v="18.53"/>
    <n v="13.79"/>
    <n v="0.1585"/>
    <n v="0.88780000000000003"/>
    <x v="1"/>
    <n v="566"/>
    <s v="approved"/>
    <s v="28-01-2022"/>
    <s v="09-02-2022"/>
    <n v="24"/>
    <n v="0"/>
  </r>
  <r>
    <x v="521"/>
    <s v="CUST0317"/>
    <x v="8"/>
    <x v="4"/>
    <x v="5"/>
    <s v="Semi-Secured"/>
    <n v="96.6"/>
    <n v="14.44"/>
    <n v="0.96250000000000002"/>
    <n v="4.6581000000000001"/>
    <x v="2"/>
    <n v="596"/>
    <s v="approved"/>
    <s v="26-04-2022"/>
    <s v="08-05-2022"/>
    <n v="24"/>
    <n v="21.05"/>
  </r>
  <r>
    <x v="522"/>
    <s v="CUST0096"/>
    <x v="8"/>
    <x v="0"/>
    <x v="1"/>
    <s v="Unsecured"/>
    <n v="79.37"/>
    <n v="8.0500000000000007"/>
    <n v="0.4914"/>
    <n v="1.2391000000000001"/>
    <x v="2"/>
    <n v="754"/>
    <s v="Rejected"/>
    <s v="01-09-2024"/>
    <m/>
    <n v="84"/>
    <n v="63.09"/>
  </r>
  <r>
    <x v="523"/>
    <s v="CUST0362"/>
    <x v="1"/>
    <x v="1"/>
    <x v="4"/>
    <s v="Semi-Secured"/>
    <n v="67.94"/>
    <n v="8.17"/>
    <n v="0.5282"/>
    <n v="5.9153000000000002"/>
    <x v="1"/>
    <n v="552"/>
    <s v="Rejected"/>
    <s v="09-02-2023"/>
    <m/>
    <n v="12"/>
    <n v="0"/>
  </r>
  <r>
    <x v="524"/>
    <s v="CUST0295"/>
    <x v="6"/>
    <x v="0"/>
    <x v="0"/>
    <s v="Secured"/>
    <n v="19.63"/>
    <n v="15.82"/>
    <n v="0.16520000000000001"/>
    <n v="0.3266"/>
    <x v="2"/>
    <n v="836"/>
    <s v="Under Review"/>
    <s v="24-04-2024"/>
    <m/>
    <n v="120"/>
    <n v="10.42"/>
  </r>
  <r>
    <x v="525"/>
    <s v="CUST0423"/>
    <x v="3"/>
    <x v="4"/>
    <x v="5"/>
    <s v="Secured"/>
    <n v="65.83"/>
    <n v="10.27"/>
    <n v="1.0740000000000001"/>
    <n v="3.0459000000000001"/>
    <x v="1"/>
    <n v="885"/>
    <s v="approved"/>
    <s v="08-10-2024"/>
    <s v="14-10-2024"/>
    <n v="24"/>
    <n v="0"/>
  </r>
  <r>
    <x v="526"/>
    <s v="CUST0387"/>
    <x v="2"/>
    <x v="0"/>
    <x v="0"/>
    <s v="Semi-Secured"/>
    <n v="45.15"/>
    <n v="14.92"/>
    <n v="0.44140000000000001"/>
    <n v="0.86919999999999997"/>
    <x v="2"/>
    <n v="897"/>
    <s v="approved"/>
    <s v="22-06-2023"/>
    <s v="04-07-2023"/>
    <n v="84"/>
    <n v="36.74"/>
  </r>
  <r>
    <x v="527"/>
    <s v="CUST0246"/>
    <x v="3"/>
    <x v="1"/>
    <x v="4"/>
    <s v="Unsecured"/>
    <n v="32.03"/>
    <n v="9.59"/>
    <n v="0.44230000000000003"/>
    <n v="2.8098000000000001"/>
    <x v="4"/>
    <n v="759"/>
    <s v="approved"/>
    <s v="03-08-2024"/>
    <s v="09-08-2024"/>
    <n v="12"/>
    <n v="28.34"/>
  </r>
  <r>
    <x v="528"/>
    <s v="CUST0238"/>
    <x v="0"/>
    <x v="1"/>
    <x v="2"/>
    <s v="Secured"/>
    <m/>
    <n v="17.95"/>
    <n v="1.3403"/>
    <n v="1.5542"/>
    <x v="0"/>
    <n v="580"/>
    <s v="Rejected "/>
    <s v="02-11-2022"/>
    <m/>
    <n v="84"/>
    <n v="32.549999999999997"/>
  </r>
  <r>
    <x v="529"/>
    <s v="CUST0339"/>
    <x v="1"/>
    <x v="4"/>
    <x v="5"/>
    <s v="Secured"/>
    <n v="22.48"/>
    <m/>
    <n v="0.2717"/>
    <m/>
    <x v="4"/>
    <n v="651"/>
    <s v="approved"/>
    <s v="15-10-2024"/>
    <s v="22-10-2024"/>
    <n v="60"/>
    <n v="5.27"/>
  </r>
  <r>
    <x v="530"/>
    <s v="CUST0143"/>
    <x v="6"/>
    <x v="4"/>
    <x v="3"/>
    <s v="Semi-Secured"/>
    <n v="72.650000000000006"/>
    <n v="17.920000000000002"/>
    <n v="0.53739999999999999"/>
    <n v="6.6577999999999999"/>
    <x v="4"/>
    <n v="878"/>
    <s v="approved"/>
    <s v="18-05-2022"/>
    <s v="24-05-2022"/>
    <n v="12"/>
    <n v="50.86"/>
  </r>
  <r>
    <x v="531"/>
    <s v="CUST0266"/>
    <x v="0"/>
    <x v="4"/>
    <x v="3"/>
    <s v="Unsecured"/>
    <n v="2.2799999999999998"/>
    <n v="9.24"/>
    <n v="3.3000000000000002E-2"/>
    <n v="2.92E-2"/>
    <x v="2"/>
    <n v="890"/>
    <s v="approved"/>
    <s v="23-09-2022"/>
    <s v="02-10-2022"/>
    <n v="120"/>
    <n v="0.77"/>
  </r>
  <r>
    <x v="532"/>
    <s v="CUST0443"/>
    <x v="1"/>
    <x v="3"/>
    <x v="5"/>
    <s v="Unsecured"/>
    <n v="7.25"/>
    <n v="12.09"/>
    <n v="5.8999999999999997E-2"/>
    <n v="0.1283"/>
    <x v="3"/>
    <n v="874"/>
    <s v="Under Review"/>
    <s v="02-09-2024"/>
    <m/>
    <n v="84"/>
    <n v="5.57"/>
  </r>
  <r>
    <x v="533"/>
    <s v="CUST0170"/>
    <x v="6"/>
    <x v="4"/>
    <x v="4"/>
    <s v="Semi-Secured"/>
    <n v="57.66"/>
    <n v="15.29"/>
    <n v="0.81540000000000001"/>
    <n v="1.6132"/>
    <x v="0"/>
    <n v="860"/>
    <s v="approved"/>
    <s v="20-08-2024"/>
    <s v="04-09-2024"/>
    <n v="48"/>
    <n v="6.72"/>
  </r>
  <r>
    <x v="534"/>
    <s v="CUST0385"/>
    <x v="1"/>
    <x v="2"/>
    <x v="4"/>
    <s v="Secured"/>
    <n v="53.39"/>
    <n v="17.399999999999999"/>
    <n v="1.0255000000000001"/>
    <n v="1.3384"/>
    <x v="1"/>
    <n v="624"/>
    <s v="approved"/>
    <s v="08-03-2024"/>
    <s v="21-03-2024"/>
    <n v="60"/>
    <n v="0"/>
  </r>
  <r>
    <x v="535"/>
    <s v="CUST0365"/>
    <x v="1"/>
    <x v="3"/>
    <x v="1"/>
    <s v="Unsecured"/>
    <n v="25.41"/>
    <n v="11.1"/>
    <n v="0.44140000000000001"/>
    <n v="0.29039999999999999"/>
    <x v="2"/>
    <n v="610"/>
    <s v="Rejected"/>
    <s v="13-07-2023"/>
    <m/>
    <n v="180"/>
    <n v="23.2"/>
  </r>
  <r>
    <x v="536"/>
    <s v="CUST0453"/>
    <x v="5"/>
    <x v="4"/>
    <x v="0"/>
    <s v="Secured"/>
    <n v="95.81"/>
    <n v="8.82"/>
    <n v="1.5330999999999999"/>
    <n v="2.3761000000000001"/>
    <x v="2"/>
    <n v="808"/>
    <s v="Under Review"/>
    <s v="24-05-2023"/>
    <m/>
    <n v="48"/>
    <n v="73.98"/>
  </r>
  <r>
    <x v="537"/>
    <s v="CUST0006"/>
    <x v="7"/>
    <x v="3"/>
    <x v="2"/>
    <s v="Secured"/>
    <n v="30.31"/>
    <n v="14.58"/>
    <n v="0.34320000000000001"/>
    <n v="0.57779999999999998"/>
    <x v="0"/>
    <n v="747"/>
    <s v="Rejected"/>
    <s v="03-07-2024"/>
    <m/>
    <n v="84"/>
    <n v="19.16"/>
  </r>
  <r>
    <x v="538"/>
    <s v="CUST0389"/>
    <x v="3"/>
    <x v="0"/>
    <x v="4"/>
    <s v="Unsecured"/>
    <n v="28.32"/>
    <n v="12.49"/>
    <n v="0.21079999999999999"/>
    <n v="0.94730000000000003"/>
    <x v="4"/>
    <n v="637"/>
    <s v="approved"/>
    <s v="11-09-2022"/>
    <s v="12-09-2022"/>
    <n v="36"/>
    <n v="23.72"/>
  </r>
  <r>
    <x v="539"/>
    <s v="CUST0162"/>
    <x v="2"/>
    <x v="2"/>
    <x v="1"/>
    <s v="Semi-Secured"/>
    <n v="43.99"/>
    <n v="9.4600000000000009"/>
    <n v="0.62450000000000006"/>
    <n v="3.8563999999999998"/>
    <x v="4"/>
    <n v="601"/>
    <s v="Under Review"/>
    <s v="22-03-2022"/>
    <m/>
    <n v="12"/>
    <n v="37.43"/>
  </r>
  <r>
    <x v="540"/>
    <s v="CUST0068"/>
    <x v="0"/>
    <x v="0"/>
    <x v="1"/>
    <s v="Secured"/>
    <n v="16.010000000000002"/>
    <n v="17.84"/>
    <n v="0.13650000000000001"/>
    <n v="0.33500000000000002"/>
    <x v="4"/>
    <n v="617"/>
    <s v="Under Review"/>
    <s v="16-06-2022"/>
    <m/>
    <n v="84"/>
    <n v="7.22"/>
  </r>
  <r>
    <x v="541"/>
    <s v="CUST0280"/>
    <x v="9"/>
    <x v="2"/>
    <x v="3"/>
    <s v="Semi-Secured"/>
    <n v="79.180000000000007"/>
    <n v="13.53"/>
    <n v="0.50219999999999998"/>
    <n v="2.1450999999999998"/>
    <x v="0"/>
    <n v="556"/>
    <s v="Rejected"/>
    <s v="25-08-2022"/>
    <m/>
    <n v="48"/>
    <n v="59.25"/>
  </r>
  <r>
    <x v="542"/>
    <s v="CUST0029"/>
    <x v="5"/>
    <x v="0"/>
    <x v="1"/>
    <s v="Semi-Secured"/>
    <n v="84.45"/>
    <n v="7.97"/>
    <n v="0.69969999999999999"/>
    <n v="2.0605000000000002"/>
    <x v="3"/>
    <n v="564"/>
    <s v="Rejected"/>
    <s v="22-10-2024"/>
    <m/>
    <n v="48"/>
    <n v="31.38"/>
  </r>
  <r>
    <x v="543"/>
    <s v="CUST0203"/>
    <x v="9"/>
    <x v="2"/>
    <x v="4"/>
    <s v="Unsecured"/>
    <m/>
    <n v="12.06"/>
    <n v="0.02"/>
    <n v="8.7800000000000003E-2"/>
    <x v="2"/>
    <n v="604"/>
    <s v="approved"/>
    <s v="04-03-2023"/>
    <s v="08-03-2023"/>
    <n v="48"/>
    <n v="1.98"/>
  </r>
  <r>
    <x v="544"/>
    <s v="CUST0298"/>
    <x v="3"/>
    <x v="2"/>
    <x v="2"/>
    <s v="Unsecured"/>
    <n v="22.07"/>
    <n v="17.57"/>
    <n v="0.35670000000000002"/>
    <n v="0.55530000000000002"/>
    <x v="4"/>
    <n v="623"/>
    <s v="approved"/>
    <s v="06-02-2024"/>
    <s v="15-02-2024"/>
    <n v="60"/>
    <n v="9.49"/>
  </r>
  <r>
    <x v="545"/>
    <s v="CUST0132"/>
    <x v="3"/>
    <x v="4"/>
    <x v="4"/>
    <s v="Unsecured"/>
    <n v="39.869999999999997"/>
    <n v="12.47"/>
    <n v="0.46579999999999999"/>
    <n v="0.4521"/>
    <x v="0"/>
    <n v="642"/>
    <s v="Rejected"/>
    <s v="14-01-2023"/>
    <m/>
    <n v="240"/>
    <n v="7.81"/>
  </r>
  <r>
    <x v="546"/>
    <s v="CUST0478"/>
    <x v="6"/>
    <x v="4"/>
    <x v="5"/>
    <s v="Semi-Secured"/>
    <n v="74.98"/>
    <n v="14.92"/>
    <n v="1.3721000000000001"/>
    <n v="1.7806"/>
    <x v="4"/>
    <n v="878"/>
    <s v="approved"/>
    <s v="22-04-2022"/>
    <s v="03-05-2022"/>
    <n v="60"/>
    <n v="47.4"/>
  </r>
  <r>
    <x v="547"/>
    <s v="CUST0130"/>
    <x v="6"/>
    <x v="2"/>
    <x v="1"/>
    <s v="Unsecured"/>
    <n v="2.2200000000000002"/>
    <n v="16.96"/>
    <n v="1.7999999999999999E-2"/>
    <n v="3.85E-2"/>
    <x v="4"/>
    <n v="679"/>
    <s v="approved"/>
    <s v="11-03-2024"/>
    <s v="21-03-2024"/>
    <n v="120"/>
    <n v="1.64"/>
  </r>
  <r>
    <x v="548"/>
    <s v="CUST0306"/>
    <x v="7"/>
    <x v="4"/>
    <x v="1"/>
    <s v="Semi-Secured"/>
    <n v="11.62"/>
    <m/>
    <n v="6.3500000000000001E-2"/>
    <m/>
    <x v="1"/>
    <n v="866"/>
    <s v="Under Review"/>
    <s v="01-01-2022"/>
    <m/>
    <n v="12"/>
    <n v="0"/>
  </r>
  <r>
    <x v="549"/>
    <s v="CUST0291"/>
    <x v="1"/>
    <x v="0"/>
    <x v="1"/>
    <s v="Unsecured"/>
    <n v="22.32"/>
    <n v="12.15"/>
    <n v="0.40500000000000003"/>
    <n v="1.0522"/>
    <x v="4"/>
    <n v="741"/>
    <s v="approved"/>
    <s v="15-02-2022"/>
    <s v="20-02-2022"/>
    <n v="24"/>
    <n v="16.850000000000001"/>
  </r>
  <r>
    <x v="550"/>
    <s v="CUST0135"/>
    <x v="0"/>
    <x v="4"/>
    <x v="1"/>
    <s v="Semi-Secured"/>
    <n v="74.680000000000007"/>
    <n v="7.83"/>
    <n v="1.4164000000000001"/>
    <n v="0.70640000000000003"/>
    <x v="3"/>
    <n v="897"/>
    <s v="approved"/>
    <s v="19-08-2022"/>
    <s v="21-08-2022"/>
    <n v="180"/>
    <n v="53.48"/>
  </r>
  <r>
    <x v="551"/>
    <s v="CUST0356"/>
    <x v="5"/>
    <x v="3"/>
    <x v="4"/>
    <s v="Secured"/>
    <n v="70.58"/>
    <n v="15.55"/>
    <n v="0.51519999999999999"/>
    <n v="3.4407000000000001"/>
    <x v="0"/>
    <n v="578"/>
    <s v="Rejected "/>
    <s v="12-02-2024"/>
    <m/>
    <n v="24"/>
    <n v="8.85"/>
  </r>
  <r>
    <x v="552"/>
    <s v="CUST0212"/>
    <x v="1"/>
    <x v="0"/>
    <x v="5"/>
    <s v="Secured"/>
    <n v="66"/>
    <n v="17.14"/>
    <n v="1.0327999999999999"/>
    <n v="1.0223"/>
    <x v="3"/>
    <n v="713"/>
    <s v="Under Review"/>
    <s v="19-02-2022"/>
    <m/>
    <n v="180"/>
    <n v="44.26"/>
  </r>
  <r>
    <x v="553"/>
    <s v="CUST0354"/>
    <x v="0"/>
    <x v="0"/>
    <x v="0"/>
    <s v="Secured"/>
    <n v="87.48"/>
    <n v="12.29"/>
    <n v="1.6868000000000001"/>
    <n v="1.0663"/>
    <x v="3"/>
    <n v="658"/>
    <s v="Rejected "/>
    <s v="07-04-2022"/>
    <m/>
    <n v="180"/>
    <n v="30.05"/>
  </r>
  <r>
    <x v="554"/>
    <s v="CUST0421"/>
    <x v="0"/>
    <x v="2"/>
    <x v="2"/>
    <s v="Unsecured"/>
    <n v="66.2"/>
    <n v="13.56"/>
    <n v="0.47570000000000001"/>
    <n v="1.2245999999999999"/>
    <x v="0"/>
    <n v="684"/>
    <s v="Rejected"/>
    <s v="02-04-2024"/>
    <m/>
    <n v="84"/>
    <n v="27.56"/>
  </r>
  <r>
    <x v="555"/>
    <s v="CUST0076"/>
    <x v="0"/>
    <x v="2"/>
    <x v="3"/>
    <s v="Unsecured"/>
    <n v="96.18"/>
    <n v="10.29"/>
    <n v="0.67949999999999999"/>
    <n v="1.6112"/>
    <x v="0"/>
    <n v="666"/>
    <s v="approved"/>
    <s v="03-12-2022"/>
    <s v="18-12-2022"/>
    <n v="84"/>
    <n v="13.11"/>
  </r>
  <r>
    <x v="556"/>
    <s v="CUST0321"/>
    <x v="1"/>
    <x v="2"/>
    <x v="4"/>
    <s v="Semi-Secured"/>
    <n v="63.64"/>
    <n v="16.86"/>
    <n v="0.86580000000000001"/>
    <n v="1.8317000000000001"/>
    <x v="0"/>
    <n v="894"/>
    <s v="approved"/>
    <s v="08-05-2024"/>
    <s v="23-05-2024"/>
    <n v="48"/>
    <n v="12.42"/>
  </r>
  <r>
    <x v="557"/>
    <s v="CUST0054"/>
    <x v="4"/>
    <x v="0"/>
    <x v="4"/>
    <s v="Semi-Secured"/>
    <n v="66.8"/>
    <n v="9.99"/>
    <n v="1.0451999999999999"/>
    <n v="1.1086"/>
    <x v="0"/>
    <n v="730"/>
    <s v="approved"/>
    <s v="29-10-2023"/>
    <s v="10-11-2023"/>
    <n v="84"/>
    <n v="54.17"/>
  </r>
  <r>
    <x v="558"/>
    <s v="CUST0268"/>
    <x v="2"/>
    <x v="4"/>
    <x v="5"/>
    <s v="Unsecured"/>
    <n v="75.23"/>
    <n v="18.37"/>
    <n v="0.63100000000000001"/>
    <n v="1.2316"/>
    <x v="3"/>
    <n v="635"/>
    <s v="Rejected "/>
    <s v="21-01-2023"/>
    <m/>
    <n v="180"/>
    <n v="53.32"/>
  </r>
  <r>
    <x v="559"/>
    <s v="CUST0410"/>
    <x v="8"/>
    <x v="1"/>
    <x v="2"/>
    <s v="Secured"/>
    <n v="69.8"/>
    <n v="15.81"/>
    <n v="0.66610000000000003"/>
    <n v="1.9714"/>
    <x v="5"/>
    <n v="738"/>
    <s v="Rejected "/>
    <s v="17-07-2022"/>
    <m/>
    <n v="48"/>
    <n v="63.44"/>
  </r>
  <r>
    <x v="560"/>
    <s v="CUST0152"/>
    <x v="8"/>
    <x v="4"/>
    <x v="2"/>
    <s v="Semi-Secured"/>
    <n v="8.06"/>
    <n v="17.96"/>
    <n v="9.1300000000000006E-2"/>
    <n v="0.16919999999999999"/>
    <x v="0"/>
    <n v="555"/>
    <s v="Rejected "/>
    <s v="07-09-2023"/>
    <m/>
    <n v="84"/>
    <n v="3.16"/>
  </r>
  <r>
    <x v="561"/>
    <s v="CUST0318"/>
    <x v="4"/>
    <x v="1"/>
    <x v="0"/>
    <s v="Semi-Secured"/>
    <n v="59.74"/>
    <n v="18.25"/>
    <n v="0.74670000000000003"/>
    <n v="1.2644"/>
    <x v="1"/>
    <n v="782"/>
    <s v="Under Review"/>
    <s v="27-08-2024"/>
    <m/>
    <n v="84"/>
    <n v="0"/>
  </r>
  <r>
    <x v="562"/>
    <s v="CUST0276"/>
    <x v="8"/>
    <x v="1"/>
    <x v="0"/>
    <s v="Semi-Secured"/>
    <n v="62.4"/>
    <n v="18.18"/>
    <n v="0.77090000000000003"/>
    <n v="5.7262000000000004"/>
    <x v="0"/>
    <n v="891"/>
    <s v="approved"/>
    <s v="25-09-2024"/>
    <s v="08-10-2024"/>
    <n v="12"/>
    <n v="54.29"/>
  </r>
  <r>
    <x v="563"/>
    <s v="CUST0043"/>
    <x v="6"/>
    <x v="0"/>
    <x v="3"/>
    <s v="Unsecured"/>
    <n v="75.16"/>
    <n v="18.32"/>
    <n v="0.41449999999999998"/>
    <n v="1.9217"/>
    <x v="5"/>
    <n v="769"/>
    <s v="Rejected "/>
    <s v="13-07-2024"/>
    <m/>
    <n v="60"/>
    <n v="21.35"/>
  </r>
  <r>
    <x v="564"/>
    <s v="CUST0066"/>
    <x v="4"/>
    <x v="0"/>
    <x v="5"/>
    <s v="Unsecured"/>
    <n v="7.84"/>
    <n v="10.52"/>
    <n v="0.1056"/>
    <n v="7.8399999999999997E-2"/>
    <x v="1"/>
    <n v="755"/>
    <s v="Under Review"/>
    <s v="29-08-2022"/>
    <m/>
    <n v="240"/>
    <n v="0"/>
  </r>
  <r>
    <x v="565"/>
    <s v="CUST0462"/>
    <x v="0"/>
    <x v="3"/>
    <x v="2"/>
    <s v="Secured"/>
    <n v="29.74"/>
    <n v="8.7100000000000009"/>
    <n v="0.21779999999999999"/>
    <n v="1.3547"/>
    <x v="3"/>
    <n v="845"/>
    <s v="approved"/>
    <s v="22-09-2024"/>
    <s v="26-09-2024"/>
    <n v="24"/>
    <n v="3.12"/>
  </r>
  <r>
    <x v="566"/>
    <s v="CUST0464"/>
    <x v="1"/>
    <x v="1"/>
    <x v="1"/>
    <s v="Unsecured"/>
    <n v="19.09"/>
    <n v="15.01"/>
    <n v="0.33760000000000001"/>
    <n v="0.53139999999999998"/>
    <x v="0"/>
    <n v="843"/>
    <s v="Rejected "/>
    <s v="26-08-2022"/>
    <m/>
    <n v="48"/>
    <n v="3.56"/>
  </r>
  <r>
    <x v="567"/>
    <s v="CUST0485"/>
    <x v="4"/>
    <x v="2"/>
    <x v="1"/>
    <s v="Unsecured"/>
    <n v="50.12"/>
    <n v="12.23"/>
    <n v="0.78320000000000001"/>
    <n v="0.89090000000000003"/>
    <x v="2"/>
    <n v="778"/>
    <s v="approved"/>
    <s v="07-05-2024"/>
    <s v="15-05-2024"/>
    <n v="84"/>
    <n v="6.44"/>
  </r>
  <r>
    <x v="568"/>
    <s v="CUST0035"/>
    <x v="8"/>
    <x v="0"/>
    <x v="4"/>
    <s v="Semi-Secured"/>
    <n v="36.409999999999997"/>
    <n v="17.61"/>
    <n v="0.67720000000000002"/>
    <n v="1.3091999999999999"/>
    <x v="1"/>
    <n v="573"/>
    <s v="approved"/>
    <s v="28-11-2022"/>
    <s v="30-11-2022"/>
    <n v="36"/>
    <n v="0"/>
  </r>
  <r>
    <x v="569"/>
    <s v="CUST0229"/>
    <x v="5"/>
    <x v="3"/>
    <x v="5"/>
    <s v="Unsecured"/>
    <n v="48.31"/>
    <n v="14.72"/>
    <n v="0.66339999999999999"/>
    <n v="2.3359999999999999"/>
    <x v="2"/>
    <n v="617"/>
    <s v="approved"/>
    <s v="21-04-2023"/>
    <s v="25-04-2023"/>
    <n v="24"/>
    <n v="10.88"/>
  </r>
  <r>
    <x v="570"/>
    <s v="CUST0006"/>
    <x v="3"/>
    <x v="0"/>
    <x v="5"/>
    <s v="Secured"/>
    <n v="12.16"/>
    <n v="13.94"/>
    <n v="6.2399999999999997E-2"/>
    <n v="0.41520000000000001"/>
    <x v="4"/>
    <n v="747"/>
    <s v="Rejected"/>
    <s v="10-09-2024"/>
    <m/>
    <n v="36"/>
    <n v="9.5"/>
  </r>
  <r>
    <x v="571"/>
    <s v="CUST0246"/>
    <x v="6"/>
    <x v="0"/>
    <x v="2"/>
    <s v="Unsecured"/>
    <n v="55.75"/>
    <n v="16.95"/>
    <n v="0.33810000000000001"/>
    <n v="1.9863"/>
    <x v="2"/>
    <n v="624"/>
    <s v="approved"/>
    <s v="05-09-2024"/>
    <s v="14-09-2024"/>
    <n v="36"/>
    <n v="52.48"/>
  </r>
  <r>
    <x v="572"/>
    <s v="CUST0321"/>
    <x v="2"/>
    <x v="3"/>
    <x v="2"/>
    <s v="Unsecured"/>
    <n v="41.23"/>
    <n v="7.97"/>
    <n v="0.40439999999999998"/>
    <n v="0.49959999999999999"/>
    <x v="1"/>
    <n v="894"/>
    <s v="Rejected"/>
    <s v="05-02-2024"/>
    <m/>
    <n v="120"/>
    <n v="0"/>
  </r>
  <r>
    <x v="573"/>
    <s v="CUST0444"/>
    <x v="6"/>
    <x v="4"/>
    <x v="3"/>
    <s v="Semi-Secured"/>
    <n v="94.99"/>
    <n v="11.97"/>
    <n v="1.7172000000000001"/>
    <n v="3.1537000000000002"/>
    <x v="3"/>
    <n v="839"/>
    <s v="approved"/>
    <s v="03-12-2024"/>
    <s v="08-12-2024"/>
    <n v="36"/>
    <n v="49.64"/>
  </r>
  <r>
    <x v="574"/>
    <s v="CUST0214"/>
    <x v="8"/>
    <x v="2"/>
    <x v="1"/>
    <s v="Semi-Secured"/>
    <n v="89.27"/>
    <n v="14.56"/>
    <n v="0.94120000000000004"/>
    <n v="1.4162999999999999"/>
    <x v="4"/>
    <n v="651"/>
    <s v="approved"/>
    <s v="01-12-2023"/>
    <s v="06-12-2023"/>
    <n v="120"/>
    <n v="72.39"/>
  </r>
  <r>
    <x v="575"/>
    <s v="CUST0438"/>
    <x v="0"/>
    <x v="2"/>
    <x v="3"/>
    <s v="Unsecured"/>
    <n v="75.98"/>
    <n v="13.99"/>
    <n v="1.0183"/>
    <n v="2.5964"/>
    <x v="0"/>
    <n v="784"/>
    <s v="Under Review"/>
    <s v="06-07-2022"/>
    <m/>
    <n v="36"/>
    <n v="52.25"/>
  </r>
  <r>
    <x v="576"/>
    <s v="CUST0316"/>
    <x v="8"/>
    <x v="3"/>
    <x v="0"/>
    <s v="Unsecured"/>
    <n v="93.48"/>
    <n v="14.04"/>
    <n v="0.78690000000000004"/>
    <n v="1.7539"/>
    <x v="3"/>
    <n v="777"/>
    <s v="approved"/>
    <s v="27-01-2023"/>
    <s v="02-02-2023"/>
    <n v="84"/>
    <n v="86.61"/>
  </r>
  <r>
    <x v="577"/>
    <s v="CUST0347"/>
    <x v="2"/>
    <x v="3"/>
    <x v="4"/>
    <s v="Semi-Secured"/>
    <n v="42.96"/>
    <n v="15.95"/>
    <n v="0.78869999999999996"/>
    <n v="1.5093000000000001"/>
    <x v="4"/>
    <n v="621"/>
    <s v="Rejected"/>
    <s v="11-01-2024"/>
    <m/>
    <n v="36"/>
    <n v="30.32"/>
  </r>
  <r>
    <x v="578"/>
    <s v="CUST0237"/>
    <x v="4"/>
    <x v="2"/>
    <x v="2"/>
    <s v="Secured"/>
    <n v="72.73"/>
    <n v="14.52"/>
    <n v="0.58809999999999996"/>
    <n v="1.3838999999999999"/>
    <x v="3"/>
    <n v="841"/>
    <s v="Rejected "/>
    <s v="14-10-2024"/>
    <m/>
    <n v="84"/>
    <n v="30.46"/>
  </r>
  <r>
    <x v="579"/>
    <s v="CUST0478"/>
    <x v="4"/>
    <x v="1"/>
    <x v="5"/>
    <s v="Unsecured"/>
    <n v="15.49"/>
    <n v="10.28"/>
    <n v="0.30199999999999999"/>
    <n v="0.15240000000000001"/>
    <x v="0"/>
    <n v="878"/>
    <s v="approved"/>
    <s v="17-05-2022"/>
    <s v="21-05-2022"/>
    <n v="240"/>
    <n v="12.24"/>
  </r>
  <r>
    <x v="580"/>
    <s v="CUST0479"/>
    <x v="5"/>
    <x v="2"/>
    <x v="4"/>
    <s v="Semi-Secured"/>
    <n v="57.18"/>
    <n v="8.06"/>
    <n v="0.65269999999999995"/>
    <n v="0.5484"/>
    <x v="2"/>
    <n v="767"/>
    <s v="approved"/>
    <s v="02-09-2024"/>
    <s v="09-09-2024"/>
    <n v="180"/>
    <n v="24.52"/>
  </r>
  <r>
    <x v="581"/>
    <s v="CUST0186"/>
    <x v="9"/>
    <x v="0"/>
    <x v="1"/>
    <s v="Unsecured"/>
    <n v="11.64"/>
    <n v="8.9"/>
    <n v="7.4899999999999994E-2"/>
    <n v="0.14680000000000001"/>
    <x v="3"/>
    <n v="713"/>
    <s v="approved"/>
    <s v="03-05-2022"/>
    <s v="04-05-2022"/>
    <n v="120"/>
    <n v="2.27"/>
  </r>
  <r>
    <x v="582"/>
    <s v="CUST0146"/>
    <x v="2"/>
    <x v="4"/>
    <x v="2"/>
    <s v="Secured"/>
    <n v="62.21"/>
    <n v="10.43"/>
    <n v="0.82669999999999999"/>
    <n v="1.5907"/>
    <x v="3"/>
    <n v="713"/>
    <s v="approved"/>
    <s v="11-10-2023"/>
    <s v="24-10-2023"/>
    <n v="48"/>
    <n v="17.850000000000001"/>
  </r>
  <r>
    <x v="583"/>
    <s v="CUST0105"/>
    <x v="5"/>
    <x v="2"/>
    <x v="1"/>
    <s v="Secured"/>
    <n v="10.029999999999999"/>
    <n v="18.27"/>
    <n v="9.0700000000000003E-2"/>
    <n v="0.16350000000000001"/>
    <x v="1"/>
    <n v="667"/>
    <s v="approved"/>
    <s v="20-05-2023"/>
    <s v="03-06-2023"/>
    <n v="180"/>
    <n v="0"/>
  </r>
  <r>
    <x v="584"/>
    <s v="CUST0313"/>
    <x v="1"/>
    <x v="4"/>
    <x v="2"/>
    <s v="Unsecured"/>
    <n v="11.63"/>
    <n v="10.89"/>
    <n v="0.1593"/>
    <n v="0.1595"/>
    <x v="0"/>
    <n v="556"/>
    <s v="Rejected"/>
    <s v="21-04-2023"/>
    <m/>
    <n v="120"/>
    <n v="2.16"/>
  </r>
  <r>
    <x v="585"/>
    <s v="CUST0227"/>
    <x v="1"/>
    <x v="1"/>
    <x v="5"/>
    <s v="Unsecured"/>
    <n v="3.28"/>
    <n v="9.76"/>
    <n v="4.9500000000000002E-2"/>
    <n v="4.2900000000000001E-2"/>
    <x v="2"/>
    <n v="582"/>
    <s v="Under Review"/>
    <s v="22-10-2023"/>
    <m/>
    <n v="120"/>
    <n v="0.39"/>
  </r>
  <r>
    <x v="586"/>
    <s v="CUST0227"/>
    <x v="4"/>
    <x v="4"/>
    <x v="4"/>
    <s v="Secured"/>
    <n v="70.64"/>
    <n v="15.19"/>
    <n v="0.75339999999999996"/>
    <n v="1.1478999999999999"/>
    <x v="3"/>
    <n v="582"/>
    <s v="Rejected"/>
    <s v="06-10-2023"/>
    <m/>
    <n v="120"/>
    <n v="28.28"/>
  </r>
  <r>
    <x v="587"/>
    <s v="CUST0461"/>
    <x v="6"/>
    <x v="1"/>
    <x v="5"/>
    <s v="Unsecured"/>
    <n v="96.1"/>
    <n v="13.7"/>
    <n v="1.411"/>
    <n v="4.6003999999999996"/>
    <x v="0"/>
    <n v="609"/>
    <s v="Rejected "/>
    <s v="14-02-2022"/>
    <m/>
    <n v="24"/>
    <n v="41.37"/>
  </r>
  <r>
    <x v="588"/>
    <s v="CUST0252"/>
    <x v="2"/>
    <x v="1"/>
    <x v="3"/>
    <s v="Secured"/>
    <n v="44.3"/>
    <n v="10.46"/>
    <n v="0.82730000000000004"/>
    <n v="0.95130000000000003"/>
    <x v="0"/>
    <n v="710"/>
    <s v="Rejected"/>
    <s v="12-12-2022"/>
    <m/>
    <n v="60"/>
    <n v="12.68"/>
  </r>
  <r>
    <x v="589"/>
    <s v="CUST0272"/>
    <x v="6"/>
    <x v="0"/>
    <x v="3"/>
    <s v="Unsecured"/>
    <n v="5.75"/>
    <n v="15.28"/>
    <n v="4.24E-2"/>
    <n v="7.6899999999999996E-2"/>
    <x v="1"/>
    <n v="630"/>
    <s v="Under Review"/>
    <s v="12-06-2022"/>
    <m/>
    <n v="240"/>
    <n v="0"/>
  </r>
  <r>
    <x v="590"/>
    <s v="CUST0077"/>
    <x v="7"/>
    <x v="4"/>
    <x v="3"/>
    <s v="Unsecured"/>
    <n v="87.23"/>
    <n v="12"/>
    <n v="0.6542"/>
    <n v="4.1062000000000003"/>
    <x v="3"/>
    <n v="741"/>
    <s v="approved"/>
    <s v="17-04-2022"/>
    <s v="27-04-2022"/>
    <n v="24"/>
    <n v="57.26"/>
  </r>
  <r>
    <x v="591"/>
    <s v="CUST0483"/>
    <x v="1"/>
    <x v="3"/>
    <x v="5"/>
    <s v="Unsecured"/>
    <n v="94.26"/>
    <n v="10.1"/>
    <n v="1.6133"/>
    <n v="2.3952"/>
    <x v="2"/>
    <n v="838"/>
    <s v="Rejected "/>
    <s v="07-06-2022"/>
    <m/>
    <n v="48"/>
    <n v="14.82"/>
  </r>
  <r>
    <x v="592"/>
    <s v="CUST0092"/>
    <x v="5"/>
    <x v="0"/>
    <x v="3"/>
    <s v="Semi-Secured"/>
    <n v="76.33"/>
    <n v="9.18"/>
    <n v="1.4489000000000001"/>
    <n v="1.9059999999999999"/>
    <x v="1"/>
    <n v="608"/>
    <s v="Under Review"/>
    <s v="18-12-2022"/>
    <m/>
    <n v="48"/>
    <n v="0"/>
  </r>
  <r>
    <x v="593"/>
    <s v="CUST0011"/>
    <x v="5"/>
    <x v="2"/>
    <x v="1"/>
    <s v="Unsecured"/>
    <n v="14.36"/>
    <n v="9.2200000000000006"/>
    <n v="0.1003"/>
    <n v="0.2326"/>
    <x v="2"/>
    <n v="611"/>
    <s v="Under Review"/>
    <s v="05-08-2024"/>
    <m/>
    <n v="84"/>
    <n v="4.4400000000000004"/>
  </r>
  <r>
    <x v="594"/>
    <s v="CUST0128"/>
    <x v="1"/>
    <x v="2"/>
    <x v="1"/>
    <s v="Secured"/>
    <n v="98.3"/>
    <n v="10.66"/>
    <n v="1.2714000000000001"/>
    <n v="1.0964"/>
    <x v="0"/>
    <n v="871"/>
    <s v="approved"/>
    <s v="07-04-2024"/>
    <s v="22-04-2024"/>
    <n v="180"/>
    <n v="53.7"/>
  </r>
  <r>
    <x v="595"/>
    <s v="CUST0182"/>
    <x v="4"/>
    <x v="2"/>
    <x v="0"/>
    <s v="Semi-Secured"/>
    <n v="41.11"/>
    <n v="17.809999999999999"/>
    <n v="0.3085"/>
    <n v="0.65639999999999998"/>
    <x v="3"/>
    <n v="835"/>
    <s v="approved"/>
    <s v="28-02-2023"/>
    <s v="02-03-2023"/>
    <n v="180"/>
    <n v="25.07"/>
  </r>
  <r>
    <x v="596"/>
    <s v="CUST0310"/>
    <x v="2"/>
    <x v="1"/>
    <x v="3"/>
    <s v="Unsecured"/>
    <n v="37.99"/>
    <n v="9.69"/>
    <n v="0.1991"/>
    <n v="0.4955"/>
    <x v="3"/>
    <n v="868"/>
    <s v="approved"/>
    <s v="14-10-2022"/>
    <s v="25-10-2022"/>
    <n v="120"/>
    <n v="29.43"/>
  </r>
  <r>
    <x v="597"/>
    <s v="CUST0462"/>
    <x v="6"/>
    <x v="1"/>
    <x v="4"/>
    <s v="Unsecured"/>
    <n v="40.520000000000003"/>
    <n v="11.59"/>
    <n v="0.32700000000000001"/>
    <n v="1.3379000000000001"/>
    <x v="0"/>
    <n v="845"/>
    <s v="approved"/>
    <s v="18-05-2023"/>
    <s v="21-05-2023"/>
    <n v="36"/>
    <n v="34.950000000000003"/>
  </r>
  <r>
    <x v="598"/>
    <s v="CUST0028"/>
    <x v="3"/>
    <x v="1"/>
    <x v="3"/>
    <s v="Semi-Secured"/>
    <n v="87.34"/>
    <n v="10.73"/>
    <n v="1.5124"/>
    <n v="0.88549999999999995"/>
    <x v="0"/>
    <n v="562"/>
    <s v="approved"/>
    <s v="08-09-2024"/>
    <s v="10-09-2024"/>
    <n v="240"/>
    <n v="34.9"/>
  </r>
  <r>
    <x v="599"/>
    <s v="CUST0085"/>
    <x v="9"/>
    <x v="0"/>
    <x v="2"/>
    <s v="Semi-Secured"/>
    <n v="71.400000000000006"/>
    <n v="7.77"/>
    <n v="0.59119999999999995"/>
    <n v="0.58699999999999997"/>
    <x v="4"/>
    <n v="849"/>
    <s v="approved"/>
    <s v="07-07-2024"/>
    <s v="14-07-2024"/>
    <n v="240"/>
    <n v="27.41"/>
  </r>
  <r>
    <x v="600"/>
    <s v="CUST0168"/>
    <x v="7"/>
    <x v="3"/>
    <x v="1"/>
    <s v="Semi-Secured"/>
    <n v="58.98"/>
    <n v="15.84"/>
    <n v="0.67830000000000001"/>
    <n v="0.8135"/>
    <x v="1"/>
    <n v="778"/>
    <s v="Rejected "/>
    <s v="02-11-2024"/>
    <m/>
    <n v="240"/>
    <n v="0"/>
  </r>
  <r>
    <x v="601"/>
    <s v="CUST0478"/>
    <x v="2"/>
    <x v="3"/>
    <x v="0"/>
    <s v="Semi-Secured"/>
    <n v="44.55"/>
    <n v="10.44"/>
    <n v="0.31780000000000003"/>
    <n v="1.1393"/>
    <x v="1"/>
    <n v="878"/>
    <s v="approved"/>
    <s v="26-02-2024"/>
    <s v="02-03-2024"/>
    <n v="48"/>
    <n v="0"/>
  </r>
  <r>
    <x v="602"/>
    <s v="CUST0156"/>
    <x v="9"/>
    <x v="4"/>
    <x v="2"/>
    <s v="Unsecured"/>
    <n v="57.36"/>
    <n v="16.59"/>
    <n v="0.4173"/>
    <n v="0.82350000000000001"/>
    <x v="2"/>
    <n v="775"/>
    <s v="Under Review"/>
    <s v="08-03-2023"/>
    <m/>
    <n v="240"/>
    <n v="5.76"/>
  </r>
  <r>
    <x v="603"/>
    <s v="CUST0136"/>
    <x v="0"/>
    <x v="0"/>
    <x v="2"/>
    <s v="Unsecured"/>
    <n v="91.6"/>
    <n v="14.9"/>
    <n v="0.61499999999999999"/>
    <n v="1.2758"/>
    <x v="4"/>
    <n v="608"/>
    <s v="approved"/>
    <s v="02-02-2024"/>
    <s v="16-02-2024"/>
    <n v="180"/>
    <n v="45.67"/>
  </r>
  <r>
    <x v="604"/>
    <s v="CUST0281"/>
    <x v="3"/>
    <x v="3"/>
    <x v="5"/>
    <s v="Secured"/>
    <n v="67.11"/>
    <n v="13.99"/>
    <n v="1.0226999999999999"/>
    <n v="1.8334999999999999"/>
    <x v="3"/>
    <n v="601"/>
    <s v="approved"/>
    <s v="07-06-2024"/>
    <s v="15-06-2024"/>
    <n v="48"/>
    <n v="22.24"/>
  </r>
  <r>
    <x v="605"/>
    <s v="CUST0499"/>
    <x v="2"/>
    <x v="0"/>
    <x v="5"/>
    <s v="Unsecured"/>
    <n v="80.37"/>
    <n v="16.559999999999999"/>
    <n v="1.0709"/>
    <n v="2.3008000000000002"/>
    <x v="3"/>
    <n v="881"/>
    <s v="approved"/>
    <s v="10-11-2022"/>
    <s v="25-11-2022"/>
    <n v="48"/>
    <n v="14.77"/>
  </r>
  <r>
    <x v="606"/>
    <s v="CUST0381"/>
    <x v="2"/>
    <x v="1"/>
    <x v="5"/>
    <s v="Unsecured"/>
    <n v="30.61"/>
    <n v="14.35"/>
    <n v="0.58850000000000002"/>
    <n v="1.4746999999999999"/>
    <x v="4"/>
    <n v="745"/>
    <s v="approved"/>
    <s v="11-06-2024"/>
    <s v="18-06-2024"/>
    <n v="24"/>
    <n v="24.27"/>
  </r>
  <r>
    <x v="607"/>
    <s v="CUST0016"/>
    <x v="3"/>
    <x v="3"/>
    <x v="1"/>
    <s v="Unsecured"/>
    <n v="24.33"/>
    <n v="12.91"/>
    <n v="0.47139999999999999"/>
    <n v="0.65159999999999996"/>
    <x v="0"/>
    <n v="580"/>
    <s v="approved"/>
    <s v="27-04-2023"/>
    <s v="02-05-2023"/>
    <n v="48"/>
    <n v="7.46"/>
  </r>
  <r>
    <x v="608"/>
    <s v="CUST0307"/>
    <x v="3"/>
    <x v="2"/>
    <x v="3"/>
    <s v="Secured"/>
    <n v="10.97"/>
    <n v="15.61"/>
    <n v="7.9500000000000001E-2"/>
    <n v="0.18110000000000001"/>
    <x v="0"/>
    <n v="830"/>
    <s v="approved"/>
    <s v="08-11-2022"/>
    <s v="09-11-2022"/>
    <n v="120"/>
    <n v="1.1200000000000001"/>
  </r>
  <r>
    <x v="609"/>
    <s v="CUST0432"/>
    <x v="3"/>
    <x v="3"/>
    <x v="0"/>
    <s v="Semi-Secured"/>
    <n v="9.66"/>
    <n v="10.91"/>
    <n v="6.2799999999999995E-2"/>
    <n v="0.44979999999999998"/>
    <x v="1"/>
    <n v="779"/>
    <s v="approved"/>
    <s v="01-01-2022"/>
    <s v="15-01-2022"/>
    <n v="24"/>
    <n v="0"/>
  </r>
  <r>
    <x v="610"/>
    <s v="CUST0460"/>
    <x v="2"/>
    <x v="1"/>
    <x v="1"/>
    <s v="Unsecured"/>
    <n v="59.74"/>
    <n v="13.29"/>
    <n v="1.0441"/>
    <n v="1.3682000000000001"/>
    <x v="3"/>
    <n v="818"/>
    <s v="approved"/>
    <s v="04-08-2024"/>
    <s v="14-08-2024"/>
    <n v="60"/>
    <n v="49.26"/>
  </r>
  <r>
    <x v="611"/>
    <s v="CUST0264"/>
    <x v="8"/>
    <x v="1"/>
    <x v="5"/>
    <s v="Secured"/>
    <n v="69.209999999999994"/>
    <n v="16.87"/>
    <n v="1.0364"/>
    <n v="1.0588"/>
    <x v="0"/>
    <n v="580"/>
    <s v="Under Review"/>
    <s v="08-11-2024"/>
    <m/>
    <n v="180"/>
    <n v="24.95"/>
  </r>
  <r>
    <x v="612"/>
    <s v="CUST0215"/>
    <x v="6"/>
    <x v="3"/>
    <x v="0"/>
    <s v="Unsecured"/>
    <n v="21.84"/>
    <n v="15.24"/>
    <n v="0.12130000000000001"/>
    <n v="1.9737"/>
    <x v="2"/>
    <n v="716"/>
    <s v="approved"/>
    <s v="30-10-2022"/>
    <s v="01-11-2022"/>
    <n v="12"/>
    <n v="20.72"/>
  </r>
  <r>
    <x v="613"/>
    <s v="CUST0145"/>
    <x v="3"/>
    <x v="3"/>
    <x v="5"/>
    <s v="Secured"/>
    <n v="72.150000000000006"/>
    <n v="8.85"/>
    <n v="1.0581"/>
    <n v="0.64219999999999999"/>
    <x v="2"/>
    <n v="704"/>
    <s v="Under Review"/>
    <s v="06-03-2023"/>
    <m/>
    <n v="240"/>
    <n v="62.14"/>
  </r>
  <r>
    <x v="614"/>
    <s v="CUST0201"/>
    <x v="6"/>
    <x v="3"/>
    <x v="1"/>
    <s v="Secured"/>
    <n v="4.1100000000000003"/>
    <n v="10.27"/>
    <n v="3.2099999999999997E-2"/>
    <n v="4.48E-2"/>
    <x v="0"/>
    <n v="887"/>
    <s v="approved"/>
    <s v="25-10-2023"/>
    <s v="02-11-2023"/>
    <n v="180"/>
    <n v="0.88"/>
  </r>
  <r>
    <x v="615"/>
    <s v="CUST0217"/>
    <x v="3"/>
    <x v="2"/>
    <x v="0"/>
    <s v="Secured"/>
    <n v="1.74"/>
    <n v="18"/>
    <n v="1.9599999999999999E-2"/>
    <n v="2.8000000000000001E-2"/>
    <x v="4"/>
    <n v="643"/>
    <s v="Rejected"/>
    <s v="28-03-2022"/>
    <m/>
    <n v="180"/>
    <n v="1.48"/>
  </r>
  <r>
    <x v="616"/>
    <s v="CUST0491"/>
    <x v="7"/>
    <x v="4"/>
    <x v="0"/>
    <s v="Secured"/>
    <n v="42.37"/>
    <n v="14.45"/>
    <n v="0.66400000000000003"/>
    <n v="0.80459999999999998"/>
    <x v="4"/>
    <n v="556"/>
    <s v="approved"/>
    <s v="03-08-2022"/>
    <s v="11-08-2022"/>
    <n v="84"/>
    <n v="32.020000000000003"/>
  </r>
  <r>
    <x v="617"/>
    <s v="CUST0076"/>
    <x v="3"/>
    <x v="2"/>
    <x v="4"/>
    <s v="Semi-Secured"/>
    <n v="39.68"/>
    <n v="14"/>
    <n v="0.74990000000000001"/>
    <n v="1.0843"/>
    <x v="0"/>
    <n v="666"/>
    <s v="Rejected "/>
    <s v="22-03-2022"/>
    <m/>
    <n v="48"/>
    <n v="19.309999999999999"/>
  </r>
  <r>
    <x v="618"/>
    <s v="CUST0276"/>
    <x v="0"/>
    <x v="0"/>
    <x v="4"/>
    <s v="Unsecured"/>
    <n v="2.77"/>
    <n v="18.12"/>
    <n v="1.6500000000000001E-2"/>
    <n v="5.0099999999999999E-2"/>
    <x v="0"/>
    <n v="891"/>
    <s v="approved"/>
    <s v="18-04-2023"/>
    <s v="03-05-2023"/>
    <n v="120"/>
    <n v="1.02"/>
  </r>
  <r>
    <x v="619"/>
    <s v="CUST0154"/>
    <x v="9"/>
    <x v="4"/>
    <x v="0"/>
    <s v="Semi-Secured"/>
    <n v="26.16"/>
    <n v="13.34"/>
    <n v="0.1467"/>
    <n v="0.33689999999999998"/>
    <x v="3"/>
    <n v="606"/>
    <s v="approved"/>
    <s v="05-01-2022"/>
    <s v="12-01-2022"/>
    <n v="180"/>
    <n v="3.68"/>
  </r>
  <r>
    <x v="620"/>
    <s v="CUST0275"/>
    <x v="5"/>
    <x v="1"/>
    <x v="1"/>
    <s v="Semi-Secured"/>
    <n v="86.99"/>
    <n v="15.93"/>
    <n v="1.4632000000000001"/>
    <n v="7.8898000000000001"/>
    <x v="0"/>
    <n v="748"/>
    <s v="approved"/>
    <s v="14-03-2023"/>
    <s v="23-03-2023"/>
    <n v="12"/>
    <n v="57.6"/>
  </r>
  <r>
    <x v="621"/>
    <s v="CUST0121"/>
    <x v="2"/>
    <x v="2"/>
    <x v="0"/>
    <s v="Unsecured"/>
    <n v="18.55"/>
    <n v="7.66"/>
    <n v="0.21229999999999999"/>
    <n v="0.28599999999999998"/>
    <x v="3"/>
    <n v="602"/>
    <s v="approved"/>
    <s v="12-02-2022"/>
    <s v="14-02-2022"/>
    <n v="84"/>
    <n v="3.9"/>
  </r>
  <r>
    <x v="622"/>
    <s v="CUST0337"/>
    <x v="7"/>
    <x v="3"/>
    <x v="3"/>
    <s v="Secured"/>
    <n v="90.69"/>
    <n v="9.3000000000000007"/>
    <n v="0.58620000000000005"/>
    <n v="1.8957999999999999"/>
    <x v="4"/>
    <n v="659"/>
    <s v="approved"/>
    <s v="21-05-2022"/>
    <s v="23-05-2022"/>
    <n v="60"/>
    <n v="84.83"/>
  </r>
  <r>
    <x v="623"/>
    <s v="CUST0002"/>
    <x v="6"/>
    <x v="0"/>
    <x v="4"/>
    <s v="Secured"/>
    <n v="12.22"/>
    <n v="8.84"/>
    <n v="0.20150000000000001"/>
    <n v="0.1087"/>
    <x v="0"/>
    <n v="657"/>
    <s v="approved"/>
    <s v="08-09-2022"/>
    <s v="16-09-2022"/>
    <n v="240"/>
    <n v="8.16"/>
  </r>
  <r>
    <x v="624"/>
    <s v="CUST0404"/>
    <x v="8"/>
    <x v="3"/>
    <x v="2"/>
    <s v="Unsecured"/>
    <n v="80.849999999999994"/>
    <n v="10.25"/>
    <n v="0.4264"/>
    <n v="3.7402000000000002"/>
    <x v="1"/>
    <n v="700"/>
    <s v="Rejected"/>
    <s v="26-10-2022"/>
    <m/>
    <n v="24"/>
    <n v="0"/>
  </r>
  <r>
    <x v="625"/>
    <s v="CUST0354"/>
    <x v="5"/>
    <x v="4"/>
    <x v="3"/>
    <s v="Semi-Secured"/>
    <n v="35.79"/>
    <n v="11.78"/>
    <n v="0.58520000000000005"/>
    <n v="1.6811"/>
    <x v="2"/>
    <n v="658"/>
    <s v="approved"/>
    <s v="11-03-2023"/>
    <s v="14-03-2023"/>
    <n v="24"/>
    <n v="9.36"/>
  </r>
  <r>
    <x v="626"/>
    <s v="CUST0383"/>
    <x v="8"/>
    <x v="4"/>
    <x v="0"/>
    <s v="Unsecured"/>
    <n v="56.19"/>
    <n v="11.04"/>
    <n v="0.59189999999999998"/>
    <n v="4.9672000000000001"/>
    <x v="5"/>
    <n v="683"/>
    <s v="approved"/>
    <s v="21-01-2023"/>
    <s v="22-01-2023"/>
    <n v="12"/>
    <n v="0"/>
  </r>
  <r>
    <x v="627"/>
    <s v="CUST0341"/>
    <x v="3"/>
    <x v="3"/>
    <x v="3"/>
    <s v="Semi-Secured"/>
    <n v="83.91"/>
    <n v="16.98"/>
    <n v="0.52680000000000005"/>
    <n v="4.1478999999999999"/>
    <x v="2"/>
    <n v="829"/>
    <s v="approved"/>
    <s v="27-08-2022"/>
    <s v="06-09-2022"/>
    <n v="24"/>
    <n v="18.07"/>
  </r>
  <r>
    <x v="628"/>
    <s v="CUST0372"/>
    <x v="3"/>
    <x v="0"/>
    <x v="5"/>
    <s v="Secured"/>
    <n v="78.83"/>
    <n v="10.210000000000001"/>
    <n v="1.0291999999999999"/>
    <n v="1.0508999999999999"/>
    <x v="4"/>
    <n v="743"/>
    <s v="approved"/>
    <s v="07-08-2022"/>
    <s v="08-08-2022"/>
    <n v="120"/>
    <n v="70.8"/>
  </r>
  <r>
    <x v="629"/>
    <s v="CUST0357"/>
    <x v="7"/>
    <x v="1"/>
    <x v="2"/>
    <s v="Unsecured"/>
    <n v="34.65"/>
    <n v="8.32"/>
    <n v="0.44919999999999999"/>
    <n v="1.5722"/>
    <x v="0"/>
    <n v="796"/>
    <s v="Under Review"/>
    <s v="07-09-2023"/>
    <m/>
    <n v="24"/>
    <n v="15.45"/>
  </r>
  <r>
    <x v="630"/>
    <s v="CUST0095"/>
    <x v="8"/>
    <x v="4"/>
    <x v="5"/>
    <s v="Semi-Secured"/>
    <n v="60.36"/>
    <n v="8.75"/>
    <n v="1.1841999999999999"/>
    <n v="0.96350000000000002"/>
    <x v="4"/>
    <n v="859"/>
    <s v="approved"/>
    <s v="10-01-2023"/>
    <s v="20-01-2023"/>
    <n v="84"/>
    <n v="16.93"/>
  </r>
  <r>
    <x v="631"/>
    <s v="CUST0142"/>
    <x v="7"/>
    <x v="2"/>
    <x v="5"/>
    <s v="Secured"/>
    <n v="81.349999999999994"/>
    <n v="13.85"/>
    <n v="1.2493000000000001"/>
    <n v="1.8866000000000001"/>
    <x v="2"/>
    <n v="727"/>
    <s v="Rejected "/>
    <s v="02-09-2023"/>
    <m/>
    <n v="60"/>
    <n v="15.08"/>
  </r>
  <r>
    <x v="632"/>
    <s v="CUST0160"/>
    <x v="2"/>
    <x v="0"/>
    <x v="0"/>
    <s v="Unsecured"/>
    <n v="27.64"/>
    <n v="8.26"/>
    <n v="0.53159999999999996"/>
    <n v="2.4077000000000002"/>
    <x v="1"/>
    <n v="752"/>
    <s v="approved"/>
    <s v="29-03-2022"/>
    <s v="06-04-2022"/>
    <n v="12"/>
    <n v="0"/>
  </r>
  <r>
    <x v="633"/>
    <s v="CUST0055"/>
    <x v="7"/>
    <x v="4"/>
    <x v="5"/>
    <s v="Semi-Secured"/>
    <n v="89.61"/>
    <n v="11.17"/>
    <n v="0.69689999999999996"/>
    <n v="4.1836000000000002"/>
    <x v="1"/>
    <n v="648"/>
    <s v="approved"/>
    <s v="24-03-2023"/>
    <s v="05-04-2023"/>
    <n v="24"/>
    <n v="0"/>
  </r>
  <r>
    <x v="634"/>
    <s v="CUST0491"/>
    <x v="5"/>
    <x v="4"/>
    <x v="3"/>
    <s v="Secured"/>
    <n v="68.459999999999994"/>
    <n v="13.84"/>
    <n v="1.0918000000000001"/>
    <n v="1.8653"/>
    <x v="0"/>
    <n v="556"/>
    <s v="approved"/>
    <s v="03-05-2023"/>
    <s v="04-05-2023"/>
    <n v="48"/>
    <n v="31.85"/>
  </r>
  <r>
    <x v="635"/>
    <s v="CUST0423"/>
    <x v="5"/>
    <x v="3"/>
    <x v="4"/>
    <s v="Secured"/>
    <n v="41.05"/>
    <n v="17.52"/>
    <n v="0.38240000000000002"/>
    <n v="1.1956"/>
    <x v="2"/>
    <n v="885"/>
    <s v="approved"/>
    <s v="10-05-2024"/>
    <s v="15-05-2024"/>
    <n v="48"/>
    <n v="26.73"/>
  </r>
  <r>
    <x v="636"/>
    <s v="CUST0208"/>
    <x v="4"/>
    <x v="4"/>
    <x v="0"/>
    <s v="Unsecured"/>
    <n v="69.44"/>
    <n v="16.46"/>
    <n v="0.95150000000000001"/>
    <n v="1.9843"/>
    <x v="3"/>
    <n v="828"/>
    <s v="Rejected "/>
    <s v="24-03-2022"/>
    <m/>
    <n v="48"/>
    <n v="20.57"/>
  </r>
  <r>
    <x v="637"/>
    <s v="CUST0037"/>
    <x v="2"/>
    <x v="4"/>
    <x v="2"/>
    <s v="Unsecured"/>
    <n v="95.98"/>
    <n v="14.67"/>
    <n v="1.5125"/>
    <n v="8.6480999999999995"/>
    <x v="0"/>
    <n v="787"/>
    <s v="approved"/>
    <s v="01-12-2023"/>
    <s v="05-12-2023"/>
    <n v="12"/>
    <n v="46.07"/>
  </r>
  <r>
    <x v="638"/>
    <s v="CUST0064"/>
    <x v="3"/>
    <x v="3"/>
    <x v="3"/>
    <s v="Unsecured"/>
    <n v="66.290000000000006"/>
    <n v="12.38"/>
    <n v="0.53190000000000004"/>
    <n v="2.2138"/>
    <x v="3"/>
    <n v="895"/>
    <s v="approved"/>
    <s v="25-12-2023"/>
    <s v="29-12-2023"/>
    <n v="36"/>
    <n v="55.65"/>
  </r>
  <r>
    <x v="639"/>
    <s v="CUST0251"/>
    <x v="0"/>
    <x v="3"/>
    <x v="3"/>
    <s v="Secured"/>
    <n v="25.96"/>
    <n v="9.24"/>
    <n v="0.43409999999999999"/>
    <n v="2.2730999999999999"/>
    <x v="0"/>
    <n v="751"/>
    <s v="approved"/>
    <s v="16-08-2023"/>
    <s v="20-08-2023"/>
    <n v="12"/>
    <n v="11.72"/>
  </r>
  <r>
    <x v="640"/>
    <s v="CUST0144"/>
    <x v="1"/>
    <x v="1"/>
    <x v="1"/>
    <s v="Unsecured"/>
    <n v="78.78"/>
    <n v="13.95"/>
    <n v="0.80489999999999995"/>
    <n v="2.1507999999999998"/>
    <x v="0"/>
    <n v="878"/>
    <s v="Rejected"/>
    <s v="19-07-2023"/>
    <m/>
    <n v="48"/>
    <n v="64.09"/>
  </r>
  <r>
    <x v="641"/>
    <s v="CUST0246"/>
    <x v="6"/>
    <x v="1"/>
    <x v="2"/>
    <s v="Secured"/>
    <n v="78.319999999999993"/>
    <n v="11.73"/>
    <n v="1.5505"/>
    <n v="0.84770000000000001"/>
    <x v="2"/>
    <n v="878"/>
    <s v="Rejected"/>
    <s v="13-08-2022"/>
    <m/>
    <n v="240"/>
    <n v="25.65"/>
  </r>
  <r>
    <x v="642"/>
    <s v="CUST0051"/>
    <x v="7"/>
    <x v="2"/>
    <x v="4"/>
    <s v="Semi-Secured"/>
    <n v="40.97"/>
    <n v="18.03"/>
    <n v="0.2707"/>
    <n v="1.0409999999999999"/>
    <x v="4"/>
    <n v="722"/>
    <s v="Rejected"/>
    <s v="21-12-2024"/>
    <m/>
    <n v="60"/>
    <n v="36.200000000000003"/>
  </r>
  <r>
    <x v="643"/>
    <s v="CUST0002"/>
    <x v="1"/>
    <x v="0"/>
    <x v="4"/>
    <s v="Semi-Secured"/>
    <n v="77.2"/>
    <n v="11.25"/>
    <n v="0.94299999999999995"/>
    <n v="2.5366"/>
    <x v="1"/>
    <n v="657"/>
    <s v="Rejected "/>
    <s v="20-09-2023"/>
    <m/>
    <n v="36"/>
    <n v="0"/>
  </r>
  <r>
    <x v="644"/>
    <s v="CUST0357"/>
    <x v="7"/>
    <x v="2"/>
    <x v="2"/>
    <s v="Semi-Secured"/>
    <n v="40.79"/>
    <n v="14.12"/>
    <n v="0.54900000000000004"/>
    <n v="1.9608000000000001"/>
    <x v="0"/>
    <n v="796"/>
    <s v="approved"/>
    <s v="06-02-2023"/>
    <s v="21-02-2023"/>
    <n v="24"/>
    <n v="12.57"/>
  </r>
  <r>
    <x v="645"/>
    <s v="CUST0242"/>
    <x v="6"/>
    <x v="2"/>
    <x v="4"/>
    <s v="Unsecured"/>
    <n v="23.53"/>
    <n v="7.68"/>
    <n v="0.14460000000000001"/>
    <n v="0.7339"/>
    <x v="3"/>
    <n v="565"/>
    <s v="approved"/>
    <s v="31-03-2022"/>
    <s v="04-04-2022"/>
    <n v="36"/>
    <n v="11.69"/>
  </r>
  <r>
    <x v="646"/>
    <s v="CUST0053"/>
    <x v="5"/>
    <x v="1"/>
    <x v="0"/>
    <s v="Secured"/>
    <n v="22.85"/>
    <n v="11.58"/>
    <n v="0.1268"/>
    <n v="2.0257000000000001"/>
    <x v="2"/>
    <n v="759"/>
    <s v="approved"/>
    <s v="29-07-2023"/>
    <s v="09-08-2023"/>
    <n v="12"/>
    <n v="13.72"/>
  </r>
  <r>
    <x v="647"/>
    <s v="CUST0175"/>
    <x v="6"/>
    <x v="2"/>
    <x v="1"/>
    <s v="Secured"/>
    <n v="80.739999999999995"/>
    <n v="13.41"/>
    <n v="1.1656"/>
    <n v="2.1825000000000001"/>
    <x v="1"/>
    <n v="826"/>
    <s v="approved"/>
    <s v="22-07-2023"/>
    <s v="31-07-2023"/>
    <n v="48"/>
    <n v="0"/>
  </r>
  <r>
    <x v="648"/>
    <s v="CUST0374"/>
    <x v="9"/>
    <x v="1"/>
    <x v="2"/>
    <s v="Unsecured"/>
    <n v="88.86"/>
    <n v="13.04"/>
    <n v="0.75"/>
    <n v="2.0236999999999998"/>
    <x v="1"/>
    <n v="725"/>
    <s v="approved"/>
    <s v="16-12-2023"/>
    <s v="31-12-2023"/>
    <n v="60"/>
    <n v="0"/>
  </r>
  <r>
    <x v="649"/>
    <s v="CUST0357"/>
    <x v="1"/>
    <x v="0"/>
    <x v="0"/>
    <s v="Secured"/>
    <n v="98.09"/>
    <n v="14.84"/>
    <n v="0.77380000000000004"/>
    <n v="3.3925999999999998"/>
    <x v="3"/>
    <n v="796"/>
    <s v="Rejected "/>
    <s v="03-04-2022"/>
    <m/>
    <n v="36"/>
    <n v="70.88"/>
  </r>
  <r>
    <x v="650"/>
    <s v="CUST0068"/>
    <x v="7"/>
    <x v="1"/>
    <x v="1"/>
    <s v="Semi-Secured"/>
    <n v="45.5"/>
    <n v="7.85"/>
    <n v="0.7228"/>
    <n v="1.1075999999999999"/>
    <x v="4"/>
    <n v="617"/>
    <s v="Rejected "/>
    <s v="06-09-2023"/>
    <m/>
    <n v="48"/>
    <n v="36.83"/>
  </r>
  <r>
    <x v="651"/>
    <s v="CUST0427"/>
    <x v="1"/>
    <x v="1"/>
    <x v="3"/>
    <s v="Secured"/>
    <n v="17.97"/>
    <n v="9.43"/>
    <n v="0.31709999999999999"/>
    <n v="0.23180000000000001"/>
    <x v="1"/>
    <n v="885"/>
    <s v="approved"/>
    <s v="19-11-2022"/>
    <s v="23-11-2022"/>
    <n v="120"/>
    <n v="0"/>
  </r>
  <r>
    <x v="652"/>
    <s v="CUST0223"/>
    <x v="6"/>
    <x v="4"/>
    <x v="4"/>
    <s v="Semi-Secured"/>
    <n v="52.51"/>
    <n v="14.95"/>
    <n v="1.0107999999999999"/>
    <n v="1.0118"/>
    <x v="0"/>
    <n v="862"/>
    <s v="Rejected"/>
    <s v="27-12-2024"/>
    <m/>
    <n v="84"/>
    <n v="34.729999999999997"/>
  </r>
  <r>
    <x v="653"/>
    <s v="CUST0089"/>
    <x v="4"/>
    <x v="1"/>
    <x v="4"/>
    <s v="Unsecured"/>
    <n v="26.76"/>
    <n v="15.57"/>
    <n v="0.44359999999999999"/>
    <n v="2.4224999999999999"/>
    <x v="3"/>
    <n v="782"/>
    <s v="approved"/>
    <s v="29-08-2023"/>
    <s v="05-09-2023"/>
    <n v="12"/>
    <n v="20.25"/>
  </r>
  <r>
    <x v="654"/>
    <s v="CUST0298"/>
    <x v="8"/>
    <x v="4"/>
    <x v="1"/>
    <s v="Secured"/>
    <n v="73.959999999999994"/>
    <n v="16.93"/>
    <n v="0.99109999999999998"/>
    <n v="1.2821"/>
    <x v="2"/>
    <n v="623"/>
    <s v="Rejected "/>
    <s v="04-10-2022"/>
    <m/>
    <n v="120"/>
    <n v="10.72"/>
  </r>
  <r>
    <x v="655"/>
    <s v="CUST0410"/>
    <x v="1"/>
    <x v="4"/>
    <x v="1"/>
    <s v="Semi-Secured"/>
    <n v="85.97"/>
    <n v="8.32"/>
    <n v="1.1249"/>
    <n v="3.9007000000000001"/>
    <x v="4"/>
    <n v="738"/>
    <s v="approved"/>
    <s v="11-07-2022"/>
    <s v="16-07-2022"/>
    <n v="24"/>
    <n v="27.68"/>
  </r>
  <r>
    <x v="656"/>
    <s v="CUST0023"/>
    <x v="2"/>
    <x v="1"/>
    <x v="2"/>
    <s v="Secured"/>
    <n v="80.48"/>
    <n v="14.5"/>
    <n v="1.0277000000000001"/>
    <n v="1.099"/>
    <x v="1"/>
    <n v="678"/>
    <s v="approved"/>
    <s v="14-06-2022"/>
    <s v="26-06-2022"/>
    <n v="180"/>
    <n v="0"/>
  </r>
  <r>
    <x v="657"/>
    <s v="CUST0349"/>
    <x v="7"/>
    <x v="3"/>
    <x v="1"/>
    <s v="Secured"/>
    <n v="76.78"/>
    <n v="16.03"/>
    <n v="1.1796"/>
    <n v="6.9673999999999996"/>
    <x v="1"/>
    <n v="698"/>
    <s v="Under Review"/>
    <s v="04-12-2022"/>
    <m/>
    <n v="12"/>
    <n v="0"/>
  </r>
  <r>
    <x v="658"/>
    <s v="CUST0300"/>
    <x v="8"/>
    <x v="0"/>
    <x v="0"/>
    <s v="Secured"/>
    <n v="48.6"/>
    <n v="12.33"/>
    <n v="0.89490000000000003"/>
    <n v="0.86650000000000005"/>
    <x v="1"/>
    <n v="872"/>
    <s v="Rejected "/>
    <s v="22-02-2022"/>
    <m/>
    <n v="84"/>
    <n v="0"/>
  </r>
  <r>
    <x v="659"/>
    <s v="CUST0161"/>
    <x v="2"/>
    <x v="0"/>
    <x v="5"/>
    <s v="Semi-Secured"/>
    <n v="29.7"/>
    <n v="9.25"/>
    <n v="0.3916"/>
    <n v="0.94789999999999996"/>
    <x v="2"/>
    <n v="837"/>
    <s v="Rejected "/>
    <s v="03-09-2024"/>
    <m/>
    <n v="36"/>
    <n v="10.220000000000001"/>
  </r>
  <r>
    <x v="660"/>
    <s v="CUST0078"/>
    <x v="1"/>
    <x v="3"/>
    <x v="5"/>
    <s v="Semi-Secured"/>
    <n v="79.040000000000006"/>
    <n v="12.66"/>
    <n v="0.99650000000000005"/>
    <n v="0.98240000000000005"/>
    <x v="1"/>
    <n v="848"/>
    <s v="approved"/>
    <s v="11-04-2022"/>
    <s v="12-04-2022"/>
    <n v="180"/>
    <n v="0"/>
  </r>
  <r>
    <x v="661"/>
    <s v="CUST0194"/>
    <x v="3"/>
    <x v="3"/>
    <x v="1"/>
    <s v="Unsecured"/>
    <n v="72.67"/>
    <n v="9.15"/>
    <n v="0.77510000000000001"/>
    <n v="3.3249"/>
    <x v="3"/>
    <n v="719"/>
    <s v="approved"/>
    <s v="02-11-2022"/>
    <s v="15-11-2022"/>
    <n v="24"/>
    <n v="23.91"/>
  </r>
  <r>
    <x v="662"/>
    <s v="CUST0339"/>
    <x v="9"/>
    <x v="3"/>
    <x v="4"/>
    <s v="Secured"/>
    <n v="78.73"/>
    <n v="7.96"/>
    <n v="1.2372000000000001"/>
    <n v="0.75060000000000004"/>
    <x v="1"/>
    <n v="758"/>
    <s v="Rejected"/>
    <s v="08-05-2023"/>
    <m/>
    <n v="180"/>
    <n v="0"/>
  </r>
  <r>
    <x v="663"/>
    <s v="CUST0286"/>
    <x v="0"/>
    <x v="2"/>
    <x v="4"/>
    <s v="Secured"/>
    <n v="77.459999999999994"/>
    <n v="17.98"/>
    <n v="1.3821000000000001"/>
    <n v="1.1942999999999999"/>
    <x v="3"/>
    <n v="652"/>
    <s v="Rejected"/>
    <s v="13-05-2022"/>
    <m/>
    <n v="240"/>
    <n v="11.74"/>
  </r>
  <r>
    <x v="664"/>
    <s v="CUST0444"/>
    <x v="2"/>
    <x v="3"/>
    <x v="5"/>
    <s v="Secured"/>
    <n v="89.13"/>
    <n v="15.62"/>
    <n v="0.7954"/>
    <n v="2.1495000000000002"/>
    <x v="3"/>
    <n v="839"/>
    <s v="approved"/>
    <s v="28-08-2024"/>
    <s v="05-09-2024"/>
    <n v="60"/>
    <n v="75.62"/>
  </r>
  <r>
    <x v="665"/>
    <s v="CUST0368"/>
    <x v="6"/>
    <x v="2"/>
    <x v="0"/>
    <s v="Secured"/>
    <n v="40.57"/>
    <n v="14.9"/>
    <n v="0.28899999999999998"/>
    <n v="0.65210000000000001"/>
    <x v="2"/>
    <n v="886"/>
    <s v="Rejected "/>
    <s v="28-08-2023"/>
    <m/>
    <n v="120"/>
    <n v="29.09"/>
  </r>
  <r>
    <x v="666"/>
    <s v="CUST0342"/>
    <x v="7"/>
    <x v="1"/>
    <x v="4"/>
    <s v="Secured"/>
    <n v="3.05"/>
    <n v="15.82"/>
    <n v="2.12E-2"/>
    <n v="4.2000000000000003E-2"/>
    <x v="0"/>
    <n v="825"/>
    <s v="Rejected"/>
    <s v="02-08-2022"/>
    <m/>
    <n v="240"/>
    <n v="1.1100000000000001"/>
  </r>
  <r>
    <x v="667"/>
    <s v="CUST0448"/>
    <x v="9"/>
    <x v="1"/>
    <x v="4"/>
    <s v="Semi-Secured"/>
    <n v="39.6"/>
    <n v="15.75"/>
    <n v="0.64800000000000002"/>
    <n v="3.5882999999999998"/>
    <x v="3"/>
    <n v="756"/>
    <s v="Rejected"/>
    <s v="26-01-2024"/>
    <m/>
    <n v="12"/>
    <n v="15.4"/>
  </r>
  <r>
    <x v="668"/>
    <s v="CUST0492"/>
    <x v="9"/>
    <x v="0"/>
    <x v="3"/>
    <s v="Unsecured"/>
    <n v="31.47"/>
    <n v="16.989999999999998"/>
    <n v="0.39950000000000002"/>
    <n v="0.46139999999999998"/>
    <x v="2"/>
    <n v="854"/>
    <s v="approved"/>
    <s v="08-04-2023"/>
    <s v="20-04-2023"/>
    <n v="240"/>
    <n v="6.06"/>
  </r>
  <r>
    <x v="669"/>
    <s v="CUST0266"/>
    <x v="1"/>
    <x v="3"/>
    <x v="4"/>
    <s v="Semi-Secured"/>
    <n v="97.28"/>
    <n v="16.649999999999999"/>
    <n v="0.57620000000000005"/>
    <n v="1.9683999999999999"/>
    <x v="1"/>
    <n v="890"/>
    <s v="Under Review"/>
    <s v="28-04-2022"/>
    <m/>
    <n v="84"/>
    <n v="0"/>
  </r>
  <r>
    <x v="670"/>
    <s v="CUST0105"/>
    <x v="6"/>
    <x v="4"/>
    <x v="4"/>
    <s v="Secured"/>
    <n v="83.02"/>
    <n v="10.97"/>
    <n v="1.2979000000000001"/>
    <n v="1.1422000000000001"/>
    <x v="3"/>
    <n v="667"/>
    <s v="Rejected"/>
    <s v="29-07-2022"/>
    <m/>
    <n v="120"/>
    <n v="14.66"/>
  </r>
  <r>
    <x v="671"/>
    <s v="CUST0239"/>
    <x v="8"/>
    <x v="2"/>
    <x v="1"/>
    <s v="Semi-Secured"/>
    <n v="97.58"/>
    <n v="8.51"/>
    <n v="1.4814000000000001"/>
    <n v="0.96150000000000002"/>
    <x v="3"/>
    <n v="592"/>
    <s v="Rejected"/>
    <s v="09-04-2024"/>
    <m/>
    <n v="180"/>
    <n v="63.18"/>
  </r>
  <r>
    <x v="672"/>
    <s v="CUST0209"/>
    <x v="9"/>
    <x v="0"/>
    <x v="1"/>
    <s v="Semi-Secured"/>
    <n v="76.37"/>
    <n v="18.079999999999998"/>
    <n v="1.5176000000000001"/>
    <n v="3.8157000000000001"/>
    <x v="0"/>
    <n v="896"/>
    <s v="approved"/>
    <s v="13-04-2024"/>
    <s v="26-04-2024"/>
    <n v="24"/>
    <n v="43.51"/>
  </r>
  <r>
    <x v="673"/>
    <s v="CUST0006"/>
    <x v="1"/>
    <x v="4"/>
    <x v="1"/>
    <s v="Secured"/>
    <n v="59.02"/>
    <n v="12.07"/>
    <n v="0.78180000000000005"/>
    <n v="0.65269999999999995"/>
    <x v="1"/>
    <n v="747"/>
    <s v="Rejected"/>
    <s v="12-02-2024"/>
    <m/>
    <n v="240"/>
    <n v="0"/>
  </r>
  <r>
    <x v="674"/>
    <s v="CUST0255"/>
    <x v="7"/>
    <x v="3"/>
    <x v="5"/>
    <s v="Secured"/>
    <n v="96.08"/>
    <n v="17.579999999999998"/>
    <n v="1.7519"/>
    <n v="2.8012999999999999"/>
    <x v="0"/>
    <n v="663"/>
    <s v="Under Review"/>
    <s v="10-12-2023"/>
    <m/>
    <n v="48"/>
    <n v="20.55"/>
  </r>
  <r>
    <x v="675"/>
    <s v="CUST0037"/>
    <x v="8"/>
    <x v="2"/>
    <x v="0"/>
    <s v="Semi-Secured"/>
    <n v="29.4"/>
    <n v="9.98"/>
    <n v="0.3221"/>
    <n v="0.31559999999999999"/>
    <x v="4"/>
    <n v="787"/>
    <s v="approved"/>
    <s v="13-10-2022"/>
    <s v="26-10-2022"/>
    <n v="180"/>
    <n v="27.85"/>
  </r>
  <r>
    <x v="676"/>
    <s v="CUST0081"/>
    <x v="6"/>
    <x v="2"/>
    <x v="5"/>
    <s v="Semi-Secured"/>
    <n v="15.64"/>
    <n v="10.53"/>
    <n v="0.15740000000000001"/>
    <n v="0.72550000000000003"/>
    <x v="1"/>
    <n v="667"/>
    <s v="Under Review"/>
    <s v="16-03-2022"/>
    <m/>
    <n v="24"/>
    <n v="0"/>
  </r>
  <r>
    <x v="677"/>
    <s v="CUST0151"/>
    <x v="1"/>
    <x v="2"/>
    <x v="5"/>
    <s v="Unsecured"/>
    <n v="94.13"/>
    <n v="11.54"/>
    <n v="0.50070000000000003"/>
    <n v="1.6386000000000001"/>
    <x v="3"/>
    <n v="898"/>
    <s v="approved"/>
    <s v="20-03-2024"/>
    <s v="27-03-2024"/>
    <n v="84"/>
    <n v="44.25"/>
  </r>
  <r>
    <x v="678"/>
    <s v="CUST0356"/>
    <x v="8"/>
    <x v="0"/>
    <x v="0"/>
    <s v="Secured"/>
    <n v="43.23"/>
    <n v="17.829999999999998"/>
    <n v="0.82820000000000005"/>
    <n v="3.9598"/>
    <x v="2"/>
    <n v="578"/>
    <s v="Rejected"/>
    <s v="10-01-2024"/>
    <m/>
    <n v="12"/>
    <n v="18.68"/>
  </r>
  <r>
    <x v="679"/>
    <s v="CUST0447"/>
    <x v="9"/>
    <x v="1"/>
    <x v="2"/>
    <s v="Semi-Secured"/>
    <n v="46.11"/>
    <n v="15.7"/>
    <n v="0.29970000000000002"/>
    <n v="1.6143000000000001"/>
    <x v="3"/>
    <n v="656"/>
    <s v="Under Review"/>
    <s v="29-11-2023"/>
    <m/>
    <n v="36"/>
    <n v="18.559999999999999"/>
  </r>
  <r>
    <x v="680"/>
    <s v="CUST0094"/>
    <x v="2"/>
    <x v="2"/>
    <x v="1"/>
    <s v="Unsecured"/>
    <n v="63.01"/>
    <n v="15.89"/>
    <n v="0.92390000000000005"/>
    <n v="2.2118000000000002"/>
    <x v="2"/>
    <n v="714"/>
    <s v="Rejected"/>
    <s v="10-12-2024"/>
    <m/>
    <n v="36"/>
    <n v="50.83"/>
  </r>
  <r>
    <x v="681"/>
    <s v="CUST0060"/>
    <x v="6"/>
    <x v="3"/>
    <x v="5"/>
    <s v="Secured"/>
    <n v="79.59"/>
    <n v="16.079999999999998"/>
    <n v="0.80700000000000005"/>
    <n v="2.2589000000000001"/>
    <x v="0"/>
    <n v="672"/>
    <s v="Rejected "/>
    <s v="18-12-2024"/>
    <m/>
    <n v="48"/>
    <n v="17.190000000000001"/>
  </r>
  <r>
    <x v="682"/>
    <s v="CUST0192"/>
    <x v="4"/>
    <x v="0"/>
    <x v="1"/>
    <s v="Secured"/>
    <n v="67.040000000000006"/>
    <n v="15.13"/>
    <n v="0.94430000000000003"/>
    <n v="6.0549999999999997"/>
    <x v="2"/>
    <n v="731"/>
    <s v="Under Review"/>
    <s v="13-05-2022"/>
    <m/>
    <n v="12"/>
    <n v="52.48"/>
  </r>
  <r>
    <x v="683"/>
    <s v="CUST0009"/>
    <x v="0"/>
    <x v="3"/>
    <x v="5"/>
    <s v="Secured"/>
    <n v="40.880000000000003"/>
    <n v="13.8"/>
    <n v="0.78239999999999998"/>
    <n v="0.62980000000000003"/>
    <x v="2"/>
    <n v="707"/>
    <s v="approved"/>
    <s v="09-02-2024"/>
    <s v="23-02-2024"/>
    <n v="120"/>
    <n v="31.21"/>
  </r>
  <r>
    <x v="684"/>
    <s v="CUST0310"/>
    <x v="4"/>
    <x v="1"/>
    <x v="1"/>
    <s v="Semi-Secured"/>
    <n v="30.26"/>
    <n v="11.53"/>
    <n v="0.3256"/>
    <n v="0.78990000000000005"/>
    <x v="3"/>
    <n v="868"/>
    <s v="Under Review"/>
    <s v="30-07-2022"/>
    <m/>
    <n v="48"/>
    <n v="10.6"/>
  </r>
  <r>
    <x v="685"/>
    <s v="CUST0292"/>
    <x v="4"/>
    <x v="4"/>
    <x v="2"/>
    <s v="Secured"/>
    <n v="11.73"/>
    <n v="16.38"/>
    <n v="9.7900000000000001E-2"/>
    <n v="0.41460000000000002"/>
    <x v="0"/>
    <n v="883"/>
    <s v="approved"/>
    <s v="23-04-2022"/>
    <s v="30-04-2022"/>
    <n v="36"/>
    <n v="7.38"/>
  </r>
  <r>
    <x v="686"/>
    <s v="CUST0080"/>
    <x v="2"/>
    <x v="0"/>
    <x v="3"/>
    <s v="Unsecured"/>
    <n v="97.26"/>
    <n v="12.36"/>
    <n v="1.5793999999999999"/>
    <n v="2.1812"/>
    <x v="2"/>
    <n v="733"/>
    <s v="Rejected "/>
    <s v="13-04-2023"/>
    <m/>
    <n v="60"/>
    <n v="52.71"/>
  </r>
  <r>
    <x v="687"/>
    <s v="CUST0309"/>
    <x v="3"/>
    <x v="4"/>
    <x v="5"/>
    <s v="Secured"/>
    <n v="66.069999999999993"/>
    <n v="7.69"/>
    <n v="1.1417999999999999"/>
    <n v="1.3299000000000001"/>
    <x v="1"/>
    <n v="698"/>
    <s v="Under Review"/>
    <s v="14-04-2024"/>
    <m/>
    <n v="60"/>
    <n v="0"/>
  </r>
  <r>
    <x v="688"/>
    <s v="CUST0073"/>
    <x v="4"/>
    <x v="2"/>
    <x v="3"/>
    <s v="Unsecured"/>
    <n v="3.96"/>
    <n v="16.12"/>
    <n v="4.3900000000000002E-2"/>
    <n v="7.8899999999999998E-2"/>
    <x v="2"/>
    <n v="883"/>
    <s v="Rejected "/>
    <s v="28-10-2022"/>
    <m/>
    <n v="84"/>
    <n v="1.86"/>
  </r>
  <r>
    <x v="689"/>
    <s v="CUST0196"/>
    <x v="4"/>
    <x v="1"/>
    <x v="4"/>
    <s v="Unsecured"/>
    <n v="63.4"/>
    <n v="9.8800000000000008"/>
    <n v="0.85129999999999995"/>
    <n v="0.83360000000000001"/>
    <x v="1"/>
    <n v="749"/>
    <s v="Rejected "/>
    <s v="26-10-2022"/>
    <m/>
    <n v="120"/>
    <n v="0"/>
  </r>
  <r>
    <x v="690"/>
    <s v="CUST0161"/>
    <x v="4"/>
    <x v="3"/>
    <x v="1"/>
    <s v="Unsecured"/>
    <n v="84.49"/>
    <n v="11.89"/>
    <n v="0.61119999999999997"/>
    <n v="1.8747"/>
    <x v="2"/>
    <n v="837"/>
    <s v="Under Review"/>
    <s v="25-03-2022"/>
    <m/>
    <n v="60"/>
    <n v="69.83"/>
  </r>
  <r>
    <x v="691"/>
    <s v="CUST0386"/>
    <x v="6"/>
    <x v="0"/>
    <x v="1"/>
    <s v="Semi-Secured"/>
    <n v="85.37"/>
    <n v="11.8"/>
    <n v="1.5604"/>
    <n v="4.0106999999999999"/>
    <x v="1"/>
    <n v="686"/>
    <s v="approved"/>
    <s v="03-03-2024"/>
    <s v="12-03-2024"/>
    <n v="24"/>
    <n v="0"/>
  </r>
  <r>
    <x v="692"/>
    <s v="CUST0099"/>
    <x v="4"/>
    <x v="3"/>
    <x v="1"/>
    <s v="Secured"/>
    <n v="94.59"/>
    <n v="8.1199999999999992"/>
    <n v="1.3928"/>
    <n v="4.2831999999999999"/>
    <x v="4"/>
    <n v="834"/>
    <s v="Rejected "/>
    <s v="30-05-2022"/>
    <m/>
    <n v="24"/>
    <n v="78.430000000000007"/>
  </r>
  <r>
    <x v="693"/>
    <s v="CUST0397"/>
    <x v="1"/>
    <x v="2"/>
    <x v="2"/>
    <s v="Semi-Secured"/>
    <n v="94.99"/>
    <n v="14.4"/>
    <n v="0.54659999999999997"/>
    <n v="1.8011999999999999"/>
    <x v="3"/>
    <n v="686"/>
    <s v="Rejected "/>
    <s v="28-07-2023"/>
    <m/>
    <n v="84"/>
    <n v="31.31"/>
  </r>
  <r>
    <x v="694"/>
    <s v="CUST0307"/>
    <x v="7"/>
    <x v="1"/>
    <x v="2"/>
    <s v="Secured"/>
    <n v="71.72"/>
    <n v="9.0399999999999991"/>
    <n v="0.79239999999999999"/>
    <n v="0.91010000000000002"/>
    <x v="3"/>
    <n v="830"/>
    <s v="approved"/>
    <s v="08-10-2022"/>
    <s v="14-10-2022"/>
    <n v="120"/>
    <n v="8.36"/>
  </r>
  <r>
    <x v="695"/>
    <s v="CUST0252"/>
    <x v="0"/>
    <x v="1"/>
    <x v="1"/>
    <s v="Secured"/>
    <n v="56.98"/>
    <n v="8.23"/>
    <n v="0.9496"/>
    <n v="4.9626999999999999"/>
    <x v="0"/>
    <n v="710"/>
    <s v="approved"/>
    <s v="28-12-2024"/>
    <s v="02-01-2025"/>
    <n v="12"/>
    <n v="8.9499999999999993"/>
  </r>
  <r>
    <x v="696"/>
    <s v="CUST0119"/>
    <x v="8"/>
    <x v="4"/>
    <x v="4"/>
    <s v="Unsecured"/>
    <n v="71.78"/>
    <n v="11.29"/>
    <n v="1.3935999999999999"/>
    <n v="3.3552"/>
    <x v="0"/>
    <n v="777"/>
    <s v="approved"/>
    <s v="12-06-2022"/>
    <s v="20-06-2022"/>
    <n v="24"/>
    <n v="7.83"/>
  </r>
  <r>
    <x v="697"/>
    <s v="CUST0085"/>
    <x v="8"/>
    <x v="0"/>
    <x v="5"/>
    <s v="Secured"/>
    <n v="1.05"/>
    <n v="15.75"/>
    <n v="8.9999999999999993E-3"/>
    <n v="1.44E-2"/>
    <x v="4"/>
    <n v="849"/>
    <s v="Rejected"/>
    <s v="15-08-2024"/>
    <m/>
    <n v="240"/>
    <n v="0.55000000000000004"/>
  </r>
  <r>
    <x v="698"/>
    <s v="CUST0063"/>
    <x v="6"/>
    <x v="4"/>
    <x v="3"/>
    <s v="Secured"/>
    <n v="89.25"/>
    <n v="10.88"/>
    <n v="1.2395"/>
    <n v="2.9169"/>
    <x v="2"/>
    <n v="806"/>
    <s v="Under Review"/>
    <s v="08-04-2022"/>
    <m/>
    <n v="36"/>
    <n v="19.61"/>
  </r>
  <r>
    <x v="699"/>
    <s v="CUST0499"/>
    <x v="8"/>
    <x v="1"/>
    <x v="4"/>
    <s v="Unsecured"/>
    <n v="99.5"/>
    <n v="9.75"/>
    <n v="0.87080000000000002"/>
    <n v="4.5799000000000003"/>
    <x v="0"/>
    <n v="881"/>
    <s v="approved"/>
    <s v="30-12-2024"/>
    <s v="01-01-2025"/>
    <n v="24"/>
    <n v="88.41"/>
  </r>
  <r>
    <x v="700"/>
    <s v="CUST0256"/>
    <x v="5"/>
    <x v="4"/>
    <x v="2"/>
    <s v="Secured"/>
    <n v="2.39"/>
    <n v="8.51"/>
    <n v="2.9600000000000001E-2"/>
    <n v="2.0799999999999999E-2"/>
    <x v="3"/>
    <n v="880"/>
    <s v="approved"/>
    <s v="01-02-2023"/>
    <s v="06-02-2023"/>
    <n v="240"/>
    <n v="1.29"/>
  </r>
  <r>
    <x v="701"/>
    <s v="CUST0280"/>
    <x v="3"/>
    <x v="1"/>
    <x v="0"/>
    <s v="Semi-Secured"/>
    <n v="61.04"/>
    <n v="12.19"/>
    <n v="1.0618000000000001"/>
    <n v="0.68020000000000003"/>
    <x v="3"/>
    <n v="556"/>
    <s v="approved"/>
    <s v="21-11-2024"/>
    <s v="24-11-2024"/>
    <n v="240"/>
    <n v="34.299999999999997"/>
  </r>
  <r>
    <x v="702"/>
    <s v="CUST0174"/>
    <x v="6"/>
    <x v="2"/>
    <x v="3"/>
    <s v="Semi-Secured"/>
    <n v="3.27"/>
    <n v="13.97"/>
    <n v="5.16E-2"/>
    <n v="5.0700000000000002E-2"/>
    <x v="0"/>
    <n v="791"/>
    <s v="Rejected "/>
    <s v="01-09-2022"/>
    <m/>
    <n v="120"/>
    <n v="1.59"/>
  </r>
  <r>
    <x v="703"/>
    <s v="CUST0481"/>
    <x v="0"/>
    <x v="4"/>
    <x v="3"/>
    <s v="Semi-Secured"/>
    <n v="78.209999999999994"/>
    <n v="16.22"/>
    <n v="0.81940000000000002"/>
    <n v="7.1041999999999996"/>
    <x v="0"/>
    <n v="872"/>
    <s v="approved"/>
    <s v="22-10-2022"/>
    <s v="24-10-2022"/>
    <n v="12"/>
    <n v="51.62"/>
  </r>
  <r>
    <x v="704"/>
    <s v="CUST0179"/>
    <x v="3"/>
    <x v="4"/>
    <x v="1"/>
    <s v="Unsecured"/>
    <n v="68.2"/>
    <n v="7.66"/>
    <n v="0.68379999999999996"/>
    <n v="0.63839999999999997"/>
    <x v="1"/>
    <n v="856"/>
    <s v="Rejected "/>
    <s v="27-06-2023"/>
    <m/>
    <n v="180"/>
    <n v="0"/>
  </r>
  <r>
    <x v="705"/>
    <s v="CUST0038"/>
    <x v="5"/>
    <x v="4"/>
    <x v="1"/>
    <s v="Semi-Secured"/>
    <n v="14.74"/>
    <n v="18.16"/>
    <n v="0.24060000000000001"/>
    <n v="1.3525"/>
    <x v="2"/>
    <n v="793"/>
    <s v="approved"/>
    <s v="30-12-2024"/>
    <s v="12-01-2025"/>
    <n v="12"/>
    <n v="10.02"/>
  </r>
  <r>
    <x v="706"/>
    <s v="CUST0278"/>
    <x v="7"/>
    <x v="2"/>
    <x v="1"/>
    <s v="Secured"/>
    <n v="13.56"/>
    <n v="16.86"/>
    <n v="0.23019999999999999"/>
    <n v="0.39029999999999998"/>
    <x v="2"/>
    <n v="867"/>
    <s v="approved"/>
    <s v="29-05-2023"/>
    <s v="07-06-2023"/>
    <n v="48"/>
    <n v="12.53"/>
  </r>
  <r>
    <x v="707"/>
    <s v="CUST0311"/>
    <x v="3"/>
    <x v="2"/>
    <x v="5"/>
    <s v="Semi-Secured"/>
    <n v="63.32"/>
    <n v="10.62"/>
    <n v="0.74580000000000002"/>
    <n v="0.63729999999999998"/>
    <x v="2"/>
    <n v="765"/>
    <s v="approved"/>
    <s v="15-03-2022"/>
    <s v="27-03-2022"/>
    <n v="240"/>
    <n v="41.58"/>
  </r>
  <r>
    <x v="708"/>
    <s v="CUST0121"/>
    <x v="5"/>
    <x v="1"/>
    <x v="3"/>
    <s v="Unsecured"/>
    <n v="48.28"/>
    <n v="18.190000000000001"/>
    <n v="0.37669999999999998"/>
    <n v="0.78410000000000002"/>
    <x v="4"/>
    <n v="602"/>
    <s v="approved"/>
    <s v="09-06-2022"/>
    <s v="19-06-2022"/>
    <n v="180"/>
    <n v="7.43"/>
  </r>
  <r>
    <x v="709"/>
    <s v="CUST0254"/>
    <x v="4"/>
    <x v="2"/>
    <x v="3"/>
    <s v="Unsecured"/>
    <n v="54.66"/>
    <n v="13.82"/>
    <n v="0.63119999999999998"/>
    <n v="0.72130000000000005"/>
    <x v="3"/>
    <n v="565"/>
    <s v="Rejected"/>
    <s v="18-10-2023"/>
    <m/>
    <n v="180"/>
    <n v="29.45"/>
  </r>
  <r>
    <x v="710"/>
    <s v="CUST0020"/>
    <x v="5"/>
    <x v="3"/>
    <x v="0"/>
    <s v="Semi-Secured"/>
    <n v="1.06"/>
    <n v="15.01"/>
    <n v="1.7899999999999999E-2"/>
    <n v="2.0500000000000001E-2"/>
    <x v="1"/>
    <n v="587"/>
    <s v="Rejected "/>
    <s v="06-07-2023"/>
    <m/>
    <n v="84"/>
    <n v="0"/>
  </r>
  <r>
    <x v="711"/>
    <s v="CUST0445"/>
    <x v="3"/>
    <x v="1"/>
    <x v="3"/>
    <s v="Semi-Secured"/>
    <n v="62.33"/>
    <n v="13.76"/>
    <n v="0.34029999999999999"/>
    <n v="2.9855999999999998"/>
    <x v="3"/>
    <n v="610"/>
    <s v="Under Review"/>
    <s v="27-12-2022"/>
    <m/>
    <n v="24"/>
    <n v="47.47"/>
  </r>
  <r>
    <x v="712"/>
    <s v="CUST0129"/>
    <x v="1"/>
    <x v="2"/>
    <x v="3"/>
    <s v="Unsecured"/>
    <n v="59.77"/>
    <n v="11.38"/>
    <n v="1.0297000000000001"/>
    <n v="1.3109"/>
    <x v="3"/>
    <n v="619"/>
    <s v="Rejected "/>
    <s v="21-05-2023"/>
    <m/>
    <n v="60"/>
    <n v="38.18"/>
  </r>
  <r>
    <x v="713"/>
    <s v="CUST0295"/>
    <x v="7"/>
    <x v="1"/>
    <x v="2"/>
    <s v="Secured"/>
    <n v="55.07"/>
    <n v="13.8"/>
    <n v="0.36049999999999999"/>
    <n v="0.84840000000000004"/>
    <x v="3"/>
    <n v="836"/>
    <s v="Under Review"/>
    <s v="13-06-2022"/>
    <m/>
    <n v="120"/>
    <n v="37.549999999999997"/>
  </r>
  <r>
    <x v="714"/>
    <s v="CUST0390"/>
    <x v="3"/>
    <x v="1"/>
    <x v="2"/>
    <s v="Unsecured"/>
    <n v="39.520000000000003"/>
    <n v="9.39"/>
    <n v="0.75839999999999996"/>
    <n v="0.99080000000000001"/>
    <x v="3"/>
    <n v="855"/>
    <s v="Under Review"/>
    <s v="20-12-2024"/>
    <m/>
    <n v="48"/>
    <n v="24.37"/>
  </r>
  <r>
    <x v="715"/>
    <s v="CUST0441"/>
    <x v="5"/>
    <x v="0"/>
    <x v="5"/>
    <s v="Semi-Secured"/>
    <n v="39.729999999999997"/>
    <n v="17.97"/>
    <n v="0.4904"/>
    <n v="1.0082"/>
    <x v="0"/>
    <n v="814"/>
    <s v="approved"/>
    <s v="27-10-2023"/>
    <s v="28-10-2023"/>
    <n v="60"/>
    <n v="24.57"/>
  </r>
  <r>
    <x v="716"/>
    <s v="CUST0148"/>
    <x v="7"/>
    <x v="4"/>
    <x v="1"/>
    <s v="Secured"/>
    <n v="31.36"/>
    <n v="17.16"/>
    <n v="0.57730000000000004"/>
    <n v="1.5528999999999999"/>
    <x v="1"/>
    <n v="813"/>
    <s v="approved"/>
    <s v="18-09-2024"/>
    <s v="21-09-2024"/>
    <n v="24"/>
    <n v="0"/>
  </r>
  <r>
    <x v="717"/>
    <s v="CUST0361"/>
    <x v="3"/>
    <x v="2"/>
    <x v="2"/>
    <s v="Unsecured"/>
    <n v="79.55"/>
    <n v="11.51"/>
    <n v="0.86850000000000005"/>
    <n v="3.7265000000000001"/>
    <x v="4"/>
    <n v="729"/>
    <s v="Under Review"/>
    <s v="18-07-2024"/>
    <m/>
    <n v="24"/>
    <n v="15.23"/>
  </r>
  <r>
    <x v="718"/>
    <s v="CUST0111"/>
    <x v="1"/>
    <x v="3"/>
    <x v="5"/>
    <s v="Secured"/>
    <n v="81.94"/>
    <n v="16.8"/>
    <n v="1.0544"/>
    <n v="2.3559000000000001"/>
    <x v="0"/>
    <n v="589"/>
    <s v="approved"/>
    <s v="12-10-2023"/>
    <s v="13-10-2023"/>
    <n v="48"/>
    <n v="9.31"/>
  </r>
  <r>
    <x v="719"/>
    <s v="CUST0077"/>
    <x v="8"/>
    <x v="3"/>
    <x v="1"/>
    <s v="Secured"/>
    <n v="77.86"/>
    <n v="11.71"/>
    <n v="1.0074000000000001"/>
    <n v="3.6545999999999998"/>
    <x v="2"/>
    <n v="741"/>
    <s v="approved"/>
    <s v="26-08-2024"/>
    <s v="04-09-2024"/>
    <n v="24"/>
    <n v="11.77"/>
  </r>
  <r>
    <x v="720"/>
    <s v="CUST0245"/>
    <x v="9"/>
    <x v="3"/>
    <x v="4"/>
    <s v="Secured"/>
    <n v="24.27"/>
    <n v="13.64"/>
    <n v="0.40060000000000001"/>
    <n v="0.37159999999999999"/>
    <x v="3"/>
    <n v="763"/>
    <s v="Rejected"/>
    <s v="09-11-2023"/>
    <m/>
    <n v="120"/>
    <n v="13.93"/>
  </r>
  <r>
    <x v="721"/>
    <s v="CUST0214"/>
    <x v="9"/>
    <x v="3"/>
    <x v="5"/>
    <s v="Semi-Secured"/>
    <n v="42.14"/>
    <n v="13.43"/>
    <n v="0.38740000000000002"/>
    <n v="1.4286000000000001"/>
    <x v="3"/>
    <n v="651"/>
    <s v="approved"/>
    <s v="23-11-2023"/>
    <s v="02-12-2023"/>
    <n v="36"/>
    <n v="16.3"/>
  </r>
  <r>
    <x v="722"/>
    <s v="CUST0278"/>
    <x v="3"/>
    <x v="2"/>
    <x v="3"/>
    <s v="Unsecured"/>
    <n v="79.86"/>
    <n v="15.34"/>
    <n v="1.1344000000000001"/>
    <n v="2.7816999999999998"/>
    <x v="2"/>
    <n v="867"/>
    <s v="Rejected"/>
    <s v="16-09-2023"/>
    <m/>
    <n v="36"/>
    <n v="73.02"/>
  </r>
  <r>
    <x v="723"/>
    <s v="CUST0416"/>
    <x v="2"/>
    <x v="3"/>
    <x v="1"/>
    <s v="Secured"/>
    <n v="93.32"/>
    <m/>
    <n v="0.52180000000000004"/>
    <m/>
    <x v="4"/>
    <n v="740"/>
    <s v="Rejected "/>
    <s v="16-04-2023"/>
    <m/>
    <n v="36"/>
    <n v="55.84"/>
  </r>
  <r>
    <x v="724"/>
    <s v="CUST0122"/>
    <x v="1"/>
    <x v="0"/>
    <x v="4"/>
    <s v="Unsecured"/>
    <n v="7.86"/>
    <m/>
    <n v="7.9399999999999998E-2"/>
    <m/>
    <x v="2"/>
    <n v="780"/>
    <s v="Rejected"/>
    <s v="21-05-2024"/>
    <m/>
    <n v="12"/>
    <n v="4.5"/>
  </r>
  <r>
    <x v="725"/>
    <s v="CUST0156"/>
    <x v="7"/>
    <x v="2"/>
    <x v="5"/>
    <s v="Semi-Secured"/>
    <n v="38.92"/>
    <n v="18.45"/>
    <n v="0.48099999999999998"/>
    <n v="0.63939999999999997"/>
    <x v="3"/>
    <n v="775"/>
    <s v="approved"/>
    <s v="08-07-2024"/>
    <s v="23-07-2024"/>
    <n v="180"/>
    <n v="24.98"/>
  </r>
  <r>
    <x v="726"/>
    <s v="CUST0330"/>
    <x v="2"/>
    <x v="4"/>
    <x v="0"/>
    <s v="Secured"/>
    <n v="13.84"/>
    <n v="18.329999999999998"/>
    <n v="0.21529999999999999"/>
    <n v="0.29360000000000003"/>
    <x v="4"/>
    <n v="829"/>
    <s v="Rejected"/>
    <s v="23-05-2022"/>
    <m/>
    <n v="84"/>
    <n v="7.57"/>
  </r>
  <r>
    <x v="727"/>
    <s v="CUST0279"/>
    <x v="8"/>
    <x v="4"/>
    <x v="2"/>
    <s v="Secured"/>
    <n v="13.5"/>
    <n v="17.170000000000002"/>
    <n v="0.1981"/>
    <n v="0.3367"/>
    <x v="2"/>
    <n v="871"/>
    <s v="approved"/>
    <s v="01-05-2022"/>
    <s v="08-05-2022"/>
    <n v="60"/>
    <n v="9.82"/>
  </r>
  <r>
    <x v="728"/>
    <s v="CUST0213"/>
    <x v="7"/>
    <x v="1"/>
    <x v="2"/>
    <s v="Secured"/>
    <n v="72.040000000000006"/>
    <n v="7.77"/>
    <n v="0.53859999999999997"/>
    <n v="0.67889999999999995"/>
    <x v="0"/>
    <n v="836"/>
    <s v="approved"/>
    <s v="28-06-2022"/>
    <s v="09-07-2022"/>
    <n v="180"/>
    <n v="35.130000000000003"/>
  </r>
  <r>
    <x v="729"/>
    <s v="CUST0246"/>
    <x v="0"/>
    <x v="3"/>
    <x v="4"/>
    <s v="Semi-Secured"/>
    <n v="97.36"/>
    <n v="10.42"/>
    <n v="0.68489999999999995"/>
    <n v="3.1608000000000001"/>
    <x v="2"/>
    <n v="566"/>
    <s v="Under Review"/>
    <s v="19-10-2022"/>
    <m/>
    <n v="36"/>
    <n v="60.93"/>
  </r>
  <r>
    <x v="730"/>
    <s v="CUST0343"/>
    <x v="0"/>
    <x v="1"/>
    <x v="0"/>
    <s v="Semi-Secured"/>
    <n v="24.87"/>
    <n v="8.08"/>
    <n v="0.44850000000000001"/>
    <n v="0.23880000000000001"/>
    <x v="1"/>
    <n v="649"/>
    <s v="Rejected "/>
    <s v="18-08-2024"/>
    <m/>
    <n v="180"/>
    <n v="0"/>
  </r>
  <r>
    <x v="731"/>
    <s v="CUST0111"/>
    <x v="6"/>
    <x v="1"/>
    <x v="0"/>
    <s v="Semi-Secured"/>
    <n v="22.51"/>
    <n v="13.91"/>
    <n v="0.1754"/>
    <n v="2.0202"/>
    <x v="4"/>
    <n v="589"/>
    <s v="Rejected"/>
    <s v="20-12-2022"/>
    <m/>
    <n v="12"/>
    <n v="5.22"/>
  </r>
  <r>
    <x v="732"/>
    <s v="CUST0110"/>
    <x v="2"/>
    <x v="4"/>
    <x v="1"/>
    <s v="Semi-Secured"/>
    <n v="43.28"/>
    <n v="16.89"/>
    <n v="0.26529999999999998"/>
    <n v="1.0730999999999999"/>
    <x v="3"/>
    <n v="584"/>
    <s v="approved"/>
    <s v="22-10-2022"/>
    <s v="26-10-2022"/>
    <n v="60"/>
    <n v="37.32"/>
  </r>
  <r>
    <x v="733"/>
    <s v="CUST0494"/>
    <x v="6"/>
    <x v="2"/>
    <x v="5"/>
    <s v="Secured"/>
    <n v="32.700000000000003"/>
    <n v="10.43"/>
    <n v="0.22339999999999999"/>
    <n v="0.36"/>
    <x v="0"/>
    <n v="681"/>
    <s v="Rejected"/>
    <s v="27-11-2022"/>
    <m/>
    <n v="180"/>
    <n v="25.74"/>
  </r>
  <r>
    <x v="734"/>
    <s v="CUST0293"/>
    <x v="3"/>
    <x v="3"/>
    <x v="4"/>
    <s v="Semi-Secured"/>
    <n v="81.27"/>
    <n v="14.22"/>
    <n v="1.2902"/>
    <n v="2.7863000000000002"/>
    <x v="0"/>
    <n v="701"/>
    <s v="approved"/>
    <s v="17-06-2024"/>
    <s v="18-06-2024"/>
    <n v="36"/>
    <n v="21.03"/>
  </r>
  <r>
    <x v="735"/>
    <s v="CUST0029"/>
    <x v="3"/>
    <x v="4"/>
    <x v="0"/>
    <s v="Semi-Secured"/>
    <n v="47.38"/>
    <n v="12.97"/>
    <n v="0.31690000000000002"/>
    <n v="0.59850000000000003"/>
    <x v="4"/>
    <n v="564"/>
    <s v="Rejected"/>
    <s v="28-11-2024"/>
    <m/>
    <n v="180"/>
    <n v="14.53"/>
  </r>
  <r>
    <x v="736"/>
    <s v="CUST0386"/>
    <x v="8"/>
    <x v="4"/>
    <x v="4"/>
    <s v="Unsecured"/>
    <n v="73.19"/>
    <n v="8.1"/>
    <n v="0.57279999999999998"/>
    <n v="6.3700999999999999"/>
    <x v="1"/>
    <n v="686"/>
    <s v="Under Review"/>
    <s v="28-09-2024"/>
    <m/>
    <n v="12"/>
    <n v="0"/>
  </r>
  <r>
    <x v="737"/>
    <s v="CUST0454"/>
    <x v="0"/>
    <x v="2"/>
    <x v="5"/>
    <s v="Semi-Secured"/>
    <n v="86.5"/>
    <n v="15.02"/>
    <n v="1.3321000000000001"/>
    <n v="1.6700999999999999"/>
    <x v="2"/>
    <n v="694"/>
    <s v="Under Review"/>
    <s v="14-01-2023"/>
    <m/>
    <n v="84"/>
    <n v="26.06"/>
  </r>
  <r>
    <x v="738"/>
    <s v="CUST0409"/>
    <x v="9"/>
    <x v="4"/>
    <x v="1"/>
    <s v="Unsecured"/>
    <n v="97.82"/>
    <n v="11.77"/>
    <n v="0.60940000000000005"/>
    <n v="1.7148000000000001"/>
    <x v="1"/>
    <n v="860"/>
    <s v="approved"/>
    <s v="17-05-2022"/>
    <s v="23-05-2022"/>
    <n v="84"/>
    <n v="0"/>
  </r>
  <r>
    <x v="739"/>
    <s v="CUST0108"/>
    <x v="4"/>
    <x v="0"/>
    <x v="1"/>
    <s v="Secured"/>
    <n v="64.650000000000006"/>
    <n v="17.7"/>
    <n v="1.2365999999999999"/>
    <n v="1.3474999999999999"/>
    <x v="1"/>
    <n v="728"/>
    <s v="approved"/>
    <s v="13-09-2023"/>
    <s v="17-09-2023"/>
    <n v="84"/>
    <n v="0"/>
  </r>
  <r>
    <x v="740"/>
    <s v="CUST0377"/>
    <x v="5"/>
    <x v="4"/>
    <x v="1"/>
    <s v="Semi-Secured"/>
    <n v="82.5"/>
    <n v="13.84"/>
    <n v="1.6403000000000001"/>
    <n v="3.9548000000000001"/>
    <x v="3"/>
    <n v="690"/>
    <s v="Rejected "/>
    <s v="20-10-2024"/>
    <m/>
    <n v="24"/>
    <n v="14.77"/>
  </r>
  <r>
    <x v="741"/>
    <s v="CUST0025"/>
    <x v="1"/>
    <x v="4"/>
    <x v="1"/>
    <s v="Secured"/>
    <n v="16.579999999999998"/>
    <n v="17.66"/>
    <n v="0.32169999999999999"/>
    <n v="0.29509999999999997"/>
    <x v="0"/>
    <n v="888"/>
    <s v="Rejected"/>
    <s v="20-04-2022"/>
    <m/>
    <n v="120"/>
    <n v="3.28"/>
  </r>
  <r>
    <x v="742"/>
    <s v="CUST0060"/>
    <x v="8"/>
    <x v="1"/>
    <x v="3"/>
    <s v="Secured"/>
    <n v="13.82"/>
    <n v="8.83"/>
    <n v="0.21870000000000001"/>
    <n v="0.13880000000000001"/>
    <x v="3"/>
    <n v="672"/>
    <s v="Rejected "/>
    <s v="04-12-2023"/>
    <m/>
    <n v="180"/>
    <n v="9.16"/>
  </r>
  <r>
    <x v="743"/>
    <s v="CUST0478"/>
    <x v="6"/>
    <x v="4"/>
    <x v="5"/>
    <s v="Semi-Secured"/>
    <n v="73.239999999999995"/>
    <n v="13.79"/>
    <n v="0.84019999999999995"/>
    <n v="1.3640000000000001"/>
    <x v="3"/>
    <n v="878"/>
    <s v="approved"/>
    <s v="28-01-2022"/>
    <s v="08-02-2022"/>
    <n v="84"/>
    <n v="18.46"/>
  </r>
  <r>
    <x v="744"/>
    <s v="CUST0155"/>
    <x v="5"/>
    <x v="0"/>
    <x v="2"/>
    <s v="Unsecured"/>
    <n v="18.440000000000001"/>
    <n v="7.75"/>
    <n v="0.24660000000000001"/>
    <n v="0.2213"/>
    <x v="2"/>
    <n v="576"/>
    <s v="Rejected"/>
    <s v="22-11-2023"/>
    <m/>
    <n v="120"/>
    <n v="15.32"/>
  </r>
  <r>
    <x v="745"/>
    <s v="CUST0069"/>
    <x v="1"/>
    <x v="2"/>
    <x v="4"/>
    <s v="Unsecured"/>
    <n v="13.75"/>
    <n v="14.01"/>
    <n v="0.21329999999999999"/>
    <n v="0.25779999999999997"/>
    <x v="4"/>
    <n v="608"/>
    <s v="Rejected "/>
    <s v="19-02-2024"/>
    <m/>
    <n v="84"/>
    <n v="11.19"/>
  </r>
  <r>
    <x v="746"/>
    <s v="CUST0336"/>
    <x v="9"/>
    <x v="4"/>
    <x v="0"/>
    <s v="Semi-Secured"/>
    <n v="57.32"/>
    <n v="16.07"/>
    <n v="0.7883"/>
    <n v="5.2026000000000003"/>
    <x v="1"/>
    <n v="667"/>
    <s v="approved"/>
    <s v="31-08-2022"/>
    <s v="03-09-2022"/>
    <n v="12"/>
    <n v="0"/>
  </r>
  <r>
    <x v="747"/>
    <s v="CUST0184"/>
    <x v="5"/>
    <x v="3"/>
    <x v="5"/>
    <s v="Unsecured"/>
    <n v="39.35"/>
    <n v="8.93"/>
    <n v="0.69630000000000003"/>
    <n v="0.8155"/>
    <x v="1"/>
    <n v="557"/>
    <s v="Rejected "/>
    <s v="16-11-2022"/>
    <m/>
    <n v="60"/>
    <n v="0"/>
  </r>
  <r>
    <x v="748"/>
    <s v="CUST0477"/>
    <x v="9"/>
    <x v="1"/>
    <x v="1"/>
    <s v="Unsecured"/>
    <n v="61.81"/>
    <n v="13.63"/>
    <n v="0.56669999999999998"/>
    <n v="2.1013999999999999"/>
    <x v="2"/>
    <n v="697"/>
    <s v="approved"/>
    <s v="06-05-2022"/>
    <s v="14-05-2022"/>
    <n v="36"/>
    <n v="43.95"/>
  </r>
  <r>
    <x v="749"/>
    <s v="CUST0442"/>
    <x v="4"/>
    <x v="0"/>
    <x v="3"/>
    <s v="Secured"/>
    <n v="13.87"/>
    <n v="13.34"/>
    <n v="0.26600000000000001"/>
    <n v="0.66159999999999997"/>
    <x v="4"/>
    <n v="562"/>
    <s v="Under Review"/>
    <s v="19-06-2023"/>
    <m/>
    <n v="24"/>
    <n v="12.62"/>
  </r>
  <r>
    <x v="750"/>
    <s v="CUST0324"/>
    <x v="9"/>
    <x v="4"/>
    <x v="0"/>
    <s v="Semi-Secured"/>
    <n v="86.78"/>
    <n v="8.15"/>
    <n v="0.45579999999999998"/>
    <n v="1.3591"/>
    <x v="0"/>
    <n v="703"/>
    <s v="approved"/>
    <s v="13-07-2024"/>
    <s v="19-07-2024"/>
    <n v="84"/>
    <n v="39.89"/>
  </r>
  <r>
    <x v="751"/>
    <s v="CUST0190"/>
    <x v="0"/>
    <x v="2"/>
    <x v="0"/>
    <s v="Unsecured"/>
    <n v="37.83"/>
    <n v="9.4"/>
    <n v="0.32879999999999998"/>
    <n v="0.39279999999999998"/>
    <x v="5"/>
    <n v="741"/>
    <s v="Rejected"/>
    <s v="30-05-2023"/>
    <m/>
    <n v="180"/>
    <n v="0"/>
  </r>
  <r>
    <x v="752"/>
    <s v="CUST0023"/>
    <x v="5"/>
    <x v="0"/>
    <x v="1"/>
    <s v="Semi-Secured"/>
    <n v="13.14"/>
    <n v="16.37"/>
    <n v="0.2109"/>
    <n v="0.22320000000000001"/>
    <x v="2"/>
    <n v="678"/>
    <s v="Rejected"/>
    <s v="25-07-2022"/>
    <m/>
    <n v="120"/>
    <n v="6.33"/>
  </r>
  <r>
    <x v="753"/>
    <s v="CUST0251"/>
    <x v="1"/>
    <x v="1"/>
    <x v="5"/>
    <s v="Secured"/>
    <n v="54.89"/>
    <n v="16.440000000000001"/>
    <n v="0.82630000000000003"/>
    <n v="0.82310000000000005"/>
    <x v="1"/>
    <n v="751"/>
    <s v="Rejected"/>
    <s v="04-03-2022"/>
    <m/>
    <n v="180"/>
    <n v="0"/>
  </r>
  <r>
    <x v="754"/>
    <s v="CUST0176"/>
    <x v="9"/>
    <x v="1"/>
    <x v="1"/>
    <s v="Secured"/>
    <n v="51.33"/>
    <n v="8.6199999999999992"/>
    <n v="0.29809999999999998"/>
    <n v="1.2681"/>
    <x v="4"/>
    <n v="828"/>
    <s v="approved"/>
    <s v="08-04-2022"/>
    <s v="22-04-2022"/>
    <n v="48"/>
    <n v="43.1"/>
  </r>
  <r>
    <x v="755"/>
    <s v="CUST0142"/>
    <x v="0"/>
    <x v="3"/>
    <x v="2"/>
    <s v="Unsecured"/>
    <n v="18.32"/>
    <n v="7.77"/>
    <n v="0.24690000000000001"/>
    <n v="0.57210000000000005"/>
    <x v="4"/>
    <n v="727"/>
    <s v="approved"/>
    <s v="17-12-2024"/>
    <s v="28-12-2024"/>
    <n v="36"/>
    <n v="7.37"/>
  </r>
  <r>
    <x v="756"/>
    <s v="CUST0130"/>
    <x v="0"/>
    <x v="0"/>
    <x v="2"/>
    <s v="Secured"/>
    <n v="56.56"/>
    <n v="18.5"/>
    <n v="0.96460000000000001"/>
    <n v="1.6762999999999999"/>
    <x v="2"/>
    <n v="679"/>
    <s v="approved"/>
    <s v="17-11-2022"/>
    <s v="01-12-2022"/>
    <n v="48"/>
    <n v="44.59"/>
  </r>
  <r>
    <x v="757"/>
    <s v="CUST0430"/>
    <x v="2"/>
    <x v="1"/>
    <x v="3"/>
    <s v="Secured"/>
    <n v="8.81"/>
    <n v="13.27"/>
    <n v="0.15379999999999999"/>
    <n v="0.113"/>
    <x v="1"/>
    <n v="806"/>
    <s v="approved"/>
    <s v="28-04-2022"/>
    <s v="03-05-2022"/>
    <n v="180"/>
    <n v="0"/>
  </r>
  <r>
    <x v="758"/>
    <s v="CUST0160"/>
    <x v="3"/>
    <x v="2"/>
    <x v="1"/>
    <s v="Secured"/>
    <n v="79.72"/>
    <n v="13.97"/>
    <n v="1.1956"/>
    <n v="3.8264999999999998"/>
    <x v="4"/>
    <n v="752"/>
    <s v="approved"/>
    <s v="10-02-2022"/>
    <s v="22-02-2022"/>
    <n v="24"/>
    <n v="52.36"/>
  </r>
  <r>
    <x v="759"/>
    <s v="CUST0483"/>
    <x v="5"/>
    <x v="0"/>
    <x v="0"/>
    <s v="Semi-Secured"/>
    <n v="75.97"/>
    <n v="14.44"/>
    <n v="0.68700000000000006"/>
    <n v="6.8369"/>
    <x v="4"/>
    <n v="838"/>
    <s v="Rejected"/>
    <s v="15-05-2022"/>
    <m/>
    <n v="12"/>
    <n v="28.05"/>
  </r>
  <r>
    <x v="760"/>
    <s v="CUST0312"/>
    <x v="5"/>
    <x v="0"/>
    <x v="5"/>
    <s v="Unsecured"/>
    <n v="65.010000000000005"/>
    <n v="12.97"/>
    <n v="1.2149000000000001"/>
    <n v="0.76029999999999998"/>
    <x v="0"/>
    <n v="862"/>
    <s v="Rejected "/>
    <s v="04-04-2023"/>
    <m/>
    <n v="240"/>
    <n v="42.31"/>
  </r>
  <r>
    <x v="761"/>
    <s v="CUST0351"/>
    <x v="8"/>
    <x v="1"/>
    <x v="3"/>
    <s v="Semi-Secured"/>
    <n v="56.1"/>
    <n v="12.02"/>
    <n v="0.60199999999999998"/>
    <n v="2.6413000000000002"/>
    <x v="3"/>
    <n v="892"/>
    <s v="Rejected"/>
    <s v="20-09-2024"/>
    <m/>
    <n v="24"/>
    <n v="19.28"/>
  </r>
  <r>
    <x v="762"/>
    <s v="CUST0137"/>
    <x v="6"/>
    <x v="4"/>
    <x v="2"/>
    <s v="Unsecured"/>
    <m/>
    <n v="15.08"/>
    <n v="0.56330000000000002"/>
    <n v="1.0546"/>
    <x v="2"/>
    <n v="801"/>
    <s v="approved"/>
    <s v="22-08-2022"/>
    <s v="01-09-2022"/>
    <n v="60"/>
    <n v="21.2"/>
  </r>
  <r>
    <x v="763"/>
    <s v="CUST0467"/>
    <x v="7"/>
    <x v="4"/>
    <x v="3"/>
    <s v="Semi-Secured"/>
    <n v="14.82"/>
    <n v="8.06"/>
    <n v="0.17649999999999999"/>
    <n v="0.1245"/>
    <x v="3"/>
    <n v="788"/>
    <s v="approved"/>
    <s v="02-07-2022"/>
    <s v="09-07-2022"/>
    <n v="240"/>
    <n v="2.17"/>
  </r>
  <r>
    <x v="764"/>
    <s v="CUST0015"/>
    <x v="7"/>
    <x v="0"/>
    <x v="5"/>
    <s v="Secured"/>
    <n v="24.29"/>
    <n v="15.76"/>
    <n v="0.32969999999999999"/>
    <n v="0.33360000000000001"/>
    <x v="2"/>
    <n v="588"/>
    <s v="approved"/>
    <s v="28-10-2022"/>
    <s v="12-11-2022"/>
    <n v="240"/>
    <n v="4.74"/>
  </r>
  <r>
    <x v="765"/>
    <s v="CUST0375"/>
    <x v="5"/>
    <x v="2"/>
    <x v="0"/>
    <s v="Semi-Secured"/>
    <n v="96.49"/>
    <n v="13.09"/>
    <n v="1.6625000000000001"/>
    <n v="4.5914000000000001"/>
    <x v="2"/>
    <n v="652"/>
    <s v="approved"/>
    <s v="17-06-2023"/>
    <s v="22-06-2023"/>
    <n v="24"/>
    <n v="53.54"/>
  </r>
  <r>
    <x v="766"/>
    <s v="CUST0485"/>
    <x v="3"/>
    <x v="2"/>
    <x v="5"/>
    <s v="Semi-Secured"/>
    <n v="92.78"/>
    <n v="12.34"/>
    <n v="1.1693"/>
    <n v="1.1338999999999999"/>
    <x v="1"/>
    <n v="778"/>
    <s v="approved"/>
    <s v="20-12-2022"/>
    <s v="21-12-2022"/>
    <n v="180"/>
    <n v="0"/>
  </r>
  <r>
    <x v="767"/>
    <s v="CUST0024"/>
    <x v="2"/>
    <x v="1"/>
    <x v="4"/>
    <s v="Unsecured"/>
    <n v="66.989999999999995"/>
    <n v="9.48"/>
    <n v="0.52480000000000004"/>
    <n v="3.0752000000000002"/>
    <x v="4"/>
    <n v="832"/>
    <s v="approved"/>
    <s v="05-04-2024"/>
    <s v="07-04-2024"/>
    <n v="24"/>
    <n v="50.24"/>
  </r>
  <r>
    <x v="768"/>
    <s v="CUST0262"/>
    <x v="0"/>
    <x v="2"/>
    <x v="4"/>
    <s v="Secured"/>
    <n v="60.39"/>
    <n v="17.440000000000001"/>
    <n v="0.43819999999999998"/>
    <n v="1.0665"/>
    <x v="2"/>
    <n v="564"/>
    <s v="Rejected "/>
    <s v="04-09-2024"/>
    <m/>
    <n v="120"/>
    <n v="40.15"/>
  </r>
  <r>
    <x v="769"/>
    <s v="CUST0182"/>
    <x v="6"/>
    <x v="0"/>
    <x v="4"/>
    <s v="Secured"/>
    <n v="79.22"/>
    <n v="11.4"/>
    <n v="0.44840000000000002"/>
    <n v="0.83940000000000003"/>
    <x v="3"/>
    <n v="835"/>
    <s v="Rejected"/>
    <s v="25-09-2024"/>
    <m/>
    <n v="240"/>
    <n v="27.05"/>
  </r>
  <r>
    <x v="770"/>
    <s v="CUST0286"/>
    <x v="6"/>
    <x v="3"/>
    <x v="0"/>
    <s v="Unsecured"/>
    <n v="36.049999999999997"/>
    <n v="12.56"/>
    <n v="0.61170000000000002"/>
    <n v="0.52900000000000003"/>
    <x v="3"/>
    <n v="652"/>
    <s v="Under Review"/>
    <s v="03-04-2022"/>
    <m/>
    <n v="120"/>
    <n v="30.72"/>
  </r>
  <r>
    <x v="771"/>
    <s v="CUST0145"/>
    <x v="4"/>
    <x v="1"/>
    <x v="3"/>
    <s v="Semi-Secured"/>
    <m/>
    <n v="14.23"/>
    <n v="0.13789999999999999"/>
    <n v="0.34520000000000001"/>
    <x v="2"/>
    <n v="704"/>
    <s v="Under Review"/>
    <s v="07-11-2022"/>
    <m/>
    <n v="180"/>
    <n v="3.97"/>
  </r>
  <r>
    <x v="772"/>
    <s v="CUST0053"/>
    <x v="2"/>
    <x v="4"/>
    <x v="2"/>
    <s v="Unsecured"/>
    <n v="58.42"/>
    <n v="14.43"/>
    <n v="0.5333"/>
    <n v="0.74480000000000002"/>
    <x v="3"/>
    <n v="550"/>
    <s v="approved"/>
    <s v="31-03-2023"/>
    <s v="05-04-2023"/>
    <n v="240"/>
    <n v="32.39"/>
  </r>
  <r>
    <x v="773"/>
    <s v="CUST0315"/>
    <x v="9"/>
    <x v="1"/>
    <x v="2"/>
    <s v="Unsecured"/>
    <n v="40.119999999999997"/>
    <n v="18.36"/>
    <n v="0.51790000000000003"/>
    <n v="2.0099"/>
    <x v="0"/>
    <n v="588"/>
    <s v="approved"/>
    <s v="10-05-2022"/>
    <s v="12-05-2022"/>
    <n v="24"/>
    <n v="14.24"/>
  </r>
  <r>
    <x v="774"/>
    <s v="CUST0301"/>
    <x v="6"/>
    <x v="3"/>
    <x v="0"/>
    <s v="Semi-Secured"/>
    <n v="64.37"/>
    <n v="16.53"/>
    <n v="0.51939999999999997"/>
    <n v="1.0995999999999999"/>
    <x v="1"/>
    <n v="709"/>
    <s v="Rejected"/>
    <s v="13-03-2023"/>
    <m/>
    <n v="120"/>
    <n v="0"/>
  </r>
  <r>
    <x v="775"/>
    <s v="CUST0001"/>
    <x v="3"/>
    <x v="4"/>
    <x v="2"/>
    <s v="Secured"/>
    <n v="91.92"/>
    <n v="13.12"/>
    <n v="1.012"/>
    <n v="8.2151999999999994"/>
    <x v="3"/>
    <n v="585"/>
    <s v="Under Review"/>
    <s v="25-07-2023"/>
    <m/>
    <n v="12"/>
    <n v="67.83"/>
  </r>
  <r>
    <x v="776"/>
    <s v="CUST0316"/>
    <x v="8"/>
    <x v="1"/>
    <x v="4"/>
    <s v="Semi-Secured"/>
    <n v="4.13"/>
    <n v="10.68"/>
    <n v="2.24E-2"/>
    <n v="5.6099999999999997E-2"/>
    <x v="0"/>
    <n v="777"/>
    <s v="approved"/>
    <s v="20-08-2024"/>
    <s v="02-09-2024"/>
    <n v="120"/>
    <n v="3.01"/>
  </r>
  <r>
    <x v="777"/>
    <s v="CUST0034"/>
    <x v="5"/>
    <x v="4"/>
    <x v="0"/>
    <s v="Unsecured"/>
    <n v="59.86"/>
    <n v="13.51"/>
    <n v="0.33689999999999998"/>
    <n v="0.72319999999999995"/>
    <x v="1"/>
    <n v="636"/>
    <s v="approved"/>
    <s v="03-08-2024"/>
    <s v="17-08-2024"/>
    <n v="240"/>
    <n v="0"/>
  </r>
  <r>
    <x v="778"/>
    <s v="CUST0041"/>
    <x v="0"/>
    <x v="3"/>
    <x v="3"/>
    <s v="Semi-Secured"/>
    <n v="84.93"/>
    <n v="9.99"/>
    <n v="0.84050000000000002"/>
    <n v="2.7401"/>
    <x v="0"/>
    <n v="749"/>
    <s v="Rejected "/>
    <s v="11-02-2024"/>
    <m/>
    <n v="36"/>
    <n v="76.87"/>
  </r>
  <r>
    <x v="779"/>
    <s v="CUST0276"/>
    <x v="4"/>
    <x v="4"/>
    <x v="0"/>
    <s v="Semi-Secured"/>
    <n v="40.19"/>
    <n v="12.34"/>
    <n v="0.76180000000000003"/>
    <n v="0.58450000000000002"/>
    <x v="2"/>
    <n v="891"/>
    <s v="Under Review"/>
    <s v="04-07-2022"/>
    <m/>
    <n v="120"/>
    <n v="15.2"/>
  </r>
  <r>
    <x v="780"/>
    <s v="CUST0412"/>
    <x v="9"/>
    <x v="0"/>
    <x v="1"/>
    <s v="Semi-Secured"/>
    <n v="14.34"/>
    <n v="9.49"/>
    <n v="0.25340000000000001"/>
    <n v="0.1497"/>
    <x v="4"/>
    <n v="876"/>
    <s v="Rejected"/>
    <s v="21-02-2024"/>
    <m/>
    <n v="180"/>
    <n v="12.27"/>
  </r>
  <r>
    <x v="781"/>
    <s v="CUST0243"/>
    <x v="8"/>
    <x v="1"/>
    <x v="0"/>
    <s v="Semi-Secured"/>
    <n v="7.12"/>
    <n v="13.42"/>
    <n v="0.11799999999999999"/>
    <n v="0.1081"/>
    <x v="3"/>
    <n v="840"/>
    <s v="approved"/>
    <s v="06-10-2023"/>
    <s v="10-10-2023"/>
    <n v="120"/>
    <n v="3.2"/>
  </r>
  <r>
    <x v="782"/>
    <s v="CUST0264"/>
    <x v="4"/>
    <x v="3"/>
    <x v="4"/>
    <s v="Unsecured"/>
    <n v="60.35"/>
    <n v="7.58"/>
    <n v="0.32419999999999999"/>
    <n v="1.2116"/>
    <x v="3"/>
    <n v="580"/>
    <s v="Under Review"/>
    <s v="22-12-2024"/>
    <m/>
    <n v="60"/>
    <n v="55.86"/>
  </r>
  <r>
    <x v="783"/>
    <s v="CUST0472"/>
    <x v="2"/>
    <x v="1"/>
    <x v="0"/>
    <s v="Unsecured"/>
    <n v="78.77"/>
    <n v="13.62"/>
    <n v="0.90769999999999995"/>
    <n v="1.0289999999999999"/>
    <x v="0"/>
    <n v="900"/>
    <s v="approved"/>
    <s v="01-11-2023"/>
    <s v="14-11-2023"/>
    <n v="180"/>
    <n v="37.06"/>
  </r>
  <r>
    <x v="784"/>
    <s v="CUST0477"/>
    <x v="7"/>
    <x v="3"/>
    <x v="3"/>
    <s v="Unsecured"/>
    <n v="49.51"/>
    <n v="13.41"/>
    <n v="0.26919999999999999"/>
    <n v="0.63980000000000004"/>
    <x v="4"/>
    <n v="697"/>
    <s v="Under Review"/>
    <s v="29-03-2023"/>
    <m/>
    <n v="180"/>
    <n v="13.04"/>
  </r>
  <r>
    <x v="785"/>
    <s v="CUST0218"/>
    <x v="1"/>
    <x v="4"/>
    <x v="4"/>
    <s v="Unsecured"/>
    <n v="80.09"/>
    <n v="16.12"/>
    <n v="1.4267000000000001"/>
    <n v="2.8205"/>
    <x v="0"/>
    <n v="880"/>
    <s v="Under Review"/>
    <s v="16-08-2023"/>
    <m/>
    <n v="36"/>
    <n v="11.7"/>
  </r>
  <r>
    <x v="786"/>
    <s v="CUST0312"/>
    <x v="3"/>
    <x v="4"/>
    <x v="1"/>
    <s v="Secured"/>
    <n v="69.78"/>
    <n v="9.26"/>
    <n v="0.5444"/>
    <n v="2.2273999999999998"/>
    <x v="3"/>
    <n v="862"/>
    <s v="Under Review"/>
    <s v="06-01-2023"/>
    <m/>
    <n v="36"/>
    <n v="64.11"/>
  </r>
  <r>
    <x v="787"/>
    <s v="CUST0452"/>
    <x v="0"/>
    <x v="1"/>
    <x v="4"/>
    <s v="Unsecured"/>
    <n v="14.3"/>
    <n v="8.24"/>
    <n v="7.7499999999999999E-2"/>
    <n v="0.64829999999999999"/>
    <x v="3"/>
    <n v="816"/>
    <s v="Under Review"/>
    <s v="24-07-2022"/>
    <m/>
    <n v="24"/>
    <n v="2.5499999999999998"/>
  </r>
  <r>
    <x v="788"/>
    <s v="CUST0418"/>
    <x v="7"/>
    <x v="2"/>
    <x v="5"/>
    <s v="Semi-Secured"/>
    <n v="39.44"/>
    <n v="15.87"/>
    <n v="0.77659999999999996"/>
    <n v="3.5760000000000001"/>
    <x v="1"/>
    <n v="578"/>
    <s v="approved"/>
    <s v="23-11-2024"/>
    <s v="30-11-2024"/>
    <n v="12"/>
    <n v="0"/>
  </r>
  <r>
    <x v="789"/>
    <s v="CUST0287"/>
    <x v="1"/>
    <x v="4"/>
    <x v="1"/>
    <s v="Secured"/>
    <n v="58.21"/>
    <n v="11.44"/>
    <n v="1.1036999999999999"/>
    <n v="5.1566999999999998"/>
    <x v="4"/>
    <n v="613"/>
    <s v="approved"/>
    <s v="04-10-2022"/>
    <s v="16-10-2022"/>
    <n v="12"/>
    <n v="26.04"/>
  </r>
  <r>
    <x v="790"/>
    <s v="CUST0416"/>
    <x v="2"/>
    <x v="0"/>
    <x v="2"/>
    <s v="Semi-Secured"/>
    <n v="11.98"/>
    <n v="9.74"/>
    <n v="0.105"/>
    <n v="0.1268"/>
    <x v="4"/>
    <n v="666"/>
    <s v="approved"/>
    <s v="10-12-2023"/>
    <s v="22-12-2023"/>
    <n v="180"/>
    <n v="7.19"/>
  </r>
  <r>
    <x v="791"/>
    <s v="CUST0025"/>
    <x v="0"/>
    <x v="2"/>
    <x v="4"/>
    <s v="Semi-Secured"/>
    <n v="17.71"/>
    <n v="17.93"/>
    <n v="0.13500000000000001"/>
    <n v="0.63959999999999995"/>
    <x v="1"/>
    <n v="893"/>
    <s v="approved"/>
    <s v="22-04-2023"/>
    <s v="01-05-2023"/>
    <n v="36"/>
    <n v="0"/>
  </r>
  <r>
    <x v="792"/>
    <s v="CUST0409"/>
    <x v="7"/>
    <x v="0"/>
    <x v="1"/>
    <s v="Semi-Secured"/>
    <n v="94.51"/>
    <n v="14.68"/>
    <n v="0.87690000000000001"/>
    <n v="1.3021"/>
    <x v="4"/>
    <n v="860"/>
    <s v="Rejected "/>
    <s v="26-10-2022"/>
    <m/>
    <n v="180"/>
    <n v="79.33"/>
  </r>
  <r>
    <x v="793"/>
    <s v="CUST0072"/>
    <x v="6"/>
    <x v="4"/>
    <x v="0"/>
    <s v="Unsecured"/>
    <n v="29.26"/>
    <n v="15.92"/>
    <n v="0.46710000000000002"/>
    <n v="0.42809999999999998"/>
    <x v="2"/>
    <n v="714"/>
    <s v="Rejected "/>
    <s v="23-06-2022"/>
    <m/>
    <n v="180"/>
    <n v="14.14"/>
  </r>
  <r>
    <x v="794"/>
    <s v="CUST0106"/>
    <x v="6"/>
    <x v="3"/>
    <x v="0"/>
    <s v="Semi-Secured"/>
    <n v="68.17"/>
    <n v="9.3699999999999992"/>
    <n v="0.53680000000000005"/>
    <n v="0.62970000000000004"/>
    <x v="2"/>
    <n v="877"/>
    <s v="approved"/>
    <s v="14-12-2022"/>
    <s v="28-12-2022"/>
    <n v="240"/>
    <n v="11.03"/>
  </r>
  <r>
    <x v="795"/>
    <s v="CUST0336"/>
    <x v="5"/>
    <x v="0"/>
    <x v="1"/>
    <s v="Semi-Secured"/>
    <n v="78.62"/>
    <n v="16.59"/>
    <n v="0.69369999999999998"/>
    <n v="2.2519"/>
    <x v="1"/>
    <n v="747"/>
    <s v="approved"/>
    <s v="16-04-2023"/>
    <s v="22-04-2023"/>
    <n v="48"/>
    <n v="0"/>
  </r>
  <r>
    <x v="796"/>
    <s v="CUST0075"/>
    <x v="7"/>
    <x v="2"/>
    <x v="2"/>
    <s v="Unsecured"/>
    <n v="84.93"/>
    <n v="7.63"/>
    <n v="1.5175000000000001"/>
    <n v="3.8268"/>
    <x v="2"/>
    <n v="823"/>
    <s v="approved"/>
    <s v="22-03-2024"/>
    <s v="30-03-2024"/>
    <n v="24"/>
    <n v="42.72"/>
  </r>
  <r>
    <x v="797"/>
    <s v="CUST0432"/>
    <x v="2"/>
    <x v="3"/>
    <x v="2"/>
    <s v="Unsecured"/>
    <n v="26.16"/>
    <n v="18.010000000000002"/>
    <n v="0.23350000000000001"/>
    <n v="0.47149999999999997"/>
    <x v="1"/>
    <n v="779"/>
    <s v="approved"/>
    <s v="07-03-2023"/>
    <s v="21-03-2023"/>
    <n v="120"/>
    <n v="0"/>
  </r>
  <r>
    <x v="798"/>
    <s v="CUST0034"/>
    <x v="0"/>
    <x v="2"/>
    <x v="5"/>
    <s v="Secured"/>
    <n v="45.58"/>
    <n v="8.68"/>
    <n v="0.66669999999999996"/>
    <n v="0.72599999999999998"/>
    <x v="3"/>
    <n v="636"/>
    <s v="Rejected "/>
    <s v="10-09-2022"/>
    <m/>
    <n v="84"/>
    <n v="10.26"/>
  </r>
  <r>
    <x v="799"/>
    <s v="CUST0339"/>
    <x v="7"/>
    <x v="2"/>
    <x v="0"/>
    <s v="Unsecured"/>
    <n v="80.59"/>
    <n v="12.18"/>
    <n v="1.1116999999999999"/>
    <n v="0.89749999999999996"/>
    <x v="3"/>
    <n v="856"/>
    <s v="approved"/>
    <s v="19-09-2023"/>
    <s v="25-09-2023"/>
    <n v="240"/>
    <n v="41.02"/>
  </r>
  <r>
    <x v="800"/>
    <s v="CUST0054"/>
    <x v="7"/>
    <x v="1"/>
    <x v="0"/>
    <s v="Secured"/>
    <n v="26.13"/>
    <n v="16.41"/>
    <n v="0.46850000000000003"/>
    <n v="0.37159999999999999"/>
    <x v="0"/>
    <n v="730"/>
    <s v="Rejected "/>
    <s v="02-06-2023"/>
    <m/>
    <n v="240"/>
    <n v="6.5"/>
  </r>
  <r>
    <x v="801"/>
    <s v="CUST0286"/>
    <x v="6"/>
    <x v="2"/>
    <x v="3"/>
    <s v="Secured"/>
    <n v="52.62"/>
    <n v="16.22"/>
    <n v="0.38219999999999998"/>
    <n v="2.5819999999999999"/>
    <x v="2"/>
    <n v="652"/>
    <s v="approved"/>
    <s v="03-03-2022"/>
    <s v="10-03-2022"/>
    <n v="24"/>
    <n v="46.41"/>
  </r>
  <r>
    <x v="802"/>
    <s v="CUST0108"/>
    <x v="1"/>
    <x v="2"/>
    <x v="5"/>
    <s v="Secured"/>
    <n v="71.459999999999994"/>
    <n v="9.83"/>
    <n v="0.51349999999999996"/>
    <n v="6.2767999999999997"/>
    <x v="5"/>
    <n v="728"/>
    <s v="approved"/>
    <s v="15-01-2023"/>
    <s v="19-01-2023"/>
    <n v="12"/>
    <n v="0"/>
  </r>
  <r>
    <x v="803"/>
    <s v="CUST0033"/>
    <x v="5"/>
    <x v="1"/>
    <x v="3"/>
    <s v="Unsecured"/>
    <n v="38.56"/>
    <n v="7.83"/>
    <n v="0.6794"/>
    <n v="0.31850000000000001"/>
    <x v="0"/>
    <n v="770"/>
    <s v="Rejected "/>
    <s v="02-03-2024"/>
    <m/>
    <n v="240"/>
    <n v="7.84"/>
  </r>
  <r>
    <x v="804"/>
    <s v="CUST0097"/>
    <x v="3"/>
    <x v="1"/>
    <x v="1"/>
    <s v="Unsecured"/>
    <n v="7.11"/>
    <n v="17.38"/>
    <n v="6.6400000000000001E-2"/>
    <n v="0.1469"/>
    <x v="3"/>
    <n v="740"/>
    <s v="Rejected "/>
    <s v="24-06-2022"/>
    <m/>
    <n v="84"/>
    <n v="4.2699999999999996"/>
  </r>
  <r>
    <x v="805"/>
    <s v="CUST0142"/>
    <x v="2"/>
    <x v="2"/>
    <x v="0"/>
    <s v="Secured"/>
    <n v="20.3"/>
    <n v="17.03"/>
    <n v="0.28079999999999999"/>
    <n v="1.004"/>
    <x v="5"/>
    <n v="727"/>
    <s v="approved"/>
    <s v="11-02-2023"/>
    <s v="23-02-2023"/>
    <n v="24"/>
    <n v="0"/>
  </r>
  <r>
    <x v="806"/>
    <s v="CUST0428"/>
    <x v="2"/>
    <x v="4"/>
    <x v="1"/>
    <s v="Unsecured"/>
    <n v="81.92"/>
    <n v="11.12"/>
    <n v="1.3216000000000001"/>
    <n v="1.1339999999999999"/>
    <x v="0"/>
    <n v="600"/>
    <s v="approved"/>
    <s v="10-11-2023"/>
    <s v="11-11-2023"/>
    <n v="120"/>
    <n v="71.069999999999993"/>
  </r>
  <r>
    <x v="807"/>
    <s v="CUST0460"/>
    <x v="2"/>
    <x v="1"/>
    <x v="4"/>
    <s v="Secured"/>
    <n v="8.31"/>
    <n v="11.82"/>
    <n v="8.7800000000000003E-2"/>
    <n v="0.39050000000000001"/>
    <x v="5"/>
    <n v="818"/>
    <s v="Rejected "/>
    <s v="06-04-2023"/>
    <m/>
    <n v="24"/>
    <n v="0"/>
  </r>
  <r>
    <x v="808"/>
    <s v="CUST0229"/>
    <x v="5"/>
    <x v="3"/>
    <x v="1"/>
    <s v="Unsecured"/>
    <n v="61.8"/>
    <n v="14.01"/>
    <n v="1.0249999999999999"/>
    <n v="0.82340000000000002"/>
    <x v="1"/>
    <n v="617"/>
    <s v="approved"/>
    <s v="31-01-2022"/>
    <s v="06-02-2022"/>
    <n v="180"/>
    <n v="0"/>
  </r>
  <r>
    <x v="809"/>
    <s v="CUST0221"/>
    <x v="2"/>
    <x v="2"/>
    <x v="2"/>
    <s v="Unsecured"/>
    <n v="55.84"/>
    <n v="15.48"/>
    <n v="0.75209999999999999"/>
    <n v="0.91739999999999999"/>
    <x v="3"/>
    <n v="811"/>
    <s v="approved"/>
    <s v="29-07-2024"/>
    <s v="11-08-2024"/>
    <n v="120"/>
    <n v="6.32"/>
  </r>
  <r>
    <x v="810"/>
    <s v="CUST0285"/>
    <x v="5"/>
    <x v="2"/>
    <x v="1"/>
    <s v="Unsecured"/>
    <n v="53.38"/>
    <n v="14.55"/>
    <n v="0.89270000000000005"/>
    <n v="2.5768"/>
    <x v="4"/>
    <n v="578"/>
    <s v="approved"/>
    <s v="30-01-2024"/>
    <s v="12-02-2024"/>
    <n v="24"/>
    <n v="32.17"/>
  </r>
  <r>
    <x v="811"/>
    <s v="CUST0040"/>
    <x v="4"/>
    <x v="1"/>
    <x v="3"/>
    <s v="Secured"/>
    <n v="69.63"/>
    <n v="7.75"/>
    <n v="0.439"/>
    <n v="0.83560000000000001"/>
    <x v="4"/>
    <n v="788"/>
    <s v="approved"/>
    <s v="05-12-2024"/>
    <s v="15-12-2024"/>
    <n v="120"/>
    <n v="40.049999999999997"/>
  </r>
  <r>
    <x v="812"/>
    <s v="CUST0155"/>
    <x v="8"/>
    <x v="2"/>
    <x v="1"/>
    <s v="Semi-Secured"/>
    <n v="37.49"/>
    <n v="8.3000000000000007"/>
    <n v="0.44669999999999999"/>
    <n v="0.58989999999999998"/>
    <x v="2"/>
    <n v="576"/>
    <s v="Under Review"/>
    <s v="30-08-2022"/>
    <m/>
    <n v="84"/>
    <n v="18.43"/>
  </r>
  <r>
    <x v="813"/>
    <s v="CUST0344"/>
    <x v="1"/>
    <x v="1"/>
    <x v="4"/>
    <s v="Unsecured"/>
    <n v="60.61"/>
    <n v="8.56"/>
    <n v="0.91490000000000005"/>
    <n v="0.52829999999999999"/>
    <x v="3"/>
    <n v="719"/>
    <s v="Under Review"/>
    <s v="08-07-2022"/>
    <m/>
    <n v="240"/>
    <n v="37.409999999999997"/>
  </r>
  <r>
    <x v="814"/>
    <s v="CUST0224"/>
    <x v="7"/>
    <x v="4"/>
    <x v="2"/>
    <s v="Secured"/>
    <n v="60.71"/>
    <n v="13.13"/>
    <n v="0.37130000000000002"/>
    <n v="5.4261999999999997"/>
    <x v="4"/>
    <n v="699"/>
    <s v="Rejected "/>
    <s v="21-01-2024"/>
    <m/>
    <n v="12"/>
    <n v="19.82"/>
  </r>
  <r>
    <x v="815"/>
    <s v="CUST0178"/>
    <x v="7"/>
    <x v="3"/>
    <x v="3"/>
    <s v="Secured"/>
    <n v="32.58"/>
    <n v="8.89"/>
    <n v="0.57579999999999998"/>
    <n v="1.0344"/>
    <x v="5"/>
    <n v="572"/>
    <s v="Under Review"/>
    <s v="14-10-2024"/>
    <m/>
    <n v="36"/>
    <n v="26.26"/>
  </r>
  <r>
    <x v="816"/>
    <s v="CUST0376"/>
    <x v="9"/>
    <x v="0"/>
    <x v="0"/>
    <s v="Unsecured"/>
    <n v="22.74"/>
    <n v="11.26"/>
    <n v="0.20749999999999999"/>
    <n v="2.0125999999999999"/>
    <x v="0"/>
    <n v="889"/>
    <s v="Rejected"/>
    <s v="09-03-2023"/>
    <m/>
    <n v="12"/>
    <n v="18.260000000000002"/>
  </r>
  <r>
    <x v="817"/>
    <s v="CUST0091"/>
    <x v="5"/>
    <x v="4"/>
    <x v="5"/>
    <s v="Semi-Secured"/>
    <n v="33.479999999999997"/>
    <n v="16.16"/>
    <n v="0.1699"/>
    <n v="1.6417999999999999"/>
    <x v="0"/>
    <n v="606"/>
    <s v="approved"/>
    <s v="24-11-2024"/>
    <s v="27-11-2024"/>
    <n v="24"/>
    <n v="7.93"/>
  </r>
  <r>
    <x v="818"/>
    <s v="CUST0047"/>
    <x v="1"/>
    <x v="1"/>
    <x v="1"/>
    <s v="Unsecured"/>
    <n v="94.22"/>
    <n v="17.739999999999998"/>
    <n v="1.5628"/>
    <n v="8.6264000000000003"/>
    <x v="0"/>
    <n v="896"/>
    <s v="approved"/>
    <s v="01-05-2022"/>
    <s v="14-05-2022"/>
    <n v="12"/>
    <n v="37.57"/>
  </r>
  <r>
    <x v="819"/>
    <s v="CUST0486"/>
    <x v="9"/>
    <x v="0"/>
    <x v="1"/>
    <s v="Semi-Secured"/>
    <n v="37.81"/>
    <m/>
    <n v="0.28999999999999998"/>
    <m/>
    <x v="1"/>
    <n v="628"/>
    <s v="Rejected "/>
    <s v="26-06-2022"/>
    <m/>
    <n v="180"/>
    <n v="0"/>
  </r>
  <r>
    <x v="820"/>
    <s v="CUST0383"/>
    <x v="9"/>
    <x v="3"/>
    <x v="2"/>
    <s v="Unsecured"/>
    <n v="6.27"/>
    <n v="9.6999999999999993"/>
    <n v="3.44E-2"/>
    <n v="0.28849999999999998"/>
    <x v="0"/>
    <n v="683"/>
    <s v="approved"/>
    <s v="05-10-2023"/>
    <s v="16-10-2023"/>
    <n v="24"/>
    <n v="0.71"/>
  </r>
  <r>
    <x v="821"/>
    <s v="CUST0359"/>
    <x v="8"/>
    <x v="2"/>
    <x v="5"/>
    <s v="Unsecured"/>
    <n v="56.62"/>
    <n v="10.72"/>
    <n v="0.97170000000000001"/>
    <n v="1.8462000000000001"/>
    <x v="2"/>
    <n v="640"/>
    <s v="approved"/>
    <s v="17-08-2024"/>
    <s v="24-08-2024"/>
    <n v="36"/>
    <n v="34.21"/>
  </r>
  <r>
    <x v="822"/>
    <s v="CUST0212"/>
    <x v="3"/>
    <x v="4"/>
    <x v="5"/>
    <s v="Unsecured"/>
    <n v="28.62"/>
    <n v="8.77"/>
    <n v="0.50209999999999999"/>
    <n v="1.3045"/>
    <x v="2"/>
    <n v="713"/>
    <s v="Rejected "/>
    <s v="20-11-2024"/>
    <m/>
    <n v="24"/>
    <n v="25.38"/>
  </r>
  <r>
    <x v="823"/>
    <s v="CUST0160"/>
    <x v="5"/>
    <x v="0"/>
    <x v="2"/>
    <s v="Semi-Secured"/>
    <n v="77.569999999999993"/>
    <n v="11.16"/>
    <n v="0.56669999999999998"/>
    <n v="0.80910000000000004"/>
    <x v="2"/>
    <n v="752"/>
    <s v="approved"/>
    <s v="31-03-2023"/>
    <s v="11-04-2023"/>
    <n v="240"/>
    <n v="19.829999999999998"/>
  </r>
  <r>
    <x v="824"/>
    <s v="CUST0498"/>
    <x v="3"/>
    <x v="1"/>
    <x v="4"/>
    <s v="Semi-Secured"/>
    <n v="76.63"/>
    <n v="11.21"/>
    <n v="1.4388000000000001"/>
    <n v="1.0647"/>
    <x v="2"/>
    <n v="585"/>
    <s v="approved"/>
    <s v="10-04-2024"/>
    <s v="24-04-2024"/>
    <n v="120"/>
    <n v="25.45"/>
  </r>
  <r>
    <x v="825"/>
    <s v="CUST0220"/>
    <x v="0"/>
    <x v="4"/>
    <x v="5"/>
    <s v="Semi-Secured"/>
    <n v="22.68"/>
    <n v="10.27"/>
    <n v="0.21529999999999999"/>
    <n v="0.22289999999999999"/>
    <x v="2"/>
    <n v="839"/>
    <s v="Rejected"/>
    <s v="14-09-2023"/>
    <m/>
    <n v="240"/>
    <n v="20.92"/>
  </r>
  <r>
    <x v="826"/>
    <s v="CUST0472"/>
    <x v="7"/>
    <x v="1"/>
    <x v="2"/>
    <s v="Semi-Secured"/>
    <n v="5.7"/>
    <n v="12.4"/>
    <n v="6.6500000000000004E-2"/>
    <n v="0.12790000000000001"/>
    <x v="1"/>
    <n v="900"/>
    <s v="approved"/>
    <s v="08-01-2024"/>
    <s v="16-01-2024"/>
    <n v="60"/>
    <n v="0"/>
  </r>
  <r>
    <x v="827"/>
    <s v="CUST0187"/>
    <x v="2"/>
    <x v="4"/>
    <x v="2"/>
    <s v="Semi-Secured"/>
    <n v="19.09"/>
    <n v="14.03"/>
    <n v="0.25030000000000002"/>
    <n v="0.35809999999999997"/>
    <x v="5"/>
    <n v="763"/>
    <s v="approved"/>
    <s v="29-03-2022"/>
    <s v="06-04-2022"/>
    <n v="84"/>
    <n v="12.11"/>
  </r>
  <r>
    <x v="828"/>
    <s v="CUST0308"/>
    <x v="8"/>
    <x v="4"/>
    <x v="1"/>
    <s v="Secured"/>
    <n v="99.68"/>
    <n v="13.08"/>
    <n v="1.0784"/>
    <n v="8.9069000000000003"/>
    <x v="3"/>
    <n v="596"/>
    <s v="Under Review"/>
    <s v="28-08-2023"/>
    <m/>
    <n v="12"/>
    <n v="69.63"/>
  </r>
  <r>
    <x v="829"/>
    <s v="CUST0352"/>
    <x v="1"/>
    <x v="4"/>
    <x v="0"/>
    <s v="Secured"/>
    <n v="41.21"/>
    <n v="17.61"/>
    <n v="0.40079999999999999"/>
    <n v="1.0377000000000001"/>
    <x v="1"/>
    <n v="684"/>
    <s v="Rejected "/>
    <s v="29-12-2022"/>
    <m/>
    <n v="60"/>
    <n v="0"/>
  </r>
  <r>
    <x v="830"/>
    <s v="CUST0342"/>
    <x v="1"/>
    <x v="4"/>
    <x v="3"/>
    <s v="Unsecured"/>
    <n v="78.709999999999994"/>
    <n v="11.43"/>
    <n v="1.5293000000000001"/>
    <n v="6.9722999999999997"/>
    <x v="3"/>
    <n v="825"/>
    <s v="approved"/>
    <s v="14-04-2022"/>
    <s v="16-04-2022"/>
    <n v="12"/>
    <n v="29.25"/>
  </r>
  <r>
    <x v="831"/>
    <s v="CUST0477"/>
    <x v="1"/>
    <x v="3"/>
    <x v="0"/>
    <s v="Semi-Secured"/>
    <n v="68.95"/>
    <n v="14.47"/>
    <n v="0.98350000000000004"/>
    <n v="6.2061000000000002"/>
    <x v="0"/>
    <n v="697"/>
    <s v="Under Review"/>
    <s v="31-03-2022"/>
    <m/>
    <n v="12"/>
    <n v="62.92"/>
  </r>
  <r>
    <x v="832"/>
    <s v="CUST0361"/>
    <x v="6"/>
    <x v="4"/>
    <x v="3"/>
    <s v="Semi-Secured"/>
    <n v="55.52"/>
    <n v="15.29"/>
    <n v="0.76890000000000003"/>
    <n v="1.0804"/>
    <x v="1"/>
    <n v="729"/>
    <s v="Rejected"/>
    <s v="15-05-2022"/>
    <m/>
    <n v="84"/>
    <n v="0"/>
  </r>
  <r>
    <x v="833"/>
    <s v="CUST0148"/>
    <x v="4"/>
    <x v="4"/>
    <x v="4"/>
    <s v="Semi-Secured"/>
    <n v="2.21"/>
    <n v="13.87"/>
    <n v="1.11E-2"/>
    <n v="4.1300000000000003E-2"/>
    <x v="3"/>
    <n v="813"/>
    <s v="approved"/>
    <s v="16-03-2023"/>
    <s v="23-03-2023"/>
    <n v="84"/>
    <n v="0.31"/>
  </r>
  <r>
    <x v="834"/>
    <s v="CUST0146"/>
    <x v="8"/>
    <x v="0"/>
    <x v="5"/>
    <s v="Unsecured"/>
    <n v="63.06"/>
    <n v="18.010000000000002"/>
    <n v="1.2522"/>
    <n v="1.3258000000000001"/>
    <x v="2"/>
    <n v="713"/>
    <s v="approved"/>
    <s v="23-12-2022"/>
    <s v="01-01-2023"/>
    <n v="84"/>
    <n v="25.56"/>
  </r>
  <r>
    <x v="835"/>
    <s v="CUST0192"/>
    <x v="4"/>
    <x v="3"/>
    <x v="2"/>
    <s v="Secured"/>
    <n v="36.770000000000003"/>
    <n v="8.15"/>
    <n v="0.71540000000000004"/>
    <n v="3.2010999999999998"/>
    <x v="1"/>
    <n v="731"/>
    <s v="approved"/>
    <s v="27-05-2024"/>
    <s v="11-06-2024"/>
    <n v="12"/>
    <n v="0"/>
  </r>
  <r>
    <x v="836"/>
    <s v="CUST0038"/>
    <x v="5"/>
    <x v="1"/>
    <x v="0"/>
    <s v="Unsecured"/>
    <n v="48.27"/>
    <n v="15.15"/>
    <n v="0.4163"/>
    <n v="0.68049999999999999"/>
    <x v="2"/>
    <n v="793"/>
    <s v="Under Review"/>
    <s v="14-09-2022"/>
    <m/>
    <n v="180"/>
    <n v="34.229999999999997"/>
  </r>
  <r>
    <x v="837"/>
    <s v="CUST0292"/>
    <x v="7"/>
    <x v="3"/>
    <x v="5"/>
    <s v="Semi-Secured"/>
    <n v="96.35"/>
    <n v="9.98"/>
    <n v="0.48580000000000001"/>
    <n v="1.0342"/>
    <x v="0"/>
    <n v="883"/>
    <s v="approved"/>
    <s v="18-11-2022"/>
    <s v="24-11-2022"/>
    <n v="180"/>
    <n v="36.5"/>
  </r>
  <r>
    <x v="838"/>
    <s v="CUST0425"/>
    <x v="9"/>
    <x v="0"/>
    <x v="3"/>
    <s v="Secured"/>
    <n v="98.55"/>
    <n v="8.93"/>
    <n v="1.071"/>
    <n v="2.0424000000000002"/>
    <x v="1"/>
    <n v="791"/>
    <s v="approved"/>
    <s v="06-06-2023"/>
    <s v="09-06-2023"/>
    <n v="60"/>
    <n v="0"/>
  </r>
  <r>
    <x v="839"/>
    <s v="CUST0339"/>
    <x v="4"/>
    <x v="4"/>
    <x v="2"/>
    <s v="Secured"/>
    <n v="31.46"/>
    <n v="8.27"/>
    <n v="0.50519999999999998"/>
    <n v="2.7406000000000001"/>
    <x v="2"/>
    <n v="570"/>
    <s v="Rejected "/>
    <s v="13-05-2024"/>
    <m/>
    <n v="12"/>
    <n v="25.58"/>
  </r>
  <r>
    <x v="840"/>
    <s v="CUST0327"/>
    <x v="5"/>
    <x v="2"/>
    <x v="3"/>
    <s v="Semi-Secured"/>
    <n v="26.07"/>
    <m/>
    <n v="0.47699999999999998"/>
    <m/>
    <x v="1"/>
    <n v="632"/>
    <s v="approved"/>
    <s v="15-03-2024"/>
    <s v="23-03-2024"/>
    <n v="24"/>
    <n v="0"/>
  </r>
  <r>
    <x v="841"/>
    <s v="CUST0475"/>
    <x v="9"/>
    <x v="3"/>
    <x v="0"/>
    <s v="Unsecured"/>
    <n v="95.81"/>
    <n v="12.52"/>
    <n v="1.5629999999999999"/>
    <n v="1.0899000000000001"/>
    <x v="2"/>
    <n v="577"/>
    <s v="approved"/>
    <s v="25-10-2023"/>
    <s v="08-11-2023"/>
    <n v="240"/>
    <n v="55.64"/>
  </r>
  <r>
    <x v="842"/>
    <s v="CUST0378"/>
    <x v="4"/>
    <x v="1"/>
    <x v="4"/>
    <s v="Secured"/>
    <n v="40.130000000000003"/>
    <n v="16.77"/>
    <n v="0.45290000000000002"/>
    <n v="1.4261999999999999"/>
    <x v="1"/>
    <n v="751"/>
    <s v="Rejected "/>
    <s v="17-10-2022"/>
    <m/>
    <n v="36"/>
    <n v="0"/>
  </r>
  <r>
    <x v="843"/>
    <s v="CUST0096"/>
    <x v="8"/>
    <x v="3"/>
    <x v="3"/>
    <s v="Unsecured"/>
    <n v="89.1"/>
    <n v="8.89"/>
    <n v="1.6580999999999999"/>
    <n v="4.0659999999999998"/>
    <x v="1"/>
    <n v="754"/>
    <s v="Under Review"/>
    <s v="28-11-2022"/>
    <m/>
    <n v="24"/>
    <n v="0"/>
  </r>
  <r>
    <x v="844"/>
    <s v="CUST0004"/>
    <x v="1"/>
    <x v="4"/>
    <x v="3"/>
    <s v="Semi-Secured"/>
    <n v="95.79"/>
    <n v="16.25"/>
    <n v="1.5215000000000001"/>
    <n v="3.3795000000000002"/>
    <x v="1"/>
    <n v="711"/>
    <s v="Under Review"/>
    <s v="10-12-2024"/>
    <m/>
    <n v="36"/>
    <n v="0"/>
  </r>
  <r>
    <x v="845"/>
    <s v="CUST0466"/>
    <x v="0"/>
    <x v="0"/>
    <x v="0"/>
    <s v="Unsecured"/>
    <n v="56.99"/>
    <n v="16"/>
    <n v="0.71509999999999996"/>
    <n v="1.6151"/>
    <x v="2"/>
    <n v="709"/>
    <s v="Under Review"/>
    <s v="12-11-2023"/>
    <m/>
    <n v="48"/>
    <n v="32.35"/>
  </r>
  <r>
    <x v="846"/>
    <s v="CUST0161"/>
    <x v="4"/>
    <x v="1"/>
    <x v="0"/>
    <s v="Unsecured"/>
    <n v="17.579999999999998"/>
    <n v="11.7"/>
    <n v="0.22420000000000001"/>
    <n v="1.5595000000000001"/>
    <x v="4"/>
    <n v="837"/>
    <s v="Rejected"/>
    <s v="07-09-2024"/>
    <m/>
    <n v="12"/>
    <n v="9.75"/>
  </r>
  <r>
    <x v="847"/>
    <s v="CUST0111"/>
    <x v="8"/>
    <x v="2"/>
    <x v="3"/>
    <s v="Semi-Secured"/>
    <n v="94.32"/>
    <n v="13.9"/>
    <n v="1.7438"/>
    <n v="1.1659999999999999"/>
    <x v="4"/>
    <n v="589"/>
    <s v="Under Review"/>
    <s v="29-09-2023"/>
    <m/>
    <n v="240"/>
    <n v="78.88"/>
  </r>
  <r>
    <x v="848"/>
    <s v="CUST0071"/>
    <x v="1"/>
    <x v="1"/>
    <x v="2"/>
    <s v="Secured"/>
    <n v="6.34"/>
    <n v="14.27"/>
    <n v="8.2699999999999996E-2"/>
    <n v="0.1741"/>
    <x v="3"/>
    <n v="694"/>
    <s v="Rejected "/>
    <s v="15-11-2022"/>
    <m/>
    <n v="48"/>
    <n v="0.95"/>
  </r>
  <r>
    <x v="849"/>
    <s v="CUST0143"/>
    <x v="6"/>
    <x v="4"/>
    <x v="0"/>
    <s v="Semi-Secured"/>
    <n v="75.03"/>
    <n v="18.21"/>
    <n v="1.4517"/>
    <n v="2.2122000000000002"/>
    <x v="1"/>
    <n v="878"/>
    <s v="Rejected "/>
    <s v="17-09-2022"/>
    <m/>
    <n v="48"/>
    <n v="0"/>
  </r>
  <r>
    <x v="850"/>
    <s v="CUST0066"/>
    <x v="9"/>
    <x v="4"/>
    <x v="1"/>
    <s v="Unsecured"/>
    <n v="93.77"/>
    <n v="9.91"/>
    <n v="0.65339999999999998"/>
    <n v="1.0024999999999999"/>
    <x v="0"/>
    <n v="755"/>
    <s v="Under Review"/>
    <s v="18-09-2022"/>
    <m/>
    <n v="180"/>
    <n v="64.81"/>
  </r>
  <r>
    <x v="851"/>
    <s v="CUST0100"/>
    <x v="9"/>
    <x v="4"/>
    <x v="5"/>
    <s v="Secured"/>
    <n v="42.37"/>
    <n v="11.98"/>
    <n v="0.46339999999999998"/>
    <n v="3.7641"/>
    <x v="1"/>
    <n v="686"/>
    <s v="Under Review"/>
    <s v="18-04-2023"/>
    <m/>
    <n v="12"/>
    <n v="0"/>
  </r>
  <r>
    <x v="852"/>
    <s v="CUST0236"/>
    <x v="3"/>
    <x v="1"/>
    <x v="5"/>
    <s v="Secured"/>
    <n v="61.5"/>
    <n v="15.95"/>
    <n v="0.93830000000000002"/>
    <n v="2.1606000000000001"/>
    <x v="2"/>
    <n v="672"/>
    <s v="approved"/>
    <s v="01-05-2024"/>
    <s v="12-05-2024"/>
    <n v="36"/>
    <n v="52.33"/>
  </r>
  <r>
    <x v="853"/>
    <s v="CUST0241"/>
    <x v="7"/>
    <x v="1"/>
    <x v="5"/>
    <s v="Secured"/>
    <n v="86.2"/>
    <n v="15.74"/>
    <n v="1.1173999999999999"/>
    <n v="4.2099000000000002"/>
    <x v="1"/>
    <n v="555"/>
    <s v="Under Review"/>
    <s v="23-05-2023"/>
    <m/>
    <n v="24"/>
    <n v="0"/>
  </r>
  <r>
    <x v="854"/>
    <s v="CUST0421"/>
    <x v="7"/>
    <x v="0"/>
    <x v="5"/>
    <s v="Unsecured"/>
    <n v="39.799999999999997"/>
    <n v="8.39"/>
    <n v="0.71760000000000002"/>
    <n v="1.8070999999999999"/>
    <x v="0"/>
    <n v="684"/>
    <s v="approved"/>
    <s v="29-01-2022"/>
    <s v="07-02-2022"/>
    <n v="24"/>
    <n v="5.87"/>
  </r>
  <r>
    <x v="855"/>
    <s v="CUST0497"/>
    <x v="2"/>
    <x v="1"/>
    <x v="3"/>
    <s v="Secured"/>
    <n v="38.93"/>
    <n v="17.73"/>
    <n v="0.24379999999999999"/>
    <n v="0.5927"/>
    <x v="0"/>
    <n v="686"/>
    <s v="Under Review"/>
    <s v="11-01-2024"/>
    <m/>
    <n v="240"/>
    <n v="5.89"/>
  </r>
  <r>
    <x v="856"/>
    <s v="CUST0402"/>
    <x v="7"/>
    <x v="3"/>
    <x v="0"/>
    <s v="Secured"/>
    <n v="44.66"/>
    <n v="18.28"/>
    <n v="0.68210000000000004"/>
    <n v="1.3184"/>
    <x v="3"/>
    <n v="870"/>
    <s v="approved"/>
    <s v="03-05-2024"/>
    <s v="09-05-2024"/>
    <n v="48"/>
    <n v="4.79"/>
  </r>
  <r>
    <x v="857"/>
    <s v="CUST0233"/>
    <x v="6"/>
    <x v="4"/>
    <x v="2"/>
    <s v="Unsecured"/>
    <n v="14.33"/>
    <n v="8.7899999999999991"/>
    <n v="0.13519999999999999"/>
    <n v="0.45429999999999998"/>
    <x v="4"/>
    <n v="659"/>
    <s v="Rejected"/>
    <s v="21-04-2024"/>
    <m/>
    <n v="36"/>
    <n v="9.5399999999999991"/>
  </r>
  <r>
    <x v="858"/>
    <s v="CUST0482"/>
    <x v="5"/>
    <x v="3"/>
    <x v="4"/>
    <s v="Semi-Secured"/>
    <n v="15.98"/>
    <n v="16.850000000000001"/>
    <n v="0.2324"/>
    <n v="1.4562999999999999"/>
    <x v="2"/>
    <n v="790"/>
    <s v="Rejected "/>
    <s v="06-10-2024"/>
    <m/>
    <n v="12"/>
    <n v="14.49"/>
  </r>
  <r>
    <x v="859"/>
    <s v="CUST0051"/>
    <x v="4"/>
    <x v="1"/>
    <x v="2"/>
    <s v="Semi-Secured"/>
    <n v="24.77"/>
    <n v="16.53"/>
    <n v="0.15529999999999999"/>
    <n v="0.42309999999999998"/>
    <x v="4"/>
    <n v="722"/>
    <s v="Rejected"/>
    <s v="16-02-2023"/>
    <m/>
    <n v="120"/>
    <n v="14.26"/>
  </r>
  <r>
    <x v="860"/>
    <s v="CUST0369"/>
    <x v="7"/>
    <x v="1"/>
    <x v="2"/>
    <s v="Unsecured"/>
    <n v="67"/>
    <n v="10.09"/>
    <n v="0.58179999999999998"/>
    <n v="1.7021999999999999"/>
    <x v="1"/>
    <n v="550"/>
    <s v="Rejected "/>
    <s v="09-05-2023"/>
    <m/>
    <n v="48"/>
    <n v="0"/>
  </r>
  <r>
    <x v="861"/>
    <s v="CUST0188"/>
    <x v="5"/>
    <x v="1"/>
    <x v="3"/>
    <s v="Secured"/>
    <n v="38.01"/>
    <n v="11.57"/>
    <n v="0.45629999999999998"/>
    <n v="0.53590000000000004"/>
    <x v="2"/>
    <n v="800"/>
    <s v="Rejected "/>
    <s v="05-07-2023"/>
    <m/>
    <n v="120"/>
    <n v="19.940000000000001"/>
  </r>
  <r>
    <x v="862"/>
    <s v="CUST0365"/>
    <x v="7"/>
    <x v="3"/>
    <x v="2"/>
    <s v="Unsecured"/>
    <n v="96.74"/>
    <n v="13.71"/>
    <n v="1.9218999999999999"/>
    <n v="2.2364999999999999"/>
    <x v="0"/>
    <n v="610"/>
    <s v="approved"/>
    <s v="26-10-2024"/>
    <s v="02-11-2024"/>
    <n v="60"/>
    <n v="88.8"/>
  </r>
  <r>
    <x v="863"/>
    <s v="CUST0144"/>
    <x v="1"/>
    <x v="0"/>
    <x v="2"/>
    <s v="Unsecured"/>
    <n v="29.27"/>
    <n v="15.18"/>
    <n v="0.14979999999999999"/>
    <n v="0.56779999999999997"/>
    <x v="2"/>
    <n v="878"/>
    <s v="Under Review"/>
    <s v="06-11-2024"/>
    <m/>
    <n v="84"/>
    <n v="5.0999999999999996"/>
  </r>
  <r>
    <x v="864"/>
    <s v="CUST0306"/>
    <x v="1"/>
    <x v="3"/>
    <x v="4"/>
    <s v="Semi-Secured"/>
    <n v="38.75"/>
    <n v="12.41"/>
    <n v="0.25929999999999997"/>
    <n v="1.0283"/>
    <x v="1"/>
    <n v="866"/>
    <s v="approved"/>
    <s v="20-07-2023"/>
    <s v="23-07-2023"/>
    <n v="48"/>
    <n v="0"/>
  </r>
  <r>
    <x v="865"/>
    <s v="CUST0302"/>
    <x v="8"/>
    <x v="3"/>
    <x v="2"/>
    <s v="Unsecured"/>
    <n v="13.13"/>
    <n v="8.08"/>
    <n v="0.19719999999999999"/>
    <n v="0.26669999999999999"/>
    <x v="2"/>
    <n v="772"/>
    <s v="approved"/>
    <s v="05-02-2023"/>
    <s v="09-02-2023"/>
    <n v="60"/>
    <n v="10.16"/>
  </r>
  <r>
    <x v="866"/>
    <s v="CUST0060"/>
    <x v="7"/>
    <x v="3"/>
    <x v="4"/>
    <s v="Secured"/>
    <n v="72.12"/>
    <n v="13.73"/>
    <n v="0.59860000000000002"/>
    <n v="0.94740000000000002"/>
    <x v="3"/>
    <n v="672"/>
    <s v="approved"/>
    <s v="07-02-2022"/>
    <s v="08-02-2022"/>
    <n v="180"/>
    <n v="39.96"/>
  </r>
  <r>
    <x v="867"/>
    <s v="CUST0482"/>
    <x v="5"/>
    <x v="3"/>
    <x v="2"/>
    <s v="Secured"/>
    <n v="93.26"/>
    <n v="15.53"/>
    <n v="1.0911"/>
    <n v="1.2646999999999999"/>
    <x v="4"/>
    <n v="790"/>
    <s v="Under Review"/>
    <s v="17-11-2022"/>
    <m/>
    <n v="240"/>
    <n v="25.9"/>
  </r>
  <r>
    <x v="868"/>
    <s v="CUST0379"/>
    <x v="1"/>
    <x v="1"/>
    <x v="5"/>
    <s v="Unsecured"/>
    <n v="26.72"/>
    <n v="14.66"/>
    <n v="0.40560000000000002"/>
    <n v="2.4074"/>
    <x v="1"/>
    <n v="735"/>
    <s v="approved"/>
    <s v="02-02-2023"/>
    <s v="13-02-2023"/>
    <n v="12"/>
    <n v="0"/>
  </r>
  <r>
    <x v="869"/>
    <s v="CUST0479"/>
    <x v="9"/>
    <x v="2"/>
    <x v="3"/>
    <s v="Unsecured"/>
    <n v="87.66"/>
    <n v="9.9499999999999993"/>
    <n v="1.0229999999999999"/>
    <n v="0.93930000000000002"/>
    <x v="3"/>
    <n v="767"/>
    <s v="approved"/>
    <s v="30-05-2024"/>
    <s v="06-06-2024"/>
    <n v="180"/>
    <n v="59.58"/>
  </r>
  <r>
    <x v="870"/>
    <s v="CUST0002"/>
    <x v="8"/>
    <x v="3"/>
    <x v="1"/>
    <s v="Semi-Secured"/>
    <n v="82.91"/>
    <n v="14.42"/>
    <n v="0.85870000000000002"/>
    <n v="2.8506"/>
    <x v="0"/>
    <n v="657"/>
    <s v="approved"/>
    <s v="09-05-2022"/>
    <s v="10-05-2022"/>
    <n v="36"/>
    <n v="73.66"/>
  </r>
  <r>
    <x v="871"/>
    <s v="CUST0338"/>
    <x v="9"/>
    <x v="0"/>
    <x v="1"/>
    <s v="Secured"/>
    <n v="48.9"/>
    <n v="15.52"/>
    <n v="0.29270000000000002"/>
    <n v="1.7076"/>
    <x v="4"/>
    <n v="577"/>
    <s v="approved"/>
    <s v="04-02-2023"/>
    <s v="06-02-2023"/>
    <n v="36"/>
    <n v="22.57"/>
  </r>
  <r>
    <x v="872"/>
    <s v="CUST0294"/>
    <x v="8"/>
    <x v="4"/>
    <x v="3"/>
    <s v="Semi-Secured"/>
    <n v="80.81"/>
    <n v="12.94"/>
    <n v="0.60340000000000005"/>
    <n v="7.2154999999999996"/>
    <x v="3"/>
    <n v="876"/>
    <s v="approved"/>
    <s v="10-02-2023"/>
    <s v="17-02-2023"/>
    <n v="12"/>
    <n v="50.84"/>
  </r>
  <r>
    <x v="873"/>
    <s v="CUST0398"/>
    <x v="2"/>
    <x v="4"/>
    <x v="0"/>
    <s v="Secured"/>
    <n v="60.49"/>
    <n v="15.49"/>
    <n v="1.0790999999999999"/>
    <n v="1.6984999999999999"/>
    <x v="4"/>
    <n v="776"/>
    <s v="Rejected"/>
    <s v="04-02-2024"/>
    <m/>
    <n v="48"/>
    <n v="55.74"/>
  </r>
  <r>
    <x v="874"/>
    <s v="CUST0338"/>
    <x v="6"/>
    <x v="4"/>
    <x v="2"/>
    <s v="Secured"/>
    <n v="15.93"/>
    <n v="16.46"/>
    <n v="0.13389999999999999"/>
    <n v="0.45519999999999999"/>
    <x v="2"/>
    <n v="577"/>
    <s v="approved"/>
    <s v="23-12-2022"/>
    <s v="24-12-2022"/>
    <n v="48"/>
    <n v="5.48"/>
  </r>
  <r>
    <x v="875"/>
    <s v="CUST0425"/>
    <x v="6"/>
    <x v="3"/>
    <x v="2"/>
    <s v="Secured"/>
    <n v="23.44"/>
    <n v="13.08"/>
    <n v="0.45900000000000002"/>
    <n v="0.29780000000000001"/>
    <x v="0"/>
    <n v="791"/>
    <s v="approved"/>
    <s v="11-04-2022"/>
    <s v="20-04-2022"/>
    <n v="180"/>
    <n v="21.79"/>
  </r>
  <r>
    <x v="876"/>
    <s v="CUST0311"/>
    <x v="0"/>
    <x v="0"/>
    <x v="5"/>
    <s v="Secured"/>
    <n v="83.15"/>
    <n v="7.92"/>
    <n v="0.43340000000000001"/>
    <n v="3.7576000000000001"/>
    <x v="3"/>
    <n v="765"/>
    <s v="approved"/>
    <s v="24-07-2022"/>
    <s v="30-07-2022"/>
    <n v="24"/>
    <n v="53.89"/>
  </r>
  <r>
    <x v="877"/>
    <s v="CUST0114"/>
    <x v="5"/>
    <x v="2"/>
    <x v="0"/>
    <s v="Secured"/>
    <n v="70.900000000000006"/>
    <n v="12.92"/>
    <n v="1.1987000000000001"/>
    <n v="1.0552999999999999"/>
    <x v="4"/>
    <n v="873"/>
    <s v="approved"/>
    <s v="13-06-2023"/>
    <s v="26-06-2023"/>
    <n v="120"/>
    <n v="31.35"/>
  </r>
  <r>
    <x v="878"/>
    <s v="CUST0135"/>
    <x v="1"/>
    <x v="4"/>
    <x v="2"/>
    <s v="Secured"/>
    <n v="98.23"/>
    <n v="9.06"/>
    <n v="0.72889999999999999"/>
    <n v="0.88759999999999994"/>
    <x v="1"/>
    <n v="897"/>
    <s v="Rejected "/>
    <s v="06-08-2022"/>
    <m/>
    <n v="240"/>
    <n v="0"/>
  </r>
  <r>
    <x v="879"/>
    <s v="CUST0079"/>
    <x v="3"/>
    <x v="2"/>
    <x v="0"/>
    <s v="Semi-Secured"/>
    <n v="57.04"/>
    <n v="14.82"/>
    <n v="0.87160000000000004"/>
    <n v="1.9722999999999999"/>
    <x v="3"/>
    <n v="726"/>
    <s v="Rejected "/>
    <s v="26-12-2023"/>
    <m/>
    <n v="36"/>
    <n v="25.34"/>
  </r>
  <r>
    <x v="880"/>
    <s v="CUST0317"/>
    <x v="3"/>
    <x v="4"/>
    <x v="4"/>
    <s v="Semi-Secured"/>
    <n v="5.88"/>
    <n v="16.66"/>
    <n v="8.5400000000000004E-2"/>
    <n v="8.9099999999999999E-2"/>
    <x v="3"/>
    <n v="596"/>
    <s v="approved"/>
    <s v="23-08-2022"/>
    <s v="01-09-2022"/>
    <n v="180"/>
    <n v="0.86"/>
  </r>
  <r>
    <x v="881"/>
    <s v="CUST0142"/>
    <x v="8"/>
    <x v="4"/>
    <x v="1"/>
    <s v="Unsecured"/>
    <n v="67.23"/>
    <n v="13.65"/>
    <n v="0.64359999999999995"/>
    <n v="3.2168000000000001"/>
    <x v="2"/>
    <n v="727"/>
    <s v="Under Review"/>
    <s v="01-11-2022"/>
    <m/>
    <n v="24"/>
    <n v="7.5"/>
  </r>
  <r>
    <x v="882"/>
    <s v="CUST0198"/>
    <x v="1"/>
    <x v="1"/>
    <x v="0"/>
    <s v="Secured"/>
    <n v="51.36"/>
    <n v="11.89"/>
    <n v="0.6966"/>
    <n v="0.61280000000000001"/>
    <x v="4"/>
    <n v="771"/>
    <s v="approved"/>
    <s v="10-05-2022"/>
    <s v="16-05-2022"/>
    <n v="180"/>
    <n v="37.03"/>
  </r>
  <r>
    <x v="883"/>
    <s v="CUST0164"/>
    <x v="7"/>
    <x v="2"/>
    <x v="1"/>
    <s v="Secured"/>
    <n v="93.74"/>
    <n v="11.55"/>
    <n v="1.0707"/>
    <n v="2.0638999999999998"/>
    <x v="5"/>
    <n v="639"/>
    <s v="approved"/>
    <s v="02-12-2023"/>
    <s v="08-12-2023"/>
    <n v="60"/>
    <n v="0"/>
  </r>
  <r>
    <x v="884"/>
    <s v="CUST0478"/>
    <x v="8"/>
    <x v="2"/>
    <x v="0"/>
    <s v="Unsecured"/>
    <n v="59.65"/>
    <n v="11.03"/>
    <n v="0.78779999999999994"/>
    <n v="1.0223"/>
    <x v="3"/>
    <n v="878"/>
    <s v="approved"/>
    <s v="04-09-2024"/>
    <s v="17-09-2024"/>
    <n v="84"/>
    <n v="5.99"/>
  </r>
  <r>
    <x v="885"/>
    <s v="CUST0223"/>
    <x v="1"/>
    <x v="0"/>
    <x v="1"/>
    <s v="Semi-Secured"/>
    <n v="86.82"/>
    <n v="9"/>
    <n v="1.2957000000000001"/>
    <n v="2.7608999999999999"/>
    <x v="4"/>
    <n v="862"/>
    <s v="approved"/>
    <s v="18-02-2023"/>
    <s v="28-02-2023"/>
    <n v="36"/>
    <n v="26.66"/>
  </r>
  <r>
    <x v="886"/>
    <s v="CUST0318"/>
    <x v="2"/>
    <x v="1"/>
    <x v="5"/>
    <s v="Semi-Secured"/>
    <n v="65.08"/>
    <n v="13.73"/>
    <n v="0.83620000000000005"/>
    <n v="1.7696000000000001"/>
    <x v="1"/>
    <n v="782"/>
    <s v="Rejected"/>
    <s v="23-05-2024"/>
    <m/>
    <n v="48"/>
    <n v="0"/>
  </r>
  <r>
    <x v="887"/>
    <s v="CUST0041"/>
    <x v="4"/>
    <x v="4"/>
    <x v="2"/>
    <s v="Unsecured"/>
    <n v="65.55"/>
    <n v="7.81"/>
    <n v="1.2707999999999999"/>
    <n v="0.54059999999999997"/>
    <x v="2"/>
    <n v="749"/>
    <s v="approved"/>
    <s v="31-08-2024"/>
    <s v="11-09-2024"/>
    <n v="240"/>
    <n v="36.9"/>
  </r>
  <r>
    <x v="888"/>
    <s v="CUST0480"/>
    <x v="6"/>
    <x v="2"/>
    <x v="0"/>
    <s v="Semi-Secured"/>
    <n v="31.57"/>
    <n v="8.51"/>
    <n v="0.52249999999999996"/>
    <n v="0.50009999999999999"/>
    <x v="4"/>
    <n v="738"/>
    <s v="Rejected"/>
    <s v="05-03-2022"/>
    <m/>
    <n v="84"/>
    <n v="28.75"/>
  </r>
  <r>
    <x v="889"/>
    <s v="CUST0327"/>
    <x v="3"/>
    <x v="4"/>
    <x v="2"/>
    <s v="Secured"/>
    <n v="15.33"/>
    <n v="13.95"/>
    <n v="0.15759999999999999"/>
    <n v="1.3761000000000001"/>
    <x v="4"/>
    <n v="632"/>
    <s v="approved"/>
    <s v="14-02-2024"/>
    <s v="19-02-2024"/>
    <n v="12"/>
    <n v="14.47"/>
  </r>
  <r>
    <x v="890"/>
    <s v="CUST0472"/>
    <x v="7"/>
    <x v="1"/>
    <x v="1"/>
    <s v="Semi-Secured"/>
    <n v="5.94"/>
    <n v="18.149999999999999"/>
    <n v="7.1099999999999997E-2"/>
    <n v="0.15129999999999999"/>
    <x v="4"/>
    <n v="900"/>
    <s v="approved"/>
    <s v="10-06-2024"/>
    <s v="18-06-2024"/>
    <n v="60"/>
    <n v="2.62"/>
  </r>
  <r>
    <x v="891"/>
    <s v="CUST0473"/>
    <x v="7"/>
    <x v="0"/>
    <x v="3"/>
    <s v="Secured"/>
    <n v="39.18"/>
    <n v="15.1"/>
    <n v="0.2157"/>
    <n v="0.75819999999999999"/>
    <x v="1"/>
    <n v="561"/>
    <s v="approved"/>
    <s v="16-05-2023"/>
    <s v="22-05-2023"/>
    <n v="84"/>
    <n v="0"/>
  </r>
  <r>
    <x v="892"/>
    <s v="CUST0102"/>
    <x v="9"/>
    <x v="2"/>
    <x v="0"/>
    <s v="Unsecured"/>
    <n v="97.53"/>
    <n v="14.28"/>
    <n v="1.8963000000000001"/>
    <n v="1.3171999999999999"/>
    <x v="1"/>
    <n v="593"/>
    <s v="approved"/>
    <s v="04-01-2024"/>
    <s v="07-01-2024"/>
    <n v="180"/>
    <n v="0"/>
  </r>
  <r>
    <x v="893"/>
    <s v="CUST0165"/>
    <x v="6"/>
    <x v="0"/>
    <x v="0"/>
    <s v="Unsecured"/>
    <n v="59.76"/>
    <n v="9.4700000000000006"/>
    <n v="0.61229999999999996"/>
    <n v="1.9135"/>
    <x v="2"/>
    <n v="604"/>
    <s v="Rejected"/>
    <s v="05-08-2024"/>
    <m/>
    <n v="36"/>
    <n v="26.98"/>
  </r>
  <r>
    <x v="894"/>
    <s v="CUST0041"/>
    <x v="3"/>
    <x v="2"/>
    <x v="4"/>
    <s v="Semi-Secured"/>
    <n v="62.46"/>
    <n v="13.77"/>
    <n v="0.62649999999999995"/>
    <n v="0.96120000000000005"/>
    <x v="4"/>
    <n v="749"/>
    <s v="Under Review"/>
    <s v="27-04-2024"/>
    <m/>
    <n v="120"/>
    <n v="41.15"/>
  </r>
  <r>
    <x v="895"/>
    <s v="CUST0386"/>
    <x v="7"/>
    <x v="3"/>
    <x v="0"/>
    <s v="Secured"/>
    <n v="31.43"/>
    <n v="8.3000000000000007"/>
    <n v="0.57989999999999997"/>
    <n v="1.4258"/>
    <x v="0"/>
    <n v="686"/>
    <s v="approved"/>
    <s v="16-05-2023"/>
    <s v="29-05-2023"/>
    <n v="24"/>
    <n v="19.37"/>
  </r>
  <r>
    <x v="896"/>
    <s v="CUST0133"/>
    <x v="7"/>
    <x v="2"/>
    <x v="3"/>
    <s v="Unsecured"/>
    <n v="23.42"/>
    <n v="17.149999999999999"/>
    <n v="0.20979999999999999"/>
    <n v="0.34620000000000001"/>
    <x v="2"/>
    <n v="571"/>
    <s v="Rejected"/>
    <s v="27-10-2022"/>
    <m/>
    <n v="240"/>
    <n v="6.81"/>
  </r>
  <r>
    <x v="897"/>
    <s v="CUST0066"/>
    <x v="4"/>
    <x v="1"/>
    <x v="0"/>
    <s v="Secured"/>
    <n v="98.84"/>
    <n v="13.36"/>
    <n v="1.6366000000000001"/>
    <n v="1.1834"/>
    <x v="5"/>
    <n v="755"/>
    <s v="Under Review"/>
    <s v="24-07-2022"/>
    <m/>
    <n v="240"/>
    <n v="30.82"/>
  </r>
  <r>
    <x v="898"/>
    <s v="CUST0458"/>
    <x v="4"/>
    <x v="1"/>
    <x v="2"/>
    <s v="Secured"/>
    <n v="69.44"/>
    <n v="12.77"/>
    <n v="0.39240000000000003"/>
    <n v="1.2545999999999999"/>
    <x v="4"/>
    <n v="707"/>
    <s v="approved"/>
    <s v="14-12-2023"/>
    <s v="18-12-2023"/>
    <n v="84"/>
    <n v="23.89"/>
  </r>
  <r>
    <x v="899"/>
    <s v="CUST0173"/>
    <x v="0"/>
    <x v="2"/>
    <x v="2"/>
    <s v="Secured"/>
    <n v="4.6900000000000004"/>
    <m/>
    <n v="4.4699999999999997E-2"/>
    <m/>
    <x v="4"/>
    <n v="561"/>
    <s v="approved"/>
    <s v="12-05-2022"/>
    <s v="15-05-2022"/>
    <n v="120"/>
    <n v="3.35"/>
  </r>
  <r>
    <x v="900"/>
    <s v="CUST0015"/>
    <x v="1"/>
    <x v="3"/>
    <x v="1"/>
    <s v="Secured"/>
    <n v="78.099999999999994"/>
    <n v="17"/>
    <n v="0.78100000000000003"/>
    <n v="1.3573999999999999"/>
    <x v="4"/>
    <n v="588"/>
    <s v="approved"/>
    <s v="13-03-2024"/>
    <s v="17-03-2024"/>
    <n v="120"/>
    <n v="29.77"/>
  </r>
  <r>
    <x v="901"/>
    <s v="CUST0242"/>
    <x v="9"/>
    <x v="2"/>
    <x v="3"/>
    <s v="Secured"/>
    <n v="92.35"/>
    <n v="17.89"/>
    <n v="0.82340000000000002"/>
    <n v="1.9350000000000001"/>
    <x v="2"/>
    <n v="565"/>
    <s v="Under Review"/>
    <s v="23-01-2023"/>
    <m/>
    <n v="84"/>
    <n v="29.6"/>
  </r>
  <r>
    <x v="902"/>
    <s v="CUST0044"/>
    <x v="8"/>
    <x v="4"/>
    <x v="5"/>
    <s v="Semi-Secured"/>
    <n v="37.729999999999997"/>
    <n v="10.76"/>
    <n v="0.29249999999999998"/>
    <n v="0.51459999999999995"/>
    <x v="3"/>
    <n v="765"/>
    <s v="Rejected "/>
    <s v="05-10-2022"/>
    <m/>
    <n v="120"/>
    <n v="4.8499999999999996"/>
  </r>
  <r>
    <x v="903"/>
    <s v="CUST0150"/>
    <x v="1"/>
    <x v="3"/>
    <x v="3"/>
    <s v="Secured"/>
    <n v="65.95"/>
    <m/>
    <n v="0.55920000000000003"/>
    <m/>
    <x v="2"/>
    <n v="762"/>
    <s v="approved"/>
    <s v="22-03-2024"/>
    <s v="04-04-2024"/>
    <n v="180"/>
    <n v="52.65"/>
  </r>
  <r>
    <x v="904"/>
    <s v="CUST0406"/>
    <x v="3"/>
    <x v="4"/>
    <x v="5"/>
    <s v="Unsecured"/>
    <n v="38.76"/>
    <n v="8.0500000000000007"/>
    <n v="0.70899999999999996"/>
    <n v="1.7539"/>
    <x v="0"/>
    <n v="559"/>
    <s v="approved"/>
    <s v="09-08-2023"/>
    <s v="11-08-2023"/>
    <n v="24"/>
    <n v="19.22"/>
  </r>
  <r>
    <x v="905"/>
    <s v="CUST0107"/>
    <x v="3"/>
    <x v="0"/>
    <x v="2"/>
    <s v="Secured"/>
    <n v="54.12"/>
    <n v="11.53"/>
    <n v="0.30869999999999997"/>
    <n v="1.7854000000000001"/>
    <x v="2"/>
    <n v="755"/>
    <s v="approved"/>
    <s v="29-07-2023"/>
    <s v="05-08-2023"/>
    <n v="36"/>
    <n v="23.39"/>
  </r>
  <r>
    <x v="906"/>
    <s v="CUST0374"/>
    <x v="1"/>
    <x v="4"/>
    <x v="2"/>
    <s v="Secured"/>
    <n v="52.51"/>
    <n v="16.23"/>
    <n v="0.26989999999999997"/>
    <n v="4.7699999999999996"/>
    <x v="3"/>
    <n v="725"/>
    <s v="Under Review"/>
    <s v="01-04-2024"/>
    <m/>
    <n v="12"/>
    <n v="30.85"/>
  </r>
  <r>
    <x v="907"/>
    <s v="CUST0006"/>
    <x v="6"/>
    <x v="0"/>
    <x v="2"/>
    <s v="Secured"/>
    <n v="26.11"/>
    <n v="8.24"/>
    <n v="0.4017"/>
    <n v="0.3201"/>
    <x v="0"/>
    <n v="747"/>
    <s v="Under Review"/>
    <s v="22-01-2022"/>
    <m/>
    <n v="120"/>
    <n v="12.32"/>
  </r>
  <r>
    <x v="908"/>
    <s v="CUST0313"/>
    <x v="4"/>
    <x v="3"/>
    <x v="4"/>
    <s v="Secured"/>
    <n v="89.97"/>
    <n v="10.56"/>
    <n v="0.94940000000000002"/>
    <n v="7.9332000000000003"/>
    <x v="1"/>
    <n v="556"/>
    <s v="Rejected"/>
    <s v="18-04-2023"/>
    <m/>
    <n v="12"/>
    <n v="0"/>
  </r>
  <r>
    <x v="909"/>
    <s v="CUST0133"/>
    <x v="0"/>
    <x v="4"/>
    <x v="2"/>
    <s v="Secured"/>
    <n v="22.46"/>
    <n v="17.96"/>
    <n v="0.15670000000000001"/>
    <n v="0.8115"/>
    <x v="2"/>
    <n v="571"/>
    <s v="Under Review"/>
    <s v="27-07-2024"/>
    <m/>
    <n v="36"/>
    <n v="3.55"/>
  </r>
  <r>
    <x v="910"/>
    <s v="CUST0380"/>
    <x v="9"/>
    <x v="0"/>
    <x v="3"/>
    <s v="Semi-Secured"/>
    <n v="17.14"/>
    <n v="16.27"/>
    <n v="0.16089999999999999"/>
    <n v="0.34310000000000002"/>
    <x v="1"/>
    <n v="740"/>
    <s v="approved"/>
    <s v="27-04-2024"/>
    <s v="12-05-2024"/>
    <n v="84"/>
    <n v="0"/>
  </r>
  <r>
    <x v="911"/>
    <s v="CUST0280"/>
    <x v="0"/>
    <x v="0"/>
    <x v="3"/>
    <s v="Semi-Secured"/>
    <n v="63.97"/>
    <n v="16.57"/>
    <n v="0.71699999999999997"/>
    <n v="2.2669999999999999"/>
    <x v="4"/>
    <n v="556"/>
    <s v="approved"/>
    <s v="02-03-2024"/>
    <s v="08-03-2024"/>
    <n v="36"/>
    <n v="41.19"/>
  </r>
  <r>
    <x v="912"/>
    <s v="CUST0226"/>
    <x v="1"/>
    <x v="1"/>
    <x v="0"/>
    <s v="Secured"/>
    <n v="34.61"/>
    <n v="8.1999999999999993"/>
    <n v="0.25380000000000003"/>
    <n v="3.0139"/>
    <x v="2"/>
    <n v="597"/>
    <s v="Rejected "/>
    <s v="04-12-2023"/>
    <m/>
    <n v="12"/>
    <n v="14.8"/>
  </r>
  <r>
    <x v="913"/>
    <s v="CUST0131"/>
    <x v="5"/>
    <x v="4"/>
    <x v="2"/>
    <s v="Unsecured"/>
    <n v="25.66"/>
    <n v="13.81"/>
    <n v="0.49030000000000001"/>
    <n v="0.87460000000000004"/>
    <x v="1"/>
    <n v="775"/>
    <s v="Rejected"/>
    <s v="23-06-2022"/>
    <m/>
    <n v="36"/>
    <n v="0"/>
  </r>
  <r>
    <x v="914"/>
    <s v="CUST0272"/>
    <x v="0"/>
    <x v="2"/>
    <x v="1"/>
    <s v="Secured"/>
    <n v="69.989999999999995"/>
    <n v="13.58"/>
    <n v="1.1975"/>
    <n v="6.2704000000000004"/>
    <x v="1"/>
    <n v="630"/>
    <s v="approved"/>
    <s v="12-04-2022"/>
    <s v="26-04-2022"/>
    <n v="12"/>
    <n v="0"/>
  </r>
  <r>
    <x v="915"/>
    <s v="CUST0019"/>
    <x v="6"/>
    <x v="2"/>
    <x v="2"/>
    <s v="Unsecured"/>
    <n v="11.25"/>
    <n v="14.29"/>
    <n v="0.1734"/>
    <n v="0.3861"/>
    <x v="2"/>
    <n v="886"/>
    <s v="Under Review"/>
    <s v="13-08-2022"/>
    <m/>
    <n v="36"/>
    <n v="5.85"/>
  </r>
  <r>
    <x v="916"/>
    <s v="CUST0253"/>
    <x v="2"/>
    <x v="3"/>
    <x v="2"/>
    <s v="Secured"/>
    <n v="56.2"/>
    <n v="7.74"/>
    <n v="1.0036"/>
    <n v="1.7544"/>
    <x v="3"/>
    <n v="858"/>
    <s v="approved"/>
    <s v="09-02-2024"/>
    <s v="12-02-2024"/>
    <n v="36"/>
    <n v="23.62"/>
  </r>
  <r>
    <x v="917"/>
    <s v="CUST0303"/>
    <x v="2"/>
    <x v="4"/>
    <x v="2"/>
    <s v="Semi-Secured"/>
    <n v="73.86"/>
    <n v="16.48"/>
    <n v="0.59350000000000003"/>
    <n v="1.8149999999999999"/>
    <x v="4"/>
    <n v="561"/>
    <s v="Under Review"/>
    <s v="25-06-2024"/>
    <m/>
    <n v="60"/>
    <n v="62.46"/>
  </r>
  <r>
    <x v="918"/>
    <s v="CUST0431"/>
    <x v="5"/>
    <x v="1"/>
    <x v="5"/>
    <s v="Semi-Secured"/>
    <n v="58.43"/>
    <n v="10.48"/>
    <n v="0.31040000000000001"/>
    <n v="1.8986000000000001"/>
    <x v="1"/>
    <n v="594"/>
    <s v="Under Review"/>
    <s v="13-02-2024"/>
    <m/>
    <n v="36"/>
    <n v="0"/>
  </r>
  <r>
    <x v="919"/>
    <s v="CUST0037"/>
    <x v="4"/>
    <x v="3"/>
    <x v="2"/>
    <s v="Semi-Secured"/>
    <n v="45.37"/>
    <n v="15.22"/>
    <n v="0.35049999999999998"/>
    <n v="0.73809999999999998"/>
    <x v="3"/>
    <n v="787"/>
    <s v="Rejected"/>
    <s v="11-10-2023"/>
    <m/>
    <n v="120"/>
    <n v="20.51"/>
  </r>
  <r>
    <x v="920"/>
    <s v="CUST0255"/>
    <x v="0"/>
    <x v="3"/>
    <x v="2"/>
    <s v="Secured"/>
    <n v="91.29"/>
    <n v="7.69"/>
    <n v="0.56679999999999997"/>
    <n v="1.0927"/>
    <x v="4"/>
    <n v="663"/>
    <s v="approved"/>
    <s v="21-06-2022"/>
    <s v="24-06-2022"/>
    <n v="120"/>
    <n v="71.95"/>
  </r>
  <r>
    <x v="921"/>
    <s v="CUST0294"/>
    <x v="1"/>
    <x v="4"/>
    <x v="5"/>
    <s v="Unsecured"/>
    <n v="12.59"/>
    <n v="17.010000000000002"/>
    <n v="0.2384"/>
    <n v="0.21890000000000001"/>
    <x v="3"/>
    <n v="876"/>
    <s v="approved"/>
    <s v="07-11-2022"/>
    <s v="17-11-2022"/>
    <n v="120"/>
    <n v="4.66"/>
  </r>
  <r>
    <x v="922"/>
    <s v="CUST0206"/>
    <x v="6"/>
    <x v="1"/>
    <x v="2"/>
    <s v="Unsecured"/>
    <n v="67.17"/>
    <n v="14.6"/>
    <n v="0.50949999999999995"/>
    <n v="1.5839000000000001"/>
    <x v="3"/>
    <n v="831"/>
    <s v="approved"/>
    <s v="02-06-2024"/>
    <s v="09-06-2024"/>
    <n v="60"/>
    <n v="11.06"/>
  </r>
  <r>
    <x v="923"/>
    <s v="CUST0014"/>
    <x v="5"/>
    <x v="3"/>
    <x v="1"/>
    <s v="Secured"/>
    <n v="21.27"/>
    <n v="14.7"/>
    <n v="0.34889999999999999"/>
    <n v="1.9168000000000001"/>
    <x v="1"/>
    <n v="880"/>
    <s v="Under Review"/>
    <s v="30-12-2024"/>
    <m/>
    <n v="12"/>
    <n v="0"/>
  </r>
  <r>
    <x v="924"/>
    <s v="CUST0439"/>
    <x v="1"/>
    <x v="0"/>
    <x v="0"/>
    <s v="Secured"/>
    <n v="18.5"/>
    <n v="17.95"/>
    <n v="0.14050000000000001"/>
    <n v="0.92310000000000003"/>
    <x v="4"/>
    <n v="878"/>
    <s v="Rejected "/>
    <s v="30-08-2023"/>
    <m/>
    <n v="24"/>
    <n v="9.89"/>
  </r>
  <r>
    <x v="925"/>
    <s v="CUST0191"/>
    <x v="5"/>
    <x v="4"/>
    <x v="3"/>
    <s v="Semi-Secured"/>
    <n v="42.3"/>
    <n v="11.92"/>
    <n v="0.77849999999999997"/>
    <n v="1.9896"/>
    <x v="2"/>
    <n v="690"/>
    <s v="approved"/>
    <s v="23-12-2024"/>
    <s v="29-12-2024"/>
    <n v="24"/>
    <n v="13.66"/>
  </r>
  <r>
    <x v="926"/>
    <s v="CUST0157"/>
    <x v="1"/>
    <x v="0"/>
    <x v="1"/>
    <s v="Unsecured"/>
    <n v="18.59"/>
    <n v="17.57"/>
    <n v="0.23180000000000001"/>
    <n v="0.28079999999999999"/>
    <x v="0"/>
    <n v="837"/>
    <s v="Rejected"/>
    <s v="05-10-2023"/>
    <m/>
    <n v="240"/>
    <n v="10.09"/>
  </r>
  <r>
    <x v="927"/>
    <s v="CUST0327"/>
    <x v="2"/>
    <x v="3"/>
    <x v="3"/>
    <s v="Semi-Secured"/>
    <n v="31.77"/>
    <n v="14.05"/>
    <n v="0.504"/>
    <n v="0.86899999999999999"/>
    <x v="4"/>
    <n v="632"/>
    <s v="Rejected "/>
    <s v="05-01-2023"/>
    <m/>
    <n v="48"/>
    <n v="6.2"/>
  </r>
  <r>
    <x v="928"/>
    <s v="CUST0415"/>
    <x v="1"/>
    <x v="4"/>
    <x v="1"/>
    <s v="Secured"/>
    <n v="19.12"/>
    <n v="8.1999999999999993"/>
    <n v="0.17710000000000001"/>
    <n v="0.38950000000000001"/>
    <x v="2"/>
    <n v="704"/>
    <s v="Rejected"/>
    <s v="19-08-2022"/>
    <m/>
    <n v="60"/>
    <n v="6.49"/>
  </r>
  <r>
    <x v="929"/>
    <s v="CUST0451"/>
    <x v="4"/>
    <x v="0"/>
    <x v="1"/>
    <s v="Unsecured"/>
    <n v="86.41"/>
    <n v="16.579999999999998"/>
    <n v="0.95860000000000001"/>
    <n v="2.1280000000000001"/>
    <x v="2"/>
    <n v="797"/>
    <s v="Rejected "/>
    <s v="14-12-2024"/>
    <m/>
    <n v="60"/>
    <n v="15.73"/>
  </r>
  <r>
    <x v="930"/>
    <s v="CUST0057"/>
    <x v="5"/>
    <x v="0"/>
    <x v="1"/>
    <s v="Secured"/>
    <n v="87.64"/>
    <n v="7.73"/>
    <n v="1.3429"/>
    <n v="2.7353999999999998"/>
    <x v="1"/>
    <n v="644"/>
    <s v="approved"/>
    <s v="12-01-2022"/>
    <s v="18-01-2022"/>
    <n v="36"/>
    <n v="0"/>
  </r>
  <r>
    <x v="931"/>
    <s v="CUST0277"/>
    <x v="3"/>
    <x v="4"/>
    <x v="5"/>
    <s v="Unsecured"/>
    <n v="19.670000000000002"/>
    <n v="11.04"/>
    <n v="0.112"/>
    <n v="0.64429999999999998"/>
    <x v="5"/>
    <n v="793"/>
    <s v="Rejected"/>
    <s v="20-12-2024"/>
    <m/>
    <n v="36"/>
    <n v="17"/>
  </r>
  <r>
    <x v="932"/>
    <s v="CUST0182"/>
    <x v="5"/>
    <x v="4"/>
    <x v="3"/>
    <s v="Semi-Secured"/>
    <n v="17.920000000000002"/>
    <n v="15.94"/>
    <n v="0.10639999999999999"/>
    <n v="0.26240000000000002"/>
    <x v="0"/>
    <n v="835"/>
    <s v="approved"/>
    <s v="04-06-2024"/>
    <s v="07-06-2024"/>
    <n v="180"/>
    <n v="14.32"/>
  </r>
  <r>
    <x v="933"/>
    <s v="CUST0440"/>
    <x v="6"/>
    <x v="4"/>
    <x v="5"/>
    <s v="Secured"/>
    <n v="88.32"/>
    <n v="17.32"/>
    <n v="1.3333999999999999"/>
    <n v="2.5630999999999999"/>
    <x v="3"/>
    <n v="814"/>
    <s v="approved"/>
    <s v="14-04-2024"/>
    <s v="29-04-2024"/>
    <n v="48"/>
    <n v="64.91"/>
  </r>
  <r>
    <x v="934"/>
    <s v="CUST0453"/>
    <x v="5"/>
    <x v="1"/>
    <x v="2"/>
    <s v="Unsecured"/>
    <n v="46.03"/>
    <n v="13.57"/>
    <n v="0.89649999999999996"/>
    <n v="2.2006999999999999"/>
    <x v="1"/>
    <n v="588"/>
    <s v="Rejected"/>
    <s v="14-11-2022"/>
    <m/>
    <n v="24"/>
    <n v="0"/>
  </r>
  <r>
    <x v="935"/>
    <s v="CUST0103"/>
    <x v="6"/>
    <x v="2"/>
    <x v="2"/>
    <s v="Secured"/>
    <n v="67.63"/>
    <n v="15.54"/>
    <n v="0.56520000000000004"/>
    <n v="2.3622999999999998"/>
    <x v="0"/>
    <n v="812"/>
    <s v="Rejected "/>
    <s v="10-05-2022"/>
    <m/>
    <n v="36"/>
    <n v="37.14"/>
  </r>
  <r>
    <x v="936"/>
    <s v="CUST0377"/>
    <x v="9"/>
    <x v="1"/>
    <x v="3"/>
    <s v="Unsecured"/>
    <n v="39.18"/>
    <n v="12.15"/>
    <n v="0.56569999999999998"/>
    <n v="0.69479999999999997"/>
    <x v="2"/>
    <n v="690"/>
    <s v="Rejected"/>
    <s v="13-01-2022"/>
    <m/>
    <n v="84"/>
    <n v="25.06"/>
  </r>
  <r>
    <x v="937"/>
    <s v="CUST0439"/>
    <x v="7"/>
    <x v="4"/>
    <x v="1"/>
    <s v="Semi-Secured"/>
    <n v="13.62"/>
    <n v="18.02"/>
    <n v="9.1999999999999998E-2"/>
    <n v="0.2104"/>
    <x v="1"/>
    <n v="878"/>
    <s v="Under Review"/>
    <s v="08-05-2024"/>
    <m/>
    <n v="240"/>
    <n v="0"/>
  </r>
  <r>
    <x v="938"/>
    <s v="CUST0127"/>
    <x v="5"/>
    <x v="3"/>
    <x v="4"/>
    <s v="Semi-Secured"/>
    <n v="50.25"/>
    <n v="7.68"/>
    <n v="0.79110000000000003"/>
    <n v="1.5671999999999999"/>
    <x v="0"/>
    <n v="560"/>
    <s v="approved"/>
    <s v="25-01-2024"/>
    <s v="06-02-2024"/>
    <n v="36"/>
    <n v="45.74"/>
  </r>
  <r>
    <x v="939"/>
    <s v="CUST0088"/>
    <x v="4"/>
    <x v="3"/>
    <x v="5"/>
    <s v="Secured"/>
    <n v="14.7"/>
    <n v="10.89"/>
    <n v="0.18529999999999999"/>
    <n v="0.48049999999999998"/>
    <x v="4"/>
    <n v="739"/>
    <s v="Under Review"/>
    <s v="03-04-2023"/>
    <m/>
    <n v="36"/>
    <n v="9"/>
  </r>
  <r>
    <x v="940"/>
    <s v="CUST0005"/>
    <x v="0"/>
    <x v="3"/>
    <x v="2"/>
    <s v="Semi-Secured"/>
    <n v="86.3"/>
    <n v="10.45"/>
    <n v="1.0466"/>
    <n v="1.1620999999999999"/>
    <x v="0"/>
    <n v="848"/>
    <s v="approved"/>
    <s v="16-09-2023"/>
    <s v="18-09-2023"/>
    <n v="120"/>
    <n v="64.709999999999994"/>
  </r>
  <r>
    <x v="941"/>
    <s v="CUST0012"/>
    <x v="5"/>
    <x v="0"/>
    <x v="5"/>
    <s v="Semi-Secured"/>
    <n v="46.27"/>
    <n v="12.98"/>
    <n v="0.61939999999999995"/>
    <n v="1.0523"/>
    <x v="0"/>
    <n v="566"/>
    <s v="Under Review"/>
    <s v="04-06-2022"/>
    <m/>
    <n v="60"/>
    <n v="42.13"/>
  </r>
  <r>
    <x v="942"/>
    <s v="CUST0259"/>
    <x v="7"/>
    <x v="0"/>
    <x v="3"/>
    <s v="Unsecured"/>
    <n v="25.01"/>
    <n v="13.21"/>
    <n v="0.3614"/>
    <n v="0.67359999999999998"/>
    <x v="0"/>
    <n v="828"/>
    <s v="Rejected "/>
    <s v="28-12-2024"/>
    <m/>
    <n v="48"/>
    <n v="4.7699999999999996"/>
  </r>
  <r>
    <x v="943"/>
    <s v="CUST0274"/>
    <x v="9"/>
    <x v="3"/>
    <x v="4"/>
    <s v="Unsecured"/>
    <n v="1.98"/>
    <n v="14.79"/>
    <n v="2.52E-2"/>
    <n v="3.1699999999999999E-2"/>
    <x v="1"/>
    <n v="655"/>
    <s v="Under Review"/>
    <s v="17-12-2022"/>
    <m/>
    <n v="120"/>
    <n v="0"/>
  </r>
  <r>
    <x v="944"/>
    <s v="CUST0017"/>
    <x v="1"/>
    <x v="1"/>
    <x v="2"/>
    <s v="Unsecured"/>
    <n v="4.87"/>
    <n v="13.58"/>
    <n v="9.0200000000000002E-2"/>
    <n v="0.43630000000000002"/>
    <x v="2"/>
    <n v="579"/>
    <s v="Rejected"/>
    <s v="09-07-2023"/>
    <m/>
    <n v="12"/>
    <n v="2.7"/>
  </r>
  <r>
    <x v="945"/>
    <s v="CUST0395"/>
    <x v="6"/>
    <x v="0"/>
    <x v="5"/>
    <s v="Semi-Secured"/>
    <n v="57.74"/>
    <n v="14.82"/>
    <n v="0.32429999999999998"/>
    <n v="0.80100000000000005"/>
    <x v="4"/>
    <n v="714"/>
    <s v="Rejected "/>
    <s v="01-05-2023"/>
    <m/>
    <n v="180"/>
    <n v="36.15"/>
  </r>
  <r>
    <x v="946"/>
    <s v="CUST0438"/>
    <x v="8"/>
    <x v="2"/>
    <x v="4"/>
    <s v="Unsecured"/>
    <n v="98.44"/>
    <n v="9.14"/>
    <n v="1.9098999999999999"/>
    <n v="1.5908"/>
    <x v="1"/>
    <n v="784"/>
    <s v="approved"/>
    <s v="02-01-2022"/>
    <s v="06-01-2022"/>
    <n v="84"/>
    <n v="0"/>
  </r>
  <r>
    <x v="947"/>
    <s v="CUST0200"/>
    <x v="2"/>
    <x v="0"/>
    <x v="5"/>
    <s v="Semi-Secured"/>
    <n v="36.229999999999997"/>
    <n v="17.52"/>
    <n v="0.6976"/>
    <n v="0.64170000000000005"/>
    <x v="4"/>
    <n v="835"/>
    <s v="approved"/>
    <s v="19-06-2023"/>
    <s v="02-07-2023"/>
    <n v="120"/>
    <n v="21.03"/>
  </r>
  <r>
    <x v="948"/>
    <s v="CUST0341"/>
    <x v="7"/>
    <x v="1"/>
    <x v="3"/>
    <s v="Semi-Secured"/>
    <n v="6.13"/>
    <n v="17.55"/>
    <n v="0.1145"/>
    <n v="0.30470000000000003"/>
    <x v="2"/>
    <n v="829"/>
    <s v="approved"/>
    <s v="28-11-2022"/>
    <s v="05-12-2022"/>
    <n v="24"/>
    <n v="5.19"/>
  </r>
  <r>
    <x v="949"/>
    <s v="CUST0324"/>
    <x v="6"/>
    <x v="1"/>
    <x v="4"/>
    <s v="Semi-Secured"/>
    <n v="13.16"/>
    <n v="17.61"/>
    <n v="0.12559999999999999"/>
    <n v="0.33139999999999997"/>
    <x v="3"/>
    <n v="703"/>
    <s v="approved"/>
    <s v="30-03-2022"/>
    <s v="06-04-2022"/>
    <n v="60"/>
    <n v="6.73"/>
  </r>
  <r>
    <x v="950"/>
    <s v="CUST0287"/>
    <x v="2"/>
    <x v="3"/>
    <x v="2"/>
    <s v="Unsecured"/>
    <n v="94.06"/>
    <n v="16.16"/>
    <n v="0.64810000000000001"/>
    <n v="1.8768"/>
    <x v="4"/>
    <n v="613"/>
    <s v="approved"/>
    <s v="12-06-2024"/>
    <s v="26-06-2024"/>
    <n v="84"/>
    <n v="47.6"/>
  </r>
  <r>
    <x v="951"/>
    <s v="CUST0092"/>
    <x v="1"/>
    <x v="4"/>
    <x v="1"/>
    <s v="Semi-Secured"/>
    <n v="1.78"/>
    <n v="17.75"/>
    <n v="2.6200000000000001E-2"/>
    <n v="4.4999999999999998E-2"/>
    <x v="0"/>
    <n v="608"/>
    <s v="approved"/>
    <s v="14-06-2023"/>
    <s v="22-06-2023"/>
    <n v="60"/>
    <n v="0.64"/>
  </r>
  <r>
    <x v="952"/>
    <s v="CUST0148"/>
    <x v="3"/>
    <x v="3"/>
    <x v="5"/>
    <s v="Secured"/>
    <n v="60.48"/>
    <n v="8.56"/>
    <n v="1.05"/>
    <n v="1.4923999999999999"/>
    <x v="2"/>
    <n v="813"/>
    <s v="Rejected"/>
    <s v="03-10-2023"/>
    <m/>
    <n v="48"/>
    <n v="6.36"/>
  </r>
  <r>
    <x v="953"/>
    <s v="CUST0148"/>
    <x v="3"/>
    <x v="3"/>
    <x v="2"/>
    <s v="Secured"/>
    <n v="17.46"/>
    <n v="17.39"/>
    <n v="0.1021"/>
    <n v="0.50729999999999997"/>
    <x v="0"/>
    <n v="813"/>
    <s v="Rejected"/>
    <s v="14-01-2023"/>
    <m/>
    <n v="48"/>
    <n v="15.79"/>
  </r>
  <r>
    <x v="954"/>
    <s v="CUST0368"/>
    <x v="0"/>
    <x v="4"/>
    <x v="0"/>
    <s v="Secured"/>
    <n v="63.7"/>
    <n v="9.23"/>
    <n v="1.0565"/>
    <n v="0.58260000000000001"/>
    <x v="2"/>
    <n v="886"/>
    <s v="Rejected "/>
    <s v="20-05-2023"/>
    <m/>
    <n v="240"/>
    <n v="39.799999999999997"/>
  </r>
  <r>
    <x v="955"/>
    <s v="CUST0165"/>
    <x v="5"/>
    <x v="3"/>
    <x v="2"/>
    <s v="Secured"/>
    <n v="58.86"/>
    <n v="14.99"/>
    <n v="0.6"/>
    <n v="1.1355"/>
    <x v="1"/>
    <n v="604"/>
    <s v="approved"/>
    <s v="25-08-2022"/>
    <s v="03-09-2022"/>
    <n v="84"/>
    <n v="0"/>
  </r>
  <r>
    <x v="956"/>
    <s v="CUST0044"/>
    <x v="0"/>
    <x v="0"/>
    <x v="1"/>
    <s v="Unsecured"/>
    <n v="91.71"/>
    <n v="14.5"/>
    <n v="0.95830000000000004"/>
    <n v="4.4249999999999998"/>
    <x v="4"/>
    <n v="765"/>
    <s v="approved"/>
    <s v="19-07-2024"/>
    <s v="24-07-2024"/>
    <n v="24"/>
    <n v="30.16"/>
  </r>
  <r>
    <x v="957"/>
    <s v="CUST0110"/>
    <x v="3"/>
    <x v="4"/>
    <x v="4"/>
    <s v="Unsecured"/>
    <n v="87.51"/>
    <n v="16.88"/>
    <n v="0.82579999999999998"/>
    <n v="1.3392999999999999"/>
    <x v="1"/>
    <n v="584"/>
    <s v="Under Review"/>
    <s v="07-09-2023"/>
    <m/>
    <n v="180"/>
    <n v="0"/>
  </r>
  <r>
    <x v="958"/>
    <s v="CUST0236"/>
    <x v="6"/>
    <x v="3"/>
    <x v="4"/>
    <s v="Semi-Secured"/>
    <n v="21.11"/>
    <n v="12.87"/>
    <n v="0.2747"/>
    <n v="0.56499999999999995"/>
    <x v="3"/>
    <n v="672"/>
    <s v="approved"/>
    <s v="21-12-2024"/>
    <s v="25-12-2024"/>
    <n v="48"/>
    <n v="9.67"/>
  </r>
  <r>
    <x v="959"/>
    <s v="CUST0103"/>
    <x v="6"/>
    <x v="2"/>
    <x v="5"/>
    <s v="Secured"/>
    <n v="43.29"/>
    <n v="12.72"/>
    <n v="0.56379999999999997"/>
    <n v="1.4528000000000001"/>
    <x v="2"/>
    <n v="812"/>
    <s v="approved"/>
    <s v="24-12-2023"/>
    <s v="06-01-2024"/>
    <n v="36"/>
    <n v="10.73"/>
  </r>
  <r>
    <x v="960"/>
    <s v="CUST0147"/>
    <x v="5"/>
    <x v="1"/>
    <x v="2"/>
    <s v="Unsecured"/>
    <n v="68.739999999999995"/>
    <n v="8.84"/>
    <n v="1.0567"/>
    <n v="0.86480000000000001"/>
    <x v="4"/>
    <n v="622"/>
    <s v="Rejected "/>
    <s v="12-03-2023"/>
    <m/>
    <n v="120"/>
    <n v="61.01"/>
  </r>
  <r>
    <x v="961"/>
    <s v="CUST0413"/>
    <x v="5"/>
    <x v="0"/>
    <x v="1"/>
    <s v="Semi-Secured"/>
    <n v="56.89"/>
    <n v="12.17"/>
    <n v="0.69269999999999998"/>
    <n v="1.2704"/>
    <x v="4"/>
    <n v="857"/>
    <s v="approved"/>
    <s v="13-10-2024"/>
    <s v="15-10-2024"/>
    <n v="60"/>
    <n v="41.24"/>
  </r>
  <r>
    <x v="962"/>
    <s v="CUST0084"/>
    <x v="4"/>
    <x v="1"/>
    <x v="5"/>
    <s v="Secured"/>
    <n v="98.71"/>
    <n v="16.45"/>
    <n v="0.69569999999999999"/>
    <n v="2.4241000000000001"/>
    <x v="0"/>
    <n v="665"/>
    <s v="Rejected "/>
    <s v="30-05-2024"/>
    <m/>
    <n v="60"/>
    <n v="31.85"/>
  </r>
  <r>
    <x v="963"/>
    <s v="CUST0301"/>
    <x v="4"/>
    <x v="2"/>
    <x v="1"/>
    <s v="Semi-Secured"/>
    <n v="4.66"/>
    <n v="14.05"/>
    <n v="4.7100000000000003E-2"/>
    <n v="0.1275"/>
    <x v="2"/>
    <n v="709"/>
    <s v="approved"/>
    <s v="24-12-2024"/>
    <s v="08-01-2025"/>
    <n v="48"/>
    <n v="1.39"/>
  </r>
  <r>
    <x v="964"/>
    <s v="CUST0084"/>
    <x v="8"/>
    <x v="0"/>
    <x v="5"/>
    <s v="Semi-Secured"/>
    <n v="41.55"/>
    <n v="17.45"/>
    <n v="0.31380000000000002"/>
    <n v="1.0427"/>
    <x v="0"/>
    <n v="665"/>
    <s v="Under Review"/>
    <s v="19-11-2024"/>
    <m/>
    <n v="60"/>
    <n v="31.58"/>
  </r>
  <r>
    <x v="965"/>
    <s v="CUST0462"/>
    <x v="4"/>
    <x v="1"/>
    <x v="5"/>
    <s v="Unsecured"/>
    <n v="44.37"/>
    <n v="17.149999999999999"/>
    <n v="0.7702"/>
    <n v="0.68759999999999999"/>
    <x v="4"/>
    <n v="845"/>
    <s v="Rejected "/>
    <s v="15-12-2023"/>
    <m/>
    <n v="180"/>
    <n v="32.880000000000003"/>
  </r>
  <r>
    <x v="966"/>
    <s v="CUST0057"/>
    <x v="4"/>
    <x v="0"/>
    <x v="2"/>
    <s v="Secured"/>
    <n v="8.07"/>
    <n v="12.59"/>
    <n v="0.1056"/>
    <n v="0.3821"/>
    <x v="3"/>
    <n v="644"/>
    <s v="Under Review"/>
    <s v="19-12-2024"/>
    <m/>
    <n v="24"/>
    <n v="4.51"/>
  </r>
  <r>
    <x v="967"/>
    <s v="CUST0232"/>
    <x v="8"/>
    <x v="1"/>
    <x v="1"/>
    <s v="Unsecured"/>
    <n v="75.31"/>
    <n v="17.57"/>
    <n v="0.67330000000000001"/>
    <n v="1.5639000000000001"/>
    <x v="1"/>
    <n v="738"/>
    <s v="Under Review"/>
    <s v="27-02-2023"/>
    <m/>
    <n v="84"/>
    <n v="0"/>
  </r>
  <r>
    <x v="968"/>
    <s v="CUST0082"/>
    <x v="5"/>
    <x v="1"/>
    <x v="5"/>
    <s v="Secured"/>
    <n v="9.2200000000000006"/>
    <n v="14.52"/>
    <n v="7.51E-2"/>
    <n v="0.1182"/>
    <x v="4"/>
    <n v="772"/>
    <s v="approved"/>
    <s v="22-08-2022"/>
    <s v="04-09-2022"/>
    <n v="240"/>
    <n v="1.56"/>
  </r>
  <r>
    <x v="969"/>
    <s v="CUST0252"/>
    <x v="5"/>
    <x v="0"/>
    <x v="4"/>
    <s v="Unsecured"/>
    <n v="58.07"/>
    <n v="7.75"/>
    <n v="0.98280000000000001"/>
    <n v="1.8129999999999999"/>
    <x v="1"/>
    <n v="710"/>
    <s v="approved"/>
    <s v="16-08-2024"/>
    <s v="26-08-2024"/>
    <n v="36"/>
    <n v="0"/>
  </r>
  <r>
    <x v="970"/>
    <s v="CUST0287"/>
    <x v="2"/>
    <x v="1"/>
    <x v="5"/>
    <s v="Secured"/>
    <n v="22.88"/>
    <n v="8.48"/>
    <n v="0.39889999999999998"/>
    <n v="0.36209999999999998"/>
    <x v="5"/>
    <n v="613"/>
    <s v="approved"/>
    <s v="12-02-2022"/>
    <s v="25-02-2022"/>
    <n v="84"/>
    <n v="16.329999999999998"/>
  </r>
  <r>
    <x v="971"/>
    <s v="CUST0429"/>
    <x v="3"/>
    <x v="4"/>
    <x v="2"/>
    <s v="Semi-Secured"/>
    <n v="40.06"/>
    <n v="8.84"/>
    <n v="0.54620000000000002"/>
    <n v="1.8271999999999999"/>
    <x v="1"/>
    <n v="821"/>
    <s v="Rejected"/>
    <s v="26-12-2024"/>
    <m/>
    <n v="24"/>
    <n v="0"/>
  </r>
  <r>
    <x v="972"/>
    <s v="CUST0243"/>
    <x v="7"/>
    <x v="4"/>
    <x v="0"/>
    <s v="Unsecured"/>
    <n v="35.61"/>
    <n v="12.19"/>
    <n v="0.48459999999999998"/>
    <n v="0.39679999999999999"/>
    <x v="4"/>
    <n v="840"/>
    <s v="approved"/>
    <s v="26-07-2022"/>
    <s v="09-08-2022"/>
    <n v="240"/>
    <n v="18.760000000000002"/>
  </r>
  <r>
    <x v="973"/>
    <s v="CUST0032"/>
    <x v="1"/>
    <x v="3"/>
    <x v="2"/>
    <s v="Semi-Secured"/>
    <n v="46.64"/>
    <n v="17.46"/>
    <n v="0.88570000000000004"/>
    <n v="0.70050000000000001"/>
    <x v="0"/>
    <n v="833"/>
    <s v="Rejected"/>
    <s v="16-02-2024"/>
    <m/>
    <n v="240"/>
    <n v="34.700000000000003"/>
  </r>
  <r>
    <x v="974"/>
    <s v="CUST0112"/>
    <x v="3"/>
    <x v="2"/>
    <x v="0"/>
    <s v="Semi-Secured"/>
    <n v="40.69"/>
    <n v="11.39"/>
    <n v="0.69079999999999997"/>
    <n v="3.6036999999999999"/>
    <x v="1"/>
    <n v="883"/>
    <s v="Rejected "/>
    <s v="15-11-2023"/>
    <m/>
    <n v="12"/>
    <n v="0"/>
  </r>
  <r>
    <x v="975"/>
    <s v="CUST0385"/>
    <x v="2"/>
    <x v="0"/>
    <x v="4"/>
    <s v="Semi-Secured"/>
    <n v="95.61"/>
    <n v="10.210000000000001"/>
    <n v="1.4112"/>
    <n v="1.2746"/>
    <x v="0"/>
    <n v="624"/>
    <s v="Rejected"/>
    <s v="25-09-2024"/>
    <m/>
    <n v="120"/>
    <n v="55.73"/>
  </r>
  <r>
    <x v="976"/>
    <s v="CUST0060"/>
    <x v="8"/>
    <x v="1"/>
    <x v="4"/>
    <s v="Secured"/>
    <n v="39.9"/>
    <n v="7.97"/>
    <n v="0.2797"/>
    <n v="0.33300000000000002"/>
    <x v="3"/>
    <n v="672"/>
    <s v="approved"/>
    <s v="22-09-2024"/>
    <s v="25-09-2024"/>
    <n v="240"/>
    <n v="19.489999999999998"/>
  </r>
  <r>
    <x v="977"/>
    <s v="CUST0216"/>
    <x v="2"/>
    <x v="1"/>
    <x v="1"/>
    <s v="Unsecured"/>
    <n v="91.5"/>
    <n v="13.23"/>
    <n v="0.97589999999999999"/>
    <n v="2.0926999999999998"/>
    <x v="4"/>
    <n v="730"/>
    <s v="approved"/>
    <s v="24-04-2024"/>
    <s v="26-04-2024"/>
    <n v="60"/>
    <n v="11.87"/>
  </r>
  <r>
    <x v="978"/>
    <s v="CUST0237"/>
    <x v="3"/>
    <x v="4"/>
    <x v="4"/>
    <s v="Semi-Secured"/>
    <n v="87.35"/>
    <n v="10.8"/>
    <n v="1.5219"/>
    <n v="7.7119999999999997"/>
    <x v="4"/>
    <n v="841"/>
    <s v="approved"/>
    <s v="18-03-2022"/>
    <s v="22-03-2022"/>
    <n v="12"/>
    <n v="58.43"/>
  </r>
  <r>
    <x v="979"/>
    <s v="CUST0110"/>
    <x v="9"/>
    <x v="3"/>
    <x v="2"/>
    <s v="Unsecured"/>
    <n v="42.55"/>
    <n v="17.77"/>
    <n v="0.53769999999999996"/>
    <n v="2.1194999999999999"/>
    <x v="4"/>
    <n v="584"/>
    <s v="Rejected "/>
    <s v="15-06-2023"/>
    <m/>
    <n v="24"/>
    <n v="28.72"/>
  </r>
  <r>
    <x v="980"/>
    <s v="CUST0297"/>
    <x v="6"/>
    <x v="2"/>
    <x v="4"/>
    <s v="Secured"/>
    <n v="92.73"/>
    <n v="13.83"/>
    <n v="0.52610000000000001"/>
    <n v="1.2243999999999999"/>
    <x v="0"/>
    <n v="898"/>
    <s v="Under Review"/>
    <s v="08-01-2022"/>
    <m/>
    <n v="180"/>
    <n v="54.17"/>
  </r>
  <r>
    <x v="981"/>
    <s v="CUST0440"/>
    <x v="7"/>
    <x v="2"/>
    <x v="5"/>
    <s v="Unsecured"/>
    <n v="76.760000000000005"/>
    <n v="15.8"/>
    <n v="0.78749999999999998"/>
    <n v="2.1675"/>
    <x v="4"/>
    <n v="814"/>
    <s v="approved"/>
    <s v="18-07-2024"/>
    <s v="21-07-2024"/>
    <n v="48"/>
    <n v="62.86"/>
  </r>
  <r>
    <x v="982"/>
    <s v="CUST0101"/>
    <x v="9"/>
    <x v="1"/>
    <x v="5"/>
    <s v="Semi-Secured"/>
    <n v="98.53"/>
    <n v="15.83"/>
    <n v="1.7329000000000001"/>
    <n v="2.3872"/>
    <x v="1"/>
    <n v="565"/>
    <s v="Rejected"/>
    <s v="17-09-2023"/>
    <m/>
    <n v="60"/>
    <n v="0"/>
  </r>
  <r>
    <x v="983"/>
    <s v="CUST0390"/>
    <x v="5"/>
    <x v="0"/>
    <x v="5"/>
    <s v="Unsecured"/>
    <n v="21.35"/>
    <n v="14.67"/>
    <n v="0.2218"/>
    <n v="0.27589999999999998"/>
    <x v="3"/>
    <n v="855"/>
    <s v="Rejected "/>
    <s v="25-04-2023"/>
    <m/>
    <n v="240"/>
    <n v="6.03"/>
  </r>
  <r>
    <x v="984"/>
    <s v="CUST0008"/>
    <x v="7"/>
    <x v="0"/>
    <x v="2"/>
    <s v="Semi-Secured"/>
    <n v="1.83"/>
    <m/>
    <n v="3.4200000000000001E-2"/>
    <m/>
    <x v="3"/>
    <n v="861"/>
    <s v="approved"/>
    <s v="08-05-2024"/>
    <s v="09-05-2024"/>
    <n v="84"/>
    <n v="0.47"/>
  </r>
  <r>
    <x v="985"/>
    <s v="CUST0136"/>
    <x v="1"/>
    <x v="0"/>
    <x v="4"/>
    <s v="Secured"/>
    <n v="65.87"/>
    <n v="17.07"/>
    <n v="1.2131000000000001"/>
    <n v="6.0098000000000003"/>
    <x v="4"/>
    <n v="608"/>
    <s v="approved"/>
    <s v="03-08-2024"/>
    <s v="06-08-2024"/>
    <n v="12"/>
    <n v="7"/>
  </r>
  <r>
    <x v="986"/>
    <s v="CUST0029"/>
    <x v="0"/>
    <x v="2"/>
    <x v="0"/>
    <s v="Unsecured"/>
    <n v="10.87"/>
    <n v="10.48"/>
    <n v="0.217"/>
    <n v="0.2782"/>
    <x v="2"/>
    <n v="564"/>
    <s v="Rejected "/>
    <s v="04-06-2022"/>
    <m/>
    <n v="48"/>
    <n v="1.64"/>
  </r>
  <r>
    <x v="987"/>
    <s v="CUST0051"/>
    <x v="1"/>
    <x v="4"/>
    <x v="4"/>
    <s v="Semi-Secured"/>
    <n v="95.26"/>
    <n v="15.53"/>
    <n v="1.2737000000000001"/>
    <n v="3.327"/>
    <x v="0"/>
    <n v="722"/>
    <s v="Under Review"/>
    <s v="13-04-2024"/>
    <m/>
    <n v="36"/>
    <n v="26.1"/>
  </r>
  <r>
    <x v="988"/>
    <s v="CUST0254"/>
    <x v="7"/>
    <x v="4"/>
    <x v="2"/>
    <s v="Unsecured"/>
    <n v="2.38"/>
    <n v="15.13"/>
    <n v="3.5900000000000001E-2"/>
    <n v="8.2699999999999996E-2"/>
    <x v="0"/>
    <n v="565"/>
    <s v="approved"/>
    <s v="09-08-2022"/>
    <s v="18-08-2022"/>
    <n v="36"/>
    <n v="1.91"/>
  </r>
  <r>
    <x v="989"/>
    <s v="CUST0196"/>
    <x v="5"/>
    <x v="1"/>
    <x v="1"/>
    <s v="Semi-Secured"/>
    <n v="38.770000000000003"/>
    <n v="7.63"/>
    <n v="0.51149999999999995"/>
    <n v="0.36230000000000001"/>
    <x v="3"/>
    <n v="749"/>
    <s v="approved"/>
    <s v="07-11-2022"/>
    <s v="20-11-2022"/>
    <n v="180"/>
    <n v="5.04"/>
  </r>
  <r>
    <x v="990"/>
    <s v="CUST0122"/>
    <x v="2"/>
    <x v="1"/>
    <x v="0"/>
    <s v="Secured"/>
    <n v="7.94"/>
    <n v="12"/>
    <n v="0.1045"/>
    <n v="0.70550000000000002"/>
    <x v="1"/>
    <n v="780"/>
    <s v="Under Review"/>
    <s v="10-08-2024"/>
    <m/>
    <n v="12"/>
    <n v="0"/>
  </r>
  <r>
    <x v="991"/>
    <s v="CUST0031"/>
    <x v="8"/>
    <x v="1"/>
    <x v="2"/>
    <s v="Secured"/>
    <n v="34.020000000000003"/>
    <n v="18.12"/>
    <n v="0.18340000000000001"/>
    <n v="0.55079999999999996"/>
    <x v="3"/>
    <n v="736"/>
    <s v="approved"/>
    <s v="03-08-2024"/>
    <s v="05-08-2024"/>
    <n v="180"/>
    <n v="8.8800000000000008"/>
  </r>
  <r>
    <x v="992"/>
    <s v="CUST0088"/>
    <x v="1"/>
    <x v="0"/>
    <x v="1"/>
    <s v="Secured"/>
    <n v="54.51"/>
    <n v="7.95"/>
    <n v="0.68899999999999995"/>
    <n v="2.4641000000000002"/>
    <x v="0"/>
    <n v="739"/>
    <s v="approved"/>
    <s v="19-10-2022"/>
    <s v="22-10-2022"/>
    <n v="24"/>
    <n v="11.01"/>
  </r>
  <r>
    <x v="993"/>
    <s v="CUST0446"/>
    <x v="7"/>
    <x v="1"/>
    <x v="1"/>
    <s v="Unsecured"/>
    <n v="11.98"/>
    <n v="16.39"/>
    <n v="0.23319999999999999"/>
    <n v="0.1792"/>
    <x v="1"/>
    <n v="671"/>
    <s v="approved"/>
    <s v="10-06-2023"/>
    <s v="15-06-2023"/>
    <n v="180"/>
    <n v="0"/>
  </r>
  <r>
    <x v="994"/>
    <s v="CUST0075"/>
    <x v="6"/>
    <x v="3"/>
    <x v="4"/>
    <s v="Secured"/>
    <n v="19.18"/>
    <n v="14.63"/>
    <n v="0.1003"/>
    <n v="0.36609999999999998"/>
    <x v="3"/>
    <n v="823"/>
    <s v="Rejected"/>
    <s v="07-07-2023"/>
    <m/>
    <n v="84"/>
    <n v="14.23"/>
  </r>
  <r>
    <x v="995"/>
    <s v="CUST0480"/>
    <x v="9"/>
    <x v="2"/>
    <x v="4"/>
    <s v="Unsecured"/>
    <n v="74.45"/>
    <n v="16.77"/>
    <n v="1.3587"/>
    <n v="1.2830999999999999"/>
    <x v="2"/>
    <n v="738"/>
    <s v="approved"/>
    <s v="03-03-2023"/>
    <s v="14-03-2023"/>
    <n v="120"/>
    <n v="19"/>
  </r>
  <r>
    <x v="996"/>
    <s v="CUST0049"/>
    <x v="6"/>
    <x v="4"/>
    <x v="3"/>
    <s v="Unsecured"/>
    <n v="8.81"/>
    <n v="16.5"/>
    <n v="0.13919999999999999"/>
    <n v="0.8014"/>
    <x v="3"/>
    <n v="800"/>
    <s v="Under Review"/>
    <s v="08-12-2023"/>
    <m/>
    <n v="12"/>
    <n v="7.08"/>
  </r>
  <r>
    <x v="997"/>
    <s v="CUST0058"/>
    <x v="2"/>
    <x v="0"/>
    <x v="2"/>
    <s v="Secured"/>
    <n v="11.52"/>
    <n v="11.02"/>
    <n v="0.21829999999999999"/>
    <n v="0.53700000000000003"/>
    <x v="3"/>
    <n v="838"/>
    <s v="approved"/>
    <s v="08-04-2024"/>
    <s v="21-04-2024"/>
    <n v="24"/>
    <n v="8.0399999999999991"/>
  </r>
  <r>
    <x v="998"/>
    <s v="CUST0454"/>
    <x v="2"/>
    <x v="3"/>
    <x v="3"/>
    <s v="Semi-Secured"/>
    <n v="43.37"/>
    <n v="18.29"/>
    <n v="0.65559999999999996"/>
    <n v="1.5742"/>
    <x v="3"/>
    <n v="694"/>
    <s v="approved"/>
    <s v="16-02-2024"/>
    <s v="17-02-2024"/>
    <n v="36"/>
    <n v="37.799999999999997"/>
  </r>
  <r>
    <x v="999"/>
    <s v="CUST0234"/>
    <x v="7"/>
    <x v="0"/>
    <x v="5"/>
    <s v="Semi-Secured"/>
    <n v="23.84"/>
    <n v="13.63"/>
    <n v="0.15090000000000001"/>
    <n v="1.1405000000000001"/>
    <x v="2"/>
    <n v="769"/>
    <s v="approved"/>
    <s v="01-10-2024"/>
    <s v="06-10-2024"/>
    <n v="24"/>
    <n v="14.94"/>
  </r>
  <r>
    <x v="1000"/>
    <s v="CUST0154"/>
    <x v="9"/>
    <x v="0"/>
    <x v="3"/>
    <s v="Semi-Secured"/>
    <n v="73.959999999999994"/>
    <n v="17.77"/>
    <n v="1.2223999999999999"/>
    <n v="2.1637"/>
    <x v="0"/>
    <n v="606"/>
    <s v="approved"/>
    <s v="19-09-2022"/>
    <s v="03-10-2022"/>
    <n v="48"/>
    <n v="19.8"/>
  </r>
  <r>
    <x v="1001"/>
    <s v="CUST0277"/>
    <x v="7"/>
    <x v="2"/>
    <x v="3"/>
    <s v="Unsecured"/>
    <n v="45.46"/>
    <n v="13.05"/>
    <n v="0.30730000000000002"/>
    <n v="0.53420000000000001"/>
    <x v="0"/>
    <n v="793"/>
    <s v="Under Review"/>
    <s v="16-07-2023"/>
    <m/>
    <n v="240"/>
    <n v="21.23"/>
  </r>
  <r>
    <x v="1002"/>
    <s v="CUST0087"/>
    <x v="8"/>
    <x v="4"/>
    <x v="2"/>
    <s v="Semi-Secured"/>
    <n v="72.959999999999994"/>
    <n v="15.67"/>
    <n v="1.3128"/>
    <n v="1.4355"/>
    <x v="5"/>
    <n v="748"/>
    <s v="approved"/>
    <s v="03-03-2023"/>
    <s v="16-03-2023"/>
    <n v="84"/>
    <n v="20.8"/>
  </r>
  <r>
    <x v="1003"/>
    <s v="CUST0266"/>
    <x v="2"/>
    <x v="4"/>
    <x v="4"/>
    <s v="Semi-Secured"/>
    <n v="71.72"/>
    <n v="10.130000000000001"/>
    <n v="0.4783"/>
    <n v="6.3097000000000003"/>
    <x v="1"/>
    <n v="890"/>
    <s v="approved"/>
    <s v="03-12-2024"/>
    <s v="13-12-2024"/>
    <n v="12"/>
    <n v="0"/>
  </r>
  <r>
    <x v="1004"/>
    <s v="CUST0047"/>
    <x v="8"/>
    <x v="3"/>
    <x v="1"/>
    <s v="Unsecured"/>
    <n v="80.03"/>
    <n v="18"/>
    <n v="1.421"/>
    <n v="1.4419999999999999"/>
    <x v="2"/>
    <n v="896"/>
    <s v="Rejected "/>
    <s v="08-11-2022"/>
    <m/>
    <n v="120"/>
    <n v="63.81"/>
  </r>
  <r>
    <x v="1005"/>
    <s v="CUST0479"/>
    <x v="0"/>
    <x v="2"/>
    <x v="0"/>
    <s v="Semi-Secured"/>
    <n v="94.56"/>
    <n v="12.56"/>
    <n v="1.4888999999999999"/>
    <n v="8.4262999999999995"/>
    <x v="0"/>
    <n v="767"/>
    <s v="approved"/>
    <s v="21-11-2023"/>
    <s v="26-11-2023"/>
    <n v="12"/>
    <n v="53.13"/>
  </r>
  <r>
    <x v="1006"/>
    <s v="CUST0438"/>
    <x v="5"/>
    <x v="1"/>
    <x v="3"/>
    <s v="Unsecured"/>
    <n v="39.46"/>
    <n v="7.75"/>
    <n v="0.55049999999999999"/>
    <n v="0.32390000000000002"/>
    <x v="4"/>
    <n v="784"/>
    <s v="Rejected "/>
    <s v="25-03-2023"/>
    <m/>
    <n v="240"/>
    <n v="12.3"/>
  </r>
  <r>
    <x v="1007"/>
    <s v="CUST0428"/>
    <x v="6"/>
    <x v="1"/>
    <x v="1"/>
    <s v="Secured"/>
    <n v="52.82"/>
    <n v="8.52"/>
    <n v="0.74280000000000002"/>
    <n v="0.83699999999999997"/>
    <x v="4"/>
    <n v="600"/>
    <s v="Under Review"/>
    <s v="23-10-2024"/>
    <m/>
    <n v="84"/>
    <n v="11.64"/>
  </r>
  <r>
    <x v="1008"/>
    <s v="CUST0077"/>
    <x v="9"/>
    <x v="4"/>
    <x v="0"/>
    <s v="Unsecured"/>
    <n v="80.69"/>
    <n v="8.25"/>
    <n v="0.64970000000000006"/>
    <n v="1.9794"/>
    <x v="4"/>
    <n v="741"/>
    <s v="approved"/>
    <s v="21-04-2024"/>
    <s v="22-04-2024"/>
    <n v="48"/>
    <n v="38.69"/>
  </r>
  <r>
    <x v="1009"/>
    <s v="CUST0306"/>
    <x v="7"/>
    <x v="3"/>
    <x v="5"/>
    <s v="Semi-Secured"/>
    <n v="28.06"/>
    <n v="12.36"/>
    <n v="0.44169999999999998"/>
    <n v="1.3255999999999999"/>
    <x v="1"/>
    <n v="866"/>
    <s v="approved"/>
    <s v="10-10-2022"/>
    <s v="15-10-2022"/>
    <n v="24"/>
    <n v="0"/>
  </r>
  <r>
    <x v="1010"/>
    <s v="CUST0415"/>
    <x v="1"/>
    <x v="2"/>
    <x v="1"/>
    <s v="Semi-Secured"/>
    <n v="51.19"/>
    <n v="14.68"/>
    <n v="0.65010000000000001"/>
    <n v="1.2092000000000001"/>
    <x v="1"/>
    <n v="704"/>
    <s v="Rejected"/>
    <s v="11-03-2024"/>
    <m/>
    <n v="60"/>
    <n v="0"/>
  </r>
  <r>
    <x v="1011"/>
    <s v="CUST0257"/>
    <x v="8"/>
    <x v="1"/>
    <x v="4"/>
    <s v="Semi-Secured"/>
    <n v="33.15"/>
    <n v="10"/>
    <n v="0.61960000000000004"/>
    <n v="0.84079999999999999"/>
    <x v="0"/>
    <n v="745"/>
    <s v="Under Review"/>
    <s v="24-11-2022"/>
    <m/>
    <n v="48"/>
    <n v="30.11"/>
  </r>
  <r>
    <x v="1012"/>
    <s v="CUST0009"/>
    <x v="9"/>
    <x v="3"/>
    <x v="1"/>
    <s v="Secured"/>
    <n v="62.36"/>
    <n v="13.66"/>
    <n v="0.44230000000000003"/>
    <n v="1.1569"/>
    <x v="1"/>
    <n v="707"/>
    <s v="approved"/>
    <s v="26-08-2022"/>
    <s v="06-09-2022"/>
    <n v="84"/>
    <n v="0"/>
  </r>
  <r>
    <x v="1013"/>
    <s v="CUST0091"/>
    <x v="3"/>
    <x v="3"/>
    <x v="5"/>
    <s v="Secured"/>
    <n v="29.4"/>
    <n v="11.87"/>
    <n v="0.53659999999999997"/>
    <n v="2.6103999999999998"/>
    <x v="5"/>
    <n v="606"/>
    <s v="approved"/>
    <s v="21-12-2022"/>
    <s v="25-12-2022"/>
    <n v="12"/>
    <n v="4.32"/>
  </r>
  <r>
    <x v="1014"/>
    <s v="CUST0044"/>
    <x v="1"/>
    <x v="2"/>
    <x v="2"/>
    <s v="Semi-Secured"/>
    <n v="15.19"/>
    <n v="8.49"/>
    <n v="0.2762"/>
    <n v="0.47939999999999999"/>
    <x v="5"/>
    <n v="765"/>
    <s v="Rejected"/>
    <s v="24-05-2024"/>
    <m/>
    <n v="36"/>
    <n v="2.41"/>
  </r>
  <r>
    <x v="1015"/>
    <s v="CUST0464"/>
    <x v="7"/>
    <x v="2"/>
    <x v="0"/>
    <s v="Unsecured"/>
    <n v="2.14"/>
    <n v="12.29"/>
    <n v="2.1100000000000001E-2"/>
    <n v="4.7899999999999998E-2"/>
    <x v="4"/>
    <n v="843"/>
    <s v="approved"/>
    <s v="05-04-2022"/>
    <s v="20-04-2022"/>
    <n v="60"/>
    <n v="0.77"/>
  </r>
  <r>
    <x v="1016"/>
    <s v="CUST0226"/>
    <x v="2"/>
    <x v="4"/>
    <x v="0"/>
    <s v="Unsecured"/>
    <n v="38.9"/>
    <n v="8.68"/>
    <n v="0.24590000000000001"/>
    <n v="0.96209999999999996"/>
    <x v="1"/>
    <n v="597"/>
    <s v="Under Review"/>
    <s v="19-10-2024"/>
    <m/>
    <n v="48"/>
    <n v="0"/>
  </r>
  <r>
    <x v="1017"/>
    <s v="CUST0105"/>
    <x v="7"/>
    <x v="1"/>
    <x v="2"/>
    <s v="Unsecured"/>
    <n v="24.25"/>
    <n v="12.14"/>
    <n v="0.2999"/>
    <n v="0.34989999999999999"/>
    <x v="2"/>
    <n v="667"/>
    <s v="Rejected"/>
    <s v="01-12-2022"/>
    <m/>
    <n v="120"/>
    <n v="21.8"/>
  </r>
  <r>
    <x v="1018"/>
    <s v="CUST0065"/>
    <x v="0"/>
    <x v="4"/>
    <x v="3"/>
    <s v="Unsecured"/>
    <n v="98.7"/>
    <n v="16.82"/>
    <n v="1.5351999999999999"/>
    <n v="1.7040999999999999"/>
    <x v="4"/>
    <n v="849"/>
    <s v="Rejected "/>
    <s v="30-03-2024"/>
    <m/>
    <n v="120"/>
    <n v="89.8"/>
  </r>
  <r>
    <x v="1019"/>
    <s v="CUST0040"/>
    <x v="4"/>
    <x v="1"/>
    <x v="3"/>
    <s v="Semi-Secured"/>
    <n v="44.76"/>
    <n v="10.47"/>
    <n v="0.64239999999999997"/>
    <n v="0.49390000000000001"/>
    <x v="5"/>
    <n v="788"/>
    <s v="approved"/>
    <s v="23-11-2022"/>
    <s v="03-12-2022"/>
    <n v="180"/>
    <n v="6.76"/>
  </r>
  <r>
    <x v="1020"/>
    <s v="CUST0212"/>
    <x v="8"/>
    <x v="2"/>
    <x v="4"/>
    <s v="Semi-Secured"/>
    <n v="57"/>
    <n v="18.21"/>
    <n v="0.39229999999999998"/>
    <n v="1.2050000000000001"/>
    <x v="4"/>
    <n v="713"/>
    <s v="Rejected"/>
    <s v="22-09-2023"/>
    <m/>
    <n v="84"/>
    <n v="8.3000000000000007"/>
  </r>
  <r>
    <x v="1021"/>
    <s v="CUST0386"/>
    <x v="2"/>
    <x v="2"/>
    <x v="2"/>
    <s v="Secured"/>
    <n v="15.93"/>
    <n v="14.51"/>
    <n v="0.28120000000000001"/>
    <n v="0.30299999999999999"/>
    <x v="3"/>
    <n v="686"/>
    <s v="Under Review"/>
    <s v="10-06-2023"/>
    <m/>
    <n v="84"/>
    <n v="9.3800000000000008"/>
  </r>
  <r>
    <x v="1022"/>
    <s v="CUST0338"/>
    <x v="7"/>
    <x v="3"/>
    <x v="0"/>
    <s v="Secured"/>
    <n v="76.88"/>
    <n v="15.31"/>
    <n v="0.95299999999999996"/>
    <n v="2.1516999999999999"/>
    <x v="2"/>
    <n v="577"/>
    <s v="approved"/>
    <s v="14-06-2022"/>
    <s v="23-06-2022"/>
    <n v="48"/>
    <n v="17.28"/>
  </r>
  <r>
    <x v="1023"/>
    <s v="CUST0220"/>
    <x v="6"/>
    <x v="3"/>
    <x v="2"/>
    <s v="Unsecured"/>
    <n v="68.040000000000006"/>
    <n v="13"/>
    <n v="1.222"/>
    <n v="2.2925"/>
    <x v="1"/>
    <n v="839"/>
    <s v="approved"/>
    <s v="24-11-2024"/>
    <s v="29-11-2024"/>
    <n v="36"/>
    <n v="0"/>
  </r>
  <r>
    <x v="1024"/>
    <s v="CUST0012"/>
    <x v="2"/>
    <x v="1"/>
    <x v="4"/>
    <s v="Secured"/>
    <n v="35.380000000000003"/>
    <n v="8.61"/>
    <n v="0.2001"/>
    <n v="1.61"/>
    <x v="3"/>
    <n v="566"/>
    <s v="Under Review"/>
    <s v="29-09-2023"/>
    <m/>
    <n v="24"/>
    <n v="9.43"/>
  </r>
  <r>
    <x v="1025"/>
    <s v="CUST0372"/>
    <x v="1"/>
    <x v="4"/>
    <x v="1"/>
    <s v="Secured"/>
    <n v="71.12"/>
    <n v="14.22"/>
    <n v="1.3702000000000001"/>
    <n v="1.1136999999999999"/>
    <x v="1"/>
    <n v="743"/>
    <s v="Rejected"/>
    <s v="14-10-2024"/>
    <m/>
    <n v="120"/>
    <n v="0"/>
  </r>
  <r>
    <x v="1026"/>
    <s v="CUST0329"/>
    <x v="5"/>
    <x v="1"/>
    <x v="1"/>
    <s v="Secured"/>
    <n v="21.06"/>
    <n v="15.19"/>
    <n v="0.13850000000000001"/>
    <n v="0.29749999999999999"/>
    <x v="2"/>
    <n v="710"/>
    <s v="approved"/>
    <s v="12-04-2022"/>
    <s v="14-04-2022"/>
    <n v="180"/>
    <n v="3.71"/>
  </r>
  <r>
    <x v="1027"/>
    <s v="CUST0108"/>
    <x v="7"/>
    <x v="1"/>
    <x v="1"/>
    <s v="Secured"/>
    <n v="11.59"/>
    <n v="15.72"/>
    <n v="0.1605"/>
    <n v="0.16800000000000001"/>
    <x v="2"/>
    <n v="728"/>
    <s v="approved"/>
    <s v="04-04-2022"/>
    <s v="17-04-2022"/>
    <n v="180"/>
    <n v="8.5399999999999991"/>
  </r>
  <r>
    <x v="1028"/>
    <s v="CUST0453"/>
    <x v="1"/>
    <x v="3"/>
    <x v="0"/>
    <s v="Semi-Secured"/>
    <n v="62.07"/>
    <n v="8.06"/>
    <n v="0.78269999999999995"/>
    <n v="2.8090000000000002"/>
    <x v="2"/>
    <n v="881"/>
    <s v="Under Review"/>
    <s v="13-08-2024"/>
    <m/>
    <n v="24"/>
    <n v="49.55"/>
  </r>
  <r>
    <x v="1029"/>
    <s v="CUST0005"/>
    <x v="8"/>
    <x v="0"/>
    <x v="2"/>
    <s v="Unsecured"/>
    <n v="34.729999999999997"/>
    <n v="9.32"/>
    <n v="0.23580000000000001"/>
    <n v="0.3589"/>
    <x v="3"/>
    <n v="848"/>
    <s v="approved"/>
    <s v="18-12-2024"/>
    <s v="29-12-2024"/>
    <n v="180"/>
    <n v="29.07"/>
  </r>
  <r>
    <x v="1030"/>
    <s v="CUST0242"/>
    <x v="1"/>
    <x v="1"/>
    <x v="5"/>
    <s v="Secured"/>
    <n v="71.790000000000006"/>
    <n v="17.899999999999999"/>
    <n v="0.47289999999999999"/>
    <n v="6.5782999999999996"/>
    <x v="2"/>
    <n v="565"/>
    <s v="Rejected "/>
    <s v="14-11-2024"/>
    <m/>
    <n v="12"/>
    <n v="13.96"/>
  </r>
  <r>
    <x v="1031"/>
    <s v="CUST0080"/>
    <x v="1"/>
    <x v="4"/>
    <x v="0"/>
    <s v="Semi-Secured"/>
    <n v="88.03"/>
    <n v="18.37"/>
    <n v="0.77200000000000002"/>
    <n v="1.4411"/>
    <x v="1"/>
    <n v="733"/>
    <s v="approved"/>
    <s v="10-02-2023"/>
    <s v="18-02-2023"/>
    <n v="180"/>
    <n v="0"/>
  </r>
  <r>
    <x v="1032"/>
    <s v="CUST0230"/>
    <x v="2"/>
    <x v="2"/>
    <x v="1"/>
    <s v="Secured"/>
    <n v="19.02"/>
    <n v="7.66"/>
    <n v="0.30130000000000001"/>
    <n v="0.15509999999999999"/>
    <x v="5"/>
    <n v="706"/>
    <s v="Under Review"/>
    <s v="11-08-2024"/>
    <m/>
    <n v="240"/>
    <n v="15.92"/>
  </r>
  <r>
    <x v="1033"/>
    <s v="CUST0334"/>
    <x v="7"/>
    <x v="3"/>
    <x v="2"/>
    <s v="Secured"/>
    <n v="22.12"/>
    <n v="9.5500000000000007"/>
    <n v="0.4325"/>
    <n v="1.0161"/>
    <x v="0"/>
    <n v="866"/>
    <s v="approved"/>
    <s v="19-03-2022"/>
    <s v="01-04-2022"/>
    <n v="24"/>
    <n v="20.89"/>
  </r>
  <r>
    <x v="1034"/>
    <s v="CUST0283"/>
    <x v="3"/>
    <x v="1"/>
    <x v="4"/>
    <s v="Unsecured"/>
    <n v="66.97"/>
    <m/>
    <n v="1.1393"/>
    <m/>
    <x v="1"/>
    <n v="740"/>
    <s v="approved"/>
    <s v="31-08-2022"/>
    <s v="04-09-2022"/>
    <n v="84"/>
    <n v="0"/>
  </r>
  <r>
    <x v="1035"/>
    <s v="CUST0477"/>
    <x v="3"/>
    <x v="4"/>
    <x v="1"/>
    <s v="Unsecured"/>
    <n v="6.44"/>
    <n v="11.97"/>
    <n v="6.0999999999999999E-2"/>
    <n v="0.21379999999999999"/>
    <x v="0"/>
    <n v="697"/>
    <s v="approved"/>
    <s v="10-01-2022"/>
    <s v="18-01-2022"/>
    <n v="36"/>
    <n v="5.72"/>
  </r>
  <r>
    <x v="1036"/>
    <s v="CUST0482"/>
    <x v="5"/>
    <x v="3"/>
    <x v="2"/>
    <s v="Unsecured"/>
    <n v="85"/>
    <n v="15.14"/>
    <n v="1.2155"/>
    <n v="2.3717000000000001"/>
    <x v="2"/>
    <n v="790"/>
    <s v="Rejected"/>
    <s v="14-08-2023"/>
    <m/>
    <n v="48"/>
    <n v="47.65"/>
  </r>
  <r>
    <x v="1037"/>
    <s v="CUST0013"/>
    <x v="9"/>
    <x v="3"/>
    <x v="1"/>
    <s v="Semi-Secured"/>
    <n v="43.08"/>
    <n v="8.32"/>
    <n v="0.22539999999999999"/>
    <n v="1.0582"/>
    <x v="1"/>
    <n v="792"/>
    <s v="Rejected"/>
    <s v="26-07-2022"/>
    <m/>
    <n v="48"/>
    <n v="0"/>
  </r>
  <r>
    <x v="1038"/>
    <s v="CUST0244"/>
    <x v="3"/>
    <x v="2"/>
    <x v="3"/>
    <s v="Semi-Secured"/>
    <n v="29.79"/>
    <n v="10.199999999999999"/>
    <n v="0.44729999999999998"/>
    <n v="0.49759999999999999"/>
    <x v="3"/>
    <n v="556"/>
    <s v="Under Review"/>
    <s v="05-07-2022"/>
    <m/>
    <n v="84"/>
    <n v="5.35"/>
  </r>
  <r>
    <x v="1039"/>
    <s v="CUST0451"/>
    <x v="7"/>
    <x v="1"/>
    <x v="3"/>
    <s v="Unsecured"/>
    <n v="77.099999999999994"/>
    <n v="13.06"/>
    <n v="1.3204"/>
    <n v="1.1538999999999999"/>
    <x v="1"/>
    <n v="797"/>
    <s v="Under Review"/>
    <s v="25-08-2024"/>
    <m/>
    <n v="120"/>
    <n v="0"/>
  </r>
  <r>
    <x v="1040"/>
    <s v="CUST0382"/>
    <x v="8"/>
    <x v="4"/>
    <x v="5"/>
    <s v="Secured"/>
    <n v="90.68"/>
    <n v="11.12"/>
    <n v="0.58740000000000003"/>
    <n v="2.3490000000000002"/>
    <x v="2"/>
    <n v="837"/>
    <s v="Under Review"/>
    <s v="16-10-2024"/>
    <m/>
    <n v="48"/>
    <n v="48.12"/>
  </r>
  <r>
    <x v="1041"/>
    <s v="CUST0193"/>
    <x v="9"/>
    <x v="2"/>
    <x v="3"/>
    <s v="Secured"/>
    <n v="23.48"/>
    <n v="9.19"/>
    <n v="0.39450000000000002"/>
    <n v="0.2999"/>
    <x v="4"/>
    <n v="882"/>
    <s v="Under Review"/>
    <s v="15-05-2024"/>
    <m/>
    <n v="120"/>
    <n v="17.78"/>
  </r>
  <r>
    <x v="1042"/>
    <s v="CUST0034"/>
    <x v="0"/>
    <x v="0"/>
    <x v="1"/>
    <s v="Unsecured"/>
    <n v="21.15"/>
    <n v="12.6"/>
    <n v="0.2205"/>
    <n v="0.47689999999999999"/>
    <x v="0"/>
    <n v="636"/>
    <s v="approved"/>
    <s v="16-04-2023"/>
    <s v="24-04-2023"/>
    <n v="60"/>
    <n v="14.06"/>
  </r>
  <r>
    <x v="1043"/>
    <s v="CUST0163"/>
    <x v="7"/>
    <x v="4"/>
    <x v="5"/>
    <s v="Secured"/>
    <n v="77.86"/>
    <n v="10.76"/>
    <n v="0.47439999999999999"/>
    <n v="1.6836"/>
    <x v="2"/>
    <n v="883"/>
    <s v="Under Review"/>
    <s v="29-07-2024"/>
    <m/>
    <n v="60"/>
    <n v="52.24"/>
  </r>
  <r>
    <x v="1044"/>
    <s v="CUST0089"/>
    <x v="3"/>
    <x v="3"/>
    <x v="3"/>
    <s v="Semi-Secured"/>
    <n v="53.28"/>
    <n v="17.329999999999998"/>
    <n v="0.41499999999999998"/>
    <n v="0.79490000000000005"/>
    <x v="4"/>
    <n v="782"/>
    <s v="approved"/>
    <s v="07-07-2024"/>
    <s v="14-07-2024"/>
    <n v="240"/>
    <n v="24.74"/>
  </r>
  <r>
    <x v="1045"/>
    <s v="CUST0457"/>
    <x v="2"/>
    <x v="4"/>
    <x v="2"/>
    <s v="Unsecured"/>
    <n v="94.61"/>
    <n v="15.27"/>
    <n v="1.8113999999999999"/>
    <n v="2.6459999999999999"/>
    <x v="2"/>
    <n v="731"/>
    <s v="approved"/>
    <s v="01-09-2024"/>
    <s v="08-09-2024"/>
    <n v="48"/>
    <n v="65.08"/>
  </r>
  <r>
    <x v="1046"/>
    <s v="CUST0458"/>
    <x v="5"/>
    <x v="1"/>
    <x v="0"/>
    <s v="Semi-Secured"/>
    <n v="83.75"/>
    <n v="11.97"/>
    <n v="1.2626999999999999"/>
    <n v="7.4398999999999997"/>
    <x v="4"/>
    <n v="707"/>
    <s v="approved"/>
    <s v="07-12-2024"/>
    <s v="14-12-2024"/>
    <n v="12"/>
    <n v="50.47"/>
  </r>
  <r>
    <x v="1047"/>
    <s v="CUST0172"/>
    <x v="3"/>
    <x v="4"/>
    <x v="4"/>
    <s v="Secured"/>
    <n v="35.340000000000003"/>
    <n v="13.27"/>
    <n v="0.61890000000000001"/>
    <n v="1.1953"/>
    <x v="0"/>
    <n v="800"/>
    <s v="Rejected"/>
    <s v="06-05-2024"/>
    <m/>
    <n v="36"/>
    <n v="25.83"/>
  </r>
  <r>
    <x v="1048"/>
    <s v="CUST0438"/>
    <x v="0"/>
    <x v="1"/>
    <x v="4"/>
    <s v="Secured"/>
    <n v="32.11"/>
    <n v="15.62"/>
    <n v="0.35870000000000002"/>
    <n v="2.9076"/>
    <x v="0"/>
    <n v="784"/>
    <s v="approved"/>
    <s v="06-08-2024"/>
    <s v="14-08-2024"/>
    <n v="12"/>
    <n v="22.61"/>
  </r>
  <r>
    <x v="1049"/>
    <s v="CUST0436"/>
    <x v="8"/>
    <x v="2"/>
    <x v="0"/>
    <s v="Secured"/>
    <n v="24.88"/>
    <n v="10.36"/>
    <n v="0.43980000000000002"/>
    <n v="0.27289999999999998"/>
    <x v="3"/>
    <n v="859"/>
    <s v="approved"/>
    <s v="24-09-2022"/>
    <s v="02-10-2022"/>
    <n v="180"/>
    <n v="17.899999999999999"/>
  </r>
  <r>
    <x v="1050"/>
    <s v="CUST0090"/>
    <x v="1"/>
    <x v="1"/>
    <x v="1"/>
    <s v="Secured"/>
    <n v="76.400000000000006"/>
    <n v="16.63"/>
    <n v="1.1283000000000001"/>
    <n v="1.1557999999999999"/>
    <x v="0"/>
    <n v="833"/>
    <s v="approved"/>
    <s v="05-09-2022"/>
    <s v="13-09-2022"/>
    <n v="180"/>
    <n v="14.56"/>
  </r>
  <r>
    <x v="1051"/>
    <s v="CUST0081"/>
    <x v="4"/>
    <x v="2"/>
    <x v="4"/>
    <s v="Secured"/>
    <n v="29.61"/>
    <n v="11.95"/>
    <n v="0.39389999999999997"/>
    <n v="2.6301000000000001"/>
    <x v="5"/>
    <n v="667"/>
    <s v="Rejected"/>
    <s v="01-08-2022"/>
    <m/>
    <n v="12"/>
    <n v="23.99"/>
  </r>
  <r>
    <x v="1052"/>
    <s v="CUST0300"/>
    <x v="1"/>
    <x v="4"/>
    <x v="1"/>
    <s v="Secured"/>
    <n v="74.94"/>
    <n v="18.32"/>
    <n v="1.268"/>
    <n v="6.8818999999999999"/>
    <x v="1"/>
    <n v="686"/>
    <s v="Rejected"/>
    <s v="25-03-2024"/>
    <m/>
    <n v="12"/>
    <n v="0"/>
  </r>
  <r>
    <x v="1053"/>
    <s v="CUST0032"/>
    <x v="2"/>
    <x v="2"/>
    <x v="1"/>
    <s v="Secured"/>
    <n v="45.61"/>
    <n v="15.85"/>
    <n v="0.85860000000000003"/>
    <n v="2.2299000000000002"/>
    <x v="0"/>
    <n v="833"/>
    <s v="Rejected"/>
    <s v="01-07-2024"/>
    <m/>
    <n v="24"/>
    <n v="38.950000000000003"/>
  </r>
  <r>
    <x v="1054"/>
    <s v="CUST0006"/>
    <x v="9"/>
    <x v="3"/>
    <x v="5"/>
    <s v="Secured"/>
    <n v="21.66"/>
    <n v="12.55"/>
    <n v="0.1908"/>
    <n v="0.4879"/>
    <x v="0"/>
    <n v="747"/>
    <s v="approved"/>
    <s v="04-04-2023"/>
    <s v="18-04-2023"/>
    <n v="60"/>
    <n v="4.25"/>
  </r>
  <r>
    <x v="1055"/>
    <s v="CUST0143"/>
    <x v="0"/>
    <x v="1"/>
    <x v="2"/>
    <s v="Semi-Secured"/>
    <n v="1.53"/>
    <n v="13.69"/>
    <n v="2.47E-2"/>
    <n v="2.8400000000000002E-2"/>
    <x v="4"/>
    <n v="878"/>
    <s v="approved"/>
    <s v="17-11-2022"/>
    <s v="02-12-2022"/>
    <n v="84"/>
    <n v="0.61"/>
  </r>
  <r>
    <x v="1056"/>
    <s v="CUST0282"/>
    <x v="3"/>
    <x v="0"/>
    <x v="0"/>
    <s v="Semi-Secured"/>
    <n v="22.68"/>
    <n v="8.9"/>
    <n v="0.3518"/>
    <n v="0.22869999999999999"/>
    <x v="3"/>
    <n v="638"/>
    <s v="approved"/>
    <s v="28-06-2022"/>
    <s v="01-07-2022"/>
    <n v="180"/>
    <n v="19.52"/>
  </r>
  <r>
    <x v="1057"/>
    <s v="CUST0179"/>
    <x v="9"/>
    <x v="3"/>
    <x v="5"/>
    <s v="Unsecured"/>
    <n v="6.89"/>
    <n v="15.4"/>
    <n v="8.1199999999999994E-2"/>
    <n v="0.13450000000000001"/>
    <x v="3"/>
    <n v="856"/>
    <s v="approved"/>
    <s v="07-12-2022"/>
    <s v="16-12-2022"/>
    <n v="84"/>
    <n v="4.46"/>
  </r>
  <r>
    <x v="1058"/>
    <s v="CUST0251"/>
    <x v="7"/>
    <x v="2"/>
    <x v="0"/>
    <s v="Semi-Secured"/>
    <n v="59.05"/>
    <n v="15.45"/>
    <n v="0.74309999999999998"/>
    <n v="0.79730000000000001"/>
    <x v="0"/>
    <n v="751"/>
    <s v="Under Review"/>
    <s v="06-01-2022"/>
    <m/>
    <n v="240"/>
    <n v="26.92"/>
  </r>
  <r>
    <x v="1059"/>
    <s v="CUST0212"/>
    <x v="9"/>
    <x v="4"/>
    <x v="1"/>
    <s v="Semi-Secured"/>
    <n v="2.0099999999999998"/>
    <n v="8.64"/>
    <n v="3.9E-2"/>
    <n v="6.3600000000000004E-2"/>
    <x v="2"/>
    <n v="713"/>
    <s v="approved"/>
    <s v="06-12-2022"/>
    <s v="09-12-2022"/>
    <n v="36"/>
    <n v="1.52"/>
  </r>
  <r>
    <x v="1060"/>
    <s v="CUST0484"/>
    <x v="7"/>
    <x v="4"/>
    <x v="5"/>
    <s v="Secured"/>
    <n v="28.67"/>
    <n v="17.55"/>
    <n v="0.39479999999999998"/>
    <n v="1.03"/>
    <x v="3"/>
    <n v="692"/>
    <s v="Under Review"/>
    <s v="30-01-2023"/>
    <m/>
    <n v="36"/>
    <n v="8.89"/>
  </r>
  <r>
    <x v="1061"/>
    <s v="CUST0126"/>
    <x v="3"/>
    <x v="0"/>
    <x v="1"/>
    <s v="Secured"/>
    <n v="81.150000000000006"/>
    <n v="16.36"/>
    <n v="0.82450000000000001"/>
    <n v="7.3765999999999998"/>
    <x v="1"/>
    <n v="866"/>
    <s v="Rejected "/>
    <s v="09-04-2023"/>
    <m/>
    <n v="12"/>
    <n v="0"/>
  </r>
  <r>
    <x v="1062"/>
    <s v="CUST0408"/>
    <x v="9"/>
    <x v="4"/>
    <x v="3"/>
    <s v="Semi-Secured"/>
    <n v="50.93"/>
    <n v="13.66"/>
    <n v="0.78569999999999995"/>
    <n v="1.3831"/>
    <x v="2"/>
    <n v="653"/>
    <s v="Rejected"/>
    <s v="18-05-2023"/>
    <m/>
    <n v="48"/>
    <n v="13.44"/>
  </r>
  <r>
    <x v="1063"/>
    <s v="CUST0202"/>
    <x v="1"/>
    <x v="2"/>
    <x v="3"/>
    <s v="Secured"/>
    <n v="1.72"/>
    <n v="11.32"/>
    <n v="2.7900000000000001E-2"/>
    <n v="1.8100000000000002E-2"/>
    <x v="3"/>
    <n v="582"/>
    <s v="approved"/>
    <s v="16-09-2022"/>
    <s v="30-09-2022"/>
    <n v="240"/>
    <n v="1.58"/>
  </r>
  <r>
    <x v="1064"/>
    <s v="CUST0083"/>
    <x v="4"/>
    <x v="0"/>
    <x v="3"/>
    <s v="Unsecured"/>
    <n v="75.38"/>
    <n v="17.48"/>
    <n v="1.0686"/>
    <n v="2.7054999999999998"/>
    <x v="1"/>
    <n v="737"/>
    <s v="approved"/>
    <s v="20-10-2022"/>
    <s v="24-10-2022"/>
    <n v="36"/>
    <n v="0"/>
  </r>
  <r>
    <x v="1065"/>
    <s v="CUST0039"/>
    <x v="0"/>
    <x v="1"/>
    <x v="4"/>
    <s v="Semi-Secured"/>
    <n v="37.799999999999997"/>
    <n v="17.47"/>
    <n v="0.40670000000000001"/>
    <n v="0.94899999999999995"/>
    <x v="1"/>
    <n v="721"/>
    <s v="approved"/>
    <s v="21-02-2023"/>
    <s v="08-03-2023"/>
    <n v="60"/>
    <n v="0"/>
  </r>
  <r>
    <x v="1066"/>
    <s v="CUST0408"/>
    <x v="8"/>
    <x v="2"/>
    <x v="2"/>
    <s v="Secured"/>
    <n v="40.159999999999997"/>
    <n v="10.02"/>
    <n v="0.4909"/>
    <n v="1.0188999999999999"/>
    <x v="0"/>
    <n v="653"/>
    <s v="Rejected"/>
    <s v="17-05-2024"/>
    <m/>
    <n v="48"/>
    <n v="33.200000000000003"/>
  </r>
  <r>
    <x v="1067"/>
    <s v="CUST0342"/>
    <x v="5"/>
    <x v="1"/>
    <x v="4"/>
    <s v="Unsecured"/>
    <m/>
    <n v="15.21"/>
    <n v="0.2054"/>
    <n v="0.182"/>
    <x v="1"/>
    <n v="825"/>
    <s v="approved"/>
    <s v="14-04-2023"/>
    <s v="15-04-2023"/>
    <n v="120"/>
    <n v="0"/>
  </r>
  <r>
    <x v="1068"/>
    <s v="CUST0338"/>
    <x v="5"/>
    <x v="3"/>
    <x v="4"/>
    <s v="Secured"/>
    <n v="27.78"/>
    <n v="15.26"/>
    <n v="0.1651"/>
    <n v="0.77680000000000005"/>
    <x v="4"/>
    <n v="577"/>
    <s v="Under Review"/>
    <s v="21-01-2022"/>
    <m/>
    <n v="48"/>
    <n v="10.28"/>
  </r>
  <r>
    <x v="1069"/>
    <s v="CUST0072"/>
    <x v="8"/>
    <x v="2"/>
    <x v="0"/>
    <s v="Secured"/>
    <n v="30.65"/>
    <n v="8.0399999999999991"/>
    <n v="0.54469999999999996"/>
    <n v="0.29360000000000003"/>
    <x v="2"/>
    <n v="714"/>
    <s v="approved"/>
    <s v="14-10-2022"/>
    <s v="19-10-2022"/>
    <n v="180"/>
    <n v="15.21"/>
  </r>
  <r>
    <x v="1070"/>
    <s v="CUST0380"/>
    <x v="7"/>
    <x v="4"/>
    <x v="2"/>
    <s v="Secured"/>
    <m/>
    <n v="16.510000000000002"/>
    <n v="0.73089999999999999"/>
    <n v="1.0212000000000001"/>
    <x v="2"/>
    <n v="740"/>
    <s v="approved"/>
    <s v="05-01-2023"/>
    <s v="17-01-2023"/>
    <n v="84"/>
    <n v="45.02"/>
  </r>
  <r>
    <x v="1071"/>
    <s v="CUST0248"/>
    <x v="0"/>
    <x v="0"/>
    <x v="3"/>
    <s v="Unsecured"/>
    <n v="63.77"/>
    <n v="9.68"/>
    <n v="0.51870000000000005"/>
    <n v="1.6075999999999999"/>
    <x v="3"/>
    <n v="669"/>
    <s v="approved"/>
    <s v="30-05-2024"/>
    <s v="05-06-2024"/>
    <n v="48"/>
    <n v="11.54"/>
  </r>
  <r>
    <x v="1072"/>
    <s v="CUST0085"/>
    <x v="3"/>
    <x v="1"/>
    <x v="0"/>
    <s v="Semi-Secured"/>
    <n v="66.89"/>
    <n v="10.52"/>
    <n v="1.2208000000000001"/>
    <n v="1.1285000000000001"/>
    <x v="2"/>
    <n v="849"/>
    <s v="Under Review"/>
    <s v="15-12-2024"/>
    <m/>
    <n v="84"/>
    <n v="36.85"/>
  </r>
  <r>
    <x v="1073"/>
    <s v="CUST0499"/>
    <x v="3"/>
    <x v="1"/>
    <x v="0"/>
    <s v="Unsecured"/>
    <n v="14.36"/>
    <n v="7.7"/>
    <n v="0.1812"/>
    <n v="0.17199999999999999"/>
    <x v="0"/>
    <n v="881"/>
    <s v="Rejected"/>
    <s v="11-12-2022"/>
    <m/>
    <n v="120"/>
    <n v="5.86"/>
  </r>
  <r>
    <x v="1074"/>
    <s v="CUST0327"/>
    <x v="3"/>
    <x v="3"/>
    <x v="1"/>
    <s v="Semi-Secured"/>
    <n v="39.79"/>
    <n v="9.4"/>
    <n v="0.71799999999999997"/>
    <n v="3.4870999999999999"/>
    <x v="1"/>
    <n v="632"/>
    <s v="approved"/>
    <s v="11-01-2023"/>
    <s v="17-01-2023"/>
    <n v="12"/>
    <n v="0"/>
  </r>
  <r>
    <x v="1075"/>
    <s v="CUST0326"/>
    <x v="2"/>
    <x v="4"/>
    <x v="4"/>
    <s v="Unsecured"/>
    <n v="18.04"/>
    <n v="13.98"/>
    <n v="0.15840000000000001"/>
    <n v="0.61639999999999995"/>
    <x v="1"/>
    <n v="763"/>
    <s v="approved"/>
    <s v="14-12-2022"/>
    <s v="27-12-2022"/>
    <n v="36"/>
    <n v="0"/>
  </r>
  <r>
    <x v="1076"/>
    <s v="CUST0045"/>
    <x v="7"/>
    <x v="2"/>
    <x v="5"/>
    <s v="Secured"/>
    <n v="59.81"/>
    <n v="14.16"/>
    <n v="0.88680000000000003"/>
    <n v="0.93440000000000001"/>
    <x v="3"/>
    <n v="777"/>
    <s v="approved"/>
    <s v="03-10-2022"/>
    <s v="10-10-2022"/>
    <n v="120"/>
    <n v="26.24"/>
  </r>
  <r>
    <x v="1077"/>
    <s v="CUST0176"/>
    <x v="9"/>
    <x v="2"/>
    <x v="4"/>
    <s v="Unsecured"/>
    <n v="20.23"/>
    <n v="16.7"/>
    <n v="0.29749999999999999"/>
    <n v="1.8422000000000001"/>
    <x v="3"/>
    <n v="828"/>
    <s v="approved"/>
    <s v="03-06-2022"/>
    <s v="04-06-2022"/>
    <n v="12"/>
    <n v="14.7"/>
  </r>
  <r>
    <x v="1078"/>
    <s v="CUST0190"/>
    <x v="6"/>
    <x v="2"/>
    <x v="5"/>
    <s v="Secured"/>
    <n v="14.31"/>
    <n v="12.6"/>
    <n v="9.0200000000000002E-2"/>
    <n v="0.38109999999999999"/>
    <x v="0"/>
    <n v="741"/>
    <s v="approved"/>
    <s v="06-04-2022"/>
    <s v="13-04-2022"/>
    <n v="48"/>
    <n v="13.17"/>
  </r>
  <r>
    <x v="1079"/>
    <s v="CUST0249"/>
    <x v="9"/>
    <x v="3"/>
    <x v="3"/>
    <s v="Unsecured"/>
    <n v="40.619999999999997"/>
    <n v="15.73"/>
    <n v="0.70940000000000003"/>
    <n v="3.6802999999999999"/>
    <x v="0"/>
    <n v="580"/>
    <s v="approved"/>
    <s v="23-09-2022"/>
    <s v="30-09-2022"/>
    <n v="12"/>
    <n v="13.78"/>
  </r>
  <r>
    <x v="1080"/>
    <s v="CUST0182"/>
    <x v="9"/>
    <x v="0"/>
    <x v="5"/>
    <s v="Unsecured"/>
    <n v="23.6"/>
    <n v="10.49"/>
    <n v="0.14990000000000001"/>
    <n v="0.31830000000000003"/>
    <x v="3"/>
    <n v="835"/>
    <s v="Rejected"/>
    <s v="16-08-2022"/>
    <m/>
    <n v="120"/>
    <n v="6.48"/>
  </r>
  <r>
    <x v="1081"/>
    <s v="CUST0211"/>
    <x v="8"/>
    <x v="0"/>
    <x v="0"/>
    <s v="Semi-Secured"/>
    <n v="26.64"/>
    <n v="18.11"/>
    <n v="0.25290000000000001"/>
    <n v="0.78410000000000002"/>
    <x v="1"/>
    <n v="609"/>
    <s v="approved"/>
    <s v="16-12-2023"/>
    <s v="21-12-2023"/>
    <n v="48"/>
    <n v="0"/>
  </r>
  <r>
    <x v="1082"/>
    <s v="CUST0469"/>
    <x v="6"/>
    <x v="1"/>
    <x v="2"/>
    <s v="Unsecured"/>
    <n v="47.52"/>
    <n v="13.26"/>
    <n v="0.57730000000000004"/>
    <n v="0.71679999999999999"/>
    <x v="1"/>
    <n v="882"/>
    <s v="approved"/>
    <s v="03-03-2023"/>
    <s v="16-03-2023"/>
    <n v="120"/>
    <n v="0"/>
  </r>
  <r>
    <x v="1083"/>
    <s v="CUST0320"/>
    <x v="9"/>
    <x v="3"/>
    <x v="3"/>
    <s v="Secured"/>
    <n v="47.86"/>
    <n v="8.6"/>
    <n v="0.63449999999999995"/>
    <n v="4.1765999999999996"/>
    <x v="1"/>
    <n v="680"/>
    <s v="approved"/>
    <s v="22-01-2023"/>
    <s v="25-01-2023"/>
    <n v="12"/>
    <n v="0"/>
  </r>
  <r>
    <x v="1084"/>
    <s v="CUST0452"/>
    <x v="1"/>
    <x v="3"/>
    <x v="5"/>
    <s v="Secured"/>
    <n v="45.08"/>
    <n v="10.44"/>
    <n v="0.74509999999999998"/>
    <n v="1.4639"/>
    <x v="3"/>
    <n v="816"/>
    <s v="Under Review"/>
    <s v="09-12-2023"/>
    <m/>
    <n v="36"/>
    <n v="20.92"/>
  </r>
  <r>
    <x v="1085"/>
    <s v="CUST0422"/>
    <x v="2"/>
    <x v="2"/>
    <x v="4"/>
    <s v="Unsecured"/>
    <n v="57.46"/>
    <n v="9.32"/>
    <n v="1.0407"/>
    <n v="0.52890000000000004"/>
    <x v="4"/>
    <n v="818"/>
    <s v="Rejected "/>
    <s v="07-04-2023"/>
    <m/>
    <n v="240"/>
    <n v="24.23"/>
  </r>
  <r>
    <x v="1086"/>
    <s v="CUST0291"/>
    <x v="9"/>
    <x v="3"/>
    <x v="0"/>
    <s v="Unsecured"/>
    <n v="18.12"/>
    <n v="15.57"/>
    <n v="0.16300000000000001"/>
    <n v="1.6404000000000001"/>
    <x v="1"/>
    <n v="741"/>
    <s v="approved"/>
    <s v="26-11-2023"/>
    <s v="30-11-2023"/>
    <n v="12"/>
    <n v="0"/>
  </r>
  <r>
    <x v="1087"/>
    <s v="CUST0454"/>
    <x v="3"/>
    <x v="1"/>
    <x v="0"/>
    <s v="Unsecured"/>
    <n v="18.260000000000002"/>
    <n v="10.56"/>
    <n v="0.17929999999999999"/>
    <n v="1.6101000000000001"/>
    <x v="1"/>
    <n v="694"/>
    <s v="approved"/>
    <s v="28-03-2023"/>
    <s v="05-04-2023"/>
    <n v="12"/>
    <n v="0"/>
  </r>
  <r>
    <x v="1088"/>
    <s v="CUST0219"/>
    <x v="9"/>
    <x v="3"/>
    <x v="3"/>
    <s v="Semi-Secured"/>
    <n v="63.87"/>
    <n v="10.73"/>
    <n v="0.75580000000000003"/>
    <n v="0.64759999999999995"/>
    <x v="4"/>
    <n v="798"/>
    <s v="Under Review"/>
    <s v="11-03-2023"/>
    <m/>
    <n v="240"/>
    <n v="31.2"/>
  </r>
  <r>
    <x v="1089"/>
    <s v="CUST0278"/>
    <x v="0"/>
    <x v="3"/>
    <x v="3"/>
    <s v="Unsecured"/>
    <n v="89.71"/>
    <n v="8.9499999999999993"/>
    <n v="1.6285000000000001"/>
    <n v="2.2303000000000002"/>
    <x v="0"/>
    <n v="867"/>
    <s v="approved"/>
    <s v="18-05-2022"/>
    <s v="24-05-2022"/>
    <n v="48"/>
    <n v="59.23"/>
  </r>
  <r>
    <x v="1090"/>
    <s v="CUST0191"/>
    <x v="5"/>
    <x v="2"/>
    <x v="5"/>
    <s v="Secured"/>
    <n v="93.9"/>
    <n v="12.73"/>
    <n v="1.4495"/>
    <n v="4.4523000000000001"/>
    <x v="1"/>
    <n v="690"/>
    <s v="approved"/>
    <s v="23-09-2023"/>
    <s v="29-09-2023"/>
    <n v="24"/>
    <n v="0"/>
  </r>
  <r>
    <x v="1091"/>
    <s v="CUST0431"/>
    <x v="5"/>
    <x v="1"/>
    <x v="1"/>
    <s v="Unsecured"/>
    <n v="97.65"/>
    <n v="15.78"/>
    <n v="1.1157999999999999"/>
    <n v="1.9273"/>
    <x v="1"/>
    <n v="594"/>
    <s v="Rejected"/>
    <s v="23-05-2023"/>
    <m/>
    <n v="84"/>
    <n v="0"/>
  </r>
  <r>
    <x v="1092"/>
    <s v="CUST0304"/>
    <x v="5"/>
    <x v="4"/>
    <x v="2"/>
    <s v="Secured"/>
    <n v="40.24"/>
    <n v="14.82"/>
    <n v="0.21460000000000001"/>
    <n v="0.64480000000000004"/>
    <x v="0"/>
    <n v="611"/>
    <s v="approved"/>
    <s v="05-10-2022"/>
    <s v="08-10-2022"/>
    <n v="120"/>
    <n v="29.16"/>
  </r>
  <r>
    <x v="1093"/>
    <s v="CUST0244"/>
    <x v="4"/>
    <x v="3"/>
    <x v="1"/>
    <s v="Semi-Secured"/>
    <n v="2.6"/>
    <n v="13.09"/>
    <n v="3.2800000000000003E-2"/>
    <n v="4.7399999999999998E-2"/>
    <x v="3"/>
    <n v="556"/>
    <s v="approved"/>
    <s v="06-11-2023"/>
    <s v="17-11-2023"/>
    <n v="84"/>
    <n v="1.58"/>
  </r>
  <r>
    <x v="1094"/>
    <s v="CUST0385"/>
    <x v="6"/>
    <x v="2"/>
    <x v="3"/>
    <s v="Secured"/>
    <n v="31.16"/>
    <n v="15.16"/>
    <n v="0.48"/>
    <n v="0.41399999999999998"/>
    <x v="0"/>
    <n v="624"/>
    <s v="approved"/>
    <s v="19-02-2022"/>
    <s v="03-03-2022"/>
    <n v="240"/>
    <n v="25.47"/>
  </r>
  <r>
    <x v="1095"/>
    <s v="CUST0435"/>
    <x v="9"/>
    <x v="3"/>
    <x v="5"/>
    <s v="Secured"/>
    <n v="14.76"/>
    <n v="12.51"/>
    <n v="0.13189999999999999"/>
    <n v="0.1678"/>
    <x v="0"/>
    <n v="863"/>
    <s v="Rejected "/>
    <s v="09-06-2022"/>
    <m/>
    <n v="240"/>
    <n v="8.31"/>
  </r>
  <r>
    <x v="1096"/>
    <s v="CUST0016"/>
    <x v="2"/>
    <x v="1"/>
    <x v="2"/>
    <s v="Secured"/>
    <n v="84.05"/>
    <n v="11.92"/>
    <n v="0.62560000000000004"/>
    <n v="7.4645999999999999"/>
    <x v="0"/>
    <n v="580"/>
    <s v="Rejected"/>
    <s v="30-12-2022"/>
    <m/>
    <n v="12"/>
    <n v="63.18"/>
  </r>
  <r>
    <x v="1097"/>
    <s v="CUST0345"/>
    <x v="4"/>
    <x v="2"/>
    <x v="2"/>
    <s v="Unsecured"/>
    <n v="12.88"/>
    <n v="15.23"/>
    <n v="0.251"/>
    <n v="0.36"/>
    <x v="3"/>
    <n v="628"/>
    <s v="approved"/>
    <s v="05-07-2022"/>
    <s v="13-07-2022"/>
    <n v="48"/>
    <n v="9.36"/>
  </r>
  <r>
    <x v="1098"/>
    <s v="CUST0422"/>
    <x v="7"/>
    <x v="2"/>
    <x v="4"/>
    <s v="Secured"/>
    <n v="41.12"/>
    <n v="7.83"/>
    <n v="0.64839999999999998"/>
    <n v="0.33960000000000001"/>
    <x v="3"/>
    <n v="818"/>
    <s v="approved"/>
    <s v="02-05-2023"/>
    <s v="08-05-2023"/>
    <n v="240"/>
    <n v="14.68"/>
  </r>
  <r>
    <x v="1099"/>
    <s v="CUST0010"/>
    <x v="8"/>
    <x v="3"/>
    <x v="4"/>
    <s v="Semi-Secured"/>
    <n v="61.44"/>
    <n v="7.79"/>
    <n v="0.65780000000000005"/>
    <n v="1.9194"/>
    <x v="1"/>
    <n v="820"/>
    <s v="approved"/>
    <s v="28-11-2023"/>
    <s v="12-12-2023"/>
    <n v="36"/>
    <n v="0"/>
  </r>
  <r>
    <x v="1100"/>
    <s v="CUST0189"/>
    <x v="7"/>
    <x v="2"/>
    <x v="5"/>
    <s v="Secured"/>
    <n v="95.9"/>
    <n v="13.68"/>
    <n v="1.2169000000000001"/>
    <n v="2.2155"/>
    <x v="3"/>
    <n v="580"/>
    <s v="approved"/>
    <s v="28-10-2022"/>
    <s v="10-11-2022"/>
    <n v="60"/>
    <n v="80.64"/>
  </r>
  <r>
    <x v="1101"/>
    <s v="CUST0239"/>
    <x v="5"/>
    <x v="0"/>
    <x v="3"/>
    <s v="Unsecured"/>
    <n v="50.7"/>
    <n v="11.75"/>
    <n v="0.54010000000000002"/>
    <n v="1.1214"/>
    <x v="3"/>
    <n v="592"/>
    <s v="Rejected "/>
    <s v="22-08-2022"/>
    <m/>
    <n v="60"/>
    <n v="19.88"/>
  </r>
  <r>
    <x v="1102"/>
    <s v="CUST0387"/>
    <x v="9"/>
    <x v="0"/>
    <x v="3"/>
    <s v="Semi-Secured"/>
    <n v="85.24"/>
    <n v="13.89"/>
    <n v="1.3503000000000001"/>
    <n v="2.9087000000000001"/>
    <x v="2"/>
    <n v="597"/>
    <s v="Under Review"/>
    <s v="04-01-2022"/>
    <m/>
    <n v="36"/>
    <n v="22.99"/>
  </r>
  <r>
    <x v="1103"/>
    <s v="CUST0244"/>
    <x v="9"/>
    <x v="2"/>
    <x v="2"/>
    <s v="Unsecured"/>
    <n v="63.45"/>
    <n v="17.18"/>
    <n v="0.51100000000000001"/>
    <n v="0.93940000000000001"/>
    <x v="2"/>
    <n v="556"/>
    <s v="approved"/>
    <s v="26-11-2024"/>
    <s v="07-12-2024"/>
    <n v="240"/>
    <n v="54.79"/>
  </r>
  <r>
    <x v="1104"/>
    <s v="CUST0082"/>
    <x v="2"/>
    <x v="4"/>
    <x v="5"/>
    <s v="Secured"/>
    <m/>
    <n v="9.41"/>
    <n v="1.0913999999999999"/>
    <n v="1.2670999999999999"/>
    <x v="4"/>
    <n v="819"/>
    <s v="Under Review"/>
    <s v="03-03-2022"/>
    <m/>
    <n v="60"/>
    <n v="39.99"/>
  </r>
  <r>
    <x v="1105"/>
    <s v="CUST0260"/>
    <x v="4"/>
    <x v="3"/>
    <x v="5"/>
    <s v="Secured"/>
    <n v="64.52"/>
    <n v="10.53"/>
    <n v="0.39539999999999997"/>
    <n v="0.64549999999999996"/>
    <x v="1"/>
    <n v="662"/>
    <s v="approved"/>
    <s v="19-08-2022"/>
    <s v="31-08-2022"/>
    <n v="240"/>
    <n v="0"/>
  </r>
  <r>
    <x v="1106"/>
    <s v="CUST0440"/>
    <x v="8"/>
    <x v="4"/>
    <x v="3"/>
    <s v="Unsecured"/>
    <n v="39.799999999999997"/>
    <m/>
    <n v="0.21879999999999999"/>
    <m/>
    <x v="1"/>
    <n v="814"/>
    <s v="Rejected"/>
    <s v="03-09-2022"/>
    <m/>
    <n v="36"/>
    <n v="0"/>
  </r>
  <r>
    <x v="1107"/>
    <s v="CUST0412"/>
    <x v="1"/>
    <x v="1"/>
    <x v="2"/>
    <s v="Semi-Secured"/>
    <n v="90.23"/>
    <n v="10.46"/>
    <n v="0.89249999999999996"/>
    <n v="1.2155"/>
    <x v="3"/>
    <n v="876"/>
    <s v="Rejected "/>
    <s v="03-06-2023"/>
    <m/>
    <n v="120"/>
    <n v="34.64"/>
  </r>
  <r>
    <x v="1108"/>
    <s v="CUST0249"/>
    <x v="9"/>
    <x v="0"/>
    <x v="2"/>
    <s v="Secured"/>
    <n v="73.84"/>
    <n v="14.78"/>
    <n v="1.0976999999999999"/>
    <n v="1.7481"/>
    <x v="3"/>
    <n v="580"/>
    <s v="Rejected "/>
    <s v="05-02-2024"/>
    <m/>
    <n v="60"/>
    <n v="20.88"/>
  </r>
  <r>
    <x v="1109"/>
    <s v="CUST0481"/>
    <x v="1"/>
    <x v="4"/>
    <x v="3"/>
    <s v="Unsecured"/>
    <n v="25.62"/>
    <n v="17.5"/>
    <n v="0.34710000000000002"/>
    <n v="0.45340000000000003"/>
    <x v="1"/>
    <n v="872"/>
    <s v="Rejected"/>
    <s v="11-02-2024"/>
    <m/>
    <n v="120"/>
    <n v="0"/>
  </r>
  <r>
    <x v="1110"/>
    <s v="CUST0068"/>
    <x v="7"/>
    <x v="4"/>
    <x v="3"/>
    <s v="Unsecured"/>
    <n v="14.16"/>
    <n v="15.09"/>
    <n v="7.9699999999999993E-2"/>
    <n v="0.27400000000000002"/>
    <x v="3"/>
    <n v="617"/>
    <s v="Rejected "/>
    <s v="20-05-2024"/>
    <m/>
    <n v="84"/>
    <n v="4.5"/>
  </r>
  <r>
    <x v="1111"/>
    <s v="CUST0418"/>
    <x v="0"/>
    <x v="3"/>
    <x v="4"/>
    <s v="Semi-Secured"/>
    <n v="2.61"/>
    <n v="11.9"/>
    <n v="4.0500000000000001E-2"/>
    <n v="2.86E-2"/>
    <x v="2"/>
    <n v="578"/>
    <s v="Rejected"/>
    <s v="01-09-2022"/>
    <m/>
    <n v="240"/>
    <n v="1.04"/>
  </r>
  <r>
    <x v="1112"/>
    <s v="CUST0256"/>
    <x v="6"/>
    <x v="2"/>
    <x v="4"/>
    <s v="Unsecured"/>
    <n v="93.97"/>
    <n v="9.17"/>
    <n v="0.74839999999999995"/>
    <n v="2.9956999999999998"/>
    <x v="3"/>
    <n v="880"/>
    <s v="approved"/>
    <s v="20-03-2022"/>
    <s v="27-03-2022"/>
    <n v="36"/>
    <n v="41.6"/>
  </r>
  <r>
    <x v="1113"/>
    <s v="CUST0497"/>
    <x v="5"/>
    <x v="1"/>
    <x v="4"/>
    <s v="Semi-Secured"/>
    <n v="8.3000000000000007"/>
    <n v="10.91"/>
    <n v="0.14319999999999999"/>
    <n v="0.27139999999999997"/>
    <x v="3"/>
    <n v="686"/>
    <s v="Rejected "/>
    <s v="14-04-2022"/>
    <m/>
    <n v="36"/>
    <n v="7.54"/>
  </r>
  <r>
    <x v="1114"/>
    <s v="CUST0095"/>
    <x v="1"/>
    <x v="1"/>
    <x v="5"/>
    <s v="Semi-Secured"/>
    <n v="13.75"/>
    <n v="11.88"/>
    <n v="0.2681"/>
    <n v="0.1963"/>
    <x v="3"/>
    <n v="859"/>
    <s v="Rejected"/>
    <s v="08-12-2023"/>
    <m/>
    <n v="120"/>
    <n v="5.78"/>
  </r>
  <r>
    <x v="1115"/>
    <s v="CUST0486"/>
    <x v="4"/>
    <x v="4"/>
    <x v="5"/>
    <s v="Semi-Secured"/>
    <n v="60.72"/>
    <n v="13.53"/>
    <n v="0.49969999999999998"/>
    <n v="0.73440000000000005"/>
    <x v="0"/>
    <n v="628"/>
    <s v="approved"/>
    <s v="20-11-2024"/>
    <s v="28-11-2024"/>
    <n v="240"/>
    <n v="42.72"/>
  </r>
  <r>
    <x v="1116"/>
    <s v="CUST0470"/>
    <x v="2"/>
    <x v="0"/>
    <x v="4"/>
    <s v="Secured"/>
    <n v="25.46"/>
    <n v="8.0399999999999991"/>
    <n v="0.48920000000000002"/>
    <n v="0.51670000000000005"/>
    <x v="2"/>
    <n v="724"/>
    <s v="Rejected"/>
    <s v="15-07-2022"/>
    <m/>
    <n v="60"/>
    <n v="9.6300000000000008"/>
  </r>
  <r>
    <x v="1117"/>
    <s v="CUST0500"/>
    <x v="4"/>
    <x v="0"/>
    <x v="2"/>
    <s v="Secured"/>
    <n v="40.840000000000003"/>
    <n v="17.36"/>
    <n v="0.38159999999999999"/>
    <n v="3.7317999999999998"/>
    <x v="0"/>
    <n v="703"/>
    <s v="approved"/>
    <s v="28-10-2022"/>
    <s v="11-11-2022"/>
    <n v="12"/>
    <n v="25.5"/>
  </r>
  <r>
    <x v="1118"/>
    <s v="CUST0406"/>
    <x v="7"/>
    <x v="4"/>
    <x v="1"/>
    <s v="Unsecured"/>
    <n v="73.38"/>
    <n v="9.89"/>
    <n v="0.497"/>
    <n v="1.8572"/>
    <x v="2"/>
    <n v="559"/>
    <s v="approved"/>
    <s v="12-10-2024"/>
    <s v="18-10-2024"/>
    <n v="48"/>
    <n v="16.84"/>
  </r>
  <r>
    <x v="1119"/>
    <s v="CUST0068"/>
    <x v="9"/>
    <x v="2"/>
    <x v="5"/>
    <s v="Semi-Secured"/>
    <n v="44.04"/>
    <n v="14.88"/>
    <n v="0.41649999999999998"/>
    <n v="1.5241"/>
    <x v="4"/>
    <n v="617"/>
    <s v="approved"/>
    <s v="06-11-2023"/>
    <s v="16-11-2023"/>
    <n v="36"/>
    <n v="40.700000000000003"/>
  </r>
  <r>
    <x v="1120"/>
    <s v="CUST0094"/>
    <x v="6"/>
    <x v="3"/>
    <x v="2"/>
    <s v="Secured"/>
    <n v="57.45"/>
    <n v="12.19"/>
    <n v="0.81169999999999998"/>
    <n v="2.7094999999999998"/>
    <x v="2"/>
    <n v="714"/>
    <s v="Under Review"/>
    <s v="31-03-2024"/>
    <m/>
    <n v="24"/>
    <n v="11.85"/>
  </r>
  <r>
    <x v="1121"/>
    <s v="CUST0424"/>
    <x v="5"/>
    <x v="0"/>
    <x v="0"/>
    <s v="Unsecured"/>
    <n v="40.83"/>
    <n v="7.55"/>
    <n v="0.49440000000000001"/>
    <n v="0.62729999999999997"/>
    <x v="3"/>
    <n v="629"/>
    <s v="Rejected "/>
    <s v="06-01-2022"/>
    <m/>
    <n v="84"/>
    <n v="19.649999999999999"/>
  </r>
  <r>
    <x v="1122"/>
    <s v="CUST0270"/>
    <x v="2"/>
    <x v="2"/>
    <x v="4"/>
    <s v="Unsecured"/>
    <n v="16.14"/>
    <n v="17.57"/>
    <n v="0.2361"/>
    <n v="0.40610000000000002"/>
    <x v="1"/>
    <n v="845"/>
    <s v="Under Review"/>
    <s v="23-05-2023"/>
    <m/>
    <n v="60"/>
    <n v="0"/>
  </r>
  <r>
    <x v="1123"/>
    <s v="CUST0132"/>
    <x v="8"/>
    <x v="4"/>
    <x v="4"/>
    <s v="Secured"/>
    <n v="96.47"/>
    <n v="12.8"/>
    <n v="1.3775999999999999"/>
    <n v="1.429"/>
    <x v="1"/>
    <n v="642"/>
    <s v="approved"/>
    <s v="17-04-2022"/>
    <s v="25-04-2022"/>
    <n v="120"/>
    <n v="0"/>
  </r>
  <r>
    <x v="1124"/>
    <s v="CUST0087"/>
    <x v="8"/>
    <x v="1"/>
    <x v="4"/>
    <s v="Secured"/>
    <n v="23.35"/>
    <n v="13.83"/>
    <n v="0.34910000000000002"/>
    <n v="2.0947"/>
    <x v="3"/>
    <n v="748"/>
    <s v="Rejected "/>
    <s v="15-11-2023"/>
    <m/>
    <n v="12"/>
    <n v="18.87"/>
  </r>
  <r>
    <x v="1125"/>
    <s v="CUST0370"/>
    <x v="8"/>
    <x v="2"/>
    <x v="2"/>
    <s v="Semi-Secured"/>
    <n v="48.94"/>
    <n v="7.94"/>
    <n v="0.4637"/>
    <n v="1.5322"/>
    <x v="4"/>
    <n v="596"/>
    <s v="Under Review"/>
    <s v="18-07-2023"/>
    <m/>
    <n v="36"/>
    <n v="40.11"/>
  </r>
  <r>
    <x v="1126"/>
    <s v="CUST0400"/>
    <x v="7"/>
    <x v="1"/>
    <x v="3"/>
    <s v="Secured"/>
    <n v="44.95"/>
    <n v="12.08"/>
    <n v="0.3115"/>
    <n v="1.1855"/>
    <x v="4"/>
    <n v="607"/>
    <s v="approved"/>
    <s v="11-01-2022"/>
    <s v="23-01-2022"/>
    <n v="48"/>
    <n v="36.47"/>
  </r>
  <r>
    <x v="1127"/>
    <s v="CUST0388"/>
    <x v="4"/>
    <x v="0"/>
    <x v="3"/>
    <s v="Semi-Secured"/>
    <n v="4.38"/>
    <n v="13.63"/>
    <n v="7.3200000000000001E-2"/>
    <n v="8.1199999999999994E-2"/>
    <x v="1"/>
    <n v="592"/>
    <s v="approved"/>
    <s v="05-05-2023"/>
    <s v="16-05-2023"/>
    <n v="84"/>
    <n v="0"/>
  </r>
  <r>
    <x v="1128"/>
    <s v="CUST0178"/>
    <x v="8"/>
    <x v="3"/>
    <x v="4"/>
    <s v="Unsecured"/>
    <n v="20.07"/>
    <n v="14.16"/>
    <n v="0.12239999999999999"/>
    <n v="0.37790000000000001"/>
    <x v="2"/>
    <n v="572"/>
    <s v="approved"/>
    <s v="07-12-2023"/>
    <s v="13-12-2023"/>
    <n v="84"/>
    <n v="11.3"/>
  </r>
  <r>
    <x v="1129"/>
    <s v="CUST0049"/>
    <x v="3"/>
    <x v="1"/>
    <x v="4"/>
    <s v="Unsecured"/>
    <n v="72.11"/>
    <n v="14.86"/>
    <n v="0.62970000000000004"/>
    <n v="3.4916"/>
    <x v="5"/>
    <n v="800"/>
    <s v="approved"/>
    <s v="04-10-2024"/>
    <s v="18-10-2024"/>
    <n v="24"/>
    <n v="36.19"/>
  </r>
  <r>
    <x v="1130"/>
    <s v="CUST0126"/>
    <x v="9"/>
    <x v="3"/>
    <x v="4"/>
    <s v="Unsecured"/>
    <n v="12.61"/>
    <n v="7.7"/>
    <n v="0.20699999999999999"/>
    <n v="0.1031"/>
    <x v="3"/>
    <n v="641"/>
    <s v="approved"/>
    <s v="19-02-2022"/>
    <s v="02-03-2022"/>
    <n v="240"/>
    <n v="3.5"/>
  </r>
  <r>
    <x v="1131"/>
    <s v="CUST0393"/>
    <x v="9"/>
    <x v="4"/>
    <x v="5"/>
    <s v="Unsecured"/>
    <n v="91.62"/>
    <n v="11.89"/>
    <n v="1.7617"/>
    <n v="8.1356000000000002"/>
    <x v="0"/>
    <n v="880"/>
    <s v="approved"/>
    <s v="26-01-2022"/>
    <s v="29-01-2022"/>
    <n v="12"/>
    <n v="39.67"/>
  </r>
  <r>
    <x v="1132"/>
    <s v="CUST0047"/>
    <x v="2"/>
    <x v="3"/>
    <x v="0"/>
    <s v="Unsecured"/>
    <n v="71.22"/>
    <n v="9.74"/>
    <n v="0.60899999999999999"/>
    <n v="0.93100000000000005"/>
    <x v="3"/>
    <n v="896"/>
    <s v="Rejected"/>
    <s v="24-04-2022"/>
    <m/>
    <n v="120"/>
    <n v="63.58"/>
  </r>
  <r>
    <x v="1133"/>
    <s v="CUST0135"/>
    <x v="9"/>
    <x v="2"/>
    <x v="5"/>
    <s v="Secured"/>
    <n v="76.45"/>
    <n v="12.86"/>
    <n v="0.96199999999999997"/>
    <n v="0.8881"/>
    <x v="0"/>
    <n v="897"/>
    <s v="approved"/>
    <s v="11-12-2022"/>
    <s v="12-12-2022"/>
    <n v="240"/>
    <n v="71.27"/>
  </r>
  <r>
    <x v="1134"/>
    <s v="CUST0315"/>
    <x v="8"/>
    <x v="2"/>
    <x v="0"/>
    <s v="Semi-Secured"/>
    <n v="63.29"/>
    <n v="17.02"/>
    <n v="0.39129999999999998"/>
    <n v="1.8269"/>
    <x v="3"/>
    <n v="588"/>
    <s v="approved"/>
    <s v="15-02-2024"/>
    <s v="17-02-2024"/>
    <n v="48"/>
    <n v="11.51"/>
  </r>
  <r>
    <x v="1135"/>
    <s v="CUST0288"/>
    <x v="9"/>
    <x v="3"/>
    <x v="2"/>
    <s v="Unsecured"/>
    <n v="24.86"/>
    <n v="8.73"/>
    <n v="0.36899999999999999"/>
    <n v="2.1709000000000001"/>
    <x v="4"/>
    <n v="596"/>
    <s v="approved"/>
    <s v="22-11-2022"/>
    <s v="25-11-2022"/>
    <n v="12"/>
    <n v="2.87"/>
  </r>
  <r>
    <x v="1136"/>
    <s v="CUST0348"/>
    <x v="9"/>
    <x v="1"/>
    <x v="3"/>
    <s v="Unsecured"/>
    <n v="36.97"/>
    <n v="12.78"/>
    <n v="0.57210000000000005"/>
    <n v="3.2982"/>
    <x v="2"/>
    <n v="852"/>
    <s v="Rejected "/>
    <s v="09-10-2022"/>
    <m/>
    <n v="12"/>
    <n v="32.56"/>
  </r>
  <r>
    <x v="1137"/>
    <s v="CUST0385"/>
    <x v="8"/>
    <x v="3"/>
    <x v="3"/>
    <s v="Semi-Secured"/>
    <n v="8.27"/>
    <n v="11.23"/>
    <n v="7.1599999999999997E-2"/>
    <n v="0.18079999999999999"/>
    <x v="0"/>
    <n v="624"/>
    <s v="approved"/>
    <s v="04-03-2024"/>
    <s v="11-03-2024"/>
    <n v="60"/>
    <n v="1.76"/>
  </r>
  <r>
    <x v="1138"/>
    <s v="CUST0360"/>
    <x v="4"/>
    <x v="1"/>
    <x v="1"/>
    <s v="Unsecured"/>
    <n v="23.98"/>
    <m/>
    <n v="0.38929999999999998"/>
    <m/>
    <x v="2"/>
    <n v="550"/>
    <s v="Under Review"/>
    <s v="03-02-2022"/>
    <m/>
    <n v="24"/>
    <n v="5.04"/>
  </r>
  <r>
    <x v="1139"/>
    <s v="CUST0230"/>
    <x v="9"/>
    <x v="4"/>
    <x v="3"/>
    <s v="Semi-Secured"/>
    <n v="40.729999999999997"/>
    <n v="16.440000000000001"/>
    <n v="0.44400000000000001"/>
    <n v="3.7040000000000002"/>
    <x v="0"/>
    <n v="706"/>
    <s v="approved"/>
    <s v="04-05-2023"/>
    <s v="11-05-2023"/>
    <n v="12"/>
    <n v="32.78"/>
  </r>
  <r>
    <x v="1140"/>
    <s v="CUST0272"/>
    <x v="8"/>
    <x v="1"/>
    <x v="4"/>
    <s v="Secured"/>
    <n v="62.76"/>
    <n v="7.62"/>
    <n v="0.51749999999999996"/>
    <n v="5.4484000000000004"/>
    <x v="5"/>
    <n v="630"/>
    <s v="approved"/>
    <s v="04-12-2022"/>
    <s v="05-12-2022"/>
    <n v="12"/>
    <n v="49.25"/>
  </r>
  <r>
    <x v="1141"/>
    <s v="CUST0187"/>
    <x v="1"/>
    <x v="0"/>
    <x v="5"/>
    <s v="Unsecured"/>
    <n v="34.56"/>
    <n v="15.94"/>
    <n v="0.4113"/>
    <n v="0.68530000000000002"/>
    <x v="2"/>
    <n v="763"/>
    <s v="approved"/>
    <s v="21-01-2024"/>
    <s v="25-01-2024"/>
    <n v="84"/>
    <n v="28.64"/>
  </r>
  <r>
    <x v="1142"/>
    <s v="CUST0497"/>
    <x v="2"/>
    <x v="0"/>
    <x v="1"/>
    <s v="Semi-Secured"/>
    <n v="71.94"/>
    <n v="8.9600000000000009"/>
    <n v="1.4032"/>
    <n v="1.1559999999999999"/>
    <x v="0"/>
    <n v="686"/>
    <s v="Under Review"/>
    <s v="21-10-2023"/>
    <m/>
    <n v="84"/>
    <n v="22.96"/>
  </r>
  <r>
    <x v="1143"/>
    <s v="CUST0488"/>
    <x v="1"/>
    <x v="0"/>
    <x v="4"/>
    <s v="Unsecured"/>
    <n v="74.97"/>
    <n v="10.6"/>
    <n v="0.69569999999999999"/>
    <n v="1.268"/>
    <x v="3"/>
    <n v="899"/>
    <s v="approved"/>
    <s v="05-07-2022"/>
    <s v="07-07-2022"/>
    <n v="84"/>
    <n v="43.02"/>
  </r>
  <r>
    <x v="1144"/>
    <s v="CUST0281"/>
    <x v="4"/>
    <x v="1"/>
    <x v="4"/>
    <s v="Semi-Secured"/>
    <n v="35.69"/>
    <n v="17.25"/>
    <n v="0.63100000000000001"/>
    <n v="0.73450000000000004"/>
    <x v="0"/>
    <n v="601"/>
    <s v="approved"/>
    <s v="18-11-2022"/>
    <s v="02-12-2022"/>
    <n v="84"/>
    <n v="8.66"/>
  </r>
  <r>
    <x v="1145"/>
    <s v="CUST0064"/>
    <x v="0"/>
    <x v="2"/>
    <x v="3"/>
    <s v="Secured"/>
    <n v="32.17"/>
    <n v="7.63"/>
    <n v="0.62870000000000004"/>
    <n v="0.38400000000000001"/>
    <x v="1"/>
    <n v="895"/>
    <s v="approved"/>
    <s v="13-10-2022"/>
    <s v="18-10-2022"/>
    <n v="120"/>
    <n v="0"/>
  </r>
  <r>
    <x v="1146"/>
    <s v="CUST0006"/>
    <x v="7"/>
    <x v="1"/>
    <x v="0"/>
    <s v="Secured"/>
    <n v="76.02"/>
    <n v="11.97"/>
    <n v="0.52959999999999996"/>
    <n v="1.3407"/>
    <x v="1"/>
    <n v="747"/>
    <s v="Under Review"/>
    <s v="29-10-2024"/>
    <m/>
    <n v="84"/>
    <n v="0"/>
  </r>
  <r>
    <x v="1147"/>
    <s v="CUST0489"/>
    <x v="6"/>
    <x v="0"/>
    <x v="1"/>
    <s v="Unsecured"/>
    <n v="23.81"/>
    <n v="17.96"/>
    <n v="0.2702"/>
    <n v="1.1881999999999999"/>
    <x v="4"/>
    <n v="571"/>
    <s v="approved"/>
    <s v="21-04-2022"/>
    <s v="27-04-2022"/>
    <n v="24"/>
    <n v="13.04"/>
  </r>
  <r>
    <x v="1148"/>
    <s v="CUST0092"/>
    <x v="7"/>
    <x v="3"/>
    <x v="1"/>
    <s v="Secured"/>
    <n v="25.28"/>
    <n v="12.37"/>
    <n v="0.22700000000000001"/>
    <n v="0.36809999999999998"/>
    <x v="4"/>
    <n v="608"/>
    <s v="Rejected "/>
    <s v="19-01-2024"/>
    <m/>
    <n v="120"/>
    <n v="7.12"/>
  </r>
  <r>
    <x v="1149"/>
    <s v="CUST0481"/>
    <x v="0"/>
    <x v="2"/>
    <x v="1"/>
    <s v="Unsecured"/>
    <n v="72.55"/>
    <n v="17.77"/>
    <n v="0.44979999999999998"/>
    <n v="1.1068"/>
    <x v="2"/>
    <n v="872"/>
    <s v="approved"/>
    <s v="25-03-2024"/>
    <s v="01-04-2024"/>
    <n v="240"/>
    <n v="66.73"/>
  </r>
  <r>
    <x v="1150"/>
    <s v="CUST0208"/>
    <x v="4"/>
    <x v="4"/>
    <x v="3"/>
    <s v="Unsecured"/>
    <n v="39.450000000000003"/>
    <n v="10.09"/>
    <n v="0.71860000000000002"/>
    <n v="0.42609999999999998"/>
    <x v="4"/>
    <n v="828"/>
    <s v="Rejected "/>
    <s v="31-07-2024"/>
    <m/>
    <n v="180"/>
    <n v="17.22"/>
  </r>
  <r>
    <x v="1151"/>
    <s v="CUST0240"/>
    <x v="9"/>
    <x v="4"/>
    <x v="2"/>
    <s v="Semi-Secured"/>
    <n v="69.709999999999994"/>
    <n v="16.309999999999999"/>
    <n v="0.44130000000000003"/>
    <n v="1.7067000000000001"/>
    <x v="3"/>
    <n v="579"/>
    <s v="approved"/>
    <s v="25-07-2022"/>
    <s v="04-08-2022"/>
    <n v="60"/>
    <n v="17.97"/>
  </r>
  <r>
    <x v="1152"/>
    <s v="CUST0251"/>
    <x v="6"/>
    <x v="4"/>
    <x v="2"/>
    <s v="Secured"/>
    <n v="69.33"/>
    <n v="12.77"/>
    <n v="1.1641999999999999"/>
    <n v="2.3283"/>
    <x v="3"/>
    <n v="751"/>
    <s v="approved"/>
    <s v="09-04-2024"/>
    <s v="14-04-2024"/>
    <n v="36"/>
    <n v="22.2"/>
  </r>
  <r>
    <x v="1153"/>
    <s v="CUST0069"/>
    <x v="3"/>
    <x v="4"/>
    <x v="2"/>
    <s v="Unsecured"/>
    <n v="93.54"/>
    <n v="12.56"/>
    <n v="1.3338000000000001"/>
    <n v="3.1318999999999999"/>
    <x v="4"/>
    <n v="608"/>
    <s v="Rejected"/>
    <s v="18-06-2024"/>
    <m/>
    <n v="36"/>
    <n v="46.99"/>
  </r>
  <r>
    <x v="1154"/>
    <s v="CUST0082"/>
    <x v="6"/>
    <x v="2"/>
    <x v="4"/>
    <s v="Semi-Secured"/>
    <n v="14.93"/>
    <n v="15.05"/>
    <n v="7.9500000000000001E-2"/>
    <n v="0.72430000000000005"/>
    <x v="4"/>
    <n v="550"/>
    <s v="approved"/>
    <s v="16-05-2024"/>
    <s v="26-05-2024"/>
    <n v="24"/>
    <n v="3.89"/>
  </r>
  <r>
    <x v="1155"/>
    <s v="CUST0143"/>
    <x v="7"/>
    <x v="4"/>
    <x v="2"/>
    <s v="Unsecured"/>
    <n v="49.97"/>
    <n v="14"/>
    <n v="0.36180000000000001"/>
    <n v="4.4866999999999999"/>
    <x v="0"/>
    <n v="878"/>
    <s v="Under Review"/>
    <s v="20-10-2023"/>
    <m/>
    <n v="12"/>
    <n v="41.61"/>
  </r>
  <r>
    <x v="1156"/>
    <s v="CUST0176"/>
    <x v="1"/>
    <x v="1"/>
    <x v="1"/>
    <s v="Unsecured"/>
    <n v="33.04"/>
    <n v="14.2"/>
    <n v="0.1996"/>
    <n v="0.41570000000000001"/>
    <x v="3"/>
    <n v="828"/>
    <s v="approved"/>
    <s v="02-03-2022"/>
    <s v="03-03-2022"/>
    <n v="240"/>
    <n v="23.43"/>
  </r>
  <r>
    <x v="1157"/>
    <s v="CUST0126"/>
    <x v="6"/>
    <x v="4"/>
    <x v="2"/>
    <s v="Unsecured"/>
    <n v="99.3"/>
    <n v="9.16"/>
    <n v="0.68759999999999999"/>
    <n v="1.0165999999999999"/>
    <x v="0"/>
    <n v="789"/>
    <s v="Rejected"/>
    <s v="22-02-2023"/>
    <m/>
    <n v="180"/>
    <n v="89.21"/>
  </r>
  <r>
    <x v="1158"/>
    <s v="CUST0359"/>
    <x v="9"/>
    <x v="1"/>
    <x v="3"/>
    <s v="Unsecured"/>
    <n v="73.28"/>
    <n v="16.329999999999998"/>
    <n v="0.37019999999999997"/>
    <n v="1.0377000000000001"/>
    <x v="4"/>
    <n v="640"/>
    <s v="approved"/>
    <s v="03-05-2023"/>
    <s v="10-05-2023"/>
    <n v="240"/>
    <n v="57.01"/>
  </r>
  <r>
    <x v="1159"/>
    <s v="CUST0320"/>
    <x v="5"/>
    <x v="3"/>
    <x v="2"/>
    <s v="Semi-Secured"/>
    <n v="29.48"/>
    <n v="7.91"/>
    <n v="0.35649999999999998"/>
    <n v="0.59650000000000003"/>
    <x v="1"/>
    <n v="680"/>
    <s v="Rejected"/>
    <s v="12-10-2024"/>
    <m/>
    <n v="60"/>
    <n v="0"/>
  </r>
  <r>
    <x v="1160"/>
    <s v="CUST0445"/>
    <x v="2"/>
    <x v="1"/>
    <x v="4"/>
    <s v="Semi-Secured"/>
    <n v="17.53"/>
    <n v="9.01"/>
    <n v="0.23730000000000001"/>
    <n v="1.5330999999999999"/>
    <x v="0"/>
    <n v="610"/>
    <s v="Rejected"/>
    <s v="29-01-2022"/>
    <m/>
    <n v="12"/>
    <n v="14.31"/>
  </r>
  <r>
    <x v="1161"/>
    <s v="CUST0413"/>
    <x v="5"/>
    <x v="3"/>
    <x v="0"/>
    <s v="Unsecured"/>
    <n v="88.42"/>
    <n v="17.899999999999999"/>
    <n v="1.4089"/>
    <n v="2.2404999999999999"/>
    <x v="2"/>
    <n v="857"/>
    <s v="approved"/>
    <s v="02-07-2023"/>
    <s v="08-07-2023"/>
    <n v="60"/>
    <n v="53.56"/>
  </r>
  <r>
    <x v="1162"/>
    <s v="CUST0268"/>
    <x v="6"/>
    <x v="2"/>
    <x v="0"/>
    <s v="Semi-Secured"/>
    <n v="68.260000000000005"/>
    <n v="16.73"/>
    <n v="1.0663"/>
    <n v="3.3660999999999999"/>
    <x v="4"/>
    <n v="635"/>
    <s v="approved"/>
    <s v="02-11-2024"/>
    <s v="09-11-2024"/>
    <n v="24"/>
    <n v="8.82"/>
  </r>
  <r>
    <x v="1163"/>
    <s v="CUST0417"/>
    <x v="3"/>
    <x v="0"/>
    <x v="4"/>
    <s v="Semi-Secured"/>
    <n v="70.52"/>
    <n v="9.07"/>
    <n v="0.79359999999999997"/>
    <n v="0.89600000000000002"/>
    <x v="4"/>
    <n v="589"/>
    <s v="Rejected"/>
    <s v="19-09-2022"/>
    <m/>
    <n v="120"/>
    <n v="14.95"/>
  </r>
  <r>
    <x v="1164"/>
    <s v="CUST0458"/>
    <x v="2"/>
    <x v="0"/>
    <x v="2"/>
    <s v="Secured"/>
    <n v="16.54"/>
    <n v="15.24"/>
    <n v="0.30120000000000002"/>
    <n v="0.80389999999999995"/>
    <x v="1"/>
    <n v="707"/>
    <s v="Under Review"/>
    <s v="14-08-2023"/>
    <m/>
    <n v="24"/>
    <n v="0"/>
  </r>
  <r>
    <x v="1165"/>
    <s v="CUST0129"/>
    <x v="9"/>
    <x v="0"/>
    <x v="0"/>
    <s v="Secured"/>
    <n v="19.059999999999999"/>
    <n v="15.65"/>
    <n v="0.37769999999999998"/>
    <n v="0.66679999999999995"/>
    <x v="3"/>
    <n v="619"/>
    <s v="Rejected"/>
    <s v="23-12-2024"/>
    <m/>
    <n v="36"/>
    <n v="13.3"/>
  </r>
  <r>
    <x v="1166"/>
    <s v="CUST0089"/>
    <x v="1"/>
    <x v="3"/>
    <x v="3"/>
    <s v="Semi-Secured"/>
    <n v="46.65"/>
    <n v="12.91"/>
    <n v="0.82609999999999995"/>
    <n v="0.54359999999999997"/>
    <x v="2"/>
    <n v="782"/>
    <s v="Rejected"/>
    <s v="21-09-2022"/>
    <m/>
    <n v="240"/>
    <n v="12.79"/>
  </r>
  <r>
    <x v="1167"/>
    <s v="CUST0248"/>
    <x v="9"/>
    <x v="3"/>
    <x v="0"/>
    <s v="Semi-Secured"/>
    <n v="97.28"/>
    <n v="11.77"/>
    <n v="0.55859999999999999"/>
    <n v="4.5689000000000002"/>
    <x v="3"/>
    <n v="669"/>
    <s v="Rejected "/>
    <s v="08-06-2023"/>
    <m/>
    <n v="24"/>
    <n v="57.32"/>
  </r>
  <r>
    <x v="1168"/>
    <s v="CUST0383"/>
    <x v="4"/>
    <x v="2"/>
    <x v="5"/>
    <s v="Unsecured"/>
    <n v="39.75"/>
    <n v="11.07"/>
    <n v="0.45419999999999999"/>
    <n v="0.45350000000000001"/>
    <x v="2"/>
    <n v="683"/>
    <s v="Under Review"/>
    <s v="03-03-2024"/>
    <m/>
    <n v="180"/>
    <n v="10.49"/>
  </r>
  <r>
    <x v="1169"/>
    <s v="CUST0002"/>
    <x v="4"/>
    <x v="1"/>
    <x v="2"/>
    <s v="Secured"/>
    <n v="40.1"/>
    <n v="16.73"/>
    <n v="0.23619999999999999"/>
    <n v="1.4242999999999999"/>
    <x v="0"/>
    <n v="657"/>
    <s v="approved"/>
    <s v="26-02-2024"/>
    <s v="04-03-2024"/>
    <n v="36"/>
    <n v="8.52"/>
  </r>
  <r>
    <x v="1170"/>
    <s v="CUST0462"/>
    <x v="3"/>
    <x v="1"/>
    <x v="0"/>
    <s v="Semi-Secured"/>
    <n v="41.23"/>
    <n v="12.99"/>
    <n v="0.77929999999999999"/>
    <n v="0.61539999999999995"/>
    <x v="4"/>
    <n v="845"/>
    <s v="Under Review"/>
    <s v="05-01-2024"/>
    <m/>
    <n v="120"/>
    <n v="35.26"/>
  </r>
  <r>
    <x v="1171"/>
    <s v="CUST0089"/>
    <x v="7"/>
    <x v="1"/>
    <x v="3"/>
    <s v="Unsecured"/>
    <n v="1.57"/>
    <n v="13.26"/>
    <n v="1.5800000000000002E-2"/>
    <n v="2.3699999999999999E-2"/>
    <x v="2"/>
    <n v="782"/>
    <s v="Rejected"/>
    <s v="20-08-2023"/>
    <m/>
    <n v="120"/>
    <n v="1.07"/>
  </r>
  <r>
    <x v="1172"/>
    <s v="CUST0181"/>
    <x v="7"/>
    <x v="3"/>
    <x v="1"/>
    <s v="Secured"/>
    <n v="18.34"/>
    <n v="10.83"/>
    <n v="0.1106"/>
    <n v="0.18720000000000001"/>
    <x v="2"/>
    <n v="742"/>
    <s v="approved"/>
    <s v="25-08-2024"/>
    <s v="09-09-2024"/>
    <n v="240"/>
    <n v="6.45"/>
  </r>
  <r>
    <x v="1173"/>
    <s v="CUST0104"/>
    <x v="6"/>
    <x v="2"/>
    <x v="3"/>
    <s v="Semi-Secured"/>
    <n v="99.81"/>
    <m/>
    <n v="1.6600999999999999"/>
    <m/>
    <x v="0"/>
    <n v="654"/>
    <s v="approved"/>
    <s v="11-05-2022"/>
    <s v="19-05-2022"/>
    <n v="84"/>
    <n v="11.67"/>
  </r>
  <r>
    <x v="1174"/>
    <s v="CUST0452"/>
    <x v="4"/>
    <x v="3"/>
    <x v="4"/>
    <s v="Secured"/>
    <n v="91.71"/>
    <n v="12.02"/>
    <n v="0.69699999999999995"/>
    <n v="1.6198999999999999"/>
    <x v="1"/>
    <n v="816"/>
    <s v="approved"/>
    <s v="31-12-2024"/>
    <s v="04-01-2025"/>
    <n v="84"/>
    <n v="0"/>
  </r>
  <r>
    <x v="1175"/>
    <s v="CUST0447"/>
    <x v="7"/>
    <x v="0"/>
    <x v="2"/>
    <s v="Unsecured"/>
    <n v="67.13"/>
    <m/>
    <n v="1.1112"/>
    <m/>
    <x v="2"/>
    <n v="656"/>
    <s v="approved"/>
    <s v="19-09-2024"/>
    <s v="03-10-2024"/>
    <n v="24"/>
    <n v="54.91"/>
  </r>
  <r>
    <x v="1176"/>
    <s v="CUST0250"/>
    <x v="1"/>
    <x v="3"/>
    <x v="4"/>
    <s v="Secured"/>
    <n v="55.97"/>
    <n v="11.49"/>
    <n v="0.79149999999999998"/>
    <n v="0.59650000000000003"/>
    <x v="1"/>
    <n v="618"/>
    <s v="Under Review"/>
    <s v="13-10-2023"/>
    <m/>
    <n v="240"/>
    <n v="0"/>
  </r>
  <r>
    <x v="1177"/>
    <s v="CUST0182"/>
    <x v="2"/>
    <x v="1"/>
    <x v="4"/>
    <s v="Semi-Secured"/>
    <n v="97.39"/>
    <m/>
    <n v="0.95720000000000005"/>
    <m/>
    <x v="2"/>
    <n v="835"/>
    <s v="Under Review"/>
    <s v="08-02-2022"/>
    <m/>
    <n v="48"/>
    <n v="83.27"/>
  </r>
  <r>
    <x v="1178"/>
    <s v="CUST0281"/>
    <x v="9"/>
    <x v="4"/>
    <x v="0"/>
    <s v="Unsecured"/>
    <n v="1.1100000000000001"/>
    <n v="10.26"/>
    <n v="8.0000000000000002E-3"/>
    <n v="9.7699999999999995E-2"/>
    <x v="3"/>
    <n v="601"/>
    <s v="approved"/>
    <s v="26-12-2023"/>
    <s v="10-01-2024"/>
    <n v="12"/>
    <n v="0.61"/>
  </r>
  <r>
    <x v="1179"/>
    <s v="CUST0267"/>
    <x v="7"/>
    <x v="2"/>
    <x v="1"/>
    <s v="Unsecured"/>
    <n v="19.93"/>
    <n v="7.95"/>
    <n v="0.1285"/>
    <n v="0.18990000000000001"/>
    <x v="0"/>
    <n v="840"/>
    <s v="approved"/>
    <s v="09-08-2023"/>
    <s v="18-08-2023"/>
    <n v="180"/>
    <n v="9.39"/>
  </r>
  <r>
    <x v="1180"/>
    <s v="CUST0486"/>
    <x v="8"/>
    <x v="3"/>
    <x v="1"/>
    <s v="Semi-Secured"/>
    <n v="90.04"/>
    <n v="18.43"/>
    <n v="1.3776999999999999"/>
    <n v="3.2746"/>
    <x v="3"/>
    <n v="628"/>
    <s v="approved"/>
    <s v="22-10-2024"/>
    <s v="31-10-2024"/>
    <n v="36"/>
    <n v="66.760000000000005"/>
  </r>
  <r>
    <x v="1181"/>
    <s v="CUST0403"/>
    <x v="5"/>
    <x v="1"/>
    <x v="0"/>
    <s v="Semi-Secured"/>
    <n v="80.790000000000006"/>
    <n v="13.78"/>
    <n v="0.5968"/>
    <n v="2.1987999999999999"/>
    <x v="3"/>
    <n v="727"/>
    <s v="approved"/>
    <s v="05-03-2022"/>
    <s v="17-03-2022"/>
    <n v="48"/>
    <n v="52.22"/>
  </r>
  <r>
    <x v="1182"/>
    <s v="CUST0319"/>
    <x v="7"/>
    <x v="4"/>
    <x v="3"/>
    <s v="Unsecured"/>
    <n v="84.03"/>
    <n v="13.18"/>
    <n v="0.54449999999999998"/>
    <n v="1.0731999999999999"/>
    <x v="3"/>
    <n v="874"/>
    <s v="Rejected "/>
    <s v="06-01-2022"/>
    <m/>
    <n v="180"/>
    <n v="35.83"/>
  </r>
  <r>
    <x v="1183"/>
    <s v="CUST0337"/>
    <x v="8"/>
    <x v="3"/>
    <x v="1"/>
    <s v="Semi-Secured"/>
    <n v="92.41"/>
    <n v="8.49"/>
    <n v="1.2118"/>
    <n v="2.9167000000000001"/>
    <x v="4"/>
    <n v="659"/>
    <s v="Rejected"/>
    <s v="21-02-2024"/>
    <m/>
    <n v="36"/>
    <n v="73.91"/>
  </r>
  <r>
    <x v="1184"/>
    <s v="CUST0213"/>
    <x v="4"/>
    <x v="2"/>
    <x v="5"/>
    <s v="Secured"/>
    <n v="93.42"/>
    <n v="10.09"/>
    <n v="1.1119000000000001"/>
    <n v="3.0183"/>
    <x v="3"/>
    <n v="836"/>
    <s v="Rejected "/>
    <s v="28-08-2024"/>
    <m/>
    <n v="36"/>
    <n v="18.8"/>
  </r>
  <r>
    <x v="1185"/>
    <s v="CUST0014"/>
    <x v="1"/>
    <x v="4"/>
    <x v="2"/>
    <s v="Unsecured"/>
    <n v="68.25"/>
    <n v="7.9"/>
    <n v="1.1731"/>
    <n v="0.82450000000000001"/>
    <x v="4"/>
    <n v="880"/>
    <s v="Under Review"/>
    <s v="06-07-2024"/>
    <m/>
    <n v="120"/>
    <n v="10.050000000000001"/>
  </r>
  <r>
    <x v="1186"/>
    <s v="CUST0239"/>
    <x v="0"/>
    <x v="2"/>
    <x v="4"/>
    <s v="Semi-Secured"/>
    <n v="26.69"/>
    <n v="12.4"/>
    <n v="0.3322"/>
    <n v="0.47689999999999999"/>
    <x v="3"/>
    <n v="592"/>
    <s v="approved"/>
    <s v="10-12-2024"/>
    <s v="12-12-2024"/>
    <n v="84"/>
    <n v="25.1"/>
  </r>
  <r>
    <x v="1187"/>
    <s v="CUST0320"/>
    <x v="9"/>
    <x v="1"/>
    <x v="0"/>
    <s v="Secured"/>
    <n v="46.81"/>
    <n v="13.92"/>
    <n v="0.45900000000000002"/>
    <n v="4.2012"/>
    <x v="2"/>
    <n v="680"/>
    <s v="approved"/>
    <s v="12-09-2023"/>
    <s v="18-09-2023"/>
    <n v="12"/>
    <n v="24.97"/>
  </r>
  <r>
    <x v="1188"/>
    <s v="CUST0200"/>
    <x v="1"/>
    <x v="1"/>
    <x v="5"/>
    <s v="Secured"/>
    <n v="51.05"/>
    <n v="12.38"/>
    <n v="0.41249999999999998"/>
    <n v="4.5448000000000004"/>
    <x v="3"/>
    <n v="835"/>
    <s v="approved"/>
    <s v="07-09-2024"/>
    <s v="14-09-2024"/>
    <n v="12"/>
    <n v="8.5399999999999991"/>
  </r>
  <r>
    <x v="1189"/>
    <s v="CUST0056"/>
    <x v="1"/>
    <x v="0"/>
    <x v="0"/>
    <s v="Semi-Secured"/>
    <n v="60.66"/>
    <n v="11.17"/>
    <n v="0.3836"/>
    <n v="0.63319999999999999"/>
    <x v="1"/>
    <n v="823"/>
    <s v="Rejected"/>
    <s v="07-12-2024"/>
    <m/>
    <n v="240"/>
    <n v="0"/>
  </r>
  <r>
    <x v="1190"/>
    <s v="CUST0402"/>
    <x v="8"/>
    <x v="2"/>
    <x v="2"/>
    <s v="Secured"/>
    <n v="65.239999999999995"/>
    <n v="17.57"/>
    <n v="0.70589999999999997"/>
    <n v="5.9679000000000002"/>
    <x v="1"/>
    <n v="870"/>
    <s v="approved"/>
    <s v="20-07-2024"/>
    <s v="30-07-2024"/>
    <n v="12"/>
    <n v="0"/>
  </r>
  <r>
    <x v="1191"/>
    <s v="CUST0076"/>
    <x v="4"/>
    <x v="2"/>
    <x v="2"/>
    <s v="Unsecured"/>
    <n v="55.77"/>
    <n v="9.9600000000000009"/>
    <n v="1.0362"/>
    <n v="0.53669999999999995"/>
    <x v="0"/>
    <n v="666"/>
    <s v="Rejected "/>
    <s v="15-09-2023"/>
    <m/>
    <n v="240"/>
    <n v="34.369999999999997"/>
  </r>
  <r>
    <x v="1192"/>
    <s v="CUST0366"/>
    <x v="3"/>
    <x v="0"/>
    <x v="3"/>
    <s v="Unsecured"/>
    <m/>
    <n v="12.05"/>
    <n v="0.42759999999999998"/>
    <n v="0.88200000000000001"/>
    <x v="3"/>
    <n v="875"/>
    <s v="Under Review"/>
    <s v="27-12-2023"/>
    <m/>
    <n v="48"/>
    <n v="22.98"/>
  </r>
  <r>
    <x v="1193"/>
    <s v="CUST0121"/>
    <x v="8"/>
    <x v="4"/>
    <x v="0"/>
    <s v="Secured"/>
    <n v="10.91"/>
    <n v="14.45"/>
    <n v="0.1661"/>
    <n v="0.2072"/>
    <x v="0"/>
    <n v="602"/>
    <s v="Rejected "/>
    <s v="09-03-2022"/>
    <m/>
    <n v="84"/>
    <n v="4.41"/>
  </r>
  <r>
    <x v="1194"/>
    <s v="CUST0317"/>
    <x v="4"/>
    <x v="4"/>
    <x v="5"/>
    <s v="Unsecured"/>
    <n v="71.38"/>
    <n v="7.99"/>
    <n v="0.75049999999999994"/>
    <n v="0.59660000000000002"/>
    <x v="2"/>
    <n v="596"/>
    <s v="Rejected"/>
    <s v="03-08-2022"/>
    <m/>
    <n v="240"/>
    <n v="66.099999999999994"/>
  </r>
  <r>
    <x v="1195"/>
    <s v="CUST0248"/>
    <x v="9"/>
    <x v="0"/>
    <x v="2"/>
    <s v="Secured"/>
    <n v="97.8"/>
    <n v="16.86"/>
    <n v="0.78010000000000002"/>
    <n v="1.4240999999999999"/>
    <x v="0"/>
    <n v="669"/>
    <s v="approved"/>
    <s v="27-10-2023"/>
    <s v="07-11-2023"/>
    <n v="240"/>
    <n v="72.13"/>
  </r>
  <r>
    <x v="1196"/>
    <s v="CUST0309"/>
    <x v="8"/>
    <x v="0"/>
    <x v="5"/>
    <s v="Semi-Secured"/>
    <n v="44.35"/>
    <n v="14.3"/>
    <n v="0.57950000000000002"/>
    <n v="1.5222"/>
    <x v="3"/>
    <n v="698"/>
    <s v="Rejected "/>
    <s v="12-09-2023"/>
    <m/>
    <n v="36"/>
    <n v="34.75"/>
  </r>
  <r>
    <x v="1197"/>
    <s v="CUST0263"/>
    <x v="7"/>
    <x v="3"/>
    <x v="3"/>
    <s v="Unsecured"/>
    <n v="57.88"/>
    <n v="17.559999999999999"/>
    <n v="1.1486000000000001"/>
    <n v="1.0266"/>
    <x v="0"/>
    <n v="858"/>
    <s v="Under Review"/>
    <s v="14-02-2022"/>
    <m/>
    <n v="120"/>
    <n v="9.0500000000000007"/>
  </r>
  <r>
    <x v="1198"/>
    <s v="CUST0164"/>
    <x v="0"/>
    <x v="4"/>
    <x v="3"/>
    <s v="Semi-Secured"/>
    <n v="66.53"/>
    <n v="11.41"/>
    <n v="1.2756000000000001"/>
    <n v="1.1535"/>
    <x v="0"/>
    <n v="639"/>
    <s v="Rejected "/>
    <s v="25-11-2022"/>
    <m/>
    <n v="84"/>
    <n v="40.659999999999997"/>
  </r>
  <r>
    <x v="1199"/>
    <s v="CUST0225"/>
    <x v="6"/>
    <x v="0"/>
    <x v="5"/>
    <s v="Unsecured"/>
    <n v="96.21"/>
    <n v="9.7899999999999991"/>
    <n v="0.53549999999999998"/>
    <n v="4.4302999999999999"/>
    <x v="4"/>
    <n v="677"/>
    <s v="approved"/>
    <s v="25-01-2024"/>
    <s v="09-02-2024"/>
    <n v="24"/>
    <n v="67.290000000000006"/>
  </r>
  <r>
    <x v="1200"/>
    <s v="CUST0421"/>
    <x v="6"/>
    <x v="4"/>
    <x v="2"/>
    <s v="Unsecured"/>
    <n v="9.9600000000000009"/>
    <n v="15.6"/>
    <n v="6.0100000000000001E-2"/>
    <n v="0.1956"/>
    <x v="4"/>
    <n v="684"/>
    <s v="approved"/>
    <s v="22-05-2023"/>
    <s v="01-06-2023"/>
    <n v="84"/>
    <n v="4.66"/>
  </r>
  <r>
    <x v="1201"/>
    <s v="CUST0467"/>
    <x v="6"/>
    <x v="3"/>
    <x v="4"/>
    <s v="Unsecured"/>
    <n v="84.81"/>
    <n v="11.78"/>
    <n v="1.3491"/>
    <n v="1.4872000000000001"/>
    <x v="2"/>
    <n v="788"/>
    <s v="Under Review"/>
    <s v="04-08-2023"/>
    <m/>
    <n v="84"/>
    <n v="55.36"/>
  </r>
  <r>
    <x v="1202"/>
    <s v="CUST0380"/>
    <x v="4"/>
    <x v="0"/>
    <x v="3"/>
    <s v="Secured"/>
    <n v="44.75"/>
    <n v="17.93"/>
    <n v="0.82620000000000005"/>
    <n v="2.2326000000000001"/>
    <x v="2"/>
    <n v="740"/>
    <s v="Rejected "/>
    <s v="12-07-2022"/>
    <m/>
    <n v="24"/>
    <n v="19.86"/>
  </r>
  <r>
    <x v="1203"/>
    <s v="CUST0483"/>
    <x v="7"/>
    <x v="0"/>
    <x v="2"/>
    <s v="Unsecured"/>
    <n v="83.94"/>
    <n v="11.75"/>
    <n v="1.5395000000000001"/>
    <n v="1.8566"/>
    <x v="2"/>
    <n v="838"/>
    <s v="Rejected"/>
    <s v="24-09-2024"/>
    <m/>
    <n v="60"/>
    <n v="66.25"/>
  </r>
  <r>
    <x v="1204"/>
    <s v="CUST0066"/>
    <x v="4"/>
    <x v="4"/>
    <x v="5"/>
    <s v="Unsecured"/>
    <n v="29.57"/>
    <n v="10.16"/>
    <n v="0.23710000000000001"/>
    <n v="2.6019000000000001"/>
    <x v="3"/>
    <n v="755"/>
    <s v="approved"/>
    <s v="14-12-2023"/>
    <s v="29-12-2023"/>
    <n v="12"/>
    <n v="21.79"/>
  </r>
  <r>
    <x v="1205"/>
    <s v="CUST0197"/>
    <x v="1"/>
    <x v="0"/>
    <x v="5"/>
    <s v="Secured"/>
    <n v="42.15"/>
    <n v="8.85"/>
    <n v="0.68259999999999998"/>
    <n v="0.53049999999999997"/>
    <x v="0"/>
    <n v="668"/>
    <s v="approved"/>
    <s v="09-06-2022"/>
    <s v="10-06-2022"/>
    <n v="120"/>
    <n v="9.2100000000000009"/>
  </r>
  <r>
    <x v="1206"/>
    <s v="CUST0124"/>
    <x v="7"/>
    <x v="4"/>
    <x v="1"/>
    <s v="Secured"/>
    <n v="79.55"/>
    <n v="8.9700000000000006"/>
    <n v="1.2318"/>
    <n v="1.9784999999999999"/>
    <x v="4"/>
    <n v="864"/>
    <s v="approved"/>
    <s v="23-03-2022"/>
    <s v="25-03-2022"/>
    <n v="48"/>
    <n v="68.790000000000006"/>
  </r>
  <r>
    <x v="1207"/>
    <s v="CUST0217"/>
    <x v="5"/>
    <x v="4"/>
    <x v="3"/>
    <s v="Unsecured"/>
    <n v="36.450000000000003"/>
    <n v="8.5299999999999994"/>
    <n v="0.65480000000000005"/>
    <n v="1.6574"/>
    <x v="4"/>
    <n v="643"/>
    <s v="Rejected"/>
    <s v="16-09-2023"/>
    <m/>
    <n v="24"/>
    <n v="12.2"/>
  </r>
  <r>
    <x v="1208"/>
    <s v="CUST0014"/>
    <x v="4"/>
    <x v="4"/>
    <x v="2"/>
    <s v="Secured"/>
    <n v="77.91"/>
    <n v="12.54"/>
    <n v="1.3846000000000001"/>
    <n v="1.3978999999999999"/>
    <x v="0"/>
    <n v="880"/>
    <s v="Under Review"/>
    <s v="14-10-2022"/>
    <m/>
    <n v="84"/>
    <n v="65.31"/>
  </r>
  <r>
    <x v="1209"/>
    <s v="CUST0282"/>
    <x v="2"/>
    <x v="4"/>
    <x v="3"/>
    <s v="Secured"/>
    <n v="38.58"/>
    <n v="13.93"/>
    <n v="0.62719999999999998"/>
    <n v="0.59740000000000004"/>
    <x v="2"/>
    <n v="638"/>
    <s v="Rejected "/>
    <s v="17-11-2023"/>
    <m/>
    <n v="120"/>
    <n v="15.53"/>
  </r>
  <r>
    <x v="1210"/>
    <s v="CUST0249"/>
    <x v="0"/>
    <x v="1"/>
    <x v="4"/>
    <s v="Secured"/>
    <n v="30.56"/>
    <n v="9.8800000000000008"/>
    <n v="0.54630000000000001"/>
    <n v="0.29249999999999998"/>
    <x v="4"/>
    <n v="580"/>
    <s v="approved"/>
    <s v="02-01-2023"/>
    <s v="14-01-2023"/>
    <n v="240"/>
    <n v="23.88"/>
  </r>
  <r>
    <x v="1211"/>
    <s v="CUST0107"/>
    <x v="7"/>
    <x v="3"/>
    <x v="0"/>
    <s v="Unsecured"/>
    <n v="87.63"/>
    <n v="9.0500000000000007"/>
    <n v="1.1393"/>
    <n v="0.79120000000000001"/>
    <x v="3"/>
    <n v="755"/>
    <s v="approved"/>
    <s v="02-01-2022"/>
    <s v="07-01-2022"/>
    <n v="240"/>
    <n v="43.68"/>
  </r>
  <r>
    <x v="1212"/>
    <s v="CUST0130"/>
    <x v="3"/>
    <x v="3"/>
    <x v="3"/>
    <s v="Semi-Secured"/>
    <n v="74.150000000000006"/>
    <n v="15.05"/>
    <n v="0.69599999999999995"/>
    <n v="2.0655000000000001"/>
    <x v="3"/>
    <n v="679"/>
    <s v="Under Review"/>
    <s v="10-07-2022"/>
    <m/>
    <n v="48"/>
    <n v="14.63"/>
  </r>
  <r>
    <x v="1213"/>
    <s v="CUST0270"/>
    <x v="5"/>
    <x v="1"/>
    <x v="5"/>
    <s v="Unsecured"/>
    <n v="22.15"/>
    <n v="15.07"/>
    <n v="0.2069"/>
    <n v="0.42830000000000001"/>
    <x v="4"/>
    <n v="845"/>
    <s v="Rejected"/>
    <s v="21-06-2024"/>
    <m/>
    <n v="84"/>
    <n v="11.54"/>
  </r>
  <r>
    <x v="1214"/>
    <s v="CUST0100"/>
    <x v="9"/>
    <x v="2"/>
    <x v="4"/>
    <s v="Semi-Secured"/>
    <n v="6.11"/>
    <n v="15.16"/>
    <n v="7.46E-2"/>
    <n v="0.17050000000000001"/>
    <x v="1"/>
    <n v="686"/>
    <s v="Under Review"/>
    <s v="27-02-2023"/>
    <m/>
    <n v="48"/>
    <n v="0"/>
  </r>
  <r>
    <x v="1215"/>
    <s v="CUST0481"/>
    <x v="8"/>
    <x v="3"/>
    <x v="2"/>
    <s v="Unsecured"/>
    <n v="48.66"/>
    <n v="14.44"/>
    <n v="0.93330000000000002"/>
    <n v="4.3791000000000002"/>
    <x v="0"/>
    <n v="872"/>
    <s v="approved"/>
    <s v="08-06-2022"/>
    <s v="17-06-2022"/>
    <n v="12"/>
    <n v="23.73"/>
  </r>
  <r>
    <x v="1216"/>
    <s v="CUST0324"/>
    <x v="5"/>
    <x v="3"/>
    <x v="3"/>
    <s v="Unsecured"/>
    <n v="13.76"/>
    <n v="16.73"/>
    <n v="0.1527"/>
    <n v="0.19900000000000001"/>
    <x v="1"/>
    <n v="703"/>
    <s v="Rejected"/>
    <s v="26-05-2024"/>
    <m/>
    <n v="240"/>
    <n v="0"/>
  </r>
  <r>
    <x v="1217"/>
    <s v="CUST0126"/>
    <x v="8"/>
    <x v="3"/>
    <x v="4"/>
    <s v="Secured"/>
    <n v="70.97"/>
    <n v="11.95"/>
    <n v="0.41110000000000002"/>
    <n v="1.8672"/>
    <x v="1"/>
    <n v="644"/>
    <s v="approved"/>
    <s v="03-06-2024"/>
    <s v="17-06-2024"/>
    <n v="48"/>
    <n v="0"/>
  </r>
  <r>
    <x v="1218"/>
    <s v="CUST0483"/>
    <x v="3"/>
    <x v="0"/>
    <x v="0"/>
    <s v="Unsecured"/>
    <n v="91.64"/>
    <n v="10.67"/>
    <n v="0.58960000000000001"/>
    <n v="1.9774"/>
    <x v="3"/>
    <n v="838"/>
    <s v="approved"/>
    <s v="06-04-2024"/>
    <s v="13-04-2024"/>
    <n v="60"/>
    <n v="46.58"/>
  </r>
  <r>
    <x v="1219"/>
    <s v="CUST0164"/>
    <x v="4"/>
    <x v="2"/>
    <x v="2"/>
    <s v="Secured"/>
    <n v="10.45"/>
    <n v="12.17"/>
    <n v="9.1399999999999995E-2"/>
    <n v="0.1163"/>
    <x v="3"/>
    <n v="639"/>
    <s v="Rejected"/>
    <s v="05-10-2022"/>
    <m/>
    <n v="240"/>
    <n v="8.6199999999999992"/>
  </r>
  <r>
    <x v="1220"/>
    <s v="CUST0164"/>
    <x v="6"/>
    <x v="2"/>
    <x v="2"/>
    <s v="Secured"/>
    <n v="66.819999999999993"/>
    <n v="11.66"/>
    <n v="0.99060000000000004"/>
    <n v="3.1349"/>
    <x v="2"/>
    <n v="639"/>
    <s v="approved"/>
    <s v="04-06-2022"/>
    <s v="06-06-2022"/>
    <n v="24"/>
    <n v="49.74"/>
  </r>
  <r>
    <x v="1221"/>
    <s v="CUST0115"/>
    <x v="4"/>
    <x v="0"/>
    <x v="2"/>
    <s v="Secured"/>
    <n v="64.53"/>
    <n v="13.19"/>
    <n v="1.2474000000000001"/>
    <n v="3.0735999999999999"/>
    <x v="3"/>
    <n v="729"/>
    <s v="Rejected"/>
    <s v="14-05-2023"/>
    <m/>
    <n v="24"/>
    <n v="46.65"/>
  </r>
  <r>
    <x v="1222"/>
    <s v="CUST0211"/>
    <x v="7"/>
    <x v="3"/>
    <x v="2"/>
    <s v="Secured"/>
    <n v="31.12"/>
    <n v="10.78"/>
    <n v="0.53100000000000003"/>
    <n v="0.34939999999999999"/>
    <x v="0"/>
    <n v="609"/>
    <s v="approved"/>
    <s v="21-12-2022"/>
    <s v="26-12-2022"/>
    <n v="180"/>
    <n v="18.55"/>
  </r>
  <r>
    <x v="1223"/>
    <s v="CUST0090"/>
    <x v="9"/>
    <x v="2"/>
    <x v="4"/>
    <s v="Secured"/>
    <n v="44.29"/>
    <n v="14.87"/>
    <n v="0.63670000000000004"/>
    <n v="1.2297"/>
    <x v="4"/>
    <n v="833"/>
    <s v="Rejected "/>
    <s v="09-01-2024"/>
    <m/>
    <n v="48"/>
    <n v="11.11"/>
  </r>
  <r>
    <x v="1224"/>
    <s v="CUST0208"/>
    <x v="8"/>
    <x v="3"/>
    <x v="0"/>
    <s v="Secured"/>
    <n v="99.73"/>
    <n v="11.95"/>
    <n v="1.7164999999999999"/>
    <n v="4.6923000000000004"/>
    <x v="4"/>
    <n v="828"/>
    <s v="approved"/>
    <s v="09-03-2024"/>
    <s v="12-03-2024"/>
    <n v="24"/>
    <n v="41.32"/>
  </r>
  <r>
    <x v="1225"/>
    <s v="CUST0032"/>
    <x v="4"/>
    <x v="1"/>
    <x v="3"/>
    <s v="Unsecured"/>
    <n v="11.42"/>
    <n v="18.420000000000002"/>
    <n v="9.4600000000000004E-2"/>
    <n v="0.2089"/>
    <x v="2"/>
    <n v="833"/>
    <s v="Rejected "/>
    <s v="30-01-2024"/>
    <m/>
    <n v="120"/>
    <n v="2.69"/>
  </r>
  <r>
    <x v="1226"/>
    <s v="CUST0486"/>
    <x v="7"/>
    <x v="1"/>
    <x v="3"/>
    <s v="Semi-Secured"/>
    <n v="32.46"/>
    <n v="9.7899999999999991"/>
    <n v="0.44500000000000001"/>
    <n v="0.42520000000000002"/>
    <x v="3"/>
    <n v="628"/>
    <s v="Rejected "/>
    <s v="26-11-2023"/>
    <m/>
    <n v="120"/>
    <n v="23.88"/>
  </r>
  <r>
    <x v="1227"/>
    <s v="CUST0467"/>
    <x v="2"/>
    <x v="1"/>
    <x v="5"/>
    <s v="Secured"/>
    <n v="30.48"/>
    <n v="8.4"/>
    <n v="0.44540000000000002"/>
    <n v="0.37630000000000002"/>
    <x v="3"/>
    <n v="788"/>
    <s v="Rejected "/>
    <s v="05-04-2023"/>
    <m/>
    <n v="120"/>
    <n v="11.44"/>
  </r>
  <r>
    <x v="1228"/>
    <s v="CUST0211"/>
    <x v="5"/>
    <x v="3"/>
    <x v="5"/>
    <s v="Semi-Secured"/>
    <n v="43.49"/>
    <n v="7.79"/>
    <n v="0.72940000000000005"/>
    <n v="0.52280000000000004"/>
    <x v="2"/>
    <n v="609"/>
    <s v="Rejected"/>
    <s v="30-08-2023"/>
    <m/>
    <n v="120"/>
    <n v="25.25"/>
  </r>
  <r>
    <x v="1229"/>
    <s v="CUST0312"/>
    <x v="5"/>
    <x v="0"/>
    <x v="3"/>
    <s v="Secured"/>
    <n v="36.090000000000003"/>
    <n v="17.91"/>
    <n v="0.22550000000000001"/>
    <n v="0.6482"/>
    <x v="2"/>
    <n v="862"/>
    <s v="Rejected "/>
    <s v="07-02-2023"/>
    <m/>
    <n v="120"/>
    <n v="24.92"/>
  </r>
  <r>
    <x v="1230"/>
    <s v="CUST0255"/>
    <x v="6"/>
    <x v="1"/>
    <x v="2"/>
    <s v="Unsecured"/>
    <n v="6.83"/>
    <n v="16.03"/>
    <n v="0.1134"/>
    <n v="0.33450000000000002"/>
    <x v="4"/>
    <n v="663"/>
    <s v="approved"/>
    <s v="17-05-2024"/>
    <s v="31-05-2024"/>
    <n v="24"/>
    <n v="3.48"/>
  </r>
  <r>
    <x v="1231"/>
    <s v="CUST0285"/>
    <x v="1"/>
    <x v="1"/>
    <x v="0"/>
    <s v="Unsecured"/>
    <n v="57.81"/>
    <n v="18.27"/>
    <n v="1.1379999999999999"/>
    <n v="1.0517000000000001"/>
    <x v="3"/>
    <n v="578"/>
    <s v="approved"/>
    <s v="02-09-2023"/>
    <s v="15-09-2023"/>
    <n v="120"/>
    <n v="43.78"/>
  </r>
  <r>
    <x v="1232"/>
    <s v="CUST0143"/>
    <x v="1"/>
    <x v="2"/>
    <x v="0"/>
    <s v="Secured"/>
    <n v="39.47"/>
    <n v="11.29"/>
    <n v="0.43740000000000001"/>
    <n v="1.0257000000000001"/>
    <x v="2"/>
    <n v="878"/>
    <s v="approved"/>
    <s v="31-07-2024"/>
    <s v="03-08-2024"/>
    <n v="48"/>
    <n v="29.04"/>
  </r>
  <r>
    <x v="1233"/>
    <s v="CUST0323"/>
    <x v="7"/>
    <x v="0"/>
    <x v="2"/>
    <s v="Unsecured"/>
    <n v="82.25"/>
    <n v="16.809999999999999"/>
    <n v="0.50990000000000002"/>
    <n v="4.0590999999999999"/>
    <x v="3"/>
    <n v="746"/>
    <s v="Rejected "/>
    <s v="27-04-2024"/>
    <m/>
    <n v="24"/>
    <n v="57.34"/>
  </r>
  <r>
    <x v="1234"/>
    <s v="CUST0236"/>
    <x v="8"/>
    <x v="2"/>
    <x v="3"/>
    <s v="Unsecured"/>
    <n v="98.97"/>
    <n v="15"/>
    <n v="1.3124"/>
    <n v="2.7544"/>
    <x v="4"/>
    <n v="672"/>
    <s v="Rejected"/>
    <s v="16-08-2022"/>
    <m/>
    <n v="48"/>
    <n v="12.66"/>
  </r>
  <r>
    <x v="1235"/>
    <s v="CUST0180"/>
    <x v="4"/>
    <x v="0"/>
    <x v="1"/>
    <s v="Unsecured"/>
    <n v="77.83"/>
    <n v="14.12"/>
    <n v="1.2430000000000001"/>
    <n v="6.9924999999999997"/>
    <x v="1"/>
    <n v="639"/>
    <s v="Rejected"/>
    <s v="09-04-2023"/>
    <m/>
    <n v="12"/>
    <n v="0"/>
  </r>
  <r>
    <x v="1236"/>
    <s v="CUST0111"/>
    <x v="0"/>
    <x v="1"/>
    <x v="3"/>
    <s v="Semi-Secured"/>
    <n v="80.209999999999994"/>
    <n v="10.51"/>
    <n v="1.357"/>
    <n v="1.7243999999999999"/>
    <x v="1"/>
    <n v="589"/>
    <s v="approved"/>
    <s v="28-06-2023"/>
    <s v="30-06-2023"/>
    <n v="60"/>
    <n v="0"/>
  </r>
  <r>
    <x v="1237"/>
    <s v="CUST0443"/>
    <x v="2"/>
    <x v="1"/>
    <x v="5"/>
    <s v="Secured"/>
    <n v="4.7300000000000004"/>
    <n v="17.5"/>
    <n v="3.0099999999999998E-2"/>
    <n v="8.3699999999999997E-2"/>
    <x v="1"/>
    <n v="874"/>
    <s v="Under Review"/>
    <s v="20-06-2022"/>
    <m/>
    <n v="120"/>
    <n v="0"/>
  </r>
  <r>
    <x v="1238"/>
    <s v="CUST0160"/>
    <x v="1"/>
    <x v="0"/>
    <x v="2"/>
    <s v="Semi-Secured"/>
    <n v="56.62"/>
    <n v="16.89"/>
    <n v="1.0693999999999999"/>
    <n v="0.98009999999999997"/>
    <x v="2"/>
    <n v="752"/>
    <s v="approved"/>
    <s v="29-05-2022"/>
    <s v="13-06-2022"/>
    <n v="120"/>
    <n v="35.54"/>
  </r>
  <r>
    <x v="1239"/>
    <s v="CUST0063"/>
    <x v="6"/>
    <x v="3"/>
    <x v="5"/>
    <s v="Semi-Secured"/>
    <n v="93.52"/>
    <n v="10.37"/>
    <n v="0.68630000000000002"/>
    <n v="8.2379999999999995"/>
    <x v="3"/>
    <n v="806"/>
    <s v="Under Review"/>
    <s v="09-02-2023"/>
    <m/>
    <n v="12"/>
    <n v="15.29"/>
  </r>
  <r>
    <x v="1240"/>
    <s v="CUST0344"/>
    <x v="8"/>
    <x v="1"/>
    <x v="5"/>
    <s v="Secured"/>
    <n v="21.34"/>
    <n v="8.15"/>
    <n v="0.2104"/>
    <n v="0.20580000000000001"/>
    <x v="1"/>
    <n v="719"/>
    <s v="Rejected "/>
    <s v="26-06-2022"/>
    <m/>
    <n v="180"/>
    <n v="0"/>
  </r>
  <r>
    <x v="1241"/>
    <s v="CUST0449"/>
    <x v="1"/>
    <x v="0"/>
    <x v="5"/>
    <s v="Semi-Secured"/>
    <n v="31.63"/>
    <n v="7.68"/>
    <n v="0.22239999999999999"/>
    <n v="0.29649999999999999"/>
    <x v="1"/>
    <n v="846"/>
    <s v="Rejected"/>
    <s v="02-12-2024"/>
    <m/>
    <n v="180"/>
    <n v="0"/>
  </r>
  <r>
    <x v="1242"/>
    <s v="CUST0149"/>
    <x v="8"/>
    <x v="0"/>
    <x v="2"/>
    <s v="Semi-Secured"/>
    <n v="46.48"/>
    <n v="10.99"/>
    <n v="0.8659"/>
    <n v="2.1661000000000001"/>
    <x v="2"/>
    <n v="855"/>
    <s v="Rejected"/>
    <s v="12-06-2024"/>
    <m/>
    <n v="24"/>
    <n v="23.47"/>
  </r>
  <r>
    <x v="1243"/>
    <s v="CUST0151"/>
    <x v="2"/>
    <x v="4"/>
    <x v="5"/>
    <s v="Secured"/>
    <n v="24.65"/>
    <n v="8.3800000000000008"/>
    <n v="0.4627"/>
    <n v="0.24099999999999999"/>
    <x v="4"/>
    <n v="898"/>
    <s v="approved"/>
    <s v="16-08-2022"/>
    <s v="27-08-2022"/>
    <n v="180"/>
    <n v="23.12"/>
  </r>
  <r>
    <x v="1244"/>
    <s v="CUST0147"/>
    <x v="1"/>
    <x v="4"/>
    <x v="0"/>
    <s v="Secured"/>
    <n v="12.78"/>
    <n v="8.0299999999999994"/>
    <n v="0.2"/>
    <n v="0.57820000000000005"/>
    <x v="4"/>
    <n v="622"/>
    <s v="Rejected"/>
    <s v="10-11-2023"/>
    <m/>
    <n v="24"/>
    <n v="1.84"/>
  </r>
  <r>
    <x v="1245"/>
    <s v="CUST0339"/>
    <x v="1"/>
    <x v="1"/>
    <x v="1"/>
    <s v="Unsecured"/>
    <n v="55.24"/>
    <n v="11.21"/>
    <n v="1.1033999999999999"/>
    <n v="1.8140000000000001"/>
    <x v="0"/>
    <n v="709"/>
    <s v="approved"/>
    <s v="05-01-2022"/>
    <s v="08-01-2022"/>
    <n v="36"/>
    <n v="35.25"/>
  </r>
  <r>
    <x v="1246"/>
    <s v="CUST0034"/>
    <x v="0"/>
    <x v="2"/>
    <x v="5"/>
    <s v="Semi-Secured"/>
    <n v="70.77"/>
    <n v="13.28"/>
    <n v="1.3197000000000001"/>
    <n v="1.0684"/>
    <x v="0"/>
    <n v="636"/>
    <s v="approved"/>
    <s v="02-08-2023"/>
    <s v="11-08-2023"/>
    <n v="120"/>
    <n v="41.38"/>
  </r>
  <r>
    <x v="1247"/>
    <s v="CUST0030"/>
    <x v="9"/>
    <x v="3"/>
    <x v="1"/>
    <s v="Semi-Secured"/>
    <n v="99.05"/>
    <n v="11.25"/>
    <n v="1.1658999999999999"/>
    <n v="1.3785000000000001"/>
    <x v="3"/>
    <n v="811"/>
    <s v="Under Review"/>
    <s v="16-01-2024"/>
    <m/>
    <n v="120"/>
    <n v="75.430000000000007"/>
  </r>
  <r>
    <x v="1248"/>
    <s v="CUST0095"/>
    <x v="0"/>
    <x v="0"/>
    <x v="3"/>
    <s v="Secured"/>
    <n v="39.58"/>
    <n v="14.69"/>
    <n v="0.43840000000000001"/>
    <n v="3.5666000000000002"/>
    <x v="4"/>
    <n v="859"/>
    <s v="approved"/>
    <s v="17-01-2022"/>
    <s v="25-01-2022"/>
    <n v="12"/>
    <n v="4.72"/>
  </r>
  <r>
    <x v="1249"/>
    <s v="CUST0335"/>
    <x v="7"/>
    <x v="0"/>
    <x v="2"/>
    <s v="Secured"/>
    <n v="98.7"/>
    <n v="14.63"/>
    <n v="1.9162999999999999"/>
    <n v="3.4036"/>
    <x v="5"/>
    <n v="745"/>
    <s v="approved"/>
    <s v="14-11-2024"/>
    <s v="22-11-2024"/>
    <n v="36"/>
    <n v="75.14"/>
  </r>
  <r>
    <x v="1250"/>
    <s v="CUST0496"/>
    <x v="2"/>
    <x v="1"/>
    <x v="5"/>
    <s v="Semi-Secured"/>
    <n v="6.84"/>
    <n v="18.190000000000001"/>
    <n v="0.11210000000000001"/>
    <n v="0.1111"/>
    <x v="3"/>
    <n v="602"/>
    <s v="approved"/>
    <s v="16-10-2022"/>
    <s v="17-10-2022"/>
    <n v="180"/>
    <n v="3.43"/>
  </r>
  <r>
    <x v="1251"/>
    <s v="CUST0057"/>
    <x v="8"/>
    <x v="3"/>
    <x v="0"/>
    <s v="Secured"/>
    <n v="14.86"/>
    <n v="9.1300000000000008"/>
    <n v="0.1133"/>
    <n v="0.47339999999999999"/>
    <x v="4"/>
    <n v="644"/>
    <s v="approved"/>
    <s v="23-07-2023"/>
    <s v="31-07-2023"/>
    <n v="36"/>
    <n v="5.61"/>
  </r>
  <r>
    <x v="1252"/>
    <s v="CUST0311"/>
    <x v="4"/>
    <x v="2"/>
    <x v="4"/>
    <s v="Secured"/>
    <n v="1.1299999999999999"/>
    <n v="15.49"/>
    <n v="1.4999999999999999E-2"/>
    <n v="1.6199999999999999E-2"/>
    <x v="2"/>
    <n v="765"/>
    <s v="approved"/>
    <s v="13-04-2023"/>
    <s v="19-04-2023"/>
    <n v="180"/>
    <n v="0.97"/>
  </r>
  <r>
    <x v="1253"/>
    <s v="CUST0127"/>
    <x v="3"/>
    <x v="0"/>
    <x v="4"/>
    <s v="Secured"/>
    <n v="32.549999999999997"/>
    <n v="12.37"/>
    <n v="0.23380000000000001"/>
    <n v="0.36680000000000001"/>
    <x v="2"/>
    <n v="560"/>
    <s v="Rejected"/>
    <s v="16-01-2022"/>
    <m/>
    <n v="240"/>
    <n v="25.16"/>
  </r>
  <r>
    <x v="1254"/>
    <s v="CUST0359"/>
    <x v="3"/>
    <x v="1"/>
    <x v="5"/>
    <s v="Secured"/>
    <n v="60.28"/>
    <n v="10.14"/>
    <n v="0.4168"/>
    <n v="0.58730000000000004"/>
    <x v="1"/>
    <n v="640"/>
    <s v="approved"/>
    <s v="18-02-2022"/>
    <s v="05-03-2022"/>
    <n v="240"/>
    <n v="0"/>
  </r>
  <r>
    <x v="1255"/>
    <s v="CUST0466"/>
    <x v="3"/>
    <x v="4"/>
    <x v="4"/>
    <s v="Secured"/>
    <n v="61.71"/>
    <n v="8.89"/>
    <n v="1.014"/>
    <n v="2.8161"/>
    <x v="4"/>
    <n v="709"/>
    <s v="Under Review"/>
    <s v="19-08-2024"/>
    <m/>
    <n v="24"/>
    <n v="35.32"/>
  </r>
  <r>
    <x v="1256"/>
    <s v="CUST0453"/>
    <x v="1"/>
    <x v="2"/>
    <x v="1"/>
    <s v="Secured"/>
    <n v="9.42"/>
    <n v="13.61"/>
    <n v="0.1333"/>
    <n v="0.84409999999999996"/>
    <x v="0"/>
    <n v="663"/>
    <s v="Under Review"/>
    <s v="16-10-2024"/>
    <m/>
    <n v="12"/>
    <n v="8.8000000000000007"/>
  </r>
  <r>
    <x v="1257"/>
    <s v="CUST0013"/>
    <x v="6"/>
    <x v="1"/>
    <x v="5"/>
    <s v="Semi-Secured"/>
    <m/>
    <n v="8.57"/>
    <n v="1.3460000000000001"/>
    <n v="0.76680000000000004"/>
    <x v="4"/>
    <n v="792"/>
    <s v="Rejected"/>
    <s v="04-04-2024"/>
    <m/>
    <n v="180"/>
    <n v="47.05"/>
  </r>
  <r>
    <x v="1258"/>
    <s v="CUST0283"/>
    <x v="3"/>
    <x v="3"/>
    <x v="3"/>
    <s v="Unsecured"/>
    <n v="59.64"/>
    <n v="15.95"/>
    <n v="0.78549999999999998"/>
    <n v="1.4487000000000001"/>
    <x v="3"/>
    <n v="740"/>
    <s v="approved"/>
    <s v="02-01-2022"/>
    <s v="16-01-2022"/>
    <n v="60"/>
    <n v="27.21"/>
  </r>
  <r>
    <x v="1259"/>
    <s v="CUST0026"/>
    <x v="7"/>
    <x v="3"/>
    <x v="2"/>
    <s v="Semi-Secured"/>
    <n v="61.17"/>
    <n v="7.66"/>
    <n v="0.36699999999999999"/>
    <n v="5.3114999999999997"/>
    <x v="0"/>
    <n v="629"/>
    <s v="Under Review"/>
    <s v="10-05-2024"/>
    <m/>
    <n v="12"/>
    <n v="30.02"/>
  </r>
  <r>
    <x v="1260"/>
    <s v="CUST0191"/>
    <x v="0"/>
    <x v="0"/>
    <x v="1"/>
    <s v="Unsecured"/>
    <n v="32.520000000000003"/>
    <n v="8.5299999999999994"/>
    <n v="0.2712"/>
    <n v="0.2828"/>
    <x v="1"/>
    <n v="690"/>
    <s v="Under Review"/>
    <s v="30-04-2022"/>
    <m/>
    <n v="240"/>
    <n v="0"/>
  </r>
  <r>
    <x v="1261"/>
    <s v="CUST0011"/>
    <x v="5"/>
    <x v="3"/>
    <x v="2"/>
    <s v="Unsecured"/>
    <n v="72.569999999999993"/>
    <n v="9.27"/>
    <n v="1.03"/>
    <n v="0.92989999999999995"/>
    <x v="4"/>
    <n v="611"/>
    <s v="Under Review"/>
    <s v="10-09-2023"/>
    <m/>
    <n v="120"/>
    <n v="35.619999999999997"/>
  </r>
  <r>
    <x v="1262"/>
    <s v="CUST0093"/>
    <x v="3"/>
    <x v="0"/>
    <x v="5"/>
    <s v="Unsecured"/>
    <n v="67.86"/>
    <n v="9.0500000000000007"/>
    <n v="0.59430000000000005"/>
    <n v="1.6902999999999999"/>
    <x v="4"/>
    <n v="887"/>
    <s v="approved"/>
    <s v="10-01-2022"/>
    <s v="23-01-2022"/>
    <n v="48"/>
    <n v="8.6300000000000008"/>
  </r>
  <r>
    <x v="1263"/>
    <s v="CUST0158"/>
    <x v="8"/>
    <x v="3"/>
    <x v="4"/>
    <s v="Secured"/>
    <n v="94.29"/>
    <n v="8.69"/>
    <n v="1.2275"/>
    <n v="1.5022"/>
    <x v="0"/>
    <n v="879"/>
    <s v="Under Review"/>
    <s v="28-02-2022"/>
    <m/>
    <n v="84"/>
    <n v="40.22"/>
  </r>
  <r>
    <x v="1264"/>
    <s v="CUST0194"/>
    <x v="9"/>
    <x v="4"/>
    <x v="4"/>
    <s v="Secured"/>
    <n v="37.520000000000003"/>
    <n v="18.46"/>
    <n v="0.30740000000000001"/>
    <n v="1.3651"/>
    <x v="2"/>
    <n v="719"/>
    <s v="Under Review"/>
    <s v="20-08-2023"/>
    <m/>
    <n v="36"/>
    <n v="15.2"/>
  </r>
  <r>
    <x v="1265"/>
    <s v="CUST0165"/>
    <x v="5"/>
    <x v="4"/>
    <x v="5"/>
    <s v="Unsecured"/>
    <n v="23.41"/>
    <n v="17.53"/>
    <n v="0.1661"/>
    <n v="0.4148"/>
    <x v="0"/>
    <n v="604"/>
    <s v="Rejected"/>
    <s v="05-07-2022"/>
    <m/>
    <n v="120"/>
    <n v="11.15"/>
  </r>
  <r>
    <x v="1266"/>
    <s v="CUST0081"/>
    <x v="4"/>
    <x v="4"/>
    <x v="2"/>
    <s v="Secured"/>
    <n v="30.9"/>
    <n v="13.46"/>
    <n v="0.51100000000000001"/>
    <n v="1.4757"/>
    <x v="4"/>
    <n v="667"/>
    <s v="Rejected "/>
    <s v="09-05-2023"/>
    <m/>
    <n v="24"/>
    <n v="18.600000000000001"/>
  </r>
  <r>
    <x v="1267"/>
    <s v="CUST0108"/>
    <x v="0"/>
    <x v="0"/>
    <x v="3"/>
    <s v="Secured"/>
    <n v="98.63"/>
    <n v="15.77"/>
    <n v="1.93"/>
    <n v="4.8183999999999996"/>
    <x v="3"/>
    <n v="728"/>
    <s v="approved"/>
    <s v="18-11-2022"/>
    <s v="27-11-2022"/>
    <n v="24"/>
    <n v="13.65"/>
  </r>
  <r>
    <x v="1268"/>
    <s v="CUST0184"/>
    <x v="9"/>
    <x v="4"/>
    <x v="2"/>
    <s v="Secured"/>
    <n v="42.38"/>
    <n v="8.0399999999999991"/>
    <n v="0.57840000000000003"/>
    <n v="1.0354000000000001"/>
    <x v="3"/>
    <n v="557"/>
    <s v="Under Review"/>
    <s v="08-04-2023"/>
    <m/>
    <n v="48"/>
    <n v="21.87"/>
  </r>
  <r>
    <x v="1269"/>
    <s v="CUST0002"/>
    <x v="9"/>
    <x v="0"/>
    <x v="2"/>
    <s v="Semi-Secured"/>
    <n v="58.59"/>
    <n v="8.59"/>
    <n v="0.42149999999999999"/>
    <n v="0.93049999999999999"/>
    <x v="0"/>
    <n v="657"/>
    <s v="Rejected "/>
    <s v="30-07-2023"/>
    <m/>
    <n v="84"/>
    <n v="40.72"/>
  </r>
  <r>
    <x v="1270"/>
    <s v="CUST0182"/>
    <x v="4"/>
    <x v="3"/>
    <x v="1"/>
    <s v="Semi-Secured"/>
    <n v="45.5"/>
    <n v="16.43"/>
    <n v="0.32479999999999998"/>
    <n v="4.1375000000000002"/>
    <x v="4"/>
    <n v="835"/>
    <s v="Under Review"/>
    <s v="21-03-2023"/>
    <m/>
    <n v="12"/>
    <n v="9.84"/>
  </r>
  <r>
    <x v="1271"/>
    <s v="CUST0334"/>
    <x v="0"/>
    <x v="1"/>
    <x v="5"/>
    <s v="Secured"/>
    <n v="29.2"/>
    <n v="12.35"/>
    <n v="0.27210000000000001"/>
    <n v="0.77400000000000002"/>
    <x v="0"/>
    <n v="866"/>
    <s v="approved"/>
    <s v="31-08-2022"/>
    <s v="10-09-2022"/>
    <n v="48"/>
    <n v="10.26"/>
  </r>
  <r>
    <x v="1272"/>
    <s v="CUST0315"/>
    <x v="8"/>
    <x v="0"/>
    <x v="0"/>
    <s v="Unsecured"/>
    <n v="97.43"/>
    <n v="12.13"/>
    <n v="1.1127"/>
    <n v="8.6624999999999996"/>
    <x v="4"/>
    <n v="588"/>
    <s v="Rejected"/>
    <s v="22-08-2024"/>
    <m/>
    <n v="12"/>
    <n v="63.42"/>
  </r>
  <r>
    <x v="1273"/>
    <s v="CUST0014"/>
    <x v="4"/>
    <x v="4"/>
    <x v="5"/>
    <s v="Secured"/>
    <n v="82.32"/>
    <n v="12.74"/>
    <n v="0.47939999999999999"/>
    <n v="3.9036"/>
    <x v="2"/>
    <n v="880"/>
    <s v="approved"/>
    <s v="16-11-2022"/>
    <s v="19-11-2022"/>
    <n v="24"/>
    <n v="25.44"/>
  </r>
  <r>
    <x v="1274"/>
    <s v="CUST0321"/>
    <x v="5"/>
    <x v="1"/>
    <x v="1"/>
    <s v="Unsecured"/>
    <n v="63.29"/>
    <n v="12.2"/>
    <n v="0.63480000000000003"/>
    <n v="2.1082000000000001"/>
    <x v="3"/>
    <n v="894"/>
    <s v="Rejected"/>
    <s v="22-09-2024"/>
    <m/>
    <n v="36"/>
    <n v="12.95"/>
  </r>
  <r>
    <x v="1275"/>
    <s v="CUST0445"/>
    <x v="1"/>
    <x v="1"/>
    <x v="0"/>
    <s v="Semi-Secured"/>
    <n v="72.33"/>
    <n v="11.54"/>
    <n v="0.60109999999999997"/>
    <n v="0.8468"/>
    <x v="1"/>
    <n v="610"/>
    <s v="approved"/>
    <s v="09-08-2023"/>
    <s v="23-08-2023"/>
    <n v="180"/>
    <n v="0"/>
  </r>
  <r>
    <x v="1276"/>
    <s v="CUST0012"/>
    <x v="9"/>
    <x v="0"/>
    <x v="0"/>
    <s v="Secured"/>
    <n v="45.9"/>
    <n v="17.489999999999998"/>
    <n v="0.62180000000000002"/>
    <n v="0.69040000000000001"/>
    <x v="2"/>
    <n v="566"/>
    <s v="Rejected "/>
    <s v="01-11-2022"/>
    <m/>
    <n v="240"/>
    <n v="38.68"/>
  </r>
  <r>
    <x v="1277"/>
    <s v="CUST0074"/>
    <x v="7"/>
    <x v="1"/>
    <x v="4"/>
    <s v="Semi-Secured"/>
    <n v="66.209999999999994"/>
    <n v="11.68"/>
    <n v="0.9395"/>
    <n v="2.1890000000000001"/>
    <x v="0"/>
    <n v="759"/>
    <s v="approved"/>
    <s v="13-06-2023"/>
    <s v="15-06-2023"/>
    <n v="36"/>
    <n v="34.25"/>
  </r>
  <r>
    <x v="1278"/>
    <s v="CUST0255"/>
    <x v="2"/>
    <x v="3"/>
    <x v="5"/>
    <s v="Secured"/>
    <n v="88.36"/>
    <n v="9.81"/>
    <n v="1.1359999999999999"/>
    <n v="7.7603999999999997"/>
    <x v="1"/>
    <n v="663"/>
    <s v="approved"/>
    <s v="17-07-2023"/>
    <s v="28-07-2023"/>
    <n v="12"/>
    <n v="0"/>
  </r>
  <r>
    <x v="1279"/>
    <s v="CUST0412"/>
    <x v="3"/>
    <x v="4"/>
    <x v="0"/>
    <s v="Unsecured"/>
    <n v="39.9"/>
    <n v="12.4"/>
    <n v="0.67410000000000003"/>
    <n v="1.0586"/>
    <x v="4"/>
    <n v="876"/>
    <s v="approved"/>
    <s v="23-10-2022"/>
    <s v="31-10-2022"/>
    <n v="48"/>
    <n v="10.199999999999999"/>
  </r>
  <r>
    <x v="1280"/>
    <s v="CUST0113"/>
    <x v="6"/>
    <x v="1"/>
    <x v="4"/>
    <s v="Semi-Secured"/>
    <n v="39.83"/>
    <n v="11.74"/>
    <n v="0.47949999999999998"/>
    <n v="0.5655"/>
    <x v="4"/>
    <n v="820"/>
    <s v="approved"/>
    <s v="13-11-2024"/>
    <s v="18-11-2024"/>
    <n v="120"/>
    <n v="23.91"/>
  </r>
  <r>
    <x v="1281"/>
    <s v="CUST0411"/>
    <x v="4"/>
    <x v="3"/>
    <x v="0"/>
    <s v="Unsecured"/>
    <n v="83.22"/>
    <n v="11.97"/>
    <n v="0.58850000000000002"/>
    <n v="7.3928000000000003"/>
    <x v="0"/>
    <n v="668"/>
    <s v="approved"/>
    <s v="23-09-2022"/>
    <s v="03-10-2022"/>
    <n v="12"/>
    <n v="37.950000000000003"/>
  </r>
  <r>
    <x v="1282"/>
    <s v="CUST0440"/>
    <x v="8"/>
    <x v="4"/>
    <x v="0"/>
    <s v="Secured"/>
    <n v="86.77"/>
    <n v="15.76"/>
    <n v="1.5738000000000001"/>
    <n v="1.2599"/>
    <x v="3"/>
    <n v="814"/>
    <s v="approved"/>
    <s v="19-04-2023"/>
    <s v="01-05-2023"/>
    <n v="180"/>
    <n v="32.25"/>
  </r>
  <r>
    <x v="1283"/>
    <s v="CUST0399"/>
    <x v="6"/>
    <x v="3"/>
    <x v="0"/>
    <s v="Unsecured"/>
    <n v="86.78"/>
    <n v="13.83"/>
    <n v="0.82589999999999997"/>
    <n v="1.6181000000000001"/>
    <x v="1"/>
    <n v="631"/>
    <s v="Rejected"/>
    <s v="29-10-2022"/>
    <m/>
    <n v="84"/>
    <n v="0"/>
  </r>
  <r>
    <x v="1284"/>
    <s v="CUST0253"/>
    <x v="0"/>
    <x v="2"/>
    <x v="0"/>
    <s v="Semi-Secured"/>
    <n v="67.14"/>
    <n v="10.66"/>
    <n v="0.68300000000000005"/>
    <n v="0.74880000000000002"/>
    <x v="2"/>
    <n v="858"/>
    <s v="approved"/>
    <s v="08-10-2022"/>
    <s v="14-10-2022"/>
    <n v="180"/>
    <n v="13.35"/>
  </r>
  <r>
    <x v="1285"/>
    <s v="CUST0027"/>
    <x v="0"/>
    <x v="0"/>
    <x v="2"/>
    <s v="Secured"/>
    <n v="65.319999999999993"/>
    <n v="8.5299999999999994"/>
    <n v="0.7702"/>
    <n v="2.0629"/>
    <x v="3"/>
    <n v="686"/>
    <s v="Rejected"/>
    <s v="29-06-2024"/>
    <m/>
    <n v="36"/>
    <n v="42.35"/>
  </r>
  <r>
    <x v="1286"/>
    <s v="CUST0475"/>
    <x v="4"/>
    <x v="3"/>
    <x v="4"/>
    <s v="Secured"/>
    <n v="72.06"/>
    <n v="11.9"/>
    <n v="1.1492"/>
    <n v="6.3990999999999998"/>
    <x v="0"/>
    <n v="577"/>
    <s v="Rejected"/>
    <s v="13-04-2024"/>
    <m/>
    <n v="12"/>
    <n v="45.8"/>
  </r>
  <r>
    <x v="1287"/>
    <s v="CUST0402"/>
    <x v="5"/>
    <x v="1"/>
    <x v="2"/>
    <s v="Secured"/>
    <n v="12.17"/>
    <n v="17.22"/>
    <n v="0.21149999999999999"/>
    <n v="1.1112"/>
    <x v="1"/>
    <n v="870"/>
    <s v="Rejected "/>
    <s v="26-11-2024"/>
    <m/>
    <n v="12"/>
    <n v="0"/>
  </r>
  <r>
    <x v="1288"/>
    <s v="CUST0065"/>
    <x v="2"/>
    <x v="3"/>
    <x v="5"/>
    <s v="Secured"/>
    <n v="21.25"/>
    <n v="12.15"/>
    <n v="0.25009999999999999"/>
    <n v="0.30669999999999997"/>
    <x v="1"/>
    <n v="849"/>
    <s v="approved"/>
    <s v="07-12-2022"/>
    <s v="19-12-2022"/>
    <n v="120"/>
    <n v="0"/>
  </r>
  <r>
    <x v="1289"/>
    <s v="CUST0371"/>
    <x v="8"/>
    <x v="4"/>
    <x v="3"/>
    <s v="Secured"/>
    <n v="85.33"/>
    <n v="10.29"/>
    <n v="1.6008"/>
    <n v="1.1414"/>
    <x v="2"/>
    <n v="758"/>
    <s v="Rejected"/>
    <s v="19-02-2022"/>
    <m/>
    <n v="120"/>
    <n v="49.32"/>
  </r>
  <r>
    <x v="1290"/>
    <s v="CUST0291"/>
    <x v="9"/>
    <x v="0"/>
    <x v="2"/>
    <s v="Secured"/>
    <n v="26.89"/>
    <n v="17.04"/>
    <n v="0.50070000000000003"/>
    <n v="0.77649999999999997"/>
    <x v="4"/>
    <n v="741"/>
    <s v="approved"/>
    <s v="02-01-2022"/>
    <s v="04-01-2022"/>
    <n v="48"/>
    <n v="5.16"/>
  </r>
  <r>
    <x v="1291"/>
    <s v="CUST0244"/>
    <x v="3"/>
    <x v="2"/>
    <x v="0"/>
    <s v="Semi-Secured"/>
    <n v="89.56"/>
    <n v="13.45"/>
    <n v="0.51329999999999998"/>
    <n v="1.0781000000000001"/>
    <x v="2"/>
    <n v="556"/>
    <s v="approved"/>
    <s v="15-03-2022"/>
    <s v="20-03-2022"/>
    <n v="240"/>
    <n v="28.39"/>
  </r>
  <r>
    <x v="1292"/>
    <s v="CUST0140"/>
    <x v="6"/>
    <x v="0"/>
    <x v="4"/>
    <s v="Unsecured"/>
    <n v="39.11"/>
    <n v="8.33"/>
    <n v="0.32079999999999997"/>
    <n v="0.61599999999999999"/>
    <x v="3"/>
    <n v="844"/>
    <s v="approved"/>
    <s v="31-07-2022"/>
    <s v="05-08-2022"/>
    <n v="84"/>
    <n v="21.03"/>
  </r>
  <r>
    <x v="1293"/>
    <s v="CUST0164"/>
    <x v="3"/>
    <x v="2"/>
    <x v="1"/>
    <s v="Secured"/>
    <n v="5.16"/>
    <n v="8.6300000000000008"/>
    <n v="5.7000000000000002E-2"/>
    <n v="8.2100000000000006E-2"/>
    <x v="0"/>
    <n v="639"/>
    <s v="Under Review"/>
    <s v="05-07-2024"/>
    <m/>
    <n v="84"/>
    <n v="1"/>
  </r>
  <r>
    <x v="1294"/>
    <s v="CUST0135"/>
    <x v="9"/>
    <x v="0"/>
    <x v="5"/>
    <s v="Secured"/>
    <n v="16.32"/>
    <n v="17.53"/>
    <n v="0.1067"/>
    <n v="0.246"/>
    <x v="2"/>
    <n v="897"/>
    <s v="Rejected "/>
    <s v="23-02-2023"/>
    <m/>
    <n v="240"/>
    <n v="8.34"/>
  </r>
  <r>
    <x v="1295"/>
    <s v="CUST0188"/>
    <x v="5"/>
    <x v="1"/>
    <x v="3"/>
    <s v="Semi-Secured"/>
    <n v="97.8"/>
    <n v="13.76"/>
    <n v="1.1785000000000001"/>
    <n v="1.5044"/>
    <x v="0"/>
    <n v="800"/>
    <s v="Under Review"/>
    <s v="03-12-2024"/>
    <m/>
    <n v="120"/>
    <n v="26.57"/>
  </r>
  <r>
    <x v="1296"/>
    <s v="CUST0244"/>
    <x v="9"/>
    <x v="3"/>
    <x v="1"/>
    <s v="Unsecured"/>
    <n v="97"/>
    <n v="11.62"/>
    <n v="0.8569"/>
    <n v="1.0425"/>
    <x v="1"/>
    <n v="556"/>
    <s v="approved"/>
    <s v="14-12-2023"/>
    <s v="21-12-2023"/>
    <n v="240"/>
    <n v="0"/>
  </r>
  <r>
    <x v="1297"/>
    <s v="CUST0280"/>
    <x v="3"/>
    <x v="4"/>
    <x v="4"/>
    <s v="Secured"/>
    <n v="98.75"/>
    <n v="14.03"/>
    <n v="1.6211"/>
    <n v="3.3765000000000001"/>
    <x v="4"/>
    <n v="556"/>
    <s v="Rejected"/>
    <s v="05-03-2024"/>
    <m/>
    <n v="36"/>
    <n v="43.47"/>
  </r>
  <r>
    <x v="1298"/>
    <s v="CUST0398"/>
    <x v="0"/>
    <x v="3"/>
    <x v="5"/>
    <s v="Secured"/>
    <n v="7.59"/>
    <n v="16.46"/>
    <n v="0.14369999999999999"/>
    <n v="0.1293"/>
    <x v="5"/>
    <n v="776"/>
    <s v="approved"/>
    <s v="03-03-2023"/>
    <s v="04-03-2023"/>
    <n v="120"/>
    <n v="6.02"/>
  </r>
  <r>
    <x v="1299"/>
    <s v="CUST0404"/>
    <x v="5"/>
    <x v="3"/>
    <x v="2"/>
    <s v="Secured"/>
    <n v="90.19"/>
    <n v="12.77"/>
    <n v="0.9708"/>
    <n v="1.0419"/>
    <x v="3"/>
    <n v="700"/>
    <s v="Under Review"/>
    <s v="11-10-2023"/>
    <m/>
    <n v="240"/>
    <n v="14.36"/>
  </r>
  <r>
    <x v="1300"/>
    <s v="CUST0032"/>
    <x v="1"/>
    <x v="3"/>
    <x v="2"/>
    <s v="Semi-Secured"/>
    <n v="37.69"/>
    <n v="8.67"/>
    <n v="0.32329999999999998"/>
    <n v="0.33110000000000001"/>
    <x v="0"/>
    <n v="833"/>
    <s v="Rejected"/>
    <s v="16-01-2022"/>
    <m/>
    <n v="240"/>
    <n v="20.91"/>
  </r>
  <r>
    <x v="1301"/>
    <s v="CUST0454"/>
    <x v="9"/>
    <x v="1"/>
    <x v="2"/>
    <s v="Semi-Secured"/>
    <n v="86.64"/>
    <n v="17.95"/>
    <n v="1.4641999999999999"/>
    <n v="1.3922000000000001"/>
    <x v="0"/>
    <n v="694"/>
    <s v="Rejected "/>
    <s v="26-08-2022"/>
    <m/>
    <n v="180"/>
    <n v="17.57"/>
  </r>
  <r>
    <x v="1302"/>
    <s v="CUST0164"/>
    <x v="1"/>
    <x v="1"/>
    <x v="0"/>
    <s v="Semi-Secured"/>
    <n v="92.23"/>
    <n v="16.079999999999998"/>
    <n v="0.54620000000000002"/>
    <n v="1.3596999999999999"/>
    <x v="1"/>
    <n v="639"/>
    <s v="Rejected"/>
    <s v="30-05-2022"/>
    <m/>
    <n v="180"/>
    <n v="0"/>
  </r>
  <r>
    <x v="1303"/>
    <s v="CUST0440"/>
    <x v="7"/>
    <x v="4"/>
    <x v="2"/>
    <s v="Unsecured"/>
    <n v="67.84"/>
    <n v="17.27"/>
    <n v="1.3205"/>
    <n v="1.397"/>
    <x v="0"/>
    <n v="814"/>
    <s v="Rejected "/>
    <s v="04-07-2024"/>
    <m/>
    <n v="84"/>
    <n v="63.61"/>
  </r>
  <r>
    <x v="1304"/>
    <s v="CUST0476"/>
    <x v="2"/>
    <x v="0"/>
    <x v="0"/>
    <s v="Semi-Secured"/>
    <n v="58.67"/>
    <n v="11.64"/>
    <n v="0.91800000000000004"/>
    <n v="0.8296"/>
    <x v="4"/>
    <n v="757"/>
    <s v="approved"/>
    <s v="04-04-2024"/>
    <s v="17-04-2024"/>
    <n v="120"/>
    <n v="28.57"/>
  </r>
  <r>
    <x v="1305"/>
    <s v="CUST0371"/>
    <x v="2"/>
    <x v="2"/>
    <x v="2"/>
    <s v="Secured"/>
    <n v="29.47"/>
    <n v="7.69"/>
    <n v="0.4627"/>
    <n v="0.91930000000000001"/>
    <x v="3"/>
    <n v="758"/>
    <s v="Under Review"/>
    <s v="11-10-2022"/>
    <m/>
    <n v="36"/>
    <n v="27.66"/>
  </r>
  <r>
    <x v="1306"/>
    <s v="CUST0101"/>
    <x v="0"/>
    <x v="2"/>
    <x v="2"/>
    <s v="Semi-Secured"/>
    <n v="19.05"/>
    <n v="13.87"/>
    <n v="0.3125"/>
    <n v="0.51929999999999998"/>
    <x v="2"/>
    <n v="565"/>
    <s v="Rejected "/>
    <s v="28-01-2022"/>
    <m/>
    <n v="48"/>
    <n v="9.33"/>
  </r>
  <r>
    <x v="1307"/>
    <s v="CUST0344"/>
    <x v="6"/>
    <x v="1"/>
    <x v="1"/>
    <s v="Secured"/>
    <n v="34.119999999999997"/>
    <n v="13.95"/>
    <n v="0.21290000000000001"/>
    <n v="0.63849999999999996"/>
    <x v="1"/>
    <n v="719"/>
    <s v="Rejected "/>
    <s v="16-07-2022"/>
    <m/>
    <n v="84"/>
    <n v="0"/>
  </r>
  <r>
    <x v="1308"/>
    <s v="CUST0425"/>
    <x v="1"/>
    <x v="1"/>
    <x v="1"/>
    <s v="Secured"/>
    <n v="50.89"/>
    <n v="11.34"/>
    <n v="0.69089999999999996"/>
    <n v="1.3237000000000001"/>
    <x v="4"/>
    <n v="791"/>
    <s v="approved"/>
    <s v="20-11-2023"/>
    <s v="30-11-2023"/>
    <n v="48"/>
    <n v="24.8"/>
  </r>
  <r>
    <x v="1309"/>
    <s v="CUST0113"/>
    <x v="3"/>
    <x v="3"/>
    <x v="5"/>
    <s v="Semi-Secured"/>
    <n v="71.66"/>
    <n v="17.34"/>
    <n v="1.0034000000000001"/>
    <n v="3.5548000000000002"/>
    <x v="4"/>
    <n v="842"/>
    <s v="approved"/>
    <s v="24-08-2024"/>
    <s v="03-09-2024"/>
    <n v="24"/>
    <n v="12.73"/>
  </r>
  <r>
    <x v="1310"/>
    <s v="CUST0459"/>
    <x v="5"/>
    <x v="1"/>
    <x v="0"/>
    <s v="Unsecured"/>
    <n v="85.45"/>
    <n v="10.14"/>
    <n v="0.62690000000000001"/>
    <n v="2.173"/>
    <x v="1"/>
    <n v="639"/>
    <s v="approved"/>
    <s v="12-10-2022"/>
    <s v="26-10-2022"/>
    <n v="48"/>
    <n v="0"/>
  </r>
  <r>
    <x v="1311"/>
    <s v="CUST0075"/>
    <x v="5"/>
    <x v="4"/>
    <x v="4"/>
    <s v="Unsecured"/>
    <n v="54.33"/>
    <n v="17.28"/>
    <n v="1.0064"/>
    <n v="0.84689999999999999"/>
    <x v="3"/>
    <n v="823"/>
    <s v="Under Review"/>
    <s v="06-01-2022"/>
    <m/>
    <n v="180"/>
    <n v="7.25"/>
  </r>
  <r>
    <x v="1312"/>
    <s v="CUST0346"/>
    <x v="1"/>
    <x v="0"/>
    <x v="5"/>
    <s v="Unsecured"/>
    <n v="66.739999999999995"/>
    <n v="14.83"/>
    <n v="0.71109999999999995"/>
    <n v="6.0185000000000004"/>
    <x v="4"/>
    <n v="618"/>
    <s v="approved"/>
    <s v="19-02-2022"/>
    <s v="28-02-2022"/>
    <n v="12"/>
    <n v="50.11"/>
  </r>
  <r>
    <x v="1313"/>
    <s v="CUST0254"/>
    <x v="8"/>
    <x v="1"/>
    <x v="0"/>
    <s v="Secured"/>
    <n v="73.23"/>
    <n v="15.16"/>
    <n v="0.58379999999999999"/>
    <n v="2.044"/>
    <x v="4"/>
    <n v="565"/>
    <s v="approved"/>
    <s v="21-03-2023"/>
    <s v="28-03-2023"/>
    <n v="48"/>
    <n v="44.56"/>
  </r>
  <r>
    <x v="1314"/>
    <s v="CUST0416"/>
    <x v="9"/>
    <x v="0"/>
    <x v="1"/>
    <s v="Secured"/>
    <n v="72.52"/>
    <n v="13.29"/>
    <n v="1.01"/>
    <n v="1.956"/>
    <x v="1"/>
    <n v="833"/>
    <s v="approved"/>
    <s v="03-12-2024"/>
    <s v="05-12-2024"/>
    <n v="48"/>
    <n v="0"/>
  </r>
  <r>
    <x v="1315"/>
    <s v="CUST0159"/>
    <x v="5"/>
    <x v="0"/>
    <x v="2"/>
    <s v="Semi-Secured"/>
    <n v="64.73"/>
    <n v="11.2"/>
    <n v="1.2478"/>
    <n v="3.0228999999999999"/>
    <x v="4"/>
    <n v="656"/>
    <s v="approved"/>
    <s v="04-01-2023"/>
    <s v="14-01-2023"/>
    <n v="24"/>
    <n v="44.05"/>
  </r>
  <r>
    <x v="1316"/>
    <s v="CUST0473"/>
    <x v="7"/>
    <x v="4"/>
    <x v="0"/>
    <s v="Unsecured"/>
    <n v="42.3"/>
    <n v="15.97"/>
    <n v="0.46139999999999998"/>
    <n v="0.58750000000000002"/>
    <x v="1"/>
    <n v="812"/>
    <s v="approved"/>
    <s v="15-10-2022"/>
    <s v="18-10-2022"/>
    <n v="240"/>
    <n v="0"/>
  </r>
  <r>
    <x v="1317"/>
    <s v="CUST0035"/>
    <x v="3"/>
    <x v="2"/>
    <x v="4"/>
    <s v="Unsecured"/>
    <n v="89.52"/>
    <n v="15.96"/>
    <n v="1.5847"/>
    <n v="1.776"/>
    <x v="3"/>
    <n v="573"/>
    <s v="approved"/>
    <s v="30-06-2022"/>
    <s v="01-07-2022"/>
    <n v="84"/>
    <n v="83.48"/>
  </r>
  <r>
    <x v="1318"/>
    <s v="CUST0346"/>
    <x v="6"/>
    <x v="0"/>
    <x v="5"/>
    <s v="Unsecured"/>
    <n v="50.22"/>
    <n v="12.43"/>
    <n v="0.63060000000000005"/>
    <n v="1.6783999999999999"/>
    <x v="1"/>
    <n v="618"/>
    <s v="approved"/>
    <s v="13-09-2022"/>
    <s v="25-09-2022"/>
    <n v="36"/>
    <n v="0"/>
  </r>
  <r>
    <x v="1319"/>
    <s v="CUST0311"/>
    <x v="6"/>
    <x v="1"/>
    <x v="3"/>
    <s v="Semi-Secured"/>
    <n v="86.49"/>
    <n v="15.83"/>
    <n v="0.56720000000000004"/>
    <n v="1.26"/>
    <x v="0"/>
    <n v="765"/>
    <s v="approved"/>
    <s v="21-07-2022"/>
    <s v="30-07-2022"/>
    <n v="180"/>
    <n v="45.06"/>
  </r>
  <r>
    <x v="1320"/>
    <s v="CUST0337"/>
    <x v="5"/>
    <x v="2"/>
    <x v="2"/>
    <s v="Unsecured"/>
    <n v="92.76"/>
    <n v="13.29"/>
    <n v="1.3888"/>
    <n v="1.7020999999999999"/>
    <x v="1"/>
    <n v="659"/>
    <s v="approved"/>
    <s v="23-03-2024"/>
    <s v="07-04-2024"/>
    <n v="84"/>
    <n v="0"/>
  </r>
  <r>
    <x v="1321"/>
    <s v="CUST0236"/>
    <x v="2"/>
    <x v="4"/>
    <x v="5"/>
    <s v="Secured"/>
    <n v="19.22"/>
    <n v="12.38"/>
    <n v="0.33560000000000001"/>
    <n v="0.2167"/>
    <x v="1"/>
    <n v="672"/>
    <s v="approved"/>
    <s v="03-02-2023"/>
    <s v="11-02-2023"/>
    <n v="240"/>
    <n v="0"/>
  </r>
  <r>
    <x v="1322"/>
    <s v="CUST0203"/>
    <x v="3"/>
    <x v="4"/>
    <x v="2"/>
    <s v="Semi-Secured"/>
    <n v="91.76"/>
    <n v="17.309999999999999"/>
    <n v="1.1990000000000001"/>
    <n v="8.3825000000000003"/>
    <x v="0"/>
    <n v="604"/>
    <s v="Under Review"/>
    <s v="11-05-2023"/>
    <m/>
    <n v="12"/>
    <n v="72.23"/>
  </r>
  <r>
    <x v="1323"/>
    <s v="CUST0166"/>
    <x v="3"/>
    <x v="2"/>
    <x v="3"/>
    <s v="Unsecured"/>
    <n v="47.02"/>
    <n v="18.22"/>
    <n v="0.82469999999999999"/>
    <n v="0.85389999999999999"/>
    <x v="4"/>
    <n v="633"/>
    <s v="approved"/>
    <s v="20-01-2023"/>
    <s v="04-02-2023"/>
    <n v="120"/>
    <n v="26.97"/>
  </r>
  <r>
    <x v="1324"/>
    <s v="CUST0163"/>
    <x v="9"/>
    <x v="0"/>
    <x v="0"/>
    <s v="Unsecured"/>
    <n v="13.36"/>
    <n v="17.309999999999999"/>
    <n v="0.2233"/>
    <n v="0.27539999999999998"/>
    <x v="0"/>
    <n v="883"/>
    <s v="approved"/>
    <s v="21-01-2023"/>
    <s v="31-01-2023"/>
    <n v="84"/>
    <n v="2.13"/>
  </r>
  <r>
    <x v="1325"/>
    <s v="CUST0486"/>
    <x v="3"/>
    <x v="1"/>
    <x v="4"/>
    <s v="Secured"/>
    <n v="53.9"/>
    <n v="14.63"/>
    <n v="0.94989999999999997"/>
    <n v="1.2718"/>
    <x v="2"/>
    <n v="628"/>
    <s v="approved"/>
    <s v="22-03-2022"/>
    <s v="23-03-2022"/>
    <n v="60"/>
    <n v="45.39"/>
  </r>
  <r>
    <x v="1326"/>
    <s v="CUST0368"/>
    <x v="4"/>
    <x v="4"/>
    <x v="4"/>
    <s v="Unsecured"/>
    <n v="59.84"/>
    <n v="13.25"/>
    <n v="0.7006"/>
    <n v="0.76700000000000002"/>
    <x v="4"/>
    <n v="886"/>
    <s v="Rejected "/>
    <s v="06-08-2024"/>
    <m/>
    <n v="180"/>
    <n v="56.46"/>
  </r>
  <r>
    <x v="1327"/>
    <s v="CUST0397"/>
    <x v="1"/>
    <x v="2"/>
    <x v="2"/>
    <s v="Secured"/>
    <n v="13.23"/>
    <n v="9.15"/>
    <n v="0.19189999999999999"/>
    <n v="0.60529999999999995"/>
    <x v="2"/>
    <n v="686"/>
    <s v="approved"/>
    <s v="15-03-2022"/>
    <s v="23-03-2022"/>
    <n v="24"/>
    <n v="4.42"/>
  </r>
  <r>
    <x v="1328"/>
    <s v="CUST0206"/>
    <x v="4"/>
    <x v="3"/>
    <x v="2"/>
    <s v="Secured"/>
    <m/>
    <n v="11.99"/>
    <n v="0.1391"/>
    <n v="0.80210000000000004"/>
    <x v="2"/>
    <n v="831"/>
    <s v="approved"/>
    <s v="27-02-2024"/>
    <s v="01-03-2024"/>
    <n v="24"/>
    <n v="14.54"/>
  </r>
  <r>
    <x v="1329"/>
    <s v="CUST0328"/>
    <x v="6"/>
    <x v="0"/>
    <x v="2"/>
    <s v="Unsecured"/>
    <n v="78.760000000000005"/>
    <n v="14.66"/>
    <n v="0.89410000000000001"/>
    <n v="1.8596999999999999"/>
    <x v="2"/>
    <n v="837"/>
    <s v="approved"/>
    <s v="15-01-2024"/>
    <s v="19-01-2024"/>
    <n v="60"/>
    <n v="39.31"/>
  </r>
  <r>
    <x v="1330"/>
    <s v="CUST0013"/>
    <x v="3"/>
    <x v="1"/>
    <x v="0"/>
    <s v="Secured"/>
    <n v="80.87"/>
    <n v="10.86"/>
    <n v="1.5519000000000001"/>
    <n v="1.3787"/>
    <x v="0"/>
    <n v="792"/>
    <s v="Rejected "/>
    <s v="12-10-2024"/>
    <m/>
    <n v="84"/>
    <n v="25.66"/>
  </r>
  <r>
    <x v="1331"/>
    <s v="CUST0253"/>
    <x v="6"/>
    <x v="3"/>
    <x v="0"/>
    <s v="Unsecured"/>
    <n v="26.06"/>
    <n v="10.3"/>
    <n v="0.41349999999999998"/>
    <n v="0.55759999999999998"/>
    <x v="0"/>
    <n v="858"/>
    <s v="Rejected "/>
    <s v="28-05-2024"/>
    <m/>
    <n v="60"/>
    <n v="22.46"/>
  </r>
  <r>
    <x v="1332"/>
    <s v="CUST0215"/>
    <x v="3"/>
    <x v="2"/>
    <x v="2"/>
    <s v="Semi-Secured"/>
    <n v="75.010000000000005"/>
    <n v="9.68"/>
    <n v="0.70889999999999997"/>
    <n v="1.8909"/>
    <x v="4"/>
    <n v="716"/>
    <s v="Rejected "/>
    <s v="28-05-2024"/>
    <m/>
    <n v="48"/>
    <n v="47.67"/>
  </r>
  <r>
    <x v="1333"/>
    <s v="CUST0111"/>
    <x v="2"/>
    <x v="1"/>
    <x v="4"/>
    <s v="Semi-Secured"/>
    <n v="32.01"/>
    <n v="16.97"/>
    <n v="0.54959999999999998"/>
    <n v="0.49199999999999999"/>
    <x v="4"/>
    <n v="589"/>
    <s v="approved"/>
    <s v="22-08-2024"/>
    <s v="23-08-2024"/>
    <n v="180"/>
    <n v="28.35"/>
  </r>
  <r>
    <x v="1334"/>
    <s v="CUST0082"/>
    <x v="2"/>
    <x v="2"/>
    <x v="5"/>
    <s v="Secured"/>
    <n v="66.03"/>
    <n v="10.81"/>
    <n v="1.1931"/>
    <n v="0.90249999999999997"/>
    <x v="2"/>
    <n v="722"/>
    <s v="approved"/>
    <s v="06-03-2022"/>
    <s v="12-03-2022"/>
    <n v="120"/>
    <n v="7.94"/>
  </r>
  <r>
    <x v="1335"/>
    <s v="CUST0410"/>
    <x v="9"/>
    <x v="3"/>
    <x v="0"/>
    <s v="Secured"/>
    <n v="59.99"/>
    <n v="11.91"/>
    <n v="0.4486"/>
    <n v="5.3274999999999997"/>
    <x v="1"/>
    <n v="738"/>
    <s v="approved"/>
    <s v="08-02-2023"/>
    <s v="13-02-2023"/>
    <n v="12"/>
    <n v="0"/>
  </r>
  <r>
    <x v="1336"/>
    <s v="CUST0309"/>
    <x v="6"/>
    <x v="2"/>
    <x v="1"/>
    <s v="Semi-Secured"/>
    <n v="47.28"/>
    <n v="15.62"/>
    <n v="0.87960000000000005"/>
    <n v="0.92889999999999995"/>
    <x v="5"/>
    <n v="698"/>
    <s v="Rejected "/>
    <s v="09-12-2023"/>
    <m/>
    <n v="84"/>
    <n v="31.53"/>
  </r>
  <r>
    <x v="1337"/>
    <s v="CUST0288"/>
    <x v="9"/>
    <x v="0"/>
    <x v="3"/>
    <s v="Secured"/>
    <n v="34.17"/>
    <n v="8.7100000000000009"/>
    <n v="0.19059999999999999"/>
    <n v="1.0820000000000001"/>
    <x v="1"/>
    <n v="596"/>
    <s v="Under Review"/>
    <s v="05-12-2023"/>
    <m/>
    <n v="36"/>
    <n v="0"/>
  </r>
  <r>
    <x v="1338"/>
    <s v="CUST0288"/>
    <x v="8"/>
    <x v="3"/>
    <x v="2"/>
    <s v="Unsecured"/>
    <n v="23.47"/>
    <n v="17.5"/>
    <n v="0.32740000000000002"/>
    <n v="0.68330000000000002"/>
    <x v="3"/>
    <n v="596"/>
    <s v="approved"/>
    <s v="09-11-2023"/>
    <s v="13-11-2023"/>
    <n v="48"/>
    <n v="3.92"/>
  </r>
  <r>
    <x v="1339"/>
    <s v="CUST0058"/>
    <x v="1"/>
    <x v="4"/>
    <x v="0"/>
    <s v="Unsecured"/>
    <n v="58.03"/>
    <n v="17.059999999999999"/>
    <n v="0.63929999999999998"/>
    <n v="2.0707"/>
    <x v="0"/>
    <n v="838"/>
    <s v="Under Review"/>
    <s v="02-11-2022"/>
    <m/>
    <n v="36"/>
    <n v="33"/>
  </r>
  <r>
    <x v="1340"/>
    <s v="CUST0094"/>
    <x v="3"/>
    <x v="0"/>
    <x v="0"/>
    <s v="Secured"/>
    <n v="52.83"/>
    <n v="13.31"/>
    <n v="0.70320000000000005"/>
    <n v="0.97"/>
    <x v="4"/>
    <n v="714"/>
    <s v="Under Review"/>
    <s v="02-12-2023"/>
    <m/>
    <n v="84"/>
    <n v="48.15"/>
  </r>
  <r>
    <x v="1341"/>
    <s v="CUST0021"/>
    <x v="4"/>
    <x v="0"/>
    <x v="5"/>
    <s v="Secured"/>
    <n v="33.090000000000003"/>
    <n v="14.82"/>
    <n v="0.62370000000000003"/>
    <n v="0.63519999999999999"/>
    <x v="4"/>
    <n v="739"/>
    <s v="Under Review"/>
    <s v="27-03-2023"/>
    <m/>
    <n v="84"/>
    <n v="22.68"/>
  </r>
  <r>
    <x v="1342"/>
    <s v="CUST0214"/>
    <x v="1"/>
    <x v="1"/>
    <x v="2"/>
    <s v="Semi-Secured"/>
    <n v="84.67"/>
    <n v="9.6999999999999993"/>
    <n v="0.98499999999999999"/>
    <n v="1.1049"/>
    <x v="1"/>
    <n v="651"/>
    <s v="Rejected"/>
    <s v="27-06-2022"/>
    <m/>
    <n v="120"/>
    <n v="0"/>
  </r>
  <r>
    <x v="1343"/>
    <s v="CUST0192"/>
    <x v="2"/>
    <x v="4"/>
    <x v="3"/>
    <s v="Unsecured"/>
    <n v="88.41"/>
    <n v="12.17"/>
    <n v="1.1233"/>
    <n v="0.98399999999999999"/>
    <x v="1"/>
    <n v="731"/>
    <s v="approved"/>
    <s v="24-06-2024"/>
    <s v="01-07-2024"/>
    <n v="240"/>
    <n v="0"/>
  </r>
  <r>
    <x v="1344"/>
    <s v="CUST0478"/>
    <x v="9"/>
    <x v="1"/>
    <x v="5"/>
    <s v="Secured"/>
    <n v="9.3000000000000007"/>
    <n v="10.15"/>
    <n v="0.15670000000000001"/>
    <n v="0.23649999999999999"/>
    <x v="2"/>
    <n v="878"/>
    <s v="approved"/>
    <s v="20-11-2023"/>
    <s v="22-11-2023"/>
    <n v="48"/>
    <n v="4.38"/>
  </r>
  <r>
    <x v="1345"/>
    <s v="CUST0172"/>
    <x v="9"/>
    <x v="3"/>
    <x v="0"/>
    <s v="Semi-Secured"/>
    <n v="82.33"/>
    <n v="17.59"/>
    <n v="0.56610000000000005"/>
    <n v="1.4618"/>
    <x v="0"/>
    <n v="800"/>
    <s v="Rejected"/>
    <s v="24-07-2022"/>
    <m/>
    <n v="120"/>
    <n v="74.55"/>
  </r>
  <r>
    <x v="1346"/>
    <s v="CUST0401"/>
    <x v="6"/>
    <x v="2"/>
    <x v="5"/>
    <s v="Semi-Secured"/>
    <n v="95.77"/>
    <n v="11.29"/>
    <n v="1.8230999999999999"/>
    <n v="2.0960999999999999"/>
    <x v="3"/>
    <n v="579"/>
    <s v="Rejected"/>
    <s v="27-01-2024"/>
    <m/>
    <n v="60"/>
    <n v="59.06"/>
  </r>
  <r>
    <x v="1347"/>
    <s v="CUST0024"/>
    <x v="1"/>
    <x v="2"/>
    <x v="2"/>
    <s v="Semi-Secured"/>
    <n v="24.52"/>
    <n v="8.9600000000000009"/>
    <n v="0.25569999999999998"/>
    <n v="0.39400000000000002"/>
    <x v="0"/>
    <n v="832"/>
    <s v="approved"/>
    <s v="13-08-2024"/>
    <s v="16-08-2024"/>
    <n v="84"/>
    <n v="15.09"/>
  </r>
  <r>
    <x v="1348"/>
    <s v="CUST0150"/>
    <x v="4"/>
    <x v="0"/>
    <x v="0"/>
    <s v="Unsecured"/>
    <n v="63.24"/>
    <n v="8.44"/>
    <n v="1.1233"/>
    <n v="1.5569999999999999"/>
    <x v="4"/>
    <n v="677"/>
    <s v="approved"/>
    <s v="02-02-2024"/>
    <s v="06-02-2024"/>
    <n v="48"/>
    <n v="55.53"/>
  </r>
  <r>
    <x v="1349"/>
    <s v="CUST0335"/>
    <x v="1"/>
    <x v="2"/>
    <x v="3"/>
    <s v="Unsecured"/>
    <n v="12.75"/>
    <n v="11.03"/>
    <n v="0.14180000000000001"/>
    <n v="0.59440000000000004"/>
    <x v="0"/>
    <n v="745"/>
    <s v="approved"/>
    <s v="17-09-2022"/>
    <s v="24-09-2022"/>
    <n v="24"/>
    <n v="11.06"/>
  </r>
  <r>
    <x v="1350"/>
    <s v="CUST0466"/>
    <x v="0"/>
    <x v="4"/>
    <x v="2"/>
    <s v="Semi-Secured"/>
    <n v="12.04"/>
    <n v="15.04"/>
    <n v="7.5300000000000006E-2"/>
    <n v="1.0869"/>
    <x v="2"/>
    <n v="709"/>
    <s v="approved"/>
    <s v="14-04-2023"/>
    <s v="28-04-2023"/>
    <n v="12"/>
    <n v="7.53"/>
  </r>
  <r>
    <x v="1351"/>
    <s v="CUST0127"/>
    <x v="2"/>
    <x v="2"/>
    <x v="1"/>
    <s v="Unsecured"/>
    <n v="44.82"/>
    <n v="12.29"/>
    <n v="0.54949999999999999"/>
    <n v="3.9883000000000002"/>
    <x v="4"/>
    <n v="560"/>
    <s v="Rejected"/>
    <s v="18-11-2024"/>
    <m/>
    <n v="12"/>
    <n v="30.48"/>
  </r>
  <r>
    <x v="1352"/>
    <s v="CUST0150"/>
    <x v="3"/>
    <x v="2"/>
    <x v="0"/>
    <s v="Semi-Secured"/>
    <n v="84.21"/>
    <n v="17"/>
    <n v="0.4924"/>
    <n v="2.0928"/>
    <x v="4"/>
    <n v="576"/>
    <s v="approved"/>
    <s v="30-12-2022"/>
    <s v="31-12-2022"/>
    <n v="60"/>
    <n v="17.79"/>
  </r>
  <r>
    <x v="1353"/>
    <s v="CUST0267"/>
    <x v="6"/>
    <x v="2"/>
    <x v="3"/>
    <s v="Semi-Secured"/>
    <n v="61.68"/>
    <n v="15.69"/>
    <n v="0.59489999999999998"/>
    <n v="1.2141999999999999"/>
    <x v="1"/>
    <n v="840"/>
    <s v="Rejected"/>
    <s v="10-10-2023"/>
    <m/>
    <n v="84"/>
    <n v="0"/>
  </r>
  <r>
    <x v="1354"/>
    <s v="CUST0204"/>
    <x v="9"/>
    <x v="4"/>
    <x v="0"/>
    <s v="Secured"/>
    <n v="27.95"/>
    <n v="15.41"/>
    <n v="0.22600000000000001"/>
    <n v="0.45800000000000002"/>
    <x v="0"/>
    <n v="854"/>
    <s v="Rejected "/>
    <s v="14-12-2023"/>
    <m/>
    <n v="120"/>
    <n v="9.8699999999999992"/>
  </r>
  <r>
    <x v="1355"/>
    <s v="CUST0075"/>
    <x v="6"/>
    <x v="1"/>
    <x v="5"/>
    <s v="Semi-Secured"/>
    <n v="10.53"/>
    <n v="10.18"/>
    <n v="0.1394"/>
    <n v="0.3407"/>
    <x v="0"/>
    <n v="823"/>
    <s v="Rejected"/>
    <s v="27-05-2022"/>
    <m/>
    <n v="36"/>
    <n v="1.49"/>
  </r>
  <r>
    <x v="1356"/>
    <s v="CUST0126"/>
    <x v="7"/>
    <x v="1"/>
    <x v="1"/>
    <s v="Secured"/>
    <n v="55"/>
    <n v="7.53"/>
    <n v="0.46889999999999998"/>
    <n v="0.44409999999999999"/>
    <x v="3"/>
    <n v="735"/>
    <s v="Rejected"/>
    <s v="22-12-2022"/>
    <m/>
    <n v="240"/>
    <n v="6.97"/>
  </r>
  <r>
    <x v="1357"/>
    <s v="CUST0375"/>
    <x v="8"/>
    <x v="1"/>
    <x v="5"/>
    <s v="Secured"/>
    <n v="72.64"/>
    <n v="9.94"/>
    <n v="1.2797000000000001"/>
    <n v="1.8402000000000001"/>
    <x v="2"/>
    <n v="652"/>
    <s v="approved"/>
    <s v="26-06-2022"/>
    <s v="07-07-2022"/>
    <n v="48"/>
    <n v="65.209999999999994"/>
  </r>
  <r>
    <x v="1358"/>
    <s v="CUST0195"/>
    <x v="4"/>
    <x v="0"/>
    <x v="3"/>
    <s v="Semi-Secured"/>
    <n v="51.52"/>
    <n v="14.63"/>
    <n v="0.5887"/>
    <n v="1.7766"/>
    <x v="1"/>
    <n v="828"/>
    <s v="approved"/>
    <s v="17-02-2022"/>
    <s v="23-02-2022"/>
    <n v="36"/>
    <n v="0"/>
  </r>
  <r>
    <x v="1359"/>
    <s v="CUST0368"/>
    <x v="8"/>
    <x v="0"/>
    <x v="3"/>
    <s v="Secured"/>
    <n v="46.22"/>
    <n v="10.46"/>
    <n v="0.48430000000000001"/>
    <n v="4.0734000000000004"/>
    <x v="2"/>
    <n v="886"/>
    <s v="approved"/>
    <s v="19-10-2023"/>
    <s v="21-10-2023"/>
    <n v="12"/>
    <n v="11.71"/>
  </r>
  <r>
    <x v="1360"/>
    <s v="CUST0042"/>
    <x v="8"/>
    <x v="2"/>
    <x v="1"/>
    <s v="Semi-Secured"/>
    <n v="27.22"/>
    <n v="11.48"/>
    <n v="0.51780000000000004"/>
    <n v="0.38240000000000002"/>
    <x v="2"/>
    <n v="892"/>
    <s v="approved"/>
    <s v="18-10-2022"/>
    <s v="28-10-2022"/>
    <n v="120"/>
    <n v="11.87"/>
  </r>
  <r>
    <x v="1361"/>
    <s v="CUST0308"/>
    <x v="1"/>
    <x v="1"/>
    <x v="3"/>
    <s v="Unsecured"/>
    <n v="8.75"/>
    <n v="15.58"/>
    <n v="0.1502"/>
    <n v="0.11899999999999999"/>
    <x v="2"/>
    <n v="596"/>
    <s v="approved"/>
    <s v="17-10-2022"/>
    <s v="31-10-2022"/>
    <n v="240"/>
    <n v="4.04"/>
  </r>
  <r>
    <x v="1362"/>
    <s v="CUST0069"/>
    <x v="2"/>
    <x v="1"/>
    <x v="3"/>
    <s v="Semi-Secured"/>
    <n v="22.66"/>
    <n v="11.5"/>
    <n v="0.18379999999999999"/>
    <n v="1.0613999999999999"/>
    <x v="3"/>
    <n v="608"/>
    <s v="approved"/>
    <s v="10-12-2024"/>
    <s v="18-12-2024"/>
    <n v="24"/>
    <n v="16.66"/>
  </r>
  <r>
    <x v="1363"/>
    <s v="CUST0374"/>
    <x v="1"/>
    <x v="4"/>
    <x v="0"/>
    <s v="Semi-Secured"/>
    <n v="92.84"/>
    <n v="10.68"/>
    <n v="0.99450000000000005"/>
    <n v="4.3132999999999999"/>
    <x v="4"/>
    <n v="725"/>
    <s v="Under Review"/>
    <s v="11-03-2024"/>
    <m/>
    <n v="24"/>
    <n v="79.180000000000007"/>
  </r>
  <r>
    <x v="1364"/>
    <s v="CUST0373"/>
    <x v="6"/>
    <x v="0"/>
    <x v="4"/>
    <s v="Semi-Secured"/>
    <n v="11.93"/>
    <n v="12.08"/>
    <n v="7.6999999999999999E-2"/>
    <n v="0.26590000000000003"/>
    <x v="3"/>
    <n v="662"/>
    <s v="Rejected "/>
    <s v="29-07-2022"/>
    <m/>
    <n v="60"/>
    <n v="4.99"/>
  </r>
  <r>
    <x v="1365"/>
    <s v="CUST0308"/>
    <x v="2"/>
    <x v="2"/>
    <x v="0"/>
    <s v="Unsecured"/>
    <n v="21.51"/>
    <n v="10.38"/>
    <n v="0.1163"/>
    <n v="0.46110000000000001"/>
    <x v="0"/>
    <n v="596"/>
    <s v="Under Review"/>
    <s v="12-02-2024"/>
    <m/>
    <n v="60"/>
    <n v="12"/>
  </r>
  <r>
    <x v="1366"/>
    <s v="CUST0463"/>
    <x v="0"/>
    <x v="0"/>
    <x v="2"/>
    <s v="Unsecured"/>
    <n v="55.57"/>
    <n v="10.039999999999999"/>
    <n v="0.3014"/>
    <n v="0.53769999999999996"/>
    <x v="3"/>
    <n v="608"/>
    <s v="approved"/>
    <s v="12-04-2023"/>
    <s v="19-04-2023"/>
    <n v="240"/>
    <n v="39.99"/>
  </r>
  <r>
    <x v="1367"/>
    <s v="CUST0177"/>
    <x v="4"/>
    <x v="4"/>
    <x v="0"/>
    <s v="Secured"/>
    <n v="78.17"/>
    <n v="17.93"/>
    <n v="0.52410000000000001"/>
    <n v="2.8233000000000001"/>
    <x v="0"/>
    <n v="864"/>
    <s v="approved"/>
    <s v="25-02-2024"/>
    <s v="02-03-2024"/>
    <n v="36"/>
    <n v="47.57"/>
  </r>
  <r>
    <x v="1368"/>
    <s v="CUST0136"/>
    <x v="9"/>
    <x v="1"/>
    <x v="0"/>
    <s v="Semi-Secured"/>
    <n v="15.37"/>
    <n v="13.48"/>
    <n v="0.11609999999999999"/>
    <n v="0.18540000000000001"/>
    <x v="3"/>
    <n v="608"/>
    <s v="Under Review"/>
    <s v="09-09-2024"/>
    <m/>
    <n v="240"/>
    <n v="3.16"/>
  </r>
  <r>
    <x v="1369"/>
    <s v="CUST0059"/>
    <x v="0"/>
    <x v="2"/>
    <x v="3"/>
    <s v="Semi-Secured"/>
    <n v="6.29"/>
    <n v="11.18"/>
    <n v="7.3700000000000002E-2"/>
    <n v="6.5699999999999995E-2"/>
    <x v="4"/>
    <n v="702"/>
    <s v="approved"/>
    <s v="04-09-2024"/>
    <s v="19-09-2024"/>
    <n v="240"/>
    <n v="2.15"/>
  </r>
  <r>
    <x v="1370"/>
    <s v="CUST0030"/>
    <x v="3"/>
    <x v="4"/>
    <x v="2"/>
    <s v="Secured"/>
    <n v="49.54"/>
    <n v="13.51"/>
    <n v="0.55179999999999996"/>
    <n v="0.91500000000000004"/>
    <x v="0"/>
    <n v="811"/>
    <s v="Under Review"/>
    <s v="24-11-2024"/>
    <m/>
    <n v="84"/>
    <n v="36.020000000000003"/>
  </r>
  <r>
    <x v="1371"/>
    <s v="CUST0053"/>
    <x v="9"/>
    <x v="1"/>
    <x v="1"/>
    <s v="Unsecured"/>
    <n v="21.91"/>
    <n v="16.899999999999999"/>
    <n v="0.39389999999999997"/>
    <n v="0.44650000000000001"/>
    <x v="0"/>
    <n v="674"/>
    <s v="approved"/>
    <s v="15-04-2024"/>
    <s v="19-04-2024"/>
    <n v="84"/>
    <n v="17.63"/>
  </r>
  <r>
    <x v="1372"/>
    <s v="CUST0490"/>
    <x v="3"/>
    <x v="3"/>
    <x v="3"/>
    <s v="Secured"/>
    <n v="74.739999999999995"/>
    <n v="8.64"/>
    <n v="1.0426"/>
    <n v="0.93230000000000002"/>
    <x v="3"/>
    <n v="849"/>
    <s v="approved"/>
    <s v="04-11-2024"/>
    <s v="06-11-2024"/>
    <n v="120"/>
    <n v="13.11"/>
  </r>
  <r>
    <x v="1373"/>
    <s v="CUST0437"/>
    <x v="4"/>
    <x v="2"/>
    <x v="5"/>
    <s v="Secured"/>
    <n v="39.799999999999997"/>
    <n v="9.33"/>
    <n v="0.2273"/>
    <n v="0.99670000000000003"/>
    <x v="1"/>
    <n v="805"/>
    <s v="approved"/>
    <s v="22-05-2024"/>
    <s v="30-05-2024"/>
    <n v="48"/>
    <n v="0"/>
  </r>
  <r>
    <x v="1374"/>
    <s v="CUST0357"/>
    <x v="1"/>
    <x v="0"/>
    <x v="3"/>
    <s v="Secured"/>
    <n v="80.45"/>
    <n v="12.14"/>
    <n v="0.54769999999999996"/>
    <n v="2.1240999999999999"/>
    <x v="1"/>
    <n v="796"/>
    <s v="approved"/>
    <s v="15-12-2024"/>
    <s v="21-12-2024"/>
    <n v="48"/>
    <n v="0"/>
  </r>
  <r>
    <x v="1375"/>
    <s v="CUST0435"/>
    <x v="9"/>
    <x v="3"/>
    <x v="0"/>
    <s v="Semi-Secured"/>
    <n v="83.64"/>
    <n v="14.9"/>
    <n v="1.1727000000000001"/>
    <n v="1.9854000000000001"/>
    <x v="4"/>
    <n v="863"/>
    <s v="approved"/>
    <s v="13-11-2023"/>
    <s v="22-11-2023"/>
    <n v="60"/>
    <n v="24.35"/>
  </r>
  <r>
    <x v="1376"/>
    <s v="CUST0421"/>
    <x v="6"/>
    <x v="2"/>
    <x v="5"/>
    <s v="Semi-Secured"/>
    <n v="76.09"/>
    <n v="12.8"/>
    <n v="0.69830000000000003"/>
    <n v="2.0337999999999998"/>
    <x v="2"/>
    <n v="684"/>
    <s v="Rejected "/>
    <s v="12-11-2022"/>
    <m/>
    <n v="48"/>
    <n v="17.02"/>
  </r>
  <r>
    <x v="1377"/>
    <s v="CUST0176"/>
    <x v="8"/>
    <x v="1"/>
    <x v="4"/>
    <s v="Secured"/>
    <n v="83.53"/>
    <n v="9.5299999999999994"/>
    <n v="1.1164000000000001"/>
    <n v="3.8363999999999998"/>
    <x v="4"/>
    <n v="828"/>
    <s v="approved"/>
    <s v="12-05-2024"/>
    <s v="27-05-2024"/>
    <n v="24"/>
    <n v="21.1"/>
  </r>
  <r>
    <x v="1378"/>
    <s v="CUST0094"/>
    <x v="6"/>
    <x v="1"/>
    <x v="1"/>
    <s v="Secured"/>
    <n v="69.930000000000007"/>
    <n v="13.79"/>
    <n v="0.62360000000000004"/>
    <n v="1.6194999999999999"/>
    <x v="1"/>
    <n v="714"/>
    <s v="Rejected"/>
    <s v="31-05-2023"/>
    <m/>
    <n v="60"/>
    <n v="0"/>
  </r>
  <r>
    <x v="1379"/>
    <s v="CUST0200"/>
    <x v="6"/>
    <x v="0"/>
    <x v="5"/>
    <s v="Secured"/>
    <n v="1.86"/>
    <n v="12.67"/>
    <n v="2.0500000000000001E-2"/>
    <n v="3.3500000000000002E-2"/>
    <x v="2"/>
    <n v="835"/>
    <s v="approved"/>
    <s v="27-05-2024"/>
    <s v="08-06-2024"/>
    <n v="84"/>
    <n v="1.23"/>
  </r>
  <r>
    <x v="1380"/>
    <s v="CUST0276"/>
    <x v="0"/>
    <x v="4"/>
    <x v="0"/>
    <s v="Unsecured"/>
    <n v="91.55"/>
    <n v="18.34"/>
    <n v="1.2971999999999999"/>
    <n v="3.3254000000000001"/>
    <x v="1"/>
    <n v="891"/>
    <s v="approved"/>
    <s v="17-09-2024"/>
    <s v="28-09-2024"/>
    <n v="36"/>
    <n v="0"/>
  </r>
  <r>
    <x v="1381"/>
    <s v="CUST0334"/>
    <x v="8"/>
    <x v="1"/>
    <x v="3"/>
    <s v="Semi-Secured"/>
    <n v="7.37"/>
    <n v="9.8699999999999992"/>
    <n v="0.1056"/>
    <n v="0.1865"/>
    <x v="0"/>
    <n v="866"/>
    <s v="approved"/>
    <s v="28-02-2022"/>
    <s v="08-03-2022"/>
    <n v="48"/>
    <n v="5.07"/>
  </r>
  <r>
    <x v="1382"/>
    <s v="CUST0362"/>
    <x v="7"/>
    <x v="0"/>
    <x v="0"/>
    <s v="Secured"/>
    <n v="31.26"/>
    <n v="14.61"/>
    <n v="0.50090000000000001"/>
    <n v="0.73729999999999996"/>
    <x v="1"/>
    <n v="552"/>
    <s v="Rejected "/>
    <s v="11-12-2024"/>
    <m/>
    <n v="60"/>
    <n v="0"/>
  </r>
  <r>
    <x v="1383"/>
    <s v="CUST0118"/>
    <x v="9"/>
    <x v="1"/>
    <x v="0"/>
    <s v="Secured"/>
    <n v="19.3"/>
    <n v="10.94"/>
    <n v="0.35759999999999997"/>
    <n v="0.89900000000000002"/>
    <x v="2"/>
    <n v="855"/>
    <s v="approved"/>
    <s v="27-09-2023"/>
    <s v="02-10-2023"/>
    <n v="24"/>
    <n v="6.33"/>
  </r>
  <r>
    <x v="1384"/>
    <s v="CUST0447"/>
    <x v="7"/>
    <x v="4"/>
    <x v="0"/>
    <s v="Semi-Secured"/>
    <n v="4.05"/>
    <n v="10.19"/>
    <n v="7.1099999999999997E-2"/>
    <n v="6.7599999999999993E-2"/>
    <x v="1"/>
    <n v="656"/>
    <s v="Rejected "/>
    <s v="23-09-2023"/>
    <m/>
    <n v="84"/>
    <n v="0"/>
  </r>
  <r>
    <x v="1385"/>
    <s v="CUST0458"/>
    <x v="8"/>
    <x v="0"/>
    <x v="0"/>
    <s v="Semi-Secured"/>
    <n v="51.96"/>
    <n v="18.28"/>
    <n v="0.58440000000000003"/>
    <n v="1.3273999999999999"/>
    <x v="1"/>
    <n v="707"/>
    <s v="approved"/>
    <s v="07-08-2023"/>
    <s v="09-08-2023"/>
    <n v="60"/>
    <n v="0"/>
  </r>
  <r>
    <x v="1386"/>
    <s v="CUST0318"/>
    <x v="5"/>
    <x v="2"/>
    <x v="0"/>
    <s v="Secured"/>
    <n v="89.83"/>
    <n v="11.02"/>
    <n v="1.5686"/>
    <n v="2.9418000000000002"/>
    <x v="4"/>
    <n v="782"/>
    <s v="Under Review"/>
    <s v="11-07-2022"/>
    <m/>
    <n v="36"/>
    <n v="61.24"/>
  </r>
  <r>
    <x v="1387"/>
    <s v="CUST0423"/>
    <x v="1"/>
    <x v="1"/>
    <x v="1"/>
    <s v="Semi-Secured"/>
    <n v="90.28"/>
    <n v="7.8"/>
    <n v="0.72170000000000001"/>
    <n v="1.0858000000000001"/>
    <x v="4"/>
    <n v="885"/>
    <s v="approved"/>
    <s v="02-07-2023"/>
    <s v="05-07-2023"/>
    <n v="120"/>
    <n v="66.53"/>
  </r>
  <r>
    <x v="1388"/>
    <s v="CUST0325"/>
    <x v="1"/>
    <x v="4"/>
    <x v="3"/>
    <s v="Unsecured"/>
    <n v="71.400000000000006"/>
    <n v="14.8"/>
    <n v="1.4269000000000001"/>
    <n v="2.4681000000000002"/>
    <x v="3"/>
    <n v="894"/>
    <s v="approved"/>
    <s v="12-12-2023"/>
    <s v="16-12-2023"/>
    <n v="36"/>
    <n v="21.2"/>
  </r>
  <r>
    <x v="1389"/>
    <s v="CUST0048"/>
    <x v="8"/>
    <x v="2"/>
    <x v="2"/>
    <s v="Semi-Secured"/>
    <n v="68"/>
    <n v="16.22"/>
    <n v="1.1391"/>
    <n v="1.6616"/>
    <x v="3"/>
    <n v="611"/>
    <s v="Under Review"/>
    <s v="01-11-2022"/>
    <m/>
    <n v="60"/>
    <n v="23.8"/>
  </r>
  <r>
    <x v="1390"/>
    <s v="CUST0263"/>
    <x v="6"/>
    <x v="3"/>
    <x v="3"/>
    <s v="Secured"/>
    <n v="20.96"/>
    <n v="13.19"/>
    <n v="0.2949"/>
    <n v="0.56430000000000002"/>
    <x v="4"/>
    <n v="858"/>
    <s v="Rejected"/>
    <s v="25-08-2024"/>
    <m/>
    <n v="48"/>
    <n v="8.6999999999999993"/>
  </r>
  <r>
    <x v="1391"/>
    <s v="CUST0196"/>
    <x v="2"/>
    <x v="2"/>
    <x v="4"/>
    <s v="Semi-Secured"/>
    <n v="4.6900000000000004"/>
    <n v="16.39"/>
    <n v="8.0600000000000005E-2"/>
    <n v="0.1658"/>
    <x v="4"/>
    <n v="749"/>
    <s v="Rejected"/>
    <s v="28-12-2022"/>
    <m/>
    <n v="36"/>
    <n v="2"/>
  </r>
  <r>
    <x v="1392"/>
    <s v="CUST0169"/>
    <x v="3"/>
    <x v="0"/>
    <x v="3"/>
    <s v="Unsecured"/>
    <n v="21.22"/>
    <n v="7.74"/>
    <n v="0.3805"/>
    <n v="0.66239999999999999"/>
    <x v="2"/>
    <n v="631"/>
    <s v="Rejected "/>
    <s v="07-12-2024"/>
    <m/>
    <n v="36"/>
    <n v="16.68"/>
  </r>
  <r>
    <x v="1393"/>
    <s v="CUST0451"/>
    <x v="0"/>
    <x v="0"/>
    <x v="2"/>
    <s v="Semi-Secured"/>
    <n v="43.27"/>
    <n v="17.11"/>
    <n v="0.49020000000000002"/>
    <n v="0.88700000000000001"/>
    <x v="3"/>
    <n v="797"/>
    <s v="Under Review"/>
    <s v="16-07-2022"/>
    <m/>
    <n v="84"/>
    <n v="35.200000000000003"/>
  </r>
  <r>
    <x v="1394"/>
    <s v="CUST0133"/>
    <x v="0"/>
    <x v="0"/>
    <x v="5"/>
    <s v="Semi-Secured"/>
    <n v="20.94"/>
    <n v="14.01"/>
    <n v="0.28960000000000002"/>
    <n v="0.48730000000000001"/>
    <x v="3"/>
    <n v="571"/>
    <s v="approved"/>
    <s v="07-11-2024"/>
    <s v="15-11-2024"/>
    <n v="60"/>
    <n v="5.87"/>
  </r>
  <r>
    <x v="1395"/>
    <s v="CUST0374"/>
    <x v="4"/>
    <x v="1"/>
    <x v="0"/>
    <s v="Unsecured"/>
    <n v="52.12"/>
    <n v="12.45"/>
    <n v="0.68189999999999995"/>
    <n v="1.1713"/>
    <x v="0"/>
    <n v="725"/>
    <s v="approved"/>
    <s v="16-04-2024"/>
    <s v="28-04-2024"/>
    <n v="60"/>
    <n v="9.93"/>
  </r>
  <r>
    <x v="1396"/>
    <s v="CUST0012"/>
    <x v="2"/>
    <x v="2"/>
    <x v="1"/>
    <s v="Secured"/>
    <n v="84.78"/>
    <n v="17.489999999999998"/>
    <n v="0.52659999999999996"/>
    <n v="2.4679000000000002"/>
    <x v="2"/>
    <n v="566"/>
    <s v="Under Review"/>
    <s v="06-07-2024"/>
    <m/>
    <n v="48"/>
    <n v="15.87"/>
  </r>
  <r>
    <x v="1397"/>
    <s v="CUST0215"/>
    <x v="2"/>
    <x v="3"/>
    <x v="1"/>
    <s v="Semi-Secured"/>
    <n v="34.53"/>
    <n v="13.06"/>
    <n v="0.66139999999999999"/>
    <n v="1.6426000000000001"/>
    <x v="0"/>
    <n v="716"/>
    <s v="approved"/>
    <s v="23-08-2023"/>
    <s v="28-08-2023"/>
    <n v="24"/>
    <n v="19.98"/>
  </r>
  <r>
    <x v="1398"/>
    <s v="CUST0146"/>
    <x v="6"/>
    <x v="3"/>
    <x v="5"/>
    <s v="Semi-Secured"/>
    <n v="98.35"/>
    <n v="11.1"/>
    <n v="1.7943"/>
    <n v="2.1433"/>
    <x v="4"/>
    <n v="713"/>
    <s v="approved"/>
    <s v="18-11-2023"/>
    <s v="01-12-2023"/>
    <n v="60"/>
    <n v="44.02"/>
  </r>
  <r>
    <x v="1399"/>
    <s v="CUST0486"/>
    <x v="6"/>
    <x v="1"/>
    <x v="4"/>
    <s v="Unsecured"/>
    <n v="5.51"/>
    <n v="15.74"/>
    <n v="4.9399999999999999E-2"/>
    <n v="0.193"/>
    <x v="2"/>
    <n v="628"/>
    <s v="approved"/>
    <s v="28-05-2022"/>
    <s v="05-06-2022"/>
    <n v="36"/>
    <n v="4.45"/>
  </r>
  <r>
    <x v="1400"/>
    <s v="CUST0170"/>
    <x v="0"/>
    <x v="0"/>
    <x v="4"/>
    <s v="Secured"/>
    <n v="84.6"/>
    <n v="18.28"/>
    <n v="1.2890999999999999"/>
    <n v="2.4975000000000001"/>
    <x v="2"/>
    <n v="860"/>
    <s v="Under Review"/>
    <s v="01-10-2024"/>
    <m/>
    <n v="48"/>
    <n v="39.229999999999997"/>
  </r>
  <r>
    <x v="1401"/>
    <s v="CUST0426"/>
    <x v="7"/>
    <x v="2"/>
    <x v="1"/>
    <s v="Semi-Secured"/>
    <n v="41.72"/>
    <n v="13.19"/>
    <n v="0.38850000000000001"/>
    <n v="1.1232"/>
    <x v="0"/>
    <n v="892"/>
    <s v="approved"/>
    <s v="17-04-2022"/>
    <s v="28-04-2022"/>
    <n v="48"/>
    <n v="17.84"/>
  </r>
  <r>
    <x v="1402"/>
    <s v="CUST0010"/>
    <x v="8"/>
    <x v="0"/>
    <x v="1"/>
    <s v="Secured"/>
    <n v="44.49"/>
    <n v="14.11"/>
    <n v="0.27850000000000003"/>
    <n v="1.2181999999999999"/>
    <x v="1"/>
    <n v="820"/>
    <s v="Under Review"/>
    <s v="28-10-2024"/>
    <m/>
    <n v="48"/>
    <n v="0"/>
  </r>
  <r>
    <x v="1403"/>
    <s v="CUST0445"/>
    <x v="0"/>
    <x v="1"/>
    <x v="4"/>
    <s v="Semi-Secured"/>
    <n v="38.229999999999997"/>
    <n v="17.309999999999999"/>
    <n v="0.41320000000000001"/>
    <n v="0.67200000000000004"/>
    <x v="3"/>
    <n v="610"/>
    <s v="approved"/>
    <s v="02-02-2023"/>
    <s v="14-02-2023"/>
    <n v="120"/>
    <n v="17.55"/>
  </r>
  <r>
    <x v="1404"/>
    <s v="CUST0109"/>
    <x v="4"/>
    <x v="3"/>
    <x v="3"/>
    <s v="Semi-Secured"/>
    <n v="78.31"/>
    <n v="15.63"/>
    <n v="0.67889999999999995"/>
    <n v="3.8205"/>
    <x v="2"/>
    <n v="871"/>
    <s v="approved"/>
    <s v="05-11-2022"/>
    <s v="09-11-2022"/>
    <n v="24"/>
    <n v="22.63"/>
  </r>
  <r>
    <x v="1405"/>
    <s v="CUST0245"/>
    <x v="9"/>
    <x v="1"/>
    <x v="2"/>
    <s v="Secured"/>
    <n v="88.7"/>
    <n v="17.03"/>
    <n v="1.0568"/>
    <n v="1.5432999999999999"/>
    <x v="3"/>
    <n v="763"/>
    <s v="Rejected "/>
    <s v="26-04-2024"/>
    <m/>
    <n v="120"/>
    <n v="75.989999999999995"/>
  </r>
  <r>
    <x v="1406"/>
    <s v="CUST0228"/>
    <x v="5"/>
    <x v="3"/>
    <x v="0"/>
    <s v="Secured"/>
    <n v="51.43"/>
    <n v="13.6"/>
    <n v="0.94099999999999995"/>
    <n v="0.67110000000000003"/>
    <x v="0"/>
    <n v="798"/>
    <s v="Under Review"/>
    <s v="12-10-2024"/>
    <m/>
    <n v="180"/>
    <n v="47.38"/>
  </r>
  <r>
    <x v="1407"/>
    <s v="CUST0351"/>
    <x v="7"/>
    <x v="4"/>
    <x v="4"/>
    <s v="Semi-Secured"/>
    <n v="71.569999999999993"/>
    <n v="11.4"/>
    <n v="0.56210000000000004"/>
    <n v="0.83150000000000002"/>
    <x v="4"/>
    <n v="892"/>
    <s v="approved"/>
    <s v="07-05-2023"/>
    <s v="15-05-2023"/>
    <n v="180"/>
    <n v="30.84"/>
  </r>
  <r>
    <x v="1408"/>
    <s v="CUST0013"/>
    <x v="7"/>
    <x v="4"/>
    <x v="1"/>
    <s v="Unsecured"/>
    <n v="42.7"/>
    <n v="10.89"/>
    <n v="0.49859999999999999"/>
    <n v="1.1012999999999999"/>
    <x v="4"/>
    <n v="792"/>
    <s v="approved"/>
    <s v="05-06-2022"/>
    <s v="11-06-2022"/>
    <n v="48"/>
    <n v="31.65"/>
  </r>
  <r>
    <x v="1409"/>
    <s v="CUST0107"/>
    <x v="9"/>
    <x v="2"/>
    <x v="5"/>
    <s v="Secured"/>
    <n v="79.09"/>
    <n v="8.01"/>
    <n v="1.4052"/>
    <n v="6.8803000000000001"/>
    <x v="0"/>
    <n v="755"/>
    <s v="Under Review"/>
    <s v="26-03-2024"/>
    <m/>
    <n v="12"/>
    <n v="31.91"/>
  </r>
  <r>
    <x v="1410"/>
    <s v="CUST0149"/>
    <x v="7"/>
    <x v="3"/>
    <x v="2"/>
    <s v="Semi-Secured"/>
    <n v="98.34"/>
    <n v="14.7"/>
    <n v="1.1152"/>
    <n v="2.7219000000000002"/>
    <x v="4"/>
    <n v="855"/>
    <s v="Rejected"/>
    <s v="15-02-2023"/>
    <m/>
    <n v="48"/>
    <n v="82.13"/>
  </r>
  <r>
    <x v="1411"/>
    <s v="CUST0017"/>
    <x v="9"/>
    <x v="0"/>
    <x v="4"/>
    <s v="Unsecured"/>
    <n v="3.86"/>
    <n v="15.61"/>
    <n v="2.3400000000000001E-2"/>
    <n v="0.1086"/>
    <x v="4"/>
    <n v="579"/>
    <s v="approved"/>
    <s v="11-01-2024"/>
    <s v="25-01-2024"/>
    <n v="48"/>
    <n v="1.77"/>
  </r>
  <r>
    <x v="1412"/>
    <s v="CUST0307"/>
    <x v="5"/>
    <x v="2"/>
    <x v="5"/>
    <s v="Semi-Secured"/>
    <n v="40.51"/>
    <n v="8.3800000000000008"/>
    <n v="0.5353"/>
    <n v="0.6391"/>
    <x v="2"/>
    <n v="830"/>
    <s v="Rejected"/>
    <s v="06-07-2024"/>
    <m/>
    <n v="84"/>
    <n v="31.17"/>
  </r>
  <r>
    <x v="1413"/>
    <s v="CUST0160"/>
    <x v="7"/>
    <x v="1"/>
    <x v="3"/>
    <s v="Unsecured"/>
    <n v="92.41"/>
    <n v="15.91"/>
    <n v="1.0281"/>
    <n v="1.3513999999999999"/>
    <x v="1"/>
    <n v="752"/>
    <s v="Under Review"/>
    <s v="03-08-2024"/>
    <m/>
    <n v="180"/>
    <n v="0"/>
  </r>
  <r>
    <x v="1414"/>
    <s v="CUST0344"/>
    <x v="2"/>
    <x v="2"/>
    <x v="2"/>
    <s v="Semi-Secured"/>
    <n v="61.8"/>
    <n v="15.33"/>
    <n v="0.65090000000000003"/>
    <n v="1.204"/>
    <x v="2"/>
    <n v="719"/>
    <s v="approved"/>
    <s v="07-02-2024"/>
    <s v="08-02-2024"/>
    <n v="84"/>
    <n v="33.85"/>
  </r>
  <r>
    <x v="1415"/>
    <s v="CUST0085"/>
    <x v="6"/>
    <x v="4"/>
    <x v="1"/>
    <s v="Semi-Secured"/>
    <n v="18.87"/>
    <n v="12.96"/>
    <n v="0.35139999999999999"/>
    <n v="1.6851"/>
    <x v="4"/>
    <n v="849"/>
    <s v="Under Review"/>
    <s v="12-09-2024"/>
    <m/>
    <n v="12"/>
    <n v="12.8"/>
  </r>
  <r>
    <x v="1416"/>
    <s v="CUST0469"/>
    <x v="1"/>
    <x v="0"/>
    <x v="4"/>
    <s v="Secured"/>
    <n v="36.1"/>
    <n v="8.4700000000000006"/>
    <n v="0.39090000000000003"/>
    <n v="3.1480999999999999"/>
    <x v="4"/>
    <n v="882"/>
    <s v="approved"/>
    <s v="22-09-2023"/>
    <s v="30-09-2023"/>
    <n v="12"/>
    <n v="30.23"/>
  </r>
  <r>
    <x v="1417"/>
    <s v="CUST0047"/>
    <x v="7"/>
    <x v="1"/>
    <x v="0"/>
    <s v="Semi-Secured"/>
    <n v="50.53"/>
    <n v="12.51"/>
    <n v="0.90810000000000002"/>
    <n v="1.6907000000000001"/>
    <x v="1"/>
    <n v="896"/>
    <s v="Rejected"/>
    <s v="02-11-2023"/>
    <m/>
    <n v="36"/>
    <n v="0"/>
  </r>
  <r>
    <x v="1418"/>
    <s v="CUST0009"/>
    <x v="1"/>
    <x v="4"/>
    <x v="5"/>
    <s v="Unsecured"/>
    <n v="64.87"/>
    <n v="18.41"/>
    <n v="0.84709999999999996"/>
    <n v="1.1859999999999999"/>
    <x v="0"/>
    <n v="707"/>
    <s v="Under Review"/>
    <s v="14-10-2024"/>
    <m/>
    <n v="120"/>
    <n v="32.9"/>
  </r>
  <r>
    <x v="1419"/>
    <s v="CUST0105"/>
    <x v="3"/>
    <x v="0"/>
    <x v="5"/>
    <s v="Semi-Secured"/>
    <n v="19.600000000000001"/>
    <n v="13.16"/>
    <n v="0.1555"/>
    <n v="0.29449999999999998"/>
    <x v="4"/>
    <n v="667"/>
    <s v="approved"/>
    <s v="10-06-2022"/>
    <s v="16-06-2022"/>
    <n v="120"/>
    <n v="5.46"/>
  </r>
  <r>
    <x v="1420"/>
    <s v="CUST0276"/>
    <x v="3"/>
    <x v="4"/>
    <x v="0"/>
    <s v="Secured"/>
    <n v="49.41"/>
    <n v="11.28"/>
    <n v="0.70850000000000002"/>
    <n v="4.3734000000000002"/>
    <x v="2"/>
    <n v="891"/>
    <s v="approved"/>
    <s v="14-09-2023"/>
    <s v="26-09-2023"/>
    <n v="12"/>
    <n v="42.16"/>
  </r>
  <r>
    <x v="1421"/>
    <s v="CUST0088"/>
    <x v="5"/>
    <x v="1"/>
    <x v="4"/>
    <s v="Unsecured"/>
    <n v="80.959999999999994"/>
    <n v="18.2"/>
    <n v="0.53910000000000002"/>
    <n v="1.3154999999999999"/>
    <x v="4"/>
    <n v="739"/>
    <s v="approved"/>
    <s v="31-12-2022"/>
    <s v="04-01-2023"/>
    <n v="180"/>
    <n v="45.12"/>
  </r>
  <r>
    <x v="1422"/>
    <s v="CUST0113"/>
    <x v="7"/>
    <x v="2"/>
    <x v="5"/>
    <s v="Secured"/>
    <n v="55.23"/>
    <n v="7.95"/>
    <n v="0.3221"/>
    <n v="1.347"/>
    <x v="2"/>
    <n v="583"/>
    <s v="Under Review"/>
    <s v="28-02-2024"/>
    <m/>
    <n v="48"/>
    <n v="14.4"/>
  </r>
  <r>
    <x v="1423"/>
    <s v="CUST0419"/>
    <x v="1"/>
    <x v="3"/>
    <x v="2"/>
    <s v="Secured"/>
    <n v="69.22"/>
    <n v="13.82"/>
    <n v="1.1192"/>
    <n v="1.8853"/>
    <x v="1"/>
    <n v="818"/>
    <s v="approved"/>
    <s v="28-07-2022"/>
    <s v="31-07-2022"/>
    <n v="48"/>
    <n v="0"/>
  </r>
  <r>
    <x v="1424"/>
    <s v="CUST0242"/>
    <x v="6"/>
    <x v="3"/>
    <x v="1"/>
    <s v="Secured"/>
    <n v="30.28"/>
    <n v="9.66"/>
    <n v="0.1895"/>
    <n v="0.49740000000000001"/>
    <x v="4"/>
    <n v="565"/>
    <s v="Rejected"/>
    <s v="21-04-2022"/>
    <m/>
    <n v="84"/>
    <n v="27.54"/>
  </r>
  <r>
    <x v="1425"/>
    <s v="CUST0031"/>
    <x v="7"/>
    <x v="3"/>
    <x v="1"/>
    <s v="Unsecured"/>
    <n v="44.65"/>
    <n v="15.33"/>
    <n v="0.82179999999999997"/>
    <n v="0.72940000000000005"/>
    <x v="4"/>
    <n v="736"/>
    <s v="approved"/>
    <s v="13-09-2023"/>
    <s v="24-09-2023"/>
    <n v="120"/>
    <n v="33.61"/>
  </r>
  <r>
    <x v="1426"/>
    <s v="CUST0430"/>
    <x v="2"/>
    <x v="4"/>
    <x v="0"/>
    <s v="Unsecured"/>
    <n v="33.229999999999997"/>
    <n v="8.82"/>
    <n v="0.44450000000000001"/>
    <n v="1.0539000000000001"/>
    <x v="2"/>
    <n v="806"/>
    <s v="approved"/>
    <s v="21-07-2022"/>
    <s v="24-07-2022"/>
    <n v="36"/>
    <n v="14.81"/>
  </r>
  <r>
    <x v="1427"/>
    <s v="CUST0137"/>
    <x v="3"/>
    <x v="4"/>
    <x v="1"/>
    <s v="Unsecured"/>
    <n v="31.37"/>
    <n v="14.3"/>
    <n v="0.50209999999999999"/>
    <n v="1.5105999999999999"/>
    <x v="1"/>
    <n v="801"/>
    <s v="approved"/>
    <s v="03-08-2022"/>
    <s v="18-08-2022"/>
    <n v="24"/>
    <n v="0"/>
  </r>
  <r>
    <x v="1428"/>
    <s v="CUST0329"/>
    <x v="2"/>
    <x v="2"/>
    <x v="1"/>
    <s v="Secured"/>
    <n v="6.83"/>
    <n v="16.739999999999998"/>
    <n v="0.1061"/>
    <n v="9.8799999999999999E-2"/>
    <x v="3"/>
    <n v="710"/>
    <s v="Rejected"/>
    <s v="28-05-2023"/>
    <m/>
    <n v="240"/>
    <n v="1.46"/>
  </r>
  <r>
    <x v="1429"/>
    <s v="CUST0073"/>
    <x v="2"/>
    <x v="2"/>
    <x v="2"/>
    <s v="Secured"/>
    <n v="69.010000000000005"/>
    <n v="12.99"/>
    <n v="1.3055000000000001"/>
    <n v="1.03"/>
    <x v="3"/>
    <n v="883"/>
    <s v="Rejected "/>
    <s v="20-02-2024"/>
    <m/>
    <n v="120"/>
    <n v="55.92"/>
  </r>
  <r>
    <x v="1430"/>
    <s v="CUST0075"/>
    <x v="9"/>
    <x v="2"/>
    <x v="2"/>
    <s v="Semi-Secured"/>
    <n v="27.83"/>
    <n v="17.760000000000002"/>
    <n v="0.17519999999999999"/>
    <n v="2.5482999999999998"/>
    <x v="1"/>
    <n v="823"/>
    <s v="Under Review"/>
    <s v="17-04-2023"/>
    <m/>
    <n v="12"/>
    <n v="0"/>
  </r>
  <r>
    <x v="1431"/>
    <s v="CUST0325"/>
    <x v="3"/>
    <x v="1"/>
    <x v="2"/>
    <s v="Secured"/>
    <n v="55.58"/>
    <n v="15.24"/>
    <n v="0.40949999999999998"/>
    <n v="5.0228999999999999"/>
    <x v="1"/>
    <n v="894"/>
    <s v="Rejected "/>
    <s v="06-08-2024"/>
    <m/>
    <n v="12"/>
    <n v="0"/>
  </r>
  <r>
    <x v="1432"/>
    <s v="CUST0174"/>
    <x v="4"/>
    <x v="1"/>
    <x v="0"/>
    <s v="Secured"/>
    <n v="26.15"/>
    <n v="12.59"/>
    <n v="0.17860000000000001"/>
    <n v="0.46989999999999998"/>
    <x v="1"/>
    <n v="791"/>
    <s v="Under Review"/>
    <s v="17-11-2023"/>
    <m/>
    <n v="84"/>
    <n v="0"/>
  </r>
  <r>
    <x v="1433"/>
    <s v="CUST0023"/>
    <x v="3"/>
    <x v="2"/>
    <x v="0"/>
    <s v="Secured"/>
    <n v="70.94"/>
    <n v="14.45"/>
    <n v="0.90380000000000005"/>
    <n v="6.3845000000000001"/>
    <x v="0"/>
    <n v="678"/>
    <s v="approved"/>
    <s v="13-08-2023"/>
    <s v="22-08-2023"/>
    <n v="12"/>
    <n v="8.82"/>
  </r>
  <r>
    <x v="1434"/>
    <s v="CUST0135"/>
    <x v="9"/>
    <x v="1"/>
    <x v="4"/>
    <s v="Unsecured"/>
    <n v="88.75"/>
    <n v="18"/>
    <n v="0.97509999999999997"/>
    <n v="1.8653"/>
    <x v="1"/>
    <n v="897"/>
    <s v="Rejected "/>
    <s v="17-02-2022"/>
    <m/>
    <n v="84"/>
    <n v="0"/>
  </r>
  <r>
    <x v="1435"/>
    <s v="CUST0258"/>
    <x v="4"/>
    <x v="2"/>
    <x v="4"/>
    <s v="Unsecured"/>
    <n v="39.82"/>
    <n v="9.75"/>
    <n v="0.25509999999999999"/>
    <n v="0.52070000000000005"/>
    <x v="4"/>
    <n v="701"/>
    <s v="Rejected "/>
    <s v="27-12-2023"/>
    <m/>
    <n v="120"/>
    <n v="18.579999999999998"/>
  </r>
  <r>
    <x v="1436"/>
    <s v="CUST0252"/>
    <x v="5"/>
    <x v="2"/>
    <x v="5"/>
    <s v="Unsecured"/>
    <n v="73.069999999999993"/>
    <n v="12.18"/>
    <n v="1.4422999999999999"/>
    <n v="1.9307000000000001"/>
    <x v="1"/>
    <n v="710"/>
    <s v="Rejected"/>
    <s v="08-03-2024"/>
    <m/>
    <n v="48"/>
    <n v="0"/>
  </r>
  <r>
    <x v="1437"/>
    <s v="CUST0332"/>
    <x v="1"/>
    <x v="4"/>
    <x v="5"/>
    <s v="Secured"/>
    <n v="88.59"/>
    <n v="16.29"/>
    <n v="1.5966"/>
    <n v="1.2518"/>
    <x v="0"/>
    <n v="855"/>
    <s v="approved"/>
    <s v="27-07-2023"/>
    <s v="04-08-2023"/>
    <n v="240"/>
    <n v="71.41"/>
  </r>
  <r>
    <x v="1438"/>
    <s v="CUST0463"/>
    <x v="8"/>
    <x v="2"/>
    <x v="5"/>
    <s v="Secured"/>
    <n v="22.22"/>
    <m/>
    <n v="0.2208"/>
    <m/>
    <x v="2"/>
    <n v="608"/>
    <s v="approved"/>
    <s v="23-10-2023"/>
    <s v="04-11-2023"/>
    <n v="60"/>
    <n v="6.87"/>
  </r>
  <r>
    <x v="1439"/>
    <s v="CUST0149"/>
    <x v="7"/>
    <x v="0"/>
    <x v="5"/>
    <s v="Semi-Secured"/>
    <n v="75.599999999999994"/>
    <n v="16.399999999999999"/>
    <n v="1.2070000000000001"/>
    <n v="1.5187999999999999"/>
    <x v="3"/>
    <n v="855"/>
    <s v="Under Review"/>
    <s v="21-06-2024"/>
    <m/>
    <n v="84"/>
    <n v="15.79"/>
  </r>
  <r>
    <x v="1440"/>
    <s v="CUST0048"/>
    <x v="2"/>
    <x v="1"/>
    <x v="2"/>
    <s v="Semi-Secured"/>
    <n v="6.57"/>
    <n v="15.52"/>
    <n v="4.53E-2"/>
    <n v="0.1081"/>
    <x v="0"/>
    <n v="611"/>
    <s v="approved"/>
    <s v="08-06-2023"/>
    <s v="22-06-2023"/>
    <n v="120"/>
    <n v="3.51"/>
  </r>
  <r>
    <x v="1441"/>
    <s v="CUST0271"/>
    <x v="2"/>
    <x v="3"/>
    <x v="3"/>
    <s v="Semi-Secured"/>
    <n v="66.42"/>
    <n v="9.33"/>
    <n v="1.1034999999999999"/>
    <n v="0.61180000000000001"/>
    <x v="3"/>
    <n v="742"/>
    <s v="Rejected"/>
    <s v="12-12-2024"/>
    <m/>
    <n v="240"/>
    <n v="57.81"/>
  </r>
  <r>
    <x v="1442"/>
    <s v="CUST0390"/>
    <x v="8"/>
    <x v="2"/>
    <x v="2"/>
    <s v="Secured"/>
    <n v="25.3"/>
    <n v="12.3"/>
    <n v="0.32"/>
    <n v="0.45069999999999999"/>
    <x v="0"/>
    <n v="855"/>
    <s v="approved"/>
    <s v="03-09-2023"/>
    <s v="14-09-2023"/>
    <n v="84"/>
    <n v="22.79"/>
  </r>
  <r>
    <x v="1443"/>
    <s v="CUST0328"/>
    <x v="0"/>
    <x v="2"/>
    <x v="1"/>
    <s v="Semi-Secured"/>
    <n v="94.96"/>
    <n v="16.32"/>
    <n v="0.78649999999999998"/>
    <n v="2.3254000000000001"/>
    <x v="4"/>
    <n v="837"/>
    <s v="approved"/>
    <s v="29-10-2023"/>
    <s v="12-11-2023"/>
    <n v="60"/>
    <n v="55.89"/>
  </r>
  <r>
    <x v="1444"/>
    <s v="CUST0183"/>
    <x v="6"/>
    <x v="0"/>
    <x v="3"/>
    <s v="Unsecured"/>
    <n v="89.83"/>
    <n v="15.3"/>
    <n v="1.2572000000000001"/>
    <n v="3.1272000000000002"/>
    <x v="2"/>
    <n v="687"/>
    <s v="Rejected "/>
    <s v="27-09-2024"/>
    <m/>
    <n v="36"/>
    <n v="29.95"/>
  </r>
  <r>
    <x v="1445"/>
    <s v="CUST0045"/>
    <x v="8"/>
    <x v="3"/>
    <x v="5"/>
    <s v="Unsecured"/>
    <n v="68.709999999999994"/>
    <n v="9.2200000000000006"/>
    <n v="0.80089999999999995"/>
    <n v="3.1459000000000001"/>
    <x v="1"/>
    <n v="865"/>
    <s v="approved"/>
    <s v="06-10-2024"/>
    <s v="13-10-2024"/>
    <n v="24"/>
    <n v="0"/>
  </r>
  <r>
    <x v="1446"/>
    <s v="CUST0314"/>
    <x v="2"/>
    <x v="3"/>
    <x v="4"/>
    <s v="Secured"/>
    <m/>
    <n v="12.29"/>
    <n v="1.4088000000000001"/>
    <n v="1.1173999999999999"/>
    <x v="0"/>
    <n v="677"/>
    <s v="approved"/>
    <s v="24-05-2024"/>
    <s v="28-05-2024"/>
    <n v="120"/>
    <n v="68.900000000000006"/>
  </r>
  <r>
    <x v="1447"/>
    <s v="CUST0290"/>
    <x v="6"/>
    <x v="3"/>
    <x v="0"/>
    <s v="Semi-Secured"/>
    <n v="82"/>
    <n v="8.7100000000000009"/>
    <n v="1.3747"/>
    <n v="7.16"/>
    <x v="1"/>
    <n v="742"/>
    <s v="Rejected "/>
    <s v="02-11-2023"/>
    <m/>
    <n v="12"/>
    <n v="0"/>
  </r>
  <r>
    <x v="1448"/>
    <s v="CUST0080"/>
    <x v="1"/>
    <x v="3"/>
    <x v="2"/>
    <s v="Secured"/>
    <n v="52.91"/>
    <n v="16.21"/>
    <n v="0.43519999999999998"/>
    <n v="1.8655999999999999"/>
    <x v="0"/>
    <n v="733"/>
    <s v="approved"/>
    <s v="20-04-2024"/>
    <s v="29-04-2024"/>
    <n v="36"/>
    <n v="7.49"/>
  </r>
  <r>
    <x v="1449"/>
    <s v="CUST0224"/>
    <x v="9"/>
    <x v="0"/>
    <x v="0"/>
    <s v="Semi-Secured"/>
    <n v="97.11"/>
    <n v="16.23"/>
    <n v="0.77180000000000004"/>
    <n v="2.3734000000000002"/>
    <x v="2"/>
    <n v="699"/>
    <s v="approved"/>
    <s v="28-05-2022"/>
    <s v="11-06-2022"/>
    <n v="60"/>
    <n v="80.23"/>
  </r>
  <r>
    <x v="1450"/>
    <s v="CUST0124"/>
    <x v="3"/>
    <x v="2"/>
    <x v="3"/>
    <s v="Unsecured"/>
    <n v="98.69"/>
    <n v="17.71"/>
    <n v="0.97650000000000003"/>
    <n v="2.4904999999999999"/>
    <x v="0"/>
    <n v="558"/>
    <s v="Under Review"/>
    <s v="17-05-2023"/>
    <m/>
    <n v="60"/>
    <n v="59.01"/>
  </r>
  <r>
    <x v="1451"/>
    <s v="CUST0456"/>
    <x v="2"/>
    <x v="1"/>
    <x v="4"/>
    <s v="Semi-Secured"/>
    <n v="82.64"/>
    <n v="15.21"/>
    <n v="1.0278"/>
    <n v="7.4671000000000003"/>
    <x v="4"/>
    <n v="721"/>
    <s v="Rejected "/>
    <s v="27-02-2023"/>
    <m/>
    <n v="12"/>
    <n v="36.020000000000003"/>
  </r>
  <r>
    <x v="1452"/>
    <s v="CUST0320"/>
    <x v="4"/>
    <x v="0"/>
    <x v="1"/>
    <s v="Semi-Secured"/>
    <n v="69.400000000000006"/>
    <n v="16.53"/>
    <n v="0.71030000000000004"/>
    <n v="1.0449999999999999"/>
    <x v="3"/>
    <n v="680"/>
    <s v="approved"/>
    <s v="17-01-2024"/>
    <s v="29-01-2024"/>
    <n v="180"/>
    <n v="9.4499999999999993"/>
  </r>
  <r>
    <x v="1453"/>
    <s v="CUST0487"/>
    <x v="3"/>
    <x v="3"/>
    <x v="0"/>
    <s v="Semi-Secured"/>
    <n v="84"/>
    <n v="10.199999999999999"/>
    <n v="0.44469999999999998"/>
    <n v="0.91300000000000003"/>
    <x v="0"/>
    <n v="685"/>
    <s v="Under Review"/>
    <s v="18-10-2023"/>
    <m/>
    <n v="180"/>
    <n v="47.6"/>
  </r>
  <r>
    <x v="1454"/>
    <s v="CUST0094"/>
    <x v="2"/>
    <x v="3"/>
    <x v="2"/>
    <s v="Semi-Secured"/>
    <n v="37.71"/>
    <n v="13.13"/>
    <n v="0.3518"/>
    <n v="0.56589999999999996"/>
    <x v="1"/>
    <n v="714"/>
    <s v="approved"/>
    <s v="15-02-2022"/>
    <s v="01-03-2022"/>
    <n v="120"/>
    <n v="0"/>
  </r>
  <r>
    <x v="1455"/>
    <s v="CUST0342"/>
    <x v="4"/>
    <x v="2"/>
    <x v="1"/>
    <s v="Semi-Secured"/>
    <n v="50.98"/>
    <n v="11.62"/>
    <n v="0.30730000000000002"/>
    <n v="1.1243000000000001"/>
    <x v="4"/>
    <n v="825"/>
    <s v="approved"/>
    <s v="21-09-2023"/>
    <s v="01-10-2023"/>
    <n v="60"/>
    <n v="38.93"/>
  </r>
  <r>
    <x v="1456"/>
    <s v="CUST0220"/>
    <x v="7"/>
    <x v="2"/>
    <x v="5"/>
    <s v="Secured"/>
    <n v="52.48"/>
    <n v="10.19"/>
    <n v="0.87690000000000001"/>
    <n v="0.87639999999999996"/>
    <x v="2"/>
    <n v="839"/>
    <s v="approved"/>
    <s v="12-07-2023"/>
    <s v="20-07-2023"/>
    <n v="84"/>
    <n v="25.1"/>
  </r>
  <r>
    <x v="1457"/>
    <s v="CUST0299"/>
    <x v="9"/>
    <x v="1"/>
    <x v="1"/>
    <s v="Unsecured"/>
    <n v="33.29"/>
    <n v="10.4"/>
    <n v="0.56279999999999997"/>
    <n v="0.85070000000000001"/>
    <x v="4"/>
    <n v="845"/>
    <s v="Rejected"/>
    <s v="03-06-2024"/>
    <m/>
    <n v="48"/>
    <n v="18.53"/>
  </r>
  <r>
    <x v="1458"/>
    <s v="CUST0441"/>
    <x v="2"/>
    <x v="2"/>
    <x v="2"/>
    <s v="Secured"/>
    <n v="72.87"/>
    <n v="10.42"/>
    <n v="1.0338000000000001"/>
    <n v="6.4207000000000001"/>
    <x v="0"/>
    <n v="814"/>
    <s v="approved"/>
    <s v="09-05-2023"/>
    <s v="14-05-2023"/>
    <n v="12"/>
    <n v="60.87"/>
  </r>
  <r>
    <x v="1459"/>
    <s v="CUST0238"/>
    <x v="0"/>
    <x v="0"/>
    <x v="1"/>
    <s v="Semi-Secured"/>
    <n v="5.73"/>
    <n v="11.16"/>
    <n v="5.0299999999999997E-2"/>
    <n v="6.5699999999999995E-2"/>
    <x v="3"/>
    <n v="580"/>
    <s v="Under Review"/>
    <s v="23-06-2023"/>
    <m/>
    <n v="180"/>
    <n v="1.74"/>
  </r>
  <r>
    <x v="1460"/>
    <s v="CUST0135"/>
    <x v="5"/>
    <x v="1"/>
    <x v="2"/>
    <s v="Secured"/>
    <n v="35.89"/>
    <n v="18.079999999999998"/>
    <n v="0.36070000000000002"/>
    <n v="0.91290000000000004"/>
    <x v="1"/>
    <n v="897"/>
    <s v="Rejected"/>
    <s v="03-12-2023"/>
    <m/>
    <n v="60"/>
    <n v="0"/>
  </r>
  <r>
    <x v="1461"/>
    <s v="CUST0325"/>
    <x v="0"/>
    <x v="3"/>
    <x v="1"/>
    <s v="Unsecured"/>
    <n v="53.86"/>
    <n v="11.62"/>
    <n v="0.44219999999999998"/>
    <n v="0.93989999999999996"/>
    <x v="3"/>
    <n v="894"/>
    <s v="Rejected"/>
    <s v="24-10-2022"/>
    <m/>
    <n v="84"/>
    <n v="29.94"/>
  </r>
  <r>
    <x v="1462"/>
    <s v="CUST0010"/>
    <x v="4"/>
    <x v="3"/>
    <x v="3"/>
    <s v="Semi-Secured"/>
    <n v="60.18"/>
    <n v="11.48"/>
    <n v="0.75370000000000004"/>
    <n v="0.84540000000000004"/>
    <x v="0"/>
    <n v="820"/>
    <s v="approved"/>
    <s v="15-11-2022"/>
    <s v="28-11-2022"/>
    <n v="120"/>
    <n v="51.95"/>
  </r>
  <r>
    <x v="1463"/>
    <s v="CUST0322"/>
    <x v="8"/>
    <x v="4"/>
    <x v="3"/>
    <s v="Secured"/>
    <n v="24.6"/>
    <n v="14.71"/>
    <n v="0.47810000000000002"/>
    <n v="0.58150000000000002"/>
    <x v="0"/>
    <n v="849"/>
    <s v="approved"/>
    <s v="08-09-2023"/>
    <s v="09-09-2023"/>
    <n v="60"/>
    <n v="12.18"/>
  </r>
  <r>
    <x v="1464"/>
    <s v="CUST0500"/>
    <x v="0"/>
    <x v="0"/>
    <x v="4"/>
    <s v="Semi-Secured"/>
    <n v="97.93"/>
    <n v="12.88"/>
    <n v="1.6786000000000001"/>
    <n v="2.6214"/>
    <x v="4"/>
    <n v="703"/>
    <s v="approved"/>
    <s v="17-12-2023"/>
    <s v="29-12-2023"/>
    <n v="48"/>
    <n v="36.380000000000003"/>
  </r>
  <r>
    <x v="1465"/>
    <s v="CUST0365"/>
    <x v="6"/>
    <x v="1"/>
    <x v="4"/>
    <s v="Unsecured"/>
    <n v="71.67"/>
    <n v="8.85"/>
    <n v="0.38569999999999999"/>
    <n v="0.90210000000000001"/>
    <x v="1"/>
    <n v="610"/>
    <s v="approved"/>
    <s v="09-06-2022"/>
    <s v="17-06-2022"/>
    <n v="120"/>
    <n v="0"/>
  </r>
  <r>
    <x v="1466"/>
    <s v="CUST0338"/>
    <x v="9"/>
    <x v="0"/>
    <x v="3"/>
    <s v="Semi-Secured"/>
    <n v="4.49"/>
    <n v="13.8"/>
    <n v="6.6000000000000003E-2"/>
    <n v="0.4027"/>
    <x v="0"/>
    <n v="577"/>
    <s v="approved"/>
    <s v="04-06-2024"/>
    <s v="16-06-2024"/>
    <n v="12"/>
    <n v="2.73"/>
  </r>
  <r>
    <x v="1467"/>
    <s v="CUST0349"/>
    <x v="8"/>
    <x v="1"/>
    <x v="0"/>
    <s v="Secured"/>
    <n v="11.87"/>
    <n v="13.86"/>
    <n v="0.1983"/>
    <n v="0.1464"/>
    <x v="2"/>
    <n v="698"/>
    <s v="approved"/>
    <s v="30-06-2024"/>
    <s v="07-07-2024"/>
    <n v="240"/>
    <n v="8.02"/>
  </r>
  <r>
    <x v="1468"/>
    <s v="CUST0220"/>
    <x v="0"/>
    <x v="4"/>
    <x v="4"/>
    <s v="Semi-Secured"/>
    <n v="79.760000000000005"/>
    <n v="14.04"/>
    <n v="0.45319999999999999"/>
    <n v="7.1628999999999996"/>
    <x v="0"/>
    <n v="839"/>
    <s v="Rejected"/>
    <s v="30-09-2022"/>
    <m/>
    <n v="12"/>
    <n v="44.18"/>
  </r>
  <r>
    <x v="1469"/>
    <s v="CUST0496"/>
    <x v="6"/>
    <x v="4"/>
    <x v="4"/>
    <s v="Secured"/>
    <n v="75.569999999999993"/>
    <n v="8.32"/>
    <n v="0.5927"/>
    <n v="0.73619999999999997"/>
    <x v="4"/>
    <n v="602"/>
    <s v="Rejected"/>
    <s v="05-10-2024"/>
    <m/>
    <n v="180"/>
    <n v="48.36"/>
  </r>
  <r>
    <x v="1470"/>
    <s v="CUST0208"/>
    <x v="6"/>
    <x v="3"/>
    <x v="3"/>
    <s v="Semi-Secured"/>
    <n v="77.42"/>
    <n v="12.36"/>
    <n v="1.3395999999999999"/>
    <n v="3.6575000000000002"/>
    <x v="4"/>
    <n v="828"/>
    <s v="approved"/>
    <s v="15-02-2022"/>
    <s v="19-02-2022"/>
    <n v="24"/>
    <n v="54.04"/>
  </r>
  <r>
    <x v="1471"/>
    <s v="CUST0006"/>
    <x v="9"/>
    <x v="1"/>
    <x v="0"/>
    <s v="Semi-Secured"/>
    <n v="23.6"/>
    <n v="14.42"/>
    <n v="0.41660000000000003"/>
    <n v="0.30070000000000002"/>
    <x v="3"/>
    <n v="747"/>
    <s v="approved"/>
    <s v="21-02-2022"/>
    <s v="02-03-2022"/>
    <n v="240"/>
    <n v="5.85"/>
  </r>
  <r>
    <x v="1472"/>
    <s v="CUST0343"/>
    <x v="2"/>
    <x v="4"/>
    <x v="0"/>
    <s v="Unsecured"/>
    <n v="81.17"/>
    <n v="15.28"/>
    <n v="1.3797999999999999"/>
    <n v="2.8249"/>
    <x v="2"/>
    <n v="649"/>
    <s v="approved"/>
    <s v="10-03-2024"/>
    <s v="17-03-2024"/>
    <n v="36"/>
    <n v="72.900000000000006"/>
  </r>
  <r>
    <x v="1473"/>
    <s v="CUST0345"/>
    <x v="1"/>
    <x v="4"/>
    <x v="2"/>
    <s v="Secured"/>
    <n v="27.12"/>
    <n v="11.04"/>
    <n v="0.20030000000000001"/>
    <n v="0.37419999999999998"/>
    <x v="1"/>
    <n v="628"/>
    <s v="approved"/>
    <s v="28-09-2024"/>
    <s v="11-10-2024"/>
    <n v="120"/>
    <n v="0"/>
  </r>
  <r>
    <x v="1474"/>
    <s v="CUST0076"/>
    <x v="3"/>
    <x v="2"/>
    <x v="4"/>
    <s v="Unsecured"/>
    <n v="97.7"/>
    <n v="12.47"/>
    <n v="0.87549999999999994"/>
    <n v="2.1966000000000001"/>
    <x v="0"/>
    <n v="666"/>
    <s v="Under Review"/>
    <s v="16-03-2023"/>
    <m/>
    <n v="60"/>
    <n v="24.79"/>
  </r>
  <r>
    <x v="1475"/>
    <s v="CUST0147"/>
    <x v="8"/>
    <x v="0"/>
    <x v="5"/>
    <s v="Secured"/>
    <n v="79.930000000000007"/>
    <n v="14.82"/>
    <n v="1.3163"/>
    <n v="1.5343"/>
    <x v="1"/>
    <n v="622"/>
    <s v="Rejected"/>
    <s v="22-02-2024"/>
    <m/>
    <n v="84"/>
    <n v="0"/>
  </r>
  <r>
    <x v="1476"/>
    <s v="CUST0495"/>
    <x v="9"/>
    <x v="3"/>
    <x v="2"/>
    <s v="Secured"/>
    <n v="21.4"/>
    <n v="14.58"/>
    <n v="0.13919999999999999"/>
    <n v="0.59099999999999997"/>
    <x v="0"/>
    <n v="652"/>
    <s v="Rejected "/>
    <s v="28-05-2024"/>
    <m/>
    <n v="48"/>
    <n v="11.47"/>
  </r>
  <r>
    <x v="1477"/>
    <s v="CUST0460"/>
    <x v="7"/>
    <x v="1"/>
    <x v="1"/>
    <s v="Unsecured"/>
    <n v="38.82"/>
    <n v="7.81"/>
    <n v="0.23749999999999999"/>
    <n v="0.3201"/>
    <x v="3"/>
    <n v="818"/>
    <s v="Rejected"/>
    <s v="13-05-2023"/>
    <m/>
    <n v="240"/>
    <n v="14.56"/>
  </r>
  <r>
    <x v="1478"/>
    <s v="CUST0057"/>
    <x v="1"/>
    <x v="1"/>
    <x v="2"/>
    <s v="Semi-Secured"/>
    <m/>
    <n v="9.65"/>
    <n v="0.27139999999999997"/>
    <n v="0.28000000000000003"/>
    <x v="4"/>
    <n v="644"/>
    <s v="approved"/>
    <s v="15-09-2024"/>
    <s v="16-09-2024"/>
    <n v="120"/>
    <n v="15.53"/>
  </r>
  <r>
    <x v="1479"/>
    <s v="CUST0341"/>
    <x v="0"/>
    <x v="1"/>
    <x v="1"/>
    <s v="Semi-Secured"/>
    <n v="24.49"/>
    <n v="9.09"/>
    <n v="0.34420000000000001"/>
    <n v="2.1427"/>
    <x v="0"/>
    <n v="829"/>
    <s v="approved"/>
    <s v="15-09-2024"/>
    <s v="27-09-2024"/>
    <n v="12"/>
    <n v="19.899999999999999"/>
  </r>
  <r>
    <x v="1480"/>
    <s v="CUST0049"/>
    <x v="0"/>
    <x v="4"/>
    <x v="1"/>
    <s v="Unsecured"/>
    <n v="55.01"/>
    <n v="11.84"/>
    <n v="0.31580000000000003"/>
    <n v="1.2192000000000001"/>
    <x v="1"/>
    <n v="800"/>
    <s v="approved"/>
    <s v="09-03-2024"/>
    <s v="23-03-2024"/>
    <n v="60"/>
    <n v="0"/>
  </r>
  <r>
    <x v="1481"/>
    <s v="CUST0454"/>
    <x v="1"/>
    <x v="1"/>
    <x v="4"/>
    <s v="Semi-Secured"/>
    <n v="33.520000000000003"/>
    <n v="14.26"/>
    <n v="0.40250000000000002"/>
    <n v="1.6134999999999999"/>
    <x v="2"/>
    <n v="694"/>
    <s v="approved"/>
    <s v="20-06-2022"/>
    <s v="27-06-2022"/>
    <n v="24"/>
    <n v="4.41"/>
  </r>
  <r>
    <x v="1482"/>
    <s v="CUST0119"/>
    <x v="4"/>
    <x v="0"/>
    <x v="3"/>
    <s v="Unsecured"/>
    <n v="79.81"/>
    <n v="18.12"/>
    <n v="1.2602"/>
    <n v="1.2922"/>
    <x v="1"/>
    <n v="777"/>
    <s v="Rejected"/>
    <s v="04-09-2023"/>
    <m/>
    <n v="180"/>
    <n v="0"/>
  </r>
  <r>
    <x v="1483"/>
    <s v="CUST0059"/>
    <x v="4"/>
    <x v="1"/>
    <x v="0"/>
    <s v="Secured"/>
    <n v="13.21"/>
    <n v="17"/>
    <n v="0.1767"/>
    <n v="0.65310000000000001"/>
    <x v="3"/>
    <n v="702"/>
    <s v="approved"/>
    <s v="19-10-2022"/>
    <s v="29-10-2022"/>
    <n v="24"/>
    <n v="5.71"/>
  </r>
  <r>
    <x v="1484"/>
    <s v="CUST0090"/>
    <x v="8"/>
    <x v="3"/>
    <x v="2"/>
    <s v="Secured"/>
    <n v="60.24"/>
    <n v="11.88"/>
    <n v="0.4264"/>
    <n v="1.0595000000000001"/>
    <x v="3"/>
    <n v="833"/>
    <s v="approved"/>
    <s v="08-01-2022"/>
    <s v="11-01-2022"/>
    <n v="84"/>
    <n v="14.95"/>
  </r>
  <r>
    <x v="1485"/>
    <s v="CUST0388"/>
    <x v="9"/>
    <x v="2"/>
    <x v="0"/>
    <s v="Semi-Secured"/>
    <n v="46.09"/>
    <n v="13.16"/>
    <n v="0.32829999999999998"/>
    <n v="1.2401"/>
    <x v="3"/>
    <n v="592"/>
    <s v="Under Review"/>
    <s v="18-04-2023"/>
    <m/>
    <n v="48"/>
    <n v="34.229999999999997"/>
  </r>
  <r>
    <x v="1486"/>
    <s v="CUST0430"/>
    <x v="4"/>
    <x v="0"/>
    <x v="1"/>
    <s v="Unsecured"/>
    <n v="36.85"/>
    <n v="16.34"/>
    <n v="0.65480000000000005"/>
    <n v="0.55000000000000004"/>
    <x v="4"/>
    <n v="806"/>
    <s v="Under Review"/>
    <s v="04-06-2023"/>
    <m/>
    <n v="180"/>
    <n v="15.51"/>
  </r>
  <r>
    <x v="1487"/>
    <s v="CUST0177"/>
    <x v="8"/>
    <x v="0"/>
    <x v="2"/>
    <s v="Semi-Secured"/>
    <n v="9.07"/>
    <n v="16.39"/>
    <n v="5.74E-2"/>
    <n v="0.1288"/>
    <x v="3"/>
    <n v="864"/>
    <s v="Rejected"/>
    <s v="27-06-2022"/>
    <m/>
    <n v="240"/>
    <n v="5.31"/>
  </r>
  <r>
    <x v="1488"/>
    <s v="CUST0299"/>
    <x v="0"/>
    <x v="2"/>
    <x v="5"/>
    <s v="Secured"/>
    <n v="93.24"/>
    <n v="15.84"/>
    <n v="1.3093999999999999"/>
    <n v="4.5582000000000003"/>
    <x v="0"/>
    <n v="845"/>
    <s v="approved"/>
    <s v="16-06-2022"/>
    <s v="30-06-2022"/>
    <n v="24"/>
    <n v="47.84"/>
  </r>
  <r>
    <x v="1489"/>
    <s v="CUST0211"/>
    <x v="5"/>
    <x v="1"/>
    <x v="1"/>
    <s v="Semi-Secured"/>
    <n v="31.04"/>
    <n v="17.510000000000002"/>
    <n v="0.48049999999999998"/>
    <n v="2.8384999999999998"/>
    <x v="4"/>
    <n v="609"/>
    <s v="approved"/>
    <s v="14-03-2024"/>
    <s v="19-03-2024"/>
    <n v="12"/>
    <n v="17.37"/>
  </r>
  <r>
    <x v="1490"/>
    <s v="CUST0285"/>
    <x v="4"/>
    <x v="3"/>
    <x v="2"/>
    <s v="Secured"/>
    <n v="45.37"/>
    <n v="8.77"/>
    <n v="0.60619999999999996"/>
    <n v="0.56910000000000005"/>
    <x v="0"/>
    <n v="578"/>
    <s v="approved"/>
    <s v="11-06-2024"/>
    <s v="25-06-2024"/>
    <n v="120"/>
    <n v="6.88"/>
  </r>
  <r>
    <x v="1491"/>
    <s v="CUST0167"/>
    <x v="4"/>
    <x v="1"/>
    <x v="0"/>
    <s v="Semi-Secured"/>
    <n v="67.16"/>
    <n v="8.3800000000000008"/>
    <n v="1.1040000000000001"/>
    <n v="1.6516"/>
    <x v="1"/>
    <n v="768"/>
    <s v="Rejected"/>
    <s v="08-04-2023"/>
    <m/>
    <n v="48"/>
    <n v="0"/>
  </r>
  <r>
    <x v="1492"/>
    <s v="CUST0216"/>
    <x v="0"/>
    <x v="3"/>
    <x v="3"/>
    <s v="Unsecured"/>
    <n v="99.46"/>
    <n v="16.07"/>
    <n v="0.94810000000000005"/>
    <n v="2.4224000000000001"/>
    <x v="2"/>
    <n v="730"/>
    <s v="approved"/>
    <s v="14-09-2023"/>
    <s v="26-09-2023"/>
    <n v="60"/>
    <n v="83.77"/>
  </r>
  <r>
    <x v="1493"/>
    <s v="CUST0432"/>
    <x v="8"/>
    <x v="2"/>
    <x v="1"/>
    <s v="Unsecured"/>
    <n v="39.31"/>
    <n v="16.8"/>
    <n v="0.29220000000000002"/>
    <n v="3.5815000000000001"/>
    <x v="0"/>
    <n v="779"/>
    <s v="approved"/>
    <s v="08-01-2024"/>
    <s v="22-01-2024"/>
    <n v="12"/>
    <n v="23.3"/>
  </r>
  <r>
    <x v="1494"/>
    <s v="CUST0212"/>
    <x v="8"/>
    <x v="0"/>
    <x v="1"/>
    <s v="Secured"/>
    <n v="48.93"/>
    <n v="12.7"/>
    <n v="0.46970000000000001"/>
    <n v="0.60950000000000004"/>
    <x v="4"/>
    <n v="713"/>
    <s v="Under Review"/>
    <s v="21-12-2023"/>
    <m/>
    <n v="180"/>
    <n v="22.29"/>
  </r>
  <r>
    <x v="1495"/>
    <s v="CUST0405"/>
    <x v="0"/>
    <x v="4"/>
    <x v="2"/>
    <s v="Unsecured"/>
    <n v="68.63"/>
    <n v="13.08"/>
    <n v="0.61939999999999995"/>
    <n v="6.1323999999999996"/>
    <x v="3"/>
    <n v="632"/>
    <s v="approved"/>
    <s v="22-01-2022"/>
    <s v="01-02-2022"/>
    <n v="12"/>
    <n v="36.47"/>
  </r>
  <r>
    <x v="1496"/>
    <s v="CUST0440"/>
    <x v="3"/>
    <x v="1"/>
    <x v="1"/>
    <s v="Unsecured"/>
    <n v="38.520000000000003"/>
    <n v="14.07"/>
    <n v="0.72540000000000004"/>
    <n v="0.59970000000000001"/>
    <x v="1"/>
    <n v="814"/>
    <s v="Rejected"/>
    <s v="29-11-2024"/>
    <m/>
    <n v="120"/>
    <n v="0"/>
  </r>
  <r>
    <x v="1497"/>
    <s v="CUST0281"/>
    <x v="0"/>
    <x v="0"/>
    <x v="5"/>
    <s v="Unsecured"/>
    <n v="88.43"/>
    <n v="12.33"/>
    <n v="0.93899999999999995"/>
    <n v="7.8705999999999996"/>
    <x v="3"/>
    <n v="601"/>
    <s v="approved"/>
    <s v="12-04-2024"/>
    <s v="15-04-2024"/>
    <n v="12"/>
    <n v="37.119999999999997"/>
  </r>
  <r>
    <x v="1498"/>
    <s v="CUST0451"/>
    <x v="0"/>
    <x v="0"/>
    <x v="0"/>
    <s v="Secured"/>
    <n v="6.46"/>
    <n v="10.119999999999999"/>
    <n v="6.7000000000000004E-2"/>
    <n v="0.20880000000000001"/>
    <x v="2"/>
    <n v="797"/>
    <s v="approved"/>
    <s v="09-05-2024"/>
    <s v="12-05-2024"/>
    <n v="36"/>
    <n v="1.68"/>
  </r>
  <r>
    <x v="1499"/>
    <s v="CUST0496"/>
    <x v="1"/>
    <x v="3"/>
    <x v="2"/>
    <s v="Secured"/>
    <n v="23.95"/>
    <n v="16.04"/>
    <n v="0.1384"/>
    <n v="0.84250000000000003"/>
    <x v="3"/>
    <n v="602"/>
    <s v="approved"/>
    <s v="16-04-2023"/>
    <s v="21-04-2023"/>
    <n v="36"/>
    <n v="8.09"/>
  </r>
  <r>
    <x v="1500"/>
    <s v="CUST0363"/>
    <x v="9"/>
    <x v="1"/>
    <x v="5"/>
    <s v="Unsecured"/>
    <n v="71.06"/>
    <n v="7.53"/>
    <n v="1.0076000000000001"/>
    <n v="2.2113999999999998"/>
    <x v="3"/>
    <n v="768"/>
    <s v="Under Review"/>
    <s v="15-06-2024"/>
    <m/>
    <n v="36"/>
    <n v="39.58"/>
  </r>
  <r>
    <x v="1501"/>
    <s v="CUST0307"/>
    <x v="7"/>
    <x v="0"/>
    <x v="2"/>
    <s v="Semi-Secured"/>
    <n v="35.020000000000003"/>
    <n v="16.68"/>
    <n v="0.19239999999999999"/>
    <n v="0.60160000000000002"/>
    <x v="4"/>
    <n v="830"/>
    <s v="Under Review"/>
    <s v="23-12-2024"/>
    <m/>
    <n v="120"/>
    <n v="29.87"/>
  </r>
  <r>
    <x v="1502"/>
    <s v="CUST0246"/>
    <x v="3"/>
    <x v="4"/>
    <x v="1"/>
    <s v="Secured"/>
    <n v="96.22"/>
    <n v="15.91"/>
    <n v="1.232"/>
    <n v="8.7260000000000009"/>
    <x v="4"/>
    <n v="635"/>
    <s v="Under Review"/>
    <s v="18-12-2023"/>
    <m/>
    <n v="12"/>
    <n v="88.39"/>
  </r>
  <r>
    <x v="1503"/>
    <s v="CUST0004"/>
    <x v="3"/>
    <x v="4"/>
    <x v="3"/>
    <s v="Unsecured"/>
    <n v="76.25"/>
    <n v="8.9499999999999993"/>
    <n v="0.7621"/>
    <n v="6.6664000000000003"/>
    <x v="0"/>
    <n v="711"/>
    <s v="approved"/>
    <s v="18-05-2024"/>
    <s v="27-05-2024"/>
    <n v="12"/>
    <n v="41.98"/>
  </r>
  <r>
    <x v="1504"/>
    <s v="CUST0015"/>
    <x v="1"/>
    <x v="0"/>
    <x v="2"/>
    <s v="Semi-Secured"/>
    <n v="59.42"/>
    <n v="8.85"/>
    <n v="1.0883"/>
    <n v="0.59740000000000004"/>
    <x v="1"/>
    <n v="588"/>
    <s v="approved"/>
    <s v="30-10-2023"/>
    <s v="08-11-2023"/>
    <n v="180"/>
    <n v="0"/>
  </r>
  <r>
    <x v="1505"/>
    <s v="CUST0107"/>
    <x v="4"/>
    <x v="2"/>
    <x v="0"/>
    <s v="Secured"/>
    <n v="54.45"/>
    <n v="13.27"/>
    <n v="0.66759999999999997"/>
    <n v="0.64839999999999998"/>
    <x v="0"/>
    <n v="755"/>
    <s v="Rejected"/>
    <s v="06-06-2022"/>
    <m/>
    <n v="240"/>
    <n v="17.09"/>
  </r>
  <r>
    <x v="1506"/>
    <s v="CUST0186"/>
    <x v="2"/>
    <x v="4"/>
    <x v="5"/>
    <s v="Secured"/>
    <n v="47.92"/>
    <n v="11.82"/>
    <n v="0.45550000000000002"/>
    <n v="0.6825"/>
    <x v="1"/>
    <n v="713"/>
    <s v="Rejected"/>
    <s v="03-02-2023"/>
    <m/>
    <n v="120"/>
    <n v="0"/>
  </r>
  <r>
    <x v="1507"/>
    <s v="CUST0260"/>
    <x v="9"/>
    <x v="1"/>
    <x v="1"/>
    <s v="Secured"/>
    <n v="33.090000000000003"/>
    <n v="9.4700000000000006"/>
    <n v="0.40749999999999997"/>
    <n v="0.5403"/>
    <x v="1"/>
    <n v="662"/>
    <s v="Rejected"/>
    <s v="13-02-2022"/>
    <m/>
    <n v="84"/>
    <n v="0"/>
  </r>
  <r>
    <x v="1508"/>
    <s v="CUST0361"/>
    <x v="9"/>
    <x v="0"/>
    <x v="0"/>
    <s v="Unsecured"/>
    <n v="36.72"/>
    <n v="10.49"/>
    <n v="0.40300000000000002"/>
    <n v="0.3664"/>
    <x v="0"/>
    <n v="729"/>
    <s v="approved"/>
    <s v="09-10-2022"/>
    <s v="20-10-2022"/>
    <n v="240"/>
    <n v="30.67"/>
  </r>
  <r>
    <x v="1509"/>
    <s v="CUST0138"/>
    <x v="2"/>
    <x v="1"/>
    <x v="2"/>
    <s v="Unsecured"/>
    <n v="32.630000000000003"/>
    <n v="16.079999999999998"/>
    <n v="0.3372"/>
    <n v="0.54820000000000002"/>
    <x v="2"/>
    <n v="703"/>
    <s v="approved"/>
    <s v="02-06-2023"/>
    <s v="07-06-2023"/>
    <n v="120"/>
    <n v="8"/>
  </r>
  <r>
    <x v="1510"/>
    <s v="CUST0204"/>
    <x v="9"/>
    <x v="1"/>
    <x v="5"/>
    <s v="Unsecured"/>
    <n v="29.94"/>
    <n v="17.829999999999998"/>
    <n v="0.2344"/>
    <n v="2.7425000000000002"/>
    <x v="2"/>
    <n v="854"/>
    <s v="Under Review"/>
    <s v="05-11-2024"/>
    <m/>
    <n v="12"/>
    <n v="27.23"/>
  </r>
  <r>
    <x v="1511"/>
    <s v="CUST0285"/>
    <x v="6"/>
    <x v="1"/>
    <x v="5"/>
    <s v="Semi-Secured"/>
    <n v="64.78"/>
    <n v="16.25"/>
    <n v="1.1638999999999999"/>
    <n v="1.2959000000000001"/>
    <x v="0"/>
    <n v="578"/>
    <s v="approved"/>
    <s v="11-11-2022"/>
    <s v="15-11-2022"/>
    <n v="84"/>
    <n v="13.89"/>
  </r>
  <r>
    <x v="1512"/>
    <s v="CUST0340"/>
    <x v="5"/>
    <x v="3"/>
    <x v="5"/>
    <s v="Semi-Secured"/>
    <n v="10.87"/>
    <n v="7.58"/>
    <n v="0.1139"/>
    <n v="0.48949999999999999"/>
    <x v="2"/>
    <n v="604"/>
    <s v="approved"/>
    <s v="13-10-2024"/>
    <s v="23-10-2024"/>
    <n v="24"/>
    <n v="10.15"/>
  </r>
  <r>
    <x v="1513"/>
    <s v="CUST0015"/>
    <x v="4"/>
    <x v="4"/>
    <x v="4"/>
    <s v="Secured"/>
    <n v="57.57"/>
    <n v="16.829999999999998"/>
    <n v="0.42149999999999999"/>
    <n v="1.1708000000000001"/>
    <x v="3"/>
    <n v="588"/>
    <s v="Rejected"/>
    <s v="10-04-2023"/>
    <m/>
    <n v="84"/>
    <n v="40.26"/>
  </r>
  <r>
    <x v="1514"/>
    <s v="CUST0002"/>
    <x v="7"/>
    <x v="2"/>
    <x v="0"/>
    <s v="Secured"/>
    <n v="75.64"/>
    <n v="13.06"/>
    <n v="1.0515000000000001"/>
    <n v="3.5981999999999998"/>
    <x v="4"/>
    <n v="657"/>
    <s v="approved"/>
    <s v="01-02-2024"/>
    <s v="16-02-2024"/>
    <n v="24"/>
    <n v="28.31"/>
  </r>
  <r>
    <x v="1515"/>
    <s v="CUST0109"/>
    <x v="4"/>
    <x v="1"/>
    <x v="1"/>
    <s v="Unsecured"/>
    <n v="60.55"/>
    <n v="17.440000000000001"/>
    <n v="0.72660000000000002"/>
    <n v="0.95079999999999998"/>
    <x v="4"/>
    <n v="871"/>
    <s v="Rejected "/>
    <s v="15-08-2022"/>
    <m/>
    <n v="180"/>
    <n v="57.26"/>
  </r>
  <r>
    <x v="1516"/>
    <s v="CUST0154"/>
    <x v="5"/>
    <x v="1"/>
    <x v="2"/>
    <s v="Semi-Secured"/>
    <n v="41.79"/>
    <n v="11.3"/>
    <n v="0.25890000000000002"/>
    <n v="0.43990000000000001"/>
    <x v="3"/>
    <n v="606"/>
    <s v="Rejected "/>
    <s v="24-05-2022"/>
    <m/>
    <n v="240"/>
    <n v="10.5"/>
  </r>
  <r>
    <x v="1517"/>
    <s v="CUST0496"/>
    <x v="0"/>
    <x v="1"/>
    <x v="2"/>
    <s v="Semi-Secured"/>
    <n v="43.99"/>
    <n v="12.78"/>
    <n v="0.80189999999999995"/>
    <n v="0.996"/>
    <x v="4"/>
    <n v="602"/>
    <s v="Rejected"/>
    <s v="19-09-2023"/>
    <m/>
    <n v="60"/>
    <n v="11.79"/>
  </r>
  <r>
    <x v="1518"/>
    <s v="CUST0319"/>
    <x v="0"/>
    <x v="2"/>
    <x v="3"/>
    <s v="Secured"/>
    <n v="60.76"/>
    <n v="11.48"/>
    <n v="0.40429999999999999"/>
    <n v="0.85360000000000003"/>
    <x v="4"/>
    <n v="874"/>
    <s v="Rejected"/>
    <s v="27-11-2024"/>
    <m/>
    <n v="120"/>
    <n v="50.83"/>
  </r>
  <r>
    <x v="1519"/>
    <s v="CUST0315"/>
    <x v="4"/>
    <x v="0"/>
    <x v="2"/>
    <s v="Unsecured"/>
    <n v="92.88"/>
    <n v="14.55"/>
    <n v="0.6391"/>
    <n v="1.2714000000000001"/>
    <x v="2"/>
    <n v="588"/>
    <s v="approved"/>
    <s v="14-04-2022"/>
    <s v="25-04-2022"/>
    <n v="180"/>
    <n v="11.7"/>
  </r>
  <r>
    <x v="1520"/>
    <s v="CUST0308"/>
    <x v="8"/>
    <x v="1"/>
    <x v="0"/>
    <s v="Unsecured"/>
    <n v="48.81"/>
    <n v="8.9"/>
    <n v="0.88759999999999994"/>
    <n v="0.61570000000000003"/>
    <x v="0"/>
    <n v="596"/>
    <s v="Rejected "/>
    <s v="11-10-2022"/>
    <m/>
    <n v="120"/>
    <n v="10.1"/>
  </r>
  <r>
    <x v="1521"/>
    <s v="CUST0017"/>
    <x v="6"/>
    <x v="1"/>
    <x v="5"/>
    <s v="Secured"/>
    <n v="6.25"/>
    <n v="15.4"/>
    <n v="5.6399999999999999E-2"/>
    <n v="0.56530000000000002"/>
    <x v="1"/>
    <n v="579"/>
    <s v="Rejected "/>
    <s v="12-11-2023"/>
    <m/>
    <n v="12"/>
    <n v="0"/>
  </r>
  <r>
    <x v="1522"/>
    <s v="CUST0484"/>
    <x v="8"/>
    <x v="1"/>
    <x v="2"/>
    <s v="Secured"/>
    <n v="40.200000000000003"/>
    <n v="10.34"/>
    <n v="0.77990000000000004"/>
    <n v="0.67449999999999999"/>
    <x v="0"/>
    <n v="692"/>
    <s v="approved"/>
    <s v="27-01-2022"/>
    <s v="11-02-2022"/>
    <n v="84"/>
    <n v="4.41"/>
  </r>
  <r>
    <x v="1523"/>
    <s v="CUST0471"/>
    <x v="4"/>
    <x v="4"/>
    <x v="2"/>
    <s v="Unsecured"/>
    <n v="61.47"/>
    <n v="10.5"/>
    <n v="1.046"/>
    <n v="1.9979"/>
    <x v="3"/>
    <n v="843"/>
    <s v="approved"/>
    <s v="12-05-2023"/>
    <s v="26-05-2023"/>
    <n v="36"/>
    <n v="47.63"/>
  </r>
  <r>
    <x v="1524"/>
    <s v="CUST0316"/>
    <x v="2"/>
    <x v="1"/>
    <x v="0"/>
    <s v="Unsecured"/>
    <n v="78.959999999999994"/>
    <n v="8.41"/>
    <n v="0.81279999999999997"/>
    <n v="6.8836000000000004"/>
    <x v="3"/>
    <n v="777"/>
    <s v="Rejected"/>
    <s v="02-06-2024"/>
    <m/>
    <n v="12"/>
    <n v="59.52"/>
  </r>
  <r>
    <x v="1525"/>
    <s v="CUST0374"/>
    <x v="6"/>
    <x v="1"/>
    <x v="4"/>
    <s v="Secured"/>
    <n v="5.23"/>
    <n v="14.16"/>
    <n v="2.7400000000000001E-2"/>
    <n v="0.47"/>
    <x v="1"/>
    <n v="725"/>
    <s v="approved"/>
    <s v="08-09-2023"/>
    <s v="22-09-2023"/>
    <n v="12"/>
    <n v="0"/>
  </r>
  <r>
    <x v="1526"/>
    <s v="CUST0431"/>
    <x v="7"/>
    <x v="3"/>
    <x v="2"/>
    <s v="Unsecured"/>
    <n v="50.82"/>
    <n v="15.61"/>
    <n v="0.50180000000000002"/>
    <n v="1.2253000000000001"/>
    <x v="1"/>
    <n v="594"/>
    <s v="Rejected "/>
    <s v="05-08-2023"/>
    <m/>
    <n v="60"/>
    <n v="0"/>
  </r>
  <r>
    <x v="1527"/>
    <s v="CUST0206"/>
    <x v="4"/>
    <x v="1"/>
    <x v="5"/>
    <s v="Secured"/>
    <n v="72.69"/>
    <n v="15.58"/>
    <n v="0.84630000000000005"/>
    <n v="1.4263999999999999"/>
    <x v="4"/>
    <n v="831"/>
    <s v="approved"/>
    <s v="06-04-2023"/>
    <s v="16-04-2023"/>
    <n v="84"/>
    <n v="19.41"/>
  </r>
  <r>
    <x v="1528"/>
    <s v="CUST0205"/>
    <x v="4"/>
    <x v="0"/>
    <x v="4"/>
    <s v="Unsecured"/>
    <n v="85.51"/>
    <n v="14.89"/>
    <n v="1.5371999999999999"/>
    <n v="1.6448"/>
    <x v="3"/>
    <n v="844"/>
    <s v="approved"/>
    <s v="18-08-2024"/>
    <s v="27-08-2024"/>
    <n v="84"/>
    <n v="58.99"/>
  </r>
  <r>
    <x v="1529"/>
    <s v="CUST0424"/>
    <x v="5"/>
    <x v="0"/>
    <x v="2"/>
    <s v="Secured"/>
    <n v="2.95"/>
    <n v="10.55"/>
    <n v="2.5700000000000001E-2"/>
    <n v="7.5600000000000001E-2"/>
    <x v="1"/>
    <n v="629"/>
    <s v="Rejected"/>
    <s v="17-04-2023"/>
    <m/>
    <n v="48"/>
    <n v="0"/>
  </r>
  <r>
    <x v="1530"/>
    <s v="CUST0092"/>
    <x v="1"/>
    <x v="3"/>
    <x v="3"/>
    <s v="Unsecured"/>
    <n v="3.14"/>
    <n v="11.62"/>
    <n v="4.9399999999999999E-2"/>
    <n v="3.6900000000000002E-2"/>
    <x v="3"/>
    <n v="608"/>
    <s v="approved"/>
    <s v="11-05-2023"/>
    <s v="15-05-2023"/>
    <n v="180"/>
    <n v="1.24"/>
  </r>
  <r>
    <x v="1531"/>
    <s v="CUST0025"/>
    <x v="1"/>
    <x v="4"/>
    <x v="2"/>
    <s v="Unsecured"/>
    <n v="10.49"/>
    <n v="15.3"/>
    <n v="0.11"/>
    <n v="0.20419999999999999"/>
    <x v="4"/>
    <n v="823"/>
    <s v="approved"/>
    <s v="21-04-2022"/>
    <s v="04-05-2022"/>
    <n v="84"/>
    <n v="6.29"/>
  </r>
  <r>
    <x v="1532"/>
    <s v="CUST0358"/>
    <x v="9"/>
    <x v="3"/>
    <x v="2"/>
    <s v="Secured"/>
    <n v="89.64"/>
    <n v="14.93"/>
    <n v="1.7205999999999999"/>
    <n v="1.4423999999999999"/>
    <x v="4"/>
    <n v="855"/>
    <s v="approved"/>
    <s v="11-06-2022"/>
    <s v="21-06-2022"/>
    <n v="120"/>
    <n v="56.25"/>
  </r>
  <r>
    <x v="1533"/>
    <s v="CUST0045"/>
    <x v="1"/>
    <x v="3"/>
    <x v="2"/>
    <s v="Semi-Secured"/>
    <n v="80.28"/>
    <n v="12.85"/>
    <n v="1.0238"/>
    <n v="3.8109999999999999"/>
    <x v="3"/>
    <n v="726"/>
    <s v="approved"/>
    <s v="17-12-2023"/>
    <s v="29-12-2023"/>
    <n v="24"/>
    <n v="58.72"/>
  </r>
  <r>
    <x v="1534"/>
    <s v="CUST0493"/>
    <x v="7"/>
    <x v="0"/>
    <x v="5"/>
    <s v="Semi-Secured"/>
    <n v="87.57"/>
    <n v="15.11"/>
    <n v="1.5652999999999999"/>
    <n v="1.6952"/>
    <x v="4"/>
    <n v="644"/>
    <s v="approved"/>
    <s v="06-09-2022"/>
    <s v="21-09-2022"/>
    <n v="84"/>
    <n v="78.12"/>
  </r>
  <r>
    <x v="1535"/>
    <s v="CUST0491"/>
    <x v="5"/>
    <x v="4"/>
    <x v="4"/>
    <s v="Unsecured"/>
    <n v="25.36"/>
    <n v="12.24"/>
    <n v="0.41020000000000001"/>
    <n v="0.84519999999999995"/>
    <x v="1"/>
    <n v="556"/>
    <s v="Rejected "/>
    <s v="17-01-2024"/>
    <m/>
    <n v="36"/>
    <n v="0"/>
  </r>
  <r>
    <x v="1536"/>
    <s v="CUST0122"/>
    <x v="3"/>
    <x v="4"/>
    <x v="1"/>
    <s v="Secured"/>
    <n v="46.36"/>
    <n v="10.94"/>
    <n v="0.43290000000000001"/>
    <n v="4.0960999999999999"/>
    <x v="4"/>
    <n v="780"/>
    <s v="approved"/>
    <s v="29-02-2024"/>
    <s v="09-03-2024"/>
    <n v="12"/>
    <n v="36.5"/>
  </r>
  <r>
    <x v="1537"/>
    <s v="CUST0229"/>
    <x v="0"/>
    <x v="0"/>
    <x v="4"/>
    <s v="Secured"/>
    <n v="68.900000000000006"/>
    <n v="12.15"/>
    <n v="1.288"/>
    <n v="0.76590000000000003"/>
    <x v="1"/>
    <n v="617"/>
    <s v="Rejected "/>
    <s v="19-03-2022"/>
    <m/>
    <n v="240"/>
    <n v="0"/>
  </r>
  <r>
    <x v="1538"/>
    <s v="CUST0146"/>
    <x v="2"/>
    <x v="0"/>
    <x v="1"/>
    <s v="Semi-Secured"/>
    <n v="22.44"/>
    <n v="16.64"/>
    <n v="0.28870000000000001"/>
    <n v="0.32300000000000001"/>
    <x v="1"/>
    <n v="713"/>
    <s v="approved"/>
    <s v="01-03-2023"/>
    <s v="02-03-2023"/>
    <n v="240"/>
    <n v="0"/>
  </r>
  <r>
    <x v="1539"/>
    <s v="CUST0201"/>
    <x v="8"/>
    <x v="1"/>
    <x v="2"/>
    <s v="Semi-Secured"/>
    <n v="52.78"/>
    <n v="13.09"/>
    <n v="0.82420000000000004"/>
    <n v="0.96279999999999999"/>
    <x v="1"/>
    <n v="820"/>
    <s v="Rejected "/>
    <s v="25-12-2023"/>
    <m/>
    <n v="84"/>
    <n v="0"/>
  </r>
  <r>
    <x v="1540"/>
    <s v="CUST0024"/>
    <x v="3"/>
    <x v="0"/>
    <x v="0"/>
    <s v="Semi-Secured"/>
    <n v="38.799999999999997"/>
    <n v="15.85"/>
    <n v="0.50609999999999999"/>
    <n v="1.3612"/>
    <x v="0"/>
    <n v="832"/>
    <s v="approved"/>
    <s v="27-12-2022"/>
    <s v="05-01-2023"/>
    <n v="36"/>
    <n v="5.01"/>
  </r>
  <r>
    <x v="1541"/>
    <s v="CUST0250"/>
    <x v="1"/>
    <x v="0"/>
    <x v="0"/>
    <s v="Semi-Secured"/>
    <n v="98.37"/>
    <n v="14.86"/>
    <n v="1.7679"/>
    <n v="1.3673999999999999"/>
    <x v="3"/>
    <n v="618"/>
    <s v="Rejected "/>
    <s v="31-01-2023"/>
    <m/>
    <n v="180"/>
    <n v="48.14"/>
  </r>
  <r>
    <x v="1542"/>
    <s v="CUST0239"/>
    <x v="5"/>
    <x v="4"/>
    <x v="0"/>
    <s v="Semi-Secured"/>
    <n v="71.48"/>
    <n v="13.37"/>
    <n v="0.41070000000000001"/>
    <n v="1.0829"/>
    <x v="2"/>
    <n v="592"/>
    <s v="approved"/>
    <s v="01-12-2024"/>
    <s v="14-12-2024"/>
    <n v="120"/>
    <n v="43.51"/>
  </r>
  <r>
    <x v="1543"/>
    <s v="CUST0053"/>
    <x v="7"/>
    <x v="3"/>
    <x v="4"/>
    <s v="Semi-Secured"/>
    <n v="55.31"/>
    <n v="17.309999999999999"/>
    <n v="0.4924"/>
    <n v="0.86339999999999995"/>
    <x v="4"/>
    <n v="838"/>
    <s v="approved"/>
    <s v="09-06-2024"/>
    <s v="16-06-2024"/>
    <n v="180"/>
    <n v="30.3"/>
  </r>
  <r>
    <x v="1544"/>
    <s v="CUST0036"/>
    <x v="5"/>
    <x v="3"/>
    <x v="3"/>
    <s v="Secured"/>
    <n v="9.32"/>
    <n v="12.24"/>
    <n v="9.5699999999999993E-2"/>
    <n v="0.16569999999999999"/>
    <x v="0"/>
    <n v="885"/>
    <s v="Rejected"/>
    <s v="14-09-2023"/>
    <m/>
    <n v="84"/>
    <n v="2.9"/>
  </r>
  <r>
    <x v="1545"/>
    <s v="CUST0470"/>
    <x v="0"/>
    <x v="4"/>
    <x v="5"/>
    <s v="Secured"/>
    <n v="2.61"/>
    <n v="11.34"/>
    <n v="4.5699999999999998E-2"/>
    <n v="4.5199999999999997E-2"/>
    <x v="0"/>
    <n v="724"/>
    <s v="Under Review"/>
    <s v="15-03-2023"/>
    <m/>
    <n v="84"/>
    <n v="0.79"/>
  </r>
  <r>
    <x v="1546"/>
    <s v="CUST0407"/>
    <x v="6"/>
    <x v="0"/>
    <x v="0"/>
    <s v="Secured"/>
    <n v="10.84"/>
    <n v="13.63"/>
    <n v="7.1800000000000003E-2"/>
    <n v="0.36849999999999999"/>
    <x v="5"/>
    <n v="863"/>
    <s v="approved"/>
    <s v="31-01-2024"/>
    <s v="05-02-2024"/>
    <n v="36"/>
    <n v="6.13"/>
  </r>
  <r>
    <x v="1547"/>
    <s v="CUST0053"/>
    <x v="1"/>
    <x v="3"/>
    <x v="0"/>
    <s v="Secured"/>
    <n v="14.71"/>
    <n v="16.5"/>
    <n v="0.1479"/>
    <n v="1.3381000000000001"/>
    <x v="1"/>
    <n v="725"/>
    <s v="Under Review"/>
    <s v="06-03-2022"/>
    <m/>
    <n v="12"/>
    <n v="0"/>
  </r>
  <r>
    <x v="1548"/>
    <s v="CUST0019"/>
    <x v="4"/>
    <x v="2"/>
    <x v="5"/>
    <s v="Secured"/>
    <n v="57.23"/>
    <n v="14.44"/>
    <n v="0.48949999999999999"/>
    <n v="0.73"/>
    <x v="5"/>
    <n v="886"/>
    <s v="Rejected"/>
    <s v="27-09-2023"/>
    <m/>
    <n v="240"/>
    <n v="24.09"/>
  </r>
  <r>
    <x v="1549"/>
    <s v="CUST0409"/>
    <x v="7"/>
    <x v="4"/>
    <x v="5"/>
    <s v="Secured"/>
    <n v="77.47"/>
    <n v="7.83"/>
    <n v="0.47970000000000002"/>
    <n v="1.8851"/>
    <x v="5"/>
    <n v="860"/>
    <s v="Rejected"/>
    <s v="22-09-2023"/>
    <m/>
    <n v="48"/>
    <n v="48.47"/>
  </r>
  <r>
    <x v="1550"/>
    <s v="CUST0355"/>
    <x v="7"/>
    <x v="0"/>
    <x v="3"/>
    <s v="Semi-Secured"/>
    <n v="57.07"/>
    <n v="10.96"/>
    <n v="0.51770000000000005"/>
    <n v="0.78480000000000005"/>
    <x v="3"/>
    <n v="657"/>
    <s v="approved"/>
    <s v="13-10-2024"/>
    <s v="25-10-2024"/>
    <n v="120"/>
    <n v="15.15"/>
  </r>
  <r>
    <x v="1551"/>
    <s v="CUST0194"/>
    <x v="1"/>
    <x v="4"/>
    <x v="4"/>
    <s v="Secured"/>
    <n v="45.78"/>
    <n v="11.95"/>
    <n v="0.23180000000000001"/>
    <n v="1.5195000000000001"/>
    <x v="3"/>
    <n v="719"/>
    <s v="approved"/>
    <s v="23-09-2022"/>
    <s v="27-09-2022"/>
    <n v="36"/>
    <n v="39.47"/>
  </r>
  <r>
    <x v="1552"/>
    <s v="CUST0381"/>
    <x v="0"/>
    <x v="1"/>
    <x v="1"/>
    <s v="Secured"/>
    <n v="36.58"/>
    <n v="13.21"/>
    <n v="0.58709999999999996"/>
    <n v="0.83620000000000005"/>
    <x v="1"/>
    <n v="745"/>
    <s v="approved"/>
    <s v="06-12-2022"/>
    <s v="19-12-2022"/>
    <n v="60"/>
    <n v="0"/>
  </r>
  <r>
    <x v="1553"/>
    <s v="CUST0007"/>
    <x v="3"/>
    <x v="0"/>
    <x v="3"/>
    <s v="Unsecured"/>
    <n v="43.7"/>
    <n v="16.309999999999999"/>
    <n v="0.77549999999999997"/>
    <n v="1.2454000000000001"/>
    <x v="2"/>
    <n v="724"/>
    <s v="Rejected"/>
    <s v="26-09-2024"/>
    <m/>
    <n v="48"/>
    <n v="23.95"/>
  </r>
  <r>
    <x v="1554"/>
    <s v="CUST0326"/>
    <x v="4"/>
    <x v="0"/>
    <x v="5"/>
    <s v="Semi-Secured"/>
    <n v="38.78"/>
    <n v="8.41"/>
    <n v="0.27560000000000001"/>
    <n v="0.47899999999999998"/>
    <x v="2"/>
    <n v="763"/>
    <s v="Under Review"/>
    <s v="01-08-2023"/>
    <m/>
    <n v="120"/>
    <n v="13.86"/>
  </r>
  <r>
    <x v="1555"/>
    <s v="CUST0410"/>
    <x v="7"/>
    <x v="2"/>
    <x v="2"/>
    <s v="Unsecured"/>
    <n v="54.13"/>
    <n v="9.61"/>
    <n v="0.32790000000000002"/>
    <n v="0.56879999999999997"/>
    <x v="3"/>
    <n v="738"/>
    <s v="approved"/>
    <s v="07-06-2022"/>
    <s v="12-06-2022"/>
    <n v="180"/>
    <n v="22.3"/>
  </r>
  <r>
    <x v="1556"/>
    <s v="CUST0428"/>
    <x v="8"/>
    <x v="2"/>
    <x v="1"/>
    <s v="Semi-Secured"/>
    <n v="16.100000000000001"/>
    <n v="14.44"/>
    <n v="0.27660000000000001"/>
    <n v="0.37830000000000003"/>
    <x v="5"/>
    <n v="600"/>
    <s v="approved"/>
    <s v="25-05-2023"/>
    <s v="05-06-2023"/>
    <n v="60"/>
    <n v="0"/>
  </r>
  <r>
    <x v="1557"/>
    <s v="CUST0044"/>
    <x v="9"/>
    <x v="3"/>
    <x v="3"/>
    <s v="Secured"/>
    <n v="87.46"/>
    <n v="15.69"/>
    <n v="1.5273000000000001"/>
    <n v="3.0615000000000001"/>
    <x v="4"/>
    <n v="765"/>
    <s v="approved"/>
    <s v="20-10-2022"/>
    <s v="04-11-2022"/>
    <n v="36"/>
    <n v="31.33"/>
  </r>
  <r>
    <x v="1558"/>
    <s v="CUST0343"/>
    <x v="6"/>
    <x v="3"/>
    <x v="1"/>
    <s v="Secured"/>
    <m/>
    <n v="8.5299999999999994"/>
    <n v="0.37269999999999998"/>
    <n v="0.19850000000000001"/>
    <x v="1"/>
    <n v="649"/>
    <s v="approved"/>
    <s v="01-08-2022"/>
    <s v="06-08-2022"/>
    <n v="240"/>
    <n v="0"/>
  </r>
  <r>
    <x v="1559"/>
    <s v="CUST0472"/>
    <x v="8"/>
    <x v="4"/>
    <x v="2"/>
    <s v="Unsecured"/>
    <n v="63.98"/>
    <n v="13.96"/>
    <n v="0.32200000000000001"/>
    <n v="1.4874000000000001"/>
    <x v="0"/>
    <n v="900"/>
    <s v="approved"/>
    <s v="25-10-2024"/>
    <s v="31-10-2024"/>
    <n v="60"/>
    <n v="28.92"/>
  </r>
  <r>
    <x v="1560"/>
    <s v="CUST0025"/>
    <x v="2"/>
    <x v="1"/>
    <x v="1"/>
    <s v="Unsecured"/>
    <n v="66.400000000000006"/>
    <n v="13.29"/>
    <n v="0.40089999999999998"/>
    <n v="1.7908999999999999"/>
    <x v="1"/>
    <n v="684"/>
    <s v="Under Review"/>
    <s v="09-03-2024"/>
    <m/>
    <n v="48"/>
    <n v="0"/>
  </r>
  <r>
    <x v="1561"/>
    <s v="CUST0485"/>
    <x v="1"/>
    <x v="1"/>
    <x v="4"/>
    <s v="Semi-Secured"/>
    <n v="97.69"/>
    <n v="16.2"/>
    <n v="1.1552"/>
    <n v="2.3860000000000001"/>
    <x v="1"/>
    <n v="778"/>
    <s v="Rejected"/>
    <s v="16-03-2023"/>
    <m/>
    <n v="60"/>
    <n v="0"/>
  </r>
  <r>
    <x v="1562"/>
    <s v="CUST0136"/>
    <x v="7"/>
    <x v="2"/>
    <x v="0"/>
    <s v="Semi-Secured"/>
    <n v="61.73"/>
    <n v="12.45"/>
    <n v="0.86819999999999997"/>
    <n v="1.6393"/>
    <x v="3"/>
    <n v="608"/>
    <s v="approved"/>
    <s v="07-08-2022"/>
    <s v="19-08-2022"/>
    <n v="48"/>
    <n v="18.18"/>
  </r>
  <r>
    <x v="1563"/>
    <s v="CUST0148"/>
    <x v="8"/>
    <x v="4"/>
    <x v="0"/>
    <s v="Unsecured"/>
    <n v="96.38"/>
    <n v="16.670000000000002"/>
    <n v="0.50639999999999996"/>
    <n v="3.4203999999999999"/>
    <x v="0"/>
    <n v="813"/>
    <s v="approved"/>
    <s v="20-12-2023"/>
    <s v="24-12-2023"/>
    <n v="36"/>
    <n v="86.67"/>
  </r>
  <r>
    <x v="1564"/>
    <s v="CUST0179"/>
    <x v="0"/>
    <x v="1"/>
    <x v="2"/>
    <s v="Secured"/>
    <n v="68.86"/>
    <n v="7.79"/>
    <n v="0.89570000000000005"/>
    <n v="0.82779999999999998"/>
    <x v="4"/>
    <n v="856"/>
    <s v="Under Review"/>
    <s v="13-04-2024"/>
    <m/>
    <n v="120"/>
    <n v="52.94"/>
  </r>
  <r>
    <x v="1565"/>
    <s v="CUST0020"/>
    <x v="2"/>
    <x v="3"/>
    <x v="1"/>
    <s v="Secured"/>
    <n v="28.81"/>
    <n v="13.23"/>
    <n v="0.34449999999999997"/>
    <n v="0.65890000000000004"/>
    <x v="2"/>
    <n v="587"/>
    <s v="approved"/>
    <s v="28-11-2024"/>
    <s v="08-12-2024"/>
    <n v="60"/>
    <n v="9.5299999999999994"/>
  </r>
  <r>
    <x v="1566"/>
    <s v="CUST0007"/>
    <x v="6"/>
    <x v="1"/>
    <x v="1"/>
    <s v="Secured"/>
    <n v="98.83"/>
    <n v="12.52"/>
    <n v="1.1887000000000001"/>
    <n v="4.6763000000000003"/>
    <x v="0"/>
    <n v="724"/>
    <s v="approved"/>
    <s v="31-03-2023"/>
    <s v="11-04-2023"/>
    <n v="24"/>
    <n v="50.25"/>
  </r>
  <r>
    <x v="1567"/>
    <s v="CUST0102"/>
    <x v="6"/>
    <x v="0"/>
    <x v="3"/>
    <s v="Semi-Secured"/>
    <n v="11.22"/>
    <n v="8.31"/>
    <n v="7.3999999999999996E-2"/>
    <n v="0.13800000000000001"/>
    <x v="1"/>
    <n v="593"/>
    <s v="approved"/>
    <s v="24-07-2023"/>
    <s v="03-08-2023"/>
    <n v="120"/>
    <n v="0"/>
  </r>
  <r>
    <x v="1568"/>
    <s v="CUST0138"/>
    <x v="7"/>
    <x v="3"/>
    <x v="1"/>
    <s v="Unsecured"/>
    <n v="34.08"/>
    <n v="12.43"/>
    <n v="0.28670000000000001"/>
    <n v="0.90469999999999995"/>
    <x v="2"/>
    <n v="703"/>
    <s v="Under Review"/>
    <s v="13-04-2024"/>
    <m/>
    <n v="48"/>
    <n v="31.94"/>
  </r>
  <r>
    <x v="1569"/>
    <s v="CUST0083"/>
    <x v="6"/>
    <x v="2"/>
    <x v="1"/>
    <s v="Unsecured"/>
    <n v="77.84"/>
    <n v="9.82"/>
    <n v="0.66259999999999997"/>
    <n v="1.9675"/>
    <x v="1"/>
    <n v="737"/>
    <s v="approved"/>
    <s v="30-09-2023"/>
    <s v="10-10-2023"/>
    <n v="48"/>
    <n v="0"/>
  </r>
  <r>
    <x v="1570"/>
    <s v="CUST0093"/>
    <x v="2"/>
    <x v="1"/>
    <x v="4"/>
    <s v="Secured"/>
    <n v="72.209999999999994"/>
    <n v="18.03"/>
    <n v="1.0255000000000001"/>
    <n v="1.1644000000000001"/>
    <x v="3"/>
    <n v="887"/>
    <s v="approved"/>
    <s v="19-07-2024"/>
    <s v="23-07-2024"/>
    <n v="180"/>
    <n v="66.239999999999995"/>
  </r>
  <r>
    <x v="1571"/>
    <s v="CUST0356"/>
    <x v="1"/>
    <x v="3"/>
    <x v="5"/>
    <s v="Unsecured"/>
    <n v="72.05"/>
    <n v="17.600000000000001"/>
    <n v="1.2170000000000001"/>
    <n v="1.0898000000000001"/>
    <x v="4"/>
    <n v="578"/>
    <s v="approved"/>
    <s v="10-02-2024"/>
    <s v="24-02-2024"/>
    <n v="240"/>
    <n v="27.39"/>
  </r>
  <r>
    <x v="1572"/>
    <s v="CUST0079"/>
    <x v="0"/>
    <x v="1"/>
    <x v="5"/>
    <s v="Unsecured"/>
    <n v="66.709999999999994"/>
    <n v="8.36"/>
    <n v="1.2595000000000001"/>
    <n v="1.6398999999999999"/>
    <x v="4"/>
    <n v="726"/>
    <s v="approved"/>
    <s v="16-02-2023"/>
    <s v="01-03-2023"/>
    <n v="48"/>
    <n v="13.72"/>
  </r>
  <r>
    <x v="1573"/>
    <s v="CUST0200"/>
    <x v="0"/>
    <x v="0"/>
    <x v="3"/>
    <s v="Secured"/>
    <n v="37.159999999999997"/>
    <n v="8.61"/>
    <n v="0.67230000000000001"/>
    <n v="0.59050000000000002"/>
    <x v="0"/>
    <n v="835"/>
    <s v="approved"/>
    <s v="14-09-2022"/>
    <s v="16-09-2022"/>
    <n v="84"/>
    <n v="31.54"/>
  </r>
  <r>
    <x v="1574"/>
    <s v="CUST0013"/>
    <x v="2"/>
    <x v="2"/>
    <x v="5"/>
    <s v="Semi-Secured"/>
    <m/>
    <n v="15.75"/>
    <n v="0.2137"/>
    <n v="0.32540000000000002"/>
    <x v="3"/>
    <n v="792"/>
    <s v="approved"/>
    <s v="31-12-2024"/>
    <s v="12-01-2025"/>
    <n v="120"/>
    <n v="11.89"/>
  </r>
  <r>
    <x v="1575"/>
    <s v="CUST0340"/>
    <x v="3"/>
    <x v="3"/>
    <x v="3"/>
    <s v="Secured"/>
    <n v="84.85"/>
    <n v="15.39"/>
    <n v="0.74309999999999998"/>
    <n v="2.9575999999999998"/>
    <x v="0"/>
    <n v="604"/>
    <s v="Rejected "/>
    <s v="22-07-2022"/>
    <m/>
    <n v="36"/>
    <n v="60.72"/>
  </r>
  <r>
    <x v="1576"/>
    <s v="CUST0383"/>
    <x v="4"/>
    <x v="4"/>
    <x v="4"/>
    <s v="Unsecured"/>
    <n v="13.49"/>
    <n v="14.63"/>
    <n v="0.1341"/>
    <n v="0.4652"/>
    <x v="0"/>
    <n v="683"/>
    <s v="approved"/>
    <s v="15-01-2022"/>
    <s v="16-01-2022"/>
    <n v="36"/>
    <n v="8.99"/>
  </r>
  <r>
    <x v="1577"/>
    <s v="CUST0057"/>
    <x v="9"/>
    <x v="0"/>
    <x v="4"/>
    <s v="Unsecured"/>
    <n v="8.31"/>
    <n v="13.94"/>
    <n v="6.5500000000000003E-2"/>
    <n v="0.19309999999999999"/>
    <x v="4"/>
    <n v="644"/>
    <s v="Rejected "/>
    <s v="19-11-2024"/>
    <m/>
    <n v="60"/>
    <n v="1.41"/>
  </r>
  <r>
    <x v="1578"/>
    <s v="CUST0001"/>
    <x v="9"/>
    <x v="2"/>
    <x v="5"/>
    <s v="Secured"/>
    <n v="65.86"/>
    <n v="16.89"/>
    <n v="0.98729999999999996"/>
    <n v="1.1399999999999999"/>
    <x v="2"/>
    <n v="585"/>
    <s v="approved"/>
    <s v="15-04-2022"/>
    <s v="28-04-2022"/>
    <n v="120"/>
    <n v="44.68"/>
  </r>
  <r>
    <x v="1579"/>
    <s v="CUST0420"/>
    <x v="5"/>
    <x v="1"/>
    <x v="3"/>
    <s v="Secured"/>
    <n v="20.47"/>
    <n v="8.31"/>
    <n v="0.18329999999999999"/>
    <n v="0.41810000000000003"/>
    <x v="2"/>
    <n v="854"/>
    <s v="approved"/>
    <s v="08-10-2024"/>
    <s v="19-10-2024"/>
    <n v="60"/>
    <n v="17.510000000000002"/>
  </r>
  <r>
    <x v="1580"/>
    <s v="CUST0126"/>
    <x v="2"/>
    <x v="3"/>
    <x v="4"/>
    <s v="Semi-Secured"/>
    <n v="42.48"/>
    <n v="8.89"/>
    <n v="0.25819999999999999"/>
    <n v="0.37919999999999998"/>
    <x v="2"/>
    <n v="619"/>
    <s v="Rejected"/>
    <s v="12-02-2022"/>
    <m/>
    <n v="240"/>
    <n v="19.079999999999998"/>
  </r>
  <r>
    <x v="1581"/>
    <s v="CUST0204"/>
    <x v="7"/>
    <x v="0"/>
    <x v="3"/>
    <s v="Unsecured"/>
    <n v="7.25"/>
    <n v="18.22"/>
    <n v="6.0499999999999998E-2"/>
    <n v="0.66539999999999999"/>
    <x v="3"/>
    <n v="854"/>
    <s v="Rejected"/>
    <s v="26-04-2024"/>
    <m/>
    <n v="12"/>
    <n v="2.34"/>
  </r>
  <r>
    <x v="1582"/>
    <s v="CUST0312"/>
    <x v="6"/>
    <x v="1"/>
    <x v="5"/>
    <s v="Secured"/>
    <n v="32.369999999999997"/>
    <n v="14"/>
    <n v="0.36280000000000001"/>
    <n v="0.43109999999999998"/>
    <x v="0"/>
    <n v="862"/>
    <s v="Under Review"/>
    <s v="31-01-2022"/>
    <m/>
    <n v="180"/>
    <n v="26.26"/>
  </r>
  <r>
    <x v="1583"/>
    <s v="CUST0342"/>
    <x v="8"/>
    <x v="2"/>
    <x v="0"/>
    <s v="Secured"/>
    <n v="66.2"/>
    <n v="9.0399999999999991"/>
    <n v="1.2243999999999999"/>
    <n v="2.1063999999999998"/>
    <x v="0"/>
    <n v="825"/>
    <s v="approved"/>
    <s v="28-07-2022"/>
    <s v="31-07-2022"/>
    <n v="36"/>
    <n v="28.03"/>
  </r>
  <r>
    <x v="1584"/>
    <s v="CUST0134"/>
    <x v="4"/>
    <x v="2"/>
    <x v="5"/>
    <s v="Unsecured"/>
    <n v="84.72"/>
    <n v="9.5500000000000007"/>
    <n v="0.65869999999999995"/>
    <n v="1.0986"/>
    <x v="4"/>
    <n v="565"/>
    <s v="Under Review"/>
    <s v="10-09-2023"/>
    <m/>
    <n v="120"/>
    <n v="57.71"/>
  </r>
  <r>
    <x v="1585"/>
    <s v="CUST0411"/>
    <x v="2"/>
    <x v="2"/>
    <x v="3"/>
    <s v="Semi-Secured"/>
    <n v="12.18"/>
    <n v="8.7799999999999994"/>
    <n v="0.1174"/>
    <n v="0.30180000000000001"/>
    <x v="5"/>
    <n v="668"/>
    <s v="approved"/>
    <s v="22-05-2024"/>
    <s v="27-05-2024"/>
    <n v="48"/>
    <n v="1.47"/>
  </r>
  <r>
    <x v="1586"/>
    <s v="CUST0288"/>
    <x v="0"/>
    <x v="1"/>
    <x v="1"/>
    <s v="Unsecured"/>
    <n v="32.409999999999997"/>
    <n v="14.92"/>
    <n v="0.54210000000000003"/>
    <n v="2.9239999999999999"/>
    <x v="0"/>
    <n v="596"/>
    <s v="Rejected "/>
    <s v="08-12-2022"/>
    <m/>
    <n v="12"/>
    <n v="24.73"/>
  </r>
  <r>
    <x v="1587"/>
    <s v="CUST0027"/>
    <x v="1"/>
    <x v="3"/>
    <x v="5"/>
    <s v="Secured"/>
    <n v="69.12"/>
    <m/>
    <n v="1.1022000000000001"/>
    <m/>
    <x v="3"/>
    <n v="686"/>
    <s v="approved"/>
    <s v="11-12-2022"/>
    <s v="13-12-2022"/>
    <n v="120"/>
    <n v="31.14"/>
  </r>
  <r>
    <x v="1588"/>
    <s v="CUST0203"/>
    <x v="9"/>
    <x v="4"/>
    <x v="2"/>
    <s v="Secured"/>
    <n v="33.08"/>
    <n v="13.39"/>
    <n v="0.16869999999999999"/>
    <n v="0.60880000000000001"/>
    <x v="4"/>
    <n v="604"/>
    <s v="Rejected "/>
    <s v="29-09-2024"/>
    <m/>
    <n v="84"/>
    <n v="16.48"/>
  </r>
  <r>
    <x v="1589"/>
    <s v="CUST0470"/>
    <x v="4"/>
    <x v="4"/>
    <x v="5"/>
    <s v="Unsecured"/>
    <n v="97.7"/>
    <n v="10.97"/>
    <n v="0.99590000000000001"/>
    <n v="3.1972"/>
    <x v="4"/>
    <n v="724"/>
    <s v="Rejected "/>
    <s v="13-07-2024"/>
    <m/>
    <n v="36"/>
    <n v="32.15"/>
  </r>
  <r>
    <x v="1590"/>
    <s v="CUST0346"/>
    <x v="6"/>
    <x v="1"/>
    <x v="3"/>
    <s v="Secured"/>
    <n v="22.62"/>
    <n v="9.1300000000000008"/>
    <n v="0.2336"/>
    <n v="0.23119999999999999"/>
    <x v="0"/>
    <n v="618"/>
    <s v="approved"/>
    <s v="31-07-2022"/>
    <s v="03-08-2022"/>
    <n v="180"/>
    <n v="9.2799999999999994"/>
  </r>
  <r>
    <x v="1591"/>
    <s v="CUST0083"/>
    <x v="6"/>
    <x v="4"/>
    <x v="1"/>
    <s v="Secured"/>
    <n v="54.76"/>
    <n v="18.02"/>
    <n v="0.30009999999999998"/>
    <n v="0.84599999999999997"/>
    <x v="3"/>
    <n v="737"/>
    <s v="approved"/>
    <s v="07-12-2022"/>
    <s v="18-12-2022"/>
    <n v="240"/>
    <n v="17.239999999999998"/>
  </r>
  <r>
    <x v="1592"/>
    <s v="CUST0239"/>
    <x v="6"/>
    <x v="4"/>
    <x v="1"/>
    <s v="Secured"/>
    <n v="88.91"/>
    <n v="13.24"/>
    <n v="0.71489999999999998"/>
    <n v="3.0059999999999998"/>
    <x v="0"/>
    <n v="592"/>
    <s v="Rejected"/>
    <s v="24-05-2024"/>
    <m/>
    <n v="36"/>
    <n v="83.07"/>
  </r>
  <r>
    <x v="1593"/>
    <s v="CUST0179"/>
    <x v="1"/>
    <x v="4"/>
    <x v="1"/>
    <s v="Unsecured"/>
    <n v="14.24"/>
    <n v="12.44"/>
    <n v="7.5999999999999998E-2"/>
    <n v="0.31990000000000002"/>
    <x v="3"/>
    <n v="856"/>
    <s v="approved"/>
    <s v="20-08-2024"/>
    <s v="25-08-2024"/>
    <n v="60"/>
    <n v="11.47"/>
  </r>
  <r>
    <x v="1594"/>
    <s v="CUST0083"/>
    <x v="0"/>
    <x v="2"/>
    <x v="0"/>
    <s v="Unsecured"/>
    <m/>
    <n v="11.85"/>
    <n v="0.45810000000000001"/>
    <n v="1.3432999999999999"/>
    <x v="4"/>
    <n v="737"/>
    <s v="Under Review"/>
    <s v="07-07-2022"/>
    <m/>
    <n v="84"/>
    <n v="52.11"/>
  </r>
  <r>
    <x v="1595"/>
    <s v="CUST0454"/>
    <x v="8"/>
    <x v="0"/>
    <x v="5"/>
    <s v="Secured"/>
    <m/>
    <n v="15.95"/>
    <n v="0.97389999999999999"/>
    <n v="2.1863000000000001"/>
    <x v="0"/>
    <n v="694"/>
    <s v="Rejected"/>
    <s v="02-03-2023"/>
    <m/>
    <n v="36"/>
    <n v="42.73"/>
  </r>
  <r>
    <x v="1596"/>
    <s v="CUST0232"/>
    <x v="1"/>
    <x v="4"/>
    <x v="2"/>
    <s v="Unsecured"/>
    <n v="4.79"/>
    <n v="13.32"/>
    <n v="2.4199999999999999E-2"/>
    <n v="0.1293"/>
    <x v="4"/>
    <n v="738"/>
    <s v="Rejected "/>
    <s v="19-10-2022"/>
    <m/>
    <n v="48"/>
    <n v="4.05"/>
  </r>
  <r>
    <x v="1597"/>
    <s v="CUST0234"/>
    <x v="3"/>
    <x v="4"/>
    <x v="5"/>
    <s v="Secured"/>
    <n v="98.08"/>
    <n v="9.06"/>
    <n v="1.8978999999999999"/>
    <n v="8.58"/>
    <x v="2"/>
    <n v="769"/>
    <s v="approved"/>
    <s v="01-05-2024"/>
    <s v="13-05-2024"/>
    <n v="12"/>
    <n v="42.85"/>
  </r>
  <r>
    <x v="1598"/>
    <s v="CUST0402"/>
    <x v="2"/>
    <x v="2"/>
    <x v="3"/>
    <s v="Semi-Secured"/>
    <n v="47.65"/>
    <n v="7.6"/>
    <n v="0.38569999999999999"/>
    <n v="4.1361999999999997"/>
    <x v="5"/>
    <n v="870"/>
    <s v="Under Review"/>
    <s v="25-07-2023"/>
    <m/>
    <n v="12"/>
    <n v="41.62"/>
  </r>
  <r>
    <x v="1599"/>
    <s v="CUST0051"/>
    <x v="2"/>
    <x v="1"/>
    <x v="4"/>
    <s v="Semi-Secured"/>
    <n v="46.97"/>
    <n v="13.51"/>
    <n v="0.43930000000000002"/>
    <n v="0.86760000000000004"/>
    <x v="2"/>
    <n v="722"/>
    <s v="approved"/>
    <s v="24-07-2022"/>
    <s v="30-07-2022"/>
    <n v="84"/>
    <n v="33.799999999999997"/>
  </r>
  <r>
    <x v="1600"/>
    <s v="CUST0074"/>
    <x v="4"/>
    <x v="1"/>
    <x v="0"/>
    <s v="Secured"/>
    <n v="52.06"/>
    <n v="10.75"/>
    <n v="0.35320000000000001"/>
    <n v="4.5951000000000004"/>
    <x v="4"/>
    <n v="759"/>
    <s v="approved"/>
    <s v="15-04-2024"/>
    <s v="25-04-2024"/>
    <n v="12"/>
    <n v="30.57"/>
  </r>
  <r>
    <x v="1601"/>
    <s v="CUST0369"/>
    <x v="6"/>
    <x v="0"/>
    <x v="4"/>
    <s v="Secured"/>
    <n v="71.13"/>
    <n v="15.18"/>
    <n v="1.0986"/>
    <n v="2.472"/>
    <x v="2"/>
    <n v="550"/>
    <s v="approved"/>
    <s v="27-10-2023"/>
    <s v="05-11-2023"/>
    <n v="36"/>
    <n v="57.75"/>
  </r>
  <r>
    <x v="1602"/>
    <s v="CUST0228"/>
    <x v="7"/>
    <x v="4"/>
    <x v="4"/>
    <s v="Unsecured"/>
    <n v="74.28"/>
    <n v="16.86"/>
    <n v="0.71240000000000003"/>
    <n v="1.2844"/>
    <x v="3"/>
    <n v="798"/>
    <s v="Under Review"/>
    <s v="11-02-2023"/>
    <m/>
    <n v="120"/>
    <n v="45.05"/>
  </r>
  <r>
    <x v="1603"/>
    <s v="CUST0060"/>
    <x v="3"/>
    <x v="4"/>
    <x v="4"/>
    <s v="Unsecured"/>
    <n v="51.15"/>
    <n v="9.5"/>
    <n v="0.59740000000000004"/>
    <n v="0.4768"/>
    <x v="2"/>
    <n v="672"/>
    <s v="approved"/>
    <s v="29-12-2022"/>
    <s v="05-01-2023"/>
    <n v="240"/>
    <n v="6.87"/>
  </r>
  <r>
    <x v="1604"/>
    <s v="CUST0273"/>
    <x v="4"/>
    <x v="0"/>
    <x v="2"/>
    <s v="Secured"/>
    <n v="26.22"/>
    <n v="16.329999999999998"/>
    <n v="0.34100000000000003"/>
    <n v="0.37130000000000002"/>
    <x v="1"/>
    <n v="751"/>
    <s v="Rejected "/>
    <s v="22-08-2024"/>
    <m/>
    <n v="240"/>
    <n v="0"/>
  </r>
  <r>
    <x v="1605"/>
    <s v="CUST0035"/>
    <x v="7"/>
    <x v="4"/>
    <x v="2"/>
    <s v="Semi-Secured"/>
    <n v="99.17"/>
    <n v="18.03"/>
    <n v="0.98450000000000004"/>
    <n v="2.5198999999999998"/>
    <x v="4"/>
    <n v="573"/>
    <s v="approved"/>
    <s v="06-01-2023"/>
    <s v="07-01-2023"/>
    <n v="60"/>
    <n v="37.4"/>
  </r>
  <r>
    <x v="1606"/>
    <s v="CUST0227"/>
    <x v="3"/>
    <x v="1"/>
    <x v="3"/>
    <s v="Semi-Secured"/>
    <n v="61.12"/>
    <n v="8.68"/>
    <n v="0.4783"/>
    <n v="0.60829999999999995"/>
    <x v="2"/>
    <n v="582"/>
    <s v="approved"/>
    <s v="03-04-2023"/>
    <s v="04-04-2023"/>
    <n v="180"/>
    <n v="42.93"/>
  </r>
  <r>
    <x v="1607"/>
    <s v="CUST0498"/>
    <x v="1"/>
    <x v="1"/>
    <x v="4"/>
    <s v="Unsecured"/>
    <n v="76.94"/>
    <n v="8.4700000000000006"/>
    <n v="0.8337"/>
    <n v="0.66620000000000001"/>
    <x v="2"/>
    <n v="585"/>
    <s v="Under Review"/>
    <s v="22-12-2024"/>
    <m/>
    <n v="240"/>
    <n v="45"/>
  </r>
  <r>
    <x v="1608"/>
    <s v="CUST0388"/>
    <x v="8"/>
    <x v="3"/>
    <x v="0"/>
    <s v="Secured"/>
    <n v="18.97"/>
    <n v="9.7200000000000006"/>
    <n v="0.29670000000000002"/>
    <n v="0.24779999999999999"/>
    <x v="1"/>
    <n v="592"/>
    <s v="approved"/>
    <s v="18-11-2024"/>
    <s v="22-11-2024"/>
    <n v="120"/>
    <n v="0"/>
  </r>
  <r>
    <x v="1609"/>
    <s v="CUST0384"/>
    <x v="8"/>
    <x v="4"/>
    <x v="0"/>
    <s v="Semi-Secured"/>
    <n v="63.93"/>
    <n v="13.95"/>
    <n v="1.0115000000000001"/>
    <n v="5.7385999999999999"/>
    <x v="0"/>
    <n v="882"/>
    <s v="Under Review"/>
    <s v="10-03-2024"/>
    <m/>
    <n v="12"/>
    <n v="55.44"/>
  </r>
  <r>
    <x v="1610"/>
    <s v="CUST0375"/>
    <x v="4"/>
    <x v="2"/>
    <x v="0"/>
    <s v="Unsecured"/>
    <n v="58.15"/>
    <n v="14.04"/>
    <n v="0.69769999999999999"/>
    <n v="1.091"/>
    <x v="0"/>
    <n v="652"/>
    <s v="approved"/>
    <s v="28-03-2023"/>
    <s v="01-04-2023"/>
    <n v="84"/>
    <n v="31.56"/>
  </r>
  <r>
    <x v="1611"/>
    <s v="CUST0266"/>
    <x v="3"/>
    <x v="4"/>
    <x v="5"/>
    <s v="Unsecured"/>
    <n v="73.650000000000006"/>
    <n v="13.67"/>
    <n v="1.0474000000000001"/>
    <n v="1.129"/>
    <x v="2"/>
    <n v="890"/>
    <s v="Rejected "/>
    <s v="03-08-2022"/>
    <m/>
    <n v="120"/>
    <n v="41.55"/>
  </r>
  <r>
    <x v="1612"/>
    <s v="CUST0497"/>
    <x v="4"/>
    <x v="1"/>
    <x v="3"/>
    <s v="Semi-Secured"/>
    <n v="25.03"/>
    <n v="17.36"/>
    <n v="0.12839999999999999"/>
    <n v="2.2871000000000001"/>
    <x v="0"/>
    <n v="686"/>
    <s v="Rejected"/>
    <s v="13-10-2024"/>
    <m/>
    <n v="12"/>
    <n v="15"/>
  </r>
  <r>
    <x v="1613"/>
    <s v="CUST0436"/>
    <x v="7"/>
    <x v="3"/>
    <x v="4"/>
    <s v="Unsecured"/>
    <n v="68.72"/>
    <n v="10.28"/>
    <n v="1.1681999999999999"/>
    <n v="1.4696"/>
    <x v="1"/>
    <n v="859"/>
    <s v="approved"/>
    <s v="14-07-2024"/>
    <s v="21-07-2024"/>
    <n v="60"/>
    <n v="0"/>
  </r>
  <r>
    <x v="1614"/>
    <s v="CUST0381"/>
    <x v="2"/>
    <x v="4"/>
    <x v="3"/>
    <s v="Semi-Secured"/>
    <n v="77.349999999999994"/>
    <n v="14.7"/>
    <n v="0.73219999999999996"/>
    <n v="1.0667"/>
    <x v="4"/>
    <n v="745"/>
    <s v="approved"/>
    <s v="12-08-2022"/>
    <s v="24-08-2022"/>
    <n v="180"/>
    <n v="33.44"/>
  </r>
  <r>
    <x v="1615"/>
    <s v="CUST0128"/>
    <x v="3"/>
    <x v="2"/>
    <x v="0"/>
    <s v="Semi-Secured"/>
    <n v="21.72"/>
    <n v="11.12"/>
    <n v="0.31280000000000002"/>
    <n v="1.9209000000000001"/>
    <x v="0"/>
    <n v="871"/>
    <s v="approved"/>
    <s v="28-05-2024"/>
    <s v="03-06-2024"/>
    <n v="12"/>
    <n v="11.52"/>
  </r>
  <r>
    <x v="1616"/>
    <s v="CUST0115"/>
    <x v="0"/>
    <x v="3"/>
    <x v="3"/>
    <s v="Semi-Secured"/>
    <n v="98.64"/>
    <n v="11.66"/>
    <n v="1.2718"/>
    <n v="2.5811000000000002"/>
    <x v="4"/>
    <n v="729"/>
    <s v="Rejected "/>
    <s v="21-03-2022"/>
    <m/>
    <n v="48"/>
    <n v="50.85"/>
  </r>
  <r>
    <x v="1617"/>
    <s v="CUST0227"/>
    <x v="8"/>
    <x v="1"/>
    <x v="3"/>
    <s v="Unsecured"/>
    <n v="10.3"/>
    <n v="14.51"/>
    <n v="8.14E-2"/>
    <n v="0.92730000000000001"/>
    <x v="1"/>
    <n v="582"/>
    <s v="approved"/>
    <s v="06-11-2024"/>
    <s v="15-11-2024"/>
    <n v="12"/>
    <n v="0"/>
  </r>
  <r>
    <x v="1618"/>
    <s v="CUST0077"/>
    <x v="6"/>
    <x v="4"/>
    <x v="0"/>
    <s v="Semi-Secured"/>
    <n v="50.6"/>
    <n v="10.1"/>
    <n v="0.39650000000000002"/>
    <n v="0.84260000000000002"/>
    <x v="3"/>
    <n v="741"/>
    <s v="approved"/>
    <s v="14-11-2023"/>
    <s v="25-11-2023"/>
    <n v="84"/>
    <n v="38"/>
  </r>
  <r>
    <x v="1619"/>
    <s v="CUST0392"/>
    <x v="1"/>
    <x v="1"/>
    <x v="4"/>
    <s v="Secured"/>
    <n v="16.7"/>
    <n v="15.14"/>
    <n v="0.2616"/>
    <n v="0.81079999999999997"/>
    <x v="4"/>
    <n v="794"/>
    <s v="approved"/>
    <s v="11-07-2024"/>
    <s v="14-07-2024"/>
    <n v="24"/>
    <n v="5.4"/>
  </r>
  <r>
    <x v="1620"/>
    <s v="CUST0496"/>
    <x v="1"/>
    <x v="4"/>
    <x v="4"/>
    <s v="Unsecured"/>
    <n v="49.24"/>
    <n v="16.21"/>
    <n v="0.48970000000000002"/>
    <n v="4.4725000000000001"/>
    <x v="2"/>
    <n v="602"/>
    <s v="Rejected"/>
    <s v="02-01-2024"/>
    <m/>
    <n v="12"/>
    <n v="18.059999999999999"/>
  </r>
  <r>
    <x v="1621"/>
    <s v="CUST0022"/>
    <x v="1"/>
    <x v="0"/>
    <x v="1"/>
    <s v="Unsecured"/>
    <n v="12.24"/>
    <n v="9.64"/>
    <n v="0.24010000000000001"/>
    <n v="0.25790000000000002"/>
    <x v="4"/>
    <n v="618"/>
    <s v="approved"/>
    <s v="16-07-2023"/>
    <s v="29-07-2023"/>
    <n v="60"/>
    <n v="6.11"/>
  </r>
  <r>
    <x v="1622"/>
    <s v="CUST0056"/>
    <x v="5"/>
    <x v="2"/>
    <x v="2"/>
    <s v="Semi-Secured"/>
    <n v="60.11"/>
    <n v="9.1199999999999992"/>
    <n v="0.91100000000000003"/>
    <n v="5.2601000000000004"/>
    <x v="0"/>
    <n v="823"/>
    <s v="Under Review"/>
    <s v="02-03-2022"/>
    <m/>
    <n v="12"/>
    <n v="28.37"/>
  </r>
  <r>
    <x v="1623"/>
    <s v="CUST0087"/>
    <x v="1"/>
    <x v="2"/>
    <x v="0"/>
    <s v="Secured"/>
    <m/>
    <n v="11.51"/>
    <n v="0.62280000000000002"/>
    <n v="0.92789999999999995"/>
    <x v="2"/>
    <n v="748"/>
    <s v="Rejected "/>
    <s v="24-12-2023"/>
    <m/>
    <n v="120"/>
    <n v="20.52"/>
  </r>
  <r>
    <x v="1624"/>
    <s v="CUST0190"/>
    <x v="3"/>
    <x v="3"/>
    <x v="5"/>
    <s v="Unsecured"/>
    <n v="6.05"/>
    <n v="9.83"/>
    <n v="6.0499999999999998E-2"/>
    <n v="0.53139999999999998"/>
    <x v="0"/>
    <n v="741"/>
    <s v="approved"/>
    <s v="24-09-2024"/>
    <s v="07-10-2024"/>
    <n v="12"/>
    <n v="3.38"/>
  </r>
  <r>
    <x v="1625"/>
    <s v="CUST0407"/>
    <x v="6"/>
    <x v="4"/>
    <x v="0"/>
    <s v="Secured"/>
    <n v="49.33"/>
    <n v="9.61"/>
    <n v="0.78180000000000005"/>
    <n v="4.3278999999999996"/>
    <x v="4"/>
    <n v="863"/>
    <s v="Rejected "/>
    <s v="21-04-2024"/>
    <m/>
    <n v="12"/>
    <n v="6.42"/>
  </r>
  <r>
    <x v="1626"/>
    <s v="CUST0423"/>
    <x v="6"/>
    <x v="1"/>
    <x v="5"/>
    <s v="Unsecured"/>
    <n v="72.37"/>
    <n v="16.690000000000001"/>
    <n v="1.391"/>
    <n v="1.2436"/>
    <x v="2"/>
    <n v="885"/>
    <s v="approved"/>
    <s v="12-01-2023"/>
    <s v="23-01-2023"/>
    <n v="120"/>
    <n v="18.54"/>
  </r>
  <r>
    <x v="1627"/>
    <s v="CUST0486"/>
    <x v="3"/>
    <x v="0"/>
    <x v="3"/>
    <s v="Secured"/>
    <n v="46.33"/>
    <n v="12.25"/>
    <n v="0.88390000000000002"/>
    <n v="0.5635"/>
    <x v="1"/>
    <n v="628"/>
    <s v="Rejected "/>
    <s v="18-05-2022"/>
    <m/>
    <n v="180"/>
    <n v="0"/>
  </r>
  <r>
    <x v="1628"/>
    <s v="CUST0089"/>
    <x v="9"/>
    <x v="0"/>
    <x v="2"/>
    <s v="Semi-Secured"/>
    <n v="84.99"/>
    <n v="14.23"/>
    <n v="1.0077"/>
    <n v="1.145"/>
    <x v="3"/>
    <n v="782"/>
    <s v="approved"/>
    <s v="23-02-2024"/>
    <s v="26-02-2024"/>
    <n v="180"/>
    <n v="61.1"/>
  </r>
  <r>
    <x v="1629"/>
    <s v="CUST0122"/>
    <x v="6"/>
    <x v="2"/>
    <x v="0"/>
    <s v="Semi-Secured"/>
    <n v="85.66"/>
    <n v="14.06"/>
    <n v="1.171"/>
    <n v="1.3331"/>
    <x v="5"/>
    <n v="780"/>
    <s v="Rejected"/>
    <s v="19-08-2022"/>
    <m/>
    <n v="120"/>
    <n v="8.74"/>
  </r>
  <r>
    <x v="1630"/>
    <s v="CUST0044"/>
    <x v="1"/>
    <x v="4"/>
    <x v="3"/>
    <s v="Secured"/>
    <n v="86.72"/>
    <n v="8.89"/>
    <n v="0.62260000000000004"/>
    <n v="2.1535000000000002"/>
    <x v="0"/>
    <n v="765"/>
    <s v="approved"/>
    <s v="27-07-2023"/>
    <s v="30-07-2023"/>
    <n v="48"/>
    <n v="42.14"/>
  </r>
  <r>
    <x v="1631"/>
    <s v="CUST0287"/>
    <x v="3"/>
    <x v="1"/>
    <x v="0"/>
    <s v="Semi-Secured"/>
    <n v="54.01"/>
    <n v="9.33"/>
    <n v="0.71360000000000001"/>
    <n v="1.7258"/>
    <x v="1"/>
    <n v="613"/>
    <s v="approved"/>
    <s v="01-02-2023"/>
    <s v="04-02-2023"/>
    <n v="36"/>
    <n v="0"/>
  </r>
  <r>
    <x v="1632"/>
    <s v="CUST0426"/>
    <x v="9"/>
    <x v="0"/>
    <x v="2"/>
    <s v="Unsecured"/>
    <n v="97.63"/>
    <n v="17.420000000000002"/>
    <n v="0.86699999999999999"/>
    <n v="1.7229000000000001"/>
    <x v="4"/>
    <n v="892"/>
    <s v="approved"/>
    <s v="26-10-2023"/>
    <s v="29-10-2023"/>
    <n v="120"/>
    <n v="71.23"/>
  </r>
  <r>
    <x v="1633"/>
    <s v="CUST0433"/>
    <x v="4"/>
    <x v="1"/>
    <x v="0"/>
    <s v="Secured"/>
    <n v="65.03"/>
    <n v="17.96"/>
    <n v="0.75429999999999997"/>
    <n v="1.6498999999999999"/>
    <x v="4"/>
    <n v="770"/>
    <s v="Rejected"/>
    <s v="11-01-2024"/>
    <m/>
    <n v="60"/>
    <n v="31.99"/>
  </r>
  <r>
    <x v="1634"/>
    <s v="CUST0129"/>
    <x v="0"/>
    <x v="1"/>
    <x v="5"/>
    <s v="Semi-Secured"/>
    <n v="26.83"/>
    <n v="16.420000000000002"/>
    <n v="0.41549999999999998"/>
    <n v="0.65849999999999997"/>
    <x v="0"/>
    <n v="619"/>
    <s v="Under Review"/>
    <s v="07-09-2024"/>
    <m/>
    <n v="60"/>
    <n v="13.36"/>
  </r>
  <r>
    <x v="1635"/>
    <s v="CUST0223"/>
    <x v="8"/>
    <x v="4"/>
    <x v="5"/>
    <s v="Semi-Secured"/>
    <n v="50.51"/>
    <n v="17.63"/>
    <n v="0.66600000000000004"/>
    <n v="1.8167"/>
    <x v="0"/>
    <n v="862"/>
    <s v="approved"/>
    <s v="06-05-2022"/>
    <s v="19-05-2022"/>
    <n v="36"/>
    <n v="30.76"/>
  </r>
  <r>
    <x v="1636"/>
    <s v="CUST0458"/>
    <x v="2"/>
    <x v="0"/>
    <x v="0"/>
    <s v="Semi-Secured"/>
    <n v="75.83"/>
    <n v="12.31"/>
    <n v="0.38059999999999999"/>
    <n v="2.0085000000000002"/>
    <x v="0"/>
    <n v="707"/>
    <s v="approved"/>
    <s v="22-11-2024"/>
    <s v="29-11-2024"/>
    <n v="48"/>
    <n v="9.73"/>
  </r>
  <r>
    <x v="1637"/>
    <s v="CUST0278"/>
    <x v="5"/>
    <x v="0"/>
    <x v="2"/>
    <s v="Secured"/>
    <n v="69.31"/>
    <n v="11.92"/>
    <n v="0.6643"/>
    <n v="0.82830000000000004"/>
    <x v="2"/>
    <n v="867"/>
    <s v="Under Review"/>
    <s v="12-05-2022"/>
    <m/>
    <n v="180"/>
    <n v="15.43"/>
  </r>
  <r>
    <x v="1638"/>
    <s v="CUST0064"/>
    <x v="1"/>
    <x v="3"/>
    <x v="2"/>
    <s v="Semi-Secured"/>
    <n v="68.790000000000006"/>
    <n v="11.6"/>
    <n v="1.0515000000000001"/>
    <n v="3.2252999999999998"/>
    <x v="0"/>
    <n v="895"/>
    <s v="approved"/>
    <s v="23-06-2022"/>
    <s v="03-07-2022"/>
    <n v="24"/>
    <n v="42.19"/>
  </r>
  <r>
    <x v="1639"/>
    <s v="CUST0134"/>
    <x v="5"/>
    <x v="0"/>
    <x v="5"/>
    <s v="Unsecured"/>
    <n v="1.27"/>
    <n v="12.68"/>
    <n v="1.95E-2"/>
    <n v="1.8700000000000001E-2"/>
    <x v="0"/>
    <n v="565"/>
    <s v="approved"/>
    <s v="22-01-2024"/>
    <s v="25-01-2024"/>
    <n v="120"/>
    <n v="0.17"/>
  </r>
  <r>
    <x v="1640"/>
    <s v="CUST0486"/>
    <x v="9"/>
    <x v="1"/>
    <x v="4"/>
    <s v="Secured"/>
    <n v="29.21"/>
    <n v="18.23"/>
    <n v="0.3997"/>
    <n v="0.47520000000000001"/>
    <x v="2"/>
    <n v="628"/>
    <s v="approved"/>
    <s v="16-07-2024"/>
    <s v="28-07-2024"/>
    <n v="180"/>
    <n v="6.69"/>
  </r>
  <r>
    <x v="1641"/>
    <s v="CUST0343"/>
    <x v="9"/>
    <x v="3"/>
    <x v="1"/>
    <s v="Secured"/>
    <n v="4.46"/>
    <n v="17.68"/>
    <n v="2.5700000000000001E-2"/>
    <n v="7.0800000000000002E-2"/>
    <x v="5"/>
    <n v="649"/>
    <s v="approved"/>
    <s v="13-10-2024"/>
    <s v="22-10-2024"/>
    <n v="180"/>
    <n v="0"/>
  </r>
  <r>
    <x v="1642"/>
    <s v="CUST0091"/>
    <x v="9"/>
    <x v="3"/>
    <x v="1"/>
    <s v="Secured"/>
    <n v="35.450000000000003"/>
    <n v="12.71"/>
    <n v="0.54210000000000003"/>
    <n v="0.94589999999999996"/>
    <x v="2"/>
    <n v="606"/>
    <s v="Rejected"/>
    <s v="09-03-2022"/>
    <m/>
    <n v="48"/>
    <n v="6.01"/>
  </r>
  <r>
    <x v="1643"/>
    <s v="CUST0462"/>
    <x v="0"/>
    <x v="3"/>
    <x v="5"/>
    <s v="Semi-Secured"/>
    <n v="47.86"/>
    <n v="14.92"/>
    <n v="0.70879999999999999"/>
    <n v="0.9214"/>
    <x v="3"/>
    <n v="845"/>
    <s v="approved"/>
    <s v="14-05-2024"/>
    <s v="20-05-2024"/>
    <n v="84"/>
    <n v="28.99"/>
  </r>
  <r>
    <x v="1644"/>
    <s v="CUST0159"/>
    <x v="7"/>
    <x v="4"/>
    <x v="4"/>
    <s v="Secured"/>
    <n v="38.97"/>
    <n v="14.27"/>
    <n v="0.62860000000000005"/>
    <n v="1.337"/>
    <x v="1"/>
    <n v="656"/>
    <s v="Under Review"/>
    <s v="20-06-2022"/>
    <m/>
    <n v="36"/>
    <n v="0"/>
  </r>
  <r>
    <x v="1645"/>
    <s v="CUST0399"/>
    <x v="6"/>
    <x v="1"/>
    <x v="4"/>
    <s v="Secured"/>
    <n v="94.17"/>
    <n v="16.86"/>
    <n v="0.60209999999999997"/>
    <n v="2.7105000000000001"/>
    <x v="3"/>
    <n v="631"/>
    <s v="approved"/>
    <s v="16-04-2023"/>
    <s v="30-04-2023"/>
    <n v="48"/>
    <n v="44.97"/>
  </r>
  <r>
    <x v="1646"/>
    <s v="CUST0380"/>
    <x v="4"/>
    <x v="2"/>
    <x v="3"/>
    <s v="Unsecured"/>
    <n v="53.82"/>
    <n v="17.41"/>
    <n v="0.88839999999999997"/>
    <n v="4.9191000000000003"/>
    <x v="2"/>
    <n v="740"/>
    <s v="Under Review"/>
    <s v="05-12-2023"/>
    <m/>
    <n v="12"/>
    <n v="28.09"/>
  </r>
  <r>
    <x v="1647"/>
    <s v="CUST0155"/>
    <x v="4"/>
    <x v="0"/>
    <x v="4"/>
    <s v="Semi-Secured"/>
    <n v="30.53"/>
    <n v="13.18"/>
    <n v="0.1888"/>
    <n v="0.69750000000000001"/>
    <x v="2"/>
    <n v="576"/>
    <s v="approved"/>
    <s v="13-03-2022"/>
    <s v="22-03-2022"/>
    <n v="60"/>
    <n v="4.57"/>
  </r>
  <r>
    <x v="1648"/>
    <s v="CUST0258"/>
    <x v="2"/>
    <x v="4"/>
    <x v="4"/>
    <s v="Semi-Secured"/>
    <n v="5.47"/>
    <n v="10.31"/>
    <n v="5.45E-2"/>
    <n v="5.3900000000000003E-2"/>
    <x v="0"/>
    <n v="701"/>
    <s v="Rejected"/>
    <s v="10-01-2023"/>
    <m/>
    <n v="240"/>
    <n v="1.75"/>
  </r>
  <r>
    <x v="1649"/>
    <s v="CUST0499"/>
    <x v="0"/>
    <x v="2"/>
    <x v="1"/>
    <s v="Secured"/>
    <n v="90.23"/>
    <n v="18.09"/>
    <n v="1.6841999999999999"/>
    <n v="1.3988"/>
    <x v="4"/>
    <n v="881"/>
    <s v="Rejected "/>
    <s v="26-05-2022"/>
    <m/>
    <n v="240"/>
    <n v="82.82"/>
  </r>
  <r>
    <x v="1650"/>
    <s v="CUST0460"/>
    <x v="5"/>
    <x v="2"/>
    <x v="5"/>
    <s v="Semi-Secured"/>
    <n v="99.55"/>
    <n v="9.9499999999999993"/>
    <n v="0.74550000000000005"/>
    <n v="2.5225"/>
    <x v="4"/>
    <n v="818"/>
    <s v="approved"/>
    <s v="23-04-2024"/>
    <s v="25-04-2024"/>
    <n v="48"/>
    <n v="52.27"/>
  </r>
  <r>
    <x v="1651"/>
    <s v="CUST0233"/>
    <x v="6"/>
    <x v="3"/>
    <x v="0"/>
    <s v="Semi-Secured"/>
    <n v="1.82"/>
    <n v="17.23"/>
    <n v="1.3100000000000001E-2"/>
    <n v="3.1899999999999998E-2"/>
    <x v="4"/>
    <n v="659"/>
    <s v="Rejected"/>
    <s v="10-12-2023"/>
    <m/>
    <n v="120"/>
    <n v="1.1399999999999999"/>
  </r>
  <r>
    <x v="1652"/>
    <s v="CUST0069"/>
    <x v="9"/>
    <x v="3"/>
    <x v="4"/>
    <s v="Unsecured"/>
    <n v="55.12"/>
    <n v="13.82"/>
    <n v="0.99470000000000003"/>
    <n v="0.72740000000000005"/>
    <x v="2"/>
    <n v="608"/>
    <s v="approved"/>
    <s v="16-10-2022"/>
    <s v="18-10-2022"/>
    <n v="180"/>
    <n v="45.52"/>
  </r>
  <r>
    <x v="1653"/>
    <s v="CUST0350"/>
    <x v="7"/>
    <x v="2"/>
    <x v="0"/>
    <s v="Semi-Secured"/>
    <n v="28.72"/>
    <n v="7.55"/>
    <n v="0.21879999999999999"/>
    <n v="0.69510000000000005"/>
    <x v="0"/>
    <n v="631"/>
    <s v="approved"/>
    <s v="13-09-2024"/>
    <s v="25-09-2024"/>
    <n v="48"/>
    <n v="16.239999999999998"/>
  </r>
  <r>
    <x v="1654"/>
    <s v="CUST0407"/>
    <x v="1"/>
    <x v="0"/>
    <x v="4"/>
    <s v="Unsecured"/>
    <n v="8.77"/>
    <n v="11.2"/>
    <n v="5.0099999999999999E-2"/>
    <n v="0.19159999999999999"/>
    <x v="4"/>
    <n v="863"/>
    <s v="Rejected"/>
    <s v="06-01-2023"/>
    <m/>
    <n v="60"/>
    <n v="4.04"/>
  </r>
  <r>
    <x v="1655"/>
    <s v="CUST0318"/>
    <x v="5"/>
    <x v="2"/>
    <x v="0"/>
    <s v="Semi-Secured"/>
    <n v="46.04"/>
    <n v="13.27"/>
    <n v="0.87990000000000002"/>
    <n v="0.84430000000000005"/>
    <x v="4"/>
    <n v="782"/>
    <s v="Under Review"/>
    <s v="06-11-2023"/>
    <m/>
    <n v="84"/>
    <n v="24.67"/>
  </r>
  <r>
    <x v="1656"/>
    <s v="CUST0495"/>
    <x v="8"/>
    <x v="4"/>
    <x v="4"/>
    <s v="Secured"/>
    <n v="12.44"/>
    <n v="18.45"/>
    <n v="0.19689999999999999"/>
    <n v="0.36840000000000001"/>
    <x v="0"/>
    <n v="652"/>
    <s v="approved"/>
    <s v="04-11-2023"/>
    <s v="14-11-2023"/>
    <n v="48"/>
    <n v="5.84"/>
  </r>
  <r>
    <x v="1657"/>
    <s v="CUST0033"/>
    <x v="4"/>
    <x v="4"/>
    <x v="4"/>
    <s v="Unsecured"/>
    <n v="89.69"/>
    <n v="7.8"/>
    <n v="0.65449999999999997"/>
    <n v="1.81"/>
    <x v="2"/>
    <n v="770"/>
    <s v="Under Review"/>
    <s v="27-08-2023"/>
    <m/>
    <n v="60"/>
    <n v="45.45"/>
  </r>
  <r>
    <x v="1658"/>
    <s v="CUST0343"/>
    <x v="3"/>
    <x v="1"/>
    <x v="1"/>
    <s v="Secured"/>
    <n v="98.14"/>
    <n v="16.34"/>
    <n v="0.69110000000000005"/>
    <n v="3.4668000000000001"/>
    <x v="3"/>
    <n v="649"/>
    <s v="approved"/>
    <s v="11-08-2024"/>
    <s v="12-08-2024"/>
    <n v="36"/>
    <n v="64.64"/>
  </r>
  <r>
    <x v="1659"/>
    <s v="CUST0016"/>
    <x v="3"/>
    <x v="4"/>
    <x v="1"/>
    <s v="Unsecured"/>
    <n v="4.4800000000000004"/>
    <n v="12.44"/>
    <n v="8.4500000000000006E-2"/>
    <n v="0.11890000000000001"/>
    <x v="3"/>
    <n v="580"/>
    <s v="approved"/>
    <s v="13-03-2023"/>
    <s v="27-03-2023"/>
    <n v="48"/>
    <n v="2.12"/>
  </r>
  <r>
    <x v="1660"/>
    <s v="CUST0468"/>
    <x v="0"/>
    <x v="0"/>
    <x v="5"/>
    <s v="Unsecured"/>
    <n v="63.94"/>
    <n v="10.78"/>
    <n v="1.1561999999999999"/>
    <n v="1.0873999999999999"/>
    <x v="0"/>
    <n v="729"/>
    <s v="Rejected"/>
    <s v="09-05-2022"/>
    <m/>
    <n v="84"/>
    <n v="49.86"/>
  </r>
  <r>
    <x v="1661"/>
    <s v="CUST0108"/>
    <x v="5"/>
    <x v="0"/>
    <x v="3"/>
    <s v="Semi-Secured"/>
    <n v="84.9"/>
    <n v="12.87"/>
    <n v="1.3902000000000001"/>
    <n v="7.5778999999999996"/>
    <x v="0"/>
    <n v="728"/>
    <s v="approved"/>
    <s v="08-06-2022"/>
    <s v="14-06-2022"/>
    <n v="12"/>
    <n v="58.79"/>
  </r>
  <r>
    <x v="1662"/>
    <s v="CUST0262"/>
    <x v="3"/>
    <x v="2"/>
    <x v="3"/>
    <s v="Unsecured"/>
    <n v="23.93"/>
    <n v="15.3"/>
    <n v="0.2261"/>
    <n v="0.32040000000000002"/>
    <x v="1"/>
    <n v="564"/>
    <s v="Rejected"/>
    <s v="05-12-2024"/>
    <m/>
    <n v="240"/>
    <n v="0"/>
  </r>
  <r>
    <x v="1663"/>
    <s v="CUST0481"/>
    <x v="1"/>
    <x v="2"/>
    <x v="0"/>
    <s v="Semi-Secured"/>
    <n v="38.74"/>
    <n v="17.52"/>
    <n v="0.37740000000000001"/>
    <n v="0.97370000000000001"/>
    <x v="0"/>
    <n v="872"/>
    <s v="approved"/>
    <s v="13-12-2024"/>
    <s v="26-12-2024"/>
    <n v="60"/>
    <n v="14.09"/>
  </r>
  <r>
    <x v="1664"/>
    <s v="CUST0355"/>
    <x v="5"/>
    <x v="3"/>
    <x v="3"/>
    <s v="Secured"/>
    <n v="33.51"/>
    <n v="8.3699999999999992"/>
    <n v="0.2782"/>
    <n v="1.0558000000000001"/>
    <x v="2"/>
    <n v="657"/>
    <s v="approved"/>
    <s v="31-07-2024"/>
    <s v="02-08-2024"/>
    <n v="36"/>
    <n v="25.93"/>
  </r>
  <r>
    <x v="1665"/>
    <s v="CUST0382"/>
    <x v="1"/>
    <x v="0"/>
    <x v="2"/>
    <s v="Unsecured"/>
    <n v="94.52"/>
    <n v="18.28"/>
    <n v="0.65229999999999999"/>
    <n v="1.5411999999999999"/>
    <x v="0"/>
    <n v="837"/>
    <s v="approved"/>
    <s v="08-03-2024"/>
    <s v="11-03-2024"/>
    <n v="180"/>
    <n v="43.8"/>
  </r>
  <r>
    <x v="1666"/>
    <s v="CUST0174"/>
    <x v="1"/>
    <x v="1"/>
    <x v="2"/>
    <s v="Semi-Secured"/>
    <n v="46.81"/>
    <n v="7.82"/>
    <n v="0.40479999999999999"/>
    <n v="4.0679999999999996"/>
    <x v="2"/>
    <n v="791"/>
    <s v="approved"/>
    <s v="08-07-2024"/>
    <s v="17-07-2024"/>
    <n v="12"/>
    <n v="13.69"/>
  </r>
  <r>
    <x v="1667"/>
    <s v="CUST0490"/>
    <x v="9"/>
    <x v="1"/>
    <x v="2"/>
    <s v="Semi-Secured"/>
    <n v="54.16"/>
    <n v="10.43"/>
    <n v="0.7853"/>
    <n v="0.91120000000000001"/>
    <x v="0"/>
    <n v="849"/>
    <s v="Rejected"/>
    <s v="02-12-2023"/>
    <m/>
    <n v="84"/>
    <n v="46.42"/>
  </r>
  <r>
    <x v="1668"/>
    <s v="CUST0067"/>
    <x v="0"/>
    <x v="1"/>
    <x v="0"/>
    <s v="Semi-Secured"/>
    <n v="76.94"/>
    <n v="11.14"/>
    <n v="0.77669999999999995"/>
    <n v="1.3230999999999999"/>
    <x v="2"/>
    <n v="790"/>
    <s v="Rejected"/>
    <s v="05-05-2022"/>
    <m/>
    <n v="84"/>
    <n v="69.27"/>
  </r>
  <r>
    <x v="1669"/>
    <s v="CUST0326"/>
    <x v="1"/>
    <x v="4"/>
    <x v="5"/>
    <s v="Unsecured"/>
    <n v="81.77"/>
    <n v="17.649999999999999"/>
    <n v="0.43659999999999999"/>
    <n v="2.9418000000000002"/>
    <x v="4"/>
    <n v="763"/>
    <s v="approved"/>
    <s v="09-11-2022"/>
    <s v="15-11-2022"/>
    <n v="36"/>
    <n v="31.96"/>
  </r>
  <r>
    <x v="1670"/>
    <s v="CUST0310"/>
    <x v="6"/>
    <x v="2"/>
    <x v="3"/>
    <s v="Unsecured"/>
    <n v="65.27"/>
    <n v="8.64"/>
    <n v="0.79300000000000004"/>
    <n v="0.57220000000000004"/>
    <x v="2"/>
    <n v="868"/>
    <s v="approved"/>
    <s v="07-01-2024"/>
    <s v="20-01-2024"/>
    <n v="240"/>
    <n v="38.909999999999997"/>
  </r>
  <r>
    <x v="1671"/>
    <s v="CUST0205"/>
    <x v="0"/>
    <x v="4"/>
    <x v="5"/>
    <s v="Unsecured"/>
    <n v="84.3"/>
    <n v="11.28"/>
    <n v="1.1912"/>
    <n v="1.8447"/>
    <x v="4"/>
    <n v="844"/>
    <s v="approved"/>
    <s v="26-06-2023"/>
    <s v="08-07-2023"/>
    <n v="60"/>
    <n v="56.52"/>
  </r>
  <r>
    <x v="1672"/>
    <s v="CUST0096"/>
    <x v="1"/>
    <x v="2"/>
    <x v="1"/>
    <s v="Semi-Secured"/>
    <n v="17.14"/>
    <n v="11.13"/>
    <n v="0.22320000000000001"/>
    <n v="0.19620000000000001"/>
    <x v="1"/>
    <n v="754"/>
    <s v="approved"/>
    <s v="16-05-2024"/>
    <s v="31-05-2024"/>
    <n v="180"/>
    <n v="0"/>
  </r>
  <r>
    <x v="1673"/>
    <s v="CUST0135"/>
    <x v="3"/>
    <x v="2"/>
    <x v="5"/>
    <s v="Semi-Secured"/>
    <n v="84.34"/>
    <n v="12.14"/>
    <n v="0.46189999999999998"/>
    <n v="1.2169000000000001"/>
    <x v="1"/>
    <n v="897"/>
    <s v="Rejected "/>
    <s v="24-10-2023"/>
    <m/>
    <n v="120"/>
    <n v="0"/>
  </r>
  <r>
    <x v="1674"/>
    <s v="CUST0484"/>
    <x v="9"/>
    <x v="4"/>
    <x v="2"/>
    <s v="Semi-Secured"/>
    <n v="51.65"/>
    <n v="10.15"/>
    <n v="0.99060000000000004"/>
    <n v="0.55979999999999996"/>
    <x v="1"/>
    <n v="692"/>
    <s v="approved"/>
    <s v="22-10-2022"/>
    <s v="31-10-2022"/>
    <n v="180"/>
    <n v="0"/>
  </r>
  <r>
    <x v="1675"/>
    <s v="CUST0282"/>
    <x v="4"/>
    <x v="0"/>
    <x v="4"/>
    <s v="Semi-Secured"/>
    <n v="77.73"/>
    <n v="13.45"/>
    <n v="0.40839999999999999"/>
    <n v="3.7119"/>
    <x v="4"/>
    <n v="638"/>
    <s v="Rejected"/>
    <s v="28-02-2023"/>
    <m/>
    <n v="24"/>
    <n v="37.97"/>
  </r>
  <r>
    <x v="1676"/>
    <s v="CUST0207"/>
    <x v="0"/>
    <x v="0"/>
    <x v="2"/>
    <s v="Semi-Secured"/>
    <n v="65.94"/>
    <n v="13.13"/>
    <n v="0.78549999999999998"/>
    <n v="1.2041999999999999"/>
    <x v="0"/>
    <n v="887"/>
    <s v="Under Review"/>
    <s v="02-06-2024"/>
    <m/>
    <n v="84"/>
    <n v="43.59"/>
  </r>
  <r>
    <x v="1677"/>
    <s v="CUST0298"/>
    <x v="7"/>
    <x v="3"/>
    <x v="3"/>
    <s v="Unsecured"/>
    <n v="57.27"/>
    <n v="11.58"/>
    <n v="0.60229999999999995"/>
    <n v="0.99819999999999998"/>
    <x v="4"/>
    <n v="623"/>
    <s v="Rejected "/>
    <s v="07-05-2023"/>
    <m/>
    <n v="84"/>
    <n v="39.229999999999997"/>
  </r>
  <r>
    <x v="1678"/>
    <s v="CUST0324"/>
    <x v="8"/>
    <x v="1"/>
    <x v="1"/>
    <s v="Unsecured"/>
    <n v="51.88"/>
    <n v="18.03"/>
    <n v="0.48209999999999997"/>
    <n v="2.5908000000000002"/>
    <x v="2"/>
    <n v="703"/>
    <s v="Rejected"/>
    <s v="08-12-2023"/>
    <m/>
    <n v="24"/>
    <n v="46.73"/>
  </r>
  <r>
    <x v="1679"/>
    <s v="CUST0437"/>
    <x v="3"/>
    <x v="4"/>
    <x v="1"/>
    <s v="Unsecured"/>
    <n v="89.53"/>
    <n v="14.6"/>
    <n v="1.1200000000000001"/>
    <n v="4.3239999999999998"/>
    <x v="0"/>
    <n v="882"/>
    <s v="Under Review"/>
    <s v="17-07-2022"/>
    <m/>
    <n v="24"/>
    <n v="75.44"/>
  </r>
  <r>
    <x v="1680"/>
    <s v="CUST0048"/>
    <x v="7"/>
    <x v="3"/>
    <x v="3"/>
    <s v="Unsecured"/>
    <n v="71.34"/>
    <n v="8.16"/>
    <n v="0.57550000000000001"/>
    <n v="2.2408000000000001"/>
    <x v="0"/>
    <n v="611"/>
    <s v="Rejected "/>
    <s v="29-02-2024"/>
    <m/>
    <n v="36"/>
    <n v="53.52"/>
  </r>
  <r>
    <x v="1681"/>
    <s v="CUST0014"/>
    <x v="5"/>
    <x v="2"/>
    <x v="2"/>
    <s v="Unsecured"/>
    <n v="95.16"/>
    <n v="15.52"/>
    <n v="1.4510000000000001"/>
    <n v="2.6735000000000002"/>
    <x v="3"/>
    <n v="880"/>
    <s v="Rejected "/>
    <s v="07-07-2022"/>
    <m/>
    <n v="48"/>
    <n v="73.069999999999993"/>
  </r>
  <r>
    <x v="1682"/>
    <s v="CUST0147"/>
    <x v="9"/>
    <x v="4"/>
    <x v="5"/>
    <s v="Secured"/>
    <n v="99.87"/>
    <n v="10.69"/>
    <n v="1.7509999999999999"/>
    <n v="8.8122000000000007"/>
    <x v="2"/>
    <n v="622"/>
    <s v="Under Review"/>
    <s v="04-07-2022"/>
    <m/>
    <n v="12"/>
    <n v="24.93"/>
  </r>
  <r>
    <x v="1683"/>
    <s v="CUST0462"/>
    <x v="9"/>
    <x v="3"/>
    <x v="0"/>
    <s v="Semi-Secured"/>
    <n v="17.309999999999999"/>
    <n v="10.99"/>
    <n v="0.2341"/>
    <n v="1.5298"/>
    <x v="4"/>
    <n v="845"/>
    <s v="approved"/>
    <s v="02-06-2023"/>
    <s v="04-06-2023"/>
    <n v="12"/>
    <n v="3.74"/>
  </r>
  <r>
    <x v="1684"/>
    <s v="CUST0079"/>
    <x v="3"/>
    <x v="3"/>
    <x v="3"/>
    <s v="Secured"/>
    <n v="9.5500000000000007"/>
    <n v="8.4600000000000009"/>
    <n v="0.1862"/>
    <n v="0.43390000000000001"/>
    <x v="3"/>
    <n v="726"/>
    <s v="Under Review"/>
    <s v="23-04-2023"/>
    <m/>
    <n v="24"/>
    <n v="3.08"/>
  </r>
  <r>
    <x v="1685"/>
    <s v="CUST0036"/>
    <x v="6"/>
    <x v="4"/>
    <x v="5"/>
    <s v="Semi-Secured"/>
    <n v="62.72"/>
    <n v="17.32"/>
    <n v="0.71579999999999999"/>
    <n v="1.1028"/>
    <x v="1"/>
    <n v="885"/>
    <s v="Rejected"/>
    <s v="07-10-2024"/>
    <m/>
    <n v="120"/>
    <n v="0"/>
  </r>
  <r>
    <x v="1686"/>
    <s v="CUST0060"/>
    <x v="8"/>
    <x v="4"/>
    <x v="1"/>
    <s v="Secured"/>
    <n v="62.31"/>
    <n v="15.29"/>
    <n v="0.78120000000000001"/>
    <n v="1.7433000000000001"/>
    <x v="1"/>
    <n v="672"/>
    <s v="approved"/>
    <s v="17-08-2023"/>
    <s v="27-08-2023"/>
    <n v="48"/>
    <n v="0"/>
  </r>
  <r>
    <x v="1687"/>
    <s v="CUST0084"/>
    <x v="4"/>
    <x v="2"/>
    <x v="5"/>
    <s v="Secured"/>
    <n v="56.05"/>
    <n v="15.33"/>
    <n v="0.76649999999999996"/>
    <n v="0.91559999999999997"/>
    <x v="4"/>
    <n v="665"/>
    <s v="Under Review"/>
    <s v="20-11-2022"/>
    <m/>
    <n v="120"/>
    <n v="14.57"/>
  </r>
  <r>
    <x v="1688"/>
    <s v="CUST0295"/>
    <x v="4"/>
    <x v="0"/>
    <x v="5"/>
    <s v="Secured"/>
    <n v="7.94"/>
    <n v="11.03"/>
    <n v="0.1545"/>
    <n v="0.20530000000000001"/>
    <x v="1"/>
    <n v="836"/>
    <s v="approved"/>
    <s v="07-11-2022"/>
    <s v="11-11-2022"/>
    <n v="48"/>
    <n v="0"/>
  </r>
  <r>
    <x v="1689"/>
    <s v="CUST0321"/>
    <x v="2"/>
    <x v="1"/>
    <x v="1"/>
    <s v="Unsecured"/>
    <n v="97.41"/>
    <n v="15.15"/>
    <n v="0.58819999999999995"/>
    <n v="1.3734"/>
    <x v="1"/>
    <n v="894"/>
    <s v="approved"/>
    <s v="22-03-2023"/>
    <s v="03-04-2023"/>
    <n v="180"/>
    <n v="0"/>
  </r>
  <r>
    <x v="1690"/>
    <s v="CUST0317"/>
    <x v="8"/>
    <x v="2"/>
    <x v="3"/>
    <s v="Unsecured"/>
    <n v="4.54"/>
    <n v="7.83"/>
    <n v="3.9E-2"/>
    <n v="0.1105"/>
    <x v="3"/>
    <n v="596"/>
    <s v="approved"/>
    <s v="25-05-2023"/>
    <s v="30-05-2023"/>
    <n v="48"/>
    <n v="4.13"/>
  </r>
  <r>
    <x v="1691"/>
    <s v="CUST0015"/>
    <x v="0"/>
    <x v="0"/>
    <x v="4"/>
    <s v="Semi-Secured"/>
    <n v="48"/>
    <n v="8.14"/>
    <n v="0.75519999999999998"/>
    <n v="0.46260000000000001"/>
    <x v="4"/>
    <n v="588"/>
    <s v="Rejected "/>
    <s v="11-11-2022"/>
    <m/>
    <n v="180"/>
    <n v="19.41"/>
  </r>
  <r>
    <x v="1692"/>
    <s v="CUST0116"/>
    <x v="8"/>
    <x v="1"/>
    <x v="0"/>
    <s v="Secured"/>
    <n v="12.65"/>
    <n v="9.65"/>
    <n v="0.15759999999999999"/>
    <n v="0.1192"/>
    <x v="1"/>
    <n v="900"/>
    <s v="approved"/>
    <s v="23-04-2022"/>
    <s v="29-04-2022"/>
    <n v="240"/>
    <n v="0"/>
  </r>
  <r>
    <x v="1693"/>
    <s v="CUST0226"/>
    <x v="9"/>
    <x v="4"/>
    <x v="5"/>
    <s v="Semi-Secured"/>
    <n v="38.53"/>
    <n v="8.16"/>
    <n v="0.42320000000000002"/>
    <n v="0.37180000000000002"/>
    <x v="1"/>
    <n v="597"/>
    <s v="approved"/>
    <s v="09-12-2023"/>
    <s v="19-12-2023"/>
    <n v="180"/>
    <n v="0"/>
  </r>
  <r>
    <x v="1694"/>
    <s v="CUST0306"/>
    <x v="2"/>
    <x v="1"/>
    <x v="0"/>
    <s v="Semi-Secured"/>
    <n v="25.31"/>
    <n v="18.350000000000001"/>
    <n v="0.22059999999999999"/>
    <n v="0.41399999999999998"/>
    <x v="1"/>
    <n v="866"/>
    <s v="approved"/>
    <s v="06-10-2024"/>
    <s v="08-10-2024"/>
    <n v="180"/>
    <n v="0"/>
  </r>
  <r>
    <x v="1695"/>
    <s v="CUST0420"/>
    <x v="9"/>
    <x v="0"/>
    <x v="5"/>
    <s v="Unsecured"/>
    <n v="86.8"/>
    <n v="14.72"/>
    <n v="1.1624000000000001"/>
    <n v="2.4034"/>
    <x v="3"/>
    <n v="854"/>
    <s v="Rejected"/>
    <s v="19-03-2023"/>
    <m/>
    <n v="48"/>
    <n v="30.68"/>
  </r>
  <r>
    <x v="1696"/>
    <s v="CUST0208"/>
    <x v="3"/>
    <x v="2"/>
    <x v="3"/>
    <s v="Unsecured"/>
    <n v="29.25"/>
    <n v="15.13"/>
    <n v="0.38850000000000001"/>
    <n v="1.0158"/>
    <x v="3"/>
    <n v="828"/>
    <s v="approved"/>
    <s v="18-11-2023"/>
    <s v="28-11-2023"/>
    <n v="36"/>
    <n v="21.13"/>
  </r>
  <r>
    <x v="1697"/>
    <s v="CUST0073"/>
    <x v="5"/>
    <x v="3"/>
    <x v="5"/>
    <s v="Semi-Secured"/>
    <n v="15"/>
    <n v="17.899999999999999"/>
    <n v="0.24210000000000001"/>
    <n v="0.31440000000000001"/>
    <x v="4"/>
    <n v="883"/>
    <s v="approved"/>
    <s v="10-03-2023"/>
    <s v="20-03-2023"/>
    <n v="84"/>
    <n v="11.31"/>
  </r>
  <r>
    <x v="1698"/>
    <s v="CUST0401"/>
    <x v="9"/>
    <x v="4"/>
    <x v="4"/>
    <s v="Semi-Secured"/>
    <n v="86.33"/>
    <n v="10.09"/>
    <n v="1.0733999999999999"/>
    <n v="0.83830000000000005"/>
    <x v="3"/>
    <n v="830"/>
    <s v="Rejected "/>
    <s v="28-09-2024"/>
    <m/>
    <n v="240"/>
    <n v="22.98"/>
  </r>
  <r>
    <x v="1699"/>
    <s v="CUST0099"/>
    <x v="1"/>
    <x v="4"/>
    <x v="5"/>
    <s v="Secured"/>
    <n v="4.22"/>
    <n v="12.02"/>
    <n v="4.8899999999999999E-2"/>
    <n v="4.65E-2"/>
    <x v="4"/>
    <n v="834"/>
    <s v="approved"/>
    <s v="12-05-2024"/>
    <s v="27-05-2024"/>
    <n v="240"/>
    <n v="3.29"/>
  </r>
  <r>
    <x v="1700"/>
    <s v="CUST0484"/>
    <x v="7"/>
    <x v="0"/>
    <x v="3"/>
    <s v="Secured"/>
    <n v="49.62"/>
    <n v="7.92"/>
    <n v="0.4178"/>
    <n v="0.47189999999999999"/>
    <x v="4"/>
    <n v="692"/>
    <s v="Under Review"/>
    <s v="12-12-2022"/>
    <m/>
    <n v="180"/>
    <n v="29.22"/>
  </r>
  <r>
    <x v="1701"/>
    <s v="CUST0134"/>
    <x v="3"/>
    <x v="2"/>
    <x v="4"/>
    <s v="Secured"/>
    <n v="51.77"/>
    <n v="16.04"/>
    <n v="0.45540000000000003"/>
    <n v="2.5358000000000001"/>
    <x v="4"/>
    <n v="565"/>
    <s v="approved"/>
    <s v="01-01-2023"/>
    <s v="10-01-2023"/>
    <n v="24"/>
    <n v="10.14"/>
  </r>
  <r>
    <x v="1702"/>
    <s v="CUST0195"/>
    <x v="8"/>
    <x v="0"/>
    <x v="3"/>
    <s v="Semi-Secured"/>
    <n v="38.74"/>
    <n v="11.75"/>
    <n v="0.2117"/>
    <n v="1.0154000000000001"/>
    <x v="0"/>
    <n v="828"/>
    <s v="approved"/>
    <s v="02-07-2022"/>
    <s v="11-07-2022"/>
    <n v="48"/>
    <n v="23.88"/>
  </r>
  <r>
    <x v="1703"/>
    <s v="CUST0401"/>
    <x v="3"/>
    <x v="3"/>
    <x v="4"/>
    <s v="Semi-Secured"/>
    <n v="63.43"/>
    <n v="11.36"/>
    <n v="0.56279999999999997"/>
    <n v="0.88670000000000004"/>
    <x v="2"/>
    <n v="676"/>
    <s v="approved"/>
    <s v="03-11-2024"/>
    <s v="16-11-2024"/>
    <n v="120"/>
    <n v="20.12"/>
  </r>
  <r>
    <x v="1704"/>
    <s v="CUST0433"/>
    <x v="6"/>
    <x v="1"/>
    <x v="3"/>
    <s v="Secured"/>
    <n v="98.88"/>
    <n v="9.68"/>
    <n v="1.7956000000000001"/>
    <n v="2.0853999999999999"/>
    <x v="4"/>
    <n v="770"/>
    <s v="Under Review"/>
    <s v="24-11-2023"/>
    <m/>
    <n v="60"/>
    <n v="81.13"/>
  </r>
  <r>
    <x v="1705"/>
    <s v="CUST0218"/>
    <x v="9"/>
    <x v="0"/>
    <x v="2"/>
    <s v="Secured"/>
    <n v="85.27"/>
    <n v="18.010000000000002"/>
    <n v="1.2495000000000001"/>
    <n v="3.0831"/>
    <x v="3"/>
    <n v="880"/>
    <s v="approved"/>
    <s v="03-11-2022"/>
    <s v="07-11-2022"/>
    <n v="36"/>
    <n v="78.739999999999995"/>
  </r>
  <r>
    <x v="1706"/>
    <s v="CUST0465"/>
    <x v="7"/>
    <x v="4"/>
    <x v="0"/>
    <s v="Secured"/>
    <n v="65.510000000000005"/>
    <n v="15.93"/>
    <n v="1.0584"/>
    <n v="1.8542000000000001"/>
    <x v="0"/>
    <n v="575"/>
    <s v="approved"/>
    <s v="20-04-2023"/>
    <s v="29-04-2023"/>
    <n v="48"/>
    <n v="27.02"/>
  </r>
  <r>
    <x v="1707"/>
    <s v="CUST0298"/>
    <x v="3"/>
    <x v="1"/>
    <x v="1"/>
    <s v="Semi-Secured"/>
    <n v="20.170000000000002"/>
    <n v="15.38"/>
    <n v="0.27439999999999998"/>
    <n v="0.3301"/>
    <x v="4"/>
    <n v="623"/>
    <s v="approved"/>
    <s v="21-08-2022"/>
    <s v="23-08-2022"/>
    <n v="120"/>
    <n v="5.26"/>
  </r>
  <r>
    <x v="1708"/>
    <s v="CUST0439"/>
    <x v="9"/>
    <x v="4"/>
    <x v="4"/>
    <s v="Semi-Secured"/>
    <n v="63.21"/>
    <n v="9.58"/>
    <n v="1.0228999999999999"/>
    <n v="0.66310000000000002"/>
    <x v="0"/>
    <n v="878"/>
    <s v="approved"/>
    <s v="01-02-2022"/>
    <s v="13-02-2022"/>
    <n v="180"/>
    <n v="28.89"/>
  </r>
  <r>
    <x v="1709"/>
    <s v="CUST0170"/>
    <x v="4"/>
    <x v="3"/>
    <x v="0"/>
    <s v="Secured"/>
    <n v="31.18"/>
    <n v="18"/>
    <n v="0.2752"/>
    <n v="0.56179999999999997"/>
    <x v="0"/>
    <n v="860"/>
    <s v="approved"/>
    <s v="06-11-2023"/>
    <s v="11-11-2023"/>
    <n v="120"/>
    <n v="6.78"/>
  </r>
  <r>
    <x v="1710"/>
    <s v="CUST0357"/>
    <x v="0"/>
    <x v="3"/>
    <x v="3"/>
    <s v="Secured"/>
    <n v="47.99"/>
    <n v="7.59"/>
    <n v="0.24859999999999999"/>
    <n v="0.57189999999999996"/>
    <x v="1"/>
    <n v="796"/>
    <s v="Rejected "/>
    <s v="04-07-2024"/>
    <m/>
    <n v="120"/>
    <n v="0"/>
  </r>
  <r>
    <x v="1711"/>
    <s v="CUST0297"/>
    <x v="7"/>
    <x v="3"/>
    <x v="5"/>
    <s v="Secured"/>
    <n v="24.19"/>
    <n v="16.48"/>
    <n v="0.37919999999999998"/>
    <n v="0.3453"/>
    <x v="3"/>
    <n v="898"/>
    <s v="Rejected"/>
    <s v="15-05-2024"/>
    <m/>
    <n v="240"/>
    <n v="8.15"/>
  </r>
  <r>
    <x v="1712"/>
    <s v="CUST0368"/>
    <x v="8"/>
    <x v="0"/>
    <x v="1"/>
    <s v="Secured"/>
    <n v="45.05"/>
    <n v="18.13"/>
    <n v="0.29509999999999997"/>
    <n v="1.1472"/>
    <x v="4"/>
    <n v="886"/>
    <s v="approved"/>
    <s v="09-04-2024"/>
    <s v="11-04-2024"/>
    <n v="60"/>
    <n v="32.75"/>
  </r>
  <r>
    <x v="1713"/>
    <s v="CUST0448"/>
    <x v="4"/>
    <x v="3"/>
    <x v="5"/>
    <s v="Unsecured"/>
    <n v="9.9"/>
    <n v="10.67"/>
    <n v="0.1424"/>
    <n v="0.25430000000000003"/>
    <x v="4"/>
    <n v="729"/>
    <s v="Rejected"/>
    <s v="18-02-2023"/>
    <m/>
    <n v="48"/>
    <n v="6.37"/>
  </r>
  <r>
    <x v="1714"/>
    <s v="CUST0415"/>
    <x v="0"/>
    <x v="3"/>
    <x v="3"/>
    <s v="Semi-Secured"/>
    <n v="49.7"/>
    <n v="8.8699999999999992"/>
    <n v="0.4037"/>
    <n v="1.5773999999999999"/>
    <x v="0"/>
    <n v="704"/>
    <s v="Under Review"/>
    <s v="14-02-2024"/>
    <m/>
    <n v="36"/>
    <n v="16.54"/>
  </r>
  <r>
    <x v="1715"/>
    <s v="CUST0050"/>
    <x v="8"/>
    <x v="3"/>
    <x v="5"/>
    <s v="Semi-Secured"/>
    <n v="13.86"/>
    <n v="18.329999999999998"/>
    <n v="0.24310000000000001"/>
    <n v="0.22650000000000001"/>
    <x v="1"/>
    <n v="797"/>
    <s v="Rejected "/>
    <s v="04-12-2024"/>
    <m/>
    <n v="180"/>
    <n v="0"/>
  </r>
  <r>
    <x v="1716"/>
    <s v="CUST0478"/>
    <x v="9"/>
    <x v="1"/>
    <x v="0"/>
    <s v="Semi-Secured"/>
    <n v="12.96"/>
    <n v="8.81"/>
    <n v="0.12330000000000001"/>
    <n v="0.1628"/>
    <x v="4"/>
    <n v="878"/>
    <s v="Under Review"/>
    <s v="21-02-2024"/>
    <m/>
    <n v="120"/>
    <n v="9.15"/>
  </r>
  <r>
    <x v="1717"/>
    <s v="CUST0299"/>
    <x v="5"/>
    <x v="4"/>
    <x v="1"/>
    <s v="Semi-Secured"/>
    <n v="46.29"/>
    <n v="9.4"/>
    <n v="0.76429999999999998"/>
    <n v="0.48060000000000003"/>
    <x v="3"/>
    <n v="845"/>
    <s v="Rejected "/>
    <s v="23-11-2024"/>
    <m/>
    <n v="180"/>
    <n v="40.72"/>
  </r>
  <r>
    <x v="1718"/>
    <s v="CUST0497"/>
    <x v="1"/>
    <x v="4"/>
    <x v="3"/>
    <s v="Semi-Secured"/>
    <n v="67.239999999999995"/>
    <n v="13.66"/>
    <n v="1.1821999999999999"/>
    <n v="0.88019999999999998"/>
    <x v="0"/>
    <n v="686"/>
    <s v="approved"/>
    <s v="26-04-2022"/>
    <s v="04-05-2022"/>
    <n v="180"/>
    <n v="38.75"/>
  </r>
  <r>
    <x v="1719"/>
    <s v="CUST0175"/>
    <x v="6"/>
    <x v="4"/>
    <x v="4"/>
    <s v="Secured"/>
    <n v="16.53"/>
    <n v="15.5"/>
    <n v="0.22020000000000001"/>
    <n v="1.4959"/>
    <x v="2"/>
    <n v="826"/>
    <s v="Rejected"/>
    <s v="06-12-2022"/>
    <m/>
    <n v="12"/>
    <n v="7.36"/>
  </r>
  <r>
    <x v="1720"/>
    <s v="CUST0315"/>
    <x v="2"/>
    <x v="1"/>
    <x v="3"/>
    <s v="Semi-Secured"/>
    <n v="2.93"/>
    <n v="11.47"/>
    <n v="4.6199999999999998E-2"/>
    <n v="7.6399999999999996E-2"/>
    <x v="2"/>
    <n v="588"/>
    <s v="Rejected"/>
    <s v="10-01-2024"/>
    <m/>
    <n v="48"/>
    <n v="1.44"/>
  </r>
  <r>
    <x v="1721"/>
    <s v="CUST0423"/>
    <x v="5"/>
    <x v="4"/>
    <x v="1"/>
    <s v="Semi-Secured"/>
    <n v="1.1200000000000001"/>
    <m/>
    <n v="1.7100000000000001E-2"/>
    <m/>
    <x v="1"/>
    <n v="885"/>
    <s v="Rejected "/>
    <s v="13-02-2022"/>
    <m/>
    <n v="180"/>
    <n v="0"/>
  </r>
  <r>
    <x v="1722"/>
    <s v="CUST0250"/>
    <x v="5"/>
    <x v="0"/>
    <x v="5"/>
    <s v="Semi-Secured"/>
    <n v="51.7"/>
    <n v="17.61"/>
    <n v="0.80530000000000002"/>
    <n v="0.91859999999999997"/>
    <x v="2"/>
    <n v="618"/>
    <s v="Rejected"/>
    <s v="03-12-2022"/>
    <m/>
    <n v="120"/>
    <n v="6.78"/>
  </r>
  <r>
    <x v="1723"/>
    <s v="CUST0362"/>
    <x v="9"/>
    <x v="2"/>
    <x v="5"/>
    <s v="Secured"/>
    <n v="28.02"/>
    <n v="9.1999999999999993"/>
    <n v="0.43230000000000002"/>
    <n v="0.35799999999999998"/>
    <x v="0"/>
    <n v="552"/>
    <s v="Rejected "/>
    <s v="16-09-2023"/>
    <m/>
    <n v="120"/>
    <n v="15.68"/>
  </r>
  <r>
    <x v="1724"/>
    <s v="CUST0091"/>
    <x v="4"/>
    <x v="1"/>
    <x v="4"/>
    <s v="Secured"/>
    <n v="85.39"/>
    <n v="14.91"/>
    <n v="0.77149999999999996"/>
    <n v="1.6434"/>
    <x v="0"/>
    <n v="606"/>
    <s v="Under Review"/>
    <s v="23-06-2024"/>
    <m/>
    <n v="84"/>
    <n v="18.21"/>
  </r>
  <r>
    <x v="1725"/>
    <s v="CUST0142"/>
    <x v="8"/>
    <x v="2"/>
    <x v="5"/>
    <s v="Secured"/>
    <n v="50.71"/>
    <n v="13.95"/>
    <n v="0.63270000000000004"/>
    <n v="0.94889999999999997"/>
    <x v="1"/>
    <n v="727"/>
    <s v="approved"/>
    <s v="01-02-2023"/>
    <s v="06-02-2023"/>
    <n v="84"/>
    <n v="0"/>
  </r>
  <r>
    <x v="1726"/>
    <s v="CUST0077"/>
    <x v="9"/>
    <x v="4"/>
    <x v="3"/>
    <s v="Secured"/>
    <n v="40.32"/>
    <n v="9.98"/>
    <n v="0.3327"/>
    <n v="0.53239999999999998"/>
    <x v="4"/>
    <n v="741"/>
    <s v="Under Review"/>
    <s v="18-12-2022"/>
    <m/>
    <n v="120"/>
    <n v="36.69"/>
  </r>
  <r>
    <x v="1727"/>
    <s v="CUST0124"/>
    <x v="9"/>
    <x v="2"/>
    <x v="0"/>
    <s v="Secured"/>
    <n v="99.91"/>
    <n v="16.03"/>
    <n v="0.8861"/>
    <n v="9.0663"/>
    <x v="0"/>
    <n v="666"/>
    <s v="Under Review"/>
    <s v="27-06-2022"/>
    <m/>
    <n v="12"/>
    <n v="46.74"/>
  </r>
  <r>
    <x v="1728"/>
    <s v="CUST0140"/>
    <x v="0"/>
    <x v="1"/>
    <x v="0"/>
    <s v="Unsecured"/>
    <n v="37.44"/>
    <n v="15.29"/>
    <n v="0.29959999999999998"/>
    <n v="3.3843999999999999"/>
    <x v="1"/>
    <n v="844"/>
    <s v="Rejected "/>
    <s v="04-01-2024"/>
    <m/>
    <n v="12"/>
    <n v="0"/>
  </r>
  <r>
    <x v="1729"/>
    <s v="CUST0205"/>
    <x v="2"/>
    <x v="2"/>
    <x v="2"/>
    <s v="Secured"/>
    <n v="14.46"/>
    <n v="9.89"/>
    <n v="0.12820000000000001"/>
    <n v="0.46579999999999999"/>
    <x v="2"/>
    <n v="844"/>
    <s v="Under Review"/>
    <s v="30-03-2024"/>
    <m/>
    <n v="36"/>
    <n v="3.4"/>
  </r>
  <r>
    <x v="1730"/>
    <s v="CUST0239"/>
    <x v="1"/>
    <x v="4"/>
    <x v="3"/>
    <s v="Semi-Secured"/>
    <n v="18.489999999999998"/>
    <n v="13.88"/>
    <n v="0.1207"/>
    <n v="0.50419999999999998"/>
    <x v="3"/>
    <n v="592"/>
    <s v="Rejected "/>
    <s v="23-08-2024"/>
    <m/>
    <n v="48"/>
    <n v="14.81"/>
  </r>
  <r>
    <x v="1731"/>
    <s v="CUST0028"/>
    <x v="9"/>
    <x v="2"/>
    <x v="0"/>
    <s v="Semi-Secured"/>
    <n v="31.91"/>
    <n v="10.26"/>
    <n v="0.58850000000000002"/>
    <n v="0.81330000000000002"/>
    <x v="0"/>
    <n v="562"/>
    <s v="approved"/>
    <s v="02-07-2023"/>
    <s v="06-07-2023"/>
    <n v="48"/>
    <n v="8.3699999999999992"/>
  </r>
  <r>
    <x v="1732"/>
    <s v="CUST0064"/>
    <x v="5"/>
    <x v="2"/>
    <x v="2"/>
    <s v="Semi-Secured"/>
    <n v="28.81"/>
    <n v="15.93"/>
    <n v="0.1797"/>
    <n v="0.57110000000000005"/>
    <x v="0"/>
    <n v="895"/>
    <s v="approved"/>
    <s v="26-01-2022"/>
    <s v="31-01-2022"/>
    <n v="84"/>
    <n v="14.26"/>
  </r>
  <r>
    <x v="1733"/>
    <s v="CUST0411"/>
    <x v="3"/>
    <x v="0"/>
    <x v="3"/>
    <s v="Unsecured"/>
    <n v="57.57"/>
    <n v="7.68"/>
    <n v="1.1316999999999999"/>
    <n v="0.68879999999999997"/>
    <x v="4"/>
    <n v="668"/>
    <s v="Under Review"/>
    <s v="01-01-2024"/>
    <m/>
    <n v="120"/>
    <n v="20.79"/>
  </r>
  <r>
    <x v="1734"/>
    <s v="CUST0050"/>
    <x v="3"/>
    <x v="1"/>
    <x v="0"/>
    <s v="Semi-Secured"/>
    <n v="54.4"/>
    <n v="14.33"/>
    <n v="0.40039999999999998"/>
    <n v="1.2750999999999999"/>
    <x v="1"/>
    <n v="797"/>
    <s v="Under Review"/>
    <s v="27-02-2023"/>
    <m/>
    <n v="60"/>
    <n v="0"/>
  </r>
  <r>
    <x v="1735"/>
    <s v="CUST0231"/>
    <x v="6"/>
    <x v="2"/>
    <x v="3"/>
    <s v="Semi-Secured"/>
    <n v="53.4"/>
    <n v="10.39"/>
    <n v="1.0371999999999999"/>
    <n v="0.5292"/>
    <x v="2"/>
    <n v="554"/>
    <s v="Rejected"/>
    <s v="19-03-2022"/>
    <m/>
    <n v="240"/>
    <n v="15.37"/>
  </r>
  <r>
    <x v="1736"/>
    <s v="CUST0240"/>
    <x v="5"/>
    <x v="4"/>
    <x v="0"/>
    <s v="Secured"/>
    <n v="8.9499999999999993"/>
    <n v="10.119999999999999"/>
    <n v="5.7500000000000002E-2"/>
    <n v="8.7099999999999997E-2"/>
    <x v="4"/>
    <n v="579"/>
    <s v="approved"/>
    <s v="11-05-2024"/>
    <s v="17-05-2024"/>
    <n v="240"/>
    <n v="6.96"/>
  </r>
  <r>
    <x v="1737"/>
    <s v="CUST0373"/>
    <x v="9"/>
    <x v="4"/>
    <x v="4"/>
    <s v="Secured"/>
    <n v="40.22"/>
    <n v="17.53"/>
    <n v="0.59289999999999998"/>
    <n v="0.71260000000000001"/>
    <x v="1"/>
    <n v="662"/>
    <s v="approved"/>
    <s v="26-07-2024"/>
    <s v="30-07-2024"/>
    <n v="120"/>
    <n v="0"/>
  </r>
  <r>
    <x v="1738"/>
    <s v="CUST0242"/>
    <x v="8"/>
    <x v="3"/>
    <x v="5"/>
    <s v="Semi-Secured"/>
    <n v="68.180000000000007"/>
    <n v="9.07"/>
    <n v="0.93769999999999998"/>
    <n v="3.117"/>
    <x v="1"/>
    <n v="565"/>
    <s v="Rejected"/>
    <s v="16-12-2024"/>
    <m/>
    <n v="24"/>
    <n v="0"/>
  </r>
  <r>
    <x v="1739"/>
    <s v="CUST0439"/>
    <x v="0"/>
    <x v="1"/>
    <x v="2"/>
    <s v="Secured"/>
    <n v="11.21"/>
    <n v="15.85"/>
    <n v="9.6699999999999994E-2"/>
    <n v="0.16350000000000001"/>
    <x v="4"/>
    <n v="878"/>
    <s v="Rejected"/>
    <s v="29-04-2024"/>
    <m/>
    <n v="180"/>
    <n v="3.29"/>
  </r>
  <r>
    <x v="1740"/>
    <s v="CUST0470"/>
    <x v="4"/>
    <x v="3"/>
    <x v="1"/>
    <s v="Secured"/>
    <n v="56.08"/>
    <n v="16.170000000000002"/>
    <n v="0.52100000000000002"/>
    <n v="1.1193"/>
    <x v="0"/>
    <n v="724"/>
    <s v="Rejected "/>
    <s v="24-01-2024"/>
    <m/>
    <n v="84"/>
    <n v="15.06"/>
  </r>
  <r>
    <x v="1741"/>
    <s v="CUST0112"/>
    <x v="9"/>
    <x v="0"/>
    <x v="2"/>
    <s v="Semi-Secured"/>
    <n v="85.37"/>
    <m/>
    <n v="0.61439999999999995"/>
    <m/>
    <x v="3"/>
    <n v="883"/>
    <s v="approved"/>
    <s v="10-02-2024"/>
    <s v="14-02-2024"/>
    <n v="180"/>
    <n v="58.09"/>
  </r>
  <r>
    <x v="1742"/>
    <s v="CUST0200"/>
    <x v="0"/>
    <x v="4"/>
    <x v="0"/>
    <s v="Semi-Secured"/>
    <n v="82.86"/>
    <n v="15.53"/>
    <n v="0.76859999999999995"/>
    <n v="1.1236999999999999"/>
    <x v="0"/>
    <n v="835"/>
    <s v="Under Review"/>
    <s v="14-03-2023"/>
    <m/>
    <n v="240"/>
    <n v="50.43"/>
  </r>
  <r>
    <x v="1743"/>
    <s v="CUST0003"/>
    <x v="8"/>
    <x v="2"/>
    <x v="1"/>
    <s v="Secured"/>
    <n v="60.72"/>
    <n v="13.21"/>
    <n v="0.66459999999999997"/>
    <n v="5.4292999999999996"/>
    <x v="0"/>
    <n v="835"/>
    <s v="Rejected"/>
    <s v="12-11-2022"/>
    <m/>
    <n v="12"/>
    <n v="27.41"/>
  </r>
  <r>
    <x v="1744"/>
    <s v="CUST0397"/>
    <x v="5"/>
    <x v="2"/>
    <x v="0"/>
    <s v="Semi-Secured"/>
    <n v="20.57"/>
    <n v="11.43"/>
    <n v="0.21490000000000001"/>
    <n v="0.45169999999999999"/>
    <x v="1"/>
    <n v="686"/>
    <s v="approved"/>
    <s v="01-06-2024"/>
    <s v="14-06-2024"/>
    <n v="60"/>
    <n v="0"/>
  </r>
  <r>
    <x v="1745"/>
    <s v="CUST0344"/>
    <x v="9"/>
    <x v="2"/>
    <x v="2"/>
    <s v="Unsecured"/>
    <n v="10.58"/>
    <n v="17.57"/>
    <n v="0.17530000000000001"/>
    <n v="0.21970000000000001"/>
    <x v="2"/>
    <n v="719"/>
    <s v="approved"/>
    <s v="30-01-2022"/>
    <s v="04-02-2022"/>
    <n v="84"/>
    <n v="4.21"/>
  </r>
  <r>
    <x v="1746"/>
    <s v="CUST0140"/>
    <x v="2"/>
    <x v="1"/>
    <x v="5"/>
    <s v="Unsecured"/>
    <n v="26.24"/>
    <n v="9.85"/>
    <n v="0.50919999999999999"/>
    <n v="0.66359999999999997"/>
    <x v="2"/>
    <n v="844"/>
    <s v="approved"/>
    <s v="27-04-2022"/>
    <s v="09-05-2022"/>
    <n v="48"/>
    <n v="19.82"/>
  </r>
  <r>
    <x v="1747"/>
    <s v="CUST0067"/>
    <x v="5"/>
    <x v="2"/>
    <x v="1"/>
    <s v="Semi-Secured"/>
    <n v="33.840000000000003"/>
    <n v="17.600000000000001"/>
    <n v="0.21379999999999999"/>
    <n v="0.98699999999999999"/>
    <x v="0"/>
    <n v="827"/>
    <s v="Under Review"/>
    <s v="09-07-2024"/>
    <m/>
    <n v="48"/>
    <n v="16.11"/>
  </r>
  <r>
    <x v="1748"/>
    <s v="CUST0277"/>
    <x v="5"/>
    <x v="4"/>
    <x v="3"/>
    <s v="Unsecured"/>
    <n v="25.31"/>
    <n v="7.98"/>
    <n v="0.43759999999999999"/>
    <n v="0.2114"/>
    <x v="4"/>
    <n v="793"/>
    <s v="approved"/>
    <s v="15-03-2023"/>
    <s v="24-03-2023"/>
    <n v="240"/>
    <n v="3.4"/>
  </r>
  <r>
    <x v="1749"/>
    <s v="CUST0077"/>
    <x v="6"/>
    <x v="0"/>
    <x v="5"/>
    <s v="Semi-Secured"/>
    <n v="64.849999999999994"/>
    <n v="11.79"/>
    <n v="0.70679999999999998"/>
    <n v="2.1474000000000002"/>
    <x v="4"/>
    <n v="741"/>
    <s v="Rejected"/>
    <s v="03-09-2023"/>
    <m/>
    <n v="36"/>
    <n v="49.18"/>
  </r>
  <r>
    <x v="1750"/>
    <s v="CUST0208"/>
    <x v="4"/>
    <x v="3"/>
    <x v="2"/>
    <s v="Secured"/>
    <n v="19.48"/>
    <n v="11.41"/>
    <n v="0.10680000000000001"/>
    <n v="0.50739999999999996"/>
    <x v="2"/>
    <n v="828"/>
    <s v="approved"/>
    <s v="11-05-2022"/>
    <s v="12-05-2022"/>
    <n v="48"/>
    <n v="10.58"/>
  </r>
  <r>
    <x v="1751"/>
    <s v="CUST0159"/>
    <x v="2"/>
    <x v="2"/>
    <x v="4"/>
    <s v="Unsecured"/>
    <n v="43.29"/>
    <n v="13.96"/>
    <n v="0.2545"/>
    <n v="0.57530000000000003"/>
    <x v="0"/>
    <n v="656"/>
    <s v="Under Review"/>
    <s v="22-06-2024"/>
    <m/>
    <n v="180"/>
    <n v="14.49"/>
  </r>
  <r>
    <x v="1752"/>
    <s v="CUST0063"/>
    <x v="8"/>
    <x v="1"/>
    <x v="1"/>
    <s v="Secured"/>
    <n v="18.559999999999999"/>
    <n v="7.99"/>
    <n v="0.3029"/>
    <n v="0.22509999999999999"/>
    <x v="4"/>
    <n v="806"/>
    <s v="Under Review"/>
    <s v="17-04-2024"/>
    <m/>
    <n v="120"/>
    <n v="13.06"/>
  </r>
  <r>
    <x v="1753"/>
    <s v="CUST0327"/>
    <x v="4"/>
    <x v="0"/>
    <x v="1"/>
    <s v="Unsecured"/>
    <n v="13.14"/>
    <n v="9.94"/>
    <n v="0.1084"/>
    <n v="0.42359999999999998"/>
    <x v="2"/>
    <n v="632"/>
    <s v="approved"/>
    <s v="01-04-2024"/>
    <s v="02-04-2024"/>
    <n v="36"/>
    <n v="2.44"/>
  </r>
  <r>
    <x v="1754"/>
    <s v="CUST0384"/>
    <x v="9"/>
    <x v="0"/>
    <x v="2"/>
    <s v="Semi-Secured"/>
    <n v="34.53"/>
    <n v="9.6199999999999992"/>
    <n v="0.44130000000000003"/>
    <n v="1.5872999999999999"/>
    <x v="1"/>
    <n v="882"/>
    <s v="approved"/>
    <s v="13-01-2023"/>
    <s v="27-01-2023"/>
    <n v="24"/>
    <n v="0"/>
  </r>
  <r>
    <x v="1755"/>
    <s v="CUST0239"/>
    <x v="8"/>
    <x v="2"/>
    <x v="1"/>
    <s v="Unsecured"/>
    <n v="56.33"/>
    <n v="17.559999999999999"/>
    <n v="0.9647"/>
    <n v="1.417"/>
    <x v="2"/>
    <n v="592"/>
    <s v="approved"/>
    <s v="26-08-2022"/>
    <s v="30-08-2022"/>
    <n v="60"/>
    <n v="49.36"/>
  </r>
  <r>
    <x v="1756"/>
    <s v="CUST0019"/>
    <x v="3"/>
    <x v="3"/>
    <x v="1"/>
    <s v="Semi-Secured"/>
    <n v="10.39"/>
    <n v="16.420000000000002"/>
    <n v="8.6599999999999996E-2"/>
    <n v="0.17680000000000001"/>
    <x v="2"/>
    <n v="886"/>
    <s v="approved"/>
    <s v="16-06-2022"/>
    <s v="25-06-2022"/>
    <n v="120"/>
    <n v="4.8600000000000003"/>
  </r>
  <r>
    <x v="1757"/>
    <s v="CUST0004"/>
    <x v="5"/>
    <x v="0"/>
    <x v="0"/>
    <s v="Unsecured"/>
    <n v="61.42"/>
    <n v="16.86"/>
    <n v="0.95860000000000001"/>
    <n v="0.89439999999999997"/>
    <x v="4"/>
    <n v="711"/>
    <s v="approved"/>
    <s v="01-10-2024"/>
    <s v="16-10-2024"/>
    <n v="240"/>
    <n v="53.74"/>
  </r>
  <r>
    <x v="1758"/>
    <s v="CUST0079"/>
    <x v="4"/>
    <x v="4"/>
    <x v="2"/>
    <s v="Secured"/>
    <n v="8.35"/>
    <n v="13.84"/>
    <n v="6.2199999999999998E-2"/>
    <n v="0.28470000000000001"/>
    <x v="1"/>
    <n v="726"/>
    <s v="approved"/>
    <s v="28-06-2023"/>
    <s v="29-06-2023"/>
    <n v="36"/>
    <n v="0"/>
  </r>
  <r>
    <x v="1759"/>
    <s v="CUST0424"/>
    <x v="6"/>
    <x v="1"/>
    <x v="0"/>
    <s v="Secured"/>
    <m/>
    <n v="11.5"/>
    <n v="1.2485999999999999"/>
    <n v="1.3164"/>
    <x v="3"/>
    <n v="629"/>
    <s v="Rejected "/>
    <s v="08-07-2024"/>
    <m/>
    <n v="120"/>
    <n v="29.65"/>
  </r>
  <r>
    <x v="1760"/>
    <s v="CUST0035"/>
    <x v="1"/>
    <x v="1"/>
    <x v="0"/>
    <s v="Secured"/>
    <n v="72.36"/>
    <n v="17.59"/>
    <n v="1.4414"/>
    <n v="1.5035000000000001"/>
    <x v="1"/>
    <n v="573"/>
    <s v="approved"/>
    <s v="14-10-2023"/>
    <s v="22-10-2023"/>
    <n v="84"/>
    <n v="0"/>
  </r>
  <r>
    <x v="1761"/>
    <s v="CUST0061"/>
    <x v="5"/>
    <x v="1"/>
    <x v="1"/>
    <s v="Semi-Secured"/>
    <n v="7.28"/>
    <n v="8.84"/>
    <n v="0.11609999999999999"/>
    <n v="0.18060000000000001"/>
    <x v="2"/>
    <n v="782"/>
    <s v="approved"/>
    <s v="30-03-2023"/>
    <s v="03-04-2023"/>
    <n v="48"/>
    <n v="1.0900000000000001"/>
  </r>
  <r>
    <x v="1762"/>
    <s v="CUST0382"/>
    <x v="5"/>
    <x v="1"/>
    <x v="5"/>
    <s v="Semi-Secured"/>
    <n v="91.61"/>
    <n v="16.170000000000002"/>
    <n v="0.76200000000000001"/>
    <n v="2.2361"/>
    <x v="4"/>
    <n v="837"/>
    <s v="approved"/>
    <s v="31-05-2024"/>
    <s v="09-06-2024"/>
    <n v="60"/>
    <n v="60.41"/>
  </r>
  <r>
    <x v="1763"/>
    <s v="CUST0434"/>
    <x v="8"/>
    <x v="0"/>
    <x v="5"/>
    <s v="Semi-Secured"/>
    <n v="39.299999999999997"/>
    <n v="15.89"/>
    <n v="0.7036"/>
    <n v="3.5636999999999999"/>
    <x v="4"/>
    <n v="624"/>
    <s v="Under Review"/>
    <s v="05-03-2022"/>
    <m/>
    <n v="12"/>
    <n v="15.41"/>
  </r>
  <r>
    <x v="1764"/>
    <s v="CUST0026"/>
    <x v="6"/>
    <x v="1"/>
    <x v="1"/>
    <s v="Semi-Secured"/>
    <n v="13.12"/>
    <n v="16.04"/>
    <n v="0.25090000000000001"/>
    <n v="0.18290000000000001"/>
    <x v="1"/>
    <n v="629"/>
    <s v="Under Review"/>
    <s v="07-06-2023"/>
    <m/>
    <n v="240"/>
    <n v="0"/>
  </r>
  <r>
    <x v="1765"/>
    <s v="CUST0430"/>
    <x v="9"/>
    <x v="2"/>
    <x v="0"/>
    <s v="Secured"/>
    <n v="69.489999999999995"/>
    <n v="8.6199999999999992"/>
    <n v="0.38719999999999999"/>
    <n v="0.60829999999999995"/>
    <x v="3"/>
    <n v="806"/>
    <s v="Under Review"/>
    <s v="20-05-2024"/>
    <m/>
    <n v="240"/>
    <n v="40.26"/>
  </r>
  <r>
    <x v="1766"/>
    <s v="CUST0181"/>
    <x v="9"/>
    <x v="1"/>
    <x v="1"/>
    <s v="Semi-Secured"/>
    <n v="68.33"/>
    <n v="11.16"/>
    <n v="1.2729999999999999"/>
    <n v="0.7127"/>
    <x v="1"/>
    <n v="742"/>
    <s v="approved"/>
    <s v="27-09-2022"/>
    <s v="09-10-2022"/>
    <n v="240"/>
    <n v="0"/>
  </r>
  <r>
    <x v="1767"/>
    <s v="CUST0204"/>
    <x v="2"/>
    <x v="2"/>
    <x v="5"/>
    <s v="Secured"/>
    <n v="68.739999999999995"/>
    <n v="17.559999999999999"/>
    <n v="0.70289999999999997"/>
    <n v="6.2877000000000001"/>
    <x v="0"/>
    <n v="854"/>
    <s v="Under Review"/>
    <s v="18-10-2022"/>
    <m/>
    <n v="12"/>
    <n v="42.42"/>
  </r>
  <r>
    <x v="1768"/>
    <s v="CUST0341"/>
    <x v="4"/>
    <x v="0"/>
    <x v="4"/>
    <s v="Semi-Secured"/>
    <n v="36.549999999999997"/>
    <n v="18.46"/>
    <n v="0.42570000000000002"/>
    <n v="0.6694"/>
    <x v="3"/>
    <n v="829"/>
    <s v="Under Review"/>
    <s v="26-01-2023"/>
    <m/>
    <n v="120"/>
    <n v="24.61"/>
  </r>
  <r>
    <x v="1769"/>
    <s v="CUST0208"/>
    <x v="2"/>
    <x v="2"/>
    <x v="1"/>
    <s v="Semi-Secured"/>
    <n v="80.84"/>
    <n v="8.5500000000000007"/>
    <n v="1.5418000000000001"/>
    <n v="1.6605000000000001"/>
    <x v="0"/>
    <n v="828"/>
    <s v="Rejected"/>
    <s v="10-12-2024"/>
    <m/>
    <n v="60"/>
    <n v="75.45"/>
  </r>
  <r>
    <x v="1770"/>
    <s v="CUST0151"/>
    <x v="2"/>
    <x v="2"/>
    <x v="4"/>
    <s v="Semi-Secured"/>
    <n v="90.76"/>
    <n v="16.11"/>
    <n v="1.3882000000000001"/>
    <n v="3.1958000000000002"/>
    <x v="2"/>
    <n v="898"/>
    <s v="approved"/>
    <s v="05-03-2024"/>
    <s v="07-03-2024"/>
    <n v="36"/>
    <n v="18.41"/>
  </r>
  <r>
    <x v="1771"/>
    <s v="CUST0369"/>
    <x v="5"/>
    <x v="1"/>
    <x v="3"/>
    <s v="Secured"/>
    <n v="77.03"/>
    <n v="13.24"/>
    <n v="0.69720000000000004"/>
    <n v="1.1611"/>
    <x v="2"/>
    <n v="550"/>
    <s v="approved"/>
    <s v="25-04-2024"/>
    <s v="03-05-2024"/>
    <n v="120"/>
    <n v="50.29"/>
  </r>
  <r>
    <x v="1772"/>
    <s v="CUST0081"/>
    <x v="0"/>
    <x v="1"/>
    <x v="0"/>
    <s v="Unsecured"/>
    <n v="5.44"/>
    <n v="11.5"/>
    <n v="0.10349999999999999"/>
    <n v="0.1794"/>
    <x v="3"/>
    <n v="667"/>
    <s v="approved"/>
    <s v="30-10-2022"/>
    <s v="05-11-2022"/>
    <n v="36"/>
    <n v="1.23"/>
  </r>
  <r>
    <x v="1773"/>
    <s v="CUST0078"/>
    <x v="3"/>
    <x v="1"/>
    <x v="1"/>
    <s v="Secured"/>
    <n v="52.58"/>
    <n v="13.25"/>
    <n v="0.75129999999999997"/>
    <n v="0.79279999999999995"/>
    <x v="1"/>
    <n v="848"/>
    <s v="approved"/>
    <s v="04-01-2023"/>
    <s v="06-01-2023"/>
    <n v="120"/>
    <n v="0"/>
  </r>
  <r>
    <x v="1774"/>
    <s v="CUST0174"/>
    <x v="1"/>
    <x v="0"/>
    <x v="0"/>
    <s v="Unsecured"/>
    <n v="90.91"/>
    <n v="11.14"/>
    <n v="1.5012000000000001"/>
    <n v="2.3557999999999999"/>
    <x v="5"/>
    <n v="791"/>
    <s v="approved"/>
    <s v="12-07-2023"/>
    <s v="18-07-2023"/>
    <n v="48"/>
    <n v="0"/>
  </r>
  <r>
    <x v="1775"/>
    <s v="CUST0314"/>
    <x v="4"/>
    <x v="4"/>
    <x v="4"/>
    <s v="Semi-Secured"/>
    <n v="15.79"/>
    <n v="15.48"/>
    <n v="0.24740000000000001"/>
    <n v="1.4288000000000001"/>
    <x v="2"/>
    <n v="677"/>
    <s v="approved"/>
    <s v="28-10-2022"/>
    <s v="12-11-2022"/>
    <n v="12"/>
    <n v="13.37"/>
  </r>
  <r>
    <x v="1776"/>
    <s v="CUST0382"/>
    <x v="6"/>
    <x v="0"/>
    <x v="4"/>
    <s v="Semi-Secured"/>
    <n v="64.430000000000007"/>
    <n v="16.98"/>
    <n v="1.1025"/>
    <n v="0.94410000000000005"/>
    <x v="0"/>
    <n v="837"/>
    <s v="approved"/>
    <s v="01-04-2023"/>
    <s v="06-04-2023"/>
    <n v="240"/>
    <n v="44.49"/>
  </r>
  <r>
    <x v="1777"/>
    <s v="CUST0432"/>
    <x v="0"/>
    <x v="1"/>
    <x v="5"/>
    <s v="Semi-Secured"/>
    <n v="15.96"/>
    <n v="8"/>
    <n v="0.1154"/>
    <n v="0.7218"/>
    <x v="0"/>
    <n v="779"/>
    <s v="approved"/>
    <s v="29-10-2022"/>
    <s v="02-11-2022"/>
    <n v="24"/>
    <n v="2.85"/>
  </r>
  <r>
    <x v="1778"/>
    <s v="CUST0444"/>
    <x v="5"/>
    <x v="0"/>
    <x v="5"/>
    <s v="Secured"/>
    <n v="65.66"/>
    <n v="16.34"/>
    <n v="0.88660000000000005"/>
    <n v="2.3193999999999999"/>
    <x v="4"/>
    <n v="839"/>
    <s v="Rejected"/>
    <s v="16-04-2024"/>
    <m/>
    <n v="36"/>
    <n v="25.75"/>
  </r>
  <r>
    <x v="1779"/>
    <s v="CUST0387"/>
    <x v="2"/>
    <x v="4"/>
    <x v="0"/>
    <s v="Unsecured"/>
    <n v="36.799999999999997"/>
    <n v="18.2"/>
    <n v="0.61250000000000004"/>
    <n v="0.77780000000000005"/>
    <x v="3"/>
    <n v="763"/>
    <s v="Rejected"/>
    <s v="08-09-2023"/>
    <m/>
    <n v="84"/>
    <n v="19.39"/>
  </r>
  <r>
    <x v="1780"/>
    <s v="CUST0384"/>
    <x v="0"/>
    <x v="4"/>
    <x v="4"/>
    <s v="Unsecured"/>
    <n v="30.25"/>
    <n v="14.53"/>
    <n v="0.2432"/>
    <n v="1.46"/>
    <x v="1"/>
    <n v="882"/>
    <s v="approved"/>
    <s v="14-12-2024"/>
    <s v="25-12-2024"/>
    <n v="24"/>
    <n v="0"/>
  </r>
  <r>
    <x v="1781"/>
    <s v="CUST0013"/>
    <x v="3"/>
    <x v="0"/>
    <x v="2"/>
    <s v="Unsecured"/>
    <n v="34.299999999999997"/>
    <n v="15.6"/>
    <n v="0.2676"/>
    <n v="0.49419999999999997"/>
    <x v="3"/>
    <n v="792"/>
    <s v="approved"/>
    <s v="21-06-2023"/>
    <s v="29-06-2023"/>
    <n v="180"/>
    <n v="15"/>
  </r>
  <r>
    <x v="1782"/>
    <s v="CUST0363"/>
    <x v="9"/>
    <x v="2"/>
    <x v="2"/>
    <s v="Semi-Secured"/>
    <n v="55.05"/>
    <n v="11.03"/>
    <n v="0.85019999999999996"/>
    <n v="0.56930000000000003"/>
    <x v="0"/>
    <n v="768"/>
    <s v="approved"/>
    <s v="22-09-2022"/>
    <s v="23-09-2022"/>
    <n v="240"/>
    <n v="34.79"/>
  </r>
  <r>
    <x v="1783"/>
    <s v="CUST0432"/>
    <x v="6"/>
    <x v="1"/>
    <x v="5"/>
    <s v="Unsecured"/>
    <n v="60.81"/>
    <n v="16.05"/>
    <n v="0.95109999999999995"/>
    <n v="1.0205"/>
    <x v="3"/>
    <n v="779"/>
    <s v="approved"/>
    <s v="12-03-2022"/>
    <s v="20-03-2022"/>
    <n v="120"/>
    <n v="49.57"/>
  </r>
  <r>
    <x v="1784"/>
    <s v="CUST0132"/>
    <x v="7"/>
    <x v="4"/>
    <x v="1"/>
    <s v="Semi-Secured"/>
    <n v="82.08"/>
    <m/>
    <n v="0.88770000000000004"/>
    <m/>
    <x v="4"/>
    <n v="642"/>
    <s v="Under Review"/>
    <s v="19-10-2022"/>
    <m/>
    <n v="60"/>
    <n v="49.43"/>
  </r>
  <r>
    <x v="1785"/>
    <s v="CUST0157"/>
    <x v="3"/>
    <x v="1"/>
    <x v="4"/>
    <s v="Unsecured"/>
    <n v="93.23"/>
    <n v="14.05"/>
    <n v="1.3225"/>
    <n v="1.2446999999999999"/>
    <x v="1"/>
    <n v="837"/>
    <s v="approved"/>
    <s v="13-01-2024"/>
    <s v="17-01-2024"/>
    <n v="180"/>
    <n v="0"/>
  </r>
  <r>
    <x v="1786"/>
    <s v="CUST0142"/>
    <x v="4"/>
    <x v="1"/>
    <x v="2"/>
    <s v="Semi-Secured"/>
    <n v="43.78"/>
    <n v="7.81"/>
    <n v="0.2354"/>
    <n v="3.8045"/>
    <x v="3"/>
    <n v="727"/>
    <s v="Rejected "/>
    <s v="12-09-2023"/>
    <m/>
    <n v="12"/>
    <n v="12.8"/>
  </r>
  <r>
    <x v="1787"/>
    <s v="CUST0187"/>
    <x v="5"/>
    <x v="3"/>
    <x v="5"/>
    <s v="Semi-Secured"/>
    <n v="41.92"/>
    <n v="13.34"/>
    <n v="0.52810000000000001"/>
    <n v="0.53979999999999995"/>
    <x v="2"/>
    <n v="763"/>
    <s v="approved"/>
    <s v="20-04-2022"/>
    <s v="02-05-2022"/>
    <n v="180"/>
    <n v="39.68"/>
  </r>
  <r>
    <x v="1788"/>
    <s v="CUST0188"/>
    <x v="4"/>
    <x v="2"/>
    <x v="2"/>
    <s v="Unsecured"/>
    <n v="61.09"/>
    <n v="12.31"/>
    <n v="1.1469"/>
    <n v="0.68589999999999995"/>
    <x v="3"/>
    <n v="800"/>
    <s v="approved"/>
    <s v="14-08-2023"/>
    <s v="24-08-2023"/>
    <n v="240"/>
    <n v="51.15"/>
  </r>
  <r>
    <x v="1789"/>
    <s v="CUST0061"/>
    <x v="1"/>
    <x v="4"/>
    <x v="2"/>
    <s v="Secured"/>
    <n v="87.22"/>
    <n v="13.62"/>
    <n v="1.6519999999999999"/>
    <n v="1.1394"/>
    <x v="1"/>
    <n v="782"/>
    <s v="Under Review"/>
    <s v="11-07-2024"/>
    <m/>
    <n v="180"/>
    <n v="0"/>
  </r>
  <r>
    <x v="1790"/>
    <s v="CUST0160"/>
    <x v="5"/>
    <x v="4"/>
    <x v="3"/>
    <s v="Semi-Secured"/>
    <n v="46.87"/>
    <n v="15.45"/>
    <n v="0.58330000000000004"/>
    <n v="4.2404000000000002"/>
    <x v="0"/>
    <n v="752"/>
    <s v="approved"/>
    <s v="29-03-2023"/>
    <s v="05-04-2023"/>
    <n v="12"/>
    <n v="20.03"/>
  </r>
  <r>
    <x v="1791"/>
    <s v="CUST0181"/>
    <x v="2"/>
    <x v="0"/>
    <x v="1"/>
    <s v="Semi-Secured"/>
    <n v="96.73"/>
    <n v="15.39"/>
    <n v="0.71879999999999999"/>
    <n v="1.3017000000000001"/>
    <x v="3"/>
    <n v="742"/>
    <s v="approved"/>
    <s v="06-01-2023"/>
    <s v="19-01-2023"/>
    <n v="240"/>
    <n v="66.19"/>
  </r>
  <r>
    <x v="1792"/>
    <s v="CUST0425"/>
    <x v="6"/>
    <x v="2"/>
    <x v="3"/>
    <s v="Semi-Secured"/>
    <n v="17.34"/>
    <n v="10.38"/>
    <n v="0.20119999999999999"/>
    <n v="0.23280000000000001"/>
    <x v="5"/>
    <n v="791"/>
    <s v="Rejected "/>
    <s v="18-03-2023"/>
    <m/>
    <n v="120"/>
    <n v="10.56"/>
  </r>
  <r>
    <x v="1793"/>
    <s v="CUST0154"/>
    <x v="3"/>
    <x v="2"/>
    <x v="3"/>
    <s v="Semi-Secured"/>
    <n v="17.440000000000001"/>
    <n v="17.399999999999999"/>
    <n v="0.19209999999999999"/>
    <n v="0.3075"/>
    <x v="1"/>
    <n v="606"/>
    <s v="Under Review"/>
    <s v="23-12-2023"/>
    <m/>
    <n v="120"/>
    <n v="0"/>
  </r>
  <r>
    <x v="1794"/>
    <s v="CUST0104"/>
    <x v="7"/>
    <x v="3"/>
    <x v="2"/>
    <s v="Unsecured"/>
    <n v="52.58"/>
    <n v="13.86"/>
    <n v="1.0512999999999999"/>
    <n v="2.5209999999999999"/>
    <x v="1"/>
    <n v="654"/>
    <s v="approved"/>
    <s v="26-09-2023"/>
    <s v="10-10-2023"/>
    <n v="24"/>
    <n v="0"/>
  </r>
  <r>
    <x v="1795"/>
    <s v="CUST0079"/>
    <x v="7"/>
    <x v="4"/>
    <x v="1"/>
    <s v="Secured"/>
    <n v="87.42"/>
    <n v="12.64"/>
    <n v="1.3317000000000001"/>
    <n v="1.0853999999999999"/>
    <x v="1"/>
    <n v="726"/>
    <s v="Under Review"/>
    <s v="07-04-2023"/>
    <m/>
    <n v="180"/>
    <n v="0"/>
  </r>
  <r>
    <x v="1796"/>
    <s v="CUST0487"/>
    <x v="5"/>
    <x v="0"/>
    <x v="1"/>
    <s v="Semi-Secured"/>
    <n v="41.67"/>
    <n v="11.35"/>
    <n v="0.43430000000000002"/>
    <n v="0.44009999999999999"/>
    <x v="4"/>
    <n v="685"/>
    <s v="approved"/>
    <s v="13-06-2023"/>
    <s v="16-06-2023"/>
    <n v="240"/>
    <n v="6.76"/>
  </r>
  <r>
    <x v="1797"/>
    <s v="CUST0102"/>
    <x v="8"/>
    <x v="4"/>
    <x v="3"/>
    <s v="Secured"/>
    <n v="91.05"/>
    <n v="13.84"/>
    <n v="0.69740000000000002"/>
    <n v="1.405"/>
    <x v="0"/>
    <n v="593"/>
    <s v="approved"/>
    <s v="30-11-2024"/>
    <s v="08-12-2024"/>
    <n v="120"/>
    <n v="45.96"/>
  </r>
  <r>
    <x v="1798"/>
    <s v="CUST0404"/>
    <x v="5"/>
    <x v="1"/>
    <x v="1"/>
    <s v="Secured"/>
    <n v="83.51"/>
    <n v="12.84"/>
    <n v="1.6681999999999999"/>
    <n v="3.9639000000000002"/>
    <x v="5"/>
    <n v="700"/>
    <s v="Under Review"/>
    <s v="27-03-2023"/>
    <m/>
    <n v="24"/>
    <n v="63.32"/>
  </r>
  <r>
    <x v="1799"/>
    <s v="CUST0281"/>
    <x v="5"/>
    <x v="3"/>
    <x v="2"/>
    <s v="Unsecured"/>
    <n v="78.88"/>
    <n v="9.61"/>
    <n v="1.1135999999999999"/>
    <n v="6.9204999999999997"/>
    <x v="0"/>
    <n v="601"/>
    <s v="approved"/>
    <s v="24-08-2022"/>
    <s v="30-08-2022"/>
    <n v="12"/>
    <n v="65.94"/>
  </r>
  <r>
    <x v="1800"/>
    <s v="CUST0115"/>
    <x v="4"/>
    <x v="0"/>
    <x v="4"/>
    <s v="Unsecured"/>
    <n v="53.04"/>
    <m/>
    <n v="0.4904"/>
    <m/>
    <x v="0"/>
    <n v="729"/>
    <s v="Under Review"/>
    <s v="19-10-2024"/>
    <m/>
    <n v="48"/>
    <n v="33.19"/>
  </r>
  <r>
    <x v="1801"/>
    <s v="CUST0300"/>
    <x v="4"/>
    <x v="0"/>
    <x v="1"/>
    <s v="Secured"/>
    <n v="86.54"/>
    <n v="11.83"/>
    <n v="1.4715"/>
    <n v="1.2331000000000001"/>
    <x v="4"/>
    <n v="785"/>
    <s v="Rejected "/>
    <s v="07-02-2022"/>
    <m/>
    <n v="120"/>
    <n v="31.59"/>
  </r>
  <r>
    <x v="1802"/>
    <s v="CUST0309"/>
    <x v="4"/>
    <x v="0"/>
    <x v="4"/>
    <s v="Unsecured"/>
    <n v="23.19"/>
    <n v="7.79"/>
    <n v="0.27389999999999998"/>
    <n v="0.27879999999999999"/>
    <x v="0"/>
    <n v="698"/>
    <s v="Rejected "/>
    <s v="19-04-2023"/>
    <m/>
    <n v="120"/>
    <n v="9.9499999999999993"/>
  </r>
  <r>
    <x v="1803"/>
    <s v="CUST0346"/>
    <x v="2"/>
    <x v="0"/>
    <x v="1"/>
    <s v="Secured"/>
    <n v="76.41"/>
    <n v="12.26"/>
    <n v="0.63849999999999996"/>
    <n v="2.5474000000000001"/>
    <x v="1"/>
    <n v="618"/>
    <s v="Under Review"/>
    <s v="08-11-2024"/>
    <m/>
    <n v="36"/>
    <n v="0"/>
  </r>
  <r>
    <x v="1804"/>
    <s v="CUST0225"/>
    <x v="1"/>
    <x v="3"/>
    <x v="4"/>
    <s v="Semi-Secured"/>
    <n v="98.43"/>
    <n v="16.79"/>
    <n v="1.4454"/>
    <n v="1.9996"/>
    <x v="5"/>
    <n v="677"/>
    <s v="approved"/>
    <s v="05-02-2023"/>
    <s v="08-02-2023"/>
    <n v="84"/>
    <n v="74.12"/>
  </r>
  <r>
    <x v="1805"/>
    <s v="CUST0060"/>
    <x v="3"/>
    <x v="3"/>
    <x v="0"/>
    <s v="Semi-Secured"/>
    <n v="10.49"/>
    <n v="14.94"/>
    <n v="8.48E-2"/>
    <n v="0.36330000000000001"/>
    <x v="0"/>
    <n v="672"/>
    <s v="approved"/>
    <s v="18-05-2024"/>
    <s v="27-05-2024"/>
    <n v="36"/>
    <n v="4.08"/>
  </r>
  <r>
    <x v="1806"/>
    <s v="CUST0445"/>
    <x v="5"/>
    <x v="1"/>
    <x v="1"/>
    <s v="Secured"/>
    <n v="92.86"/>
    <n v="14.91"/>
    <n v="1.1249"/>
    <n v="1.7871999999999999"/>
    <x v="2"/>
    <n v="610"/>
    <s v="approved"/>
    <s v="07-09-2024"/>
    <s v="21-09-2024"/>
    <n v="84"/>
    <n v="74.8"/>
  </r>
  <r>
    <x v="1807"/>
    <s v="CUST0425"/>
    <x v="6"/>
    <x v="4"/>
    <x v="3"/>
    <s v="Unsecured"/>
    <n v="27.88"/>
    <n v="9.35"/>
    <n v="0.22339999999999999"/>
    <n v="0.28860000000000002"/>
    <x v="0"/>
    <n v="791"/>
    <s v="approved"/>
    <s v="18-05-2024"/>
    <s v="02-06-2024"/>
    <n v="180"/>
    <n v="21.79"/>
  </r>
  <r>
    <x v="1808"/>
    <s v="CUST0414"/>
    <x v="7"/>
    <x v="3"/>
    <x v="5"/>
    <s v="Unsecured"/>
    <n v="65.930000000000007"/>
    <n v="14.31"/>
    <n v="1.1398999999999999"/>
    <n v="1.5447"/>
    <x v="0"/>
    <n v="742"/>
    <s v="Rejected "/>
    <s v="10-06-2022"/>
    <m/>
    <n v="60"/>
    <n v="26.14"/>
  </r>
  <r>
    <x v="1809"/>
    <s v="CUST0123"/>
    <x v="7"/>
    <x v="1"/>
    <x v="4"/>
    <s v="Unsecured"/>
    <m/>
    <n v="8.93"/>
    <n v="0.34860000000000002"/>
    <n v="1.0456000000000001"/>
    <x v="3"/>
    <n v="882"/>
    <s v="approved"/>
    <s v="11-10-2024"/>
    <s v="14-10-2024"/>
    <n v="84"/>
    <n v="39.76"/>
  </r>
  <r>
    <x v="1810"/>
    <s v="CUST0348"/>
    <x v="5"/>
    <x v="2"/>
    <x v="3"/>
    <s v="Unsecured"/>
    <n v="87.97"/>
    <n v="10.35"/>
    <n v="1.5978000000000001"/>
    <n v="2.246"/>
    <x v="0"/>
    <n v="852"/>
    <s v="Under Review"/>
    <s v="27-07-2023"/>
    <m/>
    <n v="48"/>
    <n v="50.22"/>
  </r>
  <r>
    <x v="1811"/>
    <s v="CUST0247"/>
    <x v="5"/>
    <x v="0"/>
    <x v="4"/>
    <s v="Secured"/>
    <n v="53.68"/>
    <n v="13.37"/>
    <n v="1.0130999999999999"/>
    <n v="1.45"/>
    <x v="3"/>
    <n v="868"/>
    <s v="Rejected "/>
    <s v="05-09-2022"/>
    <m/>
    <n v="48"/>
    <n v="16.670000000000002"/>
  </r>
  <r>
    <x v="1812"/>
    <s v="CUST0380"/>
    <x v="5"/>
    <x v="0"/>
    <x v="0"/>
    <s v="Unsecured"/>
    <n v="81.33"/>
    <n v="9.94"/>
    <n v="0.66169999999999995"/>
    <n v="1.7256"/>
    <x v="1"/>
    <n v="740"/>
    <s v="Under Review"/>
    <s v="03-01-2022"/>
    <m/>
    <n v="60"/>
    <n v="0"/>
  </r>
  <r>
    <x v="1813"/>
    <s v="CUST0091"/>
    <x v="7"/>
    <x v="0"/>
    <x v="4"/>
    <s v="Secured"/>
    <n v="5.54"/>
    <n v="9.0500000000000007"/>
    <n v="5.7700000000000001E-2"/>
    <n v="0.13800000000000001"/>
    <x v="2"/>
    <n v="606"/>
    <s v="approved"/>
    <s v="03-06-2024"/>
    <s v="07-06-2024"/>
    <n v="48"/>
    <n v="1.51"/>
  </r>
  <r>
    <x v="1814"/>
    <s v="CUST0144"/>
    <x v="2"/>
    <x v="3"/>
    <x v="0"/>
    <s v="Unsecured"/>
    <n v="86.51"/>
    <n v="10.220000000000001"/>
    <n v="1.5365"/>
    <n v="2.8003999999999998"/>
    <x v="0"/>
    <n v="878"/>
    <s v="Rejected"/>
    <s v="29-08-2024"/>
    <m/>
    <n v="36"/>
    <n v="28.1"/>
  </r>
  <r>
    <x v="1815"/>
    <s v="CUST0028"/>
    <x v="4"/>
    <x v="3"/>
    <x v="1"/>
    <s v="Secured"/>
    <n v="87.84"/>
    <n v="14.41"/>
    <n v="1.014"/>
    <n v="1.1940999999999999"/>
    <x v="2"/>
    <n v="562"/>
    <s v="approved"/>
    <s v="03-11-2023"/>
    <s v="05-11-2023"/>
    <n v="180"/>
    <n v="38.03"/>
  </r>
  <r>
    <x v="1816"/>
    <s v="CUST0452"/>
    <x v="0"/>
    <x v="1"/>
    <x v="5"/>
    <s v="Semi-Secured"/>
    <n v="47.46"/>
    <n v="18.45"/>
    <n v="0.85170000000000001"/>
    <n v="4.3613"/>
    <x v="0"/>
    <n v="816"/>
    <s v="approved"/>
    <s v="24-06-2023"/>
    <s v="29-06-2023"/>
    <n v="12"/>
    <n v="13.42"/>
  </r>
  <r>
    <x v="1817"/>
    <s v="CUST0191"/>
    <x v="7"/>
    <x v="1"/>
    <x v="5"/>
    <s v="Semi-Secured"/>
    <n v="21.83"/>
    <n v="17.899999999999999"/>
    <n v="0.40760000000000002"/>
    <n v="0.78810000000000002"/>
    <x v="0"/>
    <n v="690"/>
    <s v="approved"/>
    <s v="16-01-2023"/>
    <s v="29-01-2023"/>
    <n v="36"/>
    <n v="10.85"/>
  </r>
  <r>
    <x v="1818"/>
    <s v="CUST0241"/>
    <x v="3"/>
    <x v="1"/>
    <x v="3"/>
    <s v="Secured"/>
    <n v="48.61"/>
    <n v="17.559999999999999"/>
    <n v="0.6381"/>
    <n v="2.4165000000000001"/>
    <x v="3"/>
    <n v="555"/>
    <s v="approved"/>
    <s v="09-01-2023"/>
    <s v="13-01-2023"/>
    <n v="24"/>
    <n v="41.35"/>
  </r>
  <r>
    <x v="1819"/>
    <s v="CUST0112"/>
    <x v="4"/>
    <x v="0"/>
    <x v="2"/>
    <s v="Secured"/>
    <n v="49.71"/>
    <n v="14.08"/>
    <n v="0.68720000000000003"/>
    <n v="1.1587000000000001"/>
    <x v="1"/>
    <n v="883"/>
    <s v="Rejected "/>
    <s v="01-03-2023"/>
    <m/>
    <n v="60"/>
    <n v="0"/>
  </r>
  <r>
    <x v="1820"/>
    <s v="CUST0211"/>
    <x v="5"/>
    <x v="1"/>
    <x v="1"/>
    <s v="Unsecured"/>
    <n v="91.75"/>
    <n v="18.27"/>
    <n v="1.1321000000000001"/>
    <n v="4.5925000000000002"/>
    <x v="1"/>
    <n v="609"/>
    <s v="Rejected "/>
    <s v="08-04-2024"/>
    <m/>
    <n v="24"/>
    <n v="0"/>
  </r>
  <r>
    <x v="1821"/>
    <s v="CUST0454"/>
    <x v="9"/>
    <x v="1"/>
    <x v="4"/>
    <s v="Secured"/>
    <n v="50.1"/>
    <n v="13.3"/>
    <n v="0.82269999999999999"/>
    <n v="1.1476"/>
    <x v="0"/>
    <n v="694"/>
    <s v="approved"/>
    <s v="05-07-2023"/>
    <s v="14-07-2023"/>
    <n v="60"/>
    <n v="46.27"/>
  </r>
  <r>
    <x v="1822"/>
    <s v="CUST0265"/>
    <x v="3"/>
    <x v="1"/>
    <x v="2"/>
    <s v="Unsecured"/>
    <n v="93.04"/>
    <n v="10.63"/>
    <n v="1.4119999999999999"/>
    <n v="2.0057999999999998"/>
    <x v="5"/>
    <n v="704"/>
    <s v="approved"/>
    <s v="22-09-2022"/>
    <s v="30-09-2022"/>
    <n v="60"/>
    <n v="23.91"/>
  </r>
  <r>
    <x v="1823"/>
    <s v="CUST0061"/>
    <x v="0"/>
    <x v="2"/>
    <x v="5"/>
    <s v="Secured"/>
    <n v="79.39"/>
    <n v="16.34"/>
    <n v="0.70220000000000005"/>
    <n v="3.9001000000000001"/>
    <x v="0"/>
    <n v="782"/>
    <s v="approved"/>
    <s v="29-11-2024"/>
    <s v="05-12-2024"/>
    <n v="24"/>
    <n v="58.29"/>
  </r>
  <r>
    <x v="1824"/>
    <s v="CUST0134"/>
    <x v="7"/>
    <x v="0"/>
    <x v="5"/>
    <s v="Semi-Secured"/>
    <n v="66.239999999999995"/>
    <n v="18.46"/>
    <n v="0.91510000000000002"/>
    <n v="6.0873999999999997"/>
    <x v="3"/>
    <n v="565"/>
    <s v="Rejected"/>
    <s v="10-03-2022"/>
    <m/>
    <n v="12"/>
    <n v="32.590000000000003"/>
  </r>
  <r>
    <x v="1825"/>
    <s v="CUST0433"/>
    <x v="3"/>
    <x v="4"/>
    <x v="3"/>
    <s v="Semi-Secured"/>
    <n v="62.87"/>
    <n v="15.68"/>
    <n v="0.46429999999999999"/>
    <n v="5.6947000000000001"/>
    <x v="3"/>
    <n v="770"/>
    <s v="approved"/>
    <s v="03-04-2024"/>
    <s v="10-04-2024"/>
    <n v="12"/>
    <n v="16.75"/>
  </r>
  <r>
    <x v="1826"/>
    <s v="CUST0457"/>
    <x v="1"/>
    <x v="4"/>
    <x v="4"/>
    <s v="Unsecured"/>
    <n v="35.909999999999997"/>
    <n v="18.260000000000002"/>
    <n v="0.19539999999999999"/>
    <n v="1.7972999999999999"/>
    <x v="4"/>
    <n v="731"/>
    <s v="Under Review"/>
    <s v="04-05-2022"/>
    <m/>
    <n v="24"/>
    <n v="28.14"/>
  </r>
  <r>
    <x v="1827"/>
    <s v="CUST0084"/>
    <x v="9"/>
    <x v="0"/>
    <x v="2"/>
    <s v="Semi-Secured"/>
    <n v="61.32"/>
    <n v="13.64"/>
    <n v="1.1540999999999999"/>
    <n v="5.4954000000000001"/>
    <x v="1"/>
    <n v="665"/>
    <s v="Under Review"/>
    <s v="20-09-2022"/>
    <m/>
    <n v="12"/>
    <n v="0"/>
  </r>
  <r>
    <x v="1828"/>
    <s v="CUST0273"/>
    <x v="1"/>
    <x v="0"/>
    <x v="0"/>
    <s v="Unsecured"/>
    <n v="93.39"/>
    <n v="17.489999999999998"/>
    <n v="0.88849999999999996"/>
    <n v="4.6394000000000002"/>
    <x v="1"/>
    <n v="751"/>
    <s v="approved"/>
    <s v="02-05-2023"/>
    <s v="17-05-2023"/>
    <n v="24"/>
    <n v="0"/>
  </r>
  <r>
    <x v="1829"/>
    <s v="CUST0178"/>
    <x v="7"/>
    <x v="2"/>
    <x v="4"/>
    <s v="Semi-Secured"/>
    <n v="45.38"/>
    <n v="11.45"/>
    <n v="0.74180000000000001"/>
    <n v="0.52869999999999995"/>
    <x v="2"/>
    <n v="572"/>
    <s v="approved"/>
    <s v="23-02-2023"/>
    <s v="05-03-2023"/>
    <n v="180"/>
    <n v="35.83"/>
  </r>
  <r>
    <x v="1830"/>
    <s v="CUST0426"/>
    <x v="3"/>
    <x v="3"/>
    <x v="2"/>
    <s v="Semi-Secured"/>
    <n v="83.16"/>
    <n v="8.43"/>
    <n v="0.61140000000000005"/>
    <n v="2.6225000000000001"/>
    <x v="3"/>
    <n v="892"/>
    <s v="approved"/>
    <s v="10-10-2022"/>
    <s v="17-10-2022"/>
    <n v="36"/>
    <n v="74.180000000000007"/>
  </r>
  <r>
    <x v="1831"/>
    <s v="CUST0445"/>
    <x v="8"/>
    <x v="2"/>
    <x v="4"/>
    <s v="Secured"/>
    <n v="87.21"/>
    <n v="12.64"/>
    <n v="0.9839"/>
    <n v="0.99939999999999996"/>
    <x v="2"/>
    <n v="610"/>
    <s v="Rejected "/>
    <s v="12-06-2022"/>
    <m/>
    <n v="240"/>
    <n v="33.67"/>
  </r>
  <r>
    <x v="1832"/>
    <s v="CUST0028"/>
    <x v="5"/>
    <x v="0"/>
    <x v="5"/>
    <s v="Unsecured"/>
    <n v="73.069999999999993"/>
    <n v="14.33"/>
    <n v="1.2915000000000001"/>
    <n v="1.7126999999999999"/>
    <x v="2"/>
    <n v="562"/>
    <s v="approved"/>
    <s v="04-03-2024"/>
    <s v="06-03-2024"/>
    <n v="60"/>
    <n v="49.24"/>
  </r>
  <r>
    <x v="1833"/>
    <s v="CUST0391"/>
    <x v="7"/>
    <x v="2"/>
    <x v="5"/>
    <s v="Unsecured"/>
    <n v="58.94"/>
    <n v="15.34"/>
    <n v="0.58230000000000004"/>
    <n v="5.3292999999999999"/>
    <x v="2"/>
    <n v="761"/>
    <s v="approved"/>
    <s v="06-10-2022"/>
    <s v="17-10-2022"/>
    <n v="12"/>
    <n v="18.68"/>
  </r>
  <r>
    <x v="1834"/>
    <s v="CUST0122"/>
    <x v="3"/>
    <x v="0"/>
    <x v="3"/>
    <s v="Unsecured"/>
    <n v="59.97"/>
    <n v="16.12"/>
    <n v="0.84079999999999999"/>
    <n v="1.7033"/>
    <x v="4"/>
    <n v="780"/>
    <s v="Under Review"/>
    <s v="07-11-2024"/>
    <m/>
    <n v="48"/>
    <n v="32.03"/>
  </r>
  <r>
    <x v="1835"/>
    <s v="CUST0365"/>
    <x v="1"/>
    <x v="4"/>
    <x v="3"/>
    <s v="Unsecured"/>
    <n v="77.819999999999993"/>
    <n v="15.94"/>
    <n v="0.91669999999999996"/>
    <n v="1.1396999999999999"/>
    <x v="0"/>
    <n v="610"/>
    <s v="Under Review"/>
    <s v="02-02-2024"/>
    <m/>
    <n v="180"/>
    <n v="45.78"/>
  </r>
  <r>
    <x v="1836"/>
    <s v="CUST0363"/>
    <x v="8"/>
    <x v="4"/>
    <x v="2"/>
    <s v="Semi-Secured"/>
    <n v="45.29"/>
    <n v="15.6"/>
    <n v="0.7782"/>
    <n v="1.2743"/>
    <x v="0"/>
    <n v="768"/>
    <s v="approved"/>
    <s v="20-08-2024"/>
    <s v="30-08-2024"/>
    <n v="48"/>
    <n v="6.01"/>
  </r>
  <r>
    <x v="1837"/>
    <s v="CUST0448"/>
    <x v="3"/>
    <x v="3"/>
    <x v="5"/>
    <s v="Unsecured"/>
    <n v="55.19"/>
    <n v="15.07"/>
    <n v="0.62039999999999995"/>
    <n v="1.3149999999999999"/>
    <x v="1"/>
    <n v="773"/>
    <s v="approved"/>
    <s v="29-09-2022"/>
    <s v="03-10-2022"/>
    <n v="60"/>
    <n v="0"/>
  </r>
  <r>
    <x v="1838"/>
    <s v="CUST0216"/>
    <x v="0"/>
    <x v="0"/>
    <x v="2"/>
    <s v="Unsecured"/>
    <n v="37.04"/>
    <n v="17.420000000000002"/>
    <n v="0.70199999999999996"/>
    <n v="0.58109999999999995"/>
    <x v="0"/>
    <n v="730"/>
    <s v="approved"/>
    <s v="24-06-2023"/>
    <s v="04-07-2023"/>
    <n v="180"/>
    <n v="26.82"/>
  </r>
  <r>
    <x v="1839"/>
    <s v="CUST0401"/>
    <x v="1"/>
    <x v="4"/>
    <x v="3"/>
    <s v="Secured"/>
    <n v="68.27"/>
    <n v="9.67"/>
    <n v="0.40560000000000002"/>
    <n v="1.4395"/>
    <x v="4"/>
    <n v="607"/>
    <s v="Rejected "/>
    <s v="18-02-2023"/>
    <m/>
    <n v="60"/>
    <n v="22.86"/>
  </r>
  <r>
    <x v="1840"/>
    <s v="CUST0420"/>
    <x v="9"/>
    <x v="0"/>
    <x v="4"/>
    <s v="Unsecured"/>
    <n v="96.08"/>
    <n v="10.15"/>
    <n v="0.89800000000000002"/>
    <n v="1.6025"/>
    <x v="2"/>
    <n v="854"/>
    <s v="Under Review"/>
    <s v="15-01-2024"/>
    <m/>
    <n v="84"/>
    <n v="85.04"/>
  </r>
  <r>
    <x v="1841"/>
    <s v="CUST0218"/>
    <x v="5"/>
    <x v="4"/>
    <x v="2"/>
    <s v="Unsecured"/>
    <n v="79.64"/>
    <n v="12.82"/>
    <n v="1.5576000000000001"/>
    <n v="1.1807000000000001"/>
    <x v="0"/>
    <n v="880"/>
    <s v="approved"/>
    <s v="21-04-2022"/>
    <s v="30-04-2022"/>
    <n v="120"/>
    <n v="63.5"/>
  </r>
  <r>
    <x v="1842"/>
    <s v="CUST0155"/>
    <x v="4"/>
    <x v="0"/>
    <x v="1"/>
    <s v="Semi-Secured"/>
    <n v="42.32"/>
    <n v="10.73"/>
    <n v="0.26200000000000001"/>
    <n v="1.9671000000000001"/>
    <x v="4"/>
    <n v="576"/>
    <s v="Under Review"/>
    <s v="23-08-2024"/>
    <m/>
    <n v="24"/>
    <n v="24.35"/>
  </r>
  <r>
    <x v="1843"/>
    <s v="CUST0368"/>
    <x v="4"/>
    <x v="1"/>
    <x v="5"/>
    <s v="Secured"/>
    <n v="23.08"/>
    <n v="17.260000000000002"/>
    <n v="0.38490000000000002"/>
    <n v="0.66910000000000003"/>
    <x v="1"/>
    <n v="886"/>
    <s v="Rejected "/>
    <s v="10-05-2024"/>
    <m/>
    <n v="48"/>
    <n v="0"/>
  </r>
  <r>
    <x v="1844"/>
    <s v="CUST0494"/>
    <x v="5"/>
    <x v="2"/>
    <x v="5"/>
    <s v="Unsecured"/>
    <n v="64.98"/>
    <n v="8.4700000000000006"/>
    <n v="0.68410000000000004"/>
    <n v="0.56269999999999998"/>
    <x v="3"/>
    <n v="681"/>
    <s v="approved"/>
    <s v="10-06-2022"/>
    <s v="12-06-2022"/>
    <n v="240"/>
    <n v="12.46"/>
  </r>
  <r>
    <x v="1845"/>
    <s v="CUST0083"/>
    <x v="2"/>
    <x v="3"/>
    <x v="1"/>
    <s v="Secured"/>
    <n v="61.5"/>
    <n v="14.96"/>
    <n v="0.52649999999999997"/>
    <n v="1.7102999999999999"/>
    <x v="5"/>
    <n v="737"/>
    <s v="approved"/>
    <s v="13-05-2023"/>
    <s v="21-05-2023"/>
    <n v="48"/>
    <n v="36.86"/>
  </r>
  <r>
    <x v="1846"/>
    <s v="CUST0343"/>
    <x v="6"/>
    <x v="2"/>
    <x v="5"/>
    <s v="Semi-Secured"/>
    <n v="45.31"/>
    <n v="14.7"/>
    <n v="0.87360000000000004"/>
    <n v="0.58660000000000001"/>
    <x v="2"/>
    <n v="649"/>
    <s v="approved"/>
    <s v="09-03-2023"/>
    <s v="18-03-2023"/>
    <n v="240"/>
    <n v="15.98"/>
  </r>
  <r>
    <x v="1847"/>
    <s v="CUST0051"/>
    <x v="2"/>
    <x v="1"/>
    <x v="3"/>
    <s v="Unsecured"/>
    <n v="25.6"/>
    <n v="17.190000000000001"/>
    <n v="0.43690000000000001"/>
    <n v="2.3372000000000002"/>
    <x v="2"/>
    <n v="722"/>
    <s v="Rejected"/>
    <s v="05-09-2023"/>
    <m/>
    <n v="12"/>
    <n v="13.71"/>
  </r>
  <r>
    <x v="1848"/>
    <s v="CUST0381"/>
    <x v="2"/>
    <x v="1"/>
    <x v="4"/>
    <s v="Unsecured"/>
    <n v="28.53"/>
    <n v="12.04"/>
    <n v="0.26029999999999998"/>
    <n v="2.5354000000000001"/>
    <x v="4"/>
    <n v="745"/>
    <s v="approved"/>
    <s v="02-02-2023"/>
    <s v="15-02-2023"/>
    <n v="12"/>
    <n v="19.45"/>
  </r>
  <r>
    <x v="1849"/>
    <s v="CUST0421"/>
    <x v="2"/>
    <x v="1"/>
    <x v="2"/>
    <s v="Unsecured"/>
    <n v="59.79"/>
    <n v="13.2"/>
    <n v="0.91159999999999997"/>
    <n v="0.70899999999999996"/>
    <x v="0"/>
    <n v="684"/>
    <s v="approved"/>
    <s v="12-09-2023"/>
    <s v="17-09-2023"/>
    <n v="240"/>
    <n v="36.950000000000003"/>
  </r>
  <r>
    <x v="1850"/>
    <s v="CUST0229"/>
    <x v="8"/>
    <x v="3"/>
    <x v="4"/>
    <s v="Unsecured"/>
    <n v="81.73"/>
    <n v="16.22"/>
    <n v="1.1646000000000001"/>
    <n v="1.6335999999999999"/>
    <x v="3"/>
    <n v="617"/>
    <s v="approved"/>
    <s v="01-11-2023"/>
    <s v="07-11-2023"/>
    <n v="84"/>
    <n v="64.31"/>
  </r>
  <r>
    <x v="1851"/>
    <s v="CUST0101"/>
    <x v="4"/>
    <x v="3"/>
    <x v="1"/>
    <s v="Secured"/>
    <n v="63.03"/>
    <n v="13.92"/>
    <n v="0.32569999999999999"/>
    <n v="0.78010000000000002"/>
    <x v="2"/>
    <n v="565"/>
    <s v="approved"/>
    <s v="04-07-2023"/>
    <s v="17-07-2023"/>
    <n v="240"/>
    <n v="57.48"/>
  </r>
  <r>
    <x v="1852"/>
    <s v="CUST0414"/>
    <x v="5"/>
    <x v="0"/>
    <x v="1"/>
    <s v="Semi-Secured"/>
    <n v="98.65"/>
    <n v="9.0299999999999994"/>
    <n v="1.6496999999999999"/>
    <n v="3.1383999999999999"/>
    <x v="3"/>
    <n v="742"/>
    <s v="Rejected "/>
    <s v="07-10-2022"/>
    <m/>
    <n v="36"/>
    <n v="32.19"/>
  </r>
  <r>
    <x v="1853"/>
    <s v="CUST0463"/>
    <x v="9"/>
    <x v="4"/>
    <x v="3"/>
    <s v="Secured"/>
    <n v="23.81"/>
    <n v="16.010000000000002"/>
    <n v="0.1381"/>
    <n v="0.39900000000000002"/>
    <x v="1"/>
    <n v="608"/>
    <s v="Rejected"/>
    <s v="20-11-2024"/>
    <m/>
    <n v="120"/>
    <n v="0"/>
  </r>
  <r>
    <x v="1854"/>
    <s v="CUST0362"/>
    <x v="5"/>
    <x v="3"/>
    <x v="3"/>
    <s v="Semi-Secured"/>
    <n v="25.22"/>
    <n v="16.16"/>
    <n v="0.25009999999999999"/>
    <n v="0.42499999999999999"/>
    <x v="4"/>
    <n v="552"/>
    <s v="Rejected "/>
    <s v="09-07-2024"/>
    <m/>
    <n v="120"/>
    <n v="16.73"/>
  </r>
  <r>
    <x v="1855"/>
    <s v="CUST0405"/>
    <x v="3"/>
    <x v="1"/>
    <x v="5"/>
    <s v="Unsecured"/>
    <n v="56.6"/>
    <m/>
    <n v="1.0358000000000001"/>
    <m/>
    <x v="1"/>
    <n v="632"/>
    <s v="Rejected "/>
    <s v="27-09-2022"/>
    <m/>
    <n v="84"/>
    <n v="0"/>
  </r>
  <r>
    <x v="1856"/>
    <s v="CUST0246"/>
    <x v="2"/>
    <x v="3"/>
    <x v="0"/>
    <s v="Unsecured"/>
    <n v="94.12"/>
    <n v="18.149999999999999"/>
    <n v="1.7630999999999999"/>
    <n v="3.4097"/>
    <x v="0"/>
    <n v="568"/>
    <s v="Under Review"/>
    <s v="21-04-2024"/>
    <m/>
    <n v="36"/>
    <n v="18"/>
  </r>
  <r>
    <x v="1857"/>
    <s v="CUST0452"/>
    <x v="7"/>
    <x v="3"/>
    <x v="2"/>
    <s v="Secured"/>
    <n v="7.08"/>
    <n v="18.29"/>
    <n v="8.9599999999999999E-2"/>
    <n v="0.11550000000000001"/>
    <x v="4"/>
    <n v="816"/>
    <s v="approved"/>
    <s v="24-07-2022"/>
    <s v="07-08-2022"/>
    <n v="180"/>
    <n v="2.93"/>
  </r>
  <r>
    <x v="1858"/>
    <s v="CUST0324"/>
    <x v="4"/>
    <x v="0"/>
    <x v="5"/>
    <s v="Semi-Secured"/>
    <n v="35.409999999999997"/>
    <n v="7.74"/>
    <n v="0.35780000000000001"/>
    <n v="0.54730000000000001"/>
    <x v="1"/>
    <n v="703"/>
    <s v="Rejected"/>
    <s v="04-04-2023"/>
    <m/>
    <n v="84"/>
    <n v="0"/>
  </r>
  <r>
    <x v="1859"/>
    <s v="CUST0164"/>
    <x v="9"/>
    <x v="2"/>
    <x v="1"/>
    <s v="Semi-Secured"/>
    <n v="27.05"/>
    <n v="9.5399999999999991"/>
    <n v="0.21060000000000001"/>
    <n v="0.25280000000000002"/>
    <x v="0"/>
    <n v="639"/>
    <s v="approved"/>
    <s v="21-04-2024"/>
    <s v="03-05-2024"/>
    <n v="240"/>
    <n v="25.58"/>
  </r>
  <r>
    <x v="1860"/>
    <s v="CUST0303"/>
    <x v="9"/>
    <x v="3"/>
    <x v="2"/>
    <s v="Secured"/>
    <n v="21.24"/>
    <n v="11.92"/>
    <n v="0.39929999999999999"/>
    <n v="0.23269999999999999"/>
    <x v="2"/>
    <n v="561"/>
    <s v="approved"/>
    <s v="02-10-2024"/>
    <s v="03-10-2024"/>
    <n v="240"/>
    <n v="2.81"/>
  </r>
  <r>
    <x v="1861"/>
    <s v="CUST0271"/>
    <x v="7"/>
    <x v="3"/>
    <x v="3"/>
    <s v="Semi-Secured"/>
    <n v="78.069999999999993"/>
    <n v="13.88"/>
    <n v="1.2881"/>
    <n v="1.4579"/>
    <x v="2"/>
    <n v="742"/>
    <s v="approved"/>
    <s v="12-02-2022"/>
    <s v="18-02-2022"/>
    <n v="84"/>
    <n v="64.03"/>
  </r>
  <r>
    <x v="1862"/>
    <s v="CUST0180"/>
    <x v="4"/>
    <x v="2"/>
    <x v="3"/>
    <s v="Secured"/>
    <n v="95.79"/>
    <n v="9.8699999999999992"/>
    <n v="1.7771999999999999"/>
    <n v="0.91620000000000001"/>
    <x v="3"/>
    <n v="639"/>
    <s v="approved"/>
    <s v="02-10-2023"/>
    <s v="16-10-2023"/>
    <n v="240"/>
    <n v="10.09"/>
  </r>
  <r>
    <x v="1863"/>
    <s v="CUST0380"/>
    <x v="3"/>
    <x v="0"/>
    <x v="2"/>
    <s v="Secured"/>
    <n v="43.38"/>
    <m/>
    <n v="0.70569999999999999"/>
    <m/>
    <x v="1"/>
    <n v="740"/>
    <s v="approved"/>
    <s v="22-07-2024"/>
    <s v="27-07-2024"/>
    <n v="36"/>
    <n v="0"/>
  </r>
  <r>
    <x v="1864"/>
    <s v="CUST0422"/>
    <x v="0"/>
    <x v="0"/>
    <x v="4"/>
    <s v="Unsecured"/>
    <n v="24.68"/>
    <n v="7.98"/>
    <n v="0.21440000000000001"/>
    <n v="0.7732"/>
    <x v="0"/>
    <n v="818"/>
    <s v="Under Review"/>
    <s v="25-05-2023"/>
    <m/>
    <n v="36"/>
    <n v="19.25"/>
  </r>
  <r>
    <x v="1865"/>
    <s v="CUST0180"/>
    <x v="2"/>
    <x v="0"/>
    <x v="2"/>
    <s v="Secured"/>
    <n v="20.92"/>
    <n v="12.05"/>
    <n v="0.21629999999999999"/>
    <n v="0.2311"/>
    <x v="1"/>
    <n v="639"/>
    <s v="approved"/>
    <s v="26-10-2022"/>
    <s v="31-10-2022"/>
    <n v="240"/>
    <n v="0"/>
  </r>
  <r>
    <x v="1866"/>
    <s v="CUST0077"/>
    <x v="2"/>
    <x v="1"/>
    <x v="2"/>
    <s v="Secured"/>
    <m/>
    <n v="17.309999999999999"/>
    <n v="1.0986"/>
    <n v="2.4266999999999999"/>
    <x v="0"/>
    <n v="741"/>
    <s v="Rejected "/>
    <s v="06-10-2023"/>
    <m/>
    <n v="36"/>
    <n v="13.27"/>
  </r>
  <r>
    <x v="1867"/>
    <s v="CUST0463"/>
    <x v="2"/>
    <x v="2"/>
    <x v="3"/>
    <s v="Secured"/>
    <n v="43.2"/>
    <m/>
    <n v="0.51559999999999995"/>
    <m/>
    <x v="1"/>
    <n v="608"/>
    <s v="Rejected"/>
    <s v="20-06-2022"/>
    <m/>
    <n v="24"/>
    <n v="0"/>
  </r>
  <r>
    <x v="1868"/>
    <s v="CUST0197"/>
    <x v="0"/>
    <x v="2"/>
    <x v="2"/>
    <s v="Secured"/>
    <n v="97.21"/>
    <n v="16.25"/>
    <n v="1.3234999999999999"/>
    <n v="2.7673999999999999"/>
    <x v="3"/>
    <n v="668"/>
    <s v="approved"/>
    <s v="29-01-2024"/>
    <s v="03-02-2024"/>
    <n v="48"/>
    <n v="53.49"/>
  </r>
  <r>
    <x v="1869"/>
    <s v="CUST0496"/>
    <x v="8"/>
    <x v="1"/>
    <x v="4"/>
    <s v="Unsecured"/>
    <n v="81.95"/>
    <n v="13.9"/>
    <n v="0.64129999999999998"/>
    <n v="3.9308000000000001"/>
    <x v="2"/>
    <n v="602"/>
    <s v="Rejected"/>
    <s v="07-03-2022"/>
    <m/>
    <n v="24"/>
    <n v="18.5"/>
  </r>
  <r>
    <x v="1870"/>
    <s v="CUST0212"/>
    <x v="5"/>
    <x v="3"/>
    <x v="0"/>
    <s v="Semi-Secured"/>
    <n v="33.76"/>
    <n v="7.77"/>
    <n v="0.53380000000000005"/>
    <n v="0.68079999999999996"/>
    <x v="1"/>
    <n v="713"/>
    <s v="Rejected "/>
    <s v="13-05-2022"/>
    <m/>
    <n v="60"/>
    <n v="0"/>
  </r>
  <r>
    <x v="1871"/>
    <s v="CUST0259"/>
    <x v="9"/>
    <x v="3"/>
    <x v="1"/>
    <s v="Secured"/>
    <n v="61.07"/>
    <n v="11.8"/>
    <n v="0.63970000000000005"/>
    <n v="1.6022000000000001"/>
    <x v="3"/>
    <n v="828"/>
    <s v="approved"/>
    <s v="20-02-2023"/>
    <s v="05-03-2023"/>
    <n v="48"/>
    <n v="18.47"/>
  </r>
  <r>
    <x v="1872"/>
    <s v="CUST0189"/>
    <x v="7"/>
    <x v="4"/>
    <x v="3"/>
    <s v="Semi-Secured"/>
    <n v="87.18"/>
    <m/>
    <n v="1.5077"/>
    <m/>
    <x v="1"/>
    <n v="580"/>
    <s v="approved"/>
    <s v="24-06-2023"/>
    <s v="28-06-2023"/>
    <n v="60"/>
    <n v="0"/>
  </r>
  <r>
    <x v="1873"/>
    <s v="CUST0328"/>
    <x v="1"/>
    <x v="0"/>
    <x v="3"/>
    <s v="Secured"/>
    <n v="83.02"/>
    <n v="12.35"/>
    <n v="0.55369999999999997"/>
    <n v="2.7713999999999999"/>
    <x v="4"/>
    <n v="837"/>
    <s v="Rejected "/>
    <s v="14-12-2022"/>
    <m/>
    <n v="36"/>
    <n v="47.24"/>
  </r>
  <r>
    <x v="1874"/>
    <s v="CUST0442"/>
    <x v="6"/>
    <x v="2"/>
    <x v="0"/>
    <s v="Unsecured"/>
    <n v="10.16"/>
    <n v="16.82"/>
    <n v="0.10780000000000001"/>
    <n v="0.14760000000000001"/>
    <x v="1"/>
    <n v="562"/>
    <s v="approved"/>
    <s v="15-02-2024"/>
    <s v="25-02-2024"/>
    <n v="240"/>
    <n v="0"/>
  </r>
  <r>
    <x v="1875"/>
    <s v="CUST0310"/>
    <x v="8"/>
    <x v="1"/>
    <x v="0"/>
    <s v="Secured"/>
    <n v="96.82"/>
    <n v="10.130000000000001"/>
    <n v="1.5929"/>
    <n v="4.4736000000000002"/>
    <x v="1"/>
    <n v="868"/>
    <s v="Rejected "/>
    <s v="12-12-2023"/>
    <m/>
    <n v="24"/>
    <n v="0"/>
  </r>
  <r>
    <x v="1876"/>
    <s v="CUST0302"/>
    <x v="8"/>
    <x v="1"/>
    <x v="5"/>
    <s v="Semi-Secured"/>
    <n v="19.73"/>
    <n v="8.31"/>
    <n v="0.27289999999999998"/>
    <n v="0.24260000000000001"/>
    <x v="4"/>
    <n v="772"/>
    <s v="Rejected "/>
    <s v="20-10-2024"/>
    <m/>
    <n v="120"/>
    <n v="2.44"/>
  </r>
  <r>
    <x v="1877"/>
    <s v="CUST0371"/>
    <x v="7"/>
    <x v="0"/>
    <x v="3"/>
    <s v="Unsecured"/>
    <n v="70.72"/>
    <n v="10.76"/>
    <n v="1.4067000000000001"/>
    <n v="1.202"/>
    <x v="3"/>
    <n v="758"/>
    <s v="Rejected "/>
    <s v="16-11-2023"/>
    <m/>
    <n v="84"/>
    <n v="41.39"/>
  </r>
  <r>
    <x v="1878"/>
    <s v="CUST0011"/>
    <x v="0"/>
    <x v="1"/>
    <x v="4"/>
    <s v="Secured"/>
    <n v="58.08"/>
    <n v="17.059999999999999"/>
    <n v="0.69899999999999995"/>
    <n v="1.1889000000000001"/>
    <x v="0"/>
    <n v="611"/>
    <s v="Rejected"/>
    <s v="09-01-2023"/>
    <m/>
    <n v="84"/>
    <n v="28.03"/>
  </r>
  <r>
    <x v="1879"/>
    <s v="CUST0211"/>
    <x v="9"/>
    <x v="4"/>
    <x v="0"/>
    <s v="Semi-Secured"/>
    <n v="38.92"/>
    <n v="18.05"/>
    <n v="0.26540000000000002"/>
    <n v="0.70250000000000001"/>
    <x v="2"/>
    <n v="609"/>
    <s v="approved"/>
    <s v="29-08-2022"/>
    <s v="30-08-2022"/>
    <n v="120"/>
    <n v="36.64"/>
  </r>
  <r>
    <x v="1880"/>
    <s v="CUST0224"/>
    <x v="9"/>
    <x v="2"/>
    <x v="0"/>
    <s v="Secured"/>
    <n v="59.37"/>
    <n v="7.54"/>
    <n v="0.79179999999999995"/>
    <n v="0.55169999999999997"/>
    <x v="1"/>
    <n v="699"/>
    <s v="approved"/>
    <s v="07-02-2023"/>
    <s v="10-02-2023"/>
    <n v="180"/>
    <n v="0"/>
  </r>
  <r>
    <x v="1881"/>
    <s v="CUST0087"/>
    <x v="5"/>
    <x v="0"/>
    <x v="4"/>
    <s v="Semi-Secured"/>
    <n v="67.03"/>
    <n v="12.61"/>
    <n v="0.82879999999999998"/>
    <n v="0.83099999999999996"/>
    <x v="1"/>
    <n v="748"/>
    <s v="approved"/>
    <s v="23-07-2023"/>
    <s v="03-08-2023"/>
    <n v="180"/>
    <n v="0"/>
  </r>
  <r>
    <x v="1882"/>
    <s v="CUST0198"/>
    <x v="5"/>
    <x v="4"/>
    <x v="1"/>
    <s v="Secured"/>
    <n v="56.75"/>
    <n v="14.72"/>
    <n v="0.90959999999999996"/>
    <n v="0.90590000000000004"/>
    <x v="4"/>
    <n v="771"/>
    <s v="approved"/>
    <s v="27-02-2022"/>
    <s v="07-03-2022"/>
    <n v="120"/>
    <n v="27.36"/>
  </r>
  <r>
    <x v="1883"/>
    <s v="CUST0186"/>
    <x v="2"/>
    <x v="2"/>
    <x v="0"/>
    <s v="Secured"/>
    <n v="99.06"/>
    <n v="9.14"/>
    <n v="1.0215000000000001"/>
    <n v="4.5319000000000003"/>
    <x v="3"/>
    <n v="713"/>
    <s v="Under Review"/>
    <s v="01-04-2024"/>
    <m/>
    <n v="24"/>
    <n v="30.13"/>
  </r>
  <r>
    <x v="1884"/>
    <s v="CUST0479"/>
    <x v="0"/>
    <x v="3"/>
    <x v="0"/>
    <s v="Semi-Secured"/>
    <n v="78.459999999999994"/>
    <n v="11.37"/>
    <n v="0.4496"/>
    <n v="1.3587"/>
    <x v="1"/>
    <n v="767"/>
    <s v="approved"/>
    <s v="14-08-2024"/>
    <s v="26-08-2024"/>
    <n v="84"/>
    <n v="0"/>
  </r>
  <r>
    <x v="1885"/>
    <s v="CUST0269"/>
    <x v="2"/>
    <x v="1"/>
    <x v="2"/>
    <s v="Unsecured"/>
    <n v="54.59"/>
    <n v="15.54"/>
    <n v="0.67420000000000002"/>
    <n v="0.7843"/>
    <x v="4"/>
    <n v="605"/>
    <s v="approved"/>
    <s v="09-07-2024"/>
    <s v="14-07-2024"/>
    <n v="180"/>
    <n v="28.62"/>
  </r>
  <r>
    <x v="1886"/>
    <s v="CUST0315"/>
    <x v="4"/>
    <x v="3"/>
    <x v="0"/>
    <s v="Semi-Secured"/>
    <n v="31.38"/>
    <n v="11.6"/>
    <n v="0.44140000000000001"/>
    <n v="0.36859999999999998"/>
    <x v="1"/>
    <n v="588"/>
    <s v="Rejected"/>
    <s v="20-12-2023"/>
    <m/>
    <n v="180"/>
    <n v="0"/>
  </r>
  <r>
    <x v="1887"/>
    <s v="CUST0042"/>
    <x v="4"/>
    <x v="4"/>
    <x v="1"/>
    <s v="Semi-Secured"/>
    <n v="38.619999999999997"/>
    <n v="14.54"/>
    <n v="0.26440000000000002"/>
    <n v="0.61219999999999997"/>
    <x v="0"/>
    <n v="892"/>
    <s v="approved"/>
    <s v="02-07-2022"/>
    <s v="12-07-2022"/>
    <n v="120"/>
    <n v="17.66"/>
  </r>
  <r>
    <x v="1888"/>
    <s v="CUST0190"/>
    <x v="6"/>
    <x v="0"/>
    <x v="2"/>
    <s v="Semi-Secured"/>
    <n v="8.5500000000000007"/>
    <n v="12.76"/>
    <n v="7.0499999999999993E-2"/>
    <n v="0.15440000000000001"/>
    <x v="0"/>
    <n v="741"/>
    <s v="approved"/>
    <s v="29-09-2022"/>
    <s v="08-10-2022"/>
    <n v="84"/>
    <n v="6.65"/>
  </r>
  <r>
    <x v="1889"/>
    <s v="CUST0119"/>
    <x v="6"/>
    <x v="3"/>
    <x v="4"/>
    <s v="Secured"/>
    <n v="42.93"/>
    <n v="8.99"/>
    <n v="0.64970000000000006"/>
    <n v="0.38600000000000001"/>
    <x v="0"/>
    <n v="777"/>
    <s v="Under Review"/>
    <s v="10-09-2024"/>
    <m/>
    <n v="240"/>
    <n v="22.69"/>
  </r>
  <r>
    <x v="1890"/>
    <s v="CUST0207"/>
    <x v="4"/>
    <x v="2"/>
    <x v="2"/>
    <s v="Unsecured"/>
    <n v="74.849999999999994"/>
    <n v="10.039999999999999"/>
    <n v="1.4673"/>
    <n v="2.4165999999999999"/>
    <x v="3"/>
    <n v="887"/>
    <s v="approved"/>
    <s v="29-03-2023"/>
    <s v="31-03-2023"/>
    <n v="36"/>
    <n v="35.51"/>
  </r>
  <r>
    <x v="1891"/>
    <s v="CUST0464"/>
    <x v="9"/>
    <x v="4"/>
    <x v="5"/>
    <s v="Semi-Secured"/>
    <n v="28.41"/>
    <n v="16.78"/>
    <n v="0.30120000000000002"/>
    <n v="2.5882000000000001"/>
    <x v="4"/>
    <n v="843"/>
    <s v="Under Review"/>
    <s v="14-09-2024"/>
    <m/>
    <n v="12"/>
    <n v="19.57"/>
  </r>
  <r>
    <x v="1892"/>
    <s v="CUST0433"/>
    <x v="4"/>
    <x v="0"/>
    <x v="3"/>
    <s v="Unsecured"/>
    <n v="21.18"/>
    <n v="14.86"/>
    <n v="0.17319999999999999"/>
    <n v="0.40699999999999997"/>
    <x v="3"/>
    <n v="770"/>
    <s v="Under Review"/>
    <s v="23-05-2023"/>
    <m/>
    <n v="84"/>
    <n v="11.17"/>
  </r>
  <r>
    <x v="1893"/>
    <s v="CUST0170"/>
    <x v="0"/>
    <x v="3"/>
    <x v="1"/>
    <s v="Semi-Secured"/>
    <n v="14.93"/>
    <n v="9.24"/>
    <n v="0.21329999999999999"/>
    <n v="0.1366"/>
    <x v="1"/>
    <n v="860"/>
    <s v="Rejected "/>
    <s v="21-01-2023"/>
    <m/>
    <n v="240"/>
    <n v="0"/>
  </r>
  <r>
    <x v="1894"/>
    <s v="CUST0192"/>
    <x v="0"/>
    <x v="3"/>
    <x v="3"/>
    <s v="Secured"/>
    <n v="88.32"/>
    <n v="9.69"/>
    <n v="0.5746"/>
    <n v="0.83420000000000005"/>
    <x v="5"/>
    <n v="731"/>
    <s v="approved"/>
    <s v="10-01-2022"/>
    <s v="23-01-2022"/>
    <n v="240"/>
    <n v="47.93"/>
  </r>
  <r>
    <x v="1895"/>
    <s v="CUST0294"/>
    <x v="7"/>
    <x v="4"/>
    <x v="5"/>
    <s v="Semi-Secured"/>
    <n v="91.67"/>
    <n v="8.67"/>
    <n v="1.5388999999999999"/>
    <n v="4.1741000000000001"/>
    <x v="1"/>
    <n v="876"/>
    <s v="Under Review"/>
    <s v="26-10-2022"/>
    <m/>
    <n v="24"/>
    <n v="0"/>
  </r>
  <r>
    <x v="1896"/>
    <s v="CUST0304"/>
    <x v="0"/>
    <x v="3"/>
    <x v="5"/>
    <s v="Secured"/>
    <n v="35.53"/>
    <n v="9.15"/>
    <n v="0.66839999999999999"/>
    <n v="3.1095999999999999"/>
    <x v="1"/>
    <n v="818"/>
    <s v="approved"/>
    <s v="31-10-2024"/>
    <s v="09-11-2024"/>
    <n v="12"/>
    <n v="0"/>
  </r>
  <r>
    <x v="1897"/>
    <s v="CUST0313"/>
    <x v="4"/>
    <x v="0"/>
    <x v="2"/>
    <s v="Secured"/>
    <n v="76.5"/>
    <n v="13.95"/>
    <n v="0.80669999999999997"/>
    <n v="1.4315"/>
    <x v="3"/>
    <n v="556"/>
    <s v="approved"/>
    <s v="21-09-2023"/>
    <s v="04-10-2023"/>
    <n v="84"/>
    <n v="40.340000000000003"/>
  </r>
  <r>
    <x v="1898"/>
    <s v="CUST0167"/>
    <x v="0"/>
    <x v="0"/>
    <x v="2"/>
    <s v="Unsecured"/>
    <n v="46.35"/>
    <n v="14.57"/>
    <n v="0.83709999999999996"/>
    <n v="0.73560000000000003"/>
    <x v="4"/>
    <n v="768"/>
    <s v="Rejected "/>
    <s v="27-11-2022"/>
    <m/>
    <n v="120"/>
    <n v="19.78"/>
  </r>
  <r>
    <x v="1899"/>
    <s v="CUST0466"/>
    <x v="3"/>
    <x v="3"/>
    <x v="3"/>
    <s v="Secured"/>
    <n v="1.32"/>
    <n v="8.86"/>
    <n v="1.12E-2"/>
    <n v="2.7300000000000001E-2"/>
    <x v="5"/>
    <n v="709"/>
    <s v="approved"/>
    <s v="14-12-2022"/>
    <s v="17-12-2022"/>
    <n v="60"/>
    <n v="0.88"/>
  </r>
  <r>
    <x v="1900"/>
    <s v="CUST0429"/>
    <x v="8"/>
    <x v="1"/>
    <x v="2"/>
    <s v="Semi-Secured"/>
    <n v="30.22"/>
    <n v="11.71"/>
    <n v="0.1792"/>
    <n v="0.52880000000000005"/>
    <x v="4"/>
    <n v="821"/>
    <s v="approved"/>
    <s v="12-04-2022"/>
    <s v="24-04-2022"/>
    <n v="84"/>
    <n v="20.03"/>
  </r>
  <r>
    <x v="1901"/>
    <s v="CUST0128"/>
    <x v="4"/>
    <x v="2"/>
    <x v="1"/>
    <s v="Secured"/>
    <n v="44.71"/>
    <n v="11.43"/>
    <n v="0.4859"/>
    <n v="0.77569999999999995"/>
    <x v="3"/>
    <n v="871"/>
    <s v="approved"/>
    <s v="16-06-2023"/>
    <s v="27-06-2023"/>
    <n v="84"/>
    <n v="33.450000000000003"/>
  </r>
  <r>
    <x v="1902"/>
    <s v="CUST0468"/>
    <x v="1"/>
    <x v="4"/>
    <x v="4"/>
    <s v="Semi-Secured"/>
    <n v="11.56"/>
    <n v="8.24"/>
    <n v="0.14699999999999999"/>
    <n v="0.18160000000000001"/>
    <x v="0"/>
    <n v="729"/>
    <s v="Under Review"/>
    <s v="25-06-2022"/>
    <m/>
    <n v="84"/>
    <n v="6.35"/>
  </r>
  <r>
    <x v="1903"/>
    <s v="CUST0063"/>
    <x v="6"/>
    <x v="4"/>
    <x v="0"/>
    <s v="Secured"/>
    <n v="44.04"/>
    <n v="16.34"/>
    <n v="0.313"/>
    <n v="0.88329999999999997"/>
    <x v="2"/>
    <n v="806"/>
    <s v="approved"/>
    <s v="05-11-2023"/>
    <s v="20-11-2023"/>
    <n v="84"/>
    <n v="20.54"/>
  </r>
  <r>
    <x v="1904"/>
    <s v="CUST0060"/>
    <x v="0"/>
    <x v="2"/>
    <x v="1"/>
    <s v="Semi-Secured"/>
    <n v="37.950000000000003"/>
    <n v="9.3699999999999992"/>
    <n v="0.22359999999999999"/>
    <n v="0.61770000000000003"/>
    <x v="3"/>
    <n v="672"/>
    <s v="Rejected "/>
    <s v="15-09-2023"/>
    <m/>
    <n v="84"/>
    <n v="22.91"/>
  </r>
  <r>
    <x v="1905"/>
    <s v="CUST0442"/>
    <x v="8"/>
    <x v="0"/>
    <x v="0"/>
    <s v="Unsecured"/>
    <n v="16.84"/>
    <n v="14.18"/>
    <n v="0.21149999999999999"/>
    <n v="0.39340000000000003"/>
    <x v="1"/>
    <n v="562"/>
    <s v="Under Review"/>
    <s v="15-01-2022"/>
    <m/>
    <n v="60"/>
    <n v="0"/>
  </r>
  <r>
    <x v="1906"/>
    <s v="CUST0263"/>
    <x v="3"/>
    <x v="1"/>
    <x v="5"/>
    <s v="Semi-Secured"/>
    <n v="19.77"/>
    <n v="16.899999999999999"/>
    <n v="0.22109999999999999"/>
    <n v="0.70389999999999997"/>
    <x v="1"/>
    <n v="858"/>
    <s v="approved"/>
    <s v="29-11-2022"/>
    <s v="13-12-2022"/>
    <n v="36"/>
    <n v="0"/>
  </r>
  <r>
    <x v="1907"/>
    <s v="CUST0155"/>
    <x v="9"/>
    <x v="4"/>
    <x v="1"/>
    <s v="Semi-Secured"/>
    <n v="90.31"/>
    <n v="15.22"/>
    <n v="1.042"/>
    <n v="1.2039"/>
    <x v="2"/>
    <n v="576"/>
    <s v="approved"/>
    <s v="11-03-2024"/>
    <s v="18-03-2024"/>
    <n v="240"/>
    <n v="36.97"/>
  </r>
  <r>
    <x v="1908"/>
    <s v="CUST0278"/>
    <x v="1"/>
    <x v="1"/>
    <x v="2"/>
    <s v="Semi-Secured"/>
    <n v="13.34"/>
    <n v="12.53"/>
    <n v="0.20039999999999999"/>
    <n v="0.63129999999999997"/>
    <x v="0"/>
    <n v="867"/>
    <s v="Under Review"/>
    <s v="14-07-2023"/>
    <m/>
    <n v="24"/>
    <n v="9.1999999999999993"/>
  </r>
  <r>
    <x v="1909"/>
    <s v="CUST0495"/>
    <x v="3"/>
    <x v="4"/>
    <x v="2"/>
    <s v="Semi-Secured"/>
    <n v="12.25"/>
    <n v="17.32"/>
    <n v="7.9299999999999995E-2"/>
    <n v="1.1191"/>
    <x v="2"/>
    <n v="652"/>
    <s v="Under Review"/>
    <s v="09-10-2022"/>
    <m/>
    <n v="12"/>
    <n v="3.49"/>
  </r>
  <r>
    <x v="1910"/>
    <s v="CUST0274"/>
    <x v="1"/>
    <x v="4"/>
    <x v="4"/>
    <s v="Secured"/>
    <n v="54.77"/>
    <n v="18.2"/>
    <n v="0.87129999999999996"/>
    <n v="1.9856"/>
    <x v="4"/>
    <n v="655"/>
    <s v="approved"/>
    <s v="23-12-2022"/>
    <s v="30-12-2022"/>
    <n v="36"/>
    <n v="27.67"/>
  </r>
  <r>
    <x v="1911"/>
    <s v="CUST0400"/>
    <x v="1"/>
    <x v="0"/>
    <x v="2"/>
    <s v="Unsecured"/>
    <n v="25.44"/>
    <n v="15.83"/>
    <n v="0.2238"/>
    <n v="0.71879999999999999"/>
    <x v="2"/>
    <n v="607"/>
    <s v="approved"/>
    <s v="22-06-2024"/>
    <s v="05-07-2024"/>
    <n v="48"/>
    <n v="3.4"/>
  </r>
  <r>
    <x v="1912"/>
    <s v="CUST0160"/>
    <x v="1"/>
    <x v="2"/>
    <x v="0"/>
    <s v="Secured"/>
    <n v="65.53"/>
    <n v="14.77"/>
    <n v="0.90759999999999996"/>
    <n v="0.8518"/>
    <x v="0"/>
    <n v="752"/>
    <s v="Rejected "/>
    <s v="23-05-2024"/>
    <m/>
    <n v="240"/>
    <n v="46.01"/>
  </r>
  <r>
    <x v="1913"/>
    <s v="CUST0498"/>
    <x v="5"/>
    <x v="1"/>
    <x v="3"/>
    <s v="Secured"/>
    <n v="8.43"/>
    <n v="11.22"/>
    <n v="0.14249999999999999"/>
    <n v="0.74590000000000001"/>
    <x v="1"/>
    <n v="585"/>
    <s v="Rejected"/>
    <s v="24-03-2023"/>
    <m/>
    <n v="12"/>
    <n v="0"/>
  </r>
  <r>
    <x v="1914"/>
    <s v="CUST0190"/>
    <x v="8"/>
    <x v="0"/>
    <x v="0"/>
    <s v="Semi-Secured"/>
    <n v="81.62"/>
    <n v="15.36"/>
    <n v="1.0117"/>
    <n v="2.8437999999999999"/>
    <x v="4"/>
    <n v="741"/>
    <s v="approved"/>
    <s v="09-10-2022"/>
    <s v="15-10-2022"/>
    <n v="36"/>
    <n v="27.35"/>
  </r>
  <r>
    <x v="1915"/>
    <s v="CUST0034"/>
    <x v="2"/>
    <x v="2"/>
    <x v="5"/>
    <s v="Semi-Secured"/>
    <n v="21.53"/>
    <n v="18.48"/>
    <n v="0.24790000000000001"/>
    <n v="0.63790000000000002"/>
    <x v="2"/>
    <n v="636"/>
    <s v="approved"/>
    <s v="16-10-2023"/>
    <s v="28-10-2023"/>
    <n v="48"/>
    <n v="5.54"/>
  </r>
  <r>
    <x v="1916"/>
    <s v="CUST0283"/>
    <x v="1"/>
    <x v="2"/>
    <x v="5"/>
    <s v="Secured"/>
    <n v="90.88"/>
    <n v="18.170000000000002"/>
    <n v="1.3085"/>
    <n v="1.4746999999999999"/>
    <x v="2"/>
    <n v="740"/>
    <s v="Rejected "/>
    <s v="23-05-2024"/>
    <m/>
    <n v="180"/>
    <n v="48.95"/>
  </r>
  <r>
    <x v="1917"/>
    <s v="CUST0471"/>
    <x v="9"/>
    <x v="3"/>
    <x v="2"/>
    <s v="Semi-Secured"/>
    <n v="87.76"/>
    <n v="17.55"/>
    <n v="1.4567000000000001"/>
    <n v="2.5573999999999999"/>
    <x v="1"/>
    <n v="843"/>
    <s v="approved"/>
    <s v="23-01-2024"/>
    <s v="02-02-2024"/>
    <n v="48"/>
    <n v="0"/>
  </r>
  <r>
    <x v="1918"/>
    <s v="CUST0372"/>
    <x v="2"/>
    <x v="2"/>
    <x v="5"/>
    <s v="Secured"/>
    <n v="67.77"/>
    <n v="11.01"/>
    <n v="0.65649999999999997"/>
    <n v="0.77070000000000005"/>
    <x v="1"/>
    <n v="743"/>
    <s v="Under Review"/>
    <s v="15-01-2022"/>
    <m/>
    <n v="180"/>
    <n v="0"/>
  </r>
  <r>
    <x v="1919"/>
    <s v="CUST0336"/>
    <x v="9"/>
    <x v="1"/>
    <x v="3"/>
    <s v="Unsecured"/>
    <n v="1.61"/>
    <n v="17.61"/>
    <n v="2.98E-2"/>
    <n v="4.0500000000000001E-2"/>
    <x v="2"/>
    <n v="862"/>
    <s v="approved"/>
    <s v="29-03-2024"/>
    <s v="02-04-2024"/>
    <n v="60"/>
    <n v="1.23"/>
  </r>
  <r>
    <x v="1920"/>
    <s v="CUST0361"/>
    <x v="2"/>
    <x v="4"/>
    <x v="1"/>
    <s v="Secured"/>
    <n v="55.14"/>
    <m/>
    <n v="0.54479999999999995"/>
    <m/>
    <x v="1"/>
    <n v="729"/>
    <s v="approved"/>
    <s v="11-06-2023"/>
    <s v="20-06-2023"/>
    <n v="84"/>
    <n v="0"/>
  </r>
  <r>
    <x v="1921"/>
    <s v="CUST0384"/>
    <x v="1"/>
    <x v="4"/>
    <x v="4"/>
    <s v="Semi-Secured"/>
    <n v="33.950000000000003"/>
    <n v="16.489999999999998"/>
    <n v="0.58960000000000001"/>
    <n v="3.0882000000000001"/>
    <x v="4"/>
    <n v="882"/>
    <s v="approved"/>
    <s v="18-05-2022"/>
    <s v="24-05-2022"/>
    <n v="12"/>
    <n v="11.88"/>
  </r>
  <r>
    <x v="1922"/>
    <s v="CUST0353"/>
    <x v="3"/>
    <x v="0"/>
    <x v="0"/>
    <s v="Semi-Secured"/>
    <n v="92.46"/>
    <n v="14.06"/>
    <n v="1.1528"/>
    <n v="1.7358"/>
    <x v="1"/>
    <n v="757"/>
    <s v="Rejected "/>
    <s v="17-04-2023"/>
    <m/>
    <n v="84"/>
    <n v="0"/>
  </r>
  <r>
    <x v="1923"/>
    <s v="CUST0220"/>
    <x v="6"/>
    <x v="1"/>
    <x v="4"/>
    <s v="Semi-Secured"/>
    <n v="60.94"/>
    <n v="11.19"/>
    <n v="0.33250000000000002"/>
    <n v="2.8456999999999999"/>
    <x v="0"/>
    <n v="839"/>
    <s v="Rejected"/>
    <s v="14-10-2024"/>
    <m/>
    <n v="24"/>
    <n v="51.83"/>
  </r>
  <r>
    <x v="1924"/>
    <s v="CUST0134"/>
    <x v="1"/>
    <x v="1"/>
    <x v="0"/>
    <s v="Unsecured"/>
    <n v="84.48"/>
    <n v="12.63"/>
    <n v="1.6395999999999999"/>
    <n v="7.5308999999999999"/>
    <x v="3"/>
    <n v="565"/>
    <s v="Rejected "/>
    <s v="20-12-2022"/>
    <m/>
    <n v="12"/>
    <n v="23.99"/>
  </r>
  <r>
    <x v="1925"/>
    <s v="CUST0265"/>
    <x v="8"/>
    <x v="1"/>
    <x v="1"/>
    <s v="Semi-Secured"/>
    <n v="81.78"/>
    <n v="13.77"/>
    <n v="0.69110000000000005"/>
    <n v="1.8931"/>
    <x v="0"/>
    <n v="704"/>
    <s v="Rejected "/>
    <s v="18-10-2023"/>
    <m/>
    <n v="60"/>
    <n v="69.16"/>
  </r>
  <r>
    <x v="1926"/>
    <s v="CUST0463"/>
    <x v="1"/>
    <x v="1"/>
    <x v="0"/>
    <s v="Unsecured"/>
    <n v="94.85"/>
    <n v="15.83"/>
    <n v="1.1828000000000001"/>
    <n v="2.6798000000000002"/>
    <x v="1"/>
    <n v="608"/>
    <s v="approved"/>
    <s v="19-09-2023"/>
    <s v="29-09-2023"/>
    <n v="48"/>
    <n v="0"/>
  </r>
  <r>
    <x v="1927"/>
    <s v="CUST0054"/>
    <x v="9"/>
    <x v="2"/>
    <x v="5"/>
    <s v="Unsecured"/>
    <n v="17.04"/>
    <n v="16.48"/>
    <n v="0.27229999999999999"/>
    <n v="0.34310000000000002"/>
    <x v="2"/>
    <n v="730"/>
    <s v="Under Review"/>
    <s v="23-02-2022"/>
    <m/>
    <n v="84"/>
    <n v="2.09"/>
  </r>
  <r>
    <x v="1928"/>
    <s v="CUST0261"/>
    <x v="9"/>
    <x v="4"/>
    <x v="0"/>
    <s v="Unsecured"/>
    <n v="30.49"/>
    <n v="15.37"/>
    <n v="0.46229999999999999"/>
    <n v="2.7572999999999999"/>
    <x v="5"/>
    <n v="578"/>
    <s v="approved"/>
    <s v="22-10-2024"/>
    <s v="25-10-2024"/>
    <n v="12"/>
    <n v="10.94"/>
  </r>
  <r>
    <x v="1929"/>
    <s v="CUST0045"/>
    <x v="0"/>
    <x v="0"/>
    <x v="2"/>
    <s v="Semi-Secured"/>
    <n v="26.92"/>
    <n v="12.17"/>
    <n v="0.35680000000000001"/>
    <n v="0.29959999999999998"/>
    <x v="0"/>
    <n v="878"/>
    <s v="Rejected "/>
    <s v="28-01-2023"/>
    <m/>
    <n v="240"/>
    <n v="6.9"/>
  </r>
  <r>
    <x v="1930"/>
    <s v="CUST0294"/>
    <x v="0"/>
    <x v="0"/>
    <x v="2"/>
    <s v="Semi-Secured"/>
    <n v="13.71"/>
    <n v="9.56"/>
    <n v="0.1326"/>
    <n v="0.14369999999999999"/>
    <x v="4"/>
    <n v="876"/>
    <s v="Rejected"/>
    <s v="24-02-2023"/>
    <m/>
    <n v="180"/>
    <n v="4.95"/>
  </r>
  <r>
    <x v="1931"/>
    <s v="CUST0185"/>
    <x v="8"/>
    <x v="0"/>
    <x v="1"/>
    <s v="Unsecured"/>
    <n v="84.5"/>
    <m/>
    <n v="0.43769999999999998"/>
    <m/>
    <x v="1"/>
    <n v="694"/>
    <s v="Rejected"/>
    <s v="07-09-2022"/>
    <m/>
    <n v="60"/>
    <n v="0"/>
  </r>
  <r>
    <x v="1932"/>
    <s v="CUST0492"/>
    <x v="0"/>
    <x v="2"/>
    <x v="4"/>
    <s v="Secured"/>
    <n v="5.69"/>
    <n v="18.23"/>
    <n v="4.1000000000000002E-2"/>
    <n v="0.2064"/>
    <x v="3"/>
    <n v="854"/>
    <s v="approved"/>
    <s v="02-01-2024"/>
    <s v="09-01-2024"/>
    <n v="36"/>
    <n v="4.22"/>
  </r>
  <r>
    <x v="1933"/>
    <s v="CUST0337"/>
    <x v="8"/>
    <x v="1"/>
    <x v="3"/>
    <s v="Secured"/>
    <n v="71.37"/>
    <n v="14.1"/>
    <n v="1.1689000000000001"/>
    <n v="0.89270000000000005"/>
    <x v="0"/>
    <n v="659"/>
    <s v="Rejected "/>
    <s v="18-07-2024"/>
    <m/>
    <n v="240"/>
    <n v="36.93"/>
  </r>
  <r>
    <x v="1934"/>
    <s v="CUST0190"/>
    <x v="8"/>
    <x v="4"/>
    <x v="5"/>
    <s v="Unsecured"/>
    <n v="47.01"/>
    <n v="16.190000000000001"/>
    <n v="0.66269999999999996"/>
    <n v="2.306"/>
    <x v="2"/>
    <n v="741"/>
    <s v="approved"/>
    <s v="03-04-2023"/>
    <s v="13-04-2023"/>
    <n v="24"/>
    <n v="22.94"/>
  </r>
  <r>
    <x v="1935"/>
    <s v="CUST0143"/>
    <x v="5"/>
    <x v="1"/>
    <x v="2"/>
    <s v="Secured"/>
    <n v="28.22"/>
    <n v="10.28"/>
    <n v="0.28570000000000001"/>
    <n v="0.27760000000000001"/>
    <x v="0"/>
    <n v="878"/>
    <s v="approved"/>
    <s v="23-06-2022"/>
    <s v="04-07-2022"/>
    <n v="240"/>
    <n v="20.49"/>
  </r>
  <r>
    <x v="1936"/>
    <s v="CUST0144"/>
    <x v="8"/>
    <x v="2"/>
    <x v="5"/>
    <s v="Semi-Secured"/>
    <n v="4.03"/>
    <n v="13.87"/>
    <n v="4.4499999999999998E-2"/>
    <n v="9.35E-2"/>
    <x v="1"/>
    <n v="878"/>
    <s v="Rejected"/>
    <s v="08-08-2022"/>
    <m/>
    <n v="60"/>
    <n v="0"/>
  </r>
  <r>
    <x v="1937"/>
    <s v="CUST0164"/>
    <x v="5"/>
    <x v="3"/>
    <x v="5"/>
    <s v="Secured"/>
    <n v="90.81"/>
    <n v="18.329999999999998"/>
    <n v="1.3225"/>
    <n v="2.6831999999999998"/>
    <x v="0"/>
    <n v="639"/>
    <s v="Rejected "/>
    <s v="15-10-2022"/>
    <m/>
    <n v="48"/>
    <n v="11.63"/>
  </r>
  <r>
    <x v="1938"/>
    <s v="CUST0308"/>
    <x v="6"/>
    <x v="4"/>
    <x v="5"/>
    <s v="Secured"/>
    <n v="45.36"/>
    <n v="10.98"/>
    <n v="0.248"/>
    <n v="0.62429999999999997"/>
    <x v="3"/>
    <n v="596"/>
    <s v="approved"/>
    <s v="06-10-2023"/>
    <s v="20-10-2023"/>
    <n v="120"/>
    <n v="20.75"/>
  </r>
  <r>
    <x v="1939"/>
    <s v="CUST0028"/>
    <x v="0"/>
    <x v="0"/>
    <x v="4"/>
    <s v="Secured"/>
    <n v="46.41"/>
    <n v="9.5500000000000007"/>
    <n v="0.71020000000000005"/>
    <n v="0.75970000000000004"/>
    <x v="4"/>
    <n v="562"/>
    <s v="Rejected "/>
    <s v="15-12-2023"/>
    <m/>
    <n v="84"/>
    <n v="33"/>
  </r>
  <r>
    <x v="1940"/>
    <s v="CUST0137"/>
    <x v="7"/>
    <x v="0"/>
    <x v="3"/>
    <s v="Semi-Secured"/>
    <n v="71.11"/>
    <n v="12.52"/>
    <n v="1.1007"/>
    <n v="0.80889999999999995"/>
    <x v="2"/>
    <n v="801"/>
    <s v="approved"/>
    <s v="04-12-2022"/>
    <s v="15-12-2022"/>
    <n v="240"/>
    <n v="50.38"/>
  </r>
  <r>
    <x v="1941"/>
    <s v="CUST0410"/>
    <x v="8"/>
    <x v="0"/>
    <x v="0"/>
    <s v="Secured"/>
    <n v="46.1"/>
    <n v="14.83"/>
    <n v="0.87050000000000005"/>
    <n v="4.1571999999999996"/>
    <x v="2"/>
    <n v="738"/>
    <s v="Under Review"/>
    <s v="09-10-2024"/>
    <m/>
    <n v="12"/>
    <n v="34.380000000000003"/>
  </r>
  <r>
    <x v="1942"/>
    <s v="CUST0089"/>
    <x v="7"/>
    <x v="1"/>
    <x v="1"/>
    <s v="Semi-Secured"/>
    <n v="44.92"/>
    <n v="13.41"/>
    <n v="0.2351"/>
    <n v="1.0315000000000001"/>
    <x v="1"/>
    <n v="782"/>
    <s v="approved"/>
    <s v="29-09-2023"/>
    <s v="08-10-2023"/>
    <n v="60"/>
    <n v="0"/>
  </r>
  <r>
    <x v="1943"/>
    <s v="CUST0268"/>
    <x v="2"/>
    <x v="3"/>
    <x v="4"/>
    <s v="Secured"/>
    <n v="96.03"/>
    <n v="10.72"/>
    <n v="1.6667000000000001"/>
    <n v="1.0746"/>
    <x v="1"/>
    <n v="635"/>
    <s v="Rejected "/>
    <s v="14-06-2023"/>
    <m/>
    <n v="180"/>
    <n v="0"/>
  </r>
  <r>
    <x v="1944"/>
    <s v="CUST0043"/>
    <x v="8"/>
    <x v="0"/>
    <x v="1"/>
    <s v="Semi-Secured"/>
    <n v="46.86"/>
    <n v="10.039999999999999"/>
    <n v="0.34470000000000001"/>
    <n v="0.50470000000000004"/>
    <x v="1"/>
    <n v="769"/>
    <s v="Rejected "/>
    <s v="08-08-2023"/>
    <m/>
    <n v="180"/>
    <n v="0"/>
  </r>
  <r>
    <x v="1945"/>
    <s v="CUST0387"/>
    <x v="9"/>
    <x v="1"/>
    <x v="2"/>
    <s v="Secured"/>
    <n v="31.49"/>
    <n v="12.15"/>
    <n v="0.4078"/>
    <n v="0.38100000000000001"/>
    <x v="4"/>
    <n v="857"/>
    <s v="Rejected "/>
    <s v="03-05-2022"/>
    <m/>
    <n v="180"/>
    <n v="23.35"/>
  </r>
  <r>
    <x v="1946"/>
    <s v="CUST0409"/>
    <x v="6"/>
    <x v="2"/>
    <x v="1"/>
    <s v="Unsecured"/>
    <n v="44.79"/>
    <n v="15.65"/>
    <n v="0.85109999999999997"/>
    <n v="1.5669999999999999"/>
    <x v="4"/>
    <n v="860"/>
    <s v="approved"/>
    <s v="26-11-2022"/>
    <s v="01-12-2022"/>
    <n v="36"/>
    <n v="22.26"/>
  </r>
  <r>
    <x v="1947"/>
    <s v="CUST0054"/>
    <x v="6"/>
    <x v="0"/>
    <x v="1"/>
    <s v="Semi-Secured"/>
    <n v="43.17"/>
    <n v="10.199999999999999"/>
    <n v="0.37609999999999999"/>
    <n v="0.92149999999999999"/>
    <x v="4"/>
    <n v="730"/>
    <s v="Rejected "/>
    <s v="16-02-2024"/>
    <m/>
    <n v="60"/>
    <n v="34.24"/>
  </r>
  <r>
    <x v="1948"/>
    <s v="CUST0086"/>
    <x v="0"/>
    <x v="3"/>
    <x v="5"/>
    <s v="Secured"/>
    <n v="89.86"/>
    <n v="7.74"/>
    <n v="0.81489999999999996"/>
    <n v="0.84530000000000005"/>
    <x v="4"/>
    <n v="787"/>
    <s v="Rejected"/>
    <s v="13-11-2022"/>
    <m/>
    <n v="180"/>
    <n v="36.03"/>
  </r>
  <r>
    <x v="1949"/>
    <s v="CUST0152"/>
    <x v="9"/>
    <x v="3"/>
    <x v="2"/>
    <s v="Unsecured"/>
    <n v="14.67"/>
    <n v="14.64"/>
    <n v="0.1074"/>
    <n v="0.70879999999999999"/>
    <x v="1"/>
    <n v="722"/>
    <s v="Under Review"/>
    <s v="12-08-2022"/>
    <m/>
    <n v="24"/>
    <n v="0"/>
  </r>
  <r>
    <x v="1950"/>
    <s v="CUST0429"/>
    <x v="9"/>
    <x v="4"/>
    <x v="1"/>
    <s v="Unsecured"/>
    <n v="2.15"/>
    <n v="15.61"/>
    <n v="3.1699999999999999E-2"/>
    <n v="6.0499999999999998E-2"/>
    <x v="1"/>
    <n v="821"/>
    <s v="approved"/>
    <s v="09-01-2024"/>
    <s v="23-01-2024"/>
    <n v="48"/>
    <n v="0"/>
  </r>
  <r>
    <x v="1951"/>
    <s v="CUST0346"/>
    <x v="7"/>
    <x v="3"/>
    <x v="2"/>
    <s v="Semi-Secured"/>
    <n v="86.6"/>
    <n v="12.32"/>
    <n v="1.7141999999999999"/>
    <n v="2.2940999999999998"/>
    <x v="4"/>
    <n v="618"/>
    <s v="Rejected"/>
    <s v="28-06-2023"/>
    <m/>
    <n v="48"/>
    <n v="57.96"/>
  </r>
  <r>
    <x v="1952"/>
    <s v="CUST0064"/>
    <x v="2"/>
    <x v="0"/>
    <x v="0"/>
    <s v="Unsecured"/>
    <n v="67.14"/>
    <n v="15.37"/>
    <n v="0.64900000000000002"/>
    <n v="2.3395999999999999"/>
    <x v="0"/>
    <n v="895"/>
    <s v="Rejected "/>
    <s v="24-06-2022"/>
    <m/>
    <n v="36"/>
    <n v="37.19"/>
  </r>
  <r>
    <x v="1953"/>
    <s v="CUST0108"/>
    <x v="0"/>
    <x v="3"/>
    <x v="5"/>
    <s v="Secured"/>
    <n v="40.75"/>
    <n v="14.55"/>
    <n v="0.42909999999999998"/>
    <n v="0.52310000000000001"/>
    <x v="1"/>
    <n v="728"/>
    <s v="Under Review"/>
    <s v="29-09-2023"/>
    <m/>
    <n v="240"/>
    <n v="0"/>
  </r>
  <r>
    <x v="1954"/>
    <s v="CUST0099"/>
    <x v="1"/>
    <x v="4"/>
    <x v="4"/>
    <s v="Semi-Secured"/>
    <n v="37.67"/>
    <n v="11.33"/>
    <n v="0.22"/>
    <n v="0.97960000000000003"/>
    <x v="5"/>
    <n v="834"/>
    <s v="Rejected "/>
    <s v="18-12-2022"/>
    <m/>
    <n v="48"/>
    <n v="20.03"/>
  </r>
  <r>
    <x v="1955"/>
    <s v="CUST0413"/>
    <x v="0"/>
    <x v="3"/>
    <x v="1"/>
    <s v="Unsecured"/>
    <n v="71.89"/>
    <n v="13.95"/>
    <n v="1.3110999999999999"/>
    <n v="0.95499999999999996"/>
    <x v="3"/>
    <n v="857"/>
    <s v="Under Review"/>
    <s v="15-06-2023"/>
    <m/>
    <n v="180"/>
    <n v="55.36"/>
  </r>
  <r>
    <x v="1956"/>
    <s v="CUST0184"/>
    <x v="1"/>
    <x v="3"/>
    <x v="0"/>
    <s v="Semi-Secured"/>
    <n v="47.86"/>
    <n v="10.28"/>
    <n v="0.79830000000000001"/>
    <n v="1.0235000000000001"/>
    <x v="2"/>
    <n v="557"/>
    <s v="approved"/>
    <s v="26-06-2023"/>
    <s v="09-07-2023"/>
    <n v="60"/>
    <n v="28.68"/>
  </r>
  <r>
    <x v="1957"/>
    <s v="CUST0414"/>
    <x v="9"/>
    <x v="0"/>
    <x v="3"/>
    <s v="Secured"/>
    <n v="39.270000000000003"/>
    <n v="13.12"/>
    <n v="0.27629999999999999"/>
    <n v="0.89590000000000003"/>
    <x v="2"/>
    <n v="742"/>
    <s v="approved"/>
    <s v="15-09-2022"/>
    <s v="27-09-2022"/>
    <n v="60"/>
    <n v="26.34"/>
  </r>
  <r>
    <x v="1958"/>
    <s v="CUST0107"/>
    <x v="0"/>
    <x v="1"/>
    <x v="5"/>
    <s v="Secured"/>
    <n v="78.73"/>
    <n v="13.69"/>
    <n v="1.4602999999999999"/>
    <n v="1.8192999999999999"/>
    <x v="0"/>
    <n v="755"/>
    <s v="approved"/>
    <s v="26-07-2022"/>
    <s v="29-07-2022"/>
    <n v="60"/>
    <n v="15.99"/>
  </r>
  <r>
    <x v="1959"/>
    <s v="CUST0240"/>
    <x v="1"/>
    <x v="3"/>
    <x v="4"/>
    <s v="Unsecured"/>
    <n v="73.38"/>
    <n v="7.98"/>
    <n v="1.1987000000000001"/>
    <n v="6.3825000000000003"/>
    <x v="2"/>
    <n v="579"/>
    <s v="approved"/>
    <s v="01-04-2023"/>
    <s v="04-04-2023"/>
    <n v="12"/>
    <n v="59.88"/>
  </r>
  <r>
    <x v="1960"/>
    <s v="CUST0226"/>
    <x v="4"/>
    <x v="4"/>
    <x v="3"/>
    <s v="Secured"/>
    <n v="36.700000000000003"/>
    <n v="16.23"/>
    <n v="0.57250000000000001"/>
    <n v="0.89700000000000002"/>
    <x v="3"/>
    <n v="597"/>
    <s v="approved"/>
    <s v="18-03-2024"/>
    <s v="31-03-2024"/>
    <n v="60"/>
    <n v="5.44"/>
  </r>
  <r>
    <x v="1961"/>
    <s v="CUST0423"/>
    <x v="6"/>
    <x v="2"/>
    <x v="4"/>
    <s v="Secured"/>
    <n v="67.72"/>
    <n v="17.78"/>
    <n v="0.60129999999999995"/>
    <n v="1.7115"/>
    <x v="3"/>
    <n v="885"/>
    <s v="approved"/>
    <s v="03-01-2024"/>
    <s v="06-01-2024"/>
    <n v="60"/>
    <n v="46.24"/>
  </r>
  <r>
    <x v="1962"/>
    <s v="CUST0436"/>
    <x v="0"/>
    <x v="2"/>
    <x v="4"/>
    <s v="Semi-Secured"/>
    <n v="42"/>
    <n v="17.690000000000001"/>
    <n v="0.40300000000000002"/>
    <n v="0.87509999999999999"/>
    <x v="2"/>
    <n v="859"/>
    <s v="Under Review"/>
    <s v="23-07-2024"/>
    <m/>
    <n v="84"/>
    <n v="30.37"/>
  </r>
  <r>
    <x v="1963"/>
    <s v="CUST0372"/>
    <x v="6"/>
    <x v="0"/>
    <x v="3"/>
    <s v="Semi-Secured"/>
    <n v="87.53"/>
    <n v="16.989999999999998"/>
    <n v="1.4893000000000001"/>
    <n v="1.3465"/>
    <x v="1"/>
    <n v="743"/>
    <s v="approved"/>
    <s v="14-04-2023"/>
    <s v="17-04-2023"/>
    <n v="180"/>
    <n v="0"/>
  </r>
  <r>
    <x v="1964"/>
    <s v="CUST0144"/>
    <x v="9"/>
    <x v="4"/>
    <x v="2"/>
    <s v="Semi-Secured"/>
    <n v="96.53"/>
    <n v="14.82"/>
    <n v="0.66990000000000005"/>
    <n v="1.5467"/>
    <x v="1"/>
    <n v="878"/>
    <s v="approved"/>
    <s v="16-04-2024"/>
    <s v="01-05-2024"/>
    <n v="120"/>
    <n v="0"/>
  </r>
  <r>
    <x v="1965"/>
    <s v="CUST0393"/>
    <x v="7"/>
    <x v="0"/>
    <x v="4"/>
    <s v="Semi-Secured"/>
    <n v="92.38"/>
    <n v="11.53"/>
    <n v="0.57379999999999998"/>
    <n v="0.98709999999999998"/>
    <x v="5"/>
    <n v="880"/>
    <s v="Rejected"/>
    <s v="30-10-2024"/>
    <m/>
    <n v="240"/>
    <n v="15.48"/>
  </r>
  <r>
    <x v="1966"/>
    <s v="CUST0004"/>
    <x v="1"/>
    <x v="4"/>
    <x v="5"/>
    <s v="Semi-Secured"/>
    <n v="60.71"/>
    <n v="16.02"/>
    <n v="0.56940000000000002"/>
    <n v="1.2064999999999999"/>
    <x v="2"/>
    <n v="711"/>
    <s v="Under Review"/>
    <s v="14-12-2022"/>
    <m/>
    <n v="84"/>
    <n v="47"/>
  </r>
  <r>
    <x v="1967"/>
    <s v="CUST0486"/>
    <x v="1"/>
    <x v="1"/>
    <x v="3"/>
    <s v="Unsecured"/>
    <n v="48.67"/>
    <n v="9.77"/>
    <n v="0.39679999999999999"/>
    <n v="1.0286"/>
    <x v="3"/>
    <n v="628"/>
    <s v="Rejected"/>
    <s v="24-07-2024"/>
    <m/>
    <n v="60"/>
    <n v="12.87"/>
  </r>
  <r>
    <x v="1968"/>
    <s v="CUST0267"/>
    <x v="6"/>
    <x v="2"/>
    <x v="3"/>
    <s v="Semi-Secured"/>
    <n v="58.27"/>
    <n v="18.04"/>
    <n v="0.39600000000000002"/>
    <n v="5.3433000000000002"/>
    <x v="3"/>
    <n v="840"/>
    <s v="approved"/>
    <s v="03-01-2022"/>
    <s v="11-01-2022"/>
    <n v="12"/>
    <n v="27.67"/>
  </r>
  <r>
    <x v="1969"/>
    <s v="CUST0458"/>
    <x v="7"/>
    <x v="2"/>
    <x v="3"/>
    <s v="Semi-Secured"/>
    <n v="66.98"/>
    <n v="16.190000000000001"/>
    <n v="1.1700999999999999"/>
    <n v="1.9048"/>
    <x v="0"/>
    <n v="707"/>
    <s v="approved"/>
    <s v="10-01-2024"/>
    <s v="25-01-2024"/>
    <n v="48"/>
    <n v="26.99"/>
  </r>
  <r>
    <x v="1970"/>
    <s v="CUST0183"/>
    <x v="1"/>
    <x v="0"/>
    <x v="5"/>
    <s v="Semi-Secured"/>
    <n v="56.38"/>
    <n v="12.48"/>
    <n v="0.3075"/>
    <n v="1.0098"/>
    <x v="1"/>
    <n v="687"/>
    <s v="approved"/>
    <s v="06-03-2023"/>
    <s v="20-03-2023"/>
    <n v="84"/>
    <n v="0"/>
  </r>
  <r>
    <x v="1971"/>
    <s v="CUST0425"/>
    <x v="6"/>
    <x v="0"/>
    <x v="2"/>
    <s v="Semi-Secured"/>
    <n v="48.16"/>
    <n v="17.91"/>
    <n v="0.92079999999999995"/>
    <n v="1.2205999999999999"/>
    <x v="2"/>
    <n v="791"/>
    <s v="Under Review"/>
    <s v="16-04-2022"/>
    <m/>
    <n v="60"/>
    <n v="41.4"/>
  </r>
  <r>
    <x v="1972"/>
    <s v="CUST0233"/>
    <x v="3"/>
    <x v="2"/>
    <x v="0"/>
    <s v="Semi-Secured"/>
    <n v="3.65"/>
    <n v="13.49"/>
    <n v="1.9300000000000001E-2"/>
    <n v="0.32679999999999998"/>
    <x v="0"/>
    <n v="659"/>
    <s v="Rejected"/>
    <s v="20-12-2022"/>
    <m/>
    <n v="12"/>
    <n v="0.45"/>
  </r>
  <r>
    <x v="1973"/>
    <s v="CUST0447"/>
    <x v="1"/>
    <x v="0"/>
    <x v="5"/>
    <s v="Semi-Secured"/>
    <n v="84.68"/>
    <n v="11.32"/>
    <n v="0.73499999999999999"/>
    <n v="1.4641999999999999"/>
    <x v="2"/>
    <n v="656"/>
    <s v="approved"/>
    <s v="19-03-2022"/>
    <s v="22-03-2022"/>
    <n v="84"/>
    <n v="25.35"/>
  </r>
  <r>
    <x v="1974"/>
    <s v="CUST0318"/>
    <x v="4"/>
    <x v="2"/>
    <x v="0"/>
    <s v="Unsecured"/>
    <n v="94.66"/>
    <n v="11.47"/>
    <n v="1.5944"/>
    <n v="8.3870000000000005"/>
    <x v="3"/>
    <n v="782"/>
    <s v="Rejected"/>
    <s v="07-02-2023"/>
    <m/>
    <n v="12"/>
    <n v="10.57"/>
  </r>
  <r>
    <x v="1975"/>
    <s v="CUST0030"/>
    <x v="2"/>
    <x v="0"/>
    <x v="5"/>
    <s v="Unsecured"/>
    <n v="93.96"/>
    <n v="7.63"/>
    <n v="1.8153999999999999"/>
    <n v="1.8886000000000001"/>
    <x v="1"/>
    <n v="811"/>
    <s v="Rejected"/>
    <s v="19-02-2022"/>
    <m/>
    <n v="60"/>
    <n v="0"/>
  </r>
  <r>
    <x v="1976"/>
    <s v="CUST0280"/>
    <x v="2"/>
    <x v="1"/>
    <x v="0"/>
    <s v="Unsecured"/>
    <n v="52.05"/>
    <n v="11.07"/>
    <n v="0.79330000000000001"/>
    <n v="0.8931"/>
    <x v="1"/>
    <n v="556"/>
    <s v="approved"/>
    <s v="25-11-2023"/>
    <s v="05-12-2023"/>
    <n v="84"/>
    <n v="0"/>
  </r>
  <r>
    <x v="1977"/>
    <s v="CUST0023"/>
    <x v="7"/>
    <x v="2"/>
    <x v="3"/>
    <s v="Secured"/>
    <n v="90.22"/>
    <n v="14.34"/>
    <n v="1.3674999999999999"/>
    <n v="3.0983999999999998"/>
    <x v="0"/>
    <n v="678"/>
    <s v="Rejected"/>
    <s v="24-10-2024"/>
    <m/>
    <n v="36"/>
    <n v="41.94"/>
  </r>
  <r>
    <x v="1978"/>
    <s v="CUST0064"/>
    <x v="7"/>
    <x v="4"/>
    <x v="1"/>
    <s v="Unsecured"/>
    <n v="79.53"/>
    <n v="14.66"/>
    <n v="0.72019999999999995"/>
    <n v="1.5195000000000001"/>
    <x v="1"/>
    <n v="895"/>
    <s v="Rejected "/>
    <s v="15-06-2023"/>
    <m/>
    <n v="84"/>
    <n v="0"/>
  </r>
  <r>
    <x v="1979"/>
    <s v="CUST0250"/>
    <x v="2"/>
    <x v="3"/>
    <x v="0"/>
    <s v="Secured"/>
    <n v="92.98"/>
    <n v="9.7100000000000009"/>
    <n v="1.2654000000000001"/>
    <n v="1.9622999999999999"/>
    <x v="1"/>
    <n v="618"/>
    <s v="approved"/>
    <s v="13-02-2024"/>
    <s v="21-02-2024"/>
    <n v="60"/>
    <n v="0"/>
  </r>
  <r>
    <x v="1980"/>
    <s v="CUST0285"/>
    <x v="5"/>
    <x v="1"/>
    <x v="5"/>
    <s v="Semi-Secured"/>
    <n v="73.84"/>
    <n v="15.16"/>
    <n v="1.2950999999999999"/>
    <n v="1.4315"/>
    <x v="2"/>
    <n v="578"/>
    <s v="Under Review"/>
    <s v="03-07-2024"/>
    <m/>
    <n v="84"/>
    <n v="24.38"/>
  </r>
  <r>
    <x v="1981"/>
    <s v="CUST0028"/>
    <x v="2"/>
    <x v="1"/>
    <x v="3"/>
    <s v="Semi-Secured"/>
    <n v="15.97"/>
    <n v="17.95"/>
    <n v="0.2006"/>
    <n v="0.46870000000000001"/>
    <x v="2"/>
    <n v="562"/>
    <s v="approved"/>
    <s v="12-10-2023"/>
    <s v="16-10-2023"/>
    <n v="48"/>
    <n v="7.77"/>
  </r>
  <r>
    <x v="1982"/>
    <s v="CUST0143"/>
    <x v="4"/>
    <x v="4"/>
    <x v="1"/>
    <s v="Unsecured"/>
    <n v="74.31"/>
    <n v="14.87"/>
    <n v="0.95289999999999997"/>
    <n v="2.5712999999999999"/>
    <x v="5"/>
    <n v="878"/>
    <s v="Rejected"/>
    <s v="17-06-2024"/>
    <m/>
    <n v="36"/>
    <n v="41.96"/>
  </r>
  <r>
    <x v="1983"/>
    <s v="CUST0021"/>
    <x v="0"/>
    <x v="2"/>
    <x v="2"/>
    <s v="Unsecured"/>
    <n v="35.11"/>
    <n v="16.72"/>
    <n v="0.37209999999999999"/>
    <n v="1.2468999999999999"/>
    <x v="0"/>
    <n v="739"/>
    <s v="Rejected "/>
    <s v="13-10-2022"/>
    <m/>
    <n v="36"/>
    <n v="26.1"/>
  </r>
  <r>
    <x v="1984"/>
    <s v="CUST0482"/>
    <x v="6"/>
    <x v="4"/>
    <x v="3"/>
    <s v="Secured"/>
    <n v="96.43"/>
    <n v="8.8000000000000007"/>
    <n v="1.0089999999999999"/>
    <n v="0.96660000000000001"/>
    <x v="3"/>
    <n v="790"/>
    <s v="approved"/>
    <s v="13-11-2022"/>
    <s v="27-11-2022"/>
    <n v="180"/>
    <n v="30.07"/>
  </r>
  <r>
    <x v="1985"/>
    <s v="CUST0235"/>
    <x v="5"/>
    <x v="2"/>
    <x v="4"/>
    <s v="Semi-Secured"/>
    <n v="12.4"/>
    <n v="15.26"/>
    <n v="9.5799999999999996E-2"/>
    <n v="0.20200000000000001"/>
    <x v="5"/>
    <n v="563"/>
    <s v="approved"/>
    <s v="15-01-2022"/>
    <s v="25-01-2022"/>
    <n v="120"/>
    <n v="6.93"/>
  </r>
  <r>
    <x v="1986"/>
    <s v="CUST0447"/>
    <x v="3"/>
    <x v="1"/>
    <x v="5"/>
    <s v="Secured"/>
    <n v="41.32"/>
    <n v="15.18"/>
    <n v="0.33400000000000002"/>
    <n v="1.1536999999999999"/>
    <x v="4"/>
    <n v="656"/>
    <s v="approved"/>
    <s v="19-05-2023"/>
    <s v="02-06-2023"/>
    <n v="48"/>
    <n v="26.5"/>
  </r>
  <r>
    <x v="1987"/>
    <s v="CUST0302"/>
    <x v="5"/>
    <x v="3"/>
    <x v="3"/>
    <s v="Semi-Secured"/>
    <n v="93.68"/>
    <n v="17.29"/>
    <n v="1.3144"/>
    <n v="1.4610000000000001"/>
    <x v="0"/>
    <n v="772"/>
    <s v="approved"/>
    <s v="17-10-2024"/>
    <s v="30-10-2024"/>
    <n v="180"/>
    <n v="12.83"/>
  </r>
  <r>
    <x v="1988"/>
    <s v="CUST0481"/>
    <x v="2"/>
    <x v="0"/>
    <x v="4"/>
    <s v="Secured"/>
    <n v="25.5"/>
    <n v="18.420000000000002"/>
    <n v="0.4274"/>
    <n v="1.2782"/>
    <x v="0"/>
    <n v="872"/>
    <s v="Under Review"/>
    <s v="05-08-2023"/>
    <m/>
    <n v="24"/>
    <n v="6.82"/>
  </r>
  <r>
    <x v="1989"/>
    <s v="CUST0373"/>
    <x v="2"/>
    <x v="4"/>
    <x v="5"/>
    <s v="Semi-Secured"/>
    <n v="46.38"/>
    <n v="8.3699999999999992"/>
    <n v="0.48080000000000001"/>
    <n v="0.45319999999999999"/>
    <x v="0"/>
    <n v="662"/>
    <s v="Under Review"/>
    <s v="13-01-2022"/>
    <m/>
    <n v="180"/>
    <n v="33.770000000000003"/>
  </r>
  <r>
    <x v="1990"/>
    <s v="CUST0257"/>
    <x v="2"/>
    <x v="1"/>
    <x v="1"/>
    <s v="Semi-Secured"/>
    <n v="15.77"/>
    <n v="15.47"/>
    <n v="0.15160000000000001"/>
    <n v="0.37909999999999999"/>
    <x v="3"/>
    <n v="745"/>
    <s v="approved"/>
    <s v="02-11-2024"/>
    <s v="08-11-2024"/>
    <n v="60"/>
    <n v="13.4"/>
  </r>
  <r>
    <x v="1991"/>
    <s v="CUST0372"/>
    <x v="4"/>
    <x v="2"/>
    <x v="5"/>
    <s v="Unsecured"/>
    <n v="18.14"/>
    <n v="10.34"/>
    <n v="0.24629999999999999"/>
    <n v="0.83989999999999998"/>
    <x v="3"/>
    <n v="743"/>
    <s v="Rejected"/>
    <s v="24-02-2023"/>
    <m/>
    <n v="24"/>
    <n v="12.82"/>
  </r>
  <r>
    <x v="1992"/>
    <s v="CUST0411"/>
    <x v="5"/>
    <x v="4"/>
    <x v="1"/>
    <s v="Unsecured"/>
    <n v="56.76"/>
    <n v="12.57"/>
    <n v="0.98380000000000001"/>
    <n v="1.5105999999999999"/>
    <x v="3"/>
    <n v="668"/>
    <s v="Rejected "/>
    <s v="14-01-2022"/>
    <m/>
    <n v="48"/>
    <n v="19.64"/>
  </r>
  <r>
    <x v="1993"/>
    <s v="CUST0473"/>
    <x v="3"/>
    <x v="1"/>
    <x v="3"/>
    <s v="Unsecured"/>
    <n v="8.0399999999999991"/>
    <n v="14.83"/>
    <n v="5.3499999999999999E-2"/>
    <n v="0.1116"/>
    <x v="0"/>
    <n v="749"/>
    <s v="approved"/>
    <s v="31-08-2023"/>
    <s v="06-09-2023"/>
    <n v="180"/>
    <n v="3.66"/>
  </r>
  <r>
    <x v="1994"/>
    <s v="CUST0044"/>
    <x v="8"/>
    <x v="1"/>
    <x v="0"/>
    <s v="Semi-Secured"/>
    <n v="31.7"/>
    <n v="11.91"/>
    <n v="0.59630000000000005"/>
    <n v="0.37859999999999999"/>
    <x v="0"/>
    <n v="765"/>
    <s v="Under Review"/>
    <s v="28-08-2024"/>
    <m/>
    <n v="180"/>
    <n v="22.56"/>
  </r>
  <r>
    <x v="1995"/>
    <s v="CUST0247"/>
    <x v="2"/>
    <x v="0"/>
    <x v="5"/>
    <s v="Unsecured"/>
    <n v="13.45"/>
    <n v="15.61"/>
    <n v="0.1363"/>
    <n v="0.4703"/>
    <x v="2"/>
    <n v="868"/>
    <s v="approved"/>
    <s v="29-09-2023"/>
    <s v="05-10-2023"/>
    <n v="36"/>
    <n v="11.41"/>
  </r>
  <r>
    <x v="1996"/>
    <s v="CUST0187"/>
    <x v="9"/>
    <x v="3"/>
    <x v="5"/>
    <s v="Semi-Secured"/>
    <n v="54.19"/>
    <n v="8.98"/>
    <n v="0.7248"/>
    <n v="0.54900000000000004"/>
    <x v="5"/>
    <n v="763"/>
    <s v="approved"/>
    <s v="09-01-2024"/>
    <s v="14-01-2024"/>
    <n v="180"/>
    <n v="39.520000000000003"/>
  </r>
  <r>
    <x v="1997"/>
    <s v="CUST0040"/>
    <x v="5"/>
    <x v="3"/>
    <x v="0"/>
    <s v="Secured"/>
    <n v="42"/>
    <n v="14.04"/>
    <n v="0.54779999999999995"/>
    <n v="1.1486000000000001"/>
    <x v="2"/>
    <n v="788"/>
    <s v="approved"/>
    <s v="19-07-2023"/>
    <s v="20-07-2023"/>
    <n v="48"/>
    <n v="6.4"/>
  </r>
  <r>
    <x v="1998"/>
    <s v="CUST0213"/>
    <x v="2"/>
    <x v="4"/>
    <x v="5"/>
    <s v="Secured"/>
    <n v="25.33"/>
    <n v="8.4600000000000009"/>
    <n v="0.22059999999999999"/>
    <n v="0.62390000000000001"/>
    <x v="1"/>
    <n v="836"/>
    <s v="approved"/>
    <s v="24-01-2023"/>
    <s v="03-02-2023"/>
    <n v="48"/>
    <n v="0"/>
  </r>
  <r>
    <x v="1999"/>
    <s v="CUST0421"/>
    <x v="9"/>
    <x v="0"/>
    <x v="1"/>
    <s v="Secured"/>
    <n v="80.3"/>
    <n v="14.85"/>
    <n v="0.88390000000000002"/>
    <n v="1.9039999999999999"/>
    <x v="2"/>
    <n v="684"/>
    <s v="approved"/>
    <s v="25-10-2023"/>
    <s v="31-10-2023"/>
    <n v="60"/>
    <n v="43.7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n v="515.82000000000005"/>
    <n v="422.49"/>
    <x v="0"/>
    <x v="0"/>
    <n v="82.9"/>
    <n v="4.76"/>
    <n v="82"/>
    <n v="20.22"/>
  </r>
  <r>
    <x v="1"/>
    <x v="0"/>
    <n v="774.56"/>
    <n v="701.67"/>
    <x v="1"/>
    <x v="1"/>
    <n v="79.86"/>
    <n v="2.73"/>
    <n v="87"/>
    <n v="28.94"/>
  </r>
  <r>
    <x v="2"/>
    <x v="0"/>
    <n v="751.88"/>
    <n v="631.48"/>
    <x v="2"/>
    <x v="2"/>
    <n v="91.39"/>
    <n v="2.89"/>
    <n v="60"/>
    <n v="13.2"/>
  </r>
  <r>
    <x v="3"/>
    <x v="0"/>
    <n v="787.55"/>
    <n v="929.2"/>
    <x v="3"/>
    <x v="3"/>
    <n v="84.94"/>
    <n v="10.77"/>
    <n v="114"/>
    <n v="29.68"/>
  </r>
  <r>
    <x v="4"/>
    <x v="0"/>
    <n v="723.15"/>
    <n v="718.94"/>
    <x v="4"/>
    <x v="4"/>
    <n v="83.17"/>
    <n v="10.85"/>
    <n v="98"/>
    <n v="15.93"/>
  </r>
  <r>
    <x v="5"/>
    <x v="0"/>
    <n v="500.13"/>
    <n v="479.52"/>
    <x v="5"/>
    <x v="5"/>
    <n v="82.52"/>
    <n v="8.83"/>
    <n v="35"/>
    <n v="22.31"/>
  </r>
  <r>
    <x v="6"/>
    <x v="0"/>
    <n v="640"/>
    <n v="695.99"/>
    <x v="6"/>
    <x v="6"/>
    <n v="77.959999999999994"/>
    <n v="10.61"/>
    <n v="107"/>
    <n v="12.66"/>
  </r>
  <r>
    <x v="7"/>
    <x v="0"/>
    <n v="588.21"/>
    <n v="627.41999999999996"/>
    <x v="7"/>
    <x v="7"/>
    <n v="79.510000000000005"/>
    <n v="10.02"/>
    <n v="117"/>
    <n v="28.4"/>
  </r>
  <r>
    <x v="8"/>
    <x v="0"/>
    <n v="513.58000000000004"/>
    <n v="484.94"/>
    <x v="8"/>
    <x v="8"/>
    <n v="94.24"/>
    <n v="6.85"/>
    <n v="105"/>
    <n v="16.440000000000001"/>
  </r>
  <r>
    <x v="9"/>
    <x v="0"/>
    <n v="573.64"/>
    <n v="575.97"/>
    <x v="9"/>
    <x v="9"/>
    <n v="95.39"/>
    <n v="2.4900000000000002"/>
    <n v="30"/>
    <n v="8.2799999999999994"/>
  </r>
  <r>
    <x v="10"/>
    <x v="0"/>
    <n v="795.22"/>
    <n v="888.69"/>
    <x v="10"/>
    <x v="10"/>
    <n v="88.95"/>
    <n v="2.58"/>
    <n v="109"/>
    <n v="12.82"/>
  </r>
  <r>
    <x v="11"/>
    <x v="0"/>
    <n v="688.12"/>
    <n v="725.45"/>
    <x v="11"/>
    <x v="11"/>
    <n v="79.319999999999993"/>
    <n v="11.55"/>
    <n v="88"/>
    <n v="8.9700000000000006"/>
  </r>
  <r>
    <x v="0"/>
    <x v="1"/>
    <n v="766.04"/>
    <n v="617.34"/>
    <x v="8"/>
    <x v="8"/>
    <n v="89.65"/>
    <n v="7.72"/>
    <n v="111"/>
    <n v="11.85"/>
  </r>
  <r>
    <x v="1"/>
    <x v="1"/>
    <n v="540.74"/>
    <n v="599.37"/>
    <x v="7"/>
    <x v="12"/>
    <n v="93.76"/>
    <n v="9.23"/>
    <n v="83"/>
    <n v="22.22"/>
  </r>
  <r>
    <x v="2"/>
    <x v="1"/>
    <n v="460.2"/>
    <n v="364.59"/>
    <x v="12"/>
    <x v="6"/>
    <n v="84.38"/>
    <n v="8.32"/>
    <n v="60"/>
    <n v="20.04"/>
  </r>
  <r>
    <x v="3"/>
    <x v="1"/>
    <n v="794.16"/>
    <n v="721.7"/>
    <x v="13"/>
    <x v="5"/>
    <n v="81.62"/>
    <n v="9.32"/>
    <n v="79"/>
    <n v="8.2100000000000009"/>
  </r>
  <r>
    <x v="4"/>
    <x v="1"/>
    <n v="496.23"/>
    <n v="492.41"/>
    <x v="14"/>
    <x v="11"/>
    <n v="80.41"/>
    <n v="8.43"/>
    <n v="70"/>
    <n v="12.83"/>
  </r>
  <r>
    <x v="5"/>
    <x v="1"/>
    <n v="742.05"/>
    <n v="809.22"/>
    <x v="9"/>
    <x v="13"/>
    <n v="76.510000000000005"/>
    <n v="4.74"/>
    <n v="50"/>
    <n v="6.53"/>
  </r>
  <r>
    <x v="6"/>
    <x v="1"/>
    <n v="753.66"/>
    <n v="744.73"/>
    <x v="15"/>
    <x v="14"/>
    <n v="76.13"/>
    <n v="4.8"/>
    <n v="31"/>
    <n v="24"/>
  </r>
  <r>
    <x v="7"/>
    <x v="1"/>
    <n v="698.25"/>
    <n v="590.41"/>
    <x v="8"/>
    <x v="15"/>
    <n v="96.66"/>
    <n v="7.15"/>
    <n v="104"/>
    <n v="20.99"/>
  </r>
  <r>
    <x v="8"/>
    <x v="1"/>
    <n v="752.79"/>
    <n v="770.59"/>
    <x v="16"/>
    <x v="16"/>
    <n v="78.209999999999994"/>
    <n v="4.7"/>
    <n v="68"/>
    <n v="28.2"/>
  </r>
  <r>
    <x v="9"/>
    <x v="1"/>
    <n v="480.88"/>
    <n v="365.86"/>
    <x v="17"/>
    <x v="11"/>
    <n v="85.77"/>
    <n v="2.96"/>
    <n v="101"/>
    <n v="9.35"/>
  </r>
  <r>
    <x v="10"/>
    <x v="1"/>
    <n v="671.07"/>
    <n v="715.48"/>
    <x v="18"/>
    <x v="17"/>
    <n v="92.4"/>
    <n v="6.89"/>
    <n v="110"/>
    <n v="21.08"/>
  </r>
  <r>
    <x v="11"/>
    <x v="1"/>
    <n v="595.80999999999995"/>
    <n v="541.92999999999995"/>
    <x v="19"/>
    <x v="18"/>
    <n v="84.15"/>
    <n v="6.38"/>
    <n v="86"/>
    <n v="13.92"/>
  </r>
  <r>
    <x v="0"/>
    <x v="2"/>
    <n v="778.81"/>
    <n v="702.41"/>
    <x v="20"/>
    <x v="19"/>
    <n v="96.32"/>
    <n v="4.88"/>
    <n v="42"/>
    <n v="9.49"/>
  </r>
  <r>
    <x v="1"/>
    <x v="2"/>
    <n v="555.85"/>
    <n v="523.94000000000005"/>
    <x v="12"/>
    <x v="15"/>
    <n v="88.34"/>
    <n v="9.99"/>
    <n v="103"/>
    <n v="23.62"/>
  </r>
  <r>
    <x v="2"/>
    <x v="2"/>
    <n v="451.01"/>
    <n v="392.3"/>
    <x v="16"/>
    <x v="20"/>
    <n v="94.14"/>
    <n v="11.62"/>
    <n v="74"/>
    <n v="6.47"/>
  </r>
  <r>
    <x v="3"/>
    <x v="2"/>
    <n v="656.67"/>
    <n v="553.88"/>
    <x v="19"/>
    <x v="21"/>
    <n v="89.64"/>
    <n v="7.69"/>
    <n v="85"/>
    <n v="8.94"/>
  </r>
  <r>
    <x v="4"/>
    <x v="2"/>
    <n v="647.49"/>
    <n v="701.48"/>
    <x v="21"/>
    <x v="22"/>
    <n v="86.6"/>
    <n v="10.92"/>
    <n v="87"/>
    <n v="16.829999999999998"/>
  </r>
  <r>
    <x v="5"/>
    <x v="2"/>
    <n v="486.09"/>
    <n v="558.05999999999995"/>
    <x v="22"/>
    <x v="10"/>
    <n v="94.12"/>
    <n v="8.0299999999999994"/>
    <n v="107"/>
    <n v="26.61"/>
  </r>
  <r>
    <x v="6"/>
    <x v="2"/>
    <n v="488.42"/>
    <n v="568.29"/>
    <x v="23"/>
    <x v="9"/>
    <n v="77.52"/>
    <n v="11.86"/>
    <n v="74"/>
    <n v="19.989999999999998"/>
  </r>
  <r>
    <x v="7"/>
    <x v="2"/>
    <n v="626.94000000000005"/>
    <n v="692.38"/>
    <x v="24"/>
    <x v="2"/>
    <n v="90.36"/>
    <n v="2.88"/>
    <n v="66"/>
    <n v="25.05"/>
  </r>
  <r>
    <x v="8"/>
    <x v="2"/>
    <n v="433.71"/>
    <n v="469.59"/>
    <x v="25"/>
    <x v="23"/>
    <n v="97.61"/>
    <n v="2.34"/>
    <n v="120"/>
    <n v="14.79"/>
  </r>
  <r>
    <x v="9"/>
    <x v="2"/>
    <n v="661.38"/>
    <n v="696.33"/>
    <x v="26"/>
    <x v="24"/>
    <n v="76.05"/>
    <n v="9.17"/>
    <n v="62"/>
    <n v="9.74"/>
  </r>
  <r>
    <x v="10"/>
    <x v="2"/>
    <n v="500.47"/>
    <n v="423.91"/>
    <x v="27"/>
    <x v="13"/>
    <n v="80.77"/>
    <n v="10.24"/>
    <n v="102"/>
    <n v="25.21"/>
  </r>
  <r>
    <x v="11"/>
    <x v="2"/>
    <n v="567.36"/>
    <n v="449.24"/>
    <x v="28"/>
    <x v="25"/>
    <n v="90.87"/>
    <n v="11.81"/>
    <n v="120"/>
    <n v="5.1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n v="515.82000000000005"/>
    <n v="422.49"/>
    <n v="130"/>
    <n v="26"/>
    <x v="0"/>
    <n v="4.76"/>
    <n v="82"/>
    <n v="20.22"/>
  </r>
  <r>
    <x v="1"/>
    <x v="0"/>
    <n v="774.56"/>
    <n v="701.67"/>
    <n v="170"/>
    <n v="53"/>
    <x v="1"/>
    <n v="2.73"/>
    <n v="87"/>
    <n v="28.94"/>
  </r>
  <r>
    <x v="2"/>
    <x v="0"/>
    <n v="751.88"/>
    <n v="631.48"/>
    <n v="144"/>
    <n v="49"/>
    <x v="2"/>
    <n v="2.89"/>
    <n v="60"/>
    <n v="13.2"/>
  </r>
  <r>
    <x v="3"/>
    <x v="0"/>
    <n v="787.55"/>
    <n v="929.2"/>
    <n v="196"/>
    <n v="59"/>
    <x v="3"/>
    <n v="10.77"/>
    <n v="114"/>
    <n v="29.68"/>
  </r>
  <r>
    <x v="4"/>
    <x v="0"/>
    <n v="723.15"/>
    <n v="718.94"/>
    <n v="183"/>
    <n v="56"/>
    <x v="4"/>
    <n v="10.85"/>
    <n v="98"/>
    <n v="15.93"/>
  </r>
  <r>
    <x v="5"/>
    <x v="0"/>
    <n v="500.13"/>
    <n v="479.52"/>
    <n v="148"/>
    <n v="29"/>
    <x v="5"/>
    <n v="8.83"/>
    <n v="35"/>
    <n v="22.31"/>
  </r>
  <r>
    <x v="6"/>
    <x v="0"/>
    <n v="640"/>
    <n v="695.99"/>
    <n v="94"/>
    <n v="47"/>
    <x v="6"/>
    <n v="10.61"/>
    <n v="107"/>
    <n v="12.66"/>
  </r>
  <r>
    <x v="7"/>
    <x v="0"/>
    <n v="588.21"/>
    <n v="627.41999999999996"/>
    <n v="101"/>
    <n v="57"/>
    <x v="7"/>
    <n v="10.02"/>
    <n v="117"/>
    <n v="28.4"/>
  </r>
  <r>
    <x v="8"/>
    <x v="0"/>
    <n v="513.58000000000004"/>
    <n v="484.94"/>
    <n v="190"/>
    <n v="43"/>
    <x v="8"/>
    <n v="6.85"/>
    <n v="105"/>
    <n v="16.440000000000001"/>
  </r>
  <r>
    <x v="9"/>
    <x v="0"/>
    <n v="573.64"/>
    <n v="575.97"/>
    <n v="187"/>
    <n v="58"/>
    <x v="9"/>
    <n v="2.4900000000000002"/>
    <n v="30"/>
    <n v="8.2799999999999994"/>
  </r>
  <r>
    <x v="10"/>
    <x v="0"/>
    <n v="795.22"/>
    <n v="888.69"/>
    <n v="143"/>
    <n v="24"/>
    <x v="10"/>
    <n v="2.58"/>
    <n v="109"/>
    <n v="12.82"/>
  </r>
  <r>
    <x v="11"/>
    <x v="0"/>
    <n v="688.12"/>
    <n v="725.45"/>
    <n v="96"/>
    <n v="20"/>
    <x v="11"/>
    <n v="11.55"/>
    <n v="88"/>
    <n v="8.9700000000000006"/>
  </r>
  <r>
    <x v="0"/>
    <x v="1"/>
    <n v="766.04"/>
    <n v="617.34"/>
    <n v="190"/>
    <n v="43"/>
    <x v="12"/>
    <n v="7.72"/>
    <n v="111"/>
    <n v="11.85"/>
  </r>
  <r>
    <x v="1"/>
    <x v="1"/>
    <n v="540.74"/>
    <n v="599.37"/>
    <n v="101"/>
    <n v="39"/>
    <x v="13"/>
    <n v="9.23"/>
    <n v="83"/>
    <n v="22.22"/>
  </r>
  <r>
    <x v="2"/>
    <x v="1"/>
    <n v="460.2"/>
    <n v="364.59"/>
    <n v="123"/>
    <n v="47"/>
    <x v="14"/>
    <n v="8.32"/>
    <n v="60"/>
    <n v="20.04"/>
  </r>
  <r>
    <x v="3"/>
    <x v="1"/>
    <n v="794.16"/>
    <n v="721.7"/>
    <n v="146"/>
    <n v="29"/>
    <x v="15"/>
    <n v="9.32"/>
    <n v="79"/>
    <n v="8.2100000000000009"/>
  </r>
  <r>
    <x v="4"/>
    <x v="1"/>
    <n v="496.23"/>
    <n v="492.41"/>
    <n v="115"/>
    <n v="20"/>
    <x v="16"/>
    <n v="8.43"/>
    <n v="70"/>
    <n v="12.83"/>
  </r>
  <r>
    <x v="5"/>
    <x v="1"/>
    <n v="742.05"/>
    <n v="809.22"/>
    <n v="187"/>
    <n v="38"/>
    <x v="17"/>
    <n v="4.74"/>
    <n v="50"/>
    <n v="6.53"/>
  </r>
  <r>
    <x v="6"/>
    <x v="1"/>
    <n v="753.66"/>
    <n v="744.73"/>
    <n v="104"/>
    <n v="42"/>
    <x v="18"/>
    <n v="4.8"/>
    <n v="31"/>
    <n v="24"/>
  </r>
  <r>
    <x v="7"/>
    <x v="1"/>
    <n v="698.25"/>
    <n v="590.41"/>
    <n v="190"/>
    <n v="35"/>
    <x v="19"/>
    <n v="7.15"/>
    <n v="104"/>
    <n v="20.99"/>
  </r>
  <r>
    <x v="8"/>
    <x v="1"/>
    <n v="752.79"/>
    <n v="770.59"/>
    <n v="139"/>
    <n v="21"/>
    <x v="20"/>
    <n v="4.7"/>
    <n v="68"/>
    <n v="28.2"/>
  </r>
  <r>
    <x v="9"/>
    <x v="1"/>
    <n v="480.88"/>
    <n v="365.86"/>
    <n v="159"/>
    <n v="20"/>
    <x v="21"/>
    <n v="2.96"/>
    <n v="101"/>
    <n v="9.35"/>
  </r>
  <r>
    <x v="10"/>
    <x v="1"/>
    <n v="671.07"/>
    <n v="715.48"/>
    <n v="110"/>
    <n v="28"/>
    <x v="22"/>
    <n v="6.89"/>
    <n v="110"/>
    <n v="21.08"/>
  </r>
  <r>
    <x v="11"/>
    <x v="1"/>
    <n v="595.80999999999995"/>
    <n v="541.92999999999995"/>
    <n v="112"/>
    <n v="48"/>
    <x v="23"/>
    <n v="6.38"/>
    <n v="86"/>
    <n v="13.92"/>
  </r>
  <r>
    <x v="0"/>
    <x v="2"/>
    <n v="778.81"/>
    <n v="702.41"/>
    <n v="119"/>
    <n v="55"/>
    <x v="24"/>
    <n v="4.88"/>
    <n v="42"/>
    <n v="9.49"/>
  </r>
  <r>
    <x v="1"/>
    <x v="2"/>
    <n v="555.85"/>
    <n v="523.94000000000005"/>
    <n v="123"/>
    <n v="35"/>
    <x v="25"/>
    <n v="9.99"/>
    <n v="103"/>
    <n v="23.62"/>
  </r>
  <r>
    <x v="2"/>
    <x v="2"/>
    <n v="451.01"/>
    <n v="392.3"/>
    <n v="139"/>
    <n v="23"/>
    <x v="26"/>
    <n v="11.62"/>
    <n v="74"/>
    <n v="6.47"/>
  </r>
  <r>
    <x v="3"/>
    <x v="2"/>
    <n v="656.67"/>
    <n v="553.88"/>
    <n v="112"/>
    <n v="34"/>
    <x v="27"/>
    <n v="7.69"/>
    <n v="85"/>
    <n v="8.94"/>
  </r>
  <r>
    <x v="4"/>
    <x v="2"/>
    <n v="647.49"/>
    <n v="701.48"/>
    <n v="158"/>
    <n v="41"/>
    <x v="28"/>
    <n v="10.92"/>
    <n v="87"/>
    <n v="16.829999999999998"/>
  </r>
  <r>
    <x v="5"/>
    <x v="2"/>
    <n v="486.09"/>
    <n v="558.05999999999995"/>
    <n v="152"/>
    <n v="24"/>
    <x v="29"/>
    <n v="8.0299999999999994"/>
    <n v="107"/>
    <n v="26.61"/>
  </r>
  <r>
    <x v="6"/>
    <x v="2"/>
    <n v="488.42"/>
    <n v="568.29"/>
    <n v="168"/>
    <n v="58"/>
    <x v="30"/>
    <n v="11.86"/>
    <n v="74"/>
    <n v="19.989999999999998"/>
  </r>
  <r>
    <x v="7"/>
    <x v="2"/>
    <n v="626.94000000000005"/>
    <n v="692.38"/>
    <n v="120"/>
    <n v="49"/>
    <x v="31"/>
    <n v="2.88"/>
    <n v="66"/>
    <n v="25.05"/>
  </r>
  <r>
    <x v="8"/>
    <x v="2"/>
    <n v="433.71"/>
    <n v="469.59"/>
    <n v="133"/>
    <n v="31"/>
    <x v="32"/>
    <n v="2.34"/>
    <n v="120"/>
    <n v="14.79"/>
  </r>
  <r>
    <x v="9"/>
    <x v="2"/>
    <n v="661.38"/>
    <n v="696.33"/>
    <n v="156"/>
    <n v="25"/>
    <x v="33"/>
    <n v="9.17"/>
    <n v="62"/>
    <n v="9.74"/>
  </r>
  <r>
    <x v="10"/>
    <x v="2"/>
    <n v="500.47"/>
    <n v="423.91"/>
    <n v="114"/>
    <n v="38"/>
    <x v="34"/>
    <n v="10.24"/>
    <n v="102"/>
    <n v="25.21"/>
  </r>
  <r>
    <x v="11"/>
    <x v="2"/>
    <n v="567.36"/>
    <n v="449.24"/>
    <n v="98"/>
    <n v="30"/>
    <x v="35"/>
    <n v="11.81"/>
    <n v="120"/>
    <n v="5.1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73.8"/>
    <x v="0"/>
    <x v="0"/>
  </r>
  <r>
    <n v="6.55"/>
    <x v="0"/>
    <x v="1"/>
  </r>
  <r>
    <n v="47.65"/>
    <x v="1"/>
    <x v="2"/>
  </r>
  <r>
    <n v="7.33"/>
    <x v="2"/>
    <x v="2"/>
  </r>
  <r>
    <n v="58.02"/>
    <x v="2"/>
    <x v="2"/>
  </r>
  <r>
    <n v="25.12"/>
    <x v="0"/>
    <x v="0"/>
  </r>
  <r>
    <n v="80.930000000000007"/>
    <x v="2"/>
    <x v="0"/>
  </r>
  <r>
    <n v="82.82"/>
    <x v="2"/>
    <x v="0"/>
  </r>
  <r>
    <n v="66.27"/>
    <x v="2"/>
    <x v="2"/>
  </r>
  <r>
    <n v="62.07"/>
    <x v="0"/>
    <x v="2"/>
  </r>
  <r>
    <n v="33.270000000000003"/>
    <x v="2"/>
    <x v="2"/>
  </r>
  <r>
    <n v="48.96"/>
    <x v="2"/>
    <x v="0"/>
  </r>
  <r>
    <n v="69.53"/>
    <x v="1"/>
    <x v="2"/>
  </r>
  <r>
    <n v="85.65"/>
    <x v="2"/>
    <x v="0"/>
  </r>
  <r>
    <n v="89.29"/>
    <x v="1"/>
    <x v="0"/>
  </r>
  <r>
    <n v="24.81"/>
    <x v="0"/>
    <x v="3"/>
  </r>
  <r>
    <n v="85.93"/>
    <x v="0"/>
    <x v="2"/>
  </r>
  <r>
    <n v="53.56"/>
    <x v="0"/>
    <x v="2"/>
  </r>
  <r>
    <n v="37.19"/>
    <x v="0"/>
    <x v="0"/>
  </r>
  <r>
    <n v="75.56"/>
    <x v="1"/>
    <x v="3"/>
  </r>
  <r>
    <n v="68.150000000000006"/>
    <x v="2"/>
    <x v="0"/>
  </r>
  <r>
    <n v="70.010000000000005"/>
    <x v="1"/>
    <x v="0"/>
  </r>
  <r>
    <n v="83.66"/>
    <x v="1"/>
    <x v="1"/>
  </r>
  <r>
    <n v="48.94"/>
    <x v="1"/>
    <x v="0"/>
  </r>
  <r>
    <n v="12.57"/>
    <x v="1"/>
    <x v="2"/>
  </r>
  <r>
    <n v="13.03"/>
    <x v="0"/>
    <x v="2"/>
  </r>
  <r>
    <n v="67.02"/>
    <x v="2"/>
    <x v="1"/>
  </r>
  <r>
    <n v="62.13"/>
    <x v="0"/>
    <x v="0"/>
  </r>
  <r>
    <n v="20.25"/>
    <x v="0"/>
    <x v="2"/>
  </r>
  <r>
    <n v="22.35"/>
    <x v="1"/>
    <x v="2"/>
  </r>
  <r>
    <n v="47.99"/>
    <x v="0"/>
    <x v="0"/>
  </r>
  <r>
    <n v="19.41"/>
    <x v="1"/>
    <x v="3"/>
  </r>
  <r>
    <n v="83.59"/>
    <x v="2"/>
    <x v="0"/>
  </r>
  <r>
    <n v="56.99"/>
    <x v="0"/>
    <x v="0"/>
  </r>
  <r>
    <n v="27.99"/>
    <x v="1"/>
    <x v="0"/>
  </r>
  <r>
    <n v="82.86"/>
    <x v="0"/>
    <x v="0"/>
  </r>
  <r>
    <n v="92.17"/>
    <x v="0"/>
    <x v="0"/>
  </r>
  <r>
    <n v="82.07"/>
    <x v="1"/>
    <x v="0"/>
  </r>
  <r>
    <n v="15.09"/>
    <x v="2"/>
    <x v="1"/>
  </r>
  <r>
    <n v="51.83"/>
    <x v="2"/>
    <x v="1"/>
  </r>
  <r>
    <n v="35.799999999999997"/>
    <x v="2"/>
    <x v="2"/>
  </r>
  <r>
    <n v="22.48"/>
    <x v="2"/>
    <x v="1"/>
  </r>
  <r>
    <n v="19.329999999999998"/>
    <x v="2"/>
    <x v="2"/>
  </r>
  <r>
    <n v="50.09"/>
    <x v="1"/>
    <x v="0"/>
  </r>
  <r>
    <n v="29.77"/>
    <x v="0"/>
    <x v="2"/>
  </r>
  <r>
    <n v="40.090000000000003"/>
    <x v="1"/>
    <x v="3"/>
  </r>
  <r>
    <n v="50.41"/>
    <x v="2"/>
    <x v="0"/>
  </r>
  <r>
    <n v="63.21"/>
    <x v="1"/>
    <x v="1"/>
  </r>
  <r>
    <n v="76.260000000000005"/>
    <x v="1"/>
    <x v="3"/>
  </r>
  <r>
    <n v="99.08"/>
    <x v="1"/>
    <x v="0"/>
  </r>
  <r>
    <n v="31.93"/>
    <x v="1"/>
    <x v="0"/>
  </r>
  <r>
    <n v="67.97"/>
    <x v="2"/>
    <x v="3"/>
  </r>
  <r>
    <n v="35.17"/>
    <x v="0"/>
    <x v="1"/>
  </r>
  <r>
    <n v="54.3"/>
    <x v="1"/>
    <x v="3"/>
  </r>
  <r>
    <n v="10.67"/>
    <x v="2"/>
    <x v="1"/>
  </r>
  <r>
    <n v="29.45"/>
    <x v="1"/>
    <x v="1"/>
  </r>
  <r>
    <n v="43.28"/>
    <x v="0"/>
    <x v="0"/>
  </r>
  <r>
    <n v="70.63"/>
    <x v="2"/>
    <x v="1"/>
  </r>
  <r>
    <n v="37.06"/>
    <x v="1"/>
    <x v="0"/>
  </r>
  <r>
    <n v="26.39"/>
    <x v="1"/>
    <x v="2"/>
  </r>
  <r>
    <n v="28"/>
    <x v="1"/>
    <x v="1"/>
  </r>
  <r>
    <n v="86.85"/>
    <x v="0"/>
    <x v="1"/>
  </r>
  <r>
    <n v="50.15"/>
    <x v="0"/>
    <x v="0"/>
  </r>
  <r>
    <n v="44.51"/>
    <x v="0"/>
    <x v="3"/>
  </r>
  <r>
    <n v="37.409999999999997"/>
    <x v="2"/>
    <x v="1"/>
  </r>
  <r>
    <n v="85.91"/>
    <x v="1"/>
    <x v="0"/>
  </r>
  <r>
    <n v="86.78"/>
    <x v="0"/>
    <x v="1"/>
  </r>
  <r>
    <n v="42.67"/>
    <x v="0"/>
    <x v="1"/>
  </r>
  <r>
    <n v="31.25"/>
    <x v="2"/>
    <x v="1"/>
  </r>
  <r>
    <n v="59.71"/>
    <x v="2"/>
    <x v="0"/>
  </r>
  <r>
    <n v="90.78"/>
    <x v="1"/>
    <x v="0"/>
  </r>
  <r>
    <n v="72.14"/>
    <x v="1"/>
    <x v="2"/>
  </r>
  <r>
    <n v="38.83"/>
    <x v="0"/>
    <x v="2"/>
  </r>
  <r>
    <n v="58.71"/>
    <x v="0"/>
    <x v="1"/>
  </r>
  <r>
    <n v="6.16"/>
    <x v="1"/>
    <x v="3"/>
  </r>
  <r>
    <n v="58.47"/>
    <x v="1"/>
    <x v="0"/>
  </r>
  <r>
    <n v="36.700000000000003"/>
    <x v="2"/>
    <x v="3"/>
  </r>
  <r>
    <n v="80.02"/>
    <x v="2"/>
    <x v="3"/>
  </r>
  <r>
    <n v="98.89"/>
    <x v="0"/>
    <x v="3"/>
  </r>
  <r>
    <n v="89.2"/>
    <x v="2"/>
    <x v="2"/>
  </r>
  <r>
    <n v="98.15"/>
    <x v="2"/>
    <x v="2"/>
  </r>
  <r>
    <n v="33.61"/>
    <x v="1"/>
    <x v="0"/>
  </r>
  <r>
    <n v="18.62"/>
    <x v="0"/>
    <x v="0"/>
  </r>
  <r>
    <n v="90.47"/>
    <x v="0"/>
    <x v="2"/>
  </r>
  <r>
    <n v="61.77"/>
    <x v="0"/>
    <x v="1"/>
  </r>
  <r>
    <n v="44.3"/>
    <x v="0"/>
    <x v="2"/>
  </r>
  <r>
    <m/>
    <x v="2"/>
    <x v="3"/>
  </r>
  <r>
    <n v="9.25"/>
    <x v="1"/>
    <x v="0"/>
  </r>
  <r>
    <n v="11.53"/>
    <x v="2"/>
    <x v="0"/>
  </r>
  <r>
    <n v="67.709999999999994"/>
    <x v="2"/>
    <x v="0"/>
  </r>
  <r>
    <n v="65.319999999999993"/>
    <x v="1"/>
    <x v="3"/>
  </r>
  <r>
    <m/>
    <x v="2"/>
    <x v="3"/>
  </r>
  <r>
    <n v="58.29"/>
    <x v="2"/>
    <x v="0"/>
  </r>
  <r>
    <n v="42.3"/>
    <x v="2"/>
    <x v="1"/>
  </r>
  <r>
    <n v="59.18"/>
    <x v="1"/>
    <x v="3"/>
  </r>
  <r>
    <n v="21.51"/>
    <x v="2"/>
    <x v="2"/>
  </r>
  <r>
    <n v="99.93"/>
    <x v="1"/>
    <x v="0"/>
  </r>
  <r>
    <n v="77.17"/>
    <x v="0"/>
    <x v="1"/>
  </r>
  <r>
    <n v="78.430000000000007"/>
    <x v="2"/>
    <x v="1"/>
  </r>
  <r>
    <n v="87.18"/>
    <x v="2"/>
    <x v="0"/>
  </r>
  <r>
    <n v="75.73"/>
    <x v="2"/>
    <x v="2"/>
  </r>
  <r>
    <n v="15.41"/>
    <x v="0"/>
    <x v="3"/>
  </r>
  <r>
    <n v="92.33"/>
    <x v="2"/>
    <x v="0"/>
  </r>
  <r>
    <n v="90.12"/>
    <x v="0"/>
    <x v="0"/>
  </r>
  <r>
    <n v="54.21"/>
    <x v="1"/>
    <x v="3"/>
  </r>
  <r>
    <n v="59.66"/>
    <x v="2"/>
    <x v="1"/>
  </r>
  <r>
    <n v="94.19"/>
    <x v="2"/>
    <x v="1"/>
  </r>
  <r>
    <n v="52.45"/>
    <x v="0"/>
    <x v="0"/>
  </r>
  <r>
    <n v="8.73"/>
    <x v="0"/>
    <x v="0"/>
  </r>
  <r>
    <n v="13.59"/>
    <x v="2"/>
    <x v="1"/>
  </r>
  <r>
    <n v="85.38"/>
    <x v="2"/>
    <x v="0"/>
  </r>
  <r>
    <n v="5.82"/>
    <x v="0"/>
    <x v="0"/>
  </r>
  <r>
    <n v="78.349999999999994"/>
    <x v="0"/>
    <x v="1"/>
  </r>
  <r>
    <n v="62.74"/>
    <x v="2"/>
    <x v="1"/>
  </r>
  <r>
    <n v="64.75"/>
    <x v="1"/>
    <x v="0"/>
  </r>
  <r>
    <n v="78.89"/>
    <x v="0"/>
    <x v="0"/>
  </r>
  <r>
    <n v="42.08"/>
    <x v="1"/>
    <x v="0"/>
  </r>
  <r>
    <n v="17.75"/>
    <x v="2"/>
    <x v="0"/>
  </r>
  <r>
    <n v="75.459999999999994"/>
    <x v="1"/>
    <x v="3"/>
  </r>
  <r>
    <n v="24.14"/>
    <x v="2"/>
    <x v="0"/>
  </r>
  <r>
    <n v="98.55"/>
    <x v="2"/>
    <x v="0"/>
  </r>
  <r>
    <n v="28.06"/>
    <x v="0"/>
    <x v="0"/>
  </r>
  <r>
    <n v="56.09"/>
    <x v="2"/>
    <x v="1"/>
  </r>
  <r>
    <n v="95.94"/>
    <x v="0"/>
    <x v="0"/>
  </r>
  <r>
    <n v="78.94"/>
    <x v="1"/>
    <x v="3"/>
  </r>
  <r>
    <n v="93.69"/>
    <x v="0"/>
    <x v="2"/>
  </r>
  <r>
    <n v="28.79"/>
    <x v="1"/>
    <x v="0"/>
  </r>
  <r>
    <n v="7.47"/>
    <x v="1"/>
    <x v="1"/>
  </r>
  <r>
    <n v="56.45"/>
    <x v="2"/>
    <x v="0"/>
  </r>
  <r>
    <n v="91.92"/>
    <x v="0"/>
    <x v="0"/>
  </r>
  <r>
    <n v="33.590000000000003"/>
    <x v="1"/>
    <x v="0"/>
  </r>
  <r>
    <n v="79.62"/>
    <x v="2"/>
    <x v="0"/>
  </r>
  <r>
    <n v="6.42"/>
    <x v="0"/>
    <x v="0"/>
  </r>
  <r>
    <n v="39.01"/>
    <x v="0"/>
    <x v="0"/>
  </r>
  <r>
    <n v="90.53"/>
    <x v="1"/>
    <x v="0"/>
  </r>
  <r>
    <n v="31.81"/>
    <x v="0"/>
    <x v="3"/>
  </r>
  <r>
    <n v="86.01"/>
    <x v="2"/>
    <x v="3"/>
  </r>
  <r>
    <m/>
    <x v="2"/>
    <x v="0"/>
  </r>
  <r>
    <n v="48.59"/>
    <x v="1"/>
    <x v="0"/>
  </r>
  <r>
    <n v="44.6"/>
    <x v="0"/>
    <x v="2"/>
  </r>
  <r>
    <n v="3.13"/>
    <x v="1"/>
    <x v="1"/>
  </r>
  <r>
    <n v="88.28"/>
    <x v="2"/>
    <x v="2"/>
  </r>
  <r>
    <n v="19.72"/>
    <x v="2"/>
    <x v="2"/>
  </r>
  <r>
    <n v="51.35"/>
    <x v="1"/>
    <x v="0"/>
  </r>
  <r>
    <n v="40.69"/>
    <x v="2"/>
    <x v="0"/>
  </r>
  <r>
    <n v="14.3"/>
    <x v="1"/>
    <x v="0"/>
  </r>
  <r>
    <n v="18.78"/>
    <x v="1"/>
    <x v="0"/>
  </r>
  <r>
    <n v="55.06"/>
    <x v="1"/>
    <x v="1"/>
  </r>
  <r>
    <n v="82.41"/>
    <x v="0"/>
    <x v="1"/>
  </r>
  <r>
    <n v="52.07"/>
    <x v="1"/>
    <x v="0"/>
  </r>
  <r>
    <n v="38.1"/>
    <x v="1"/>
    <x v="1"/>
  </r>
  <r>
    <n v="3.3"/>
    <x v="2"/>
    <x v="1"/>
  </r>
  <r>
    <n v="33.56"/>
    <x v="1"/>
    <x v="1"/>
  </r>
  <r>
    <n v="91.22"/>
    <x v="1"/>
    <x v="0"/>
  </r>
  <r>
    <n v="13.78"/>
    <x v="1"/>
    <x v="2"/>
  </r>
  <r>
    <n v="50.75"/>
    <x v="1"/>
    <x v="0"/>
  </r>
  <r>
    <n v="4.87"/>
    <x v="2"/>
    <x v="0"/>
  </r>
  <r>
    <n v="10.46"/>
    <x v="2"/>
    <x v="1"/>
  </r>
  <r>
    <n v="13"/>
    <x v="2"/>
    <x v="0"/>
  </r>
  <r>
    <n v="40.53"/>
    <x v="2"/>
    <x v="1"/>
  </r>
  <r>
    <n v="84.31"/>
    <x v="0"/>
    <x v="0"/>
  </r>
  <r>
    <n v="18.62"/>
    <x v="0"/>
    <x v="1"/>
  </r>
  <r>
    <m/>
    <x v="0"/>
    <x v="3"/>
  </r>
  <r>
    <n v="7.25"/>
    <x v="2"/>
    <x v="0"/>
  </r>
  <r>
    <n v="93.95"/>
    <x v="0"/>
    <x v="0"/>
  </r>
  <r>
    <n v="7.67"/>
    <x v="1"/>
    <x v="0"/>
  </r>
  <r>
    <n v="63.9"/>
    <x v="1"/>
    <x v="3"/>
  </r>
  <r>
    <n v="70.760000000000005"/>
    <x v="2"/>
    <x v="2"/>
  </r>
  <r>
    <n v="38.200000000000003"/>
    <x v="1"/>
    <x v="2"/>
  </r>
  <r>
    <n v="84.85"/>
    <x v="1"/>
    <x v="0"/>
  </r>
  <r>
    <n v="63.8"/>
    <x v="1"/>
    <x v="2"/>
  </r>
  <r>
    <n v="60.98"/>
    <x v="1"/>
    <x v="0"/>
  </r>
  <r>
    <n v="2.96"/>
    <x v="0"/>
    <x v="0"/>
  </r>
  <r>
    <n v="48.6"/>
    <x v="2"/>
    <x v="0"/>
  </r>
  <r>
    <n v="39.020000000000003"/>
    <x v="0"/>
    <x v="0"/>
  </r>
  <r>
    <n v="63.86"/>
    <x v="0"/>
    <x v="2"/>
  </r>
  <r>
    <n v="46.09"/>
    <x v="2"/>
    <x v="0"/>
  </r>
  <r>
    <n v="87.72"/>
    <x v="1"/>
    <x v="1"/>
  </r>
  <r>
    <n v="77.89"/>
    <x v="2"/>
    <x v="0"/>
  </r>
  <r>
    <n v="73.569999999999993"/>
    <x v="0"/>
    <x v="2"/>
  </r>
  <r>
    <n v="81.11"/>
    <x v="1"/>
    <x v="0"/>
  </r>
  <r>
    <m/>
    <x v="0"/>
    <x v="0"/>
  </r>
  <r>
    <n v="60.83"/>
    <x v="0"/>
    <x v="3"/>
  </r>
  <r>
    <n v="40.78"/>
    <x v="2"/>
    <x v="3"/>
  </r>
  <r>
    <n v="1.31"/>
    <x v="1"/>
    <x v="1"/>
  </r>
  <r>
    <n v="43.36"/>
    <x v="0"/>
    <x v="3"/>
  </r>
  <r>
    <n v="79.89"/>
    <x v="0"/>
    <x v="0"/>
  </r>
  <r>
    <n v="3.89"/>
    <x v="2"/>
    <x v="1"/>
  </r>
  <r>
    <n v="49.7"/>
    <x v="2"/>
    <x v="0"/>
  </r>
  <r>
    <n v="29.81"/>
    <x v="1"/>
    <x v="0"/>
  </r>
  <r>
    <n v="54.02"/>
    <x v="2"/>
    <x v="0"/>
  </r>
  <r>
    <n v="46.12"/>
    <x v="2"/>
    <x v="3"/>
  </r>
  <r>
    <n v="50.01"/>
    <x v="1"/>
    <x v="1"/>
  </r>
  <r>
    <n v="39.79"/>
    <x v="2"/>
    <x v="0"/>
  </r>
  <r>
    <n v="28.95"/>
    <x v="0"/>
    <x v="0"/>
  </r>
  <r>
    <n v="29.82"/>
    <x v="0"/>
    <x v="1"/>
  </r>
  <r>
    <n v="36.200000000000003"/>
    <x v="1"/>
    <x v="0"/>
  </r>
  <r>
    <n v="60.02"/>
    <x v="2"/>
    <x v="0"/>
  </r>
  <r>
    <n v="90.94"/>
    <x v="2"/>
    <x v="1"/>
  </r>
  <r>
    <n v="10.84"/>
    <x v="1"/>
    <x v="0"/>
  </r>
  <r>
    <n v="18.89"/>
    <x v="1"/>
    <x v="0"/>
  </r>
  <r>
    <n v="51.11"/>
    <x v="1"/>
    <x v="3"/>
  </r>
  <r>
    <n v="49.55"/>
    <x v="2"/>
    <x v="2"/>
  </r>
  <r>
    <n v="55.65"/>
    <x v="2"/>
    <x v="0"/>
  </r>
  <r>
    <n v="43.11"/>
    <x v="2"/>
    <x v="1"/>
  </r>
  <r>
    <n v="38.520000000000003"/>
    <x v="0"/>
    <x v="1"/>
  </r>
  <r>
    <n v="28.09"/>
    <x v="1"/>
    <x v="2"/>
  </r>
  <r>
    <n v="70.349999999999994"/>
    <x v="0"/>
    <x v="3"/>
  </r>
  <r>
    <n v="48.21"/>
    <x v="0"/>
    <x v="2"/>
  </r>
  <r>
    <n v="42.41"/>
    <x v="2"/>
    <x v="3"/>
  </r>
  <r>
    <n v="94.8"/>
    <x v="1"/>
    <x v="0"/>
  </r>
  <r>
    <n v="51.36"/>
    <x v="2"/>
    <x v="0"/>
  </r>
  <r>
    <n v="25.18"/>
    <x v="0"/>
    <x v="0"/>
  </r>
  <r>
    <n v="51.85"/>
    <x v="1"/>
    <x v="3"/>
  </r>
  <r>
    <n v="30.06"/>
    <x v="0"/>
    <x v="1"/>
  </r>
  <r>
    <n v="61.94"/>
    <x v="1"/>
    <x v="3"/>
  </r>
  <r>
    <n v="1.68"/>
    <x v="0"/>
    <x v="3"/>
  </r>
  <r>
    <n v="74.959999999999994"/>
    <x v="0"/>
    <x v="2"/>
  </r>
  <r>
    <n v="20.7"/>
    <x v="2"/>
    <x v="0"/>
  </r>
  <r>
    <n v="84.46"/>
    <x v="2"/>
    <x v="2"/>
  </r>
  <r>
    <n v="1.79"/>
    <x v="2"/>
    <x v="0"/>
  </r>
  <r>
    <n v="20.64"/>
    <x v="0"/>
    <x v="2"/>
  </r>
  <r>
    <n v="28.11"/>
    <x v="1"/>
    <x v="0"/>
  </r>
  <r>
    <n v="7.07"/>
    <x v="0"/>
    <x v="3"/>
  </r>
  <r>
    <n v="47.73"/>
    <x v="0"/>
    <x v="3"/>
  </r>
  <r>
    <n v="81.19"/>
    <x v="2"/>
    <x v="2"/>
  </r>
  <r>
    <n v="81.92"/>
    <x v="2"/>
    <x v="3"/>
  </r>
  <r>
    <n v="42.4"/>
    <x v="1"/>
    <x v="3"/>
  </r>
  <r>
    <n v="17.53"/>
    <x v="1"/>
    <x v="1"/>
  </r>
  <r>
    <n v="56.69"/>
    <x v="0"/>
    <x v="0"/>
  </r>
  <r>
    <n v="85.4"/>
    <x v="0"/>
    <x v="0"/>
  </r>
  <r>
    <n v="64.599999999999994"/>
    <x v="1"/>
    <x v="0"/>
  </r>
  <r>
    <n v="33.14"/>
    <x v="0"/>
    <x v="2"/>
  </r>
  <r>
    <n v="69.12"/>
    <x v="2"/>
    <x v="0"/>
  </r>
  <r>
    <n v="73.25"/>
    <x v="1"/>
    <x v="0"/>
  </r>
  <r>
    <n v="17.13"/>
    <x v="0"/>
    <x v="0"/>
  </r>
  <r>
    <n v="60.73"/>
    <x v="1"/>
    <x v="2"/>
  </r>
  <r>
    <n v="82.01"/>
    <x v="2"/>
    <x v="3"/>
  </r>
  <r>
    <n v="11.18"/>
    <x v="1"/>
    <x v="2"/>
  </r>
  <r>
    <n v="68.989999999999995"/>
    <x v="0"/>
    <x v="0"/>
  </r>
  <r>
    <n v="18.63"/>
    <x v="1"/>
    <x v="0"/>
  </r>
  <r>
    <n v="78"/>
    <x v="1"/>
    <x v="0"/>
  </r>
  <r>
    <n v="49.93"/>
    <x v="0"/>
    <x v="1"/>
  </r>
  <r>
    <m/>
    <x v="0"/>
    <x v="2"/>
  </r>
  <r>
    <n v="92.17"/>
    <x v="1"/>
    <x v="0"/>
  </r>
  <r>
    <n v="14.64"/>
    <x v="2"/>
    <x v="3"/>
  </r>
  <r>
    <n v="37.159999999999997"/>
    <x v="1"/>
    <x v="2"/>
  </r>
  <r>
    <n v="44.95"/>
    <x v="0"/>
    <x v="0"/>
  </r>
  <r>
    <n v="92"/>
    <x v="0"/>
    <x v="0"/>
  </r>
  <r>
    <n v="82.43"/>
    <x v="1"/>
    <x v="3"/>
  </r>
  <r>
    <n v="11.34"/>
    <x v="1"/>
    <x v="2"/>
  </r>
  <r>
    <n v="92.99"/>
    <x v="2"/>
    <x v="0"/>
  </r>
  <r>
    <n v="32.130000000000003"/>
    <x v="1"/>
    <x v="0"/>
  </r>
  <r>
    <n v="29.72"/>
    <x v="1"/>
    <x v="2"/>
  </r>
  <r>
    <n v="78.75"/>
    <x v="0"/>
    <x v="1"/>
  </r>
  <r>
    <n v="99.45"/>
    <x v="2"/>
    <x v="0"/>
  </r>
  <r>
    <n v="9.83"/>
    <x v="0"/>
    <x v="0"/>
  </r>
  <r>
    <n v="13.77"/>
    <x v="2"/>
    <x v="1"/>
  </r>
  <r>
    <n v="74.36"/>
    <x v="1"/>
    <x v="0"/>
  </r>
  <r>
    <n v="64.61"/>
    <x v="0"/>
    <x v="0"/>
  </r>
  <r>
    <n v="46"/>
    <x v="0"/>
    <x v="0"/>
  </r>
  <r>
    <n v="21.94"/>
    <x v="1"/>
    <x v="0"/>
  </r>
  <r>
    <n v="89.41"/>
    <x v="2"/>
    <x v="3"/>
  </r>
  <r>
    <n v="57.46"/>
    <x v="2"/>
    <x v="1"/>
  </r>
  <r>
    <n v="93.45"/>
    <x v="0"/>
    <x v="0"/>
  </r>
  <r>
    <n v="74.83"/>
    <x v="1"/>
    <x v="3"/>
  </r>
  <r>
    <n v="89.77"/>
    <x v="0"/>
    <x v="0"/>
  </r>
  <r>
    <n v="37.94"/>
    <x v="0"/>
    <x v="1"/>
  </r>
  <r>
    <n v="2.63"/>
    <x v="2"/>
    <x v="1"/>
  </r>
  <r>
    <n v="77.91"/>
    <x v="1"/>
    <x v="0"/>
  </r>
  <r>
    <n v="27.49"/>
    <x v="0"/>
    <x v="0"/>
  </r>
  <r>
    <n v="17.87"/>
    <x v="0"/>
    <x v="0"/>
  </r>
  <r>
    <n v="52.21"/>
    <x v="0"/>
    <x v="1"/>
  </r>
  <r>
    <n v="10.23"/>
    <x v="1"/>
    <x v="0"/>
  </r>
  <r>
    <n v="65.599999999999994"/>
    <x v="1"/>
    <x v="0"/>
  </r>
  <r>
    <n v="13.15"/>
    <x v="2"/>
    <x v="3"/>
  </r>
  <r>
    <n v="42.57"/>
    <x v="2"/>
    <x v="3"/>
  </r>
  <r>
    <n v="48.91"/>
    <x v="0"/>
    <x v="2"/>
  </r>
  <r>
    <n v="89.96"/>
    <x v="1"/>
    <x v="3"/>
  </r>
  <r>
    <n v="44.17"/>
    <x v="0"/>
    <x v="0"/>
  </r>
  <r>
    <n v="60.04"/>
    <x v="0"/>
    <x v="2"/>
  </r>
  <r>
    <n v="41.57"/>
    <x v="2"/>
    <x v="0"/>
  </r>
  <r>
    <n v="37.79"/>
    <x v="2"/>
    <x v="2"/>
  </r>
  <r>
    <n v="53.2"/>
    <x v="1"/>
    <x v="1"/>
  </r>
  <r>
    <m/>
    <x v="0"/>
    <x v="0"/>
  </r>
  <r>
    <n v="84.32"/>
    <x v="1"/>
    <x v="1"/>
  </r>
  <r>
    <n v="40.630000000000003"/>
    <x v="0"/>
    <x v="1"/>
  </r>
  <r>
    <n v="23.18"/>
    <x v="1"/>
    <x v="2"/>
  </r>
  <r>
    <n v="26.71"/>
    <x v="1"/>
    <x v="3"/>
  </r>
  <r>
    <n v="75.55"/>
    <x v="1"/>
    <x v="0"/>
  </r>
  <r>
    <n v="23.36"/>
    <x v="0"/>
    <x v="1"/>
  </r>
  <r>
    <n v="19.600000000000001"/>
    <x v="0"/>
    <x v="3"/>
  </r>
  <r>
    <n v="97.53"/>
    <x v="0"/>
    <x v="3"/>
  </r>
  <r>
    <n v="87.74"/>
    <x v="0"/>
    <x v="0"/>
  </r>
  <r>
    <n v="15.91"/>
    <x v="1"/>
    <x v="0"/>
  </r>
  <r>
    <n v="53.43"/>
    <x v="0"/>
    <x v="2"/>
  </r>
  <r>
    <n v="28.27"/>
    <x v="1"/>
    <x v="2"/>
  </r>
  <r>
    <n v="29.51"/>
    <x v="2"/>
    <x v="1"/>
  </r>
  <r>
    <n v="47.99"/>
    <x v="2"/>
    <x v="1"/>
  </r>
  <r>
    <n v="82.07"/>
    <x v="1"/>
    <x v="2"/>
  </r>
  <r>
    <n v="98.99"/>
    <x v="0"/>
    <x v="3"/>
  </r>
  <r>
    <n v="68.89"/>
    <x v="0"/>
    <x v="3"/>
  </r>
  <r>
    <n v="20.190000000000001"/>
    <x v="1"/>
    <x v="0"/>
  </r>
  <r>
    <m/>
    <x v="1"/>
    <x v="0"/>
  </r>
  <r>
    <n v="62.76"/>
    <x v="0"/>
    <x v="0"/>
  </r>
  <r>
    <n v="35.869999999999997"/>
    <x v="0"/>
    <x v="1"/>
  </r>
  <r>
    <n v="29.79"/>
    <x v="1"/>
    <x v="0"/>
  </r>
  <r>
    <n v="68.650000000000006"/>
    <x v="1"/>
    <x v="0"/>
  </r>
  <r>
    <n v="44.75"/>
    <x v="2"/>
    <x v="0"/>
  </r>
  <r>
    <n v="90.78"/>
    <x v="2"/>
    <x v="3"/>
  </r>
  <r>
    <n v="9.3800000000000008"/>
    <x v="1"/>
    <x v="0"/>
  </r>
  <r>
    <n v="52.11"/>
    <x v="1"/>
    <x v="1"/>
  </r>
  <r>
    <n v="16.149999999999999"/>
    <x v="1"/>
    <x v="0"/>
  </r>
  <r>
    <n v="82.35"/>
    <x v="0"/>
    <x v="1"/>
  </r>
  <r>
    <n v="48.57"/>
    <x v="0"/>
    <x v="0"/>
  </r>
  <r>
    <n v="56.86"/>
    <x v="1"/>
    <x v="3"/>
  </r>
  <r>
    <n v="85.73"/>
    <x v="2"/>
    <x v="0"/>
  </r>
  <r>
    <n v="92.42"/>
    <x v="0"/>
    <x v="1"/>
  </r>
  <r>
    <n v="59.3"/>
    <x v="0"/>
    <x v="0"/>
  </r>
  <r>
    <n v="79.760000000000005"/>
    <x v="2"/>
    <x v="0"/>
  </r>
  <r>
    <n v="92.43"/>
    <x v="1"/>
    <x v="2"/>
  </r>
  <r>
    <n v="9.52"/>
    <x v="1"/>
    <x v="0"/>
  </r>
  <r>
    <n v="57.47"/>
    <x v="1"/>
    <x v="0"/>
  </r>
  <r>
    <n v="50.37"/>
    <x v="1"/>
    <x v="0"/>
  </r>
  <r>
    <n v="50.5"/>
    <x v="2"/>
    <x v="0"/>
  </r>
  <r>
    <n v="81.86"/>
    <x v="2"/>
    <x v="0"/>
  </r>
  <r>
    <n v="60.22"/>
    <x v="0"/>
    <x v="1"/>
  </r>
  <r>
    <n v="3.12"/>
    <x v="1"/>
    <x v="0"/>
  </r>
  <r>
    <n v="12.44"/>
    <x v="1"/>
    <x v="3"/>
  </r>
  <r>
    <n v="57.24"/>
    <x v="2"/>
    <x v="0"/>
  </r>
  <r>
    <n v="61.01"/>
    <x v="1"/>
    <x v="2"/>
  </r>
  <r>
    <n v="94.2"/>
    <x v="0"/>
    <x v="3"/>
  </r>
  <r>
    <n v="21.15"/>
    <x v="1"/>
    <x v="0"/>
  </r>
  <r>
    <n v="50.39"/>
    <x v="1"/>
    <x v="3"/>
  </r>
  <r>
    <n v="38.549999999999997"/>
    <x v="1"/>
    <x v="3"/>
  </r>
  <r>
    <n v="34.75"/>
    <x v="1"/>
    <x v="0"/>
  </r>
  <r>
    <n v="72.2"/>
    <x v="2"/>
    <x v="2"/>
  </r>
  <r>
    <n v="40.07"/>
    <x v="2"/>
    <x v="3"/>
  </r>
  <r>
    <n v="47.18"/>
    <x v="1"/>
    <x v="0"/>
  </r>
  <r>
    <n v="87.04"/>
    <x v="0"/>
    <x v="0"/>
  </r>
  <r>
    <n v="99.21"/>
    <x v="2"/>
    <x v="1"/>
  </r>
  <r>
    <n v="21.2"/>
    <x v="1"/>
    <x v="3"/>
  </r>
  <r>
    <n v="62.57"/>
    <x v="0"/>
    <x v="0"/>
  </r>
  <r>
    <n v="94.05"/>
    <x v="0"/>
    <x v="1"/>
  </r>
  <r>
    <n v="73.66"/>
    <x v="2"/>
    <x v="0"/>
  </r>
  <r>
    <n v="23.86"/>
    <x v="0"/>
    <x v="3"/>
  </r>
  <r>
    <n v="78.84"/>
    <x v="0"/>
    <x v="0"/>
  </r>
  <r>
    <n v="58.03"/>
    <x v="1"/>
    <x v="2"/>
  </r>
  <r>
    <n v="83.55"/>
    <x v="1"/>
    <x v="0"/>
  </r>
  <r>
    <n v="61.27"/>
    <x v="2"/>
    <x v="0"/>
  </r>
  <r>
    <n v="16.07"/>
    <x v="1"/>
    <x v="3"/>
  </r>
  <r>
    <n v="34.770000000000003"/>
    <x v="0"/>
    <x v="3"/>
  </r>
  <r>
    <n v="57.94"/>
    <x v="0"/>
    <x v="3"/>
  </r>
  <r>
    <n v="66.98"/>
    <x v="1"/>
    <x v="0"/>
  </r>
  <r>
    <n v="28.9"/>
    <x v="1"/>
    <x v="3"/>
  </r>
  <r>
    <n v="86.59"/>
    <x v="1"/>
    <x v="1"/>
  </r>
  <r>
    <n v="73.819999999999993"/>
    <x v="2"/>
    <x v="0"/>
  </r>
  <r>
    <n v="59.05"/>
    <x v="1"/>
    <x v="0"/>
  </r>
  <r>
    <n v="7.66"/>
    <x v="0"/>
    <x v="0"/>
  </r>
  <r>
    <n v="67.13"/>
    <x v="0"/>
    <x v="3"/>
  </r>
  <r>
    <n v="25.49"/>
    <x v="0"/>
    <x v="1"/>
  </r>
  <r>
    <n v="24.25"/>
    <x v="2"/>
    <x v="0"/>
  </r>
  <r>
    <n v="91.32"/>
    <x v="0"/>
    <x v="0"/>
  </r>
  <r>
    <n v="13.79"/>
    <x v="0"/>
    <x v="1"/>
  </r>
  <r>
    <n v="36.85"/>
    <x v="1"/>
    <x v="2"/>
  </r>
  <r>
    <n v="11.15"/>
    <x v="2"/>
    <x v="2"/>
  </r>
  <r>
    <n v="87.79"/>
    <x v="2"/>
    <x v="0"/>
  </r>
  <r>
    <n v="51.72"/>
    <x v="0"/>
    <x v="0"/>
  </r>
  <r>
    <n v="51.15"/>
    <x v="2"/>
    <x v="1"/>
  </r>
  <r>
    <n v="56.75"/>
    <x v="0"/>
    <x v="0"/>
  </r>
  <r>
    <n v="83.97"/>
    <x v="2"/>
    <x v="3"/>
  </r>
  <r>
    <n v="27.55"/>
    <x v="1"/>
    <x v="1"/>
  </r>
  <r>
    <n v="8.67"/>
    <x v="2"/>
    <x v="2"/>
  </r>
  <r>
    <n v="75.150000000000006"/>
    <x v="1"/>
    <x v="1"/>
  </r>
  <r>
    <n v="68.819999999999993"/>
    <x v="2"/>
    <x v="0"/>
  </r>
  <r>
    <n v="83.11"/>
    <x v="2"/>
    <x v="0"/>
  </r>
  <r>
    <n v="47.4"/>
    <x v="2"/>
    <x v="1"/>
  </r>
  <r>
    <n v="37.36"/>
    <x v="0"/>
    <x v="0"/>
  </r>
  <r>
    <m/>
    <x v="2"/>
    <x v="1"/>
  </r>
  <r>
    <n v="17.32"/>
    <x v="1"/>
    <x v="0"/>
  </r>
  <r>
    <n v="77.62"/>
    <x v="0"/>
    <x v="0"/>
  </r>
  <r>
    <n v="69.81"/>
    <x v="0"/>
    <x v="0"/>
  </r>
  <r>
    <n v="38.049999999999997"/>
    <x v="0"/>
    <x v="2"/>
  </r>
  <r>
    <n v="28.03"/>
    <x v="2"/>
    <x v="1"/>
  </r>
  <r>
    <n v="49.54"/>
    <x v="0"/>
    <x v="3"/>
  </r>
  <r>
    <n v="83.57"/>
    <x v="0"/>
    <x v="0"/>
  </r>
  <r>
    <n v="90.67"/>
    <x v="1"/>
    <x v="1"/>
  </r>
  <r>
    <n v="5.41"/>
    <x v="0"/>
    <x v="3"/>
  </r>
  <r>
    <n v="91.88"/>
    <x v="1"/>
    <x v="2"/>
  </r>
  <r>
    <n v="38.549999999999997"/>
    <x v="1"/>
    <x v="2"/>
  </r>
  <r>
    <n v="36.159999999999997"/>
    <x v="0"/>
    <x v="0"/>
  </r>
  <r>
    <n v="79.83"/>
    <x v="2"/>
    <x v="0"/>
  </r>
  <r>
    <n v="19.46"/>
    <x v="2"/>
    <x v="3"/>
  </r>
  <r>
    <n v="90.4"/>
    <x v="2"/>
    <x v="0"/>
  </r>
  <r>
    <n v="72.61"/>
    <x v="0"/>
    <x v="0"/>
  </r>
  <r>
    <n v="92.31"/>
    <x v="1"/>
    <x v="2"/>
  </r>
  <r>
    <n v="17.37"/>
    <x v="0"/>
    <x v="3"/>
  </r>
  <r>
    <n v="84.72"/>
    <x v="2"/>
    <x v="1"/>
  </r>
  <r>
    <n v="13.72"/>
    <x v="0"/>
    <x v="0"/>
  </r>
  <r>
    <n v="77.02"/>
    <x v="1"/>
    <x v="1"/>
  </r>
  <r>
    <n v="39.020000000000003"/>
    <x v="0"/>
    <x v="3"/>
  </r>
  <r>
    <n v="68.92"/>
    <x v="0"/>
    <x v="3"/>
  </r>
  <r>
    <n v="43.07"/>
    <x v="0"/>
    <x v="3"/>
  </r>
  <r>
    <n v="87.16"/>
    <x v="0"/>
    <x v="0"/>
  </r>
  <r>
    <n v="68.95"/>
    <x v="2"/>
    <x v="3"/>
  </r>
  <r>
    <n v="73.459999999999994"/>
    <x v="0"/>
    <x v="2"/>
  </r>
  <r>
    <n v="25.17"/>
    <x v="2"/>
    <x v="0"/>
  </r>
  <r>
    <n v="8.8000000000000007"/>
    <x v="2"/>
    <x v="1"/>
  </r>
  <r>
    <n v="26.84"/>
    <x v="2"/>
    <x v="3"/>
  </r>
  <r>
    <n v="5.53"/>
    <x v="2"/>
    <x v="2"/>
  </r>
  <r>
    <n v="23.26"/>
    <x v="1"/>
    <x v="0"/>
  </r>
  <r>
    <n v="46.73"/>
    <x v="1"/>
    <x v="0"/>
  </r>
  <r>
    <n v="98.5"/>
    <x v="2"/>
    <x v="2"/>
  </r>
  <r>
    <n v="49.58"/>
    <x v="2"/>
    <x v="0"/>
  </r>
  <r>
    <n v="35.85"/>
    <x v="0"/>
    <x v="1"/>
  </r>
  <r>
    <n v="82.79"/>
    <x v="0"/>
    <x v="0"/>
  </r>
  <r>
    <n v="42.39"/>
    <x v="2"/>
    <x v="0"/>
  </r>
  <r>
    <n v="62.92"/>
    <x v="2"/>
    <x v="0"/>
  </r>
  <r>
    <n v="32.950000000000003"/>
    <x v="1"/>
    <x v="2"/>
  </r>
  <r>
    <n v="25.24"/>
    <x v="1"/>
    <x v="0"/>
  </r>
  <r>
    <n v="71.760000000000005"/>
    <x v="2"/>
    <x v="3"/>
  </r>
  <r>
    <n v="15.45"/>
    <x v="1"/>
    <x v="3"/>
  </r>
  <r>
    <n v="64.56"/>
    <x v="0"/>
    <x v="3"/>
  </r>
  <r>
    <n v="76.37"/>
    <x v="1"/>
    <x v="3"/>
  </r>
  <r>
    <n v="16.29"/>
    <x v="0"/>
    <x v="1"/>
  </r>
  <r>
    <n v="51.35"/>
    <x v="2"/>
    <x v="2"/>
  </r>
  <r>
    <n v="48.92"/>
    <x v="1"/>
    <x v="2"/>
  </r>
  <r>
    <n v="57.37"/>
    <x v="0"/>
    <x v="1"/>
  </r>
  <r>
    <n v="55.78"/>
    <x v="0"/>
    <x v="0"/>
  </r>
  <r>
    <n v="46.15"/>
    <x v="2"/>
    <x v="1"/>
  </r>
  <r>
    <n v="48.25"/>
    <x v="2"/>
    <x v="0"/>
  </r>
  <r>
    <n v="1.95"/>
    <x v="2"/>
    <x v="0"/>
  </r>
  <r>
    <n v="51.91"/>
    <x v="0"/>
    <x v="3"/>
  </r>
  <r>
    <n v="89.44"/>
    <x v="0"/>
    <x v="0"/>
  </r>
  <r>
    <n v="50.68"/>
    <x v="0"/>
    <x v="2"/>
  </r>
  <r>
    <n v="33.24"/>
    <x v="1"/>
    <x v="2"/>
  </r>
  <r>
    <n v="83.09"/>
    <x v="0"/>
    <x v="0"/>
  </r>
  <r>
    <n v="21.02"/>
    <x v="2"/>
    <x v="0"/>
  </r>
  <r>
    <n v="8.3699999999999992"/>
    <x v="1"/>
    <x v="1"/>
  </r>
  <r>
    <n v="38.130000000000003"/>
    <x v="2"/>
    <x v="3"/>
  </r>
  <r>
    <n v="30.59"/>
    <x v="2"/>
    <x v="0"/>
  </r>
  <r>
    <n v="88.57"/>
    <x v="2"/>
    <x v="1"/>
  </r>
  <r>
    <n v="80.010000000000005"/>
    <x v="0"/>
    <x v="0"/>
  </r>
  <r>
    <n v="34.04"/>
    <x v="2"/>
    <x v="0"/>
  </r>
  <r>
    <n v="75.44"/>
    <x v="1"/>
    <x v="1"/>
  </r>
  <r>
    <n v="30.09"/>
    <x v="2"/>
    <x v="2"/>
  </r>
  <r>
    <n v="89.43"/>
    <x v="0"/>
    <x v="3"/>
  </r>
  <r>
    <n v="33.42"/>
    <x v="1"/>
    <x v="0"/>
  </r>
  <r>
    <n v="44.95"/>
    <x v="1"/>
    <x v="0"/>
  </r>
  <r>
    <n v="52.13"/>
    <x v="2"/>
    <x v="0"/>
  </r>
  <r>
    <n v="1.72"/>
    <x v="1"/>
    <x v="3"/>
  </r>
  <r>
    <n v="95.18"/>
    <x v="1"/>
    <x v="2"/>
  </r>
  <r>
    <n v="86.77"/>
    <x v="1"/>
    <x v="2"/>
  </r>
  <r>
    <n v="3.97"/>
    <x v="1"/>
    <x v="3"/>
  </r>
  <r>
    <n v="38.33"/>
    <x v="2"/>
    <x v="2"/>
  </r>
  <r>
    <n v="85.83"/>
    <x v="1"/>
    <x v="3"/>
  </r>
  <r>
    <n v="51.96"/>
    <x v="1"/>
    <x v="3"/>
  </r>
  <r>
    <n v="52.47"/>
    <x v="2"/>
    <x v="0"/>
  </r>
  <r>
    <n v="2.42"/>
    <x v="1"/>
    <x v="0"/>
  </r>
  <r>
    <n v="45.87"/>
    <x v="1"/>
    <x v="3"/>
  </r>
  <r>
    <n v="76.56"/>
    <x v="0"/>
    <x v="2"/>
  </r>
  <r>
    <n v="45.8"/>
    <x v="0"/>
    <x v="0"/>
  </r>
  <r>
    <n v="56.73"/>
    <x v="1"/>
    <x v="1"/>
  </r>
  <r>
    <n v="54.54"/>
    <x v="1"/>
    <x v="3"/>
  </r>
  <r>
    <n v="1.04"/>
    <x v="0"/>
    <x v="0"/>
  </r>
  <r>
    <n v="42.48"/>
    <x v="2"/>
    <x v="2"/>
  </r>
  <r>
    <n v="28.27"/>
    <x v="2"/>
    <x v="1"/>
  </r>
  <r>
    <n v="45.98"/>
    <x v="2"/>
    <x v="0"/>
  </r>
  <r>
    <n v="52.76"/>
    <x v="1"/>
    <x v="0"/>
  </r>
  <r>
    <n v="33.549999999999997"/>
    <x v="2"/>
    <x v="1"/>
  </r>
  <r>
    <n v="49.3"/>
    <x v="2"/>
    <x v="0"/>
  </r>
  <r>
    <n v="36.71"/>
    <x v="1"/>
    <x v="3"/>
  </r>
  <r>
    <n v="77.989999999999995"/>
    <x v="2"/>
    <x v="0"/>
  </r>
  <r>
    <n v="35.89"/>
    <x v="0"/>
    <x v="1"/>
  </r>
  <r>
    <n v="75.58"/>
    <x v="0"/>
    <x v="3"/>
  </r>
  <r>
    <n v="64.31"/>
    <x v="0"/>
    <x v="3"/>
  </r>
  <r>
    <n v="31.74"/>
    <x v="2"/>
    <x v="2"/>
  </r>
  <r>
    <n v="71.87"/>
    <x v="1"/>
    <x v="0"/>
  </r>
  <r>
    <n v="23.22"/>
    <x v="0"/>
    <x v="2"/>
  </r>
  <r>
    <n v="99.84"/>
    <x v="2"/>
    <x v="0"/>
  </r>
  <r>
    <n v="54.5"/>
    <x v="0"/>
    <x v="0"/>
  </r>
  <r>
    <n v="23.55"/>
    <x v="2"/>
    <x v="3"/>
  </r>
  <r>
    <n v="56.34"/>
    <x v="0"/>
    <x v="1"/>
  </r>
  <r>
    <n v="49.59"/>
    <x v="2"/>
    <x v="3"/>
  </r>
  <r>
    <n v="59.1"/>
    <x v="2"/>
    <x v="0"/>
  </r>
  <r>
    <n v="3.92"/>
    <x v="1"/>
    <x v="0"/>
  </r>
  <r>
    <n v="18.559999999999999"/>
    <x v="0"/>
    <x v="2"/>
  </r>
  <r>
    <n v="88.05"/>
    <x v="1"/>
    <x v="0"/>
  </r>
  <r>
    <n v="95.62"/>
    <x v="1"/>
    <x v="0"/>
  </r>
  <r>
    <n v="4"/>
    <x v="0"/>
    <x v="3"/>
  </r>
  <r>
    <n v="16.37"/>
    <x v="2"/>
    <x v="0"/>
  </r>
  <r>
    <n v="36.47"/>
    <x v="1"/>
    <x v="0"/>
  </r>
  <r>
    <n v="14.41"/>
    <x v="0"/>
    <x v="0"/>
  </r>
  <r>
    <n v="77.31"/>
    <x v="0"/>
    <x v="0"/>
  </r>
  <r>
    <n v="96.45"/>
    <x v="0"/>
    <x v="2"/>
  </r>
  <r>
    <n v="32.71"/>
    <x v="2"/>
    <x v="0"/>
  </r>
  <r>
    <n v="82.83"/>
    <x v="0"/>
    <x v="2"/>
  </r>
  <r>
    <m/>
    <x v="2"/>
    <x v="2"/>
  </r>
  <r>
    <n v="23.07"/>
    <x v="2"/>
    <x v="2"/>
  </r>
  <r>
    <n v="29.19"/>
    <x v="0"/>
    <x v="0"/>
  </r>
  <r>
    <n v="4.7699999999999996"/>
    <x v="1"/>
    <x v="0"/>
  </r>
  <r>
    <n v="32.47"/>
    <x v="2"/>
    <x v="3"/>
  </r>
  <r>
    <n v="19.21"/>
    <x v="1"/>
    <x v="2"/>
  </r>
  <r>
    <n v="7.45"/>
    <x v="2"/>
    <x v="0"/>
  </r>
  <r>
    <n v="85.84"/>
    <x v="1"/>
    <x v="0"/>
  </r>
  <r>
    <n v="98.03"/>
    <x v="0"/>
    <x v="3"/>
  </r>
  <r>
    <n v="74.260000000000005"/>
    <x v="0"/>
    <x v="2"/>
  </r>
  <r>
    <n v="45.78"/>
    <x v="2"/>
    <x v="1"/>
  </r>
  <r>
    <n v="86.38"/>
    <x v="2"/>
    <x v="0"/>
  </r>
  <r>
    <n v="22.5"/>
    <x v="1"/>
    <x v="2"/>
  </r>
  <r>
    <n v="40.79"/>
    <x v="2"/>
    <x v="1"/>
  </r>
  <r>
    <n v="87.72"/>
    <x v="2"/>
    <x v="3"/>
  </r>
  <r>
    <n v="36.93"/>
    <x v="1"/>
    <x v="1"/>
  </r>
  <r>
    <n v="53.7"/>
    <x v="1"/>
    <x v="1"/>
  </r>
  <r>
    <n v="47.81"/>
    <x v="0"/>
    <x v="0"/>
  </r>
  <r>
    <n v="7.82"/>
    <x v="0"/>
    <x v="1"/>
  </r>
  <r>
    <n v="2.58"/>
    <x v="0"/>
    <x v="0"/>
  </r>
  <r>
    <n v="27.05"/>
    <x v="0"/>
    <x v="3"/>
  </r>
  <r>
    <n v="38.69"/>
    <x v="0"/>
    <x v="3"/>
  </r>
  <r>
    <n v="26.9"/>
    <x v="2"/>
    <x v="1"/>
  </r>
  <r>
    <n v="18.53"/>
    <x v="1"/>
    <x v="0"/>
  </r>
  <r>
    <n v="96.6"/>
    <x v="2"/>
    <x v="0"/>
  </r>
  <r>
    <n v="79.37"/>
    <x v="0"/>
    <x v="2"/>
  </r>
  <r>
    <n v="67.94"/>
    <x v="2"/>
    <x v="2"/>
  </r>
  <r>
    <n v="19.63"/>
    <x v="1"/>
    <x v="3"/>
  </r>
  <r>
    <n v="65.83"/>
    <x v="1"/>
    <x v="0"/>
  </r>
  <r>
    <n v="45.15"/>
    <x v="2"/>
    <x v="0"/>
  </r>
  <r>
    <n v="32.03"/>
    <x v="0"/>
    <x v="0"/>
  </r>
  <r>
    <m/>
    <x v="1"/>
    <x v="1"/>
  </r>
  <r>
    <n v="22.48"/>
    <x v="1"/>
    <x v="0"/>
  </r>
  <r>
    <n v="72.650000000000006"/>
    <x v="2"/>
    <x v="0"/>
  </r>
  <r>
    <n v="2.2799999999999998"/>
    <x v="0"/>
    <x v="0"/>
  </r>
  <r>
    <n v="7.25"/>
    <x v="0"/>
    <x v="3"/>
  </r>
  <r>
    <n v="57.66"/>
    <x v="2"/>
    <x v="0"/>
  </r>
  <r>
    <n v="53.39"/>
    <x v="1"/>
    <x v="0"/>
  </r>
  <r>
    <n v="25.41"/>
    <x v="0"/>
    <x v="2"/>
  </r>
  <r>
    <n v="95.81"/>
    <x v="1"/>
    <x v="3"/>
  </r>
  <r>
    <n v="30.31"/>
    <x v="1"/>
    <x v="2"/>
  </r>
  <r>
    <n v="28.32"/>
    <x v="0"/>
    <x v="0"/>
  </r>
  <r>
    <n v="43.99"/>
    <x v="2"/>
    <x v="3"/>
  </r>
  <r>
    <n v="16.010000000000002"/>
    <x v="1"/>
    <x v="3"/>
  </r>
  <r>
    <n v="79.180000000000007"/>
    <x v="2"/>
    <x v="2"/>
  </r>
  <r>
    <n v="84.45"/>
    <x v="2"/>
    <x v="2"/>
  </r>
  <r>
    <m/>
    <x v="0"/>
    <x v="0"/>
  </r>
  <r>
    <n v="22.07"/>
    <x v="0"/>
    <x v="0"/>
  </r>
  <r>
    <n v="39.869999999999997"/>
    <x v="0"/>
    <x v="2"/>
  </r>
  <r>
    <n v="74.98"/>
    <x v="2"/>
    <x v="0"/>
  </r>
  <r>
    <n v="2.2200000000000002"/>
    <x v="0"/>
    <x v="0"/>
  </r>
  <r>
    <n v="11.62"/>
    <x v="2"/>
    <x v="3"/>
  </r>
  <r>
    <n v="22.32"/>
    <x v="0"/>
    <x v="0"/>
  </r>
  <r>
    <n v="74.680000000000007"/>
    <x v="2"/>
    <x v="0"/>
  </r>
  <r>
    <n v="70.58"/>
    <x v="1"/>
    <x v="1"/>
  </r>
  <r>
    <n v="66"/>
    <x v="1"/>
    <x v="3"/>
  </r>
  <r>
    <n v="87.48"/>
    <x v="1"/>
    <x v="1"/>
  </r>
  <r>
    <n v="66.2"/>
    <x v="0"/>
    <x v="2"/>
  </r>
  <r>
    <n v="96.18"/>
    <x v="0"/>
    <x v="0"/>
  </r>
  <r>
    <n v="63.64"/>
    <x v="2"/>
    <x v="0"/>
  </r>
  <r>
    <n v="66.8"/>
    <x v="2"/>
    <x v="0"/>
  </r>
  <r>
    <n v="75.23"/>
    <x v="0"/>
    <x v="1"/>
  </r>
  <r>
    <n v="69.8"/>
    <x v="1"/>
    <x v="1"/>
  </r>
  <r>
    <n v="8.06"/>
    <x v="2"/>
    <x v="1"/>
  </r>
  <r>
    <n v="59.74"/>
    <x v="2"/>
    <x v="3"/>
  </r>
  <r>
    <n v="62.4"/>
    <x v="2"/>
    <x v="0"/>
  </r>
  <r>
    <n v="75.16"/>
    <x v="0"/>
    <x v="1"/>
  </r>
  <r>
    <n v="7.84"/>
    <x v="0"/>
    <x v="3"/>
  </r>
  <r>
    <n v="29.74"/>
    <x v="1"/>
    <x v="0"/>
  </r>
  <r>
    <n v="19.09"/>
    <x v="0"/>
    <x v="1"/>
  </r>
  <r>
    <n v="50.12"/>
    <x v="0"/>
    <x v="0"/>
  </r>
  <r>
    <n v="36.409999999999997"/>
    <x v="2"/>
    <x v="0"/>
  </r>
  <r>
    <n v="48.31"/>
    <x v="0"/>
    <x v="0"/>
  </r>
  <r>
    <n v="12.16"/>
    <x v="1"/>
    <x v="2"/>
  </r>
  <r>
    <n v="55.75"/>
    <x v="0"/>
    <x v="0"/>
  </r>
  <r>
    <n v="41.23"/>
    <x v="0"/>
    <x v="2"/>
  </r>
  <r>
    <n v="94.99"/>
    <x v="2"/>
    <x v="0"/>
  </r>
  <r>
    <n v="89.27"/>
    <x v="2"/>
    <x v="0"/>
  </r>
  <r>
    <n v="75.98"/>
    <x v="0"/>
    <x v="3"/>
  </r>
  <r>
    <n v="93.48"/>
    <x v="0"/>
    <x v="0"/>
  </r>
  <r>
    <n v="42.96"/>
    <x v="2"/>
    <x v="2"/>
  </r>
  <r>
    <n v="72.73"/>
    <x v="1"/>
    <x v="1"/>
  </r>
  <r>
    <n v="15.49"/>
    <x v="0"/>
    <x v="0"/>
  </r>
  <r>
    <n v="57.18"/>
    <x v="2"/>
    <x v="0"/>
  </r>
  <r>
    <n v="11.64"/>
    <x v="0"/>
    <x v="0"/>
  </r>
  <r>
    <n v="62.21"/>
    <x v="1"/>
    <x v="0"/>
  </r>
  <r>
    <n v="10.029999999999999"/>
    <x v="1"/>
    <x v="0"/>
  </r>
  <r>
    <n v="11.63"/>
    <x v="0"/>
    <x v="2"/>
  </r>
  <r>
    <n v="3.28"/>
    <x v="0"/>
    <x v="3"/>
  </r>
  <r>
    <n v="70.64"/>
    <x v="1"/>
    <x v="2"/>
  </r>
  <r>
    <n v="96.1"/>
    <x v="0"/>
    <x v="1"/>
  </r>
  <r>
    <n v="44.3"/>
    <x v="1"/>
    <x v="2"/>
  </r>
  <r>
    <n v="5.75"/>
    <x v="0"/>
    <x v="3"/>
  </r>
  <r>
    <n v="87.23"/>
    <x v="0"/>
    <x v="0"/>
  </r>
  <r>
    <n v="94.26"/>
    <x v="0"/>
    <x v="1"/>
  </r>
  <r>
    <n v="76.33"/>
    <x v="2"/>
    <x v="3"/>
  </r>
  <r>
    <n v="14.36"/>
    <x v="0"/>
    <x v="3"/>
  </r>
  <r>
    <n v="98.3"/>
    <x v="1"/>
    <x v="0"/>
  </r>
  <r>
    <n v="41.11"/>
    <x v="2"/>
    <x v="0"/>
  </r>
  <r>
    <n v="37.99"/>
    <x v="0"/>
    <x v="0"/>
  </r>
  <r>
    <n v="40.520000000000003"/>
    <x v="0"/>
    <x v="0"/>
  </r>
  <r>
    <n v="87.34"/>
    <x v="2"/>
    <x v="0"/>
  </r>
  <r>
    <n v="71.400000000000006"/>
    <x v="2"/>
    <x v="0"/>
  </r>
  <r>
    <n v="58.98"/>
    <x v="2"/>
    <x v="1"/>
  </r>
  <r>
    <n v="44.55"/>
    <x v="2"/>
    <x v="0"/>
  </r>
  <r>
    <n v="57.36"/>
    <x v="0"/>
    <x v="3"/>
  </r>
  <r>
    <n v="91.6"/>
    <x v="0"/>
    <x v="0"/>
  </r>
  <r>
    <n v="67.11"/>
    <x v="1"/>
    <x v="0"/>
  </r>
  <r>
    <n v="80.37"/>
    <x v="0"/>
    <x v="0"/>
  </r>
  <r>
    <n v="30.61"/>
    <x v="0"/>
    <x v="0"/>
  </r>
  <r>
    <n v="24.33"/>
    <x v="0"/>
    <x v="0"/>
  </r>
  <r>
    <n v="10.97"/>
    <x v="1"/>
    <x v="0"/>
  </r>
  <r>
    <n v="9.66"/>
    <x v="2"/>
    <x v="0"/>
  </r>
  <r>
    <n v="59.74"/>
    <x v="0"/>
    <x v="0"/>
  </r>
  <r>
    <n v="69.209999999999994"/>
    <x v="1"/>
    <x v="3"/>
  </r>
  <r>
    <n v="21.84"/>
    <x v="0"/>
    <x v="0"/>
  </r>
  <r>
    <n v="72.150000000000006"/>
    <x v="1"/>
    <x v="3"/>
  </r>
  <r>
    <n v="4.1100000000000003"/>
    <x v="1"/>
    <x v="0"/>
  </r>
  <r>
    <n v="1.74"/>
    <x v="1"/>
    <x v="2"/>
  </r>
  <r>
    <n v="42.37"/>
    <x v="1"/>
    <x v="0"/>
  </r>
  <r>
    <n v="39.68"/>
    <x v="2"/>
    <x v="1"/>
  </r>
  <r>
    <n v="2.77"/>
    <x v="0"/>
    <x v="0"/>
  </r>
  <r>
    <n v="26.16"/>
    <x v="2"/>
    <x v="0"/>
  </r>
  <r>
    <n v="86.99"/>
    <x v="2"/>
    <x v="0"/>
  </r>
  <r>
    <n v="18.55"/>
    <x v="0"/>
    <x v="0"/>
  </r>
  <r>
    <n v="90.69"/>
    <x v="1"/>
    <x v="0"/>
  </r>
  <r>
    <n v="12.22"/>
    <x v="1"/>
    <x v="0"/>
  </r>
  <r>
    <n v="80.849999999999994"/>
    <x v="0"/>
    <x v="2"/>
  </r>
  <r>
    <n v="35.79"/>
    <x v="2"/>
    <x v="0"/>
  </r>
  <r>
    <n v="56.19"/>
    <x v="0"/>
    <x v="0"/>
  </r>
  <r>
    <n v="83.91"/>
    <x v="2"/>
    <x v="0"/>
  </r>
  <r>
    <n v="78.83"/>
    <x v="1"/>
    <x v="0"/>
  </r>
  <r>
    <n v="34.65"/>
    <x v="0"/>
    <x v="3"/>
  </r>
  <r>
    <n v="60.36"/>
    <x v="2"/>
    <x v="0"/>
  </r>
  <r>
    <n v="81.349999999999994"/>
    <x v="1"/>
    <x v="1"/>
  </r>
  <r>
    <n v="27.64"/>
    <x v="0"/>
    <x v="0"/>
  </r>
  <r>
    <n v="89.61"/>
    <x v="2"/>
    <x v="0"/>
  </r>
  <r>
    <n v="68.459999999999994"/>
    <x v="1"/>
    <x v="0"/>
  </r>
  <r>
    <n v="41.05"/>
    <x v="1"/>
    <x v="0"/>
  </r>
  <r>
    <n v="69.44"/>
    <x v="0"/>
    <x v="1"/>
  </r>
  <r>
    <n v="95.98"/>
    <x v="0"/>
    <x v="0"/>
  </r>
  <r>
    <n v="66.290000000000006"/>
    <x v="0"/>
    <x v="0"/>
  </r>
  <r>
    <n v="25.96"/>
    <x v="1"/>
    <x v="0"/>
  </r>
  <r>
    <n v="78.78"/>
    <x v="0"/>
    <x v="2"/>
  </r>
  <r>
    <n v="78.319999999999993"/>
    <x v="1"/>
    <x v="2"/>
  </r>
  <r>
    <n v="40.97"/>
    <x v="2"/>
    <x v="2"/>
  </r>
  <r>
    <n v="77.2"/>
    <x v="2"/>
    <x v="1"/>
  </r>
  <r>
    <n v="40.79"/>
    <x v="2"/>
    <x v="0"/>
  </r>
  <r>
    <n v="23.53"/>
    <x v="0"/>
    <x v="0"/>
  </r>
  <r>
    <n v="22.85"/>
    <x v="1"/>
    <x v="0"/>
  </r>
  <r>
    <n v="80.739999999999995"/>
    <x v="1"/>
    <x v="0"/>
  </r>
  <r>
    <n v="88.86"/>
    <x v="0"/>
    <x v="0"/>
  </r>
  <r>
    <n v="98.09"/>
    <x v="1"/>
    <x v="1"/>
  </r>
  <r>
    <n v="45.5"/>
    <x v="2"/>
    <x v="1"/>
  </r>
  <r>
    <n v="17.97"/>
    <x v="1"/>
    <x v="0"/>
  </r>
  <r>
    <n v="52.51"/>
    <x v="2"/>
    <x v="2"/>
  </r>
  <r>
    <n v="26.76"/>
    <x v="0"/>
    <x v="0"/>
  </r>
  <r>
    <n v="73.959999999999994"/>
    <x v="1"/>
    <x v="1"/>
  </r>
  <r>
    <n v="85.97"/>
    <x v="2"/>
    <x v="0"/>
  </r>
  <r>
    <n v="80.48"/>
    <x v="1"/>
    <x v="0"/>
  </r>
  <r>
    <n v="76.78"/>
    <x v="1"/>
    <x v="3"/>
  </r>
  <r>
    <n v="48.6"/>
    <x v="1"/>
    <x v="1"/>
  </r>
  <r>
    <n v="29.7"/>
    <x v="2"/>
    <x v="1"/>
  </r>
  <r>
    <n v="79.040000000000006"/>
    <x v="2"/>
    <x v="0"/>
  </r>
  <r>
    <n v="72.67"/>
    <x v="0"/>
    <x v="0"/>
  </r>
  <r>
    <n v="78.73"/>
    <x v="1"/>
    <x v="2"/>
  </r>
  <r>
    <n v="77.459999999999994"/>
    <x v="1"/>
    <x v="2"/>
  </r>
  <r>
    <n v="89.13"/>
    <x v="1"/>
    <x v="0"/>
  </r>
  <r>
    <n v="40.57"/>
    <x v="1"/>
    <x v="1"/>
  </r>
  <r>
    <n v="3.05"/>
    <x v="1"/>
    <x v="2"/>
  </r>
  <r>
    <n v="39.6"/>
    <x v="2"/>
    <x v="2"/>
  </r>
  <r>
    <n v="31.47"/>
    <x v="0"/>
    <x v="0"/>
  </r>
  <r>
    <n v="97.28"/>
    <x v="2"/>
    <x v="3"/>
  </r>
  <r>
    <n v="83.02"/>
    <x v="1"/>
    <x v="2"/>
  </r>
  <r>
    <n v="97.58"/>
    <x v="2"/>
    <x v="2"/>
  </r>
  <r>
    <n v="76.37"/>
    <x v="2"/>
    <x v="0"/>
  </r>
  <r>
    <n v="59.02"/>
    <x v="1"/>
    <x v="2"/>
  </r>
  <r>
    <n v="96.08"/>
    <x v="1"/>
    <x v="3"/>
  </r>
  <r>
    <n v="29.4"/>
    <x v="2"/>
    <x v="0"/>
  </r>
  <r>
    <n v="15.64"/>
    <x v="2"/>
    <x v="3"/>
  </r>
  <r>
    <n v="94.13"/>
    <x v="0"/>
    <x v="0"/>
  </r>
  <r>
    <n v="43.23"/>
    <x v="1"/>
    <x v="2"/>
  </r>
  <r>
    <n v="46.11"/>
    <x v="2"/>
    <x v="3"/>
  </r>
  <r>
    <n v="63.01"/>
    <x v="0"/>
    <x v="2"/>
  </r>
  <r>
    <n v="79.59"/>
    <x v="1"/>
    <x v="1"/>
  </r>
  <r>
    <n v="67.040000000000006"/>
    <x v="1"/>
    <x v="3"/>
  </r>
  <r>
    <n v="40.880000000000003"/>
    <x v="1"/>
    <x v="0"/>
  </r>
  <r>
    <n v="30.26"/>
    <x v="2"/>
    <x v="3"/>
  </r>
  <r>
    <n v="11.73"/>
    <x v="1"/>
    <x v="0"/>
  </r>
  <r>
    <n v="97.26"/>
    <x v="0"/>
    <x v="1"/>
  </r>
  <r>
    <n v="66.069999999999993"/>
    <x v="1"/>
    <x v="3"/>
  </r>
  <r>
    <n v="3.96"/>
    <x v="0"/>
    <x v="1"/>
  </r>
  <r>
    <n v="63.4"/>
    <x v="0"/>
    <x v="1"/>
  </r>
  <r>
    <n v="84.49"/>
    <x v="0"/>
    <x v="3"/>
  </r>
  <r>
    <n v="85.37"/>
    <x v="2"/>
    <x v="0"/>
  </r>
  <r>
    <n v="94.59"/>
    <x v="1"/>
    <x v="1"/>
  </r>
  <r>
    <n v="94.99"/>
    <x v="2"/>
    <x v="1"/>
  </r>
  <r>
    <n v="71.72"/>
    <x v="1"/>
    <x v="0"/>
  </r>
  <r>
    <n v="56.98"/>
    <x v="1"/>
    <x v="0"/>
  </r>
  <r>
    <n v="71.78"/>
    <x v="0"/>
    <x v="0"/>
  </r>
  <r>
    <n v="1.05"/>
    <x v="1"/>
    <x v="2"/>
  </r>
  <r>
    <n v="89.25"/>
    <x v="1"/>
    <x v="3"/>
  </r>
  <r>
    <n v="99.5"/>
    <x v="0"/>
    <x v="0"/>
  </r>
  <r>
    <n v="2.39"/>
    <x v="1"/>
    <x v="0"/>
  </r>
  <r>
    <n v="61.04"/>
    <x v="2"/>
    <x v="0"/>
  </r>
  <r>
    <n v="3.27"/>
    <x v="2"/>
    <x v="1"/>
  </r>
  <r>
    <n v="78.209999999999994"/>
    <x v="2"/>
    <x v="0"/>
  </r>
  <r>
    <n v="68.2"/>
    <x v="0"/>
    <x v="1"/>
  </r>
  <r>
    <n v="14.74"/>
    <x v="2"/>
    <x v="0"/>
  </r>
  <r>
    <n v="13.56"/>
    <x v="1"/>
    <x v="0"/>
  </r>
  <r>
    <n v="63.32"/>
    <x v="2"/>
    <x v="0"/>
  </r>
  <r>
    <n v="48.28"/>
    <x v="0"/>
    <x v="0"/>
  </r>
  <r>
    <n v="54.66"/>
    <x v="0"/>
    <x v="2"/>
  </r>
  <r>
    <n v="1.06"/>
    <x v="2"/>
    <x v="1"/>
  </r>
  <r>
    <n v="62.33"/>
    <x v="2"/>
    <x v="3"/>
  </r>
  <r>
    <n v="59.77"/>
    <x v="0"/>
    <x v="1"/>
  </r>
  <r>
    <n v="55.07"/>
    <x v="1"/>
    <x v="3"/>
  </r>
  <r>
    <n v="39.520000000000003"/>
    <x v="0"/>
    <x v="3"/>
  </r>
  <r>
    <n v="39.729999999999997"/>
    <x v="2"/>
    <x v="0"/>
  </r>
  <r>
    <n v="31.36"/>
    <x v="1"/>
    <x v="0"/>
  </r>
  <r>
    <n v="79.55"/>
    <x v="0"/>
    <x v="3"/>
  </r>
  <r>
    <n v="81.94"/>
    <x v="1"/>
    <x v="0"/>
  </r>
  <r>
    <n v="77.86"/>
    <x v="1"/>
    <x v="0"/>
  </r>
  <r>
    <n v="24.27"/>
    <x v="1"/>
    <x v="2"/>
  </r>
  <r>
    <n v="42.14"/>
    <x v="2"/>
    <x v="0"/>
  </r>
  <r>
    <n v="79.86"/>
    <x v="0"/>
    <x v="2"/>
  </r>
  <r>
    <n v="93.32"/>
    <x v="1"/>
    <x v="1"/>
  </r>
  <r>
    <n v="7.86"/>
    <x v="0"/>
    <x v="2"/>
  </r>
  <r>
    <n v="38.92"/>
    <x v="2"/>
    <x v="0"/>
  </r>
  <r>
    <n v="13.84"/>
    <x v="1"/>
    <x v="2"/>
  </r>
  <r>
    <n v="13.5"/>
    <x v="1"/>
    <x v="0"/>
  </r>
  <r>
    <n v="72.040000000000006"/>
    <x v="1"/>
    <x v="0"/>
  </r>
  <r>
    <n v="97.36"/>
    <x v="2"/>
    <x v="3"/>
  </r>
  <r>
    <n v="24.87"/>
    <x v="2"/>
    <x v="1"/>
  </r>
  <r>
    <n v="22.51"/>
    <x v="2"/>
    <x v="2"/>
  </r>
  <r>
    <n v="43.28"/>
    <x v="2"/>
    <x v="0"/>
  </r>
  <r>
    <n v="32.700000000000003"/>
    <x v="1"/>
    <x v="2"/>
  </r>
  <r>
    <n v="81.27"/>
    <x v="2"/>
    <x v="0"/>
  </r>
  <r>
    <n v="47.38"/>
    <x v="2"/>
    <x v="2"/>
  </r>
  <r>
    <n v="73.19"/>
    <x v="0"/>
    <x v="3"/>
  </r>
  <r>
    <n v="86.5"/>
    <x v="2"/>
    <x v="3"/>
  </r>
  <r>
    <n v="97.82"/>
    <x v="0"/>
    <x v="0"/>
  </r>
  <r>
    <n v="64.650000000000006"/>
    <x v="1"/>
    <x v="0"/>
  </r>
  <r>
    <n v="82.5"/>
    <x v="2"/>
    <x v="1"/>
  </r>
  <r>
    <n v="16.579999999999998"/>
    <x v="1"/>
    <x v="2"/>
  </r>
  <r>
    <n v="13.82"/>
    <x v="1"/>
    <x v="1"/>
  </r>
  <r>
    <n v="73.239999999999995"/>
    <x v="2"/>
    <x v="0"/>
  </r>
  <r>
    <n v="18.440000000000001"/>
    <x v="0"/>
    <x v="2"/>
  </r>
  <r>
    <n v="13.75"/>
    <x v="0"/>
    <x v="1"/>
  </r>
  <r>
    <n v="57.32"/>
    <x v="2"/>
    <x v="0"/>
  </r>
  <r>
    <n v="39.35"/>
    <x v="0"/>
    <x v="1"/>
  </r>
  <r>
    <n v="61.81"/>
    <x v="0"/>
    <x v="0"/>
  </r>
  <r>
    <n v="13.87"/>
    <x v="1"/>
    <x v="3"/>
  </r>
  <r>
    <n v="86.78"/>
    <x v="2"/>
    <x v="0"/>
  </r>
  <r>
    <n v="37.83"/>
    <x v="0"/>
    <x v="2"/>
  </r>
  <r>
    <n v="13.14"/>
    <x v="2"/>
    <x v="2"/>
  </r>
  <r>
    <n v="54.89"/>
    <x v="1"/>
    <x v="2"/>
  </r>
  <r>
    <n v="51.33"/>
    <x v="1"/>
    <x v="0"/>
  </r>
  <r>
    <n v="18.32"/>
    <x v="0"/>
    <x v="0"/>
  </r>
  <r>
    <n v="56.56"/>
    <x v="1"/>
    <x v="0"/>
  </r>
  <r>
    <n v="8.81"/>
    <x v="1"/>
    <x v="0"/>
  </r>
  <r>
    <n v="79.72"/>
    <x v="1"/>
    <x v="0"/>
  </r>
  <r>
    <n v="75.97"/>
    <x v="2"/>
    <x v="2"/>
  </r>
  <r>
    <n v="65.010000000000005"/>
    <x v="0"/>
    <x v="1"/>
  </r>
  <r>
    <n v="56.1"/>
    <x v="2"/>
    <x v="2"/>
  </r>
  <r>
    <m/>
    <x v="0"/>
    <x v="0"/>
  </r>
  <r>
    <n v="14.82"/>
    <x v="2"/>
    <x v="0"/>
  </r>
  <r>
    <n v="24.29"/>
    <x v="1"/>
    <x v="0"/>
  </r>
  <r>
    <n v="96.49"/>
    <x v="2"/>
    <x v="0"/>
  </r>
  <r>
    <n v="92.78"/>
    <x v="2"/>
    <x v="0"/>
  </r>
  <r>
    <n v="66.989999999999995"/>
    <x v="0"/>
    <x v="0"/>
  </r>
  <r>
    <n v="60.39"/>
    <x v="1"/>
    <x v="1"/>
  </r>
  <r>
    <n v="79.22"/>
    <x v="1"/>
    <x v="2"/>
  </r>
  <r>
    <n v="36.049999999999997"/>
    <x v="0"/>
    <x v="3"/>
  </r>
  <r>
    <m/>
    <x v="2"/>
    <x v="3"/>
  </r>
  <r>
    <n v="58.42"/>
    <x v="0"/>
    <x v="0"/>
  </r>
  <r>
    <n v="40.119999999999997"/>
    <x v="0"/>
    <x v="0"/>
  </r>
  <r>
    <n v="64.37"/>
    <x v="2"/>
    <x v="2"/>
  </r>
  <r>
    <n v="91.92"/>
    <x v="1"/>
    <x v="3"/>
  </r>
  <r>
    <n v="4.13"/>
    <x v="2"/>
    <x v="0"/>
  </r>
  <r>
    <n v="59.86"/>
    <x v="0"/>
    <x v="0"/>
  </r>
  <r>
    <n v="84.93"/>
    <x v="2"/>
    <x v="1"/>
  </r>
  <r>
    <n v="40.19"/>
    <x v="2"/>
    <x v="3"/>
  </r>
  <r>
    <n v="14.34"/>
    <x v="2"/>
    <x v="2"/>
  </r>
  <r>
    <n v="7.12"/>
    <x v="2"/>
    <x v="0"/>
  </r>
  <r>
    <n v="60.35"/>
    <x v="0"/>
    <x v="3"/>
  </r>
  <r>
    <n v="78.77"/>
    <x v="0"/>
    <x v="0"/>
  </r>
  <r>
    <n v="49.51"/>
    <x v="0"/>
    <x v="3"/>
  </r>
  <r>
    <n v="80.09"/>
    <x v="0"/>
    <x v="3"/>
  </r>
  <r>
    <n v="69.78"/>
    <x v="1"/>
    <x v="3"/>
  </r>
  <r>
    <n v="14.3"/>
    <x v="0"/>
    <x v="3"/>
  </r>
  <r>
    <n v="39.44"/>
    <x v="2"/>
    <x v="0"/>
  </r>
  <r>
    <n v="58.21"/>
    <x v="1"/>
    <x v="0"/>
  </r>
  <r>
    <n v="11.98"/>
    <x v="2"/>
    <x v="0"/>
  </r>
  <r>
    <n v="17.71"/>
    <x v="2"/>
    <x v="0"/>
  </r>
  <r>
    <n v="94.51"/>
    <x v="2"/>
    <x v="1"/>
  </r>
  <r>
    <n v="29.26"/>
    <x v="0"/>
    <x v="1"/>
  </r>
  <r>
    <n v="68.17"/>
    <x v="2"/>
    <x v="0"/>
  </r>
  <r>
    <n v="78.62"/>
    <x v="2"/>
    <x v="0"/>
  </r>
  <r>
    <n v="84.93"/>
    <x v="0"/>
    <x v="0"/>
  </r>
  <r>
    <n v="26.16"/>
    <x v="0"/>
    <x v="0"/>
  </r>
  <r>
    <n v="45.58"/>
    <x v="1"/>
    <x v="1"/>
  </r>
  <r>
    <n v="80.59"/>
    <x v="0"/>
    <x v="0"/>
  </r>
  <r>
    <n v="26.13"/>
    <x v="1"/>
    <x v="1"/>
  </r>
  <r>
    <n v="52.62"/>
    <x v="1"/>
    <x v="0"/>
  </r>
  <r>
    <n v="71.459999999999994"/>
    <x v="1"/>
    <x v="0"/>
  </r>
  <r>
    <n v="38.56"/>
    <x v="0"/>
    <x v="1"/>
  </r>
  <r>
    <n v="7.11"/>
    <x v="0"/>
    <x v="1"/>
  </r>
  <r>
    <n v="20.3"/>
    <x v="1"/>
    <x v="0"/>
  </r>
  <r>
    <n v="81.92"/>
    <x v="0"/>
    <x v="0"/>
  </r>
  <r>
    <n v="8.31"/>
    <x v="1"/>
    <x v="1"/>
  </r>
  <r>
    <n v="61.8"/>
    <x v="0"/>
    <x v="0"/>
  </r>
  <r>
    <n v="55.84"/>
    <x v="0"/>
    <x v="0"/>
  </r>
  <r>
    <n v="53.38"/>
    <x v="0"/>
    <x v="0"/>
  </r>
  <r>
    <n v="69.63"/>
    <x v="1"/>
    <x v="0"/>
  </r>
  <r>
    <n v="37.49"/>
    <x v="2"/>
    <x v="3"/>
  </r>
  <r>
    <n v="60.61"/>
    <x v="0"/>
    <x v="3"/>
  </r>
  <r>
    <n v="60.71"/>
    <x v="1"/>
    <x v="1"/>
  </r>
  <r>
    <n v="32.58"/>
    <x v="1"/>
    <x v="3"/>
  </r>
  <r>
    <n v="22.74"/>
    <x v="0"/>
    <x v="2"/>
  </r>
  <r>
    <n v="33.479999999999997"/>
    <x v="2"/>
    <x v="0"/>
  </r>
  <r>
    <n v="94.22"/>
    <x v="0"/>
    <x v="0"/>
  </r>
  <r>
    <n v="37.81"/>
    <x v="2"/>
    <x v="1"/>
  </r>
  <r>
    <n v="6.27"/>
    <x v="0"/>
    <x v="0"/>
  </r>
  <r>
    <n v="56.62"/>
    <x v="0"/>
    <x v="0"/>
  </r>
  <r>
    <n v="28.62"/>
    <x v="0"/>
    <x v="1"/>
  </r>
  <r>
    <n v="77.569999999999993"/>
    <x v="2"/>
    <x v="0"/>
  </r>
  <r>
    <n v="76.63"/>
    <x v="2"/>
    <x v="0"/>
  </r>
  <r>
    <n v="22.68"/>
    <x v="2"/>
    <x v="2"/>
  </r>
  <r>
    <n v="5.7"/>
    <x v="2"/>
    <x v="0"/>
  </r>
  <r>
    <n v="19.09"/>
    <x v="2"/>
    <x v="0"/>
  </r>
  <r>
    <n v="99.68"/>
    <x v="1"/>
    <x v="3"/>
  </r>
  <r>
    <n v="41.21"/>
    <x v="1"/>
    <x v="1"/>
  </r>
  <r>
    <n v="78.709999999999994"/>
    <x v="0"/>
    <x v="0"/>
  </r>
  <r>
    <n v="68.95"/>
    <x v="2"/>
    <x v="3"/>
  </r>
  <r>
    <n v="55.52"/>
    <x v="2"/>
    <x v="2"/>
  </r>
  <r>
    <n v="2.21"/>
    <x v="2"/>
    <x v="0"/>
  </r>
  <r>
    <n v="63.06"/>
    <x v="0"/>
    <x v="0"/>
  </r>
  <r>
    <n v="36.770000000000003"/>
    <x v="1"/>
    <x v="0"/>
  </r>
  <r>
    <n v="48.27"/>
    <x v="0"/>
    <x v="3"/>
  </r>
  <r>
    <n v="96.35"/>
    <x v="2"/>
    <x v="0"/>
  </r>
  <r>
    <n v="98.55"/>
    <x v="1"/>
    <x v="0"/>
  </r>
  <r>
    <n v="31.46"/>
    <x v="1"/>
    <x v="1"/>
  </r>
  <r>
    <n v="26.07"/>
    <x v="2"/>
    <x v="0"/>
  </r>
  <r>
    <n v="95.81"/>
    <x v="0"/>
    <x v="0"/>
  </r>
  <r>
    <n v="40.130000000000003"/>
    <x v="1"/>
    <x v="1"/>
  </r>
  <r>
    <n v="89.1"/>
    <x v="0"/>
    <x v="3"/>
  </r>
  <r>
    <n v="95.79"/>
    <x v="2"/>
    <x v="3"/>
  </r>
  <r>
    <n v="56.99"/>
    <x v="0"/>
    <x v="3"/>
  </r>
  <r>
    <n v="17.579999999999998"/>
    <x v="0"/>
    <x v="2"/>
  </r>
  <r>
    <n v="94.32"/>
    <x v="2"/>
    <x v="3"/>
  </r>
  <r>
    <n v="6.34"/>
    <x v="1"/>
    <x v="1"/>
  </r>
  <r>
    <n v="75.03"/>
    <x v="2"/>
    <x v="1"/>
  </r>
  <r>
    <n v="93.77"/>
    <x v="0"/>
    <x v="3"/>
  </r>
  <r>
    <n v="42.37"/>
    <x v="1"/>
    <x v="3"/>
  </r>
  <r>
    <n v="61.5"/>
    <x v="1"/>
    <x v="0"/>
  </r>
  <r>
    <n v="86.2"/>
    <x v="1"/>
    <x v="3"/>
  </r>
  <r>
    <n v="39.799999999999997"/>
    <x v="0"/>
    <x v="0"/>
  </r>
  <r>
    <n v="38.93"/>
    <x v="1"/>
    <x v="3"/>
  </r>
  <r>
    <n v="44.66"/>
    <x v="1"/>
    <x v="0"/>
  </r>
  <r>
    <n v="14.33"/>
    <x v="0"/>
    <x v="2"/>
  </r>
  <r>
    <n v="15.98"/>
    <x v="2"/>
    <x v="1"/>
  </r>
  <r>
    <n v="24.77"/>
    <x v="2"/>
    <x v="2"/>
  </r>
  <r>
    <n v="67"/>
    <x v="0"/>
    <x v="1"/>
  </r>
  <r>
    <n v="38.01"/>
    <x v="1"/>
    <x v="1"/>
  </r>
  <r>
    <n v="96.74"/>
    <x v="0"/>
    <x v="0"/>
  </r>
  <r>
    <n v="29.27"/>
    <x v="0"/>
    <x v="3"/>
  </r>
  <r>
    <n v="38.75"/>
    <x v="2"/>
    <x v="0"/>
  </r>
  <r>
    <n v="13.13"/>
    <x v="0"/>
    <x v="0"/>
  </r>
  <r>
    <n v="72.12"/>
    <x v="1"/>
    <x v="0"/>
  </r>
  <r>
    <n v="93.26"/>
    <x v="1"/>
    <x v="3"/>
  </r>
  <r>
    <n v="26.72"/>
    <x v="0"/>
    <x v="0"/>
  </r>
  <r>
    <n v="87.66"/>
    <x v="0"/>
    <x v="0"/>
  </r>
  <r>
    <n v="82.91"/>
    <x v="2"/>
    <x v="0"/>
  </r>
  <r>
    <n v="48.9"/>
    <x v="1"/>
    <x v="0"/>
  </r>
  <r>
    <n v="80.81"/>
    <x v="2"/>
    <x v="0"/>
  </r>
  <r>
    <n v="60.49"/>
    <x v="1"/>
    <x v="2"/>
  </r>
  <r>
    <n v="15.93"/>
    <x v="1"/>
    <x v="0"/>
  </r>
  <r>
    <n v="23.44"/>
    <x v="1"/>
    <x v="0"/>
  </r>
  <r>
    <n v="83.15"/>
    <x v="1"/>
    <x v="0"/>
  </r>
  <r>
    <n v="70.900000000000006"/>
    <x v="1"/>
    <x v="0"/>
  </r>
  <r>
    <n v="98.23"/>
    <x v="1"/>
    <x v="1"/>
  </r>
  <r>
    <n v="57.04"/>
    <x v="2"/>
    <x v="1"/>
  </r>
  <r>
    <n v="5.88"/>
    <x v="2"/>
    <x v="0"/>
  </r>
  <r>
    <n v="67.23"/>
    <x v="0"/>
    <x v="3"/>
  </r>
  <r>
    <n v="51.36"/>
    <x v="1"/>
    <x v="0"/>
  </r>
  <r>
    <n v="93.74"/>
    <x v="1"/>
    <x v="0"/>
  </r>
  <r>
    <n v="59.65"/>
    <x v="0"/>
    <x v="0"/>
  </r>
  <r>
    <n v="86.82"/>
    <x v="2"/>
    <x v="0"/>
  </r>
  <r>
    <n v="65.08"/>
    <x v="2"/>
    <x v="2"/>
  </r>
  <r>
    <n v="65.55"/>
    <x v="0"/>
    <x v="0"/>
  </r>
  <r>
    <n v="31.57"/>
    <x v="2"/>
    <x v="2"/>
  </r>
  <r>
    <n v="15.33"/>
    <x v="1"/>
    <x v="0"/>
  </r>
  <r>
    <n v="5.94"/>
    <x v="2"/>
    <x v="0"/>
  </r>
  <r>
    <n v="39.18"/>
    <x v="1"/>
    <x v="0"/>
  </r>
  <r>
    <n v="97.53"/>
    <x v="0"/>
    <x v="0"/>
  </r>
  <r>
    <n v="59.76"/>
    <x v="0"/>
    <x v="2"/>
  </r>
  <r>
    <n v="62.46"/>
    <x v="2"/>
    <x v="3"/>
  </r>
  <r>
    <n v="31.43"/>
    <x v="1"/>
    <x v="0"/>
  </r>
  <r>
    <n v="23.42"/>
    <x v="0"/>
    <x v="2"/>
  </r>
  <r>
    <n v="98.84"/>
    <x v="1"/>
    <x v="3"/>
  </r>
  <r>
    <n v="69.44"/>
    <x v="1"/>
    <x v="0"/>
  </r>
  <r>
    <n v="4.6900000000000004"/>
    <x v="1"/>
    <x v="0"/>
  </r>
  <r>
    <n v="78.099999999999994"/>
    <x v="1"/>
    <x v="0"/>
  </r>
  <r>
    <n v="92.35"/>
    <x v="1"/>
    <x v="3"/>
  </r>
  <r>
    <n v="37.729999999999997"/>
    <x v="2"/>
    <x v="1"/>
  </r>
  <r>
    <n v="65.95"/>
    <x v="1"/>
    <x v="0"/>
  </r>
  <r>
    <n v="38.76"/>
    <x v="0"/>
    <x v="0"/>
  </r>
  <r>
    <n v="54.12"/>
    <x v="1"/>
    <x v="0"/>
  </r>
  <r>
    <n v="52.51"/>
    <x v="1"/>
    <x v="3"/>
  </r>
  <r>
    <n v="26.11"/>
    <x v="1"/>
    <x v="3"/>
  </r>
  <r>
    <n v="89.97"/>
    <x v="1"/>
    <x v="2"/>
  </r>
  <r>
    <n v="22.46"/>
    <x v="1"/>
    <x v="3"/>
  </r>
  <r>
    <n v="17.14"/>
    <x v="2"/>
    <x v="0"/>
  </r>
  <r>
    <n v="63.97"/>
    <x v="2"/>
    <x v="0"/>
  </r>
  <r>
    <n v="34.61"/>
    <x v="1"/>
    <x v="1"/>
  </r>
  <r>
    <n v="25.66"/>
    <x v="0"/>
    <x v="2"/>
  </r>
  <r>
    <n v="69.989999999999995"/>
    <x v="1"/>
    <x v="0"/>
  </r>
  <r>
    <n v="11.25"/>
    <x v="0"/>
    <x v="3"/>
  </r>
  <r>
    <n v="56.2"/>
    <x v="1"/>
    <x v="0"/>
  </r>
  <r>
    <n v="73.86"/>
    <x v="2"/>
    <x v="3"/>
  </r>
  <r>
    <n v="58.43"/>
    <x v="2"/>
    <x v="3"/>
  </r>
  <r>
    <n v="45.37"/>
    <x v="2"/>
    <x v="2"/>
  </r>
  <r>
    <n v="91.29"/>
    <x v="1"/>
    <x v="0"/>
  </r>
  <r>
    <n v="12.59"/>
    <x v="0"/>
    <x v="0"/>
  </r>
  <r>
    <n v="67.17"/>
    <x v="0"/>
    <x v="0"/>
  </r>
  <r>
    <n v="21.27"/>
    <x v="1"/>
    <x v="3"/>
  </r>
  <r>
    <n v="18.5"/>
    <x v="1"/>
    <x v="1"/>
  </r>
  <r>
    <n v="42.3"/>
    <x v="2"/>
    <x v="0"/>
  </r>
  <r>
    <n v="18.59"/>
    <x v="0"/>
    <x v="2"/>
  </r>
  <r>
    <n v="31.77"/>
    <x v="2"/>
    <x v="1"/>
  </r>
  <r>
    <n v="19.12"/>
    <x v="1"/>
    <x v="2"/>
  </r>
  <r>
    <n v="86.41"/>
    <x v="0"/>
    <x v="1"/>
  </r>
  <r>
    <n v="87.64"/>
    <x v="1"/>
    <x v="0"/>
  </r>
  <r>
    <n v="19.670000000000002"/>
    <x v="0"/>
    <x v="2"/>
  </r>
  <r>
    <n v="17.920000000000002"/>
    <x v="2"/>
    <x v="0"/>
  </r>
  <r>
    <n v="88.32"/>
    <x v="1"/>
    <x v="0"/>
  </r>
  <r>
    <n v="46.03"/>
    <x v="0"/>
    <x v="2"/>
  </r>
  <r>
    <n v="67.63"/>
    <x v="1"/>
    <x v="1"/>
  </r>
  <r>
    <n v="39.18"/>
    <x v="0"/>
    <x v="2"/>
  </r>
  <r>
    <n v="13.62"/>
    <x v="2"/>
    <x v="3"/>
  </r>
  <r>
    <n v="50.25"/>
    <x v="2"/>
    <x v="0"/>
  </r>
  <r>
    <n v="14.7"/>
    <x v="1"/>
    <x v="3"/>
  </r>
  <r>
    <n v="86.3"/>
    <x v="2"/>
    <x v="0"/>
  </r>
  <r>
    <n v="46.27"/>
    <x v="2"/>
    <x v="3"/>
  </r>
  <r>
    <n v="25.01"/>
    <x v="0"/>
    <x v="1"/>
  </r>
  <r>
    <n v="1.98"/>
    <x v="0"/>
    <x v="3"/>
  </r>
  <r>
    <n v="4.87"/>
    <x v="0"/>
    <x v="2"/>
  </r>
  <r>
    <n v="57.74"/>
    <x v="2"/>
    <x v="1"/>
  </r>
  <r>
    <n v="98.44"/>
    <x v="0"/>
    <x v="0"/>
  </r>
  <r>
    <n v="36.229999999999997"/>
    <x v="2"/>
    <x v="0"/>
  </r>
  <r>
    <n v="6.13"/>
    <x v="2"/>
    <x v="0"/>
  </r>
  <r>
    <n v="13.16"/>
    <x v="2"/>
    <x v="0"/>
  </r>
  <r>
    <n v="94.06"/>
    <x v="0"/>
    <x v="0"/>
  </r>
  <r>
    <n v="1.78"/>
    <x v="2"/>
    <x v="0"/>
  </r>
  <r>
    <n v="60.48"/>
    <x v="1"/>
    <x v="2"/>
  </r>
  <r>
    <n v="17.46"/>
    <x v="1"/>
    <x v="2"/>
  </r>
  <r>
    <n v="63.7"/>
    <x v="1"/>
    <x v="1"/>
  </r>
  <r>
    <n v="58.86"/>
    <x v="1"/>
    <x v="0"/>
  </r>
  <r>
    <n v="91.71"/>
    <x v="0"/>
    <x v="0"/>
  </r>
  <r>
    <n v="87.51"/>
    <x v="0"/>
    <x v="3"/>
  </r>
  <r>
    <n v="21.11"/>
    <x v="2"/>
    <x v="0"/>
  </r>
  <r>
    <n v="43.29"/>
    <x v="1"/>
    <x v="0"/>
  </r>
  <r>
    <n v="68.739999999999995"/>
    <x v="0"/>
    <x v="1"/>
  </r>
  <r>
    <n v="56.89"/>
    <x v="2"/>
    <x v="0"/>
  </r>
  <r>
    <n v="98.71"/>
    <x v="1"/>
    <x v="1"/>
  </r>
  <r>
    <n v="4.66"/>
    <x v="2"/>
    <x v="0"/>
  </r>
  <r>
    <n v="41.55"/>
    <x v="2"/>
    <x v="3"/>
  </r>
  <r>
    <n v="44.37"/>
    <x v="0"/>
    <x v="1"/>
  </r>
  <r>
    <n v="8.07"/>
    <x v="1"/>
    <x v="3"/>
  </r>
  <r>
    <n v="75.31"/>
    <x v="0"/>
    <x v="3"/>
  </r>
  <r>
    <n v="9.2200000000000006"/>
    <x v="1"/>
    <x v="0"/>
  </r>
  <r>
    <n v="58.07"/>
    <x v="0"/>
    <x v="0"/>
  </r>
  <r>
    <n v="22.88"/>
    <x v="1"/>
    <x v="0"/>
  </r>
  <r>
    <n v="40.06"/>
    <x v="2"/>
    <x v="2"/>
  </r>
  <r>
    <n v="35.61"/>
    <x v="0"/>
    <x v="0"/>
  </r>
  <r>
    <n v="46.64"/>
    <x v="2"/>
    <x v="2"/>
  </r>
  <r>
    <n v="40.69"/>
    <x v="2"/>
    <x v="1"/>
  </r>
  <r>
    <n v="95.61"/>
    <x v="2"/>
    <x v="2"/>
  </r>
  <r>
    <n v="39.9"/>
    <x v="1"/>
    <x v="0"/>
  </r>
  <r>
    <n v="91.5"/>
    <x v="0"/>
    <x v="0"/>
  </r>
  <r>
    <n v="87.35"/>
    <x v="2"/>
    <x v="0"/>
  </r>
  <r>
    <n v="42.55"/>
    <x v="0"/>
    <x v="1"/>
  </r>
  <r>
    <n v="92.73"/>
    <x v="1"/>
    <x v="3"/>
  </r>
  <r>
    <n v="76.760000000000005"/>
    <x v="0"/>
    <x v="0"/>
  </r>
  <r>
    <n v="98.53"/>
    <x v="2"/>
    <x v="2"/>
  </r>
  <r>
    <n v="21.35"/>
    <x v="0"/>
    <x v="1"/>
  </r>
  <r>
    <n v="1.83"/>
    <x v="2"/>
    <x v="0"/>
  </r>
  <r>
    <n v="65.87"/>
    <x v="1"/>
    <x v="0"/>
  </r>
  <r>
    <n v="10.87"/>
    <x v="0"/>
    <x v="1"/>
  </r>
  <r>
    <n v="95.26"/>
    <x v="2"/>
    <x v="3"/>
  </r>
  <r>
    <n v="2.38"/>
    <x v="0"/>
    <x v="0"/>
  </r>
  <r>
    <n v="38.770000000000003"/>
    <x v="2"/>
    <x v="0"/>
  </r>
  <r>
    <n v="7.94"/>
    <x v="1"/>
    <x v="3"/>
  </r>
  <r>
    <n v="34.020000000000003"/>
    <x v="1"/>
    <x v="0"/>
  </r>
  <r>
    <n v="54.51"/>
    <x v="1"/>
    <x v="0"/>
  </r>
  <r>
    <n v="11.98"/>
    <x v="0"/>
    <x v="0"/>
  </r>
  <r>
    <n v="19.18"/>
    <x v="1"/>
    <x v="2"/>
  </r>
  <r>
    <n v="74.45"/>
    <x v="0"/>
    <x v="0"/>
  </r>
  <r>
    <n v="8.81"/>
    <x v="0"/>
    <x v="3"/>
  </r>
  <r>
    <n v="11.52"/>
    <x v="1"/>
    <x v="0"/>
  </r>
  <r>
    <n v="43.37"/>
    <x v="2"/>
    <x v="0"/>
  </r>
  <r>
    <n v="23.84"/>
    <x v="2"/>
    <x v="0"/>
  </r>
  <r>
    <n v="73.959999999999994"/>
    <x v="2"/>
    <x v="0"/>
  </r>
  <r>
    <n v="45.46"/>
    <x v="0"/>
    <x v="3"/>
  </r>
  <r>
    <n v="72.959999999999994"/>
    <x v="2"/>
    <x v="0"/>
  </r>
  <r>
    <n v="71.72"/>
    <x v="2"/>
    <x v="0"/>
  </r>
  <r>
    <n v="80.03"/>
    <x v="0"/>
    <x v="1"/>
  </r>
  <r>
    <n v="94.56"/>
    <x v="2"/>
    <x v="0"/>
  </r>
  <r>
    <n v="39.46"/>
    <x v="0"/>
    <x v="1"/>
  </r>
  <r>
    <n v="52.82"/>
    <x v="1"/>
    <x v="3"/>
  </r>
  <r>
    <n v="80.69"/>
    <x v="0"/>
    <x v="0"/>
  </r>
  <r>
    <n v="28.06"/>
    <x v="2"/>
    <x v="0"/>
  </r>
  <r>
    <n v="51.19"/>
    <x v="2"/>
    <x v="2"/>
  </r>
  <r>
    <n v="33.15"/>
    <x v="2"/>
    <x v="3"/>
  </r>
  <r>
    <n v="62.36"/>
    <x v="1"/>
    <x v="0"/>
  </r>
  <r>
    <n v="29.4"/>
    <x v="1"/>
    <x v="0"/>
  </r>
  <r>
    <n v="15.19"/>
    <x v="2"/>
    <x v="2"/>
  </r>
  <r>
    <n v="2.14"/>
    <x v="0"/>
    <x v="0"/>
  </r>
  <r>
    <n v="38.9"/>
    <x v="0"/>
    <x v="3"/>
  </r>
  <r>
    <n v="24.25"/>
    <x v="0"/>
    <x v="2"/>
  </r>
  <r>
    <n v="98.7"/>
    <x v="0"/>
    <x v="1"/>
  </r>
  <r>
    <n v="44.76"/>
    <x v="2"/>
    <x v="0"/>
  </r>
  <r>
    <n v="57"/>
    <x v="2"/>
    <x v="2"/>
  </r>
  <r>
    <n v="15.93"/>
    <x v="1"/>
    <x v="3"/>
  </r>
  <r>
    <n v="76.88"/>
    <x v="1"/>
    <x v="0"/>
  </r>
  <r>
    <n v="68.040000000000006"/>
    <x v="0"/>
    <x v="0"/>
  </r>
  <r>
    <n v="35.380000000000003"/>
    <x v="1"/>
    <x v="3"/>
  </r>
  <r>
    <n v="71.12"/>
    <x v="1"/>
    <x v="2"/>
  </r>
  <r>
    <n v="21.06"/>
    <x v="1"/>
    <x v="0"/>
  </r>
  <r>
    <n v="11.59"/>
    <x v="1"/>
    <x v="0"/>
  </r>
  <r>
    <n v="62.07"/>
    <x v="2"/>
    <x v="3"/>
  </r>
  <r>
    <n v="34.729999999999997"/>
    <x v="0"/>
    <x v="0"/>
  </r>
  <r>
    <n v="71.790000000000006"/>
    <x v="1"/>
    <x v="1"/>
  </r>
  <r>
    <n v="88.03"/>
    <x v="2"/>
    <x v="0"/>
  </r>
  <r>
    <n v="19.02"/>
    <x v="1"/>
    <x v="3"/>
  </r>
  <r>
    <n v="22.12"/>
    <x v="1"/>
    <x v="0"/>
  </r>
  <r>
    <n v="66.97"/>
    <x v="0"/>
    <x v="0"/>
  </r>
  <r>
    <n v="6.44"/>
    <x v="0"/>
    <x v="0"/>
  </r>
  <r>
    <n v="85"/>
    <x v="0"/>
    <x v="2"/>
  </r>
  <r>
    <n v="43.08"/>
    <x v="2"/>
    <x v="2"/>
  </r>
  <r>
    <n v="29.79"/>
    <x v="2"/>
    <x v="3"/>
  </r>
  <r>
    <n v="77.099999999999994"/>
    <x v="0"/>
    <x v="3"/>
  </r>
  <r>
    <n v="90.68"/>
    <x v="1"/>
    <x v="3"/>
  </r>
  <r>
    <n v="23.48"/>
    <x v="1"/>
    <x v="3"/>
  </r>
  <r>
    <n v="21.15"/>
    <x v="0"/>
    <x v="0"/>
  </r>
  <r>
    <n v="77.86"/>
    <x v="1"/>
    <x v="3"/>
  </r>
  <r>
    <n v="53.28"/>
    <x v="2"/>
    <x v="0"/>
  </r>
  <r>
    <n v="94.61"/>
    <x v="0"/>
    <x v="0"/>
  </r>
  <r>
    <n v="83.75"/>
    <x v="2"/>
    <x v="0"/>
  </r>
  <r>
    <n v="35.340000000000003"/>
    <x v="1"/>
    <x v="2"/>
  </r>
  <r>
    <n v="32.11"/>
    <x v="1"/>
    <x v="0"/>
  </r>
  <r>
    <n v="24.88"/>
    <x v="1"/>
    <x v="0"/>
  </r>
  <r>
    <n v="76.400000000000006"/>
    <x v="1"/>
    <x v="0"/>
  </r>
  <r>
    <n v="29.61"/>
    <x v="1"/>
    <x v="2"/>
  </r>
  <r>
    <n v="74.94"/>
    <x v="1"/>
    <x v="2"/>
  </r>
  <r>
    <n v="45.61"/>
    <x v="1"/>
    <x v="2"/>
  </r>
  <r>
    <n v="21.66"/>
    <x v="1"/>
    <x v="0"/>
  </r>
  <r>
    <n v="1.53"/>
    <x v="2"/>
    <x v="0"/>
  </r>
  <r>
    <n v="22.68"/>
    <x v="2"/>
    <x v="0"/>
  </r>
  <r>
    <n v="6.89"/>
    <x v="0"/>
    <x v="0"/>
  </r>
  <r>
    <n v="59.05"/>
    <x v="2"/>
    <x v="3"/>
  </r>
  <r>
    <n v="2.0099999999999998"/>
    <x v="2"/>
    <x v="0"/>
  </r>
  <r>
    <n v="28.67"/>
    <x v="1"/>
    <x v="3"/>
  </r>
  <r>
    <n v="81.150000000000006"/>
    <x v="1"/>
    <x v="1"/>
  </r>
  <r>
    <n v="50.93"/>
    <x v="2"/>
    <x v="2"/>
  </r>
  <r>
    <n v="1.72"/>
    <x v="1"/>
    <x v="0"/>
  </r>
  <r>
    <n v="75.38"/>
    <x v="0"/>
    <x v="0"/>
  </r>
  <r>
    <n v="37.799999999999997"/>
    <x v="2"/>
    <x v="0"/>
  </r>
  <r>
    <n v="40.159999999999997"/>
    <x v="1"/>
    <x v="2"/>
  </r>
  <r>
    <m/>
    <x v="0"/>
    <x v="0"/>
  </r>
  <r>
    <n v="27.78"/>
    <x v="1"/>
    <x v="3"/>
  </r>
  <r>
    <n v="30.65"/>
    <x v="1"/>
    <x v="0"/>
  </r>
  <r>
    <m/>
    <x v="1"/>
    <x v="0"/>
  </r>
  <r>
    <n v="63.77"/>
    <x v="0"/>
    <x v="0"/>
  </r>
  <r>
    <n v="66.89"/>
    <x v="2"/>
    <x v="3"/>
  </r>
  <r>
    <n v="14.36"/>
    <x v="0"/>
    <x v="2"/>
  </r>
  <r>
    <n v="39.79"/>
    <x v="2"/>
    <x v="0"/>
  </r>
  <r>
    <n v="18.04"/>
    <x v="0"/>
    <x v="0"/>
  </r>
  <r>
    <n v="59.81"/>
    <x v="1"/>
    <x v="0"/>
  </r>
  <r>
    <n v="20.23"/>
    <x v="0"/>
    <x v="0"/>
  </r>
  <r>
    <n v="14.31"/>
    <x v="1"/>
    <x v="0"/>
  </r>
  <r>
    <n v="40.619999999999997"/>
    <x v="0"/>
    <x v="0"/>
  </r>
  <r>
    <n v="23.6"/>
    <x v="0"/>
    <x v="2"/>
  </r>
  <r>
    <n v="26.64"/>
    <x v="2"/>
    <x v="0"/>
  </r>
  <r>
    <n v="47.52"/>
    <x v="0"/>
    <x v="0"/>
  </r>
  <r>
    <n v="47.86"/>
    <x v="1"/>
    <x v="0"/>
  </r>
  <r>
    <n v="45.08"/>
    <x v="1"/>
    <x v="3"/>
  </r>
  <r>
    <n v="57.46"/>
    <x v="0"/>
    <x v="1"/>
  </r>
  <r>
    <n v="18.12"/>
    <x v="0"/>
    <x v="0"/>
  </r>
  <r>
    <n v="18.260000000000002"/>
    <x v="0"/>
    <x v="0"/>
  </r>
  <r>
    <n v="63.87"/>
    <x v="2"/>
    <x v="3"/>
  </r>
  <r>
    <n v="89.71"/>
    <x v="0"/>
    <x v="0"/>
  </r>
  <r>
    <n v="93.9"/>
    <x v="1"/>
    <x v="0"/>
  </r>
  <r>
    <n v="97.65"/>
    <x v="0"/>
    <x v="2"/>
  </r>
  <r>
    <n v="40.24"/>
    <x v="1"/>
    <x v="0"/>
  </r>
  <r>
    <n v="2.6"/>
    <x v="2"/>
    <x v="0"/>
  </r>
  <r>
    <n v="31.16"/>
    <x v="1"/>
    <x v="0"/>
  </r>
  <r>
    <n v="14.76"/>
    <x v="1"/>
    <x v="1"/>
  </r>
  <r>
    <n v="84.05"/>
    <x v="1"/>
    <x v="2"/>
  </r>
  <r>
    <n v="12.88"/>
    <x v="0"/>
    <x v="0"/>
  </r>
  <r>
    <n v="41.12"/>
    <x v="1"/>
    <x v="0"/>
  </r>
  <r>
    <n v="61.44"/>
    <x v="2"/>
    <x v="0"/>
  </r>
  <r>
    <n v="95.9"/>
    <x v="1"/>
    <x v="0"/>
  </r>
  <r>
    <n v="50.7"/>
    <x v="0"/>
    <x v="1"/>
  </r>
  <r>
    <n v="85.24"/>
    <x v="2"/>
    <x v="3"/>
  </r>
  <r>
    <n v="63.45"/>
    <x v="0"/>
    <x v="0"/>
  </r>
  <r>
    <m/>
    <x v="1"/>
    <x v="3"/>
  </r>
  <r>
    <n v="64.52"/>
    <x v="1"/>
    <x v="0"/>
  </r>
  <r>
    <n v="39.799999999999997"/>
    <x v="0"/>
    <x v="2"/>
  </r>
  <r>
    <n v="90.23"/>
    <x v="2"/>
    <x v="1"/>
  </r>
  <r>
    <n v="73.84"/>
    <x v="1"/>
    <x v="1"/>
  </r>
  <r>
    <n v="25.62"/>
    <x v="0"/>
    <x v="2"/>
  </r>
  <r>
    <n v="14.16"/>
    <x v="0"/>
    <x v="1"/>
  </r>
  <r>
    <n v="2.61"/>
    <x v="2"/>
    <x v="2"/>
  </r>
  <r>
    <n v="93.97"/>
    <x v="0"/>
    <x v="0"/>
  </r>
  <r>
    <n v="8.3000000000000007"/>
    <x v="2"/>
    <x v="1"/>
  </r>
  <r>
    <n v="13.75"/>
    <x v="2"/>
    <x v="2"/>
  </r>
  <r>
    <n v="60.72"/>
    <x v="2"/>
    <x v="0"/>
  </r>
  <r>
    <n v="25.46"/>
    <x v="1"/>
    <x v="2"/>
  </r>
  <r>
    <n v="40.840000000000003"/>
    <x v="1"/>
    <x v="0"/>
  </r>
  <r>
    <n v="73.38"/>
    <x v="0"/>
    <x v="0"/>
  </r>
  <r>
    <n v="44.04"/>
    <x v="2"/>
    <x v="0"/>
  </r>
  <r>
    <n v="57.45"/>
    <x v="1"/>
    <x v="3"/>
  </r>
  <r>
    <n v="40.83"/>
    <x v="0"/>
    <x v="1"/>
  </r>
  <r>
    <n v="16.14"/>
    <x v="0"/>
    <x v="3"/>
  </r>
  <r>
    <n v="96.47"/>
    <x v="1"/>
    <x v="0"/>
  </r>
  <r>
    <n v="23.35"/>
    <x v="1"/>
    <x v="1"/>
  </r>
  <r>
    <n v="48.94"/>
    <x v="2"/>
    <x v="3"/>
  </r>
  <r>
    <n v="44.95"/>
    <x v="1"/>
    <x v="0"/>
  </r>
  <r>
    <n v="4.38"/>
    <x v="2"/>
    <x v="0"/>
  </r>
  <r>
    <n v="20.07"/>
    <x v="0"/>
    <x v="0"/>
  </r>
  <r>
    <n v="72.11"/>
    <x v="0"/>
    <x v="0"/>
  </r>
  <r>
    <n v="12.61"/>
    <x v="0"/>
    <x v="0"/>
  </r>
  <r>
    <n v="91.62"/>
    <x v="0"/>
    <x v="0"/>
  </r>
  <r>
    <n v="71.22"/>
    <x v="0"/>
    <x v="2"/>
  </r>
  <r>
    <n v="76.45"/>
    <x v="1"/>
    <x v="0"/>
  </r>
  <r>
    <n v="63.29"/>
    <x v="2"/>
    <x v="0"/>
  </r>
  <r>
    <n v="24.86"/>
    <x v="0"/>
    <x v="0"/>
  </r>
  <r>
    <n v="36.97"/>
    <x v="0"/>
    <x v="1"/>
  </r>
  <r>
    <n v="8.27"/>
    <x v="2"/>
    <x v="0"/>
  </r>
  <r>
    <n v="23.98"/>
    <x v="0"/>
    <x v="3"/>
  </r>
  <r>
    <n v="40.729999999999997"/>
    <x v="2"/>
    <x v="0"/>
  </r>
  <r>
    <n v="62.76"/>
    <x v="1"/>
    <x v="0"/>
  </r>
  <r>
    <n v="34.56"/>
    <x v="0"/>
    <x v="0"/>
  </r>
  <r>
    <n v="71.94"/>
    <x v="2"/>
    <x v="3"/>
  </r>
  <r>
    <n v="74.97"/>
    <x v="0"/>
    <x v="0"/>
  </r>
  <r>
    <n v="35.69"/>
    <x v="2"/>
    <x v="0"/>
  </r>
  <r>
    <n v="32.17"/>
    <x v="1"/>
    <x v="0"/>
  </r>
  <r>
    <n v="76.02"/>
    <x v="1"/>
    <x v="3"/>
  </r>
  <r>
    <n v="23.81"/>
    <x v="0"/>
    <x v="0"/>
  </r>
  <r>
    <n v="25.28"/>
    <x v="1"/>
    <x v="1"/>
  </r>
  <r>
    <n v="72.55"/>
    <x v="0"/>
    <x v="0"/>
  </r>
  <r>
    <n v="39.450000000000003"/>
    <x v="0"/>
    <x v="1"/>
  </r>
  <r>
    <n v="69.709999999999994"/>
    <x v="2"/>
    <x v="0"/>
  </r>
  <r>
    <n v="69.33"/>
    <x v="1"/>
    <x v="0"/>
  </r>
  <r>
    <n v="93.54"/>
    <x v="0"/>
    <x v="2"/>
  </r>
  <r>
    <n v="14.93"/>
    <x v="2"/>
    <x v="0"/>
  </r>
  <r>
    <n v="49.97"/>
    <x v="0"/>
    <x v="3"/>
  </r>
  <r>
    <n v="33.04"/>
    <x v="0"/>
    <x v="0"/>
  </r>
  <r>
    <n v="99.3"/>
    <x v="0"/>
    <x v="2"/>
  </r>
  <r>
    <n v="73.28"/>
    <x v="0"/>
    <x v="0"/>
  </r>
  <r>
    <n v="29.48"/>
    <x v="2"/>
    <x v="2"/>
  </r>
  <r>
    <n v="17.53"/>
    <x v="2"/>
    <x v="2"/>
  </r>
  <r>
    <n v="88.42"/>
    <x v="0"/>
    <x v="0"/>
  </r>
  <r>
    <n v="68.260000000000005"/>
    <x v="2"/>
    <x v="0"/>
  </r>
  <r>
    <n v="70.52"/>
    <x v="2"/>
    <x v="2"/>
  </r>
  <r>
    <n v="16.54"/>
    <x v="1"/>
    <x v="3"/>
  </r>
  <r>
    <n v="19.059999999999999"/>
    <x v="1"/>
    <x v="2"/>
  </r>
  <r>
    <n v="46.65"/>
    <x v="2"/>
    <x v="2"/>
  </r>
  <r>
    <n v="97.28"/>
    <x v="2"/>
    <x v="1"/>
  </r>
  <r>
    <n v="39.75"/>
    <x v="0"/>
    <x v="3"/>
  </r>
  <r>
    <n v="40.1"/>
    <x v="1"/>
    <x v="0"/>
  </r>
  <r>
    <n v="41.23"/>
    <x v="2"/>
    <x v="3"/>
  </r>
  <r>
    <n v="1.57"/>
    <x v="0"/>
    <x v="2"/>
  </r>
  <r>
    <n v="18.34"/>
    <x v="1"/>
    <x v="0"/>
  </r>
  <r>
    <n v="99.81"/>
    <x v="2"/>
    <x v="0"/>
  </r>
  <r>
    <n v="91.71"/>
    <x v="1"/>
    <x v="0"/>
  </r>
  <r>
    <n v="67.13"/>
    <x v="0"/>
    <x v="0"/>
  </r>
  <r>
    <n v="55.97"/>
    <x v="1"/>
    <x v="3"/>
  </r>
  <r>
    <n v="97.39"/>
    <x v="2"/>
    <x v="3"/>
  </r>
  <r>
    <n v="1.1100000000000001"/>
    <x v="0"/>
    <x v="0"/>
  </r>
  <r>
    <n v="19.93"/>
    <x v="0"/>
    <x v="0"/>
  </r>
  <r>
    <n v="90.04"/>
    <x v="2"/>
    <x v="0"/>
  </r>
  <r>
    <n v="80.790000000000006"/>
    <x v="2"/>
    <x v="0"/>
  </r>
  <r>
    <n v="84.03"/>
    <x v="0"/>
    <x v="1"/>
  </r>
  <r>
    <n v="92.41"/>
    <x v="2"/>
    <x v="2"/>
  </r>
  <r>
    <n v="93.42"/>
    <x v="1"/>
    <x v="1"/>
  </r>
  <r>
    <n v="68.25"/>
    <x v="0"/>
    <x v="3"/>
  </r>
  <r>
    <n v="26.69"/>
    <x v="2"/>
    <x v="0"/>
  </r>
  <r>
    <n v="46.81"/>
    <x v="1"/>
    <x v="0"/>
  </r>
  <r>
    <n v="51.05"/>
    <x v="1"/>
    <x v="0"/>
  </r>
  <r>
    <n v="60.66"/>
    <x v="2"/>
    <x v="2"/>
  </r>
  <r>
    <n v="65.239999999999995"/>
    <x v="1"/>
    <x v="0"/>
  </r>
  <r>
    <n v="55.77"/>
    <x v="0"/>
    <x v="1"/>
  </r>
  <r>
    <m/>
    <x v="0"/>
    <x v="3"/>
  </r>
  <r>
    <n v="10.91"/>
    <x v="1"/>
    <x v="1"/>
  </r>
  <r>
    <n v="71.38"/>
    <x v="0"/>
    <x v="2"/>
  </r>
  <r>
    <n v="97.8"/>
    <x v="1"/>
    <x v="0"/>
  </r>
  <r>
    <n v="44.35"/>
    <x v="2"/>
    <x v="1"/>
  </r>
  <r>
    <n v="57.88"/>
    <x v="0"/>
    <x v="3"/>
  </r>
  <r>
    <n v="66.53"/>
    <x v="2"/>
    <x v="1"/>
  </r>
  <r>
    <n v="96.21"/>
    <x v="0"/>
    <x v="0"/>
  </r>
  <r>
    <n v="9.9600000000000009"/>
    <x v="0"/>
    <x v="0"/>
  </r>
  <r>
    <n v="84.81"/>
    <x v="0"/>
    <x v="3"/>
  </r>
  <r>
    <n v="44.75"/>
    <x v="1"/>
    <x v="1"/>
  </r>
  <r>
    <n v="83.94"/>
    <x v="0"/>
    <x v="2"/>
  </r>
  <r>
    <n v="29.57"/>
    <x v="0"/>
    <x v="0"/>
  </r>
  <r>
    <n v="42.15"/>
    <x v="1"/>
    <x v="0"/>
  </r>
  <r>
    <n v="79.55"/>
    <x v="1"/>
    <x v="0"/>
  </r>
  <r>
    <n v="36.450000000000003"/>
    <x v="0"/>
    <x v="2"/>
  </r>
  <r>
    <n v="77.91"/>
    <x v="1"/>
    <x v="3"/>
  </r>
  <r>
    <n v="38.58"/>
    <x v="1"/>
    <x v="1"/>
  </r>
  <r>
    <n v="30.56"/>
    <x v="1"/>
    <x v="0"/>
  </r>
  <r>
    <n v="87.63"/>
    <x v="0"/>
    <x v="0"/>
  </r>
  <r>
    <n v="74.150000000000006"/>
    <x v="2"/>
    <x v="3"/>
  </r>
  <r>
    <n v="22.15"/>
    <x v="0"/>
    <x v="2"/>
  </r>
  <r>
    <n v="6.11"/>
    <x v="2"/>
    <x v="3"/>
  </r>
  <r>
    <n v="48.66"/>
    <x v="0"/>
    <x v="0"/>
  </r>
  <r>
    <n v="13.76"/>
    <x v="0"/>
    <x v="2"/>
  </r>
  <r>
    <n v="70.97"/>
    <x v="1"/>
    <x v="0"/>
  </r>
  <r>
    <n v="91.64"/>
    <x v="0"/>
    <x v="0"/>
  </r>
  <r>
    <n v="10.45"/>
    <x v="1"/>
    <x v="2"/>
  </r>
  <r>
    <n v="66.819999999999993"/>
    <x v="1"/>
    <x v="0"/>
  </r>
  <r>
    <n v="64.53"/>
    <x v="1"/>
    <x v="2"/>
  </r>
  <r>
    <n v="31.12"/>
    <x v="1"/>
    <x v="0"/>
  </r>
  <r>
    <n v="44.29"/>
    <x v="1"/>
    <x v="1"/>
  </r>
  <r>
    <n v="99.73"/>
    <x v="1"/>
    <x v="0"/>
  </r>
  <r>
    <n v="11.42"/>
    <x v="0"/>
    <x v="1"/>
  </r>
  <r>
    <n v="32.46"/>
    <x v="2"/>
    <x v="1"/>
  </r>
  <r>
    <n v="30.48"/>
    <x v="1"/>
    <x v="1"/>
  </r>
  <r>
    <n v="43.49"/>
    <x v="2"/>
    <x v="2"/>
  </r>
  <r>
    <n v="36.090000000000003"/>
    <x v="1"/>
    <x v="1"/>
  </r>
  <r>
    <n v="6.83"/>
    <x v="0"/>
    <x v="0"/>
  </r>
  <r>
    <n v="57.81"/>
    <x v="0"/>
    <x v="0"/>
  </r>
  <r>
    <n v="39.47"/>
    <x v="1"/>
    <x v="0"/>
  </r>
  <r>
    <n v="82.25"/>
    <x v="0"/>
    <x v="1"/>
  </r>
  <r>
    <n v="98.97"/>
    <x v="0"/>
    <x v="2"/>
  </r>
  <r>
    <n v="77.83"/>
    <x v="0"/>
    <x v="2"/>
  </r>
  <r>
    <n v="80.209999999999994"/>
    <x v="2"/>
    <x v="0"/>
  </r>
  <r>
    <n v="4.7300000000000004"/>
    <x v="1"/>
    <x v="3"/>
  </r>
  <r>
    <n v="56.62"/>
    <x v="2"/>
    <x v="0"/>
  </r>
  <r>
    <n v="93.52"/>
    <x v="2"/>
    <x v="3"/>
  </r>
  <r>
    <n v="21.34"/>
    <x v="1"/>
    <x v="1"/>
  </r>
  <r>
    <n v="31.63"/>
    <x v="2"/>
    <x v="2"/>
  </r>
  <r>
    <n v="46.48"/>
    <x v="2"/>
    <x v="2"/>
  </r>
  <r>
    <n v="24.65"/>
    <x v="1"/>
    <x v="0"/>
  </r>
  <r>
    <n v="12.78"/>
    <x v="1"/>
    <x v="2"/>
  </r>
  <r>
    <n v="55.24"/>
    <x v="0"/>
    <x v="0"/>
  </r>
  <r>
    <n v="70.77"/>
    <x v="2"/>
    <x v="0"/>
  </r>
  <r>
    <n v="99.05"/>
    <x v="2"/>
    <x v="3"/>
  </r>
  <r>
    <n v="39.58"/>
    <x v="1"/>
    <x v="0"/>
  </r>
  <r>
    <n v="98.7"/>
    <x v="1"/>
    <x v="0"/>
  </r>
  <r>
    <n v="6.84"/>
    <x v="2"/>
    <x v="0"/>
  </r>
  <r>
    <n v="14.86"/>
    <x v="1"/>
    <x v="0"/>
  </r>
  <r>
    <n v="1.1299999999999999"/>
    <x v="1"/>
    <x v="0"/>
  </r>
  <r>
    <n v="32.549999999999997"/>
    <x v="1"/>
    <x v="2"/>
  </r>
  <r>
    <n v="60.28"/>
    <x v="1"/>
    <x v="0"/>
  </r>
  <r>
    <n v="61.71"/>
    <x v="1"/>
    <x v="3"/>
  </r>
  <r>
    <n v="9.42"/>
    <x v="1"/>
    <x v="3"/>
  </r>
  <r>
    <m/>
    <x v="2"/>
    <x v="2"/>
  </r>
  <r>
    <n v="59.64"/>
    <x v="0"/>
    <x v="0"/>
  </r>
  <r>
    <n v="61.17"/>
    <x v="2"/>
    <x v="3"/>
  </r>
  <r>
    <n v="32.520000000000003"/>
    <x v="0"/>
    <x v="3"/>
  </r>
  <r>
    <n v="72.569999999999993"/>
    <x v="0"/>
    <x v="3"/>
  </r>
  <r>
    <n v="67.86"/>
    <x v="0"/>
    <x v="0"/>
  </r>
  <r>
    <n v="94.29"/>
    <x v="1"/>
    <x v="3"/>
  </r>
  <r>
    <n v="37.520000000000003"/>
    <x v="1"/>
    <x v="3"/>
  </r>
  <r>
    <n v="23.41"/>
    <x v="0"/>
    <x v="2"/>
  </r>
  <r>
    <n v="30.9"/>
    <x v="1"/>
    <x v="1"/>
  </r>
  <r>
    <n v="98.63"/>
    <x v="1"/>
    <x v="0"/>
  </r>
  <r>
    <n v="42.38"/>
    <x v="1"/>
    <x v="3"/>
  </r>
  <r>
    <n v="58.59"/>
    <x v="2"/>
    <x v="1"/>
  </r>
  <r>
    <n v="45.5"/>
    <x v="2"/>
    <x v="3"/>
  </r>
  <r>
    <n v="29.2"/>
    <x v="1"/>
    <x v="0"/>
  </r>
  <r>
    <n v="97.43"/>
    <x v="0"/>
    <x v="2"/>
  </r>
  <r>
    <n v="82.32"/>
    <x v="1"/>
    <x v="0"/>
  </r>
  <r>
    <n v="63.29"/>
    <x v="0"/>
    <x v="2"/>
  </r>
  <r>
    <n v="72.33"/>
    <x v="2"/>
    <x v="0"/>
  </r>
  <r>
    <n v="45.9"/>
    <x v="1"/>
    <x v="1"/>
  </r>
  <r>
    <n v="66.209999999999994"/>
    <x v="2"/>
    <x v="0"/>
  </r>
  <r>
    <n v="88.36"/>
    <x v="1"/>
    <x v="0"/>
  </r>
  <r>
    <n v="39.9"/>
    <x v="0"/>
    <x v="0"/>
  </r>
  <r>
    <n v="39.83"/>
    <x v="2"/>
    <x v="0"/>
  </r>
  <r>
    <n v="83.22"/>
    <x v="0"/>
    <x v="0"/>
  </r>
  <r>
    <n v="86.77"/>
    <x v="1"/>
    <x v="0"/>
  </r>
  <r>
    <n v="86.78"/>
    <x v="0"/>
    <x v="2"/>
  </r>
  <r>
    <n v="67.14"/>
    <x v="2"/>
    <x v="0"/>
  </r>
  <r>
    <n v="65.319999999999993"/>
    <x v="1"/>
    <x v="2"/>
  </r>
  <r>
    <n v="72.06"/>
    <x v="1"/>
    <x v="2"/>
  </r>
  <r>
    <n v="12.17"/>
    <x v="1"/>
    <x v="1"/>
  </r>
  <r>
    <n v="21.25"/>
    <x v="1"/>
    <x v="0"/>
  </r>
  <r>
    <n v="85.33"/>
    <x v="1"/>
    <x v="2"/>
  </r>
  <r>
    <n v="26.89"/>
    <x v="1"/>
    <x v="0"/>
  </r>
  <r>
    <n v="89.56"/>
    <x v="2"/>
    <x v="0"/>
  </r>
  <r>
    <n v="39.11"/>
    <x v="0"/>
    <x v="0"/>
  </r>
  <r>
    <n v="5.16"/>
    <x v="1"/>
    <x v="3"/>
  </r>
  <r>
    <n v="16.32"/>
    <x v="1"/>
    <x v="1"/>
  </r>
  <r>
    <n v="97.8"/>
    <x v="2"/>
    <x v="3"/>
  </r>
  <r>
    <n v="97"/>
    <x v="0"/>
    <x v="0"/>
  </r>
  <r>
    <n v="98.75"/>
    <x v="1"/>
    <x v="2"/>
  </r>
  <r>
    <n v="7.59"/>
    <x v="1"/>
    <x v="0"/>
  </r>
  <r>
    <n v="90.19"/>
    <x v="1"/>
    <x v="3"/>
  </r>
  <r>
    <n v="37.69"/>
    <x v="2"/>
    <x v="2"/>
  </r>
  <r>
    <n v="86.64"/>
    <x v="2"/>
    <x v="1"/>
  </r>
  <r>
    <n v="92.23"/>
    <x v="2"/>
    <x v="2"/>
  </r>
  <r>
    <n v="67.84"/>
    <x v="0"/>
    <x v="1"/>
  </r>
  <r>
    <n v="58.67"/>
    <x v="2"/>
    <x v="0"/>
  </r>
  <r>
    <n v="29.47"/>
    <x v="1"/>
    <x v="3"/>
  </r>
  <r>
    <n v="19.05"/>
    <x v="2"/>
    <x v="1"/>
  </r>
  <r>
    <n v="34.119999999999997"/>
    <x v="1"/>
    <x v="1"/>
  </r>
  <r>
    <n v="50.89"/>
    <x v="1"/>
    <x v="0"/>
  </r>
  <r>
    <n v="71.66"/>
    <x v="2"/>
    <x v="0"/>
  </r>
  <r>
    <n v="85.45"/>
    <x v="0"/>
    <x v="0"/>
  </r>
  <r>
    <n v="54.33"/>
    <x v="0"/>
    <x v="3"/>
  </r>
  <r>
    <n v="66.739999999999995"/>
    <x v="0"/>
    <x v="0"/>
  </r>
  <r>
    <n v="73.23"/>
    <x v="1"/>
    <x v="0"/>
  </r>
  <r>
    <n v="72.52"/>
    <x v="1"/>
    <x v="0"/>
  </r>
  <r>
    <n v="64.73"/>
    <x v="2"/>
    <x v="0"/>
  </r>
  <r>
    <n v="42.3"/>
    <x v="0"/>
    <x v="0"/>
  </r>
  <r>
    <n v="89.52"/>
    <x v="0"/>
    <x v="0"/>
  </r>
  <r>
    <n v="50.22"/>
    <x v="0"/>
    <x v="0"/>
  </r>
  <r>
    <n v="86.49"/>
    <x v="2"/>
    <x v="0"/>
  </r>
  <r>
    <n v="92.76"/>
    <x v="0"/>
    <x v="0"/>
  </r>
  <r>
    <n v="19.22"/>
    <x v="1"/>
    <x v="0"/>
  </r>
  <r>
    <n v="91.76"/>
    <x v="2"/>
    <x v="3"/>
  </r>
  <r>
    <n v="47.02"/>
    <x v="0"/>
    <x v="0"/>
  </r>
  <r>
    <n v="13.36"/>
    <x v="0"/>
    <x v="0"/>
  </r>
  <r>
    <n v="53.9"/>
    <x v="1"/>
    <x v="0"/>
  </r>
  <r>
    <n v="59.84"/>
    <x v="0"/>
    <x v="1"/>
  </r>
  <r>
    <n v="13.23"/>
    <x v="1"/>
    <x v="0"/>
  </r>
  <r>
    <m/>
    <x v="1"/>
    <x v="0"/>
  </r>
  <r>
    <n v="78.760000000000005"/>
    <x v="0"/>
    <x v="0"/>
  </r>
  <r>
    <n v="80.87"/>
    <x v="1"/>
    <x v="1"/>
  </r>
  <r>
    <n v="26.06"/>
    <x v="0"/>
    <x v="1"/>
  </r>
  <r>
    <n v="75.010000000000005"/>
    <x v="2"/>
    <x v="1"/>
  </r>
  <r>
    <n v="32.01"/>
    <x v="2"/>
    <x v="0"/>
  </r>
  <r>
    <n v="66.03"/>
    <x v="1"/>
    <x v="0"/>
  </r>
  <r>
    <n v="59.99"/>
    <x v="1"/>
    <x v="0"/>
  </r>
  <r>
    <n v="47.28"/>
    <x v="2"/>
    <x v="1"/>
  </r>
  <r>
    <n v="34.17"/>
    <x v="1"/>
    <x v="3"/>
  </r>
  <r>
    <n v="23.47"/>
    <x v="0"/>
    <x v="0"/>
  </r>
  <r>
    <n v="58.03"/>
    <x v="0"/>
    <x v="3"/>
  </r>
  <r>
    <n v="52.83"/>
    <x v="1"/>
    <x v="3"/>
  </r>
  <r>
    <n v="33.090000000000003"/>
    <x v="1"/>
    <x v="3"/>
  </r>
  <r>
    <n v="84.67"/>
    <x v="2"/>
    <x v="2"/>
  </r>
  <r>
    <n v="88.41"/>
    <x v="0"/>
    <x v="0"/>
  </r>
  <r>
    <n v="9.3000000000000007"/>
    <x v="1"/>
    <x v="0"/>
  </r>
  <r>
    <n v="82.33"/>
    <x v="2"/>
    <x v="2"/>
  </r>
  <r>
    <n v="95.77"/>
    <x v="2"/>
    <x v="2"/>
  </r>
  <r>
    <n v="24.52"/>
    <x v="2"/>
    <x v="0"/>
  </r>
  <r>
    <n v="63.24"/>
    <x v="0"/>
    <x v="0"/>
  </r>
  <r>
    <n v="12.75"/>
    <x v="0"/>
    <x v="0"/>
  </r>
  <r>
    <n v="12.04"/>
    <x v="2"/>
    <x v="0"/>
  </r>
  <r>
    <n v="44.82"/>
    <x v="0"/>
    <x v="2"/>
  </r>
  <r>
    <n v="84.21"/>
    <x v="2"/>
    <x v="0"/>
  </r>
  <r>
    <n v="61.68"/>
    <x v="2"/>
    <x v="2"/>
  </r>
  <r>
    <n v="27.95"/>
    <x v="1"/>
    <x v="1"/>
  </r>
  <r>
    <n v="10.53"/>
    <x v="2"/>
    <x v="2"/>
  </r>
  <r>
    <n v="55"/>
    <x v="1"/>
    <x v="2"/>
  </r>
  <r>
    <n v="72.64"/>
    <x v="1"/>
    <x v="0"/>
  </r>
  <r>
    <n v="51.52"/>
    <x v="2"/>
    <x v="0"/>
  </r>
  <r>
    <n v="46.22"/>
    <x v="1"/>
    <x v="0"/>
  </r>
  <r>
    <n v="27.22"/>
    <x v="2"/>
    <x v="0"/>
  </r>
  <r>
    <n v="8.75"/>
    <x v="0"/>
    <x v="0"/>
  </r>
  <r>
    <n v="22.66"/>
    <x v="2"/>
    <x v="0"/>
  </r>
  <r>
    <n v="92.84"/>
    <x v="2"/>
    <x v="3"/>
  </r>
  <r>
    <n v="11.93"/>
    <x v="2"/>
    <x v="1"/>
  </r>
  <r>
    <n v="21.51"/>
    <x v="0"/>
    <x v="3"/>
  </r>
  <r>
    <n v="55.57"/>
    <x v="0"/>
    <x v="0"/>
  </r>
  <r>
    <n v="78.17"/>
    <x v="1"/>
    <x v="0"/>
  </r>
  <r>
    <n v="15.37"/>
    <x v="2"/>
    <x v="3"/>
  </r>
  <r>
    <n v="6.29"/>
    <x v="2"/>
    <x v="0"/>
  </r>
  <r>
    <n v="49.54"/>
    <x v="1"/>
    <x v="3"/>
  </r>
  <r>
    <n v="21.91"/>
    <x v="0"/>
    <x v="0"/>
  </r>
  <r>
    <n v="74.739999999999995"/>
    <x v="1"/>
    <x v="0"/>
  </r>
  <r>
    <n v="39.799999999999997"/>
    <x v="1"/>
    <x v="0"/>
  </r>
  <r>
    <n v="80.45"/>
    <x v="1"/>
    <x v="0"/>
  </r>
  <r>
    <n v="83.64"/>
    <x v="2"/>
    <x v="0"/>
  </r>
  <r>
    <n v="76.09"/>
    <x v="2"/>
    <x v="1"/>
  </r>
  <r>
    <n v="83.53"/>
    <x v="1"/>
    <x v="0"/>
  </r>
  <r>
    <n v="69.930000000000007"/>
    <x v="1"/>
    <x v="2"/>
  </r>
  <r>
    <n v="1.86"/>
    <x v="1"/>
    <x v="0"/>
  </r>
  <r>
    <n v="91.55"/>
    <x v="0"/>
    <x v="0"/>
  </r>
  <r>
    <n v="7.37"/>
    <x v="2"/>
    <x v="0"/>
  </r>
  <r>
    <n v="31.26"/>
    <x v="1"/>
    <x v="1"/>
  </r>
  <r>
    <n v="19.3"/>
    <x v="1"/>
    <x v="0"/>
  </r>
  <r>
    <n v="4.05"/>
    <x v="2"/>
    <x v="1"/>
  </r>
  <r>
    <n v="51.96"/>
    <x v="2"/>
    <x v="0"/>
  </r>
  <r>
    <n v="89.83"/>
    <x v="1"/>
    <x v="3"/>
  </r>
  <r>
    <n v="90.28"/>
    <x v="2"/>
    <x v="0"/>
  </r>
  <r>
    <n v="71.400000000000006"/>
    <x v="0"/>
    <x v="0"/>
  </r>
  <r>
    <n v="68"/>
    <x v="2"/>
    <x v="3"/>
  </r>
  <r>
    <n v="20.96"/>
    <x v="1"/>
    <x v="2"/>
  </r>
  <r>
    <n v="4.6900000000000004"/>
    <x v="2"/>
    <x v="2"/>
  </r>
  <r>
    <n v="21.22"/>
    <x v="0"/>
    <x v="1"/>
  </r>
  <r>
    <n v="43.27"/>
    <x v="2"/>
    <x v="3"/>
  </r>
  <r>
    <n v="20.94"/>
    <x v="2"/>
    <x v="0"/>
  </r>
  <r>
    <n v="52.12"/>
    <x v="0"/>
    <x v="0"/>
  </r>
  <r>
    <n v="84.78"/>
    <x v="1"/>
    <x v="3"/>
  </r>
  <r>
    <n v="34.53"/>
    <x v="2"/>
    <x v="0"/>
  </r>
  <r>
    <n v="98.35"/>
    <x v="2"/>
    <x v="0"/>
  </r>
  <r>
    <n v="5.51"/>
    <x v="0"/>
    <x v="0"/>
  </r>
  <r>
    <n v="84.6"/>
    <x v="1"/>
    <x v="3"/>
  </r>
  <r>
    <n v="41.72"/>
    <x v="2"/>
    <x v="0"/>
  </r>
  <r>
    <n v="44.49"/>
    <x v="1"/>
    <x v="3"/>
  </r>
  <r>
    <n v="38.229999999999997"/>
    <x v="2"/>
    <x v="0"/>
  </r>
  <r>
    <n v="78.31"/>
    <x v="2"/>
    <x v="0"/>
  </r>
  <r>
    <n v="88.7"/>
    <x v="1"/>
    <x v="1"/>
  </r>
  <r>
    <n v="51.43"/>
    <x v="1"/>
    <x v="3"/>
  </r>
  <r>
    <n v="71.569999999999993"/>
    <x v="2"/>
    <x v="0"/>
  </r>
  <r>
    <n v="42.7"/>
    <x v="0"/>
    <x v="0"/>
  </r>
  <r>
    <n v="79.09"/>
    <x v="1"/>
    <x v="3"/>
  </r>
  <r>
    <n v="98.34"/>
    <x v="2"/>
    <x v="2"/>
  </r>
  <r>
    <n v="3.86"/>
    <x v="0"/>
    <x v="0"/>
  </r>
  <r>
    <n v="40.51"/>
    <x v="2"/>
    <x v="2"/>
  </r>
  <r>
    <n v="92.41"/>
    <x v="0"/>
    <x v="3"/>
  </r>
  <r>
    <n v="61.8"/>
    <x v="2"/>
    <x v="0"/>
  </r>
  <r>
    <n v="18.87"/>
    <x v="2"/>
    <x v="3"/>
  </r>
  <r>
    <n v="36.1"/>
    <x v="1"/>
    <x v="0"/>
  </r>
  <r>
    <n v="50.53"/>
    <x v="2"/>
    <x v="2"/>
  </r>
  <r>
    <n v="64.87"/>
    <x v="0"/>
    <x v="3"/>
  </r>
  <r>
    <n v="19.600000000000001"/>
    <x v="2"/>
    <x v="0"/>
  </r>
  <r>
    <n v="49.41"/>
    <x v="1"/>
    <x v="0"/>
  </r>
  <r>
    <n v="80.959999999999994"/>
    <x v="0"/>
    <x v="0"/>
  </r>
  <r>
    <n v="55.23"/>
    <x v="1"/>
    <x v="3"/>
  </r>
  <r>
    <n v="69.22"/>
    <x v="1"/>
    <x v="0"/>
  </r>
  <r>
    <n v="30.28"/>
    <x v="1"/>
    <x v="2"/>
  </r>
  <r>
    <n v="44.65"/>
    <x v="0"/>
    <x v="0"/>
  </r>
  <r>
    <n v="33.229999999999997"/>
    <x v="0"/>
    <x v="0"/>
  </r>
  <r>
    <n v="31.37"/>
    <x v="0"/>
    <x v="0"/>
  </r>
  <r>
    <n v="6.83"/>
    <x v="1"/>
    <x v="2"/>
  </r>
  <r>
    <n v="69.010000000000005"/>
    <x v="1"/>
    <x v="1"/>
  </r>
  <r>
    <n v="27.83"/>
    <x v="2"/>
    <x v="3"/>
  </r>
  <r>
    <n v="55.58"/>
    <x v="1"/>
    <x v="1"/>
  </r>
  <r>
    <n v="26.15"/>
    <x v="1"/>
    <x v="3"/>
  </r>
  <r>
    <n v="70.94"/>
    <x v="1"/>
    <x v="0"/>
  </r>
  <r>
    <n v="88.75"/>
    <x v="0"/>
    <x v="1"/>
  </r>
  <r>
    <n v="39.82"/>
    <x v="0"/>
    <x v="1"/>
  </r>
  <r>
    <n v="73.069999999999993"/>
    <x v="0"/>
    <x v="2"/>
  </r>
  <r>
    <n v="88.59"/>
    <x v="1"/>
    <x v="0"/>
  </r>
  <r>
    <n v="22.22"/>
    <x v="1"/>
    <x v="0"/>
  </r>
  <r>
    <n v="75.599999999999994"/>
    <x v="2"/>
    <x v="3"/>
  </r>
  <r>
    <n v="6.57"/>
    <x v="2"/>
    <x v="0"/>
  </r>
  <r>
    <n v="66.42"/>
    <x v="2"/>
    <x v="2"/>
  </r>
  <r>
    <n v="25.3"/>
    <x v="1"/>
    <x v="0"/>
  </r>
  <r>
    <n v="94.96"/>
    <x v="2"/>
    <x v="0"/>
  </r>
  <r>
    <n v="89.83"/>
    <x v="0"/>
    <x v="1"/>
  </r>
  <r>
    <n v="68.709999999999994"/>
    <x v="0"/>
    <x v="0"/>
  </r>
  <r>
    <m/>
    <x v="1"/>
    <x v="0"/>
  </r>
  <r>
    <n v="82"/>
    <x v="2"/>
    <x v="1"/>
  </r>
  <r>
    <n v="52.91"/>
    <x v="1"/>
    <x v="0"/>
  </r>
  <r>
    <n v="97.11"/>
    <x v="2"/>
    <x v="0"/>
  </r>
  <r>
    <n v="98.69"/>
    <x v="0"/>
    <x v="3"/>
  </r>
  <r>
    <n v="82.64"/>
    <x v="2"/>
    <x v="1"/>
  </r>
  <r>
    <n v="69.400000000000006"/>
    <x v="2"/>
    <x v="0"/>
  </r>
  <r>
    <n v="84"/>
    <x v="2"/>
    <x v="3"/>
  </r>
  <r>
    <n v="37.71"/>
    <x v="2"/>
    <x v="0"/>
  </r>
  <r>
    <n v="50.98"/>
    <x v="2"/>
    <x v="0"/>
  </r>
  <r>
    <n v="52.48"/>
    <x v="1"/>
    <x v="0"/>
  </r>
  <r>
    <n v="33.29"/>
    <x v="0"/>
    <x v="2"/>
  </r>
  <r>
    <n v="72.87"/>
    <x v="1"/>
    <x v="0"/>
  </r>
  <r>
    <n v="5.73"/>
    <x v="2"/>
    <x v="3"/>
  </r>
  <r>
    <n v="35.89"/>
    <x v="1"/>
    <x v="2"/>
  </r>
  <r>
    <n v="53.86"/>
    <x v="0"/>
    <x v="2"/>
  </r>
  <r>
    <n v="60.18"/>
    <x v="2"/>
    <x v="0"/>
  </r>
  <r>
    <n v="24.6"/>
    <x v="1"/>
    <x v="0"/>
  </r>
  <r>
    <n v="97.93"/>
    <x v="2"/>
    <x v="0"/>
  </r>
  <r>
    <n v="71.67"/>
    <x v="0"/>
    <x v="0"/>
  </r>
  <r>
    <n v="4.49"/>
    <x v="2"/>
    <x v="0"/>
  </r>
  <r>
    <n v="11.87"/>
    <x v="1"/>
    <x v="0"/>
  </r>
  <r>
    <n v="79.760000000000005"/>
    <x v="2"/>
    <x v="2"/>
  </r>
  <r>
    <n v="75.569999999999993"/>
    <x v="1"/>
    <x v="2"/>
  </r>
  <r>
    <n v="77.42"/>
    <x v="2"/>
    <x v="0"/>
  </r>
  <r>
    <n v="23.6"/>
    <x v="2"/>
    <x v="0"/>
  </r>
  <r>
    <n v="81.17"/>
    <x v="0"/>
    <x v="0"/>
  </r>
  <r>
    <n v="27.12"/>
    <x v="1"/>
    <x v="0"/>
  </r>
  <r>
    <n v="97.7"/>
    <x v="0"/>
    <x v="3"/>
  </r>
  <r>
    <n v="79.930000000000007"/>
    <x v="1"/>
    <x v="2"/>
  </r>
  <r>
    <n v="21.4"/>
    <x v="1"/>
    <x v="1"/>
  </r>
  <r>
    <n v="38.82"/>
    <x v="0"/>
    <x v="2"/>
  </r>
  <r>
    <m/>
    <x v="2"/>
    <x v="0"/>
  </r>
  <r>
    <n v="24.49"/>
    <x v="2"/>
    <x v="0"/>
  </r>
  <r>
    <n v="55.01"/>
    <x v="0"/>
    <x v="0"/>
  </r>
  <r>
    <n v="33.520000000000003"/>
    <x v="2"/>
    <x v="0"/>
  </r>
  <r>
    <n v="79.81"/>
    <x v="0"/>
    <x v="2"/>
  </r>
  <r>
    <n v="13.21"/>
    <x v="1"/>
    <x v="0"/>
  </r>
  <r>
    <n v="60.24"/>
    <x v="1"/>
    <x v="0"/>
  </r>
  <r>
    <n v="46.09"/>
    <x v="2"/>
    <x v="3"/>
  </r>
  <r>
    <n v="36.85"/>
    <x v="0"/>
    <x v="3"/>
  </r>
  <r>
    <n v="9.07"/>
    <x v="2"/>
    <x v="2"/>
  </r>
  <r>
    <n v="93.24"/>
    <x v="1"/>
    <x v="0"/>
  </r>
  <r>
    <n v="31.04"/>
    <x v="2"/>
    <x v="0"/>
  </r>
  <r>
    <n v="45.37"/>
    <x v="1"/>
    <x v="0"/>
  </r>
  <r>
    <n v="67.16"/>
    <x v="2"/>
    <x v="2"/>
  </r>
  <r>
    <n v="99.46"/>
    <x v="0"/>
    <x v="0"/>
  </r>
  <r>
    <n v="39.31"/>
    <x v="0"/>
    <x v="0"/>
  </r>
  <r>
    <n v="48.93"/>
    <x v="1"/>
    <x v="3"/>
  </r>
  <r>
    <n v="68.63"/>
    <x v="0"/>
    <x v="0"/>
  </r>
  <r>
    <n v="38.520000000000003"/>
    <x v="0"/>
    <x v="2"/>
  </r>
  <r>
    <n v="88.43"/>
    <x v="0"/>
    <x v="0"/>
  </r>
  <r>
    <n v="6.46"/>
    <x v="1"/>
    <x v="0"/>
  </r>
  <r>
    <n v="23.95"/>
    <x v="1"/>
    <x v="0"/>
  </r>
  <r>
    <n v="71.06"/>
    <x v="0"/>
    <x v="3"/>
  </r>
  <r>
    <n v="35.020000000000003"/>
    <x v="2"/>
    <x v="3"/>
  </r>
  <r>
    <n v="96.22"/>
    <x v="1"/>
    <x v="3"/>
  </r>
  <r>
    <n v="76.25"/>
    <x v="0"/>
    <x v="0"/>
  </r>
  <r>
    <n v="59.42"/>
    <x v="2"/>
    <x v="0"/>
  </r>
  <r>
    <n v="54.45"/>
    <x v="1"/>
    <x v="2"/>
  </r>
  <r>
    <n v="47.92"/>
    <x v="1"/>
    <x v="2"/>
  </r>
  <r>
    <n v="33.090000000000003"/>
    <x v="1"/>
    <x v="2"/>
  </r>
  <r>
    <n v="36.72"/>
    <x v="0"/>
    <x v="0"/>
  </r>
  <r>
    <n v="32.630000000000003"/>
    <x v="0"/>
    <x v="0"/>
  </r>
  <r>
    <n v="29.94"/>
    <x v="0"/>
    <x v="3"/>
  </r>
  <r>
    <n v="64.78"/>
    <x v="2"/>
    <x v="0"/>
  </r>
  <r>
    <n v="10.87"/>
    <x v="2"/>
    <x v="0"/>
  </r>
  <r>
    <n v="57.57"/>
    <x v="1"/>
    <x v="2"/>
  </r>
  <r>
    <n v="75.64"/>
    <x v="1"/>
    <x v="0"/>
  </r>
  <r>
    <n v="60.55"/>
    <x v="0"/>
    <x v="1"/>
  </r>
  <r>
    <n v="41.79"/>
    <x v="2"/>
    <x v="1"/>
  </r>
  <r>
    <n v="43.99"/>
    <x v="2"/>
    <x v="2"/>
  </r>
  <r>
    <n v="60.76"/>
    <x v="1"/>
    <x v="2"/>
  </r>
  <r>
    <n v="92.88"/>
    <x v="0"/>
    <x v="0"/>
  </r>
  <r>
    <n v="48.81"/>
    <x v="0"/>
    <x v="1"/>
  </r>
  <r>
    <n v="6.25"/>
    <x v="1"/>
    <x v="1"/>
  </r>
  <r>
    <n v="40.200000000000003"/>
    <x v="1"/>
    <x v="0"/>
  </r>
  <r>
    <n v="61.47"/>
    <x v="0"/>
    <x v="0"/>
  </r>
  <r>
    <n v="78.959999999999994"/>
    <x v="0"/>
    <x v="2"/>
  </r>
  <r>
    <n v="5.23"/>
    <x v="1"/>
    <x v="0"/>
  </r>
  <r>
    <n v="50.82"/>
    <x v="0"/>
    <x v="1"/>
  </r>
  <r>
    <n v="72.69"/>
    <x v="1"/>
    <x v="0"/>
  </r>
  <r>
    <n v="85.51"/>
    <x v="0"/>
    <x v="0"/>
  </r>
  <r>
    <n v="2.95"/>
    <x v="1"/>
    <x v="2"/>
  </r>
  <r>
    <n v="3.14"/>
    <x v="0"/>
    <x v="0"/>
  </r>
  <r>
    <n v="10.49"/>
    <x v="0"/>
    <x v="0"/>
  </r>
  <r>
    <n v="89.64"/>
    <x v="1"/>
    <x v="0"/>
  </r>
  <r>
    <n v="80.28"/>
    <x v="2"/>
    <x v="0"/>
  </r>
  <r>
    <n v="87.57"/>
    <x v="2"/>
    <x v="0"/>
  </r>
  <r>
    <n v="25.36"/>
    <x v="0"/>
    <x v="1"/>
  </r>
  <r>
    <n v="46.36"/>
    <x v="1"/>
    <x v="0"/>
  </r>
  <r>
    <n v="68.900000000000006"/>
    <x v="1"/>
    <x v="1"/>
  </r>
  <r>
    <n v="22.44"/>
    <x v="2"/>
    <x v="0"/>
  </r>
  <r>
    <n v="52.78"/>
    <x v="2"/>
    <x v="1"/>
  </r>
  <r>
    <n v="38.799999999999997"/>
    <x v="2"/>
    <x v="0"/>
  </r>
  <r>
    <n v="98.37"/>
    <x v="2"/>
    <x v="1"/>
  </r>
  <r>
    <n v="71.48"/>
    <x v="2"/>
    <x v="0"/>
  </r>
  <r>
    <n v="55.31"/>
    <x v="2"/>
    <x v="0"/>
  </r>
  <r>
    <n v="9.32"/>
    <x v="1"/>
    <x v="2"/>
  </r>
  <r>
    <n v="2.61"/>
    <x v="1"/>
    <x v="3"/>
  </r>
  <r>
    <n v="10.84"/>
    <x v="1"/>
    <x v="0"/>
  </r>
  <r>
    <n v="14.71"/>
    <x v="1"/>
    <x v="3"/>
  </r>
  <r>
    <n v="57.23"/>
    <x v="1"/>
    <x v="2"/>
  </r>
  <r>
    <n v="77.47"/>
    <x v="1"/>
    <x v="2"/>
  </r>
  <r>
    <n v="57.07"/>
    <x v="2"/>
    <x v="0"/>
  </r>
  <r>
    <n v="45.78"/>
    <x v="1"/>
    <x v="0"/>
  </r>
  <r>
    <n v="36.58"/>
    <x v="1"/>
    <x v="0"/>
  </r>
  <r>
    <n v="43.7"/>
    <x v="0"/>
    <x v="2"/>
  </r>
  <r>
    <n v="38.78"/>
    <x v="2"/>
    <x v="3"/>
  </r>
  <r>
    <n v="54.13"/>
    <x v="0"/>
    <x v="0"/>
  </r>
  <r>
    <n v="16.100000000000001"/>
    <x v="2"/>
    <x v="0"/>
  </r>
  <r>
    <n v="87.46"/>
    <x v="1"/>
    <x v="0"/>
  </r>
  <r>
    <m/>
    <x v="1"/>
    <x v="0"/>
  </r>
  <r>
    <n v="63.98"/>
    <x v="0"/>
    <x v="0"/>
  </r>
  <r>
    <n v="66.400000000000006"/>
    <x v="0"/>
    <x v="3"/>
  </r>
  <r>
    <n v="97.69"/>
    <x v="2"/>
    <x v="2"/>
  </r>
  <r>
    <n v="61.73"/>
    <x v="2"/>
    <x v="0"/>
  </r>
  <r>
    <n v="96.38"/>
    <x v="0"/>
    <x v="0"/>
  </r>
  <r>
    <n v="68.86"/>
    <x v="1"/>
    <x v="3"/>
  </r>
  <r>
    <n v="28.81"/>
    <x v="1"/>
    <x v="0"/>
  </r>
  <r>
    <n v="98.83"/>
    <x v="1"/>
    <x v="0"/>
  </r>
  <r>
    <n v="11.22"/>
    <x v="2"/>
    <x v="0"/>
  </r>
  <r>
    <n v="34.08"/>
    <x v="0"/>
    <x v="3"/>
  </r>
  <r>
    <n v="77.84"/>
    <x v="0"/>
    <x v="0"/>
  </r>
  <r>
    <n v="72.209999999999994"/>
    <x v="1"/>
    <x v="0"/>
  </r>
  <r>
    <n v="72.05"/>
    <x v="0"/>
    <x v="0"/>
  </r>
  <r>
    <n v="66.709999999999994"/>
    <x v="0"/>
    <x v="0"/>
  </r>
  <r>
    <n v="37.159999999999997"/>
    <x v="1"/>
    <x v="0"/>
  </r>
  <r>
    <m/>
    <x v="2"/>
    <x v="0"/>
  </r>
  <r>
    <n v="84.85"/>
    <x v="1"/>
    <x v="1"/>
  </r>
  <r>
    <n v="13.49"/>
    <x v="0"/>
    <x v="0"/>
  </r>
  <r>
    <n v="8.31"/>
    <x v="0"/>
    <x v="1"/>
  </r>
  <r>
    <n v="65.86"/>
    <x v="1"/>
    <x v="0"/>
  </r>
  <r>
    <n v="20.47"/>
    <x v="1"/>
    <x v="0"/>
  </r>
  <r>
    <n v="42.48"/>
    <x v="2"/>
    <x v="2"/>
  </r>
  <r>
    <n v="7.25"/>
    <x v="0"/>
    <x v="2"/>
  </r>
  <r>
    <n v="32.369999999999997"/>
    <x v="1"/>
    <x v="3"/>
  </r>
  <r>
    <n v="66.2"/>
    <x v="1"/>
    <x v="0"/>
  </r>
  <r>
    <n v="84.72"/>
    <x v="0"/>
    <x v="3"/>
  </r>
  <r>
    <n v="12.18"/>
    <x v="2"/>
    <x v="0"/>
  </r>
  <r>
    <n v="32.409999999999997"/>
    <x v="0"/>
    <x v="1"/>
  </r>
  <r>
    <n v="69.12"/>
    <x v="1"/>
    <x v="0"/>
  </r>
  <r>
    <n v="33.08"/>
    <x v="1"/>
    <x v="1"/>
  </r>
  <r>
    <n v="97.7"/>
    <x v="0"/>
    <x v="1"/>
  </r>
  <r>
    <n v="22.62"/>
    <x v="1"/>
    <x v="0"/>
  </r>
  <r>
    <n v="54.76"/>
    <x v="1"/>
    <x v="0"/>
  </r>
  <r>
    <n v="88.91"/>
    <x v="1"/>
    <x v="2"/>
  </r>
  <r>
    <n v="14.24"/>
    <x v="0"/>
    <x v="0"/>
  </r>
  <r>
    <m/>
    <x v="0"/>
    <x v="3"/>
  </r>
  <r>
    <m/>
    <x v="1"/>
    <x v="2"/>
  </r>
  <r>
    <n v="4.79"/>
    <x v="0"/>
    <x v="1"/>
  </r>
  <r>
    <n v="98.08"/>
    <x v="1"/>
    <x v="0"/>
  </r>
  <r>
    <n v="47.65"/>
    <x v="2"/>
    <x v="3"/>
  </r>
  <r>
    <n v="46.97"/>
    <x v="2"/>
    <x v="0"/>
  </r>
  <r>
    <n v="52.06"/>
    <x v="1"/>
    <x v="0"/>
  </r>
  <r>
    <n v="71.13"/>
    <x v="1"/>
    <x v="0"/>
  </r>
  <r>
    <n v="74.28"/>
    <x v="0"/>
    <x v="3"/>
  </r>
  <r>
    <n v="51.15"/>
    <x v="0"/>
    <x v="0"/>
  </r>
  <r>
    <n v="26.22"/>
    <x v="1"/>
    <x v="1"/>
  </r>
  <r>
    <n v="99.17"/>
    <x v="2"/>
    <x v="0"/>
  </r>
  <r>
    <n v="61.12"/>
    <x v="2"/>
    <x v="0"/>
  </r>
  <r>
    <n v="76.94"/>
    <x v="0"/>
    <x v="3"/>
  </r>
  <r>
    <n v="18.97"/>
    <x v="1"/>
    <x v="0"/>
  </r>
  <r>
    <n v="63.93"/>
    <x v="2"/>
    <x v="3"/>
  </r>
  <r>
    <n v="58.15"/>
    <x v="0"/>
    <x v="0"/>
  </r>
  <r>
    <n v="73.650000000000006"/>
    <x v="0"/>
    <x v="1"/>
  </r>
  <r>
    <n v="25.03"/>
    <x v="2"/>
    <x v="2"/>
  </r>
  <r>
    <n v="68.72"/>
    <x v="0"/>
    <x v="0"/>
  </r>
  <r>
    <n v="77.349999999999994"/>
    <x v="2"/>
    <x v="0"/>
  </r>
  <r>
    <n v="21.72"/>
    <x v="2"/>
    <x v="0"/>
  </r>
  <r>
    <n v="98.64"/>
    <x v="2"/>
    <x v="1"/>
  </r>
  <r>
    <n v="10.3"/>
    <x v="0"/>
    <x v="0"/>
  </r>
  <r>
    <n v="50.6"/>
    <x v="2"/>
    <x v="0"/>
  </r>
  <r>
    <n v="16.7"/>
    <x v="1"/>
    <x v="0"/>
  </r>
  <r>
    <n v="49.24"/>
    <x v="0"/>
    <x v="2"/>
  </r>
  <r>
    <n v="12.24"/>
    <x v="0"/>
    <x v="0"/>
  </r>
  <r>
    <n v="60.11"/>
    <x v="2"/>
    <x v="3"/>
  </r>
  <r>
    <m/>
    <x v="1"/>
    <x v="1"/>
  </r>
  <r>
    <n v="6.05"/>
    <x v="0"/>
    <x v="0"/>
  </r>
  <r>
    <n v="49.33"/>
    <x v="1"/>
    <x v="1"/>
  </r>
  <r>
    <n v="72.37"/>
    <x v="0"/>
    <x v="0"/>
  </r>
  <r>
    <n v="46.33"/>
    <x v="1"/>
    <x v="1"/>
  </r>
  <r>
    <n v="84.99"/>
    <x v="2"/>
    <x v="0"/>
  </r>
  <r>
    <n v="85.66"/>
    <x v="2"/>
    <x v="2"/>
  </r>
  <r>
    <n v="86.72"/>
    <x v="1"/>
    <x v="0"/>
  </r>
  <r>
    <n v="54.01"/>
    <x v="2"/>
    <x v="0"/>
  </r>
  <r>
    <n v="97.63"/>
    <x v="0"/>
    <x v="0"/>
  </r>
  <r>
    <n v="65.03"/>
    <x v="1"/>
    <x v="2"/>
  </r>
  <r>
    <n v="26.83"/>
    <x v="2"/>
    <x v="3"/>
  </r>
  <r>
    <n v="50.51"/>
    <x v="2"/>
    <x v="0"/>
  </r>
  <r>
    <n v="75.83"/>
    <x v="2"/>
    <x v="0"/>
  </r>
  <r>
    <n v="69.31"/>
    <x v="1"/>
    <x v="3"/>
  </r>
  <r>
    <n v="68.790000000000006"/>
    <x v="2"/>
    <x v="0"/>
  </r>
  <r>
    <n v="1.27"/>
    <x v="0"/>
    <x v="0"/>
  </r>
  <r>
    <n v="29.21"/>
    <x v="1"/>
    <x v="0"/>
  </r>
  <r>
    <n v="4.46"/>
    <x v="1"/>
    <x v="0"/>
  </r>
  <r>
    <n v="35.450000000000003"/>
    <x v="1"/>
    <x v="2"/>
  </r>
  <r>
    <n v="47.86"/>
    <x v="2"/>
    <x v="0"/>
  </r>
  <r>
    <n v="38.97"/>
    <x v="1"/>
    <x v="3"/>
  </r>
  <r>
    <n v="94.17"/>
    <x v="1"/>
    <x v="0"/>
  </r>
  <r>
    <n v="53.82"/>
    <x v="0"/>
    <x v="3"/>
  </r>
  <r>
    <n v="30.53"/>
    <x v="2"/>
    <x v="0"/>
  </r>
  <r>
    <n v="5.47"/>
    <x v="2"/>
    <x v="2"/>
  </r>
  <r>
    <n v="90.23"/>
    <x v="1"/>
    <x v="1"/>
  </r>
  <r>
    <n v="99.55"/>
    <x v="2"/>
    <x v="0"/>
  </r>
  <r>
    <n v="1.82"/>
    <x v="2"/>
    <x v="2"/>
  </r>
  <r>
    <n v="55.12"/>
    <x v="0"/>
    <x v="0"/>
  </r>
  <r>
    <n v="28.72"/>
    <x v="2"/>
    <x v="0"/>
  </r>
  <r>
    <n v="8.77"/>
    <x v="0"/>
    <x v="2"/>
  </r>
  <r>
    <n v="46.04"/>
    <x v="2"/>
    <x v="3"/>
  </r>
  <r>
    <n v="12.44"/>
    <x v="1"/>
    <x v="0"/>
  </r>
  <r>
    <n v="89.69"/>
    <x v="0"/>
    <x v="3"/>
  </r>
  <r>
    <n v="98.14"/>
    <x v="1"/>
    <x v="0"/>
  </r>
  <r>
    <n v="4.4800000000000004"/>
    <x v="0"/>
    <x v="0"/>
  </r>
  <r>
    <n v="63.94"/>
    <x v="0"/>
    <x v="2"/>
  </r>
  <r>
    <n v="84.9"/>
    <x v="2"/>
    <x v="0"/>
  </r>
  <r>
    <n v="23.93"/>
    <x v="0"/>
    <x v="2"/>
  </r>
  <r>
    <n v="38.74"/>
    <x v="2"/>
    <x v="0"/>
  </r>
  <r>
    <n v="33.51"/>
    <x v="1"/>
    <x v="0"/>
  </r>
  <r>
    <n v="94.52"/>
    <x v="0"/>
    <x v="0"/>
  </r>
  <r>
    <n v="46.81"/>
    <x v="2"/>
    <x v="0"/>
  </r>
  <r>
    <n v="54.16"/>
    <x v="2"/>
    <x v="2"/>
  </r>
  <r>
    <n v="76.94"/>
    <x v="2"/>
    <x v="2"/>
  </r>
  <r>
    <n v="81.77"/>
    <x v="0"/>
    <x v="0"/>
  </r>
  <r>
    <n v="65.27"/>
    <x v="0"/>
    <x v="0"/>
  </r>
  <r>
    <n v="84.3"/>
    <x v="0"/>
    <x v="0"/>
  </r>
  <r>
    <n v="17.14"/>
    <x v="2"/>
    <x v="0"/>
  </r>
  <r>
    <n v="84.34"/>
    <x v="2"/>
    <x v="1"/>
  </r>
  <r>
    <n v="51.65"/>
    <x v="2"/>
    <x v="0"/>
  </r>
  <r>
    <n v="77.73"/>
    <x v="2"/>
    <x v="2"/>
  </r>
  <r>
    <n v="65.94"/>
    <x v="2"/>
    <x v="3"/>
  </r>
  <r>
    <n v="57.27"/>
    <x v="0"/>
    <x v="1"/>
  </r>
  <r>
    <n v="51.88"/>
    <x v="0"/>
    <x v="2"/>
  </r>
  <r>
    <n v="89.53"/>
    <x v="0"/>
    <x v="3"/>
  </r>
  <r>
    <n v="71.34"/>
    <x v="0"/>
    <x v="1"/>
  </r>
  <r>
    <n v="95.16"/>
    <x v="0"/>
    <x v="1"/>
  </r>
  <r>
    <n v="99.87"/>
    <x v="1"/>
    <x v="3"/>
  </r>
  <r>
    <n v="17.309999999999999"/>
    <x v="2"/>
    <x v="0"/>
  </r>
  <r>
    <n v="9.5500000000000007"/>
    <x v="1"/>
    <x v="3"/>
  </r>
  <r>
    <n v="62.72"/>
    <x v="2"/>
    <x v="2"/>
  </r>
  <r>
    <n v="62.31"/>
    <x v="1"/>
    <x v="0"/>
  </r>
  <r>
    <n v="56.05"/>
    <x v="1"/>
    <x v="3"/>
  </r>
  <r>
    <n v="7.94"/>
    <x v="1"/>
    <x v="0"/>
  </r>
  <r>
    <n v="97.41"/>
    <x v="0"/>
    <x v="0"/>
  </r>
  <r>
    <n v="4.54"/>
    <x v="0"/>
    <x v="0"/>
  </r>
  <r>
    <n v="48"/>
    <x v="2"/>
    <x v="1"/>
  </r>
  <r>
    <n v="12.65"/>
    <x v="1"/>
    <x v="0"/>
  </r>
  <r>
    <n v="38.53"/>
    <x v="2"/>
    <x v="0"/>
  </r>
  <r>
    <n v="25.31"/>
    <x v="2"/>
    <x v="0"/>
  </r>
  <r>
    <n v="86.8"/>
    <x v="0"/>
    <x v="2"/>
  </r>
  <r>
    <n v="29.25"/>
    <x v="0"/>
    <x v="0"/>
  </r>
  <r>
    <n v="15"/>
    <x v="2"/>
    <x v="0"/>
  </r>
  <r>
    <n v="86.33"/>
    <x v="2"/>
    <x v="1"/>
  </r>
  <r>
    <n v="4.22"/>
    <x v="1"/>
    <x v="0"/>
  </r>
  <r>
    <n v="49.62"/>
    <x v="1"/>
    <x v="3"/>
  </r>
  <r>
    <n v="51.77"/>
    <x v="1"/>
    <x v="0"/>
  </r>
  <r>
    <n v="38.74"/>
    <x v="2"/>
    <x v="0"/>
  </r>
  <r>
    <n v="63.43"/>
    <x v="2"/>
    <x v="0"/>
  </r>
  <r>
    <n v="98.88"/>
    <x v="1"/>
    <x v="3"/>
  </r>
  <r>
    <n v="85.27"/>
    <x v="1"/>
    <x v="0"/>
  </r>
  <r>
    <n v="65.510000000000005"/>
    <x v="1"/>
    <x v="0"/>
  </r>
  <r>
    <n v="20.170000000000002"/>
    <x v="2"/>
    <x v="0"/>
  </r>
  <r>
    <n v="63.21"/>
    <x v="2"/>
    <x v="0"/>
  </r>
  <r>
    <n v="31.18"/>
    <x v="1"/>
    <x v="0"/>
  </r>
  <r>
    <n v="47.99"/>
    <x v="1"/>
    <x v="1"/>
  </r>
  <r>
    <n v="24.19"/>
    <x v="1"/>
    <x v="2"/>
  </r>
  <r>
    <n v="45.05"/>
    <x v="1"/>
    <x v="0"/>
  </r>
  <r>
    <n v="9.9"/>
    <x v="0"/>
    <x v="2"/>
  </r>
  <r>
    <n v="49.7"/>
    <x v="2"/>
    <x v="3"/>
  </r>
  <r>
    <n v="13.86"/>
    <x v="2"/>
    <x v="1"/>
  </r>
  <r>
    <n v="12.96"/>
    <x v="2"/>
    <x v="3"/>
  </r>
  <r>
    <n v="46.29"/>
    <x v="2"/>
    <x v="1"/>
  </r>
  <r>
    <n v="67.239999999999995"/>
    <x v="2"/>
    <x v="0"/>
  </r>
  <r>
    <n v="16.53"/>
    <x v="1"/>
    <x v="2"/>
  </r>
  <r>
    <n v="2.93"/>
    <x v="2"/>
    <x v="2"/>
  </r>
  <r>
    <n v="1.1200000000000001"/>
    <x v="2"/>
    <x v="1"/>
  </r>
  <r>
    <n v="51.7"/>
    <x v="2"/>
    <x v="2"/>
  </r>
  <r>
    <n v="28.02"/>
    <x v="1"/>
    <x v="1"/>
  </r>
  <r>
    <n v="85.39"/>
    <x v="1"/>
    <x v="3"/>
  </r>
  <r>
    <n v="50.71"/>
    <x v="1"/>
    <x v="0"/>
  </r>
  <r>
    <n v="40.32"/>
    <x v="1"/>
    <x v="3"/>
  </r>
  <r>
    <n v="99.91"/>
    <x v="1"/>
    <x v="3"/>
  </r>
  <r>
    <n v="37.44"/>
    <x v="0"/>
    <x v="1"/>
  </r>
  <r>
    <n v="14.46"/>
    <x v="1"/>
    <x v="3"/>
  </r>
  <r>
    <n v="18.489999999999998"/>
    <x v="2"/>
    <x v="1"/>
  </r>
  <r>
    <n v="31.91"/>
    <x v="2"/>
    <x v="0"/>
  </r>
  <r>
    <n v="28.81"/>
    <x v="2"/>
    <x v="0"/>
  </r>
  <r>
    <n v="57.57"/>
    <x v="0"/>
    <x v="3"/>
  </r>
  <r>
    <n v="54.4"/>
    <x v="2"/>
    <x v="3"/>
  </r>
  <r>
    <n v="53.4"/>
    <x v="2"/>
    <x v="2"/>
  </r>
  <r>
    <n v="8.9499999999999993"/>
    <x v="1"/>
    <x v="0"/>
  </r>
  <r>
    <n v="40.22"/>
    <x v="1"/>
    <x v="0"/>
  </r>
  <r>
    <n v="68.180000000000007"/>
    <x v="2"/>
    <x v="2"/>
  </r>
  <r>
    <n v="11.21"/>
    <x v="1"/>
    <x v="2"/>
  </r>
  <r>
    <n v="56.08"/>
    <x v="1"/>
    <x v="1"/>
  </r>
  <r>
    <n v="85.37"/>
    <x v="2"/>
    <x v="0"/>
  </r>
  <r>
    <n v="82.86"/>
    <x v="2"/>
    <x v="3"/>
  </r>
  <r>
    <n v="60.72"/>
    <x v="1"/>
    <x v="2"/>
  </r>
  <r>
    <n v="20.57"/>
    <x v="2"/>
    <x v="0"/>
  </r>
  <r>
    <n v="10.58"/>
    <x v="0"/>
    <x v="0"/>
  </r>
  <r>
    <n v="26.24"/>
    <x v="0"/>
    <x v="0"/>
  </r>
  <r>
    <n v="33.840000000000003"/>
    <x v="2"/>
    <x v="3"/>
  </r>
  <r>
    <n v="25.31"/>
    <x v="0"/>
    <x v="0"/>
  </r>
  <r>
    <n v="64.849999999999994"/>
    <x v="2"/>
    <x v="2"/>
  </r>
  <r>
    <n v="19.48"/>
    <x v="1"/>
    <x v="0"/>
  </r>
  <r>
    <n v="43.29"/>
    <x v="0"/>
    <x v="3"/>
  </r>
  <r>
    <n v="18.559999999999999"/>
    <x v="1"/>
    <x v="3"/>
  </r>
  <r>
    <n v="13.14"/>
    <x v="0"/>
    <x v="0"/>
  </r>
  <r>
    <n v="34.53"/>
    <x v="2"/>
    <x v="0"/>
  </r>
  <r>
    <n v="56.33"/>
    <x v="0"/>
    <x v="0"/>
  </r>
  <r>
    <n v="10.39"/>
    <x v="2"/>
    <x v="0"/>
  </r>
  <r>
    <n v="61.42"/>
    <x v="0"/>
    <x v="0"/>
  </r>
  <r>
    <n v="8.35"/>
    <x v="1"/>
    <x v="0"/>
  </r>
  <r>
    <m/>
    <x v="1"/>
    <x v="1"/>
  </r>
  <r>
    <n v="72.36"/>
    <x v="1"/>
    <x v="0"/>
  </r>
  <r>
    <n v="7.28"/>
    <x v="2"/>
    <x v="0"/>
  </r>
  <r>
    <n v="91.61"/>
    <x v="2"/>
    <x v="0"/>
  </r>
  <r>
    <n v="39.299999999999997"/>
    <x v="2"/>
    <x v="3"/>
  </r>
  <r>
    <n v="13.12"/>
    <x v="2"/>
    <x v="3"/>
  </r>
  <r>
    <n v="69.489999999999995"/>
    <x v="1"/>
    <x v="3"/>
  </r>
  <r>
    <n v="68.33"/>
    <x v="2"/>
    <x v="0"/>
  </r>
  <r>
    <n v="68.739999999999995"/>
    <x v="1"/>
    <x v="3"/>
  </r>
  <r>
    <n v="36.549999999999997"/>
    <x v="2"/>
    <x v="3"/>
  </r>
  <r>
    <n v="80.84"/>
    <x v="2"/>
    <x v="2"/>
  </r>
  <r>
    <n v="90.76"/>
    <x v="2"/>
    <x v="0"/>
  </r>
  <r>
    <n v="77.03"/>
    <x v="1"/>
    <x v="0"/>
  </r>
  <r>
    <n v="5.44"/>
    <x v="0"/>
    <x v="0"/>
  </r>
  <r>
    <n v="52.58"/>
    <x v="1"/>
    <x v="0"/>
  </r>
  <r>
    <n v="90.91"/>
    <x v="0"/>
    <x v="0"/>
  </r>
  <r>
    <n v="15.79"/>
    <x v="2"/>
    <x v="0"/>
  </r>
  <r>
    <n v="64.430000000000007"/>
    <x v="2"/>
    <x v="0"/>
  </r>
  <r>
    <n v="15.96"/>
    <x v="2"/>
    <x v="0"/>
  </r>
  <r>
    <n v="65.66"/>
    <x v="1"/>
    <x v="2"/>
  </r>
  <r>
    <n v="36.799999999999997"/>
    <x v="0"/>
    <x v="2"/>
  </r>
  <r>
    <n v="30.25"/>
    <x v="0"/>
    <x v="0"/>
  </r>
  <r>
    <n v="34.299999999999997"/>
    <x v="0"/>
    <x v="0"/>
  </r>
  <r>
    <n v="55.05"/>
    <x v="2"/>
    <x v="0"/>
  </r>
  <r>
    <n v="60.81"/>
    <x v="0"/>
    <x v="0"/>
  </r>
  <r>
    <n v="82.08"/>
    <x v="2"/>
    <x v="3"/>
  </r>
  <r>
    <n v="93.23"/>
    <x v="0"/>
    <x v="0"/>
  </r>
  <r>
    <n v="43.78"/>
    <x v="2"/>
    <x v="1"/>
  </r>
  <r>
    <n v="41.92"/>
    <x v="2"/>
    <x v="0"/>
  </r>
  <r>
    <n v="61.09"/>
    <x v="0"/>
    <x v="0"/>
  </r>
  <r>
    <n v="87.22"/>
    <x v="1"/>
    <x v="3"/>
  </r>
  <r>
    <n v="46.87"/>
    <x v="2"/>
    <x v="0"/>
  </r>
  <r>
    <n v="96.73"/>
    <x v="2"/>
    <x v="0"/>
  </r>
  <r>
    <n v="17.34"/>
    <x v="2"/>
    <x v="1"/>
  </r>
  <r>
    <n v="17.440000000000001"/>
    <x v="2"/>
    <x v="3"/>
  </r>
  <r>
    <n v="52.58"/>
    <x v="0"/>
    <x v="0"/>
  </r>
  <r>
    <n v="87.42"/>
    <x v="1"/>
    <x v="3"/>
  </r>
  <r>
    <n v="41.67"/>
    <x v="2"/>
    <x v="0"/>
  </r>
  <r>
    <n v="91.05"/>
    <x v="1"/>
    <x v="0"/>
  </r>
  <r>
    <n v="83.51"/>
    <x v="1"/>
    <x v="3"/>
  </r>
  <r>
    <n v="78.88"/>
    <x v="0"/>
    <x v="0"/>
  </r>
  <r>
    <n v="53.04"/>
    <x v="0"/>
    <x v="3"/>
  </r>
  <r>
    <n v="86.54"/>
    <x v="1"/>
    <x v="1"/>
  </r>
  <r>
    <n v="23.19"/>
    <x v="0"/>
    <x v="1"/>
  </r>
  <r>
    <n v="76.41"/>
    <x v="1"/>
    <x v="3"/>
  </r>
  <r>
    <n v="98.43"/>
    <x v="2"/>
    <x v="0"/>
  </r>
  <r>
    <n v="10.49"/>
    <x v="2"/>
    <x v="0"/>
  </r>
  <r>
    <n v="92.86"/>
    <x v="1"/>
    <x v="0"/>
  </r>
  <r>
    <n v="27.88"/>
    <x v="0"/>
    <x v="0"/>
  </r>
  <r>
    <n v="65.930000000000007"/>
    <x v="0"/>
    <x v="1"/>
  </r>
  <r>
    <m/>
    <x v="0"/>
    <x v="0"/>
  </r>
  <r>
    <n v="87.97"/>
    <x v="0"/>
    <x v="3"/>
  </r>
  <r>
    <n v="53.68"/>
    <x v="1"/>
    <x v="1"/>
  </r>
  <r>
    <n v="81.33"/>
    <x v="0"/>
    <x v="3"/>
  </r>
  <r>
    <n v="5.54"/>
    <x v="1"/>
    <x v="0"/>
  </r>
  <r>
    <n v="86.51"/>
    <x v="0"/>
    <x v="2"/>
  </r>
  <r>
    <n v="87.84"/>
    <x v="1"/>
    <x v="0"/>
  </r>
  <r>
    <n v="47.46"/>
    <x v="2"/>
    <x v="0"/>
  </r>
  <r>
    <n v="21.83"/>
    <x v="2"/>
    <x v="0"/>
  </r>
  <r>
    <n v="48.61"/>
    <x v="1"/>
    <x v="0"/>
  </r>
  <r>
    <n v="49.71"/>
    <x v="1"/>
    <x v="1"/>
  </r>
  <r>
    <n v="91.75"/>
    <x v="0"/>
    <x v="1"/>
  </r>
  <r>
    <n v="50.1"/>
    <x v="1"/>
    <x v="0"/>
  </r>
  <r>
    <n v="93.04"/>
    <x v="0"/>
    <x v="0"/>
  </r>
  <r>
    <n v="79.39"/>
    <x v="1"/>
    <x v="0"/>
  </r>
  <r>
    <n v="66.239999999999995"/>
    <x v="2"/>
    <x v="2"/>
  </r>
  <r>
    <n v="62.87"/>
    <x v="2"/>
    <x v="0"/>
  </r>
  <r>
    <n v="35.909999999999997"/>
    <x v="0"/>
    <x v="3"/>
  </r>
  <r>
    <n v="61.32"/>
    <x v="2"/>
    <x v="3"/>
  </r>
  <r>
    <n v="93.39"/>
    <x v="0"/>
    <x v="0"/>
  </r>
  <r>
    <n v="45.38"/>
    <x v="2"/>
    <x v="0"/>
  </r>
  <r>
    <n v="83.16"/>
    <x v="2"/>
    <x v="0"/>
  </r>
  <r>
    <n v="87.21"/>
    <x v="1"/>
    <x v="1"/>
  </r>
  <r>
    <n v="73.069999999999993"/>
    <x v="0"/>
    <x v="0"/>
  </r>
  <r>
    <n v="58.94"/>
    <x v="0"/>
    <x v="0"/>
  </r>
  <r>
    <n v="59.97"/>
    <x v="0"/>
    <x v="3"/>
  </r>
  <r>
    <n v="77.819999999999993"/>
    <x v="0"/>
    <x v="3"/>
  </r>
  <r>
    <n v="45.29"/>
    <x v="2"/>
    <x v="0"/>
  </r>
  <r>
    <n v="55.19"/>
    <x v="0"/>
    <x v="0"/>
  </r>
  <r>
    <n v="37.04"/>
    <x v="0"/>
    <x v="0"/>
  </r>
  <r>
    <n v="68.27"/>
    <x v="1"/>
    <x v="1"/>
  </r>
  <r>
    <n v="96.08"/>
    <x v="0"/>
    <x v="3"/>
  </r>
  <r>
    <n v="79.64"/>
    <x v="0"/>
    <x v="0"/>
  </r>
  <r>
    <n v="42.32"/>
    <x v="2"/>
    <x v="3"/>
  </r>
  <r>
    <n v="23.08"/>
    <x v="1"/>
    <x v="1"/>
  </r>
  <r>
    <n v="64.98"/>
    <x v="0"/>
    <x v="0"/>
  </r>
  <r>
    <n v="61.5"/>
    <x v="1"/>
    <x v="0"/>
  </r>
  <r>
    <n v="45.31"/>
    <x v="2"/>
    <x v="0"/>
  </r>
  <r>
    <n v="25.6"/>
    <x v="0"/>
    <x v="2"/>
  </r>
  <r>
    <n v="28.53"/>
    <x v="0"/>
    <x v="0"/>
  </r>
  <r>
    <n v="59.79"/>
    <x v="0"/>
    <x v="0"/>
  </r>
  <r>
    <n v="81.73"/>
    <x v="0"/>
    <x v="0"/>
  </r>
  <r>
    <n v="63.03"/>
    <x v="1"/>
    <x v="0"/>
  </r>
  <r>
    <n v="98.65"/>
    <x v="2"/>
    <x v="1"/>
  </r>
  <r>
    <n v="23.81"/>
    <x v="1"/>
    <x v="2"/>
  </r>
  <r>
    <n v="25.22"/>
    <x v="2"/>
    <x v="1"/>
  </r>
  <r>
    <n v="56.6"/>
    <x v="0"/>
    <x v="1"/>
  </r>
  <r>
    <n v="94.12"/>
    <x v="0"/>
    <x v="3"/>
  </r>
  <r>
    <n v="7.08"/>
    <x v="1"/>
    <x v="0"/>
  </r>
  <r>
    <n v="35.409999999999997"/>
    <x v="2"/>
    <x v="2"/>
  </r>
  <r>
    <n v="27.05"/>
    <x v="2"/>
    <x v="0"/>
  </r>
  <r>
    <n v="21.24"/>
    <x v="1"/>
    <x v="0"/>
  </r>
  <r>
    <n v="78.069999999999993"/>
    <x v="2"/>
    <x v="0"/>
  </r>
  <r>
    <n v="95.79"/>
    <x v="1"/>
    <x v="0"/>
  </r>
  <r>
    <n v="43.38"/>
    <x v="1"/>
    <x v="0"/>
  </r>
  <r>
    <n v="24.68"/>
    <x v="0"/>
    <x v="3"/>
  </r>
  <r>
    <n v="20.92"/>
    <x v="1"/>
    <x v="0"/>
  </r>
  <r>
    <m/>
    <x v="1"/>
    <x v="1"/>
  </r>
  <r>
    <n v="43.2"/>
    <x v="1"/>
    <x v="2"/>
  </r>
  <r>
    <n v="97.21"/>
    <x v="1"/>
    <x v="0"/>
  </r>
  <r>
    <n v="81.95"/>
    <x v="0"/>
    <x v="2"/>
  </r>
  <r>
    <n v="33.76"/>
    <x v="2"/>
    <x v="1"/>
  </r>
  <r>
    <n v="61.07"/>
    <x v="1"/>
    <x v="0"/>
  </r>
  <r>
    <n v="87.18"/>
    <x v="2"/>
    <x v="0"/>
  </r>
  <r>
    <n v="83.02"/>
    <x v="1"/>
    <x v="1"/>
  </r>
  <r>
    <n v="10.16"/>
    <x v="0"/>
    <x v="0"/>
  </r>
  <r>
    <n v="96.82"/>
    <x v="1"/>
    <x v="1"/>
  </r>
  <r>
    <n v="19.73"/>
    <x v="2"/>
    <x v="1"/>
  </r>
  <r>
    <n v="70.72"/>
    <x v="0"/>
    <x v="1"/>
  </r>
  <r>
    <n v="58.08"/>
    <x v="1"/>
    <x v="2"/>
  </r>
  <r>
    <n v="38.92"/>
    <x v="2"/>
    <x v="0"/>
  </r>
  <r>
    <n v="59.37"/>
    <x v="1"/>
    <x v="0"/>
  </r>
  <r>
    <n v="67.03"/>
    <x v="2"/>
    <x v="0"/>
  </r>
  <r>
    <n v="56.75"/>
    <x v="1"/>
    <x v="0"/>
  </r>
  <r>
    <n v="99.06"/>
    <x v="1"/>
    <x v="3"/>
  </r>
  <r>
    <n v="78.459999999999994"/>
    <x v="2"/>
    <x v="0"/>
  </r>
  <r>
    <n v="54.59"/>
    <x v="0"/>
    <x v="0"/>
  </r>
  <r>
    <n v="31.38"/>
    <x v="2"/>
    <x v="2"/>
  </r>
  <r>
    <n v="38.619999999999997"/>
    <x v="2"/>
    <x v="0"/>
  </r>
  <r>
    <n v="8.5500000000000007"/>
    <x v="2"/>
    <x v="0"/>
  </r>
  <r>
    <n v="42.93"/>
    <x v="1"/>
    <x v="3"/>
  </r>
  <r>
    <n v="74.849999999999994"/>
    <x v="0"/>
    <x v="0"/>
  </r>
  <r>
    <n v="28.41"/>
    <x v="2"/>
    <x v="3"/>
  </r>
  <r>
    <n v="21.18"/>
    <x v="0"/>
    <x v="3"/>
  </r>
  <r>
    <n v="14.93"/>
    <x v="2"/>
    <x v="1"/>
  </r>
  <r>
    <n v="88.32"/>
    <x v="1"/>
    <x v="0"/>
  </r>
  <r>
    <n v="91.67"/>
    <x v="2"/>
    <x v="3"/>
  </r>
  <r>
    <n v="35.53"/>
    <x v="1"/>
    <x v="0"/>
  </r>
  <r>
    <n v="76.5"/>
    <x v="1"/>
    <x v="0"/>
  </r>
  <r>
    <n v="46.35"/>
    <x v="0"/>
    <x v="1"/>
  </r>
  <r>
    <n v="1.32"/>
    <x v="1"/>
    <x v="0"/>
  </r>
  <r>
    <n v="30.22"/>
    <x v="2"/>
    <x v="0"/>
  </r>
  <r>
    <n v="44.71"/>
    <x v="1"/>
    <x v="0"/>
  </r>
  <r>
    <n v="11.56"/>
    <x v="2"/>
    <x v="3"/>
  </r>
  <r>
    <n v="44.04"/>
    <x v="1"/>
    <x v="0"/>
  </r>
  <r>
    <n v="37.950000000000003"/>
    <x v="2"/>
    <x v="1"/>
  </r>
  <r>
    <n v="16.84"/>
    <x v="0"/>
    <x v="3"/>
  </r>
  <r>
    <n v="19.77"/>
    <x v="2"/>
    <x v="0"/>
  </r>
  <r>
    <n v="90.31"/>
    <x v="2"/>
    <x v="0"/>
  </r>
  <r>
    <n v="13.34"/>
    <x v="2"/>
    <x v="3"/>
  </r>
  <r>
    <n v="12.25"/>
    <x v="2"/>
    <x v="3"/>
  </r>
  <r>
    <n v="54.77"/>
    <x v="1"/>
    <x v="0"/>
  </r>
  <r>
    <n v="25.44"/>
    <x v="0"/>
    <x v="0"/>
  </r>
  <r>
    <n v="65.53"/>
    <x v="1"/>
    <x v="1"/>
  </r>
  <r>
    <n v="8.43"/>
    <x v="1"/>
    <x v="2"/>
  </r>
  <r>
    <n v="81.62"/>
    <x v="2"/>
    <x v="0"/>
  </r>
  <r>
    <n v="21.53"/>
    <x v="2"/>
    <x v="0"/>
  </r>
  <r>
    <n v="90.88"/>
    <x v="1"/>
    <x v="1"/>
  </r>
  <r>
    <n v="87.76"/>
    <x v="2"/>
    <x v="0"/>
  </r>
  <r>
    <n v="67.77"/>
    <x v="1"/>
    <x v="3"/>
  </r>
  <r>
    <n v="1.61"/>
    <x v="0"/>
    <x v="0"/>
  </r>
  <r>
    <n v="55.14"/>
    <x v="1"/>
    <x v="0"/>
  </r>
  <r>
    <n v="33.950000000000003"/>
    <x v="2"/>
    <x v="0"/>
  </r>
  <r>
    <n v="92.46"/>
    <x v="2"/>
    <x v="1"/>
  </r>
  <r>
    <n v="60.94"/>
    <x v="2"/>
    <x v="2"/>
  </r>
  <r>
    <n v="84.48"/>
    <x v="0"/>
    <x v="1"/>
  </r>
  <r>
    <n v="81.78"/>
    <x v="2"/>
    <x v="1"/>
  </r>
  <r>
    <n v="94.85"/>
    <x v="0"/>
    <x v="0"/>
  </r>
  <r>
    <n v="17.04"/>
    <x v="0"/>
    <x v="3"/>
  </r>
  <r>
    <n v="30.49"/>
    <x v="0"/>
    <x v="0"/>
  </r>
  <r>
    <n v="26.92"/>
    <x v="2"/>
    <x v="1"/>
  </r>
  <r>
    <n v="13.71"/>
    <x v="2"/>
    <x v="2"/>
  </r>
  <r>
    <n v="84.5"/>
    <x v="0"/>
    <x v="2"/>
  </r>
  <r>
    <n v="5.69"/>
    <x v="1"/>
    <x v="0"/>
  </r>
  <r>
    <n v="71.37"/>
    <x v="1"/>
    <x v="1"/>
  </r>
  <r>
    <n v="47.01"/>
    <x v="0"/>
    <x v="0"/>
  </r>
  <r>
    <n v="28.22"/>
    <x v="1"/>
    <x v="0"/>
  </r>
  <r>
    <n v="4.03"/>
    <x v="2"/>
    <x v="2"/>
  </r>
  <r>
    <n v="90.81"/>
    <x v="1"/>
    <x v="1"/>
  </r>
  <r>
    <n v="45.36"/>
    <x v="1"/>
    <x v="0"/>
  </r>
  <r>
    <n v="46.41"/>
    <x v="1"/>
    <x v="1"/>
  </r>
  <r>
    <n v="71.11"/>
    <x v="2"/>
    <x v="0"/>
  </r>
  <r>
    <n v="46.1"/>
    <x v="1"/>
    <x v="3"/>
  </r>
  <r>
    <n v="44.92"/>
    <x v="2"/>
    <x v="0"/>
  </r>
  <r>
    <n v="96.03"/>
    <x v="1"/>
    <x v="1"/>
  </r>
  <r>
    <n v="46.86"/>
    <x v="2"/>
    <x v="1"/>
  </r>
  <r>
    <n v="31.49"/>
    <x v="1"/>
    <x v="1"/>
  </r>
  <r>
    <n v="44.79"/>
    <x v="0"/>
    <x v="0"/>
  </r>
  <r>
    <n v="43.17"/>
    <x v="2"/>
    <x v="1"/>
  </r>
  <r>
    <n v="89.86"/>
    <x v="1"/>
    <x v="2"/>
  </r>
  <r>
    <n v="14.67"/>
    <x v="0"/>
    <x v="3"/>
  </r>
  <r>
    <n v="2.15"/>
    <x v="0"/>
    <x v="0"/>
  </r>
  <r>
    <n v="86.6"/>
    <x v="2"/>
    <x v="2"/>
  </r>
  <r>
    <n v="67.14"/>
    <x v="0"/>
    <x v="1"/>
  </r>
  <r>
    <n v="40.75"/>
    <x v="1"/>
    <x v="3"/>
  </r>
  <r>
    <n v="37.67"/>
    <x v="2"/>
    <x v="1"/>
  </r>
  <r>
    <n v="71.89"/>
    <x v="0"/>
    <x v="3"/>
  </r>
  <r>
    <n v="47.86"/>
    <x v="2"/>
    <x v="0"/>
  </r>
  <r>
    <n v="39.270000000000003"/>
    <x v="1"/>
    <x v="0"/>
  </r>
  <r>
    <n v="78.73"/>
    <x v="1"/>
    <x v="0"/>
  </r>
  <r>
    <n v="73.38"/>
    <x v="0"/>
    <x v="0"/>
  </r>
  <r>
    <n v="36.700000000000003"/>
    <x v="1"/>
    <x v="0"/>
  </r>
  <r>
    <n v="67.72"/>
    <x v="1"/>
    <x v="0"/>
  </r>
  <r>
    <n v="42"/>
    <x v="2"/>
    <x v="3"/>
  </r>
  <r>
    <n v="87.53"/>
    <x v="2"/>
    <x v="0"/>
  </r>
  <r>
    <n v="96.53"/>
    <x v="2"/>
    <x v="0"/>
  </r>
  <r>
    <n v="92.38"/>
    <x v="2"/>
    <x v="2"/>
  </r>
  <r>
    <n v="60.71"/>
    <x v="2"/>
    <x v="3"/>
  </r>
  <r>
    <n v="48.67"/>
    <x v="0"/>
    <x v="2"/>
  </r>
  <r>
    <n v="58.27"/>
    <x v="2"/>
    <x v="0"/>
  </r>
  <r>
    <n v="66.98"/>
    <x v="2"/>
    <x v="0"/>
  </r>
  <r>
    <n v="56.38"/>
    <x v="2"/>
    <x v="0"/>
  </r>
  <r>
    <n v="48.16"/>
    <x v="2"/>
    <x v="3"/>
  </r>
  <r>
    <n v="3.65"/>
    <x v="2"/>
    <x v="2"/>
  </r>
  <r>
    <n v="84.68"/>
    <x v="2"/>
    <x v="0"/>
  </r>
  <r>
    <n v="94.66"/>
    <x v="0"/>
    <x v="2"/>
  </r>
  <r>
    <n v="93.96"/>
    <x v="0"/>
    <x v="2"/>
  </r>
  <r>
    <n v="52.05"/>
    <x v="0"/>
    <x v="0"/>
  </r>
  <r>
    <n v="90.22"/>
    <x v="1"/>
    <x v="2"/>
  </r>
  <r>
    <n v="79.53"/>
    <x v="0"/>
    <x v="1"/>
  </r>
  <r>
    <n v="92.98"/>
    <x v="1"/>
    <x v="0"/>
  </r>
  <r>
    <n v="73.84"/>
    <x v="2"/>
    <x v="3"/>
  </r>
  <r>
    <n v="15.97"/>
    <x v="2"/>
    <x v="0"/>
  </r>
  <r>
    <n v="74.31"/>
    <x v="0"/>
    <x v="2"/>
  </r>
  <r>
    <n v="35.11"/>
    <x v="0"/>
    <x v="1"/>
  </r>
  <r>
    <n v="96.43"/>
    <x v="1"/>
    <x v="0"/>
  </r>
  <r>
    <n v="12.4"/>
    <x v="2"/>
    <x v="0"/>
  </r>
  <r>
    <n v="41.32"/>
    <x v="1"/>
    <x v="0"/>
  </r>
  <r>
    <n v="93.68"/>
    <x v="2"/>
    <x v="0"/>
  </r>
  <r>
    <n v="25.5"/>
    <x v="1"/>
    <x v="3"/>
  </r>
  <r>
    <n v="46.38"/>
    <x v="2"/>
    <x v="3"/>
  </r>
  <r>
    <n v="15.77"/>
    <x v="2"/>
    <x v="0"/>
  </r>
  <r>
    <n v="18.14"/>
    <x v="0"/>
    <x v="2"/>
  </r>
  <r>
    <n v="56.76"/>
    <x v="0"/>
    <x v="1"/>
  </r>
  <r>
    <n v="8.0399999999999991"/>
    <x v="0"/>
    <x v="0"/>
  </r>
  <r>
    <n v="31.7"/>
    <x v="2"/>
    <x v="3"/>
  </r>
  <r>
    <n v="13.45"/>
    <x v="0"/>
    <x v="0"/>
  </r>
  <r>
    <n v="54.19"/>
    <x v="2"/>
    <x v="0"/>
  </r>
  <r>
    <n v="42"/>
    <x v="1"/>
    <x v="0"/>
  </r>
  <r>
    <n v="25.33"/>
    <x v="1"/>
    <x v="0"/>
  </r>
  <r>
    <n v="80.3"/>
    <x v="1"/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s v="CUST0184"/>
    <x v="0"/>
    <s v="North"/>
    <s v="Business Loan"/>
    <x v="0"/>
    <n v="73.8"/>
    <n v="9.6199999999999992"/>
    <n v="1.1657999999999999"/>
    <n v="1.8583000000000001"/>
    <x v="0"/>
    <n v="557"/>
    <s v="approved"/>
    <s v="10-05-2022"/>
    <s v="23-05-2022"/>
    <n v="48"/>
    <n v="41.29"/>
  </r>
  <r>
    <x v="1"/>
    <s v="CUST0428"/>
    <x v="0"/>
    <s v="North"/>
    <s v="Home Loan"/>
    <x v="0"/>
    <n v="6.55"/>
    <n v="7.97"/>
    <n v="4.4400000000000002E-2"/>
    <n v="5.4699999999999999E-2"/>
    <x v="0"/>
    <n v="600"/>
    <s v="Rejected "/>
    <s v="02-11-2022"/>
    <m/>
    <n v="240"/>
    <n v="4.78"/>
  </r>
  <r>
    <x v="2"/>
    <s v="CUST0377"/>
    <x v="1"/>
    <s v="West"/>
    <s v="Business Loan"/>
    <x v="1"/>
    <n v="47.65"/>
    <n v="8"/>
    <n v="0.73950000000000005"/>
    <n v="1.4932000000000001"/>
    <x v="1"/>
    <n v="690"/>
    <s v="Rejected"/>
    <s v="13-04-2022"/>
    <m/>
    <n v="36"/>
    <n v="0"/>
  </r>
  <r>
    <x v="3"/>
    <s v="CUST0050"/>
    <x v="0"/>
    <s v="Central"/>
    <s v="Personal Loan"/>
    <x v="2"/>
    <n v="7.33"/>
    <n v="8.76"/>
    <n v="0.1021"/>
    <n v="0.18160000000000001"/>
    <x v="1"/>
    <n v="797"/>
    <s v="Rejected"/>
    <s v="22-05-2024"/>
    <m/>
    <n v="48"/>
    <n v="0"/>
  </r>
  <r>
    <x v="4"/>
    <s v="CUST0378"/>
    <x v="2"/>
    <s v="East"/>
    <s v="Home Loan"/>
    <x v="2"/>
    <n v="58.02"/>
    <n v="16.7"/>
    <n v="0.98029999999999995"/>
    <n v="5.2834000000000003"/>
    <x v="2"/>
    <n v="751"/>
    <s v="Rejected"/>
    <s v="19-11-2023"/>
    <m/>
    <n v="12"/>
    <n v="8.92"/>
  </r>
  <r>
    <x v="5"/>
    <s v="CUST0087"/>
    <x v="3"/>
    <s v="Central"/>
    <s v="Personal Loan"/>
    <x v="0"/>
    <n v="25.12"/>
    <n v="8.9700000000000006"/>
    <n v="0.42370000000000002"/>
    <n v="0.31780000000000003"/>
    <x v="3"/>
    <n v="748"/>
    <s v="approved"/>
    <s v="24-09-2024"/>
    <s v="26-09-2024"/>
    <n v="120"/>
    <n v="2.65"/>
  </r>
  <r>
    <x v="6"/>
    <s v="CUST0334"/>
    <x v="4"/>
    <s v="East"/>
    <s v="Education Loan"/>
    <x v="2"/>
    <n v="80.930000000000007"/>
    <n v="15.12"/>
    <n v="0.65490000000000004"/>
    <n v="1.9303999999999999"/>
    <x v="2"/>
    <n v="866"/>
    <s v="approved"/>
    <s v="23-04-2024"/>
    <s v="27-04-2024"/>
    <n v="60"/>
    <n v="72.62"/>
  </r>
  <r>
    <x v="7"/>
    <s v="CUST0093"/>
    <x v="0"/>
    <s v="Central"/>
    <s v="Home Loan"/>
    <x v="2"/>
    <n v="82.82"/>
    <n v="12.11"/>
    <n v="1.1069"/>
    <n v="2.1854"/>
    <x v="1"/>
    <n v="887"/>
    <s v="approved"/>
    <s v="15-07-2022"/>
    <s v="25-07-2022"/>
    <n v="48"/>
    <n v="0"/>
  </r>
  <r>
    <x v="8"/>
    <s v="CUST0277"/>
    <x v="5"/>
    <s v="South"/>
    <s v="Education Loan"/>
    <x v="2"/>
    <n v="66.27"/>
    <n v="9.6300000000000008"/>
    <n v="1.1232"/>
    <n v="0.69720000000000004"/>
    <x v="0"/>
    <n v="793"/>
    <s v="Rejected"/>
    <s v="24-11-2022"/>
    <m/>
    <n v="180"/>
    <n v="44.38"/>
  </r>
  <r>
    <x v="9"/>
    <s v="CUST0146"/>
    <x v="6"/>
    <s v="West"/>
    <s v="Auto Loan"/>
    <x v="0"/>
    <n v="62.07"/>
    <n v="12.48"/>
    <n v="0.40760000000000002"/>
    <n v="5.5288000000000004"/>
    <x v="2"/>
    <n v="713"/>
    <s v="Rejected"/>
    <s v="20-11-2022"/>
    <m/>
    <n v="12"/>
    <n v="47.65"/>
  </r>
  <r>
    <x v="10"/>
    <s v="CUST0459"/>
    <x v="6"/>
    <s v="West"/>
    <s v="Gold Loan"/>
    <x v="2"/>
    <n v="33.270000000000003"/>
    <n v="14.95"/>
    <n v="0.32890000000000003"/>
    <n v="1.6124000000000001"/>
    <x v="4"/>
    <n v="639"/>
    <s v="Rejected"/>
    <s v="20-07-2022"/>
    <m/>
    <n v="24"/>
    <n v="10.029999999999999"/>
  </r>
  <r>
    <x v="11"/>
    <s v="CUST0457"/>
    <x v="6"/>
    <s v="North"/>
    <s v="Education Loan"/>
    <x v="2"/>
    <n v="48.96"/>
    <n v="9.09"/>
    <n v="0.92620000000000002"/>
    <n v="0.49919999999999998"/>
    <x v="3"/>
    <n v="731"/>
    <s v="approved"/>
    <s v="04-02-2024"/>
    <s v="07-02-2024"/>
    <n v="180"/>
    <n v="23.95"/>
  </r>
  <r>
    <x v="12"/>
    <s v="CUST0139"/>
    <x v="6"/>
    <s v="East"/>
    <s v="Personal Loan"/>
    <x v="1"/>
    <n v="69.53"/>
    <n v="9"/>
    <n v="1.2359"/>
    <n v="0.70520000000000005"/>
    <x v="0"/>
    <n v="738"/>
    <s v="Rejected"/>
    <s v="05-12-2023"/>
    <m/>
    <n v="180"/>
    <n v="19.95"/>
  </r>
  <r>
    <x v="13"/>
    <s v="CUST0407"/>
    <x v="4"/>
    <s v="South"/>
    <s v="Gold Loan"/>
    <x v="2"/>
    <n v="85.65"/>
    <n v="16.93"/>
    <n v="1.0568"/>
    <n v="2.4683000000000002"/>
    <x v="2"/>
    <n v="863"/>
    <s v="approved"/>
    <s v="05-08-2024"/>
    <s v="10-08-2024"/>
    <n v="48"/>
    <n v="9.6199999999999992"/>
  </r>
  <r>
    <x v="14"/>
    <s v="CUST0127"/>
    <x v="3"/>
    <s v="West"/>
    <s v="Gold Loan"/>
    <x v="1"/>
    <n v="89.29"/>
    <n v="9.14"/>
    <n v="1.2148000000000001"/>
    <n v="7.8143000000000002"/>
    <x v="0"/>
    <n v="560"/>
    <s v="approved"/>
    <s v="24-03-2022"/>
    <s v="01-04-2022"/>
    <n v="12"/>
    <n v="64.599999999999994"/>
  </r>
  <r>
    <x v="15"/>
    <s v="CUST0202"/>
    <x v="0"/>
    <s v="North"/>
    <s v="Education Loan"/>
    <x v="0"/>
    <n v="24.81"/>
    <n v="7.64"/>
    <n v="0.39639999999999997"/>
    <n v="0.60150000000000003"/>
    <x v="5"/>
    <n v="582"/>
    <s v="Under Review"/>
    <s v="29-08-2023"/>
    <m/>
    <n v="48"/>
    <n v="7.52"/>
  </r>
  <r>
    <x v="16"/>
    <s v="CUST0343"/>
    <x v="7"/>
    <s v="South"/>
    <s v="Business Loan"/>
    <x v="0"/>
    <n v="85.93"/>
    <n v="7.77"/>
    <n v="1.0159"/>
    <n v="2.6836000000000002"/>
    <x v="5"/>
    <n v="649"/>
    <s v="Rejected"/>
    <s v="29-01-2024"/>
    <m/>
    <n v="36"/>
    <n v="54.38"/>
  </r>
  <r>
    <x v="17"/>
    <s v="CUST0322"/>
    <x v="8"/>
    <s v="West"/>
    <s v="Business Loan"/>
    <x v="0"/>
    <n v="53.56"/>
    <n v="15.78"/>
    <n v="0.8286"/>
    <n v="0.73629999999999995"/>
    <x v="2"/>
    <n v="849"/>
    <s v="Rejected"/>
    <s v="15-06-2022"/>
    <m/>
    <n v="240"/>
    <n v="33.6"/>
  </r>
  <r>
    <x v="18"/>
    <s v="CUST0264"/>
    <x v="3"/>
    <s v="North"/>
    <s v="Home Loan"/>
    <x v="0"/>
    <n v="37.19"/>
    <n v="11.52"/>
    <n v="0.28370000000000001"/>
    <n v="0.39710000000000001"/>
    <x v="1"/>
    <n v="580"/>
    <s v="approved"/>
    <s v="24-02-2023"/>
    <s v="27-02-2023"/>
    <n v="240"/>
    <n v="0"/>
  </r>
  <r>
    <x v="19"/>
    <s v="CUST0059"/>
    <x v="0"/>
    <s v="Central"/>
    <s v="Business Loan"/>
    <x v="1"/>
    <n v="75.56"/>
    <n v="11.03"/>
    <n v="1.3955"/>
    <n v="0.78149999999999997"/>
    <x v="0"/>
    <n v="702"/>
    <s v="Under Review"/>
    <s v="22-04-2022"/>
    <m/>
    <n v="240"/>
    <n v="11.63"/>
  </r>
  <r>
    <x v="20"/>
    <s v="CUST0270"/>
    <x v="8"/>
    <s v="West"/>
    <s v="Business Loan"/>
    <x v="2"/>
    <n v="68.150000000000006"/>
    <n v="10.71"/>
    <n v="0.97550000000000003"/>
    <n v="3.1671999999999998"/>
    <x v="3"/>
    <n v="845"/>
    <s v="approved"/>
    <s v="28-06-2022"/>
    <s v="30-06-2022"/>
    <n v="24"/>
    <n v="29.45"/>
  </r>
  <r>
    <x v="21"/>
    <s v="CUST0040"/>
    <x v="8"/>
    <s v="South"/>
    <s v="Auto Loan"/>
    <x v="1"/>
    <n v="70.010000000000005"/>
    <n v="17.12"/>
    <n v="0.89690000000000003"/>
    <n v="6.3891999999999998"/>
    <x v="4"/>
    <n v="788"/>
    <s v="approved"/>
    <s v="28-09-2022"/>
    <s v="06-10-2022"/>
    <n v="12"/>
    <n v="27.63"/>
  </r>
  <r>
    <x v="22"/>
    <s v="CUST0150"/>
    <x v="6"/>
    <s v="North"/>
    <s v="Home Loan"/>
    <x v="1"/>
    <n v="83.66"/>
    <n v="11.19"/>
    <n v="1.1445000000000001"/>
    <n v="1.4408000000000001"/>
    <x v="0"/>
    <n v="853"/>
    <s v="Rejected "/>
    <s v="21-12-2024"/>
    <m/>
    <n v="84"/>
    <n v="68.23"/>
  </r>
  <r>
    <x v="23"/>
    <s v="CUST0068"/>
    <x v="7"/>
    <s v="South"/>
    <s v="Auto Loan"/>
    <x v="1"/>
    <n v="48.94"/>
    <n v="15.97"/>
    <n v="0.27939999999999998"/>
    <n v="0.97119999999999995"/>
    <x v="4"/>
    <n v="617"/>
    <s v="approved"/>
    <s v="07-12-2022"/>
    <s v="17-12-2022"/>
    <n v="84"/>
    <n v="43.34"/>
  </r>
  <r>
    <x v="24"/>
    <s v="CUST0499"/>
    <x v="1"/>
    <s v="South"/>
    <s v="Personal Loan"/>
    <x v="1"/>
    <n v="12.57"/>
    <n v="13.82"/>
    <n v="0.14599999999999999"/>
    <n v="0.23430000000000001"/>
    <x v="3"/>
    <n v="881"/>
    <s v="Rejected"/>
    <s v="13-03-2022"/>
    <m/>
    <n v="84"/>
    <n v="8.3699999999999992"/>
  </r>
  <r>
    <x v="25"/>
    <s v="CUST0230"/>
    <x v="5"/>
    <s v="South"/>
    <s v="Gold Loan"/>
    <x v="0"/>
    <n v="13.03"/>
    <n v="17.739999999999998"/>
    <n v="0.21540000000000001"/>
    <n v="0.2074"/>
    <x v="4"/>
    <n v="706"/>
    <s v="Rejected"/>
    <s v="09-01-2022"/>
    <m/>
    <n v="180"/>
    <n v="12.05"/>
  </r>
  <r>
    <x v="26"/>
    <s v="CUST0332"/>
    <x v="7"/>
    <s v="West"/>
    <s v="Auto Loan"/>
    <x v="2"/>
    <n v="67.02"/>
    <n v="15.51"/>
    <n v="1.2623"/>
    <n v="1.3125"/>
    <x v="1"/>
    <n v="855"/>
    <s v="Rejected "/>
    <s v="07-09-2024"/>
    <m/>
    <n v="84"/>
    <n v="0"/>
  </r>
  <r>
    <x v="27"/>
    <s v="CUST0283"/>
    <x v="8"/>
    <s v="East"/>
    <s v="Home Loan"/>
    <x v="0"/>
    <n v="62.13"/>
    <n v="11.43"/>
    <n v="0.61480000000000001"/>
    <n v="1.6188"/>
    <x v="5"/>
    <n v="740"/>
    <s v="approved"/>
    <s v="31-03-2023"/>
    <s v="13-04-2023"/>
    <n v="48"/>
    <n v="55.63"/>
  </r>
  <r>
    <x v="28"/>
    <s v="CUST0276"/>
    <x v="0"/>
    <s v="North"/>
    <s v="Gold Loan"/>
    <x v="0"/>
    <n v="20.25"/>
    <n v="14.16"/>
    <n v="0.38779999999999998"/>
    <n v="0.38129999999999997"/>
    <x v="0"/>
    <n v="891"/>
    <s v="Rejected"/>
    <s v="25-05-2024"/>
    <m/>
    <n v="84"/>
    <n v="8.39"/>
  </r>
  <r>
    <x v="29"/>
    <s v="CUST0180"/>
    <x v="7"/>
    <s v="West"/>
    <s v="Gold Loan"/>
    <x v="1"/>
    <n v="22.35"/>
    <n v="15.66"/>
    <n v="0.25109999999999999"/>
    <n v="0.32300000000000001"/>
    <x v="4"/>
    <n v="639"/>
    <s v="Rejected"/>
    <s v="18-05-2024"/>
    <m/>
    <n v="180"/>
    <n v="16.079999999999998"/>
  </r>
  <r>
    <x v="30"/>
    <s v="CUST0307"/>
    <x v="8"/>
    <s v="South"/>
    <s v="Personal Loan"/>
    <x v="0"/>
    <n v="47.99"/>
    <n v="18.350000000000001"/>
    <n v="0.28749999999999998"/>
    <n v="0.87560000000000004"/>
    <x v="1"/>
    <n v="830"/>
    <s v="approved"/>
    <s v="18-04-2024"/>
    <s v="29-04-2024"/>
    <n v="120"/>
    <n v="0"/>
  </r>
  <r>
    <x v="31"/>
    <s v="CUST0285"/>
    <x v="0"/>
    <s v="Central"/>
    <s v="Personal Loan"/>
    <x v="1"/>
    <n v="19.41"/>
    <n v="13.59"/>
    <n v="0.10929999999999999"/>
    <n v="0.44750000000000001"/>
    <x v="5"/>
    <n v="578"/>
    <s v="Under Review"/>
    <s v="08-10-2024"/>
    <m/>
    <n v="60"/>
    <n v="11.17"/>
  </r>
  <r>
    <x v="32"/>
    <s v="CUST0002"/>
    <x v="1"/>
    <s v="East"/>
    <s v="Auto Loan"/>
    <x v="2"/>
    <n v="83.59"/>
    <n v="14.69"/>
    <n v="1.5371999999999999"/>
    <n v="1.3328"/>
    <x v="3"/>
    <n v="657"/>
    <s v="approved"/>
    <s v="17-05-2023"/>
    <s v="18-05-2023"/>
    <n v="120"/>
    <n v="16.84"/>
  </r>
  <r>
    <x v="33"/>
    <s v="CUST0035"/>
    <x v="4"/>
    <s v="East"/>
    <s v="Gold Loan"/>
    <x v="0"/>
    <n v="56.99"/>
    <n v="14.41"/>
    <n v="0.69189999999999996"/>
    <n v="2.7473000000000001"/>
    <x v="4"/>
    <n v="573"/>
    <s v="approved"/>
    <s v="05-02-2022"/>
    <s v="19-02-2022"/>
    <n v="24"/>
    <n v="18.27"/>
  </r>
  <r>
    <x v="34"/>
    <s v="CUST0237"/>
    <x v="1"/>
    <s v="East"/>
    <s v="Personal Loan"/>
    <x v="1"/>
    <n v="27.99"/>
    <n v="17.53"/>
    <n v="0.28939999999999999"/>
    <n v="0.7036"/>
    <x v="4"/>
    <n v="841"/>
    <s v="approved"/>
    <s v="07-06-2022"/>
    <s v="16-06-2022"/>
    <n v="60"/>
    <n v="7.41"/>
  </r>
  <r>
    <x v="35"/>
    <s v="CUST0307"/>
    <x v="1"/>
    <s v="Central"/>
    <s v="Auto Loan"/>
    <x v="0"/>
    <n v="82.86"/>
    <n v="10.81"/>
    <n v="1.2662"/>
    <n v="1.4105000000000001"/>
    <x v="1"/>
    <n v="830"/>
    <s v="approved"/>
    <s v="22-12-2023"/>
    <s v="05-01-2024"/>
    <n v="84"/>
    <n v="0"/>
  </r>
  <r>
    <x v="36"/>
    <s v="CUST0145"/>
    <x v="3"/>
    <s v="West"/>
    <s v="Education Loan"/>
    <x v="0"/>
    <n v="92.17"/>
    <n v="9.9"/>
    <n v="1.1568000000000001"/>
    <n v="2.3332000000000002"/>
    <x v="2"/>
    <n v="704"/>
    <s v="approved"/>
    <s v="12-12-2024"/>
    <s v="26-12-2024"/>
    <n v="48"/>
    <n v="50.9"/>
  </r>
  <r>
    <x v="37"/>
    <s v="CUST0059"/>
    <x v="2"/>
    <s v="West"/>
    <s v="Home Loan"/>
    <x v="1"/>
    <n v="82.07"/>
    <n v="12.77"/>
    <n v="0.79390000000000005"/>
    <n v="1.4827999999999999"/>
    <x v="3"/>
    <n v="702"/>
    <s v="approved"/>
    <s v="07-12-2024"/>
    <s v="20-12-2024"/>
    <n v="84"/>
    <n v="75.88"/>
  </r>
  <r>
    <x v="38"/>
    <s v="CUST0382"/>
    <x v="8"/>
    <s v="South"/>
    <s v="Personal Loan"/>
    <x v="2"/>
    <n v="15.09"/>
    <n v="8.8800000000000008"/>
    <n v="0.10489999999999999"/>
    <n v="0.68859999999999999"/>
    <x v="0"/>
    <n v="837"/>
    <s v="Rejected "/>
    <s v="17-08-2022"/>
    <m/>
    <n v="24"/>
    <n v="2.5099999999999998"/>
  </r>
  <r>
    <x v="39"/>
    <s v="CUST0022"/>
    <x v="6"/>
    <s v="North"/>
    <s v="Home Loan"/>
    <x v="2"/>
    <n v="51.83"/>
    <n v="8.81"/>
    <n v="0.45590000000000003"/>
    <n v="2.3633000000000002"/>
    <x v="4"/>
    <n v="618"/>
    <s v="Rejected "/>
    <s v="22-01-2022"/>
    <m/>
    <n v="24"/>
    <n v="38.43"/>
  </r>
  <r>
    <x v="40"/>
    <s v="CUST0106"/>
    <x v="4"/>
    <s v="South"/>
    <s v="Personal Loan"/>
    <x v="2"/>
    <n v="35.799999999999997"/>
    <n v="16.8"/>
    <n v="0.68479999999999996"/>
    <n v="0.72750000000000004"/>
    <x v="4"/>
    <n v="877"/>
    <s v="Rejected"/>
    <s v="22-10-2024"/>
    <m/>
    <n v="84"/>
    <n v="27.34"/>
  </r>
  <r>
    <x v="41"/>
    <s v="CUST0035"/>
    <x v="8"/>
    <s v="Central"/>
    <s v="Home Loan"/>
    <x v="2"/>
    <n v="22.48"/>
    <n v="10.6"/>
    <n v="0.41639999999999999"/>
    <n v="0.22589999999999999"/>
    <x v="1"/>
    <n v="573"/>
    <s v="Rejected "/>
    <s v="22-07-2022"/>
    <m/>
    <n v="240"/>
    <n v="0"/>
  </r>
  <r>
    <x v="42"/>
    <s v="CUST0436"/>
    <x v="0"/>
    <s v="East"/>
    <s v="Business Loan"/>
    <x v="2"/>
    <n v="19.329999999999998"/>
    <n v="8.68"/>
    <n v="0.3387"/>
    <n v="0.24149999999999999"/>
    <x v="0"/>
    <n v="859"/>
    <s v="Rejected"/>
    <s v="19-11-2024"/>
    <m/>
    <n v="120"/>
    <n v="5.67"/>
  </r>
  <r>
    <x v="43"/>
    <s v="CUST0064"/>
    <x v="0"/>
    <s v="North"/>
    <s v="Gold Loan"/>
    <x v="1"/>
    <n v="50.09"/>
    <n v="10.67"/>
    <n v="0.79300000000000004"/>
    <n v="2.3269000000000002"/>
    <x v="4"/>
    <n v="895"/>
    <s v="approved"/>
    <s v="25-08-2022"/>
    <s v="01-09-2022"/>
    <n v="24"/>
    <n v="17.079999999999998"/>
  </r>
  <r>
    <x v="44"/>
    <s v="CUST0500"/>
    <x v="0"/>
    <s v="South"/>
    <s v="Gold Loan"/>
    <x v="0"/>
    <n v="29.77"/>
    <n v="9.58"/>
    <n v="0.1799"/>
    <n v="0.31230000000000002"/>
    <x v="4"/>
    <n v="703"/>
    <s v="Rejected"/>
    <s v="27-01-2022"/>
    <m/>
    <n v="180"/>
    <n v="28.25"/>
  </r>
  <r>
    <x v="45"/>
    <s v="CUST0225"/>
    <x v="5"/>
    <s v="North"/>
    <s v="Home Loan"/>
    <x v="1"/>
    <n v="40.090000000000003"/>
    <n v="18.25"/>
    <n v="0.64629999999999999"/>
    <n v="1.4543999999999999"/>
    <x v="1"/>
    <n v="677"/>
    <s v="Under Review"/>
    <s v="12-02-2023"/>
    <m/>
    <n v="36"/>
    <n v="0"/>
  </r>
  <r>
    <x v="46"/>
    <s v="CUST0207"/>
    <x v="8"/>
    <s v="South"/>
    <s v="Education Loan"/>
    <x v="2"/>
    <n v="50.41"/>
    <n v="15.93"/>
    <n v="0.70089999999999997"/>
    <n v="0.84219999999999995"/>
    <x v="4"/>
    <n v="887"/>
    <s v="approved"/>
    <s v="08-04-2024"/>
    <s v="16-04-2024"/>
    <n v="120"/>
    <n v="26.95"/>
  </r>
  <r>
    <x v="47"/>
    <s v="CUST0063"/>
    <x v="7"/>
    <s v="West"/>
    <s v="Education Loan"/>
    <x v="1"/>
    <n v="63.21"/>
    <n v="8.6"/>
    <n v="0.36620000000000003"/>
    <n v="2.8761000000000001"/>
    <x v="0"/>
    <n v="806"/>
    <s v="Rejected "/>
    <s v="24-02-2022"/>
    <m/>
    <n v="24"/>
    <n v="58.55"/>
  </r>
  <r>
    <x v="48"/>
    <s v="CUST0079"/>
    <x v="7"/>
    <s v="Central"/>
    <s v="Gold Loan"/>
    <x v="1"/>
    <n v="76.260000000000005"/>
    <n v="13.22"/>
    <n v="0.94430000000000003"/>
    <n v="0.97589999999999999"/>
    <x v="3"/>
    <n v="726"/>
    <s v="Under Review"/>
    <s v="16-10-2024"/>
    <m/>
    <n v="180"/>
    <n v="39.4"/>
  </r>
  <r>
    <x v="49"/>
    <s v="CUST0441"/>
    <x v="5"/>
    <s v="Central"/>
    <s v="Home Loan"/>
    <x v="1"/>
    <n v="99.08"/>
    <n v="8.81"/>
    <n v="1.1644000000000001"/>
    <n v="1.2448999999999999"/>
    <x v="0"/>
    <n v="814"/>
    <s v="approved"/>
    <s v="15-03-2022"/>
    <s v="16-03-2022"/>
    <n v="120"/>
    <n v="24.8"/>
  </r>
  <r>
    <x v="50"/>
    <s v="CUST0453"/>
    <x v="1"/>
    <s v="West"/>
    <s v="Education Loan"/>
    <x v="1"/>
    <n v="31.93"/>
    <n v="15.9"/>
    <n v="0.43209999999999998"/>
    <n v="0.4667"/>
    <x v="2"/>
    <n v="900"/>
    <s v="approved"/>
    <s v="20-08-2024"/>
    <s v="28-08-2024"/>
    <n v="180"/>
    <n v="18.45"/>
  </r>
  <r>
    <x v="51"/>
    <s v="CUST0135"/>
    <x v="0"/>
    <s v="Central"/>
    <s v="Education Loan"/>
    <x v="2"/>
    <n v="67.97"/>
    <n v="10.63"/>
    <n v="0.40250000000000002"/>
    <n v="5.9955999999999996"/>
    <x v="3"/>
    <n v="897"/>
    <s v="Under Review"/>
    <s v="16-12-2023"/>
    <m/>
    <n v="12"/>
    <n v="53.57"/>
  </r>
  <r>
    <x v="52"/>
    <s v="CUST0321"/>
    <x v="3"/>
    <s v="West"/>
    <s v="Home Loan"/>
    <x v="0"/>
    <n v="35.17"/>
    <n v="11.36"/>
    <n v="0.52470000000000006"/>
    <n v="0.91510000000000002"/>
    <x v="3"/>
    <n v="894"/>
    <s v="Rejected "/>
    <s v="02-10-2023"/>
    <m/>
    <n v="48"/>
    <n v="21.23"/>
  </r>
  <r>
    <x v="53"/>
    <s v="CUST0157"/>
    <x v="8"/>
    <s v="East"/>
    <s v="Personal Loan"/>
    <x v="1"/>
    <n v="54.3"/>
    <n v="14.74"/>
    <n v="0.61560000000000004"/>
    <n v="0.7046"/>
    <x v="0"/>
    <n v="837"/>
    <s v="Under Review"/>
    <s v="11-02-2022"/>
    <m/>
    <n v="240"/>
    <n v="37.549999999999997"/>
  </r>
  <r>
    <x v="54"/>
    <s v="CUST0194"/>
    <x v="4"/>
    <s v="West"/>
    <s v="Auto Loan"/>
    <x v="2"/>
    <n v="10.67"/>
    <n v="15.1"/>
    <n v="8.6300000000000002E-2"/>
    <n v="0.15010000000000001"/>
    <x v="2"/>
    <n v="719"/>
    <s v="Rejected "/>
    <s v="27-11-2023"/>
    <m/>
    <n v="180"/>
    <n v="2.58"/>
  </r>
  <r>
    <x v="55"/>
    <s v="CUST0104"/>
    <x v="0"/>
    <s v="North"/>
    <s v="Gold Loan"/>
    <x v="1"/>
    <n v="29.45"/>
    <n v="18.46"/>
    <n v="0.32479999999999998"/>
    <n v="0.87219999999999998"/>
    <x v="2"/>
    <n v="654"/>
    <s v="Rejected "/>
    <s v="08-07-2022"/>
    <m/>
    <n v="48"/>
    <n v="20.91"/>
  </r>
  <r>
    <x v="56"/>
    <s v="CUST0140"/>
    <x v="8"/>
    <s v="Central"/>
    <s v="Gold Loan"/>
    <x v="0"/>
    <n v="43.28"/>
    <n v="8.34"/>
    <n v="0.75119999999999998"/>
    <n v="0.37119999999999997"/>
    <x v="4"/>
    <n v="844"/>
    <s v="approved"/>
    <s v="04-10-2023"/>
    <s v="08-10-2023"/>
    <n v="240"/>
    <n v="19.57"/>
  </r>
  <r>
    <x v="57"/>
    <s v="CUST0344"/>
    <x v="5"/>
    <s v="South"/>
    <s v="Home Loan"/>
    <x v="2"/>
    <n v="70.63"/>
    <n v="13.85"/>
    <n v="0.57879999999999998"/>
    <n v="0.9335"/>
    <x v="4"/>
    <n v="719"/>
    <s v="Rejected "/>
    <s v="27-12-2024"/>
    <m/>
    <n v="180"/>
    <n v="55.63"/>
  </r>
  <r>
    <x v="58"/>
    <s v="CUST0479"/>
    <x v="4"/>
    <s v="North"/>
    <s v="Gold Loan"/>
    <x v="1"/>
    <n v="37.06"/>
    <n v="9.16"/>
    <n v="0.56630000000000003"/>
    <n v="0.7722"/>
    <x v="0"/>
    <n v="767"/>
    <s v="approved"/>
    <s v="15-10-2023"/>
    <s v="29-10-2023"/>
    <n v="60"/>
    <n v="29.86"/>
  </r>
  <r>
    <x v="59"/>
    <s v="CUST0212"/>
    <x v="7"/>
    <s v="East"/>
    <s v="Business Loan"/>
    <x v="1"/>
    <n v="26.39"/>
    <n v="11.96"/>
    <n v="0.1769"/>
    <n v="0.69440000000000002"/>
    <x v="1"/>
    <n v="713"/>
    <s v="Rejected"/>
    <s v="28-09-2023"/>
    <m/>
    <n v="48"/>
    <n v="0"/>
  </r>
  <r>
    <x v="60"/>
    <s v="CUST0224"/>
    <x v="2"/>
    <s v="North"/>
    <s v="Personal Loan"/>
    <x v="1"/>
    <n v="28"/>
    <n v="16.190000000000001"/>
    <n v="0.25669999999999998"/>
    <n v="0.39350000000000002"/>
    <x v="5"/>
    <n v="699"/>
    <s v="Rejected "/>
    <s v="28-03-2022"/>
    <m/>
    <n v="240"/>
    <n v="25.74"/>
  </r>
  <r>
    <x v="61"/>
    <s v="CUST0441"/>
    <x v="8"/>
    <s v="East"/>
    <s v="Gold Loan"/>
    <x v="0"/>
    <n v="86.85"/>
    <n v="11.98"/>
    <n v="0.90769999999999995"/>
    <n v="4.0875000000000004"/>
    <x v="0"/>
    <n v="814"/>
    <s v="Rejected "/>
    <s v="15-10-2022"/>
    <m/>
    <n v="24"/>
    <n v="26.11"/>
  </r>
  <r>
    <x v="62"/>
    <s v="CUST0062"/>
    <x v="5"/>
    <s v="Central"/>
    <s v="Gold Loan"/>
    <x v="0"/>
    <n v="50.15"/>
    <n v="14.1"/>
    <n v="0.83240000000000003"/>
    <n v="0.94259999999999999"/>
    <x v="4"/>
    <n v="586"/>
    <s v="approved"/>
    <s v="09-03-2024"/>
    <s v="22-03-2024"/>
    <n v="84"/>
    <n v="36.92"/>
  </r>
  <r>
    <x v="63"/>
    <s v="CUST0074"/>
    <x v="8"/>
    <s v="South"/>
    <s v="Personal Loan"/>
    <x v="0"/>
    <n v="44.51"/>
    <n v="13.98"/>
    <n v="0.54990000000000006"/>
    <n v="0.83360000000000001"/>
    <x v="1"/>
    <n v="759"/>
    <s v="Under Review"/>
    <s v="17-05-2024"/>
    <m/>
    <n v="84"/>
    <n v="0"/>
  </r>
  <r>
    <x v="64"/>
    <s v="CUST0143"/>
    <x v="1"/>
    <s v="East"/>
    <s v="Education Loan"/>
    <x v="2"/>
    <n v="37.409999999999997"/>
    <n v="14.6"/>
    <n v="0.69499999999999995"/>
    <n v="3.3694999999999999"/>
    <x v="1"/>
    <n v="878"/>
    <s v="Rejected "/>
    <s v="06-05-2023"/>
    <m/>
    <n v="12"/>
    <n v="0"/>
  </r>
  <r>
    <x v="65"/>
    <s v="CUST0328"/>
    <x v="3"/>
    <s v="North"/>
    <s v="Gold Loan"/>
    <x v="1"/>
    <n v="85.91"/>
    <n v="17.510000000000002"/>
    <n v="0.93600000000000005"/>
    <n v="2.1587000000000001"/>
    <x v="4"/>
    <n v="837"/>
    <s v="approved"/>
    <s v="28-04-2023"/>
    <s v="03-05-2023"/>
    <n v="60"/>
    <n v="23.95"/>
  </r>
  <r>
    <x v="66"/>
    <s v="CUST0324"/>
    <x v="3"/>
    <s v="West"/>
    <s v="Home Loan"/>
    <x v="0"/>
    <n v="86.78"/>
    <n v="17.850000000000001"/>
    <n v="1.0470999999999999"/>
    <n v="1.5552999999999999"/>
    <x v="4"/>
    <n v="703"/>
    <s v="Rejected "/>
    <s v="15-05-2024"/>
    <m/>
    <n v="120"/>
    <n v="73.349999999999994"/>
  </r>
  <r>
    <x v="67"/>
    <s v="CUST0358"/>
    <x v="7"/>
    <s v="Central"/>
    <s v="Home Loan"/>
    <x v="0"/>
    <n v="42.67"/>
    <n v="13.53"/>
    <n v="0.42249999999999999"/>
    <n v="3.8218000000000001"/>
    <x v="1"/>
    <n v="855"/>
    <s v="Rejected "/>
    <s v="12-01-2023"/>
    <m/>
    <n v="12"/>
    <n v="0"/>
  </r>
  <r>
    <x v="68"/>
    <s v="CUST0070"/>
    <x v="9"/>
    <s v="West"/>
    <s v="Personal Loan"/>
    <x v="2"/>
    <n v="31.25"/>
    <n v="8.7200000000000006"/>
    <n v="0.27329999999999999"/>
    <n v="0.98970000000000002"/>
    <x v="2"/>
    <n v="832"/>
    <s v="Rejected "/>
    <s v="20-04-2024"/>
    <m/>
    <n v="36"/>
    <n v="24.18"/>
  </r>
  <r>
    <x v="69"/>
    <s v="CUST0377"/>
    <x v="1"/>
    <s v="East"/>
    <s v="Personal Loan"/>
    <x v="2"/>
    <n v="59.71"/>
    <n v="10.6"/>
    <n v="0.37409999999999999"/>
    <n v="1.0099"/>
    <x v="3"/>
    <n v="690"/>
    <s v="approved"/>
    <s v="12-02-2024"/>
    <s v="26-02-2024"/>
    <n v="84"/>
    <n v="50.85"/>
  </r>
  <r>
    <x v="70"/>
    <s v="CUST0473"/>
    <x v="5"/>
    <s v="Central"/>
    <s v="Business Loan"/>
    <x v="1"/>
    <n v="90.78"/>
    <n v="9.68"/>
    <n v="1.4088000000000001"/>
    <n v="2.9156"/>
    <x v="1"/>
    <n v="755"/>
    <s v="approved"/>
    <s v="28-05-2024"/>
    <s v="07-06-2024"/>
    <n v="36"/>
    <n v="0"/>
  </r>
  <r>
    <x v="71"/>
    <s v="CUST0189"/>
    <x v="1"/>
    <s v="Central"/>
    <s v="Home Loan"/>
    <x v="1"/>
    <n v="72.14"/>
    <n v="17.62"/>
    <n v="0.85170000000000001"/>
    <n v="1.1420999999999999"/>
    <x v="1"/>
    <n v="580"/>
    <s v="Rejected"/>
    <s v="21-02-2023"/>
    <m/>
    <n v="180"/>
    <n v="0"/>
  </r>
  <r>
    <x v="72"/>
    <s v="CUST0401"/>
    <x v="7"/>
    <s v="East"/>
    <s v="Business Loan"/>
    <x v="0"/>
    <n v="38.83"/>
    <n v="9.77"/>
    <n v="0.31969999999999998"/>
    <n v="0.8206"/>
    <x v="3"/>
    <n v="764"/>
    <s v="Rejected"/>
    <s v="16-04-2024"/>
    <m/>
    <n v="60"/>
    <n v="30.04"/>
  </r>
  <r>
    <x v="73"/>
    <s v="CUST0121"/>
    <x v="4"/>
    <s v="West"/>
    <s v="Personal Loan"/>
    <x v="0"/>
    <n v="58.71"/>
    <n v="8.44"/>
    <n v="0.70650000000000002"/>
    <n v="0.92800000000000005"/>
    <x v="0"/>
    <n v="602"/>
    <s v="Rejected "/>
    <s v="11-03-2023"/>
    <m/>
    <n v="84"/>
    <n v="41.47"/>
  </r>
  <r>
    <x v="74"/>
    <s v="CUST0132"/>
    <x v="8"/>
    <s v="North"/>
    <s v="Gold Loan"/>
    <x v="1"/>
    <n v="6.16"/>
    <n v="12.68"/>
    <n v="6.3500000000000001E-2"/>
    <n v="0.54930000000000001"/>
    <x v="1"/>
    <n v="642"/>
    <s v="Under Review"/>
    <s v="30-10-2024"/>
    <m/>
    <n v="12"/>
    <n v="0"/>
  </r>
  <r>
    <x v="75"/>
    <s v="CUST0203"/>
    <x v="3"/>
    <s v="South"/>
    <s v="Gold Loan"/>
    <x v="1"/>
    <n v="58.47"/>
    <n v="13.04"/>
    <n v="1.1083000000000001"/>
    <n v="0.74129999999999996"/>
    <x v="3"/>
    <n v="604"/>
    <s v="approved"/>
    <s v="12-10-2023"/>
    <s v="24-10-2023"/>
    <n v="180"/>
    <n v="32.21"/>
  </r>
  <r>
    <x v="76"/>
    <s v="CUST0023"/>
    <x v="1"/>
    <s v="West"/>
    <s v="Auto Loan"/>
    <x v="2"/>
    <n v="36.700000000000003"/>
    <n v="17.43"/>
    <n v="0.32840000000000003"/>
    <n v="0.92059999999999997"/>
    <x v="2"/>
    <n v="678"/>
    <s v="Under Review"/>
    <s v="11-06-2024"/>
    <m/>
    <n v="60"/>
    <n v="31.52"/>
  </r>
  <r>
    <x v="77"/>
    <s v="CUST0392"/>
    <x v="1"/>
    <s v="Central"/>
    <s v="Business Loan"/>
    <x v="2"/>
    <n v="80.02"/>
    <n v="9.1300000000000008"/>
    <n v="0.67600000000000005"/>
    <n v="7.0026999999999999"/>
    <x v="0"/>
    <n v="794"/>
    <s v="Under Review"/>
    <s v="01-12-2022"/>
    <m/>
    <n v="12"/>
    <n v="56.02"/>
  </r>
  <r>
    <x v="78"/>
    <s v="CUST0475"/>
    <x v="0"/>
    <s v="North"/>
    <s v="Education Loan"/>
    <x v="0"/>
    <n v="98.89"/>
    <n v="12.54"/>
    <n v="0.6613"/>
    <n v="3.3100999999999998"/>
    <x v="1"/>
    <n v="577"/>
    <s v="Under Review"/>
    <s v="11-07-2022"/>
    <m/>
    <n v="36"/>
    <n v="0"/>
  </r>
  <r>
    <x v="79"/>
    <s v="CUST0428"/>
    <x v="1"/>
    <s v="Central"/>
    <s v="Auto Loan"/>
    <x v="2"/>
    <n v="89.2"/>
    <n v="13.92"/>
    <n v="1.746"/>
    <n v="1.1040000000000001"/>
    <x v="2"/>
    <n v="600"/>
    <s v="Rejected"/>
    <s v="02-05-2024"/>
    <m/>
    <n v="240"/>
    <n v="78.709999999999994"/>
  </r>
  <r>
    <x v="80"/>
    <s v="CUST0049"/>
    <x v="3"/>
    <s v="North"/>
    <s v="Auto Loan"/>
    <x v="2"/>
    <n v="98.15"/>
    <n v="11.61"/>
    <n v="1.8587"/>
    <n v="4.6024000000000003"/>
    <x v="4"/>
    <n v="800"/>
    <s v="Rejected"/>
    <s v="01-03-2022"/>
    <m/>
    <n v="24"/>
    <n v="16.579999999999998"/>
  </r>
  <r>
    <x v="81"/>
    <s v="CUST0233"/>
    <x v="7"/>
    <s v="Central"/>
    <s v="Business Loan"/>
    <x v="1"/>
    <n v="33.61"/>
    <n v="14.35"/>
    <n v="0.39650000000000002"/>
    <n v="1.1544000000000001"/>
    <x v="3"/>
    <n v="659"/>
    <s v="approved"/>
    <s v="03-08-2023"/>
    <s v="09-08-2023"/>
    <n v="36"/>
    <n v="26.16"/>
  </r>
  <r>
    <x v="82"/>
    <s v="CUST0309"/>
    <x v="2"/>
    <s v="North"/>
    <s v="Education Loan"/>
    <x v="0"/>
    <n v="18.62"/>
    <n v="17.02"/>
    <n v="0.11799999999999999"/>
    <n v="0.53749999999999998"/>
    <x v="3"/>
    <n v="698"/>
    <s v="approved"/>
    <s v="04-04-2024"/>
    <s v="09-04-2024"/>
    <n v="48"/>
    <n v="12.1"/>
  </r>
  <r>
    <x v="83"/>
    <s v="CUST0153"/>
    <x v="0"/>
    <s v="West"/>
    <s v="Business Loan"/>
    <x v="0"/>
    <n v="90.47"/>
    <n v="11.45"/>
    <n v="0.58279999999999998"/>
    <n v="1.5706"/>
    <x v="2"/>
    <n v="865"/>
    <s v="Rejected"/>
    <s v="29-09-2024"/>
    <m/>
    <n v="84"/>
    <n v="43.3"/>
  </r>
  <r>
    <x v="84"/>
    <s v="CUST0308"/>
    <x v="2"/>
    <s v="North"/>
    <s v="Education Loan"/>
    <x v="0"/>
    <n v="61.77"/>
    <n v="12.19"/>
    <n v="0.3463"/>
    <n v="1.0967"/>
    <x v="0"/>
    <n v="596"/>
    <s v="Rejected "/>
    <s v="05-04-2023"/>
    <m/>
    <n v="84"/>
    <n v="40.18"/>
  </r>
  <r>
    <x v="85"/>
    <s v="CUST0270"/>
    <x v="5"/>
    <s v="North"/>
    <s v="Auto Loan"/>
    <x v="0"/>
    <n v="44.3"/>
    <n v="12.75"/>
    <n v="0.32019999999999998"/>
    <n v="1.4873000000000001"/>
    <x v="4"/>
    <n v="845"/>
    <s v="Rejected"/>
    <s v="07-12-2024"/>
    <m/>
    <n v="36"/>
    <n v="20.54"/>
  </r>
  <r>
    <x v="86"/>
    <s v="CUST0470"/>
    <x v="9"/>
    <s v="Central"/>
    <s v="Home Loan"/>
    <x v="2"/>
    <m/>
    <n v="14.77"/>
    <n v="0.58260000000000001"/>
    <n v="1.0194000000000001"/>
    <x v="4"/>
    <n v="724"/>
    <s v="Under Review"/>
    <s v="17-06-2022"/>
    <m/>
    <n v="60"/>
    <n v="32.450000000000003"/>
  </r>
  <r>
    <x v="87"/>
    <s v="CUST0237"/>
    <x v="1"/>
    <s v="South"/>
    <s v="Education Loan"/>
    <x v="1"/>
    <n v="9.25"/>
    <n v="10.77"/>
    <n v="0.12770000000000001"/>
    <n v="0.1038"/>
    <x v="0"/>
    <n v="841"/>
    <s v="approved"/>
    <s v="27-06-2023"/>
    <s v="03-07-2023"/>
    <n v="180"/>
    <n v="8.5299999999999994"/>
  </r>
  <r>
    <x v="88"/>
    <s v="CUST0095"/>
    <x v="8"/>
    <s v="Central"/>
    <s v="Auto Loan"/>
    <x v="2"/>
    <n v="11.53"/>
    <n v="7.56"/>
    <n v="7.7799999999999994E-2"/>
    <n v="0.35899999999999999"/>
    <x v="0"/>
    <n v="859"/>
    <s v="approved"/>
    <s v="09-04-2024"/>
    <s v="23-04-2024"/>
    <n v="36"/>
    <n v="7.6"/>
  </r>
  <r>
    <x v="89"/>
    <s v="CUST0156"/>
    <x v="4"/>
    <s v="Central"/>
    <s v="Auto Loan"/>
    <x v="2"/>
    <n v="67.709999999999994"/>
    <n v="11.84"/>
    <n v="0.64590000000000003"/>
    <n v="2.2437999999999998"/>
    <x v="3"/>
    <n v="775"/>
    <s v="approved"/>
    <s v="26-01-2023"/>
    <s v="28-01-2023"/>
    <n v="36"/>
    <n v="53.73"/>
  </r>
  <r>
    <x v="90"/>
    <s v="CUST0014"/>
    <x v="6"/>
    <s v="West"/>
    <s v="Business Loan"/>
    <x v="1"/>
    <n v="65.319999999999993"/>
    <n v="14.39"/>
    <n v="1.1007"/>
    <n v="1.7978000000000001"/>
    <x v="1"/>
    <n v="880"/>
    <s v="Under Review"/>
    <s v="07-08-2024"/>
    <m/>
    <n v="48"/>
    <n v="0"/>
  </r>
  <r>
    <x v="91"/>
    <s v="CUST0060"/>
    <x v="1"/>
    <s v="South"/>
    <s v="Business Loan"/>
    <x v="2"/>
    <m/>
    <n v="7.72"/>
    <n v="0.52939999999999998"/>
    <n v="1.0946"/>
    <x v="3"/>
    <n v="672"/>
    <s v="Under Review"/>
    <s v="13-03-2024"/>
    <m/>
    <n v="48"/>
    <n v="6.46"/>
  </r>
  <r>
    <x v="92"/>
    <s v="CUST0366"/>
    <x v="2"/>
    <s v="West"/>
    <s v="Education Loan"/>
    <x v="2"/>
    <n v="58.29"/>
    <n v="18.489999999999998"/>
    <n v="0.32379999999999998"/>
    <n v="1.0688"/>
    <x v="0"/>
    <n v="875"/>
    <s v="approved"/>
    <s v="26-09-2024"/>
    <s v="30-09-2024"/>
    <n v="120"/>
    <n v="41.22"/>
  </r>
  <r>
    <x v="93"/>
    <s v="CUST0162"/>
    <x v="5"/>
    <s v="North"/>
    <s v="Auto Loan"/>
    <x v="2"/>
    <n v="42.3"/>
    <n v="12.94"/>
    <n v="0.80730000000000002"/>
    <n v="0.7681"/>
    <x v="0"/>
    <n v="601"/>
    <s v="Rejected "/>
    <s v="12-06-2024"/>
    <m/>
    <n v="84"/>
    <n v="4.9800000000000004"/>
  </r>
  <r>
    <x v="94"/>
    <s v="CUST0177"/>
    <x v="0"/>
    <s v="South"/>
    <s v="Gold Loan"/>
    <x v="1"/>
    <n v="59.18"/>
    <n v="17.64"/>
    <n v="1.0535000000000001"/>
    <n v="0.93779999999999997"/>
    <x v="3"/>
    <n v="864"/>
    <s v="Under Review"/>
    <s v="10-03-2024"/>
    <m/>
    <n v="180"/>
    <n v="54.2"/>
  </r>
  <r>
    <x v="95"/>
    <s v="CUST0377"/>
    <x v="3"/>
    <s v="West"/>
    <s v="Personal Loan"/>
    <x v="2"/>
    <n v="21.51"/>
    <n v="8.4499999999999993"/>
    <n v="0.26340000000000002"/>
    <n v="0.67849999999999999"/>
    <x v="3"/>
    <n v="690"/>
    <s v="Rejected"/>
    <s v="04-10-2024"/>
    <m/>
    <n v="36"/>
    <n v="4"/>
  </r>
  <r>
    <x v="96"/>
    <s v="CUST0156"/>
    <x v="6"/>
    <s v="South"/>
    <s v="Gold Loan"/>
    <x v="1"/>
    <n v="99.93"/>
    <n v="10.37"/>
    <n v="1.5143"/>
    <n v="3.2418"/>
    <x v="2"/>
    <n v="775"/>
    <s v="approved"/>
    <s v="11-05-2022"/>
    <s v="17-05-2022"/>
    <n v="36"/>
    <n v="46.57"/>
  </r>
  <r>
    <x v="97"/>
    <s v="CUST0115"/>
    <x v="0"/>
    <s v="East"/>
    <s v="Auto Loan"/>
    <x v="0"/>
    <n v="77.17"/>
    <n v="13.63"/>
    <n v="1.4234"/>
    <n v="0.93899999999999995"/>
    <x v="2"/>
    <n v="729"/>
    <s v="Rejected "/>
    <s v="02-08-2022"/>
    <m/>
    <n v="240"/>
    <n v="54.05"/>
  </r>
  <r>
    <x v="98"/>
    <s v="CUST0235"/>
    <x v="8"/>
    <s v="North"/>
    <s v="Gold Loan"/>
    <x v="2"/>
    <n v="78.430000000000007"/>
    <n v="16.559999999999999"/>
    <n v="0.4415"/>
    <n v="3.8612000000000002"/>
    <x v="3"/>
    <n v="563"/>
    <s v="Rejected "/>
    <s v="30-08-2022"/>
    <m/>
    <n v="24"/>
    <n v="65.900000000000006"/>
  </r>
  <r>
    <x v="99"/>
    <s v="CUST0150"/>
    <x v="0"/>
    <s v="Central"/>
    <s v="Education Loan"/>
    <x v="2"/>
    <n v="87.18"/>
    <n v="11.5"/>
    <n v="1.5071000000000001"/>
    <n v="4.0834999999999999"/>
    <x v="3"/>
    <n v="774"/>
    <s v="approved"/>
    <s v="14-01-2022"/>
    <s v="18-01-2022"/>
    <n v="24"/>
    <n v="70.58"/>
  </r>
  <r>
    <x v="100"/>
    <s v="CUST0088"/>
    <x v="8"/>
    <s v="East"/>
    <s v="Auto Loan"/>
    <x v="2"/>
    <n v="75.73"/>
    <n v="14.81"/>
    <n v="0.55089999999999995"/>
    <n v="0.98660000000000003"/>
    <x v="0"/>
    <n v="739"/>
    <s v="Rejected"/>
    <s v="10-10-2022"/>
    <m/>
    <n v="240"/>
    <n v="59.18"/>
  </r>
  <r>
    <x v="101"/>
    <s v="CUST0235"/>
    <x v="5"/>
    <s v="East"/>
    <s v="Home Loan"/>
    <x v="0"/>
    <n v="15.41"/>
    <m/>
    <n v="0.26340000000000002"/>
    <m/>
    <x v="1"/>
    <n v="563"/>
    <s v="Under Review"/>
    <s v="07-10-2023"/>
    <m/>
    <n v="24"/>
    <n v="0"/>
  </r>
  <r>
    <x v="102"/>
    <s v="CUST0223"/>
    <x v="9"/>
    <s v="West"/>
    <s v="Home Loan"/>
    <x v="2"/>
    <n v="92.33"/>
    <n v="13.82"/>
    <n v="1.8158000000000001"/>
    <n v="1.1361000000000001"/>
    <x v="4"/>
    <n v="862"/>
    <s v="approved"/>
    <s v="03-04-2024"/>
    <s v="18-04-2024"/>
    <n v="240"/>
    <n v="62.67"/>
  </r>
  <r>
    <x v="103"/>
    <s v="CUST0381"/>
    <x v="3"/>
    <s v="East"/>
    <s v="Home Loan"/>
    <x v="0"/>
    <n v="90.12"/>
    <n v="9.1199999999999992"/>
    <n v="0.99660000000000004"/>
    <n v="2.2477999999999998"/>
    <x v="2"/>
    <n v="745"/>
    <s v="approved"/>
    <s v="24-06-2024"/>
    <s v="06-07-2024"/>
    <n v="48"/>
    <n v="35.46"/>
  </r>
  <r>
    <x v="104"/>
    <s v="CUST0398"/>
    <x v="6"/>
    <s v="East"/>
    <s v="Home Loan"/>
    <x v="1"/>
    <n v="54.21"/>
    <n v="15.41"/>
    <n v="0.98650000000000004"/>
    <n v="0.73029999999999995"/>
    <x v="2"/>
    <n v="776"/>
    <s v="Under Review"/>
    <s v="14-03-2023"/>
    <m/>
    <n v="240"/>
    <n v="9.6999999999999993"/>
  </r>
  <r>
    <x v="105"/>
    <s v="CUST0388"/>
    <x v="1"/>
    <s v="North"/>
    <s v="Home Loan"/>
    <x v="2"/>
    <n v="59.66"/>
    <n v="16.02"/>
    <n v="0.94850000000000001"/>
    <n v="0.83089999999999997"/>
    <x v="1"/>
    <n v="592"/>
    <s v="Rejected "/>
    <s v="03-05-2022"/>
    <m/>
    <n v="240"/>
    <n v="0"/>
  </r>
  <r>
    <x v="106"/>
    <s v="CUST0260"/>
    <x v="3"/>
    <s v="North"/>
    <s v="Home Loan"/>
    <x v="2"/>
    <n v="94.19"/>
    <n v="13.8"/>
    <n v="0.4783"/>
    <n v="1.7546999999999999"/>
    <x v="3"/>
    <n v="662"/>
    <s v="Rejected "/>
    <s v="28-12-2024"/>
    <m/>
    <n v="84"/>
    <n v="77.03"/>
  </r>
  <r>
    <x v="107"/>
    <s v="CUST0342"/>
    <x v="4"/>
    <s v="South"/>
    <s v="Business Loan"/>
    <x v="0"/>
    <n v="52.45"/>
    <n v="11.11"/>
    <n v="0.72040000000000004"/>
    <n v="0.90110000000000001"/>
    <x v="0"/>
    <n v="825"/>
    <s v="approved"/>
    <s v="28-10-2022"/>
    <s v="09-11-2022"/>
    <n v="84"/>
    <n v="24.22"/>
  </r>
  <r>
    <x v="108"/>
    <s v="CUST0218"/>
    <x v="1"/>
    <s v="West"/>
    <s v="Personal Loan"/>
    <x v="0"/>
    <n v="8.73"/>
    <n v="11.93"/>
    <n v="0.1168"/>
    <n v="0.1249"/>
    <x v="4"/>
    <n v="880"/>
    <s v="approved"/>
    <s v="18-10-2024"/>
    <s v="29-10-2024"/>
    <n v="120"/>
    <n v="4.0199999999999996"/>
  </r>
  <r>
    <x v="109"/>
    <s v="CUST0251"/>
    <x v="2"/>
    <s v="South"/>
    <s v="Personal Loan"/>
    <x v="2"/>
    <n v="13.59"/>
    <n v="8.92"/>
    <n v="0.21160000000000001"/>
    <n v="0.1216"/>
    <x v="1"/>
    <n v="751"/>
    <s v="Rejected "/>
    <s v="12-03-2023"/>
    <m/>
    <n v="240"/>
    <n v="0"/>
  </r>
  <r>
    <x v="110"/>
    <s v="CUST0081"/>
    <x v="5"/>
    <s v="East"/>
    <s v="Home Loan"/>
    <x v="2"/>
    <n v="85.38"/>
    <n v="11.57"/>
    <n v="0.79779999999999995"/>
    <n v="0.91459999999999997"/>
    <x v="3"/>
    <n v="667"/>
    <s v="approved"/>
    <s v="31-01-2024"/>
    <s v="05-02-2024"/>
    <n v="240"/>
    <n v="80.459999999999994"/>
  </r>
  <r>
    <x v="111"/>
    <s v="CUST0406"/>
    <x v="1"/>
    <s v="South"/>
    <s v="Gold Loan"/>
    <x v="0"/>
    <n v="5.82"/>
    <n v="17.28"/>
    <n v="4.7899999999999998E-2"/>
    <n v="9.0700000000000003E-2"/>
    <x v="1"/>
    <n v="559"/>
    <s v="approved"/>
    <s v="16-12-2023"/>
    <s v="18-12-2023"/>
    <n v="180"/>
    <n v="0"/>
  </r>
  <r>
    <x v="112"/>
    <s v="CUST0294"/>
    <x v="7"/>
    <s v="Central"/>
    <s v="Education Loan"/>
    <x v="0"/>
    <n v="78.349999999999994"/>
    <n v="15.42"/>
    <n v="1.1035999999999999"/>
    <n v="2.7322000000000002"/>
    <x v="2"/>
    <n v="876"/>
    <s v="Rejected "/>
    <s v="01-08-2024"/>
    <m/>
    <n v="36"/>
    <n v="58.56"/>
  </r>
  <r>
    <x v="113"/>
    <s v="CUST0373"/>
    <x v="3"/>
    <s v="North"/>
    <s v="Gold Loan"/>
    <x v="2"/>
    <n v="62.74"/>
    <n v="17.399999999999999"/>
    <n v="0.63270000000000004"/>
    <n v="5.7340999999999998"/>
    <x v="0"/>
    <n v="662"/>
    <s v="Rejected "/>
    <s v="23-07-2023"/>
    <m/>
    <n v="12"/>
    <n v="40.72"/>
  </r>
  <r>
    <x v="114"/>
    <s v="CUST0293"/>
    <x v="7"/>
    <s v="Central"/>
    <s v="Business Loan"/>
    <x v="1"/>
    <n v="64.75"/>
    <n v="18.010000000000002"/>
    <n v="0.85"/>
    <n v="5.9366000000000003"/>
    <x v="2"/>
    <n v="701"/>
    <s v="approved"/>
    <s v="23-01-2023"/>
    <s v="05-02-2023"/>
    <n v="12"/>
    <n v="32.659999999999997"/>
  </r>
  <r>
    <x v="115"/>
    <s v="CUST0480"/>
    <x v="5"/>
    <s v="South"/>
    <s v="Home Loan"/>
    <x v="0"/>
    <n v="78.89"/>
    <n v="15.26"/>
    <n v="1.4449000000000001"/>
    <n v="1.1182000000000001"/>
    <x v="1"/>
    <n v="738"/>
    <s v="approved"/>
    <s v="19-10-2023"/>
    <s v="26-10-2023"/>
    <n v="180"/>
    <n v="0"/>
  </r>
  <r>
    <x v="116"/>
    <s v="CUST0479"/>
    <x v="9"/>
    <s v="East"/>
    <s v="Education Loan"/>
    <x v="1"/>
    <n v="42.08"/>
    <n v="10.99"/>
    <n v="0.37269999999999998"/>
    <n v="1.9611000000000001"/>
    <x v="1"/>
    <n v="767"/>
    <s v="approved"/>
    <s v="11-12-2022"/>
    <s v="16-12-2022"/>
    <n v="24"/>
    <n v="0"/>
  </r>
  <r>
    <x v="117"/>
    <s v="CUST0046"/>
    <x v="1"/>
    <s v="East"/>
    <s v="Education Loan"/>
    <x v="2"/>
    <n v="17.75"/>
    <n v="11.08"/>
    <n v="9.6000000000000002E-2"/>
    <n v="1.5693999999999999"/>
    <x v="4"/>
    <n v="681"/>
    <s v="approved"/>
    <s v="22-07-2022"/>
    <s v="28-07-2022"/>
    <n v="12"/>
    <n v="3.92"/>
  </r>
  <r>
    <x v="118"/>
    <s v="CUST0483"/>
    <x v="8"/>
    <s v="North"/>
    <s v="Personal Loan"/>
    <x v="1"/>
    <n v="75.459999999999994"/>
    <n v="12.92"/>
    <n v="1.2289000000000001"/>
    <n v="1.1231"/>
    <x v="1"/>
    <n v="838"/>
    <s v="Under Review"/>
    <s v="05-05-2022"/>
    <m/>
    <n v="120"/>
    <n v="0"/>
  </r>
  <r>
    <x v="119"/>
    <s v="CUST0034"/>
    <x v="0"/>
    <s v="North"/>
    <s v="Education Loan"/>
    <x v="2"/>
    <n v="24.14"/>
    <n v="10.46"/>
    <n v="0.46960000000000002"/>
    <n v="1.1191"/>
    <x v="3"/>
    <n v="636"/>
    <s v="approved"/>
    <s v="15-09-2022"/>
    <s v="20-09-2022"/>
    <n v="24"/>
    <n v="14.07"/>
  </r>
  <r>
    <x v="120"/>
    <s v="CUST0257"/>
    <x v="6"/>
    <s v="South"/>
    <s v="Auto Loan"/>
    <x v="2"/>
    <n v="98.55"/>
    <n v="13.41"/>
    <n v="1.1192"/>
    <n v="1.1835"/>
    <x v="0"/>
    <n v="745"/>
    <s v="approved"/>
    <s v="03-01-2022"/>
    <s v="17-01-2022"/>
    <n v="240"/>
    <n v="48.78"/>
  </r>
  <r>
    <x v="121"/>
    <s v="CUST0498"/>
    <x v="1"/>
    <s v="North"/>
    <s v="Home Loan"/>
    <x v="0"/>
    <n v="28.06"/>
    <n v="14.98"/>
    <n v="0.56089999999999995"/>
    <n v="0.78059999999999996"/>
    <x v="2"/>
    <n v="585"/>
    <s v="approved"/>
    <s v="31-07-2023"/>
    <s v="01-08-2023"/>
    <n v="48"/>
    <n v="6.66"/>
  </r>
  <r>
    <x v="122"/>
    <s v="CUST0046"/>
    <x v="2"/>
    <s v="North"/>
    <s v="Personal Loan"/>
    <x v="2"/>
    <n v="56.09"/>
    <n v="12.25"/>
    <n v="0.79400000000000004"/>
    <n v="0.99770000000000003"/>
    <x v="4"/>
    <n v="681"/>
    <s v="Rejected "/>
    <s v="20-06-2023"/>
    <m/>
    <n v="84"/>
    <n v="52.31"/>
  </r>
  <r>
    <x v="123"/>
    <s v="CUST0340"/>
    <x v="3"/>
    <s v="East"/>
    <s v="Personal Loan"/>
    <x v="0"/>
    <n v="95.94"/>
    <n v="17.55"/>
    <n v="0.67210000000000003"/>
    <n v="8.7751999999999999"/>
    <x v="2"/>
    <n v="604"/>
    <s v="approved"/>
    <s v="09-01-2022"/>
    <s v="24-01-2022"/>
    <n v="12"/>
    <n v="10.38"/>
  </r>
  <r>
    <x v="124"/>
    <s v="CUST0357"/>
    <x v="0"/>
    <s v="West"/>
    <s v="Gold Loan"/>
    <x v="1"/>
    <n v="78.94"/>
    <n v="8.35"/>
    <n v="0.43130000000000002"/>
    <n v="0.77039999999999997"/>
    <x v="1"/>
    <n v="796"/>
    <s v="Under Review"/>
    <s v="10-02-2024"/>
    <m/>
    <n v="180"/>
    <n v="0"/>
  </r>
  <r>
    <x v="125"/>
    <s v="CUST0091"/>
    <x v="9"/>
    <s v="North"/>
    <s v="Education Loan"/>
    <x v="0"/>
    <n v="93.69"/>
    <n v="9.94"/>
    <n v="0.49630000000000002"/>
    <n v="1.9879"/>
    <x v="4"/>
    <n v="606"/>
    <s v="Rejected"/>
    <s v="04-07-2022"/>
    <m/>
    <n v="60"/>
    <n v="74.37"/>
  </r>
  <r>
    <x v="126"/>
    <s v="CUST0114"/>
    <x v="6"/>
    <s v="West"/>
    <s v="Auto Loan"/>
    <x v="1"/>
    <n v="28.79"/>
    <n v="15.28"/>
    <n v="0.23419999999999999"/>
    <n v="0.80530000000000002"/>
    <x v="0"/>
    <n v="873"/>
    <s v="approved"/>
    <s v="23-07-2023"/>
    <s v="02-08-2023"/>
    <n v="48"/>
    <n v="15.12"/>
  </r>
  <r>
    <x v="127"/>
    <s v="CUST0379"/>
    <x v="4"/>
    <s v="Central"/>
    <s v="Gold Loan"/>
    <x v="1"/>
    <n v="7.47"/>
    <n v="8.2200000000000006"/>
    <n v="6.6400000000000001E-2"/>
    <n v="0.18310000000000001"/>
    <x v="2"/>
    <n v="735"/>
    <s v="Rejected "/>
    <s v="16-07-2023"/>
    <m/>
    <n v="48"/>
    <n v="1.97"/>
  </r>
  <r>
    <x v="128"/>
    <s v="CUST0355"/>
    <x v="5"/>
    <s v="Central"/>
    <s v="Auto Loan"/>
    <x v="2"/>
    <n v="56.45"/>
    <n v="17.82"/>
    <n v="0.82499999999999996"/>
    <n v="5.1704999999999997"/>
    <x v="4"/>
    <n v="657"/>
    <s v="approved"/>
    <s v="13-04-2024"/>
    <s v="18-04-2024"/>
    <n v="12"/>
    <n v="11.49"/>
  </r>
  <r>
    <x v="129"/>
    <s v="CUST0265"/>
    <x v="9"/>
    <s v="South"/>
    <s v="Home Loan"/>
    <x v="0"/>
    <n v="91.92"/>
    <n v="10.98"/>
    <n v="0.99990000000000001"/>
    <n v="1.5729"/>
    <x v="1"/>
    <n v="704"/>
    <s v="approved"/>
    <s v="21-02-2022"/>
    <s v="05-03-2022"/>
    <n v="84"/>
    <n v="0"/>
  </r>
  <r>
    <x v="130"/>
    <s v="CUST0491"/>
    <x v="8"/>
    <s v="South"/>
    <s v="Personal Loan"/>
    <x v="1"/>
    <n v="33.590000000000003"/>
    <n v="14.38"/>
    <n v="0.182"/>
    <n v="0.5292"/>
    <x v="1"/>
    <n v="556"/>
    <s v="approved"/>
    <s v="16-11-2023"/>
    <s v="30-11-2023"/>
    <n v="120"/>
    <n v="0"/>
  </r>
  <r>
    <x v="131"/>
    <s v="CUST0123"/>
    <x v="3"/>
    <s v="North"/>
    <s v="Auto Loan"/>
    <x v="2"/>
    <n v="79.62"/>
    <n v="16.03"/>
    <n v="1.1379999999999999"/>
    <n v="3.8996"/>
    <x v="0"/>
    <n v="882"/>
    <s v="approved"/>
    <s v="13-09-2022"/>
    <s v="15-09-2022"/>
    <n v="24"/>
    <n v="73.91"/>
  </r>
  <r>
    <x v="132"/>
    <s v="CUST0456"/>
    <x v="8"/>
    <s v="South"/>
    <s v="Home Loan"/>
    <x v="0"/>
    <n v="6.42"/>
    <n v="12.25"/>
    <n v="4.19E-2"/>
    <n v="0.57120000000000004"/>
    <x v="2"/>
    <n v="721"/>
    <s v="approved"/>
    <s v="27-08-2023"/>
    <s v="10-09-2023"/>
    <n v="12"/>
    <n v="2.72"/>
  </r>
  <r>
    <x v="133"/>
    <s v="CUST0120"/>
    <x v="4"/>
    <s v="Central"/>
    <s v="Home Loan"/>
    <x v="0"/>
    <n v="39.01"/>
    <n v="17.18"/>
    <n v="0.55740000000000001"/>
    <n v="0.80130000000000001"/>
    <x v="1"/>
    <n v="694"/>
    <s v="approved"/>
    <s v="25-11-2024"/>
    <s v="01-12-2024"/>
    <n v="84"/>
    <n v="0"/>
  </r>
  <r>
    <x v="134"/>
    <s v="CUST0007"/>
    <x v="4"/>
    <s v="North"/>
    <s v="Gold Loan"/>
    <x v="1"/>
    <n v="90.53"/>
    <n v="13.1"/>
    <n v="0.93530000000000002"/>
    <n v="1.1514"/>
    <x v="2"/>
    <n v="724"/>
    <s v="approved"/>
    <s v="16-01-2023"/>
    <s v="20-01-2023"/>
    <n v="180"/>
    <n v="19.649999999999999"/>
  </r>
  <r>
    <x v="135"/>
    <s v="CUST0300"/>
    <x v="2"/>
    <s v="Central"/>
    <s v="Business Loan"/>
    <x v="0"/>
    <n v="31.81"/>
    <n v="16.03"/>
    <n v="0.22939999999999999"/>
    <n v="0.77410000000000001"/>
    <x v="2"/>
    <n v="725"/>
    <s v="Under Review"/>
    <s v="26-01-2024"/>
    <m/>
    <n v="60"/>
    <n v="29.42"/>
  </r>
  <r>
    <x v="136"/>
    <s v="CUST0075"/>
    <x v="9"/>
    <s v="South"/>
    <s v="Gold Loan"/>
    <x v="2"/>
    <n v="86.01"/>
    <n v="9.65"/>
    <n v="0.68859999999999999"/>
    <n v="2.1669999999999998"/>
    <x v="1"/>
    <n v="823"/>
    <s v="Under Review"/>
    <s v="23-01-2023"/>
    <m/>
    <n v="48"/>
    <n v="0"/>
  </r>
  <r>
    <x v="137"/>
    <s v="CUST0240"/>
    <x v="4"/>
    <s v="East"/>
    <s v="Gold Loan"/>
    <x v="2"/>
    <m/>
    <n v="12.11"/>
    <n v="0.71619999999999995"/>
    <n v="1.1631"/>
    <x v="1"/>
    <n v="579"/>
    <s v="approved"/>
    <s v="26-03-2023"/>
    <s v="10-04-2023"/>
    <n v="180"/>
    <n v="0"/>
  </r>
  <r>
    <x v="138"/>
    <s v="CUST0118"/>
    <x v="0"/>
    <s v="Central"/>
    <s v="Personal Loan"/>
    <x v="1"/>
    <n v="48.59"/>
    <n v="16.46"/>
    <n v="0.83130000000000004"/>
    <n v="0.82789999999999997"/>
    <x v="3"/>
    <n v="855"/>
    <s v="approved"/>
    <s v="13-01-2023"/>
    <s v="27-01-2023"/>
    <n v="120"/>
    <n v="45.74"/>
  </r>
  <r>
    <x v="139"/>
    <s v="CUST0016"/>
    <x v="5"/>
    <s v="North"/>
    <s v="Personal Loan"/>
    <x v="0"/>
    <n v="44.6"/>
    <n v="17.54"/>
    <n v="0.46379999999999999"/>
    <n v="4.0792000000000002"/>
    <x v="3"/>
    <n v="580"/>
    <s v="Rejected"/>
    <s v="05-08-2023"/>
    <m/>
    <n v="12"/>
    <n v="11.06"/>
  </r>
  <r>
    <x v="140"/>
    <s v="CUST0174"/>
    <x v="5"/>
    <s v="South"/>
    <s v="Personal Loan"/>
    <x v="1"/>
    <n v="3.13"/>
    <n v="17.52"/>
    <n v="1.66E-2"/>
    <n v="0.1124"/>
    <x v="0"/>
    <n v="791"/>
    <s v="Rejected "/>
    <s v="16-08-2022"/>
    <m/>
    <n v="36"/>
    <n v="1.21"/>
  </r>
  <r>
    <x v="141"/>
    <s v="CUST0190"/>
    <x v="3"/>
    <s v="South"/>
    <s v="Gold Loan"/>
    <x v="2"/>
    <n v="88.28"/>
    <n v="8.2200000000000006"/>
    <n v="0.63270000000000004"/>
    <n v="2.7753000000000001"/>
    <x v="3"/>
    <n v="741"/>
    <s v="Rejected"/>
    <s v="26-12-2024"/>
    <m/>
    <n v="36"/>
    <n v="37.21"/>
  </r>
  <r>
    <x v="142"/>
    <s v="CUST0326"/>
    <x v="6"/>
    <s v="North"/>
    <s v="Gold Loan"/>
    <x v="2"/>
    <n v="19.72"/>
    <n v="16.190000000000001"/>
    <n v="0.19550000000000001"/>
    <n v="1.7909999999999999"/>
    <x v="4"/>
    <n v="763"/>
    <s v="Rejected"/>
    <s v="06-11-2024"/>
    <m/>
    <n v="12"/>
    <n v="18.2"/>
  </r>
  <r>
    <x v="143"/>
    <s v="CUST0042"/>
    <x v="0"/>
    <s v="Central"/>
    <s v="Home Loan"/>
    <x v="1"/>
    <n v="51.35"/>
    <n v="14.6"/>
    <n v="0.64890000000000003"/>
    <n v="0.70469999999999999"/>
    <x v="2"/>
    <n v="892"/>
    <s v="approved"/>
    <s v="02-01-2023"/>
    <s v="08-01-2023"/>
    <n v="180"/>
    <n v="36.229999999999997"/>
  </r>
  <r>
    <x v="144"/>
    <s v="CUST0490"/>
    <x v="0"/>
    <s v="West"/>
    <s v="Auto Loan"/>
    <x v="2"/>
    <n v="40.69"/>
    <n v="13.92"/>
    <n v="0.2258"/>
    <n v="1.1103000000000001"/>
    <x v="3"/>
    <n v="849"/>
    <s v="approved"/>
    <s v="26-04-2023"/>
    <s v="03-05-2023"/>
    <n v="48"/>
    <n v="11.63"/>
  </r>
  <r>
    <x v="145"/>
    <s v="CUST0081"/>
    <x v="3"/>
    <s v="East"/>
    <s v="Gold Loan"/>
    <x v="1"/>
    <n v="14.3"/>
    <n v="12.39"/>
    <n v="0.1469"/>
    <n v="1.2730999999999999"/>
    <x v="0"/>
    <n v="667"/>
    <s v="approved"/>
    <s v="20-11-2023"/>
    <s v="27-11-2023"/>
    <n v="12"/>
    <n v="6.91"/>
  </r>
  <r>
    <x v="146"/>
    <s v="CUST0255"/>
    <x v="3"/>
    <s v="East"/>
    <s v="Education Loan"/>
    <x v="1"/>
    <n v="18.78"/>
    <n v="14.6"/>
    <n v="0.1951"/>
    <n v="0.90700000000000003"/>
    <x v="4"/>
    <n v="663"/>
    <s v="approved"/>
    <s v="16-11-2024"/>
    <s v="25-11-2024"/>
    <n v="24"/>
    <n v="12.15"/>
  </r>
  <r>
    <x v="147"/>
    <s v="CUST0051"/>
    <x v="8"/>
    <s v="North"/>
    <s v="Auto Loan"/>
    <x v="1"/>
    <n v="55.06"/>
    <n v="14.93"/>
    <n v="0.48180000000000001"/>
    <n v="1.3079000000000001"/>
    <x v="3"/>
    <n v="722"/>
    <s v="Rejected "/>
    <s v="10-10-2022"/>
    <m/>
    <n v="60"/>
    <n v="52.23"/>
  </r>
  <r>
    <x v="148"/>
    <s v="CUST0468"/>
    <x v="7"/>
    <s v="North"/>
    <s v="Auto Loan"/>
    <x v="0"/>
    <n v="82.41"/>
    <n v="11.94"/>
    <n v="0.91359999999999997"/>
    <n v="7.3197000000000001"/>
    <x v="0"/>
    <n v="729"/>
    <s v="Rejected "/>
    <s v="15-11-2024"/>
    <m/>
    <n v="12"/>
    <n v="77.540000000000006"/>
  </r>
  <r>
    <x v="149"/>
    <s v="CUST0117"/>
    <x v="6"/>
    <s v="South"/>
    <s v="Education Loan"/>
    <x v="1"/>
    <n v="52.07"/>
    <n v="15.83"/>
    <n v="0.82469999999999999"/>
    <n v="0.75860000000000005"/>
    <x v="4"/>
    <n v="798"/>
    <s v="approved"/>
    <s v="04-10-2023"/>
    <s v="18-10-2023"/>
    <n v="180"/>
    <n v="13.52"/>
  </r>
  <r>
    <x v="150"/>
    <s v="CUST0108"/>
    <x v="0"/>
    <s v="West"/>
    <s v="Gold Loan"/>
    <x v="1"/>
    <n v="38.1"/>
    <n v="8.91"/>
    <n v="0.72960000000000003"/>
    <n v="3.3302999999999998"/>
    <x v="0"/>
    <n v="728"/>
    <s v="Rejected "/>
    <s v="28-12-2023"/>
    <m/>
    <n v="12"/>
    <n v="14.82"/>
  </r>
  <r>
    <x v="151"/>
    <s v="CUST0207"/>
    <x v="5"/>
    <s v="East"/>
    <s v="Auto Loan"/>
    <x v="2"/>
    <n v="3.3"/>
    <n v="17.64"/>
    <n v="2.41E-2"/>
    <n v="6.8699999999999997E-2"/>
    <x v="2"/>
    <n v="887"/>
    <s v="Rejected "/>
    <s v="11-03-2024"/>
    <m/>
    <n v="84"/>
    <n v="3.08"/>
  </r>
  <r>
    <x v="152"/>
    <s v="CUST0274"/>
    <x v="2"/>
    <s v="South"/>
    <s v="Education Loan"/>
    <x v="1"/>
    <n v="33.56"/>
    <n v="14.53"/>
    <n v="0.32119999999999999"/>
    <n v="1.1556999999999999"/>
    <x v="1"/>
    <n v="655"/>
    <s v="Rejected "/>
    <s v="30-12-2022"/>
    <m/>
    <n v="36"/>
    <n v="0"/>
  </r>
  <r>
    <x v="153"/>
    <s v="CUST0251"/>
    <x v="9"/>
    <s v="South"/>
    <s v="Personal Loan"/>
    <x v="1"/>
    <n v="91.22"/>
    <n v="9.76"/>
    <n v="0.85440000000000005"/>
    <n v="0.86580000000000001"/>
    <x v="1"/>
    <n v="751"/>
    <s v="approved"/>
    <s v="28-04-2022"/>
    <s v="04-05-2022"/>
    <n v="240"/>
    <n v="0"/>
  </r>
  <r>
    <x v="154"/>
    <s v="CUST0441"/>
    <x v="2"/>
    <s v="West"/>
    <s v="Personal Loan"/>
    <x v="1"/>
    <n v="13.78"/>
    <n v="15.67"/>
    <n v="0.14929999999999999"/>
    <n v="0.38819999999999999"/>
    <x v="3"/>
    <n v="814"/>
    <s v="Rejected"/>
    <s v="27-09-2023"/>
    <m/>
    <n v="48"/>
    <n v="6.44"/>
  </r>
  <r>
    <x v="155"/>
    <s v="CUST0310"/>
    <x v="4"/>
    <s v="East"/>
    <s v="Gold Loan"/>
    <x v="1"/>
    <n v="50.75"/>
    <n v="10.53"/>
    <n v="0.25940000000000002"/>
    <n v="1.6501999999999999"/>
    <x v="0"/>
    <n v="868"/>
    <s v="approved"/>
    <s v="28-03-2024"/>
    <s v="07-04-2024"/>
    <n v="36"/>
    <n v="39.909999999999997"/>
  </r>
  <r>
    <x v="156"/>
    <s v="CUST0451"/>
    <x v="0"/>
    <s v="West"/>
    <s v="Education Loan"/>
    <x v="2"/>
    <n v="4.87"/>
    <n v="14.61"/>
    <n v="9.1499999999999998E-2"/>
    <n v="9.2899999999999996E-2"/>
    <x v="4"/>
    <n v="797"/>
    <s v="approved"/>
    <s v="25-12-2022"/>
    <s v="01-01-2023"/>
    <n v="84"/>
    <n v="1.52"/>
  </r>
  <r>
    <x v="157"/>
    <s v="CUST0235"/>
    <x v="2"/>
    <s v="South"/>
    <s v="Business Loan"/>
    <x v="2"/>
    <n v="10.46"/>
    <n v="7.98"/>
    <n v="0.19120000000000001"/>
    <n v="0.32769999999999999"/>
    <x v="4"/>
    <n v="563"/>
    <s v="Rejected "/>
    <s v="21-08-2023"/>
    <m/>
    <n v="36"/>
    <n v="6.97"/>
  </r>
  <r>
    <x v="158"/>
    <s v="CUST0462"/>
    <x v="6"/>
    <s v="West"/>
    <s v="Education Loan"/>
    <x v="2"/>
    <n v="13"/>
    <n v="15.81"/>
    <n v="0.16339999999999999"/>
    <n v="0.25679999999999997"/>
    <x v="5"/>
    <n v="845"/>
    <s v="approved"/>
    <s v="04-12-2022"/>
    <s v="09-12-2022"/>
    <n v="84"/>
    <n v="3.59"/>
  </r>
  <r>
    <x v="159"/>
    <s v="CUST0328"/>
    <x v="0"/>
    <s v="West"/>
    <s v="Auto Loan"/>
    <x v="2"/>
    <n v="40.53"/>
    <n v="7.92"/>
    <n v="0.35499999999999998"/>
    <n v="1.2685999999999999"/>
    <x v="4"/>
    <n v="837"/>
    <s v="Rejected "/>
    <s v="08-08-2024"/>
    <m/>
    <n v="36"/>
    <n v="20.75"/>
  </r>
  <r>
    <x v="160"/>
    <s v="CUST0125"/>
    <x v="0"/>
    <s v="South"/>
    <s v="Education Loan"/>
    <x v="0"/>
    <n v="84.31"/>
    <n v="7.7"/>
    <n v="0.54869999999999997"/>
    <n v="1.6974"/>
    <x v="1"/>
    <n v="868"/>
    <s v="approved"/>
    <s v="11-03-2024"/>
    <s v="14-03-2024"/>
    <n v="60"/>
    <n v="0"/>
  </r>
  <r>
    <x v="161"/>
    <s v="CUST0347"/>
    <x v="7"/>
    <s v="South"/>
    <s v="Education Loan"/>
    <x v="0"/>
    <n v="18.62"/>
    <n v="17.32"/>
    <n v="0.24179999999999999"/>
    <n v="0.2908"/>
    <x v="1"/>
    <n v="621"/>
    <s v="Rejected "/>
    <s v="06-12-2024"/>
    <m/>
    <n v="180"/>
    <n v="0"/>
  </r>
  <r>
    <x v="162"/>
    <s v="CUST0460"/>
    <x v="8"/>
    <s v="West"/>
    <s v="Business Loan"/>
    <x v="0"/>
    <m/>
    <n v="8.0399999999999991"/>
    <n v="0.47920000000000001"/>
    <n v="1.0982000000000001"/>
    <x v="5"/>
    <n v="818"/>
    <s v="Under Review"/>
    <s v="04-05-2023"/>
    <m/>
    <n v="48"/>
    <n v="12.14"/>
  </r>
  <r>
    <x v="163"/>
    <s v="CUST0008"/>
    <x v="3"/>
    <s v="South"/>
    <s v="Business Loan"/>
    <x v="2"/>
    <n v="7.25"/>
    <n v="8.56"/>
    <n v="0.12709999999999999"/>
    <n v="0.2291"/>
    <x v="3"/>
    <n v="861"/>
    <s v="approved"/>
    <s v="01-05-2024"/>
    <s v="10-05-2024"/>
    <n v="36"/>
    <n v="1.39"/>
  </r>
  <r>
    <x v="164"/>
    <s v="CUST0098"/>
    <x v="4"/>
    <s v="South"/>
    <s v="Gold Loan"/>
    <x v="0"/>
    <n v="93.95"/>
    <n v="9.85"/>
    <n v="0.97230000000000005"/>
    <n v="3.0249000000000001"/>
    <x v="1"/>
    <n v="576"/>
    <s v="approved"/>
    <s v="10-10-2023"/>
    <s v="11-10-2023"/>
    <n v="36"/>
    <n v="0"/>
  </r>
  <r>
    <x v="165"/>
    <s v="CUST0034"/>
    <x v="7"/>
    <s v="Central"/>
    <s v="Auto Loan"/>
    <x v="1"/>
    <n v="7.67"/>
    <n v="10.82"/>
    <n v="0.1072"/>
    <n v="0.35680000000000001"/>
    <x v="2"/>
    <n v="636"/>
    <s v="approved"/>
    <s v="18-12-2022"/>
    <s v="23-12-2022"/>
    <n v="24"/>
    <n v="7.02"/>
  </r>
  <r>
    <x v="166"/>
    <s v="CUST0357"/>
    <x v="2"/>
    <s v="South"/>
    <s v="Auto Loan"/>
    <x v="1"/>
    <n v="63.9"/>
    <n v="11"/>
    <n v="1.1356999999999999"/>
    <n v="0.72629999999999995"/>
    <x v="1"/>
    <n v="796"/>
    <s v="Under Review"/>
    <s v="06-02-2022"/>
    <m/>
    <n v="180"/>
    <n v="0"/>
  </r>
  <r>
    <x v="167"/>
    <s v="CUST0196"/>
    <x v="5"/>
    <s v="South"/>
    <s v="Gold Loan"/>
    <x v="2"/>
    <n v="70.760000000000005"/>
    <m/>
    <n v="0.37630000000000002"/>
    <m/>
    <x v="4"/>
    <n v="749"/>
    <s v="Rejected"/>
    <s v="27-05-2024"/>
    <m/>
    <n v="24"/>
    <n v="52.62"/>
  </r>
  <r>
    <x v="168"/>
    <s v="CUST0192"/>
    <x v="0"/>
    <s v="East"/>
    <s v="Personal Loan"/>
    <x v="1"/>
    <n v="38.200000000000003"/>
    <n v="10.119999999999999"/>
    <n v="0.60660000000000003"/>
    <n v="0.4133"/>
    <x v="4"/>
    <n v="731"/>
    <s v="Rejected"/>
    <s v="24-07-2023"/>
    <m/>
    <n v="180"/>
    <n v="14.13"/>
  </r>
  <r>
    <x v="169"/>
    <s v="CUST0406"/>
    <x v="2"/>
    <s v="East"/>
    <s v="Home Loan"/>
    <x v="1"/>
    <n v="84.85"/>
    <n v="10.16"/>
    <n v="1.1107"/>
    <n v="2.1585000000000001"/>
    <x v="5"/>
    <n v="559"/>
    <s v="approved"/>
    <s v="21-02-2024"/>
    <s v="01-03-2024"/>
    <n v="48"/>
    <n v="31.68"/>
  </r>
  <r>
    <x v="170"/>
    <s v="CUST0446"/>
    <x v="0"/>
    <s v="North"/>
    <s v="Personal Loan"/>
    <x v="1"/>
    <n v="63.8"/>
    <n v="9.75"/>
    <n v="0.40679999999999999"/>
    <n v="0.60519999999999996"/>
    <x v="3"/>
    <n v="671"/>
    <s v="Rejected"/>
    <s v="05-11-2024"/>
    <m/>
    <n v="240"/>
    <n v="10.62"/>
  </r>
  <r>
    <x v="171"/>
    <s v="CUST0370"/>
    <x v="6"/>
    <s v="South"/>
    <s v="Education Loan"/>
    <x v="1"/>
    <n v="60.98"/>
    <n v="13.84"/>
    <n v="1.1900999999999999"/>
    <n v="1.6615"/>
    <x v="4"/>
    <n v="596"/>
    <s v="approved"/>
    <s v="13-06-2022"/>
    <s v="19-06-2022"/>
    <n v="48"/>
    <n v="26.74"/>
  </r>
  <r>
    <x v="172"/>
    <s v="CUST0259"/>
    <x v="4"/>
    <s v="West"/>
    <s v="Personal Loan"/>
    <x v="0"/>
    <n v="2.96"/>
    <n v="16.89"/>
    <n v="4.8500000000000001E-2"/>
    <n v="7.3400000000000007E-2"/>
    <x v="2"/>
    <n v="828"/>
    <s v="approved"/>
    <s v="09-11-2022"/>
    <s v="18-11-2022"/>
    <n v="60"/>
    <n v="2.12"/>
  </r>
  <r>
    <x v="173"/>
    <s v="CUST0233"/>
    <x v="7"/>
    <s v="West"/>
    <s v="Gold Loan"/>
    <x v="2"/>
    <n v="48.6"/>
    <n v="15.36"/>
    <n v="0.38569999999999999"/>
    <n v="1.3614999999999999"/>
    <x v="1"/>
    <n v="659"/>
    <s v="approved"/>
    <s v="22-10-2024"/>
    <s v="03-11-2024"/>
    <n v="48"/>
    <n v="0"/>
  </r>
  <r>
    <x v="174"/>
    <s v="CUST0474"/>
    <x v="2"/>
    <s v="West"/>
    <s v="Business Loan"/>
    <x v="0"/>
    <n v="39.020000000000003"/>
    <n v="18.36"/>
    <n v="0.23680000000000001"/>
    <n v="3.5840000000000001"/>
    <x v="1"/>
    <n v="897"/>
    <s v="approved"/>
    <s v="29-11-2022"/>
    <s v="03-12-2022"/>
    <n v="12"/>
    <n v="0"/>
  </r>
  <r>
    <x v="175"/>
    <s v="CUST0395"/>
    <x v="3"/>
    <s v="Central"/>
    <s v="Business Loan"/>
    <x v="0"/>
    <n v="63.86"/>
    <n v="8.1300000000000008"/>
    <n v="0.68840000000000001"/>
    <n v="0.7792"/>
    <x v="3"/>
    <n v="714"/>
    <s v="Rejected"/>
    <s v="05-09-2024"/>
    <m/>
    <n v="120"/>
    <n v="8.26"/>
  </r>
  <r>
    <x v="176"/>
    <s v="CUST0347"/>
    <x v="9"/>
    <s v="South"/>
    <s v="Auto Loan"/>
    <x v="2"/>
    <n v="46.09"/>
    <n v="10.3"/>
    <n v="0.64670000000000005"/>
    <n v="1.4937"/>
    <x v="1"/>
    <n v="621"/>
    <s v="approved"/>
    <s v="09-07-2022"/>
    <s v="20-07-2022"/>
    <n v="36"/>
    <n v="0"/>
  </r>
  <r>
    <x v="177"/>
    <s v="CUST0362"/>
    <x v="4"/>
    <s v="North"/>
    <s v="Gold Loan"/>
    <x v="1"/>
    <n v="87.72"/>
    <n v="12.2"/>
    <n v="1.3489"/>
    <n v="0.97809999999999997"/>
    <x v="2"/>
    <n v="552"/>
    <s v="Rejected "/>
    <s v="23-02-2024"/>
    <m/>
    <n v="240"/>
    <n v="52.47"/>
  </r>
  <r>
    <x v="178"/>
    <s v="CUST0474"/>
    <x v="8"/>
    <s v="North"/>
    <s v="Business Loan"/>
    <x v="2"/>
    <n v="77.89"/>
    <n v="9.07"/>
    <n v="1.2642"/>
    <n v="0.98960000000000004"/>
    <x v="4"/>
    <n v="897"/>
    <s v="approved"/>
    <s v="11-12-2022"/>
    <s v="25-12-2022"/>
    <n v="120"/>
    <n v="40.340000000000003"/>
  </r>
  <r>
    <x v="179"/>
    <s v="CUST0214"/>
    <x v="5"/>
    <s v="West"/>
    <s v="Business Loan"/>
    <x v="0"/>
    <n v="73.569999999999993"/>
    <n v="11.62"/>
    <n v="1.1448"/>
    <n v="1.9237"/>
    <x v="0"/>
    <n v="651"/>
    <s v="Rejected"/>
    <s v="26-10-2024"/>
    <m/>
    <n v="48"/>
    <n v="66.67"/>
  </r>
  <r>
    <x v="180"/>
    <s v="CUST0096"/>
    <x v="6"/>
    <s v="North"/>
    <s v="Business Loan"/>
    <x v="1"/>
    <n v="81.11"/>
    <n v="18.309999999999999"/>
    <n v="1.466"/>
    <n v="1.3243"/>
    <x v="2"/>
    <n v="754"/>
    <s v="approved"/>
    <s v="07-12-2022"/>
    <s v="09-12-2022"/>
    <n v="180"/>
    <n v="28.32"/>
  </r>
  <r>
    <x v="181"/>
    <s v="CUST0176"/>
    <x v="9"/>
    <s v="Central"/>
    <s v="Personal Loan"/>
    <x v="0"/>
    <m/>
    <n v="7.6"/>
    <n v="0.44080000000000003"/>
    <n v="4.2560000000000002"/>
    <x v="2"/>
    <n v="828"/>
    <s v="approved"/>
    <s v="18-07-2022"/>
    <s v="22-07-2022"/>
    <n v="12"/>
    <n v="26.67"/>
  </r>
  <r>
    <x v="182"/>
    <s v="CUST0493"/>
    <x v="7"/>
    <s v="West"/>
    <s v="Education Loan"/>
    <x v="0"/>
    <n v="60.83"/>
    <n v="15"/>
    <n v="0.61719999999999997"/>
    <n v="1.1738"/>
    <x v="3"/>
    <n v="644"/>
    <s v="Under Review"/>
    <s v="27-03-2024"/>
    <m/>
    <n v="84"/>
    <n v="25.65"/>
  </r>
  <r>
    <x v="183"/>
    <s v="CUST0170"/>
    <x v="8"/>
    <s v="North"/>
    <s v="Education Loan"/>
    <x v="2"/>
    <n v="40.78"/>
    <n v="17.68"/>
    <n v="0.21959999999999999"/>
    <n v="2.0295999999999998"/>
    <x v="2"/>
    <n v="860"/>
    <s v="Under Review"/>
    <s v="25-05-2023"/>
    <m/>
    <n v="24"/>
    <n v="16.850000000000001"/>
  </r>
  <r>
    <x v="184"/>
    <s v="CUST0244"/>
    <x v="5"/>
    <s v="West"/>
    <s v="Business Loan"/>
    <x v="1"/>
    <n v="1.31"/>
    <n v="17.86"/>
    <n v="1.29E-2"/>
    <n v="2.7400000000000001E-2"/>
    <x v="1"/>
    <n v="556"/>
    <s v="Rejected "/>
    <s v="29-10-2023"/>
    <m/>
    <n v="84"/>
    <n v="0"/>
  </r>
  <r>
    <x v="185"/>
    <s v="CUST0249"/>
    <x v="2"/>
    <s v="Central"/>
    <s v="Home Loan"/>
    <x v="0"/>
    <n v="43.36"/>
    <n v="17.739999999999998"/>
    <n v="0.85870000000000002"/>
    <n v="2.1593"/>
    <x v="0"/>
    <n v="580"/>
    <s v="Under Review"/>
    <s v="04-02-2023"/>
    <m/>
    <n v="24"/>
    <n v="30.58"/>
  </r>
  <r>
    <x v="186"/>
    <s v="CUST0402"/>
    <x v="5"/>
    <s v="North"/>
    <s v="Personal Loan"/>
    <x v="0"/>
    <n v="79.89"/>
    <n v="14.9"/>
    <n v="1.0569999999999999"/>
    <n v="1.1127"/>
    <x v="3"/>
    <n v="870"/>
    <s v="approved"/>
    <s v="25-08-2022"/>
    <s v="02-09-2022"/>
    <n v="180"/>
    <n v="52.99"/>
  </r>
  <r>
    <x v="187"/>
    <s v="CUST0386"/>
    <x v="8"/>
    <s v="North"/>
    <s v="Education Loan"/>
    <x v="2"/>
    <n v="3.89"/>
    <n v="11.09"/>
    <n v="4.1799999999999997E-2"/>
    <n v="8.48E-2"/>
    <x v="3"/>
    <n v="686"/>
    <s v="Rejected "/>
    <s v="12-06-2023"/>
    <m/>
    <n v="60"/>
    <n v="2.59"/>
  </r>
  <r>
    <x v="188"/>
    <s v="CUST0341"/>
    <x v="1"/>
    <s v="Central"/>
    <s v="Business Loan"/>
    <x v="2"/>
    <n v="49.7"/>
    <n v="11.16"/>
    <n v="0.4153"/>
    <n v="2.3201000000000001"/>
    <x v="4"/>
    <n v="829"/>
    <s v="approved"/>
    <s v="21-02-2024"/>
    <s v="03-03-2024"/>
    <n v="24"/>
    <n v="32.1"/>
  </r>
  <r>
    <x v="189"/>
    <s v="CUST0414"/>
    <x v="6"/>
    <s v="South"/>
    <s v="Auto Loan"/>
    <x v="1"/>
    <n v="29.81"/>
    <n v="11.24"/>
    <n v="0.41389999999999999"/>
    <n v="0.77390000000000003"/>
    <x v="1"/>
    <n v="742"/>
    <s v="approved"/>
    <s v="24-01-2024"/>
    <s v="27-01-2024"/>
    <n v="48"/>
    <n v="0"/>
  </r>
  <r>
    <x v="190"/>
    <s v="CUST0296"/>
    <x v="9"/>
    <s v="East"/>
    <s v="Home Loan"/>
    <x v="2"/>
    <n v="54.02"/>
    <n v="18.28"/>
    <n v="0.52910000000000001"/>
    <n v="1.1443000000000001"/>
    <x v="3"/>
    <n v="740"/>
    <s v="approved"/>
    <s v="31-03-2023"/>
    <s v="02-04-2023"/>
    <n v="84"/>
    <n v="23.55"/>
  </r>
  <r>
    <x v="191"/>
    <s v="CUST0075"/>
    <x v="7"/>
    <s v="South"/>
    <s v="Education Loan"/>
    <x v="2"/>
    <n v="46.12"/>
    <n v="9.1"/>
    <n v="0.69089999999999996"/>
    <n v="4.0354000000000001"/>
    <x v="2"/>
    <n v="823"/>
    <s v="Under Review"/>
    <s v="25-09-2023"/>
    <m/>
    <n v="12"/>
    <n v="24.31"/>
  </r>
  <r>
    <x v="192"/>
    <s v="CUST0435"/>
    <x v="4"/>
    <s v="West"/>
    <s v="Business Loan"/>
    <x v="1"/>
    <n v="50.01"/>
    <n v="11.64"/>
    <n v="0.98609999999999998"/>
    <n v="0.87319999999999998"/>
    <x v="3"/>
    <n v="863"/>
    <s v="Rejected "/>
    <s v="08-03-2023"/>
    <m/>
    <n v="84"/>
    <n v="41.05"/>
  </r>
  <r>
    <x v="193"/>
    <s v="CUST0377"/>
    <x v="9"/>
    <s v="South"/>
    <s v="Education Loan"/>
    <x v="2"/>
    <n v="39.79"/>
    <n v="14.75"/>
    <n v="0.70540000000000003"/>
    <n v="3.5867"/>
    <x v="2"/>
    <n v="690"/>
    <s v="approved"/>
    <s v="23-11-2023"/>
    <s v="30-11-2023"/>
    <n v="12"/>
    <n v="26.91"/>
  </r>
  <r>
    <x v="194"/>
    <s v="CUST0201"/>
    <x v="8"/>
    <s v="Central"/>
    <s v="Business Loan"/>
    <x v="0"/>
    <n v="28.95"/>
    <n v="15.21"/>
    <n v="0.38269999999999998"/>
    <n v="1.4066000000000001"/>
    <x v="3"/>
    <n v="715"/>
    <s v="approved"/>
    <s v="21-04-2022"/>
    <s v="05-05-2022"/>
    <n v="24"/>
    <n v="25.89"/>
  </r>
  <r>
    <x v="195"/>
    <s v="CUST0296"/>
    <x v="1"/>
    <s v="West"/>
    <s v="Business Loan"/>
    <x v="0"/>
    <n v="29.82"/>
    <n v="9.9"/>
    <n v="0.4839"/>
    <n v="2.6202999999999999"/>
    <x v="4"/>
    <n v="740"/>
    <s v="Rejected "/>
    <s v="28-07-2022"/>
    <m/>
    <n v="12"/>
    <n v="20.18"/>
  </r>
  <r>
    <x v="196"/>
    <s v="CUST0487"/>
    <x v="2"/>
    <s v="South"/>
    <s v="Home Loan"/>
    <x v="1"/>
    <n v="36.200000000000003"/>
    <n v="17.899999999999999"/>
    <n v="0.2447"/>
    <n v="0.55589999999999995"/>
    <x v="4"/>
    <n v="685"/>
    <s v="approved"/>
    <s v="07-06-2024"/>
    <s v="10-06-2024"/>
    <n v="240"/>
    <n v="22.91"/>
  </r>
  <r>
    <x v="197"/>
    <s v="CUST0124"/>
    <x v="2"/>
    <s v="West"/>
    <s v="Auto Loan"/>
    <x v="2"/>
    <n v="60.02"/>
    <n v="15.7"/>
    <n v="0.99860000000000004"/>
    <n v="2.9302000000000001"/>
    <x v="0"/>
    <n v="882"/>
    <s v="approved"/>
    <s v="18-07-2023"/>
    <s v="29-07-2023"/>
    <n v="24"/>
    <n v="39.33"/>
  </r>
  <r>
    <x v="198"/>
    <s v="CUST0043"/>
    <x v="8"/>
    <s v="West"/>
    <s v="Business Loan"/>
    <x v="2"/>
    <n v="90.94"/>
    <n v="13.96"/>
    <n v="1.8015000000000001"/>
    <n v="1.2085999999999999"/>
    <x v="4"/>
    <n v="769"/>
    <s v="Rejected "/>
    <s v="13-07-2022"/>
    <m/>
    <n v="180"/>
    <n v="70.5"/>
  </r>
  <r>
    <x v="199"/>
    <s v="CUST0331"/>
    <x v="2"/>
    <s v="East"/>
    <s v="Gold Loan"/>
    <x v="1"/>
    <n v="10.84"/>
    <n v="17.5"/>
    <n v="0.1835"/>
    <n v="0.38919999999999999"/>
    <x v="0"/>
    <n v="560"/>
    <s v="approved"/>
    <s v="21-12-2024"/>
    <s v="29-12-2024"/>
    <n v="36"/>
    <n v="1.67"/>
  </r>
  <r>
    <x v="200"/>
    <s v="CUST0420"/>
    <x v="8"/>
    <s v="South"/>
    <s v="Business Loan"/>
    <x v="1"/>
    <n v="18.89"/>
    <n v="9.48"/>
    <n v="0.25159999999999999"/>
    <n v="0.3085"/>
    <x v="1"/>
    <n v="854"/>
    <s v="approved"/>
    <s v="21-09-2022"/>
    <s v="01-10-2022"/>
    <n v="84"/>
    <n v="0"/>
  </r>
  <r>
    <x v="201"/>
    <s v="CUST0288"/>
    <x v="7"/>
    <s v="North"/>
    <s v="Home Loan"/>
    <x v="1"/>
    <n v="51.11"/>
    <n v="13.49"/>
    <n v="0.57989999999999997"/>
    <n v="4.5768000000000004"/>
    <x v="3"/>
    <n v="596"/>
    <s v="Under Review"/>
    <s v="05-04-2022"/>
    <m/>
    <n v="12"/>
    <n v="46.22"/>
  </r>
  <r>
    <x v="202"/>
    <s v="CUST0338"/>
    <x v="5"/>
    <s v="West"/>
    <s v="Personal Loan"/>
    <x v="2"/>
    <n v="49.55"/>
    <n v="17.52"/>
    <n v="0.98860000000000003"/>
    <n v="0.74650000000000005"/>
    <x v="2"/>
    <n v="577"/>
    <s v="Rejected"/>
    <s v="22-07-2022"/>
    <m/>
    <n v="240"/>
    <n v="32.86"/>
  </r>
  <r>
    <x v="203"/>
    <s v="CUST0073"/>
    <x v="7"/>
    <s v="South"/>
    <s v="Personal Loan"/>
    <x v="2"/>
    <n v="55.65"/>
    <n v="10.55"/>
    <n v="0.88690000000000002"/>
    <n v="0.75249999999999995"/>
    <x v="1"/>
    <n v="883"/>
    <s v="approved"/>
    <s v="07-06-2023"/>
    <s v="12-06-2023"/>
    <n v="120"/>
    <n v="0"/>
  </r>
  <r>
    <x v="204"/>
    <s v="CUST0205"/>
    <x v="0"/>
    <s v="North"/>
    <s v="Auto Loan"/>
    <x v="2"/>
    <n v="43.11"/>
    <n v="13.39"/>
    <n v="0.26119999999999999"/>
    <n v="0.98950000000000005"/>
    <x v="3"/>
    <n v="844"/>
    <s v="Rejected "/>
    <s v="02-02-2024"/>
    <m/>
    <n v="60"/>
    <n v="24.96"/>
  </r>
  <r>
    <x v="205"/>
    <s v="CUST0084"/>
    <x v="2"/>
    <s v="South"/>
    <s v="Auto Loan"/>
    <x v="0"/>
    <n v="38.520000000000003"/>
    <n v="10.220000000000001"/>
    <n v="0.34870000000000001"/>
    <n v="0.37740000000000001"/>
    <x v="1"/>
    <n v="665"/>
    <s v="Rejected "/>
    <s v="13-04-2024"/>
    <m/>
    <n v="240"/>
    <n v="0"/>
  </r>
  <r>
    <x v="206"/>
    <s v="CUST0186"/>
    <x v="3"/>
    <s v="East"/>
    <s v="Personal Loan"/>
    <x v="1"/>
    <n v="28.09"/>
    <n v="18.27"/>
    <n v="0.2341"/>
    <n v="1.4059999999999999"/>
    <x v="1"/>
    <n v="713"/>
    <s v="Rejected"/>
    <s v="14-12-2024"/>
    <m/>
    <n v="24"/>
    <n v="0"/>
  </r>
  <r>
    <x v="207"/>
    <s v="CUST0421"/>
    <x v="0"/>
    <s v="North"/>
    <s v="Gold Loan"/>
    <x v="0"/>
    <n v="70.349999999999994"/>
    <n v="13.57"/>
    <n v="0.99280000000000002"/>
    <n v="6.3022999999999998"/>
    <x v="3"/>
    <n v="684"/>
    <s v="Under Review"/>
    <s v="08-03-2024"/>
    <m/>
    <n v="12"/>
    <n v="17.84"/>
  </r>
  <r>
    <x v="208"/>
    <s v="CUST0404"/>
    <x v="5"/>
    <s v="Central"/>
    <s v="Gold Loan"/>
    <x v="0"/>
    <n v="48.21"/>
    <n v="7.6"/>
    <n v="0.61240000000000006"/>
    <n v="1.5018"/>
    <x v="3"/>
    <n v="700"/>
    <s v="Rejected"/>
    <s v="15-02-2024"/>
    <m/>
    <n v="36"/>
    <n v="28.08"/>
  </r>
  <r>
    <x v="209"/>
    <s v="CUST0328"/>
    <x v="3"/>
    <s v="South"/>
    <s v="Business Loan"/>
    <x v="2"/>
    <n v="42.41"/>
    <n v="12.33"/>
    <n v="0.43719999999999998"/>
    <n v="0.51800000000000002"/>
    <x v="2"/>
    <n v="837"/>
    <s v="Under Review"/>
    <s v="19-07-2023"/>
    <m/>
    <n v="180"/>
    <n v="38.58"/>
  </r>
  <r>
    <x v="210"/>
    <s v="CUST0473"/>
    <x v="6"/>
    <s v="East"/>
    <s v="Business Loan"/>
    <x v="1"/>
    <n v="94.8"/>
    <n v="10.94"/>
    <n v="0.60219999999999996"/>
    <n v="4.4157999999999999"/>
    <x v="1"/>
    <n v="672"/>
    <s v="approved"/>
    <s v="05-12-2022"/>
    <s v="15-12-2022"/>
    <n v="24"/>
    <n v="0"/>
  </r>
  <r>
    <x v="211"/>
    <s v="CUST0284"/>
    <x v="0"/>
    <s v="North"/>
    <s v="Education Loan"/>
    <x v="2"/>
    <n v="51.36"/>
    <n v="12.78"/>
    <n v="0.65359999999999996"/>
    <n v="0.59370000000000001"/>
    <x v="1"/>
    <n v="714"/>
    <s v="approved"/>
    <s v="29-01-2022"/>
    <s v="08-02-2022"/>
    <n v="240"/>
    <n v="0"/>
  </r>
  <r>
    <x v="212"/>
    <s v="CUST0004"/>
    <x v="2"/>
    <s v="Central"/>
    <s v="Business Loan"/>
    <x v="0"/>
    <n v="25.18"/>
    <n v="17.96"/>
    <n v="0.43690000000000001"/>
    <n v="0.38779999999999998"/>
    <x v="2"/>
    <n v="711"/>
    <s v="approved"/>
    <s v="07-07-2024"/>
    <s v="10-07-2024"/>
    <n v="240"/>
    <n v="16.95"/>
  </r>
  <r>
    <x v="213"/>
    <s v="CUST0116"/>
    <x v="1"/>
    <s v="North"/>
    <s v="Auto Loan"/>
    <x v="1"/>
    <n v="51.85"/>
    <n v="12.15"/>
    <n v="0.55410000000000004"/>
    <n v="0.91949999999999998"/>
    <x v="1"/>
    <n v="900"/>
    <s v="Under Review"/>
    <s v="27-05-2023"/>
    <m/>
    <n v="84"/>
    <n v="0"/>
  </r>
  <r>
    <x v="214"/>
    <s v="CUST0440"/>
    <x v="8"/>
    <s v="East"/>
    <s v="Auto Loan"/>
    <x v="0"/>
    <n v="30.06"/>
    <n v="15.62"/>
    <n v="0.40679999999999999"/>
    <n v="0.84609999999999996"/>
    <x v="4"/>
    <n v="814"/>
    <s v="Rejected "/>
    <s v="21-11-2024"/>
    <m/>
    <n v="48"/>
    <n v="24.1"/>
  </r>
  <r>
    <x v="215"/>
    <s v="CUST0317"/>
    <x v="0"/>
    <s v="North"/>
    <s v="Auto Loan"/>
    <x v="1"/>
    <n v="61.94"/>
    <n v="11.39"/>
    <n v="0.3145"/>
    <n v="2.0392999999999999"/>
    <x v="0"/>
    <n v="596"/>
    <s v="Under Review"/>
    <s v="19-01-2022"/>
    <m/>
    <n v="36"/>
    <n v="11.53"/>
  </r>
  <r>
    <x v="216"/>
    <s v="CUST0264"/>
    <x v="1"/>
    <s v="West"/>
    <s v="Home Loan"/>
    <x v="0"/>
    <n v="1.68"/>
    <n v="10.25"/>
    <n v="2.0299999999999999E-2"/>
    <n v="2.81E-2"/>
    <x v="4"/>
    <n v="580"/>
    <s v="Under Review"/>
    <s v="27-05-2024"/>
    <m/>
    <n v="84"/>
    <n v="1.44"/>
  </r>
  <r>
    <x v="217"/>
    <s v="CUST0225"/>
    <x v="0"/>
    <s v="South"/>
    <s v="Personal Loan"/>
    <x v="0"/>
    <n v="74.959999999999994"/>
    <m/>
    <n v="1.3683000000000001"/>
    <m/>
    <x v="1"/>
    <n v="677"/>
    <s v="Rejected"/>
    <s v="07-08-2023"/>
    <m/>
    <n v="48"/>
    <n v="0"/>
  </r>
  <r>
    <x v="218"/>
    <s v="CUST0381"/>
    <x v="3"/>
    <s v="North"/>
    <s v="Personal Loan"/>
    <x v="2"/>
    <n v="20.7"/>
    <n v="14.82"/>
    <n v="0.186"/>
    <n v="0.33169999999999999"/>
    <x v="0"/>
    <n v="745"/>
    <s v="approved"/>
    <s v="11-10-2024"/>
    <s v="24-10-2024"/>
    <n v="120"/>
    <n v="14.07"/>
  </r>
  <r>
    <x v="219"/>
    <s v="CUST0400"/>
    <x v="2"/>
    <s v="Central"/>
    <s v="Business Loan"/>
    <x v="2"/>
    <n v="84.46"/>
    <n v="8.7100000000000009"/>
    <n v="0.55900000000000005"/>
    <n v="7.3747999999999996"/>
    <x v="3"/>
    <n v="607"/>
    <s v="Rejected"/>
    <s v="06-12-2023"/>
    <m/>
    <n v="12"/>
    <n v="44.34"/>
  </r>
  <r>
    <x v="220"/>
    <s v="CUST0348"/>
    <x v="3"/>
    <s v="West"/>
    <s v="Gold Loan"/>
    <x v="2"/>
    <n v="1.79"/>
    <n v="10.6"/>
    <n v="1.12E-2"/>
    <n v="2.4299999999999999E-2"/>
    <x v="3"/>
    <n v="852"/>
    <s v="approved"/>
    <s v="09-11-2022"/>
    <s v="21-11-2022"/>
    <n v="120"/>
    <n v="0.96"/>
  </r>
  <r>
    <x v="221"/>
    <s v="CUST0443"/>
    <x v="7"/>
    <s v="South"/>
    <s v="Business Loan"/>
    <x v="0"/>
    <n v="20.64"/>
    <n v="16.41"/>
    <n v="0.32029999999999997"/>
    <n v="0.29349999999999998"/>
    <x v="2"/>
    <n v="874"/>
    <s v="Rejected"/>
    <s v="22-01-2023"/>
    <m/>
    <n v="240"/>
    <n v="19.48"/>
  </r>
  <r>
    <x v="222"/>
    <s v="CUST0118"/>
    <x v="8"/>
    <s v="South"/>
    <s v="Education Loan"/>
    <x v="1"/>
    <n v="28.11"/>
    <n v="9.11"/>
    <n v="0.14799999999999999"/>
    <n v="0.70099999999999996"/>
    <x v="1"/>
    <n v="855"/>
    <s v="approved"/>
    <s v="18-02-2024"/>
    <s v="25-02-2024"/>
    <n v="48"/>
    <n v="0"/>
  </r>
  <r>
    <x v="223"/>
    <s v="CUST0119"/>
    <x v="6"/>
    <s v="East"/>
    <s v="Education Loan"/>
    <x v="0"/>
    <n v="7.07"/>
    <n v="8.07"/>
    <n v="4.7E-2"/>
    <n v="0.1104"/>
    <x v="4"/>
    <n v="777"/>
    <s v="Under Review"/>
    <s v="06-05-2024"/>
    <m/>
    <n v="84"/>
    <n v="2.19"/>
  </r>
  <r>
    <x v="224"/>
    <s v="CUST0001"/>
    <x v="9"/>
    <s v="East"/>
    <s v="Personal Loan"/>
    <x v="0"/>
    <n v="47.73"/>
    <n v="8.61"/>
    <n v="0.371"/>
    <n v="0.47310000000000002"/>
    <x v="4"/>
    <n v="585"/>
    <s v="Under Review"/>
    <s v="16-09-2023"/>
    <m/>
    <n v="180"/>
    <n v="9.3000000000000007"/>
  </r>
  <r>
    <x v="225"/>
    <s v="CUST0395"/>
    <x v="1"/>
    <s v="East"/>
    <s v="Auto Loan"/>
    <x v="2"/>
    <n v="81.19"/>
    <n v="13.98"/>
    <n v="1.1424000000000001"/>
    <n v="2.2178"/>
    <x v="4"/>
    <n v="714"/>
    <s v="Rejected"/>
    <s v="26-02-2024"/>
    <m/>
    <n v="48"/>
    <n v="14.14"/>
  </r>
  <r>
    <x v="226"/>
    <s v="CUST0309"/>
    <x v="8"/>
    <s v="North"/>
    <s v="Gold Loan"/>
    <x v="2"/>
    <n v="81.92"/>
    <n v="12.4"/>
    <n v="0.53080000000000005"/>
    <n v="0.92500000000000004"/>
    <x v="2"/>
    <n v="698"/>
    <s v="Under Review"/>
    <s v="10-09-2023"/>
    <m/>
    <n v="240"/>
    <n v="58.7"/>
  </r>
  <r>
    <x v="227"/>
    <s v="CUST0370"/>
    <x v="1"/>
    <s v="North"/>
    <s v="Personal Loan"/>
    <x v="1"/>
    <n v="42.4"/>
    <n v="17.309999999999999"/>
    <n v="0.69489999999999996"/>
    <n v="0.63190000000000002"/>
    <x v="4"/>
    <n v="596"/>
    <s v="Under Review"/>
    <s v="07-07-2024"/>
    <m/>
    <n v="240"/>
    <n v="26.94"/>
  </r>
  <r>
    <x v="228"/>
    <s v="CUST0248"/>
    <x v="2"/>
    <s v="Central"/>
    <s v="Gold Loan"/>
    <x v="1"/>
    <n v="17.53"/>
    <n v="18.14"/>
    <n v="0.1638"/>
    <n v="1.6083000000000001"/>
    <x v="3"/>
    <n v="669"/>
    <s v="Rejected "/>
    <s v="25-03-2024"/>
    <m/>
    <n v="12"/>
    <n v="9.1300000000000008"/>
  </r>
  <r>
    <x v="229"/>
    <s v="CUST0039"/>
    <x v="1"/>
    <s v="West"/>
    <s v="Gold Loan"/>
    <x v="0"/>
    <n v="56.69"/>
    <n v="14.18"/>
    <n v="0.45939999999999998"/>
    <n v="5.0948000000000002"/>
    <x v="3"/>
    <n v="721"/>
    <s v="approved"/>
    <s v="23-03-2023"/>
    <s v="02-04-2023"/>
    <n v="12"/>
    <n v="39.24"/>
  </r>
  <r>
    <x v="230"/>
    <s v="CUST0234"/>
    <x v="5"/>
    <s v="Central"/>
    <s v="Auto Loan"/>
    <x v="0"/>
    <n v="85.4"/>
    <n v="10.45"/>
    <n v="0.5796"/>
    <n v="2.1844999999999999"/>
    <x v="1"/>
    <n v="769"/>
    <s v="approved"/>
    <s v="03-05-2023"/>
    <s v="08-05-2023"/>
    <n v="48"/>
    <n v="0"/>
  </r>
  <r>
    <x v="231"/>
    <s v="CUST0453"/>
    <x v="7"/>
    <s v="South"/>
    <s v="Auto Loan"/>
    <x v="1"/>
    <n v="64.599999999999994"/>
    <n v="16.559999999999999"/>
    <n v="0.84099999999999997"/>
    <n v="5.8783000000000003"/>
    <x v="4"/>
    <n v="873"/>
    <s v="approved"/>
    <s v="26-01-2024"/>
    <s v="01-02-2024"/>
    <n v="12"/>
    <n v="11.03"/>
  </r>
  <r>
    <x v="232"/>
    <s v="CUST0370"/>
    <x v="1"/>
    <s v="West"/>
    <s v="Gold Loan"/>
    <x v="0"/>
    <n v="33.14"/>
    <n v="16.48"/>
    <n v="0.57530000000000003"/>
    <n v="0.94740000000000002"/>
    <x v="4"/>
    <n v="596"/>
    <s v="Rejected"/>
    <s v="09-06-2023"/>
    <m/>
    <n v="48"/>
    <n v="30.68"/>
  </r>
  <r>
    <x v="233"/>
    <s v="CUST0399"/>
    <x v="4"/>
    <s v="North"/>
    <s v="Business Loan"/>
    <x v="2"/>
    <n v="69.12"/>
    <n v="10.33"/>
    <n v="0.99490000000000001"/>
    <n v="0.68220000000000003"/>
    <x v="3"/>
    <n v="631"/>
    <s v="approved"/>
    <s v="28-03-2023"/>
    <s v="03-04-2023"/>
    <n v="240"/>
    <n v="22.7"/>
  </r>
  <r>
    <x v="234"/>
    <s v="CUST0386"/>
    <x v="2"/>
    <s v="South"/>
    <s v="Education Loan"/>
    <x v="1"/>
    <n v="73.25"/>
    <n v="9.1300000000000008"/>
    <n v="0.89259999999999995"/>
    <n v="0.74860000000000004"/>
    <x v="3"/>
    <n v="686"/>
    <s v="approved"/>
    <s v="14-01-2023"/>
    <s v="28-01-2023"/>
    <n v="180"/>
    <n v="61.02"/>
  </r>
  <r>
    <x v="235"/>
    <s v="CUST0374"/>
    <x v="1"/>
    <s v="East"/>
    <s v="Home Loan"/>
    <x v="0"/>
    <n v="17.13"/>
    <n v="11.84"/>
    <n v="0.24179999999999999"/>
    <n v="0.80510000000000004"/>
    <x v="3"/>
    <n v="725"/>
    <s v="approved"/>
    <s v="23-05-2024"/>
    <s v="27-05-2024"/>
    <n v="24"/>
    <n v="8.34"/>
  </r>
  <r>
    <x v="236"/>
    <s v="CUST0371"/>
    <x v="5"/>
    <s v="South"/>
    <s v="Business Loan"/>
    <x v="1"/>
    <n v="60.73"/>
    <n v="7.73"/>
    <n v="1.0566"/>
    <n v="5.2751999999999999"/>
    <x v="3"/>
    <n v="758"/>
    <s v="Rejected"/>
    <s v="21-06-2022"/>
    <m/>
    <n v="12"/>
    <n v="19.89"/>
  </r>
  <r>
    <x v="237"/>
    <s v="CUST0406"/>
    <x v="9"/>
    <s v="North"/>
    <s v="Gold Loan"/>
    <x v="2"/>
    <n v="82.01"/>
    <n v="8.43"/>
    <n v="0.58130000000000004"/>
    <n v="0.80420000000000003"/>
    <x v="3"/>
    <n v="559"/>
    <s v="Under Review"/>
    <s v="11-11-2023"/>
    <m/>
    <n v="180"/>
    <n v="41.58"/>
  </r>
  <r>
    <x v="238"/>
    <s v="CUST0137"/>
    <x v="5"/>
    <s v="North"/>
    <s v="Home Loan"/>
    <x v="1"/>
    <n v="11.18"/>
    <n v="13.13"/>
    <n v="0.19620000000000001"/>
    <n v="0.37740000000000001"/>
    <x v="1"/>
    <n v="801"/>
    <s v="Rejected"/>
    <s v="19-02-2022"/>
    <m/>
    <n v="36"/>
    <n v="0"/>
  </r>
  <r>
    <x v="239"/>
    <s v="CUST0181"/>
    <x v="7"/>
    <s v="South"/>
    <s v="Business Loan"/>
    <x v="0"/>
    <n v="68.989999999999995"/>
    <n v="17.420000000000002"/>
    <n v="0.85389999999999999"/>
    <n v="3.4249999999999998"/>
    <x v="3"/>
    <n v="742"/>
    <s v="approved"/>
    <s v="01-08-2023"/>
    <s v="07-08-2023"/>
    <n v="24"/>
    <n v="11.37"/>
  </r>
  <r>
    <x v="240"/>
    <s v="CUST0474"/>
    <x v="8"/>
    <s v="North"/>
    <s v="Gold Loan"/>
    <x v="1"/>
    <n v="18.63"/>
    <n v="14.1"/>
    <n v="0.28299999999999997"/>
    <n v="0.63759999999999994"/>
    <x v="4"/>
    <n v="897"/>
    <s v="approved"/>
    <s v="11-08-2023"/>
    <s v="17-08-2023"/>
    <n v="36"/>
    <n v="15.73"/>
  </r>
  <r>
    <x v="241"/>
    <s v="CUST0189"/>
    <x v="7"/>
    <s v="North"/>
    <s v="Home Loan"/>
    <x v="1"/>
    <n v="78"/>
    <n v="9.1300000000000008"/>
    <n v="0.91259999999999997"/>
    <n v="0.79720000000000002"/>
    <x v="1"/>
    <n v="580"/>
    <s v="approved"/>
    <s v="25-05-2024"/>
    <s v="06-06-2024"/>
    <n v="180"/>
    <n v="0"/>
  </r>
  <r>
    <x v="242"/>
    <s v="CUST0066"/>
    <x v="1"/>
    <s v="West"/>
    <s v="Auto Loan"/>
    <x v="0"/>
    <n v="49.93"/>
    <n v="18.2"/>
    <n v="0.70030000000000003"/>
    <n v="1.0552999999999999"/>
    <x v="3"/>
    <n v="755"/>
    <s v="Rejected "/>
    <s v="19-05-2023"/>
    <m/>
    <n v="84"/>
    <n v="21.26"/>
  </r>
  <r>
    <x v="243"/>
    <s v="CUST0253"/>
    <x v="5"/>
    <s v="Central"/>
    <s v="Personal Loan"/>
    <x v="0"/>
    <m/>
    <n v="13.3"/>
    <n v="0.1545"/>
    <n v="0.25030000000000002"/>
    <x v="1"/>
    <n v="858"/>
    <s v="Rejected"/>
    <s v="11-01-2024"/>
    <m/>
    <n v="48"/>
    <n v="0"/>
  </r>
  <r>
    <x v="244"/>
    <s v="CUST0009"/>
    <x v="3"/>
    <s v="Central"/>
    <s v="Education Loan"/>
    <x v="1"/>
    <n v="92.17"/>
    <n v="11.34"/>
    <n v="1.6343000000000001"/>
    <n v="3.0324"/>
    <x v="4"/>
    <n v="707"/>
    <s v="approved"/>
    <s v="23-10-2022"/>
    <s v="06-11-2022"/>
    <n v="36"/>
    <n v="76.069999999999993"/>
  </r>
  <r>
    <x v="245"/>
    <s v="CUST0125"/>
    <x v="6"/>
    <s v="South"/>
    <s v="Home Loan"/>
    <x v="2"/>
    <n v="14.64"/>
    <n v="15.24"/>
    <n v="0.15609999999999999"/>
    <n v="1.323"/>
    <x v="0"/>
    <n v="868"/>
    <s v="Under Review"/>
    <s v="21-04-2022"/>
    <m/>
    <n v="12"/>
    <n v="10.19"/>
  </r>
  <r>
    <x v="246"/>
    <s v="CUST0429"/>
    <x v="4"/>
    <s v="South"/>
    <s v="Home Loan"/>
    <x v="1"/>
    <n v="37.159999999999997"/>
    <n v="8.35"/>
    <n v="0.50309999999999999"/>
    <n v="0.45779999999999998"/>
    <x v="3"/>
    <n v="821"/>
    <s v="Rejected"/>
    <s v="20-08-2024"/>
    <m/>
    <n v="120"/>
    <n v="27.2"/>
  </r>
  <r>
    <x v="247"/>
    <s v="CUST0154"/>
    <x v="0"/>
    <s v="West"/>
    <s v="Business Loan"/>
    <x v="0"/>
    <n v="44.95"/>
    <n v="7.65"/>
    <n v="0.29980000000000001"/>
    <n v="3.9028999999999998"/>
    <x v="1"/>
    <n v="606"/>
    <s v="approved"/>
    <s v="22-12-2022"/>
    <s v="31-12-2022"/>
    <n v="12"/>
    <n v="0"/>
  </r>
  <r>
    <x v="248"/>
    <s v="CUST0217"/>
    <x v="0"/>
    <s v="Central"/>
    <s v="Business Loan"/>
    <x v="0"/>
    <n v="92"/>
    <n v="15.3"/>
    <n v="1.0447"/>
    <n v="3.2027000000000001"/>
    <x v="4"/>
    <n v="643"/>
    <s v="approved"/>
    <s v="04-12-2024"/>
    <s v="11-12-2024"/>
    <n v="36"/>
    <n v="85.67"/>
  </r>
  <r>
    <x v="249"/>
    <s v="CUST0317"/>
    <x v="9"/>
    <s v="South"/>
    <s v="Education Loan"/>
    <x v="1"/>
    <n v="82.43"/>
    <n v="14.16"/>
    <n v="0.50760000000000005"/>
    <n v="1.1066"/>
    <x v="0"/>
    <n v="596"/>
    <s v="Under Review"/>
    <s v="09-04-2024"/>
    <m/>
    <n v="180"/>
    <n v="66.2"/>
  </r>
  <r>
    <x v="250"/>
    <s v="CUST0332"/>
    <x v="2"/>
    <s v="South"/>
    <s v="Auto Loan"/>
    <x v="1"/>
    <n v="11.34"/>
    <n v="16.07"/>
    <n v="0.1138"/>
    <n v="0.32179999999999997"/>
    <x v="4"/>
    <n v="855"/>
    <s v="Rejected"/>
    <s v="07-08-2022"/>
    <m/>
    <n v="48"/>
    <n v="1.76"/>
  </r>
  <r>
    <x v="251"/>
    <s v="CUST0159"/>
    <x v="6"/>
    <s v="Central"/>
    <s v="Personal Loan"/>
    <x v="2"/>
    <n v="92.99"/>
    <n v="8.44"/>
    <n v="1.2602"/>
    <n v="8.1080000000000005"/>
    <x v="5"/>
    <n v="656"/>
    <s v="approved"/>
    <s v="04-04-2022"/>
    <s v="05-04-2022"/>
    <n v="12"/>
    <n v="34.159999999999997"/>
  </r>
  <r>
    <x v="252"/>
    <s v="CUST0183"/>
    <x v="7"/>
    <s v="West"/>
    <s v="Gold Loan"/>
    <x v="1"/>
    <n v="32.130000000000003"/>
    <n v="11.41"/>
    <n v="0.22309999999999999"/>
    <n v="1.5036"/>
    <x v="5"/>
    <n v="687"/>
    <s v="approved"/>
    <s v="28-10-2024"/>
    <s v="30-10-2024"/>
    <n v="24"/>
    <n v="16.93"/>
  </r>
  <r>
    <x v="253"/>
    <s v="CUST0408"/>
    <x v="2"/>
    <s v="West"/>
    <s v="Gold Loan"/>
    <x v="1"/>
    <n v="29.72"/>
    <n v="12.59"/>
    <n v="0.54320000000000002"/>
    <n v="1.4072"/>
    <x v="3"/>
    <n v="653"/>
    <s v="Rejected"/>
    <s v="16-10-2022"/>
    <m/>
    <n v="24"/>
    <n v="22.39"/>
  </r>
  <r>
    <x v="254"/>
    <s v="CUST0265"/>
    <x v="4"/>
    <s v="Central"/>
    <s v="Auto Loan"/>
    <x v="0"/>
    <n v="78.75"/>
    <n v="11.46"/>
    <n v="1.4048"/>
    <n v="1.1053999999999999"/>
    <x v="1"/>
    <n v="704"/>
    <s v="Rejected "/>
    <s v="04-03-2024"/>
    <m/>
    <n v="120"/>
    <n v="0"/>
  </r>
  <r>
    <x v="255"/>
    <s v="CUST0311"/>
    <x v="8"/>
    <s v="South"/>
    <s v="Gold Loan"/>
    <x v="2"/>
    <n v="99.45"/>
    <n v="7.66"/>
    <n v="1.6404000000000001"/>
    <n v="2.0003000000000002"/>
    <x v="2"/>
    <n v="765"/>
    <s v="approved"/>
    <s v="18-10-2024"/>
    <s v="20-10-2024"/>
    <n v="60"/>
    <n v="48.39"/>
  </r>
  <r>
    <x v="256"/>
    <s v="CUST0035"/>
    <x v="7"/>
    <s v="Central"/>
    <s v="Auto Loan"/>
    <x v="0"/>
    <n v="9.83"/>
    <n v="15.99"/>
    <n v="8.72E-2"/>
    <n v="0.14430000000000001"/>
    <x v="4"/>
    <n v="573"/>
    <s v="approved"/>
    <s v="15-10-2022"/>
    <s v="17-10-2022"/>
    <n v="180"/>
    <n v="9.1"/>
  </r>
  <r>
    <x v="257"/>
    <s v="CUST0147"/>
    <x v="2"/>
    <s v="West"/>
    <s v="Gold Loan"/>
    <x v="2"/>
    <n v="13.77"/>
    <n v="16.79"/>
    <n v="0.26550000000000001"/>
    <n v="0.2797"/>
    <x v="1"/>
    <n v="622"/>
    <s v="Rejected "/>
    <s v="26-04-2024"/>
    <m/>
    <n v="84"/>
    <n v="0"/>
  </r>
  <r>
    <x v="258"/>
    <s v="CUST0449"/>
    <x v="9"/>
    <s v="Central"/>
    <s v="Business Loan"/>
    <x v="1"/>
    <n v="74.36"/>
    <n v="16.53"/>
    <n v="0.38069999999999998"/>
    <n v="3.6598000000000002"/>
    <x v="4"/>
    <n v="846"/>
    <s v="approved"/>
    <s v="21-11-2022"/>
    <s v="01-12-2022"/>
    <n v="24"/>
    <n v="32.67"/>
  </r>
  <r>
    <x v="259"/>
    <s v="CUST0237"/>
    <x v="8"/>
    <s v="East"/>
    <s v="Education Loan"/>
    <x v="0"/>
    <n v="64.61"/>
    <n v="12.61"/>
    <n v="0.40620000000000001"/>
    <n v="3.0598999999999998"/>
    <x v="0"/>
    <n v="841"/>
    <s v="approved"/>
    <s v="13-02-2023"/>
    <s v="20-02-2023"/>
    <n v="24"/>
    <n v="24.51"/>
  </r>
  <r>
    <x v="260"/>
    <s v="CUST0249"/>
    <x v="6"/>
    <s v="West"/>
    <s v="Home Loan"/>
    <x v="0"/>
    <n v="46"/>
    <n v="17.93"/>
    <n v="0.33040000000000003"/>
    <n v="1.3495999999999999"/>
    <x v="4"/>
    <n v="580"/>
    <s v="approved"/>
    <s v="06-03-2022"/>
    <s v="16-03-2022"/>
    <n v="48"/>
    <n v="34.869999999999997"/>
  </r>
  <r>
    <x v="261"/>
    <s v="CUST0405"/>
    <x v="2"/>
    <s v="West"/>
    <s v="Personal Loan"/>
    <x v="1"/>
    <n v="21.94"/>
    <n v="15.84"/>
    <n v="0.24890000000000001"/>
    <n v="0.53169999999999995"/>
    <x v="3"/>
    <n v="632"/>
    <s v="approved"/>
    <s v="18-10-2022"/>
    <s v="20-10-2022"/>
    <n v="60"/>
    <n v="7.3"/>
  </r>
  <r>
    <x v="262"/>
    <s v="CUST0232"/>
    <x v="2"/>
    <s v="Central"/>
    <s v="Personal Loan"/>
    <x v="2"/>
    <n v="89.41"/>
    <n v="8.09"/>
    <n v="1.6473"/>
    <n v="1.089"/>
    <x v="4"/>
    <n v="738"/>
    <s v="Under Review"/>
    <s v="03-12-2022"/>
    <m/>
    <n v="120"/>
    <n v="24.03"/>
  </r>
  <r>
    <x v="263"/>
    <s v="CUST0275"/>
    <x v="1"/>
    <s v="West"/>
    <s v="Auto Loan"/>
    <x v="2"/>
    <n v="57.46"/>
    <n v="13.67"/>
    <n v="1.0576000000000001"/>
    <n v="1.5607"/>
    <x v="1"/>
    <n v="748"/>
    <s v="Rejected "/>
    <s v="24-10-2022"/>
    <m/>
    <n v="48"/>
    <n v="0"/>
  </r>
  <r>
    <x v="264"/>
    <s v="CUST0481"/>
    <x v="3"/>
    <s v="North"/>
    <s v="Personal Loan"/>
    <x v="0"/>
    <n v="93.45"/>
    <n v="10.98"/>
    <n v="1.5774999999999999"/>
    <n v="1.2862"/>
    <x v="4"/>
    <n v="872"/>
    <s v="approved"/>
    <s v="08-01-2022"/>
    <s v="16-01-2022"/>
    <n v="120"/>
    <n v="84.28"/>
  </r>
  <r>
    <x v="265"/>
    <s v="CUST0328"/>
    <x v="4"/>
    <s v="North"/>
    <s v="Home Loan"/>
    <x v="1"/>
    <n v="74.83"/>
    <n v="15.16"/>
    <n v="1.2434000000000001"/>
    <n v="1.2145999999999999"/>
    <x v="3"/>
    <n v="837"/>
    <s v="Under Review"/>
    <s v="06-03-2023"/>
    <m/>
    <n v="120"/>
    <n v="68.06"/>
  </r>
  <r>
    <x v="266"/>
    <s v="CUST0008"/>
    <x v="3"/>
    <s v="East"/>
    <s v="Home Loan"/>
    <x v="0"/>
    <n v="89.77"/>
    <n v="17.05"/>
    <n v="1.3905000000000001"/>
    <n v="1.3847"/>
    <x v="0"/>
    <n v="861"/>
    <s v="approved"/>
    <s v="22-12-2023"/>
    <s v="28-12-2023"/>
    <n v="180"/>
    <n v="72.17"/>
  </r>
  <r>
    <x v="267"/>
    <s v="CUST0172"/>
    <x v="8"/>
    <s v="South"/>
    <s v="Education Loan"/>
    <x v="0"/>
    <n v="37.94"/>
    <n v="9.2899999999999991"/>
    <n v="0.43780000000000002"/>
    <n v="0.79290000000000005"/>
    <x v="0"/>
    <n v="800"/>
    <s v="Rejected "/>
    <s v="04-08-2023"/>
    <m/>
    <n v="60"/>
    <n v="26.44"/>
  </r>
  <r>
    <x v="268"/>
    <s v="CUST0051"/>
    <x v="8"/>
    <s v="North"/>
    <s v="Home Loan"/>
    <x v="2"/>
    <n v="2.63"/>
    <n v="8.64"/>
    <n v="4.2700000000000002E-2"/>
    <n v="2.3099999999999999E-2"/>
    <x v="1"/>
    <n v="722"/>
    <s v="Rejected "/>
    <s v="28-06-2024"/>
    <m/>
    <n v="240"/>
    <n v="0"/>
  </r>
  <r>
    <x v="269"/>
    <s v="CUST0342"/>
    <x v="7"/>
    <s v="West"/>
    <s v="Personal Loan"/>
    <x v="1"/>
    <n v="77.91"/>
    <n v="8.76"/>
    <n v="1.3903000000000001"/>
    <n v="3.5507"/>
    <x v="4"/>
    <n v="825"/>
    <s v="approved"/>
    <s v="25-04-2024"/>
    <s v="10-05-2024"/>
    <n v="24"/>
    <n v="62.12"/>
  </r>
  <r>
    <x v="270"/>
    <s v="CUST0004"/>
    <x v="3"/>
    <s v="South"/>
    <s v="Gold Loan"/>
    <x v="0"/>
    <n v="27.49"/>
    <n v="10.88"/>
    <n v="0.50970000000000004"/>
    <n v="0.37680000000000002"/>
    <x v="3"/>
    <n v="711"/>
    <s v="approved"/>
    <s v="29-04-2024"/>
    <s v="30-04-2024"/>
    <n v="120"/>
    <n v="3.11"/>
  </r>
  <r>
    <x v="271"/>
    <s v="CUST0419"/>
    <x v="5"/>
    <s v="Central"/>
    <s v="Auto Loan"/>
    <x v="0"/>
    <n v="17.87"/>
    <n v="12.23"/>
    <n v="0.23830000000000001"/>
    <n v="0.25879999999999997"/>
    <x v="3"/>
    <n v="818"/>
    <s v="approved"/>
    <s v="16-03-2024"/>
    <s v="30-03-2024"/>
    <n v="120"/>
    <n v="2.57"/>
  </r>
  <r>
    <x v="272"/>
    <s v="CUST0481"/>
    <x v="2"/>
    <s v="South"/>
    <s v="Education Loan"/>
    <x v="0"/>
    <n v="52.21"/>
    <n v="8.6"/>
    <n v="0.88849999999999996"/>
    <n v="0.45639999999999997"/>
    <x v="1"/>
    <n v="872"/>
    <s v="Rejected "/>
    <s v="13-03-2024"/>
    <m/>
    <n v="240"/>
    <n v="0"/>
  </r>
  <r>
    <x v="273"/>
    <s v="CUST0134"/>
    <x v="5"/>
    <s v="South"/>
    <s v="Auto Loan"/>
    <x v="1"/>
    <n v="10.23"/>
    <n v="7.63"/>
    <n v="0.16930000000000001"/>
    <n v="0.31879999999999997"/>
    <x v="1"/>
    <n v="565"/>
    <s v="approved"/>
    <s v="11-06-2022"/>
    <s v="21-06-2022"/>
    <n v="36"/>
    <n v="0"/>
  </r>
  <r>
    <x v="274"/>
    <s v="CUST0067"/>
    <x v="0"/>
    <s v="East"/>
    <s v="Personal Loan"/>
    <x v="1"/>
    <n v="65.599999999999994"/>
    <n v="9.6300000000000008"/>
    <n v="1.155"/>
    <n v="0.85350000000000004"/>
    <x v="4"/>
    <n v="887"/>
    <s v="approved"/>
    <s v="18-07-2023"/>
    <s v="20-07-2023"/>
    <n v="120"/>
    <n v="58.69"/>
  </r>
  <r>
    <x v="275"/>
    <s v="CUST0297"/>
    <x v="8"/>
    <s v="North"/>
    <s v="Education Loan"/>
    <x v="2"/>
    <n v="13.15"/>
    <n v="10.38"/>
    <n v="0.1014"/>
    <n v="0.60909999999999997"/>
    <x v="5"/>
    <n v="898"/>
    <s v="Under Review"/>
    <s v="02-03-2023"/>
    <m/>
    <n v="24"/>
    <n v="5.68"/>
  </r>
  <r>
    <x v="276"/>
    <s v="CUST0038"/>
    <x v="0"/>
    <s v="North"/>
    <s v="Personal Loan"/>
    <x v="2"/>
    <n v="42.57"/>
    <n v="14.47"/>
    <n v="0.50080000000000002"/>
    <n v="1.4646999999999999"/>
    <x v="3"/>
    <n v="793"/>
    <s v="Under Review"/>
    <s v="21-01-2022"/>
    <m/>
    <n v="36"/>
    <n v="36.950000000000003"/>
  </r>
  <r>
    <x v="277"/>
    <s v="CUST0438"/>
    <x v="9"/>
    <s v="North"/>
    <s v="Auto Loan"/>
    <x v="0"/>
    <n v="48.91"/>
    <n v="13.51"/>
    <n v="0.36080000000000001"/>
    <n v="1.1256999999999999"/>
    <x v="1"/>
    <n v="784"/>
    <s v="Rejected"/>
    <s v="02-03-2022"/>
    <m/>
    <n v="60"/>
    <n v="0"/>
  </r>
  <r>
    <x v="278"/>
    <s v="CUST0390"/>
    <x v="1"/>
    <s v="South"/>
    <s v="Auto Loan"/>
    <x v="1"/>
    <n v="89.96"/>
    <n v="9.02"/>
    <n v="0.56240000000000001"/>
    <n v="2.8614999999999999"/>
    <x v="4"/>
    <n v="855"/>
    <s v="Under Review"/>
    <s v="13-09-2024"/>
    <m/>
    <n v="36"/>
    <n v="24.23"/>
  </r>
  <r>
    <x v="279"/>
    <s v="CUST0334"/>
    <x v="7"/>
    <s v="West"/>
    <s v="Business Loan"/>
    <x v="0"/>
    <n v="44.17"/>
    <n v="17.649999999999999"/>
    <n v="0.38650000000000001"/>
    <n v="1.2894000000000001"/>
    <x v="4"/>
    <n v="866"/>
    <s v="approved"/>
    <s v="30-07-2022"/>
    <s v="09-08-2022"/>
    <n v="48"/>
    <n v="34.200000000000003"/>
  </r>
  <r>
    <x v="280"/>
    <s v="CUST0106"/>
    <x v="0"/>
    <s v="West"/>
    <s v="Education Loan"/>
    <x v="0"/>
    <n v="60.04"/>
    <n v="11.01"/>
    <n v="0.39710000000000001"/>
    <n v="0.82740000000000002"/>
    <x v="0"/>
    <n v="877"/>
    <s v="Rejected"/>
    <s v="24-12-2023"/>
    <m/>
    <n v="120"/>
    <n v="25.09"/>
  </r>
  <r>
    <x v="281"/>
    <s v="CUST0086"/>
    <x v="9"/>
    <s v="Central"/>
    <s v="Auto Loan"/>
    <x v="2"/>
    <n v="41.57"/>
    <n v="17.149999999999999"/>
    <n v="0.80049999999999999"/>
    <n v="0.61450000000000005"/>
    <x v="4"/>
    <n v="787"/>
    <s v="approved"/>
    <s v="03-03-2022"/>
    <s v="05-03-2022"/>
    <n v="240"/>
    <n v="10.51"/>
  </r>
  <r>
    <x v="282"/>
    <s v="CUST0184"/>
    <x v="6"/>
    <s v="North"/>
    <s v="Personal Loan"/>
    <x v="2"/>
    <n v="37.79"/>
    <n v="10.96"/>
    <n v="0.19439999999999999"/>
    <n v="3.3391999999999999"/>
    <x v="4"/>
    <n v="557"/>
    <s v="Rejected"/>
    <s v="11-08-2024"/>
    <m/>
    <n v="12"/>
    <n v="22.01"/>
  </r>
  <r>
    <x v="283"/>
    <s v="CUST0034"/>
    <x v="2"/>
    <s v="East"/>
    <s v="Gold Loan"/>
    <x v="1"/>
    <n v="53.2"/>
    <n v="10.56"/>
    <n v="0.75109999999999999"/>
    <n v="2.4687000000000001"/>
    <x v="2"/>
    <n v="636"/>
    <s v="Rejected "/>
    <s v="13-05-2024"/>
    <m/>
    <n v="24"/>
    <n v="36.17"/>
  </r>
  <r>
    <x v="284"/>
    <s v="CUST0102"/>
    <x v="6"/>
    <s v="North"/>
    <s v="Education Loan"/>
    <x v="0"/>
    <m/>
    <n v="8.81"/>
    <n v="6.6400000000000001E-2"/>
    <n v="0.09"/>
    <x v="2"/>
    <n v="593"/>
    <s v="approved"/>
    <s v="30-04-2023"/>
    <s v="10-05-2023"/>
    <n v="84"/>
    <n v="0.66"/>
  </r>
  <r>
    <x v="285"/>
    <s v="CUST0295"/>
    <x v="9"/>
    <s v="West"/>
    <s v="Auto Loan"/>
    <x v="1"/>
    <n v="84.32"/>
    <n v="17.350000000000001"/>
    <n v="1.5827"/>
    <n v="7.7043999999999997"/>
    <x v="4"/>
    <n v="836"/>
    <s v="Rejected "/>
    <s v="03-02-2022"/>
    <m/>
    <n v="12"/>
    <n v="13.41"/>
  </r>
  <r>
    <x v="286"/>
    <s v="CUST0371"/>
    <x v="7"/>
    <s v="East"/>
    <s v="Auto Loan"/>
    <x v="0"/>
    <n v="40.630000000000003"/>
    <n v="10.94"/>
    <n v="0.57630000000000003"/>
    <n v="0.55830000000000002"/>
    <x v="4"/>
    <n v="758"/>
    <s v="Rejected "/>
    <s v="19-07-2024"/>
    <m/>
    <n v="120"/>
    <n v="21.1"/>
  </r>
  <r>
    <x v="287"/>
    <s v="CUST0432"/>
    <x v="3"/>
    <s v="Central"/>
    <s v="Home Loan"/>
    <x v="1"/>
    <n v="23.18"/>
    <n v="9.0299999999999994"/>
    <n v="0.46139999999999998"/>
    <n v="0.29399999999999998"/>
    <x v="3"/>
    <n v="779"/>
    <s v="Rejected"/>
    <s v="30-06-2022"/>
    <m/>
    <n v="120"/>
    <n v="6.08"/>
  </r>
  <r>
    <x v="288"/>
    <s v="CUST0463"/>
    <x v="5"/>
    <s v="North"/>
    <s v="Business Loan"/>
    <x v="1"/>
    <n v="26.71"/>
    <n v="8.7200000000000006"/>
    <n v="0.51300000000000001"/>
    <n v="1.2168000000000001"/>
    <x v="4"/>
    <n v="608"/>
    <s v="Under Review"/>
    <s v="17-02-2024"/>
    <m/>
    <n v="24"/>
    <n v="8.8000000000000007"/>
  </r>
  <r>
    <x v="289"/>
    <s v="CUST0236"/>
    <x v="8"/>
    <s v="South"/>
    <s v="Auto Loan"/>
    <x v="1"/>
    <n v="75.55"/>
    <n v="18.12"/>
    <n v="0.84609999999999996"/>
    <n v="1.2232000000000001"/>
    <x v="1"/>
    <n v="672"/>
    <s v="approved"/>
    <s v="16-12-2024"/>
    <s v="20-12-2024"/>
    <n v="180"/>
    <n v="0"/>
  </r>
  <r>
    <x v="290"/>
    <s v="CUST0500"/>
    <x v="7"/>
    <s v="East"/>
    <s v="Business Loan"/>
    <x v="0"/>
    <n v="23.36"/>
    <n v="10.76"/>
    <n v="0.14580000000000001"/>
    <n v="0.23730000000000001"/>
    <x v="3"/>
    <n v="703"/>
    <s v="Rejected "/>
    <s v="26-02-2023"/>
    <m/>
    <n v="240"/>
    <n v="16.14"/>
  </r>
  <r>
    <x v="291"/>
    <s v="CUST0109"/>
    <x v="9"/>
    <s v="South"/>
    <s v="Education Loan"/>
    <x v="0"/>
    <n v="19.600000000000001"/>
    <n v="9.8000000000000007"/>
    <n v="0.27160000000000001"/>
    <n v="0.18659999999999999"/>
    <x v="2"/>
    <n v="871"/>
    <s v="Under Review"/>
    <s v="01-10-2023"/>
    <m/>
    <n v="240"/>
    <n v="13.76"/>
  </r>
  <r>
    <x v="292"/>
    <s v="CUST0055"/>
    <x v="1"/>
    <s v="South"/>
    <s v="Auto Loan"/>
    <x v="0"/>
    <n v="97.53"/>
    <n v="13.15"/>
    <n v="1.6288"/>
    <n v="2.6238000000000001"/>
    <x v="1"/>
    <n v="648"/>
    <s v="Under Review"/>
    <s v="16-05-2024"/>
    <m/>
    <n v="48"/>
    <n v="0"/>
  </r>
  <r>
    <x v="293"/>
    <s v="CUST0446"/>
    <x v="4"/>
    <s v="North"/>
    <s v="Personal Loan"/>
    <x v="0"/>
    <n v="87.74"/>
    <n v="10.15"/>
    <n v="1.6153999999999999"/>
    <n v="2.8372999999999999"/>
    <x v="4"/>
    <n v="671"/>
    <s v="approved"/>
    <s v="02-09-2024"/>
    <s v="13-09-2024"/>
    <n v="36"/>
    <n v="48.37"/>
  </r>
  <r>
    <x v="294"/>
    <s v="CUST0282"/>
    <x v="8"/>
    <s v="East"/>
    <s v="Education Loan"/>
    <x v="1"/>
    <n v="15.91"/>
    <n v="13.09"/>
    <n v="9.2200000000000004E-2"/>
    <n v="0.36270000000000002"/>
    <x v="4"/>
    <n v="638"/>
    <s v="approved"/>
    <s v="11-04-2022"/>
    <s v="22-04-2022"/>
    <n v="60"/>
    <n v="6.76"/>
  </r>
  <r>
    <x v="295"/>
    <s v="CUST0097"/>
    <x v="2"/>
    <s v="South"/>
    <s v="Gold Loan"/>
    <x v="0"/>
    <n v="53.43"/>
    <n v="12.27"/>
    <n v="0.81310000000000004"/>
    <n v="1.4140999999999999"/>
    <x v="1"/>
    <n v="740"/>
    <s v="Rejected"/>
    <s v="24-08-2022"/>
    <m/>
    <n v="48"/>
    <n v="0"/>
  </r>
  <r>
    <x v="296"/>
    <s v="CUST0137"/>
    <x v="6"/>
    <s v="North"/>
    <s v="Gold Loan"/>
    <x v="1"/>
    <n v="28.27"/>
    <n v="15.19"/>
    <n v="0.31290000000000001"/>
    <n v="0.45939999999999998"/>
    <x v="1"/>
    <n v="801"/>
    <s v="Rejected"/>
    <s v="04-07-2023"/>
    <m/>
    <n v="120"/>
    <n v="0"/>
  </r>
  <r>
    <x v="297"/>
    <s v="CUST0105"/>
    <x v="3"/>
    <s v="East"/>
    <s v="Business Loan"/>
    <x v="2"/>
    <n v="29.51"/>
    <m/>
    <n v="0.22950000000000001"/>
    <m/>
    <x v="4"/>
    <n v="667"/>
    <s v="Rejected "/>
    <s v="04-05-2023"/>
    <m/>
    <n v="180"/>
    <n v="7.22"/>
  </r>
  <r>
    <x v="298"/>
    <s v="CUST0171"/>
    <x v="0"/>
    <s v="South"/>
    <s v="Home Loan"/>
    <x v="2"/>
    <n v="47.99"/>
    <n v="9.4499999999999993"/>
    <n v="0.4299"/>
    <n v="2.2023000000000001"/>
    <x v="3"/>
    <n v="838"/>
    <s v="Rejected "/>
    <s v="20-01-2022"/>
    <m/>
    <n v="24"/>
    <n v="29.03"/>
  </r>
  <r>
    <x v="299"/>
    <s v="CUST0251"/>
    <x v="6"/>
    <s v="West"/>
    <s v="Home Loan"/>
    <x v="1"/>
    <n v="82.07"/>
    <n v="18.39"/>
    <n v="1.4387000000000001"/>
    <n v="1.2912999999999999"/>
    <x v="2"/>
    <n v="751"/>
    <s v="Rejected"/>
    <s v="28-10-2022"/>
    <m/>
    <n v="240"/>
    <n v="62.29"/>
  </r>
  <r>
    <x v="300"/>
    <s v="CUST0172"/>
    <x v="0"/>
    <s v="West"/>
    <s v="Business Loan"/>
    <x v="0"/>
    <n v="98.99"/>
    <n v="12.85"/>
    <n v="1.0359"/>
    <n v="8.8346"/>
    <x v="4"/>
    <n v="800"/>
    <s v="Under Review"/>
    <s v="15-11-2023"/>
    <m/>
    <n v="12"/>
    <n v="84.9"/>
  </r>
  <r>
    <x v="301"/>
    <s v="CUST0462"/>
    <x v="4"/>
    <s v="West"/>
    <s v="Home Loan"/>
    <x v="0"/>
    <n v="68.89"/>
    <n v="7.73"/>
    <n v="1.3556999999999999"/>
    <n v="1.6731"/>
    <x v="3"/>
    <n v="845"/>
    <s v="Under Review"/>
    <s v="16-10-2024"/>
    <m/>
    <n v="48"/>
    <n v="8.6999999999999993"/>
  </r>
  <r>
    <x v="302"/>
    <s v="CUST0221"/>
    <x v="3"/>
    <s v="South"/>
    <s v="Business Loan"/>
    <x v="1"/>
    <n v="20.190000000000001"/>
    <n v="14.53"/>
    <n v="0.39329999999999998"/>
    <n v="0.25890000000000002"/>
    <x v="0"/>
    <n v="811"/>
    <s v="approved"/>
    <s v="25-12-2022"/>
    <s v="30-12-2022"/>
    <n v="240"/>
    <n v="17.64"/>
  </r>
  <r>
    <x v="303"/>
    <s v="CUST0302"/>
    <x v="2"/>
    <s v="East"/>
    <s v="Auto Loan"/>
    <x v="1"/>
    <m/>
    <n v="11.28"/>
    <n v="7.1900000000000006E-2"/>
    <n v="7.0599999999999996E-2"/>
    <x v="0"/>
    <n v="772"/>
    <s v="approved"/>
    <s v="12-12-2023"/>
    <s v="17-12-2023"/>
    <n v="120"/>
    <n v="0.98"/>
  </r>
  <r>
    <x v="304"/>
    <s v="CUST0076"/>
    <x v="0"/>
    <s v="South"/>
    <s v="Gold Loan"/>
    <x v="0"/>
    <n v="62.76"/>
    <n v="10.84"/>
    <n v="0.58520000000000005"/>
    <n v="1.3595999999999999"/>
    <x v="1"/>
    <n v="666"/>
    <s v="approved"/>
    <s v="25-03-2022"/>
    <s v="29-03-2022"/>
    <n v="60"/>
    <n v="0"/>
  </r>
  <r>
    <x v="305"/>
    <s v="CUST0028"/>
    <x v="0"/>
    <s v="East"/>
    <s v="Home Loan"/>
    <x v="0"/>
    <n v="35.869999999999997"/>
    <n v="8.0500000000000007"/>
    <n v="0.25340000000000001"/>
    <n v="0.72819999999999996"/>
    <x v="2"/>
    <n v="562"/>
    <s v="Rejected "/>
    <s v="14-11-2022"/>
    <m/>
    <n v="60"/>
    <n v="32.659999999999997"/>
  </r>
  <r>
    <x v="306"/>
    <s v="CUST0376"/>
    <x v="6"/>
    <s v="West"/>
    <s v="Gold Loan"/>
    <x v="1"/>
    <n v="29.79"/>
    <n v="17.760000000000002"/>
    <n v="0.2601"/>
    <n v="0.53220000000000001"/>
    <x v="0"/>
    <n v="889"/>
    <s v="approved"/>
    <s v="20-07-2022"/>
    <s v="04-08-2022"/>
    <n v="120"/>
    <n v="9.59"/>
  </r>
  <r>
    <x v="307"/>
    <s v="CUST0289"/>
    <x v="2"/>
    <s v="East"/>
    <s v="Gold Loan"/>
    <x v="1"/>
    <n v="68.650000000000006"/>
    <n v="8.99"/>
    <n v="0.91400000000000003"/>
    <n v="1.4247000000000001"/>
    <x v="4"/>
    <n v="899"/>
    <s v="approved"/>
    <s v="01-09-2023"/>
    <s v="11-09-2023"/>
    <n v="60"/>
    <n v="60.96"/>
  </r>
  <r>
    <x v="308"/>
    <s v="CUST0401"/>
    <x v="2"/>
    <s v="North"/>
    <s v="Personal Loan"/>
    <x v="2"/>
    <n v="44.75"/>
    <n v="17.78"/>
    <n v="0.70209999999999995"/>
    <n v="0.71360000000000001"/>
    <x v="5"/>
    <n v="768"/>
    <s v="approved"/>
    <s v="11-05-2024"/>
    <s v="18-05-2024"/>
    <n v="180"/>
    <n v="22.02"/>
  </r>
  <r>
    <x v="309"/>
    <s v="CUST0393"/>
    <x v="2"/>
    <s v="North"/>
    <s v="Personal Loan"/>
    <x v="2"/>
    <n v="90.78"/>
    <n v="13.88"/>
    <n v="0.96199999999999997"/>
    <n v="1.121"/>
    <x v="2"/>
    <n v="880"/>
    <s v="Under Review"/>
    <s v="20-04-2022"/>
    <m/>
    <n v="240"/>
    <n v="67.36"/>
  </r>
  <r>
    <x v="310"/>
    <s v="CUST0004"/>
    <x v="0"/>
    <s v="Central"/>
    <s v="Education Loan"/>
    <x v="1"/>
    <n v="9.3800000000000008"/>
    <n v="18.350000000000001"/>
    <n v="6.2E-2"/>
    <n v="0.46989999999999998"/>
    <x v="4"/>
    <n v="711"/>
    <s v="approved"/>
    <s v="13-09-2024"/>
    <s v="25-09-2024"/>
    <n v="24"/>
    <n v="3.58"/>
  </r>
  <r>
    <x v="311"/>
    <s v="CUST0346"/>
    <x v="5"/>
    <s v="North"/>
    <s v="Business Loan"/>
    <x v="1"/>
    <n v="52.11"/>
    <n v="18.14"/>
    <n v="0.36720000000000003"/>
    <n v="1.8875999999999999"/>
    <x v="4"/>
    <n v="618"/>
    <s v="Rejected "/>
    <s v="29-09-2023"/>
    <m/>
    <n v="36"/>
    <n v="37.06"/>
  </r>
  <r>
    <x v="312"/>
    <s v="CUST0320"/>
    <x v="6"/>
    <s v="North"/>
    <s v="Home Loan"/>
    <x v="1"/>
    <n v="16.149999999999999"/>
    <n v="13.22"/>
    <n v="0.1406"/>
    <n v="0.76949999999999996"/>
    <x v="0"/>
    <n v="680"/>
    <s v="approved"/>
    <s v="01-11-2024"/>
    <s v="09-11-2024"/>
    <n v="24"/>
    <n v="6.98"/>
  </r>
  <r>
    <x v="313"/>
    <s v="CUST0248"/>
    <x v="1"/>
    <s v="South"/>
    <s v="Gold Loan"/>
    <x v="0"/>
    <n v="82.35"/>
    <n v="16.95"/>
    <n v="1.1740999999999999"/>
    <n v="1.4286000000000001"/>
    <x v="3"/>
    <n v="669"/>
    <s v="Rejected "/>
    <s v="14-02-2022"/>
    <m/>
    <n v="120"/>
    <n v="21.17"/>
  </r>
  <r>
    <x v="314"/>
    <s v="CUST0088"/>
    <x v="5"/>
    <s v="Central"/>
    <s v="Personal Loan"/>
    <x v="0"/>
    <n v="48.57"/>
    <n v="8.6"/>
    <n v="0.67179999999999995"/>
    <n v="0.77159999999999995"/>
    <x v="4"/>
    <n v="739"/>
    <s v="approved"/>
    <s v="01-03-2024"/>
    <s v="13-03-2024"/>
    <n v="84"/>
    <n v="37.880000000000003"/>
  </r>
  <r>
    <x v="315"/>
    <s v="CUST0076"/>
    <x v="9"/>
    <s v="East"/>
    <s v="Education Loan"/>
    <x v="1"/>
    <n v="56.86"/>
    <m/>
    <n v="0.54249999999999998"/>
    <m/>
    <x v="1"/>
    <n v="666"/>
    <s v="Under Review"/>
    <s v="13-10-2022"/>
    <m/>
    <n v="180"/>
    <n v="0"/>
  </r>
  <r>
    <x v="316"/>
    <s v="CUST0142"/>
    <x v="9"/>
    <s v="South"/>
    <s v="Auto Loan"/>
    <x v="2"/>
    <n v="85.73"/>
    <n v="11.34"/>
    <n v="1.3368"/>
    <n v="1.1975"/>
    <x v="2"/>
    <n v="727"/>
    <s v="approved"/>
    <s v="24-12-2022"/>
    <s v="04-01-2023"/>
    <n v="120"/>
    <n v="19.61"/>
  </r>
  <r>
    <x v="317"/>
    <s v="CUST0236"/>
    <x v="1"/>
    <s v="East"/>
    <s v="Business Loan"/>
    <x v="0"/>
    <n v="92.42"/>
    <n v="16.73"/>
    <n v="1.1327"/>
    <n v="1.4047000000000001"/>
    <x v="2"/>
    <n v="672"/>
    <s v="Rejected "/>
    <s v="05-01-2023"/>
    <m/>
    <n v="180"/>
    <n v="54.49"/>
  </r>
  <r>
    <x v="318"/>
    <s v="CUST0270"/>
    <x v="7"/>
    <s v="South"/>
    <s v="Business Loan"/>
    <x v="0"/>
    <n v="59.3"/>
    <n v="13.93"/>
    <n v="1.0347"/>
    <n v="2.8452000000000002"/>
    <x v="1"/>
    <n v="845"/>
    <s v="approved"/>
    <s v="22-11-2022"/>
    <s v="26-11-2022"/>
    <n v="24"/>
    <n v="0"/>
  </r>
  <r>
    <x v="319"/>
    <s v="CUST0479"/>
    <x v="0"/>
    <s v="East"/>
    <s v="Personal Loan"/>
    <x v="2"/>
    <n v="79.760000000000005"/>
    <n v="17.190000000000001"/>
    <n v="1.27"/>
    <n v="1.3957999999999999"/>
    <x v="0"/>
    <n v="767"/>
    <s v="approved"/>
    <s v="07-05-2022"/>
    <s v="17-05-2022"/>
    <n v="120"/>
    <n v="24.96"/>
  </r>
  <r>
    <x v="320"/>
    <s v="CUST0227"/>
    <x v="3"/>
    <s v="Central"/>
    <s v="Business Loan"/>
    <x v="1"/>
    <n v="92.43"/>
    <n v="15.19"/>
    <n v="0.98570000000000002"/>
    <n v="1.2301"/>
    <x v="3"/>
    <n v="582"/>
    <s v="Rejected"/>
    <s v="02-06-2023"/>
    <m/>
    <n v="240"/>
    <n v="47.83"/>
  </r>
  <r>
    <x v="321"/>
    <s v="CUST0380"/>
    <x v="1"/>
    <s v="West"/>
    <s v="Gold Loan"/>
    <x v="1"/>
    <n v="9.52"/>
    <n v="18.059999999999999"/>
    <n v="6.13E-2"/>
    <n v="0.87309999999999999"/>
    <x v="3"/>
    <n v="740"/>
    <s v="approved"/>
    <s v="07-01-2024"/>
    <s v="20-01-2024"/>
    <n v="12"/>
    <n v="4.25"/>
  </r>
  <r>
    <x v="322"/>
    <s v="CUST0095"/>
    <x v="5"/>
    <s v="West"/>
    <s v="Personal Loan"/>
    <x v="1"/>
    <n v="57.47"/>
    <n v="11.37"/>
    <n v="0.82050000000000001"/>
    <n v="0.60770000000000002"/>
    <x v="3"/>
    <n v="859"/>
    <s v="approved"/>
    <s v="17-06-2024"/>
    <s v="24-06-2024"/>
    <n v="240"/>
    <n v="36.299999999999997"/>
  </r>
  <r>
    <x v="323"/>
    <s v="CUST0066"/>
    <x v="5"/>
    <s v="East"/>
    <s v="Home Loan"/>
    <x v="1"/>
    <n v="50.37"/>
    <n v="13.45"/>
    <n v="0.26889999999999997"/>
    <n v="1.1577"/>
    <x v="4"/>
    <n v="755"/>
    <s v="approved"/>
    <s v="03-01-2024"/>
    <s v="05-01-2024"/>
    <n v="60"/>
    <n v="42.39"/>
  </r>
  <r>
    <x v="324"/>
    <s v="CUST0274"/>
    <x v="4"/>
    <s v="South"/>
    <s v="Gold Loan"/>
    <x v="2"/>
    <n v="50.5"/>
    <n v="8.1199999999999992"/>
    <n v="0.78090000000000004"/>
    <n v="2.2867000000000002"/>
    <x v="2"/>
    <n v="655"/>
    <s v="approved"/>
    <s v="23-06-2023"/>
    <s v="04-07-2023"/>
    <n v="24"/>
    <n v="6.34"/>
  </r>
  <r>
    <x v="325"/>
    <s v="CUST0172"/>
    <x v="9"/>
    <s v="South"/>
    <s v="Personal Loan"/>
    <x v="2"/>
    <n v="81.86"/>
    <n v="15.83"/>
    <n v="1.5295000000000001"/>
    <n v="7.4206000000000003"/>
    <x v="3"/>
    <n v="800"/>
    <s v="approved"/>
    <s v="30-05-2022"/>
    <s v="12-06-2022"/>
    <n v="12"/>
    <n v="74.150000000000006"/>
  </r>
  <r>
    <x v="326"/>
    <s v="CUST0392"/>
    <x v="9"/>
    <s v="East"/>
    <s v="Home Loan"/>
    <x v="0"/>
    <n v="60.22"/>
    <n v="8.39"/>
    <n v="0.79920000000000002"/>
    <n v="1.8978999999999999"/>
    <x v="4"/>
    <n v="794"/>
    <s v="Rejected "/>
    <s v="27-03-2022"/>
    <m/>
    <n v="36"/>
    <n v="11.35"/>
  </r>
  <r>
    <x v="327"/>
    <s v="CUST0180"/>
    <x v="2"/>
    <s v="West"/>
    <s v="Auto Loan"/>
    <x v="1"/>
    <n v="3.12"/>
    <n v="16.010000000000002"/>
    <n v="5.3600000000000002E-2"/>
    <n v="4.3400000000000001E-2"/>
    <x v="2"/>
    <n v="639"/>
    <s v="approved"/>
    <s v="07-02-2022"/>
    <s v="16-02-2022"/>
    <n v="240"/>
    <n v="1.59"/>
  </r>
  <r>
    <x v="328"/>
    <s v="CUST0065"/>
    <x v="2"/>
    <s v="West"/>
    <s v="Gold Loan"/>
    <x v="1"/>
    <n v="12.44"/>
    <n v="14.27"/>
    <n v="0.23080000000000001"/>
    <n v="0.23499999999999999"/>
    <x v="3"/>
    <n v="849"/>
    <s v="Under Review"/>
    <s v="13-06-2024"/>
    <m/>
    <n v="84"/>
    <n v="10.95"/>
  </r>
  <r>
    <x v="329"/>
    <s v="CUST0006"/>
    <x v="6"/>
    <s v="West"/>
    <s v="Business Loan"/>
    <x v="2"/>
    <n v="57.24"/>
    <n v="7.66"/>
    <n v="0.9042"/>
    <n v="4.9702000000000002"/>
    <x v="1"/>
    <n v="747"/>
    <s v="approved"/>
    <s v="17-09-2022"/>
    <s v="25-09-2022"/>
    <n v="12"/>
    <n v="0"/>
  </r>
  <r>
    <x v="330"/>
    <s v="CUST0180"/>
    <x v="4"/>
    <s v="South"/>
    <s v="Auto Loan"/>
    <x v="1"/>
    <n v="61.01"/>
    <n v="8.85"/>
    <n v="0.37530000000000002"/>
    <n v="1.262"/>
    <x v="2"/>
    <n v="639"/>
    <s v="Rejected"/>
    <s v="10-10-2024"/>
    <m/>
    <n v="60"/>
    <n v="42.67"/>
  </r>
  <r>
    <x v="331"/>
    <s v="CUST0440"/>
    <x v="6"/>
    <s v="West"/>
    <s v="Business Loan"/>
    <x v="0"/>
    <n v="94.2"/>
    <n v="10.72"/>
    <n v="1.3946000000000001"/>
    <n v="0.95440000000000003"/>
    <x v="4"/>
    <n v="814"/>
    <s v="Under Review"/>
    <s v="28-10-2024"/>
    <m/>
    <n v="240"/>
    <n v="17.78"/>
  </r>
  <r>
    <x v="332"/>
    <s v="CUST0487"/>
    <x v="4"/>
    <s v="West"/>
    <s v="Auto Loan"/>
    <x v="1"/>
    <n v="21.15"/>
    <n v="18.239999999999998"/>
    <n v="0.1789"/>
    <n v="0.33029999999999998"/>
    <x v="3"/>
    <n v="685"/>
    <s v="approved"/>
    <s v="02-02-2024"/>
    <s v="14-02-2024"/>
    <n v="240"/>
    <n v="16.79"/>
  </r>
  <r>
    <x v="333"/>
    <s v="CUST0358"/>
    <x v="0"/>
    <s v="West"/>
    <s v="Home Loan"/>
    <x v="1"/>
    <n v="50.39"/>
    <n v="10.56"/>
    <n v="0.5423"/>
    <n v="2.3382999999999998"/>
    <x v="1"/>
    <n v="855"/>
    <s v="Under Review"/>
    <s v="26-02-2024"/>
    <m/>
    <n v="24"/>
    <n v="0"/>
  </r>
  <r>
    <x v="334"/>
    <s v="CUST0197"/>
    <x v="0"/>
    <s v="North"/>
    <s v="Personal Loan"/>
    <x v="1"/>
    <n v="38.549999999999997"/>
    <n v="13.36"/>
    <n v="0.5746"/>
    <n v="3.4497"/>
    <x v="2"/>
    <n v="668"/>
    <s v="Under Review"/>
    <s v="23-02-2022"/>
    <m/>
    <n v="12"/>
    <n v="33.68"/>
  </r>
  <r>
    <x v="335"/>
    <s v="CUST0425"/>
    <x v="7"/>
    <s v="Central"/>
    <s v="Personal Loan"/>
    <x v="1"/>
    <n v="34.75"/>
    <n v="12.27"/>
    <n v="0.39660000000000001"/>
    <n v="3.0918999999999999"/>
    <x v="1"/>
    <n v="791"/>
    <s v="approved"/>
    <s v="05-03-2024"/>
    <s v="17-03-2024"/>
    <n v="12"/>
    <n v="0"/>
  </r>
  <r>
    <x v="336"/>
    <s v="CUST0481"/>
    <x v="5"/>
    <s v="West"/>
    <s v="Education Loan"/>
    <x v="2"/>
    <n v="72.2"/>
    <n v="10.36"/>
    <n v="1.401"/>
    <n v="0.79179999999999995"/>
    <x v="3"/>
    <n v="872"/>
    <s v="Rejected"/>
    <s v="01-02-2022"/>
    <m/>
    <n v="180"/>
    <n v="24.45"/>
  </r>
  <r>
    <x v="337"/>
    <s v="CUST0128"/>
    <x v="5"/>
    <s v="East"/>
    <s v="Auto Loan"/>
    <x v="2"/>
    <n v="40.07"/>
    <n v="11.48"/>
    <n v="0.59660000000000002"/>
    <n v="3.5503999999999998"/>
    <x v="1"/>
    <n v="871"/>
    <s v="Under Review"/>
    <s v="20-10-2023"/>
    <m/>
    <n v="12"/>
    <n v="0"/>
  </r>
  <r>
    <x v="338"/>
    <s v="CUST0228"/>
    <x v="0"/>
    <s v="North"/>
    <s v="Education Loan"/>
    <x v="1"/>
    <n v="47.18"/>
    <n v="12.78"/>
    <n v="0.83340000000000003"/>
    <n v="1.2605999999999999"/>
    <x v="0"/>
    <n v="798"/>
    <s v="approved"/>
    <s v="12-06-2022"/>
    <s v="17-06-2022"/>
    <n v="48"/>
    <n v="40.69"/>
  </r>
  <r>
    <x v="339"/>
    <s v="CUST0226"/>
    <x v="1"/>
    <s v="East"/>
    <s v="Auto Loan"/>
    <x v="0"/>
    <n v="87.04"/>
    <n v="14.43"/>
    <n v="0.627"/>
    <n v="7.8327"/>
    <x v="3"/>
    <n v="597"/>
    <s v="approved"/>
    <s v="20-03-2022"/>
    <s v="23-03-2022"/>
    <n v="12"/>
    <n v="59.34"/>
  </r>
  <r>
    <x v="340"/>
    <s v="CUST0022"/>
    <x v="5"/>
    <s v="South"/>
    <s v="Home Loan"/>
    <x v="2"/>
    <n v="99.21"/>
    <n v="7.68"/>
    <n v="1.7534000000000001"/>
    <n v="1.5305"/>
    <x v="2"/>
    <n v="618"/>
    <s v="Rejected "/>
    <s v="02-04-2022"/>
    <m/>
    <n v="84"/>
    <n v="60.57"/>
  </r>
  <r>
    <x v="341"/>
    <s v="CUST0228"/>
    <x v="8"/>
    <s v="Central"/>
    <s v="Home Loan"/>
    <x v="1"/>
    <n v="21.2"/>
    <n v="16.62"/>
    <n v="0.3226"/>
    <n v="1.0443"/>
    <x v="0"/>
    <n v="798"/>
    <s v="Under Review"/>
    <s v="21-10-2022"/>
    <m/>
    <n v="24"/>
    <n v="2.56"/>
  </r>
  <r>
    <x v="342"/>
    <s v="CUST0500"/>
    <x v="2"/>
    <s v="East"/>
    <s v="Education Loan"/>
    <x v="0"/>
    <n v="62.57"/>
    <n v="7.99"/>
    <n v="1.1859999999999999"/>
    <n v="5.4425999999999997"/>
    <x v="1"/>
    <n v="703"/>
    <s v="approved"/>
    <s v="10-03-2023"/>
    <s v="23-03-2023"/>
    <n v="12"/>
    <n v="0"/>
  </r>
  <r>
    <x v="343"/>
    <s v="CUST0380"/>
    <x v="5"/>
    <s v="Central"/>
    <s v="Business Loan"/>
    <x v="0"/>
    <n v="94.05"/>
    <n v="13.91"/>
    <n v="1.3972"/>
    <n v="3.2103000000000002"/>
    <x v="0"/>
    <n v="740"/>
    <s v="Rejected "/>
    <s v="10-06-2022"/>
    <m/>
    <n v="36"/>
    <n v="85.76"/>
  </r>
  <r>
    <x v="344"/>
    <s v="CUST0290"/>
    <x v="5"/>
    <s v="Central"/>
    <s v="Business Loan"/>
    <x v="2"/>
    <n v="73.66"/>
    <n v="8.83"/>
    <n v="1.3389"/>
    <n v="6.4359000000000002"/>
    <x v="2"/>
    <n v="742"/>
    <s v="approved"/>
    <s v="10-12-2024"/>
    <s v="19-12-2024"/>
    <n v="12"/>
    <n v="34.979999999999997"/>
  </r>
  <r>
    <x v="345"/>
    <s v="CUST0151"/>
    <x v="6"/>
    <s v="East"/>
    <s v="Personal Loan"/>
    <x v="0"/>
    <n v="23.86"/>
    <n v="18.2"/>
    <n v="0.3674"/>
    <n v="0.38769999999999999"/>
    <x v="0"/>
    <n v="898"/>
    <s v="Under Review"/>
    <s v="13-06-2022"/>
    <m/>
    <n v="180"/>
    <n v="9.52"/>
  </r>
  <r>
    <x v="346"/>
    <s v="CUST0335"/>
    <x v="0"/>
    <s v="Central"/>
    <s v="Personal Loan"/>
    <x v="0"/>
    <n v="78.84"/>
    <n v="16.61"/>
    <n v="1.5610999999999999"/>
    <n v="1.1331"/>
    <x v="3"/>
    <n v="745"/>
    <s v="approved"/>
    <s v="10-10-2022"/>
    <s v="20-10-2022"/>
    <n v="240"/>
    <n v="25.33"/>
  </r>
  <r>
    <x v="347"/>
    <s v="CUST0042"/>
    <x v="2"/>
    <s v="West"/>
    <s v="Gold Loan"/>
    <x v="1"/>
    <n v="58.03"/>
    <n v="16"/>
    <n v="1.0733999999999999"/>
    <n v="0.85229999999999995"/>
    <x v="1"/>
    <n v="892"/>
    <s v="Rejected"/>
    <s v="05-09-2022"/>
    <m/>
    <n v="180"/>
    <n v="0"/>
  </r>
  <r>
    <x v="348"/>
    <s v="CUST0365"/>
    <x v="0"/>
    <s v="North"/>
    <s v="Personal Loan"/>
    <x v="1"/>
    <n v="83.55"/>
    <n v="9.34"/>
    <n v="0.50929999999999997"/>
    <n v="0.77010000000000001"/>
    <x v="2"/>
    <n v="610"/>
    <s v="approved"/>
    <s v="14-05-2024"/>
    <s v="20-05-2024"/>
    <n v="240"/>
    <n v="17.41"/>
  </r>
  <r>
    <x v="349"/>
    <s v="CUST0151"/>
    <x v="8"/>
    <s v="East"/>
    <s v="Auto Loan"/>
    <x v="2"/>
    <n v="61.27"/>
    <n v="15.44"/>
    <n v="0.37409999999999999"/>
    <n v="1.1975"/>
    <x v="0"/>
    <n v="898"/>
    <s v="approved"/>
    <s v="10-07-2024"/>
    <s v="22-07-2024"/>
    <n v="84"/>
    <n v="49.6"/>
  </r>
  <r>
    <x v="350"/>
    <s v="CUST0069"/>
    <x v="1"/>
    <s v="Central"/>
    <s v="Gold Loan"/>
    <x v="1"/>
    <n v="16.07"/>
    <m/>
    <n v="0.2233"/>
    <m/>
    <x v="0"/>
    <n v="608"/>
    <s v="Under Review"/>
    <s v="17-06-2024"/>
    <m/>
    <n v="180"/>
    <n v="4.0199999999999996"/>
  </r>
  <r>
    <x v="351"/>
    <s v="CUST0396"/>
    <x v="8"/>
    <s v="South"/>
    <s v="Auto Loan"/>
    <x v="0"/>
    <n v="34.770000000000003"/>
    <n v="17.37"/>
    <n v="0.4763"/>
    <n v="0.61250000000000004"/>
    <x v="4"/>
    <n v="557"/>
    <s v="Under Review"/>
    <s v="26-02-2024"/>
    <m/>
    <n v="120"/>
    <n v="12.89"/>
  </r>
  <r>
    <x v="352"/>
    <s v="CUST0417"/>
    <x v="6"/>
    <s v="West"/>
    <s v="Gold Loan"/>
    <x v="0"/>
    <n v="57.94"/>
    <n v="8.59"/>
    <n v="0.53720000000000001"/>
    <n v="2.6360999999999999"/>
    <x v="4"/>
    <n v="589"/>
    <s v="Under Review"/>
    <s v="23-09-2024"/>
    <m/>
    <n v="24"/>
    <n v="27.41"/>
  </r>
  <r>
    <x v="353"/>
    <s v="CUST0470"/>
    <x v="7"/>
    <s v="Central"/>
    <s v="Home Loan"/>
    <x v="1"/>
    <n v="66.98"/>
    <n v="9.7799999999999994"/>
    <n v="1.1776"/>
    <n v="2.1543000000000001"/>
    <x v="1"/>
    <n v="724"/>
    <s v="approved"/>
    <s v="23-03-2022"/>
    <s v="07-04-2022"/>
    <n v="36"/>
    <n v="0"/>
  </r>
  <r>
    <x v="354"/>
    <s v="CUST0004"/>
    <x v="0"/>
    <s v="North"/>
    <s v="Auto Loan"/>
    <x v="1"/>
    <n v="28.9"/>
    <n v="12.19"/>
    <n v="0.33729999999999999"/>
    <n v="0.96250000000000002"/>
    <x v="0"/>
    <n v="711"/>
    <s v="Under Review"/>
    <s v="13-08-2022"/>
    <m/>
    <n v="36"/>
    <n v="20.48"/>
  </r>
  <r>
    <x v="355"/>
    <s v="CUST0456"/>
    <x v="2"/>
    <s v="West"/>
    <s v="Auto Loan"/>
    <x v="1"/>
    <n v="86.59"/>
    <n v="15.55"/>
    <n v="0.58420000000000005"/>
    <n v="1.6977"/>
    <x v="1"/>
    <n v="721"/>
    <s v="Rejected "/>
    <s v="01-04-2023"/>
    <m/>
    <n v="84"/>
    <n v="0"/>
  </r>
  <r>
    <x v="356"/>
    <s v="CUST0260"/>
    <x v="3"/>
    <s v="East"/>
    <s v="Education Loan"/>
    <x v="2"/>
    <n v="73.819999999999993"/>
    <n v="8.31"/>
    <n v="1.1309"/>
    <n v="6.4321000000000002"/>
    <x v="0"/>
    <n v="662"/>
    <s v="approved"/>
    <s v="03-12-2024"/>
    <s v="09-12-2024"/>
    <n v="12"/>
    <n v="19.329999999999998"/>
  </r>
  <r>
    <x v="357"/>
    <s v="CUST0321"/>
    <x v="9"/>
    <s v="North"/>
    <s v="Personal Loan"/>
    <x v="1"/>
    <n v="59.05"/>
    <n v="9.92"/>
    <n v="0.46860000000000002"/>
    <n v="0.63170000000000004"/>
    <x v="3"/>
    <n v="894"/>
    <s v="approved"/>
    <s v="19-01-2023"/>
    <s v="31-01-2023"/>
    <n v="180"/>
    <n v="30.84"/>
  </r>
  <r>
    <x v="358"/>
    <s v="CUST0046"/>
    <x v="5"/>
    <s v="South"/>
    <s v="Home Loan"/>
    <x v="0"/>
    <n v="7.66"/>
    <n v="9.7899999999999991"/>
    <n v="5.8799999999999998E-2"/>
    <n v="0.1003"/>
    <x v="4"/>
    <n v="681"/>
    <s v="approved"/>
    <s v="18-02-2024"/>
    <s v="29-02-2024"/>
    <n v="120"/>
    <n v="4.57"/>
  </r>
  <r>
    <x v="359"/>
    <s v="CUST0337"/>
    <x v="1"/>
    <s v="East"/>
    <s v="Personal Loan"/>
    <x v="0"/>
    <n v="67.13"/>
    <n v="14.43"/>
    <n v="0.93759999999999999"/>
    <n v="0.85580000000000001"/>
    <x v="0"/>
    <n v="659"/>
    <s v="Under Review"/>
    <s v="17-07-2022"/>
    <m/>
    <n v="240"/>
    <n v="19.21"/>
  </r>
  <r>
    <x v="360"/>
    <s v="CUST0392"/>
    <x v="7"/>
    <s v="West"/>
    <s v="Education Loan"/>
    <x v="0"/>
    <n v="25.49"/>
    <n v="9.44"/>
    <n v="0.49309999999999998"/>
    <n v="1.1697"/>
    <x v="4"/>
    <n v="794"/>
    <s v="Rejected "/>
    <s v="26-03-2024"/>
    <m/>
    <n v="24"/>
    <n v="17.82"/>
  </r>
  <r>
    <x v="361"/>
    <s v="CUST0413"/>
    <x v="0"/>
    <s v="Central"/>
    <s v="Education Loan"/>
    <x v="2"/>
    <n v="24.25"/>
    <n v="13.08"/>
    <n v="0.44490000000000002"/>
    <n v="0.36320000000000002"/>
    <x v="1"/>
    <n v="857"/>
    <s v="approved"/>
    <s v="24-10-2023"/>
    <s v="29-10-2023"/>
    <n v="120"/>
    <n v="0"/>
  </r>
  <r>
    <x v="362"/>
    <s v="CUST0415"/>
    <x v="0"/>
    <s v="West"/>
    <s v="Education Loan"/>
    <x v="0"/>
    <n v="91.32"/>
    <n v="15.51"/>
    <n v="0.92210000000000003"/>
    <n v="8.2644000000000002"/>
    <x v="4"/>
    <n v="704"/>
    <s v="approved"/>
    <s v="19-04-2024"/>
    <s v="23-04-2024"/>
    <n v="12"/>
    <n v="53.57"/>
  </r>
  <r>
    <x v="363"/>
    <s v="CUST0321"/>
    <x v="8"/>
    <s v="Central"/>
    <s v="Gold Loan"/>
    <x v="0"/>
    <n v="13.79"/>
    <n v="17.95"/>
    <n v="7.3300000000000004E-2"/>
    <n v="0.248"/>
    <x v="1"/>
    <n v="894"/>
    <s v="Rejected "/>
    <s v="14-11-2023"/>
    <m/>
    <n v="120"/>
    <n v="0"/>
  </r>
  <r>
    <x v="364"/>
    <s v="CUST0284"/>
    <x v="8"/>
    <s v="North"/>
    <s v="Gold Loan"/>
    <x v="1"/>
    <n v="36.85"/>
    <n v="9.23"/>
    <n v="0.48039999999999999"/>
    <n v="0.92100000000000004"/>
    <x v="4"/>
    <n v="714"/>
    <s v="Rejected"/>
    <s v="05-02-2024"/>
    <m/>
    <n v="48"/>
    <n v="14.07"/>
  </r>
  <r>
    <x v="365"/>
    <s v="CUST0482"/>
    <x v="9"/>
    <s v="North"/>
    <s v="Home Loan"/>
    <x v="2"/>
    <n v="11.15"/>
    <n v="12.83"/>
    <n v="8.2000000000000003E-2"/>
    <n v="0.25269999999999998"/>
    <x v="1"/>
    <n v="790"/>
    <s v="Rejected"/>
    <s v="22-05-2023"/>
    <m/>
    <n v="60"/>
    <n v="0"/>
  </r>
  <r>
    <x v="366"/>
    <s v="CUST0417"/>
    <x v="2"/>
    <s v="West"/>
    <s v="Personal Loan"/>
    <x v="2"/>
    <n v="87.79"/>
    <n v="8.34"/>
    <n v="1.1032999999999999"/>
    <n v="1.081"/>
    <x v="1"/>
    <n v="589"/>
    <s v="approved"/>
    <s v="07-11-2022"/>
    <s v="09-11-2022"/>
    <n v="120"/>
    <n v="0"/>
  </r>
  <r>
    <x v="367"/>
    <s v="CUST0100"/>
    <x v="4"/>
    <s v="East"/>
    <s v="Auto Loan"/>
    <x v="0"/>
    <n v="51.72"/>
    <n v="10.51"/>
    <n v="0.4158"/>
    <n v="1.1119000000000001"/>
    <x v="2"/>
    <n v="686"/>
    <s v="approved"/>
    <s v="11-02-2024"/>
    <s v="16-02-2024"/>
    <n v="60"/>
    <n v="24.06"/>
  </r>
  <r>
    <x v="368"/>
    <s v="CUST0143"/>
    <x v="0"/>
    <s v="East"/>
    <s v="Business Loan"/>
    <x v="2"/>
    <n v="51.15"/>
    <n v="18.420000000000002"/>
    <n v="0.81399999999999995"/>
    <n v="1.0876999999999999"/>
    <x v="5"/>
    <n v="878"/>
    <s v="Rejected "/>
    <s v="10-08-2022"/>
    <m/>
    <n v="84"/>
    <n v="24.78"/>
  </r>
  <r>
    <x v="369"/>
    <s v="CUST0395"/>
    <x v="6"/>
    <s v="West"/>
    <s v="Auto Loan"/>
    <x v="0"/>
    <n v="56.75"/>
    <n v="11.16"/>
    <n v="0.97299999999999998"/>
    <n v="2.6492"/>
    <x v="1"/>
    <n v="714"/>
    <s v="approved"/>
    <s v="13-12-2022"/>
    <s v="17-12-2022"/>
    <n v="24"/>
    <n v="0"/>
  </r>
  <r>
    <x v="370"/>
    <s v="CUST0128"/>
    <x v="8"/>
    <s v="South"/>
    <s v="Education Loan"/>
    <x v="2"/>
    <n v="83.97"/>
    <n v="16.739999999999998"/>
    <n v="1.3777999999999999"/>
    <n v="7.6481000000000003"/>
    <x v="0"/>
    <n v="871"/>
    <s v="Under Review"/>
    <s v="23-04-2024"/>
    <m/>
    <n v="12"/>
    <n v="30.63"/>
  </r>
  <r>
    <x v="371"/>
    <s v="CUST0165"/>
    <x v="4"/>
    <s v="Central"/>
    <s v="Education Loan"/>
    <x v="1"/>
    <n v="27.55"/>
    <n v="13.69"/>
    <n v="0.3397"/>
    <n v="0.36120000000000002"/>
    <x v="4"/>
    <n v="604"/>
    <s v="Rejected "/>
    <s v="28-04-2023"/>
    <m/>
    <n v="180"/>
    <n v="10.29"/>
  </r>
  <r>
    <x v="372"/>
    <s v="CUST0440"/>
    <x v="8"/>
    <s v="North"/>
    <s v="Education Loan"/>
    <x v="2"/>
    <n v="8.67"/>
    <n v="7.65"/>
    <n v="0.111"/>
    <n v="0.39069999999999999"/>
    <x v="3"/>
    <n v="814"/>
    <s v="Rejected"/>
    <s v="15-06-2024"/>
    <m/>
    <n v="24"/>
    <n v="7.28"/>
  </r>
  <r>
    <x v="373"/>
    <s v="CUST0254"/>
    <x v="1"/>
    <s v="Central"/>
    <s v="Education Loan"/>
    <x v="1"/>
    <n v="75.150000000000006"/>
    <n v="11.89"/>
    <n v="0.71030000000000004"/>
    <n v="1.0733999999999999"/>
    <x v="4"/>
    <n v="565"/>
    <s v="Rejected "/>
    <s v="10-07-2023"/>
    <m/>
    <n v="120"/>
    <n v="40.89"/>
  </r>
  <r>
    <x v="374"/>
    <s v="CUST0333"/>
    <x v="1"/>
    <s v="South"/>
    <s v="Auto Loan"/>
    <x v="2"/>
    <n v="68.819999999999993"/>
    <n v="17.97"/>
    <n v="0.72729999999999995"/>
    <n v="1.7464999999999999"/>
    <x v="0"/>
    <n v="584"/>
    <s v="approved"/>
    <s v="08-03-2023"/>
    <s v="23-03-2023"/>
    <n v="60"/>
    <n v="26.2"/>
  </r>
  <r>
    <x v="375"/>
    <s v="CUST0476"/>
    <x v="1"/>
    <s v="South"/>
    <s v="Gold Loan"/>
    <x v="2"/>
    <n v="83.11"/>
    <m/>
    <n v="0.9345"/>
    <m/>
    <x v="0"/>
    <n v="757"/>
    <s v="approved"/>
    <s v="12-01-2022"/>
    <s v="17-01-2022"/>
    <n v="36"/>
    <n v="57.86"/>
  </r>
  <r>
    <x v="376"/>
    <s v="CUST0235"/>
    <x v="3"/>
    <s v="North"/>
    <s v="Home Loan"/>
    <x v="2"/>
    <n v="47.4"/>
    <n v="11.35"/>
    <n v="0.63460000000000005"/>
    <n v="1.2331000000000001"/>
    <x v="4"/>
    <n v="563"/>
    <s v="Rejected "/>
    <s v="29-01-2022"/>
    <m/>
    <n v="48"/>
    <n v="42.12"/>
  </r>
  <r>
    <x v="377"/>
    <s v="CUST0445"/>
    <x v="2"/>
    <s v="Central"/>
    <s v="Business Loan"/>
    <x v="0"/>
    <n v="37.36"/>
    <n v="17.78"/>
    <n v="0.50119999999999998"/>
    <n v="1.0931999999999999"/>
    <x v="1"/>
    <n v="610"/>
    <s v="approved"/>
    <s v="09-11-2022"/>
    <s v="11-11-2022"/>
    <n v="48"/>
    <n v="0"/>
  </r>
  <r>
    <x v="378"/>
    <s v="CUST0135"/>
    <x v="4"/>
    <s v="North"/>
    <s v="Personal Loan"/>
    <x v="2"/>
    <m/>
    <n v="11.13"/>
    <n v="0.98050000000000004"/>
    <n v="1.2897000000000001"/>
    <x v="2"/>
    <n v="897"/>
    <s v="Rejected "/>
    <s v="27-08-2024"/>
    <m/>
    <n v="60"/>
    <n v="16.440000000000001"/>
  </r>
  <r>
    <x v="379"/>
    <s v="CUST0111"/>
    <x v="8"/>
    <s v="Central"/>
    <s v="Personal Loan"/>
    <x v="1"/>
    <n v="17.32"/>
    <n v="11.06"/>
    <n v="0.31940000000000002"/>
    <n v="1.5313000000000001"/>
    <x v="3"/>
    <n v="589"/>
    <s v="approved"/>
    <s v="19-06-2024"/>
    <s v="26-06-2024"/>
    <n v="12"/>
    <n v="11.52"/>
  </r>
  <r>
    <x v="380"/>
    <s v="CUST0061"/>
    <x v="6"/>
    <s v="Central"/>
    <s v="Education Loan"/>
    <x v="0"/>
    <n v="77.62"/>
    <n v="11.4"/>
    <n v="1.3645"/>
    <n v="1.3453999999999999"/>
    <x v="2"/>
    <n v="782"/>
    <s v="approved"/>
    <s v="15-03-2023"/>
    <s v="18-03-2023"/>
    <n v="84"/>
    <n v="70.14"/>
  </r>
  <r>
    <x v="381"/>
    <s v="CUST0431"/>
    <x v="2"/>
    <s v="Central"/>
    <s v="Education Loan"/>
    <x v="0"/>
    <n v="69.81"/>
    <n v="8.82"/>
    <n v="1.2911999999999999"/>
    <n v="1.1168"/>
    <x v="3"/>
    <n v="594"/>
    <s v="approved"/>
    <s v="19-01-2024"/>
    <s v="02-02-2024"/>
    <n v="84"/>
    <n v="34.64"/>
  </r>
  <r>
    <x v="382"/>
    <s v="CUST0110"/>
    <x v="4"/>
    <s v="Central"/>
    <s v="Personal Loan"/>
    <x v="0"/>
    <n v="38.049999999999997"/>
    <n v="18.45"/>
    <n v="0.30199999999999999"/>
    <n v="0.80979999999999996"/>
    <x v="2"/>
    <n v="584"/>
    <s v="Rejected"/>
    <s v="12-01-2022"/>
    <m/>
    <n v="84"/>
    <n v="22.76"/>
  </r>
  <r>
    <x v="383"/>
    <s v="CUST0469"/>
    <x v="7"/>
    <s v="Central"/>
    <s v="Home Loan"/>
    <x v="2"/>
    <n v="28.03"/>
    <n v="14.56"/>
    <n v="0.30759999999999998"/>
    <n v="0.66039999999999999"/>
    <x v="4"/>
    <n v="882"/>
    <s v="Rejected "/>
    <s v="28-04-2022"/>
    <m/>
    <n v="60"/>
    <n v="25.94"/>
  </r>
  <r>
    <x v="384"/>
    <s v="CUST0475"/>
    <x v="0"/>
    <s v="Central"/>
    <s v="Business Loan"/>
    <x v="0"/>
    <n v="49.54"/>
    <n v="17.12"/>
    <n v="0.80549999999999999"/>
    <n v="2.4521999999999999"/>
    <x v="1"/>
    <n v="577"/>
    <s v="Under Review"/>
    <s v="01-03-2022"/>
    <m/>
    <n v="24"/>
    <n v="0"/>
  </r>
  <r>
    <x v="385"/>
    <s v="CUST0362"/>
    <x v="1"/>
    <s v="South"/>
    <s v="Home Loan"/>
    <x v="0"/>
    <n v="83.57"/>
    <n v="12.38"/>
    <n v="1.3086"/>
    <n v="1.4923"/>
    <x v="1"/>
    <n v="552"/>
    <s v="approved"/>
    <s v="23-07-2023"/>
    <s v="06-08-2023"/>
    <n v="84"/>
    <n v="0"/>
  </r>
  <r>
    <x v="386"/>
    <s v="CUST0009"/>
    <x v="3"/>
    <s v="East"/>
    <s v="Business Loan"/>
    <x v="1"/>
    <n v="90.67"/>
    <n v="17.89"/>
    <n v="1.1556"/>
    <n v="1.6273"/>
    <x v="0"/>
    <n v="707"/>
    <s v="Rejected "/>
    <s v="06-05-2022"/>
    <m/>
    <n v="120"/>
    <n v="14.07"/>
  </r>
  <r>
    <x v="387"/>
    <s v="CUST0374"/>
    <x v="7"/>
    <s v="North"/>
    <s v="Personal Loan"/>
    <x v="0"/>
    <n v="5.41"/>
    <n v="15.08"/>
    <n v="6.0299999999999999E-2"/>
    <n v="0.48849999999999999"/>
    <x v="4"/>
    <n v="725"/>
    <s v="Under Review"/>
    <s v="20-12-2023"/>
    <m/>
    <n v="12"/>
    <n v="1.08"/>
  </r>
  <r>
    <x v="388"/>
    <s v="CUST0045"/>
    <x v="4"/>
    <s v="West"/>
    <s v="Home Loan"/>
    <x v="1"/>
    <n v="91.88"/>
    <n v="8.4499999999999993"/>
    <n v="0.89700000000000002"/>
    <n v="8.0115999999999996"/>
    <x v="3"/>
    <n v="555"/>
    <s v="Rejected"/>
    <s v="07-02-2024"/>
    <m/>
    <n v="12"/>
    <n v="45.14"/>
  </r>
  <r>
    <x v="389"/>
    <s v="CUST0158"/>
    <x v="6"/>
    <s v="South"/>
    <s v="Auto Loan"/>
    <x v="1"/>
    <n v="38.549999999999997"/>
    <n v="10.57"/>
    <n v="0.51949999999999996"/>
    <n v="0.52170000000000005"/>
    <x v="3"/>
    <n v="879"/>
    <s v="Rejected"/>
    <s v="13-07-2023"/>
    <m/>
    <n v="120"/>
    <n v="32.81"/>
  </r>
  <r>
    <x v="390"/>
    <s v="CUST0358"/>
    <x v="0"/>
    <s v="East"/>
    <s v="Home Loan"/>
    <x v="0"/>
    <n v="36.159999999999997"/>
    <n v="16"/>
    <n v="0.46450000000000002"/>
    <n v="1.2713000000000001"/>
    <x v="1"/>
    <n v="855"/>
    <s v="approved"/>
    <s v="29-02-2024"/>
    <s v="03-03-2024"/>
    <n v="36"/>
    <n v="0"/>
  </r>
  <r>
    <x v="391"/>
    <s v="CUST0360"/>
    <x v="2"/>
    <s v="East"/>
    <s v="Business Loan"/>
    <x v="2"/>
    <n v="79.83"/>
    <n v="15.2"/>
    <n v="1.0024"/>
    <n v="1.9075"/>
    <x v="1"/>
    <n v="550"/>
    <s v="approved"/>
    <s v="08-03-2023"/>
    <s v="13-03-2023"/>
    <n v="60"/>
    <n v="0"/>
  </r>
  <r>
    <x v="392"/>
    <s v="CUST0473"/>
    <x v="8"/>
    <s v="Central"/>
    <s v="Business Loan"/>
    <x v="2"/>
    <n v="19.46"/>
    <n v="13.96"/>
    <n v="0.20599999999999999"/>
    <n v="0.30170000000000002"/>
    <x v="5"/>
    <n v="567"/>
    <s v="Under Review"/>
    <s v="03-08-2022"/>
    <m/>
    <n v="120"/>
    <n v="12.36"/>
  </r>
  <r>
    <x v="393"/>
    <s v="CUST0216"/>
    <x v="0"/>
    <s v="East"/>
    <s v="Auto Loan"/>
    <x v="2"/>
    <n v="90.4"/>
    <n v="11.44"/>
    <n v="0.67269999999999996"/>
    <n v="0.96030000000000004"/>
    <x v="3"/>
    <n v="730"/>
    <s v="approved"/>
    <s v="18-06-2024"/>
    <s v="01-07-2024"/>
    <n v="240"/>
    <n v="56.42"/>
  </r>
  <r>
    <x v="394"/>
    <s v="CUST0375"/>
    <x v="2"/>
    <s v="West"/>
    <s v="Personal Loan"/>
    <x v="0"/>
    <n v="72.61"/>
    <n v="12.81"/>
    <n v="0.8"/>
    <n v="6.4789000000000003"/>
    <x v="3"/>
    <n v="652"/>
    <s v="approved"/>
    <s v="09-08-2022"/>
    <s v="16-08-2022"/>
    <n v="12"/>
    <n v="33.549999999999997"/>
  </r>
  <r>
    <x v="395"/>
    <s v="CUST0304"/>
    <x v="9"/>
    <s v="South"/>
    <s v="Gold Loan"/>
    <x v="1"/>
    <n v="92.31"/>
    <n v="18.12"/>
    <n v="1.7670999999999999"/>
    <n v="2.7174"/>
    <x v="2"/>
    <n v="621"/>
    <s v="Rejected"/>
    <s v="14-11-2023"/>
    <m/>
    <n v="48"/>
    <n v="71.099999999999994"/>
  </r>
  <r>
    <x v="396"/>
    <s v="CUST0406"/>
    <x v="1"/>
    <s v="East"/>
    <s v="Education Loan"/>
    <x v="0"/>
    <n v="17.37"/>
    <m/>
    <n v="0.12529999999999999"/>
    <m/>
    <x v="4"/>
    <n v="559"/>
    <s v="Under Review"/>
    <s v="14-06-2022"/>
    <m/>
    <n v="36"/>
    <n v="4.46"/>
  </r>
  <r>
    <x v="397"/>
    <s v="CUST0371"/>
    <x v="6"/>
    <s v="South"/>
    <s v="Business Loan"/>
    <x v="2"/>
    <n v="84.72"/>
    <n v="12.75"/>
    <n v="0.86170000000000002"/>
    <n v="1.0580000000000001"/>
    <x v="2"/>
    <n v="758"/>
    <s v="Rejected "/>
    <s v="18-03-2024"/>
    <m/>
    <n v="180"/>
    <n v="58.79"/>
  </r>
  <r>
    <x v="398"/>
    <s v="CUST0426"/>
    <x v="0"/>
    <s v="South"/>
    <s v="Home Loan"/>
    <x v="0"/>
    <n v="13.72"/>
    <n v="8.9700000000000006"/>
    <n v="0.22770000000000001"/>
    <n v="0.28460000000000002"/>
    <x v="0"/>
    <n v="892"/>
    <s v="approved"/>
    <s v="17-03-2024"/>
    <s v="26-03-2024"/>
    <n v="60"/>
    <n v="2.21"/>
  </r>
  <r>
    <x v="399"/>
    <s v="CUST0301"/>
    <x v="9"/>
    <s v="South"/>
    <s v="Gold Loan"/>
    <x v="1"/>
    <n v="77.02"/>
    <n v="11.24"/>
    <n v="1.3362000000000001"/>
    <n v="1.0713999999999999"/>
    <x v="1"/>
    <n v="709"/>
    <s v="Rejected "/>
    <s v="17-04-2023"/>
    <m/>
    <n v="120"/>
    <n v="0"/>
  </r>
  <r>
    <x v="400"/>
    <s v="CUST0109"/>
    <x v="7"/>
    <s v="West"/>
    <s v="Home Loan"/>
    <x v="0"/>
    <n v="39.020000000000003"/>
    <n v="9.16"/>
    <n v="0.37719999999999998"/>
    <n v="0.39950000000000002"/>
    <x v="1"/>
    <n v="871"/>
    <s v="Under Review"/>
    <s v="13-05-2024"/>
    <m/>
    <n v="180"/>
    <n v="0"/>
  </r>
  <r>
    <x v="401"/>
    <s v="CUST0265"/>
    <x v="8"/>
    <s v="West"/>
    <s v="Home Loan"/>
    <x v="0"/>
    <n v="68.92"/>
    <n v="16.989999999999998"/>
    <n v="1.1753"/>
    <n v="6.2854999999999999"/>
    <x v="3"/>
    <n v="704"/>
    <s v="Under Review"/>
    <s v="21-09-2022"/>
    <m/>
    <n v="12"/>
    <n v="40.56"/>
  </r>
  <r>
    <x v="402"/>
    <s v="CUST0249"/>
    <x v="2"/>
    <s v="West"/>
    <s v="Home Loan"/>
    <x v="0"/>
    <n v="43.07"/>
    <n v="8.7799999999999994"/>
    <n v="0.73680000000000001"/>
    <n v="0.43120000000000003"/>
    <x v="2"/>
    <n v="580"/>
    <s v="Under Review"/>
    <s v="27-08-2024"/>
    <m/>
    <n v="180"/>
    <n v="30.37"/>
  </r>
  <r>
    <x v="403"/>
    <s v="CUST0058"/>
    <x v="1"/>
    <s v="West"/>
    <s v="Gold Loan"/>
    <x v="0"/>
    <n v="87.16"/>
    <n v="7.58"/>
    <n v="1.6755"/>
    <n v="1.7498"/>
    <x v="3"/>
    <n v="838"/>
    <s v="approved"/>
    <s v="20-07-2024"/>
    <s v="27-07-2024"/>
    <n v="60"/>
    <n v="12.31"/>
  </r>
  <r>
    <x v="404"/>
    <s v="CUST0251"/>
    <x v="0"/>
    <s v="East"/>
    <s v="Home Loan"/>
    <x v="2"/>
    <n v="68.95"/>
    <n v="11.21"/>
    <n v="0.65100000000000002"/>
    <n v="6.1006999999999998"/>
    <x v="2"/>
    <n v="751"/>
    <s v="Under Review"/>
    <s v="02-01-2023"/>
    <m/>
    <n v="12"/>
    <n v="24.08"/>
  </r>
  <r>
    <x v="405"/>
    <s v="CUST0153"/>
    <x v="9"/>
    <s v="Central"/>
    <s v="Home Loan"/>
    <x v="0"/>
    <n v="73.459999999999994"/>
    <n v="11.86"/>
    <n v="0.56040000000000001"/>
    <n v="0.80169999999999997"/>
    <x v="1"/>
    <n v="865"/>
    <s v="Rejected"/>
    <s v="24-10-2022"/>
    <m/>
    <n v="240"/>
    <n v="0"/>
  </r>
  <r>
    <x v="406"/>
    <s v="CUST0141"/>
    <x v="3"/>
    <s v="West"/>
    <s v="Business Loan"/>
    <x v="2"/>
    <n v="25.17"/>
    <n v="16.68"/>
    <n v="0.40250000000000002"/>
    <n v="0.36309999999999998"/>
    <x v="2"/>
    <n v="643"/>
    <s v="approved"/>
    <s v="25-03-2022"/>
    <s v="27-03-2022"/>
    <n v="240"/>
    <n v="9.5"/>
  </r>
  <r>
    <x v="407"/>
    <s v="CUST0371"/>
    <x v="8"/>
    <s v="West"/>
    <s v="Gold Loan"/>
    <x v="2"/>
    <n v="8.8000000000000007"/>
    <n v="15.74"/>
    <n v="9.98E-2"/>
    <n v="0.79730000000000001"/>
    <x v="3"/>
    <n v="758"/>
    <s v="Rejected "/>
    <s v="11-06-2023"/>
    <m/>
    <n v="12"/>
    <n v="6.28"/>
  </r>
  <r>
    <x v="408"/>
    <s v="CUST0468"/>
    <x v="2"/>
    <s v="North"/>
    <s v="Personal Loan"/>
    <x v="2"/>
    <n v="26.84"/>
    <n v="13.15"/>
    <n v="0.47810000000000002"/>
    <n v="0.72199999999999998"/>
    <x v="1"/>
    <n v="729"/>
    <s v="Under Review"/>
    <s v="26-08-2024"/>
    <m/>
    <n v="48"/>
    <n v="0"/>
  </r>
  <r>
    <x v="409"/>
    <s v="CUST0141"/>
    <x v="1"/>
    <s v="East"/>
    <s v="Gold Loan"/>
    <x v="2"/>
    <n v="5.53"/>
    <n v="9.49"/>
    <n v="5.1299999999999998E-2"/>
    <n v="0.4849"/>
    <x v="0"/>
    <n v="643"/>
    <s v="Rejected"/>
    <s v="08-02-2022"/>
    <m/>
    <n v="12"/>
    <n v="4.2300000000000004"/>
  </r>
  <r>
    <x v="410"/>
    <s v="CUST0237"/>
    <x v="4"/>
    <s v="East"/>
    <s v="Home Loan"/>
    <x v="1"/>
    <n v="23.26"/>
    <n v="9.93"/>
    <n v="0.3296"/>
    <n v="0.249"/>
    <x v="5"/>
    <n v="841"/>
    <s v="approved"/>
    <s v="05-11-2023"/>
    <s v="14-11-2023"/>
    <n v="180"/>
    <n v="10.02"/>
  </r>
  <r>
    <x v="411"/>
    <s v="CUST0175"/>
    <x v="3"/>
    <s v="East"/>
    <s v="Education Loan"/>
    <x v="1"/>
    <n v="46.73"/>
    <n v="9.82"/>
    <n v="0.72270000000000001"/>
    <n v="0.6129"/>
    <x v="4"/>
    <n v="826"/>
    <s v="approved"/>
    <s v="08-03-2022"/>
    <s v="19-03-2022"/>
    <n v="120"/>
    <n v="38.53"/>
  </r>
  <r>
    <x v="412"/>
    <s v="CUST0288"/>
    <x v="3"/>
    <s v="North"/>
    <s v="Personal Loan"/>
    <x v="2"/>
    <n v="98.5"/>
    <n v="10.71"/>
    <n v="0.95840000000000003"/>
    <n v="1.1016999999999999"/>
    <x v="1"/>
    <n v="596"/>
    <s v="Rejected"/>
    <s v="08-12-2022"/>
    <m/>
    <n v="180"/>
    <n v="0"/>
  </r>
  <r>
    <x v="413"/>
    <s v="CUST0213"/>
    <x v="9"/>
    <s v="East"/>
    <s v="Gold Loan"/>
    <x v="2"/>
    <n v="49.58"/>
    <n v="17.63"/>
    <n v="0.3458"/>
    <n v="2.4664000000000001"/>
    <x v="1"/>
    <n v="836"/>
    <s v="approved"/>
    <s v="24-03-2023"/>
    <s v="28-03-2023"/>
    <n v="24"/>
    <n v="0"/>
  </r>
  <r>
    <x v="414"/>
    <s v="CUST0092"/>
    <x v="1"/>
    <s v="West"/>
    <s v="Gold Loan"/>
    <x v="0"/>
    <n v="35.85"/>
    <n v="17.41"/>
    <n v="0.32919999999999999"/>
    <n v="0.74109999999999998"/>
    <x v="1"/>
    <n v="608"/>
    <s v="Rejected "/>
    <s v="13-10-2023"/>
    <m/>
    <n v="84"/>
    <n v="0"/>
  </r>
  <r>
    <x v="415"/>
    <s v="CUST0116"/>
    <x v="2"/>
    <s v="West"/>
    <s v="Education Loan"/>
    <x v="0"/>
    <n v="82.79"/>
    <n v="17.66"/>
    <n v="0.63449999999999995"/>
    <n v="2.0870000000000002"/>
    <x v="1"/>
    <n v="900"/>
    <s v="approved"/>
    <s v="16-11-2023"/>
    <s v="29-11-2023"/>
    <n v="60"/>
    <n v="0"/>
  </r>
  <r>
    <x v="416"/>
    <s v="CUST0465"/>
    <x v="8"/>
    <s v="West"/>
    <s v="Gold Loan"/>
    <x v="2"/>
    <n v="42.39"/>
    <n v="9.58"/>
    <n v="0.23039999999999999"/>
    <n v="1.0666"/>
    <x v="3"/>
    <n v="575"/>
    <s v="approved"/>
    <s v="27-10-2024"/>
    <s v="29-10-2024"/>
    <n v="48"/>
    <n v="25.84"/>
  </r>
  <r>
    <x v="417"/>
    <s v="CUST0167"/>
    <x v="4"/>
    <s v="South"/>
    <s v="Personal Loan"/>
    <x v="2"/>
    <n v="62.92"/>
    <n v="17.97"/>
    <n v="0.33600000000000002"/>
    <n v="1.1325000000000001"/>
    <x v="2"/>
    <n v="768"/>
    <s v="approved"/>
    <s v="31-01-2023"/>
    <s v="14-02-2023"/>
    <n v="120"/>
    <n v="55.13"/>
  </r>
  <r>
    <x v="418"/>
    <s v="CUST0123"/>
    <x v="1"/>
    <s v="West"/>
    <s v="Business Loan"/>
    <x v="1"/>
    <n v="32.950000000000003"/>
    <n v="17.34"/>
    <n v="0.2671"/>
    <n v="0.5151"/>
    <x v="0"/>
    <n v="882"/>
    <s v="Rejected"/>
    <s v="27-06-2024"/>
    <m/>
    <n v="180"/>
    <n v="31.01"/>
  </r>
  <r>
    <x v="419"/>
    <s v="CUST0257"/>
    <x v="8"/>
    <s v="Central"/>
    <s v="Auto Loan"/>
    <x v="1"/>
    <n v="25.24"/>
    <n v="8.27"/>
    <n v="0.40960000000000002"/>
    <n v="0.30980000000000002"/>
    <x v="2"/>
    <n v="745"/>
    <s v="approved"/>
    <s v="29-02-2024"/>
    <s v="02-03-2024"/>
    <n v="120"/>
    <n v="19.32"/>
  </r>
  <r>
    <x v="420"/>
    <s v="CUST0276"/>
    <x v="8"/>
    <s v="Central"/>
    <s v="Business Loan"/>
    <x v="2"/>
    <n v="71.760000000000005"/>
    <n v="16.61"/>
    <n v="0.42320000000000002"/>
    <n v="1.2295"/>
    <x v="1"/>
    <n v="891"/>
    <s v="Under Review"/>
    <s v="29-03-2024"/>
    <m/>
    <n v="120"/>
    <n v="0"/>
  </r>
  <r>
    <x v="421"/>
    <s v="CUST0333"/>
    <x v="0"/>
    <s v="West"/>
    <s v="Home Loan"/>
    <x v="1"/>
    <n v="15.45"/>
    <n v="16.579999999999998"/>
    <n v="0.25190000000000001"/>
    <n v="0.76080000000000003"/>
    <x v="3"/>
    <n v="584"/>
    <s v="Under Review"/>
    <s v="25-04-2024"/>
    <m/>
    <n v="24"/>
    <n v="10.17"/>
  </r>
  <r>
    <x v="422"/>
    <s v="CUST0248"/>
    <x v="6"/>
    <s v="East"/>
    <s v="Home Loan"/>
    <x v="0"/>
    <n v="64.56"/>
    <n v="17.39"/>
    <n v="0.79879999999999995"/>
    <n v="1.8758999999999999"/>
    <x v="4"/>
    <n v="669"/>
    <s v="Under Review"/>
    <s v="28-08-2023"/>
    <m/>
    <n v="48"/>
    <n v="44.28"/>
  </r>
  <r>
    <x v="423"/>
    <s v="CUST0133"/>
    <x v="4"/>
    <s v="East"/>
    <s v="Gold Loan"/>
    <x v="1"/>
    <n v="76.37"/>
    <n v="10.67"/>
    <n v="0.63500000000000001"/>
    <n v="1.2944"/>
    <x v="2"/>
    <n v="571"/>
    <s v="Under Review"/>
    <s v="20-08-2023"/>
    <m/>
    <n v="84"/>
    <n v="27.54"/>
  </r>
  <r>
    <x v="424"/>
    <s v="CUST0157"/>
    <x v="0"/>
    <s v="West"/>
    <s v="Business Loan"/>
    <x v="0"/>
    <n v="16.29"/>
    <n v="8.91"/>
    <n v="0.22989999999999999"/>
    <n v="0.2056"/>
    <x v="4"/>
    <n v="837"/>
    <s v="Rejected "/>
    <s v="12-04-2023"/>
    <m/>
    <n v="120"/>
    <n v="2.02"/>
  </r>
  <r>
    <x v="425"/>
    <s v="CUST0300"/>
    <x v="9"/>
    <s v="East"/>
    <s v="Auto Loan"/>
    <x v="2"/>
    <n v="51.35"/>
    <n v="13.18"/>
    <n v="0.62409999999999999"/>
    <n v="1.7345999999999999"/>
    <x v="4"/>
    <n v="879"/>
    <s v="Rejected"/>
    <s v="23-10-2024"/>
    <m/>
    <n v="36"/>
    <n v="18.850000000000001"/>
  </r>
  <r>
    <x v="426"/>
    <s v="CUST0249"/>
    <x v="1"/>
    <s v="Central"/>
    <s v="Education Loan"/>
    <x v="1"/>
    <n v="48.92"/>
    <n v="14.86"/>
    <n v="0.29210000000000003"/>
    <n v="1.3580000000000001"/>
    <x v="4"/>
    <n v="580"/>
    <s v="Rejected"/>
    <s v="05-04-2023"/>
    <m/>
    <n v="48"/>
    <n v="11.13"/>
  </r>
  <r>
    <x v="427"/>
    <s v="CUST0062"/>
    <x v="6"/>
    <s v="East"/>
    <s v="Education Loan"/>
    <x v="0"/>
    <n v="57.37"/>
    <n v="7.63"/>
    <n v="0.92900000000000005"/>
    <n v="0.4667"/>
    <x v="3"/>
    <n v="586"/>
    <s v="Rejected "/>
    <s v="19-02-2023"/>
    <m/>
    <n v="240"/>
    <n v="23.47"/>
  </r>
  <r>
    <x v="428"/>
    <s v="CUST0488"/>
    <x v="3"/>
    <s v="Central"/>
    <s v="Home Loan"/>
    <x v="0"/>
    <n v="55.78"/>
    <n v="15.65"/>
    <n v="1.0089999999999999"/>
    <n v="5.0517000000000003"/>
    <x v="0"/>
    <n v="899"/>
    <s v="approved"/>
    <s v="06-12-2024"/>
    <s v="10-12-2024"/>
    <n v="12"/>
    <n v="17.18"/>
  </r>
  <r>
    <x v="429"/>
    <s v="CUST0480"/>
    <x v="6"/>
    <s v="South"/>
    <s v="Business Loan"/>
    <x v="2"/>
    <n v="46.15"/>
    <n v="14.2"/>
    <n v="0.6129"/>
    <n v="2.2202000000000002"/>
    <x v="3"/>
    <n v="738"/>
    <s v="Rejected "/>
    <s v="11-05-2022"/>
    <m/>
    <n v="24"/>
    <n v="40.159999999999997"/>
  </r>
  <r>
    <x v="430"/>
    <s v="CUST0107"/>
    <x v="6"/>
    <s v="South"/>
    <s v="Gold Loan"/>
    <x v="2"/>
    <n v="48.25"/>
    <n v="17.2"/>
    <n v="0.2782"/>
    <n v="2.3902000000000001"/>
    <x v="3"/>
    <n v="755"/>
    <s v="approved"/>
    <s v="27-08-2022"/>
    <s v="04-09-2022"/>
    <n v="24"/>
    <n v="8.24"/>
  </r>
  <r>
    <x v="431"/>
    <s v="CUST0111"/>
    <x v="4"/>
    <s v="West"/>
    <s v="Auto Loan"/>
    <x v="2"/>
    <n v="1.95"/>
    <n v="17.45"/>
    <n v="3.0800000000000001E-2"/>
    <n v="3.0599999999999999E-2"/>
    <x v="3"/>
    <n v="589"/>
    <s v="approved"/>
    <s v="23-07-2024"/>
    <s v="24-07-2024"/>
    <n v="180"/>
    <n v="0.61"/>
  </r>
  <r>
    <x v="432"/>
    <s v="CUST0324"/>
    <x v="1"/>
    <s v="East"/>
    <s v="Gold Loan"/>
    <x v="0"/>
    <n v="51.91"/>
    <n v="10.8"/>
    <n v="0.93479999999999996"/>
    <n v="1.3366"/>
    <x v="4"/>
    <n v="703"/>
    <s v="Under Review"/>
    <s v="27-10-2024"/>
    <m/>
    <n v="48"/>
    <n v="18.82"/>
  </r>
  <r>
    <x v="433"/>
    <s v="CUST0485"/>
    <x v="1"/>
    <s v="West"/>
    <s v="Home Loan"/>
    <x v="0"/>
    <n v="89.44"/>
    <n v="12.95"/>
    <n v="0.68710000000000004"/>
    <n v="1.3328"/>
    <x v="4"/>
    <n v="778"/>
    <s v="approved"/>
    <s v="26-06-2024"/>
    <s v="02-07-2024"/>
    <n v="120"/>
    <n v="57.44"/>
  </r>
  <r>
    <x v="434"/>
    <s v="CUST0399"/>
    <x v="8"/>
    <s v="South"/>
    <s v="Personal Loan"/>
    <x v="0"/>
    <n v="50.68"/>
    <n v="13.33"/>
    <n v="0.33160000000000001"/>
    <n v="1.1617"/>
    <x v="2"/>
    <n v="631"/>
    <s v="Rejected"/>
    <s v="13-11-2022"/>
    <m/>
    <n v="60"/>
    <n v="19.02"/>
  </r>
  <r>
    <x v="435"/>
    <s v="CUST0088"/>
    <x v="1"/>
    <s v="Central"/>
    <s v="Business Loan"/>
    <x v="1"/>
    <n v="33.24"/>
    <n v="12.71"/>
    <n v="0.46300000000000002"/>
    <n v="0.49059999999999998"/>
    <x v="4"/>
    <n v="739"/>
    <s v="Rejected"/>
    <s v="23-06-2023"/>
    <m/>
    <n v="120"/>
    <n v="16.66"/>
  </r>
  <r>
    <x v="436"/>
    <s v="CUST0075"/>
    <x v="7"/>
    <s v="East"/>
    <s v="Business Loan"/>
    <x v="0"/>
    <n v="83.09"/>
    <n v="10.89"/>
    <n v="1.1174999999999999"/>
    <n v="1.1394"/>
    <x v="1"/>
    <n v="823"/>
    <s v="approved"/>
    <s v="24-04-2022"/>
    <s v="01-05-2022"/>
    <n v="120"/>
    <n v="0"/>
  </r>
  <r>
    <x v="437"/>
    <s v="CUST0500"/>
    <x v="0"/>
    <s v="East"/>
    <s v="Home Loan"/>
    <x v="2"/>
    <n v="21.02"/>
    <n v="10.32"/>
    <n v="0.36759999999999998"/>
    <n v="1.8511"/>
    <x v="4"/>
    <n v="703"/>
    <s v="approved"/>
    <s v="23-02-2024"/>
    <s v="29-02-2024"/>
    <n v="12"/>
    <n v="12.07"/>
  </r>
  <r>
    <x v="438"/>
    <s v="CUST0317"/>
    <x v="5"/>
    <s v="West"/>
    <s v="Auto Loan"/>
    <x v="1"/>
    <n v="8.3699999999999992"/>
    <n v="15.45"/>
    <n v="0.16009999999999999"/>
    <n v="0.1197"/>
    <x v="1"/>
    <n v="596"/>
    <s v="Rejected "/>
    <s v="09-03-2024"/>
    <m/>
    <n v="180"/>
    <n v="0"/>
  </r>
  <r>
    <x v="439"/>
    <s v="CUST0250"/>
    <x v="6"/>
    <s v="East"/>
    <s v="Gold Loan"/>
    <x v="2"/>
    <n v="38.130000000000003"/>
    <n v="14.54"/>
    <n v="0.34849999999999998"/>
    <n v="0.72599999999999998"/>
    <x v="0"/>
    <n v="618"/>
    <s v="Under Review"/>
    <s v="16-08-2022"/>
    <m/>
    <n v="84"/>
    <n v="19.11"/>
  </r>
  <r>
    <x v="440"/>
    <s v="CUST0397"/>
    <x v="2"/>
    <s v="South"/>
    <s v="Personal Loan"/>
    <x v="2"/>
    <n v="30.59"/>
    <n v="8.4700000000000006"/>
    <n v="0.26550000000000001"/>
    <n v="0.26490000000000002"/>
    <x v="4"/>
    <n v="686"/>
    <s v="approved"/>
    <s v="23-12-2024"/>
    <s v="06-01-2025"/>
    <n v="240"/>
    <n v="10.64"/>
  </r>
  <r>
    <x v="441"/>
    <s v="CUST0035"/>
    <x v="3"/>
    <s v="East"/>
    <s v="Education Loan"/>
    <x v="2"/>
    <n v="88.57"/>
    <n v="12.65"/>
    <n v="1.0550999999999999"/>
    <n v="1.5945"/>
    <x v="5"/>
    <n v="573"/>
    <s v="Rejected "/>
    <s v="15-06-2023"/>
    <m/>
    <n v="84"/>
    <n v="28.08"/>
  </r>
  <r>
    <x v="442"/>
    <s v="CUST0062"/>
    <x v="2"/>
    <s v="West"/>
    <s v="Education Loan"/>
    <x v="0"/>
    <n v="80.010000000000005"/>
    <n v="8.16"/>
    <n v="1.5878000000000001"/>
    <n v="1.2534000000000001"/>
    <x v="1"/>
    <n v="586"/>
    <s v="approved"/>
    <s v="14-06-2024"/>
    <s v="15-06-2024"/>
    <n v="84"/>
    <n v="0"/>
  </r>
  <r>
    <x v="443"/>
    <s v="CUST0168"/>
    <x v="5"/>
    <s v="West"/>
    <s v="Auto Loan"/>
    <x v="2"/>
    <n v="34.04"/>
    <n v="8.33"/>
    <n v="0.2172"/>
    <n v="0.2918"/>
    <x v="1"/>
    <n v="778"/>
    <s v="approved"/>
    <s v="21-11-2022"/>
    <s v="04-12-2022"/>
    <n v="240"/>
    <n v="0"/>
  </r>
  <r>
    <x v="444"/>
    <s v="CUST0294"/>
    <x v="0"/>
    <s v="Central"/>
    <s v="Business Loan"/>
    <x v="1"/>
    <n v="75.44"/>
    <n v="12.24"/>
    <n v="0.6905"/>
    <n v="0.91710000000000003"/>
    <x v="3"/>
    <n v="876"/>
    <s v="Rejected "/>
    <s v="08-11-2023"/>
    <m/>
    <n v="180"/>
    <n v="12.23"/>
  </r>
  <r>
    <x v="445"/>
    <s v="CUST0271"/>
    <x v="2"/>
    <s v="North"/>
    <s v="Education Loan"/>
    <x v="2"/>
    <n v="30.09"/>
    <n v="11.79"/>
    <n v="0.15429999999999999"/>
    <n v="0.52780000000000005"/>
    <x v="0"/>
    <n v="742"/>
    <s v="Rejected"/>
    <s v="15-06-2023"/>
    <m/>
    <n v="84"/>
    <n v="24.89"/>
  </r>
  <r>
    <x v="446"/>
    <s v="CUST0273"/>
    <x v="0"/>
    <s v="South"/>
    <s v="Gold Loan"/>
    <x v="0"/>
    <n v="89.43"/>
    <n v="13.85"/>
    <n v="0.70050000000000001"/>
    <n v="3.05"/>
    <x v="3"/>
    <n v="751"/>
    <s v="Under Review"/>
    <s v="07-01-2023"/>
    <m/>
    <n v="36"/>
    <n v="16.61"/>
  </r>
  <r>
    <x v="447"/>
    <s v="CUST0021"/>
    <x v="1"/>
    <s v="Central"/>
    <s v="Auto Loan"/>
    <x v="1"/>
    <n v="33.42"/>
    <n v="10.029999999999999"/>
    <n v="0.27179999999999999"/>
    <n v="0.71060000000000001"/>
    <x v="3"/>
    <n v="739"/>
    <s v="approved"/>
    <s v="10-07-2023"/>
    <s v="14-07-2023"/>
    <n v="60"/>
    <n v="29.94"/>
  </r>
  <r>
    <x v="448"/>
    <s v="CUST0071"/>
    <x v="0"/>
    <s v="North"/>
    <s v="Education Loan"/>
    <x v="1"/>
    <n v="44.95"/>
    <n v="15.64"/>
    <n v="0.48120000000000002"/>
    <n v="0.64890000000000003"/>
    <x v="0"/>
    <n v="694"/>
    <s v="approved"/>
    <s v="11-02-2023"/>
    <s v="15-02-2023"/>
    <n v="180"/>
    <n v="33.950000000000003"/>
  </r>
  <r>
    <x v="449"/>
    <s v="CUST0497"/>
    <x v="1"/>
    <s v="Central"/>
    <s v="Gold Loan"/>
    <x v="2"/>
    <n v="52.13"/>
    <n v="9.81"/>
    <n v="0.99619999999999997"/>
    <n v="0.86029999999999995"/>
    <x v="4"/>
    <n v="686"/>
    <s v="approved"/>
    <s v="27-01-2023"/>
    <s v="31-01-2023"/>
    <n v="84"/>
    <n v="48.87"/>
  </r>
  <r>
    <x v="450"/>
    <s v="CUST0131"/>
    <x v="5"/>
    <s v="North"/>
    <s v="Education Loan"/>
    <x v="1"/>
    <n v="1.72"/>
    <n v="11.9"/>
    <n v="3.0700000000000002E-2"/>
    <n v="3.0300000000000001E-2"/>
    <x v="4"/>
    <n v="775"/>
    <s v="Under Review"/>
    <s v="14-05-2022"/>
    <m/>
    <n v="84"/>
    <n v="0.81"/>
  </r>
  <r>
    <x v="451"/>
    <s v="CUST0360"/>
    <x v="8"/>
    <s v="West"/>
    <s v="Education Loan"/>
    <x v="1"/>
    <n v="95.18"/>
    <n v="14.62"/>
    <n v="0.93740000000000001"/>
    <n v="3.2818000000000001"/>
    <x v="3"/>
    <n v="550"/>
    <s v="Rejected"/>
    <s v="19-01-2022"/>
    <m/>
    <n v="36"/>
    <n v="19.87"/>
  </r>
  <r>
    <x v="452"/>
    <s v="CUST0391"/>
    <x v="9"/>
    <s v="North"/>
    <s v="Gold Loan"/>
    <x v="1"/>
    <n v="86.77"/>
    <n v="11.59"/>
    <n v="0.9738"/>
    <n v="2.8650000000000002"/>
    <x v="0"/>
    <n v="761"/>
    <s v="Rejected"/>
    <s v="24-12-2022"/>
    <m/>
    <n v="36"/>
    <n v="77.73"/>
  </r>
  <r>
    <x v="453"/>
    <s v="CUST0415"/>
    <x v="1"/>
    <s v="East"/>
    <s v="Home Loan"/>
    <x v="1"/>
    <n v="3.97"/>
    <n v="11.94"/>
    <n v="4.2099999999999999E-2"/>
    <n v="8.8200000000000001E-2"/>
    <x v="2"/>
    <n v="704"/>
    <s v="Under Review"/>
    <s v="28-02-2022"/>
    <m/>
    <n v="60"/>
    <n v="3.04"/>
  </r>
  <r>
    <x v="454"/>
    <s v="CUST0018"/>
    <x v="1"/>
    <s v="West"/>
    <s v="Home Loan"/>
    <x v="2"/>
    <n v="38.33"/>
    <n v="13.28"/>
    <n v="0.28260000000000002"/>
    <n v="3.4285999999999999"/>
    <x v="4"/>
    <n v="810"/>
    <s v="Rejected"/>
    <s v="08-07-2022"/>
    <m/>
    <n v="12"/>
    <n v="17.510000000000002"/>
  </r>
  <r>
    <x v="455"/>
    <s v="CUST0238"/>
    <x v="2"/>
    <s v="Central"/>
    <s v="Education Loan"/>
    <x v="1"/>
    <n v="85.83"/>
    <n v="7.51"/>
    <n v="1.0423"/>
    <n v="1.7202999999999999"/>
    <x v="3"/>
    <n v="580"/>
    <s v="Under Review"/>
    <s v="19-01-2024"/>
    <m/>
    <n v="60"/>
    <n v="78.39"/>
  </r>
  <r>
    <x v="456"/>
    <s v="CUST0253"/>
    <x v="4"/>
    <s v="South"/>
    <s v="Personal Loan"/>
    <x v="1"/>
    <n v="51.96"/>
    <n v="9.07"/>
    <n v="0.77359999999999995"/>
    <n v="2.3754"/>
    <x v="0"/>
    <n v="858"/>
    <s v="Under Review"/>
    <s v="04-08-2022"/>
    <m/>
    <n v="24"/>
    <n v="16.23"/>
  </r>
  <r>
    <x v="457"/>
    <s v="CUST0155"/>
    <x v="3"/>
    <s v="West"/>
    <s v="Business Loan"/>
    <x v="2"/>
    <n v="52.47"/>
    <n v="17.22"/>
    <n v="0.86040000000000005"/>
    <n v="1.8764000000000001"/>
    <x v="4"/>
    <n v="576"/>
    <s v="approved"/>
    <s v="07-02-2024"/>
    <s v="18-02-2024"/>
    <n v="36"/>
    <n v="11.72"/>
  </r>
  <r>
    <x v="458"/>
    <s v="CUST0383"/>
    <x v="2"/>
    <s v="North"/>
    <s v="Personal Loan"/>
    <x v="1"/>
    <n v="2.42"/>
    <n v="16.690000000000001"/>
    <n v="2.07E-2"/>
    <n v="4.1599999999999998E-2"/>
    <x v="4"/>
    <n v="683"/>
    <s v="approved"/>
    <s v="11-09-2024"/>
    <s v="19-09-2024"/>
    <n v="120"/>
    <n v="2.0099999999999998"/>
  </r>
  <r>
    <x v="459"/>
    <s v="CUST0498"/>
    <x v="4"/>
    <s v="West"/>
    <s v="Education Loan"/>
    <x v="1"/>
    <n v="45.87"/>
    <n v="12.34"/>
    <n v="0.7419"/>
    <n v="0.51600000000000001"/>
    <x v="4"/>
    <n v="585"/>
    <s v="Under Review"/>
    <s v="17-01-2023"/>
    <m/>
    <n v="240"/>
    <n v="14.54"/>
  </r>
  <r>
    <x v="460"/>
    <s v="CUST0282"/>
    <x v="0"/>
    <s v="North"/>
    <s v="Business Loan"/>
    <x v="0"/>
    <n v="76.56"/>
    <n v="16.100000000000001"/>
    <n v="0.87260000000000004"/>
    <n v="6.95"/>
    <x v="2"/>
    <n v="638"/>
    <s v="Rejected"/>
    <s v="13-07-2022"/>
    <m/>
    <n v="12"/>
    <n v="22.44"/>
  </r>
  <r>
    <x v="461"/>
    <s v="CUST0282"/>
    <x v="7"/>
    <s v="South"/>
    <s v="Auto Loan"/>
    <x v="0"/>
    <n v="45.8"/>
    <n v="17.84"/>
    <n v="0.89280000000000004"/>
    <n v="0.70120000000000005"/>
    <x v="3"/>
    <n v="638"/>
    <s v="approved"/>
    <s v="12-11-2024"/>
    <s v="16-11-2024"/>
    <n v="240"/>
    <n v="10.1"/>
  </r>
  <r>
    <x v="462"/>
    <s v="CUST0102"/>
    <x v="3"/>
    <s v="Central"/>
    <s v="Gold Loan"/>
    <x v="1"/>
    <n v="56.73"/>
    <n v="8.02"/>
    <n v="0.73729999999999996"/>
    <n v="0.47520000000000001"/>
    <x v="3"/>
    <n v="593"/>
    <s v="Rejected "/>
    <s v="23-12-2024"/>
    <m/>
    <n v="240"/>
    <n v="13.71"/>
  </r>
  <r>
    <x v="463"/>
    <s v="CUST0326"/>
    <x v="4"/>
    <s v="South"/>
    <s v="Business Loan"/>
    <x v="1"/>
    <n v="54.54"/>
    <n v="12.16"/>
    <n v="0.43809999999999999"/>
    <n v="4.8498999999999999"/>
    <x v="0"/>
    <n v="763"/>
    <s v="Under Review"/>
    <s v="09-03-2024"/>
    <m/>
    <n v="12"/>
    <n v="47.22"/>
  </r>
  <r>
    <x v="464"/>
    <s v="CUST0240"/>
    <x v="3"/>
    <s v="South"/>
    <s v="Business Loan"/>
    <x v="0"/>
    <n v="1.04"/>
    <n v="13.61"/>
    <n v="1.01E-2"/>
    <n v="4.9700000000000001E-2"/>
    <x v="1"/>
    <n v="579"/>
    <s v="approved"/>
    <s v="15-10-2022"/>
    <s v="18-10-2022"/>
    <n v="24"/>
    <n v="0"/>
  </r>
  <r>
    <x v="465"/>
    <s v="CUST0498"/>
    <x v="6"/>
    <s v="West"/>
    <s v="Personal Loan"/>
    <x v="2"/>
    <n v="42.48"/>
    <n v="10.23"/>
    <n v="0.43569999999999998"/>
    <n v="1.0821000000000001"/>
    <x v="4"/>
    <n v="585"/>
    <s v="Rejected"/>
    <s v="02-04-2024"/>
    <m/>
    <n v="48"/>
    <n v="8.7100000000000009"/>
  </r>
  <r>
    <x v="466"/>
    <s v="CUST0078"/>
    <x v="6"/>
    <s v="West"/>
    <s v="Personal Loan"/>
    <x v="2"/>
    <n v="28.27"/>
    <n v="14.5"/>
    <n v="0.36209999999999998"/>
    <n v="0.3619"/>
    <x v="1"/>
    <n v="848"/>
    <s v="Rejected "/>
    <s v="22-08-2024"/>
    <m/>
    <n v="240"/>
    <n v="0"/>
  </r>
  <r>
    <x v="467"/>
    <s v="CUST0421"/>
    <x v="8"/>
    <s v="Central"/>
    <s v="Business Loan"/>
    <x v="2"/>
    <n v="45.98"/>
    <n v="18.27"/>
    <n v="0.8579"/>
    <n v="0.97370000000000001"/>
    <x v="4"/>
    <n v="684"/>
    <s v="approved"/>
    <s v="21-02-2024"/>
    <s v="06-03-2024"/>
    <n v="84"/>
    <n v="39.43"/>
  </r>
  <r>
    <x v="468"/>
    <s v="CUST0300"/>
    <x v="1"/>
    <s v="West"/>
    <s v="Auto Loan"/>
    <x v="1"/>
    <n v="52.76"/>
    <n v="15.55"/>
    <n v="1.0233000000000001"/>
    <n v="1.0344"/>
    <x v="3"/>
    <n v="890"/>
    <s v="approved"/>
    <s v="04-06-2024"/>
    <s v="11-06-2024"/>
    <n v="84"/>
    <n v="7.82"/>
  </r>
  <r>
    <x v="469"/>
    <s v="CUST0432"/>
    <x v="7"/>
    <s v="East"/>
    <s v="Business Loan"/>
    <x v="2"/>
    <n v="33.549999999999997"/>
    <n v="10.26"/>
    <n v="0.34720000000000001"/>
    <n v="2.9535999999999998"/>
    <x v="1"/>
    <n v="779"/>
    <s v="Rejected "/>
    <s v="21-09-2024"/>
    <m/>
    <n v="12"/>
    <n v="0"/>
  </r>
  <r>
    <x v="470"/>
    <s v="CUST0303"/>
    <x v="2"/>
    <s v="East"/>
    <s v="Home Loan"/>
    <x v="2"/>
    <n v="49.3"/>
    <n v="13.72"/>
    <n v="0.69510000000000005"/>
    <n v="0.75719999999999998"/>
    <x v="1"/>
    <n v="561"/>
    <s v="approved"/>
    <s v="09-08-2022"/>
    <s v="19-08-2022"/>
    <n v="120"/>
    <n v="0"/>
  </r>
  <r>
    <x v="471"/>
    <s v="CUST0051"/>
    <x v="4"/>
    <s v="North"/>
    <s v="Home Loan"/>
    <x v="1"/>
    <n v="36.71"/>
    <n v="17.440000000000001"/>
    <n v="0.4158"/>
    <n v="0.64829999999999999"/>
    <x v="1"/>
    <n v="722"/>
    <s v="Under Review"/>
    <s v="20-06-2024"/>
    <m/>
    <n v="120"/>
    <n v="0"/>
  </r>
  <r>
    <x v="472"/>
    <s v="CUST0268"/>
    <x v="9"/>
    <s v="West"/>
    <s v="Business Loan"/>
    <x v="2"/>
    <n v="77.989999999999995"/>
    <n v="7.78"/>
    <n v="1.0531999999999999"/>
    <n v="6.7763"/>
    <x v="4"/>
    <n v="635"/>
    <s v="approved"/>
    <s v="22-08-2023"/>
    <s v="06-09-2023"/>
    <n v="12"/>
    <n v="35.119999999999997"/>
  </r>
  <r>
    <x v="473"/>
    <s v="CUST0457"/>
    <x v="7"/>
    <s v="East"/>
    <s v="Business Loan"/>
    <x v="0"/>
    <n v="35.89"/>
    <n v="10.54"/>
    <n v="0.60140000000000005"/>
    <n v="0.60589999999999999"/>
    <x v="0"/>
    <n v="731"/>
    <s v="Rejected "/>
    <s v="23-06-2023"/>
    <m/>
    <n v="84"/>
    <n v="27.04"/>
  </r>
  <r>
    <x v="474"/>
    <s v="CUST0443"/>
    <x v="5"/>
    <s v="East"/>
    <s v="Business Loan"/>
    <x v="0"/>
    <n v="75.58"/>
    <n v="9.39"/>
    <n v="0.9446"/>
    <n v="3.4664000000000001"/>
    <x v="4"/>
    <n v="874"/>
    <s v="Under Review"/>
    <s v="12-04-2023"/>
    <m/>
    <n v="24"/>
    <n v="27.89"/>
  </r>
  <r>
    <x v="475"/>
    <s v="CUST0047"/>
    <x v="2"/>
    <s v="East"/>
    <s v="Gold Loan"/>
    <x v="0"/>
    <n v="64.31"/>
    <n v="9.7200000000000006"/>
    <n v="1.1473"/>
    <n v="0.68010000000000004"/>
    <x v="4"/>
    <n v="896"/>
    <s v="Under Review"/>
    <s v="15-06-2024"/>
    <m/>
    <n v="180"/>
    <n v="55.4"/>
  </r>
  <r>
    <x v="476"/>
    <s v="CUST0166"/>
    <x v="9"/>
    <s v="North"/>
    <s v="Personal Loan"/>
    <x v="2"/>
    <n v="31.74"/>
    <n v="14.57"/>
    <n v="0.29970000000000002"/>
    <n v="0.40789999999999998"/>
    <x v="2"/>
    <n v="633"/>
    <s v="Rejected"/>
    <s v="26-03-2024"/>
    <m/>
    <n v="240"/>
    <n v="19.86"/>
  </r>
  <r>
    <x v="477"/>
    <s v="CUST0365"/>
    <x v="4"/>
    <s v="West"/>
    <s v="Auto Loan"/>
    <x v="1"/>
    <n v="71.87"/>
    <n v="11.86"/>
    <n v="1.3525"/>
    <n v="3.3784999999999998"/>
    <x v="4"/>
    <n v="610"/>
    <s v="approved"/>
    <s v="18-06-2022"/>
    <s v="24-06-2022"/>
    <n v="24"/>
    <n v="68.239999999999995"/>
  </r>
  <r>
    <x v="478"/>
    <s v="CUST0281"/>
    <x v="1"/>
    <s v="East"/>
    <s v="Home Loan"/>
    <x v="0"/>
    <n v="23.22"/>
    <n v="9.91"/>
    <n v="0.4209"/>
    <n v="0.2482"/>
    <x v="3"/>
    <n v="601"/>
    <s v="Rejected"/>
    <s v="26-01-2022"/>
    <m/>
    <n v="180"/>
    <n v="8.18"/>
  </r>
  <r>
    <x v="479"/>
    <s v="CUST0248"/>
    <x v="0"/>
    <s v="West"/>
    <s v="Gold Loan"/>
    <x v="2"/>
    <n v="99.84"/>
    <n v="9.5500000000000007"/>
    <n v="1.2758"/>
    <n v="1.2946"/>
    <x v="2"/>
    <n v="669"/>
    <s v="approved"/>
    <s v="20-06-2023"/>
    <s v="02-07-2023"/>
    <n v="120"/>
    <n v="77.599999999999994"/>
  </r>
  <r>
    <x v="480"/>
    <s v="CUST0221"/>
    <x v="3"/>
    <s v="East"/>
    <s v="Personal Loan"/>
    <x v="0"/>
    <n v="54.5"/>
    <n v="15.13"/>
    <n v="0.53549999999999998"/>
    <n v="1.5204"/>
    <x v="2"/>
    <n v="811"/>
    <s v="approved"/>
    <s v="21-09-2022"/>
    <s v="23-09-2022"/>
    <n v="48"/>
    <n v="50.9"/>
  </r>
  <r>
    <x v="481"/>
    <s v="CUST0244"/>
    <x v="5"/>
    <s v="East"/>
    <s v="Home Loan"/>
    <x v="2"/>
    <n v="23.55"/>
    <n v="15.22"/>
    <n v="0.4627"/>
    <n v="0.65800000000000003"/>
    <x v="0"/>
    <n v="556"/>
    <s v="Under Review"/>
    <s v="19-04-2022"/>
    <m/>
    <n v="48"/>
    <n v="11.57"/>
  </r>
  <r>
    <x v="482"/>
    <s v="CUST0034"/>
    <x v="1"/>
    <s v="North"/>
    <s v="Gold Loan"/>
    <x v="0"/>
    <n v="56.34"/>
    <n v="11.32"/>
    <n v="1.0148999999999999"/>
    <n v="1.853"/>
    <x v="1"/>
    <n v="636"/>
    <s v="Rejected "/>
    <s v="27-12-2023"/>
    <m/>
    <n v="36"/>
    <n v="0"/>
  </r>
  <r>
    <x v="483"/>
    <s v="CUST0292"/>
    <x v="7"/>
    <s v="North"/>
    <s v="Business Loan"/>
    <x v="2"/>
    <n v="49.59"/>
    <n v="17.87"/>
    <n v="0.98150000000000004"/>
    <n v="1.4533"/>
    <x v="0"/>
    <n v="883"/>
    <s v="Under Review"/>
    <s v="16-09-2023"/>
    <m/>
    <n v="48"/>
    <n v="18.89"/>
  </r>
  <r>
    <x v="484"/>
    <s v="CUST0485"/>
    <x v="2"/>
    <s v="South"/>
    <s v="Gold Loan"/>
    <x v="2"/>
    <n v="59.1"/>
    <n v="18.18"/>
    <n v="0.34250000000000003"/>
    <n v="1.2484"/>
    <x v="2"/>
    <n v="778"/>
    <s v="approved"/>
    <s v="26-05-2022"/>
    <s v="05-06-2022"/>
    <n v="84"/>
    <n v="9.11"/>
  </r>
  <r>
    <x v="485"/>
    <s v="CUST0100"/>
    <x v="6"/>
    <s v="Central"/>
    <s v="Personal Loan"/>
    <x v="1"/>
    <n v="3.92"/>
    <n v="15.52"/>
    <n v="3.9100000000000003E-2"/>
    <n v="0.191"/>
    <x v="0"/>
    <n v="686"/>
    <s v="approved"/>
    <s v="04-03-2024"/>
    <s v="17-03-2024"/>
    <n v="24"/>
    <n v="1.75"/>
  </r>
  <r>
    <x v="486"/>
    <s v="CUST0176"/>
    <x v="1"/>
    <s v="North"/>
    <s v="Auto Loan"/>
    <x v="0"/>
    <n v="18.559999999999999"/>
    <n v="10.27"/>
    <n v="0.1181"/>
    <n v="0.39679999999999999"/>
    <x v="0"/>
    <n v="828"/>
    <s v="Rejected"/>
    <s v="10-04-2023"/>
    <m/>
    <n v="60"/>
    <n v="7.4"/>
  </r>
  <r>
    <x v="487"/>
    <s v="CUST0232"/>
    <x v="8"/>
    <s v="Central"/>
    <s v="Auto Loan"/>
    <x v="1"/>
    <n v="88.05"/>
    <n v="13.63"/>
    <n v="1.3419000000000001"/>
    <n v="4.2122000000000002"/>
    <x v="5"/>
    <n v="738"/>
    <s v="approved"/>
    <s v="19-12-2024"/>
    <s v="20-12-2024"/>
    <n v="24"/>
    <n v="9.15"/>
  </r>
  <r>
    <x v="488"/>
    <s v="CUST0464"/>
    <x v="4"/>
    <s v="Central"/>
    <s v="Auto Loan"/>
    <x v="1"/>
    <n v="95.62"/>
    <n v="14.33"/>
    <n v="0.73880000000000001"/>
    <n v="2.6288"/>
    <x v="4"/>
    <n v="843"/>
    <s v="approved"/>
    <s v="13-11-2022"/>
    <s v="23-11-2022"/>
    <n v="48"/>
    <n v="39.97"/>
  </r>
  <r>
    <x v="489"/>
    <s v="CUST0434"/>
    <x v="1"/>
    <s v="Central"/>
    <s v="Personal Loan"/>
    <x v="0"/>
    <n v="4"/>
    <n v="13.41"/>
    <n v="7.7499999999999999E-2"/>
    <n v="0.19089999999999999"/>
    <x v="4"/>
    <n v="624"/>
    <s v="Under Review"/>
    <s v="09-08-2022"/>
    <m/>
    <n v="24"/>
    <n v="1.59"/>
  </r>
  <r>
    <x v="490"/>
    <s v="CUST0461"/>
    <x v="8"/>
    <s v="West"/>
    <s v="Personal Loan"/>
    <x v="2"/>
    <n v="16.37"/>
    <n v="11.21"/>
    <n v="0.19350000000000001"/>
    <n v="0.17130000000000001"/>
    <x v="0"/>
    <n v="609"/>
    <s v="approved"/>
    <s v="27-08-2022"/>
    <s v="07-09-2022"/>
    <n v="240"/>
    <n v="9.35"/>
  </r>
  <r>
    <x v="491"/>
    <s v="CUST0123"/>
    <x v="0"/>
    <s v="South"/>
    <s v="Education Loan"/>
    <x v="1"/>
    <n v="36.47"/>
    <n v="17.63"/>
    <n v="0.626"/>
    <n v="1.8142"/>
    <x v="2"/>
    <n v="882"/>
    <s v="approved"/>
    <s v="19-10-2023"/>
    <s v="03-11-2023"/>
    <n v="24"/>
    <n v="19.989999999999998"/>
  </r>
  <r>
    <x v="492"/>
    <s v="CUST0202"/>
    <x v="5"/>
    <s v="South"/>
    <s v="Auto Loan"/>
    <x v="0"/>
    <n v="14.41"/>
    <n v="10.72"/>
    <n v="0.2074"/>
    <n v="0.19620000000000001"/>
    <x v="0"/>
    <n v="582"/>
    <s v="approved"/>
    <s v="18-06-2022"/>
    <s v="26-06-2022"/>
    <n v="120"/>
    <n v="1.73"/>
  </r>
  <r>
    <x v="493"/>
    <s v="CUST0313"/>
    <x v="2"/>
    <s v="East"/>
    <s v="Education Loan"/>
    <x v="0"/>
    <n v="77.31"/>
    <n v="13.3"/>
    <n v="0.43480000000000002"/>
    <n v="3.6863999999999999"/>
    <x v="5"/>
    <n v="556"/>
    <s v="approved"/>
    <s v="22-12-2022"/>
    <s v="02-01-2023"/>
    <n v="24"/>
    <n v="28.34"/>
  </r>
  <r>
    <x v="494"/>
    <s v="CUST0495"/>
    <x v="7"/>
    <s v="West"/>
    <s v="Personal Loan"/>
    <x v="0"/>
    <n v="96.45"/>
    <n v="16.579999999999998"/>
    <n v="1.7463"/>
    <n v="1.3839999999999999"/>
    <x v="2"/>
    <n v="652"/>
    <s v="Rejected"/>
    <s v="07-11-2024"/>
    <m/>
    <n v="240"/>
    <n v="40.049999999999997"/>
  </r>
  <r>
    <x v="495"/>
    <s v="CUST0051"/>
    <x v="0"/>
    <s v="South"/>
    <s v="Personal Loan"/>
    <x v="2"/>
    <n v="32.71"/>
    <n v="12.95"/>
    <n v="0.44379999999999997"/>
    <n v="2.9207999999999998"/>
    <x v="1"/>
    <n v="722"/>
    <s v="approved"/>
    <s v="26-02-2023"/>
    <s v="13-03-2023"/>
    <n v="12"/>
    <n v="0"/>
  </r>
  <r>
    <x v="496"/>
    <s v="CUST0003"/>
    <x v="6"/>
    <s v="East"/>
    <s v="Personal Loan"/>
    <x v="0"/>
    <n v="82.83"/>
    <n v="16.72"/>
    <n v="0.4698"/>
    <n v="2.9416000000000002"/>
    <x v="2"/>
    <n v="835"/>
    <s v="Rejected"/>
    <s v="13-06-2023"/>
    <m/>
    <n v="36"/>
    <n v="70.38"/>
  </r>
  <r>
    <x v="497"/>
    <s v="CUST0443"/>
    <x v="7"/>
    <s v="South"/>
    <s v="Business Loan"/>
    <x v="2"/>
    <m/>
    <n v="7.61"/>
    <n v="1.5871"/>
    <n v="1.0909"/>
    <x v="4"/>
    <n v="874"/>
    <s v="Rejected"/>
    <s v="26-09-2024"/>
    <m/>
    <n v="120"/>
    <n v="28.85"/>
  </r>
  <r>
    <x v="498"/>
    <s v="CUST0022"/>
    <x v="0"/>
    <s v="South"/>
    <s v="Business Loan"/>
    <x v="2"/>
    <n v="23.07"/>
    <n v="8.77"/>
    <n v="0.42759999999999998"/>
    <n v="0.23080000000000001"/>
    <x v="1"/>
    <n v="618"/>
    <s v="Rejected"/>
    <s v="02-11-2023"/>
    <m/>
    <n v="180"/>
    <n v="0"/>
  </r>
  <r>
    <x v="499"/>
    <s v="CUST0490"/>
    <x v="2"/>
    <s v="East"/>
    <s v="Gold Loan"/>
    <x v="0"/>
    <n v="29.19"/>
    <n v="8.69"/>
    <n v="0.19819999999999999"/>
    <n v="0.72209999999999996"/>
    <x v="1"/>
    <n v="849"/>
    <s v="approved"/>
    <s v="16-10-2024"/>
    <s v="20-10-2024"/>
    <n v="48"/>
    <n v="0"/>
  </r>
  <r>
    <x v="500"/>
    <s v="CUST0241"/>
    <x v="0"/>
    <s v="North"/>
    <s v="Home Loan"/>
    <x v="1"/>
    <n v="4.7699999999999996"/>
    <n v="8.42"/>
    <n v="7.3499999999999996E-2"/>
    <n v="0.21659999999999999"/>
    <x v="3"/>
    <n v="555"/>
    <s v="approved"/>
    <s v="30-01-2024"/>
    <s v="07-02-2024"/>
    <n v="24"/>
    <n v="3.47"/>
  </r>
  <r>
    <x v="501"/>
    <s v="CUST0340"/>
    <x v="5"/>
    <s v="South"/>
    <s v="Personal Loan"/>
    <x v="2"/>
    <n v="32.47"/>
    <n v="17.93"/>
    <n v="0.3286"/>
    <n v="0.82330000000000003"/>
    <x v="3"/>
    <n v="604"/>
    <s v="Under Review"/>
    <s v="04-08-2024"/>
    <m/>
    <n v="60"/>
    <n v="8.7799999999999994"/>
  </r>
  <r>
    <x v="502"/>
    <s v="CUST0079"/>
    <x v="7"/>
    <s v="Central"/>
    <s v="Home Loan"/>
    <x v="1"/>
    <n v="19.21"/>
    <n v="14.74"/>
    <n v="0.2225"/>
    <n v="0.26540000000000002"/>
    <x v="1"/>
    <n v="726"/>
    <s v="Rejected"/>
    <s v="18-12-2024"/>
    <m/>
    <n v="180"/>
    <n v="0"/>
  </r>
  <r>
    <x v="503"/>
    <s v="CUST0281"/>
    <x v="3"/>
    <s v="North"/>
    <s v="Home Loan"/>
    <x v="2"/>
    <n v="7.45"/>
    <n v="7.69"/>
    <n v="0.1178"/>
    <n v="0.115"/>
    <x v="4"/>
    <n v="601"/>
    <s v="approved"/>
    <s v="21-10-2022"/>
    <s v="05-11-2022"/>
    <n v="84"/>
    <n v="1.4"/>
  </r>
  <r>
    <x v="504"/>
    <s v="CUST0289"/>
    <x v="9"/>
    <s v="West"/>
    <s v="Gold Loan"/>
    <x v="1"/>
    <n v="85.84"/>
    <n v="7.89"/>
    <n v="1.1316999999999999"/>
    <n v="7.4626999999999999"/>
    <x v="0"/>
    <n v="899"/>
    <s v="approved"/>
    <s v="01-03-2024"/>
    <s v="06-03-2024"/>
    <n v="12"/>
    <n v="58.61"/>
  </r>
  <r>
    <x v="505"/>
    <s v="CUST0122"/>
    <x v="0"/>
    <s v="Central"/>
    <s v="Auto Loan"/>
    <x v="0"/>
    <n v="98.03"/>
    <n v="12.77"/>
    <n v="1.8115000000000001"/>
    <n v="1.2255"/>
    <x v="2"/>
    <n v="780"/>
    <s v="Under Review"/>
    <s v="04-04-2023"/>
    <m/>
    <n v="180"/>
    <n v="21.84"/>
  </r>
  <r>
    <x v="506"/>
    <s v="CUST0496"/>
    <x v="2"/>
    <s v="East"/>
    <s v="Personal Loan"/>
    <x v="0"/>
    <n v="74.260000000000005"/>
    <n v="10.8"/>
    <n v="0.41870000000000002"/>
    <n v="1.0145"/>
    <x v="2"/>
    <n v="602"/>
    <s v="Rejected"/>
    <s v="03-04-2024"/>
    <m/>
    <n v="120"/>
    <n v="15.32"/>
  </r>
  <r>
    <x v="507"/>
    <s v="CUST0208"/>
    <x v="2"/>
    <s v="West"/>
    <s v="Education Loan"/>
    <x v="2"/>
    <n v="45.78"/>
    <n v="12.6"/>
    <n v="0.46089999999999998"/>
    <n v="0.67279999999999995"/>
    <x v="3"/>
    <n v="828"/>
    <s v="Rejected "/>
    <s v="21-12-2024"/>
    <m/>
    <n v="120"/>
    <n v="12.59"/>
  </r>
  <r>
    <x v="508"/>
    <s v="CUST0100"/>
    <x v="4"/>
    <s v="East"/>
    <s v="Education Loan"/>
    <x v="2"/>
    <n v="86.38"/>
    <n v="11.62"/>
    <n v="0.82950000000000002"/>
    <n v="1.2203999999999999"/>
    <x v="3"/>
    <n v="686"/>
    <s v="approved"/>
    <s v="11-08-2022"/>
    <s v="20-08-2022"/>
    <n v="120"/>
    <n v="56.53"/>
  </r>
  <r>
    <x v="509"/>
    <s v="CUST0397"/>
    <x v="4"/>
    <s v="West"/>
    <s v="Home Loan"/>
    <x v="1"/>
    <n v="22.5"/>
    <n v="9.2200000000000006"/>
    <n v="0.2422"/>
    <n v="0.2056"/>
    <x v="0"/>
    <n v="686"/>
    <s v="Rejected"/>
    <s v="26-06-2024"/>
    <m/>
    <n v="240"/>
    <n v="2.71"/>
  </r>
  <r>
    <x v="510"/>
    <s v="CUST0089"/>
    <x v="7"/>
    <s v="Central"/>
    <s v="Personal Loan"/>
    <x v="2"/>
    <n v="40.79"/>
    <n v="9.68"/>
    <n v="0.4556"/>
    <n v="0.4304"/>
    <x v="3"/>
    <n v="782"/>
    <s v="Rejected "/>
    <s v="25-09-2022"/>
    <m/>
    <n v="180"/>
    <n v="30.52"/>
  </r>
  <r>
    <x v="511"/>
    <s v="CUST0391"/>
    <x v="4"/>
    <s v="Central"/>
    <s v="Business Loan"/>
    <x v="2"/>
    <n v="87.72"/>
    <n v="16.16"/>
    <n v="0.5514"/>
    <n v="7.9656000000000002"/>
    <x v="1"/>
    <n v="761"/>
    <s v="Under Review"/>
    <s v="04-07-2022"/>
    <m/>
    <n v="12"/>
    <n v="0"/>
  </r>
  <r>
    <x v="512"/>
    <s v="CUST0104"/>
    <x v="1"/>
    <s v="South"/>
    <s v="Auto Loan"/>
    <x v="1"/>
    <n v="36.93"/>
    <n v="13.92"/>
    <n v="0.64349999999999996"/>
    <n v="0.48980000000000001"/>
    <x v="4"/>
    <n v="654"/>
    <s v="Rejected "/>
    <s v="25-12-2022"/>
    <m/>
    <n v="180"/>
    <n v="12.79"/>
  </r>
  <r>
    <x v="513"/>
    <s v="CUST0462"/>
    <x v="1"/>
    <s v="South"/>
    <s v="Education Loan"/>
    <x v="1"/>
    <n v="53.7"/>
    <n v="9.24"/>
    <n v="0.71340000000000003"/>
    <n v="0.5524"/>
    <x v="4"/>
    <n v="845"/>
    <s v="Rejected "/>
    <s v="26-05-2023"/>
    <m/>
    <n v="180"/>
    <n v="49.93"/>
  </r>
  <r>
    <x v="514"/>
    <s v="CUST0228"/>
    <x v="8"/>
    <s v="North"/>
    <s v="Personal Loan"/>
    <x v="0"/>
    <n v="47.81"/>
    <n v="15.94"/>
    <n v="0.65939999999999999"/>
    <n v="0.94799999999999995"/>
    <x v="0"/>
    <n v="798"/>
    <s v="approved"/>
    <s v="08-01-2023"/>
    <s v="16-01-2023"/>
    <n v="84"/>
    <n v="41.11"/>
  </r>
  <r>
    <x v="515"/>
    <s v="CUST0291"/>
    <x v="3"/>
    <s v="East"/>
    <s v="Home Loan"/>
    <x v="0"/>
    <n v="7.82"/>
    <n v="10.8"/>
    <n v="8.5300000000000001E-2"/>
    <n v="0.25530000000000003"/>
    <x v="1"/>
    <n v="741"/>
    <s v="Rejected "/>
    <s v="08-02-2023"/>
    <m/>
    <n v="36"/>
    <n v="0"/>
  </r>
  <r>
    <x v="516"/>
    <s v="CUST0365"/>
    <x v="8"/>
    <s v="East"/>
    <s v="Gold Loan"/>
    <x v="0"/>
    <n v="2.58"/>
    <n v="12.1"/>
    <n v="1.9400000000000001E-2"/>
    <n v="5.7500000000000002E-2"/>
    <x v="3"/>
    <n v="610"/>
    <s v="approved"/>
    <s v="28-07-2023"/>
    <s v="06-08-2023"/>
    <n v="60"/>
    <n v="2.2400000000000002"/>
  </r>
  <r>
    <x v="517"/>
    <s v="CUST0086"/>
    <x v="9"/>
    <s v="South"/>
    <s v="Business Loan"/>
    <x v="0"/>
    <n v="27.05"/>
    <n v="11.21"/>
    <n v="0.246"/>
    <n v="0.311"/>
    <x v="1"/>
    <n v="787"/>
    <s v="Under Review"/>
    <s v="06-03-2022"/>
    <m/>
    <n v="180"/>
    <n v="0"/>
  </r>
  <r>
    <x v="518"/>
    <s v="CUST0320"/>
    <x v="9"/>
    <s v="Central"/>
    <s v="Home Loan"/>
    <x v="0"/>
    <n v="38.69"/>
    <n v="11.68"/>
    <n v="0.21429999999999999"/>
    <n v="0.85440000000000005"/>
    <x v="0"/>
    <n v="680"/>
    <s v="Under Review"/>
    <s v="22-01-2024"/>
    <m/>
    <n v="60"/>
    <n v="30.28"/>
  </r>
  <r>
    <x v="519"/>
    <s v="CUST0209"/>
    <x v="3"/>
    <s v="South"/>
    <s v="Auto Loan"/>
    <x v="2"/>
    <n v="26.9"/>
    <n v="10.6"/>
    <n v="0.1681"/>
    <n v="0.29899999999999999"/>
    <x v="1"/>
    <n v="896"/>
    <s v="Rejected "/>
    <s v="15-10-2023"/>
    <m/>
    <n v="180"/>
    <n v="0"/>
  </r>
  <r>
    <x v="520"/>
    <s v="CUST0012"/>
    <x v="1"/>
    <s v="North"/>
    <s v="Personal Loan"/>
    <x v="1"/>
    <n v="18.53"/>
    <n v="13.79"/>
    <n v="0.1585"/>
    <n v="0.88780000000000003"/>
    <x v="1"/>
    <n v="566"/>
    <s v="approved"/>
    <s v="28-01-2022"/>
    <s v="09-02-2022"/>
    <n v="24"/>
    <n v="0"/>
  </r>
  <r>
    <x v="521"/>
    <s v="CUST0317"/>
    <x v="8"/>
    <s v="South"/>
    <s v="Gold Loan"/>
    <x v="2"/>
    <n v="96.6"/>
    <n v="14.44"/>
    <n v="0.96250000000000002"/>
    <n v="4.6581000000000001"/>
    <x v="2"/>
    <n v="596"/>
    <s v="approved"/>
    <s v="26-04-2022"/>
    <s v="08-05-2022"/>
    <n v="24"/>
    <n v="21.05"/>
  </r>
  <r>
    <x v="522"/>
    <s v="CUST0096"/>
    <x v="8"/>
    <s v="North"/>
    <s v="Home Loan"/>
    <x v="0"/>
    <n v="79.37"/>
    <n v="8.0500000000000007"/>
    <n v="0.4914"/>
    <n v="1.2391000000000001"/>
    <x v="2"/>
    <n v="754"/>
    <s v="Rejected"/>
    <s v="01-09-2024"/>
    <m/>
    <n v="84"/>
    <n v="63.09"/>
  </r>
  <r>
    <x v="523"/>
    <s v="CUST0362"/>
    <x v="1"/>
    <s v="West"/>
    <s v="Auto Loan"/>
    <x v="2"/>
    <n v="67.94"/>
    <n v="8.17"/>
    <n v="0.5282"/>
    <n v="5.9153000000000002"/>
    <x v="1"/>
    <n v="552"/>
    <s v="Rejected"/>
    <s v="09-02-2023"/>
    <m/>
    <n v="12"/>
    <n v="0"/>
  </r>
  <r>
    <x v="524"/>
    <s v="CUST0295"/>
    <x v="6"/>
    <s v="North"/>
    <s v="Business Loan"/>
    <x v="1"/>
    <n v="19.63"/>
    <n v="15.82"/>
    <n v="0.16520000000000001"/>
    <n v="0.3266"/>
    <x v="2"/>
    <n v="836"/>
    <s v="Under Review"/>
    <s v="24-04-2024"/>
    <m/>
    <n v="120"/>
    <n v="10.42"/>
  </r>
  <r>
    <x v="525"/>
    <s v="CUST0423"/>
    <x v="3"/>
    <s v="South"/>
    <s v="Gold Loan"/>
    <x v="1"/>
    <n v="65.83"/>
    <n v="10.27"/>
    <n v="1.0740000000000001"/>
    <n v="3.0459000000000001"/>
    <x v="1"/>
    <n v="885"/>
    <s v="approved"/>
    <s v="08-10-2024"/>
    <s v="14-10-2024"/>
    <n v="24"/>
    <n v="0"/>
  </r>
  <r>
    <x v="526"/>
    <s v="CUST0387"/>
    <x v="2"/>
    <s v="North"/>
    <s v="Business Loan"/>
    <x v="2"/>
    <n v="45.15"/>
    <n v="14.92"/>
    <n v="0.44140000000000001"/>
    <n v="0.86919999999999997"/>
    <x v="2"/>
    <n v="897"/>
    <s v="approved"/>
    <s v="22-06-2023"/>
    <s v="04-07-2023"/>
    <n v="84"/>
    <n v="36.74"/>
  </r>
  <r>
    <x v="527"/>
    <s v="CUST0246"/>
    <x v="3"/>
    <s v="West"/>
    <s v="Auto Loan"/>
    <x v="0"/>
    <n v="32.03"/>
    <n v="9.59"/>
    <n v="0.44230000000000003"/>
    <n v="2.8098000000000001"/>
    <x v="4"/>
    <n v="759"/>
    <s v="approved"/>
    <s v="03-08-2024"/>
    <s v="09-08-2024"/>
    <n v="12"/>
    <n v="28.34"/>
  </r>
  <r>
    <x v="528"/>
    <s v="CUST0238"/>
    <x v="0"/>
    <s v="West"/>
    <s v="Personal Loan"/>
    <x v="1"/>
    <m/>
    <n v="17.95"/>
    <n v="1.3403"/>
    <n v="1.5542"/>
    <x v="0"/>
    <n v="580"/>
    <s v="Rejected "/>
    <s v="02-11-2022"/>
    <m/>
    <n v="84"/>
    <n v="32.549999999999997"/>
  </r>
  <r>
    <x v="529"/>
    <s v="CUST0339"/>
    <x v="1"/>
    <s v="South"/>
    <s v="Gold Loan"/>
    <x v="1"/>
    <n v="22.48"/>
    <m/>
    <n v="0.2717"/>
    <m/>
    <x v="4"/>
    <n v="651"/>
    <s v="approved"/>
    <s v="15-10-2024"/>
    <s v="22-10-2024"/>
    <n v="60"/>
    <n v="5.27"/>
  </r>
  <r>
    <x v="530"/>
    <s v="CUST0143"/>
    <x v="6"/>
    <s v="South"/>
    <s v="Education Loan"/>
    <x v="2"/>
    <n v="72.650000000000006"/>
    <n v="17.920000000000002"/>
    <n v="0.53739999999999999"/>
    <n v="6.6577999999999999"/>
    <x v="4"/>
    <n v="878"/>
    <s v="approved"/>
    <s v="18-05-2022"/>
    <s v="24-05-2022"/>
    <n v="12"/>
    <n v="50.86"/>
  </r>
  <r>
    <x v="531"/>
    <s v="CUST0266"/>
    <x v="0"/>
    <s v="South"/>
    <s v="Education Loan"/>
    <x v="0"/>
    <n v="2.2799999999999998"/>
    <n v="9.24"/>
    <n v="3.3000000000000002E-2"/>
    <n v="2.92E-2"/>
    <x v="2"/>
    <n v="890"/>
    <s v="approved"/>
    <s v="23-09-2022"/>
    <s v="02-10-2022"/>
    <n v="120"/>
    <n v="0.77"/>
  </r>
  <r>
    <x v="532"/>
    <s v="CUST0443"/>
    <x v="1"/>
    <s v="East"/>
    <s v="Gold Loan"/>
    <x v="0"/>
    <n v="7.25"/>
    <n v="12.09"/>
    <n v="5.8999999999999997E-2"/>
    <n v="0.1283"/>
    <x v="3"/>
    <n v="874"/>
    <s v="Under Review"/>
    <s v="02-09-2024"/>
    <m/>
    <n v="84"/>
    <n v="5.57"/>
  </r>
  <r>
    <x v="533"/>
    <s v="CUST0170"/>
    <x v="6"/>
    <s v="South"/>
    <s v="Auto Loan"/>
    <x v="2"/>
    <n v="57.66"/>
    <n v="15.29"/>
    <n v="0.81540000000000001"/>
    <n v="1.6132"/>
    <x v="0"/>
    <n v="860"/>
    <s v="approved"/>
    <s v="20-08-2024"/>
    <s v="04-09-2024"/>
    <n v="48"/>
    <n v="6.72"/>
  </r>
  <r>
    <x v="534"/>
    <s v="CUST0385"/>
    <x v="1"/>
    <s v="Central"/>
    <s v="Auto Loan"/>
    <x v="1"/>
    <n v="53.39"/>
    <n v="17.399999999999999"/>
    <n v="1.0255000000000001"/>
    <n v="1.3384"/>
    <x v="1"/>
    <n v="624"/>
    <s v="approved"/>
    <s v="08-03-2024"/>
    <s v="21-03-2024"/>
    <n v="60"/>
    <n v="0"/>
  </r>
  <r>
    <x v="535"/>
    <s v="CUST0365"/>
    <x v="1"/>
    <s v="East"/>
    <s v="Home Loan"/>
    <x v="0"/>
    <n v="25.41"/>
    <n v="11.1"/>
    <n v="0.44140000000000001"/>
    <n v="0.29039999999999999"/>
    <x v="2"/>
    <n v="610"/>
    <s v="Rejected"/>
    <s v="13-07-2023"/>
    <m/>
    <n v="180"/>
    <n v="23.2"/>
  </r>
  <r>
    <x v="536"/>
    <s v="CUST0453"/>
    <x v="5"/>
    <s v="South"/>
    <s v="Business Loan"/>
    <x v="1"/>
    <n v="95.81"/>
    <n v="8.82"/>
    <n v="1.5330999999999999"/>
    <n v="2.3761000000000001"/>
    <x v="2"/>
    <n v="808"/>
    <s v="Under Review"/>
    <s v="24-05-2023"/>
    <m/>
    <n v="48"/>
    <n v="73.98"/>
  </r>
  <r>
    <x v="537"/>
    <s v="CUST0006"/>
    <x v="7"/>
    <s v="East"/>
    <s v="Personal Loan"/>
    <x v="1"/>
    <n v="30.31"/>
    <n v="14.58"/>
    <n v="0.34320000000000001"/>
    <n v="0.57779999999999998"/>
    <x v="0"/>
    <n v="747"/>
    <s v="Rejected"/>
    <s v="03-07-2024"/>
    <m/>
    <n v="84"/>
    <n v="19.16"/>
  </r>
  <r>
    <x v="538"/>
    <s v="CUST0389"/>
    <x v="3"/>
    <s v="North"/>
    <s v="Auto Loan"/>
    <x v="0"/>
    <n v="28.32"/>
    <n v="12.49"/>
    <n v="0.21079999999999999"/>
    <n v="0.94730000000000003"/>
    <x v="4"/>
    <n v="637"/>
    <s v="approved"/>
    <s v="11-09-2022"/>
    <s v="12-09-2022"/>
    <n v="36"/>
    <n v="23.72"/>
  </r>
  <r>
    <x v="539"/>
    <s v="CUST0162"/>
    <x v="2"/>
    <s v="Central"/>
    <s v="Home Loan"/>
    <x v="2"/>
    <n v="43.99"/>
    <n v="9.4600000000000009"/>
    <n v="0.62450000000000006"/>
    <n v="3.8563999999999998"/>
    <x v="4"/>
    <n v="601"/>
    <s v="Under Review"/>
    <s v="22-03-2022"/>
    <m/>
    <n v="12"/>
    <n v="37.43"/>
  </r>
  <r>
    <x v="540"/>
    <s v="CUST0068"/>
    <x v="0"/>
    <s v="North"/>
    <s v="Home Loan"/>
    <x v="1"/>
    <n v="16.010000000000002"/>
    <n v="17.84"/>
    <n v="0.13650000000000001"/>
    <n v="0.33500000000000002"/>
    <x v="4"/>
    <n v="617"/>
    <s v="Under Review"/>
    <s v="16-06-2022"/>
    <m/>
    <n v="84"/>
    <n v="7.22"/>
  </r>
  <r>
    <x v="541"/>
    <s v="CUST0280"/>
    <x v="9"/>
    <s v="Central"/>
    <s v="Education Loan"/>
    <x v="2"/>
    <n v="79.180000000000007"/>
    <n v="13.53"/>
    <n v="0.50219999999999998"/>
    <n v="2.1450999999999998"/>
    <x v="0"/>
    <n v="556"/>
    <s v="Rejected"/>
    <s v="25-08-2022"/>
    <m/>
    <n v="48"/>
    <n v="59.25"/>
  </r>
  <r>
    <x v="542"/>
    <s v="CUST0029"/>
    <x v="5"/>
    <s v="North"/>
    <s v="Home Loan"/>
    <x v="2"/>
    <n v="84.45"/>
    <n v="7.97"/>
    <n v="0.69969999999999999"/>
    <n v="2.0605000000000002"/>
    <x v="3"/>
    <n v="564"/>
    <s v="Rejected"/>
    <s v="22-10-2024"/>
    <m/>
    <n v="48"/>
    <n v="31.38"/>
  </r>
  <r>
    <x v="543"/>
    <s v="CUST0203"/>
    <x v="9"/>
    <s v="Central"/>
    <s v="Auto Loan"/>
    <x v="0"/>
    <m/>
    <n v="12.06"/>
    <n v="0.02"/>
    <n v="8.7800000000000003E-2"/>
    <x v="2"/>
    <n v="604"/>
    <s v="approved"/>
    <s v="04-03-2023"/>
    <s v="08-03-2023"/>
    <n v="48"/>
    <n v="1.98"/>
  </r>
  <r>
    <x v="544"/>
    <s v="CUST0298"/>
    <x v="3"/>
    <s v="Central"/>
    <s v="Personal Loan"/>
    <x v="0"/>
    <n v="22.07"/>
    <n v="17.57"/>
    <n v="0.35670000000000002"/>
    <n v="0.55530000000000002"/>
    <x v="4"/>
    <n v="623"/>
    <s v="approved"/>
    <s v="06-02-2024"/>
    <s v="15-02-2024"/>
    <n v="60"/>
    <n v="9.49"/>
  </r>
  <r>
    <x v="545"/>
    <s v="CUST0132"/>
    <x v="3"/>
    <s v="South"/>
    <s v="Auto Loan"/>
    <x v="0"/>
    <n v="39.869999999999997"/>
    <n v="12.47"/>
    <n v="0.46579999999999999"/>
    <n v="0.4521"/>
    <x v="0"/>
    <n v="642"/>
    <s v="Rejected"/>
    <s v="14-01-2023"/>
    <m/>
    <n v="240"/>
    <n v="7.81"/>
  </r>
  <r>
    <x v="546"/>
    <s v="CUST0478"/>
    <x v="6"/>
    <s v="South"/>
    <s v="Gold Loan"/>
    <x v="2"/>
    <n v="74.98"/>
    <n v="14.92"/>
    <n v="1.3721000000000001"/>
    <n v="1.7806"/>
    <x v="4"/>
    <n v="878"/>
    <s v="approved"/>
    <s v="22-04-2022"/>
    <s v="03-05-2022"/>
    <n v="60"/>
    <n v="47.4"/>
  </r>
  <r>
    <x v="547"/>
    <s v="CUST0130"/>
    <x v="6"/>
    <s v="Central"/>
    <s v="Home Loan"/>
    <x v="0"/>
    <n v="2.2200000000000002"/>
    <n v="16.96"/>
    <n v="1.7999999999999999E-2"/>
    <n v="3.85E-2"/>
    <x v="4"/>
    <n v="679"/>
    <s v="approved"/>
    <s v="11-03-2024"/>
    <s v="21-03-2024"/>
    <n v="120"/>
    <n v="1.64"/>
  </r>
  <r>
    <x v="548"/>
    <s v="CUST0306"/>
    <x v="7"/>
    <s v="South"/>
    <s v="Home Loan"/>
    <x v="2"/>
    <n v="11.62"/>
    <m/>
    <n v="6.3500000000000001E-2"/>
    <m/>
    <x v="1"/>
    <n v="866"/>
    <s v="Under Review"/>
    <s v="01-01-2022"/>
    <m/>
    <n v="12"/>
    <n v="0"/>
  </r>
  <r>
    <x v="549"/>
    <s v="CUST0291"/>
    <x v="1"/>
    <s v="North"/>
    <s v="Home Loan"/>
    <x v="0"/>
    <n v="22.32"/>
    <n v="12.15"/>
    <n v="0.40500000000000003"/>
    <n v="1.0522"/>
    <x v="4"/>
    <n v="741"/>
    <s v="approved"/>
    <s v="15-02-2022"/>
    <s v="20-02-2022"/>
    <n v="24"/>
    <n v="16.850000000000001"/>
  </r>
  <r>
    <x v="550"/>
    <s v="CUST0135"/>
    <x v="0"/>
    <s v="South"/>
    <s v="Home Loan"/>
    <x v="2"/>
    <n v="74.680000000000007"/>
    <n v="7.83"/>
    <n v="1.4164000000000001"/>
    <n v="0.70640000000000003"/>
    <x v="3"/>
    <n v="897"/>
    <s v="approved"/>
    <s v="19-08-2022"/>
    <s v="21-08-2022"/>
    <n v="180"/>
    <n v="53.48"/>
  </r>
  <r>
    <x v="551"/>
    <s v="CUST0356"/>
    <x v="5"/>
    <s v="East"/>
    <s v="Auto Loan"/>
    <x v="1"/>
    <n v="70.58"/>
    <n v="15.55"/>
    <n v="0.51519999999999999"/>
    <n v="3.4407000000000001"/>
    <x v="0"/>
    <n v="578"/>
    <s v="Rejected "/>
    <s v="12-02-2024"/>
    <m/>
    <n v="24"/>
    <n v="8.85"/>
  </r>
  <r>
    <x v="552"/>
    <s v="CUST0212"/>
    <x v="1"/>
    <s v="North"/>
    <s v="Gold Loan"/>
    <x v="1"/>
    <n v="66"/>
    <n v="17.14"/>
    <n v="1.0327999999999999"/>
    <n v="1.0223"/>
    <x v="3"/>
    <n v="713"/>
    <s v="Under Review"/>
    <s v="19-02-2022"/>
    <m/>
    <n v="180"/>
    <n v="44.26"/>
  </r>
  <r>
    <x v="553"/>
    <s v="CUST0354"/>
    <x v="0"/>
    <s v="North"/>
    <s v="Business Loan"/>
    <x v="1"/>
    <n v="87.48"/>
    <n v="12.29"/>
    <n v="1.6868000000000001"/>
    <n v="1.0663"/>
    <x v="3"/>
    <n v="658"/>
    <s v="Rejected "/>
    <s v="07-04-2022"/>
    <m/>
    <n v="180"/>
    <n v="30.05"/>
  </r>
  <r>
    <x v="554"/>
    <s v="CUST0421"/>
    <x v="0"/>
    <s v="Central"/>
    <s v="Personal Loan"/>
    <x v="0"/>
    <n v="66.2"/>
    <n v="13.56"/>
    <n v="0.47570000000000001"/>
    <n v="1.2245999999999999"/>
    <x v="0"/>
    <n v="684"/>
    <s v="Rejected"/>
    <s v="02-04-2024"/>
    <m/>
    <n v="84"/>
    <n v="27.56"/>
  </r>
  <r>
    <x v="555"/>
    <s v="CUST0076"/>
    <x v="0"/>
    <s v="Central"/>
    <s v="Education Loan"/>
    <x v="0"/>
    <n v="96.18"/>
    <n v="10.29"/>
    <n v="0.67949999999999999"/>
    <n v="1.6112"/>
    <x v="0"/>
    <n v="666"/>
    <s v="approved"/>
    <s v="03-12-2022"/>
    <s v="18-12-2022"/>
    <n v="84"/>
    <n v="13.11"/>
  </r>
  <r>
    <x v="556"/>
    <s v="CUST0321"/>
    <x v="1"/>
    <s v="Central"/>
    <s v="Auto Loan"/>
    <x v="2"/>
    <n v="63.64"/>
    <n v="16.86"/>
    <n v="0.86580000000000001"/>
    <n v="1.8317000000000001"/>
    <x v="0"/>
    <n v="894"/>
    <s v="approved"/>
    <s v="08-05-2024"/>
    <s v="23-05-2024"/>
    <n v="48"/>
    <n v="12.42"/>
  </r>
  <r>
    <x v="557"/>
    <s v="CUST0054"/>
    <x v="4"/>
    <s v="North"/>
    <s v="Auto Loan"/>
    <x v="2"/>
    <n v="66.8"/>
    <n v="9.99"/>
    <n v="1.0451999999999999"/>
    <n v="1.1086"/>
    <x v="0"/>
    <n v="730"/>
    <s v="approved"/>
    <s v="29-10-2023"/>
    <s v="10-11-2023"/>
    <n v="84"/>
    <n v="54.17"/>
  </r>
  <r>
    <x v="558"/>
    <s v="CUST0268"/>
    <x v="2"/>
    <s v="South"/>
    <s v="Gold Loan"/>
    <x v="0"/>
    <n v="75.23"/>
    <n v="18.37"/>
    <n v="0.63100000000000001"/>
    <n v="1.2316"/>
    <x v="3"/>
    <n v="635"/>
    <s v="Rejected "/>
    <s v="21-01-2023"/>
    <m/>
    <n v="180"/>
    <n v="53.32"/>
  </r>
  <r>
    <x v="559"/>
    <s v="CUST0410"/>
    <x v="8"/>
    <s v="West"/>
    <s v="Personal Loan"/>
    <x v="1"/>
    <n v="69.8"/>
    <n v="15.81"/>
    <n v="0.66610000000000003"/>
    <n v="1.9714"/>
    <x v="5"/>
    <n v="738"/>
    <s v="Rejected "/>
    <s v="17-07-2022"/>
    <m/>
    <n v="48"/>
    <n v="63.44"/>
  </r>
  <r>
    <x v="560"/>
    <s v="CUST0152"/>
    <x v="8"/>
    <s v="South"/>
    <s v="Personal Loan"/>
    <x v="2"/>
    <n v="8.06"/>
    <n v="17.96"/>
    <n v="9.1300000000000006E-2"/>
    <n v="0.16919999999999999"/>
    <x v="0"/>
    <n v="555"/>
    <s v="Rejected "/>
    <s v="07-09-2023"/>
    <m/>
    <n v="84"/>
    <n v="3.16"/>
  </r>
  <r>
    <x v="561"/>
    <s v="CUST0318"/>
    <x v="4"/>
    <s v="West"/>
    <s v="Business Loan"/>
    <x v="2"/>
    <n v="59.74"/>
    <n v="18.25"/>
    <n v="0.74670000000000003"/>
    <n v="1.2644"/>
    <x v="1"/>
    <n v="782"/>
    <s v="Under Review"/>
    <s v="27-08-2024"/>
    <m/>
    <n v="84"/>
    <n v="0"/>
  </r>
  <r>
    <x v="562"/>
    <s v="CUST0276"/>
    <x v="8"/>
    <s v="West"/>
    <s v="Business Loan"/>
    <x v="2"/>
    <n v="62.4"/>
    <n v="18.18"/>
    <n v="0.77090000000000003"/>
    <n v="5.7262000000000004"/>
    <x v="0"/>
    <n v="891"/>
    <s v="approved"/>
    <s v="25-09-2024"/>
    <s v="08-10-2024"/>
    <n v="12"/>
    <n v="54.29"/>
  </r>
  <r>
    <x v="563"/>
    <s v="CUST0043"/>
    <x v="6"/>
    <s v="North"/>
    <s v="Education Loan"/>
    <x v="0"/>
    <n v="75.16"/>
    <n v="18.32"/>
    <n v="0.41449999999999998"/>
    <n v="1.9217"/>
    <x v="5"/>
    <n v="769"/>
    <s v="Rejected "/>
    <s v="13-07-2024"/>
    <m/>
    <n v="60"/>
    <n v="21.35"/>
  </r>
  <r>
    <x v="564"/>
    <s v="CUST0066"/>
    <x v="4"/>
    <s v="North"/>
    <s v="Gold Loan"/>
    <x v="0"/>
    <n v="7.84"/>
    <n v="10.52"/>
    <n v="0.1056"/>
    <n v="7.8399999999999997E-2"/>
    <x v="1"/>
    <n v="755"/>
    <s v="Under Review"/>
    <s v="29-08-2022"/>
    <m/>
    <n v="240"/>
    <n v="0"/>
  </r>
  <r>
    <x v="565"/>
    <s v="CUST0462"/>
    <x v="0"/>
    <s v="East"/>
    <s v="Personal Loan"/>
    <x v="1"/>
    <n v="29.74"/>
    <n v="8.7100000000000009"/>
    <n v="0.21779999999999999"/>
    <n v="1.3547"/>
    <x v="3"/>
    <n v="845"/>
    <s v="approved"/>
    <s v="22-09-2024"/>
    <s v="26-09-2024"/>
    <n v="24"/>
    <n v="3.12"/>
  </r>
  <r>
    <x v="566"/>
    <s v="CUST0464"/>
    <x v="1"/>
    <s v="West"/>
    <s v="Home Loan"/>
    <x v="0"/>
    <n v="19.09"/>
    <n v="15.01"/>
    <n v="0.33760000000000001"/>
    <n v="0.53139999999999998"/>
    <x v="0"/>
    <n v="843"/>
    <s v="Rejected "/>
    <s v="26-08-2022"/>
    <m/>
    <n v="48"/>
    <n v="3.56"/>
  </r>
  <r>
    <x v="567"/>
    <s v="CUST0485"/>
    <x v="4"/>
    <s v="Central"/>
    <s v="Home Loan"/>
    <x v="0"/>
    <n v="50.12"/>
    <n v="12.23"/>
    <n v="0.78320000000000001"/>
    <n v="0.89090000000000003"/>
    <x v="2"/>
    <n v="778"/>
    <s v="approved"/>
    <s v="07-05-2024"/>
    <s v="15-05-2024"/>
    <n v="84"/>
    <n v="6.44"/>
  </r>
  <r>
    <x v="568"/>
    <s v="CUST0035"/>
    <x v="8"/>
    <s v="North"/>
    <s v="Auto Loan"/>
    <x v="2"/>
    <n v="36.409999999999997"/>
    <n v="17.61"/>
    <n v="0.67720000000000002"/>
    <n v="1.3091999999999999"/>
    <x v="1"/>
    <n v="573"/>
    <s v="approved"/>
    <s v="28-11-2022"/>
    <s v="30-11-2022"/>
    <n v="36"/>
    <n v="0"/>
  </r>
  <r>
    <x v="569"/>
    <s v="CUST0229"/>
    <x v="5"/>
    <s v="East"/>
    <s v="Gold Loan"/>
    <x v="0"/>
    <n v="48.31"/>
    <n v="14.72"/>
    <n v="0.66339999999999999"/>
    <n v="2.3359999999999999"/>
    <x v="2"/>
    <n v="617"/>
    <s v="approved"/>
    <s v="21-04-2023"/>
    <s v="25-04-2023"/>
    <n v="24"/>
    <n v="10.88"/>
  </r>
  <r>
    <x v="570"/>
    <s v="CUST0006"/>
    <x v="3"/>
    <s v="North"/>
    <s v="Gold Loan"/>
    <x v="1"/>
    <n v="12.16"/>
    <n v="13.94"/>
    <n v="6.2399999999999997E-2"/>
    <n v="0.41520000000000001"/>
    <x v="4"/>
    <n v="747"/>
    <s v="Rejected"/>
    <s v="10-09-2024"/>
    <m/>
    <n v="36"/>
    <n v="9.5"/>
  </r>
  <r>
    <x v="571"/>
    <s v="CUST0246"/>
    <x v="6"/>
    <s v="North"/>
    <s v="Personal Loan"/>
    <x v="0"/>
    <n v="55.75"/>
    <n v="16.95"/>
    <n v="0.33810000000000001"/>
    <n v="1.9863"/>
    <x v="2"/>
    <n v="624"/>
    <s v="approved"/>
    <s v="05-09-2024"/>
    <s v="14-09-2024"/>
    <n v="36"/>
    <n v="52.48"/>
  </r>
  <r>
    <x v="572"/>
    <s v="CUST0321"/>
    <x v="2"/>
    <s v="East"/>
    <s v="Personal Loan"/>
    <x v="0"/>
    <n v="41.23"/>
    <n v="7.97"/>
    <n v="0.40439999999999998"/>
    <n v="0.49959999999999999"/>
    <x v="1"/>
    <n v="894"/>
    <s v="Rejected"/>
    <s v="05-02-2024"/>
    <m/>
    <n v="120"/>
    <n v="0"/>
  </r>
  <r>
    <x v="573"/>
    <s v="CUST0444"/>
    <x v="6"/>
    <s v="South"/>
    <s v="Education Loan"/>
    <x v="2"/>
    <n v="94.99"/>
    <n v="11.97"/>
    <n v="1.7172000000000001"/>
    <n v="3.1537000000000002"/>
    <x v="3"/>
    <n v="839"/>
    <s v="approved"/>
    <s v="03-12-2024"/>
    <s v="08-12-2024"/>
    <n v="36"/>
    <n v="49.64"/>
  </r>
  <r>
    <x v="574"/>
    <s v="CUST0214"/>
    <x v="8"/>
    <s v="Central"/>
    <s v="Home Loan"/>
    <x v="2"/>
    <n v="89.27"/>
    <n v="14.56"/>
    <n v="0.94120000000000004"/>
    <n v="1.4162999999999999"/>
    <x v="4"/>
    <n v="651"/>
    <s v="approved"/>
    <s v="01-12-2023"/>
    <s v="06-12-2023"/>
    <n v="120"/>
    <n v="72.39"/>
  </r>
  <r>
    <x v="575"/>
    <s v="CUST0438"/>
    <x v="0"/>
    <s v="Central"/>
    <s v="Education Loan"/>
    <x v="0"/>
    <n v="75.98"/>
    <n v="13.99"/>
    <n v="1.0183"/>
    <n v="2.5964"/>
    <x v="0"/>
    <n v="784"/>
    <s v="Under Review"/>
    <s v="06-07-2022"/>
    <m/>
    <n v="36"/>
    <n v="52.25"/>
  </r>
  <r>
    <x v="576"/>
    <s v="CUST0316"/>
    <x v="8"/>
    <s v="East"/>
    <s v="Business Loan"/>
    <x v="0"/>
    <n v="93.48"/>
    <n v="14.04"/>
    <n v="0.78690000000000004"/>
    <n v="1.7539"/>
    <x v="3"/>
    <n v="777"/>
    <s v="approved"/>
    <s v="27-01-2023"/>
    <s v="02-02-2023"/>
    <n v="84"/>
    <n v="86.61"/>
  </r>
  <r>
    <x v="577"/>
    <s v="CUST0347"/>
    <x v="2"/>
    <s v="East"/>
    <s v="Auto Loan"/>
    <x v="2"/>
    <n v="42.96"/>
    <n v="15.95"/>
    <n v="0.78869999999999996"/>
    <n v="1.5093000000000001"/>
    <x v="4"/>
    <n v="621"/>
    <s v="Rejected"/>
    <s v="11-01-2024"/>
    <m/>
    <n v="36"/>
    <n v="30.32"/>
  </r>
  <r>
    <x v="578"/>
    <s v="CUST0237"/>
    <x v="4"/>
    <s v="Central"/>
    <s v="Personal Loan"/>
    <x v="1"/>
    <n v="72.73"/>
    <n v="14.52"/>
    <n v="0.58809999999999996"/>
    <n v="1.3838999999999999"/>
    <x v="3"/>
    <n v="841"/>
    <s v="Rejected "/>
    <s v="14-10-2024"/>
    <m/>
    <n v="84"/>
    <n v="30.46"/>
  </r>
  <r>
    <x v="579"/>
    <s v="CUST0478"/>
    <x v="4"/>
    <s v="West"/>
    <s v="Gold Loan"/>
    <x v="0"/>
    <n v="15.49"/>
    <n v="10.28"/>
    <n v="0.30199999999999999"/>
    <n v="0.15240000000000001"/>
    <x v="0"/>
    <n v="878"/>
    <s v="approved"/>
    <s v="17-05-2022"/>
    <s v="21-05-2022"/>
    <n v="240"/>
    <n v="12.24"/>
  </r>
  <r>
    <x v="580"/>
    <s v="CUST0479"/>
    <x v="5"/>
    <s v="Central"/>
    <s v="Auto Loan"/>
    <x v="2"/>
    <n v="57.18"/>
    <n v="8.06"/>
    <n v="0.65269999999999995"/>
    <n v="0.5484"/>
    <x v="2"/>
    <n v="767"/>
    <s v="approved"/>
    <s v="02-09-2024"/>
    <s v="09-09-2024"/>
    <n v="180"/>
    <n v="24.52"/>
  </r>
  <r>
    <x v="581"/>
    <s v="CUST0186"/>
    <x v="9"/>
    <s v="North"/>
    <s v="Home Loan"/>
    <x v="0"/>
    <n v="11.64"/>
    <n v="8.9"/>
    <n v="7.4899999999999994E-2"/>
    <n v="0.14680000000000001"/>
    <x v="3"/>
    <n v="713"/>
    <s v="approved"/>
    <s v="03-05-2022"/>
    <s v="04-05-2022"/>
    <n v="120"/>
    <n v="2.27"/>
  </r>
  <r>
    <x v="582"/>
    <s v="CUST0146"/>
    <x v="2"/>
    <s v="South"/>
    <s v="Personal Loan"/>
    <x v="1"/>
    <n v="62.21"/>
    <n v="10.43"/>
    <n v="0.82669999999999999"/>
    <n v="1.5907"/>
    <x v="3"/>
    <n v="713"/>
    <s v="approved"/>
    <s v="11-10-2023"/>
    <s v="24-10-2023"/>
    <n v="48"/>
    <n v="17.850000000000001"/>
  </r>
  <r>
    <x v="583"/>
    <s v="CUST0105"/>
    <x v="5"/>
    <s v="Central"/>
    <s v="Home Loan"/>
    <x v="1"/>
    <n v="10.029999999999999"/>
    <n v="18.27"/>
    <n v="9.0700000000000003E-2"/>
    <n v="0.16350000000000001"/>
    <x v="1"/>
    <n v="667"/>
    <s v="approved"/>
    <s v="20-05-2023"/>
    <s v="03-06-2023"/>
    <n v="180"/>
    <n v="0"/>
  </r>
  <r>
    <x v="584"/>
    <s v="CUST0313"/>
    <x v="1"/>
    <s v="South"/>
    <s v="Personal Loan"/>
    <x v="0"/>
    <n v="11.63"/>
    <n v="10.89"/>
    <n v="0.1593"/>
    <n v="0.1595"/>
    <x v="0"/>
    <n v="556"/>
    <s v="Rejected"/>
    <s v="21-04-2023"/>
    <m/>
    <n v="120"/>
    <n v="2.16"/>
  </r>
  <r>
    <x v="585"/>
    <s v="CUST0227"/>
    <x v="1"/>
    <s v="West"/>
    <s v="Gold Loan"/>
    <x v="0"/>
    <n v="3.28"/>
    <n v="9.76"/>
    <n v="4.9500000000000002E-2"/>
    <n v="4.2900000000000001E-2"/>
    <x v="2"/>
    <n v="582"/>
    <s v="Under Review"/>
    <s v="22-10-2023"/>
    <m/>
    <n v="120"/>
    <n v="0.39"/>
  </r>
  <r>
    <x v="586"/>
    <s v="CUST0227"/>
    <x v="4"/>
    <s v="South"/>
    <s v="Auto Loan"/>
    <x v="1"/>
    <n v="70.64"/>
    <n v="15.19"/>
    <n v="0.75339999999999996"/>
    <n v="1.1478999999999999"/>
    <x v="3"/>
    <n v="582"/>
    <s v="Rejected"/>
    <s v="06-10-2023"/>
    <m/>
    <n v="120"/>
    <n v="28.28"/>
  </r>
  <r>
    <x v="587"/>
    <s v="CUST0461"/>
    <x v="6"/>
    <s v="West"/>
    <s v="Gold Loan"/>
    <x v="0"/>
    <n v="96.1"/>
    <n v="13.7"/>
    <n v="1.411"/>
    <n v="4.6003999999999996"/>
    <x v="0"/>
    <n v="609"/>
    <s v="Rejected "/>
    <s v="14-02-2022"/>
    <m/>
    <n v="24"/>
    <n v="41.37"/>
  </r>
  <r>
    <x v="588"/>
    <s v="CUST0252"/>
    <x v="2"/>
    <s v="West"/>
    <s v="Education Loan"/>
    <x v="1"/>
    <n v="44.3"/>
    <n v="10.46"/>
    <n v="0.82730000000000004"/>
    <n v="0.95130000000000003"/>
    <x v="0"/>
    <n v="710"/>
    <s v="Rejected"/>
    <s v="12-12-2022"/>
    <m/>
    <n v="60"/>
    <n v="12.68"/>
  </r>
  <r>
    <x v="589"/>
    <s v="CUST0272"/>
    <x v="6"/>
    <s v="North"/>
    <s v="Education Loan"/>
    <x v="0"/>
    <n v="5.75"/>
    <n v="15.28"/>
    <n v="4.24E-2"/>
    <n v="7.6899999999999996E-2"/>
    <x v="1"/>
    <n v="630"/>
    <s v="Under Review"/>
    <s v="12-06-2022"/>
    <m/>
    <n v="240"/>
    <n v="0"/>
  </r>
  <r>
    <x v="590"/>
    <s v="CUST0077"/>
    <x v="7"/>
    <s v="South"/>
    <s v="Education Loan"/>
    <x v="0"/>
    <n v="87.23"/>
    <n v="12"/>
    <n v="0.6542"/>
    <n v="4.1062000000000003"/>
    <x v="3"/>
    <n v="741"/>
    <s v="approved"/>
    <s v="17-04-2022"/>
    <s v="27-04-2022"/>
    <n v="24"/>
    <n v="57.26"/>
  </r>
  <r>
    <x v="591"/>
    <s v="CUST0483"/>
    <x v="1"/>
    <s v="East"/>
    <s v="Gold Loan"/>
    <x v="0"/>
    <n v="94.26"/>
    <n v="10.1"/>
    <n v="1.6133"/>
    <n v="2.3952"/>
    <x v="2"/>
    <n v="838"/>
    <s v="Rejected "/>
    <s v="07-06-2022"/>
    <m/>
    <n v="48"/>
    <n v="14.82"/>
  </r>
  <r>
    <x v="592"/>
    <s v="CUST0092"/>
    <x v="5"/>
    <s v="North"/>
    <s v="Education Loan"/>
    <x v="2"/>
    <n v="76.33"/>
    <n v="9.18"/>
    <n v="1.4489000000000001"/>
    <n v="1.9059999999999999"/>
    <x v="1"/>
    <n v="608"/>
    <s v="Under Review"/>
    <s v="18-12-2022"/>
    <m/>
    <n v="48"/>
    <n v="0"/>
  </r>
  <r>
    <x v="593"/>
    <s v="CUST0011"/>
    <x v="5"/>
    <s v="Central"/>
    <s v="Home Loan"/>
    <x v="0"/>
    <n v="14.36"/>
    <n v="9.2200000000000006"/>
    <n v="0.1003"/>
    <n v="0.2326"/>
    <x v="2"/>
    <n v="611"/>
    <s v="Under Review"/>
    <s v="05-08-2024"/>
    <m/>
    <n v="84"/>
    <n v="4.4400000000000004"/>
  </r>
  <r>
    <x v="594"/>
    <s v="CUST0128"/>
    <x v="1"/>
    <s v="Central"/>
    <s v="Home Loan"/>
    <x v="1"/>
    <n v="98.3"/>
    <n v="10.66"/>
    <n v="1.2714000000000001"/>
    <n v="1.0964"/>
    <x v="0"/>
    <n v="871"/>
    <s v="approved"/>
    <s v="07-04-2024"/>
    <s v="22-04-2024"/>
    <n v="180"/>
    <n v="53.7"/>
  </r>
  <r>
    <x v="595"/>
    <s v="CUST0182"/>
    <x v="4"/>
    <s v="Central"/>
    <s v="Business Loan"/>
    <x v="2"/>
    <n v="41.11"/>
    <n v="17.809999999999999"/>
    <n v="0.3085"/>
    <n v="0.65639999999999998"/>
    <x v="3"/>
    <n v="835"/>
    <s v="approved"/>
    <s v="28-02-2023"/>
    <s v="02-03-2023"/>
    <n v="180"/>
    <n v="25.07"/>
  </r>
  <r>
    <x v="596"/>
    <s v="CUST0310"/>
    <x v="2"/>
    <s v="West"/>
    <s v="Education Loan"/>
    <x v="0"/>
    <n v="37.99"/>
    <n v="9.69"/>
    <n v="0.1991"/>
    <n v="0.4955"/>
    <x v="3"/>
    <n v="868"/>
    <s v="approved"/>
    <s v="14-10-2022"/>
    <s v="25-10-2022"/>
    <n v="120"/>
    <n v="29.43"/>
  </r>
  <r>
    <x v="597"/>
    <s v="CUST0462"/>
    <x v="6"/>
    <s v="West"/>
    <s v="Auto Loan"/>
    <x v="0"/>
    <n v="40.520000000000003"/>
    <n v="11.59"/>
    <n v="0.32700000000000001"/>
    <n v="1.3379000000000001"/>
    <x v="0"/>
    <n v="845"/>
    <s v="approved"/>
    <s v="18-05-2023"/>
    <s v="21-05-2023"/>
    <n v="36"/>
    <n v="34.950000000000003"/>
  </r>
  <r>
    <x v="598"/>
    <s v="CUST0028"/>
    <x v="3"/>
    <s v="West"/>
    <s v="Education Loan"/>
    <x v="2"/>
    <n v="87.34"/>
    <n v="10.73"/>
    <n v="1.5124"/>
    <n v="0.88549999999999995"/>
    <x v="0"/>
    <n v="562"/>
    <s v="approved"/>
    <s v="08-09-2024"/>
    <s v="10-09-2024"/>
    <n v="240"/>
    <n v="34.9"/>
  </r>
  <r>
    <x v="599"/>
    <s v="CUST0085"/>
    <x v="9"/>
    <s v="North"/>
    <s v="Personal Loan"/>
    <x v="2"/>
    <n v="71.400000000000006"/>
    <n v="7.77"/>
    <n v="0.59119999999999995"/>
    <n v="0.58699999999999997"/>
    <x v="4"/>
    <n v="849"/>
    <s v="approved"/>
    <s v="07-07-2024"/>
    <s v="14-07-2024"/>
    <n v="240"/>
    <n v="27.41"/>
  </r>
  <r>
    <x v="600"/>
    <s v="CUST0168"/>
    <x v="7"/>
    <s v="East"/>
    <s v="Home Loan"/>
    <x v="2"/>
    <n v="58.98"/>
    <n v="15.84"/>
    <n v="0.67830000000000001"/>
    <n v="0.8135"/>
    <x v="1"/>
    <n v="778"/>
    <s v="Rejected "/>
    <s v="02-11-2024"/>
    <m/>
    <n v="240"/>
    <n v="0"/>
  </r>
  <r>
    <x v="601"/>
    <s v="CUST0478"/>
    <x v="2"/>
    <s v="East"/>
    <s v="Business Loan"/>
    <x v="2"/>
    <n v="44.55"/>
    <n v="10.44"/>
    <n v="0.31780000000000003"/>
    <n v="1.1393"/>
    <x v="1"/>
    <n v="878"/>
    <s v="approved"/>
    <s v="26-02-2024"/>
    <s v="02-03-2024"/>
    <n v="48"/>
    <n v="0"/>
  </r>
  <r>
    <x v="602"/>
    <s v="CUST0156"/>
    <x v="9"/>
    <s v="South"/>
    <s v="Personal Loan"/>
    <x v="0"/>
    <n v="57.36"/>
    <n v="16.59"/>
    <n v="0.4173"/>
    <n v="0.82350000000000001"/>
    <x v="2"/>
    <n v="775"/>
    <s v="Under Review"/>
    <s v="08-03-2023"/>
    <m/>
    <n v="240"/>
    <n v="5.76"/>
  </r>
  <r>
    <x v="603"/>
    <s v="CUST0136"/>
    <x v="0"/>
    <s v="North"/>
    <s v="Personal Loan"/>
    <x v="0"/>
    <n v="91.6"/>
    <n v="14.9"/>
    <n v="0.61499999999999999"/>
    <n v="1.2758"/>
    <x v="4"/>
    <n v="608"/>
    <s v="approved"/>
    <s v="02-02-2024"/>
    <s v="16-02-2024"/>
    <n v="180"/>
    <n v="45.67"/>
  </r>
  <r>
    <x v="604"/>
    <s v="CUST0281"/>
    <x v="3"/>
    <s v="East"/>
    <s v="Gold Loan"/>
    <x v="1"/>
    <n v="67.11"/>
    <n v="13.99"/>
    <n v="1.0226999999999999"/>
    <n v="1.8334999999999999"/>
    <x v="3"/>
    <n v="601"/>
    <s v="approved"/>
    <s v="07-06-2024"/>
    <s v="15-06-2024"/>
    <n v="48"/>
    <n v="22.24"/>
  </r>
  <r>
    <x v="605"/>
    <s v="CUST0499"/>
    <x v="2"/>
    <s v="North"/>
    <s v="Gold Loan"/>
    <x v="0"/>
    <n v="80.37"/>
    <n v="16.559999999999999"/>
    <n v="1.0709"/>
    <n v="2.3008000000000002"/>
    <x v="3"/>
    <n v="881"/>
    <s v="approved"/>
    <s v="10-11-2022"/>
    <s v="25-11-2022"/>
    <n v="48"/>
    <n v="14.77"/>
  </r>
  <r>
    <x v="606"/>
    <s v="CUST0381"/>
    <x v="2"/>
    <s v="West"/>
    <s v="Gold Loan"/>
    <x v="0"/>
    <n v="30.61"/>
    <n v="14.35"/>
    <n v="0.58850000000000002"/>
    <n v="1.4746999999999999"/>
    <x v="4"/>
    <n v="745"/>
    <s v="approved"/>
    <s v="11-06-2024"/>
    <s v="18-06-2024"/>
    <n v="24"/>
    <n v="24.27"/>
  </r>
  <r>
    <x v="607"/>
    <s v="CUST0016"/>
    <x v="3"/>
    <s v="East"/>
    <s v="Home Loan"/>
    <x v="0"/>
    <n v="24.33"/>
    <n v="12.91"/>
    <n v="0.47139999999999999"/>
    <n v="0.65159999999999996"/>
    <x v="0"/>
    <n v="580"/>
    <s v="approved"/>
    <s v="27-04-2023"/>
    <s v="02-05-2023"/>
    <n v="48"/>
    <n v="7.46"/>
  </r>
  <r>
    <x v="608"/>
    <s v="CUST0307"/>
    <x v="3"/>
    <s v="Central"/>
    <s v="Education Loan"/>
    <x v="1"/>
    <n v="10.97"/>
    <n v="15.61"/>
    <n v="7.9500000000000001E-2"/>
    <n v="0.18110000000000001"/>
    <x v="0"/>
    <n v="830"/>
    <s v="approved"/>
    <s v="08-11-2022"/>
    <s v="09-11-2022"/>
    <n v="120"/>
    <n v="1.1200000000000001"/>
  </r>
  <r>
    <x v="609"/>
    <s v="CUST0432"/>
    <x v="3"/>
    <s v="East"/>
    <s v="Business Loan"/>
    <x v="2"/>
    <n v="9.66"/>
    <n v="10.91"/>
    <n v="6.2799999999999995E-2"/>
    <n v="0.44979999999999998"/>
    <x v="1"/>
    <n v="779"/>
    <s v="approved"/>
    <s v="01-01-2022"/>
    <s v="15-01-2022"/>
    <n v="24"/>
    <n v="0"/>
  </r>
  <r>
    <x v="610"/>
    <s v="CUST0460"/>
    <x v="2"/>
    <s v="West"/>
    <s v="Home Loan"/>
    <x v="0"/>
    <n v="59.74"/>
    <n v="13.29"/>
    <n v="1.0441"/>
    <n v="1.3682000000000001"/>
    <x v="3"/>
    <n v="818"/>
    <s v="approved"/>
    <s v="04-08-2024"/>
    <s v="14-08-2024"/>
    <n v="60"/>
    <n v="49.26"/>
  </r>
  <r>
    <x v="611"/>
    <s v="CUST0264"/>
    <x v="8"/>
    <s v="West"/>
    <s v="Gold Loan"/>
    <x v="1"/>
    <n v="69.209999999999994"/>
    <n v="16.87"/>
    <n v="1.0364"/>
    <n v="1.0588"/>
    <x v="0"/>
    <n v="580"/>
    <s v="Under Review"/>
    <s v="08-11-2024"/>
    <m/>
    <n v="180"/>
    <n v="24.95"/>
  </r>
  <r>
    <x v="612"/>
    <s v="CUST0215"/>
    <x v="6"/>
    <s v="East"/>
    <s v="Business Loan"/>
    <x v="0"/>
    <n v="21.84"/>
    <n v="15.24"/>
    <n v="0.12130000000000001"/>
    <n v="1.9737"/>
    <x v="2"/>
    <n v="716"/>
    <s v="approved"/>
    <s v="30-10-2022"/>
    <s v="01-11-2022"/>
    <n v="12"/>
    <n v="20.72"/>
  </r>
  <r>
    <x v="613"/>
    <s v="CUST0145"/>
    <x v="3"/>
    <s v="East"/>
    <s v="Gold Loan"/>
    <x v="1"/>
    <n v="72.150000000000006"/>
    <n v="8.85"/>
    <n v="1.0581"/>
    <n v="0.64219999999999999"/>
    <x v="2"/>
    <n v="704"/>
    <s v="Under Review"/>
    <s v="06-03-2023"/>
    <m/>
    <n v="240"/>
    <n v="62.14"/>
  </r>
  <r>
    <x v="614"/>
    <s v="CUST0201"/>
    <x v="6"/>
    <s v="East"/>
    <s v="Home Loan"/>
    <x v="1"/>
    <n v="4.1100000000000003"/>
    <n v="10.27"/>
    <n v="3.2099999999999997E-2"/>
    <n v="4.48E-2"/>
    <x v="0"/>
    <n v="887"/>
    <s v="approved"/>
    <s v="25-10-2023"/>
    <s v="02-11-2023"/>
    <n v="180"/>
    <n v="0.88"/>
  </r>
  <r>
    <x v="615"/>
    <s v="CUST0217"/>
    <x v="3"/>
    <s v="Central"/>
    <s v="Business Loan"/>
    <x v="1"/>
    <n v="1.74"/>
    <n v="18"/>
    <n v="1.9599999999999999E-2"/>
    <n v="2.8000000000000001E-2"/>
    <x v="4"/>
    <n v="643"/>
    <s v="Rejected"/>
    <s v="28-03-2022"/>
    <m/>
    <n v="180"/>
    <n v="1.48"/>
  </r>
  <r>
    <x v="616"/>
    <s v="CUST0491"/>
    <x v="7"/>
    <s v="South"/>
    <s v="Business Loan"/>
    <x v="1"/>
    <n v="42.37"/>
    <n v="14.45"/>
    <n v="0.66400000000000003"/>
    <n v="0.80459999999999998"/>
    <x v="4"/>
    <n v="556"/>
    <s v="approved"/>
    <s v="03-08-2022"/>
    <s v="11-08-2022"/>
    <n v="84"/>
    <n v="32.020000000000003"/>
  </r>
  <r>
    <x v="617"/>
    <s v="CUST0076"/>
    <x v="3"/>
    <s v="Central"/>
    <s v="Auto Loan"/>
    <x v="2"/>
    <n v="39.68"/>
    <n v="14"/>
    <n v="0.74990000000000001"/>
    <n v="1.0843"/>
    <x v="0"/>
    <n v="666"/>
    <s v="Rejected "/>
    <s v="22-03-2022"/>
    <m/>
    <n v="48"/>
    <n v="19.309999999999999"/>
  </r>
  <r>
    <x v="618"/>
    <s v="CUST0276"/>
    <x v="0"/>
    <s v="North"/>
    <s v="Auto Loan"/>
    <x v="0"/>
    <n v="2.77"/>
    <n v="18.12"/>
    <n v="1.6500000000000001E-2"/>
    <n v="5.0099999999999999E-2"/>
    <x v="0"/>
    <n v="891"/>
    <s v="approved"/>
    <s v="18-04-2023"/>
    <s v="03-05-2023"/>
    <n v="120"/>
    <n v="1.02"/>
  </r>
  <r>
    <x v="619"/>
    <s v="CUST0154"/>
    <x v="9"/>
    <s v="South"/>
    <s v="Business Loan"/>
    <x v="2"/>
    <n v="26.16"/>
    <n v="13.34"/>
    <n v="0.1467"/>
    <n v="0.33689999999999998"/>
    <x v="3"/>
    <n v="606"/>
    <s v="approved"/>
    <s v="05-01-2022"/>
    <s v="12-01-2022"/>
    <n v="180"/>
    <n v="3.68"/>
  </r>
  <r>
    <x v="620"/>
    <s v="CUST0275"/>
    <x v="5"/>
    <s v="West"/>
    <s v="Home Loan"/>
    <x v="2"/>
    <n v="86.99"/>
    <n v="15.93"/>
    <n v="1.4632000000000001"/>
    <n v="7.8898000000000001"/>
    <x v="0"/>
    <n v="748"/>
    <s v="approved"/>
    <s v="14-03-2023"/>
    <s v="23-03-2023"/>
    <n v="12"/>
    <n v="57.6"/>
  </r>
  <r>
    <x v="621"/>
    <s v="CUST0121"/>
    <x v="2"/>
    <s v="Central"/>
    <s v="Business Loan"/>
    <x v="0"/>
    <n v="18.55"/>
    <n v="7.66"/>
    <n v="0.21229999999999999"/>
    <n v="0.28599999999999998"/>
    <x v="3"/>
    <n v="602"/>
    <s v="approved"/>
    <s v="12-02-2022"/>
    <s v="14-02-2022"/>
    <n v="84"/>
    <n v="3.9"/>
  </r>
  <r>
    <x v="622"/>
    <s v="CUST0337"/>
    <x v="7"/>
    <s v="East"/>
    <s v="Education Loan"/>
    <x v="1"/>
    <n v="90.69"/>
    <n v="9.3000000000000007"/>
    <n v="0.58620000000000005"/>
    <n v="1.8957999999999999"/>
    <x v="4"/>
    <n v="659"/>
    <s v="approved"/>
    <s v="21-05-2022"/>
    <s v="23-05-2022"/>
    <n v="60"/>
    <n v="84.83"/>
  </r>
  <r>
    <x v="623"/>
    <s v="CUST0002"/>
    <x v="6"/>
    <s v="North"/>
    <s v="Auto Loan"/>
    <x v="1"/>
    <n v="12.22"/>
    <n v="8.84"/>
    <n v="0.20150000000000001"/>
    <n v="0.1087"/>
    <x v="0"/>
    <n v="657"/>
    <s v="approved"/>
    <s v="08-09-2022"/>
    <s v="16-09-2022"/>
    <n v="240"/>
    <n v="8.16"/>
  </r>
  <r>
    <x v="624"/>
    <s v="CUST0404"/>
    <x v="8"/>
    <s v="East"/>
    <s v="Personal Loan"/>
    <x v="0"/>
    <n v="80.849999999999994"/>
    <n v="10.25"/>
    <n v="0.4264"/>
    <n v="3.7402000000000002"/>
    <x v="1"/>
    <n v="700"/>
    <s v="Rejected"/>
    <s v="26-10-2022"/>
    <m/>
    <n v="24"/>
    <n v="0"/>
  </r>
  <r>
    <x v="625"/>
    <s v="CUST0354"/>
    <x v="5"/>
    <s v="South"/>
    <s v="Education Loan"/>
    <x v="2"/>
    <n v="35.79"/>
    <n v="11.78"/>
    <n v="0.58520000000000005"/>
    <n v="1.6811"/>
    <x v="2"/>
    <n v="658"/>
    <s v="approved"/>
    <s v="11-03-2023"/>
    <s v="14-03-2023"/>
    <n v="24"/>
    <n v="9.36"/>
  </r>
  <r>
    <x v="626"/>
    <s v="CUST0383"/>
    <x v="8"/>
    <s v="South"/>
    <s v="Business Loan"/>
    <x v="0"/>
    <n v="56.19"/>
    <n v="11.04"/>
    <n v="0.59189999999999998"/>
    <n v="4.9672000000000001"/>
    <x v="5"/>
    <n v="683"/>
    <s v="approved"/>
    <s v="21-01-2023"/>
    <s v="22-01-2023"/>
    <n v="12"/>
    <n v="0"/>
  </r>
  <r>
    <x v="627"/>
    <s v="CUST0341"/>
    <x v="3"/>
    <s v="East"/>
    <s v="Education Loan"/>
    <x v="2"/>
    <n v="83.91"/>
    <n v="16.98"/>
    <n v="0.52680000000000005"/>
    <n v="4.1478999999999999"/>
    <x v="2"/>
    <n v="829"/>
    <s v="approved"/>
    <s v="27-08-2022"/>
    <s v="06-09-2022"/>
    <n v="24"/>
    <n v="18.07"/>
  </r>
  <r>
    <x v="628"/>
    <s v="CUST0372"/>
    <x v="3"/>
    <s v="North"/>
    <s v="Gold Loan"/>
    <x v="1"/>
    <n v="78.83"/>
    <n v="10.210000000000001"/>
    <n v="1.0291999999999999"/>
    <n v="1.0508999999999999"/>
    <x v="4"/>
    <n v="743"/>
    <s v="approved"/>
    <s v="07-08-2022"/>
    <s v="08-08-2022"/>
    <n v="120"/>
    <n v="70.8"/>
  </r>
  <r>
    <x v="629"/>
    <s v="CUST0357"/>
    <x v="7"/>
    <s v="West"/>
    <s v="Personal Loan"/>
    <x v="0"/>
    <n v="34.65"/>
    <n v="8.32"/>
    <n v="0.44919999999999999"/>
    <n v="1.5722"/>
    <x v="0"/>
    <n v="796"/>
    <s v="Under Review"/>
    <s v="07-09-2023"/>
    <m/>
    <n v="24"/>
    <n v="15.45"/>
  </r>
  <r>
    <x v="630"/>
    <s v="CUST0095"/>
    <x v="8"/>
    <s v="South"/>
    <s v="Gold Loan"/>
    <x v="2"/>
    <n v="60.36"/>
    <n v="8.75"/>
    <n v="1.1841999999999999"/>
    <n v="0.96350000000000002"/>
    <x v="4"/>
    <n v="859"/>
    <s v="approved"/>
    <s v="10-01-2023"/>
    <s v="20-01-2023"/>
    <n v="84"/>
    <n v="16.93"/>
  </r>
  <r>
    <x v="631"/>
    <s v="CUST0142"/>
    <x v="7"/>
    <s v="Central"/>
    <s v="Gold Loan"/>
    <x v="1"/>
    <n v="81.349999999999994"/>
    <n v="13.85"/>
    <n v="1.2493000000000001"/>
    <n v="1.8866000000000001"/>
    <x v="2"/>
    <n v="727"/>
    <s v="Rejected "/>
    <s v="02-09-2023"/>
    <m/>
    <n v="60"/>
    <n v="15.08"/>
  </r>
  <r>
    <x v="632"/>
    <s v="CUST0160"/>
    <x v="2"/>
    <s v="North"/>
    <s v="Business Loan"/>
    <x v="0"/>
    <n v="27.64"/>
    <n v="8.26"/>
    <n v="0.53159999999999996"/>
    <n v="2.4077000000000002"/>
    <x v="1"/>
    <n v="752"/>
    <s v="approved"/>
    <s v="29-03-2022"/>
    <s v="06-04-2022"/>
    <n v="12"/>
    <n v="0"/>
  </r>
  <r>
    <x v="633"/>
    <s v="CUST0055"/>
    <x v="7"/>
    <s v="South"/>
    <s v="Gold Loan"/>
    <x v="2"/>
    <n v="89.61"/>
    <n v="11.17"/>
    <n v="0.69689999999999996"/>
    <n v="4.1836000000000002"/>
    <x v="1"/>
    <n v="648"/>
    <s v="approved"/>
    <s v="24-03-2023"/>
    <s v="05-04-2023"/>
    <n v="24"/>
    <n v="0"/>
  </r>
  <r>
    <x v="634"/>
    <s v="CUST0491"/>
    <x v="5"/>
    <s v="South"/>
    <s v="Education Loan"/>
    <x v="1"/>
    <n v="68.459999999999994"/>
    <n v="13.84"/>
    <n v="1.0918000000000001"/>
    <n v="1.8653"/>
    <x v="0"/>
    <n v="556"/>
    <s v="approved"/>
    <s v="03-05-2023"/>
    <s v="04-05-2023"/>
    <n v="48"/>
    <n v="31.85"/>
  </r>
  <r>
    <x v="635"/>
    <s v="CUST0423"/>
    <x v="5"/>
    <s v="East"/>
    <s v="Auto Loan"/>
    <x v="1"/>
    <n v="41.05"/>
    <n v="17.52"/>
    <n v="0.38240000000000002"/>
    <n v="1.1956"/>
    <x v="2"/>
    <n v="885"/>
    <s v="approved"/>
    <s v="10-05-2024"/>
    <s v="15-05-2024"/>
    <n v="48"/>
    <n v="26.73"/>
  </r>
  <r>
    <x v="636"/>
    <s v="CUST0208"/>
    <x v="4"/>
    <s v="South"/>
    <s v="Business Loan"/>
    <x v="0"/>
    <n v="69.44"/>
    <n v="16.46"/>
    <n v="0.95150000000000001"/>
    <n v="1.9843"/>
    <x v="3"/>
    <n v="828"/>
    <s v="Rejected "/>
    <s v="24-03-2022"/>
    <m/>
    <n v="48"/>
    <n v="20.57"/>
  </r>
  <r>
    <x v="637"/>
    <s v="CUST0037"/>
    <x v="2"/>
    <s v="South"/>
    <s v="Personal Loan"/>
    <x v="0"/>
    <n v="95.98"/>
    <n v="14.67"/>
    <n v="1.5125"/>
    <n v="8.6480999999999995"/>
    <x v="0"/>
    <n v="787"/>
    <s v="approved"/>
    <s v="01-12-2023"/>
    <s v="05-12-2023"/>
    <n v="12"/>
    <n v="46.07"/>
  </r>
  <r>
    <x v="638"/>
    <s v="CUST0064"/>
    <x v="3"/>
    <s v="East"/>
    <s v="Education Loan"/>
    <x v="0"/>
    <n v="66.290000000000006"/>
    <n v="12.38"/>
    <n v="0.53190000000000004"/>
    <n v="2.2138"/>
    <x v="3"/>
    <n v="895"/>
    <s v="approved"/>
    <s v="25-12-2023"/>
    <s v="29-12-2023"/>
    <n v="36"/>
    <n v="55.65"/>
  </r>
  <r>
    <x v="639"/>
    <s v="CUST0251"/>
    <x v="0"/>
    <s v="East"/>
    <s v="Education Loan"/>
    <x v="1"/>
    <n v="25.96"/>
    <n v="9.24"/>
    <n v="0.43409999999999999"/>
    <n v="2.2730999999999999"/>
    <x v="0"/>
    <n v="751"/>
    <s v="approved"/>
    <s v="16-08-2023"/>
    <s v="20-08-2023"/>
    <n v="12"/>
    <n v="11.72"/>
  </r>
  <r>
    <x v="640"/>
    <s v="CUST0144"/>
    <x v="1"/>
    <s v="West"/>
    <s v="Home Loan"/>
    <x v="0"/>
    <n v="78.78"/>
    <n v="13.95"/>
    <n v="0.80489999999999995"/>
    <n v="2.1507999999999998"/>
    <x v="0"/>
    <n v="878"/>
    <s v="Rejected"/>
    <s v="19-07-2023"/>
    <m/>
    <n v="48"/>
    <n v="64.09"/>
  </r>
  <r>
    <x v="641"/>
    <s v="CUST0246"/>
    <x v="6"/>
    <s v="West"/>
    <s v="Personal Loan"/>
    <x v="1"/>
    <n v="78.319999999999993"/>
    <n v="11.73"/>
    <n v="1.5505"/>
    <n v="0.84770000000000001"/>
    <x v="2"/>
    <n v="878"/>
    <s v="Rejected"/>
    <s v="13-08-2022"/>
    <m/>
    <n v="240"/>
    <n v="25.65"/>
  </r>
  <r>
    <x v="642"/>
    <s v="CUST0051"/>
    <x v="7"/>
    <s v="Central"/>
    <s v="Auto Loan"/>
    <x v="2"/>
    <n v="40.97"/>
    <n v="18.03"/>
    <n v="0.2707"/>
    <n v="1.0409999999999999"/>
    <x v="4"/>
    <n v="722"/>
    <s v="Rejected"/>
    <s v="21-12-2024"/>
    <m/>
    <n v="60"/>
    <n v="36.200000000000003"/>
  </r>
  <r>
    <x v="643"/>
    <s v="CUST0002"/>
    <x v="1"/>
    <s v="North"/>
    <s v="Auto Loan"/>
    <x v="2"/>
    <n v="77.2"/>
    <n v="11.25"/>
    <n v="0.94299999999999995"/>
    <n v="2.5366"/>
    <x v="1"/>
    <n v="657"/>
    <s v="Rejected "/>
    <s v="20-09-2023"/>
    <m/>
    <n v="36"/>
    <n v="0"/>
  </r>
  <r>
    <x v="644"/>
    <s v="CUST0357"/>
    <x v="7"/>
    <s v="Central"/>
    <s v="Personal Loan"/>
    <x v="2"/>
    <n v="40.79"/>
    <n v="14.12"/>
    <n v="0.54900000000000004"/>
    <n v="1.9608000000000001"/>
    <x v="0"/>
    <n v="796"/>
    <s v="approved"/>
    <s v="06-02-2023"/>
    <s v="21-02-2023"/>
    <n v="24"/>
    <n v="12.57"/>
  </r>
  <r>
    <x v="645"/>
    <s v="CUST0242"/>
    <x v="6"/>
    <s v="Central"/>
    <s v="Auto Loan"/>
    <x v="0"/>
    <n v="23.53"/>
    <n v="7.68"/>
    <n v="0.14460000000000001"/>
    <n v="0.7339"/>
    <x v="3"/>
    <n v="565"/>
    <s v="approved"/>
    <s v="31-03-2022"/>
    <s v="04-04-2022"/>
    <n v="36"/>
    <n v="11.69"/>
  </r>
  <r>
    <x v="646"/>
    <s v="CUST0053"/>
    <x v="5"/>
    <s v="West"/>
    <s v="Business Loan"/>
    <x v="1"/>
    <n v="22.85"/>
    <n v="11.58"/>
    <n v="0.1268"/>
    <n v="2.0257000000000001"/>
    <x v="2"/>
    <n v="759"/>
    <s v="approved"/>
    <s v="29-07-2023"/>
    <s v="09-08-2023"/>
    <n v="12"/>
    <n v="13.72"/>
  </r>
  <r>
    <x v="647"/>
    <s v="CUST0175"/>
    <x v="6"/>
    <s v="Central"/>
    <s v="Home Loan"/>
    <x v="1"/>
    <n v="80.739999999999995"/>
    <n v="13.41"/>
    <n v="1.1656"/>
    <n v="2.1825000000000001"/>
    <x v="1"/>
    <n v="826"/>
    <s v="approved"/>
    <s v="22-07-2023"/>
    <s v="31-07-2023"/>
    <n v="48"/>
    <n v="0"/>
  </r>
  <r>
    <x v="648"/>
    <s v="CUST0374"/>
    <x v="9"/>
    <s v="West"/>
    <s v="Personal Loan"/>
    <x v="0"/>
    <n v="88.86"/>
    <n v="13.04"/>
    <n v="0.75"/>
    <n v="2.0236999999999998"/>
    <x v="1"/>
    <n v="725"/>
    <s v="approved"/>
    <s v="16-12-2023"/>
    <s v="31-12-2023"/>
    <n v="60"/>
    <n v="0"/>
  </r>
  <r>
    <x v="649"/>
    <s v="CUST0357"/>
    <x v="1"/>
    <s v="North"/>
    <s v="Business Loan"/>
    <x v="1"/>
    <n v="98.09"/>
    <n v="14.84"/>
    <n v="0.77380000000000004"/>
    <n v="3.3925999999999998"/>
    <x v="3"/>
    <n v="796"/>
    <s v="Rejected "/>
    <s v="03-04-2022"/>
    <m/>
    <n v="36"/>
    <n v="70.88"/>
  </r>
  <r>
    <x v="650"/>
    <s v="CUST0068"/>
    <x v="7"/>
    <s v="West"/>
    <s v="Home Loan"/>
    <x v="2"/>
    <n v="45.5"/>
    <n v="7.85"/>
    <n v="0.7228"/>
    <n v="1.1075999999999999"/>
    <x v="4"/>
    <n v="617"/>
    <s v="Rejected "/>
    <s v="06-09-2023"/>
    <m/>
    <n v="48"/>
    <n v="36.83"/>
  </r>
  <r>
    <x v="651"/>
    <s v="CUST0427"/>
    <x v="1"/>
    <s v="West"/>
    <s v="Education Loan"/>
    <x v="1"/>
    <n v="17.97"/>
    <n v="9.43"/>
    <n v="0.31709999999999999"/>
    <n v="0.23180000000000001"/>
    <x v="1"/>
    <n v="885"/>
    <s v="approved"/>
    <s v="19-11-2022"/>
    <s v="23-11-2022"/>
    <n v="120"/>
    <n v="0"/>
  </r>
  <r>
    <x v="652"/>
    <s v="CUST0223"/>
    <x v="6"/>
    <s v="South"/>
    <s v="Auto Loan"/>
    <x v="2"/>
    <n v="52.51"/>
    <n v="14.95"/>
    <n v="1.0107999999999999"/>
    <n v="1.0118"/>
    <x v="0"/>
    <n v="862"/>
    <s v="Rejected"/>
    <s v="27-12-2024"/>
    <m/>
    <n v="84"/>
    <n v="34.729999999999997"/>
  </r>
  <r>
    <x v="653"/>
    <s v="CUST0089"/>
    <x v="4"/>
    <s v="West"/>
    <s v="Auto Loan"/>
    <x v="0"/>
    <n v="26.76"/>
    <n v="15.57"/>
    <n v="0.44359999999999999"/>
    <n v="2.4224999999999999"/>
    <x v="3"/>
    <n v="782"/>
    <s v="approved"/>
    <s v="29-08-2023"/>
    <s v="05-09-2023"/>
    <n v="12"/>
    <n v="20.25"/>
  </r>
  <r>
    <x v="654"/>
    <s v="CUST0298"/>
    <x v="8"/>
    <s v="South"/>
    <s v="Home Loan"/>
    <x v="1"/>
    <n v="73.959999999999994"/>
    <n v="16.93"/>
    <n v="0.99109999999999998"/>
    <n v="1.2821"/>
    <x v="2"/>
    <n v="623"/>
    <s v="Rejected "/>
    <s v="04-10-2022"/>
    <m/>
    <n v="120"/>
    <n v="10.72"/>
  </r>
  <r>
    <x v="655"/>
    <s v="CUST0410"/>
    <x v="1"/>
    <s v="South"/>
    <s v="Home Loan"/>
    <x v="2"/>
    <n v="85.97"/>
    <n v="8.32"/>
    <n v="1.1249"/>
    <n v="3.9007000000000001"/>
    <x v="4"/>
    <n v="738"/>
    <s v="approved"/>
    <s v="11-07-2022"/>
    <s v="16-07-2022"/>
    <n v="24"/>
    <n v="27.68"/>
  </r>
  <r>
    <x v="656"/>
    <s v="CUST0023"/>
    <x v="2"/>
    <s v="West"/>
    <s v="Personal Loan"/>
    <x v="1"/>
    <n v="80.48"/>
    <n v="14.5"/>
    <n v="1.0277000000000001"/>
    <n v="1.099"/>
    <x v="1"/>
    <n v="678"/>
    <s v="approved"/>
    <s v="14-06-2022"/>
    <s v="26-06-2022"/>
    <n v="180"/>
    <n v="0"/>
  </r>
  <r>
    <x v="657"/>
    <s v="CUST0349"/>
    <x v="7"/>
    <s v="East"/>
    <s v="Home Loan"/>
    <x v="1"/>
    <n v="76.78"/>
    <n v="16.03"/>
    <n v="1.1796"/>
    <n v="6.9673999999999996"/>
    <x v="1"/>
    <n v="698"/>
    <s v="Under Review"/>
    <s v="04-12-2022"/>
    <m/>
    <n v="12"/>
    <n v="0"/>
  </r>
  <r>
    <x v="658"/>
    <s v="CUST0300"/>
    <x v="8"/>
    <s v="North"/>
    <s v="Business Loan"/>
    <x v="1"/>
    <n v="48.6"/>
    <n v="12.33"/>
    <n v="0.89490000000000003"/>
    <n v="0.86650000000000005"/>
    <x v="1"/>
    <n v="872"/>
    <s v="Rejected "/>
    <s v="22-02-2022"/>
    <m/>
    <n v="84"/>
    <n v="0"/>
  </r>
  <r>
    <x v="659"/>
    <s v="CUST0161"/>
    <x v="2"/>
    <s v="North"/>
    <s v="Gold Loan"/>
    <x v="2"/>
    <n v="29.7"/>
    <n v="9.25"/>
    <n v="0.3916"/>
    <n v="0.94789999999999996"/>
    <x v="2"/>
    <n v="837"/>
    <s v="Rejected "/>
    <s v="03-09-2024"/>
    <m/>
    <n v="36"/>
    <n v="10.220000000000001"/>
  </r>
  <r>
    <x v="660"/>
    <s v="CUST0078"/>
    <x v="1"/>
    <s v="East"/>
    <s v="Gold Loan"/>
    <x v="2"/>
    <n v="79.040000000000006"/>
    <n v="12.66"/>
    <n v="0.99650000000000005"/>
    <n v="0.98240000000000005"/>
    <x v="1"/>
    <n v="848"/>
    <s v="approved"/>
    <s v="11-04-2022"/>
    <s v="12-04-2022"/>
    <n v="180"/>
    <n v="0"/>
  </r>
  <r>
    <x v="661"/>
    <s v="CUST0194"/>
    <x v="3"/>
    <s v="East"/>
    <s v="Home Loan"/>
    <x v="0"/>
    <n v="72.67"/>
    <n v="9.15"/>
    <n v="0.77510000000000001"/>
    <n v="3.3249"/>
    <x v="3"/>
    <n v="719"/>
    <s v="approved"/>
    <s v="02-11-2022"/>
    <s v="15-11-2022"/>
    <n v="24"/>
    <n v="23.91"/>
  </r>
  <r>
    <x v="662"/>
    <s v="CUST0339"/>
    <x v="9"/>
    <s v="East"/>
    <s v="Auto Loan"/>
    <x v="1"/>
    <n v="78.73"/>
    <n v="7.96"/>
    <n v="1.2372000000000001"/>
    <n v="0.75060000000000004"/>
    <x v="1"/>
    <n v="758"/>
    <s v="Rejected"/>
    <s v="08-05-2023"/>
    <m/>
    <n v="180"/>
    <n v="0"/>
  </r>
  <r>
    <x v="663"/>
    <s v="CUST0286"/>
    <x v="0"/>
    <s v="Central"/>
    <s v="Auto Loan"/>
    <x v="1"/>
    <n v="77.459999999999994"/>
    <n v="17.98"/>
    <n v="1.3821000000000001"/>
    <n v="1.1942999999999999"/>
    <x v="3"/>
    <n v="652"/>
    <s v="Rejected"/>
    <s v="13-05-2022"/>
    <m/>
    <n v="240"/>
    <n v="11.74"/>
  </r>
  <r>
    <x v="664"/>
    <s v="CUST0444"/>
    <x v="2"/>
    <s v="East"/>
    <s v="Gold Loan"/>
    <x v="1"/>
    <n v="89.13"/>
    <n v="15.62"/>
    <n v="0.7954"/>
    <n v="2.1495000000000002"/>
    <x v="3"/>
    <n v="839"/>
    <s v="approved"/>
    <s v="28-08-2024"/>
    <s v="05-09-2024"/>
    <n v="60"/>
    <n v="75.62"/>
  </r>
  <r>
    <x v="665"/>
    <s v="CUST0368"/>
    <x v="6"/>
    <s v="Central"/>
    <s v="Business Loan"/>
    <x v="1"/>
    <n v="40.57"/>
    <n v="14.9"/>
    <n v="0.28899999999999998"/>
    <n v="0.65210000000000001"/>
    <x v="2"/>
    <n v="886"/>
    <s v="Rejected "/>
    <s v="28-08-2023"/>
    <m/>
    <n v="120"/>
    <n v="29.09"/>
  </r>
  <r>
    <x v="666"/>
    <s v="CUST0342"/>
    <x v="7"/>
    <s v="West"/>
    <s v="Auto Loan"/>
    <x v="1"/>
    <n v="3.05"/>
    <n v="15.82"/>
    <n v="2.12E-2"/>
    <n v="4.2000000000000003E-2"/>
    <x v="0"/>
    <n v="825"/>
    <s v="Rejected"/>
    <s v="02-08-2022"/>
    <m/>
    <n v="240"/>
    <n v="1.1100000000000001"/>
  </r>
  <r>
    <x v="667"/>
    <s v="CUST0448"/>
    <x v="9"/>
    <s v="West"/>
    <s v="Auto Loan"/>
    <x v="2"/>
    <n v="39.6"/>
    <n v="15.75"/>
    <n v="0.64800000000000002"/>
    <n v="3.5882999999999998"/>
    <x v="3"/>
    <n v="756"/>
    <s v="Rejected"/>
    <s v="26-01-2024"/>
    <m/>
    <n v="12"/>
    <n v="15.4"/>
  </r>
  <r>
    <x v="668"/>
    <s v="CUST0492"/>
    <x v="9"/>
    <s v="North"/>
    <s v="Education Loan"/>
    <x v="0"/>
    <n v="31.47"/>
    <n v="16.989999999999998"/>
    <n v="0.39950000000000002"/>
    <n v="0.46139999999999998"/>
    <x v="2"/>
    <n v="854"/>
    <s v="approved"/>
    <s v="08-04-2023"/>
    <s v="20-04-2023"/>
    <n v="240"/>
    <n v="6.06"/>
  </r>
  <r>
    <x v="669"/>
    <s v="CUST0266"/>
    <x v="1"/>
    <s v="East"/>
    <s v="Auto Loan"/>
    <x v="2"/>
    <n v="97.28"/>
    <n v="16.649999999999999"/>
    <n v="0.57620000000000005"/>
    <n v="1.9683999999999999"/>
    <x v="1"/>
    <n v="890"/>
    <s v="Under Review"/>
    <s v="28-04-2022"/>
    <m/>
    <n v="84"/>
    <n v="0"/>
  </r>
  <r>
    <x v="670"/>
    <s v="CUST0105"/>
    <x v="6"/>
    <s v="South"/>
    <s v="Auto Loan"/>
    <x v="1"/>
    <n v="83.02"/>
    <n v="10.97"/>
    <n v="1.2979000000000001"/>
    <n v="1.1422000000000001"/>
    <x v="3"/>
    <n v="667"/>
    <s v="Rejected"/>
    <s v="29-07-2022"/>
    <m/>
    <n v="120"/>
    <n v="14.66"/>
  </r>
  <r>
    <x v="671"/>
    <s v="CUST0239"/>
    <x v="8"/>
    <s v="Central"/>
    <s v="Home Loan"/>
    <x v="2"/>
    <n v="97.58"/>
    <n v="8.51"/>
    <n v="1.4814000000000001"/>
    <n v="0.96150000000000002"/>
    <x v="3"/>
    <n v="592"/>
    <s v="Rejected"/>
    <s v="09-04-2024"/>
    <m/>
    <n v="180"/>
    <n v="63.18"/>
  </r>
  <r>
    <x v="672"/>
    <s v="CUST0209"/>
    <x v="9"/>
    <s v="North"/>
    <s v="Home Loan"/>
    <x v="2"/>
    <n v="76.37"/>
    <n v="18.079999999999998"/>
    <n v="1.5176000000000001"/>
    <n v="3.8157000000000001"/>
    <x v="0"/>
    <n v="896"/>
    <s v="approved"/>
    <s v="13-04-2024"/>
    <s v="26-04-2024"/>
    <n v="24"/>
    <n v="43.51"/>
  </r>
  <r>
    <x v="673"/>
    <s v="CUST0006"/>
    <x v="1"/>
    <s v="South"/>
    <s v="Home Loan"/>
    <x v="1"/>
    <n v="59.02"/>
    <n v="12.07"/>
    <n v="0.78180000000000005"/>
    <n v="0.65269999999999995"/>
    <x v="1"/>
    <n v="747"/>
    <s v="Rejected"/>
    <s v="12-02-2024"/>
    <m/>
    <n v="240"/>
    <n v="0"/>
  </r>
  <r>
    <x v="674"/>
    <s v="CUST0255"/>
    <x v="7"/>
    <s v="East"/>
    <s v="Gold Loan"/>
    <x v="1"/>
    <n v="96.08"/>
    <n v="17.579999999999998"/>
    <n v="1.7519"/>
    <n v="2.8012999999999999"/>
    <x v="0"/>
    <n v="663"/>
    <s v="Under Review"/>
    <s v="10-12-2023"/>
    <m/>
    <n v="48"/>
    <n v="20.55"/>
  </r>
  <r>
    <x v="675"/>
    <s v="CUST0037"/>
    <x v="8"/>
    <s v="Central"/>
    <s v="Business Loan"/>
    <x v="2"/>
    <n v="29.4"/>
    <n v="9.98"/>
    <n v="0.3221"/>
    <n v="0.31559999999999999"/>
    <x v="4"/>
    <n v="787"/>
    <s v="approved"/>
    <s v="13-10-2022"/>
    <s v="26-10-2022"/>
    <n v="180"/>
    <n v="27.85"/>
  </r>
  <r>
    <x v="676"/>
    <s v="CUST0081"/>
    <x v="6"/>
    <s v="Central"/>
    <s v="Gold Loan"/>
    <x v="2"/>
    <n v="15.64"/>
    <n v="10.53"/>
    <n v="0.15740000000000001"/>
    <n v="0.72550000000000003"/>
    <x v="1"/>
    <n v="667"/>
    <s v="Under Review"/>
    <s v="16-03-2022"/>
    <m/>
    <n v="24"/>
    <n v="0"/>
  </r>
  <r>
    <x v="677"/>
    <s v="CUST0151"/>
    <x v="1"/>
    <s v="Central"/>
    <s v="Gold Loan"/>
    <x v="0"/>
    <n v="94.13"/>
    <n v="11.54"/>
    <n v="0.50070000000000003"/>
    <n v="1.6386000000000001"/>
    <x v="3"/>
    <n v="898"/>
    <s v="approved"/>
    <s v="20-03-2024"/>
    <s v="27-03-2024"/>
    <n v="84"/>
    <n v="44.25"/>
  </r>
  <r>
    <x v="678"/>
    <s v="CUST0356"/>
    <x v="8"/>
    <s v="North"/>
    <s v="Business Loan"/>
    <x v="1"/>
    <n v="43.23"/>
    <n v="17.829999999999998"/>
    <n v="0.82820000000000005"/>
    <n v="3.9598"/>
    <x v="2"/>
    <n v="578"/>
    <s v="Rejected"/>
    <s v="10-01-2024"/>
    <m/>
    <n v="12"/>
    <n v="18.68"/>
  </r>
  <r>
    <x v="679"/>
    <s v="CUST0447"/>
    <x v="9"/>
    <s v="West"/>
    <s v="Personal Loan"/>
    <x v="2"/>
    <n v="46.11"/>
    <n v="15.7"/>
    <n v="0.29970000000000002"/>
    <n v="1.6143000000000001"/>
    <x v="3"/>
    <n v="656"/>
    <s v="Under Review"/>
    <s v="29-11-2023"/>
    <m/>
    <n v="36"/>
    <n v="18.559999999999999"/>
  </r>
  <r>
    <x v="680"/>
    <s v="CUST0094"/>
    <x v="2"/>
    <s v="Central"/>
    <s v="Home Loan"/>
    <x v="0"/>
    <n v="63.01"/>
    <n v="15.89"/>
    <n v="0.92390000000000005"/>
    <n v="2.2118000000000002"/>
    <x v="2"/>
    <n v="714"/>
    <s v="Rejected"/>
    <s v="10-12-2024"/>
    <m/>
    <n v="36"/>
    <n v="50.83"/>
  </r>
  <r>
    <x v="681"/>
    <s v="CUST0060"/>
    <x v="6"/>
    <s v="East"/>
    <s v="Gold Loan"/>
    <x v="1"/>
    <n v="79.59"/>
    <n v="16.079999999999998"/>
    <n v="0.80700000000000005"/>
    <n v="2.2589000000000001"/>
    <x v="0"/>
    <n v="672"/>
    <s v="Rejected "/>
    <s v="18-12-2024"/>
    <m/>
    <n v="48"/>
    <n v="17.190000000000001"/>
  </r>
  <r>
    <x v="682"/>
    <s v="CUST0192"/>
    <x v="4"/>
    <s v="North"/>
    <s v="Home Loan"/>
    <x v="1"/>
    <n v="67.040000000000006"/>
    <n v="15.13"/>
    <n v="0.94430000000000003"/>
    <n v="6.0549999999999997"/>
    <x v="2"/>
    <n v="731"/>
    <s v="Under Review"/>
    <s v="13-05-2022"/>
    <m/>
    <n v="12"/>
    <n v="52.48"/>
  </r>
  <r>
    <x v="683"/>
    <s v="CUST0009"/>
    <x v="0"/>
    <s v="East"/>
    <s v="Gold Loan"/>
    <x v="1"/>
    <n v="40.880000000000003"/>
    <n v="13.8"/>
    <n v="0.78239999999999998"/>
    <n v="0.62980000000000003"/>
    <x v="2"/>
    <n v="707"/>
    <s v="approved"/>
    <s v="09-02-2024"/>
    <s v="23-02-2024"/>
    <n v="120"/>
    <n v="31.21"/>
  </r>
  <r>
    <x v="684"/>
    <s v="CUST0310"/>
    <x v="4"/>
    <s v="West"/>
    <s v="Home Loan"/>
    <x v="2"/>
    <n v="30.26"/>
    <n v="11.53"/>
    <n v="0.3256"/>
    <n v="0.78990000000000005"/>
    <x v="3"/>
    <n v="868"/>
    <s v="Under Review"/>
    <s v="30-07-2022"/>
    <m/>
    <n v="48"/>
    <n v="10.6"/>
  </r>
  <r>
    <x v="685"/>
    <s v="CUST0292"/>
    <x v="4"/>
    <s v="South"/>
    <s v="Personal Loan"/>
    <x v="1"/>
    <n v="11.73"/>
    <n v="16.38"/>
    <n v="9.7900000000000001E-2"/>
    <n v="0.41460000000000002"/>
    <x v="0"/>
    <n v="883"/>
    <s v="approved"/>
    <s v="23-04-2022"/>
    <s v="30-04-2022"/>
    <n v="36"/>
    <n v="7.38"/>
  </r>
  <r>
    <x v="686"/>
    <s v="CUST0080"/>
    <x v="2"/>
    <s v="North"/>
    <s v="Education Loan"/>
    <x v="0"/>
    <n v="97.26"/>
    <n v="12.36"/>
    <n v="1.5793999999999999"/>
    <n v="2.1812"/>
    <x v="2"/>
    <n v="733"/>
    <s v="Rejected "/>
    <s v="13-04-2023"/>
    <m/>
    <n v="60"/>
    <n v="52.71"/>
  </r>
  <r>
    <x v="687"/>
    <s v="CUST0309"/>
    <x v="3"/>
    <s v="South"/>
    <s v="Gold Loan"/>
    <x v="1"/>
    <n v="66.069999999999993"/>
    <n v="7.69"/>
    <n v="1.1417999999999999"/>
    <n v="1.3299000000000001"/>
    <x v="1"/>
    <n v="698"/>
    <s v="Under Review"/>
    <s v="14-04-2024"/>
    <m/>
    <n v="60"/>
    <n v="0"/>
  </r>
  <r>
    <x v="688"/>
    <s v="CUST0073"/>
    <x v="4"/>
    <s v="Central"/>
    <s v="Education Loan"/>
    <x v="0"/>
    <n v="3.96"/>
    <n v="16.12"/>
    <n v="4.3900000000000002E-2"/>
    <n v="7.8899999999999998E-2"/>
    <x v="2"/>
    <n v="883"/>
    <s v="Rejected "/>
    <s v="28-10-2022"/>
    <m/>
    <n v="84"/>
    <n v="1.86"/>
  </r>
  <r>
    <x v="689"/>
    <s v="CUST0196"/>
    <x v="4"/>
    <s v="West"/>
    <s v="Auto Loan"/>
    <x v="0"/>
    <n v="63.4"/>
    <n v="9.8800000000000008"/>
    <n v="0.85129999999999995"/>
    <n v="0.83360000000000001"/>
    <x v="1"/>
    <n v="749"/>
    <s v="Rejected "/>
    <s v="26-10-2022"/>
    <m/>
    <n v="120"/>
    <n v="0"/>
  </r>
  <r>
    <x v="690"/>
    <s v="CUST0161"/>
    <x v="4"/>
    <s v="East"/>
    <s v="Home Loan"/>
    <x v="0"/>
    <n v="84.49"/>
    <n v="11.89"/>
    <n v="0.61119999999999997"/>
    <n v="1.8747"/>
    <x v="2"/>
    <n v="837"/>
    <s v="Under Review"/>
    <s v="25-03-2022"/>
    <m/>
    <n v="60"/>
    <n v="69.83"/>
  </r>
  <r>
    <x v="691"/>
    <s v="CUST0386"/>
    <x v="6"/>
    <s v="North"/>
    <s v="Home Loan"/>
    <x v="2"/>
    <n v="85.37"/>
    <n v="11.8"/>
    <n v="1.5604"/>
    <n v="4.0106999999999999"/>
    <x v="1"/>
    <n v="686"/>
    <s v="approved"/>
    <s v="03-03-2024"/>
    <s v="12-03-2024"/>
    <n v="24"/>
    <n v="0"/>
  </r>
  <r>
    <x v="692"/>
    <s v="CUST0099"/>
    <x v="4"/>
    <s v="East"/>
    <s v="Home Loan"/>
    <x v="1"/>
    <n v="94.59"/>
    <n v="8.1199999999999992"/>
    <n v="1.3928"/>
    <n v="4.2831999999999999"/>
    <x v="4"/>
    <n v="834"/>
    <s v="Rejected "/>
    <s v="30-05-2022"/>
    <m/>
    <n v="24"/>
    <n v="78.430000000000007"/>
  </r>
  <r>
    <x v="693"/>
    <s v="CUST0397"/>
    <x v="1"/>
    <s v="Central"/>
    <s v="Personal Loan"/>
    <x v="2"/>
    <n v="94.99"/>
    <n v="14.4"/>
    <n v="0.54659999999999997"/>
    <n v="1.8011999999999999"/>
    <x v="3"/>
    <n v="686"/>
    <s v="Rejected "/>
    <s v="28-07-2023"/>
    <m/>
    <n v="84"/>
    <n v="31.31"/>
  </r>
  <r>
    <x v="694"/>
    <s v="CUST0307"/>
    <x v="7"/>
    <s v="West"/>
    <s v="Personal Loan"/>
    <x v="1"/>
    <n v="71.72"/>
    <n v="9.0399999999999991"/>
    <n v="0.79239999999999999"/>
    <n v="0.91010000000000002"/>
    <x v="3"/>
    <n v="830"/>
    <s v="approved"/>
    <s v="08-10-2022"/>
    <s v="14-10-2022"/>
    <n v="120"/>
    <n v="8.36"/>
  </r>
  <r>
    <x v="695"/>
    <s v="CUST0252"/>
    <x v="0"/>
    <s v="West"/>
    <s v="Home Loan"/>
    <x v="1"/>
    <n v="56.98"/>
    <n v="8.23"/>
    <n v="0.9496"/>
    <n v="4.9626999999999999"/>
    <x v="0"/>
    <n v="710"/>
    <s v="approved"/>
    <s v="28-12-2024"/>
    <s v="02-01-2025"/>
    <n v="12"/>
    <n v="8.9499999999999993"/>
  </r>
  <r>
    <x v="696"/>
    <s v="CUST0119"/>
    <x v="8"/>
    <s v="South"/>
    <s v="Auto Loan"/>
    <x v="0"/>
    <n v="71.78"/>
    <n v="11.29"/>
    <n v="1.3935999999999999"/>
    <n v="3.3552"/>
    <x v="0"/>
    <n v="777"/>
    <s v="approved"/>
    <s v="12-06-2022"/>
    <s v="20-06-2022"/>
    <n v="24"/>
    <n v="7.83"/>
  </r>
  <r>
    <x v="697"/>
    <s v="CUST0085"/>
    <x v="8"/>
    <s v="North"/>
    <s v="Gold Loan"/>
    <x v="1"/>
    <n v="1.05"/>
    <n v="15.75"/>
    <n v="8.9999999999999993E-3"/>
    <n v="1.44E-2"/>
    <x v="4"/>
    <n v="849"/>
    <s v="Rejected"/>
    <s v="15-08-2024"/>
    <m/>
    <n v="240"/>
    <n v="0.55000000000000004"/>
  </r>
  <r>
    <x v="698"/>
    <s v="CUST0063"/>
    <x v="6"/>
    <s v="South"/>
    <s v="Education Loan"/>
    <x v="1"/>
    <n v="89.25"/>
    <n v="10.88"/>
    <n v="1.2395"/>
    <n v="2.9169"/>
    <x v="2"/>
    <n v="806"/>
    <s v="Under Review"/>
    <s v="08-04-2022"/>
    <m/>
    <n v="36"/>
    <n v="19.61"/>
  </r>
  <r>
    <x v="699"/>
    <s v="CUST0499"/>
    <x v="8"/>
    <s v="West"/>
    <s v="Auto Loan"/>
    <x v="0"/>
    <n v="99.5"/>
    <n v="9.75"/>
    <n v="0.87080000000000002"/>
    <n v="4.5799000000000003"/>
    <x v="0"/>
    <n v="881"/>
    <s v="approved"/>
    <s v="30-12-2024"/>
    <s v="01-01-2025"/>
    <n v="24"/>
    <n v="88.41"/>
  </r>
  <r>
    <x v="700"/>
    <s v="CUST0256"/>
    <x v="5"/>
    <s v="South"/>
    <s v="Personal Loan"/>
    <x v="1"/>
    <n v="2.39"/>
    <n v="8.51"/>
    <n v="2.9600000000000001E-2"/>
    <n v="2.0799999999999999E-2"/>
    <x v="3"/>
    <n v="880"/>
    <s v="approved"/>
    <s v="01-02-2023"/>
    <s v="06-02-2023"/>
    <n v="240"/>
    <n v="1.29"/>
  </r>
  <r>
    <x v="701"/>
    <s v="CUST0280"/>
    <x v="3"/>
    <s v="West"/>
    <s v="Business Loan"/>
    <x v="2"/>
    <n v="61.04"/>
    <n v="12.19"/>
    <n v="1.0618000000000001"/>
    <n v="0.68020000000000003"/>
    <x v="3"/>
    <n v="556"/>
    <s v="approved"/>
    <s v="21-11-2024"/>
    <s v="24-11-2024"/>
    <n v="240"/>
    <n v="34.299999999999997"/>
  </r>
  <r>
    <x v="702"/>
    <s v="CUST0174"/>
    <x v="6"/>
    <s v="Central"/>
    <s v="Education Loan"/>
    <x v="2"/>
    <n v="3.27"/>
    <n v="13.97"/>
    <n v="5.16E-2"/>
    <n v="5.0700000000000002E-2"/>
    <x v="0"/>
    <n v="791"/>
    <s v="Rejected "/>
    <s v="01-09-2022"/>
    <m/>
    <n v="120"/>
    <n v="1.59"/>
  </r>
  <r>
    <x v="703"/>
    <s v="CUST0481"/>
    <x v="0"/>
    <s v="South"/>
    <s v="Education Loan"/>
    <x v="2"/>
    <n v="78.209999999999994"/>
    <n v="16.22"/>
    <n v="0.81940000000000002"/>
    <n v="7.1041999999999996"/>
    <x v="0"/>
    <n v="872"/>
    <s v="approved"/>
    <s v="22-10-2022"/>
    <s v="24-10-2022"/>
    <n v="12"/>
    <n v="51.62"/>
  </r>
  <r>
    <x v="704"/>
    <s v="CUST0179"/>
    <x v="3"/>
    <s v="South"/>
    <s v="Home Loan"/>
    <x v="0"/>
    <n v="68.2"/>
    <n v="7.66"/>
    <n v="0.68379999999999996"/>
    <n v="0.63839999999999997"/>
    <x v="1"/>
    <n v="856"/>
    <s v="Rejected "/>
    <s v="27-06-2023"/>
    <m/>
    <n v="180"/>
    <n v="0"/>
  </r>
  <r>
    <x v="705"/>
    <s v="CUST0038"/>
    <x v="5"/>
    <s v="South"/>
    <s v="Home Loan"/>
    <x v="2"/>
    <n v="14.74"/>
    <n v="18.16"/>
    <n v="0.24060000000000001"/>
    <n v="1.3525"/>
    <x v="2"/>
    <n v="793"/>
    <s v="approved"/>
    <s v="30-12-2024"/>
    <s v="12-01-2025"/>
    <n v="12"/>
    <n v="10.02"/>
  </r>
  <r>
    <x v="706"/>
    <s v="CUST0278"/>
    <x v="7"/>
    <s v="Central"/>
    <s v="Home Loan"/>
    <x v="1"/>
    <n v="13.56"/>
    <n v="16.86"/>
    <n v="0.23019999999999999"/>
    <n v="0.39029999999999998"/>
    <x v="2"/>
    <n v="867"/>
    <s v="approved"/>
    <s v="29-05-2023"/>
    <s v="07-06-2023"/>
    <n v="48"/>
    <n v="12.53"/>
  </r>
  <r>
    <x v="707"/>
    <s v="CUST0311"/>
    <x v="3"/>
    <s v="Central"/>
    <s v="Gold Loan"/>
    <x v="2"/>
    <n v="63.32"/>
    <n v="10.62"/>
    <n v="0.74580000000000002"/>
    <n v="0.63729999999999998"/>
    <x v="2"/>
    <n v="765"/>
    <s v="approved"/>
    <s v="15-03-2022"/>
    <s v="27-03-2022"/>
    <n v="240"/>
    <n v="41.58"/>
  </r>
  <r>
    <x v="708"/>
    <s v="CUST0121"/>
    <x v="5"/>
    <s v="West"/>
    <s v="Education Loan"/>
    <x v="0"/>
    <n v="48.28"/>
    <n v="18.190000000000001"/>
    <n v="0.37669999999999998"/>
    <n v="0.78410000000000002"/>
    <x v="4"/>
    <n v="602"/>
    <s v="approved"/>
    <s v="09-06-2022"/>
    <s v="19-06-2022"/>
    <n v="180"/>
    <n v="7.43"/>
  </r>
  <r>
    <x v="709"/>
    <s v="CUST0254"/>
    <x v="4"/>
    <s v="Central"/>
    <s v="Education Loan"/>
    <x v="0"/>
    <n v="54.66"/>
    <n v="13.82"/>
    <n v="0.63119999999999998"/>
    <n v="0.72130000000000005"/>
    <x v="3"/>
    <n v="565"/>
    <s v="Rejected"/>
    <s v="18-10-2023"/>
    <m/>
    <n v="180"/>
    <n v="29.45"/>
  </r>
  <r>
    <x v="710"/>
    <s v="CUST0020"/>
    <x v="5"/>
    <s v="East"/>
    <s v="Business Loan"/>
    <x v="2"/>
    <n v="1.06"/>
    <n v="15.01"/>
    <n v="1.7899999999999999E-2"/>
    <n v="2.0500000000000001E-2"/>
    <x v="1"/>
    <n v="587"/>
    <s v="Rejected "/>
    <s v="06-07-2023"/>
    <m/>
    <n v="84"/>
    <n v="0"/>
  </r>
  <r>
    <x v="711"/>
    <s v="CUST0445"/>
    <x v="3"/>
    <s v="West"/>
    <s v="Education Loan"/>
    <x v="2"/>
    <n v="62.33"/>
    <n v="13.76"/>
    <n v="0.34029999999999999"/>
    <n v="2.9855999999999998"/>
    <x v="3"/>
    <n v="610"/>
    <s v="Under Review"/>
    <s v="27-12-2022"/>
    <m/>
    <n v="24"/>
    <n v="47.47"/>
  </r>
  <r>
    <x v="712"/>
    <s v="CUST0129"/>
    <x v="1"/>
    <s v="Central"/>
    <s v="Education Loan"/>
    <x v="0"/>
    <n v="59.77"/>
    <n v="11.38"/>
    <n v="1.0297000000000001"/>
    <n v="1.3109"/>
    <x v="3"/>
    <n v="619"/>
    <s v="Rejected "/>
    <s v="21-05-2023"/>
    <m/>
    <n v="60"/>
    <n v="38.18"/>
  </r>
  <r>
    <x v="713"/>
    <s v="CUST0295"/>
    <x v="7"/>
    <s v="West"/>
    <s v="Personal Loan"/>
    <x v="1"/>
    <n v="55.07"/>
    <n v="13.8"/>
    <n v="0.36049999999999999"/>
    <n v="0.84840000000000004"/>
    <x v="3"/>
    <n v="836"/>
    <s v="Under Review"/>
    <s v="13-06-2022"/>
    <m/>
    <n v="120"/>
    <n v="37.549999999999997"/>
  </r>
  <r>
    <x v="714"/>
    <s v="CUST0390"/>
    <x v="3"/>
    <s v="West"/>
    <s v="Personal Loan"/>
    <x v="0"/>
    <n v="39.520000000000003"/>
    <n v="9.39"/>
    <n v="0.75839999999999996"/>
    <n v="0.99080000000000001"/>
    <x v="3"/>
    <n v="855"/>
    <s v="Under Review"/>
    <s v="20-12-2024"/>
    <m/>
    <n v="48"/>
    <n v="24.37"/>
  </r>
  <r>
    <x v="715"/>
    <s v="CUST0441"/>
    <x v="5"/>
    <s v="North"/>
    <s v="Gold Loan"/>
    <x v="2"/>
    <n v="39.729999999999997"/>
    <n v="17.97"/>
    <n v="0.4904"/>
    <n v="1.0082"/>
    <x v="0"/>
    <n v="814"/>
    <s v="approved"/>
    <s v="27-10-2023"/>
    <s v="28-10-2023"/>
    <n v="60"/>
    <n v="24.57"/>
  </r>
  <r>
    <x v="716"/>
    <s v="CUST0148"/>
    <x v="7"/>
    <s v="South"/>
    <s v="Home Loan"/>
    <x v="1"/>
    <n v="31.36"/>
    <n v="17.16"/>
    <n v="0.57730000000000004"/>
    <n v="1.5528999999999999"/>
    <x v="1"/>
    <n v="813"/>
    <s v="approved"/>
    <s v="18-09-2024"/>
    <s v="21-09-2024"/>
    <n v="24"/>
    <n v="0"/>
  </r>
  <r>
    <x v="717"/>
    <s v="CUST0361"/>
    <x v="3"/>
    <s v="Central"/>
    <s v="Personal Loan"/>
    <x v="0"/>
    <n v="79.55"/>
    <n v="11.51"/>
    <n v="0.86850000000000005"/>
    <n v="3.7265000000000001"/>
    <x v="4"/>
    <n v="729"/>
    <s v="Under Review"/>
    <s v="18-07-2024"/>
    <m/>
    <n v="24"/>
    <n v="15.23"/>
  </r>
  <r>
    <x v="718"/>
    <s v="CUST0111"/>
    <x v="1"/>
    <s v="East"/>
    <s v="Gold Loan"/>
    <x v="1"/>
    <n v="81.94"/>
    <n v="16.8"/>
    <n v="1.0544"/>
    <n v="2.3559000000000001"/>
    <x v="0"/>
    <n v="589"/>
    <s v="approved"/>
    <s v="12-10-2023"/>
    <s v="13-10-2023"/>
    <n v="48"/>
    <n v="9.31"/>
  </r>
  <r>
    <x v="719"/>
    <s v="CUST0077"/>
    <x v="8"/>
    <s v="East"/>
    <s v="Home Loan"/>
    <x v="1"/>
    <n v="77.86"/>
    <n v="11.71"/>
    <n v="1.0074000000000001"/>
    <n v="3.6545999999999998"/>
    <x v="2"/>
    <n v="741"/>
    <s v="approved"/>
    <s v="26-08-2024"/>
    <s v="04-09-2024"/>
    <n v="24"/>
    <n v="11.77"/>
  </r>
  <r>
    <x v="720"/>
    <s v="CUST0245"/>
    <x v="9"/>
    <s v="East"/>
    <s v="Auto Loan"/>
    <x v="1"/>
    <n v="24.27"/>
    <n v="13.64"/>
    <n v="0.40060000000000001"/>
    <n v="0.37159999999999999"/>
    <x v="3"/>
    <n v="763"/>
    <s v="Rejected"/>
    <s v="09-11-2023"/>
    <m/>
    <n v="120"/>
    <n v="13.93"/>
  </r>
  <r>
    <x v="721"/>
    <s v="CUST0214"/>
    <x v="9"/>
    <s v="East"/>
    <s v="Gold Loan"/>
    <x v="2"/>
    <n v="42.14"/>
    <n v="13.43"/>
    <n v="0.38740000000000002"/>
    <n v="1.4286000000000001"/>
    <x v="3"/>
    <n v="651"/>
    <s v="approved"/>
    <s v="23-11-2023"/>
    <s v="02-12-2023"/>
    <n v="36"/>
    <n v="16.3"/>
  </r>
  <r>
    <x v="722"/>
    <s v="CUST0278"/>
    <x v="3"/>
    <s v="Central"/>
    <s v="Education Loan"/>
    <x v="0"/>
    <n v="79.86"/>
    <n v="15.34"/>
    <n v="1.1344000000000001"/>
    <n v="2.7816999999999998"/>
    <x v="2"/>
    <n v="867"/>
    <s v="Rejected"/>
    <s v="16-09-2023"/>
    <m/>
    <n v="36"/>
    <n v="73.02"/>
  </r>
  <r>
    <x v="723"/>
    <s v="CUST0416"/>
    <x v="2"/>
    <s v="East"/>
    <s v="Home Loan"/>
    <x v="1"/>
    <n v="93.32"/>
    <m/>
    <n v="0.52180000000000004"/>
    <m/>
    <x v="4"/>
    <n v="740"/>
    <s v="Rejected "/>
    <s v="16-04-2023"/>
    <m/>
    <n v="36"/>
    <n v="55.84"/>
  </r>
  <r>
    <x v="724"/>
    <s v="CUST0122"/>
    <x v="1"/>
    <s v="North"/>
    <s v="Auto Loan"/>
    <x v="0"/>
    <n v="7.86"/>
    <m/>
    <n v="7.9399999999999998E-2"/>
    <m/>
    <x v="2"/>
    <n v="780"/>
    <s v="Rejected"/>
    <s v="21-05-2024"/>
    <m/>
    <n v="12"/>
    <n v="4.5"/>
  </r>
  <r>
    <x v="725"/>
    <s v="CUST0156"/>
    <x v="7"/>
    <s v="Central"/>
    <s v="Gold Loan"/>
    <x v="2"/>
    <n v="38.92"/>
    <n v="18.45"/>
    <n v="0.48099999999999998"/>
    <n v="0.63939999999999997"/>
    <x v="3"/>
    <n v="775"/>
    <s v="approved"/>
    <s v="08-07-2024"/>
    <s v="23-07-2024"/>
    <n v="180"/>
    <n v="24.98"/>
  </r>
  <r>
    <x v="726"/>
    <s v="CUST0330"/>
    <x v="2"/>
    <s v="South"/>
    <s v="Business Loan"/>
    <x v="1"/>
    <n v="13.84"/>
    <n v="18.329999999999998"/>
    <n v="0.21529999999999999"/>
    <n v="0.29360000000000003"/>
    <x v="4"/>
    <n v="829"/>
    <s v="Rejected"/>
    <s v="23-05-2022"/>
    <m/>
    <n v="84"/>
    <n v="7.57"/>
  </r>
  <r>
    <x v="727"/>
    <s v="CUST0279"/>
    <x v="8"/>
    <s v="South"/>
    <s v="Personal Loan"/>
    <x v="1"/>
    <n v="13.5"/>
    <n v="17.170000000000002"/>
    <n v="0.1981"/>
    <n v="0.3367"/>
    <x v="2"/>
    <n v="871"/>
    <s v="approved"/>
    <s v="01-05-2022"/>
    <s v="08-05-2022"/>
    <n v="60"/>
    <n v="9.82"/>
  </r>
  <r>
    <x v="728"/>
    <s v="CUST0213"/>
    <x v="7"/>
    <s v="West"/>
    <s v="Personal Loan"/>
    <x v="1"/>
    <n v="72.040000000000006"/>
    <n v="7.77"/>
    <n v="0.53859999999999997"/>
    <n v="0.67889999999999995"/>
    <x v="0"/>
    <n v="836"/>
    <s v="approved"/>
    <s v="28-06-2022"/>
    <s v="09-07-2022"/>
    <n v="180"/>
    <n v="35.130000000000003"/>
  </r>
  <r>
    <x v="729"/>
    <s v="CUST0246"/>
    <x v="0"/>
    <s v="East"/>
    <s v="Auto Loan"/>
    <x v="2"/>
    <n v="97.36"/>
    <n v="10.42"/>
    <n v="0.68489999999999995"/>
    <n v="3.1608000000000001"/>
    <x v="2"/>
    <n v="566"/>
    <s v="Under Review"/>
    <s v="19-10-2022"/>
    <m/>
    <n v="36"/>
    <n v="60.93"/>
  </r>
  <r>
    <x v="730"/>
    <s v="CUST0343"/>
    <x v="0"/>
    <s v="West"/>
    <s v="Business Loan"/>
    <x v="2"/>
    <n v="24.87"/>
    <n v="8.08"/>
    <n v="0.44850000000000001"/>
    <n v="0.23880000000000001"/>
    <x v="1"/>
    <n v="649"/>
    <s v="Rejected "/>
    <s v="18-08-2024"/>
    <m/>
    <n v="180"/>
    <n v="0"/>
  </r>
  <r>
    <x v="731"/>
    <s v="CUST0111"/>
    <x v="6"/>
    <s v="West"/>
    <s v="Business Loan"/>
    <x v="2"/>
    <n v="22.51"/>
    <n v="13.91"/>
    <n v="0.1754"/>
    <n v="2.0202"/>
    <x v="4"/>
    <n v="589"/>
    <s v="Rejected"/>
    <s v="20-12-2022"/>
    <m/>
    <n v="12"/>
    <n v="5.22"/>
  </r>
  <r>
    <x v="732"/>
    <s v="CUST0110"/>
    <x v="2"/>
    <s v="South"/>
    <s v="Home Loan"/>
    <x v="2"/>
    <n v="43.28"/>
    <n v="16.89"/>
    <n v="0.26529999999999998"/>
    <n v="1.0730999999999999"/>
    <x v="3"/>
    <n v="584"/>
    <s v="approved"/>
    <s v="22-10-2022"/>
    <s v="26-10-2022"/>
    <n v="60"/>
    <n v="37.32"/>
  </r>
  <r>
    <x v="733"/>
    <s v="CUST0494"/>
    <x v="6"/>
    <s v="Central"/>
    <s v="Gold Loan"/>
    <x v="1"/>
    <n v="32.700000000000003"/>
    <n v="10.43"/>
    <n v="0.22339999999999999"/>
    <n v="0.36"/>
    <x v="0"/>
    <n v="681"/>
    <s v="Rejected"/>
    <s v="27-11-2022"/>
    <m/>
    <n v="180"/>
    <n v="25.74"/>
  </r>
  <r>
    <x v="734"/>
    <s v="CUST0293"/>
    <x v="3"/>
    <s v="East"/>
    <s v="Auto Loan"/>
    <x v="2"/>
    <n v="81.27"/>
    <n v="14.22"/>
    <n v="1.2902"/>
    <n v="2.7863000000000002"/>
    <x v="0"/>
    <n v="701"/>
    <s v="approved"/>
    <s v="17-06-2024"/>
    <s v="18-06-2024"/>
    <n v="36"/>
    <n v="21.03"/>
  </r>
  <r>
    <x v="735"/>
    <s v="CUST0029"/>
    <x v="3"/>
    <s v="South"/>
    <s v="Business Loan"/>
    <x v="2"/>
    <n v="47.38"/>
    <n v="12.97"/>
    <n v="0.31690000000000002"/>
    <n v="0.59850000000000003"/>
    <x v="4"/>
    <n v="564"/>
    <s v="Rejected"/>
    <s v="28-11-2024"/>
    <m/>
    <n v="180"/>
    <n v="14.53"/>
  </r>
  <r>
    <x v="736"/>
    <s v="CUST0386"/>
    <x v="8"/>
    <s v="South"/>
    <s v="Auto Loan"/>
    <x v="0"/>
    <n v="73.19"/>
    <n v="8.1"/>
    <n v="0.57279999999999998"/>
    <n v="6.3700999999999999"/>
    <x v="1"/>
    <n v="686"/>
    <s v="Under Review"/>
    <s v="28-09-2024"/>
    <m/>
    <n v="12"/>
    <n v="0"/>
  </r>
  <r>
    <x v="737"/>
    <s v="CUST0454"/>
    <x v="0"/>
    <s v="Central"/>
    <s v="Gold Loan"/>
    <x v="2"/>
    <n v="86.5"/>
    <n v="15.02"/>
    <n v="1.3321000000000001"/>
    <n v="1.6700999999999999"/>
    <x v="2"/>
    <n v="694"/>
    <s v="Under Review"/>
    <s v="14-01-2023"/>
    <m/>
    <n v="84"/>
    <n v="26.06"/>
  </r>
  <r>
    <x v="738"/>
    <s v="CUST0409"/>
    <x v="9"/>
    <s v="South"/>
    <s v="Home Loan"/>
    <x v="0"/>
    <n v="97.82"/>
    <n v="11.77"/>
    <n v="0.60940000000000005"/>
    <n v="1.7148000000000001"/>
    <x v="1"/>
    <n v="860"/>
    <s v="approved"/>
    <s v="17-05-2022"/>
    <s v="23-05-2022"/>
    <n v="84"/>
    <n v="0"/>
  </r>
  <r>
    <x v="739"/>
    <s v="CUST0108"/>
    <x v="4"/>
    <s v="North"/>
    <s v="Home Loan"/>
    <x v="1"/>
    <n v="64.650000000000006"/>
    <n v="17.7"/>
    <n v="1.2365999999999999"/>
    <n v="1.3474999999999999"/>
    <x v="1"/>
    <n v="728"/>
    <s v="approved"/>
    <s v="13-09-2023"/>
    <s v="17-09-2023"/>
    <n v="84"/>
    <n v="0"/>
  </r>
  <r>
    <x v="740"/>
    <s v="CUST0377"/>
    <x v="5"/>
    <s v="South"/>
    <s v="Home Loan"/>
    <x v="2"/>
    <n v="82.5"/>
    <n v="13.84"/>
    <n v="1.6403000000000001"/>
    <n v="3.9548000000000001"/>
    <x v="3"/>
    <n v="690"/>
    <s v="Rejected "/>
    <s v="20-10-2024"/>
    <m/>
    <n v="24"/>
    <n v="14.77"/>
  </r>
  <r>
    <x v="741"/>
    <s v="CUST0025"/>
    <x v="1"/>
    <s v="South"/>
    <s v="Home Loan"/>
    <x v="1"/>
    <n v="16.579999999999998"/>
    <n v="17.66"/>
    <n v="0.32169999999999999"/>
    <n v="0.29509999999999997"/>
    <x v="0"/>
    <n v="888"/>
    <s v="Rejected"/>
    <s v="20-04-2022"/>
    <m/>
    <n v="120"/>
    <n v="3.28"/>
  </r>
  <r>
    <x v="742"/>
    <s v="CUST0060"/>
    <x v="8"/>
    <s v="West"/>
    <s v="Education Loan"/>
    <x v="1"/>
    <n v="13.82"/>
    <n v="8.83"/>
    <n v="0.21870000000000001"/>
    <n v="0.13880000000000001"/>
    <x v="3"/>
    <n v="672"/>
    <s v="Rejected "/>
    <s v="04-12-2023"/>
    <m/>
    <n v="180"/>
    <n v="9.16"/>
  </r>
  <r>
    <x v="743"/>
    <s v="CUST0478"/>
    <x v="6"/>
    <s v="South"/>
    <s v="Gold Loan"/>
    <x v="2"/>
    <n v="73.239999999999995"/>
    <n v="13.79"/>
    <n v="0.84019999999999995"/>
    <n v="1.3640000000000001"/>
    <x v="3"/>
    <n v="878"/>
    <s v="approved"/>
    <s v="28-01-2022"/>
    <s v="08-02-2022"/>
    <n v="84"/>
    <n v="18.46"/>
  </r>
  <r>
    <x v="744"/>
    <s v="CUST0155"/>
    <x v="5"/>
    <s v="North"/>
    <s v="Personal Loan"/>
    <x v="0"/>
    <n v="18.440000000000001"/>
    <n v="7.75"/>
    <n v="0.24660000000000001"/>
    <n v="0.2213"/>
    <x v="2"/>
    <n v="576"/>
    <s v="Rejected"/>
    <s v="22-11-2023"/>
    <m/>
    <n v="120"/>
    <n v="15.32"/>
  </r>
  <r>
    <x v="745"/>
    <s v="CUST0069"/>
    <x v="1"/>
    <s v="Central"/>
    <s v="Auto Loan"/>
    <x v="0"/>
    <n v="13.75"/>
    <n v="14.01"/>
    <n v="0.21329999999999999"/>
    <n v="0.25779999999999997"/>
    <x v="4"/>
    <n v="608"/>
    <s v="Rejected "/>
    <s v="19-02-2024"/>
    <m/>
    <n v="84"/>
    <n v="11.19"/>
  </r>
  <r>
    <x v="746"/>
    <s v="CUST0336"/>
    <x v="9"/>
    <s v="South"/>
    <s v="Business Loan"/>
    <x v="2"/>
    <n v="57.32"/>
    <n v="16.07"/>
    <n v="0.7883"/>
    <n v="5.2026000000000003"/>
    <x v="1"/>
    <n v="667"/>
    <s v="approved"/>
    <s v="31-08-2022"/>
    <s v="03-09-2022"/>
    <n v="12"/>
    <n v="0"/>
  </r>
  <r>
    <x v="747"/>
    <s v="CUST0184"/>
    <x v="5"/>
    <s v="East"/>
    <s v="Gold Loan"/>
    <x v="0"/>
    <n v="39.35"/>
    <n v="8.93"/>
    <n v="0.69630000000000003"/>
    <n v="0.8155"/>
    <x v="1"/>
    <n v="557"/>
    <s v="Rejected "/>
    <s v="16-11-2022"/>
    <m/>
    <n v="60"/>
    <n v="0"/>
  </r>
  <r>
    <x v="748"/>
    <s v="CUST0477"/>
    <x v="9"/>
    <s v="West"/>
    <s v="Home Loan"/>
    <x v="0"/>
    <n v="61.81"/>
    <n v="13.63"/>
    <n v="0.56669999999999998"/>
    <n v="2.1013999999999999"/>
    <x v="2"/>
    <n v="697"/>
    <s v="approved"/>
    <s v="06-05-2022"/>
    <s v="14-05-2022"/>
    <n v="36"/>
    <n v="43.95"/>
  </r>
  <r>
    <x v="749"/>
    <s v="CUST0442"/>
    <x v="4"/>
    <s v="North"/>
    <s v="Education Loan"/>
    <x v="1"/>
    <n v="13.87"/>
    <n v="13.34"/>
    <n v="0.26600000000000001"/>
    <n v="0.66159999999999997"/>
    <x v="4"/>
    <n v="562"/>
    <s v="Under Review"/>
    <s v="19-06-2023"/>
    <m/>
    <n v="24"/>
    <n v="12.62"/>
  </r>
  <r>
    <x v="750"/>
    <s v="CUST0324"/>
    <x v="9"/>
    <s v="South"/>
    <s v="Business Loan"/>
    <x v="2"/>
    <n v="86.78"/>
    <n v="8.15"/>
    <n v="0.45579999999999998"/>
    <n v="1.3591"/>
    <x v="0"/>
    <n v="703"/>
    <s v="approved"/>
    <s v="13-07-2024"/>
    <s v="19-07-2024"/>
    <n v="84"/>
    <n v="39.89"/>
  </r>
  <r>
    <x v="751"/>
    <s v="CUST0190"/>
    <x v="0"/>
    <s v="Central"/>
    <s v="Business Loan"/>
    <x v="0"/>
    <n v="37.83"/>
    <n v="9.4"/>
    <n v="0.32879999999999998"/>
    <n v="0.39279999999999998"/>
    <x v="5"/>
    <n v="741"/>
    <s v="Rejected"/>
    <s v="30-05-2023"/>
    <m/>
    <n v="180"/>
    <n v="0"/>
  </r>
  <r>
    <x v="752"/>
    <s v="CUST0023"/>
    <x v="5"/>
    <s v="North"/>
    <s v="Home Loan"/>
    <x v="2"/>
    <n v="13.14"/>
    <n v="16.37"/>
    <n v="0.2109"/>
    <n v="0.22320000000000001"/>
    <x v="2"/>
    <n v="678"/>
    <s v="Rejected"/>
    <s v="25-07-2022"/>
    <m/>
    <n v="120"/>
    <n v="6.33"/>
  </r>
  <r>
    <x v="753"/>
    <s v="CUST0251"/>
    <x v="1"/>
    <s v="West"/>
    <s v="Gold Loan"/>
    <x v="1"/>
    <n v="54.89"/>
    <n v="16.440000000000001"/>
    <n v="0.82630000000000003"/>
    <n v="0.82310000000000005"/>
    <x v="1"/>
    <n v="751"/>
    <s v="Rejected"/>
    <s v="04-03-2022"/>
    <m/>
    <n v="180"/>
    <n v="0"/>
  </r>
  <r>
    <x v="754"/>
    <s v="CUST0176"/>
    <x v="9"/>
    <s v="West"/>
    <s v="Home Loan"/>
    <x v="1"/>
    <n v="51.33"/>
    <n v="8.6199999999999992"/>
    <n v="0.29809999999999998"/>
    <n v="1.2681"/>
    <x v="4"/>
    <n v="828"/>
    <s v="approved"/>
    <s v="08-04-2022"/>
    <s v="22-04-2022"/>
    <n v="48"/>
    <n v="43.1"/>
  </r>
  <r>
    <x v="755"/>
    <s v="CUST0142"/>
    <x v="0"/>
    <s v="East"/>
    <s v="Personal Loan"/>
    <x v="0"/>
    <n v="18.32"/>
    <n v="7.77"/>
    <n v="0.24690000000000001"/>
    <n v="0.57210000000000005"/>
    <x v="4"/>
    <n v="727"/>
    <s v="approved"/>
    <s v="17-12-2024"/>
    <s v="28-12-2024"/>
    <n v="36"/>
    <n v="7.37"/>
  </r>
  <r>
    <x v="756"/>
    <s v="CUST0130"/>
    <x v="0"/>
    <s v="North"/>
    <s v="Personal Loan"/>
    <x v="1"/>
    <n v="56.56"/>
    <n v="18.5"/>
    <n v="0.96460000000000001"/>
    <n v="1.6762999999999999"/>
    <x v="2"/>
    <n v="679"/>
    <s v="approved"/>
    <s v="17-11-2022"/>
    <s v="01-12-2022"/>
    <n v="48"/>
    <n v="44.59"/>
  </r>
  <r>
    <x v="757"/>
    <s v="CUST0430"/>
    <x v="2"/>
    <s v="West"/>
    <s v="Education Loan"/>
    <x v="1"/>
    <n v="8.81"/>
    <n v="13.27"/>
    <n v="0.15379999999999999"/>
    <n v="0.113"/>
    <x v="1"/>
    <n v="806"/>
    <s v="approved"/>
    <s v="28-04-2022"/>
    <s v="03-05-2022"/>
    <n v="180"/>
    <n v="0"/>
  </r>
  <r>
    <x v="758"/>
    <s v="CUST0160"/>
    <x v="3"/>
    <s v="Central"/>
    <s v="Home Loan"/>
    <x v="1"/>
    <n v="79.72"/>
    <n v="13.97"/>
    <n v="1.1956"/>
    <n v="3.8264999999999998"/>
    <x v="4"/>
    <n v="752"/>
    <s v="approved"/>
    <s v="10-02-2022"/>
    <s v="22-02-2022"/>
    <n v="24"/>
    <n v="52.36"/>
  </r>
  <r>
    <x v="759"/>
    <s v="CUST0483"/>
    <x v="5"/>
    <s v="North"/>
    <s v="Business Loan"/>
    <x v="2"/>
    <n v="75.97"/>
    <n v="14.44"/>
    <n v="0.68700000000000006"/>
    <n v="6.8369"/>
    <x v="4"/>
    <n v="838"/>
    <s v="Rejected"/>
    <s v="15-05-2022"/>
    <m/>
    <n v="12"/>
    <n v="28.05"/>
  </r>
  <r>
    <x v="760"/>
    <s v="CUST0312"/>
    <x v="5"/>
    <s v="North"/>
    <s v="Gold Loan"/>
    <x v="0"/>
    <n v="65.010000000000005"/>
    <n v="12.97"/>
    <n v="1.2149000000000001"/>
    <n v="0.76029999999999998"/>
    <x v="0"/>
    <n v="862"/>
    <s v="Rejected "/>
    <s v="04-04-2023"/>
    <m/>
    <n v="240"/>
    <n v="42.31"/>
  </r>
  <r>
    <x v="761"/>
    <s v="CUST0351"/>
    <x v="8"/>
    <s v="West"/>
    <s v="Education Loan"/>
    <x v="2"/>
    <n v="56.1"/>
    <n v="12.02"/>
    <n v="0.60199999999999998"/>
    <n v="2.6413000000000002"/>
    <x v="3"/>
    <n v="892"/>
    <s v="Rejected"/>
    <s v="20-09-2024"/>
    <m/>
    <n v="24"/>
    <n v="19.28"/>
  </r>
  <r>
    <x v="762"/>
    <s v="CUST0137"/>
    <x v="6"/>
    <s v="South"/>
    <s v="Personal Loan"/>
    <x v="0"/>
    <m/>
    <n v="15.08"/>
    <n v="0.56330000000000002"/>
    <n v="1.0546"/>
    <x v="2"/>
    <n v="801"/>
    <s v="approved"/>
    <s v="22-08-2022"/>
    <s v="01-09-2022"/>
    <n v="60"/>
    <n v="21.2"/>
  </r>
  <r>
    <x v="763"/>
    <s v="CUST0467"/>
    <x v="7"/>
    <s v="South"/>
    <s v="Education Loan"/>
    <x v="2"/>
    <n v="14.82"/>
    <n v="8.06"/>
    <n v="0.17649999999999999"/>
    <n v="0.1245"/>
    <x v="3"/>
    <n v="788"/>
    <s v="approved"/>
    <s v="02-07-2022"/>
    <s v="09-07-2022"/>
    <n v="240"/>
    <n v="2.17"/>
  </r>
  <r>
    <x v="764"/>
    <s v="CUST0015"/>
    <x v="7"/>
    <s v="North"/>
    <s v="Gold Loan"/>
    <x v="1"/>
    <n v="24.29"/>
    <n v="15.76"/>
    <n v="0.32969999999999999"/>
    <n v="0.33360000000000001"/>
    <x v="2"/>
    <n v="588"/>
    <s v="approved"/>
    <s v="28-10-2022"/>
    <s v="12-11-2022"/>
    <n v="240"/>
    <n v="4.74"/>
  </r>
  <r>
    <x v="765"/>
    <s v="CUST0375"/>
    <x v="5"/>
    <s v="Central"/>
    <s v="Business Loan"/>
    <x v="2"/>
    <n v="96.49"/>
    <n v="13.09"/>
    <n v="1.6625000000000001"/>
    <n v="4.5914000000000001"/>
    <x v="2"/>
    <n v="652"/>
    <s v="approved"/>
    <s v="17-06-2023"/>
    <s v="22-06-2023"/>
    <n v="24"/>
    <n v="53.54"/>
  </r>
  <r>
    <x v="766"/>
    <s v="CUST0485"/>
    <x v="3"/>
    <s v="Central"/>
    <s v="Gold Loan"/>
    <x v="2"/>
    <n v="92.78"/>
    <n v="12.34"/>
    <n v="1.1693"/>
    <n v="1.1338999999999999"/>
    <x v="1"/>
    <n v="778"/>
    <s v="approved"/>
    <s v="20-12-2022"/>
    <s v="21-12-2022"/>
    <n v="180"/>
    <n v="0"/>
  </r>
  <r>
    <x v="767"/>
    <s v="CUST0024"/>
    <x v="2"/>
    <s v="West"/>
    <s v="Auto Loan"/>
    <x v="0"/>
    <n v="66.989999999999995"/>
    <n v="9.48"/>
    <n v="0.52480000000000004"/>
    <n v="3.0752000000000002"/>
    <x v="4"/>
    <n v="832"/>
    <s v="approved"/>
    <s v="05-04-2024"/>
    <s v="07-04-2024"/>
    <n v="24"/>
    <n v="50.24"/>
  </r>
  <r>
    <x v="768"/>
    <s v="CUST0262"/>
    <x v="0"/>
    <s v="Central"/>
    <s v="Auto Loan"/>
    <x v="1"/>
    <n v="60.39"/>
    <n v="17.440000000000001"/>
    <n v="0.43819999999999998"/>
    <n v="1.0665"/>
    <x v="2"/>
    <n v="564"/>
    <s v="Rejected "/>
    <s v="04-09-2024"/>
    <m/>
    <n v="120"/>
    <n v="40.15"/>
  </r>
  <r>
    <x v="769"/>
    <s v="CUST0182"/>
    <x v="6"/>
    <s v="North"/>
    <s v="Auto Loan"/>
    <x v="1"/>
    <n v="79.22"/>
    <n v="11.4"/>
    <n v="0.44840000000000002"/>
    <n v="0.83940000000000003"/>
    <x v="3"/>
    <n v="835"/>
    <s v="Rejected"/>
    <s v="25-09-2024"/>
    <m/>
    <n v="240"/>
    <n v="27.05"/>
  </r>
  <r>
    <x v="770"/>
    <s v="CUST0286"/>
    <x v="6"/>
    <s v="East"/>
    <s v="Business Loan"/>
    <x v="0"/>
    <n v="36.049999999999997"/>
    <n v="12.56"/>
    <n v="0.61170000000000002"/>
    <n v="0.52900000000000003"/>
    <x v="3"/>
    <n v="652"/>
    <s v="Under Review"/>
    <s v="03-04-2022"/>
    <m/>
    <n v="120"/>
    <n v="30.72"/>
  </r>
  <r>
    <x v="771"/>
    <s v="CUST0145"/>
    <x v="4"/>
    <s v="West"/>
    <s v="Education Loan"/>
    <x v="2"/>
    <m/>
    <n v="14.23"/>
    <n v="0.13789999999999999"/>
    <n v="0.34520000000000001"/>
    <x v="2"/>
    <n v="704"/>
    <s v="Under Review"/>
    <s v="07-11-2022"/>
    <m/>
    <n v="180"/>
    <n v="3.97"/>
  </r>
  <r>
    <x v="772"/>
    <s v="CUST0053"/>
    <x v="2"/>
    <s v="South"/>
    <s v="Personal Loan"/>
    <x v="0"/>
    <n v="58.42"/>
    <n v="14.43"/>
    <n v="0.5333"/>
    <n v="0.74480000000000002"/>
    <x v="3"/>
    <n v="550"/>
    <s v="approved"/>
    <s v="31-03-2023"/>
    <s v="05-04-2023"/>
    <n v="240"/>
    <n v="32.39"/>
  </r>
  <r>
    <x v="773"/>
    <s v="CUST0315"/>
    <x v="9"/>
    <s v="West"/>
    <s v="Personal Loan"/>
    <x v="0"/>
    <n v="40.119999999999997"/>
    <n v="18.36"/>
    <n v="0.51790000000000003"/>
    <n v="2.0099"/>
    <x v="0"/>
    <n v="588"/>
    <s v="approved"/>
    <s v="10-05-2022"/>
    <s v="12-05-2022"/>
    <n v="24"/>
    <n v="14.24"/>
  </r>
  <r>
    <x v="774"/>
    <s v="CUST0301"/>
    <x v="6"/>
    <s v="East"/>
    <s v="Business Loan"/>
    <x v="2"/>
    <n v="64.37"/>
    <n v="16.53"/>
    <n v="0.51939999999999997"/>
    <n v="1.0995999999999999"/>
    <x v="1"/>
    <n v="709"/>
    <s v="Rejected"/>
    <s v="13-03-2023"/>
    <m/>
    <n v="120"/>
    <n v="0"/>
  </r>
  <r>
    <x v="775"/>
    <s v="CUST0001"/>
    <x v="3"/>
    <s v="South"/>
    <s v="Personal Loan"/>
    <x v="1"/>
    <n v="91.92"/>
    <n v="13.12"/>
    <n v="1.012"/>
    <n v="8.2151999999999994"/>
    <x v="3"/>
    <n v="585"/>
    <s v="Under Review"/>
    <s v="25-07-2023"/>
    <m/>
    <n v="12"/>
    <n v="67.83"/>
  </r>
  <r>
    <x v="776"/>
    <s v="CUST0316"/>
    <x v="8"/>
    <s v="West"/>
    <s v="Auto Loan"/>
    <x v="2"/>
    <n v="4.13"/>
    <n v="10.68"/>
    <n v="2.24E-2"/>
    <n v="5.6099999999999997E-2"/>
    <x v="0"/>
    <n v="777"/>
    <s v="approved"/>
    <s v="20-08-2024"/>
    <s v="02-09-2024"/>
    <n v="120"/>
    <n v="3.01"/>
  </r>
  <r>
    <x v="777"/>
    <s v="CUST0034"/>
    <x v="5"/>
    <s v="South"/>
    <s v="Business Loan"/>
    <x v="0"/>
    <n v="59.86"/>
    <n v="13.51"/>
    <n v="0.33689999999999998"/>
    <n v="0.72319999999999995"/>
    <x v="1"/>
    <n v="636"/>
    <s v="approved"/>
    <s v="03-08-2024"/>
    <s v="17-08-2024"/>
    <n v="240"/>
    <n v="0"/>
  </r>
  <r>
    <x v="778"/>
    <s v="CUST0041"/>
    <x v="0"/>
    <s v="East"/>
    <s v="Education Loan"/>
    <x v="2"/>
    <n v="84.93"/>
    <n v="9.99"/>
    <n v="0.84050000000000002"/>
    <n v="2.7401"/>
    <x v="0"/>
    <n v="749"/>
    <s v="Rejected "/>
    <s v="11-02-2024"/>
    <m/>
    <n v="36"/>
    <n v="76.87"/>
  </r>
  <r>
    <x v="779"/>
    <s v="CUST0276"/>
    <x v="4"/>
    <s v="South"/>
    <s v="Business Loan"/>
    <x v="2"/>
    <n v="40.19"/>
    <n v="12.34"/>
    <n v="0.76180000000000003"/>
    <n v="0.58450000000000002"/>
    <x v="2"/>
    <n v="891"/>
    <s v="Under Review"/>
    <s v="04-07-2022"/>
    <m/>
    <n v="120"/>
    <n v="15.2"/>
  </r>
  <r>
    <x v="780"/>
    <s v="CUST0412"/>
    <x v="9"/>
    <s v="North"/>
    <s v="Home Loan"/>
    <x v="2"/>
    <n v="14.34"/>
    <n v="9.49"/>
    <n v="0.25340000000000001"/>
    <n v="0.1497"/>
    <x v="4"/>
    <n v="876"/>
    <s v="Rejected"/>
    <s v="21-02-2024"/>
    <m/>
    <n v="180"/>
    <n v="12.27"/>
  </r>
  <r>
    <x v="781"/>
    <s v="CUST0243"/>
    <x v="8"/>
    <s v="West"/>
    <s v="Business Loan"/>
    <x v="2"/>
    <n v="7.12"/>
    <n v="13.42"/>
    <n v="0.11799999999999999"/>
    <n v="0.1081"/>
    <x v="3"/>
    <n v="840"/>
    <s v="approved"/>
    <s v="06-10-2023"/>
    <s v="10-10-2023"/>
    <n v="120"/>
    <n v="3.2"/>
  </r>
  <r>
    <x v="782"/>
    <s v="CUST0264"/>
    <x v="4"/>
    <s v="East"/>
    <s v="Auto Loan"/>
    <x v="0"/>
    <n v="60.35"/>
    <n v="7.58"/>
    <n v="0.32419999999999999"/>
    <n v="1.2116"/>
    <x v="3"/>
    <n v="580"/>
    <s v="Under Review"/>
    <s v="22-12-2024"/>
    <m/>
    <n v="60"/>
    <n v="55.86"/>
  </r>
  <r>
    <x v="783"/>
    <s v="CUST0472"/>
    <x v="2"/>
    <s v="West"/>
    <s v="Business Loan"/>
    <x v="0"/>
    <n v="78.77"/>
    <n v="13.62"/>
    <n v="0.90769999999999995"/>
    <n v="1.0289999999999999"/>
    <x v="0"/>
    <n v="900"/>
    <s v="approved"/>
    <s v="01-11-2023"/>
    <s v="14-11-2023"/>
    <n v="180"/>
    <n v="37.06"/>
  </r>
  <r>
    <x v="784"/>
    <s v="CUST0477"/>
    <x v="7"/>
    <s v="East"/>
    <s v="Education Loan"/>
    <x v="0"/>
    <n v="49.51"/>
    <n v="13.41"/>
    <n v="0.26919999999999999"/>
    <n v="0.63980000000000004"/>
    <x v="4"/>
    <n v="697"/>
    <s v="Under Review"/>
    <s v="29-03-2023"/>
    <m/>
    <n v="180"/>
    <n v="13.04"/>
  </r>
  <r>
    <x v="785"/>
    <s v="CUST0218"/>
    <x v="1"/>
    <s v="South"/>
    <s v="Auto Loan"/>
    <x v="0"/>
    <n v="80.09"/>
    <n v="16.12"/>
    <n v="1.4267000000000001"/>
    <n v="2.8205"/>
    <x v="0"/>
    <n v="880"/>
    <s v="Under Review"/>
    <s v="16-08-2023"/>
    <m/>
    <n v="36"/>
    <n v="11.7"/>
  </r>
  <r>
    <x v="786"/>
    <s v="CUST0312"/>
    <x v="3"/>
    <s v="South"/>
    <s v="Home Loan"/>
    <x v="1"/>
    <n v="69.78"/>
    <n v="9.26"/>
    <n v="0.5444"/>
    <n v="2.2273999999999998"/>
    <x v="3"/>
    <n v="862"/>
    <s v="Under Review"/>
    <s v="06-01-2023"/>
    <m/>
    <n v="36"/>
    <n v="64.11"/>
  </r>
  <r>
    <x v="787"/>
    <s v="CUST0452"/>
    <x v="0"/>
    <s v="West"/>
    <s v="Auto Loan"/>
    <x v="0"/>
    <n v="14.3"/>
    <n v="8.24"/>
    <n v="7.7499999999999999E-2"/>
    <n v="0.64829999999999999"/>
    <x v="3"/>
    <n v="816"/>
    <s v="Under Review"/>
    <s v="24-07-2022"/>
    <m/>
    <n v="24"/>
    <n v="2.5499999999999998"/>
  </r>
  <r>
    <x v="788"/>
    <s v="CUST0418"/>
    <x v="7"/>
    <s v="Central"/>
    <s v="Gold Loan"/>
    <x v="2"/>
    <n v="39.44"/>
    <n v="15.87"/>
    <n v="0.77659999999999996"/>
    <n v="3.5760000000000001"/>
    <x v="1"/>
    <n v="578"/>
    <s v="approved"/>
    <s v="23-11-2024"/>
    <s v="30-11-2024"/>
    <n v="12"/>
    <n v="0"/>
  </r>
  <r>
    <x v="789"/>
    <s v="CUST0287"/>
    <x v="1"/>
    <s v="South"/>
    <s v="Home Loan"/>
    <x v="1"/>
    <n v="58.21"/>
    <n v="11.44"/>
    <n v="1.1036999999999999"/>
    <n v="5.1566999999999998"/>
    <x v="4"/>
    <n v="613"/>
    <s v="approved"/>
    <s v="04-10-2022"/>
    <s v="16-10-2022"/>
    <n v="12"/>
    <n v="26.04"/>
  </r>
  <r>
    <x v="790"/>
    <s v="CUST0416"/>
    <x v="2"/>
    <s v="North"/>
    <s v="Personal Loan"/>
    <x v="2"/>
    <n v="11.98"/>
    <n v="9.74"/>
    <n v="0.105"/>
    <n v="0.1268"/>
    <x v="4"/>
    <n v="666"/>
    <s v="approved"/>
    <s v="10-12-2023"/>
    <s v="22-12-2023"/>
    <n v="180"/>
    <n v="7.19"/>
  </r>
  <r>
    <x v="791"/>
    <s v="CUST0025"/>
    <x v="0"/>
    <s v="Central"/>
    <s v="Auto Loan"/>
    <x v="2"/>
    <n v="17.71"/>
    <n v="17.93"/>
    <n v="0.13500000000000001"/>
    <n v="0.63959999999999995"/>
    <x v="1"/>
    <n v="893"/>
    <s v="approved"/>
    <s v="22-04-2023"/>
    <s v="01-05-2023"/>
    <n v="36"/>
    <n v="0"/>
  </r>
  <r>
    <x v="792"/>
    <s v="CUST0409"/>
    <x v="7"/>
    <s v="North"/>
    <s v="Home Loan"/>
    <x v="2"/>
    <n v="94.51"/>
    <n v="14.68"/>
    <n v="0.87690000000000001"/>
    <n v="1.3021"/>
    <x v="4"/>
    <n v="860"/>
    <s v="Rejected "/>
    <s v="26-10-2022"/>
    <m/>
    <n v="180"/>
    <n v="79.33"/>
  </r>
  <r>
    <x v="793"/>
    <s v="CUST0072"/>
    <x v="6"/>
    <s v="South"/>
    <s v="Business Loan"/>
    <x v="0"/>
    <n v="29.26"/>
    <n v="15.92"/>
    <n v="0.46710000000000002"/>
    <n v="0.42809999999999998"/>
    <x v="2"/>
    <n v="714"/>
    <s v="Rejected "/>
    <s v="23-06-2022"/>
    <m/>
    <n v="180"/>
    <n v="14.14"/>
  </r>
  <r>
    <x v="794"/>
    <s v="CUST0106"/>
    <x v="6"/>
    <s v="East"/>
    <s v="Business Loan"/>
    <x v="2"/>
    <n v="68.17"/>
    <n v="9.3699999999999992"/>
    <n v="0.53680000000000005"/>
    <n v="0.62970000000000004"/>
    <x v="2"/>
    <n v="877"/>
    <s v="approved"/>
    <s v="14-12-2022"/>
    <s v="28-12-2022"/>
    <n v="240"/>
    <n v="11.03"/>
  </r>
  <r>
    <x v="795"/>
    <s v="CUST0336"/>
    <x v="5"/>
    <s v="North"/>
    <s v="Home Loan"/>
    <x v="2"/>
    <n v="78.62"/>
    <n v="16.59"/>
    <n v="0.69369999999999998"/>
    <n v="2.2519"/>
    <x v="1"/>
    <n v="747"/>
    <s v="approved"/>
    <s v="16-04-2023"/>
    <s v="22-04-2023"/>
    <n v="48"/>
    <n v="0"/>
  </r>
  <r>
    <x v="796"/>
    <s v="CUST0075"/>
    <x v="7"/>
    <s v="Central"/>
    <s v="Personal Loan"/>
    <x v="0"/>
    <n v="84.93"/>
    <n v="7.63"/>
    <n v="1.5175000000000001"/>
    <n v="3.8268"/>
    <x v="2"/>
    <n v="823"/>
    <s v="approved"/>
    <s v="22-03-2024"/>
    <s v="30-03-2024"/>
    <n v="24"/>
    <n v="42.72"/>
  </r>
  <r>
    <x v="797"/>
    <s v="CUST0432"/>
    <x v="2"/>
    <s v="East"/>
    <s v="Personal Loan"/>
    <x v="0"/>
    <n v="26.16"/>
    <n v="18.010000000000002"/>
    <n v="0.23350000000000001"/>
    <n v="0.47149999999999997"/>
    <x v="1"/>
    <n v="779"/>
    <s v="approved"/>
    <s v="07-03-2023"/>
    <s v="21-03-2023"/>
    <n v="120"/>
    <n v="0"/>
  </r>
  <r>
    <x v="798"/>
    <s v="CUST0034"/>
    <x v="0"/>
    <s v="Central"/>
    <s v="Gold Loan"/>
    <x v="1"/>
    <n v="45.58"/>
    <n v="8.68"/>
    <n v="0.66669999999999996"/>
    <n v="0.72599999999999998"/>
    <x v="3"/>
    <n v="636"/>
    <s v="Rejected "/>
    <s v="10-09-2022"/>
    <m/>
    <n v="84"/>
    <n v="10.26"/>
  </r>
  <r>
    <x v="799"/>
    <s v="CUST0339"/>
    <x v="7"/>
    <s v="Central"/>
    <s v="Business Loan"/>
    <x v="0"/>
    <n v="80.59"/>
    <n v="12.18"/>
    <n v="1.1116999999999999"/>
    <n v="0.89749999999999996"/>
    <x v="3"/>
    <n v="856"/>
    <s v="approved"/>
    <s v="19-09-2023"/>
    <s v="25-09-2023"/>
    <n v="240"/>
    <n v="41.02"/>
  </r>
  <r>
    <x v="800"/>
    <s v="CUST0054"/>
    <x v="7"/>
    <s v="West"/>
    <s v="Business Loan"/>
    <x v="1"/>
    <n v="26.13"/>
    <n v="16.41"/>
    <n v="0.46850000000000003"/>
    <n v="0.37159999999999999"/>
    <x v="0"/>
    <n v="730"/>
    <s v="Rejected "/>
    <s v="02-06-2023"/>
    <m/>
    <n v="240"/>
    <n v="6.5"/>
  </r>
  <r>
    <x v="801"/>
    <s v="CUST0286"/>
    <x v="6"/>
    <s v="Central"/>
    <s v="Education Loan"/>
    <x v="1"/>
    <n v="52.62"/>
    <n v="16.22"/>
    <n v="0.38219999999999998"/>
    <n v="2.5819999999999999"/>
    <x v="2"/>
    <n v="652"/>
    <s v="approved"/>
    <s v="03-03-2022"/>
    <s v="10-03-2022"/>
    <n v="24"/>
    <n v="46.41"/>
  </r>
  <r>
    <x v="802"/>
    <s v="CUST0108"/>
    <x v="1"/>
    <s v="Central"/>
    <s v="Gold Loan"/>
    <x v="1"/>
    <n v="71.459999999999994"/>
    <n v="9.83"/>
    <n v="0.51349999999999996"/>
    <n v="6.2767999999999997"/>
    <x v="5"/>
    <n v="728"/>
    <s v="approved"/>
    <s v="15-01-2023"/>
    <s v="19-01-2023"/>
    <n v="12"/>
    <n v="0"/>
  </r>
  <r>
    <x v="803"/>
    <s v="CUST0033"/>
    <x v="5"/>
    <s v="West"/>
    <s v="Education Loan"/>
    <x v="0"/>
    <n v="38.56"/>
    <n v="7.83"/>
    <n v="0.6794"/>
    <n v="0.31850000000000001"/>
    <x v="0"/>
    <n v="770"/>
    <s v="Rejected "/>
    <s v="02-03-2024"/>
    <m/>
    <n v="240"/>
    <n v="7.84"/>
  </r>
  <r>
    <x v="804"/>
    <s v="CUST0097"/>
    <x v="3"/>
    <s v="West"/>
    <s v="Home Loan"/>
    <x v="0"/>
    <n v="7.11"/>
    <n v="17.38"/>
    <n v="6.6400000000000001E-2"/>
    <n v="0.1469"/>
    <x v="3"/>
    <n v="740"/>
    <s v="Rejected "/>
    <s v="24-06-2022"/>
    <m/>
    <n v="84"/>
    <n v="4.2699999999999996"/>
  </r>
  <r>
    <x v="805"/>
    <s v="CUST0142"/>
    <x v="2"/>
    <s v="Central"/>
    <s v="Business Loan"/>
    <x v="1"/>
    <n v="20.3"/>
    <n v="17.03"/>
    <n v="0.28079999999999999"/>
    <n v="1.004"/>
    <x v="5"/>
    <n v="727"/>
    <s v="approved"/>
    <s v="11-02-2023"/>
    <s v="23-02-2023"/>
    <n v="24"/>
    <n v="0"/>
  </r>
  <r>
    <x v="806"/>
    <s v="CUST0428"/>
    <x v="2"/>
    <s v="South"/>
    <s v="Home Loan"/>
    <x v="0"/>
    <n v="81.92"/>
    <n v="11.12"/>
    <n v="1.3216000000000001"/>
    <n v="1.1339999999999999"/>
    <x v="0"/>
    <n v="600"/>
    <s v="approved"/>
    <s v="10-11-2023"/>
    <s v="11-11-2023"/>
    <n v="120"/>
    <n v="71.069999999999993"/>
  </r>
  <r>
    <x v="807"/>
    <s v="CUST0460"/>
    <x v="2"/>
    <s v="West"/>
    <s v="Auto Loan"/>
    <x v="1"/>
    <n v="8.31"/>
    <n v="11.82"/>
    <n v="8.7800000000000003E-2"/>
    <n v="0.39050000000000001"/>
    <x v="5"/>
    <n v="818"/>
    <s v="Rejected "/>
    <s v="06-04-2023"/>
    <m/>
    <n v="24"/>
    <n v="0"/>
  </r>
  <r>
    <x v="808"/>
    <s v="CUST0229"/>
    <x v="5"/>
    <s v="East"/>
    <s v="Home Loan"/>
    <x v="0"/>
    <n v="61.8"/>
    <n v="14.01"/>
    <n v="1.0249999999999999"/>
    <n v="0.82340000000000002"/>
    <x v="1"/>
    <n v="617"/>
    <s v="approved"/>
    <s v="31-01-2022"/>
    <s v="06-02-2022"/>
    <n v="180"/>
    <n v="0"/>
  </r>
  <r>
    <x v="809"/>
    <s v="CUST0221"/>
    <x v="2"/>
    <s v="Central"/>
    <s v="Personal Loan"/>
    <x v="0"/>
    <n v="55.84"/>
    <n v="15.48"/>
    <n v="0.75209999999999999"/>
    <n v="0.91739999999999999"/>
    <x v="3"/>
    <n v="811"/>
    <s v="approved"/>
    <s v="29-07-2024"/>
    <s v="11-08-2024"/>
    <n v="120"/>
    <n v="6.32"/>
  </r>
  <r>
    <x v="810"/>
    <s v="CUST0285"/>
    <x v="5"/>
    <s v="Central"/>
    <s v="Home Loan"/>
    <x v="0"/>
    <n v="53.38"/>
    <n v="14.55"/>
    <n v="0.89270000000000005"/>
    <n v="2.5768"/>
    <x v="4"/>
    <n v="578"/>
    <s v="approved"/>
    <s v="30-01-2024"/>
    <s v="12-02-2024"/>
    <n v="24"/>
    <n v="32.17"/>
  </r>
  <r>
    <x v="811"/>
    <s v="CUST0040"/>
    <x v="4"/>
    <s v="West"/>
    <s v="Education Loan"/>
    <x v="1"/>
    <n v="69.63"/>
    <n v="7.75"/>
    <n v="0.439"/>
    <n v="0.83560000000000001"/>
    <x v="4"/>
    <n v="788"/>
    <s v="approved"/>
    <s v="05-12-2024"/>
    <s v="15-12-2024"/>
    <n v="120"/>
    <n v="40.049999999999997"/>
  </r>
  <r>
    <x v="812"/>
    <s v="CUST0155"/>
    <x v="8"/>
    <s v="Central"/>
    <s v="Home Loan"/>
    <x v="2"/>
    <n v="37.49"/>
    <n v="8.3000000000000007"/>
    <n v="0.44669999999999999"/>
    <n v="0.58989999999999998"/>
    <x v="2"/>
    <n v="576"/>
    <s v="Under Review"/>
    <s v="30-08-2022"/>
    <m/>
    <n v="84"/>
    <n v="18.43"/>
  </r>
  <r>
    <x v="813"/>
    <s v="CUST0344"/>
    <x v="1"/>
    <s v="West"/>
    <s v="Auto Loan"/>
    <x v="0"/>
    <n v="60.61"/>
    <n v="8.56"/>
    <n v="0.91490000000000005"/>
    <n v="0.52829999999999999"/>
    <x v="3"/>
    <n v="719"/>
    <s v="Under Review"/>
    <s v="08-07-2022"/>
    <m/>
    <n v="240"/>
    <n v="37.409999999999997"/>
  </r>
  <r>
    <x v="814"/>
    <s v="CUST0224"/>
    <x v="7"/>
    <s v="South"/>
    <s v="Personal Loan"/>
    <x v="1"/>
    <n v="60.71"/>
    <n v="13.13"/>
    <n v="0.37130000000000002"/>
    <n v="5.4261999999999997"/>
    <x v="4"/>
    <n v="699"/>
    <s v="Rejected "/>
    <s v="21-01-2024"/>
    <m/>
    <n v="12"/>
    <n v="19.82"/>
  </r>
  <r>
    <x v="815"/>
    <s v="CUST0178"/>
    <x v="7"/>
    <s v="East"/>
    <s v="Education Loan"/>
    <x v="1"/>
    <n v="32.58"/>
    <n v="8.89"/>
    <n v="0.57579999999999998"/>
    <n v="1.0344"/>
    <x v="5"/>
    <n v="572"/>
    <s v="Under Review"/>
    <s v="14-10-2024"/>
    <m/>
    <n v="36"/>
    <n v="26.26"/>
  </r>
  <r>
    <x v="816"/>
    <s v="CUST0376"/>
    <x v="9"/>
    <s v="North"/>
    <s v="Business Loan"/>
    <x v="0"/>
    <n v="22.74"/>
    <n v="11.26"/>
    <n v="0.20749999999999999"/>
    <n v="2.0125999999999999"/>
    <x v="0"/>
    <n v="889"/>
    <s v="Rejected"/>
    <s v="09-03-2023"/>
    <m/>
    <n v="12"/>
    <n v="18.260000000000002"/>
  </r>
  <r>
    <x v="817"/>
    <s v="CUST0091"/>
    <x v="5"/>
    <s v="South"/>
    <s v="Gold Loan"/>
    <x v="2"/>
    <n v="33.479999999999997"/>
    <n v="16.16"/>
    <n v="0.1699"/>
    <n v="1.6417999999999999"/>
    <x v="0"/>
    <n v="606"/>
    <s v="approved"/>
    <s v="24-11-2024"/>
    <s v="27-11-2024"/>
    <n v="24"/>
    <n v="7.93"/>
  </r>
  <r>
    <x v="818"/>
    <s v="CUST0047"/>
    <x v="1"/>
    <s v="West"/>
    <s v="Home Loan"/>
    <x v="0"/>
    <n v="94.22"/>
    <n v="17.739999999999998"/>
    <n v="1.5628"/>
    <n v="8.6264000000000003"/>
    <x v="0"/>
    <n v="896"/>
    <s v="approved"/>
    <s v="01-05-2022"/>
    <s v="14-05-2022"/>
    <n v="12"/>
    <n v="37.57"/>
  </r>
  <r>
    <x v="819"/>
    <s v="CUST0486"/>
    <x v="9"/>
    <s v="North"/>
    <s v="Home Loan"/>
    <x v="2"/>
    <n v="37.81"/>
    <m/>
    <n v="0.28999999999999998"/>
    <m/>
    <x v="1"/>
    <n v="628"/>
    <s v="Rejected "/>
    <s v="26-06-2022"/>
    <m/>
    <n v="180"/>
    <n v="0"/>
  </r>
  <r>
    <x v="820"/>
    <s v="CUST0383"/>
    <x v="9"/>
    <s v="East"/>
    <s v="Personal Loan"/>
    <x v="0"/>
    <n v="6.27"/>
    <n v="9.6999999999999993"/>
    <n v="3.44E-2"/>
    <n v="0.28849999999999998"/>
    <x v="0"/>
    <n v="683"/>
    <s v="approved"/>
    <s v="05-10-2023"/>
    <s v="16-10-2023"/>
    <n v="24"/>
    <n v="0.71"/>
  </r>
  <r>
    <x v="821"/>
    <s v="CUST0359"/>
    <x v="8"/>
    <s v="Central"/>
    <s v="Gold Loan"/>
    <x v="0"/>
    <n v="56.62"/>
    <n v="10.72"/>
    <n v="0.97170000000000001"/>
    <n v="1.8462000000000001"/>
    <x v="2"/>
    <n v="640"/>
    <s v="approved"/>
    <s v="17-08-2024"/>
    <s v="24-08-2024"/>
    <n v="36"/>
    <n v="34.21"/>
  </r>
  <r>
    <x v="822"/>
    <s v="CUST0212"/>
    <x v="3"/>
    <s v="South"/>
    <s v="Gold Loan"/>
    <x v="0"/>
    <n v="28.62"/>
    <n v="8.77"/>
    <n v="0.50209999999999999"/>
    <n v="1.3045"/>
    <x v="2"/>
    <n v="713"/>
    <s v="Rejected "/>
    <s v="20-11-2024"/>
    <m/>
    <n v="24"/>
    <n v="25.38"/>
  </r>
  <r>
    <x v="823"/>
    <s v="CUST0160"/>
    <x v="5"/>
    <s v="North"/>
    <s v="Personal Loan"/>
    <x v="2"/>
    <n v="77.569999999999993"/>
    <n v="11.16"/>
    <n v="0.56669999999999998"/>
    <n v="0.80910000000000004"/>
    <x v="2"/>
    <n v="752"/>
    <s v="approved"/>
    <s v="31-03-2023"/>
    <s v="11-04-2023"/>
    <n v="240"/>
    <n v="19.829999999999998"/>
  </r>
  <r>
    <x v="824"/>
    <s v="CUST0498"/>
    <x v="3"/>
    <s v="West"/>
    <s v="Auto Loan"/>
    <x v="2"/>
    <n v="76.63"/>
    <n v="11.21"/>
    <n v="1.4388000000000001"/>
    <n v="1.0647"/>
    <x v="2"/>
    <n v="585"/>
    <s v="approved"/>
    <s v="10-04-2024"/>
    <s v="24-04-2024"/>
    <n v="120"/>
    <n v="25.45"/>
  </r>
  <r>
    <x v="825"/>
    <s v="CUST0220"/>
    <x v="0"/>
    <s v="South"/>
    <s v="Gold Loan"/>
    <x v="2"/>
    <n v="22.68"/>
    <n v="10.27"/>
    <n v="0.21529999999999999"/>
    <n v="0.22289999999999999"/>
    <x v="2"/>
    <n v="839"/>
    <s v="Rejected"/>
    <s v="14-09-2023"/>
    <m/>
    <n v="240"/>
    <n v="20.92"/>
  </r>
  <r>
    <x v="826"/>
    <s v="CUST0472"/>
    <x v="7"/>
    <s v="West"/>
    <s v="Personal Loan"/>
    <x v="2"/>
    <n v="5.7"/>
    <n v="12.4"/>
    <n v="6.6500000000000004E-2"/>
    <n v="0.12790000000000001"/>
    <x v="1"/>
    <n v="900"/>
    <s v="approved"/>
    <s v="08-01-2024"/>
    <s v="16-01-2024"/>
    <n v="60"/>
    <n v="0"/>
  </r>
  <r>
    <x v="827"/>
    <s v="CUST0187"/>
    <x v="2"/>
    <s v="South"/>
    <s v="Personal Loan"/>
    <x v="2"/>
    <n v="19.09"/>
    <n v="14.03"/>
    <n v="0.25030000000000002"/>
    <n v="0.35809999999999997"/>
    <x v="5"/>
    <n v="763"/>
    <s v="approved"/>
    <s v="29-03-2022"/>
    <s v="06-04-2022"/>
    <n v="84"/>
    <n v="12.11"/>
  </r>
  <r>
    <x v="828"/>
    <s v="CUST0308"/>
    <x v="8"/>
    <s v="South"/>
    <s v="Home Loan"/>
    <x v="1"/>
    <n v="99.68"/>
    <n v="13.08"/>
    <n v="1.0784"/>
    <n v="8.9069000000000003"/>
    <x v="3"/>
    <n v="596"/>
    <s v="Under Review"/>
    <s v="28-08-2023"/>
    <m/>
    <n v="12"/>
    <n v="69.63"/>
  </r>
  <r>
    <x v="829"/>
    <s v="CUST0352"/>
    <x v="1"/>
    <s v="South"/>
    <s v="Business Loan"/>
    <x v="1"/>
    <n v="41.21"/>
    <n v="17.61"/>
    <n v="0.40079999999999999"/>
    <n v="1.0377000000000001"/>
    <x v="1"/>
    <n v="684"/>
    <s v="Rejected "/>
    <s v="29-12-2022"/>
    <m/>
    <n v="60"/>
    <n v="0"/>
  </r>
  <r>
    <x v="830"/>
    <s v="CUST0342"/>
    <x v="1"/>
    <s v="South"/>
    <s v="Education Loan"/>
    <x v="0"/>
    <n v="78.709999999999994"/>
    <n v="11.43"/>
    <n v="1.5293000000000001"/>
    <n v="6.9722999999999997"/>
    <x v="3"/>
    <n v="825"/>
    <s v="approved"/>
    <s v="14-04-2022"/>
    <s v="16-04-2022"/>
    <n v="12"/>
    <n v="29.25"/>
  </r>
  <r>
    <x v="831"/>
    <s v="CUST0477"/>
    <x v="1"/>
    <s v="East"/>
    <s v="Business Loan"/>
    <x v="2"/>
    <n v="68.95"/>
    <n v="14.47"/>
    <n v="0.98350000000000004"/>
    <n v="6.2061000000000002"/>
    <x v="0"/>
    <n v="697"/>
    <s v="Under Review"/>
    <s v="31-03-2022"/>
    <m/>
    <n v="12"/>
    <n v="62.92"/>
  </r>
  <r>
    <x v="832"/>
    <s v="CUST0361"/>
    <x v="6"/>
    <s v="South"/>
    <s v="Education Loan"/>
    <x v="2"/>
    <n v="55.52"/>
    <n v="15.29"/>
    <n v="0.76890000000000003"/>
    <n v="1.0804"/>
    <x v="1"/>
    <n v="729"/>
    <s v="Rejected"/>
    <s v="15-05-2022"/>
    <m/>
    <n v="84"/>
    <n v="0"/>
  </r>
  <r>
    <x v="833"/>
    <s v="CUST0148"/>
    <x v="4"/>
    <s v="South"/>
    <s v="Auto Loan"/>
    <x v="2"/>
    <n v="2.21"/>
    <n v="13.87"/>
    <n v="1.11E-2"/>
    <n v="4.1300000000000003E-2"/>
    <x v="3"/>
    <n v="813"/>
    <s v="approved"/>
    <s v="16-03-2023"/>
    <s v="23-03-2023"/>
    <n v="84"/>
    <n v="0.31"/>
  </r>
  <r>
    <x v="834"/>
    <s v="CUST0146"/>
    <x v="8"/>
    <s v="North"/>
    <s v="Gold Loan"/>
    <x v="0"/>
    <n v="63.06"/>
    <n v="18.010000000000002"/>
    <n v="1.2522"/>
    <n v="1.3258000000000001"/>
    <x v="2"/>
    <n v="713"/>
    <s v="approved"/>
    <s v="23-12-2022"/>
    <s v="01-01-2023"/>
    <n v="84"/>
    <n v="25.56"/>
  </r>
  <r>
    <x v="835"/>
    <s v="CUST0192"/>
    <x v="4"/>
    <s v="East"/>
    <s v="Personal Loan"/>
    <x v="1"/>
    <n v="36.770000000000003"/>
    <n v="8.15"/>
    <n v="0.71540000000000004"/>
    <n v="3.2010999999999998"/>
    <x v="1"/>
    <n v="731"/>
    <s v="approved"/>
    <s v="27-05-2024"/>
    <s v="11-06-2024"/>
    <n v="12"/>
    <n v="0"/>
  </r>
  <r>
    <x v="836"/>
    <s v="CUST0038"/>
    <x v="5"/>
    <s v="West"/>
    <s v="Business Loan"/>
    <x v="0"/>
    <n v="48.27"/>
    <n v="15.15"/>
    <n v="0.4163"/>
    <n v="0.68049999999999999"/>
    <x v="2"/>
    <n v="793"/>
    <s v="Under Review"/>
    <s v="14-09-2022"/>
    <m/>
    <n v="180"/>
    <n v="34.229999999999997"/>
  </r>
  <r>
    <x v="837"/>
    <s v="CUST0292"/>
    <x v="7"/>
    <s v="East"/>
    <s v="Gold Loan"/>
    <x v="2"/>
    <n v="96.35"/>
    <n v="9.98"/>
    <n v="0.48580000000000001"/>
    <n v="1.0342"/>
    <x v="0"/>
    <n v="883"/>
    <s v="approved"/>
    <s v="18-11-2022"/>
    <s v="24-11-2022"/>
    <n v="180"/>
    <n v="36.5"/>
  </r>
  <r>
    <x v="838"/>
    <s v="CUST0425"/>
    <x v="9"/>
    <s v="North"/>
    <s v="Education Loan"/>
    <x v="1"/>
    <n v="98.55"/>
    <n v="8.93"/>
    <n v="1.071"/>
    <n v="2.0424000000000002"/>
    <x v="1"/>
    <n v="791"/>
    <s v="approved"/>
    <s v="06-06-2023"/>
    <s v="09-06-2023"/>
    <n v="60"/>
    <n v="0"/>
  </r>
  <r>
    <x v="839"/>
    <s v="CUST0339"/>
    <x v="4"/>
    <s v="South"/>
    <s v="Personal Loan"/>
    <x v="1"/>
    <n v="31.46"/>
    <n v="8.27"/>
    <n v="0.50519999999999998"/>
    <n v="2.7406000000000001"/>
    <x v="2"/>
    <n v="570"/>
    <s v="Rejected "/>
    <s v="13-05-2024"/>
    <m/>
    <n v="12"/>
    <n v="25.58"/>
  </r>
  <r>
    <x v="840"/>
    <s v="CUST0327"/>
    <x v="5"/>
    <s v="Central"/>
    <s v="Education Loan"/>
    <x v="2"/>
    <n v="26.07"/>
    <m/>
    <n v="0.47699999999999998"/>
    <m/>
    <x v="1"/>
    <n v="632"/>
    <s v="approved"/>
    <s v="15-03-2024"/>
    <s v="23-03-2024"/>
    <n v="24"/>
    <n v="0"/>
  </r>
  <r>
    <x v="841"/>
    <s v="CUST0475"/>
    <x v="9"/>
    <s v="East"/>
    <s v="Business Loan"/>
    <x v="0"/>
    <n v="95.81"/>
    <n v="12.52"/>
    <n v="1.5629999999999999"/>
    <n v="1.0899000000000001"/>
    <x v="2"/>
    <n v="577"/>
    <s v="approved"/>
    <s v="25-10-2023"/>
    <s v="08-11-2023"/>
    <n v="240"/>
    <n v="55.64"/>
  </r>
  <r>
    <x v="842"/>
    <s v="CUST0378"/>
    <x v="4"/>
    <s v="West"/>
    <s v="Auto Loan"/>
    <x v="1"/>
    <n v="40.130000000000003"/>
    <n v="16.77"/>
    <n v="0.45290000000000002"/>
    <n v="1.4261999999999999"/>
    <x v="1"/>
    <n v="751"/>
    <s v="Rejected "/>
    <s v="17-10-2022"/>
    <m/>
    <n v="36"/>
    <n v="0"/>
  </r>
  <r>
    <x v="843"/>
    <s v="CUST0096"/>
    <x v="8"/>
    <s v="East"/>
    <s v="Education Loan"/>
    <x v="0"/>
    <n v="89.1"/>
    <n v="8.89"/>
    <n v="1.6580999999999999"/>
    <n v="4.0659999999999998"/>
    <x v="1"/>
    <n v="754"/>
    <s v="Under Review"/>
    <s v="28-11-2022"/>
    <m/>
    <n v="24"/>
    <n v="0"/>
  </r>
  <r>
    <x v="844"/>
    <s v="CUST0004"/>
    <x v="1"/>
    <s v="South"/>
    <s v="Education Loan"/>
    <x v="2"/>
    <n v="95.79"/>
    <n v="16.25"/>
    <n v="1.5215000000000001"/>
    <n v="3.3795000000000002"/>
    <x v="1"/>
    <n v="711"/>
    <s v="Under Review"/>
    <s v="10-12-2024"/>
    <m/>
    <n v="36"/>
    <n v="0"/>
  </r>
  <r>
    <x v="845"/>
    <s v="CUST0466"/>
    <x v="0"/>
    <s v="North"/>
    <s v="Business Loan"/>
    <x v="0"/>
    <n v="56.99"/>
    <n v="16"/>
    <n v="0.71509999999999996"/>
    <n v="1.6151"/>
    <x v="2"/>
    <n v="709"/>
    <s v="Under Review"/>
    <s v="12-11-2023"/>
    <m/>
    <n v="48"/>
    <n v="32.35"/>
  </r>
  <r>
    <x v="846"/>
    <s v="CUST0161"/>
    <x v="4"/>
    <s v="West"/>
    <s v="Business Loan"/>
    <x v="0"/>
    <n v="17.579999999999998"/>
    <n v="11.7"/>
    <n v="0.22420000000000001"/>
    <n v="1.5595000000000001"/>
    <x v="4"/>
    <n v="837"/>
    <s v="Rejected"/>
    <s v="07-09-2024"/>
    <m/>
    <n v="12"/>
    <n v="9.75"/>
  </r>
  <r>
    <x v="847"/>
    <s v="CUST0111"/>
    <x v="8"/>
    <s v="Central"/>
    <s v="Education Loan"/>
    <x v="2"/>
    <n v="94.32"/>
    <n v="13.9"/>
    <n v="1.7438"/>
    <n v="1.1659999999999999"/>
    <x v="4"/>
    <n v="589"/>
    <s v="Under Review"/>
    <s v="29-09-2023"/>
    <m/>
    <n v="240"/>
    <n v="78.88"/>
  </r>
  <r>
    <x v="848"/>
    <s v="CUST0071"/>
    <x v="1"/>
    <s v="West"/>
    <s v="Personal Loan"/>
    <x v="1"/>
    <n v="6.34"/>
    <n v="14.27"/>
    <n v="8.2699999999999996E-2"/>
    <n v="0.1741"/>
    <x v="3"/>
    <n v="694"/>
    <s v="Rejected "/>
    <s v="15-11-2022"/>
    <m/>
    <n v="48"/>
    <n v="0.95"/>
  </r>
  <r>
    <x v="849"/>
    <s v="CUST0143"/>
    <x v="6"/>
    <s v="South"/>
    <s v="Business Loan"/>
    <x v="2"/>
    <n v="75.03"/>
    <n v="18.21"/>
    <n v="1.4517"/>
    <n v="2.2122000000000002"/>
    <x v="1"/>
    <n v="878"/>
    <s v="Rejected "/>
    <s v="17-09-2022"/>
    <m/>
    <n v="48"/>
    <n v="0"/>
  </r>
  <r>
    <x v="850"/>
    <s v="CUST0066"/>
    <x v="9"/>
    <s v="South"/>
    <s v="Home Loan"/>
    <x v="0"/>
    <n v="93.77"/>
    <n v="9.91"/>
    <n v="0.65339999999999998"/>
    <n v="1.0024999999999999"/>
    <x v="0"/>
    <n v="755"/>
    <s v="Under Review"/>
    <s v="18-09-2022"/>
    <m/>
    <n v="180"/>
    <n v="64.81"/>
  </r>
  <r>
    <x v="851"/>
    <s v="CUST0100"/>
    <x v="9"/>
    <s v="South"/>
    <s v="Gold Loan"/>
    <x v="1"/>
    <n v="42.37"/>
    <n v="11.98"/>
    <n v="0.46339999999999998"/>
    <n v="3.7641"/>
    <x v="1"/>
    <n v="686"/>
    <s v="Under Review"/>
    <s v="18-04-2023"/>
    <m/>
    <n v="12"/>
    <n v="0"/>
  </r>
  <r>
    <x v="852"/>
    <s v="CUST0236"/>
    <x v="3"/>
    <s v="West"/>
    <s v="Gold Loan"/>
    <x v="1"/>
    <n v="61.5"/>
    <n v="15.95"/>
    <n v="0.93830000000000002"/>
    <n v="2.1606000000000001"/>
    <x v="2"/>
    <n v="672"/>
    <s v="approved"/>
    <s v="01-05-2024"/>
    <s v="12-05-2024"/>
    <n v="36"/>
    <n v="52.33"/>
  </r>
  <r>
    <x v="853"/>
    <s v="CUST0241"/>
    <x v="7"/>
    <s v="West"/>
    <s v="Gold Loan"/>
    <x v="1"/>
    <n v="86.2"/>
    <n v="15.74"/>
    <n v="1.1173999999999999"/>
    <n v="4.2099000000000002"/>
    <x v="1"/>
    <n v="555"/>
    <s v="Under Review"/>
    <s v="23-05-2023"/>
    <m/>
    <n v="24"/>
    <n v="0"/>
  </r>
  <r>
    <x v="854"/>
    <s v="CUST0421"/>
    <x v="7"/>
    <s v="North"/>
    <s v="Gold Loan"/>
    <x v="0"/>
    <n v="39.799999999999997"/>
    <n v="8.39"/>
    <n v="0.71760000000000002"/>
    <n v="1.8070999999999999"/>
    <x v="0"/>
    <n v="684"/>
    <s v="approved"/>
    <s v="29-01-2022"/>
    <s v="07-02-2022"/>
    <n v="24"/>
    <n v="5.87"/>
  </r>
  <r>
    <x v="855"/>
    <s v="CUST0497"/>
    <x v="2"/>
    <s v="West"/>
    <s v="Education Loan"/>
    <x v="1"/>
    <n v="38.93"/>
    <n v="17.73"/>
    <n v="0.24379999999999999"/>
    <n v="0.5927"/>
    <x v="0"/>
    <n v="686"/>
    <s v="Under Review"/>
    <s v="11-01-2024"/>
    <m/>
    <n v="240"/>
    <n v="5.89"/>
  </r>
  <r>
    <x v="856"/>
    <s v="CUST0402"/>
    <x v="7"/>
    <s v="East"/>
    <s v="Business Loan"/>
    <x v="1"/>
    <n v="44.66"/>
    <n v="18.28"/>
    <n v="0.68210000000000004"/>
    <n v="1.3184"/>
    <x v="3"/>
    <n v="870"/>
    <s v="approved"/>
    <s v="03-05-2024"/>
    <s v="09-05-2024"/>
    <n v="48"/>
    <n v="4.79"/>
  </r>
  <r>
    <x v="857"/>
    <s v="CUST0233"/>
    <x v="6"/>
    <s v="South"/>
    <s v="Personal Loan"/>
    <x v="0"/>
    <n v="14.33"/>
    <n v="8.7899999999999991"/>
    <n v="0.13519999999999999"/>
    <n v="0.45429999999999998"/>
    <x v="4"/>
    <n v="659"/>
    <s v="Rejected"/>
    <s v="21-04-2024"/>
    <m/>
    <n v="36"/>
    <n v="9.5399999999999991"/>
  </r>
  <r>
    <x v="858"/>
    <s v="CUST0482"/>
    <x v="5"/>
    <s v="East"/>
    <s v="Auto Loan"/>
    <x v="2"/>
    <n v="15.98"/>
    <n v="16.850000000000001"/>
    <n v="0.2324"/>
    <n v="1.4562999999999999"/>
    <x v="2"/>
    <n v="790"/>
    <s v="Rejected "/>
    <s v="06-10-2024"/>
    <m/>
    <n v="12"/>
    <n v="14.49"/>
  </r>
  <r>
    <x v="859"/>
    <s v="CUST0051"/>
    <x v="4"/>
    <s v="West"/>
    <s v="Personal Loan"/>
    <x v="2"/>
    <n v="24.77"/>
    <n v="16.53"/>
    <n v="0.15529999999999999"/>
    <n v="0.42309999999999998"/>
    <x v="4"/>
    <n v="722"/>
    <s v="Rejected"/>
    <s v="16-02-2023"/>
    <m/>
    <n v="120"/>
    <n v="14.26"/>
  </r>
  <r>
    <x v="860"/>
    <s v="CUST0369"/>
    <x v="7"/>
    <s v="West"/>
    <s v="Personal Loan"/>
    <x v="0"/>
    <n v="67"/>
    <n v="10.09"/>
    <n v="0.58179999999999998"/>
    <n v="1.7021999999999999"/>
    <x v="1"/>
    <n v="550"/>
    <s v="Rejected "/>
    <s v="09-05-2023"/>
    <m/>
    <n v="48"/>
    <n v="0"/>
  </r>
  <r>
    <x v="861"/>
    <s v="CUST0188"/>
    <x v="5"/>
    <s v="West"/>
    <s v="Education Loan"/>
    <x v="1"/>
    <n v="38.01"/>
    <n v="11.57"/>
    <n v="0.45629999999999998"/>
    <n v="0.53590000000000004"/>
    <x v="2"/>
    <n v="800"/>
    <s v="Rejected "/>
    <s v="05-07-2023"/>
    <m/>
    <n v="120"/>
    <n v="19.940000000000001"/>
  </r>
  <r>
    <x v="862"/>
    <s v="CUST0365"/>
    <x v="7"/>
    <s v="East"/>
    <s v="Personal Loan"/>
    <x v="0"/>
    <n v="96.74"/>
    <n v="13.71"/>
    <n v="1.9218999999999999"/>
    <n v="2.2364999999999999"/>
    <x v="0"/>
    <n v="610"/>
    <s v="approved"/>
    <s v="26-10-2024"/>
    <s v="02-11-2024"/>
    <n v="60"/>
    <n v="88.8"/>
  </r>
  <r>
    <x v="863"/>
    <s v="CUST0144"/>
    <x v="1"/>
    <s v="North"/>
    <s v="Personal Loan"/>
    <x v="0"/>
    <n v="29.27"/>
    <n v="15.18"/>
    <n v="0.14979999999999999"/>
    <n v="0.56779999999999997"/>
    <x v="2"/>
    <n v="878"/>
    <s v="Under Review"/>
    <s v="06-11-2024"/>
    <m/>
    <n v="84"/>
    <n v="5.0999999999999996"/>
  </r>
  <r>
    <x v="864"/>
    <s v="CUST0306"/>
    <x v="1"/>
    <s v="East"/>
    <s v="Auto Loan"/>
    <x v="2"/>
    <n v="38.75"/>
    <n v="12.41"/>
    <n v="0.25929999999999997"/>
    <n v="1.0283"/>
    <x v="1"/>
    <n v="866"/>
    <s v="approved"/>
    <s v="20-07-2023"/>
    <s v="23-07-2023"/>
    <n v="48"/>
    <n v="0"/>
  </r>
  <r>
    <x v="865"/>
    <s v="CUST0302"/>
    <x v="8"/>
    <s v="East"/>
    <s v="Personal Loan"/>
    <x v="0"/>
    <n v="13.13"/>
    <n v="8.08"/>
    <n v="0.19719999999999999"/>
    <n v="0.26669999999999999"/>
    <x v="2"/>
    <n v="772"/>
    <s v="approved"/>
    <s v="05-02-2023"/>
    <s v="09-02-2023"/>
    <n v="60"/>
    <n v="10.16"/>
  </r>
  <r>
    <x v="866"/>
    <s v="CUST0060"/>
    <x v="7"/>
    <s v="East"/>
    <s v="Auto Loan"/>
    <x v="1"/>
    <n v="72.12"/>
    <n v="13.73"/>
    <n v="0.59860000000000002"/>
    <n v="0.94740000000000002"/>
    <x v="3"/>
    <n v="672"/>
    <s v="approved"/>
    <s v="07-02-2022"/>
    <s v="08-02-2022"/>
    <n v="180"/>
    <n v="39.96"/>
  </r>
  <r>
    <x v="867"/>
    <s v="CUST0482"/>
    <x v="5"/>
    <s v="East"/>
    <s v="Personal Loan"/>
    <x v="1"/>
    <n v="93.26"/>
    <n v="15.53"/>
    <n v="1.0911"/>
    <n v="1.2646999999999999"/>
    <x v="4"/>
    <n v="790"/>
    <s v="Under Review"/>
    <s v="17-11-2022"/>
    <m/>
    <n v="240"/>
    <n v="25.9"/>
  </r>
  <r>
    <x v="868"/>
    <s v="CUST0379"/>
    <x v="1"/>
    <s v="West"/>
    <s v="Gold Loan"/>
    <x v="0"/>
    <n v="26.72"/>
    <n v="14.66"/>
    <n v="0.40560000000000002"/>
    <n v="2.4074"/>
    <x v="1"/>
    <n v="735"/>
    <s v="approved"/>
    <s v="02-02-2023"/>
    <s v="13-02-2023"/>
    <n v="12"/>
    <n v="0"/>
  </r>
  <r>
    <x v="869"/>
    <s v="CUST0479"/>
    <x v="9"/>
    <s v="Central"/>
    <s v="Education Loan"/>
    <x v="0"/>
    <n v="87.66"/>
    <n v="9.9499999999999993"/>
    <n v="1.0229999999999999"/>
    <n v="0.93930000000000002"/>
    <x v="3"/>
    <n v="767"/>
    <s v="approved"/>
    <s v="30-05-2024"/>
    <s v="06-06-2024"/>
    <n v="180"/>
    <n v="59.58"/>
  </r>
  <r>
    <x v="870"/>
    <s v="CUST0002"/>
    <x v="8"/>
    <s v="East"/>
    <s v="Home Loan"/>
    <x v="2"/>
    <n v="82.91"/>
    <n v="14.42"/>
    <n v="0.85870000000000002"/>
    <n v="2.8506"/>
    <x v="0"/>
    <n v="657"/>
    <s v="approved"/>
    <s v="09-05-2022"/>
    <s v="10-05-2022"/>
    <n v="36"/>
    <n v="73.66"/>
  </r>
  <r>
    <x v="871"/>
    <s v="CUST0338"/>
    <x v="9"/>
    <s v="North"/>
    <s v="Home Loan"/>
    <x v="1"/>
    <n v="48.9"/>
    <n v="15.52"/>
    <n v="0.29270000000000002"/>
    <n v="1.7076"/>
    <x v="4"/>
    <n v="577"/>
    <s v="approved"/>
    <s v="04-02-2023"/>
    <s v="06-02-2023"/>
    <n v="36"/>
    <n v="22.57"/>
  </r>
  <r>
    <x v="872"/>
    <s v="CUST0294"/>
    <x v="8"/>
    <s v="South"/>
    <s v="Education Loan"/>
    <x v="2"/>
    <n v="80.81"/>
    <n v="12.94"/>
    <n v="0.60340000000000005"/>
    <n v="7.2154999999999996"/>
    <x v="3"/>
    <n v="876"/>
    <s v="approved"/>
    <s v="10-02-2023"/>
    <s v="17-02-2023"/>
    <n v="12"/>
    <n v="50.84"/>
  </r>
  <r>
    <x v="873"/>
    <s v="CUST0398"/>
    <x v="2"/>
    <s v="South"/>
    <s v="Business Loan"/>
    <x v="1"/>
    <n v="60.49"/>
    <n v="15.49"/>
    <n v="1.0790999999999999"/>
    <n v="1.6984999999999999"/>
    <x v="4"/>
    <n v="776"/>
    <s v="Rejected"/>
    <s v="04-02-2024"/>
    <m/>
    <n v="48"/>
    <n v="55.74"/>
  </r>
  <r>
    <x v="874"/>
    <s v="CUST0338"/>
    <x v="6"/>
    <s v="South"/>
    <s v="Personal Loan"/>
    <x v="1"/>
    <n v="15.93"/>
    <n v="16.46"/>
    <n v="0.13389999999999999"/>
    <n v="0.45519999999999999"/>
    <x v="2"/>
    <n v="577"/>
    <s v="approved"/>
    <s v="23-12-2022"/>
    <s v="24-12-2022"/>
    <n v="48"/>
    <n v="5.48"/>
  </r>
  <r>
    <x v="875"/>
    <s v="CUST0425"/>
    <x v="6"/>
    <s v="East"/>
    <s v="Personal Loan"/>
    <x v="1"/>
    <n v="23.44"/>
    <n v="13.08"/>
    <n v="0.45900000000000002"/>
    <n v="0.29780000000000001"/>
    <x v="0"/>
    <n v="791"/>
    <s v="approved"/>
    <s v="11-04-2022"/>
    <s v="20-04-2022"/>
    <n v="180"/>
    <n v="21.79"/>
  </r>
  <r>
    <x v="876"/>
    <s v="CUST0311"/>
    <x v="0"/>
    <s v="North"/>
    <s v="Gold Loan"/>
    <x v="1"/>
    <n v="83.15"/>
    <n v="7.92"/>
    <n v="0.43340000000000001"/>
    <n v="3.7576000000000001"/>
    <x v="3"/>
    <n v="765"/>
    <s v="approved"/>
    <s v="24-07-2022"/>
    <s v="30-07-2022"/>
    <n v="24"/>
    <n v="53.89"/>
  </r>
  <r>
    <x v="877"/>
    <s v="CUST0114"/>
    <x v="5"/>
    <s v="Central"/>
    <s v="Business Loan"/>
    <x v="1"/>
    <n v="70.900000000000006"/>
    <n v="12.92"/>
    <n v="1.1987000000000001"/>
    <n v="1.0552999999999999"/>
    <x v="4"/>
    <n v="873"/>
    <s v="approved"/>
    <s v="13-06-2023"/>
    <s v="26-06-2023"/>
    <n v="120"/>
    <n v="31.35"/>
  </r>
  <r>
    <x v="878"/>
    <s v="CUST0135"/>
    <x v="1"/>
    <s v="South"/>
    <s v="Personal Loan"/>
    <x v="1"/>
    <n v="98.23"/>
    <n v="9.06"/>
    <n v="0.72889999999999999"/>
    <n v="0.88759999999999994"/>
    <x v="1"/>
    <n v="897"/>
    <s v="Rejected "/>
    <s v="06-08-2022"/>
    <m/>
    <n v="240"/>
    <n v="0"/>
  </r>
  <r>
    <x v="879"/>
    <s v="CUST0079"/>
    <x v="3"/>
    <s v="Central"/>
    <s v="Business Loan"/>
    <x v="2"/>
    <n v="57.04"/>
    <n v="14.82"/>
    <n v="0.87160000000000004"/>
    <n v="1.9722999999999999"/>
    <x v="3"/>
    <n v="726"/>
    <s v="Rejected "/>
    <s v="26-12-2023"/>
    <m/>
    <n v="36"/>
    <n v="25.34"/>
  </r>
  <r>
    <x v="880"/>
    <s v="CUST0317"/>
    <x v="3"/>
    <s v="South"/>
    <s v="Auto Loan"/>
    <x v="2"/>
    <n v="5.88"/>
    <n v="16.66"/>
    <n v="8.5400000000000004E-2"/>
    <n v="8.9099999999999999E-2"/>
    <x v="3"/>
    <n v="596"/>
    <s v="approved"/>
    <s v="23-08-2022"/>
    <s v="01-09-2022"/>
    <n v="180"/>
    <n v="0.86"/>
  </r>
  <r>
    <x v="881"/>
    <s v="CUST0142"/>
    <x v="8"/>
    <s v="South"/>
    <s v="Home Loan"/>
    <x v="0"/>
    <n v="67.23"/>
    <n v="13.65"/>
    <n v="0.64359999999999995"/>
    <n v="3.2168000000000001"/>
    <x v="2"/>
    <n v="727"/>
    <s v="Under Review"/>
    <s v="01-11-2022"/>
    <m/>
    <n v="24"/>
    <n v="7.5"/>
  </r>
  <r>
    <x v="882"/>
    <s v="CUST0198"/>
    <x v="1"/>
    <s v="West"/>
    <s v="Business Loan"/>
    <x v="1"/>
    <n v="51.36"/>
    <n v="11.89"/>
    <n v="0.6966"/>
    <n v="0.61280000000000001"/>
    <x v="4"/>
    <n v="771"/>
    <s v="approved"/>
    <s v="10-05-2022"/>
    <s v="16-05-2022"/>
    <n v="180"/>
    <n v="37.03"/>
  </r>
  <r>
    <x v="883"/>
    <s v="CUST0164"/>
    <x v="7"/>
    <s v="Central"/>
    <s v="Home Loan"/>
    <x v="1"/>
    <n v="93.74"/>
    <n v="11.55"/>
    <n v="1.0707"/>
    <n v="2.0638999999999998"/>
    <x v="5"/>
    <n v="639"/>
    <s v="approved"/>
    <s v="02-12-2023"/>
    <s v="08-12-2023"/>
    <n v="60"/>
    <n v="0"/>
  </r>
  <r>
    <x v="884"/>
    <s v="CUST0478"/>
    <x v="8"/>
    <s v="Central"/>
    <s v="Business Loan"/>
    <x v="0"/>
    <n v="59.65"/>
    <n v="11.03"/>
    <n v="0.78779999999999994"/>
    <n v="1.0223"/>
    <x v="3"/>
    <n v="878"/>
    <s v="approved"/>
    <s v="04-09-2024"/>
    <s v="17-09-2024"/>
    <n v="84"/>
    <n v="5.99"/>
  </r>
  <r>
    <x v="885"/>
    <s v="CUST0223"/>
    <x v="1"/>
    <s v="North"/>
    <s v="Home Loan"/>
    <x v="2"/>
    <n v="86.82"/>
    <n v="9"/>
    <n v="1.2957000000000001"/>
    <n v="2.7608999999999999"/>
    <x v="4"/>
    <n v="862"/>
    <s v="approved"/>
    <s v="18-02-2023"/>
    <s v="28-02-2023"/>
    <n v="36"/>
    <n v="26.66"/>
  </r>
  <r>
    <x v="886"/>
    <s v="CUST0318"/>
    <x v="2"/>
    <s v="West"/>
    <s v="Gold Loan"/>
    <x v="2"/>
    <n v="65.08"/>
    <n v="13.73"/>
    <n v="0.83620000000000005"/>
    <n v="1.7696000000000001"/>
    <x v="1"/>
    <n v="782"/>
    <s v="Rejected"/>
    <s v="23-05-2024"/>
    <m/>
    <n v="48"/>
    <n v="0"/>
  </r>
  <r>
    <x v="887"/>
    <s v="CUST0041"/>
    <x v="4"/>
    <s v="South"/>
    <s v="Personal Loan"/>
    <x v="0"/>
    <n v="65.55"/>
    <n v="7.81"/>
    <n v="1.2707999999999999"/>
    <n v="0.54059999999999997"/>
    <x v="2"/>
    <n v="749"/>
    <s v="approved"/>
    <s v="31-08-2024"/>
    <s v="11-09-2024"/>
    <n v="240"/>
    <n v="36.9"/>
  </r>
  <r>
    <x v="888"/>
    <s v="CUST0480"/>
    <x v="6"/>
    <s v="Central"/>
    <s v="Business Loan"/>
    <x v="2"/>
    <n v="31.57"/>
    <n v="8.51"/>
    <n v="0.52249999999999996"/>
    <n v="0.50009999999999999"/>
    <x v="4"/>
    <n v="738"/>
    <s v="Rejected"/>
    <s v="05-03-2022"/>
    <m/>
    <n v="84"/>
    <n v="28.75"/>
  </r>
  <r>
    <x v="889"/>
    <s v="CUST0327"/>
    <x v="3"/>
    <s v="South"/>
    <s v="Personal Loan"/>
    <x v="1"/>
    <n v="15.33"/>
    <n v="13.95"/>
    <n v="0.15759999999999999"/>
    <n v="1.3761000000000001"/>
    <x v="4"/>
    <n v="632"/>
    <s v="approved"/>
    <s v="14-02-2024"/>
    <s v="19-02-2024"/>
    <n v="12"/>
    <n v="14.47"/>
  </r>
  <r>
    <x v="890"/>
    <s v="CUST0472"/>
    <x v="7"/>
    <s v="West"/>
    <s v="Home Loan"/>
    <x v="2"/>
    <n v="5.94"/>
    <n v="18.149999999999999"/>
    <n v="7.1099999999999997E-2"/>
    <n v="0.15129999999999999"/>
    <x v="4"/>
    <n v="900"/>
    <s v="approved"/>
    <s v="10-06-2024"/>
    <s v="18-06-2024"/>
    <n v="60"/>
    <n v="2.62"/>
  </r>
  <r>
    <x v="891"/>
    <s v="CUST0473"/>
    <x v="7"/>
    <s v="North"/>
    <s v="Education Loan"/>
    <x v="1"/>
    <n v="39.18"/>
    <n v="15.1"/>
    <n v="0.2157"/>
    <n v="0.75819999999999999"/>
    <x v="1"/>
    <n v="561"/>
    <s v="approved"/>
    <s v="16-05-2023"/>
    <s v="22-05-2023"/>
    <n v="84"/>
    <n v="0"/>
  </r>
  <r>
    <x v="892"/>
    <s v="CUST0102"/>
    <x v="9"/>
    <s v="Central"/>
    <s v="Business Loan"/>
    <x v="0"/>
    <n v="97.53"/>
    <n v="14.28"/>
    <n v="1.8963000000000001"/>
    <n v="1.3171999999999999"/>
    <x v="1"/>
    <n v="593"/>
    <s v="approved"/>
    <s v="04-01-2024"/>
    <s v="07-01-2024"/>
    <n v="180"/>
    <n v="0"/>
  </r>
  <r>
    <x v="893"/>
    <s v="CUST0165"/>
    <x v="6"/>
    <s v="North"/>
    <s v="Business Loan"/>
    <x v="0"/>
    <n v="59.76"/>
    <n v="9.4700000000000006"/>
    <n v="0.61229999999999996"/>
    <n v="1.9135"/>
    <x v="2"/>
    <n v="604"/>
    <s v="Rejected"/>
    <s v="05-08-2024"/>
    <m/>
    <n v="36"/>
    <n v="26.98"/>
  </r>
  <r>
    <x v="894"/>
    <s v="CUST0041"/>
    <x v="3"/>
    <s v="Central"/>
    <s v="Auto Loan"/>
    <x v="2"/>
    <n v="62.46"/>
    <n v="13.77"/>
    <n v="0.62649999999999995"/>
    <n v="0.96120000000000005"/>
    <x v="4"/>
    <n v="749"/>
    <s v="Under Review"/>
    <s v="27-04-2024"/>
    <m/>
    <n v="120"/>
    <n v="41.15"/>
  </r>
  <r>
    <x v="895"/>
    <s v="CUST0386"/>
    <x v="7"/>
    <s v="East"/>
    <s v="Business Loan"/>
    <x v="1"/>
    <n v="31.43"/>
    <n v="8.3000000000000007"/>
    <n v="0.57989999999999997"/>
    <n v="1.4258"/>
    <x v="0"/>
    <n v="686"/>
    <s v="approved"/>
    <s v="16-05-2023"/>
    <s v="29-05-2023"/>
    <n v="24"/>
    <n v="19.37"/>
  </r>
  <r>
    <x v="896"/>
    <s v="CUST0133"/>
    <x v="7"/>
    <s v="Central"/>
    <s v="Education Loan"/>
    <x v="0"/>
    <n v="23.42"/>
    <n v="17.149999999999999"/>
    <n v="0.20979999999999999"/>
    <n v="0.34620000000000001"/>
    <x v="2"/>
    <n v="571"/>
    <s v="Rejected"/>
    <s v="27-10-2022"/>
    <m/>
    <n v="240"/>
    <n v="6.81"/>
  </r>
  <r>
    <x v="897"/>
    <s v="CUST0066"/>
    <x v="4"/>
    <s v="West"/>
    <s v="Business Loan"/>
    <x v="1"/>
    <n v="98.84"/>
    <n v="13.36"/>
    <n v="1.6366000000000001"/>
    <n v="1.1834"/>
    <x v="5"/>
    <n v="755"/>
    <s v="Under Review"/>
    <s v="24-07-2022"/>
    <m/>
    <n v="240"/>
    <n v="30.82"/>
  </r>
  <r>
    <x v="898"/>
    <s v="CUST0458"/>
    <x v="4"/>
    <s v="West"/>
    <s v="Personal Loan"/>
    <x v="1"/>
    <n v="69.44"/>
    <n v="12.77"/>
    <n v="0.39240000000000003"/>
    <n v="1.2545999999999999"/>
    <x v="4"/>
    <n v="707"/>
    <s v="approved"/>
    <s v="14-12-2023"/>
    <s v="18-12-2023"/>
    <n v="84"/>
    <n v="23.89"/>
  </r>
  <r>
    <x v="899"/>
    <s v="CUST0173"/>
    <x v="0"/>
    <s v="Central"/>
    <s v="Personal Loan"/>
    <x v="1"/>
    <n v="4.6900000000000004"/>
    <m/>
    <n v="4.4699999999999997E-2"/>
    <m/>
    <x v="4"/>
    <n v="561"/>
    <s v="approved"/>
    <s v="12-05-2022"/>
    <s v="15-05-2022"/>
    <n v="120"/>
    <n v="3.35"/>
  </r>
  <r>
    <x v="900"/>
    <s v="CUST0015"/>
    <x v="1"/>
    <s v="East"/>
    <s v="Home Loan"/>
    <x v="1"/>
    <n v="78.099999999999994"/>
    <n v="17"/>
    <n v="0.78100000000000003"/>
    <n v="1.3573999999999999"/>
    <x v="4"/>
    <n v="588"/>
    <s v="approved"/>
    <s v="13-03-2024"/>
    <s v="17-03-2024"/>
    <n v="120"/>
    <n v="29.77"/>
  </r>
  <r>
    <x v="901"/>
    <s v="CUST0242"/>
    <x v="9"/>
    <s v="Central"/>
    <s v="Education Loan"/>
    <x v="1"/>
    <n v="92.35"/>
    <n v="17.89"/>
    <n v="0.82340000000000002"/>
    <n v="1.9350000000000001"/>
    <x v="2"/>
    <n v="565"/>
    <s v="Under Review"/>
    <s v="23-01-2023"/>
    <m/>
    <n v="84"/>
    <n v="29.6"/>
  </r>
  <r>
    <x v="902"/>
    <s v="CUST0044"/>
    <x v="8"/>
    <s v="South"/>
    <s v="Gold Loan"/>
    <x v="2"/>
    <n v="37.729999999999997"/>
    <n v="10.76"/>
    <n v="0.29249999999999998"/>
    <n v="0.51459999999999995"/>
    <x v="3"/>
    <n v="765"/>
    <s v="Rejected "/>
    <s v="05-10-2022"/>
    <m/>
    <n v="120"/>
    <n v="4.8499999999999996"/>
  </r>
  <r>
    <x v="903"/>
    <s v="CUST0150"/>
    <x v="1"/>
    <s v="East"/>
    <s v="Education Loan"/>
    <x v="1"/>
    <n v="65.95"/>
    <m/>
    <n v="0.55920000000000003"/>
    <m/>
    <x v="2"/>
    <n v="762"/>
    <s v="approved"/>
    <s v="22-03-2024"/>
    <s v="04-04-2024"/>
    <n v="180"/>
    <n v="52.65"/>
  </r>
  <r>
    <x v="904"/>
    <s v="CUST0406"/>
    <x v="3"/>
    <s v="South"/>
    <s v="Gold Loan"/>
    <x v="0"/>
    <n v="38.76"/>
    <n v="8.0500000000000007"/>
    <n v="0.70899999999999996"/>
    <n v="1.7539"/>
    <x v="0"/>
    <n v="559"/>
    <s v="approved"/>
    <s v="09-08-2023"/>
    <s v="11-08-2023"/>
    <n v="24"/>
    <n v="19.22"/>
  </r>
  <r>
    <x v="905"/>
    <s v="CUST0107"/>
    <x v="3"/>
    <s v="North"/>
    <s v="Personal Loan"/>
    <x v="1"/>
    <n v="54.12"/>
    <n v="11.53"/>
    <n v="0.30869999999999997"/>
    <n v="1.7854000000000001"/>
    <x v="2"/>
    <n v="755"/>
    <s v="approved"/>
    <s v="29-07-2023"/>
    <s v="05-08-2023"/>
    <n v="36"/>
    <n v="23.39"/>
  </r>
  <r>
    <x v="906"/>
    <s v="CUST0374"/>
    <x v="1"/>
    <s v="South"/>
    <s v="Personal Loan"/>
    <x v="1"/>
    <n v="52.51"/>
    <n v="16.23"/>
    <n v="0.26989999999999997"/>
    <n v="4.7699999999999996"/>
    <x v="3"/>
    <n v="725"/>
    <s v="Under Review"/>
    <s v="01-04-2024"/>
    <m/>
    <n v="12"/>
    <n v="30.85"/>
  </r>
  <r>
    <x v="907"/>
    <s v="CUST0006"/>
    <x v="6"/>
    <s v="North"/>
    <s v="Personal Loan"/>
    <x v="1"/>
    <n v="26.11"/>
    <n v="8.24"/>
    <n v="0.4017"/>
    <n v="0.3201"/>
    <x v="0"/>
    <n v="747"/>
    <s v="Under Review"/>
    <s v="22-01-2022"/>
    <m/>
    <n v="120"/>
    <n v="12.32"/>
  </r>
  <r>
    <x v="908"/>
    <s v="CUST0313"/>
    <x v="4"/>
    <s v="East"/>
    <s v="Auto Loan"/>
    <x v="1"/>
    <n v="89.97"/>
    <n v="10.56"/>
    <n v="0.94940000000000002"/>
    <n v="7.9332000000000003"/>
    <x v="1"/>
    <n v="556"/>
    <s v="Rejected"/>
    <s v="18-04-2023"/>
    <m/>
    <n v="12"/>
    <n v="0"/>
  </r>
  <r>
    <x v="909"/>
    <s v="CUST0133"/>
    <x v="0"/>
    <s v="South"/>
    <s v="Personal Loan"/>
    <x v="1"/>
    <n v="22.46"/>
    <n v="17.96"/>
    <n v="0.15670000000000001"/>
    <n v="0.8115"/>
    <x v="2"/>
    <n v="571"/>
    <s v="Under Review"/>
    <s v="27-07-2024"/>
    <m/>
    <n v="36"/>
    <n v="3.55"/>
  </r>
  <r>
    <x v="910"/>
    <s v="CUST0380"/>
    <x v="9"/>
    <s v="North"/>
    <s v="Education Loan"/>
    <x v="2"/>
    <n v="17.14"/>
    <n v="16.27"/>
    <n v="0.16089999999999999"/>
    <n v="0.34310000000000002"/>
    <x v="1"/>
    <n v="740"/>
    <s v="approved"/>
    <s v="27-04-2024"/>
    <s v="12-05-2024"/>
    <n v="84"/>
    <n v="0"/>
  </r>
  <r>
    <x v="911"/>
    <s v="CUST0280"/>
    <x v="0"/>
    <s v="North"/>
    <s v="Education Loan"/>
    <x v="2"/>
    <n v="63.97"/>
    <n v="16.57"/>
    <n v="0.71699999999999997"/>
    <n v="2.2669999999999999"/>
    <x v="4"/>
    <n v="556"/>
    <s v="approved"/>
    <s v="02-03-2024"/>
    <s v="08-03-2024"/>
    <n v="36"/>
    <n v="41.19"/>
  </r>
  <r>
    <x v="912"/>
    <s v="CUST0226"/>
    <x v="1"/>
    <s v="West"/>
    <s v="Business Loan"/>
    <x v="1"/>
    <n v="34.61"/>
    <n v="8.1999999999999993"/>
    <n v="0.25380000000000003"/>
    <n v="3.0139"/>
    <x v="2"/>
    <n v="597"/>
    <s v="Rejected "/>
    <s v="04-12-2023"/>
    <m/>
    <n v="12"/>
    <n v="14.8"/>
  </r>
  <r>
    <x v="913"/>
    <s v="CUST0131"/>
    <x v="5"/>
    <s v="South"/>
    <s v="Personal Loan"/>
    <x v="0"/>
    <n v="25.66"/>
    <n v="13.81"/>
    <n v="0.49030000000000001"/>
    <n v="0.87460000000000004"/>
    <x v="1"/>
    <n v="775"/>
    <s v="Rejected"/>
    <s v="23-06-2022"/>
    <m/>
    <n v="36"/>
    <n v="0"/>
  </r>
  <r>
    <x v="914"/>
    <s v="CUST0272"/>
    <x v="0"/>
    <s v="Central"/>
    <s v="Home Loan"/>
    <x v="1"/>
    <n v="69.989999999999995"/>
    <n v="13.58"/>
    <n v="1.1975"/>
    <n v="6.2704000000000004"/>
    <x v="1"/>
    <n v="630"/>
    <s v="approved"/>
    <s v="12-04-2022"/>
    <s v="26-04-2022"/>
    <n v="12"/>
    <n v="0"/>
  </r>
  <r>
    <x v="915"/>
    <s v="CUST0019"/>
    <x v="6"/>
    <s v="Central"/>
    <s v="Personal Loan"/>
    <x v="0"/>
    <n v="11.25"/>
    <n v="14.29"/>
    <n v="0.1734"/>
    <n v="0.3861"/>
    <x v="2"/>
    <n v="886"/>
    <s v="Under Review"/>
    <s v="13-08-2022"/>
    <m/>
    <n v="36"/>
    <n v="5.85"/>
  </r>
  <r>
    <x v="916"/>
    <s v="CUST0253"/>
    <x v="2"/>
    <s v="East"/>
    <s v="Personal Loan"/>
    <x v="1"/>
    <n v="56.2"/>
    <n v="7.74"/>
    <n v="1.0036"/>
    <n v="1.7544"/>
    <x v="3"/>
    <n v="858"/>
    <s v="approved"/>
    <s v="09-02-2024"/>
    <s v="12-02-2024"/>
    <n v="36"/>
    <n v="23.62"/>
  </r>
  <r>
    <x v="917"/>
    <s v="CUST0303"/>
    <x v="2"/>
    <s v="South"/>
    <s v="Personal Loan"/>
    <x v="2"/>
    <n v="73.86"/>
    <n v="16.48"/>
    <n v="0.59350000000000003"/>
    <n v="1.8149999999999999"/>
    <x v="4"/>
    <n v="561"/>
    <s v="Under Review"/>
    <s v="25-06-2024"/>
    <m/>
    <n v="60"/>
    <n v="62.46"/>
  </r>
  <r>
    <x v="918"/>
    <s v="CUST0431"/>
    <x v="5"/>
    <s v="West"/>
    <s v="Gold Loan"/>
    <x v="2"/>
    <n v="58.43"/>
    <n v="10.48"/>
    <n v="0.31040000000000001"/>
    <n v="1.8986000000000001"/>
    <x v="1"/>
    <n v="594"/>
    <s v="Under Review"/>
    <s v="13-02-2024"/>
    <m/>
    <n v="36"/>
    <n v="0"/>
  </r>
  <r>
    <x v="919"/>
    <s v="CUST0037"/>
    <x v="4"/>
    <s v="East"/>
    <s v="Personal Loan"/>
    <x v="2"/>
    <n v="45.37"/>
    <n v="15.22"/>
    <n v="0.35049999999999998"/>
    <n v="0.73809999999999998"/>
    <x v="3"/>
    <n v="787"/>
    <s v="Rejected"/>
    <s v="11-10-2023"/>
    <m/>
    <n v="120"/>
    <n v="20.51"/>
  </r>
  <r>
    <x v="920"/>
    <s v="CUST0255"/>
    <x v="0"/>
    <s v="East"/>
    <s v="Personal Loan"/>
    <x v="1"/>
    <n v="91.29"/>
    <n v="7.69"/>
    <n v="0.56679999999999997"/>
    <n v="1.0927"/>
    <x v="4"/>
    <n v="663"/>
    <s v="approved"/>
    <s v="21-06-2022"/>
    <s v="24-06-2022"/>
    <n v="120"/>
    <n v="71.95"/>
  </r>
  <r>
    <x v="921"/>
    <s v="CUST0294"/>
    <x v="1"/>
    <s v="South"/>
    <s v="Gold Loan"/>
    <x v="0"/>
    <n v="12.59"/>
    <n v="17.010000000000002"/>
    <n v="0.2384"/>
    <n v="0.21890000000000001"/>
    <x v="3"/>
    <n v="876"/>
    <s v="approved"/>
    <s v="07-11-2022"/>
    <s v="17-11-2022"/>
    <n v="120"/>
    <n v="4.66"/>
  </r>
  <r>
    <x v="922"/>
    <s v="CUST0206"/>
    <x v="6"/>
    <s v="West"/>
    <s v="Personal Loan"/>
    <x v="0"/>
    <n v="67.17"/>
    <n v="14.6"/>
    <n v="0.50949999999999995"/>
    <n v="1.5839000000000001"/>
    <x v="3"/>
    <n v="831"/>
    <s v="approved"/>
    <s v="02-06-2024"/>
    <s v="09-06-2024"/>
    <n v="60"/>
    <n v="11.06"/>
  </r>
  <r>
    <x v="923"/>
    <s v="CUST0014"/>
    <x v="5"/>
    <s v="East"/>
    <s v="Home Loan"/>
    <x v="1"/>
    <n v="21.27"/>
    <n v="14.7"/>
    <n v="0.34889999999999999"/>
    <n v="1.9168000000000001"/>
    <x v="1"/>
    <n v="880"/>
    <s v="Under Review"/>
    <s v="30-12-2024"/>
    <m/>
    <n v="12"/>
    <n v="0"/>
  </r>
  <r>
    <x v="924"/>
    <s v="CUST0439"/>
    <x v="1"/>
    <s v="North"/>
    <s v="Business Loan"/>
    <x v="1"/>
    <n v="18.5"/>
    <n v="17.95"/>
    <n v="0.14050000000000001"/>
    <n v="0.92310000000000003"/>
    <x v="4"/>
    <n v="878"/>
    <s v="Rejected "/>
    <s v="30-08-2023"/>
    <m/>
    <n v="24"/>
    <n v="9.89"/>
  </r>
  <r>
    <x v="925"/>
    <s v="CUST0191"/>
    <x v="5"/>
    <s v="South"/>
    <s v="Education Loan"/>
    <x v="2"/>
    <n v="42.3"/>
    <n v="11.92"/>
    <n v="0.77849999999999997"/>
    <n v="1.9896"/>
    <x v="2"/>
    <n v="690"/>
    <s v="approved"/>
    <s v="23-12-2024"/>
    <s v="29-12-2024"/>
    <n v="24"/>
    <n v="13.66"/>
  </r>
  <r>
    <x v="926"/>
    <s v="CUST0157"/>
    <x v="1"/>
    <s v="North"/>
    <s v="Home Loan"/>
    <x v="0"/>
    <n v="18.59"/>
    <n v="17.57"/>
    <n v="0.23180000000000001"/>
    <n v="0.28079999999999999"/>
    <x v="0"/>
    <n v="837"/>
    <s v="Rejected"/>
    <s v="05-10-2023"/>
    <m/>
    <n v="240"/>
    <n v="10.09"/>
  </r>
  <r>
    <x v="927"/>
    <s v="CUST0327"/>
    <x v="2"/>
    <s v="East"/>
    <s v="Education Loan"/>
    <x v="2"/>
    <n v="31.77"/>
    <n v="14.05"/>
    <n v="0.504"/>
    <n v="0.86899999999999999"/>
    <x v="4"/>
    <n v="632"/>
    <s v="Rejected "/>
    <s v="05-01-2023"/>
    <m/>
    <n v="48"/>
    <n v="6.2"/>
  </r>
  <r>
    <x v="928"/>
    <s v="CUST0415"/>
    <x v="1"/>
    <s v="South"/>
    <s v="Home Loan"/>
    <x v="1"/>
    <n v="19.12"/>
    <n v="8.1999999999999993"/>
    <n v="0.17710000000000001"/>
    <n v="0.38950000000000001"/>
    <x v="2"/>
    <n v="704"/>
    <s v="Rejected"/>
    <s v="19-08-2022"/>
    <m/>
    <n v="60"/>
    <n v="6.49"/>
  </r>
  <r>
    <x v="929"/>
    <s v="CUST0451"/>
    <x v="4"/>
    <s v="North"/>
    <s v="Home Loan"/>
    <x v="0"/>
    <n v="86.41"/>
    <n v="16.579999999999998"/>
    <n v="0.95860000000000001"/>
    <n v="2.1280000000000001"/>
    <x v="2"/>
    <n v="797"/>
    <s v="Rejected "/>
    <s v="14-12-2024"/>
    <m/>
    <n v="60"/>
    <n v="15.73"/>
  </r>
  <r>
    <x v="930"/>
    <s v="CUST0057"/>
    <x v="5"/>
    <s v="North"/>
    <s v="Home Loan"/>
    <x v="1"/>
    <n v="87.64"/>
    <n v="7.73"/>
    <n v="1.3429"/>
    <n v="2.7353999999999998"/>
    <x v="1"/>
    <n v="644"/>
    <s v="approved"/>
    <s v="12-01-2022"/>
    <s v="18-01-2022"/>
    <n v="36"/>
    <n v="0"/>
  </r>
  <r>
    <x v="931"/>
    <s v="CUST0277"/>
    <x v="3"/>
    <s v="South"/>
    <s v="Gold Loan"/>
    <x v="0"/>
    <n v="19.670000000000002"/>
    <n v="11.04"/>
    <n v="0.112"/>
    <n v="0.64429999999999998"/>
    <x v="5"/>
    <n v="793"/>
    <s v="Rejected"/>
    <s v="20-12-2024"/>
    <m/>
    <n v="36"/>
    <n v="17"/>
  </r>
  <r>
    <x v="932"/>
    <s v="CUST0182"/>
    <x v="5"/>
    <s v="South"/>
    <s v="Education Loan"/>
    <x v="2"/>
    <n v="17.920000000000002"/>
    <n v="15.94"/>
    <n v="0.10639999999999999"/>
    <n v="0.26240000000000002"/>
    <x v="0"/>
    <n v="835"/>
    <s v="approved"/>
    <s v="04-06-2024"/>
    <s v="07-06-2024"/>
    <n v="180"/>
    <n v="14.32"/>
  </r>
  <r>
    <x v="933"/>
    <s v="CUST0440"/>
    <x v="6"/>
    <s v="South"/>
    <s v="Gold Loan"/>
    <x v="1"/>
    <n v="88.32"/>
    <n v="17.32"/>
    <n v="1.3333999999999999"/>
    <n v="2.5630999999999999"/>
    <x v="3"/>
    <n v="814"/>
    <s v="approved"/>
    <s v="14-04-2024"/>
    <s v="29-04-2024"/>
    <n v="48"/>
    <n v="64.91"/>
  </r>
  <r>
    <x v="934"/>
    <s v="CUST0453"/>
    <x v="5"/>
    <s v="West"/>
    <s v="Personal Loan"/>
    <x v="0"/>
    <n v="46.03"/>
    <n v="13.57"/>
    <n v="0.89649999999999996"/>
    <n v="2.2006999999999999"/>
    <x v="1"/>
    <n v="588"/>
    <s v="Rejected"/>
    <s v="14-11-2022"/>
    <m/>
    <n v="24"/>
    <n v="0"/>
  </r>
  <r>
    <x v="935"/>
    <s v="CUST0103"/>
    <x v="6"/>
    <s v="Central"/>
    <s v="Personal Loan"/>
    <x v="1"/>
    <n v="67.63"/>
    <n v="15.54"/>
    <n v="0.56520000000000004"/>
    <n v="2.3622999999999998"/>
    <x v="0"/>
    <n v="812"/>
    <s v="Rejected "/>
    <s v="10-05-2022"/>
    <m/>
    <n v="36"/>
    <n v="37.14"/>
  </r>
  <r>
    <x v="936"/>
    <s v="CUST0377"/>
    <x v="9"/>
    <s v="West"/>
    <s v="Education Loan"/>
    <x v="0"/>
    <n v="39.18"/>
    <n v="12.15"/>
    <n v="0.56569999999999998"/>
    <n v="0.69479999999999997"/>
    <x v="2"/>
    <n v="690"/>
    <s v="Rejected"/>
    <s v="13-01-2022"/>
    <m/>
    <n v="84"/>
    <n v="25.06"/>
  </r>
  <r>
    <x v="937"/>
    <s v="CUST0439"/>
    <x v="7"/>
    <s v="South"/>
    <s v="Home Loan"/>
    <x v="2"/>
    <n v="13.62"/>
    <n v="18.02"/>
    <n v="9.1999999999999998E-2"/>
    <n v="0.2104"/>
    <x v="1"/>
    <n v="878"/>
    <s v="Under Review"/>
    <s v="08-05-2024"/>
    <m/>
    <n v="240"/>
    <n v="0"/>
  </r>
  <r>
    <x v="938"/>
    <s v="CUST0127"/>
    <x v="5"/>
    <s v="East"/>
    <s v="Auto Loan"/>
    <x v="2"/>
    <n v="50.25"/>
    <n v="7.68"/>
    <n v="0.79110000000000003"/>
    <n v="1.5671999999999999"/>
    <x v="0"/>
    <n v="560"/>
    <s v="approved"/>
    <s v="25-01-2024"/>
    <s v="06-02-2024"/>
    <n v="36"/>
    <n v="45.74"/>
  </r>
  <r>
    <x v="939"/>
    <s v="CUST0088"/>
    <x v="4"/>
    <s v="East"/>
    <s v="Gold Loan"/>
    <x v="1"/>
    <n v="14.7"/>
    <n v="10.89"/>
    <n v="0.18529999999999999"/>
    <n v="0.48049999999999998"/>
    <x v="4"/>
    <n v="739"/>
    <s v="Under Review"/>
    <s v="03-04-2023"/>
    <m/>
    <n v="36"/>
    <n v="9"/>
  </r>
  <r>
    <x v="940"/>
    <s v="CUST0005"/>
    <x v="0"/>
    <s v="East"/>
    <s v="Personal Loan"/>
    <x v="2"/>
    <n v="86.3"/>
    <n v="10.45"/>
    <n v="1.0466"/>
    <n v="1.1620999999999999"/>
    <x v="0"/>
    <n v="848"/>
    <s v="approved"/>
    <s v="16-09-2023"/>
    <s v="18-09-2023"/>
    <n v="120"/>
    <n v="64.709999999999994"/>
  </r>
  <r>
    <x v="941"/>
    <s v="CUST0012"/>
    <x v="5"/>
    <s v="North"/>
    <s v="Gold Loan"/>
    <x v="2"/>
    <n v="46.27"/>
    <n v="12.98"/>
    <n v="0.61939999999999995"/>
    <n v="1.0523"/>
    <x v="0"/>
    <n v="566"/>
    <s v="Under Review"/>
    <s v="04-06-2022"/>
    <m/>
    <n v="60"/>
    <n v="42.13"/>
  </r>
  <r>
    <x v="942"/>
    <s v="CUST0259"/>
    <x v="7"/>
    <s v="North"/>
    <s v="Education Loan"/>
    <x v="0"/>
    <n v="25.01"/>
    <n v="13.21"/>
    <n v="0.3614"/>
    <n v="0.67359999999999998"/>
    <x v="0"/>
    <n v="828"/>
    <s v="Rejected "/>
    <s v="28-12-2024"/>
    <m/>
    <n v="48"/>
    <n v="4.7699999999999996"/>
  </r>
  <r>
    <x v="943"/>
    <s v="CUST0274"/>
    <x v="9"/>
    <s v="East"/>
    <s v="Auto Loan"/>
    <x v="0"/>
    <n v="1.98"/>
    <n v="14.79"/>
    <n v="2.52E-2"/>
    <n v="3.1699999999999999E-2"/>
    <x v="1"/>
    <n v="655"/>
    <s v="Under Review"/>
    <s v="17-12-2022"/>
    <m/>
    <n v="120"/>
    <n v="0"/>
  </r>
  <r>
    <x v="944"/>
    <s v="CUST0017"/>
    <x v="1"/>
    <s v="West"/>
    <s v="Personal Loan"/>
    <x v="0"/>
    <n v="4.87"/>
    <n v="13.58"/>
    <n v="9.0200000000000002E-2"/>
    <n v="0.43630000000000002"/>
    <x v="2"/>
    <n v="579"/>
    <s v="Rejected"/>
    <s v="09-07-2023"/>
    <m/>
    <n v="12"/>
    <n v="2.7"/>
  </r>
  <r>
    <x v="945"/>
    <s v="CUST0395"/>
    <x v="6"/>
    <s v="North"/>
    <s v="Gold Loan"/>
    <x v="2"/>
    <n v="57.74"/>
    <n v="14.82"/>
    <n v="0.32429999999999998"/>
    <n v="0.80100000000000005"/>
    <x v="4"/>
    <n v="714"/>
    <s v="Rejected "/>
    <s v="01-05-2023"/>
    <m/>
    <n v="180"/>
    <n v="36.15"/>
  </r>
  <r>
    <x v="946"/>
    <s v="CUST0438"/>
    <x v="8"/>
    <s v="Central"/>
    <s v="Auto Loan"/>
    <x v="0"/>
    <n v="98.44"/>
    <n v="9.14"/>
    <n v="1.9098999999999999"/>
    <n v="1.5908"/>
    <x v="1"/>
    <n v="784"/>
    <s v="approved"/>
    <s v="02-01-2022"/>
    <s v="06-01-2022"/>
    <n v="84"/>
    <n v="0"/>
  </r>
  <r>
    <x v="947"/>
    <s v="CUST0200"/>
    <x v="2"/>
    <s v="North"/>
    <s v="Gold Loan"/>
    <x v="2"/>
    <n v="36.229999999999997"/>
    <n v="17.52"/>
    <n v="0.6976"/>
    <n v="0.64170000000000005"/>
    <x v="4"/>
    <n v="835"/>
    <s v="approved"/>
    <s v="19-06-2023"/>
    <s v="02-07-2023"/>
    <n v="120"/>
    <n v="21.03"/>
  </r>
  <r>
    <x v="948"/>
    <s v="CUST0341"/>
    <x v="7"/>
    <s v="West"/>
    <s v="Education Loan"/>
    <x v="2"/>
    <n v="6.13"/>
    <n v="17.55"/>
    <n v="0.1145"/>
    <n v="0.30470000000000003"/>
    <x v="2"/>
    <n v="829"/>
    <s v="approved"/>
    <s v="28-11-2022"/>
    <s v="05-12-2022"/>
    <n v="24"/>
    <n v="5.19"/>
  </r>
  <r>
    <x v="949"/>
    <s v="CUST0324"/>
    <x v="6"/>
    <s v="West"/>
    <s v="Auto Loan"/>
    <x v="2"/>
    <n v="13.16"/>
    <n v="17.61"/>
    <n v="0.12559999999999999"/>
    <n v="0.33139999999999997"/>
    <x v="3"/>
    <n v="703"/>
    <s v="approved"/>
    <s v="30-03-2022"/>
    <s v="06-04-2022"/>
    <n v="60"/>
    <n v="6.73"/>
  </r>
  <r>
    <x v="950"/>
    <s v="CUST0287"/>
    <x v="2"/>
    <s v="East"/>
    <s v="Personal Loan"/>
    <x v="0"/>
    <n v="94.06"/>
    <n v="16.16"/>
    <n v="0.64810000000000001"/>
    <n v="1.8768"/>
    <x v="4"/>
    <n v="613"/>
    <s v="approved"/>
    <s v="12-06-2024"/>
    <s v="26-06-2024"/>
    <n v="84"/>
    <n v="47.6"/>
  </r>
  <r>
    <x v="951"/>
    <s v="CUST0092"/>
    <x v="1"/>
    <s v="South"/>
    <s v="Home Loan"/>
    <x v="2"/>
    <n v="1.78"/>
    <n v="17.75"/>
    <n v="2.6200000000000001E-2"/>
    <n v="4.4999999999999998E-2"/>
    <x v="0"/>
    <n v="608"/>
    <s v="approved"/>
    <s v="14-06-2023"/>
    <s v="22-06-2023"/>
    <n v="60"/>
    <n v="0.64"/>
  </r>
  <r>
    <x v="952"/>
    <s v="CUST0148"/>
    <x v="3"/>
    <s v="East"/>
    <s v="Gold Loan"/>
    <x v="1"/>
    <n v="60.48"/>
    <n v="8.56"/>
    <n v="1.05"/>
    <n v="1.4923999999999999"/>
    <x v="2"/>
    <n v="813"/>
    <s v="Rejected"/>
    <s v="03-10-2023"/>
    <m/>
    <n v="48"/>
    <n v="6.36"/>
  </r>
  <r>
    <x v="953"/>
    <s v="CUST0148"/>
    <x v="3"/>
    <s v="East"/>
    <s v="Personal Loan"/>
    <x v="1"/>
    <n v="17.46"/>
    <n v="17.39"/>
    <n v="0.1021"/>
    <n v="0.50729999999999997"/>
    <x v="0"/>
    <n v="813"/>
    <s v="Rejected"/>
    <s v="14-01-2023"/>
    <m/>
    <n v="48"/>
    <n v="15.79"/>
  </r>
  <r>
    <x v="954"/>
    <s v="CUST0368"/>
    <x v="0"/>
    <s v="South"/>
    <s v="Business Loan"/>
    <x v="1"/>
    <n v="63.7"/>
    <n v="9.23"/>
    <n v="1.0565"/>
    <n v="0.58260000000000001"/>
    <x v="2"/>
    <n v="886"/>
    <s v="Rejected "/>
    <s v="20-05-2023"/>
    <m/>
    <n v="240"/>
    <n v="39.799999999999997"/>
  </r>
  <r>
    <x v="955"/>
    <s v="CUST0165"/>
    <x v="5"/>
    <s v="East"/>
    <s v="Personal Loan"/>
    <x v="1"/>
    <n v="58.86"/>
    <n v="14.99"/>
    <n v="0.6"/>
    <n v="1.1355"/>
    <x v="1"/>
    <n v="604"/>
    <s v="approved"/>
    <s v="25-08-2022"/>
    <s v="03-09-2022"/>
    <n v="84"/>
    <n v="0"/>
  </r>
  <r>
    <x v="956"/>
    <s v="CUST0044"/>
    <x v="0"/>
    <s v="North"/>
    <s v="Home Loan"/>
    <x v="0"/>
    <n v="91.71"/>
    <n v="14.5"/>
    <n v="0.95830000000000004"/>
    <n v="4.4249999999999998"/>
    <x v="4"/>
    <n v="765"/>
    <s v="approved"/>
    <s v="19-07-2024"/>
    <s v="24-07-2024"/>
    <n v="24"/>
    <n v="30.16"/>
  </r>
  <r>
    <x v="957"/>
    <s v="CUST0110"/>
    <x v="3"/>
    <s v="South"/>
    <s v="Auto Loan"/>
    <x v="0"/>
    <n v="87.51"/>
    <n v="16.88"/>
    <n v="0.82579999999999998"/>
    <n v="1.3392999999999999"/>
    <x v="1"/>
    <n v="584"/>
    <s v="Under Review"/>
    <s v="07-09-2023"/>
    <m/>
    <n v="180"/>
    <n v="0"/>
  </r>
  <r>
    <x v="958"/>
    <s v="CUST0236"/>
    <x v="6"/>
    <s v="East"/>
    <s v="Auto Loan"/>
    <x v="2"/>
    <n v="21.11"/>
    <n v="12.87"/>
    <n v="0.2747"/>
    <n v="0.56499999999999995"/>
    <x v="3"/>
    <n v="672"/>
    <s v="approved"/>
    <s v="21-12-2024"/>
    <s v="25-12-2024"/>
    <n v="48"/>
    <n v="9.67"/>
  </r>
  <r>
    <x v="959"/>
    <s v="CUST0103"/>
    <x v="6"/>
    <s v="Central"/>
    <s v="Gold Loan"/>
    <x v="1"/>
    <n v="43.29"/>
    <n v="12.72"/>
    <n v="0.56379999999999997"/>
    <n v="1.4528000000000001"/>
    <x v="2"/>
    <n v="812"/>
    <s v="approved"/>
    <s v="24-12-2023"/>
    <s v="06-01-2024"/>
    <n v="36"/>
    <n v="10.73"/>
  </r>
  <r>
    <x v="960"/>
    <s v="CUST0147"/>
    <x v="5"/>
    <s v="West"/>
    <s v="Personal Loan"/>
    <x v="0"/>
    <n v="68.739999999999995"/>
    <n v="8.84"/>
    <n v="1.0567"/>
    <n v="0.86480000000000001"/>
    <x v="4"/>
    <n v="622"/>
    <s v="Rejected "/>
    <s v="12-03-2023"/>
    <m/>
    <n v="120"/>
    <n v="61.01"/>
  </r>
  <r>
    <x v="961"/>
    <s v="CUST0413"/>
    <x v="5"/>
    <s v="North"/>
    <s v="Home Loan"/>
    <x v="2"/>
    <n v="56.89"/>
    <n v="12.17"/>
    <n v="0.69269999999999998"/>
    <n v="1.2704"/>
    <x v="4"/>
    <n v="857"/>
    <s v="approved"/>
    <s v="13-10-2024"/>
    <s v="15-10-2024"/>
    <n v="60"/>
    <n v="41.24"/>
  </r>
  <r>
    <x v="962"/>
    <s v="CUST0084"/>
    <x v="4"/>
    <s v="West"/>
    <s v="Gold Loan"/>
    <x v="1"/>
    <n v="98.71"/>
    <n v="16.45"/>
    <n v="0.69569999999999999"/>
    <n v="2.4241000000000001"/>
    <x v="0"/>
    <n v="665"/>
    <s v="Rejected "/>
    <s v="30-05-2024"/>
    <m/>
    <n v="60"/>
    <n v="31.85"/>
  </r>
  <r>
    <x v="963"/>
    <s v="CUST0301"/>
    <x v="4"/>
    <s v="Central"/>
    <s v="Home Loan"/>
    <x v="2"/>
    <n v="4.66"/>
    <n v="14.05"/>
    <n v="4.7100000000000003E-2"/>
    <n v="0.1275"/>
    <x v="2"/>
    <n v="709"/>
    <s v="approved"/>
    <s v="24-12-2024"/>
    <s v="08-01-2025"/>
    <n v="48"/>
    <n v="1.39"/>
  </r>
  <r>
    <x v="964"/>
    <s v="CUST0084"/>
    <x v="8"/>
    <s v="North"/>
    <s v="Gold Loan"/>
    <x v="2"/>
    <n v="41.55"/>
    <n v="17.45"/>
    <n v="0.31380000000000002"/>
    <n v="1.0427"/>
    <x v="0"/>
    <n v="665"/>
    <s v="Under Review"/>
    <s v="19-11-2024"/>
    <m/>
    <n v="60"/>
    <n v="31.58"/>
  </r>
  <r>
    <x v="965"/>
    <s v="CUST0462"/>
    <x v="4"/>
    <s v="West"/>
    <s v="Gold Loan"/>
    <x v="0"/>
    <n v="44.37"/>
    <n v="17.149999999999999"/>
    <n v="0.7702"/>
    <n v="0.68759999999999999"/>
    <x v="4"/>
    <n v="845"/>
    <s v="Rejected "/>
    <s v="15-12-2023"/>
    <m/>
    <n v="180"/>
    <n v="32.880000000000003"/>
  </r>
  <r>
    <x v="966"/>
    <s v="CUST0057"/>
    <x v="4"/>
    <s v="North"/>
    <s v="Personal Loan"/>
    <x v="1"/>
    <n v="8.07"/>
    <n v="12.59"/>
    <n v="0.1056"/>
    <n v="0.3821"/>
    <x v="3"/>
    <n v="644"/>
    <s v="Under Review"/>
    <s v="19-12-2024"/>
    <m/>
    <n v="24"/>
    <n v="4.51"/>
  </r>
  <r>
    <x v="967"/>
    <s v="CUST0232"/>
    <x v="8"/>
    <s v="West"/>
    <s v="Home Loan"/>
    <x v="0"/>
    <n v="75.31"/>
    <n v="17.57"/>
    <n v="0.67330000000000001"/>
    <n v="1.5639000000000001"/>
    <x v="1"/>
    <n v="738"/>
    <s v="Under Review"/>
    <s v="27-02-2023"/>
    <m/>
    <n v="84"/>
    <n v="0"/>
  </r>
  <r>
    <x v="968"/>
    <s v="CUST0082"/>
    <x v="5"/>
    <s v="West"/>
    <s v="Gold Loan"/>
    <x v="1"/>
    <n v="9.2200000000000006"/>
    <n v="14.52"/>
    <n v="7.51E-2"/>
    <n v="0.1182"/>
    <x v="4"/>
    <n v="772"/>
    <s v="approved"/>
    <s v="22-08-2022"/>
    <s v="04-09-2022"/>
    <n v="240"/>
    <n v="1.56"/>
  </r>
  <r>
    <x v="969"/>
    <s v="CUST0252"/>
    <x v="5"/>
    <s v="North"/>
    <s v="Auto Loan"/>
    <x v="0"/>
    <n v="58.07"/>
    <n v="7.75"/>
    <n v="0.98280000000000001"/>
    <n v="1.8129999999999999"/>
    <x v="1"/>
    <n v="710"/>
    <s v="approved"/>
    <s v="16-08-2024"/>
    <s v="26-08-2024"/>
    <n v="36"/>
    <n v="0"/>
  </r>
  <r>
    <x v="970"/>
    <s v="CUST0287"/>
    <x v="2"/>
    <s v="West"/>
    <s v="Gold Loan"/>
    <x v="1"/>
    <n v="22.88"/>
    <n v="8.48"/>
    <n v="0.39889999999999998"/>
    <n v="0.36209999999999998"/>
    <x v="5"/>
    <n v="613"/>
    <s v="approved"/>
    <s v="12-02-2022"/>
    <s v="25-02-2022"/>
    <n v="84"/>
    <n v="16.329999999999998"/>
  </r>
  <r>
    <x v="971"/>
    <s v="CUST0429"/>
    <x v="3"/>
    <s v="South"/>
    <s v="Personal Loan"/>
    <x v="2"/>
    <n v="40.06"/>
    <n v="8.84"/>
    <n v="0.54620000000000002"/>
    <n v="1.8271999999999999"/>
    <x v="1"/>
    <n v="821"/>
    <s v="Rejected"/>
    <s v="26-12-2024"/>
    <m/>
    <n v="24"/>
    <n v="0"/>
  </r>
  <r>
    <x v="972"/>
    <s v="CUST0243"/>
    <x v="7"/>
    <s v="South"/>
    <s v="Business Loan"/>
    <x v="0"/>
    <n v="35.61"/>
    <n v="12.19"/>
    <n v="0.48459999999999998"/>
    <n v="0.39679999999999999"/>
    <x v="4"/>
    <n v="840"/>
    <s v="approved"/>
    <s v="26-07-2022"/>
    <s v="09-08-2022"/>
    <n v="240"/>
    <n v="18.760000000000002"/>
  </r>
  <r>
    <x v="973"/>
    <s v="CUST0032"/>
    <x v="1"/>
    <s v="East"/>
    <s v="Personal Loan"/>
    <x v="2"/>
    <n v="46.64"/>
    <n v="17.46"/>
    <n v="0.88570000000000004"/>
    <n v="0.70050000000000001"/>
    <x v="0"/>
    <n v="833"/>
    <s v="Rejected"/>
    <s v="16-02-2024"/>
    <m/>
    <n v="240"/>
    <n v="34.700000000000003"/>
  </r>
  <r>
    <x v="974"/>
    <s v="CUST0112"/>
    <x v="3"/>
    <s v="Central"/>
    <s v="Business Loan"/>
    <x v="2"/>
    <n v="40.69"/>
    <n v="11.39"/>
    <n v="0.69079999999999997"/>
    <n v="3.6036999999999999"/>
    <x v="1"/>
    <n v="883"/>
    <s v="Rejected "/>
    <s v="15-11-2023"/>
    <m/>
    <n v="12"/>
    <n v="0"/>
  </r>
  <r>
    <x v="975"/>
    <s v="CUST0385"/>
    <x v="2"/>
    <s v="North"/>
    <s v="Auto Loan"/>
    <x v="2"/>
    <n v="95.61"/>
    <n v="10.210000000000001"/>
    <n v="1.4112"/>
    <n v="1.2746"/>
    <x v="0"/>
    <n v="624"/>
    <s v="Rejected"/>
    <s v="25-09-2024"/>
    <m/>
    <n v="120"/>
    <n v="55.73"/>
  </r>
  <r>
    <x v="976"/>
    <s v="CUST0060"/>
    <x v="8"/>
    <s v="West"/>
    <s v="Auto Loan"/>
    <x v="1"/>
    <n v="39.9"/>
    <n v="7.97"/>
    <n v="0.2797"/>
    <n v="0.33300000000000002"/>
    <x v="3"/>
    <n v="672"/>
    <s v="approved"/>
    <s v="22-09-2024"/>
    <s v="25-09-2024"/>
    <n v="240"/>
    <n v="19.489999999999998"/>
  </r>
  <r>
    <x v="977"/>
    <s v="CUST0216"/>
    <x v="2"/>
    <s v="West"/>
    <s v="Home Loan"/>
    <x v="0"/>
    <n v="91.5"/>
    <n v="13.23"/>
    <n v="0.97589999999999999"/>
    <n v="2.0926999999999998"/>
    <x v="4"/>
    <n v="730"/>
    <s v="approved"/>
    <s v="24-04-2024"/>
    <s v="26-04-2024"/>
    <n v="60"/>
    <n v="11.87"/>
  </r>
  <r>
    <x v="978"/>
    <s v="CUST0237"/>
    <x v="3"/>
    <s v="South"/>
    <s v="Auto Loan"/>
    <x v="2"/>
    <n v="87.35"/>
    <n v="10.8"/>
    <n v="1.5219"/>
    <n v="7.7119999999999997"/>
    <x v="4"/>
    <n v="841"/>
    <s v="approved"/>
    <s v="18-03-2022"/>
    <s v="22-03-2022"/>
    <n v="12"/>
    <n v="58.43"/>
  </r>
  <r>
    <x v="979"/>
    <s v="CUST0110"/>
    <x v="9"/>
    <s v="East"/>
    <s v="Personal Loan"/>
    <x v="0"/>
    <n v="42.55"/>
    <n v="17.77"/>
    <n v="0.53769999999999996"/>
    <n v="2.1194999999999999"/>
    <x v="4"/>
    <n v="584"/>
    <s v="Rejected "/>
    <s v="15-06-2023"/>
    <m/>
    <n v="24"/>
    <n v="28.72"/>
  </r>
  <r>
    <x v="980"/>
    <s v="CUST0297"/>
    <x v="6"/>
    <s v="Central"/>
    <s v="Auto Loan"/>
    <x v="1"/>
    <n v="92.73"/>
    <n v="13.83"/>
    <n v="0.52610000000000001"/>
    <n v="1.2243999999999999"/>
    <x v="0"/>
    <n v="898"/>
    <s v="Under Review"/>
    <s v="08-01-2022"/>
    <m/>
    <n v="180"/>
    <n v="54.17"/>
  </r>
  <r>
    <x v="981"/>
    <s v="CUST0440"/>
    <x v="7"/>
    <s v="Central"/>
    <s v="Gold Loan"/>
    <x v="0"/>
    <n v="76.760000000000005"/>
    <n v="15.8"/>
    <n v="0.78749999999999998"/>
    <n v="2.1675"/>
    <x v="4"/>
    <n v="814"/>
    <s v="approved"/>
    <s v="18-07-2024"/>
    <s v="21-07-2024"/>
    <n v="48"/>
    <n v="62.86"/>
  </r>
  <r>
    <x v="982"/>
    <s v="CUST0101"/>
    <x v="9"/>
    <s v="West"/>
    <s v="Gold Loan"/>
    <x v="2"/>
    <n v="98.53"/>
    <n v="15.83"/>
    <n v="1.7329000000000001"/>
    <n v="2.3872"/>
    <x v="1"/>
    <n v="565"/>
    <s v="Rejected"/>
    <s v="17-09-2023"/>
    <m/>
    <n v="60"/>
    <n v="0"/>
  </r>
  <r>
    <x v="983"/>
    <s v="CUST0390"/>
    <x v="5"/>
    <s v="North"/>
    <s v="Gold Loan"/>
    <x v="0"/>
    <n v="21.35"/>
    <n v="14.67"/>
    <n v="0.2218"/>
    <n v="0.27589999999999998"/>
    <x v="3"/>
    <n v="855"/>
    <s v="Rejected "/>
    <s v="25-04-2023"/>
    <m/>
    <n v="240"/>
    <n v="6.03"/>
  </r>
  <r>
    <x v="984"/>
    <s v="CUST0008"/>
    <x v="7"/>
    <s v="North"/>
    <s v="Personal Loan"/>
    <x v="2"/>
    <n v="1.83"/>
    <m/>
    <n v="3.4200000000000001E-2"/>
    <m/>
    <x v="3"/>
    <n v="861"/>
    <s v="approved"/>
    <s v="08-05-2024"/>
    <s v="09-05-2024"/>
    <n v="84"/>
    <n v="0.47"/>
  </r>
  <r>
    <x v="985"/>
    <s v="CUST0136"/>
    <x v="1"/>
    <s v="North"/>
    <s v="Auto Loan"/>
    <x v="1"/>
    <n v="65.87"/>
    <n v="17.07"/>
    <n v="1.2131000000000001"/>
    <n v="6.0098000000000003"/>
    <x v="4"/>
    <n v="608"/>
    <s v="approved"/>
    <s v="03-08-2024"/>
    <s v="06-08-2024"/>
    <n v="12"/>
    <n v="7"/>
  </r>
  <r>
    <x v="986"/>
    <s v="CUST0029"/>
    <x v="0"/>
    <s v="Central"/>
    <s v="Business Loan"/>
    <x v="0"/>
    <n v="10.87"/>
    <n v="10.48"/>
    <n v="0.217"/>
    <n v="0.2782"/>
    <x v="2"/>
    <n v="564"/>
    <s v="Rejected "/>
    <s v="04-06-2022"/>
    <m/>
    <n v="48"/>
    <n v="1.64"/>
  </r>
  <r>
    <x v="987"/>
    <s v="CUST0051"/>
    <x v="1"/>
    <s v="South"/>
    <s v="Auto Loan"/>
    <x v="2"/>
    <n v="95.26"/>
    <n v="15.53"/>
    <n v="1.2737000000000001"/>
    <n v="3.327"/>
    <x v="0"/>
    <n v="722"/>
    <s v="Under Review"/>
    <s v="13-04-2024"/>
    <m/>
    <n v="36"/>
    <n v="26.1"/>
  </r>
  <r>
    <x v="988"/>
    <s v="CUST0254"/>
    <x v="7"/>
    <s v="South"/>
    <s v="Personal Loan"/>
    <x v="0"/>
    <n v="2.38"/>
    <n v="15.13"/>
    <n v="3.5900000000000001E-2"/>
    <n v="8.2699999999999996E-2"/>
    <x v="0"/>
    <n v="565"/>
    <s v="approved"/>
    <s v="09-08-2022"/>
    <s v="18-08-2022"/>
    <n v="36"/>
    <n v="1.91"/>
  </r>
  <r>
    <x v="989"/>
    <s v="CUST0196"/>
    <x v="5"/>
    <s v="West"/>
    <s v="Home Loan"/>
    <x v="2"/>
    <n v="38.770000000000003"/>
    <n v="7.63"/>
    <n v="0.51149999999999995"/>
    <n v="0.36230000000000001"/>
    <x v="3"/>
    <n v="749"/>
    <s v="approved"/>
    <s v="07-11-2022"/>
    <s v="20-11-2022"/>
    <n v="180"/>
    <n v="5.04"/>
  </r>
  <r>
    <x v="990"/>
    <s v="CUST0122"/>
    <x v="2"/>
    <s v="West"/>
    <s v="Business Loan"/>
    <x v="1"/>
    <n v="7.94"/>
    <n v="12"/>
    <n v="0.1045"/>
    <n v="0.70550000000000002"/>
    <x v="1"/>
    <n v="780"/>
    <s v="Under Review"/>
    <s v="10-08-2024"/>
    <m/>
    <n v="12"/>
    <n v="0"/>
  </r>
  <r>
    <x v="991"/>
    <s v="CUST0031"/>
    <x v="8"/>
    <s v="West"/>
    <s v="Personal Loan"/>
    <x v="1"/>
    <n v="34.020000000000003"/>
    <n v="18.12"/>
    <n v="0.18340000000000001"/>
    <n v="0.55079999999999996"/>
    <x v="3"/>
    <n v="736"/>
    <s v="approved"/>
    <s v="03-08-2024"/>
    <s v="05-08-2024"/>
    <n v="180"/>
    <n v="8.8800000000000008"/>
  </r>
  <r>
    <x v="992"/>
    <s v="CUST0088"/>
    <x v="1"/>
    <s v="North"/>
    <s v="Home Loan"/>
    <x v="1"/>
    <n v="54.51"/>
    <n v="7.95"/>
    <n v="0.68899999999999995"/>
    <n v="2.4641000000000002"/>
    <x v="0"/>
    <n v="739"/>
    <s v="approved"/>
    <s v="19-10-2022"/>
    <s v="22-10-2022"/>
    <n v="24"/>
    <n v="11.01"/>
  </r>
  <r>
    <x v="993"/>
    <s v="CUST0446"/>
    <x v="7"/>
    <s v="West"/>
    <s v="Home Loan"/>
    <x v="0"/>
    <n v="11.98"/>
    <n v="16.39"/>
    <n v="0.23319999999999999"/>
    <n v="0.1792"/>
    <x v="1"/>
    <n v="671"/>
    <s v="approved"/>
    <s v="10-06-2023"/>
    <s v="15-06-2023"/>
    <n v="180"/>
    <n v="0"/>
  </r>
  <r>
    <x v="994"/>
    <s v="CUST0075"/>
    <x v="6"/>
    <s v="East"/>
    <s v="Auto Loan"/>
    <x v="1"/>
    <n v="19.18"/>
    <n v="14.63"/>
    <n v="0.1003"/>
    <n v="0.36609999999999998"/>
    <x v="3"/>
    <n v="823"/>
    <s v="Rejected"/>
    <s v="07-07-2023"/>
    <m/>
    <n v="84"/>
    <n v="14.23"/>
  </r>
  <r>
    <x v="995"/>
    <s v="CUST0480"/>
    <x v="9"/>
    <s v="Central"/>
    <s v="Auto Loan"/>
    <x v="0"/>
    <n v="74.45"/>
    <n v="16.77"/>
    <n v="1.3587"/>
    <n v="1.2830999999999999"/>
    <x v="2"/>
    <n v="738"/>
    <s v="approved"/>
    <s v="03-03-2023"/>
    <s v="14-03-2023"/>
    <n v="120"/>
    <n v="19"/>
  </r>
  <r>
    <x v="996"/>
    <s v="CUST0049"/>
    <x v="6"/>
    <s v="South"/>
    <s v="Education Loan"/>
    <x v="0"/>
    <n v="8.81"/>
    <n v="16.5"/>
    <n v="0.13919999999999999"/>
    <n v="0.8014"/>
    <x v="3"/>
    <n v="800"/>
    <s v="Under Review"/>
    <s v="08-12-2023"/>
    <m/>
    <n v="12"/>
    <n v="7.08"/>
  </r>
  <r>
    <x v="997"/>
    <s v="CUST0058"/>
    <x v="2"/>
    <s v="North"/>
    <s v="Personal Loan"/>
    <x v="1"/>
    <n v="11.52"/>
    <n v="11.02"/>
    <n v="0.21829999999999999"/>
    <n v="0.53700000000000003"/>
    <x v="3"/>
    <n v="838"/>
    <s v="approved"/>
    <s v="08-04-2024"/>
    <s v="21-04-2024"/>
    <n v="24"/>
    <n v="8.0399999999999991"/>
  </r>
  <r>
    <x v="998"/>
    <s v="CUST0454"/>
    <x v="2"/>
    <s v="East"/>
    <s v="Education Loan"/>
    <x v="2"/>
    <n v="43.37"/>
    <n v="18.29"/>
    <n v="0.65559999999999996"/>
    <n v="1.5742"/>
    <x v="3"/>
    <n v="694"/>
    <s v="approved"/>
    <s v="16-02-2024"/>
    <s v="17-02-2024"/>
    <n v="36"/>
    <n v="37.799999999999997"/>
  </r>
  <r>
    <x v="999"/>
    <s v="CUST0234"/>
    <x v="7"/>
    <s v="North"/>
    <s v="Gold Loan"/>
    <x v="2"/>
    <n v="23.84"/>
    <n v="13.63"/>
    <n v="0.15090000000000001"/>
    <n v="1.1405000000000001"/>
    <x v="2"/>
    <n v="769"/>
    <s v="approved"/>
    <s v="01-10-2024"/>
    <s v="06-10-2024"/>
    <n v="24"/>
    <n v="14.94"/>
  </r>
  <r>
    <x v="1000"/>
    <s v="CUST0154"/>
    <x v="9"/>
    <s v="North"/>
    <s v="Education Loan"/>
    <x v="2"/>
    <n v="73.959999999999994"/>
    <n v="17.77"/>
    <n v="1.2223999999999999"/>
    <n v="2.1637"/>
    <x v="0"/>
    <n v="606"/>
    <s v="approved"/>
    <s v="19-09-2022"/>
    <s v="03-10-2022"/>
    <n v="48"/>
    <n v="19.8"/>
  </r>
  <r>
    <x v="1001"/>
    <s v="CUST0277"/>
    <x v="7"/>
    <s v="Central"/>
    <s v="Education Loan"/>
    <x v="0"/>
    <n v="45.46"/>
    <n v="13.05"/>
    <n v="0.30730000000000002"/>
    <n v="0.53420000000000001"/>
    <x v="0"/>
    <n v="793"/>
    <s v="Under Review"/>
    <s v="16-07-2023"/>
    <m/>
    <n v="240"/>
    <n v="21.23"/>
  </r>
  <r>
    <x v="1002"/>
    <s v="CUST0087"/>
    <x v="8"/>
    <s v="South"/>
    <s v="Personal Loan"/>
    <x v="2"/>
    <n v="72.959999999999994"/>
    <n v="15.67"/>
    <n v="1.3128"/>
    <n v="1.4355"/>
    <x v="5"/>
    <n v="748"/>
    <s v="approved"/>
    <s v="03-03-2023"/>
    <s v="16-03-2023"/>
    <n v="84"/>
    <n v="20.8"/>
  </r>
  <r>
    <x v="1003"/>
    <s v="CUST0266"/>
    <x v="2"/>
    <s v="South"/>
    <s v="Auto Loan"/>
    <x v="2"/>
    <n v="71.72"/>
    <n v="10.130000000000001"/>
    <n v="0.4783"/>
    <n v="6.3097000000000003"/>
    <x v="1"/>
    <n v="890"/>
    <s v="approved"/>
    <s v="03-12-2024"/>
    <s v="13-12-2024"/>
    <n v="12"/>
    <n v="0"/>
  </r>
  <r>
    <x v="1004"/>
    <s v="CUST0047"/>
    <x v="8"/>
    <s v="East"/>
    <s v="Home Loan"/>
    <x v="0"/>
    <n v="80.03"/>
    <n v="18"/>
    <n v="1.421"/>
    <n v="1.4419999999999999"/>
    <x v="2"/>
    <n v="896"/>
    <s v="Rejected "/>
    <s v="08-11-2022"/>
    <m/>
    <n v="120"/>
    <n v="63.81"/>
  </r>
  <r>
    <x v="1005"/>
    <s v="CUST0479"/>
    <x v="0"/>
    <s v="Central"/>
    <s v="Business Loan"/>
    <x v="2"/>
    <n v="94.56"/>
    <n v="12.56"/>
    <n v="1.4888999999999999"/>
    <n v="8.4262999999999995"/>
    <x v="0"/>
    <n v="767"/>
    <s v="approved"/>
    <s v="21-11-2023"/>
    <s v="26-11-2023"/>
    <n v="12"/>
    <n v="53.13"/>
  </r>
  <r>
    <x v="1006"/>
    <s v="CUST0438"/>
    <x v="5"/>
    <s v="West"/>
    <s v="Education Loan"/>
    <x v="0"/>
    <n v="39.46"/>
    <n v="7.75"/>
    <n v="0.55049999999999999"/>
    <n v="0.32390000000000002"/>
    <x v="4"/>
    <n v="784"/>
    <s v="Rejected "/>
    <s v="25-03-2023"/>
    <m/>
    <n v="240"/>
    <n v="12.3"/>
  </r>
  <r>
    <x v="1007"/>
    <s v="CUST0428"/>
    <x v="6"/>
    <s v="West"/>
    <s v="Home Loan"/>
    <x v="1"/>
    <n v="52.82"/>
    <n v="8.52"/>
    <n v="0.74280000000000002"/>
    <n v="0.83699999999999997"/>
    <x v="4"/>
    <n v="600"/>
    <s v="Under Review"/>
    <s v="23-10-2024"/>
    <m/>
    <n v="84"/>
    <n v="11.64"/>
  </r>
  <r>
    <x v="1008"/>
    <s v="CUST0077"/>
    <x v="9"/>
    <s v="South"/>
    <s v="Business Loan"/>
    <x v="0"/>
    <n v="80.69"/>
    <n v="8.25"/>
    <n v="0.64970000000000006"/>
    <n v="1.9794"/>
    <x v="4"/>
    <n v="741"/>
    <s v="approved"/>
    <s v="21-04-2024"/>
    <s v="22-04-2024"/>
    <n v="48"/>
    <n v="38.69"/>
  </r>
  <r>
    <x v="1009"/>
    <s v="CUST0306"/>
    <x v="7"/>
    <s v="East"/>
    <s v="Gold Loan"/>
    <x v="2"/>
    <n v="28.06"/>
    <n v="12.36"/>
    <n v="0.44169999999999998"/>
    <n v="1.3255999999999999"/>
    <x v="1"/>
    <n v="866"/>
    <s v="approved"/>
    <s v="10-10-2022"/>
    <s v="15-10-2022"/>
    <n v="24"/>
    <n v="0"/>
  </r>
  <r>
    <x v="1010"/>
    <s v="CUST0415"/>
    <x v="1"/>
    <s v="Central"/>
    <s v="Home Loan"/>
    <x v="2"/>
    <n v="51.19"/>
    <n v="14.68"/>
    <n v="0.65010000000000001"/>
    <n v="1.2092000000000001"/>
    <x v="1"/>
    <n v="704"/>
    <s v="Rejected"/>
    <s v="11-03-2024"/>
    <m/>
    <n v="60"/>
    <n v="0"/>
  </r>
  <r>
    <x v="1011"/>
    <s v="CUST0257"/>
    <x v="8"/>
    <s v="West"/>
    <s v="Auto Loan"/>
    <x v="2"/>
    <n v="33.15"/>
    <n v="10"/>
    <n v="0.61960000000000004"/>
    <n v="0.84079999999999999"/>
    <x v="0"/>
    <n v="745"/>
    <s v="Under Review"/>
    <s v="24-11-2022"/>
    <m/>
    <n v="48"/>
    <n v="30.11"/>
  </r>
  <r>
    <x v="1012"/>
    <s v="CUST0009"/>
    <x v="9"/>
    <s v="East"/>
    <s v="Home Loan"/>
    <x v="1"/>
    <n v="62.36"/>
    <n v="13.66"/>
    <n v="0.44230000000000003"/>
    <n v="1.1569"/>
    <x v="1"/>
    <n v="707"/>
    <s v="approved"/>
    <s v="26-08-2022"/>
    <s v="06-09-2022"/>
    <n v="84"/>
    <n v="0"/>
  </r>
  <r>
    <x v="1013"/>
    <s v="CUST0091"/>
    <x v="3"/>
    <s v="East"/>
    <s v="Gold Loan"/>
    <x v="1"/>
    <n v="29.4"/>
    <n v="11.87"/>
    <n v="0.53659999999999997"/>
    <n v="2.6103999999999998"/>
    <x v="5"/>
    <n v="606"/>
    <s v="approved"/>
    <s v="21-12-2022"/>
    <s v="25-12-2022"/>
    <n v="12"/>
    <n v="4.32"/>
  </r>
  <r>
    <x v="1014"/>
    <s v="CUST0044"/>
    <x v="1"/>
    <s v="Central"/>
    <s v="Personal Loan"/>
    <x v="2"/>
    <n v="15.19"/>
    <n v="8.49"/>
    <n v="0.2762"/>
    <n v="0.47939999999999999"/>
    <x v="5"/>
    <n v="765"/>
    <s v="Rejected"/>
    <s v="24-05-2024"/>
    <m/>
    <n v="36"/>
    <n v="2.41"/>
  </r>
  <r>
    <x v="1015"/>
    <s v="CUST0464"/>
    <x v="7"/>
    <s v="Central"/>
    <s v="Business Loan"/>
    <x v="0"/>
    <n v="2.14"/>
    <n v="12.29"/>
    <n v="2.1100000000000001E-2"/>
    <n v="4.7899999999999998E-2"/>
    <x v="4"/>
    <n v="843"/>
    <s v="approved"/>
    <s v="05-04-2022"/>
    <s v="20-04-2022"/>
    <n v="60"/>
    <n v="0.77"/>
  </r>
  <r>
    <x v="1016"/>
    <s v="CUST0226"/>
    <x v="2"/>
    <s v="South"/>
    <s v="Business Loan"/>
    <x v="0"/>
    <n v="38.9"/>
    <n v="8.68"/>
    <n v="0.24590000000000001"/>
    <n v="0.96209999999999996"/>
    <x v="1"/>
    <n v="597"/>
    <s v="Under Review"/>
    <s v="19-10-2024"/>
    <m/>
    <n v="48"/>
    <n v="0"/>
  </r>
  <r>
    <x v="1017"/>
    <s v="CUST0105"/>
    <x v="7"/>
    <s v="West"/>
    <s v="Personal Loan"/>
    <x v="0"/>
    <n v="24.25"/>
    <n v="12.14"/>
    <n v="0.2999"/>
    <n v="0.34989999999999999"/>
    <x v="2"/>
    <n v="667"/>
    <s v="Rejected"/>
    <s v="01-12-2022"/>
    <m/>
    <n v="120"/>
    <n v="21.8"/>
  </r>
  <r>
    <x v="1018"/>
    <s v="CUST0065"/>
    <x v="0"/>
    <s v="South"/>
    <s v="Education Loan"/>
    <x v="0"/>
    <n v="98.7"/>
    <n v="16.82"/>
    <n v="1.5351999999999999"/>
    <n v="1.7040999999999999"/>
    <x v="4"/>
    <n v="849"/>
    <s v="Rejected "/>
    <s v="30-03-2024"/>
    <m/>
    <n v="120"/>
    <n v="89.8"/>
  </r>
  <r>
    <x v="1019"/>
    <s v="CUST0040"/>
    <x v="4"/>
    <s v="West"/>
    <s v="Education Loan"/>
    <x v="2"/>
    <n v="44.76"/>
    <n v="10.47"/>
    <n v="0.64239999999999997"/>
    <n v="0.49390000000000001"/>
    <x v="5"/>
    <n v="788"/>
    <s v="approved"/>
    <s v="23-11-2022"/>
    <s v="03-12-2022"/>
    <n v="180"/>
    <n v="6.76"/>
  </r>
  <r>
    <x v="1020"/>
    <s v="CUST0212"/>
    <x v="8"/>
    <s v="Central"/>
    <s v="Auto Loan"/>
    <x v="2"/>
    <n v="57"/>
    <n v="18.21"/>
    <n v="0.39229999999999998"/>
    <n v="1.2050000000000001"/>
    <x v="4"/>
    <n v="713"/>
    <s v="Rejected"/>
    <s v="22-09-2023"/>
    <m/>
    <n v="84"/>
    <n v="8.3000000000000007"/>
  </r>
  <r>
    <x v="1021"/>
    <s v="CUST0386"/>
    <x v="2"/>
    <s v="Central"/>
    <s v="Personal Loan"/>
    <x v="1"/>
    <n v="15.93"/>
    <n v="14.51"/>
    <n v="0.28120000000000001"/>
    <n v="0.30299999999999999"/>
    <x v="3"/>
    <n v="686"/>
    <s v="Under Review"/>
    <s v="10-06-2023"/>
    <m/>
    <n v="84"/>
    <n v="9.3800000000000008"/>
  </r>
  <r>
    <x v="1022"/>
    <s v="CUST0338"/>
    <x v="7"/>
    <s v="East"/>
    <s v="Business Loan"/>
    <x v="1"/>
    <n v="76.88"/>
    <n v="15.31"/>
    <n v="0.95299999999999996"/>
    <n v="2.1516999999999999"/>
    <x v="2"/>
    <n v="577"/>
    <s v="approved"/>
    <s v="14-06-2022"/>
    <s v="23-06-2022"/>
    <n v="48"/>
    <n v="17.28"/>
  </r>
  <r>
    <x v="1023"/>
    <s v="CUST0220"/>
    <x v="6"/>
    <s v="East"/>
    <s v="Personal Loan"/>
    <x v="0"/>
    <n v="68.040000000000006"/>
    <n v="13"/>
    <n v="1.222"/>
    <n v="2.2925"/>
    <x v="1"/>
    <n v="839"/>
    <s v="approved"/>
    <s v="24-11-2024"/>
    <s v="29-11-2024"/>
    <n v="36"/>
    <n v="0"/>
  </r>
  <r>
    <x v="1024"/>
    <s v="CUST0012"/>
    <x v="2"/>
    <s v="West"/>
    <s v="Auto Loan"/>
    <x v="1"/>
    <n v="35.380000000000003"/>
    <n v="8.61"/>
    <n v="0.2001"/>
    <n v="1.61"/>
    <x v="3"/>
    <n v="566"/>
    <s v="Under Review"/>
    <s v="29-09-2023"/>
    <m/>
    <n v="24"/>
    <n v="9.43"/>
  </r>
  <r>
    <x v="1025"/>
    <s v="CUST0372"/>
    <x v="1"/>
    <s v="South"/>
    <s v="Home Loan"/>
    <x v="1"/>
    <n v="71.12"/>
    <n v="14.22"/>
    <n v="1.3702000000000001"/>
    <n v="1.1136999999999999"/>
    <x v="1"/>
    <n v="743"/>
    <s v="Rejected"/>
    <s v="14-10-2024"/>
    <m/>
    <n v="120"/>
    <n v="0"/>
  </r>
  <r>
    <x v="1026"/>
    <s v="CUST0329"/>
    <x v="5"/>
    <s v="West"/>
    <s v="Home Loan"/>
    <x v="1"/>
    <n v="21.06"/>
    <n v="15.19"/>
    <n v="0.13850000000000001"/>
    <n v="0.29749999999999999"/>
    <x v="2"/>
    <n v="710"/>
    <s v="approved"/>
    <s v="12-04-2022"/>
    <s v="14-04-2022"/>
    <n v="180"/>
    <n v="3.71"/>
  </r>
  <r>
    <x v="1027"/>
    <s v="CUST0108"/>
    <x v="7"/>
    <s v="West"/>
    <s v="Home Loan"/>
    <x v="1"/>
    <n v="11.59"/>
    <n v="15.72"/>
    <n v="0.1605"/>
    <n v="0.16800000000000001"/>
    <x v="2"/>
    <n v="728"/>
    <s v="approved"/>
    <s v="04-04-2022"/>
    <s v="17-04-2022"/>
    <n v="180"/>
    <n v="8.5399999999999991"/>
  </r>
  <r>
    <x v="1028"/>
    <s v="CUST0453"/>
    <x v="1"/>
    <s v="East"/>
    <s v="Business Loan"/>
    <x v="2"/>
    <n v="62.07"/>
    <n v="8.06"/>
    <n v="0.78269999999999995"/>
    <n v="2.8090000000000002"/>
    <x v="2"/>
    <n v="881"/>
    <s v="Under Review"/>
    <s v="13-08-2024"/>
    <m/>
    <n v="24"/>
    <n v="49.55"/>
  </r>
  <r>
    <x v="1029"/>
    <s v="CUST0005"/>
    <x v="8"/>
    <s v="North"/>
    <s v="Personal Loan"/>
    <x v="0"/>
    <n v="34.729999999999997"/>
    <n v="9.32"/>
    <n v="0.23580000000000001"/>
    <n v="0.3589"/>
    <x v="3"/>
    <n v="848"/>
    <s v="approved"/>
    <s v="18-12-2024"/>
    <s v="29-12-2024"/>
    <n v="180"/>
    <n v="29.07"/>
  </r>
  <r>
    <x v="1030"/>
    <s v="CUST0242"/>
    <x v="1"/>
    <s v="West"/>
    <s v="Gold Loan"/>
    <x v="1"/>
    <n v="71.790000000000006"/>
    <n v="17.899999999999999"/>
    <n v="0.47289999999999999"/>
    <n v="6.5782999999999996"/>
    <x v="2"/>
    <n v="565"/>
    <s v="Rejected "/>
    <s v="14-11-2024"/>
    <m/>
    <n v="12"/>
    <n v="13.96"/>
  </r>
  <r>
    <x v="1031"/>
    <s v="CUST0080"/>
    <x v="1"/>
    <s v="South"/>
    <s v="Business Loan"/>
    <x v="2"/>
    <n v="88.03"/>
    <n v="18.37"/>
    <n v="0.77200000000000002"/>
    <n v="1.4411"/>
    <x v="1"/>
    <n v="733"/>
    <s v="approved"/>
    <s v="10-02-2023"/>
    <s v="18-02-2023"/>
    <n v="180"/>
    <n v="0"/>
  </r>
  <r>
    <x v="1032"/>
    <s v="CUST0230"/>
    <x v="2"/>
    <s v="Central"/>
    <s v="Home Loan"/>
    <x v="1"/>
    <n v="19.02"/>
    <n v="7.66"/>
    <n v="0.30130000000000001"/>
    <n v="0.15509999999999999"/>
    <x v="5"/>
    <n v="706"/>
    <s v="Under Review"/>
    <s v="11-08-2024"/>
    <m/>
    <n v="240"/>
    <n v="15.92"/>
  </r>
  <r>
    <x v="1033"/>
    <s v="CUST0334"/>
    <x v="7"/>
    <s v="East"/>
    <s v="Personal Loan"/>
    <x v="1"/>
    <n v="22.12"/>
    <n v="9.5500000000000007"/>
    <n v="0.4325"/>
    <n v="1.0161"/>
    <x v="0"/>
    <n v="866"/>
    <s v="approved"/>
    <s v="19-03-2022"/>
    <s v="01-04-2022"/>
    <n v="24"/>
    <n v="20.89"/>
  </r>
  <r>
    <x v="1034"/>
    <s v="CUST0283"/>
    <x v="3"/>
    <s v="West"/>
    <s v="Auto Loan"/>
    <x v="0"/>
    <n v="66.97"/>
    <m/>
    <n v="1.1393"/>
    <m/>
    <x v="1"/>
    <n v="740"/>
    <s v="approved"/>
    <s v="31-08-2022"/>
    <s v="04-09-2022"/>
    <n v="84"/>
    <n v="0"/>
  </r>
  <r>
    <x v="1035"/>
    <s v="CUST0477"/>
    <x v="3"/>
    <s v="South"/>
    <s v="Home Loan"/>
    <x v="0"/>
    <n v="6.44"/>
    <n v="11.97"/>
    <n v="6.0999999999999999E-2"/>
    <n v="0.21379999999999999"/>
    <x v="0"/>
    <n v="697"/>
    <s v="approved"/>
    <s v="10-01-2022"/>
    <s v="18-01-2022"/>
    <n v="36"/>
    <n v="5.72"/>
  </r>
  <r>
    <x v="1036"/>
    <s v="CUST0482"/>
    <x v="5"/>
    <s v="East"/>
    <s v="Personal Loan"/>
    <x v="0"/>
    <n v="85"/>
    <n v="15.14"/>
    <n v="1.2155"/>
    <n v="2.3717000000000001"/>
    <x v="2"/>
    <n v="790"/>
    <s v="Rejected"/>
    <s v="14-08-2023"/>
    <m/>
    <n v="48"/>
    <n v="47.65"/>
  </r>
  <r>
    <x v="1037"/>
    <s v="CUST0013"/>
    <x v="9"/>
    <s v="East"/>
    <s v="Home Loan"/>
    <x v="2"/>
    <n v="43.08"/>
    <n v="8.32"/>
    <n v="0.22539999999999999"/>
    <n v="1.0582"/>
    <x v="1"/>
    <n v="792"/>
    <s v="Rejected"/>
    <s v="26-07-2022"/>
    <m/>
    <n v="48"/>
    <n v="0"/>
  </r>
  <r>
    <x v="1038"/>
    <s v="CUST0244"/>
    <x v="3"/>
    <s v="Central"/>
    <s v="Education Loan"/>
    <x v="2"/>
    <n v="29.79"/>
    <n v="10.199999999999999"/>
    <n v="0.44729999999999998"/>
    <n v="0.49759999999999999"/>
    <x v="3"/>
    <n v="556"/>
    <s v="Under Review"/>
    <s v="05-07-2022"/>
    <m/>
    <n v="84"/>
    <n v="5.35"/>
  </r>
  <r>
    <x v="1039"/>
    <s v="CUST0451"/>
    <x v="7"/>
    <s v="West"/>
    <s v="Education Loan"/>
    <x v="0"/>
    <n v="77.099999999999994"/>
    <n v="13.06"/>
    <n v="1.3204"/>
    <n v="1.1538999999999999"/>
    <x v="1"/>
    <n v="797"/>
    <s v="Under Review"/>
    <s v="25-08-2024"/>
    <m/>
    <n v="120"/>
    <n v="0"/>
  </r>
  <r>
    <x v="1040"/>
    <s v="CUST0382"/>
    <x v="8"/>
    <s v="South"/>
    <s v="Gold Loan"/>
    <x v="1"/>
    <n v="90.68"/>
    <n v="11.12"/>
    <n v="0.58740000000000003"/>
    <n v="2.3490000000000002"/>
    <x v="2"/>
    <n v="837"/>
    <s v="Under Review"/>
    <s v="16-10-2024"/>
    <m/>
    <n v="48"/>
    <n v="48.12"/>
  </r>
  <r>
    <x v="1041"/>
    <s v="CUST0193"/>
    <x v="9"/>
    <s v="Central"/>
    <s v="Education Loan"/>
    <x v="1"/>
    <n v="23.48"/>
    <n v="9.19"/>
    <n v="0.39450000000000002"/>
    <n v="0.2999"/>
    <x v="4"/>
    <n v="882"/>
    <s v="Under Review"/>
    <s v="15-05-2024"/>
    <m/>
    <n v="120"/>
    <n v="17.78"/>
  </r>
  <r>
    <x v="1042"/>
    <s v="CUST0034"/>
    <x v="0"/>
    <s v="North"/>
    <s v="Home Loan"/>
    <x v="0"/>
    <n v="21.15"/>
    <n v="12.6"/>
    <n v="0.2205"/>
    <n v="0.47689999999999999"/>
    <x v="0"/>
    <n v="636"/>
    <s v="approved"/>
    <s v="16-04-2023"/>
    <s v="24-04-2023"/>
    <n v="60"/>
    <n v="14.06"/>
  </r>
  <r>
    <x v="1043"/>
    <s v="CUST0163"/>
    <x v="7"/>
    <s v="South"/>
    <s v="Gold Loan"/>
    <x v="1"/>
    <n v="77.86"/>
    <n v="10.76"/>
    <n v="0.47439999999999999"/>
    <n v="1.6836"/>
    <x v="2"/>
    <n v="883"/>
    <s v="Under Review"/>
    <s v="29-07-2024"/>
    <m/>
    <n v="60"/>
    <n v="52.24"/>
  </r>
  <r>
    <x v="1044"/>
    <s v="CUST0089"/>
    <x v="3"/>
    <s v="East"/>
    <s v="Education Loan"/>
    <x v="2"/>
    <n v="53.28"/>
    <n v="17.329999999999998"/>
    <n v="0.41499999999999998"/>
    <n v="0.79490000000000005"/>
    <x v="4"/>
    <n v="782"/>
    <s v="approved"/>
    <s v="07-07-2024"/>
    <s v="14-07-2024"/>
    <n v="240"/>
    <n v="24.74"/>
  </r>
  <r>
    <x v="1045"/>
    <s v="CUST0457"/>
    <x v="2"/>
    <s v="South"/>
    <s v="Personal Loan"/>
    <x v="0"/>
    <n v="94.61"/>
    <n v="15.27"/>
    <n v="1.8113999999999999"/>
    <n v="2.6459999999999999"/>
    <x v="2"/>
    <n v="731"/>
    <s v="approved"/>
    <s v="01-09-2024"/>
    <s v="08-09-2024"/>
    <n v="48"/>
    <n v="65.08"/>
  </r>
  <r>
    <x v="1046"/>
    <s v="CUST0458"/>
    <x v="5"/>
    <s v="West"/>
    <s v="Business Loan"/>
    <x v="2"/>
    <n v="83.75"/>
    <n v="11.97"/>
    <n v="1.2626999999999999"/>
    <n v="7.4398999999999997"/>
    <x v="4"/>
    <n v="707"/>
    <s v="approved"/>
    <s v="07-12-2024"/>
    <s v="14-12-2024"/>
    <n v="12"/>
    <n v="50.47"/>
  </r>
  <r>
    <x v="1047"/>
    <s v="CUST0172"/>
    <x v="3"/>
    <s v="South"/>
    <s v="Auto Loan"/>
    <x v="1"/>
    <n v="35.340000000000003"/>
    <n v="13.27"/>
    <n v="0.61890000000000001"/>
    <n v="1.1953"/>
    <x v="0"/>
    <n v="800"/>
    <s v="Rejected"/>
    <s v="06-05-2024"/>
    <m/>
    <n v="36"/>
    <n v="25.83"/>
  </r>
  <r>
    <x v="1048"/>
    <s v="CUST0438"/>
    <x v="0"/>
    <s v="West"/>
    <s v="Auto Loan"/>
    <x v="1"/>
    <n v="32.11"/>
    <n v="15.62"/>
    <n v="0.35870000000000002"/>
    <n v="2.9076"/>
    <x v="0"/>
    <n v="784"/>
    <s v="approved"/>
    <s v="06-08-2024"/>
    <s v="14-08-2024"/>
    <n v="12"/>
    <n v="22.61"/>
  </r>
  <r>
    <x v="1049"/>
    <s v="CUST0436"/>
    <x v="8"/>
    <s v="Central"/>
    <s v="Business Loan"/>
    <x v="1"/>
    <n v="24.88"/>
    <n v="10.36"/>
    <n v="0.43980000000000002"/>
    <n v="0.27289999999999998"/>
    <x v="3"/>
    <n v="859"/>
    <s v="approved"/>
    <s v="24-09-2022"/>
    <s v="02-10-2022"/>
    <n v="180"/>
    <n v="17.899999999999999"/>
  </r>
  <r>
    <x v="1050"/>
    <s v="CUST0090"/>
    <x v="1"/>
    <s v="West"/>
    <s v="Home Loan"/>
    <x v="1"/>
    <n v="76.400000000000006"/>
    <n v="16.63"/>
    <n v="1.1283000000000001"/>
    <n v="1.1557999999999999"/>
    <x v="0"/>
    <n v="833"/>
    <s v="approved"/>
    <s v="05-09-2022"/>
    <s v="13-09-2022"/>
    <n v="180"/>
    <n v="14.56"/>
  </r>
  <r>
    <x v="1051"/>
    <s v="CUST0081"/>
    <x v="4"/>
    <s v="Central"/>
    <s v="Auto Loan"/>
    <x v="1"/>
    <n v="29.61"/>
    <n v="11.95"/>
    <n v="0.39389999999999997"/>
    <n v="2.6301000000000001"/>
    <x v="5"/>
    <n v="667"/>
    <s v="Rejected"/>
    <s v="01-08-2022"/>
    <m/>
    <n v="12"/>
    <n v="23.99"/>
  </r>
  <r>
    <x v="1052"/>
    <s v="CUST0300"/>
    <x v="1"/>
    <s v="South"/>
    <s v="Home Loan"/>
    <x v="1"/>
    <n v="74.94"/>
    <n v="18.32"/>
    <n v="1.268"/>
    <n v="6.8818999999999999"/>
    <x v="1"/>
    <n v="686"/>
    <s v="Rejected"/>
    <s v="25-03-2024"/>
    <m/>
    <n v="12"/>
    <n v="0"/>
  </r>
  <r>
    <x v="1053"/>
    <s v="CUST0032"/>
    <x v="2"/>
    <s v="Central"/>
    <s v="Home Loan"/>
    <x v="1"/>
    <n v="45.61"/>
    <n v="15.85"/>
    <n v="0.85860000000000003"/>
    <n v="2.2299000000000002"/>
    <x v="0"/>
    <n v="833"/>
    <s v="Rejected"/>
    <s v="01-07-2024"/>
    <m/>
    <n v="24"/>
    <n v="38.950000000000003"/>
  </r>
  <r>
    <x v="1054"/>
    <s v="CUST0006"/>
    <x v="9"/>
    <s v="East"/>
    <s v="Gold Loan"/>
    <x v="1"/>
    <n v="21.66"/>
    <n v="12.55"/>
    <n v="0.1908"/>
    <n v="0.4879"/>
    <x v="0"/>
    <n v="747"/>
    <s v="approved"/>
    <s v="04-04-2023"/>
    <s v="18-04-2023"/>
    <n v="60"/>
    <n v="4.25"/>
  </r>
  <r>
    <x v="1055"/>
    <s v="CUST0143"/>
    <x v="0"/>
    <s v="West"/>
    <s v="Personal Loan"/>
    <x v="2"/>
    <n v="1.53"/>
    <n v="13.69"/>
    <n v="2.47E-2"/>
    <n v="2.8400000000000002E-2"/>
    <x v="4"/>
    <n v="878"/>
    <s v="approved"/>
    <s v="17-11-2022"/>
    <s v="02-12-2022"/>
    <n v="84"/>
    <n v="0.61"/>
  </r>
  <r>
    <x v="1056"/>
    <s v="CUST0282"/>
    <x v="3"/>
    <s v="North"/>
    <s v="Business Loan"/>
    <x v="2"/>
    <n v="22.68"/>
    <n v="8.9"/>
    <n v="0.3518"/>
    <n v="0.22869999999999999"/>
    <x v="3"/>
    <n v="638"/>
    <s v="approved"/>
    <s v="28-06-2022"/>
    <s v="01-07-2022"/>
    <n v="180"/>
    <n v="19.52"/>
  </r>
  <r>
    <x v="1057"/>
    <s v="CUST0179"/>
    <x v="9"/>
    <s v="East"/>
    <s v="Gold Loan"/>
    <x v="0"/>
    <n v="6.89"/>
    <n v="15.4"/>
    <n v="8.1199999999999994E-2"/>
    <n v="0.13450000000000001"/>
    <x v="3"/>
    <n v="856"/>
    <s v="approved"/>
    <s v="07-12-2022"/>
    <s v="16-12-2022"/>
    <n v="84"/>
    <n v="4.46"/>
  </r>
  <r>
    <x v="1058"/>
    <s v="CUST0251"/>
    <x v="7"/>
    <s v="Central"/>
    <s v="Business Loan"/>
    <x v="2"/>
    <n v="59.05"/>
    <n v="15.45"/>
    <n v="0.74309999999999998"/>
    <n v="0.79730000000000001"/>
    <x v="0"/>
    <n v="751"/>
    <s v="Under Review"/>
    <s v="06-01-2022"/>
    <m/>
    <n v="240"/>
    <n v="26.92"/>
  </r>
  <r>
    <x v="1059"/>
    <s v="CUST0212"/>
    <x v="9"/>
    <s v="South"/>
    <s v="Home Loan"/>
    <x v="2"/>
    <n v="2.0099999999999998"/>
    <n v="8.64"/>
    <n v="3.9E-2"/>
    <n v="6.3600000000000004E-2"/>
    <x v="2"/>
    <n v="713"/>
    <s v="approved"/>
    <s v="06-12-2022"/>
    <s v="09-12-2022"/>
    <n v="36"/>
    <n v="1.52"/>
  </r>
  <r>
    <x v="1060"/>
    <s v="CUST0484"/>
    <x v="7"/>
    <s v="South"/>
    <s v="Gold Loan"/>
    <x v="1"/>
    <n v="28.67"/>
    <n v="17.55"/>
    <n v="0.39479999999999998"/>
    <n v="1.03"/>
    <x v="3"/>
    <n v="692"/>
    <s v="Under Review"/>
    <s v="30-01-2023"/>
    <m/>
    <n v="36"/>
    <n v="8.89"/>
  </r>
  <r>
    <x v="1061"/>
    <s v="CUST0126"/>
    <x v="3"/>
    <s v="North"/>
    <s v="Home Loan"/>
    <x v="1"/>
    <n v="81.150000000000006"/>
    <n v="16.36"/>
    <n v="0.82450000000000001"/>
    <n v="7.3765999999999998"/>
    <x v="1"/>
    <n v="866"/>
    <s v="Rejected "/>
    <s v="09-04-2023"/>
    <m/>
    <n v="12"/>
    <n v="0"/>
  </r>
  <r>
    <x v="1062"/>
    <s v="CUST0408"/>
    <x v="9"/>
    <s v="South"/>
    <s v="Education Loan"/>
    <x v="2"/>
    <n v="50.93"/>
    <n v="13.66"/>
    <n v="0.78569999999999995"/>
    <n v="1.3831"/>
    <x v="2"/>
    <n v="653"/>
    <s v="Rejected"/>
    <s v="18-05-2023"/>
    <m/>
    <n v="48"/>
    <n v="13.44"/>
  </r>
  <r>
    <x v="1063"/>
    <s v="CUST0202"/>
    <x v="1"/>
    <s v="Central"/>
    <s v="Education Loan"/>
    <x v="1"/>
    <n v="1.72"/>
    <n v="11.32"/>
    <n v="2.7900000000000001E-2"/>
    <n v="1.8100000000000002E-2"/>
    <x v="3"/>
    <n v="582"/>
    <s v="approved"/>
    <s v="16-09-2022"/>
    <s v="30-09-2022"/>
    <n v="240"/>
    <n v="1.58"/>
  </r>
  <r>
    <x v="1064"/>
    <s v="CUST0083"/>
    <x v="4"/>
    <s v="North"/>
    <s v="Education Loan"/>
    <x v="0"/>
    <n v="75.38"/>
    <n v="17.48"/>
    <n v="1.0686"/>
    <n v="2.7054999999999998"/>
    <x v="1"/>
    <n v="737"/>
    <s v="approved"/>
    <s v="20-10-2022"/>
    <s v="24-10-2022"/>
    <n v="36"/>
    <n v="0"/>
  </r>
  <r>
    <x v="1065"/>
    <s v="CUST0039"/>
    <x v="0"/>
    <s v="West"/>
    <s v="Auto Loan"/>
    <x v="2"/>
    <n v="37.799999999999997"/>
    <n v="17.47"/>
    <n v="0.40670000000000001"/>
    <n v="0.94899999999999995"/>
    <x v="1"/>
    <n v="721"/>
    <s v="approved"/>
    <s v="21-02-2023"/>
    <s v="08-03-2023"/>
    <n v="60"/>
    <n v="0"/>
  </r>
  <r>
    <x v="1066"/>
    <s v="CUST0408"/>
    <x v="8"/>
    <s v="Central"/>
    <s v="Personal Loan"/>
    <x v="1"/>
    <n v="40.159999999999997"/>
    <n v="10.02"/>
    <n v="0.4909"/>
    <n v="1.0188999999999999"/>
    <x v="0"/>
    <n v="653"/>
    <s v="Rejected"/>
    <s v="17-05-2024"/>
    <m/>
    <n v="48"/>
    <n v="33.200000000000003"/>
  </r>
  <r>
    <x v="1067"/>
    <s v="CUST0342"/>
    <x v="5"/>
    <s v="West"/>
    <s v="Auto Loan"/>
    <x v="0"/>
    <m/>
    <n v="15.21"/>
    <n v="0.2054"/>
    <n v="0.182"/>
    <x v="1"/>
    <n v="825"/>
    <s v="approved"/>
    <s v="14-04-2023"/>
    <s v="15-04-2023"/>
    <n v="120"/>
    <n v="0"/>
  </r>
  <r>
    <x v="1068"/>
    <s v="CUST0338"/>
    <x v="5"/>
    <s v="East"/>
    <s v="Auto Loan"/>
    <x v="1"/>
    <n v="27.78"/>
    <n v="15.26"/>
    <n v="0.1651"/>
    <n v="0.77680000000000005"/>
    <x v="4"/>
    <n v="577"/>
    <s v="Under Review"/>
    <s v="21-01-2022"/>
    <m/>
    <n v="48"/>
    <n v="10.28"/>
  </r>
  <r>
    <x v="1069"/>
    <s v="CUST0072"/>
    <x v="8"/>
    <s v="Central"/>
    <s v="Business Loan"/>
    <x v="1"/>
    <n v="30.65"/>
    <n v="8.0399999999999991"/>
    <n v="0.54469999999999996"/>
    <n v="0.29360000000000003"/>
    <x v="2"/>
    <n v="714"/>
    <s v="approved"/>
    <s v="14-10-2022"/>
    <s v="19-10-2022"/>
    <n v="180"/>
    <n v="15.21"/>
  </r>
  <r>
    <x v="1070"/>
    <s v="CUST0380"/>
    <x v="7"/>
    <s v="South"/>
    <s v="Personal Loan"/>
    <x v="1"/>
    <m/>
    <n v="16.510000000000002"/>
    <n v="0.73089999999999999"/>
    <n v="1.0212000000000001"/>
    <x v="2"/>
    <n v="740"/>
    <s v="approved"/>
    <s v="05-01-2023"/>
    <s v="17-01-2023"/>
    <n v="84"/>
    <n v="45.02"/>
  </r>
  <r>
    <x v="1071"/>
    <s v="CUST0248"/>
    <x v="0"/>
    <s v="North"/>
    <s v="Education Loan"/>
    <x v="0"/>
    <n v="63.77"/>
    <n v="9.68"/>
    <n v="0.51870000000000005"/>
    <n v="1.6075999999999999"/>
    <x v="3"/>
    <n v="669"/>
    <s v="approved"/>
    <s v="30-05-2024"/>
    <s v="05-06-2024"/>
    <n v="48"/>
    <n v="11.54"/>
  </r>
  <r>
    <x v="1072"/>
    <s v="CUST0085"/>
    <x v="3"/>
    <s v="West"/>
    <s v="Business Loan"/>
    <x v="2"/>
    <n v="66.89"/>
    <n v="10.52"/>
    <n v="1.2208000000000001"/>
    <n v="1.1285000000000001"/>
    <x v="2"/>
    <n v="849"/>
    <s v="Under Review"/>
    <s v="15-12-2024"/>
    <m/>
    <n v="84"/>
    <n v="36.85"/>
  </r>
  <r>
    <x v="1073"/>
    <s v="CUST0499"/>
    <x v="3"/>
    <s v="West"/>
    <s v="Business Loan"/>
    <x v="0"/>
    <n v="14.36"/>
    <n v="7.7"/>
    <n v="0.1812"/>
    <n v="0.17199999999999999"/>
    <x v="0"/>
    <n v="881"/>
    <s v="Rejected"/>
    <s v="11-12-2022"/>
    <m/>
    <n v="120"/>
    <n v="5.86"/>
  </r>
  <r>
    <x v="1074"/>
    <s v="CUST0327"/>
    <x v="3"/>
    <s v="East"/>
    <s v="Home Loan"/>
    <x v="2"/>
    <n v="39.79"/>
    <n v="9.4"/>
    <n v="0.71799999999999997"/>
    <n v="3.4870999999999999"/>
    <x v="1"/>
    <n v="632"/>
    <s v="approved"/>
    <s v="11-01-2023"/>
    <s v="17-01-2023"/>
    <n v="12"/>
    <n v="0"/>
  </r>
  <r>
    <x v="1075"/>
    <s v="CUST0326"/>
    <x v="2"/>
    <s v="South"/>
    <s v="Auto Loan"/>
    <x v="0"/>
    <n v="18.04"/>
    <n v="13.98"/>
    <n v="0.15840000000000001"/>
    <n v="0.61639999999999995"/>
    <x v="1"/>
    <n v="763"/>
    <s v="approved"/>
    <s v="14-12-2022"/>
    <s v="27-12-2022"/>
    <n v="36"/>
    <n v="0"/>
  </r>
  <r>
    <x v="1076"/>
    <s v="CUST0045"/>
    <x v="7"/>
    <s v="Central"/>
    <s v="Gold Loan"/>
    <x v="1"/>
    <n v="59.81"/>
    <n v="14.16"/>
    <n v="0.88680000000000003"/>
    <n v="0.93440000000000001"/>
    <x v="3"/>
    <n v="777"/>
    <s v="approved"/>
    <s v="03-10-2022"/>
    <s v="10-10-2022"/>
    <n v="120"/>
    <n v="26.24"/>
  </r>
  <r>
    <x v="1077"/>
    <s v="CUST0176"/>
    <x v="9"/>
    <s v="Central"/>
    <s v="Auto Loan"/>
    <x v="0"/>
    <n v="20.23"/>
    <n v="16.7"/>
    <n v="0.29749999999999999"/>
    <n v="1.8422000000000001"/>
    <x v="3"/>
    <n v="828"/>
    <s v="approved"/>
    <s v="03-06-2022"/>
    <s v="04-06-2022"/>
    <n v="12"/>
    <n v="14.7"/>
  </r>
  <r>
    <x v="1078"/>
    <s v="CUST0190"/>
    <x v="6"/>
    <s v="Central"/>
    <s v="Gold Loan"/>
    <x v="1"/>
    <n v="14.31"/>
    <n v="12.6"/>
    <n v="9.0200000000000002E-2"/>
    <n v="0.38109999999999999"/>
    <x v="0"/>
    <n v="741"/>
    <s v="approved"/>
    <s v="06-04-2022"/>
    <s v="13-04-2022"/>
    <n v="48"/>
    <n v="13.17"/>
  </r>
  <r>
    <x v="1079"/>
    <s v="CUST0249"/>
    <x v="9"/>
    <s v="East"/>
    <s v="Education Loan"/>
    <x v="0"/>
    <n v="40.619999999999997"/>
    <n v="15.73"/>
    <n v="0.70940000000000003"/>
    <n v="3.6802999999999999"/>
    <x v="0"/>
    <n v="580"/>
    <s v="approved"/>
    <s v="23-09-2022"/>
    <s v="30-09-2022"/>
    <n v="12"/>
    <n v="13.78"/>
  </r>
  <r>
    <x v="1080"/>
    <s v="CUST0182"/>
    <x v="9"/>
    <s v="North"/>
    <s v="Gold Loan"/>
    <x v="0"/>
    <n v="23.6"/>
    <n v="10.49"/>
    <n v="0.14990000000000001"/>
    <n v="0.31830000000000003"/>
    <x v="3"/>
    <n v="835"/>
    <s v="Rejected"/>
    <s v="16-08-2022"/>
    <m/>
    <n v="120"/>
    <n v="6.48"/>
  </r>
  <r>
    <x v="1081"/>
    <s v="CUST0211"/>
    <x v="8"/>
    <s v="North"/>
    <s v="Business Loan"/>
    <x v="2"/>
    <n v="26.64"/>
    <n v="18.11"/>
    <n v="0.25290000000000001"/>
    <n v="0.78410000000000002"/>
    <x v="1"/>
    <n v="609"/>
    <s v="approved"/>
    <s v="16-12-2023"/>
    <s v="21-12-2023"/>
    <n v="48"/>
    <n v="0"/>
  </r>
  <r>
    <x v="1082"/>
    <s v="CUST0469"/>
    <x v="6"/>
    <s v="West"/>
    <s v="Personal Loan"/>
    <x v="0"/>
    <n v="47.52"/>
    <n v="13.26"/>
    <n v="0.57730000000000004"/>
    <n v="0.71679999999999999"/>
    <x v="1"/>
    <n v="882"/>
    <s v="approved"/>
    <s v="03-03-2023"/>
    <s v="16-03-2023"/>
    <n v="120"/>
    <n v="0"/>
  </r>
  <r>
    <x v="1083"/>
    <s v="CUST0320"/>
    <x v="9"/>
    <s v="East"/>
    <s v="Education Loan"/>
    <x v="1"/>
    <n v="47.86"/>
    <n v="8.6"/>
    <n v="0.63449999999999995"/>
    <n v="4.1765999999999996"/>
    <x v="1"/>
    <n v="680"/>
    <s v="approved"/>
    <s v="22-01-2023"/>
    <s v="25-01-2023"/>
    <n v="12"/>
    <n v="0"/>
  </r>
  <r>
    <x v="1084"/>
    <s v="CUST0452"/>
    <x v="1"/>
    <s v="East"/>
    <s v="Gold Loan"/>
    <x v="1"/>
    <n v="45.08"/>
    <n v="10.44"/>
    <n v="0.74509999999999998"/>
    <n v="1.4639"/>
    <x v="3"/>
    <n v="816"/>
    <s v="Under Review"/>
    <s v="09-12-2023"/>
    <m/>
    <n v="36"/>
    <n v="20.92"/>
  </r>
  <r>
    <x v="1085"/>
    <s v="CUST0422"/>
    <x v="2"/>
    <s v="Central"/>
    <s v="Auto Loan"/>
    <x v="0"/>
    <n v="57.46"/>
    <n v="9.32"/>
    <n v="1.0407"/>
    <n v="0.52890000000000004"/>
    <x v="4"/>
    <n v="818"/>
    <s v="Rejected "/>
    <s v="07-04-2023"/>
    <m/>
    <n v="240"/>
    <n v="24.23"/>
  </r>
  <r>
    <x v="1086"/>
    <s v="CUST0291"/>
    <x v="9"/>
    <s v="East"/>
    <s v="Business Loan"/>
    <x v="0"/>
    <n v="18.12"/>
    <n v="15.57"/>
    <n v="0.16300000000000001"/>
    <n v="1.6404000000000001"/>
    <x v="1"/>
    <n v="741"/>
    <s v="approved"/>
    <s v="26-11-2023"/>
    <s v="30-11-2023"/>
    <n v="12"/>
    <n v="0"/>
  </r>
  <r>
    <x v="1087"/>
    <s v="CUST0454"/>
    <x v="3"/>
    <s v="West"/>
    <s v="Business Loan"/>
    <x v="0"/>
    <n v="18.260000000000002"/>
    <n v="10.56"/>
    <n v="0.17929999999999999"/>
    <n v="1.6101000000000001"/>
    <x v="1"/>
    <n v="694"/>
    <s v="approved"/>
    <s v="28-03-2023"/>
    <s v="05-04-2023"/>
    <n v="12"/>
    <n v="0"/>
  </r>
  <r>
    <x v="1088"/>
    <s v="CUST0219"/>
    <x v="9"/>
    <s v="East"/>
    <s v="Education Loan"/>
    <x v="2"/>
    <n v="63.87"/>
    <n v="10.73"/>
    <n v="0.75580000000000003"/>
    <n v="0.64759999999999995"/>
    <x v="4"/>
    <n v="798"/>
    <s v="Under Review"/>
    <s v="11-03-2023"/>
    <m/>
    <n v="240"/>
    <n v="31.2"/>
  </r>
  <r>
    <x v="1089"/>
    <s v="CUST0278"/>
    <x v="0"/>
    <s v="East"/>
    <s v="Education Loan"/>
    <x v="0"/>
    <n v="89.71"/>
    <n v="8.9499999999999993"/>
    <n v="1.6285000000000001"/>
    <n v="2.2303000000000002"/>
    <x v="0"/>
    <n v="867"/>
    <s v="approved"/>
    <s v="18-05-2022"/>
    <s v="24-05-2022"/>
    <n v="48"/>
    <n v="59.23"/>
  </r>
  <r>
    <x v="1090"/>
    <s v="CUST0191"/>
    <x v="5"/>
    <s v="Central"/>
    <s v="Gold Loan"/>
    <x v="1"/>
    <n v="93.9"/>
    <n v="12.73"/>
    <n v="1.4495"/>
    <n v="4.4523000000000001"/>
    <x v="1"/>
    <n v="690"/>
    <s v="approved"/>
    <s v="23-09-2023"/>
    <s v="29-09-2023"/>
    <n v="24"/>
    <n v="0"/>
  </r>
  <r>
    <x v="1091"/>
    <s v="CUST0431"/>
    <x v="5"/>
    <s v="West"/>
    <s v="Home Loan"/>
    <x v="0"/>
    <n v="97.65"/>
    <n v="15.78"/>
    <n v="1.1157999999999999"/>
    <n v="1.9273"/>
    <x v="1"/>
    <n v="594"/>
    <s v="Rejected"/>
    <s v="23-05-2023"/>
    <m/>
    <n v="84"/>
    <n v="0"/>
  </r>
  <r>
    <x v="1092"/>
    <s v="CUST0304"/>
    <x v="5"/>
    <s v="South"/>
    <s v="Personal Loan"/>
    <x v="1"/>
    <n v="40.24"/>
    <n v="14.82"/>
    <n v="0.21460000000000001"/>
    <n v="0.64480000000000004"/>
    <x v="0"/>
    <n v="611"/>
    <s v="approved"/>
    <s v="05-10-2022"/>
    <s v="08-10-2022"/>
    <n v="120"/>
    <n v="29.16"/>
  </r>
  <r>
    <x v="1093"/>
    <s v="CUST0244"/>
    <x v="4"/>
    <s v="East"/>
    <s v="Home Loan"/>
    <x v="2"/>
    <n v="2.6"/>
    <n v="13.09"/>
    <n v="3.2800000000000003E-2"/>
    <n v="4.7399999999999998E-2"/>
    <x v="3"/>
    <n v="556"/>
    <s v="approved"/>
    <s v="06-11-2023"/>
    <s v="17-11-2023"/>
    <n v="84"/>
    <n v="1.58"/>
  </r>
  <r>
    <x v="1094"/>
    <s v="CUST0385"/>
    <x v="6"/>
    <s v="Central"/>
    <s v="Education Loan"/>
    <x v="1"/>
    <n v="31.16"/>
    <n v="15.16"/>
    <n v="0.48"/>
    <n v="0.41399999999999998"/>
    <x v="0"/>
    <n v="624"/>
    <s v="approved"/>
    <s v="19-02-2022"/>
    <s v="03-03-2022"/>
    <n v="240"/>
    <n v="25.47"/>
  </r>
  <r>
    <x v="1095"/>
    <s v="CUST0435"/>
    <x v="9"/>
    <s v="East"/>
    <s v="Gold Loan"/>
    <x v="1"/>
    <n v="14.76"/>
    <n v="12.51"/>
    <n v="0.13189999999999999"/>
    <n v="0.1678"/>
    <x v="0"/>
    <n v="863"/>
    <s v="Rejected "/>
    <s v="09-06-2022"/>
    <m/>
    <n v="240"/>
    <n v="8.31"/>
  </r>
  <r>
    <x v="1096"/>
    <s v="CUST0016"/>
    <x v="2"/>
    <s v="West"/>
    <s v="Personal Loan"/>
    <x v="1"/>
    <n v="84.05"/>
    <n v="11.92"/>
    <n v="0.62560000000000004"/>
    <n v="7.4645999999999999"/>
    <x v="0"/>
    <n v="580"/>
    <s v="Rejected"/>
    <s v="30-12-2022"/>
    <m/>
    <n v="12"/>
    <n v="63.18"/>
  </r>
  <r>
    <x v="1097"/>
    <s v="CUST0345"/>
    <x v="4"/>
    <s v="Central"/>
    <s v="Personal Loan"/>
    <x v="0"/>
    <n v="12.88"/>
    <n v="15.23"/>
    <n v="0.251"/>
    <n v="0.36"/>
    <x v="3"/>
    <n v="628"/>
    <s v="approved"/>
    <s v="05-07-2022"/>
    <s v="13-07-2022"/>
    <n v="48"/>
    <n v="9.36"/>
  </r>
  <r>
    <x v="1098"/>
    <s v="CUST0422"/>
    <x v="7"/>
    <s v="Central"/>
    <s v="Auto Loan"/>
    <x v="1"/>
    <n v="41.12"/>
    <n v="7.83"/>
    <n v="0.64839999999999998"/>
    <n v="0.33960000000000001"/>
    <x v="3"/>
    <n v="818"/>
    <s v="approved"/>
    <s v="02-05-2023"/>
    <s v="08-05-2023"/>
    <n v="240"/>
    <n v="14.68"/>
  </r>
  <r>
    <x v="1099"/>
    <s v="CUST0010"/>
    <x v="8"/>
    <s v="East"/>
    <s v="Auto Loan"/>
    <x v="2"/>
    <n v="61.44"/>
    <n v="7.79"/>
    <n v="0.65780000000000005"/>
    <n v="1.9194"/>
    <x v="1"/>
    <n v="820"/>
    <s v="approved"/>
    <s v="28-11-2023"/>
    <s v="12-12-2023"/>
    <n v="36"/>
    <n v="0"/>
  </r>
  <r>
    <x v="1100"/>
    <s v="CUST0189"/>
    <x v="7"/>
    <s v="Central"/>
    <s v="Gold Loan"/>
    <x v="1"/>
    <n v="95.9"/>
    <n v="13.68"/>
    <n v="1.2169000000000001"/>
    <n v="2.2155"/>
    <x v="3"/>
    <n v="580"/>
    <s v="approved"/>
    <s v="28-10-2022"/>
    <s v="10-11-2022"/>
    <n v="60"/>
    <n v="80.64"/>
  </r>
  <r>
    <x v="1101"/>
    <s v="CUST0239"/>
    <x v="5"/>
    <s v="North"/>
    <s v="Education Loan"/>
    <x v="0"/>
    <n v="50.7"/>
    <n v="11.75"/>
    <n v="0.54010000000000002"/>
    <n v="1.1214"/>
    <x v="3"/>
    <n v="592"/>
    <s v="Rejected "/>
    <s v="22-08-2022"/>
    <m/>
    <n v="60"/>
    <n v="19.88"/>
  </r>
  <r>
    <x v="1102"/>
    <s v="CUST0387"/>
    <x v="9"/>
    <s v="North"/>
    <s v="Education Loan"/>
    <x v="2"/>
    <n v="85.24"/>
    <n v="13.89"/>
    <n v="1.3503000000000001"/>
    <n v="2.9087000000000001"/>
    <x v="2"/>
    <n v="597"/>
    <s v="Under Review"/>
    <s v="04-01-2022"/>
    <m/>
    <n v="36"/>
    <n v="22.99"/>
  </r>
  <r>
    <x v="1103"/>
    <s v="CUST0244"/>
    <x v="9"/>
    <s v="Central"/>
    <s v="Personal Loan"/>
    <x v="0"/>
    <n v="63.45"/>
    <n v="17.18"/>
    <n v="0.51100000000000001"/>
    <n v="0.93940000000000001"/>
    <x v="2"/>
    <n v="556"/>
    <s v="approved"/>
    <s v="26-11-2024"/>
    <s v="07-12-2024"/>
    <n v="240"/>
    <n v="54.79"/>
  </r>
  <r>
    <x v="1104"/>
    <s v="CUST0082"/>
    <x v="2"/>
    <s v="South"/>
    <s v="Gold Loan"/>
    <x v="1"/>
    <m/>
    <n v="9.41"/>
    <n v="1.0913999999999999"/>
    <n v="1.2670999999999999"/>
    <x v="4"/>
    <n v="819"/>
    <s v="Under Review"/>
    <s v="03-03-2022"/>
    <m/>
    <n v="60"/>
    <n v="39.99"/>
  </r>
  <r>
    <x v="1105"/>
    <s v="CUST0260"/>
    <x v="4"/>
    <s v="East"/>
    <s v="Gold Loan"/>
    <x v="1"/>
    <n v="64.52"/>
    <n v="10.53"/>
    <n v="0.39539999999999997"/>
    <n v="0.64549999999999996"/>
    <x v="1"/>
    <n v="662"/>
    <s v="approved"/>
    <s v="19-08-2022"/>
    <s v="31-08-2022"/>
    <n v="240"/>
    <n v="0"/>
  </r>
  <r>
    <x v="1106"/>
    <s v="CUST0440"/>
    <x v="8"/>
    <s v="South"/>
    <s v="Education Loan"/>
    <x v="0"/>
    <n v="39.799999999999997"/>
    <m/>
    <n v="0.21879999999999999"/>
    <m/>
    <x v="1"/>
    <n v="814"/>
    <s v="Rejected"/>
    <s v="03-09-2022"/>
    <m/>
    <n v="36"/>
    <n v="0"/>
  </r>
  <r>
    <x v="1107"/>
    <s v="CUST0412"/>
    <x v="1"/>
    <s v="West"/>
    <s v="Personal Loan"/>
    <x v="2"/>
    <n v="90.23"/>
    <n v="10.46"/>
    <n v="0.89249999999999996"/>
    <n v="1.2155"/>
    <x v="3"/>
    <n v="876"/>
    <s v="Rejected "/>
    <s v="03-06-2023"/>
    <m/>
    <n v="120"/>
    <n v="34.64"/>
  </r>
  <r>
    <x v="1108"/>
    <s v="CUST0249"/>
    <x v="9"/>
    <s v="North"/>
    <s v="Personal Loan"/>
    <x v="1"/>
    <n v="73.84"/>
    <n v="14.78"/>
    <n v="1.0976999999999999"/>
    <n v="1.7481"/>
    <x v="3"/>
    <n v="580"/>
    <s v="Rejected "/>
    <s v="05-02-2024"/>
    <m/>
    <n v="60"/>
    <n v="20.88"/>
  </r>
  <r>
    <x v="1109"/>
    <s v="CUST0481"/>
    <x v="1"/>
    <s v="South"/>
    <s v="Education Loan"/>
    <x v="0"/>
    <n v="25.62"/>
    <n v="17.5"/>
    <n v="0.34710000000000002"/>
    <n v="0.45340000000000003"/>
    <x v="1"/>
    <n v="872"/>
    <s v="Rejected"/>
    <s v="11-02-2024"/>
    <m/>
    <n v="120"/>
    <n v="0"/>
  </r>
  <r>
    <x v="1110"/>
    <s v="CUST0068"/>
    <x v="7"/>
    <s v="South"/>
    <s v="Education Loan"/>
    <x v="0"/>
    <n v="14.16"/>
    <n v="15.09"/>
    <n v="7.9699999999999993E-2"/>
    <n v="0.27400000000000002"/>
    <x v="3"/>
    <n v="617"/>
    <s v="Rejected "/>
    <s v="20-05-2024"/>
    <m/>
    <n v="84"/>
    <n v="4.5"/>
  </r>
  <r>
    <x v="1111"/>
    <s v="CUST0418"/>
    <x v="0"/>
    <s v="East"/>
    <s v="Auto Loan"/>
    <x v="2"/>
    <n v="2.61"/>
    <n v="11.9"/>
    <n v="4.0500000000000001E-2"/>
    <n v="2.86E-2"/>
    <x v="2"/>
    <n v="578"/>
    <s v="Rejected"/>
    <s v="01-09-2022"/>
    <m/>
    <n v="240"/>
    <n v="1.04"/>
  </r>
  <r>
    <x v="1112"/>
    <s v="CUST0256"/>
    <x v="6"/>
    <s v="Central"/>
    <s v="Auto Loan"/>
    <x v="0"/>
    <n v="93.97"/>
    <n v="9.17"/>
    <n v="0.74839999999999995"/>
    <n v="2.9956999999999998"/>
    <x v="3"/>
    <n v="880"/>
    <s v="approved"/>
    <s v="20-03-2022"/>
    <s v="27-03-2022"/>
    <n v="36"/>
    <n v="41.6"/>
  </r>
  <r>
    <x v="1113"/>
    <s v="CUST0497"/>
    <x v="5"/>
    <s v="West"/>
    <s v="Auto Loan"/>
    <x v="2"/>
    <n v="8.3000000000000007"/>
    <n v="10.91"/>
    <n v="0.14319999999999999"/>
    <n v="0.27139999999999997"/>
    <x v="3"/>
    <n v="686"/>
    <s v="Rejected "/>
    <s v="14-04-2022"/>
    <m/>
    <n v="36"/>
    <n v="7.54"/>
  </r>
  <r>
    <x v="1114"/>
    <s v="CUST0095"/>
    <x v="1"/>
    <s v="West"/>
    <s v="Gold Loan"/>
    <x v="2"/>
    <n v="13.75"/>
    <n v="11.88"/>
    <n v="0.2681"/>
    <n v="0.1963"/>
    <x v="3"/>
    <n v="859"/>
    <s v="Rejected"/>
    <s v="08-12-2023"/>
    <m/>
    <n v="120"/>
    <n v="5.78"/>
  </r>
  <r>
    <x v="1115"/>
    <s v="CUST0486"/>
    <x v="4"/>
    <s v="South"/>
    <s v="Gold Loan"/>
    <x v="2"/>
    <n v="60.72"/>
    <n v="13.53"/>
    <n v="0.49969999999999998"/>
    <n v="0.73440000000000005"/>
    <x v="0"/>
    <n v="628"/>
    <s v="approved"/>
    <s v="20-11-2024"/>
    <s v="28-11-2024"/>
    <n v="240"/>
    <n v="42.72"/>
  </r>
  <r>
    <x v="1116"/>
    <s v="CUST0470"/>
    <x v="2"/>
    <s v="North"/>
    <s v="Auto Loan"/>
    <x v="1"/>
    <n v="25.46"/>
    <n v="8.0399999999999991"/>
    <n v="0.48920000000000002"/>
    <n v="0.51670000000000005"/>
    <x v="2"/>
    <n v="724"/>
    <s v="Rejected"/>
    <s v="15-07-2022"/>
    <m/>
    <n v="60"/>
    <n v="9.6300000000000008"/>
  </r>
  <r>
    <x v="1117"/>
    <s v="CUST0500"/>
    <x v="4"/>
    <s v="North"/>
    <s v="Personal Loan"/>
    <x v="1"/>
    <n v="40.840000000000003"/>
    <n v="17.36"/>
    <n v="0.38159999999999999"/>
    <n v="3.7317999999999998"/>
    <x v="0"/>
    <n v="703"/>
    <s v="approved"/>
    <s v="28-10-2022"/>
    <s v="11-11-2022"/>
    <n v="12"/>
    <n v="25.5"/>
  </r>
  <r>
    <x v="1118"/>
    <s v="CUST0406"/>
    <x v="7"/>
    <s v="South"/>
    <s v="Home Loan"/>
    <x v="0"/>
    <n v="73.38"/>
    <n v="9.89"/>
    <n v="0.497"/>
    <n v="1.8572"/>
    <x v="2"/>
    <n v="559"/>
    <s v="approved"/>
    <s v="12-10-2024"/>
    <s v="18-10-2024"/>
    <n v="48"/>
    <n v="16.84"/>
  </r>
  <r>
    <x v="1119"/>
    <s v="CUST0068"/>
    <x v="9"/>
    <s v="Central"/>
    <s v="Gold Loan"/>
    <x v="2"/>
    <n v="44.04"/>
    <n v="14.88"/>
    <n v="0.41649999999999998"/>
    <n v="1.5241"/>
    <x v="4"/>
    <n v="617"/>
    <s v="approved"/>
    <s v="06-11-2023"/>
    <s v="16-11-2023"/>
    <n v="36"/>
    <n v="40.700000000000003"/>
  </r>
  <r>
    <x v="1120"/>
    <s v="CUST0094"/>
    <x v="6"/>
    <s v="East"/>
    <s v="Personal Loan"/>
    <x v="1"/>
    <n v="57.45"/>
    <n v="12.19"/>
    <n v="0.81169999999999998"/>
    <n v="2.7094999999999998"/>
    <x v="2"/>
    <n v="714"/>
    <s v="Under Review"/>
    <s v="31-03-2024"/>
    <m/>
    <n v="24"/>
    <n v="11.85"/>
  </r>
  <r>
    <x v="1121"/>
    <s v="CUST0424"/>
    <x v="5"/>
    <s v="North"/>
    <s v="Business Loan"/>
    <x v="0"/>
    <n v="40.83"/>
    <n v="7.55"/>
    <n v="0.49440000000000001"/>
    <n v="0.62729999999999997"/>
    <x v="3"/>
    <n v="629"/>
    <s v="Rejected "/>
    <s v="06-01-2022"/>
    <m/>
    <n v="84"/>
    <n v="19.649999999999999"/>
  </r>
  <r>
    <x v="1122"/>
    <s v="CUST0270"/>
    <x v="2"/>
    <s v="Central"/>
    <s v="Auto Loan"/>
    <x v="0"/>
    <n v="16.14"/>
    <n v="17.57"/>
    <n v="0.2361"/>
    <n v="0.40610000000000002"/>
    <x v="1"/>
    <n v="845"/>
    <s v="Under Review"/>
    <s v="23-05-2023"/>
    <m/>
    <n v="60"/>
    <n v="0"/>
  </r>
  <r>
    <x v="1123"/>
    <s v="CUST0132"/>
    <x v="8"/>
    <s v="South"/>
    <s v="Auto Loan"/>
    <x v="1"/>
    <n v="96.47"/>
    <n v="12.8"/>
    <n v="1.3775999999999999"/>
    <n v="1.429"/>
    <x v="1"/>
    <n v="642"/>
    <s v="approved"/>
    <s v="17-04-2022"/>
    <s v="25-04-2022"/>
    <n v="120"/>
    <n v="0"/>
  </r>
  <r>
    <x v="1124"/>
    <s v="CUST0087"/>
    <x v="8"/>
    <s v="West"/>
    <s v="Auto Loan"/>
    <x v="1"/>
    <n v="23.35"/>
    <n v="13.83"/>
    <n v="0.34910000000000002"/>
    <n v="2.0947"/>
    <x v="3"/>
    <n v="748"/>
    <s v="Rejected "/>
    <s v="15-11-2023"/>
    <m/>
    <n v="12"/>
    <n v="18.87"/>
  </r>
  <r>
    <x v="1125"/>
    <s v="CUST0370"/>
    <x v="8"/>
    <s v="Central"/>
    <s v="Personal Loan"/>
    <x v="2"/>
    <n v="48.94"/>
    <n v="7.94"/>
    <n v="0.4637"/>
    <n v="1.5322"/>
    <x v="4"/>
    <n v="596"/>
    <s v="Under Review"/>
    <s v="18-07-2023"/>
    <m/>
    <n v="36"/>
    <n v="40.11"/>
  </r>
  <r>
    <x v="1126"/>
    <s v="CUST0400"/>
    <x v="7"/>
    <s v="West"/>
    <s v="Education Loan"/>
    <x v="1"/>
    <n v="44.95"/>
    <n v="12.08"/>
    <n v="0.3115"/>
    <n v="1.1855"/>
    <x v="4"/>
    <n v="607"/>
    <s v="approved"/>
    <s v="11-01-2022"/>
    <s v="23-01-2022"/>
    <n v="48"/>
    <n v="36.47"/>
  </r>
  <r>
    <x v="1127"/>
    <s v="CUST0388"/>
    <x v="4"/>
    <s v="North"/>
    <s v="Education Loan"/>
    <x v="2"/>
    <n v="4.38"/>
    <n v="13.63"/>
    <n v="7.3200000000000001E-2"/>
    <n v="8.1199999999999994E-2"/>
    <x v="1"/>
    <n v="592"/>
    <s v="approved"/>
    <s v="05-05-2023"/>
    <s v="16-05-2023"/>
    <n v="84"/>
    <n v="0"/>
  </r>
  <r>
    <x v="1128"/>
    <s v="CUST0178"/>
    <x v="8"/>
    <s v="East"/>
    <s v="Auto Loan"/>
    <x v="0"/>
    <n v="20.07"/>
    <n v="14.16"/>
    <n v="0.12239999999999999"/>
    <n v="0.37790000000000001"/>
    <x v="2"/>
    <n v="572"/>
    <s v="approved"/>
    <s v="07-12-2023"/>
    <s v="13-12-2023"/>
    <n v="84"/>
    <n v="11.3"/>
  </r>
  <r>
    <x v="1129"/>
    <s v="CUST0049"/>
    <x v="3"/>
    <s v="West"/>
    <s v="Auto Loan"/>
    <x v="0"/>
    <n v="72.11"/>
    <n v="14.86"/>
    <n v="0.62970000000000004"/>
    <n v="3.4916"/>
    <x v="5"/>
    <n v="800"/>
    <s v="approved"/>
    <s v="04-10-2024"/>
    <s v="18-10-2024"/>
    <n v="24"/>
    <n v="36.19"/>
  </r>
  <r>
    <x v="1130"/>
    <s v="CUST0126"/>
    <x v="9"/>
    <s v="East"/>
    <s v="Auto Loan"/>
    <x v="0"/>
    <n v="12.61"/>
    <n v="7.7"/>
    <n v="0.20699999999999999"/>
    <n v="0.1031"/>
    <x v="3"/>
    <n v="641"/>
    <s v="approved"/>
    <s v="19-02-2022"/>
    <s v="02-03-2022"/>
    <n v="240"/>
    <n v="3.5"/>
  </r>
  <r>
    <x v="1131"/>
    <s v="CUST0393"/>
    <x v="9"/>
    <s v="South"/>
    <s v="Gold Loan"/>
    <x v="0"/>
    <n v="91.62"/>
    <n v="11.89"/>
    <n v="1.7617"/>
    <n v="8.1356000000000002"/>
    <x v="0"/>
    <n v="880"/>
    <s v="approved"/>
    <s v="26-01-2022"/>
    <s v="29-01-2022"/>
    <n v="12"/>
    <n v="39.67"/>
  </r>
  <r>
    <x v="1132"/>
    <s v="CUST0047"/>
    <x v="2"/>
    <s v="East"/>
    <s v="Business Loan"/>
    <x v="0"/>
    <n v="71.22"/>
    <n v="9.74"/>
    <n v="0.60899999999999999"/>
    <n v="0.93100000000000005"/>
    <x v="3"/>
    <n v="896"/>
    <s v="Rejected"/>
    <s v="24-04-2022"/>
    <m/>
    <n v="120"/>
    <n v="63.58"/>
  </r>
  <r>
    <x v="1133"/>
    <s v="CUST0135"/>
    <x v="9"/>
    <s v="Central"/>
    <s v="Gold Loan"/>
    <x v="1"/>
    <n v="76.45"/>
    <n v="12.86"/>
    <n v="0.96199999999999997"/>
    <n v="0.8881"/>
    <x v="0"/>
    <n v="897"/>
    <s v="approved"/>
    <s v="11-12-2022"/>
    <s v="12-12-2022"/>
    <n v="240"/>
    <n v="71.27"/>
  </r>
  <r>
    <x v="1134"/>
    <s v="CUST0315"/>
    <x v="8"/>
    <s v="Central"/>
    <s v="Business Loan"/>
    <x v="2"/>
    <n v="63.29"/>
    <n v="17.02"/>
    <n v="0.39129999999999998"/>
    <n v="1.8269"/>
    <x v="3"/>
    <n v="588"/>
    <s v="approved"/>
    <s v="15-02-2024"/>
    <s v="17-02-2024"/>
    <n v="48"/>
    <n v="11.51"/>
  </r>
  <r>
    <x v="1135"/>
    <s v="CUST0288"/>
    <x v="9"/>
    <s v="East"/>
    <s v="Personal Loan"/>
    <x v="0"/>
    <n v="24.86"/>
    <n v="8.73"/>
    <n v="0.36899999999999999"/>
    <n v="2.1709000000000001"/>
    <x v="4"/>
    <n v="596"/>
    <s v="approved"/>
    <s v="22-11-2022"/>
    <s v="25-11-2022"/>
    <n v="12"/>
    <n v="2.87"/>
  </r>
  <r>
    <x v="1136"/>
    <s v="CUST0348"/>
    <x v="9"/>
    <s v="West"/>
    <s v="Education Loan"/>
    <x v="0"/>
    <n v="36.97"/>
    <n v="12.78"/>
    <n v="0.57210000000000005"/>
    <n v="3.2982"/>
    <x v="2"/>
    <n v="852"/>
    <s v="Rejected "/>
    <s v="09-10-2022"/>
    <m/>
    <n v="12"/>
    <n v="32.56"/>
  </r>
  <r>
    <x v="1137"/>
    <s v="CUST0385"/>
    <x v="8"/>
    <s v="East"/>
    <s v="Education Loan"/>
    <x v="2"/>
    <n v="8.27"/>
    <n v="11.23"/>
    <n v="7.1599999999999997E-2"/>
    <n v="0.18079999999999999"/>
    <x v="0"/>
    <n v="624"/>
    <s v="approved"/>
    <s v="04-03-2024"/>
    <s v="11-03-2024"/>
    <n v="60"/>
    <n v="1.76"/>
  </r>
  <r>
    <x v="1138"/>
    <s v="CUST0360"/>
    <x v="4"/>
    <s v="West"/>
    <s v="Home Loan"/>
    <x v="0"/>
    <n v="23.98"/>
    <m/>
    <n v="0.38929999999999998"/>
    <m/>
    <x v="2"/>
    <n v="550"/>
    <s v="Under Review"/>
    <s v="03-02-2022"/>
    <m/>
    <n v="24"/>
    <n v="5.04"/>
  </r>
  <r>
    <x v="1139"/>
    <s v="CUST0230"/>
    <x v="9"/>
    <s v="South"/>
    <s v="Education Loan"/>
    <x v="2"/>
    <n v="40.729999999999997"/>
    <n v="16.440000000000001"/>
    <n v="0.44400000000000001"/>
    <n v="3.7040000000000002"/>
    <x v="0"/>
    <n v="706"/>
    <s v="approved"/>
    <s v="04-05-2023"/>
    <s v="11-05-2023"/>
    <n v="12"/>
    <n v="32.78"/>
  </r>
  <r>
    <x v="1140"/>
    <s v="CUST0272"/>
    <x v="8"/>
    <s v="West"/>
    <s v="Auto Loan"/>
    <x v="1"/>
    <n v="62.76"/>
    <n v="7.62"/>
    <n v="0.51749999999999996"/>
    <n v="5.4484000000000004"/>
    <x v="5"/>
    <n v="630"/>
    <s v="approved"/>
    <s v="04-12-2022"/>
    <s v="05-12-2022"/>
    <n v="12"/>
    <n v="49.25"/>
  </r>
  <r>
    <x v="1141"/>
    <s v="CUST0187"/>
    <x v="1"/>
    <s v="North"/>
    <s v="Gold Loan"/>
    <x v="0"/>
    <n v="34.56"/>
    <n v="15.94"/>
    <n v="0.4113"/>
    <n v="0.68530000000000002"/>
    <x v="2"/>
    <n v="763"/>
    <s v="approved"/>
    <s v="21-01-2024"/>
    <s v="25-01-2024"/>
    <n v="84"/>
    <n v="28.64"/>
  </r>
  <r>
    <x v="1142"/>
    <s v="CUST0497"/>
    <x v="2"/>
    <s v="North"/>
    <s v="Home Loan"/>
    <x v="2"/>
    <n v="71.94"/>
    <n v="8.9600000000000009"/>
    <n v="1.4032"/>
    <n v="1.1559999999999999"/>
    <x v="0"/>
    <n v="686"/>
    <s v="Under Review"/>
    <s v="21-10-2023"/>
    <m/>
    <n v="84"/>
    <n v="22.96"/>
  </r>
  <r>
    <x v="1143"/>
    <s v="CUST0488"/>
    <x v="1"/>
    <s v="North"/>
    <s v="Auto Loan"/>
    <x v="0"/>
    <n v="74.97"/>
    <n v="10.6"/>
    <n v="0.69569999999999999"/>
    <n v="1.268"/>
    <x v="3"/>
    <n v="899"/>
    <s v="approved"/>
    <s v="05-07-2022"/>
    <s v="07-07-2022"/>
    <n v="84"/>
    <n v="43.02"/>
  </r>
  <r>
    <x v="1144"/>
    <s v="CUST0281"/>
    <x v="4"/>
    <s v="West"/>
    <s v="Auto Loan"/>
    <x v="2"/>
    <n v="35.69"/>
    <n v="17.25"/>
    <n v="0.63100000000000001"/>
    <n v="0.73450000000000004"/>
    <x v="0"/>
    <n v="601"/>
    <s v="approved"/>
    <s v="18-11-2022"/>
    <s v="02-12-2022"/>
    <n v="84"/>
    <n v="8.66"/>
  </r>
  <r>
    <x v="1145"/>
    <s v="CUST0064"/>
    <x v="0"/>
    <s v="Central"/>
    <s v="Education Loan"/>
    <x v="1"/>
    <n v="32.17"/>
    <n v="7.63"/>
    <n v="0.62870000000000004"/>
    <n v="0.38400000000000001"/>
    <x v="1"/>
    <n v="895"/>
    <s v="approved"/>
    <s v="13-10-2022"/>
    <s v="18-10-2022"/>
    <n v="120"/>
    <n v="0"/>
  </r>
  <r>
    <x v="1146"/>
    <s v="CUST0006"/>
    <x v="7"/>
    <s v="West"/>
    <s v="Business Loan"/>
    <x v="1"/>
    <n v="76.02"/>
    <n v="11.97"/>
    <n v="0.52959999999999996"/>
    <n v="1.3407"/>
    <x v="1"/>
    <n v="747"/>
    <s v="Under Review"/>
    <s v="29-10-2024"/>
    <m/>
    <n v="84"/>
    <n v="0"/>
  </r>
  <r>
    <x v="1147"/>
    <s v="CUST0489"/>
    <x v="6"/>
    <s v="North"/>
    <s v="Home Loan"/>
    <x v="0"/>
    <n v="23.81"/>
    <n v="17.96"/>
    <n v="0.2702"/>
    <n v="1.1881999999999999"/>
    <x v="4"/>
    <n v="571"/>
    <s v="approved"/>
    <s v="21-04-2022"/>
    <s v="27-04-2022"/>
    <n v="24"/>
    <n v="13.04"/>
  </r>
  <r>
    <x v="1148"/>
    <s v="CUST0092"/>
    <x v="7"/>
    <s v="East"/>
    <s v="Home Loan"/>
    <x v="1"/>
    <n v="25.28"/>
    <n v="12.37"/>
    <n v="0.22700000000000001"/>
    <n v="0.36809999999999998"/>
    <x v="4"/>
    <n v="608"/>
    <s v="Rejected "/>
    <s v="19-01-2024"/>
    <m/>
    <n v="120"/>
    <n v="7.12"/>
  </r>
  <r>
    <x v="1149"/>
    <s v="CUST0481"/>
    <x v="0"/>
    <s v="Central"/>
    <s v="Home Loan"/>
    <x v="0"/>
    <n v="72.55"/>
    <n v="17.77"/>
    <n v="0.44979999999999998"/>
    <n v="1.1068"/>
    <x v="2"/>
    <n v="872"/>
    <s v="approved"/>
    <s v="25-03-2024"/>
    <s v="01-04-2024"/>
    <n v="240"/>
    <n v="66.73"/>
  </r>
  <r>
    <x v="1150"/>
    <s v="CUST0208"/>
    <x v="4"/>
    <s v="South"/>
    <s v="Education Loan"/>
    <x v="0"/>
    <n v="39.450000000000003"/>
    <n v="10.09"/>
    <n v="0.71860000000000002"/>
    <n v="0.42609999999999998"/>
    <x v="4"/>
    <n v="828"/>
    <s v="Rejected "/>
    <s v="31-07-2024"/>
    <m/>
    <n v="180"/>
    <n v="17.22"/>
  </r>
  <r>
    <x v="1151"/>
    <s v="CUST0240"/>
    <x v="9"/>
    <s v="South"/>
    <s v="Personal Loan"/>
    <x v="2"/>
    <n v="69.709999999999994"/>
    <n v="16.309999999999999"/>
    <n v="0.44130000000000003"/>
    <n v="1.7067000000000001"/>
    <x v="3"/>
    <n v="579"/>
    <s v="approved"/>
    <s v="25-07-2022"/>
    <s v="04-08-2022"/>
    <n v="60"/>
    <n v="17.97"/>
  </r>
  <r>
    <x v="1152"/>
    <s v="CUST0251"/>
    <x v="6"/>
    <s v="South"/>
    <s v="Personal Loan"/>
    <x v="1"/>
    <n v="69.33"/>
    <n v="12.77"/>
    <n v="1.1641999999999999"/>
    <n v="2.3283"/>
    <x v="3"/>
    <n v="751"/>
    <s v="approved"/>
    <s v="09-04-2024"/>
    <s v="14-04-2024"/>
    <n v="36"/>
    <n v="22.2"/>
  </r>
  <r>
    <x v="1153"/>
    <s v="CUST0069"/>
    <x v="3"/>
    <s v="South"/>
    <s v="Personal Loan"/>
    <x v="0"/>
    <n v="93.54"/>
    <n v="12.56"/>
    <n v="1.3338000000000001"/>
    <n v="3.1318999999999999"/>
    <x v="4"/>
    <n v="608"/>
    <s v="Rejected"/>
    <s v="18-06-2024"/>
    <m/>
    <n v="36"/>
    <n v="46.99"/>
  </r>
  <r>
    <x v="1154"/>
    <s v="CUST0082"/>
    <x v="6"/>
    <s v="Central"/>
    <s v="Auto Loan"/>
    <x v="2"/>
    <n v="14.93"/>
    <n v="15.05"/>
    <n v="7.9500000000000001E-2"/>
    <n v="0.72430000000000005"/>
    <x v="4"/>
    <n v="550"/>
    <s v="approved"/>
    <s v="16-05-2024"/>
    <s v="26-05-2024"/>
    <n v="24"/>
    <n v="3.89"/>
  </r>
  <r>
    <x v="1155"/>
    <s v="CUST0143"/>
    <x v="7"/>
    <s v="South"/>
    <s v="Personal Loan"/>
    <x v="0"/>
    <n v="49.97"/>
    <n v="14"/>
    <n v="0.36180000000000001"/>
    <n v="4.4866999999999999"/>
    <x v="0"/>
    <n v="878"/>
    <s v="Under Review"/>
    <s v="20-10-2023"/>
    <m/>
    <n v="12"/>
    <n v="41.61"/>
  </r>
  <r>
    <x v="1156"/>
    <s v="CUST0176"/>
    <x v="1"/>
    <s v="West"/>
    <s v="Home Loan"/>
    <x v="0"/>
    <n v="33.04"/>
    <n v="14.2"/>
    <n v="0.1996"/>
    <n v="0.41570000000000001"/>
    <x v="3"/>
    <n v="828"/>
    <s v="approved"/>
    <s v="02-03-2022"/>
    <s v="03-03-2022"/>
    <n v="240"/>
    <n v="23.43"/>
  </r>
  <r>
    <x v="1157"/>
    <s v="CUST0126"/>
    <x v="6"/>
    <s v="South"/>
    <s v="Personal Loan"/>
    <x v="0"/>
    <n v="99.3"/>
    <n v="9.16"/>
    <n v="0.68759999999999999"/>
    <n v="1.0165999999999999"/>
    <x v="0"/>
    <n v="789"/>
    <s v="Rejected"/>
    <s v="22-02-2023"/>
    <m/>
    <n v="180"/>
    <n v="89.21"/>
  </r>
  <r>
    <x v="1158"/>
    <s v="CUST0359"/>
    <x v="9"/>
    <s v="West"/>
    <s v="Education Loan"/>
    <x v="0"/>
    <n v="73.28"/>
    <n v="16.329999999999998"/>
    <n v="0.37019999999999997"/>
    <n v="1.0377000000000001"/>
    <x v="4"/>
    <n v="640"/>
    <s v="approved"/>
    <s v="03-05-2023"/>
    <s v="10-05-2023"/>
    <n v="240"/>
    <n v="57.01"/>
  </r>
  <r>
    <x v="1159"/>
    <s v="CUST0320"/>
    <x v="5"/>
    <s v="East"/>
    <s v="Personal Loan"/>
    <x v="2"/>
    <n v="29.48"/>
    <n v="7.91"/>
    <n v="0.35649999999999998"/>
    <n v="0.59650000000000003"/>
    <x v="1"/>
    <n v="680"/>
    <s v="Rejected"/>
    <s v="12-10-2024"/>
    <m/>
    <n v="60"/>
    <n v="0"/>
  </r>
  <r>
    <x v="1160"/>
    <s v="CUST0445"/>
    <x v="2"/>
    <s v="West"/>
    <s v="Auto Loan"/>
    <x v="2"/>
    <n v="17.53"/>
    <n v="9.01"/>
    <n v="0.23730000000000001"/>
    <n v="1.5330999999999999"/>
    <x v="0"/>
    <n v="610"/>
    <s v="Rejected"/>
    <s v="29-01-2022"/>
    <m/>
    <n v="12"/>
    <n v="14.31"/>
  </r>
  <r>
    <x v="1161"/>
    <s v="CUST0413"/>
    <x v="5"/>
    <s v="East"/>
    <s v="Business Loan"/>
    <x v="0"/>
    <n v="88.42"/>
    <n v="17.899999999999999"/>
    <n v="1.4089"/>
    <n v="2.2404999999999999"/>
    <x v="2"/>
    <n v="857"/>
    <s v="approved"/>
    <s v="02-07-2023"/>
    <s v="08-07-2023"/>
    <n v="60"/>
    <n v="53.56"/>
  </r>
  <r>
    <x v="1162"/>
    <s v="CUST0268"/>
    <x v="6"/>
    <s v="Central"/>
    <s v="Business Loan"/>
    <x v="2"/>
    <n v="68.260000000000005"/>
    <n v="16.73"/>
    <n v="1.0663"/>
    <n v="3.3660999999999999"/>
    <x v="4"/>
    <n v="635"/>
    <s v="approved"/>
    <s v="02-11-2024"/>
    <s v="09-11-2024"/>
    <n v="24"/>
    <n v="8.82"/>
  </r>
  <r>
    <x v="1163"/>
    <s v="CUST0417"/>
    <x v="3"/>
    <s v="North"/>
    <s v="Auto Loan"/>
    <x v="2"/>
    <n v="70.52"/>
    <n v="9.07"/>
    <n v="0.79359999999999997"/>
    <n v="0.89600000000000002"/>
    <x v="4"/>
    <n v="589"/>
    <s v="Rejected"/>
    <s v="19-09-2022"/>
    <m/>
    <n v="120"/>
    <n v="14.95"/>
  </r>
  <r>
    <x v="1164"/>
    <s v="CUST0458"/>
    <x v="2"/>
    <s v="North"/>
    <s v="Personal Loan"/>
    <x v="1"/>
    <n v="16.54"/>
    <n v="15.24"/>
    <n v="0.30120000000000002"/>
    <n v="0.80389999999999995"/>
    <x v="1"/>
    <n v="707"/>
    <s v="Under Review"/>
    <s v="14-08-2023"/>
    <m/>
    <n v="24"/>
    <n v="0"/>
  </r>
  <r>
    <x v="1165"/>
    <s v="CUST0129"/>
    <x v="9"/>
    <s v="North"/>
    <s v="Business Loan"/>
    <x v="1"/>
    <n v="19.059999999999999"/>
    <n v="15.65"/>
    <n v="0.37769999999999998"/>
    <n v="0.66679999999999995"/>
    <x v="3"/>
    <n v="619"/>
    <s v="Rejected"/>
    <s v="23-12-2024"/>
    <m/>
    <n v="36"/>
    <n v="13.3"/>
  </r>
  <r>
    <x v="1166"/>
    <s v="CUST0089"/>
    <x v="1"/>
    <s v="East"/>
    <s v="Education Loan"/>
    <x v="2"/>
    <n v="46.65"/>
    <n v="12.91"/>
    <n v="0.82609999999999995"/>
    <n v="0.54359999999999997"/>
    <x v="2"/>
    <n v="782"/>
    <s v="Rejected"/>
    <s v="21-09-2022"/>
    <m/>
    <n v="240"/>
    <n v="12.79"/>
  </r>
  <r>
    <x v="1167"/>
    <s v="CUST0248"/>
    <x v="9"/>
    <s v="East"/>
    <s v="Business Loan"/>
    <x v="2"/>
    <n v="97.28"/>
    <n v="11.77"/>
    <n v="0.55859999999999999"/>
    <n v="4.5689000000000002"/>
    <x v="3"/>
    <n v="669"/>
    <s v="Rejected "/>
    <s v="08-06-2023"/>
    <m/>
    <n v="24"/>
    <n v="57.32"/>
  </r>
  <r>
    <x v="1168"/>
    <s v="CUST0383"/>
    <x v="4"/>
    <s v="Central"/>
    <s v="Gold Loan"/>
    <x v="0"/>
    <n v="39.75"/>
    <n v="11.07"/>
    <n v="0.45419999999999999"/>
    <n v="0.45350000000000001"/>
    <x v="2"/>
    <n v="683"/>
    <s v="Under Review"/>
    <s v="03-03-2024"/>
    <m/>
    <n v="180"/>
    <n v="10.49"/>
  </r>
  <r>
    <x v="1169"/>
    <s v="CUST0002"/>
    <x v="4"/>
    <s v="West"/>
    <s v="Personal Loan"/>
    <x v="1"/>
    <n v="40.1"/>
    <n v="16.73"/>
    <n v="0.23619999999999999"/>
    <n v="1.4242999999999999"/>
    <x v="0"/>
    <n v="657"/>
    <s v="approved"/>
    <s v="26-02-2024"/>
    <s v="04-03-2024"/>
    <n v="36"/>
    <n v="8.52"/>
  </r>
  <r>
    <x v="1170"/>
    <s v="CUST0462"/>
    <x v="3"/>
    <s v="West"/>
    <s v="Business Loan"/>
    <x v="2"/>
    <n v="41.23"/>
    <n v="12.99"/>
    <n v="0.77929999999999999"/>
    <n v="0.61539999999999995"/>
    <x v="4"/>
    <n v="845"/>
    <s v="Under Review"/>
    <s v="05-01-2024"/>
    <m/>
    <n v="120"/>
    <n v="35.26"/>
  </r>
  <r>
    <x v="1171"/>
    <s v="CUST0089"/>
    <x v="7"/>
    <s v="West"/>
    <s v="Education Loan"/>
    <x v="0"/>
    <n v="1.57"/>
    <n v="13.26"/>
    <n v="1.5800000000000002E-2"/>
    <n v="2.3699999999999999E-2"/>
    <x v="2"/>
    <n v="782"/>
    <s v="Rejected"/>
    <s v="20-08-2023"/>
    <m/>
    <n v="120"/>
    <n v="1.07"/>
  </r>
  <r>
    <x v="1172"/>
    <s v="CUST0181"/>
    <x v="7"/>
    <s v="East"/>
    <s v="Home Loan"/>
    <x v="1"/>
    <n v="18.34"/>
    <n v="10.83"/>
    <n v="0.1106"/>
    <n v="0.18720000000000001"/>
    <x v="2"/>
    <n v="742"/>
    <s v="approved"/>
    <s v="25-08-2024"/>
    <s v="09-09-2024"/>
    <n v="240"/>
    <n v="6.45"/>
  </r>
  <r>
    <x v="1173"/>
    <s v="CUST0104"/>
    <x v="6"/>
    <s v="Central"/>
    <s v="Education Loan"/>
    <x v="2"/>
    <n v="99.81"/>
    <m/>
    <n v="1.6600999999999999"/>
    <m/>
    <x v="0"/>
    <n v="654"/>
    <s v="approved"/>
    <s v="11-05-2022"/>
    <s v="19-05-2022"/>
    <n v="84"/>
    <n v="11.67"/>
  </r>
  <r>
    <x v="1174"/>
    <s v="CUST0452"/>
    <x v="4"/>
    <s v="East"/>
    <s v="Auto Loan"/>
    <x v="1"/>
    <n v="91.71"/>
    <n v="12.02"/>
    <n v="0.69699999999999995"/>
    <n v="1.6198999999999999"/>
    <x v="1"/>
    <n v="816"/>
    <s v="approved"/>
    <s v="31-12-2024"/>
    <s v="04-01-2025"/>
    <n v="84"/>
    <n v="0"/>
  </r>
  <r>
    <x v="1175"/>
    <s v="CUST0447"/>
    <x v="7"/>
    <s v="North"/>
    <s v="Personal Loan"/>
    <x v="0"/>
    <n v="67.13"/>
    <m/>
    <n v="1.1112"/>
    <m/>
    <x v="2"/>
    <n v="656"/>
    <s v="approved"/>
    <s v="19-09-2024"/>
    <s v="03-10-2024"/>
    <n v="24"/>
    <n v="54.91"/>
  </r>
  <r>
    <x v="1176"/>
    <s v="CUST0250"/>
    <x v="1"/>
    <s v="East"/>
    <s v="Auto Loan"/>
    <x v="1"/>
    <n v="55.97"/>
    <n v="11.49"/>
    <n v="0.79149999999999998"/>
    <n v="0.59650000000000003"/>
    <x v="1"/>
    <n v="618"/>
    <s v="Under Review"/>
    <s v="13-10-2023"/>
    <m/>
    <n v="240"/>
    <n v="0"/>
  </r>
  <r>
    <x v="1177"/>
    <s v="CUST0182"/>
    <x v="2"/>
    <s v="West"/>
    <s v="Auto Loan"/>
    <x v="2"/>
    <n v="97.39"/>
    <m/>
    <n v="0.95720000000000005"/>
    <m/>
    <x v="2"/>
    <n v="835"/>
    <s v="Under Review"/>
    <s v="08-02-2022"/>
    <m/>
    <n v="48"/>
    <n v="83.27"/>
  </r>
  <r>
    <x v="1178"/>
    <s v="CUST0281"/>
    <x v="9"/>
    <s v="South"/>
    <s v="Business Loan"/>
    <x v="0"/>
    <n v="1.1100000000000001"/>
    <n v="10.26"/>
    <n v="8.0000000000000002E-3"/>
    <n v="9.7699999999999995E-2"/>
    <x v="3"/>
    <n v="601"/>
    <s v="approved"/>
    <s v="26-12-2023"/>
    <s v="10-01-2024"/>
    <n v="12"/>
    <n v="0.61"/>
  </r>
  <r>
    <x v="1179"/>
    <s v="CUST0267"/>
    <x v="7"/>
    <s v="Central"/>
    <s v="Home Loan"/>
    <x v="0"/>
    <n v="19.93"/>
    <n v="7.95"/>
    <n v="0.1285"/>
    <n v="0.18990000000000001"/>
    <x v="0"/>
    <n v="840"/>
    <s v="approved"/>
    <s v="09-08-2023"/>
    <s v="18-08-2023"/>
    <n v="180"/>
    <n v="9.39"/>
  </r>
  <r>
    <x v="1180"/>
    <s v="CUST0486"/>
    <x v="8"/>
    <s v="East"/>
    <s v="Home Loan"/>
    <x v="2"/>
    <n v="90.04"/>
    <n v="18.43"/>
    <n v="1.3776999999999999"/>
    <n v="3.2746"/>
    <x v="3"/>
    <n v="628"/>
    <s v="approved"/>
    <s v="22-10-2024"/>
    <s v="31-10-2024"/>
    <n v="36"/>
    <n v="66.760000000000005"/>
  </r>
  <r>
    <x v="1181"/>
    <s v="CUST0403"/>
    <x v="5"/>
    <s v="West"/>
    <s v="Business Loan"/>
    <x v="2"/>
    <n v="80.790000000000006"/>
    <n v="13.78"/>
    <n v="0.5968"/>
    <n v="2.1987999999999999"/>
    <x v="3"/>
    <n v="727"/>
    <s v="approved"/>
    <s v="05-03-2022"/>
    <s v="17-03-2022"/>
    <n v="48"/>
    <n v="52.22"/>
  </r>
  <r>
    <x v="1182"/>
    <s v="CUST0319"/>
    <x v="7"/>
    <s v="South"/>
    <s v="Education Loan"/>
    <x v="0"/>
    <n v="84.03"/>
    <n v="13.18"/>
    <n v="0.54449999999999998"/>
    <n v="1.0731999999999999"/>
    <x v="3"/>
    <n v="874"/>
    <s v="Rejected "/>
    <s v="06-01-2022"/>
    <m/>
    <n v="180"/>
    <n v="35.83"/>
  </r>
  <r>
    <x v="1183"/>
    <s v="CUST0337"/>
    <x v="8"/>
    <s v="East"/>
    <s v="Home Loan"/>
    <x v="2"/>
    <n v="92.41"/>
    <n v="8.49"/>
    <n v="1.2118"/>
    <n v="2.9167000000000001"/>
    <x v="4"/>
    <n v="659"/>
    <s v="Rejected"/>
    <s v="21-02-2024"/>
    <m/>
    <n v="36"/>
    <n v="73.91"/>
  </r>
  <r>
    <x v="1184"/>
    <s v="CUST0213"/>
    <x v="4"/>
    <s v="Central"/>
    <s v="Gold Loan"/>
    <x v="1"/>
    <n v="93.42"/>
    <n v="10.09"/>
    <n v="1.1119000000000001"/>
    <n v="3.0183"/>
    <x v="3"/>
    <n v="836"/>
    <s v="Rejected "/>
    <s v="28-08-2024"/>
    <m/>
    <n v="36"/>
    <n v="18.8"/>
  </r>
  <r>
    <x v="1185"/>
    <s v="CUST0014"/>
    <x v="1"/>
    <s v="South"/>
    <s v="Personal Loan"/>
    <x v="0"/>
    <n v="68.25"/>
    <n v="7.9"/>
    <n v="1.1731"/>
    <n v="0.82450000000000001"/>
    <x v="4"/>
    <n v="880"/>
    <s v="Under Review"/>
    <s v="06-07-2024"/>
    <m/>
    <n v="120"/>
    <n v="10.050000000000001"/>
  </r>
  <r>
    <x v="1186"/>
    <s v="CUST0239"/>
    <x v="0"/>
    <s v="Central"/>
    <s v="Auto Loan"/>
    <x v="2"/>
    <n v="26.69"/>
    <n v="12.4"/>
    <n v="0.3322"/>
    <n v="0.47689999999999999"/>
    <x v="3"/>
    <n v="592"/>
    <s v="approved"/>
    <s v="10-12-2024"/>
    <s v="12-12-2024"/>
    <n v="84"/>
    <n v="25.1"/>
  </r>
  <r>
    <x v="1187"/>
    <s v="CUST0320"/>
    <x v="9"/>
    <s v="West"/>
    <s v="Business Loan"/>
    <x v="1"/>
    <n v="46.81"/>
    <n v="13.92"/>
    <n v="0.45900000000000002"/>
    <n v="4.2012"/>
    <x v="2"/>
    <n v="680"/>
    <s v="approved"/>
    <s v="12-09-2023"/>
    <s v="18-09-2023"/>
    <n v="12"/>
    <n v="24.97"/>
  </r>
  <r>
    <x v="1188"/>
    <s v="CUST0200"/>
    <x v="1"/>
    <s v="West"/>
    <s v="Gold Loan"/>
    <x v="1"/>
    <n v="51.05"/>
    <n v="12.38"/>
    <n v="0.41249999999999998"/>
    <n v="4.5448000000000004"/>
    <x v="3"/>
    <n v="835"/>
    <s v="approved"/>
    <s v="07-09-2024"/>
    <s v="14-09-2024"/>
    <n v="12"/>
    <n v="8.5399999999999991"/>
  </r>
  <r>
    <x v="1189"/>
    <s v="CUST0056"/>
    <x v="1"/>
    <s v="North"/>
    <s v="Business Loan"/>
    <x v="2"/>
    <n v="60.66"/>
    <n v="11.17"/>
    <n v="0.3836"/>
    <n v="0.63319999999999999"/>
    <x v="1"/>
    <n v="823"/>
    <s v="Rejected"/>
    <s v="07-12-2024"/>
    <m/>
    <n v="240"/>
    <n v="0"/>
  </r>
  <r>
    <x v="1190"/>
    <s v="CUST0402"/>
    <x v="8"/>
    <s v="Central"/>
    <s v="Personal Loan"/>
    <x v="1"/>
    <n v="65.239999999999995"/>
    <n v="17.57"/>
    <n v="0.70589999999999997"/>
    <n v="5.9679000000000002"/>
    <x v="1"/>
    <n v="870"/>
    <s v="approved"/>
    <s v="20-07-2024"/>
    <s v="30-07-2024"/>
    <n v="12"/>
    <n v="0"/>
  </r>
  <r>
    <x v="1191"/>
    <s v="CUST0076"/>
    <x v="4"/>
    <s v="Central"/>
    <s v="Personal Loan"/>
    <x v="0"/>
    <n v="55.77"/>
    <n v="9.9600000000000009"/>
    <n v="1.0362"/>
    <n v="0.53669999999999995"/>
    <x v="0"/>
    <n v="666"/>
    <s v="Rejected "/>
    <s v="15-09-2023"/>
    <m/>
    <n v="240"/>
    <n v="34.369999999999997"/>
  </r>
  <r>
    <x v="1192"/>
    <s v="CUST0366"/>
    <x v="3"/>
    <s v="North"/>
    <s v="Education Loan"/>
    <x v="0"/>
    <m/>
    <n v="12.05"/>
    <n v="0.42759999999999998"/>
    <n v="0.88200000000000001"/>
    <x v="3"/>
    <n v="875"/>
    <s v="Under Review"/>
    <s v="27-12-2023"/>
    <m/>
    <n v="48"/>
    <n v="22.98"/>
  </r>
  <r>
    <x v="1193"/>
    <s v="CUST0121"/>
    <x v="8"/>
    <s v="South"/>
    <s v="Business Loan"/>
    <x v="1"/>
    <n v="10.91"/>
    <n v="14.45"/>
    <n v="0.1661"/>
    <n v="0.2072"/>
    <x v="0"/>
    <n v="602"/>
    <s v="Rejected "/>
    <s v="09-03-2022"/>
    <m/>
    <n v="84"/>
    <n v="4.41"/>
  </r>
  <r>
    <x v="1194"/>
    <s v="CUST0317"/>
    <x v="4"/>
    <s v="South"/>
    <s v="Gold Loan"/>
    <x v="0"/>
    <n v="71.38"/>
    <n v="7.99"/>
    <n v="0.75049999999999994"/>
    <n v="0.59660000000000002"/>
    <x v="2"/>
    <n v="596"/>
    <s v="Rejected"/>
    <s v="03-08-2022"/>
    <m/>
    <n v="240"/>
    <n v="66.099999999999994"/>
  </r>
  <r>
    <x v="1195"/>
    <s v="CUST0248"/>
    <x v="9"/>
    <s v="North"/>
    <s v="Personal Loan"/>
    <x v="1"/>
    <n v="97.8"/>
    <n v="16.86"/>
    <n v="0.78010000000000002"/>
    <n v="1.4240999999999999"/>
    <x v="0"/>
    <n v="669"/>
    <s v="approved"/>
    <s v="27-10-2023"/>
    <s v="07-11-2023"/>
    <n v="240"/>
    <n v="72.13"/>
  </r>
  <r>
    <x v="1196"/>
    <s v="CUST0309"/>
    <x v="8"/>
    <s v="North"/>
    <s v="Gold Loan"/>
    <x v="2"/>
    <n v="44.35"/>
    <n v="14.3"/>
    <n v="0.57950000000000002"/>
    <n v="1.5222"/>
    <x v="3"/>
    <n v="698"/>
    <s v="Rejected "/>
    <s v="12-09-2023"/>
    <m/>
    <n v="36"/>
    <n v="34.75"/>
  </r>
  <r>
    <x v="1197"/>
    <s v="CUST0263"/>
    <x v="7"/>
    <s v="East"/>
    <s v="Education Loan"/>
    <x v="0"/>
    <n v="57.88"/>
    <n v="17.559999999999999"/>
    <n v="1.1486000000000001"/>
    <n v="1.0266"/>
    <x v="0"/>
    <n v="858"/>
    <s v="Under Review"/>
    <s v="14-02-2022"/>
    <m/>
    <n v="120"/>
    <n v="9.0500000000000007"/>
  </r>
  <r>
    <x v="1198"/>
    <s v="CUST0164"/>
    <x v="0"/>
    <s v="South"/>
    <s v="Education Loan"/>
    <x v="2"/>
    <n v="66.53"/>
    <n v="11.41"/>
    <n v="1.2756000000000001"/>
    <n v="1.1535"/>
    <x v="0"/>
    <n v="639"/>
    <s v="Rejected "/>
    <s v="25-11-2022"/>
    <m/>
    <n v="84"/>
    <n v="40.659999999999997"/>
  </r>
  <r>
    <x v="1199"/>
    <s v="CUST0225"/>
    <x v="6"/>
    <s v="North"/>
    <s v="Gold Loan"/>
    <x v="0"/>
    <n v="96.21"/>
    <n v="9.7899999999999991"/>
    <n v="0.53549999999999998"/>
    <n v="4.4302999999999999"/>
    <x v="4"/>
    <n v="677"/>
    <s v="approved"/>
    <s v="25-01-2024"/>
    <s v="09-02-2024"/>
    <n v="24"/>
    <n v="67.290000000000006"/>
  </r>
  <r>
    <x v="1200"/>
    <s v="CUST0421"/>
    <x v="6"/>
    <s v="South"/>
    <s v="Personal Loan"/>
    <x v="0"/>
    <n v="9.9600000000000009"/>
    <n v="15.6"/>
    <n v="6.0100000000000001E-2"/>
    <n v="0.1956"/>
    <x v="4"/>
    <n v="684"/>
    <s v="approved"/>
    <s v="22-05-2023"/>
    <s v="01-06-2023"/>
    <n v="84"/>
    <n v="4.66"/>
  </r>
  <r>
    <x v="1201"/>
    <s v="CUST0467"/>
    <x v="6"/>
    <s v="East"/>
    <s v="Auto Loan"/>
    <x v="0"/>
    <n v="84.81"/>
    <n v="11.78"/>
    <n v="1.3491"/>
    <n v="1.4872000000000001"/>
    <x v="2"/>
    <n v="788"/>
    <s v="Under Review"/>
    <s v="04-08-2023"/>
    <m/>
    <n v="84"/>
    <n v="55.36"/>
  </r>
  <r>
    <x v="1202"/>
    <s v="CUST0380"/>
    <x v="4"/>
    <s v="North"/>
    <s v="Education Loan"/>
    <x v="1"/>
    <n v="44.75"/>
    <n v="17.93"/>
    <n v="0.82620000000000005"/>
    <n v="2.2326000000000001"/>
    <x v="2"/>
    <n v="740"/>
    <s v="Rejected "/>
    <s v="12-07-2022"/>
    <m/>
    <n v="24"/>
    <n v="19.86"/>
  </r>
  <r>
    <x v="1203"/>
    <s v="CUST0483"/>
    <x v="7"/>
    <s v="North"/>
    <s v="Personal Loan"/>
    <x v="0"/>
    <n v="83.94"/>
    <n v="11.75"/>
    <n v="1.5395000000000001"/>
    <n v="1.8566"/>
    <x v="2"/>
    <n v="838"/>
    <s v="Rejected"/>
    <s v="24-09-2024"/>
    <m/>
    <n v="60"/>
    <n v="66.25"/>
  </r>
  <r>
    <x v="1204"/>
    <s v="CUST0066"/>
    <x v="4"/>
    <s v="South"/>
    <s v="Gold Loan"/>
    <x v="0"/>
    <n v="29.57"/>
    <n v="10.16"/>
    <n v="0.23710000000000001"/>
    <n v="2.6019000000000001"/>
    <x v="3"/>
    <n v="755"/>
    <s v="approved"/>
    <s v="14-12-2023"/>
    <s v="29-12-2023"/>
    <n v="12"/>
    <n v="21.79"/>
  </r>
  <r>
    <x v="1205"/>
    <s v="CUST0197"/>
    <x v="1"/>
    <s v="North"/>
    <s v="Gold Loan"/>
    <x v="1"/>
    <n v="42.15"/>
    <n v="8.85"/>
    <n v="0.68259999999999998"/>
    <n v="0.53049999999999997"/>
    <x v="0"/>
    <n v="668"/>
    <s v="approved"/>
    <s v="09-06-2022"/>
    <s v="10-06-2022"/>
    <n v="120"/>
    <n v="9.2100000000000009"/>
  </r>
  <r>
    <x v="1206"/>
    <s v="CUST0124"/>
    <x v="7"/>
    <s v="South"/>
    <s v="Home Loan"/>
    <x v="1"/>
    <n v="79.55"/>
    <n v="8.9700000000000006"/>
    <n v="1.2318"/>
    <n v="1.9784999999999999"/>
    <x v="4"/>
    <n v="864"/>
    <s v="approved"/>
    <s v="23-03-2022"/>
    <s v="25-03-2022"/>
    <n v="48"/>
    <n v="68.790000000000006"/>
  </r>
  <r>
    <x v="1207"/>
    <s v="CUST0217"/>
    <x v="5"/>
    <s v="South"/>
    <s v="Education Loan"/>
    <x v="0"/>
    <n v="36.450000000000003"/>
    <n v="8.5299999999999994"/>
    <n v="0.65480000000000005"/>
    <n v="1.6574"/>
    <x v="4"/>
    <n v="643"/>
    <s v="Rejected"/>
    <s v="16-09-2023"/>
    <m/>
    <n v="24"/>
    <n v="12.2"/>
  </r>
  <r>
    <x v="1208"/>
    <s v="CUST0014"/>
    <x v="4"/>
    <s v="South"/>
    <s v="Personal Loan"/>
    <x v="1"/>
    <n v="77.91"/>
    <n v="12.54"/>
    <n v="1.3846000000000001"/>
    <n v="1.3978999999999999"/>
    <x v="0"/>
    <n v="880"/>
    <s v="Under Review"/>
    <s v="14-10-2022"/>
    <m/>
    <n v="84"/>
    <n v="65.31"/>
  </r>
  <r>
    <x v="1209"/>
    <s v="CUST0282"/>
    <x v="2"/>
    <s v="South"/>
    <s v="Education Loan"/>
    <x v="1"/>
    <n v="38.58"/>
    <n v="13.93"/>
    <n v="0.62719999999999998"/>
    <n v="0.59740000000000004"/>
    <x v="2"/>
    <n v="638"/>
    <s v="Rejected "/>
    <s v="17-11-2023"/>
    <m/>
    <n v="120"/>
    <n v="15.53"/>
  </r>
  <r>
    <x v="1210"/>
    <s v="CUST0249"/>
    <x v="0"/>
    <s v="West"/>
    <s v="Auto Loan"/>
    <x v="1"/>
    <n v="30.56"/>
    <n v="9.8800000000000008"/>
    <n v="0.54630000000000001"/>
    <n v="0.29249999999999998"/>
    <x v="4"/>
    <n v="580"/>
    <s v="approved"/>
    <s v="02-01-2023"/>
    <s v="14-01-2023"/>
    <n v="240"/>
    <n v="23.88"/>
  </r>
  <r>
    <x v="1211"/>
    <s v="CUST0107"/>
    <x v="7"/>
    <s v="East"/>
    <s v="Business Loan"/>
    <x v="0"/>
    <n v="87.63"/>
    <n v="9.0500000000000007"/>
    <n v="1.1393"/>
    <n v="0.79120000000000001"/>
    <x v="3"/>
    <n v="755"/>
    <s v="approved"/>
    <s v="02-01-2022"/>
    <s v="07-01-2022"/>
    <n v="240"/>
    <n v="43.68"/>
  </r>
  <r>
    <x v="1212"/>
    <s v="CUST0130"/>
    <x v="3"/>
    <s v="East"/>
    <s v="Education Loan"/>
    <x v="2"/>
    <n v="74.150000000000006"/>
    <n v="15.05"/>
    <n v="0.69599999999999995"/>
    <n v="2.0655000000000001"/>
    <x v="3"/>
    <n v="679"/>
    <s v="Under Review"/>
    <s v="10-07-2022"/>
    <m/>
    <n v="48"/>
    <n v="14.63"/>
  </r>
  <r>
    <x v="1213"/>
    <s v="CUST0270"/>
    <x v="5"/>
    <s v="West"/>
    <s v="Gold Loan"/>
    <x v="0"/>
    <n v="22.15"/>
    <n v="15.07"/>
    <n v="0.2069"/>
    <n v="0.42830000000000001"/>
    <x v="4"/>
    <n v="845"/>
    <s v="Rejected"/>
    <s v="21-06-2024"/>
    <m/>
    <n v="84"/>
    <n v="11.54"/>
  </r>
  <r>
    <x v="1214"/>
    <s v="CUST0100"/>
    <x v="9"/>
    <s v="Central"/>
    <s v="Auto Loan"/>
    <x v="2"/>
    <n v="6.11"/>
    <n v="15.16"/>
    <n v="7.46E-2"/>
    <n v="0.17050000000000001"/>
    <x v="1"/>
    <n v="686"/>
    <s v="Under Review"/>
    <s v="27-02-2023"/>
    <m/>
    <n v="48"/>
    <n v="0"/>
  </r>
  <r>
    <x v="1215"/>
    <s v="CUST0481"/>
    <x v="8"/>
    <s v="East"/>
    <s v="Personal Loan"/>
    <x v="0"/>
    <n v="48.66"/>
    <n v="14.44"/>
    <n v="0.93330000000000002"/>
    <n v="4.3791000000000002"/>
    <x v="0"/>
    <n v="872"/>
    <s v="approved"/>
    <s v="08-06-2022"/>
    <s v="17-06-2022"/>
    <n v="12"/>
    <n v="23.73"/>
  </r>
  <r>
    <x v="1216"/>
    <s v="CUST0324"/>
    <x v="5"/>
    <s v="East"/>
    <s v="Education Loan"/>
    <x v="0"/>
    <n v="13.76"/>
    <n v="16.73"/>
    <n v="0.1527"/>
    <n v="0.19900000000000001"/>
    <x v="1"/>
    <n v="703"/>
    <s v="Rejected"/>
    <s v="26-05-2024"/>
    <m/>
    <n v="240"/>
    <n v="0"/>
  </r>
  <r>
    <x v="1217"/>
    <s v="CUST0126"/>
    <x v="8"/>
    <s v="East"/>
    <s v="Auto Loan"/>
    <x v="1"/>
    <n v="70.97"/>
    <n v="11.95"/>
    <n v="0.41110000000000002"/>
    <n v="1.8672"/>
    <x v="1"/>
    <n v="644"/>
    <s v="approved"/>
    <s v="03-06-2024"/>
    <s v="17-06-2024"/>
    <n v="48"/>
    <n v="0"/>
  </r>
  <r>
    <x v="1218"/>
    <s v="CUST0483"/>
    <x v="3"/>
    <s v="North"/>
    <s v="Business Loan"/>
    <x v="0"/>
    <n v="91.64"/>
    <n v="10.67"/>
    <n v="0.58960000000000001"/>
    <n v="1.9774"/>
    <x v="3"/>
    <n v="838"/>
    <s v="approved"/>
    <s v="06-04-2024"/>
    <s v="13-04-2024"/>
    <n v="60"/>
    <n v="46.58"/>
  </r>
  <r>
    <x v="1219"/>
    <s v="CUST0164"/>
    <x v="4"/>
    <s v="Central"/>
    <s v="Personal Loan"/>
    <x v="1"/>
    <n v="10.45"/>
    <n v="12.17"/>
    <n v="9.1399999999999995E-2"/>
    <n v="0.1163"/>
    <x v="3"/>
    <n v="639"/>
    <s v="Rejected"/>
    <s v="05-10-2022"/>
    <m/>
    <n v="240"/>
    <n v="8.6199999999999992"/>
  </r>
  <r>
    <x v="1220"/>
    <s v="CUST0164"/>
    <x v="6"/>
    <s v="Central"/>
    <s v="Personal Loan"/>
    <x v="1"/>
    <n v="66.819999999999993"/>
    <n v="11.66"/>
    <n v="0.99060000000000004"/>
    <n v="3.1349"/>
    <x v="2"/>
    <n v="639"/>
    <s v="approved"/>
    <s v="04-06-2022"/>
    <s v="06-06-2022"/>
    <n v="24"/>
    <n v="49.74"/>
  </r>
  <r>
    <x v="1221"/>
    <s v="CUST0115"/>
    <x v="4"/>
    <s v="North"/>
    <s v="Personal Loan"/>
    <x v="1"/>
    <n v="64.53"/>
    <n v="13.19"/>
    <n v="1.2474000000000001"/>
    <n v="3.0735999999999999"/>
    <x v="3"/>
    <n v="729"/>
    <s v="Rejected"/>
    <s v="14-05-2023"/>
    <m/>
    <n v="24"/>
    <n v="46.65"/>
  </r>
  <r>
    <x v="1222"/>
    <s v="CUST0211"/>
    <x v="7"/>
    <s v="East"/>
    <s v="Personal Loan"/>
    <x v="1"/>
    <n v="31.12"/>
    <n v="10.78"/>
    <n v="0.53100000000000003"/>
    <n v="0.34939999999999999"/>
    <x v="0"/>
    <n v="609"/>
    <s v="approved"/>
    <s v="21-12-2022"/>
    <s v="26-12-2022"/>
    <n v="180"/>
    <n v="18.55"/>
  </r>
  <r>
    <x v="1223"/>
    <s v="CUST0090"/>
    <x v="9"/>
    <s v="Central"/>
    <s v="Auto Loan"/>
    <x v="1"/>
    <n v="44.29"/>
    <n v="14.87"/>
    <n v="0.63670000000000004"/>
    <n v="1.2297"/>
    <x v="4"/>
    <n v="833"/>
    <s v="Rejected "/>
    <s v="09-01-2024"/>
    <m/>
    <n v="48"/>
    <n v="11.11"/>
  </r>
  <r>
    <x v="1224"/>
    <s v="CUST0208"/>
    <x v="8"/>
    <s v="East"/>
    <s v="Business Loan"/>
    <x v="1"/>
    <n v="99.73"/>
    <n v="11.95"/>
    <n v="1.7164999999999999"/>
    <n v="4.6923000000000004"/>
    <x v="4"/>
    <n v="828"/>
    <s v="approved"/>
    <s v="09-03-2024"/>
    <s v="12-03-2024"/>
    <n v="24"/>
    <n v="41.32"/>
  </r>
  <r>
    <x v="1225"/>
    <s v="CUST0032"/>
    <x v="4"/>
    <s v="West"/>
    <s v="Education Loan"/>
    <x v="0"/>
    <n v="11.42"/>
    <n v="18.420000000000002"/>
    <n v="9.4600000000000004E-2"/>
    <n v="0.2089"/>
    <x v="2"/>
    <n v="833"/>
    <s v="Rejected "/>
    <s v="30-01-2024"/>
    <m/>
    <n v="120"/>
    <n v="2.69"/>
  </r>
  <r>
    <x v="1226"/>
    <s v="CUST0486"/>
    <x v="7"/>
    <s v="West"/>
    <s v="Education Loan"/>
    <x v="2"/>
    <n v="32.46"/>
    <n v="9.7899999999999991"/>
    <n v="0.44500000000000001"/>
    <n v="0.42520000000000002"/>
    <x v="3"/>
    <n v="628"/>
    <s v="Rejected "/>
    <s v="26-11-2023"/>
    <m/>
    <n v="120"/>
    <n v="23.88"/>
  </r>
  <r>
    <x v="1227"/>
    <s v="CUST0467"/>
    <x v="2"/>
    <s v="West"/>
    <s v="Gold Loan"/>
    <x v="1"/>
    <n v="30.48"/>
    <n v="8.4"/>
    <n v="0.44540000000000002"/>
    <n v="0.37630000000000002"/>
    <x v="3"/>
    <n v="788"/>
    <s v="Rejected "/>
    <s v="05-04-2023"/>
    <m/>
    <n v="120"/>
    <n v="11.44"/>
  </r>
  <r>
    <x v="1228"/>
    <s v="CUST0211"/>
    <x v="5"/>
    <s v="East"/>
    <s v="Gold Loan"/>
    <x v="2"/>
    <n v="43.49"/>
    <n v="7.79"/>
    <n v="0.72940000000000005"/>
    <n v="0.52280000000000004"/>
    <x v="2"/>
    <n v="609"/>
    <s v="Rejected"/>
    <s v="30-08-2023"/>
    <m/>
    <n v="120"/>
    <n v="25.25"/>
  </r>
  <r>
    <x v="1229"/>
    <s v="CUST0312"/>
    <x v="5"/>
    <s v="North"/>
    <s v="Education Loan"/>
    <x v="1"/>
    <n v="36.090000000000003"/>
    <n v="17.91"/>
    <n v="0.22550000000000001"/>
    <n v="0.6482"/>
    <x v="2"/>
    <n v="862"/>
    <s v="Rejected "/>
    <s v="07-02-2023"/>
    <m/>
    <n v="120"/>
    <n v="24.92"/>
  </r>
  <r>
    <x v="1230"/>
    <s v="CUST0255"/>
    <x v="6"/>
    <s v="West"/>
    <s v="Personal Loan"/>
    <x v="0"/>
    <n v="6.83"/>
    <n v="16.03"/>
    <n v="0.1134"/>
    <n v="0.33450000000000002"/>
    <x v="4"/>
    <n v="663"/>
    <s v="approved"/>
    <s v="17-05-2024"/>
    <s v="31-05-2024"/>
    <n v="24"/>
    <n v="3.48"/>
  </r>
  <r>
    <x v="1231"/>
    <s v="CUST0285"/>
    <x v="1"/>
    <s v="West"/>
    <s v="Business Loan"/>
    <x v="0"/>
    <n v="57.81"/>
    <n v="18.27"/>
    <n v="1.1379999999999999"/>
    <n v="1.0517000000000001"/>
    <x v="3"/>
    <n v="578"/>
    <s v="approved"/>
    <s v="02-09-2023"/>
    <s v="15-09-2023"/>
    <n v="120"/>
    <n v="43.78"/>
  </r>
  <r>
    <x v="1232"/>
    <s v="CUST0143"/>
    <x v="1"/>
    <s v="Central"/>
    <s v="Business Loan"/>
    <x v="1"/>
    <n v="39.47"/>
    <n v="11.29"/>
    <n v="0.43740000000000001"/>
    <n v="1.0257000000000001"/>
    <x v="2"/>
    <n v="878"/>
    <s v="approved"/>
    <s v="31-07-2024"/>
    <s v="03-08-2024"/>
    <n v="48"/>
    <n v="29.04"/>
  </r>
  <r>
    <x v="1233"/>
    <s v="CUST0323"/>
    <x v="7"/>
    <s v="North"/>
    <s v="Personal Loan"/>
    <x v="0"/>
    <n v="82.25"/>
    <n v="16.809999999999999"/>
    <n v="0.50990000000000002"/>
    <n v="4.0590999999999999"/>
    <x v="3"/>
    <n v="746"/>
    <s v="Rejected "/>
    <s v="27-04-2024"/>
    <m/>
    <n v="24"/>
    <n v="57.34"/>
  </r>
  <r>
    <x v="1234"/>
    <s v="CUST0236"/>
    <x v="8"/>
    <s v="Central"/>
    <s v="Education Loan"/>
    <x v="0"/>
    <n v="98.97"/>
    <n v="15"/>
    <n v="1.3124"/>
    <n v="2.7544"/>
    <x v="4"/>
    <n v="672"/>
    <s v="Rejected"/>
    <s v="16-08-2022"/>
    <m/>
    <n v="48"/>
    <n v="12.66"/>
  </r>
  <r>
    <x v="1235"/>
    <s v="CUST0180"/>
    <x v="4"/>
    <s v="North"/>
    <s v="Home Loan"/>
    <x v="0"/>
    <n v="77.83"/>
    <n v="14.12"/>
    <n v="1.2430000000000001"/>
    <n v="6.9924999999999997"/>
    <x v="1"/>
    <n v="639"/>
    <s v="Rejected"/>
    <s v="09-04-2023"/>
    <m/>
    <n v="12"/>
    <n v="0"/>
  </r>
  <r>
    <x v="1236"/>
    <s v="CUST0111"/>
    <x v="0"/>
    <s v="West"/>
    <s v="Education Loan"/>
    <x v="2"/>
    <n v="80.209999999999994"/>
    <n v="10.51"/>
    <n v="1.357"/>
    <n v="1.7243999999999999"/>
    <x v="1"/>
    <n v="589"/>
    <s v="approved"/>
    <s v="28-06-2023"/>
    <s v="30-06-2023"/>
    <n v="60"/>
    <n v="0"/>
  </r>
  <r>
    <x v="1237"/>
    <s v="CUST0443"/>
    <x v="2"/>
    <s v="West"/>
    <s v="Gold Loan"/>
    <x v="1"/>
    <n v="4.7300000000000004"/>
    <n v="17.5"/>
    <n v="3.0099999999999998E-2"/>
    <n v="8.3699999999999997E-2"/>
    <x v="1"/>
    <n v="874"/>
    <s v="Under Review"/>
    <s v="20-06-2022"/>
    <m/>
    <n v="120"/>
    <n v="0"/>
  </r>
  <r>
    <x v="1238"/>
    <s v="CUST0160"/>
    <x v="1"/>
    <s v="North"/>
    <s v="Personal Loan"/>
    <x v="2"/>
    <n v="56.62"/>
    <n v="16.89"/>
    <n v="1.0693999999999999"/>
    <n v="0.98009999999999997"/>
    <x v="2"/>
    <n v="752"/>
    <s v="approved"/>
    <s v="29-05-2022"/>
    <s v="13-06-2022"/>
    <n v="120"/>
    <n v="35.54"/>
  </r>
  <r>
    <x v="1239"/>
    <s v="CUST0063"/>
    <x v="6"/>
    <s v="East"/>
    <s v="Gold Loan"/>
    <x v="2"/>
    <n v="93.52"/>
    <n v="10.37"/>
    <n v="0.68630000000000002"/>
    <n v="8.2379999999999995"/>
    <x v="3"/>
    <n v="806"/>
    <s v="Under Review"/>
    <s v="09-02-2023"/>
    <m/>
    <n v="12"/>
    <n v="15.29"/>
  </r>
  <r>
    <x v="1240"/>
    <s v="CUST0344"/>
    <x v="8"/>
    <s v="West"/>
    <s v="Gold Loan"/>
    <x v="1"/>
    <n v="21.34"/>
    <n v="8.15"/>
    <n v="0.2104"/>
    <n v="0.20580000000000001"/>
    <x v="1"/>
    <n v="719"/>
    <s v="Rejected "/>
    <s v="26-06-2022"/>
    <m/>
    <n v="180"/>
    <n v="0"/>
  </r>
  <r>
    <x v="1241"/>
    <s v="CUST0449"/>
    <x v="1"/>
    <s v="North"/>
    <s v="Gold Loan"/>
    <x v="2"/>
    <n v="31.63"/>
    <n v="7.68"/>
    <n v="0.22239999999999999"/>
    <n v="0.29649999999999999"/>
    <x v="1"/>
    <n v="846"/>
    <s v="Rejected"/>
    <s v="02-12-2024"/>
    <m/>
    <n v="180"/>
    <n v="0"/>
  </r>
  <r>
    <x v="1242"/>
    <s v="CUST0149"/>
    <x v="8"/>
    <s v="North"/>
    <s v="Personal Loan"/>
    <x v="2"/>
    <n v="46.48"/>
    <n v="10.99"/>
    <n v="0.8659"/>
    <n v="2.1661000000000001"/>
    <x v="2"/>
    <n v="855"/>
    <s v="Rejected"/>
    <s v="12-06-2024"/>
    <m/>
    <n v="24"/>
    <n v="23.47"/>
  </r>
  <r>
    <x v="1243"/>
    <s v="CUST0151"/>
    <x v="2"/>
    <s v="South"/>
    <s v="Gold Loan"/>
    <x v="1"/>
    <n v="24.65"/>
    <n v="8.3800000000000008"/>
    <n v="0.4627"/>
    <n v="0.24099999999999999"/>
    <x v="4"/>
    <n v="898"/>
    <s v="approved"/>
    <s v="16-08-2022"/>
    <s v="27-08-2022"/>
    <n v="180"/>
    <n v="23.12"/>
  </r>
  <r>
    <x v="1244"/>
    <s v="CUST0147"/>
    <x v="1"/>
    <s v="South"/>
    <s v="Business Loan"/>
    <x v="1"/>
    <n v="12.78"/>
    <n v="8.0299999999999994"/>
    <n v="0.2"/>
    <n v="0.57820000000000005"/>
    <x v="4"/>
    <n v="622"/>
    <s v="Rejected"/>
    <s v="10-11-2023"/>
    <m/>
    <n v="24"/>
    <n v="1.84"/>
  </r>
  <r>
    <x v="1245"/>
    <s v="CUST0339"/>
    <x v="1"/>
    <s v="West"/>
    <s v="Home Loan"/>
    <x v="0"/>
    <n v="55.24"/>
    <n v="11.21"/>
    <n v="1.1033999999999999"/>
    <n v="1.8140000000000001"/>
    <x v="0"/>
    <n v="709"/>
    <s v="approved"/>
    <s v="05-01-2022"/>
    <s v="08-01-2022"/>
    <n v="36"/>
    <n v="35.25"/>
  </r>
  <r>
    <x v="1246"/>
    <s v="CUST0034"/>
    <x v="0"/>
    <s v="Central"/>
    <s v="Gold Loan"/>
    <x v="2"/>
    <n v="70.77"/>
    <n v="13.28"/>
    <n v="1.3197000000000001"/>
    <n v="1.0684"/>
    <x v="0"/>
    <n v="636"/>
    <s v="approved"/>
    <s v="02-08-2023"/>
    <s v="11-08-2023"/>
    <n v="120"/>
    <n v="41.38"/>
  </r>
  <r>
    <x v="1247"/>
    <s v="CUST0030"/>
    <x v="9"/>
    <s v="East"/>
    <s v="Home Loan"/>
    <x v="2"/>
    <n v="99.05"/>
    <n v="11.25"/>
    <n v="1.1658999999999999"/>
    <n v="1.3785000000000001"/>
    <x v="3"/>
    <n v="811"/>
    <s v="Under Review"/>
    <s v="16-01-2024"/>
    <m/>
    <n v="120"/>
    <n v="75.430000000000007"/>
  </r>
  <r>
    <x v="1248"/>
    <s v="CUST0095"/>
    <x v="0"/>
    <s v="North"/>
    <s v="Education Loan"/>
    <x v="1"/>
    <n v="39.58"/>
    <n v="14.69"/>
    <n v="0.43840000000000001"/>
    <n v="3.5666000000000002"/>
    <x v="4"/>
    <n v="859"/>
    <s v="approved"/>
    <s v="17-01-2022"/>
    <s v="25-01-2022"/>
    <n v="12"/>
    <n v="4.72"/>
  </r>
  <r>
    <x v="1249"/>
    <s v="CUST0335"/>
    <x v="7"/>
    <s v="North"/>
    <s v="Personal Loan"/>
    <x v="1"/>
    <n v="98.7"/>
    <n v="14.63"/>
    <n v="1.9162999999999999"/>
    <n v="3.4036"/>
    <x v="5"/>
    <n v="745"/>
    <s v="approved"/>
    <s v="14-11-2024"/>
    <s v="22-11-2024"/>
    <n v="36"/>
    <n v="75.14"/>
  </r>
  <r>
    <x v="1250"/>
    <s v="CUST0496"/>
    <x v="2"/>
    <s v="West"/>
    <s v="Gold Loan"/>
    <x v="2"/>
    <n v="6.84"/>
    <n v="18.190000000000001"/>
    <n v="0.11210000000000001"/>
    <n v="0.1111"/>
    <x v="3"/>
    <n v="602"/>
    <s v="approved"/>
    <s v="16-10-2022"/>
    <s v="17-10-2022"/>
    <n v="180"/>
    <n v="3.43"/>
  </r>
  <r>
    <x v="1251"/>
    <s v="CUST0057"/>
    <x v="8"/>
    <s v="East"/>
    <s v="Business Loan"/>
    <x v="1"/>
    <n v="14.86"/>
    <n v="9.1300000000000008"/>
    <n v="0.1133"/>
    <n v="0.47339999999999999"/>
    <x v="4"/>
    <n v="644"/>
    <s v="approved"/>
    <s v="23-07-2023"/>
    <s v="31-07-2023"/>
    <n v="36"/>
    <n v="5.61"/>
  </r>
  <r>
    <x v="1252"/>
    <s v="CUST0311"/>
    <x v="4"/>
    <s v="Central"/>
    <s v="Auto Loan"/>
    <x v="1"/>
    <n v="1.1299999999999999"/>
    <n v="15.49"/>
    <n v="1.4999999999999999E-2"/>
    <n v="1.6199999999999999E-2"/>
    <x v="2"/>
    <n v="765"/>
    <s v="approved"/>
    <s v="13-04-2023"/>
    <s v="19-04-2023"/>
    <n v="180"/>
    <n v="0.97"/>
  </r>
  <r>
    <x v="1253"/>
    <s v="CUST0127"/>
    <x v="3"/>
    <s v="North"/>
    <s v="Auto Loan"/>
    <x v="1"/>
    <n v="32.549999999999997"/>
    <n v="12.37"/>
    <n v="0.23380000000000001"/>
    <n v="0.36680000000000001"/>
    <x v="2"/>
    <n v="560"/>
    <s v="Rejected"/>
    <s v="16-01-2022"/>
    <m/>
    <n v="240"/>
    <n v="25.16"/>
  </r>
  <r>
    <x v="1254"/>
    <s v="CUST0359"/>
    <x v="3"/>
    <s v="West"/>
    <s v="Gold Loan"/>
    <x v="1"/>
    <n v="60.28"/>
    <n v="10.14"/>
    <n v="0.4168"/>
    <n v="0.58730000000000004"/>
    <x v="1"/>
    <n v="640"/>
    <s v="approved"/>
    <s v="18-02-2022"/>
    <s v="05-03-2022"/>
    <n v="240"/>
    <n v="0"/>
  </r>
  <r>
    <x v="1255"/>
    <s v="CUST0466"/>
    <x v="3"/>
    <s v="South"/>
    <s v="Auto Loan"/>
    <x v="1"/>
    <n v="61.71"/>
    <n v="8.89"/>
    <n v="1.014"/>
    <n v="2.8161"/>
    <x v="4"/>
    <n v="709"/>
    <s v="Under Review"/>
    <s v="19-08-2024"/>
    <m/>
    <n v="24"/>
    <n v="35.32"/>
  </r>
  <r>
    <x v="1256"/>
    <s v="CUST0453"/>
    <x v="1"/>
    <s v="Central"/>
    <s v="Home Loan"/>
    <x v="1"/>
    <n v="9.42"/>
    <n v="13.61"/>
    <n v="0.1333"/>
    <n v="0.84409999999999996"/>
    <x v="0"/>
    <n v="663"/>
    <s v="Under Review"/>
    <s v="16-10-2024"/>
    <m/>
    <n v="12"/>
    <n v="8.8000000000000007"/>
  </r>
  <r>
    <x v="1257"/>
    <s v="CUST0013"/>
    <x v="6"/>
    <s v="West"/>
    <s v="Gold Loan"/>
    <x v="2"/>
    <m/>
    <n v="8.57"/>
    <n v="1.3460000000000001"/>
    <n v="0.76680000000000004"/>
    <x v="4"/>
    <n v="792"/>
    <s v="Rejected"/>
    <s v="04-04-2024"/>
    <m/>
    <n v="180"/>
    <n v="47.05"/>
  </r>
  <r>
    <x v="1258"/>
    <s v="CUST0283"/>
    <x v="3"/>
    <s v="East"/>
    <s v="Education Loan"/>
    <x v="0"/>
    <n v="59.64"/>
    <n v="15.95"/>
    <n v="0.78549999999999998"/>
    <n v="1.4487000000000001"/>
    <x v="3"/>
    <n v="740"/>
    <s v="approved"/>
    <s v="02-01-2022"/>
    <s v="16-01-2022"/>
    <n v="60"/>
    <n v="27.21"/>
  </r>
  <r>
    <x v="1259"/>
    <s v="CUST0026"/>
    <x v="7"/>
    <s v="East"/>
    <s v="Personal Loan"/>
    <x v="2"/>
    <n v="61.17"/>
    <n v="7.66"/>
    <n v="0.36699999999999999"/>
    <n v="5.3114999999999997"/>
    <x v="0"/>
    <n v="629"/>
    <s v="Under Review"/>
    <s v="10-05-2024"/>
    <m/>
    <n v="12"/>
    <n v="30.02"/>
  </r>
  <r>
    <x v="1260"/>
    <s v="CUST0191"/>
    <x v="0"/>
    <s v="North"/>
    <s v="Home Loan"/>
    <x v="0"/>
    <n v="32.520000000000003"/>
    <n v="8.5299999999999994"/>
    <n v="0.2712"/>
    <n v="0.2828"/>
    <x v="1"/>
    <n v="690"/>
    <s v="Under Review"/>
    <s v="30-04-2022"/>
    <m/>
    <n v="240"/>
    <n v="0"/>
  </r>
  <r>
    <x v="1261"/>
    <s v="CUST0011"/>
    <x v="5"/>
    <s v="East"/>
    <s v="Personal Loan"/>
    <x v="0"/>
    <n v="72.569999999999993"/>
    <n v="9.27"/>
    <n v="1.03"/>
    <n v="0.92989999999999995"/>
    <x v="4"/>
    <n v="611"/>
    <s v="Under Review"/>
    <s v="10-09-2023"/>
    <m/>
    <n v="120"/>
    <n v="35.619999999999997"/>
  </r>
  <r>
    <x v="1262"/>
    <s v="CUST0093"/>
    <x v="3"/>
    <s v="North"/>
    <s v="Gold Loan"/>
    <x v="0"/>
    <n v="67.86"/>
    <n v="9.0500000000000007"/>
    <n v="0.59430000000000005"/>
    <n v="1.6902999999999999"/>
    <x v="4"/>
    <n v="887"/>
    <s v="approved"/>
    <s v="10-01-2022"/>
    <s v="23-01-2022"/>
    <n v="48"/>
    <n v="8.6300000000000008"/>
  </r>
  <r>
    <x v="1263"/>
    <s v="CUST0158"/>
    <x v="8"/>
    <s v="East"/>
    <s v="Auto Loan"/>
    <x v="1"/>
    <n v="94.29"/>
    <n v="8.69"/>
    <n v="1.2275"/>
    <n v="1.5022"/>
    <x v="0"/>
    <n v="879"/>
    <s v="Under Review"/>
    <s v="28-02-2022"/>
    <m/>
    <n v="84"/>
    <n v="40.22"/>
  </r>
  <r>
    <x v="1264"/>
    <s v="CUST0194"/>
    <x v="9"/>
    <s v="South"/>
    <s v="Auto Loan"/>
    <x v="1"/>
    <n v="37.520000000000003"/>
    <n v="18.46"/>
    <n v="0.30740000000000001"/>
    <n v="1.3651"/>
    <x v="2"/>
    <n v="719"/>
    <s v="Under Review"/>
    <s v="20-08-2023"/>
    <m/>
    <n v="36"/>
    <n v="15.2"/>
  </r>
  <r>
    <x v="1265"/>
    <s v="CUST0165"/>
    <x v="5"/>
    <s v="South"/>
    <s v="Gold Loan"/>
    <x v="0"/>
    <n v="23.41"/>
    <n v="17.53"/>
    <n v="0.1661"/>
    <n v="0.4148"/>
    <x v="0"/>
    <n v="604"/>
    <s v="Rejected"/>
    <s v="05-07-2022"/>
    <m/>
    <n v="120"/>
    <n v="11.15"/>
  </r>
  <r>
    <x v="1266"/>
    <s v="CUST0081"/>
    <x v="4"/>
    <s v="South"/>
    <s v="Personal Loan"/>
    <x v="1"/>
    <n v="30.9"/>
    <n v="13.46"/>
    <n v="0.51100000000000001"/>
    <n v="1.4757"/>
    <x v="4"/>
    <n v="667"/>
    <s v="Rejected "/>
    <s v="09-05-2023"/>
    <m/>
    <n v="24"/>
    <n v="18.600000000000001"/>
  </r>
  <r>
    <x v="1267"/>
    <s v="CUST0108"/>
    <x v="0"/>
    <s v="North"/>
    <s v="Education Loan"/>
    <x v="1"/>
    <n v="98.63"/>
    <n v="15.77"/>
    <n v="1.93"/>
    <n v="4.8183999999999996"/>
    <x v="3"/>
    <n v="728"/>
    <s v="approved"/>
    <s v="18-11-2022"/>
    <s v="27-11-2022"/>
    <n v="24"/>
    <n v="13.65"/>
  </r>
  <r>
    <x v="1268"/>
    <s v="CUST0184"/>
    <x v="9"/>
    <s v="South"/>
    <s v="Personal Loan"/>
    <x v="1"/>
    <n v="42.38"/>
    <n v="8.0399999999999991"/>
    <n v="0.57840000000000003"/>
    <n v="1.0354000000000001"/>
    <x v="3"/>
    <n v="557"/>
    <s v="Under Review"/>
    <s v="08-04-2023"/>
    <m/>
    <n v="48"/>
    <n v="21.87"/>
  </r>
  <r>
    <x v="1269"/>
    <s v="CUST0002"/>
    <x v="9"/>
    <s v="North"/>
    <s v="Personal Loan"/>
    <x v="2"/>
    <n v="58.59"/>
    <n v="8.59"/>
    <n v="0.42149999999999999"/>
    <n v="0.93049999999999999"/>
    <x v="0"/>
    <n v="657"/>
    <s v="Rejected "/>
    <s v="30-07-2023"/>
    <m/>
    <n v="84"/>
    <n v="40.72"/>
  </r>
  <r>
    <x v="1270"/>
    <s v="CUST0182"/>
    <x v="4"/>
    <s v="East"/>
    <s v="Home Loan"/>
    <x v="2"/>
    <n v="45.5"/>
    <n v="16.43"/>
    <n v="0.32479999999999998"/>
    <n v="4.1375000000000002"/>
    <x v="4"/>
    <n v="835"/>
    <s v="Under Review"/>
    <s v="21-03-2023"/>
    <m/>
    <n v="12"/>
    <n v="9.84"/>
  </r>
  <r>
    <x v="1271"/>
    <s v="CUST0334"/>
    <x v="0"/>
    <s v="West"/>
    <s v="Gold Loan"/>
    <x v="1"/>
    <n v="29.2"/>
    <n v="12.35"/>
    <n v="0.27210000000000001"/>
    <n v="0.77400000000000002"/>
    <x v="0"/>
    <n v="866"/>
    <s v="approved"/>
    <s v="31-08-2022"/>
    <s v="10-09-2022"/>
    <n v="48"/>
    <n v="10.26"/>
  </r>
  <r>
    <x v="1272"/>
    <s v="CUST0315"/>
    <x v="8"/>
    <s v="North"/>
    <s v="Business Loan"/>
    <x v="0"/>
    <n v="97.43"/>
    <n v="12.13"/>
    <n v="1.1127"/>
    <n v="8.6624999999999996"/>
    <x v="4"/>
    <n v="588"/>
    <s v="Rejected"/>
    <s v="22-08-2024"/>
    <m/>
    <n v="12"/>
    <n v="63.42"/>
  </r>
  <r>
    <x v="1273"/>
    <s v="CUST0014"/>
    <x v="4"/>
    <s v="South"/>
    <s v="Gold Loan"/>
    <x v="1"/>
    <n v="82.32"/>
    <n v="12.74"/>
    <n v="0.47939999999999999"/>
    <n v="3.9036"/>
    <x v="2"/>
    <n v="880"/>
    <s v="approved"/>
    <s v="16-11-2022"/>
    <s v="19-11-2022"/>
    <n v="24"/>
    <n v="25.44"/>
  </r>
  <r>
    <x v="1274"/>
    <s v="CUST0321"/>
    <x v="5"/>
    <s v="West"/>
    <s v="Home Loan"/>
    <x v="0"/>
    <n v="63.29"/>
    <n v="12.2"/>
    <n v="0.63480000000000003"/>
    <n v="2.1082000000000001"/>
    <x v="3"/>
    <n v="894"/>
    <s v="Rejected"/>
    <s v="22-09-2024"/>
    <m/>
    <n v="36"/>
    <n v="12.95"/>
  </r>
  <r>
    <x v="1275"/>
    <s v="CUST0445"/>
    <x v="1"/>
    <s v="West"/>
    <s v="Business Loan"/>
    <x v="2"/>
    <n v="72.33"/>
    <n v="11.54"/>
    <n v="0.60109999999999997"/>
    <n v="0.8468"/>
    <x v="1"/>
    <n v="610"/>
    <s v="approved"/>
    <s v="09-08-2023"/>
    <s v="23-08-2023"/>
    <n v="180"/>
    <n v="0"/>
  </r>
  <r>
    <x v="1276"/>
    <s v="CUST0012"/>
    <x v="9"/>
    <s v="North"/>
    <s v="Business Loan"/>
    <x v="1"/>
    <n v="45.9"/>
    <n v="17.489999999999998"/>
    <n v="0.62180000000000002"/>
    <n v="0.69040000000000001"/>
    <x v="2"/>
    <n v="566"/>
    <s v="Rejected "/>
    <s v="01-11-2022"/>
    <m/>
    <n v="240"/>
    <n v="38.68"/>
  </r>
  <r>
    <x v="1277"/>
    <s v="CUST0074"/>
    <x v="7"/>
    <s v="West"/>
    <s v="Auto Loan"/>
    <x v="2"/>
    <n v="66.209999999999994"/>
    <n v="11.68"/>
    <n v="0.9395"/>
    <n v="2.1890000000000001"/>
    <x v="0"/>
    <n v="759"/>
    <s v="approved"/>
    <s v="13-06-2023"/>
    <s v="15-06-2023"/>
    <n v="36"/>
    <n v="34.25"/>
  </r>
  <r>
    <x v="1278"/>
    <s v="CUST0255"/>
    <x v="2"/>
    <s v="East"/>
    <s v="Gold Loan"/>
    <x v="1"/>
    <n v="88.36"/>
    <n v="9.81"/>
    <n v="1.1359999999999999"/>
    <n v="7.7603999999999997"/>
    <x v="1"/>
    <n v="663"/>
    <s v="approved"/>
    <s v="17-07-2023"/>
    <s v="28-07-2023"/>
    <n v="12"/>
    <n v="0"/>
  </r>
  <r>
    <x v="1279"/>
    <s v="CUST0412"/>
    <x v="3"/>
    <s v="South"/>
    <s v="Business Loan"/>
    <x v="0"/>
    <n v="39.9"/>
    <n v="12.4"/>
    <n v="0.67410000000000003"/>
    <n v="1.0586"/>
    <x v="4"/>
    <n v="876"/>
    <s v="approved"/>
    <s v="23-10-2022"/>
    <s v="31-10-2022"/>
    <n v="48"/>
    <n v="10.199999999999999"/>
  </r>
  <r>
    <x v="1280"/>
    <s v="CUST0113"/>
    <x v="6"/>
    <s v="West"/>
    <s v="Auto Loan"/>
    <x v="2"/>
    <n v="39.83"/>
    <n v="11.74"/>
    <n v="0.47949999999999998"/>
    <n v="0.5655"/>
    <x v="4"/>
    <n v="820"/>
    <s v="approved"/>
    <s v="13-11-2024"/>
    <s v="18-11-2024"/>
    <n v="120"/>
    <n v="23.91"/>
  </r>
  <r>
    <x v="1281"/>
    <s v="CUST0411"/>
    <x v="4"/>
    <s v="East"/>
    <s v="Business Loan"/>
    <x v="0"/>
    <n v="83.22"/>
    <n v="11.97"/>
    <n v="0.58850000000000002"/>
    <n v="7.3928000000000003"/>
    <x v="0"/>
    <n v="668"/>
    <s v="approved"/>
    <s v="23-09-2022"/>
    <s v="03-10-2022"/>
    <n v="12"/>
    <n v="37.950000000000003"/>
  </r>
  <r>
    <x v="1282"/>
    <s v="CUST0440"/>
    <x v="8"/>
    <s v="South"/>
    <s v="Business Loan"/>
    <x v="1"/>
    <n v="86.77"/>
    <n v="15.76"/>
    <n v="1.5738000000000001"/>
    <n v="1.2599"/>
    <x v="3"/>
    <n v="814"/>
    <s v="approved"/>
    <s v="19-04-2023"/>
    <s v="01-05-2023"/>
    <n v="180"/>
    <n v="32.25"/>
  </r>
  <r>
    <x v="1283"/>
    <s v="CUST0399"/>
    <x v="6"/>
    <s v="East"/>
    <s v="Business Loan"/>
    <x v="0"/>
    <n v="86.78"/>
    <n v="13.83"/>
    <n v="0.82589999999999997"/>
    <n v="1.6181000000000001"/>
    <x v="1"/>
    <n v="631"/>
    <s v="Rejected"/>
    <s v="29-10-2022"/>
    <m/>
    <n v="84"/>
    <n v="0"/>
  </r>
  <r>
    <x v="1284"/>
    <s v="CUST0253"/>
    <x v="0"/>
    <s v="Central"/>
    <s v="Business Loan"/>
    <x v="2"/>
    <n v="67.14"/>
    <n v="10.66"/>
    <n v="0.68300000000000005"/>
    <n v="0.74880000000000002"/>
    <x v="2"/>
    <n v="858"/>
    <s v="approved"/>
    <s v="08-10-2022"/>
    <s v="14-10-2022"/>
    <n v="180"/>
    <n v="13.35"/>
  </r>
  <r>
    <x v="1285"/>
    <s v="CUST0027"/>
    <x v="0"/>
    <s v="North"/>
    <s v="Personal Loan"/>
    <x v="1"/>
    <n v="65.319999999999993"/>
    <n v="8.5299999999999994"/>
    <n v="0.7702"/>
    <n v="2.0629"/>
    <x v="3"/>
    <n v="686"/>
    <s v="Rejected"/>
    <s v="29-06-2024"/>
    <m/>
    <n v="36"/>
    <n v="42.35"/>
  </r>
  <r>
    <x v="1286"/>
    <s v="CUST0475"/>
    <x v="4"/>
    <s v="East"/>
    <s v="Auto Loan"/>
    <x v="1"/>
    <n v="72.06"/>
    <n v="11.9"/>
    <n v="1.1492"/>
    <n v="6.3990999999999998"/>
    <x v="0"/>
    <n v="577"/>
    <s v="Rejected"/>
    <s v="13-04-2024"/>
    <m/>
    <n v="12"/>
    <n v="45.8"/>
  </r>
  <r>
    <x v="1287"/>
    <s v="CUST0402"/>
    <x v="5"/>
    <s v="West"/>
    <s v="Personal Loan"/>
    <x v="1"/>
    <n v="12.17"/>
    <n v="17.22"/>
    <n v="0.21149999999999999"/>
    <n v="1.1112"/>
    <x v="1"/>
    <n v="870"/>
    <s v="Rejected "/>
    <s v="26-11-2024"/>
    <m/>
    <n v="12"/>
    <n v="0"/>
  </r>
  <r>
    <x v="1288"/>
    <s v="CUST0065"/>
    <x v="2"/>
    <s v="East"/>
    <s v="Gold Loan"/>
    <x v="1"/>
    <n v="21.25"/>
    <n v="12.15"/>
    <n v="0.25009999999999999"/>
    <n v="0.30669999999999997"/>
    <x v="1"/>
    <n v="849"/>
    <s v="approved"/>
    <s v="07-12-2022"/>
    <s v="19-12-2022"/>
    <n v="120"/>
    <n v="0"/>
  </r>
  <r>
    <x v="1289"/>
    <s v="CUST0371"/>
    <x v="8"/>
    <s v="South"/>
    <s v="Education Loan"/>
    <x v="1"/>
    <n v="85.33"/>
    <n v="10.29"/>
    <n v="1.6008"/>
    <n v="1.1414"/>
    <x v="2"/>
    <n v="758"/>
    <s v="Rejected"/>
    <s v="19-02-2022"/>
    <m/>
    <n v="120"/>
    <n v="49.32"/>
  </r>
  <r>
    <x v="1290"/>
    <s v="CUST0291"/>
    <x v="9"/>
    <s v="North"/>
    <s v="Personal Loan"/>
    <x v="1"/>
    <n v="26.89"/>
    <n v="17.04"/>
    <n v="0.50070000000000003"/>
    <n v="0.77649999999999997"/>
    <x v="4"/>
    <n v="741"/>
    <s v="approved"/>
    <s v="02-01-2022"/>
    <s v="04-01-2022"/>
    <n v="48"/>
    <n v="5.16"/>
  </r>
  <r>
    <x v="1291"/>
    <s v="CUST0244"/>
    <x v="3"/>
    <s v="Central"/>
    <s v="Business Loan"/>
    <x v="2"/>
    <n v="89.56"/>
    <n v="13.45"/>
    <n v="0.51329999999999998"/>
    <n v="1.0781000000000001"/>
    <x v="2"/>
    <n v="556"/>
    <s v="approved"/>
    <s v="15-03-2022"/>
    <s v="20-03-2022"/>
    <n v="240"/>
    <n v="28.39"/>
  </r>
  <r>
    <x v="1292"/>
    <s v="CUST0140"/>
    <x v="6"/>
    <s v="North"/>
    <s v="Auto Loan"/>
    <x v="0"/>
    <n v="39.11"/>
    <n v="8.33"/>
    <n v="0.32079999999999997"/>
    <n v="0.61599999999999999"/>
    <x v="3"/>
    <n v="844"/>
    <s v="approved"/>
    <s v="31-07-2022"/>
    <s v="05-08-2022"/>
    <n v="84"/>
    <n v="21.03"/>
  </r>
  <r>
    <x v="1293"/>
    <s v="CUST0164"/>
    <x v="3"/>
    <s v="Central"/>
    <s v="Home Loan"/>
    <x v="1"/>
    <n v="5.16"/>
    <n v="8.6300000000000008"/>
    <n v="5.7000000000000002E-2"/>
    <n v="8.2100000000000006E-2"/>
    <x v="0"/>
    <n v="639"/>
    <s v="Under Review"/>
    <s v="05-07-2024"/>
    <m/>
    <n v="84"/>
    <n v="1"/>
  </r>
  <r>
    <x v="1294"/>
    <s v="CUST0135"/>
    <x v="9"/>
    <s v="North"/>
    <s v="Gold Loan"/>
    <x v="1"/>
    <n v="16.32"/>
    <n v="17.53"/>
    <n v="0.1067"/>
    <n v="0.246"/>
    <x v="2"/>
    <n v="897"/>
    <s v="Rejected "/>
    <s v="23-02-2023"/>
    <m/>
    <n v="240"/>
    <n v="8.34"/>
  </r>
  <r>
    <x v="1295"/>
    <s v="CUST0188"/>
    <x v="5"/>
    <s v="West"/>
    <s v="Education Loan"/>
    <x v="2"/>
    <n v="97.8"/>
    <n v="13.76"/>
    <n v="1.1785000000000001"/>
    <n v="1.5044"/>
    <x v="0"/>
    <n v="800"/>
    <s v="Under Review"/>
    <s v="03-12-2024"/>
    <m/>
    <n v="120"/>
    <n v="26.57"/>
  </r>
  <r>
    <x v="1296"/>
    <s v="CUST0244"/>
    <x v="9"/>
    <s v="East"/>
    <s v="Home Loan"/>
    <x v="0"/>
    <n v="97"/>
    <n v="11.62"/>
    <n v="0.8569"/>
    <n v="1.0425"/>
    <x v="1"/>
    <n v="556"/>
    <s v="approved"/>
    <s v="14-12-2023"/>
    <s v="21-12-2023"/>
    <n v="240"/>
    <n v="0"/>
  </r>
  <r>
    <x v="1297"/>
    <s v="CUST0280"/>
    <x v="3"/>
    <s v="South"/>
    <s v="Auto Loan"/>
    <x v="1"/>
    <n v="98.75"/>
    <n v="14.03"/>
    <n v="1.6211"/>
    <n v="3.3765000000000001"/>
    <x v="4"/>
    <n v="556"/>
    <s v="Rejected"/>
    <s v="05-03-2024"/>
    <m/>
    <n v="36"/>
    <n v="43.47"/>
  </r>
  <r>
    <x v="1298"/>
    <s v="CUST0398"/>
    <x v="0"/>
    <s v="East"/>
    <s v="Gold Loan"/>
    <x v="1"/>
    <n v="7.59"/>
    <n v="16.46"/>
    <n v="0.14369999999999999"/>
    <n v="0.1293"/>
    <x v="5"/>
    <n v="776"/>
    <s v="approved"/>
    <s v="03-03-2023"/>
    <s v="04-03-2023"/>
    <n v="120"/>
    <n v="6.02"/>
  </r>
  <r>
    <x v="1299"/>
    <s v="CUST0404"/>
    <x v="5"/>
    <s v="East"/>
    <s v="Personal Loan"/>
    <x v="1"/>
    <n v="90.19"/>
    <n v="12.77"/>
    <n v="0.9708"/>
    <n v="1.0419"/>
    <x v="3"/>
    <n v="700"/>
    <s v="Under Review"/>
    <s v="11-10-2023"/>
    <m/>
    <n v="240"/>
    <n v="14.36"/>
  </r>
  <r>
    <x v="1300"/>
    <s v="CUST0032"/>
    <x v="1"/>
    <s v="East"/>
    <s v="Personal Loan"/>
    <x v="2"/>
    <n v="37.69"/>
    <n v="8.67"/>
    <n v="0.32329999999999998"/>
    <n v="0.33110000000000001"/>
    <x v="0"/>
    <n v="833"/>
    <s v="Rejected"/>
    <s v="16-01-2022"/>
    <m/>
    <n v="240"/>
    <n v="20.91"/>
  </r>
  <r>
    <x v="1301"/>
    <s v="CUST0454"/>
    <x v="9"/>
    <s v="West"/>
    <s v="Personal Loan"/>
    <x v="2"/>
    <n v="86.64"/>
    <n v="17.95"/>
    <n v="1.4641999999999999"/>
    <n v="1.3922000000000001"/>
    <x v="0"/>
    <n v="694"/>
    <s v="Rejected "/>
    <s v="26-08-2022"/>
    <m/>
    <n v="180"/>
    <n v="17.57"/>
  </r>
  <r>
    <x v="1302"/>
    <s v="CUST0164"/>
    <x v="1"/>
    <s v="West"/>
    <s v="Business Loan"/>
    <x v="2"/>
    <n v="92.23"/>
    <n v="16.079999999999998"/>
    <n v="0.54620000000000002"/>
    <n v="1.3596999999999999"/>
    <x v="1"/>
    <n v="639"/>
    <s v="Rejected"/>
    <s v="30-05-2022"/>
    <m/>
    <n v="180"/>
    <n v="0"/>
  </r>
  <r>
    <x v="1303"/>
    <s v="CUST0440"/>
    <x v="7"/>
    <s v="South"/>
    <s v="Personal Loan"/>
    <x v="0"/>
    <n v="67.84"/>
    <n v="17.27"/>
    <n v="1.3205"/>
    <n v="1.397"/>
    <x v="0"/>
    <n v="814"/>
    <s v="Rejected "/>
    <s v="04-07-2024"/>
    <m/>
    <n v="84"/>
    <n v="63.61"/>
  </r>
  <r>
    <x v="1304"/>
    <s v="CUST0476"/>
    <x v="2"/>
    <s v="North"/>
    <s v="Business Loan"/>
    <x v="2"/>
    <n v="58.67"/>
    <n v="11.64"/>
    <n v="0.91800000000000004"/>
    <n v="0.8296"/>
    <x v="4"/>
    <n v="757"/>
    <s v="approved"/>
    <s v="04-04-2024"/>
    <s v="17-04-2024"/>
    <n v="120"/>
    <n v="28.57"/>
  </r>
  <r>
    <x v="1305"/>
    <s v="CUST0371"/>
    <x v="2"/>
    <s v="Central"/>
    <s v="Personal Loan"/>
    <x v="1"/>
    <n v="29.47"/>
    <n v="7.69"/>
    <n v="0.4627"/>
    <n v="0.91930000000000001"/>
    <x v="3"/>
    <n v="758"/>
    <s v="Under Review"/>
    <s v="11-10-2022"/>
    <m/>
    <n v="36"/>
    <n v="27.66"/>
  </r>
  <r>
    <x v="1306"/>
    <s v="CUST0101"/>
    <x v="0"/>
    <s v="Central"/>
    <s v="Personal Loan"/>
    <x v="2"/>
    <n v="19.05"/>
    <n v="13.87"/>
    <n v="0.3125"/>
    <n v="0.51929999999999998"/>
    <x v="2"/>
    <n v="565"/>
    <s v="Rejected "/>
    <s v="28-01-2022"/>
    <m/>
    <n v="48"/>
    <n v="9.33"/>
  </r>
  <r>
    <x v="1307"/>
    <s v="CUST0344"/>
    <x v="6"/>
    <s v="West"/>
    <s v="Home Loan"/>
    <x v="1"/>
    <n v="34.119999999999997"/>
    <n v="13.95"/>
    <n v="0.21290000000000001"/>
    <n v="0.63849999999999996"/>
    <x v="1"/>
    <n v="719"/>
    <s v="Rejected "/>
    <s v="16-07-2022"/>
    <m/>
    <n v="84"/>
    <n v="0"/>
  </r>
  <r>
    <x v="1308"/>
    <s v="CUST0425"/>
    <x v="1"/>
    <s v="West"/>
    <s v="Home Loan"/>
    <x v="1"/>
    <n v="50.89"/>
    <n v="11.34"/>
    <n v="0.69089999999999996"/>
    <n v="1.3237000000000001"/>
    <x v="4"/>
    <n v="791"/>
    <s v="approved"/>
    <s v="20-11-2023"/>
    <s v="30-11-2023"/>
    <n v="48"/>
    <n v="24.8"/>
  </r>
  <r>
    <x v="1309"/>
    <s v="CUST0113"/>
    <x v="3"/>
    <s v="East"/>
    <s v="Gold Loan"/>
    <x v="2"/>
    <n v="71.66"/>
    <n v="17.34"/>
    <n v="1.0034000000000001"/>
    <n v="3.5548000000000002"/>
    <x v="4"/>
    <n v="842"/>
    <s v="approved"/>
    <s v="24-08-2024"/>
    <s v="03-09-2024"/>
    <n v="24"/>
    <n v="12.73"/>
  </r>
  <r>
    <x v="1310"/>
    <s v="CUST0459"/>
    <x v="5"/>
    <s v="West"/>
    <s v="Business Loan"/>
    <x v="0"/>
    <n v="85.45"/>
    <n v="10.14"/>
    <n v="0.62690000000000001"/>
    <n v="2.173"/>
    <x v="1"/>
    <n v="639"/>
    <s v="approved"/>
    <s v="12-10-2022"/>
    <s v="26-10-2022"/>
    <n v="48"/>
    <n v="0"/>
  </r>
  <r>
    <x v="1311"/>
    <s v="CUST0075"/>
    <x v="5"/>
    <s v="South"/>
    <s v="Auto Loan"/>
    <x v="0"/>
    <n v="54.33"/>
    <n v="17.28"/>
    <n v="1.0064"/>
    <n v="0.84689999999999999"/>
    <x v="3"/>
    <n v="823"/>
    <s v="Under Review"/>
    <s v="06-01-2022"/>
    <m/>
    <n v="180"/>
    <n v="7.25"/>
  </r>
  <r>
    <x v="1312"/>
    <s v="CUST0346"/>
    <x v="1"/>
    <s v="North"/>
    <s v="Gold Loan"/>
    <x v="0"/>
    <n v="66.739999999999995"/>
    <n v="14.83"/>
    <n v="0.71109999999999995"/>
    <n v="6.0185000000000004"/>
    <x v="4"/>
    <n v="618"/>
    <s v="approved"/>
    <s v="19-02-2022"/>
    <s v="28-02-2022"/>
    <n v="12"/>
    <n v="50.11"/>
  </r>
  <r>
    <x v="1313"/>
    <s v="CUST0254"/>
    <x v="8"/>
    <s v="West"/>
    <s v="Business Loan"/>
    <x v="1"/>
    <n v="73.23"/>
    <n v="15.16"/>
    <n v="0.58379999999999999"/>
    <n v="2.044"/>
    <x v="4"/>
    <n v="565"/>
    <s v="approved"/>
    <s v="21-03-2023"/>
    <s v="28-03-2023"/>
    <n v="48"/>
    <n v="44.56"/>
  </r>
  <r>
    <x v="1314"/>
    <s v="CUST0416"/>
    <x v="9"/>
    <s v="North"/>
    <s v="Home Loan"/>
    <x v="1"/>
    <n v="72.52"/>
    <n v="13.29"/>
    <n v="1.01"/>
    <n v="1.956"/>
    <x v="1"/>
    <n v="833"/>
    <s v="approved"/>
    <s v="03-12-2024"/>
    <s v="05-12-2024"/>
    <n v="48"/>
    <n v="0"/>
  </r>
  <r>
    <x v="1315"/>
    <s v="CUST0159"/>
    <x v="5"/>
    <s v="North"/>
    <s v="Personal Loan"/>
    <x v="2"/>
    <n v="64.73"/>
    <n v="11.2"/>
    <n v="1.2478"/>
    <n v="3.0228999999999999"/>
    <x v="4"/>
    <n v="656"/>
    <s v="approved"/>
    <s v="04-01-2023"/>
    <s v="14-01-2023"/>
    <n v="24"/>
    <n v="44.05"/>
  </r>
  <r>
    <x v="1316"/>
    <s v="CUST0473"/>
    <x v="7"/>
    <s v="South"/>
    <s v="Business Loan"/>
    <x v="0"/>
    <n v="42.3"/>
    <n v="15.97"/>
    <n v="0.46139999999999998"/>
    <n v="0.58750000000000002"/>
    <x v="1"/>
    <n v="812"/>
    <s v="approved"/>
    <s v="15-10-2022"/>
    <s v="18-10-2022"/>
    <n v="240"/>
    <n v="0"/>
  </r>
  <r>
    <x v="1317"/>
    <s v="CUST0035"/>
    <x v="3"/>
    <s v="Central"/>
    <s v="Auto Loan"/>
    <x v="0"/>
    <n v="89.52"/>
    <n v="15.96"/>
    <n v="1.5847"/>
    <n v="1.776"/>
    <x v="3"/>
    <n v="573"/>
    <s v="approved"/>
    <s v="30-06-2022"/>
    <s v="01-07-2022"/>
    <n v="84"/>
    <n v="83.48"/>
  </r>
  <r>
    <x v="1318"/>
    <s v="CUST0346"/>
    <x v="6"/>
    <s v="North"/>
    <s v="Gold Loan"/>
    <x v="0"/>
    <n v="50.22"/>
    <n v="12.43"/>
    <n v="0.63060000000000005"/>
    <n v="1.6783999999999999"/>
    <x v="1"/>
    <n v="618"/>
    <s v="approved"/>
    <s v="13-09-2022"/>
    <s v="25-09-2022"/>
    <n v="36"/>
    <n v="0"/>
  </r>
  <r>
    <x v="1319"/>
    <s v="CUST0311"/>
    <x v="6"/>
    <s v="West"/>
    <s v="Education Loan"/>
    <x v="2"/>
    <n v="86.49"/>
    <n v="15.83"/>
    <n v="0.56720000000000004"/>
    <n v="1.26"/>
    <x v="0"/>
    <n v="765"/>
    <s v="approved"/>
    <s v="21-07-2022"/>
    <s v="30-07-2022"/>
    <n v="180"/>
    <n v="45.06"/>
  </r>
  <r>
    <x v="1320"/>
    <s v="CUST0337"/>
    <x v="5"/>
    <s v="Central"/>
    <s v="Personal Loan"/>
    <x v="0"/>
    <n v="92.76"/>
    <n v="13.29"/>
    <n v="1.3888"/>
    <n v="1.7020999999999999"/>
    <x v="1"/>
    <n v="659"/>
    <s v="approved"/>
    <s v="23-03-2024"/>
    <s v="07-04-2024"/>
    <n v="84"/>
    <n v="0"/>
  </r>
  <r>
    <x v="1321"/>
    <s v="CUST0236"/>
    <x v="2"/>
    <s v="South"/>
    <s v="Gold Loan"/>
    <x v="1"/>
    <n v="19.22"/>
    <n v="12.38"/>
    <n v="0.33560000000000001"/>
    <n v="0.2167"/>
    <x v="1"/>
    <n v="672"/>
    <s v="approved"/>
    <s v="03-02-2023"/>
    <s v="11-02-2023"/>
    <n v="240"/>
    <n v="0"/>
  </r>
  <r>
    <x v="1322"/>
    <s v="CUST0203"/>
    <x v="3"/>
    <s v="South"/>
    <s v="Personal Loan"/>
    <x v="2"/>
    <n v="91.76"/>
    <n v="17.309999999999999"/>
    <n v="1.1990000000000001"/>
    <n v="8.3825000000000003"/>
    <x v="0"/>
    <n v="604"/>
    <s v="Under Review"/>
    <s v="11-05-2023"/>
    <m/>
    <n v="12"/>
    <n v="72.23"/>
  </r>
  <r>
    <x v="1323"/>
    <s v="CUST0166"/>
    <x v="3"/>
    <s v="Central"/>
    <s v="Education Loan"/>
    <x v="0"/>
    <n v="47.02"/>
    <n v="18.22"/>
    <n v="0.82469999999999999"/>
    <n v="0.85389999999999999"/>
    <x v="4"/>
    <n v="633"/>
    <s v="approved"/>
    <s v="20-01-2023"/>
    <s v="04-02-2023"/>
    <n v="120"/>
    <n v="26.97"/>
  </r>
  <r>
    <x v="1324"/>
    <s v="CUST0163"/>
    <x v="9"/>
    <s v="North"/>
    <s v="Business Loan"/>
    <x v="0"/>
    <n v="13.36"/>
    <n v="17.309999999999999"/>
    <n v="0.2233"/>
    <n v="0.27539999999999998"/>
    <x v="0"/>
    <n v="883"/>
    <s v="approved"/>
    <s v="21-01-2023"/>
    <s v="31-01-2023"/>
    <n v="84"/>
    <n v="2.13"/>
  </r>
  <r>
    <x v="1325"/>
    <s v="CUST0486"/>
    <x v="3"/>
    <s v="West"/>
    <s v="Auto Loan"/>
    <x v="1"/>
    <n v="53.9"/>
    <n v="14.63"/>
    <n v="0.94989999999999997"/>
    <n v="1.2718"/>
    <x v="2"/>
    <n v="628"/>
    <s v="approved"/>
    <s v="22-03-2022"/>
    <s v="23-03-2022"/>
    <n v="60"/>
    <n v="45.39"/>
  </r>
  <r>
    <x v="1326"/>
    <s v="CUST0368"/>
    <x v="4"/>
    <s v="South"/>
    <s v="Auto Loan"/>
    <x v="0"/>
    <n v="59.84"/>
    <n v="13.25"/>
    <n v="0.7006"/>
    <n v="0.76700000000000002"/>
    <x v="4"/>
    <n v="886"/>
    <s v="Rejected "/>
    <s v="06-08-2024"/>
    <m/>
    <n v="180"/>
    <n v="56.46"/>
  </r>
  <r>
    <x v="1327"/>
    <s v="CUST0397"/>
    <x v="1"/>
    <s v="Central"/>
    <s v="Personal Loan"/>
    <x v="1"/>
    <n v="13.23"/>
    <n v="9.15"/>
    <n v="0.19189999999999999"/>
    <n v="0.60529999999999995"/>
    <x v="2"/>
    <n v="686"/>
    <s v="approved"/>
    <s v="15-03-2022"/>
    <s v="23-03-2022"/>
    <n v="24"/>
    <n v="4.42"/>
  </r>
  <r>
    <x v="1328"/>
    <s v="CUST0206"/>
    <x v="4"/>
    <s v="East"/>
    <s v="Personal Loan"/>
    <x v="1"/>
    <m/>
    <n v="11.99"/>
    <n v="0.1391"/>
    <n v="0.80210000000000004"/>
    <x v="2"/>
    <n v="831"/>
    <s v="approved"/>
    <s v="27-02-2024"/>
    <s v="01-03-2024"/>
    <n v="24"/>
    <n v="14.54"/>
  </r>
  <r>
    <x v="1329"/>
    <s v="CUST0328"/>
    <x v="6"/>
    <s v="North"/>
    <s v="Personal Loan"/>
    <x v="0"/>
    <n v="78.760000000000005"/>
    <n v="14.66"/>
    <n v="0.89410000000000001"/>
    <n v="1.8596999999999999"/>
    <x v="2"/>
    <n v="837"/>
    <s v="approved"/>
    <s v="15-01-2024"/>
    <s v="19-01-2024"/>
    <n v="60"/>
    <n v="39.31"/>
  </r>
  <r>
    <x v="1330"/>
    <s v="CUST0013"/>
    <x v="3"/>
    <s v="West"/>
    <s v="Business Loan"/>
    <x v="1"/>
    <n v="80.87"/>
    <n v="10.86"/>
    <n v="1.5519000000000001"/>
    <n v="1.3787"/>
    <x v="0"/>
    <n v="792"/>
    <s v="Rejected "/>
    <s v="12-10-2024"/>
    <m/>
    <n v="84"/>
    <n v="25.66"/>
  </r>
  <r>
    <x v="1331"/>
    <s v="CUST0253"/>
    <x v="6"/>
    <s v="East"/>
    <s v="Business Loan"/>
    <x v="0"/>
    <n v="26.06"/>
    <n v="10.3"/>
    <n v="0.41349999999999998"/>
    <n v="0.55759999999999998"/>
    <x v="0"/>
    <n v="858"/>
    <s v="Rejected "/>
    <s v="28-05-2024"/>
    <m/>
    <n v="60"/>
    <n v="22.46"/>
  </r>
  <r>
    <x v="1332"/>
    <s v="CUST0215"/>
    <x v="3"/>
    <s v="Central"/>
    <s v="Personal Loan"/>
    <x v="2"/>
    <n v="75.010000000000005"/>
    <n v="9.68"/>
    <n v="0.70889999999999997"/>
    <n v="1.8909"/>
    <x v="4"/>
    <n v="716"/>
    <s v="Rejected "/>
    <s v="28-05-2024"/>
    <m/>
    <n v="48"/>
    <n v="47.67"/>
  </r>
  <r>
    <x v="1333"/>
    <s v="CUST0111"/>
    <x v="2"/>
    <s v="West"/>
    <s v="Auto Loan"/>
    <x v="2"/>
    <n v="32.01"/>
    <n v="16.97"/>
    <n v="0.54959999999999998"/>
    <n v="0.49199999999999999"/>
    <x v="4"/>
    <n v="589"/>
    <s v="approved"/>
    <s v="22-08-2024"/>
    <s v="23-08-2024"/>
    <n v="180"/>
    <n v="28.35"/>
  </r>
  <r>
    <x v="1334"/>
    <s v="CUST0082"/>
    <x v="2"/>
    <s v="Central"/>
    <s v="Gold Loan"/>
    <x v="1"/>
    <n v="66.03"/>
    <n v="10.81"/>
    <n v="1.1931"/>
    <n v="0.90249999999999997"/>
    <x v="2"/>
    <n v="722"/>
    <s v="approved"/>
    <s v="06-03-2022"/>
    <s v="12-03-2022"/>
    <n v="120"/>
    <n v="7.94"/>
  </r>
  <r>
    <x v="1335"/>
    <s v="CUST0410"/>
    <x v="9"/>
    <s v="East"/>
    <s v="Business Loan"/>
    <x v="1"/>
    <n v="59.99"/>
    <n v="11.91"/>
    <n v="0.4486"/>
    <n v="5.3274999999999997"/>
    <x v="1"/>
    <n v="738"/>
    <s v="approved"/>
    <s v="08-02-2023"/>
    <s v="13-02-2023"/>
    <n v="12"/>
    <n v="0"/>
  </r>
  <r>
    <x v="1336"/>
    <s v="CUST0309"/>
    <x v="6"/>
    <s v="Central"/>
    <s v="Home Loan"/>
    <x v="2"/>
    <n v="47.28"/>
    <n v="15.62"/>
    <n v="0.87960000000000005"/>
    <n v="0.92889999999999995"/>
    <x v="5"/>
    <n v="698"/>
    <s v="Rejected "/>
    <s v="09-12-2023"/>
    <m/>
    <n v="84"/>
    <n v="31.53"/>
  </r>
  <r>
    <x v="1337"/>
    <s v="CUST0288"/>
    <x v="9"/>
    <s v="North"/>
    <s v="Education Loan"/>
    <x v="1"/>
    <n v="34.17"/>
    <n v="8.7100000000000009"/>
    <n v="0.19059999999999999"/>
    <n v="1.0820000000000001"/>
    <x v="1"/>
    <n v="596"/>
    <s v="Under Review"/>
    <s v="05-12-2023"/>
    <m/>
    <n v="36"/>
    <n v="0"/>
  </r>
  <r>
    <x v="1338"/>
    <s v="CUST0288"/>
    <x v="8"/>
    <s v="East"/>
    <s v="Personal Loan"/>
    <x v="0"/>
    <n v="23.47"/>
    <n v="17.5"/>
    <n v="0.32740000000000002"/>
    <n v="0.68330000000000002"/>
    <x v="3"/>
    <n v="596"/>
    <s v="approved"/>
    <s v="09-11-2023"/>
    <s v="13-11-2023"/>
    <n v="48"/>
    <n v="3.92"/>
  </r>
  <r>
    <x v="1339"/>
    <s v="CUST0058"/>
    <x v="1"/>
    <s v="South"/>
    <s v="Business Loan"/>
    <x v="0"/>
    <n v="58.03"/>
    <n v="17.059999999999999"/>
    <n v="0.63929999999999998"/>
    <n v="2.0707"/>
    <x v="0"/>
    <n v="838"/>
    <s v="Under Review"/>
    <s v="02-11-2022"/>
    <m/>
    <n v="36"/>
    <n v="33"/>
  </r>
  <r>
    <x v="1340"/>
    <s v="CUST0094"/>
    <x v="3"/>
    <s v="North"/>
    <s v="Business Loan"/>
    <x v="1"/>
    <n v="52.83"/>
    <n v="13.31"/>
    <n v="0.70320000000000005"/>
    <n v="0.97"/>
    <x v="4"/>
    <n v="714"/>
    <s v="Under Review"/>
    <s v="02-12-2023"/>
    <m/>
    <n v="84"/>
    <n v="48.15"/>
  </r>
  <r>
    <x v="1341"/>
    <s v="CUST0021"/>
    <x v="4"/>
    <s v="North"/>
    <s v="Gold Loan"/>
    <x v="1"/>
    <n v="33.090000000000003"/>
    <n v="14.82"/>
    <n v="0.62370000000000003"/>
    <n v="0.63519999999999999"/>
    <x v="4"/>
    <n v="739"/>
    <s v="Under Review"/>
    <s v="27-03-2023"/>
    <m/>
    <n v="84"/>
    <n v="22.68"/>
  </r>
  <r>
    <x v="1342"/>
    <s v="CUST0214"/>
    <x v="1"/>
    <s v="West"/>
    <s v="Personal Loan"/>
    <x v="2"/>
    <n v="84.67"/>
    <n v="9.6999999999999993"/>
    <n v="0.98499999999999999"/>
    <n v="1.1049"/>
    <x v="1"/>
    <n v="651"/>
    <s v="Rejected"/>
    <s v="27-06-2022"/>
    <m/>
    <n v="120"/>
    <n v="0"/>
  </r>
  <r>
    <x v="1343"/>
    <s v="CUST0192"/>
    <x v="2"/>
    <s v="South"/>
    <s v="Education Loan"/>
    <x v="0"/>
    <n v="88.41"/>
    <n v="12.17"/>
    <n v="1.1233"/>
    <n v="0.98399999999999999"/>
    <x v="1"/>
    <n v="731"/>
    <s v="approved"/>
    <s v="24-06-2024"/>
    <s v="01-07-2024"/>
    <n v="240"/>
    <n v="0"/>
  </r>
  <r>
    <x v="1344"/>
    <s v="CUST0478"/>
    <x v="9"/>
    <s v="West"/>
    <s v="Gold Loan"/>
    <x v="1"/>
    <n v="9.3000000000000007"/>
    <n v="10.15"/>
    <n v="0.15670000000000001"/>
    <n v="0.23649999999999999"/>
    <x v="2"/>
    <n v="878"/>
    <s v="approved"/>
    <s v="20-11-2023"/>
    <s v="22-11-2023"/>
    <n v="48"/>
    <n v="4.38"/>
  </r>
  <r>
    <x v="1345"/>
    <s v="CUST0172"/>
    <x v="9"/>
    <s v="East"/>
    <s v="Business Loan"/>
    <x v="2"/>
    <n v="82.33"/>
    <n v="17.59"/>
    <n v="0.56610000000000005"/>
    <n v="1.4618"/>
    <x v="0"/>
    <n v="800"/>
    <s v="Rejected"/>
    <s v="24-07-2022"/>
    <m/>
    <n v="120"/>
    <n v="74.55"/>
  </r>
  <r>
    <x v="1346"/>
    <s v="CUST0401"/>
    <x v="6"/>
    <s v="Central"/>
    <s v="Gold Loan"/>
    <x v="2"/>
    <n v="95.77"/>
    <n v="11.29"/>
    <n v="1.8230999999999999"/>
    <n v="2.0960999999999999"/>
    <x v="3"/>
    <n v="579"/>
    <s v="Rejected"/>
    <s v="27-01-2024"/>
    <m/>
    <n v="60"/>
    <n v="59.06"/>
  </r>
  <r>
    <x v="1347"/>
    <s v="CUST0024"/>
    <x v="1"/>
    <s v="Central"/>
    <s v="Personal Loan"/>
    <x v="2"/>
    <n v="24.52"/>
    <n v="8.9600000000000009"/>
    <n v="0.25569999999999998"/>
    <n v="0.39400000000000002"/>
    <x v="0"/>
    <n v="832"/>
    <s v="approved"/>
    <s v="13-08-2024"/>
    <s v="16-08-2024"/>
    <n v="84"/>
    <n v="15.09"/>
  </r>
  <r>
    <x v="1348"/>
    <s v="CUST0150"/>
    <x v="4"/>
    <s v="North"/>
    <s v="Business Loan"/>
    <x v="0"/>
    <n v="63.24"/>
    <n v="8.44"/>
    <n v="1.1233"/>
    <n v="1.5569999999999999"/>
    <x v="4"/>
    <n v="677"/>
    <s v="approved"/>
    <s v="02-02-2024"/>
    <s v="06-02-2024"/>
    <n v="48"/>
    <n v="55.53"/>
  </r>
  <r>
    <x v="1349"/>
    <s v="CUST0335"/>
    <x v="1"/>
    <s v="Central"/>
    <s v="Education Loan"/>
    <x v="0"/>
    <n v="12.75"/>
    <n v="11.03"/>
    <n v="0.14180000000000001"/>
    <n v="0.59440000000000004"/>
    <x v="0"/>
    <n v="745"/>
    <s v="approved"/>
    <s v="17-09-2022"/>
    <s v="24-09-2022"/>
    <n v="24"/>
    <n v="11.06"/>
  </r>
  <r>
    <x v="1350"/>
    <s v="CUST0466"/>
    <x v="0"/>
    <s v="South"/>
    <s v="Personal Loan"/>
    <x v="2"/>
    <n v="12.04"/>
    <n v="15.04"/>
    <n v="7.5300000000000006E-2"/>
    <n v="1.0869"/>
    <x v="2"/>
    <n v="709"/>
    <s v="approved"/>
    <s v="14-04-2023"/>
    <s v="28-04-2023"/>
    <n v="12"/>
    <n v="7.53"/>
  </r>
  <r>
    <x v="1351"/>
    <s v="CUST0127"/>
    <x v="2"/>
    <s v="Central"/>
    <s v="Home Loan"/>
    <x v="0"/>
    <n v="44.82"/>
    <n v="12.29"/>
    <n v="0.54949999999999999"/>
    <n v="3.9883000000000002"/>
    <x v="4"/>
    <n v="560"/>
    <s v="Rejected"/>
    <s v="18-11-2024"/>
    <m/>
    <n v="12"/>
    <n v="30.48"/>
  </r>
  <r>
    <x v="1352"/>
    <s v="CUST0150"/>
    <x v="3"/>
    <s v="Central"/>
    <s v="Business Loan"/>
    <x v="2"/>
    <n v="84.21"/>
    <n v="17"/>
    <n v="0.4924"/>
    <n v="2.0928"/>
    <x v="4"/>
    <n v="576"/>
    <s v="approved"/>
    <s v="30-12-2022"/>
    <s v="31-12-2022"/>
    <n v="60"/>
    <n v="17.79"/>
  </r>
  <r>
    <x v="1353"/>
    <s v="CUST0267"/>
    <x v="6"/>
    <s v="Central"/>
    <s v="Education Loan"/>
    <x v="2"/>
    <n v="61.68"/>
    <n v="15.69"/>
    <n v="0.59489999999999998"/>
    <n v="1.2141999999999999"/>
    <x v="1"/>
    <n v="840"/>
    <s v="Rejected"/>
    <s v="10-10-2023"/>
    <m/>
    <n v="84"/>
    <n v="0"/>
  </r>
  <r>
    <x v="1354"/>
    <s v="CUST0204"/>
    <x v="9"/>
    <s v="South"/>
    <s v="Business Loan"/>
    <x v="1"/>
    <n v="27.95"/>
    <n v="15.41"/>
    <n v="0.22600000000000001"/>
    <n v="0.45800000000000002"/>
    <x v="0"/>
    <n v="854"/>
    <s v="Rejected "/>
    <s v="14-12-2023"/>
    <m/>
    <n v="120"/>
    <n v="9.8699999999999992"/>
  </r>
  <r>
    <x v="1355"/>
    <s v="CUST0075"/>
    <x v="6"/>
    <s v="West"/>
    <s v="Gold Loan"/>
    <x v="2"/>
    <n v="10.53"/>
    <n v="10.18"/>
    <n v="0.1394"/>
    <n v="0.3407"/>
    <x v="0"/>
    <n v="823"/>
    <s v="Rejected"/>
    <s v="27-05-2022"/>
    <m/>
    <n v="36"/>
    <n v="1.49"/>
  </r>
  <r>
    <x v="1356"/>
    <s v="CUST0126"/>
    <x v="7"/>
    <s v="West"/>
    <s v="Home Loan"/>
    <x v="1"/>
    <n v="55"/>
    <n v="7.53"/>
    <n v="0.46889999999999998"/>
    <n v="0.44409999999999999"/>
    <x v="3"/>
    <n v="735"/>
    <s v="Rejected"/>
    <s v="22-12-2022"/>
    <m/>
    <n v="240"/>
    <n v="6.97"/>
  </r>
  <r>
    <x v="1357"/>
    <s v="CUST0375"/>
    <x v="8"/>
    <s v="West"/>
    <s v="Gold Loan"/>
    <x v="1"/>
    <n v="72.64"/>
    <n v="9.94"/>
    <n v="1.2797000000000001"/>
    <n v="1.8402000000000001"/>
    <x v="2"/>
    <n v="652"/>
    <s v="approved"/>
    <s v="26-06-2022"/>
    <s v="07-07-2022"/>
    <n v="48"/>
    <n v="65.209999999999994"/>
  </r>
  <r>
    <x v="1358"/>
    <s v="CUST0195"/>
    <x v="4"/>
    <s v="North"/>
    <s v="Education Loan"/>
    <x v="2"/>
    <n v="51.52"/>
    <n v="14.63"/>
    <n v="0.5887"/>
    <n v="1.7766"/>
    <x v="1"/>
    <n v="828"/>
    <s v="approved"/>
    <s v="17-02-2022"/>
    <s v="23-02-2022"/>
    <n v="36"/>
    <n v="0"/>
  </r>
  <r>
    <x v="1359"/>
    <s v="CUST0368"/>
    <x v="8"/>
    <s v="North"/>
    <s v="Education Loan"/>
    <x v="1"/>
    <n v="46.22"/>
    <n v="10.46"/>
    <n v="0.48430000000000001"/>
    <n v="4.0734000000000004"/>
    <x v="2"/>
    <n v="886"/>
    <s v="approved"/>
    <s v="19-10-2023"/>
    <s v="21-10-2023"/>
    <n v="12"/>
    <n v="11.71"/>
  </r>
  <r>
    <x v="1360"/>
    <s v="CUST0042"/>
    <x v="8"/>
    <s v="Central"/>
    <s v="Home Loan"/>
    <x v="2"/>
    <n v="27.22"/>
    <n v="11.48"/>
    <n v="0.51780000000000004"/>
    <n v="0.38240000000000002"/>
    <x v="2"/>
    <n v="892"/>
    <s v="approved"/>
    <s v="18-10-2022"/>
    <s v="28-10-2022"/>
    <n v="120"/>
    <n v="11.87"/>
  </r>
  <r>
    <x v="1361"/>
    <s v="CUST0308"/>
    <x v="1"/>
    <s v="West"/>
    <s v="Education Loan"/>
    <x v="0"/>
    <n v="8.75"/>
    <n v="15.58"/>
    <n v="0.1502"/>
    <n v="0.11899999999999999"/>
    <x v="2"/>
    <n v="596"/>
    <s v="approved"/>
    <s v="17-10-2022"/>
    <s v="31-10-2022"/>
    <n v="240"/>
    <n v="4.04"/>
  </r>
  <r>
    <x v="1362"/>
    <s v="CUST0069"/>
    <x v="2"/>
    <s v="West"/>
    <s v="Education Loan"/>
    <x v="2"/>
    <n v="22.66"/>
    <n v="11.5"/>
    <n v="0.18379999999999999"/>
    <n v="1.0613999999999999"/>
    <x v="3"/>
    <n v="608"/>
    <s v="approved"/>
    <s v="10-12-2024"/>
    <s v="18-12-2024"/>
    <n v="24"/>
    <n v="16.66"/>
  </r>
  <r>
    <x v="1363"/>
    <s v="CUST0374"/>
    <x v="1"/>
    <s v="South"/>
    <s v="Business Loan"/>
    <x v="2"/>
    <n v="92.84"/>
    <n v="10.68"/>
    <n v="0.99450000000000005"/>
    <n v="4.3132999999999999"/>
    <x v="4"/>
    <n v="725"/>
    <s v="Under Review"/>
    <s v="11-03-2024"/>
    <m/>
    <n v="24"/>
    <n v="79.180000000000007"/>
  </r>
  <r>
    <x v="1364"/>
    <s v="CUST0373"/>
    <x v="6"/>
    <s v="North"/>
    <s v="Auto Loan"/>
    <x v="2"/>
    <n v="11.93"/>
    <n v="12.08"/>
    <n v="7.6999999999999999E-2"/>
    <n v="0.26590000000000003"/>
    <x v="3"/>
    <n v="662"/>
    <s v="Rejected "/>
    <s v="29-07-2022"/>
    <m/>
    <n v="60"/>
    <n v="4.99"/>
  </r>
  <r>
    <x v="1365"/>
    <s v="CUST0308"/>
    <x v="2"/>
    <s v="Central"/>
    <s v="Business Loan"/>
    <x v="0"/>
    <n v="21.51"/>
    <n v="10.38"/>
    <n v="0.1163"/>
    <n v="0.46110000000000001"/>
    <x v="0"/>
    <n v="596"/>
    <s v="Under Review"/>
    <s v="12-02-2024"/>
    <m/>
    <n v="60"/>
    <n v="12"/>
  </r>
  <r>
    <x v="1366"/>
    <s v="CUST0463"/>
    <x v="0"/>
    <s v="North"/>
    <s v="Personal Loan"/>
    <x v="0"/>
    <n v="55.57"/>
    <n v="10.039999999999999"/>
    <n v="0.3014"/>
    <n v="0.53769999999999996"/>
    <x v="3"/>
    <n v="608"/>
    <s v="approved"/>
    <s v="12-04-2023"/>
    <s v="19-04-2023"/>
    <n v="240"/>
    <n v="39.99"/>
  </r>
  <r>
    <x v="1367"/>
    <s v="CUST0177"/>
    <x v="4"/>
    <s v="South"/>
    <s v="Business Loan"/>
    <x v="1"/>
    <n v="78.17"/>
    <n v="17.93"/>
    <n v="0.52410000000000001"/>
    <n v="2.8233000000000001"/>
    <x v="0"/>
    <n v="864"/>
    <s v="approved"/>
    <s v="25-02-2024"/>
    <s v="02-03-2024"/>
    <n v="36"/>
    <n v="47.57"/>
  </r>
  <r>
    <x v="1368"/>
    <s v="CUST0136"/>
    <x v="9"/>
    <s v="West"/>
    <s v="Business Loan"/>
    <x v="2"/>
    <n v="15.37"/>
    <n v="13.48"/>
    <n v="0.11609999999999999"/>
    <n v="0.18540000000000001"/>
    <x v="3"/>
    <n v="608"/>
    <s v="Under Review"/>
    <s v="09-09-2024"/>
    <m/>
    <n v="240"/>
    <n v="3.16"/>
  </r>
  <r>
    <x v="1369"/>
    <s v="CUST0059"/>
    <x v="0"/>
    <s v="Central"/>
    <s v="Education Loan"/>
    <x v="2"/>
    <n v="6.29"/>
    <n v="11.18"/>
    <n v="7.3700000000000002E-2"/>
    <n v="6.5699999999999995E-2"/>
    <x v="4"/>
    <n v="702"/>
    <s v="approved"/>
    <s v="04-09-2024"/>
    <s v="19-09-2024"/>
    <n v="240"/>
    <n v="2.15"/>
  </r>
  <r>
    <x v="1370"/>
    <s v="CUST0030"/>
    <x v="3"/>
    <s v="South"/>
    <s v="Personal Loan"/>
    <x v="1"/>
    <n v="49.54"/>
    <n v="13.51"/>
    <n v="0.55179999999999996"/>
    <n v="0.91500000000000004"/>
    <x v="0"/>
    <n v="811"/>
    <s v="Under Review"/>
    <s v="24-11-2024"/>
    <m/>
    <n v="84"/>
    <n v="36.020000000000003"/>
  </r>
  <r>
    <x v="1371"/>
    <s v="CUST0053"/>
    <x v="9"/>
    <s v="West"/>
    <s v="Home Loan"/>
    <x v="0"/>
    <n v="21.91"/>
    <n v="16.899999999999999"/>
    <n v="0.39389999999999997"/>
    <n v="0.44650000000000001"/>
    <x v="0"/>
    <n v="674"/>
    <s v="approved"/>
    <s v="15-04-2024"/>
    <s v="19-04-2024"/>
    <n v="84"/>
    <n v="17.63"/>
  </r>
  <r>
    <x v="1372"/>
    <s v="CUST0490"/>
    <x v="3"/>
    <s v="East"/>
    <s v="Education Loan"/>
    <x v="1"/>
    <n v="74.739999999999995"/>
    <n v="8.64"/>
    <n v="1.0426"/>
    <n v="0.93230000000000002"/>
    <x v="3"/>
    <n v="849"/>
    <s v="approved"/>
    <s v="04-11-2024"/>
    <s v="06-11-2024"/>
    <n v="120"/>
    <n v="13.11"/>
  </r>
  <r>
    <x v="1373"/>
    <s v="CUST0437"/>
    <x v="4"/>
    <s v="Central"/>
    <s v="Gold Loan"/>
    <x v="1"/>
    <n v="39.799999999999997"/>
    <n v="9.33"/>
    <n v="0.2273"/>
    <n v="0.99670000000000003"/>
    <x v="1"/>
    <n v="805"/>
    <s v="approved"/>
    <s v="22-05-2024"/>
    <s v="30-05-2024"/>
    <n v="48"/>
    <n v="0"/>
  </r>
  <r>
    <x v="1374"/>
    <s v="CUST0357"/>
    <x v="1"/>
    <s v="North"/>
    <s v="Education Loan"/>
    <x v="1"/>
    <n v="80.45"/>
    <n v="12.14"/>
    <n v="0.54769999999999996"/>
    <n v="2.1240999999999999"/>
    <x v="1"/>
    <n v="796"/>
    <s v="approved"/>
    <s v="15-12-2024"/>
    <s v="21-12-2024"/>
    <n v="48"/>
    <n v="0"/>
  </r>
  <r>
    <x v="1375"/>
    <s v="CUST0435"/>
    <x v="9"/>
    <s v="East"/>
    <s v="Business Loan"/>
    <x v="2"/>
    <n v="83.64"/>
    <n v="14.9"/>
    <n v="1.1727000000000001"/>
    <n v="1.9854000000000001"/>
    <x v="4"/>
    <n v="863"/>
    <s v="approved"/>
    <s v="13-11-2023"/>
    <s v="22-11-2023"/>
    <n v="60"/>
    <n v="24.35"/>
  </r>
  <r>
    <x v="1376"/>
    <s v="CUST0421"/>
    <x v="6"/>
    <s v="Central"/>
    <s v="Gold Loan"/>
    <x v="2"/>
    <n v="76.09"/>
    <n v="12.8"/>
    <n v="0.69830000000000003"/>
    <n v="2.0337999999999998"/>
    <x v="2"/>
    <n v="684"/>
    <s v="Rejected "/>
    <s v="12-11-2022"/>
    <m/>
    <n v="48"/>
    <n v="17.02"/>
  </r>
  <r>
    <x v="1377"/>
    <s v="CUST0176"/>
    <x v="8"/>
    <s v="West"/>
    <s v="Auto Loan"/>
    <x v="1"/>
    <n v="83.53"/>
    <n v="9.5299999999999994"/>
    <n v="1.1164000000000001"/>
    <n v="3.8363999999999998"/>
    <x v="4"/>
    <n v="828"/>
    <s v="approved"/>
    <s v="12-05-2024"/>
    <s v="27-05-2024"/>
    <n v="24"/>
    <n v="21.1"/>
  </r>
  <r>
    <x v="1378"/>
    <s v="CUST0094"/>
    <x v="6"/>
    <s v="West"/>
    <s v="Home Loan"/>
    <x v="1"/>
    <n v="69.930000000000007"/>
    <n v="13.79"/>
    <n v="0.62360000000000004"/>
    <n v="1.6194999999999999"/>
    <x v="1"/>
    <n v="714"/>
    <s v="Rejected"/>
    <s v="31-05-2023"/>
    <m/>
    <n v="60"/>
    <n v="0"/>
  </r>
  <r>
    <x v="1379"/>
    <s v="CUST0200"/>
    <x v="6"/>
    <s v="North"/>
    <s v="Gold Loan"/>
    <x v="1"/>
    <n v="1.86"/>
    <n v="12.67"/>
    <n v="2.0500000000000001E-2"/>
    <n v="3.3500000000000002E-2"/>
    <x v="2"/>
    <n v="835"/>
    <s v="approved"/>
    <s v="27-05-2024"/>
    <s v="08-06-2024"/>
    <n v="84"/>
    <n v="1.23"/>
  </r>
  <r>
    <x v="1380"/>
    <s v="CUST0276"/>
    <x v="0"/>
    <s v="South"/>
    <s v="Business Loan"/>
    <x v="0"/>
    <n v="91.55"/>
    <n v="18.34"/>
    <n v="1.2971999999999999"/>
    <n v="3.3254000000000001"/>
    <x v="1"/>
    <n v="891"/>
    <s v="approved"/>
    <s v="17-09-2024"/>
    <s v="28-09-2024"/>
    <n v="36"/>
    <n v="0"/>
  </r>
  <r>
    <x v="1381"/>
    <s v="CUST0334"/>
    <x v="8"/>
    <s v="West"/>
    <s v="Education Loan"/>
    <x v="2"/>
    <n v="7.37"/>
    <n v="9.8699999999999992"/>
    <n v="0.1056"/>
    <n v="0.1865"/>
    <x v="0"/>
    <n v="866"/>
    <s v="approved"/>
    <s v="28-02-2022"/>
    <s v="08-03-2022"/>
    <n v="48"/>
    <n v="5.07"/>
  </r>
  <r>
    <x v="1382"/>
    <s v="CUST0362"/>
    <x v="7"/>
    <s v="North"/>
    <s v="Business Loan"/>
    <x v="1"/>
    <n v="31.26"/>
    <n v="14.61"/>
    <n v="0.50090000000000001"/>
    <n v="0.73729999999999996"/>
    <x v="1"/>
    <n v="552"/>
    <s v="Rejected "/>
    <s v="11-12-2024"/>
    <m/>
    <n v="60"/>
    <n v="0"/>
  </r>
  <r>
    <x v="1383"/>
    <s v="CUST0118"/>
    <x v="9"/>
    <s v="West"/>
    <s v="Business Loan"/>
    <x v="1"/>
    <n v="19.3"/>
    <n v="10.94"/>
    <n v="0.35759999999999997"/>
    <n v="0.89900000000000002"/>
    <x v="2"/>
    <n v="855"/>
    <s v="approved"/>
    <s v="27-09-2023"/>
    <s v="02-10-2023"/>
    <n v="24"/>
    <n v="6.33"/>
  </r>
  <r>
    <x v="1384"/>
    <s v="CUST0447"/>
    <x v="7"/>
    <s v="South"/>
    <s v="Business Loan"/>
    <x v="2"/>
    <n v="4.05"/>
    <n v="10.19"/>
    <n v="7.1099999999999997E-2"/>
    <n v="6.7599999999999993E-2"/>
    <x v="1"/>
    <n v="656"/>
    <s v="Rejected "/>
    <s v="23-09-2023"/>
    <m/>
    <n v="84"/>
    <n v="0"/>
  </r>
  <r>
    <x v="1385"/>
    <s v="CUST0458"/>
    <x v="8"/>
    <s v="North"/>
    <s v="Business Loan"/>
    <x v="2"/>
    <n v="51.96"/>
    <n v="18.28"/>
    <n v="0.58440000000000003"/>
    <n v="1.3273999999999999"/>
    <x v="1"/>
    <n v="707"/>
    <s v="approved"/>
    <s v="07-08-2023"/>
    <s v="09-08-2023"/>
    <n v="60"/>
    <n v="0"/>
  </r>
  <r>
    <x v="1386"/>
    <s v="CUST0318"/>
    <x v="5"/>
    <s v="Central"/>
    <s v="Business Loan"/>
    <x v="1"/>
    <n v="89.83"/>
    <n v="11.02"/>
    <n v="1.5686"/>
    <n v="2.9418000000000002"/>
    <x v="4"/>
    <n v="782"/>
    <s v="Under Review"/>
    <s v="11-07-2022"/>
    <m/>
    <n v="36"/>
    <n v="61.24"/>
  </r>
  <r>
    <x v="1387"/>
    <s v="CUST0423"/>
    <x v="1"/>
    <s v="West"/>
    <s v="Home Loan"/>
    <x v="2"/>
    <n v="90.28"/>
    <n v="7.8"/>
    <n v="0.72170000000000001"/>
    <n v="1.0858000000000001"/>
    <x v="4"/>
    <n v="885"/>
    <s v="approved"/>
    <s v="02-07-2023"/>
    <s v="05-07-2023"/>
    <n v="120"/>
    <n v="66.53"/>
  </r>
  <r>
    <x v="1388"/>
    <s v="CUST0325"/>
    <x v="1"/>
    <s v="South"/>
    <s v="Education Loan"/>
    <x v="0"/>
    <n v="71.400000000000006"/>
    <n v="14.8"/>
    <n v="1.4269000000000001"/>
    <n v="2.4681000000000002"/>
    <x v="3"/>
    <n v="894"/>
    <s v="approved"/>
    <s v="12-12-2023"/>
    <s v="16-12-2023"/>
    <n v="36"/>
    <n v="21.2"/>
  </r>
  <r>
    <x v="1389"/>
    <s v="CUST0048"/>
    <x v="8"/>
    <s v="Central"/>
    <s v="Personal Loan"/>
    <x v="2"/>
    <n v="68"/>
    <n v="16.22"/>
    <n v="1.1391"/>
    <n v="1.6616"/>
    <x v="3"/>
    <n v="611"/>
    <s v="Under Review"/>
    <s v="01-11-2022"/>
    <m/>
    <n v="60"/>
    <n v="23.8"/>
  </r>
  <r>
    <x v="1390"/>
    <s v="CUST0263"/>
    <x v="6"/>
    <s v="East"/>
    <s v="Education Loan"/>
    <x v="1"/>
    <n v="20.96"/>
    <n v="13.19"/>
    <n v="0.2949"/>
    <n v="0.56430000000000002"/>
    <x v="4"/>
    <n v="858"/>
    <s v="Rejected"/>
    <s v="25-08-2024"/>
    <m/>
    <n v="48"/>
    <n v="8.6999999999999993"/>
  </r>
  <r>
    <x v="1391"/>
    <s v="CUST0196"/>
    <x v="2"/>
    <s v="Central"/>
    <s v="Auto Loan"/>
    <x v="2"/>
    <n v="4.6900000000000004"/>
    <n v="16.39"/>
    <n v="8.0600000000000005E-2"/>
    <n v="0.1658"/>
    <x v="4"/>
    <n v="749"/>
    <s v="Rejected"/>
    <s v="28-12-2022"/>
    <m/>
    <n v="36"/>
    <n v="2"/>
  </r>
  <r>
    <x v="1392"/>
    <s v="CUST0169"/>
    <x v="3"/>
    <s v="North"/>
    <s v="Education Loan"/>
    <x v="0"/>
    <n v="21.22"/>
    <n v="7.74"/>
    <n v="0.3805"/>
    <n v="0.66239999999999999"/>
    <x v="2"/>
    <n v="631"/>
    <s v="Rejected "/>
    <s v="07-12-2024"/>
    <m/>
    <n v="36"/>
    <n v="16.68"/>
  </r>
  <r>
    <x v="1393"/>
    <s v="CUST0451"/>
    <x v="0"/>
    <s v="North"/>
    <s v="Personal Loan"/>
    <x v="2"/>
    <n v="43.27"/>
    <n v="17.11"/>
    <n v="0.49020000000000002"/>
    <n v="0.88700000000000001"/>
    <x v="3"/>
    <n v="797"/>
    <s v="Under Review"/>
    <s v="16-07-2022"/>
    <m/>
    <n v="84"/>
    <n v="35.200000000000003"/>
  </r>
  <r>
    <x v="1394"/>
    <s v="CUST0133"/>
    <x v="0"/>
    <s v="North"/>
    <s v="Gold Loan"/>
    <x v="2"/>
    <n v="20.94"/>
    <n v="14.01"/>
    <n v="0.28960000000000002"/>
    <n v="0.48730000000000001"/>
    <x v="3"/>
    <n v="571"/>
    <s v="approved"/>
    <s v="07-11-2024"/>
    <s v="15-11-2024"/>
    <n v="60"/>
    <n v="5.87"/>
  </r>
  <r>
    <x v="1395"/>
    <s v="CUST0374"/>
    <x v="4"/>
    <s v="West"/>
    <s v="Business Loan"/>
    <x v="0"/>
    <n v="52.12"/>
    <n v="12.45"/>
    <n v="0.68189999999999995"/>
    <n v="1.1713"/>
    <x v="0"/>
    <n v="725"/>
    <s v="approved"/>
    <s v="16-04-2024"/>
    <s v="28-04-2024"/>
    <n v="60"/>
    <n v="9.93"/>
  </r>
  <r>
    <x v="1396"/>
    <s v="CUST0012"/>
    <x v="2"/>
    <s v="Central"/>
    <s v="Home Loan"/>
    <x v="1"/>
    <n v="84.78"/>
    <n v="17.489999999999998"/>
    <n v="0.52659999999999996"/>
    <n v="2.4679000000000002"/>
    <x v="2"/>
    <n v="566"/>
    <s v="Under Review"/>
    <s v="06-07-2024"/>
    <m/>
    <n v="48"/>
    <n v="15.87"/>
  </r>
  <r>
    <x v="1397"/>
    <s v="CUST0215"/>
    <x v="2"/>
    <s v="East"/>
    <s v="Home Loan"/>
    <x v="2"/>
    <n v="34.53"/>
    <n v="13.06"/>
    <n v="0.66139999999999999"/>
    <n v="1.6426000000000001"/>
    <x v="0"/>
    <n v="716"/>
    <s v="approved"/>
    <s v="23-08-2023"/>
    <s v="28-08-2023"/>
    <n v="24"/>
    <n v="19.98"/>
  </r>
  <r>
    <x v="1398"/>
    <s v="CUST0146"/>
    <x v="6"/>
    <s v="East"/>
    <s v="Gold Loan"/>
    <x v="2"/>
    <n v="98.35"/>
    <n v="11.1"/>
    <n v="1.7943"/>
    <n v="2.1433"/>
    <x v="4"/>
    <n v="713"/>
    <s v="approved"/>
    <s v="18-11-2023"/>
    <s v="01-12-2023"/>
    <n v="60"/>
    <n v="44.02"/>
  </r>
  <r>
    <x v="1399"/>
    <s v="CUST0486"/>
    <x v="6"/>
    <s v="West"/>
    <s v="Auto Loan"/>
    <x v="0"/>
    <n v="5.51"/>
    <n v="15.74"/>
    <n v="4.9399999999999999E-2"/>
    <n v="0.193"/>
    <x v="2"/>
    <n v="628"/>
    <s v="approved"/>
    <s v="28-05-2022"/>
    <s v="05-06-2022"/>
    <n v="36"/>
    <n v="4.45"/>
  </r>
  <r>
    <x v="1400"/>
    <s v="CUST0170"/>
    <x v="0"/>
    <s v="North"/>
    <s v="Auto Loan"/>
    <x v="1"/>
    <n v="84.6"/>
    <n v="18.28"/>
    <n v="1.2890999999999999"/>
    <n v="2.4975000000000001"/>
    <x v="2"/>
    <n v="860"/>
    <s v="Under Review"/>
    <s v="01-10-2024"/>
    <m/>
    <n v="48"/>
    <n v="39.229999999999997"/>
  </r>
  <r>
    <x v="1401"/>
    <s v="CUST0426"/>
    <x v="7"/>
    <s v="Central"/>
    <s v="Home Loan"/>
    <x v="2"/>
    <n v="41.72"/>
    <n v="13.19"/>
    <n v="0.38850000000000001"/>
    <n v="1.1232"/>
    <x v="0"/>
    <n v="892"/>
    <s v="approved"/>
    <s v="17-04-2022"/>
    <s v="28-04-2022"/>
    <n v="48"/>
    <n v="17.84"/>
  </r>
  <r>
    <x v="1402"/>
    <s v="CUST0010"/>
    <x v="8"/>
    <s v="North"/>
    <s v="Home Loan"/>
    <x v="1"/>
    <n v="44.49"/>
    <n v="14.11"/>
    <n v="0.27850000000000003"/>
    <n v="1.2181999999999999"/>
    <x v="1"/>
    <n v="820"/>
    <s v="Under Review"/>
    <s v="28-10-2024"/>
    <m/>
    <n v="48"/>
    <n v="0"/>
  </r>
  <r>
    <x v="1403"/>
    <s v="CUST0445"/>
    <x v="0"/>
    <s v="West"/>
    <s v="Auto Loan"/>
    <x v="2"/>
    <n v="38.229999999999997"/>
    <n v="17.309999999999999"/>
    <n v="0.41320000000000001"/>
    <n v="0.67200000000000004"/>
    <x v="3"/>
    <n v="610"/>
    <s v="approved"/>
    <s v="02-02-2023"/>
    <s v="14-02-2023"/>
    <n v="120"/>
    <n v="17.55"/>
  </r>
  <r>
    <x v="1404"/>
    <s v="CUST0109"/>
    <x v="4"/>
    <s v="East"/>
    <s v="Education Loan"/>
    <x v="2"/>
    <n v="78.31"/>
    <n v="15.63"/>
    <n v="0.67889999999999995"/>
    <n v="3.8205"/>
    <x v="2"/>
    <n v="871"/>
    <s v="approved"/>
    <s v="05-11-2022"/>
    <s v="09-11-2022"/>
    <n v="24"/>
    <n v="22.63"/>
  </r>
  <r>
    <x v="1405"/>
    <s v="CUST0245"/>
    <x v="9"/>
    <s v="West"/>
    <s v="Personal Loan"/>
    <x v="1"/>
    <n v="88.7"/>
    <n v="17.03"/>
    <n v="1.0568"/>
    <n v="1.5432999999999999"/>
    <x v="3"/>
    <n v="763"/>
    <s v="Rejected "/>
    <s v="26-04-2024"/>
    <m/>
    <n v="120"/>
    <n v="75.989999999999995"/>
  </r>
  <r>
    <x v="1406"/>
    <s v="CUST0228"/>
    <x v="5"/>
    <s v="East"/>
    <s v="Business Loan"/>
    <x v="1"/>
    <n v="51.43"/>
    <n v="13.6"/>
    <n v="0.94099999999999995"/>
    <n v="0.67110000000000003"/>
    <x v="0"/>
    <n v="798"/>
    <s v="Under Review"/>
    <s v="12-10-2024"/>
    <m/>
    <n v="180"/>
    <n v="47.38"/>
  </r>
  <r>
    <x v="1407"/>
    <s v="CUST0351"/>
    <x v="7"/>
    <s v="South"/>
    <s v="Auto Loan"/>
    <x v="2"/>
    <n v="71.569999999999993"/>
    <n v="11.4"/>
    <n v="0.56210000000000004"/>
    <n v="0.83150000000000002"/>
    <x v="4"/>
    <n v="892"/>
    <s v="approved"/>
    <s v="07-05-2023"/>
    <s v="15-05-2023"/>
    <n v="180"/>
    <n v="30.84"/>
  </r>
  <r>
    <x v="1408"/>
    <s v="CUST0013"/>
    <x v="7"/>
    <s v="South"/>
    <s v="Home Loan"/>
    <x v="0"/>
    <n v="42.7"/>
    <n v="10.89"/>
    <n v="0.49859999999999999"/>
    <n v="1.1012999999999999"/>
    <x v="4"/>
    <n v="792"/>
    <s v="approved"/>
    <s v="05-06-2022"/>
    <s v="11-06-2022"/>
    <n v="48"/>
    <n v="31.65"/>
  </r>
  <r>
    <x v="1409"/>
    <s v="CUST0107"/>
    <x v="9"/>
    <s v="Central"/>
    <s v="Gold Loan"/>
    <x v="1"/>
    <n v="79.09"/>
    <n v="8.01"/>
    <n v="1.4052"/>
    <n v="6.8803000000000001"/>
    <x v="0"/>
    <n v="755"/>
    <s v="Under Review"/>
    <s v="26-03-2024"/>
    <m/>
    <n v="12"/>
    <n v="31.91"/>
  </r>
  <r>
    <x v="1410"/>
    <s v="CUST0149"/>
    <x v="7"/>
    <s v="East"/>
    <s v="Personal Loan"/>
    <x v="2"/>
    <n v="98.34"/>
    <n v="14.7"/>
    <n v="1.1152"/>
    <n v="2.7219000000000002"/>
    <x v="4"/>
    <n v="855"/>
    <s v="Rejected"/>
    <s v="15-02-2023"/>
    <m/>
    <n v="48"/>
    <n v="82.13"/>
  </r>
  <r>
    <x v="1411"/>
    <s v="CUST0017"/>
    <x v="9"/>
    <s v="North"/>
    <s v="Auto Loan"/>
    <x v="0"/>
    <n v="3.86"/>
    <n v="15.61"/>
    <n v="2.3400000000000001E-2"/>
    <n v="0.1086"/>
    <x v="4"/>
    <n v="579"/>
    <s v="approved"/>
    <s v="11-01-2024"/>
    <s v="25-01-2024"/>
    <n v="48"/>
    <n v="1.77"/>
  </r>
  <r>
    <x v="1412"/>
    <s v="CUST0307"/>
    <x v="5"/>
    <s v="Central"/>
    <s v="Gold Loan"/>
    <x v="2"/>
    <n v="40.51"/>
    <n v="8.3800000000000008"/>
    <n v="0.5353"/>
    <n v="0.6391"/>
    <x v="2"/>
    <n v="830"/>
    <s v="Rejected"/>
    <s v="06-07-2024"/>
    <m/>
    <n v="84"/>
    <n v="31.17"/>
  </r>
  <r>
    <x v="1413"/>
    <s v="CUST0160"/>
    <x v="7"/>
    <s v="West"/>
    <s v="Education Loan"/>
    <x v="0"/>
    <n v="92.41"/>
    <n v="15.91"/>
    <n v="1.0281"/>
    <n v="1.3513999999999999"/>
    <x v="1"/>
    <n v="752"/>
    <s v="Under Review"/>
    <s v="03-08-2024"/>
    <m/>
    <n v="180"/>
    <n v="0"/>
  </r>
  <r>
    <x v="1414"/>
    <s v="CUST0344"/>
    <x v="2"/>
    <s v="Central"/>
    <s v="Personal Loan"/>
    <x v="2"/>
    <n v="61.8"/>
    <n v="15.33"/>
    <n v="0.65090000000000003"/>
    <n v="1.204"/>
    <x v="2"/>
    <n v="719"/>
    <s v="approved"/>
    <s v="07-02-2024"/>
    <s v="08-02-2024"/>
    <n v="84"/>
    <n v="33.85"/>
  </r>
  <r>
    <x v="1415"/>
    <s v="CUST0085"/>
    <x v="6"/>
    <s v="South"/>
    <s v="Home Loan"/>
    <x v="2"/>
    <n v="18.87"/>
    <n v="12.96"/>
    <n v="0.35139999999999999"/>
    <n v="1.6851"/>
    <x v="4"/>
    <n v="849"/>
    <s v="Under Review"/>
    <s v="12-09-2024"/>
    <m/>
    <n v="12"/>
    <n v="12.8"/>
  </r>
  <r>
    <x v="1416"/>
    <s v="CUST0469"/>
    <x v="1"/>
    <s v="North"/>
    <s v="Auto Loan"/>
    <x v="1"/>
    <n v="36.1"/>
    <n v="8.4700000000000006"/>
    <n v="0.39090000000000003"/>
    <n v="3.1480999999999999"/>
    <x v="4"/>
    <n v="882"/>
    <s v="approved"/>
    <s v="22-09-2023"/>
    <s v="30-09-2023"/>
    <n v="12"/>
    <n v="30.23"/>
  </r>
  <r>
    <x v="1417"/>
    <s v="CUST0047"/>
    <x v="7"/>
    <s v="West"/>
    <s v="Business Loan"/>
    <x v="2"/>
    <n v="50.53"/>
    <n v="12.51"/>
    <n v="0.90810000000000002"/>
    <n v="1.6907000000000001"/>
    <x v="1"/>
    <n v="896"/>
    <s v="Rejected"/>
    <s v="02-11-2023"/>
    <m/>
    <n v="36"/>
    <n v="0"/>
  </r>
  <r>
    <x v="1418"/>
    <s v="CUST0009"/>
    <x v="1"/>
    <s v="South"/>
    <s v="Gold Loan"/>
    <x v="0"/>
    <n v="64.87"/>
    <n v="18.41"/>
    <n v="0.84709999999999996"/>
    <n v="1.1859999999999999"/>
    <x v="0"/>
    <n v="707"/>
    <s v="Under Review"/>
    <s v="14-10-2024"/>
    <m/>
    <n v="120"/>
    <n v="32.9"/>
  </r>
  <r>
    <x v="1419"/>
    <s v="CUST0105"/>
    <x v="3"/>
    <s v="North"/>
    <s v="Gold Loan"/>
    <x v="2"/>
    <n v="19.600000000000001"/>
    <n v="13.16"/>
    <n v="0.1555"/>
    <n v="0.29449999999999998"/>
    <x v="4"/>
    <n v="667"/>
    <s v="approved"/>
    <s v="10-06-2022"/>
    <s v="16-06-2022"/>
    <n v="120"/>
    <n v="5.46"/>
  </r>
  <r>
    <x v="1420"/>
    <s v="CUST0276"/>
    <x v="3"/>
    <s v="South"/>
    <s v="Business Loan"/>
    <x v="1"/>
    <n v="49.41"/>
    <n v="11.28"/>
    <n v="0.70850000000000002"/>
    <n v="4.3734000000000002"/>
    <x v="2"/>
    <n v="891"/>
    <s v="approved"/>
    <s v="14-09-2023"/>
    <s v="26-09-2023"/>
    <n v="12"/>
    <n v="42.16"/>
  </r>
  <r>
    <x v="1421"/>
    <s v="CUST0088"/>
    <x v="5"/>
    <s v="West"/>
    <s v="Auto Loan"/>
    <x v="0"/>
    <n v="80.959999999999994"/>
    <n v="18.2"/>
    <n v="0.53910000000000002"/>
    <n v="1.3154999999999999"/>
    <x v="4"/>
    <n v="739"/>
    <s v="approved"/>
    <s v="31-12-2022"/>
    <s v="04-01-2023"/>
    <n v="180"/>
    <n v="45.12"/>
  </r>
  <r>
    <x v="1422"/>
    <s v="CUST0113"/>
    <x v="7"/>
    <s v="Central"/>
    <s v="Gold Loan"/>
    <x v="1"/>
    <n v="55.23"/>
    <n v="7.95"/>
    <n v="0.3221"/>
    <n v="1.347"/>
    <x v="2"/>
    <n v="583"/>
    <s v="Under Review"/>
    <s v="28-02-2024"/>
    <m/>
    <n v="48"/>
    <n v="14.4"/>
  </r>
  <r>
    <x v="1423"/>
    <s v="CUST0419"/>
    <x v="1"/>
    <s v="East"/>
    <s v="Personal Loan"/>
    <x v="1"/>
    <n v="69.22"/>
    <n v="13.82"/>
    <n v="1.1192"/>
    <n v="1.8853"/>
    <x v="1"/>
    <n v="818"/>
    <s v="approved"/>
    <s v="28-07-2022"/>
    <s v="31-07-2022"/>
    <n v="48"/>
    <n v="0"/>
  </r>
  <r>
    <x v="1424"/>
    <s v="CUST0242"/>
    <x v="6"/>
    <s v="East"/>
    <s v="Home Loan"/>
    <x v="1"/>
    <n v="30.28"/>
    <n v="9.66"/>
    <n v="0.1895"/>
    <n v="0.49740000000000001"/>
    <x v="4"/>
    <n v="565"/>
    <s v="Rejected"/>
    <s v="21-04-2022"/>
    <m/>
    <n v="84"/>
    <n v="27.54"/>
  </r>
  <r>
    <x v="1425"/>
    <s v="CUST0031"/>
    <x v="7"/>
    <s v="East"/>
    <s v="Home Loan"/>
    <x v="0"/>
    <n v="44.65"/>
    <n v="15.33"/>
    <n v="0.82179999999999997"/>
    <n v="0.72940000000000005"/>
    <x v="4"/>
    <n v="736"/>
    <s v="approved"/>
    <s v="13-09-2023"/>
    <s v="24-09-2023"/>
    <n v="120"/>
    <n v="33.61"/>
  </r>
  <r>
    <x v="1426"/>
    <s v="CUST0430"/>
    <x v="2"/>
    <s v="South"/>
    <s v="Business Loan"/>
    <x v="0"/>
    <n v="33.229999999999997"/>
    <n v="8.82"/>
    <n v="0.44450000000000001"/>
    <n v="1.0539000000000001"/>
    <x v="2"/>
    <n v="806"/>
    <s v="approved"/>
    <s v="21-07-2022"/>
    <s v="24-07-2022"/>
    <n v="36"/>
    <n v="14.81"/>
  </r>
  <r>
    <x v="1427"/>
    <s v="CUST0137"/>
    <x v="3"/>
    <s v="South"/>
    <s v="Home Loan"/>
    <x v="0"/>
    <n v="31.37"/>
    <n v="14.3"/>
    <n v="0.50209999999999999"/>
    <n v="1.5105999999999999"/>
    <x v="1"/>
    <n v="801"/>
    <s v="approved"/>
    <s v="03-08-2022"/>
    <s v="18-08-2022"/>
    <n v="24"/>
    <n v="0"/>
  </r>
  <r>
    <x v="1428"/>
    <s v="CUST0329"/>
    <x v="2"/>
    <s v="Central"/>
    <s v="Home Loan"/>
    <x v="1"/>
    <n v="6.83"/>
    <n v="16.739999999999998"/>
    <n v="0.1061"/>
    <n v="9.8799999999999999E-2"/>
    <x v="3"/>
    <n v="710"/>
    <s v="Rejected"/>
    <s v="28-05-2023"/>
    <m/>
    <n v="240"/>
    <n v="1.46"/>
  </r>
  <r>
    <x v="1429"/>
    <s v="CUST0073"/>
    <x v="2"/>
    <s v="Central"/>
    <s v="Personal Loan"/>
    <x v="1"/>
    <n v="69.010000000000005"/>
    <n v="12.99"/>
    <n v="1.3055000000000001"/>
    <n v="1.03"/>
    <x v="3"/>
    <n v="883"/>
    <s v="Rejected "/>
    <s v="20-02-2024"/>
    <m/>
    <n v="120"/>
    <n v="55.92"/>
  </r>
  <r>
    <x v="1430"/>
    <s v="CUST0075"/>
    <x v="9"/>
    <s v="Central"/>
    <s v="Personal Loan"/>
    <x v="2"/>
    <n v="27.83"/>
    <n v="17.760000000000002"/>
    <n v="0.17519999999999999"/>
    <n v="2.5482999999999998"/>
    <x v="1"/>
    <n v="823"/>
    <s v="Under Review"/>
    <s v="17-04-2023"/>
    <m/>
    <n v="12"/>
    <n v="0"/>
  </r>
  <r>
    <x v="1431"/>
    <s v="CUST0325"/>
    <x v="3"/>
    <s v="West"/>
    <s v="Personal Loan"/>
    <x v="1"/>
    <n v="55.58"/>
    <n v="15.24"/>
    <n v="0.40949999999999998"/>
    <n v="5.0228999999999999"/>
    <x v="1"/>
    <n v="894"/>
    <s v="Rejected "/>
    <s v="06-08-2024"/>
    <m/>
    <n v="12"/>
    <n v="0"/>
  </r>
  <r>
    <x v="1432"/>
    <s v="CUST0174"/>
    <x v="4"/>
    <s v="West"/>
    <s v="Business Loan"/>
    <x v="1"/>
    <n v="26.15"/>
    <n v="12.59"/>
    <n v="0.17860000000000001"/>
    <n v="0.46989999999999998"/>
    <x v="1"/>
    <n v="791"/>
    <s v="Under Review"/>
    <s v="17-11-2023"/>
    <m/>
    <n v="84"/>
    <n v="0"/>
  </r>
  <r>
    <x v="1433"/>
    <s v="CUST0023"/>
    <x v="3"/>
    <s v="Central"/>
    <s v="Business Loan"/>
    <x v="1"/>
    <n v="70.94"/>
    <n v="14.45"/>
    <n v="0.90380000000000005"/>
    <n v="6.3845000000000001"/>
    <x v="0"/>
    <n v="678"/>
    <s v="approved"/>
    <s v="13-08-2023"/>
    <s v="22-08-2023"/>
    <n v="12"/>
    <n v="8.82"/>
  </r>
  <r>
    <x v="1434"/>
    <s v="CUST0135"/>
    <x v="9"/>
    <s v="West"/>
    <s v="Auto Loan"/>
    <x v="0"/>
    <n v="88.75"/>
    <n v="18"/>
    <n v="0.97509999999999997"/>
    <n v="1.8653"/>
    <x v="1"/>
    <n v="897"/>
    <s v="Rejected "/>
    <s v="17-02-2022"/>
    <m/>
    <n v="84"/>
    <n v="0"/>
  </r>
  <r>
    <x v="1435"/>
    <s v="CUST0258"/>
    <x v="4"/>
    <s v="Central"/>
    <s v="Auto Loan"/>
    <x v="0"/>
    <n v="39.82"/>
    <n v="9.75"/>
    <n v="0.25509999999999999"/>
    <n v="0.52070000000000005"/>
    <x v="4"/>
    <n v="701"/>
    <s v="Rejected "/>
    <s v="27-12-2023"/>
    <m/>
    <n v="120"/>
    <n v="18.579999999999998"/>
  </r>
  <r>
    <x v="1436"/>
    <s v="CUST0252"/>
    <x v="5"/>
    <s v="Central"/>
    <s v="Gold Loan"/>
    <x v="0"/>
    <n v="73.069999999999993"/>
    <n v="12.18"/>
    <n v="1.4422999999999999"/>
    <n v="1.9307000000000001"/>
    <x v="1"/>
    <n v="710"/>
    <s v="Rejected"/>
    <s v="08-03-2024"/>
    <m/>
    <n v="48"/>
    <n v="0"/>
  </r>
  <r>
    <x v="1437"/>
    <s v="CUST0332"/>
    <x v="1"/>
    <s v="South"/>
    <s v="Gold Loan"/>
    <x v="1"/>
    <n v="88.59"/>
    <n v="16.29"/>
    <n v="1.5966"/>
    <n v="1.2518"/>
    <x v="0"/>
    <n v="855"/>
    <s v="approved"/>
    <s v="27-07-2023"/>
    <s v="04-08-2023"/>
    <n v="240"/>
    <n v="71.41"/>
  </r>
  <r>
    <x v="1438"/>
    <s v="CUST0463"/>
    <x v="8"/>
    <s v="Central"/>
    <s v="Gold Loan"/>
    <x v="1"/>
    <n v="22.22"/>
    <m/>
    <n v="0.2208"/>
    <m/>
    <x v="2"/>
    <n v="608"/>
    <s v="approved"/>
    <s v="23-10-2023"/>
    <s v="04-11-2023"/>
    <n v="60"/>
    <n v="6.87"/>
  </r>
  <r>
    <x v="1439"/>
    <s v="CUST0149"/>
    <x v="7"/>
    <s v="North"/>
    <s v="Gold Loan"/>
    <x v="2"/>
    <n v="75.599999999999994"/>
    <n v="16.399999999999999"/>
    <n v="1.2070000000000001"/>
    <n v="1.5187999999999999"/>
    <x v="3"/>
    <n v="855"/>
    <s v="Under Review"/>
    <s v="21-06-2024"/>
    <m/>
    <n v="84"/>
    <n v="15.79"/>
  </r>
  <r>
    <x v="1440"/>
    <s v="CUST0048"/>
    <x v="2"/>
    <s v="West"/>
    <s v="Personal Loan"/>
    <x v="2"/>
    <n v="6.57"/>
    <n v="15.52"/>
    <n v="4.53E-2"/>
    <n v="0.1081"/>
    <x v="0"/>
    <n v="611"/>
    <s v="approved"/>
    <s v="08-06-2023"/>
    <s v="22-06-2023"/>
    <n v="120"/>
    <n v="3.51"/>
  </r>
  <r>
    <x v="1441"/>
    <s v="CUST0271"/>
    <x v="2"/>
    <s v="East"/>
    <s v="Education Loan"/>
    <x v="2"/>
    <n v="66.42"/>
    <n v="9.33"/>
    <n v="1.1034999999999999"/>
    <n v="0.61180000000000001"/>
    <x v="3"/>
    <n v="742"/>
    <s v="Rejected"/>
    <s v="12-12-2024"/>
    <m/>
    <n v="240"/>
    <n v="57.81"/>
  </r>
  <r>
    <x v="1442"/>
    <s v="CUST0390"/>
    <x v="8"/>
    <s v="Central"/>
    <s v="Personal Loan"/>
    <x v="1"/>
    <n v="25.3"/>
    <n v="12.3"/>
    <n v="0.32"/>
    <n v="0.45069999999999999"/>
    <x v="0"/>
    <n v="855"/>
    <s v="approved"/>
    <s v="03-09-2023"/>
    <s v="14-09-2023"/>
    <n v="84"/>
    <n v="22.79"/>
  </r>
  <r>
    <x v="1443"/>
    <s v="CUST0328"/>
    <x v="0"/>
    <s v="Central"/>
    <s v="Home Loan"/>
    <x v="2"/>
    <n v="94.96"/>
    <n v="16.32"/>
    <n v="0.78649999999999998"/>
    <n v="2.3254000000000001"/>
    <x v="4"/>
    <n v="837"/>
    <s v="approved"/>
    <s v="29-10-2023"/>
    <s v="12-11-2023"/>
    <n v="60"/>
    <n v="55.89"/>
  </r>
  <r>
    <x v="1444"/>
    <s v="CUST0183"/>
    <x v="6"/>
    <s v="North"/>
    <s v="Education Loan"/>
    <x v="0"/>
    <n v="89.83"/>
    <n v="15.3"/>
    <n v="1.2572000000000001"/>
    <n v="3.1272000000000002"/>
    <x v="2"/>
    <n v="687"/>
    <s v="Rejected "/>
    <s v="27-09-2024"/>
    <m/>
    <n v="36"/>
    <n v="29.95"/>
  </r>
  <r>
    <x v="1445"/>
    <s v="CUST0045"/>
    <x v="8"/>
    <s v="East"/>
    <s v="Gold Loan"/>
    <x v="0"/>
    <n v="68.709999999999994"/>
    <n v="9.2200000000000006"/>
    <n v="0.80089999999999995"/>
    <n v="3.1459000000000001"/>
    <x v="1"/>
    <n v="865"/>
    <s v="approved"/>
    <s v="06-10-2024"/>
    <s v="13-10-2024"/>
    <n v="24"/>
    <n v="0"/>
  </r>
  <r>
    <x v="1446"/>
    <s v="CUST0314"/>
    <x v="2"/>
    <s v="East"/>
    <s v="Auto Loan"/>
    <x v="1"/>
    <m/>
    <n v="12.29"/>
    <n v="1.4088000000000001"/>
    <n v="1.1173999999999999"/>
    <x v="0"/>
    <n v="677"/>
    <s v="approved"/>
    <s v="24-05-2024"/>
    <s v="28-05-2024"/>
    <n v="120"/>
    <n v="68.900000000000006"/>
  </r>
  <r>
    <x v="1447"/>
    <s v="CUST0290"/>
    <x v="6"/>
    <s v="East"/>
    <s v="Business Loan"/>
    <x v="2"/>
    <n v="82"/>
    <n v="8.7100000000000009"/>
    <n v="1.3747"/>
    <n v="7.16"/>
    <x v="1"/>
    <n v="742"/>
    <s v="Rejected "/>
    <s v="02-11-2023"/>
    <m/>
    <n v="12"/>
    <n v="0"/>
  </r>
  <r>
    <x v="1448"/>
    <s v="CUST0080"/>
    <x v="1"/>
    <s v="East"/>
    <s v="Personal Loan"/>
    <x v="1"/>
    <n v="52.91"/>
    <n v="16.21"/>
    <n v="0.43519999999999998"/>
    <n v="1.8655999999999999"/>
    <x v="0"/>
    <n v="733"/>
    <s v="approved"/>
    <s v="20-04-2024"/>
    <s v="29-04-2024"/>
    <n v="36"/>
    <n v="7.49"/>
  </r>
  <r>
    <x v="1449"/>
    <s v="CUST0224"/>
    <x v="9"/>
    <s v="North"/>
    <s v="Business Loan"/>
    <x v="2"/>
    <n v="97.11"/>
    <n v="16.23"/>
    <n v="0.77180000000000004"/>
    <n v="2.3734000000000002"/>
    <x v="2"/>
    <n v="699"/>
    <s v="approved"/>
    <s v="28-05-2022"/>
    <s v="11-06-2022"/>
    <n v="60"/>
    <n v="80.23"/>
  </r>
  <r>
    <x v="1450"/>
    <s v="CUST0124"/>
    <x v="3"/>
    <s v="Central"/>
    <s v="Education Loan"/>
    <x v="0"/>
    <n v="98.69"/>
    <n v="17.71"/>
    <n v="0.97650000000000003"/>
    <n v="2.4904999999999999"/>
    <x v="0"/>
    <n v="558"/>
    <s v="Under Review"/>
    <s v="17-05-2023"/>
    <m/>
    <n v="60"/>
    <n v="59.01"/>
  </r>
  <r>
    <x v="1451"/>
    <s v="CUST0456"/>
    <x v="2"/>
    <s v="West"/>
    <s v="Auto Loan"/>
    <x v="2"/>
    <n v="82.64"/>
    <n v="15.21"/>
    <n v="1.0278"/>
    <n v="7.4671000000000003"/>
    <x v="4"/>
    <n v="721"/>
    <s v="Rejected "/>
    <s v="27-02-2023"/>
    <m/>
    <n v="12"/>
    <n v="36.020000000000003"/>
  </r>
  <r>
    <x v="1452"/>
    <s v="CUST0320"/>
    <x v="4"/>
    <s v="North"/>
    <s v="Home Loan"/>
    <x v="2"/>
    <n v="69.400000000000006"/>
    <n v="16.53"/>
    <n v="0.71030000000000004"/>
    <n v="1.0449999999999999"/>
    <x v="3"/>
    <n v="680"/>
    <s v="approved"/>
    <s v="17-01-2024"/>
    <s v="29-01-2024"/>
    <n v="180"/>
    <n v="9.4499999999999993"/>
  </r>
  <r>
    <x v="1453"/>
    <s v="CUST0487"/>
    <x v="3"/>
    <s v="East"/>
    <s v="Business Loan"/>
    <x v="2"/>
    <n v="84"/>
    <n v="10.199999999999999"/>
    <n v="0.44469999999999998"/>
    <n v="0.91300000000000003"/>
    <x v="0"/>
    <n v="685"/>
    <s v="Under Review"/>
    <s v="18-10-2023"/>
    <m/>
    <n v="180"/>
    <n v="47.6"/>
  </r>
  <r>
    <x v="1454"/>
    <s v="CUST0094"/>
    <x v="2"/>
    <s v="East"/>
    <s v="Personal Loan"/>
    <x v="2"/>
    <n v="37.71"/>
    <n v="13.13"/>
    <n v="0.3518"/>
    <n v="0.56589999999999996"/>
    <x v="1"/>
    <n v="714"/>
    <s v="approved"/>
    <s v="15-02-2022"/>
    <s v="01-03-2022"/>
    <n v="120"/>
    <n v="0"/>
  </r>
  <r>
    <x v="1455"/>
    <s v="CUST0342"/>
    <x v="4"/>
    <s v="Central"/>
    <s v="Home Loan"/>
    <x v="2"/>
    <n v="50.98"/>
    <n v="11.62"/>
    <n v="0.30730000000000002"/>
    <n v="1.1243000000000001"/>
    <x v="4"/>
    <n v="825"/>
    <s v="approved"/>
    <s v="21-09-2023"/>
    <s v="01-10-2023"/>
    <n v="60"/>
    <n v="38.93"/>
  </r>
  <r>
    <x v="1456"/>
    <s v="CUST0220"/>
    <x v="7"/>
    <s v="Central"/>
    <s v="Gold Loan"/>
    <x v="1"/>
    <n v="52.48"/>
    <n v="10.19"/>
    <n v="0.87690000000000001"/>
    <n v="0.87639999999999996"/>
    <x v="2"/>
    <n v="839"/>
    <s v="approved"/>
    <s v="12-07-2023"/>
    <s v="20-07-2023"/>
    <n v="84"/>
    <n v="25.1"/>
  </r>
  <r>
    <x v="1457"/>
    <s v="CUST0299"/>
    <x v="9"/>
    <s v="West"/>
    <s v="Home Loan"/>
    <x v="0"/>
    <n v="33.29"/>
    <n v="10.4"/>
    <n v="0.56279999999999997"/>
    <n v="0.85070000000000001"/>
    <x v="4"/>
    <n v="845"/>
    <s v="Rejected"/>
    <s v="03-06-2024"/>
    <m/>
    <n v="48"/>
    <n v="18.53"/>
  </r>
  <r>
    <x v="1458"/>
    <s v="CUST0441"/>
    <x v="2"/>
    <s v="Central"/>
    <s v="Personal Loan"/>
    <x v="1"/>
    <n v="72.87"/>
    <n v="10.42"/>
    <n v="1.0338000000000001"/>
    <n v="6.4207000000000001"/>
    <x v="0"/>
    <n v="814"/>
    <s v="approved"/>
    <s v="09-05-2023"/>
    <s v="14-05-2023"/>
    <n v="12"/>
    <n v="60.87"/>
  </r>
  <r>
    <x v="1459"/>
    <s v="CUST0238"/>
    <x v="0"/>
    <s v="North"/>
    <s v="Home Loan"/>
    <x v="2"/>
    <n v="5.73"/>
    <n v="11.16"/>
    <n v="5.0299999999999997E-2"/>
    <n v="6.5699999999999995E-2"/>
    <x v="3"/>
    <n v="580"/>
    <s v="Under Review"/>
    <s v="23-06-2023"/>
    <m/>
    <n v="180"/>
    <n v="1.74"/>
  </r>
  <r>
    <x v="1460"/>
    <s v="CUST0135"/>
    <x v="5"/>
    <s v="West"/>
    <s v="Personal Loan"/>
    <x v="1"/>
    <n v="35.89"/>
    <n v="18.079999999999998"/>
    <n v="0.36070000000000002"/>
    <n v="0.91290000000000004"/>
    <x v="1"/>
    <n v="897"/>
    <s v="Rejected"/>
    <s v="03-12-2023"/>
    <m/>
    <n v="60"/>
    <n v="0"/>
  </r>
  <r>
    <x v="1461"/>
    <s v="CUST0325"/>
    <x v="0"/>
    <s v="East"/>
    <s v="Home Loan"/>
    <x v="0"/>
    <n v="53.86"/>
    <n v="11.62"/>
    <n v="0.44219999999999998"/>
    <n v="0.93989999999999996"/>
    <x v="3"/>
    <n v="894"/>
    <s v="Rejected"/>
    <s v="24-10-2022"/>
    <m/>
    <n v="84"/>
    <n v="29.94"/>
  </r>
  <r>
    <x v="1462"/>
    <s v="CUST0010"/>
    <x v="4"/>
    <s v="East"/>
    <s v="Education Loan"/>
    <x v="2"/>
    <n v="60.18"/>
    <n v="11.48"/>
    <n v="0.75370000000000004"/>
    <n v="0.84540000000000004"/>
    <x v="0"/>
    <n v="820"/>
    <s v="approved"/>
    <s v="15-11-2022"/>
    <s v="28-11-2022"/>
    <n v="120"/>
    <n v="51.95"/>
  </r>
  <r>
    <x v="1463"/>
    <s v="CUST0322"/>
    <x v="8"/>
    <s v="South"/>
    <s v="Education Loan"/>
    <x v="1"/>
    <n v="24.6"/>
    <n v="14.71"/>
    <n v="0.47810000000000002"/>
    <n v="0.58150000000000002"/>
    <x v="0"/>
    <n v="849"/>
    <s v="approved"/>
    <s v="08-09-2023"/>
    <s v="09-09-2023"/>
    <n v="60"/>
    <n v="12.18"/>
  </r>
  <r>
    <x v="1464"/>
    <s v="CUST0500"/>
    <x v="0"/>
    <s v="North"/>
    <s v="Auto Loan"/>
    <x v="2"/>
    <n v="97.93"/>
    <n v="12.88"/>
    <n v="1.6786000000000001"/>
    <n v="2.6214"/>
    <x v="4"/>
    <n v="703"/>
    <s v="approved"/>
    <s v="17-12-2023"/>
    <s v="29-12-2023"/>
    <n v="48"/>
    <n v="36.380000000000003"/>
  </r>
  <r>
    <x v="1465"/>
    <s v="CUST0365"/>
    <x v="6"/>
    <s v="West"/>
    <s v="Auto Loan"/>
    <x v="0"/>
    <n v="71.67"/>
    <n v="8.85"/>
    <n v="0.38569999999999999"/>
    <n v="0.90210000000000001"/>
    <x v="1"/>
    <n v="610"/>
    <s v="approved"/>
    <s v="09-06-2022"/>
    <s v="17-06-2022"/>
    <n v="120"/>
    <n v="0"/>
  </r>
  <r>
    <x v="1466"/>
    <s v="CUST0338"/>
    <x v="9"/>
    <s v="North"/>
    <s v="Education Loan"/>
    <x v="2"/>
    <n v="4.49"/>
    <n v="13.8"/>
    <n v="6.6000000000000003E-2"/>
    <n v="0.4027"/>
    <x v="0"/>
    <n v="577"/>
    <s v="approved"/>
    <s v="04-06-2024"/>
    <s v="16-06-2024"/>
    <n v="12"/>
    <n v="2.73"/>
  </r>
  <r>
    <x v="1467"/>
    <s v="CUST0349"/>
    <x v="8"/>
    <s v="West"/>
    <s v="Business Loan"/>
    <x v="1"/>
    <n v="11.87"/>
    <n v="13.86"/>
    <n v="0.1983"/>
    <n v="0.1464"/>
    <x v="2"/>
    <n v="698"/>
    <s v="approved"/>
    <s v="30-06-2024"/>
    <s v="07-07-2024"/>
    <n v="240"/>
    <n v="8.02"/>
  </r>
  <r>
    <x v="1468"/>
    <s v="CUST0220"/>
    <x v="0"/>
    <s v="South"/>
    <s v="Auto Loan"/>
    <x v="2"/>
    <n v="79.760000000000005"/>
    <n v="14.04"/>
    <n v="0.45319999999999999"/>
    <n v="7.1628999999999996"/>
    <x v="0"/>
    <n v="839"/>
    <s v="Rejected"/>
    <s v="30-09-2022"/>
    <m/>
    <n v="12"/>
    <n v="44.18"/>
  </r>
  <r>
    <x v="1469"/>
    <s v="CUST0496"/>
    <x v="6"/>
    <s v="South"/>
    <s v="Auto Loan"/>
    <x v="1"/>
    <n v="75.569999999999993"/>
    <n v="8.32"/>
    <n v="0.5927"/>
    <n v="0.73619999999999997"/>
    <x v="4"/>
    <n v="602"/>
    <s v="Rejected"/>
    <s v="05-10-2024"/>
    <m/>
    <n v="180"/>
    <n v="48.36"/>
  </r>
  <r>
    <x v="1470"/>
    <s v="CUST0208"/>
    <x v="6"/>
    <s v="East"/>
    <s v="Education Loan"/>
    <x v="2"/>
    <n v="77.42"/>
    <n v="12.36"/>
    <n v="1.3395999999999999"/>
    <n v="3.6575000000000002"/>
    <x v="4"/>
    <n v="828"/>
    <s v="approved"/>
    <s v="15-02-2022"/>
    <s v="19-02-2022"/>
    <n v="24"/>
    <n v="54.04"/>
  </r>
  <r>
    <x v="1471"/>
    <s v="CUST0006"/>
    <x v="9"/>
    <s v="West"/>
    <s v="Business Loan"/>
    <x v="2"/>
    <n v="23.6"/>
    <n v="14.42"/>
    <n v="0.41660000000000003"/>
    <n v="0.30070000000000002"/>
    <x v="3"/>
    <n v="747"/>
    <s v="approved"/>
    <s v="21-02-2022"/>
    <s v="02-03-2022"/>
    <n v="240"/>
    <n v="5.85"/>
  </r>
  <r>
    <x v="1472"/>
    <s v="CUST0343"/>
    <x v="2"/>
    <s v="South"/>
    <s v="Business Loan"/>
    <x v="0"/>
    <n v="81.17"/>
    <n v="15.28"/>
    <n v="1.3797999999999999"/>
    <n v="2.8249"/>
    <x v="2"/>
    <n v="649"/>
    <s v="approved"/>
    <s v="10-03-2024"/>
    <s v="17-03-2024"/>
    <n v="36"/>
    <n v="72.900000000000006"/>
  </r>
  <r>
    <x v="1473"/>
    <s v="CUST0345"/>
    <x v="1"/>
    <s v="South"/>
    <s v="Personal Loan"/>
    <x v="1"/>
    <n v="27.12"/>
    <n v="11.04"/>
    <n v="0.20030000000000001"/>
    <n v="0.37419999999999998"/>
    <x v="1"/>
    <n v="628"/>
    <s v="approved"/>
    <s v="28-09-2024"/>
    <s v="11-10-2024"/>
    <n v="120"/>
    <n v="0"/>
  </r>
  <r>
    <x v="1474"/>
    <s v="CUST0076"/>
    <x v="3"/>
    <s v="Central"/>
    <s v="Auto Loan"/>
    <x v="0"/>
    <n v="97.7"/>
    <n v="12.47"/>
    <n v="0.87549999999999994"/>
    <n v="2.1966000000000001"/>
    <x v="0"/>
    <n v="666"/>
    <s v="Under Review"/>
    <s v="16-03-2023"/>
    <m/>
    <n v="60"/>
    <n v="24.79"/>
  </r>
  <r>
    <x v="1475"/>
    <s v="CUST0147"/>
    <x v="8"/>
    <s v="North"/>
    <s v="Gold Loan"/>
    <x v="1"/>
    <n v="79.930000000000007"/>
    <n v="14.82"/>
    <n v="1.3163"/>
    <n v="1.5343"/>
    <x v="1"/>
    <n v="622"/>
    <s v="Rejected"/>
    <s v="22-02-2024"/>
    <m/>
    <n v="84"/>
    <n v="0"/>
  </r>
  <r>
    <x v="1476"/>
    <s v="CUST0495"/>
    <x v="9"/>
    <s v="East"/>
    <s v="Personal Loan"/>
    <x v="1"/>
    <n v="21.4"/>
    <n v="14.58"/>
    <n v="0.13919999999999999"/>
    <n v="0.59099999999999997"/>
    <x v="0"/>
    <n v="652"/>
    <s v="Rejected "/>
    <s v="28-05-2024"/>
    <m/>
    <n v="48"/>
    <n v="11.47"/>
  </r>
  <r>
    <x v="1477"/>
    <s v="CUST0460"/>
    <x v="7"/>
    <s v="West"/>
    <s v="Home Loan"/>
    <x v="0"/>
    <n v="38.82"/>
    <n v="7.81"/>
    <n v="0.23749999999999999"/>
    <n v="0.3201"/>
    <x v="3"/>
    <n v="818"/>
    <s v="Rejected"/>
    <s v="13-05-2023"/>
    <m/>
    <n v="240"/>
    <n v="14.56"/>
  </r>
  <r>
    <x v="1478"/>
    <s v="CUST0057"/>
    <x v="1"/>
    <s v="West"/>
    <s v="Personal Loan"/>
    <x v="2"/>
    <m/>
    <n v="9.65"/>
    <n v="0.27139999999999997"/>
    <n v="0.28000000000000003"/>
    <x v="4"/>
    <n v="644"/>
    <s v="approved"/>
    <s v="15-09-2024"/>
    <s v="16-09-2024"/>
    <n v="120"/>
    <n v="15.53"/>
  </r>
  <r>
    <x v="1479"/>
    <s v="CUST0341"/>
    <x v="0"/>
    <s v="West"/>
    <s v="Home Loan"/>
    <x v="2"/>
    <n v="24.49"/>
    <n v="9.09"/>
    <n v="0.34420000000000001"/>
    <n v="2.1427"/>
    <x v="0"/>
    <n v="829"/>
    <s v="approved"/>
    <s v="15-09-2024"/>
    <s v="27-09-2024"/>
    <n v="12"/>
    <n v="19.899999999999999"/>
  </r>
  <r>
    <x v="1480"/>
    <s v="CUST0049"/>
    <x v="0"/>
    <s v="South"/>
    <s v="Home Loan"/>
    <x v="0"/>
    <n v="55.01"/>
    <n v="11.84"/>
    <n v="0.31580000000000003"/>
    <n v="1.2192000000000001"/>
    <x v="1"/>
    <n v="800"/>
    <s v="approved"/>
    <s v="09-03-2024"/>
    <s v="23-03-2024"/>
    <n v="60"/>
    <n v="0"/>
  </r>
  <r>
    <x v="1481"/>
    <s v="CUST0454"/>
    <x v="1"/>
    <s v="West"/>
    <s v="Auto Loan"/>
    <x v="2"/>
    <n v="33.520000000000003"/>
    <n v="14.26"/>
    <n v="0.40250000000000002"/>
    <n v="1.6134999999999999"/>
    <x v="2"/>
    <n v="694"/>
    <s v="approved"/>
    <s v="20-06-2022"/>
    <s v="27-06-2022"/>
    <n v="24"/>
    <n v="4.41"/>
  </r>
  <r>
    <x v="1482"/>
    <s v="CUST0119"/>
    <x v="4"/>
    <s v="North"/>
    <s v="Education Loan"/>
    <x v="0"/>
    <n v="79.81"/>
    <n v="18.12"/>
    <n v="1.2602"/>
    <n v="1.2922"/>
    <x v="1"/>
    <n v="777"/>
    <s v="Rejected"/>
    <s v="04-09-2023"/>
    <m/>
    <n v="180"/>
    <n v="0"/>
  </r>
  <r>
    <x v="1483"/>
    <s v="CUST0059"/>
    <x v="4"/>
    <s v="West"/>
    <s v="Business Loan"/>
    <x v="1"/>
    <n v="13.21"/>
    <n v="17"/>
    <n v="0.1767"/>
    <n v="0.65310000000000001"/>
    <x v="3"/>
    <n v="702"/>
    <s v="approved"/>
    <s v="19-10-2022"/>
    <s v="29-10-2022"/>
    <n v="24"/>
    <n v="5.71"/>
  </r>
  <r>
    <x v="1484"/>
    <s v="CUST0090"/>
    <x v="8"/>
    <s v="East"/>
    <s v="Personal Loan"/>
    <x v="1"/>
    <n v="60.24"/>
    <n v="11.88"/>
    <n v="0.4264"/>
    <n v="1.0595000000000001"/>
    <x v="3"/>
    <n v="833"/>
    <s v="approved"/>
    <s v="08-01-2022"/>
    <s v="11-01-2022"/>
    <n v="84"/>
    <n v="14.95"/>
  </r>
  <r>
    <x v="1485"/>
    <s v="CUST0388"/>
    <x v="9"/>
    <s v="Central"/>
    <s v="Business Loan"/>
    <x v="2"/>
    <n v="46.09"/>
    <n v="13.16"/>
    <n v="0.32829999999999998"/>
    <n v="1.2401"/>
    <x v="3"/>
    <n v="592"/>
    <s v="Under Review"/>
    <s v="18-04-2023"/>
    <m/>
    <n v="48"/>
    <n v="34.229999999999997"/>
  </r>
  <r>
    <x v="1486"/>
    <s v="CUST0430"/>
    <x v="4"/>
    <s v="North"/>
    <s v="Home Loan"/>
    <x v="0"/>
    <n v="36.85"/>
    <n v="16.34"/>
    <n v="0.65480000000000005"/>
    <n v="0.55000000000000004"/>
    <x v="4"/>
    <n v="806"/>
    <s v="Under Review"/>
    <s v="04-06-2023"/>
    <m/>
    <n v="180"/>
    <n v="15.51"/>
  </r>
  <r>
    <x v="1487"/>
    <s v="CUST0177"/>
    <x v="8"/>
    <s v="North"/>
    <s v="Personal Loan"/>
    <x v="2"/>
    <n v="9.07"/>
    <n v="16.39"/>
    <n v="5.74E-2"/>
    <n v="0.1288"/>
    <x v="3"/>
    <n v="864"/>
    <s v="Rejected"/>
    <s v="27-06-2022"/>
    <m/>
    <n v="240"/>
    <n v="5.31"/>
  </r>
  <r>
    <x v="1488"/>
    <s v="CUST0299"/>
    <x v="0"/>
    <s v="Central"/>
    <s v="Gold Loan"/>
    <x v="1"/>
    <n v="93.24"/>
    <n v="15.84"/>
    <n v="1.3093999999999999"/>
    <n v="4.5582000000000003"/>
    <x v="0"/>
    <n v="845"/>
    <s v="approved"/>
    <s v="16-06-2022"/>
    <s v="30-06-2022"/>
    <n v="24"/>
    <n v="47.84"/>
  </r>
  <r>
    <x v="1489"/>
    <s v="CUST0211"/>
    <x v="5"/>
    <s v="West"/>
    <s v="Home Loan"/>
    <x v="2"/>
    <n v="31.04"/>
    <n v="17.510000000000002"/>
    <n v="0.48049999999999998"/>
    <n v="2.8384999999999998"/>
    <x v="4"/>
    <n v="609"/>
    <s v="approved"/>
    <s v="14-03-2024"/>
    <s v="19-03-2024"/>
    <n v="12"/>
    <n v="17.37"/>
  </r>
  <r>
    <x v="1490"/>
    <s v="CUST0285"/>
    <x v="4"/>
    <s v="East"/>
    <s v="Personal Loan"/>
    <x v="1"/>
    <n v="45.37"/>
    <n v="8.77"/>
    <n v="0.60619999999999996"/>
    <n v="0.56910000000000005"/>
    <x v="0"/>
    <n v="578"/>
    <s v="approved"/>
    <s v="11-06-2024"/>
    <s v="25-06-2024"/>
    <n v="120"/>
    <n v="6.88"/>
  </r>
  <r>
    <x v="1491"/>
    <s v="CUST0167"/>
    <x v="4"/>
    <s v="West"/>
    <s v="Business Loan"/>
    <x v="2"/>
    <n v="67.16"/>
    <n v="8.3800000000000008"/>
    <n v="1.1040000000000001"/>
    <n v="1.6516"/>
    <x v="1"/>
    <n v="768"/>
    <s v="Rejected"/>
    <s v="08-04-2023"/>
    <m/>
    <n v="48"/>
    <n v="0"/>
  </r>
  <r>
    <x v="1492"/>
    <s v="CUST0216"/>
    <x v="0"/>
    <s v="East"/>
    <s v="Education Loan"/>
    <x v="0"/>
    <n v="99.46"/>
    <n v="16.07"/>
    <n v="0.94810000000000005"/>
    <n v="2.4224000000000001"/>
    <x v="2"/>
    <n v="730"/>
    <s v="approved"/>
    <s v="14-09-2023"/>
    <s v="26-09-2023"/>
    <n v="60"/>
    <n v="83.77"/>
  </r>
  <r>
    <x v="1493"/>
    <s v="CUST0432"/>
    <x v="8"/>
    <s v="Central"/>
    <s v="Home Loan"/>
    <x v="0"/>
    <n v="39.31"/>
    <n v="16.8"/>
    <n v="0.29220000000000002"/>
    <n v="3.5815000000000001"/>
    <x v="0"/>
    <n v="779"/>
    <s v="approved"/>
    <s v="08-01-2024"/>
    <s v="22-01-2024"/>
    <n v="12"/>
    <n v="23.3"/>
  </r>
  <r>
    <x v="1494"/>
    <s v="CUST0212"/>
    <x v="8"/>
    <s v="North"/>
    <s v="Home Loan"/>
    <x v="1"/>
    <n v="48.93"/>
    <n v="12.7"/>
    <n v="0.46970000000000001"/>
    <n v="0.60950000000000004"/>
    <x v="4"/>
    <n v="713"/>
    <s v="Under Review"/>
    <s v="21-12-2023"/>
    <m/>
    <n v="180"/>
    <n v="22.29"/>
  </r>
  <r>
    <x v="1495"/>
    <s v="CUST0405"/>
    <x v="0"/>
    <s v="South"/>
    <s v="Personal Loan"/>
    <x v="0"/>
    <n v="68.63"/>
    <n v="13.08"/>
    <n v="0.61939999999999995"/>
    <n v="6.1323999999999996"/>
    <x v="3"/>
    <n v="632"/>
    <s v="approved"/>
    <s v="22-01-2022"/>
    <s v="01-02-2022"/>
    <n v="12"/>
    <n v="36.47"/>
  </r>
  <r>
    <x v="1496"/>
    <s v="CUST0440"/>
    <x v="3"/>
    <s v="West"/>
    <s v="Home Loan"/>
    <x v="0"/>
    <n v="38.520000000000003"/>
    <n v="14.07"/>
    <n v="0.72540000000000004"/>
    <n v="0.59970000000000001"/>
    <x v="1"/>
    <n v="814"/>
    <s v="Rejected"/>
    <s v="29-11-2024"/>
    <m/>
    <n v="120"/>
    <n v="0"/>
  </r>
  <r>
    <x v="1497"/>
    <s v="CUST0281"/>
    <x v="0"/>
    <s v="North"/>
    <s v="Gold Loan"/>
    <x v="0"/>
    <n v="88.43"/>
    <n v="12.33"/>
    <n v="0.93899999999999995"/>
    <n v="7.8705999999999996"/>
    <x v="3"/>
    <n v="601"/>
    <s v="approved"/>
    <s v="12-04-2024"/>
    <s v="15-04-2024"/>
    <n v="12"/>
    <n v="37.119999999999997"/>
  </r>
  <r>
    <x v="1498"/>
    <s v="CUST0451"/>
    <x v="0"/>
    <s v="North"/>
    <s v="Business Loan"/>
    <x v="1"/>
    <n v="6.46"/>
    <n v="10.119999999999999"/>
    <n v="6.7000000000000004E-2"/>
    <n v="0.20880000000000001"/>
    <x v="2"/>
    <n v="797"/>
    <s v="approved"/>
    <s v="09-05-2024"/>
    <s v="12-05-2024"/>
    <n v="36"/>
    <n v="1.68"/>
  </r>
  <r>
    <x v="1499"/>
    <s v="CUST0496"/>
    <x v="1"/>
    <s v="East"/>
    <s v="Personal Loan"/>
    <x v="1"/>
    <n v="23.95"/>
    <n v="16.04"/>
    <n v="0.1384"/>
    <n v="0.84250000000000003"/>
    <x v="3"/>
    <n v="602"/>
    <s v="approved"/>
    <s v="16-04-2023"/>
    <s v="21-04-2023"/>
    <n v="36"/>
    <n v="8.09"/>
  </r>
  <r>
    <x v="1500"/>
    <s v="CUST0363"/>
    <x v="9"/>
    <s v="West"/>
    <s v="Gold Loan"/>
    <x v="0"/>
    <n v="71.06"/>
    <n v="7.53"/>
    <n v="1.0076000000000001"/>
    <n v="2.2113999999999998"/>
    <x v="3"/>
    <n v="768"/>
    <s v="Under Review"/>
    <s v="15-06-2024"/>
    <m/>
    <n v="36"/>
    <n v="39.58"/>
  </r>
  <r>
    <x v="1501"/>
    <s v="CUST0307"/>
    <x v="7"/>
    <s v="North"/>
    <s v="Personal Loan"/>
    <x v="2"/>
    <n v="35.020000000000003"/>
    <n v="16.68"/>
    <n v="0.19239999999999999"/>
    <n v="0.60160000000000002"/>
    <x v="4"/>
    <n v="830"/>
    <s v="Under Review"/>
    <s v="23-12-2024"/>
    <m/>
    <n v="120"/>
    <n v="29.87"/>
  </r>
  <r>
    <x v="1502"/>
    <s v="CUST0246"/>
    <x v="3"/>
    <s v="South"/>
    <s v="Home Loan"/>
    <x v="1"/>
    <n v="96.22"/>
    <n v="15.91"/>
    <n v="1.232"/>
    <n v="8.7260000000000009"/>
    <x v="4"/>
    <n v="635"/>
    <s v="Under Review"/>
    <s v="18-12-2023"/>
    <m/>
    <n v="12"/>
    <n v="88.39"/>
  </r>
  <r>
    <x v="1503"/>
    <s v="CUST0004"/>
    <x v="3"/>
    <s v="South"/>
    <s v="Education Loan"/>
    <x v="0"/>
    <n v="76.25"/>
    <n v="8.9499999999999993"/>
    <n v="0.7621"/>
    <n v="6.6664000000000003"/>
    <x v="0"/>
    <n v="711"/>
    <s v="approved"/>
    <s v="18-05-2024"/>
    <s v="27-05-2024"/>
    <n v="12"/>
    <n v="41.98"/>
  </r>
  <r>
    <x v="1504"/>
    <s v="CUST0015"/>
    <x v="1"/>
    <s v="North"/>
    <s v="Personal Loan"/>
    <x v="2"/>
    <n v="59.42"/>
    <n v="8.85"/>
    <n v="1.0883"/>
    <n v="0.59740000000000004"/>
    <x v="1"/>
    <n v="588"/>
    <s v="approved"/>
    <s v="30-10-2023"/>
    <s v="08-11-2023"/>
    <n v="180"/>
    <n v="0"/>
  </r>
  <r>
    <x v="1505"/>
    <s v="CUST0107"/>
    <x v="4"/>
    <s v="Central"/>
    <s v="Business Loan"/>
    <x v="1"/>
    <n v="54.45"/>
    <n v="13.27"/>
    <n v="0.66759999999999997"/>
    <n v="0.64839999999999998"/>
    <x v="0"/>
    <n v="755"/>
    <s v="Rejected"/>
    <s v="06-06-2022"/>
    <m/>
    <n v="240"/>
    <n v="17.09"/>
  </r>
  <r>
    <x v="1506"/>
    <s v="CUST0186"/>
    <x v="2"/>
    <s v="South"/>
    <s v="Gold Loan"/>
    <x v="1"/>
    <n v="47.92"/>
    <n v="11.82"/>
    <n v="0.45550000000000002"/>
    <n v="0.6825"/>
    <x v="1"/>
    <n v="713"/>
    <s v="Rejected"/>
    <s v="03-02-2023"/>
    <m/>
    <n v="120"/>
    <n v="0"/>
  </r>
  <r>
    <x v="1507"/>
    <s v="CUST0260"/>
    <x v="9"/>
    <s v="West"/>
    <s v="Home Loan"/>
    <x v="1"/>
    <n v="33.090000000000003"/>
    <n v="9.4700000000000006"/>
    <n v="0.40749999999999997"/>
    <n v="0.5403"/>
    <x v="1"/>
    <n v="662"/>
    <s v="Rejected"/>
    <s v="13-02-2022"/>
    <m/>
    <n v="84"/>
    <n v="0"/>
  </r>
  <r>
    <x v="1508"/>
    <s v="CUST0361"/>
    <x v="9"/>
    <s v="North"/>
    <s v="Business Loan"/>
    <x v="0"/>
    <n v="36.72"/>
    <n v="10.49"/>
    <n v="0.40300000000000002"/>
    <n v="0.3664"/>
    <x v="0"/>
    <n v="729"/>
    <s v="approved"/>
    <s v="09-10-2022"/>
    <s v="20-10-2022"/>
    <n v="240"/>
    <n v="30.67"/>
  </r>
  <r>
    <x v="1509"/>
    <s v="CUST0138"/>
    <x v="2"/>
    <s v="West"/>
    <s v="Personal Loan"/>
    <x v="0"/>
    <n v="32.630000000000003"/>
    <n v="16.079999999999998"/>
    <n v="0.3372"/>
    <n v="0.54820000000000002"/>
    <x v="2"/>
    <n v="703"/>
    <s v="approved"/>
    <s v="02-06-2023"/>
    <s v="07-06-2023"/>
    <n v="120"/>
    <n v="8"/>
  </r>
  <r>
    <x v="1510"/>
    <s v="CUST0204"/>
    <x v="9"/>
    <s v="West"/>
    <s v="Gold Loan"/>
    <x v="0"/>
    <n v="29.94"/>
    <n v="17.829999999999998"/>
    <n v="0.2344"/>
    <n v="2.7425000000000002"/>
    <x v="2"/>
    <n v="854"/>
    <s v="Under Review"/>
    <s v="05-11-2024"/>
    <m/>
    <n v="12"/>
    <n v="27.23"/>
  </r>
  <r>
    <x v="1511"/>
    <s v="CUST0285"/>
    <x v="6"/>
    <s v="West"/>
    <s v="Gold Loan"/>
    <x v="2"/>
    <n v="64.78"/>
    <n v="16.25"/>
    <n v="1.1638999999999999"/>
    <n v="1.2959000000000001"/>
    <x v="0"/>
    <n v="578"/>
    <s v="approved"/>
    <s v="11-11-2022"/>
    <s v="15-11-2022"/>
    <n v="84"/>
    <n v="13.89"/>
  </r>
  <r>
    <x v="1512"/>
    <s v="CUST0340"/>
    <x v="5"/>
    <s v="East"/>
    <s v="Gold Loan"/>
    <x v="2"/>
    <n v="10.87"/>
    <n v="7.58"/>
    <n v="0.1139"/>
    <n v="0.48949999999999999"/>
    <x v="2"/>
    <n v="604"/>
    <s v="approved"/>
    <s v="13-10-2024"/>
    <s v="23-10-2024"/>
    <n v="24"/>
    <n v="10.15"/>
  </r>
  <r>
    <x v="1513"/>
    <s v="CUST0015"/>
    <x v="4"/>
    <s v="South"/>
    <s v="Auto Loan"/>
    <x v="1"/>
    <n v="57.57"/>
    <n v="16.829999999999998"/>
    <n v="0.42149999999999999"/>
    <n v="1.1708000000000001"/>
    <x v="3"/>
    <n v="588"/>
    <s v="Rejected"/>
    <s v="10-04-2023"/>
    <m/>
    <n v="84"/>
    <n v="40.26"/>
  </r>
  <r>
    <x v="1514"/>
    <s v="CUST0002"/>
    <x v="7"/>
    <s v="Central"/>
    <s v="Business Loan"/>
    <x v="1"/>
    <n v="75.64"/>
    <n v="13.06"/>
    <n v="1.0515000000000001"/>
    <n v="3.5981999999999998"/>
    <x v="4"/>
    <n v="657"/>
    <s v="approved"/>
    <s v="01-02-2024"/>
    <s v="16-02-2024"/>
    <n v="24"/>
    <n v="28.31"/>
  </r>
  <r>
    <x v="1515"/>
    <s v="CUST0109"/>
    <x v="4"/>
    <s v="West"/>
    <s v="Home Loan"/>
    <x v="0"/>
    <n v="60.55"/>
    <n v="17.440000000000001"/>
    <n v="0.72660000000000002"/>
    <n v="0.95079999999999998"/>
    <x v="4"/>
    <n v="871"/>
    <s v="Rejected "/>
    <s v="15-08-2022"/>
    <m/>
    <n v="180"/>
    <n v="57.26"/>
  </r>
  <r>
    <x v="1516"/>
    <s v="CUST0154"/>
    <x v="5"/>
    <s v="West"/>
    <s v="Personal Loan"/>
    <x v="2"/>
    <n v="41.79"/>
    <n v="11.3"/>
    <n v="0.25890000000000002"/>
    <n v="0.43990000000000001"/>
    <x v="3"/>
    <n v="606"/>
    <s v="Rejected "/>
    <s v="24-05-2022"/>
    <m/>
    <n v="240"/>
    <n v="10.5"/>
  </r>
  <r>
    <x v="1517"/>
    <s v="CUST0496"/>
    <x v="0"/>
    <s v="West"/>
    <s v="Personal Loan"/>
    <x v="2"/>
    <n v="43.99"/>
    <n v="12.78"/>
    <n v="0.80189999999999995"/>
    <n v="0.996"/>
    <x v="4"/>
    <n v="602"/>
    <s v="Rejected"/>
    <s v="19-09-2023"/>
    <m/>
    <n v="60"/>
    <n v="11.79"/>
  </r>
  <r>
    <x v="1518"/>
    <s v="CUST0319"/>
    <x v="0"/>
    <s v="Central"/>
    <s v="Education Loan"/>
    <x v="1"/>
    <n v="60.76"/>
    <n v="11.48"/>
    <n v="0.40429999999999999"/>
    <n v="0.85360000000000003"/>
    <x v="4"/>
    <n v="874"/>
    <s v="Rejected"/>
    <s v="27-11-2024"/>
    <m/>
    <n v="120"/>
    <n v="50.83"/>
  </r>
  <r>
    <x v="1519"/>
    <s v="CUST0315"/>
    <x v="4"/>
    <s v="North"/>
    <s v="Personal Loan"/>
    <x v="0"/>
    <n v="92.88"/>
    <n v="14.55"/>
    <n v="0.6391"/>
    <n v="1.2714000000000001"/>
    <x v="2"/>
    <n v="588"/>
    <s v="approved"/>
    <s v="14-04-2022"/>
    <s v="25-04-2022"/>
    <n v="180"/>
    <n v="11.7"/>
  </r>
  <r>
    <x v="1520"/>
    <s v="CUST0308"/>
    <x v="8"/>
    <s v="West"/>
    <s v="Business Loan"/>
    <x v="0"/>
    <n v="48.81"/>
    <n v="8.9"/>
    <n v="0.88759999999999994"/>
    <n v="0.61570000000000003"/>
    <x v="0"/>
    <n v="596"/>
    <s v="Rejected "/>
    <s v="11-10-2022"/>
    <m/>
    <n v="120"/>
    <n v="10.1"/>
  </r>
  <r>
    <x v="1521"/>
    <s v="CUST0017"/>
    <x v="6"/>
    <s v="West"/>
    <s v="Gold Loan"/>
    <x v="1"/>
    <n v="6.25"/>
    <n v="15.4"/>
    <n v="5.6399999999999999E-2"/>
    <n v="0.56530000000000002"/>
    <x v="1"/>
    <n v="579"/>
    <s v="Rejected "/>
    <s v="12-11-2023"/>
    <m/>
    <n v="12"/>
    <n v="0"/>
  </r>
  <r>
    <x v="1522"/>
    <s v="CUST0484"/>
    <x v="8"/>
    <s v="West"/>
    <s v="Personal Loan"/>
    <x v="1"/>
    <n v="40.200000000000003"/>
    <n v="10.34"/>
    <n v="0.77990000000000004"/>
    <n v="0.67449999999999999"/>
    <x v="0"/>
    <n v="692"/>
    <s v="approved"/>
    <s v="27-01-2022"/>
    <s v="11-02-2022"/>
    <n v="84"/>
    <n v="4.41"/>
  </r>
  <r>
    <x v="1523"/>
    <s v="CUST0471"/>
    <x v="4"/>
    <s v="South"/>
    <s v="Personal Loan"/>
    <x v="0"/>
    <n v="61.47"/>
    <n v="10.5"/>
    <n v="1.046"/>
    <n v="1.9979"/>
    <x v="3"/>
    <n v="843"/>
    <s v="approved"/>
    <s v="12-05-2023"/>
    <s v="26-05-2023"/>
    <n v="36"/>
    <n v="47.63"/>
  </r>
  <r>
    <x v="1524"/>
    <s v="CUST0316"/>
    <x v="2"/>
    <s v="West"/>
    <s v="Business Loan"/>
    <x v="0"/>
    <n v="78.959999999999994"/>
    <n v="8.41"/>
    <n v="0.81279999999999997"/>
    <n v="6.8836000000000004"/>
    <x v="3"/>
    <n v="777"/>
    <s v="Rejected"/>
    <s v="02-06-2024"/>
    <m/>
    <n v="12"/>
    <n v="59.52"/>
  </r>
  <r>
    <x v="1525"/>
    <s v="CUST0374"/>
    <x v="6"/>
    <s v="West"/>
    <s v="Auto Loan"/>
    <x v="1"/>
    <n v="5.23"/>
    <n v="14.16"/>
    <n v="2.7400000000000001E-2"/>
    <n v="0.47"/>
    <x v="1"/>
    <n v="725"/>
    <s v="approved"/>
    <s v="08-09-2023"/>
    <s v="22-09-2023"/>
    <n v="12"/>
    <n v="0"/>
  </r>
  <r>
    <x v="1526"/>
    <s v="CUST0431"/>
    <x v="7"/>
    <s v="East"/>
    <s v="Personal Loan"/>
    <x v="0"/>
    <n v="50.82"/>
    <n v="15.61"/>
    <n v="0.50180000000000002"/>
    <n v="1.2253000000000001"/>
    <x v="1"/>
    <n v="594"/>
    <s v="Rejected "/>
    <s v="05-08-2023"/>
    <m/>
    <n v="60"/>
    <n v="0"/>
  </r>
  <r>
    <x v="1527"/>
    <s v="CUST0206"/>
    <x v="4"/>
    <s v="West"/>
    <s v="Gold Loan"/>
    <x v="1"/>
    <n v="72.69"/>
    <n v="15.58"/>
    <n v="0.84630000000000005"/>
    <n v="1.4263999999999999"/>
    <x v="4"/>
    <n v="831"/>
    <s v="approved"/>
    <s v="06-04-2023"/>
    <s v="16-04-2023"/>
    <n v="84"/>
    <n v="19.41"/>
  </r>
  <r>
    <x v="1528"/>
    <s v="CUST0205"/>
    <x v="4"/>
    <s v="North"/>
    <s v="Auto Loan"/>
    <x v="0"/>
    <n v="85.51"/>
    <n v="14.89"/>
    <n v="1.5371999999999999"/>
    <n v="1.6448"/>
    <x v="3"/>
    <n v="844"/>
    <s v="approved"/>
    <s v="18-08-2024"/>
    <s v="27-08-2024"/>
    <n v="84"/>
    <n v="58.99"/>
  </r>
  <r>
    <x v="1529"/>
    <s v="CUST0424"/>
    <x v="5"/>
    <s v="North"/>
    <s v="Personal Loan"/>
    <x v="1"/>
    <n v="2.95"/>
    <n v="10.55"/>
    <n v="2.5700000000000001E-2"/>
    <n v="7.5600000000000001E-2"/>
    <x v="1"/>
    <n v="629"/>
    <s v="Rejected"/>
    <s v="17-04-2023"/>
    <m/>
    <n v="48"/>
    <n v="0"/>
  </r>
  <r>
    <x v="1530"/>
    <s v="CUST0092"/>
    <x v="1"/>
    <s v="East"/>
    <s v="Education Loan"/>
    <x v="0"/>
    <n v="3.14"/>
    <n v="11.62"/>
    <n v="4.9399999999999999E-2"/>
    <n v="3.6900000000000002E-2"/>
    <x v="3"/>
    <n v="608"/>
    <s v="approved"/>
    <s v="11-05-2023"/>
    <s v="15-05-2023"/>
    <n v="180"/>
    <n v="1.24"/>
  </r>
  <r>
    <x v="1531"/>
    <s v="CUST0025"/>
    <x v="1"/>
    <s v="South"/>
    <s v="Personal Loan"/>
    <x v="0"/>
    <n v="10.49"/>
    <n v="15.3"/>
    <n v="0.11"/>
    <n v="0.20419999999999999"/>
    <x v="4"/>
    <n v="823"/>
    <s v="approved"/>
    <s v="21-04-2022"/>
    <s v="04-05-2022"/>
    <n v="84"/>
    <n v="6.29"/>
  </r>
  <r>
    <x v="1532"/>
    <s v="CUST0358"/>
    <x v="9"/>
    <s v="East"/>
    <s v="Personal Loan"/>
    <x v="1"/>
    <n v="89.64"/>
    <n v="14.93"/>
    <n v="1.7205999999999999"/>
    <n v="1.4423999999999999"/>
    <x v="4"/>
    <n v="855"/>
    <s v="approved"/>
    <s v="11-06-2022"/>
    <s v="21-06-2022"/>
    <n v="120"/>
    <n v="56.25"/>
  </r>
  <r>
    <x v="1533"/>
    <s v="CUST0045"/>
    <x v="1"/>
    <s v="East"/>
    <s v="Personal Loan"/>
    <x v="2"/>
    <n v="80.28"/>
    <n v="12.85"/>
    <n v="1.0238"/>
    <n v="3.8109999999999999"/>
    <x v="3"/>
    <n v="726"/>
    <s v="approved"/>
    <s v="17-12-2023"/>
    <s v="29-12-2023"/>
    <n v="24"/>
    <n v="58.72"/>
  </r>
  <r>
    <x v="1534"/>
    <s v="CUST0493"/>
    <x v="7"/>
    <s v="North"/>
    <s v="Gold Loan"/>
    <x v="2"/>
    <n v="87.57"/>
    <n v="15.11"/>
    <n v="1.5652999999999999"/>
    <n v="1.6952"/>
    <x v="4"/>
    <n v="644"/>
    <s v="approved"/>
    <s v="06-09-2022"/>
    <s v="21-09-2022"/>
    <n v="84"/>
    <n v="78.12"/>
  </r>
  <r>
    <x v="1535"/>
    <s v="CUST0491"/>
    <x v="5"/>
    <s v="South"/>
    <s v="Auto Loan"/>
    <x v="0"/>
    <n v="25.36"/>
    <n v="12.24"/>
    <n v="0.41020000000000001"/>
    <n v="0.84519999999999995"/>
    <x v="1"/>
    <n v="556"/>
    <s v="Rejected "/>
    <s v="17-01-2024"/>
    <m/>
    <n v="36"/>
    <n v="0"/>
  </r>
  <r>
    <x v="1536"/>
    <s v="CUST0122"/>
    <x v="3"/>
    <s v="South"/>
    <s v="Home Loan"/>
    <x v="1"/>
    <n v="46.36"/>
    <n v="10.94"/>
    <n v="0.43290000000000001"/>
    <n v="4.0960999999999999"/>
    <x v="4"/>
    <n v="780"/>
    <s v="approved"/>
    <s v="29-02-2024"/>
    <s v="09-03-2024"/>
    <n v="12"/>
    <n v="36.5"/>
  </r>
  <r>
    <x v="1537"/>
    <s v="CUST0229"/>
    <x v="0"/>
    <s v="North"/>
    <s v="Auto Loan"/>
    <x v="1"/>
    <n v="68.900000000000006"/>
    <n v="12.15"/>
    <n v="1.288"/>
    <n v="0.76590000000000003"/>
    <x v="1"/>
    <n v="617"/>
    <s v="Rejected "/>
    <s v="19-03-2022"/>
    <m/>
    <n v="240"/>
    <n v="0"/>
  </r>
  <r>
    <x v="1538"/>
    <s v="CUST0146"/>
    <x v="2"/>
    <s v="North"/>
    <s v="Home Loan"/>
    <x v="2"/>
    <n v="22.44"/>
    <n v="16.64"/>
    <n v="0.28870000000000001"/>
    <n v="0.32300000000000001"/>
    <x v="1"/>
    <n v="713"/>
    <s v="approved"/>
    <s v="01-03-2023"/>
    <s v="02-03-2023"/>
    <n v="240"/>
    <n v="0"/>
  </r>
  <r>
    <x v="1539"/>
    <s v="CUST0201"/>
    <x v="8"/>
    <s v="West"/>
    <s v="Personal Loan"/>
    <x v="2"/>
    <n v="52.78"/>
    <n v="13.09"/>
    <n v="0.82420000000000004"/>
    <n v="0.96279999999999999"/>
    <x v="1"/>
    <n v="820"/>
    <s v="Rejected "/>
    <s v="25-12-2023"/>
    <m/>
    <n v="84"/>
    <n v="0"/>
  </r>
  <r>
    <x v="1540"/>
    <s v="CUST0024"/>
    <x v="3"/>
    <s v="North"/>
    <s v="Business Loan"/>
    <x v="2"/>
    <n v="38.799999999999997"/>
    <n v="15.85"/>
    <n v="0.50609999999999999"/>
    <n v="1.3612"/>
    <x v="0"/>
    <n v="832"/>
    <s v="approved"/>
    <s v="27-12-2022"/>
    <s v="05-01-2023"/>
    <n v="36"/>
    <n v="5.01"/>
  </r>
  <r>
    <x v="1541"/>
    <s v="CUST0250"/>
    <x v="1"/>
    <s v="North"/>
    <s v="Business Loan"/>
    <x v="2"/>
    <n v="98.37"/>
    <n v="14.86"/>
    <n v="1.7679"/>
    <n v="1.3673999999999999"/>
    <x v="3"/>
    <n v="618"/>
    <s v="Rejected "/>
    <s v="31-01-2023"/>
    <m/>
    <n v="180"/>
    <n v="48.14"/>
  </r>
  <r>
    <x v="1542"/>
    <s v="CUST0239"/>
    <x v="5"/>
    <s v="South"/>
    <s v="Business Loan"/>
    <x v="2"/>
    <n v="71.48"/>
    <n v="13.37"/>
    <n v="0.41070000000000001"/>
    <n v="1.0829"/>
    <x v="2"/>
    <n v="592"/>
    <s v="approved"/>
    <s v="01-12-2024"/>
    <s v="14-12-2024"/>
    <n v="120"/>
    <n v="43.51"/>
  </r>
  <r>
    <x v="1543"/>
    <s v="CUST0053"/>
    <x v="7"/>
    <s v="East"/>
    <s v="Auto Loan"/>
    <x v="2"/>
    <n v="55.31"/>
    <n v="17.309999999999999"/>
    <n v="0.4924"/>
    <n v="0.86339999999999995"/>
    <x v="4"/>
    <n v="838"/>
    <s v="approved"/>
    <s v="09-06-2024"/>
    <s v="16-06-2024"/>
    <n v="180"/>
    <n v="30.3"/>
  </r>
  <r>
    <x v="1544"/>
    <s v="CUST0036"/>
    <x v="5"/>
    <s v="East"/>
    <s v="Education Loan"/>
    <x v="1"/>
    <n v="9.32"/>
    <n v="12.24"/>
    <n v="9.5699999999999993E-2"/>
    <n v="0.16569999999999999"/>
    <x v="0"/>
    <n v="885"/>
    <s v="Rejected"/>
    <s v="14-09-2023"/>
    <m/>
    <n v="84"/>
    <n v="2.9"/>
  </r>
  <r>
    <x v="1545"/>
    <s v="CUST0470"/>
    <x v="0"/>
    <s v="South"/>
    <s v="Gold Loan"/>
    <x v="1"/>
    <n v="2.61"/>
    <n v="11.34"/>
    <n v="4.5699999999999998E-2"/>
    <n v="4.5199999999999997E-2"/>
    <x v="0"/>
    <n v="724"/>
    <s v="Under Review"/>
    <s v="15-03-2023"/>
    <m/>
    <n v="84"/>
    <n v="0.79"/>
  </r>
  <r>
    <x v="1546"/>
    <s v="CUST0407"/>
    <x v="6"/>
    <s v="North"/>
    <s v="Business Loan"/>
    <x v="1"/>
    <n v="10.84"/>
    <n v="13.63"/>
    <n v="7.1800000000000003E-2"/>
    <n v="0.36849999999999999"/>
    <x v="5"/>
    <n v="863"/>
    <s v="approved"/>
    <s v="31-01-2024"/>
    <s v="05-02-2024"/>
    <n v="36"/>
    <n v="6.13"/>
  </r>
  <r>
    <x v="1547"/>
    <s v="CUST0053"/>
    <x v="1"/>
    <s v="East"/>
    <s v="Business Loan"/>
    <x v="1"/>
    <n v="14.71"/>
    <n v="16.5"/>
    <n v="0.1479"/>
    <n v="1.3381000000000001"/>
    <x v="1"/>
    <n v="725"/>
    <s v="Under Review"/>
    <s v="06-03-2022"/>
    <m/>
    <n v="12"/>
    <n v="0"/>
  </r>
  <r>
    <x v="1548"/>
    <s v="CUST0019"/>
    <x v="4"/>
    <s v="Central"/>
    <s v="Gold Loan"/>
    <x v="1"/>
    <n v="57.23"/>
    <n v="14.44"/>
    <n v="0.48949999999999999"/>
    <n v="0.73"/>
    <x v="5"/>
    <n v="886"/>
    <s v="Rejected"/>
    <s v="27-09-2023"/>
    <m/>
    <n v="240"/>
    <n v="24.09"/>
  </r>
  <r>
    <x v="1549"/>
    <s v="CUST0409"/>
    <x v="7"/>
    <s v="South"/>
    <s v="Gold Loan"/>
    <x v="1"/>
    <n v="77.47"/>
    <n v="7.83"/>
    <n v="0.47970000000000002"/>
    <n v="1.8851"/>
    <x v="5"/>
    <n v="860"/>
    <s v="Rejected"/>
    <s v="22-09-2023"/>
    <m/>
    <n v="48"/>
    <n v="48.47"/>
  </r>
  <r>
    <x v="1550"/>
    <s v="CUST0355"/>
    <x v="7"/>
    <s v="North"/>
    <s v="Education Loan"/>
    <x v="2"/>
    <n v="57.07"/>
    <n v="10.96"/>
    <n v="0.51770000000000005"/>
    <n v="0.78480000000000005"/>
    <x v="3"/>
    <n v="657"/>
    <s v="approved"/>
    <s v="13-10-2024"/>
    <s v="25-10-2024"/>
    <n v="120"/>
    <n v="15.15"/>
  </r>
  <r>
    <x v="1551"/>
    <s v="CUST0194"/>
    <x v="1"/>
    <s v="South"/>
    <s v="Auto Loan"/>
    <x v="1"/>
    <n v="45.78"/>
    <n v="11.95"/>
    <n v="0.23180000000000001"/>
    <n v="1.5195000000000001"/>
    <x v="3"/>
    <n v="719"/>
    <s v="approved"/>
    <s v="23-09-2022"/>
    <s v="27-09-2022"/>
    <n v="36"/>
    <n v="39.47"/>
  </r>
  <r>
    <x v="1552"/>
    <s v="CUST0381"/>
    <x v="0"/>
    <s v="West"/>
    <s v="Home Loan"/>
    <x v="1"/>
    <n v="36.58"/>
    <n v="13.21"/>
    <n v="0.58709999999999996"/>
    <n v="0.83620000000000005"/>
    <x v="1"/>
    <n v="745"/>
    <s v="approved"/>
    <s v="06-12-2022"/>
    <s v="19-12-2022"/>
    <n v="60"/>
    <n v="0"/>
  </r>
  <r>
    <x v="1553"/>
    <s v="CUST0007"/>
    <x v="3"/>
    <s v="North"/>
    <s v="Education Loan"/>
    <x v="0"/>
    <n v="43.7"/>
    <n v="16.309999999999999"/>
    <n v="0.77549999999999997"/>
    <n v="1.2454000000000001"/>
    <x v="2"/>
    <n v="724"/>
    <s v="Rejected"/>
    <s v="26-09-2024"/>
    <m/>
    <n v="48"/>
    <n v="23.95"/>
  </r>
  <r>
    <x v="1554"/>
    <s v="CUST0326"/>
    <x v="4"/>
    <s v="North"/>
    <s v="Gold Loan"/>
    <x v="2"/>
    <n v="38.78"/>
    <n v="8.41"/>
    <n v="0.27560000000000001"/>
    <n v="0.47899999999999998"/>
    <x v="2"/>
    <n v="763"/>
    <s v="Under Review"/>
    <s v="01-08-2023"/>
    <m/>
    <n v="120"/>
    <n v="13.86"/>
  </r>
  <r>
    <x v="1555"/>
    <s v="CUST0410"/>
    <x v="7"/>
    <s v="Central"/>
    <s v="Personal Loan"/>
    <x v="0"/>
    <n v="54.13"/>
    <n v="9.61"/>
    <n v="0.32790000000000002"/>
    <n v="0.56879999999999997"/>
    <x v="3"/>
    <n v="738"/>
    <s v="approved"/>
    <s v="07-06-2022"/>
    <s v="12-06-2022"/>
    <n v="180"/>
    <n v="22.3"/>
  </r>
  <r>
    <x v="1556"/>
    <s v="CUST0428"/>
    <x v="8"/>
    <s v="Central"/>
    <s v="Home Loan"/>
    <x v="2"/>
    <n v="16.100000000000001"/>
    <n v="14.44"/>
    <n v="0.27660000000000001"/>
    <n v="0.37830000000000003"/>
    <x v="5"/>
    <n v="600"/>
    <s v="approved"/>
    <s v="25-05-2023"/>
    <s v="05-06-2023"/>
    <n v="60"/>
    <n v="0"/>
  </r>
  <r>
    <x v="1557"/>
    <s v="CUST0044"/>
    <x v="9"/>
    <s v="East"/>
    <s v="Education Loan"/>
    <x v="1"/>
    <n v="87.46"/>
    <n v="15.69"/>
    <n v="1.5273000000000001"/>
    <n v="3.0615000000000001"/>
    <x v="4"/>
    <n v="765"/>
    <s v="approved"/>
    <s v="20-10-2022"/>
    <s v="04-11-2022"/>
    <n v="36"/>
    <n v="31.33"/>
  </r>
  <r>
    <x v="1558"/>
    <s v="CUST0343"/>
    <x v="6"/>
    <s v="East"/>
    <s v="Home Loan"/>
    <x v="1"/>
    <m/>
    <n v="8.5299999999999994"/>
    <n v="0.37269999999999998"/>
    <n v="0.19850000000000001"/>
    <x v="1"/>
    <n v="649"/>
    <s v="approved"/>
    <s v="01-08-2022"/>
    <s v="06-08-2022"/>
    <n v="240"/>
    <n v="0"/>
  </r>
  <r>
    <x v="1559"/>
    <s v="CUST0472"/>
    <x v="8"/>
    <s v="South"/>
    <s v="Personal Loan"/>
    <x v="0"/>
    <n v="63.98"/>
    <n v="13.96"/>
    <n v="0.32200000000000001"/>
    <n v="1.4874000000000001"/>
    <x v="0"/>
    <n v="900"/>
    <s v="approved"/>
    <s v="25-10-2024"/>
    <s v="31-10-2024"/>
    <n v="60"/>
    <n v="28.92"/>
  </r>
  <r>
    <x v="1560"/>
    <s v="CUST0025"/>
    <x v="2"/>
    <s v="West"/>
    <s v="Home Loan"/>
    <x v="0"/>
    <n v="66.400000000000006"/>
    <n v="13.29"/>
    <n v="0.40089999999999998"/>
    <n v="1.7908999999999999"/>
    <x v="1"/>
    <n v="684"/>
    <s v="Under Review"/>
    <s v="09-03-2024"/>
    <m/>
    <n v="48"/>
    <n v="0"/>
  </r>
  <r>
    <x v="1561"/>
    <s v="CUST0485"/>
    <x v="1"/>
    <s v="West"/>
    <s v="Auto Loan"/>
    <x v="2"/>
    <n v="97.69"/>
    <n v="16.2"/>
    <n v="1.1552"/>
    <n v="2.3860000000000001"/>
    <x v="1"/>
    <n v="778"/>
    <s v="Rejected"/>
    <s v="16-03-2023"/>
    <m/>
    <n v="60"/>
    <n v="0"/>
  </r>
  <r>
    <x v="1562"/>
    <s v="CUST0136"/>
    <x v="7"/>
    <s v="Central"/>
    <s v="Business Loan"/>
    <x v="2"/>
    <n v="61.73"/>
    <n v="12.45"/>
    <n v="0.86819999999999997"/>
    <n v="1.6393"/>
    <x v="3"/>
    <n v="608"/>
    <s v="approved"/>
    <s v="07-08-2022"/>
    <s v="19-08-2022"/>
    <n v="48"/>
    <n v="18.18"/>
  </r>
  <r>
    <x v="1563"/>
    <s v="CUST0148"/>
    <x v="8"/>
    <s v="South"/>
    <s v="Business Loan"/>
    <x v="0"/>
    <n v="96.38"/>
    <n v="16.670000000000002"/>
    <n v="0.50639999999999996"/>
    <n v="3.4203999999999999"/>
    <x v="0"/>
    <n v="813"/>
    <s v="approved"/>
    <s v="20-12-2023"/>
    <s v="24-12-2023"/>
    <n v="36"/>
    <n v="86.67"/>
  </r>
  <r>
    <x v="1564"/>
    <s v="CUST0179"/>
    <x v="0"/>
    <s v="West"/>
    <s v="Personal Loan"/>
    <x v="1"/>
    <n v="68.86"/>
    <n v="7.79"/>
    <n v="0.89570000000000005"/>
    <n v="0.82779999999999998"/>
    <x v="4"/>
    <n v="856"/>
    <s v="Under Review"/>
    <s v="13-04-2024"/>
    <m/>
    <n v="120"/>
    <n v="52.94"/>
  </r>
  <r>
    <x v="1565"/>
    <s v="CUST0020"/>
    <x v="2"/>
    <s v="East"/>
    <s v="Home Loan"/>
    <x v="1"/>
    <n v="28.81"/>
    <n v="13.23"/>
    <n v="0.34449999999999997"/>
    <n v="0.65890000000000004"/>
    <x v="2"/>
    <n v="587"/>
    <s v="approved"/>
    <s v="28-11-2024"/>
    <s v="08-12-2024"/>
    <n v="60"/>
    <n v="9.5299999999999994"/>
  </r>
  <r>
    <x v="1566"/>
    <s v="CUST0007"/>
    <x v="6"/>
    <s v="West"/>
    <s v="Home Loan"/>
    <x v="1"/>
    <n v="98.83"/>
    <n v="12.52"/>
    <n v="1.1887000000000001"/>
    <n v="4.6763000000000003"/>
    <x v="0"/>
    <n v="724"/>
    <s v="approved"/>
    <s v="31-03-2023"/>
    <s v="11-04-2023"/>
    <n v="24"/>
    <n v="50.25"/>
  </r>
  <r>
    <x v="1567"/>
    <s v="CUST0102"/>
    <x v="6"/>
    <s v="North"/>
    <s v="Education Loan"/>
    <x v="2"/>
    <n v="11.22"/>
    <n v="8.31"/>
    <n v="7.3999999999999996E-2"/>
    <n v="0.13800000000000001"/>
    <x v="1"/>
    <n v="593"/>
    <s v="approved"/>
    <s v="24-07-2023"/>
    <s v="03-08-2023"/>
    <n v="120"/>
    <n v="0"/>
  </r>
  <r>
    <x v="1568"/>
    <s v="CUST0138"/>
    <x v="7"/>
    <s v="East"/>
    <s v="Home Loan"/>
    <x v="0"/>
    <n v="34.08"/>
    <n v="12.43"/>
    <n v="0.28670000000000001"/>
    <n v="0.90469999999999995"/>
    <x v="2"/>
    <n v="703"/>
    <s v="Under Review"/>
    <s v="13-04-2024"/>
    <m/>
    <n v="48"/>
    <n v="31.94"/>
  </r>
  <r>
    <x v="1569"/>
    <s v="CUST0083"/>
    <x v="6"/>
    <s v="Central"/>
    <s v="Home Loan"/>
    <x v="0"/>
    <n v="77.84"/>
    <n v="9.82"/>
    <n v="0.66259999999999997"/>
    <n v="1.9675"/>
    <x v="1"/>
    <n v="737"/>
    <s v="approved"/>
    <s v="30-09-2023"/>
    <s v="10-10-2023"/>
    <n v="48"/>
    <n v="0"/>
  </r>
  <r>
    <x v="1570"/>
    <s v="CUST0093"/>
    <x v="2"/>
    <s v="West"/>
    <s v="Auto Loan"/>
    <x v="1"/>
    <n v="72.209999999999994"/>
    <n v="18.03"/>
    <n v="1.0255000000000001"/>
    <n v="1.1644000000000001"/>
    <x v="3"/>
    <n v="887"/>
    <s v="approved"/>
    <s v="19-07-2024"/>
    <s v="23-07-2024"/>
    <n v="180"/>
    <n v="66.239999999999995"/>
  </r>
  <r>
    <x v="1571"/>
    <s v="CUST0356"/>
    <x v="1"/>
    <s v="East"/>
    <s v="Gold Loan"/>
    <x v="0"/>
    <n v="72.05"/>
    <n v="17.600000000000001"/>
    <n v="1.2170000000000001"/>
    <n v="1.0898000000000001"/>
    <x v="4"/>
    <n v="578"/>
    <s v="approved"/>
    <s v="10-02-2024"/>
    <s v="24-02-2024"/>
    <n v="240"/>
    <n v="27.39"/>
  </r>
  <r>
    <x v="1572"/>
    <s v="CUST0079"/>
    <x v="0"/>
    <s v="West"/>
    <s v="Gold Loan"/>
    <x v="0"/>
    <n v="66.709999999999994"/>
    <n v="8.36"/>
    <n v="1.2595000000000001"/>
    <n v="1.6398999999999999"/>
    <x v="4"/>
    <n v="726"/>
    <s v="approved"/>
    <s v="16-02-2023"/>
    <s v="01-03-2023"/>
    <n v="48"/>
    <n v="13.72"/>
  </r>
  <r>
    <x v="1573"/>
    <s v="CUST0200"/>
    <x v="0"/>
    <s v="North"/>
    <s v="Education Loan"/>
    <x v="1"/>
    <n v="37.159999999999997"/>
    <n v="8.61"/>
    <n v="0.67230000000000001"/>
    <n v="0.59050000000000002"/>
    <x v="0"/>
    <n v="835"/>
    <s v="approved"/>
    <s v="14-09-2022"/>
    <s v="16-09-2022"/>
    <n v="84"/>
    <n v="31.54"/>
  </r>
  <r>
    <x v="1574"/>
    <s v="CUST0013"/>
    <x v="2"/>
    <s v="Central"/>
    <s v="Gold Loan"/>
    <x v="2"/>
    <m/>
    <n v="15.75"/>
    <n v="0.2137"/>
    <n v="0.32540000000000002"/>
    <x v="3"/>
    <n v="792"/>
    <s v="approved"/>
    <s v="31-12-2024"/>
    <s v="12-01-2025"/>
    <n v="120"/>
    <n v="11.89"/>
  </r>
  <r>
    <x v="1575"/>
    <s v="CUST0340"/>
    <x v="3"/>
    <s v="East"/>
    <s v="Education Loan"/>
    <x v="1"/>
    <n v="84.85"/>
    <n v="15.39"/>
    <n v="0.74309999999999998"/>
    <n v="2.9575999999999998"/>
    <x v="0"/>
    <n v="604"/>
    <s v="Rejected "/>
    <s v="22-07-2022"/>
    <m/>
    <n v="36"/>
    <n v="60.72"/>
  </r>
  <r>
    <x v="1576"/>
    <s v="CUST0383"/>
    <x v="4"/>
    <s v="South"/>
    <s v="Auto Loan"/>
    <x v="0"/>
    <n v="13.49"/>
    <n v="14.63"/>
    <n v="0.1341"/>
    <n v="0.4652"/>
    <x v="0"/>
    <n v="683"/>
    <s v="approved"/>
    <s v="15-01-2022"/>
    <s v="16-01-2022"/>
    <n v="36"/>
    <n v="8.99"/>
  </r>
  <r>
    <x v="1577"/>
    <s v="CUST0057"/>
    <x v="9"/>
    <s v="North"/>
    <s v="Auto Loan"/>
    <x v="0"/>
    <n v="8.31"/>
    <n v="13.94"/>
    <n v="6.5500000000000003E-2"/>
    <n v="0.19309999999999999"/>
    <x v="4"/>
    <n v="644"/>
    <s v="Rejected "/>
    <s v="19-11-2024"/>
    <m/>
    <n v="60"/>
    <n v="1.41"/>
  </r>
  <r>
    <x v="1578"/>
    <s v="CUST0001"/>
    <x v="9"/>
    <s v="Central"/>
    <s v="Gold Loan"/>
    <x v="1"/>
    <n v="65.86"/>
    <n v="16.89"/>
    <n v="0.98729999999999996"/>
    <n v="1.1399999999999999"/>
    <x v="2"/>
    <n v="585"/>
    <s v="approved"/>
    <s v="15-04-2022"/>
    <s v="28-04-2022"/>
    <n v="120"/>
    <n v="44.68"/>
  </r>
  <r>
    <x v="1579"/>
    <s v="CUST0420"/>
    <x v="5"/>
    <s v="West"/>
    <s v="Education Loan"/>
    <x v="1"/>
    <n v="20.47"/>
    <n v="8.31"/>
    <n v="0.18329999999999999"/>
    <n v="0.41810000000000003"/>
    <x v="2"/>
    <n v="854"/>
    <s v="approved"/>
    <s v="08-10-2024"/>
    <s v="19-10-2024"/>
    <n v="60"/>
    <n v="17.510000000000002"/>
  </r>
  <r>
    <x v="1580"/>
    <s v="CUST0126"/>
    <x v="2"/>
    <s v="East"/>
    <s v="Auto Loan"/>
    <x v="2"/>
    <n v="42.48"/>
    <n v="8.89"/>
    <n v="0.25819999999999999"/>
    <n v="0.37919999999999998"/>
    <x v="2"/>
    <n v="619"/>
    <s v="Rejected"/>
    <s v="12-02-2022"/>
    <m/>
    <n v="240"/>
    <n v="19.079999999999998"/>
  </r>
  <r>
    <x v="1581"/>
    <s v="CUST0204"/>
    <x v="7"/>
    <s v="North"/>
    <s v="Education Loan"/>
    <x v="0"/>
    <n v="7.25"/>
    <n v="18.22"/>
    <n v="6.0499999999999998E-2"/>
    <n v="0.66539999999999999"/>
    <x v="3"/>
    <n v="854"/>
    <s v="Rejected"/>
    <s v="26-04-2024"/>
    <m/>
    <n v="12"/>
    <n v="2.34"/>
  </r>
  <r>
    <x v="1582"/>
    <s v="CUST0312"/>
    <x v="6"/>
    <s v="West"/>
    <s v="Gold Loan"/>
    <x v="1"/>
    <n v="32.369999999999997"/>
    <n v="14"/>
    <n v="0.36280000000000001"/>
    <n v="0.43109999999999998"/>
    <x v="0"/>
    <n v="862"/>
    <s v="Under Review"/>
    <s v="31-01-2022"/>
    <m/>
    <n v="180"/>
    <n v="26.26"/>
  </r>
  <r>
    <x v="1583"/>
    <s v="CUST0342"/>
    <x v="8"/>
    <s v="Central"/>
    <s v="Business Loan"/>
    <x v="1"/>
    <n v="66.2"/>
    <n v="9.0399999999999991"/>
    <n v="1.2243999999999999"/>
    <n v="2.1063999999999998"/>
    <x v="0"/>
    <n v="825"/>
    <s v="approved"/>
    <s v="28-07-2022"/>
    <s v="31-07-2022"/>
    <n v="36"/>
    <n v="28.03"/>
  </r>
  <r>
    <x v="1584"/>
    <s v="CUST0134"/>
    <x v="4"/>
    <s v="Central"/>
    <s v="Gold Loan"/>
    <x v="0"/>
    <n v="84.72"/>
    <n v="9.5500000000000007"/>
    <n v="0.65869999999999995"/>
    <n v="1.0986"/>
    <x v="4"/>
    <n v="565"/>
    <s v="Under Review"/>
    <s v="10-09-2023"/>
    <m/>
    <n v="120"/>
    <n v="57.71"/>
  </r>
  <r>
    <x v="1585"/>
    <s v="CUST0411"/>
    <x v="2"/>
    <s v="Central"/>
    <s v="Education Loan"/>
    <x v="2"/>
    <n v="12.18"/>
    <n v="8.7799999999999994"/>
    <n v="0.1174"/>
    <n v="0.30180000000000001"/>
    <x v="5"/>
    <n v="668"/>
    <s v="approved"/>
    <s v="22-05-2024"/>
    <s v="27-05-2024"/>
    <n v="48"/>
    <n v="1.47"/>
  </r>
  <r>
    <x v="1586"/>
    <s v="CUST0288"/>
    <x v="0"/>
    <s v="West"/>
    <s v="Home Loan"/>
    <x v="0"/>
    <n v="32.409999999999997"/>
    <n v="14.92"/>
    <n v="0.54210000000000003"/>
    <n v="2.9239999999999999"/>
    <x v="0"/>
    <n v="596"/>
    <s v="Rejected "/>
    <s v="08-12-2022"/>
    <m/>
    <n v="12"/>
    <n v="24.73"/>
  </r>
  <r>
    <x v="1587"/>
    <s v="CUST0027"/>
    <x v="1"/>
    <s v="East"/>
    <s v="Gold Loan"/>
    <x v="1"/>
    <n v="69.12"/>
    <m/>
    <n v="1.1022000000000001"/>
    <m/>
    <x v="3"/>
    <n v="686"/>
    <s v="approved"/>
    <s v="11-12-2022"/>
    <s v="13-12-2022"/>
    <n v="120"/>
    <n v="31.14"/>
  </r>
  <r>
    <x v="1588"/>
    <s v="CUST0203"/>
    <x v="9"/>
    <s v="South"/>
    <s v="Personal Loan"/>
    <x v="1"/>
    <n v="33.08"/>
    <n v="13.39"/>
    <n v="0.16869999999999999"/>
    <n v="0.60880000000000001"/>
    <x v="4"/>
    <n v="604"/>
    <s v="Rejected "/>
    <s v="29-09-2024"/>
    <m/>
    <n v="84"/>
    <n v="16.48"/>
  </r>
  <r>
    <x v="1589"/>
    <s v="CUST0470"/>
    <x v="4"/>
    <s v="South"/>
    <s v="Gold Loan"/>
    <x v="0"/>
    <n v="97.7"/>
    <n v="10.97"/>
    <n v="0.99590000000000001"/>
    <n v="3.1972"/>
    <x v="4"/>
    <n v="724"/>
    <s v="Rejected "/>
    <s v="13-07-2024"/>
    <m/>
    <n v="36"/>
    <n v="32.15"/>
  </r>
  <r>
    <x v="1590"/>
    <s v="CUST0346"/>
    <x v="6"/>
    <s v="West"/>
    <s v="Education Loan"/>
    <x v="1"/>
    <n v="22.62"/>
    <n v="9.1300000000000008"/>
    <n v="0.2336"/>
    <n v="0.23119999999999999"/>
    <x v="0"/>
    <n v="618"/>
    <s v="approved"/>
    <s v="31-07-2022"/>
    <s v="03-08-2022"/>
    <n v="180"/>
    <n v="9.2799999999999994"/>
  </r>
  <r>
    <x v="1591"/>
    <s v="CUST0083"/>
    <x v="6"/>
    <s v="South"/>
    <s v="Home Loan"/>
    <x v="1"/>
    <n v="54.76"/>
    <n v="18.02"/>
    <n v="0.30009999999999998"/>
    <n v="0.84599999999999997"/>
    <x v="3"/>
    <n v="737"/>
    <s v="approved"/>
    <s v="07-12-2022"/>
    <s v="18-12-2022"/>
    <n v="240"/>
    <n v="17.239999999999998"/>
  </r>
  <r>
    <x v="1592"/>
    <s v="CUST0239"/>
    <x v="6"/>
    <s v="South"/>
    <s v="Home Loan"/>
    <x v="1"/>
    <n v="88.91"/>
    <n v="13.24"/>
    <n v="0.71489999999999998"/>
    <n v="3.0059999999999998"/>
    <x v="0"/>
    <n v="592"/>
    <s v="Rejected"/>
    <s v="24-05-2024"/>
    <m/>
    <n v="36"/>
    <n v="83.07"/>
  </r>
  <r>
    <x v="1593"/>
    <s v="CUST0179"/>
    <x v="1"/>
    <s v="South"/>
    <s v="Home Loan"/>
    <x v="0"/>
    <n v="14.24"/>
    <n v="12.44"/>
    <n v="7.5999999999999998E-2"/>
    <n v="0.31990000000000002"/>
    <x v="3"/>
    <n v="856"/>
    <s v="approved"/>
    <s v="20-08-2024"/>
    <s v="25-08-2024"/>
    <n v="60"/>
    <n v="11.47"/>
  </r>
  <r>
    <x v="1594"/>
    <s v="CUST0083"/>
    <x v="0"/>
    <s v="Central"/>
    <s v="Business Loan"/>
    <x v="0"/>
    <m/>
    <n v="11.85"/>
    <n v="0.45810000000000001"/>
    <n v="1.3432999999999999"/>
    <x v="4"/>
    <n v="737"/>
    <s v="Under Review"/>
    <s v="07-07-2022"/>
    <m/>
    <n v="84"/>
    <n v="52.11"/>
  </r>
  <r>
    <x v="1595"/>
    <s v="CUST0454"/>
    <x v="8"/>
    <s v="North"/>
    <s v="Gold Loan"/>
    <x v="1"/>
    <m/>
    <n v="15.95"/>
    <n v="0.97389999999999999"/>
    <n v="2.1863000000000001"/>
    <x v="0"/>
    <n v="694"/>
    <s v="Rejected"/>
    <s v="02-03-2023"/>
    <m/>
    <n v="36"/>
    <n v="42.73"/>
  </r>
  <r>
    <x v="1596"/>
    <s v="CUST0232"/>
    <x v="1"/>
    <s v="South"/>
    <s v="Personal Loan"/>
    <x v="0"/>
    <n v="4.79"/>
    <n v="13.32"/>
    <n v="2.4199999999999999E-2"/>
    <n v="0.1293"/>
    <x v="4"/>
    <n v="738"/>
    <s v="Rejected "/>
    <s v="19-10-2022"/>
    <m/>
    <n v="48"/>
    <n v="4.05"/>
  </r>
  <r>
    <x v="1597"/>
    <s v="CUST0234"/>
    <x v="3"/>
    <s v="South"/>
    <s v="Gold Loan"/>
    <x v="1"/>
    <n v="98.08"/>
    <n v="9.06"/>
    <n v="1.8978999999999999"/>
    <n v="8.58"/>
    <x v="2"/>
    <n v="769"/>
    <s v="approved"/>
    <s v="01-05-2024"/>
    <s v="13-05-2024"/>
    <n v="12"/>
    <n v="42.85"/>
  </r>
  <r>
    <x v="1598"/>
    <s v="CUST0402"/>
    <x v="2"/>
    <s v="Central"/>
    <s v="Education Loan"/>
    <x v="2"/>
    <n v="47.65"/>
    <n v="7.6"/>
    <n v="0.38569999999999999"/>
    <n v="4.1361999999999997"/>
    <x v="5"/>
    <n v="870"/>
    <s v="Under Review"/>
    <s v="25-07-2023"/>
    <m/>
    <n v="12"/>
    <n v="41.62"/>
  </r>
  <r>
    <x v="1599"/>
    <s v="CUST0051"/>
    <x v="2"/>
    <s v="West"/>
    <s v="Auto Loan"/>
    <x v="2"/>
    <n v="46.97"/>
    <n v="13.51"/>
    <n v="0.43930000000000002"/>
    <n v="0.86760000000000004"/>
    <x v="2"/>
    <n v="722"/>
    <s v="approved"/>
    <s v="24-07-2022"/>
    <s v="30-07-2022"/>
    <n v="84"/>
    <n v="33.799999999999997"/>
  </r>
  <r>
    <x v="1600"/>
    <s v="CUST0074"/>
    <x v="4"/>
    <s v="West"/>
    <s v="Business Loan"/>
    <x v="1"/>
    <n v="52.06"/>
    <n v="10.75"/>
    <n v="0.35320000000000001"/>
    <n v="4.5951000000000004"/>
    <x v="4"/>
    <n v="759"/>
    <s v="approved"/>
    <s v="15-04-2024"/>
    <s v="25-04-2024"/>
    <n v="12"/>
    <n v="30.57"/>
  </r>
  <r>
    <x v="1601"/>
    <s v="CUST0369"/>
    <x v="6"/>
    <s v="North"/>
    <s v="Auto Loan"/>
    <x v="1"/>
    <n v="71.13"/>
    <n v="15.18"/>
    <n v="1.0986"/>
    <n v="2.472"/>
    <x v="2"/>
    <n v="550"/>
    <s v="approved"/>
    <s v="27-10-2023"/>
    <s v="05-11-2023"/>
    <n v="36"/>
    <n v="57.75"/>
  </r>
  <r>
    <x v="1602"/>
    <s v="CUST0228"/>
    <x v="7"/>
    <s v="South"/>
    <s v="Auto Loan"/>
    <x v="0"/>
    <n v="74.28"/>
    <n v="16.86"/>
    <n v="0.71240000000000003"/>
    <n v="1.2844"/>
    <x v="3"/>
    <n v="798"/>
    <s v="Under Review"/>
    <s v="11-02-2023"/>
    <m/>
    <n v="120"/>
    <n v="45.05"/>
  </r>
  <r>
    <x v="1603"/>
    <s v="CUST0060"/>
    <x v="3"/>
    <s v="South"/>
    <s v="Auto Loan"/>
    <x v="0"/>
    <n v="51.15"/>
    <n v="9.5"/>
    <n v="0.59740000000000004"/>
    <n v="0.4768"/>
    <x v="2"/>
    <n v="672"/>
    <s v="approved"/>
    <s v="29-12-2022"/>
    <s v="05-01-2023"/>
    <n v="240"/>
    <n v="6.87"/>
  </r>
  <r>
    <x v="1604"/>
    <s v="CUST0273"/>
    <x v="4"/>
    <s v="North"/>
    <s v="Personal Loan"/>
    <x v="1"/>
    <n v="26.22"/>
    <n v="16.329999999999998"/>
    <n v="0.34100000000000003"/>
    <n v="0.37130000000000002"/>
    <x v="1"/>
    <n v="751"/>
    <s v="Rejected "/>
    <s v="22-08-2024"/>
    <m/>
    <n v="240"/>
    <n v="0"/>
  </r>
  <r>
    <x v="1605"/>
    <s v="CUST0035"/>
    <x v="7"/>
    <s v="South"/>
    <s v="Personal Loan"/>
    <x v="2"/>
    <n v="99.17"/>
    <n v="18.03"/>
    <n v="0.98450000000000004"/>
    <n v="2.5198999999999998"/>
    <x v="4"/>
    <n v="573"/>
    <s v="approved"/>
    <s v="06-01-2023"/>
    <s v="07-01-2023"/>
    <n v="60"/>
    <n v="37.4"/>
  </r>
  <r>
    <x v="1606"/>
    <s v="CUST0227"/>
    <x v="3"/>
    <s v="West"/>
    <s v="Education Loan"/>
    <x v="2"/>
    <n v="61.12"/>
    <n v="8.68"/>
    <n v="0.4783"/>
    <n v="0.60829999999999995"/>
    <x v="2"/>
    <n v="582"/>
    <s v="approved"/>
    <s v="03-04-2023"/>
    <s v="04-04-2023"/>
    <n v="180"/>
    <n v="42.93"/>
  </r>
  <r>
    <x v="1607"/>
    <s v="CUST0498"/>
    <x v="1"/>
    <s v="West"/>
    <s v="Auto Loan"/>
    <x v="0"/>
    <n v="76.94"/>
    <n v="8.4700000000000006"/>
    <n v="0.8337"/>
    <n v="0.66620000000000001"/>
    <x v="2"/>
    <n v="585"/>
    <s v="Under Review"/>
    <s v="22-12-2024"/>
    <m/>
    <n v="240"/>
    <n v="45"/>
  </r>
  <r>
    <x v="1608"/>
    <s v="CUST0388"/>
    <x v="8"/>
    <s v="East"/>
    <s v="Business Loan"/>
    <x v="1"/>
    <n v="18.97"/>
    <n v="9.7200000000000006"/>
    <n v="0.29670000000000002"/>
    <n v="0.24779999999999999"/>
    <x v="1"/>
    <n v="592"/>
    <s v="approved"/>
    <s v="18-11-2024"/>
    <s v="22-11-2024"/>
    <n v="120"/>
    <n v="0"/>
  </r>
  <r>
    <x v="1609"/>
    <s v="CUST0384"/>
    <x v="8"/>
    <s v="South"/>
    <s v="Business Loan"/>
    <x v="2"/>
    <n v="63.93"/>
    <n v="13.95"/>
    <n v="1.0115000000000001"/>
    <n v="5.7385999999999999"/>
    <x v="0"/>
    <n v="882"/>
    <s v="Under Review"/>
    <s v="10-03-2024"/>
    <m/>
    <n v="12"/>
    <n v="55.44"/>
  </r>
  <r>
    <x v="1610"/>
    <s v="CUST0375"/>
    <x v="4"/>
    <s v="Central"/>
    <s v="Business Loan"/>
    <x v="0"/>
    <n v="58.15"/>
    <n v="14.04"/>
    <n v="0.69769999999999999"/>
    <n v="1.091"/>
    <x v="0"/>
    <n v="652"/>
    <s v="approved"/>
    <s v="28-03-2023"/>
    <s v="01-04-2023"/>
    <n v="84"/>
    <n v="31.56"/>
  </r>
  <r>
    <x v="1611"/>
    <s v="CUST0266"/>
    <x v="3"/>
    <s v="South"/>
    <s v="Gold Loan"/>
    <x v="0"/>
    <n v="73.650000000000006"/>
    <n v="13.67"/>
    <n v="1.0474000000000001"/>
    <n v="1.129"/>
    <x v="2"/>
    <n v="890"/>
    <s v="Rejected "/>
    <s v="03-08-2022"/>
    <m/>
    <n v="120"/>
    <n v="41.55"/>
  </r>
  <r>
    <x v="1612"/>
    <s v="CUST0497"/>
    <x v="4"/>
    <s v="West"/>
    <s v="Education Loan"/>
    <x v="2"/>
    <n v="25.03"/>
    <n v="17.36"/>
    <n v="0.12839999999999999"/>
    <n v="2.2871000000000001"/>
    <x v="0"/>
    <n v="686"/>
    <s v="Rejected"/>
    <s v="13-10-2024"/>
    <m/>
    <n v="12"/>
    <n v="15"/>
  </r>
  <r>
    <x v="1613"/>
    <s v="CUST0436"/>
    <x v="7"/>
    <s v="East"/>
    <s v="Auto Loan"/>
    <x v="0"/>
    <n v="68.72"/>
    <n v="10.28"/>
    <n v="1.1681999999999999"/>
    <n v="1.4696"/>
    <x v="1"/>
    <n v="859"/>
    <s v="approved"/>
    <s v="14-07-2024"/>
    <s v="21-07-2024"/>
    <n v="60"/>
    <n v="0"/>
  </r>
  <r>
    <x v="1614"/>
    <s v="CUST0381"/>
    <x v="2"/>
    <s v="South"/>
    <s v="Education Loan"/>
    <x v="2"/>
    <n v="77.349999999999994"/>
    <n v="14.7"/>
    <n v="0.73219999999999996"/>
    <n v="1.0667"/>
    <x v="4"/>
    <n v="745"/>
    <s v="approved"/>
    <s v="12-08-2022"/>
    <s v="24-08-2022"/>
    <n v="180"/>
    <n v="33.44"/>
  </r>
  <r>
    <x v="1615"/>
    <s v="CUST0128"/>
    <x v="3"/>
    <s v="Central"/>
    <s v="Business Loan"/>
    <x v="2"/>
    <n v="21.72"/>
    <n v="11.12"/>
    <n v="0.31280000000000002"/>
    <n v="1.9209000000000001"/>
    <x v="0"/>
    <n v="871"/>
    <s v="approved"/>
    <s v="28-05-2024"/>
    <s v="03-06-2024"/>
    <n v="12"/>
    <n v="11.52"/>
  </r>
  <r>
    <x v="1616"/>
    <s v="CUST0115"/>
    <x v="0"/>
    <s v="East"/>
    <s v="Education Loan"/>
    <x v="2"/>
    <n v="98.64"/>
    <n v="11.66"/>
    <n v="1.2718"/>
    <n v="2.5811000000000002"/>
    <x v="4"/>
    <n v="729"/>
    <s v="Rejected "/>
    <s v="21-03-2022"/>
    <m/>
    <n v="48"/>
    <n v="50.85"/>
  </r>
  <r>
    <x v="1617"/>
    <s v="CUST0227"/>
    <x v="8"/>
    <s v="West"/>
    <s v="Education Loan"/>
    <x v="0"/>
    <n v="10.3"/>
    <n v="14.51"/>
    <n v="8.14E-2"/>
    <n v="0.92730000000000001"/>
    <x v="1"/>
    <n v="582"/>
    <s v="approved"/>
    <s v="06-11-2024"/>
    <s v="15-11-2024"/>
    <n v="12"/>
    <n v="0"/>
  </r>
  <r>
    <x v="1618"/>
    <s v="CUST0077"/>
    <x v="6"/>
    <s v="South"/>
    <s v="Business Loan"/>
    <x v="2"/>
    <n v="50.6"/>
    <n v="10.1"/>
    <n v="0.39650000000000002"/>
    <n v="0.84260000000000002"/>
    <x v="3"/>
    <n v="741"/>
    <s v="approved"/>
    <s v="14-11-2023"/>
    <s v="25-11-2023"/>
    <n v="84"/>
    <n v="38"/>
  </r>
  <r>
    <x v="1619"/>
    <s v="CUST0392"/>
    <x v="1"/>
    <s v="West"/>
    <s v="Auto Loan"/>
    <x v="1"/>
    <n v="16.7"/>
    <n v="15.14"/>
    <n v="0.2616"/>
    <n v="0.81079999999999997"/>
    <x v="4"/>
    <n v="794"/>
    <s v="approved"/>
    <s v="11-07-2024"/>
    <s v="14-07-2024"/>
    <n v="24"/>
    <n v="5.4"/>
  </r>
  <r>
    <x v="1620"/>
    <s v="CUST0496"/>
    <x v="1"/>
    <s v="South"/>
    <s v="Auto Loan"/>
    <x v="0"/>
    <n v="49.24"/>
    <n v="16.21"/>
    <n v="0.48970000000000002"/>
    <n v="4.4725000000000001"/>
    <x v="2"/>
    <n v="602"/>
    <s v="Rejected"/>
    <s v="02-01-2024"/>
    <m/>
    <n v="12"/>
    <n v="18.059999999999999"/>
  </r>
  <r>
    <x v="1621"/>
    <s v="CUST0022"/>
    <x v="1"/>
    <s v="North"/>
    <s v="Home Loan"/>
    <x v="0"/>
    <n v="12.24"/>
    <n v="9.64"/>
    <n v="0.24010000000000001"/>
    <n v="0.25790000000000002"/>
    <x v="4"/>
    <n v="618"/>
    <s v="approved"/>
    <s v="16-07-2023"/>
    <s v="29-07-2023"/>
    <n v="60"/>
    <n v="6.11"/>
  </r>
  <r>
    <x v="1622"/>
    <s v="CUST0056"/>
    <x v="5"/>
    <s v="Central"/>
    <s v="Personal Loan"/>
    <x v="2"/>
    <n v="60.11"/>
    <n v="9.1199999999999992"/>
    <n v="0.91100000000000003"/>
    <n v="5.2601000000000004"/>
    <x v="0"/>
    <n v="823"/>
    <s v="Under Review"/>
    <s v="02-03-2022"/>
    <m/>
    <n v="12"/>
    <n v="28.37"/>
  </r>
  <r>
    <x v="1623"/>
    <s v="CUST0087"/>
    <x v="1"/>
    <s v="Central"/>
    <s v="Business Loan"/>
    <x v="1"/>
    <m/>
    <n v="11.51"/>
    <n v="0.62280000000000002"/>
    <n v="0.92789999999999995"/>
    <x v="2"/>
    <n v="748"/>
    <s v="Rejected "/>
    <s v="24-12-2023"/>
    <m/>
    <n v="120"/>
    <n v="20.52"/>
  </r>
  <r>
    <x v="1624"/>
    <s v="CUST0190"/>
    <x v="3"/>
    <s v="East"/>
    <s v="Gold Loan"/>
    <x v="0"/>
    <n v="6.05"/>
    <n v="9.83"/>
    <n v="6.0499999999999998E-2"/>
    <n v="0.53139999999999998"/>
    <x v="0"/>
    <n v="741"/>
    <s v="approved"/>
    <s v="24-09-2024"/>
    <s v="07-10-2024"/>
    <n v="12"/>
    <n v="3.38"/>
  </r>
  <r>
    <x v="1625"/>
    <s v="CUST0407"/>
    <x v="6"/>
    <s v="South"/>
    <s v="Business Loan"/>
    <x v="1"/>
    <n v="49.33"/>
    <n v="9.61"/>
    <n v="0.78180000000000005"/>
    <n v="4.3278999999999996"/>
    <x v="4"/>
    <n v="863"/>
    <s v="Rejected "/>
    <s v="21-04-2024"/>
    <m/>
    <n v="12"/>
    <n v="6.42"/>
  </r>
  <r>
    <x v="1626"/>
    <s v="CUST0423"/>
    <x v="6"/>
    <s v="West"/>
    <s v="Gold Loan"/>
    <x v="0"/>
    <n v="72.37"/>
    <n v="16.690000000000001"/>
    <n v="1.391"/>
    <n v="1.2436"/>
    <x v="2"/>
    <n v="885"/>
    <s v="approved"/>
    <s v="12-01-2023"/>
    <s v="23-01-2023"/>
    <n v="120"/>
    <n v="18.54"/>
  </r>
  <r>
    <x v="1627"/>
    <s v="CUST0486"/>
    <x v="3"/>
    <s v="North"/>
    <s v="Education Loan"/>
    <x v="1"/>
    <n v="46.33"/>
    <n v="12.25"/>
    <n v="0.88390000000000002"/>
    <n v="0.5635"/>
    <x v="1"/>
    <n v="628"/>
    <s v="Rejected "/>
    <s v="18-05-2022"/>
    <m/>
    <n v="180"/>
    <n v="0"/>
  </r>
  <r>
    <x v="1628"/>
    <s v="CUST0089"/>
    <x v="9"/>
    <s v="North"/>
    <s v="Personal Loan"/>
    <x v="2"/>
    <n v="84.99"/>
    <n v="14.23"/>
    <n v="1.0077"/>
    <n v="1.145"/>
    <x v="3"/>
    <n v="782"/>
    <s v="approved"/>
    <s v="23-02-2024"/>
    <s v="26-02-2024"/>
    <n v="180"/>
    <n v="61.1"/>
  </r>
  <r>
    <x v="1629"/>
    <s v="CUST0122"/>
    <x v="6"/>
    <s v="Central"/>
    <s v="Business Loan"/>
    <x v="2"/>
    <n v="85.66"/>
    <n v="14.06"/>
    <n v="1.171"/>
    <n v="1.3331"/>
    <x v="5"/>
    <n v="780"/>
    <s v="Rejected"/>
    <s v="19-08-2022"/>
    <m/>
    <n v="120"/>
    <n v="8.74"/>
  </r>
  <r>
    <x v="1630"/>
    <s v="CUST0044"/>
    <x v="1"/>
    <s v="South"/>
    <s v="Education Loan"/>
    <x v="1"/>
    <n v="86.72"/>
    <n v="8.89"/>
    <n v="0.62260000000000004"/>
    <n v="2.1535000000000002"/>
    <x v="0"/>
    <n v="765"/>
    <s v="approved"/>
    <s v="27-07-2023"/>
    <s v="30-07-2023"/>
    <n v="48"/>
    <n v="42.14"/>
  </r>
  <r>
    <x v="1631"/>
    <s v="CUST0287"/>
    <x v="3"/>
    <s v="West"/>
    <s v="Business Loan"/>
    <x v="2"/>
    <n v="54.01"/>
    <n v="9.33"/>
    <n v="0.71360000000000001"/>
    <n v="1.7258"/>
    <x v="1"/>
    <n v="613"/>
    <s v="approved"/>
    <s v="01-02-2023"/>
    <s v="04-02-2023"/>
    <n v="36"/>
    <n v="0"/>
  </r>
  <r>
    <x v="1632"/>
    <s v="CUST0426"/>
    <x v="9"/>
    <s v="North"/>
    <s v="Personal Loan"/>
    <x v="0"/>
    <n v="97.63"/>
    <n v="17.420000000000002"/>
    <n v="0.86699999999999999"/>
    <n v="1.7229000000000001"/>
    <x v="4"/>
    <n v="892"/>
    <s v="approved"/>
    <s v="26-10-2023"/>
    <s v="29-10-2023"/>
    <n v="120"/>
    <n v="71.23"/>
  </r>
  <r>
    <x v="1633"/>
    <s v="CUST0433"/>
    <x v="4"/>
    <s v="West"/>
    <s v="Business Loan"/>
    <x v="1"/>
    <n v="65.03"/>
    <n v="17.96"/>
    <n v="0.75429999999999997"/>
    <n v="1.6498999999999999"/>
    <x v="4"/>
    <n v="770"/>
    <s v="Rejected"/>
    <s v="11-01-2024"/>
    <m/>
    <n v="60"/>
    <n v="31.99"/>
  </r>
  <r>
    <x v="1634"/>
    <s v="CUST0129"/>
    <x v="0"/>
    <s v="West"/>
    <s v="Gold Loan"/>
    <x v="2"/>
    <n v="26.83"/>
    <n v="16.420000000000002"/>
    <n v="0.41549999999999998"/>
    <n v="0.65849999999999997"/>
    <x v="0"/>
    <n v="619"/>
    <s v="Under Review"/>
    <s v="07-09-2024"/>
    <m/>
    <n v="60"/>
    <n v="13.36"/>
  </r>
  <r>
    <x v="1635"/>
    <s v="CUST0223"/>
    <x v="8"/>
    <s v="South"/>
    <s v="Gold Loan"/>
    <x v="2"/>
    <n v="50.51"/>
    <n v="17.63"/>
    <n v="0.66600000000000004"/>
    <n v="1.8167"/>
    <x v="0"/>
    <n v="862"/>
    <s v="approved"/>
    <s v="06-05-2022"/>
    <s v="19-05-2022"/>
    <n v="36"/>
    <n v="30.76"/>
  </r>
  <r>
    <x v="1636"/>
    <s v="CUST0458"/>
    <x v="2"/>
    <s v="North"/>
    <s v="Business Loan"/>
    <x v="2"/>
    <n v="75.83"/>
    <n v="12.31"/>
    <n v="0.38059999999999999"/>
    <n v="2.0085000000000002"/>
    <x v="0"/>
    <n v="707"/>
    <s v="approved"/>
    <s v="22-11-2024"/>
    <s v="29-11-2024"/>
    <n v="48"/>
    <n v="9.73"/>
  </r>
  <r>
    <x v="1637"/>
    <s v="CUST0278"/>
    <x v="5"/>
    <s v="North"/>
    <s v="Personal Loan"/>
    <x v="1"/>
    <n v="69.31"/>
    <n v="11.92"/>
    <n v="0.6643"/>
    <n v="0.82830000000000004"/>
    <x v="2"/>
    <n v="867"/>
    <s v="Under Review"/>
    <s v="12-05-2022"/>
    <m/>
    <n v="180"/>
    <n v="15.43"/>
  </r>
  <r>
    <x v="1638"/>
    <s v="CUST0064"/>
    <x v="1"/>
    <s v="East"/>
    <s v="Personal Loan"/>
    <x v="2"/>
    <n v="68.790000000000006"/>
    <n v="11.6"/>
    <n v="1.0515000000000001"/>
    <n v="3.2252999999999998"/>
    <x v="0"/>
    <n v="895"/>
    <s v="approved"/>
    <s v="23-06-2022"/>
    <s v="03-07-2022"/>
    <n v="24"/>
    <n v="42.19"/>
  </r>
  <r>
    <x v="1639"/>
    <s v="CUST0134"/>
    <x v="5"/>
    <s v="North"/>
    <s v="Gold Loan"/>
    <x v="0"/>
    <n v="1.27"/>
    <n v="12.68"/>
    <n v="1.95E-2"/>
    <n v="1.8700000000000001E-2"/>
    <x v="0"/>
    <n v="565"/>
    <s v="approved"/>
    <s v="22-01-2024"/>
    <s v="25-01-2024"/>
    <n v="120"/>
    <n v="0.17"/>
  </r>
  <r>
    <x v="1640"/>
    <s v="CUST0486"/>
    <x v="9"/>
    <s v="West"/>
    <s v="Auto Loan"/>
    <x v="1"/>
    <n v="29.21"/>
    <n v="18.23"/>
    <n v="0.3997"/>
    <n v="0.47520000000000001"/>
    <x v="2"/>
    <n v="628"/>
    <s v="approved"/>
    <s v="16-07-2024"/>
    <s v="28-07-2024"/>
    <n v="180"/>
    <n v="6.69"/>
  </r>
  <r>
    <x v="1641"/>
    <s v="CUST0343"/>
    <x v="9"/>
    <s v="East"/>
    <s v="Home Loan"/>
    <x v="1"/>
    <n v="4.46"/>
    <n v="17.68"/>
    <n v="2.5700000000000001E-2"/>
    <n v="7.0800000000000002E-2"/>
    <x v="5"/>
    <n v="649"/>
    <s v="approved"/>
    <s v="13-10-2024"/>
    <s v="22-10-2024"/>
    <n v="180"/>
    <n v="0"/>
  </r>
  <r>
    <x v="1642"/>
    <s v="CUST0091"/>
    <x v="9"/>
    <s v="East"/>
    <s v="Home Loan"/>
    <x v="1"/>
    <n v="35.450000000000003"/>
    <n v="12.71"/>
    <n v="0.54210000000000003"/>
    <n v="0.94589999999999996"/>
    <x v="2"/>
    <n v="606"/>
    <s v="Rejected"/>
    <s v="09-03-2022"/>
    <m/>
    <n v="48"/>
    <n v="6.01"/>
  </r>
  <r>
    <x v="1643"/>
    <s v="CUST0462"/>
    <x v="0"/>
    <s v="East"/>
    <s v="Gold Loan"/>
    <x v="2"/>
    <n v="47.86"/>
    <n v="14.92"/>
    <n v="0.70879999999999999"/>
    <n v="0.9214"/>
    <x v="3"/>
    <n v="845"/>
    <s v="approved"/>
    <s v="14-05-2024"/>
    <s v="20-05-2024"/>
    <n v="84"/>
    <n v="28.99"/>
  </r>
  <r>
    <x v="1644"/>
    <s v="CUST0159"/>
    <x v="7"/>
    <s v="South"/>
    <s v="Auto Loan"/>
    <x v="1"/>
    <n v="38.97"/>
    <n v="14.27"/>
    <n v="0.62860000000000005"/>
    <n v="1.337"/>
    <x v="1"/>
    <n v="656"/>
    <s v="Under Review"/>
    <s v="20-06-2022"/>
    <m/>
    <n v="36"/>
    <n v="0"/>
  </r>
  <r>
    <x v="1645"/>
    <s v="CUST0399"/>
    <x v="6"/>
    <s v="West"/>
    <s v="Auto Loan"/>
    <x v="1"/>
    <n v="94.17"/>
    <n v="16.86"/>
    <n v="0.60209999999999997"/>
    <n v="2.7105000000000001"/>
    <x v="3"/>
    <n v="631"/>
    <s v="approved"/>
    <s v="16-04-2023"/>
    <s v="30-04-2023"/>
    <n v="48"/>
    <n v="44.97"/>
  </r>
  <r>
    <x v="1646"/>
    <s v="CUST0380"/>
    <x v="4"/>
    <s v="Central"/>
    <s v="Education Loan"/>
    <x v="0"/>
    <n v="53.82"/>
    <n v="17.41"/>
    <n v="0.88839999999999997"/>
    <n v="4.9191000000000003"/>
    <x v="2"/>
    <n v="740"/>
    <s v="Under Review"/>
    <s v="05-12-2023"/>
    <m/>
    <n v="12"/>
    <n v="28.09"/>
  </r>
  <r>
    <x v="1647"/>
    <s v="CUST0155"/>
    <x v="4"/>
    <s v="North"/>
    <s v="Auto Loan"/>
    <x v="2"/>
    <n v="30.53"/>
    <n v="13.18"/>
    <n v="0.1888"/>
    <n v="0.69750000000000001"/>
    <x v="2"/>
    <n v="576"/>
    <s v="approved"/>
    <s v="13-03-2022"/>
    <s v="22-03-2022"/>
    <n v="60"/>
    <n v="4.57"/>
  </r>
  <r>
    <x v="1648"/>
    <s v="CUST0258"/>
    <x v="2"/>
    <s v="South"/>
    <s v="Auto Loan"/>
    <x v="2"/>
    <n v="5.47"/>
    <n v="10.31"/>
    <n v="5.45E-2"/>
    <n v="5.3900000000000003E-2"/>
    <x v="0"/>
    <n v="701"/>
    <s v="Rejected"/>
    <s v="10-01-2023"/>
    <m/>
    <n v="240"/>
    <n v="1.75"/>
  </r>
  <r>
    <x v="1649"/>
    <s v="CUST0499"/>
    <x v="0"/>
    <s v="Central"/>
    <s v="Home Loan"/>
    <x v="1"/>
    <n v="90.23"/>
    <n v="18.09"/>
    <n v="1.6841999999999999"/>
    <n v="1.3988"/>
    <x v="4"/>
    <n v="881"/>
    <s v="Rejected "/>
    <s v="26-05-2022"/>
    <m/>
    <n v="240"/>
    <n v="82.82"/>
  </r>
  <r>
    <x v="1650"/>
    <s v="CUST0460"/>
    <x v="5"/>
    <s v="Central"/>
    <s v="Gold Loan"/>
    <x v="2"/>
    <n v="99.55"/>
    <n v="9.9499999999999993"/>
    <n v="0.74550000000000005"/>
    <n v="2.5225"/>
    <x v="4"/>
    <n v="818"/>
    <s v="approved"/>
    <s v="23-04-2024"/>
    <s v="25-04-2024"/>
    <n v="48"/>
    <n v="52.27"/>
  </r>
  <r>
    <x v="1651"/>
    <s v="CUST0233"/>
    <x v="6"/>
    <s v="East"/>
    <s v="Business Loan"/>
    <x v="2"/>
    <n v="1.82"/>
    <n v="17.23"/>
    <n v="1.3100000000000001E-2"/>
    <n v="3.1899999999999998E-2"/>
    <x v="4"/>
    <n v="659"/>
    <s v="Rejected"/>
    <s v="10-12-2023"/>
    <m/>
    <n v="120"/>
    <n v="1.1399999999999999"/>
  </r>
  <r>
    <x v="1652"/>
    <s v="CUST0069"/>
    <x v="9"/>
    <s v="East"/>
    <s v="Auto Loan"/>
    <x v="0"/>
    <n v="55.12"/>
    <n v="13.82"/>
    <n v="0.99470000000000003"/>
    <n v="0.72740000000000005"/>
    <x v="2"/>
    <n v="608"/>
    <s v="approved"/>
    <s v="16-10-2022"/>
    <s v="18-10-2022"/>
    <n v="180"/>
    <n v="45.52"/>
  </r>
  <r>
    <x v="1653"/>
    <s v="CUST0350"/>
    <x v="7"/>
    <s v="Central"/>
    <s v="Business Loan"/>
    <x v="2"/>
    <n v="28.72"/>
    <n v="7.55"/>
    <n v="0.21879999999999999"/>
    <n v="0.69510000000000005"/>
    <x v="0"/>
    <n v="631"/>
    <s v="approved"/>
    <s v="13-09-2024"/>
    <s v="25-09-2024"/>
    <n v="48"/>
    <n v="16.239999999999998"/>
  </r>
  <r>
    <x v="1654"/>
    <s v="CUST0407"/>
    <x v="1"/>
    <s v="North"/>
    <s v="Auto Loan"/>
    <x v="0"/>
    <n v="8.77"/>
    <n v="11.2"/>
    <n v="5.0099999999999999E-2"/>
    <n v="0.19159999999999999"/>
    <x v="4"/>
    <n v="863"/>
    <s v="Rejected"/>
    <s v="06-01-2023"/>
    <m/>
    <n v="60"/>
    <n v="4.04"/>
  </r>
  <r>
    <x v="1655"/>
    <s v="CUST0318"/>
    <x v="5"/>
    <s v="Central"/>
    <s v="Business Loan"/>
    <x v="2"/>
    <n v="46.04"/>
    <n v="13.27"/>
    <n v="0.87990000000000002"/>
    <n v="0.84430000000000005"/>
    <x v="4"/>
    <n v="782"/>
    <s v="Under Review"/>
    <s v="06-11-2023"/>
    <m/>
    <n v="84"/>
    <n v="24.67"/>
  </r>
  <r>
    <x v="1656"/>
    <s v="CUST0495"/>
    <x v="8"/>
    <s v="South"/>
    <s v="Auto Loan"/>
    <x v="1"/>
    <n v="12.44"/>
    <n v="18.45"/>
    <n v="0.19689999999999999"/>
    <n v="0.36840000000000001"/>
    <x v="0"/>
    <n v="652"/>
    <s v="approved"/>
    <s v="04-11-2023"/>
    <s v="14-11-2023"/>
    <n v="48"/>
    <n v="5.84"/>
  </r>
  <r>
    <x v="1657"/>
    <s v="CUST0033"/>
    <x v="4"/>
    <s v="South"/>
    <s v="Auto Loan"/>
    <x v="0"/>
    <n v="89.69"/>
    <n v="7.8"/>
    <n v="0.65449999999999997"/>
    <n v="1.81"/>
    <x v="2"/>
    <n v="770"/>
    <s v="Under Review"/>
    <s v="27-08-2023"/>
    <m/>
    <n v="60"/>
    <n v="45.45"/>
  </r>
  <r>
    <x v="1658"/>
    <s v="CUST0343"/>
    <x v="3"/>
    <s v="West"/>
    <s v="Home Loan"/>
    <x v="1"/>
    <n v="98.14"/>
    <n v="16.34"/>
    <n v="0.69110000000000005"/>
    <n v="3.4668000000000001"/>
    <x v="3"/>
    <n v="649"/>
    <s v="approved"/>
    <s v="11-08-2024"/>
    <s v="12-08-2024"/>
    <n v="36"/>
    <n v="64.64"/>
  </r>
  <r>
    <x v="1659"/>
    <s v="CUST0016"/>
    <x v="3"/>
    <s v="South"/>
    <s v="Home Loan"/>
    <x v="0"/>
    <n v="4.4800000000000004"/>
    <n v="12.44"/>
    <n v="8.4500000000000006E-2"/>
    <n v="0.11890000000000001"/>
    <x v="3"/>
    <n v="580"/>
    <s v="approved"/>
    <s v="13-03-2023"/>
    <s v="27-03-2023"/>
    <n v="48"/>
    <n v="2.12"/>
  </r>
  <r>
    <x v="1660"/>
    <s v="CUST0468"/>
    <x v="0"/>
    <s v="North"/>
    <s v="Gold Loan"/>
    <x v="0"/>
    <n v="63.94"/>
    <n v="10.78"/>
    <n v="1.1561999999999999"/>
    <n v="1.0873999999999999"/>
    <x v="0"/>
    <n v="729"/>
    <s v="Rejected"/>
    <s v="09-05-2022"/>
    <m/>
    <n v="84"/>
    <n v="49.86"/>
  </r>
  <r>
    <x v="1661"/>
    <s v="CUST0108"/>
    <x v="5"/>
    <s v="North"/>
    <s v="Education Loan"/>
    <x v="2"/>
    <n v="84.9"/>
    <n v="12.87"/>
    <n v="1.3902000000000001"/>
    <n v="7.5778999999999996"/>
    <x v="0"/>
    <n v="728"/>
    <s v="approved"/>
    <s v="08-06-2022"/>
    <s v="14-06-2022"/>
    <n v="12"/>
    <n v="58.79"/>
  </r>
  <r>
    <x v="1662"/>
    <s v="CUST0262"/>
    <x v="3"/>
    <s v="Central"/>
    <s v="Education Loan"/>
    <x v="0"/>
    <n v="23.93"/>
    <n v="15.3"/>
    <n v="0.2261"/>
    <n v="0.32040000000000002"/>
    <x v="1"/>
    <n v="564"/>
    <s v="Rejected"/>
    <s v="05-12-2024"/>
    <m/>
    <n v="240"/>
    <n v="0"/>
  </r>
  <r>
    <x v="1663"/>
    <s v="CUST0481"/>
    <x v="1"/>
    <s v="Central"/>
    <s v="Business Loan"/>
    <x v="2"/>
    <n v="38.74"/>
    <n v="17.52"/>
    <n v="0.37740000000000001"/>
    <n v="0.97370000000000001"/>
    <x v="0"/>
    <n v="872"/>
    <s v="approved"/>
    <s v="13-12-2024"/>
    <s v="26-12-2024"/>
    <n v="60"/>
    <n v="14.09"/>
  </r>
  <r>
    <x v="1664"/>
    <s v="CUST0355"/>
    <x v="5"/>
    <s v="East"/>
    <s v="Education Loan"/>
    <x v="1"/>
    <n v="33.51"/>
    <n v="8.3699999999999992"/>
    <n v="0.2782"/>
    <n v="1.0558000000000001"/>
    <x v="2"/>
    <n v="657"/>
    <s v="approved"/>
    <s v="31-07-2024"/>
    <s v="02-08-2024"/>
    <n v="36"/>
    <n v="25.93"/>
  </r>
  <r>
    <x v="1665"/>
    <s v="CUST0382"/>
    <x v="1"/>
    <s v="North"/>
    <s v="Personal Loan"/>
    <x v="0"/>
    <n v="94.52"/>
    <n v="18.28"/>
    <n v="0.65229999999999999"/>
    <n v="1.5411999999999999"/>
    <x v="0"/>
    <n v="837"/>
    <s v="approved"/>
    <s v="08-03-2024"/>
    <s v="11-03-2024"/>
    <n v="180"/>
    <n v="43.8"/>
  </r>
  <r>
    <x v="1666"/>
    <s v="CUST0174"/>
    <x v="1"/>
    <s v="West"/>
    <s v="Personal Loan"/>
    <x v="2"/>
    <n v="46.81"/>
    <n v="7.82"/>
    <n v="0.40479999999999999"/>
    <n v="4.0679999999999996"/>
    <x v="2"/>
    <n v="791"/>
    <s v="approved"/>
    <s v="08-07-2024"/>
    <s v="17-07-2024"/>
    <n v="12"/>
    <n v="13.69"/>
  </r>
  <r>
    <x v="1667"/>
    <s v="CUST0490"/>
    <x v="9"/>
    <s v="West"/>
    <s v="Personal Loan"/>
    <x v="2"/>
    <n v="54.16"/>
    <n v="10.43"/>
    <n v="0.7853"/>
    <n v="0.91120000000000001"/>
    <x v="0"/>
    <n v="849"/>
    <s v="Rejected"/>
    <s v="02-12-2023"/>
    <m/>
    <n v="84"/>
    <n v="46.42"/>
  </r>
  <r>
    <x v="1668"/>
    <s v="CUST0067"/>
    <x v="0"/>
    <s v="West"/>
    <s v="Business Loan"/>
    <x v="2"/>
    <n v="76.94"/>
    <n v="11.14"/>
    <n v="0.77669999999999995"/>
    <n v="1.3230999999999999"/>
    <x v="2"/>
    <n v="790"/>
    <s v="Rejected"/>
    <s v="05-05-2022"/>
    <m/>
    <n v="84"/>
    <n v="69.27"/>
  </r>
  <r>
    <x v="1669"/>
    <s v="CUST0326"/>
    <x v="1"/>
    <s v="South"/>
    <s v="Gold Loan"/>
    <x v="0"/>
    <n v="81.77"/>
    <n v="17.649999999999999"/>
    <n v="0.43659999999999999"/>
    <n v="2.9418000000000002"/>
    <x v="4"/>
    <n v="763"/>
    <s v="approved"/>
    <s v="09-11-2022"/>
    <s v="15-11-2022"/>
    <n v="36"/>
    <n v="31.96"/>
  </r>
  <r>
    <x v="1670"/>
    <s v="CUST0310"/>
    <x v="6"/>
    <s v="Central"/>
    <s v="Education Loan"/>
    <x v="0"/>
    <n v="65.27"/>
    <n v="8.64"/>
    <n v="0.79300000000000004"/>
    <n v="0.57220000000000004"/>
    <x v="2"/>
    <n v="868"/>
    <s v="approved"/>
    <s v="07-01-2024"/>
    <s v="20-01-2024"/>
    <n v="240"/>
    <n v="38.909999999999997"/>
  </r>
  <r>
    <x v="1671"/>
    <s v="CUST0205"/>
    <x v="0"/>
    <s v="South"/>
    <s v="Gold Loan"/>
    <x v="0"/>
    <n v="84.3"/>
    <n v="11.28"/>
    <n v="1.1912"/>
    <n v="1.8447"/>
    <x v="4"/>
    <n v="844"/>
    <s v="approved"/>
    <s v="26-06-2023"/>
    <s v="08-07-2023"/>
    <n v="60"/>
    <n v="56.52"/>
  </r>
  <r>
    <x v="1672"/>
    <s v="CUST0096"/>
    <x v="1"/>
    <s v="Central"/>
    <s v="Home Loan"/>
    <x v="2"/>
    <n v="17.14"/>
    <n v="11.13"/>
    <n v="0.22320000000000001"/>
    <n v="0.19620000000000001"/>
    <x v="1"/>
    <n v="754"/>
    <s v="approved"/>
    <s v="16-05-2024"/>
    <s v="31-05-2024"/>
    <n v="180"/>
    <n v="0"/>
  </r>
  <r>
    <x v="1673"/>
    <s v="CUST0135"/>
    <x v="3"/>
    <s v="Central"/>
    <s v="Gold Loan"/>
    <x v="2"/>
    <n v="84.34"/>
    <n v="12.14"/>
    <n v="0.46189999999999998"/>
    <n v="1.2169000000000001"/>
    <x v="1"/>
    <n v="897"/>
    <s v="Rejected "/>
    <s v="24-10-2023"/>
    <m/>
    <n v="120"/>
    <n v="0"/>
  </r>
  <r>
    <x v="1674"/>
    <s v="CUST0484"/>
    <x v="9"/>
    <s v="South"/>
    <s v="Personal Loan"/>
    <x v="2"/>
    <n v="51.65"/>
    <n v="10.15"/>
    <n v="0.99060000000000004"/>
    <n v="0.55979999999999996"/>
    <x v="1"/>
    <n v="692"/>
    <s v="approved"/>
    <s v="22-10-2022"/>
    <s v="31-10-2022"/>
    <n v="180"/>
    <n v="0"/>
  </r>
  <r>
    <x v="1675"/>
    <s v="CUST0282"/>
    <x v="4"/>
    <s v="North"/>
    <s v="Auto Loan"/>
    <x v="2"/>
    <n v="77.73"/>
    <n v="13.45"/>
    <n v="0.40839999999999999"/>
    <n v="3.7119"/>
    <x v="4"/>
    <n v="638"/>
    <s v="Rejected"/>
    <s v="28-02-2023"/>
    <m/>
    <n v="24"/>
    <n v="37.97"/>
  </r>
  <r>
    <x v="1676"/>
    <s v="CUST0207"/>
    <x v="0"/>
    <s v="North"/>
    <s v="Personal Loan"/>
    <x v="2"/>
    <n v="65.94"/>
    <n v="13.13"/>
    <n v="0.78549999999999998"/>
    <n v="1.2041999999999999"/>
    <x v="0"/>
    <n v="887"/>
    <s v="Under Review"/>
    <s v="02-06-2024"/>
    <m/>
    <n v="84"/>
    <n v="43.59"/>
  </r>
  <r>
    <x v="1677"/>
    <s v="CUST0298"/>
    <x v="7"/>
    <s v="East"/>
    <s v="Education Loan"/>
    <x v="0"/>
    <n v="57.27"/>
    <n v="11.58"/>
    <n v="0.60229999999999995"/>
    <n v="0.99819999999999998"/>
    <x v="4"/>
    <n v="623"/>
    <s v="Rejected "/>
    <s v="07-05-2023"/>
    <m/>
    <n v="84"/>
    <n v="39.229999999999997"/>
  </r>
  <r>
    <x v="1678"/>
    <s v="CUST0324"/>
    <x v="8"/>
    <s v="West"/>
    <s v="Home Loan"/>
    <x v="0"/>
    <n v="51.88"/>
    <n v="18.03"/>
    <n v="0.48209999999999997"/>
    <n v="2.5908000000000002"/>
    <x v="2"/>
    <n v="703"/>
    <s v="Rejected"/>
    <s v="08-12-2023"/>
    <m/>
    <n v="24"/>
    <n v="46.73"/>
  </r>
  <r>
    <x v="1679"/>
    <s v="CUST0437"/>
    <x v="3"/>
    <s v="South"/>
    <s v="Home Loan"/>
    <x v="0"/>
    <n v="89.53"/>
    <n v="14.6"/>
    <n v="1.1200000000000001"/>
    <n v="4.3239999999999998"/>
    <x v="0"/>
    <n v="882"/>
    <s v="Under Review"/>
    <s v="17-07-2022"/>
    <m/>
    <n v="24"/>
    <n v="75.44"/>
  </r>
  <r>
    <x v="1680"/>
    <s v="CUST0048"/>
    <x v="7"/>
    <s v="East"/>
    <s v="Education Loan"/>
    <x v="0"/>
    <n v="71.34"/>
    <n v="8.16"/>
    <n v="0.57550000000000001"/>
    <n v="2.2408000000000001"/>
    <x v="0"/>
    <n v="611"/>
    <s v="Rejected "/>
    <s v="29-02-2024"/>
    <m/>
    <n v="36"/>
    <n v="53.52"/>
  </r>
  <r>
    <x v="1681"/>
    <s v="CUST0014"/>
    <x v="5"/>
    <s v="Central"/>
    <s v="Personal Loan"/>
    <x v="0"/>
    <n v="95.16"/>
    <n v="15.52"/>
    <n v="1.4510000000000001"/>
    <n v="2.6735000000000002"/>
    <x v="3"/>
    <n v="880"/>
    <s v="Rejected "/>
    <s v="07-07-2022"/>
    <m/>
    <n v="48"/>
    <n v="73.069999999999993"/>
  </r>
  <r>
    <x v="1682"/>
    <s v="CUST0147"/>
    <x v="9"/>
    <s v="South"/>
    <s v="Gold Loan"/>
    <x v="1"/>
    <n v="99.87"/>
    <n v="10.69"/>
    <n v="1.7509999999999999"/>
    <n v="8.8122000000000007"/>
    <x v="2"/>
    <n v="622"/>
    <s v="Under Review"/>
    <s v="04-07-2022"/>
    <m/>
    <n v="12"/>
    <n v="24.93"/>
  </r>
  <r>
    <x v="1683"/>
    <s v="CUST0462"/>
    <x v="9"/>
    <s v="East"/>
    <s v="Business Loan"/>
    <x v="2"/>
    <n v="17.309999999999999"/>
    <n v="10.99"/>
    <n v="0.2341"/>
    <n v="1.5298"/>
    <x v="4"/>
    <n v="845"/>
    <s v="approved"/>
    <s v="02-06-2023"/>
    <s v="04-06-2023"/>
    <n v="12"/>
    <n v="3.74"/>
  </r>
  <r>
    <x v="1684"/>
    <s v="CUST0079"/>
    <x v="3"/>
    <s v="East"/>
    <s v="Education Loan"/>
    <x v="1"/>
    <n v="9.5500000000000007"/>
    <n v="8.4600000000000009"/>
    <n v="0.1862"/>
    <n v="0.43390000000000001"/>
    <x v="3"/>
    <n v="726"/>
    <s v="Under Review"/>
    <s v="23-04-2023"/>
    <m/>
    <n v="24"/>
    <n v="3.08"/>
  </r>
  <r>
    <x v="1685"/>
    <s v="CUST0036"/>
    <x v="6"/>
    <s v="South"/>
    <s v="Gold Loan"/>
    <x v="2"/>
    <n v="62.72"/>
    <n v="17.32"/>
    <n v="0.71579999999999999"/>
    <n v="1.1028"/>
    <x v="1"/>
    <n v="885"/>
    <s v="Rejected"/>
    <s v="07-10-2024"/>
    <m/>
    <n v="120"/>
    <n v="0"/>
  </r>
  <r>
    <x v="1686"/>
    <s v="CUST0060"/>
    <x v="8"/>
    <s v="South"/>
    <s v="Home Loan"/>
    <x v="1"/>
    <n v="62.31"/>
    <n v="15.29"/>
    <n v="0.78120000000000001"/>
    <n v="1.7433000000000001"/>
    <x v="1"/>
    <n v="672"/>
    <s v="approved"/>
    <s v="17-08-2023"/>
    <s v="27-08-2023"/>
    <n v="48"/>
    <n v="0"/>
  </r>
  <r>
    <x v="1687"/>
    <s v="CUST0084"/>
    <x v="4"/>
    <s v="Central"/>
    <s v="Gold Loan"/>
    <x v="1"/>
    <n v="56.05"/>
    <n v="15.33"/>
    <n v="0.76649999999999996"/>
    <n v="0.91559999999999997"/>
    <x v="4"/>
    <n v="665"/>
    <s v="Under Review"/>
    <s v="20-11-2022"/>
    <m/>
    <n v="120"/>
    <n v="14.57"/>
  </r>
  <r>
    <x v="1688"/>
    <s v="CUST0295"/>
    <x v="4"/>
    <s v="North"/>
    <s v="Gold Loan"/>
    <x v="1"/>
    <n v="7.94"/>
    <n v="11.03"/>
    <n v="0.1545"/>
    <n v="0.20530000000000001"/>
    <x v="1"/>
    <n v="836"/>
    <s v="approved"/>
    <s v="07-11-2022"/>
    <s v="11-11-2022"/>
    <n v="48"/>
    <n v="0"/>
  </r>
  <r>
    <x v="1689"/>
    <s v="CUST0321"/>
    <x v="2"/>
    <s v="West"/>
    <s v="Home Loan"/>
    <x v="0"/>
    <n v="97.41"/>
    <n v="15.15"/>
    <n v="0.58819999999999995"/>
    <n v="1.3734"/>
    <x v="1"/>
    <n v="894"/>
    <s v="approved"/>
    <s v="22-03-2023"/>
    <s v="03-04-2023"/>
    <n v="180"/>
    <n v="0"/>
  </r>
  <r>
    <x v="1690"/>
    <s v="CUST0317"/>
    <x v="8"/>
    <s v="Central"/>
    <s v="Education Loan"/>
    <x v="0"/>
    <n v="4.54"/>
    <n v="7.83"/>
    <n v="3.9E-2"/>
    <n v="0.1105"/>
    <x v="3"/>
    <n v="596"/>
    <s v="approved"/>
    <s v="25-05-2023"/>
    <s v="30-05-2023"/>
    <n v="48"/>
    <n v="4.13"/>
  </r>
  <r>
    <x v="1691"/>
    <s v="CUST0015"/>
    <x v="0"/>
    <s v="North"/>
    <s v="Auto Loan"/>
    <x v="2"/>
    <n v="48"/>
    <n v="8.14"/>
    <n v="0.75519999999999998"/>
    <n v="0.46260000000000001"/>
    <x v="4"/>
    <n v="588"/>
    <s v="Rejected "/>
    <s v="11-11-2022"/>
    <m/>
    <n v="180"/>
    <n v="19.41"/>
  </r>
  <r>
    <x v="1692"/>
    <s v="CUST0116"/>
    <x v="8"/>
    <s v="West"/>
    <s v="Business Loan"/>
    <x v="1"/>
    <n v="12.65"/>
    <n v="9.65"/>
    <n v="0.15759999999999999"/>
    <n v="0.1192"/>
    <x v="1"/>
    <n v="900"/>
    <s v="approved"/>
    <s v="23-04-2022"/>
    <s v="29-04-2022"/>
    <n v="240"/>
    <n v="0"/>
  </r>
  <r>
    <x v="1693"/>
    <s v="CUST0226"/>
    <x v="9"/>
    <s v="South"/>
    <s v="Gold Loan"/>
    <x v="2"/>
    <n v="38.53"/>
    <n v="8.16"/>
    <n v="0.42320000000000002"/>
    <n v="0.37180000000000002"/>
    <x v="1"/>
    <n v="597"/>
    <s v="approved"/>
    <s v="09-12-2023"/>
    <s v="19-12-2023"/>
    <n v="180"/>
    <n v="0"/>
  </r>
  <r>
    <x v="1694"/>
    <s v="CUST0306"/>
    <x v="2"/>
    <s v="West"/>
    <s v="Business Loan"/>
    <x v="2"/>
    <n v="25.31"/>
    <n v="18.350000000000001"/>
    <n v="0.22059999999999999"/>
    <n v="0.41399999999999998"/>
    <x v="1"/>
    <n v="866"/>
    <s v="approved"/>
    <s v="06-10-2024"/>
    <s v="08-10-2024"/>
    <n v="180"/>
    <n v="0"/>
  </r>
  <r>
    <x v="1695"/>
    <s v="CUST0420"/>
    <x v="9"/>
    <s v="North"/>
    <s v="Gold Loan"/>
    <x v="0"/>
    <n v="86.8"/>
    <n v="14.72"/>
    <n v="1.1624000000000001"/>
    <n v="2.4034"/>
    <x v="3"/>
    <n v="854"/>
    <s v="Rejected"/>
    <s v="19-03-2023"/>
    <m/>
    <n v="48"/>
    <n v="30.68"/>
  </r>
  <r>
    <x v="1696"/>
    <s v="CUST0208"/>
    <x v="3"/>
    <s v="Central"/>
    <s v="Education Loan"/>
    <x v="0"/>
    <n v="29.25"/>
    <n v="15.13"/>
    <n v="0.38850000000000001"/>
    <n v="1.0158"/>
    <x v="3"/>
    <n v="828"/>
    <s v="approved"/>
    <s v="18-11-2023"/>
    <s v="28-11-2023"/>
    <n v="36"/>
    <n v="21.13"/>
  </r>
  <r>
    <x v="1697"/>
    <s v="CUST0073"/>
    <x v="5"/>
    <s v="East"/>
    <s v="Gold Loan"/>
    <x v="2"/>
    <n v="15"/>
    <n v="17.899999999999999"/>
    <n v="0.24210000000000001"/>
    <n v="0.31440000000000001"/>
    <x v="4"/>
    <n v="883"/>
    <s v="approved"/>
    <s v="10-03-2023"/>
    <s v="20-03-2023"/>
    <n v="84"/>
    <n v="11.31"/>
  </r>
  <r>
    <x v="1698"/>
    <s v="CUST0401"/>
    <x v="9"/>
    <s v="South"/>
    <s v="Auto Loan"/>
    <x v="2"/>
    <n v="86.33"/>
    <n v="10.09"/>
    <n v="1.0733999999999999"/>
    <n v="0.83830000000000005"/>
    <x v="3"/>
    <n v="830"/>
    <s v="Rejected "/>
    <s v="28-09-2024"/>
    <m/>
    <n v="240"/>
    <n v="22.98"/>
  </r>
  <r>
    <x v="1699"/>
    <s v="CUST0099"/>
    <x v="1"/>
    <s v="South"/>
    <s v="Gold Loan"/>
    <x v="1"/>
    <n v="4.22"/>
    <n v="12.02"/>
    <n v="4.8899999999999999E-2"/>
    <n v="4.65E-2"/>
    <x v="4"/>
    <n v="834"/>
    <s v="approved"/>
    <s v="12-05-2024"/>
    <s v="27-05-2024"/>
    <n v="240"/>
    <n v="3.29"/>
  </r>
  <r>
    <x v="1700"/>
    <s v="CUST0484"/>
    <x v="7"/>
    <s v="North"/>
    <s v="Education Loan"/>
    <x v="1"/>
    <n v="49.62"/>
    <n v="7.92"/>
    <n v="0.4178"/>
    <n v="0.47189999999999999"/>
    <x v="4"/>
    <n v="692"/>
    <s v="Under Review"/>
    <s v="12-12-2022"/>
    <m/>
    <n v="180"/>
    <n v="29.22"/>
  </r>
  <r>
    <x v="1701"/>
    <s v="CUST0134"/>
    <x v="3"/>
    <s v="Central"/>
    <s v="Auto Loan"/>
    <x v="1"/>
    <n v="51.77"/>
    <n v="16.04"/>
    <n v="0.45540000000000003"/>
    <n v="2.5358000000000001"/>
    <x v="4"/>
    <n v="565"/>
    <s v="approved"/>
    <s v="01-01-2023"/>
    <s v="10-01-2023"/>
    <n v="24"/>
    <n v="10.14"/>
  </r>
  <r>
    <x v="1702"/>
    <s v="CUST0195"/>
    <x v="8"/>
    <s v="North"/>
    <s v="Education Loan"/>
    <x v="2"/>
    <n v="38.74"/>
    <n v="11.75"/>
    <n v="0.2117"/>
    <n v="1.0154000000000001"/>
    <x v="0"/>
    <n v="828"/>
    <s v="approved"/>
    <s v="02-07-2022"/>
    <s v="11-07-2022"/>
    <n v="48"/>
    <n v="23.88"/>
  </r>
  <r>
    <x v="1703"/>
    <s v="CUST0401"/>
    <x v="3"/>
    <s v="East"/>
    <s v="Auto Loan"/>
    <x v="2"/>
    <n v="63.43"/>
    <n v="11.36"/>
    <n v="0.56279999999999997"/>
    <n v="0.88670000000000004"/>
    <x v="2"/>
    <n v="676"/>
    <s v="approved"/>
    <s v="03-11-2024"/>
    <s v="16-11-2024"/>
    <n v="120"/>
    <n v="20.12"/>
  </r>
  <r>
    <x v="1704"/>
    <s v="CUST0433"/>
    <x v="6"/>
    <s v="West"/>
    <s v="Education Loan"/>
    <x v="1"/>
    <n v="98.88"/>
    <n v="9.68"/>
    <n v="1.7956000000000001"/>
    <n v="2.0853999999999999"/>
    <x v="4"/>
    <n v="770"/>
    <s v="Under Review"/>
    <s v="24-11-2023"/>
    <m/>
    <n v="60"/>
    <n v="81.13"/>
  </r>
  <r>
    <x v="1705"/>
    <s v="CUST0218"/>
    <x v="9"/>
    <s v="North"/>
    <s v="Personal Loan"/>
    <x v="1"/>
    <n v="85.27"/>
    <n v="18.010000000000002"/>
    <n v="1.2495000000000001"/>
    <n v="3.0831"/>
    <x v="3"/>
    <n v="880"/>
    <s v="approved"/>
    <s v="03-11-2022"/>
    <s v="07-11-2022"/>
    <n v="36"/>
    <n v="78.739999999999995"/>
  </r>
  <r>
    <x v="1706"/>
    <s v="CUST0465"/>
    <x v="7"/>
    <s v="South"/>
    <s v="Business Loan"/>
    <x v="1"/>
    <n v="65.510000000000005"/>
    <n v="15.93"/>
    <n v="1.0584"/>
    <n v="1.8542000000000001"/>
    <x v="0"/>
    <n v="575"/>
    <s v="approved"/>
    <s v="20-04-2023"/>
    <s v="29-04-2023"/>
    <n v="48"/>
    <n v="27.02"/>
  </r>
  <r>
    <x v="1707"/>
    <s v="CUST0298"/>
    <x v="3"/>
    <s v="West"/>
    <s v="Home Loan"/>
    <x v="2"/>
    <n v="20.170000000000002"/>
    <n v="15.38"/>
    <n v="0.27439999999999998"/>
    <n v="0.3301"/>
    <x v="4"/>
    <n v="623"/>
    <s v="approved"/>
    <s v="21-08-2022"/>
    <s v="23-08-2022"/>
    <n v="120"/>
    <n v="5.26"/>
  </r>
  <r>
    <x v="1708"/>
    <s v="CUST0439"/>
    <x v="9"/>
    <s v="South"/>
    <s v="Auto Loan"/>
    <x v="2"/>
    <n v="63.21"/>
    <n v="9.58"/>
    <n v="1.0228999999999999"/>
    <n v="0.66310000000000002"/>
    <x v="0"/>
    <n v="878"/>
    <s v="approved"/>
    <s v="01-02-2022"/>
    <s v="13-02-2022"/>
    <n v="180"/>
    <n v="28.89"/>
  </r>
  <r>
    <x v="1709"/>
    <s v="CUST0170"/>
    <x v="4"/>
    <s v="East"/>
    <s v="Business Loan"/>
    <x v="1"/>
    <n v="31.18"/>
    <n v="18"/>
    <n v="0.2752"/>
    <n v="0.56179999999999997"/>
    <x v="0"/>
    <n v="860"/>
    <s v="approved"/>
    <s v="06-11-2023"/>
    <s v="11-11-2023"/>
    <n v="120"/>
    <n v="6.78"/>
  </r>
  <r>
    <x v="1710"/>
    <s v="CUST0357"/>
    <x v="0"/>
    <s v="East"/>
    <s v="Education Loan"/>
    <x v="1"/>
    <n v="47.99"/>
    <n v="7.59"/>
    <n v="0.24859999999999999"/>
    <n v="0.57189999999999996"/>
    <x v="1"/>
    <n v="796"/>
    <s v="Rejected "/>
    <s v="04-07-2024"/>
    <m/>
    <n v="120"/>
    <n v="0"/>
  </r>
  <r>
    <x v="1711"/>
    <s v="CUST0297"/>
    <x v="7"/>
    <s v="East"/>
    <s v="Gold Loan"/>
    <x v="1"/>
    <n v="24.19"/>
    <n v="16.48"/>
    <n v="0.37919999999999998"/>
    <n v="0.3453"/>
    <x v="3"/>
    <n v="898"/>
    <s v="Rejected"/>
    <s v="15-05-2024"/>
    <m/>
    <n v="240"/>
    <n v="8.15"/>
  </r>
  <r>
    <x v="1712"/>
    <s v="CUST0368"/>
    <x v="8"/>
    <s v="North"/>
    <s v="Home Loan"/>
    <x v="1"/>
    <n v="45.05"/>
    <n v="18.13"/>
    <n v="0.29509999999999997"/>
    <n v="1.1472"/>
    <x v="4"/>
    <n v="886"/>
    <s v="approved"/>
    <s v="09-04-2024"/>
    <s v="11-04-2024"/>
    <n v="60"/>
    <n v="32.75"/>
  </r>
  <r>
    <x v="1713"/>
    <s v="CUST0448"/>
    <x v="4"/>
    <s v="East"/>
    <s v="Gold Loan"/>
    <x v="0"/>
    <n v="9.9"/>
    <n v="10.67"/>
    <n v="0.1424"/>
    <n v="0.25430000000000003"/>
    <x v="4"/>
    <n v="729"/>
    <s v="Rejected"/>
    <s v="18-02-2023"/>
    <m/>
    <n v="48"/>
    <n v="6.37"/>
  </r>
  <r>
    <x v="1714"/>
    <s v="CUST0415"/>
    <x v="0"/>
    <s v="East"/>
    <s v="Education Loan"/>
    <x v="2"/>
    <n v="49.7"/>
    <n v="8.8699999999999992"/>
    <n v="0.4037"/>
    <n v="1.5773999999999999"/>
    <x v="0"/>
    <n v="704"/>
    <s v="Under Review"/>
    <s v="14-02-2024"/>
    <m/>
    <n v="36"/>
    <n v="16.54"/>
  </r>
  <r>
    <x v="1715"/>
    <s v="CUST0050"/>
    <x v="8"/>
    <s v="East"/>
    <s v="Gold Loan"/>
    <x v="2"/>
    <n v="13.86"/>
    <n v="18.329999999999998"/>
    <n v="0.24310000000000001"/>
    <n v="0.22650000000000001"/>
    <x v="1"/>
    <n v="797"/>
    <s v="Rejected "/>
    <s v="04-12-2024"/>
    <m/>
    <n v="180"/>
    <n v="0"/>
  </r>
  <r>
    <x v="1716"/>
    <s v="CUST0478"/>
    <x v="9"/>
    <s v="West"/>
    <s v="Business Loan"/>
    <x v="2"/>
    <n v="12.96"/>
    <n v="8.81"/>
    <n v="0.12330000000000001"/>
    <n v="0.1628"/>
    <x v="4"/>
    <n v="878"/>
    <s v="Under Review"/>
    <s v="21-02-2024"/>
    <m/>
    <n v="120"/>
    <n v="9.15"/>
  </r>
  <r>
    <x v="1717"/>
    <s v="CUST0299"/>
    <x v="5"/>
    <s v="South"/>
    <s v="Home Loan"/>
    <x v="2"/>
    <n v="46.29"/>
    <n v="9.4"/>
    <n v="0.76429999999999998"/>
    <n v="0.48060000000000003"/>
    <x v="3"/>
    <n v="845"/>
    <s v="Rejected "/>
    <s v="23-11-2024"/>
    <m/>
    <n v="180"/>
    <n v="40.72"/>
  </r>
  <r>
    <x v="1718"/>
    <s v="CUST0497"/>
    <x v="1"/>
    <s v="South"/>
    <s v="Education Loan"/>
    <x v="2"/>
    <n v="67.239999999999995"/>
    <n v="13.66"/>
    <n v="1.1821999999999999"/>
    <n v="0.88019999999999998"/>
    <x v="0"/>
    <n v="686"/>
    <s v="approved"/>
    <s v="26-04-2022"/>
    <s v="04-05-2022"/>
    <n v="180"/>
    <n v="38.75"/>
  </r>
  <r>
    <x v="1719"/>
    <s v="CUST0175"/>
    <x v="6"/>
    <s v="South"/>
    <s v="Auto Loan"/>
    <x v="1"/>
    <n v="16.53"/>
    <n v="15.5"/>
    <n v="0.22020000000000001"/>
    <n v="1.4959"/>
    <x v="2"/>
    <n v="826"/>
    <s v="Rejected"/>
    <s v="06-12-2022"/>
    <m/>
    <n v="12"/>
    <n v="7.36"/>
  </r>
  <r>
    <x v="1720"/>
    <s v="CUST0315"/>
    <x v="2"/>
    <s v="West"/>
    <s v="Education Loan"/>
    <x v="2"/>
    <n v="2.93"/>
    <n v="11.47"/>
    <n v="4.6199999999999998E-2"/>
    <n v="7.6399999999999996E-2"/>
    <x v="2"/>
    <n v="588"/>
    <s v="Rejected"/>
    <s v="10-01-2024"/>
    <m/>
    <n v="48"/>
    <n v="1.44"/>
  </r>
  <r>
    <x v="1721"/>
    <s v="CUST0423"/>
    <x v="5"/>
    <s v="South"/>
    <s v="Home Loan"/>
    <x v="2"/>
    <n v="1.1200000000000001"/>
    <m/>
    <n v="1.7100000000000001E-2"/>
    <m/>
    <x v="1"/>
    <n v="885"/>
    <s v="Rejected "/>
    <s v="13-02-2022"/>
    <m/>
    <n v="180"/>
    <n v="0"/>
  </r>
  <r>
    <x v="1722"/>
    <s v="CUST0250"/>
    <x v="5"/>
    <s v="North"/>
    <s v="Gold Loan"/>
    <x v="2"/>
    <n v="51.7"/>
    <n v="17.61"/>
    <n v="0.80530000000000002"/>
    <n v="0.91859999999999997"/>
    <x v="2"/>
    <n v="618"/>
    <s v="Rejected"/>
    <s v="03-12-2022"/>
    <m/>
    <n v="120"/>
    <n v="6.78"/>
  </r>
  <r>
    <x v="1723"/>
    <s v="CUST0362"/>
    <x v="9"/>
    <s v="Central"/>
    <s v="Gold Loan"/>
    <x v="1"/>
    <n v="28.02"/>
    <n v="9.1999999999999993"/>
    <n v="0.43230000000000002"/>
    <n v="0.35799999999999998"/>
    <x v="0"/>
    <n v="552"/>
    <s v="Rejected "/>
    <s v="16-09-2023"/>
    <m/>
    <n v="120"/>
    <n v="15.68"/>
  </r>
  <r>
    <x v="1724"/>
    <s v="CUST0091"/>
    <x v="4"/>
    <s v="West"/>
    <s v="Auto Loan"/>
    <x v="1"/>
    <n v="85.39"/>
    <n v="14.91"/>
    <n v="0.77149999999999996"/>
    <n v="1.6434"/>
    <x v="0"/>
    <n v="606"/>
    <s v="Under Review"/>
    <s v="23-06-2024"/>
    <m/>
    <n v="84"/>
    <n v="18.21"/>
  </r>
  <r>
    <x v="1725"/>
    <s v="CUST0142"/>
    <x v="8"/>
    <s v="Central"/>
    <s v="Gold Loan"/>
    <x v="1"/>
    <n v="50.71"/>
    <n v="13.95"/>
    <n v="0.63270000000000004"/>
    <n v="0.94889999999999997"/>
    <x v="1"/>
    <n v="727"/>
    <s v="approved"/>
    <s v="01-02-2023"/>
    <s v="06-02-2023"/>
    <n v="84"/>
    <n v="0"/>
  </r>
  <r>
    <x v="1726"/>
    <s v="CUST0077"/>
    <x v="9"/>
    <s v="South"/>
    <s v="Education Loan"/>
    <x v="1"/>
    <n v="40.32"/>
    <n v="9.98"/>
    <n v="0.3327"/>
    <n v="0.53239999999999998"/>
    <x v="4"/>
    <n v="741"/>
    <s v="Under Review"/>
    <s v="18-12-2022"/>
    <m/>
    <n v="120"/>
    <n v="36.69"/>
  </r>
  <r>
    <x v="1727"/>
    <s v="CUST0124"/>
    <x v="9"/>
    <s v="Central"/>
    <s v="Business Loan"/>
    <x v="1"/>
    <n v="99.91"/>
    <n v="16.03"/>
    <n v="0.8861"/>
    <n v="9.0663"/>
    <x v="0"/>
    <n v="666"/>
    <s v="Under Review"/>
    <s v="27-06-2022"/>
    <m/>
    <n v="12"/>
    <n v="46.74"/>
  </r>
  <r>
    <x v="1728"/>
    <s v="CUST0140"/>
    <x v="0"/>
    <s v="West"/>
    <s v="Business Loan"/>
    <x v="0"/>
    <n v="37.44"/>
    <n v="15.29"/>
    <n v="0.29959999999999998"/>
    <n v="3.3843999999999999"/>
    <x v="1"/>
    <n v="844"/>
    <s v="Rejected "/>
    <s v="04-01-2024"/>
    <m/>
    <n v="12"/>
    <n v="0"/>
  </r>
  <r>
    <x v="1729"/>
    <s v="CUST0205"/>
    <x v="2"/>
    <s v="Central"/>
    <s v="Personal Loan"/>
    <x v="1"/>
    <n v="14.46"/>
    <n v="9.89"/>
    <n v="0.12820000000000001"/>
    <n v="0.46579999999999999"/>
    <x v="2"/>
    <n v="844"/>
    <s v="Under Review"/>
    <s v="30-03-2024"/>
    <m/>
    <n v="36"/>
    <n v="3.4"/>
  </r>
  <r>
    <x v="1730"/>
    <s v="CUST0239"/>
    <x v="1"/>
    <s v="South"/>
    <s v="Education Loan"/>
    <x v="2"/>
    <n v="18.489999999999998"/>
    <n v="13.88"/>
    <n v="0.1207"/>
    <n v="0.50419999999999998"/>
    <x v="3"/>
    <n v="592"/>
    <s v="Rejected "/>
    <s v="23-08-2024"/>
    <m/>
    <n v="48"/>
    <n v="14.81"/>
  </r>
  <r>
    <x v="1731"/>
    <s v="CUST0028"/>
    <x v="9"/>
    <s v="Central"/>
    <s v="Business Loan"/>
    <x v="2"/>
    <n v="31.91"/>
    <n v="10.26"/>
    <n v="0.58850000000000002"/>
    <n v="0.81330000000000002"/>
    <x v="0"/>
    <n v="562"/>
    <s v="approved"/>
    <s v="02-07-2023"/>
    <s v="06-07-2023"/>
    <n v="48"/>
    <n v="8.3699999999999992"/>
  </r>
  <r>
    <x v="1732"/>
    <s v="CUST0064"/>
    <x v="5"/>
    <s v="Central"/>
    <s v="Personal Loan"/>
    <x v="2"/>
    <n v="28.81"/>
    <n v="15.93"/>
    <n v="0.1797"/>
    <n v="0.57110000000000005"/>
    <x v="0"/>
    <n v="895"/>
    <s v="approved"/>
    <s v="26-01-2022"/>
    <s v="31-01-2022"/>
    <n v="84"/>
    <n v="14.26"/>
  </r>
  <r>
    <x v="1733"/>
    <s v="CUST0411"/>
    <x v="3"/>
    <s v="North"/>
    <s v="Education Loan"/>
    <x v="0"/>
    <n v="57.57"/>
    <n v="7.68"/>
    <n v="1.1316999999999999"/>
    <n v="0.68879999999999997"/>
    <x v="4"/>
    <n v="668"/>
    <s v="Under Review"/>
    <s v="01-01-2024"/>
    <m/>
    <n v="120"/>
    <n v="20.79"/>
  </r>
  <r>
    <x v="1734"/>
    <s v="CUST0050"/>
    <x v="3"/>
    <s v="West"/>
    <s v="Business Loan"/>
    <x v="2"/>
    <n v="54.4"/>
    <n v="14.33"/>
    <n v="0.40039999999999998"/>
    <n v="1.2750999999999999"/>
    <x v="1"/>
    <n v="797"/>
    <s v="Under Review"/>
    <s v="27-02-2023"/>
    <m/>
    <n v="60"/>
    <n v="0"/>
  </r>
  <r>
    <x v="1735"/>
    <s v="CUST0231"/>
    <x v="6"/>
    <s v="Central"/>
    <s v="Education Loan"/>
    <x v="2"/>
    <n v="53.4"/>
    <n v="10.39"/>
    <n v="1.0371999999999999"/>
    <n v="0.5292"/>
    <x v="2"/>
    <n v="554"/>
    <s v="Rejected"/>
    <s v="19-03-2022"/>
    <m/>
    <n v="240"/>
    <n v="15.37"/>
  </r>
  <r>
    <x v="1736"/>
    <s v="CUST0240"/>
    <x v="5"/>
    <s v="South"/>
    <s v="Business Loan"/>
    <x v="1"/>
    <n v="8.9499999999999993"/>
    <n v="10.119999999999999"/>
    <n v="5.7500000000000002E-2"/>
    <n v="8.7099999999999997E-2"/>
    <x v="4"/>
    <n v="579"/>
    <s v="approved"/>
    <s v="11-05-2024"/>
    <s v="17-05-2024"/>
    <n v="240"/>
    <n v="6.96"/>
  </r>
  <r>
    <x v="1737"/>
    <s v="CUST0373"/>
    <x v="9"/>
    <s v="South"/>
    <s v="Auto Loan"/>
    <x v="1"/>
    <n v="40.22"/>
    <n v="17.53"/>
    <n v="0.59289999999999998"/>
    <n v="0.71260000000000001"/>
    <x v="1"/>
    <n v="662"/>
    <s v="approved"/>
    <s v="26-07-2024"/>
    <s v="30-07-2024"/>
    <n v="120"/>
    <n v="0"/>
  </r>
  <r>
    <x v="1738"/>
    <s v="CUST0242"/>
    <x v="8"/>
    <s v="East"/>
    <s v="Gold Loan"/>
    <x v="2"/>
    <n v="68.180000000000007"/>
    <n v="9.07"/>
    <n v="0.93769999999999998"/>
    <n v="3.117"/>
    <x v="1"/>
    <n v="565"/>
    <s v="Rejected"/>
    <s v="16-12-2024"/>
    <m/>
    <n v="24"/>
    <n v="0"/>
  </r>
  <r>
    <x v="1739"/>
    <s v="CUST0439"/>
    <x v="0"/>
    <s v="West"/>
    <s v="Personal Loan"/>
    <x v="1"/>
    <n v="11.21"/>
    <n v="15.85"/>
    <n v="9.6699999999999994E-2"/>
    <n v="0.16350000000000001"/>
    <x v="4"/>
    <n v="878"/>
    <s v="Rejected"/>
    <s v="29-04-2024"/>
    <m/>
    <n v="180"/>
    <n v="3.29"/>
  </r>
  <r>
    <x v="1740"/>
    <s v="CUST0470"/>
    <x v="4"/>
    <s v="East"/>
    <s v="Home Loan"/>
    <x v="1"/>
    <n v="56.08"/>
    <n v="16.170000000000002"/>
    <n v="0.52100000000000002"/>
    <n v="1.1193"/>
    <x v="0"/>
    <n v="724"/>
    <s v="Rejected "/>
    <s v="24-01-2024"/>
    <m/>
    <n v="84"/>
    <n v="15.06"/>
  </r>
  <r>
    <x v="1741"/>
    <s v="CUST0112"/>
    <x v="9"/>
    <s v="North"/>
    <s v="Personal Loan"/>
    <x v="2"/>
    <n v="85.37"/>
    <m/>
    <n v="0.61439999999999995"/>
    <m/>
    <x v="3"/>
    <n v="883"/>
    <s v="approved"/>
    <s v="10-02-2024"/>
    <s v="14-02-2024"/>
    <n v="180"/>
    <n v="58.09"/>
  </r>
  <r>
    <x v="1742"/>
    <s v="CUST0200"/>
    <x v="0"/>
    <s v="South"/>
    <s v="Business Loan"/>
    <x v="2"/>
    <n v="82.86"/>
    <n v="15.53"/>
    <n v="0.76859999999999995"/>
    <n v="1.1236999999999999"/>
    <x v="0"/>
    <n v="835"/>
    <s v="Under Review"/>
    <s v="14-03-2023"/>
    <m/>
    <n v="240"/>
    <n v="50.43"/>
  </r>
  <r>
    <x v="1743"/>
    <s v="CUST0003"/>
    <x v="8"/>
    <s v="Central"/>
    <s v="Home Loan"/>
    <x v="1"/>
    <n v="60.72"/>
    <n v="13.21"/>
    <n v="0.66459999999999997"/>
    <n v="5.4292999999999996"/>
    <x v="0"/>
    <n v="835"/>
    <s v="Rejected"/>
    <s v="12-11-2022"/>
    <m/>
    <n v="12"/>
    <n v="27.41"/>
  </r>
  <r>
    <x v="1744"/>
    <s v="CUST0397"/>
    <x v="5"/>
    <s v="Central"/>
    <s v="Business Loan"/>
    <x v="2"/>
    <n v="20.57"/>
    <n v="11.43"/>
    <n v="0.21490000000000001"/>
    <n v="0.45169999999999999"/>
    <x v="1"/>
    <n v="686"/>
    <s v="approved"/>
    <s v="01-06-2024"/>
    <s v="14-06-2024"/>
    <n v="60"/>
    <n v="0"/>
  </r>
  <r>
    <x v="1745"/>
    <s v="CUST0344"/>
    <x v="9"/>
    <s v="Central"/>
    <s v="Personal Loan"/>
    <x v="0"/>
    <n v="10.58"/>
    <n v="17.57"/>
    <n v="0.17530000000000001"/>
    <n v="0.21970000000000001"/>
    <x v="2"/>
    <n v="719"/>
    <s v="approved"/>
    <s v="30-01-2022"/>
    <s v="04-02-2022"/>
    <n v="84"/>
    <n v="4.21"/>
  </r>
  <r>
    <x v="1746"/>
    <s v="CUST0140"/>
    <x v="2"/>
    <s v="West"/>
    <s v="Gold Loan"/>
    <x v="0"/>
    <n v="26.24"/>
    <n v="9.85"/>
    <n v="0.50919999999999999"/>
    <n v="0.66359999999999997"/>
    <x v="2"/>
    <n v="844"/>
    <s v="approved"/>
    <s v="27-04-2022"/>
    <s v="09-05-2022"/>
    <n v="48"/>
    <n v="19.82"/>
  </r>
  <r>
    <x v="1747"/>
    <s v="CUST0067"/>
    <x v="5"/>
    <s v="Central"/>
    <s v="Home Loan"/>
    <x v="2"/>
    <n v="33.840000000000003"/>
    <n v="17.600000000000001"/>
    <n v="0.21379999999999999"/>
    <n v="0.98699999999999999"/>
    <x v="0"/>
    <n v="827"/>
    <s v="Under Review"/>
    <s v="09-07-2024"/>
    <m/>
    <n v="48"/>
    <n v="16.11"/>
  </r>
  <r>
    <x v="1748"/>
    <s v="CUST0277"/>
    <x v="5"/>
    <s v="South"/>
    <s v="Education Loan"/>
    <x v="0"/>
    <n v="25.31"/>
    <n v="7.98"/>
    <n v="0.43759999999999999"/>
    <n v="0.2114"/>
    <x v="4"/>
    <n v="793"/>
    <s v="approved"/>
    <s v="15-03-2023"/>
    <s v="24-03-2023"/>
    <n v="240"/>
    <n v="3.4"/>
  </r>
  <r>
    <x v="1749"/>
    <s v="CUST0077"/>
    <x v="6"/>
    <s v="North"/>
    <s v="Gold Loan"/>
    <x v="2"/>
    <n v="64.849999999999994"/>
    <n v="11.79"/>
    <n v="0.70679999999999998"/>
    <n v="2.1474000000000002"/>
    <x v="4"/>
    <n v="741"/>
    <s v="Rejected"/>
    <s v="03-09-2023"/>
    <m/>
    <n v="36"/>
    <n v="49.18"/>
  </r>
  <r>
    <x v="1750"/>
    <s v="CUST0208"/>
    <x v="4"/>
    <s v="East"/>
    <s v="Personal Loan"/>
    <x v="1"/>
    <n v="19.48"/>
    <n v="11.41"/>
    <n v="0.10680000000000001"/>
    <n v="0.50739999999999996"/>
    <x v="2"/>
    <n v="828"/>
    <s v="approved"/>
    <s v="11-05-2022"/>
    <s v="12-05-2022"/>
    <n v="48"/>
    <n v="10.58"/>
  </r>
  <r>
    <x v="1751"/>
    <s v="CUST0159"/>
    <x v="2"/>
    <s v="Central"/>
    <s v="Auto Loan"/>
    <x v="0"/>
    <n v="43.29"/>
    <n v="13.96"/>
    <n v="0.2545"/>
    <n v="0.57530000000000003"/>
    <x v="0"/>
    <n v="656"/>
    <s v="Under Review"/>
    <s v="22-06-2024"/>
    <m/>
    <n v="180"/>
    <n v="14.49"/>
  </r>
  <r>
    <x v="1752"/>
    <s v="CUST0063"/>
    <x v="8"/>
    <s v="West"/>
    <s v="Home Loan"/>
    <x v="1"/>
    <n v="18.559999999999999"/>
    <n v="7.99"/>
    <n v="0.3029"/>
    <n v="0.22509999999999999"/>
    <x v="4"/>
    <n v="806"/>
    <s v="Under Review"/>
    <s v="17-04-2024"/>
    <m/>
    <n v="120"/>
    <n v="13.06"/>
  </r>
  <r>
    <x v="1753"/>
    <s v="CUST0327"/>
    <x v="4"/>
    <s v="North"/>
    <s v="Home Loan"/>
    <x v="0"/>
    <n v="13.14"/>
    <n v="9.94"/>
    <n v="0.1084"/>
    <n v="0.42359999999999998"/>
    <x v="2"/>
    <n v="632"/>
    <s v="approved"/>
    <s v="01-04-2024"/>
    <s v="02-04-2024"/>
    <n v="36"/>
    <n v="2.44"/>
  </r>
  <r>
    <x v="1754"/>
    <s v="CUST0384"/>
    <x v="9"/>
    <s v="North"/>
    <s v="Personal Loan"/>
    <x v="2"/>
    <n v="34.53"/>
    <n v="9.6199999999999992"/>
    <n v="0.44130000000000003"/>
    <n v="1.5872999999999999"/>
    <x v="1"/>
    <n v="882"/>
    <s v="approved"/>
    <s v="13-01-2023"/>
    <s v="27-01-2023"/>
    <n v="24"/>
    <n v="0"/>
  </r>
  <r>
    <x v="1755"/>
    <s v="CUST0239"/>
    <x v="8"/>
    <s v="Central"/>
    <s v="Home Loan"/>
    <x v="0"/>
    <n v="56.33"/>
    <n v="17.559999999999999"/>
    <n v="0.9647"/>
    <n v="1.417"/>
    <x v="2"/>
    <n v="592"/>
    <s v="approved"/>
    <s v="26-08-2022"/>
    <s v="30-08-2022"/>
    <n v="60"/>
    <n v="49.36"/>
  </r>
  <r>
    <x v="1756"/>
    <s v="CUST0019"/>
    <x v="3"/>
    <s v="East"/>
    <s v="Home Loan"/>
    <x v="2"/>
    <n v="10.39"/>
    <n v="16.420000000000002"/>
    <n v="8.6599999999999996E-2"/>
    <n v="0.17680000000000001"/>
    <x v="2"/>
    <n v="886"/>
    <s v="approved"/>
    <s v="16-06-2022"/>
    <s v="25-06-2022"/>
    <n v="120"/>
    <n v="4.8600000000000003"/>
  </r>
  <r>
    <x v="1757"/>
    <s v="CUST0004"/>
    <x v="5"/>
    <s v="North"/>
    <s v="Business Loan"/>
    <x v="0"/>
    <n v="61.42"/>
    <n v="16.86"/>
    <n v="0.95860000000000001"/>
    <n v="0.89439999999999997"/>
    <x v="4"/>
    <n v="711"/>
    <s v="approved"/>
    <s v="01-10-2024"/>
    <s v="16-10-2024"/>
    <n v="240"/>
    <n v="53.74"/>
  </r>
  <r>
    <x v="1758"/>
    <s v="CUST0079"/>
    <x v="4"/>
    <s v="South"/>
    <s v="Personal Loan"/>
    <x v="1"/>
    <n v="8.35"/>
    <n v="13.84"/>
    <n v="6.2199999999999998E-2"/>
    <n v="0.28470000000000001"/>
    <x v="1"/>
    <n v="726"/>
    <s v="approved"/>
    <s v="28-06-2023"/>
    <s v="29-06-2023"/>
    <n v="36"/>
    <n v="0"/>
  </r>
  <r>
    <x v="1759"/>
    <s v="CUST0424"/>
    <x v="6"/>
    <s v="West"/>
    <s v="Business Loan"/>
    <x v="1"/>
    <m/>
    <n v="11.5"/>
    <n v="1.2485999999999999"/>
    <n v="1.3164"/>
    <x v="3"/>
    <n v="629"/>
    <s v="Rejected "/>
    <s v="08-07-2024"/>
    <m/>
    <n v="120"/>
    <n v="29.65"/>
  </r>
  <r>
    <x v="1760"/>
    <s v="CUST0035"/>
    <x v="1"/>
    <s v="West"/>
    <s v="Business Loan"/>
    <x v="1"/>
    <n v="72.36"/>
    <n v="17.59"/>
    <n v="1.4414"/>
    <n v="1.5035000000000001"/>
    <x v="1"/>
    <n v="573"/>
    <s v="approved"/>
    <s v="14-10-2023"/>
    <s v="22-10-2023"/>
    <n v="84"/>
    <n v="0"/>
  </r>
  <r>
    <x v="1761"/>
    <s v="CUST0061"/>
    <x v="5"/>
    <s v="West"/>
    <s v="Home Loan"/>
    <x v="2"/>
    <n v="7.28"/>
    <n v="8.84"/>
    <n v="0.11609999999999999"/>
    <n v="0.18060000000000001"/>
    <x v="2"/>
    <n v="782"/>
    <s v="approved"/>
    <s v="30-03-2023"/>
    <s v="03-04-2023"/>
    <n v="48"/>
    <n v="1.0900000000000001"/>
  </r>
  <r>
    <x v="1762"/>
    <s v="CUST0382"/>
    <x v="5"/>
    <s v="West"/>
    <s v="Gold Loan"/>
    <x v="2"/>
    <n v="91.61"/>
    <n v="16.170000000000002"/>
    <n v="0.76200000000000001"/>
    <n v="2.2361"/>
    <x v="4"/>
    <n v="837"/>
    <s v="approved"/>
    <s v="31-05-2024"/>
    <s v="09-06-2024"/>
    <n v="60"/>
    <n v="60.41"/>
  </r>
  <r>
    <x v="1763"/>
    <s v="CUST0434"/>
    <x v="8"/>
    <s v="North"/>
    <s v="Gold Loan"/>
    <x v="2"/>
    <n v="39.299999999999997"/>
    <n v="15.89"/>
    <n v="0.7036"/>
    <n v="3.5636999999999999"/>
    <x v="4"/>
    <n v="624"/>
    <s v="Under Review"/>
    <s v="05-03-2022"/>
    <m/>
    <n v="12"/>
    <n v="15.41"/>
  </r>
  <r>
    <x v="1764"/>
    <s v="CUST0026"/>
    <x v="6"/>
    <s v="West"/>
    <s v="Home Loan"/>
    <x v="2"/>
    <n v="13.12"/>
    <n v="16.04"/>
    <n v="0.25090000000000001"/>
    <n v="0.18290000000000001"/>
    <x v="1"/>
    <n v="629"/>
    <s v="Under Review"/>
    <s v="07-06-2023"/>
    <m/>
    <n v="240"/>
    <n v="0"/>
  </r>
  <r>
    <x v="1765"/>
    <s v="CUST0430"/>
    <x v="9"/>
    <s v="Central"/>
    <s v="Business Loan"/>
    <x v="1"/>
    <n v="69.489999999999995"/>
    <n v="8.6199999999999992"/>
    <n v="0.38719999999999999"/>
    <n v="0.60829999999999995"/>
    <x v="3"/>
    <n v="806"/>
    <s v="Under Review"/>
    <s v="20-05-2024"/>
    <m/>
    <n v="240"/>
    <n v="40.26"/>
  </r>
  <r>
    <x v="1766"/>
    <s v="CUST0181"/>
    <x v="9"/>
    <s v="West"/>
    <s v="Home Loan"/>
    <x v="2"/>
    <n v="68.33"/>
    <n v="11.16"/>
    <n v="1.2729999999999999"/>
    <n v="0.7127"/>
    <x v="1"/>
    <n v="742"/>
    <s v="approved"/>
    <s v="27-09-2022"/>
    <s v="09-10-2022"/>
    <n v="240"/>
    <n v="0"/>
  </r>
  <r>
    <x v="1767"/>
    <s v="CUST0204"/>
    <x v="2"/>
    <s v="Central"/>
    <s v="Gold Loan"/>
    <x v="1"/>
    <n v="68.739999999999995"/>
    <n v="17.559999999999999"/>
    <n v="0.70289999999999997"/>
    <n v="6.2877000000000001"/>
    <x v="0"/>
    <n v="854"/>
    <s v="Under Review"/>
    <s v="18-10-2022"/>
    <m/>
    <n v="12"/>
    <n v="42.42"/>
  </r>
  <r>
    <x v="1768"/>
    <s v="CUST0341"/>
    <x v="4"/>
    <s v="North"/>
    <s v="Auto Loan"/>
    <x v="2"/>
    <n v="36.549999999999997"/>
    <n v="18.46"/>
    <n v="0.42570000000000002"/>
    <n v="0.6694"/>
    <x v="3"/>
    <n v="829"/>
    <s v="Under Review"/>
    <s v="26-01-2023"/>
    <m/>
    <n v="120"/>
    <n v="24.61"/>
  </r>
  <r>
    <x v="1769"/>
    <s v="CUST0208"/>
    <x v="2"/>
    <s v="Central"/>
    <s v="Home Loan"/>
    <x v="2"/>
    <n v="80.84"/>
    <n v="8.5500000000000007"/>
    <n v="1.5418000000000001"/>
    <n v="1.6605000000000001"/>
    <x v="0"/>
    <n v="828"/>
    <s v="Rejected"/>
    <s v="10-12-2024"/>
    <m/>
    <n v="60"/>
    <n v="75.45"/>
  </r>
  <r>
    <x v="1770"/>
    <s v="CUST0151"/>
    <x v="2"/>
    <s v="Central"/>
    <s v="Auto Loan"/>
    <x v="2"/>
    <n v="90.76"/>
    <n v="16.11"/>
    <n v="1.3882000000000001"/>
    <n v="3.1958000000000002"/>
    <x v="2"/>
    <n v="898"/>
    <s v="approved"/>
    <s v="05-03-2024"/>
    <s v="07-03-2024"/>
    <n v="36"/>
    <n v="18.41"/>
  </r>
  <r>
    <x v="1771"/>
    <s v="CUST0369"/>
    <x v="5"/>
    <s v="West"/>
    <s v="Education Loan"/>
    <x v="1"/>
    <n v="77.03"/>
    <n v="13.24"/>
    <n v="0.69720000000000004"/>
    <n v="1.1611"/>
    <x v="2"/>
    <n v="550"/>
    <s v="approved"/>
    <s v="25-04-2024"/>
    <s v="03-05-2024"/>
    <n v="120"/>
    <n v="50.29"/>
  </r>
  <r>
    <x v="1772"/>
    <s v="CUST0081"/>
    <x v="0"/>
    <s v="West"/>
    <s v="Business Loan"/>
    <x v="0"/>
    <n v="5.44"/>
    <n v="11.5"/>
    <n v="0.10349999999999999"/>
    <n v="0.1794"/>
    <x v="3"/>
    <n v="667"/>
    <s v="approved"/>
    <s v="30-10-2022"/>
    <s v="05-11-2022"/>
    <n v="36"/>
    <n v="1.23"/>
  </r>
  <r>
    <x v="1773"/>
    <s v="CUST0078"/>
    <x v="3"/>
    <s v="West"/>
    <s v="Home Loan"/>
    <x v="1"/>
    <n v="52.58"/>
    <n v="13.25"/>
    <n v="0.75129999999999997"/>
    <n v="0.79279999999999995"/>
    <x v="1"/>
    <n v="848"/>
    <s v="approved"/>
    <s v="04-01-2023"/>
    <s v="06-01-2023"/>
    <n v="120"/>
    <n v="0"/>
  </r>
  <r>
    <x v="1774"/>
    <s v="CUST0174"/>
    <x v="1"/>
    <s v="North"/>
    <s v="Business Loan"/>
    <x v="0"/>
    <n v="90.91"/>
    <n v="11.14"/>
    <n v="1.5012000000000001"/>
    <n v="2.3557999999999999"/>
    <x v="5"/>
    <n v="791"/>
    <s v="approved"/>
    <s v="12-07-2023"/>
    <s v="18-07-2023"/>
    <n v="48"/>
    <n v="0"/>
  </r>
  <r>
    <x v="1775"/>
    <s v="CUST0314"/>
    <x v="4"/>
    <s v="South"/>
    <s v="Auto Loan"/>
    <x v="2"/>
    <n v="15.79"/>
    <n v="15.48"/>
    <n v="0.24740000000000001"/>
    <n v="1.4288000000000001"/>
    <x v="2"/>
    <n v="677"/>
    <s v="approved"/>
    <s v="28-10-2022"/>
    <s v="12-11-2022"/>
    <n v="12"/>
    <n v="13.37"/>
  </r>
  <r>
    <x v="1776"/>
    <s v="CUST0382"/>
    <x v="6"/>
    <s v="North"/>
    <s v="Auto Loan"/>
    <x v="2"/>
    <n v="64.430000000000007"/>
    <n v="16.98"/>
    <n v="1.1025"/>
    <n v="0.94410000000000005"/>
    <x v="0"/>
    <n v="837"/>
    <s v="approved"/>
    <s v="01-04-2023"/>
    <s v="06-04-2023"/>
    <n v="240"/>
    <n v="44.49"/>
  </r>
  <r>
    <x v="1777"/>
    <s v="CUST0432"/>
    <x v="0"/>
    <s v="West"/>
    <s v="Gold Loan"/>
    <x v="2"/>
    <n v="15.96"/>
    <n v="8"/>
    <n v="0.1154"/>
    <n v="0.7218"/>
    <x v="0"/>
    <n v="779"/>
    <s v="approved"/>
    <s v="29-10-2022"/>
    <s v="02-11-2022"/>
    <n v="24"/>
    <n v="2.85"/>
  </r>
  <r>
    <x v="1778"/>
    <s v="CUST0444"/>
    <x v="5"/>
    <s v="North"/>
    <s v="Gold Loan"/>
    <x v="1"/>
    <n v="65.66"/>
    <n v="16.34"/>
    <n v="0.88660000000000005"/>
    <n v="2.3193999999999999"/>
    <x v="4"/>
    <n v="839"/>
    <s v="Rejected"/>
    <s v="16-04-2024"/>
    <m/>
    <n v="36"/>
    <n v="25.75"/>
  </r>
  <r>
    <x v="1779"/>
    <s v="CUST0387"/>
    <x v="2"/>
    <s v="South"/>
    <s v="Business Loan"/>
    <x v="0"/>
    <n v="36.799999999999997"/>
    <n v="18.2"/>
    <n v="0.61250000000000004"/>
    <n v="0.77780000000000005"/>
    <x v="3"/>
    <n v="763"/>
    <s v="Rejected"/>
    <s v="08-09-2023"/>
    <m/>
    <n v="84"/>
    <n v="19.39"/>
  </r>
  <r>
    <x v="1780"/>
    <s v="CUST0384"/>
    <x v="0"/>
    <s v="South"/>
    <s v="Auto Loan"/>
    <x v="0"/>
    <n v="30.25"/>
    <n v="14.53"/>
    <n v="0.2432"/>
    <n v="1.46"/>
    <x v="1"/>
    <n v="882"/>
    <s v="approved"/>
    <s v="14-12-2024"/>
    <s v="25-12-2024"/>
    <n v="24"/>
    <n v="0"/>
  </r>
  <r>
    <x v="1781"/>
    <s v="CUST0013"/>
    <x v="3"/>
    <s v="North"/>
    <s v="Personal Loan"/>
    <x v="0"/>
    <n v="34.299999999999997"/>
    <n v="15.6"/>
    <n v="0.2676"/>
    <n v="0.49419999999999997"/>
    <x v="3"/>
    <n v="792"/>
    <s v="approved"/>
    <s v="21-06-2023"/>
    <s v="29-06-2023"/>
    <n v="180"/>
    <n v="15"/>
  </r>
  <r>
    <x v="1782"/>
    <s v="CUST0363"/>
    <x v="9"/>
    <s v="Central"/>
    <s v="Personal Loan"/>
    <x v="2"/>
    <n v="55.05"/>
    <n v="11.03"/>
    <n v="0.85019999999999996"/>
    <n v="0.56930000000000003"/>
    <x v="0"/>
    <n v="768"/>
    <s v="approved"/>
    <s v="22-09-2022"/>
    <s v="23-09-2022"/>
    <n v="240"/>
    <n v="34.79"/>
  </r>
  <r>
    <x v="1783"/>
    <s v="CUST0432"/>
    <x v="6"/>
    <s v="West"/>
    <s v="Gold Loan"/>
    <x v="0"/>
    <n v="60.81"/>
    <n v="16.05"/>
    <n v="0.95109999999999995"/>
    <n v="1.0205"/>
    <x v="3"/>
    <n v="779"/>
    <s v="approved"/>
    <s v="12-03-2022"/>
    <s v="20-03-2022"/>
    <n v="120"/>
    <n v="49.57"/>
  </r>
  <r>
    <x v="1784"/>
    <s v="CUST0132"/>
    <x v="7"/>
    <s v="South"/>
    <s v="Home Loan"/>
    <x v="2"/>
    <n v="82.08"/>
    <m/>
    <n v="0.88770000000000004"/>
    <m/>
    <x v="4"/>
    <n v="642"/>
    <s v="Under Review"/>
    <s v="19-10-2022"/>
    <m/>
    <n v="60"/>
    <n v="49.43"/>
  </r>
  <r>
    <x v="1785"/>
    <s v="CUST0157"/>
    <x v="3"/>
    <s v="West"/>
    <s v="Auto Loan"/>
    <x v="0"/>
    <n v="93.23"/>
    <n v="14.05"/>
    <n v="1.3225"/>
    <n v="1.2446999999999999"/>
    <x v="1"/>
    <n v="837"/>
    <s v="approved"/>
    <s v="13-01-2024"/>
    <s v="17-01-2024"/>
    <n v="180"/>
    <n v="0"/>
  </r>
  <r>
    <x v="1786"/>
    <s v="CUST0142"/>
    <x v="4"/>
    <s v="West"/>
    <s v="Personal Loan"/>
    <x v="2"/>
    <n v="43.78"/>
    <n v="7.81"/>
    <n v="0.2354"/>
    <n v="3.8045"/>
    <x v="3"/>
    <n v="727"/>
    <s v="Rejected "/>
    <s v="12-09-2023"/>
    <m/>
    <n v="12"/>
    <n v="12.8"/>
  </r>
  <r>
    <x v="1787"/>
    <s v="CUST0187"/>
    <x v="5"/>
    <s v="East"/>
    <s v="Gold Loan"/>
    <x v="2"/>
    <n v="41.92"/>
    <n v="13.34"/>
    <n v="0.52810000000000001"/>
    <n v="0.53979999999999995"/>
    <x v="2"/>
    <n v="763"/>
    <s v="approved"/>
    <s v="20-04-2022"/>
    <s v="02-05-2022"/>
    <n v="180"/>
    <n v="39.68"/>
  </r>
  <r>
    <x v="1788"/>
    <s v="CUST0188"/>
    <x v="4"/>
    <s v="Central"/>
    <s v="Personal Loan"/>
    <x v="0"/>
    <n v="61.09"/>
    <n v="12.31"/>
    <n v="1.1469"/>
    <n v="0.68589999999999995"/>
    <x v="3"/>
    <n v="800"/>
    <s v="approved"/>
    <s v="14-08-2023"/>
    <s v="24-08-2023"/>
    <n v="240"/>
    <n v="51.15"/>
  </r>
  <r>
    <x v="1789"/>
    <s v="CUST0061"/>
    <x v="1"/>
    <s v="South"/>
    <s v="Personal Loan"/>
    <x v="1"/>
    <n v="87.22"/>
    <n v="13.62"/>
    <n v="1.6519999999999999"/>
    <n v="1.1394"/>
    <x v="1"/>
    <n v="782"/>
    <s v="Under Review"/>
    <s v="11-07-2024"/>
    <m/>
    <n v="180"/>
    <n v="0"/>
  </r>
  <r>
    <x v="1790"/>
    <s v="CUST0160"/>
    <x v="5"/>
    <s v="South"/>
    <s v="Education Loan"/>
    <x v="2"/>
    <n v="46.87"/>
    <n v="15.45"/>
    <n v="0.58330000000000004"/>
    <n v="4.2404000000000002"/>
    <x v="0"/>
    <n v="752"/>
    <s v="approved"/>
    <s v="29-03-2023"/>
    <s v="05-04-2023"/>
    <n v="12"/>
    <n v="20.03"/>
  </r>
  <r>
    <x v="1791"/>
    <s v="CUST0181"/>
    <x v="2"/>
    <s v="North"/>
    <s v="Home Loan"/>
    <x v="2"/>
    <n v="96.73"/>
    <n v="15.39"/>
    <n v="0.71879999999999999"/>
    <n v="1.3017000000000001"/>
    <x v="3"/>
    <n v="742"/>
    <s v="approved"/>
    <s v="06-01-2023"/>
    <s v="19-01-2023"/>
    <n v="240"/>
    <n v="66.19"/>
  </r>
  <r>
    <x v="1792"/>
    <s v="CUST0425"/>
    <x v="6"/>
    <s v="Central"/>
    <s v="Education Loan"/>
    <x v="2"/>
    <n v="17.34"/>
    <n v="10.38"/>
    <n v="0.20119999999999999"/>
    <n v="0.23280000000000001"/>
    <x v="5"/>
    <n v="791"/>
    <s v="Rejected "/>
    <s v="18-03-2023"/>
    <m/>
    <n v="120"/>
    <n v="10.56"/>
  </r>
  <r>
    <x v="1793"/>
    <s v="CUST0154"/>
    <x v="3"/>
    <s v="Central"/>
    <s v="Education Loan"/>
    <x v="2"/>
    <n v="17.440000000000001"/>
    <n v="17.399999999999999"/>
    <n v="0.19209999999999999"/>
    <n v="0.3075"/>
    <x v="1"/>
    <n v="606"/>
    <s v="Under Review"/>
    <s v="23-12-2023"/>
    <m/>
    <n v="120"/>
    <n v="0"/>
  </r>
  <r>
    <x v="1794"/>
    <s v="CUST0104"/>
    <x v="7"/>
    <s v="East"/>
    <s v="Personal Loan"/>
    <x v="0"/>
    <n v="52.58"/>
    <n v="13.86"/>
    <n v="1.0512999999999999"/>
    <n v="2.5209999999999999"/>
    <x v="1"/>
    <n v="654"/>
    <s v="approved"/>
    <s v="26-09-2023"/>
    <s v="10-10-2023"/>
    <n v="24"/>
    <n v="0"/>
  </r>
  <r>
    <x v="1795"/>
    <s v="CUST0079"/>
    <x v="7"/>
    <s v="South"/>
    <s v="Home Loan"/>
    <x v="1"/>
    <n v="87.42"/>
    <n v="12.64"/>
    <n v="1.3317000000000001"/>
    <n v="1.0853999999999999"/>
    <x v="1"/>
    <n v="726"/>
    <s v="Under Review"/>
    <s v="07-04-2023"/>
    <m/>
    <n v="180"/>
    <n v="0"/>
  </r>
  <r>
    <x v="1796"/>
    <s v="CUST0487"/>
    <x v="5"/>
    <s v="North"/>
    <s v="Home Loan"/>
    <x v="2"/>
    <n v="41.67"/>
    <n v="11.35"/>
    <n v="0.43430000000000002"/>
    <n v="0.44009999999999999"/>
    <x v="4"/>
    <n v="685"/>
    <s v="approved"/>
    <s v="13-06-2023"/>
    <s v="16-06-2023"/>
    <n v="240"/>
    <n v="6.76"/>
  </r>
  <r>
    <x v="1797"/>
    <s v="CUST0102"/>
    <x v="8"/>
    <s v="South"/>
    <s v="Education Loan"/>
    <x v="1"/>
    <n v="91.05"/>
    <n v="13.84"/>
    <n v="0.69740000000000002"/>
    <n v="1.405"/>
    <x v="0"/>
    <n v="593"/>
    <s v="approved"/>
    <s v="30-11-2024"/>
    <s v="08-12-2024"/>
    <n v="120"/>
    <n v="45.96"/>
  </r>
  <r>
    <x v="1798"/>
    <s v="CUST0404"/>
    <x v="5"/>
    <s v="West"/>
    <s v="Home Loan"/>
    <x v="1"/>
    <n v="83.51"/>
    <n v="12.84"/>
    <n v="1.6681999999999999"/>
    <n v="3.9639000000000002"/>
    <x v="5"/>
    <n v="700"/>
    <s v="Under Review"/>
    <s v="27-03-2023"/>
    <m/>
    <n v="24"/>
    <n v="63.32"/>
  </r>
  <r>
    <x v="1799"/>
    <s v="CUST0281"/>
    <x v="5"/>
    <s v="East"/>
    <s v="Personal Loan"/>
    <x v="0"/>
    <n v="78.88"/>
    <n v="9.61"/>
    <n v="1.1135999999999999"/>
    <n v="6.9204999999999997"/>
    <x v="0"/>
    <n v="601"/>
    <s v="approved"/>
    <s v="24-08-2022"/>
    <s v="30-08-2022"/>
    <n v="12"/>
    <n v="65.94"/>
  </r>
  <r>
    <x v="1800"/>
    <s v="CUST0115"/>
    <x v="4"/>
    <s v="North"/>
    <s v="Auto Loan"/>
    <x v="0"/>
    <n v="53.04"/>
    <m/>
    <n v="0.4904"/>
    <m/>
    <x v="0"/>
    <n v="729"/>
    <s v="Under Review"/>
    <s v="19-10-2024"/>
    <m/>
    <n v="48"/>
    <n v="33.19"/>
  </r>
  <r>
    <x v="1801"/>
    <s v="CUST0300"/>
    <x v="4"/>
    <s v="North"/>
    <s v="Home Loan"/>
    <x v="1"/>
    <n v="86.54"/>
    <n v="11.83"/>
    <n v="1.4715"/>
    <n v="1.2331000000000001"/>
    <x v="4"/>
    <n v="785"/>
    <s v="Rejected "/>
    <s v="07-02-2022"/>
    <m/>
    <n v="120"/>
    <n v="31.59"/>
  </r>
  <r>
    <x v="1802"/>
    <s v="CUST0309"/>
    <x v="4"/>
    <s v="North"/>
    <s v="Auto Loan"/>
    <x v="0"/>
    <n v="23.19"/>
    <n v="7.79"/>
    <n v="0.27389999999999998"/>
    <n v="0.27879999999999999"/>
    <x v="0"/>
    <n v="698"/>
    <s v="Rejected "/>
    <s v="19-04-2023"/>
    <m/>
    <n v="120"/>
    <n v="9.9499999999999993"/>
  </r>
  <r>
    <x v="1803"/>
    <s v="CUST0346"/>
    <x v="2"/>
    <s v="North"/>
    <s v="Home Loan"/>
    <x v="1"/>
    <n v="76.41"/>
    <n v="12.26"/>
    <n v="0.63849999999999996"/>
    <n v="2.5474000000000001"/>
    <x v="1"/>
    <n v="618"/>
    <s v="Under Review"/>
    <s v="08-11-2024"/>
    <m/>
    <n v="36"/>
    <n v="0"/>
  </r>
  <r>
    <x v="1804"/>
    <s v="CUST0225"/>
    <x v="1"/>
    <s v="East"/>
    <s v="Auto Loan"/>
    <x v="2"/>
    <n v="98.43"/>
    <n v="16.79"/>
    <n v="1.4454"/>
    <n v="1.9996"/>
    <x v="5"/>
    <n v="677"/>
    <s v="approved"/>
    <s v="05-02-2023"/>
    <s v="08-02-2023"/>
    <n v="84"/>
    <n v="74.12"/>
  </r>
  <r>
    <x v="1805"/>
    <s v="CUST0060"/>
    <x v="3"/>
    <s v="East"/>
    <s v="Business Loan"/>
    <x v="2"/>
    <n v="10.49"/>
    <n v="14.94"/>
    <n v="8.48E-2"/>
    <n v="0.36330000000000001"/>
    <x v="0"/>
    <n v="672"/>
    <s v="approved"/>
    <s v="18-05-2024"/>
    <s v="27-05-2024"/>
    <n v="36"/>
    <n v="4.08"/>
  </r>
  <r>
    <x v="1806"/>
    <s v="CUST0445"/>
    <x v="5"/>
    <s v="West"/>
    <s v="Home Loan"/>
    <x v="1"/>
    <n v="92.86"/>
    <n v="14.91"/>
    <n v="1.1249"/>
    <n v="1.7871999999999999"/>
    <x v="2"/>
    <n v="610"/>
    <s v="approved"/>
    <s v="07-09-2024"/>
    <s v="21-09-2024"/>
    <n v="84"/>
    <n v="74.8"/>
  </r>
  <r>
    <x v="1807"/>
    <s v="CUST0425"/>
    <x v="6"/>
    <s v="South"/>
    <s v="Education Loan"/>
    <x v="0"/>
    <n v="27.88"/>
    <n v="9.35"/>
    <n v="0.22339999999999999"/>
    <n v="0.28860000000000002"/>
    <x v="0"/>
    <n v="791"/>
    <s v="approved"/>
    <s v="18-05-2024"/>
    <s v="02-06-2024"/>
    <n v="180"/>
    <n v="21.79"/>
  </r>
  <r>
    <x v="1808"/>
    <s v="CUST0414"/>
    <x v="7"/>
    <s v="East"/>
    <s v="Gold Loan"/>
    <x v="0"/>
    <n v="65.930000000000007"/>
    <n v="14.31"/>
    <n v="1.1398999999999999"/>
    <n v="1.5447"/>
    <x v="0"/>
    <n v="742"/>
    <s v="Rejected "/>
    <s v="10-06-2022"/>
    <m/>
    <n v="60"/>
    <n v="26.14"/>
  </r>
  <r>
    <x v="1809"/>
    <s v="CUST0123"/>
    <x v="7"/>
    <s v="West"/>
    <s v="Auto Loan"/>
    <x v="0"/>
    <m/>
    <n v="8.93"/>
    <n v="0.34860000000000002"/>
    <n v="1.0456000000000001"/>
    <x v="3"/>
    <n v="882"/>
    <s v="approved"/>
    <s v="11-10-2024"/>
    <s v="14-10-2024"/>
    <n v="84"/>
    <n v="39.76"/>
  </r>
  <r>
    <x v="1810"/>
    <s v="CUST0348"/>
    <x v="5"/>
    <s v="Central"/>
    <s v="Education Loan"/>
    <x v="0"/>
    <n v="87.97"/>
    <n v="10.35"/>
    <n v="1.5978000000000001"/>
    <n v="2.246"/>
    <x v="0"/>
    <n v="852"/>
    <s v="Under Review"/>
    <s v="27-07-2023"/>
    <m/>
    <n v="48"/>
    <n v="50.22"/>
  </r>
  <r>
    <x v="1811"/>
    <s v="CUST0247"/>
    <x v="5"/>
    <s v="North"/>
    <s v="Auto Loan"/>
    <x v="1"/>
    <n v="53.68"/>
    <n v="13.37"/>
    <n v="1.0130999999999999"/>
    <n v="1.45"/>
    <x v="3"/>
    <n v="868"/>
    <s v="Rejected "/>
    <s v="05-09-2022"/>
    <m/>
    <n v="48"/>
    <n v="16.670000000000002"/>
  </r>
  <r>
    <x v="1812"/>
    <s v="CUST0380"/>
    <x v="5"/>
    <s v="North"/>
    <s v="Business Loan"/>
    <x v="0"/>
    <n v="81.33"/>
    <n v="9.94"/>
    <n v="0.66169999999999995"/>
    <n v="1.7256"/>
    <x v="1"/>
    <n v="740"/>
    <s v="Under Review"/>
    <s v="03-01-2022"/>
    <m/>
    <n v="60"/>
    <n v="0"/>
  </r>
  <r>
    <x v="1813"/>
    <s v="CUST0091"/>
    <x v="7"/>
    <s v="North"/>
    <s v="Auto Loan"/>
    <x v="1"/>
    <n v="5.54"/>
    <n v="9.0500000000000007"/>
    <n v="5.7700000000000001E-2"/>
    <n v="0.13800000000000001"/>
    <x v="2"/>
    <n v="606"/>
    <s v="approved"/>
    <s v="03-06-2024"/>
    <s v="07-06-2024"/>
    <n v="48"/>
    <n v="1.51"/>
  </r>
  <r>
    <x v="1814"/>
    <s v="CUST0144"/>
    <x v="2"/>
    <s v="East"/>
    <s v="Business Loan"/>
    <x v="0"/>
    <n v="86.51"/>
    <n v="10.220000000000001"/>
    <n v="1.5365"/>
    <n v="2.8003999999999998"/>
    <x v="0"/>
    <n v="878"/>
    <s v="Rejected"/>
    <s v="29-08-2024"/>
    <m/>
    <n v="36"/>
    <n v="28.1"/>
  </r>
  <r>
    <x v="1815"/>
    <s v="CUST0028"/>
    <x v="4"/>
    <s v="East"/>
    <s v="Home Loan"/>
    <x v="1"/>
    <n v="87.84"/>
    <n v="14.41"/>
    <n v="1.014"/>
    <n v="1.1940999999999999"/>
    <x v="2"/>
    <n v="562"/>
    <s v="approved"/>
    <s v="03-11-2023"/>
    <s v="05-11-2023"/>
    <n v="180"/>
    <n v="38.03"/>
  </r>
  <r>
    <x v="1816"/>
    <s v="CUST0452"/>
    <x v="0"/>
    <s v="West"/>
    <s v="Gold Loan"/>
    <x v="2"/>
    <n v="47.46"/>
    <n v="18.45"/>
    <n v="0.85170000000000001"/>
    <n v="4.3613"/>
    <x v="0"/>
    <n v="816"/>
    <s v="approved"/>
    <s v="24-06-2023"/>
    <s v="29-06-2023"/>
    <n v="12"/>
    <n v="13.42"/>
  </r>
  <r>
    <x v="1817"/>
    <s v="CUST0191"/>
    <x v="7"/>
    <s v="West"/>
    <s v="Gold Loan"/>
    <x v="2"/>
    <n v="21.83"/>
    <n v="17.899999999999999"/>
    <n v="0.40760000000000002"/>
    <n v="0.78810000000000002"/>
    <x v="0"/>
    <n v="690"/>
    <s v="approved"/>
    <s v="16-01-2023"/>
    <s v="29-01-2023"/>
    <n v="36"/>
    <n v="10.85"/>
  </r>
  <r>
    <x v="1818"/>
    <s v="CUST0241"/>
    <x v="3"/>
    <s v="West"/>
    <s v="Education Loan"/>
    <x v="1"/>
    <n v="48.61"/>
    <n v="17.559999999999999"/>
    <n v="0.6381"/>
    <n v="2.4165000000000001"/>
    <x v="3"/>
    <n v="555"/>
    <s v="approved"/>
    <s v="09-01-2023"/>
    <s v="13-01-2023"/>
    <n v="24"/>
    <n v="41.35"/>
  </r>
  <r>
    <x v="1819"/>
    <s v="CUST0112"/>
    <x v="4"/>
    <s v="North"/>
    <s v="Personal Loan"/>
    <x v="1"/>
    <n v="49.71"/>
    <n v="14.08"/>
    <n v="0.68720000000000003"/>
    <n v="1.1587000000000001"/>
    <x v="1"/>
    <n v="883"/>
    <s v="Rejected "/>
    <s v="01-03-2023"/>
    <m/>
    <n v="60"/>
    <n v="0"/>
  </r>
  <r>
    <x v="1820"/>
    <s v="CUST0211"/>
    <x v="5"/>
    <s v="West"/>
    <s v="Home Loan"/>
    <x v="0"/>
    <n v="91.75"/>
    <n v="18.27"/>
    <n v="1.1321000000000001"/>
    <n v="4.5925000000000002"/>
    <x v="1"/>
    <n v="609"/>
    <s v="Rejected "/>
    <s v="08-04-2024"/>
    <m/>
    <n v="24"/>
    <n v="0"/>
  </r>
  <r>
    <x v="1821"/>
    <s v="CUST0454"/>
    <x v="9"/>
    <s v="West"/>
    <s v="Auto Loan"/>
    <x v="1"/>
    <n v="50.1"/>
    <n v="13.3"/>
    <n v="0.82269999999999999"/>
    <n v="1.1476"/>
    <x v="0"/>
    <n v="694"/>
    <s v="approved"/>
    <s v="05-07-2023"/>
    <s v="14-07-2023"/>
    <n v="60"/>
    <n v="46.27"/>
  </r>
  <r>
    <x v="1822"/>
    <s v="CUST0265"/>
    <x v="3"/>
    <s v="West"/>
    <s v="Personal Loan"/>
    <x v="0"/>
    <n v="93.04"/>
    <n v="10.63"/>
    <n v="1.4119999999999999"/>
    <n v="2.0057999999999998"/>
    <x v="5"/>
    <n v="704"/>
    <s v="approved"/>
    <s v="22-09-2022"/>
    <s v="30-09-2022"/>
    <n v="60"/>
    <n v="23.91"/>
  </r>
  <r>
    <x v="1823"/>
    <s v="CUST0061"/>
    <x v="0"/>
    <s v="Central"/>
    <s v="Gold Loan"/>
    <x v="1"/>
    <n v="79.39"/>
    <n v="16.34"/>
    <n v="0.70220000000000005"/>
    <n v="3.9001000000000001"/>
    <x v="0"/>
    <n v="782"/>
    <s v="approved"/>
    <s v="29-11-2024"/>
    <s v="05-12-2024"/>
    <n v="24"/>
    <n v="58.29"/>
  </r>
  <r>
    <x v="1824"/>
    <s v="CUST0134"/>
    <x v="7"/>
    <s v="North"/>
    <s v="Gold Loan"/>
    <x v="2"/>
    <n v="66.239999999999995"/>
    <n v="18.46"/>
    <n v="0.91510000000000002"/>
    <n v="6.0873999999999997"/>
    <x v="3"/>
    <n v="565"/>
    <s v="Rejected"/>
    <s v="10-03-2022"/>
    <m/>
    <n v="12"/>
    <n v="32.590000000000003"/>
  </r>
  <r>
    <x v="1825"/>
    <s v="CUST0433"/>
    <x v="3"/>
    <s v="South"/>
    <s v="Education Loan"/>
    <x v="2"/>
    <n v="62.87"/>
    <n v="15.68"/>
    <n v="0.46429999999999999"/>
    <n v="5.6947000000000001"/>
    <x v="3"/>
    <n v="770"/>
    <s v="approved"/>
    <s v="03-04-2024"/>
    <s v="10-04-2024"/>
    <n v="12"/>
    <n v="16.75"/>
  </r>
  <r>
    <x v="1826"/>
    <s v="CUST0457"/>
    <x v="1"/>
    <s v="South"/>
    <s v="Auto Loan"/>
    <x v="0"/>
    <n v="35.909999999999997"/>
    <n v="18.260000000000002"/>
    <n v="0.19539999999999999"/>
    <n v="1.7972999999999999"/>
    <x v="4"/>
    <n v="731"/>
    <s v="Under Review"/>
    <s v="04-05-2022"/>
    <m/>
    <n v="24"/>
    <n v="28.14"/>
  </r>
  <r>
    <x v="1827"/>
    <s v="CUST0084"/>
    <x v="9"/>
    <s v="North"/>
    <s v="Personal Loan"/>
    <x v="2"/>
    <n v="61.32"/>
    <n v="13.64"/>
    <n v="1.1540999999999999"/>
    <n v="5.4954000000000001"/>
    <x v="1"/>
    <n v="665"/>
    <s v="Under Review"/>
    <s v="20-09-2022"/>
    <m/>
    <n v="12"/>
    <n v="0"/>
  </r>
  <r>
    <x v="1828"/>
    <s v="CUST0273"/>
    <x v="1"/>
    <s v="North"/>
    <s v="Business Loan"/>
    <x v="0"/>
    <n v="93.39"/>
    <n v="17.489999999999998"/>
    <n v="0.88849999999999996"/>
    <n v="4.6394000000000002"/>
    <x v="1"/>
    <n v="751"/>
    <s v="approved"/>
    <s v="02-05-2023"/>
    <s v="17-05-2023"/>
    <n v="24"/>
    <n v="0"/>
  </r>
  <r>
    <x v="1829"/>
    <s v="CUST0178"/>
    <x v="7"/>
    <s v="Central"/>
    <s v="Auto Loan"/>
    <x v="2"/>
    <n v="45.38"/>
    <n v="11.45"/>
    <n v="0.74180000000000001"/>
    <n v="0.52869999999999995"/>
    <x v="2"/>
    <n v="572"/>
    <s v="approved"/>
    <s v="23-02-2023"/>
    <s v="05-03-2023"/>
    <n v="180"/>
    <n v="35.83"/>
  </r>
  <r>
    <x v="1830"/>
    <s v="CUST0426"/>
    <x v="3"/>
    <s v="East"/>
    <s v="Personal Loan"/>
    <x v="2"/>
    <n v="83.16"/>
    <n v="8.43"/>
    <n v="0.61140000000000005"/>
    <n v="2.6225000000000001"/>
    <x v="3"/>
    <n v="892"/>
    <s v="approved"/>
    <s v="10-10-2022"/>
    <s v="17-10-2022"/>
    <n v="36"/>
    <n v="74.180000000000007"/>
  </r>
  <r>
    <x v="1831"/>
    <s v="CUST0445"/>
    <x v="8"/>
    <s v="Central"/>
    <s v="Auto Loan"/>
    <x v="1"/>
    <n v="87.21"/>
    <n v="12.64"/>
    <n v="0.9839"/>
    <n v="0.99939999999999996"/>
    <x v="2"/>
    <n v="610"/>
    <s v="Rejected "/>
    <s v="12-06-2022"/>
    <m/>
    <n v="240"/>
    <n v="33.67"/>
  </r>
  <r>
    <x v="1832"/>
    <s v="CUST0028"/>
    <x v="5"/>
    <s v="North"/>
    <s v="Gold Loan"/>
    <x v="0"/>
    <n v="73.069999999999993"/>
    <n v="14.33"/>
    <n v="1.2915000000000001"/>
    <n v="1.7126999999999999"/>
    <x v="2"/>
    <n v="562"/>
    <s v="approved"/>
    <s v="04-03-2024"/>
    <s v="06-03-2024"/>
    <n v="60"/>
    <n v="49.24"/>
  </r>
  <r>
    <x v="1833"/>
    <s v="CUST0391"/>
    <x v="7"/>
    <s v="Central"/>
    <s v="Gold Loan"/>
    <x v="0"/>
    <n v="58.94"/>
    <n v="15.34"/>
    <n v="0.58230000000000004"/>
    <n v="5.3292999999999999"/>
    <x v="2"/>
    <n v="761"/>
    <s v="approved"/>
    <s v="06-10-2022"/>
    <s v="17-10-2022"/>
    <n v="12"/>
    <n v="18.68"/>
  </r>
  <r>
    <x v="1834"/>
    <s v="CUST0122"/>
    <x v="3"/>
    <s v="North"/>
    <s v="Education Loan"/>
    <x v="0"/>
    <n v="59.97"/>
    <n v="16.12"/>
    <n v="0.84079999999999999"/>
    <n v="1.7033"/>
    <x v="4"/>
    <n v="780"/>
    <s v="Under Review"/>
    <s v="07-11-2024"/>
    <m/>
    <n v="48"/>
    <n v="32.03"/>
  </r>
  <r>
    <x v="1835"/>
    <s v="CUST0365"/>
    <x v="1"/>
    <s v="South"/>
    <s v="Education Loan"/>
    <x v="0"/>
    <n v="77.819999999999993"/>
    <n v="15.94"/>
    <n v="0.91669999999999996"/>
    <n v="1.1396999999999999"/>
    <x v="0"/>
    <n v="610"/>
    <s v="Under Review"/>
    <s v="02-02-2024"/>
    <m/>
    <n v="180"/>
    <n v="45.78"/>
  </r>
  <r>
    <x v="1836"/>
    <s v="CUST0363"/>
    <x v="8"/>
    <s v="South"/>
    <s v="Personal Loan"/>
    <x v="2"/>
    <n v="45.29"/>
    <n v="15.6"/>
    <n v="0.7782"/>
    <n v="1.2743"/>
    <x v="0"/>
    <n v="768"/>
    <s v="approved"/>
    <s v="20-08-2024"/>
    <s v="30-08-2024"/>
    <n v="48"/>
    <n v="6.01"/>
  </r>
  <r>
    <x v="1837"/>
    <s v="CUST0448"/>
    <x v="3"/>
    <s v="East"/>
    <s v="Gold Loan"/>
    <x v="0"/>
    <n v="55.19"/>
    <n v="15.07"/>
    <n v="0.62039999999999995"/>
    <n v="1.3149999999999999"/>
    <x v="1"/>
    <n v="773"/>
    <s v="approved"/>
    <s v="29-09-2022"/>
    <s v="03-10-2022"/>
    <n v="60"/>
    <n v="0"/>
  </r>
  <r>
    <x v="1838"/>
    <s v="CUST0216"/>
    <x v="0"/>
    <s v="North"/>
    <s v="Personal Loan"/>
    <x v="0"/>
    <n v="37.04"/>
    <n v="17.420000000000002"/>
    <n v="0.70199999999999996"/>
    <n v="0.58109999999999995"/>
    <x v="0"/>
    <n v="730"/>
    <s v="approved"/>
    <s v="24-06-2023"/>
    <s v="04-07-2023"/>
    <n v="180"/>
    <n v="26.82"/>
  </r>
  <r>
    <x v="1839"/>
    <s v="CUST0401"/>
    <x v="1"/>
    <s v="South"/>
    <s v="Education Loan"/>
    <x v="1"/>
    <n v="68.27"/>
    <n v="9.67"/>
    <n v="0.40560000000000002"/>
    <n v="1.4395"/>
    <x v="4"/>
    <n v="607"/>
    <s v="Rejected "/>
    <s v="18-02-2023"/>
    <m/>
    <n v="60"/>
    <n v="22.86"/>
  </r>
  <r>
    <x v="1840"/>
    <s v="CUST0420"/>
    <x v="9"/>
    <s v="North"/>
    <s v="Auto Loan"/>
    <x v="0"/>
    <n v="96.08"/>
    <n v="10.15"/>
    <n v="0.89800000000000002"/>
    <n v="1.6025"/>
    <x v="2"/>
    <n v="854"/>
    <s v="Under Review"/>
    <s v="15-01-2024"/>
    <m/>
    <n v="84"/>
    <n v="85.04"/>
  </r>
  <r>
    <x v="1841"/>
    <s v="CUST0218"/>
    <x v="5"/>
    <s v="South"/>
    <s v="Personal Loan"/>
    <x v="0"/>
    <n v="79.64"/>
    <n v="12.82"/>
    <n v="1.5576000000000001"/>
    <n v="1.1807000000000001"/>
    <x v="0"/>
    <n v="880"/>
    <s v="approved"/>
    <s v="21-04-2022"/>
    <s v="30-04-2022"/>
    <n v="120"/>
    <n v="63.5"/>
  </r>
  <r>
    <x v="1842"/>
    <s v="CUST0155"/>
    <x v="4"/>
    <s v="North"/>
    <s v="Home Loan"/>
    <x v="2"/>
    <n v="42.32"/>
    <n v="10.73"/>
    <n v="0.26200000000000001"/>
    <n v="1.9671000000000001"/>
    <x v="4"/>
    <n v="576"/>
    <s v="Under Review"/>
    <s v="23-08-2024"/>
    <m/>
    <n v="24"/>
    <n v="24.35"/>
  </r>
  <r>
    <x v="1843"/>
    <s v="CUST0368"/>
    <x v="4"/>
    <s v="West"/>
    <s v="Gold Loan"/>
    <x v="1"/>
    <n v="23.08"/>
    <n v="17.260000000000002"/>
    <n v="0.38490000000000002"/>
    <n v="0.66910000000000003"/>
    <x v="1"/>
    <n v="886"/>
    <s v="Rejected "/>
    <s v="10-05-2024"/>
    <m/>
    <n v="48"/>
    <n v="0"/>
  </r>
  <r>
    <x v="1844"/>
    <s v="CUST0494"/>
    <x v="5"/>
    <s v="Central"/>
    <s v="Gold Loan"/>
    <x v="0"/>
    <n v="64.98"/>
    <n v="8.4700000000000006"/>
    <n v="0.68410000000000004"/>
    <n v="0.56269999999999998"/>
    <x v="3"/>
    <n v="681"/>
    <s v="approved"/>
    <s v="10-06-2022"/>
    <s v="12-06-2022"/>
    <n v="240"/>
    <n v="12.46"/>
  </r>
  <r>
    <x v="1845"/>
    <s v="CUST0083"/>
    <x v="2"/>
    <s v="East"/>
    <s v="Home Loan"/>
    <x v="1"/>
    <n v="61.5"/>
    <n v="14.96"/>
    <n v="0.52649999999999997"/>
    <n v="1.7102999999999999"/>
    <x v="5"/>
    <n v="737"/>
    <s v="approved"/>
    <s v="13-05-2023"/>
    <s v="21-05-2023"/>
    <n v="48"/>
    <n v="36.86"/>
  </r>
  <r>
    <x v="1846"/>
    <s v="CUST0343"/>
    <x v="6"/>
    <s v="Central"/>
    <s v="Gold Loan"/>
    <x v="2"/>
    <n v="45.31"/>
    <n v="14.7"/>
    <n v="0.87360000000000004"/>
    <n v="0.58660000000000001"/>
    <x v="2"/>
    <n v="649"/>
    <s v="approved"/>
    <s v="09-03-2023"/>
    <s v="18-03-2023"/>
    <n v="240"/>
    <n v="15.98"/>
  </r>
  <r>
    <x v="1847"/>
    <s v="CUST0051"/>
    <x v="2"/>
    <s v="West"/>
    <s v="Education Loan"/>
    <x v="0"/>
    <n v="25.6"/>
    <n v="17.190000000000001"/>
    <n v="0.43690000000000001"/>
    <n v="2.3372000000000002"/>
    <x v="2"/>
    <n v="722"/>
    <s v="Rejected"/>
    <s v="05-09-2023"/>
    <m/>
    <n v="12"/>
    <n v="13.71"/>
  </r>
  <r>
    <x v="1848"/>
    <s v="CUST0381"/>
    <x v="2"/>
    <s v="West"/>
    <s v="Auto Loan"/>
    <x v="0"/>
    <n v="28.53"/>
    <n v="12.04"/>
    <n v="0.26029999999999998"/>
    <n v="2.5354000000000001"/>
    <x v="4"/>
    <n v="745"/>
    <s v="approved"/>
    <s v="02-02-2023"/>
    <s v="15-02-2023"/>
    <n v="12"/>
    <n v="19.45"/>
  </r>
  <r>
    <x v="1849"/>
    <s v="CUST0421"/>
    <x v="2"/>
    <s v="West"/>
    <s v="Personal Loan"/>
    <x v="0"/>
    <n v="59.79"/>
    <n v="13.2"/>
    <n v="0.91159999999999997"/>
    <n v="0.70899999999999996"/>
    <x v="0"/>
    <n v="684"/>
    <s v="approved"/>
    <s v="12-09-2023"/>
    <s v="17-09-2023"/>
    <n v="240"/>
    <n v="36.950000000000003"/>
  </r>
  <r>
    <x v="1850"/>
    <s v="CUST0229"/>
    <x v="8"/>
    <s v="East"/>
    <s v="Auto Loan"/>
    <x v="0"/>
    <n v="81.73"/>
    <n v="16.22"/>
    <n v="1.1646000000000001"/>
    <n v="1.6335999999999999"/>
    <x v="3"/>
    <n v="617"/>
    <s v="approved"/>
    <s v="01-11-2023"/>
    <s v="07-11-2023"/>
    <n v="84"/>
    <n v="64.31"/>
  </r>
  <r>
    <x v="1851"/>
    <s v="CUST0101"/>
    <x v="4"/>
    <s v="East"/>
    <s v="Home Loan"/>
    <x v="1"/>
    <n v="63.03"/>
    <n v="13.92"/>
    <n v="0.32569999999999999"/>
    <n v="0.78010000000000002"/>
    <x v="2"/>
    <n v="565"/>
    <s v="approved"/>
    <s v="04-07-2023"/>
    <s v="17-07-2023"/>
    <n v="240"/>
    <n v="57.48"/>
  </r>
  <r>
    <x v="1852"/>
    <s v="CUST0414"/>
    <x v="5"/>
    <s v="North"/>
    <s v="Home Loan"/>
    <x v="2"/>
    <n v="98.65"/>
    <n v="9.0299999999999994"/>
    <n v="1.6496999999999999"/>
    <n v="3.1383999999999999"/>
    <x v="3"/>
    <n v="742"/>
    <s v="Rejected "/>
    <s v="07-10-2022"/>
    <m/>
    <n v="36"/>
    <n v="32.19"/>
  </r>
  <r>
    <x v="1853"/>
    <s v="CUST0463"/>
    <x v="9"/>
    <s v="South"/>
    <s v="Education Loan"/>
    <x v="1"/>
    <n v="23.81"/>
    <n v="16.010000000000002"/>
    <n v="0.1381"/>
    <n v="0.39900000000000002"/>
    <x v="1"/>
    <n v="608"/>
    <s v="Rejected"/>
    <s v="20-11-2024"/>
    <m/>
    <n v="120"/>
    <n v="0"/>
  </r>
  <r>
    <x v="1854"/>
    <s v="CUST0362"/>
    <x v="5"/>
    <s v="East"/>
    <s v="Education Loan"/>
    <x v="2"/>
    <n v="25.22"/>
    <n v="16.16"/>
    <n v="0.25009999999999999"/>
    <n v="0.42499999999999999"/>
    <x v="4"/>
    <n v="552"/>
    <s v="Rejected "/>
    <s v="09-07-2024"/>
    <m/>
    <n v="120"/>
    <n v="16.73"/>
  </r>
  <r>
    <x v="1855"/>
    <s v="CUST0405"/>
    <x v="3"/>
    <s v="West"/>
    <s v="Gold Loan"/>
    <x v="0"/>
    <n v="56.6"/>
    <m/>
    <n v="1.0358000000000001"/>
    <m/>
    <x v="1"/>
    <n v="632"/>
    <s v="Rejected "/>
    <s v="27-09-2022"/>
    <m/>
    <n v="84"/>
    <n v="0"/>
  </r>
  <r>
    <x v="1856"/>
    <s v="CUST0246"/>
    <x v="2"/>
    <s v="East"/>
    <s v="Business Loan"/>
    <x v="0"/>
    <n v="94.12"/>
    <n v="18.149999999999999"/>
    <n v="1.7630999999999999"/>
    <n v="3.4097"/>
    <x v="0"/>
    <n v="568"/>
    <s v="Under Review"/>
    <s v="21-04-2024"/>
    <m/>
    <n v="36"/>
    <n v="18"/>
  </r>
  <r>
    <x v="1857"/>
    <s v="CUST0452"/>
    <x v="7"/>
    <s v="East"/>
    <s v="Personal Loan"/>
    <x v="1"/>
    <n v="7.08"/>
    <n v="18.29"/>
    <n v="8.9599999999999999E-2"/>
    <n v="0.11550000000000001"/>
    <x v="4"/>
    <n v="816"/>
    <s v="approved"/>
    <s v="24-07-2022"/>
    <s v="07-08-2022"/>
    <n v="180"/>
    <n v="2.93"/>
  </r>
  <r>
    <x v="1858"/>
    <s v="CUST0324"/>
    <x v="4"/>
    <s v="North"/>
    <s v="Gold Loan"/>
    <x v="2"/>
    <n v="35.409999999999997"/>
    <n v="7.74"/>
    <n v="0.35780000000000001"/>
    <n v="0.54730000000000001"/>
    <x v="1"/>
    <n v="703"/>
    <s v="Rejected"/>
    <s v="04-04-2023"/>
    <m/>
    <n v="84"/>
    <n v="0"/>
  </r>
  <r>
    <x v="1859"/>
    <s v="CUST0164"/>
    <x v="9"/>
    <s v="Central"/>
    <s v="Home Loan"/>
    <x v="2"/>
    <n v="27.05"/>
    <n v="9.5399999999999991"/>
    <n v="0.21060000000000001"/>
    <n v="0.25280000000000002"/>
    <x v="0"/>
    <n v="639"/>
    <s v="approved"/>
    <s v="21-04-2024"/>
    <s v="03-05-2024"/>
    <n v="240"/>
    <n v="25.58"/>
  </r>
  <r>
    <x v="1860"/>
    <s v="CUST0303"/>
    <x v="9"/>
    <s v="East"/>
    <s v="Personal Loan"/>
    <x v="1"/>
    <n v="21.24"/>
    <n v="11.92"/>
    <n v="0.39929999999999999"/>
    <n v="0.23269999999999999"/>
    <x v="2"/>
    <n v="561"/>
    <s v="approved"/>
    <s v="02-10-2024"/>
    <s v="03-10-2024"/>
    <n v="240"/>
    <n v="2.81"/>
  </r>
  <r>
    <x v="1861"/>
    <s v="CUST0271"/>
    <x v="7"/>
    <s v="East"/>
    <s v="Education Loan"/>
    <x v="2"/>
    <n v="78.069999999999993"/>
    <n v="13.88"/>
    <n v="1.2881"/>
    <n v="1.4579"/>
    <x v="2"/>
    <n v="742"/>
    <s v="approved"/>
    <s v="12-02-2022"/>
    <s v="18-02-2022"/>
    <n v="84"/>
    <n v="64.03"/>
  </r>
  <r>
    <x v="1862"/>
    <s v="CUST0180"/>
    <x v="4"/>
    <s v="Central"/>
    <s v="Education Loan"/>
    <x v="1"/>
    <n v="95.79"/>
    <n v="9.8699999999999992"/>
    <n v="1.7771999999999999"/>
    <n v="0.91620000000000001"/>
    <x v="3"/>
    <n v="639"/>
    <s v="approved"/>
    <s v="02-10-2023"/>
    <s v="16-10-2023"/>
    <n v="240"/>
    <n v="10.09"/>
  </r>
  <r>
    <x v="1863"/>
    <s v="CUST0380"/>
    <x v="3"/>
    <s v="North"/>
    <s v="Personal Loan"/>
    <x v="1"/>
    <n v="43.38"/>
    <m/>
    <n v="0.70569999999999999"/>
    <m/>
    <x v="1"/>
    <n v="740"/>
    <s v="approved"/>
    <s v="22-07-2024"/>
    <s v="27-07-2024"/>
    <n v="36"/>
    <n v="0"/>
  </r>
  <r>
    <x v="1864"/>
    <s v="CUST0422"/>
    <x v="0"/>
    <s v="North"/>
    <s v="Auto Loan"/>
    <x v="0"/>
    <n v="24.68"/>
    <n v="7.98"/>
    <n v="0.21440000000000001"/>
    <n v="0.7732"/>
    <x v="0"/>
    <n v="818"/>
    <s v="Under Review"/>
    <s v="25-05-2023"/>
    <m/>
    <n v="36"/>
    <n v="19.25"/>
  </r>
  <r>
    <x v="1865"/>
    <s v="CUST0180"/>
    <x v="2"/>
    <s v="North"/>
    <s v="Personal Loan"/>
    <x v="1"/>
    <n v="20.92"/>
    <n v="12.05"/>
    <n v="0.21629999999999999"/>
    <n v="0.2311"/>
    <x v="1"/>
    <n v="639"/>
    <s v="approved"/>
    <s v="26-10-2022"/>
    <s v="31-10-2022"/>
    <n v="240"/>
    <n v="0"/>
  </r>
  <r>
    <x v="1866"/>
    <s v="CUST0077"/>
    <x v="2"/>
    <s v="West"/>
    <s v="Personal Loan"/>
    <x v="1"/>
    <m/>
    <n v="17.309999999999999"/>
    <n v="1.0986"/>
    <n v="2.4266999999999999"/>
    <x v="0"/>
    <n v="741"/>
    <s v="Rejected "/>
    <s v="06-10-2023"/>
    <m/>
    <n v="36"/>
    <n v="13.27"/>
  </r>
  <r>
    <x v="1867"/>
    <s v="CUST0463"/>
    <x v="2"/>
    <s v="Central"/>
    <s v="Education Loan"/>
    <x v="1"/>
    <n v="43.2"/>
    <m/>
    <n v="0.51559999999999995"/>
    <m/>
    <x v="1"/>
    <n v="608"/>
    <s v="Rejected"/>
    <s v="20-06-2022"/>
    <m/>
    <n v="24"/>
    <n v="0"/>
  </r>
  <r>
    <x v="1868"/>
    <s v="CUST0197"/>
    <x v="0"/>
    <s v="Central"/>
    <s v="Personal Loan"/>
    <x v="1"/>
    <n v="97.21"/>
    <n v="16.25"/>
    <n v="1.3234999999999999"/>
    <n v="2.7673999999999999"/>
    <x v="3"/>
    <n v="668"/>
    <s v="approved"/>
    <s v="29-01-2024"/>
    <s v="03-02-2024"/>
    <n v="48"/>
    <n v="53.49"/>
  </r>
  <r>
    <x v="1869"/>
    <s v="CUST0496"/>
    <x v="8"/>
    <s v="West"/>
    <s v="Auto Loan"/>
    <x v="0"/>
    <n v="81.95"/>
    <n v="13.9"/>
    <n v="0.64129999999999998"/>
    <n v="3.9308000000000001"/>
    <x v="2"/>
    <n v="602"/>
    <s v="Rejected"/>
    <s v="07-03-2022"/>
    <m/>
    <n v="24"/>
    <n v="18.5"/>
  </r>
  <r>
    <x v="1870"/>
    <s v="CUST0212"/>
    <x v="5"/>
    <s v="East"/>
    <s v="Business Loan"/>
    <x v="2"/>
    <n v="33.76"/>
    <n v="7.77"/>
    <n v="0.53380000000000005"/>
    <n v="0.68079999999999996"/>
    <x v="1"/>
    <n v="713"/>
    <s v="Rejected "/>
    <s v="13-05-2022"/>
    <m/>
    <n v="60"/>
    <n v="0"/>
  </r>
  <r>
    <x v="1871"/>
    <s v="CUST0259"/>
    <x v="9"/>
    <s v="East"/>
    <s v="Home Loan"/>
    <x v="1"/>
    <n v="61.07"/>
    <n v="11.8"/>
    <n v="0.63970000000000005"/>
    <n v="1.6022000000000001"/>
    <x v="3"/>
    <n v="828"/>
    <s v="approved"/>
    <s v="20-02-2023"/>
    <s v="05-03-2023"/>
    <n v="48"/>
    <n v="18.47"/>
  </r>
  <r>
    <x v="1872"/>
    <s v="CUST0189"/>
    <x v="7"/>
    <s v="South"/>
    <s v="Education Loan"/>
    <x v="2"/>
    <n v="87.18"/>
    <m/>
    <n v="1.5077"/>
    <m/>
    <x v="1"/>
    <n v="580"/>
    <s v="approved"/>
    <s v="24-06-2023"/>
    <s v="28-06-2023"/>
    <n v="60"/>
    <n v="0"/>
  </r>
  <r>
    <x v="1873"/>
    <s v="CUST0328"/>
    <x v="1"/>
    <s v="North"/>
    <s v="Education Loan"/>
    <x v="1"/>
    <n v="83.02"/>
    <n v="12.35"/>
    <n v="0.55369999999999997"/>
    <n v="2.7713999999999999"/>
    <x v="4"/>
    <n v="837"/>
    <s v="Rejected "/>
    <s v="14-12-2022"/>
    <m/>
    <n v="36"/>
    <n v="47.24"/>
  </r>
  <r>
    <x v="1874"/>
    <s v="CUST0442"/>
    <x v="6"/>
    <s v="Central"/>
    <s v="Business Loan"/>
    <x v="0"/>
    <n v="10.16"/>
    <n v="16.82"/>
    <n v="0.10780000000000001"/>
    <n v="0.14760000000000001"/>
    <x v="1"/>
    <n v="562"/>
    <s v="approved"/>
    <s v="15-02-2024"/>
    <s v="25-02-2024"/>
    <n v="240"/>
    <n v="0"/>
  </r>
  <r>
    <x v="1875"/>
    <s v="CUST0310"/>
    <x v="8"/>
    <s v="West"/>
    <s v="Business Loan"/>
    <x v="1"/>
    <n v="96.82"/>
    <n v="10.130000000000001"/>
    <n v="1.5929"/>
    <n v="4.4736000000000002"/>
    <x v="1"/>
    <n v="868"/>
    <s v="Rejected "/>
    <s v="12-12-2023"/>
    <m/>
    <n v="24"/>
    <n v="0"/>
  </r>
  <r>
    <x v="1876"/>
    <s v="CUST0302"/>
    <x v="8"/>
    <s v="West"/>
    <s v="Gold Loan"/>
    <x v="2"/>
    <n v="19.73"/>
    <n v="8.31"/>
    <n v="0.27289999999999998"/>
    <n v="0.24260000000000001"/>
    <x v="4"/>
    <n v="772"/>
    <s v="Rejected "/>
    <s v="20-10-2024"/>
    <m/>
    <n v="120"/>
    <n v="2.44"/>
  </r>
  <r>
    <x v="1877"/>
    <s v="CUST0371"/>
    <x v="7"/>
    <s v="North"/>
    <s v="Education Loan"/>
    <x v="0"/>
    <n v="70.72"/>
    <n v="10.76"/>
    <n v="1.4067000000000001"/>
    <n v="1.202"/>
    <x v="3"/>
    <n v="758"/>
    <s v="Rejected "/>
    <s v="16-11-2023"/>
    <m/>
    <n v="84"/>
    <n v="41.39"/>
  </r>
  <r>
    <x v="1878"/>
    <s v="CUST0011"/>
    <x v="0"/>
    <s v="West"/>
    <s v="Auto Loan"/>
    <x v="1"/>
    <n v="58.08"/>
    <n v="17.059999999999999"/>
    <n v="0.69899999999999995"/>
    <n v="1.1889000000000001"/>
    <x v="0"/>
    <n v="611"/>
    <s v="Rejected"/>
    <s v="09-01-2023"/>
    <m/>
    <n v="84"/>
    <n v="28.03"/>
  </r>
  <r>
    <x v="1879"/>
    <s v="CUST0211"/>
    <x v="9"/>
    <s v="South"/>
    <s v="Business Loan"/>
    <x v="2"/>
    <n v="38.92"/>
    <n v="18.05"/>
    <n v="0.26540000000000002"/>
    <n v="0.70250000000000001"/>
    <x v="2"/>
    <n v="609"/>
    <s v="approved"/>
    <s v="29-08-2022"/>
    <s v="30-08-2022"/>
    <n v="120"/>
    <n v="36.64"/>
  </r>
  <r>
    <x v="1880"/>
    <s v="CUST0224"/>
    <x v="9"/>
    <s v="Central"/>
    <s v="Business Loan"/>
    <x v="1"/>
    <n v="59.37"/>
    <n v="7.54"/>
    <n v="0.79179999999999995"/>
    <n v="0.55169999999999997"/>
    <x v="1"/>
    <n v="699"/>
    <s v="approved"/>
    <s v="07-02-2023"/>
    <s v="10-02-2023"/>
    <n v="180"/>
    <n v="0"/>
  </r>
  <r>
    <x v="1881"/>
    <s v="CUST0087"/>
    <x v="5"/>
    <s v="North"/>
    <s v="Auto Loan"/>
    <x v="2"/>
    <n v="67.03"/>
    <n v="12.61"/>
    <n v="0.82879999999999998"/>
    <n v="0.83099999999999996"/>
    <x v="1"/>
    <n v="748"/>
    <s v="approved"/>
    <s v="23-07-2023"/>
    <s v="03-08-2023"/>
    <n v="180"/>
    <n v="0"/>
  </r>
  <r>
    <x v="1882"/>
    <s v="CUST0198"/>
    <x v="5"/>
    <s v="South"/>
    <s v="Home Loan"/>
    <x v="1"/>
    <n v="56.75"/>
    <n v="14.72"/>
    <n v="0.90959999999999996"/>
    <n v="0.90590000000000004"/>
    <x v="4"/>
    <n v="771"/>
    <s v="approved"/>
    <s v="27-02-2022"/>
    <s v="07-03-2022"/>
    <n v="120"/>
    <n v="27.36"/>
  </r>
  <r>
    <x v="1883"/>
    <s v="CUST0186"/>
    <x v="2"/>
    <s v="Central"/>
    <s v="Business Loan"/>
    <x v="1"/>
    <n v="99.06"/>
    <n v="9.14"/>
    <n v="1.0215000000000001"/>
    <n v="4.5319000000000003"/>
    <x v="3"/>
    <n v="713"/>
    <s v="Under Review"/>
    <s v="01-04-2024"/>
    <m/>
    <n v="24"/>
    <n v="30.13"/>
  </r>
  <r>
    <x v="1884"/>
    <s v="CUST0479"/>
    <x v="0"/>
    <s v="East"/>
    <s v="Business Loan"/>
    <x v="2"/>
    <n v="78.459999999999994"/>
    <n v="11.37"/>
    <n v="0.4496"/>
    <n v="1.3587"/>
    <x v="1"/>
    <n v="767"/>
    <s v="approved"/>
    <s v="14-08-2024"/>
    <s v="26-08-2024"/>
    <n v="84"/>
    <n v="0"/>
  </r>
  <r>
    <x v="1885"/>
    <s v="CUST0269"/>
    <x v="2"/>
    <s v="West"/>
    <s v="Personal Loan"/>
    <x v="0"/>
    <n v="54.59"/>
    <n v="15.54"/>
    <n v="0.67420000000000002"/>
    <n v="0.7843"/>
    <x v="4"/>
    <n v="605"/>
    <s v="approved"/>
    <s v="09-07-2024"/>
    <s v="14-07-2024"/>
    <n v="180"/>
    <n v="28.62"/>
  </r>
  <r>
    <x v="1886"/>
    <s v="CUST0315"/>
    <x v="4"/>
    <s v="East"/>
    <s v="Business Loan"/>
    <x v="2"/>
    <n v="31.38"/>
    <n v="11.6"/>
    <n v="0.44140000000000001"/>
    <n v="0.36859999999999998"/>
    <x v="1"/>
    <n v="588"/>
    <s v="Rejected"/>
    <s v="20-12-2023"/>
    <m/>
    <n v="180"/>
    <n v="0"/>
  </r>
  <r>
    <x v="1887"/>
    <s v="CUST0042"/>
    <x v="4"/>
    <s v="South"/>
    <s v="Home Loan"/>
    <x v="2"/>
    <n v="38.619999999999997"/>
    <n v="14.54"/>
    <n v="0.26440000000000002"/>
    <n v="0.61219999999999997"/>
    <x v="0"/>
    <n v="892"/>
    <s v="approved"/>
    <s v="02-07-2022"/>
    <s v="12-07-2022"/>
    <n v="120"/>
    <n v="17.66"/>
  </r>
  <r>
    <x v="1888"/>
    <s v="CUST0190"/>
    <x v="6"/>
    <s v="North"/>
    <s v="Personal Loan"/>
    <x v="2"/>
    <n v="8.5500000000000007"/>
    <n v="12.76"/>
    <n v="7.0499999999999993E-2"/>
    <n v="0.15440000000000001"/>
    <x v="0"/>
    <n v="741"/>
    <s v="approved"/>
    <s v="29-09-2022"/>
    <s v="08-10-2022"/>
    <n v="84"/>
    <n v="6.65"/>
  </r>
  <r>
    <x v="1889"/>
    <s v="CUST0119"/>
    <x v="6"/>
    <s v="East"/>
    <s v="Auto Loan"/>
    <x v="1"/>
    <n v="42.93"/>
    <n v="8.99"/>
    <n v="0.64970000000000006"/>
    <n v="0.38600000000000001"/>
    <x v="0"/>
    <n v="777"/>
    <s v="Under Review"/>
    <s v="10-09-2024"/>
    <m/>
    <n v="240"/>
    <n v="22.69"/>
  </r>
  <r>
    <x v="1890"/>
    <s v="CUST0207"/>
    <x v="4"/>
    <s v="Central"/>
    <s v="Personal Loan"/>
    <x v="0"/>
    <n v="74.849999999999994"/>
    <n v="10.039999999999999"/>
    <n v="1.4673"/>
    <n v="2.4165999999999999"/>
    <x v="3"/>
    <n v="887"/>
    <s v="approved"/>
    <s v="29-03-2023"/>
    <s v="31-03-2023"/>
    <n v="36"/>
    <n v="35.51"/>
  </r>
  <r>
    <x v="1891"/>
    <s v="CUST0464"/>
    <x v="9"/>
    <s v="South"/>
    <s v="Gold Loan"/>
    <x v="2"/>
    <n v="28.41"/>
    <n v="16.78"/>
    <n v="0.30120000000000002"/>
    <n v="2.5882000000000001"/>
    <x v="4"/>
    <n v="843"/>
    <s v="Under Review"/>
    <s v="14-09-2024"/>
    <m/>
    <n v="12"/>
    <n v="19.57"/>
  </r>
  <r>
    <x v="1892"/>
    <s v="CUST0433"/>
    <x v="4"/>
    <s v="North"/>
    <s v="Education Loan"/>
    <x v="0"/>
    <n v="21.18"/>
    <n v="14.86"/>
    <n v="0.17319999999999999"/>
    <n v="0.40699999999999997"/>
    <x v="3"/>
    <n v="770"/>
    <s v="Under Review"/>
    <s v="23-05-2023"/>
    <m/>
    <n v="84"/>
    <n v="11.17"/>
  </r>
  <r>
    <x v="1893"/>
    <s v="CUST0170"/>
    <x v="0"/>
    <s v="East"/>
    <s v="Home Loan"/>
    <x v="2"/>
    <n v="14.93"/>
    <n v="9.24"/>
    <n v="0.21329999999999999"/>
    <n v="0.1366"/>
    <x v="1"/>
    <n v="860"/>
    <s v="Rejected "/>
    <s v="21-01-2023"/>
    <m/>
    <n v="240"/>
    <n v="0"/>
  </r>
  <r>
    <x v="1894"/>
    <s v="CUST0192"/>
    <x v="0"/>
    <s v="East"/>
    <s v="Education Loan"/>
    <x v="1"/>
    <n v="88.32"/>
    <n v="9.69"/>
    <n v="0.5746"/>
    <n v="0.83420000000000005"/>
    <x v="5"/>
    <n v="731"/>
    <s v="approved"/>
    <s v="10-01-2022"/>
    <s v="23-01-2022"/>
    <n v="240"/>
    <n v="47.93"/>
  </r>
  <r>
    <x v="1895"/>
    <s v="CUST0294"/>
    <x v="7"/>
    <s v="South"/>
    <s v="Gold Loan"/>
    <x v="2"/>
    <n v="91.67"/>
    <n v="8.67"/>
    <n v="1.5388999999999999"/>
    <n v="4.1741000000000001"/>
    <x v="1"/>
    <n v="876"/>
    <s v="Under Review"/>
    <s v="26-10-2022"/>
    <m/>
    <n v="24"/>
    <n v="0"/>
  </r>
  <r>
    <x v="1896"/>
    <s v="CUST0304"/>
    <x v="0"/>
    <s v="East"/>
    <s v="Gold Loan"/>
    <x v="1"/>
    <n v="35.53"/>
    <n v="9.15"/>
    <n v="0.66839999999999999"/>
    <n v="3.1095999999999999"/>
    <x v="1"/>
    <n v="818"/>
    <s v="approved"/>
    <s v="31-10-2024"/>
    <s v="09-11-2024"/>
    <n v="12"/>
    <n v="0"/>
  </r>
  <r>
    <x v="1897"/>
    <s v="CUST0313"/>
    <x v="4"/>
    <s v="North"/>
    <s v="Personal Loan"/>
    <x v="1"/>
    <n v="76.5"/>
    <n v="13.95"/>
    <n v="0.80669999999999997"/>
    <n v="1.4315"/>
    <x v="3"/>
    <n v="556"/>
    <s v="approved"/>
    <s v="21-09-2023"/>
    <s v="04-10-2023"/>
    <n v="84"/>
    <n v="40.340000000000003"/>
  </r>
  <r>
    <x v="1898"/>
    <s v="CUST0167"/>
    <x v="0"/>
    <s v="North"/>
    <s v="Personal Loan"/>
    <x v="0"/>
    <n v="46.35"/>
    <n v="14.57"/>
    <n v="0.83709999999999996"/>
    <n v="0.73560000000000003"/>
    <x v="4"/>
    <n v="768"/>
    <s v="Rejected "/>
    <s v="27-11-2022"/>
    <m/>
    <n v="120"/>
    <n v="19.78"/>
  </r>
  <r>
    <x v="1899"/>
    <s v="CUST0466"/>
    <x v="3"/>
    <s v="East"/>
    <s v="Education Loan"/>
    <x v="1"/>
    <n v="1.32"/>
    <n v="8.86"/>
    <n v="1.12E-2"/>
    <n v="2.7300000000000001E-2"/>
    <x v="5"/>
    <n v="709"/>
    <s v="approved"/>
    <s v="14-12-2022"/>
    <s v="17-12-2022"/>
    <n v="60"/>
    <n v="0.88"/>
  </r>
  <r>
    <x v="1900"/>
    <s v="CUST0429"/>
    <x v="8"/>
    <s v="West"/>
    <s v="Personal Loan"/>
    <x v="2"/>
    <n v="30.22"/>
    <n v="11.71"/>
    <n v="0.1792"/>
    <n v="0.52880000000000005"/>
    <x v="4"/>
    <n v="821"/>
    <s v="approved"/>
    <s v="12-04-2022"/>
    <s v="24-04-2022"/>
    <n v="84"/>
    <n v="20.03"/>
  </r>
  <r>
    <x v="1901"/>
    <s v="CUST0128"/>
    <x v="4"/>
    <s v="Central"/>
    <s v="Home Loan"/>
    <x v="1"/>
    <n v="44.71"/>
    <n v="11.43"/>
    <n v="0.4859"/>
    <n v="0.77569999999999995"/>
    <x v="3"/>
    <n v="871"/>
    <s v="approved"/>
    <s v="16-06-2023"/>
    <s v="27-06-2023"/>
    <n v="84"/>
    <n v="33.450000000000003"/>
  </r>
  <r>
    <x v="1902"/>
    <s v="CUST0468"/>
    <x v="1"/>
    <s v="South"/>
    <s v="Auto Loan"/>
    <x v="2"/>
    <n v="11.56"/>
    <n v="8.24"/>
    <n v="0.14699999999999999"/>
    <n v="0.18160000000000001"/>
    <x v="0"/>
    <n v="729"/>
    <s v="Under Review"/>
    <s v="25-06-2022"/>
    <m/>
    <n v="84"/>
    <n v="6.35"/>
  </r>
  <r>
    <x v="1903"/>
    <s v="CUST0063"/>
    <x v="6"/>
    <s v="South"/>
    <s v="Business Loan"/>
    <x v="1"/>
    <n v="44.04"/>
    <n v="16.34"/>
    <n v="0.313"/>
    <n v="0.88329999999999997"/>
    <x v="2"/>
    <n v="806"/>
    <s v="approved"/>
    <s v="05-11-2023"/>
    <s v="20-11-2023"/>
    <n v="84"/>
    <n v="20.54"/>
  </r>
  <r>
    <x v="1904"/>
    <s v="CUST0060"/>
    <x v="0"/>
    <s v="Central"/>
    <s v="Home Loan"/>
    <x v="2"/>
    <n v="37.950000000000003"/>
    <n v="9.3699999999999992"/>
    <n v="0.22359999999999999"/>
    <n v="0.61770000000000003"/>
    <x v="3"/>
    <n v="672"/>
    <s v="Rejected "/>
    <s v="15-09-2023"/>
    <m/>
    <n v="84"/>
    <n v="22.91"/>
  </r>
  <r>
    <x v="1905"/>
    <s v="CUST0442"/>
    <x v="8"/>
    <s v="North"/>
    <s v="Business Loan"/>
    <x v="0"/>
    <n v="16.84"/>
    <n v="14.18"/>
    <n v="0.21149999999999999"/>
    <n v="0.39340000000000003"/>
    <x v="1"/>
    <n v="562"/>
    <s v="Under Review"/>
    <s v="15-01-2022"/>
    <m/>
    <n v="60"/>
    <n v="0"/>
  </r>
  <r>
    <x v="1906"/>
    <s v="CUST0263"/>
    <x v="3"/>
    <s v="West"/>
    <s v="Gold Loan"/>
    <x v="2"/>
    <n v="19.77"/>
    <n v="16.899999999999999"/>
    <n v="0.22109999999999999"/>
    <n v="0.70389999999999997"/>
    <x v="1"/>
    <n v="858"/>
    <s v="approved"/>
    <s v="29-11-2022"/>
    <s v="13-12-2022"/>
    <n v="36"/>
    <n v="0"/>
  </r>
  <r>
    <x v="1907"/>
    <s v="CUST0155"/>
    <x v="9"/>
    <s v="South"/>
    <s v="Home Loan"/>
    <x v="2"/>
    <n v="90.31"/>
    <n v="15.22"/>
    <n v="1.042"/>
    <n v="1.2039"/>
    <x v="2"/>
    <n v="576"/>
    <s v="approved"/>
    <s v="11-03-2024"/>
    <s v="18-03-2024"/>
    <n v="240"/>
    <n v="36.97"/>
  </r>
  <r>
    <x v="1908"/>
    <s v="CUST0278"/>
    <x v="1"/>
    <s v="West"/>
    <s v="Personal Loan"/>
    <x v="2"/>
    <n v="13.34"/>
    <n v="12.53"/>
    <n v="0.20039999999999999"/>
    <n v="0.63129999999999997"/>
    <x v="0"/>
    <n v="867"/>
    <s v="Under Review"/>
    <s v="14-07-2023"/>
    <m/>
    <n v="24"/>
    <n v="9.1999999999999993"/>
  </r>
  <r>
    <x v="1909"/>
    <s v="CUST0495"/>
    <x v="3"/>
    <s v="South"/>
    <s v="Personal Loan"/>
    <x v="2"/>
    <n v="12.25"/>
    <n v="17.32"/>
    <n v="7.9299999999999995E-2"/>
    <n v="1.1191"/>
    <x v="2"/>
    <n v="652"/>
    <s v="Under Review"/>
    <s v="09-10-2022"/>
    <m/>
    <n v="12"/>
    <n v="3.49"/>
  </r>
  <r>
    <x v="1910"/>
    <s v="CUST0274"/>
    <x v="1"/>
    <s v="South"/>
    <s v="Auto Loan"/>
    <x v="1"/>
    <n v="54.77"/>
    <n v="18.2"/>
    <n v="0.87129999999999996"/>
    <n v="1.9856"/>
    <x v="4"/>
    <n v="655"/>
    <s v="approved"/>
    <s v="23-12-2022"/>
    <s v="30-12-2022"/>
    <n v="36"/>
    <n v="27.67"/>
  </r>
  <r>
    <x v="1911"/>
    <s v="CUST0400"/>
    <x v="1"/>
    <s v="North"/>
    <s v="Personal Loan"/>
    <x v="0"/>
    <n v="25.44"/>
    <n v="15.83"/>
    <n v="0.2238"/>
    <n v="0.71879999999999999"/>
    <x v="2"/>
    <n v="607"/>
    <s v="approved"/>
    <s v="22-06-2024"/>
    <s v="05-07-2024"/>
    <n v="48"/>
    <n v="3.4"/>
  </r>
  <r>
    <x v="1912"/>
    <s v="CUST0160"/>
    <x v="1"/>
    <s v="Central"/>
    <s v="Business Loan"/>
    <x v="1"/>
    <n v="65.53"/>
    <n v="14.77"/>
    <n v="0.90759999999999996"/>
    <n v="0.8518"/>
    <x v="0"/>
    <n v="752"/>
    <s v="Rejected "/>
    <s v="23-05-2024"/>
    <m/>
    <n v="240"/>
    <n v="46.01"/>
  </r>
  <r>
    <x v="1913"/>
    <s v="CUST0498"/>
    <x v="5"/>
    <s v="West"/>
    <s v="Education Loan"/>
    <x v="1"/>
    <n v="8.43"/>
    <n v="11.22"/>
    <n v="0.14249999999999999"/>
    <n v="0.74590000000000001"/>
    <x v="1"/>
    <n v="585"/>
    <s v="Rejected"/>
    <s v="24-03-2023"/>
    <m/>
    <n v="12"/>
    <n v="0"/>
  </r>
  <r>
    <x v="1914"/>
    <s v="CUST0190"/>
    <x v="8"/>
    <s v="North"/>
    <s v="Business Loan"/>
    <x v="2"/>
    <n v="81.62"/>
    <n v="15.36"/>
    <n v="1.0117"/>
    <n v="2.8437999999999999"/>
    <x v="4"/>
    <n v="741"/>
    <s v="approved"/>
    <s v="09-10-2022"/>
    <s v="15-10-2022"/>
    <n v="36"/>
    <n v="27.35"/>
  </r>
  <r>
    <x v="1915"/>
    <s v="CUST0034"/>
    <x v="2"/>
    <s v="Central"/>
    <s v="Gold Loan"/>
    <x v="2"/>
    <n v="21.53"/>
    <n v="18.48"/>
    <n v="0.24790000000000001"/>
    <n v="0.63790000000000002"/>
    <x v="2"/>
    <n v="636"/>
    <s v="approved"/>
    <s v="16-10-2023"/>
    <s v="28-10-2023"/>
    <n v="48"/>
    <n v="5.54"/>
  </r>
  <r>
    <x v="1916"/>
    <s v="CUST0283"/>
    <x v="1"/>
    <s v="Central"/>
    <s v="Gold Loan"/>
    <x v="1"/>
    <n v="90.88"/>
    <n v="18.170000000000002"/>
    <n v="1.3085"/>
    <n v="1.4746999999999999"/>
    <x v="2"/>
    <n v="740"/>
    <s v="Rejected "/>
    <s v="23-05-2024"/>
    <m/>
    <n v="180"/>
    <n v="48.95"/>
  </r>
  <r>
    <x v="1917"/>
    <s v="CUST0471"/>
    <x v="9"/>
    <s v="East"/>
    <s v="Personal Loan"/>
    <x v="2"/>
    <n v="87.76"/>
    <n v="17.55"/>
    <n v="1.4567000000000001"/>
    <n v="2.5573999999999999"/>
    <x v="1"/>
    <n v="843"/>
    <s v="approved"/>
    <s v="23-01-2024"/>
    <s v="02-02-2024"/>
    <n v="48"/>
    <n v="0"/>
  </r>
  <r>
    <x v="1918"/>
    <s v="CUST0372"/>
    <x v="2"/>
    <s v="Central"/>
    <s v="Gold Loan"/>
    <x v="1"/>
    <n v="67.77"/>
    <n v="11.01"/>
    <n v="0.65649999999999997"/>
    <n v="0.77070000000000005"/>
    <x v="1"/>
    <n v="743"/>
    <s v="Under Review"/>
    <s v="15-01-2022"/>
    <m/>
    <n v="180"/>
    <n v="0"/>
  </r>
  <r>
    <x v="1919"/>
    <s v="CUST0336"/>
    <x v="9"/>
    <s v="West"/>
    <s v="Education Loan"/>
    <x v="0"/>
    <n v="1.61"/>
    <n v="17.61"/>
    <n v="2.98E-2"/>
    <n v="4.0500000000000001E-2"/>
    <x v="2"/>
    <n v="862"/>
    <s v="approved"/>
    <s v="29-03-2024"/>
    <s v="02-04-2024"/>
    <n v="60"/>
    <n v="1.23"/>
  </r>
  <r>
    <x v="1920"/>
    <s v="CUST0361"/>
    <x v="2"/>
    <s v="South"/>
    <s v="Home Loan"/>
    <x v="1"/>
    <n v="55.14"/>
    <m/>
    <n v="0.54479999999999995"/>
    <m/>
    <x v="1"/>
    <n v="729"/>
    <s v="approved"/>
    <s v="11-06-2023"/>
    <s v="20-06-2023"/>
    <n v="84"/>
    <n v="0"/>
  </r>
  <r>
    <x v="1921"/>
    <s v="CUST0384"/>
    <x v="1"/>
    <s v="South"/>
    <s v="Auto Loan"/>
    <x v="2"/>
    <n v="33.950000000000003"/>
    <n v="16.489999999999998"/>
    <n v="0.58960000000000001"/>
    <n v="3.0882000000000001"/>
    <x v="4"/>
    <n v="882"/>
    <s v="approved"/>
    <s v="18-05-2022"/>
    <s v="24-05-2022"/>
    <n v="12"/>
    <n v="11.88"/>
  </r>
  <r>
    <x v="1922"/>
    <s v="CUST0353"/>
    <x v="3"/>
    <s v="North"/>
    <s v="Business Loan"/>
    <x v="2"/>
    <n v="92.46"/>
    <n v="14.06"/>
    <n v="1.1528"/>
    <n v="1.7358"/>
    <x v="1"/>
    <n v="757"/>
    <s v="Rejected "/>
    <s v="17-04-2023"/>
    <m/>
    <n v="84"/>
    <n v="0"/>
  </r>
  <r>
    <x v="1923"/>
    <s v="CUST0220"/>
    <x v="6"/>
    <s v="West"/>
    <s v="Auto Loan"/>
    <x v="2"/>
    <n v="60.94"/>
    <n v="11.19"/>
    <n v="0.33250000000000002"/>
    <n v="2.8456999999999999"/>
    <x v="0"/>
    <n v="839"/>
    <s v="Rejected"/>
    <s v="14-10-2024"/>
    <m/>
    <n v="24"/>
    <n v="51.83"/>
  </r>
  <r>
    <x v="1924"/>
    <s v="CUST0134"/>
    <x v="1"/>
    <s v="West"/>
    <s v="Business Loan"/>
    <x v="0"/>
    <n v="84.48"/>
    <n v="12.63"/>
    <n v="1.6395999999999999"/>
    <n v="7.5308999999999999"/>
    <x v="3"/>
    <n v="565"/>
    <s v="Rejected "/>
    <s v="20-12-2022"/>
    <m/>
    <n v="12"/>
    <n v="23.99"/>
  </r>
  <r>
    <x v="1925"/>
    <s v="CUST0265"/>
    <x v="8"/>
    <s v="West"/>
    <s v="Home Loan"/>
    <x v="2"/>
    <n v="81.78"/>
    <n v="13.77"/>
    <n v="0.69110000000000005"/>
    <n v="1.8931"/>
    <x v="0"/>
    <n v="704"/>
    <s v="Rejected "/>
    <s v="18-10-2023"/>
    <m/>
    <n v="60"/>
    <n v="69.16"/>
  </r>
  <r>
    <x v="1926"/>
    <s v="CUST0463"/>
    <x v="1"/>
    <s v="West"/>
    <s v="Business Loan"/>
    <x v="0"/>
    <n v="94.85"/>
    <n v="15.83"/>
    <n v="1.1828000000000001"/>
    <n v="2.6798000000000002"/>
    <x v="1"/>
    <n v="608"/>
    <s v="approved"/>
    <s v="19-09-2023"/>
    <s v="29-09-2023"/>
    <n v="48"/>
    <n v="0"/>
  </r>
  <r>
    <x v="1927"/>
    <s v="CUST0054"/>
    <x v="9"/>
    <s v="Central"/>
    <s v="Gold Loan"/>
    <x v="0"/>
    <n v="17.04"/>
    <n v="16.48"/>
    <n v="0.27229999999999999"/>
    <n v="0.34310000000000002"/>
    <x v="2"/>
    <n v="730"/>
    <s v="Under Review"/>
    <s v="23-02-2022"/>
    <m/>
    <n v="84"/>
    <n v="2.09"/>
  </r>
  <r>
    <x v="1928"/>
    <s v="CUST0261"/>
    <x v="9"/>
    <s v="South"/>
    <s v="Business Loan"/>
    <x v="0"/>
    <n v="30.49"/>
    <n v="15.37"/>
    <n v="0.46229999999999999"/>
    <n v="2.7572999999999999"/>
    <x v="5"/>
    <n v="578"/>
    <s v="approved"/>
    <s v="22-10-2024"/>
    <s v="25-10-2024"/>
    <n v="12"/>
    <n v="10.94"/>
  </r>
  <r>
    <x v="1929"/>
    <s v="CUST0045"/>
    <x v="0"/>
    <s v="North"/>
    <s v="Personal Loan"/>
    <x v="2"/>
    <n v="26.92"/>
    <n v="12.17"/>
    <n v="0.35680000000000001"/>
    <n v="0.29959999999999998"/>
    <x v="0"/>
    <n v="878"/>
    <s v="Rejected "/>
    <s v="28-01-2023"/>
    <m/>
    <n v="240"/>
    <n v="6.9"/>
  </r>
  <r>
    <x v="1930"/>
    <s v="CUST0294"/>
    <x v="0"/>
    <s v="North"/>
    <s v="Personal Loan"/>
    <x v="2"/>
    <n v="13.71"/>
    <n v="9.56"/>
    <n v="0.1326"/>
    <n v="0.14369999999999999"/>
    <x v="4"/>
    <n v="876"/>
    <s v="Rejected"/>
    <s v="24-02-2023"/>
    <m/>
    <n v="180"/>
    <n v="4.95"/>
  </r>
  <r>
    <x v="1931"/>
    <s v="CUST0185"/>
    <x v="8"/>
    <s v="North"/>
    <s v="Home Loan"/>
    <x v="0"/>
    <n v="84.5"/>
    <m/>
    <n v="0.43769999999999998"/>
    <m/>
    <x v="1"/>
    <n v="694"/>
    <s v="Rejected"/>
    <s v="07-09-2022"/>
    <m/>
    <n v="60"/>
    <n v="0"/>
  </r>
  <r>
    <x v="1932"/>
    <s v="CUST0492"/>
    <x v="0"/>
    <s v="Central"/>
    <s v="Auto Loan"/>
    <x v="1"/>
    <n v="5.69"/>
    <n v="18.23"/>
    <n v="4.1000000000000002E-2"/>
    <n v="0.2064"/>
    <x v="3"/>
    <n v="854"/>
    <s v="approved"/>
    <s v="02-01-2024"/>
    <s v="09-01-2024"/>
    <n v="36"/>
    <n v="4.22"/>
  </r>
  <r>
    <x v="1933"/>
    <s v="CUST0337"/>
    <x v="8"/>
    <s v="West"/>
    <s v="Education Loan"/>
    <x v="1"/>
    <n v="71.37"/>
    <n v="14.1"/>
    <n v="1.1689000000000001"/>
    <n v="0.89270000000000005"/>
    <x v="0"/>
    <n v="659"/>
    <s v="Rejected "/>
    <s v="18-07-2024"/>
    <m/>
    <n v="240"/>
    <n v="36.93"/>
  </r>
  <r>
    <x v="1934"/>
    <s v="CUST0190"/>
    <x v="8"/>
    <s v="South"/>
    <s v="Gold Loan"/>
    <x v="0"/>
    <n v="47.01"/>
    <n v="16.190000000000001"/>
    <n v="0.66269999999999996"/>
    <n v="2.306"/>
    <x v="2"/>
    <n v="741"/>
    <s v="approved"/>
    <s v="03-04-2023"/>
    <s v="13-04-2023"/>
    <n v="24"/>
    <n v="22.94"/>
  </r>
  <r>
    <x v="1935"/>
    <s v="CUST0143"/>
    <x v="5"/>
    <s v="West"/>
    <s v="Personal Loan"/>
    <x v="1"/>
    <n v="28.22"/>
    <n v="10.28"/>
    <n v="0.28570000000000001"/>
    <n v="0.27760000000000001"/>
    <x v="0"/>
    <n v="878"/>
    <s v="approved"/>
    <s v="23-06-2022"/>
    <s v="04-07-2022"/>
    <n v="240"/>
    <n v="20.49"/>
  </r>
  <r>
    <x v="1936"/>
    <s v="CUST0144"/>
    <x v="8"/>
    <s v="Central"/>
    <s v="Gold Loan"/>
    <x v="2"/>
    <n v="4.03"/>
    <n v="13.87"/>
    <n v="4.4499999999999998E-2"/>
    <n v="9.35E-2"/>
    <x v="1"/>
    <n v="878"/>
    <s v="Rejected"/>
    <s v="08-08-2022"/>
    <m/>
    <n v="60"/>
    <n v="0"/>
  </r>
  <r>
    <x v="1937"/>
    <s v="CUST0164"/>
    <x v="5"/>
    <s v="East"/>
    <s v="Gold Loan"/>
    <x v="1"/>
    <n v="90.81"/>
    <n v="18.329999999999998"/>
    <n v="1.3225"/>
    <n v="2.6831999999999998"/>
    <x v="0"/>
    <n v="639"/>
    <s v="Rejected "/>
    <s v="15-10-2022"/>
    <m/>
    <n v="48"/>
    <n v="11.63"/>
  </r>
  <r>
    <x v="1938"/>
    <s v="CUST0308"/>
    <x v="6"/>
    <s v="South"/>
    <s v="Gold Loan"/>
    <x v="1"/>
    <n v="45.36"/>
    <n v="10.98"/>
    <n v="0.248"/>
    <n v="0.62429999999999997"/>
    <x v="3"/>
    <n v="596"/>
    <s v="approved"/>
    <s v="06-10-2023"/>
    <s v="20-10-2023"/>
    <n v="120"/>
    <n v="20.75"/>
  </r>
  <r>
    <x v="1939"/>
    <s v="CUST0028"/>
    <x v="0"/>
    <s v="North"/>
    <s v="Auto Loan"/>
    <x v="1"/>
    <n v="46.41"/>
    <n v="9.5500000000000007"/>
    <n v="0.71020000000000005"/>
    <n v="0.75970000000000004"/>
    <x v="4"/>
    <n v="562"/>
    <s v="Rejected "/>
    <s v="15-12-2023"/>
    <m/>
    <n v="84"/>
    <n v="33"/>
  </r>
  <r>
    <x v="1940"/>
    <s v="CUST0137"/>
    <x v="7"/>
    <s v="North"/>
    <s v="Education Loan"/>
    <x v="2"/>
    <n v="71.11"/>
    <n v="12.52"/>
    <n v="1.1007"/>
    <n v="0.80889999999999995"/>
    <x v="2"/>
    <n v="801"/>
    <s v="approved"/>
    <s v="04-12-2022"/>
    <s v="15-12-2022"/>
    <n v="240"/>
    <n v="50.38"/>
  </r>
  <r>
    <x v="1941"/>
    <s v="CUST0410"/>
    <x v="8"/>
    <s v="North"/>
    <s v="Business Loan"/>
    <x v="1"/>
    <n v="46.1"/>
    <n v="14.83"/>
    <n v="0.87050000000000005"/>
    <n v="4.1571999999999996"/>
    <x v="2"/>
    <n v="738"/>
    <s v="Under Review"/>
    <s v="09-10-2024"/>
    <m/>
    <n v="12"/>
    <n v="34.380000000000003"/>
  </r>
  <r>
    <x v="1942"/>
    <s v="CUST0089"/>
    <x v="7"/>
    <s v="West"/>
    <s v="Home Loan"/>
    <x v="2"/>
    <n v="44.92"/>
    <n v="13.41"/>
    <n v="0.2351"/>
    <n v="1.0315000000000001"/>
    <x v="1"/>
    <n v="782"/>
    <s v="approved"/>
    <s v="29-09-2023"/>
    <s v="08-10-2023"/>
    <n v="60"/>
    <n v="0"/>
  </r>
  <r>
    <x v="1943"/>
    <s v="CUST0268"/>
    <x v="2"/>
    <s v="East"/>
    <s v="Auto Loan"/>
    <x v="1"/>
    <n v="96.03"/>
    <n v="10.72"/>
    <n v="1.6667000000000001"/>
    <n v="1.0746"/>
    <x v="1"/>
    <n v="635"/>
    <s v="Rejected "/>
    <s v="14-06-2023"/>
    <m/>
    <n v="180"/>
    <n v="0"/>
  </r>
  <r>
    <x v="1944"/>
    <s v="CUST0043"/>
    <x v="8"/>
    <s v="North"/>
    <s v="Home Loan"/>
    <x v="2"/>
    <n v="46.86"/>
    <n v="10.039999999999999"/>
    <n v="0.34470000000000001"/>
    <n v="0.50470000000000004"/>
    <x v="1"/>
    <n v="769"/>
    <s v="Rejected "/>
    <s v="08-08-2023"/>
    <m/>
    <n v="180"/>
    <n v="0"/>
  </r>
  <r>
    <x v="1945"/>
    <s v="CUST0387"/>
    <x v="9"/>
    <s v="West"/>
    <s v="Personal Loan"/>
    <x v="1"/>
    <n v="31.49"/>
    <n v="12.15"/>
    <n v="0.4078"/>
    <n v="0.38100000000000001"/>
    <x v="4"/>
    <n v="857"/>
    <s v="Rejected "/>
    <s v="03-05-2022"/>
    <m/>
    <n v="180"/>
    <n v="23.35"/>
  </r>
  <r>
    <x v="1946"/>
    <s v="CUST0409"/>
    <x v="6"/>
    <s v="Central"/>
    <s v="Home Loan"/>
    <x v="0"/>
    <n v="44.79"/>
    <n v="15.65"/>
    <n v="0.85109999999999997"/>
    <n v="1.5669999999999999"/>
    <x v="4"/>
    <n v="860"/>
    <s v="approved"/>
    <s v="26-11-2022"/>
    <s v="01-12-2022"/>
    <n v="36"/>
    <n v="22.26"/>
  </r>
  <r>
    <x v="1947"/>
    <s v="CUST0054"/>
    <x v="6"/>
    <s v="North"/>
    <s v="Home Loan"/>
    <x v="2"/>
    <n v="43.17"/>
    <n v="10.199999999999999"/>
    <n v="0.37609999999999999"/>
    <n v="0.92149999999999999"/>
    <x v="4"/>
    <n v="730"/>
    <s v="Rejected "/>
    <s v="16-02-2024"/>
    <m/>
    <n v="60"/>
    <n v="34.24"/>
  </r>
  <r>
    <x v="1948"/>
    <s v="CUST0086"/>
    <x v="0"/>
    <s v="East"/>
    <s v="Gold Loan"/>
    <x v="1"/>
    <n v="89.86"/>
    <n v="7.74"/>
    <n v="0.81489999999999996"/>
    <n v="0.84530000000000005"/>
    <x v="4"/>
    <n v="787"/>
    <s v="Rejected"/>
    <s v="13-11-2022"/>
    <m/>
    <n v="180"/>
    <n v="36.03"/>
  </r>
  <r>
    <x v="1949"/>
    <s v="CUST0152"/>
    <x v="9"/>
    <s v="East"/>
    <s v="Personal Loan"/>
    <x v="0"/>
    <n v="14.67"/>
    <n v="14.64"/>
    <n v="0.1074"/>
    <n v="0.70879999999999999"/>
    <x v="1"/>
    <n v="722"/>
    <s v="Under Review"/>
    <s v="12-08-2022"/>
    <m/>
    <n v="24"/>
    <n v="0"/>
  </r>
  <r>
    <x v="1950"/>
    <s v="CUST0429"/>
    <x v="9"/>
    <s v="South"/>
    <s v="Home Loan"/>
    <x v="0"/>
    <n v="2.15"/>
    <n v="15.61"/>
    <n v="3.1699999999999999E-2"/>
    <n v="6.0499999999999998E-2"/>
    <x v="1"/>
    <n v="821"/>
    <s v="approved"/>
    <s v="09-01-2024"/>
    <s v="23-01-2024"/>
    <n v="48"/>
    <n v="0"/>
  </r>
  <r>
    <x v="1951"/>
    <s v="CUST0346"/>
    <x v="7"/>
    <s v="East"/>
    <s v="Personal Loan"/>
    <x v="2"/>
    <n v="86.6"/>
    <n v="12.32"/>
    <n v="1.7141999999999999"/>
    <n v="2.2940999999999998"/>
    <x v="4"/>
    <n v="618"/>
    <s v="Rejected"/>
    <s v="28-06-2023"/>
    <m/>
    <n v="48"/>
    <n v="57.96"/>
  </r>
  <r>
    <x v="1952"/>
    <s v="CUST0064"/>
    <x v="2"/>
    <s v="North"/>
    <s v="Business Loan"/>
    <x v="0"/>
    <n v="67.14"/>
    <n v="15.37"/>
    <n v="0.64900000000000002"/>
    <n v="2.3395999999999999"/>
    <x v="0"/>
    <n v="895"/>
    <s v="Rejected "/>
    <s v="24-06-2022"/>
    <m/>
    <n v="36"/>
    <n v="37.19"/>
  </r>
  <r>
    <x v="1953"/>
    <s v="CUST0108"/>
    <x v="0"/>
    <s v="East"/>
    <s v="Gold Loan"/>
    <x v="1"/>
    <n v="40.75"/>
    <n v="14.55"/>
    <n v="0.42909999999999998"/>
    <n v="0.52310000000000001"/>
    <x v="1"/>
    <n v="728"/>
    <s v="Under Review"/>
    <s v="29-09-2023"/>
    <m/>
    <n v="240"/>
    <n v="0"/>
  </r>
  <r>
    <x v="1954"/>
    <s v="CUST0099"/>
    <x v="1"/>
    <s v="South"/>
    <s v="Auto Loan"/>
    <x v="2"/>
    <n v="37.67"/>
    <n v="11.33"/>
    <n v="0.22"/>
    <n v="0.97960000000000003"/>
    <x v="5"/>
    <n v="834"/>
    <s v="Rejected "/>
    <s v="18-12-2022"/>
    <m/>
    <n v="48"/>
    <n v="20.03"/>
  </r>
  <r>
    <x v="1955"/>
    <s v="CUST0413"/>
    <x v="0"/>
    <s v="East"/>
    <s v="Home Loan"/>
    <x v="0"/>
    <n v="71.89"/>
    <n v="13.95"/>
    <n v="1.3110999999999999"/>
    <n v="0.95499999999999996"/>
    <x v="3"/>
    <n v="857"/>
    <s v="Under Review"/>
    <s v="15-06-2023"/>
    <m/>
    <n v="180"/>
    <n v="55.36"/>
  </r>
  <r>
    <x v="1956"/>
    <s v="CUST0184"/>
    <x v="1"/>
    <s v="East"/>
    <s v="Business Loan"/>
    <x v="2"/>
    <n v="47.86"/>
    <n v="10.28"/>
    <n v="0.79830000000000001"/>
    <n v="1.0235000000000001"/>
    <x v="2"/>
    <n v="557"/>
    <s v="approved"/>
    <s v="26-06-2023"/>
    <s v="09-07-2023"/>
    <n v="60"/>
    <n v="28.68"/>
  </r>
  <r>
    <x v="1957"/>
    <s v="CUST0414"/>
    <x v="9"/>
    <s v="North"/>
    <s v="Education Loan"/>
    <x v="1"/>
    <n v="39.270000000000003"/>
    <n v="13.12"/>
    <n v="0.27629999999999999"/>
    <n v="0.89590000000000003"/>
    <x v="2"/>
    <n v="742"/>
    <s v="approved"/>
    <s v="15-09-2022"/>
    <s v="27-09-2022"/>
    <n v="60"/>
    <n v="26.34"/>
  </r>
  <r>
    <x v="1958"/>
    <s v="CUST0107"/>
    <x v="0"/>
    <s v="West"/>
    <s v="Gold Loan"/>
    <x v="1"/>
    <n v="78.73"/>
    <n v="13.69"/>
    <n v="1.4602999999999999"/>
    <n v="1.8192999999999999"/>
    <x v="0"/>
    <n v="755"/>
    <s v="approved"/>
    <s v="26-07-2022"/>
    <s v="29-07-2022"/>
    <n v="60"/>
    <n v="15.99"/>
  </r>
  <r>
    <x v="1959"/>
    <s v="CUST0240"/>
    <x v="1"/>
    <s v="East"/>
    <s v="Auto Loan"/>
    <x v="0"/>
    <n v="73.38"/>
    <n v="7.98"/>
    <n v="1.1987000000000001"/>
    <n v="6.3825000000000003"/>
    <x v="2"/>
    <n v="579"/>
    <s v="approved"/>
    <s v="01-04-2023"/>
    <s v="04-04-2023"/>
    <n v="12"/>
    <n v="59.88"/>
  </r>
  <r>
    <x v="1960"/>
    <s v="CUST0226"/>
    <x v="4"/>
    <s v="South"/>
    <s v="Education Loan"/>
    <x v="1"/>
    <n v="36.700000000000003"/>
    <n v="16.23"/>
    <n v="0.57250000000000001"/>
    <n v="0.89700000000000002"/>
    <x v="3"/>
    <n v="597"/>
    <s v="approved"/>
    <s v="18-03-2024"/>
    <s v="31-03-2024"/>
    <n v="60"/>
    <n v="5.44"/>
  </r>
  <r>
    <x v="1961"/>
    <s v="CUST0423"/>
    <x v="6"/>
    <s v="Central"/>
    <s v="Auto Loan"/>
    <x v="1"/>
    <n v="67.72"/>
    <n v="17.78"/>
    <n v="0.60129999999999995"/>
    <n v="1.7115"/>
    <x v="3"/>
    <n v="885"/>
    <s v="approved"/>
    <s v="03-01-2024"/>
    <s v="06-01-2024"/>
    <n v="60"/>
    <n v="46.24"/>
  </r>
  <r>
    <x v="1962"/>
    <s v="CUST0436"/>
    <x v="0"/>
    <s v="Central"/>
    <s v="Auto Loan"/>
    <x v="2"/>
    <n v="42"/>
    <n v="17.690000000000001"/>
    <n v="0.40300000000000002"/>
    <n v="0.87509999999999999"/>
    <x v="2"/>
    <n v="859"/>
    <s v="Under Review"/>
    <s v="23-07-2024"/>
    <m/>
    <n v="84"/>
    <n v="30.37"/>
  </r>
  <r>
    <x v="1963"/>
    <s v="CUST0372"/>
    <x v="6"/>
    <s v="North"/>
    <s v="Education Loan"/>
    <x v="2"/>
    <n v="87.53"/>
    <n v="16.989999999999998"/>
    <n v="1.4893000000000001"/>
    <n v="1.3465"/>
    <x v="1"/>
    <n v="743"/>
    <s v="approved"/>
    <s v="14-04-2023"/>
    <s v="17-04-2023"/>
    <n v="180"/>
    <n v="0"/>
  </r>
  <r>
    <x v="1964"/>
    <s v="CUST0144"/>
    <x v="9"/>
    <s v="South"/>
    <s v="Personal Loan"/>
    <x v="2"/>
    <n v="96.53"/>
    <n v="14.82"/>
    <n v="0.66990000000000005"/>
    <n v="1.5467"/>
    <x v="1"/>
    <n v="878"/>
    <s v="approved"/>
    <s v="16-04-2024"/>
    <s v="01-05-2024"/>
    <n v="120"/>
    <n v="0"/>
  </r>
  <r>
    <x v="1965"/>
    <s v="CUST0393"/>
    <x v="7"/>
    <s v="North"/>
    <s v="Auto Loan"/>
    <x v="2"/>
    <n v="92.38"/>
    <n v="11.53"/>
    <n v="0.57379999999999998"/>
    <n v="0.98709999999999998"/>
    <x v="5"/>
    <n v="880"/>
    <s v="Rejected"/>
    <s v="30-10-2024"/>
    <m/>
    <n v="240"/>
    <n v="15.48"/>
  </r>
  <r>
    <x v="1966"/>
    <s v="CUST0004"/>
    <x v="1"/>
    <s v="South"/>
    <s v="Gold Loan"/>
    <x v="2"/>
    <n v="60.71"/>
    <n v="16.02"/>
    <n v="0.56940000000000002"/>
    <n v="1.2064999999999999"/>
    <x v="2"/>
    <n v="711"/>
    <s v="Under Review"/>
    <s v="14-12-2022"/>
    <m/>
    <n v="84"/>
    <n v="47"/>
  </r>
  <r>
    <x v="1967"/>
    <s v="CUST0486"/>
    <x v="1"/>
    <s v="West"/>
    <s v="Education Loan"/>
    <x v="0"/>
    <n v="48.67"/>
    <n v="9.77"/>
    <n v="0.39679999999999999"/>
    <n v="1.0286"/>
    <x v="3"/>
    <n v="628"/>
    <s v="Rejected"/>
    <s v="24-07-2024"/>
    <m/>
    <n v="60"/>
    <n v="12.87"/>
  </r>
  <r>
    <x v="1968"/>
    <s v="CUST0267"/>
    <x v="6"/>
    <s v="Central"/>
    <s v="Education Loan"/>
    <x v="2"/>
    <n v="58.27"/>
    <n v="18.04"/>
    <n v="0.39600000000000002"/>
    <n v="5.3433000000000002"/>
    <x v="3"/>
    <n v="840"/>
    <s v="approved"/>
    <s v="03-01-2022"/>
    <s v="11-01-2022"/>
    <n v="12"/>
    <n v="27.67"/>
  </r>
  <r>
    <x v="1969"/>
    <s v="CUST0458"/>
    <x v="7"/>
    <s v="Central"/>
    <s v="Education Loan"/>
    <x v="2"/>
    <n v="66.98"/>
    <n v="16.190000000000001"/>
    <n v="1.1700999999999999"/>
    <n v="1.9048"/>
    <x v="0"/>
    <n v="707"/>
    <s v="approved"/>
    <s v="10-01-2024"/>
    <s v="25-01-2024"/>
    <n v="48"/>
    <n v="26.99"/>
  </r>
  <r>
    <x v="1970"/>
    <s v="CUST0183"/>
    <x v="1"/>
    <s v="North"/>
    <s v="Gold Loan"/>
    <x v="2"/>
    <n v="56.38"/>
    <n v="12.48"/>
    <n v="0.3075"/>
    <n v="1.0098"/>
    <x v="1"/>
    <n v="687"/>
    <s v="approved"/>
    <s v="06-03-2023"/>
    <s v="20-03-2023"/>
    <n v="84"/>
    <n v="0"/>
  </r>
  <r>
    <x v="1971"/>
    <s v="CUST0425"/>
    <x v="6"/>
    <s v="North"/>
    <s v="Personal Loan"/>
    <x v="2"/>
    <n v="48.16"/>
    <n v="17.91"/>
    <n v="0.92079999999999995"/>
    <n v="1.2205999999999999"/>
    <x v="2"/>
    <n v="791"/>
    <s v="Under Review"/>
    <s v="16-04-2022"/>
    <m/>
    <n v="60"/>
    <n v="41.4"/>
  </r>
  <r>
    <x v="1972"/>
    <s v="CUST0233"/>
    <x v="3"/>
    <s v="Central"/>
    <s v="Business Loan"/>
    <x v="2"/>
    <n v="3.65"/>
    <n v="13.49"/>
    <n v="1.9300000000000001E-2"/>
    <n v="0.32679999999999998"/>
    <x v="0"/>
    <n v="659"/>
    <s v="Rejected"/>
    <s v="20-12-2022"/>
    <m/>
    <n v="12"/>
    <n v="0.45"/>
  </r>
  <r>
    <x v="1973"/>
    <s v="CUST0447"/>
    <x v="1"/>
    <s v="North"/>
    <s v="Gold Loan"/>
    <x v="2"/>
    <n v="84.68"/>
    <n v="11.32"/>
    <n v="0.73499999999999999"/>
    <n v="1.4641999999999999"/>
    <x v="2"/>
    <n v="656"/>
    <s v="approved"/>
    <s v="19-03-2022"/>
    <s v="22-03-2022"/>
    <n v="84"/>
    <n v="25.35"/>
  </r>
  <r>
    <x v="1974"/>
    <s v="CUST0318"/>
    <x v="4"/>
    <s v="Central"/>
    <s v="Business Loan"/>
    <x v="0"/>
    <n v="94.66"/>
    <n v="11.47"/>
    <n v="1.5944"/>
    <n v="8.3870000000000005"/>
    <x v="3"/>
    <n v="782"/>
    <s v="Rejected"/>
    <s v="07-02-2023"/>
    <m/>
    <n v="12"/>
    <n v="10.57"/>
  </r>
  <r>
    <x v="1975"/>
    <s v="CUST0030"/>
    <x v="2"/>
    <s v="North"/>
    <s v="Gold Loan"/>
    <x v="0"/>
    <n v="93.96"/>
    <n v="7.63"/>
    <n v="1.8153999999999999"/>
    <n v="1.8886000000000001"/>
    <x v="1"/>
    <n v="811"/>
    <s v="Rejected"/>
    <s v="19-02-2022"/>
    <m/>
    <n v="60"/>
    <n v="0"/>
  </r>
  <r>
    <x v="1976"/>
    <s v="CUST0280"/>
    <x v="2"/>
    <s v="West"/>
    <s v="Business Loan"/>
    <x v="0"/>
    <n v="52.05"/>
    <n v="11.07"/>
    <n v="0.79330000000000001"/>
    <n v="0.8931"/>
    <x v="1"/>
    <n v="556"/>
    <s v="approved"/>
    <s v="25-11-2023"/>
    <s v="05-12-2023"/>
    <n v="84"/>
    <n v="0"/>
  </r>
  <r>
    <x v="1977"/>
    <s v="CUST0023"/>
    <x v="7"/>
    <s v="Central"/>
    <s v="Education Loan"/>
    <x v="1"/>
    <n v="90.22"/>
    <n v="14.34"/>
    <n v="1.3674999999999999"/>
    <n v="3.0983999999999998"/>
    <x v="0"/>
    <n v="678"/>
    <s v="Rejected"/>
    <s v="24-10-2024"/>
    <m/>
    <n v="36"/>
    <n v="41.94"/>
  </r>
  <r>
    <x v="1978"/>
    <s v="CUST0064"/>
    <x v="7"/>
    <s v="South"/>
    <s v="Home Loan"/>
    <x v="0"/>
    <n v="79.53"/>
    <n v="14.66"/>
    <n v="0.72019999999999995"/>
    <n v="1.5195000000000001"/>
    <x v="1"/>
    <n v="895"/>
    <s v="Rejected "/>
    <s v="15-06-2023"/>
    <m/>
    <n v="84"/>
    <n v="0"/>
  </r>
  <r>
    <x v="1979"/>
    <s v="CUST0250"/>
    <x v="2"/>
    <s v="East"/>
    <s v="Business Loan"/>
    <x v="1"/>
    <n v="92.98"/>
    <n v="9.7100000000000009"/>
    <n v="1.2654000000000001"/>
    <n v="1.9622999999999999"/>
    <x v="1"/>
    <n v="618"/>
    <s v="approved"/>
    <s v="13-02-2024"/>
    <s v="21-02-2024"/>
    <n v="60"/>
    <n v="0"/>
  </r>
  <r>
    <x v="1980"/>
    <s v="CUST0285"/>
    <x v="5"/>
    <s v="West"/>
    <s v="Gold Loan"/>
    <x v="2"/>
    <n v="73.84"/>
    <n v="15.16"/>
    <n v="1.2950999999999999"/>
    <n v="1.4315"/>
    <x v="2"/>
    <n v="578"/>
    <s v="Under Review"/>
    <s v="03-07-2024"/>
    <m/>
    <n v="84"/>
    <n v="24.38"/>
  </r>
  <r>
    <x v="1981"/>
    <s v="CUST0028"/>
    <x v="2"/>
    <s v="West"/>
    <s v="Education Loan"/>
    <x v="2"/>
    <n v="15.97"/>
    <n v="17.95"/>
    <n v="0.2006"/>
    <n v="0.46870000000000001"/>
    <x v="2"/>
    <n v="562"/>
    <s v="approved"/>
    <s v="12-10-2023"/>
    <s v="16-10-2023"/>
    <n v="48"/>
    <n v="7.77"/>
  </r>
  <r>
    <x v="1982"/>
    <s v="CUST0143"/>
    <x v="4"/>
    <s v="South"/>
    <s v="Home Loan"/>
    <x v="0"/>
    <n v="74.31"/>
    <n v="14.87"/>
    <n v="0.95289999999999997"/>
    <n v="2.5712999999999999"/>
    <x v="5"/>
    <n v="878"/>
    <s v="Rejected"/>
    <s v="17-06-2024"/>
    <m/>
    <n v="36"/>
    <n v="41.96"/>
  </r>
  <r>
    <x v="1983"/>
    <s v="CUST0021"/>
    <x v="0"/>
    <s v="Central"/>
    <s v="Personal Loan"/>
    <x v="0"/>
    <n v="35.11"/>
    <n v="16.72"/>
    <n v="0.37209999999999999"/>
    <n v="1.2468999999999999"/>
    <x v="0"/>
    <n v="739"/>
    <s v="Rejected "/>
    <s v="13-10-2022"/>
    <m/>
    <n v="36"/>
    <n v="26.1"/>
  </r>
  <r>
    <x v="1984"/>
    <s v="CUST0482"/>
    <x v="6"/>
    <s v="South"/>
    <s v="Education Loan"/>
    <x v="1"/>
    <n v="96.43"/>
    <n v="8.8000000000000007"/>
    <n v="1.0089999999999999"/>
    <n v="0.96660000000000001"/>
    <x v="3"/>
    <n v="790"/>
    <s v="approved"/>
    <s v="13-11-2022"/>
    <s v="27-11-2022"/>
    <n v="180"/>
    <n v="30.07"/>
  </r>
  <r>
    <x v="1985"/>
    <s v="CUST0235"/>
    <x v="5"/>
    <s v="Central"/>
    <s v="Auto Loan"/>
    <x v="2"/>
    <n v="12.4"/>
    <n v="15.26"/>
    <n v="9.5799999999999996E-2"/>
    <n v="0.20200000000000001"/>
    <x v="5"/>
    <n v="563"/>
    <s v="approved"/>
    <s v="15-01-2022"/>
    <s v="25-01-2022"/>
    <n v="120"/>
    <n v="6.93"/>
  </r>
  <r>
    <x v="1986"/>
    <s v="CUST0447"/>
    <x v="3"/>
    <s v="West"/>
    <s v="Gold Loan"/>
    <x v="1"/>
    <n v="41.32"/>
    <n v="15.18"/>
    <n v="0.33400000000000002"/>
    <n v="1.1536999999999999"/>
    <x v="4"/>
    <n v="656"/>
    <s v="approved"/>
    <s v="19-05-2023"/>
    <s v="02-06-2023"/>
    <n v="48"/>
    <n v="26.5"/>
  </r>
  <r>
    <x v="1987"/>
    <s v="CUST0302"/>
    <x v="5"/>
    <s v="East"/>
    <s v="Education Loan"/>
    <x v="2"/>
    <n v="93.68"/>
    <n v="17.29"/>
    <n v="1.3144"/>
    <n v="1.4610000000000001"/>
    <x v="0"/>
    <n v="772"/>
    <s v="approved"/>
    <s v="17-10-2024"/>
    <s v="30-10-2024"/>
    <n v="180"/>
    <n v="12.83"/>
  </r>
  <r>
    <x v="1988"/>
    <s v="CUST0481"/>
    <x v="2"/>
    <s v="North"/>
    <s v="Auto Loan"/>
    <x v="1"/>
    <n v="25.5"/>
    <n v="18.420000000000002"/>
    <n v="0.4274"/>
    <n v="1.2782"/>
    <x v="0"/>
    <n v="872"/>
    <s v="Under Review"/>
    <s v="05-08-2023"/>
    <m/>
    <n v="24"/>
    <n v="6.82"/>
  </r>
  <r>
    <x v="1989"/>
    <s v="CUST0373"/>
    <x v="2"/>
    <s v="South"/>
    <s v="Gold Loan"/>
    <x v="2"/>
    <n v="46.38"/>
    <n v="8.3699999999999992"/>
    <n v="0.48080000000000001"/>
    <n v="0.45319999999999999"/>
    <x v="0"/>
    <n v="662"/>
    <s v="Under Review"/>
    <s v="13-01-2022"/>
    <m/>
    <n v="180"/>
    <n v="33.770000000000003"/>
  </r>
  <r>
    <x v="1990"/>
    <s v="CUST0257"/>
    <x v="2"/>
    <s v="West"/>
    <s v="Home Loan"/>
    <x v="2"/>
    <n v="15.77"/>
    <n v="15.47"/>
    <n v="0.15160000000000001"/>
    <n v="0.37909999999999999"/>
    <x v="3"/>
    <n v="745"/>
    <s v="approved"/>
    <s v="02-11-2024"/>
    <s v="08-11-2024"/>
    <n v="60"/>
    <n v="13.4"/>
  </r>
  <r>
    <x v="1991"/>
    <s v="CUST0372"/>
    <x v="4"/>
    <s v="Central"/>
    <s v="Gold Loan"/>
    <x v="0"/>
    <n v="18.14"/>
    <n v="10.34"/>
    <n v="0.24629999999999999"/>
    <n v="0.83989999999999998"/>
    <x v="3"/>
    <n v="743"/>
    <s v="Rejected"/>
    <s v="24-02-2023"/>
    <m/>
    <n v="24"/>
    <n v="12.82"/>
  </r>
  <r>
    <x v="1992"/>
    <s v="CUST0411"/>
    <x v="5"/>
    <s v="South"/>
    <s v="Home Loan"/>
    <x v="0"/>
    <n v="56.76"/>
    <n v="12.57"/>
    <n v="0.98380000000000001"/>
    <n v="1.5105999999999999"/>
    <x v="3"/>
    <n v="668"/>
    <s v="Rejected "/>
    <s v="14-01-2022"/>
    <m/>
    <n v="48"/>
    <n v="19.64"/>
  </r>
  <r>
    <x v="1993"/>
    <s v="CUST0473"/>
    <x v="3"/>
    <s v="West"/>
    <s v="Education Loan"/>
    <x v="0"/>
    <n v="8.0399999999999991"/>
    <n v="14.83"/>
    <n v="5.3499999999999999E-2"/>
    <n v="0.1116"/>
    <x v="0"/>
    <n v="749"/>
    <s v="approved"/>
    <s v="31-08-2023"/>
    <s v="06-09-2023"/>
    <n v="180"/>
    <n v="3.66"/>
  </r>
  <r>
    <x v="1994"/>
    <s v="CUST0044"/>
    <x v="8"/>
    <s v="West"/>
    <s v="Business Loan"/>
    <x v="2"/>
    <n v="31.7"/>
    <n v="11.91"/>
    <n v="0.59630000000000005"/>
    <n v="0.37859999999999999"/>
    <x v="0"/>
    <n v="765"/>
    <s v="Under Review"/>
    <s v="28-08-2024"/>
    <m/>
    <n v="180"/>
    <n v="22.56"/>
  </r>
  <r>
    <x v="1995"/>
    <s v="CUST0247"/>
    <x v="2"/>
    <s v="North"/>
    <s v="Gold Loan"/>
    <x v="0"/>
    <n v="13.45"/>
    <n v="15.61"/>
    <n v="0.1363"/>
    <n v="0.4703"/>
    <x v="2"/>
    <n v="868"/>
    <s v="approved"/>
    <s v="29-09-2023"/>
    <s v="05-10-2023"/>
    <n v="36"/>
    <n v="11.41"/>
  </r>
  <r>
    <x v="1996"/>
    <s v="CUST0187"/>
    <x v="9"/>
    <s v="East"/>
    <s v="Gold Loan"/>
    <x v="2"/>
    <n v="54.19"/>
    <n v="8.98"/>
    <n v="0.7248"/>
    <n v="0.54900000000000004"/>
    <x v="5"/>
    <n v="763"/>
    <s v="approved"/>
    <s v="09-01-2024"/>
    <s v="14-01-2024"/>
    <n v="180"/>
    <n v="39.520000000000003"/>
  </r>
  <r>
    <x v="1997"/>
    <s v="CUST0040"/>
    <x v="5"/>
    <s v="East"/>
    <s v="Business Loan"/>
    <x v="1"/>
    <n v="42"/>
    <n v="14.04"/>
    <n v="0.54779999999999995"/>
    <n v="1.1486000000000001"/>
    <x v="2"/>
    <n v="788"/>
    <s v="approved"/>
    <s v="19-07-2023"/>
    <s v="20-07-2023"/>
    <n v="48"/>
    <n v="6.4"/>
  </r>
  <r>
    <x v="1998"/>
    <s v="CUST0213"/>
    <x v="2"/>
    <s v="South"/>
    <s v="Gold Loan"/>
    <x v="1"/>
    <n v="25.33"/>
    <n v="8.4600000000000009"/>
    <n v="0.22059999999999999"/>
    <n v="0.62390000000000001"/>
    <x v="1"/>
    <n v="836"/>
    <s v="approved"/>
    <s v="24-01-2023"/>
    <s v="03-02-2023"/>
    <n v="48"/>
    <n v="0"/>
  </r>
  <r>
    <x v="1999"/>
    <s v="CUST0421"/>
    <x v="9"/>
    <s v="North"/>
    <s v="Home Loan"/>
    <x v="1"/>
    <n v="80.3"/>
    <n v="14.85"/>
    <n v="0.88390000000000002"/>
    <n v="1.9039999999999999"/>
    <x v="2"/>
    <n v="684"/>
    <s v="approved"/>
    <s v="25-10-2023"/>
    <s v="31-10-2023"/>
    <n v="60"/>
    <n v="43.7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x v="0"/>
    <x v="0"/>
  </r>
  <r>
    <x v="1"/>
    <x v="0"/>
    <x v="1"/>
  </r>
  <r>
    <x v="2"/>
    <x v="1"/>
    <x v="2"/>
  </r>
  <r>
    <x v="3"/>
    <x v="2"/>
    <x v="3"/>
  </r>
  <r>
    <x v="4"/>
    <x v="3"/>
    <x v="4"/>
  </r>
  <r>
    <x v="5"/>
    <x v="2"/>
    <x v="5"/>
  </r>
  <r>
    <x v="6"/>
    <x v="3"/>
    <x v="5"/>
  </r>
  <r>
    <x v="7"/>
    <x v="2"/>
    <x v="5"/>
  </r>
  <r>
    <x v="8"/>
    <x v="4"/>
    <x v="5"/>
  </r>
  <r>
    <x v="9"/>
    <x v="1"/>
    <x v="5"/>
  </r>
  <r>
    <x v="10"/>
    <x v="1"/>
    <x v="5"/>
  </r>
  <r>
    <x v="11"/>
    <x v="0"/>
    <x v="5"/>
  </r>
  <r>
    <x v="12"/>
    <x v="3"/>
    <x v="5"/>
  </r>
  <r>
    <x v="13"/>
    <x v="4"/>
    <x v="5"/>
  </r>
  <r>
    <x v="14"/>
    <x v="1"/>
    <x v="5"/>
  </r>
  <r>
    <x v="15"/>
    <x v="0"/>
    <x v="5"/>
  </r>
  <r>
    <x v="16"/>
    <x v="4"/>
    <x v="5"/>
  </r>
  <r>
    <x v="17"/>
    <x v="1"/>
    <x v="5"/>
  </r>
  <r>
    <x v="18"/>
    <x v="0"/>
    <x v="5"/>
  </r>
  <r>
    <x v="19"/>
    <x v="2"/>
    <x v="5"/>
  </r>
  <r>
    <x v="20"/>
    <x v="1"/>
    <x v="5"/>
  </r>
  <r>
    <x v="21"/>
    <x v="4"/>
    <x v="5"/>
  </r>
  <r>
    <x v="22"/>
    <x v="0"/>
    <x v="5"/>
  </r>
  <r>
    <x v="23"/>
    <x v="4"/>
    <x v="5"/>
  </r>
  <r>
    <x v="24"/>
    <x v="4"/>
    <x v="5"/>
  </r>
  <r>
    <x v="25"/>
    <x v="4"/>
    <x v="5"/>
  </r>
  <r>
    <x v="26"/>
    <x v="1"/>
    <x v="5"/>
  </r>
  <r>
    <x v="27"/>
    <x v="3"/>
    <x v="5"/>
  </r>
  <r>
    <x v="28"/>
    <x v="0"/>
    <x v="5"/>
  </r>
  <r>
    <x v="29"/>
    <x v="1"/>
    <x v="5"/>
  </r>
  <r>
    <x v="30"/>
    <x v="4"/>
    <x v="5"/>
  </r>
  <r>
    <x v="31"/>
    <x v="2"/>
    <x v="5"/>
  </r>
  <r>
    <x v="32"/>
    <x v="3"/>
    <x v="5"/>
  </r>
  <r>
    <x v="33"/>
    <x v="3"/>
    <x v="5"/>
  </r>
  <r>
    <x v="34"/>
    <x v="3"/>
    <x v="5"/>
  </r>
  <r>
    <x v="35"/>
    <x v="2"/>
    <x v="5"/>
  </r>
  <r>
    <x v="36"/>
    <x v="1"/>
    <x v="5"/>
  </r>
  <r>
    <x v="37"/>
    <x v="1"/>
    <x v="5"/>
  </r>
  <r>
    <x v="38"/>
    <x v="4"/>
    <x v="5"/>
  </r>
  <r>
    <x v="39"/>
    <x v="0"/>
    <x v="5"/>
  </r>
  <r>
    <x v="40"/>
    <x v="4"/>
    <x v="5"/>
  </r>
  <r>
    <x v="41"/>
    <x v="2"/>
    <x v="5"/>
  </r>
  <r>
    <x v="42"/>
    <x v="3"/>
    <x v="5"/>
  </r>
  <r>
    <x v="43"/>
    <x v="0"/>
    <x v="5"/>
  </r>
  <r>
    <x v="44"/>
    <x v="4"/>
    <x v="5"/>
  </r>
  <r>
    <x v="45"/>
    <x v="0"/>
    <x v="5"/>
  </r>
  <r>
    <x v="46"/>
    <x v="4"/>
    <x v="5"/>
  </r>
  <r>
    <x v="47"/>
    <x v="1"/>
    <x v="5"/>
  </r>
  <r>
    <x v="48"/>
    <x v="2"/>
    <x v="5"/>
  </r>
  <r>
    <x v="49"/>
    <x v="2"/>
    <x v="5"/>
  </r>
  <r>
    <x v="50"/>
    <x v="1"/>
    <x v="5"/>
  </r>
  <r>
    <x v="51"/>
    <x v="2"/>
    <x v="5"/>
  </r>
  <r>
    <x v="52"/>
    <x v="1"/>
    <x v="5"/>
  </r>
  <r>
    <x v="53"/>
    <x v="3"/>
    <x v="5"/>
  </r>
  <r>
    <x v="54"/>
    <x v="1"/>
    <x v="5"/>
  </r>
  <r>
    <x v="55"/>
    <x v="0"/>
    <x v="5"/>
  </r>
  <r>
    <x v="56"/>
    <x v="2"/>
    <x v="5"/>
  </r>
  <r>
    <x v="57"/>
    <x v="4"/>
    <x v="5"/>
  </r>
  <r>
    <x v="58"/>
    <x v="0"/>
    <x v="5"/>
  </r>
  <r>
    <x v="59"/>
    <x v="3"/>
    <x v="5"/>
  </r>
  <r>
    <x v="60"/>
    <x v="0"/>
    <x v="5"/>
  </r>
  <r>
    <x v="61"/>
    <x v="3"/>
    <x v="5"/>
  </r>
  <r>
    <x v="62"/>
    <x v="2"/>
    <x v="5"/>
  </r>
  <r>
    <x v="63"/>
    <x v="4"/>
    <x v="5"/>
  </r>
  <r>
    <x v="64"/>
    <x v="3"/>
    <x v="5"/>
  </r>
  <r>
    <x v="65"/>
    <x v="0"/>
    <x v="5"/>
  </r>
  <r>
    <x v="66"/>
    <x v="1"/>
    <x v="5"/>
  </r>
  <r>
    <x v="67"/>
    <x v="2"/>
    <x v="5"/>
  </r>
  <r>
    <x v="68"/>
    <x v="1"/>
    <x v="5"/>
  </r>
  <r>
    <x v="69"/>
    <x v="3"/>
    <x v="5"/>
  </r>
  <r>
    <x v="70"/>
    <x v="2"/>
    <x v="5"/>
  </r>
  <r>
    <x v="71"/>
    <x v="2"/>
    <x v="5"/>
  </r>
  <r>
    <x v="72"/>
    <x v="3"/>
    <x v="5"/>
  </r>
  <r>
    <x v="73"/>
    <x v="1"/>
    <x v="5"/>
  </r>
  <r>
    <x v="74"/>
    <x v="0"/>
    <x v="5"/>
  </r>
  <r>
    <x v="75"/>
    <x v="4"/>
    <x v="5"/>
  </r>
  <r>
    <x v="76"/>
    <x v="1"/>
    <x v="5"/>
  </r>
  <r>
    <x v="77"/>
    <x v="2"/>
    <x v="5"/>
  </r>
  <r>
    <x v="78"/>
    <x v="0"/>
    <x v="5"/>
  </r>
  <r>
    <x v="79"/>
    <x v="2"/>
    <x v="5"/>
  </r>
  <r>
    <x v="80"/>
    <x v="0"/>
    <x v="5"/>
  </r>
  <r>
    <x v="81"/>
    <x v="2"/>
    <x v="5"/>
  </r>
  <r>
    <x v="82"/>
    <x v="0"/>
    <x v="5"/>
  </r>
  <r>
    <x v="83"/>
    <x v="1"/>
    <x v="5"/>
  </r>
  <r>
    <x v="84"/>
    <x v="0"/>
    <x v="5"/>
  </r>
  <r>
    <x v="85"/>
    <x v="0"/>
    <x v="5"/>
  </r>
  <r>
    <x v="86"/>
    <x v="2"/>
    <x v="5"/>
  </r>
  <r>
    <x v="87"/>
    <x v="4"/>
    <x v="5"/>
  </r>
  <r>
    <x v="88"/>
    <x v="2"/>
    <x v="5"/>
  </r>
  <r>
    <x v="89"/>
    <x v="2"/>
    <x v="5"/>
  </r>
  <r>
    <x v="90"/>
    <x v="1"/>
    <x v="5"/>
  </r>
  <r>
    <x v="91"/>
    <x v="4"/>
    <x v="5"/>
  </r>
  <r>
    <x v="92"/>
    <x v="1"/>
    <x v="5"/>
  </r>
  <r>
    <x v="93"/>
    <x v="0"/>
    <x v="5"/>
  </r>
  <r>
    <x v="94"/>
    <x v="4"/>
    <x v="5"/>
  </r>
  <r>
    <x v="95"/>
    <x v="1"/>
    <x v="5"/>
  </r>
  <r>
    <x v="96"/>
    <x v="4"/>
    <x v="5"/>
  </r>
  <r>
    <x v="97"/>
    <x v="3"/>
    <x v="5"/>
  </r>
  <r>
    <x v="98"/>
    <x v="0"/>
    <x v="5"/>
  </r>
  <r>
    <x v="99"/>
    <x v="2"/>
    <x v="5"/>
  </r>
  <r>
    <x v="100"/>
    <x v="3"/>
    <x v="5"/>
  </r>
  <r>
    <x v="101"/>
    <x v="3"/>
    <x v="5"/>
  </r>
  <r>
    <x v="102"/>
    <x v="1"/>
    <x v="5"/>
  </r>
  <r>
    <x v="103"/>
    <x v="3"/>
    <x v="5"/>
  </r>
  <r>
    <x v="104"/>
    <x v="3"/>
    <x v="5"/>
  </r>
  <r>
    <x v="105"/>
    <x v="0"/>
    <x v="5"/>
  </r>
  <r>
    <x v="106"/>
    <x v="0"/>
    <x v="5"/>
  </r>
  <r>
    <x v="107"/>
    <x v="4"/>
    <x v="5"/>
  </r>
  <r>
    <x v="108"/>
    <x v="1"/>
    <x v="5"/>
  </r>
  <r>
    <x v="109"/>
    <x v="4"/>
    <x v="5"/>
  </r>
  <r>
    <x v="110"/>
    <x v="3"/>
    <x v="5"/>
  </r>
  <r>
    <x v="111"/>
    <x v="4"/>
    <x v="5"/>
  </r>
  <r>
    <x v="112"/>
    <x v="2"/>
    <x v="5"/>
  </r>
  <r>
    <x v="113"/>
    <x v="0"/>
    <x v="5"/>
  </r>
  <r>
    <x v="114"/>
    <x v="2"/>
    <x v="5"/>
  </r>
  <r>
    <x v="115"/>
    <x v="4"/>
    <x v="5"/>
  </r>
  <r>
    <x v="116"/>
    <x v="3"/>
    <x v="5"/>
  </r>
  <r>
    <x v="117"/>
    <x v="3"/>
    <x v="5"/>
  </r>
  <r>
    <x v="118"/>
    <x v="0"/>
    <x v="5"/>
  </r>
  <r>
    <x v="119"/>
    <x v="0"/>
    <x v="5"/>
  </r>
  <r>
    <x v="120"/>
    <x v="4"/>
    <x v="5"/>
  </r>
  <r>
    <x v="121"/>
    <x v="0"/>
    <x v="5"/>
  </r>
  <r>
    <x v="122"/>
    <x v="0"/>
    <x v="5"/>
  </r>
  <r>
    <x v="123"/>
    <x v="3"/>
    <x v="5"/>
  </r>
  <r>
    <x v="124"/>
    <x v="1"/>
    <x v="5"/>
  </r>
  <r>
    <x v="125"/>
    <x v="0"/>
    <x v="5"/>
  </r>
  <r>
    <x v="126"/>
    <x v="1"/>
    <x v="5"/>
  </r>
  <r>
    <x v="127"/>
    <x v="2"/>
    <x v="5"/>
  </r>
  <r>
    <x v="128"/>
    <x v="2"/>
    <x v="5"/>
  </r>
  <r>
    <x v="129"/>
    <x v="4"/>
    <x v="5"/>
  </r>
  <r>
    <x v="130"/>
    <x v="4"/>
    <x v="5"/>
  </r>
  <r>
    <x v="131"/>
    <x v="0"/>
    <x v="5"/>
  </r>
  <r>
    <x v="132"/>
    <x v="4"/>
    <x v="5"/>
  </r>
  <r>
    <x v="133"/>
    <x v="2"/>
    <x v="5"/>
  </r>
  <r>
    <x v="134"/>
    <x v="0"/>
    <x v="5"/>
  </r>
  <r>
    <x v="135"/>
    <x v="2"/>
    <x v="5"/>
  </r>
  <r>
    <x v="136"/>
    <x v="4"/>
    <x v="5"/>
  </r>
  <r>
    <x v="137"/>
    <x v="3"/>
    <x v="5"/>
  </r>
  <r>
    <x v="138"/>
    <x v="2"/>
    <x v="5"/>
  </r>
  <r>
    <x v="139"/>
    <x v="0"/>
    <x v="5"/>
  </r>
  <r>
    <x v="140"/>
    <x v="4"/>
    <x v="5"/>
  </r>
  <r>
    <x v="141"/>
    <x v="4"/>
    <x v="5"/>
  </r>
  <r>
    <x v="142"/>
    <x v="0"/>
    <x v="5"/>
  </r>
  <r>
    <x v="143"/>
    <x v="2"/>
    <x v="5"/>
  </r>
  <r>
    <x v="144"/>
    <x v="1"/>
    <x v="5"/>
  </r>
  <r>
    <x v="145"/>
    <x v="3"/>
    <x v="5"/>
  </r>
  <r>
    <x v="146"/>
    <x v="3"/>
    <x v="5"/>
  </r>
  <r>
    <x v="147"/>
    <x v="0"/>
    <x v="5"/>
  </r>
  <r>
    <x v="148"/>
    <x v="0"/>
    <x v="5"/>
  </r>
  <r>
    <x v="149"/>
    <x v="4"/>
    <x v="5"/>
  </r>
  <r>
    <x v="150"/>
    <x v="1"/>
    <x v="5"/>
  </r>
  <r>
    <x v="151"/>
    <x v="3"/>
    <x v="5"/>
  </r>
  <r>
    <x v="152"/>
    <x v="4"/>
    <x v="5"/>
  </r>
  <r>
    <x v="153"/>
    <x v="4"/>
    <x v="5"/>
  </r>
  <r>
    <x v="154"/>
    <x v="1"/>
    <x v="5"/>
  </r>
  <r>
    <x v="155"/>
    <x v="3"/>
    <x v="5"/>
  </r>
  <r>
    <x v="156"/>
    <x v="1"/>
    <x v="5"/>
  </r>
  <r>
    <x v="157"/>
    <x v="4"/>
    <x v="5"/>
  </r>
  <r>
    <x v="158"/>
    <x v="1"/>
    <x v="5"/>
  </r>
  <r>
    <x v="159"/>
    <x v="1"/>
    <x v="5"/>
  </r>
  <r>
    <x v="160"/>
    <x v="4"/>
    <x v="5"/>
  </r>
  <r>
    <x v="161"/>
    <x v="4"/>
    <x v="5"/>
  </r>
  <r>
    <x v="162"/>
    <x v="1"/>
    <x v="5"/>
  </r>
  <r>
    <x v="163"/>
    <x v="4"/>
    <x v="5"/>
  </r>
  <r>
    <x v="164"/>
    <x v="4"/>
    <x v="5"/>
  </r>
  <r>
    <x v="165"/>
    <x v="2"/>
    <x v="5"/>
  </r>
  <r>
    <x v="166"/>
    <x v="4"/>
    <x v="5"/>
  </r>
  <r>
    <x v="167"/>
    <x v="4"/>
    <x v="5"/>
  </r>
  <r>
    <x v="168"/>
    <x v="3"/>
    <x v="5"/>
  </r>
  <r>
    <x v="169"/>
    <x v="3"/>
    <x v="5"/>
  </r>
  <r>
    <x v="170"/>
    <x v="0"/>
    <x v="5"/>
  </r>
  <r>
    <x v="171"/>
    <x v="4"/>
    <x v="5"/>
  </r>
  <r>
    <x v="172"/>
    <x v="1"/>
    <x v="5"/>
  </r>
  <r>
    <x v="173"/>
    <x v="1"/>
    <x v="5"/>
  </r>
  <r>
    <x v="174"/>
    <x v="1"/>
    <x v="5"/>
  </r>
  <r>
    <x v="175"/>
    <x v="2"/>
    <x v="5"/>
  </r>
  <r>
    <x v="176"/>
    <x v="4"/>
    <x v="5"/>
  </r>
  <r>
    <x v="177"/>
    <x v="0"/>
    <x v="5"/>
  </r>
  <r>
    <x v="178"/>
    <x v="0"/>
    <x v="5"/>
  </r>
  <r>
    <x v="179"/>
    <x v="1"/>
    <x v="5"/>
  </r>
  <r>
    <x v="180"/>
    <x v="0"/>
    <x v="5"/>
  </r>
  <r>
    <x v="181"/>
    <x v="2"/>
    <x v="5"/>
  </r>
  <r>
    <x v="182"/>
    <x v="1"/>
    <x v="5"/>
  </r>
  <r>
    <x v="183"/>
    <x v="0"/>
    <x v="5"/>
  </r>
  <r>
    <x v="184"/>
    <x v="1"/>
    <x v="5"/>
  </r>
  <r>
    <x v="185"/>
    <x v="2"/>
    <x v="5"/>
  </r>
  <r>
    <x v="186"/>
    <x v="0"/>
    <x v="5"/>
  </r>
  <r>
    <x v="187"/>
    <x v="0"/>
    <x v="5"/>
  </r>
  <r>
    <x v="188"/>
    <x v="2"/>
    <x v="5"/>
  </r>
  <r>
    <x v="189"/>
    <x v="4"/>
    <x v="5"/>
  </r>
  <r>
    <x v="190"/>
    <x v="3"/>
    <x v="5"/>
  </r>
  <r>
    <x v="191"/>
    <x v="4"/>
    <x v="5"/>
  </r>
  <r>
    <x v="192"/>
    <x v="1"/>
    <x v="5"/>
  </r>
  <r>
    <x v="193"/>
    <x v="4"/>
    <x v="5"/>
  </r>
  <r>
    <x v="194"/>
    <x v="2"/>
    <x v="5"/>
  </r>
  <r>
    <x v="195"/>
    <x v="1"/>
    <x v="5"/>
  </r>
  <r>
    <x v="196"/>
    <x v="4"/>
    <x v="5"/>
  </r>
  <r>
    <x v="197"/>
    <x v="1"/>
    <x v="5"/>
  </r>
  <r>
    <x v="198"/>
    <x v="1"/>
    <x v="5"/>
  </r>
  <r>
    <x v="199"/>
    <x v="3"/>
    <x v="5"/>
  </r>
  <r>
    <x v="200"/>
    <x v="4"/>
    <x v="5"/>
  </r>
  <r>
    <x v="201"/>
    <x v="0"/>
    <x v="5"/>
  </r>
  <r>
    <x v="202"/>
    <x v="1"/>
    <x v="5"/>
  </r>
  <r>
    <x v="203"/>
    <x v="4"/>
    <x v="5"/>
  </r>
  <r>
    <x v="204"/>
    <x v="0"/>
    <x v="5"/>
  </r>
  <r>
    <x v="205"/>
    <x v="4"/>
    <x v="5"/>
  </r>
  <r>
    <x v="206"/>
    <x v="3"/>
    <x v="5"/>
  </r>
  <r>
    <x v="207"/>
    <x v="0"/>
    <x v="5"/>
  </r>
  <r>
    <x v="208"/>
    <x v="2"/>
    <x v="5"/>
  </r>
  <r>
    <x v="209"/>
    <x v="4"/>
    <x v="5"/>
  </r>
  <r>
    <x v="210"/>
    <x v="3"/>
    <x v="5"/>
  </r>
  <r>
    <x v="211"/>
    <x v="0"/>
    <x v="5"/>
  </r>
  <r>
    <x v="212"/>
    <x v="2"/>
    <x v="5"/>
  </r>
  <r>
    <x v="213"/>
    <x v="0"/>
    <x v="5"/>
  </r>
  <r>
    <x v="214"/>
    <x v="3"/>
    <x v="5"/>
  </r>
  <r>
    <x v="215"/>
    <x v="0"/>
    <x v="5"/>
  </r>
  <r>
    <x v="216"/>
    <x v="1"/>
    <x v="5"/>
  </r>
  <r>
    <x v="217"/>
    <x v="4"/>
    <x v="5"/>
  </r>
  <r>
    <x v="218"/>
    <x v="0"/>
    <x v="5"/>
  </r>
  <r>
    <x v="219"/>
    <x v="2"/>
    <x v="5"/>
  </r>
  <r>
    <x v="220"/>
    <x v="1"/>
    <x v="5"/>
  </r>
  <r>
    <x v="221"/>
    <x v="4"/>
    <x v="5"/>
  </r>
  <r>
    <x v="222"/>
    <x v="4"/>
    <x v="5"/>
  </r>
  <r>
    <x v="223"/>
    <x v="3"/>
    <x v="5"/>
  </r>
  <r>
    <x v="224"/>
    <x v="3"/>
    <x v="5"/>
  </r>
  <r>
    <x v="225"/>
    <x v="3"/>
    <x v="5"/>
  </r>
  <r>
    <x v="226"/>
    <x v="0"/>
    <x v="5"/>
  </r>
  <r>
    <x v="227"/>
    <x v="0"/>
    <x v="5"/>
  </r>
  <r>
    <x v="228"/>
    <x v="2"/>
    <x v="5"/>
  </r>
  <r>
    <x v="229"/>
    <x v="1"/>
    <x v="5"/>
  </r>
  <r>
    <x v="230"/>
    <x v="2"/>
    <x v="5"/>
  </r>
  <r>
    <x v="231"/>
    <x v="4"/>
    <x v="5"/>
  </r>
  <r>
    <x v="232"/>
    <x v="1"/>
    <x v="5"/>
  </r>
  <r>
    <x v="233"/>
    <x v="0"/>
    <x v="5"/>
  </r>
  <r>
    <x v="234"/>
    <x v="4"/>
    <x v="5"/>
  </r>
  <r>
    <x v="235"/>
    <x v="3"/>
    <x v="5"/>
  </r>
  <r>
    <x v="236"/>
    <x v="4"/>
    <x v="5"/>
  </r>
  <r>
    <x v="237"/>
    <x v="0"/>
    <x v="5"/>
  </r>
  <r>
    <x v="238"/>
    <x v="0"/>
    <x v="5"/>
  </r>
  <r>
    <x v="239"/>
    <x v="4"/>
    <x v="5"/>
  </r>
  <r>
    <x v="240"/>
    <x v="0"/>
    <x v="5"/>
  </r>
  <r>
    <x v="241"/>
    <x v="0"/>
    <x v="5"/>
  </r>
  <r>
    <x v="242"/>
    <x v="1"/>
    <x v="5"/>
  </r>
  <r>
    <x v="243"/>
    <x v="2"/>
    <x v="5"/>
  </r>
  <r>
    <x v="244"/>
    <x v="2"/>
    <x v="5"/>
  </r>
  <r>
    <x v="245"/>
    <x v="4"/>
    <x v="5"/>
  </r>
  <r>
    <x v="246"/>
    <x v="4"/>
    <x v="5"/>
  </r>
  <r>
    <x v="247"/>
    <x v="1"/>
    <x v="5"/>
  </r>
  <r>
    <x v="248"/>
    <x v="2"/>
    <x v="5"/>
  </r>
  <r>
    <x v="249"/>
    <x v="4"/>
    <x v="5"/>
  </r>
  <r>
    <x v="250"/>
    <x v="4"/>
    <x v="5"/>
  </r>
  <r>
    <x v="251"/>
    <x v="2"/>
    <x v="5"/>
  </r>
  <r>
    <x v="252"/>
    <x v="1"/>
    <x v="5"/>
  </r>
  <r>
    <x v="253"/>
    <x v="1"/>
    <x v="5"/>
  </r>
  <r>
    <x v="254"/>
    <x v="2"/>
    <x v="5"/>
  </r>
  <r>
    <x v="255"/>
    <x v="4"/>
    <x v="5"/>
  </r>
  <r>
    <x v="256"/>
    <x v="2"/>
    <x v="5"/>
  </r>
  <r>
    <x v="257"/>
    <x v="1"/>
    <x v="5"/>
  </r>
  <r>
    <x v="258"/>
    <x v="2"/>
    <x v="5"/>
  </r>
  <r>
    <x v="259"/>
    <x v="3"/>
    <x v="5"/>
  </r>
  <r>
    <x v="260"/>
    <x v="1"/>
    <x v="5"/>
  </r>
  <r>
    <x v="261"/>
    <x v="1"/>
    <x v="5"/>
  </r>
  <r>
    <x v="262"/>
    <x v="2"/>
    <x v="5"/>
  </r>
  <r>
    <x v="263"/>
    <x v="1"/>
    <x v="5"/>
  </r>
  <r>
    <x v="264"/>
    <x v="0"/>
    <x v="5"/>
  </r>
  <r>
    <x v="265"/>
    <x v="0"/>
    <x v="5"/>
  </r>
  <r>
    <x v="266"/>
    <x v="3"/>
    <x v="5"/>
  </r>
  <r>
    <x v="267"/>
    <x v="4"/>
    <x v="5"/>
  </r>
  <r>
    <x v="268"/>
    <x v="0"/>
    <x v="5"/>
  </r>
  <r>
    <x v="269"/>
    <x v="1"/>
    <x v="5"/>
  </r>
  <r>
    <x v="270"/>
    <x v="4"/>
    <x v="5"/>
  </r>
  <r>
    <x v="271"/>
    <x v="2"/>
    <x v="5"/>
  </r>
  <r>
    <x v="272"/>
    <x v="4"/>
    <x v="5"/>
  </r>
  <r>
    <x v="273"/>
    <x v="4"/>
    <x v="5"/>
  </r>
  <r>
    <x v="274"/>
    <x v="3"/>
    <x v="5"/>
  </r>
  <r>
    <x v="275"/>
    <x v="0"/>
    <x v="5"/>
  </r>
  <r>
    <x v="276"/>
    <x v="0"/>
    <x v="5"/>
  </r>
  <r>
    <x v="277"/>
    <x v="0"/>
    <x v="5"/>
  </r>
  <r>
    <x v="278"/>
    <x v="4"/>
    <x v="5"/>
  </r>
  <r>
    <x v="279"/>
    <x v="1"/>
    <x v="5"/>
  </r>
  <r>
    <x v="280"/>
    <x v="1"/>
    <x v="5"/>
  </r>
  <r>
    <x v="281"/>
    <x v="2"/>
    <x v="5"/>
  </r>
  <r>
    <x v="282"/>
    <x v="0"/>
    <x v="5"/>
  </r>
  <r>
    <x v="283"/>
    <x v="3"/>
    <x v="5"/>
  </r>
  <r>
    <x v="284"/>
    <x v="0"/>
    <x v="5"/>
  </r>
  <r>
    <x v="285"/>
    <x v="1"/>
    <x v="5"/>
  </r>
  <r>
    <x v="286"/>
    <x v="3"/>
    <x v="5"/>
  </r>
  <r>
    <x v="287"/>
    <x v="2"/>
    <x v="5"/>
  </r>
  <r>
    <x v="288"/>
    <x v="0"/>
    <x v="5"/>
  </r>
  <r>
    <x v="289"/>
    <x v="4"/>
    <x v="5"/>
  </r>
  <r>
    <x v="290"/>
    <x v="3"/>
    <x v="5"/>
  </r>
  <r>
    <x v="291"/>
    <x v="4"/>
    <x v="5"/>
  </r>
  <r>
    <x v="292"/>
    <x v="4"/>
    <x v="5"/>
  </r>
  <r>
    <x v="293"/>
    <x v="0"/>
    <x v="5"/>
  </r>
  <r>
    <x v="294"/>
    <x v="3"/>
    <x v="5"/>
  </r>
  <r>
    <x v="295"/>
    <x v="4"/>
    <x v="5"/>
  </r>
  <r>
    <x v="296"/>
    <x v="0"/>
    <x v="5"/>
  </r>
  <r>
    <x v="297"/>
    <x v="3"/>
    <x v="5"/>
  </r>
  <r>
    <x v="298"/>
    <x v="4"/>
    <x v="5"/>
  </r>
  <r>
    <x v="299"/>
    <x v="1"/>
    <x v="5"/>
  </r>
  <r>
    <x v="300"/>
    <x v="1"/>
    <x v="5"/>
  </r>
  <r>
    <x v="301"/>
    <x v="1"/>
    <x v="5"/>
  </r>
  <r>
    <x v="302"/>
    <x v="4"/>
    <x v="5"/>
  </r>
  <r>
    <x v="303"/>
    <x v="3"/>
    <x v="5"/>
  </r>
  <r>
    <x v="304"/>
    <x v="4"/>
    <x v="5"/>
  </r>
  <r>
    <x v="305"/>
    <x v="3"/>
    <x v="5"/>
  </r>
  <r>
    <x v="306"/>
    <x v="1"/>
    <x v="5"/>
  </r>
  <r>
    <x v="307"/>
    <x v="3"/>
    <x v="5"/>
  </r>
  <r>
    <x v="308"/>
    <x v="0"/>
    <x v="5"/>
  </r>
  <r>
    <x v="309"/>
    <x v="0"/>
    <x v="5"/>
  </r>
  <r>
    <x v="310"/>
    <x v="2"/>
    <x v="5"/>
  </r>
  <r>
    <x v="311"/>
    <x v="0"/>
    <x v="5"/>
  </r>
  <r>
    <x v="312"/>
    <x v="0"/>
    <x v="5"/>
  </r>
  <r>
    <x v="313"/>
    <x v="4"/>
    <x v="5"/>
  </r>
  <r>
    <x v="314"/>
    <x v="2"/>
    <x v="5"/>
  </r>
  <r>
    <x v="315"/>
    <x v="3"/>
    <x v="5"/>
  </r>
  <r>
    <x v="316"/>
    <x v="4"/>
    <x v="5"/>
  </r>
  <r>
    <x v="317"/>
    <x v="3"/>
    <x v="5"/>
  </r>
  <r>
    <x v="318"/>
    <x v="4"/>
    <x v="5"/>
  </r>
  <r>
    <x v="319"/>
    <x v="3"/>
    <x v="5"/>
  </r>
  <r>
    <x v="320"/>
    <x v="2"/>
    <x v="5"/>
  </r>
  <r>
    <x v="321"/>
    <x v="1"/>
    <x v="5"/>
  </r>
  <r>
    <x v="322"/>
    <x v="1"/>
    <x v="5"/>
  </r>
  <r>
    <x v="323"/>
    <x v="3"/>
    <x v="5"/>
  </r>
  <r>
    <x v="324"/>
    <x v="4"/>
    <x v="5"/>
  </r>
  <r>
    <x v="325"/>
    <x v="4"/>
    <x v="5"/>
  </r>
  <r>
    <x v="326"/>
    <x v="3"/>
    <x v="5"/>
  </r>
  <r>
    <x v="327"/>
    <x v="1"/>
    <x v="5"/>
  </r>
  <r>
    <x v="328"/>
    <x v="1"/>
    <x v="5"/>
  </r>
  <r>
    <x v="329"/>
    <x v="1"/>
    <x v="5"/>
  </r>
  <r>
    <x v="330"/>
    <x v="4"/>
    <x v="5"/>
  </r>
  <r>
    <x v="331"/>
    <x v="1"/>
    <x v="5"/>
  </r>
  <r>
    <x v="332"/>
    <x v="1"/>
    <x v="5"/>
  </r>
  <r>
    <x v="333"/>
    <x v="1"/>
    <x v="5"/>
  </r>
  <r>
    <x v="334"/>
    <x v="0"/>
    <x v="5"/>
  </r>
  <r>
    <x v="335"/>
    <x v="2"/>
    <x v="5"/>
  </r>
  <r>
    <x v="336"/>
    <x v="1"/>
    <x v="5"/>
  </r>
  <r>
    <x v="337"/>
    <x v="3"/>
    <x v="5"/>
  </r>
  <r>
    <x v="338"/>
    <x v="0"/>
    <x v="5"/>
  </r>
  <r>
    <x v="339"/>
    <x v="3"/>
    <x v="5"/>
  </r>
  <r>
    <x v="340"/>
    <x v="4"/>
    <x v="5"/>
  </r>
  <r>
    <x v="341"/>
    <x v="2"/>
    <x v="5"/>
  </r>
  <r>
    <x v="342"/>
    <x v="3"/>
    <x v="5"/>
  </r>
  <r>
    <x v="343"/>
    <x v="2"/>
    <x v="5"/>
  </r>
  <r>
    <x v="344"/>
    <x v="2"/>
    <x v="5"/>
  </r>
  <r>
    <x v="345"/>
    <x v="3"/>
    <x v="5"/>
  </r>
  <r>
    <x v="346"/>
    <x v="2"/>
    <x v="5"/>
  </r>
  <r>
    <x v="347"/>
    <x v="1"/>
    <x v="5"/>
  </r>
  <r>
    <x v="348"/>
    <x v="0"/>
    <x v="5"/>
  </r>
  <r>
    <x v="349"/>
    <x v="3"/>
    <x v="5"/>
  </r>
  <r>
    <x v="350"/>
    <x v="2"/>
    <x v="5"/>
  </r>
  <r>
    <x v="351"/>
    <x v="4"/>
    <x v="5"/>
  </r>
  <r>
    <x v="352"/>
    <x v="1"/>
    <x v="5"/>
  </r>
  <r>
    <x v="353"/>
    <x v="2"/>
    <x v="5"/>
  </r>
  <r>
    <x v="354"/>
    <x v="0"/>
    <x v="5"/>
  </r>
  <r>
    <x v="355"/>
    <x v="1"/>
    <x v="5"/>
  </r>
  <r>
    <x v="356"/>
    <x v="3"/>
    <x v="5"/>
  </r>
  <r>
    <x v="357"/>
    <x v="0"/>
    <x v="5"/>
  </r>
  <r>
    <x v="358"/>
    <x v="4"/>
    <x v="5"/>
  </r>
  <r>
    <x v="359"/>
    <x v="3"/>
    <x v="5"/>
  </r>
  <r>
    <x v="360"/>
    <x v="1"/>
    <x v="5"/>
  </r>
  <r>
    <x v="361"/>
    <x v="2"/>
    <x v="5"/>
  </r>
  <r>
    <x v="362"/>
    <x v="1"/>
    <x v="5"/>
  </r>
  <r>
    <x v="363"/>
    <x v="2"/>
    <x v="5"/>
  </r>
  <r>
    <x v="364"/>
    <x v="0"/>
    <x v="5"/>
  </r>
  <r>
    <x v="365"/>
    <x v="0"/>
    <x v="5"/>
  </r>
  <r>
    <x v="366"/>
    <x v="1"/>
    <x v="5"/>
  </r>
  <r>
    <x v="367"/>
    <x v="3"/>
    <x v="5"/>
  </r>
  <r>
    <x v="368"/>
    <x v="3"/>
    <x v="5"/>
  </r>
  <r>
    <x v="369"/>
    <x v="1"/>
    <x v="5"/>
  </r>
  <r>
    <x v="370"/>
    <x v="4"/>
    <x v="5"/>
  </r>
  <r>
    <x v="371"/>
    <x v="2"/>
    <x v="5"/>
  </r>
  <r>
    <x v="372"/>
    <x v="0"/>
    <x v="5"/>
  </r>
  <r>
    <x v="373"/>
    <x v="2"/>
    <x v="5"/>
  </r>
  <r>
    <x v="374"/>
    <x v="4"/>
    <x v="5"/>
  </r>
  <r>
    <x v="375"/>
    <x v="4"/>
    <x v="5"/>
  </r>
  <r>
    <x v="376"/>
    <x v="0"/>
    <x v="5"/>
  </r>
  <r>
    <x v="377"/>
    <x v="2"/>
    <x v="5"/>
  </r>
  <r>
    <x v="378"/>
    <x v="0"/>
    <x v="5"/>
  </r>
  <r>
    <x v="379"/>
    <x v="2"/>
    <x v="5"/>
  </r>
  <r>
    <x v="380"/>
    <x v="2"/>
    <x v="5"/>
  </r>
  <r>
    <x v="381"/>
    <x v="2"/>
    <x v="5"/>
  </r>
  <r>
    <x v="382"/>
    <x v="2"/>
    <x v="5"/>
  </r>
  <r>
    <x v="383"/>
    <x v="2"/>
    <x v="5"/>
  </r>
  <r>
    <x v="384"/>
    <x v="2"/>
    <x v="5"/>
  </r>
  <r>
    <x v="385"/>
    <x v="4"/>
    <x v="5"/>
  </r>
  <r>
    <x v="386"/>
    <x v="3"/>
    <x v="5"/>
  </r>
  <r>
    <x v="387"/>
    <x v="0"/>
    <x v="5"/>
  </r>
  <r>
    <x v="388"/>
    <x v="1"/>
    <x v="5"/>
  </r>
  <r>
    <x v="389"/>
    <x v="4"/>
    <x v="5"/>
  </r>
  <r>
    <x v="390"/>
    <x v="3"/>
    <x v="5"/>
  </r>
  <r>
    <x v="391"/>
    <x v="3"/>
    <x v="5"/>
  </r>
  <r>
    <x v="392"/>
    <x v="2"/>
    <x v="5"/>
  </r>
  <r>
    <x v="393"/>
    <x v="3"/>
    <x v="5"/>
  </r>
  <r>
    <x v="394"/>
    <x v="1"/>
    <x v="5"/>
  </r>
  <r>
    <x v="395"/>
    <x v="4"/>
    <x v="5"/>
  </r>
  <r>
    <x v="396"/>
    <x v="3"/>
    <x v="5"/>
  </r>
  <r>
    <x v="397"/>
    <x v="4"/>
    <x v="5"/>
  </r>
  <r>
    <x v="398"/>
    <x v="4"/>
    <x v="5"/>
  </r>
  <r>
    <x v="399"/>
    <x v="4"/>
    <x v="5"/>
  </r>
  <r>
    <x v="400"/>
    <x v="1"/>
    <x v="5"/>
  </r>
  <r>
    <x v="401"/>
    <x v="1"/>
    <x v="5"/>
  </r>
  <r>
    <x v="402"/>
    <x v="1"/>
    <x v="5"/>
  </r>
  <r>
    <x v="403"/>
    <x v="1"/>
    <x v="5"/>
  </r>
  <r>
    <x v="404"/>
    <x v="3"/>
    <x v="5"/>
  </r>
  <r>
    <x v="405"/>
    <x v="2"/>
    <x v="5"/>
  </r>
  <r>
    <x v="406"/>
    <x v="1"/>
    <x v="5"/>
  </r>
  <r>
    <x v="407"/>
    <x v="1"/>
    <x v="5"/>
  </r>
  <r>
    <x v="408"/>
    <x v="0"/>
    <x v="5"/>
  </r>
  <r>
    <x v="409"/>
    <x v="3"/>
    <x v="5"/>
  </r>
  <r>
    <x v="410"/>
    <x v="3"/>
    <x v="5"/>
  </r>
  <r>
    <x v="411"/>
    <x v="3"/>
    <x v="5"/>
  </r>
  <r>
    <x v="412"/>
    <x v="0"/>
    <x v="5"/>
  </r>
  <r>
    <x v="413"/>
    <x v="3"/>
    <x v="5"/>
  </r>
  <r>
    <x v="414"/>
    <x v="1"/>
    <x v="5"/>
  </r>
  <r>
    <x v="415"/>
    <x v="1"/>
    <x v="5"/>
  </r>
  <r>
    <x v="416"/>
    <x v="1"/>
    <x v="5"/>
  </r>
  <r>
    <x v="417"/>
    <x v="4"/>
    <x v="5"/>
  </r>
  <r>
    <x v="418"/>
    <x v="1"/>
    <x v="5"/>
  </r>
  <r>
    <x v="419"/>
    <x v="2"/>
    <x v="5"/>
  </r>
  <r>
    <x v="420"/>
    <x v="2"/>
    <x v="5"/>
  </r>
  <r>
    <x v="421"/>
    <x v="1"/>
    <x v="5"/>
  </r>
  <r>
    <x v="422"/>
    <x v="3"/>
    <x v="5"/>
  </r>
  <r>
    <x v="423"/>
    <x v="3"/>
    <x v="5"/>
  </r>
  <r>
    <x v="424"/>
    <x v="1"/>
    <x v="5"/>
  </r>
  <r>
    <x v="425"/>
    <x v="3"/>
    <x v="5"/>
  </r>
  <r>
    <x v="426"/>
    <x v="2"/>
    <x v="5"/>
  </r>
  <r>
    <x v="427"/>
    <x v="3"/>
    <x v="5"/>
  </r>
  <r>
    <x v="428"/>
    <x v="2"/>
    <x v="5"/>
  </r>
  <r>
    <x v="429"/>
    <x v="4"/>
    <x v="5"/>
  </r>
  <r>
    <x v="430"/>
    <x v="4"/>
    <x v="5"/>
  </r>
  <r>
    <x v="431"/>
    <x v="1"/>
    <x v="5"/>
  </r>
  <r>
    <x v="432"/>
    <x v="3"/>
    <x v="5"/>
  </r>
  <r>
    <x v="433"/>
    <x v="1"/>
    <x v="5"/>
  </r>
  <r>
    <x v="434"/>
    <x v="4"/>
    <x v="5"/>
  </r>
  <r>
    <x v="435"/>
    <x v="2"/>
    <x v="5"/>
  </r>
  <r>
    <x v="436"/>
    <x v="3"/>
    <x v="5"/>
  </r>
  <r>
    <x v="437"/>
    <x v="3"/>
    <x v="5"/>
  </r>
  <r>
    <x v="438"/>
    <x v="1"/>
    <x v="5"/>
  </r>
  <r>
    <x v="439"/>
    <x v="3"/>
    <x v="5"/>
  </r>
  <r>
    <x v="440"/>
    <x v="4"/>
    <x v="5"/>
  </r>
  <r>
    <x v="441"/>
    <x v="3"/>
    <x v="5"/>
  </r>
  <r>
    <x v="442"/>
    <x v="1"/>
    <x v="5"/>
  </r>
  <r>
    <x v="443"/>
    <x v="1"/>
    <x v="5"/>
  </r>
  <r>
    <x v="444"/>
    <x v="2"/>
    <x v="5"/>
  </r>
  <r>
    <x v="445"/>
    <x v="0"/>
    <x v="5"/>
  </r>
  <r>
    <x v="446"/>
    <x v="4"/>
    <x v="5"/>
  </r>
  <r>
    <x v="447"/>
    <x v="2"/>
    <x v="5"/>
  </r>
  <r>
    <x v="448"/>
    <x v="0"/>
    <x v="5"/>
  </r>
  <r>
    <x v="449"/>
    <x v="2"/>
    <x v="5"/>
  </r>
  <r>
    <x v="450"/>
    <x v="0"/>
    <x v="5"/>
  </r>
  <r>
    <x v="451"/>
    <x v="1"/>
    <x v="5"/>
  </r>
  <r>
    <x v="452"/>
    <x v="0"/>
    <x v="5"/>
  </r>
  <r>
    <x v="453"/>
    <x v="3"/>
    <x v="5"/>
  </r>
  <r>
    <x v="454"/>
    <x v="1"/>
    <x v="5"/>
  </r>
  <r>
    <x v="455"/>
    <x v="2"/>
    <x v="5"/>
  </r>
  <r>
    <x v="456"/>
    <x v="4"/>
    <x v="5"/>
  </r>
  <r>
    <x v="457"/>
    <x v="1"/>
    <x v="5"/>
  </r>
  <r>
    <x v="458"/>
    <x v="0"/>
    <x v="5"/>
  </r>
  <r>
    <x v="459"/>
    <x v="1"/>
    <x v="5"/>
  </r>
  <r>
    <x v="460"/>
    <x v="0"/>
    <x v="5"/>
  </r>
  <r>
    <x v="461"/>
    <x v="4"/>
    <x v="5"/>
  </r>
  <r>
    <x v="462"/>
    <x v="2"/>
    <x v="5"/>
  </r>
  <r>
    <x v="463"/>
    <x v="4"/>
    <x v="5"/>
  </r>
  <r>
    <x v="464"/>
    <x v="4"/>
    <x v="5"/>
  </r>
  <r>
    <x v="465"/>
    <x v="1"/>
    <x v="5"/>
  </r>
  <r>
    <x v="466"/>
    <x v="1"/>
    <x v="5"/>
  </r>
  <r>
    <x v="467"/>
    <x v="2"/>
    <x v="5"/>
  </r>
  <r>
    <x v="468"/>
    <x v="1"/>
    <x v="5"/>
  </r>
  <r>
    <x v="469"/>
    <x v="3"/>
    <x v="5"/>
  </r>
  <r>
    <x v="470"/>
    <x v="3"/>
    <x v="5"/>
  </r>
  <r>
    <x v="471"/>
    <x v="0"/>
    <x v="5"/>
  </r>
  <r>
    <x v="472"/>
    <x v="1"/>
    <x v="5"/>
  </r>
  <r>
    <x v="473"/>
    <x v="3"/>
    <x v="5"/>
  </r>
  <r>
    <x v="474"/>
    <x v="3"/>
    <x v="5"/>
  </r>
  <r>
    <x v="475"/>
    <x v="3"/>
    <x v="5"/>
  </r>
  <r>
    <x v="476"/>
    <x v="0"/>
    <x v="5"/>
  </r>
  <r>
    <x v="477"/>
    <x v="1"/>
    <x v="5"/>
  </r>
  <r>
    <x v="478"/>
    <x v="3"/>
    <x v="5"/>
  </r>
  <r>
    <x v="479"/>
    <x v="1"/>
    <x v="5"/>
  </r>
  <r>
    <x v="480"/>
    <x v="3"/>
    <x v="5"/>
  </r>
  <r>
    <x v="481"/>
    <x v="3"/>
    <x v="5"/>
  </r>
  <r>
    <x v="482"/>
    <x v="0"/>
    <x v="5"/>
  </r>
  <r>
    <x v="483"/>
    <x v="0"/>
    <x v="5"/>
  </r>
  <r>
    <x v="484"/>
    <x v="4"/>
    <x v="5"/>
  </r>
  <r>
    <x v="485"/>
    <x v="2"/>
    <x v="5"/>
  </r>
  <r>
    <x v="486"/>
    <x v="0"/>
    <x v="5"/>
  </r>
  <r>
    <x v="487"/>
    <x v="2"/>
    <x v="5"/>
  </r>
  <r>
    <x v="488"/>
    <x v="2"/>
    <x v="5"/>
  </r>
  <r>
    <x v="489"/>
    <x v="2"/>
    <x v="5"/>
  </r>
  <r>
    <x v="490"/>
    <x v="1"/>
    <x v="5"/>
  </r>
  <r>
    <x v="491"/>
    <x v="4"/>
    <x v="5"/>
  </r>
  <r>
    <x v="492"/>
    <x v="4"/>
    <x v="5"/>
  </r>
  <r>
    <x v="493"/>
    <x v="3"/>
    <x v="5"/>
  </r>
  <r>
    <x v="494"/>
    <x v="1"/>
    <x v="5"/>
  </r>
  <r>
    <x v="495"/>
    <x v="4"/>
    <x v="5"/>
  </r>
  <r>
    <x v="496"/>
    <x v="3"/>
    <x v="5"/>
  </r>
  <r>
    <x v="497"/>
    <x v="4"/>
    <x v="5"/>
  </r>
  <r>
    <x v="498"/>
    <x v="4"/>
    <x v="5"/>
  </r>
  <r>
    <x v="499"/>
    <x v="3"/>
    <x v="5"/>
  </r>
  <r>
    <x v="500"/>
    <x v="0"/>
    <x v="5"/>
  </r>
  <r>
    <x v="501"/>
    <x v="4"/>
    <x v="5"/>
  </r>
  <r>
    <x v="502"/>
    <x v="2"/>
    <x v="5"/>
  </r>
  <r>
    <x v="503"/>
    <x v="0"/>
    <x v="5"/>
  </r>
  <r>
    <x v="504"/>
    <x v="1"/>
    <x v="5"/>
  </r>
  <r>
    <x v="505"/>
    <x v="2"/>
    <x v="5"/>
  </r>
  <r>
    <x v="506"/>
    <x v="3"/>
    <x v="5"/>
  </r>
  <r>
    <x v="507"/>
    <x v="1"/>
    <x v="5"/>
  </r>
  <r>
    <x v="508"/>
    <x v="3"/>
    <x v="5"/>
  </r>
  <r>
    <x v="509"/>
    <x v="1"/>
    <x v="5"/>
  </r>
  <r>
    <x v="510"/>
    <x v="2"/>
    <x v="5"/>
  </r>
  <r>
    <x v="511"/>
    <x v="2"/>
    <x v="5"/>
  </r>
  <r>
    <x v="512"/>
    <x v="4"/>
    <x v="5"/>
  </r>
  <r>
    <x v="513"/>
    <x v="4"/>
    <x v="5"/>
  </r>
  <r>
    <x v="514"/>
    <x v="0"/>
    <x v="5"/>
  </r>
  <r>
    <x v="515"/>
    <x v="3"/>
    <x v="5"/>
  </r>
  <r>
    <x v="516"/>
    <x v="3"/>
    <x v="5"/>
  </r>
  <r>
    <x v="517"/>
    <x v="4"/>
    <x v="5"/>
  </r>
  <r>
    <x v="518"/>
    <x v="2"/>
    <x v="5"/>
  </r>
  <r>
    <x v="519"/>
    <x v="4"/>
    <x v="5"/>
  </r>
  <r>
    <x v="520"/>
    <x v="0"/>
    <x v="5"/>
  </r>
  <r>
    <x v="521"/>
    <x v="4"/>
    <x v="5"/>
  </r>
  <r>
    <x v="522"/>
    <x v="0"/>
    <x v="5"/>
  </r>
  <r>
    <x v="523"/>
    <x v="1"/>
    <x v="5"/>
  </r>
  <r>
    <x v="524"/>
    <x v="0"/>
    <x v="5"/>
  </r>
  <r>
    <x v="525"/>
    <x v="4"/>
    <x v="5"/>
  </r>
  <r>
    <x v="526"/>
    <x v="0"/>
    <x v="5"/>
  </r>
  <r>
    <x v="527"/>
    <x v="1"/>
    <x v="5"/>
  </r>
  <r>
    <x v="528"/>
    <x v="1"/>
    <x v="5"/>
  </r>
  <r>
    <x v="529"/>
    <x v="4"/>
    <x v="5"/>
  </r>
  <r>
    <x v="530"/>
    <x v="4"/>
    <x v="5"/>
  </r>
  <r>
    <x v="531"/>
    <x v="4"/>
    <x v="5"/>
  </r>
  <r>
    <x v="532"/>
    <x v="3"/>
    <x v="5"/>
  </r>
  <r>
    <x v="533"/>
    <x v="4"/>
    <x v="5"/>
  </r>
  <r>
    <x v="534"/>
    <x v="2"/>
    <x v="5"/>
  </r>
  <r>
    <x v="535"/>
    <x v="3"/>
    <x v="5"/>
  </r>
  <r>
    <x v="536"/>
    <x v="4"/>
    <x v="5"/>
  </r>
  <r>
    <x v="537"/>
    <x v="3"/>
    <x v="5"/>
  </r>
  <r>
    <x v="538"/>
    <x v="0"/>
    <x v="5"/>
  </r>
  <r>
    <x v="539"/>
    <x v="2"/>
    <x v="5"/>
  </r>
  <r>
    <x v="540"/>
    <x v="0"/>
    <x v="5"/>
  </r>
  <r>
    <x v="541"/>
    <x v="2"/>
    <x v="5"/>
  </r>
  <r>
    <x v="542"/>
    <x v="0"/>
    <x v="5"/>
  </r>
  <r>
    <x v="543"/>
    <x v="2"/>
    <x v="5"/>
  </r>
  <r>
    <x v="544"/>
    <x v="2"/>
    <x v="5"/>
  </r>
  <r>
    <x v="545"/>
    <x v="4"/>
    <x v="5"/>
  </r>
  <r>
    <x v="546"/>
    <x v="4"/>
    <x v="5"/>
  </r>
  <r>
    <x v="547"/>
    <x v="2"/>
    <x v="5"/>
  </r>
  <r>
    <x v="548"/>
    <x v="4"/>
    <x v="5"/>
  </r>
  <r>
    <x v="549"/>
    <x v="0"/>
    <x v="5"/>
  </r>
  <r>
    <x v="550"/>
    <x v="4"/>
    <x v="5"/>
  </r>
  <r>
    <x v="551"/>
    <x v="3"/>
    <x v="5"/>
  </r>
  <r>
    <x v="552"/>
    <x v="0"/>
    <x v="5"/>
  </r>
  <r>
    <x v="553"/>
    <x v="0"/>
    <x v="5"/>
  </r>
  <r>
    <x v="554"/>
    <x v="2"/>
    <x v="5"/>
  </r>
  <r>
    <x v="555"/>
    <x v="2"/>
    <x v="5"/>
  </r>
  <r>
    <x v="556"/>
    <x v="2"/>
    <x v="5"/>
  </r>
  <r>
    <x v="557"/>
    <x v="0"/>
    <x v="5"/>
  </r>
  <r>
    <x v="558"/>
    <x v="4"/>
    <x v="5"/>
  </r>
  <r>
    <x v="559"/>
    <x v="1"/>
    <x v="5"/>
  </r>
  <r>
    <x v="560"/>
    <x v="4"/>
    <x v="5"/>
  </r>
  <r>
    <x v="561"/>
    <x v="1"/>
    <x v="5"/>
  </r>
  <r>
    <x v="562"/>
    <x v="1"/>
    <x v="5"/>
  </r>
  <r>
    <x v="563"/>
    <x v="0"/>
    <x v="5"/>
  </r>
  <r>
    <x v="564"/>
    <x v="0"/>
    <x v="5"/>
  </r>
  <r>
    <x v="565"/>
    <x v="3"/>
    <x v="5"/>
  </r>
  <r>
    <x v="566"/>
    <x v="1"/>
    <x v="5"/>
  </r>
  <r>
    <x v="567"/>
    <x v="2"/>
    <x v="5"/>
  </r>
  <r>
    <x v="568"/>
    <x v="0"/>
    <x v="5"/>
  </r>
  <r>
    <x v="569"/>
    <x v="3"/>
    <x v="5"/>
  </r>
  <r>
    <x v="570"/>
    <x v="0"/>
    <x v="5"/>
  </r>
  <r>
    <x v="571"/>
    <x v="0"/>
    <x v="5"/>
  </r>
  <r>
    <x v="572"/>
    <x v="3"/>
    <x v="5"/>
  </r>
  <r>
    <x v="573"/>
    <x v="4"/>
    <x v="5"/>
  </r>
  <r>
    <x v="574"/>
    <x v="2"/>
    <x v="5"/>
  </r>
  <r>
    <x v="575"/>
    <x v="2"/>
    <x v="5"/>
  </r>
  <r>
    <x v="576"/>
    <x v="3"/>
    <x v="5"/>
  </r>
  <r>
    <x v="577"/>
    <x v="3"/>
    <x v="5"/>
  </r>
  <r>
    <x v="578"/>
    <x v="2"/>
    <x v="5"/>
  </r>
  <r>
    <x v="579"/>
    <x v="1"/>
    <x v="5"/>
  </r>
  <r>
    <x v="580"/>
    <x v="2"/>
    <x v="5"/>
  </r>
  <r>
    <x v="581"/>
    <x v="0"/>
    <x v="5"/>
  </r>
  <r>
    <x v="582"/>
    <x v="4"/>
    <x v="5"/>
  </r>
  <r>
    <x v="583"/>
    <x v="2"/>
    <x v="5"/>
  </r>
  <r>
    <x v="584"/>
    <x v="4"/>
    <x v="5"/>
  </r>
  <r>
    <x v="585"/>
    <x v="1"/>
    <x v="5"/>
  </r>
  <r>
    <x v="586"/>
    <x v="4"/>
    <x v="5"/>
  </r>
  <r>
    <x v="587"/>
    <x v="1"/>
    <x v="5"/>
  </r>
  <r>
    <x v="588"/>
    <x v="1"/>
    <x v="5"/>
  </r>
  <r>
    <x v="589"/>
    <x v="0"/>
    <x v="5"/>
  </r>
  <r>
    <x v="590"/>
    <x v="4"/>
    <x v="5"/>
  </r>
  <r>
    <x v="591"/>
    <x v="3"/>
    <x v="5"/>
  </r>
  <r>
    <x v="592"/>
    <x v="0"/>
    <x v="5"/>
  </r>
  <r>
    <x v="593"/>
    <x v="2"/>
    <x v="5"/>
  </r>
  <r>
    <x v="594"/>
    <x v="2"/>
    <x v="5"/>
  </r>
  <r>
    <x v="595"/>
    <x v="2"/>
    <x v="5"/>
  </r>
  <r>
    <x v="596"/>
    <x v="1"/>
    <x v="5"/>
  </r>
  <r>
    <x v="597"/>
    <x v="1"/>
    <x v="5"/>
  </r>
  <r>
    <x v="598"/>
    <x v="1"/>
    <x v="5"/>
  </r>
  <r>
    <x v="599"/>
    <x v="0"/>
    <x v="5"/>
  </r>
  <r>
    <x v="600"/>
    <x v="3"/>
    <x v="5"/>
  </r>
  <r>
    <x v="601"/>
    <x v="3"/>
    <x v="5"/>
  </r>
  <r>
    <x v="602"/>
    <x v="4"/>
    <x v="5"/>
  </r>
  <r>
    <x v="603"/>
    <x v="0"/>
    <x v="5"/>
  </r>
  <r>
    <x v="604"/>
    <x v="3"/>
    <x v="5"/>
  </r>
  <r>
    <x v="605"/>
    <x v="0"/>
    <x v="5"/>
  </r>
  <r>
    <x v="606"/>
    <x v="1"/>
    <x v="5"/>
  </r>
  <r>
    <x v="607"/>
    <x v="3"/>
    <x v="5"/>
  </r>
  <r>
    <x v="608"/>
    <x v="2"/>
    <x v="5"/>
  </r>
  <r>
    <x v="609"/>
    <x v="3"/>
    <x v="5"/>
  </r>
  <r>
    <x v="610"/>
    <x v="1"/>
    <x v="5"/>
  </r>
  <r>
    <x v="611"/>
    <x v="1"/>
    <x v="5"/>
  </r>
  <r>
    <x v="612"/>
    <x v="3"/>
    <x v="5"/>
  </r>
  <r>
    <x v="613"/>
    <x v="3"/>
    <x v="5"/>
  </r>
  <r>
    <x v="614"/>
    <x v="3"/>
    <x v="5"/>
  </r>
  <r>
    <x v="615"/>
    <x v="2"/>
    <x v="5"/>
  </r>
  <r>
    <x v="616"/>
    <x v="4"/>
    <x v="5"/>
  </r>
  <r>
    <x v="617"/>
    <x v="2"/>
    <x v="5"/>
  </r>
  <r>
    <x v="618"/>
    <x v="0"/>
    <x v="5"/>
  </r>
  <r>
    <x v="619"/>
    <x v="4"/>
    <x v="5"/>
  </r>
  <r>
    <x v="620"/>
    <x v="1"/>
    <x v="5"/>
  </r>
  <r>
    <x v="621"/>
    <x v="2"/>
    <x v="5"/>
  </r>
  <r>
    <x v="622"/>
    <x v="3"/>
    <x v="5"/>
  </r>
  <r>
    <x v="623"/>
    <x v="0"/>
    <x v="5"/>
  </r>
  <r>
    <x v="624"/>
    <x v="3"/>
    <x v="5"/>
  </r>
  <r>
    <x v="625"/>
    <x v="4"/>
    <x v="5"/>
  </r>
  <r>
    <x v="626"/>
    <x v="4"/>
    <x v="5"/>
  </r>
  <r>
    <x v="627"/>
    <x v="3"/>
    <x v="5"/>
  </r>
  <r>
    <x v="628"/>
    <x v="0"/>
    <x v="5"/>
  </r>
  <r>
    <x v="629"/>
    <x v="1"/>
    <x v="5"/>
  </r>
  <r>
    <x v="630"/>
    <x v="4"/>
    <x v="5"/>
  </r>
  <r>
    <x v="631"/>
    <x v="2"/>
    <x v="5"/>
  </r>
  <r>
    <x v="632"/>
    <x v="0"/>
    <x v="5"/>
  </r>
  <r>
    <x v="633"/>
    <x v="4"/>
    <x v="5"/>
  </r>
  <r>
    <x v="634"/>
    <x v="4"/>
    <x v="5"/>
  </r>
  <r>
    <x v="635"/>
    <x v="3"/>
    <x v="5"/>
  </r>
  <r>
    <x v="636"/>
    <x v="4"/>
    <x v="5"/>
  </r>
  <r>
    <x v="637"/>
    <x v="4"/>
    <x v="5"/>
  </r>
  <r>
    <x v="638"/>
    <x v="3"/>
    <x v="5"/>
  </r>
  <r>
    <x v="639"/>
    <x v="3"/>
    <x v="5"/>
  </r>
  <r>
    <x v="640"/>
    <x v="1"/>
    <x v="5"/>
  </r>
  <r>
    <x v="641"/>
    <x v="1"/>
    <x v="5"/>
  </r>
  <r>
    <x v="642"/>
    <x v="2"/>
    <x v="5"/>
  </r>
  <r>
    <x v="643"/>
    <x v="0"/>
    <x v="5"/>
  </r>
  <r>
    <x v="644"/>
    <x v="2"/>
    <x v="5"/>
  </r>
  <r>
    <x v="645"/>
    <x v="2"/>
    <x v="5"/>
  </r>
  <r>
    <x v="646"/>
    <x v="1"/>
    <x v="5"/>
  </r>
  <r>
    <x v="647"/>
    <x v="2"/>
    <x v="5"/>
  </r>
  <r>
    <x v="648"/>
    <x v="1"/>
    <x v="5"/>
  </r>
  <r>
    <x v="649"/>
    <x v="0"/>
    <x v="5"/>
  </r>
  <r>
    <x v="650"/>
    <x v="1"/>
    <x v="5"/>
  </r>
  <r>
    <x v="651"/>
    <x v="1"/>
    <x v="5"/>
  </r>
  <r>
    <x v="652"/>
    <x v="4"/>
    <x v="5"/>
  </r>
  <r>
    <x v="653"/>
    <x v="1"/>
    <x v="5"/>
  </r>
  <r>
    <x v="654"/>
    <x v="4"/>
    <x v="5"/>
  </r>
  <r>
    <x v="655"/>
    <x v="4"/>
    <x v="5"/>
  </r>
  <r>
    <x v="656"/>
    <x v="1"/>
    <x v="5"/>
  </r>
  <r>
    <x v="657"/>
    <x v="3"/>
    <x v="5"/>
  </r>
  <r>
    <x v="658"/>
    <x v="0"/>
    <x v="5"/>
  </r>
  <r>
    <x v="659"/>
    <x v="0"/>
    <x v="5"/>
  </r>
  <r>
    <x v="660"/>
    <x v="3"/>
    <x v="5"/>
  </r>
  <r>
    <x v="661"/>
    <x v="3"/>
    <x v="5"/>
  </r>
  <r>
    <x v="662"/>
    <x v="3"/>
    <x v="5"/>
  </r>
  <r>
    <x v="663"/>
    <x v="2"/>
    <x v="5"/>
  </r>
  <r>
    <x v="664"/>
    <x v="3"/>
    <x v="5"/>
  </r>
  <r>
    <x v="665"/>
    <x v="2"/>
    <x v="5"/>
  </r>
  <r>
    <x v="666"/>
    <x v="1"/>
    <x v="5"/>
  </r>
  <r>
    <x v="667"/>
    <x v="1"/>
    <x v="5"/>
  </r>
  <r>
    <x v="668"/>
    <x v="0"/>
    <x v="5"/>
  </r>
  <r>
    <x v="669"/>
    <x v="3"/>
    <x v="5"/>
  </r>
  <r>
    <x v="670"/>
    <x v="4"/>
    <x v="5"/>
  </r>
  <r>
    <x v="671"/>
    <x v="2"/>
    <x v="5"/>
  </r>
  <r>
    <x v="672"/>
    <x v="0"/>
    <x v="5"/>
  </r>
  <r>
    <x v="673"/>
    <x v="4"/>
    <x v="5"/>
  </r>
  <r>
    <x v="674"/>
    <x v="3"/>
    <x v="5"/>
  </r>
  <r>
    <x v="675"/>
    <x v="2"/>
    <x v="5"/>
  </r>
  <r>
    <x v="676"/>
    <x v="2"/>
    <x v="5"/>
  </r>
  <r>
    <x v="677"/>
    <x v="2"/>
    <x v="5"/>
  </r>
  <r>
    <x v="678"/>
    <x v="0"/>
    <x v="5"/>
  </r>
  <r>
    <x v="679"/>
    <x v="1"/>
    <x v="5"/>
  </r>
  <r>
    <x v="680"/>
    <x v="2"/>
    <x v="5"/>
  </r>
  <r>
    <x v="681"/>
    <x v="3"/>
    <x v="5"/>
  </r>
  <r>
    <x v="682"/>
    <x v="0"/>
    <x v="5"/>
  </r>
  <r>
    <x v="683"/>
    <x v="3"/>
    <x v="5"/>
  </r>
  <r>
    <x v="684"/>
    <x v="1"/>
    <x v="5"/>
  </r>
  <r>
    <x v="685"/>
    <x v="4"/>
    <x v="5"/>
  </r>
  <r>
    <x v="686"/>
    <x v="0"/>
    <x v="5"/>
  </r>
  <r>
    <x v="687"/>
    <x v="4"/>
    <x v="5"/>
  </r>
  <r>
    <x v="688"/>
    <x v="2"/>
    <x v="5"/>
  </r>
  <r>
    <x v="689"/>
    <x v="1"/>
    <x v="5"/>
  </r>
  <r>
    <x v="690"/>
    <x v="3"/>
    <x v="5"/>
  </r>
  <r>
    <x v="691"/>
    <x v="0"/>
    <x v="5"/>
  </r>
  <r>
    <x v="692"/>
    <x v="3"/>
    <x v="5"/>
  </r>
  <r>
    <x v="693"/>
    <x v="2"/>
    <x v="5"/>
  </r>
  <r>
    <x v="694"/>
    <x v="1"/>
    <x v="5"/>
  </r>
  <r>
    <x v="695"/>
    <x v="1"/>
    <x v="5"/>
  </r>
  <r>
    <x v="696"/>
    <x v="4"/>
    <x v="5"/>
  </r>
  <r>
    <x v="697"/>
    <x v="0"/>
    <x v="5"/>
  </r>
  <r>
    <x v="698"/>
    <x v="4"/>
    <x v="5"/>
  </r>
  <r>
    <x v="699"/>
    <x v="1"/>
    <x v="5"/>
  </r>
  <r>
    <x v="700"/>
    <x v="4"/>
    <x v="5"/>
  </r>
  <r>
    <x v="701"/>
    <x v="1"/>
    <x v="5"/>
  </r>
  <r>
    <x v="702"/>
    <x v="2"/>
    <x v="5"/>
  </r>
  <r>
    <x v="703"/>
    <x v="4"/>
    <x v="5"/>
  </r>
  <r>
    <x v="704"/>
    <x v="4"/>
    <x v="5"/>
  </r>
  <r>
    <x v="705"/>
    <x v="4"/>
    <x v="5"/>
  </r>
  <r>
    <x v="706"/>
    <x v="2"/>
    <x v="5"/>
  </r>
  <r>
    <x v="707"/>
    <x v="2"/>
    <x v="5"/>
  </r>
  <r>
    <x v="708"/>
    <x v="1"/>
    <x v="5"/>
  </r>
  <r>
    <x v="709"/>
    <x v="2"/>
    <x v="5"/>
  </r>
  <r>
    <x v="710"/>
    <x v="3"/>
    <x v="5"/>
  </r>
  <r>
    <x v="711"/>
    <x v="1"/>
    <x v="5"/>
  </r>
  <r>
    <x v="712"/>
    <x v="2"/>
    <x v="5"/>
  </r>
  <r>
    <x v="713"/>
    <x v="1"/>
    <x v="5"/>
  </r>
  <r>
    <x v="714"/>
    <x v="1"/>
    <x v="5"/>
  </r>
  <r>
    <x v="715"/>
    <x v="0"/>
    <x v="5"/>
  </r>
  <r>
    <x v="716"/>
    <x v="4"/>
    <x v="5"/>
  </r>
  <r>
    <x v="717"/>
    <x v="2"/>
    <x v="5"/>
  </r>
  <r>
    <x v="718"/>
    <x v="3"/>
    <x v="5"/>
  </r>
  <r>
    <x v="719"/>
    <x v="3"/>
    <x v="5"/>
  </r>
  <r>
    <x v="720"/>
    <x v="3"/>
    <x v="5"/>
  </r>
  <r>
    <x v="721"/>
    <x v="3"/>
    <x v="5"/>
  </r>
  <r>
    <x v="722"/>
    <x v="2"/>
    <x v="5"/>
  </r>
  <r>
    <x v="723"/>
    <x v="3"/>
    <x v="5"/>
  </r>
  <r>
    <x v="724"/>
    <x v="0"/>
    <x v="5"/>
  </r>
  <r>
    <x v="725"/>
    <x v="2"/>
    <x v="5"/>
  </r>
  <r>
    <x v="726"/>
    <x v="4"/>
    <x v="5"/>
  </r>
  <r>
    <x v="727"/>
    <x v="4"/>
    <x v="5"/>
  </r>
  <r>
    <x v="728"/>
    <x v="1"/>
    <x v="5"/>
  </r>
  <r>
    <x v="729"/>
    <x v="3"/>
    <x v="5"/>
  </r>
  <r>
    <x v="730"/>
    <x v="1"/>
    <x v="5"/>
  </r>
  <r>
    <x v="731"/>
    <x v="1"/>
    <x v="5"/>
  </r>
  <r>
    <x v="732"/>
    <x v="4"/>
    <x v="5"/>
  </r>
  <r>
    <x v="733"/>
    <x v="2"/>
    <x v="5"/>
  </r>
  <r>
    <x v="734"/>
    <x v="3"/>
    <x v="5"/>
  </r>
  <r>
    <x v="735"/>
    <x v="4"/>
    <x v="5"/>
  </r>
  <r>
    <x v="736"/>
    <x v="4"/>
    <x v="5"/>
  </r>
  <r>
    <x v="737"/>
    <x v="2"/>
    <x v="5"/>
  </r>
  <r>
    <x v="738"/>
    <x v="4"/>
    <x v="5"/>
  </r>
  <r>
    <x v="739"/>
    <x v="0"/>
    <x v="5"/>
  </r>
  <r>
    <x v="740"/>
    <x v="4"/>
    <x v="5"/>
  </r>
  <r>
    <x v="741"/>
    <x v="4"/>
    <x v="5"/>
  </r>
  <r>
    <x v="742"/>
    <x v="1"/>
    <x v="5"/>
  </r>
  <r>
    <x v="743"/>
    <x v="4"/>
    <x v="5"/>
  </r>
  <r>
    <x v="744"/>
    <x v="0"/>
    <x v="5"/>
  </r>
  <r>
    <x v="745"/>
    <x v="2"/>
    <x v="5"/>
  </r>
  <r>
    <x v="746"/>
    <x v="4"/>
    <x v="5"/>
  </r>
  <r>
    <x v="747"/>
    <x v="3"/>
    <x v="5"/>
  </r>
  <r>
    <x v="748"/>
    <x v="1"/>
    <x v="5"/>
  </r>
  <r>
    <x v="749"/>
    <x v="0"/>
    <x v="5"/>
  </r>
  <r>
    <x v="750"/>
    <x v="4"/>
    <x v="5"/>
  </r>
  <r>
    <x v="751"/>
    <x v="2"/>
    <x v="5"/>
  </r>
  <r>
    <x v="752"/>
    <x v="0"/>
    <x v="5"/>
  </r>
  <r>
    <x v="753"/>
    <x v="1"/>
    <x v="5"/>
  </r>
  <r>
    <x v="754"/>
    <x v="1"/>
    <x v="5"/>
  </r>
  <r>
    <x v="755"/>
    <x v="3"/>
    <x v="5"/>
  </r>
  <r>
    <x v="756"/>
    <x v="0"/>
    <x v="5"/>
  </r>
  <r>
    <x v="757"/>
    <x v="1"/>
    <x v="5"/>
  </r>
  <r>
    <x v="758"/>
    <x v="2"/>
    <x v="5"/>
  </r>
  <r>
    <x v="759"/>
    <x v="0"/>
    <x v="5"/>
  </r>
  <r>
    <x v="760"/>
    <x v="0"/>
    <x v="5"/>
  </r>
  <r>
    <x v="761"/>
    <x v="1"/>
    <x v="5"/>
  </r>
  <r>
    <x v="762"/>
    <x v="4"/>
    <x v="5"/>
  </r>
  <r>
    <x v="763"/>
    <x v="4"/>
    <x v="5"/>
  </r>
  <r>
    <x v="764"/>
    <x v="0"/>
    <x v="5"/>
  </r>
  <r>
    <x v="765"/>
    <x v="2"/>
    <x v="5"/>
  </r>
  <r>
    <x v="766"/>
    <x v="2"/>
    <x v="5"/>
  </r>
  <r>
    <x v="767"/>
    <x v="1"/>
    <x v="5"/>
  </r>
  <r>
    <x v="768"/>
    <x v="2"/>
    <x v="5"/>
  </r>
  <r>
    <x v="769"/>
    <x v="0"/>
    <x v="5"/>
  </r>
  <r>
    <x v="770"/>
    <x v="3"/>
    <x v="5"/>
  </r>
  <r>
    <x v="771"/>
    <x v="1"/>
    <x v="5"/>
  </r>
  <r>
    <x v="772"/>
    <x v="4"/>
    <x v="5"/>
  </r>
  <r>
    <x v="773"/>
    <x v="1"/>
    <x v="5"/>
  </r>
  <r>
    <x v="774"/>
    <x v="3"/>
    <x v="5"/>
  </r>
  <r>
    <x v="775"/>
    <x v="4"/>
    <x v="5"/>
  </r>
  <r>
    <x v="776"/>
    <x v="1"/>
    <x v="5"/>
  </r>
  <r>
    <x v="777"/>
    <x v="4"/>
    <x v="5"/>
  </r>
  <r>
    <x v="778"/>
    <x v="3"/>
    <x v="5"/>
  </r>
  <r>
    <x v="779"/>
    <x v="4"/>
    <x v="5"/>
  </r>
  <r>
    <x v="780"/>
    <x v="0"/>
    <x v="5"/>
  </r>
  <r>
    <x v="781"/>
    <x v="1"/>
    <x v="5"/>
  </r>
  <r>
    <x v="782"/>
    <x v="3"/>
    <x v="5"/>
  </r>
  <r>
    <x v="783"/>
    <x v="1"/>
    <x v="5"/>
  </r>
  <r>
    <x v="784"/>
    <x v="3"/>
    <x v="5"/>
  </r>
  <r>
    <x v="785"/>
    <x v="4"/>
    <x v="5"/>
  </r>
  <r>
    <x v="786"/>
    <x v="4"/>
    <x v="5"/>
  </r>
  <r>
    <x v="787"/>
    <x v="1"/>
    <x v="5"/>
  </r>
  <r>
    <x v="788"/>
    <x v="2"/>
    <x v="5"/>
  </r>
  <r>
    <x v="789"/>
    <x v="4"/>
    <x v="5"/>
  </r>
  <r>
    <x v="790"/>
    <x v="0"/>
    <x v="5"/>
  </r>
  <r>
    <x v="791"/>
    <x v="2"/>
    <x v="5"/>
  </r>
  <r>
    <x v="792"/>
    <x v="0"/>
    <x v="5"/>
  </r>
  <r>
    <x v="793"/>
    <x v="4"/>
    <x v="5"/>
  </r>
  <r>
    <x v="794"/>
    <x v="3"/>
    <x v="5"/>
  </r>
  <r>
    <x v="795"/>
    <x v="0"/>
    <x v="5"/>
  </r>
  <r>
    <x v="796"/>
    <x v="2"/>
    <x v="5"/>
  </r>
  <r>
    <x v="797"/>
    <x v="3"/>
    <x v="5"/>
  </r>
  <r>
    <x v="798"/>
    <x v="2"/>
    <x v="5"/>
  </r>
  <r>
    <x v="799"/>
    <x v="2"/>
    <x v="5"/>
  </r>
  <r>
    <x v="800"/>
    <x v="1"/>
    <x v="5"/>
  </r>
  <r>
    <x v="801"/>
    <x v="2"/>
    <x v="5"/>
  </r>
  <r>
    <x v="802"/>
    <x v="2"/>
    <x v="5"/>
  </r>
  <r>
    <x v="803"/>
    <x v="1"/>
    <x v="5"/>
  </r>
  <r>
    <x v="804"/>
    <x v="1"/>
    <x v="5"/>
  </r>
  <r>
    <x v="805"/>
    <x v="2"/>
    <x v="5"/>
  </r>
  <r>
    <x v="806"/>
    <x v="4"/>
    <x v="5"/>
  </r>
  <r>
    <x v="807"/>
    <x v="1"/>
    <x v="5"/>
  </r>
  <r>
    <x v="808"/>
    <x v="3"/>
    <x v="5"/>
  </r>
  <r>
    <x v="809"/>
    <x v="2"/>
    <x v="5"/>
  </r>
  <r>
    <x v="810"/>
    <x v="2"/>
    <x v="5"/>
  </r>
  <r>
    <x v="811"/>
    <x v="1"/>
    <x v="5"/>
  </r>
  <r>
    <x v="812"/>
    <x v="2"/>
    <x v="5"/>
  </r>
  <r>
    <x v="813"/>
    <x v="1"/>
    <x v="5"/>
  </r>
  <r>
    <x v="814"/>
    <x v="4"/>
    <x v="5"/>
  </r>
  <r>
    <x v="815"/>
    <x v="3"/>
    <x v="5"/>
  </r>
  <r>
    <x v="816"/>
    <x v="0"/>
    <x v="5"/>
  </r>
  <r>
    <x v="817"/>
    <x v="4"/>
    <x v="5"/>
  </r>
  <r>
    <x v="818"/>
    <x v="1"/>
    <x v="5"/>
  </r>
  <r>
    <x v="819"/>
    <x v="0"/>
    <x v="5"/>
  </r>
  <r>
    <x v="820"/>
    <x v="3"/>
    <x v="5"/>
  </r>
  <r>
    <x v="821"/>
    <x v="2"/>
    <x v="5"/>
  </r>
  <r>
    <x v="822"/>
    <x v="4"/>
    <x v="5"/>
  </r>
  <r>
    <x v="823"/>
    <x v="0"/>
    <x v="5"/>
  </r>
  <r>
    <x v="824"/>
    <x v="1"/>
    <x v="5"/>
  </r>
  <r>
    <x v="825"/>
    <x v="4"/>
    <x v="5"/>
  </r>
  <r>
    <x v="826"/>
    <x v="1"/>
    <x v="5"/>
  </r>
  <r>
    <x v="827"/>
    <x v="4"/>
    <x v="5"/>
  </r>
  <r>
    <x v="828"/>
    <x v="4"/>
    <x v="5"/>
  </r>
  <r>
    <x v="829"/>
    <x v="4"/>
    <x v="5"/>
  </r>
  <r>
    <x v="830"/>
    <x v="4"/>
    <x v="5"/>
  </r>
  <r>
    <x v="831"/>
    <x v="3"/>
    <x v="5"/>
  </r>
  <r>
    <x v="832"/>
    <x v="4"/>
    <x v="5"/>
  </r>
  <r>
    <x v="833"/>
    <x v="4"/>
    <x v="5"/>
  </r>
  <r>
    <x v="834"/>
    <x v="0"/>
    <x v="5"/>
  </r>
  <r>
    <x v="835"/>
    <x v="3"/>
    <x v="5"/>
  </r>
  <r>
    <x v="836"/>
    <x v="1"/>
    <x v="5"/>
  </r>
  <r>
    <x v="837"/>
    <x v="3"/>
    <x v="5"/>
  </r>
  <r>
    <x v="838"/>
    <x v="0"/>
    <x v="5"/>
  </r>
  <r>
    <x v="839"/>
    <x v="4"/>
    <x v="5"/>
  </r>
  <r>
    <x v="840"/>
    <x v="2"/>
    <x v="5"/>
  </r>
  <r>
    <x v="841"/>
    <x v="3"/>
    <x v="5"/>
  </r>
  <r>
    <x v="842"/>
    <x v="1"/>
    <x v="5"/>
  </r>
  <r>
    <x v="843"/>
    <x v="3"/>
    <x v="5"/>
  </r>
  <r>
    <x v="844"/>
    <x v="4"/>
    <x v="5"/>
  </r>
  <r>
    <x v="845"/>
    <x v="0"/>
    <x v="5"/>
  </r>
  <r>
    <x v="846"/>
    <x v="1"/>
    <x v="5"/>
  </r>
  <r>
    <x v="847"/>
    <x v="2"/>
    <x v="5"/>
  </r>
  <r>
    <x v="848"/>
    <x v="1"/>
    <x v="5"/>
  </r>
  <r>
    <x v="849"/>
    <x v="4"/>
    <x v="5"/>
  </r>
  <r>
    <x v="850"/>
    <x v="4"/>
    <x v="5"/>
  </r>
  <r>
    <x v="851"/>
    <x v="4"/>
    <x v="5"/>
  </r>
  <r>
    <x v="852"/>
    <x v="1"/>
    <x v="5"/>
  </r>
  <r>
    <x v="853"/>
    <x v="1"/>
    <x v="5"/>
  </r>
  <r>
    <x v="854"/>
    <x v="0"/>
    <x v="5"/>
  </r>
  <r>
    <x v="855"/>
    <x v="1"/>
    <x v="5"/>
  </r>
  <r>
    <x v="856"/>
    <x v="3"/>
    <x v="5"/>
  </r>
  <r>
    <x v="857"/>
    <x v="4"/>
    <x v="5"/>
  </r>
  <r>
    <x v="858"/>
    <x v="3"/>
    <x v="5"/>
  </r>
  <r>
    <x v="859"/>
    <x v="1"/>
    <x v="5"/>
  </r>
  <r>
    <x v="860"/>
    <x v="1"/>
    <x v="5"/>
  </r>
  <r>
    <x v="861"/>
    <x v="1"/>
    <x v="5"/>
  </r>
  <r>
    <x v="862"/>
    <x v="3"/>
    <x v="5"/>
  </r>
  <r>
    <x v="863"/>
    <x v="0"/>
    <x v="5"/>
  </r>
  <r>
    <x v="864"/>
    <x v="3"/>
    <x v="5"/>
  </r>
  <r>
    <x v="865"/>
    <x v="3"/>
    <x v="5"/>
  </r>
  <r>
    <x v="866"/>
    <x v="3"/>
    <x v="5"/>
  </r>
  <r>
    <x v="867"/>
    <x v="3"/>
    <x v="5"/>
  </r>
  <r>
    <x v="868"/>
    <x v="1"/>
    <x v="5"/>
  </r>
  <r>
    <x v="869"/>
    <x v="2"/>
    <x v="5"/>
  </r>
  <r>
    <x v="870"/>
    <x v="3"/>
    <x v="5"/>
  </r>
  <r>
    <x v="871"/>
    <x v="0"/>
    <x v="5"/>
  </r>
  <r>
    <x v="872"/>
    <x v="4"/>
    <x v="5"/>
  </r>
  <r>
    <x v="873"/>
    <x v="4"/>
    <x v="5"/>
  </r>
  <r>
    <x v="874"/>
    <x v="4"/>
    <x v="5"/>
  </r>
  <r>
    <x v="875"/>
    <x v="3"/>
    <x v="5"/>
  </r>
  <r>
    <x v="876"/>
    <x v="0"/>
    <x v="5"/>
  </r>
  <r>
    <x v="877"/>
    <x v="2"/>
    <x v="5"/>
  </r>
  <r>
    <x v="878"/>
    <x v="4"/>
    <x v="5"/>
  </r>
  <r>
    <x v="879"/>
    <x v="2"/>
    <x v="5"/>
  </r>
  <r>
    <x v="880"/>
    <x v="4"/>
    <x v="5"/>
  </r>
  <r>
    <x v="881"/>
    <x v="4"/>
    <x v="5"/>
  </r>
  <r>
    <x v="882"/>
    <x v="1"/>
    <x v="5"/>
  </r>
  <r>
    <x v="883"/>
    <x v="2"/>
    <x v="5"/>
  </r>
  <r>
    <x v="884"/>
    <x v="2"/>
    <x v="5"/>
  </r>
  <r>
    <x v="885"/>
    <x v="0"/>
    <x v="5"/>
  </r>
  <r>
    <x v="886"/>
    <x v="1"/>
    <x v="5"/>
  </r>
  <r>
    <x v="887"/>
    <x v="4"/>
    <x v="5"/>
  </r>
  <r>
    <x v="888"/>
    <x v="2"/>
    <x v="5"/>
  </r>
  <r>
    <x v="889"/>
    <x v="4"/>
    <x v="5"/>
  </r>
  <r>
    <x v="890"/>
    <x v="1"/>
    <x v="5"/>
  </r>
  <r>
    <x v="891"/>
    <x v="0"/>
    <x v="5"/>
  </r>
  <r>
    <x v="892"/>
    <x v="2"/>
    <x v="5"/>
  </r>
  <r>
    <x v="893"/>
    <x v="0"/>
    <x v="5"/>
  </r>
  <r>
    <x v="894"/>
    <x v="2"/>
    <x v="5"/>
  </r>
  <r>
    <x v="895"/>
    <x v="3"/>
    <x v="5"/>
  </r>
  <r>
    <x v="896"/>
    <x v="2"/>
    <x v="5"/>
  </r>
  <r>
    <x v="897"/>
    <x v="1"/>
    <x v="5"/>
  </r>
  <r>
    <x v="898"/>
    <x v="1"/>
    <x v="5"/>
  </r>
  <r>
    <x v="899"/>
    <x v="2"/>
    <x v="5"/>
  </r>
  <r>
    <x v="900"/>
    <x v="3"/>
    <x v="5"/>
  </r>
  <r>
    <x v="901"/>
    <x v="2"/>
    <x v="5"/>
  </r>
  <r>
    <x v="902"/>
    <x v="4"/>
    <x v="5"/>
  </r>
  <r>
    <x v="903"/>
    <x v="3"/>
    <x v="5"/>
  </r>
  <r>
    <x v="904"/>
    <x v="4"/>
    <x v="5"/>
  </r>
  <r>
    <x v="905"/>
    <x v="0"/>
    <x v="5"/>
  </r>
  <r>
    <x v="906"/>
    <x v="4"/>
    <x v="5"/>
  </r>
  <r>
    <x v="907"/>
    <x v="0"/>
    <x v="5"/>
  </r>
  <r>
    <x v="908"/>
    <x v="3"/>
    <x v="5"/>
  </r>
  <r>
    <x v="909"/>
    <x v="4"/>
    <x v="5"/>
  </r>
  <r>
    <x v="910"/>
    <x v="0"/>
    <x v="5"/>
  </r>
  <r>
    <x v="911"/>
    <x v="0"/>
    <x v="5"/>
  </r>
  <r>
    <x v="912"/>
    <x v="1"/>
    <x v="5"/>
  </r>
  <r>
    <x v="913"/>
    <x v="4"/>
    <x v="5"/>
  </r>
  <r>
    <x v="914"/>
    <x v="2"/>
    <x v="5"/>
  </r>
  <r>
    <x v="915"/>
    <x v="2"/>
    <x v="5"/>
  </r>
  <r>
    <x v="916"/>
    <x v="3"/>
    <x v="5"/>
  </r>
  <r>
    <x v="917"/>
    <x v="4"/>
    <x v="5"/>
  </r>
  <r>
    <x v="918"/>
    <x v="1"/>
    <x v="5"/>
  </r>
  <r>
    <x v="919"/>
    <x v="3"/>
    <x v="5"/>
  </r>
  <r>
    <x v="920"/>
    <x v="3"/>
    <x v="5"/>
  </r>
  <r>
    <x v="921"/>
    <x v="4"/>
    <x v="5"/>
  </r>
  <r>
    <x v="922"/>
    <x v="1"/>
    <x v="5"/>
  </r>
  <r>
    <x v="923"/>
    <x v="3"/>
    <x v="5"/>
  </r>
  <r>
    <x v="924"/>
    <x v="0"/>
    <x v="5"/>
  </r>
  <r>
    <x v="925"/>
    <x v="4"/>
    <x v="5"/>
  </r>
  <r>
    <x v="926"/>
    <x v="0"/>
    <x v="5"/>
  </r>
  <r>
    <x v="927"/>
    <x v="3"/>
    <x v="5"/>
  </r>
  <r>
    <x v="928"/>
    <x v="4"/>
    <x v="5"/>
  </r>
  <r>
    <x v="929"/>
    <x v="0"/>
    <x v="5"/>
  </r>
  <r>
    <x v="930"/>
    <x v="0"/>
    <x v="5"/>
  </r>
  <r>
    <x v="931"/>
    <x v="4"/>
    <x v="5"/>
  </r>
  <r>
    <x v="932"/>
    <x v="4"/>
    <x v="5"/>
  </r>
  <r>
    <x v="933"/>
    <x v="4"/>
    <x v="5"/>
  </r>
  <r>
    <x v="934"/>
    <x v="1"/>
    <x v="5"/>
  </r>
  <r>
    <x v="935"/>
    <x v="2"/>
    <x v="5"/>
  </r>
  <r>
    <x v="936"/>
    <x v="1"/>
    <x v="5"/>
  </r>
  <r>
    <x v="937"/>
    <x v="4"/>
    <x v="5"/>
  </r>
  <r>
    <x v="938"/>
    <x v="3"/>
    <x v="5"/>
  </r>
  <r>
    <x v="939"/>
    <x v="3"/>
    <x v="5"/>
  </r>
  <r>
    <x v="940"/>
    <x v="3"/>
    <x v="5"/>
  </r>
  <r>
    <x v="941"/>
    <x v="0"/>
    <x v="5"/>
  </r>
  <r>
    <x v="942"/>
    <x v="0"/>
    <x v="5"/>
  </r>
  <r>
    <x v="943"/>
    <x v="3"/>
    <x v="5"/>
  </r>
  <r>
    <x v="944"/>
    <x v="1"/>
    <x v="5"/>
  </r>
  <r>
    <x v="945"/>
    <x v="0"/>
    <x v="5"/>
  </r>
  <r>
    <x v="946"/>
    <x v="2"/>
    <x v="5"/>
  </r>
  <r>
    <x v="947"/>
    <x v="0"/>
    <x v="5"/>
  </r>
  <r>
    <x v="948"/>
    <x v="1"/>
    <x v="5"/>
  </r>
  <r>
    <x v="949"/>
    <x v="1"/>
    <x v="5"/>
  </r>
  <r>
    <x v="950"/>
    <x v="3"/>
    <x v="5"/>
  </r>
  <r>
    <x v="951"/>
    <x v="4"/>
    <x v="5"/>
  </r>
  <r>
    <x v="952"/>
    <x v="3"/>
    <x v="5"/>
  </r>
  <r>
    <x v="953"/>
    <x v="3"/>
    <x v="5"/>
  </r>
  <r>
    <x v="954"/>
    <x v="4"/>
    <x v="5"/>
  </r>
  <r>
    <x v="955"/>
    <x v="3"/>
    <x v="5"/>
  </r>
  <r>
    <x v="956"/>
    <x v="0"/>
    <x v="5"/>
  </r>
  <r>
    <x v="957"/>
    <x v="4"/>
    <x v="5"/>
  </r>
  <r>
    <x v="958"/>
    <x v="3"/>
    <x v="5"/>
  </r>
  <r>
    <x v="959"/>
    <x v="2"/>
    <x v="5"/>
  </r>
  <r>
    <x v="960"/>
    <x v="1"/>
    <x v="5"/>
  </r>
  <r>
    <x v="961"/>
    <x v="0"/>
    <x v="5"/>
  </r>
  <r>
    <x v="962"/>
    <x v="1"/>
    <x v="5"/>
  </r>
  <r>
    <x v="963"/>
    <x v="2"/>
    <x v="5"/>
  </r>
  <r>
    <x v="964"/>
    <x v="0"/>
    <x v="5"/>
  </r>
  <r>
    <x v="965"/>
    <x v="1"/>
    <x v="5"/>
  </r>
  <r>
    <x v="966"/>
    <x v="0"/>
    <x v="5"/>
  </r>
  <r>
    <x v="967"/>
    <x v="1"/>
    <x v="5"/>
  </r>
  <r>
    <x v="968"/>
    <x v="1"/>
    <x v="5"/>
  </r>
  <r>
    <x v="969"/>
    <x v="0"/>
    <x v="5"/>
  </r>
  <r>
    <x v="970"/>
    <x v="1"/>
    <x v="5"/>
  </r>
  <r>
    <x v="971"/>
    <x v="4"/>
    <x v="5"/>
  </r>
  <r>
    <x v="972"/>
    <x v="4"/>
    <x v="5"/>
  </r>
  <r>
    <x v="973"/>
    <x v="3"/>
    <x v="5"/>
  </r>
  <r>
    <x v="974"/>
    <x v="2"/>
    <x v="5"/>
  </r>
  <r>
    <x v="975"/>
    <x v="0"/>
    <x v="5"/>
  </r>
  <r>
    <x v="976"/>
    <x v="1"/>
    <x v="5"/>
  </r>
  <r>
    <x v="977"/>
    <x v="1"/>
    <x v="5"/>
  </r>
  <r>
    <x v="978"/>
    <x v="4"/>
    <x v="5"/>
  </r>
  <r>
    <x v="979"/>
    <x v="3"/>
    <x v="5"/>
  </r>
  <r>
    <x v="980"/>
    <x v="2"/>
    <x v="5"/>
  </r>
  <r>
    <x v="981"/>
    <x v="2"/>
    <x v="5"/>
  </r>
  <r>
    <x v="982"/>
    <x v="1"/>
    <x v="5"/>
  </r>
  <r>
    <x v="983"/>
    <x v="0"/>
    <x v="5"/>
  </r>
  <r>
    <x v="984"/>
    <x v="0"/>
    <x v="5"/>
  </r>
  <r>
    <x v="985"/>
    <x v="0"/>
    <x v="5"/>
  </r>
  <r>
    <x v="986"/>
    <x v="2"/>
    <x v="5"/>
  </r>
  <r>
    <x v="987"/>
    <x v="4"/>
    <x v="5"/>
  </r>
  <r>
    <x v="988"/>
    <x v="4"/>
    <x v="5"/>
  </r>
  <r>
    <x v="989"/>
    <x v="1"/>
    <x v="5"/>
  </r>
  <r>
    <x v="990"/>
    <x v="1"/>
    <x v="5"/>
  </r>
  <r>
    <x v="991"/>
    <x v="1"/>
    <x v="5"/>
  </r>
  <r>
    <x v="992"/>
    <x v="0"/>
    <x v="5"/>
  </r>
  <r>
    <x v="993"/>
    <x v="1"/>
    <x v="5"/>
  </r>
  <r>
    <x v="994"/>
    <x v="3"/>
    <x v="5"/>
  </r>
  <r>
    <x v="995"/>
    <x v="2"/>
    <x v="5"/>
  </r>
  <r>
    <x v="996"/>
    <x v="4"/>
    <x v="5"/>
  </r>
  <r>
    <x v="997"/>
    <x v="0"/>
    <x v="5"/>
  </r>
  <r>
    <x v="998"/>
    <x v="3"/>
    <x v="5"/>
  </r>
  <r>
    <x v="999"/>
    <x v="0"/>
    <x v="5"/>
  </r>
  <r>
    <x v="1000"/>
    <x v="0"/>
    <x v="5"/>
  </r>
  <r>
    <x v="1001"/>
    <x v="2"/>
    <x v="5"/>
  </r>
  <r>
    <x v="1002"/>
    <x v="4"/>
    <x v="5"/>
  </r>
  <r>
    <x v="1003"/>
    <x v="4"/>
    <x v="5"/>
  </r>
  <r>
    <x v="1004"/>
    <x v="3"/>
    <x v="5"/>
  </r>
  <r>
    <x v="1005"/>
    <x v="2"/>
    <x v="5"/>
  </r>
  <r>
    <x v="1006"/>
    <x v="1"/>
    <x v="5"/>
  </r>
  <r>
    <x v="1007"/>
    <x v="1"/>
    <x v="5"/>
  </r>
  <r>
    <x v="1008"/>
    <x v="4"/>
    <x v="5"/>
  </r>
  <r>
    <x v="1009"/>
    <x v="3"/>
    <x v="5"/>
  </r>
  <r>
    <x v="1010"/>
    <x v="2"/>
    <x v="5"/>
  </r>
  <r>
    <x v="1011"/>
    <x v="1"/>
    <x v="5"/>
  </r>
  <r>
    <x v="1012"/>
    <x v="3"/>
    <x v="5"/>
  </r>
  <r>
    <x v="1013"/>
    <x v="3"/>
    <x v="5"/>
  </r>
  <r>
    <x v="1014"/>
    <x v="2"/>
    <x v="5"/>
  </r>
  <r>
    <x v="1015"/>
    <x v="2"/>
    <x v="5"/>
  </r>
  <r>
    <x v="1016"/>
    <x v="4"/>
    <x v="5"/>
  </r>
  <r>
    <x v="1017"/>
    <x v="1"/>
    <x v="5"/>
  </r>
  <r>
    <x v="1018"/>
    <x v="4"/>
    <x v="5"/>
  </r>
  <r>
    <x v="1019"/>
    <x v="1"/>
    <x v="5"/>
  </r>
  <r>
    <x v="1020"/>
    <x v="2"/>
    <x v="5"/>
  </r>
  <r>
    <x v="1021"/>
    <x v="2"/>
    <x v="5"/>
  </r>
  <r>
    <x v="1022"/>
    <x v="3"/>
    <x v="5"/>
  </r>
  <r>
    <x v="1023"/>
    <x v="3"/>
    <x v="5"/>
  </r>
  <r>
    <x v="1024"/>
    <x v="1"/>
    <x v="5"/>
  </r>
  <r>
    <x v="1025"/>
    <x v="4"/>
    <x v="5"/>
  </r>
  <r>
    <x v="1026"/>
    <x v="1"/>
    <x v="5"/>
  </r>
  <r>
    <x v="1027"/>
    <x v="1"/>
    <x v="5"/>
  </r>
  <r>
    <x v="1028"/>
    <x v="3"/>
    <x v="5"/>
  </r>
  <r>
    <x v="1029"/>
    <x v="0"/>
    <x v="5"/>
  </r>
  <r>
    <x v="1030"/>
    <x v="1"/>
    <x v="5"/>
  </r>
  <r>
    <x v="1031"/>
    <x v="4"/>
    <x v="5"/>
  </r>
  <r>
    <x v="1032"/>
    <x v="2"/>
    <x v="5"/>
  </r>
  <r>
    <x v="1033"/>
    <x v="3"/>
    <x v="5"/>
  </r>
  <r>
    <x v="1034"/>
    <x v="1"/>
    <x v="5"/>
  </r>
  <r>
    <x v="1035"/>
    <x v="4"/>
    <x v="5"/>
  </r>
  <r>
    <x v="1036"/>
    <x v="3"/>
    <x v="5"/>
  </r>
  <r>
    <x v="1037"/>
    <x v="3"/>
    <x v="5"/>
  </r>
  <r>
    <x v="1038"/>
    <x v="2"/>
    <x v="5"/>
  </r>
  <r>
    <x v="1039"/>
    <x v="1"/>
    <x v="5"/>
  </r>
  <r>
    <x v="1040"/>
    <x v="4"/>
    <x v="5"/>
  </r>
  <r>
    <x v="1041"/>
    <x v="2"/>
    <x v="5"/>
  </r>
  <r>
    <x v="1042"/>
    <x v="0"/>
    <x v="5"/>
  </r>
  <r>
    <x v="1043"/>
    <x v="4"/>
    <x v="5"/>
  </r>
  <r>
    <x v="1044"/>
    <x v="3"/>
    <x v="5"/>
  </r>
  <r>
    <x v="1045"/>
    <x v="4"/>
    <x v="5"/>
  </r>
  <r>
    <x v="1046"/>
    <x v="1"/>
    <x v="5"/>
  </r>
  <r>
    <x v="1047"/>
    <x v="4"/>
    <x v="5"/>
  </r>
  <r>
    <x v="1048"/>
    <x v="1"/>
    <x v="5"/>
  </r>
  <r>
    <x v="1049"/>
    <x v="2"/>
    <x v="5"/>
  </r>
  <r>
    <x v="1050"/>
    <x v="1"/>
    <x v="5"/>
  </r>
  <r>
    <x v="1051"/>
    <x v="2"/>
    <x v="5"/>
  </r>
  <r>
    <x v="1052"/>
    <x v="4"/>
    <x v="5"/>
  </r>
  <r>
    <x v="1053"/>
    <x v="2"/>
    <x v="5"/>
  </r>
  <r>
    <x v="1054"/>
    <x v="3"/>
    <x v="5"/>
  </r>
  <r>
    <x v="1055"/>
    <x v="1"/>
    <x v="5"/>
  </r>
  <r>
    <x v="1056"/>
    <x v="0"/>
    <x v="5"/>
  </r>
  <r>
    <x v="1057"/>
    <x v="3"/>
    <x v="5"/>
  </r>
  <r>
    <x v="1058"/>
    <x v="2"/>
    <x v="5"/>
  </r>
  <r>
    <x v="1059"/>
    <x v="4"/>
    <x v="5"/>
  </r>
  <r>
    <x v="1060"/>
    <x v="4"/>
    <x v="5"/>
  </r>
  <r>
    <x v="1061"/>
    <x v="0"/>
    <x v="5"/>
  </r>
  <r>
    <x v="1062"/>
    <x v="4"/>
    <x v="5"/>
  </r>
  <r>
    <x v="1063"/>
    <x v="2"/>
    <x v="5"/>
  </r>
  <r>
    <x v="1064"/>
    <x v="0"/>
    <x v="5"/>
  </r>
  <r>
    <x v="1065"/>
    <x v="1"/>
    <x v="5"/>
  </r>
  <r>
    <x v="1066"/>
    <x v="2"/>
    <x v="5"/>
  </r>
  <r>
    <x v="1067"/>
    <x v="1"/>
    <x v="5"/>
  </r>
  <r>
    <x v="1068"/>
    <x v="3"/>
    <x v="5"/>
  </r>
  <r>
    <x v="1069"/>
    <x v="2"/>
    <x v="5"/>
  </r>
  <r>
    <x v="1070"/>
    <x v="4"/>
    <x v="5"/>
  </r>
  <r>
    <x v="1071"/>
    <x v="0"/>
    <x v="5"/>
  </r>
  <r>
    <x v="1072"/>
    <x v="1"/>
    <x v="5"/>
  </r>
  <r>
    <x v="1073"/>
    <x v="1"/>
    <x v="5"/>
  </r>
  <r>
    <x v="1074"/>
    <x v="3"/>
    <x v="5"/>
  </r>
  <r>
    <x v="1075"/>
    <x v="4"/>
    <x v="5"/>
  </r>
  <r>
    <x v="1076"/>
    <x v="2"/>
    <x v="5"/>
  </r>
  <r>
    <x v="1077"/>
    <x v="2"/>
    <x v="5"/>
  </r>
  <r>
    <x v="1078"/>
    <x v="2"/>
    <x v="5"/>
  </r>
  <r>
    <x v="1079"/>
    <x v="3"/>
    <x v="5"/>
  </r>
  <r>
    <x v="1080"/>
    <x v="0"/>
    <x v="5"/>
  </r>
  <r>
    <x v="1081"/>
    <x v="0"/>
    <x v="5"/>
  </r>
  <r>
    <x v="1082"/>
    <x v="1"/>
    <x v="5"/>
  </r>
  <r>
    <x v="1083"/>
    <x v="3"/>
    <x v="5"/>
  </r>
  <r>
    <x v="1084"/>
    <x v="3"/>
    <x v="5"/>
  </r>
  <r>
    <x v="1085"/>
    <x v="2"/>
    <x v="5"/>
  </r>
  <r>
    <x v="1086"/>
    <x v="3"/>
    <x v="5"/>
  </r>
  <r>
    <x v="1087"/>
    <x v="1"/>
    <x v="5"/>
  </r>
  <r>
    <x v="1088"/>
    <x v="3"/>
    <x v="5"/>
  </r>
  <r>
    <x v="1089"/>
    <x v="3"/>
    <x v="5"/>
  </r>
  <r>
    <x v="1090"/>
    <x v="2"/>
    <x v="5"/>
  </r>
  <r>
    <x v="1091"/>
    <x v="1"/>
    <x v="5"/>
  </r>
  <r>
    <x v="1092"/>
    <x v="4"/>
    <x v="5"/>
  </r>
  <r>
    <x v="1093"/>
    <x v="3"/>
    <x v="5"/>
  </r>
  <r>
    <x v="1094"/>
    <x v="2"/>
    <x v="5"/>
  </r>
  <r>
    <x v="1095"/>
    <x v="3"/>
    <x v="5"/>
  </r>
  <r>
    <x v="1096"/>
    <x v="1"/>
    <x v="5"/>
  </r>
  <r>
    <x v="1097"/>
    <x v="2"/>
    <x v="5"/>
  </r>
  <r>
    <x v="1098"/>
    <x v="2"/>
    <x v="5"/>
  </r>
  <r>
    <x v="1099"/>
    <x v="3"/>
    <x v="5"/>
  </r>
  <r>
    <x v="1100"/>
    <x v="2"/>
    <x v="5"/>
  </r>
  <r>
    <x v="1101"/>
    <x v="0"/>
    <x v="5"/>
  </r>
  <r>
    <x v="1102"/>
    <x v="0"/>
    <x v="5"/>
  </r>
  <r>
    <x v="1103"/>
    <x v="2"/>
    <x v="5"/>
  </r>
  <r>
    <x v="1104"/>
    <x v="4"/>
    <x v="5"/>
  </r>
  <r>
    <x v="1105"/>
    <x v="3"/>
    <x v="5"/>
  </r>
  <r>
    <x v="1106"/>
    <x v="4"/>
    <x v="5"/>
  </r>
  <r>
    <x v="1107"/>
    <x v="1"/>
    <x v="5"/>
  </r>
  <r>
    <x v="1108"/>
    <x v="0"/>
    <x v="5"/>
  </r>
  <r>
    <x v="1109"/>
    <x v="4"/>
    <x v="5"/>
  </r>
  <r>
    <x v="1110"/>
    <x v="4"/>
    <x v="5"/>
  </r>
  <r>
    <x v="1111"/>
    <x v="3"/>
    <x v="5"/>
  </r>
  <r>
    <x v="1112"/>
    <x v="2"/>
    <x v="5"/>
  </r>
  <r>
    <x v="1113"/>
    <x v="1"/>
    <x v="5"/>
  </r>
  <r>
    <x v="1114"/>
    <x v="1"/>
    <x v="5"/>
  </r>
  <r>
    <x v="1115"/>
    <x v="4"/>
    <x v="5"/>
  </r>
  <r>
    <x v="1116"/>
    <x v="0"/>
    <x v="5"/>
  </r>
  <r>
    <x v="1117"/>
    <x v="0"/>
    <x v="5"/>
  </r>
  <r>
    <x v="1118"/>
    <x v="4"/>
    <x v="5"/>
  </r>
  <r>
    <x v="1119"/>
    <x v="2"/>
    <x v="5"/>
  </r>
  <r>
    <x v="1120"/>
    <x v="3"/>
    <x v="5"/>
  </r>
  <r>
    <x v="1121"/>
    <x v="0"/>
    <x v="5"/>
  </r>
  <r>
    <x v="1122"/>
    <x v="2"/>
    <x v="5"/>
  </r>
  <r>
    <x v="1123"/>
    <x v="4"/>
    <x v="5"/>
  </r>
  <r>
    <x v="1124"/>
    <x v="1"/>
    <x v="5"/>
  </r>
  <r>
    <x v="1125"/>
    <x v="2"/>
    <x v="5"/>
  </r>
  <r>
    <x v="1126"/>
    <x v="1"/>
    <x v="5"/>
  </r>
  <r>
    <x v="1127"/>
    <x v="0"/>
    <x v="5"/>
  </r>
  <r>
    <x v="1128"/>
    <x v="3"/>
    <x v="5"/>
  </r>
  <r>
    <x v="1129"/>
    <x v="1"/>
    <x v="5"/>
  </r>
  <r>
    <x v="1130"/>
    <x v="3"/>
    <x v="5"/>
  </r>
  <r>
    <x v="1131"/>
    <x v="4"/>
    <x v="5"/>
  </r>
  <r>
    <x v="1132"/>
    <x v="3"/>
    <x v="5"/>
  </r>
  <r>
    <x v="1133"/>
    <x v="2"/>
    <x v="5"/>
  </r>
  <r>
    <x v="1134"/>
    <x v="2"/>
    <x v="5"/>
  </r>
  <r>
    <x v="1135"/>
    <x v="3"/>
    <x v="5"/>
  </r>
  <r>
    <x v="1136"/>
    <x v="1"/>
    <x v="5"/>
  </r>
  <r>
    <x v="1137"/>
    <x v="3"/>
    <x v="5"/>
  </r>
  <r>
    <x v="1138"/>
    <x v="1"/>
    <x v="5"/>
  </r>
  <r>
    <x v="1139"/>
    <x v="4"/>
    <x v="5"/>
  </r>
  <r>
    <x v="1140"/>
    <x v="1"/>
    <x v="5"/>
  </r>
  <r>
    <x v="1141"/>
    <x v="0"/>
    <x v="5"/>
  </r>
  <r>
    <x v="1142"/>
    <x v="0"/>
    <x v="5"/>
  </r>
  <r>
    <x v="1143"/>
    <x v="0"/>
    <x v="5"/>
  </r>
  <r>
    <x v="1144"/>
    <x v="1"/>
    <x v="5"/>
  </r>
  <r>
    <x v="1145"/>
    <x v="2"/>
    <x v="5"/>
  </r>
  <r>
    <x v="1146"/>
    <x v="1"/>
    <x v="5"/>
  </r>
  <r>
    <x v="1147"/>
    <x v="0"/>
    <x v="5"/>
  </r>
  <r>
    <x v="1148"/>
    <x v="3"/>
    <x v="5"/>
  </r>
  <r>
    <x v="1149"/>
    <x v="2"/>
    <x v="5"/>
  </r>
  <r>
    <x v="1150"/>
    <x v="4"/>
    <x v="5"/>
  </r>
  <r>
    <x v="1151"/>
    <x v="4"/>
    <x v="5"/>
  </r>
  <r>
    <x v="1152"/>
    <x v="4"/>
    <x v="5"/>
  </r>
  <r>
    <x v="1153"/>
    <x v="4"/>
    <x v="5"/>
  </r>
  <r>
    <x v="1154"/>
    <x v="2"/>
    <x v="5"/>
  </r>
  <r>
    <x v="1155"/>
    <x v="4"/>
    <x v="5"/>
  </r>
  <r>
    <x v="1156"/>
    <x v="1"/>
    <x v="5"/>
  </r>
  <r>
    <x v="1157"/>
    <x v="4"/>
    <x v="5"/>
  </r>
  <r>
    <x v="1158"/>
    <x v="1"/>
    <x v="5"/>
  </r>
  <r>
    <x v="1159"/>
    <x v="3"/>
    <x v="5"/>
  </r>
  <r>
    <x v="1160"/>
    <x v="1"/>
    <x v="5"/>
  </r>
  <r>
    <x v="1161"/>
    <x v="3"/>
    <x v="5"/>
  </r>
  <r>
    <x v="1162"/>
    <x v="2"/>
    <x v="5"/>
  </r>
  <r>
    <x v="1163"/>
    <x v="0"/>
    <x v="5"/>
  </r>
  <r>
    <x v="1164"/>
    <x v="0"/>
    <x v="5"/>
  </r>
  <r>
    <x v="1165"/>
    <x v="0"/>
    <x v="5"/>
  </r>
  <r>
    <x v="1166"/>
    <x v="3"/>
    <x v="5"/>
  </r>
  <r>
    <x v="1167"/>
    <x v="3"/>
    <x v="5"/>
  </r>
  <r>
    <x v="1168"/>
    <x v="2"/>
    <x v="5"/>
  </r>
  <r>
    <x v="1169"/>
    <x v="1"/>
    <x v="5"/>
  </r>
  <r>
    <x v="1170"/>
    <x v="1"/>
    <x v="5"/>
  </r>
  <r>
    <x v="1171"/>
    <x v="1"/>
    <x v="5"/>
  </r>
  <r>
    <x v="1172"/>
    <x v="3"/>
    <x v="5"/>
  </r>
  <r>
    <x v="1173"/>
    <x v="2"/>
    <x v="5"/>
  </r>
  <r>
    <x v="1174"/>
    <x v="3"/>
    <x v="5"/>
  </r>
  <r>
    <x v="1175"/>
    <x v="0"/>
    <x v="5"/>
  </r>
  <r>
    <x v="1176"/>
    <x v="3"/>
    <x v="5"/>
  </r>
  <r>
    <x v="1177"/>
    <x v="1"/>
    <x v="5"/>
  </r>
  <r>
    <x v="1178"/>
    <x v="4"/>
    <x v="5"/>
  </r>
  <r>
    <x v="1179"/>
    <x v="2"/>
    <x v="5"/>
  </r>
  <r>
    <x v="1180"/>
    <x v="3"/>
    <x v="5"/>
  </r>
  <r>
    <x v="1181"/>
    <x v="1"/>
    <x v="5"/>
  </r>
  <r>
    <x v="1182"/>
    <x v="4"/>
    <x v="5"/>
  </r>
  <r>
    <x v="1183"/>
    <x v="3"/>
    <x v="5"/>
  </r>
  <r>
    <x v="1184"/>
    <x v="2"/>
    <x v="5"/>
  </r>
  <r>
    <x v="1185"/>
    <x v="4"/>
    <x v="5"/>
  </r>
  <r>
    <x v="1186"/>
    <x v="2"/>
    <x v="5"/>
  </r>
  <r>
    <x v="1187"/>
    <x v="1"/>
    <x v="5"/>
  </r>
  <r>
    <x v="1188"/>
    <x v="1"/>
    <x v="5"/>
  </r>
  <r>
    <x v="1189"/>
    <x v="0"/>
    <x v="5"/>
  </r>
  <r>
    <x v="1190"/>
    <x v="2"/>
    <x v="5"/>
  </r>
  <r>
    <x v="1191"/>
    <x v="2"/>
    <x v="5"/>
  </r>
  <r>
    <x v="1192"/>
    <x v="0"/>
    <x v="5"/>
  </r>
  <r>
    <x v="1193"/>
    <x v="4"/>
    <x v="5"/>
  </r>
  <r>
    <x v="1194"/>
    <x v="4"/>
    <x v="5"/>
  </r>
  <r>
    <x v="1195"/>
    <x v="0"/>
    <x v="5"/>
  </r>
  <r>
    <x v="1196"/>
    <x v="0"/>
    <x v="5"/>
  </r>
  <r>
    <x v="1197"/>
    <x v="3"/>
    <x v="5"/>
  </r>
  <r>
    <x v="1198"/>
    <x v="4"/>
    <x v="5"/>
  </r>
  <r>
    <x v="1199"/>
    <x v="0"/>
    <x v="5"/>
  </r>
  <r>
    <x v="1200"/>
    <x v="4"/>
    <x v="5"/>
  </r>
  <r>
    <x v="1201"/>
    <x v="3"/>
    <x v="5"/>
  </r>
  <r>
    <x v="1202"/>
    <x v="0"/>
    <x v="5"/>
  </r>
  <r>
    <x v="1203"/>
    <x v="0"/>
    <x v="5"/>
  </r>
  <r>
    <x v="1204"/>
    <x v="4"/>
    <x v="5"/>
  </r>
  <r>
    <x v="1205"/>
    <x v="0"/>
    <x v="5"/>
  </r>
  <r>
    <x v="1206"/>
    <x v="4"/>
    <x v="5"/>
  </r>
  <r>
    <x v="1207"/>
    <x v="4"/>
    <x v="5"/>
  </r>
  <r>
    <x v="1208"/>
    <x v="4"/>
    <x v="5"/>
  </r>
  <r>
    <x v="1209"/>
    <x v="4"/>
    <x v="5"/>
  </r>
  <r>
    <x v="1210"/>
    <x v="1"/>
    <x v="5"/>
  </r>
  <r>
    <x v="1211"/>
    <x v="3"/>
    <x v="5"/>
  </r>
  <r>
    <x v="1212"/>
    <x v="3"/>
    <x v="5"/>
  </r>
  <r>
    <x v="1213"/>
    <x v="1"/>
    <x v="5"/>
  </r>
  <r>
    <x v="1214"/>
    <x v="2"/>
    <x v="5"/>
  </r>
  <r>
    <x v="1215"/>
    <x v="3"/>
    <x v="5"/>
  </r>
  <r>
    <x v="1216"/>
    <x v="3"/>
    <x v="5"/>
  </r>
  <r>
    <x v="1217"/>
    <x v="3"/>
    <x v="5"/>
  </r>
  <r>
    <x v="1218"/>
    <x v="0"/>
    <x v="5"/>
  </r>
  <r>
    <x v="1219"/>
    <x v="2"/>
    <x v="5"/>
  </r>
  <r>
    <x v="1220"/>
    <x v="2"/>
    <x v="5"/>
  </r>
  <r>
    <x v="1221"/>
    <x v="0"/>
    <x v="5"/>
  </r>
  <r>
    <x v="1222"/>
    <x v="3"/>
    <x v="5"/>
  </r>
  <r>
    <x v="1223"/>
    <x v="2"/>
    <x v="5"/>
  </r>
  <r>
    <x v="1224"/>
    <x v="3"/>
    <x v="5"/>
  </r>
  <r>
    <x v="1225"/>
    <x v="1"/>
    <x v="5"/>
  </r>
  <r>
    <x v="1226"/>
    <x v="1"/>
    <x v="5"/>
  </r>
  <r>
    <x v="1227"/>
    <x v="1"/>
    <x v="5"/>
  </r>
  <r>
    <x v="1228"/>
    <x v="3"/>
    <x v="5"/>
  </r>
  <r>
    <x v="1229"/>
    <x v="0"/>
    <x v="5"/>
  </r>
  <r>
    <x v="1230"/>
    <x v="1"/>
    <x v="5"/>
  </r>
  <r>
    <x v="1231"/>
    <x v="1"/>
    <x v="5"/>
  </r>
  <r>
    <x v="1232"/>
    <x v="2"/>
    <x v="5"/>
  </r>
  <r>
    <x v="1233"/>
    <x v="0"/>
    <x v="5"/>
  </r>
  <r>
    <x v="1234"/>
    <x v="2"/>
    <x v="5"/>
  </r>
  <r>
    <x v="1235"/>
    <x v="0"/>
    <x v="5"/>
  </r>
  <r>
    <x v="1236"/>
    <x v="1"/>
    <x v="5"/>
  </r>
  <r>
    <x v="1237"/>
    <x v="1"/>
    <x v="5"/>
  </r>
  <r>
    <x v="1238"/>
    <x v="0"/>
    <x v="5"/>
  </r>
  <r>
    <x v="1239"/>
    <x v="3"/>
    <x v="5"/>
  </r>
  <r>
    <x v="1240"/>
    <x v="1"/>
    <x v="5"/>
  </r>
  <r>
    <x v="1241"/>
    <x v="0"/>
    <x v="5"/>
  </r>
  <r>
    <x v="1242"/>
    <x v="0"/>
    <x v="5"/>
  </r>
  <r>
    <x v="1243"/>
    <x v="4"/>
    <x v="5"/>
  </r>
  <r>
    <x v="1244"/>
    <x v="4"/>
    <x v="5"/>
  </r>
  <r>
    <x v="1245"/>
    <x v="1"/>
    <x v="5"/>
  </r>
  <r>
    <x v="1246"/>
    <x v="2"/>
    <x v="5"/>
  </r>
  <r>
    <x v="1247"/>
    <x v="3"/>
    <x v="5"/>
  </r>
  <r>
    <x v="1248"/>
    <x v="0"/>
    <x v="5"/>
  </r>
  <r>
    <x v="1249"/>
    <x v="0"/>
    <x v="5"/>
  </r>
  <r>
    <x v="1250"/>
    <x v="1"/>
    <x v="5"/>
  </r>
  <r>
    <x v="1251"/>
    <x v="3"/>
    <x v="5"/>
  </r>
  <r>
    <x v="1252"/>
    <x v="2"/>
    <x v="5"/>
  </r>
  <r>
    <x v="1253"/>
    <x v="0"/>
    <x v="5"/>
  </r>
  <r>
    <x v="1254"/>
    <x v="1"/>
    <x v="5"/>
  </r>
  <r>
    <x v="1255"/>
    <x v="4"/>
    <x v="5"/>
  </r>
  <r>
    <x v="1256"/>
    <x v="2"/>
    <x v="5"/>
  </r>
  <r>
    <x v="1257"/>
    <x v="1"/>
    <x v="5"/>
  </r>
  <r>
    <x v="1258"/>
    <x v="3"/>
    <x v="5"/>
  </r>
  <r>
    <x v="1259"/>
    <x v="3"/>
    <x v="5"/>
  </r>
  <r>
    <x v="1260"/>
    <x v="0"/>
    <x v="5"/>
  </r>
  <r>
    <x v="1261"/>
    <x v="3"/>
    <x v="5"/>
  </r>
  <r>
    <x v="1262"/>
    <x v="0"/>
    <x v="5"/>
  </r>
  <r>
    <x v="1263"/>
    <x v="3"/>
    <x v="5"/>
  </r>
  <r>
    <x v="1264"/>
    <x v="4"/>
    <x v="5"/>
  </r>
  <r>
    <x v="1265"/>
    <x v="4"/>
    <x v="5"/>
  </r>
  <r>
    <x v="1266"/>
    <x v="4"/>
    <x v="5"/>
  </r>
  <r>
    <x v="1267"/>
    <x v="0"/>
    <x v="5"/>
  </r>
  <r>
    <x v="1268"/>
    <x v="4"/>
    <x v="5"/>
  </r>
  <r>
    <x v="1269"/>
    <x v="0"/>
    <x v="5"/>
  </r>
  <r>
    <x v="1270"/>
    <x v="3"/>
    <x v="5"/>
  </r>
  <r>
    <x v="1271"/>
    <x v="1"/>
    <x v="5"/>
  </r>
  <r>
    <x v="1272"/>
    <x v="0"/>
    <x v="5"/>
  </r>
  <r>
    <x v="1273"/>
    <x v="4"/>
    <x v="5"/>
  </r>
  <r>
    <x v="1274"/>
    <x v="1"/>
    <x v="5"/>
  </r>
  <r>
    <x v="1275"/>
    <x v="1"/>
    <x v="5"/>
  </r>
  <r>
    <x v="1276"/>
    <x v="0"/>
    <x v="5"/>
  </r>
  <r>
    <x v="1277"/>
    <x v="1"/>
    <x v="5"/>
  </r>
  <r>
    <x v="1278"/>
    <x v="3"/>
    <x v="5"/>
  </r>
  <r>
    <x v="1279"/>
    <x v="4"/>
    <x v="5"/>
  </r>
  <r>
    <x v="1280"/>
    <x v="1"/>
    <x v="5"/>
  </r>
  <r>
    <x v="1281"/>
    <x v="3"/>
    <x v="5"/>
  </r>
  <r>
    <x v="1282"/>
    <x v="4"/>
    <x v="5"/>
  </r>
  <r>
    <x v="1283"/>
    <x v="3"/>
    <x v="5"/>
  </r>
  <r>
    <x v="1284"/>
    <x v="2"/>
    <x v="5"/>
  </r>
  <r>
    <x v="1285"/>
    <x v="0"/>
    <x v="5"/>
  </r>
  <r>
    <x v="1286"/>
    <x v="3"/>
    <x v="5"/>
  </r>
  <r>
    <x v="1287"/>
    <x v="1"/>
    <x v="5"/>
  </r>
  <r>
    <x v="1288"/>
    <x v="3"/>
    <x v="5"/>
  </r>
  <r>
    <x v="1289"/>
    <x v="4"/>
    <x v="5"/>
  </r>
  <r>
    <x v="1290"/>
    <x v="0"/>
    <x v="5"/>
  </r>
  <r>
    <x v="1291"/>
    <x v="2"/>
    <x v="5"/>
  </r>
  <r>
    <x v="1292"/>
    <x v="0"/>
    <x v="5"/>
  </r>
  <r>
    <x v="1293"/>
    <x v="2"/>
    <x v="5"/>
  </r>
  <r>
    <x v="1294"/>
    <x v="0"/>
    <x v="5"/>
  </r>
  <r>
    <x v="1295"/>
    <x v="1"/>
    <x v="5"/>
  </r>
  <r>
    <x v="1296"/>
    <x v="3"/>
    <x v="5"/>
  </r>
  <r>
    <x v="1297"/>
    <x v="4"/>
    <x v="5"/>
  </r>
  <r>
    <x v="1298"/>
    <x v="3"/>
    <x v="5"/>
  </r>
  <r>
    <x v="1299"/>
    <x v="3"/>
    <x v="5"/>
  </r>
  <r>
    <x v="1300"/>
    <x v="3"/>
    <x v="5"/>
  </r>
  <r>
    <x v="1301"/>
    <x v="1"/>
    <x v="5"/>
  </r>
  <r>
    <x v="1302"/>
    <x v="1"/>
    <x v="5"/>
  </r>
  <r>
    <x v="1303"/>
    <x v="4"/>
    <x v="5"/>
  </r>
  <r>
    <x v="1304"/>
    <x v="0"/>
    <x v="5"/>
  </r>
  <r>
    <x v="1305"/>
    <x v="2"/>
    <x v="5"/>
  </r>
  <r>
    <x v="1306"/>
    <x v="2"/>
    <x v="5"/>
  </r>
  <r>
    <x v="1307"/>
    <x v="1"/>
    <x v="5"/>
  </r>
  <r>
    <x v="1308"/>
    <x v="1"/>
    <x v="5"/>
  </r>
  <r>
    <x v="1309"/>
    <x v="3"/>
    <x v="5"/>
  </r>
  <r>
    <x v="1310"/>
    <x v="1"/>
    <x v="5"/>
  </r>
  <r>
    <x v="1311"/>
    <x v="4"/>
    <x v="5"/>
  </r>
  <r>
    <x v="1312"/>
    <x v="0"/>
    <x v="5"/>
  </r>
  <r>
    <x v="1313"/>
    <x v="1"/>
    <x v="5"/>
  </r>
  <r>
    <x v="1314"/>
    <x v="0"/>
    <x v="5"/>
  </r>
  <r>
    <x v="1315"/>
    <x v="0"/>
    <x v="5"/>
  </r>
  <r>
    <x v="1316"/>
    <x v="4"/>
    <x v="5"/>
  </r>
  <r>
    <x v="1317"/>
    <x v="2"/>
    <x v="5"/>
  </r>
  <r>
    <x v="1318"/>
    <x v="0"/>
    <x v="5"/>
  </r>
  <r>
    <x v="1319"/>
    <x v="1"/>
    <x v="5"/>
  </r>
  <r>
    <x v="1320"/>
    <x v="2"/>
    <x v="5"/>
  </r>
  <r>
    <x v="1321"/>
    <x v="4"/>
    <x v="5"/>
  </r>
  <r>
    <x v="1322"/>
    <x v="4"/>
    <x v="5"/>
  </r>
  <r>
    <x v="1323"/>
    <x v="2"/>
    <x v="5"/>
  </r>
  <r>
    <x v="1324"/>
    <x v="0"/>
    <x v="5"/>
  </r>
  <r>
    <x v="1325"/>
    <x v="1"/>
    <x v="5"/>
  </r>
  <r>
    <x v="1326"/>
    <x v="4"/>
    <x v="5"/>
  </r>
  <r>
    <x v="1327"/>
    <x v="2"/>
    <x v="5"/>
  </r>
  <r>
    <x v="1328"/>
    <x v="3"/>
    <x v="5"/>
  </r>
  <r>
    <x v="1329"/>
    <x v="0"/>
    <x v="5"/>
  </r>
  <r>
    <x v="1330"/>
    <x v="1"/>
    <x v="5"/>
  </r>
  <r>
    <x v="1331"/>
    <x v="3"/>
    <x v="5"/>
  </r>
  <r>
    <x v="1332"/>
    <x v="2"/>
    <x v="5"/>
  </r>
  <r>
    <x v="1333"/>
    <x v="1"/>
    <x v="5"/>
  </r>
  <r>
    <x v="1334"/>
    <x v="2"/>
    <x v="5"/>
  </r>
  <r>
    <x v="1335"/>
    <x v="3"/>
    <x v="5"/>
  </r>
  <r>
    <x v="1336"/>
    <x v="2"/>
    <x v="5"/>
  </r>
  <r>
    <x v="1337"/>
    <x v="0"/>
    <x v="5"/>
  </r>
  <r>
    <x v="1338"/>
    <x v="3"/>
    <x v="5"/>
  </r>
  <r>
    <x v="1339"/>
    <x v="4"/>
    <x v="5"/>
  </r>
  <r>
    <x v="1340"/>
    <x v="0"/>
    <x v="5"/>
  </r>
  <r>
    <x v="1341"/>
    <x v="0"/>
    <x v="5"/>
  </r>
  <r>
    <x v="1342"/>
    <x v="1"/>
    <x v="5"/>
  </r>
  <r>
    <x v="1343"/>
    <x v="4"/>
    <x v="5"/>
  </r>
  <r>
    <x v="1344"/>
    <x v="1"/>
    <x v="5"/>
  </r>
  <r>
    <x v="1345"/>
    <x v="3"/>
    <x v="5"/>
  </r>
  <r>
    <x v="1346"/>
    <x v="2"/>
    <x v="5"/>
  </r>
  <r>
    <x v="1347"/>
    <x v="2"/>
    <x v="5"/>
  </r>
  <r>
    <x v="1348"/>
    <x v="0"/>
    <x v="5"/>
  </r>
  <r>
    <x v="1349"/>
    <x v="2"/>
    <x v="5"/>
  </r>
  <r>
    <x v="1350"/>
    <x v="4"/>
    <x v="5"/>
  </r>
  <r>
    <x v="1351"/>
    <x v="2"/>
    <x v="5"/>
  </r>
  <r>
    <x v="1352"/>
    <x v="2"/>
    <x v="5"/>
  </r>
  <r>
    <x v="1353"/>
    <x v="2"/>
    <x v="5"/>
  </r>
  <r>
    <x v="1354"/>
    <x v="4"/>
    <x v="5"/>
  </r>
  <r>
    <x v="1355"/>
    <x v="1"/>
    <x v="5"/>
  </r>
  <r>
    <x v="1356"/>
    <x v="1"/>
    <x v="5"/>
  </r>
  <r>
    <x v="1357"/>
    <x v="1"/>
    <x v="5"/>
  </r>
  <r>
    <x v="1358"/>
    <x v="0"/>
    <x v="5"/>
  </r>
  <r>
    <x v="1359"/>
    <x v="0"/>
    <x v="5"/>
  </r>
  <r>
    <x v="1360"/>
    <x v="2"/>
    <x v="5"/>
  </r>
  <r>
    <x v="1361"/>
    <x v="1"/>
    <x v="5"/>
  </r>
  <r>
    <x v="1362"/>
    <x v="1"/>
    <x v="5"/>
  </r>
  <r>
    <x v="1363"/>
    <x v="4"/>
    <x v="5"/>
  </r>
  <r>
    <x v="1364"/>
    <x v="0"/>
    <x v="5"/>
  </r>
  <r>
    <x v="1365"/>
    <x v="2"/>
    <x v="5"/>
  </r>
  <r>
    <x v="1366"/>
    <x v="0"/>
    <x v="5"/>
  </r>
  <r>
    <x v="1367"/>
    <x v="4"/>
    <x v="5"/>
  </r>
  <r>
    <x v="1368"/>
    <x v="1"/>
    <x v="5"/>
  </r>
  <r>
    <x v="1369"/>
    <x v="2"/>
    <x v="5"/>
  </r>
  <r>
    <x v="1370"/>
    <x v="4"/>
    <x v="5"/>
  </r>
  <r>
    <x v="1371"/>
    <x v="1"/>
    <x v="5"/>
  </r>
  <r>
    <x v="1372"/>
    <x v="3"/>
    <x v="5"/>
  </r>
  <r>
    <x v="1373"/>
    <x v="2"/>
    <x v="5"/>
  </r>
  <r>
    <x v="1374"/>
    <x v="0"/>
    <x v="5"/>
  </r>
  <r>
    <x v="1375"/>
    <x v="3"/>
    <x v="5"/>
  </r>
  <r>
    <x v="1376"/>
    <x v="2"/>
    <x v="5"/>
  </r>
  <r>
    <x v="1377"/>
    <x v="1"/>
    <x v="5"/>
  </r>
  <r>
    <x v="1378"/>
    <x v="1"/>
    <x v="5"/>
  </r>
  <r>
    <x v="1379"/>
    <x v="0"/>
    <x v="5"/>
  </r>
  <r>
    <x v="1380"/>
    <x v="4"/>
    <x v="5"/>
  </r>
  <r>
    <x v="1381"/>
    <x v="1"/>
    <x v="5"/>
  </r>
  <r>
    <x v="1382"/>
    <x v="0"/>
    <x v="5"/>
  </r>
  <r>
    <x v="1383"/>
    <x v="1"/>
    <x v="5"/>
  </r>
  <r>
    <x v="1384"/>
    <x v="4"/>
    <x v="5"/>
  </r>
  <r>
    <x v="1385"/>
    <x v="0"/>
    <x v="5"/>
  </r>
  <r>
    <x v="1386"/>
    <x v="2"/>
    <x v="5"/>
  </r>
  <r>
    <x v="1387"/>
    <x v="1"/>
    <x v="5"/>
  </r>
  <r>
    <x v="1388"/>
    <x v="4"/>
    <x v="5"/>
  </r>
  <r>
    <x v="1389"/>
    <x v="2"/>
    <x v="5"/>
  </r>
  <r>
    <x v="1390"/>
    <x v="3"/>
    <x v="5"/>
  </r>
  <r>
    <x v="1391"/>
    <x v="2"/>
    <x v="5"/>
  </r>
  <r>
    <x v="1392"/>
    <x v="0"/>
    <x v="5"/>
  </r>
  <r>
    <x v="1393"/>
    <x v="0"/>
    <x v="5"/>
  </r>
  <r>
    <x v="1394"/>
    <x v="0"/>
    <x v="5"/>
  </r>
  <r>
    <x v="1395"/>
    <x v="1"/>
    <x v="5"/>
  </r>
  <r>
    <x v="1396"/>
    <x v="2"/>
    <x v="5"/>
  </r>
  <r>
    <x v="1397"/>
    <x v="3"/>
    <x v="5"/>
  </r>
  <r>
    <x v="1398"/>
    <x v="3"/>
    <x v="5"/>
  </r>
  <r>
    <x v="1399"/>
    <x v="1"/>
    <x v="5"/>
  </r>
  <r>
    <x v="1400"/>
    <x v="0"/>
    <x v="5"/>
  </r>
  <r>
    <x v="1401"/>
    <x v="2"/>
    <x v="5"/>
  </r>
  <r>
    <x v="1402"/>
    <x v="0"/>
    <x v="5"/>
  </r>
  <r>
    <x v="1403"/>
    <x v="1"/>
    <x v="5"/>
  </r>
  <r>
    <x v="1404"/>
    <x v="3"/>
    <x v="5"/>
  </r>
  <r>
    <x v="1405"/>
    <x v="1"/>
    <x v="5"/>
  </r>
  <r>
    <x v="1406"/>
    <x v="3"/>
    <x v="5"/>
  </r>
  <r>
    <x v="1407"/>
    <x v="4"/>
    <x v="5"/>
  </r>
  <r>
    <x v="1408"/>
    <x v="4"/>
    <x v="5"/>
  </r>
  <r>
    <x v="1409"/>
    <x v="2"/>
    <x v="5"/>
  </r>
  <r>
    <x v="1410"/>
    <x v="3"/>
    <x v="5"/>
  </r>
  <r>
    <x v="1411"/>
    <x v="0"/>
    <x v="5"/>
  </r>
  <r>
    <x v="1412"/>
    <x v="2"/>
    <x v="5"/>
  </r>
  <r>
    <x v="1413"/>
    <x v="1"/>
    <x v="5"/>
  </r>
  <r>
    <x v="1414"/>
    <x v="2"/>
    <x v="5"/>
  </r>
  <r>
    <x v="1415"/>
    <x v="4"/>
    <x v="5"/>
  </r>
  <r>
    <x v="1416"/>
    <x v="0"/>
    <x v="5"/>
  </r>
  <r>
    <x v="1417"/>
    <x v="1"/>
    <x v="5"/>
  </r>
  <r>
    <x v="1418"/>
    <x v="4"/>
    <x v="5"/>
  </r>
  <r>
    <x v="1419"/>
    <x v="0"/>
    <x v="5"/>
  </r>
  <r>
    <x v="1420"/>
    <x v="4"/>
    <x v="5"/>
  </r>
  <r>
    <x v="1421"/>
    <x v="1"/>
    <x v="5"/>
  </r>
  <r>
    <x v="1422"/>
    <x v="2"/>
    <x v="5"/>
  </r>
  <r>
    <x v="1423"/>
    <x v="3"/>
    <x v="5"/>
  </r>
  <r>
    <x v="1424"/>
    <x v="3"/>
    <x v="5"/>
  </r>
  <r>
    <x v="1425"/>
    <x v="3"/>
    <x v="5"/>
  </r>
  <r>
    <x v="1426"/>
    <x v="4"/>
    <x v="5"/>
  </r>
  <r>
    <x v="1427"/>
    <x v="4"/>
    <x v="5"/>
  </r>
  <r>
    <x v="1428"/>
    <x v="2"/>
    <x v="5"/>
  </r>
  <r>
    <x v="1429"/>
    <x v="2"/>
    <x v="5"/>
  </r>
  <r>
    <x v="1430"/>
    <x v="2"/>
    <x v="5"/>
  </r>
  <r>
    <x v="1431"/>
    <x v="1"/>
    <x v="5"/>
  </r>
  <r>
    <x v="1432"/>
    <x v="1"/>
    <x v="5"/>
  </r>
  <r>
    <x v="1433"/>
    <x v="2"/>
    <x v="5"/>
  </r>
  <r>
    <x v="1434"/>
    <x v="1"/>
    <x v="5"/>
  </r>
  <r>
    <x v="1435"/>
    <x v="2"/>
    <x v="5"/>
  </r>
  <r>
    <x v="1436"/>
    <x v="2"/>
    <x v="5"/>
  </r>
  <r>
    <x v="1437"/>
    <x v="4"/>
    <x v="5"/>
  </r>
  <r>
    <x v="1438"/>
    <x v="2"/>
    <x v="5"/>
  </r>
  <r>
    <x v="1439"/>
    <x v="0"/>
    <x v="5"/>
  </r>
  <r>
    <x v="1440"/>
    <x v="1"/>
    <x v="5"/>
  </r>
  <r>
    <x v="1441"/>
    <x v="3"/>
    <x v="5"/>
  </r>
  <r>
    <x v="1442"/>
    <x v="2"/>
    <x v="5"/>
  </r>
  <r>
    <x v="1443"/>
    <x v="2"/>
    <x v="5"/>
  </r>
  <r>
    <x v="1444"/>
    <x v="0"/>
    <x v="5"/>
  </r>
  <r>
    <x v="1445"/>
    <x v="3"/>
    <x v="5"/>
  </r>
  <r>
    <x v="1446"/>
    <x v="3"/>
    <x v="5"/>
  </r>
  <r>
    <x v="1447"/>
    <x v="3"/>
    <x v="5"/>
  </r>
  <r>
    <x v="1448"/>
    <x v="3"/>
    <x v="5"/>
  </r>
  <r>
    <x v="1449"/>
    <x v="0"/>
    <x v="5"/>
  </r>
  <r>
    <x v="1450"/>
    <x v="2"/>
    <x v="5"/>
  </r>
  <r>
    <x v="1451"/>
    <x v="1"/>
    <x v="5"/>
  </r>
  <r>
    <x v="1452"/>
    <x v="0"/>
    <x v="5"/>
  </r>
  <r>
    <x v="1453"/>
    <x v="3"/>
    <x v="5"/>
  </r>
  <r>
    <x v="1454"/>
    <x v="3"/>
    <x v="5"/>
  </r>
  <r>
    <x v="1455"/>
    <x v="2"/>
    <x v="5"/>
  </r>
  <r>
    <x v="1456"/>
    <x v="2"/>
    <x v="5"/>
  </r>
  <r>
    <x v="1457"/>
    <x v="1"/>
    <x v="5"/>
  </r>
  <r>
    <x v="1458"/>
    <x v="2"/>
    <x v="5"/>
  </r>
  <r>
    <x v="1459"/>
    <x v="0"/>
    <x v="5"/>
  </r>
  <r>
    <x v="1460"/>
    <x v="1"/>
    <x v="5"/>
  </r>
  <r>
    <x v="1461"/>
    <x v="3"/>
    <x v="5"/>
  </r>
  <r>
    <x v="1462"/>
    <x v="3"/>
    <x v="5"/>
  </r>
  <r>
    <x v="1463"/>
    <x v="4"/>
    <x v="5"/>
  </r>
  <r>
    <x v="1464"/>
    <x v="0"/>
    <x v="5"/>
  </r>
  <r>
    <x v="1465"/>
    <x v="1"/>
    <x v="5"/>
  </r>
  <r>
    <x v="1466"/>
    <x v="0"/>
    <x v="5"/>
  </r>
  <r>
    <x v="1467"/>
    <x v="1"/>
    <x v="5"/>
  </r>
  <r>
    <x v="1468"/>
    <x v="4"/>
    <x v="5"/>
  </r>
  <r>
    <x v="1469"/>
    <x v="4"/>
    <x v="5"/>
  </r>
  <r>
    <x v="1470"/>
    <x v="3"/>
    <x v="5"/>
  </r>
  <r>
    <x v="1471"/>
    <x v="1"/>
    <x v="5"/>
  </r>
  <r>
    <x v="1472"/>
    <x v="4"/>
    <x v="5"/>
  </r>
  <r>
    <x v="1473"/>
    <x v="4"/>
    <x v="5"/>
  </r>
  <r>
    <x v="1474"/>
    <x v="2"/>
    <x v="5"/>
  </r>
  <r>
    <x v="1475"/>
    <x v="0"/>
    <x v="5"/>
  </r>
  <r>
    <x v="1476"/>
    <x v="3"/>
    <x v="5"/>
  </r>
  <r>
    <x v="1477"/>
    <x v="1"/>
    <x v="5"/>
  </r>
  <r>
    <x v="1478"/>
    <x v="1"/>
    <x v="5"/>
  </r>
  <r>
    <x v="1479"/>
    <x v="1"/>
    <x v="5"/>
  </r>
  <r>
    <x v="1480"/>
    <x v="4"/>
    <x v="5"/>
  </r>
  <r>
    <x v="1481"/>
    <x v="1"/>
    <x v="5"/>
  </r>
  <r>
    <x v="1482"/>
    <x v="0"/>
    <x v="5"/>
  </r>
  <r>
    <x v="1483"/>
    <x v="1"/>
    <x v="5"/>
  </r>
  <r>
    <x v="1484"/>
    <x v="3"/>
    <x v="5"/>
  </r>
  <r>
    <x v="1485"/>
    <x v="2"/>
    <x v="5"/>
  </r>
  <r>
    <x v="1486"/>
    <x v="0"/>
    <x v="5"/>
  </r>
  <r>
    <x v="1487"/>
    <x v="0"/>
    <x v="5"/>
  </r>
  <r>
    <x v="1488"/>
    <x v="2"/>
    <x v="5"/>
  </r>
  <r>
    <x v="1489"/>
    <x v="1"/>
    <x v="5"/>
  </r>
  <r>
    <x v="1490"/>
    <x v="3"/>
    <x v="5"/>
  </r>
  <r>
    <x v="1491"/>
    <x v="1"/>
    <x v="5"/>
  </r>
  <r>
    <x v="1492"/>
    <x v="3"/>
    <x v="5"/>
  </r>
  <r>
    <x v="1493"/>
    <x v="2"/>
    <x v="5"/>
  </r>
  <r>
    <x v="1494"/>
    <x v="0"/>
    <x v="5"/>
  </r>
  <r>
    <x v="1495"/>
    <x v="4"/>
    <x v="5"/>
  </r>
  <r>
    <x v="1496"/>
    <x v="1"/>
    <x v="5"/>
  </r>
  <r>
    <x v="1497"/>
    <x v="0"/>
    <x v="5"/>
  </r>
  <r>
    <x v="1498"/>
    <x v="0"/>
    <x v="5"/>
  </r>
  <r>
    <x v="1499"/>
    <x v="3"/>
    <x v="5"/>
  </r>
  <r>
    <x v="1500"/>
    <x v="1"/>
    <x v="5"/>
  </r>
  <r>
    <x v="1501"/>
    <x v="0"/>
    <x v="5"/>
  </r>
  <r>
    <x v="1502"/>
    <x v="4"/>
    <x v="5"/>
  </r>
  <r>
    <x v="1503"/>
    <x v="4"/>
    <x v="5"/>
  </r>
  <r>
    <x v="1504"/>
    <x v="0"/>
    <x v="5"/>
  </r>
  <r>
    <x v="1505"/>
    <x v="2"/>
    <x v="5"/>
  </r>
  <r>
    <x v="1506"/>
    <x v="4"/>
    <x v="5"/>
  </r>
  <r>
    <x v="1507"/>
    <x v="1"/>
    <x v="5"/>
  </r>
  <r>
    <x v="1508"/>
    <x v="0"/>
    <x v="5"/>
  </r>
  <r>
    <x v="1509"/>
    <x v="1"/>
    <x v="5"/>
  </r>
  <r>
    <x v="1510"/>
    <x v="1"/>
    <x v="5"/>
  </r>
  <r>
    <x v="1511"/>
    <x v="1"/>
    <x v="5"/>
  </r>
  <r>
    <x v="1512"/>
    <x v="3"/>
    <x v="5"/>
  </r>
  <r>
    <x v="1513"/>
    <x v="4"/>
    <x v="5"/>
  </r>
  <r>
    <x v="1514"/>
    <x v="2"/>
    <x v="5"/>
  </r>
  <r>
    <x v="1515"/>
    <x v="1"/>
    <x v="5"/>
  </r>
  <r>
    <x v="1516"/>
    <x v="1"/>
    <x v="5"/>
  </r>
  <r>
    <x v="1517"/>
    <x v="1"/>
    <x v="5"/>
  </r>
  <r>
    <x v="1518"/>
    <x v="2"/>
    <x v="5"/>
  </r>
  <r>
    <x v="1519"/>
    <x v="0"/>
    <x v="5"/>
  </r>
  <r>
    <x v="1520"/>
    <x v="1"/>
    <x v="5"/>
  </r>
  <r>
    <x v="1521"/>
    <x v="1"/>
    <x v="5"/>
  </r>
  <r>
    <x v="1522"/>
    <x v="1"/>
    <x v="5"/>
  </r>
  <r>
    <x v="1523"/>
    <x v="4"/>
    <x v="5"/>
  </r>
  <r>
    <x v="1524"/>
    <x v="1"/>
    <x v="5"/>
  </r>
  <r>
    <x v="1525"/>
    <x v="1"/>
    <x v="5"/>
  </r>
  <r>
    <x v="1526"/>
    <x v="3"/>
    <x v="5"/>
  </r>
  <r>
    <x v="1527"/>
    <x v="1"/>
    <x v="5"/>
  </r>
  <r>
    <x v="1528"/>
    <x v="0"/>
    <x v="5"/>
  </r>
  <r>
    <x v="1529"/>
    <x v="0"/>
    <x v="5"/>
  </r>
  <r>
    <x v="1530"/>
    <x v="3"/>
    <x v="5"/>
  </r>
  <r>
    <x v="1531"/>
    <x v="4"/>
    <x v="5"/>
  </r>
  <r>
    <x v="1532"/>
    <x v="3"/>
    <x v="5"/>
  </r>
  <r>
    <x v="1533"/>
    <x v="3"/>
    <x v="5"/>
  </r>
  <r>
    <x v="1534"/>
    <x v="0"/>
    <x v="5"/>
  </r>
  <r>
    <x v="1535"/>
    <x v="4"/>
    <x v="5"/>
  </r>
  <r>
    <x v="1536"/>
    <x v="4"/>
    <x v="5"/>
  </r>
  <r>
    <x v="1537"/>
    <x v="0"/>
    <x v="5"/>
  </r>
  <r>
    <x v="1538"/>
    <x v="0"/>
    <x v="5"/>
  </r>
  <r>
    <x v="1539"/>
    <x v="1"/>
    <x v="5"/>
  </r>
  <r>
    <x v="1540"/>
    <x v="0"/>
    <x v="5"/>
  </r>
  <r>
    <x v="1541"/>
    <x v="0"/>
    <x v="5"/>
  </r>
  <r>
    <x v="1542"/>
    <x v="4"/>
    <x v="5"/>
  </r>
  <r>
    <x v="1543"/>
    <x v="3"/>
    <x v="5"/>
  </r>
  <r>
    <x v="1544"/>
    <x v="3"/>
    <x v="5"/>
  </r>
  <r>
    <x v="1545"/>
    <x v="4"/>
    <x v="5"/>
  </r>
  <r>
    <x v="1546"/>
    <x v="0"/>
    <x v="5"/>
  </r>
  <r>
    <x v="1547"/>
    <x v="3"/>
    <x v="5"/>
  </r>
  <r>
    <x v="1548"/>
    <x v="2"/>
    <x v="5"/>
  </r>
  <r>
    <x v="1549"/>
    <x v="4"/>
    <x v="5"/>
  </r>
  <r>
    <x v="1550"/>
    <x v="0"/>
    <x v="5"/>
  </r>
  <r>
    <x v="1551"/>
    <x v="4"/>
    <x v="5"/>
  </r>
  <r>
    <x v="1552"/>
    <x v="1"/>
    <x v="5"/>
  </r>
  <r>
    <x v="1553"/>
    <x v="0"/>
    <x v="5"/>
  </r>
  <r>
    <x v="1554"/>
    <x v="0"/>
    <x v="5"/>
  </r>
  <r>
    <x v="1555"/>
    <x v="2"/>
    <x v="5"/>
  </r>
  <r>
    <x v="1556"/>
    <x v="2"/>
    <x v="5"/>
  </r>
  <r>
    <x v="1557"/>
    <x v="3"/>
    <x v="5"/>
  </r>
  <r>
    <x v="1558"/>
    <x v="3"/>
    <x v="5"/>
  </r>
  <r>
    <x v="1559"/>
    <x v="4"/>
    <x v="5"/>
  </r>
  <r>
    <x v="1560"/>
    <x v="1"/>
    <x v="5"/>
  </r>
  <r>
    <x v="1561"/>
    <x v="1"/>
    <x v="5"/>
  </r>
  <r>
    <x v="1562"/>
    <x v="2"/>
    <x v="5"/>
  </r>
  <r>
    <x v="1563"/>
    <x v="4"/>
    <x v="5"/>
  </r>
  <r>
    <x v="1564"/>
    <x v="1"/>
    <x v="5"/>
  </r>
  <r>
    <x v="1565"/>
    <x v="3"/>
    <x v="5"/>
  </r>
  <r>
    <x v="1566"/>
    <x v="1"/>
    <x v="5"/>
  </r>
  <r>
    <x v="1567"/>
    <x v="0"/>
    <x v="5"/>
  </r>
  <r>
    <x v="1568"/>
    <x v="3"/>
    <x v="5"/>
  </r>
  <r>
    <x v="1569"/>
    <x v="2"/>
    <x v="5"/>
  </r>
  <r>
    <x v="1570"/>
    <x v="1"/>
    <x v="5"/>
  </r>
  <r>
    <x v="1571"/>
    <x v="3"/>
    <x v="5"/>
  </r>
  <r>
    <x v="1572"/>
    <x v="1"/>
    <x v="5"/>
  </r>
  <r>
    <x v="1573"/>
    <x v="0"/>
    <x v="5"/>
  </r>
  <r>
    <x v="1574"/>
    <x v="2"/>
    <x v="5"/>
  </r>
  <r>
    <x v="1575"/>
    <x v="3"/>
    <x v="5"/>
  </r>
  <r>
    <x v="1576"/>
    <x v="4"/>
    <x v="5"/>
  </r>
  <r>
    <x v="1577"/>
    <x v="0"/>
    <x v="5"/>
  </r>
  <r>
    <x v="1578"/>
    <x v="2"/>
    <x v="5"/>
  </r>
  <r>
    <x v="1579"/>
    <x v="1"/>
    <x v="5"/>
  </r>
  <r>
    <x v="1580"/>
    <x v="3"/>
    <x v="5"/>
  </r>
  <r>
    <x v="1581"/>
    <x v="0"/>
    <x v="5"/>
  </r>
  <r>
    <x v="1582"/>
    <x v="1"/>
    <x v="5"/>
  </r>
  <r>
    <x v="1583"/>
    <x v="2"/>
    <x v="5"/>
  </r>
  <r>
    <x v="1584"/>
    <x v="2"/>
    <x v="5"/>
  </r>
  <r>
    <x v="1585"/>
    <x v="2"/>
    <x v="5"/>
  </r>
  <r>
    <x v="1586"/>
    <x v="1"/>
    <x v="5"/>
  </r>
  <r>
    <x v="1587"/>
    <x v="3"/>
    <x v="5"/>
  </r>
  <r>
    <x v="1588"/>
    <x v="4"/>
    <x v="5"/>
  </r>
  <r>
    <x v="1589"/>
    <x v="4"/>
    <x v="5"/>
  </r>
  <r>
    <x v="1590"/>
    <x v="1"/>
    <x v="5"/>
  </r>
  <r>
    <x v="1591"/>
    <x v="4"/>
    <x v="5"/>
  </r>
  <r>
    <x v="1592"/>
    <x v="4"/>
    <x v="5"/>
  </r>
  <r>
    <x v="1593"/>
    <x v="4"/>
    <x v="5"/>
  </r>
  <r>
    <x v="1594"/>
    <x v="2"/>
    <x v="5"/>
  </r>
  <r>
    <x v="1595"/>
    <x v="0"/>
    <x v="5"/>
  </r>
  <r>
    <x v="1596"/>
    <x v="4"/>
    <x v="5"/>
  </r>
  <r>
    <x v="1597"/>
    <x v="4"/>
    <x v="5"/>
  </r>
  <r>
    <x v="1598"/>
    <x v="2"/>
    <x v="5"/>
  </r>
  <r>
    <x v="1599"/>
    <x v="1"/>
    <x v="5"/>
  </r>
  <r>
    <x v="1600"/>
    <x v="1"/>
    <x v="5"/>
  </r>
  <r>
    <x v="1601"/>
    <x v="0"/>
    <x v="5"/>
  </r>
  <r>
    <x v="1602"/>
    <x v="4"/>
    <x v="5"/>
  </r>
  <r>
    <x v="1603"/>
    <x v="4"/>
    <x v="5"/>
  </r>
  <r>
    <x v="1604"/>
    <x v="0"/>
    <x v="5"/>
  </r>
  <r>
    <x v="1605"/>
    <x v="4"/>
    <x v="5"/>
  </r>
  <r>
    <x v="1606"/>
    <x v="1"/>
    <x v="5"/>
  </r>
  <r>
    <x v="1607"/>
    <x v="1"/>
    <x v="5"/>
  </r>
  <r>
    <x v="1608"/>
    <x v="3"/>
    <x v="5"/>
  </r>
  <r>
    <x v="1609"/>
    <x v="4"/>
    <x v="5"/>
  </r>
  <r>
    <x v="1610"/>
    <x v="2"/>
    <x v="5"/>
  </r>
  <r>
    <x v="1611"/>
    <x v="4"/>
    <x v="5"/>
  </r>
  <r>
    <x v="1612"/>
    <x v="1"/>
    <x v="5"/>
  </r>
  <r>
    <x v="1613"/>
    <x v="3"/>
    <x v="5"/>
  </r>
  <r>
    <x v="1614"/>
    <x v="4"/>
    <x v="5"/>
  </r>
  <r>
    <x v="1615"/>
    <x v="2"/>
    <x v="5"/>
  </r>
  <r>
    <x v="1616"/>
    <x v="3"/>
    <x v="5"/>
  </r>
  <r>
    <x v="1617"/>
    <x v="1"/>
    <x v="5"/>
  </r>
  <r>
    <x v="1618"/>
    <x v="4"/>
    <x v="5"/>
  </r>
  <r>
    <x v="1619"/>
    <x v="1"/>
    <x v="5"/>
  </r>
  <r>
    <x v="1620"/>
    <x v="4"/>
    <x v="5"/>
  </r>
  <r>
    <x v="1621"/>
    <x v="0"/>
    <x v="5"/>
  </r>
  <r>
    <x v="1622"/>
    <x v="2"/>
    <x v="5"/>
  </r>
  <r>
    <x v="1623"/>
    <x v="2"/>
    <x v="5"/>
  </r>
  <r>
    <x v="1624"/>
    <x v="3"/>
    <x v="5"/>
  </r>
  <r>
    <x v="1625"/>
    <x v="4"/>
    <x v="5"/>
  </r>
  <r>
    <x v="1626"/>
    <x v="1"/>
    <x v="5"/>
  </r>
  <r>
    <x v="1627"/>
    <x v="0"/>
    <x v="5"/>
  </r>
  <r>
    <x v="1628"/>
    <x v="0"/>
    <x v="5"/>
  </r>
  <r>
    <x v="1629"/>
    <x v="2"/>
    <x v="5"/>
  </r>
  <r>
    <x v="1630"/>
    <x v="4"/>
    <x v="5"/>
  </r>
  <r>
    <x v="1631"/>
    <x v="1"/>
    <x v="5"/>
  </r>
  <r>
    <x v="1632"/>
    <x v="0"/>
    <x v="5"/>
  </r>
  <r>
    <x v="1633"/>
    <x v="1"/>
    <x v="5"/>
  </r>
  <r>
    <x v="1634"/>
    <x v="1"/>
    <x v="5"/>
  </r>
  <r>
    <x v="1635"/>
    <x v="4"/>
    <x v="5"/>
  </r>
  <r>
    <x v="1636"/>
    <x v="0"/>
    <x v="5"/>
  </r>
  <r>
    <x v="1637"/>
    <x v="0"/>
    <x v="5"/>
  </r>
  <r>
    <x v="1638"/>
    <x v="3"/>
    <x v="5"/>
  </r>
  <r>
    <x v="1639"/>
    <x v="0"/>
    <x v="5"/>
  </r>
  <r>
    <x v="1640"/>
    <x v="1"/>
    <x v="5"/>
  </r>
  <r>
    <x v="1641"/>
    <x v="3"/>
    <x v="5"/>
  </r>
  <r>
    <x v="1642"/>
    <x v="3"/>
    <x v="5"/>
  </r>
  <r>
    <x v="1643"/>
    <x v="3"/>
    <x v="5"/>
  </r>
  <r>
    <x v="1644"/>
    <x v="4"/>
    <x v="5"/>
  </r>
  <r>
    <x v="1645"/>
    <x v="1"/>
    <x v="5"/>
  </r>
  <r>
    <x v="1646"/>
    <x v="2"/>
    <x v="5"/>
  </r>
  <r>
    <x v="1647"/>
    <x v="0"/>
    <x v="5"/>
  </r>
  <r>
    <x v="1648"/>
    <x v="4"/>
    <x v="5"/>
  </r>
  <r>
    <x v="1649"/>
    <x v="2"/>
    <x v="5"/>
  </r>
  <r>
    <x v="1650"/>
    <x v="2"/>
    <x v="5"/>
  </r>
  <r>
    <x v="1651"/>
    <x v="3"/>
    <x v="5"/>
  </r>
  <r>
    <x v="1652"/>
    <x v="3"/>
    <x v="5"/>
  </r>
  <r>
    <x v="1653"/>
    <x v="2"/>
    <x v="5"/>
  </r>
  <r>
    <x v="1654"/>
    <x v="0"/>
    <x v="5"/>
  </r>
  <r>
    <x v="1655"/>
    <x v="2"/>
    <x v="5"/>
  </r>
  <r>
    <x v="1656"/>
    <x v="4"/>
    <x v="5"/>
  </r>
  <r>
    <x v="1657"/>
    <x v="4"/>
    <x v="5"/>
  </r>
  <r>
    <x v="1658"/>
    <x v="1"/>
    <x v="5"/>
  </r>
  <r>
    <x v="1659"/>
    <x v="4"/>
    <x v="5"/>
  </r>
  <r>
    <x v="1660"/>
    <x v="0"/>
    <x v="5"/>
  </r>
  <r>
    <x v="1661"/>
    <x v="0"/>
    <x v="5"/>
  </r>
  <r>
    <x v="1662"/>
    <x v="2"/>
    <x v="5"/>
  </r>
  <r>
    <x v="1663"/>
    <x v="2"/>
    <x v="5"/>
  </r>
  <r>
    <x v="1664"/>
    <x v="3"/>
    <x v="5"/>
  </r>
  <r>
    <x v="1665"/>
    <x v="0"/>
    <x v="5"/>
  </r>
  <r>
    <x v="1666"/>
    <x v="1"/>
    <x v="5"/>
  </r>
  <r>
    <x v="1667"/>
    <x v="1"/>
    <x v="5"/>
  </r>
  <r>
    <x v="1668"/>
    <x v="1"/>
    <x v="5"/>
  </r>
  <r>
    <x v="1669"/>
    <x v="4"/>
    <x v="5"/>
  </r>
  <r>
    <x v="1670"/>
    <x v="2"/>
    <x v="5"/>
  </r>
  <r>
    <x v="1671"/>
    <x v="4"/>
    <x v="5"/>
  </r>
  <r>
    <x v="1672"/>
    <x v="2"/>
    <x v="5"/>
  </r>
  <r>
    <x v="1673"/>
    <x v="2"/>
    <x v="5"/>
  </r>
  <r>
    <x v="1674"/>
    <x v="4"/>
    <x v="5"/>
  </r>
  <r>
    <x v="1675"/>
    <x v="0"/>
    <x v="5"/>
  </r>
  <r>
    <x v="1676"/>
    <x v="0"/>
    <x v="5"/>
  </r>
  <r>
    <x v="1677"/>
    <x v="3"/>
    <x v="5"/>
  </r>
  <r>
    <x v="1678"/>
    <x v="1"/>
    <x v="5"/>
  </r>
  <r>
    <x v="1679"/>
    <x v="4"/>
    <x v="5"/>
  </r>
  <r>
    <x v="1680"/>
    <x v="3"/>
    <x v="5"/>
  </r>
  <r>
    <x v="1681"/>
    <x v="2"/>
    <x v="5"/>
  </r>
  <r>
    <x v="1682"/>
    <x v="4"/>
    <x v="5"/>
  </r>
  <r>
    <x v="1683"/>
    <x v="3"/>
    <x v="5"/>
  </r>
  <r>
    <x v="1684"/>
    <x v="3"/>
    <x v="5"/>
  </r>
  <r>
    <x v="1685"/>
    <x v="4"/>
    <x v="5"/>
  </r>
  <r>
    <x v="1686"/>
    <x v="4"/>
    <x v="5"/>
  </r>
  <r>
    <x v="1687"/>
    <x v="2"/>
    <x v="5"/>
  </r>
  <r>
    <x v="1688"/>
    <x v="0"/>
    <x v="5"/>
  </r>
  <r>
    <x v="1689"/>
    <x v="1"/>
    <x v="5"/>
  </r>
  <r>
    <x v="1690"/>
    <x v="2"/>
    <x v="5"/>
  </r>
  <r>
    <x v="1691"/>
    <x v="0"/>
    <x v="5"/>
  </r>
  <r>
    <x v="1692"/>
    <x v="1"/>
    <x v="5"/>
  </r>
  <r>
    <x v="1693"/>
    <x v="4"/>
    <x v="5"/>
  </r>
  <r>
    <x v="1694"/>
    <x v="1"/>
    <x v="5"/>
  </r>
  <r>
    <x v="1695"/>
    <x v="0"/>
    <x v="5"/>
  </r>
  <r>
    <x v="1696"/>
    <x v="2"/>
    <x v="5"/>
  </r>
  <r>
    <x v="1697"/>
    <x v="3"/>
    <x v="5"/>
  </r>
  <r>
    <x v="1698"/>
    <x v="4"/>
    <x v="5"/>
  </r>
  <r>
    <x v="1699"/>
    <x v="4"/>
    <x v="5"/>
  </r>
  <r>
    <x v="1700"/>
    <x v="0"/>
    <x v="5"/>
  </r>
  <r>
    <x v="1701"/>
    <x v="2"/>
    <x v="5"/>
  </r>
  <r>
    <x v="1702"/>
    <x v="0"/>
    <x v="5"/>
  </r>
  <r>
    <x v="1703"/>
    <x v="3"/>
    <x v="5"/>
  </r>
  <r>
    <x v="1704"/>
    <x v="1"/>
    <x v="5"/>
  </r>
  <r>
    <x v="1705"/>
    <x v="0"/>
    <x v="5"/>
  </r>
  <r>
    <x v="1706"/>
    <x v="4"/>
    <x v="5"/>
  </r>
  <r>
    <x v="1707"/>
    <x v="1"/>
    <x v="5"/>
  </r>
  <r>
    <x v="1708"/>
    <x v="4"/>
    <x v="5"/>
  </r>
  <r>
    <x v="1709"/>
    <x v="3"/>
    <x v="5"/>
  </r>
  <r>
    <x v="1710"/>
    <x v="3"/>
    <x v="5"/>
  </r>
  <r>
    <x v="1711"/>
    <x v="3"/>
    <x v="5"/>
  </r>
  <r>
    <x v="1712"/>
    <x v="0"/>
    <x v="5"/>
  </r>
  <r>
    <x v="1713"/>
    <x v="3"/>
    <x v="5"/>
  </r>
  <r>
    <x v="1714"/>
    <x v="3"/>
    <x v="5"/>
  </r>
  <r>
    <x v="1715"/>
    <x v="3"/>
    <x v="5"/>
  </r>
  <r>
    <x v="1716"/>
    <x v="1"/>
    <x v="5"/>
  </r>
  <r>
    <x v="1717"/>
    <x v="4"/>
    <x v="5"/>
  </r>
  <r>
    <x v="1718"/>
    <x v="4"/>
    <x v="5"/>
  </r>
  <r>
    <x v="1719"/>
    <x v="4"/>
    <x v="5"/>
  </r>
  <r>
    <x v="1720"/>
    <x v="1"/>
    <x v="5"/>
  </r>
  <r>
    <x v="1721"/>
    <x v="4"/>
    <x v="5"/>
  </r>
  <r>
    <x v="1722"/>
    <x v="0"/>
    <x v="5"/>
  </r>
  <r>
    <x v="1723"/>
    <x v="2"/>
    <x v="5"/>
  </r>
  <r>
    <x v="1724"/>
    <x v="1"/>
    <x v="5"/>
  </r>
  <r>
    <x v="1725"/>
    <x v="2"/>
    <x v="5"/>
  </r>
  <r>
    <x v="1726"/>
    <x v="4"/>
    <x v="5"/>
  </r>
  <r>
    <x v="1727"/>
    <x v="2"/>
    <x v="5"/>
  </r>
  <r>
    <x v="1728"/>
    <x v="1"/>
    <x v="5"/>
  </r>
  <r>
    <x v="1729"/>
    <x v="2"/>
    <x v="5"/>
  </r>
  <r>
    <x v="1730"/>
    <x v="4"/>
    <x v="5"/>
  </r>
  <r>
    <x v="1731"/>
    <x v="2"/>
    <x v="5"/>
  </r>
  <r>
    <x v="1732"/>
    <x v="2"/>
    <x v="5"/>
  </r>
  <r>
    <x v="1733"/>
    <x v="0"/>
    <x v="5"/>
  </r>
  <r>
    <x v="1734"/>
    <x v="1"/>
    <x v="5"/>
  </r>
  <r>
    <x v="1735"/>
    <x v="2"/>
    <x v="5"/>
  </r>
  <r>
    <x v="1736"/>
    <x v="4"/>
    <x v="5"/>
  </r>
  <r>
    <x v="1737"/>
    <x v="4"/>
    <x v="5"/>
  </r>
  <r>
    <x v="1738"/>
    <x v="3"/>
    <x v="5"/>
  </r>
  <r>
    <x v="1739"/>
    <x v="1"/>
    <x v="5"/>
  </r>
  <r>
    <x v="1740"/>
    <x v="3"/>
    <x v="5"/>
  </r>
  <r>
    <x v="1741"/>
    <x v="0"/>
    <x v="5"/>
  </r>
  <r>
    <x v="1742"/>
    <x v="4"/>
    <x v="5"/>
  </r>
  <r>
    <x v="1743"/>
    <x v="2"/>
    <x v="5"/>
  </r>
  <r>
    <x v="1744"/>
    <x v="2"/>
    <x v="5"/>
  </r>
  <r>
    <x v="1745"/>
    <x v="2"/>
    <x v="5"/>
  </r>
  <r>
    <x v="1746"/>
    <x v="1"/>
    <x v="5"/>
  </r>
  <r>
    <x v="1747"/>
    <x v="2"/>
    <x v="5"/>
  </r>
  <r>
    <x v="1748"/>
    <x v="4"/>
    <x v="5"/>
  </r>
  <r>
    <x v="1749"/>
    <x v="0"/>
    <x v="5"/>
  </r>
  <r>
    <x v="1750"/>
    <x v="3"/>
    <x v="5"/>
  </r>
  <r>
    <x v="1751"/>
    <x v="2"/>
    <x v="5"/>
  </r>
  <r>
    <x v="1752"/>
    <x v="1"/>
    <x v="5"/>
  </r>
  <r>
    <x v="1753"/>
    <x v="0"/>
    <x v="5"/>
  </r>
  <r>
    <x v="1754"/>
    <x v="0"/>
    <x v="5"/>
  </r>
  <r>
    <x v="1755"/>
    <x v="2"/>
    <x v="5"/>
  </r>
  <r>
    <x v="1756"/>
    <x v="3"/>
    <x v="5"/>
  </r>
  <r>
    <x v="1757"/>
    <x v="0"/>
    <x v="5"/>
  </r>
  <r>
    <x v="1758"/>
    <x v="4"/>
    <x v="5"/>
  </r>
  <r>
    <x v="1759"/>
    <x v="1"/>
    <x v="5"/>
  </r>
  <r>
    <x v="1760"/>
    <x v="1"/>
    <x v="5"/>
  </r>
  <r>
    <x v="1761"/>
    <x v="1"/>
    <x v="5"/>
  </r>
  <r>
    <x v="1762"/>
    <x v="1"/>
    <x v="5"/>
  </r>
  <r>
    <x v="1763"/>
    <x v="0"/>
    <x v="5"/>
  </r>
  <r>
    <x v="1764"/>
    <x v="1"/>
    <x v="5"/>
  </r>
  <r>
    <x v="1765"/>
    <x v="2"/>
    <x v="5"/>
  </r>
  <r>
    <x v="1766"/>
    <x v="1"/>
    <x v="5"/>
  </r>
  <r>
    <x v="1767"/>
    <x v="2"/>
    <x v="5"/>
  </r>
  <r>
    <x v="1768"/>
    <x v="0"/>
    <x v="5"/>
  </r>
  <r>
    <x v="1769"/>
    <x v="2"/>
    <x v="5"/>
  </r>
  <r>
    <x v="1770"/>
    <x v="2"/>
    <x v="5"/>
  </r>
  <r>
    <x v="1771"/>
    <x v="1"/>
    <x v="5"/>
  </r>
  <r>
    <x v="1772"/>
    <x v="1"/>
    <x v="5"/>
  </r>
  <r>
    <x v="1773"/>
    <x v="1"/>
    <x v="5"/>
  </r>
  <r>
    <x v="1774"/>
    <x v="0"/>
    <x v="5"/>
  </r>
  <r>
    <x v="1775"/>
    <x v="4"/>
    <x v="5"/>
  </r>
  <r>
    <x v="1776"/>
    <x v="0"/>
    <x v="5"/>
  </r>
  <r>
    <x v="1777"/>
    <x v="1"/>
    <x v="5"/>
  </r>
  <r>
    <x v="1778"/>
    <x v="0"/>
    <x v="5"/>
  </r>
  <r>
    <x v="1779"/>
    <x v="4"/>
    <x v="5"/>
  </r>
  <r>
    <x v="1780"/>
    <x v="4"/>
    <x v="5"/>
  </r>
  <r>
    <x v="1781"/>
    <x v="0"/>
    <x v="5"/>
  </r>
  <r>
    <x v="1782"/>
    <x v="2"/>
    <x v="5"/>
  </r>
  <r>
    <x v="1783"/>
    <x v="1"/>
    <x v="5"/>
  </r>
  <r>
    <x v="1784"/>
    <x v="4"/>
    <x v="5"/>
  </r>
  <r>
    <x v="1785"/>
    <x v="1"/>
    <x v="5"/>
  </r>
  <r>
    <x v="1786"/>
    <x v="1"/>
    <x v="5"/>
  </r>
  <r>
    <x v="1787"/>
    <x v="3"/>
    <x v="5"/>
  </r>
  <r>
    <x v="1788"/>
    <x v="2"/>
    <x v="5"/>
  </r>
  <r>
    <x v="1789"/>
    <x v="4"/>
    <x v="5"/>
  </r>
  <r>
    <x v="1790"/>
    <x v="4"/>
    <x v="5"/>
  </r>
  <r>
    <x v="1791"/>
    <x v="0"/>
    <x v="5"/>
  </r>
  <r>
    <x v="1792"/>
    <x v="2"/>
    <x v="5"/>
  </r>
  <r>
    <x v="1793"/>
    <x v="2"/>
    <x v="5"/>
  </r>
  <r>
    <x v="1794"/>
    <x v="3"/>
    <x v="5"/>
  </r>
  <r>
    <x v="1795"/>
    <x v="4"/>
    <x v="5"/>
  </r>
  <r>
    <x v="1796"/>
    <x v="0"/>
    <x v="5"/>
  </r>
  <r>
    <x v="1797"/>
    <x v="4"/>
    <x v="5"/>
  </r>
  <r>
    <x v="1798"/>
    <x v="1"/>
    <x v="5"/>
  </r>
  <r>
    <x v="1799"/>
    <x v="3"/>
    <x v="5"/>
  </r>
  <r>
    <x v="1800"/>
    <x v="0"/>
    <x v="5"/>
  </r>
  <r>
    <x v="1801"/>
    <x v="0"/>
    <x v="5"/>
  </r>
  <r>
    <x v="1802"/>
    <x v="0"/>
    <x v="5"/>
  </r>
  <r>
    <x v="1803"/>
    <x v="0"/>
    <x v="5"/>
  </r>
  <r>
    <x v="1804"/>
    <x v="3"/>
    <x v="5"/>
  </r>
  <r>
    <x v="1805"/>
    <x v="3"/>
    <x v="5"/>
  </r>
  <r>
    <x v="1806"/>
    <x v="1"/>
    <x v="5"/>
  </r>
  <r>
    <x v="1807"/>
    <x v="4"/>
    <x v="5"/>
  </r>
  <r>
    <x v="1808"/>
    <x v="3"/>
    <x v="5"/>
  </r>
  <r>
    <x v="1809"/>
    <x v="1"/>
    <x v="5"/>
  </r>
  <r>
    <x v="1810"/>
    <x v="2"/>
    <x v="5"/>
  </r>
  <r>
    <x v="1811"/>
    <x v="0"/>
    <x v="5"/>
  </r>
  <r>
    <x v="1812"/>
    <x v="0"/>
    <x v="5"/>
  </r>
  <r>
    <x v="1813"/>
    <x v="0"/>
    <x v="5"/>
  </r>
  <r>
    <x v="1814"/>
    <x v="3"/>
    <x v="5"/>
  </r>
  <r>
    <x v="1815"/>
    <x v="3"/>
    <x v="5"/>
  </r>
  <r>
    <x v="1816"/>
    <x v="1"/>
    <x v="5"/>
  </r>
  <r>
    <x v="1817"/>
    <x v="1"/>
    <x v="5"/>
  </r>
  <r>
    <x v="1818"/>
    <x v="1"/>
    <x v="5"/>
  </r>
  <r>
    <x v="1819"/>
    <x v="0"/>
    <x v="5"/>
  </r>
  <r>
    <x v="1820"/>
    <x v="1"/>
    <x v="5"/>
  </r>
  <r>
    <x v="1821"/>
    <x v="1"/>
    <x v="5"/>
  </r>
  <r>
    <x v="1822"/>
    <x v="1"/>
    <x v="5"/>
  </r>
  <r>
    <x v="1823"/>
    <x v="2"/>
    <x v="5"/>
  </r>
  <r>
    <x v="1824"/>
    <x v="0"/>
    <x v="5"/>
  </r>
  <r>
    <x v="1825"/>
    <x v="4"/>
    <x v="5"/>
  </r>
  <r>
    <x v="1826"/>
    <x v="4"/>
    <x v="5"/>
  </r>
  <r>
    <x v="1827"/>
    <x v="0"/>
    <x v="5"/>
  </r>
  <r>
    <x v="1828"/>
    <x v="0"/>
    <x v="5"/>
  </r>
  <r>
    <x v="1829"/>
    <x v="2"/>
    <x v="5"/>
  </r>
  <r>
    <x v="1830"/>
    <x v="3"/>
    <x v="5"/>
  </r>
  <r>
    <x v="1831"/>
    <x v="2"/>
    <x v="5"/>
  </r>
  <r>
    <x v="1832"/>
    <x v="0"/>
    <x v="5"/>
  </r>
  <r>
    <x v="1833"/>
    <x v="2"/>
    <x v="5"/>
  </r>
  <r>
    <x v="1834"/>
    <x v="0"/>
    <x v="5"/>
  </r>
  <r>
    <x v="1835"/>
    <x v="4"/>
    <x v="5"/>
  </r>
  <r>
    <x v="1836"/>
    <x v="4"/>
    <x v="5"/>
  </r>
  <r>
    <x v="1837"/>
    <x v="3"/>
    <x v="5"/>
  </r>
  <r>
    <x v="1838"/>
    <x v="0"/>
    <x v="5"/>
  </r>
  <r>
    <x v="1839"/>
    <x v="4"/>
    <x v="5"/>
  </r>
  <r>
    <x v="1840"/>
    <x v="0"/>
    <x v="5"/>
  </r>
  <r>
    <x v="1841"/>
    <x v="4"/>
    <x v="5"/>
  </r>
  <r>
    <x v="1842"/>
    <x v="0"/>
    <x v="5"/>
  </r>
  <r>
    <x v="1843"/>
    <x v="1"/>
    <x v="5"/>
  </r>
  <r>
    <x v="1844"/>
    <x v="2"/>
    <x v="5"/>
  </r>
  <r>
    <x v="1845"/>
    <x v="3"/>
    <x v="5"/>
  </r>
  <r>
    <x v="1846"/>
    <x v="2"/>
    <x v="5"/>
  </r>
  <r>
    <x v="1847"/>
    <x v="1"/>
    <x v="5"/>
  </r>
  <r>
    <x v="1848"/>
    <x v="1"/>
    <x v="5"/>
  </r>
  <r>
    <x v="1849"/>
    <x v="1"/>
    <x v="5"/>
  </r>
  <r>
    <x v="1850"/>
    <x v="3"/>
    <x v="5"/>
  </r>
  <r>
    <x v="1851"/>
    <x v="3"/>
    <x v="5"/>
  </r>
  <r>
    <x v="1852"/>
    <x v="0"/>
    <x v="5"/>
  </r>
  <r>
    <x v="1853"/>
    <x v="4"/>
    <x v="5"/>
  </r>
  <r>
    <x v="1854"/>
    <x v="3"/>
    <x v="5"/>
  </r>
  <r>
    <x v="1855"/>
    <x v="1"/>
    <x v="5"/>
  </r>
  <r>
    <x v="1856"/>
    <x v="3"/>
    <x v="5"/>
  </r>
  <r>
    <x v="1857"/>
    <x v="3"/>
    <x v="5"/>
  </r>
  <r>
    <x v="1858"/>
    <x v="0"/>
    <x v="5"/>
  </r>
  <r>
    <x v="1859"/>
    <x v="2"/>
    <x v="5"/>
  </r>
  <r>
    <x v="1860"/>
    <x v="3"/>
    <x v="5"/>
  </r>
  <r>
    <x v="1861"/>
    <x v="3"/>
    <x v="5"/>
  </r>
  <r>
    <x v="1862"/>
    <x v="2"/>
    <x v="5"/>
  </r>
  <r>
    <x v="1863"/>
    <x v="0"/>
    <x v="5"/>
  </r>
  <r>
    <x v="1864"/>
    <x v="0"/>
    <x v="5"/>
  </r>
  <r>
    <x v="1865"/>
    <x v="0"/>
    <x v="5"/>
  </r>
  <r>
    <x v="1866"/>
    <x v="1"/>
    <x v="5"/>
  </r>
  <r>
    <x v="1867"/>
    <x v="2"/>
    <x v="5"/>
  </r>
  <r>
    <x v="1868"/>
    <x v="2"/>
    <x v="5"/>
  </r>
  <r>
    <x v="1869"/>
    <x v="1"/>
    <x v="5"/>
  </r>
  <r>
    <x v="1870"/>
    <x v="3"/>
    <x v="5"/>
  </r>
  <r>
    <x v="1871"/>
    <x v="3"/>
    <x v="5"/>
  </r>
  <r>
    <x v="1872"/>
    <x v="4"/>
    <x v="5"/>
  </r>
  <r>
    <x v="1873"/>
    <x v="0"/>
    <x v="5"/>
  </r>
  <r>
    <x v="1874"/>
    <x v="2"/>
    <x v="5"/>
  </r>
  <r>
    <x v="1875"/>
    <x v="1"/>
    <x v="5"/>
  </r>
  <r>
    <x v="1876"/>
    <x v="1"/>
    <x v="5"/>
  </r>
  <r>
    <x v="1877"/>
    <x v="0"/>
    <x v="5"/>
  </r>
  <r>
    <x v="1878"/>
    <x v="1"/>
    <x v="5"/>
  </r>
  <r>
    <x v="1879"/>
    <x v="4"/>
    <x v="5"/>
  </r>
  <r>
    <x v="1880"/>
    <x v="2"/>
    <x v="5"/>
  </r>
  <r>
    <x v="1881"/>
    <x v="0"/>
    <x v="5"/>
  </r>
  <r>
    <x v="1882"/>
    <x v="4"/>
    <x v="5"/>
  </r>
  <r>
    <x v="1883"/>
    <x v="2"/>
    <x v="5"/>
  </r>
  <r>
    <x v="1884"/>
    <x v="3"/>
    <x v="5"/>
  </r>
  <r>
    <x v="1885"/>
    <x v="1"/>
    <x v="5"/>
  </r>
  <r>
    <x v="1886"/>
    <x v="3"/>
    <x v="5"/>
  </r>
  <r>
    <x v="1887"/>
    <x v="4"/>
    <x v="5"/>
  </r>
  <r>
    <x v="1888"/>
    <x v="0"/>
    <x v="5"/>
  </r>
  <r>
    <x v="1889"/>
    <x v="3"/>
    <x v="5"/>
  </r>
  <r>
    <x v="1890"/>
    <x v="2"/>
    <x v="5"/>
  </r>
  <r>
    <x v="1891"/>
    <x v="4"/>
    <x v="5"/>
  </r>
  <r>
    <x v="1892"/>
    <x v="0"/>
    <x v="5"/>
  </r>
  <r>
    <x v="1893"/>
    <x v="3"/>
    <x v="5"/>
  </r>
  <r>
    <x v="1894"/>
    <x v="3"/>
    <x v="5"/>
  </r>
  <r>
    <x v="1895"/>
    <x v="4"/>
    <x v="5"/>
  </r>
  <r>
    <x v="1896"/>
    <x v="3"/>
    <x v="5"/>
  </r>
  <r>
    <x v="1897"/>
    <x v="0"/>
    <x v="5"/>
  </r>
  <r>
    <x v="1898"/>
    <x v="0"/>
    <x v="5"/>
  </r>
  <r>
    <x v="1899"/>
    <x v="3"/>
    <x v="5"/>
  </r>
  <r>
    <x v="1900"/>
    <x v="1"/>
    <x v="5"/>
  </r>
  <r>
    <x v="1901"/>
    <x v="2"/>
    <x v="5"/>
  </r>
  <r>
    <x v="1902"/>
    <x v="4"/>
    <x v="5"/>
  </r>
  <r>
    <x v="1903"/>
    <x v="4"/>
    <x v="5"/>
  </r>
  <r>
    <x v="1904"/>
    <x v="2"/>
    <x v="5"/>
  </r>
  <r>
    <x v="1905"/>
    <x v="0"/>
    <x v="5"/>
  </r>
  <r>
    <x v="1906"/>
    <x v="1"/>
    <x v="5"/>
  </r>
  <r>
    <x v="1907"/>
    <x v="4"/>
    <x v="5"/>
  </r>
  <r>
    <x v="1908"/>
    <x v="1"/>
    <x v="5"/>
  </r>
  <r>
    <x v="1909"/>
    <x v="4"/>
    <x v="5"/>
  </r>
  <r>
    <x v="1910"/>
    <x v="4"/>
    <x v="5"/>
  </r>
  <r>
    <x v="1911"/>
    <x v="0"/>
    <x v="5"/>
  </r>
  <r>
    <x v="1912"/>
    <x v="2"/>
    <x v="5"/>
  </r>
  <r>
    <x v="1913"/>
    <x v="1"/>
    <x v="5"/>
  </r>
  <r>
    <x v="1914"/>
    <x v="0"/>
    <x v="5"/>
  </r>
  <r>
    <x v="1915"/>
    <x v="2"/>
    <x v="5"/>
  </r>
  <r>
    <x v="1916"/>
    <x v="2"/>
    <x v="5"/>
  </r>
  <r>
    <x v="1917"/>
    <x v="3"/>
    <x v="5"/>
  </r>
  <r>
    <x v="1918"/>
    <x v="2"/>
    <x v="5"/>
  </r>
  <r>
    <x v="1919"/>
    <x v="1"/>
    <x v="5"/>
  </r>
  <r>
    <x v="1920"/>
    <x v="4"/>
    <x v="5"/>
  </r>
  <r>
    <x v="1921"/>
    <x v="4"/>
    <x v="5"/>
  </r>
  <r>
    <x v="1922"/>
    <x v="0"/>
    <x v="5"/>
  </r>
  <r>
    <x v="1923"/>
    <x v="1"/>
    <x v="5"/>
  </r>
  <r>
    <x v="1924"/>
    <x v="1"/>
    <x v="5"/>
  </r>
  <r>
    <x v="1925"/>
    <x v="1"/>
    <x v="5"/>
  </r>
  <r>
    <x v="1926"/>
    <x v="1"/>
    <x v="5"/>
  </r>
  <r>
    <x v="1927"/>
    <x v="2"/>
    <x v="5"/>
  </r>
  <r>
    <x v="1928"/>
    <x v="4"/>
    <x v="5"/>
  </r>
  <r>
    <x v="1929"/>
    <x v="0"/>
    <x v="5"/>
  </r>
  <r>
    <x v="1930"/>
    <x v="0"/>
    <x v="5"/>
  </r>
  <r>
    <x v="1931"/>
    <x v="0"/>
    <x v="5"/>
  </r>
  <r>
    <x v="1932"/>
    <x v="2"/>
    <x v="5"/>
  </r>
  <r>
    <x v="1933"/>
    <x v="1"/>
    <x v="5"/>
  </r>
  <r>
    <x v="1934"/>
    <x v="4"/>
    <x v="5"/>
  </r>
  <r>
    <x v="1935"/>
    <x v="1"/>
    <x v="5"/>
  </r>
  <r>
    <x v="1936"/>
    <x v="2"/>
    <x v="5"/>
  </r>
  <r>
    <x v="1937"/>
    <x v="3"/>
    <x v="5"/>
  </r>
  <r>
    <x v="1938"/>
    <x v="4"/>
    <x v="5"/>
  </r>
  <r>
    <x v="1939"/>
    <x v="0"/>
    <x v="5"/>
  </r>
  <r>
    <x v="1940"/>
    <x v="0"/>
    <x v="5"/>
  </r>
  <r>
    <x v="1941"/>
    <x v="0"/>
    <x v="5"/>
  </r>
  <r>
    <x v="1942"/>
    <x v="1"/>
    <x v="5"/>
  </r>
  <r>
    <x v="1943"/>
    <x v="3"/>
    <x v="5"/>
  </r>
  <r>
    <x v="1944"/>
    <x v="0"/>
    <x v="5"/>
  </r>
  <r>
    <x v="1945"/>
    <x v="1"/>
    <x v="5"/>
  </r>
  <r>
    <x v="1946"/>
    <x v="2"/>
    <x v="5"/>
  </r>
  <r>
    <x v="1947"/>
    <x v="0"/>
    <x v="5"/>
  </r>
  <r>
    <x v="1948"/>
    <x v="3"/>
    <x v="5"/>
  </r>
  <r>
    <x v="1949"/>
    <x v="3"/>
    <x v="5"/>
  </r>
  <r>
    <x v="1950"/>
    <x v="4"/>
    <x v="5"/>
  </r>
  <r>
    <x v="1951"/>
    <x v="3"/>
    <x v="5"/>
  </r>
  <r>
    <x v="1952"/>
    <x v="0"/>
    <x v="5"/>
  </r>
  <r>
    <x v="1953"/>
    <x v="3"/>
    <x v="5"/>
  </r>
  <r>
    <x v="1954"/>
    <x v="4"/>
    <x v="5"/>
  </r>
  <r>
    <x v="1955"/>
    <x v="3"/>
    <x v="5"/>
  </r>
  <r>
    <x v="1956"/>
    <x v="3"/>
    <x v="5"/>
  </r>
  <r>
    <x v="1957"/>
    <x v="0"/>
    <x v="5"/>
  </r>
  <r>
    <x v="1958"/>
    <x v="1"/>
    <x v="5"/>
  </r>
  <r>
    <x v="1959"/>
    <x v="3"/>
    <x v="5"/>
  </r>
  <r>
    <x v="1960"/>
    <x v="4"/>
    <x v="5"/>
  </r>
  <r>
    <x v="1961"/>
    <x v="2"/>
    <x v="5"/>
  </r>
  <r>
    <x v="1962"/>
    <x v="2"/>
    <x v="5"/>
  </r>
  <r>
    <x v="1963"/>
    <x v="0"/>
    <x v="5"/>
  </r>
  <r>
    <x v="1964"/>
    <x v="4"/>
    <x v="5"/>
  </r>
  <r>
    <x v="1965"/>
    <x v="0"/>
    <x v="5"/>
  </r>
  <r>
    <x v="1966"/>
    <x v="4"/>
    <x v="5"/>
  </r>
  <r>
    <x v="1967"/>
    <x v="1"/>
    <x v="5"/>
  </r>
  <r>
    <x v="1968"/>
    <x v="2"/>
    <x v="5"/>
  </r>
  <r>
    <x v="1969"/>
    <x v="2"/>
    <x v="5"/>
  </r>
  <r>
    <x v="1970"/>
    <x v="0"/>
    <x v="5"/>
  </r>
  <r>
    <x v="1971"/>
    <x v="0"/>
    <x v="5"/>
  </r>
  <r>
    <x v="1972"/>
    <x v="2"/>
    <x v="5"/>
  </r>
  <r>
    <x v="1973"/>
    <x v="0"/>
    <x v="5"/>
  </r>
  <r>
    <x v="1974"/>
    <x v="2"/>
    <x v="5"/>
  </r>
  <r>
    <x v="1975"/>
    <x v="0"/>
    <x v="5"/>
  </r>
  <r>
    <x v="1976"/>
    <x v="1"/>
    <x v="5"/>
  </r>
  <r>
    <x v="1977"/>
    <x v="2"/>
    <x v="5"/>
  </r>
  <r>
    <x v="1978"/>
    <x v="4"/>
    <x v="5"/>
  </r>
  <r>
    <x v="1979"/>
    <x v="3"/>
    <x v="5"/>
  </r>
  <r>
    <x v="1980"/>
    <x v="1"/>
    <x v="5"/>
  </r>
  <r>
    <x v="1981"/>
    <x v="1"/>
    <x v="5"/>
  </r>
  <r>
    <x v="1982"/>
    <x v="4"/>
    <x v="5"/>
  </r>
  <r>
    <x v="1983"/>
    <x v="2"/>
    <x v="5"/>
  </r>
  <r>
    <x v="1984"/>
    <x v="4"/>
    <x v="5"/>
  </r>
  <r>
    <x v="1985"/>
    <x v="2"/>
    <x v="5"/>
  </r>
  <r>
    <x v="1986"/>
    <x v="1"/>
    <x v="5"/>
  </r>
  <r>
    <x v="1987"/>
    <x v="3"/>
    <x v="5"/>
  </r>
  <r>
    <x v="1988"/>
    <x v="0"/>
    <x v="5"/>
  </r>
  <r>
    <x v="1989"/>
    <x v="4"/>
    <x v="5"/>
  </r>
  <r>
    <x v="1990"/>
    <x v="1"/>
    <x v="5"/>
  </r>
  <r>
    <x v="1991"/>
    <x v="2"/>
    <x v="5"/>
  </r>
  <r>
    <x v="1992"/>
    <x v="4"/>
    <x v="5"/>
  </r>
  <r>
    <x v="1993"/>
    <x v="1"/>
    <x v="5"/>
  </r>
  <r>
    <x v="1994"/>
    <x v="1"/>
    <x v="5"/>
  </r>
  <r>
    <x v="1995"/>
    <x v="0"/>
    <x v="5"/>
  </r>
  <r>
    <x v="1996"/>
    <x v="3"/>
    <x v="5"/>
  </r>
  <r>
    <x v="1997"/>
    <x v="3"/>
    <x v="5"/>
  </r>
  <r>
    <x v="1998"/>
    <x v="4"/>
    <x v="5"/>
  </r>
  <r>
    <x v="1999"/>
    <x v="0"/>
    <x v="5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73.8"/>
    <x v="0"/>
    <n v="82.9"/>
    <n v="41.29"/>
  </r>
  <r>
    <n v="6.55"/>
    <x v="1"/>
    <n v="79.86"/>
    <n v="4.78"/>
  </r>
  <r>
    <n v="47.65"/>
    <x v="2"/>
    <n v="91.39"/>
    <n v="0"/>
  </r>
  <r>
    <n v="7.33"/>
    <x v="2"/>
    <n v="84.94"/>
    <n v="0"/>
  </r>
  <r>
    <n v="58.02"/>
    <x v="2"/>
    <n v="83.17"/>
    <n v="8.92"/>
  </r>
  <r>
    <n v="25.12"/>
    <x v="0"/>
    <n v="82.52"/>
    <n v="2.65"/>
  </r>
  <r>
    <n v="80.930000000000007"/>
    <x v="0"/>
    <n v="77.959999999999994"/>
    <n v="72.62"/>
  </r>
  <r>
    <n v="82.82"/>
    <x v="0"/>
    <n v="79.510000000000005"/>
    <n v="0"/>
  </r>
  <r>
    <n v="66.27"/>
    <x v="2"/>
    <n v="94.24"/>
    <n v="44.38"/>
  </r>
  <r>
    <n v="62.07"/>
    <x v="2"/>
    <n v="95.39"/>
    <n v="47.65"/>
  </r>
  <r>
    <n v="33.270000000000003"/>
    <x v="2"/>
    <n v="88.95"/>
    <n v="10.029999999999999"/>
  </r>
  <r>
    <n v="48.96"/>
    <x v="0"/>
    <n v="79.319999999999993"/>
    <n v="23.95"/>
  </r>
  <r>
    <n v="69.53"/>
    <x v="2"/>
    <n v="89.65"/>
    <n v="19.95"/>
  </r>
  <r>
    <n v="85.65"/>
    <x v="0"/>
    <n v="93.76"/>
    <n v="9.6199999999999992"/>
  </r>
  <r>
    <n v="89.29"/>
    <x v="0"/>
    <n v="84.38"/>
    <n v="64.599999999999994"/>
  </r>
  <r>
    <n v="24.81"/>
    <x v="3"/>
    <n v="81.62"/>
    <n v="7.52"/>
  </r>
  <r>
    <n v="85.93"/>
    <x v="2"/>
    <n v="80.41"/>
    <n v="54.38"/>
  </r>
  <r>
    <n v="53.56"/>
    <x v="2"/>
    <n v="76.510000000000005"/>
    <n v="33.6"/>
  </r>
  <r>
    <n v="37.19"/>
    <x v="0"/>
    <n v="76.13"/>
    <n v="0"/>
  </r>
  <r>
    <n v="75.56"/>
    <x v="3"/>
    <n v="96.66"/>
    <n v="11.63"/>
  </r>
  <r>
    <n v="68.150000000000006"/>
    <x v="0"/>
    <n v="78.209999999999994"/>
    <n v="29.45"/>
  </r>
  <r>
    <n v="70.010000000000005"/>
    <x v="0"/>
    <n v="85.77"/>
    <n v="27.63"/>
  </r>
  <r>
    <n v="83.66"/>
    <x v="1"/>
    <n v="92.4"/>
    <n v="68.23"/>
  </r>
  <r>
    <n v="48.94"/>
    <x v="0"/>
    <n v="84.15"/>
    <n v="43.34"/>
  </r>
  <r>
    <n v="12.57"/>
    <x v="2"/>
    <n v="96.32"/>
    <n v="8.3699999999999992"/>
  </r>
  <r>
    <n v="13.03"/>
    <x v="2"/>
    <n v="88.34"/>
    <n v="12.05"/>
  </r>
  <r>
    <n v="67.02"/>
    <x v="1"/>
    <n v="94.14"/>
    <n v="0"/>
  </r>
  <r>
    <n v="62.13"/>
    <x v="0"/>
    <n v="89.64"/>
    <n v="55.63"/>
  </r>
  <r>
    <n v="20.25"/>
    <x v="2"/>
    <n v="86.6"/>
    <n v="8.39"/>
  </r>
  <r>
    <n v="22.35"/>
    <x v="2"/>
    <n v="94.12"/>
    <n v="16.079999999999998"/>
  </r>
  <r>
    <n v="47.99"/>
    <x v="0"/>
    <n v="77.52"/>
    <n v="0"/>
  </r>
  <r>
    <n v="19.41"/>
    <x v="3"/>
    <n v="90.36"/>
    <n v="11.17"/>
  </r>
  <r>
    <n v="83.59"/>
    <x v="0"/>
    <n v="97.61"/>
    <n v="16.84"/>
  </r>
  <r>
    <n v="56.99"/>
    <x v="0"/>
    <n v="76.05"/>
    <n v="18.27"/>
  </r>
  <r>
    <n v="27.99"/>
    <x v="0"/>
    <n v="80.77"/>
    <n v="7.41"/>
  </r>
  <r>
    <n v="82.86"/>
    <x v="0"/>
    <n v="90.87"/>
    <n v="0"/>
  </r>
  <r>
    <n v="92.17"/>
    <x v="0"/>
    <m/>
    <n v="50.9"/>
  </r>
  <r>
    <n v="82.07"/>
    <x v="0"/>
    <m/>
    <n v="75.88"/>
  </r>
  <r>
    <n v="15.09"/>
    <x v="1"/>
    <m/>
    <n v="2.5099999999999998"/>
  </r>
  <r>
    <n v="51.83"/>
    <x v="1"/>
    <m/>
    <n v="38.43"/>
  </r>
  <r>
    <n v="35.799999999999997"/>
    <x v="2"/>
    <m/>
    <n v="27.34"/>
  </r>
  <r>
    <n v="22.48"/>
    <x v="1"/>
    <m/>
    <n v="0"/>
  </r>
  <r>
    <n v="19.329999999999998"/>
    <x v="2"/>
    <m/>
    <n v="5.67"/>
  </r>
  <r>
    <n v="50.09"/>
    <x v="0"/>
    <m/>
    <n v="17.079999999999998"/>
  </r>
  <r>
    <n v="29.77"/>
    <x v="2"/>
    <m/>
    <n v="28.25"/>
  </r>
  <r>
    <n v="40.090000000000003"/>
    <x v="3"/>
    <m/>
    <n v="0"/>
  </r>
  <r>
    <n v="50.41"/>
    <x v="0"/>
    <m/>
    <n v="26.95"/>
  </r>
  <r>
    <n v="63.21"/>
    <x v="1"/>
    <m/>
    <n v="58.55"/>
  </r>
  <r>
    <n v="76.260000000000005"/>
    <x v="3"/>
    <m/>
    <n v="39.4"/>
  </r>
  <r>
    <n v="99.08"/>
    <x v="0"/>
    <m/>
    <n v="24.8"/>
  </r>
  <r>
    <n v="31.93"/>
    <x v="0"/>
    <m/>
    <n v="18.45"/>
  </r>
  <r>
    <n v="67.97"/>
    <x v="3"/>
    <m/>
    <n v="53.57"/>
  </r>
  <r>
    <n v="35.17"/>
    <x v="1"/>
    <m/>
    <n v="21.23"/>
  </r>
  <r>
    <n v="54.3"/>
    <x v="3"/>
    <m/>
    <n v="37.549999999999997"/>
  </r>
  <r>
    <n v="10.67"/>
    <x v="1"/>
    <m/>
    <n v="2.58"/>
  </r>
  <r>
    <n v="29.45"/>
    <x v="1"/>
    <m/>
    <n v="20.91"/>
  </r>
  <r>
    <n v="43.28"/>
    <x v="0"/>
    <m/>
    <n v="19.57"/>
  </r>
  <r>
    <n v="70.63"/>
    <x v="1"/>
    <m/>
    <n v="55.63"/>
  </r>
  <r>
    <n v="37.06"/>
    <x v="0"/>
    <m/>
    <n v="29.86"/>
  </r>
  <r>
    <n v="26.39"/>
    <x v="2"/>
    <m/>
    <n v="0"/>
  </r>
  <r>
    <n v="28"/>
    <x v="1"/>
    <m/>
    <n v="25.74"/>
  </r>
  <r>
    <n v="86.85"/>
    <x v="1"/>
    <m/>
    <n v="26.11"/>
  </r>
  <r>
    <n v="50.15"/>
    <x v="0"/>
    <m/>
    <n v="36.92"/>
  </r>
  <r>
    <n v="44.51"/>
    <x v="3"/>
    <m/>
    <n v="0"/>
  </r>
  <r>
    <n v="37.409999999999997"/>
    <x v="1"/>
    <m/>
    <n v="0"/>
  </r>
  <r>
    <n v="85.91"/>
    <x v="0"/>
    <m/>
    <n v="23.95"/>
  </r>
  <r>
    <n v="86.78"/>
    <x v="1"/>
    <m/>
    <n v="73.349999999999994"/>
  </r>
  <r>
    <n v="42.67"/>
    <x v="1"/>
    <m/>
    <n v="0"/>
  </r>
  <r>
    <n v="31.25"/>
    <x v="1"/>
    <m/>
    <n v="24.18"/>
  </r>
  <r>
    <n v="59.71"/>
    <x v="0"/>
    <m/>
    <n v="50.85"/>
  </r>
  <r>
    <n v="90.78"/>
    <x v="0"/>
    <m/>
    <n v="0"/>
  </r>
  <r>
    <n v="72.14"/>
    <x v="2"/>
    <m/>
    <n v="0"/>
  </r>
  <r>
    <n v="38.83"/>
    <x v="2"/>
    <m/>
    <n v="30.04"/>
  </r>
  <r>
    <n v="58.71"/>
    <x v="1"/>
    <m/>
    <n v="41.47"/>
  </r>
  <r>
    <n v="6.16"/>
    <x v="3"/>
    <m/>
    <n v="0"/>
  </r>
  <r>
    <n v="58.47"/>
    <x v="0"/>
    <m/>
    <n v="32.21"/>
  </r>
  <r>
    <n v="36.700000000000003"/>
    <x v="3"/>
    <m/>
    <n v="31.52"/>
  </r>
  <r>
    <n v="80.02"/>
    <x v="3"/>
    <m/>
    <n v="56.02"/>
  </r>
  <r>
    <n v="98.89"/>
    <x v="3"/>
    <m/>
    <n v="0"/>
  </r>
  <r>
    <n v="89.2"/>
    <x v="2"/>
    <m/>
    <n v="78.709999999999994"/>
  </r>
  <r>
    <n v="98.15"/>
    <x v="2"/>
    <m/>
    <n v="16.579999999999998"/>
  </r>
  <r>
    <n v="33.61"/>
    <x v="0"/>
    <m/>
    <n v="26.16"/>
  </r>
  <r>
    <n v="18.62"/>
    <x v="0"/>
    <m/>
    <n v="12.1"/>
  </r>
  <r>
    <n v="90.47"/>
    <x v="2"/>
    <m/>
    <n v="43.3"/>
  </r>
  <r>
    <n v="61.77"/>
    <x v="1"/>
    <m/>
    <n v="40.18"/>
  </r>
  <r>
    <n v="44.3"/>
    <x v="2"/>
    <m/>
    <n v="20.54"/>
  </r>
  <r>
    <m/>
    <x v="3"/>
    <m/>
    <n v="32.450000000000003"/>
  </r>
  <r>
    <n v="9.25"/>
    <x v="0"/>
    <m/>
    <n v="8.5299999999999994"/>
  </r>
  <r>
    <n v="11.53"/>
    <x v="0"/>
    <m/>
    <n v="7.6"/>
  </r>
  <r>
    <n v="67.709999999999994"/>
    <x v="0"/>
    <m/>
    <n v="53.73"/>
  </r>
  <r>
    <n v="65.319999999999993"/>
    <x v="3"/>
    <m/>
    <n v="0"/>
  </r>
  <r>
    <m/>
    <x v="3"/>
    <m/>
    <n v="6.46"/>
  </r>
  <r>
    <n v="58.29"/>
    <x v="0"/>
    <m/>
    <n v="41.22"/>
  </r>
  <r>
    <n v="42.3"/>
    <x v="1"/>
    <m/>
    <n v="4.9800000000000004"/>
  </r>
  <r>
    <n v="59.18"/>
    <x v="3"/>
    <m/>
    <n v="54.2"/>
  </r>
  <r>
    <n v="21.51"/>
    <x v="2"/>
    <m/>
    <n v="4"/>
  </r>
  <r>
    <n v="99.93"/>
    <x v="0"/>
    <m/>
    <n v="46.57"/>
  </r>
  <r>
    <n v="77.17"/>
    <x v="1"/>
    <m/>
    <n v="54.05"/>
  </r>
  <r>
    <n v="78.430000000000007"/>
    <x v="1"/>
    <m/>
    <n v="65.900000000000006"/>
  </r>
  <r>
    <n v="87.18"/>
    <x v="0"/>
    <m/>
    <n v="70.58"/>
  </r>
  <r>
    <n v="75.73"/>
    <x v="2"/>
    <m/>
    <n v="59.18"/>
  </r>
  <r>
    <n v="15.41"/>
    <x v="3"/>
    <m/>
    <n v="0"/>
  </r>
  <r>
    <n v="92.33"/>
    <x v="0"/>
    <m/>
    <n v="62.67"/>
  </r>
  <r>
    <n v="90.12"/>
    <x v="0"/>
    <m/>
    <n v="35.46"/>
  </r>
  <r>
    <n v="54.21"/>
    <x v="3"/>
    <m/>
    <n v="9.6999999999999993"/>
  </r>
  <r>
    <n v="59.66"/>
    <x v="1"/>
    <m/>
    <n v="0"/>
  </r>
  <r>
    <n v="94.19"/>
    <x v="1"/>
    <m/>
    <n v="77.03"/>
  </r>
  <r>
    <n v="52.45"/>
    <x v="0"/>
    <m/>
    <n v="24.22"/>
  </r>
  <r>
    <n v="8.73"/>
    <x v="0"/>
    <m/>
    <n v="4.0199999999999996"/>
  </r>
  <r>
    <n v="13.59"/>
    <x v="1"/>
    <m/>
    <n v="0"/>
  </r>
  <r>
    <n v="85.38"/>
    <x v="0"/>
    <m/>
    <n v="80.459999999999994"/>
  </r>
  <r>
    <n v="5.82"/>
    <x v="0"/>
    <m/>
    <n v="0"/>
  </r>
  <r>
    <n v="78.349999999999994"/>
    <x v="1"/>
    <m/>
    <n v="58.56"/>
  </r>
  <r>
    <n v="62.74"/>
    <x v="1"/>
    <m/>
    <n v="40.72"/>
  </r>
  <r>
    <n v="64.75"/>
    <x v="0"/>
    <m/>
    <n v="32.659999999999997"/>
  </r>
  <r>
    <n v="78.89"/>
    <x v="0"/>
    <m/>
    <n v="0"/>
  </r>
  <r>
    <n v="42.08"/>
    <x v="0"/>
    <m/>
    <n v="0"/>
  </r>
  <r>
    <n v="17.75"/>
    <x v="0"/>
    <m/>
    <n v="3.92"/>
  </r>
  <r>
    <n v="75.459999999999994"/>
    <x v="3"/>
    <m/>
    <n v="0"/>
  </r>
  <r>
    <n v="24.14"/>
    <x v="0"/>
    <m/>
    <n v="14.07"/>
  </r>
  <r>
    <n v="98.55"/>
    <x v="0"/>
    <m/>
    <n v="48.78"/>
  </r>
  <r>
    <n v="28.06"/>
    <x v="0"/>
    <m/>
    <n v="6.66"/>
  </r>
  <r>
    <n v="56.09"/>
    <x v="1"/>
    <m/>
    <n v="52.31"/>
  </r>
  <r>
    <n v="95.94"/>
    <x v="0"/>
    <m/>
    <n v="10.38"/>
  </r>
  <r>
    <n v="78.94"/>
    <x v="3"/>
    <m/>
    <n v="0"/>
  </r>
  <r>
    <n v="93.69"/>
    <x v="2"/>
    <m/>
    <n v="74.37"/>
  </r>
  <r>
    <n v="28.79"/>
    <x v="0"/>
    <m/>
    <n v="15.12"/>
  </r>
  <r>
    <n v="7.47"/>
    <x v="1"/>
    <m/>
    <n v="1.97"/>
  </r>
  <r>
    <n v="56.45"/>
    <x v="0"/>
    <m/>
    <n v="11.49"/>
  </r>
  <r>
    <n v="91.92"/>
    <x v="0"/>
    <m/>
    <n v="0"/>
  </r>
  <r>
    <n v="33.590000000000003"/>
    <x v="0"/>
    <m/>
    <n v="0"/>
  </r>
  <r>
    <n v="79.62"/>
    <x v="0"/>
    <m/>
    <n v="73.91"/>
  </r>
  <r>
    <n v="6.42"/>
    <x v="0"/>
    <m/>
    <n v="2.72"/>
  </r>
  <r>
    <n v="39.01"/>
    <x v="0"/>
    <m/>
    <n v="0"/>
  </r>
  <r>
    <n v="90.53"/>
    <x v="0"/>
    <m/>
    <n v="19.649999999999999"/>
  </r>
  <r>
    <n v="31.81"/>
    <x v="3"/>
    <m/>
    <n v="29.42"/>
  </r>
  <r>
    <n v="86.01"/>
    <x v="3"/>
    <m/>
    <n v="0"/>
  </r>
  <r>
    <m/>
    <x v="0"/>
    <m/>
    <n v="0"/>
  </r>
  <r>
    <n v="48.59"/>
    <x v="0"/>
    <m/>
    <n v="45.74"/>
  </r>
  <r>
    <n v="44.6"/>
    <x v="2"/>
    <m/>
    <n v="11.06"/>
  </r>
  <r>
    <n v="3.13"/>
    <x v="1"/>
    <m/>
    <n v="1.21"/>
  </r>
  <r>
    <n v="88.28"/>
    <x v="2"/>
    <m/>
    <n v="37.21"/>
  </r>
  <r>
    <n v="19.72"/>
    <x v="2"/>
    <m/>
    <n v="18.2"/>
  </r>
  <r>
    <n v="51.35"/>
    <x v="0"/>
    <m/>
    <n v="36.229999999999997"/>
  </r>
  <r>
    <n v="40.69"/>
    <x v="0"/>
    <m/>
    <n v="11.63"/>
  </r>
  <r>
    <n v="14.3"/>
    <x v="0"/>
    <m/>
    <n v="6.91"/>
  </r>
  <r>
    <n v="18.78"/>
    <x v="0"/>
    <m/>
    <n v="12.15"/>
  </r>
  <r>
    <n v="55.06"/>
    <x v="1"/>
    <m/>
    <n v="52.23"/>
  </r>
  <r>
    <n v="82.41"/>
    <x v="1"/>
    <m/>
    <n v="77.540000000000006"/>
  </r>
  <r>
    <n v="52.07"/>
    <x v="0"/>
    <m/>
    <n v="13.52"/>
  </r>
  <r>
    <n v="38.1"/>
    <x v="1"/>
    <m/>
    <n v="14.82"/>
  </r>
  <r>
    <n v="3.3"/>
    <x v="1"/>
    <m/>
    <n v="3.08"/>
  </r>
  <r>
    <n v="33.56"/>
    <x v="1"/>
    <m/>
    <n v="0"/>
  </r>
  <r>
    <n v="91.22"/>
    <x v="0"/>
    <m/>
    <n v="0"/>
  </r>
  <r>
    <n v="13.78"/>
    <x v="2"/>
    <m/>
    <n v="6.44"/>
  </r>
  <r>
    <n v="50.75"/>
    <x v="0"/>
    <m/>
    <n v="39.909999999999997"/>
  </r>
  <r>
    <n v="4.87"/>
    <x v="0"/>
    <m/>
    <n v="1.52"/>
  </r>
  <r>
    <n v="10.46"/>
    <x v="1"/>
    <m/>
    <n v="6.97"/>
  </r>
  <r>
    <n v="13"/>
    <x v="0"/>
    <m/>
    <n v="3.59"/>
  </r>
  <r>
    <n v="40.53"/>
    <x v="1"/>
    <m/>
    <n v="20.75"/>
  </r>
  <r>
    <n v="84.31"/>
    <x v="0"/>
    <m/>
    <n v="0"/>
  </r>
  <r>
    <n v="18.62"/>
    <x v="1"/>
    <m/>
    <n v="0"/>
  </r>
  <r>
    <m/>
    <x v="3"/>
    <m/>
    <n v="12.14"/>
  </r>
  <r>
    <n v="7.25"/>
    <x v="0"/>
    <m/>
    <n v="1.39"/>
  </r>
  <r>
    <n v="93.95"/>
    <x v="0"/>
    <m/>
    <n v="0"/>
  </r>
  <r>
    <n v="7.67"/>
    <x v="0"/>
    <m/>
    <n v="7.02"/>
  </r>
  <r>
    <n v="63.9"/>
    <x v="3"/>
    <m/>
    <n v="0"/>
  </r>
  <r>
    <n v="70.760000000000005"/>
    <x v="2"/>
    <m/>
    <n v="52.62"/>
  </r>
  <r>
    <n v="38.200000000000003"/>
    <x v="2"/>
    <m/>
    <n v="14.13"/>
  </r>
  <r>
    <n v="84.85"/>
    <x v="0"/>
    <m/>
    <n v="31.68"/>
  </r>
  <r>
    <n v="63.8"/>
    <x v="2"/>
    <m/>
    <n v="10.62"/>
  </r>
  <r>
    <n v="60.98"/>
    <x v="0"/>
    <m/>
    <n v="26.74"/>
  </r>
  <r>
    <n v="2.96"/>
    <x v="0"/>
    <m/>
    <n v="2.12"/>
  </r>
  <r>
    <n v="48.6"/>
    <x v="0"/>
    <m/>
    <n v="0"/>
  </r>
  <r>
    <n v="39.020000000000003"/>
    <x v="0"/>
    <m/>
    <n v="0"/>
  </r>
  <r>
    <n v="63.86"/>
    <x v="2"/>
    <m/>
    <n v="8.26"/>
  </r>
  <r>
    <n v="46.09"/>
    <x v="0"/>
    <m/>
    <n v="0"/>
  </r>
  <r>
    <n v="87.72"/>
    <x v="1"/>
    <m/>
    <n v="52.47"/>
  </r>
  <r>
    <n v="77.89"/>
    <x v="0"/>
    <m/>
    <n v="40.340000000000003"/>
  </r>
  <r>
    <n v="73.569999999999993"/>
    <x v="2"/>
    <m/>
    <n v="66.67"/>
  </r>
  <r>
    <n v="81.11"/>
    <x v="0"/>
    <m/>
    <n v="28.32"/>
  </r>
  <r>
    <m/>
    <x v="0"/>
    <m/>
    <n v="26.67"/>
  </r>
  <r>
    <n v="60.83"/>
    <x v="3"/>
    <m/>
    <n v="25.65"/>
  </r>
  <r>
    <n v="40.78"/>
    <x v="3"/>
    <m/>
    <n v="16.850000000000001"/>
  </r>
  <r>
    <n v="1.31"/>
    <x v="1"/>
    <m/>
    <n v="0"/>
  </r>
  <r>
    <n v="43.36"/>
    <x v="3"/>
    <m/>
    <n v="30.58"/>
  </r>
  <r>
    <n v="79.89"/>
    <x v="0"/>
    <m/>
    <n v="52.99"/>
  </r>
  <r>
    <n v="3.89"/>
    <x v="1"/>
    <m/>
    <n v="2.59"/>
  </r>
  <r>
    <n v="49.7"/>
    <x v="0"/>
    <m/>
    <n v="32.1"/>
  </r>
  <r>
    <n v="29.81"/>
    <x v="0"/>
    <m/>
    <n v="0"/>
  </r>
  <r>
    <n v="54.02"/>
    <x v="0"/>
    <m/>
    <n v="23.55"/>
  </r>
  <r>
    <n v="46.12"/>
    <x v="3"/>
    <m/>
    <n v="24.31"/>
  </r>
  <r>
    <n v="50.01"/>
    <x v="1"/>
    <m/>
    <n v="41.05"/>
  </r>
  <r>
    <n v="39.79"/>
    <x v="0"/>
    <m/>
    <n v="26.91"/>
  </r>
  <r>
    <n v="28.95"/>
    <x v="0"/>
    <m/>
    <n v="25.89"/>
  </r>
  <r>
    <n v="29.82"/>
    <x v="1"/>
    <m/>
    <n v="20.18"/>
  </r>
  <r>
    <n v="36.200000000000003"/>
    <x v="0"/>
    <m/>
    <n v="22.91"/>
  </r>
  <r>
    <n v="60.02"/>
    <x v="0"/>
    <m/>
    <n v="39.33"/>
  </r>
  <r>
    <n v="90.94"/>
    <x v="1"/>
    <m/>
    <n v="70.5"/>
  </r>
  <r>
    <n v="10.84"/>
    <x v="0"/>
    <m/>
    <n v="1.67"/>
  </r>
  <r>
    <n v="18.89"/>
    <x v="0"/>
    <m/>
    <n v="0"/>
  </r>
  <r>
    <n v="51.11"/>
    <x v="3"/>
    <m/>
    <n v="46.22"/>
  </r>
  <r>
    <n v="49.55"/>
    <x v="2"/>
    <m/>
    <n v="32.86"/>
  </r>
  <r>
    <n v="55.65"/>
    <x v="0"/>
    <m/>
    <n v="0"/>
  </r>
  <r>
    <n v="43.11"/>
    <x v="1"/>
    <m/>
    <n v="24.96"/>
  </r>
  <r>
    <n v="38.520000000000003"/>
    <x v="1"/>
    <m/>
    <n v="0"/>
  </r>
  <r>
    <n v="28.09"/>
    <x v="2"/>
    <m/>
    <n v="0"/>
  </r>
  <r>
    <n v="70.349999999999994"/>
    <x v="3"/>
    <m/>
    <n v="17.84"/>
  </r>
  <r>
    <n v="48.21"/>
    <x v="2"/>
    <m/>
    <n v="28.08"/>
  </r>
  <r>
    <n v="42.41"/>
    <x v="3"/>
    <m/>
    <n v="38.58"/>
  </r>
  <r>
    <n v="94.8"/>
    <x v="0"/>
    <m/>
    <n v="0"/>
  </r>
  <r>
    <n v="51.36"/>
    <x v="0"/>
    <m/>
    <n v="0"/>
  </r>
  <r>
    <n v="25.18"/>
    <x v="0"/>
    <m/>
    <n v="16.95"/>
  </r>
  <r>
    <n v="51.85"/>
    <x v="3"/>
    <m/>
    <n v="0"/>
  </r>
  <r>
    <n v="30.06"/>
    <x v="1"/>
    <m/>
    <n v="24.1"/>
  </r>
  <r>
    <n v="61.94"/>
    <x v="3"/>
    <m/>
    <n v="11.53"/>
  </r>
  <r>
    <n v="1.68"/>
    <x v="3"/>
    <m/>
    <n v="1.44"/>
  </r>
  <r>
    <n v="74.959999999999994"/>
    <x v="2"/>
    <m/>
    <n v="0"/>
  </r>
  <r>
    <n v="20.7"/>
    <x v="0"/>
    <m/>
    <n v="14.07"/>
  </r>
  <r>
    <n v="84.46"/>
    <x v="2"/>
    <m/>
    <n v="44.34"/>
  </r>
  <r>
    <n v="1.79"/>
    <x v="0"/>
    <m/>
    <n v="0.96"/>
  </r>
  <r>
    <n v="20.64"/>
    <x v="2"/>
    <m/>
    <n v="19.48"/>
  </r>
  <r>
    <n v="28.11"/>
    <x v="0"/>
    <m/>
    <n v="0"/>
  </r>
  <r>
    <n v="7.07"/>
    <x v="3"/>
    <m/>
    <n v="2.19"/>
  </r>
  <r>
    <n v="47.73"/>
    <x v="3"/>
    <m/>
    <n v="9.3000000000000007"/>
  </r>
  <r>
    <n v="81.19"/>
    <x v="2"/>
    <m/>
    <n v="14.14"/>
  </r>
  <r>
    <n v="81.92"/>
    <x v="3"/>
    <m/>
    <n v="58.7"/>
  </r>
  <r>
    <n v="42.4"/>
    <x v="3"/>
    <m/>
    <n v="26.94"/>
  </r>
  <r>
    <n v="17.53"/>
    <x v="1"/>
    <m/>
    <n v="9.1300000000000008"/>
  </r>
  <r>
    <n v="56.69"/>
    <x v="0"/>
    <m/>
    <n v="39.24"/>
  </r>
  <r>
    <n v="85.4"/>
    <x v="0"/>
    <m/>
    <n v="0"/>
  </r>
  <r>
    <n v="64.599999999999994"/>
    <x v="0"/>
    <m/>
    <n v="11.03"/>
  </r>
  <r>
    <n v="33.14"/>
    <x v="2"/>
    <m/>
    <n v="30.68"/>
  </r>
  <r>
    <n v="69.12"/>
    <x v="0"/>
    <m/>
    <n v="22.7"/>
  </r>
  <r>
    <n v="73.25"/>
    <x v="0"/>
    <m/>
    <n v="61.02"/>
  </r>
  <r>
    <n v="17.13"/>
    <x v="0"/>
    <m/>
    <n v="8.34"/>
  </r>
  <r>
    <n v="60.73"/>
    <x v="2"/>
    <m/>
    <n v="19.89"/>
  </r>
  <r>
    <n v="82.01"/>
    <x v="3"/>
    <m/>
    <n v="41.58"/>
  </r>
  <r>
    <n v="11.18"/>
    <x v="2"/>
    <m/>
    <n v="0"/>
  </r>
  <r>
    <n v="68.989999999999995"/>
    <x v="0"/>
    <m/>
    <n v="11.37"/>
  </r>
  <r>
    <n v="18.63"/>
    <x v="0"/>
    <m/>
    <n v="15.73"/>
  </r>
  <r>
    <n v="78"/>
    <x v="0"/>
    <m/>
    <n v="0"/>
  </r>
  <r>
    <n v="49.93"/>
    <x v="1"/>
    <m/>
    <n v="21.26"/>
  </r>
  <r>
    <m/>
    <x v="2"/>
    <m/>
    <n v="0"/>
  </r>
  <r>
    <n v="92.17"/>
    <x v="0"/>
    <m/>
    <n v="76.069999999999993"/>
  </r>
  <r>
    <n v="14.64"/>
    <x v="3"/>
    <m/>
    <n v="10.19"/>
  </r>
  <r>
    <n v="37.159999999999997"/>
    <x v="2"/>
    <m/>
    <n v="27.2"/>
  </r>
  <r>
    <n v="44.95"/>
    <x v="0"/>
    <m/>
    <n v="0"/>
  </r>
  <r>
    <n v="92"/>
    <x v="0"/>
    <m/>
    <n v="85.67"/>
  </r>
  <r>
    <n v="82.43"/>
    <x v="3"/>
    <m/>
    <n v="66.2"/>
  </r>
  <r>
    <n v="11.34"/>
    <x v="2"/>
    <m/>
    <n v="1.76"/>
  </r>
  <r>
    <n v="92.99"/>
    <x v="0"/>
    <m/>
    <n v="34.159999999999997"/>
  </r>
  <r>
    <n v="32.130000000000003"/>
    <x v="0"/>
    <m/>
    <n v="16.93"/>
  </r>
  <r>
    <n v="29.72"/>
    <x v="2"/>
    <m/>
    <n v="22.39"/>
  </r>
  <r>
    <n v="78.75"/>
    <x v="1"/>
    <m/>
    <n v="0"/>
  </r>
  <r>
    <n v="99.45"/>
    <x v="0"/>
    <m/>
    <n v="48.39"/>
  </r>
  <r>
    <n v="9.83"/>
    <x v="0"/>
    <m/>
    <n v="9.1"/>
  </r>
  <r>
    <n v="13.77"/>
    <x v="1"/>
    <m/>
    <n v="0"/>
  </r>
  <r>
    <n v="74.36"/>
    <x v="0"/>
    <m/>
    <n v="32.67"/>
  </r>
  <r>
    <n v="64.61"/>
    <x v="0"/>
    <m/>
    <n v="24.51"/>
  </r>
  <r>
    <n v="46"/>
    <x v="0"/>
    <m/>
    <n v="34.869999999999997"/>
  </r>
  <r>
    <n v="21.94"/>
    <x v="0"/>
    <m/>
    <n v="7.3"/>
  </r>
  <r>
    <n v="89.41"/>
    <x v="3"/>
    <m/>
    <n v="24.03"/>
  </r>
  <r>
    <n v="57.46"/>
    <x v="1"/>
    <m/>
    <n v="0"/>
  </r>
  <r>
    <n v="93.45"/>
    <x v="0"/>
    <m/>
    <n v="84.28"/>
  </r>
  <r>
    <n v="74.83"/>
    <x v="3"/>
    <m/>
    <n v="68.06"/>
  </r>
  <r>
    <n v="89.77"/>
    <x v="0"/>
    <m/>
    <n v="72.17"/>
  </r>
  <r>
    <n v="37.94"/>
    <x v="1"/>
    <m/>
    <n v="26.44"/>
  </r>
  <r>
    <n v="2.63"/>
    <x v="1"/>
    <m/>
    <n v="0"/>
  </r>
  <r>
    <n v="77.91"/>
    <x v="0"/>
    <m/>
    <n v="62.12"/>
  </r>
  <r>
    <n v="27.49"/>
    <x v="0"/>
    <m/>
    <n v="3.11"/>
  </r>
  <r>
    <n v="17.87"/>
    <x v="0"/>
    <m/>
    <n v="2.57"/>
  </r>
  <r>
    <n v="52.21"/>
    <x v="1"/>
    <m/>
    <n v="0"/>
  </r>
  <r>
    <n v="10.23"/>
    <x v="0"/>
    <m/>
    <n v="0"/>
  </r>
  <r>
    <n v="65.599999999999994"/>
    <x v="0"/>
    <m/>
    <n v="58.69"/>
  </r>
  <r>
    <n v="13.15"/>
    <x v="3"/>
    <m/>
    <n v="5.68"/>
  </r>
  <r>
    <n v="42.57"/>
    <x v="3"/>
    <m/>
    <n v="36.950000000000003"/>
  </r>
  <r>
    <n v="48.91"/>
    <x v="2"/>
    <m/>
    <n v="0"/>
  </r>
  <r>
    <n v="89.96"/>
    <x v="3"/>
    <m/>
    <n v="24.23"/>
  </r>
  <r>
    <n v="44.17"/>
    <x v="0"/>
    <m/>
    <n v="34.200000000000003"/>
  </r>
  <r>
    <n v="60.04"/>
    <x v="2"/>
    <m/>
    <n v="25.09"/>
  </r>
  <r>
    <n v="41.57"/>
    <x v="0"/>
    <m/>
    <n v="10.51"/>
  </r>
  <r>
    <n v="37.79"/>
    <x v="2"/>
    <m/>
    <n v="22.01"/>
  </r>
  <r>
    <n v="53.2"/>
    <x v="1"/>
    <m/>
    <n v="36.17"/>
  </r>
  <r>
    <m/>
    <x v="0"/>
    <m/>
    <n v="0.66"/>
  </r>
  <r>
    <n v="84.32"/>
    <x v="1"/>
    <m/>
    <n v="13.41"/>
  </r>
  <r>
    <n v="40.630000000000003"/>
    <x v="1"/>
    <m/>
    <n v="21.1"/>
  </r>
  <r>
    <n v="23.18"/>
    <x v="2"/>
    <m/>
    <n v="6.08"/>
  </r>
  <r>
    <n v="26.71"/>
    <x v="3"/>
    <m/>
    <n v="8.8000000000000007"/>
  </r>
  <r>
    <n v="75.55"/>
    <x v="0"/>
    <m/>
    <n v="0"/>
  </r>
  <r>
    <n v="23.36"/>
    <x v="1"/>
    <m/>
    <n v="16.14"/>
  </r>
  <r>
    <n v="19.600000000000001"/>
    <x v="3"/>
    <m/>
    <n v="13.76"/>
  </r>
  <r>
    <n v="97.53"/>
    <x v="3"/>
    <m/>
    <n v="0"/>
  </r>
  <r>
    <n v="87.74"/>
    <x v="0"/>
    <m/>
    <n v="48.37"/>
  </r>
  <r>
    <n v="15.91"/>
    <x v="0"/>
    <m/>
    <n v="6.76"/>
  </r>
  <r>
    <n v="53.43"/>
    <x v="2"/>
    <m/>
    <n v="0"/>
  </r>
  <r>
    <n v="28.27"/>
    <x v="2"/>
    <m/>
    <n v="0"/>
  </r>
  <r>
    <n v="29.51"/>
    <x v="1"/>
    <m/>
    <n v="7.22"/>
  </r>
  <r>
    <n v="47.99"/>
    <x v="1"/>
    <m/>
    <n v="29.03"/>
  </r>
  <r>
    <n v="82.07"/>
    <x v="2"/>
    <m/>
    <n v="62.29"/>
  </r>
  <r>
    <n v="98.99"/>
    <x v="3"/>
    <m/>
    <n v="84.9"/>
  </r>
  <r>
    <n v="68.89"/>
    <x v="3"/>
    <m/>
    <n v="8.6999999999999993"/>
  </r>
  <r>
    <n v="20.190000000000001"/>
    <x v="0"/>
    <m/>
    <n v="17.64"/>
  </r>
  <r>
    <m/>
    <x v="0"/>
    <m/>
    <n v="0.98"/>
  </r>
  <r>
    <n v="62.76"/>
    <x v="0"/>
    <m/>
    <n v="0"/>
  </r>
  <r>
    <n v="35.869999999999997"/>
    <x v="1"/>
    <m/>
    <n v="32.659999999999997"/>
  </r>
  <r>
    <n v="29.79"/>
    <x v="0"/>
    <m/>
    <n v="9.59"/>
  </r>
  <r>
    <n v="68.650000000000006"/>
    <x v="0"/>
    <m/>
    <n v="60.96"/>
  </r>
  <r>
    <n v="44.75"/>
    <x v="0"/>
    <m/>
    <n v="22.02"/>
  </r>
  <r>
    <n v="90.78"/>
    <x v="3"/>
    <m/>
    <n v="67.36"/>
  </r>
  <r>
    <n v="9.3800000000000008"/>
    <x v="0"/>
    <m/>
    <n v="3.58"/>
  </r>
  <r>
    <n v="52.11"/>
    <x v="1"/>
    <m/>
    <n v="37.06"/>
  </r>
  <r>
    <n v="16.149999999999999"/>
    <x v="0"/>
    <m/>
    <n v="6.98"/>
  </r>
  <r>
    <n v="82.35"/>
    <x v="1"/>
    <m/>
    <n v="21.17"/>
  </r>
  <r>
    <n v="48.57"/>
    <x v="0"/>
    <m/>
    <n v="37.880000000000003"/>
  </r>
  <r>
    <n v="56.86"/>
    <x v="3"/>
    <m/>
    <n v="0"/>
  </r>
  <r>
    <n v="85.73"/>
    <x v="0"/>
    <m/>
    <n v="19.61"/>
  </r>
  <r>
    <n v="92.42"/>
    <x v="1"/>
    <m/>
    <n v="54.49"/>
  </r>
  <r>
    <n v="59.3"/>
    <x v="0"/>
    <m/>
    <n v="0"/>
  </r>
  <r>
    <n v="79.760000000000005"/>
    <x v="0"/>
    <m/>
    <n v="24.96"/>
  </r>
  <r>
    <n v="92.43"/>
    <x v="2"/>
    <m/>
    <n v="47.83"/>
  </r>
  <r>
    <n v="9.52"/>
    <x v="0"/>
    <m/>
    <n v="4.25"/>
  </r>
  <r>
    <n v="57.47"/>
    <x v="0"/>
    <m/>
    <n v="36.299999999999997"/>
  </r>
  <r>
    <n v="50.37"/>
    <x v="0"/>
    <m/>
    <n v="42.39"/>
  </r>
  <r>
    <n v="50.5"/>
    <x v="0"/>
    <m/>
    <n v="6.34"/>
  </r>
  <r>
    <n v="81.86"/>
    <x v="0"/>
    <m/>
    <n v="74.150000000000006"/>
  </r>
  <r>
    <n v="60.22"/>
    <x v="1"/>
    <m/>
    <n v="11.35"/>
  </r>
  <r>
    <n v="3.12"/>
    <x v="0"/>
    <m/>
    <n v="1.59"/>
  </r>
  <r>
    <n v="12.44"/>
    <x v="3"/>
    <m/>
    <n v="10.95"/>
  </r>
  <r>
    <n v="57.24"/>
    <x v="0"/>
    <m/>
    <n v="0"/>
  </r>
  <r>
    <n v="61.01"/>
    <x v="2"/>
    <m/>
    <n v="42.67"/>
  </r>
  <r>
    <n v="94.2"/>
    <x v="3"/>
    <m/>
    <n v="17.78"/>
  </r>
  <r>
    <n v="21.15"/>
    <x v="0"/>
    <m/>
    <n v="16.79"/>
  </r>
  <r>
    <n v="50.39"/>
    <x v="3"/>
    <m/>
    <n v="0"/>
  </r>
  <r>
    <n v="38.549999999999997"/>
    <x v="3"/>
    <m/>
    <n v="33.68"/>
  </r>
  <r>
    <n v="34.75"/>
    <x v="0"/>
    <m/>
    <n v="0"/>
  </r>
  <r>
    <n v="72.2"/>
    <x v="2"/>
    <m/>
    <n v="24.45"/>
  </r>
  <r>
    <n v="40.07"/>
    <x v="3"/>
    <m/>
    <n v="0"/>
  </r>
  <r>
    <n v="47.18"/>
    <x v="0"/>
    <m/>
    <n v="40.69"/>
  </r>
  <r>
    <n v="87.04"/>
    <x v="0"/>
    <m/>
    <n v="59.34"/>
  </r>
  <r>
    <n v="99.21"/>
    <x v="1"/>
    <m/>
    <n v="60.57"/>
  </r>
  <r>
    <n v="21.2"/>
    <x v="3"/>
    <m/>
    <n v="2.56"/>
  </r>
  <r>
    <n v="62.57"/>
    <x v="0"/>
    <m/>
    <n v="0"/>
  </r>
  <r>
    <n v="94.05"/>
    <x v="1"/>
    <m/>
    <n v="85.76"/>
  </r>
  <r>
    <n v="73.66"/>
    <x v="0"/>
    <m/>
    <n v="34.979999999999997"/>
  </r>
  <r>
    <n v="23.86"/>
    <x v="3"/>
    <m/>
    <n v="9.52"/>
  </r>
  <r>
    <n v="78.84"/>
    <x v="0"/>
    <m/>
    <n v="25.33"/>
  </r>
  <r>
    <n v="58.03"/>
    <x v="2"/>
    <m/>
    <n v="0"/>
  </r>
  <r>
    <n v="83.55"/>
    <x v="0"/>
    <m/>
    <n v="17.41"/>
  </r>
  <r>
    <n v="61.27"/>
    <x v="0"/>
    <m/>
    <n v="49.6"/>
  </r>
  <r>
    <n v="16.07"/>
    <x v="3"/>
    <m/>
    <n v="4.0199999999999996"/>
  </r>
  <r>
    <n v="34.770000000000003"/>
    <x v="3"/>
    <m/>
    <n v="12.89"/>
  </r>
  <r>
    <n v="57.94"/>
    <x v="3"/>
    <m/>
    <n v="27.41"/>
  </r>
  <r>
    <n v="66.98"/>
    <x v="0"/>
    <m/>
    <n v="0"/>
  </r>
  <r>
    <n v="28.9"/>
    <x v="3"/>
    <m/>
    <n v="20.48"/>
  </r>
  <r>
    <n v="86.59"/>
    <x v="1"/>
    <m/>
    <n v="0"/>
  </r>
  <r>
    <n v="73.819999999999993"/>
    <x v="0"/>
    <m/>
    <n v="19.329999999999998"/>
  </r>
  <r>
    <n v="59.05"/>
    <x v="0"/>
    <m/>
    <n v="30.84"/>
  </r>
  <r>
    <n v="7.66"/>
    <x v="0"/>
    <m/>
    <n v="4.57"/>
  </r>
  <r>
    <n v="67.13"/>
    <x v="3"/>
    <m/>
    <n v="19.21"/>
  </r>
  <r>
    <n v="25.49"/>
    <x v="1"/>
    <m/>
    <n v="17.82"/>
  </r>
  <r>
    <n v="24.25"/>
    <x v="0"/>
    <m/>
    <n v="0"/>
  </r>
  <r>
    <n v="91.32"/>
    <x v="0"/>
    <m/>
    <n v="53.57"/>
  </r>
  <r>
    <n v="13.79"/>
    <x v="1"/>
    <m/>
    <n v="0"/>
  </r>
  <r>
    <n v="36.85"/>
    <x v="2"/>
    <m/>
    <n v="14.07"/>
  </r>
  <r>
    <n v="11.15"/>
    <x v="2"/>
    <m/>
    <n v="0"/>
  </r>
  <r>
    <n v="87.79"/>
    <x v="0"/>
    <m/>
    <n v="0"/>
  </r>
  <r>
    <n v="51.72"/>
    <x v="0"/>
    <m/>
    <n v="24.06"/>
  </r>
  <r>
    <n v="51.15"/>
    <x v="1"/>
    <m/>
    <n v="24.78"/>
  </r>
  <r>
    <n v="56.75"/>
    <x v="0"/>
    <m/>
    <n v="0"/>
  </r>
  <r>
    <n v="83.97"/>
    <x v="3"/>
    <m/>
    <n v="30.63"/>
  </r>
  <r>
    <n v="27.55"/>
    <x v="1"/>
    <m/>
    <n v="10.29"/>
  </r>
  <r>
    <n v="8.67"/>
    <x v="2"/>
    <m/>
    <n v="7.28"/>
  </r>
  <r>
    <n v="75.150000000000006"/>
    <x v="1"/>
    <m/>
    <n v="40.89"/>
  </r>
  <r>
    <n v="68.819999999999993"/>
    <x v="0"/>
    <m/>
    <n v="26.2"/>
  </r>
  <r>
    <n v="83.11"/>
    <x v="0"/>
    <m/>
    <n v="57.86"/>
  </r>
  <r>
    <n v="47.4"/>
    <x v="1"/>
    <m/>
    <n v="42.12"/>
  </r>
  <r>
    <n v="37.36"/>
    <x v="0"/>
    <m/>
    <n v="0"/>
  </r>
  <r>
    <m/>
    <x v="1"/>
    <m/>
    <n v="16.440000000000001"/>
  </r>
  <r>
    <n v="17.32"/>
    <x v="0"/>
    <m/>
    <n v="11.52"/>
  </r>
  <r>
    <n v="77.62"/>
    <x v="0"/>
    <m/>
    <n v="70.14"/>
  </r>
  <r>
    <n v="69.81"/>
    <x v="0"/>
    <m/>
    <n v="34.64"/>
  </r>
  <r>
    <n v="38.049999999999997"/>
    <x v="2"/>
    <m/>
    <n v="22.76"/>
  </r>
  <r>
    <n v="28.03"/>
    <x v="1"/>
    <m/>
    <n v="25.94"/>
  </r>
  <r>
    <n v="49.54"/>
    <x v="3"/>
    <m/>
    <n v="0"/>
  </r>
  <r>
    <n v="83.57"/>
    <x v="0"/>
    <m/>
    <n v="0"/>
  </r>
  <r>
    <n v="90.67"/>
    <x v="1"/>
    <m/>
    <n v="14.07"/>
  </r>
  <r>
    <n v="5.41"/>
    <x v="3"/>
    <m/>
    <n v="1.08"/>
  </r>
  <r>
    <n v="91.88"/>
    <x v="2"/>
    <m/>
    <n v="45.14"/>
  </r>
  <r>
    <n v="38.549999999999997"/>
    <x v="2"/>
    <m/>
    <n v="32.81"/>
  </r>
  <r>
    <n v="36.159999999999997"/>
    <x v="0"/>
    <m/>
    <n v="0"/>
  </r>
  <r>
    <n v="79.83"/>
    <x v="0"/>
    <m/>
    <n v="0"/>
  </r>
  <r>
    <n v="19.46"/>
    <x v="3"/>
    <m/>
    <n v="12.36"/>
  </r>
  <r>
    <n v="90.4"/>
    <x v="0"/>
    <m/>
    <n v="56.42"/>
  </r>
  <r>
    <n v="72.61"/>
    <x v="0"/>
    <m/>
    <n v="33.549999999999997"/>
  </r>
  <r>
    <n v="92.31"/>
    <x v="2"/>
    <m/>
    <n v="71.099999999999994"/>
  </r>
  <r>
    <n v="17.37"/>
    <x v="3"/>
    <m/>
    <n v="4.46"/>
  </r>
  <r>
    <n v="84.72"/>
    <x v="1"/>
    <m/>
    <n v="58.79"/>
  </r>
  <r>
    <n v="13.72"/>
    <x v="0"/>
    <m/>
    <n v="2.21"/>
  </r>
  <r>
    <n v="77.02"/>
    <x v="1"/>
    <m/>
    <n v="0"/>
  </r>
  <r>
    <n v="39.020000000000003"/>
    <x v="3"/>
    <m/>
    <n v="0"/>
  </r>
  <r>
    <n v="68.92"/>
    <x v="3"/>
    <m/>
    <n v="40.56"/>
  </r>
  <r>
    <n v="43.07"/>
    <x v="3"/>
    <m/>
    <n v="30.37"/>
  </r>
  <r>
    <n v="87.16"/>
    <x v="0"/>
    <m/>
    <n v="12.31"/>
  </r>
  <r>
    <n v="68.95"/>
    <x v="3"/>
    <m/>
    <n v="24.08"/>
  </r>
  <r>
    <n v="73.459999999999994"/>
    <x v="2"/>
    <m/>
    <n v="0"/>
  </r>
  <r>
    <n v="25.17"/>
    <x v="0"/>
    <m/>
    <n v="9.5"/>
  </r>
  <r>
    <n v="8.8000000000000007"/>
    <x v="1"/>
    <m/>
    <n v="6.28"/>
  </r>
  <r>
    <n v="26.84"/>
    <x v="3"/>
    <m/>
    <n v="0"/>
  </r>
  <r>
    <n v="5.53"/>
    <x v="2"/>
    <m/>
    <n v="4.2300000000000004"/>
  </r>
  <r>
    <n v="23.26"/>
    <x v="0"/>
    <m/>
    <n v="10.02"/>
  </r>
  <r>
    <n v="46.73"/>
    <x v="0"/>
    <m/>
    <n v="38.53"/>
  </r>
  <r>
    <n v="98.5"/>
    <x v="2"/>
    <m/>
    <n v="0"/>
  </r>
  <r>
    <n v="49.58"/>
    <x v="0"/>
    <m/>
    <n v="0"/>
  </r>
  <r>
    <n v="35.85"/>
    <x v="1"/>
    <m/>
    <n v="0"/>
  </r>
  <r>
    <n v="82.79"/>
    <x v="0"/>
    <m/>
    <n v="0"/>
  </r>
  <r>
    <n v="42.39"/>
    <x v="0"/>
    <m/>
    <n v="25.84"/>
  </r>
  <r>
    <n v="62.92"/>
    <x v="0"/>
    <m/>
    <n v="55.13"/>
  </r>
  <r>
    <n v="32.950000000000003"/>
    <x v="2"/>
    <m/>
    <n v="31.01"/>
  </r>
  <r>
    <n v="25.24"/>
    <x v="0"/>
    <m/>
    <n v="19.32"/>
  </r>
  <r>
    <n v="71.760000000000005"/>
    <x v="3"/>
    <m/>
    <n v="0"/>
  </r>
  <r>
    <n v="15.45"/>
    <x v="3"/>
    <m/>
    <n v="10.17"/>
  </r>
  <r>
    <n v="64.56"/>
    <x v="3"/>
    <m/>
    <n v="44.28"/>
  </r>
  <r>
    <n v="76.37"/>
    <x v="3"/>
    <m/>
    <n v="27.54"/>
  </r>
  <r>
    <n v="16.29"/>
    <x v="1"/>
    <m/>
    <n v="2.02"/>
  </r>
  <r>
    <n v="51.35"/>
    <x v="2"/>
    <m/>
    <n v="18.850000000000001"/>
  </r>
  <r>
    <n v="48.92"/>
    <x v="2"/>
    <m/>
    <n v="11.13"/>
  </r>
  <r>
    <n v="57.37"/>
    <x v="1"/>
    <m/>
    <n v="23.47"/>
  </r>
  <r>
    <n v="55.78"/>
    <x v="0"/>
    <m/>
    <n v="17.18"/>
  </r>
  <r>
    <n v="46.15"/>
    <x v="1"/>
    <m/>
    <n v="40.159999999999997"/>
  </r>
  <r>
    <n v="48.25"/>
    <x v="0"/>
    <m/>
    <n v="8.24"/>
  </r>
  <r>
    <n v="1.95"/>
    <x v="0"/>
    <m/>
    <n v="0.61"/>
  </r>
  <r>
    <n v="51.91"/>
    <x v="3"/>
    <m/>
    <n v="18.82"/>
  </r>
  <r>
    <n v="89.44"/>
    <x v="0"/>
    <m/>
    <n v="57.44"/>
  </r>
  <r>
    <n v="50.68"/>
    <x v="2"/>
    <m/>
    <n v="19.02"/>
  </r>
  <r>
    <n v="33.24"/>
    <x v="2"/>
    <m/>
    <n v="16.66"/>
  </r>
  <r>
    <n v="83.09"/>
    <x v="0"/>
    <m/>
    <n v="0"/>
  </r>
  <r>
    <n v="21.02"/>
    <x v="0"/>
    <m/>
    <n v="12.07"/>
  </r>
  <r>
    <n v="8.3699999999999992"/>
    <x v="1"/>
    <m/>
    <n v="0"/>
  </r>
  <r>
    <n v="38.130000000000003"/>
    <x v="3"/>
    <m/>
    <n v="19.11"/>
  </r>
  <r>
    <n v="30.59"/>
    <x v="0"/>
    <m/>
    <n v="10.64"/>
  </r>
  <r>
    <n v="88.57"/>
    <x v="1"/>
    <m/>
    <n v="28.08"/>
  </r>
  <r>
    <n v="80.010000000000005"/>
    <x v="0"/>
    <m/>
    <n v="0"/>
  </r>
  <r>
    <n v="34.04"/>
    <x v="0"/>
    <m/>
    <n v="0"/>
  </r>
  <r>
    <n v="75.44"/>
    <x v="1"/>
    <m/>
    <n v="12.23"/>
  </r>
  <r>
    <n v="30.09"/>
    <x v="2"/>
    <m/>
    <n v="24.89"/>
  </r>
  <r>
    <n v="89.43"/>
    <x v="3"/>
    <m/>
    <n v="16.61"/>
  </r>
  <r>
    <n v="33.42"/>
    <x v="0"/>
    <m/>
    <n v="29.94"/>
  </r>
  <r>
    <n v="44.95"/>
    <x v="0"/>
    <m/>
    <n v="33.950000000000003"/>
  </r>
  <r>
    <n v="52.13"/>
    <x v="0"/>
    <m/>
    <n v="48.87"/>
  </r>
  <r>
    <n v="1.72"/>
    <x v="3"/>
    <m/>
    <n v="0.81"/>
  </r>
  <r>
    <n v="95.18"/>
    <x v="2"/>
    <m/>
    <n v="19.87"/>
  </r>
  <r>
    <n v="86.77"/>
    <x v="2"/>
    <m/>
    <n v="77.73"/>
  </r>
  <r>
    <n v="3.97"/>
    <x v="3"/>
    <m/>
    <n v="3.04"/>
  </r>
  <r>
    <n v="38.33"/>
    <x v="2"/>
    <m/>
    <n v="17.510000000000002"/>
  </r>
  <r>
    <n v="85.83"/>
    <x v="3"/>
    <m/>
    <n v="78.39"/>
  </r>
  <r>
    <n v="51.96"/>
    <x v="3"/>
    <m/>
    <n v="16.23"/>
  </r>
  <r>
    <n v="52.47"/>
    <x v="0"/>
    <m/>
    <n v="11.72"/>
  </r>
  <r>
    <n v="2.42"/>
    <x v="0"/>
    <m/>
    <n v="2.0099999999999998"/>
  </r>
  <r>
    <n v="45.87"/>
    <x v="3"/>
    <m/>
    <n v="14.54"/>
  </r>
  <r>
    <n v="76.56"/>
    <x v="2"/>
    <m/>
    <n v="22.44"/>
  </r>
  <r>
    <n v="45.8"/>
    <x v="0"/>
    <m/>
    <n v="10.1"/>
  </r>
  <r>
    <n v="56.73"/>
    <x v="1"/>
    <m/>
    <n v="13.71"/>
  </r>
  <r>
    <n v="54.54"/>
    <x v="3"/>
    <m/>
    <n v="47.22"/>
  </r>
  <r>
    <n v="1.04"/>
    <x v="0"/>
    <m/>
    <n v="0"/>
  </r>
  <r>
    <n v="42.48"/>
    <x v="2"/>
    <m/>
    <n v="8.7100000000000009"/>
  </r>
  <r>
    <n v="28.27"/>
    <x v="1"/>
    <m/>
    <n v="0"/>
  </r>
  <r>
    <n v="45.98"/>
    <x v="0"/>
    <m/>
    <n v="39.43"/>
  </r>
  <r>
    <n v="52.76"/>
    <x v="0"/>
    <m/>
    <n v="7.82"/>
  </r>
  <r>
    <n v="33.549999999999997"/>
    <x v="1"/>
    <m/>
    <n v="0"/>
  </r>
  <r>
    <n v="49.3"/>
    <x v="0"/>
    <m/>
    <n v="0"/>
  </r>
  <r>
    <n v="36.71"/>
    <x v="3"/>
    <m/>
    <n v="0"/>
  </r>
  <r>
    <n v="77.989999999999995"/>
    <x v="0"/>
    <m/>
    <n v="35.119999999999997"/>
  </r>
  <r>
    <n v="35.89"/>
    <x v="1"/>
    <m/>
    <n v="27.04"/>
  </r>
  <r>
    <n v="75.58"/>
    <x v="3"/>
    <m/>
    <n v="27.89"/>
  </r>
  <r>
    <n v="64.31"/>
    <x v="3"/>
    <m/>
    <n v="55.4"/>
  </r>
  <r>
    <n v="31.74"/>
    <x v="2"/>
    <m/>
    <n v="19.86"/>
  </r>
  <r>
    <n v="71.87"/>
    <x v="0"/>
    <m/>
    <n v="68.239999999999995"/>
  </r>
  <r>
    <n v="23.22"/>
    <x v="2"/>
    <m/>
    <n v="8.18"/>
  </r>
  <r>
    <n v="99.84"/>
    <x v="0"/>
    <m/>
    <n v="77.599999999999994"/>
  </r>
  <r>
    <n v="54.5"/>
    <x v="0"/>
    <m/>
    <n v="50.9"/>
  </r>
  <r>
    <n v="23.55"/>
    <x v="3"/>
    <m/>
    <n v="11.57"/>
  </r>
  <r>
    <n v="56.34"/>
    <x v="1"/>
    <m/>
    <n v="0"/>
  </r>
  <r>
    <n v="49.59"/>
    <x v="3"/>
    <m/>
    <n v="18.89"/>
  </r>
  <r>
    <n v="59.1"/>
    <x v="0"/>
    <m/>
    <n v="9.11"/>
  </r>
  <r>
    <n v="3.92"/>
    <x v="0"/>
    <m/>
    <n v="1.75"/>
  </r>
  <r>
    <n v="18.559999999999999"/>
    <x v="2"/>
    <m/>
    <n v="7.4"/>
  </r>
  <r>
    <n v="88.05"/>
    <x v="0"/>
    <m/>
    <n v="9.15"/>
  </r>
  <r>
    <n v="95.62"/>
    <x v="0"/>
    <m/>
    <n v="39.97"/>
  </r>
  <r>
    <n v="4"/>
    <x v="3"/>
    <m/>
    <n v="1.59"/>
  </r>
  <r>
    <n v="16.37"/>
    <x v="0"/>
    <m/>
    <n v="9.35"/>
  </r>
  <r>
    <n v="36.47"/>
    <x v="0"/>
    <m/>
    <n v="19.989999999999998"/>
  </r>
  <r>
    <n v="14.41"/>
    <x v="0"/>
    <m/>
    <n v="1.73"/>
  </r>
  <r>
    <n v="77.31"/>
    <x v="0"/>
    <m/>
    <n v="28.34"/>
  </r>
  <r>
    <n v="96.45"/>
    <x v="2"/>
    <m/>
    <n v="40.049999999999997"/>
  </r>
  <r>
    <n v="32.71"/>
    <x v="0"/>
    <m/>
    <n v="0"/>
  </r>
  <r>
    <n v="82.83"/>
    <x v="2"/>
    <m/>
    <n v="70.38"/>
  </r>
  <r>
    <m/>
    <x v="2"/>
    <m/>
    <n v="28.85"/>
  </r>
  <r>
    <n v="23.07"/>
    <x v="2"/>
    <m/>
    <n v="0"/>
  </r>
  <r>
    <n v="29.19"/>
    <x v="0"/>
    <m/>
    <n v="0"/>
  </r>
  <r>
    <n v="4.7699999999999996"/>
    <x v="0"/>
    <m/>
    <n v="3.47"/>
  </r>
  <r>
    <n v="32.47"/>
    <x v="3"/>
    <m/>
    <n v="8.7799999999999994"/>
  </r>
  <r>
    <n v="19.21"/>
    <x v="2"/>
    <m/>
    <n v="0"/>
  </r>
  <r>
    <n v="7.45"/>
    <x v="0"/>
    <m/>
    <n v="1.4"/>
  </r>
  <r>
    <n v="85.84"/>
    <x v="0"/>
    <m/>
    <n v="58.61"/>
  </r>
  <r>
    <n v="98.03"/>
    <x v="3"/>
    <m/>
    <n v="21.84"/>
  </r>
  <r>
    <n v="74.260000000000005"/>
    <x v="2"/>
    <m/>
    <n v="15.32"/>
  </r>
  <r>
    <n v="45.78"/>
    <x v="1"/>
    <m/>
    <n v="12.59"/>
  </r>
  <r>
    <n v="86.38"/>
    <x v="0"/>
    <m/>
    <n v="56.53"/>
  </r>
  <r>
    <n v="22.5"/>
    <x v="2"/>
    <m/>
    <n v="2.71"/>
  </r>
  <r>
    <n v="40.79"/>
    <x v="1"/>
    <m/>
    <n v="30.52"/>
  </r>
  <r>
    <n v="87.72"/>
    <x v="3"/>
    <m/>
    <n v="0"/>
  </r>
  <r>
    <n v="36.93"/>
    <x v="1"/>
    <m/>
    <n v="12.79"/>
  </r>
  <r>
    <n v="53.7"/>
    <x v="1"/>
    <m/>
    <n v="49.93"/>
  </r>
  <r>
    <n v="47.81"/>
    <x v="0"/>
    <m/>
    <n v="41.11"/>
  </r>
  <r>
    <n v="7.82"/>
    <x v="1"/>
    <m/>
    <n v="0"/>
  </r>
  <r>
    <n v="2.58"/>
    <x v="0"/>
    <m/>
    <n v="2.2400000000000002"/>
  </r>
  <r>
    <n v="27.05"/>
    <x v="3"/>
    <m/>
    <n v="0"/>
  </r>
  <r>
    <n v="38.69"/>
    <x v="3"/>
    <m/>
    <n v="30.28"/>
  </r>
  <r>
    <n v="26.9"/>
    <x v="1"/>
    <m/>
    <n v="0"/>
  </r>
  <r>
    <n v="18.53"/>
    <x v="0"/>
    <m/>
    <n v="0"/>
  </r>
  <r>
    <n v="96.6"/>
    <x v="0"/>
    <m/>
    <n v="21.05"/>
  </r>
  <r>
    <n v="79.37"/>
    <x v="2"/>
    <m/>
    <n v="63.09"/>
  </r>
  <r>
    <n v="67.94"/>
    <x v="2"/>
    <m/>
    <n v="0"/>
  </r>
  <r>
    <n v="19.63"/>
    <x v="3"/>
    <m/>
    <n v="10.42"/>
  </r>
  <r>
    <n v="65.83"/>
    <x v="0"/>
    <m/>
    <n v="0"/>
  </r>
  <r>
    <n v="45.15"/>
    <x v="0"/>
    <m/>
    <n v="36.74"/>
  </r>
  <r>
    <n v="32.03"/>
    <x v="0"/>
    <m/>
    <n v="28.34"/>
  </r>
  <r>
    <m/>
    <x v="1"/>
    <m/>
    <n v="32.549999999999997"/>
  </r>
  <r>
    <n v="22.48"/>
    <x v="0"/>
    <m/>
    <n v="5.27"/>
  </r>
  <r>
    <n v="72.650000000000006"/>
    <x v="0"/>
    <m/>
    <n v="50.86"/>
  </r>
  <r>
    <n v="2.2799999999999998"/>
    <x v="0"/>
    <m/>
    <n v="0.77"/>
  </r>
  <r>
    <n v="7.25"/>
    <x v="3"/>
    <m/>
    <n v="5.57"/>
  </r>
  <r>
    <n v="57.66"/>
    <x v="0"/>
    <m/>
    <n v="6.72"/>
  </r>
  <r>
    <n v="53.39"/>
    <x v="0"/>
    <m/>
    <n v="0"/>
  </r>
  <r>
    <n v="25.41"/>
    <x v="2"/>
    <m/>
    <n v="23.2"/>
  </r>
  <r>
    <n v="95.81"/>
    <x v="3"/>
    <m/>
    <n v="73.98"/>
  </r>
  <r>
    <n v="30.31"/>
    <x v="2"/>
    <m/>
    <n v="19.16"/>
  </r>
  <r>
    <n v="28.32"/>
    <x v="0"/>
    <m/>
    <n v="23.72"/>
  </r>
  <r>
    <n v="43.99"/>
    <x v="3"/>
    <m/>
    <n v="37.43"/>
  </r>
  <r>
    <n v="16.010000000000002"/>
    <x v="3"/>
    <m/>
    <n v="7.22"/>
  </r>
  <r>
    <n v="79.180000000000007"/>
    <x v="2"/>
    <m/>
    <n v="59.25"/>
  </r>
  <r>
    <n v="84.45"/>
    <x v="2"/>
    <m/>
    <n v="31.38"/>
  </r>
  <r>
    <m/>
    <x v="0"/>
    <m/>
    <n v="1.98"/>
  </r>
  <r>
    <n v="22.07"/>
    <x v="0"/>
    <m/>
    <n v="9.49"/>
  </r>
  <r>
    <n v="39.869999999999997"/>
    <x v="2"/>
    <m/>
    <n v="7.81"/>
  </r>
  <r>
    <n v="74.98"/>
    <x v="0"/>
    <m/>
    <n v="47.4"/>
  </r>
  <r>
    <n v="2.2200000000000002"/>
    <x v="0"/>
    <m/>
    <n v="1.64"/>
  </r>
  <r>
    <n v="11.62"/>
    <x v="3"/>
    <m/>
    <n v="0"/>
  </r>
  <r>
    <n v="22.32"/>
    <x v="0"/>
    <m/>
    <n v="16.850000000000001"/>
  </r>
  <r>
    <n v="74.680000000000007"/>
    <x v="0"/>
    <m/>
    <n v="53.48"/>
  </r>
  <r>
    <n v="70.58"/>
    <x v="1"/>
    <m/>
    <n v="8.85"/>
  </r>
  <r>
    <n v="66"/>
    <x v="3"/>
    <m/>
    <n v="44.26"/>
  </r>
  <r>
    <n v="87.48"/>
    <x v="1"/>
    <m/>
    <n v="30.05"/>
  </r>
  <r>
    <n v="66.2"/>
    <x v="2"/>
    <m/>
    <n v="27.56"/>
  </r>
  <r>
    <n v="96.18"/>
    <x v="0"/>
    <m/>
    <n v="13.11"/>
  </r>
  <r>
    <n v="63.64"/>
    <x v="0"/>
    <m/>
    <n v="12.42"/>
  </r>
  <r>
    <n v="66.8"/>
    <x v="0"/>
    <m/>
    <n v="54.17"/>
  </r>
  <r>
    <n v="75.23"/>
    <x v="1"/>
    <m/>
    <n v="53.32"/>
  </r>
  <r>
    <n v="69.8"/>
    <x v="1"/>
    <m/>
    <n v="63.44"/>
  </r>
  <r>
    <n v="8.06"/>
    <x v="1"/>
    <m/>
    <n v="3.16"/>
  </r>
  <r>
    <n v="59.74"/>
    <x v="3"/>
    <m/>
    <n v="0"/>
  </r>
  <r>
    <n v="62.4"/>
    <x v="0"/>
    <m/>
    <n v="54.29"/>
  </r>
  <r>
    <n v="75.16"/>
    <x v="1"/>
    <m/>
    <n v="21.35"/>
  </r>
  <r>
    <n v="7.84"/>
    <x v="3"/>
    <m/>
    <n v="0"/>
  </r>
  <r>
    <n v="29.74"/>
    <x v="0"/>
    <m/>
    <n v="3.12"/>
  </r>
  <r>
    <n v="19.09"/>
    <x v="1"/>
    <m/>
    <n v="3.56"/>
  </r>
  <r>
    <n v="50.12"/>
    <x v="0"/>
    <m/>
    <n v="6.44"/>
  </r>
  <r>
    <n v="36.409999999999997"/>
    <x v="0"/>
    <m/>
    <n v="0"/>
  </r>
  <r>
    <n v="48.31"/>
    <x v="0"/>
    <m/>
    <n v="10.88"/>
  </r>
  <r>
    <n v="12.16"/>
    <x v="2"/>
    <m/>
    <n v="9.5"/>
  </r>
  <r>
    <n v="55.75"/>
    <x v="0"/>
    <m/>
    <n v="52.48"/>
  </r>
  <r>
    <n v="41.23"/>
    <x v="2"/>
    <m/>
    <n v="0"/>
  </r>
  <r>
    <n v="94.99"/>
    <x v="0"/>
    <m/>
    <n v="49.64"/>
  </r>
  <r>
    <n v="89.27"/>
    <x v="0"/>
    <m/>
    <n v="72.39"/>
  </r>
  <r>
    <n v="75.98"/>
    <x v="3"/>
    <m/>
    <n v="52.25"/>
  </r>
  <r>
    <n v="93.48"/>
    <x v="0"/>
    <m/>
    <n v="86.61"/>
  </r>
  <r>
    <n v="42.96"/>
    <x v="2"/>
    <m/>
    <n v="30.32"/>
  </r>
  <r>
    <n v="72.73"/>
    <x v="1"/>
    <m/>
    <n v="30.46"/>
  </r>
  <r>
    <n v="15.49"/>
    <x v="0"/>
    <m/>
    <n v="12.24"/>
  </r>
  <r>
    <n v="57.18"/>
    <x v="0"/>
    <m/>
    <n v="24.52"/>
  </r>
  <r>
    <n v="11.64"/>
    <x v="0"/>
    <m/>
    <n v="2.27"/>
  </r>
  <r>
    <n v="62.21"/>
    <x v="0"/>
    <m/>
    <n v="17.850000000000001"/>
  </r>
  <r>
    <n v="10.029999999999999"/>
    <x v="0"/>
    <m/>
    <n v="0"/>
  </r>
  <r>
    <n v="11.63"/>
    <x v="2"/>
    <m/>
    <n v="2.16"/>
  </r>
  <r>
    <n v="3.28"/>
    <x v="3"/>
    <m/>
    <n v="0.39"/>
  </r>
  <r>
    <n v="70.64"/>
    <x v="2"/>
    <m/>
    <n v="28.28"/>
  </r>
  <r>
    <n v="96.1"/>
    <x v="1"/>
    <m/>
    <n v="41.37"/>
  </r>
  <r>
    <n v="44.3"/>
    <x v="2"/>
    <m/>
    <n v="12.68"/>
  </r>
  <r>
    <n v="5.75"/>
    <x v="3"/>
    <m/>
    <n v="0"/>
  </r>
  <r>
    <n v="87.23"/>
    <x v="0"/>
    <m/>
    <n v="57.26"/>
  </r>
  <r>
    <n v="94.26"/>
    <x v="1"/>
    <m/>
    <n v="14.82"/>
  </r>
  <r>
    <n v="76.33"/>
    <x v="3"/>
    <m/>
    <n v="0"/>
  </r>
  <r>
    <n v="14.36"/>
    <x v="3"/>
    <m/>
    <n v="4.4400000000000004"/>
  </r>
  <r>
    <n v="98.3"/>
    <x v="0"/>
    <m/>
    <n v="53.7"/>
  </r>
  <r>
    <n v="41.11"/>
    <x v="0"/>
    <m/>
    <n v="25.07"/>
  </r>
  <r>
    <n v="37.99"/>
    <x v="0"/>
    <m/>
    <n v="29.43"/>
  </r>
  <r>
    <n v="40.520000000000003"/>
    <x v="0"/>
    <m/>
    <n v="34.950000000000003"/>
  </r>
  <r>
    <n v="87.34"/>
    <x v="0"/>
    <m/>
    <n v="34.9"/>
  </r>
  <r>
    <n v="71.400000000000006"/>
    <x v="0"/>
    <m/>
    <n v="27.41"/>
  </r>
  <r>
    <n v="58.98"/>
    <x v="1"/>
    <m/>
    <n v="0"/>
  </r>
  <r>
    <n v="44.55"/>
    <x v="0"/>
    <m/>
    <n v="0"/>
  </r>
  <r>
    <n v="57.36"/>
    <x v="3"/>
    <m/>
    <n v="5.76"/>
  </r>
  <r>
    <n v="91.6"/>
    <x v="0"/>
    <m/>
    <n v="45.67"/>
  </r>
  <r>
    <n v="67.11"/>
    <x v="0"/>
    <m/>
    <n v="22.24"/>
  </r>
  <r>
    <n v="80.37"/>
    <x v="0"/>
    <m/>
    <n v="14.77"/>
  </r>
  <r>
    <n v="30.61"/>
    <x v="0"/>
    <m/>
    <n v="24.27"/>
  </r>
  <r>
    <n v="24.33"/>
    <x v="0"/>
    <m/>
    <n v="7.46"/>
  </r>
  <r>
    <n v="10.97"/>
    <x v="0"/>
    <m/>
    <n v="1.1200000000000001"/>
  </r>
  <r>
    <n v="9.66"/>
    <x v="0"/>
    <m/>
    <n v="0"/>
  </r>
  <r>
    <n v="59.74"/>
    <x v="0"/>
    <m/>
    <n v="49.26"/>
  </r>
  <r>
    <n v="69.209999999999994"/>
    <x v="3"/>
    <m/>
    <n v="24.95"/>
  </r>
  <r>
    <n v="21.84"/>
    <x v="0"/>
    <m/>
    <n v="20.72"/>
  </r>
  <r>
    <n v="72.150000000000006"/>
    <x v="3"/>
    <m/>
    <n v="62.14"/>
  </r>
  <r>
    <n v="4.1100000000000003"/>
    <x v="0"/>
    <m/>
    <n v="0.88"/>
  </r>
  <r>
    <n v="1.74"/>
    <x v="2"/>
    <m/>
    <n v="1.48"/>
  </r>
  <r>
    <n v="42.37"/>
    <x v="0"/>
    <m/>
    <n v="32.020000000000003"/>
  </r>
  <r>
    <n v="39.68"/>
    <x v="1"/>
    <m/>
    <n v="19.309999999999999"/>
  </r>
  <r>
    <n v="2.77"/>
    <x v="0"/>
    <m/>
    <n v="1.02"/>
  </r>
  <r>
    <n v="26.16"/>
    <x v="0"/>
    <m/>
    <n v="3.68"/>
  </r>
  <r>
    <n v="86.99"/>
    <x v="0"/>
    <m/>
    <n v="57.6"/>
  </r>
  <r>
    <n v="18.55"/>
    <x v="0"/>
    <m/>
    <n v="3.9"/>
  </r>
  <r>
    <n v="90.69"/>
    <x v="0"/>
    <m/>
    <n v="84.83"/>
  </r>
  <r>
    <n v="12.22"/>
    <x v="0"/>
    <m/>
    <n v="8.16"/>
  </r>
  <r>
    <n v="80.849999999999994"/>
    <x v="2"/>
    <m/>
    <n v="0"/>
  </r>
  <r>
    <n v="35.79"/>
    <x v="0"/>
    <m/>
    <n v="9.36"/>
  </r>
  <r>
    <n v="56.19"/>
    <x v="0"/>
    <m/>
    <n v="0"/>
  </r>
  <r>
    <n v="83.91"/>
    <x v="0"/>
    <m/>
    <n v="18.07"/>
  </r>
  <r>
    <n v="78.83"/>
    <x v="0"/>
    <m/>
    <n v="70.8"/>
  </r>
  <r>
    <n v="34.65"/>
    <x v="3"/>
    <m/>
    <n v="15.45"/>
  </r>
  <r>
    <n v="60.36"/>
    <x v="0"/>
    <m/>
    <n v="16.93"/>
  </r>
  <r>
    <n v="81.349999999999994"/>
    <x v="1"/>
    <m/>
    <n v="15.08"/>
  </r>
  <r>
    <n v="27.64"/>
    <x v="0"/>
    <m/>
    <n v="0"/>
  </r>
  <r>
    <n v="89.61"/>
    <x v="0"/>
    <m/>
    <n v="0"/>
  </r>
  <r>
    <n v="68.459999999999994"/>
    <x v="0"/>
    <m/>
    <n v="31.85"/>
  </r>
  <r>
    <n v="41.05"/>
    <x v="0"/>
    <m/>
    <n v="26.73"/>
  </r>
  <r>
    <n v="69.44"/>
    <x v="1"/>
    <m/>
    <n v="20.57"/>
  </r>
  <r>
    <n v="95.98"/>
    <x v="0"/>
    <m/>
    <n v="46.07"/>
  </r>
  <r>
    <n v="66.290000000000006"/>
    <x v="0"/>
    <m/>
    <n v="55.65"/>
  </r>
  <r>
    <n v="25.96"/>
    <x v="0"/>
    <m/>
    <n v="11.72"/>
  </r>
  <r>
    <n v="78.78"/>
    <x v="2"/>
    <m/>
    <n v="64.09"/>
  </r>
  <r>
    <n v="78.319999999999993"/>
    <x v="2"/>
    <m/>
    <n v="25.65"/>
  </r>
  <r>
    <n v="40.97"/>
    <x v="2"/>
    <m/>
    <n v="36.200000000000003"/>
  </r>
  <r>
    <n v="77.2"/>
    <x v="1"/>
    <m/>
    <n v="0"/>
  </r>
  <r>
    <n v="40.79"/>
    <x v="0"/>
    <m/>
    <n v="12.57"/>
  </r>
  <r>
    <n v="23.53"/>
    <x v="0"/>
    <m/>
    <n v="11.69"/>
  </r>
  <r>
    <n v="22.85"/>
    <x v="0"/>
    <m/>
    <n v="13.72"/>
  </r>
  <r>
    <n v="80.739999999999995"/>
    <x v="0"/>
    <m/>
    <n v="0"/>
  </r>
  <r>
    <n v="88.86"/>
    <x v="0"/>
    <m/>
    <n v="0"/>
  </r>
  <r>
    <n v="98.09"/>
    <x v="1"/>
    <m/>
    <n v="70.88"/>
  </r>
  <r>
    <n v="45.5"/>
    <x v="1"/>
    <m/>
    <n v="36.83"/>
  </r>
  <r>
    <n v="17.97"/>
    <x v="0"/>
    <m/>
    <n v="0"/>
  </r>
  <r>
    <n v="52.51"/>
    <x v="2"/>
    <m/>
    <n v="34.729999999999997"/>
  </r>
  <r>
    <n v="26.76"/>
    <x v="0"/>
    <m/>
    <n v="20.25"/>
  </r>
  <r>
    <n v="73.959999999999994"/>
    <x v="1"/>
    <m/>
    <n v="10.72"/>
  </r>
  <r>
    <n v="85.97"/>
    <x v="0"/>
    <m/>
    <n v="27.68"/>
  </r>
  <r>
    <n v="80.48"/>
    <x v="0"/>
    <m/>
    <n v="0"/>
  </r>
  <r>
    <n v="76.78"/>
    <x v="3"/>
    <m/>
    <n v="0"/>
  </r>
  <r>
    <n v="48.6"/>
    <x v="1"/>
    <m/>
    <n v="0"/>
  </r>
  <r>
    <n v="29.7"/>
    <x v="1"/>
    <m/>
    <n v="10.220000000000001"/>
  </r>
  <r>
    <n v="79.040000000000006"/>
    <x v="0"/>
    <m/>
    <n v="0"/>
  </r>
  <r>
    <n v="72.67"/>
    <x v="0"/>
    <m/>
    <n v="23.91"/>
  </r>
  <r>
    <n v="78.73"/>
    <x v="2"/>
    <m/>
    <n v="0"/>
  </r>
  <r>
    <n v="77.459999999999994"/>
    <x v="2"/>
    <m/>
    <n v="11.74"/>
  </r>
  <r>
    <n v="89.13"/>
    <x v="0"/>
    <m/>
    <n v="75.62"/>
  </r>
  <r>
    <n v="40.57"/>
    <x v="1"/>
    <m/>
    <n v="29.09"/>
  </r>
  <r>
    <n v="3.05"/>
    <x v="2"/>
    <m/>
    <n v="1.1100000000000001"/>
  </r>
  <r>
    <n v="39.6"/>
    <x v="2"/>
    <m/>
    <n v="15.4"/>
  </r>
  <r>
    <n v="31.47"/>
    <x v="0"/>
    <m/>
    <n v="6.06"/>
  </r>
  <r>
    <n v="97.28"/>
    <x v="3"/>
    <m/>
    <n v="0"/>
  </r>
  <r>
    <n v="83.02"/>
    <x v="2"/>
    <m/>
    <n v="14.66"/>
  </r>
  <r>
    <n v="97.58"/>
    <x v="2"/>
    <m/>
    <n v="63.18"/>
  </r>
  <r>
    <n v="76.37"/>
    <x v="0"/>
    <m/>
    <n v="43.51"/>
  </r>
  <r>
    <n v="59.02"/>
    <x v="2"/>
    <m/>
    <n v="0"/>
  </r>
  <r>
    <n v="96.08"/>
    <x v="3"/>
    <m/>
    <n v="20.55"/>
  </r>
  <r>
    <n v="29.4"/>
    <x v="0"/>
    <m/>
    <n v="27.85"/>
  </r>
  <r>
    <n v="15.64"/>
    <x v="3"/>
    <m/>
    <n v="0"/>
  </r>
  <r>
    <n v="94.13"/>
    <x v="0"/>
    <m/>
    <n v="44.25"/>
  </r>
  <r>
    <n v="43.23"/>
    <x v="2"/>
    <m/>
    <n v="18.68"/>
  </r>
  <r>
    <n v="46.11"/>
    <x v="3"/>
    <m/>
    <n v="18.559999999999999"/>
  </r>
  <r>
    <n v="63.01"/>
    <x v="2"/>
    <m/>
    <n v="50.83"/>
  </r>
  <r>
    <n v="79.59"/>
    <x v="1"/>
    <m/>
    <n v="17.190000000000001"/>
  </r>
  <r>
    <n v="67.040000000000006"/>
    <x v="3"/>
    <m/>
    <n v="52.48"/>
  </r>
  <r>
    <n v="40.880000000000003"/>
    <x v="0"/>
    <m/>
    <n v="31.21"/>
  </r>
  <r>
    <n v="30.26"/>
    <x v="3"/>
    <m/>
    <n v="10.6"/>
  </r>
  <r>
    <n v="11.73"/>
    <x v="0"/>
    <m/>
    <n v="7.38"/>
  </r>
  <r>
    <n v="97.26"/>
    <x v="1"/>
    <m/>
    <n v="52.71"/>
  </r>
  <r>
    <n v="66.069999999999993"/>
    <x v="3"/>
    <m/>
    <n v="0"/>
  </r>
  <r>
    <n v="3.96"/>
    <x v="1"/>
    <m/>
    <n v="1.86"/>
  </r>
  <r>
    <n v="63.4"/>
    <x v="1"/>
    <m/>
    <n v="0"/>
  </r>
  <r>
    <n v="84.49"/>
    <x v="3"/>
    <m/>
    <n v="69.83"/>
  </r>
  <r>
    <n v="85.37"/>
    <x v="0"/>
    <m/>
    <n v="0"/>
  </r>
  <r>
    <n v="94.59"/>
    <x v="1"/>
    <m/>
    <n v="78.430000000000007"/>
  </r>
  <r>
    <n v="94.99"/>
    <x v="1"/>
    <m/>
    <n v="31.31"/>
  </r>
  <r>
    <n v="71.72"/>
    <x v="0"/>
    <m/>
    <n v="8.36"/>
  </r>
  <r>
    <n v="56.98"/>
    <x v="0"/>
    <m/>
    <n v="8.9499999999999993"/>
  </r>
  <r>
    <n v="71.78"/>
    <x v="0"/>
    <m/>
    <n v="7.83"/>
  </r>
  <r>
    <n v="1.05"/>
    <x v="2"/>
    <m/>
    <n v="0.55000000000000004"/>
  </r>
  <r>
    <n v="89.25"/>
    <x v="3"/>
    <m/>
    <n v="19.61"/>
  </r>
  <r>
    <n v="99.5"/>
    <x v="0"/>
    <m/>
    <n v="88.41"/>
  </r>
  <r>
    <n v="2.39"/>
    <x v="0"/>
    <m/>
    <n v="1.29"/>
  </r>
  <r>
    <n v="61.04"/>
    <x v="0"/>
    <m/>
    <n v="34.299999999999997"/>
  </r>
  <r>
    <n v="3.27"/>
    <x v="1"/>
    <m/>
    <n v="1.59"/>
  </r>
  <r>
    <n v="78.209999999999994"/>
    <x v="0"/>
    <m/>
    <n v="51.62"/>
  </r>
  <r>
    <n v="68.2"/>
    <x v="1"/>
    <m/>
    <n v="0"/>
  </r>
  <r>
    <n v="14.74"/>
    <x v="0"/>
    <m/>
    <n v="10.02"/>
  </r>
  <r>
    <n v="13.56"/>
    <x v="0"/>
    <m/>
    <n v="12.53"/>
  </r>
  <r>
    <n v="63.32"/>
    <x v="0"/>
    <m/>
    <n v="41.58"/>
  </r>
  <r>
    <n v="48.28"/>
    <x v="0"/>
    <m/>
    <n v="7.43"/>
  </r>
  <r>
    <n v="54.66"/>
    <x v="2"/>
    <m/>
    <n v="29.45"/>
  </r>
  <r>
    <n v="1.06"/>
    <x v="1"/>
    <m/>
    <n v="0"/>
  </r>
  <r>
    <n v="62.33"/>
    <x v="3"/>
    <m/>
    <n v="47.47"/>
  </r>
  <r>
    <n v="59.77"/>
    <x v="1"/>
    <m/>
    <n v="38.18"/>
  </r>
  <r>
    <n v="55.07"/>
    <x v="3"/>
    <m/>
    <n v="37.549999999999997"/>
  </r>
  <r>
    <n v="39.520000000000003"/>
    <x v="3"/>
    <m/>
    <n v="24.37"/>
  </r>
  <r>
    <n v="39.729999999999997"/>
    <x v="0"/>
    <m/>
    <n v="24.57"/>
  </r>
  <r>
    <n v="31.36"/>
    <x v="0"/>
    <m/>
    <n v="0"/>
  </r>
  <r>
    <n v="79.55"/>
    <x v="3"/>
    <m/>
    <n v="15.23"/>
  </r>
  <r>
    <n v="81.94"/>
    <x v="0"/>
    <m/>
    <n v="9.31"/>
  </r>
  <r>
    <n v="77.86"/>
    <x v="0"/>
    <m/>
    <n v="11.77"/>
  </r>
  <r>
    <n v="24.27"/>
    <x v="2"/>
    <m/>
    <n v="13.93"/>
  </r>
  <r>
    <n v="42.14"/>
    <x v="0"/>
    <m/>
    <n v="16.3"/>
  </r>
  <r>
    <n v="79.86"/>
    <x v="2"/>
    <m/>
    <n v="73.02"/>
  </r>
  <r>
    <n v="93.32"/>
    <x v="1"/>
    <m/>
    <n v="55.84"/>
  </r>
  <r>
    <n v="7.86"/>
    <x v="2"/>
    <m/>
    <n v="4.5"/>
  </r>
  <r>
    <n v="38.92"/>
    <x v="0"/>
    <m/>
    <n v="24.98"/>
  </r>
  <r>
    <n v="13.84"/>
    <x v="2"/>
    <m/>
    <n v="7.57"/>
  </r>
  <r>
    <n v="13.5"/>
    <x v="0"/>
    <m/>
    <n v="9.82"/>
  </r>
  <r>
    <n v="72.040000000000006"/>
    <x v="0"/>
    <m/>
    <n v="35.130000000000003"/>
  </r>
  <r>
    <n v="97.36"/>
    <x v="3"/>
    <m/>
    <n v="60.93"/>
  </r>
  <r>
    <n v="24.87"/>
    <x v="1"/>
    <m/>
    <n v="0"/>
  </r>
  <r>
    <n v="22.51"/>
    <x v="2"/>
    <m/>
    <n v="5.22"/>
  </r>
  <r>
    <n v="43.28"/>
    <x v="0"/>
    <m/>
    <n v="37.32"/>
  </r>
  <r>
    <n v="32.700000000000003"/>
    <x v="2"/>
    <m/>
    <n v="25.74"/>
  </r>
  <r>
    <n v="81.27"/>
    <x v="0"/>
    <m/>
    <n v="21.03"/>
  </r>
  <r>
    <n v="47.38"/>
    <x v="2"/>
    <m/>
    <n v="14.53"/>
  </r>
  <r>
    <n v="73.19"/>
    <x v="3"/>
    <m/>
    <n v="0"/>
  </r>
  <r>
    <n v="86.5"/>
    <x v="3"/>
    <m/>
    <n v="26.06"/>
  </r>
  <r>
    <n v="97.82"/>
    <x v="0"/>
    <m/>
    <n v="0"/>
  </r>
  <r>
    <n v="64.650000000000006"/>
    <x v="0"/>
    <m/>
    <n v="0"/>
  </r>
  <r>
    <n v="82.5"/>
    <x v="1"/>
    <m/>
    <n v="14.77"/>
  </r>
  <r>
    <n v="16.579999999999998"/>
    <x v="2"/>
    <m/>
    <n v="3.28"/>
  </r>
  <r>
    <n v="13.82"/>
    <x v="1"/>
    <m/>
    <n v="9.16"/>
  </r>
  <r>
    <n v="73.239999999999995"/>
    <x v="0"/>
    <m/>
    <n v="18.46"/>
  </r>
  <r>
    <n v="18.440000000000001"/>
    <x v="2"/>
    <m/>
    <n v="15.32"/>
  </r>
  <r>
    <n v="13.75"/>
    <x v="1"/>
    <m/>
    <n v="11.19"/>
  </r>
  <r>
    <n v="57.32"/>
    <x v="0"/>
    <m/>
    <n v="0"/>
  </r>
  <r>
    <n v="39.35"/>
    <x v="1"/>
    <m/>
    <n v="0"/>
  </r>
  <r>
    <n v="61.81"/>
    <x v="0"/>
    <m/>
    <n v="43.95"/>
  </r>
  <r>
    <n v="13.87"/>
    <x v="3"/>
    <m/>
    <n v="12.62"/>
  </r>
  <r>
    <n v="86.78"/>
    <x v="0"/>
    <m/>
    <n v="39.89"/>
  </r>
  <r>
    <n v="37.83"/>
    <x v="2"/>
    <m/>
    <n v="0"/>
  </r>
  <r>
    <n v="13.14"/>
    <x v="2"/>
    <m/>
    <n v="6.33"/>
  </r>
  <r>
    <n v="54.89"/>
    <x v="2"/>
    <m/>
    <n v="0"/>
  </r>
  <r>
    <n v="51.33"/>
    <x v="0"/>
    <m/>
    <n v="43.1"/>
  </r>
  <r>
    <n v="18.32"/>
    <x v="0"/>
    <m/>
    <n v="7.37"/>
  </r>
  <r>
    <n v="56.56"/>
    <x v="0"/>
    <m/>
    <n v="44.59"/>
  </r>
  <r>
    <n v="8.81"/>
    <x v="0"/>
    <m/>
    <n v="0"/>
  </r>
  <r>
    <n v="79.72"/>
    <x v="0"/>
    <m/>
    <n v="52.36"/>
  </r>
  <r>
    <n v="75.97"/>
    <x v="2"/>
    <m/>
    <n v="28.05"/>
  </r>
  <r>
    <n v="65.010000000000005"/>
    <x v="1"/>
    <m/>
    <n v="42.31"/>
  </r>
  <r>
    <n v="56.1"/>
    <x v="2"/>
    <m/>
    <n v="19.28"/>
  </r>
  <r>
    <m/>
    <x v="0"/>
    <m/>
    <n v="21.2"/>
  </r>
  <r>
    <n v="14.82"/>
    <x v="0"/>
    <m/>
    <n v="2.17"/>
  </r>
  <r>
    <n v="24.29"/>
    <x v="0"/>
    <m/>
    <n v="4.74"/>
  </r>
  <r>
    <n v="96.49"/>
    <x v="0"/>
    <m/>
    <n v="53.54"/>
  </r>
  <r>
    <n v="92.78"/>
    <x v="0"/>
    <m/>
    <n v="0"/>
  </r>
  <r>
    <n v="66.989999999999995"/>
    <x v="0"/>
    <m/>
    <n v="50.24"/>
  </r>
  <r>
    <n v="60.39"/>
    <x v="1"/>
    <m/>
    <n v="40.15"/>
  </r>
  <r>
    <n v="79.22"/>
    <x v="2"/>
    <m/>
    <n v="27.05"/>
  </r>
  <r>
    <n v="36.049999999999997"/>
    <x v="3"/>
    <m/>
    <n v="30.72"/>
  </r>
  <r>
    <m/>
    <x v="3"/>
    <m/>
    <n v="3.97"/>
  </r>
  <r>
    <n v="58.42"/>
    <x v="0"/>
    <m/>
    <n v="32.39"/>
  </r>
  <r>
    <n v="40.119999999999997"/>
    <x v="0"/>
    <m/>
    <n v="14.24"/>
  </r>
  <r>
    <n v="64.37"/>
    <x v="2"/>
    <m/>
    <n v="0"/>
  </r>
  <r>
    <n v="91.92"/>
    <x v="3"/>
    <m/>
    <n v="67.83"/>
  </r>
  <r>
    <n v="4.13"/>
    <x v="0"/>
    <m/>
    <n v="3.01"/>
  </r>
  <r>
    <n v="59.86"/>
    <x v="0"/>
    <m/>
    <n v="0"/>
  </r>
  <r>
    <n v="84.93"/>
    <x v="1"/>
    <m/>
    <n v="76.87"/>
  </r>
  <r>
    <n v="40.19"/>
    <x v="3"/>
    <m/>
    <n v="15.2"/>
  </r>
  <r>
    <n v="14.34"/>
    <x v="2"/>
    <m/>
    <n v="12.27"/>
  </r>
  <r>
    <n v="7.12"/>
    <x v="0"/>
    <m/>
    <n v="3.2"/>
  </r>
  <r>
    <n v="60.35"/>
    <x v="3"/>
    <m/>
    <n v="55.86"/>
  </r>
  <r>
    <n v="78.77"/>
    <x v="0"/>
    <m/>
    <n v="37.06"/>
  </r>
  <r>
    <n v="49.51"/>
    <x v="3"/>
    <m/>
    <n v="13.04"/>
  </r>
  <r>
    <n v="80.09"/>
    <x v="3"/>
    <m/>
    <n v="11.7"/>
  </r>
  <r>
    <n v="69.78"/>
    <x v="3"/>
    <m/>
    <n v="64.11"/>
  </r>
  <r>
    <n v="14.3"/>
    <x v="3"/>
    <m/>
    <n v="2.5499999999999998"/>
  </r>
  <r>
    <n v="39.44"/>
    <x v="0"/>
    <m/>
    <n v="0"/>
  </r>
  <r>
    <n v="58.21"/>
    <x v="0"/>
    <m/>
    <n v="26.04"/>
  </r>
  <r>
    <n v="11.98"/>
    <x v="0"/>
    <m/>
    <n v="7.19"/>
  </r>
  <r>
    <n v="17.71"/>
    <x v="0"/>
    <m/>
    <n v="0"/>
  </r>
  <r>
    <n v="94.51"/>
    <x v="1"/>
    <m/>
    <n v="79.33"/>
  </r>
  <r>
    <n v="29.26"/>
    <x v="1"/>
    <m/>
    <n v="14.14"/>
  </r>
  <r>
    <n v="68.17"/>
    <x v="0"/>
    <m/>
    <n v="11.03"/>
  </r>
  <r>
    <n v="78.62"/>
    <x v="0"/>
    <m/>
    <n v="0"/>
  </r>
  <r>
    <n v="84.93"/>
    <x v="0"/>
    <m/>
    <n v="42.72"/>
  </r>
  <r>
    <n v="26.16"/>
    <x v="0"/>
    <m/>
    <n v="0"/>
  </r>
  <r>
    <n v="45.58"/>
    <x v="1"/>
    <m/>
    <n v="10.26"/>
  </r>
  <r>
    <n v="80.59"/>
    <x v="0"/>
    <m/>
    <n v="41.02"/>
  </r>
  <r>
    <n v="26.13"/>
    <x v="1"/>
    <m/>
    <n v="6.5"/>
  </r>
  <r>
    <n v="52.62"/>
    <x v="0"/>
    <m/>
    <n v="46.41"/>
  </r>
  <r>
    <n v="71.459999999999994"/>
    <x v="0"/>
    <m/>
    <n v="0"/>
  </r>
  <r>
    <n v="38.56"/>
    <x v="1"/>
    <m/>
    <n v="7.84"/>
  </r>
  <r>
    <n v="7.11"/>
    <x v="1"/>
    <m/>
    <n v="4.2699999999999996"/>
  </r>
  <r>
    <n v="20.3"/>
    <x v="0"/>
    <m/>
    <n v="0"/>
  </r>
  <r>
    <n v="81.92"/>
    <x v="0"/>
    <m/>
    <n v="71.069999999999993"/>
  </r>
  <r>
    <n v="8.31"/>
    <x v="1"/>
    <m/>
    <n v="0"/>
  </r>
  <r>
    <n v="61.8"/>
    <x v="0"/>
    <m/>
    <n v="0"/>
  </r>
  <r>
    <n v="55.84"/>
    <x v="0"/>
    <m/>
    <n v="6.32"/>
  </r>
  <r>
    <n v="53.38"/>
    <x v="0"/>
    <m/>
    <n v="32.17"/>
  </r>
  <r>
    <n v="69.63"/>
    <x v="0"/>
    <m/>
    <n v="40.049999999999997"/>
  </r>
  <r>
    <n v="37.49"/>
    <x v="3"/>
    <m/>
    <n v="18.43"/>
  </r>
  <r>
    <n v="60.61"/>
    <x v="3"/>
    <m/>
    <n v="37.409999999999997"/>
  </r>
  <r>
    <n v="60.71"/>
    <x v="1"/>
    <m/>
    <n v="19.82"/>
  </r>
  <r>
    <n v="32.58"/>
    <x v="3"/>
    <m/>
    <n v="26.26"/>
  </r>
  <r>
    <n v="22.74"/>
    <x v="2"/>
    <m/>
    <n v="18.260000000000002"/>
  </r>
  <r>
    <n v="33.479999999999997"/>
    <x v="0"/>
    <m/>
    <n v="7.93"/>
  </r>
  <r>
    <n v="94.22"/>
    <x v="0"/>
    <m/>
    <n v="37.57"/>
  </r>
  <r>
    <n v="37.81"/>
    <x v="1"/>
    <m/>
    <n v="0"/>
  </r>
  <r>
    <n v="6.27"/>
    <x v="0"/>
    <m/>
    <n v="0.71"/>
  </r>
  <r>
    <n v="56.62"/>
    <x v="0"/>
    <m/>
    <n v="34.21"/>
  </r>
  <r>
    <n v="28.62"/>
    <x v="1"/>
    <m/>
    <n v="25.38"/>
  </r>
  <r>
    <n v="77.569999999999993"/>
    <x v="0"/>
    <m/>
    <n v="19.829999999999998"/>
  </r>
  <r>
    <n v="76.63"/>
    <x v="0"/>
    <m/>
    <n v="25.45"/>
  </r>
  <r>
    <n v="22.68"/>
    <x v="2"/>
    <m/>
    <n v="20.92"/>
  </r>
  <r>
    <n v="5.7"/>
    <x v="0"/>
    <m/>
    <n v="0"/>
  </r>
  <r>
    <n v="19.09"/>
    <x v="0"/>
    <m/>
    <n v="12.11"/>
  </r>
  <r>
    <n v="99.68"/>
    <x v="3"/>
    <m/>
    <n v="69.63"/>
  </r>
  <r>
    <n v="41.21"/>
    <x v="1"/>
    <m/>
    <n v="0"/>
  </r>
  <r>
    <n v="78.709999999999994"/>
    <x v="0"/>
    <m/>
    <n v="29.25"/>
  </r>
  <r>
    <n v="68.95"/>
    <x v="3"/>
    <m/>
    <n v="62.92"/>
  </r>
  <r>
    <n v="55.52"/>
    <x v="2"/>
    <m/>
    <n v="0"/>
  </r>
  <r>
    <n v="2.21"/>
    <x v="0"/>
    <m/>
    <n v="0.31"/>
  </r>
  <r>
    <n v="63.06"/>
    <x v="0"/>
    <m/>
    <n v="25.56"/>
  </r>
  <r>
    <n v="36.770000000000003"/>
    <x v="0"/>
    <m/>
    <n v="0"/>
  </r>
  <r>
    <n v="48.27"/>
    <x v="3"/>
    <m/>
    <n v="34.229999999999997"/>
  </r>
  <r>
    <n v="96.35"/>
    <x v="0"/>
    <m/>
    <n v="36.5"/>
  </r>
  <r>
    <n v="98.55"/>
    <x v="0"/>
    <m/>
    <n v="0"/>
  </r>
  <r>
    <n v="31.46"/>
    <x v="1"/>
    <m/>
    <n v="25.58"/>
  </r>
  <r>
    <n v="26.07"/>
    <x v="0"/>
    <m/>
    <n v="0"/>
  </r>
  <r>
    <n v="95.81"/>
    <x v="0"/>
    <m/>
    <n v="55.64"/>
  </r>
  <r>
    <n v="40.130000000000003"/>
    <x v="1"/>
    <m/>
    <n v="0"/>
  </r>
  <r>
    <n v="89.1"/>
    <x v="3"/>
    <m/>
    <n v="0"/>
  </r>
  <r>
    <n v="95.79"/>
    <x v="3"/>
    <m/>
    <n v="0"/>
  </r>
  <r>
    <n v="56.99"/>
    <x v="3"/>
    <m/>
    <n v="32.35"/>
  </r>
  <r>
    <n v="17.579999999999998"/>
    <x v="2"/>
    <m/>
    <n v="9.75"/>
  </r>
  <r>
    <n v="94.32"/>
    <x v="3"/>
    <m/>
    <n v="78.88"/>
  </r>
  <r>
    <n v="6.34"/>
    <x v="1"/>
    <m/>
    <n v="0.95"/>
  </r>
  <r>
    <n v="75.03"/>
    <x v="1"/>
    <m/>
    <n v="0"/>
  </r>
  <r>
    <n v="93.77"/>
    <x v="3"/>
    <m/>
    <n v="64.81"/>
  </r>
  <r>
    <n v="42.37"/>
    <x v="3"/>
    <m/>
    <n v="0"/>
  </r>
  <r>
    <n v="61.5"/>
    <x v="0"/>
    <m/>
    <n v="52.33"/>
  </r>
  <r>
    <n v="86.2"/>
    <x v="3"/>
    <m/>
    <n v="0"/>
  </r>
  <r>
    <n v="39.799999999999997"/>
    <x v="0"/>
    <m/>
    <n v="5.87"/>
  </r>
  <r>
    <n v="38.93"/>
    <x v="3"/>
    <m/>
    <n v="5.89"/>
  </r>
  <r>
    <n v="44.66"/>
    <x v="0"/>
    <m/>
    <n v="4.79"/>
  </r>
  <r>
    <n v="14.33"/>
    <x v="2"/>
    <m/>
    <n v="9.5399999999999991"/>
  </r>
  <r>
    <n v="15.98"/>
    <x v="1"/>
    <m/>
    <n v="14.49"/>
  </r>
  <r>
    <n v="24.77"/>
    <x v="2"/>
    <m/>
    <n v="14.26"/>
  </r>
  <r>
    <n v="67"/>
    <x v="1"/>
    <m/>
    <n v="0"/>
  </r>
  <r>
    <n v="38.01"/>
    <x v="1"/>
    <m/>
    <n v="19.940000000000001"/>
  </r>
  <r>
    <n v="96.74"/>
    <x v="0"/>
    <m/>
    <n v="88.8"/>
  </r>
  <r>
    <n v="29.27"/>
    <x v="3"/>
    <m/>
    <n v="5.0999999999999996"/>
  </r>
  <r>
    <n v="38.75"/>
    <x v="0"/>
    <m/>
    <n v="0"/>
  </r>
  <r>
    <n v="13.13"/>
    <x v="0"/>
    <m/>
    <n v="10.16"/>
  </r>
  <r>
    <n v="72.12"/>
    <x v="0"/>
    <m/>
    <n v="39.96"/>
  </r>
  <r>
    <n v="93.26"/>
    <x v="3"/>
    <m/>
    <n v="25.9"/>
  </r>
  <r>
    <n v="26.72"/>
    <x v="0"/>
    <m/>
    <n v="0"/>
  </r>
  <r>
    <n v="87.66"/>
    <x v="0"/>
    <m/>
    <n v="59.58"/>
  </r>
  <r>
    <n v="82.91"/>
    <x v="0"/>
    <m/>
    <n v="73.66"/>
  </r>
  <r>
    <n v="48.9"/>
    <x v="0"/>
    <m/>
    <n v="22.57"/>
  </r>
  <r>
    <n v="80.81"/>
    <x v="0"/>
    <m/>
    <n v="50.84"/>
  </r>
  <r>
    <n v="60.49"/>
    <x v="2"/>
    <m/>
    <n v="55.74"/>
  </r>
  <r>
    <n v="15.93"/>
    <x v="0"/>
    <m/>
    <n v="5.48"/>
  </r>
  <r>
    <n v="23.44"/>
    <x v="0"/>
    <m/>
    <n v="21.79"/>
  </r>
  <r>
    <n v="83.15"/>
    <x v="0"/>
    <m/>
    <n v="53.89"/>
  </r>
  <r>
    <n v="70.900000000000006"/>
    <x v="0"/>
    <m/>
    <n v="31.35"/>
  </r>
  <r>
    <n v="98.23"/>
    <x v="1"/>
    <m/>
    <n v="0"/>
  </r>
  <r>
    <n v="57.04"/>
    <x v="1"/>
    <m/>
    <n v="25.34"/>
  </r>
  <r>
    <n v="5.88"/>
    <x v="0"/>
    <m/>
    <n v="0.86"/>
  </r>
  <r>
    <n v="67.23"/>
    <x v="3"/>
    <m/>
    <n v="7.5"/>
  </r>
  <r>
    <n v="51.36"/>
    <x v="0"/>
    <m/>
    <n v="37.03"/>
  </r>
  <r>
    <n v="93.74"/>
    <x v="0"/>
    <m/>
    <n v="0"/>
  </r>
  <r>
    <n v="59.65"/>
    <x v="0"/>
    <m/>
    <n v="5.99"/>
  </r>
  <r>
    <n v="86.82"/>
    <x v="0"/>
    <m/>
    <n v="26.66"/>
  </r>
  <r>
    <n v="65.08"/>
    <x v="2"/>
    <m/>
    <n v="0"/>
  </r>
  <r>
    <n v="65.55"/>
    <x v="0"/>
    <m/>
    <n v="36.9"/>
  </r>
  <r>
    <n v="31.57"/>
    <x v="2"/>
    <m/>
    <n v="28.75"/>
  </r>
  <r>
    <n v="15.33"/>
    <x v="0"/>
    <m/>
    <n v="14.47"/>
  </r>
  <r>
    <n v="5.94"/>
    <x v="0"/>
    <m/>
    <n v="2.62"/>
  </r>
  <r>
    <n v="39.18"/>
    <x v="0"/>
    <m/>
    <n v="0"/>
  </r>
  <r>
    <n v="97.53"/>
    <x v="0"/>
    <m/>
    <n v="0"/>
  </r>
  <r>
    <n v="59.76"/>
    <x v="2"/>
    <m/>
    <n v="26.98"/>
  </r>
  <r>
    <n v="62.46"/>
    <x v="3"/>
    <m/>
    <n v="41.15"/>
  </r>
  <r>
    <n v="31.43"/>
    <x v="0"/>
    <m/>
    <n v="19.37"/>
  </r>
  <r>
    <n v="23.42"/>
    <x v="2"/>
    <m/>
    <n v="6.81"/>
  </r>
  <r>
    <n v="98.84"/>
    <x v="3"/>
    <m/>
    <n v="30.82"/>
  </r>
  <r>
    <n v="69.44"/>
    <x v="0"/>
    <m/>
    <n v="23.89"/>
  </r>
  <r>
    <n v="4.6900000000000004"/>
    <x v="0"/>
    <m/>
    <n v="3.35"/>
  </r>
  <r>
    <n v="78.099999999999994"/>
    <x v="0"/>
    <m/>
    <n v="29.77"/>
  </r>
  <r>
    <n v="92.35"/>
    <x v="3"/>
    <m/>
    <n v="29.6"/>
  </r>
  <r>
    <n v="37.729999999999997"/>
    <x v="1"/>
    <m/>
    <n v="4.8499999999999996"/>
  </r>
  <r>
    <n v="65.95"/>
    <x v="0"/>
    <m/>
    <n v="52.65"/>
  </r>
  <r>
    <n v="38.76"/>
    <x v="0"/>
    <m/>
    <n v="19.22"/>
  </r>
  <r>
    <n v="54.12"/>
    <x v="0"/>
    <m/>
    <n v="23.39"/>
  </r>
  <r>
    <n v="52.51"/>
    <x v="3"/>
    <m/>
    <n v="30.85"/>
  </r>
  <r>
    <n v="26.11"/>
    <x v="3"/>
    <m/>
    <n v="12.32"/>
  </r>
  <r>
    <n v="89.97"/>
    <x v="2"/>
    <m/>
    <n v="0"/>
  </r>
  <r>
    <n v="22.46"/>
    <x v="3"/>
    <m/>
    <n v="3.55"/>
  </r>
  <r>
    <n v="17.14"/>
    <x v="0"/>
    <m/>
    <n v="0"/>
  </r>
  <r>
    <n v="63.97"/>
    <x v="0"/>
    <m/>
    <n v="41.19"/>
  </r>
  <r>
    <n v="34.61"/>
    <x v="1"/>
    <m/>
    <n v="14.8"/>
  </r>
  <r>
    <n v="25.66"/>
    <x v="2"/>
    <m/>
    <n v="0"/>
  </r>
  <r>
    <n v="69.989999999999995"/>
    <x v="0"/>
    <m/>
    <n v="0"/>
  </r>
  <r>
    <n v="11.25"/>
    <x v="3"/>
    <m/>
    <n v="5.85"/>
  </r>
  <r>
    <n v="56.2"/>
    <x v="0"/>
    <m/>
    <n v="23.62"/>
  </r>
  <r>
    <n v="73.86"/>
    <x v="3"/>
    <m/>
    <n v="62.46"/>
  </r>
  <r>
    <n v="58.43"/>
    <x v="3"/>
    <m/>
    <n v="0"/>
  </r>
  <r>
    <n v="45.37"/>
    <x v="2"/>
    <m/>
    <n v="20.51"/>
  </r>
  <r>
    <n v="91.29"/>
    <x v="0"/>
    <m/>
    <n v="71.95"/>
  </r>
  <r>
    <n v="12.59"/>
    <x v="0"/>
    <m/>
    <n v="4.66"/>
  </r>
  <r>
    <n v="67.17"/>
    <x v="0"/>
    <m/>
    <n v="11.06"/>
  </r>
  <r>
    <n v="21.27"/>
    <x v="3"/>
    <m/>
    <n v="0"/>
  </r>
  <r>
    <n v="18.5"/>
    <x v="1"/>
    <m/>
    <n v="9.89"/>
  </r>
  <r>
    <n v="42.3"/>
    <x v="0"/>
    <m/>
    <n v="13.66"/>
  </r>
  <r>
    <n v="18.59"/>
    <x v="2"/>
    <m/>
    <n v="10.09"/>
  </r>
  <r>
    <n v="31.77"/>
    <x v="1"/>
    <m/>
    <n v="6.2"/>
  </r>
  <r>
    <n v="19.12"/>
    <x v="2"/>
    <m/>
    <n v="6.49"/>
  </r>
  <r>
    <n v="86.41"/>
    <x v="1"/>
    <m/>
    <n v="15.73"/>
  </r>
  <r>
    <n v="87.64"/>
    <x v="0"/>
    <m/>
    <n v="0"/>
  </r>
  <r>
    <n v="19.670000000000002"/>
    <x v="2"/>
    <m/>
    <n v="17"/>
  </r>
  <r>
    <n v="17.920000000000002"/>
    <x v="0"/>
    <m/>
    <n v="14.32"/>
  </r>
  <r>
    <n v="88.32"/>
    <x v="0"/>
    <m/>
    <n v="64.91"/>
  </r>
  <r>
    <n v="46.03"/>
    <x v="2"/>
    <m/>
    <n v="0"/>
  </r>
  <r>
    <n v="67.63"/>
    <x v="1"/>
    <m/>
    <n v="37.14"/>
  </r>
  <r>
    <n v="39.18"/>
    <x v="2"/>
    <m/>
    <n v="25.06"/>
  </r>
  <r>
    <n v="13.62"/>
    <x v="3"/>
    <m/>
    <n v="0"/>
  </r>
  <r>
    <n v="50.25"/>
    <x v="0"/>
    <m/>
    <n v="45.74"/>
  </r>
  <r>
    <n v="14.7"/>
    <x v="3"/>
    <m/>
    <n v="9"/>
  </r>
  <r>
    <n v="86.3"/>
    <x v="0"/>
    <m/>
    <n v="64.709999999999994"/>
  </r>
  <r>
    <n v="46.27"/>
    <x v="3"/>
    <m/>
    <n v="42.13"/>
  </r>
  <r>
    <n v="25.01"/>
    <x v="1"/>
    <m/>
    <n v="4.7699999999999996"/>
  </r>
  <r>
    <n v="1.98"/>
    <x v="3"/>
    <m/>
    <n v="0"/>
  </r>
  <r>
    <n v="4.87"/>
    <x v="2"/>
    <m/>
    <n v="2.7"/>
  </r>
  <r>
    <n v="57.74"/>
    <x v="1"/>
    <m/>
    <n v="36.15"/>
  </r>
  <r>
    <n v="98.44"/>
    <x v="0"/>
    <m/>
    <n v="0"/>
  </r>
  <r>
    <n v="36.229999999999997"/>
    <x v="0"/>
    <m/>
    <n v="21.03"/>
  </r>
  <r>
    <n v="6.13"/>
    <x v="0"/>
    <m/>
    <n v="5.19"/>
  </r>
  <r>
    <n v="13.16"/>
    <x v="0"/>
    <m/>
    <n v="6.73"/>
  </r>
  <r>
    <n v="94.06"/>
    <x v="0"/>
    <m/>
    <n v="47.6"/>
  </r>
  <r>
    <n v="1.78"/>
    <x v="0"/>
    <m/>
    <n v="0.64"/>
  </r>
  <r>
    <n v="60.48"/>
    <x v="2"/>
    <m/>
    <n v="6.36"/>
  </r>
  <r>
    <n v="17.46"/>
    <x v="2"/>
    <m/>
    <n v="15.79"/>
  </r>
  <r>
    <n v="63.7"/>
    <x v="1"/>
    <m/>
    <n v="39.799999999999997"/>
  </r>
  <r>
    <n v="58.86"/>
    <x v="0"/>
    <m/>
    <n v="0"/>
  </r>
  <r>
    <n v="91.71"/>
    <x v="0"/>
    <m/>
    <n v="30.16"/>
  </r>
  <r>
    <n v="87.51"/>
    <x v="3"/>
    <m/>
    <n v="0"/>
  </r>
  <r>
    <n v="21.11"/>
    <x v="0"/>
    <m/>
    <n v="9.67"/>
  </r>
  <r>
    <n v="43.29"/>
    <x v="0"/>
    <m/>
    <n v="10.73"/>
  </r>
  <r>
    <n v="68.739999999999995"/>
    <x v="1"/>
    <m/>
    <n v="61.01"/>
  </r>
  <r>
    <n v="56.89"/>
    <x v="0"/>
    <m/>
    <n v="41.24"/>
  </r>
  <r>
    <n v="98.71"/>
    <x v="1"/>
    <m/>
    <n v="31.85"/>
  </r>
  <r>
    <n v="4.66"/>
    <x v="0"/>
    <m/>
    <n v="1.39"/>
  </r>
  <r>
    <n v="41.55"/>
    <x v="3"/>
    <m/>
    <n v="31.58"/>
  </r>
  <r>
    <n v="44.37"/>
    <x v="1"/>
    <m/>
    <n v="32.880000000000003"/>
  </r>
  <r>
    <n v="8.07"/>
    <x v="3"/>
    <m/>
    <n v="4.51"/>
  </r>
  <r>
    <n v="75.31"/>
    <x v="3"/>
    <m/>
    <n v="0"/>
  </r>
  <r>
    <n v="9.2200000000000006"/>
    <x v="0"/>
    <m/>
    <n v="1.56"/>
  </r>
  <r>
    <n v="58.07"/>
    <x v="0"/>
    <m/>
    <n v="0"/>
  </r>
  <r>
    <n v="22.88"/>
    <x v="0"/>
    <m/>
    <n v="16.329999999999998"/>
  </r>
  <r>
    <n v="40.06"/>
    <x v="2"/>
    <m/>
    <n v="0"/>
  </r>
  <r>
    <n v="35.61"/>
    <x v="0"/>
    <m/>
    <n v="18.760000000000002"/>
  </r>
  <r>
    <n v="46.64"/>
    <x v="2"/>
    <m/>
    <n v="34.700000000000003"/>
  </r>
  <r>
    <n v="40.69"/>
    <x v="1"/>
    <m/>
    <n v="0"/>
  </r>
  <r>
    <n v="95.61"/>
    <x v="2"/>
    <m/>
    <n v="55.73"/>
  </r>
  <r>
    <n v="39.9"/>
    <x v="0"/>
    <m/>
    <n v="19.489999999999998"/>
  </r>
  <r>
    <n v="91.5"/>
    <x v="0"/>
    <m/>
    <n v="11.87"/>
  </r>
  <r>
    <n v="87.35"/>
    <x v="0"/>
    <m/>
    <n v="58.43"/>
  </r>
  <r>
    <n v="42.55"/>
    <x v="1"/>
    <m/>
    <n v="28.72"/>
  </r>
  <r>
    <n v="92.73"/>
    <x v="3"/>
    <m/>
    <n v="54.17"/>
  </r>
  <r>
    <n v="76.760000000000005"/>
    <x v="0"/>
    <m/>
    <n v="62.86"/>
  </r>
  <r>
    <n v="98.53"/>
    <x v="2"/>
    <m/>
    <n v="0"/>
  </r>
  <r>
    <n v="21.35"/>
    <x v="1"/>
    <m/>
    <n v="6.03"/>
  </r>
  <r>
    <n v="1.83"/>
    <x v="0"/>
    <m/>
    <n v="0.47"/>
  </r>
  <r>
    <n v="65.87"/>
    <x v="0"/>
    <m/>
    <n v="7"/>
  </r>
  <r>
    <n v="10.87"/>
    <x v="1"/>
    <m/>
    <n v="1.64"/>
  </r>
  <r>
    <n v="95.26"/>
    <x v="3"/>
    <m/>
    <n v="26.1"/>
  </r>
  <r>
    <n v="2.38"/>
    <x v="0"/>
    <m/>
    <n v="1.91"/>
  </r>
  <r>
    <n v="38.770000000000003"/>
    <x v="0"/>
    <m/>
    <n v="5.04"/>
  </r>
  <r>
    <n v="7.94"/>
    <x v="3"/>
    <m/>
    <n v="0"/>
  </r>
  <r>
    <n v="34.020000000000003"/>
    <x v="0"/>
    <m/>
    <n v="8.8800000000000008"/>
  </r>
  <r>
    <n v="54.51"/>
    <x v="0"/>
    <m/>
    <n v="11.01"/>
  </r>
  <r>
    <n v="11.98"/>
    <x v="0"/>
    <m/>
    <n v="0"/>
  </r>
  <r>
    <n v="19.18"/>
    <x v="2"/>
    <m/>
    <n v="14.23"/>
  </r>
  <r>
    <n v="74.45"/>
    <x v="0"/>
    <m/>
    <n v="19"/>
  </r>
  <r>
    <n v="8.81"/>
    <x v="3"/>
    <m/>
    <n v="7.08"/>
  </r>
  <r>
    <n v="11.52"/>
    <x v="0"/>
    <m/>
    <n v="8.0399999999999991"/>
  </r>
  <r>
    <n v="43.37"/>
    <x v="0"/>
    <m/>
    <n v="37.799999999999997"/>
  </r>
  <r>
    <n v="23.84"/>
    <x v="0"/>
    <m/>
    <n v="14.94"/>
  </r>
  <r>
    <n v="73.959999999999994"/>
    <x v="0"/>
    <m/>
    <n v="19.8"/>
  </r>
  <r>
    <n v="45.46"/>
    <x v="3"/>
    <m/>
    <n v="21.23"/>
  </r>
  <r>
    <n v="72.959999999999994"/>
    <x v="0"/>
    <m/>
    <n v="20.8"/>
  </r>
  <r>
    <n v="71.72"/>
    <x v="0"/>
    <m/>
    <n v="0"/>
  </r>
  <r>
    <n v="80.03"/>
    <x v="1"/>
    <m/>
    <n v="63.81"/>
  </r>
  <r>
    <n v="94.56"/>
    <x v="0"/>
    <m/>
    <n v="53.13"/>
  </r>
  <r>
    <n v="39.46"/>
    <x v="1"/>
    <m/>
    <n v="12.3"/>
  </r>
  <r>
    <n v="52.82"/>
    <x v="3"/>
    <m/>
    <n v="11.64"/>
  </r>
  <r>
    <n v="80.69"/>
    <x v="0"/>
    <m/>
    <n v="38.69"/>
  </r>
  <r>
    <n v="28.06"/>
    <x v="0"/>
    <m/>
    <n v="0"/>
  </r>
  <r>
    <n v="51.19"/>
    <x v="2"/>
    <m/>
    <n v="0"/>
  </r>
  <r>
    <n v="33.15"/>
    <x v="3"/>
    <m/>
    <n v="30.11"/>
  </r>
  <r>
    <n v="62.36"/>
    <x v="0"/>
    <m/>
    <n v="0"/>
  </r>
  <r>
    <n v="29.4"/>
    <x v="0"/>
    <m/>
    <n v="4.32"/>
  </r>
  <r>
    <n v="15.19"/>
    <x v="2"/>
    <m/>
    <n v="2.41"/>
  </r>
  <r>
    <n v="2.14"/>
    <x v="0"/>
    <m/>
    <n v="0.77"/>
  </r>
  <r>
    <n v="38.9"/>
    <x v="3"/>
    <m/>
    <n v="0"/>
  </r>
  <r>
    <n v="24.25"/>
    <x v="2"/>
    <m/>
    <n v="21.8"/>
  </r>
  <r>
    <n v="98.7"/>
    <x v="1"/>
    <m/>
    <n v="89.8"/>
  </r>
  <r>
    <n v="44.76"/>
    <x v="0"/>
    <m/>
    <n v="6.76"/>
  </r>
  <r>
    <n v="57"/>
    <x v="2"/>
    <m/>
    <n v="8.3000000000000007"/>
  </r>
  <r>
    <n v="15.93"/>
    <x v="3"/>
    <m/>
    <n v="9.3800000000000008"/>
  </r>
  <r>
    <n v="76.88"/>
    <x v="0"/>
    <m/>
    <n v="17.28"/>
  </r>
  <r>
    <n v="68.040000000000006"/>
    <x v="0"/>
    <m/>
    <n v="0"/>
  </r>
  <r>
    <n v="35.380000000000003"/>
    <x v="3"/>
    <m/>
    <n v="9.43"/>
  </r>
  <r>
    <n v="71.12"/>
    <x v="2"/>
    <m/>
    <n v="0"/>
  </r>
  <r>
    <n v="21.06"/>
    <x v="0"/>
    <m/>
    <n v="3.71"/>
  </r>
  <r>
    <n v="11.59"/>
    <x v="0"/>
    <m/>
    <n v="8.5399999999999991"/>
  </r>
  <r>
    <n v="62.07"/>
    <x v="3"/>
    <m/>
    <n v="49.55"/>
  </r>
  <r>
    <n v="34.729999999999997"/>
    <x v="0"/>
    <m/>
    <n v="29.07"/>
  </r>
  <r>
    <n v="71.790000000000006"/>
    <x v="1"/>
    <m/>
    <n v="13.96"/>
  </r>
  <r>
    <n v="88.03"/>
    <x v="0"/>
    <m/>
    <n v="0"/>
  </r>
  <r>
    <n v="19.02"/>
    <x v="3"/>
    <m/>
    <n v="15.92"/>
  </r>
  <r>
    <n v="22.12"/>
    <x v="0"/>
    <m/>
    <n v="20.89"/>
  </r>
  <r>
    <n v="66.97"/>
    <x v="0"/>
    <m/>
    <n v="0"/>
  </r>
  <r>
    <n v="6.44"/>
    <x v="0"/>
    <m/>
    <n v="5.72"/>
  </r>
  <r>
    <n v="85"/>
    <x v="2"/>
    <m/>
    <n v="47.65"/>
  </r>
  <r>
    <n v="43.08"/>
    <x v="2"/>
    <m/>
    <n v="0"/>
  </r>
  <r>
    <n v="29.79"/>
    <x v="3"/>
    <m/>
    <n v="5.35"/>
  </r>
  <r>
    <n v="77.099999999999994"/>
    <x v="3"/>
    <m/>
    <n v="0"/>
  </r>
  <r>
    <n v="90.68"/>
    <x v="3"/>
    <m/>
    <n v="48.12"/>
  </r>
  <r>
    <n v="23.48"/>
    <x v="3"/>
    <m/>
    <n v="17.78"/>
  </r>
  <r>
    <n v="21.15"/>
    <x v="0"/>
    <m/>
    <n v="14.06"/>
  </r>
  <r>
    <n v="77.86"/>
    <x v="3"/>
    <m/>
    <n v="52.24"/>
  </r>
  <r>
    <n v="53.28"/>
    <x v="0"/>
    <m/>
    <n v="24.74"/>
  </r>
  <r>
    <n v="94.61"/>
    <x v="0"/>
    <m/>
    <n v="65.08"/>
  </r>
  <r>
    <n v="83.75"/>
    <x v="0"/>
    <m/>
    <n v="50.47"/>
  </r>
  <r>
    <n v="35.340000000000003"/>
    <x v="2"/>
    <m/>
    <n v="25.83"/>
  </r>
  <r>
    <n v="32.11"/>
    <x v="0"/>
    <m/>
    <n v="22.61"/>
  </r>
  <r>
    <n v="24.88"/>
    <x v="0"/>
    <m/>
    <n v="17.899999999999999"/>
  </r>
  <r>
    <n v="76.400000000000006"/>
    <x v="0"/>
    <m/>
    <n v="14.56"/>
  </r>
  <r>
    <n v="29.61"/>
    <x v="2"/>
    <m/>
    <n v="23.99"/>
  </r>
  <r>
    <n v="74.94"/>
    <x v="2"/>
    <m/>
    <n v="0"/>
  </r>
  <r>
    <n v="45.61"/>
    <x v="2"/>
    <m/>
    <n v="38.950000000000003"/>
  </r>
  <r>
    <n v="21.66"/>
    <x v="0"/>
    <m/>
    <n v="4.25"/>
  </r>
  <r>
    <n v="1.53"/>
    <x v="0"/>
    <m/>
    <n v="0.61"/>
  </r>
  <r>
    <n v="22.68"/>
    <x v="0"/>
    <m/>
    <n v="19.52"/>
  </r>
  <r>
    <n v="6.89"/>
    <x v="0"/>
    <m/>
    <n v="4.46"/>
  </r>
  <r>
    <n v="59.05"/>
    <x v="3"/>
    <m/>
    <n v="26.92"/>
  </r>
  <r>
    <n v="2.0099999999999998"/>
    <x v="0"/>
    <m/>
    <n v="1.52"/>
  </r>
  <r>
    <n v="28.67"/>
    <x v="3"/>
    <m/>
    <n v="8.89"/>
  </r>
  <r>
    <n v="81.150000000000006"/>
    <x v="1"/>
    <m/>
    <n v="0"/>
  </r>
  <r>
    <n v="50.93"/>
    <x v="2"/>
    <m/>
    <n v="13.44"/>
  </r>
  <r>
    <n v="1.72"/>
    <x v="0"/>
    <m/>
    <n v="1.58"/>
  </r>
  <r>
    <n v="75.38"/>
    <x v="0"/>
    <m/>
    <n v="0"/>
  </r>
  <r>
    <n v="37.799999999999997"/>
    <x v="0"/>
    <m/>
    <n v="0"/>
  </r>
  <r>
    <n v="40.159999999999997"/>
    <x v="2"/>
    <m/>
    <n v="33.200000000000003"/>
  </r>
  <r>
    <m/>
    <x v="0"/>
    <m/>
    <n v="0"/>
  </r>
  <r>
    <n v="27.78"/>
    <x v="3"/>
    <m/>
    <n v="10.28"/>
  </r>
  <r>
    <n v="30.65"/>
    <x v="0"/>
    <m/>
    <n v="15.21"/>
  </r>
  <r>
    <m/>
    <x v="0"/>
    <m/>
    <n v="45.02"/>
  </r>
  <r>
    <n v="63.77"/>
    <x v="0"/>
    <m/>
    <n v="11.54"/>
  </r>
  <r>
    <n v="66.89"/>
    <x v="3"/>
    <m/>
    <n v="36.85"/>
  </r>
  <r>
    <n v="14.36"/>
    <x v="2"/>
    <m/>
    <n v="5.86"/>
  </r>
  <r>
    <n v="39.79"/>
    <x v="0"/>
    <m/>
    <n v="0"/>
  </r>
  <r>
    <n v="18.04"/>
    <x v="0"/>
    <m/>
    <n v="0"/>
  </r>
  <r>
    <n v="59.81"/>
    <x v="0"/>
    <m/>
    <n v="26.24"/>
  </r>
  <r>
    <n v="20.23"/>
    <x v="0"/>
    <m/>
    <n v="14.7"/>
  </r>
  <r>
    <n v="14.31"/>
    <x v="0"/>
    <m/>
    <n v="13.17"/>
  </r>
  <r>
    <n v="40.619999999999997"/>
    <x v="0"/>
    <m/>
    <n v="13.78"/>
  </r>
  <r>
    <n v="23.6"/>
    <x v="2"/>
    <m/>
    <n v="6.48"/>
  </r>
  <r>
    <n v="26.64"/>
    <x v="0"/>
    <m/>
    <n v="0"/>
  </r>
  <r>
    <n v="47.52"/>
    <x v="0"/>
    <m/>
    <n v="0"/>
  </r>
  <r>
    <n v="47.86"/>
    <x v="0"/>
    <m/>
    <n v="0"/>
  </r>
  <r>
    <n v="45.08"/>
    <x v="3"/>
    <m/>
    <n v="20.92"/>
  </r>
  <r>
    <n v="57.46"/>
    <x v="1"/>
    <m/>
    <n v="24.23"/>
  </r>
  <r>
    <n v="18.12"/>
    <x v="0"/>
    <m/>
    <n v="0"/>
  </r>
  <r>
    <n v="18.260000000000002"/>
    <x v="0"/>
    <m/>
    <n v="0"/>
  </r>
  <r>
    <n v="63.87"/>
    <x v="3"/>
    <m/>
    <n v="31.2"/>
  </r>
  <r>
    <n v="89.71"/>
    <x v="0"/>
    <m/>
    <n v="59.23"/>
  </r>
  <r>
    <n v="93.9"/>
    <x v="0"/>
    <m/>
    <n v="0"/>
  </r>
  <r>
    <n v="97.65"/>
    <x v="2"/>
    <m/>
    <n v="0"/>
  </r>
  <r>
    <n v="40.24"/>
    <x v="0"/>
    <m/>
    <n v="29.16"/>
  </r>
  <r>
    <n v="2.6"/>
    <x v="0"/>
    <m/>
    <n v="1.58"/>
  </r>
  <r>
    <n v="31.16"/>
    <x v="0"/>
    <m/>
    <n v="25.47"/>
  </r>
  <r>
    <n v="14.76"/>
    <x v="1"/>
    <m/>
    <n v="8.31"/>
  </r>
  <r>
    <n v="84.05"/>
    <x v="2"/>
    <m/>
    <n v="63.18"/>
  </r>
  <r>
    <n v="12.88"/>
    <x v="0"/>
    <m/>
    <n v="9.36"/>
  </r>
  <r>
    <n v="41.12"/>
    <x v="0"/>
    <m/>
    <n v="14.68"/>
  </r>
  <r>
    <n v="61.44"/>
    <x v="0"/>
    <m/>
    <n v="0"/>
  </r>
  <r>
    <n v="95.9"/>
    <x v="0"/>
    <m/>
    <n v="80.64"/>
  </r>
  <r>
    <n v="50.7"/>
    <x v="1"/>
    <m/>
    <n v="19.88"/>
  </r>
  <r>
    <n v="85.24"/>
    <x v="3"/>
    <m/>
    <n v="22.99"/>
  </r>
  <r>
    <n v="63.45"/>
    <x v="0"/>
    <m/>
    <n v="54.79"/>
  </r>
  <r>
    <m/>
    <x v="3"/>
    <m/>
    <n v="39.99"/>
  </r>
  <r>
    <n v="64.52"/>
    <x v="0"/>
    <m/>
    <n v="0"/>
  </r>
  <r>
    <n v="39.799999999999997"/>
    <x v="2"/>
    <m/>
    <n v="0"/>
  </r>
  <r>
    <n v="90.23"/>
    <x v="1"/>
    <m/>
    <n v="34.64"/>
  </r>
  <r>
    <n v="73.84"/>
    <x v="1"/>
    <m/>
    <n v="20.88"/>
  </r>
  <r>
    <n v="25.62"/>
    <x v="2"/>
    <m/>
    <n v="0"/>
  </r>
  <r>
    <n v="14.16"/>
    <x v="1"/>
    <m/>
    <n v="4.5"/>
  </r>
  <r>
    <n v="2.61"/>
    <x v="2"/>
    <m/>
    <n v="1.04"/>
  </r>
  <r>
    <n v="93.97"/>
    <x v="0"/>
    <m/>
    <n v="41.6"/>
  </r>
  <r>
    <n v="8.3000000000000007"/>
    <x v="1"/>
    <m/>
    <n v="7.54"/>
  </r>
  <r>
    <n v="13.75"/>
    <x v="2"/>
    <m/>
    <n v="5.78"/>
  </r>
  <r>
    <n v="60.72"/>
    <x v="0"/>
    <m/>
    <n v="42.72"/>
  </r>
  <r>
    <n v="25.46"/>
    <x v="2"/>
    <m/>
    <n v="9.6300000000000008"/>
  </r>
  <r>
    <n v="40.840000000000003"/>
    <x v="0"/>
    <m/>
    <n v="25.5"/>
  </r>
  <r>
    <n v="73.38"/>
    <x v="0"/>
    <m/>
    <n v="16.84"/>
  </r>
  <r>
    <n v="44.04"/>
    <x v="0"/>
    <m/>
    <n v="40.700000000000003"/>
  </r>
  <r>
    <n v="57.45"/>
    <x v="3"/>
    <m/>
    <n v="11.85"/>
  </r>
  <r>
    <n v="40.83"/>
    <x v="1"/>
    <m/>
    <n v="19.649999999999999"/>
  </r>
  <r>
    <n v="16.14"/>
    <x v="3"/>
    <m/>
    <n v="0"/>
  </r>
  <r>
    <n v="96.47"/>
    <x v="0"/>
    <m/>
    <n v="0"/>
  </r>
  <r>
    <n v="23.35"/>
    <x v="1"/>
    <m/>
    <n v="18.87"/>
  </r>
  <r>
    <n v="48.94"/>
    <x v="3"/>
    <m/>
    <n v="40.11"/>
  </r>
  <r>
    <n v="44.95"/>
    <x v="0"/>
    <m/>
    <n v="36.47"/>
  </r>
  <r>
    <n v="4.38"/>
    <x v="0"/>
    <m/>
    <n v="0"/>
  </r>
  <r>
    <n v="20.07"/>
    <x v="0"/>
    <m/>
    <n v="11.3"/>
  </r>
  <r>
    <n v="72.11"/>
    <x v="0"/>
    <m/>
    <n v="36.19"/>
  </r>
  <r>
    <n v="12.61"/>
    <x v="0"/>
    <m/>
    <n v="3.5"/>
  </r>
  <r>
    <n v="91.62"/>
    <x v="0"/>
    <m/>
    <n v="39.67"/>
  </r>
  <r>
    <n v="71.22"/>
    <x v="2"/>
    <m/>
    <n v="63.58"/>
  </r>
  <r>
    <n v="76.45"/>
    <x v="0"/>
    <m/>
    <n v="71.27"/>
  </r>
  <r>
    <n v="63.29"/>
    <x v="0"/>
    <m/>
    <n v="11.51"/>
  </r>
  <r>
    <n v="24.86"/>
    <x v="0"/>
    <m/>
    <n v="2.87"/>
  </r>
  <r>
    <n v="36.97"/>
    <x v="1"/>
    <m/>
    <n v="32.56"/>
  </r>
  <r>
    <n v="8.27"/>
    <x v="0"/>
    <m/>
    <n v="1.76"/>
  </r>
  <r>
    <n v="23.98"/>
    <x v="3"/>
    <m/>
    <n v="5.04"/>
  </r>
  <r>
    <n v="40.729999999999997"/>
    <x v="0"/>
    <m/>
    <n v="32.78"/>
  </r>
  <r>
    <n v="62.76"/>
    <x v="0"/>
    <m/>
    <n v="49.25"/>
  </r>
  <r>
    <n v="34.56"/>
    <x v="0"/>
    <m/>
    <n v="28.64"/>
  </r>
  <r>
    <n v="71.94"/>
    <x v="3"/>
    <m/>
    <n v="22.96"/>
  </r>
  <r>
    <n v="74.97"/>
    <x v="0"/>
    <m/>
    <n v="43.02"/>
  </r>
  <r>
    <n v="35.69"/>
    <x v="0"/>
    <m/>
    <n v="8.66"/>
  </r>
  <r>
    <n v="32.17"/>
    <x v="0"/>
    <m/>
    <n v="0"/>
  </r>
  <r>
    <n v="76.02"/>
    <x v="3"/>
    <m/>
    <n v="0"/>
  </r>
  <r>
    <n v="23.81"/>
    <x v="0"/>
    <m/>
    <n v="13.04"/>
  </r>
  <r>
    <n v="25.28"/>
    <x v="1"/>
    <m/>
    <n v="7.12"/>
  </r>
  <r>
    <n v="72.55"/>
    <x v="0"/>
    <m/>
    <n v="66.73"/>
  </r>
  <r>
    <n v="39.450000000000003"/>
    <x v="1"/>
    <m/>
    <n v="17.22"/>
  </r>
  <r>
    <n v="69.709999999999994"/>
    <x v="0"/>
    <m/>
    <n v="17.97"/>
  </r>
  <r>
    <n v="69.33"/>
    <x v="0"/>
    <m/>
    <n v="22.2"/>
  </r>
  <r>
    <n v="93.54"/>
    <x v="2"/>
    <m/>
    <n v="46.99"/>
  </r>
  <r>
    <n v="14.93"/>
    <x v="0"/>
    <m/>
    <n v="3.89"/>
  </r>
  <r>
    <n v="49.97"/>
    <x v="3"/>
    <m/>
    <n v="41.61"/>
  </r>
  <r>
    <n v="33.04"/>
    <x v="0"/>
    <m/>
    <n v="23.43"/>
  </r>
  <r>
    <n v="99.3"/>
    <x v="2"/>
    <m/>
    <n v="89.21"/>
  </r>
  <r>
    <n v="73.28"/>
    <x v="0"/>
    <m/>
    <n v="57.01"/>
  </r>
  <r>
    <n v="29.48"/>
    <x v="2"/>
    <m/>
    <n v="0"/>
  </r>
  <r>
    <n v="17.53"/>
    <x v="2"/>
    <m/>
    <n v="14.31"/>
  </r>
  <r>
    <n v="88.42"/>
    <x v="0"/>
    <m/>
    <n v="53.56"/>
  </r>
  <r>
    <n v="68.260000000000005"/>
    <x v="0"/>
    <m/>
    <n v="8.82"/>
  </r>
  <r>
    <n v="70.52"/>
    <x v="2"/>
    <m/>
    <n v="14.95"/>
  </r>
  <r>
    <n v="16.54"/>
    <x v="3"/>
    <m/>
    <n v="0"/>
  </r>
  <r>
    <n v="19.059999999999999"/>
    <x v="2"/>
    <m/>
    <n v="13.3"/>
  </r>
  <r>
    <n v="46.65"/>
    <x v="2"/>
    <m/>
    <n v="12.79"/>
  </r>
  <r>
    <n v="97.28"/>
    <x v="1"/>
    <m/>
    <n v="57.32"/>
  </r>
  <r>
    <n v="39.75"/>
    <x v="3"/>
    <m/>
    <n v="10.49"/>
  </r>
  <r>
    <n v="40.1"/>
    <x v="0"/>
    <m/>
    <n v="8.52"/>
  </r>
  <r>
    <n v="41.23"/>
    <x v="3"/>
    <m/>
    <n v="35.26"/>
  </r>
  <r>
    <n v="1.57"/>
    <x v="2"/>
    <m/>
    <n v="1.07"/>
  </r>
  <r>
    <n v="18.34"/>
    <x v="0"/>
    <m/>
    <n v="6.45"/>
  </r>
  <r>
    <n v="99.81"/>
    <x v="0"/>
    <m/>
    <n v="11.67"/>
  </r>
  <r>
    <n v="91.71"/>
    <x v="0"/>
    <m/>
    <n v="0"/>
  </r>
  <r>
    <n v="67.13"/>
    <x v="0"/>
    <m/>
    <n v="54.91"/>
  </r>
  <r>
    <n v="55.97"/>
    <x v="3"/>
    <m/>
    <n v="0"/>
  </r>
  <r>
    <n v="97.39"/>
    <x v="3"/>
    <m/>
    <n v="83.27"/>
  </r>
  <r>
    <n v="1.1100000000000001"/>
    <x v="0"/>
    <m/>
    <n v="0.61"/>
  </r>
  <r>
    <n v="19.93"/>
    <x v="0"/>
    <m/>
    <n v="9.39"/>
  </r>
  <r>
    <n v="90.04"/>
    <x v="0"/>
    <m/>
    <n v="66.760000000000005"/>
  </r>
  <r>
    <n v="80.790000000000006"/>
    <x v="0"/>
    <m/>
    <n v="52.22"/>
  </r>
  <r>
    <n v="84.03"/>
    <x v="1"/>
    <m/>
    <n v="35.83"/>
  </r>
  <r>
    <n v="92.41"/>
    <x v="2"/>
    <m/>
    <n v="73.91"/>
  </r>
  <r>
    <n v="93.42"/>
    <x v="1"/>
    <m/>
    <n v="18.8"/>
  </r>
  <r>
    <n v="68.25"/>
    <x v="3"/>
    <m/>
    <n v="10.050000000000001"/>
  </r>
  <r>
    <n v="26.69"/>
    <x v="0"/>
    <m/>
    <n v="25.1"/>
  </r>
  <r>
    <n v="46.81"/>
    <x v="0"/>
    <m/>
    <n v="24.97"/>
  </r>
  <r>
    <n v="51.05"/>
    <x v="0"/>
    <m/>
    <n v="8.5399999999999991"/>
  </r>
  <r>
    <n v="60.66"/>
    <x v="2"/>
    <m/>
    <n v="0"/>
  </r>
  <r>
    <n v="65.239999999999995"/>
    <x v="0"/>
    <m/>
    <n v="0"/>
  </r>
  <r>
    <n v="55.77"/>
    <x v="1"/>
    <m/>
    <n v="34.369999999999997"/>
  </r>
  <r>
    <m/>
    <x v="3"/>
    <m/>
    <n v="22.98"/>
  </r>
  <r>
    <n v="10.91"/>
    <x v="1"/>
    <m/>
    <n v="4.41"/>
  </r>
  <r>
    <n v="71.38"/>
    <x v="2"/>
    <m/>
    <n v="66.099999999999994"/>
  </r>
  <r>
    <n v="97.8"/>
    <x v="0"/>
    <m/>
    <n v="72.13"/>
  </r>
  <r>
    <n v="44.35"/>
    <x v="1"/>
    <m/>
    <n v="34.75"/>
  </r>
  <r>
    <n v="57.88"/>
    <x v="3"/>
    <m/>
    <n v="9.0500000000000007"/>
  </r>
  <r>
    <n v="66.53"/>
    <x v="1"/>
    <m/>
    <n v="40.659999999999997"/>
  </r>
  <r>
    <n v="96.21"/>
    <x v="0"/>
    <m/>
    <n v="67.290000000000006"/>
  </r>
  <r>
    <n v="9.9600000000000009"/>
    <x v="0"/>
    <m/>
    <n v="4.66"/>
  </r>
  <r>
    <n v="84.81"/>
    <x v="3"/>
    <m/>
    <n v="55.36"/>
  </r>
  <r>
    <n v="44.75"/>
    <x v="1"/>
    <m/>
    <n v="19.86"/>
  </r>
  <r>
    <n v="83.94"/>
    <x v="2"/>
    <m/>
    <n v="66.25"/>
  </r>
  <r>
    <n v="29.57"/>
    <x v="0"/>
    <m/>
    <n v="21.79"/>
  </r>
  <r>
    <n v="42.15"/>
    <x v="0"/>
    <m/>
    <n v="9.2100000000000009"/>
  </r>
  <r>
    <n v="79.55"/>
    <x v="0"/>
    <m/>
    <n v="68.790000000000006"/>
  </r>
  <r>
    <n v="36.450000000000003"/>
    <x v="2"/>
    <m/>
    <n v="12.2"/>
  </r>
  <r>
    <n v="77.91"/>
    <x v="3"/>
    <m/>
    <n v="65.31"/>
  </r>
  <r>
    <n v="38.58"/>
    <x v="1"/>
    <m/>
    <n v="15.53"/>
  </r>
  <r>
    <n v="30.56"/>
    <x v="0"/>
    <m/>
    <n v="23.88"/>
  </r>
  <r>
    <n v="87.63"/>
    <x v="0"/>
    <m/>
    <n v="43.68"/>
  </r>
  <r>
    <n v="74.150000000000006"/>
    <x v="3"/>
    <m/>
    <n v="14.63"/>
  </r>
  <r>
    <n v="22.15"/>
    <x v="2"/>
    <m/>
    <n v="11.54"/>
  </r>
  <r>
    <n v="6.11"/>
    <x v="3"/>
    <m/>
    <n v="0"/>
  </r>
  <r>
    <n v="48.66"/>
    <x v="0"/>
    <m/>
    <n v="23.73"/>
  </r>
  <r>
    <n v="13.76"/>
    <x v="2"/>
    <m/>
    <n v="0"/>
  </r>
  <r>
    <n v="70.97"/>
    <x v="0"/>
    <m/>
    <n v="0"/>
  </r>
  <r>
    <n v="91.64"/>
    <x v="0"/>
    <m/>
    <n v="46.58"/>
  </r>
  <r>
    <n v="10.45"/>
    <x v="2"/>
    <m/>
    <n v="8.6199999999999992"/>
  </r>
  <r>
    <n v="66.819999999999993"/>
    <x v="0"/>
    <m/>
    <n v="49.74"/>
  </r>
  <r>
    <n v="64.53"/>
    <x v="2"/>
    <m/>
    <n v="46.65"/>
  </r>
  <r>
    <n v="31.12"/>
    <x v="0"/>
    <m/>
    <n v="18.55"/>
  </r>
  <r>
    <n v="44.29"/>
    <x v="1"/>
    <m/>
    <n v="11.11"/>
  </r>
  <r>
    <n v="99.73"/>
    <x v="0"/>
    <m/>
    <n v="41.32"/>
  </r>
  <r>
    <n v="11.42"/>
    <x v="1"/>
    <m/>
    <n v="2.69"/>
  </r>
  <r>
    <n v="32.46"/>
    <x v="1"/>
    <m/>
    <n v="23.88"/>
  </r>
  <r>
    <n v="30.48"/>
    <x v="1"/>
    <m/>
    <n v="11.44"/>
  </r>
  <r>
    <n v="43.49"/>
    <x v="2"/>
    <m/>
    <n v="25.25"/>
  </r>
  <r>
    <n v="36.090000000000003"/>
    <x v="1"/>
    <m/>
    <n v="24.92"/>
  </r>
  <r>
    <n v="6.83"/>
    <x v="0"/>
    <m/>
    <n v="3.48"/>
  </r>
  <r>
    <n v="57.81"/>
    <x v="0"/>
    <m/>
    <n v="43.78"/>
  </r>
  <r>
    <n v="39.47"/>
    <x v="0"/>
    <m/>
    <n v="29.04"/>
  </r>
  <r>
    <n v="82.25"/>
    <x v="1"/>
    <m/>
    <n v="57.34"/>
  </r>
  <r>
    <n v="98.97"/>
    <x v="2"/>
    <m/>
    <n v="12.66"/>
  </r>
  <r>
    <n v="77.83"/>
    <x v="2"/>
    <m/>
    <n v="0"/>
  </r>
  <r>
    <n v="80.209999999999994"/>
    <x v="0"/>
    <m/>
    <n v="0"/>
  </r>
  <r>
    <n v="4.7300000000000004"/>
    <x v="3"/>
    <m/>
    <n v="0"/>
  </r>
  <r>
    <n v="56.62"/>
    <x v="0"/>
    <m/>
    <n v="35.54"/>
  </r>
  <r>
    <n v="93.52"/>
    <x v="3"/>
    <m/>
    <n v="15.29"/>
  </r>
  <r>
    <n v="21.34"/>
    <x v="1"/>
    <m/>
    <n v="0"/>
  </r>
  <r>
    <n v="31.63"/>
    <x v="2"/>
    <m/>
    <n v="0"/>
  </r>
  <r>
    <n v="46.48"/>
    <x v="2"/>
    <m/>
    <n v="23.47"/>
  </r>
  <r>
    <n v="24.65"/>
    <x v="0"/>
    <m/>
    <n v="23.12"/>
  </r>
  <r>
    <n v="12.78"/>
    <x v="2"/>
    <m/>
    <n v="1.84"/>
  </r>
  <r>
    <n v="55.24"/>
    <x v="0"/>
    <m/>
    <n v="35.25"/>
  </r>
  <r>
    <n v="70.77"/>
    <x v="0"/>
    <m/>
    <n v="41.38"/>
  </r>
  <r>
    <n v="99.05"/>
    <x v="3"/>
    <m/>
    <n v="75.430000000000007"/>
  </r>
  <r>
    <n v="39.58"/>
    <x v="0"/>
    <m/>
    <n v="4.72"/>
  </r>
  <r>
    <n v="98.7"/>
    <x v="0"/>
    <m/>
    <n v="75.14"/>
  </r>
  <r>
    <n v="6.84"/>
    <x v="0"/>
    <m/>
    <n v="3.43"/>
  </r>
  <r>
    <n v="14.86"/>
    <x v="0"/>
    <m/>
    <n v="5.61"/>
  </r>
  <r>
    <n v="1.1299999999999999"/>
    <x v="0"/>
    <m/>
    <n v="0.97"/>
  </r>
  <r>
    <n v="32.549999999999997"/>
    <x v="2"/>
    <m/>
    <n v="25.16"/>
  </r>
  <r>
    <n v="60.28"/>
    <x v="0"/>
    <m/>
    <n v="0"/>
  </r>
  <r>
    <n v="61.71"/>
    <x v="3"/>
    <m/>
    <n v="35.32"/>
  </r>
  <r>
    <n v="9.42"/>
    <x v="3"/>
    <m/>
    <n v="8.8000000000000007"/>
  </r>
  <r>
    <m/>
    <x v="2"/>
    <m/>
    <n v="47.05"/>
  </r>
  <r>
    <n v="59.64"/>
    <x v="0"/>
    <m/>
    <n v="27.21"/>
  </r>
  <r>
    <n v="61.17"/>
    <x v="3"/>
    <m/>
    <n v="30.02"/>
  </r>
  <r>
    <n v="32.520000000000003"/>
    <x v="3"/>
    <m/>
    <n v="0"/>
  </r>
  <r>
    <n v="72.569999999999993"/>
    <x v="3"/>
    <m/>
    <n v="35.619999999999997"/>
  </r>
  <r>
    <n v="67.86"/>
    <x v="0"/>
    <m/>
    <n v="8.6300000000000008"/>
  </r>
  <r>
    <n v="94.29"/>
    <x v="3"/>
    <m/>
    <n v="40.22"/>
  </r>
  <r>
    <n v="37.520000000000003"/>
    <x v="3"/>
    <m/>
    <n v="15.2"/>
  </r>
  <r>
    <n v="23.41"/>
    <x v="2"/>
    <m/>
    <n v="11.15"/>
  </r>
  <r>
    <n v="30.9"/>
    <x v="1"/>
    <m/>
    <n v="18.600000000000001"/>
  </r>
  <r>
    <n v="98.63"/>
    <x v="0"/>
    <m/>
    <n v="13.65"/>
  </r>
  <r>
    <n v="42.38"/>
    <x v="3"/>
    <m/>
    <n v="21.87"/>
  </r>
  <r>
    <n v="58.59"/>
    <x v="1"/>
    <m/>
    <n v="40.72"/>
  </r>
  <r>
    <n v="45.5"/>
    <x v="3"/>
    <m/>
    <n v="9.84"/>
  </r>
  <r>
    <n v="29.2"/>
    <x v="0"/>
    <m/>
    <n v="10.26"/>
  </r>
  <r>
    <n v="97.43"/>
    <x v="2"/>
    <m/>
    <n v="63.42"/>
  </r>
  <r>
    <n v="82.32"/>
    <x v="0"/>
    <m/>
    <n v="25.44"/>
  </r>
  <r>
    <n v="63.29"/>
    <x v="2"/>
    <m/>
    <n v="12.95"/>
  </r>
  <r>
    <n v="72.33"/>
    <x v="0"/>
    <m/>
    <n v="0"/>
  </r>
  <r>
    <n v="45.9"/>
    <x v="1"/>
    <m/>
    <n v="38.68"/>
  </r>
  <r>
    <n v="66.209999999999994"/>
    <x v="0"/>
    <m/>
    <n v="34.25"/>
  </r>
  <r>
    <n v="88.36"/>
    <x v="0"/>
    <m/>
    <n v="0"/>
  </r>
  <r>
    <n v="39.9"/>
    <x v="0"/>
    <m/>
    <n v="10.199999999999999"/>
  </r>
  <r>
    <n v="39.83"/>
    <x v="0"/>
    <m/>
    <n v="23.91"/>
  </r>
  <r>
    <n v="83.22"/>
    <x v="0"/>
    <m/>
    <n v="37.950000000000003"/>
  </r>
  <r>
    <n v="86.77"/>
    <x v="0"/>
    <m/>
    <n v="32.25"/>
  </r>
  <r>
    <n v="86.78"/>
    <x v="2"/>
    <m/>
    <n v="0"/>
  </r>
  <r>
    <n v="67.14"/>
    <x v="0"/>
    <m/>
    <n v="13.35"/>
  </r>
  <r>
    <n v="65.319999999999993"/>
    <x v="2"/>
    <m/>
    <n v="42.35"/>
  </r>
  <r>
    <n v="72.06"/>
    <x v="2"/>
    <m/>
    <n v="45.8"/>
  </r>
  <r>
    <n v="12.17"/>
    <x v="1"/>
    <m/>
    <n v="0"/>
  </r>
  <r>
    <n v="21.25"/>
    <x v="0"/>
    <m/>
    <n v="0"/>
  </r>
  <r>
    <n v="85.33"/>
    <x v="2"/>
    <m/>
    <n v="49.32"/>
  </r>
  <r>
    <n v="26.89"/>
    <x v="0"/>
    <m/>
    <n v="5.16"/>
  </r>
  <r>
    <n v="89.56"/>
    <x v="0"/>
    <m/>
    <n v="28.39"/>
  </r>
  <r>
    <n v="39.11"/>
    <x v="0"/>
    <m/>
    <n v="21.03"/>
  </r>
  <r>
    <n v="5.16"/>
    <x v="3"/>
    <m/>
    <n v="1"/>
  </r>
  <r>
    <n v="16.32"/>
    <x v="1"/>
    <m/>
    <n v="8.34"/>
  </r>
  <r>
    <n v="97.8"/>
    <x v="3"/>
    <m/>
    <n v="26.57"/>
  </r>
  <r>
    <n v="97"/>
    <x v="0"/>
    <m/>
    <n v="0"/>
  </r>
  <r>
    <n v="98.75"/>
    <x v="2"/>
    <m/>
    <n v="43.47"/>
  </r>
  <r>
    <n v="7.59"/>
    <x v="0"/>
    <m/>
    <n v="6.02"/>
  </r>
  <r>
    <n v="90.19"/>
    <x v="3"/>
    <m/>
    <n v="14.36"/>
  </r>
  <r>
    <n v="37.69"/>
    <x v="2"/>
    <m/>
    <n v="20.91"/>
  </r>
  <r>
    <n v="86.64"/>
    <x v="1"/>
    <m/>
    <n v="17.57"/>
  </r>
  <r>
    <n v="92.23"/>
    <x v="2"/>
    <m/>
    <n v="0"/>
  </r>
  <r>
    <n v="67.84"/>
    <x v="1"/>
    <m/>
    <n v="63.61"/>
  </r>
  <r>
    <n v="58.67"/>
    <x v="0"/>
    <m/>
    <n v="28.57"/>
  </r>
  <r>
    <n v="29.47"/>
    <x v="3"/>
    <m/>
    <n v="27.66"/>
  </r>
  <r>
    <n v="19.05"/>
    <x v="1"/>
    <m/>
    <n v="9.33"/>
  </r>
  <r>
    <n v="34.119999999999997"/>
    <x v="1"/>
    <m/>
    <n v="0"/>
  </r>
  <r>
    <n v="50.89"/>
    <x v="0"/>
    <m/>
    <n v="24.8"/>
  </r>
  <r>
    <n v="71.66"/>
    <x v="0"/>
    <m/>
    <n v="12.73"/>
  </r>
  <r>
    <n v="85.45"/>
    <x v="0"/>
    <m/>
    <n v="0"/>
  </r>
  <r>
    <n v="54.33"/>
    <x v="3"/>
    <m/>
    <n v="7.25"/>
  </r>
  <r>
    <n v="66.739999999999995"/>
    <x v="0"/>
    <m/>
    <n v="50.11"/>
  </r>
  <r>
    <n v="73.23"/>
    <x v="0"/>
    <m/>
    <n v="44.56"/>
  </r>
  <r>
    <n v="72.52"/>
    <x v="0"/>
    <m/>
    <n v="0"/>
  </r>
  <r>
    <n v="64.73"/>
    <x v="0"/>
    <m/>
    <n v="44.05"/>
  </r>
  <r>
    <n v="42.3"/>
    <x v="0"/>
    <m/>
    <n v="0"/>
  </r>
  <r>
    <n v="89.52"/>
    <x v="0"/>
    <m/>
    <n v="83.48"/>
  </r>
  <r>
    <n v="50.22"/>
    <x v="0"/>
    <m/>
    <n v="0"/>
  </r>
  <r>
    <n v="86.49"/>
    <x v="0"/>
    <m/>
    <n v="45.06"/>
  </r>
  <r>
    <n v="92.76"/>
    <x v="0"/>
    <m/>
    <n v="0"/>
  </r>
  <r>
    <n v="19.22"/>
    <x v="0"/>
    <m/>
    <n v="0"/>
  </r>
  <r>
    <n v="91.76"/>
    <x v="3"/>
    <m/>
    <n v="72.23"/>
  </r>
  <r>
    <n v="47.02"/>
    <x v="0"/>
    <m/>
    <n v="26.97"/>
  </r>
  <r>
    <n v="13.36"/>
    <x v="0"/>
    <m/>
    <n v="2.13"/>
  </r>
  <r>
    <n v="53.9"/>
    <x v="0"/>
    <m/>
    <n v="45.39"/>
  </r>
  <r>
    <n v="59.84"/>
    <x v="1"/>
    <m/>
    <n v="56.46"/>
  </r>
  <r>
    <n v="13.23"/>
    <x v="0"/>
    <m/>
    <n v="4.42"/>
  </r>
  <r>
    <m/>
    <x v="0"/>
    <m/>
    <n v="14.54"/>
  </r>
  <r>
    <n v="78.760000000000005"/>
    <x v="0"/>
    <m/>
    <n v="39.31"/>
  </r>
  <r>
    <n v="80.87"/>
    <x v="1"/>
    <m/>
    <n v="25.66"/>
  </r>
  <r>
    <n v="26.06"/>
    <x v="1"/>
    <m/>
    <n v="22.46"/>
  </r>
  <r>
    <n v="75.010000000000005"/>
    <x v="1"/>
    <m/>
    <n v="47.67"/>
  </r>
  <r>
    <n v="32.01"/>
    <x v="0"/>
    <m/>
    <n v="28.35"/>
  </r>
  <r>
    <n v="66.03"/>
    <x v="0"/>
    <m/>
    <n v="7.94"/>
  </r>
  <r>
    <n v="59.99"/>
    <x v="0"/>
    <m/>
    <n v="0"/>
  </r>
  <r>
    <n v="47.28"/>
    <x v="1"/>
    <m/>
    <n v="31.53"/>
  </r>
  <r>
    <n v="34.17"/>
    <x v="3"/>
    <m/>
    <n v="0"/>
  </r>
  <r>
    <n v="23.47"/>
    <x v="0"/>
    <m/>
    <n v="3.92"/>
  </r>
  <r>
    <n v="58.03"/>
    <x v="3"/>
    <m/>
    <n v="33"/>
  </r>
  <r>
    <n v="52.83"/>
    <x v="3"/>
    <m/>
    <n v="48.15"/>
  </r>
  <r>
    <n v="33.090000000000003"/>
    <x v="3"/>
    <m/>
    <n v="22.68"/>
  </r>
  <r>
    <n v="84.67"/>
    <x v="2"/>
    <m/>
    <n v="0"/>
  </r>
  <r>
    <n v="88.41"/>
    <x v="0"/>
    <m/>
    <n v="0"/>
  </r>
  <r>
    <n v="9.3000000000000007"/>
    <x v="0"/>
    <m/>
    <n v="4.38"/>
  </r>
  <r>
    <n v="82.33"/>
    <x v="2"/>
    <m/>
    <n v="74.55"/>
  </r>
  <r>
    <n v="95.77"/>
    <x v="2"/>
    <m/>
    <n v="59.06"/>
  </r>
  <r>
    <n v="24.52"/>
    <x v="0"/>
    <m/>
    <n v="15.09"/>
  </r>
  <r>
    <n v="63.24"/>
    <x v="0"/>
    <m/>
    <n v="55.53"/>
  </r>
  <r>
    <n v="12.75"/>
    <x v="0"/>
    <m/>
    <n v="11.06"/>
  </r>
  <r>
    <n v="12.04"/>
    <x v="0"/>
    <m/>
    <n v="7.53"/>
  </r>
  <r>
    <n v="44.82"/>
    <x v="2"/>
    <m/>
    <n v="30.48"/>
  </r>
  <r>
    <n v="84.21"/>
    <x v="0"/>
    <m/>
    <n v="17.79"/>
  </r>
  <r>
    <n v="61.68"/>
    <x v="2"/>
    <m/>
    <n v="0"/>
  </r>
  <r>
    <n v="27.95"/>
    <x v="1"/>
    <m/>
    <n v="9.8699999999999992"/>
  </r>
  <r>
    <n v="10.53"/>
    <x v="2"/>
    <m/>
    <n v="1.49"/>
  </r>
  <r>
    <n v="55"/>
    <x v="2"/>
    <m/>
    <n v="6.97"/>
  </r>
  <r>
    <n v="72.64"/>
    <x v="0"/>
    <m/>
    <n v="65.209999999999994"/>
  </r>
  <r>
    <n v="51.52"/>
    <x v="0"/>
    <m/>
    <n v="0"/>
  </r>
  <r>
    <n v="46.22"/>
    <x v="0"/>
    <m/>
    <n v="11.71"/>
  </r>
  <r>
    <n v="27.22"/>
    <x v="0"/>
    <m/>
    <n v="11.87"/>
  </r>
  <r>
    <n v="8.75"/>
    <x v="0"/>
    <m/>
    <n v="4.04"/>
  </r>
  <r>
    <n v="22.66"/>
    <x v="0"/>
    <m/>
    <n v="16.66"/>
  </r>
  <r>
    <n v="92.84"/>
    <x v="3"/>
    <m/>
    <n v="79.180000000000007"/>
  </r>
  <r>
    <n v="11.93"/>
    <x v="1"/>
    <m/>
    <n v="4.99"/>
  </r>
  <r>
    <n v="21.51"/>
    <x v="3"/>
    <m/>
    <n v="12"/>
  </r>
  <r>
    <n v="55.57"/>
    <x v="0"/>
    <m/>
    <n v="39.99"/>
  </r>
  <r>
    <n v="78.17"/>
    <x v="0"/>
    <m/>
    <n v="47.57"/>
  </r>
  <r>
    <n v="15.37"/>
    <x v="3"/>
    <m/>
    <n v="3.16"/>
  </r>
  <r>
    <n v="6.29"/>
    <x v="0"/>
    <m/>
    <n v="2.15"/>
  </r>
  <r>
    <n v="49.54"/>
    <x v="3"/>
    <m/>
    <n v="36.020000000000003"/>
  </r>
  <r>
    <n v="21.91"/>
    <x v="0"/>
    <m/>
    <n v="17.63"/>
  </r>
  <r>
    <n v="74.739999999999995"/>
    <x v="0"/>
    <m/>
    <n v="13.11"/>
  </r>
  <r>
    <n v="39.799999999999997"/>
    <x v="0"/>
    <m/>
    <n v="0"/>
  </r>
  <r>
    <n v="80.45"/>
    <x v="0"/>
    <m/>
    <n v="0"/>
  </r>
  <r>
    <n v="83.64"/>
    <x v="0"/>
    <m/>
    <n v="24.35"/>
  </r>
  <r>
    <n v="76.09"/>
    <x v="1"/>
    <m/>
    <n v="17.02"/>
  </r>
  <r>
    <n v="83.53"/>
    <x v="0"/>
    <m/>
    <n v="21.1"/>
  </r>
  <r>
    <n v="69.930000000000007"/>
    <x v="2"/>
    <m/>
    <n v="0"/>
  </r>
  <r>
    <n v="1.86"/>
    <x v="0"/>
    <m/>
    <n v="1.23"/>
  </r>
  <r>
    <n v="91.55"/>
    <x v="0"/>
    <m/>
    <n v="0"/>
  </r>
  <r>
    <n v="7.37"/>
    <x v="0"/>
    <m/>
    <n v="5.07"/>
  </r>
  <r>
    <n v="31.26"/>
    <x v="1"/>
    <m/>
    <n v="0"/>
  </r>
  <r>
    <n v="19.3"/>
    <x v="0"/>
    <m/>
    <n v="6.33"/>
  </r>
  <r>
    <n v="4.05"/>
    <x v="1"/>
    <m/>
    <n v="0"/>
  </r>
  <r>
    <n v="51.96"/>
    <x v="0"/>
    <m/>
    <n v="0"/>
  </r>
  <r>
    <n v="89.83"/>
    <x v="3"/>
    <m/>
    <n v="61.24"/>
  </r>
  <r>
    <n v="90.28"/>
    <x v="0"/>
    <m/>
    <n v="66.53"/>
  </r>
  <r>
    <n v="71.400000000000006"/>
    <x v="0"/>
    <m/>
    <n v="21.2"/>
  </r>
  <r>
    <n v="68"/>
    <x v="3"/>
    <m/>
    <n v="23.8"/>
  </r>
  <r>
    <n v="20.96"/>
    <x v="2"/>
    <m/>
    <n v="8.6999999999999993"/>
  </r>
  <r>
    <n v="4.6900000000000004"/>
    <x v="2"/>
    <m/>
    <n v="2"/>
  </r>
  <r>
    <n v="21.22"/>
    <x v="1"/>
    <m/>
    <n v="16.68"/>
  </r>
  <r>
    <n v="43.27"/>
    <x v="3"/>
    <m/>
    <n v="35.200000000000003"/>
  </r>
  <r>
    <n v="20.94"/>
    <x v="0"/>
    <m/>
    <n v="5.87"/>
  </r>
  <r>
    <n v="52.12"/>
    <x v="0"/>
    <m/>
    <n v="9.93"/>
  </r>
  <r>
    <n v="84.78"/>
    <x v="3"/>
    <m/>
    <n v="15.87"/>
  </r>
  <r>
    <n v="34.53"/>
    <x v="0"/>
    <m/>
    <n v="19.98"/>
  </r>
  <r>
    <n v="98.35"/>
    <x v="0"/>
    <m/>
    <n v="44.02"/>
  </r>
  <r>
    <n v="5.51"/>
    <x v="0"/>
    <m/>
    <n v="4.45"/>
  </r>
  <r>
    <n v="84.6"/>
    <x v="3"/>
    <m/>
    <n v="39.229999999999997"/>
  </r>
  <r>
    <n v="41.72"/>
    <x v="0"/>
    <m/>
    <n v="17.84"/>
  </r>
  <r>
    <n v="44.49"/>
    <x v="3"/>
    <m/>
    <n v="0"/>
  </r>
  <r>
    <n v="38.229999999999997"/>
    <x v="0"/>
    <m/>
    <n v="17.55"/>
  </r>
  <r>
    <n v="78.31"/>
    <x v="0"/>
    <m/>
    <n v="22.63"/>
  </r>
  <r>
    <n v="88.7"/>
    <x v="1"/>
    <m/>
    <n v="75.989999999999995"/>
  </r>
  <r>
    <n v="51.43"/>
    <x v="3"/>
    <m/>
    <n v="47.38"/>
  </r>
  <r>
    <n v="71.569999999999993"/>
    <x v="0"/>
    <m/>
    <n v="30.84"/>
  </r>
  <r>
    <n v="42.7"/>
    <x v="0"/>
    <m/>
    <n v="31.65"/>
  </r>
  <r>
    <n v="79.09"/>
    <x v="3"/>
    <m/>
    <n v="31.91"/>
  </r>
  <r>
    <n v="98.34"/>
    <x v="2"/>
    <m/>
    <n v="82.13"/>
  </r>
  <r>
    <n v="3.86"/>
    <x v="0"/>
    <m/>
    <n v="1.77"/>
  </r>
  <r>
    <n v="40.51"/>
    <x v="2"/>
    <m/>
    <n v="31.17"/>
  </r>
  <r>
    <n v="92.41"/>
    <x v="3"/>
    <m/>
    <n v="0"/>
  </r>
  <r>
    <n v="61.8"/>
    <x v="0"/>
    <m/>
    <n v="33.85"/>
  </r>
  <r>
    <n v="18.87"/>
    <x v="3"/>
    <m/>
    <n v="12.8"/>
  </r>
  <r>
    <n v="36.1"/>
    <x v="0"/>
    <m/>
    <n v="30.23"/>
  </r>
  <r>
    <n v="50.53"/>
    <x v="2"/>
    <m/>
    <n v="0"/>
  </r>
  <r>
    <n v="64.87"/>
    <x v="3"/>
    <m/>
    <n v="32.9"/>
  </r>
  <r>
    <n v="19.600000000000001"/>
    <x v="0"/>
    <m/>
    <n v="5.46"/>
  </r>
  <r>
    <n v="49.41"/>
    <x v="0"/>
    <m/>
    <n v="42.16"/>
  </r>
  <r>
    <n v="80.959999999999994"/>
    <x v="0"/>
    <m/>
    <n v="45.12"/>
  </r>
  <r>
    <n v="55.23"/>
    <x v="3"/>
    <m/>
    <n v="14.4"/>
  </r>
  <r>
    <n v="69.22"/>
    <x v="0"/>
    <m/>
    <n v="0"/>
  </r>
  <r>
    <n v="30.28"/>
    <x v="2"/>
    <m/>
    <n v="27.54"/>
  </r>
  <r>
    <n v="44.65"/>
    <x v="0"/>
    <m/>
    <n v="33.61"/>
  </r>
  <r>
    <n v="33.229999999999997"/>
    <x v="0"/>
    <m/>
    <n v="14.81"/>
  </r>
  <r>
    <n v="31.37"/>
    <x v="0"/>
    <m/>
    <n v="0"/>
  </r>
  <r>
    <n v="6.83"/>
    <x v="2"/>
    <m/>
    <n v="1.46"/>
  </r>
  <r>
    <n v="69.010000000000005"/>
    <x v="1"/>
    <m/>
    <n v="55.92"/>
  </r>
  <r>
    <n v="27.83"/>
    <x v="3"/>
    <m/>
    <n v="0"/>
  </r>
  <r>
    <n v="55.58"/>
    <x v="1"/>
    <m/>
    <n v="0"/>
  </r>
  <r>
    <n v="26.15"/>
    <x v="3"/>
    <m/>
    <n v="0"/>
  </r>
  <r>
    <n v="70.94"/>
    <x v="0"/>
    <m/>
    <n v="8.82"/>
  </r>
  <r>
    <n v="88.75"/>
    <x v="1"/>
    <m/>
    <n v="0"/>
  </r>
  <r>
    <n v="39.82"/>
    <x v="1"/>
    <m/>
    <n v="18.579999999999998"/>
  </r>
  <r>
    <n v="73.069999999999993"/>
    <x v="2"/>
    <m/>
    <n v="0"/>
  </r>
  <r>
    <n v="88.59"/>
    <x v="0"/>
    <m/>
    <n v="71.41"/>
  </r>
  <r>
    <n v="22.22"/>
    <x v="0"/>
    <m/>
    <n v="6.87"/>
  </r>
  <r>
    <n v="75.599999999999994"/>
    <x v="3"/>
    <m/>
    <n v="15.79"/>
  </r>
  <r>
    <n v="6.57"/>
    <x v="0"/>
    <m/>
    <n v="3.51"/>
  </r>
  <r>
    <n v="66.42"/>
    <x v="2"/>
    <m/>
    <n v="57.81"/>
  </r>
  <r>
    <n v="25.3"/>
    <x v="0"/>
    <m/>
    <n v="22.79"/>
  </r>
  <r>
    <n v="94.96"/>
    <x v="0"/>
    <m/>
    <n v="55.89"/>
  </r>
  <r>
    <n v="89.83"/>
    <x v="1"/>
    <m/>
    <n v="29.95"/>
  </r>
  <r>
    <n v="68.709999999999994"/>
    <x v="0"/>
    <m/>
    <n v="0"/>
  </r>
  <r>
    <m/>
    <x v="0"/>
    <m/>
    <n v="68.900000000000006"/>
  </r>
  <r>
    <n v="82"/>
    <x v="1"/>
    <m/>
    <n v="0"/>
  </r>
  <r>
    <n v="52.91"/>
    <x v="0"/>
    <m/>
    <n v="7.49"/>
  </r>
  <r>
    <n v="97.11"/>
    <x v="0"/>
    <m/>
    <n v="80.23"/>
  </r>
  <r>
    <n v="98.69"/>
    <x v="3"/>
    <m/>
    <n v="59.01"/>
  </r>
  <r>
    <n v="82.64"/>
    <x v="1"/>
    <m/>
    <n v="36.020000000000003"/>
  </r>
  <r>
    <n v="69.400000000000006"/>
    <x v="0"/>
    <m/>
    <n v="9.4499999999999993"/>
  </r>
  <r>
    <n v="84"/>
    <x v="3"/>
    <m/>
    <n v="47.6"/>
  </r>
  <r>
    <n v="37.71"/>
    <x v="0"/>
    <m/>
    <n v="0"/>
  </r>
  <r>
    <n v="50.98"/>
    <x v="0"/>
    <m/>
    <n v="38.93"/>
  </r>
  <r>
    <n v="52.48"/>
    <x v="0"/>
    <m/>
    <n v="25.1"/>
  </r>
  <r>
    <n v="33.29"/>
    <x v="2"/>
    <m/>
    <n v="18.53"/>
  </r>
  <r>
    <n v="72.87"/>
    <x v="0"/>
    <m/>
    <n v="60.87"/>
  </r>
  <r>
    <n v="5.73"/>
    <x v="3"/>
    <m/>
    <n v="1.74"/>
  </r>
  <r>
    <n v="35.89"/>
    <x v="2"/>
    <m/>
    <n v="0"/>
  </r>
  <r>
    <n v="53.86"/>
    <x v="2"/>
    <m/>
    <n v="29.94"/>
  </r>
  <r>
    <n v="60.18"/>
    <x v="0"/>
    <m/>
    <n v="51.95"/>
  </r>
  <r>
    <n v="24.6"/>
    <x v="0"/>
    <m/>
    <n v="12.18"/>
  </r>
  <r>
    <n v="97.93"/>
    <x v="0"/>
    <m/>
    <n v="36.380000000000003"/>
  </r>
  <r>
    <n v="71.67"/>
    <x v="0"/>
    <m/>
    <n v="0"/>
  </r>
  <r>
    <n v="4.49"/>
    <x v="0"/>
    <m/>
    <n v="2.73"/>
  </r>
  <r>
    <n v="11.87"/>
    <x v="0"/>
    <m/>
    <n v="8.02"/>
  </r>
  <r>
    <n v="79.760000000000005"/>
    <x v="2"/>
    <m/>
    <n v="44.18"/>
  </r>
  <r>
    <n v="75.569999999999993"/>
    <x v="2"/>
    <m/>
    <n v="48.36"/>
  </r>
  <r>
    <n v="77.42"/>
    <x v="0"/>
    <m/>
    <n v="54.04"/>
  </r>
  <r>
    <n v="23.6"/>
    <x v="0"/>
    <m/>
    <n v="5.85"/>
  </r>
  <r>
    <n v="81.17"/>
    <x v="0"/>
    <m/>
    <n v="72.900000000000006"/>
  </r>
  <r>
    <n v="27.12"/>
    <x v="0"/>
    <m/>
    <n v="0"/>
  </r>
  <r>
    <n v="97.7"/>
    <x v="3"/>
    <m/>
    <n v="24.79"/>
  </r>
  <r>
    <n v="79.930000000000007"/>
    <x v="2"/>
    <m/>
    <n v="0"/>
  </r>
  <r>
    <n v="21.4"/>
    <x v="1"/>
    <m/>
    <n v="11.47"/>
  </r>
  <r>
    <n v="38.82"/>
    <x v="2"/>
    <m/>
    <n v="14.56"/>
  </r>
  <r>
    <m/>
    <x v="0"/>
    <m/>
    <n v="15.53"/>
  </r>
  <r>
    <n v="24.49"/>
    <x v="0"/>
    <m/>
    <n v="19.899999999999999"/>
  </r>
  <r>
    <n v="55.01"/>
    <x v="0"/>
    <m/>
    <n v="0"/>
  </r>
  <r>
    <n v="33.520000000000003"/>
    <x v="0"/>
    <m/>
    <n v="4.41"/>
  </r>
  <r>
    <n v="79.81"/>
    <x v="2"/>
    <m/>
    <n v="0"/>
  </r>
  <r>
    <n v="13.21"/>
    <x v="0"/>
    <m/>
    <n v="5.71"/>
  </r>
  <r>
    <n v="60.24"/>
    <x v="0"/>
    <m/>
    <n v="14.95"/>
  </r>
  <r>
    <n v="46.09"/>
    <x v="3"/>
    <m/>
    <n v="34.229999999999997"/>
  </r>
  <r>
    <n v="36.85"/>
    <x v="3"/>
    <m/>
    <n v="15.51"/>
  </r>
  <r>
    <n v="9.07"/>
    <x v="2"/>
    <m/>
    <n v="5.31"/>
  </r>
  <r>
    <n v="93.24"/>
    <x v="0"/>
    <m/>
    <n v="47.84"/>
  </r>
  <r>
    <n v="31.04"/>
    <x v="0"/>
    <m/>
    <n v="17.37"/>
  </r>
  <r>
    <n v="45.37"/>
    <x v="0"/>
    <m/>
    <n v="6.88"/>
  </r>
  <r>
    <n v="67.16"/>
    <x v="2"/>
    <m/>
    <n v="0"/>
  </r>
  <r>
    <n v="99.46"/>
    <x v="0"/>
    <m/>
    <n v="83.77"/>
  </r>
  <r>
    <n v="39.31"/>
    <x v="0"/>
    <m/>
    <n v="23.3"/>
  </r>
  <r>
    <n v="48.93"/>
    <x v="3"/>
    <m/>
    <n v="22.29"/>
  </r>
  <r>
    <n v="68.63"/>
    <x v="0"/>
    <m/>
    <n v="36.47"/>
  </r>
  <r>
    <n v="38.520000000000003"/>
    <x v="2"/>
    <m/>
    <n v="0"/>
  </r>
  <r>
    <n v="88.43"/>
    <x v="0"/>
    <m/>
    <n v="37.119999999999997"/>
  </r>
  <r>
    <n v="6.46"/>
    <x v="0"/>
    <m/>
    <n v="1.68"/>
  </r>
  <r>
    <n v="23.95"/>
    <x v="0"/>
    <m/>
    <n v="8.09"/>
  </r>
  <r>
    <n v="71.06"/>
    <x v="3"/>
    <m/>
    <n v="39.58"/>
  </r>
  <r>
    <n v="35.020000000000003"/>
    <x v="3"/>
    <m/>
    <n v="29.87"/>
  </r>
  <r>
    <n v="96.22"/>
    <x v="3"/>
    <m/>
    <n v="88.39"/>
  </r>
  <r>
    <n v="76.25"/>
    <x v="0"/>
    <m/>
    <n v="41.98"/>
  </r>
  <r>
    <n v="59.42"/>
    <x v="0"/>
    <m/>
    <n v="0"/>
  </r>
  <r>
    <n v="54.45"/>
    <x v="2"/>
    <m/>
    <n v="17.09"/>
  </r>
  <r>
    <n v="47.92"/>
    <x v="2"/>
    <m/>
    <n v="0"/>
  </r>
  <r>
    <n v="33.090000000000003"/>
    <x v="2"/>
    <m/>
    <n v="0"/>
  </r>
  <r>
    <n v="36.72"/>
    <x v="0"/>
    <m/>
    <n v="30.67"/>
  </r>
  <r>
    <n v="32.630000000000003"/>
    <x v="0"/>
    <m/>
    <n v="8"/>
  </r>
  <r>
    <n v="29.94"/>
    <x v="3"/>
    <m/>
    <n v="27.23"/>
  </r>
  <r>
    <n v="64.78"/>
    <x v="0"/>
    <m/>
    <n v="13.89"/>
  </r>
  <r>
    <n v="10.87"/>
    <x v="0"/>
    <m/>
    <n v="10.15"/>
  </r>
  <r>
    <n v="57.57"/>
    <x v="2"/>
    <m/>
    <n v="40.26"/>
  </r>
  <r>
    <n v="75.64"/>
    <x v="0"/>
    <m/>
    <n v="28.31"/>
  </r>
  <r>
    <n v="60.55"/>
    <x v="1"/>
    <m/>
    <n v="57.26"/>
  </r>
  <r>
    <n v="41.79"/>
    <x v="1"/>
    <m/>
    <n v="10.5"/>
  </r>
  <r>
    <n v="43.99"/>
    <x v="2"/>
    <m/>
    <n v="11.79"/>
  </r>
  <r>
    <n v="60.76"/>
    <x v="2"/>
    <m/>
    <n v="50.83"/>
  </r>
  <r>
    <n v="92.88"/>
    <x v="0"/>
    <m/>
    <n v="11.7"/>
  </r>
  <r>
    <n v="48.81"/>
    <x v="1"/>
    <m/>
    <n v="10.1"/>
  </r>
  <r>
    <n v="6.25"/>
    <x v="1"/>
    <m/>
    <n v="0"/>
  </r>
  <r>
    <n v="40.200000000000003"/>
    <x v="0"/>
    <m/>
    <n v="4.41"/>
  </r>
  <r>
    <n v="61.47"/>
    <x v="0"/>
    <m/>
    <n v="47.63"/>
  </r>
  <r>
    <n v="78.959999999999994"/>
    <x v="2"/>
    <m/>
    <n v="59.52"/>
  </r>
  <r>
    <n v="5.23"/>
    <x v="0"/>
    <m/>
    <n v="0"/>
  </r>
  <r>
    <n v="50.82"/>
    <x v="1"/>
    <m/>
    <n v="0"/>
  </r>
  <r>
    <n v="72.69"/>
    <x v="0"/>
    <m/>
    <n v="19.41"/>
  </r>
  <r>
    <n v="85.51"/>
    <x v="0"/>
    <m/>
    <n v="58.99"/>
  </r>
  <r>
    <n v="2.95"/>
    <x v="2"/>
    <m/>
    <n v="0"/>
  </r>
  <r>
    <n v="3.14"/>
    <x v="0"/>
    <m/>
    <n v="1.24"/>
  </r>
  <r>
    <n v="10.49"/>
    <x v="0"/>
    <m/>
    <n v="6.29"/>
  </r>
  <r>
    <n v="89.64"/>
    <x v="0"/>
    <m/>
    <n v="56.25"/>
  </r>
  <r>
    <n v="80.28"/>
    <x v="0"/>
    <m/>
    <n v="58.72"/>
  </r>
  <r>
    <n v="87.57"/>
    <x v="0"/>
    <m/>
    <n v="78.12"/>
  </r>
  <r>
    <n v="25.36"/>
    <x v="1"/>
    <m/>
    <n v="0"/>
  </r>
  <r>
    <n v="46.36"/>
    <x v="0"/>
    <m/>
    <n v="36.5"/>
  </r>
  <r>
    <n v="68.900000000000006"/>
    <x v="1"/>
    <m/>
    <n v="0"/>
  </r>
  <r>
    <n v="22.44"/>
    <x v="0"/>
    <m/>
    <n v="0"/>
  </r>
  <r>
    <n v="52.78"/>
    <x v="1"/>
    <m/>
    <n v="0"/>
  </r>
  <r>
    <n v="38.799999999999997"/>
    <x v="0"/>
    <m/>
    <n v="5.01"/>
  </r>
  <r>
    <n v="98.37"/>
    <x v="1"/>
    <m/>
    <n v="48.14"/>
  </r>
  <r>
    <n v="71.48"/>
    <x v="0"/>
    <m/>
    <n v="43.51"/>
  </r>
  <r>
    <n v="55.31"/>
    <x v="0"/>
    <m/>
    <n v="30.3"/>
  </r>
  <r>
    <n v="9.32"/>
    <x v="2"/>
    <m/>
    <n v="2.9"/>
  </r>
  <r>
    <n v="2.61"/>
    <x v="3"/>
    <m/>
    <n v="0.79"/>
  </r>
  <r>
    <n v="10.84"/>
    <x v="0"/>
    <m/>
    <n v="6.13"/>
  </r>
  <r>
    <n v="14.71"/>
    <x v="3"/>
    <m/>
    <n v="0"/>
  </r>
  <r>
    <n v="57.23"/>
    <x v="2"/>
    <m/>
    <n v="24.09"/>
  </r>
  <r>
    <n v="77.47"/>
    <x v="2"/>
    <m/>
    <n v="48.47"/>
  </r>
  <r>
    <n v="57.07"/>
    <x v="0"/>
    <m/>
    <n v="15.15"/>
  </r>
  <r>
    <n v="45.78"/>
    <x v="0"/>
    <m/>
    <n v="39.47"/>
  </r>
  <r>
    <n v="36.58"/>
    <x v="0"/>
    <m/>
    <n v="0"/>
  </r>
  <r>
    <n v="43.7"/>
    <x v="2"/>
    <m/>
    <n v="23.95"/>
  </r>
  <r>
    <n v="38.78"/>
    <x v="3"/>
    <m/>
    <n v="13.86"/>
  </r>
  <r>
    <n v="54.13"/>
    <x v="0"/>
    <m/>
    <n v="22.3"/>
  </r>
  <r>
    <n v="16.100000000000001"/>
    <x v="0"/>
    <m/>
    <n v="0"/>
  </r>
  <r>
    <n v="87.46"/>
    <x v="0"/>
    <m/>
    <n v="31.33"/>
  </r>
  <r>
    <m/>
    <x v="0"/>
    <m/>
    <n v="0"/>
  </r>
  <r>
    <n v="63.98"/>
    <x v="0"/>
    <m/>
    <n v="28.92"/>
  </r>
  <r>
    <n v="66.400000000000006"/>
    <x v="3"/>
    <m/>
    <n v="0"/>
  </r>
  <r>
    <n v="97.69"/>
    <x v="2"/>
    <m/>
    <n v="0"/>
  </r>
  <r>
    <n v="61.73"/>
    <x v="0"/>
    <m/>
    <n v="18.18"/>
  </r>
  <r>
    <n v="96.38"/>
    <x v="0"/>
    <m/>
    <n v="86.67"/>
  </r>
  <r>
    <n v="68.86"/>
    <x v="3"/>
    <m/>
    <n v="52.94"/>
  </r>
  <r>
    <n v="28.81"/>
    <x v="0"/>
    <m/>
    <n v="9.5299999999999994"/>
  </r>
  <r>
    <n v="98.83"/>
    <x v="0"/>
    <m/>
    <n v="50.25"/>
  </r>
  <r>
    <n v="11.22"/>
    <x v="0"/>
    <m/>
    <n v="0"/>
  </r>
  <r>
    <n v="34.08"/>
    <x v="3"/>
    <m/>
    <n v="31.94"/>
  </r>
  <r>
    <n v="77.84"/>
    <x v="0"/>
    <m/>
    <n v="0"/>
  </r>
  <r>
    <n v="72.209999999999994"/>
    <x v="0"/>
    <m/>
    <n v="66.239999999999995"/>
  </r>
  <r>
    <n v="72.05"/>
    <x v="0"/>
    <m/>
    <n v="27.39"/>
  </r>
  <r>
    <n v="66.709999999999994"/>
    <x v="0"/>
    <m/>
    <n v="13.72"/>
  </r>
  <r>
    <n v="37.159999999999997"/>
    <x v="0"/>
    <m/>
    <n v="31.54"/>
  </r>
  <r>
    <m/>
    <x v="0"/>
    <m/>
    <n v="11.89"/>
  </r>
  <r>
    <n v="84.85"/>
    <x v="1"/>
    <m/>
    <n v="60.72"/>
  </r>
  <r>
    <n v="13.49"/>
    <x v="0"/>
    <m/>
    <n v="8.99"/>
  </r>
  <r>
    <n v="8.31"/>
    <x v="1"/>
    <m/>
    <n v="1.41"/>
  </r>
  <r>
    <n v="65.86"/>
    <x v="0"/>
    <m/>
    <n v="44.68"/>
  </r>
  <r>
    <n v="20.47"/>
    <x v="0"/>
    <m/>
    <n v="17.510000000000002"/>
  </r>
  <r>
    <n v="42.48"/>
    <x v="2"/>
    <m/>
    <n v="19.079999999999998"/>
  </r>
  <r>
    <n v="7.25"/>
    <x v="2"/>
    <m/>
    <n v="2.34"/>
  </r>
  <r>
    <n v="32.369999999999997"/>
    <x v="3"/>
    <m/>
    <n v="26.26"/>
  </r>
  <r>
    <n v="66.2"/>
    <x v="0"/>
    <m/>
    <n v="28.03"/>
  </r>
  <r>
    <n v="84.72"/>
    <x v="3"/>
    <m/>
    <n v="57.71"/>
  </r>
  <r>
    <n v="12.18"/>
    <x v="0"/>
    <m/>
    <n v="1.47"/>
  </r>
  <r>
    <n v="32.409999999999997"/>
    <x v="1"/>
    <m/>
    <n v="24.73"/>
  </r>
  <r>
    <n v="69.12"/>
    <x v="0"/>
    <m/>
    <n v="31.14"/>
  </r>
  <r>
    <n v="33.08"/>
    <x v="1"/>
    <m/>
    <n v="16.48"/>
  </r>
  <r>
    <n v="97.7"/>
    <x v="1"/>
    <m/>
    <n v="32.15"/>
  </r>
  <r>
    <n v="22.62"/>
    <x v="0"/>
    <m/>
    <n v="9.2799999999999994"/>
  </r>
  <r>
    <n v="54.76"/>
    <x v="0"/>
    <m/>
    <n v="17.239999999999998"/>
  </r>
  <r>
    <n v="88.91"/>
    <x v="2"/>
    <m/>
    <n v="83.07"/>
  </r>
  <r>
    <n v="14.24"/>
    <x v="0"/>
    <m/>
    <n v="11.47"/>
  </r>
  <r>
    <m/>
    <x v="3"/>
    <m/>
    <n v="52.11"/>
  </r>
  <r>
    <m/>
    <x v="2"/>
    <m/>
    <n v="42.73"/>
  </r>
  <r>
    <n v="4.79"/>
    <x v="1"/>
    <m/>
    <n v="4.05"/>
  </r>
  <r>
    <n v="98.08"/>
    <x v="0"/>
    <m/>
    <n v="42.85"/>
  </r>
  <r>
    <n v="47.65"/>
    <x v="3"/>
    <m/>
    <n v="41.62"/>
  </r>
  <r>
    <n v="46.97"/>
    <x v="0"/>
    <m/>
    <n v="33.799999999999997"/>
  </r>
  <r>
    <n v="52.06"/>
    <x v="0"/>
    <m/>
    <n v="30.57"/>
  </r>
  <r>
    <n v="71.13"/>
    <x v="0"/>
    <m/>
    <n v="57.75"/>
  </r>
  <r>
    <n v="74.28"/>
    <x v="3"/>
    <m/>
    <n v="45.05"/>
  </r>
  <r>
    <n v="51.15"/>
    <x v="0"/>
    <m/>
    <n v="6.87"/>
  </r>
  <r>
    <n v="26.22"/>
    <x v="1"/>
    <m/>
    <n v="0"/>
  </r>
  <r>
    <n v="99.17"/>
    <x v="0"/>
    <m/>
    <n v="37.4"/>
  </r>
  <r>
    <n v="61.12"/>
    <x v="0"/>
    <m/>
    <n v="42.93"/>
  </r>
  <r>
    <n v="76.94"/>
    <x v="3"/>
    <m/>
    <n v="45"/>
  </r>
  <r>
    <n v="18.97"/>
    <x v="0"/>
    <m/>
    <n v="0"/>
  </r>
  <r>
    <n v="63.93"/>
    <x v="3"/>
    <m/>
    <n v="55.44"/>
  </r>
  <r>
    <n v="58.15"/>
    <x v="0"/>
    <m/>
    <n v="31.56"/>
  </r>
  <r>
    <n v="73.650000000000006"/>
    <x v="1"/>
    <m/>
    <n v="41.55"/>
  </r>
  <r>
    <n v="25.03"/>
    <x v="2"/>
    <m/>
    <n v="15"/>
  </r>
  <r>
    <n v="68.72"/>
    <x v="0"/>
    <m/>
    <n v="0"/>
  </r>
  <r>
    <n v="77.349999999999994"/>
    <x v="0"/>
    <m/>
    <n v="33.44"/>
  </r>
  <r>
    <n v="21.72"/>
    <x v="0"/>
    <m/>
    <n v="11.52"/>
  </r>
  <r>
    <n v="98.64"/>
    <x v="1"/>
    <m/>
    <n v="50.85"/>
  </r>
  <r>
    <n v="10.3"/>
    <x v="0"/>
    <m/>
    <n v="0"/>
  </r>
  <r>
    <n v="50.6"/>
    <x v="0"/>
    <m/>
    <n v="38"/>
  </r>
  <r>
    <n v="16.7"/>
    <x v="0"/>
    <m/>
    <n v="5.4"/>
  </r>
  <r>
    <n v="49.24"/>
    <x v="2"/>
    <m/>
    <n v="18.059999999999999"/>
  </r>
  <r>
    <n v="12.24"/>
    <x v="0"/>
    <m/>
    <n v="6.11"/>
  </r>
  <r>
    <n v="60.11"/>
    <x v="3"/>
    <m/>
    <n v="28.37"/>
  </r>
  <r>
    <m/>
    <x v="1"/>
    <m/>
    <n v="20.52"/>
  </r>
  <r>
    <n v="6.05"/>
    <x v="0"/>
    <m/>
    <n v="3.38"/>
  </r>
  <r>
    <n v="49.33"/>
    <x v="1"/>
    <m/>
    <n v="6.42"/>
  </r>
  <r>
    <n v="72.37"/>
    <x v="0"/>
    <m/>
    <n v="18.54"/>
  </r>
  <r>
    <n v="46.33"/>
    <x v="1"/>
    <m/>
    <n v="0"/>
  </r>
  <r>
    <n v="84.99"/>
    <x v="0"/>
    <m/>
    <n v="61.1"/>
  </r>
  <r>
    <n v="85.66"/>
    <x v="2"/>
    <m/>
    <n v="8.74"/>
  </r>
  <r>
    <n v="86.72"/>
    <x v="0"/>
    <m/>
    <n v="42.14"/>
  </r>
  <r>
    <n v="54.01"/>
    <x v="0"/>
    <m/>
    <n v="0"/>
  </r>
  <r>
    <n v="97.63"/>
    <x v="0"/>
    <m/>
    <n v="71.23"/>
  </r>
  <r>
    <n v="65.03"/>
    <x v="2"/>
    <m/>
    <n v="31.99"/>
  </r>
  <r>
    <n v="26.83"/>
    <x v="3"/>
    <m/>
    <n v="13.36"/>
  </r>
  <r>
    <n v="50.51"/>
    <x v="0"/>
    <m/>
    <n v="30.76"/>
  </r>
  <r>
    <n v="75.83"/>
    <x v="0"/>
    <m/>
    <n v="9.73"/>
  </r>
  <r>
    <n v="69.31"/>
    <x v="3"/>
    <m/>
    <n v="15.43"/>
  </r>
  <r>
    <n v="68.790000000000006"/>
    <x v="0"/>
    <m/>
    <n v="42.19"/>
  </r>
  <r>
    <n v="1.27"/>
    <x v="0"/>
    <m/>
    <n v="0.17"/>
  </r>
  <r>
    <n v="29.21"/>
    <x v="0"/>
    <m/>
    <n v="6.69"/>
  </r>
  <r>
    <n v="4.46"/>
    <x v="0"/>
    <m/>
    <n v="0"/>
  </r>
  <r>
    <n v="35.450000000000003"/>
    <x v="2"/>
    <m/>
    <n v="6.01"/>
  </r>
  <r>
    <n v="47.86"/>
    <x v="0"/>
    <m/>
    <n v="28.99"/>
  </r>
  <r>
    <n v="38.97"/>
    <x v="3"/>
    <m/>
    <n v="0"/>
  </r>
  <r>
    <n v="94.17"/>
    <x v="0"/>
    <m/>
    <n v="44.97"/>
  </r>
  <r>
    <n v="53.82"/>
    <x v="3"/>
    <m/>
    <n v="28.09"/>
  </r>
  <r>
    <n v="30.53"/>
    <x v="0"/>
    <m/>
    <n v="4.57"/>
  </r>
  <r>
    <n v="5.47"/>
    <x v="2"/>
    <m/>
    <n v="1.75"/>
  </r>
  <r>
    <n v="90.23"/>
    <x v="1"/>
    <m/>
    <n v="82.82"/>
  </r>
  <r>
    <n v="99.55"/>
    <x v="0"/>
    <m/>
    <n v="52.27"/>
  </r>
  <r>
    <n v="1.82"/>
    <x v="2"/>
    <m/>
    <n v="1.1399999999999999"/>
  </r>
  <r>
    <n v="55.12"/>
    <x v="0"/>
    <m/>
    <n v="45.52"/>
  </r>
  <r>
    <n v="28.72"/>
    <x v="0"/>
    <m/>
    <n v="16.239999999999998"/>
  </r>
  <r>
    <n v="8.77"/>
    <x v="2"/>
    <m/>
    <n v="4.04"/>
  </r>
  <r>
    <n v="46.04"/>
    <x v="3"/>
    <m/>
    <n v="24.67"/>
  </r>
  <r>
    <n v="12.44"/>
    <x v="0"/>
    <m/>
    <n v="5.84"/>
  </r>
  <r>
    <n v="89.69"/>
    <x v="3"/>
    <m/>
    <n v="45.45"/>
  </r>
  <r>
    <n v="98.14"/>
    <x v="0"/>
    <m/>
    <n v="64.64"/>
  </r>
  <r>
    <n v="4.4800000000000004"/>
    <x v="0"/>
    <m/>
    <n v="2.12"/>
  </r>
  <r>
    <n v="63.94"/>
    <x v="2"/>
    <m/>
    <n v="49.86"/>
  </r>
  <r>
    <n v="84.9"/>
    <x v="0"/>
    <m/>
    <n v="58.79"/>
  </r>
  <r>
    <n v="23.93"/>
    <x v="2"/>
    <m/>
    <n v="0"/>
  </r>
  <r>
    <n v="38.74"/>
    <x v="0"/>
    <m/>
    <n v="14.09"/>
  </r>
  <r>
    <n v="33.51"/>
    <x v="0"/>
    <m/>
    <n v="25.93"/>
  </r>
  <r>
    <n v="94.52"/>
    <x v="0"/>
    <m/>
    <n v="43.8"/>
  </r>
  <r>
    <n v="46.81"/>
    <x v="0"/>
    <m/>
    <n v="13.69"/>
  </r>
  <r>
    <n v="54.16"/>
    <x v="2"/>
    <m/>
    <n v="46.42"/>
  </r>
  <r>
    <n v="76.94"/>
    <x v="2"/>
    <m/>
    <n v="69.27"/>
  </r>
  <r>
    <n v="81.77"/>
    <x v="0"/>
    <m/>
    <n v="31.96"/>
  </r>
  <r>
    <n v="65.27"/>
    <x v="0"/>
    <m/>
    <n v="38.909999999999997"/>
  </r>
  <r>
    <n v="84.3"/>
    <x v="0"/>
    <m/>
    <n v="56.52"/>
  </r>
  <r>
    <n v="17.14"/>
    <x v="0"/>
    <m/>
    <n v="0"/>
  </r>
  <r>
    <n v="84.34"/>
    <x v="1"/>
    <m/>
    <n v="0"/>
  </r>
  <r>
    <n v="51.65"/>
    <x v="0"/>
    <m/>
    <n v="0"/>
  </r>
  <r>
    <n v="77.73"/>
    <x v="2"/>
    <m/>
    <n v="37.97"/>
  </r>
  <r>
    <n v="65.94"/>
    <x v="3"/>
    <m/>
    <n v="43.59"/>
  </r>
  <r>
    <n v="57.27"/>
    <x v="1"/>
    <m/>
    <n v="39.229999999999997"/>
  </r>
  <r>
    <n v="51.88"/>
    <x v="2"/>
    <m/>
    <n v="46.73"/>
  </r>
  <r>
    <n v="89.53"/>
    <x v="3"/>
    <m/>
    <n v="75.44"/>
  </r>
  <r>
    <n v="71.34"/>
    <x v="1"/>
    <m/>
    <n v="53.52"/>
  </r>
  <r>
    <n v="95.16"/>
    <x v="1"/>
    <m/>
    <n v="73.069999999999993"/>
  </r>
  <r>
    <n v="99.87"/>
    <x v="3"/>
    <m/>
    <n v="24.93"/>
  </r>
  <r>
    <n v="17.309999999999999"/>
    <x v="0"/>
    <m/>
    <n v="3.74"/>
  </r>
  <r>
    <n v="9.5500000000000007"/>
    <x v="3"/>
    <m/>
    <n v="3.08"/>
  </r>
  <r>
    <n v="62.72"/>
    <x v="2"/>
    <m/>
    <n v="0"/>
  </r>
  <r>
    <n v="62.31"/>
    <x v="0"/>
    <m/>
    <n v="0"/>
  </r>
  <r>
    <n v="56.05"/>
    <x v="3"/>
    <m/>
    <n v="14.57"/>
  </r>
  <r>
    <n v="7.94"/>
    <x v="0"/>
    <m/>
    <n v="0"/>
  </r>
  <r>
    <n v="97.41"/>
    <x v="0"/>
    <m/>
    <n v="0"/>
  </r>
  <r>
    <n v="4.54"/>
    <x v="0"/>
    <m/>
    <n v="4.13"/>
  </r>
  <r>
    <n v="48"/>
    <x v="1"/>
    <m/>
    <n v="19.41"/>
  </r>
  <r>
    <n v="12.65"/>
    <x v="0"/>
    <m/>
    <n v="0"/>
  </r>
  <r>
    <n v="38.53"/>
    <x v="0"/>
    <m/>
    <n v="0"/>
  </r>
  <r>
    <n v="25.31"/>
    <x v="0"/>
    <m/>
    <n v="0"/>
  </r>
  <r>
    <n v="86.8"/>
    <x v="2"/>
    <m/>
    <n v="30.68"/>
  </r>
  <r>
    <n v="29.25"/>
    <x v="0"/>
    <m/>
    <n v="21.13"/>
  </r>
  <r>
    <n v="15"/>
    <x v="0"/>
    <m/>
    <n v="11.31"/>
  </r>
  <r>
    <n v="86.33"/>
    <x v="1"/>
    <m/>
    <n v="22.98"/>
  </r>
  <r>
    <n v="4.22"/>
    <x v="0"/>
    <m/>
    <n v="3.29"/>
  </r>
  <r>
    <n v="49.62"/>
    <x v="3"/>
    <m/>
    <n v="29.22"/>
  </r>
  <r>
    <n v="51.77"/>
    <x v="0"/>
    <m/>
    <n v="10.14"/>
  </r>
  <r>
    <n v="38.74"/>
    <x v="0"/>
    <m/>
    <n v="23.88"/>
  </r>
  <r>
    <n v="63.43"/>
    <x v="0"/>
    <m/>
    <n v="20.12"/>
  </r>
  <r>
    <n v="98.88"/>
    <x v="3"/>
    <m/>
    <n v="81.13"/>
  </r>
  <r>
    <n v="85.27"/>
    <x v="0"/>
    <m/>
    <n v="78.739999999999995"/>
  </r>
  <r>
    <n v="65.510000000000005"/>
    <x v="0"/>
    <m/>
    <n v="27.02"/>
  </r>
  <r>
    <n v="20.170000000000002"/>
    <x v="0"/>
    <m/>
    <n v="5.26"/>
  </r>
  <r>
    <n v="63.21"/>
    <x v="0"/>
    <m/>
    <n v="28.89"/>
  </r>
  <r>
    <n v="31.18"/>
    <x v="0"/>
    <m/>
    <n v="6.78"/>
  </r>
  <r>
    <n v="47.99"/>
    <x v="1"/>
    <m/>
    <n v="0"/>
  </r>
  <r>
    <n v="24.19"/>
    <x v="2"/>
    <m/>
    <n v="8.15"/>
  </r>
  <r>
    <n v="45.05"/>
    <x v="0"/>
    <m/>
    <n v="32.75"/>
  </r>
  <r>
    <n v="9.9"/>
    <x v="2"/>
    <m/>
    <n v="6.37"/>
  </r>
  <r>
    <n v="49.7"/>
    <x v="3"/>
    <m/>
    <n v="16.54"/>
  </r>
  <r>
    <n v="13.86"/>
    <x v="1"/>
    <m/>
    <n v="0"/>
  </r>
  <r>
    <n v="12.96"/>
    <x v="3"/>
    <m/>
    <n v="9.15"/>
  </r>
  <r>
    <n v="46.29"/>
    <x v="1"/>
    <m/>
    <n v="40.72"/>
  </r>
  <r>
    <n v="67.239999999999995"/>
    <x v="0"/>
    <m/>
    <n v="38.75"/>
  </r>
  <r>
    <n v="16.53"/>
    <x v="2"/>
    <m/>
    <n v="7.36"/>
  </r>
  <r>
    <n v="2.93"/>
    <x v="2"/>
    <m/>
    <n v="1.44"/>
  </r>
  <r>
    <n v="1.1200000000000001"/>
    <x v="1"/>
    <m/>
    <n v="0"/>
  </r>
  <r>
    <n v="51.7"/>
    <x v="2"/>
    <m/>
    <n v="6.78"/>
  </r>
  <r>
    <n v="28.02"/>
    <x v="1"/>
    <m/>
    <n v="15.68"/>
  </r>
  <r>
    <n v="85.39"/>
    <x v="3"/>
    <m/>
    <n v="18.21"/>
  </r>
  <r>
    <n v="50.71"/>
    <x v="0"/>
    <m/>
    <n v="0"/>
  </r>
  <r>
    <n v="40.32"/>
    <x v="3"/>
    <m/>
    <n v="36.69"/>
  </r>
  <r>
    <n v="99.91"/>
    <x v="3"/>
    <m/>
    <n v="46.74"/>
  </r>
  <r>
    <n v="37.44"/>
    <x v="1"/>
    <m/>
    <n v="0"/>
  </r>
  <r>
    <n v="14.46"/>
    <x v="3"/>
    <m/>
    <n v="3.4"/>
  </r>
  <r>
    <n v="18.489999999999998"/>
    <x v="1"/>
    <m/>
    <n v="14.81"/>
  </r>
  <r>
    <n v="31.91"/>
    <x v="0"/>
    <m/>
    <n v="8.3699999999999992"/>
  </r>
  <r>
    <n v="28.81"/>
    <x v="0"/>
    <m/>
    <n v="14.26"/>
  </r>
  <r>
    <n v="57.57"/>
    <x v="3"/>
    <m/>
    <n v="20.79"/>
  </r>
  <r>
    <n v="54.4"/>
    <x v="3"/>
    <m/>
    <n v="0"/>
  </r>
  <r>
    <n v="53.4"/>
    <x v="2"/>
    <m/>
    <n v="15.37"/>
  </r>
  <r>
    <n v="8.9499999999999993"/>
    <x v="0"/>
    <m/>
    <n v="6.96"/>
  </r>
  <r>
    <n v="40.22"/>
    <x v="0"/>
    <m/>
    <n v="0"/>
  </r>
  <r>
    <n v="68.180000000000007"/>
    <x v="2"/>
    <m/>
    <n v="0"/>
  </r>
  <r>
    <n v="11.21"/>
    <x v="2"/>
    <m/>
    <n v="3.29"/>
  </r>
  <r>
    <n v="56.08"/>
    <x v="1"/>
    <m/>
    <n v="15.06"/>
  </r>
  <r>
    <n v="85.37"/>
    <x v="0"/>
    <m/>
    <n v="58.09"/>
  </r>
  <r>
    <n v="82.86"/>
    <x v="3"/>
    <m/>
    <n v="50.43"/>
  </r>
  <r>
    <n v="60.72"/>
    <x v="2"/>
    <m/>
    <n v="27.41"/>
  </r>
  <r>
    <n v="20.57"/>
    <x v="0"/>
    <m/>
    <n v="0"/>
  </r>
  <r>
    <n v="10.58"/>
    <x v="0"/>
    <m/>
    <n v="4.21"/>
  </r>
  <r>
    <n v="26.24"/>
    <x v="0"/>
    <m/>
    <n v="19.82"/>
  </r>
  <r>
    <n v="33.840000000000003"/>
    <x v="3"/>
    <m/>
    <n v="16.11"/>
  </r>
  <r>
    <n v="25.31"/>
    <x v="0"/>
    <m/>
    <n v="3.4"/>
  </r>
  <r>
    <n v="64.849999999999994"/>
    <x v="2"/>
    <m/>
    <n v="49.18"/>
  </r>
  <r>
    <n v="19.48"/>
    <x v="0"/>
    <m/>
    <n v="10.58"/>
  </r>
  <r>
    <n v="43.29"/>
    <x v="3"/>
    <m/>
    <n v="14.49"/>
  </r>
  <r>
    <n v="18.559999999999999"/>
    <x v="3"/>
    <m/>
    <n v="13.06"/>
  </r>
  <r>
    <n v="13.14"/>
    <x v="0"/>
    <m/>
    <n v="2.44"/>
  </r>
  <r>
    <n v="34.53"/>
    <x v="0"/>
    <m/>
    <n v="0"/>
  </r>
  <r>
    <n v="56.33"/>
    <x v="0"/>
    <m/>
    <n v="49.36"/>
  </r>
  <r>
    <n v="10.39"/>
    <x v="0"/>
    <m/>
    <n v="4.8600000000000003"/>
  </r>
  <r>
    <n v="61.42"/>
    <x v="0"/>
    <m/>
    <n v="53.74"/>
  </r>
  <r>
    <n v="8.35"/>
    <x v="0"/>
    <m/>
    <n v="0"/>
  </r>
  <r>
    <m/>
    <x v="1"/>
    <m/>
    <n v="29.65"/>
  </r>
  <r>
    <n v="72.36"/>
    <x v="0"/>
    <m/>
    <n v="0"/>
  </r>
  <r>
    <n v="7.28"/>
    <x v="0"/>
    <m/>
    <n v="1.0900000000000001"/>
  </r>
  <r>
    <n v="91.61"/>
    <x v="0"/>
    <m/>
    <n v="60.41"/>
  </r>
  <r>
    <n v="39.299999999999997"/>
    <x v="3"/>
    <m/>
    <n v="15.41"/>
  </r>
  <r>
    <n v="13.12"/>
    <x v="3"/>
    <m/>
    <n v="0"/>
  </r>
  <r>
    <n v="69.489999999999995"/>
    <x v="3"/>
    <m/>
    <n v="40.26"/>
  </r>
  <r>
    <n v="68.33"/>
    <x v="0"/>
    <m/>
    <n v="0"/>
  </r>
  <r>
    <n v="68.739999999999995"/>
    <x v="3"/>
    <m/>
    <n v="42.42"/>
  </r>
  <r>
    <n v="36.549999999999997"/>
    <x v="3"/>
    <m/>
    <n v="24.61"/>
  </r>
  <r>
    <n v="80.84"/>
    <x v="2"/>
    <m/>
    <n v="75.45"/>
  </r>
  <r>
    <n v="90.76"/>
    <x v="0"/>
    <m/>
    <n v="18.41"/>
  </r>
  <r>
    <n v="77.03"/>
    <x v="0"/>
    <m/>
    <n v="50.29"/>
  </r>
  <r>
    <n v="5.44"/>
    <x v="0"/>
    <m/>
    <n v="1.23"/>
  </r>
  <r>
    <n v="52.58"/>
    <x v="0"/>
    <m/>
    <n v="0"/>
  </r>
  <r>
    <n v="90.91"/>
    <x v="0"/>
    <m/>
    <n v="0"/>
  </r>
  <r>
    <n v="15.79"/>
    <x v="0"/>
    <m/>
    <n v="13.37"/>
  </r>
  <r>
    <n v="64.430000000000007"/>
    <x v="0"/>
    <m/>
    <n v="44.49"/>
  </r>
  <r>
    <n v="15.96"/>
    <x v="0"/>
    <m/>
    <n v="2.85"/>
  </r>
  <r>
    <n v="65.66"/>
    <x v="2"/>
    <m/>
    <n v="25.75"/>
  </r>
  <r>
    <n v="36.799999999999997"/>
    <x v="2"/>
    <m/>
    <n v="19.39"/>
  </r>
  <r>
    <n v="30.25"/>
    <x v="0"/>
    <m/>
    <n v="0"/>
  </r>
  <r>
    <n v="34.299999999999997"/>
    <x v="0"/>
    <m/>
    <n v="15"/>
  </r>
  <r>
    <n v="55.05"/>
    <x v="0"/>
    <m/>
    <n v="34.79"/>
  </r>
  <r>
    <n v="60.81"/>
    <x v="0"/>
    <m/>
    <n v="49.57"/>
  </r>
  <r>
    <n v="82.08"/>
    <x v="3"/>
    <m/>
    <n v="49.43"/>
  </r>
  <r>
    <n v="93.23"/>
    <x v="0"/>
    <m/>
    <n v="0"/>
  </r>
  <r>
    <n v="43.78"/>
    <x v="1"/>
    <m/>
    <n v="12.8"/>
  </r>
  <r>
    <n v="41.92"/>
    <x v="0"/>
    <m/>
    <n v="39.68"/>
  </r>
  <r>
    <n v="61.09"/>
    <x v="0"/>
    <m/>
    <n v="51.15"/>
  </r>
  <r>
    <n v="87.22"/>
    <x v="3"/>
    <m/>
    <n v="0"/>
  </r>
  <r>
    <n v="46.87"/>
    <x v="0"/>
    <m/>
    <n v="20.03"/>
  </r>
  <r>
    <n v="96.73"/>
    <x v="0"/>
    <m/>
    <n v="66.19"/>
  </r>
  <r>
    <n v="17.34"/>
    <x v="1"/>
    <m/>
    <n v="10.56"/>
  </r>
  <r>
    <n v="17.440000000000001"/>
    <x v="3"/>
    <m/>
    <n v="0"/>
  </r>
  <r>
    <n v="52.58"/>
    <x v="0"/>
    <m/>
    <n v="0"/>
  </r>
  <r>
    <n v="87.42"/>
    <x v="3"/>
    <m/>
    <n v="0"/>
  </r>
  <r>
    <n v="41.67"/>
    <x v="0"/>
    <m/>
    <n v="6.76"/>
  </r>
  <r>
    <n v="91.05"/>
    <x v="0"/>
    <m/>
    <n v="45.96"/>
  </r>
  <r>
    <n v="83.51"/>
    <x v="3"/>
    <m/>
    <n v="63.32"/>
  </r>
  <r>
    <n v="78.88"/>
    <x v="0"/>
    <m/>
    <n v="65.94"/>
  </r>
  <r>
    <n v="53.04"/>
    <x v="3"/>
    <m/>
    <n v="33.19"/>
  </r>
  <r>
    <n v="86.54"/>
    <x v="1"/>
    <m/>
    <n v="31.59"/>
  </r>
  <r>
    <n v="23.19"/>
    <x v="1"/>
    <m/>
    <n v="9.9499999999999993"/>
  </r>
  <r>
    <n v="76.41"/>
    <x v="3"/>
    <m/>
    <n v="0"/>
  </r>
  <r>
    <n v="98.43"/>
    <x v="0"/>
    <m/>
    <n v="74.12"/>
  </r>
  <r>
    <n v="10.49"/>
    <x v="0"/>
    <m/>
    <n v="4.08"/>
  </r>
  <r>
    <n v="92.86"/>
    <x v="0"/>
    <m/>
    <n v="74.8"/>
  </r>
  <r>
    <n v="27.88"/>
    <x v="0"/>
    <m/>
    <n v="21.79"/>
  </r>
  <r>
    <n v="65.930000000000007"/>
    <x v="1"/>
    <m/>
    <n v="26.14"/>
  </r>
  <r>
    <m/>
    <x v="0"/>
    <m/>
    <n v="39.76"/>
  </r>
  <r>
    <n v="87.97"/>
    <x v="3"/>
    <m/>
    <n v="50.22"/>
  </r>
  <r>
    <n v="53.68"/>
    <x v="1"/>
    <m/>
    <n v="16.670000000000002"/>
  </r>
  <r>
    <n v="81.33"/>
    <x v="3"/>
    <m/>
    <n v="0"/>
  </r>
  <r>
    <n v="5.54"/>
    <x v="0"/>
    <m/>
    <n v="1.51"/>
  </r>
  <r>
    <n v="86.51"/>
    <x v="2"/>
    <m/>
    <n v="28.1"/>
  </r>
  <r>
    <n v="87.84"/>
    <x v="0"/>
    <m/>
    <n v="38.03"/>
  </r>
  <r>
    <n v="47.46"/>
    <x v="0"/>
    <m/>
    <n v="13.42"/>
  </r>
  <r>
    <n v="21.83"/>
    <x v="0"/>
    <m/>
    <n v="10.85"/>
  </r>
  <r>
    <n v="48.61"/>
    <x v="0"/>
    <m/>
    <n v="41.35"/>
  </r>
  <r>
    <n v="49.71"/>
    <x v="1"/>
    <m/>
    <n v="0"/>
  </r>
  <r>
    <n v="91.75"/>
    <x v="1"/>
    <m/>
    <n v="0"/>
  </r>
  <r>
    <n v="50.1"/>
    <x v="0"/>
    <m/>
    <n v="46.27"/>
  </r>
  <r>
    <n v="93.04"/>
    <x v="0"/>
    <m/>
    <n v="23.91"/>
  </r>
  <r>
    <n v="79.39"/>
    <x v="0"/>
    <m/>
    <n v="58.29"/>
  </r>
  <r>
    <n v="66.239999999999995"/>
    <x v="2"/>
    <m/>
    <n v="32.590000000000003"/>
  </r>
  <r>
    <n v="62.87"/>
    <x v="0"/>
    <m/>
    <n v="16.75"/>
  </r>
  <r>
    <n v="35.909999999999997"/>
    <x v="3"/>
    <m/>
    <n v="28.14"/>
  </r>
  <r>
    <n v="61.32"/>
    <x v="3"/>
    <m/>
    <n v="0"/>
  </r>
  <r>
    <n v="93.39"/>
    <x v="0"/>
    <m/>
    <n v="0"/>
  </r>
  <r>
    <n v="45.38"/>
    <x v="0"/>
    <m/>
    <n v="35.83"/>
  </r>
  <r>
    <n v="83.16"/>
    <x v="0"/>
    <m/>
    <n v="74.180000000000007"/>
  </r>
  <r>
    <n v="87.21"/>
    <x v="1"/>
    <m/>
    <n v="33.67"/>
  </r>
  <r>
    <n v="73.069999999999993"/>
    <x v="0"/>
    <m/>
    <n v="49.24"/>
  </r>
  <r>
    <n v="58.94"/>
    <x v="0"/>
    <m/>
    <n v="18.68"/>
  </r>
  <r>
    <n v="59.97"/>
    <x v="3"/>
    <m/>
    <n v="32.03"/>
  </r>
  <r>
    <n v="77.819999999999993"/>
    <x v="3"/>
    <m/>
    <n v="45.78"/>
  </r>
  <r>
    <n v="45.29"/>
    <x v="0"/>
    <m/>
    <n v="6.01"/>
  </r>
  <r>
    <n v="55.19"/>
    <x v="0"/>
    <m/>
    <n v="0"/>
  </r>
  <r>
    <n v="37.04"/>
    <x v="0"/>
    <m/>
    <n v="26.82"/>
  </r>
  <r>
    <n v="68.27"/>
    <x v="1"/>
    <m/>
    <n v="22.86"/>
  </r>
  <r>
    <n v="96.08"/>
    <x v="3"/>
    <m/>
    <n v="85.04"/>
  </r>
  <r>
    <n v="79.64"/>
    <x v="0"/>
    <m/>
    <n v="63.5"/>
  </r>
  <r>
    <n v="42.32"/>
    <x v="3"/>
    <m/>
    <n v="24.35"/>
  </r>
  <r>
    <n v="23.08"/>
    <x v="1"/>
    <m/>
    <n v="0"/>
  </r>
  <r>
    <n v="64.98"/>
    <x v="0"/>
    <m/>
    <n v="12.46"/>
  </r>
  <r>
    <n v="61.5"/>
    <x v="0"/>
    <m/>
    <n v="36.86"/>
  </r>
  <r>
    <n v="45.31"/>
    <x v="0"/>
    <m/>
    <n v="15.98"/>
  </r>
  <r>
    <n v="25.6"/>
    <x v="2"/>
    <m/>
    <n v="13.71"/>
  </r>
  <r>
    <n v="28.53"/>
    <x v="0"/>
    <m/>
    <n v="19.45"/>
  </r>
  <r>
    <n v="59.79"/>
    <x v="0"/>
    <m/>
    <n v="36.950000000000003"/>
  </r>
  <r>
    <n v="81.73"/>
    <x v="0"/>
    <m/>
    <n v="64.31"/>
  </r>
  <r>
    <n v="63.03"/>
    <x v="0"/>
    <m/>
    <n v="57.48"/>
  </r>
  <r>
    <n v="98.65"/>
    <x v="1"/>
    <m/>
    <n v="32.19"/>
  </r>
  <r>
    <n v="23.81"/>
    <x v="2"/>
    <m/>
    <n v="0"/>
  </r>
  <r>
    <n v="25.22"/>
    <x v="1"/>
    <m/>
    <n v="16.73"/>
  </r>
  <r>
    <n v="56.6"/>
    <x v="1"/>
    <m/>
    <n v="0"/>
  </r>
  <r>
    <n v="94.12"/>
    <x v="3"/>
    <m/>
    <n v="18"/>
  </r>
  <r>
    <n v="7.08"/>
    <x v="0"/>
    <m/>
    <n v="2.93"/>
  </r>
  <r>
    <n v="35.409999999999997"/>
    <x v="2"/>
    <m/>
    <n v="0"/>
  </r>
  <r>
    <n v="27.05"/>
    <x v="0"/>
    <m/>
    <n v="25.58"/>
  </r>
  <r>
    <n v="21.24"/>
    <x v="0"/>
    <m/>
    <n v="2.81"/>
  </r>
  <r>
    <n v="78.069999999999993"/>
    <x v="0"/>
    <m/>
    <n v="64.03"/>
  </r>
  <r>
    <n v="95.79"/>
    <x v="0"/>
    <m/>
    <n v="10.09"/>
  </r>
  <r>
    <n v="43.38"/>
    <x v="0"/>
    <m/>
    <n v="0"/>
  </r>
  <r>
    <n v="24.68"/>
    <x v="3"/>
    <m/>
    <n v="19.25"/>
  </r>
  <r>
    <n v="20.92"/>
    <x v="0"/>
    <m/>
    <n v="0"/>
  </r>
  <r>
    <m/>
    <x v="1"/>
    <m/>
    <n v="13.27"/>
  </r>
  <r>
    <n v="43.2"/>
    <x v="2"/>
    <m/>
    <n v="0"/>
  </r>
  <r>
    <n v="97.21"/>
    <x v="0"/>
    <m/>
    <n v="53.49"/>
  </r>
  <r>
    <n v="81.95"/>
    <x v="2"/>
    <m/>
    <n v="18.5"/>
  </r>
  <r>
    <n v="33.76"/>
    <x v="1"/>
    <m/>
    <n v="0"/>
  </r>
  <r>
    <n v="61.07"/>
    <x v="0"/>
    <m/>
    <n v="18.47"/>
  </r>
  <r>
    <n v="87.18"/>
    <x v="0"/>
    <m/>
    <n v="0"/>
  </r>
  <r>
    <n v="83.02"/>
    <x v="1"/>
    <m/>
    <n v="47.24"/>
  </r>
  <r>
    <n v="10.16"/>
    <x v="0"/>
    <m/>
    <n v="0"/>
  </r>
  <r>
    <n v="96.82"/>
    <x v="1"/>
    <m/>
    <n v="0"/>
  </r>
  <r>
    <n v="19.73"/>
    <x v="1"/>
    <m/>
    <n v="2.44"/>
  </r>
  <r>
    <n v="70.72"/>
    <x v="1"/>
    <m/>
    <n v="41.39"/>
  </r>
  <r>
    <n v="58.08"/>
    <x v="2"/>
    <m/>
    <n v="28.03"/>
  </r>
  <r>
    <n v="38.92"/>
    <x v="0"/>
    <m/>
    <n v="36.64"/>
  </r>
  <r>
    <n v="59.37"/>
    <x v="0"/>
    <m/>
    <n v="0"/>
  </r>
  <r>
    <n v="67.03"/>
    <x v="0"/>
    <m/>
    <n v="0"/>
  </r>
  <r>
    <n v="56.75"/>
    <x v="0"/>
    <m/>
    <n v="27.36"/>
  </r>
  <r>
    <n v="99.06"/>
    <x v="3"/>
    <m/>
    <n v="30.13"/>
  </r>
  <r>
    <n v="78.459999999999994"/>
    <x v="0"/>
    <m/>
    <n v="0"/>
  </r>
  <r>
    <n v="54.59"/>
    <x v="0"/>
    <m/>
    <n v="28.62"/>
  </r>
  <r>
    <n v="31.38"/>
    <x v="2"/>
    <m/>
    <n v="0"/>
  </r>
  <r>
    <n v="38.619999999999997"/>
    <x v="0"/>
    <m/>
    <n v="17.66"/>
  </r>
  <r>
    <n v="8.5500000000000007"/>
    <x v="0"/>
    <m/>
    <n v="6.65"/>
  </r>
  <r>
    <n v="42.93"/>
    <x v="3"/>
    <m/>
    <n v="22.69"/>
  </r>
  <r>
    <n v="74.849999999999994"/>
    <x v="0"/>
    <m/>
    <n v="35.51"/>
  </r>
  <r>
    <n v="28.41"/>
    <x v="3"/>
    <m/>
    <n v="19.57"/>
  </r>
  <r>
    <n v="21.18"/>
    <x v="3"/>
    <m/>
    <n v="11.17"/>
  </r>
  <r>
    <n v="14.93"/>
    <x v="1"/>
    <m/>
    <n v="0"/>
  </r>
  <r>
    <n v="88.32"/>
    <x v="0"/>
    <m/>
    <n v="47.93"/>
  </r>
  <r>
    <n v="91.67"/>
    <x v="3"/>
    <m/>
    <n v="0"/>
  </r>
  <r>
    <n v="35.53"/>
    <x v="0"/>
    <m/>
    <n v="0"/>
  </r>
  <r>
    <n v="76.5"/>
    <x v="0"/>
    <m/>
    <n v="40.340000000000003"/>
  </r>
  <r>
    <n v="46.35"/>
    <x v="1"/>
    <m/>
    <n v="19.78"/>
  </r>
  <r>
    <n v="1.32"/>
    <x v="0"/>
    <m/>
    <n v="0.88"/>
  </r>
  <r>
    <n v="30.22"/>
    <x v="0"/>
    <m/>
    <n v="20.03"/>
  </r>
  <r>
    <n v="44.71"/>
    <x v="0"/>
    <m/>
    <n v="33.450000000000003"/>
  </r>
  <r>
    <n v="11.56"/>
    <x v="3"/>
    <m/>
    <n v="6.35"/>
  </r>
  <r>
    <n v="44.04"/>
    <x v="0"/>
    <m/>
    <n v="20.54"/>
  </r>
  <r>
    <n v="37.950000000000003"/>
    <x v="1"/>
    <m/>
    <n v="22.91"/>
  </r>
  <r>
    <n v="16.84"/>
    <x v="3"/>
    <m/>
    <n v="0"/>
  </r>
  <r>
    <n v="19.77"/>
    <x v="0"/>
    <m/>
    <n v="0"/>
  </r>
  <r>
    <n v="90.31"/>
    <x v="0"/>
    <m/>
    <n v="36.97"/>
  </r>
  <r>
    <n v="13.34"/>
    <x v="3"/>
    <m/>
    <n v="9.1999999999999993"/>
  </r>
  <r>
    <n v="12.25"/>
    <x v="3"/>
    <m/>
    <n v="3.49"/>
  </r>
  <r>
    <n v="54.77"/>
    <x v="0"/>
    <m/>
    <n v="27.67"/>
  </r>
  <r>
    <n v="25.44"/>
    <x v="0"/>
    <m/>
    <n v="3.4"/>
  </r>
  <r>
    <n v="65.53"/>
    <x v="1"/>
    <m/>
    <n v="46.01"/>
  </r>
  <r>
    <n v="8.43"/>
    <x v="2"/>
    <m/>
    <n v="0"/>
  </r>
  <r>
    <n v="81.62"/>
    <x v="0"/>
    <m/>
    <n v="27.35"/>
  </r>
  <r>
    <n v="21.53"/>
    <x v="0"/>
    <m/>
    <n v="5.54"/>
  </r>
  <r>
    <n v="90.88"/>
    <x v="1"/>
    <m/>
    <n v="48.95"/>
  </r>
  <r>
    <n v="87.76"/>
    <x v="0"/>
    <m/>
    <n v="0"/>
  </r>
  <r>
    <n v="67.77"/>
    <x v="3"/>
    <m/>
    <n v="0"/>
  </r>
  <r>
    <n v="1.61"/>
    <x v="0"/>
    <m/>
    <n v="1.23"/>
  </r>
  <r>
    <n v="55.14"/>
    <x v="0"/>
    <m/>
    <n v="0"/>
  </r>
  <r>
    <n v="33.950000000000003"/>
    <x v="0"/>
    <m/>
    <n v="11.88"/>
  </r>
  <r>
    <n v="92.46"/>
    <x v="1"/>
    <m/>
    <n v="0"/>
  </r>
  <r>
    <n v="60.94"/>
    <x v="2"/>
    <m/>
    <n v="51.83"/>
  </r>
  <r>
    <n v="84.48"/>
    <x v="1"/>
    <m/>
    <n v="23.99"/>
  </r>
  <r>
    <n v="81.78"/>
    <x v="1"/>
    <m/>
    <n v="69.16"/>
  </r>
  <r>
    <n v="94.85"/>
    <x v="0"/>
    <m/>
    <n v="0"/>
  </r>
  <r>
    <n v="17.04"/>
    <x v="3"/>
    <m/>
    <n v="2.09"/>
  </r>
  <r>
    <n v="30.49"/>
    <x v="0"/>
    <m/>
    <n v="10.94"/>
  </r>
  <r>
    <n v="26.92"/>
    <x v="1"/>
    <m/>
    <n v="6.9"/>
  </r>
  <r>
    <n v="13.71"/>
    <x v="2"/>
    <m/>
    <n v="4.95"/>
  </r>
  <r>
    <n v="84.5"/>
    <x v="2"/>
    <m/>
    <n v="0"/>
  </r>
  <r>
    <n v="5.69"/>
    <x v="0"/>
    <m/>
    <n v="4.22"/>
  </r>
  <r>
    <n v="71.37"/>
    <x v="1"/>
    <m/>
    <n v="36.93"/>
  </r>
  <r>
    <n v="47.01"/>
    <x v="0"/>
    <m/>
    <n v="22.94"/>
  </r>
  <r>
    <n v="28.22"/>
    <x v="0"/>
    <m/>
    <n v="20.49"/>
  </r>
  <r>
    <n v="4.03"/>
    <x v="2"/>
    <m/>
    <n v="0"/>
  </r>
  <r>
    <n v="90.81"/>
    <x v="1"/>
    <m/>
    <n v="11.63"/>
  </r>
  <r>
    <n v="45.36"/>
    <x v="0"/>
    <m/>
    <n v="20.75"/>
  </r>
  <r>
    <n v="46.41"/>
    <x v="1"/>
    <m/>
    <n v="33"/>
  </r>
  <r>
    <n v="71.11"/>
    <x v="0"/>
    <m/>
    <n v="50.38"/>
  </r>
  <r>
    <n v="46.1"/>
    <x v="3"/>
    <m/>
    <n v="34.380000000000003"/>
  </r>
  <r>
    <n v="44.92"/>
    <x v="0"/>
    <m/>
    <n v="0"/>
  </r>
  <r>
    <n v="96.03"/>
    <x v="1"/>
    <m/>
    <n v="0"/>
  </r>
  <r>
    <n v="46.86"/>
    <x v="1"/>
    <m/>
    <n v="0"/>
  </r>
  <r>
    <n v="31.49"/>
    <x v="1"/>
    <m/>
    <n v="23.35"/>
  </r>
  <r>
    <n v="44.79"/>
    <x v="0"/>
    <m/>
    <n v="22.26"/>
  </r>
  <r>
    <n v="43.17"/>
    <x v="1"/>
    <m/>
    <n v="34.24"/>
  </r>
  <r>
    <n v="89.86"/>
    <x v="2"/>
    <m/>
    <n v="36.03"/>
  </r>
  <r>
    <n v="14.67"/>
    <x v="3"/>
    <m/>
    <n v="0"/>
  </r>
  <r>
    <n v="2.15"/>
    <x v="0"/>
    <m/>
    <n v="0"/>
  </r>
  <r>
    <n v="86.6"/>
    <x v="2"/>
    <m/>
    <n v="57.96"/>
  </r>
  <r>
    <n v="67.14"/>
    <x v="1"/>
    <m/>
    <n v="37.19"/>
  </r>
  <r>
    <n v="40.75"/>
    <x v="3"/>
    <m/>
    <n v="0"/>
  </r>
  <r>
    <n v="37.67"/>
    <x v="1"/>
    <m/>
    <n v="20.03"/>
  </r>
  <r>
    <n v="71.89"/>
    <x v="3"/>
    <m/>
    <n v="55.36"/>
  </r>
  <r>
    <n v="47.86"/>
    <x v="0"/>
    <m/>
    <n v="28.68"/>
  </r>
  <r>
    <n v="39.270000000000003"/>
    <x v="0"/>
    <m/>
    <n v="26.34"/>
  </r>
  <r>
    <n v="78.73"/>
    <x v="0"/>
    <m/>
    <n v="15.99"/>
  </r>
  <r>
    <n v="73.38"/>
    <x v="0"/>
    <m/>
    <n v="59.88"/>
  </r>
  <r>
    <n v="36.700000000000003"/>
    <x v="0"/>
    <m/>
    <n v="5.44"/>
  </r>
  <r>
    <n v="67.72"/>
    <x v="0"/>
    <m/>
    <n v="46.24"/>
  </r>
  <r>
    <n v="42"/>
    <x v="3"/>
    <m/>
    <n v="30.37"/>
  </r>
  <r>
    <n v="87.53"/>
    <x v="0"/>
    <m/>
    <n v="0"/>
  </r>
  <r>
    <n v="96.53"/>
    <x v="0"/>
    <m/>
    <n v="0"/>
  </r>
  <r>
    <n v="92.38"/>
    <x v="2"/>
    <m/>
    <n v="15.48"/>
  </r>
  <r>
    <n v="60.71"/>
    <x v="3"/>
    <m/>
    <n v="47"/>
  </r>
  <r>
    <n v="48.67"/>
    <x v="2"/>
    <m/>
    <n v="12.87"/>
  </r>
  <r>
    <n v="58.27"/>
    <x v="0"/>
    <m/>
    <n v="27.67"/>
  </r>
  <r>
    <n v="66.98"/>
    <x v="0"/>
    <m/>
    <n v="26.99"/>
  </r>
  <r>
    <n v="56.38"/>
    <x v="0"/>
    <m/>
    <n v="0"/>
  </r>
  <r>
    <n v="48.16"/>
    <x v="3"/>
    <m/>
    <n v="41.4"/>
  </r>
  <r>
    <n v="3.65"/>
    <x v="2"/>
    <m/>
    <n v="0.45"/>
  </r>
  <r>
    <n v="84.68"/>
    <x v="0"/>
    <m/>
    <n v="25.35"/>
  </r>
  <r>
    <n v="94.66"/>
    <x v="2"/>
    <m/>
    <n v="10.57"/>
  </r>
  <r>
    <n v="93.96"/>
    <x v="2"/>
    <m/>
    <n v="0"/>
  </r>
  <r>
    <n v="52.05"/>
    <x v="0"/>
    <m/>
    <n v="0"/>
  </r>
  <r>
    <n v="90.22"/>
    <x v="2"/>
    <m/>
    <n v="41.94"/>
  </r>
  <r>
    <n v="79.53"/>
    <x v="1"/>
    <m/>
    <n v="0"/>
  </r>
  <r>
    <n v="92.98"/>
    <x v="0"/>
    <m/>
    <n v="0"/>
  </r>
  <r>
    <n v="73.84"/>
    <x v="3"/>
    <m/>
    <n v="24.38"/>
  </r>
  <r>
    <n v="15.97"/>
    <x v="0"/>
    <m/>
    <n v="7.77"/>
  </r>
  <r>
    <n v="74.31"/>
    <x v="2"/>
    <m/>
    <n v="41.96"/>
  </r>
  <r>
    <n v="35.11"/>
    <x v="1"/>
    <m/>
    <n v="26.1"/>
  </r>
  <r>
    <n v="96.43"/>
    <x v="0"/>
    <m/>
    <n v="30.07"/>
  </r>
  <r>
    <n v="12.4"/>
    <x v="0"/>
    <m/>
    <n v="6.93"/>
  </r>
  <r>
    <n v="41.32"/>
    <x v="0"/>
    <m/>
    <n v="26.5"/>
  </r>
  <r>
    <n v="93.68"/>
    <x v="0"/>
    <m/>
    <n v="12.83"/>
  </r>
  <r>
    <n v="25.5"/>
    <x v="3"/>
    <m/>
    <n v="6.82"/>
  </r>
  <r>
    <n v="46.38"/>
    <x v="3"/>
    <m/>
    <n v="33.770000000000003"/>
  </r>
  <r>
    <n v="15.77"/>
    <x v="0"/>
    <m/>
    <n v="13.4"/>
  </r>
  <r>
    <n v="18.14"/>
    <x v="2"/>
    <m/>
    <n v="12.82"/>
  </r>
  <r>
    <n v="56.76"/>
    <x v="1"/>
    <m/>
    <n v="19.64"/>
  </r>
  <r>
    <n v="8.0399999999999991"/>
    <x v="0"/>
    <m/>
    <n v="3.66"/>
  </r>
  <r>
    <n v="31.7"/>
    <x v="3"/>
    <m/>
    <n v="22.56"/>
  </r>
  <r>
    <n v="13.45"/>
    <x v="0"/>
    <m/>
    <n v="11.41"/>
  </r>
  <r>
    <n v="54.19"/>
    <x v="0"/>
    <m/>
    <n v="39.520000000000003"/>
  </r>
  <r>
    <n v="42"/>
    <x v="0"/>
    <m/>
    <n v="6.4"/>
  </r>
  <r>
    <n v="25.33"/>
    <x v="0"/>
    <m/>
    <n v="0"/>
  </r>
  <r>
    <n v="80.3"/>
    <x v="0"/>
    <m/>
    <n v="43.73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n v="82.9"/>
  </r>
  <r>
    <x v="1"/>
    <n v="79.86"/>
  </r>
  <r>
    <x v="2"/>
    <n v="91.39"/>
  </r>
  <r>
    <x v="3"/>
    <n v="84.94"/>
  </r>
  <r>
    <x v="4"/>
    <n v="83.17"/>
  </r>
  <r>
    <x v="5"/>
    <n v="82.52"/>
  </r>
  <r>
    <x v="6"/>
    <n v="77.959999999999994"/>
  </r>
  <r>
    <x v="7"/>
    <n v="79.510000000000005"/>
  </r>
  <r>
    <x v="8"/>
    <n v="94.24"/>
  </r>
  <r>
    <x v="9"/>
    <n v="95.39"/>
  </r>
  <r>
    <x v="10"/>
    <n v="88.95"/>
  </r>
  <r>
    <x v="11"/>
    <n v="79.319999999999993"/>
  </r>
  <r>
    <x v="0"/>
    <n v="89.65"/>
  </r>
  <r>
    <x v="1"/>
    <n v="93.76"/>
  </r>
  <r>
    <x v="2"/>
    <n v="84.38"/>
  </r>
  <r>
    <x v="3"/>
    <n v="81.62"/>
  </r>
  <r>
    <x v="4"/>
    <n v="80.41"/>
  </r>
  <r>
    <x v="5"/>
    <n v="76.510000000000005"/>
  </r>
  <r>
    <x v="6"/>
    <n v="76.13"/>
  </r>
  <r>
    <x v="7"/>
    <n v="96.66"/>
  </r>
  <r>
    <x v="8"/>
    <n v="78.209999999999994"/>
  </r>
  <r>
    <x v="9"/>
    <n v="85.77"/>
  </r>
  <r>
    <x v="10"/>
    <n v="92.4"/>
  </r>
  <r>
    <x v="11"/>
    <n v="84.15"/>
  </r>
  <r>
    <x v="0"/>
    <n v="96.32"/>
  </r>
  <r>
    <x v="1"/>
    <n v="88.34"/>
  </r>
  <r>
    <x v="2"/>
    <n v="94.14"/>
  </r>
  <r>
    <x v="3"/>
    <n v="89.64"/>
  </r>
  <r>
    <x v="4"/>
    <n v="86.6"/>
  </r>
  <r>
    <x v="5"/>
    <n v="94.12"/>
  </r>
  <r>
    <x v="6"/>
    <n v="77.52"/>
  </r>
  <r>
    <x v="7"/>
    <n v="90.36"/>
  </r>
  <r>
    <x v="8"/>
    <n v="97.61"/>
  </r>
  <r>
    <x v="9"/>
    <n v="76.05"/>
  </r>
  <r>
    <x v="10"/>
    <n v="80.77"/>
  </r>
  <r>
    <x v="11"/>
    <n v="90.87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s v="CUST0184"/>
    <s v="BR008"/>
    <x v="0"/>
    <s v="Business Loan"/>
    <s v="Unsecured"/>
    <n v="73.8"/>
    <n v="9.6199999999999992"/>
    <n v="1.1657999999999999"/>
    <n v="1.8583000000000001"/>
    <x v="0"/>
    <n v="557"/>
    <s v="approved"/>
    <s v="10-05-2022"/>
    <m/>
    <s v="23-05-2022"/>
    <n v="48"/>
    <n v="41.29"/>
  </r>
  <r>
    <x v="1"/>
    <s v="CUST0428"/>
    <s v="BR008"/>
    <x v="0"/>
    <s v="Home Loan"/>
    <s v="Unsecured"/>
    <n v="6.55"/>
    <n v="7.97"/>
    <n v="4.4400000000000002E-2"/>
    <n v="5.4699999999999999E-2"/>
    <x v="0"/>
    <n v="600"/>
    <s v="Rejected "/>
    <s v="02-11-2022"/>
    <m/>
    <m/>
    <n v="240"/>
    <n v="4.78"/>
  </r>
  <r>
    <x v="2"/>
    <s v="CUST0377"/>
    <s v="BR003"/>
    <x v="1"/>
    <s v="Business Loan"/>
    <s v="Secured"/>
    <n v="47.65"/>
    <n v="8"/>
    <n v="0.73950000000000005"/>
    <n v="1.4932000000000001"/>
    <x v="1"/>
    <n v="690"/>
    <s v="Rejected"/>
    <s v="13-04-2022"/>
    <m/>
    <m/>
    <n v="36"/>
    <n v="0"/>
  </r>
  <r>
    <x v="3"/>
    <s v="CUST0050"/>
    <s v="BR008"/>
    <x v="2"/>
    <s v="Personal Loan"/>
    <s v="Semi-Secured"/>
    <n v="7.33"/>
    <n v="8.76"/>
    <n v="0.1021"/>
    <n v="0.18160000000000001"/>
    <x v="1"/>
    <n v="797"/>
    <s v="Rejected"/>
    <s v="22-05-2024"/>
    <m/>
    <m/>
    <n v="48"/>
    <n v="0"/>
  </r>
  <r>
    <x v="4"/>
    <s v="CUST0378"/>
    <s v="BR007"/>
    <x v="3"/>
    <s v="Home Loan"/>
    <s v="Semi-Secured"/>
    <n v="58.02"/>
    <n v="16.7"/>
    <n v="0.98029999999999995"/>
    <n v="5.2834000000000003"/>
    <x v="2"/>
    <n v="751"/>
    <s v="Rejected"/>
    <s v="19-11-2023"/>
    <m/>
    <m/>
    <n v="12"/>
    <n v="8.92"/>
  </r>
  <r>
    <x v="5"/>
    <s v="CUST0087"/>
    <s v="BR006"/>
    <x v="2"/>
    <s v="Personal Loan"/>
    <s v="Unsecured"/>
    <n v="25.12"/>
    <n v="8.9700000000000006"/>
    <n v="0.42370000000000002"/>
    <n v="0.31780000000000003"/>
    <x v="3"/>
    <n v="748"/>
    <s v="approved"/>
    <s v="24-09-2024"/>
    <m/>
    <s v="26-09-2024"/>
    <n v="120"/>
    <n v="2.65"/>
  </r>
  <r>
    <x v="6"/>
    <s v="CUST0334"/>
    <s v="BR010"/>
    <x v="3"/>
    <s v="Education Loan"/>
    <s v="Semi-Secured"/>
    <n v="80.930000000000007"/>
    <n v="15.12"/>
    <n v="0.65490000000000004"/>
    <n v="1.9303999999999999"/>
    <x v="2"/>
    <n v="866"/>
    <s v="approved"/>
    <s v="23-04-2024"/>
    <m/>
    <s v="27-04-2024"/>
    <n v="60"/>
    <n v="72.62"/>
  </r>
  <r>
    <x v="7"/>
    <s v="CUST0093"/>
    <s v="BR008"/>
    <x v="2"/>
    <s v="Home Loan"/>
    <s v="Semi-Secured"/>
    <n v="82.82"/>
    <n v="12.11"/>
    <n v="1.1069"/>
    <n v="2.1854"/>
    <x v="1"/>
    <n v="887"/>
    <s v="approved"/>
    <s v="15-07-2022"/>
    <m/>
    <s v="25-07-2022"/>
    <n v="48"/>
    <n v="0"/>
  </r>
  <r>
    <x v="8"/>
    <s v="CUST0277"/>
    <s v="BR009"/>
    <x v="4"/>
    <s v="Education Loan"/>
    <s v="Semi-Secured"/>
    <n v="66.27"/>
    <n v="9.6300000000000008"/>
    <n v="1.1232"/>
    <n v="0.69720000000000004"/>
    <x v="0"/>
    <n v="793"/>
    <s v="Rejected"/>
    <s v="24-11-2022"/>
    <m/>
    <m/>
    <n v="180"/>
    <n v="44.38"/>
  </r>
  <r>
    <x v="9"/>
    <s v="CUST0146"/>
    <s v="BR004"/>
    <x v="1"/>
    <s v="Auto Loan"/>
    <s v="Unsecured"/>
    <n v="62.07"/>
    <n v="12.48"/>
    <n v="0.40760000000000002"/>
    <n v="5.5288000000000004"/>
    <x v="2"/>
    <n v="713"/>
    <s v="Rejected"/>
    <s v="20-11-2022"/>
    <m/>
    <m/>
    <n v="12"/>
    <n v="47.65"/>
  </r>
  <r>
    <x v="10"/>
    <s v="CUST0459"/>
    <s v="BR004"/>
    <x v="1"/>
    <s v="Gold Loan"/>
    <s v="Semi-Secured"/>
    <n v="33.270000000000003"/>
    <n v="14.95"/>
    <n v="0.32890000000000003"/>
    <n v="1.6124000000000001"/>
    <x v="4"/>
    <n v="639"/>
    <s v="Rejected"/>
    <s v="20-07-2022"/>
    <m/>
    <m/>
    <n v="24"/>
    <n v="10.029999999999999"/>
  </r>
  <r>
    <x v="11"/>
    <s v="CUST0457"/>
    <s v="BR004"/>
    <x v="0"/>
    <s v="Education Loan"/>
    <s v="Semi-Secured"/>
    <n v="48.96"/>
    <n v="9.09"/>
    <n v="0.92620000000000002"/>
    <n v="0.49919999999999998"/>
    <x v="3"/>
    <n v="731"/>
    <s v="approved"/>
    <s v="04-02-2024"/>
    <m/>
    <s v="07-02-2024"/>
    <n v="180"/>
    <n v="23.95"/>
  </r>
  <r>
    <x v="12"/>
    <s v="CUST0139"/>
    <s v="BR004"/>
    <x v="3"/>
    <s v="Personal Loan"/>
    <s v="Secured"/>
    <n v="69.53"/>
    <n v="9"/>
    <n v="1.2359"/>
    <n v="0.70520000000000005"/>
    <x v="0"/>
    <n v="738"/>
    <s v="Rejected"/>
    <s v="05-12-2023"/>
    <m/>
    <m/>
    <n v="180"/>
    <n v="19.95"/>
  </r>
  <r>
    <x v="13"/>
    <s v="CUST0407"/>
    <s v="BR010"/>
    <x v="4"/>
    <s v="Gold Loan"/>
    <s v="Semi-Secured"/>
    <n v="85.65"/>
    <n v="16.93"/>
    <n v="1.0568"/>
    <n v="2.4683000000000002"/>
    <x v="2"/>
    <n v="863"/>
    <s v="approved"/>
    <s v="05-08-2024"/>
    <m/>
    <s v="10-08-2024"/>
    <n v="48"/>
    <n v="9.6199999999999992"/>
  </r>
  <r>
    <x v="14"/>
    <s v="CUST0127"/>
    <s v="BR006"/>
    <x v="1"/>
    <s v="Gold Loan"/>
    <s v="Secured"/>
    <n v="89.29"/>
    <n v="9.14"/>
    <n v="1.2148000000000001"/>
    <n v="7.8143000000000002"/>
    <x v="0"/>
    <n v="560"/>
    <s v="approved"/>
    <s v="24-03-2022"/>
    <m/>
    <s v="01-04-2022"/>
    <n v="12"/>
    <n v="64.599999999999994"/>
  </r>
  <r>
    <x v="15"/>
    <s v="CUST0202"/>
    <s v="BR008"/>
    <x v="0"/>
    <s v="Education Loan"/>
    <s v="Unsecured"/>
    <n v="24.81"/>
    <n v="7.64"/>
    <n v="0.39639999999999997"/>
    <n v="0.60150000000000003"/>
    <x v="5"/>
    <n v="582"/>
    <s v="Under Review"/>
    <s v="29-08-2023"/>
    <m/>
    <m/>
    <n v="48"/>
    <n v="7.52"/>
  </r>
  <r>
    <x v="16"/>
    <s v="CUST0343"/>
    <s v="BR005"/>
    <x v="4"/>
    <s v="Business Loan"/>
    <s v="Unsecured"/>
    <n v="85.93"/>
    <n v="7.77"/>
    <n v="1.0159"/>
    <n v="2.6836000000000002"/>
    <x v="5"/>
    <n v="649"/>
    <s v="Rejected"/>
    <s v="29-01-2024"/>
    <m/>
    <m/>
    <n v="36"/>
    <n v="54.38"/>
  </r>
  <r>
    <x v="17"/>
    <s v="CUST0322"/>
    <s v="BR002"/>
    <x v="1"/>
    <s v="Business Loan"/>
    <s v="Unsecured"/>
    <n v="53.56"/>
    <n v="15.78"/>
    <n v="0.8286"/>
    <n v="0.73629999999999995"/>
    <x v="2"/>
    <n v="849"/>
    <s v="Rejected"/>
    <s v="15-06-2022"/>
    <m/>
    <m/>
    <n v="240"/>
    <n v="33.6"/>
  </r>
  <r>
    <x v="18"/>
    <s v="CUST0264"/>
    <s v="BR006"/>
    <x v="0"/>
    <s v="Home Loan"/>
    <s v="Unsecured"/>
    <n v="37.19"/>
    <n v="11.52"/>
    <n v="0.28370000000000001"/>
    <n v="0.39710000000000001"/>
    <x v="1"/>
    <n v="580"/>
    <s v="approved"/>
    <s v="24-02-2023"/>
    <m/>
    <s v="27-02-2023"/>
    <n v="240"/>
    <n v="0"/>
  </r>
  <r>
    <x v="19"/>
    <s v="CUST0059"/>
    <s v="BR008"/>
    <x v="2"/>
    <s v="Business Loan"/>
    <s v="Secured"/>
    <n v="75.56"/>
    <n v="11.03"/>
    <n v="1.3955"/>
    <n v="0.78149999999999997"/>
    <x v="0"/>
    <n v="702"/>
    <s v="Under Review"/>
    <s v="22-04-2022"/>
    <m/>
    <m/>
    <n v="240"/>
    <n v="11.63"/>
  </r>
  <r>
    <x v="20"/>
    <s v="CUST0270"/>
    <s v="BR002"/>
    <x v="1"/>
    <s v="Business Loan"/>
    <s v="Semi-Secured"/>
    <n v="68.150000000000006"/>
    <n v="10.71"/>
    <n v="0.97550000000000003"/>
    <n v="3.1671999999999998"/>
    <x v="3"/>
    <n v="845"/>
    <s v="approved"/>
    <s v="28-06-2022"/>
    <m/>
    <s v="30-06-2022"/>
    <n v="24"/>
    <n v="29.45"/>
  </r>
  <r>
    <x v="21"/>
    <s v="CUST0040"/>
    <s v="BR002"/>
    <x v="4"/>
    <s v="Auto Loan"/>
    <s v="Secured"/>
    <n v="70.010000000000005"/>
    <n v="17.12"/>
    <n v="0.89690000000000003"/>
    <n v="6.3891999999999998"/>
    <x v="4"/>
    <n v="788"/>
    <s v="approved"/>
    <s v="28-09-2022"/>
    <m/>
    <s v="06-10-2022"/>
    <n v="12"/>
    <n v="27.63"/>
  </r>
  <r>
    <x v="22"/>
    <s v="CUST0150"/>
    <s v="BR004"/>
    <x v="0"/>
    <s v="Home Loan"/>
    <s v="Secured"/>
    <n v="83.66"/>
    <n v="11.19"/>
    <n v="1.1445000000000001"/>
    <n v="1.4408000000000001"/>
    <x v="0"/>
    <n v="853"/>
    <s v="Rejected "/>
    <s v="21-12-2024"/>
    <m/>
    <m/>
    <n v="84"/>
    <n v="68.23"/>
  </r>
  <r>
    <x v="23"/>
    <s v="CUST0068"/>
    <s v="BR005"/>
    <x v="4"/>
    <s v="Auto Loan"/>
    <s v="Secured"/>
    <n v="48.94"/>
    <n v="15.97"/>
    <n v="0.27939999999999998"/>
    <n v="0.97119999999999995"/>
    <x v="4"/>
    <n v="617"/>
    <s v="approved"/>
    <s v="07-12-2022"/>
    <m/>
    <s v="17-12-2022"/>
    <n v="84"/>
    <n v="43.34"/>
  </r>
  <r>
    <x v="24"/>
    <s v="CUST0499"/>
    <s v="BR003"/>
    <x v="4"/>
    <s v="Personal Loan"/>
    <s v="Secured"/>
    <n v="12.57"/>
    <n v="13.82"/>
    <n v="0.14599999999999999"/>
    <n v="0.23430000000000001"/>
    <x v="3"/>
    <n v="881"/>
    <s v="Rejected"/>
    <s v="13-03-2022"/>
    <m/>
    <m/>
    <n v="84"/>
    <n v="8.3699999999999992"/>
  </r>
  <r>
    <x v="25"/>
    <s v="CUST0230"/>
    <s v="BR009"/>
    <x v="4"/>
    <s v="Gold Loan"/>
    <s v="Unsecured"/>
    <n v="13.03"/>
    <n v="17.739999999999998"/>
    <n v="0.21540000000000001"/>
    <n v="0.2074"/>
    <x v="4"/>
    <n v="706"/>
    <s v="Rejected"/>
    <s v="09-01-2022"/>
    <m/>
    <m/>
    <n v="180"/>
    <n v="12.05"/>
  </r>
  <r>
    <x v="26"/>
    <s v="CUST0332"/>
    <s v="BR005"/>
    <x v="1"/>
    <s v="Auto Loan"/>
    <s v="Semi-Secured"/>
    <n v="67.02"/>
    <n v="15.51"/>
    <n v="1.2623"/>
    <n v="1.3125"/>
    <x v="1"/>
    <n v="855"/>
    <s v="Rejected "/>
    <s v="07-09-2024"/>
    <m/>
    <m/>
    <n v="84"/>
    <n v="0"/>
  </r>
  <r>
    <x v="27"/>
    <s v="CUST0283"/>
    <s v="BR002"/>
    <x v="3"/>
    <s v="Home Loan"/>
    <s v="Unsecured"/>
    <n v="62.13"/>
    <n v="11.43"/>
    <n v="0.61480000000000001"/>
    <n v="1.6188"/>
    <x v="5"/>
    <n v="740"/>
    <s v="approved"/>
    <s v="31-03-2023"/>
    <m/>
    <s v="13-04-2023"/>
    <n v="48"/>
    <n v="55.63"/>
  </r>
  <r>
    <x v="28"/>
    <s v="CUST0276"/>
    <s v="BR008"/>
    <x v="0"/>
    <s v="Gold Loan"/>
    <s v="Unsecured"/>
    <n v="20.25"/>
    <n v="14.16"/>
    <n v="0.38779999999999998"/>
    <n v="0.38129999999999997"/>
    <x v="0"/>
    <n v="891"/>
    <s v="Rejected"/>
    <s v="25-05-2024"/>
    <m/>
    <m/>
    <n v="84"/>
    <n v="8.39"/>
  </r>
  <r>
    <x v="29"/>
    <s v="CUST0180"/>
    <s v="BR005"/>
    <x v="1"/>
    <s v="Gold Loan"/>
    <s v="Secured"/>
    <n v="22.35"/>
    <n v="15.66"/>
    <n v="0.25109999999999999"/>
    <n v="0.32300000000000001"/>
    <x v="4"/>
    <n v="639"/>
    <s v="Rejected"/>
    <s v="18-05-2024"/>
    <m/>
    <m/>
    <n v="180"/>
    <n v="16.079999999999998"/>
  </r>
  <r>
    <x v="30"/>
    <s v="CUST0307"/>
    <s v="BR002"/>
    <x v="4"/>
    <s v="Personal Loan"/>
    <s v="Unsecured"/>
    <n v="47.99"/>
    <n v="18.350000000000001"/>
    <n v="0.28749999999999998"/>
    <n v="0.87560000000000004"/>
    <x v="1"/>
    <n v="830"/>
    <s v="approved"/>
    <s v="18-04-2024"/>
    <m/>
    <s v="29-04-2024"/>
    <n v="120"/>
    <n v="0"/>
  </r>
  <r>
    <x v="31"/>
    <s v="CUST0285"/>
    <s v="BR008"/>
    <x v="2"/>
    <s v="Personal Loan"/>
    <s v="Secured"/>
    <n v="19.41"/>
    <n v="13.59"/>
    <n v="0.10929999999999999"/>
    <n v="0.44750000000000001"/>
    <x v="5"/>
    <n v="578"/>
    <s v="Under Review"/>
    <s v="08-10-2024"/>
    <m/>
    <m/>
    <n v="60"/>
    <n v="11.17"/>
  </r>
  <r>
    <x v="32"/>
    <s v="CUST0002"/>
    <s v="BR003"/>
    <x v="3"/>
    <s v="Auto Loan"/>
    <s v="Semi-Secured"/>
    <n v="83.59"/>
    <n v="14.69"/>
    <n v="1.5371999999999999"/>
    <n v="1.3328"/>
    <x v="3"/>
    <n v="657"/>
    <s v="approved"/>
    <s v="17-05-2023"/>
    <m/>
    <s v="18-05-2023"/>
    <n v="120"/>
    <n v="16.84"/>
  </r>
  <r>
    <x v="33"/>
    <s v="CUST0035"/>
    <s v="BR010"/>
    <x v="3"/>
    <s v="Gold Loan"/>
    <s v="Unsecured"/>
    <n v="56.99"/>
    <n v="14.41"/>
    <n v="0.69189999999999996"/>
    <n v="2.7473000000000001"/>
    <x v="4"/>
    <n v="573"/>
    <s v="approved"/>
    <s v="05-02-2022"/>
    <m/>
    <s v="19-02-2022"/>
    <n v="24"/>
    <n v="18.27"/>
  </r>
  <r>
    <x v="34"/>
    <s v="CUST0237"/>
    <s v="BR003"/>
    <x v="3"/>
    <s v="Personal Loan"/>
    <s v="Secured"/>
    <n v="27.99"/>
    <n v="17.53"/>
    <n v="0.28939999999999999"/>
    <n v="0.7036"/>
    <x v="4"/>
    <n v="841"/>
    <s v="approved"/>
    <s v="07-06-2022"/>
    <m/>
    <s v="16-06-2022"/>
    <n v="60"/>
    <n v="7.41"/>
  </r>
  <r>
    <x v="35"/>
    <s v="CUST0307"/>
    <s v="BR003"/>
    <x v="2"/>
    <s v="Auto Loan"/>
    <s v="Unsecured"/>
    <n v="82.86"/>
    <n v="10.81"/>
    <n v="1.2662"/>
    <n v="1.4105000000000001"/>
    <x v="1"/>
    <n v="830"/>
    <s v="approved"/>
    <s v="22-12-2023"/>
    <m/>
    <s v="05-01-2024"/>
    <n v="84"/>
    <n v="0"/>
  </r>
  <r>
    <x v="36"/>
    <s v="CUST0145"/>
    <s v="BR006"/>
    <x v="1"/>
    <s v="Education Loan"/>
    <s v="Unsecured"/>
    <n v="92.17"/>
    <n v="9.9"/>
    <n v="1.1568000000000001"/>
    <n v="2.3332000000000002"/>
    <x v="2"/>
    <n v="704"/>
    <s v="approved"/>
    <s v="12-12-2024"/>
    <m/>
    <s v="26-12-2024"/>
    <n v="48"/>
    <n v="50.9"/>
  </r>
  <r>
    <x v="37"/>
    <s v="CUST0059"/>
    <s v="BR007"/>
    <x v="1"/>
    <s v="Home Loan"/>
    <s v="Secured"/>
    <n v="82.07"/>
    <n v="12.77"/>
    <n v="0.79390000000000005"/>
    <n v="1.4827999999999999"/>
    <x v="3"/>
    <n v="702"/>
    <s v="approved"/>
    <s v="07-12-2024"/>
    <m/>
    <s v="20-12-2024"/>
    <n v="84"/>
    <n v="75.88"/>
  </r>
  <r>
    <x v="38"/>
    <s v="CUST0382"/>
    <s v="BR002"/>
    <x v="4"/>
    <s v="Personal Loan"/>
    <s v="Semi-Secured"/>
    <n v="15.09"/>
    <n v="8.8800000000000008"/>
    <n v="0.10489999999999999"/>
    <n v="0.68859999999999999"/>
    <x v="0"/>
    <n v="837"/>
    <s v="Rejected "/>
    <s v="17-08-2022"/>
    <m/>
    <m/>
    <n v="24"/>
    <n v="2.5099999999999998"/>
  </r>
  <r>
    <x v="39"/>
    <s v="CUST0022"/>
    <s v="BR004"/>
    <x v="0"/>
    <s v="Home Loan"/>
    <s v="Semi-Secured"/>
    <n v="51.83"/>
    <n v="8.81"/>
    <n v="0.45590000000000003"/>
    <n v="2.3633000000000002"/>
    <x v="4"/>
    <n v="618"/>
    <s v="Rejected "/>
    <s v="22-01-2022"/>
    <m/>
    <m/>
    <n v="24"/>
    <n v="38.43"/>
  </r>
  <r>
    <x v="40"/>
    <s v="CUST0106"/>
    <s v="BR010"/>
    <x v="4"/>
    <s v="Personal Loan"/>
    <s v="Semi-Secured"/>
    <n v="35.799999999999997"/>
    <n v="16.8"/>
    <n v="0.68479999999999996"/>
    <n v="0.72750000000000004"/>
    <x v="4"/>
    <n v="877"/>
    <s v="Rejected"/>
    <s v="22-10-2024"/>
    <m/>
    <m/>
    <n v="84"/>
    <n v="27.34"/>
  </r>
  <r>
    <x v="41"/>
    <s v="CUST0035"/>
    <s v="BR002"/>
    <x v="2"/>
    <s v="Home Loan"/>
    <s v="Semi-Secured"/>
    <n v="22.48"/>
    <n v="10.6"/>
    <n v="0.41639999999999999"/>
    <n v="0.22589999999999999"/>
    <x v="1"/>
    <n v="573"/>
    <s v="Rejected "/>
    <s v="22-07-2022"/>
    <m/>
    <m/>
    <n v="240"/>
    <n v="0"/>
  </r>
  <r>
    <x v="42"/>
    <s v="CUST0436"/>
    <s v="BR008"/>
    <x v="3"/>
    <s v="Business Loan"/>
    <s v="Semi-Secured"/>
    <n v="19.329999999999998"/>
    <n v="8.68"/>
    <n v="0.3387"/>
    <n v="0.24149999999999999"/>
    <x v="0"/>
    <n v="859"/>
    <s v="Rejected"/>
    <s v="19-11-2024"/>
    <m/>
    <m/>
    <n v="120"/>
    <n v="5.67"/>
  </r>
  <r>
    <x v="43"/>
    <s v="CUST0064"/>
    <s v="BR008"/>
    <x v="0"/>
    <s v="Gold Loan"/>
    <s v="Secured"/>
    <n v="50.09"/>
    <n v="10.67"/>
    <n v="0.79300000000000004"/>
    <n v="2.3269000000000002"/>
    <x v="4"/>
    <n v="895"/>
    <s v="approved"/>
    <s v="25-08-2022"/>
    <m/>
    <s v="01-09-2022"/>
    <n v="24"/>
    <n v="17.079999999999998"/>
  </r>
  <r>
    <x v="44"/>
    <s v="CUST0500"/>
    <s v="BR008"/>
    <x v="4"/>
    <s v="Gold Loan"/>
    <s v="Unsecured"/>
    <n v="29.77"/>
    <n v="9.58"/>
    <n v="0.1799"/>
    <n v="0.31230000000000002"/>
    <x v="4"/>
    <n v="703"/>
    <s v="Rejected"/>
    <s v="27-01-2022"/>
    <m/>
    <m/>
    <n v="180"/>
    <n v="28.25"/>
  </r>
  <r>
    <x v="45"/>
    <s v="CUST0225"/>
    <s v="BR009"/>
    <x v="0"/>
    <s v="Home Loan"/>
    <s v="Secured"/>
    <n v="40.090000000000003"/>
    <n v="18.25"/>
    <n v="0.64629999999999999"/>
    <n v="1.4543999999999999"/>
    <x v="1"/>
    <n v="677"/>
    <s v="Under Review"/>
    <s v="12-02-2023"/>
    <m/>
    <m/>
    <n v="36"/>
    <n v="0"/>
  </r>
  <r>
    <x v="46"/>
    <s v="CUST0207"/>
    <s v="BR002"/>
    <x v="4"/>
    <s v="Education Loan"/>
    <s v="Semi-Secured"/>
    <n v="50.41"/>
    <n v="15.93"/>
    <n v="0.70089999999999997"/>
    <n v="0.84219999999999995"/>
    <x v="4"/>
    <n v="887"/>
    <s v="approved"/>
    <s v="08-04-2024"/>
    <m/>
    <s v="16-04-2024"/>
    <n v="120"/>
    <n v="26.95"/>
  </r>
  <r>
    <x v="47"/>
    <s v="CUST0063"/>
    <s v="BR005"/>
    <x v="1"/>
    <s v="Education Loan"/>
    <s v="Secured"/>
    <n v="63.21"/>
    <n v="8.6"/>
    <n v="0.36620000000000003"/>
    <n v="2.8761000000000001"/>
    <x v="0"/>
    <n v="806"/>
    <s v="Rejected "/>
    <s v="24-02-2022"/>
    <m/>
    <m/>
    <n v="24"/>
    <n v="58.55"/>
  </r>
  <r>
    <x v="48"/>
    <s v="CUST0079"/>
    <s v="BR005"/>
    <x v="2"/>
    <s v="Gold Loan"/>
    <s v="Secured"/>
    <n v="76.260000000000005"/>
    <n v="13.22"/>
    <n v="0.94430000000000003"/>
    <n v="0.97589999999999999"/>
    <x v="3"/>
    <n v="726"/>
    <s v="Under Review"/>
    <s v="16-10-2024"/>
    <m/>
    <m/>
    <n v="180"/>
    <n v="39.4"/>
  </r>
  <r>
    <x v="49"/>
    <s v="CUST0441"/>
    <s v="BR009"/>
    <x v="2"/>
    <s v="Home Loan"/>
    <s v="Secured"/>
    <n v="99.08"/>
    <n v="8.81"/>
    <n v="1.1644000000000001"/>
    <n v="1.2448999999999999"/>
    <x v="0"/>
    <n v="814"/>
    <s v="approved"/>
    <s v="15-03-2022"/>
    <m/>
    <s v="16-03-2022"/>
    <n v="120"/>
    <n v="24.8"/>
  </r>
  <r>
    <x v="50"/>
    <s v="CUST0453"/>
    <s v="BR003"/>
    <x v="1"/>
    <s v="Education Loan"/>
    <s v="Secured"/>
    <n v="31.93"/>
    <n v="15.9"/>
    <n v="0.43209999999999998"/>
    <n v="0.4667"/>
    <x v="2"/>
    <n v="900"/>
    <s v="approved"/>
    <s v="20-08-2024"/>
    <m/>
    <s v="28-08-2024"/>
    <n v="180"/>
    <n v="18.45"/>
  </r>
  <r>
    <x v="51"/>
    <s v="CUST0135"/>
    <s v="BR008"/>
    <x v="2"/>
    <s v="Education Loan"/>
    <s v="Semi-Secured"/>
    <n v="67.97"/>
    <n v="10.63"/>
    <n v="0.40250000000000002"/>
    <n v="5.9955999999999996"/>
    <x v="3"/>
    <n v="897"/>
    <s v="Under Review"/>
    <s v="16-12-2023"/>
    <m/>
    <m/>
    <n v="12"/>
    <n v="53.57"/>
  </r>
  <r>
    <x v="52"/>
    <s v="CUST0321"/>
    <s v="BR006"/>
    <x v="1"/>
    <s v="Home Loan"/>
    <s v="Unsecured"/>
    <n v="35.17"/>
    <n v="11.36"/>
    <n v="0.52470000000000006"/>
    <n v="0.91510000000000002"/>
    <x v="3"/>
    <n v="894"/>
    <s v="Rejected "/>
    <s v="02-10-2023"/>
    <m/>
    <m/>
    <n v="48"/>
    <n v="21.23"/>
  </r>
  <r>
    <x v="53"/>
    <s v="CUST0157"/>
    <s v="BR002"/>
    <x v="3"/>
    <s v="Personal Loan"/>
    <s v="Secured"/>
    <n v="54.3"/>
    <n v="14.74"/>
    <n v="0.61560000000000004"/>
    <n v="0.7046"/>
    <x v="0"/>
    <n v="837"/>
    <s v="Under Review"/>
    <s v="11-02-2022"/>
    <m/>
    <m/>
    <n v="240"/>
    <n v="37.549999999999997"/>
  </r>
  <r>
    <x v="54"/>
    <s v="CUST0194"/>
    <s v="BR010"/>
    <x v="1"/>
    <s v="Auto Loan"/>
    <s v="Semi-Secured"/>
    <n v="10.67"/>
    <n v="15.1"/>
    <n v="8.6300000000000002E-2"/>
    <n v="0.15010000000000001"/>
    <x v="2"/>
    <n v="719"/>
    <s v="Rejected "/>
    <s v="27-11-2023"/>
    <m/>
    <m/>
    <n v="180"/>
    <n v="2.58"/>
  </r>
  <r>
    <x v="55"/>
    <s v="CUST0104"/>
    <s v="BR008"/>
    <x v="0"/>
    <s v="Gold Loan"/>
    <s v="Secured"/>
    <n v="29.45"/>
    <n v="18.46"/>
    <n v="0.32479999999999998"/>
    <n v="0.87219999999999998"/>
    <x v="2"/>
    <n v="654"/>
    <s v="Rejected "/>
    <s v="08-07-2022"/>
    <m/>
    <m/>
    <n v="48"/>
    <n v="20.91"/>
  </r>
  <r>
    <x v="56"/>
    <s v="CUST0140"/>
    <s v="BR002"/>
    <x v="2"/>
    <s v="Gold Loan"/>
    <s v="Unsecured"/>
    <n v="43.28"/>
    <n v="8.34"/>
    <n v="0.75119999999999998"/>
    <n v="0.37119999999999997"/>
    <x v="4"/>
    <n v="844"/>
    <s v="approved"/>
    <s v="04-10-2023"/>
    <m/>
    <s v="08-10-2023"/>
    <n v="240"/>
    <n v="19.57"/>
  </r>
  <r>
    <x v="57"/>
    <s v="CUST0344"/>
    <s v="BR009"/>
    <x v="4"/>
    <s v="Home Loan"/>
    <s v="Semi-Secured"/>
    <n v="70.63"/>
    <n v="13.85"/>
    <n v="0.57879999999999998"/>
    <n v="0.9335"/>
    <x v="4"/>
    <n v="719"/>
    <s v="Rejected "/>
    <s v="27-12-2024"/>
    <m/>
    <m/>
    <n v="180"/>
    <n v="55.63"/>
  </r>
  <r>
    <x v="58"/>
    <s v="CUST0479"/>
    <s v="BR010"/>
    <x v="0"/>
    <s v="Gold Loan"/>
    <s v="Secured"/>
    <n v="37.06"/>
    <n v="9.16"/>
    <n v="0.56630000000000003"/>
    <n v="0.7722"/>
    <x v="0"/>
    <n v="767"/>
    <s v="approved"/>
    <s v="15-10-2023"/>
    <m/>
    <s v="29-10-2023"/>
    <n v="60"/>
    <n v="29.86"/>
  </r>
  <r>
    <x v="59"/>
    <s v="CUST0212"/>
    <s v="BR005"/>
    <x v="3"/>
    <s v="Business Loan"/>
    <s v="Secured"/>
    <n v="26.39"/>
    <n v="11.96"/>
    <n v="0.1769"/>
    <n v="0.69440000000000002"/>
    <x v="1"/>
    <n v="713"/>
    <s v="Rejected"/>
    <s v="28-09-2023"/>
    <m/>
    <m/>
    <n v="48"/>
    <n v="0"/>
  </r>
  <r>
    <x v="60"/>
    <s v="CUST0224"/>
    <s v="BR007"/>
    <x v="0"/>
    <s v="Personal Loan"/>
    <s v="Secured"/>
    <n v="28"/>
    <n v="16.190000000000001"/>
    <n v="0.25669999999999998"/>
    <n v="0.39350000000000002"/>
    <x v="5"/>
    <n v="699"/>
    <s v="Rejected "/>
    <s v="28-03-2022"/>
    <m/>
    <m/>
    <n v="240"/>
    <n v="25.74"/>
  </r>
  <r>
    <x v="61"/>
    <s v="CUST0441"/>
    <s v="BR002"/>
    <x v="3"/>
    <s v="Gold Loan"/>
    <s v="Unsecured"/>
    <n v="86.85"/>
    <n v="11.98"/>
    <n v="0.90769999999999995"/>
    <n v="4.0875000000000004"/>
    <x v="0"/>
    <n v="814"/>
    <s v="Rejected "/>
    <s v="15-10-2022"/>
    <m/>
    <m/>
    <n v="24"/>
    <n v="26.11"/>
  </r>
  <r>
    <x v="62"/>
    <s v="CUST0062"/>
    <s v="BR009"/>
    <x v="2"/>
    <s v="Gold Loan"/>
    <s v="Unsecured"/>
    <n v="50.15"/>
    <n v="14.1"/>
    <n v="0.83240000000000003"/>
    <n v="0.94259999999999999"/>
    <x v="4"/>
    <n v="586"/>
    <s v="approved"/>
    <s v="09-03-2024"/>
    <m/>
    <s v="22-03-2024"/>
    <n v="84"/>
    <n v="36.92"/>
  </r>
  <r>
    <x v="63"/>
    <s v="CUST0074"/>
    <s v="BR002"/>
    <x v="4"/>
    <s v="Personal Loan"/>
    <s v="Unsecured"/>
    <n v="44.51"/>
    <n v="13.98"/>
    <n v="0.54990000000000006"/>
    <n v="0.83360000000000001"/>
    <x v="1"/>
    <n v="759"/>
    <s v="Under Review"/>
    <s v="17-05-2024"/>
    <m/>
    <m/>
    <n v="84"/>
    <n v="0"/>
  </r>
  <r>
    <x v="64"/>
    <s v="CUST0143"/>
    <s v="BR003"/>
    <x v="3"/>
    <s v="Education Loan"/>
    <s v="Semi-Secured"/>
    <n v="37.409999999999997"/>
    <n v="14.6"/>
    <n v="0.69499999999999995"/>
    <n v="3.3694999999999999"/>
    <x v="1"/>
    <n v="878"/>
    <s v="Rejected "/>
    <s v="06-05-2023"/>
    <m/>
    <m/>
    <n v="12"/>
    <n v="0"/>
  </r>
  <r>
    <x v="65"/>
    <s v="CUST0328"/>
    <s v="BR006"/>
    <x v="0"/>
    <s v="Gold Loan"/>
    <s v="Secured"/>
    <n v="85.91"/>
    <n v="17.510000000000002"/>
    <n v="0.93600000000000005"/>
    <n v="2.1587000000000001"/>
    <x v="4"/>
    <n v="837"/>
    <s v="approved"/>
    <s v="28-04-2023"/>
    <m/>
    <s v="03-05-2023"/>
    <n v="60"/>
    <n v="23.95"/>
  </r>
  <r>
    <x v="66"/>
    <s v="CUST0324"/>
    <s v="BR006"/>
    <x v="1"/>
    <s v="Home Loan"/>
    <s v="Unsecured"/>
    <n v="86.78"/>
    <n v="17.850000000000001"/>
    <n v="1.0470999999999999"/>
    <n v="1.5552999999999999"/>
    <x v="4"/>
    <n v="703"/>
    <s v="Rejected "/>
    <s v="15-05-2024"/>
    <m/>
    <m/>
    <n v="120"/>
    <n v="73.349999999999994"/>
  </r>
  <r>
    <x v="67"/>
    <s v="CUST0358"/>
    <s v="BR005"/>
    <x v="2"/>
    <s v="Home Loan"/>
    <s v="Unsecured"/>
    <n v="42.67"/>
    <n v="13.53"/>
    <n v="0.42249999999999999"/>
    <n v="3.8218000000000001"/>
    <x v="1"/>
    <n v="855"/>
    <s v="Rejected "/>
    <s v="12-01-2023"/>
    <m/>
    <m/>
    <n v="12"/>
    <n v="0"/>
  </r>
  <r>
    <x v="68"/>
    <s v="CUST0070"/>
    <s v="BR001"/>
    <x v="1"/>
    <s v="Personal Loan"/>
    <s v="Semi-Secured"/>
    <n v="31.25"/>
    <n v="8.7200000000000006"/>
    <n v="0.27329999999999999"/>
    <n v="0.98970000000000002"/>
    <x v="2"/>
    <n v="832"/>
    <s v="Rejected "/>
    <s v="20-04-2024"/>
    <m/>
    <m/>
    <n v="36"/>
    <n v="24.18"/>
  </r>
  <r>
    <x v="69"/>
    <s v="CUST0377"/>
    <s v="BR003"/>
    <x v="3"/>
    <s v="Personal Loan"/>
    <s v="Semi-Secured"/>
    <n v="59.71"/>
    <n v="10.6"/>
    <n v="0.37409999999999999"/>
    <n v="1.0099"/>
    <x v="3"/>
    <n v="690"/>
    <s v="approved"/>
    <s v="12-02-2024"/>
    <m/>
    <s v="26-02-2024"/>
    <n v="84"/>
    <n v="50.85"/>
  </r>
  <r>
    <x v="70"/>
    <s v="CUST0473"/>
    <s v="BR009"/>
    <x v="2"/>
    <s v="Business Loan"/>
    <s v="Secured"/>
    <n v="90.78"/>
    <n v="9.68"/>
    <n v="1.4088000000000001"/>
    <n v="2.9156"/>
    <x v="1"/>
    <n v="755"/>
    <s v="approved"/>
    <s v="28-05-2024"/>
    <m/>
    <s v="07-06-2024"/>
    <n v="36"/>
    <n v="0"/>
  </r>
  <r>
    <x v="71"/>
    <s v="CUST0189"/>
    <s v="BR003"/>
    <x v="2"/>
    <s v="Home Loan"/>
    <s v="Secured"/>
    <n v="72.14"/>
    <n v="17.62"/>
    <n v="0.85170000000000001"/>
    <n v="1.1420999999999999"/>
    <x v="1"/>
    <n v="580"/>
    <s v="Rejected"/>
    <s v="21-02-2023"/>
    <m/>
    <m/>
    <n v="180"/>
    <n v="0"/>
  </r>
  <r>
    <x v="72"/>
    <s v="CUST0401"/>
    <s v="BR005"/>
    <x v="3"/>
    <s v="Business Loan"/>
    <s v="Unsecured"/>
    <n v="38.83"/>
    <n v="9.77"/>
    <n v="0.31969999999999998"/>
    <n v="0.8206"/>
    <x v="3"/>
    <n v="764"/>
    <s v="Rejected"/>
    <s v="16-04-2024"/>
    <m/>
    <m/>
    <n v="60"/>
    <n v="30.04"/>
  </r>
  <r>
    <x v="73"/>
    <s v="CUST0121"/>
    <s v="BR010"/>
    <x v="1"/>
    <s v="Personal Loan"/>
    <s v="Unsecured"/>
    <n v="58.71"/>
    <n v="8.44"/>
    <n v="0.70650000000000002"/>
    <n v="0.92800000000000005"/>
    <x v="0"/>
    <n v="602"/>
    <s v="Rejected "/>
    <s v="11-03-2023"/>
    <m/>
    <m/>
    <n v="84"/>
    <n v="41.47"/>
  </r>
  <r>
    <x v="74"/>
    <s v="CUST0132"/>
    <s v="BR002"/>
    <x v="0"/>
    <s v="Gold Loan"/>
    <s v="Secured"/>
    <n v="6.16"/>
    <n v="12.68"/>
    <n v="6.3500000000000001E-2"/>
    <n v="0.54930000000000001"/>
    <x v="1"/>
    <n v="642"/>
    <s v="Under Review"/>
    <s v="30-10-2024"/>
    <m/>
    <m/>
    <n v="12"/>
    <n v="0"/>
  </r>
  <r>
    <x v="75"/>
    <s v="CUST0203"/>
    <s v="BR006"/>
    <x v="4"/>
    <s v="Gold Loan"/>
    <s v="Secured"/>
    <n v="58.47"/>
    <n v="13.04"/>
    <n v="1.1083000000000001"/>
    <n v="0.74129999999999996"/>
    <x v="3"/>
    <n v="604"/>
    <s v="approved"/>
    <s v="12-10-2023"/>
    <m/>
    <s v="24-10-2023"/>
    <n v="180"/>
    <n v="32.21"/>
  </r>
  <r>
    <x v="76"/>
    <s v="CUST0023"/>
    <s v="BR003"/>
    <x v="1"/>
    <s v="Auto Loan"/>
    <s v="Semi-Secured"/>
    <n v="36.700000000000003"/>
    <n v="17.43"/>
    <n v="0.32840000000000003"/>
    <n v="0.92059999999999997"/>
    <x v="2"/>
    <n v="678"/>
    <s v="Under Review"/>
    <s v="11-06-2024"/>
    <m/>
    <m/>
    <n v="60"/>
    <n v="31.52"/>
  </r>
  <r>
    <x v="77"/>
    <s v="CUST0392"/>
    <s v="BR003"/>
    <x v="2"/>
    <s v="Business Loan"/>
    <s v="Semi-Secured"/>
    <n v="80.02"/>
    <n v="9.1300000000000008"/>
    <n v="0.67600000000000005"/>
    <n v="7.0026999999999999"/>
    <x v="0"/>
    <n v="794"/>
    <s v="Under Review"/>
    <s v="01-12-2022"/>
    <m/>
    <m/>
    <n v="12"/>
    <n v="56.02"/>
  </r>
  <r>
    <x v="78"/>
    <s v="CUST0475"/>
    <s v="BR008"/>
    <x v="0"/>
    <s v="Education Loan"/>
    <s v="Unsecured"/>
    <n v="98.89"/>
    <n v="12.54"/>
    <n v="0.6613"/>
    <n v="3.3100999999999998"/>
    <x v="1"/>
    <n v="577"/>
    <s v="Under Review"/>
    <s v="11-07-2022"/>
    <m/>
    <m/>
    <n v="36"/>
    <n v="0"/>
  </r>
  <r>
    <x v="79"/>
    <s v="CUST0428"/>
    <s v="BR003"/>
    <x v="2"/>
    <s v="Auto Loan"/>
    <s v="Semi-Secured"/>
    <n v="89.2"/>
    <n v="13.92"/>
    <n v="1.746"/>
    <n v="1.1040000000000001"/>
    <x v="2"/>
    <n v="600"/>
    <s v="Rejected"/>
    <s v="02-05-2024"/>
    <m/>
    <m/>
    <n v="240"/>
    <n v="78.709999999999994"/>
  </r>
  <r>
    <x v="80"/>
    <s v="CUST0049"/>
    <s v="BR006"/>
    <x v="0"/>
    <s v="Auto Loan"/>
    <s v="Semi-Secured"/>
    <n v="98.15"/>
    <n v="11.61"/>
    <n v="1.8587"/>
    <n v="4.6024000000000003"/>
    <x v="4"/>
    <n v="800"/>
    <s v="Rejected"/>
    <s v="01-03-2022"/>
    <m/>
    <m/>
    <n v="24"/>
    <n v="16.579999999999998"/>
  </r>
  <r>
    <x v="81"/>
    <s v="CUST0233"/>
    <s v="BR005"/>
    <x v="2"/>
    <s v="Business Loan"/>
    <s v="Secured"/>
    <n v="33.61"/>
    <n v="14.35"/>
    <n v="0.39650000000000002"/>
    <n v="1.1544000000000001"/>
    <x v="3"/>
    <n v="659"/>
    <s v="approved"/>
    <s v="03-08-2023"/>
    <m/>
    <s v="09-08-2023"/>
    <n v="36"/>
    <n v="26.16"/>
  </r>
  <r>
    <x v="82"/>
    <s v="CUST0309"/>
    <s v="BR007"/>
    <x v="0"/>
    <s v="Education Loan"/>
    <s v="Unsecured"/>
    <n v="18.62"/>
    <n v="17.02"/>
    <n v="0.11799999999999999"/>
    <n v="0.53749999999999998"/>
    <x v="3"/>
    <n v="698"/>
    <s v="approved"/>
    <s v="04-04-2024"/>
    <m/>
    <s v="09-04-2024"/>
    <n v="48"/>
    <n v="12.1"/>
  </r>
  <r>
    <x v="83"/>
    <s v="CUST0153"/>
    <s v="BR008"/>
    <x v="1"/>
    <s v="Business Loan"/>
    <s v="Unsecured"/>
    <n v="90.47"/>
    <n v="11.45"/>
    <n v="0.58279999999999998"/>
    <n v="1.5706"/>
    <x v="2"/>
    <n v="865"/>
    <s v="Rejected"/>
    <s v="29-09-2024"/>
    <m/>
    <m/>
    <n v="84"/>
    <n v="43.3"/>
  </r>
  <r>
    <x v="84"/>
    <s v="CUST0308"/>
    <s v="BR007"/>
    <x v="0"/>
    <s v="Education Loan"/>
    <s v="Unsecured"/>
    <n v="61.77"/>
    <n v="12.19"/>
    <n v="0.3463"/>
    <n v="1.0967"/>
    <x v="0"/>
    <n v="596"/>
    <s v="Rejected "/>
    <s v="05-04-2023"/>
    <m/>
    <m/>
    <n v="84"/>
    <n v="40.18"/>
  </r>
  <r>
    <x v="85"/>
    <s v="CUST0270"/>
    <s v="BR009"/>
    <x v="0"/>
    <s v="Auto Loan"/>
    <s v="Unsecured"/>
    <n v="44.3"/>
    <n v="12.75"/>
    <n v="0.32019999999999998"/>
    <n v="1.4873000000000001"/>
    <x v="4"/>
    <n v="845"/>
    <s v="Rejected"/>
    <s v="07-12-2024"/>
    <m/>
    <m/>
    <n v="36"/>
    <n v="20.54"/>
  </r>
  <r>
    <x v="86"/>
    <s v="CUST0470"/>
    <s v="BR001"/>
    <x v="2"/>
    <s v="Home Loan"/>
    <s v="Semi-Secured"/>
    <m/>
    <n v="14.77"/>
    <n v="0.58260000000000001"/>
    <n v="1.0194000000000001"/>
    <x v="4"/>
    <n v="724"/>
    <s v="Under Review"/>
    <s v="17-06-2022"/>
    <m/>
    <m/>
    <n v="60"/>
    <n v="32.450000000000003"/>
  </r>
  <r>
    <x v="87"/>
    <s v="CUST0237"/>
    <s v="BR003"/>
    <x v="4"/>
    <s v="Education Loan"/>
    <s v="Secured"/>
    <n v="9.25"/>
    <n v="10.77"/>
    <n v="0.12770000000000001"/>
    <n v="0.1038"/>
    <x v="0"/>
    <n v="841"/>
    <s v="approved"/>
    <s v="27-06-2023"/>
    <m/>
    <s v="03-07-2023"/>
    <n v="180"/>
    <n v="8.5299999999999994"/>
  </r>
  <r>
    <x v="88"/>
    <s v="CUST0095"/>
    <s v="BR002"/>
    <x v="2"/>
    <s v="Auto Loan"/>
    <s v="Semi-Secured"/>
    <n v="11.53"/>
    <n v="7.56"/>
    <n v="7.7799999999999994E-2"/>
    <n v="0.35899999999999999"/>
    <x v="0"/>
    <n v="859"/>
    <s v="approved"/>
    <s v="09-04-2024"/>
    <m/>
    <s v="23-04-2024"/>
    <n v="36"/>
    <n v="7.6"/>
  </r>
  <r>
    <x v="89"/>
    <s v="CUST0156"/>
    <s v="BR010"/>
    <x v="2"/>
    <s v="Auto Loan"/>
    <s v="Semi-Secured"/>
    <n v="67.709999999999994"/>
    <n v="11.84"/>
    <n v="0.64590000000000003"/>
    <n v="2.2437999999999998"/>
    <x v="3"/>
    <n v="775"/>
    <s v="approved"/>
    <s v="26-01-2023"/>
    <m/>
    <s v="28-01-2023"/>
    <n v="36"/>
    <n v="53.73"/>
  </r>
  <r>
    <x v="90"/>
    <s v="CUST0014"/>
    <s v="BR004"/>
    <x v="1"/>
    <s v="Business Loan"/>
    <s v="Secured"/>
    <n v="65.319999999999993"/>
    <n v="14.39"/>
    <n v="1.1007"/>
    <n v="1.7978000000000001"/>
    <x v="1"/>
    <n v="880"/>
    <s v="Under Review"/>
    <s v="07-08-2024"/>
    <m/>
    <m/>
    <n v="48"/>
    <n v="0"/>
  </r>
  <r>
    <x v="91"/>
    <s v="CUST0060"/>
    <s v="BR003"/>
    <x v="4"/>
    <s v="Business Loan"/>
    <s v="Semi-Secured"/>
    <m/>
    <n v="7.72"/>
    <n v="0.52939999999999998"/>
    <n v="1.0946"/>
    <x v="3"/>
    <n v="672"/>
    <s v="Under Review"/>
    <s v="13-03-2024"/>
    <m/>
    <m/>
    <n v="48"/>
    <n v="6.46"/>
  </r>
  <r>
    <x v="92"/>
    <s v="CUST0366"/>
    <s v="BR007"/>
    <x v="1"/>
    <s v="Education Loan"/>
    <s v="Semi-Secured"/>
    <n v="58.29"/>
    <n v="18.489999999999998"/>
    <n v="0.32379999999999998"/>
    <n v="1.0688"/>
    <x v="0"/>
    <n v="875"/>
    <s v="approved"/>
    <s v="26-09-2024"/>
    <m/>
    <s v="30-09-2024"/>
    <n v="120"/>
    <n v="41.22"/>
  </r>
  <r>
    <x v="93"/>
    <s v="CUST0162"/>
    <s v="BR009"/>
    <x v="0"/>
    <s v="Auto Loan"/>
    <s v="Semi-Secured"/>
    <n v="42.3"/>
    <n v="12.94"/>
    <n v="0.80730000000000002"/>
    <n v="0.7681"/>
    <x v="0"/>
    <n v="601"/>
    <s v="Rejected "/>
    <s v="12-06-2024"/>
    <m/>
    <m/>
    <n v="84"/>
    <n v="4.9800000000000004"/>
  </r>
  <r>
    <x v="94"/>
    <s v="CUST0177"/>
    <s v="BR008"/>
    <x v="4"/>
    <s v="Gold Loan"/>
    <s v="Secured"/>
    <n v="59.18"/>
    <n v="17.64"/>
    <n v="1.0535000000000001"/>
    <n v="0.93779999999999997"/>
    <x v="3"/>
    <n v="864"/>
    <s v="Under Review"/>
    <s v="10-03-2024"/>
    <m/>
    <m/>
    <n v="180"/>
    <n v="54.2"/>
  </r>
  <r>
    <x v="95"/>
    <s v="CUST0377"/>
    <s v="BR006"/>
    <x v="1"/>
    <s v="Personal Loan"/>
    <s v="Semi-Secured"/>
    <n v="21.51"/>
    <n v="8.4499999999999993"/>
    <n v="0.26340000000000002"/>
    <n v="0.67849999999999999"/>
    <x v="3"/>
    <n v="690"/>
    <s v="Rejected"/>
    <s v="04-10-2024"/>
    <m/>
    <m/>
    <n v="36"/>
    <n v="4"/>
  </r>
  <r>
    <x v="96"/>
    <s v="CUST0156"/>
    <s v="BR004"/>
    <x v="4"/>
    <s v="Gold Loan"/>
    <s v="Secured"/>
    <n v="99.93"/>
    <n v="10.37"/>
    <n v="1.5143"/>
    <n v="3.2418"/>
    <x v="2"/>
    <n v="775"/>
    <s v="approved"/>
    <s v="11-05-2022"/>
    <m/>
    <s v="17-05-2022"/>
    <n v="36"/>
    <n v="46.57"/>
  </r>
  <r>
    <x v="97"/>
    <s v="CUST0115"/>
    <s v="BR008"/>
    <x v="3"/>
    <s v="Auto Loan"/>
    <s v="Unsecured"/>
    <n v="77.17"/>
    <n v="13.63"/>
    <n v="1.4234"/>
    <n v="0.93899999999999995"/>
    <x v="2"/>
    <n v="729"/>
    <s v="Rejected "/>
    <s v="02-08-2022"/>
    <m/>
    <m/>
    <n v="240"/>
    <n v="54.05"/>
  </r>
  <r>
    <x v="98"/>
    <s v="CUST0235"/>
    <s v="BR002"/>
    <x v="0"/>
    <s v="Gold Loan"/>
    <s v="Semi-Secured"/>
    <n v="78.430000000000007"/>
    <n v="16.559999999999999"/>
    <n v="0.4415"/>
    <n v="3.8612000000000002"/>
    <x v="3"/>
    <n v="563"/>
    <s v="Rejected "/>
    <s v="30-08-2022"/>
    <m/>
    <m/>
    <n v="24"/>
    <n v="65.900000000000006"/>
  </r>
  <r>
    <x v="99"/>
    <s v="CUST0150"/>
    <s v="BR008"/>
    <x v="2"/>
    <s v="Education Loan"/>
    <s v="Semi-Secured"/>
    <n v="87.18"/>
    <n v="11.5"/>
    <n v="1.5071000000000001"/>
    <n v="4.0834999999999999"/>
    <x v="3"/>
    <n v="774"/>
    <s v="approved"/>
    <s v="14-01-2022"/>
    <m/>
    <s v="18-01-2022"/>
    <n v="24"/>
    <n v="70.58"/>
  </r>
  <r>
    <x v="100"/>
    <s v="CUST0088"/>
    <s v="BR002"/>
    <x v="3"/>
    <s v="Auto Loan"/>
    <s v="Semi-Secured"/>
    <n v="75.73"/>
    <n v="14.81"/>
    <n v="0.55089999999999995"/>
    <n v="0.98660000000000003"/>
    <x v="0"/>
    <n v="739"/>
    <s v="Rejected"/>
    <s v="10-10-2022"/>
    <m/>
    <m/>
    <n v="240"/>
    <n v="59.18"/>
  </r>
  <r>
    <x v="101"/>
    <s v="CUST0235"/>
    <s v="BR009"/>
    <x v="3"/>
    <s v="Home Loan"/>
    <s v="Unsecured"/>
    <n v="15.41"/>
    <m/>
    <n v="0.26340000000000002"/>
    <m/>
    <x v="1"/>
    <n v="563"/>
    <s v="Under Review"/>
    <s v="07-10-2023"/>
    <m/>
    <m/>
    <n v="24"/>
    <n v="0"/>
  </r>
  <r>
    <x v="102"/>
    <s v="CUST0223"/>
    <s v="BR001"/>
    <x v="1"/>
    <s v="Home Loan"/>
    <s v="Semi-Secured"/>
    <n v="92.33"/>
    <n v="13.82"/>
    <n v="1.8158000000000001"/>
    <n v="1.1361000000000001"/>
    <x v="4"/>
    <n v="862"/>
    <s v="approved"/>
    <s v="03-04-2024"/>
    <m/>
    <s v="18-04-2024"/>
    <n v="240"/>
    <n v="62.67"/>
  </r>
  <r>
    <x v="103"/>
    <s v="CUST0381"/>
    <s v="BR006"/>
    <x v="3"/>
    <s v="Home Loan"/>
    <s v="Unsecured"/>
    <n v="90.12"/>
    <n v="9.1199999999999992"/>
    <n v="0.99660000000000004"/>
    <n v="2.2477999999999998"/>
    <x v="2"/>
    <n v="745"/>
    <s v="approved"/>
    <s v="24-06-2024"/>
    <m/>
    <s v="06-07-2024"/>
    <n v="48"/>
    <n v="35.46"/>
  </r>
  <r>
    <x v="104"/>
    <s v="CUST0398"/>
    <s v="BR004"/>
    <x v="3"/>
    <s v="Home Loan"/>
    <s v="Secured"/>
    <n v="54.21"/>
    <n v="15.41"/>
    <n v="0.98650000000000004"/>
    <n v="0.73029999999999995"/>
    <x v="2"/>
    <n v="776"/>
    <s v="Under Review"/>
    <s v="14-03-2023"/>
    <m/>
    <m/>
    <n v="240"/>
    <n v="9.6999999999999993"/>
  </r>
  <r>
    <x v="105"/>
    <s v="CUST0388"/>
    <s v="BR003"/>
    <x v="0"/>
    <s v="Home Loan"/>
    <s v="Semi-Secured"/>
    <n v="59.66"/>
    <n v="16.02"/>
    <n v="0.94850000000000001"/>
    <n v="0.83089999999999997"/>
    <x v="1"/>
    <n v="592"/>
    <s v="Rejected "/>
    <s v="03-05-2022"/>
    <m/>
    <m/>
    <n v="240"/>
    <n v="0"/>
  </r>
  <r>
    <x v="106"/>
    <s v="CUST0260"/>
    <s v="BR006"/>
    <x v="0"/>
    <s v="Home Loan"/>
    <s v="Semi-Secured"/>
    <n v="94.19"/>
    <n v="13.8"/>
    <n v="0.4783"/>
    <n v="1.7546999999999999"/>
    <x v="3"/>
    <n v="662"/>
    <s v="Rejected "/>
    <s v="28-12-2024"/>
    <m/>
    <m/>
    <n v="84"/>
    <n v="77.03"/>
  </r>
  <r>
    <x v="107"/>
    <s v="CUST0342"/>
    <s v="BR010"/>
    <x v="4"/>
    <s v="Business Loan"/>
    <s v="Unsecured"/>
    <n v="52.45"/>
    <n v="11.11"/>
    <n v="0.72040000000000004"/>
    <n v="0.90110000000000001"/>
    <x v="0"/>
    <n v="825"/>
    <s v="approved"/>
    <s v="28-10-2022"/>
    <m/>
    <s v="09-11-2022"/>
    <n v="84"/>
    <n v="24.22"/>
  </r>
  <r>
    <x v="108"/>
    <s v="CUST0218"/>
    <s v="BR003"/>
    <x v="1"/>
    <s v="Personal Loan"/>
    <s v="Unsecured"/>
    <n v="8.73"/>
    <n v="11.93"/>
    <n v="0.1168"/>
    <n v="0.1249"/>
    <x v="4"/>
    <n v="880"/>
    <s v="approved"/>
    <s v="18-10-2024"/>
    <m/>
    <s v="29-10-2024"/>
    <n v="120"/>
    <n v="4.0199999999999996"/>
  </r>
  <r>
    <x v="109"/>
    <s v="CUST0251"/>
    <s v="BR007"/>
    <x v="4"/>
    <s v="Personal Loan"/>
    <s v="Semi-Secured"/>
    <n v="13.59"/>
    <n v="8.92"/>
    <n v="0.21160000000000001"/>
    <n v="0.1216"/>
    <x v="1"/>
    <n v="751"/>
    <s v="Rejected "/>
    <s v="12-03-2023"/>
    <m/>
    <m/>
    <n v="240"/>
    <n v="0"/>
  </r>
  <r>
    <x v="110"/>
    <s v="CUST0081"/>
    <s v="BR009"/>
    <x v="3"/>
    <s v="Home Loan"/>
    <s v="Semi-Secured"/>
    <n v="85.38"/>
    <n v="11.57"/>
    <n v="0.79779999999999995"/>
    <n v="0.91459999999999997"/>
    <x v="3"/>
    <n v="667"/>
    <s v="approved"/>
    <s v="31-01-2024"/>
    <m/>
    <s v="05-02-2024"/>
    <n v="240"/>
    <n v="80.459999999999994"/>
  </r>
  <r>
    <x v="111"/>
    <s v="CUST0406"/>
    <s v="BR003"/>
    <x v="4"/>
    <s v="Gold Loan"/>
    <s v="Unsecured"/>
    <n v="5.82"/>
    <n v="17.28"/>
    <n v="4.7899999999999998E-2"/>
    <n v="9.0700000000000003E-2"/>
    <x v="1"/>
    <n v="559"/>
    <s v="approved"/>
    <s v="16-12-2023"/>
    <m/>
    <s v="18-12-2023"/>
    <n v="180"/>
    <n v="0"/>
  </r>
  <r>
    <x v="112"/>
    <s v="CUST0294"/>
    <s v="BR005"/>
    <x v="2"/>
    <s v="Education Loan"/>
    <s v="Unsecured"/>
    <n v="78.349999999999994"/>
    <n v="15.42"/>
    <n v="1.1035999999999999"/>
    <n v="2.7322000000000002"/>
    <x v="2"/>
    <n v="876"/>
    <s v="Rejected "/>
    <s v="01-08-2024"/>
    <m/>
    <m/>
    <n v="36"/>
    <n v="58.56"/>
  </r>
  <r>
    <x v="113"/>
    <s v="CUST0373"/>
    <s v="BR006"/>
    <x v="0"/>
    <s v="Gold Loan"/>
    <s v="Semi-Secured"/>
    <n v="62.74"/>
    <n v="17.399999999999999"/>
    <n v="0.63270000000000004"/>
    <n v="5.7340999999999998"/>
    <x v="0"/>
    <n v="662"/>
    <s v="Rejected "/>
    <s v="23-07-2023"/>
    <m/>
    <m/>
    <n v="12"/>
    <n v="40.72"/>
  </r>
  <r>
    <x v="114"/>
    <s v="CUST0293"/>
    <s v="BR005"/>
    <x v="2"/>
    <s v="Business Loan"/>
    <s v="Secured"/>
    <n v="64.75"/>
    <n v="18.010000000000002"/>
    <n v="0.85"/>
    <n v="5.9366000000000003"/>
    <x v="2"/>
    <n v="701"/>
    <s v="approved"/>
    <s v="23-01-2023"/>
    <m/>
    <s v="05-02-2023"/>
    <n v="12"/>
    <n v="32.659999999999997"/>
  </r>
  <r>
    <x v="115"/>
    <s v="CUST0480"/>
    <s v="BR009"/>
    <x v="4"/>
    <s v="Home Loan"/>
    <s v="Unsecured"/>
    <n v="78.89"/>
    <n v="15.26"/>
    <n v="1.4449000000000001"/>
    <n v="1.1182000000000001"/>
    <x v="1"/>
    <n v="738"/>
    <s v="approved"/>
    <s v="19-10-2023"/>
    <m/>
    <s v="26-10-2023"/>
    <n v="180"/>
    <n v="0"/>
  </r>
  <r>
    <x v="116"/>
    <s v="CUST0479"/>
    <s v="BR001"/>
    <x v="3"/>
    <s v="Education Loan"/>
    <s v="Secured"/>
    <n v="42.08"/>
    <n v="10.99"/>
    <n v="0.37269999999999998"/>
    <n v="1.9611000000000001"/>
    <x v="1"/>
    <n v="767"/>
    <s v="approved"/>
    <s v="11-12-2022"/>
    <m/>
    <s v="16-12-2022"/>
    <n v="24"/>
    <n v="0"/>
  </r>
  <r>
    <x v="117"/>
    <s v="CUST0046"/>
    <s v="BR003"/>
    <x v="3"/>
    <s v="Education Loan"/>
    <s v="Semi-Secured"/>
    <n v="17.75"/>
    <n v="11.08"/>
    <n v="9.6000000000000002E-2"/>
    <n v="1.5693999999999999"/>
    <x v="4"/>
    <n v="681"/>
    <s v="approved"/>
    <s v="22-07-2022"/>
    <m/>
    <s v="28-07-2022"/>
    <n v="12"/>
    <n v="3.92"/>
  </r>
  <r>
    <x v="118"/>
    <s v="CUST0483"/>
    <s v="BR002"/>
    <x v="0"/>
    <s v="Personal Loan"/>
    <s v="Secured"/>
    <n v="75.459999999999994"/>
    <n v="12.92"/>
    <n v="1.2289000000000001"/>
    <n v="1.1231"/>
    <x v="1"/>
    <n v="838"/>
    <s v="Under Review"/>
    <s v="05-05-2022"/>
    <m/>
    <m/>
    <n v="120"/>
    <n v="0"/>
  </r>
  <r>
    <x v="119"/>
    <s v="CUST0034"/>
    <s v="BR008"/>
    <x v="0"/>
    <s v="Education Loan"/>
    <s v="Semi-Secured"/>
    <n v="24.14"/>
    <n v="10.46"/>
    <n v="0.46960000000000002"/>
    <n v="1.1191"/>
    <x v="3"/>
    <n v="636"/>
    <s v="approved"/>
    <s v="15-09-2022"/>
    <m/>
    <s v="20-09-2022"/>
    <n v="24"/>
    <n v="14.07"/>
  </r>
  <r>
    <x v="120"/>
    <s v="CUST0257"/>
    <s v="BR004"/>
    <x v="4"/>
    <s v="Auto Loan"/>
    <s v="Semi-Secured"/>
    <n v="98.55"/>
    <n v="13.41"/>
    <n v="1.1192"/>
    <n v="1.1835"/>
    <x v="0"/>
    <n v="745"/>
    <s v="approved"/>
    <s v="03-01-2022"/>
    <m/>
    <s v="17-01-2022"/>
    <n v="240"/>
    <n v="48.78"/>
  </r>
  <r>
    <x v="121"/>
    <s v="CUST0498"/>
    <s v="BR003"/>
    <x v="0"/>
    <s v="Home Loan"/>
    <s v="Unsecured"/>
    <n v="28.06"/>
    <n v="14.98"/>
    <n v="0.56089999999999995"/>
    <n v="0.78059999999999996"/>
    <x v="2"/>
    <n v="585"/>
    <s v="approved"/>
    <s v="31-07-2023"/>
    <m/>
    <s v="01-08-2023"/>
    <n v="48"/>
    <n v="6.66"/>
  </r>
  <r>
    <x v="122"/>
    <s v="CUST0046"/>
    <s v="BR007"/>
    <x v="0"/>
    <s v="Personal Loan"/>
    <s v="Semi-Secured"/>
    <n v="56.09"/>
    <n v="12.25"/>
    <n v="0.79400000000000004"/>
    <n v="0.99770000000000003"/>
    <x v="4"/>
    <n v="681"/>
    <s v="Rejected "/>
    <s v="20-06-2023"/>
    <m/>
    <m/>
    <n v="84"/>
    <n v="52.31"/>
  </r>
  <r>
    <x v="123"/>
    <s v="CUST0340"/>
    <s v="BR006"/>
    <x v="3"/>
    <s v="Personal Loan"/>
    <s v="Unsecured"/>
    <n v="95.94"/>
    <n v="17.55"/>
    <n v="0.67210000000000003"/>
    <n v="8.7751999999999999"/>
    <x v="2"/>
    <n v="604"/>
    <s v="approved"/>
    <s v="09-01-2022"/>
    <m/>
    <s v="24-01-2022"/>
    <n v="12"/>
    <n v="10.38"/>
  </r>
  <r>
    <x v="124"/>
    <s v="CUST0357"/>
    <s v="BR008"/>
    <x v="1"/>
    <s v="Gold Loan"/>
    <s v="Secured"/>
    <n v="78.94"/>
    <n v="8.35"/>
    <n v="0.43130000000000002"/>
    <n v="0.77039999999999997"/>
    <x v="1"/>
    <n v="796"/>
    <s v="Under Review"/>
    <s v="10-02-2024"/>
    <m/>
    <m/>
    <n v="180"/>
    <n v="0"/>
  </r>
  <r>
    <x v="125"/>
    <s v="CUST0091"/>
    <s v="BR001"/>
    <x v="0"/>
    <s v="Education Loan"/>
    <s v="Unsecured"/>
    <n v="93.69"/>
    <n v="9.94"/>
    <n v="0.49630000000000002"/>
    <n v="1.9879"/>
    <x v="4"/>
    <n v="606"/>
    <s v="Rejected"/>
    <s v="04-07-2022"/>
    <m/>
    <m/>
    <n v="60"/>
    <n v="74.37"/>
  </r>
  <r>
    <x v="126"/>
    <s v="CUST0114"/>
    <s v="BR004"/>
    <x v="1"/>
    <s v="Auto Loan"/>
    <s v="Secured"/>
    <n v="28.79"/>
    <n v="15.28"/>
    <n v="0.23419999999999999"/>
    <n v="0.80530000000000002"/>
    <x v="0"/>
    <n v="873"/>
    <s v="approved"/>
    <s v="23-07-2023"/>
    <m/>
    <s v="02-08-2023"/>
    <n v="48"/>
    <n v="15.12"/>
  </r>
  <r>
    <x v="127"/>
    <s v="CUST0379"/>
    <s v="BR010"/>
    <x v="2"/>
    <s v="Gold Loan"/>
    <s v="Secured"/>
    <n v="7.47"/>
    <n v="8.2200000000000006"/>
    <n v="6.6400000000000001E-2"/>
    <n v="0.18310000000000001"/>
    <x v="2"/>
    <n v="735"/>
    <s v="Rejected "/>
    <s v="16-07-2023"/>
    <m/>
    <m/>
    <n v="48"/>
    <n v="1.97"/>
  </r>
  <r>
    <x v="128"/>
    <s v="CUST0355"/>
    <s v="BR009"/>
    <x v="2"/>
    <s v="Auto Loan"/>
    <s v="Semi-Secured"/>
    <n v="56.45"/>
    <n v="17.82"/>
    <n v="0.82499999999999996"/>
    <n v="5.1704999999999997"/>
    <x v="4"/>
    <n v="657"/>
    <s v="approved"/>
    <s v="13-04-2024"/>
    <m/>
    <s v="18-04-2024"/>
    <n v="12"/>
    <n v="11.49"/>
  </r>
  <r>
    <x v="129"/>
    <s v="CUST0265"/>
    <s v="BR001"/>
    <x v="4"/>
    <s v="Home Loan"/>
    <s v="Unsecured"/>
    <n v="91.92"/>
    <n v="10.98"/>
    <n v="0.99990000000000001"/>
    <n v="1.5729"/>
    <x v="1"/>
    <n v="704"/>
    <s v="approved"/>
    <s v="21-02-2022"/>
    <m/>
    <s v="05-03-2022"/>
    <n v="84"/>
    <n v="0"/>
  </r>
  <r>
    <x v="130"/>
    <s v="CUST0491"/>
    <s v="BR002"/>
    <x v="4"/>
    <s v="Personal Loan"/>
    <s v="Secured"/>
    <n v="33.590000000000003"/>
    <n v="14.38"/>
    <n v="0.182"/>
    <n v="0.5292"/>
    <x v="1"/>
    <n v="556"/>
    <s v="approved"/>
    <s v="16-11-2023"/>
    <m/>
    <s v="30-11-2023"/>
    <n v="120"/>
    <n v="0"/>
  </r>
  <r>
    <x v="131"/>
    <s v="CUST0123"/>
    <s v="BR006"/>
    <x v="0"/>
    <s v="Auto Loan"/>
    <s v="Semi-Secured"/>
    <n v="79.62"/>
    <n v="16.03"/>
    <n v="1.1379999999999999"/>
    <n v="3.8996"/>
    <x v="0"/>
    <n v="882"/>
    <s v="approved"/>
    <s v="13-09-2022"/>
    <m/>
    <s v="15-09-2022"/>
    <n v="24"/>
    <n v="73.91"/>
  </r>
  <r>
    <x v="132"/>
    <s v="CUST0456"/>
    <s v="BR002"/>
    <x v="4"/>
    <s v="Home Loan"/>
    <s v="Unsecured"/>
    <n v="6.42"/>
    <n v="12.25"/>
    <n v="4.19E-2"/>
    <n v="0.57120000000000004"/>
    <x v="2"/>
    <n v="721"/>
    <s v="approved"/>
    <s v="27-08-2023"/>
    <m/>
    <s v="10-09-2023"/>
    <n v="12"/>
    <n v="2.72"/>
  </r>
  <r>
    <x v="133"/>
    <s v="CUST0120"/>
    <s v="BR010"/>
    <x v="2"/>
    <s v="Home Loan"/>
    <s v="Unsecured"/>
    <n v="39.01"/>
    <n v="17.18"/>
    <n v="0.55740000000000001"/>
    <n v="0.80130000000000001"/>
    <x v="1"/>
    <n v="694"/>
    <s v="approved"/>
    <s v="25-11-2024"/>
    <m/>
    <s v="01-12-2024"/>
    <n v="84"/>
    <n v="0"/>
  </r>
  <r>
    <x v="134"/>
    <s v="CUST0007"/>
    <s v="BR010"/>
    <x v="0"/>
    <s v="Gold Loan"/>
    <s v="Secured"/>
    <n v="90.53"/>
    <n v="13.1"/>
    <n v="0.93530000000000002"/>
    <n v="1.1514"/>
    <x v="2"/>
    <n v="724"/>
    <s v="approved"/>
    <s v="16-01-2023"/>
    <m/>
    <s v="20-01-2023"/>
    <n v="180"/>
    <n v="19.649999999999999"/>
  </r>
  <r>
    <x v="135"/>
    <s v="CUST0300"/>
    <s v="BR007"/>
    <x v="2"/>
    <s v="Business Loan"/>
    <s v="Unsecured"/>
    <n v="31.81"/>
    <n v="16.03"/>
    <n v="0.22939999999999999"/>
    <n v="0.77410000000000001"/>
    <x v="2"/>
    <n v="725"/>
    <s v="Under Review"/>
    <s v="26-01-2024"/>
    <m/>
    <m/>
    <n v="60"/>
    <n v="29.42"/>
  </r>
  <r>
    <x v="136"/>
    <s v="CUST0075"/>
    <s v="BR001"/>
    <x v="4"/>
    <s v="Gold Loan"/>
    <s v="Semi-Secured"/>
    <n v="86.01"/>
    <n v="9.65"/>
    <n v="0.68859999999999999"/>
    <n v="2.1669999999999998"/>
    <x v="1"/>
    <n v="823"/>
    <s v="Under Review"/>
    <s v="23-01-2023"/>
    <m/>
    <m/>
    <n v="48"/>
    <n v="0"/>
  </r>
  <r>
    <x v="137"/>
    <s v="CUST0240"/>
    <s v="BR010"/>
    <x v="3"/>
    <s v="Gold Loan"/>
    <s v="Semi-Secured"/>
    <m/>
    <n v="12.11"/>
    <n v="0.71619999999999995"/>
    <n v="1.1631"/>
    <x v="1"/>
    <n v="579"/>
    <s v="approved"/>
    <s v="26-03-2023"/>
    <m/>
    <s v="10-04-2023"/>
    <n v="180"/>
    <n v="0"/>
  </r>
  <r>
    <x v="138"/>
    <s v="CUST0118"/>
    <s v="BR008"/>
    <x v="2"/>
    <s v="Personal Loan"/>
    <s v="Secured"/>
    <n v="48.59"/>
    <n v="16.46"/>
    <n v="0.83130000000000004"/>
    <n v="0.82789999999999997"/>
    <x v="3"/>
    <n v="855"/>
    <s v="approved"/>
    <s v="13-01-2023"/>
    <m/>
    <s v="27-01-2023"/>
    <n v="120"/>
    <n v="45.74"/>
  </r>
  <r>
    <x v="139"/>
    <s v="CUST0016"/>
    <s v="BR009"/>
    <x v="0"/>
    <s v="Personal Loan"/>
    <s v="Unsecured"/>
    <n v="44.6"/>
    <n v="17.54"/>
    <n v="0.46379999999999999"/>
    <n v="4.0792000000000002"/>
    <x v="3"/>
    <n v="580"/>
    <s v="Rejected"/>
    <s v="05-08-2023"/>
    <m/>
    <m/>
    <n v="12"/>
    <n v="11.06"/>
  </r>
  <r>
    <x v="140"/>
    <s v="CUST0174"/>
    <s v="BR009"/>
    <x v="4"/>
    <s v="Personal Loan"/>
    <s v="Secured"/>
    <n v="3.13"/>
    <n v="17.52"/>
    <n v="1.66E-2"/>
    <n v="0.1124"/>
    <x v="0"/>
    <n v="791"/>
    <s v="Rejected "/>
    <s v="16-08-2022"/>
    <m/>
    <m/>
    <n v="36"/>
    <n v="1.21"/>
  </r>
  <r>
    <x v="141"/>
    <s v="CUST0190"/>
    <s v="BR006"/>
    <x v="4"/>
    <s v="Gold Loan"/>
    <s v="Semi-Secured"/>
    <n v="88.28"/>
    <n v="8.2200000000000006"/>
    <n v="0.63270000000000004"/>
    <n v="2.7753000000000001"/>
    <x v="3"/>
    <n v="741"/>
    <s v="Rejected"/>
    <s v="26-12-2024"/>
    <m/>
    <m/>
    <n v="36"/>
    <n v="37.21"/>
  </r>
  <r>
    <x v="142"/>
    <s v="CUST0326"/>
    <s v="BR004"/>
    <x v="0"/>
    <s v="Gold Loan"/>
    <s v="Semi-Secured"/>
    <n v="19.72"/>
    <n v="16.190000000000001"/>
    <n v="0.19550000000000001"/>
    <n v="1.7909999999999999"/>
    <x v="4"/>
    <n v="763"/>
    <s v="Rejected"/>
    <s v="06-11-2024"/>
    <m/>
    <m/>
    <n v="12"/>
    <n v="18.2"/>
  </r>
  <r>
    <x v="143"/>
    <s v="CUST0042"/>
    <s v="BR008"/>
    <x v="2"/>
    <s v="Home Loan"/>
    <s v="Secured"/>
    <n v="51.35"/>
    <n v="14.6"/>
    <n v="0.64890000000000003"/>
    <n v="0.70469999999999999"/>
    <x v="2"/>
    <n v="892"/>
    <s v="approved"/>
    <s v="02-01-2023"/>
    <m/>
    <s v="08-01-2023"/>
    <n v="180"/>
    <n v="36.229999999999997"/>
  </r>
  <r>
    <x v="144"/>
    <s v="CUST0490"/>
    <s v="BR008"/>
    <x v="1"/>
    <s v="Auto Loan"/>
    <s v="Semi-Secured"/>
    <n v="40.69"/>
    <n v="13.92"/>
    <n v="0.2258"/>
    <n v="1.1103000000000001"/>
    <x v="3"/>
    <n v="849"/>
    <s v="approved"/>
    <s v="26-04-2023"/>
    <m/>
    <s v="03-05-2023"/>
    <n v="48"/>
    <n v="11.63"/>
  </r>
  <r>
    <x v="145"/>
    <s v="CUST0081"/>
    <s v="BR006"/>
    <x v="3"/>
    <s v="Gold Loan"/>
    <s v="Secured"/>
    <n v="14.3"/>
    <n v="12.39"/>
    <n v="0.1469"/>
    <n v="1.2730999999999999"/>
    <x v="0"/>
    <n v="667"/>
    <s v="approved"/>
    <s v="20-11-2023"/>
    <m/>
    <s v="27-11-2023"/>
    <n v="12"/>
    <n v="6.91"/>
  </r>
  <r>
    <x v="146"/>
    <s v="CUST0255"/>
    <s v="BR006"/>
    <x v="3"/>
    <s v="Education Loan"/>
    <s v="Secured"/>
    <n v="18.78"/>
    <n v="14.6"/>
    <n v="0.1951"/>
    <n v="0.90700000000000003"/>
    <x v="4"/>
    <n v="663"/>
    <s v="approved"/>
    <s v="16-11-2024"/>
    <m/>
    <s v="25-11-2024"/>
    <n v="24"/>
    <n v="12.15"/>
  </r>
  <r>
    <x v="147"/>
    <s v="CUST0051"/>
    <s v="BR002"/>
    <x v="0"/>
    <s v="Auto Loan"/>
    <s v="Secured"/>
    <n v="55.06"/>
    <n v="14.93"/>
    <n v="0.48180000000000001"/>
    <n v="1.3079000000000001"/>
    <x v="3"/>
    <n v="722"/>
    <s v="Rejected "/>
    <s v="10-10-2022"/>
    <m/>
    <m/>
    <n v="60"/>
    <n v="52.23"/>
  </r>
  <r>
    <x v="148"/>
    <s v="CUST0468"/>
    <s v="BR005"/>
    <x v="0"/>
    <s v="Auto Loan"/>
    <s v="Unsecured"/>
    <n v="82.41"/>
    <n v="11.94"/>
    <n v="0.91359999999999997"/>
    <n v="7.3197000000000001"/>
    <x v="0"/>
    <n v="729"/>
    <s v="Rejected "/>
    <s v="15-11-2024"/>
    <m/>
    <m/>
    <n v="12"/>
    <n v="77.540000000000006"/>
  </r>
  <r>
    <x v="149"/>
    <s v="CUST0117"/>
    <s v="BR004"/>
    <x v="4"/>
    <s v="Education Loan"/>
    <s v="Secured"/>
    <n v="52.07"/>
    <n v="15.83"/>
    <n v="0.82469999999999999"/>
    <n v="0.75860000000000005"/>
    <x v="4"/>
    <n v="798"/>
    <s v="approved"/>
    <s v="04-10-2023"/>
    <m/>
    <s v="18-10-2023"/>
    <n v="180"/>
    <n v="13.52"/>
  </r>
  <r>
    <x v="150"/>
    <s v="CUST0108"/>
    <s v="BR008"/>
    <x v="1"/>
    <s v="Gold Loan"/>
    <s v="Secured"/>
    <n v="38.1"/>
    <n v="8.91"/>
    <n v="0.72960000000000003"/>
    <n v="3.3302999999999998"/>
    <x v="0"/>
    <n v="728"/>
    <s v="Rejected "/>
    <s v="28-12-2023"/>
    <m/>
    <m/>
    <n v="12"/>
    <n v="14.82"/>
  </r>
  <r>
    <x v="151"/>
    <s v="CUST0207"/>
    <s v="BR009"/>
    <x v="3"/>
    <s v="Auto Loan"/>
    <s v="Semi-Secured"/>
    <n v="3.3"/>
    <n v="17.64"/>
    <n v="2.41E-2"/>
    <n v="6.8699999999999997E-2"/>
    <x v="2"/>
    <n v="887"/>
    <s v="Rejected "/>
    <s v="11-03-2024"/>
    <m/>
    <m/>
    <n v="84"/>
    <n v="3.08"/>
  </r>
  <r>
    <x v="152"/>
    <s v="CUST0274"/>
    <s v="BR007"/>
    <x v="4"/>
    <s v="Education Loan"/>
    <s v="Secured"/>
    <n v="33.56"/>
    <n v="14.53"/>
    <n v="0.32119999999999999"/>
    <n v="1.1556999999999999"/>
    <x v="1"/>
    <n v="655"/>
    <s v="Rejected "/>
    <s v="30-12-2022"/>
    <m/>
    <m/>
    <n v="36"/>
    <n v="0"/>
  </r>
  <r>
    <x v="153"/>
    <s v="CUST0251"/>
    <s v="BR001"/>
    <x v="4"/>
    <s v="Personal Loan"/>
    <s v="Secured"/>
    <n v="91.22"/>
    <n v="9.76"/>
    <n v="0.85440000000000005"/>
    <n v="0.86580000000000001"/>
    <x v="1"/>
    <n v="751"/>
    <s v="approved"/>
    <s v="28-04-2022"/>
    <m/>
    <s v="04-05-2022"/>
    <n v="240"/>
    <n v="0"/>
  </r>
  <r>
    <x v="154"/>
    <s v="CUST0441"/>
    <s v="BR007"/>
    <x v="1"/>
    <s v="Personal Loan"/>
    <s v="Secured"/>
    <n v="13.78"/>
    <n v="15.67"/>
    <n v="0.14929999999999999"/>
    <n v="0.38819999999999999"/>
    <x v="3"/>
    <n v="814"/>
    <s v="Rejected"/>
    <s v="27-09-2023"/>
    <m/>
    <m/>
    <n v="48"/>
    <n v="6.44"/>
  </r>
  <r>
    <x v="155"/>
    <s v="CUST0310"/>
    <s v="BR010"/>
    <x v="3"/>
    <s v="Gold Loan"/>
    <s v="Secured"/>
    <n v="50.75"/>
    <n v="10.53"/>
    <n v="0.25940000000000002"/>
    <n v="1.6501999999999999"/>
    <x v="0"/>
    <n v="868"/>
    <s v="approved"/>
    <s v="28-03-2024"/>
    <m/>
    <s v="07-04-2024"/>
    <n v="36"/>
    <n v="39.909999999999997"/>
  </r>
  <r>
    <x v="156"/>
    <s v="CUST0451"/>
    <s v="BR008"/>
    <x v="1"/>
    <s v="Education Loan"/>
    <s v="Semi-Secured"/>
    <n v="4.87"/>
    <n v="14.61"/>
    <n v="9.1499999999999998E-2"/>
    <n v="9.2899999999999996E-2"/>
    <x v="4"/>
    <n v="797"/>
    <s v="approved"/>
    <s v="25-12-2022"/>
    <m/>
    <s v="01-01-2023"/>
    <n v="84"/>
    <n v="1.52"/>
  </r>
  <r>
    <x v="157"/>
    <s v="CUST0235"/>
    <s v="BR007"/>
    <x v="4"/>
    <s v="Business Loan"/>
    <s v="Semi-Secured"/>
    <n v="10.46"/>
    <n v="7.98"/>
    <n v="0.19120000000000001"/>
    <n v="0.32769999999999999"/>
    <x v="4"/>
    <n v="563"/>
    <s v="Rejected "/>
    <s v="21-08-2023"/>
    <m/>
    <m/>
    <n v="36"/>
    <n v="6.97"/>
  </r>
  <r>
    <x v="158"/>
    <s v="CUST0462"/>
    <s v="BR004"/>
    <x v="1"/>
    <s v="Education Loan"/>
    <s v="Semi-Secured"/>
    <n v="13"/>
    <n v="15.81"/>
    <n v="0.16339999999999999"/>
    <n v="0.25679999999999997"/>
    <x v="5"/>
    <n v="845"/>
    <s v="approved"/>
    <s v="04-12-2022"/>
    <m/>
    <s v="09-12-2022"/>
    <n v="84"/>
    <n v="3.59"/>
  </r>
  <r>
    <x v="159"/>
    <s v="CUST0328"/>
    <s v="BR008"/>
    <x v="1"/>
    <s v="Auto Loan"/>
    <s v="Semi-Secured"/>
    <n v="40.53"/>
    <n v="7.92"/>
    <n v="0.35499999999999998"/>
    <n v="1.2685999999999999"/>
    <x v="4"/>
    <n v="837"/>
    <s v="Rejected "/>
    <s v="08-08-2024"/>
    <m/>
    <m/>
    <n v="36"/>
    <n v="20.75"/>
  </r>
  <r>
    <x v="160"/>
    <s v="CUST0125"/>
    <s v="BR008"/>
    <x v="4"/>
    <s v="Education Loan"/>
    <s v="Unsecured"/>
    <n v="84.31"/>
    <n v="7.7"/>
    <n v="0.54869999999999997"/>
    <n v="1.6974"/>
    <x v="1"/>
    <n v="868"/>
    <s v="approved"/>
    <s v="11-03-2024"/>
    <m/>
    <s v="14-03-2024"/>
    <n v="60"/>
    <n v="0"/>
  </r>
  <r>
    <x v="161"/>
    <s v="CUST0347"/>
    <s v="BR005"/>
    <x v="4"/>
    <s v="Education Loan"/>
    <s v="Unsecured"/>
    <n v="18.62"/>
    <n v="17.32"/>
    <n v="0.24179999999999999"/>
    <n v="0.2908"/>
    <x v="1"/>
    <n v="621"/>
    <s v="Rejected "/>
    <s v="06-12-2024"/>
    <m/>
    <m/>
    <n v="180"/>
    <n v="0"/>
  </r>
  <r>
    <x v="162"/>
    <s v="CUST0460"/>
    <s v="BR002"/>
    <x v="1"/>
    <s v="Business Loan"/>
    <s v="Unsecured"/>
    <m/>
    <n v="8.0399999999999991"/>
    <n v="0.47920000000000001"/>
    <n v="1.0982000000000001"/>
    <x v="5"/>
    <n v="818"/>
    <s v="Under Review"/>
    <s v="04-05-2023"/>
    <m/>
    <m/>
    <n v="48"/>
    <n v="12.14"/>
  </r>
  <r>
    <x v="163"/>
    <s v="CUST0008"/>
    <s v="BR006"/>
    <x v="4"/>
    <s v="Business Loan"/>
    <s v="Semi-Secured"/>
    <n v="7.25"/>
    <n v="8.56"/>
    <n v="0.12709999999999999"/>
    <n v="0.2291"/>
    <x v="3"/>
    <n v="861"/>
    <s v="approved"/>
    <s v="01-05-2024"/>
    <m/>
    <s v="10-05-2024"/>
    <n v="36"/>
    <n v="1.39"/>
  </r>
  <r>
    <x v="164"/>
    <s v="CUST0098"/>
    <s v="BR010"/>
    <x v="4"/>
    <s v="Gold Loan"/>
    <s v="Unsecured"/>
    <n v="93.95"/>
    <n v="9.85"/>
    <n v="0.97230000000000005"/>
    <n v="3.0249000000000001"/>
    <x v="1"/>
    <n v="576"/>
    <s v="approved"/>
    <s v="10-10-2023"/>
    <m/>
    <s v="11-10-2023"/>
    <n v="36"/>
    <n v="0"/>
  </r>
  <r>
    <x v="165"/>
    <s v="CUST0034"/>
    <s v="BR005"/>
    <x v="2"/>
    <s v="Auto Loan"/>
    <s v="Secured"/>
    <n v="7.67"/>
    <n v="10.82"/>
    <n v="0.1072"/>
    <n v="0.35680000000000001"/>
    <x v="2"/>
    <n v="636"/>
    <s v="approved"/>
    <s v="18-12-2022"/>
    <m/>
    <s v="23-12-2022"/>
    <n v="24"/>
    <n v="7.02"/>
  </r>
  <r>
    <x v="166"/>
    <s v="CUST0357"/>
    <s v="BR007"/>
    <x v="4"/>
    <s v="Auto Loan"/>
    <s v="Secured"/>
    <n v="63.9"/>
    <n v="11"/>
    <n v="1.1356999999999999"/>
    <n v="0.72629999999999995"/>
    <x v="1"/>
    <n v="796"/>
    <s v="Under Review"/>
    <s v="06-02-2022"/>
    <m/>
    <m/>
    <n v="180"/>
    <n v="0"/>
  </r>
  <r>
    <x v="167"/>
    <s v="CUST0196"/>
    <s v="BR009"/>
    <x v="4"/>
    <s v="Gold Loan"/>
    <s v="Semi-Secured"/>
    <n v="70.760000000000005"/>
    <m/>
    <n v="0.37630000000000002"/>
    <m/>
    <x v="4"/>
    <n v="749"/>
    <s v="Rejected"/>
    <s v="27-05-2024"/>
    <m/>
    <m/>
    <n v="24"/>
    <n v="52.62"/>
  </r>
  <r>
    <x v="168"/>
    <s v="CUST0192"/>
    <s v="BR008"/>
    <x v="3"/>
    <s v="Personal Loan"/>
    <s v="Secured"/>
    <n v="38.200000000000003"/>
    <n v="10.119999999999999"/>
    <n v="0.60660000000000003"/>
    <n v="0.4133"/>
    <x v="4"/>
    <n v="731"/>
    <s v="Rejected"/>
    <s v="24-07-2023"/>
    <m/>
    <m/>
    <n v="180"/>
    <n v="14.13"/>
  </r>
  <r>
    <x v="169"/>
    <s v="CUST0406"/>
    <s v="BR007"/>
    <x v="3"/>
    <s v="Home Loan"/>
    <s v="Secured"/>
    <n v="84.85"/>
    <n v="10.16"/>
    <n v="1.1107"/>
    <n v="2.1585000000000001"/>
    <x v="5"/>
    <n v="559"/>
    <s v="approved"/>
    <s v="21-02-2024"/>
    <m/>
    <s v="01-03-2024"/>
    <n v="48"/>
    <n v="31.68"/>
  </r>
  <r>
    <x v="170"/>
    <s v="CUST0446"/>
    <s v="BR008"/>
    <x v="0"/>
    <s v="Personal Loan"/>
    <s v="Secured"/>
    <n v="63.8"/>
    <n v="9.75"/>
    <n v="0.40679999999999999"/>
    <n v="0.60519999999999996"/>
    <x v="3"/>
    <n v="671"/>
    <s v="Rejected"/>
    <s v="05-11-2024"/>
    <m/>
    <m/>
    <n v="240"/>
    <n v="10.62"/>
  </r>
  <r>
    <x v="171"/>
    <s v="CUST0370"/>
    <s v="BR004"/>
    <x v="4"/>
    <s v="Education Loan"/>
    <s v="Secured"/>
    <n v="60.98"/>
    <n v="13.84"/>
    <n v="1.1900999999999999"/>
    <n v="1.6615"/>
    <x v="4"/>
    <n v="596"/>
    <s v="approved"/>
    <s v="13-06-2022"/>
    <m/>
    <s v="19-06-2022"/>
    <n v="48"/>
    <n v="26.74"/>
  </r>
  <r>
    <x v="172"/>
    <s v="CUST0259"/>
    <s v="BR010"/>
    <x v="1"/>
    <s v="Personal Loan"/>
    <s v="Unsecured"/>
    <n v="2.96"/>
    <n v="16.89"/>
    <n v="4.8500000000000001E-2"/>
    <n v="7.3400000000000007E-2"/>
    <x v="2"/>
    <n v="828"/>
    <s v="approved"/>
    <s v="09-11-2022"/>
    <m/>
    <s v="18-11-2022"/>
    <n v="60"/>
    <n v="2.12"/>
  </r>
  <r>
    <x v="173"/>
    <s v="CUST0233"/>
    <s v="BR005"/>
    <x v="1"/>
    <s v="Gold Loan"/>
    <s v="Semi-Secured"/>
    <n v="48.6"/>
    <n v="15.36"/>
    <n v="0.38569999999999999"/>
    <n v="1.3614999999999999"/>
    <x v="1"/>
    <n v="659"/>
    <s v="approved"/>
    <s v="22-10-2024"/>
    <m/>
    <s v="03-11-2024"/>
    <n v="48"/>
    <n v="0"/>
  </r>
  <r>
    <x v="174"/>
    <s v="CUST0474"/>
    <s v="BR007"/>
    <x v="1"/>
    <s v="Business Loan"/>
    <s v="Unsecured"/>
    <n v="39.020000000000003"/>
    <n v="18.36"/>
    <n v="0.23680000000000001"/>
    <n v="3.5840000000000001"/>
    <x v="1"/>
    <n v="897"/>
    <s v="approved"/>
    <s v="29-11-2022"/>
    <m/>
    <s v="03-12-2022"/>
    <n v="12"/>
    <n v="0"/>
  </r>
  <r>
    <x v="175"/>
    <s v="CUST0395"/>
    <s v="BR006"/>
    <x v="2"/>
    <s v="Business Loan"/>
    <s v="Unsecured"/>
    <n v="63.86"/>
    <n v="8.1300000000000008"/>
    <n v="0.68840000000000001"/>
    <n v="0.7792"/>
    <x v="3"/>
    <n v="714"/>
    <s v="Rejected"/>
    <s v="05-09-2024"/>
    <m/>
    <m/>
    <n v="120"/>
    <n v="8.26"/>
  </r>
  <r>
    <x v="176"/>
    <s v="CUST0347"/>
    <s v="BR001"/>
    <x v="4"/>
    <s v="Auto Loan"/>
    <s v="Semi-Secured"/>
    <n v="46.09"/>
    <n v="10.3"/>
    <n v="0.64670000000000005"/>
    <n v="1.4937"/>
    <x v="1"/>
    <n v="621"/>
    <s v="approved"/>
    <s v="09-07-2022"/>
    <m/>
    <s v="20-07-2022"/>
    <n v="36"/>
    <n v="0"/>
  </r>
  <r>
    <x v="177"/>
    <s v="CUST0362"/>
    <s v="BR010"/>
    <x v="0"/>
    <s v="Gold Loan"/>
    <s v="Secured"/>
    <n v="87.72"/>
    <n v="12.2"/>
    <n v="1.3489"/>
    <n v="0.97809999999999997"/>
    <x v="2"/>
    <n v="552"/>
    <s v="Rejected "/>
    <s v="23-02-2024"/>
    <m/>
    <m/>
    <n v="240"/>
    <n v="52.47"/>
  </r>
  <r>
    <x v="178"/>
    <s v="CUST0474"/>
    <s v="BR002"/>
    <x v="0"/>
    <s v="Business Loan"/>
    <s v="Semi-Secured"/>
    <n v="77.89"/>
    <n v="9.07"/>
    <n v="1.2642"/>
    <n v="0.98960000000000004"/>
    <x v="4"/>
    <n v="897"/>
    <s v="approved"/>
    <s v="11-12-2022"/>
    <m/>
    <s v="25-12-2022"/>
    <n v="120"/>
    <n v="40.340000000000003"/>
  </r>
  <r>
    <x v="179"/>
    <s v="CUST0214"/>
    <s v="BR009"/>
    <x v="1"/>
    <s v="Business Loan"/>
    <s v="Unsecured"/>
    <n v="73.569999999999993"/>
    <n v="11.62"/>
    <n v="1.1448"/>
    <n v="1.9237"/>
    <x v="0"/>
    <n v="651"/>
    <s v="Rejected"/>
    <s v="26-10-2024"/>
    <m/>
    <m/>
    <n v="48"/>
    <n v="66.67"/>
  </r>
  <r>
    <x v="180"/>
    <s v="CUST0096"/>
    <s v="BR004"/>
    <x v="0"/>
    <s v="Business Loan"/>
    <s v="Secured"/>
    <n v="81.11"/>
    <n v="18.309999999999999"/>
    <n v="1.466"/>
    <n v="1.3243"/>
    <x v="2"/>
    <n v="754"/>
    <s v="approved"/>
    <s v="07-12-2022"/>
    <m/>
    <s v="09-12-2022"/>
    <n v="180"/>
    <n v="28.32"/>
  </r>
  <r>
    <x v="181"/>
    <s v="CUST0176"/>
    <s v="BR001"/>
    <x v="2"/>
    <s v="Personal Loan"/>
    <s v="Unsecured"/>
    <m/>
    <n v="7.6"/>
    <n v="0.44080000000000003"/>
    <n v="4.2560000000000002"/>
    <x v="2"/>
    <n v="828"/>
    <s v="approved"/>
    <s v="18-07-2022"/>
    <m/>
    <s v="22-07-2022"/>
    <n v="12"/>
    <n v="26.67"/>
  </r>
  <r>
    <x v="182"/>
    <s v="CUST0493"/>
    <s v="BR005"/>
    <x v="1"/>
    <s v="Education Loan"/>
    <s v="Unsecured"/>
    <n v="60.83"/>
    <n v="15"/>
    <n v="0.61719999999999997"/>
    <n v="1.1738"/>
    <x v="3"/>
    <n v="644"/>
    <s v="Under Review"/>
    <s v="27-03-2024"/>
    <m/>
    <m/>
    <n v="84"/>
    <n v="25.65"/>
  </r>
  <r>
    <x v="183"/>
    <s v="CUST0170"/>
    <s v="BR002"/>
    <x v="0"/>
    <s v="Education Loan"/>
    <s v="Semi-Secured"/>
    <n v="40.78"/>
    <n v="17.68"/>
    <n v="0.21959999999999999"/>
    <n v="2.0295999999999998"/>
    <x v="2"/>
    <n v="860"/>
    <s v="Under Review"/>
    <s v="25-05-2023"/>
    <m/>
    <m/>
    <n v="24"/>
    <n v="16.850000000000001"/>
  </r>
  <r>
    <x v="184"/>
    <s v="CUST0244"/>
    <s v="BR009"/>
    <x v="1"/>
    <s v="Business Loan"/>
    <s v="Secured"/>
    <n v="1.31"/>
    <n v="17.86"/>
    <n v="1.29E-2"/>
    <n v="2.7400000000000001E-2"/>
    <x v="1"/>
    <n v="556"/>
    <s v="Rejected "/>
    <s v="29-10-2023"/>
    <m/>
    <m/>
    <n v="84"/>
    <n v="0"/>
  </r>
  <r>
    <x v="185"/>
    <s v="CUST0249"/>
    <s v="BR007"/>
    <x v="2"/>
    <s v="Home Loan"/>
    <s v="Unsecured"/>
    <n v="43.36"/>
    <n v="17.739999999999998"/>
    <n v="0.85870000000000002"/>
    <n v="2.1593"/>
    <x v="0"/>
    <n v="580"/>
    <s v="Under Review"/>
    <s v="04-02-2023"/>
    <m/>
    <m/>
    <n v="24"/>
    <n v="30.58"/>
  </r>
  <r>
    <x v="186"/>
    <s v="CUST0402"/>
    <s v="BR009"/>
    <x v="0"/>
    <s v="Personal Loan"/>
    <s v="Unsecured"/>
    <n v="79.89"/>
    <n v="14.9"/>
    <n v="1.0569999999999999"/>
    <n v="1.1127"/>
    <x v="3"/>
    <n v="870"/>
    <s v="approved"/>
    <s v="25-08-2022"/>
    <m/>
    <s v="02-09-2022"/>
    <n v="180"/>
    <n v="52.99"/>
  </r>
  <r>
    <x v="187"/>
    <s v="CUST0386"/>
    <s v="BR002"/>
    <x v="0"/>
    <s v="Education Loan"/>
    <s v="Semi-Secured"/>
    <n v="3.89"/>
    <n v="11.09"/>
    <n v="4.1799999999999997E-2"/>
    <n v="8.48E-2"/>
    <x v="3"/>
    <n v="686"/>
    <s v="Rejected "/>
    <s v="12-06-2023"/>
    <m/>
    <m/>
    <n v="60"/>
    <n v="2.59"/>
  </r>
  <r>
    <x v="188"/>
    <s v="CUST0341"/>
    <s v="BR003"/>
    <x v="2"/>
    <s v="Business Loan"/>
    <s v="Semi-Secured"/>
    <n v="49.7"/>
    <n v="11.16"/>
    <n v="0.4153"/>
    <n v="2.3201000000000001"/>
    <x v="4"/>
    <n v="829"/>
    <s v="approved"/>
    <s v="21-02-2024"/>
    <m/>
    <s v="03-03-2024"/>
    <n v="24"/>
    <n v="32.1"/>
  </r>
  <r>
    <x v="189"/>
    <s v="CUST0414"/>
    <s v="BR004"/>
    <x v="4"/>
    <s v="Auto Loan"/>
    <s v="Secured"/>
    <n v="29.81"/>
    <n v="11.24"/>
    <n v="0.41389999999999999"/>
    <n v="0.77390000000000003"/>
    <x v="1"/>
    <n v="742"/>
    <s v="approved"/>
    <s v="24-01-2024"/>
    <m/>
    <s v="27-01-2024"/>
    <n v="48"/>
    <n v="0"/>
  </r>
  <r>
    <x v="190"/>
    <s v="CUST0296"/>
    <s v="BR001"/>
    <x v="3"/>
    <s v="Home Loan"/>
    <s v="Semi-Secured"/>
    <n v="54.02"/>
    <n v="18.28"/>
    <n v="0.52910000000000001"/>
    <n v="1.1443000000000001"/>
    <x v="3"/>
    <n v="740"/>
    <s v="approved"/>
    <s v="31-03-2023"/>
    <m/>
    <s v="02-04-2023"/>
    <n v="84"/>
    <n v="23.55"/>
  </r>
  <r>
    <x v="191"/>
    <s v="CUST0075"/>
    <s v="BR005"/>
    <x v="4"/>
    <s v="Education Loan"/>
    <s v="Semi-Secured"/>
    <n v="46.12"/>
    <n v="9.1"/>
    <n v="0.69089999999999996"/>
    <n v="4.0354000000000001"/>
    <x v="2"/>
    <n v="823"/>
    <s v="Under Review"/>
    <s v="25-09-2023"/>
    <m/>
    <m/>
    <n v="12"/>
    <n v="24.31"/>
  </r>
  <r>
    <x v="192"/>
    <s v="CUST0435"/>
    <s v="BR010"/>
    <x v="1"/>
    <s v="Business Loan"/>
    <s v="Secured"/>
    <n v="50.01"/>
    <n v="11.64"/>
    <n v="0.98609999999999998"/>
    <n v="0.87319999999999998"/>
    <x v="3"/>
    <n v="863"/>
    <s v="Rejected "/>
    <s v="08-03-2023"/>
    <m/>
    <m/>
    <n v="84"/>
    <n v="41.05"/>
  </r>
  <r>
    <x v="193"/>
    <s v="CUST0377"/>
    <s v="BR001"/>
    <x v="4"/>
    <s v="Education Loan"/>
    <s v="Semi-Secured"/>
    <n v="39.79"/>
    <n v="14.75"/>
    <n v="0.70540000000000003"/>
    <n v="3.5867"/>
    <x v="2"/>
    <n v="690"/>
    <s v="approved"/>
    <s v="23-11-2023"/>
    <m/>
    <s v="30-11-2023"/>
    <n v="12"/>
    <n v="26.91"/>
  </r>
  <r>
    <x v="194"/>
    <s v="CUST0201"/>
    <s v="BR002"/>
    <x v="2"/>
    <s v="Business Loan"/>
    <s v="Unsecured"/>
    <n v="28.95"/>
    <n v="15.21"/>
    <n v="0.38269999999999998"/>
    <n v="1.4066000000000001"/>
    <x v="3"/>
    <n v="715"/>
    <s v="approved"/>
    <s v="21-04-2022"/>
    <m/>
    <s v="05-05-2022"/>
    <n v="24"/>
    <n v="25.89"/>
  </r>
  <r>
    <x v="195"/>
    <s v="CUST0296"/>
    <s v="BR003"/>
    <x v="1"/>
    <s v="Business Loan"/>
    <s v="Unsecured"/>
    <n v="29.82"/>
    <n v="9.9"/>
    <n v="0.4839"/>
    <n v="2.6202999999999999"/>
    <x v="4"/>
    <n v="740"/>
    <s v="Rejected "/>
    <s v="28-07-2022"/>
    <m/>
    <m/>
    <n v="12"/>
    <n v="20.18"/>
  </r>
  <r>
    <x v="196"/>
    <s v="CUST0487"/>
    <s v="BR007"/>
    <x v="4"/>
    <s v="Home Loan"/>
    <s v="Secured"/>
    <n v="36.200000000000003"/>
    <n v="17.899999999999999"/>
    <n v="0.2447"/>
    <n v="0.55589999999999995"/>
    <x v="4"/>
    <n v="685"/>
    <s v="approved"/>
    <s v="07-06-2024"/>
    <m/>
    <s v="10-06-2024"/>
    <n v="240"/>
    <n v="22.91"/>
  </r>
  <r>
    <x v="197"/>
    <s v="CUST0124"/>
    <s v="BR007"/>
    <x v="1"/>
    <s v="Auto Loan"/>
    <s v="Semi-Secured"/>
    <n v="60.02"/>
    <n v="15.7"/>
    <n v="0.99860000000000004"/>
    <n v="2.9302000000000001"/>
    <x v="0"/>
    <n v="882"/>
    <s v="approved"/>
    <s v="18-07-2023"/>
    <m/>
    <s v="29-07-2023"/>
    <n v="24"/>
    <n v="39.33"/>
  </r>
  <r>
    <x v="198"/>
    <s v="CUST0043"/>
    <s v="BR002"/>
    <x v="1"/>
    <s v="Business Loan"/>
    <s v="Semi-Secured"/>
    <n v="90.94"/>
    <n v="13.96"/>
    <n v="1.8015000000000001"/>
    <n v="1.2085999999999999"/>
    <x v="4"/>
    <n v="769"/>
    <s v="Rejected "/>
    <s v="13-07-2022"/>
    <m/>
    <m/>
    <n v="180"/>
    <n v="70.5"/>
  </r>
  <r>
    <x v="199"/>
    <s v="CUST0331"/>
    <s v="BR007"/>
    <x v="3"/>
    <s v="Gold Loan"/>
    <s v="Secured"/>
    <n v="10.84"/>
    <n v="17.5"/>
    <n v="0.1835"/>
    <n v="0.38919999999999999"/>
    <x v="0"/>
    <n v="560"/>
    <s v="approved"/>
    <s v="21-12-2024"/>
    <m/>
    <s v="29-12-2024"/>
    <n v="36"/>
    <n v="1.67"/>
  </r>
  <r>
    <x v="200"/>
    <s v="CUST0420"/>
    <s v="BR002"/>
    <x v="4"/>
    <s v="Business Loan"/>
    <s v="Secured"/>
    <n v="18.89"/>
    <n v="9.48"/>
    <n v="0.25159999999999999"/>
    <n v="0.3085"/>
    <x v="1"/>
    <n v="854"/>
    <s v="approved"/>
    <s v="21-09-2022"/>
    <m/>
    <s v="01-10-2022"/>
    <n v="84"/>
    <n v="0"/>
  </r>
  <r>
    <x v="201"/>
    <s v="CUST0288"/>
    <s v="BR005"/>
    <x v="0"/>
    <s v="Home Loan"/>
    <s v="Secured"/>
    <n v="51.11"/>
    <n v="13.49"/>
    <n v="0.57989999999999997"/>
    <n v="4.5768000000000004"/>
    <x v="3"/>
    <n v="596"/>
    <s v="Under Review"/>
    <s v="05-04-2022"/>
    <m/>
    <m/>
    <n v="12"/>
    <n v="46.22"/>
  </r>
  <r>
    <x v="202"/>
    <s v="CUST0338"/>
    <s v="BR009"/>
    <x v="1"/>
    <s v="Personal Loan"/>
    <s v="Semi-Secured"/>
    <n v="49.55"/>
    <n v="17.52"/>
    <n v="0.98860000000000003"/>
    <n v="0.74650000000000005"/>
    <x v="2"/>
    <n v="577"/>
    <s v="Rejected"/>
    <s v="22-07-2022"/>
    <m/>
    <m/>
    <n v="240"/>
    <n v="32.86"/>
  </r>
  <r>
    <x v="203"/>
    <s v="CUST0073"/>
    <s v="BR005"/>
    <x v="4"/>
    <s v="Personal Loan"/>
    <s v="Semi-Secured"/>
    <n v="55.65"/>
    <n v="10.55"/>
    <n v="0.88690000000000002"/>
    <n v="0.75249999999999995"/>
    <x v="1"/>
    <n v="883"/>
    <s v="approved"/>
    <s v="07-06-2023"/>
    <m/>
    <s v="12-06-2023"/>
    <n v="120"/>
    <n v="0"/>
  </r>
  <r>
    <x v="204"/>
    <s v="CUST0205"/>
    <s v="BR008"/>
    <x v="0"/>
    <s v="Auto Loan"/>
    <s v="Semi-Secured"/>
    <n v="43.11"/>
    <n v="13.39"/>
    <n v="0.26119999999999999"/>
    <n v="0.98950000000000005"/>
    <x v="3"/>
    <n v="844"/>
    <s v="Rejected "/>
    <s v="02-02-2024"/>
    <m/>
    <m/>
    <n v="60"/>
    <n v="24.96"/>
  </r>
  <r>
    <x v="205"/>
    <s v="CUST0084"/>
    <s v="BR007"/>
    <x v="4"/>
    <s v="Auto Loan"/>
    <s v="Unsecured"/>
    <n v="38.520000000000003"/>
    <n v="10.220000000000001"/>
    <n v="0.34870000000000001"/>
    <n v="0.37740000000000001"/>
    <x v="1"/>
    <n v="665"/>
    <s v="Rejected "/>
    <s v="13-04-2024"/>
    <m/>
    <m/>
    <n v="240"/>
    <n v="0"/>
  </r>
  <r>
    <x v="206"/>
    <s v="CUST0186"/>
    <s v="BR006"/>
    <x v="3"/>
    <s v="Personal Loan"/>
    <s v="Secured"/>
    <n v="28.09"/>
    <n v="18.27"/>
    <n v="0.2341"/>
    <n v="1.4059999999999999"/>
    <x v="1"/>
    <n v="713"/>
    <s v="Rejected"/>
    <s v="14-12-2024"/>
    <m/>
    <m/>
    <n v="24"/>
    <n v="0"/>
  </r>
  <r>
    <x v="207"/>
    <s v="CUST0421"/>
    <s v="BR008"/>
    <x v="0"/>
    <s v="Gold Loan"/>
    <s v="Unsecured"/>
    <n v="70.349999999999994"/>
    <n v="13.57"/>
    <n v="0.99280000000000002"/>
    <n v="6.3022999999999998"/>
    <x v="3"/>
    <n v="684"/>
    <s v="Under Review"/>
    <s v="08-03-2024"/>
    <m/>
    <m/>
    <n v="12"/>
    <n v="17.84"/>
  </r>
  <r>
    <x v="208"/>
    <s v="CUST0404"/>
    <s v="BR009"/>
    <x v="2"/>
    <s v="Gold Loan"/>
    <s v="Unsecured"/>
    <n v="48.21"/>
    <n v="7.6"/>
    <n v="0.61240000000000006"/>
    <n v="1.5018"/>
    <x v="3"/>
    <n v="700"/>
    <s v="Rejected"/>
    <s v="15-02-2024"/>
    <m/>
    <m/>
    <n v="36"/>
    <n v="28.08"/>
  </r>
  <r>
    <x v="209"/>
    <s v="CUST0328"/>
    <s v="BR006"/>
    <x v="4"/>
    <s v="Business Loan"/>
    <s v="Semi-Secured"/>
    <n v="42.41"/>
    <n v="12.33"/>
    <n v="0.43719999999999998"/>
    <n v="0.51800000000000002"/>
    <x v="2"/>
    <n v="837"/>
    <s v="Under Review"/>
    <s v="19-07-2023"/>
    <m/>
    <m/>
    <n v="180"/>
    <n v="38.58"/>
  </r>
  <r>
    <x v="210"/>
    <s v="CUST0473"/>
    <s v="BR004"/>
    <x v="3"/>
    <s v="Business Loan"/>
    <s v="Secured"/>
    <n v="94.8"/>
    <n v="10.94"/>
    <n v="0.60219999999999996"/>
    <n v="4.4157999999999999"/>
    <x v="1"/>
    <n v="672"/>
    <s v="approved"/>
    <s v="05-12-2022"/>
    <m/>
    <s v="15-12-2022"/>
    <n v="24"/>
    <n v="0"/>
  </r>
  <r>
    <x v="211"/>
    <s v="CUST0284"/>
    <s v="BR008"/>
    <x v="0"/>
    <s v="Education Loan"/>
    <s v="Semi-Secured"/>
    <n v="51.36"/>
    <n v="12.78"/>
    <n v="0.65359999999999996"/>
    <n v="0.59370000000000001"/>
    <x v="1"/>
    <n v="714"/>
    <s v="approved"/>
    <s v="29-01-2022"/>
    <m/>
    <s v="08-02-2022"/>
    <n v="240"/>
    <n v="0"/>
  </r>
  <r>
    <x v="212"/>
    <s v="CUST0004"/>
    <s v="BR007"/>
    <x v="2"/>
    <s v="Business Loan"/>
    <s v="Unsecured"/>
    <n v="25.18"/>
    <n v="17.96"/>
    <n v="0.43690000000000001"/>
    <n v="0.38779999999999998"/>
    <x v="2"/>
    <n v="711"/>
    <s v="approved"/>
    <s v="07-07-2024"/>
    <m/>
    <s v="10-07-2024"/>
    <n v="240"/>
    <n v="16.95"/>
  </r>
  <r>
    <x v="213"/>
    <s v="CUST0116"/>
    <s v="BR003"/>
    <x v="0"/>
    <s v="Auto Loan"/>
    <s v="Secured"/>
    <n v="51.85"/>
    <n v="12.15"/>
    <n v="0.55410000000000004"/>
    <n v="0.91949999999999998"/>
    <x v="1"/>
    <n v="900"/>
    <s v="Under Review"/>
    <s v="27-05-2023"/>
    <m/>
    <m/>
    <n v="84"/>
    <n v="0"/>
  </r>
  <r>
    <x v="214"/>
    <s v="CUST0440"/>
    <s v="BR002"/>
    <x v="3"/>
    <s v="Auto Loan"/>
    <s v="Unsecured"/>
    <n v="30.06"/>
    <n v="15.62"/>
    <n v="0.40679999999999999"/>
    <n v="0.84609999999999996"/>
    <x v="4"/>
    <n v="814"/>
    <s v="Rejected "/>
    <s v="21-11-2024"/>
    <m/>
    <m/>
    <n v="48"/>
    <n v="24.1"/>
  </r>
  <r>
    <x v="215"/>
    <s v="CUST0317"/>
    <s v="BR008"/>
    <x v="0"/>
    <s v="Auto Loan"/>
    <s v="Secured"/>
    <n v="61.94"/>
    <n v="11.39"/>
    <n v="0.3145"/>
    <n v="2.0392999999999999"/>
    <x v="0"/>
    <n v="596"/>
    <s v="Under Review"/>
    <s v="19-01-2022"/>
    <m/>
    <m/>
    <n v="36"/>
    <n v="11.53"/>
  </r>
  <r>
    <x v="216"/>
    <s v="CUST0264"/>
    <s v="BR003"/>
    <x v="1"/>
    <s v="Home Loan"/>
    <s v="Unsecured"/>
    <n v="1.68"/>
    <n v="10.25"/>
    <n v="2.0299999999999999E-2"/>
    <n v="2.81E-2"/>
    <x v="4"/>
    <n v="580"/>
    <s v="Under Review"/>
    <s v="27-05-2024"/>
    <m/>
    <m/>
    <n v="84"/>
    <n v="1.44"/>
  </r>
  <r>
    <x v="217"/>
    <s v="CUST0225"/>
    <s v="BR008"/>
    <x v="4"/>
    <s v="Personal Loan"/>
    <s v="Unsecured"/>
    <n v="74.959999999999994"/>
    <m/>
    <n v="1.3683000000000001"/>
    <m/>
    <x v="1"/>
    <n v="677"/>
    <s v="Rejected"/>
    <s v="07-08-2023"/>
    <m/>
    <m/>
    <n v="48"/>
    <n v="0"/>
  </r>
  <r>
    <x v="218"/>
    <s v="CUST0381"/>
    <s v="BR006"/>
    <x v="0"/>
    <s v="Personal Loan"/>
    <s v="Semi-Secured"/>
    <n v="20.7"/>
    <n v="14.82"/>
    <n v="0.186"/>
    <n v="0.33169999999999999"/>
    <x v="0"/>
    <n v="745"/>
    <s v="approved"/>
    <s v="11-10-2024"/>
    <m/>
    <s v="24-10-2024"/>
    <n v="120"/>
    <n v="14.07"/>
  </r>
  <r>
    <x v="219"/>
    <s v="CUST0400"/>
    <s v="BR007"/>
    <x v="2"/>
    <s v="Business Loan"/>
    <s v="Semi-Secured"/>
    <n v="84.46"/>
    <n v="8.7100000000000009"/>
    <n v="0.55900000000000005"/>
    <n v="7.3747999999999996"/>
    <x v="3"/>
    <n v="607"/>
    <s v="Rejected"/>
    <s v="06-12-2023"/>
    <m/>
    <m/>
    <n v="12"/>
    <n v="44.34"/>
  </r>
  <r>
    <x v="220"/>
    <s v="CUST0348"/>
    <s v="BR006"/>
    <x v="1"/>
    <s v="Gold Loan"/>
    <s v="Semi-Secured"/>
    <n v="1.79"/>
    <n v="10.6"/>
    <n v="1.12E-2"/>
    <n v="2.4299999999999999E-2"/>
    <x v="3"/>
    <n v="852"/>
    <s v="approved"/>
    <s v="09-11-2022"/>
    <m/>
    <s v="21-11-2022"/>
    <n v="120"/>
    <n v="0.96"/>
  </r>
  <r>
    <x v="221"/>
    <s v="CUST0443"/>
    <s v="BR005"/>
    <x v="4"/>
    <s v="Business Loan"/>
    <s v="Unsecured"/>
    <n v="20.64"/>
    <n v="16.41"/>
    <n v="0.32029999999999997"/>
    <n v="0.29349999999999998"/>
    <x v="2"/>
    <n v="874"/>
    <s v="Rejected"/>
    <s v="22-01-2023"/>
    <m/>
    <m/>
    <n v="240"/>
    <n v="19.48"/>
  </r>
  <r>
    <x v="222"/>
    <s v="CUST0118"/>
    <s v="BR002"/>
    <x v="4"/>
    <s v="Education Loan"/>
    <s v="Secured"/>
    <n v="28.11"/>
    <n v="9.11"/>
    <n v="0.14799999999999999"/>
    <n v="0.70099999999999996"/>
    <x v="1"/>
    <n v="855"/>
    <s v="approved"/>
    <s v="18-02-2024"/>
    <m/>
    <s v="25-02-2024"/>
    <n v="48"/>
    <n v="0"/>
  </r>
  <r>
    <x v="223"/>
    <s v="CUST0119"/>
    <s v="BR004"/>
    <x v="3"/>
    <s v="Education Loan"/>
    <s v="Unsecured"/>
    <n v="7.07"/>
    <n v="8.07"/>
    <n v="4.7E-2"/>
    <n v="0.1104"/>
    <x v="4"/>
    <n v="777"/>
    <s v="Under Review"/>
    <s v="06-05-2024"/>
    <m/>
    <m/>
    <n v="84"/>
    <n v="2.19"/>
  </r>
  <r>
    <x v="224"/>
    <s v="CUST0001"/>
    <s v="BR001"/>
    <x v="3"/>
    <s v="Personal Loan"/>
    <s v="Unsecured"/>
    <n v="47.73"/>
    <n v="8.61"/>
    <n v="0.371"/>
    <n v="0.47310000000000002"/>
    <x v="4"/>
    <n v="585"/>
    <s v="Under Review"/>
    <s v="16-09-2023"/>
    <m/>
    <m/>
    <n v="180"/>
    <n v="9.3000000000000007"/>
  </r>
  <r>
    <x v="225"/>
    <s v="CUST0395"/>
    <s v="BR003"/>
    <x v="3"/>
    <s v="Auto Loan"/>
    <s v="Semi-Secured"/>
    <n v="81.19"/>
    <n v="13.98"/>
    <n v="1.1424000000000001"/>
    <n v="2.2178"/>
    <x v="4"/>
    <n v="714"/>
    <s v="Rejected"/>
    <s v="26-02-2024"/>
    <m/>
    <m/>
    <n v="48"/>
    <n v="14.14"/>
  </r>
  <r>
    <x v="226"/>
    <s v="CUST0309"/>
    <s v="BR002"/>
    <x v="0"/>
    <s v="Gold Loan"/>
    <s v="Semi-Secured"/>
    <n v="81.92"/>
    <n v="12.4"/>
    <n v="0.53080000000000005"/>
    <n v="0.92500000000000004"/>
    <x v="2"/>
    <n v="698"/>
    <s v="Under Review"/>
    <s v="10-09-2023"/>
    <m/>
    <m/>
    <n v="240"/>
    <n v="58.7"/>
  </r>
  <r>
    <x v="227"/>
    <s v="CUST0370"/>
    <s v="BR003"/>
    <x v="0"/>
    <s v="Personal Loan"/>
    <s v="Secured"/>
    <n v="42.4"/>
    <n v="17.309999999999999"/>
    <n v="0.69489999999999996"/>
    <n v="0.63190000000000002"/>
    <x v="4"/>
    <n v="596"/>
    <s v="Under Review"/>
    <s v="07-07-2024"/>
    <m/>
    <m/>
    <n v="240"/>
    <n v="26.94"/>
  </r>
  <r>
    <x v="228"/>
    <s v="CUST0248"/>
    <s v="BR007"/>
    <x v="2"/>
    <s v="Gold Loan"/>
    <s v="Secured"/>
    <n v="17.53"/>
    <n v="18.14"/>
    <n v="0.1638"/>
    <n v="1.6083000000000001"/>
    <x v="3"/>
    <n v="669"/>
    <s v="Rejected "/>
    <s v="25-03-2024"/>
    <m/>
    <m/>
    <n v="12"/>
    <n v="9.1300000000000008"/>
  </r>
  <r>
    <x v="229"/>
    <s v="CUST0039"/>
    <s v="BR003"/>
    <x v="1"/>
    <s v="Gold Loan"/>
    <s v="Unsecured"/>
    <n v="56.69"/>
    <n v="14.18"/>
    <n v="0.45939999999999998"/>
    <n v="5.0948000000000002"/>
    <x v="3"/>
    <n v="721"/>
    <s v="approved"/>
    <s v="23-03-2023"/>
    <m/>
    <s v="02-04-2023"/>
    <n v="12"/>
    <n v="39.24"/>
  </r>
  <r>
    <x v="230"/>
    <s v="CUST0234"/>
    <s v="BR009"/>
    <x v="2"/>
    <s v="Auto Loan"/>
    <s v="Unsecured"/>
    <n v="85.4"/>
    <n v="10.45"/>
    <n v="0.5796"/>
    <n v="2.1844999999999999"/>
    <x v="1"/>
    <n v="769"/>
    <s v="approved"/>
    <s v="03-05-2023"/>
    <m/>
    <s v="08-05-2023"/>
    <n v="48"/>
    <n v="0"/>
  </r>
  <r>
    <x v="231"/>
    <s v="CUST0453"/>
    <s v="BR005"/>
    <x v="4"/>
    <s v="Auto Loan"/>
    <s v="Secured"/>
    <n v="64.599999999999994"/>
    <n v="16.559999999999999"/>
    <n v="0.84099999999999997"/>
    <n v="5.8783000000000003"/>
    <x v="4"/>
    <n v="873"/>
    <s v="approved"/>
    <s v="26-01-2024"/>
    <m/>
    <s v="01-02-2024"/>
    <n v="12"/>
    <n v="11.03"/>
  </r>
  <r>
    <x v="232"/>
    <s v="CUST0370"/>
    <s v="BR003"/>
    <x v="1"/>
    <s v="Gold Loan"/>
    <s v="Unsecured"/>
    <n v="33.14"/>
    <n v="16.48"/>
    <n v="0.57530000000000003"/>
    <n v="0.94740000000000002"/>
    <x v="4"/>
    <n v="596"/>
    <s v="Rejected"/>
    <s v="09-06-2023"/>
    <m/>
    <m/>
    <n v="48"/>
    <n v="30.68"/>
  </r>
  <r>
    <x v="233"/>
    <s v="CUST0399"/>
    <s v="BR010"/>
    <x v="0"/>
    <s v="Business Loan"/>
    <s v="Semi-Secured"/>
    <n v="69.12"/>
    <n v="10.33"/>
    <n v="0.99490000000000001"/>
    <n v="0.68220000000000003"/>
    <x v="3"/>
    <n v="631"/>
    <s v="approved"/>
    <s v="28-03-2023"/>
    <m/>
    <s v="03-04-2023"/>
    <n v="240"/>
    <n v="22.7"/>
  </r>
  <r>
    <x v="234"/>
    <s v="CUST0386"/>
    <s v="BR007"/>
    <x v="4"/>
    <s v="Education Loan"/>
    <s v="Secured"/>
    <n v="73.25"/>
    <n v="9.1300000000000008"/>
    <n v="0.89259999999999995"/>
    <n v="0.74860000000000004"/>
    <x v="3"/>
    <n v="686"/>
    <s v="approved"/>
    <s v="14-01-2023"/>
    <m/>
    <s v="28-01-2023"/>
    <n v="180"/>
    <n v="61.02"/>
  </r>
  <r>
    <x v="235"/>
    <s v="CUST0374"/>
    <s v="BR003"/>
    <x v="3"/>
    <s v="Home Loan"/>
    <s v="Unsecured"/>
    <n v="17.13"/>
    <n v="11.84"/>
    <n v="0.24179999999999999"/>
    <n v="0.80510000000000004"/>
    <x v="3"/>
    <n v="725"/>
    <s v="approved"/>
    <s v="23-05-2024"/>
    <m/>
    <s v="27-05-2024"/>
    <n v="24"/>
    <n v="8.34"/>
  </r>
  <r>
    <x v="236"/>
    <s v="CUST0371"/>
    <s v="BR009"/>
    <x v="4"/>
    <s v="Business Loan"/>
    <s v="Secured"/>
    <n v="60.73"/>
    <n v="7.73"/>
    <n v="1.0566"/>
    <n v="5.2751999999999999"/>
    <x v="3"/>
    <n v="758"/>
    <s v="Rejected"/>
    <s v="21-06-2022"/>
    <m/>
    <m/>
    <n v="12"/>
    <n v="19.89"/>
  </r>
  <r>
    <x v="237"/>
    <s v="CUST0406"/>
    <s v="BR001"/>
    <x v="0"/>
    <s v="Gold Loan"/>
    <s v="Semi-Secured"/>
    <n v="82.01"/>
    <n v="8.43"/>
    <n v="0.58130000000000004"/>
    <n v="0.80420000000000003"/>
    <x v="3"/>
    <n v="559"/>
    <s v="Under Review"/>
    <s v="11-11-2023"/>
    <m/>
    <m/>
    <n v="180"/>
    <n v="41.58"/>
  </r>
  <r>
    <x v="238"/>
    <s v="CUST0137"/>
    <s v="BR009"/>
    <x v="0"/>
    <s v="Home Loan"/>
    <s v="Secured"/>
    <n v="11.18"/>
    <n v="13.13"/>
    <n v="0.19620000000000001"/>
    <n v="0.37740000000000001"/>
    <x v="1"/>
    <n v="801"/>
    <s v="Rejected"/>
    <s v="19-02-2022"/>
    <m/>
    <m/>
    <n v="36"/>
    <n v="0"/>
  </r>
  <r>
    <x v="239"/>
    <s v="CUST0181"/>
    <s v="BR005"/>
    <x v="4"/>
    <s v="Business Loan"/>
    <s v="Unsecured"/>
    <n v="68.989999999999995"/>
    <n v="17.420000000000002"/>
    <n v="0.85389999999999999"/>
    <n v="3.4249999999999998"/>
    <x v="3"/>
    <n v="742"/>
    <s v="approved"/>
    <s v="01-08-2023"/>
    <m/>
    <s v="07-08-2023"/>
    <n v="24"/>
    <n v="11.37"/>
  </r>
  <r>
    <x v="240"/>
    <s v="CUST0474"/>
    <s v="BR002"/>
    <x v="0"/>
    <s v="Gold Loan"/>
    <s v="Secured"/>
    <n v="18.63"/>
    <n v="14.1"/>
    <n v="0.28299999999999997"/>
    <n v="0.63759999999999994"/>
    <x v="4"/>
    <n v="897"/>
    <s v="approved"/>
    <s v="11-08-2023"/>
    <m/>
    <s v="17-08-2023"/>
    <n v="36"/>
    <n v="15.73"/>
  </r>
  <r>
    <x v="241"/>
    <s v="CUST0189"/>
    <s v="BR005"/>
    <x v="0"/>
    <s v="Home Loan"/>
    <s v="Secured"/>
    <n v="78"/>
    <n v="9.1300000000000008"/>
    <n v="0.91259999999999997"/>
    <n v="0.79720000000000002"/>
    <x v="1"/>
    <n v="580"/>
    <s v="approved"/>
    <s v="25-05-2024"/>
    <m/>
    <s v="06-06-2024"/>
    <n v="180"/>
    <n v="0"/>
  </r>
  <r>
    <x v="242"/>
    <s v="CUST0066"/>
    <s v="BR003"/>
    <x v="1"/>
    <s v="Auto Loan"/>
    <s v="Unsecured"/>
    <n v="49.93"/>
    <n v="18.2"/>
    <n v="0.70030000000000003"/>
    <n v="1.0552999999999999"/>
    <x v="3"/>
    <n v="755"/>
    <s v="Rejected "/>
    <s v="19-05-2023"/>
    <m/>
    <m/>
    <n v="84"/>
    <n v="21.26"/>
  </r>
  <r>
    <x v="243"/>
    <s v="CUST0253"/>
    <s v="BR009"/>
    <x v="2"/>
    <s v="Personal Loan"/>
    <s v="Unsecured"/>
    <m/>
    <n v="13.3"/>
    <n v="0.1545"/>
    <n v="0.25030000000000002"/>
    <x v="1"/>
    <n v="858"/>
    <s v="Rejected"/>
    <s v="11-01-2024"/>
    <m/>
    <m/>
    <n v="48"/>
    <n v="0"/>
  </r>
  <r>
    <x v="244"/>
    <s v="CUST0009"/>
    <s v="BR006"/>
    <x v="2"/>
    <s v="Education Loan"/>
    <s v="Secured"/>
    <n v="92.17"/>
    <n v="11.34"/>
    <n v="1.6343000000000001"/>
    <n v="3.0324"/>
    <x v="4"/>
    <n v="707"/>
    <s v="approved"/>
    <s v="23-10-2022"/>
    <m/>
    <s v="06-11-2022"/>
    <n v="36"/>
    <n v="76.069999999999993"/>
  </r>
  <r>
    <x v="245"/>
    <s v="CUST0125"/>
    <s v="BR004"/>
    <x v="4"/>
    <s v="Home Loan"/>
    <s v="Semi-Secured"/>
    <n v="14.64"/>
    <n v="15.24"/>
    <n v="0.15609999999999999"/>
    <n v="1.323"/>
    <x v="0"/>
    <n v="868"/>
    <s v="Under Review"/>
    <s v="21-04-2022"/>
    <m/>
    <m/>
    <n v="12"/>
    <n v="10.19"/>
  </r>
  <r>
    <x v="246"/>
    <s v="CUST0429"/>
    <s v="BR010"/>
    <x v="4"/>
    <s v="Home Loan"/>
    <s v="Secured"/>
    <n v="37.159999999999997"/>
    <n v="8.35"/>
    <n v="0.50309999999999999"/>
    <n v="0.45779999999999998"/>
    <x v="3"/>
    <n v="821"/>
    <s v="Rejected"/>
    <s v="20-08-2024"/>
    <m/>
    <m/>
    <n v="120"/>
    <n v="27.2"/>
  </r>
  <r>
    <x v="247"/>
    <s v="CUST0154"/>
    <s v="BR008"/>
    <x v="1"/>
    <s v="Business Loan"/>
    <s v="Unsecured"/>
    <n v="44.95"/>
    <n v="7.65"/>
    <n v="0.29980000000000001"/>
    <n v="3.9028999999999998"/>
    <x v="1"/>
    <n v="606"/>
    <s v="approved"/>
    <s v="22-12-2022"/>
    <m/>
    <s v="31-12-2022"/>
    <n v="12"/>
    <n v="0"/>
  </r>
  <r>
    <x v="248"/>
    <s v="CUST0217"/>
    <s v="BR008"/>
    <x v="2"/>
    <s v="Business Loan"/>
    <s v="Unsecured"/>
    <n v="92"/>
    <n v="15.3"/>
    <n v="1.0447"/>
    <n v="3.2027000000000001"/>
    <x v="4"/>
    <n v="643"/>
    <s v="approved"/>
    <s v="04-12-2024"/>
    <m/>
    <s v="11-12-2024"/>
    <n v="36"/>
    <n v="85.67"/>
  </r>
  <r>
    <x v="249"/>
    <s v="CUST0317"/>
    <s v="BR001"/>
    <x v="4"/>
    <s v="Education Loan"/>
    <s v="Secured"/>
    <n v="82.43"/>
    <n v="14.16"/>
    <n v="0.50760000000000005"/>
    <n v="1.1066"/>
    <x v="0"/>
    <n v="596"/>
    <s v="Under Review"/>
    <s v="09-04-2024"/>
    <m/>
    <m/>
    <n v="180"/>
    <n v="66.2"/>
  </r>
  <r>
    <x v="250"/>
    <s v="CUST0332"/>
    <s v="BR007"/>
    <x v="4"/>
    <s v="Auto Loan"/>
    <s v="Secured"/>
    <n v="11.34"/>
    <n v="16.07"/>
    <n v="0.1138"/>
    <n v="0.32179999999999997"/>
    <x v="4"/>
    <n v="855"/>
    <s v="Rejected"/>
    <s v="07-08-2022"/>
    <m/>
    <m/>
    <n v="48"/>
    <n v="1.76"/>
  </r>
  <r>
    <x v="251"/>
    <s v="CUST0159"/>
    <s v="BR004"/>
    <x v="2"/>
    <s v="Personal Loan"/>
    <s v="Semi-Secured"/>
    <n v="92.99"/>
    <n v="8.44"/>
    <n v="1.2602"/>
    <n v="8.1080000000000005"/>
    <x v="5"/>
    <n v="656"/>
    <s v="approved"/>
    <s v="04-04-2022"/>
    <m/>
    <s v="05-04-2022"/>
    <n v="12"/>
    <n v="34.159999999999997"/>
  </r>
  <r>
    <x v="252"/>
    <s v="CUST0183"/>
    <s v="BR005"/>
    <x v="1"/>
    <s v="Gold Loan"/>
    <s v="Secured"/>
    <n v="32.130000000000003"/>
    <n v="11.41"/>
    <n v="0.22309999999999999"/>
    <n v="1.5036"/>
    <x v="5"/>
    <n v="687"/>
    <s v="approved"/>
    <s v="28-10-2024"/>
    <m/>
    <s v="30-10-2024"/>
    <n v="24"/>
    <n v="16.93"/>
  </r>
  <r>
    <x v="253"/>
    <s v="CUST0408"/>
    <s v="BR007"/>
    <x v="1"/>
    <s v="Gold Loan"/>
    <s v="Secured"/>
    <n v="29.72"/>
    <n v="12.59"/>
    <n v="0.54320000000000002"/>
    <n v="1.4072"/>
    <x v="3"/>
    <n v="653"/>
    <s v="Rejected"/>
    <s v="16-10-2022"/>
    <m/>
    <m/>
    <n v="24"/>
    <n v="22.39"/>
  </r>
  <r>
    <x v="254"/>
    <s v="CUST0265"/>
    <s v="BR010"/>
    <x v="2"/>
    <s v="Auto Loan"/>
    <s v="Unsecured"/>
    <n v="78.75"/>
    <n v="11.46"/>
    <n v="1.4048"/>
    <n v="1.1053999999999999"/>
    <x v="1"/>
    <n v="704"/>
    <s v="Rejected "/>
    <s v="04-03-2024"/>
    <m/>
    <m/>
    <n v="120"/>
    <n v="0"/>
  </r>
  <r>
    <x v="255"/>
    <s v="CUST0311"/>
    <s v="BR002"/>
    <x v="4"/>
    <s v="Gold Loan"/>
    <s v="Semi-Secured"/>
    <n v="99.45"/>
    <n v="7.66"/>
    <n v="1.6404000000000001"/>
    <n v="2.0003000000000002"/>
    <x v="2"/>
    <n v="765"/>
    <s v="approved"/>
    <s v="18-10-2024"/>
    <m/>
    <s v="20-10-2024"/>
    <n v="60"/>
    <n v="48.39"/>
  </r>
  <r>
    <x v="256"/>
    <s v="CUST0035"/>
    <s v="BR005"/>
    <x v="2"/>
    <s v="Auto Loan"/>
    <s v="Unsecured"/>
    <n v="9.83"/>
    <n v="15.99"/>
    <n v="8.72E-2"/>
    <n v="0.14430000000000001"/>
    <x v="4"/>
    <n v="573"/>
    <s v="approved"/>
    <s v="15-10-2022"/>
    <m/>
    <s v="17-10-2022"/>
    <n v="180"/>
    <n v="9.1"/>
  </r>
  <r>
    <x v="257"/>
    <s v="CUST0147"/>
    <s v="BR007"/>
    <x v="1"/>
    <s v="Gold Loan"/>
    <s v="Semi-Secured"/>
    <n v="13.77"/>
    <n v="16.79"/>
    <n v="0.26550000000000001"/>
    <n v="0.2797"/>
    <x v="1"/>
    <n v="622"/>
    <s v="Rejected "/>
    <s v="26-04-2024"/>
    <m/>
    <m/>
    <n v="84"/>
    <n v="0"/>
  </r>
  <r>
    <x v="258"/>
    <s v="CUST0449"/>
    <s v="BR001"/>
    <x v="2"/>
    <s v="Business Loan"/>
    <s v="Secured"/>
    <n v="74.36"/>
    <n v="16.53"/>
    <n v="0.38069999999999998"/>
    <n v="3.6598000000000002"/>
    <x v="4"/>
    <n v="846"/>
    <s v="approved"/>
    <s v="21-11-2022"/>
    <m/>
    <s v="01-12-2022"/>
    <n v="24"/>
    <n v="32.67"/>
  </r>
  <r>
    <x v="259"/>
    <s v="CUST0237"/>
    <s v="BR002"/>
    <x v="3"/>
    <s v="Education Loan"/>
    <s v="Unsecured"/>
    <n v="64.61"/>
    <n v="12.61"/>
    <n v="0.40620000000000001"/>
    <n v="3.0598999999999998"/>
    <x v="0"/>
    <n v="841"/>
    <s v="approved"/>
    <s v="13-02-2023"/>
    <m/>
    <s v="20-02-2023"/>
    <n v="24"/>
    <n v="24.51"/>
  </r>
  <r>
    <x v="260"/>
    <s v="CUST0249"/>
    <s v="BR004"/>
    <x v="1"/>
    <s v="Home Loan"/>
    <s v="Unsecured"/>
    <n v="46"/>
    <n v="17.93"/>
    <n v="0.33040000000000003"/>
    <n v="1.3495999999999999"/>
    <x v="4"/>
    <n v="580"/>
    <s v="approved"/>
    <s v="06-03-2022"/>
    <m/>
    <s v="16-03-2022"/>
    <n v="48"/>
    <n v="34.869999999999997"/>
  </r>
  <r>
    <x v="261"/>
    <s v="CUST0405"/>
    <s v="BR007"/>
    <x v="1"/>
    <s v="Personal Loan"/>
    <s v="Secured"/>
    <n v="21.94"/>
    <n v="15.84"/>
    <n v="0.24890000000000001"/>
    <n v="0.53169999999999995"/>
    <x v="3"/>
    <n v="632"/>
    <s v="approved"/>
    <s v="18-10-2022"/>
    <m/>
    <s v="20-10-2022"/>
    <n v="60"/>
    <n v="7.3"/>
  </r>
  <r>
    <x v="262"/>
    <s v="CUST0232"/>
    <s v="BR007"/>
    <x v="2"/>
    <s v="Personal Loan"/>
    <s v="Semi-Secured"/>
    <n v="89.41"/>
    <n v="8.09"/>
    <n v="1.6473"/>
    <n v="1.089"/>
    <x v="4"/>
    <n v="738"/>
    <s v="Under Review"/>
    <s v="03-12-2022"/>
    <m/>
    <m/>
    <n v="120"/>
    <n v="24.03"/>
  </r>
  <r>
    <x v="263"/>
    <s v="CUST0275"/>
    <s v="BR003"/>
    <x v="1"/>
    <s v="Auto Loan"/>
    <s v="Semi-Secured"/>
    <n v="57.46"/>
    <n v="13.67"/>
    <n v="1.0576000000000001"/>
    <n v="1.5607"/>
    <x v="1"/>
    <n v="748"/>
    <s v="Rejected "/>
    <s v="24-10-2022"/>
    <m/>
    <m/>
    <n v="48"/>
    <n v="0"/>
  </r>
  <r>
    <x v="264"/>
    <s v="CUST0481"/>
    <s v="BR006"/>
    <x v="0"/>
    <s v="Personal Loan"/>
    <s v="Unsecured"/>
    <n v="93.45"/>
    <n v="10.98"/>
    <n v="1.5774999999999999"/>
    <n v="1.2862"/>
    <x v="4"/>
    <n v="872"/>
    <s v="approved"/>
    <s v="08-01-2022"/>
    <m/>
    <s v="16-01-2022"/>
    <n v="120"/>
    <n v="84.28"/>
  </r>
  <r>
    <x v="265"/>
    <s v="CUST0328"/>
    <s v="BR010"/>
    <x v="0"/>
    <s v="Home Loan"/>
    <s v="Secured"/>
    <n v="74.83"/>
    <n v="15.16"/>
    <n v="1.2434000000000001"/>
    <n v="1.2145999999999999"/>
    <x v="3"/>
    <n v="837"/>
    <s v="Under Review"/>
    <s v="06-03-2023"/>
    <m/>
    <m/>
    <n v="120"/>
    <n v="68.06"/>
  </r>
  <r>
    <x v="266"/>
    <s v="CUST0008"/>
    <s v="BR006"/>
    <x v="3"/>
    <s v="Home Loan"/>
    <s v="Unsecured"/>
    <n v="89.77"/>
    <n v="17.05"/>
    <n v="1.3905000000000001"/>
    <n v="1.3847"/>
    <x v="0"/>
    <n v="861"/>
    <s v="approved"/>
    <s v="22-12-2023"/>
    <m/>
    <s v="28-12-2023"/>
    <n v="180"/>
    <n v="72.17"/>
  </r>
  <r>
    <x v="267"/>
    <s v="CUST0172"/>
    <s v="BR002"/>
    <x v="4"/>
    <s v="Education Loan"/>
    <s v="Unsecured"/>
    <n v="37.94"/>
    <n v="9.2899999999999991"/>
    <n v="0.43780000000000002"/>
    <n v="0.79290000000000005"/>
    <x v="0"/>
    <n v="800"/>
    <s v="Rejected "/>
    <s v="04-08-2023"/>
    <m/>
    <m/>
    <n v="60"/>
    <n v="26.44"/>
  </r>
  <r>
    <x v="268"/>
    <s v="CUST0051"/>
    <s v="BR002"/>
    <x v="0"/>
    <s v="Home Loan"/>
    <s v="Semi-Secured"/>
    <n v="2.63"/>
    <n v="8.64"/>
    <n v="4.2700000000000002E-2"/>
    <n v="2.3099999999999999E-2"/>
    <x v="1"/>
    <n v="722"/>
    <s v="Rejected "/>
    <s v="28-06-2024"/>
    <m/>
    <m/>
    <n v="240"/>
    <n v="0"/>
  </r>
  <r>
    <x v="269"/>
    <s v="CUST0342"/>
    <s v="BR005"/>
    <x v="1"/>
    <s v="Personal Loan"/>
    <s v="Secured"/>
    <n v="77.91"/>
    <n v="8.76"/>
    <n v="1.3903000000000001"/>
    <n v="3.5507"/>
    <x v="4"/>
    <n v="825"/>
    <s v="approved"/>
    <s v="25-04-2024"/>
    <m/>
    <s v="10-05-2024"/>
    <n v="24"/>
    <n v="62.12"/>
  </r>
  <r>
    <x v="270"/>
    <s v="CUST0004"/>
    <s v="BR006"/>
    <x v="4"/>
    <s v="Gold Loan"/>
    <s v="Unsecured"/>
    <n v="27.49"/>
    <n v="10.88"/>
    <n v="0.50970000000000004"/>
    <n v="0.37680000000000002"/>
    <x v="3"/>
    <n v="711"/>
    <s v="approved"/>
    <s v="29-04-2024"/>
    <m/>
    <s v="30-04-2024"/>
    <n v="120"/>
    <n v="3.11"/>
  </r>
  <r>
    <x v="271"/>
    <s v="CUST0419"/>
    <s v="BR009"/>
    <x v="2"/>
    <s v="Auto Loan"/>
    <s v="Unsecured"/>
    <n v="17.87"/>
    <n v="12.23"/>
    <n v="0.23830000000000001"/>
    <n v="0.25879999999999997"/>
    <x v="3"/>
    <n v="818"/>
    <s v="approved"/>
    <s v="16-03-2024"/>
    <m/>
    <s v="30-03-2024"/>
    <n v="120"/>
    <n v="2.57"/>
  </r>
  <r>
    <x v="272"/>
    <s v="CUST0481"/>
    <s v="BR007"/>
    <x v="4"/>
    <s v="Education Loan"/>
    <s v="Unsecured"/>
    <n v="52.21"/>
    <n v="8.6"/>
    <n v="0.88849999999999996"/>
    <n v="0.45639999999999997"/>
    <x v="1"/>
    <n v="872"/>
    <s v="Rejected "/>
    <s v="13-03-2024"/>
    <m/>
    <m/>
    <n v="240"/>
    <n v="0"/>
  </r>
  <r>
    <x v="273"/>
    <s v="CUST0134"/>
    <s v="BR009"/>
    <x v="4"/>
    <s v="Auto Loan"/>
    <s v="Secured"/>
    <n v="10.23"/>
    <n v="7.63"/>
    <n v="0.16930000000000001"/>
    <n v="0.31879999999999997"/>
    <x v="1"/>
    <n v="565"/>
    <s v="approved"/>
    <s v="11-06-2022"/>
    <m/>
    <s v="21-06-2022"/>
    <n v="36"/>
    <n v="0"/>
  </r>
  <r>
    <x v="274"/>
    <s v="CUST0067"/>
    <s v="BR008"/>
    <x v="3"/>
    <s v="Personal Loan"/>
    <s v="Secured"/>
    <n v="65.599999999999994"/>
    <n v="9.6300000000000008"/>
    <n v="1.155"/>
    <n v="0.85350000000000004"/>
    <x v="4"/>
    <n v="887"/>
    <s v="approved"/>
    <s v="18-07-2023"/>
    <m/>
    <s v="20-07-2023"/>
    <n v="120"/>
    <n v="58.69"/>
  </r>
  <r>
    <x v="275"/>
    <s v="CUST0297"/>
    <s v="BR002"/>
    <x v="0"/>
    <s v="Education Loan"/>
    <s v="Semi-Secured"/>
    <n v="13.15"/>
    <n v="10.38"/>
    <n v="0.1014"/>
    <n v="0.60909999999999997"/>
    <x v="5"/>
    <n v="898"/>
    <s v="Under Review"/>
    <s v="02-03-2023"/>
    <m/>
    <m/>
    <n v="24"/>
    <n v="5.68"/>
  </r>
  <r>
    <x v="276"/>
    <s v="CUST0038"/>
    <s v="BR008"/>
    <x v="0"/>
    <s v="Personal Loan"/>
    <s v="Semi-Secured"/>
    <n v="42.57"/>
    <n v="14.47"/>
    <n v="0.50080000000000002"/>
    <n v="1.4646999999999999"/>
    <x v="3"/>
    <n v="793"/>
    <s v="Under Review"/>
    <s v="21-01-2022"/>
    <m/>
    <m/>
    <n v="36"/>
    <n v="36.950000000000003"/>
  </r>
  <r>
    <x v="277"/>
    <s v="CUST0438"/>
    <s v="BR001"/>
    <x v="0"/>
    <s v="Auto Loan"/>
    <s v="Unsecured"/>
    <n v="48.91"/>
    <n v="13.51"/>
    <n v="0.36080000000000001"/>
    <n v="1.1256999999999999"/>
    <x v="1"/>
    <n v="784"/>
    <s v="Rejected"/>
    <s v="02-03-2022"/>
    <m/>
    <m/>
    <n v="60"/>
    <n v="0"/>
  </r>
  <r>
    <x v="278"/>
    <s v="CUST0390"/>
    <s v="BR003"/>
    <x v="4"/>
    <s v="Auto Loan"/>
    <s v="Secured"/>
    <n v="89.96"/>
    <n v="9.02"/>
    <n v="0.56240000000000001"/>
    <n v="2.8614999999999999"/>
    <x v="4"/>
    <n v="855"/>
    <s v="Under Review"/>
    <s v="13-09-2024"/>
    <m/>
    <m/>
    <n v="36"/>
    <n v="24.23"/>
  </r>
  <r>
    <x v="279"/>
    <s v="CUST0334"/>
    <s v="BR005"/>
    <x v="1"/>
    <s v="Business Loan"/>
    <s v="Unsecured"/>
    <n v="44.17"/>
    <n v="17.649999999999999"/>
    <n v="0.38650000000000001"/>
    <n v="1.2894000000000001"/>
    <x v="4"/>
    <n v="866"/>
    <s v="approved"/>
    <s v="30-07-2022"/>
    <m/>
    <s v="09-08-2022"/>
    <n v="48"/>
    <n v="34.200000000000003"/>
  </r>
  <r>
    <x v="280"/>
    <s v="CUST0106"/>
    <s v="BR008"/>
    <x v="1"/>
    <s v="Education Loan"/>
    <s v="Unsecured"/>
    <n v="60.04"/>
    <n v="11.01"/>
    <n v="0.39710000000000001"/>
    <n v="0.82740000000000002"/>
    <x v="0"/>
    <n v="877"/>
    <s v="Rejected"/>
    <s v="24-12-2023"/>
    <m/>
    <m/>
    <n v="120"/>
    <n v="25.09"/>
  </r>
  <r>
    <x v="281"/>
    <s v="CUST0086"/>
    <s v="BR001"/>
    <x v="2"/>
    <s v="Auto Loan"/>
    <s v="Semi-Secured"/>
    <n v="41.57"/>
    <n v="17.149999999999999"/>
    <n v="0.80049999999999999"/>
    <n v="0.61450000000000005"/>
    <x v="4"/>
    <n v="787"/>
    <s v="approved"/>
    <s v="03-03-2022"/>
    <m/>
    <s v="05-03-2022"/>
    <n v="240"/>
    <n v="10.51"/>
  </r>
  <r>
    <x v="282"/>
    <s v="CUST0184"/>
    <s v="BR004"/>
    <x v="0"/>
    <s v="Personal Loan"/>
    <s v="Semi-Secured"/>
    <n v="37.79"/>
    <n v="10.96"/>
    <n v="0.19439999999999999"/>
    <n v="3.3391999999999999"/>
    <x v="4"/>
    <n v="557"/>
    <s v="Rejected"/>
    <s v="11-08-2024"/>
    <m/>
    <m/>
    <n v="12"/>
    <n v="22.01"/>
  </r>
  <r>
    <x v="283"/>
    <s v="CUST0034"/>
    <s v="BR007"/>
    <x v="3"/>
    <s v="Gold Loan"/>
    <s v="Secured"/>
    <n v="53.2"/>
    <n v="10.56"/>
    <n v="0.75109999999999999"/>
    <n v="2.4687000000000001"/>
    <x v="2"/>
    <n v="636"/>
    <s v="Rejected "/>
    <s v="13-05-2024"/>
    <m/>
    <m/>
    <n v="24"/>
    <n v="36.17"/>
  </r>
  <r>
    <x v="284"/>
    <s v="CUST0102"/>
    <s v="BR004"/>
    <x v="0"/>
    <s v="Education Loan"/>
    <s v="Unsecured"/>
    <m/>
    <n v="8.81"/>
    <n v="6.6400000000000001E-2"/>
    <n v="0.09"/>
    <x v="2"/>
    <n v="593"/>
    <s v="approved"/>
    <s v="30-04-2023"/>
    <m/>
    <s v="10-05-2023"/>
    <n v="84"/>
    <n v="0.66"/>
  </r>
  <r>
    <x v="285"/>
    <s v="CUST0295"/>
    <s v="BR001"/>
    <x v="1"/>
    <s v="Auto Loan"/>
    <s v="Secured"/>
    <n v="84.32"/>
    <n v="17.350000000000001"/>
    <n v="1.5827"/>
    <n v="7.7043999999999997"/>
    <x v="4"/>
    <n v="836"/>
    <s v="Rejected "/>
    <s v="03-02-2022"/>
    <m/>
    <m/>
    <n v="12"/>
    <n v="13.41"/>
  </r>
  <r>
    <x v="286"/>
    <s v="CUST0371"/>
    <s v="BR005"/>
    <x v="3"/>
    <s v="Auto Loan"/>
    <s v="Unsecured"/>
    <n v="40.630000000000003"/>
    <n v="10.94"/>
    <n v="0.57630000000000003"/>
    <n v="0.55830000000000002"/>
    <x v="4"/>
    <n v="758"/>
    <s v="Rejected "/>
    <s v="19-07-2024"/>
    <m/>
    <m/>
    <n v="120"/>
    <n v="21.1"/>
  </r>
  <r>
    <x v="287"/>
    <s v="CUST0432"/>
    <s v="BR006"/>
    <x v="2"/>
    <s v="Home Loan"/>
    <s v="Secured"/>
    <n v="23.18"/>
    <n v="9.0299999999999994"/>
    <n v="0.46139999999999998"/>
    <n v="0.29399999999999998"/>
    <x v="3"/>
    <n v="779"/>
    <s v="Rejected"/>
    <s v="30-06-2022"/>
    <m/>
    <m/>
    <n v="120"/>
    <n v="6.08"/>
  </r>
  <r>
    <x v="288"/>
    <s v="CUST0463"/>
    <s v="BR009"/>
    <x v="0"/>
    <s v="Business Loan"/>
    <s v="Secured"/>
    <n v="26.71"/>
    <n v="8.7200000000000006"/>
    <n v="0.51300000000000001"/>
    <n v="1.2168000000000001"/>
    <x v="4"/>
    <n v="608"/>
    <s v="Under Review"/>
    <s v="17-02-2024"/>
    <m/>
    <m/>
    <n v="24"/>
    <n v="8.8000000000000007"/>
  </r>
  <r>
    <x v="289"/>
    <s v="CUST0236"/>
    <s v="BR002"/>
    <x v="4"/>
    <s v="Auto Loan"/>
    <s v="Secured"/>
    <n v="75.55"/>
    <n v="18.12"/>
    <n v="0.84609999999999996"/>
    <n v="1.2232000000000001"/>
    <x v="1"/>
    <n v="672"/>
    <s v="approved"/>
    <s v="16-12-2024"/>
    <m/>
    <s v="20-12-2024"/>
    <n v="180"/>
    <n v="0"/>
  </r>
  <r>
    <x v="290"/>
    <s v="CUST0500"/>
    <s v="BR005"/>
    <x v="3"/>
    <s v="Business Loan"/>
    <s v="Unsecured"/>
    <n v="23.36"/>
    <n v="10.76"/>
    <n v="0.14580000000000001"/>
    <n v="0.23730000000000001"/>
    <x v="3"/>
    <n v="703"/>
    <s v="Rejected "/>
    <s v="26-02-2023"/>
    <m/>
    <m/>
    <n v="240"/>
    <n v="16.14"/>
  </r>
  <r>
    <x v="291"/>
    <s v="CUST0109"/>
    <s v="BR001"/>
    <x v="4"/>
    <s v="Education Loan"/>
    <s v="Unsecured"/>
    <n v="19.600000000000001"/>
    <n v="9.8000000000000007"/>
    <n v="0.27160000000000001"/>
    <n v="0.18659999999999999"/>
    <x v="2"/>
    <n v="871"/>
    <s v="Under Review"/>
    <s v="01-10-2023"/>
    <m/>
    <m/>
    <n v="240"/>
    <n v="13.76"/>
  </r>
  <r>
    <x v="292"/>
    <s v="CUST0055"/>
    <s v="BR003"/>
    <x v="4"/>
    <s v="Auto Loan"/>
    <s v="Unsecured"/>
    <n v="97.53"/>
    <n v="13.15"/>
    <n v="1.6288"/>
    <n v="2.6238000000000001"/>
    <x v="1"/>
    <n v="648"/>
    <s v="Under Review"/>
    <s v="16-05-2024"/>
    <m/>
    <m/>
    <n v="48"/>
    <n v="0"/>
  </r>
  <r>
    <x v="293"/>
    <s v="CUST0446"/>
    <s v="BR010"/>
    <x v="0"/>
    <s v="Personal Loan"/>
    <s v="Unsecured"/>
    <n v="87.74"/>
    <n v="10.15"/>
    <n v="1.6153999999999999"/>
    <n v="2.8372999999999999"/>
    <x v="4"/>
    <n v="671"/>
    <s v="approved"/>
    <s v="02-09-2024"/>
    <m/>
    <s v="13-09-2024"/>
    <n v="36"/>
    <n v="48.37"/>
  </r>
  <r>
    <x v="294"/>
    <s v="CUST0282"/>
    <s v="BR002"/>
    <x v="3"/>
    <s v="Education Loan"/>
    <s v="Secured"/>
    <n v="15.91"/>
    <n v="13.09"/>
    <n v="9.2200000000000004E-2"/>
    <n v="0.36270000000000002"/>
    <x v="4"/>
    <n v="638"/>
    <s v="approved"/>
    <s v="11-04-2022"/>
    <m/>
    <s v="22-04-2022"/>
    <n v="60"/>
    <n v="6.76"/>
  </r>
  <r>
    <x v="295"/>
    <s v="CUST0097"/>
    <s v="BR007"/>
    <x v="4"/>
    <s v="Gold Loan"/>
    <s v="Unsecured"/>
    <n v="53.43"/>
    <n v="12.27"/>
    <n v="0.81310000000000004"/>
    <n v="1.4140999999999999"/>
    <x v="1"/>
    <n v="740"/>
    <s v="Rejected"/>
    <s v="24-08-2022"/>
    <m/>
    <m/>
    <n v="48"/>
    <n v="0"/>
  </r>
  <r>
    <x v="296"/>
    <s v="CUST0137"/>
    <s v="BR004"/>
    <x v="0"/>
    <s v="Gold Loan"/>
    <s v="Secured"/>
    <n v="28.27"/>
    <n v="15.19"/>
    <n v="0.31290000000000001"/>
    <n v="0.45939999999999998"/>
    <x v="1"/>
    <n v="801"/>
    <s v="Rejected"/>
    <s v="04-07-2023"/>
    <m/>
    <m/>
    <n v="120"/>
    <n v="0"/>
  </r>
  <r>
    <x v="297"/>
    <s v="CUST0105"/>
    <s v="BR006"/>
    <x v="3"/>
    <s v="Business Loan"/>
    <s v="Semi-Secured"/>
    <n v="29.51"/>
    <m/>
    <n v="0.22950000000000001"/>
    <m/>
    <x v="4"/>
    <n v="667"/>
    <s v="Rejected "/>
    <s v="04-05-2023"/>
    <m/>
    <m/>
    <n v="180"/>
    <n v="7.22"/>
  </r>
  <r>
    <x v="298"/>
    <s v="CUST0171"/>
    <s v="BR008"/>
    <x v="4"/>
    <s v="Home Loan"/>
    <s v="Semi-Secured"/>
    <n v="47.99"/>
    <n v="9.4499999999999993"/>
    <n v="0.4299"/>
    <n v="2.2023000000000001"/>
    <x v="3"/>
    <n v="838"/>
    <s v="Rejected "/>
    <s v="20-01-2022"/>
    <m/>
    <m/>
    <n v="24"/>
    <n v="29.03"/>
  </r>
  <r>
    <x v="299"/>
    <s v="CUST0251"/>
    <s v="BR004"/>
    <x v="1"/>
    <s v="Home Loan"/>
    <s v="Secured"/>
    <n v="82.07"/>
    <n v="18.39"/>
    <n v="1.4387000000000001"/>
    <n v="1.2912999999999999"/>
    <x v="2"/>
    <n v="751"/>
    <s v="Rejected"/>
    <s v="28-10-2022"/>
    <m/>
    <m/>
    <n v="240"/>
    <n v="62.29"/>
  </r>
  <r>
    <x v="300"/>
    <s v="CUST0172"/>
    <s v="BR008"/>
    <x v="1"/>
    <s v="Business Loan"/>
    <s v="Unsecured"/>
    <n v="98.99"/>
    <n v="12.85"/>
    <n v="1.0359"/>
    <n v="8.8346"/>
    <x v="4"/>
    <n v="800"/>
    <s v="Under Review"/>
    <s v="15-11-2023"/>
    <m/>
    <m/>
    <n v="12"/>
    <n v="84.9"/>
  </r>
  <r>
    <x v="301"/>
    <s v="CUST0462"/>
    <s v="BR010"/>
    <x v="1"/>
    <s v="Home Loan"/>
    <s v="Unsecured"/>
    <n v="68.89"/>
    <n v="7.73"/>
    <n v="1.3556999999999999"/>
    <n v="1.6731"/>
    <x v="3"/>
    <n v="845"/>
    <s v="Under Review"/>
    <s v="16-10-2024"/>
    <m/>
    <m/>
    <n v="48"/>
    <n v="8.6999999999999993"/>
  </r>
  <r>
    <x v="302"/>
    <s v="CUST0221"/>
    <s v="BR006"/>
    <x v="4"/>
    <s v="Business Loan"/>
    <s v="Secured"/>
    <n v="20.190000000000001"/>
    <n v="14.53"/>
    <n v="0.39329999999999998"/>
    <n v="0.25890000000000002"/>
    <x v="0"/>
    <n v="811"/>
    <s v="approved"/>
    <s v="25-12-2022"/>
    <m/>
    <s v="30-12-2022"/>
    <n v="240"/>
    <n v="17.64"/>
  </r>
  <r>
    <x v="303"/>
    <s v="CUST0302"/>
    <s v="BR007"/>
    <x v="3"/>
    <s v="Auto Loan"/>
    <s v="Secured"/>
    <m/>
    <n v="11.28"/>
    <n v="7.1900000000000006E-2"/>
    <n v="7.0599999999999996E-2"/>
    <x v="0"/>
    <n v="772"/>
    <s v="approved"/>
    <s v="12-12-2023"/>
    <m/>
    <s v="17-12-2023"/>
    <n v="120"/>
    <n v="0.98"/>
  </r>
  <r>
    <x v="304"/>
    <s v="CUST0076"/>
    <s v="BR008"/>
    <x v="4"/>
    <s v="Gold Loan"/>
    <s v="Unsecured"/>
    <n v="62.76"/>
    <n v="10.84"/>
    <n v="0.58520000000000005"/>
    <n v="1.3595999999999999"/>
    <x v="1"/>
    <n v="666"/>
    <s v="approved"/>
    <s v="25-03-2022"/>
    <m/>
    <s v="29-03-2022"/>
    <n v="60"/>
    <n v="0"/>
  </r>
  <r>
    <x v="305"/>
    <s v="CUST0028"/>
    <s v="BR008"/>
    <x v="3"/>
    <s v="Home Loan"/>
    <s v="Unsecured"/>
    <n v="35.869999999999997"/>
    <n v="8.0500000000000007"/>
    <n v="0.25340000000000001"/>
    <n v="0.72819999999999996"/>
    <x v="2"/>
    <n v="562"/>
    <s v="Rejected "/>
    <s v="14-11-2022"/>
    <m/>
    <m/>
    <n v="60"/>
    <n v="32.659999999999997"/>
  </r>
  <r>
    <x v="306"/>
    <s v="CUST0376"/>
    <s v="BR004"/>
    <x v="1"/>
    <s v="Gold Loan"/>
    <s v="Secured"/>
    <n v="29.79"/>
    <n v="17.760000000000002"/>
    <n v="0.2601"/>
    <n v="0.53220000000000001"/>
    <x v="0"/>
    <n v="889"/>
    <s v="approved"/>
    <s v="20-07-2022"/>
    <m/>
    <s v="04-08-2022"/>
    <n v="120"/>
    <n v="9.59"/>
  </r>
  <r>
    <x v="307"/>
    <s v="CUST0289"/>
    <s v="BR007"/>
    <x v="3"/>
    <s v="Gold Loan"/>
    <s v="Secured"/>
    <n v="68.650000000000006"/>
    <n v="8.99"/>
    <n v="0.91400000000000003"/>
    <n v="1.4247000000000001"/>
    <x v="4"/>
    <n v="899"/>
    <s v="approved"/>
    <s v="01-09-2023"/>
    <m/>
    <s v="11-09-2023"/>
    <n v="60"/>
    <n v="60.96"/>
  </r>
  <r>
    <x v="308"/>
    <s v="CUST0401"/>
    <s v="BR007"/>
    <x v="0"/>
    <s v="Personal Loan"/>
    <s v="Semi-Secured"/>
    <n v="44.75"/>
    <n v="17.78"/>
    <n v="0.70209999999999995"/>
    <n v="0.71360000000000001"/>
    <x v="5"/>
    <n v="768"/>
    <s v="approved"/>
    <s v="11-05-2024"/>
    <m/>
    <s v="18-05-2024"/>
    <n v="180"/>
    <n v="22.02"/>
  </r>
  <r>
    <x v="309"/>
    <s v="CUST0393"/>
    <s v="BR007"/>
    <x v="0"/>
    <s v="Personal Loan"/>
    <s v="Semi-Secured"/>
    <n v="90.78"/>
    <n v="13.88"/>
    <n v="0.96199999999999997"/>
    <n v="1.121"/>
    <x v="2"/>
    <n v="880"/>
    <s v="Under Review"/>
    <s v="20-04-2022"/>
    <m/>
    <m/>
    <n v="240"/>
    <n v="67.36"/>
  </r>
  <r>
    <x v="310"/>
    <s v="CUST0004"/>
    <s v="BR008"/>
    <x v="2"/>
    <s v="Education Loan"/>
    <s v="Secured"/>
    <n v="9.3800000000000008"/>
    <n v="18.350000000000001"/>
    <n v="6.2E-2"/>
    <n v="0.46989999999999998"/>
    <x v="4"/>
    <n v="711"/>
    <s v="approved"/>
    <s v="13-09-2024"/>
    <m/>
    <s v="25-09-2024"/>
    <n v="24"/>
    <n v="3.58"/>
  </r>
  <r>
    <x v="311"/>
    <s v="CUST0346"/>
    <s v="BR009"/>
    <x v="0"/>
    <s v="Business Loan"/>
    <s v="Secured"/>
    <n v="52.11"/>
    <n v="18.14"/>
    <n v="0.36720000000000003"/>
    <n v="1.8875999999999999"/>
    <x v="4"/>
    <n v="618"/>
    <s v="Rejected "/>
    <s v="29-09-2023"/>
    <m/>
    <m/>
    <n v="36"/>
    <n v="37.06"/>
  </r>
  <r>
    <x v="312"/>
    <s v="CUST0320"/>
    <s v="BR004"/>
    <x v="0"/>
    <s v="Home Loan"/>
    <s v="Secured"/>
    <n v="16.149999999999999"/>
    <n v="13.22"/>
    <n v="0.1406"/>
    <n v="0.76949999999999996"/>
    <x v="0"/>
    <n v="680"/>
    <s v="approved"/>
    <s v="01-11-2024"/>
    <m/>
    <s v="09-11-2024"/>
    <n v="24"/>
    <n v="6.98"/>
  </r>
  <r>
    <x v="313"/>
    <s v="CUST0248"/>
    <s v="BR003"/>
    <x v="4"/>
    <s v="Gold Loan"/>
    <s v="Unsecured"/>
    <n v="82.35"/>
    <n v="16.95"/>
    <n v="1.1740999999999999"/>
    <n v="1.4286000000000001"/>
    <x v="3"/>
    <n v="669"/>
    <s v="Rejected "/>
    <s v="14-02-2022"/>
    <m/>
    <m/>
    <n v="120"/>
    <n v="21.17"/>
  </r>
  <r>
    <x v="314"/>
    <s v="CUST0088"/>
    <s v="BR009"/>
    <x v="2"/>
    <s v="Personal Loan"/>
    <s v="Unsecured"/>
    <n v="48.57"/>
    <n v="8.6"/>
    <n v="0.67179999999999995"/>
    <n v="0.77159999999999995"/>
    <x v="4"/>
    <n v="739"/>
    <s v="approved"/>
    <s v="01-03-2024"/>
    <m/>
    <s v="13-03-2024"/>
    <n v="84"/>
    <n v="37.880000000000003"/>
  </r>
  <r>
    <x v="315"/>
    <s v="CUST0076"/>
    <s v="BR001"/>
    <x v="3"/>
    <s v="Education Loan"/>
    <s v="Secured"/>
    <n v="56.86"/>
    <m/>
    <n v="0.54249999999999998"/>
    <m/>
    <x v="1"/>
    <n v="666"/>
    <s v="Under Review"/>
    <s v="13-10-2022"/>
    <m/>
    <m/>
    <n v="180"/>
    <n v="0"/>
  </r>
  <r>
    <x v="316"/>
    <s v="CUST0142"/>
    <s v="BR001"/>
    <x v="4"/>
    <s v="Auto Loan"/>
    <s v="Semi-Secured"/>
    <n v="85.73"/>
    <n v="11.34"/>
    <n v="1.3368"/>
    <n v="1.1975"/>
    <x v="2"/>
    <n v="727"/>
    <s v="approved"/>
    <s v="24-12-2022"/>
    <m/>
    <s v="04-01-2023"/>
    <n v="120"/>
    <n v="19.61"/>
  </r>
  <r>
    <x v="317"/>
    <s v="CUST0236"/>
    <s v="BR003"/>
    <x v="3"/>
    <s v="Business Loan"/>
    <s v="Unsecured"/>
    <n v="92.42"/>
    <n v="16.73"/>
    <n v="1.1327"/>
    <n v="1.4047000000000001"/>
    <x v="2"/>
    <n v="672"/>
    <s v="Rejected "/>
    <s v="05-01-2023"/>
    <m/>
    <m/>
    <n v="180"/>
    <n v="54.49"/>
  </r>
  <r>
    <x v="318"/>
    <s v="CUST0270"/>
    <s v="BR005"/>
    <x v="4"/>
    <s v="Business Loan"/>
    <s v="Unsecured"/>
    <n v="59.3"/>
    <n v="13.93"/>
    <n v="1.0347"/>
    <n v="2.8452000000000002"/>
    <x v="1"/>
    <n v="845"/>
    <s v="approved"/>
    <s v="22-11-2022"/>
    <m/>
    <s v="26-11-2022"/>
    <n v="24"/>
    <n v="0"/>
  </r>
  <r>
    <x v="319"/>
    <s v="CUST0479"/>
    <s v="BR008"/>
    <x v="3"/>
    <s v="Personal Loan"/>
    <s v="Semi-Secured"/>
    <n v="79.760000000000005"/>
    <n v="17.190000000000001"/>
    <n v="1.27"/>
    <n v="1.3957999999999999"/>
    <x v="0"/>
    <n v="767"/>
    <s v="approved"/>
    <s v="07-05-2022"/>
    <m/>
    <s v="17-05-2022"/>
    <n v="120"/>
    <n v="24.96"/>
  </r>
  <r>
    <x v="320"/>
    <s v="CUST0227"/>
    <s v="BR006"/>
    <x v="2"/>
    <s v="Business Loan"/>
    <s v="Secured"/>
    <n v="92.43"/>
    <n v="15.19"/>
    <n v="0.98570000000000002"/>
    <n v="1.2301"/>
    <x v="3"/>
    <n v="582"/>
    <s v="Rejected"/>
    <s v="02-06-2023"/>
    <m/>
    <m/>
    <n v="240"/>
    <n v="47.83"/>
  </r>
  <r>
    <x v="321"/>
    <s v="CUST0380"/>
    <s v="BR003"/>
    <x v="1"/>
    <s v="Gold Loan"/>
    <s v="Secured"/>
    <n v="9.52"/>
    <n v="18.059999999999999"/>
    <n v="6.13E-2"/>
    <n v="0.87309999999999999"/>
    <x v="3"/>
    <n v="740"/>
    <s v="approved"/>
    <s v="07-01-2024"/>
    <m/>
    <s v="20-01-2024"/>
    <n v="12"/>
    <n v="4.25"/>
  </r>
  <r>
    <x v="322"/>
    <s v="CUST0095"/>
    <s v="BR009"/>
    <x v="1"/>
    <s v="Personal Loan"/>
    <s v="Secured"/>
    <n v="57.47"/>
    <n v="11.37"/>
    <n v="0.82050000000000001"/>
    <n v="0.60770000000000002"/>
    <x v="3"/>
    <n v="859"/>
    <s v="approved"/>
    <s v="17-06-2024"/>
    <m/>
    <s v="24-06-2024"/>
    <n v="240"/>
    <n v="36.299999999999997"/>
  </r>
  <r>
    <x v="323"/>
    <s v="CUST0066"/>
    <s v="BR009"/>
    <x v="3"/>
    <s v="Home Loan"/>
    <s v="Secured"/>
    <n v="50.37"/>
    <n v="13.45"/>
    <n v="0.26889999999999997"/>
    <n v="1.1577"/>
    <x v="4"/>
    <n v="755"/>
    <s v="approved"/>
    <s v="03-01-2024"/>
    <m/>
    <s v="05-01-2024"/>
    <n v="60"/>
    <n v="42.39"/>
  </r>
  <r>
    <x v="324"/>
    <s v="CUST0274"/>
    <s v="BR010"/>
    <x v="4"/>
    <s v="Gold Loan"/>
    <s v="Semi-Secured"/>
    <n v="50.5"/>
    <n v="8.1199999999999992"/>
    <n v="0.78090000000000004"/>
    <n v="2.2867000000000002"/>
    <x v="2"/>
    <n v="655"/>
    <s v="approved"/>
    <s v="23-06-2023"/>
    <m/>
    <s v="04-07-2023"/>
    <n v="24"/>
    <n v="6.34"/>
  </r>
  <r>
    <x v="325"/>
    <s v="CUST0172"/>
    <s v="BR001"/>
    <x v="4"/>
    <s v="Personal Loan"/>
    <s v="Semi-Secured"/>
    <n v="81.86"/>
    <n v="15.83"/>
    <n v="1.5295000000000001"/>
    <n v="7.4206000000000003"/>
    <x v="3"/>
    <n v="800"/>
    <s v="approved"/>
    <s v="30-05-2022"/>
    <m/>
    <s v="12-06-2022"/>
    <n v="12"/>
    <n v="74.150000000000006"/>
  </r>
  <r>
    <x v="326"/>
    <s v="CUST0392"/>
    <s v="BR001"/>
    <x v="3"/>
    <s v="Home Loan"/>
    <s v="Unsecured"/>
    <n v="60.22"/>
    <n v="8.39"/>
    <n v="0.79920000000000002"/>
    <n v="1.8978999999999999"/>
    <x v="4"/>
    <n v="794"/>
    <s v="Rejected "/>
    <s v="27-03-2022"/>
    <m/>
    <m/>
    <n v="36"/>
    <n v="11.35"/>
  </r>
  <r>
    <x v="327"/>
    <s v="CUST0180"/>
    <s v="BR007"/>
    <x v="1"/>
    <s v="Auto Loan"/>
    <s v="Secured"/>
    <n v="3.12"/>
    <n v="16.010000000000002"/>
    <n v="5.3600000000000002E-2"/>
    <n v="4.3400000000000001E-2"/>
    <x v="2"/>
    <n v="639"/>
    <s v="approved"/>
    <s v="07-02-2022"/>
    <m/>
    <s v="16-02-2022"/>
    <n v="240"/>
    <n v="1.59"/>
  </r>
  <r>
    <x v="328"/>
    <s v="CUST0065"/>
    <s v="BR007"/>
    <x v="1"/>
    <s v="Gold Loan"/>
    <s v="Secured"/>
    <n v="12.44"/>
    <n v="14.27"/>
    <n v="0.23080000000000001"/>
    <n v="0.23499999999999999"/>
    <x v="3"/>
    <n v="849"/>
    <s v="Under Review"/>
    <s v="13-06-2024"/>
    <m/>
    <m/>
    <n v="84"/>
    <n v="10.95"/>
  </r>
  <r>
    <x v="329"/>
    <s v="CUST0006"/>
    <s v="BR004"/>
    <x v="1"/>
    <s v="Business Loan"/>
    <s v="Semi-Secured"/>
    <n v="57.24"/>
    <n v="7.66"/>
    <n v="0.9042"/>
    <n v="4.9702000000000002"/>
    <x v="1"/>
    <n v="747"/>
    <s v="approved"/>
    <s v="17-09-2022"/>
    <m/>
    <s v="25-09-2022"/>
    <n v="12"/>
    <n v="0"/>
  </r>
  <r>
    <x v="330"/>
    <s v="CUST0180"/>
    <s v="BR010"/>
    <x v="4"/>
    <s v="Auto Loan"/>
    <s v="Secured"/>
    <n v="61.01"/>
    <n v="8.85"/>
    <n v="0.37530000000000002"/>
    <n v="1.262"/>
    <x v="2"/>
    <n v="639"/>
    <s v="Rejected"/>
    <s v="10-10-2024"/>
    <m/>
    <m/>
    <n v="60"/>
    <n v="42.67"/>
  </r>
  <r>
    <x v="331"/>
    <s v="CUST0440"/>
    <s v="BR004"/>
    <x v="1"/>
    <s v="Business Loan"/>
    <s v="Unsecured"/>
    <n v="94.2"/>
    <n v="10.72"/>
    <n v="1.3946000000000001"/>
    <n v="0.95440000000000003"/>
    <x v="4"/>
    <n v="814"/>
    <s v="Under Review"/>
    <s v="28-10-2024"/>
    <m/>
    <m/>
    <n v="240"/>
    <n v="17.78"/>
  </r>
  <r>
    <x v="332"/>
    <s v="CUST0487"/>
    <s v="BR010"/>
    <x v="1"/>
    <s v="Auto Loan"/>
    <s v="Secured"/>
    <n v="21.15"/>
    <n v="18.239999999999998"/>
    <n v="0.1789"/>
    <n v="0.33029999999999998"/>
    <x v="3"/>
    <n v="685"/>
    <s v="approved"/>
    <s v="02-02-2024"/>
    <m/>
    <s v="14-02-2024"/>
    <n v="240"/>
    <n v="16.79"/>
  </r>
  <r>
    <x v="333"/>
    <s v="CUST0358"/>
    <s v="BR008"/>
    <x v="1"/>
    <s v="Home Loan"/>
    <s v="Secured"/>
    <n v="50.39"/>
    <n v="10.56"/>
    <n v="0.5423"/>
    <n v="2.3382999999999998"/>
    <x v="1"/>
    <n v="855"/>
    <s v="Under Review"/>
    <s v="26-02-2024"/>
    <m/>
    <m/>
    <n v="24"/>
    <n v="0"/>
  </r>
  <r>
    <x v="334"/>
    <s v="CUST0197"/>
    <s v="BR008"/>
    <x v="0"/>
    <s v="Personal Loan"/>
    <s v="Secured"/>
    <n v="38.549999999999997"/>
    <n v="13.36"/>
    <n v="0.5746"/>
    <n v="3.4497"/>
    <x v="2"/>
    <n v="668"/>
    <s v="Under Review"/>
    <s v="23-02-2022"/>
    <m/>
    <m/>
    <n v="12"/>
    <n v="33.68"/>
  </r>
  <r>
    <x v="335"/>
    <s v="CUST0425"/>
    <s v="BR005"/>
    <x v="2"/>
    <s v="Personal Loan"/>
    <s v="Secured"/>
    <n v="34.75"/>
    <n v="12.27"/>
    <n v="0.39660000000000001"/>
    <n v="3.0918999999999999"/>
    <x v="1"/>
    <n v="791"/>
    <s v="approved"/>
    <s v="05-03-2024"/>
    <m/>
    <s v="17-03-2024"/>
    <n v="12"/>
    <n v="0"/>
  </r>
  <r>
    <x v="336"/>
    <s v="CUST0481"/>
    <s v="BR009"/>
    <x v="1"/>
    <s v="Education Loan"/>
    <s v="Semi-Secured"/>
    <n v="72.2"/>
    <n v="10.36"/>
    <n v="1.401"/>
    <n v="0.79179999999999995"/>
    <x v="3"/>
    <n v="872"/>
    <s v="Rejected"/>
    <s v="01-02-2022"/>
    <m/>
    <m/>
    <n v="180"/>
    <n v="24.45"/>
  </r>
  <r>
    <x v="337"/>
    <s v="CUST0128"/>
    <s v="BR009"/>
    <x v="3"/>
    <s v="Auto Loan"/>
    <s v="Semi-Secured"/>
    <n v="40.07"/>
    <n v="11.48"/>
    <n v="0.59660000000000002"/>
    <n v="3.5503999999999998"/>
    <x v="1"/>
    <n v="871"/>
    <s v="Under Review"/>
    <s v="20-10-2023"/>
    <m/>
    <m/>
    <n v="12"/>
    <n v="0"/>
  </r>
  <r>
    <x v="338"/>
    <s v="CUST0228"/>
    <s v="BR008"/>
    <x v="0"/>
    <s v="Education Loan"/>
    <s v="Secured"/>
    <n v="47.18"/>
    <n v="12.78"/>
    <n v="0.83340000000000003"/>
    <n v="1.2605999999999999"/>
    <x v="0"/>
    <n v="798"/>
    <s v="approved"/>
    <s v="12-06-2022"/>
    <m/>
    <s v="17-06-2022"/>
    <n v="48"/>
    <n v="40.69"/>
  </r>
  <r>
    <x v="339"/>
    <s v="CUST0226"/>
    <s v="BR003"/>
    <x v="3"/>
    <s v="Auto Loan"/>
    <s v="Unsecured"/>
    <n v="87.04"/>
    <n v="14.43"/>
    <n v="0.627"/>
    <n v="7.8327"/>
    <x v="3"/>
    <n v="597"/>
    <s v="approved"/>
    <s v="20-03-2022"/>
    <m/>
    <s v="23-03-2022"/>
    <n v="12"/>
    <n v="59.34"/>
  </r>
  <r>
    <x v="340"/>
    <s v="CUST0022"/>
    <s v="BR009"/>
    <x v="4"/>
    <s v="Home Loan"/>
    <s v="Semi-Secured"/>
    <n v="99.21"/>
    <n v="7.68"/>
    <n v="1.7534000000000001"/>
    <n v="1.5305"/>
    <x v="2"/>
    <n v="618"/>
    <s v="Rejected "/>
    <s v="02-04-2022"/>
    <m/>
    <m/>
    <n v="84"/>
    <n v="60.57"/>
  </r>
  <r>
    <x v="341"/>
    <s v="CUST0228"/>
    <s v="BR002"/>
    <x v="2"/>
    <s v="Home Loan"/>
    <s v="Secured"/>
    <n v="21.2"/>
    <n v="16.62"/>
    <n v="0.3226"/>
    <n v="1.0443"/>
    <x v="0"/>
    <n v="798"/>
    <s v="Under Review"/>
    <s v="21-10-2022"/>
    <m/>
    <m/>
    <n v="24"/>
    <n v="2.56"/>
  </r>
  <r>
    <x v="342"/>
    <s v="CUST0500"/>
    <s v="BR007"/>
    <x v="3"/>
    <s v="Education Loan"/>
    <s v="Unsecured"/>
    <n v="62.57"/>
    <n v="7.99"/>
    <n v="1.1859999999999999"/>
    <n v="5.4425999999999997"/>
    <x v="1"/>
    <n v="703"/>
    <s v="approved"/>
    <s v="10-03-2023"/>
    <m/>
    <s v="23-03-2023"/>
    <n v="12"/>
    <n v="0"/>
  </r>
  <r>
    <x v="343"/>
    <s v="CUST0380"/>
    <s v="BR009"/>
    <x v="2"/>
    <s v="Business Loan"/>
    <s v="Unsecured"/>
    <n v="94.05"/>
    <n v="13.91"/>
    <n v="1.3972"/>
    <n v="3.2103000000000002"/>
    <x v="0"/>
    <n v="740"/>
    <s v="Rejected "/>
    <s v="10-06-2022"/>
    <m/>
    <m/>
    <n v="36"/>
    <n v="85.76"/>
  </r>
  <r>
    <x v="344"/>
    <s v="CUST0290"/>
    <s v="BR009"/>
    <x v="2"/>
    <s v="Business Loan"/>
    <s v="Semi-Secured"/>
    <n v="73.66"/>
    <n v="8.83"/>
    <n v="1.3389"/>
    <n v="6.4359000000000002"/>
    <x v="2"/>
    <n v="742"/>
    <s v="approved"/>
    <s v="10-12-2024"/>
    <m/>
    <s v="19-12-2024"/>
    <n v="12"/>
    <n v="34.979999999999997"/>
  </r>
  <r>
    <x v="345"/>
    <s v="CUST0151"/>
    <s v="BR004"/>
    <x v="3"/>
    <s v="Personal Loan"/>
    <s v="Unsecured"/>
    <n v="23.86"/>
    <n v="18.2"/>
    <n v="0.3674"/>
    <n v="0.38769999999999999"/>
    <x v="0"/>
    <n v="898"/>
    <s v="Under Review"/>
    <s v="13-06-2022"/>
    <m/>
    <m/>
    <n v="180"/>
    <n v="9.52"/>
  </r>
  <r>
    <x v="346"/>
    <s v="CUST0335"/>
    <s v="BR008"/>
    <x v="2"/>
    <s v="Personal Loan"/>
    <s v="Unsecured"/>
    <n v="78.84"/>
    <n v="16.61"/>
    <n v="1.5610999999999999"/>
    <n v="1.1331"/>
    <x v="3"/>
    <n v="745"/>
    <s v="approved"/>
    <s v="10-10-2022"/>
    <m/>
    <s v="20-10-2022"/>
    <n v="240"/>
    <n v="25.33"/>
  </r>
  <r>
    <x v="347"/>
    <s v="CUST0042"/>
    <s v="BR007"/>
    <x v="1"/>
    <s v="Gold Loan"/>
    <s v="Secured"/>
    <n v="58.03"/>
    <n v="16"/>
    <n v="1.0733999999999999"/>
    <n v="0.85229999999999995"/>
    <x v="1"/>
    <n v="892"/>
    <s v="Rejected"/>
    <s v="05-09-2022"/>
    <m/>
    <m/>
    <n v="180"/>
    <n v="0"/>
  </r>
  <r>
    <x v="348"/>
    <s v="CUST0365"/>
    <s v="BR008"/>
    <x v="0"/>
    <s v="Personal Loan"/>
    <s v="Secured"/>
    <n v="83.55"/>
    <n v="9.34"/>
    <n v="0.50929999999999997"/>
    <n v="0.77010000000000001"/>
    <x v="2"/>
    <n v="610"/>
    <s v="approved"/>
    <s v="14-05-2024"/>
    <m/>
    <s v="20-05-2024"/>
    <n v="240"/>
    <n v="17.41"/>
  </r>
  <r>
    <x v="349"/>
    <s v="CUST0151"/>
    <s v="BR002"/>
    <x v="3"/>
    <s v="Auto Loan"/>
    <s v="Semi-Secured"/>
    <n v="61.27"/>
    <n v="15.44"/>
    <n v="0.37409999999999999"/>
    <n v="1.1975"/>
    <x v="0"/>
    <n v="898"/>
    <s v="approved"/>
    <s v="10-07-2024"/>
    <m/>
    <s v="22-07-2024"/>
    <n v="84"/>
    <n v="49.6"/>
  </r>
  <r>
    <x v="350"/>
    <s v="CUST0069"/>
    <s v="BR003"/>
    <x v="2"/>
    <s v="Gold Loan"/>
    <s v="Secured"/>
    <n v="16.07"/>
    <m/>
    <n v="0.2233"/>
    <m/>
    <x v="0"/>
    <n v="608"/>
    <s v="Under Review"/>
    <s v="17-06-2024"/>
    <m/>
    <m/>
    <n v="180"/>
    <n v="4.0199999999999996"/>
  </r>
  <r>
    <x v="351"/>
    <s v="CUST0396"/>
    <s v="BR002"/>
    <x v="4"/>
    <s v="Auto Loan"/>
    <s v="Unsecured"/>
    <n v="34.770000000000003"/>
    <n v="17.37"/>
    <n v="0.4763"/>
    <n v="0.61250000000000004"/>
    <x v="4"/>
    <n v="557"/>
    <s v="Under Review"/>
    <s v="26-02-2024"/>
    <m/>
    <m/>
    <n v="120"/>
    <n v="12.89"/>
  </r>
  <r>
    <x v="352"/>
    <s v="CUST0417"/>
    <s v="BR004"/>
    <x v="1"/>
    <s v="Gold Loan"/>
    <s v="Unsecured"/>
    <n v="57.94"/>
    <n v="8.59"/>
    <n v="0.53720000000000001"/>
    <n v="2.6360999999999999"/>
    <x v="4"/>
    <n v="589"/>
    <s v="Under Review"/>
    <s v="23-09-2024"/>
    <m/>
    <m/>
    <n v="24"/>
    <n v="27.41"/>
  </r>
  <r>
    <x v="353"/>
    <s v="CUST0470"/>
    <s v="BR005"/>
    <x v="2"/>
    <s v="Home Loan"/>
    <s v="Secured"/>
    <n v="66.98"/>
    <n v="9.7799999999999994"/>
    <n v="1.1776"/>
    <n v="2.1543000000000001"/>
    <x v="1"/>
    <n v="724"/>
    <s v="approved"/>
    <s v="23-03-2022"/>
    <m/>
    <s v="07-04-2022"/>
    <n v="36"/>
    <n v="0"/>
  </r>
  <r>
    <x v="354"/>
    <s v="CUST0004"/>
    <s v="BR008"/>
    <x v="0"/>
    <s v="Auto Loan"/>
    <s v="Secured"/>
    <n v="28.9"/>
    <n v="12.19"/>
    <n v="0.33729999999999999"/>
    <n v="0.96250000000000002"/>
    <x v="0"/>
    <n v="711"/>
    <s v="Under Review"/>
    <s v="13-08-2022"/>
    <m/>
    <m/>
    <n v="36"/>
    <n v="20.48"/>
  </r>
  <r>
    <x v="355"/>
    <s v="CUST0456"/>
    <s v="BR007"/>
    <x v="1"/>
    <s v="Auto Loan"/>
    <s v="Secured"/>
    <n v="86.59"/>
    <n v="15.55"/>
    <n v="0.58420000000000005"/>
    <n v="1.6977"/>
    <x v="1"/>
    <n v="721"/>
    <s v="Rejected "/>
    <s v="01-04-2023"/>
    <m/>
    <m/>
    <n v="84"/>
    <n v="0"/>
  </r>
  <r>
    <x v="356"/>
    <s v="CUST0260"/>
    <s v="BR006"/>
    <x v="3"/>
    <s v="Education Loan"/>
    <s v="Semi-Secured"/>
    <n v="73.819999999999993"/>
    <n v="8.31"/>
    <n v="1.1309"/>
    <n v="6.4321000000000002"/>
    <x v="0"/>
    <n v="662"/>
    <s v="approved"/>
    <s v="03-12-2024"/>
    <m/>
    <s v="09-12-2024"/>
    <n v="12"/>
    <n v="19.329999999999998"/>
  </r>
  <r>
    <x v="357"/>
    <s v="CUST0321"/>
    <s v="BR001"/>
    <x v="0"/>
    <s v="Personal Loan"/>
    <s v="Secured"/>
    <n v="59.05"/>
    <n v="9.92"/>
    <n v="0.46860000000000002"/>
    <n v="0.63170000000000004"/>
    <x v="3"/>
    <n v="894"/>
    <s v="approved"/>
    <s v="19-01-2023"/>
    <m/>
    <s v="31-01-2023"/>
    <n v="180"/>
    <n v="30.84"/>
  </r>
  <r>
    <x v="358"/>
    <s v="CUST0046"/>
    <s v="BR009"/>
    <x v="4"/>
    <s v="Home Loan"/>
    <s v="Unsecured"/>
    <n v="7.66"/>
    <n v="9.7899999999999991"/>
    <n v="5.8799999999999998E-2"/>
    <n v="0.1003"/>
    <x v="4"/>
    <n v="681"/>
    <s v="approved"/>
    <s v="18-02-2024"/>
    <m/>
    <s v="29-02-2024"/>
    <n v="120"/>
    <n v="4.57"/>
  </r>
  <r>
    <x v="359"/>
    <s v="CUST0337"/>
    <s v="BR003"/>
    <x v="3"/>
    <s v="Personal Loan"/>
    <s v="Unsecured"/>
    <n v="67.13"/>
    <n v="14.43"/>
    <n v="0.93759999999999999"/>
    <n v="0.85580000000000001"/>
    <x v="0"/>
    <n v="659"/>
    <s v="Under Review"/>
    <s v="17-07-2022"/>
    <m/>
    <m/>
    <n v="240"/>
    <n v="19.21"/>
  </r>
  <r>
    <x v="360"/>
    <s v="CUST0392"/>
    <s v="BR005"/>
    <x v="1"/>
    <s v="Education Loan"/>
    <s v="Unsecured"/>
    <n v="25.49"/>
    <n v="9.44"/>
    <n v="0.49309999999999998"/>
    <n v="1.1697"/>
    <x v="4"/>
    <n v="794"/>
    <s v="Rejected "/>
    <s v="26-03-2024"/>
    <m/>
    <m/>
    <n v="24"/>
    <n v="17.82"/>
  </r>
  <r>
    <x v="361"/>
    <s v="CUST0413"/>
    <s v="BR008"/>
    <x v="2"/>
    <s v="Education Loan"/>
    <s v="Semi-Secured"/>
    <n v="24.25"/>
    <n v="13.08"/>
    <n v="0.44490000000000002"/>
    <n v="0.36320000000000002"/>
    <x v="1"/>
    <n v="857"/>
    <s v="approved"/>
    <s v="24-10-2023"/>
    <m/>
    <s v="29-10-2023"/>
    <n v="120"/>
    <n v="0"/>
  </r>
  <r>
    <x v="362"/>
    <s v="CUST0415"/>
    <s v="BR008"/>
    <x v="1"/>
    <s v="Education Loan"/>
    <s v="Unsecured"/>
    <n v="91.32"/>
    <n v="15.51"/>
    <n v="0.92210000000000003"/>
    <n v="8.2644000000000002"/>
    <x v="4"/>
    <n v="704"/>
    <s v="approved"/>
    <s v="19-04-2024"/>
    <m/>
    <s v="23-04-2024"/>
    <n v="12"/>
    <n v="53.57"/>
  </r>
  <r>
    <x v="363"/>
    <s v="CUST0321"/>
    <s v="BR002"/>
    <x v="2"/>
    <s v="Gold Loan"/>
    <s v="Unsecured"/>
    <n v="13.79"/>
    <n v="17.95"/>
    <n v="7.3300000000000004E-2"/>
    <n v="0.248"/>
    <x v="1"/>
    <n v="894"/>
    <s v="Rejected "/>
    <s v="14-11-2023"/>
    <m/>
    <m/>
    <n v="120"/>
    <n v="0"/>
  </r>
  <r>
    <x v="364"/>
    <s v="CUST0284"/>
    <s v="BR002"/>
    <x v="0"/>
    <s v="Gold Loan"/>
    <s v="Secured"/>
    <n v="36.85"/>
    <n v="9.23"/>
    <n v="0.48039999999999999"/>
    <n v="0.92100000000000004"/>
    <x v="4"/>
    <n v="714"/>
    <s v="Rejected"/>
    <s v="05-02-2024"/>
    <m/>
    <m/>
    <n v="48"/>
    <n v="14.07"/>
  </r>
  <r>
    <x v="365"/>
    <s v="CUST0482"/>
    <s v="BR001"/>
    <x v="0"/>
    <s v="Home Loan"/>
    <s v="Semi-Secured"/>
    <n v="11.15"/>
    <n v="12.83"/>
    <n v="8.2000000000000003E-2"/>
    <n v="0.25269999999999998"/>
    <x v="1"/>
    <n v="790"/>
    <s v="Rejected"/>
    <s v="22-05-2023"/>
    <m/>
    <m/>
    <n v="60"/>
    <n v="0"/>
  </r>
  <r>
    <x v="366"/>
    <s v="CUST0417"/>
    <s v="BR007"/>
    <x v="1"/>
    <s v="Personal Loan"/>
    <s v="Semi-Secured"/>
    <n v="87.79"/>
    <n v="8.34"/>
    <n v="1.1032999999999999"/>
    <n v="1.081"/>
    <x v="1"/>
    <n v="589"/>
    <s v="approved"/>
    <s v="07-11-2022"/>
    <m/>
    <s v="09-11-2022"/>
    <n v="120"/>
    <n v="0"/>
  </r>
  <r>
    <x v="367"/>
    <s v="CUST0100"/>
    <s v="BR010"/>
    <x v="3"/>
    <s v="Auto Loan"/>
    <s v="Unsecured"/>
    <n v="51.72"/>
    <n v="10.51"/>
    <n v="0.4158"/>
    <n v="1.1119000000000001"/>
    <x v="2"/>
    <n v="686"/>
    <s v="approved"/>
    <s v="11-02-2024"/>
    <m/>
    <s v="16-02-2024"/>
    <n v="60"/>
    <n v="24.06"/>
  </r>
  <r>
    <x v="368"/>
    <s v="CUST0143"/>
    <s v="BR008"/>
    <x v="3"/>
    <s v="Business Loan"/>
    <s v="Semi-Secured"/>
    <n v="51.15"/>
    <n v="18.420000000000002"/>
    <n v="0.81399999999999995"/>
    <n v="1.0876999999999999"/>
    <x v="5"/>
    <n v="878"/>
    <s v="Rejected "/>
    <s v="10-08-2022"/>
    <m/>
    <m/>
    <n v="84"/>
    <n v="24.78"/>
  </r>
  <r>
    <x v="369"/>
    <s v="CUST0395"/>
    <s v="BR004"/>
    <x v="1"/>
    <s v="Auto Loan"/>
    <s v="Unsecured"/>
    <n v="56.75"/>
    <n v="11.16"/>
    <n v="0.97299999999999998"/>
    <n v="2.6492"/>
    <x v="1"/>
    <n v="714"/>
    <s v="approved"/>
    <s v="13-12-2022"/>
    <m/>
    <s v="17-12-2022"/>
    <n v="24"/>
    <n v="0"/>
  </r>
  <r>
    <x v="370"/>
    <s v="CUST0128"/>
    <s v="BR002"/>
    <x v="4"/>
    <s v="Education Loan"/>
    <s v="Semi-Secured"/>
    <n v="83.97"/>
    <n v="16.739999999999998"/>
    <n v="1.3777999999999999"/>
    <n v="7.6481000000000003"/>
    <x v="0"/>
    <n v="871"/>
    <s v="Under Review"/>
    <s v="23-04-2024"/>
    <m/>
    <m/>
    <n v="12"/>
    <n v="30.63"/>
  </r>
  <r>
    <x v="371"/>
    <s v="CUST0165"/>
    <s v="BR010"/>
    <x v="2"/>
    <s v="Education Loan"/>
    <s v="Secured"/>
    <n v="27.55"/>
    <n v="13.69"/>
    <n v="0.3397"/>
    <n v="0.36120000000000002"/>
    <x v="4"/>
    <n v="604"/>
    <s v="Rejected "/>
    <s v="28-04-2023"/>
    <m/>
    <m/>
    <n v="180"/>
    <n v="10.29"/>
  </r>
  <r>
    <x v="372"/>
    <s v="CUST0440"/>
    <s v="BR002"/>
    <x v="0"/>
    <s v="Education Loan"/>
    <s v="Semi-Secured"/>
    <n v="8.67"/>
    <n v="7.65"/>
    <n v="0.111"/>
    <n v="0.39069999999999999"/>
    <x v="3"/>
    <n v="814"/>
    <s v="Rejected"/>
    <s v="15-06-2024"/>
    <m/>
    <m/>
    <n v="24"/>
    <n v="7.28"/>
  </r>
  <r>
    <x v="373"/>
    <s v="CUST0254"/>
    <s v="BR003"/>
    <x v="2"/>
    <s v="Education Loan"/>
    <s v="Secured"/>
    <n v="75.150000000000006"/>
    <n v="11.89"/>
    <n v="0.71030000000000004"/>
    <n v="1.0733999999999999"/>
    <x v="4"/>
    <n v="565"/>
    <s v="Rejected "/>
    <s v="10-07-2023"/>
    <m/>
    <m/>
    <n v="120"/>
    <n v="40.89"/>
  </r>
  <r>
    <x v="374"/>
    <s v="CUST0333"/>
    <s v="BR003"/>
    <x v="4"/>
    <s v="Auto Loan"/>
    <s v="Semi-Secured"/>
    <n v="68.819999999999993"/>
    <n v="17.97"/>
    <n v="0.72729999999999995"/>
    <n v="1.7464999999999999"/>
    <x v="0"/>
    <n v="584"/>
    <s v="approved"/>
    <s v="08-03-2023"/>
    <m/>
    <s v="23-03-2023"/>
    <n v="60"/>
    <n v="26.2"/>
  </r>
  <r>
    <x v="375"/>
    <s v="CUST0476"/>
    <s v="BR003"/>
    <x v="4"/>
    <s v="Gold Loan"/>
    <s v="Semi-Secured"/>
    <n v="83.11"/>
    <m/>
    <n v="0.9345"/>
    <m/>
    <x v="0"/>
    <n v="757"/>
    <s v="approved"/>
    <s v="12-01-2022"/>
    <m/>
    <s v="17-01-2022"/>
    <n v="36"/>
    <n v="57.86"/>
  </r>
  <r>
    <x v="376"/>
    <s v="CUST0235"/>
    <s v="BR006"/>
    <x v="0"/>
    <s v="Home Loan"/>
    <s v="Semi-Secured"/>
    <n v="47.4"/>
    <n v="11.35"/>
    <n v="0.63460000000000005"/>
    <n v="1.2331000000000001"/>
    <x v="4"/>
    <n v="563"/>
    <s v="Rejected "/>
    <s v="29-01-2022"/>
    <m/>
    <m/>
    <n v="48"/>
    <n v="42.12"/>
  </r>
  <r>
    <x v="377"/>
    <s v="CUST0445"/>
    <s v="BR007"/>
    <x v="2"/>
    <s v="Business Loan"/>
    <s v="Unsecured"/>
    <n v="37.36"/>
    <n v="17.78"/>
    <n v="0.50119999999999998"/>
    <n v="1.0931999999999999"/>
    <x v="1"/>
    <n v="610"/>
    <s v="approved"/>
    <s v="09-11-2022"/>
    <m/>
    <s v="11-11-2022"/>
    <n v="48"/>
    <n v="0"/>
  </r>
  <r>
    <x v="378"/>
    <s v="CUST0135"/>
    <s v="BR010"/>
    <x v="0"/>
    <s v="Personal Loan"/>
    <s v="Semi-Secured"/>
    <m/>
    <n v="11.13"/>
    <n v="0.98050000000000004"/>
    <n v="1.2897000000000001"/>
    <x v="2"/>
    <n v="897"/>
    <s v="Rejected "/>
    <s v="27-08-2024"/>
    <m/>
    <m/>
    <n v="60"/>
    <n v="16.440000000000001"/>
  </r>
  <r>
    <x v="379"/>
    <s v="CUST0111"/>
    <s v="BR002"/>
    <x v="2"/>
    <s v="Personal Loan"/>
    <s v="Secured"/>
    <n v="17.32"/>
    <n v="11.06"/>
    <n v="0.31940000000000002"/>
    <n v="1.5313000000000001"/>
    <x v="3"/>
    <n v="589"/>
    <s v="approved"/>
    <s v="19-06-2024"/>
    <m/>
    <s v="26-06-2024"/>
    <n v="12"/>
    <n v="11.52"/>
  </r>
  <r>
    <x v="380"/>
    <s v="CUST0061"/>
    <s v="BR004"/>
    <x v="2"/>
    <s v="Education Loan"/>
    <s v="Unsecured"/>
    <n v="77.62"/>
    <n v="11.4"/>
    <n v="1.3645"/>
    <n v="1.3453999999999999"/>
    <x v="2"/>
    <n v="782"/>
    <s v="approved"/>
    <s v="15-03-2023"/>
    <m/>
    <s v="18-03-2023"/>
    <n v="84"/>
    <n v="70.14"/>
  </r>
  <r>
    <x v="381"/>
    <s v="CUST0431"/>
    <s v="BR007"/>
    <x v="2"/>
    <s v="Education Loan"/>
    <s v="Unsecured"/>
    <n v="69.81"/>
    <n v="8.82"/>
    <n v="1.2911999999999999"/>
    <n v="1.1168"/>
    <x v="3"/>
    <n v="594"/>
    <s v="approved"/>
    <s v="19-01-2024"/>
    <m/>
    <s v="02-02-2024"/>
    <n v="84"/>
    <n v="34.64"/>
  </r>
  <r>
    <x v="382"/>
    <s v="CUST0110"/>
    <s v="BR010"/>
    <x v="2"/>
    <s v="Personal Loan"/>
    <s v="Unsecured"/>
    <n v="38.049999999999997"/>
    <n v="18.45"/>
    <n v="0.30199999999999999"/>
    <n v="0.80979999999999996"/>
    <x v="2"/>
    <n v="584"/>
    <s v="Rejected"/>
    <s v="12-01-2022"/>
    <m/>
    <m/>
    <n v="84"/>
    <n v="22.76"/>
  </r>
  <r>
    <x v="383"/>
    <s v="CUST0469"/>
    <s v="BR005"/>
    <x v="2"/>
    <s v="Home Loan"/>
    <s v="Semi-Secured"/>
    <n v="28.03"/>
    <n v="14.56"/>
    <n v="0.30759999999999998"/>
    <n v="0.66039999999999999"/>
    <x v="4"/>
    <n v="882"/>
    <s v="Rejected "/>
    <s v="28-04-2022"/>
    <m/>
    <m/>
    <n v="60"/>
    <n v="25.94"/>
  </r>
  <r>
    <x v="384"/>
    <s v="CUST0475"/>
    <s v="BR008"/>
    <x v="2"/>
    <s v="Business Loan"/>
    <s v="Unsecured"/>
    <n v="49.54"/>
    <n v="17.12"/>
    <n v="0.80549999999999999"/>
    <n v="2.4521999999999999"/>
    <x v="1"/>
    <n v="577"/>
    <s v="Under Review"/>
    <s v="01-03-2022"/>
    <m/>
    <m/>
    <n v="24"/>
    <n v="0"/>
  </r>
  <r>
    <x v="385"/>
    <s v="CUST0362"/>
    <s v="BR003"/>
    <x v="4"/>
    <s v="Home Loan"/>
    <s v="Unsecured"/>
    <n v="83.57"/>
    <n v="12.38"/>
    <n v="1.3086"/>
    <n v="1.4923"/>
    <x v="1"/>
    <n v="552"/>
    <s v="approved"/>
    <s v="23-07-2023"/>
    <m/>
    <s v="06-08-2023"/>
    <n v="84"/>
    <n v="0"/>
  </r>
  <r>
    <x v="386"/>
    <s v="CUST0009"/>
    <s v="BR006"/>
    <x v="3"/>
    <s v="Business Loan"/>
    <s v="Secured"/>
    <n v="90.67"/>
    <n v="17.89"/>
    <n v="1.1556"/>
    <n v="1.6273"/>
    <x v="0"/>
    <n v="707"/>
    <s v="Rejected "/>
    <s v="06-05-2022"/>
    <m/>
    <m/>
    <n v="120"/>
    <n v="14.07"/>
  </r>
  <r>
    <x v="387"/>
    <s v="CUST0374"/>
    <s v="BR005"/>
    <x v="0"/>
    <s v="Personal Loan"/>
    <s v="Unsecured"/>
    <n v="5.41"/>
    <n v="15.08"/>
    <n v="6.0299999999999999E-2"/>
    <n v="0.48849999999999999"/>
    <x v="4"/>
    <n v="725"/>
    <s v="Under Review"/>
    <s v="20-12-2023"/>
    <m/>
    <m/>
    <n v="12"/>
    <n v="1.08"/>
  </r>
  <r>
    <x v="388"/>
    <s v="CUST0045"/>
    <s v="BR010"/>
    <x v="1"/>
    <s v="Home Loan"/>
    <s v="Secured"/>
    <n v="91.88"/>
    <n v="8.4499999999999993"/>
    <n v="0.89700000000000002"/>
    <n v="8.0115999999999996"/>
    <x v="3"/>
    <n v="555"/>
    <s v="Rejected"/>
    <s v="07-02-2024"/>
    <m/>
    <m/>
    <n v="12"/>
    <n v="45.14"/>
  </r>
  <r>
    <x v="389"/>
    <s v="CUST0158"/>
    <s v="BR004"/>
    <x v="4"/>
    <s v="Auto Loan"/>
    <s v="Secured"/>
    <n v="38.549999999999997"/>
    <n v="10.57"/>
    <n v="0.51949999999999996"/>
    <n v="0.52170000000000005"/>
    <x v="3"/>
    <n v="879"/>
    <s v="Rejected"/>
    <s v="13-07-2023"/>
    <m/>
    <m/>
    <n v="120"/>
    <n v="32.81"/>
  </r>
  <r>
    <x v="390"/>
    <s v="CUST0358"/>
    <s v="BR008"/>
    <x v="3"/>
    <s v="Home Loan"/>
    <s v="Unsecured"/>
    <n v="36.159999999999997"/>
    <n v="16"/>
    <n v="0.46450000000000002"/>
    <n v="1.2713000000000001"/>
    <x v="1"/>
    <n v="855"/>
    <s v="approved"/>
    <s v="29-02-2024"/>
    <m/>
    <s v="03-03-2024"/>
    <n v="36"/>
    <n v="0"/>
  </r>
  <r>
    <x v="391"/>
    <s v="CUST0360"/>
    <s v="BR007"/>
    <x v="3"/>
    <s v="Business Loan"/>
    <s v="Semi-Secured"/>
    <n v="79.83"/>
    <n v="15.2"/>
    <n v="1.0024"/>
    <n v="1.9075"/>
    <x v="1"/>
    <n v="550"/>
    <s v="approved"/>
    <s v="08-03-2023"/>
    <m/>
    <s v="13-03-2023"/>
    <n v="60"/>
    <n v="0"/>
  </r>
  <r>
    <x v="392"/>
    <s v="CUST0473"/>
    <s v="BR002"/>
    <x v="2"/>
    <s v="Business Loan"/>
    <s v="Semi-Secured"/>
    <n v="19.46"/>
    <n v="13.96"/>
    <n v="0.20599999999999999"/>
    <n v="0.30170000000000002"/>
    <x v="5"/>
    <n v="567"/>
    <s v="Under Review"/>
    <s v="03-08-2022"/>
    <m/>
    <m/>
    <n v="120"/>
    <n v="12.36"/>
  </r>
  <r>
    <x v="393"/>
    <s v="CUST0216"/>
    <s v="BR008"/>
    <x v="3"/>
    <s v="Auto Loan"/>
    <s v="Semi-Secured"/>
    <n v="90.4"/>
    <n v="11.44"/>
    <n v="0.67269999999999996"/>
    <n v="0.96030000000000004"/>
    <x v="3"/>
    <n v="730"/>
    <s v="approved"/>
    <s v="18-06-2024"/>
    <m/>
    <s v="01-07-2024"/>
    <n v="240"/>
    <n v="56.42"/>
  </r>
  <r>
    <x v="394"/>
    <s v="CUST0375"/>
    <s v="BR007"/>
    <x v="1"/>
    <s v="Personal Loan"/>
    <s v="Unsecured"/>
    <n v="72.61"/>
    <n v="12.81"/>
    <n v="0.8"/>
    <n v="6.4789000000000003"/>
    <x v="3"/>
    <n v="652"/>
    <s v="approved"/>
    <s v="09-08-2022"/>
    <m/>
    <s v="16-08-2022"/>
    <n v="12"/>
    <n v="33.549999999999997"/>
  </r>
  <r>
    <x v="395"/>
    <s v="CUST0304"/>
    <s v="BR001"/>
    <x v="4"/>
    <s v="Gold Loan"/>
    <s v="Secured"/>
    <n v="92.31"/>
    <n v="18.12"/>
    <n v="1.7670999999999999"/>
    <n v="2.7174"/>
    <x v="2"/>
    <n v="621"/>
    <s v="Rejected"/>
    <s v="14-11-2023"/>
    <m/>
    <m/>
    <n v="48"/>
    <n v="71.099999999999994"/>
  </r>
  <r>
    <x v="396"/>
    <s v="CUST0406"/>
    <s v="BR003"/>
    <x v="3"/>
    <s v="Education Loan"/>
    <s v="Unsecured"/>
    <n v="17.37"/>
    <m/>
    <n v="0.12529999999999999"/>
    <m/>
    <x v="4"/>
    <n v="559"/>
    <s v="Under Review"/>
    <s v="14-06-2022"/>
    <m/>
    <m/>
    <n v="36"/>
    <n v="4.46"/>
  </r>
  <r>
    <x v="397"/>
    <s v="CUST0371"/>
    <s v="BR004"/>
    <x v="4"/>
    <s v="Business Loan"/>
    <s v="Semi-Secured"/>
    <n v="84.72"/>
    <n v="12.75"/>
    <n v="0.86170000000000002"/>
    <n v="1.0580000000000001"/>
    <x v="2"/>
    <n v="758"/>
    <s v="Rejected "/>
    <s v="18-03-2024"/>
    <m/>
    <m/>
    <n v="180"/>
    <n v="58.79"/>
  </r>
  <r>
    <x v="398"/>
    <s v="CUST0426"/>
    <s v="BR008"/>
    <x v="4"/>
    <s v="Home Loan"/>
    <s v="Unsecured"/>
    <n v="13.72"/>
    <n v="8.9700000000000006"/>
    <n v="0.22770000000000001"/>
    <n v="0.28460000000000002"/>
    <x v="0"/>
    <n v="892"/>
    <s v="approved"/>
    <s v="17-03-2024"/>
    <m/>
    <s v="26-03-2024"/>
    <n v="60"/>
    <n v="2.21"/>
  </r>
  <r>
    <x v="399"/>
    <s v="CUST0301"/>
    <s v="BR001"/>
    <x v="4"/>
    <s v="Gold Loan"/>
    <s v="Secured"/>
    <n v="77.02"/>
    <n v="11.24"/>
    <n v="1.3362000000000001"/>
    <n v="1.0713999999999999"/>
    <x v="1"/>
    <n v="709"/>
    <s v="Rejected "/>
    <s v="17-04-2023"/>
    <m/>
    <m/>
    <n v="120"/>
    <n v="0"/>
  </r>
  <r>
    <x v="400"/>
    <s v="CUST0109"/>
    <s v="BR005"/>
    <x v="1"/>
    <s v="Home Loan"/>
    <s v="Unsecured"/>
    <n v="39.020000000000003"/>
    <n v="9.16"/>
    <n v="0.37719999999999998"/>
    <n v="0.39950000000000002"/>
    <x v="1"/>
    <n v="871"/>
    <s v="Under Review"/>
    <s v="13-05-2024"/>
    <m/>
    <m/>
    <n v="180"/>
    <n v="0"/>
  </r>
  <r>
    <x v="401"/>
    <s v="CUST0265"/>
    <s v="BR002"/>
    <x v="1"/>
    <s v="Home Loan"/>
    <s v="Unsecured"/>
    <n v="68.92"/>
    <n v="16.989999999999998"/>
    <n v="1.1753"/>
    <n v="6.2854999999999999"/>
    <x v="3"/>
    <n v="704"/>
    <s v="Under Review"/>
    <s v="21-09-2022"/>
    <m/>
    <m/>
    <n v="12"/>
    <n v="40.56"/>
  </r>
  <r>
    <x v="402"/>
    <s v="CUST0249"/>
    <s v="BR007"/>
    <x v="1"/>
    <s v="Home Loan"/>
    <s v="Unsecured"/>
    <n v="43.07"/>
    <n v="8.7799999999999994"/>
    <n v="0.73680000000000001"/>
    <n v="0.43120000000000003"/>
    <x v="2"/>
    <n v="580"/>
    <s v="Under Review"/>
    <s v="27-08-2024"/>
    <m/>
    <m/>
    <n v="180"/>
    <n v="30.37"/>
  </r>
  <r>
    <x v="403"/>
    <s v="CUST0058"/>
    <s v="BR003"/>
    <x v="1"/>
    <s v="Gold Loan"/>
    <s v="Unsecured"/>
    <n v="87.16"/>
    <n v="7.58"/>
    <n v="1.6755"/>
    <n v="1.7498"/>
    <x v="3"/>
    <n v="838"/>
    <s v="approved"/>
    <s v="20-07-2024"/>
    <m/>
    <s v="27-07-2024"/>
    <n v="60"/>
    <n v="12.31"/>
  </r>
  <r>
    <x v="404"/>
    <s v="CUST0251"/>
    <s v="BR008"/>
    <x v="3"/>
    <s v="Home Loan"/>
    <s v="Semi-Secured"/>
    <n v="68.95"/>
    <n v="11.21"/>
    <n v="0.65100000000000002"/>
    <n v="6.1006999999999998"/>
    <x v="2"/>
    <n v="751"/>
    <s v="Under Review"/>
    <s v="02-01-2023"/>
    <m/>
    <m/>
    <n v="12"/>
    <n v="24.08"/>
  </r>
  <r>
    <x v="405"/>
    <s v="CUST0153"/>
    <s v="BR001"/>
    <x v="2"/>
    <s v="Home Loan"/>
    <s v="Unsecured"/>
    <n v="73.459999999999994"/>
    <n v="11.86"/>
    <n v="0.56040000000000001"/>
    <n v="0.80169999999999997"/>
    <x v="1"/>
    <n v="865"/>
    <s v="Rejected"/>
    <s v="24-10-2022"/>
    <m/>
    <m/>
    <n v="240"/>
    <n v="0"/>
  </r>
  <r>
    <x v="406"/>
    <s v="CUST0141"/>
    <s v="BR006"/>
    <x v="1"/>
    <s v="Business Loan"/>
    <s v="Semi-Secured"/>
    <n v="25.17"/>
    <n v="16.68"/>
    <n v="0.40250000000000002"/>
    <n v="0.36309999999999998"/>
    <x v="2"/>
    <n v="643"/>
    <s v="approved"/>
    <s v="25-03-2022"/>
    <m/>
    <s v="27-03-2022"/>
    <n v="240"/>
    <n v="9.5"/>
  </r>
  <r>
    <x v="407"/>
    <s v="CUST0371"/>
    <s v="BR002"/>
    <x v="1"/>
    <s v="Gold Loan"/>
    <s v="Semi-Secured"/>
    <n v="8.8000000000000007"/>
    <n v="15.74"/>
    <n v="9.98E-2"/>
    <n v="0.79730000000000001"/>
    <x v="3"/>
    <n v="758"/>
    <s v="Rejected "/>
    <s v="11-06-2023"/>
    <m/>
    <m/>
    <n v="12"/>
    <n v="6.28"/>
  </r>
  <r>
    <x v="408"/>
    <s v="CUST0468"/>
    <s v="BR007"/>
    <x v="0"/>
    <s v="Personal Loan"/>
    <s v="Semi-Secured"/>
    <n v="26.84"/>
    <n v="13.15"/>
    <n v="0.47810000000000002"/>
    <n v="0.72199999999999998"/>
    <x v="1"/>
    <n v="729"/>
    <s v="Under Review"/>
    <s v="26-08-2024"/>
    <m/>
    <m/>
    <n v="48"/>
    <n v="0"/>
  </r>
  <r>
    <x v="409"/>
    <s v="CUST0141"/>
    <s v="BR003"/>
    <x v="3"/>
    <s v="Gold Loan"/>
    <s v="Semi-Secured"/>
    <n v="5.53"/>
    <n v="9.49"/>
    <n v="5.1299999999999998E-2"/>
    <n v="0.4849"/>
    <x v="0"/>
    <n v="643"/>
    <s v="Rejected"/>
    <s v="08-02-2022"/>
    <m/>
    <m/>
    <n v="12"/>
    <n v="4.2300000000000004"/>
  </r>
  <r>
    <x v="410"/>
    <s v="CUST0237"/>
    <s v="BR010"/>
    <x v="3"/>
    <s v="Home Loan"/>
    <s v="Secured"/>
    <n v="23.26"/>
    <n v="9.93"/>
    <n v="0.3296"/>
    <n v="0.249"/>
    <x v="5"/>
    <n v="841"/>
    <s v="approved"/>
    <s v="05-11-2023"/>
    <m/>
    <s v="14-11-2023"/>
    <n v="180"/>
    <n v="10.02"/>
  </r>
  <r>
    <x v="411"/>
    <s v="CUST0175"/>
    <s v="BR006"/>
    <x v="3"/>
    <s v="Education Loan"/>
    <s v="Secured"/>
    <n v="46.73"/>
    <n v="9.82"/>
    <n v="0.72270000000000001"/>
    <n v="0.6129"/>
    <x v="4"/>
    <n v="826"/>
    <s v="approved"/>
    <s v="08-03-2022"/>
    <m/>
    <s v="19-03-2022"/>
    <n v="120"/>
    <n v="38.53"/>
  </r>
  <r>
    <x v="412"/>
    <s v="CUST0288"/>
    <s v="BR006"/>
    <x v="0"/>
    <s v="Personal Loan"/>
    <s v="Semi-Secured"/>
    <n v="98.5"/>
    <n v="10.71"/>
    <n v="0.95840000000000003"/>
    <n v="1.1016999999999999"/>
    <x v="1"/>
    <n v="596"/>
    <s v="Rejected"/>
    <s v="08-12-2022"/>
    <m/>
    <m/>
    <n v="180"/>
    <n v="0"/>
  </r>
  <r>
    <x v="413"/>
    <s v="CUST0213"/>
    <s v="BR001"/>
    <x v="3"/>
    <s v="Gold Loan"/>
    <s v="Semi-Secured"/>
    <n v="49.58"/>
    <n v="17.63"/>
    <n v="0.3458"/>
    <n v="2.4664000000000001"/>
    <x v="1"/>
    <n v="836"/>
    <s v="approved"/>
    <s v="24-03-2023"/>
    <m/>
    <s v="28-03-2023"/>
    <n v="24"/>
    <n v="0"/>
  </r>
  <r>
    <x v="414"/>
    <s v="CUST0092"/>
    <s v="BR003"/>
    <x v="1"/>
    <s v="Gold Loan"/>
    <s v="Unsecured"/>
    <n v="35.85"/>
    <n v="17.41"/>
    <n v="0.32919999999999999"/>
    <n v="0.74109999999999998"/>
    <x v="1"/>
    <n v="608"/>
    <s v="Rejected "/>
    <s v="13-10-2023"/>
    <m/>
    <m/>
    <n v="84"/>
    <n v="0"/>
  </r>
  <r>
    <x v="415"/>
    <s v="CUST0116"/>
    <s v="BR007"/>
    <x v="1"/>
    <s v="Education Loan"/>
    <s v="Unsecured"/>
    <n v="82.79"/>
    <n v="17.66"/>
    <n v="0.63449999999999995"/>
    <n v="2.0870000000000002"/>
    <x v="1"/>
    <n v="900"/>
    <s v="approved"/>
    <s v="16-11-2023"/>
    <m/>
    <s v="29-11-2023"/>
    <n v="60"/>
    <n v="0"/>
  </r>
  <r>
    <x v="416"/>
    <s v="CUST0465"/>
    <s v="BR002"/>
    <x v="1"/>
    <s v="Gold Loan"/>
    <s v="Semi-Secured"/>
    <n v="42.39"/>
    <n v="9.58"/>
    <n v="0.23039999999999999"/>
    <n v="1.0666"/>
    <x v="3"/>
    <n v="575"/>
    <s v="approved"/>
    <s v="27-10-2024"/>
    <m/>
    <s v="29-10-2024"/>
    <n v="48"/>
    <n v="25.84"/>
  </r>
  <r>
    <x v="417"/>
    <s v="CUST0167"/>
    <s v="BR010"/>
    <x v="4"/>
    <s v="Personal Loan"/>
    <s v="Semi-Secured"/>
    <n v="62.92"/>
    <n v="17.97"/>
    <n v="0.33600000000000002"/>
    <n v="1.1325000000000001"/>
    <x v="2"/>
    <n v="768"/>
    <s v="approved"/>
    <s v="31-01-2023"/>
    <m/>
    <s v="14-02-2023"/>
    <n v="120"/>
    <n v="55.13"/>
  </r>
  <r>
    <x v="418"/>
    <s v="CUST0123"/>
    <s v="BR003"/>
    <x v="1"/>
    <s v="Business Loan"/>
    <s v="Secured"/>
    <n v="32.950000000000003"/>
    <n v="17.34"/>
    <n v="0.2671"/>
    <n v="0.5151"/>
    <x v="0"/>
    <n v="882"/>
    <s v="Rejected"/>
    <s v="27-06-2024"/>
    <m/>
    <m/>
    <n v="180"/>
    <n v="31.01"/>
  </r>
  <r>
    <x v="419"/>
    <s v="CUST0257"/>
    <s v="BR002"/>
    <x v="2"/>
    <s v="Auto Loan"/>
    <s v="Secured"/>
    <n v="25.24"/>
    <n v="8.27"/>
    <n v="0.40960000000000002"/>
    <n v="0.30980000000000002"/>
    <x v="2"/>
    <n v="745"/>
    <s v="approved"/>
    <s v="29-02-2024"/>
    <m/>
    <s v="02-03-2024"/>
    <n v="120"/>
    <n v="19.32"/>
  </r>
  <r>
    <x v="420"/>
    <s v="CUST0276"/>
    <s v="BR002"/>
    <x v="2"/>
    <s v="Business Loan"/>
    <s v="Semi-Secured"/>
    <n v="71.760000000000005"/>
    <n v="16.61"/>
    <n v="0.42320000000000002"/>
    <n v="1.2295"/>
    <x v="1"/>
    <n v="891"/>
    <s v="Under Review"/>
    <s v="29-03-2024"/>
    <m/>
    <m/>
    <n v="120"/>
    <n v="0"/>
  </r>
  <r>
    <x v="421"/>
    <s v="CUST0333"/>
    <s v="BR008"/>
    <x v="1"/>
    <s v="Home Loan"/>
    <s v="Secured"/>
    <n v="15.45"/>
    <n v="16.579999999999998"/>
    <n v="0.25190000000000001"/>
    <n v="0.76080000000000003"/>
    <x v="3"/>
    <n v="584"/>
    <s v="Under Review"/>
    <s v="25-04-2024"/>
    <m/>
    <m/>
    <n v="24"/>
    <n v="10.17"/>
  </r>
  <r>
    <x v="422"/>
    <s v="CUST0248"/>
    <s v="BR004"/>
    <x v="3"/>
    <s v="Home Loan"/>
    <s v="Unsecured"/>
    <n v="64.56"/>
    <n v="17.39"/>
    <n v="0.79879999999999995"/>
    <n v="1.8758999999999999"/>
    <x v="4"/>
    <n v="669"/>
    <s v="Under Review"/>
    <s v="28-08-2023"/>
    <m/>
    <m/>
    <n v="48"/>
    <n v="44.28"/>
  </r>
  <r>
    <x v="423"/>
    <s v="CUST0133"/>
    <s v="BR010"/>
    <x v="3"/>
    <s v="Gold Loan"/>
    <s v="Secured"/>
    <n v="76.37"/>
    <n v="10.67"/>
    <n v="0.63500000000000001"/>
    <n v="1.2944"/>
    <x v="2"/>
    <n v="571"/>
    <s v="Under Review"/>
    <s v="20-08-2023"/>
    <m/>
    <m/>
    <n v="84"/>
    <n v="27.54"/>
  </r>
  <r>
    <x v="424"/>
    <s v="CUST0157"/>
    <s v="BR008"/>
    <x v="1"/>
    <s v="Business Loan"/>
    <s v="Unsecured"/>
    <n v="16.29"/>
    <n v="8.91"/>
    <n v="0.22989999999999999"/>
    <n v="0.2056"/>
    <x v="4"/>
    <n v="837"/>
    <s v="Rejected "/>
    <s v="12-04-2023"/>
    <m/>
    <m/>
    <n v="120"/>
    <n v="2.02"/>
  </r>
  <r>
    <x v="425"/>
    <s v="CUST0300"/>
    <s v="BR001"/>
    <x v="3"/>
    <s v="Auto Loan"/>
    <s v="Semi-Secured"/>
    <n v="51.35"/>
    <n v="13.18"/>
    <n v="0.62409999999999999"/>
    <n v="1.7345999999999999"/>
    <x v="4"/>
    <n v="879"/>
    <s v="Rejected"/>
    <s v="23-10-2024"/>
    <m/>
    <m/>
    <n v="36"/>
    <n v="18.850000000000001"/>
  </r>
  <r>
    <x v="426"/>
    <s v="CUST0249"/>
    <s v="BR003"/>
    <x v="2"/>
    <s v="Education Loan"/>
    <s v="Secured"/>
    <n v="48.92"/>
    <n v="14.86"/>
    <n v="0.29210000000000003"/>
    <n v="1.3580000000000001"/>
    <x v="4"/>
    <n v="580"/>
    <s v="Rejected"/>
    <s v="05-04-2023"/>
    <m/>
    <m/>
    <n v="48"/>
    <n v="11.13"/>
  </r>
  <r>
    <x v="427"/>
    <s v="CUST0062"/>
    <s v="BR004"/>
    <x v="3"/>
    <s v="Education Loan"/>
    <s v="Unsecured"/>
    <n v="57.37"/>
    <n v="7.63"/>
    <n v="0.92900000000000005"/>
    <n v="0.4667"/>
    <x v="3"/>
    <n v="586"/>
    <s v="Rejected "/>
    <s v="19-02-2023"/>
    <m/>
    <m/>
    <n v="240"/>
    <n v="23.47"/>
  </r>
  <r>
    <x v="428"/>
    <s v="CUST0488"/>
    <s v="BR006"/>
    <x v="2"/>
    <s v="Home Loan"/>
    <s v="Unsecured"/>
    <n v="55.78"/>
    <n v="15.65"/>
    <n v="1.0089999999999999"/>
    <n v="5.0517000000000003"/>
    <x v="0"/>
    <n v="899"/>
    <s v="approved"/>
    <s v="06-12-2024"/>
    <m/>
    <s v="10-12-2024"/>
    <n v="12"/>
    <n v="17.18"/>
  </r>
  <r>
    <x v="429"/>
    <s v="CUST0480"/>
    <s v="BR004"/>
    <x v="4"/>
    <s v="Business Loan"/>
    <s v="Semi-Secured"/>
    <n v="46.15"/>
    <n v="14.2"/>
    <n v="0.6129"/>
    <n v="2.2202000000000002"/>
    <x v="3"/>
    <n v="738"/>
    <s v="Rejected "/>
    <s v="11-05-2022"/>
    <m/>
    <m/>
    <n v="24"/>
    <n v="40.159999999999997"/>
  </r>
  <r>
    <x v="430"/>
    <s v="CUST0107"/>
    <s v="BR004"/>
    <x v="4"/>
    <s v="Gold Loan"/>
    <s v="Semi-Secured"/>
    <n v="48.25"/>
    <n v="17.2"/>
    <n v="0.2782"/>
    <n v="2.3902000000000001"/>
    <x v="3"/>
    <n v="755"/>
    <s v="approved"/>
    <s v="27-08-2022"/>
    <m/>
    <s v="04-09-2022"/>
    <n v="24"/>
    <n v="8.24"/>
  </r>
  <r>
    <x v="431"/>
    <s v="CUST0111"/>
    <s v="BR010"/>
    <x v="1"/>
    <s v="Auto Loan"/>
    <s v="Semi-Secured"/>
    <n v="1.95"/>
    <n v="17.45"/>
    <n v="3.0800000000000001E-2"/>
    <n v="3.0599999999999999E-2"/>
    <x v="3"/>
    <n v="589"/>
    <s v="approved"/>
    <s v="23-07-2024"/>
    <m/>
    <s v="24-07-2024"/>
    <n v="180"/>
    <n v="0.61"/>
  </r>
  <r>
    <x v="432"/>
    <s v="CUST0324"/>
    <s v="BR003"/>
    <x v="3"/>
    <s v="Gold Loan"/>
    <s v="Unsecured"/>
    <n v="51.91"/>
    <n v="10.8"/>
    <n v="0.93479999999999996"/>
    <n v="1.3366"/>
    <x v="4"/>
    <n v="703"/>
    <s v="Under Review"/>
    <s v="27-10-2024"/>
    <m/>
    <m/>
    <n v="48"/>
    <n v="18.82"/>
  </r>
  <r>
    <x v="433"/>
    <s v="CUST0485"/>
    <s v="BR003"/>
    <x v="1"/>
    <s v="Home Loan"/>
    <s v="Unsecured"/>
    <n v="89.44"/>
    <n v="12.95"/>
    <n v="0.68710000000000004"/>
    <n v="1.3328"/>
    <x v="4"/>
    <n v="778"/>
    <s v="approved"/>
    <s v="26-06-2024"/>
    <m/>
    <s v="02-07-2024"/>
    <n v="120"/>
    <n v="57.44"/>
  </r>
  <r>
    <x v="434"/>
    <s v="CUST0399"/>
    <s v="BR002"/>
    <x v="4"/>
    <s v="Personal Loan"/>
    <s v="Unsecured"/>
    <n v="50.68"/>
    <n v="13.33"/>
    <n v="0.33160000000000001"/>
    <n v="1.1617"/>
    <x v="2"/>
    <n v="631"/>
    <s v="Rejected"/>
    <s v="13-11-2022"/>
    <m/>
    <m/>
    <n v="60"/>
    <n v="19.02"/>
  </r>
  <r>
    <x v="435"/>
    <s v="CUST0088"/>
    <s v="BR003"/>
    <x v="2"/>
    <s v="Business Loan"/>
    <s v="Secured"/>
    <n v="33.24"/>
    <n v="12.71"/>
    <n v="0.46300000000000002"/>
    <n v="0.49059999999999998"/>
    <x v="4"/>
    <n v="739"/>
    <s v="Rejected"/>
    <s v="23-06-2023"/>
    <m/>
    <m/>
    <n v="120"/>
    <n v="16.66"/>
  </r>
  <r>
    <x v="436"/>
    <s v="CUST0075"/>
    <s v="BR005"/>
    <x v="3"/>
    <s v="Business Loan"/>
    <s v="Unsecured"/>
    <n v="83.09"/>
    <n v="10.89"/>
    <n v="1.1174999999999999"/>
    <n v="1.1394"/>
    <x v="1"/>
    <n v="823"/>
    <s v="approved"/>
    <s v="24-04-2022"/>
    <m/>
    <s v="01-05-2022"/>
    <n v="120"/>
    <n v="0"/>
  </r>
  <r>
    <x v="437"/>
    <s v="CUST0500"/>
    <s v="BR008"/>
    <x v="3"/>
    <s v="Home Loan"/>
    <s v="Semi-Secured"/>
    <n v="21.02"/>
    <n v="10.32"/>
    <n v="0.36759999999999998"/>
    <n v="1.8511"/>
    <x v="4"/>
    <n v="703"/>
    <s v="approved"/>
    <s v="23-02-2024"/>
    <m/>
    <s v="29-02-2024"/>
    <n v="12"/>
    <n v="12.07"/>
  </r>
  <r>
    <x v="438"/>
    <s v="CUST0317"/>
    <s v="BR009"/>
    <x v="1"/>
    <s v="Auto Loan"/>
    <s v="Secured"/>
    <n v="8.3699999999999992"/>
    <n v="15.45"/>
    <n v="0.16009999999999999"/>
    <n v="0.1197"/>
    <x v="1"/>
    <n v="596"/>
    <s v="Rejected "/>
    <s v="09-03-2024"/>
    <m/>
    <m/>
    <n v="180"/>
    <n v="0"/>
  </r>
  <r>
    <x v="439"/>
    <s v="CUST0250"/>
    <s v="BR004"/>
    <x v="3"/>
    <s v="Gold Loan"/>
    <s v="Semi-Secured"/>
    <n v="38.130000000000003"/>
    <n v="14.54"/>
    <n v="0.34849999999999998"/>
    <n v="0.72599999999999998"/>
    <x v="0"/>
    <n v="618"/>
    <s v="Under Review"/>
    <s v="16-08-2022"/>
    <m/>
    <m/>
    <n v="84"/>
    <n v="19.11"/>
  </r>
  <r>
    <x v="440"/>
    <s v="CUST0397"/>
    <s v="BR007"/>
    <x v="4"/>
    <s v="Personal Loan"/>
    <s v="Semi-Secured"/>
    <n v="30.59"/>
    <n v="8.4700000000000006"/>
    <n v="0.26550000000000001"/>
    <n v="0.26490000000000002"/>
    <x v="4"/>
    <n v="686"/>
    <s v="approved"/>
    <s v="23-12-2024"/>
    <m/>
    <s v="06-01-2025"/>
    <n v="240"/>
    <n v="10.64"/>
  </r>
  <r>
    <x v="441"/>
    <s v="CUST0035"/>
    <s v="BR006"/>
    <x v="3"/>
    <s v="Education Loan"/>
    <s v="Semi-Secured"/>
    <n v="88.57"/>
    <n v="12.65"/>
    <n v="1.0550999999999999"/>
    <n v="1.5945"/>
    <x v="5"/>
    <n v="573"/>
    <s v="Rejected "/>
    <s v="15-06-2023"/>
    <m/>
    <m/>
    <n v="84"/>
    <n v="28.08"/>
  </r>
  <r>
    <x v="442"/>
    <s v="CUST0062"/>
    <s v="BR007"/>
    <x v="1"/>
    <s v="Education Loan"/>
    <s v="Unsecured"/>
    <n v="80.010000000000005"/>
    <n v="8.16"/>
    <n v="1.5878000000000001"/>
    <n v="1.2534000000000001"/>
    <x v="1"/>
    <n v="586"/>
    <s v="approved"/>
    <s v="14-06-2024"/>
    <m/>
    <s v="15-06-2024"/>
    <n v="84"/>
    <n v="0"/>
  </r>
  <r>
    <x v="443"/>
    <s v="CUST0168"/>
    <s v="BR009"/>
    <x v="1"/>
    <s v="Auto Loan"/>
    <s v="Semi-Secured"/>
    <n v="34.04"/>
    <n v="8.33"/>
    <n v="0.2172"/>
    <n v="0.2918"/>
    <x v="1"/>
    <n v="778"/>
    <s v="approved"/>
    <s v="21-11-2022"/>
    <m/>
    <s v="04-12-2022"/>
    <n v="240"/>
    <n v="0"/>
  </r>
  <r>
    <x v="444"/>
    <s v="CUST0294"/>
    <s v="BR008"/>
    <x v="2"/>
    <s v="Business Loan"/>
    <s v="Secured"/>
    <n v="75.44"/>
    <n v="12.24"/>
    <n v="0.6905"/>
    <n v="0.91710000000000003"/>
    <x v="3"/>
    <n v="876"/>
    <s v="Rejected "/>
    <s v="08-11-2023"/>
    <m/>
    <m/>
    <n v="180"/>
    <n v="12.23"/>
  </r>
  <r>
    <x v="445"/>
    <s v="CUST0271"/>
    <s v="BR007"/>
    <x v="0"/>
    <s v="Education Loan"/>
    <s v="Semi-Secured"/>
    <n v="30.09"/>
    <n v="11.79"/>
    <n v="0.15429999999999999"/>
    <n v="0.52780000000000005"/>
    <x v="0"/>
    <n v="742"/>
    <s v="Rejected"/>
    <s v="15-06-2023"/>
    <m/>
    <m/>
    <n v="84"/>
    <n v="24.89"/>
  </r>
  <r>
    <x v="446"/>
    <s v="CUST0273"/>
    <s v="BR008"/>
    <x v="4"/>
    <s v="Gold Loan"/>
    <s v="Unsecured"/>
    <n v="89.43"/>
    <n v="13.85"/>
    <n v="0.70050000000000001"/>
    <n v="3.05"/>
    <x v="3"/>
    <n v="751"/>
    <s v="Under Review"/>
    <s v="07-01-2023"/>
    <m/>
    <m/>
    <n v="36"/>
    <n v="16.61"/>
  </r>
  <r>
    <x v="447"/>
    <s v="CUST0021"/>
    <s v="BR003"/>
    <x v="2"/>
    <s v="Auto Loan"/>
    <s v="Secured"/>
    <n v="33.42"/>
    <n v="10.029999999999999"/>
    <n v="0.27179999999999999"/>
    <n v="0.71060000000000001"/>
    <x v="3"/>
    <n v="739"/>
    <s v="approved"/>
    <s v="10-07-2023"/>
    <m/>
    <s v="14-07-2023"/>
    <n v="60"/>
    <n v="29.94"/>
  </r>
  <r>
    <x v="448"/>
    <s v="CUST0071"/>
    <s v="BR008"/>
    <x v="0"/>
    <s v="Education Loan"/>
    <s v="Secured"/>
    <n v="44.95"/>
    <n v="15.64"/>
    <n v="0.48120000000000002"/>
    <n v="0.64890000000000003"/>
    <x v="0"/>
    <n v="694"/>
    <s v="approved"/>
    <s v="11-02-2023"/>
    <m/>
    <s v="15-02-2023"/>
    <n v="180"/>
    <n v="33.950000000000003"/>
  </r>
  <r>
    <x v="449"/>
    <s v="CUST0497"/>
    <s v="BR003"/>
    <x v="2"/>
    <s v="Gold Loan"/>
    <s v="Semi-Secured"/>
    <n v="52.13"/>
    <n v="9.81"/>
    <n v="0.99619999999999997"/>
    <n v="0.86029999999999995"/>
    <x v="4"/>
    <n v="686"/>
    <s v="approved"/>
    <s v="27-01-2023"/>
    <m/>
    <s v="31-01-2023"/>
    <n v="84"/>
    <n v="48.87"/>
  </r>
  <r>
    <x v="450"/>
    <s v="CUST0131"/>
    <s v="BR009"/>
    <x v="0"/>
    <s v="Education Loan"/>
    <s v="Secured"/>
    <n v="1.72"/>
    <n v="11.9"/>
    <n v="3.0700000000000002E-2"/>
    <n v="3.0300000000000001E-2"/>
    <x v="4"/>
    <n v="775"/>
    <s v="Under Review"/>
    <s v="14-05-2022"/>
    <m/>
    <m/>
    <n v="84"/>
    <n v="0.81"/>
  </r>
  <r>
    <x v="451"/>
    <s v="CUST0360"/>
    <s v="BR002"/>
    <x v="1"/>
    <s v="Education Loan"/>
    <s v="Secured"/>
    <n v="95.18"/>
    <n v="14.62"/>
    <n v="0.93740000000000001"/>
    <n v="3.2818000000000001"/>
    <x v="3"/>
    <n v="550"/>
    <s v="Rejected"/>
    <s v="19-01-2022"/>
    <m/>
    <m/>
    <n v="36"/>
    <n v="19.87"/>
  </r>
  <r>
    <x v="452"/>
    <s v="CUST0391"/>
    <s v="BR001"/>
    <x v="0"/>
    <s v="Gold Loan"/>
    <s v="Secured"/>
    <n v="86.77"/>
    <n v="11.59"/>
    <n v="0.9738"/>
    <n v="2.8650000000000002"/>
    <x v="0"/>
    <n v="761"/>
    <s v="Rejected"/>
    <s v="24-12-2022"/>
    <m/>
    <m/>
    <n v="36"/>
    <n v="77.73"/>
  </r>
  <r>
    <x v="453"/>
    <s v="CUST0415"/>
    <s v="BR003"/>
    <x v="3"/>
    <s v="Home Loan"/>
    <s v="Secured"/>
    <n v="3.97"/>
    <n v="11.94"/>
    <n v="4.2099999999999999E-2"/>
    <n v="8.8200000000000001E-2"/>
    <x v="2"/>
    <n v="704"/>
    <s v="Under Review"/>
    <s v="28-02-2022"/>
    <m/>
    <m/>
    <n v="60"/>
    <n v="3.04"/>
  </r>
  <r>
    <x v="454"/>
    <s v="CUST0018"/>
    <s v="BR003"/>
    <x v="1"/>
    <s v="Home Loan"/>
    <s v="Semi-Secured"/>
    <n v="38.33"/>
    <n v="13.28"/>
    <n v="0.28260000000000002"/>
    <n v="3.4285999999999999"/>
    <x v="4"/>
    <n v="810"/>
    <s v="Rejected"/>
    <s v="08-07-2022"/>
    <m/>
    <m/>
    <n v="12"/>
    <n v="17.510000000000002"/>
  </r>
  <r>
    <x v="455"/>
    <s v="CUST0238"/>
    <s v="BR007"/>
    <x v="2"/>
    <s v="Education Loan"/>
    <s v="Secured"/>
    <n v="85.83"/>
    <n v="7.51"/>
    <n v="1.0423"/>
    <n v="1.7202999999999999"/>
    <x v="3"/>
    <n v="580"/>
    <s v="Under Review"/>
    <s v="19-01-2024"/>
    <m/>
    <m/>
    <n v="60"/>
    <n v="78.39"/>
  </r>
  <r>
    <x v="456"/>
    <s v="CUST0253"/>
    <s v="BR010"/>
    <x v="4"/>
    <s v="Personal Loan"/>
    <s v="Secured"/>
    <n v="51.96"/>
    <n v="9.07"/>
    <n v="0.77359999999999995"/>
    <n v="2.3754"/>
    <x v="0"/>
    <n v="858"/>
    <s v="Under Review"/>
    <s v="04-08-2022"/>
    <m/>
    <m/>
    <n v="24"/>
    <n v="16.23"/>
  </r>
  <r>
    <x v="457"/>
    <s v="CUST0155"/>
    <s v="BR006"/>
    <x v="1"/>
    <s v="Business Loan"/>
    <s v="Semi-Secured"/>
    <n v="52.47"/>
    <n v="17.22"/>
    <n v="0.86040000000000005"/>
    <n v="1.8764000000000001"/>
    <x v="4"/>
    <n v="576"/>
    <s v="approved"/>
    <s v="07-02-2024"/>
    <m/>
    <s v="18-02-2024"/>
    <n v="36"/>
    <n v="11.72"/>
  </r>
  <r>
    <x v="458"/>
    <s v="CUST0383"/>
    <s v="BR007"/>
    <x v="0"/>
    <s v="Personal Loan"/>
    <s v="Secured"/>
    <n v="2.42"/>
    <n v="16.690000000000001"/>
    <n v="2.07E-2"/>
    <n v="4.1599999999999998E-2"/>
    <x v="4"/>
    <n v="683"/>
    <s v="approved"/>
    <s v="11-09-2024"/>
    <m/>
    <s v="19-09-2024"/>
    <n v="120"/>
    <n v="2.0099999999999998"/>
  </r>
  <r>
    <x v="459"/>
    <s v="CUST0498"/>
    <s v="BR010"/>
    <x v="1"/>
    <s v="Education Loan"/>
    <s v="Secured"/>
    <n v="45.87"/>
    <n v="12.34"/>
    <n v="0.7419"/>
    <n v="0.51600000000000001"/>
    <x v="4"/>
    <n v="585"/>
    <s v="Under Review"/>
    <s v="17-01-2023"/>
    <m/>
    <m/>
    <n v="240"/>
    <n v="14.54"/>
  </r>
  <r>
    <x v="460"/>
    <s v="CUST0282"/>
    <s v="BR008"/>
    <x v="0"/>
    <s v="Business Loan"/>
    <s v="Unsecured"/>
    <n v="76.56"/>
    <n v="16.100000000000001"/>
    <n v="0.87260000000000004"/>
    <n v="6.95"/>
    <x v="2"/>
    <n v="638"/>
    <s v="Rejected"/>
    <s v="13-07-2022"/>
    <m/>
    <m/>
    <n v="12"/>
    <n v="22.44"/>
  </r>
  <r>
    <x v="461"/>
    <s v="CUST0282"/>
    <s v="BR005"/>
    <x v="4"/>
    <s v="Auto Loan"/>
    <s v="Unsecured"/>
    <n v="45.8"/>
    <n v="17.84"/>
    <n v="0.89280000000000004"/>
    <n v="0.70120000000000005"/>
    <x v="3"/>
    <n v="638"/>
    <s v="approved"/>
    <s v="12-11-2024"/>
    <m/>
    <s v="16-11-2024"/>
    <n v="240"/>
    <n v="10.1"/>
  </r>
  <r>
    <x v="462"/>
    <s v="CUST0102"/>
    <s v="BR006"/>
    <x v="2"/>
    <s v="Gold Loan"/>
    <s v="Secured"/>
    <n v="56.73"/>
    <n v="8.02"/>
    <n v="0.73729999999999996"/>
    <n v="0.47520000000000001"/>
    <x v="3"/>
    <n v="593"/>
    <s v="Rejected "/>
    <s v="23-12-2024"/>
    <m/>
    <m/>
    <n v="240"/>
    <n v="13.71"/>
  </r>
  <r>
    <x v="463"/>
    <s v="CUST0326"/>
    <s v="BR010"/>
    <x v="4"/>
    <s v="Business Loan"/>
    <s v="Secured"/>
    <n v="54.54"/>
    <n v="12.16"/>
    <n v="0.43809999999999999"/>
    <n v="4.8498999999999999"/>
    <x v="0"/>
    <n v="763"/>
    <s v="Under Review"/>
    <s v="09-03-2024"/>
    <m/>
    <m/>
    <n v="12"/>
    <n v="47.22"/>
  </r>
  <r>
    <x v="464"/>
    <s v="CUST0240"/>
    <s v="BR006"/>
    <x v="4"/>
    <s v="Business Loan"/>
    <s v="Unsecured"/>
    <n v="1.04"/>
    <n v="13.61"/>
    <n v="1.01E-2"/>
    <n v="4.9700000000000001E-2"/>
    <x v="1"/>
    <n v="579"/>
    <s v="approved"/>
    <s v="15-10-2022"/>
    <m/>
    <s v="18-10-2022"/>
    <n v="24"/>
    <n v="0"/>
  </r>
  <r>
    <x v="465"/>
    <s v="CUST0498"/>
    <s v="BR004"/>
    <x v="1"/>
    <s v="Personal Loan"/>
    <s v="Semi-Secured"/>
    <n v="42.48"/>
    <n v="10.23"/>
    <n v="0.43569999999999998"/>
    <n v="1.0821000000000001"/>
    <x v="4"/>
    <n v="585"/>
    <s v="Rejected"/>
    <s v="02-04-2024"/>
    <m/>
    <m/>
    <n v="48"/>
    <n v="8.7100000000000009"/>
  </r>
  <r>
    <x v="466"/>
    <s v="CUST0078"/>
    <s v="BR004"/>
    <x v="1"/>
    <s v="Personal Loan"/>
    <s v="Semi-Secured"/>
    <n v="28.27"/>
    <n v="14.5"/>
    <n v="0.36209999999999998"/>
    <n v="0.3619"/>
    <x v="1"/>
    <n v="848"/>
    <s v="Rejected "/>
    <s v="22-08-2024"/>
    <m/>
    <m/>
    <n v="240"/>
    <n v="0"/>
  </r>
  <r>
    <x v="467"/>
    <s v="CUST0421"/>
    <s v="BR002"/>
    <x v="2"/>
    <s v="Business Loan"/>
    <s v="Semi-Secured"/>
    <n v="45.98"/>
    <n v="18.27"/>
    <n v="0.8579"/>
    <n v="0.97370000000000001"/>
    <x v="4"/>
    <n v="684"/>
    <s v="approved"/>
    <s v="21-02-2024"/>
    <m/>
    <s v="06-03-2024"/>
    <n v="84"/>
    <n v="39.43"/>
  </r>
  <r>
    <x v="468"/>
    <s v="CUST0300"/>
    <s v="BR003"/>
    <x v="1"/>
    <s v="Auto Loan"/>
    <s v="Secured"/>
    <n v="52.76"/>
    <n v="15.55"/>
    <n v="1.0233000000000001"/>
    <n v="1.0344"/>
    <x v="3"/>
    <n v="890"/>
    <s v="approved"/>
    <s v="04-06-2024"/>
    <m/>
    <s v="11-06-2024"/>
    <n v="84"/>
    <n v="7.82"/>
  </r>
  <r>
    <x v="469"/>
    <s v="CUST0432"/>
    <s v="BR005"/>
    <x v="3"/>
    <s v="Business Loan"/>
    <s v="Semi-Secured"/>
    <n v="33.549999999999997"/>
    <n v="10.26"/>
    <n v="0.34720000000000001"/>
    <n v="2.9535999999999998"/>
    <x v="1"/>
    <n v="779"/>
    <s v="Rejected "/>
    <s v="21-09-2024"/>
    <m/>
    <m/>
    <n v="12"/>
    <n v="0"/>
  </r>
  <r>
    <x v="470"/>
    <s v="CUST0303"/>
    <s v="BR007"/>
    <x v="3"/>
    <s v="Home Loan"/>
    <s v="Semi-Secured"/>
    <n v="49.3"/>
    <n v="13.72"/>
    <n v="0.69510000000000005"/>
    <n v="0.75719999999999998"/>
    <x v="1"/>
    <n v="561"/>
    <s v="approved"/>
    <s v="09-08-2022"/>
    <m/>
    <s v="19-08-2022"/>
    <n v="120"/>
    <n v="0"/>
  </r>
  <r>
    <x v="471"/>
    <s v="CUST0051"/>
    <s v="BR010"/>
    <x v="0"/>
    <s v="Home Loan"/>
    <s v="Secured"/>
    <n v="36.71"/>
    <n v="17.440000000000001"/>
    <n v="0.4158"/>
    <n v="0.64829999999999999"/>
    <x v="1"/>
    <n v="722"/>
    <s v="Under Review"/>
    <s v="20-06-2024"/>
    <m/>
    <m/>
    <n v="120"/>
    <n v="0"/>
  </r>
  <r>
    <x v="472"/>
    <s v="CUST0268"/>
    <s v="BR001"/>
    <x v="1"/>
    <s v="Business Loan"/>
    <s v="Semi-Secured"/>
    <n v="77.989999999999995"/>
    <n v="7.78"/>
    <n v="1.0531999999999999"/>
    <n v="6.7763"/>
    <x v="4"/>
    <n v="635"/>
    <s v="approved"/>
    <s v="22-08-2023"/>
    <m/>
    <s v="06-09-2023"/>
    <n v="12"/>
    <n v="35.119999999999997"/>
  </r>
  <r>
    <x v="473"/>
    <s v="CUST0457"/>
    <s v="BR005"/>
    <x v="3"/>
    <s v="Business Loan"/>
    <s v="Unsecured"/>
    <n v="35.89"/>
    <n v="10.54"/>
    <n v="0.60140000000000005"/>
    <n v="0.60589999999999999"/>
    <x v="0"/>
    <n v="731"/>
    <s v="Rejected "/>
    <s v="23-06-2023"/>
    <m/>
    <m/>
    <n v="84"/>
    <n v="27.04"/>
  </r>
  <r>
    <x v="474"/>
    <s v="CUST0443"/>
    <s v="BR009"/>
    <x v="3"/>
    <s v="Business Loan"/>
    <s v="Unsecured"/>
    <n v="75.58"/>
    <n v="9.39"/>
    <n v="0.9446"/>
    <n v="3.4664000000000001"/>
    <x v="4"/>
    <n v="874"/>
    <s v="Under Review"/>
    <s v="12-04-2023"/>
    <m/>
    <m/>
    <n v="24"/>
    <n v="27.89"/>
  </r>
  <r>
    <x v="475"/>
    <s v="CUST0047"/>
    <s v="BR007"/>
    <x v="3"/>
    <s v="Gold Loan"/>
    <s v="Unsecured"/>
    <n v="64.31"/>
    <n v="9.7200000000000006"/>
    <n v="1.1473"/>
    <n v="0.68010000000000004"/>
    <x v="4"/>
    <n v="896"/>
    <s v="Under Review"/>
    <s v="15-06-2024"/>
    <m/>
    <m/>
    <n v="180"/>
    <n v="55.4"/>
  </r>
  <r>
    <x v="476"/>
    <s v="CUST0166"/>
    <s v="BR001"/>
    <x v="0"/>
    <s v="Personal Loan"/>
    <s v="Semi-Secured"/>
    <n v="31.74"/>
    <n v="14.57"/>
    <n v="0.29970000000000002"/>
    <n v="0.40789999999999998"/>
    <x v="2"/>
    <n v="633"/>
    <s v="Rejected"/>
    <s v="26-03-2024"/>
    <m/>
    <m/>
    <n v="240"/>
    <n v="19.86"/>
  </r>
  <r>
    <x v="477"/>
    <s v="CUST0365"/>
    <s v="BR010"/>
    <x v="1"/>
    <s v="Auto Loan"/>
    <s v="Secured"/>
    <n v="71.87"/>
    <n v="11.86"/>
    <n v="1.3525"/>
    <n v="3.3784999999999998"/>
    <x v="4"/>
    <n v="610"/>
    <s v="approved"/>
    <s v="18-06-2022"/>
    <m/>
    <s v="24-06-2022"/>
    <n v="24"/>
    <n v="68.239999999999995"/>
  </r>
  <r>
    <x v="478"/>
    <s v="CUST0281"/>
    <s v="BR003"/>
    <x v="3"/>
    <s v="Home Loan"/>
    <s v="Unsecured"/>
    <n v="23.22"/>
    <n v="9.91"/>
    <n v="0.4209"/>
    <n v="0.2482"/>
    <x v="3"/>
    <n v="601"/>
    <s v="Rejected"/>
    <s v="26-01-2022"/>
    <m/>
    <m/>
    <n v="180"/>
    <n v="8.18"/>
  </r>
  <r>
    <x v="479"/>
    <s v="CUST0248"/>
    <s v="BR008"/>
    <x v="1"/>
    <s v="Gold Loan"/>
    <s v="Semi-Secured"/>
    <n v="99.84"/>
    <n v="9.5500000000000007"/>
    <n v="1.2758"/>
    <n v="1.2946"/>
    <x v="2"/>
    <n v="669"/>
    <s v="approved"/>
    <s v="20-06-2023"/>
    <m/>
    <s v="02-07-2023"/>
    <n v="120"/>
    <n v="77.599999999999994"/>
  </r>
  <r>
    <x v="480"/>
    <s v="CUST0221"/>
    <s v="BR006"/>
    <x v="3"/>
    <s v="Personal Loan"/>
    <s v="Unsecured"/>
    <n v="54.5"/>
    <n v="15.13"/>
    <n v="0.53549999999999998"/>
    <n v="1.5204"/>
    <x v="2"/>
    <n v="811"/>
    <s v="approved"/>
    <s v="21-09-2022"/>
    <m/>
    <s v="23-09-2022"/>
    <n v="48"/>
    <n v="50.9"/>
  </r>
  <r>
    <x v="481"/>
    <s v="CUST0244"/>
    <s v="BR009"/>
    <x v="3"/>
    <s v="Home Loan"/>
    <s v="Semi-Secured"/>
    <n v="23.55"/>
    <n v="15.22"/>
    <n v="0.4627"/>
    <n v="0.65800000000000003"/>
    <x v="0"/>
    <n v="556"/>
    <s v="Under Review"/>
    <s v="19-04-2022"/>
    <m/>
    <m/>
    <n v="48"/>
    <n v="11.57"/>
  </r>
  <r>
    <x v="482"/>
    <s v="CUST0034"/>
    <s v="BR003"/>
    <x v="0"/>
    <s v="Gold Loan"/>
    <s v="Unsecured"/>
    <n v="56.34"/>
    <n v="11.32"/>
    <n v="1.0148999999999999"/>
    <n v="1.853"/>
    <x v="1"/>
    <n v="636"/>
    <s v="Rejected "/>
    <s v="27-12-2023"/>
    <m/>
    <m/>
    <n v="36"/>
    <n v="0"/>
  </r>
  <r>
    <x v="483"/>
    <s v="CUST0292"/>
    <s v="BR005"/>
    <x v="0"/>
    <s v="Business Loan"/>
    <s v="Semi-Secured"/>
    <n v="49.59"/>
    <n v="17.87"/>
    <n v="0.98150000000000004"/>
    <n v="1.4533"/>
    <x v="0"/>
    <n v="883"/>
    <s v="Under Review"/>
    <s v="16-09-2023"/>
    <m/>
    <m/>
    <n v="48"/>
    <n v="18.89"/>
  </r>
  <r>
    <x v="484"/>
    <s v="CUST0485"/>
    <s v="BR007"/>
    <x v="4"/>
    <s v="Gold Loan"/>
    <s v="Semi-Secured"/>
    <n v="59.1"/>
    <n v="18.18"/>
    <n v="0.34250000000000003"/>
    <n v="1.2484"/>
    <x v="2"/>
    <n v="778"/>
    <s v="approved"/>
    <s v="26-05-2022"/>
    <m/>
    <s v="05-06-2022"/>
    <n v="84"/>
    <n v="9.11"/>
  </r>
  <r>
    <x v="485"/>
    <s v="CUST0100"/>
    <s v="BR004"/>
    <x v="2"/>
    <s v="Personal Loan"/>
    <s v="Secured"/>
    <n v="3.92"/>
    <n v="15.52"/>
    <n v="3.9100000000000003E-2"/>
    <n v="0.191"/>
    <x v="0"/>
    <n v="686"/>
    <s v="approved"/>
    <s v="04-03-2024"/>
    <m/>
    <s v="17-03-2024"/>
    <n v="24"/>
    <n v="1.75"/>
  </r>
  <r>
    <x v="486"/>
    <s v="CUST0176"/>
    <s v="BR003"/>
    <x v="0"/>
    <s v="Auto Loan"/>
    <s v="Unsecured"/>
    <n v="18.559999999999999"/>
    <n v="10.27"/>
    <n v="0.1181"/>
    <n v="0.39679999999999999"/>
    <x v="0"/>
    <n v="828"/>
    <s v="Rejected"/>
    <s v="10-04-2023"/>
    <m/>
    <m/>
    <n v="60"/>
    <n v="7.4"/>
  </r>
  <r>
    <x v="487"/>
    <s v="CUST0232"/>
    <s v="BR002"/>
    <x v="2"/>
    <s v="Auto Loan"/>
    <s v="Secured"/>
    <n v="88.05"/>
    <n v="13.63"/>
    <n v="1.3419000000000001"/>
    <n v="4.2122000000000002"/>
    <x v="5"/>
    <n v="738"/>
    <s v="approved"/>
    <s v="19-12-2024"/>
    <m/>
    <s v="20-12-2024"/>
    <n v="24"/>
    <n v="9.15"/>
  </r>
  <r>
    <x v="488"/>
    <s v="CUST0464"/>
    <s v="BR010"/>
    <x v="2"/>
    <s v="Auto Loan"/>
    <s v="Secured"/>
    <n v="95.62"/>
    <n v="14.33"/>
    <n v="0.73880000000000001"/>
    <n v="2.6288"/>
    <x v="4"/>
    <n v="843"/>
    <s v="approved"/>
    <s v="13-11-2022"/>
    <m/>
    <s v="23-11-2022"/>
    <n v="48"/>
    <n v="39.97"/>
  </r>
  <r>
    <x v="489"/>
    <s v="CUST0434"/>
    <s v="BR003"/>
    <x v="2"/>
    <s v="Personal Loan"/>
    <s v="Unsecured"/>
    <n v="4"/>
    <n v="13.41"/>
    <n v="7.7499999999999999E-2"/>
    <n v="0.19089999999999999"/>
    <x v="4"/>
    <n v="624"/>
    <s v="Under Review"/>
    <s v="09-08-2022"/>
    <m/>
    <m/>
    <n v="24"/>
    <n v="1.59"/>
  </r>
  <r>
    <x v="490"/>
    <s v="CUST0461"/>
    <s v="BR002"/>
    <x v="1"/>
    <s v="Personal Loan"/>
    <s v="Semi-Secured"/>
    <n v="16.37"/>
    <n v="11.21"/>
    <n v="0.19350000000000001"/>
    <n v="0.17130000000000001"/>
    <x v="0"/>
    <n v="609"/>
    <s v="approved"/>
    <s v="27-08-2022"/>
    <m/>
    <s v="07-09-2022"/>
    <n v="240"/>
    <n v="9.35"/>
  </r>
  <r>
    <x v="491"/>
    <s v="CUST0123"/>
    <s v="BR008"/>
    <x v="4"/>
    <s v="Education Loan"/>
    <s v="Secured"/>
    <n v="36.47"/>
    <n v="17.63"/>
    <n v="0.626"/>
    <n v="1.8142"/>
    <x v="2"/>
    <n v="882"/>
    <s v="approved"/>
    <s v="19-10-2023"/>
    <m/>
    <s v="03-11-2023"/>
    <n v="24"/>
    <n v="19.989999999999998"/>
  </r>
  <r>
    <x v="492"/>
    <s v="CUST0202"/>
    <s v="BR009"/>
    <x v="4"/>
    <s v="Auto Loan"/>
    <s v="Unsecured"/>
    <n v="14.41"/>
    <n v="10.72"/>
    <n v="0.2074"/>
    <n v="0.19620000000000001"/>
    <x v="0"/>
    <n v="582"/>
    <s v="approved"/>
    <s v="18-06-2022"/>
    <m/>
    <s v="26-06-2022"/>
    <n v="120"/>
    <n v="1.73"/>
  </r>
  <r>
    <x v="493"/>
    <s v="CUST0313"/>
    <s v="BR007"/>
    <x v="3"/>
    <s v="Education Loan"/>
    <s v="Unsecured"/>
    <n v="77.31"/>
    <n v="13.3"/>
    <n v="0.43480000000000002"/>
    <n v="3.6863999999999999"/>
    <x v="5"/>
    <n v="556"/>
    <s v="approved"/>
    <s v="22-12-2022"/>
    <m/>
    <s v="02-01-2023"/>
    <n v="24"/>
    <n v="28.34"/>
  </r>
  <r>
    <x v="494"/>
    <s v="CUST0495"/>
    <s v="BR005"/>
    <x v="1"/>
    <s v="Personal Loan"/>
    <s v="Unsecured"/>
    <n v="96.45"/>
    <n v="16.579999999999998"/>
    <n v="1.7463"/>
    <n v="1.3839999999999999"/>
    <x v="2"/>
    <n v="652"/>
    <s v="Rejected"/>
    <s v="07-11-2024"/>
    <m/>
    <m/>
    <n v="240"/>
    <n v="40.049999999999997"/>
  </r>
  <r>
    <x v="495"/>
    <s v="CUST0051"/>
    <s v="BR008"/>
    <x v="4"/>
    <s v="Personal Loan"/>
    <s v="Semi-Secured"/>
    <n v="32.71"/>
    <n v="12.95"/>
    <n v="0.44379999999999997"/>
    <n v="2.9207999999999998"/>
    <x v="1"/>
    <n v="722"/>
    <s v="approved"/>
    <s v="26-02-2023"/>
    <m/>
    <s v="13-03-2023"/>
    <n v="12"/>
    <n v="0"/>
  </r>
  <r>
    <x v="496"/>
    <s v="CUST0003"/>
    <s v="BR004"/>
    <x v="3"/>
    <s v="Personal Loan"/>
    <s v="Unsecured"/>
    <n v="82.83"/>
    <n v="16.72"/>
    <n v="0.4698"/>
    <n v="2.9416000000000002"/>
    <x v="2"/>
    <n v="835"/>
    <s v="Rejected"/>
    <s v="13-06-2023"/>
    <m/>
    <m/>
    <n v="36"/>
    <n v="70.38"/>
  </r>
  <r>
    <x v="497"/>
    <s v="CUST0443"/>
    <s v="BR005"/>
    <x v="4"/>
    <s v="Business Loan"/>
    <s v="Semi-Secured"/>
    <m/>
    <n v="7.61"/>
    <n v="1.5871"/>
    <n v="1.0909"/>
    <x v="4"/>
    <n v="874"/>
    <s v="Rejected"/>
    <s v="26-09-2024"/>
    <m/>
    <m/>
    <n v="120"/>
    <n v="28.85"/>
  </r>
  <r>
    <x v="498"/>
    <s v="CUST0022"/>
    <s v="BR008"/>
    <x v="4"/>
    <s v="Business Loan"/>
    <s v="Semi-Secured"/>
    <n v="23.07"/>
    <n v="8.77"/>
    <n v="0.42759999999999998"/>
    <n v="0.23080000000000001"/>
    <x v="1"/>
    <n v="618"/>
    <s v="Rejected"/>
    <s v="02-11-2023"/>
    <m/>
    <m/>
    <n v="180"/>
    <n v="0"/>
  </r>
  <r>
    <x v="499"/>
    <s v="CUST0490"/>
    <s v="BR007"/>
    <x v="3"/>
    <s v="Gold Loan"/>
    <s v="Unsecured"/>
    <n v="29.19"/>
    <n v="8.69"/>
    <n v="0.19819999999999999"/>
    <n v="0.72209999999999996"/>
    <x v="1"/>
    <n v="849"/>
    <s v="approved"/>
    <s v="16-10-2024"/>
    <m/>
    <s v="20-10-2024"/>
    <n v="48"/>
    <n v="0"/>
  </r>
  <r>
    <x v="500"/>
    <s v="CUST0241"/>
    <s v="BR008"/>
    <x v="0"/>
    <s v="Home Loan"/>
    <s v="Secured"/>
    <n v="4.7699999999999996"/>
    <n v="8.42"/>
    <n v="7.3499999999999996E-2"/>
    <n v="0.21659999999999999"/>
    <x v="3"/>
    <n v="555"/>
    <s v="approved"/>
    <s v="30-01-2024"/>
    <m/>
    <s v="07-02-2024"/>
    <n v="24"/>
    <n v="3.47"/>
  </r>
  <r>
    <x v="501"/>
    <s v="CUST0340"/>
    <s v="BR009"/>
    <x v="4"/>
    <s v="Personal Loan"/>
    <s v="Semi-Secured"/>
    <n v="32.47"/>
    <n v="17.93"/>
    <n v="0.3286"/>
    <n v="0.82330000000000003"/>
    <x v="3"/>
    <n v="604"/>
    <s v="Under Review"/>
    <s v="04-08-2024"/>
    <m/>
    <m/>
    <n v="60"/>
    <n v="8.7799999999999994"/>
  </r>
  <r>
    <x v="502"/>
    <s v="CUST0079"/>
    <s v="BR005"/>
    <x v="2"/>
    <s v="Home Loan"/>
    <s v="Secured"/>
    <n v="19.21"/>
    <n v="14.74"/>
    <n v="0.2225"/>
    <n v="0.26540000000000002"/>
    <x v="1"/>
    <n v="726"/>
    <s v="Rejected"/>
    <s v="18-12-2024"/>
    <m/>
    <m/>
    <n v="180"/>
    <n v="0"/>
  </r>
  <r>
    <x v="503"/>
    <s v="CUST0281"/>
    <s v="BR006"/>
    <x v="0"/>
    <s v="Home Loan"/>
    <s v="Semi-Secured"/>
    <n v="7.45"/>
    <n v="7.69"/>
    <n v="0.1178"/>
    <n v="0.115"/>
    <x v="4"/>
    <n v="601"/>
    <s v="approved"/>
    <s v="21-10-2022"/>
    <m/>
    <s v="05-11-2022"/>
    <n v="84"/>
    <n v="1.4"/>
  </r>
  <r>
    <x v="504"/>
    <s v="CUST0289"/>
    <s v="BR001"/>
    <x v="1"/>
    <s v="Gold Loan"/>
    <s v="Secured"/>
    <n v="85.84"/>
    <n v="7.89"/>
    <n v="1.1316999999999999"/>
    <n v="7.4626999999999999"/>
    <x v="0"/>
    <n v="899"/>
    <s v="approved"/>
    <s v="01-03-2024"/>
    <m/>
    <s v="06-03-2024"/>
    <n v="12"/>
    <n v="58.61"/>
  </r>
  <r>
    <x v="505"/>
    <s v="CUST0122"/>
    <s v="BR008"/>
    <x v="2"/>
    <s v="Auto Loan"/>
    <s v="Unsecured"/>
    <n v="98.03"/>
    <n v="12.77"/>
    <n v="1.8115000000000001"/>
    <n v="1.2255"/>
    <x v="2"/>
    <n v="780"/>
    <s v="Under Review"/>
    <s v="04-04-2023"/>
    <m/>
    <m/>
    <n v="180"/>
    <n v="21.84"/>
  </r>
  <r>
    <x v="506"/>
    <s v="CUST0496"/>
    <s v="BR007"/>
    <x v="3"/>
    <s v="Personal Loan"/>
    <s v="Unsecured"/>
    <n v="74.260000000000005"/>
    <n v="10.8"/>
    <n v="0.41870000000000002"/>
    <n v="1.0145"/>
    <x v="2"/>
    <n v="602"/>
    <s v="Rejected"/>
    <s v="03-04-2024"/>
    <m/>
    <m/>
    <n v="120"/>
    <n v="15.32"/>
  </r>
  <r>
    <x v="507"/>
    <s v="CUST0208"/>
    <s v="BR007"/>
    <x v="1"/>
    <s v="Education Loan"/>
    <s v="Semi-Secured"/>
    <n v="45.78"/>
    <n v="12.6"/>
    <n v="0.46089999999999998"/>
    <n v="0.67279999999999995"/>
    <x v="3"/>
    <n v="828"/>
    <s v="Rejected "/>
    <s v="21-12-2024"/>
    <m/>
    <m/>
    <n v="120"/>
    <n v="12.59"/>
  </r>
  <r>
    <x v="508"/>
    <s v="CUST0100"/>
    <s v="BR010"/>
    <x v="3"/>
    <s v="Education Loan"/>
    <s v="Semi-Secured"/>
    <n v="86.38"/>
    <n v="11.62"/>
    <n v="0.82950000000000002"/>
    <n v="1.2203999999999999"/>
    <x v="3"/>
    <n v="686"/>
    <s v="approved"/>
    <s v="11-08-2022"/>
    <m/>
    <s v="20-08-2022"/>
    <n v="120"/>
    <n v="56.53"/>
  </r>
  <r>
    <x v="509"/>
    <s v="CUST0397"/>
    <s v="BR010"/>
    <x v="1"/>
    <s v="Home Loan"/>
    <s v="Secured"/>
    <n v="22.5"/>
    <n v="9.2200000000000006"/>
    <n v="0.2422"/>
    <n v="0.2056"/>
    <x v="0"/>
    <n v="686"/>
    <s v="Rejected"/>
    <s v="26-06-2024"/>
    <m/>
    <m/>
    <n v="240"/>
    <n v="2.71"/>
  </r>
  <r>
    <x v="510"/>
    <s v="CUST0089"/>
    <s v="BR005"/>
    <x v="2"/>
    <s v="Personal Loan"/>
    <s v="Semi-Secured"/>
    <n v="40.79"/>
    <n v="9.68"/>
    <n v="0.4556"/>
    <n v="0.4304"/>
    <x v="3"/>
    <n v="782"/>
    <s v="Rejected "/>
    <s v="25-09-2022"/>
    <m/>
    <m/>
    <n v="180"/>
    <n v="30.52"/>
  </r>
  <r>
    <x v="511"/>
    <s v="CUST0391"/>
    <s v="BR010"/>
    <x v="2"/>
    <s v="Business Loan"/>
    <s v="Semi-Secured"/>
    <n v="87.72"/>
    <n v="16.16"/>
    <n v="0.5514"/>
    <n v="7.9656000000000002"/>
    <x v="1"/>
    <n v="761"/>
    <s v="Under Review"/>
    <s v="04-07-2022"/>
    <m/>
    <m/>
    <n v="12"/>
    <n v="0"/>
  </r>
  <r>
    <x v="512"/>
    <s v="CUST0104"/>
    <s v="BR003"/>
    <x v="4"/>
    <s v="Auto Loan"/>
    <s v="Secured"/>
    <n v="36.93"/>
    <n v="13.92"/>
    <n v="0.64349999999999996"/>
    <n v="0.48980000000000001"/>
    <x v="4"/>
    <n v="654"/>
    <s v="Rejected "/>
    <s v="25-12-2022"/>
    <m/>
    <m/>
    <n v="180"/>
    <n v="12.79"/>
  </r>
  <r>
    <x v="513"/>
    <s v="CUST0462"/>
    <s v="BR003"/>
    <x v="4"/>
    <s v="Education Loan"/>
    <s v="Secured"/>
    <n v="53.7"/>
    <n v="9.24"/>
    <n v="0.71340000000000003"/>
    <n v="0.5524"/>
    <x v="4"/>
    <n v="845"/>
    <s v="Rejected "/>
    <s v="26-05-2023"/>
    <m/>
    <m/>
    <n v="180"/>
    <n v="49.93"/>
  </r>
  <r>
    <x v="514"/>
    <s v="CUST0228"/>
    <s v="BR002"/>
    <x v="0"/>
    <s v="Personal Loan"/>
    <s v="Unsecured"/>
    <n v="47.81"/>
    <n v="15.94"/>
    <n v="0.65939999999999999"/>
    <n v="0.94799999999999995"/>
    <x v="0"/>
    <n v="798"/>
    <s v="approved"/>
    <s v="08-01-2023"/>
    <m/>
    <s v="16-01-2023"/>
    <n v="84"/>
    <n v="41.11"/>
  </r>
  <r>
    <x v="515"/>
    <s v="CUST0291"/>
    <s v="BR006"/>
    <x v="3"/>
    <s v="Home Loan"/>
    <s v="Unsecured"/>
    <n v="7.82"/>
    <n v="10.8"/>
    <n v="8.5300000000000001E-2"/>
    <n v="0.25530000000000003"/>
    <x v="1"/>
    <n v="741"/>
    <s v="Rejected "/>
    <s v="08-02-2023"/>
    <m/>
    <m/>
    <n v="36"/>
    <n v="0"/>
  </r>
  <r>
    <x v="516"/>
    <s v="CUST0365"/>
    <s v="BR002"/>
    <x v="3"/>
    <s v="Gold Loan"/>
    <s v="Unsecured"/>
    <n v="2.58"/>
    <n v="12.1"/>
    <n v="1.9400000000000001E-2"/>
    <n v="5.7500000000000002E-2"/>
    <x v="3"/>
    <n v="610"/>
    <s v="approved"/>
    <s v="28-07-2023"/>
    <m/>
    <s v="06-08-2023"/>
    <n v="60"/>
    <n v="2.2400000000000002"/>
  </r>
  <r>
    <x v="517"/>
    <s v="CUST0086"/>
    <s v="BR001"/>
    <x v="4"/>
    <s v="Business Loan"/>
    <s v="Unsecured"/>
    <n v="27.05"/>
    <n v="11.21"/>
    <n v="0.246"/>
    <n v="0.311"/>
    <x v="1"/>
    <n v="787"/>
    <s v="Under Review"/>
    <s v="06-03-2022"/>
    <m/>
    <m/>
    <n v="180"/>
    <n v="0"/>
  </r>
  <r>
    <x v="518"/>
    <s v="CUST0320"/>
    <s v="BR001"/>
    <x v="2"/>
    <s v="Home Loan"/>
    <s v="Unsecured"/>
    <n v="38.69"/>
    <n v="11.68"/>
    <n v="0.21429999999999999"/>
    <n v="0.85440000000000005"/>
    <x v="0"/>
    <n v="680"/>
    <s v="Under Review"/>
    <s v="22-01-2024"/>
    <m/>
    <m/>
    <n v="60"/>
    <n v="30.28"/>
  </r>
  <r>
    <x v="519"/>
    <s v="CUST0209"/>
    <s v="BR006"/>
    <x v="4"/>
    <s v="Auto Loan"/>
    <s v="Semi-Secured"/>
    <n v="26.9"/>
    <n v="10.6"/>
    <n v="0.1681"/>
    <n v="0.29899999999999999"/>
    <x v="1"/>
    <n v="896"/>
    <s v="Rejected "/>
    <s v="15-10-2023"/>
    <m/>
    <m/>
    <n v="180"/>
    <n v="0"/>
  </r>
  <r>
    <x v="520"/>
    <s v="CUST0012"/>
    <s v="BR003"/>
    <x v="0"/>
    <s v="Personal Loan"/>
    <s v="Secured"/>
    <n v="18.53"/>
    <n v="13.79"/>
    <n v="0.1585"/>
    <n v="0.88780000000000003"/>
    <x v="1"/>
    <n v="566"/>
    <s v="approved"/>
    <s v="28-01-2022"/>
    <m/>
    <s v="09-02-2022"/>
    <n v="24"/>
    <n v="0"/>
  </r>
  <r>
    <x v="521"/>
    <s v="CUST0317"/>
    <s v="BR002"/>
    <x v="4"/>
    <s v="Gold Loan"/>
    <s v="Semi-Secured"/>
    <n v="96.6"/>
    <n v="14.44"/>
    <n v="0.96250000000000002"/>
    <n v="4.6581000000000001"/>
    <x v="2"/>
    <n v="596"/>
    <s v="approved"/>
    <s v="26-04-2022"/>
    <m/>
    <s v="08-05-2022"/>
    <n v="24"/>
    <n v="21.05"/>
  </r>
  <r>
    <x v="522"/>
    <s v="CUST0096"/>
    <s v="BR002"/>
    <x v="0"/>
    <s v="Home Loan"/>
    <s v="Unsecured"/>
    <n v="79.37"/>
    <n v="8.0500000000000007"/>
    <n v="0.4914"/>
    <n v="1.2391000000000001"/>
    <x v="2"/>
    <n v="754"/>
    <s v="Rejected"/>
    <s v="01-09-2024"/>
    <m/>
    <m/>
    <n v="84"/>
    <n v="63.09"/>
  </r>
  <r>
    <x v="523"/>
    <s v="CUST0362"/>
    <s v="BR003"/>
    <x v="1"/>
    <s v="Auto Loan"/>
    <s v="Semi-Secured"/>
    <n v="67.94"/>
    <n v="8.17"/>
    <n v="0.5282"/>
    <n v="5.9153000000000002"/>
    <x v="1"/>
    <n v="552"/>
    <s v="Rejected"/>
    <s v="09-02-2023"/>
    <m/>
    <m/>
    <n v="12"/>
    <n v="0"/>
  </r>
  <r>
    <x v="524"/>
    <s v="CUST0295"/>
    <s v="BR004"/>
    <x v="0"/>
    <s v="Business Loan"/>
    <s v="Secured"/>
    <n v="19.63"/>
    <n v="15.82"/>
    <n v="0.16520000000000001"/>
    <n v="0.3266"/>
    <x v="2"/>
    <n v="836"/>
    <s v="Under Review"/>
    <s v="24-04-2024"/>
    <m/>
    <m/>
    <n v="120"/>
    <n v="10.42"/>
  </r>
  <r>
    <x v="525"/>
    <s v="CUST0423"/>
    <s v="BR006"/>
    <x v="4"/>
    <s v="Gold Loan"/>
    <s v="Secured"/>
    <n v="65.83"/>
    <n v="10.27"/>
    <n v="1.0740000000000001"/>
    <n v="3.0459000000000001"/>
    <x v="1"/>
    <n v="885"/>
    <s v="approved"/>
    <s v="08-10-2024"/>
    <m/>
    <s v="14-10-2024"/>
    <n v="24"/>
    <n v="0"/>
  </r>
  <r>
    <x v="526"/>
    <s v="CUST0387"/>
    <s v="BR007"/>
    <x v="0"/>
    <s v="Business Loan"/>
    <s v="Semi-Secured"/>
    <n v="45.15"/>
    <n v="14.92"/>
    <n v="0.44140000000000001"/>
    <n v="0.86919999999999997"/>
    <x v="2"/>
    <n v="897"/>
    <s v="approved"/>
    <s v="22-06-2023"/>
    <m/>
    <s v="04-07-2023"/>
    <n v="84"/>
    <n v="36.74"/>
  </r>
  <r>
    <x v="527"/>
    <s v="CUST0246"/>
    <s v="BR006"/>
    <x v="1"/>
    <s v="Auto Loan"/>
    <s v="Unsecured"/>
    <n v="32.03"/>
    <n v="9.59"/>
    <n v="0.44230000000000003"/>
    <n v="2.8098000000000001"/>
    <x v="4"/>
    <n v="759"/>
    <s v="approved"/>
    <s v="03-08-2024"/>
    <m/>
    <s v="09-08-2024"/>
    <n v="12"/>
    <n v="28.34"/>
  </r>
  <r>
    <x v="528"/>
    <s v="CUST0238"/>
    <s v="BR008"/>
    <x v="1"/>
    <s v="Personal Loan"/>
    <s v="Secured"/>
    <m/>
    <n v="17.95"/>
    <n v="1.3403"/>
    <n v="1.5542"/>
    <x v="0"/>
    <n v="580"/>
    <s v="Rejected "/>
    <s v="02-11-2022"/>
    <m/>
    <m/>
    <n v="84"/>
    <n v="32.549999999999997"/>
  </r>
  <r>
    <x v="529"/>
    <s v="CUST0339"/>
    <s v="BR003"/>
    <x v="4"/>
    <s v="Gold Loan"/>
    <s v="Secured"/>
    <n v="22.48"/>
    <m/>
    <n v="0.2717"/>
    <m/>
    <x v="4"/>
    <n v="651"/>
    <s v="approved"/>
    <s v="15-10-2024"/>
    <m/>
    <s v="22-10-2024"/>
    <n v="60"/>
    <n v="5.27"/>
  </r>
  <r>
    <x v="530"/>
    <s v="CUST0143"/>
    <s v="BR004"/>
    <x v="4"/>
    <s v="Education Loan"/>
    <s v="Semi-Secured"/>
    <n v="72.650000000000006"/>
    <n v="17.920000000000002"/>
    <n v="0.53739999999999999"/>
    <n v="6.6577999999999999"/>
    <x v="4"/>
    <n v="878"/>
    <s v="approved"/>
    <s v="18-05-2022"/>
    <m/>
    <s v="24-05-2022"/>
    <n v="12"/>
    <n v="50.86"/>
  </r>
  <r>
    <x v="531"/>
    <s v="CUST0266"/>
    <s v="BR008"/>
    <x v="4"/>
    <s v="Education Loan"/>
    <s v="Unsecured"/>
    <n v="2.2799999999999998"/>
    <n v="9.24"/>
    <n v="3.3000000000000002E-2"/>
    <n v="2.92E-2"/>
    <x v="2"/>
    <n v="890"/>
    <s v="approved"/>
    <s v="23-09-2022"/>
    <m/>
    <s v="02-10-2022"/>
    <n v="120"/>
    <n v="0.77"/>
  </r>
  <r>
    <x v="532"/>
    <s v="CUST0443"/>
    <s v="BR003"/>
    <x v="3"/>
    <s v="Gold Loan"/>
    <s v="Unsecured"/>
    <n v="7.25"/>
    <n v="12.09"/>
    <n v="5.8999999999999997E-2"/>
    <n v="0.1283"/>
    <x v="3"/>
    <n v="874"/>
    <s v="Under Review"/>
    <s v="02-09-2024"/>
    <m/>
    <m/>
    <n v="84"/>
    <n v="5.57"/>
  </r>
  <r>
    <x v="533"/>
    <s v="CUST0170"/>
    <s v="BR004"/>
    <x v="4"/>
    <s v="Auto Loan"/>
    <s v="Semi-Secured"/>
    <n v="57.66"/>
    <n v="15.29"/>
    <n v="0.81540000000000001"/>
    <n v="1.6132"/>
    <x v="0"/>
    <n v="860"/>
    <s v="approved"/>
    <s v="20-08-2024"/>
    <m/>
    <s v="04-09-2024"/>
    <n v="48"/>
    <n v="6.72"/>
  </r>
  <r>
    <x v="534"/>
    <s v="CUST0385"/>
    <s v="BR003"/>
    <x v="2"/>
    <s v="Auto Loan"/>
    <s v="Secured"/>
    <n v="53.39"/>
    <n v="17.399999999999999"/>
    <n v="1.0255000000000001"/>
    <n v="1.3384"/>
    <x v="1"/>
    <n v="624"/>
    <s v="approved"/>
    <s v="08-03-2024"/>
    <m/>
    <s v="21-03-2024"/>
    <n v="60"/>
    <n v="0"/>
  </r>
  <r>
    <x v="535"/>
    <s v="CUST0365"/>
    <s v="BR003"/>
    <x v="3"/>
    <s v="Home Loan"/>
    <s v="Unsecured"/>
    <n v="25.41"/>
    <n v="11.1"/>
    <n v="0.44140000000000001"/>
    <n v="0.29039999999999999"/>
    <x v="2"/>
    <n v="610"/>
    <s v="Rejected"/>
    <s v="13-07-2023"/>
    <m/>
    <m/>
    <n v="180"/>
    <n v="23.2"/>
  </r>
  <r>
    <x v="536"/>
    <s v="CUST0453"/>
    <s v="BR009"/>
    <x v="4"/>
    <s v="Business Loan"/>
    <s v="Secured"/>
    <n v="95.81"/>
    <n v="8.82"/>
    <n v="1.5330999999999999"/>
    <n v="2.3761000000000001"/>
    <x v="2"/>
    <n v="808"/>
    <s v="Under Review"/>
    <s v="24-05-2023"/>
    <m/>
    <m/>
    <n v="48"/>
    <n v="73.98"/>
  </r>
  <r>
    <x v="537"/>
    <s v="CUST0006"/>
    <s v="BR005"/>
    <x v="3"/>
    <s v="Personal Loan"/>
    <s v="Secured"/>
    <n v="30.31"/>
    <n v="14.58"/>
    <n v="0.34320000000000001"/>
    <n v="0.57779999999999998"/>
    <x v="0"/>
    <n v="747"/>
    <s v="Rejected"/>
    <s v="03-07-2024"/>
    <m/>
    <m/>
    <n v="84"/>
    <n v="19.16"/>
  </r>
  <r>
    <x v="538"/>
    <s v="CUST0389"/>
    <s v="BR006"/>
    <x v="0"/>
    <s v="Auto Loan"/>
    <s v="Unsecured"/>
    <n v="28.32"/>
    <n v="12.49"/>
    <n v="0.21079999999999999"/>
    <n v="0.94730000000000003"/>
    <x v="4"/>
    <n v="637"/>
    <s v="approved"/>
    <s v="11-09-2022"/>
    <m/>
    <s v="12-09-2022"/>
    <n v="36"/>
    <n v="23.72"/>
  </r>
  <r>
    <x v="539"/>
    <s v="CUST0162"/>
    <s v="BR007"/>
    <x v="2"/>
    <s v="Home Loan"/>
    <s v="Semi-Secured"/>
    <n v="43.99"/>
    <n v="9.4600000000000009"/>
    <n v="0.62450000000000006"/>
    <n v="3.8563999999999998"/>
    <x v="4"/>
    <n v="601"/>
    <s v="Under Review"/>
    <s v="22-03-2022"/>
    <m/>
    <m/>
    <n v="12"/>
    <n v="37.43"/>
  </r>
  <r>
    <x v="540"/>
    <s v="CUST0068"/>
    <s v="BR008"/>
    <x v="0"/>
    <s v="Home Loan"/>
    <s v="Secured"/>
    <n v="16.010000000000002"/>
    <n v="17.84"/>
    <n v="0.13650000000000001"/>
    <n v="0.33500000000000002"/>
    <x v="4"/>
    <n v="617"/>
    <s v="Under Review"/>
    <s v="16-06-2022"/>
    <m/>
    <m/>
    <n v="84"/>
    <n v="7.22"/>
  </r>
  <r>
    <x v="541"/>
    <s v="CUST0280"/>
    <s v="BR001"/>
    <x v="2"/>
    <s v="Education Loan"/>
    <s v="Semi-Secured"/>
    <n v="79.180000000000007"/>
    <n v="13.53"/>
    <n v="0.50219999999999998"/>
    <n v="2.1450999999999998"/>
    <x v="0"/>
    <n v="556"/>
    <s v="Rejected"/>
    <s v="25-08-2022"/>
    <m/>
    <m/>
    <n v="48"/>
    <n v="59.25"/>
  </r>
  <r>
    <x v="542"/>
    <s v="CUST0029"/>
    <s v="BR009"/>
    <x v="0"/>
    <s v="Home Loan"/>
    <s v="Semi-Secured"/>
    <n v="84.45"/>
    <n v="7.97"/>
    <n v="0.69969999999999999"/>
    <n v="2.0605000000000002"/>
    <x v="3"/>
    <n v="564"/>
    <s v="Rejected"/>
    <s v="22-10-2024"/>
    <m/>
    <m/>
    <n v="48"/>
    <n v="31.38"/>
  </r>
  <r>
    <x v="543"/>
    <s v="CUST0203"/>
    <s v="BR001"/>
    <x v="2"/>
    <s v="Auto Loan"/>
    <s v="Unsecured"/>
    <m/>
    <n v="12.06"/>
    <n v="0.02"/>
    <n v="8.7800000000000003E-2"/>
    <x v="2"/>
    <n v="604"/>
    <s v="approved"/>
    <s v="04-03-2023"/>
    <m/>
    <s v="08-03-2023"/>
    <n v="48"/>
    <n v="1.98"/>
  </r>
  <r>
    <x v="544"/>
    <s v="CUST0298"/>
    <s v="BR006"/>
    <x v="2"/>
    <s v="Personal Loan"/>
    <s v="Unsecured"/>
    <n v="22.07"/>
    <n v="17.57"/>
    <n v="0.35670000000000002"/>
    <n v="0.55530000000000002"/>
    <x v="4"/>
    <n v="623"/>
    <s v="approved"/>
    <s v="06-02-2024"/>
    <m/>
    <s v="15-02-2024"/>
    <n v="60"/>
    <n v="9.49"/>
  </r>
  <r>
    <x v="545"/>
    <s v="CUST0132"/>
    <s v="BR006"/>
    <x v="4"/>
    <s v="Auto Loan"/>
    <s v="Unsecured"/>
    <n v="39.869999999999997"/>
    <n v="12.47"/>
    <n v="0.46579999999999999"/>
    <n v="0.4521"/>
    <x v="0"/>
    <n v="642"/>
    <s v="Rejected"/>
    <s v="14-01-2023"/>
    <m/>
    <m/>
    <n v="240"/>
    <n v="7.81"/>
  </r>
  <r>
    <x v="546"/>
    <s v="CUST0478"/>
    <s v="BR004"/>
    <x v="4"/>
    <s v="Gold Loan"/>
    <s v="Semi-Secured"/>
    <n v="74.98"/>
    <n v="14.92"/>
    <n v="1.3721000000000001"/>
    <n v="1.7806"/>
    <x v="4"/>
    <n v="878"/>
    <s v="approved"/>
    <s v="22-04-2022"/>
    <m/>
    <s v="03-05-2022"/>
    <n v="60"/>
    <n v="47.4"/>
  </r>
  <r>
    <x v="547"/>
    <s v="CUST0130"/>
    <s v="BR004"/>
    <x v="2"/>
    <s v="Home Loan"/>
    <s v="Unsecured"/>
    <n v="2.2200000000000002"/>
    <n v="16.96"/>
    <n v="1.7999999999999999E-2"/>
    <n v="3.85E-2"/>
    <x v="4"/>
    <n v="679"/>
    <s v="approved"/>
    <s v="11-03-2024"/>
    <m/>
    <s v="21-03-2024"/>
    <n v="120"/>
    <n v="1.64"/>
  </r>
  <r>
    <x v="548"/>
    <s v="CUST0306"/>
    <s v="BR005"/>
    <x v="4"/>
    <s v="Home Loan"/>
    <s v="Semi-Secured"/>
    <n v="11.62"/>
    <m/>
    <n v="6.3500000000000001E-2"/>
    <m/>
    <x v="1"/>
    <n v="866"/>
    <s v="Under Review"/>
    <s v="01-01-2022"/>
    <m/>
    <m/>
    <n v="12"/>
    <n v="0"/>
  </r>
  <r>
    <x v="549"/>
    <s v="CUST0291"/>
    <s v="BR003"/>
    <x v="0"/>
    <s v="Home Loan"/>
    <s v="Unsecured"/>
    <n v="22.32"/>
    <n v="12.15"/>
    <n v="0.40500000000000003"/>
    <n v="1.0522"/>
    <x v="4"/>
    <n v="741"/>
    <s v="approved"/>
    <s v="15-02-2022"/>
    <m/>
    <s v="20-02-2022"/>
    <n v="24"/>
    <n v="16.850000000000001"/>
  </r>
  <r>
    <x v="550"/>
    <s v="CUST0135"/>
    <s v="BR008"/>
    <x v="4"/>
    <s v="Home Loan"/>
    <s v="Semi-Secured"/>
    <n v="74.680000000000007"/>
    <n v="7.83"/>
    <n v="1.4164000000000001"/>
    <n v="0.70640000000000003"/>
    <x v="3"/>
    <n v="897"/>
    <s v="approved"/>
    <s v="19-08-2022"/>
    <m/>
    <s v="21-08-2022"/>
    <n v="180"/>
    <n v="53.48"/>
  </r>
  <r>
    <x v="551"/>
    <s v="CUST0356"/>
    <s v="BR009"/>
    <x v="3"/>
    <s v="Auto Loan"/>
    <s v="Secured"/>
    <n v="70.58"/>
    <n v="15.55"/>
    <n v="0.51519999999999999"/>
    <n v="3.4407000000000001"/>
    <x v="0"/>
    <n v="578"/>
    <s v="Rejected "/>
    <s v="12-02-2024"/>
    <m/>
    <m/>
    <n v="24"/>
    <n v="8.85"/>
  </r>
  <r>
    <x v="552"/>
    <s v="CUST0212"/>
    <s v="BR003"/>
    <x v="0"/>
    <s v="Gold Loan"/>
    <s v="Secured"/>
    <n v="66"/>
    <n v="17.14"/>
    <n v="1.0327999999999999"/>
    <n v="1.0223"/>
    <x v="3"/>
    <n v="713"/>
    <s v="Under Review"/>
    <s v="19-02-2022"/>
    <m/>
    <m/>
    <n v="180"/>
    <n v="44.26"/>
  </r>
  <r>
    <x v="553"/>
    <s v="CUST0354"/>
    <s v="BR008"/>
    <x v="0"/>
    <s v="Business Loan"/>
    <s v="Secured"/>
    <n v="87.48"/>
    <n v="12.29"/>
    <n v="1.6868000000000001"/>
    <n v="1.0663"/>
    <x v="3"/>
    <n v="658"/>
    <s v="Rejected "/>
    <s v="07-04-2022"/>
    <m/>
    <m/>
    <n v="180"/>
    <n v="30.05"/>
  </r>
  <r>
    <x v="554"/>
    <s v="CUST0421"/>
    <s v="BR008"/>
    <x v="2"/>
    <s v="Personal Loan"/>
    <s v="Unsecured"/>
    <n v="66.2"/>
    <n v="13.56"/>
    <n v="0.47570000000000001"/>
    <n v="1.2245999999999999"/>
    <x v="0"/>
    <n v="684"/>
    <s v="Rejected"/>
    <s v="02-04-2024"/>
    <m/>
    <m/>
    <n v="84"/>
    <n v="27.56"/>
  </r>
  <r>
    <x v="555"/>
    <s v="CUST0076"/>
    <s v="BR008"/>
    <x v="2"/>
    <s v="Education Loan"/>
    <s v="Unsecured"/>
    <n v="96.18"/>
    <n v="10.29"/>
    <n v="0.67949999999999999"/>
    <n v="1.6112"/>
    <x v="0"/>
    <n v="666"/>
    <s v="approved"/>
    <s v="03-12-2022"/>
    <m/>
    <s v="18-12-2022"/>
    <n v="84"/>
    <n v="13.11"/>
  </r>
  <r>
    <x v="556"/>
    <s v="CUST0321"/>
    <s v="BR003"/>
    <x v="2"/>
    <s v="Auto Loan"/>
    <s v="Semi-Secured"/>
    <n v="63.64"/>
    <n v="16.86"/>
    <n v="0.86580000000000001"/>
    <n v="1.8317000000000001"/>
    <x v="0"/>
    <n v="894"/>
    <s v="approved"/>
    <s v="08-05-2024"/>
    <m/>
    <s v="23-05-2024"/>
    <n v="48"/>
    <n v="12.42"/>
  </r>
  <r>
    <x v="557"/>
    <s v="CUST0054"/>
    <s v="BR010"/>
    <x v="0"/>
    <s v="Auto Loan"/>
    <s v="Semi-Secured"/>
    <n v="66.8"/>
    <n v="9.99"/>
    <n v="1.0451999999999999"/>
    <n v="1.1086"/>
    <x v="0"/>
    <n v="730"/>
    <s v="approved"/>
    <s v="29-10-2023"/>
    <m/>
    <s v="10-11-2023"/>
    <n v="84"/>
    <n v="54.17"/>
  </r>
  <r>
    <x v="558"/>
    <s v="CUST0268"/>
    <s v="BR007"/>
    <x v="4"/>
    <s v="Gold Loan"/>
    <s v="Unsecured"/>
    <n v="75.23"/>
    <n v="18.37"/>
    <n v="0.63100000000000001"/>
    <n v="1.2316"/>
    <x v="3"/>
    <n v="635"/>
    <s v="Rejected "/>
    <s v="21-01-2023"/>
    <m/>
    <m/>
    <n v="180"/>
    <n v="53.32"/>
  </r>
  <r>
    <x v="559"/>
    <s v="CUST0410"/>
    <s v="BR002"/>
    <x v="1"/>
    <s v="Personal Loan"/>
    <s v="Secured"/>
    <n v="69.8"/>
    <n v="15.81"/>
    <n v="0.66610000000000003"/>
    <n v="1.9714"/>
    <x v="5"/>
    <n v="738"/>
    <s v="Rejected "/>
    <s v="17-07-2022"/>
    <m/>
    <m/>
    <n v="48"/>
    <n v="63.44"/>
  </r>
  <r>
    <x v="560"/>
    <s v="CUST0152"/>
    <s v="BR002"/>
    <x v="4"/>
    <s v="Personal Loan"/>
    <s v="Semi-Secured"/>
    <n v="8.06"/>
    <n v="17.96"/>
    <n v="9.1300000000000006E-2"/>
    <n v="0.16919999999999999"/>
    <x v="0"/>
    <n v="555"/>
    <s v="Rejected "/>
    <s v="07-09-2023"/>
    <m/>
    <m/>
    <n v="84"/>
    <n v="3.16"/>
  </r>
  <r>
    <x v="561"/>
    <s v="CUST0318"/>
    <s v="BR010"/>
    <x v="1"/>
    <s v="Business Loan"/>
    <s v="Semi-Secured"/>
    <n v="59.74"/>
    <n v="18.25"/>
    <n v="0.74670000000000003"/>
    <n v="1.2644"/>
    <x v="1"/>
    <n v="782"/>
    <s v="Under Review"/>
    <s v="27-08-2024"/>
    <m/>
    <m/>
    <n v="84"/>
    <n v="0"/>
  </r>
  <r>
    <x v="562"/>
    <s v="CUST0276"/>
    <s v="BR002"/>
    <x v="1"/>
    <s v="Business Loan"/>
    <s v="Semi-Secured"/>
    <n v="62.4"/>
    <n v="18.18"/>
    <n v="0.77090000000000003"/>
    <n v="5.7262000000000004"/>
    <x v="0"/>
    <n v="891"/>
    <s v="approved"/>
    <s v="25-09-2024"/>
    <m/>
    <s v="08-10-2024"/>
    <n v="12"/>
    <n v="54.29"/>
  </r>
  <r>
    <x v="563"/>
    <s v="CUST0043"/>
    <s v="BR004"/>
    <x v="0"/>
    <s v="Education Loan"/>
    <s v="Unsecured"/>
    <n v="75.16"/>
    <n v="18.32"/>
    <n v="0.41449999999999998"/>
    <n v="1.9217"/>
    <x v="5"/>
    <n v="769"/>
    <s v="Rejected "/>
    <s v="13-07-2024"/>
    <m/>
    <m/>
    <n v="60"/>
    <n v="21.35"/>
  </r>
  <r>
    <x v="564"/>
    <s v="CUST0066"/>
    <s v="BR010"/>
    <x v="0"/>
    <s v="Gold Loan"/>
    <s v="Unsecured"/>
    <n v="7.84"/>
    <n v="10.52"/>
    <n v="0.1056"/>
    <n v="7.8399999999999997E-2"/>
    <x v="1"/>
    <n v="755"/>
    <s v="Under Review"/>
    <s v="29-08-2022"/>
    <m/>
    <m/>
    <n v="240"/>
    <n v="0"/>
  </r>
  <r>
    <x v="565"/>
    <s v="CUST0462"/>
    <s v="BR008"/>
    <x v="3"/>
    <s v="Personal Loan"/>
    <s v="Secured"/>
    <n v="29.74"/>
    <n v="8.7100000000000009"/>
    <n v="0.21779999999999999"/>
    <n v="1.3547"/>
    <x v="3"/>
    <n v="845"/>
    <s v="approved"/>
    <s v="22-09-2024"/>
    <m/>
    <s v="26-09-2024"/>
    <n v="24"/>
    <n v="3.12"/>
  </r>
  <r>
    <x v="566"/>
    <s v="CUST0464"/>
    <s v="BR003"/>
    <x v="1"/>
    <s v="Home Loan"/>
    <s v="Unsecured"/>
    <n v="19.09"/>
    <n v="15.01"/>
    <n v="0.33760000000000001"/>
    <n v="0.53139999999999998"/>
    <x v="0"/>
    <n v="843"/>
    <s v="Rejected "/>
    <s v="26-08-2022"/>
    <m/>
    <m/>
    <n v="48"/>
    <n v="3.56"/>
  </r>
  <r>
    <x v="567"/>
    <s v="CUST0485"/>
    <s v="BR010"/>
    <x v="2"/>
    <s v="Home Loan"/>
    <s v="Unsecured"/>
    <n v="50.12"/>
    <n v="12.23"/>
    <n v="0.78320000000000001"/>
    <n v="0.89090000000000003"/>
    <x v="2"/>
    <n v="778"/>
    <s v="approved"/>
    <s v="07-05-2024"/>
    <m/>
    <s v="15-05-2024"/>
    <n v="84"/>
    <n v="6.44"/>
  </r>
  <r>
    <x v="568"/>
    <s v="CUST0035"/>
    <s v="BR002"/>
    <x v="0"/>
    <s v="Auto Loan"/>
    <s v="Semi-Secured"/>
    <n v="36.409999999999997"/>
    <n v="17.61"/>
    <n v="0.67720000000000002"/>
    <n v="1.3091999999999999"/>
    <x v="1"/>
    <n v="573"/>
    <s v="approved"/>
    <s v="28-11-2022"/>
    <m/>
    <s v="30-11-2022"/>
    <n v="36"/>
    <n v="0"/>
  </r>
  <r>
    <x v="569"/>
    <s v="CUST0229"/>
    <s v="BR009"/>
    <x v="3"/>
    <s v="Gold Loan"/>
    <s v="Unsecured"/>
    <n v="48.31"/>
    <n v="14.72"/>
    <n v="0.66339999999999999"/>
    <n v="2.3359999999999999"/>
    <x v="2"/>
    <n v="617"/>
    <s v="approved"/>
    <s v="21-04-2023"/>
    <m/>
    <s v="25-04-2023"/>
    <n v="24"/>
    <n v="10.88"/>
  </r>
  <r>
    <x v="570"/>
    <s v="CUST0006"/>
    <s v="BR006"/>
    <x v="0"/>
    <s v="Gold Loan"/>
    <s v="Secured"/>
    <n v="12.16"/>
    <n v="13.94"/>
    <n v="6.2399999999999997E-2"/>
    <n v="0.41520000000000001"/>
    <x v="4"/>
    <n v="747"/>
    <s v="Rejected"/>
    <s v="10-09-2024"/>
    <m/>
    <m/>
    <n v="36"/>
    <n v="9.5"/>
  </r>
  <r>
    <x v="571"/>
    <s v="CUST0246"/>
    <s v="BR004"/>
    <x v="0"/>
    <s v="Personal Loan"/>
    <s v="Unsecured"/>
    <n v="55.75"/>
    <n v="16.95"/>
    <n v="0.33810000000000001"/>
    <n v="1.9863"/>
    <x v="2"/>
    <n v="624"/>
    <s v="approved"/>
    <s v="05-09-2024"/>
    <m/>
    <s v="14-09-2024"/>
    <n v="36"/>
    <n v="52.48"/>
  </r>
  <r>
    <x v="572"/>
    <s v="CUST0321"/>
    <s v="BR007"/>
    <x v="3"/>
    <s v="Personal Loan"/>
    <s v="Unsecured"/>
    <n v="41.23"/>
    <n v="7.97"/>
    <n v="0.40439999999999998"/>
    <n v="0.49959999999999999"/>
    <x v="1"/>
    <n v="894"/>
    <s v="Rejected"/>
    <s v="05-02-2024"/>
    <m/>
    <m/>
    <n v="120"/>
    <n v="0"/>
  </r>
  <r>
    <x v="573"/>
    <s v="CUST0444"/>
    <s v="BR004"/>
    <x v="4"/>
    <s v="Education Loan"/>
    <s v="Semi-Secured"/>
    <n v="94.99"/>
    <n v="11.97"/>
    <n v="1.7172000000000001"/>
    <n v="3.1537000000000002"/>
    <x v="3"/>
    <n v="839"/>
    <s v="approved"/>
    <s v="03-12-2024"/>
    <m/>
    <s v="08-12-2024"/>
    <n v="36"/>
    <n v="49.64"/>
  </r>
  <r>
    <x v="574"/>
    <s v="CUST0214"/>
    <s v="BR002"/>
    <x v="2"/>
    <s v="Home Loan"/>
    <s v="Semi-Secured"/>
    <n v="89.27"/>
    <n v="14.56"/>
    <n v="0.94120000000000004"/>
    <n v="1.4162999999999999"/>
    <x v="4"/>
    <n v="651"/>
    <s v="approved"/>
    <s v="01-12-2023"/>
    <m/>
    <s v="06-12-2023"/>
    <n v="120"/>
    <n v="72.39"/>
  </r>
  <r>
    <x v="575"/>
    <s v="CUST0438"/>
    <s v="BR008"/>
    <x v="2"/>
    <s v="Education Loan"/>
    <s v="Unsecured"/>
    <n v="75.98"/>
    <n v="13.99"/>
    <n v="1.0183"/>
    <n v="2.5964"/>
    <x v="0"/>
    <n v="784"/>
    <s v="Under Review"/>
    <s v="06-07-2022"/>
    <m/>
    <m/>
    <n v="36"/>
    <n v="52.25"/>
  </r>
  <r>
    <x v="576"/>
    <s v="CUST0316"/>
    <s v="BR002"/>
    <x v="3"/>
    <s v="Business Loan"/>
    <s v="Unsecured"/>
    <n v="93.48"/>
    <n v="14.04"/>
    <n v="0.78690000000000004"/>
    <n v="1.7539"/>
    <x v="3"/>
    <n v="777"/>
    <s v="approved"/>
    <s v="27-01-2023"/>
    <m/>
    <s v="02-02-2023"/>
    <n v="84"/>
    <n v="86.61"/>
  </r>
  <r>
    <x v="577"/>
    <s v="CUST0347"/>
    <s v="BR007"/>
    <x v="3"/>
    <s v="Auto Loan"/>
    <s v="Semi-Secured"/>
    <n v="42.96"/>
    <n v="15.95"/>
    <n v="0.78869999999999996"/>
    <n v="1.5093000000000001"/>
    <x v="4"/>
    <n v="621"/>
    <s v="Rejected"/>
    <s v="11-01-2024"/>
    <m/>
    <m/>
    <n v="36"/>
    <n v="30.32"/>
  </r>
  <r>
    <x v="578"/>
    <s v="CUST0237"/>
    <s v="BR010"/>
    <x v="2"/>
    <s v="Personal Loan"/>
    <s v="Secured"/>
    <n v="72.73"/>
    <n v="14.52"/>
    <n v="0.58809999999999996"/>
    <n v="1.3838999999999999"/>
    <x v="3"/>
    <n v="841"/>
    <s v="Rejected "/>
    <s v="14-10-2024"/>
    <m/>
    <m/>
    <n v="84"/>
    <n v="30.46"/>
  </r>
  <r>
    <x v="579"/>
    <s v="CUST0478"/>
    <s v="BR010"/>
    <x v="1"/>
    <s v="Gold Loan"/>
    <s v="Unsecured"/>
    <n v="15.49"/>
    <n v="10.28"/>
    <n v="0.30199999999999999"/>
    <n v="0.15240000000000001"/>
    <x v="0"/>
    <n v="878"/>
    <s v="approved"/>
    <s v="17-05-2022"/>
    <m/>
    <s v="21-05-2022"/>
    <n v="240"/>
    <n v="12.24"/>
  </r>
  <r>
    <x v="580"/>
    <s v="CUST0479"/>
    <s v="BR009"/>
    <x v="2"/>
    <s v="Auto Loan"/>
    <s v="Semi-Secured"/>
    <n v="57.18"/>
    <n v="8.06"/>
    <n v="0.65269999999999995"/>
    <n v="0.5484"/>
    <x v="2"/>
    <n v="767"/>
    <s v="approved"/>
    <s v="02-09-2024"/>
    <m/>
    <s v="09-09-2024"/>
    <n v="180"/>
    <n v="24.52"/>
  </r>
  <r>
    <x v="581"/>
    <s v="CUST0186"/>
    <s v="BR001"/>
    <x v="0"/>
    <s v="Home Loan"/>
    <s v="Unsecured"/>
    <n v="11.64"/>
    <n v="8.9"/>
    <n v="7.4899999999999994E-2"/>
    <n v="0.14680000000000001"/>
    <x v="3"/>
    <n v="713"/>
    <s v="approved"/>
    <s v="03-05-2022"/>
    <m/>
    <s v="04-05-2022"/>
    <n v="120"/>
    <n v="2.27"/>
  </r>
  <r>
    <x v="582"/>
    <s v="CUST0146"/>
    <s v="BR007"/>
    <x v="4"/>
    <s v="Personal Loan"/>
    <s v="Secured"/>
    <n v="62.21"/>
    <n v="10.43"/>
    <n v="0.82669999999999999"/>
    <n v="1.5907"/>
    <x v="3"/>
    <n v="713"/>
    <s v="approved"/>
    <s v="11-10-2023"/>
    <m/>
    <s v="24-10-2023"/>
    <n v="48"/>
    <n v="17.850000000000001"/>
  </r>
  <r>
    <x v="583"/>
    <s v="CUST0105"/>
    <s v="BR009"/>
    <x v="2"/>
    <s v="Home Loan"/>
    <s v="Secured"/>
    <n v="10.029999999999999"/>
    <n v="18.27"/>
    <n v="9.0700000000000003E-2"/>
    <n v="0.16350000000000001"/>
    <x v="1"/>
    <n v="667"/>
    <s v="approved"/>
    <s v="20-05-2023"/>
    <m/>
    <s v="03-06-2023"/>
    <n v="180"/>
    <n v="0"/>
  </r>
  <r>
    <x v="584"/>
    <s v="CUST0313"/>
    <s v="BR003"/>
    <x v="4"/>
    <s v="Personal Loan"/>
    <s v="Unsecured"/>
    <n v="11.63"/>
    <n v="10.89"/>
    <n v="0.1593"/>
    <n v="0.1595"/>
    <x v="0"/>
    <n v="556"/>
    <s v="Rejected"/>
    <s v="21-04-2023"/>
    <m/>
    <m/>
    <n v="120"/>
    <n v="2.16"/>
  </r>
  <r>
    <x v="585"/>
    <s v="CUST0227"/>
    <s v="BR003"/>
    <x v="1"/>
    <s v="Gold Loan"/>
    <s v="Unsecured"/>
    <n v="3.28"/>
    <n v="9.76"/>
    <n v="4.9500000000000002E-2"/>
    <n v="4.2900000000000001E-2"/>
    <x v="2"/>
    <n v="582"/>
    <s v="Under Review"/>
    <s v="22-10-2023"/>
    <m/>
    <m/>
    <n v="120"/>
    <n v="0.39"/>
  </r>
  <r>
    <x v="586"/>
    <s v="CUST0227"/>
    <s v="BR010"/>
    <x v="4"/>
    <s v="Auto Loan"/>
    <s v="Secured"/>
    <n v="70.64"/>
    <n v="15.19"/>
    <n v="0.75339999999999996"/>
    <n v="1.1478999999999999"/>
    <x v="3"/>
    <n v="582"/>
    <s v="Rejected"/>
    <s v="06-10-2023"/>
    <m/>
    <m/>
    <n v="120"/>
    <n v="28.28"/>
  </r>
  <r>
    <x v="587"/>
    <s v="CUST0461"/>
    <s v="BR004"/>
    <x v="1"/>
    <s v="Gold Loan"/>
    <s v="Unsecured"/>
    <n v="96.1"/>
    <n v="13.7"/>
    <n v="1.411"/>
    <n v="4.6003999999999996"/>
    <x v="0"/>
    <n v="609"/>
    <s v="Rejected "/>
    <s v="14-02-2022"/>
    <m/>
    <m/>
    <n v="24"/>
    <n v="41.37"/>
  </r>
  <r>
    <x v="588"/>
    <s v="CUST0252"/>
    <s v="BR007"/>
    <x v="1"/>
    <s v="Education Loan"/>
    <s v="Secured"/>
    <n v="44.3"/>
    <n v="10.46"/>
    <n v="0.82730000000000004"/>
    <n v="0.95130000000000003"/>
    <x v="0"/>
    <n v="710"/>
    <s v="Rejected"/>
    <s v="12-12-2022"/>
    <m/>
    <m/>
    <n v="60"/>
    <n v="12.68"/>
  </r>
  <r>
    <x v="589"/>
    <s v="CUST0272"/>
    <s v="BR004"/>
    <x v="0"/>
    <s v="Education Loan"/>
    <s v="Unsecured"/>
    <n v="5.75"/>
    <n v="15.28"/>
    <n v="4.24E-2"/>
    <n v="7.6899999999999996E-2"/>
    <x v="1"/>
    <n v="630"/>
    <s v="Under Review"/>
    <s v="12-06-2022"/>
    <m/>
    <m/>
    <n v="240"/>
    <n v="0"/>
  </r>
  <r>
    <x v="590"/>
    <s v="CUST0077"/>
    <s v="BR005"/>
    <x v="4"/>
    <s v="Education Loan"/>
    <s v="Unsecured"/>
    <n v="87.23"/>
    <n v="12"/>
    <n v="0.6542"/>
    <n v="4.1062000000000003"/>
    <x v="3"/>
    <n v="741"/>
    <s v="approved"/>
    <s v="17-04-2022"/>
    <m/>
    <s v="27-04-2022"/>
    <n v="24"/>
    <n v="57.26"/>
  </r>
  <r>
    <x v="591"/>
    <s v="CUST0483"/>
    <s v="BR003"/>
    <x v="3"/>
    <s v="Gold Loan"/>
    <s v="Unsecured"/>
    <n v="94.26"/>
    <n v="10.1"/>
    <n v="1.6133"/>
    <n v="2.3952"/>
    <x v="2"/>
    <n v="838"/>
    <s v="Rejected "/>
    <s v="07-06-2022"/>
    <m/>
    <m/>
    <n v="48"/>
    <n v="14.82"/>
  </r>
  <r>
    <x v="592"/>
    <s v="CUST0092"/>
    <s v="BR009"/>
    <x v="0"/>
    <s v="Education Loan"/>
    <s v="Semi-Secured"/>
    <n v="76.33"/>
    <n v="9.18"/>
    <n v="1.4489000000000001"/>
    <n v="1.9059999999999999"/>
    <x v="1"/>
    <n v="608"/>
    <s v="Under Review"/>
    <s v="18-12-2022"/>
    <m/>
    <m/>
    <n v="48"/>
    <n v="0"/>
  </r>
  <r>
    <x v="593"/>
    <s v="CUST0011"/>
    <s v="BR009"/>
    <x v="2"/>
    <s v="Home Loan"/>
    <s v="Unsecured"/>
    <n v="14.36"/>
    <n v="9.2200000000000006"/>
    <n v="0.1003"/>
    <n v="0.2326"/>
    <x v="2"/>
    <n v="611"/>
    <s v="Under Review"/>
    <s v="05-08-2024"/>
    <m/>
    <m/>
    <n v="84"/>
    <n v="4.4400000000000004"/>
  </r>
  <r>
    <x v="594"/>
    <s v="CUST0128"/>
    <s v="BR003"/>
    <x v="2"/>
    <s v="Home Loan"/>
    <s v="Secured"/>
    <n v="98.3"/>
    <n v="10.66"/>
    <n v="1.2714000000000001"/>
    <n v="1.0964"/>
    <x v="0"/>
    <n v="871"/>
    <s v="approved"/>
    <s v="07-04-2024"/>
    <m/>
    <s v="22-04-2024"/>
    <n v="180"/>
    <n v="53.7"/>
  </r>
  <r>
    <x v="595"/>
    <s v="CUST0182"/>
    <s v="BR010"/>
    <x v="2"/>
    <s v="Business Loan"/>
    <s v="Semi-Secured"/>
    <n v="41.11"/>
    <n v="17.809999999999999"/>
    <n v="0.3085"/>
    <n v="0.65639999999999998"/>
    <x v="3"/>
    <n v="835"/>
    <s v="approved"/>
    <s v="28-02-2023"/>
    <m/>
    <s v="02-03-2023"/>
    <n v="180"/>
    <n v="25.07"/>
  </r>
  <r>
    <x v="596"/>
    <s v="CUST0310"/>
    <s v="BR007"/>
    <x v="1"/>
    <s v="Education Loan"/>
    <s v="Unsecured"/>
    <n v="37.99"/>
    <n v="9.69"/>
    <n v="0.1991"/>
    <n v="0.4955"/>
    <x v="3"/>
    <n v="868"/>
    <s v="approved"/>
    <s v="14-10-2022"/>
    <m/>
    <s v="25-10-2022"/>
    <n v="120"/>
    <n v="29.43"/>
  </r>
  <r>
    <x v="597"/>
    <s v="CUST0462"/>
    <s v="BR004"/>
    <x v="1"/>
    <s v="Auto Loan"/>
    <s v="Unsecured"/>
    <n v="40.520000000000003"/>
    <n v="11.59"/>
    <n v="0.32700000000000001"/>
    <n v="1.3379000000000001"/>
    <x v="0"/>
    <n v="845"/>
    <s v="approved"/>
    <s v="18-05-2023"/>
    <m/>
    <s v="21-05-2023"/>
    <n v="36"/>
    <n v="34.950000000000003"/>
  </r>
  <r>
    <x v="598"/>
    <s v="CUST0028"/>
    <s v="BR006"/>
    <x v="1"/>
    <s v="Education Loan"/>
    <s v="Semi-Secured"/>
    <n v="87.34"/>
    <n v="10.73"/>
    <n v="1.5124"/>
    <n v="0.88549999999999995"/>
    <x v="0"/>
    <n v="562"/>
    <s v="approved"/>
    <s v="08-09-2024"/>
    <m/>
    <s v="10-09-2024"/>
    <n v="240"/>
    <n v="34.9"/>
  </r>
  <r>
    <x v="599"/>
    <s v="CUST0085"/>
    <s v="BR001"/>
    <x v="0"/>
    <s v="Personal Loan"/>
    <s v="Semi-Secured"/>
    <n v="71.400000000000006"/>
    <n v="7.77"/>
    <n v="0.59119999999999995"/>
    <n v="0.58699999999999997"/>
    <x v="4"/>
    <n v="849"/>
    <s v="approved"/>
    <s v="07-07-2024"/>
    <m/>
    <s v="14-07-2024"/>
    <n v="240"/>
    <n v="27.41"/>
  </r>
  <r>
    <x v="600"/>
    <s v="CUST0168"/>
    <s v="BR005"/>
    <x v="3"/>
    <s v="Home Loan"/>
    <s v="Semi-Secured"/>
    <n v="58.98"/>
    <n v="15.84"/>
    <n v="0.67830000000000001"/>
    <n v="0.8135"/>
    <x v="1"/>
    <n v="778"/>
    <s v="Rejected "/>
    <s v="02-11-2024"/>
    <m/>
    <m/>
    <n v="240"/>
    <n v="0"/>
  </r>
  <r>
    <x v="601"/>
    <s v="CUST0478"/>
    <s v="BR007"/>
    <x v="3"/>
    <s v="Business Loan"/>
    <s v="Semi-Secured"/>
    <n v="44.55"/>
    <n v="10.44"/>
    <n v="0.31780000000000003"/>
    <n v="1.1393"/>
    <x v="1"/>
    <n v="878"/>
    <s v="approved"/>
    <s v="26-02-2024"/>
    <m/>
    <s v="02-03-2024"/>
    <n v="48"/>
    <n v="0"/>
  </r>
  <r>
    <x v="602"/>
    <s v="CUST0156"/>
    <s v="BR001"/>
    <x v="4"/>
    <s v="Personal Loan"/>
    <s v="Unsecured"/>
    <n v="57.36"/>
    <n v="16.59"/>
    <n v="0.4173"/>
    <n v="0.82350000000000001"/>
    <x v="2"/>
    <n v="775"/>
    <s v="Under Review"/>
    <s v="08-03-2023"/>
    <m/>
    <m/>
    <n v="240"/>
    <n v="5.76"/>
  </r>
  <r>
    <x v="603"/>
    <s v="CUST0136"/>
    <s v="BR008"/>
    <x v="0"/>
    <s v="Personal Loan"/>
    <s v="Unsecured"/>
    <n v="91.6"/>
    <n v="14.9"/>
    <n v="0.61499999999999999"/>
    <n v="1.2758"/>
    <x v="4"/>
    <n v="608"/>
    <s v="approved"/>
    <s v="02-02-2024"/>
    <m/>
    <s v="16-02-2024"/>
    <n v="180"/>
    <n v="45.67"/>
  </r>
  <r>
    <x v="604"/>
    <s v="CUST0281"/>
    <s v="BR006"/>
    <x v="3"/>
    <s v="Gold Loan"/>
    <s v="Secured"/>
    <n v="67.11"/>
    <n v="13.99"/>
    <n v="1.0226999999999999"/>
    <n v="1.8334999999999999"/>
    <x v="3"/>
    <n v="601"/>
    <s v="approved"/>
    <s v="07-06-2024"/>
    <m/>
    <s v="15-06-2024"/>
    <n v="48"/>
    <n v="22.24"/>
  </r>
  <r>
    <x v="605"/>
    <s v="CUST0499"/>
    <s v="BR007"/>
    <x v="0"/>
    <s v="Gold Loan"/>
    <s v="Unsecured"/>
    <n v="80.37"/>
    <n v="16.559999999999999"/>
    <n v="1.0709"/>
    <n v="2.3008000000000002"/>
    <x v="3"/>
    <n v="881"/>
    <s v="approved"/>
    <s v="10-11-2022"/>
    <m/>
    <s v="25-11-2022"/>
    <n v="48"/>
    <n v="14.77"/>
  </r>
  <r>
    <x v="606"/>
    <s v="CUST0381"/>
    <s v="BR007"/>
    <x v="1"/>
    <s v="Gold Loan"/>
    <s v="Unsecured"/>
    <n v="30.61"/>
    <n v="14.35"/>
    <n v="0.58850000000000002"/>
    <n v="1.4746999999999999"/>
    <x v="4"/>
    <n v="745"/>
    <s v="approved"/>
    <s v="11-06-2024"/>
    <m/>
    <s v="18-06-2024"/>
    <n v="24"/>
    <n v="24.27"/>
  </r>
  <r>
    <x v="607"/>
    <s v="CUST0016"/>
    <s v="BR006"/>
    <x v="3"/>
    <s v="Home Loan"/>
    <s v="Unsecured"/>
    <n v="24.33"/>
    <n v="12.91"/>
    <n v="0.47139999999999999"/>
    <n v="0.65159999999999996"/>
    <x v="0"/>
    <n v="580"/>
    <s v="approved"/>
    <s v="27-04-2023"/>
    <m/>
    <s v="02-05-2023"/>
    <n v="48"/>
    <n v="7.46"/>
  </r>
  <r>
    <x v="608"/>
    <s v="CUST0307"/>
    <s v="BR006"/>
    <x v="2"/>
    <s v="Education Loan"/>
    <s v="Secured"/>
    <n v="10.97"/>
    <n v="15.61"/>
    <n v="7.9500000000000001E-2"/>
    <n v="0.18110000000000001"/>
    <x v="0"/>
    <n v="830"/>
    <s v="approved"/>
    <s v="08-11-2022"/>
    <m/>
    <s v="09-11-2022"/>
    <n v="120"/>
    <n v="1.1200000000000001"/>
  </r>
  <r>
    <x v="609"/>
    <s v="CUST0432"/>
    <s v="BR006"/>
    <x v="3"/>
    <s v="Business Loan"/>
    <s v="Semi-Secured"/>
    <n v="9.66"/>
    <n v="10.91"/>
    <n v="6.2799999999999995E-2"/>
    <n v="0.44979999999999998"/>
    <x v="1"/>
    <n v="779"/>
    <s v="approved"/>
    <s v="01-01-2022"/>
    <m/>
    <s v="15-01-2022"/>
    <n v="24"/>
    <n v="0"/>
  </r>
  <r>
    <x v="610"/>
    <s v="CUST0460"/>
    <s v="BR007"/>
    <x v="1"/>
    <s v="Home Loan"/>
    <s v="Unsecured"/>
    <n v="59.74"/>
    <n v="13.29"/>
    <n v="1.0441"/>
    <n v="1.3682000000000001"/>
    <x v="3"/>
    <n v="818"/>
    <s v="approved"/>
    <s v="04-08-2024"/>
    <m/>
    <s v="14-08-2024"/>
    <n v="60"/>
    <n v="49.26"/>
  </r>
  <r>
    <x v="611"/>
    <s v="CUST0264"/>
    <s v="BR002"/>
    <x v="1"/>
    <s v="Gold Loan"/>
    <s v="Secured"/>
    <n v="69.209999999999994"/>
    <n v="16.87"/>
    <n v="1.0364"/>
    <n v="1.0588"/>
    <x v="0"/>
    <n v="580"/>
    <s v="Under Review"/>
    <s v="08-11-2024"/>
    <m/>
    <m/>
    <n v="180"/>
    <n v="24.95"/>
  </r>
  <r>
    <x v="612"/>
    <s v="CUST0215"/>
    <s v="BR004"/>
    <x v="3"/>
    <s v="Business Loan"/>
    <s v="Unsecured"/>
    <n v="21.84"/>
    <n v="15.24"/>
    <n v="0.12130000000000001"/>
    <n v="1.9737"/>
    <x v="2"/>
    <n v="716"/>
    <s v="approved"/>
    <s v="30-10-2022"/>
    <m/>
    <s v="01-11-2022"/>
    <n v="12"/>
    <n v="20.72"/>
  </r>
  <r>
    <x v="613"/>
    <s v="CUST0145"/>
    <s v="BR006"/>
    <x v="3"/>
    <s v="Gold Loan"/>
    <s v="Secured"/>
    <n v="72.150000000000006"/>
    <n v="8.85"/>
    <n v="1.0581"/>
    <n v="0.64219999999999999"/>
    <x v="2"/>
    <n v="704"/>
    <s v="Under Review"/>
    <s v="06-03-2023"/>
    <m/>
    <m/>
    <n v="240"/>
    <n v="62.14"/>
  </r>
  <r>
    <x v="614"/>
    <s v="CUST0201"/>
    <s v="BR004"/>
    <x v="3"/>
    <s v="Home Loan"/>
    <s v="Secured"/>
    <n v="4.1100000000000003"/>
    <n v="10.27"/>
    <n v="3.2099999999999997E-2"/>
    <n v="4.48E-2"/>
    <x v="0"/>
    <n v="887"/>
    <s v="approved"/>
    <s v="25-10-2023"/>
    <m/>
    <s v="02-11-2023"/>
    <n v="180"/>
    <n v="0.88"/>
  </r>
  <r>
    <x v="615"/>
    <s v="CUST0217"/>
    <s v="BR006"/>
    <x v="2"/>
    <s v="Business Loan"/>
    <s v="Secured"/>
    <n v="1.74"/>
    <n v="18"/>
    <n v="1.9599999999999999E-2"/>
    <n v="2.8000000000000001E-2"/>
    <x v="4"/>
    <n v="643"/>
    <s v="Rejected"/>
    <s v="28-03-2022"/>
    <m/>
    <m/>
    <n v="180"/>
    <n v="1.48"/>
  </r>
  <r>
    <x v="616"/>
    <s v="CUST0491"/>
    <s v="BR005"/>
    <x v="4"/>
    <s v="Business Loan"/>
    <s v="Secured"/>
    <n v="42.37"/>
    <n v="14.45"/>
    <n v="0.66400000000000003"/>
    <n v="0.80459999999999998"/>
    <x v="4"/>
    <n v="556"/>
    <s v="approved"/>
    <s v="03-08-2022"/>
    <m/>
    <s v="11-08-2022"/>
    <n v="84"/>
    <n v="32.020000000000003"/>
  </r>
  <r>
    <x v="617"/>
    <s v="CUST0076"/>
    <s v="BR006"/>
    <x v="2"/>
    <s v="Auto Loan"/>
    <s v="Semi-Secured"/>
    <n v="39.68"/>
    <n v="14"/>
    <n v="0.74990000000000001"/>
    <n v="1.0843"/>
    <x v="0"/>
    <n v="666"/>
    <s v="Rejected "/>
    <s v="22-03-2022"/>
    <m/>
    <m/>
    <n v="48"/>
    <n v="19.309999999999999"/>
  </r>
  <r>
    <x v="618"/>
    <s v="CUST0276"/>
    <s v="BR008"/>
    <x v="0"/>
    <s v="Auto Loan"/>
    <s v="Unsecured"/>
    <n v="2.77"/>
    <n v="18.12"/>
    <n v="1.6500000000000001E-2"/>
    <n v="5.0099999999999999E-2"/>
    <x v="0"/>
    <n v="891"/>
    <s v="approved"/>
    <s v="18-04-2023"/>
    <m/>
    <s v="03-05-2023"/>
    <n v="120"/>
    <n v="1.02"/>
  </r>
  <r>
    <x v="619"/>
    <s v="CUST0154"/>
    <s v="BR001"/>
    <x v="4"/>
    <s v="Business Loan"/>
    <s v="Semi-Secured"/>
    <n v="26.16"/>
    <n v="13.34"/>
    <n v="0.1467"/>
    <n v="0.33689999999999998"/>
    <x v="3"/>
    <n v="606"/>
    <s v="approved"/>
    <s v="05-01-2022"/>
    <m/>
    <s v="12-01-2022"/>
    <n v="180"/>
    <n v="3.68"/>
  </r>
  <r>
    <x v="620"/>
    <s v="CUST0275"/>
    <s v="BR009"/>
    <x v="1"/>
    <s v="Home Loan"/>
    <s v="Semi-Secured"/>
    <n v="86.99"/>
    <n v="15.93"/>
    <n v="1.4632000000000001"/>
    <n v="7.8898000000000001"/>
    <x v="0"/>
    <n v="748"/>
    <s v="approved"/>
    <s v="14-03-2023"/>
    <m/>
    <s v="23-03-2023"/>
    <n v="12"/>
    <n v="57.6"/>
  </r>
  <r>
    <x v="621"/>
    <s v="CUST0121"/>
    <s v="BR007"/>
    <x v="2"/>
    <s v="Business Loan"/>
    <s v="Unsecured"/>
    <n v="18.55"/>
    <n v="7.66"/>
    <n v="0.21229999999999999"/>
    <n v="0.28599999999999998"/>
    <x v="3"/>
    <n v="602"/>
    <s v="approved"/>
    <s v="12-02-2022"/>
    <m/>
    <s v="14-02-2022"/>
    <n v="84"/>
    <n v="3.9"/>
  </r>
  <r>
    <x v="622"/>
    <s v="CUST0337"/>
    <s v="BR005"/>
    <x v="3"/>
    <s v="Education Loan"/>
    <s v="Secured"/>
    <n v="90.69"/>
    <n v="9.3000000000000007"/>
    <n v="0.58620000000000005"/>
    <n v="1.8957999999999999"/>
    <x v="4"/>
    <n v="659"/>
    <s v="approved"/>
    <s v="21-05-2022"/>
    <m/>
    <s v="23-05-2022"/>
    <n v="60"/>
    <n v="84.83"/>
  </r>
  <r>
    <x v="623"/>
    <s v="CUST0002"/>
    <s v="BR004"/>
    <x v="0"/>
    <s v="Auto Loan"/>
    <s v="Secured"/>
    <n v="12.22"/>
    <n v="8.84"/>
    <n v="0.20150000000000001"/>
    <n v="0.1087"/>
    <x v="0"/>
    <n v="657"/>
    <s v="approved"/>
    <s v="08-09-2022"/>
    <m/>
    <s v="16-09-2022"/>
    <n v="240"/>
    <n v="8.16"/>
  </r>
  <r>
    <x v="624"/>
    <s v="CUST0404"/>
    <s v="BR002"/>
    <x v="3"/>
    <s v="Personal Loan"/>
    <s v="Unsecured"/>
    <n v="80.849999999999994"/>
    <n v="10.25"/>
    <n v="0.4264"/>
    <n v="3.7402000000000002"/>
    <x v="1"/>
    <n v="700"/>
    <s v="Rejected"/>
    <s v="26-10-2022"/>
    <m/>
    <m/>
    <n v="24"/>
    <n v="0"/>
  </r>
  <r>
    <x v="625"/>
    <s v="CUST0354"/>
    <s v="BR009"/>
    <x v="4"/>
    <s v="Education Loan"/>
    <s v="Semi-Secured"/>
    <n v="35.79"/>
    <n v="11.78"/>
    <n v="0.58520000000000005"/>
    <n v="1.6811"/>
    <x v="2"/>
    <n v="658"/>
    <s v="approved"/>
    <s v="11-03-2023"/>
    <m/>
    <s v="14-03-2023"/>
    <n v="24"/>
    <n v="9.36"/>
  </r>
  <r>
    <x v="626"/>
    <s v="CUST0383"/>
    <s v="BR002"/>
    <x v="4"/>
    <s v="Business Loan"/>
    <s v="Unsecured"/>
    <n v="56.19"/>
    <n v="11.04"/>
    <n v="0.59189999999999998"/>
    <n v="4.9672000000000001"/>
    <x v="5"/>
    <n v="683"/>
    <s v="approved"/>
    <s v="21-01-2023"/>
    <m/>
    <s v="22-01-2023"/>
    <n v="12"/>
    <n v="0"/>
  </r>
  <r>
    <x v="627"/>
    <s v="CUST0341"/>
    <s v="BR006"/>
    <x v="3"/>
    <s v="Education Loan"/>
    <s v="Semi-Secured"/>
    <n v="83.91"/>
    <n v="16.98"/>
    <n v="0.52680000000000005"/>
    <n v="4.1478999999999999"/>
    <x v="2"/>
    <n v="829"/>
    <s v="approved"/>
    <s v="27-08-2022"/>
    <m/>
    <s v="06-09-2022"/>
    <n v="24"/>
    <n v="18.07"/>
  </r>
  <r>
    <x v="628"/>
    <s v="CUST0372"/>
    <s v="BR006"/>
    <x v="0"/>
    <s v="Gold Loan"/>
    <s v="Secured"/>
    <n v="78.83"/>
    <n v="10.210000000000001"/>
    <n v="1.0291999999999999"/>
    <n v="1.0508999999999999"/>
    <x v="4"/>
    <n v="743"/>
    <s v="approved"/>
    <s v="07-08-2022"/>
    <m/>
    <s v="08-08-2022"/>
    <n v="120"/>
    <n v="70.8"/>
  </r>
  <r>
    <x v="629"/>
    <s v="CUST0357"/>
    <s v="BR005"/>
    <x v="1"/>
    <s v="Personal Loan"/>
    <s v="Unsecured"/>
    <n v="34.65"/>
    <n v="8.32"/>
    <n v="0.44919999999999999"/>
    <n v="1.5722"/>
    <x v="0"/>
    <n v="796"/>
    <s v="Under Review"/>
    <s v="07-09-2023"/>
    <m/>
    <m/>
    <n v="24"/>
    <n v="15.45"/>
  </r>
  <r>
    <x v="630"/>
    <s v="CUST0095"/>
    <s v="BR002"/>
    <x v="4"/>
    <s v="Gold Loan"/>
    <s v="Semi-Secured"/>
    <n v="60.36"/>
    <n v="8.75"/>
    <n v="1.1841999999999999"/>
    <n v="0.96350000000000002"/>
    <x v="4"/>
    <n v="859"/>
    <s v="approved"/>
    <s v="10-01-2023"/>
    <m/>
    <s v="20-01-2023"/>
    <n v="84"/>
    <n v="16.93"/>
  </r>
  <r>
    <x v="631"/>
    <s v="CUST0142"/>
    <s v="BR005"/>
    <x v="2"/>
    <s v="Gold Loan"/>
    <s v="Secured"/>
    <n v="81.349999999999994"/>
    <n v="13.85"/>
    <n v="1.2493000000000001"/>
    <n v="1.8866000000000001"/>
    <x v="2"/>
    <n v="727"/>
    <s v="Rejected "/>
    <s v="02-09-2023"/>
    <m/>
    <m/>
    <n v="60"/>
    <n v="15.08"/>
  </r>
  <r>
    <x v="632"/>
    <s v="CUST0160"/>
    <s v="BR007"/>
    <x v="0"/>
    <s v="Business Loan"/>
    <s v="Unsecured"/>
    <n v="27.64"/>
    <n v="8.26"/>
    <n v="0.53159999999999996"/>
    <n v="2.4077000000000002"/>
    <x v="1"/>
    <n v="752"/>
    <s v="approved"/>
    <s v="29-03-2022"/>
    <m/>
    <s v="06-04-2022"/>
    <n v="12"/>
    <n v="0"/>
  </r>
  <r>
    <x v="633"/>
    <s v="CUST0055"/>
    <s v="BR005"/>
    <x v="4"/>
    <s v="Gold Loan"/>
    <s v="Semi-Secured"/>
    <n v="89.61"/>
    <n v="11.17"/>
    <n v="0.69689999999999996"/>
    <n v="4.1836000000000002"/>
    <x v="1"/>
    <n v="648"/>
    <s v="approved"/>
    <s v="24-03-2023"/>
    <m/>
    <s v="05-04-2023"/>
    <n v="24"/>
    <n v="0"/>
  </r>
  <r>
    <x v="634"/>
    <s v="CUST0491"/>
    <s v="BR009"/>
    <x v="4"/>
    <s v="Education Loan"/>
    <s v="Secured"/>
    <n v="68.459999999999994"/>
    <n v="13.84"/>
    <n v="1.0918000000000001"/>
    <n v="1.8653"/>
    <x v="0"/>
    <n v="556"/>
    <s v="approved"/>
    <s v="03-05-2023"/>
    <m/>
    <s v="04-05-2023"/>
    <n v="48"/>
    <n v="31.85"/>
  </r>
  <r>
    <x v="635"/>
    <s v="CUST0423"/>
    <s v="BR009"/>
    <x v="3"/>
    <s v="Auto Loan"/>
    <s v="Secured"/>
    <n v="41.05"/>
    <n v="17.52"/>
    <n v="0.38240000000000002"/>
    <n v="1.1956"/>
    <x v="2"/>
    <n v="885"/>
    <s v="approved"/>
    <s v="10-05-2024"/>
    <m/>
    <s v="15-05-2024"/>
    <n v="48"/>
    <n v="26.73"/>
  </r>
  <r>
    <x v="636"/>
    <s v="CUST0208"/>
    <s v="BR010"/>
    <x v="4"/>
    <s v="Business Loan"/>
    <s v="Unsecured"/>
    <n v="69.44"/>
    <n v="16.46"/>
    <n v="0.95150000000000001"/>
    <n v="1.9843"/>
    <x v="3"/>
    <n v="828"/>
    <s v="Rejected "/>
    <s v="24-03-2022"/>
    <m/>
    <m/>
    <n v="48"/>
    <n v="20.57"/>
  </r>
  <r>
    <x v="637"/>
    <s v="CUST0037"/>
    <s v="BR007"/>
    <x v="4"/>
    <s v="Personal Loan"/>
    <s v="Unsecured"/>
    <n v="95.98"/>
    <n v="14.67"/>
    <n v="1.5125"/>
    <n v="8.6480999999999995"/>
    <x v="0"/>
    <n v="787"/>
    <s v="approved"/>
    <s v="01-12-2023"/>
    <m/>
    <s v="05-12-2023"/>
    <n v="12"/>
    <n v="46.07"/>
  </r>
  <r>
    <x v="638"/>
    <s v="CUST0064"/>
    <s v="BR006"/>
    <x v="3"/>
    <s v="Education Loan"/>
    <s v="Unsecured"/>
    <n v="66.290000000000006"/>
    <n v="12.38"/>
    <n v="0.53190000000000004"/>
    <n v="2.2138"/>
    <x v="3"/>
    <n v="895"/>
    <s v="approved"/>
    <s v="25-12-2023"/>
    <m/>
    <s v="29-12-2023"/>
    <n v="36"/>
    <n v="55.65"/>
  </r>
  <r>
    <x v="639"/>
    <s v="CUST0251"/>
    <s v="BR008"/>
    <x v="3"/>
    <s v="Education Loan"/>
    <s v="Secured"/>
    <n v="25.96"/>
    <n v="9.24"/>
    <n v="0.43409999999999999"/>
    <n v="2.2730999999999999"/>
    <x v="0"/>
    <n v="751"/>
    <s v="approved"/>
    <s v="16-08-2023"/>
    <m/>
    <s v="20-08-2023"/>
    <n v="12"/>
    <n v="11.72"/>
  </r>
  <r>
    <x v="640"/>
    <s v="CUST0144"/>
    <s v="BR003"/>
    <x v="1"/>
    <s v="Home Loan"/>
    <s v="Unsecured"/>
    <n v="78.78"/>
    <n v="13.95"/>
    <n v="0.80489999999999995"/>
    <n v="2.1507999999999998"/>
    <x v="0"/>
    <n v="878"/>
    <s v="Rejected"/>
    <s v="19-07-2023"/>
    <m/>
    <m/>
    <n v="48"/>
    <n v="64.09"/>
  </r>
  <r>
    <x v="641"/>
    <s v="CUST0246"/>
    <s v="BR004"/>
    <x v="1"/>
    <s v="Personal Loan"/>
    <s v="Secured"/>
    <n v="78.319999999999993"/>
    <n v="11.73"/>
    <n v="1.5505"/>
    <n v="0.84770000000000001"/>
    <x v="2"/>
    <n v="878"/>
    <s v="Rejected"/>
    <s v="13-08-2022"/>
    <m/>
    <m/>
    <n v="240"/>
    <n v="25.65"/>
  </r>
  <r>
    <x v="642"/>
    <s v="CUST0051"/>
    <s v="BR005"/>
    <x v="2"/>
    <s v="Auto Loan"/>
    <s v="Semi-Secured"/>
    <n v="40.97"/>
    <n v="18.03"/>
    <n v="0.2707"/>
    <n v="1.0409999999999999"/>
    <x v="4"/>
    <n v="722"/>
    <s v="Rejected"/>
    <s v="21-12-2024"/>
    <m/>
    <m/>
    <n v="60"/>
    <n v="36.200000000000003"/>
  </r>
  <r>
    <x v="643"/>
    <s v="CUST0002"/>
    <s v="BR003"/>
    <x v="0"/>
    <s v="Auto Loan"/>
    <s v="Semi-Secured"/>
    <n v="77.2"/>
    <n v="11.25"/>
    <n v="0.94299999999999995"/>
    <n v="2.5366"/>
    <x v="1"/>
    <n v="657"/>
    <s v="Rejected "/>
    <s v="20-09-2023"/>
    <m/>
    <m/>
    <n v="36"/>
    <n v="0"/>
  </r>
  <r>
    <x v="644"/>
    <s v="CUST0357"/>
    <s v="BR005"/>
    <x v="2"/>
    <s v="Personal Loan"/>
    <s v="Semi-Secured"/>
    <n v="40.79"/>
    <n v="14.12"/>
    <n v="0.54900000000000004"/>
    <n v="1.9608000000000001"/>
    <x v="0"/>
    <n v="796"/>
    <s v="approved"/>
    <s v="06-02-2023"/>
    <m/>
    <s v="21-02-2023"/>
    <n v="24"/>
    <n v="12.57"/>
  </r>
  <r>
    <x v="645"/>
    <s v="CUST0242"/>
    <s v="BR004"/>
    <x v="2"/>
    <s v="Auto Loan"/>
    <s v="Unsecured"/>
    <n v="23.53"/>
    <n v="7.68"/>
    <n v="0.14460000000000001"/>
    <n v="0.7339"/>
    <x v="3"/>
    <n v="565"/>
    <s v="approved"/>
    <s v="31-03-2022"/>
    <m/>
    <s v="04-04-2022"/>
    <n v="36"/>
    <n v="11.69"/>
  </r>
  <r>
    <x v="646"/>
    <s v="CUST0053"/>
    <s v="BR009"/>
    <x v="1"/>
    <s v="Business Loan"/>
    <s v="Secured"/>
    <n v="22.85"/>
    <n v="11.58"/>
    <n v="0.1268"/>
    <n v="2.0257000000000001"/>
    <x v="2"/>
    <n v="759"/>
    <s v="approved"/>
    <s v="29-07-2023"/>
    <m/>
    <s v="09-08-2023"/>
    <n v="12"/>
    <n v="13.72"/>
  </r>
  <r>
    <x v="647"/>
    <s v="CUST0175"/>
    <s v="BR004"/>
    <x v="2"/>
    <s v="Home Loan"/>
    <s v="Secured"/>
    <n v="80.739999999999995"/>
    <n v="13.41"/>
    <n v="1.1656"/>
    <n v="2.1825000000000001"/>
    <x v="1"/>
    <n v="826"/>
    <s v="approved"/>
    <s v="22-07-2023"/>
    <m/>
    <s v="31-07-2023"/>
    <n v="48"/>
    <n v="0"/>
  </r>
  <r>
    <x v="648"/>
    <s v="CUST0374"/>
    <s v="BR001"/>
    <x v="1"/>
    <s v="Personal Loan"/>
    <s v="Unsecured"/>
    <n v="88.86"/>
    <n v="13.04"/>
    <n v="0.75"/>
    <n v="2.0236999999999998"/>
    <x v="1"/>
    <n v="725"/>
    <s v="approved"/>
    <s v="16-12-2023"/>
    <m/>
    <s v="31-12-2023"/>
    <n v="60"/>
    <n v="0"/>
  </r>
  <r>
    <x v="649"/>
    <s v="CUST0357"/>
    <s v="BR003"/>
    <x v="0"/>
    <s v="Business Loan"/>
    <s v="Secured"/>
    <n v="98.09"/>
    <n v="14.84"/>
    <n v="0.77380000000000004"/>
    <n v="3.3925999999999998"/>
    <x v="3"/>
    <n v="796"/>
    <s v="Rejected "/>
    <s v="03-04-2022"/>
    <m/>
    <m/>
    <n v="36"/>
    <n v="70.88"/>
  </r>
  <r>
    <x v="650"/>
    <s v="CUST0068"/>
    <s v="BR005"/>
    <x v="1"/>
    <s v="Home Loan"/>
    <s v="Semi-Secured"/>
    <n v="45.5"/>
    <n v="7.85"/>
    <n v="0.7228"/>
    <n v="1.1075999999999999"/>
    <x v="4"/>
    <n v="617"/>
    <s v="Rejected "/>
    <s v="06-09-2023"/>
    <m/>
    <m/>
    <n v="48"/>
    <n v="36.83"/>
  </r>
  <r>
    <x v="651"/>
    <s v="CUST0427"/>
    <s v="BR003"/>
    <x v="1"/>
    <s v="Education Loan"/>
    <s v="Secured"/>
    <n v="17.97"/>
    <n v="9.43"/>
    <n v="0.31709999999999999"/>
    <n v="0.23180000000000001"/>
    <x v="1"/>
    <n v="885"/>
    <s v="approved"/>
    <s v="19-11-2022"/>
    <m/>
    <s v="23-11-2022"/>
    <n v="120"/>
    <n v="0"/>
  </r>
  <r>
    <x v="652"/>
    <s v="CUST0223"/>
    <s v="BR004"/>
    <x v="4"/>
    <s v="Auto Loan"/>
    <s v="Semi-Secured"/>
    <n v="52.51"/>
    <n v="14.95"/>
    <n v="1.0107999999999999"/>
    <n v="1.0118"/>
    <x v="0"/>
    <n v="862"/>
    <s v="Rejected"/>
    <s v="27-12-2024"/>
    <m/>
    <m/>
    <n v="84"/>
    <n v="34.729999999999997"/>
  </r>
  <r>
    <x v="653"/>
    <s v="CUST0089"/>
    <s v="BR010"/>
    <x v="1"/>
    <s v="Auto Loan"/>
    <s v="Unsecured"/>
    <n v="26.76"/>
    <n v="15.57"/>
    <n v="0.44359999999999999"/>
    <n v="2.4224999999999999"/>
    <x v="3"/>
    <n v="782"/>
    <s v="approved"/>
    <s v="29-08-2023"/>
    <m/>
    <s v="05-09-2023"/>
    <n v="12"/>
    <n v="20.25"/>
  </r>
  <r>
    <x v="654"/>
    <s v="CUST0298"/>
    <s v="BR002"/>
    <x v="4"/>
    <s v="Home Loan"/>
    <s v="Secured"/>
    <n v="73.959999999999994"/>
    <n v="16.93"/>
    <n v="0.99109999999999998"/>
    <n v="1.2821"/>
    <x v="2"/>
    <n v="623"/>
    <s v="Rejected "/>
    <s v="04-10-2022"/>
    <m/>
    <m/>
    <n v="120"/>
    <n v="10.72"/>
  </r>
  <r>
    <x v="655"/>
    <s v="CUST0410"/>
    <s v="BR003"/>
    <x v="4"/>
    <s v="Home Loan"/>
    <s v="Semi-Secured"/>
    <n v="85.97"/>
    <n v="8.32"/>
    <n v="1.1249"/>
    <n v="3.9007000000000001"/>
    <x v="4"/>
    <n v="738"/>
    <s v="approved"/>
    <s v="11-07-2022"/>
    <m/>
    <s v="16-07-2022"/>
    <n v="24"/>
    <n v="27.68"/>
  </r>
  <r>
    <x v="656"/>
    <s v="CUST0023"/>
    <s v="BR007"/>
    <x v="1"/>
    <s v="Personal Loan"/>
    <s v="Secured"/>
    <n v="80.48"/>
    <n v="14.5"/>
    <n v="1.0277000000000001"/>
    <n v="1.099"/>
    <x v="1"/>
    <n v="678"/>
    <s v="approved"/>
    <s v="14-06-2022"/>
    <m/>
    <s v="26-06-2022"/>
    <n v="180"/>
    <n v="0"/>
  </r>
  <r>
    <x v="657"/>
    <s v="CUST0349"/>
    <s v="BR005"/>
    <x v="3"/>
    <s v="Home Loan"/>
    <s v="Secured"/>
    <n v="76.78"/>
    <n v="16.03"/>
    <n v="1.1796"/>
    <n v="6.9673999999999996"/>
    <x v="1"/>
    <n v="698"/>
    <s v="Under Review"/>
    <s v="04-12-2022"/>
    <m/>
    <m/>
    <n v="12"/>
    <n v="0"/>
  </r>
  <r>
    <x v="658"/>
    <s v="CUST0300"/>
    <s v="BR002"/>
    <x v="0"/>
    <s v="Business Loan"/>
    <s v="Secured"/>
    <n v="48.6"/>
    <n v="12.33"/>
    <n v="0.89490000000000003"/>
    <n v="0.86650000000000005"/>
    <x v="1"/>
    <n v="872"/>
    <s v="Rejected "/>
    <s v="22-02-2022"/>
    <m/>
    <m/>
    <n v="84"/>
    <n v="0"/>
  </r>
  <r>
    <x v="659"/>
    <s v="CUST0161"/>
    <s v="BR007"/>
    <x v="0"/>
    <s v="Gold Loan"/>
    <s v="Semi-Secured"/>
    <n v="29.7"/>
    <n v="9.25"/>
    <n v="0.3916"/>
    <n v="0.94789999999999996"/>
    <x v="2"/>
    <n v="837"/>
    <s v="Rejected "/>
    <s v="03-09-2024"/>
    <m/>
    <m/>
    <n v="36"/>
    <n v="10.220000000000001"/>
  </r>
  <r>
    <x v="660"/>
    <s v="CUST0078"/>
    <s v="BR003"/>
    <x v="3"/>
    <s v="Gold Loan"/>
    <s v="Semi-Secured"/>
    <n v="79.040000000000006"/>
    <n v="12.66"/>
    <n v="0.99650000000000005"/>
    <n v="0.98240000000000005"/>
    <x v="1"/>
    <n v="848"/>
    <s v="approved"/>
    <s v="11-04-2022"/>
    <m/>
    <s v="12-04-2022"/>
    <n v="180"/>
    <n v="0"/>
  </r>
  <r>
    <x v="661"/>
    <s v="CUST0194"/>
    <s v="BR006"/>
    <x v="3"/>
    <s v="Home Loan"/>
    <s v="Unsecured"/>
    <n v="72.67"/>
    <n v="9.15"/>
    <n v="0.77510000000000001"/>
    <n v="3.3249"/>
    <x v="3"/>
    <n v="719"/>
    <s v="approved"/>
    <s v="02-11-2022"/>
    <m/>
    <s v="15-11-2022"/>
    <n v="24"/>
    <n v="23.91"/>
  </r>
  <r>
    <x v="662"/>
    <s v="CUST0339"/>
    <s v="BR001"/>
    <x v="3"/>
    <s v="Auto Loan"/>
    <s v="Secured"/>
    <n v="78.73"/>
    <n v="7.96"/>
    <n v="1.2372000000000001"/>
    <n v="0.75060000000000004"/>
    <x v="1"/>
    <n v="758"/>
    <s v="Rejected"/>
    <s v="08-05-2023"/>
    <m/>
    <m/>
    <n v="180"/>
    <n v="0"/>
  </r>
  <r>
    <x v="663"/>
    <s v="CUST0286"/>
    <s v="BR008"/>
    <x v="2"/>
    <s v="Auto Loan"/>
    <s v="Secured"/>
    <n v="77.459999999999994"/>
    <n v="17.98"/>
    <n v="1.3821000000000001"/>
    <n v="1.1942999999999999"/>
    <x v="3"/>
    <n v="652"/>
    <s v="Rejected"/>
    <s v="13-05-2022"/>
    <m/>
    <m/>
    <n v="240"/>
    <n v="11.74"/>
  </r>
  <r>
    <x v="664"/>
    <s v="CUST0444"/>
    <s v="BR007"/>
    <x v="3"/>
    <s v="Gold Loan"/>
    <s v="Secured"/>
    <n v="89.13"/>
    <n v="15.62"/>
    <n v="0.7954"/>
    <n v="2.1495000000000002"/>
    <x v="3"/>
    <n v="839"/>
    <s v="approved"/>
    <s v="28-08-2024"/>
    <m/>
    <s v="05-09-2024"/>
    <n v="60"/>
    <n v="75.62"/>
  </r>
  <r>
    <x v="665"/>
    <s v="CUST0368"/>
    <s v="BR004"/>
    <x v="2"/>
    <s v="Business Loan"/>
    <s v="Secured"/>
    <n v="40.57"/>
    <n v="14.9"/>
    <n v="0.28899999999999998"/>
    <n v="0.65210000000000001"/>
    <x v="2"/>
    <n v="886"/>
    <s v="Rejected "/>
    <s v="28-08-2023"/>
    <m/>
    <m/>
    <n v="120"/>
    <n v="29.09"/>
  </r>
  <r>
    <x v="666"/>
    <s v="CUST0342"/>
    <s v="BR005"/>
    <x v="1"/>
    <s v="Auto Loan"/>
    <s v="Secured"/>
    <n v="3.05"/>
    <n v="15.82"/>
    <n v="2.12E-2"/>
    <n v="4.2000000000000003E-2"/>
    <x v="0"/>
    <n v="825"/>
    <s v="Rejected"/>
    <s v="02-08-2022"/>
    <m/>
    <m/>
    <n v="240"/>
    <n v="1.1100000000000001"/>
  </r>
  <r>
    <x v="667"/>
    <s v="CUST0448"/>
    <s v="BR001"/>
    <x v="1"/>
    <s v="Auto Loan"/>
    <s v="Semi-Secured"/>
    <n v="39.6"/>
    <n v="15.75"/>
    <n v="0.64800000000000002"/>
    <n v="3.5882999999999998"/>
    <x v="3"/>
    <n v="756"/>
    <s v="Rejected"/>
    <s v="26-01-2024"/>
    <m/>
    <m/>
    <n v="12"/>
    <n v="15.4"/>
  </r>
  <r>
    <x v="668"/>
    <s v="CUST0492"/>
    <s v="BR001"/>
    <x v="0"/>
    <s v="Education Loan"/>
    <s v="Unsecured"/>
    <n v="31.47"/>
    <n v="16.989999999999998"/>
    <n v="0.39950000000000002"/>
    <n v="0.46139999999999998"/>
    <x v="2"/>
    <n v="854"/>
    <s v="approved"/>
    <s v="08-04-2023"/>
    <m/>
    <s v="20-04-2023"/>
    <n v="240"/>
    <n v="6.06"/>
  </r>
  <r>
    <x v="669"/>
    <s v="CUST0266"/>
    <s v="BR003"/>
    <x v="3"/>
    <s v="Auto Loan"/>
    <s v="Semi-Secured"/>
    <n v="97.28"/>
    <n v="16.649999999999999"/>
    <n v="0.57620000000000005"/>
    <n v="1.9683999999999999"/>
    <x v="1"/>
    <n v="890"/>
    <s v="Under Review"/>
    <s v="28-04-2022"/>
    <m/>
    <m/>
    <n v="84"/>
    <n v="0"/>
  </r>
  <r>
    <x v="670"/>
    <s v="CUST0105"/>
    <s v="BR004"/>
    <x v="4"/>
    <s v="Auto Loan"/>
    <s v="Secured"/>
    <n v="83.02"/>
    <n v="10.97"/>
    <n v="1.2979000000000001"/>
    <n v="1.1422000000000001"/>
    <x v="3"/>
    <n v="667"/>
    <s v="Rejected"/>
    <s v="29-07-2022"/>
    <m/>
    <m/>
    <n v="120"/>
    <n v="14.66"/>
  </r>
  <r>
    <x v="671"/>
    <s v="CUST0239"/>
    <s v="BR002"/>
    <x v="2"/>
    <s v="Home Loan"/>
    <s v="Semi-Secured"/>
    <n v="97.58"/>
    <n v="8.51"/>
    <n v="1.4814000000000001"/>
    <n v="0.96150000000000002"/>
    <x v="3"/>
    <n v="592"/>
    <s v="Rejected"/>
    <s v="09-04-2024"/>
    <m/>
    <m/>
    <n v="180"/>
    <n v="63.18"/>
  </r>
  <r>
    <x v="672"/>
    <s v="CUST0209"/>
    <s v="BR001"/>
    <x v="0"/>
    <s v="Home Loan"/>
    <s v="Semi-Secured"/>
    <n v="76.37"/>
    <n v="18.079999999999998"/>
    <n v="1.5176000000000001"/>
    <n v="3.8157000000000001"/>
    <x v="0"/>
    <n v="896"/>
    <s v="approved"/>
    <s v="13-04-2024"/>
    <m/>
    <s v="26-04-2024"/>
    <n v="24"/>
    <n v="43.51"/>
  </r>
  <r>
    <x v="673"/>
    <s v="CUST0006"/>
    <s v="BR003"/>
    <x v="4"/>
    <s v="Home Loan"/>
    <s v="Secured"/>
    <n v="59.02"/>
    <n v="12.07"/>
    <n v="0.78180000000000005"/>
    <n v="0.65269999999999995"/>
    <x v="1"/>
    <n v="747"/>
    <s v="Rejected"/>
    <s v="12-02-2024"/>
    <m/>
    <m/>
    <n v="240"/>
    <n v="0"/>
  </r>
  <r>
    <x v="674"/>
    <s v="CUST0255"/>
    <s v="BR005"/>
    <x v="3"/>
    <s v="Gold Loan"/>
    <s v="Secured"/>
    <n v="96.08"/>
    <n v="17.579999999999998"/>
    <n v="1.7519"/>
    <n v="2.8012999999999999"/>
    <x v="0"/>
    <n v="663"/>
    <s v="Under Review"/>
    <s v="10-12-2023"/>
    <m/>
    <m/>
    <n v="48"/>
    <n v="20.55"/>
  </r>
  <r>
    <x v="675"/>
    <s v="CUST0037"/>
    <s v="BR002"/>
    <x v="2"/>
    <s v="Business Loan"/>
    <s v="Semi-Secured"/>
    <n v="29.4"/>
    <n v="9.98"/>
    <n v="0.3221"/>
    <n v="0.31559999999999999"/>
    <x v="4"/>
    <n v="787"/>
    <s v="approved"/>
    <s v="13-10-2022"/>
    <m/>
    <s v="26-10-2022"/>
    <n v="180"/>
    <n v="27.85"/>
  </r>
  <r>
    <x v="676"/>
    <s v="CUST0081"/>
    <s v="BR004"/>
    <x v="2"/>
    <s v="Gold Loan"/>
    <s v="Semi-Secured"/>
    <n v="15.64"/>
    <n v="10.53"/>
    <n v="0.15740000000000001"/>
    <n v="0.72550000000000003"/>
    <x v="1"/>
    <n v="667"/>
    <s v="Under Review"/>
    <s v="16-03-2022"/>
    <m/>
    <m/>
    <n v="24"/>
    <n v="0"/>
  </r>
  <r>
    <x v="677"/>
    <s v="CUST0151"/>
    <s v="BR003"/>
    <x v="2"/>
    <s v="Gold Loan"/>
    <s v="Unsecured"/>
    <n v="94.13"/>
    <n v="11.54"/>
    <n v="0.50070000000000003"/>
    <n v="1.6386000000000001"/>
    <x v="3"/>
    <n v="898"/>
    <s v="approved"/>
    <s v="20-03-2024"/>
    <m/>
    <s v="27-03-2024"/>
    <n v="84"/>
    <n v="44.25"/>
  </r>
  <r>
    <x v="678"/>
    <s v="CUST0356"/>
    <s v="BR002"/>
    <x v="0"/>
    <s v="Business Loan"/>
    <s v="Secured"/>
    <n v="43.23"/>
    <n v="17.829999999999998"/>
    <n v="0.82820000000000005"/>
    <n v="3.9598"/>
    <x v="2"/>
    <n v="578"/>
    <s v="Rejected"/>
    <s v="10-01-2024"/>
    <m/>
    <m/>
    <n v="12"/>
    <n v="18.68"/>
  </r>
  <r>
    <x v="679"/>
    <s v="CUST0447"/>
    <s v="BR001"/>
    <x v="1"/>
    <s v="Personal Loan"/>
    <s v="Semi-Secured"/>
    <n v="46.11"/>
    <n v="15.7"/>
    <n v="0.29970000000000002"/>
    <n v="1.6143000000000001"/>
    <x v="3"/>
    <n v="656"/>
    <s v="Under Review"/>
    <s v="29-11-2023"/>
    <m/>
    <m/>
    <n v="36"/>
    <n v="18.559999999999999"/>
  </r>
  <r>
    <x v="680"/>
    <s v="CUST0094"/>
    <s v="BR007"/>
    <x v="2"/>
    <s v="Home Loan"/>
    <s v="Unsecured"/>
    <n v="63.01"/>
    <n v="15.89"/>
    <n v="0.92390000000000005"/>
    <n v="2.2118000000000002"/>
    <x v="2"/>
    <n v="714"/>
    <s v="Rejected"/>
    <s v="10-12-2024"/>
    <m/>
    <m/>
    <n v="36"/>
    <n v="50.83"/>
  </r>
  <r>
    <x v="681"/>
    <s v="CUST0060"/>
    <s v="BR004"/>
    <x v="3"/>
    <s v="Gold Loan"/>
    <s v="Secured"/>
    <n v="79.59"/>
    <n v="16.079999999999998"/>
    <n v="0.80700000000000005"/>
    <n v="2.2589000000000001"/>
    <x v="0"/>
    <n v="672"/>
    <s v="Rejected "/>
    <s v="18-12-2024"/>
    <m/>
    <m/>
    <n v="48"/>
    <n v="17.190000000000001"/>
  </r>
  <r>
    <x v="682"/>
    <s v="CUST0192"/>
    <s v="BR010"/>
    <x v="0"/>
    <s v="Home Loan"/>
    <s v="Secured"/>
    <n v="67.040000000000006"/>
    <n v="15.13"/>
    <n v="0.94430000000000003"/>
    <n v="6.0549999999999997"/>
    <x v="2"/>
    <n v="731"/>
    <s v="Under Review"/>
    <s v="13-05-2022"/>
    <m/>
    <m/>
    <n v="12"/>
    <n v="52.48"/>
  </r>
  <r>
    <x v="683"/>
    <s v="CUST0009"/>
    <s v="BR008"/>
    <x v="3"/>
    <s v="Gold Loan"/>
    <s v="Secured"/>
    <n v="40.880000000000003"/>
    <n v="13.8"/>
    <n v="0.78239999999999998"/>
    <n v="0.62980000000000003"/>
    <x v="2"/>
    <n v="707"/>
    <s v="approved"/>
    <s v="09-02-2024"/>
    <m/>
    <s v="23-02-2024"/>
    <n v="120"/>
    <n v="31.21"/>
  </r>
  <r>
    <x v="684"/>
    <s v="CUST0310"/>
    <s v="BR010"/>
    <x v="1"/>
    <s v="Home Loan"/>
    <s v="Semi-Secured"/>
    <n v="30.26"/>
    <n v="11.53"/>
    <n v="0.3256"/>
    <n v="0.78990000000000005"/>
    <x v="3"/>
    <n v="868"/>
    <s v="Under Review"/>
    <s v="30-07-2022"/>
    <m/>
    <m/>
    <n v="48"/>
    <n v="10.6"/>
  </r>
  <r>
    <x v="685"/>
    <s v="CUST0292"/>
    <s v="BR010"/>
    <x v="4"/>
    <s v="Personal Loan"/>
    <s v="Secured"/>
    <n v="11.73"/>
    <n v="16.38"/>
    <n v="9.7900000000000001E-2"/>
    <n v="0.41460000000000002"/>
    <x v="0"/>
    <n v="883"/>
    <s v="approved"/>
    <s v="23-04-2022"/>
    <m/>
    <s v="30-04-2022"/>
    <n v="36"/>
    <n v="7.38"/>
  </r>
  <r>
    <x v="686"/>
    <s v="CUST0080"/>
    <s v="BR007"/>
    <x v="0"/>
    <s v="Education Loan"/>
    <s v="Unsecured"/>
    <n v="97.26"/>
    <n v="12.36"/>
    <n v="1.5793999999999999"/>
    <n v="2.1812"/>
    <x v="2"/>
    <n v="733"/>
    <s v="Rejected "/>
    <s v="13-04-2023"/>
    <m/>
    <m/>
    <n v="60"/>
    <n v="52.71"/>
  </r>
  <r>
    <x v="687"/>
    <s v="CUST0309"/>
    <s v="BR006"/>
    <x v="4"/>
    <s v="Gold Loan"/>
    <s v="Secured"/>
    <n v="66.069999999999993"/>
    <n v="7.69"/>
    <n v="1.1417999999999999"/>
    <n v="1.3299000000000001"/>
    <x v="1"/>
    <n v="698"/>
    <s v="Under Review"/>
    <s v="14-04-2024"/>
    <m/>
    <m/>
    <n v="60"/>
    <n v="0"/>
  </r>
  <r>
    <x v="688"/>
    <s v="CUST0073"/>
    <s v="BR010"/>
    <x v="2"/>
    <s v="Education Loan"/>
    <s v="Unsecured"/>
    <n v="3.96"/>
    <n v="16.12"/>
    <n v="4.3900000000000002E-2"/>
    <n v="7.8899999999999998E-2"/>
    <x v="2"/>
    <n v="883"/>
    <s v="Rejected "/>
    <s v="28-10-2022"/>
    <m/>
    <m/>
    <n v="84"/>
    <n v="1.86"/>
  </r>
  <r>
    <x v="689"/>
    <s v="CUST0196"/>
    <s v="BR010"/>
    <x v="1"/>
    <s v="Auto Loan"/>
    <s v="Unsecured"/>
    <n v="63.4"/>
    <n v="9.8800000000000008"/>
    <n v="0.85129999999999995"/>
    <n v="0.83360000000000001"/>
    <x v="1"/>
    <n v="749"/>
    <s v="Rejected "/>
    <s v="26-10-2022"/>
    <m/>
    <m/>
    <n v="120"/>
    <n v="0"/>
  </r>
  <r>
    <x v="690"/>
    <s v="CUST0161"/>
    <s v="BR010"/>
    <x v="3"/>
    <s v="Home Loan"/>
    <s v="Unsecured"/>
    <n v="84.49"/>
    <n v="11.89"/>
    <n v="0.61119999999999997"/>
    <n v="1.8747"/>
    <x v="2"/>
    <n v="837"/>
    <s v="Under Review"/>
    <s v="25-03-2022"/>
    <m/>
    <m/>
    <n v="60"/>
    <n v="69.83"/>
  </r>
  <r>
    <x v="691"/>
    <s v="CUST0386"/>
    <s v="BR004"/>
    <x v="0"/>
    <s v="Home Loan"/>
    <s v="Semi-Secured"/>
    <n v="85.37"/>
    <n v="11.8"/>
    <n v="1.5604"/>
    <n v="4.0106999999999999"/>
    <x v="1"/>
    <n v="686"/>
    <s v="approved"/>
    <s v="03-03-2024"/>
    <m/>
    <s v="12-03-2024"/>
    <n v="24"/>
    <n v="0"/>
  </r>
  <r>
    <x v="692"/>
    <s v="CUST0099"/>
    <s v="BR010"/>
    <x v="3"/>
    <s v="Home Loan"/>
    <s v="Secured"/>
    <n v="94.59"/>
    <n v="8.1199999999999992"/>
    <n v="1.3928"/>
    <n v="4.2831999999999999"/>
    <x v="4"/>
    <n v="834"/>
    <s v="Rejected "/>
    <s v="30-05-2022"/>
    <m/>
    <m/>
    <n v="24"/>
    <n v="78.430000000000007"/>
  </r>
  <r>
    <x v="693"/>
    <s v="CUST0397"/>
    <s v="BR003"/>
    <x v="2"/>
    <s v="Personal Loan"/>
    <s v="Semi-Secured"/>
    <n v="94.99"/>
    <n v="14.4"/>
    <n v="0.54659999999999997"/>
    <n v="1.8011999999999999"/>
    <x v="3"/>
    <n v="686"/>
    <s v="Rejected "/>
    <s v="28-07-2023"/>
    <m/>
    <m/>
    <n v="84"/>
    <n v="31.31"/>
  </r>
  <r>
    <x v="694"/>
    <s v="CUST0307"/>
    <s v="BR005"/>
    <x v="1"/>
    <s v="Personal Loan"/>
    <s v="Secured"/>
    <n v="71.72"/>
    <n v="9.0399999999999991"/>
    <n v="0.79239999999999999"/>
    <n v="0.91010000000000002"/>
    <x v="3"/>
    <n v="830"/>
    <s v="approved"/>
    <s v="08-10-2022"/>
    <m/>
    <s v="14-10-2022"/>
    <n v="120"/>
    <n v="8.36"/>
  </r>
  <r>
    <x v="695"/>
    <s v="CUST0252"/>
    <s v="BR008"/>
    <x v="1"/>
    <s v="Home Loan"/>
    <s v="Secured"/>
    <n v="56.98"/>
    <n v="8.23"/>
    <n v="0.9496"/>
    <n v="4.9626999999999999"/>
    <x v="0"/>
    <n v="710"/>
    <s v="approved"/>
    <s v="28-12-2024"/>
    <m/>
    <s v="02-01-2025"/>
    <n v="12"/>
    <n v="8.9499999999999993"/>
  </r>
  <r>
    <x v="696"/>
    <s v="CUST0119"/>
    <s v="BR002"/>
    <x v="4"/>
    <s v="Auto Loan"/>
    <s v="Unsecured"/>
    <n v="71.78"/>
    <n v="11.29"/>
    <n v="1.3935999999999999"/>
    <n v="3.3552"/>
    <x v="0"/>
    <n v="777"/>
    <s v="approved"/>
    <s v="12-06-2022"/>
    <m/>
    <s v="20-06-2022"/>
    <n v="24"/>
    <n v="7.83"/>
  </r>
  <r>
    <x v="697"/>
    <s v="CUST0085"/>
    <s v="BR002"/>
    <x v="0"/>
    <s v="Gold Loan"/>
    <s v="Secured"/>
    <n v="1.05"/>
    <n v="15.75"/>
    <n v="8.9999999999999993E-3"/>
    <n v="1.44E-2"/>
    <x v="4"/>
    <n v="849"/>
    <s v="Rejected"/>
    <s v="15-08-2024"/>
    <m/>
    <m/>
    <n v="240"/>
    <n v="0.55000000000000004"/>
  </r>
  <r>
    <x v="698"/>
    <s v="CUST0063"/>
    <s v="BR004"/>
    <x v="4"/>
    <s v="Education Loan"/>
    <s v="Secured"/>
    <n v="89.25"/>
    <n v="10.88"/>
    <n v="1.2395"/>
    <n v="2.9169"/>
    <x v="2"/>
    <n v="806"/>
    <s v="Under Review"/>
    <s v="08-04-2022"/>
    <m/>
    <m/>
    <n v="36"/>
    <n v="19.61"/>
  </r>
  <r>
    <x v="699"/>
    <s v="CUST0499"/>
    <s v="BR002"/>
    <x v="1"/>
    <s v="Auto Loan"/>
    <s v="Unsecured"/>
    <n v="99.5"/>
    <n v="9.75"/>
    <n v="0.87080000000000002"/>
    <n v="4.5799000000000003"/>
    <x v="0"/>
    <n v="881"/>
    <s v="approved"/>
    <s v="30-12-2024"/>
    <m/>
    <s v="01-01-2025"/>
    <n v="24"/>
    <n v="88.41"/>
  </r>
  <r>
    <x v="700"/>
    <s v="CUST0256"/>
    <s v="BR009"/>
    <x v="4"/>
    <s v="Personal Loan"/>
    <s v="Secured"/>
    <n v="2.39"/>
    <n v="8.51"/>
    <n v="2.9600000000000001E-2"/>
    <n v="2.0799999999999999E-2"/>
    <x v="3"/>
    <n v="880"/>
    <s v="approved"/>
    <s v="01-02-2023"/>
    <m/>
    <s v="06-02-2023"/>
    <n v="240"/>
    <n v="1.29"/>
  </r>
  <r>
    <x v="701"/>
    <s v="CUST0280"/>
    <s v="BR006"/>
    <x v="1"/>
    <s v="Business Loan"/>
    <s v="Semi-Secured"/>
    <n v="61.04"/>
    <n v="12.19"/>
    <n v="1.0618000000000001"/>
    <n v="0.68020000000000003"/>
    <x v="3"/>
    <n v="556"/>
    <s v="approved"/>
    <s v="21-11-2024"/>
    <m/>
    <s v="24-11-2024"/>
    <n v="240"/>
    <n v="34.299999999999997"/>
  </r>
  <r>
    <x v="702"/>
    <s v="CUST0174"/>
    <s v="BR004"/>
    <x v="2"/>
    <s v="Education Loan"/>
    <s v="Semi-Secured"/>
    <n v="3.27"/>
    <n v="13.97"/>
    <n v="5.16E-2"/>
    <n v="5.0700000000000002E-2"/>
    <x v="0"/>
    <n v="791"/>
    <s v="Rejected "/>
    <s v="01-09-2022"/>
    <m/>
    <m/>
    <n v="120"/>
    <n v="1.59"/>
  </r>
  <r>
    <x v="703"/>
    <s v="CUST0481"/>
    <s v="BR008"/>
    <x v="4"/>
    <s v="Education Loan"/>
    <s v="Semi-Secured"/>
    <n v="78.209999999999994"/>
    <n v="16.22"/>
    <n v="0.81940000000000002"/>
    <n v="7.1041999999999996"/>
    <x v="0"/>
    <n v="872"/>
    <s v="approved"/>
    <s v="22-10-2022"/>
    <m/>
    <s v="24-10-2022"/>
    <n v="12"/>
    <n v="51.62"/>
  </r>
  <r>
    <x v="704"/>
    <s v="CUST0179"/>
    <s v="BR006"/>
    <x v="4"/>
    <s v="Home Loan"/>
    <s v="Unsecured"/>
    <n v="68.2"/>
    <n v="7.66"/>
    <n v="0.68379999999999996"/>
    <n v="0.63839999999999997"/>
    <x v="1"/>
    <n v="856"/>
    <s v="Rejected "/>
    <s v="27-06-2023"/>
    <m/>
    <m/>
    <n v="180"/>
    <n v="0"/>
  </r>
  <r>
    <x v="705"/>
    <s v="CUST0038"/>
    <s v="BR009"/>
    <x v="4"/>
    <s v="Home Loan"/>
    <s v="Semi-Secured"/>
    <n v="14.74"/>
    <n v="18.16"/>
    <n v="0.24060000000000001"/>
    <n v="1.3525"/>
    <x v="2"/>
    <n v="793"/>
    <s v="approved"/>
    <s v="30-12-2024"/>
    <m/>
    <s v="12-01-2025"/>
    <n v="12"/>
    <n v="10.02"/>
  </r>
  <r>
    <x v="706"/>
    <s v="CUST0278"/>
    <s v="BR005"/>
    <x v="2"/>
    <s v="Home Loan"/>
    <s v="Secured"/>
    <n v="13.56"/>
    <n v="16.86"/>
    <n v="0.23019999999999999"/>
    <n v="0.39029999999999998"/>
    <x v="2"/>
    <n v="867"/>
    <s v="approved"/>
    <s v="29-05-2023"/>
    <m/>
    <s v="07-06-2023"/>
    <n v="48"/>
    <n v="12.53"/>
  </r>
  <r>
    <x v="707"/>
    <s v="CUST0311"/>
    <s v="BR006"/>
    <x v="2"/>
    <s v="Gold Loan"/>
    <s v="Semi-Secured"/>
    <n v="63.32"/>
    <n v="10.62"/>
    <n v="0.74580000000000002"/>
    <n v="0.63729999999999998"/>
    <x v="2"/>
    <n v="765"/>
    <s v="approved"/>
    <s v="15-03-2022"/>
    <m/>
    <s v="27-03-2022"/>
    <n v="240"/>
    <n v="41.58"/>
  </r>
  <r>
    <x v="708"/>
    <s v="CUST0121"/>
    <s v="BR009"/>
    <x v="1"/>
    <s v="Education Loan"/>
    <s v="Unsecured"/>
    <n v="48.28"/>
    <n v="18.190000000000001"/>
    <n v="0.37669999999999998"/>
    <n v="0.78410000000000002"/>
    <x v="4"/>
    <n v="602"/>
    <s v="approved"/>
    <s v="09-06-2022"/>
    <m/>
    <s v="19-06-2022"/>
    <n v="180"/>
    <n v="7.43"/>
  </r>
  <r>
    <x v="709"/>
    <s v="CUST0254"/>
    <s v="BR010"/>
    <x v="2"/>
    <s v="Education Loan"/>
    <s v="Unsecured"/>
    <n v="54.66"/>
    <n v="13.82"/>
    <n v="0.63119999999999998"/>
    <n v="0.72130000000000005"/>
    <x v="3"/>
    <n v="565"/>
    <s v="Rejected"/>
    <s v="18-10-2023"/>
    <m/>
    <m/>
    <n v="180"/>
    <n v="29.45"/>
  </r>
  <r>
    <x v="710"/>
    <s v="CUST0020"/>
    <s v="BR009"/>
    <x v="3"/>
    <s v="Business Loan"/>
    <s v="Semi-Secured"/>
    <n v="1.06"/>
    <n v="15.01"/>
    <n v="1.7899999999999999E-2"/>
    <n v="2.0500000000000001E-2"/>
    <x v="1"/>
    <n v="587"/>
    <s v="Rejected "/>
    <s v="06-07-2023"/>
    <m/>
    <m/>
    <n v="84"/>
    <n v="0"/>
  </r>
  <r>
    <x v="711"/>
    <s v="CUST0445"/>
    <s v="BR006"/>
    <x v="1"/>
    <s v="Education Loan"/>
    <s v="Semi-Secured"/>
    <n v="62.33"/>
    <n v="13.76"/>
    <n v="0.34029999999999999"/>
    <n v="2.9855999999999998"/>
    <x v="3"/>
    <n v="610"/>
    <s v="Under Review"/>
    <s v="27-12-2022"/>
    <m/>
    <m/>
    <n v="24"/>
    <n v="47.47"/>
  </r>
  <r>
    <x v="712"/>
    <s v="CUST0129"/>
    <s v="BR003"/>
    <x v="2"/>
    <s v="Education Loan"/>
    <s v="Unsecured"/>
    <n v="59.77"/>
    <n v="11.38"/>
    <n v="1.0297000000000001"/>
    <n v="1.3109"/>
    <x v="3"/>
    <n v="619"/>
    <s v="Rejected "/>
    <s v="21-05-2023"/>
    <m/>
    <m/>
    <n v="60"/>
    <n v="38.18"/>
  </r>
  <r>
    <x v="713"/>
    <s v="CUST0295"/>
    <s v="BR005"/>
    <x v="1"/>
    <s v="Personal Loan"/>
    <s v="Secured"/>
    <n v="55.07"/>
    <n v="13.8"/>
    <n v="0.36049999999999999"/>
    <n v="0.84840000000000004"/>
    <x v="3"/>
    <n v="836"/>
    <s v="Under Review"/>
    <s v="13-06-2022"/>
    <m/>
    <m/>
    <n v="120"/>
    <n v="37.549999999999997"/>
  </r>
  <r>
    <x v="714"/>
    <s v="CUST0390"/>
    <s v="BR006"/>
    <x v="1"/>
    <s v="Personal Loan"/>
    <s v="Unsecured"/>
    <n v="39.520000000000003"/>
    <n v="9.39"/>
    <n v="0.75839999999999996"/>
    <n v="0.99080000000000001"/>
    <x v="3"/>
    <n v="855"/>
    <s v="Under Review"/>
    <s v="20-12-2024"/>
    <m/>
    <m/>
    <n v="48"/>
    <n v="24.37"/>
  </r>
  <r>
    <x v="715"/>
    <s v="CUST0441"/>
    <s v="BR009"/>
    <x v="0"/>
    <s v="Gold Loan"/>
    <s v="Semi-Secured"/>
    <n v="39.729999999999997"/>
    <n v="17.97"/>
    <n v="0.4904"/>
    <n v="1.0082"/>
    <x v="0"/>
    <n v="814"/>
    <s v="approved"/>
    <s v="27-10-2023"/>
    <m/>
    <s v="28-10-2023"/>
    <n v="60"/>
    <n v="24.57"/>
  </r>
  <r>
    <x v="716"/>
    <s v="CUST0148"/>
    <s v="BR005"/>
    <x v="4"/>
    <s v="Home Loan"/>
    <s v="Secured"/>
    <n v="31.36"/>
    <n v="17.16"/>
    <n v="0.57730000000000004"/>
    <n v="1.5528999999999999"/>
    <x v="1"/>
    <n v="813"/>
    <s v="approved"/>
    <s v="18-09-2024"/>
    <m/>
    <s v="21-09-2024"/>
    <n v="24"/>
    <n v="0"/>
  </r>
  <r>
    <x v="717"/>
    <s v="CUST0361"/>
    <s v="BR006"/>
    <x v="2"/>
    <s v="Personal Loan"/>
    <s v="Unsecured"/>
    <n v="79.55"/>
    <n v="11.51"/>
    <n v="0.86850000000000005"/>
    <n v="3.7265000000000001"/>
    <x v="4"/>
    <n v="729"/>
    <s v="Under Review"/>
    <s v="18-07-2024"/>
    <m/>
    <m/>
    <n v="24"/>
    <n v="15.23"/>
  </r>
  <r>
    <x v="718"/>
    <s v="CUST0111"/>
    <s v="BR003"/>
    <x v="3"/>
    <s v="Gold Loan"/>
    <s v="Secured"/>
    <n v="81.94"/>
    <n v="16.8"/>
    <n v="1.0544"/>
    <n v="2.3559000000000001"/>
    <x v="0"/>
    <n v="589"/>
    <s v="approved"/>
    <s v="12-10-2023"/>
    <m/>
    <s v="13-10-2023"/>
    <n v="48"/>
    <n v="9.31"/>
  </r>
  <r>
    <x v="719"/>
    <s v="CUST0077"/>
    <s v="BR002"/>
    <x v="3"/>
    <s v="Home Loan"/>
    <s v="Secured"/>
    <n v="77.86"/>
    <n v="11.71"/>
    <n v="1.0074000000000001"/>
    <n v="3.6545999999999998"/>
    <x v="2"/>
    <n v="741"/>
    <s v="approved"/>
    <s v="26-08-2024"/>
    <m/>
    <s v="04-09-2024"/>
    <n v="24"/>
    <n v="11.77"/>
  </r>
  <r>
    <x v="720"/>
    <s v="CUST0245"/>
    <s v="BR001"/>
    <x v="3"/>
    <s v="Auto Loan"/>
    <s v="Secured"/>
    <n v="24.27"/>
    <n v="13.64"/>
    <n v="0.40060000000000001"/>
    <n v="0.37159999999999999"/>
    <x v="3"/>
    <n v="763"/>
    <s v="Rejected"/>
    <s v="09-11-2023"/>
    <m/>
    <m/>
    <n v="120"/>
    <n v="13.93"/>
  </r>
  <r>
    <x v="721"/>
    <s v="CUST0214"/>
    <s v="BR001"/>
    <x v="3"/>
    <s v="Gold Loan"/>
    <s v="Semi-Secured"/>
    <n v="42.14"/>
    <n v="13.43"/>
    <n v="0.38740000000000002"/>
    <n v="1.4286000000000001"/>
    <x v="3"/>
    <n v="651"/>
    <s v="approved"/>
    <s v="23-11-2023"/>
    <m/>
    <s v="02-12-2023"/>
    <n v="36"/>
    <n v="16.3"/>
  </r>
  <r>
    <x v="722"/>
    <s v="CUST0278"/>
    <s v="BR006"/>
    <x v="2"/>
    <s v="Education Loan"/>
    <s v="Unsecured"/>
    <n v="79.86"/>
    <n v="15.34"/>
    <n v="1.1344000000000001"/>
    <n v="2.7816999999999998"/>
    <x v="2"/>
    <n v="867"/>
    <s v="Rejected"/>
    <s v="16-09-2023"/>
    <m/>
    <m/>
    <n v="36"/>
    <n v="73.02"/>
  </r>
  <r>
    <x v="723"/>
    <s v="CUST0416"/>
    <s v="BR007"/>
    <x v="3"/>
    <s v="Home Loan"/>
    <s v="Secured"/>
    <n v="93.32"/>
    <m/>
    <n v="0.52180000000000004"/>
    <m/>
    <x v="4"/>
    <n v="740"/>
    <s v="Rejected "/>
    <s v="16-04-2023"/>
    <m/>
    <m/>
    <n v="36"/>
    <n v="55.84"/>
  </r>
  <r>
    <x v="724"/>
    <s v="CUST0122"/>
    <s v="BR003"/>
    <x v="0"/>
    <s v="Auto Loan"/>
    <s v="Unsecured"/>
    <n v="7.86"/>
    <m/>
    <n v="7.9399999999999998E-2"/>
    <m/>
    <x v="2"/>
    <n v="780"/>
    <s v="Rejected"/>
    <s v="21-05-2024"/>
    <m/>
    <m/>
    <n v="12"/>
    <n v="4.5"/>
  </r>
  <r>
    <x v="725"/>
    <s v="CUST0156"/>
    <s v="BR005"/>
    <x v="2"/>
    <s v="Gold Loan"/>
    <s v="Semi-Secured"/>
    <n v="38.92"/>
    <n v="18.45"/>
    <n v="0.48099999999999998"/>
    <n v="0.63939999999999997"/>
    <x v="3"/>
    <n v="775"/>
    <s v="approved"/>
    <s v="08-07-2024"/>
    <m/>
    <s v="23-07-2024"/>
    <n v="180"/>
    <n v="24.98"/>
  </r>
  <r>
    <x v="726"/>
    <s v="CUST0330"/>
    <s v="BR007"/>
    <x v="4"/>
    <s v="Business Loan"/>
    <s v="Secured"/>
    <n v="13.84"/>
    <n v="18.329999999999998"/>
    <n v="0.21529999999999999"/>
    <n v="0.29360000000000003"/>
    <x v="4"/>
    <n v="829"/>
    <s v="Rejected"/>
    <s v="23-05-2022"/>
    <m/>
    <m/>
    <n v="84"/>
    <n v="7.57"/>
  </r>
  <r>
    <x v="727"/>
    <s v="CUST0279"/>
    <s v="BR002"/>
    <x v="4"/>
    <s v="Personal Loan"/>
    <s v="Secured"/>
    <n v="13.5"/>
    <n v="17.170000000000002"/>
    <n v="0.1981"/>
    <n v="0.3367"/>
    <x v="2"/>
    <n v="871"/>
    <s v="approved"/>
    <s v="01-05-2022"/>
    <m/>
    <s v="08-05-2022"/>
    <n v="60"/>
    <n v="9.82"/>
  </r>
  <r>
    <x v="728"/>
    <s v="CUST0213"/>
    <s v="BR005"/>
    <x v="1"/>
    <s v="Personal Loan"/>
    <s v="Secured"/>
    <n v="72.040000000000006"/>
    <n v="7.77"/>
    <n v="0.53859999999999997"/>
    <n v="0.67889999999999995"/>
    <x v="0"/>
    <n v="836"/>
    <s v="approved"/>
    <s v="28-06-2022"/>
    <m/>
    <s v="09-07-2022"/>
    <n v="180"/>
    <n v="35.130000000000003"/>
  </r>
  <r>
    <x v="729"/>
    <s v="CUST0246"/>
    <s v="BR008"/>
    <x v="3"/>
    <s v="Auto Loan"/>
    <s v="Semi-Secured"/>
    <n v="97.36"/>
    <n v="10.42"/>
    <n v="0.68489999999999995"/>
    <n v="3.1608000000000001"/>
    <x v="2"/>
    <n v="566"/>
    <s v="Under Review"/>
    <s v="19-10-2022"/>
    <m/>
    <m/>
    <n v="36"/>
    <n v="60.93"/>
  </r>
  <r>
    <x v="730"/>
    <s v="CUST0343"/>
    <s v="BR008"/>
    <x v="1"/>
    <s v="Business Loan"/>
    <s v="Semi-Secured"/>
    <n v="24.87"/>
    <n v="8.08"/>
    <n v="0.44850000000000001"/>
    <n v="0.23880000000000001"/>
    <x v="1"/>
    <n v="649"/>
    <s v="Rejected "/>
    <s v="18-08-2024"/>
    <m/>
    <m/>
    <n v="180"/>
    <n v="0"/>
  </r>
  <r>
    <x v="731"/>
    <s v="CUST0111"/>
    <s v="BR004"/>
    <x v="1"/>
    <s v="Business Loan"/>
    <s v="Semi-Secured"/>
    <n v="22.51"/>
    <n v="13.91"/>
    <n v="0.1754"/>
    <n v="2.0202"/>
    <x v="4"/>
    <n v="589"/>
    <s v="Rejected"/>
    <s v="20-12-2022"/>
    <m/>
    <m/>
    <n v="12"/>
    <n v="5.22"/>
  </r>
  <r>
    <x v="732"/>
    <s v="CUST0110"/>
    <s v="BR007"/>
    <x v="4"/>
    <s v="Home Loan"/>
    <s v="Semi-Secured"/>
    <n v="43.28"/>
    <n v="16.89"/>
    <n v="0.26529999999999998"/>
    <n v="1.0730999999999999"/>
    <x v="3"/>
    <n v="584"/>
    <s v="approved"/>
    <s v="22-10-2022"/>
    <m/>
    <s v="26-10-2022"/>
    <n v="60"/>
    <n v="37.32"/>
  </r>
  <r>
    <x v="733"/>
    <s v="CUST0494"/>
    <s v="BR004"/>
    <x v="2"/>
    <s v="Gold Loan"/>
    <s v="Secured"/>
    <n v="32.700000000000003"/>
    <n v="10.43"/>
    <n v="0.22339999999999999"/>
    <n v="0.36"/>
    <x v="0"/>
    <n v="681"/>
    <s v="Rejected"/>
    <s v="27-11-2022"/>
    <m/>
    <m/>
    <n v="180"/>
    <n v="25.74"/>
  </r>
  <r>
    <x v="734"/>
    <s v="CUST0293"/>
    <s v="BR006"/>
    <x v="3"/>
    <s v="Auto Loan"/>
    <s v="Semi-Secured"/>
    <n v="81.27"/>
    <n v="14.22"/>
    <n v="1.2902"/>
    <n v="2.7863000000000002"/>
    <x v="0"/>
    <n v="701"/>
    <s v="approved"/>
    <s v="17-06-2024"/>
    <m/>
    <s v="18-06-2024"/>
    <n v="36"/>
    <n v="21.03"/>
  </r>
  <r>
    <x v="735"/>
    <s v="CUST0029"/>
    <s v="BR006"/>
    <x v="4"/>
    <s v="Business Loan"/>
    <s v="Semi-Secured"/>
    <n v="47.38"/>
    <n v="12.97"/>
    <n v="0.31690000000000002"/>
    <n v="0.59850000000000003"/>
    <x v="4"/>
    <n v="564"/>
    <s v="Rejected"/>
    <s v="28-11-2024"/>
    <m/>
    <m/>
    <n v="180"/>
    <n v="14.53"/>
  </r>
  <r>
    <x v="736"/>
    <s v="CUST0386"/>
    <s v="BR002"/>
    <x v="4"/>
    <s v="Auto Loan"/>
    <s v="Unsecured"/>
    <n v="73.19"/>
    <n v="8.1"/>
    <n v="0.57279999999999998"/>
    <n v="6.3700999999999999"/>
    <x v="1"/>
    <n v="686"/>
    <s v="Under Review"/>
    <s v="28-09-2024"/>
    <m/>
    <m/>
    <n v="12"/>
    <n v="0"/>
  </r>
  <r>
    <x v="737"/>
    <s v="CUST0454"/>
    <s v="BR008"/>
    <x v="2"/>
    <s v="Gold Loan"/>
    <s v="Semi-Secured"/>
    <n v="86.5"/>
    <n v="15.02"/>
    <n v="1.3321000000000001"/>
    <n v="1.6700999999999999"/>
    <x v="2"/>
    <n v="694"/>
    <s v="Under Review"/>
    <s v="14-01-2023"/>
    <m/>
    <m/>
    <n v="84"/>
    <n v="26.06"/>
  </r>
  <r>
    <x v="738"/>
    <s v="CUST0409"/>
    <s v="BR001"/>
    <x v="4"/>
    <s v="Home Loan"/>
    <s v="Unsecured"/>
    <n v="97.82"/>
    <n v="11.77"/>
    <n v="0.60940000000000005"/>
    <n v="1.7148000000000001"/>
    <x v="1"/>
    <n v="860"/>
    <s v="approved"/>
    <s v="17-05-2022"/>
    <m/>
    <s v="23-05-2022"/>
    <n v="84"/>
    <n v="0"/>
  </r>
  <r>
    <x v="739"/>
    <s v="CUST0108"/>
    <s v="BR010"/>
    <x v="0"/>
    <s v="Home Loan"/>
    <s v="Secured"/>
    <n v="64.650000000000006"/>
    <n v="17.7"/>
    <n v="1.2365999999999999"/>
    <n v="1.3474999999999999"/>
    <x v="1"/>
    <n v="728"/>
    <s v="approved"/>
    <s v="13-09-2023"/>
    <m/>
    <s v="17-09-2023"/>
    <n v="84"/>
    <n v="0"/>
  </r>
  <r>
    <x v="740"/>
    <s v="CUST0377"/>
    <s v="BR009"/>
    <x v="4"/>
    <s v="Home Loan"/>
    <s v="Semi-Secured"/>
    <n v="82.5"/>
    <n v="13.84"/>
    <n v="1.6403000000000001"/>
    <n v="3.9548000000000001"/>
    <x v="3"/>
    <n v="690"/>
    <s v="Rejected "/>
    <s v="20-10-2024"/>
    <m/>
    <m/>
    <n v="24"/>
    <n v="14.77"/>
  </r>
  <r>
    <x v="741"/>
    <s v="CUST0025"/>
    <s v="BR003"/>
    <x v="4"/>
    <s v="Home Loan"/>
    <s v="Secured"/>
    <n v="16.579999999999998"/>
    <n v="17.66"/>
    <n v="0.32169999999999999"/>
    <n v="0.29509999999999997"/>
    <x v="0"/>
    <n v="888"/>
    <s v="Rejected"/>
    <s v="20-04-2022"/>
    <m/>
    <m/>
    <n v="120"/>
    <n v="3.28"/>
  </r>
  <r>
    <x v="742"/>
    <s v="CUST0060"/>
    <s v="BR002"/>
    <x v="1"/>
    <s v="Education Loan"/>
    <s v="Secured"/>
    <n v="13.82"/>
    <n v="8.83"/>
    <n v="0.21870000000000001"/>
    <n v="0.13880000000000001"/>
    <x v="3"/>
    <n v="672"/>
    <s v="Rejected "/>
    <s v="04-12-2023"/>
    <m/>
    <m/>
    <n v="180"/>
    <n v="9.16"/>
  </r>
  <r>
    <x v="743"/>
    <s v="CUST0478"/>
    <s v="BR004"/>
    <x v="4"/>
    <s v="Gold Loan"/>
    <s v="Semi-Secured"/>
    <n v="73.239999999999995"/>
    <n v="13.79"/>
    <n v="0.84019999999999995"/>
    <n v="1.3640000000000001"/>
    <x v="3"/>
    <n v="878"/>
    <s v="approved"/>
    <s v="28-01-2022"/>
    <m/>
    <s v="08-02-2022"/>
    <n v="84"/>
    <n v="18.46"/>
  </r>
  <r>
    <x v="744"/>
    <s v="CUST0155"/>
    <s v="BR009"/>
    <x v="0"/>
    <s v="Personal Loan"/>
    <s v="Unsecured"/>
    <n v="18.440000000000001"/>
    <n v="7.75"/>
    <n v="0.24660000000000001"/>
    <n v="0.2213"/>
    <x v="2"/>
    <n v="576"/>
    <s v="Rejected"/>
    <s v="22-11-2023"/>
    <m/>
    <m/>
    <n v="120"/>
    <n v="15.32"/>
  </r>
  <r>
    <x v="745"/>
    <s v="CUST0069"/>
    <s v="BR003"/>
    <x v="2"/>
    <s v="Auto Loan"/>
    <s v="Unsecured"/>
    <n v="13.75"/>
    <n v="14.01"/>
    <n v="0.21329999999999999"/>
    <n v="0.25779999999999997"/>
    <x v="4"/>
    <n v="608"/>
    <s v="Rejected "/>
    <s v="19-02-2024"/>
    <m/>
    <m/>
    <n v="84"/>
    <n v="11.19"/>
  </r>
  <r>
    <x v="746"/>
    <s v="CUST0336"/>
    <s v="BR001"/>
    <x v="4"/>
    <s v="Business Loan"/>
    <s v="Semi-Secured"/>
    <n v="57.32"/>
    <n v="16.07"/>
    <n v="0.7883"/>
    <n v="5.2026000000000003"/>
    <x v="1"/>
    <n v="667"/>
    <s v="approved"/>
    <s v="31-08-2022"/>
    <m/>
    <s v="03-09-2022"/>
    <n v="12"/>
    <n v="0"/>
  </r>
  <r>
    <x v="747"/>
    <s v="CUST0184"/>
    <s v="BR009"/>
    <x v="3"/>
    <s v="Gold Loan"/>
    <s v="Unsecured"/>
    <n v="39.35"/>
    <n v="8.93"/>
    <n v="0.69630000000000003"/>
    <n v="0.8155"/>
    <x v="1"/>
    <n v="557"/>
    <s v="Rejected "/>
    <s v="16-11-2022"/>
    <m/>
    <m/>
    <n v="60"/>
    <n v="0"/>
  </r>
  <r>
    <x v="748"/>
    <s v="CUST0477"/>
    <s v="BR001"/>
    <x v="1"/>
    <s v="Home Loan"/>
    <s v="Unsecured"/>
    <n v="61.81"/>
    <n v="13.63"/>
    <n v="0.56669999999999998"/>
    <n v="2.1013999999999999"/>
    <x v="2"/>
    <n v="697"/>
    <s v="approved"/>
    <s v="06-05-2022"/>
    <m/>
    <s v="14-05-2022"/>
    <n v="36"/>
    <n v="43.95"/>
  </r>
  <r>
    <x v="749"/>
    <s v="CUST0442"/>
    <s v="BR010"/>
    <x v="0"/>
    <s v="Education Loan"/>
    <s v="Secured"/>
    <n v="13.87"/>
    <n v="13.34"/>
    <n v="0.26600000000000001"/>
    <n v="0.66159999999999997"/>
    <x v="4"/>
    <n v="562"/>
    <s v="Under Review"/>
    <s v="19-06-2023"/>
    <m/>
    <m/>
    <n v="24"/>
    <n v="12.62"/>
  </r>
  <r>
    <x v="750"/>
    <s v="CUST0324"/>
    <s v="BR001"/>
    <x v="4"/>
    <s v="Business Loan"/>
    <s v="Semi-Secured"/>
    <n v="86.78"/>
    <n v="8.15"/>
    <n v="0.45579999999999998"/>
    <n v="1.3591"/>
    <x v="0"/>
    <n v="703"/>
    <s v="approved"/>
    <s v="13-07-2024"/>
    <m/>
    <s v="19-07-2024"/>
    <n v="84"/>
    <n v="39.89"/>
  </r>
  <r>
    <x v="751"/>
    <s v="CUST0190"/>
    <s v="BR008"/>
    <x v="2"/>
    <s v="Business Loan"/>
    <s v="Unsecured"/>
    <n v="37.83"/>
    <n v="9.4"/>
    <n v="0.32879999999999998"/>
    <n v="0.39279999999999998"/>
    <x v="5"/>
    <n v="741"/>
    <s v="Rejected"/>
    <s v="30-05-2023"/>
    <m/>
    <m/>
    <n v="180"/>
    <n v="0"/>
  </r>
  <r>
    <x v="752"/>
    <s v="CUST0023"/>
    <s v="BR009"/>
    <x v="0"/>
    <s v="Home Loan"/>
    <s v="Semi-Secured"/>
    <n v="13.14"/>
    <n v="16.37"/>
    <n v="0.2109"/>
    <n v="0.22320000000000001"/>
    <x v="2"/>
    <n v="678"/>
    <s v="Rejected"/>
    <s v="25-07-2022"/>
    <m/>
    <m/>
    <n v="120"/>
    <n v="6.33"/>
  </r>
  <r>
    <x v="753"/>
    <s v="CUST0251"/>
    <s v="BR003"/>
    <x v="1"/>
    <s v="Gold Loan"/>
    <s v="Secured"/>
    <n v="54.89"/>
    <n v="16.440000000000001"/>
    <n v="0.82630000000000003"/>
    <n v="0.82310000000000005"/>
    <x v="1"/>
    <n v="751"/>
    <s v="Rejected"/>
    <s v="04-03-2022"/>
    <m/>
    <m/>
    <n v="180"/>
    <n v="0"/>
  </r>
  <r>
    <x v="754"/>
    <s v="CUST0176"/>
    <s v="BR001"/>
    <x v="1"/>
    <s v="Home Loan"/>
    <s v="Secured"/>
    <n v="51.33"/>
    <n v="8.6199999999999992"/>
    <n v="0.29809999999999998"/>
    <n v="1.2681"/>
    <x v="4"/>
    <n v="828"/>
    <s v="approved"/>
    <s v="08-04-2022"/>
    <m/>
    <s v="22-04-2022"/>
    <n v="48"/>
    <n v="43.1"/>
  </r>
  <r>
    <x v="755"/>
    <s v="CUST0142"/>
    <s v="BR008"/>
    <x v="3"/>
    <s v="Personal Loan"/>
    <s v="Unsecured"/>
    <n v="18.32"/>
    <n v="7.77"/>
    <n v="0.24690000000000001"/>
    <n v="0.57210000000000005"/>
    <x v="4"/>
    <n v="727"/>
    <s v="approved"/>
    <s v="17-12-2024"/>
    <m/>
    <s v="28-12-2024"/>
    <n v="36"/>
    <n v="7.37"/>
  </r>
  <r>
    <x v="756"/>
    <s v="CUST0130"/>
    <s v="BR008"/>
    <x v="0"/>
    <s v="Personal Loan"/>
    <s v="Secured"/>
    <n v="56.56"/>
    <n v="18.5"/>
    <n v="0.96460000000000001"/>
    <n v="1.6762999999999999"/>
    <x v="2"/>
    <n v="679"/>
    <s v="approved"/>
    <s v="17-11-2022"/>
    <m/>
    <s v="01-12-2022"/>
    <n v="48"/>
    <n v="44.59"/>
  </r>
  <r>
    <x v="757"/>
    <s v="CUST0430"/>
    <s v="BR007"/>
    <x v="1"/>
    <s v="Education Loan"/>
    <s v="Secured"/>
    <n v="8.81"/>
    <n v="13.27"/>
    <n v="0.15379999999999999"/>
    <n v="0.113"/>
    <x v="1"/>
    <n v="806"/>
    <s v="approved"/>
    <s v="28-04-2022"/>
    <m/>
    <s v="03-05-2022"/>
    <n v="180"/>
    <n v="0"/>
  </r>
  <r>
    <x v="758"/>
    <s v="CUST0160"/>
    <s v="BR006"/>
    <x v="2"/>
    <s v="Home Loan"/>
    <s v="Secured"/>
    <n v="79.72"/>
    <n v="13.97"/>
    <n v="1.1956"/>
    <n v="3.8264999999999998"/>
    <x v="4"/>
    <n v="752"/>
    <s v="approved"/>
    <s v="10-02-2022"/>
    <m/>
    <s v="22-02-2022"/>
    <n v="24"/>
    <n v="52.36"/>
  </r>
  <r>
    <x v="759"/>
    <s v="CUST0483"/>
    <s v="BR009"/>
    <x v="0"/>
    <s v="Business Loan"/>
    <s v="Semi-Secured"/>
    <n v="75.97"/>
    <n v="14.44"/>
    <n v="0.68700000000000006"/>
    <n v="6.8369"/>
    <x v="4"/>
    <n v="838"/>
    <s v="Rejected"/>
    <s v="15-05-2022"/>
    <m/>
    <m/>
    <n v="12"/>
    <n v="28.05"/>
  </r>
  <r>
    <x v="760"/>
    <s v="CUST0312"/>
    <s v="BR009"/>
    <x v="0"/>
    <s v="Gold Loan"/>
    <s v="Unsecured"/>
    <n v="65.010000000000005"/>
    <n v="12.97"/>
    <n v="1.2149000000000001"/>
    <n v="0.76029999999999998"/>
    <x v="0"/>
    <n v="862"/>
    <s v="Rejected "/>
    <s v="04-04-2023"/>
    <m/>
    <m/>
    <n v="240"/>
    <n v="42.31"/>
  </r>
  <r>
    <x v="761"/>
    <s v="CUST0351"/>
    <s v="BR002"/>
    <x v="1"/>
    <s v="Education Loan"/>
    <s v="Semi-Secured"/>
    <n v="56.1"/>
    <n v="12.02"/>
    <n v="0.60199999999999998"/>
    <n v="2.6413000000000002"/>
    <x v="3"/>
    <n v="892"/>
    <s v="Rejected"/>
    <s v="20-09-2024"/>
    <m/>
    <m/>
    <n v="24"/>
    <n v="19.28"/>
  </r>
  <r>
    <x v="762"/>
    <s v="CUST0137"/>
    <s v="BR004"/>
    <x v="4"/>
    <s v="Personal Loan"/>
    <s v="Unsecured"/>
    <m/>
    <n v="15.08"/>
    <n v="0.56330000000000002"/>
    <n v="1.0546"/>
    <x v="2"/>
    <n v="801"/>
    <s v="approved"/>
    <s v="22-08-2022"/>
    <m/>
    <s v="01-09-2022"/>
    <n v="60"/>
    <n v="21.2"/>
  </r>
  <r>
    <x v="763"/>
    <s v="CUST0467"/>
    <s v="BR005"/>
    <x v="4"/>
    <s v="Education Loan"/>
    <s v="Semi-Secured"/>
    <n v="14.82"/>
    <n v="8.06"/>
    <n v="0.17649999999999999"/>
    <n v="0.1245"/>
    <x v="3"/>
    <n v="788"/>
    <s v="approved"/>
    <s v="02-07-2022"/>
    <m/>
    <s v="09-07-2022"/>
    <n v="240"/>
    <n v="2.17"/>
  </r>
  <r>
    <x v="764"/>
    <s v="CUST0015"/>
    <s v="BR005"/>
    <x v="0"/>
    <s v="Gold Loan"/>
    <s v="Secured"/>
    <n v="24.29"/>
    <n v="15.76"/>
    <n v="0.32969999999999999"/>
    <n v="0.33360000000000001"/>
    <x v="2"/>
    <n v="588"/>
    <s v="approved"/>
    <s v="28-10-2022"/>
    <m/>
    <s v="12-11-2022"/>
    <n v="240"/>
    <n v="4.74"/>
  </r>
  <r>
    <x v="765"/>
    <s v="CUST0375"/>
    <s v="BR009"/>
    <x v="2"/>
    <s v="Business Loan"/>
    <s v="Semi-Secured"/>
    <n v="96.49"/>
    <n v="13.09"/>
    <n v="1.6625000000000001"/>
    <n v="4.5914000000000001"/>
    <x v="2"/>
    <n v="652"/>
    <s v="approved"/>
    <s v="17-06-2023"/>
    <m/>
    <s v="22-06-2023"/>
    <n v="24"/>
    <n v="53.54"/>
  </r>
  <r>
    <x v="766"/>
    <s v="CUST0485"/>
    <s v="BR006"/>
    <x v="2"/>
    <s v="Gold Loan"/>
    <s v="Semi-Secured"/>
    <n v="92.78"/>
    <n v="12.34"/>
    <n v="1.1693"/>
    <n v="1.1338999999999999"/>
    <x v="1"/>
    <n v="778"/>
    <s v="approved"/>
    <s v="20-12-2022"/>
    <m/>
    <s v="21-12-2022"/>
    <n v="180"/>
    <n v="0"/>
  </r>
  <r>
    <x v="767"/>
    <s v="CUST0024"/>
    <s v="BR007"/>
    <x v="1"/>
    <s v="Auto Loan"/>
    <s v="Unsecured"/>
    <n v="66.989999999999995"/>
    <n v="9.48"/>
    <n v="0.52480000000000004"/>
    <n v="3.0752000000000002"/>
    <x v="4"/>
    <n v="832"/>
    <s v="approved"/>
    <s v="05-04-2024"/>
    <m/>
    <s v="07-04-2024"/>
    <n v="24"/>
    <n v="50.24"/>
  </r>
  <r>
    <x v="768"/>
    <s v="CUST0262"/>
    <s v="BR008"/>
    <x v="2"/>
    <s v="Auto Loan"/>
    <s v="Secured"/>
    <n v="60.39"/>
    <n v="17.440000000000001"/>
    <n v="0.43819999999999998"/>
    <n v="1.0665"/>
    <x v="2"/>
    <n v="564"/>
    <s v="Rejected "/>
    <s v="04-09-2024"/>
    <m/>
    <m/>
    <n v="120"/>
    <n v="40.15"/>
  </r>
  <r>
    <x v="769"/>
    <s v="CUST0182"/>
    <s v="BR004"/>
    <x v="0"/>
    <s v="Auto Loan"/>
    <s v="Secured"/>
    <n v="79.22"/>
    <n v="11.4"/>
    <n v="0.44840000000000002"/>
    <n v="0.83940000000000003"/>
    <x v="3"/>
    <n v="835"/>
    <s v="Rejected"/>
    <s v="25-09-2024"/>
    <m/>
    <m/>
    <n v="240"/>
    <n v="27.05"/>
  </r>
  <r>
    <x v="770"/>
    <s v="CUST0286"/>
    <s v="BR004"/>
    <x v="3"/>
    <s v="Business Loan"/>
    <s v="Unsecured"/>
    <n v="36.049999999999997"/>
    <n v="12.56"/>
    <n v="0.61170000000000002"/>
    <n v="0.52900000000000003"/>
    <x v="3"/>
    <n v="652"/>
    <s v="Under Review"/>
    <s v="03-04-2022"/>
    <m/>
    <m/>
    <n v="120"/>
    <n v="30.72"/>
  </r>
  <r>
    <x v="771"/>
    <s v="CUST0145"/>
    <s v="BR010"/>
    <x v="1"/>
    <s v="Education Loan"/>
    <s v="Semi-Secured"/>
    <m/>
    <n v="14.23"/>
    <n v="0.13789999999999999"/>
    <n v="0.34520000000000001"/>
    <x v="2"/>
    <n v="704"/>
    <s v="Under Review"/>
    <s v="07-11-2022"/>
    <m/>
    <m/>
    <n v="180"/>
    <n v="3.97"/>
  </r>
  <r>
    <x v="772"/>
    <s v="CUST0053"/>
    <s v="BR007"/>
    <x v="4"/>
    <s v="Personal Loan"/>
    <s v="Unsecured"/>
    <n v="58.42"/>
    <n v="14.43"/>
    <n v="0.5333"/>
    <n v="0.74480000000000002"/>
    <x v="3"/>
    <n v="550"/>
    <s v="approved"/>
    <s v="31-03-2023"/>
    <m/>
    <s v="05-04-2023"/>
    <n v="240"/>
    <n v="32.39"/>
  </r>
  <r>
    <x v="773"/>
    <s v="CUST0315"/>
    <s v="BR001"/>
    <x v="1"/>
    <s v="Personal Loan"/>
    <s v="Unsecured"/>
    <n v="40.119999999999997"/>
    <n v="18.36"/>
    <n v="0.51790000000000003"/>
    <n v="2.0099"/>
    <x v="0"/>
    <n v="588"/>
    <s v="approved"/>
    <s v="10-05-2022"/>
    <m/>
    <s v="12-05-2022"/>
    <n v="24"/>
    <n v="14.24"/>
  </r>
  <r>
    <x v="774"/>
    <s v="CUST0301"/>
    <s v="BR004"/>
    <x v="3"/>
    <s v="Business Loan"/>
    <s v="Semi-Secured"/>
    <n v="64.37"/>
    <n v="16.53"/>
    <n v="0.51939999999999997"/>
    <n v="1.0995999999999999"/>
    <x v="1"/>
    <n v="709"/>
    <s v="Rejected"/>
    <s v="13-03-2023"/>
    <m/>
    <m/>
    <n v="120"/>
    <n v="0"/>
  </r>
  <r>
    <x v="775"/>
    <s v="CUST0001"/>
    <s v="BR006"/>
    <x v="4"/>
    <s v="Personal Loan"/>
    <s v="Secured"/>
    <n v="91.92"/>
    <n v="13.12"/>
    <n v="1.012"/>
    <n v="8.2151999999999994"/>
    <x v="3"/>
    <n v="585"/>
    <s v="Under Review"/>
    <s v="25-07-2023"/>
    <m/>
    <m/>
    <n v="12"/>
    <n v="67.83"/>
  </r>
  <r>
    <x v="776"/>
    <s v="CUST0316"/>
    <s v="BR002"/>
    <x v="1"/>
    <s v="Auto Loan"/>
    <s v="Semi-Secured"/>
    <n v="4.13"/>
    <n v="10.68"/>
    <n v="2.24E-2"/>
    <n v="5.6099999999999997E-2"/>
    <x v="0"/>
    <n v="777"/>
    <s v="approved"/>
    <s v="20-08-2024"/>
    <m/>
    <s v="02-09-2024"/>
    <n v="120"/>
    <n v="3.01"/>
  </r>
  <r>
    <x v="777"/>
    <s v="CUST0034"/>
    <s v="BR009"/>
    <x v="4"/>
    <s v="Business Loan"/>
    <s v="Unsecured"/>
    <n v="59.86"/>
    <n v="13.51"/>
    <n v="0.33689999999999998"/>
    <n v="0.72319999999999995"/>
    <x v="1"/>
    <n v="636"/>
    <s v="approved"/>
    <s v="03-08-2024"/>
    <m/>
    <s v="17-08-2024"/>
    <n v="240"/>
    <n v="0"/>
  </r>
  <r>
    <x v="778"/>
    <s v="CUST0041"/>
    <s v="BR008"/>
    <x v="3"/>
    <s v="Education Loan"/>
    <s v="Semi-Secured"/>
    <n v="84.93"/>
    <n v="9.99"/>
    <n v="0.84050000000000002"/>
    <n v="2.7401"/>
    <x v="0"/>
    <n v="749"/>
    <s v="Rejected "/>
    <s v="11-02-2024"/>
    <m/>
    <m/>
    <n v="36"/>
    <n v="76.87"/>
  </r>
  <r>
    <x v="779"/>
    <s v="CUST0276"/>
    <s v="BR010"/>
    <x v="4"/>
    <s v="Business Loan"/>
    <s v="Semi-Secured"/>
    <n v="40.19"/>
    <n v="12.34"/>
    <n v="0.76180000000000003"/>
    <n v="0.58450000000000002"/>
    <x v="2"/>
    <n v="891"/>
    <s v="Under Review"/>
    <s v="04-07-2022"/>
    <m/>
    <m/>
    <n v="120"/>
    <n v="15.2"/>
  </r>
  <r>
    <x v="780"/>
    <s v="CUST0412"/>
    <s v="BR001"/>
    <x v="0"/>
    <s v="Home Loan"/>
    <s v="Semi-Secured"/>
    <n v="14.34"/>
    <n v="9.49"/>
    <n v="0.25340000000000001"/>
    <n v="0.1497"/>
    <x v="4"/>
    <n v="876"/>
    <s v="Rejected"/>
    <s v="21-02-2024"/>
    <m/>
    <m/>
    <n v="180"/>
    <n v="12.27"/>
  </r>
  <r>
    <x v="781"/>
    <s v="CUST0243"/>
    <s v="BR002"/>
    <x v="1"/>
    <s v="Business Loan"/>
    <s v="Semi-Secured"/>
    <n v="7.12"/>
    <n v="13.42"/>
    <n v="0.11799999999999999"/>
    <n v="0.1081"/>
    <x v="3"/>
    <n v="840"/>
    <s v="approved"/>
    <s v="06-10-2023"/>
    <m/>
    <s v="10-10-2023"/>
    <n v="120"/>
    <n v="3.2"/>
  </r>
  <r>
    <x v="782"/>
    <s v="CUST0264"/>
    <s v="BR010"/>
    <x v="3"/>
    <s v="Auto Loan"/>
    <s v="Unsecured"/>
    <n v="60.35"/>
    <n v="7.58"/>
    <n v="0.32419999999999999"/>
    <n v="1.2116"/>
    <x v="3"/>
    <n v="580"/>
    <s v="Under Review"/>
    <s v="22-12-2024"/>
    <m/>
    <m/>
    <n v="60"/>
    <n v="55.86"/>
  </r>
  <r>
    <x v="783"/>
    <s v="CUST0472"/>
    <s v="BR007"/>
    <x v="1"/>
    <s v="Business Loan"/>
    <s v="Unsecured"/>
    <n v="78.77"/>
    <n v="13.62"/>
    <n v="0.90769999999999995"/>
    <n v="1.0289999999999999"/>
    <x v="0"/>
    <n v="900"/>
    <s v="approved"/>
    <s v="01-11-2023"/>
    <m/>
    <s v="14-11-2023"/>
    <n v="180"/>
    <n v="37.06"/>
  </r>
  <r>
    <x v="784"/>
    <s v="CUST0477"/>
    <s v="BR005"/>
    <x v="3"/>
    <s v="Education Loan"/>
    <s v="Unsecured"/>
    <n v="49.51"/>
    <n v="13.41"/>
    <n v="0.26919999999999999"/>
    <n v="0.63980000000000004"/>
    <x v="4"/>
    <n v="697"/>
    <s v="Under Review"/>
    <s v="29-03-2023"/>
    <m/>
    <m/>
    <n v="180"/>
    <n v="13.04"/>
  </r>
  <r>
    <x v="785"/>
    <s v="CUST0218"/>
    <s v="BR003"/>
    <x v="4"/>
    <s v="Auto Loan"/>
    <s v="Unsecured"/>
    <n v="80.09"/>
    <n v="16.12"/>
    <n v="1.4267000000000001"/>
    <n v="2.8205"/>
    <x v="0"/>
    <n v="880"/>
    <s v="Under Review"/>
    <s v="16-08-2023"/>
    <m/>
    <m/>
    <n v="36"/>
    <n v="11.7"/>
  </r>
  <r>
    <x v="786"/>
    <s v="CUST0312"/>
    <s v="BR006"/>
    <x v="4"/>
    <s v="Home Loan"/>
    <s v="Secured"/>
    <n v="69.78"/>
    <n v="9.26"/>
    <n v="0.5444"/>
    <n v="2.2273999999999998"/>
    <x v="3"/>
    <n v="862"/>
    <s v="Under Review"/>
    <s v="06-01-2023"/>
    <m/>
    <m/>
    <n v="36"/>
    <n v="64.11"/>
  </r>
  <r>
    <x v="787"/>
    <s v="CUST0452"/>
    <s v="BR008"/>
    <x v="1"/>
    <s v="Auto Loan"/>
    <s v="Unsecured"/>
    <n v="14.3"/>
    <n v="8.24"/>
    <n v="7.7499999999999999E-2"/>
    <n v="0.64829999999999999"/>
    <x v="3"/>
    <n v="816"/>
    <s v="Under Review"/>
    <s v="24-07-2022"/>
    <m/>
    <m/>
    <n v="24"/>
    <n v="2.5499999999999998"/>
  </r>
  <r>
    <x v="788"/>
    <s v="CUST0418"/>
    <s v="BR005"/>
    <x v="2"/>
    <s v="Gold Loan"/>
    <s v="Semi-Secured"/>
    <n v="39.44"/>
    <n v="15.87"/>
    <n v="0.77659999999999996"/>
    <n v="3.5760000000000001"/>
    <x v="1"/>
    <n v="578"/>
    <s v="approved"/>
    <s v="23-11-2024"/>
    <m/>
    <s v="30-11-2024"/>
    <n v="12"/>
    <n v="0"/>
  </r>
  <r>
    <x v="789"/>
    <s v="CUST0287"/>
    <s v="BR003"/>
    <x v="4"/>
    <s v="Home Loan"/>
    <s v="Secured"/>
    <n v="58.21"/>
    <n v="11.44"/>
    <n v="1.1036999999999999"/>
    <n v="5.1566999999999998"/>
    <x v="4"/>
    <n v="613"/>
    <s v="approved"/>
    <s v="04-10-2022"/>
    <m/>
    <s v="16-10-2022"/>
    <n v="12"/>
    <n v="26.04"/>
  </r>
  <r>
    <x v="790"/>
    <s v="CUST0416"/>
    <s v="BR007"/>
    <x v="0"/>
    <s v="Personal Loan"/>
    <s v="Semi-Secured"/>
    <n v="11.98"/>
    <n v="9.74"/>
    <n v="0.105"/>
    <n v="0.1268"/>
    <x v="4"/>
    <n v="666"/>
    <s v="approved"/>
    <s v="10-12-2023"/>
    <m/>
    <s v="22-12-2023"/>
    <n v="180"/>
    <n v="7.19"/>
  </r>
  <r>
    <x v="791"/>
    <s v="CUST0025"/>
    <s v="BR008"/>
    <x v="2"/>
    <s v="Auto Loan"/>
    <s v="Semi-Secured"/>
    <n v="17.71"/>
    <n v="17.93"/>
    <n v="0.13500000000000001"/>
    <n v="0.63959999999999995"/>
    <x v="1"/>
    <n v="893"/>
    <s v="approved"/>
    <s v="22-04-2023"/>
    <m/>
    <s v="01-05-2023"/>
    <n v="36"/>
    <n v="0"/>
  </r>
  <r>
    <x v="792"/>
    <s v="CUST0409"/>
    <s v="BR005"/>
    <x v="0"/>
    <s v="Home Loan"/>
    <s v="Semi-Secured"/>
    <n v="94.51"/>
    <n v="14.68"/>
    <n v="0.87690000000000001"/>
    <n v="1.3021"/>
    <x v="4"/>
    <n v="860"/>
    <s v="Rejected "/>
    <s v="26-10-2022"/>
    <m/>
    <m/>
    <n v="180"/>
    <n v="79.33"/>
  </r>
  <r>
    <x v="793"/>
    <s v="CUST0072"/>
    <s v="BR004"/>
    <x v="4"/>
    <s v="Business Loan"/>
    <s v="Unsecured"/>
    <n v="29.26"/>
    <n v="15.92"/>
    <n v="0.46710000000000002"/>
    <n v="0.42809999999999998"/>
    <x v="2"/>
    <n v="714"/>
    <s v="Rejected "/>
    <s v="23-06-2022"/>
    <m/>
    <m/>
    <n v="180"/>
    <n v="14.14"/>
  </r>
  <r>
    <x v="794"/>
    <s v="CUST0106"/>
    <s v="BR004"/>
    <x v="3"/>
    <s v="Business Loan"/>
    <s v="Semi-Secured"/>
    <n v="68.17"/>
    <n v="9.3699999999999992"/>
    <n v="0.53680000000000005"/>
    <n v="0.62970000000000004"/>
    <x v="2"/>
    <n v="877"/>
    <s v="approved"/>
    <s v="14-12-2022"/>
    <m/>
    <s v="28-12-2022"/>
    <n v="240"/>
    <n v="11.03"/>
  </r>
  <r>
    <x v="795"/>
    <s v="CUST0336"/>
    <s v="BR009"/>
    <x v="0"/>
    <s v="Home Loan"/>
    <s v="Semi-Secured"/>
    <n v="78.62"/>
    <n v="16.59"/>
    <n v="0.69369999999999998"/>
    <n v="2.2519"/>
    <x v="1"/>
    <n v="747"/>
    <s v="approved"/>
    <s v="16-04-2023"/>
    <m/>
    <s v="22-04-2023"/>
    <n v="48"/>
    <n v="0"/>
  </r>
  <r>
    <x v="796"/>
    <s v="CUST0075"/>
    <s v="BR005"/>
    <x v="2"/>
    <s v="Personal Loan"/>
    <s v="Unsecured"/>
    <n v="84.93"/>
    <n v="7.63"/>
    <n v="1.5175000000000001"/>
    <n v="3.8268"/>
    <x v="2"/>
    <n v="823"/>
    <s v="approved"/>
    <s v="22-03-2024"/>
    <m/>
    <s v="30-03-2024"/>
    <n v="24"/>
    <n v="42.72"/>
  </r>
  <r>
    <x v="797"/>
    <s v="CUST0432"/>
    <s v="BR007"/>
    <x v="3"/>
    <s v="Personal Loan"/>
    <s v="Unsecured"/>
    <n v="26.16"/>
    <n v="18.010000000000002"/>
    <n v="0.23350000000000001"/>
    <n v="0.47149999999999997"/>
    <x v="1"/>
    <n v="779"/>
    <s v="approved"/>
    <s v="07-03-2023"/>
    <m/>
    <s v="21-03-2023"/>
    <n v="120"/>
    <n v="0"/>
  </r>
  <r>
    <x v="798"/>
    <s v="CUST0034"/>
    <s v="BR008"/>
    <x v="2"/>
    <s v="Gold Loan"/>
    <s v="Secured"/>
    <n v="45.58"/>
    <n v="8.68"/>
    <n v="0.66669999999999996"/>
    <n v="0.72599999999999998"/>
    <x v="3"/>
    <n v="636"/>
    <s v="Rejected "/>
    <s v="10-09-2022"/>
    <m/>
    <m/>
    <n v="84"/>
    <n v="10.26"/>
  </r>
  <r>
    <x v="799"/>
    <s v="CUST0339"/>
    <s v="BR005"/>
    <x v="2"/>
    <s v="Business Loan"/>
    <s v="Unsecured"/>
    <n v="80.59"/>
    <n v="12.18"/>
    <n v="1.1116999999999999"/>
    <n v="0.89749999999999996"/>
    <x v="3"/>
    <n v="856"/>
    <s v="approved"/>
    <s v="19-09-2023"/>
    <m/>
    <s v="25-09-2023"/>
    <n v="240"/>
    <n v="41.02"/>
  </r>
  <r>
    <x v="800"/>
    <s v="CUST0054"/>
    <s v="BR005"/>
    <x v="1"/>
    <s v="Business Loan"/>
    <s v="Secured"/>
    <n v="26.13"/>
    <n v="16.41"/>
    <n v="0.46850000000000003"/>
    <n v="0.37159999999999999"/>
    <x v="0"/>
    <n v="730"/>
    <s v="Rejected "/>
    <s v="02-06-2023"/>
    <m/>
    <m/>
    <n v="240"/>
    <n v="6.5"/>
  </r>
  <r>
    <x v="801"/>
    <s v="CUST0286"/>
    <s v="BR004"/>
    <x v="2"/>
    <s v="Education Loan"/>
    <s v="Secured"/>
    <n v="52.62"/>
    <n v="16.22"/>
    <n v="0.38219999999999998"/>
    <n v="2.5819999999999999"/>
    <x v="2"/>
    <n v="652"/>
    <s v="approved"/>
    <s v="03-03-2022"/>
    <m/>
    <s v="10-03-2022"/>
    <n v="24"/>
    <n v="46.41"/>
  </r>
  <r>
    <x v="802"/>
    <s v="CUST0108"/>
    <s v="BR003"/>
    <x v="2"/>
    <s v="Gold Loan"/>
    <s v="Secured"/>
    <n v="71.459999999999994"/>
    <n v="9.83"/>
    <n v="0.51349999999999996"/>
    <n v="6.2767999999999997"/>
    <x v="5"/>
    <n v="728"/>
    <s v="approved"/>
    <s v="15-01-2023"/>
    <m/>
    <s v="19-01-2023"/>
    <n v="12"/>
    <n v="0"/>
  </r>
  <r>
    <x v="803"/>
    <s v="CUST0033"/>
    <s v="BR009"/>
    <x v="1"/>
    <s v="Education Loan"/>
    <s v="Unsecured"/>
    <n v="38.56"/>
    <n v="7.83"/>
    <n v="0.6794"/>
    <n v="0.31850000000000001"/>
    <x v="0"/>
    <n v="770"/>
    <s v="Rejected "/>
    <s v="02-03-2024"/>
    <m/>
    <m/>
    <n v="240"/>
    <n v="7.84"/>
  </r>
  <r>
    <x v="804"/>
    <s v="CUST0097"/>
    <s v="BR006"/>
    <x v="1"/>
    <s v="Home Loan"/>
    <s v="Unsecured"/>
    <n v="7.11"/>
    <n v="17.38"/>
    <n v="6.6400000000000001E-2"/>
    <n v="0.1469"/>
    <x v="3"/>
    <n v="740"/>
    <s v="Rejected "/>
    <s v="24-06-2022"/>
    <m/>
    <m/>
    <n v="84"/>
    <n v="4.2699999999999996"/>
  </r>
  <r>
    <x v="805"/>
    <s v="CUST0142"/>
    <s v="BR007"/>
    <x v="2"/>
    <s v="Business Loan"/>
    <s v="Secured"/>
    <n v="20.3"/>
    <n v="17.03"/>
    <n v="0.28079999999999999"/>
    <n v="1.004"/>
    <x v="5"/>
    <n v="727"/>
    <s v="approved"/>
    <s v="11-02-2023"/>
    <m/>
    <s v="23-02-2023"/>
    <n v="24"/>
    <n v="0"/>
  </r>
  <r>
    <x v="806"/>
    <s v="CUST0428"/>
    <s v="BR007"/>
    <x v="4"/>
    <s v="Home Loan"/>
    <s v="Unsecured"/>
    <n v="81.92"/>
    <n v="11.12"/>
    <n v="1.3216000000000001"/>
    <n v="1.1339999999999999"/>
    <x v="0"/>
    <n v="600"/>
    <s v="approved"/>
    <s v="10-11-2023"/>
    <m/>
    <s v="11-11-2023"/>
    <n v="120"/>
    <n v="71.069999999999993"/>
  </r>
  <r>
    <x v="807"/>
    <s v="CUST0460"/>
    <s v="BR007"/>
    <x v="1"/>
    <s v="Auto Loan"/>
    <s v="Secured"/>
    <n v="8.31"/>
    <n v="11.82"/>
    <n v="8.7800000000000003E-2"/>
    <n v="0.39050000000000001"/>
    <x v="5"/>
    <n v="818"/>
    <s v="Rejected "/>
    <s v="06-04-2023"/>
    <m/>
    <m/>
    <n v="24"/>
    <n v="0"/>
  </r>
  <r>
    <x v="808"/>
    <s v="CUST0229"/>
    <s v="BR009"/>
    <x v="3"/>
    <s v="Home Loan"/>
    <s v="Unsecured"/>
    <n v="61.8"/>
    <n v="14.01"/>
    <n v="1.0249999999999999"/>
    <n v="0.82340000000000002"/>
    <x v="1"/>
    <n v="617"/>
    <s v="approved"/>
    <s v="31-01-2022"/>
    <m/>
    <s v="06-02-2022"/>
    <n v="180"/>
    <n v="0"/>
  </r>
  <r>
    <x v="809"/>
    <s v="CUST0221"/>
    <s v="BR007"/>
    <x v="2"/>
    <s v="Personal Loan"/>
    <s v="Unsecured"/>
    <n v="55.84"/>
    <n v="15.48"/>
    <n v="0.75209999999999999"/>
    <n v="0.91739999999999999"/>
    <x v="3"/>
    <n v="811"/>
    <s v="approved"/>
    <s v="29-07-2024"/>
    <m/>
    <s v="11-08-2024"/>
    <n v="120"/>
    <n v="6.32"/>
  </r>
  <r>
    <x v="810"/>
    <s v="CUST0285"/>
    <s v="BR009"/>
    <x v="2"/>
    <s v="Home Loan"/>
    <s v="Unsecured"/>
    <n v="53.38"/>
    <n v="14.55"/>
    <n v="0.89270000000000005"/>
    <n v="2.5768"/>
    <x v="4"/>
    <n v="578"/>
    <s v="approved"/>
    <s v="30-01-2024"/>
    <m/>
    <s v="12-02-2024"/>
    <n v="24"/>
    <n v="32.17"/>
  </r>
  <r>
    <x v="811"/>
    <s v="CUST0040"/>
    <s v="BR010"/>
    <x v="1"/>
    <s v="Education Loan"/>
    <s v="Secured"/>
    <n v="69.63"/>
    <n v="7.75"/>
    <n v="0.439"/>
    <n v="0.83560000000000001"/>
    <x v="4"/>
    <n v="788"/>
    <s v="approved"/>
    <s v="05-12-2024"/>
    <m/>
    <s v="15-12-2024"/>
    <n v="120"/>
    <n v="40.049999999999997"/>
  </r>
  <r>
    <x v="812"/>
    <s v="CUST0155"/>
    <s v="BR002"/>
    <x v="2"/>
    <s v="Home Loan"/>
    <s v="Semi-Secured"/>
    <n v="37.49"/>
    <n v="8.3000000000000007"/>
    <n v="0.44669999999999999"/>
    <n v="0.58989999999999998"/>
    <x v="2"/>
    <n v="576"/>
    <s v="Under Review"/>
    <s v="30-08-2022"/>
    <m/>
    <m/>
    <n v="84"/>
    <n v="18.43"/>
  </r>
  <r>
    <x v="813"/>
    <s v="CUST0344"/>
    <s v="BR003"/>
    <x v="1"/>
    <s v="Auto Loan"/>
    <s v="Unsecured"/>
    <n v="60.61"/>
    <n v="8.56"/>
    <n v="0.91490000000000005"/>
    <n v="0.52829999999999999"/>
    <x v="3"/>
    <n v="719"/>
    <s v="Under Review"/>
    <s v="08-07-2022"/>
    <m/>
    <m/>
    <n v="240"/>
    <n v="37.409999999999997"/>
  </r>
  <r>
    <x v="814"/>
    <s v="CUST0224"/>
    <s v="BR005"/>
    <x v="4"/>
    <s v="Personal Loan"/>
    <s v="Secured"/>
    <n v="60.71"/>
    <n v="13.13"/>
    <n v="0.37130000000000002"/>
    <n v="5.4261999999999997"/>
    <x v="4"/>
    <n v="699"/>
    <s v="Rejected "/>
    <s v="21-01-2024"/>
    <m/>
    <m/>
    <n v="12"/>
    <n v="19.82"/>
  </r>
  <r>
    <x v="815"/>
    <s v="CUST0178"/>
    <s v="BR005"/>
    <x v="3"/>
    <s v="Education Loan"/>
    <s v="Secured"/>
    <n v="32.58"/>
    <n v="8.89"/>
    <n v="0.57579999999999998"/>
    <n v="1.0344"/>
    <x v="5"/>
    <n v="572"/>
    <s v="Under Review"/>
    <s v="14-10-2024"/>
    <m/>
    <m/>
    <n v="36"/>
    <n v="26.26"/>
  </r>
  <r>
    <x v="816"/>
    <s v="CUST0376"/>
    <s v="BR001"/>
    <x v="0"/>
    <s v="Business Loan"/>
    <s v="Unsecured"/>
    <n v="22.74"/>
    <n v="11.26"/>
    <n v="0.20749999999999999"/>
    <n v="2.0125999999999999"/>
    <x v="0"/>
    <n v="889"/>
    <s v="Rejected"/>
    <s v="09-03-2023"/>
    <m/>
    <m/>
    <n v="12"/>
    <n v="18.260000000000002"/>
  </r>
  <r>
    <x v="817"/>
    <s v="CUST0091"/>
    <s v="BR009"/>
    <x v="4"/>
    <s v="Gold Loan"/>
    <s v="Semi-Secured"/>
    <n v="33.479999999999997"/>
    <n v="16.16"/>
    <n v="0.1699"/>
    <n v="1.6417999999999999"/>
    <x v="0"/>
    <n v="606"/>
    <s v="approved"/>
    <s v="24-11-2024"/>
    <m/>
    <s v="27-11-2024"/>
    <n v="24"/>
    <n v="7.93"/>
  </r>
  <r>
    <x v="818"/>
    <s v="CUST0047"/>
    <s v="BR003"/>
    <x v="1"/>
    <s v="Home Loan"/>
    <s v="Unsecured"/>
    <n v="94.22"/>
    <n v="17.739999999999998"/>
    <n v="1.5628"/>
    <n v="8.6264000000000003"/>
    <x v="0"/>
    <n v="896"/>
    <s v="approved"/>
    <s v="01-05-2022"/>
    <m/>
    <s v="14-05-2022"/>
    <n v="12"/>
    <n v="37.57"/>
  </r>
  <r>
    <x v="819"/>
    <s v="CUST0486"/>
    <s v="BR001"/>
    <x v="0"/>
    <s v="Home Loan"/>
    <s v="Semi-Secured"/>
    <n v="37.81"/>
    <m/>
    <n v="0.28999999999999998"/>
    <m/>
    <x v="1"/>
    <n v="628"/>
    <s v="Rejected "/>
    <s v="26-06-2022"/>
    <m/>
    <m/>
    <n v="180"/>
    <n v="0"/>
  </r>
  <r>
    <x v="820"/>
    <s v="CUST0383"/>
    <s v="BR001"/>
    <x v="3"/>
    <s v="Personal Loan"/>
    <s v="Unsecured"/>
    <n v="6.27"/>
    <n v="9.6999999999999993"/>
    <n v="3.44E-2"/>
    <n v="0.28849999999999998"/>
    <x v="0"/>
    <n v="683"/>
    <s v="approved"/>
    <s v="05-10-2023"/>
    <m/>
    <s v="16-10-2023"/>
    <n v="24"/>
    <n v="0.71"/>
  </r>
  <r>
    <x v="821"/>
    <s v="CUST0359"/>
    <s v="BR002"/>
    <x v="2"/>
    <s v="Gold Loan"/>
    <s v="Unsecured"/>
    <n v="56.62"/>
    <n v="10.72"/>
    <n v="0.97170000000000001"/>
    <n v="1.8462000000000001"/>
    <x v="2"/>
    <n v="640"/>
    <s v="approved"/>
    <s v="17-08-2024"/>
    <m/>
    <s v="24-08-2024"/>
    <n v="36"/>
    <n v="34.21"/>
  </r>
  <r>
    <x v="822"/>
    <s v="CUST0212"/>
    <s v="BR006"/>
    <x v="4"/>
    <s v="Gold Loan"/>
    <s v="Unsecured"/>
    <n v="28.62"/>
    <n v="8.77"/>
    <n v="0.50209999999999999"/>
    <n v="1.3045"/>
    <x v="2"/>
    <n v="713"/>
    <s v="Rejected "/>
    <s v="20-11-2024"/>
    <m/>
    <m/>
    <n v="24"/>
    <n v="25.38"/>
  </r>
  <r>
    <x v="823"/>
    <s v="CUST0160"/>
    <s v="BR009"/>
    <x v="0"/>
    <s v="Personal Loan"/>
    <s v="Semi-Secured"/>
    <n v="77.569999999999993"/>
    <n v="11.16"/>
    <n v="0.56669999999999998"/>
    <n v="0.80910000000000004"/>
    <x v="2"/>
    <n v="752"/>
    <s v="approved"/>
    <s v="31-03-2023"/>
    <m/>
    <s v="11-04-2023"/>
    <n v="240"/>
    <n v="19.829999999999998"/>
  </r>
  <r>
    <x v="824"/>
    <s v="CUST0498"/>
    <s v="BR006"/>
    <x v="1"/>
    <s v="Auto Loan"/>
    <s v="Semi-Secured"/>
    <n v="76.63"/>
    <n v="11.21"/>
    <n v="1.4388000000000001"/>
    <n v="1.0647"/>
    <x v="2"/>
    <n v="585"/>
    <s v="approved"/>
    <s v="10-04-2024"/>
    <m/>
    <s v="24-04-2024"/>
    <n v="120"/>
    <n v="25.45"/>
  </r>
  <r>
    <x v="825"/>
    <s v="CUST0220"/>
    <s v="BR008"/>
    <x v="4"/>
    <s v="Gold Loan"/>
    <s v="Semi-Secured"/>
    <n v="22.68"/>
    <n v="10.27"/>
    <n v="0.21529999999999999"/>
    <n v="0.22289999999999999"/>
    <x v="2"/>
    <n v="839"/>
    <s v="Rejected"/>
    <s v="14-09-2023"/>
    <m/>
    <m/>
    <n v="240"/>
    <n v="20.92"/>
  </r>
  <r>
    <x v="826"/>
    <s v="CUST0472"/>
    <s v="BR005"/>
    <x v="1"/>
    <s v="Personal Loan"/>
    <s v="Semi-Secured"/>
    <n v="5.7"/>
    <n v="12.4"/>
    <n v="6.6500000000000004E-2"/>
    <n v="0.12790000000000001"/>
    <x v="1"/>
    <n v="900"/>
    <s v="approved"/>
    <s v="08-01-2024"/>
    <m/>
    <s v="16-01-2024"/>
    <n v="60"/>
    <n v="0"/>
  </r>
  <r>
    <x v="827"/>
    <s v="CUST0187"/>
    <s v="BR007"/>
    <x v="4"/>
    <s v="Personal Loan"/>
    <s v="Semi-Secured"/>
    <n v="19.09"/>
    <n v="14.03"/>
    <n v="0.25030000000000002"/>
    <n v="0.35809999999999997"/>
    <x v="5"/>
    <n v="763"/>
    <s v="approved"/>
    <s v="29-03-2022"/>
    <m/>
    <s v="06-04-2022"/>
    <n v="84"/>
    <n v="12.11"/>
  </r>
  <r>
    <x v="828"/>
    <s v="CUST0308"/>
    <s v="BR002"/>
    <x v="4"/>
    <s v="Home Loan"/>
    <s v="Secured"/>
    <n v="99.68"/>
    <n v="13.08"/>
    <n v="1.0784"/>
    <n v="8.9069000000000003"/>
    <x v="3"/>
    <n v="596"/>
    <s v="Under Review"/>
    <s v="28-08-2023"/>
    <m/>
    <m/>
    <n v="12"/>
    <n v="69.63"/>
  </r>
  <r>
    <x v="829"/>
    <s v="CUST0352"/>
    <s v="BR003"/>
    <x v="4"/>
    <s v="Business Loan"/>
    <s v="Secured"/>
    <n v="41.21"/>
    <n v="17.61"/>
    <n v="0.40079999999999999"/>
    <n v="1.0377000000000001"/>
    <x v="1"/>
    <n v="684"/>
    <s v="Rejected "/>
    <s v="29-12-2022"/>
    <m/>
    <m/>
    <n v="60"/>
    <n v="0"/>
  </r>
  <r>
    <x v="830"/>
    <s v="CUST0342"/>
    <s v="BR003"/>
    <x v="4"/>
    <s v="Education Loan"/>
    <s v="Unsecured"/>
    <n v="78.709999999999994"/>
    <n v="11.43"/>
    <n v="1.5293000000000001"/>
    <n v="6.9722999999999997"/>
    <x v="3"/>
    <n v="825"/>
    <s v="approved"/>
    <s v="14-04-2022"/>
    <m/>
    <s v="16-04-2022"/>
    <n v="12"/>
    <n v="29.25"/>
  </r>
  <r>
    <x v="831"/>
    <s v="CUST0477"/>
    <s v="BR003"/>
    <x v="3"/>
    <s v="Business Loan"/>
    <s v="Semi-Secured"/>
    <n v="68.95"/>
    <n v="14.47"/>
    <n v="0.98350000000000004"/>
    <n v="6.2061000000000002"/>
    <x v="0"/>
    <n v="697"/>
    <s v="Under Review"/>
    <s v="31-03-2022"/>
    <m/>
    <m/>
    <n v="12"/>
    <n v="62.92"/>
  </r>
  <r>
    <x v="832"/>
    <s v="CUST0361"/>
    <s v="BR004"/>
    <x v="4"/>
    <s v="Education Loan"/>
    <s v="Semi-Secured"/>
    <n v="55.52"/>
    <n v="15.29"/>
    <n v="0.76890000000000003"/>
    <n v="1.0804"/>
    <x v="1"/>
    <n v="729"/>
    <s v="Rejected"/>
    <s v="15-05-2022"/>
    <m/>
    <m/>
    <n v="84"/>
    <n v="0"/>
  </r>
  <r>
    <x v="833"/>
    <s v="CUST0148"/>
    <s v="BR010"/>
    <x v="4"/>
    <s v="Auto Loan"/>
    <s v="Semi-Secured"/>
    <n v="2.21"/>
    <n v="13.87"/>
    <n v="1.11E-2"/>
    <n v="4.1300000000000003E-2"/>
    <x v="3"/>
    <n v="813"/>
    <s v="approved"/>
    <s v="16-03-2023"/>
    <m/>
    <s v="23-03-2023"/>
    <n v="84"/>
    <n v="0.31"/>
  </r>
  <r>
    <x v="834"/>
    <s v="CUST0146"/>
    <s v="BR002"/>
    <x v="0"/>
    <s v="Gold Loan"/>
    <s v="Unsecured"/>
    <n v="63.06"/>
    <n v="18.010000000000002"/>
    <n v="1.2522"/>
    <n v="1.3258000000000001"/>
    <x v="2"/>
    <n v="713"/>
    <s v="approved"/>
    <s v="23-12-2022"/>
    <m/>
    <s v="01-01-2023"/>
    <n v="84"/>
    <n v="25.56"/>
  </r>
  <r>
    <x v="835"/>
    <s v="CUST0192"/>
    <s v="BR010"/>
    <x v="3"/>
    <s v="Personal Loan"/>
    <s v="Secured"/>
    <n v="36.770000000000003"/>
    <n v="8.15"/>
    <n v="0.71540000000000004"/>
    <n v="3.2010999999999998"/>
    <x v="1"/>
    <n v="731"/>
    <s v="approved"/>
    <s v="27-05-2024"/>
    <m/>
    <s v="11-06-2024"/>
    <n v="12"/>
    <n v="0"/>
  </r>
  <r>
    <x v="836"/>
    <s v="CUST0038"/>
    <s v="BR009"/>
    <x v="1"/>
    <s v="Business Loan"/>
    <s v="Unsecured"/>
    <n v="48.27"/>
    <n v="15.15"/>
    <n v="0.4163"/>
    <n v="0.68049999999999999"/>
    <x v="2"/>
    <n v="793"/>
    <s v="Under Review"/>
    <s v="14-09-2022"/>
    <m/>
    <m/>
    <n v="180"/>
    <n v="34.229999999999997"/>
  </r>
  <r>
    <x v="837"/>
    <s v="CUST0292"/>
    <s v="BR005"/>
    <x v="3"/>
    <s v="Gold Loan"/>
    <s v="Semi-Secured"/>
    <n v="96.35"/>
    <n v="9.98"/>
    <n v="0.48580000000000001"/>
    <n v="1.0342"/>
    <x v="0"/>
    <n v="883"/>
    <s v="approved"/>
    <s v="18-11-2022"/>
    <m/>
    <s v="24-11-2022"/>
    <n v="180"/>
    <n v="36.5"/>
  </r>
  <r>
    <x v="838"/>
    <s v="CUST0425"/>
    <s v="BR001"/>
    <x v="0"/>
    <s v="Education Loan"/>
    <s v="Secured"/>
    <n v="98.55"/>
    <n v="8.93"/>
    <n v="1.071"/>
    <n v="2.0424000000000002"/>
    <x v="1"/>
    <n v="791"/>
    <s v="approved"/>
    <s v="06-06-2023"/>
    <m/>
    <s v="09-06-2023"/>
    <n v="60"/>
    <n v="0"/>
  </r>
  <r>
    <x v="839"/>
    <s v="CUST0339"/>
    <s v="BR010"/>
    <x v="4"/>
    <s v="Personal Loan"/>
    <s v="Secured"/>
    <n v="31.46"/>
    <n v="8.27"/>
    <n v="0.50519999999999998"/>
    <n v="2.7406000000000001"/>
    <x v="2"/>
    <n v="570"/>
    <s v="Rejected "/>
    <s v="13-05-2024"/>
    <m/>
    <m/>
    <n v="12"/>
    <n v="25.58"/>
  </r>
  <r>
    <x v="840"/>
    <s v="CUST0327"/>
    <s v="BR009"/>
    <x v="2"/>
    <s v="Education Loan"/>
    <s v="Semi-Secured"/>
    <n v="26.07"/>
    <m/>
    <n v="0.47699999999999998"/>
    <m/>
    <x v="1"/>
    <n v="632"/>
    <s v="approved"/>
    <s v="15-03-2024"/>
    <m/>
    <s v="23-03-2024"/>
    <n v="24"/>
    <n v="0"/>
  </r>
  <r>
    <x v="841"/>
    <s v="CUST0475"/>
    <s v="BR001"/>
    <x v="3"/>
    <s v="Business Loan"/>
    <s v="Unsecured"/>
    <n v="95.81"/>
    <n v="12.52"/>
    <n v="1.5629999999999999"/>
    <n v="1.0899000000000001"/>
    <x v="2"/>
    <n v="577"/>
    <s v="approved"/>
    <s v="25-10-2023"/>
    <m/>
    <s v="08-11-2023"/>
    <n v="240"/>
    <n v="55.64"/>
  </r>
  <r>
    <x v="842"/>
    <s v="CUST0378"/>
    <s v="BR010"/>
    <x v="1"/>
    <s v="Auto Loan"/>
    <s v="Secured"/>
    <n v="40.130000000000003"/>
    <n v="16.77"/>
    <n v="0.45290000000000002"/>
    <n v="1.4261999999999999"/>
    <x v="1"/>
    <n v="751"/>
    <s v="Rejected "/>
    <s v="17-10-2022"/>
    <m/>
    <m/>
    <n v="36"/>
    <n v="0"/>
  </r>
  <r>
    <x v="843"/>
    <s v="CUST0096"/>
    <s v="BR002"/>
    <x v="3"/>
    <s v="Education Loan"/>
    <s v="Unsecured"/>
    <n v="89.1"/>
    <n v="8.89"/>
    <n v="1.6580999999999999"/>
    <n v="4.0659999999999998"/>
    <x v="1"/>
    <n v="754"/>
    <s v="Under Review"/>
    <s v="28-11-2022"/>
    <m/>
    <m/>
    <n v="24"/>
    <n v="0"/>
  </r>
  <r>
    <x v="844"/>
    <s v="CUST0004"/>
    <s v="BR003"/>
    <x v="4"/>
    <s v="Education Loan"/>
    <s v="Semi-Secured"/>
    <n v="95.79"/>
    <n v="16.25"/>
    <n v="1.5215000000000001"/>
    <n v="3.3795000000000002"/>
    <x v="1"/>
    <n v="711"/>
    <s v="Under Review"/>
    <s v="10-12-2024"/>
    <m/>
    <m/>
    <n v="36"/>
    <n v="0"/>
  </r>
  <r>
    <x v="845"/>
    <s v="CUST0466"/>
    <s v="BR008"/>
    <x v="0"/>
    <s v="Business Loan"/>
    <s v="Unsecured"/>
    <n v="56.99"/>
    <n v="16"/>
    <n v="0.71509999999999996"/>
    <n v="1.6151"/>
    <x v="2"/>
    <n v="709"/>
    <s v="Under Review"/>
    <s v="12-11-2023"/>
    <m/>
    <m/>
    <n v="48"/>
    <n v="32.35"/>
  </r>
  <r>
    <x v="846"/>
    <s v="CUST0161"/>
    <s v="BR010"/>
    <x v="1"/>
    <s v="Business Loan"/>
    <s v="Unsecured"/>
    <n v="17.579999999999998"/>
    <n v="11.7"/>
    <n v="0.22420000000000001"/>
    <n v="1.5595000000000001"/>
    <x v="4"/>
    <n v="837"/>
    <s v="Rejected"/>
    <s v="07-09-2024"/>
    <m/>
    <m/>
    <n v="12"/>
    <n v="9.75"/>
  </r>
  <r>
    <x v="847"/>
    <s v="CUST0111"/>
    <s v="BR002"/>
    <x v="2"/>
    <s v="Education Loan"/>
    <s v="Semi-Secured"/>
    <n v="94.32"/>
    <n v="13.9"/>
    <n v="1.7438"/>
    <n v="1.1659999999999999"/>
    <x v="4"/>
    <n v="589"/>
    <s v="Under Review"/>
    <s v="29-09-2023"/>
    <m/>
    <m/>
    <n v="240"/>
    <n v="78.88"/>
  </r>
  <r>
    <x v="848"/>
    <s v="CUST0071"/>
    <s v="BR003"/>
    <x v="1"/>
    <s v="Personal Loan"/>
    <s v="Secured"/>
    <n v="6.34"/>
    <n v="14.27"/>
    <n v="8.2699999999999996E-2"/>
    <n v="0.1741"/>
    <x v="3"/>
    <n v="694"/>
    <s v="Rejected "/>
    <s v="15-11-2022"/>
    <m/>
    <m/>
    <n v="48"/>
    <n v="0.95"/>
  </r>
  <r>
    <x v="849"/>
    <s v="CUST0143"/>
    <s v="BR004"/>
    <x v="4"/>
    <s v="Business Loan"/>
    <s v="Semi-Secured"/>
    <n v="75.03"/>
    <n v="18.21"/>
    <n v="1.4517"/>
    <n v="2.2122000000000002"/>
    <x v="1"/>
    <n v="878"/>
    <s v="Rejected "/>
    <s v="17-09-2022"/>
    <m/>
    <m/>
    <n v="48"/>
    <n v="0"/>
  </r>
  <r>
    <x v="850"/>
    <s v="CUST0066"/>
    <s v="BR001"/>
    <x v="4"/>
    <s v="Home Loan"/>
    <s v="Unsecured"/>
    <n v="93.77"/>
    <n v="9.91"/>
    <n v="0.65339999999999998"/>
    <n v="1.0024999999999999"/>
    <x v="0"/>
    <n v="755"/>
    <s v="Under Review"/>
    <s v="18-09-2022"/>
    <m/>
    <m/>
    <n v="180"/>
    <n v="64.81"/>
  </r>
  <r>
    <x v="851"/>
    <s v="CUST0100"/>
    <s v="BR001"/>
    <x v="4"/>
    <s v="Gold Loan"/>
    <s v="Secured"/>
    <n v="42.37"/>
    <n v="11.98"/>
    <n v="0.46339999999999998"/>
    <n v="3.7641"/>
    <x v="1"/>
    <n v="686"/>
    <s v="Under Review"/>
    <s v="18-04-2023"/>
    <m/>
    <m/>
    <n v="12"/>
    <n v="0"/>
  </r>
  <r>
    <x v="852"/>
    <s v="CUST0236"/>
    <s v="BR006"/>
    <x v="1"/>
    <s v="Gold Loan"/>
    <s v="Secured"/>
    <n v="61.5"/>
    <n v="15.95"/>
    <n v="0.93830000000000002"/>
    <n v="2.1606000000000001"/>
    <x v="2"/>
    <n v="672"/>
    <s v="approved"/>
    <s v="01-05-2024"/>
    <m/>
    <s v="12-05-2024"/>
    <n v="36"/>
    <n v="52.33"/>
  </r>
  <r>
    <x v="853"/>
    <s v="CUST0241"/>
    <s v="BR005"/>
    <x v="1"/>
    <s v="Gold Loan"/>
    <s v="Secured"/>
    <n v="86.2"/>
    <n v="15.74"/>
    <n v="1.1173999999999999"/>
    <n v="4.2099000000000002"/>
    <x v="1"/>
    <n v="555"/>
    <s v="Under Review"/>
    <s v="23-05-2023"/>
    <m/>
    <m/>
    <n v="24"/>
    <n v="0"/>
  </r>
  <r>
    <x v="854"/>
    <s v="CUST0421"/>
    <s v="BR005"/>
    <x v="0"/>
    <s v="Gold Loan"/>
    <s v="Unsecured"/>
    <n v="39.799999999999997"/>
    <n v="8.39"/>
    <n v="0.71760000000000002"/>
    <n v="1.8070999999999999"/>
    <x v="0"/>
    <n v="684"/>
    <s v="approved"/>
    <s v="29-01-2022"/>
    <m/>
    <s v="07-02-2022"/>
    <n v="24"/>
    <n v="5.87"/>
  </r>
  <r>
    <x v="855"/>
    <s v="CUST0497"/>
    <s v="BR007"/>
    <x v="1"/>
    <s v="Education Loan"/>
    <s v="Secured"/>
    <n v="38.93"/>
    <n v="17.73"/>
    <n v="0.24379999999999999"/>
    <n v="0.5927"/>
    <x v="0"/>
    <n v="686"/>
    <s v="Under Review"/>
    <s v="11-01-2024"/>
    <m/>
    <m/>
    <n v="240"/>
    <n v="5.89"/>
  </r>
  <r>
    <x v="856"/>
    <s v="CUST0402"/>
    <s v="BR005"/>
    <x v="3"/>
    <s v="Business Loan"/>
    <s v="Secured"/>
    <n v="44.66"/>
    <n v="18.28"/>
    <n v="0.68210000000000004"/>
    <n v="1.3184"/>
    <x v="3"/>
    <n v="870"/>
    <s v="approved"/>
    <s v="03-05-2024"/>
    <m/>
    <s v="09-05-2024"/>
    <n v="48"/>
    <n v="4.79"/>
  </r>
  <r>
    <x v="857"/>
    <s v="CUST0233"/>
    <s v="BR004"/>
    <x v="4"/>
    <s v="Personal Loan"/>
    <s v="Unsecured"/>
    <n v="14.33"/>
    <n v="8.7899999999999991"/>
    <n v="0.13519999999999999"/>
    <n v="0.45429999999999998"/>
    <x v="4"/>
    <n v="659"/>
    <s v="Rejected"/>
    <s v="21-04-2024"/>
    <m/>
    <m/>
    <n v="36"/>
    <n v="9.5399999999999991"/>
  </r>
  <r>
    <x v="858"/>
    <s v="CUST0482"/>
    <s v="BR009"/>
    <x v="3"/>
    <s v="Auto Loan"/>
    <s v="Semi-Secured"/>
    <n v="15.98"/>
    <n v="16.850000000000001"/>
    <n v="0.2324"/>
    <n v="1.4562999999999999"/>
    <x v="2"/>
    <n v="790"/>
    <s v="Rejected "/>
    <s v="06-10-2024"/>
    <m/>
    <m/>
    <n v="12"/>
    <n v="14.49"/>
  </r>
  <r>
    <x v="859"/>
    <s v="CUST0051"/>
    <s v="BR010"/>
    <x v="1"/>
    <s v="Personal Loan"/>
    <s v="Semi-Secured"/>
    <n v="24.77"/>
    <n v="16.53"/>
    <n v="0.15529999999999999"/>
    <n v="0.42309999999999998"/>
    <x v="4"/>
    <n v="722"/>
    <s v="Rejected"/>
    <s v="16-02-2023"/>
    <m/>
    <m/>
    <n v="120"/>
    <n v="14.26"/>
  </r>
  <r>
    <x v="860"/>
    <s v="CUST0369"/>
    <s v="BR005"/>
    <x v="1"/>
    <s v="Personal Loan"/>
    <s v="Unsecured"/>
    <n v="67"/>
    <n v="10.09"/>
    <n v="0.58179999999999998"/>
    <n v="1.7021999999999999"/>
    <x v="1"/>
    <n v="550"/>
    <s v="Rejected "/>
    <s v="09-05-2023"/>
    <m/>
    <m/>
    <n v="48"/>
    <n v="0"/>
  </r>
  <r>
    <x v="861"/>
    <s v="CUST0188"/>
    <s v="BR009"/>
    <x v="1"/>
    <s v="Education Loan"/>
    <s v="Secured"/>
    <n v="38.01"/>
    <n v="11.57"/>
    <n v="0.45629999999999998"/>
    <n v="0.53590000000000004"/>
    <x v="2"/>
    <n v="800"/>
    <s v="Rejected "/>
    <s v="05-07-2023"/>
    <m/>
    <m/>
    <n v="120"/>
    <n v="19.940000000000001"/>
  </r>
  <r>
    <x v="862"/>
    <s v="CUST0365"/>
    <s v="BR005"/>
    <x v="3"/>
    <s v="Personal Loan"/>
    <s v="Unsecured"/>
    <n v="96.74"/>
    <n v="13.71"/>
    <n v="1.9218999999999999"/>
    <n v="2.2364999999999999"/>
    <x v="0"/>
    <n v="610"/>
    <s v="approved"/>
    <s v="26-10-2024"/>
    <m/>
    <s v="02-11-2024"/>
    <n v="60"/>
    <n v="88.8"/>
  </r>
  <r>
    <x v="863"/>
    <s v="CUST0144"/>
    <s v="BR003"/>
    <x v="0"/>
    <s v="Personal Loan"/>
    <s v="Unsecured"/>
    <n v="29.27"/>
    <n v="15.18"/>
    <n v="0.14979999999999999"/>
    <n v="0.56779999999999997"/>
    <x v="2"/>
    <n v="878"/>
    <s v="Under Review"/>
    <s v="06-11-2024"/>
    <m/>
    <m/>
    <n v="84"/>
    <n v="5.0999999999999996"/>
  </r>
  <r>
    <x v="864"/>
    <s v="CUST0306"/>
    <s v="BR003"/>
    <x v="3"/>
    <s v="Auto Loan"/>
    <s v="Semi-Secured"/>
    <n v="38.75"/>
    <n v="12.41"/>
    <n v="0.25929999999999997"/>
    <n v="1.0283"/>
    <x v="1"/>
    <n v="866"/>
    <s v="approved"/>
    <s v="20-07-2023"/>
    <m/>
    <s v="23-07-2023"/>
    <n v="48"/>
    <n v="0"/>
  </r>
  <r>
    <x v="865"/>
    <s v="CUST0302"/>
    <s v="BR002"/>
    <x v="3"/>
    <s v="Personal Loan"/>
    <s v="Unsecured"/>
    <n v="13.13"/>
    <n v="8.08"/>
    <n v="0.19719999999999999"/>
    <n v="0.26669999999999999"/>
    <x v="2"/>
    <n v="772"/>
    <s v="approved"/>
    <s v="05-02-2023"/>
    <m/>
    <s v="09-02-2023"/>
    <n v="60"/>
    <n v="10.16"/>
  </r>
  <r>
    <x v="866"/>
    <s v="CUST0060"/>
    <s v="BR005"/>
    <x v="3"/>
    <s v="Auto Loan"/>
    <s v="Secured"/>
    <n v="72.12"/>
    <n v="13.73"/>
    <n v="0.59860000000000002"/>
    <n v="0.94740000000000002"/>
    <x v="3"/>
    <n v="672"/>
    <s v="approved"/>
    <s v="07-02-2022"/>
    <m/>
    <s v="08-02-2022"/>
    <n v="180"/>
    <n v="39.96"/>
  </r>
  <r>
    <x v="867"/>
    <s v="CUST0482"/>
    <s v="BR009"/>
    <x v="3"/>
    <s v="Personal Loan"/>
    <s v="Secured"/>
    <n v="93.26"/>
    <n v="15.53"/>
    <n v="1.0911"/>
    <n v="1.2646999999999999"/>
    <x v="4"/>
    <n v="790"/>
    <s v="Under Review"/>
    <s v="17-11-2022"/>
    <m/>
    <m/>
    <n v="240"/>
    <n v="25.9"/>
  </r>
  <r>
    <x v="868"/>
    <s v="CUST0379"/>
    <s v="BR003"/>
    <x v="1"/>
    <s v="Gold Loan"/>
    <s v="Unsecured"/>
    <n v="26.72"/>
    <n v="14.66"/>
    <n v="0.40560000000000002"/>
    <n v="2.4074"/>
    <x v="1"/>
    <n v="735"/>
    <s v="approved"/>
    <s v="02-02-2023"/>
    <m/>
    <s v="13-02-2023"/>
    <n v="12"/>
    <n v="0"/>
  </r>
  <r>
    <x v="869"/>
    <s v="CUST0479"/>
    <s v="BR001"/>
    <x v="2"/>
    <s v="Education Loan"/>
    <s v="Unsecured"/>
    <n v="87.66"/>
    <n v="9.9499999999999993"/>
    <n v="1.0229999999999999"/>
    <n v="0.93930000000000002"/>
    <x v="3"/>
    <n v="767"/>
    <s v="approved"/>
    <s v="30-05-2024"/>
    <m/>
    <s v="06-06-2024"/>
    <n v="180"/>
    <n v="59.58"/>
  </r>
  <r>
    <x v="870"/>
    <s v="CUST0002"/>
    <s v="BR002"/>
    <x v="3"/>
    <s v="Home Loan"/>
    <s v="Semi-Secured"/>
    <n v="82.91"/>
    <n v="14.42"/>
    <n v="0.85870000000000002"/>
    <n v="2.8506"/>
    <x v="0"/>
    <n v="657"/>
    <s v="approved"/>
    <s v="09-05-2022"/>
    <m/>
    <s v="10-05-2022"/>
    <n v="36"/>
    <n v="73.66"/>
  </r>
  <r>
    <x v="871"/>
    <s v="CUST0338"/>
    <s v="BR001"/>
    <x v="0"/>
    <s v="Home Loan"/>
    <s v="Secured"/>
    <n v="48.9"/>
    <n v="15.52"/>
    <n v="0.29270000000000002"/>
    <n v="1.7076"/>
    <x v="4"/>
    <n v="577"/>
    <s v="approved"/>
    <s v="04-02-2023"/>
    <m/>
    <s v="06-02-2023"/>
    <n v="36"/>
    <n v="22.57"/>
  </r>
  <r>
    <x v="872"/>
    <s v="CUST0294"/>
    <s v="BR002"/>
    <x v="4"/>
    <s v="Education Loan"/>
    <s v="Semi-Secured"/>
    <n v="80.81"/>
    <n v="12.94"/>
    <n v="0.60340000000000005"/>
    <n v="7.2154999999999996"/>
    <x v="3"/>
    <n v="876"/>
    <s v="approved"/>
    <s v="10-02-2023"/>
    <m/>
    <s v="17-02-2023"/>
    <n v="12"/>
    <n v="50.84"/>
  </r>
  <r>
    <x v="873"/>
    <s v="CUST0398"/>
    <s v="BR007"/>
    <x v="4"/>
    <s v="Business Loan"/>
    <s v="Secured"/>
    <n v="60.49"/>
    <n v="15.49"/>
    <n v="1.0790999999999999"/>
    <n v="1.6984999999999999"/>
    <x v="4"/>
    <n v="776"/>
    <s v="Rejected"/>
    <s v="04-02-2024"/>
    <m/>
    <m/>
    <n v="48"/>
    <n v="55.74"/>
  </r>
  <r>
    <x v="874"/>
    <s v="CUST0338"/>
    <s v="BR004"/>
    <x v="4"/>
    <s v="Personal Loan"/>
    <s v="Secured"/>
    <n v="15.93"/>
    <n v="16.46"/>
    <n v="0.13389999999999999"/>
    <n v="0.45519999999999999"/>
    <x v="2"/>
    <n v="577"/>
    <s v="approved"/>
    <s v="23-12-2022"/>
    <m/>
    <s v="24-12-2022"/>
    <n v="48"/>
    <n v="5.48"/>
  </r>
  <r>
    <x v="875"/>
    <s v="CUST0425"/>
    <s v="BR004"/>
    <x v="3"/>
    <s v="Personal Loan"/>
    <s v="Secured"/>
    <n v="23.44"/>
    <n v="13.08"/>
    <n v="0.45900000000000002"/>
    <n v="0.29780000000000001"/>
    <x v="0"/>
    <n v="791"/>
    <s v="approved"/>
    <s v="11-04-2022"/>
    <m/>
    <s v="20-04-2022"/>
    <n v="180"/>
    <n v="21.79"/>
  </r>
  <r>
    <x v="876"/>
    <s v="CUST0311"/>
    <s v="BR008"/>
    <x v="0"/>
    <s v="Gold Loan"/>
    <s v="Secured"/>
    <n v="83.15"/>
    <n v="7.92"/>
    <n v="0.43340000000000001"/>
    <n v="3.7576000000000001"/>
    <x v="3"/>
    <n v="765"/>
    <s v="approved"/>
    <s v="24-07-2022"/>
    <m/>
    <s v="30-07-2022"/>
    <n v="24"/>
    <n v="53.89"/>
  </r>
  <r>
    <x v="877"/>
    <s v="CUST0114"/>
    <s v="BR009"/>
    <x v="2"/>
    <s v="Business Loan"/>
    <s v="Secured"/>
    <n v="70.900000000000006"/>
    <n v="12.92"/>
    <n v="1.1987000000000001"/>
    <n v="1.0552999999999999"/>
    <x v="4"/>
    <n v="873"/>
    <s v="approved"/>
    <s v="13-06-2023"/>
    <m/>
    <s v="26-06-2023"/>
    <n v="120"/>
    <n v="31.35"/>
  </r>
  <r>
    <x v="878"/>
    <s v="CUST0135"/>
    <s v="BR003"/>
    <x v="4"/>
    <s v="Personal Loan"/>
    <s v="Secured"/>
    <n v="98.23"/>
    <n v="9.06"/>
    <n v="0.72889999999999999"/>
    <n v="0.88759999999999994"/>
    <x v="1"/>
    <n v="897"/>
    <s v="Rejected "/>
    <s v="06-08-2022"/>
    <m/>
    <m/>
    <n v="240"/>
    <n v="0"/>
  </r>
  <r>
    <x v="879"/>
    <s v="CUST0079"/>
    <s v="BR006"/>
    <x v="2"/>
    <s v="Business Loan"/>
    <s v="Semi-Secured"/>
    <n v="57.04"/>
    <n v="14.82"/>
    <n v="0.87160000000000004"/>
    <n v="1.9722999999999999"/>
    <x v="3"/>
    <n v="726"/>
    <s v="Rejected "/>
    <s v="26-12-2023"/>
    <m/>
    <m/>
    <n v="36"/>
    <n v="25.34"/>
  </r>
  <r>
    <x v="880"/>
    <s v="CUST0317"/>
    <s v="BR006"/>
    <x v="4"/>
    <s v="Auto Loan"/>
    <s v="Semi-Secured"/>
    <n v="5.88"/>
    <n v="16.66"/>
    <n v="8.5400000000000004E-2"/>
    <n v="8.9099999999999999E-2"/>
    <x v="3"/>
    <n v="596"/>
    <s v="approved"/>
    <s v="23-08-2022"/>
    <m/>
    <s v="01-09-2022"/>
    <n v="180"/>
    <n v="0.86"/>
  </r>
  <r>
    <x v="881"/>
    <s v="CUST0142"/>
    <s v="BR002"/>
    <x v="4"/>
    <s v="Home Loan"/>
    <s v="Unsecured"/>
    <n v="67.23"/>
    <n v="13.65"/>
    <n v="0.64359999999999995"/>
    <n v="3.2168000000000001"/>
    <x v="2"/>
    <n v="727"/>
    <s v="Under Review"/>
    <s v="01-11-2022"/>
    <m/>
    <m/>
    <n v="24"/>
    <n v="7.5"/>
  </r>
  <r>
    <x v="882"/>
    <s v="CUST0198"/>
    <s v="BR003"/>
    <x v="1"/>
    <s v="Business Loan"/>
    <s v="Secured"/>
    <n v="51.36"/>
    <n v="11.89"/>
    <n v="0.6966"/>
    <n v="0.61280000000000001"/>
    <x v="4"/>
    <n v="771"/>
    <s v="approved"/>
    <s v="10-05-2022"/>
    <m/>
    <s v="16-05-2022"/>
    <n v="180"/>
    <n v="37.03"/>
  </r>
  <r>
    <x v="883"/>
    <s v="CUST0164"/>
    <s v="BR005"/>
    <x v="2"/>
    <s v="Home Loan"/>
    <s v="Secured"/>
    <n v="93.74"/>
    <n v="11.55"/>
    <n v="1.0707"/>
    <n v="2.0638999999999998"/>
    <x v="5"/>
    <n v="639"/>
    <s v="approved"/>
    <s v="02-12-2023"/>
    <m/>
    <s v="08-12-2023"/>
    <n v="60"/>
    <n v="0"/>
  </r>
  <r>
    <x v="884"/>
    <s v="CUST0478"/>
    <s v="BR002"/>
    <x v="2"/>
    <s v="Business Loan"/>
    <s v="Unsecured"/>
    <n v="59.65"/>
    <n v="11.03"/>
    <n v="0.78779999999999994"/>
    <n v="1.0223"/>
    <x v="3"/>
    <n v="878"/>
    <s v="approved"/>
    <s v="04-09-2024"/>
    <m/>
    <s v="17-09-2024"/>
    <n v="84"/>
    <n v="5.99"/>
  </r>
  <r>
    <x v="885"/>
    <s v="CUST0223"/>
    <s v="BR003"/>
    <x v="0"/>
    <s v="Home Loan"/>
    <s v="Semi-Secured"/>
    <n v="86.82"/>
    <n v="9"/>
    <n v="1.2957000000000001"/>
    <n v="2.7608999999999999"/>
    <x v="4"/>
    <n v="862"/>
    <s v="approved"/>
    <s v="18-02-2023"/>
    <m/>
    <s v="28-02-2023"/>
    <n v="36"/>
    <n v="26.66"/>
  </r>
  <r>
    <x v="886"/>
    <s v="CUST0318"/>
    <s v="BR007"/>
    <x v="1"/>
    <s v="Gold Loan"/>
    <s v="Semi-Secured"/>
    <n v="65.08"/>
    <n v="13.73"/>
    <n v="0.83620000000000005"/>
    <n v="1.7696000000000001"/>
    <x v="1"/>
    <n v="782"/>
    <s v="Rejected"/>
    <s v="23-05-2024"/>
    <m/>
    <m/>
    <n v="48"/>
    <n v="0"/>
  </r>
  <r>
    <x v="887"/>
    <s v="CUST0041"/>
    <s v="BR010"/>
    <x v="4"/>
    <s v="Personal Loan"/>
    <s v="Unsecured"/>
    <n v="65.55"/>
    <n v="7.81"/>
    <n v="1.2707999999999999"/>
    <n v="0.54059999999999997"/>
    <x v="2"/>
    <n v="749"/>
    <s v="approved"/>
    <s v="31-08-2024"/>
    <m/>
    <s v="11-09-2024"/>
    <n v="240"/>
    <n v="36.9"/>
  </r>
  <r>
    <x v="888"/>
    <s v="CUST0480"/>
    <s v="BR004"/>
    <x v="2"/>
    <s v="Business Loan"/>
    <s v="Semi-Secured"/>
    <n v="31.57"/>
    <n v="8.51"/>
    <n v="0.52249999999999996"/>
    <n v="0.50009999999999999"/>
    <x v="4"/>
    <n v="738"/>
    <s v="Rejected"/>
    <s v="05-03-2022"/>
    <m/>
    <m/>
    <n v="84"/>
    <n v="28.75"/>
  </r>
  <r>
    <x v="889"/>
    <s v="CUST0327"/>
    <s v="BR006"/>
    <x v="4"/>
    <s v="Personal Loan"/>
    <s v="Secured"/>
    <n v="15.33"/>
    <n v="13.95"/>
    <n v="0.15759999999999999"/>
    <n v="1.3761000000000001"/>
    <x v="4"/>
    <n v="632"/>
    <s v="approved"/>
    <s v="14-02-2024"/>
    <m/>
    <s v="19-02-2024"/>
    <n v="12"/>
    <n v="14.47"/>
  </r>
  <r>
    <x v="890"/>
    <s v="CUST0472"/>
    <s v="BR005"/>
    <x v="1"/>
    <s v="Home Loan"/>
    <s v="Semi-Secured"/>
    <n v="5.94"/>
    <n v="18.149999999999999"/>
    <n v="7.1099999999999997E-2"/>
    <n v="0.15129999999999999"/>
    <x v="4"/>
    <n v="900"/>
    <s v="approved"/>
    <s v="10-06-2024"/>
    <m/>
    <s v="18-06-2024"/>
    <n v="60"/>
    <n v="2.62"/>
  </r>
  <r>
    <x v="891"/>
    <s v="CUST0473"/>
    <s v="BR005"/>
    <x v="0"/>
    <s v="Education Loan"/>
    <s v="Secured"/>
    <n v="39.18"/>
    <n v="15.1"/>
    <n v="0.2157"/>
    <n v="0.75819999999999999"/>
    <x v="1"/>
    <n v="561"/>
    <s v="approved"/>
    <s v="16-05-2023"/>
    <m/>
    <s v="22-05-2023"/>
    <n v="84"/>
    <n v="0"/>
  </r>
  <r>
    <x v="892"/>
    <s v="CUST0102"/>
    <s v="BR001"/>
    <x v="2"/>
    <s v="Business Loan"/>
    <s v="Unsecured"/>
    <n v="97.53"/>
    <n v="14.28"/>
    <n v="1.8963000000000001"/>
    <n v="1.3171999999999999"/>
    <x v="1"/>
    <n v="593"/>
    <s v="approved"/>
    <s v="04-01-2024"/>
    <m/>
    <s v="07-01-2024"/>
    <n v="180"/>
    <n v="0"/>
  </r>
  <r>
    <x v="893"/>
    <s v="CUST0165"/>
    <s v="BR004"/>
    <x v="0"/>
    <s v="Business Loan"/>
    <s v="Unsecured"/>
    <n v="59.76"/>
    <n v="9.4700000000000006"/>
    <n v="0.61229999999999996"/>
    <n v="1.9135"/>
    <x v="2"/>
    <n v="604"/>
    <s v="Rejected"/>
    <s v="05-08-2024"/>
    <m/>
    <m/>
    <n v="36"/>
    <n v="26.98"/>
  </r>
  <r>
    <x v="894"/>
    <s v="CUST0041"/>
    <s v="BR006"/>
    <x v="2"/>
    <s v="Auto Loan"/>
    <s v="Semi-Secured"/>
    <n v="62.46"/>
    <n v="13.77"/>
    <n v="0.62649999999999995"/>
    <n v="0.96120000000000005"/>
    <x v="4"/>
    <n v="749"/>
    <s v="Under Review"/>
    <s v="27-04-2024"/>
    <m/>
    <m/>
    <n v="120"/>
    <n v="41.15"/>
  </r>
  <r>
    <x v="895"/>
    <s v="CUST0386"/>
    <s v="BR005"/>
    <x v="3"/>
    <s v="Business Loan"/>
    <s v="Secured"/>
    <n v="31.43"/>
    <n v="8.3000000000000007"/>
    <n v="0.57989999999999997"/>
    <n v="1.4258"/>
    <x v="0"/>
    <n v="686"/>
    <s v="approved"/>
    <s v="16-05-2023"/>
    <m/>
    <s v="29-05-2023"/>
    <n v="24"/>
    <n v="19.37"/>
  </r>
  <r>
    <x v="896"/>
    <s v="CUST0133"/>
    <s v="BR005"/>
    <x v="2"/>
    <s v="Education Loan"/>
    <s v="Unsecured"/>
    <n v="23.42"/>
    <n v="17.149999999999999"/>
    <n v="0.20979999999999999"/>
    <n v="0.34620000000000001"/>
    <x v="2"/>
    <n v="571"/>
    <s v="Rejected"/>
    <s v="27-10-2022"/>
    <m/>
    <m/>
    <n v="240"/>
    <n v="6.81"/>
  </r>
  <r>
    <x v="897"/>
    <s v="CUST0066"/>
    <s v="BR010"/>
    <x v="1"/>
    <s v="Business Loan"/>
    <s v="Secured"/>
    <n v="98.84"/>
    <n v="13.36"/>
    <n v="1.6366000000000001"/>
    <n v="1.1834"/>
    <x v="5"/>
    <n v="755"/>
    <s v="Under Review"/>
    <s v="24-07-2022"/>
    <m/>
    <m/>
    <n v="240"/>
    <n v="30.82"/>
  </r>
  <r>
    <x v="898"/>
    <s v="CUST0458"/>
    <s v="BR010"/>
    <x v="1"/>
    <s v="Personal Loan"/>
    <s v="Secured"/>
    <n v="69.44"/>
    <n v="12.77"/>
    <n v="0.39240000000000003"/>
    <n v="1.2545999999999999"/>
    <x v="4"/>
    <n v="707"/>
    <s v="approved"/>
    <s v="14-12-2023"/>
    <m/>
    <s v="18-12-2023"/>
    <n v="84"/>
    <n v="23.89"/>
  </r>
  <r>
    <x v="899"/>
    <s v="CUST0173"/>
    <s v="BR008"/>
    <x v="2"/>
    <s v="Personal Loan"/>
    <s v="Secured"/>
    <n v="4.6900000000000004"/>
    <m/>
    <n v="4.4699999999999997E-2"/>
    <m/>
    <x v="4"/>
    <n v="561"/>
    <s v="approved"/>
    <s v="12-05-2022"/>
    <m/>
    <s v="15-05-2022"/>
    <n v="120"/>
    <n v="3.35"/>
  </r>
  <r>
    <x v="900"/>
    <s v="CUST0015"/>
    <s v="BR003"/>
    <x v="3"/>
    <s v="Home Loan"/>
    <s v="Secured"/>
    <n v="78.099999999999994"/>
    <n v="17"/>
    <n v="0.78100000000000003"/>
    <n v="1.3573999999999999"/>
    <x v="4"/>
    <n v="588"/>
    <s v="approved"/>
    <s v="13-03-2024"/>
    <m/>
    <s v="17-03-2024"/>
    <n v="120"/>
    <n v="29.77"/>
  </r>
  <r>
    <x v="901"/>
    <s v="CUST0242"/>
    <s v="BR001"/>
    <x v="2"/>
    <s v="Education Loan"/>
    <s v="Secured"/>
    <n v="92.35"/>
    <n v="17.89"/>
    <n v="0.82340000000000002"/>
    <n v="1.9350000000000001"/>
    <x v="2"/>
    <n v="565"/>
    <s v="Under Review"/>
    <s v="23-01-2023"/>
    <m/>
    <m/>
    <n v="84"/>
    <n v="29.6"/>
  </r>
  <r>
    <x v="902"/>
    <s v="CUST0044"/>
    <s v="BR002"/>
    <x v="4"/>
    <s v="Gold Loan"/>
    <s v="Semi-Secured"/>
    <n v="37.729999999999997"/>
    <n v="10.76"/>
    <n v="0.29249999999999998"/>
    <n v="0.51459999999999995"/>
    <x v="3"/>
    <n v="765"/>
    <s v="Rejected "/>
    <s v="05-10-2022"/>
    <m/>
    <m/>
    <n v="120"/>
    <n v="4.8499999999999996"/>
  </r>
  <r>
    <x v="903"/>
    <s v="CUST0150"/>
    <s v="BR003"/>
    <x v="3"/>
    <s v="Education Loan"/>
    <s v="Secured"/>
    <n v="65.95"/>
    <m/>
    <n v="0.55920000000000003"/>
    <m/>
    <x v="2"/>
    <n v="762"/>
    <s v="approved"/>
    <s v="22-03-2024"/>
    <m/>
    <s v="04-04-2024"/>
    <n v="180"/>
    <n v="52.65"/>
  </r>
  <r>
    <x v="904"/>
    <s v="CUST0406"/>
    <s v="BR006"/>
    <x v="4"/>
    <s v="Gold Loan"/>
    <s v="Unsecured"/>
    <n v="38.76"/>
    <n v="8.0500000000000007"/>
    <n v="0.70899999999999996"/>
    <n v="1.7539"/>
    <x v="0"/>
    <n v="559"/>
    <s v="approved"/>
    <s v="09-08-2023"/>
    <m/>
    <s v="11-08-2023"/>
    <n v="24"/>
    <n v="19.22"/>
  </r>
  <r>
    <x v="905"/>
    <s v="CUST0107"/>
    <s v="BR006"/>
    <x v="0"/>
    <s v="Personal Loan"/>
    <s v="Secured"/>
    <n v="54.12"/>
    <n v="11.53"/>
    <n v="0.30869999999999997"/>
    <n v="1.7854000000000001"/>
    <x v="2"/>
    <n v="755"/>
    <s v="approved"/>
    <s v="29-07-2023"/>
    <m/>
    <s v="05-08-2023"/>
    <n v="36"/>
    <n v="23.39"/>
  </r>
  <r>
    <x v="906"/>
    <s v="CUST0374"/>
    <s v="BR003"/>
    <x v="4"/>
    <s v="Personal Loan"/>
    <s v="Secured"/>
    <n v="52.51"/>
    <n v="16.23"/>
    <n v="0.26989999999999997"/>
    <n v="4.7699999999999996"/>
    <x v="3"/>
    <n v="725"/>
    <s v="Under Review"/>
    <s v="01-04-2024"/>
    <m/>
    <m/>
    <n v="12"/>
    <n v="30.85"/>
  </r>
  <r>
    <x v="907"/>
    <s v="CUST0006"/>
    <s v="BR004"/>
    <x v="0"/>
    <s v="Personal Loan"/>
    <s v="Secured"/>
    <n v="26.11"/>
    <n v="8.24"/>
    <n v="0.4017"/>
    <n v="0.3201"/>
    <x v="0"/>
    <n v="747"/>
    <s v="Under Review"/>
    <s v="22-01-2022"/>
    <m/>
    <m/>
    <n v="120"/>
    <n v="12.32"/>
  </r>
  <r>
    <x v="908"/>
    <s v="CUST0313"/>
    <s v="BR010"/>
    <x v="3"/>
    <s v="Auto Loan"/>
    <s v="Secured"/>
    <n v="89.97"/>
    <n v="10.56"/>
    <n v="0.94940000000000002"/>
    <n v="7.9332000000000003"/>
    <x v="1"/>
    <n v="556"/>
    <s v="Rejected"/>
    <s v="18-04-2023"/>
    <m/>
    <m/>
    <n v="12"/>
    <n v="0"/>
  </r>
  <r>
    <x v="909"/>
    <s v="CUST0133"/>
    <s v="BR008"/>
    <x v="4"/>
    <s v="Personal Loan"/>
    <s v="Secured"/>
    <n v="22.46"/>
    <n v="17.96"/>
    <n v="0.15670000000000001"/>
    <n v="0.8115"/>
    <x v="2"/>
    <n v="571"/>
    <s v="Under Review"/>
    <s v="27-07-2024"/>
    <m/>
    <m/>
    <n v="36"/>
    <n v="3.55"/>
  </r>
  <r>
    <x v="910"/>
    <s v="CUST0380"/>
    <s v="BR001"/>
    <x v="0"/>
    <s v="Education Loan"/>
    <s v="Semi-Secured"/>
    <n v="17.14"/>
    <n v="16.27"/>
    <n v="0.16089999999999999"/>
    <n v="0.34310000000000002"/>
    <x v="1"/>
    <n v="740"/>
    <s v="approved"/>
    <s v="27-04-2024"/>
    <m/>
    <s v="12-05-2024"/>
    <n v="84"/>
    <n v="0"/>
  </r>
  <r>
    <x v="911"/>
    <s v="CUST0280"/>
    <s v="BR008"/>
    <x v="0"/>
    <s v="Education Loan"/>
    <s v="Semi-Secured"/>
    <n v="63.97"/>
    <n v="16.57"/>
    <n v="0.71699999999999997"/>
    <n v="2.2669999999999999"/>
    <x v="4"/>
    <n v="556"/>
    <s v="approved"/>
    <s v="02-03-2024"/>
    <m/>
    <s v="08-03-2024"/>
    <n v="36"/>
    <n v="41.19"/>
  </r>
  <r>
    <x v="912"/>
    <s v="CUST0226"/>
    <s v="BR003"/>
    <x v="1"/>
    <s v="Business Loan"/>
    <s v="Secured"/>
    <n v="34.61"/>
    <n v="8.1999999999999993"/>
    <n v="0.25380000000000003"/>
    <n v="3.0139"/>
    <x v="2"/>
    <n v="597"/>
    <s v="Rejected "/>
    <s v="04-12-2023"/>
    <m/>
    <m/>
    <n v="12"/>
    <n v="14.8"/>
  </r>
  <r>
    <x v="913"/>
    <s v="CUST0131"/>
    <s v="BR009"/>
    <x v="4"/>
    <s v="Personal Loan"/>
    <s v="Unsecured"/>
    <n v="25.66"/>
    <n v="13.81"/>
    <n v="0.49030000000000001"/>
    <n v="0.87460000000000004"/>
    <x v="1"/>
    <n v="775"/>
    <s v="Rejected"/>
    <s v="23-06-2022"/>
    <m/>
    <m/>
    <n v="36"/>
    <n v="0"/>
  </r>
  <r>
    <x v="914"/>
    <s v="CUST0272"/>
    <s v="BR008"/>
    <x v="2"/>
    <s v="Home Loan"/>
    <s v="Secured"/>
    <n v="69.989999999999995"/>
    <n v="13.58"/>
    <n v="1.1975"/>
    <n v="6.2704000000000004"/>
    <x v="1"/>
    <n v="630"/>
    <s v="approved"/>
    <s v="12-04-2022"/>
    <m/>
    <s v="26-04-2022"/>
    <n v="12"/>
    <n v="0"/>
  </r>
  <r>
    <x v="915"/>
    <s v="CUST0019"/>
    <s v="BR004"/>
    <x v="2"/>
    <s v="Personal Loan"/>
    <s v="Unsecured"/>
    <n v="11.25"/>
    <n v="14.29"/>
    <n v="0.1734"/>
    <n v="0.3861"/>
    <x v="2"/>
    <n v="886"/>
    <s v="Under Review"/>
    <s v="13-08-2022"/>
    <m/>
    <m/>
    <n v="36"/>
    <n v="5.85"/>
  </r>
  <r>
    <x v="916"/>
    <s v="CUST0253"/>
    <s v="BR007"/>
    <x v="3"/>
    <s v="Personal Loan"/>
    <s v="Secured"/>
    <n v="56.2"/>
    <n v="7.74"/>
    <n v="1.0036"/>
    <n v="1.7544"/>
    <x v="3"/>
    <n v="858"/>
    <s v="approved"/>
    <s v="09-02-2024"/>
    <m/>
    <s v="12-02-2024"/>
    <n v="36"/>
    <n v="23.62"/>
  </r>
  <r>
    <x v="917"/>
    <s v="CUST0303"/>
    <s v="BR007"/>
    <x v="4"/>
    <s v="Personal Loan"/>
    <s v="Semi-Secured"/>
    <n v="73.86"/>
    <n v="16.48"/>
    <n v="0.59350000000000003"/>
    <n v="1.8149999999999999"/>
    <x v="4"/>
    <n v="561"/>
    <s v="Under Review"/>
    <s v="25-06-2024"/>
    <m/>
    <m/>
    <n v="60"/>
    <n v="62.46"/>
  </r>
  <r>
    <x v="918"/>
    <s v="CUST0431"/>
    <s v="BR009"/>
    <x v="1"/>
    <s v="Gold Loan"/>
    <s v="Semi-Secured"/>
    <n v="58.43"/>
    <n v="10.48"/>
    <n v="0.31040000000000001"/>
    <n v="1.8986000000000001"/>
    <x v="1"/>
    <n v="594"/>
    <s v="Under Review"/>
    <s v="13-02-2024"/>
    <m/>
    <m/>
    <n v="36"/>
    <n v="0"/>
  </r>
  <r>
    <x v="919"/>
    <s v="CUST0037"/>
    <s v="BR010"/>
    <x v="3"/>
    <s v="Personal Loan"/>
    <s v="Semi-Secured"/>
    <n v="45.37"/>
    <n v="15.22"/>
    <n v="0.35049999999999998"/>
    <n v="0.73809999999999998"/>
    <x v="3"/>
    <n v="787"/>
    <s v="Rejected"/>
    <s v="11-10-2023"/>
    <m/>
    <m/>
    <n v="120"/>
    <n v="20.51"/>
  </r>
  <r>
    <x v="920"/>
    <s v="CUST0255"/>
    <s v="BR008"/>
    <x v="3"/>
    <s v="Personal Loan"/>
    <s v="Secured"/>
    <n v="91.29"/>
    <n v="7.69"/>
    <n v="0.56679999999999997"/>
    <n v="1.0927"/>
    <x v="4"/>
    <n v="663"/>
    <s v="approved"/>
    <s v="21-06-2022"/>
    <m/>
    <s v="24-06-2022"/>
    <n v="120"/>
    <n v="71.95"/>
  </r>
  <r>
    <x v="921"/>
    <s v="CUST0294"/>
    <s v="BR003"/>
    <x v="4"/>
    <s v="Gold Loan"/>
    <s v="Unsecured"/>
    <n v="12.59"/>
    <n v="17.010000000000002"/>
    <n v="0.2384"/>
    <n v="0.21890000000000001"/>
    <x v="3"/>
    <n v="876"/>
    <s v="approved"/>
    <s v="07-11-2022"/>
    <m/>
    <s v="17-11-2022"/>
    <n v="120"/>
    <n v="4.66"/>
  </r>
  <r>
    <x v="922"/>
    <s v="CUST0206"/>
    <s v="BR004"/>
    <x v="1"/>
    <s v="Personal Loan"/>
    <s v="Unsecured"/>
    <n v="67.17"/>
    <n v="14.6"/>
    <n v="0.50949999999999995"/>
    <n v="1.5839000000000001"/>
    <x v="3"/>
    <n v="831"/>
    <s v="approved"/>
    <s v="02-06-2024"/>
    <m/>
    <s v="09-06-2024"/>
    <n v="60"/>
    <n v="11.06"/>
  </r>
  <r>
    <x v="923"/>
    <s v="CUST0014"/>
    <s v="BR009"/>
    <x v="3"/>
    <s v="Home Loan"/>
    <s v="Secured"/>
    <n v="21.27"/>
    <n v="14.7"/>
    <n v="0.34889999999999999"/>
    <n v="1.9168000000000001"/>
    <x v="1"/>
    <n v="880"/>
    <s v="Under Review"/>
    <s v="30-12-2024"/>
    <m/>
    <m/>
    <n v="12"/>
    <n v="0"/>
  </r>
  <r>
    <x v="924"/>
    <s v="CUST0439"/>
    <s v="BR003"/>
    <x v="0"/>
    <s v="Business Loan"/>
    <s v="Secured"/>
    <n v="18.5"/>
    <n v="17.95"/>
    <n v="0.14050000000000001"/>
    <n v="0.92310000000000003"/>
    <x v="4"/>
    <n v="878"/>
    <s v="Rejected "/>
    <s v="30-08-2023"/>
    <m/>
    <m/>
    <n v="24"/>
    <n v="9.89"/>
  </r>
  <r>
    <x v="925"/>
    <s v="CUST0191"/>
    <s v="BR009"/>
    <x v="4"/>
    <s v="Education Loan"/>
    <s v="Semi-Secured"/>
    <n v="42.3"/>
    <n v="11.92"/>
    <n v="0.77849999999999997"/>
    <n v="1.9896"/>
    <x v="2"/>
    <n v="690"/>
    <s v="approved"/>
    <s v="23-12-2024"/>
    <m/>
    <s v="29-12-2024"/>
    <n v="24"/>
    <n v="13.66"/>
  </r>
  <r>
    <x v="926"/>
    <s v="CUST0157"/>
    <s v="BR003"/>
    <x v="0"/>
    <s v="Home Loan"/>
    <s v="Unsecured"/>
    <n v="18.59"/>
    <n v="17.57"/>
    <n v="0.23180000000000001"/>
    <n v="0.28079999999999999"/>
    <x v="0"/>
    <n v="837"/>
    <s v="Rejected"/>
    <s v="05-10-2023"/>
    <m/>
    <m/>
    <n v="240"/>
    <n v="10.09"/>
  </r>
  <r>
    <x v="927"/>
    <s v="CUST0327"/>
    <s v="BR007"/>
    <x v="3"/>
    <s v="Education Loan"/>
    <s v="Semi-Secured"/>
    <n v="31.77"/>
    <n v="14.05"/>
    <n v="0.504"/>
    <n v="0.86899999999999999"/>
    <x v="4"/>
    <n v="632"/>
    <s v="Rejected "/>
    <s v="05-01-2023"/>
    <m/>
    <m/>
    <n v="48"/>
    <n v="6.2"/>
  </r>
  <r>
    <x v="928"/>
    <s v="CUST0415"/>
    <s v="BR003"/>
    <x v="4"/>
    <s v="Home Loan"/>
    <s v="Secured"/>
    <n v="19.12"/>
    <n v="8.1999999999999993"/>
    <n v="0.17710000000000001"/>
    <n v="0.38950000000000001"/>
    <x v="2"/>
    <n v="704"/>
    <s v="Rejected"/>
    <s v="19-08-2022"/>
    <m/>
    <m/>
    <n v="60"/>
    <n v="6.49"/>
  </r>
  <r>
    <x v="929"/>
    <s v="CUST0451"/>
    <s v="BR010"/>
    <x v="0"/>
    <s v="Home Loan"/>
    <s v="Unsecured"/>
    <n v="86.41"/>
    <n v="16.579999999999998"/>
    <n v="0.95860000000000001"/>
    <n v="2.1280000000000001"/>
    <x v="2"/>
    <n v="797"/>
    <s v="Rejected "/>
    <s v="14-12-2024"/>
    <m/>
    <m/>
    <n v="60"/>
    <n v="15.73"/>
  </r>
  <r>
    <x v="930"/>
    <s v="CUST0057"/>
    <s v="BR009"/>
    <x v="0"/>
    <s v="Home Loan"/>
    <s v="Secured"/>
    <n v="87.64"/>
    <n v="7.73"/>
    <n v="1.3429"/>
    <n v="2.7353999999999998"/>
    <x v="1"/>
    <n v="644"/>
    <s v="approved"/>
    <s v="12-01-2022"/>
    <m/>
    <s v="18-01-2022"/>
    <n v="36"/>
    <n v="0"/>
  </r>
  <r>
    <x v="931"/>
    <s v="CUST0277"/>
    <s v="BR006"/>
    <x v="4"/>
    <s v="Gold Loan"/>
    <s v="Unsecured"/>
    <n v="19.670000000000002"/>
    <n v="11.04"/>
    <n v="0.112"/>
    <n v="0.64429999999999998"/>
    <x v="5"/>
    <n v="793"/>
    <s v="Rejected"/>
    <s v="20-12-2024"/>
    <m/>
    <m/>
    <n v="36"/>
    <n v="17"/>
  </r>
  <r>
    <x v="932"/>
    <s v="CUST0182"/>
    <s v="BR009"/>
    <x v="4"/>
    <s v="Education Loan"/>
    <s v="Semi-Secured"/>
    <n v="17.920000000000002"/>
    <n v="15.94"/>
    <n v="0.10639999999999999"/>
    <n v="0.26240000000000002"/>
    <x v="0"/>
    <n v="835"/>
    <s v="approved"/>
    <s v="04-06-2024"/>
    <m/>
    <s v="07-06-2024"/>
    <n v="180"/>
    <n v="14.32"/>
  </r>
  <r>
    <x v="933"/>
    <s v="CUST0440"/>
    <s v="BR004"/>
    <x v="4"/>
    <s v="Gold Loan"/>
    <s v="Secured"/>
    <n v="88.32"/>
    <n v="17.32"/>
    <n v="1.3333999999999999"/>
    <n v="2.5630999999999999"/>
    <x v="3"/>
    <n v="814"/>
    <s v="approved"/>
    <s v="14-04-2024"/>
    <m/>
    <s v="29-04-2024"/>
    <n v="48"/>
    <n v="64.91"/>
  </r>
  <r>
    <x v="934"/>
    <s v="CUST0453"/>
    <s v="BR009"/>
    <x v="1"/>
    <s v="Personal Loan"/>
    <s v="Unsecured"/>
    <n v="46.03"/>
    <n v="13.57"/>
    <n v="0.89649999999999996"/>
    <n v="2.2006999999999999"/>
    <x v="1"/>
    <n v="588"/>
    <s v="Rejected"/>
    <s v="14-11-2022"/>
    <m/>
    <m/>
    <n v="24"/>
    <n v="0"/>
  </r>
  <r>
    <x v="935"/>
    <s v="CUST0103"/>
    <s v="BR004"/>
    <x v="2"/>
    <s v="Personal Loan"/>
    <s v="Secured"/>
    <n v="67.63"/>
    <n v="15.54"/>
    <n v="0.56520000000000004"/>
    <n v="2.3622999999999998"/>
    <x v="0"/>
    <n v="812"/>
    <s v="Rejected "/>
    <s v="10-05-2022"/>
    <m/>
    <m/>
    <n v="36"/>
    <n v="37.14"/>
  </r>
  <r>
    <x v="936"/>
    <s v="CUST0377"/>
    <s v="BR001"/>
    <x v="1"/>
    <s v="Education Loan"/>
    <s v="Unsecured"/>
    <n v="39.18"/>
    <n v="12.15"/>
    <n v="0.56569999999999998"/>
    <n v="0.69479999999999997"/>
    <x v="2"/>
    <n v="690"/>
    <s v="Rejected"/>
    <s v="13-01-2022"/>
    <m/>
    <m/>
    <n v="84"/>
    <n v="25.06"/>
  </r>
  <r>
    <x v="937"/>
    <s v="CUST0439"/>
    <s v="BR005"/>
    <x v="4"/>
    <s v="Home Loan"/>
    <s v="Semi-Secured"/>
    <n v="13.62"/>
    <n v="18.02"/>
    <n v="9.1999999999999998E-2"/>
    <n v="0.2104"/>
    <x v="1"/>
    <n v="878"/>
    <s v="Under Review"/>
    <s v="08-05-2024"/>
    <m/>
    <m/>
    <n v="240"/>
    <n v="0"/>
  </r>
  <r>
    <x v="938"/>
    <s v="CUST0127"/>
    <s v="BR009"/>
    <x v="3"/>
    <s v="Auto Loan"/>
    <s v="Semi-Secured"/>
    <n v="50.25"/>
    <n v="7.68"/>
    <n v="0.79110000000000003"/>
    <n v="1.5671999999999999"/>
    <x v="0"/>
    <n v="560"/>
    <s v="approved"/>
    <s v="25-01-2024"/>
    <m/>
    <s v="06-02-2024"/>
    <n v="36"/>
    <n v="45.74"/>
  </r>
  <r>
    <x v="939"/>
    <s v="CUST0088"/>
    <s v="BR010"/>
    <x v="3"/>
    <s v="Gold Loan"/>
    <s v="Secured"/>
    <n v="14.7"/>
    <n v="10.89"/>
    <n v="0.18529999999999999"/>
    <n v="0.48049999999999998"/>
    <x v="4"/>
    <n v="739"/>
    <s v="Under Review"/>
    <s v="03-04-2023"/>
    <m/>
    <m/>
    <n v="36"/>
    <n v="9"/>
  </r>
  <r>
    <x v="940"/>
    <s v="CUST0005"/>
    <s v="BR008"/>
    <x v="3"/>
    <s v="Personal Loan"/>
    <s v="Semi-Secured"/>
    <n v="86.3"/>
    <n v="10.45"/>
    <n v="1.0466"/>
    <n v="1.1620999999999999"/>
    <x v="0"/>
    <n v="848"/>
    <s v="approved"/>
    <s v="16-09-2023"/>
    <m/>
    <s v="18-09-2023"/>
    <n v="120"/>
    <n v="64.709999999999994"/>
  </r>
  <r>
    <x v="941"/>
    <s v="CUST0012"/>
    <s v="BR009"/>
    <x v="0"/>
    <s v="Gold Loan"/>
    <s v="Semi-Secured"/>
    <n v="46.27"/>
    <n v="12.98"/>
    <n v="0.61939999999999995"/>
    <n v="1.0523"/>
    <x v="0"/>
    <n v="566"/>
    <s v="Under Review"/>
    <s v="04-06-2022"/>
    <m/>
    <m/>
    <n v="60"/>
    <n v="42.13"/>
  </r>
  <r>
    <x v="942"/>
    <s v="CUST0259"/>
    <s v="BR005"/>
    <x v="0"/>
    <s v="Education Loan"/>
    <s v="Unsecured"/>
    <n v="25.01"/>
    <n v="13.21"/>
    <n v="0.3614"/>
    <n v="0.67359999999999998"/>
    <x v="0"/>
    <n v="828"/>
    <s v="Rejected "/>
    <s v="28-12-2024"/>
    <m/>
    <m/>
    <n v="48"/>
    <n v="4.7699999999999996"/>
  </r>
  <r>
    <x v="943"/>
    <s v="CUST0274"/>
    <s v="BR001"/>
    <x v="3"/>
    <s v="Auto Loan"/>
    <s v="Unsecured"/>
    <n v="1.98"/>
    <n v="14.79"/>
    <n v="2.52E-2"/>
    <n v="3.1699999999999999E-2"/>
    <x v="1"/>
    <n v="655"/>
    <s v="Under Review"/>
    <s v="17-12-2022"/>
    <m/>
    <m/>
    <n v="120"/>
    <n v="0"/>
  </r>
  <r>
    <x v="944"/>
    <s v="CUST0017"/>
    <s v="BR003"/>
    <x v="1"/>
    <s v="Personal Loan"/>
    <s v="Unsecured"/>
    <n v="4.87"/>
    <n v="13.58"/>
    <n v="9.0200000000000002E-2"/>
    <n v="0.43630000000000002"/>
    <x v="2"/>
    <n v="579"/>
    <s v="Rejected"/>
    <s v="09-07-2023"/>
    <m/>
    <m/>
    <n v="12"/>
    <n v="2.7"/>
  </r>
  <r>
    <x v="945"/>
    <s v="CUST0395"/>
    <s v="BR004"/>
    <x v="0"/>
    <s v="Gold Loan"/>
    <s v="Semi-Secured"/>
    <n v="57.74"/>
    <n v="14.82"/>
    <n v="0.32429999999999998"/>
    <n v="0.80100000000000005"/>
    <x v="4"/>
    <n v="714"/>
    <s v="Rejected "/>
    <s v="01-05-2023"/>
    <m/>
    <m/>
    <n v="180"/>
    <n v="36.15"/>
  </r>
  <r>
    <x v="946"/>
    <s v="CUST0438"/>
    <s v="BR002"/>
    <x v="2"/>
    <s v="Auto Loan"/>
    <s v="Unsecured"/>
    <n v="98.44"/>
    <n v="9.14"/>
    <n v="1.9098999999999999"/>
    <n v="1.5908"/>
    <x v="1"/>
    <n v="784"/>
    <s v="approved"/>
    <s v="02-01-2022"/>
    <m/>
    <s v="06-01-2022"/>
    <n v="84"/>
    <n v="0"/>
  </r>
  <r>
    <x v="947"/>
    <s v="CUST0200"/>
    <s v="BR007"/>
    <x v="0"/>
    <s v="Gold Loan"/>
    <s v="Semi-Secured"/>
    <n v="36.229999999999997"/>
    <n v="17.52"/>
    <n v="0.6976"/>
    <n v="0.64170000000000005"/>
    <x v="4"/>
    <n v="835"/>
    <s v="approved"/>
    <s v="19-06-2023"/>
    <m/>
    <s v="02-07-2023"/>
    <n v="120"/>
    <n v="21.03"/>
  </r>
  <r>
    <x v="948"/>
    <s v="CUST0341"/>
    <s v="BR005"/>
    <x v="1"/>
    <s v="Education Loan"/>
    <s v="Semi-Secured"/>
    <n v="6.13"/>
    <n v="17.55"/>
    <n v="0.1145"/>
    <n v="0.30470000000000003"/>
    <x v="2"/>
    <n v="829"/>
    <s v="approved"/>
    <s v="28-11-2022"/>
    <m/>
    <s v="05-12-2022"/>
    <n v="24"/>
    <n v="5.19"/>
  </r>
  <r>
    <x v="949"/>
    <s v="CUST0324"/>
    <s v="BR004"/>
    <x v="1"/>
    <s v="Auto Loan"/>
    <s v="Semi-Secured"/>
    <n v="13.16"/>
    <n v="17.61"/>
    <n v="0.12559999999999999"/>
    <n v="0.33139999999999997"/>
    <x v="3"/>
    <n v="703"/>
    <s v="approved"/>
    <s v="30-03-2022"/>
    <m/>
    <s v="06-04-2022"/>
    <n v="60"/>
    <n v="6.73"/>
  </r>
  <r>
    <x v="950"/>
    <s v="CUST0287"/>
    <s v="BR007"/>
    <x v="3"/>
    <s v="Personal Loan"/>
    <s v="Unsecured"/>
    <n v="94.06"/>
    <n v="16.16"/>
    <n v="0.64810000000000001"/>
    <n v="1.8768"/>
    <x v="4"/>
    <n v="613"/>
    <s v="approved"/>
    <s v="12-06-2024"/>
    <m/>
    <s v="26-06-2024"/>
    <n v="84"/>
    <n v="47.6"/>
  </r>
  <r>
    <x v="951"/>
    <s v="CUST0092"/>
    <s v="BR003"/>
    <x v="4"/>
    <s v="Home Loan"/>
    <s v="Semi-Secured"/>
    <n v="1.78"/>
    <n v="17.75"/>
    <n v="2.6200000000000001E-2"/>
    <n v="4.4999999999999998E-2"/>
    <x v="0"/>
    <n v="608"/>
    <s v="approved"/>
    <s v="14-06-2023"/>
    <m/>
    <s v="22-06-2023"/>
    <n v="60"/>
    <n v="0.64"/>
  </r>
  <r>
    <x v="952"/>
    <s v="CUST0148"/>
    <s v="BR006"/>
    <x v="3"/>
    <s v="Gold Loan"/>
    <s v="Secured"/>
    <n v="60.48"/>
    <n v="8.56"/>
    <n v="1.05"/>
    <n v="1.4923999999999999"/>
    <x v="2"/>
    <n v="813"/>
    <s v="Rejected"/>
    <s v="03-10-2023"/>
    <m/>
    <m/>
    <n v="48"/>
    <n v="6.36"/>
  </r>
  <r>
    <x v="953"/>
    <s v="CUST0148"/>
    <s v="BR006"/>
    <x v="3"/>
    <s v="Personal Loan"/>
    <s v="Secured"/>
    <n v="17.46"/>
    <n v="17.39"/>
    <n v="0.1021"/>
    <n v="0.50729999999999997"/>
    <x v="0"/>
    <n v="813"/>
    <s v="Rejected"/>
    <s v="14-01-2023"/>
    <m/>
    <m/>
    <n v="48"/>
    <n v="15.79"/>
  </r>
  <r>
    <x v="954"/>
    <s v="CUST0368"/>
    <s v="BR008"/>
    <x v="4"/>
    <s v="Business Loan"/>
    <s v="Secured"/>
    <n v="63.7"/>
    <n v="9.23"/>
    <n v="1.0565"/>
    <n v="0.58260000000000001"/>
    <x v="2"/>
    <n v="886"/>
    <s v="Rejected "/>
    <s v="20-05-2023"/>
    <m/>
    <m/>
    <n v="240"/>
    <n v="39.799999999999997"/>
  </r>
  <r>
    <x v="955"/>
    <s v="CUST0165"/>
    <s v="BR009"/>
    <x v="3"/>
    <s v="Personal Loan"/>
    <s v="Secured"/>
    <n v="58.86"/>
    <n v="14.99"/>
    <n v="0.6"/>
    <n v="1.1355"/>
    <x v="1"/>
    <n v="604"/>
    <s v="approved"/>
    <s v="25-08-2022"/>
    <m/>
    <s v="03-09-2022"/>
    <n v="84"/>
    <n v="0"/>
  </r>
  <r>
    <x v="956"/>
    <s v="CUST0044"/>
    <s v="BR008"/>
    <x v="0"/>
    <s v="Home Loan"/>
    <s v="Unsecured"/>
    <n v="91.71"/>
    <n v="14.5"/>
    <n v="0.95830000000000004"/>
    <n v="4.4249999999999998"/>
    <x v="4"/>
    <n v="765"/>
    <s v="approved"/>
    <s v="19-07-2024"/>
    <m/>
    <s v="24-07-2024"/>
    <n v="24"/>
    <n v="30.16"/>
  </r>
  <r>
    <x v="957"/>
    <s v="CUST0110"/>
    <s v="BR006"/>
    <x v="4"/>
    <s v="Auto Loan"/>
    <s v="Unsecured"/>
    <n v="87.51"/>
    <n v="16.88"/>
    <n v="0.82579999999999998"/>
    <n v="1.3392999999999999"/>
    <x v="1"/>
    <n v="584"/>
    <s v="Under Review"/>
    <s v="07-09-2023"/>
    <m/>
    <m/>
    <n v="180"/>
    <n v="0"/>
  </r>
  <r>
    <x v="958"/>
    <s v="CUST0236"/>
    <s v="BR004"/>
    <x v="3"/>
    <s v="Auto Loan"/>
    <s v="Semi-Secured"/>
    <n v="21.11"/>
    <n v="12.87"/>
    <n v="0.2747"/>
    <n v="0.56499999999999995"/>
    <x v="3"/>
    <n v="672"/>
    <s v="approved"/>
    <s v="21-12-2024"/>
    <m/>
    <s v="25-12-2024"/>
    <n v="48"/>
    <n v="9.67"/>
  </r>
  <r>
    <x v="959"/>
    <s v="CUST0103"/>
    <s v="BR004"/>
    <x v="2"/>
    <s v="Gold Loan"/>
    <s v="Secured"/>
    <n v="43.29"/>
    <n v="12.72"/>
    <n v="0.56379999999999997"/>
    <n v="1.4528000000000001"/>
    <x v="2"/>
    <n v="812"/>
    <s v="approved"/>
    <s v="24-12-2023"/>
    <m/>
    <s v="06-01-2024"/>
    <n v="36"/>
    <n v="10.73"/>
  </r>
  <r>
    <x v="960"/>
    <s v="CUST0147"/>
    <s v="BR009"/>
    <x v="1"/>
    <s v="Personal Loan"/>
    <s v="Unsecured"/>
    <n v="68.739999999999995"/>
    <n v="8.84"/>
    <n v="1.0567"/>
    <n v="0.86480000000000001"/>
    <x v="4"/>
    <n v="622"/>
    <s v="Rejected "/>
    <s v="12-03-2023"/>
    <m/>
    <m/>
    <n v="120"/>
    <n v="61.01"/>
  </r>
  <r>
    <x v="961"/>
    <s v="CUST0413"/>
    <s v="BR009"/>
    <x v="0"/>
    <s v="Home Loan"/>
    <s v="Semi-Secured"/>
    <n v="56.89"/>
    <n v="12.17"/>
    <n v="0.69269999999999998"/>
    <n v="1.2704"/>
    <x v="4"/>
    <n v="857"/>
    <s v="approved"/>
    <s v="13-10-2024"/>
    <m/>
    <s v="15-10-2024"/>
    <n v="60"/>
    <n v="41.24"/>
  </r>
  <r>
    <x v="962"/>
    <s v="CUST0084"/>
    <s v="BR010"/>
    <x v="1"/>
    <s v="Gold Loan"/>
    <s v="Secured"/>
    <n v="98.71"/>
    <n v="16.45"/>
    <n v="0.69569999999999999"/>
    <n v="2.4241000000000001"/>
    <x v="0"/>
    <n v="665"/>
    <s v="Rejected "/>
    <s v="30-05-2024"/>
    <m/>
    <m/>
    <n v="60"/>
    <n v="31.85"/>
  </r>
  <r>
    <x v="963"/>
    <s v="CUST0301"/>
    <s v="BR010"/>
    <x v="2"/>
    <s v="Home Loan"/>
    <s v="Semi-Secured"/>
    <n v="4.66"/>
    <n v="14.05"/>
    <n v="4.7100000000000003E-2"/>
    <n v="0.1275"/>
    <x v="2"/>
    <n v="709"/>
    <s v="approved"/>
    <s v="24-12-2024"/>
    <m/>
    <s v="08-01-2025"/>
    <n v="48"/>
    <n v="1.39"/>
  </r>
  <r>
    <x v="964"/>
    <s v="CUST0084"/>
    <s v="BR002"/>
    <x v="0"/>
    <s v="Gold Loan"/>
    <s v="Semi-Secured"/>
    <n v="41.55"/>
    <n v="17.45"/>
    <n v="0.31380000000000002"/>
    <n v="1.0427"/>
    <x v="0"/>
    <n v="665"/>
    <s v="Under Review"/>
    <s v="19-11-2024"/>
    <m/>
    <m/>
    <n v="60"/>
    <n v="31.58"/>
  </r>
  <r>
    <x v="965"/>
    <s v="CUST0462"/>
    <s v="BR010"/>
    <x v="1"/>
    <s v="Gold Loan"/>
    <s v="Unsecured"/>
    <n v="44.37"/>
    <n v="17.149999999999999"/>
    <n v="0.7702"/>
    <n v="0.68759999999999999"/>
    <x v="4"/>
    <n v="845"/>
    <s v="Rejected "/>
    <s v="15-12-2023"/>
    <m/>
    <m/>
    <n v="180"/>
    <n v="32.880000000000003"/>
  </r>
  <r>
    <x v="966"/>
    <s v="CUST0057"/>
    <s v="BR010"/>
    <x v="0"/>
    <s v="Personal Loan"/>
    <s v="Secured"/>
    <n v="8.07"/>
    <n v="12.59"/>
    <n v="0.1056"/>
    <n v="0.3821"/>
    <x v="3"/>
    <n v="644"/>
    <s v="Under Review"/>
    <s v="19-12-2024"/>
    <m/>
    <m/>
    <n v="24"/>
    <n v="4.51"/>
  </r>
  <r>
    <x v="967"/>
    <s v="CUST0232"/>
    <s v="BR002"/>
    <x v="1"/>
    <s v="Home Loan"/>
    <s v="Unsecured"/>
    <n v="75.31"/>
    <n v="17.57"/>
    <n v="0.67330000000000001"/>
    <n v="1.5639000000000001"/>
    <x v="1"/>
    <n v="738"/>
    <s v="Under Review"/>
    <s v="27-02-2023"/>
    <m/>
    <m/>
    <n v="84"/>
    <n v="0"/>
  </r>
  <r>
    <x v="968"/>
    <s v="CUST0082"/>
    <s v="BR009"/>
    <x v="1"/>
    <s v="Gold Loan"/>
    <s v="Secured"/>
    <n v="9.2200000000000006"/>
    <n v="14.52"/>
    <n v="7.51E-2"/>
    <n v="0.1182"/>
    <x v="4"/>
    <n v="772"/>
    <s v="approved"/>
    <s v="22-08-2022"/>
    <m/>
    <s v="04-09-2022"/>
    <n v="240"/>
    <n v="1.56"/>
  </r>
  <r>
    <x v="969"/>
    <s v="CUST0252"/>
    <s v="BR009"/>
    <x v="0"/>
    <s v="Auto Loan"/>
    <s v="Unsecured"/>
    <n v="58.07"/>
    <n v="7.75"/>
    <n v="0.98280000000000001"/>
    <n v="1.8129999999999999"/>
    <x v="1"/>
    <n v="710"/>
    <s v="approved"/>
    <s v="16-08-2024"/>
    <m/>
    <s v="26-08-2024"/>
    <n v="36"/>
    <n v="0"/>
  </r>
  <r>
    <x v="970"/>
    <s v="CUST0287"/>
    <s v="BR007"/>
    <x v="1"/>
    <s v="Gold Loan"/>
    <s v="Secured"/>
    <n v="22.88"/>
    <n v="8.48"/>
    <n v="0.39889999999999998"/>
    <n v="0.36209999999999998"/>
    <x v="5"/>
    <n v="613"/>
    <s v="approved"/>
    <s v="12-02-2022"/>
    <m/>
    <s v="25-02-2022"/>
    <n v="84"/>
    <n v="16.329999999999998"/>
  </r>
  <r>
    <x v="971"/>
    <s v="CUST0429"/>
    <s v="BR006"/>
    <x v="4"/>
    <s v="Personal Loan"/>
    <s v="Semi-Secured"/>
    <n v="40.06"/>
    <n v="8.84"/>
    <n v="0.54620000000000002"/>
    <n v="1.8271999999999999"/>
    <x v="1"/>
    <n v="821"/>
    <s v="Rejected"/>
    <s v="26-12-2024"/>
    <m/>
    <m/>
    <n v="24"/>
    <n v="0"/>
  </r>
  <r>
    <x v="972"/>
    <s v="CUST0243"/>
    <s v="BR005"/>
    <x v="4"/>
    <s v="Business Loan"/>
    <s v="Unsecured"/>
    <n v="35.61"/>
    <n v="12.19"/>
    <n v="0.48459999999999998"/>
    <n v="0.39679999999999999"/>
    <x v="4"/>
    <n v="840"/>
    <s v="approved"/>
    <s v="26-07-2022"/>
    <m/>
    <s v="09-08-2022"/>
    <n v="240"/>
    <n v="18.760000000000002"/>
  </r>
  <r>
    <x v="973"/>
    <s v="CUST0032"/>
    <s v="BR003"/>
    <x v="3"/>
    <s v="Personal Loan"/>
    <s v="Semi-Secured"/>
    <n v="46.64"/>
    <n v="17.46"/>
    <n v="0.88570000000000004"/>
    <n v="0.70050000000000001"/>
    <x v="0"/>
    <n v="833"/>
    <s v="Rejected"/>
    <s v="16-02-2024"/>
    <m/>
    <m/>
    <n v="240"/>
    <n v="34.700000000000003"/>
  </r>
  <r>
    <x v="974"/>
    <s v="CUST0112"/>
    <s v="BR006"/>
    <x v="2"/>
    <s v="Business Loan"/>
    <s v="Semi-Secured"/>
    <n v="40.69"/>
    <n v="11.39"/>
    <n v="0.69079999999999997"/>
    <n v="3.6036999999999999"/>
    <x v="1"/>
    <n v="883"/>
    <s v="Rejected "/>
    <s v="15-11-2023"/>
    <m/>
    <m/>
    <n v="12"/>
    <n v="0"/>
  </r>
  <r>
    <x v="975"/>
    <s v="CUST0385"/>
    <s v="BR007"/>
    <x v="0"/>
    <s v="Auto Loan"/>
    <s v="Semi-Secured"/>
    <n v="95.61"/>
    <n v="10.210000000000001"/>
    <n v="1.4112"/>
    <n v="1.2746"/>
    <x v="0"/>
    <n v="624"/>
    <s v="Rejected"/>
    <s v="25-09-2024"/>
    <m/>
    <m/>
    <n v="120"/>
    <n v="55.73"/>
  </r>
  <r>
    <x v="976"/>
    <s v="CUST0060"/>
    <s v="BR002"/>
    <x v="1"/>
    <s v="Auto Loan"/>
    <s v="Secured"/>
    <n v="39.9"/>
    <n v="7.97"/>
    <n v="0.2797"/>
    <n v="0.33300000000000002"/>
    <x v="3"/>
    <n v="672"/>
    <s v="approved"/>
    <s v="22-09-2024"/>
    <m/>
    <s v="25-09-2024"/>
    <n v="240"/>
    <n v="19.489999999999998"/>
  </r>
  <r>
    <x v="977"/>
    <s v="CUST0216"/>
    <s v="BR007"/>
    <x v="1"/>
    <s v="Home Loan"/>
    <s v="Unsecured"/>
    <n v="91.5"/>
    <n v="13.23"/>
    <n v="0.97589999999999999"/>
    <n v="2.0926999999999998"/>
    <x v="4"/>
    <n v="730"/>
    <s v="approved"/>
    <s v="24-04-2024"/>
    <m/>
    <s v="26-04-2024"/>
    <n v="60"/>
    <n v="11.87"/>
  </r>
  <r>
    <x v="978"/>
    <s v="CUST0237"/>
    <s v="BR006"/>
    <x v="4"/>
    <s v="Auto Loan"/>
    <s v="Semi-Secured"/>
    <n v="87.35"/>
    <n v="10.8"/>
    <n v="1.5219"/>
    <n v="7.7119999999999997"/>
    <x v="4"/>
    <n v="841"/>
    <s v="approved"/>
    <s v="18-03-2022"/>
    <m/>
    <s v="22-03-2022"/>
    <n v="12"/>
    <n v="58.43"/>
  </r>
  <r>
    <x v="979"/>
    <s v="CUST0110"/>
    <s v="BR001"/>
    <x v="3"/>
    <s v="Personal Loan"/>
    <s v="Unsecured"/>
    <n v="42.55"/>
    <n v="17.77"/>
    <n v="0.53769999999999996"/>
    <n v="2.1194999999999999"/>
    <x v="4"/>
    <n v="584"/>
    <s v="Rejected "/>
    <s v="15-06-2023"/>
    <m/>
    <m/>
    <n v="24"/>
    <n v="28.72"/>
  </r>
  <r>
    <x v="980"/>
    <s v="CUST0297"/>
    <s v="BR004"/>
    <x v="2"/>
    <s v="Auto Loan"/>
    <s v="Secured"/>
    <n v="92.73"/>
    <n v="13.83"/>
    <n v="0.52610000000000001"/>
    <n v="1.2243999999999999"/>
    <x v="0"/>
    <n v="898"/>
    <s v="Under Review"/>
    <s v="08-01-2022"/>
    <m/>
    <m/>
    <n v="180"/>
    <n v="54.17"/>
  </r>
  <r>
    <x v="981"/>
    <s v="CUST0440"/>
    <s v="BR005"/>
    <x v="2"/>
    <s v="Gold Loan"/>
    <s v="Unsecured"/>
    <n v="76.760000000000005"/>
    <n v="15.8"/>
    <n v="0.78749999999999998"/>
    <n v="2.1675"/>
    <x v="4"/>
    <n v="814"/>
    <s v="approved"/>
    <s v="18-07-2024"/>
    <m/>
    <s v="21-07-2024"/>
    <n v="48"/>
    <n v="62.86"/>
  </r>
  <r>
    <x v="982"/>
    <s v="CUST0101"/>
    <s v="BR001"/>
    <x v="1"/>
    <s v="Gold Loan"/>
    <s v="Semi-Secured"/>
    <n v="98.53"/>
    <n v="15.83"/>
    <n v="1.7329000000000001"/>
    <n v="2.3872"/>
    <x v="1"/>
    <n v="565"/>
    <s v="Rejected"/>
    <s v="17-09-2023"/>
    <m/>
    <m/>
    <n v="60"/>
    <n v="0"/>
  </r>
  <r>
    <x v="983"/>
    <s v="CUST0390"/>
    <s v="BR009"/>
    <x v="0"/>
    <s v="Gold Loan"/>
    <s v="Unsecured"/>
    <n v="21.35"/>
    <n v="14.67"/>
    <n v="0.2218"/>
    <n v="0.27589999999999998"/>
    <x v="3"/>
    <n v="855"/>
    <s v="Rejected "/>
    <s v="25-04-2023"/>
    <m/>
    <m/>
    <n v="240"/>
    <n v="6.03"/>
  </r>
  <r>
    <x v="984"/>
    <s v="CUST0008"/>
    <s v="BR005"/>
    <x v="0"/>
    <s v="Personal Loan"/>
    <s v="Semi-Secured"/>
    <n v="1.83"/>
    <m/>
    <n v="3.4200000000000001E-2"/>
    <m/>
    <x v="3"/>
    <n v="861"/>
    <s v="approved"/>
    <s v="08-05-2024"/>
    <m/>
    <s v="09-05-2024"/>
    <n v="84"/>
    <n v="0.47"/>
  </r>
  <r>
    <x v="985"/>
    <s v="CUST0136"/>
    <s v="BR003"/>
    <x v="0"/>
    <s v="Auto Loan"/>
    <s v="Secured"/>
    <n v="65.87"/>
    <n v="17.07"/>
    <n v="1.2131000000000001"/>
    <n v="6.0098000000000003"/>
    <x v="4"/>
    <n v="608"/>
    <s v="approved"/>
    <s v="03-08-2024"/>
    <m/>
    <s v="06-08-2024"/>
    <n v="12"/>
    <n v="7"/>
  </r>
  <r>
    <x v="986"/>
    <s v="CUST0029"/>
    <s v="BR008"/>
    <x v="2"/>
    <s v="Business Loan"/>
    <s v="Unsecured"/>
    <n v="10.87"/>
    <n v="10.48"/>
    <n v="0.217"/>
    <n v="0.2782"/>
    <x v="2"/>
    <n v="564"/>
    <s v="Rejected "/>
    <s v="04-06-2022"/>
    <m/>
    <m/>
    <n v="48"/>
    <n v="1.64"/>
  </r>
  <r>
    <x v="987"/>
    <s v="CUST0051"/>
    <s v="BR003"/>
    <x v="4"/>
    <s v="Auto Loan"/>
    <s v="Semi-Secured"/>
    <n v="95.26"/>
    <n v="15.53"/>
    <n v="1.2737000000000001"/>
    <n v="3.327"/>
    <x v="0"/>
    <n v="722"/>
    <s v="Under Review"/>
    <s v="13-04-2024"/>
    <m/>
    <m/>
    <n v="36"/>
    <n v="26.1"/>
  </r>
  <r>
    <x v="988"/>
    <s v="CUST0254"/>
    <s v="BR005"/>
    <x v="4"/>
    <s v="Personal Loan"/>
    <s v="Unsecured"/>
    <n v="2.38"/>
    <n v="15.13"/>
    <n v="3.5900000000000001E-2"/>
    <n v="8.2699999999999996E-2"/>
    <x v="0"/>
    <n v="565"/>
    <s v="approved"/>
    <s v="09-08-2022"/>
    <m/>
    <s v="18-08-2022"/>
    <n v="36"/>
    <n v="1.91"/>
  </r>
  <r>
    <x v="989"/>
    <s v="CUST0196"/>
    <s v="BR009"/>
    <x v="1"/>
    <s v="Home Loan"/>
    <s v="Semi-Secured"/>
    <n v="38.770000000000003"/>
    <n v="7.63"/>
    <n v="0.51149999999999995"/>
    <n v="0.36230000000000001"/>
    <x v="3"/>
    <n v="749"/>
    <s v="approved"/>
    <s v="07-11-2022"/>
    <m/>
    <s v="20-11-2022"/>
    <n v="180"/>
    <n v="5.04"/>
  </r>
  <r>
    <x v="990"/>
    <s v="CUST0122"/>
    <s v="BR007"/>
    <x v="1"/>
    <s v="Business Loan"/>
    <s v="Secured"/>
    <n v="7.94"/>
    <n v="12"/>
    <n v="0.1045"/>
    <n v="0.70550000000000002"/>
    <x v="1"/>
    <n v="780"/>
    <s v="Under Review"/>
    <s v="10-08-2024"/>
    <m/>
    <m/>
    <n v="12"/>
    <n v="0"/>
  </r>
  <r>
    <x v="991"/>
    <s v="CUST0031"/>
    <s v="BR002"/>
    <x v="1"/>
    <s v="Personal Loan"/>
    <s v="Secured"/>
    <n v="34.020000000000003"/>
    <n v="18.12"/>
    <n v="0.18340000000000001"/>
    <n v="0.55079999999999996"/>
    <x v="3"/>
    <n v="736"/>
    <s v="approved"/>
    <s v="03-08-2024"/>
    <m/>
    <s v="05-08-2024"/>
    <n v="180"/>
    <n v="8.8800000000000008"/>
  </r>
  <r>
    <x v="992"/>
    <s v="CUST0088"/>
    <s v="BR003"/>
    <x v="0"/>
    <s v="Home Loan"/>
    <s v="Secured"/>
    <n v="54.51"/>
    <n v="7.95"/>
    <n v="0.68899999999999995"/>
    <n v="2.4641000000000002"/>
    <x v="0"/>
    <n v="739"/>
    <s v="approved"/>
    <s v="19-10-2022"/>
    <m/>
    <s v="22-10-2022"/>
    <n v="24"/>
    <n v="11.01"/>
  </r>
  <r>
    <x v="993"/>
    <s v="CUST0446"/>
    <s v="BR005"/>
    <x v="1"/>
    <s v="Home Loan"/>
    <s v="Unsecured"/>
    <n v="11.98"/>
    <n v="16.39"/>
    <n v="0.23319999999999999"/>
    <n v="0.1792"/>
    <x v="1"/>
    <n v="671"/>
    <s v="approved"/>
    <s v="10-06-2023"/>
    <m/>
    <s v="15-06-2023"/>
    <n v="180"/>
    <n v="0"/>
  </r>
  <r>
    <x v="994"/>
    <s v="CUST0075"/>
    <s v="BR004"/>
    <x v="3"/>
    <s v="Auto Loan"/>
    <s v="Secured"/>
    <n v="19.18"/>
    <n v="14.63"/>
    <n v="0.1003"/>
    <n v="0.36609999999999998"/>
    <x v="3"/>
    <n v="823"/>
    <s v="Rejected"/>
    <s v="07-07-2023"/>
    <m/>
    <m/>
    <n v="84"/>
    <n v="14.23"/>
  </r>
  <r>
    <x v="995"/>
    <s v="CUST0480"/>
    <s v="BR001"/>
    <x v="2"/>
    <s v="Auto Loan"/>
    <s v="Unsecured"/>
    <n v="74.45"/>
    <n v="16.77"/>
    <n v="1.3587"/>
    <n v="1.2830999999999999"/>
    <x v="2"/>
    <n v="738"/>
    <s v="approved"/>
    <s v="03-03-2023"/>
    <m/>
    <s v="14-03-2023"/>
    <n v="120"/>
    <n v="19"/>
  </r>
  <r>
    <x v="996"/>
    <s v="CUST0049"/>
    <s v="BR004"/>
    <x v="4"/>
    <s v="Education Loan"/>
    <s v="Unsecured"/>
    <n v="8.81"/>
    <n v="16.5"/>
    <n v="0.13919999999999999"/>
    <n v="0.8014"/>
    <x v="3"/>
    <n v="800"/>
    <s v="Under Review"/>
    <s v="08-12-2023"/>
    <m/>
    <m/>
    <n v="12"/>
    <n v="7.08"/>
  </r>
  <r>
    <x v="997"/>
    <s v="CUST0058"/>
    <s v="BR007"/>
    <x v="0"/>
    <s v="Personal Loan"/>
    <s v="Secured"/>
    <n v="11.52"/>
    <n v="11.02"/>
    <n v="0.21829999999999999"/>
    <n v="0.53700000000000003"/>
    <x v="3"/>
    <n v="838"/>
    <s v="approved"/>
    <s v="08-04-2024"/>
    <m/>
    <s v="21-04-2024"/>
    <n v="24"/>
    <n v="8.0399999999999991"/>
  </r>
  <r>
    <x v="998"/>
    <s v="CUST0454"/>
    <s v="BR007"/>
    <x v="3"/>
    <s v="Education Loan"/>
    <s v="Semi-Secured"/>
    <n v="43.37"/>
    <n v="18.29"/>
    <n v="0.65559999999999996"/>
    <n v="1.5742"/>
    <x v="3"/>
    <n v="694"/>
    <s v="approved"/>
    <s v="16-02-2024"/>
    <m/>
    <s v="17-02-2024"/>
    <n v="36"/>
    <n v="37.799999999999997"/>
  </r>
  <r>
    <x v="999"/>
    <s v="CUST0234"/>
    <s v="BR005"/>
    <x v="0"/>
    <s v="Gold Loan"/>
    <s v="Semi-Secured"/>
    <n v="23.84"/>
    <n v="13.63"/>
    <n v="0.15090000000000001"/>
    <n v="1.1405000000000001"/>
    <x v="2"/>
    <n v="769"/>
    <s v="approved"/>
    <s v="01-10-2024"/>
    <m/>
    <s v="06-10-2024"/>
    <n v="24"/>
    <n v="14.94"/>
  </r>
  <r>
    <x v="1000"/>
    <s v="CUST0154"/>
    <s v="BR001"/>
    <x v="0"/>
    <s v="Education Loan"/>
    <s v="Semi-Secured"/>
    <n v="73.959999999999994"/>
    <n v="17.77"/>
    <n v="1.2223999999999999"/>
    <n v="2.1637"/>
    <x v="0"/>
    <n v="606"/>
    <s v="approved"/>
    <s v="19-09-2022"/>
    <m/>
    <s v="03-10-2022"/>
    <n v="48"/>
    <n v="19.8"/>
  </r>
  <r>
    <x v="1001"/>
    <s v="CUST0277"/>
    <s v="BR005"/>
    <x v="2"/>
    <s v="Education Loan"/>
    <s v="Unsecured"/>
    <n v="45.46"/>
    <n v="13.05"/>
    <n v="0.30730000000000002"/>
    <n v="0.53420000000000001"/>
    <x v="0"/>
    <n v="793"/>
    <s v="Under Review"/>
    <s v="16-07-2023"/>
    <m/>
    <m/>
    <n v="240"/>
    <n v="21.23"/>
  </r>
  <r>
    <x v="1002"/>
    <s v="CUST0087"/>
    <s v="BR002"/>
    <x v="4"/>
    <s v="Personal Loan"/>
    <s v="Semi-Secured"/>
    <n v="72.959999999999994"/>
    <n v="15.67"/>
    <n v="1.3128"/>
    <n v="1.4355"/>
    <x v="5"/>
    <n v="748"/>
    <s v="approved"/>
    <s v="03-03-2023"/>
    <m/>
    <s v="16-03-2023"/>
    <n v="84"/>
    <n v="20.8"/>
  </r>
  <r>
    <x v="1003"/>
    <s v="CUST0266"/>
    <s v="BR007"/>
    <x v="4"/>
    <s v="Auto Loan"/>
    <s v="Semi-Secured"/>
    <n v="71.72"/>
    <n v="10.130000000000001"/>
    <n v="0.4783"/>
    <n v="6.3097000000000003"/>
    <x v="1"/>
    <n v="890"/>
    <s v="approved"/>
    <s v="03-12-2024"/>
    <m/>
    <s v="13-12-2024"/>
    <n v="12"/>
    <n v="0"/>
  </r>
  <r>
    <x v="1004"/>
    <s v="CUST0047"/>
    <s v="BR002"/>
    <x v="3"/>
    <s v="Home Loan"/>
    <s v="Unsecured"/>
    <n v="80.03"/>
    <n v="18"/>
    <n v="1.421"/>
    <n v="1.4419999999999999"/>
    <x v="2"/>
    <n v="896"/>
    <s v="Rejected "/>
    <s v="08-11-2022"/>
    <m/>
    <m/>
    <n v="120"/>
    <n v="63.81"/>
  </r>
  <r>
    <x v="1005"/>
    <s v="CUST0479"/>
    <s v="BR008"/>
    <x v="2"/>
    <s v="Business Loan"/>
    <s v="Semi-Secured"/>
    <n v="94.56"/>
    <n v="12.56"/>
    <n v="1.4888999999999999"/>
    <n v="8.4262999999999995"/>
    <x v="0"/>
    <n v="767"/>
    <s v="approved"/>
    <s v="21-11-2023"/>
    <m/>
    <s v="26-11-2023"/>
    <n v="12"/>
    <n v="53.13"/>
  </r>
  <r>
    <x v="1006"/>
    <s v="CUST0438"/>
    <s v="BR009"/>
    <x v="1"/>
    <s v="Education Loan"/>
    <s v="Unsecured"/>
    <n v="39.46"/>
    <n v="7.75"/>
    <n v="0.55049999999999999"/>
    <n v="0.32390000000000002"/>
    <x v="4"/>
    <n v="784"/>
    <s v="Rejected "/>
    <s v="25-03-2023"/>
    <m/>
    <m/>
    <n v="240"/>
    <n v="12.3"/>
  </r>
  <r>
    <x v="1007"/>
    <s v="CUST0428"/>
    <s v="BR004"/>
    <x v="1"/>
    <s v="Home Loan"/>
    <s v="Secured"/>
    <n v="52.82"/>
    <n v="8.52"/>
    <n v="0.74280000000000002"/>
    <n v="0.83699999999999997"/>
    <x v="4"/>
    <n v="600"/>
    <s v="Under Review"/>
    <s v="23-10-2024"/>
    <m/>
    <m/>
    <n v="84"/>
    <n v="11.64"/>
  </r>
  <r>
    <x v="1008"/>
    <s v="CUST0077"/>
    <s v="BR001"/>
    <x v="4"/>
    <s v="Business Loan"/>
    <s v="Unsecured"/>
    <n v="80.69"/>
    <n v="8.25"/>
    <n v="0.64970000000000006"/>
    <n v="1.9794"/>
    <x v="4"/>
    <n v="741"/>
    <s v="approved"/>
    <s v="21-04-2024"/>
    <m/>
    <s v="22-04-2024"/>
    <n v="48"/>
    <n v="38.69"/>
  </r>
  <r>
    <x v="1009"/>
    <s v="CUST0306"/>
    <s v="BR005"/>
    <x v="3"/>
    <s v="Gold Loan"/>
    <s v="Semi-Secured"/>
    <n v="28.06"/>
    <n v="12.36"/>
    <n v="0.44169999999999998"/>
    <n v="1.3255999999999999"/>
    <x v="1"/>
    <n v="866"/>
    <s v="approved"/>
    <s v="10-10-2022"/>
    <m/>
    <s v="15-10-2022"/>
    <n v="24"/>
    <n v="0"/>
  </r>
  <r>
    <x v="1010"/>
    <s v="CUST0415"/>
    <s v="BR003"/>
    <x v="2"/>
    <s v="Home Loan"/>
    <s v="Semi-Secured"/>
    <n v="51.19"/>
    <n v="14.68"/>
    <n v="0.65010000000000001"/>
    <n v="1.2092000000000001"/>
    <x v="1"/>
    <n v="704"/>
    <s v="Rejected"/>
    <s v="11-03-2024"/>
    <m/>
    <m/>
    <n v="60"/>
    <n v="0"/>
  </r>
  <r>
    <x v="1011"/>
    <s v="CUST0257"/>
    <s v="BR002"/>
    <x v="1"/>
    <s v="Auto Loan"/>
    <s v="Semi-Secured"/>
    <n v="33.15"/>
    <n v="10"/>
    <n v="0.61960000000000004"/>
    <n v="0.84079999999999999"/>
    <x v="0"/>
    <n v="745"/>
    <s v="Under Review"/>
    <s v="24-11-2022"/>
    <m/>
    <m/>
    <n v="48"/>
    <n v="30.11"/>
  </r>
  <r>
    <x v="1012"/>
    <s v="CUST0009"/>
    <s v="BR001"/>
    <x v="3"/>
    <s v="Home Loan"/>
    <s v="Secured"/>
    <n v="62.36"/>
    <n v="13.66"/>
    <n v="0.44230000000000003"/>
    <n v="1.1569"/>
    <x v="1"/>
    <n v="707"/>
    <s v="approved"/>
    <s v="26-08-2022"/>
    <m/>
    <s v="06-09-2022"/>
    <n v="84"/>
    <n v="0"/>
  </r>
  <r>
    <x v="1013"/>
    <s v="CUST0091"/>
    <s v="BR006"/>
    <x v="3"/>
    <s v="Gold Loan"/>
    <s v="Secured"/>
    <n v="29.4"/>
    <n v="11.87"/>
    <n v="0.53659999999999997"/>
    <n v="2.6103999999999998"/>
    <x v="5"/>
    <n v="606"/>
    <s v="approved"/>
    <s v="21-12-2022"/>
    <m/>
    <s v="25-12-2022"/>
    <n v="12"/>
    <n v="4.32"/>
  </r>
  <r>
    <x v="1014"/>
    <s v="CUST0044"/>
    <s v="BR003"/>
    <x v="2"/>
    <s v="Personal Loan"/>
    <s v="Semi-Secured"/>
    <n v="15.19"/>
    <n v="8.49"/>
    <n v="0.2762"/>
    <n v="0.47939999999999999"/>
    <x v="5"/>
    <n v="765"/>
    <s v="Rejected"/>
    <s v="24-05-2024"/>
    <m/>
    <m/>
    <n v="36"/>
    <n v="2.41"/>
  </r>
  <r>
    <x v="1015"/>
    <s v="CUST0464"/>
    <s v="BR005"/>
    <x v="2"/>
    <s v="Business Loan"/>
    <s v="Unsecured"/>
    <n v="2.14"/>
    <n v="12.29"/>
    <n v="2.1100000000000001E-2"/>
    <n v="4.7899999999999998E-2"/>
    <x v="4"/>
    <n v="843"/>
    <s v="approved"/>
    <s v="05-04-2022"/>
    <m/>
    <s v="20-04-2022"/>
    <n v="60"/>
    <n v="0.77"/>
  </r>
  <r>
    <x v="1016"/>
    <s v="CUST0226"/>
    <s v="BR007"/>
    <x v="4"/>
    <s v="Business Loan"/>
    <s v="Unsecured"/>
    <n v="38.9"/>
    <n v="8.68"/>
    <n v="0.24590000000000001"/>
    <n v="0.96209999999999996"/>
    <x v="1"/>
    <n v="597"/>
    <s v="Under Review"/>
    <s v="19-10-2024"/>
    <m/>
    <m/>
    <n v="48"/>
    <n v="0"/>
  </r>
  <r>
    <x v="1017"/>
    <s v="CUST0105"/>
    <s v="BR005"/>
    <x v="1"/>
    <s v="Personal Loan"/>
    <s v="Unsecured"/>
    <n v="24.25"/>
    <n v="12.14"/>
    <n v="0.2999"/>
    <n v="0.34989999999999999"/>
    <x v="2"/>
    <n v="667"/>
    <s v="Rejected"/>
    <s v="01-12-2022"/>
    <m/>
    <m/>
    <n v="120"/>
    <n v="21.8"/>
  </r>
  <r>
    <x v="1018"/>
    <s v="CUST0065"/>
    <s v="BR008"/>
    <x v="4"/>
    <s v="Education Loan"/>
    <s v="Unsecured"/>
    <n v="98.7"/>
    <n v="16.82"/>
    <n v="1.5351999999999999"/>
    <n v="1.7040999999999999"/>
    <x v="4"/>
    <n v="849"/>
    <s v="Rejected "/>
    <s v="30-03-2024"/>
    <m/>
    <m/>
    <n v="120"/>
    <n v="89.8"/>
  </r>
  <r>
    <x v="1019"/>
    <s v="CUST0040"/>
    <s v="BR010"/>
    <x v="1"/>
    <s v="Education Loan"/>
    <s v="Semi-Secured"/>
    <n v="44.76"/>
    <n v="10.47"/>
    <n v="0.64239999999999997"/>
    <n v="0.49390000000000001"/>
    <x v="5"/>
    <n v="788"/>
    <s v="approved"/>
    <s v="23-11-2022"/>
    <m/>
    <s v="03-12-2022"/>
    <n v="180"/>
    <n v="6.76"/>
  </r>
  <r>
    <x v="1020"/>
    <s v="CUST0212"/>
    <s v="BR002"/>
    <x v="2"/>
    <s v="Auto Loan"/>
    <s v="Semi-Secured"/>
    <n v="57"/>
    <n v="18.21"/>
    <n v="0.39229999999999998"/>
    <n v="1.2050000000000001"/>
    <x v="4"/>
    <n v="713"/>
    <s v="Rejected"/>
    <s v="22-09-2023"/>
    <m/>
    <m/>
    <n v="84"/>
    <n v="8.3000000000000007"/>
  </r>
  <r>
    <x v="1021"/>
    <s v="CUST0386"/>
    <s v="BR007"/>
    <x v="2"/>
    <s v="Personal Loan"/>
    <s v="Secured"/>
    <n v="15.93"/>
    <n v="14.51"/>
    <n v="0.28120000000000001"/>
    <n v="0.30299999999999999"/>
    <x v="3"/>
    <n v="686"/>
    <s v="Under Review"/>
    <s v="10-06-2023"/>
    <m/>
    <m/>
    <n v="84"/>
    <n v="9.3800000000000008"/>
  </r>
  <r>
    <x v="1022"/>
    <s v="CUST0338"/>
    <s v="BR005"/>
    <x v="3"/>
    <s v="Business Loan"/>
    <s v="Secured"/>
    <n v="76.88"/>
    <n v="15.31"/>
    <n v="0.95299999999999996"/>
    <n v="2.1516999999999999"/>
    <x v="2"/>
    <n v="577"/>
    <s v="approved"/>
    <s v="14-06-2022"/>
    <m/>
    <s v="23-06-2022"/>
    <n v="48"/>
    <n v="17.28"/>
  </r>
  <r>
    <x v="1023"/>
    <s v="CUST0220"/>
    <s v="BR004"/>
    <x v="3"/>
    <s v="Personal Loan"/>
    <s v="Unsecured"/>
    <n v="68.040000000000006"/>
    <n v="13"/>
    <n v="1.222"/>
    <n v="2.2925"/>
    <x v="1"/>
    <n v="839"/>
    <s v="approved"/>
    <s v="24-11-2024"/>
    <m/>
    <s v="29-11-2024"/>
    <n v="36"/>
    <n v="0"/>
  </r>
  <r>
    <x v="1024"/>
    <s v="CUST0012"/>
    <s v="BR007"/>
    <x v="1"/>
    <s v="Auto Loan"/>
    <s v="Secured"/>
    <n v="35.380000000000003"/>
    <n v="8.61"/>
    <n v="0.2001"/>
    <n v="1.61"/>
    <x v="3"/>
    <n v="566"/>
    <s v="Under Review"/>
    <s v="29-09-2023"/>
    <m/>
    <m/>
    <n v="24"/>
    <n v="9.43"/>
  </r>
  <r>
    <x v="1025"/>
    <s v="CUST0372"/>
    <s v="BR003"/>
    <x v="4"/>
    <s v="Home Loan"/>
    <s v="Secured"/>
    <n v="71.12"/>
    <n v="14.22"/>
    <n v="1.3702000000000001"/>
    <n v="1.1136999999999999"/>
    <x v="1"/>
    <n v="743"/>
    <s v="Rejected"/>
    <s v="14-10-2024"/>
    <m/>
    <m/>
    <n v="120"/>
    <n v="0"/>
  </r>
  <r>
    <x v="1026"/>
    <s v="CUST0329"/>
    <s v="BR009"/>
    <x v="1"/>
    <s v="Home Loan"/>
    <s v="Secured"/>
    <n v="21.06"/>
    <n v="15.19"/>
    <n v="0.13850000000000001"/>
    <n v="0.29749999999999999"/>
    <x v="2"/>
    <n v="710"/>
    <s v="approved"/>
    <s v="12-04-2022"/>
    <m/>
    <s v="14-04-2022"/>
    <n v="180"/>
    <n v="3.71"/>
  </r>
  <r>
    <x v="1027"/>
    <s v="CUST0108"/>
    <s v="BR005"/>
    <x v="1"/>
    <s v="Home Loan"/>
    <s v="Secured"/>
    <n v="11.59"/>
    <n v="15.72"/>
    <n v="0.1605"/>
    <n v="0.16800000000000001"/>
    <x v="2"/>
    <n v="728"/>
    <s v="approved"/>
    <s v="04-04-2022"/>
    <m/>
    <s v="17-04-2022"/>
    <n v="180"/>
    <n v="8.5399999999999991"/>
  </r>
  <r>
    <x v="1028"/>
    <s v="CUST0453"/>
    <s v="BR003"/>
    <x v="3"/>
    <s v="Business Loan"/>
    <s v="Semi-Secured"/>
    <n v="62.07"/>
    <n v="8.06"/>
    <n v="0.78269999999999995"/>
    <n v="2.8090000000000002"/>
    <x v="2"/>
    <n v="881"/>
    <s v="Under Review"/>
    <s v="13-08-2024"/>
    <m/>
    <m/>
    <n v="24"/>
    <n v="49.55"/>
  </r>
  <r>
    <x v="1029"/>
    <s v="CUST0005"/>
    <s v="BR002"/>
    <x v="0"/>
    <s v="Personal Loan"/>
    <s v="Unsecured"/>
    <n v="34.729999999999997"/>
    <n v="9.32"/>
    <n v="0.23580000000000001"/>
    <n v="0.3589"/>
    <x v="3"/>
    <n v="848"/>
    <s v="approved"/>
    <s v="18-12-2024"/>
    <m/>
    <s v="29-12-2024"/>
    <n v="180"/>
    <n v="29.07"/>
  </r>
  <r>
    <x v="1030"/>
    <s v="CUST0242"/>
    <s v="BR003"/>
    <x v="1"/>
    <s v="Gold Loan"/>
    <s v="Secured"/>
    <n v="71.790000000000006"/>
    <n v="17.899999999999999"/>
    <n v="0.47289999999999999"/>
    <n v="6.5782999999999996"/>
    <x v="2"/>
    <n v="565"/>
    <s v="Rejected "/>
    <s v="14-11-2024"/>
    <m/>
    <m/>
    <n v="12"/>
    <n v="13.96"/>
  </r>
  <r>
    <x v="1031"/>
    <s v="CUST0080"/>
    <s v="BR003"/>
    <x v="4"/>
    <s v="Business Loan"/>
    <s v="Semi-Secured"/>
    <n v="88.03"/>
    <n v="18.37"/>
    <n v="0.77200000000000002"/>
    <n v="1.4411"/>
    <x v="1"/>
    <n v="733"/>
    <s v="approved"/>
    <s v="10-02-2023"/>
    <m/>
    <s v="18-02-2023"/>
    <n v="180"/>
    <n v="0"/>
  </r>
  <r>
    <x v="1032"/>
    <s v="CUST0230"/>
    <s v="BR007"/>
    <x v="2"/>
    <s v="Home Loan"/>
    <s v="Secured"/>
    <n v="19.02"/>
    <n v="7.66"/>
    <n v="0.30130000000000001"/>
    <n v="0.15509999999999999"/>
    <x v="5"/>
    <n v="706"/>
    <s v="Under Review"/>
    <s v="11-08-2024"/>
    <m/>
    <m/>
    <n v="240"/>
    <n v="15.92"/>
  </r>
  <r>
    <x v="1033"/>
    <s v="CUST0334"/>
    <s v="BR005"/>
    <x v="3"/>
    <s v="Personal Loan"/>
    <s v="Secured"/>
    <n v="22.12"/>
    <n v="9.5500000000000007"/>
    <n v="0.4325"/>
    <n v="1.0161"/>
    <x v="0"/>
    <n v="866"/>
    <s v="approved"/>
    <s v="19-03-2022"/>
    <m/>
    <s v="01-04-2022"/>
    <n v="24"/>
    <n v="20.89"/>
  </r>
  <r>
    <x v="1034"/>
    <s v="CUST0283"/>
    <s v="BR006"/>
    <x v="1"/>
    <s v="Auto Loan"/>
    <s v="Unsecured"/>
    <n v="66.97"/>
    <m/>
    <n v="1.1393"/>
    <m/>
    <x v="1"/>
    <n v="740"/>
    <s v="approved"/>
    <s v="31-08-2022"/>
    <m/>
    <s v="04-09-2022"/>
    <n v="84"/>
    <n v="0"/>
  </r>
  <r>
    <x v="1035"/>
    <s v="CUST0477"/>
    <s v="BR006"/>
    <x v="4"/>
    <s v="Home Loan"/>
    <s v="Unsecured"/>
    <n v="6.44"/>
    <n v="11.97"/>
    <n v="6.0999999999999999E-2"/>
    <n v="0.21379999999999999"/>
    <x v="0"/>
    <n v="697"/>
    <s v="approved"/>
    <s v="10-01-2022"/>
    <m/>
    <s v="18-01-2022"/>
    <n v="36"/>
    <n v="5.72"/>
  </r>
  <r>
    <x v="1036"/>
    <s v="CUST0482"/>
    <s v="BR009"/>
    <x v="3"/>
    <s v="Personal Loan"/>
    <s v="Unsecured"/>
    <n v="85"/>
    <n v="15.14"/>
    <n v="1.2155"/>
    <n v="2.3717000000000001"/>
    <x v="2"/>
    <n v="790"/>
    <s v="Rejected"/>
    <s v="14-08-2023"/>
    <m/>
    <m/>
    <n v="48"/>
    <n v="47.65"/>
  </r>
  <r>
    <x v="1037"/>
    <s v="CUST0013"/>
    <s v="BR001"/>
    <x v="3"/>
    <s v="Home Loan"/>
    <s v="Semi-Secured"/>
    <n v="43.08"/>
    <n v="8.32"/>
    <n v="0.22539999999999999"/>
    <n v="1.0582"/>
    <x v="1"/>
    <n v="792"/>
    <s v="Rejected"/>
    <s v="26-07-2022"/>
    <m/>
    <m/>
    <n v="48"/>
    <n v="0"/>
  </r>
  <r>
    <x v="1038"/>
    <s v="CUST0244"/>
    <s v="BR006"/>
    <x v="2"/>
    <s v="Education Loan"/>
    <s v="Semi-Secured"/>
    <n v="29.79"/>
    <n v="10.199999999999999"/>
    <n v="0.44729999999999998"/>
    <n v="0.49759999999999999"/>
    <x v="3"/>
    <n v="556"/>
    <s v="Under Review"/>
    <s v="05-07-2022"/>
    <m/>
    <m/>
    <n v="84"/>
    <n v="5.35"/>
  </r>
  <r>
    <x v="1039"/>
    <s v="CUST0451"/>
    <s v="BR005"/>
    <x v="1"/>
    <s v="Education Loan"/>
    <s v="Unsecured"/>
    <n v="77.099999999999994"/>
    <n v="13.06"/>
    <n v="1.3204"/>
    <n v="1.1538999999999999"/>
    <x v="1"/>
    <n v="797"/>
    <s v="Under Review"/>
    <s v="25-08-2024"/>
    <m/>
    <m/>
    <n v="120"/>
    <n v="0"/>
  </r>
  <r>
    <x v="1040"/>
    <s v="CUST0382"/>
    <s v="BR002"/>
    <x v="4"/>
    <s v="Gold Loan"/>
    <s v="Secured"/>
    <n v="90.68"/>
    <n v="11.12"/>
    <n v="0.58740000000000003"/>
    <n v="2.3490000000000002"/>
    <x v="2"/>
    <n v="837"/>
    <s v="Under Review"/>
    <s v="16-10-2024"/>
    <m/>
    <m/>
    <n v="48"/>
    <n v="48.12"/>
  </r>
  <r>
    <x v="1041"/>
    <s v="CUST0193"/>
    <s v="BR001"/>
    <x v="2"/>
    <s v="Education Loan"/>
    <s v="Secured"/>
    <n v="23.48"/>
    <n v="9.19"/>
    <n v="0.39450000000000002"/>
    <n v="0.2999"/>
    <x v="4"/>
    <n v="882"/>
    <s v="Under Review"/>
    <s v="15-05-2024"/>
    <m/>
    <m/>
    <n v="120"/>
    <n v="17.78"/>
  </r>
  <r>
    <x v="1042"/>
    <s v="CUST0034"/>
    <s v="BR008"/>
    <x v="0"/>
    <s v="Home Loan"/>
    <s v="Unsecured"/>
    <n v="21.15"/>
    <n v="12.6"/>
    <n v="0.2205"/>
    <n v="0.47689999999999999"/>
    <x v="0"/>
    <n v="636"/>
    <s v="approved"/>
    <s v="16-04-2023"/>
    <m/>
    <s v="24-04-2023"/>
    <n v="60"/>
    <n v="14.06"/>
  </r>
  <r>
    <x v="1043"/>
    <s v="CUST0163"/>
    <s v="BR005"/>
    <x v="4"/>
    <s v="Gold Loan"/>
    <s v="Secured"/>
    <n v="77.86"/>
    <n v="10.76"/>
    <n v="0.47439999999999999"/>
    <n v="1.6836"/>
    <x v="2"/>
    <n v="883"/>
    <s v="Under Review"/>
    <s v="29-07-2024"/>
    <m/>
    <m/>
    <n v="60"/>
    <n v="52.24"/>
  </r>
  <r>
    <x v="1044"/>
    <s v="CUST0089"/>
    <s v="BR006"/>
    <x v="3"/>
    <s v="Education Loan"/>
    <s v="Semi-Secured"/>
    <n v="53.28"/>
    <n v="17.329999999999998"/>
    <n v="0.41499999999999998"/>
    <n v="0.79490000000000005"/>
    <x v="4"/>
    <n v="782"/>
    <s v="approved"/>
    <s v="07-07-2024"/>
    <m/>
    <s v="14-07-2024"/>
    <n v="240"/>
    <n v="24.74"/>
  </r>
  <r>
    <x v="1045"/>
    <s v="CUST0457"/>
    <s v="BR007"/>
    <x v="4"/>
    <s v="Personal Loan"/>
    <s v="Unsecured"/>
    <n v="94.61"/>
    <n v="15.27"/>
    <n v="1.8113999999999999"/>
    <n v="2.6459999999999999"/>
    <x v="2"/>
    <n v="731"/>
    <s v="approved"/>
    <s v="01-09-2024"/>
    <m/>
    <s v="08-09-2024"/>
    <n v="48"/>
    <n v="65.08"/>
  </r>
  <r>
    <x v="1046"/>
    <s v="CUST0458"/>
    <s v="BR009"/>
    <x v="1"/>
    <s v="Business Loan"/>
    <s v="Semi-Secured"/>
    <n v="83.75"/>
    <n v="11.97"/>
    <n v="1.2626999999999999"/>
    <n v="7.4398999999999997"/>
    <x v="4"/>
    <n v="707"/>
    <s v="approved"/>
    <s v="07-12-2024"/>
    <m/>
    <s v="14-12-2024"/>
    <n v="12"/>
    <n v="50.47"/>
  </r>
  <r>
    <x v="1047"/>
    <s v="CUST0172"/>
    <s v="BR006"/>
    <x v="4"/>
    <s v="Auto Loan"/>
    <s v="Secured"/>
    <n v="35.340000000000003"/>
    <n v="13.27"/>
    <n v="0.61890000000000001"/>
    <n v="1.1953"/>
    <x v="0"/>
    <n v="800"/>
    <s v="Rejected"/>
    <s v="06-05-2024"/>
    <m/>
    <m/>
    <n v="36"/>
    <n v="25.83"/>
  </r>
  <r>
    <x v="1048"/>
    <s v="CUST0438"/>
    <s v="BR008"/>
    <x v="1"/>
    <s v="Auto Loan"/>
    <s v="Secured"/>
    <n v="32.11"/>
    <n v="15.62"/>
    <n v="0.35870000000000002"/>
    <n v="2.9076"/>
    <x v="0"/>
    <n v="784"/>
    <s v="approved"/>
    <s v="06-08-2024"/>
    <m/>
    <s v="14-08-2024"/>
    <n v="12"/>
    <n v="22.61"/>
  </r>
  <r>
    <x v="1049"/>
    <s v="CUST0436"/>
    <s v="BR002"/>
    <x v="2"/>
    <s v="Business Loan"/>
    <s v="Secured"/>
    <n v="24.88"/>
    <n v="10.36"/>
    <n v="0.43980000000000002"/>
    <n v="0.27289999999999998"/>
    <x v="3"/>
    <n v="859"/>
    <s v="approved"/>
    <s v="24-09-2022"/>
    <m/>
    <s v="02-10-2022"/>
    <n v="180"/>
    <n v="17.899999999999999"/>
  </r>
  <r>
    <x v="1050"/>
    <s v="CUST0090"/>
    <s v="BR003"/>
    <x v="1"/>
    <s v="Home Loan"/>
    <s v="Secured"/>
    <n v="76.400000000000006"/>
    <n v="16.63"/>
    <n v="1.1283000000000001"/>
    <n v="1.1557999999999999"/>
    <x v="0"/>
    <n v="833"/>
    <s v="approved"/>
    <s v="05-09-2022"/>
    <m/>
    <s v="13-09-2022"/>
    <n v="180"/>
    <n v="14.56"/>
  </r>
  <r>
    <x v="1051"/>
    <s v="CUST0081"/>
    <s v="BR010"/>
    <x v="2"/>
    <s v="Auto Loan"/>
    <s v="Secured"/>
    <n v="29.61"/>
    <n v="11.95"/>
    <n v="0.39389999999999997"/>
    <n v="2.6301000000000001"/>
    <x v="5"/>
    <n v="667"/>
    <s v="Rejected"/>
    <s v="01-08-2022"/>
    <m/>
    <m/>
    <n v="12"/>
    <n v="23.99"/>
  </r>
  <r>
    <x v="1052"/>
    <s v="CUST0300"/>
    <s v="BR003"/>
    <x v="4"/>
    <s v="Home Loan"/>
    <s v="Secured"/>
    <n v="74.94"/>
    <n v="18.32"/>
    <n v="1.268"/>
    <n v="6.8818999999999999"/>
    <x v="1"/>
    <n v="686"/>
    <s v="Rejected"/>
    <s v="25-03-2024"/>
    <m/>
    <m/>
    <n v="12"/>
    <n v="0"/>
  </r>
  <r>
    <x v="1053"/>
    <s v="CUST0032"/>
    <s v="BR007"/>
    <x v="2"/>
    <s v="Home Loan"/>
    <s v="Secured"/>
    <n v="45.61"/>
    <n v="15.85"/>
    <n v="0.85860000000000003"/>
    <n v="2.2299000000000002"/>
    <x v="0"/>
    <n v="833"/>
    <s v="Rejected"/>
    <s v="01-07-2024"/>
    <m/>
    <m/>
    <n v="24"/>
    <n v="38.950000000000003"/>
  </r>
  <r>
    <x v="1054"/>
    <s v="CUST0006"/>
    <s v="BR001"/>
    <x v="3"/>
    <s v="Gold Loan"/>
    <s v="Secured"/>
    <n v="21.66"/>
    <n v="12.55"/>
    <n v="0.1908"/>
    <n v="0.4879"/>
    <x v="0"/>
    <n v="747"/>
    <s v="approved"/>
    <s v="04-04-2023"/>
    <m/>
    <s v="18-04-2023"/>
    <n v="60"/>
    <n v="4.25"/>
  </r>
  <r>
    <x v="1055"/>
    <s v="CUST0143"/>
    <s v="BR008"/>
    <x v="1"/>
    <s v="Personal Loan"/>
    <s v="Semi-Secured"/>
    <n v="1.53"/>
    <n v="13.69"/>
    <n v="2.47E-2"/>
    <n v="2.8400000000000002E-2"/>
    <x v="4"/>
    <n v="878"/>
    <s v="approved"/>
    <s v="17-11-2022"/>
    <m/>
    <s v="02-12-2022"/>
    <n v="84"/>
    <n v="0.61"/>
  </r>
  <r>
    <x v="1056"/>
    <s v="CUST0282"/>
    <s v="BR006"/>
    <x v="0"/>
    <s v="Business Loan"/>
    <s v="Semi-Secured"/>
    <n v="22.68"/>
    <n v="8.9"/>
    <n v="0.3518"/>
    <n v="0.22869999999999999"/>
    <x v="3"/>
    <n v="638"/>
    <s v="approved"/>
    <s v="28-06-2022"/>
    <m/>
    <s v="01-07-2022"/>
    <n v="180"/>
    <n v="19.52"/>
  </r>
  <r>
    <x v="1057"/>
    <s v="CUST0179"/>
    <s v="BR001"/>
    <x v="3"/>
    <s v="Gold Loan"/>
    <s v="Unsecured"/>
    <n v="6.89"/>
    <n v="15.4"/>
    <n v="8.1199999999999994E-2"/>
    <n v="0.13450000000000001"/>
    <x v="3"/>
    <n v="856"/>
    <s v="approved"/>
    <s v="07-12-2022"/>
    <m/>
    <s v="16-12-2022"/>
    <n v="84"/>
    <n v="4.46"/>
  </r>
  <r>
    <x v="1058"/>
    <s v="CUST0251"/>
    <s v="BR005"/>
    <x v="2"/>
    <s v="Business Loan"/>
    <s v="Semi-Secured"/>
    <n v="59.05"/>
    <n v="15.45"/>
    <n v="0.74309999999999998"/>
    <n v="0.79730000000000001"/>
    <x v="0"/>
    <n v="751"/>
    <s v="Under Review"/>
    <s v="06-01-2022"/>
    <m/>
    <m/>
    <n v="240"/>
    <n v="26.92"/>
  </r>
  <r>
    <x v="1059"/>
    <s v="CUST0212"/>
    <s v="BR001"/>
    <x v="4"/>
    <s v="Home Loan"/>
    <s v="Semi-Secured"/>
    <n v="2.0099999999999998"/>
    <n v="8.64"/>
    <n v="3.9E-2"/>
    <n v="6.3600000000000004E-2"/>
    <x v="2"/>
    <n v="713"/>
    <s v="approved"/>
    <s v="06-12-2022"/>
    <m/>
    <s v="09-12-2022"/>
    <n v="36"/>
    <n v="1.52"/>
  </r>
  <r>
    <x v="1060"/>
    <s v="CUST0484"/>
    <s v="BR005"/>
    <x v="4"/>
    <s v="Gold Loan"/>
    <s v="Secured"/>
    <n v="28.67"/>
    <n v="17.55"/>
    <n v="0.39479999999999998"/>
    <n v="1.03"/>
    <x v="3"/>
    <n v="692"/>
    <s v="Under Review"/>
    <s v="30-01-2023"/>
    <m/>
    <m/>
    <n v="36"/>
    <n v="8.89"/>
  </r>
  <r>
    <x v="1061"/>
    <s v="CUST0126"/>
    <s v="BR006"/>
    <x v="0"/>
    <s v="Home Loan"/>
    <s v="Secured"/>
    <n v="81.150000000000006"/>
    <n v="16.36"/>
    <n v="0.82450000000000001"/>
    <n v="7.3765999999999998"/>
    <x v="1"/>
    <n v="866"/>
    <s v="Rejected "/>
    <s v="09-04-2023"/>
    <m/>
    <m/>
    <n v="12"/>
    <n v="0"/>
  </r>
  <r>
    <x v="1062"/>
    <s v="CUST0408"/>
    <s v="BR001"/>
    <x v="4"/>
    <s v="Education Loan"/>
    <s v="Semi-Secured"/>
    <n v="50.93"/>
    <n v="13.66"/>
    <n v="0.78569999999999995"/>
    <n v="1.3831"/>
    <x v="2"/>
    <n v="653"/>
    <s v="Rejected"/>
    <s v="18-05-2023"/>
    <m/>
    <m/>
    <n v="48"/>
    <n v="13.44"/>
  </r>
  <r>
    <x v="1063"/>
    <s v="CUST0202"/>
    <s v="BR003"/>
    <x v="2"/>
    <s v="Education Loan"/>
    <s v="Secured"/>
    <n v="1.72"/>
    <n v="11.32"/>
    <n v="2.7900000000000001E-2"/>
    <n v="1.8100000000000002E-2"/>
    <x v="3"/>
    <n v="582"/>
    <s v="approved"/>
    <s v="16-09-2022"/>
    <m/>
    <s v="30-09-2022"/>
    <n v="240"/>
    <n v="1.58"/>
  </r>
  <r>
    <x v="1064"/>
    <s v="CUST0083"/>
    <s v="BR010"/>
    <x v="0"/>
    <s v="Education Loan"/>
    <s v="Unsecured"/>
    <n v="75.38"/>
    <n v="17.48"/>
    <n v="1.0686"/>
    <n v="2.7054999999999998"/>
    <x v="1"/>
    <n v="737"/>
    <s v="approved"/>
    <s v="20-10-2022"/>
    <m/>
    <s v="24-10-2022"/>
    <n v="36"/>
    <n v="0"/>
  </r>
  <r>
    <x v="1065"/>
    <s v="CUST0039"/>
    <s v="BR008"/>
    <x v="1"/>
    <s v="Auto Loan"/>
    <s v="Semi-Secured"/>
    <n v="37.799999999999997"/>
    <n v="17.47"/>
    <n v="0.40670000000000001"/>
    <n v="0.94899999999999995"/>
    <x v="1"/>
    <n v="721"/>
    <s v="approved"/>
    <s v="21-02-2023"/>
    <m/>
    <s v="08-03-2023"/>
    <n v="60"/>
    <n v="0"/>
  </r>
  <r>
    <x v="1066"/>
    <s v="CUST0408"/>
    <s v="BR002"/>
    <x v="2"/>
    <s v="Personal Loan"/>
    <s v="Secured"/>
    <n v="40.159999999999997"/>
    <n v="10.02"/>
    <n v="0.4909"/>
    <n v="1.0188999999999999"/>
    <x v="0"/>
    <n v="653"/>
    <s v="Rejected"/>
    <s v="17-05-2024"/>
    <m/>
    <m/>
    <n v="48"/>
    <n v="33.200000000000003"/>
  </r>
  <r>
    <x v="1067"/>
    <s v="CUST0342"/>
    <s v="BR009"/>
    <x v="1"/>
    <s v="Auto Loan"/>
    <s v="Unsecured"/>
    <m/>
    <n v="15.21"/>
    <n v="0.2054"/>
    <n v="0.182"/>
    <x v="1"/>
    <n v="825"/>
    <s v="approved"/>
    <s v="14-04-2023"/>
    <m/>
    <s v="15-04-2023"/>
    <n v="120"/>
    <n v="0"/>
  </r>
  <r>
    <x v="1068"/>
    <s v="CUST0338"/>
    <s v="BR009"/>
    <x v="3"/>
    <s v="Auto Loan"/>
    <s v="Secured"/>
    <n v="27.78"/>
    <n v="15.26"/>
    <n v="0.1651"/>
    <n v="0.77680000000000005"/>
    <x v="4"/>
    <n v="577"/>
    <s v="Under Review"/>
    <s v="21-01-2022"/>
    <m/>
    <m/>
    <n v="48"/>
    <n v="10.28"/>
  </r>
  <r>
    <x v="1069"/>
    <s v="CUST0072"/>
    <s v="BR002"/>
    <x v="2"/>
    <s v="Business Loan"/>
    <s v="Secured"/>
    <n v="30.65"/>
    <n v="8.0399999999999991"/>
    <n v="0.54469999999999996"/>
    <n v="0.29360000000000003"/>
    <x v="2"/>
    <n v="714"/>
    <s v="approved"/>
    <s v="14-10-2022"/>
    <m/>
    <s v="19-10-2022"/>
    <n v="180"/>
    <n v="15.21"/>
  </r>
  <r>
    <x v="1070"/>
    <s v="CUST0380"/>
    <s v="BR005"/>
    <x v="4"/>
    <s v="Personal Loan"/>
    <s v="Secured"/>
    <m/>
    <n v="16.510000000000002"/>
    <n v="0.73089999999999999"/>
    <n v="1.0212000000000001"/>
    <x v="2"/>
    <n v="740"/>
    <s v="approved"/>
    <s v="05-01-2023"/>
    <m/>
    <s v="17-01-2023"/>
    <n v="84"/>
    <n v="45.02"/>
  </r>
  <r>
    <x v="1071"/>
    <s v="CUST0248"/>
    <s v="BR008"/>
    <x v="0"/>
    <s v="Education Loan"/>
    <s v="Unsecured"/>
    <n v="63.77"/>
    <n v="9.68"/>
    <n v="0.51870000000000005"/>
    <n v="1.6075999999999999"/>
    <x v="3"/>
    <n v="669"/>
    <s v="approved"/>
    <s v="30-05-2024"/>
    <m/>
    <s v="05-06-2024"/>
    <n v="48"/>
    <n v="11.54"/>
  </r>
  <r>
    <x v="1072"/>
    <s v="CUST0085"/>
    <s v="BR006"/>
    <x v="1"/>
    <s v="Business Loan"/>
    <s v="Semi-Secured"/>
    <n v="66.89"/>
    <n v="10.52"/>
    <n v="1.2208000000000001"/>
    <n v="1.1285000000000001"/>
    <x v="2"/>
    <n v="849"/>
    <s v="Under Review"/>
    <s v="15-12-2024"/>
    <m/>
    <m/>
    <n v="84"/>
    <n v="36.85"/>
  </r>
  <r>
    <x v="1073"/>
    <s v="CUST0499"/>
    <s v="BR006"/>
    <x v="1"/>
    <s v="Business Loan"/>
    <s v="Unsecured"/>
    <n v="14.36"/>
    <n v="7.7"/>
    <n v="0.1812"/>
    <n v="0.17199999999999999"/>
    <x v="0"/>
    <n v="881"/>
    <s v="Rejected"/>
    <s v="11-12-2022"/>
    <m/>
    <m/>
    <n v="120"/>
    <n v="5.86"/>
  </r>
  <r>
    <x v="1074"/>
    <s v="CUST0327"/>
    <s v="BR006"/>
    <x v="3"/>
    <s v="Home Loan"/>
    <s v="Semi-Secured"/>
    <n v="39.79"/>
    <n v="9.4"/>
    <n v="0.71799999999999997"/>
    <n v="3.4870999999999999"/>
    <x v="1"/>
    <n v="632"/>
    <s v="approved"/>
    <s v="11-01-2023"/>
    <m/>
    <s v="17-01-2023"/>
    <n v="12"/>
    <n v="0"/>
  </r>
  <r>
    <x v="1075"/>
    <s v="CUST0326"/>
    <s v="BR007"/>
    <x v="4"/>
    <s v="Auto Loan"/>
    <s v="Unsecured"/>
    <n v="18.04"/>
    <n v="13.98"/>
    <n v="0.15840000000000001"/>
    <n v="0.61639999999999995"/>
    <x v="1"/>
    <n v="763"/>
    <s v="approved"/>
    <s v="14-12-2022"/>
    <m/>
    <s v="27-12-2022"/>
    <n v="36"/>
    <n v="0"/>
  </r>
  <r>
    <x v="1076"/>
    <s v="CUST0045"/>
    <s v="BR005"/>
    <x v="2"/>
    <s v="Gold Loan"/>
    <s v="Secured"/>
    <n v="59.81"/>
    <n v="14.16"/>
    <n v="0.88680000000000003"/>
    <n v="0.93440000000000001"/>
    <x v="3"/>
    <n v="777"/>
    <s v="approved"/>
    <s v="03-10-2022"/>
    <m/>
    <s v="10-10-2022"/>
    <n v="120"/>
    <n v="26.24"/>
  </r>
  <r>
    <x v="1077"/>
    <s v="CUST0176"/>
    <s v="BR001"/>
    <x v="2"/>
    <s v="Auto Loan"/>
    <s v="Unsecured"/>
    <n v="20.23"/>
    <n v="16.7"/>
    <n v="0.29749999999999999"/>
    <n v="1.8422000000000001"/>
    <x v="3"/>
    <n v="828"/>
    <s v="approved"/>
    <s v="03-06-2022"/>
    <m/>
    <s v="04-06-2022"/>
    <n v="12"/>
    <n v="14.7"/>
  </r>
  <r>
    <x v="1078"/>
    <s v="CUST0190"/>
    <s v="BR004"/>
    <x v="2"/>
    <s v="Gold Loan"/>
    <s v="Secured"/>
    <n v="14.31"/>
    <n v="12.6"/>
    <n v="9.0200000000000002E-2"/>
    <n v="0.38109999999999999"/>
    <x v="0"/>
    <n v="741"/>
    <s v="approved"/>
    <s v="06-04-2022"/>
    <m/>
    <s v="13-04-2022"/>
    <n v="48"/>
    <n v="13.17"/>
  </r>
  <r>
    <x v="1079"/>
    <s v="CUST0249"/>
    <s v="BR001"/>
    <x v="3"/>
    <s v="Education Loan"/>
    <s v="Unsecured"/>
    <n v="40.619999999999997"/>
    <n v="15.73"/>
    <n v="0.70940000000000003"/>
    <n v="3.6802999999999999"/>
    <x v="0"/>
    <n v="580"/>
    <s v="approved"/>
    <s v="23-09-2022"/>
    <m/>
    <s v="30-09-2022"/>
    <n v="12"/>
    <n v="13.78"/>
  </r>
  <r>
    <x v="1080"/>
    <s v="CUST0182"/>
    <s v="BR001"/>
    <x v="0"/>
    <s v="Gold Loan"/>
    <s v="Unsecured"/>
    <n v="23.6"/>
    <n v="10.49"/>
    <n v="0.14990000000000001"/>
    <n v="0.31830000000000003"/>
    <x v="3"/>
    <n v="835"/>
    <s v="Rejected"/>
    <s v="16-08-2022"/>
    <m/>
    <m/>
    <n v="120"/>
    <n v="6.48"/>
  </r>
  <r>
    <x v="1081"/>
    <s v="CUST0211"/>
    <s v="BR002"/>
    <x v="0"/>
    <s v="Business Loan"/>
    <s v="Semi-Secured"/>
    <n v="26.64"/>
    <n v="18.11"/>
    <n v="0.25290000000000001"/>
    <n v="0.78410000000000002"/>
    <x v="1"/>
    <n v="609"/>
    <s v="approved"/>
    <s v="16-12-2023"/>
    <m/>
    <s v="21-12-2023"/>
    <n v="48"/>
    <n v="0"/>
  </r>
  <r>
    <x v="1082"/>
    <s v="CUST0469"/>
    <s v="BR004"/>
    <x v="1"/>
    <s v="Personal Loan"/>
    <s v="Unsecured"/>
    <n v="47.52"/>
    <n v="13.26"/>
    <n v="0.57730000000000004"/>
    <n v="0.71679999999999999"/>
    <x v="1"/>
    <n v="882"/>
    <s v="approved"/>
    <s v="03-03-2023"/>
    <m/>
    <s v="16-03-2023"/>
    <n v="120"/>
    <n v="0"/>
  </r>
  <r>
    <x v="1083"/>
    <s v="CUST0320"/>
    <s v="BR001"/>
    <x v="3"/>
    <s v="Education Loan"/>
    <s v="Secured"/>
    <n v="47.86"/>
    <n v="8.6"/>
    <n v="0.63449999999999995"/>
    <n v="4.1765999999999996"/>
    <x v="1"/>
    <n v="680"/>
    <s v="approved"/>
    <s v="22-01-2023"/>
    <m/>
    <s v="25-01-2023"/>
    <n v="12"/>
    <n v="0"/>
  </r>
  <r>
    <x v="1084"/>
    <s v="CUST0452"/>
    <s v="BR003"/>
    <x v="3"/>
    <s v="Gold Loan"/>
    <s v="Secured"/>
    <n v="45.08"/>
    <n v="10.44"/>
    <n v="0.74509999999999998"/>
    <n v="1.4639"/>
    <x v="3"/>
    <n v="816"/>
    <s v="Under Review"/>
    <s v="09-12-2023"/>
    <m/>
    <m/>
    <n v="36"/>
    <n v="20.92"/>
  </r>
  <r>
    <x v="1085"/>
    <s v="CUST0422"/>
    <s v="BR007"/>
    <x v="2"/>
    <s v="Auto Loan"/>
    <s v="Unsecured"/>
    <n v="57.46"/>
    <n v="9.32"/>
    <n v="1.0407"/>
    <n v="0.52890000000000004"/>
    <x v="4"/>
    <n v="818"/>
    <s v="Rejected "/>
    <s v="07-04-2023"/>
    <m/>
    <m/>
    <n v="240"/>
    <n v="24.23"/>
  </r>
  <r>
    <x v="1086"/>
    <s v="CUST0291"/>
    <s v="BR001"/>
    <x v="3"/>
    <s v="Business Loan"/>
    <s v="Unsecured"/>
    <n v="18.12"/>
    <n v="15.57"/>
    <n v="0.16300000000000001"/>
    <n v="1.6404000000000001"/>
    <x v="1"/>
    <n v="741"/>
    <s v="approved"/>
    <s v="26-11-2023"/>
    <m/>
    <s v="30-11-2023"/>
    <n v="12"/>
    <n v="0"/>
  </r>
  <r>
    <x v="1087"/>
    <s v="CUST0454"/>
    <s v="BR006"/>
    <x v="1"/>
    <s v="Business Loan"/>
    <s v="Unsecured"/>
    <n v="18.260000000000002"/>
    <n v="10.56"/>
    <n v="0.17929999999999999"/>
    <n v="1.6101000000000001"/>
    <x v="1"/>
    <n v="694"/>
    <s v="approved"/>
    <s v="28-03-2023"/>
    <m/>
    <s v="05-04-2023"/>
    <n v="12"/>
    <n v="0"/>
  </r>
  <r>
    <x v="1088"/>
    <s v="CUST0219"/>
    <s v="BR001"/>
    <x v="3"/>
    <s v="Education Loan"/>
    <s v="Semi-Secured"/>
    <n v="63.87"/>
    <n v="10.73"/>
    <n v="0.75580000000000003"/>
    <n v="0.64759999999999995"/>
    <x v="4"/>
    <n v="798"/>
    <s v="Under Review"/>
    <s v="11-03-2023"/>
    <m/>
    <m/>
    <n v="240"/>
    <n v="31.2"/>
  </r>
  <r>
    <x v="1089"/>
    <s v="CUST0278"/>
    <s v="BR008"/>
    <x v="3"/>
    <s v="Education Loan"/>
    <s v="Unsecured"/>
    <n v="89.71"/>
    <n v="8.9499999999999993"/>
    <n v="1.6285000000000001"/>
    <n v="2.2303000000000002"/>
    <x v="0"/>
    <n v="867"/>
    <s v="approved"/>
    <s v="18-05-2022"/>
    <m/>
    <s v="24-05-2022"/>
    <n v="48"/>
    <n v="59.23"/>
  </r>
  <r>
    <x v="1090"/>
    <s v="CUST0191"/>
    <s v="BR009"/>
    <x v="2"/>
    <s v="Gold Loan"/>
    <s v="Secured"/>
    <n v="93.9"/>
    <n v="12.73"/>
    <n v="1.4495"/>
    <n v="4.4523000000000001"/>
    <x v="1"/>
    <n v="690"/>
    <s v="approved"/>
    <s v="23-09-2023"/>
    <m/>
    <s v="29-09-2023"/>
    <n v="24"/>
    <n v="0"/>
  </r>
  <r>
    <x v="1091"/>
    <s v="CUST0431"/>
    <s v="BR009"/>
    <x v="1"/>
    <s v="Home Loan"/>
    <s v="Unsecured"/>
    <n v="97.65"/>
    <n v="15.78"/>
    <n v="1.1157999999999999"/>
    <n v="1.9273"/>
    <x v="1"/>
    <n v="594"/>
    <s v="Rejected"/>
    <s v="23-05-2023"/>
    <m/>
    <m/>
    <n v="84"/>
    <n v="0"/>
  </r>
  <r>
    <x v="1092"/>
    <s v="CUST0304"/>
    <s v="BR009"/>
    <x v="4"/>
    <s v="Personal Loan"/>
    <s v="Secured"/>
    <n v="40.24"/>
    <n v="14.82"/>
    <n v="0.21460000000000001"/>
    <n v="0.64480000000000004"/>
    <x v="0"/>
    <n v="611"/>
    <s v="approved"/>
    <s v="05-10-2022"/>
    <m/>
    <s v="08-10-2022"/>
    <n v="120"/>
    <n v="29.16"/>
  </r>
  <r>
    <x v="1093"/>
    <s v="CUST0244"/>
    <s v="BR010"/>
    <x v="3"/>
    <s v="Home Loan"/>
    <s v="Semi-Secured"/>
    <n v="2.6"/>
    <n v="13.09"/>
    <n v="3.2800000000000003E-2"/>
    <n v="4.7399999999999998E-2"/>
    <x v="3"/>
    <n v="556"/>
    <s v="approved"/>
    <s v="06-11-2023"/>
    <m/>
    <s v="17-11-2023"/>
    <n v="84"/>
    <n v="1.58"/>
  </r>
  <r>
    <x v="1094"/>
    <s v="CUST0385"/>
    <s v="BR004"/>
    <x v="2"/>
    <s v="Education Loan"/>
    <s v="Secured"/>
    <n v="31.16"/>
    <n v="15.16"/>
    <n v="0.48"/>
    <n v="0.41399999999999998"/>
    <x v="0"/>
    <n v="624"/>
    <s v="approved"/>
    <s v="19-02-2022"/>
    <m/>
    <s v="03-03-2022"/>
    <n v="240"/>
    <n v="25.47"/>
  </r>
  <r>
    <x v="1095"/>
    <s v="CUST0435"/>
    <s v="BR001"/>
    <x v="3"/>
    <s v="Gold Loan"/>
    <s v="Secured"/>
    <n v="14.76"/>
    <n v="12.51"/>
    <n v="0.13189999999999999"/>
    <n v="0.1678"/>
    <x v="0"/>
    <n v="863"/>
    <s v="Rejected "/>
    <s v="09-06-2022"/>
    <m/>
    <m/>
    <n v="240"/>
    <n v="8.31"/>
  </r>
  <r>
    <x v="1096"/>
    <s v="CUST0016"/>
    <s v="BR007"/>
    <x v="1"/>
    <s v="Personal Loan"/>
    <s v="Secured"/>
    <n v="84.05"/>
    <n v="11.92"/>
    <n v="0.62560000000000004"/>
    <n v="7.4645999999999999"/>
    <x v="0"/>
    <n v="580"/>
    <s v="Rejected"/>
    <s v="30-12-2022"/>
    <m/>
    <m/>
    <n v="12"/>
    <n v="63.18"/>
  </r>
  <r>
    <x v="1097"/>
    <s v="CUST0345"/>
    <s v="BR010"/>
    <x v="2"/>
    <s v="Personal Loan"/>
    <s v="Unsecured"/>
    <n v="12.88"/>
    <n v="15.23"/>
    <n v="0.251"/>
    <n v="0.36"/>
    <x v="3"/>
    <n v="628"/>
    <s v="approved"/>
    <s v="05-07-2022"/>
    <m/>
    <s v="13-07-2022"/>
    <n v="48"/>
    <n v="9.36"/>
  </r>
  <r>
    <x v="1098"/>
    <s v="CUST0422"/>
    <s v="BR005"/>
    <x v="2"/>
    <s v="Auto Loan"/>
    <s v="Secured"/>
    <n v="41.12"/>
    <n v="7.83"/>
    <n v="0.64839999999999998"/>
    <n v="0.33960000000000001"/>
    <x v="3"/>
    <n v="818"/>
    <s v="approved"/>
    <s v="02-05-2023"/>
    <m/>
    <s v="08-05-2023"/>
    <n v="240"/>
    <n v="14.68"/>
  </r>
  <r>
    <x v="1099"/>
    <s v="CUST0010"/>
    <s v="BR002"/>
    <x v="3"/>
    <s v="Auto Loan"/>
    <s v="Semi-Secured"/>
    <n v="61.44"/>
    <n v="7.79"/>
    <n v="0.65780000000000005"/>
    <n v="1.9194"/>
    <x v="1"/>
    <n v="820"/>
    <s v="approved"/>
    <s v="28-11-2023"/>
    <m/>
    <s v="12-12-2023"/>
    <n v="36"/>
    <n v="0"/>
  </r>
  <r>
    <x v="1100"/>
    <s v="CUST0189"/>
    <s v="BR005"/>
    <x v="2"/>
    <s v="Gold Loan"/>
    <s v="Secured"/>
    <n v="95.9"/>
    <n v="13.68"/>
    <n v="1.2169000000000001"/>
    <n v="2.2155"/>
    <x v="3"/>
    <n v="580"/>
    <s v="approved"/>
    <s v="28-10-2022"/>
    <m/>
    <s v="10-11-2022"/>
    <n v="60"/>
    <n v="80.64"/>
  </r>
  <r>
    <x v="1101"/>
    <s v="CUST0239"/>
    <s v="BR009"/>
    <x v="0"/>
    <s v="Education Loan"/>
    <s v="Unsecured"/>
    <n v="50.7"/>
    <n v="11.75"/>
    <n v="0.54010000000000002"/>
    <n v="1.1214"/>
    <x v="3"/>
    <n v="592"/>
    <s v="Rejected "/>
    <s v="22-08-2022"/>
    <m/>
    <m/>
    <n v="60"/>
    <n v="19.88"/>
  </r>
  <r>
    <x v="1102"/>
    <s v="CUST0387"/>
    <s v="BR001"/>
    <x v="0"/>
    <s v="Education Loan"/>
    <s v="Semi-Secured"/>
    <n v="85.24"/>
    <n v="13.89"/>
    <n v="1.3503000000000001"/>
    <n v="2.9087000000000001"/>
    <x v="2"/>
    <n v="597"/>
    <s v="Under Review"/>
    <s v="04-01-2022"/>
    <m/>
    <m/>
    <n v="36"/>
    <n v="22.99"/>
  </r>
  <r>
    <x v="1103"/>
    <s v="CUST0244"/>
    <s v="BR001"/>
    <x v="2"/>
    <s v="Personal Loan"/>
    <s v="Unsecured"/>
    <n v="63.45"/>
    <n v="17.18"/>
    <n v="0.51100000000000001"/>
    <n v="0.93940000000000001"/>
    <x v="2"/>
    <n v="556"/>
    <s v="approved"/>
    <s v="26-11-2024"/>
    <m/>
    <s v="07-12-2024"/>
    <n v="240"/>
    <n v="54.79"/>
  </r>
  <r>
    <x v="1104"/>
    <s v="CUST0082"/>
    <s v="BR007"/>
    <x v="4"/>
    <s v="Gold Loan"/>
    <s v="Secured"/>
    <m/>
    <n v="9.41"/>
    <n v="1.0913999999999999"/>
    <n v="1.2670999999999999"/>
    <x v="4"/>
    <n v="819"/>
    <s v="Under Review"/>
    <s v="03-03-2022"/>
    <m/>
    <m/>
    <n v="60"/>
    <n v="39.99"/>
  </r>
  <r>
    <x v="1105"/>
    <s v="CUST0260"/>
    <s v="BR010"/>
    <x v="3"/>
    <s v="Gold Loan"/>
    <s v="Secured"/>
    <n v="64.52"/>
    <n v="10.53"/>
    <n v="0.39539999999999997"/>
    <n v="0.64549999999999996"/>
    <x v="1"/>
    <n v="662"/>
    <s v="approved"/>
    <s v="19-08-2022"/>
    <m/>
    <s v="31-08-2022"/>
    <n v="240"/>
    <n v="0"/>
  </r>
  <r>
    <x v="1106"/>
    <s v="CUST0440"/>
    <s v="BR002"/>
    <x v="4"/>
    <s v="Education Loan"/>
    <s v="Unsecured"/>
    <n v="39.799999999999997"/>
    <m/>
    <n v="0.21879999999999999"/>
    <m/>
    <x v="1"/>
    <n v="814"/>
    <s v="Rejected"/>
    <s v="03-09-2022"/>
    <m/>
    <m/>
    <n v="36"/>
    <n v="0"/>
  </r>
  <r>
    <x v="1107"/>
    <s v="CUST0412"/>
    <s v="BR003"/>
    <x v="1"/>
    <s v="Personal Loan"/>
    <s v="Semi-Secured"/>
    <n v="90.23"/>
    <n v="10.46"/>
    <n v="0.89249999999999996"/>
    <n v="1.2155"/>
    <x v="3"/>
    <n v="876"/>
    <s v="Rejected "/>
    <s v="03-06-2023"/>
    <m/>
    <m/>
    <n v="120"/>
    <n v="34.64"/>
  </r>
  <r>
    <x v="1108"/>
    <s v="CUST0249"/>
    <s v="BR001"/>
    <x v="0"/>
    <s v="Personal Loan"/>
    <s v="Secured"/>
    <n v="73.84"/>
    <n v="14.78"/>
    <n v="1.0976999999999999"/>
    <n v="1.7481"/>
    <x v="3"/>
    <n v="580"/>
    <s v="Rejected "/>
    <s v="05-02-2024"/>
    <m/>
    <m/>
    <n v="60"/>
    <n v="20.88"/>
  </r>
  <r>
    <x v="1109"/>
    <s v="CUST0481"/>
    <s v="BR003"/>
    <x v="4"/>
    <s v="Education Loan"/>
    <s v="Unsecured"/>
    <n v="25.62"/>
    <n v="17.5"/>
    <n v="0.34710000000000002"/>
    <n v="0.45340000000000003"/>
    <x v="1"/>
    <n v="872"/>
    <s v="Rejected"/>
    <s v="11-02-2024"/>
    <m/>
    <m/>
    <n v="120"/>
    <n v="0"/>
  </r>
  <r>
    <x v="1110"/>
    <s v="CUST0068"/>
    <s v="BR005"/>
    <x v="4"/>
    <s v="Education Loan"/>
    <s v="Unsecured"/>
    <n v="14.16"/>
    <n v="15.09"/>
    <n v="7.9699999999999993E-2"/>
    <n v="0.27400000000000002"/>
    <x v="3"/>
    <n v="617"/>
    <s v="Rejected "/>
    <s v="20-05-2024"/>
    <m/>
    <m/>
    <n v="84"/>
    <n v="4.5"/>
  </r>
  <r>
    <x v="1111"/>
    <s v="CUST0418"/>
    <s v="BR008"/>
    <x v="3"/>
    <s v="Auto Loan"/>
    <s v="Semi-Secured"/>
    <n v="2.61"/>
    <n v="11.9"/>
    <n v="4.0500000000000001E-2"/>
    <n v="2.86E-2"/>
    <x v="2"/>
    <n v="578"/>
    <s v="Rejected"/>
    <s v="01-09-2022"/>
    <m/>
    <m/>
    <n v="240"/>
    <n v="1.04"/>
  </r>
  <r>
    <x v="1112"/>
    <s v="CUST0256"/>
    <s v="BR004"/>
    <x v="2"/>
    <s v="Auto Loan"/>
    <s v="Unsecured"/>
    <n v="93.97"/>
    <n v="9.17"/>
    <n v="0.74839999999999995"/>
    <n v="2.9956999999999998"/>
    <x v="3"/>
    <n v="880"/>
    <s v="approved"/>
    <s v="20-03-2022"/>
    <m/>
    <s v="27-03-2022"/>
    <n v="36"/>
    <n v="41.6"/>
  </r>
  <r>
    <x v="1113"/>
    <s v="CUST0497"/>
    <s v="BR009"/>
    <x v="1"/>
    <s v="Auto Loan"/>
    <s v="Semi-Secured"/>
    <n v="8.3000000000000007"/>
    <n v="10.91"/>
    <n v="0.14319999999999999"/>
    <n v="0.27139999999999997"/>
    <x v="3"/>
    <n v="686"/>
    <s v="Rejected "/>
    <s v="14-04-2022"/>
    <m/>
    <m/>
    <n v="36"/>
    <n v="7.54"/>
  </r>
  <r>
    <x v="1114"/>
    <s v="CUST0095"/>
    <s v="BR003"/>
    <x v="1"/>
    <s v="Gold Loan"/>
    <s v="Semi-Secured"/>
    <n v="13.75"/>
    <n v="11.88"/>
    <n v="0.2681"/>
    <n v="0.1963"/>
    <x v="3"/>
    <n v="859"/>
    <s v="Rejected"/>
    <s v="08-12-2023"/>
    <m/>
    <m/>
    <n v="120"/>
    <n v="5.78"/>
  </r>
  <r>
    <x v="1115"/>
    <s v="CUST0486"/>
    <s v="BR010"/>
    <x v="4"/>
    <s v="Gold Loan"/>
    <s v="Semi-Secured"/>
    <n v="60.72"/>
    <n v="13.53"/>
    <n v="0.49969999999999998"/>
    <n v="0.73440000000000005"/>
    <x v="0"/>
    <n v="628"/>
    <s v="approved"/>
    <s v="20-11-2024"/>
    <m/>
    <s v="28-11-2024"/>
    <n v="240"/>
    <n v="42.72"/>
  </r>
  <r>
    <x v="1116"/>
    <s v="CUST0470"/>
    <s v="BR007"/>
    <x v="0"/>
    <s v="Auto Loan"/>
    <s v="Secured"/>
    <n v="25.46"/>
    <n v="8.0399999999999991"/>
    <n v="0.48920000000000002"/>
    <n v="0.51670000000000005"/>
    <x v="2"/>
    <n v="724"/>
    <s v="Rejected"/>
    <s v="15-07-2022"/>
    <m/>
    <m/>
    <n v="60"/>
    <n v="9.6300000000000008"/>
  </r>
  <r>
    <x v="1117"/>
    <s v="CUST0500"/>
    <s v="BR010"/>
    <x v="0"/>
    <s v="Personal Loan"/>
    <s v="Secured"/>
    <n v="40.840000000000003"/>
    <n v="17.36"/>
    <n v="0.38159999999999999"/>
    <n v="3.7317999999999998"/>
    <x v="0"/>
    <n v="703"/>
    <s v="approved"/>
    <s v="28-10-2022"/>
    <m/>
    <s v="11-11-2022"/>
    <n v="12"/>
    <n v="25.5"/>
  </r>
  <r>
    <x v="1118"/>
    <s v="CUST0406"/>
    <s v="BR005"/>
    <x v="4"/>
    <s v="Home Loan"/>
    <s v="Unsecured"/>
    <n v="73.38"/>
    <n v="9.89"/>
    <n v="0.497"/>
    <n v="1.8572"/>
    <x v="2"/>
    <n v="559"/>
    <s v="approved"/>
    <s v="12-10-2024"/>
    <m/>
    <s v="18-10-2024"/>
    <n v="48"/>
    <n v="16.84"/>
  </r>
  <r>
    <x v="1119"/>
    <s v="CUST0068"/>
    <s v="BR001"/>
    <x v="2"/>
    <s v="Gold Loan"/>
    <s v="Semi-Secured"/>
    <n v="44.04"/>
    <n v="14.88"/>
    <n v="0.41649999999999998"/>
    <n v="1.5241"/>
    <x v="4"/>
    <n v="617"/>
    <s v="approved"/>
    <s v="06-11-2023"/>
    <m/>
    <s v="16-11-2023"/>
    <n v="36"/>
    <n v="40.700000000000003"/>
  </r>
  <r>
    <x v="1120"/>
    <s v="CUST0094"/>
    <s v="BR004"/>
    <x v="3"/>
    <s v="Personal Loan"/>
    <s v="Secured"/>
    <n v="57.45"/>
    <n v="12.19"/>
    <n v="0.81169999999999998"/>
    <n v="2.7094999999999998"/>
    <x v="2"/>
    <n v="714"/>
    <s v="Under Review"/>
    <s v="31-03-2024"/>
    <m/>
    <m/>
    <n v="24"/>
    <n v="11.85"/>
  </r>
  <r>
    <x v="1121"/>
    <s v="CUST0424"/>
    <s v="BR009"/>
    <x v="0"/>
    <s v="Business Loan"/>
    <s v="Unsecured"/>
    <n v="40.83"/>
    <n v="7.55"/>
    <n v="0.49440000000000001"/>
    <n v="0.62729999999999997"/>
    <x v="3"/>
    <n v="629"/>
    <s v="Rejected "/>
    <s v="06-01-2022"/>
    <m/>
    <m/>
    <n v="84"/>
    <n v="19.649999999999999"/>
  </r>
  <r>
    <x v="1122"/>
    <s v="CUST0270"/>
    <s v="BR007"/>
    <x v="2"/>
    <s v="Auto Loan"/>
    <s v="Unsecured"/>
    <n v="16.14"/>
    <n v="17.57"/>
    <n v="0.2361"/>
    <n v="0.40610000000000002"/>
    <x v="1"/>
    <n v="845"/>
    <s v="Under Review"/>
    <s v="23-05-2023"/>
    <m/>
    <m/>
    <n v="60"/>
    <n v="0"/>
  </r>
  <r>
    <x v="1123"/>
    <s v="CUST0132"/>
    <s v="BR002"/>
    <x v="4"/>
    <s v="Auto Loan"/>
    <s v="Secured"/>
    <n v="96.47"/>
    <n v="12.8"/>
    <n v="1.3775999999999999"/>
    <n v="1.429"/>
    <x v="1"/>
    <n v="642"/>
    <s v="approved"/>
    <s v="17-04-2022"/>
    <m/>
    <s v="25-04-2022"/>
    <n v="120"/>
    <n v="0"/>
  </r>
  <r>
    <x v="1124"/>
    <s v="CUST0087"/>
    <s v="BR002"/>
    <x v="1"/>
    <s v="Auto Loan"/>
    <s v="Secured"/>
    <n v="23.35"/>
    <n v="13.83"/>
    <n v="0.34910000000000002"/>
    <n v="2.0947"/>
    <x v="3"/>
    <n v="748"/>
    <s v="Rejected "/>
    <s v="15-11-2023"/>
    <m/>
    <m/>
    <n v="12"/>
    <n v="18.87"/>
  </r>
  <r>
    <x v="1125"/>
    <s v="CUST0370"/>
    <s v="BR002"/>
    <x v="2"/>
    <s v="Personal Loan"/>
    <s v="Semi-Secured"/>
    <n v="48.94"/>
    <n v="7.94"/>
    <n v="0.4637"/>
    <n v="1.5322"/>
    <x v="4"/>
    <n v="596"/>
    <s v="Under Review"/>
    <s v="18-07-2023"/>
    <m/>
    <m/>
    <n v="36"/>
    <n v="40.11"/>
  </r>
  <r>
    <x v="1126"/>
    <s v="CUST0400"/>
    <s v="BR005"/>
    <x v="1"/>
    <s v="Education Loan"/>
    <s v="Secured"/>
    <n v="44.95"/>
    <n v="12.08"/>
    <n v="0.3115"/>
    <n v="1.1855"/>
    <x v="4"/>
    <n v="607"/>
    <s v="approved"/>
    <s v="11-01-2022"/>
    <m/>
    <s v="23-01-2022"/>
    <n v="48"/>
    <n v="36.47"/>
  </r>
  <r>
    <x v="1127"/>
    <s v="CUST0388"/>
    <s v="BR010"/>
    <x v="0"/>
    <s v="Education Loan"/>
    <s v="Semi-Secured"/>
    <n v="4.38"/>
    <n v="13.63"/>
    <n v="7.3200000000000001E-2"/>
    <n v="8.1199999999999994E-2"/>
    <x v="1"/>
    <n v="592"/>
    <s v="approved"/>
    <s v="05-05-2023"/>
    <m/>
    <s v="16-05-2023"/>
    <n v="84"/>
    <n v="0"/>
  </r>
  <r>
    <x v="1128"/>
    <s v="CUST0178"/>
    <s v="BR002"/>
    <x v="3"/>
    <s v="Auto Loan"/>
    <s v="Unsecured"/>
    <n v="20.07"/>
    <n v="14.16"/>
    <n v="0.12239999999999999"/>
    <n v="0.37790000000000001"/>
    <x v="2"/>
    <n v="572"/>
    <s v="approved"/>
    <s v="07-12-2023"/>
    <m/>
    <s v="13-12-2023"/>
    <n v="84"/>
    <n v="11.3"/>
  </r>
  <r>
    <x v="1129"/>
    <s v="CUST0049"/>
    <s v="BR006"/>
    <x v="1"/>
    <s v="Auto Loan"/>
    <s v="Unsecured"/>
    <n v="72.11"/>
    <n v="14.86"/>
    <n v="0.62970000000000004"/>
    <n v="3.4916"/>
    <x v="5"/>
    <n v="800"/>
    <s v="approved"/>
    <s v="04-10-2024"/>
    <m/>
    <s v="18-10-2024"/>
    <n v="24"/>
    <n v="36.19"/>
  </r>
  <r>
    <x v="1130"/>
    <s v="CUST0126"/>
    <s v="BR001"/>
    <x v="3"/>
    <s v="Auto Loan"/>
    <s v="Unsecured"/>
    <n v="12.61"/>
    <n v="7.7"/>
    <n v="0.20699999999999999"/>
    <n v="0.1031"/>
    <x v="3"/>
    <n v="641"/>
    <s v="approved"/>
    <s v="19-02-2022"/>
    <m/>
    <s v="02-03-2022"/>
    <n v="240"/>
    <n v="3.5"/>
  </r>
  <r>
    <x v="1131"/>
    <s v="CUST0393"/>
    <s v="BR001"/>
    <x v="4"/>
    <s v="Gold Loan"/>
    <s v="Unsecured"/>
    <n v="91.62"/>
    <n v="11.89"/>
    <n v="1.7617"/>
    <n v="8.1356000000000002"/>
    <x v="0"/>
    <n v="880"/>
    <s v="approved"/>
    <s v="26-01-2022"/>
    <m/>
    <s v="29-01-2022"/>
    <n v="12"/>
    <n v="39.67"/>
  </r>
  <r>
    <x v="1132"/>
    <s v="CUST0047"/>
    <s v="BR007"/>
    <x v="3"/>
    <s v="Business Loan"/>
    <s v="Unsecured"/>
    <n v="71.22"/>
    <n v="9.74"/>
    <n v="0.60899999999999999"/>
    <n v="0.93100000000000005"/>
    <x v="3"/>
    <n v="896"/>
    <s v="Rejected"/>
    <s v="24-04-2022"/>
    <m/>
    <m/>
    <n v="120"/>
    <n v="63.58"/>
  </r>
  <r>
    <x v="1133"/>
    <s v="CUST0135"/>
    <s v="BR001"/>
    <x v="2"/>
    <s v="Gold Loan"/>
    <s v="Secured"/>
    <n v="76.45"/>
    <n v="12.86"/>
    <n v="0.96199999999999997"/>
    <n v="0.8881"/>
    <x v="0"/>
    <n v="897"/>
    <s v="approved"/>
    <s v="11-12-2022"/>
    <m/>
    <s v="12-12-2022"/>
    <n v="240"/>
    <n v="71.27"/>
  </r>
  <r>
    <x v="1134"/>
    <s v="CUST0315"/>
    <s v="BR002"/>
    <x v="2"/>
    <s v="Business Loan"/>
    <s v="Semi-Secured"/>
    <n v="63.29"/>
    <n v="17.02"/>
    <n v="0.39129999999999998"/>
    <n v="1.8269"/>
    <x v="3"/>
    <n v="588"/>
    <s v="approved"/>
    <s v="15-02-2024"/>
    <m/>
    <s v="17-02-2024"/>
    <n v="48"/>
    <n v="11.51"/>
  </r>
  <r>
    <x v="1135"/>
    <s v="CUST0288"/>
    <s v="BR001"/>
    <x v="3"/>
    <s v="Personal Loan"/>
    <s v="Unsecured"/>
    <n v="24.86"/>
    <n v="8.73"/>
    <n v="0.36899999999999999"/>
    <n v="2.1709000000000001"/>
    <x v="4"/>
    <n v="596"/>
    <s v="approved"/>
    <s v="22-11-2022"/>
    <m/>
    <s v="25-11-2022"/>
    <n v="12"/>
    <n v="2.87"/>
  </r>
  <r>
    <x v="1136"/>
    <s v="CUST0348"/>
    <s v="BR001"/>
    <x v="1"/>
    <s v="Education Loan"/>
    <s v="Unsecured"/>
    <n v="36.97"/>
    <n v="12.78"/>
    <n v="0.57210000000000005"/>
    <n v="3.2982"/>
    <x v="2"/>
    <n v="852"/>
    <s v="Rejected "/>
    <s v="09-10-2022"/>
    <m/>
    <m/>
    <n v="12"/>
    <n v="32.56"/>
  </r>
  <r>
    <x v="1137"/>
    <s v="CUST0385"/>
    <s v="BR002"/>
    <x v="3"/>
    <s v="Education Loan"/>
    <s v="Semi-Secured"/>
    <n v="8.27"/>
    <n v="11.23"/>
    <n v="7.1599999999999997E-2"/>
    <n v="0.18079999999999999"/>
    <x v="0"/>
    <n v="624"/>
    <s v="approved"/>
    <s v="04-03-2024"/>
    <m/>
    <s v="11-03-2024"/>
    <n v="60"/>
    <n v="1.76"/>
  </r>
  <r>
    <x v="1138"/>
    <s v="CUST0360"/>
    <s v="BR010"/>
    <x v="1"/>
    <s v="Home Loan"/>
    <s v="Unsecured"/>
    <n v="23.98"/>
    <m/>
    <n v="0.38929999999999998"/>
    <m/>
    <x v="2"/>
    <n v="550"/>
    <s v="Under Review"/>
    <s v="03-02-2022"/>
    <m/>
    <m/>
    <n v="24"/>
    <n v="5.04"/>
  </r>
  <r>
    <x v="1139"/>
    <s v="CUST0230"/>
    <s v="BR001"/>
    <x v="4"/>
    <s v="Education Loan"/>
    <s v="Semi-Secured"/>
    <n v="40.729999999999997"/>
    <n v="16.440000000000001"/>
    <n v="0.44400000000000001"/>
    <n v="3.7040000000000002"/>
    <x v="0"/>
    <n v="706"/>
    <s v="approved"/>
    <s v="04-05-2023"/>
    <m/>
    <s v="11-05-2023"/>
    <n v="12"/>
    <n v="32.78"/>
  </r>
  <r>
    <x v="1140"/>
    <s v="CUST0272"/>
    <s v="BR002"/>
    <x v="1"/>
    <s v="Auto Loan"/>
    <s v="Secured"/>
    <n v="62.76"/>
    <n v="7.62"/>
    <n v="0.51749999999999996"/>
    <n v="5.4484000000000004"/>
    <x v="5"/>
    <n v="630"/>
    <s v="approved"/>
    <s v="04-12-2022"/>
    <m/>
    <s v="05-12-2022"/>
    <n v="12"/>
    <n v="49.25"/>
  </r>
  <r>
    <x v="1141"/>
    <s v="CUST0187"/>
    <s v="BR003"/>
    <x v="0"/>
    <s v="Gold Loan"/>
    <s v="Unsecured"/>
    <n v="34.56"/>
    <n v="15.94"/>
    <n v="0.4113"/>
    <n v="0.68530000000000002"/>
    <x v="2"/>
    <n v="763"/>
    <s v="approved"/>
    <s v="21-01-2024"/>
    <m/>
    <s v="25-01-2024"/>
    <n v="84"/>
    <n v="28.64"/>
  </r>
  <r>
    <x v="1142"/>
    <s v="CUST0497"/>
    <s v="BR007"/>
    <x v="0"/>
    <s v="Home Loan"/>
    <s v="Semi-Secured"/>
    <n v="71.94"/>
    <n v="8.9600000000000009"/>
    <n v="1.4032"/>
    <n v="1.1559999999999999"/>
    <x v="0"/>
    <n v="686"/>
    <s v="Under Review"/>
    <s v="21-10-2023"/>
    <m/>
    <m/>
    <n v="84"/>
    <n v="22.96"/>
  </r>
  <r>
    <x v="1143"/>
    <s v="CUST0488"/>
    <s v="BR003"/>
    <x v="0"/>
    <s v="Auto Loan"/>
    <s v="Unsecured"/>
    <n v="74.97"/>
    <n v="10.6"/>
    <n v="0.69569999999999999"/>
    <n v="1.268"/>
    <x v="3"/>
    <n v="899"/>
    <s v="approved"/>
    <s v="05-07-2022"/>
    <m/>
    <s v="07-07-2022"/>
    <n v="84"/>
    <n v="43.02"/>
  </r>
  <r>
    <x v="1144"/>
    <s v="CUST0281"/>
    <s v="BR010"/>
    <x v="1"/>
    <s v="Auto Loan"/>
    <s v="Semi-Secured"/>
    <n v="35.69"/>
    <n v="17.25"/>
    <n v="0.63100000000000001"/>
    <n v="0.73450000000000004"/>
    <x v="0"/>
    <n v="601"/>
    <s v="approved"/>
    <s v="18-11-2022"/>
    <m/>
    <s v="02-12-2022"/>
    <n v="84"/>
    <n v="8.66"/>
  </r>
  <r>
    <x v="1145"/>
    <s v="CUST0064"/>
    <s v="BR008"/>
    <x v="2"/>
    <s v="Education Loan"/>
    <s v="Secured"/>
    <n v="32.17"/>
    <n v="7.63"/>
    <n v="0.62870000000000004"/>
    <n v="0.38400000000000001"/>
    <x v="1"/>
    <n v="895"/>
    <s v="approved"/>
    <s v="13-10-2022"/>
    <m/>
    <s v="18-10-2022"/>
    <n v="120"/>
    <n v="0"/>
  </r>
  <r>
    <x v="1146"/>
    <s v="CUST0006"/>
    <s v="BR005"/>
    <x v="1"/>
    <s v="Business Loan"/>
    <s v="Secured"/>
    <n v="76.02"/>
    <n v="11.97"/>
    <n v="0.52959999999999996"/>
    <n v="1.3407"/>
    <x v="1"/>
    <n v="747"/>
    <s v="Under Review"/>
    <s v="29-10-2024"/>
    <m/>
    <m/>
    <n v="84"/>
    <n v="0"/>
  </r>
  <r>
    <x v="1147"/>
    <s v="CUST0489"/>
    <s v="BR004"/>
    <x v="0"/>
    <s v="Home Loan"/>
    <s v="Unsecured"/>
    <n v="23.81"/>
    <n v="17.96"/>
    <n v="0.2702"/>
    <n v="1.1881999999999999"/>
    <x v="4"/>
    <n v="571"/>
    <s v="approved"/>
    <s v="21-04-2022"/>
    <m/>
    <s v="27-04-2022"/>
    <n v="24"/>
    <n v="13.04"/>
  </r>
  <r>
    <x v="1148"/>
    <s v="CUST0092"/>
    <s v="BR005"/>
    <x v="3"/>
    <s v="Home Loan"/>
    <s v="Secured"/>
    <n v="25.28"/>
    <n v="12.37"/>
    <n v="0.22700000000000001"/>
    <n v="0.36809999999999998"/>
    <x v="4"/>
    <n v="608"/>
    <s v="Rejected "/>
    <s v="19-01-2024"/>
    <m/>
    <m/>
    <n v="120"/>
    <n v="7.12"/>
  </r>
  <r>
    <x v="1149"/>
    <s v="CUST0481"/>
    <s v="BR008"/>
    <x v="2"/>
    <s v="Home Loan"/>
    <s v="Unsecured"/>
    <n v="72.55"/>
    <n v="17.77"/>
    <n v="0.44979999999999998"/>
    <n v="1.1068"/>
    <x v="2"/>
    <n v="872"/>
    <s v="approved"/>
    <s v="25-03-2024"/>
    <m/>
    <s v="01-04-2024"/>
    <n v="240"/>
    <n v="66.73"/>
  </r>
  <r>
    <x v="1150"/>
    <s v="CUST0208"/>
    <s v="BR010"/>
    <x v="4"/>
    <s v="Education Loan"/>
    <s v="Unsecured"/>
    <n v="39.450000000000003"/>
    <n v="10.09"/>
    <n v="0.71860000000000002"/>
    <n v="0.42609999999999998"/>
    <x v="4"/>
    <n v="828"/>
    <s v="Rejected "/>
    <s v="31-07-2024"/>
    <m/>
    <m/>
    <n v="180"/>
    <n v="17.22"/>
  </r>
  <r>
    <x v="1151"/>
    <s v="CUST0240"/>
    <s v="BR001"/>
    <x v="4"/>
    <s v="Personal Loan"/>
    <s v="Semi-Secured"/>
    <n v="69.709999999999994"/>
    <n v="16.309999999999999"/>
    <n v="0.44130000000000003"/>
    <n v="1.7067000000000001"/>
    <x v="3"/>
    <n v="579"/>
    <s v="approved"/>
    <s v="25-07-2022"/>
    <m/>
    <s v="04-08-2022"/>
    <n v="60"/>
    <n v="17.97"/>
  </r>
  <r>
    <x v="1152"/>
    <s v="CUST0251"/>
    <s v="BR004"/>
    <x v="4"/>
    <s v="Personal Loan"/>
    <s v="Secured"/>
    <n v="69.33"/>
    <n v="12.77"/>
    <n v="1.1641999999999999"/>
    <n v="2.3283"/>
    <x v="3"/>
    <n v="751"/>
    <s v="approved"/>
    <s v="09-04-2024"/>
    <m/>
    <s v="14-04-2024"/>
    <n v="36"/>
    <n v="22.2"/>
  </r>
  <r>
    <x v="1153"/>
    <s v="CUST0069"/>
    <s v="BR006"/>
    <x v="4"/>
    <s v="Personal Loan"/>
    <s v="Unsecured"/>
    <n v="93.54"/>
    <n v="12.56"/>
    <n v="1.3338000000000001"/>
    <n v="3.1318999999999999"/>
    <x v="4"/>
    <n v="608"/>
    <s v="Rejected"/>
    <s v="18-06-2024"/>
    <m/>
    <m/>
    <n v="36"/>
    <n v="46.99"/>
  </r>
  <r>
    <x v="1154"/>
    <s v="CUST0082"/>
    <s v="BR004"/>
    <x v="2"/>
    <s v="Auto Loan"/>
    <s v="Semi-Secured"/>
    <n v="14.93"/>
    <n v="15.05"/>
    <n v="7.9500000000000001E-2"/>
    <n v="0.72430000000000005"/>
    <x v="4"/>
    <n v="550"/>
    <s v="approved"/>
    <s v="16-05-2024"/>
    <m/>
    <s v="26-05-2024"/>
    <n v="24"/>
    <n v="3.89"/>
  </r>
  <r>
    <x v="1155"/>
    <s v="CUST0143"/>
    <s v="BR005"/>
    <x v="4"/>
    <s v="Personal Loan"/>
    <s v="Unsecured"/>
    <n v="49.97"/>
    <n v="14"/>
    <n v="0.36180000000000001"/>
    <n v="4.4866999999999999"/>
    <x v="0"/>
    <n v="878"/>
    <s v="Under Review"/>
    <s v="20-10-2023"/>
    <m/>
    <m/>
    <n v="12"/>
    <n v="41.61"/>
  </r>
  <r>
    <x v="1156"/>
    <s v="CUST0176"/>
    <s v="BR003"/>
    <x v="1"/>
    <s v="Home Loan"/>
    <s v="Unsecured"/>
    <n v="33.04"/>
    <n v="14.2"/>
    <n v="0.1996"/>
    <n v="0.41570000000000001"/>
    <x v="3"/>
    <n v="828"/>
    <s v="approved"/>
    <s v="02-03-2022"/>
    <m/>
    <s v="03-03-2022"/>
    <n v="240"/>
    <n v="23.43"/>
  </r>
  <r>
    <x v="1157"/>
    <s v="CUST0126"/>
    <s v="BR004"/>
    <x v="4"/>
    <s v="Personal Loan"/>
    <s v="Unsecured"/>
    <n v="99.3"/>
    <n v="9.16"/>
    <n v="0.68759999999999999"/>
    <n v="1.0165999999999999"/>
    <x v="0"/>
    <n v="789"/>
    <s v="Rejected"/>
    <s v="22-02-2023"/>
    <m/>
    <m/>
    <n v="180"/>
    <n v="89.21"/>
  </r>
  <r>
    <x v="1158"/>
    <s v="CUST0359"/>
    <s v="BR001"/>
    <x v="1"/>
    <s v="Education Loan"/>
    <s v="Unsecured"/>
    <n v="73.28"/>
    <n v="16.329999999999998"/>
    <n v="0.37019999999999997"/>
    <n v="1.0377000000000001"/>
    <x v="4"/>
    <n v="640"/>
    <s v="approved"/>
    <s v="03-05-2023"/>
    <m/>
    <s v="10-05-2023"/>
    <n v="240"/>
    <n v="57.01"/>
  </r>
  <r>
    <x v="1159"/>
    <s v="CUST0320"/>
    <s v="BR009"/>
    <x v="3"/>
    <s v="Personal Loan"/>
    <s v="Semi-Secured"/>
    <n v="29.48"/>
    <n v="7.91"/>
    <n v="0.35649999999999998"/>
    <n v="0.59650000000000003"/>
    <x v="1"/>
    <n v="680"/>
    <s v="Rejected"/>
    <s v="12-10-2024"/>
    <m/>
    <m/>
    <n v="60"/>
    <n v="0"/>
  </r>
  <r>
    <x v="1160"/>
    <s v="CUST0445"/>
    <s v="BR007"/>
    <x v="1"/>
    <s v="Auto Loan"/>
    <s v="Semi-Secured"/>
    <n v="17.53"/>
    <n v="9.01"/>
    <n v="0.23730000000000001"/>
    <n v="1.5330999999999999"/>
    <x v="0"/>
    <n v="610"/>
    <s v="Rejected"/>
    <s v="29-01-2022"/>
    <m/>
    <m/>
    <n v="12"/>
    <n v="14.31"/>
  </r>
  <r>
    <x v="1161"/>
    <s v="CUST0413"/>
    <s v="BR009"/>
    <x v="3"/>
    <s v="Business Loan"/>
    <s v="Unsecured"/>
    <n v="88.42"/>
    <n v="17.899999999999999"/>
    <n v="1.4089"/>
    <n v="2.2404999999999999"/>
    <x v="2"/>
    <n v="857"/>
    <s v="approved"/>
    <s v="02-07-2023"/>
    <m/>
    <s v="08-07-2023"/>
    <n v="60"/>
    <n v="53.56"/>
  </r>
  <r>
    <x v="1162"/>
    <s v="CUST0268"/>
    <s v="BR004"/>
    <x v="2"/>
    <s v="Business Loan"/>
    <s v="Semi-Secured"/>
    <n v="68.260000000000005"/>
    <n v="16.73"/>
    <n v="1.0663"/>
    <n v="3.3660999999999999"/>
    <x v="4"/>
    <n v="635"/>
    <s v="approved"/>
    <s v="02-11-2024"/>
    <m/>
    <s v="09-11-2024"/>
    <n v="24"/>
    <n v="8.82"/>
  </r>
  <r>
    <x v="1163"/>
    <s v="CUST0417"/>
    <s v="BR006"/>
    <x v="0"/>
    <s v="Auto Loan"/>
    <s v="Semi-Secured"/>
    <n v="70.52"/>
    <n v="9.07"/>
    <n v="0.79359999999999997"/>
    <n v="0.89600000000000002"/>
    <x v="4"/>
    <n v="589"/>
    <s v="Rejected"/>
    <s v="19-09-2022"/>
    <m/>
    <m/>
    <n v="120"/>
    <n v="14.95"/>
  </r>
  <r>
    <x v="1164"/>
    <s v="CUST0458"/>
    <s v="BR007"/>
    <x v="0"/>
    <s v="Personal Loan"/>
    <s v="Secured"/>
    <n v="16.54"/>
    <n v="15.24"/>
    <n v="0.30120000000000002"/>
    <n v="0.80389999999999995"/>
    <x v="1"/>
    <n v="707"/>
    <s v="Under Review"/>
    <s v="14-08-2023"/>
    <m/>
    <m/>
    <n v="24"/>
    <n v="0"/>
  </r>
  <r>
    <x v="1165"/>
    <s v="CUST0129"/>
    <s v="BR001"/>
    <x v="0"/>
    <s v="Business Loan"/>
    <s v="Secured"/>
    <n v="19.059999999999999"/>
    <n v="15.65"/>
    <n v="0.37769999999999998"/>
    <n v="0.66679999999999995"/>
    <x v="3"/>
    <n v="619"/>
    <s v="Rejected"/>
    <s v="23-12-2024"/>
    <m/>
    <m/>
    <n v="36"/>
    <n v="13.3"/>
  </r>
  <r>
    <x v="1166"/>
    <s v="CUST0089"/>
    <s v="BR003"/>
    <x v="3"/>
    <s v="Education Loan"/>
    <s v="Semi-Secured"/>
    <n v="46.65"/>
    <n v="12.91"/>
    <n v="0.82609999999999995"/>
    <n v="0.54359999999999997"/>
    <x v="2"/>
    <n v="782"/>
    <s v="Rejected"/>
    <s v="21-09-2022"/>
    <m/>
    <m/>
    <n v="240"/>
    <n v="12.79"/>
  </r>
  <r>
    <x v="1167"/>
    <s v="CUST0248"/>
    <s v="BR001"/>
    <x v="3"/>
    <s v="Business Loan"/>
    <s v="Semi-Secured"/>
    <n v="97.28"/>
    <n v="11.77"/>
    <n v="0.55859999999999999"/>
    <n v="4.5689000000000002"/>
    <x v="3"/>
    <n v="669"/>
    <s v="Rejected "/>
    <s v="08-06-2023"/>
    <m/>
    <m/>
    <n v="24"/>
    <n v="57.32"/>
  </r>
  <r>
    <x v="1168"/>
    <s v="CUST0383"/>
    <s v="BR010"/>
    <x v="2"/>
    <s v="Gold Loan"/>
    <s v="Unsecured"/>
    <n v="39.75"/>
    <n v="11.07"/>
    <n v="0.45419999999999999"/>
    <n v="0.45350000000000001"/>
    <x v="2"/>
    <n v="683"/>
    <s v="Under Review"/>
    <s v="03-03-2024"/>
    <m/>
    <m/>
    <n v="180"/>
    <n v="10.49"/>
  </r>
  <r>
    <x v="1169"/>
    <s v="CUST0002"/>
    <s v="BR010"/>
    <x v="1"/>
    <s v="Personal Loan"/>
    <s v="Secured"/>
    <n v="40.1"/>
    <n v="16.73"/>
    <n v="0.23619999999999999"/>
    <n v="1.4242999999999999"/>
    <x v="0"/>
    <n v="657"/>
    <s v="approved"/>
    <s v="26-02-2024"/>
    <m/>
    <s v="04-03-2024"/>
    <n v="36"/>
    <n v="8.52"/>
  </r>
  <r>
    <x v="1170"/>
    <s v="CUST0462"/>
    <s v="BR006"/>
    <x v="1"/>
    <s v="Business Loan"/>
    <s v="Semi-Secured"/>
    <n v="41.23"/>
    <n v="12.99"/>
    <n v="0.77929999999999999"/>
    <n v="0.61539999999999995"/>
    <x v="4"/>
    <n v="845"/>
    <s v="Under Review"/>
    <s v="05-01-2024"/>
    <m/>
    <m/>
    <n v="120"/>
    <n v="35.26"/>
  </r>
  <r>
    <x v="1171"/>
    <s v="CUST0089"/>
    <s v="BR005"/>
    <x v="1"/>
    <s v="Education Loan"/>
    <s v="Unsecured"/>
    <n v="1.57"/>
    <n v="13.26"/>
    <n v="1.5800000000000002E-2"/>
    <n v="2.3699999999999999E-2"/>
    <x v="2"/>
    <n v="782"/>
    <s v="Rejected"/>
    <s v="20-08-2023"/>
    <m/>
    <m/>
    <n v="120"/>
    <n v="1.07"/>
  </r>
  <r>
    <x v="1172"/>
    <s v="CUST0181"/>
    <s v="BR005"/>
    <x v="3"/>
    <s v="Home Loan"/>
    <s v="Secured"/>
    <n v="18.34"/>
    <n v="10.83"/>
    <n v="0.1106"/>
    <n v="0.18720000000000001"/>
    <x v="2"/>
    <n v="742"/>
    <s v="approved"/>
    <s v="25-08-2024"/>
    <m/>
    <s v="09-09-2024"/>
    <n v="240"/>
    <n v="6.45"/>
  </r>
  <r>
    <x v="1173"/>
    <s v="CUST0104"/>
    <s v="BR004"/>
    <x v="2"/>
    <s v="Education Loan"/>
    <s v="Semi-Secured"/>
    <n v="99.81"/>
    <m/>
    <n v="1.6600999999999999"/>
    <m/>
    <x v="0"/>
    <n v="654"/>
    <s v="approved"/>
    <s v="11-05-2022"/>
    <m/>
    <s v="19-05-2022"/>
    <n v="84"/>
    <n v="11.67"/>
  </r>
  <r>
    <x v="1174"/>
    <s v="CUST0452"/>
    <s v="BR010"/>
    <x v="3"/>
    <s v="Auto Loan"/>
    <s v="Secured"/>
    <n v="91.71"/>
    <n v="12.02"/>
    <n v="0.69699999999999995"/>
    <n v="1.6198999999999999"/>
    <x v="1"/>
    <n v="816"/>
    <s v="approved"/>
    <s v="31-12-2024"/>
    <m/>
    <s v="04-01-2025"/>
    <n v="84"/>
    <n v="0"/>
  </r>
  <r>
    <x v="1175"/>
    <s v="CUST0447"/>
    <s v="BR005"/>
    <x v="0"/>
    <s v="Personal Loan"/>
    <s v="Unsecured"/>
    <n v="67.13"/>
    <m/>
    <n v="1.1112"/>
    <m/>
    <x v="2"/>
    <n v="656"/>
    <s v="approved"/>
    <s v="19-09-2024"/>
    <m/>
    <s v="03-10-2024"/>
    <n v="24"/>
    <n v="54.91"/>
  </r>
  <r>
    <x v="1176"/>
    <s v="CUST0250"/>
    <s v="BR003"/>
    <x v="3"/>
    <s v="Auto Loan"/>
    <s v="Secured"/>
    <n v="55.97"/>
    <n v="11.49"/>
    <n v="0.79149999999999998"/>
    <n v="0.59650000000000003"/>
    <x v="1"/>
    <n v="618"/>
    <s v="Under Review"/>
    <s v="13-10-2023"/>
    <m/>
    <m/>
    <n v="240"/>
    <n v="0"/>
  </r>
  <r>
    <x v="1177"/>
    <s v="CUST0182"/>
    <s v="BR007"/>
    <x v="1"/>
    <s v="Auto Loan"/>
    <s v="Semi-Secured"/>
    <n v="97.39"/>
    <m/>
    <n v="0.95720000000000005"/>
    <m/>
    <x v="2"/>
    <n v="835"/>
    <s v="Under Review"/>
    <s v="08-02-2022"/>
    <m/>
    <m/>
    <n v="48"/>
    <n v="83.27"/>
  </r>
  <r>
    <x v="1178"/>
    <s v="CUST0281"/>
    <s v="BR001"/>
    <x v="4"/>
    <s v="Business Loan"/>
    <s v="Unsecured"/>
    <n v="1.1100000000000001"/>
    <n v="10.26"/>
    <n v="8.0000000000000002E-3"/>
    <n v="9.7699999999999995E-2"/>
    <x v="3"/>
    <n v="601"/>
    <s v="approved"/>
    <s v="26-12-2023"/>
    <m/>
    <s v="10-01-2024"/>
    <n v="12"/>
    <n v="0.61"/>
  </r>
  <r>
    <x v="1179"/>
    <s v="CUST0267"/>
    <s v="BR005"/>
    <x v="2"/>
    <s v="Home Loan"/>
    <s v="Unsecured"/>
    <n v="19.93"/>
    <n v="7.95"/>
    <n v="0.1285"/>
    <n v="0.18990000000000001"/>
    <x v="0"/>
    <n v="840"/>
    <s v="approved"/>
    <s v="09-08-2023"/>
    <m/>
    <s v="18-08-2023"/>
    <n v="180"/>
    <n v="9.39"/>
  </r>
  <r>
    <x v="1180"/>
    <s v="CUST0486"/>
    <s v="BR002"/>
    <x v="3"/>
    <s v="Home Loan"/>
    <s v="Semi-Secured"/>
    <n v="90.04"/>
    <n v="18.43"/>
    <n v="1.3776999999999999"/>
    <n v="3.2746"/>
    <x v="3"/>
    <n v="628"/>
    <s v="approved"/>
    <s v="22-10-2024"/>
    <m/>
    <s v="31-10-2024"/>
    <n v="36"/>
    <n v="66.760000000000005"/>
  </r>
  <r>
    <x v="1181"/>
    <s v="CUST0403"/>
    <s v="BR009"/>
    <x v="1"/>
    <s v="Business Loan"/>
    <s v="Semi-Secured"/>
    <n v="80.790000000000006"/>
    <n v="13.78"/>
    <n v="0.5968"/>
    <n v="2.1987999999999999"/>
    <x v="3"/>
    <n v="727"/>
    <s v="approved"/>
    <s v="05-03-2022"/>
    <m/>
    <s v="17-03-2022"/>
    <n v="48"/>
    <n v="52.22"/>
  </r>
  <r>
    <x v="1182"/>
    <s v="CUST0319"/>
    <s v="BR005"/>
    <x v="4"/>
    <s v="Education Loan"/>
    <s v="Unsecured"/>
    <n v="84.03"/>
    <n v="13.18"/>
    <n v="0.54449999999999998"/>
    <n v="1.0731999999999999"/>
    <x v="3"/>
    <n v="874"/>
    <s v="Rejected "/>
    <s v="06-01-2022"/>
    <m/>
    <m/>
    <n v="180"/>
    <n v="35.83"/>
  </r>
  <r>
    <x v="1183"/>
    <s v="CUST0337"/>
    <s v="BR002"/>
    <x v="3"/>
    <s v="Home Loan"/>
    <s v="Semi-Secured"/>
    <n v="92.41"/>
    <n v="8.49"/>
    <n v="1.2118"/>
    <n v="2.9167000000000001"/>
    <x v="4"/>
    <n v="659"/>
    <s v="Rejected"/>
    <s v="21-02-2024"/>
    <m/>
    <m/>
    <n v="36"/>
    <n v="73.91"/>
  </r>
  <r>
    <x v="1184"/>
    <s v="CUST0213"/>
    <s v="BR010"/>
    <x v="2"/>
    <s v="Gold Loan"/>
    <s v="Secured"/>
    <n v="93.42"/>
    <n v="10.09"/>
    <n v="1.1119000000000001"/>
    <n v="3.0183"/>
    <x v="3"/>
    <n v="836"/>
    <s v="Rejected "/>
    <s v="28-08-2024"/>
    <m/>
    <m/>
    <n v="36"/>
    <n v="18.8"/>
  </r>
  <r>
    <x v="1185"/>
    <s v="CUST0014"/>
    <s v="BR003"/>
    <x v="4"/>
    <s v="Personal Loan"/>
    <s v="Unsecured"/>
    <n v="68.25"/>
    <n v="7.9"/>
    <n v="1.1731"/>
    <n v="0.82450000000000001"/>
    <x v="4"/>
    <n v="880"/>
    <s v="Under Review"/>
    <s v="06-07-2024"/>
    <m/>
    <m/>
    <n v="120"/>
    <n v="10.050000000000001"/>
  </r>
  <r>
    <x v="1186"/>
    <s v="CUST0239"/>
    <s v="BR008"/>
    <x v="2"/>
    <s v="Auto Loan"/>
    <s v="Semi-Secured"/>
    <n v="26.69"/>
    <n v="12.4"/>
    <n v="0.3322"/>
    <n v="0.47689999999999999"/>
    <x v="3"/>
    <n v="592"/>
    <s v="approved"/>
    <s v="10-12-2024"/>
    <m/>
    <s v="12-12-2024"/>
    <n v="84"/>
    <n v="25.1"/>
  </r>
  <r>
    <x v="1187"/>
    <s v="CUST0320"/>
    <s v="BR001"/>
    <x v="1"/>
    <s v="Business Loan"/>
    <s v="Secured"/>
    <n v="46.81"/>
    <n v="13.92"/>
    <n v="0.45900000000000002"/>
    <n v="4.2012"/>
    <x v="2"/>
    <n v="680"/>
    <s v="approved"/>
    <s v="12-09-2023"/>
    <m/>
    <s v="18-09-2023"/>
    <n v="12"/>
    <n v="24.97"/>
  </r>
  <r>
    <x v="1188"/>
    <s v="CUST0200"/>
    <s v="BR003"/>
    <x v="1"/>
    <s v="Gold Loan"/>
    <s v="Secured"/>
    <n v="51.05"/>
    <n v="12.38"/>
    <n v="0.41249999999999998"/>
    <n v="4.5448000000000004"/>
    <x v="3"/>
    <n v="835"/>
    <s v="approved"/>
    <s v="07-09-2024"/>
    <m/>
    <s v="14-09-2024"/>
    <n v="12"/>
    <n v="8.5399999999999991"/>
  </r>
  <r>
    <x v="1189"/>
    <s v="CUST0056"/>
    <s v="BR003"/>
    <x v="0"/>
    <s v="Business Loan"/>
    <s v="Semi-Secured"/>
    <n v="60.66"/>
    <n v="11.17"/>
    <n v="0.3836"/>
    <n v="0.63319999999999999"/>
    <x v="1"/>
    <n v="823"/>
    <s v="Rejected"/>
    <s v="07-12-2024"/>
    <m/>
    <m/>
    <n v="240"/>
    <n v="0"/>
  </r>
  <r>
    <x v="1190"/>
    <s v="CUST0402"/>
    <s v="BR002"/>
    <x v="2"/>
    <s v="Personal Loan"/>
    <s v="Secured"/>
    <n v="65.239999999999995"/>
    <n v="17.57"/>
    <n v="0.70589999999999997"/>
    <n v="5.9679000000000002"/>
    <x v="1"/>
    <n v="870"/>
    <s v="approved"/>
    <s v="20-07-2024"/>
    <m/>
    <s v="30-07-2024"/>
    <n v="12"/>
    <n v="0"/>
  </r>
  <r>
    <x v="1191"/>
    <s v="CUST0076"/>
    <s v="BR010"/>
    <x v="2"/>
    <s v="Personal Loan"/>
    <s v="Unsecured"/>
    <n v="55.77"/>
    <n v="9.9600000000000009"/>
    <n v="1.0362"/>
    <n v="0.53669999999999995"/>
    <x v="0"/>
    <n v="666"/>
    <s v="Rejected "/>
    <s v="15-09-2023"/>
    <m/>
    <m/>
    <n v="240"/>
    <n v="34.369999999999997"/>
  </r>
  <r>
    <x v="1192"/>
    <s v="CUST0366"/>
    <s v="BR006"/>
    <x v="0"/>
    <s v="Education Loan"/>
    <s v="Unsecured"/>
    <m/>
    <n v="12.05"/>
    <n v="0.42759999999999998"/>
    <n v="0.88200000000000001"/>
    <x v="3"/>
    <n v="875"/>
    <s v="Under Review"/>
    <s v="27-12-2023"/>
    <m/>
    <m/>
    <n v="48"/>
    <n v="22.98"/>
  </r>
  <r>
    <x v="1193"/>
    <s v="CUST0121"/>
    <s v="BR002"/>
    <x v="4"/>
    <s v="Business Loan"/>
    <s v="Secured"/>
    <n v="10.91"/>
    <n v="14.45"/>
    <n v="0.1661"/>
    <n v="0.2072"/>
    <x v="0"/>
    <n v="602"/>
    <s v="Rejected "/>
    <s v="09-03-2022"/>
    <m/>
    <m/>
    <n v="84"/>
    <n v="4.41"/>
  </r>
  <r>
    <x v="1194"/>
    <s v="CUST0317"/>
    <s v="BR010"/>
    <x v="4"/>
    <s v="Gold Loan"/>
    <s v="Unsecured"/>
    <n v="71.38"/>
    <n v="7.99"/>
    <n v="0.75049999999999994"/>
    <n v="0.59660000000000002"/>
    <x v="2"/>
    <n v="596"/>
    <s v="Rejected"/>
    <s v="03-08-2022"/>
    <m/>
    <m/>
    <n v="240"/>
    <n v="66.099999999999994"/>
  </r>
  <r>
    <x v="1195"/>
    <s v="CUST0248"/>
    <s v="BR001"/>
    <x v="0"/>
    <s v="Personal Loan"/>
    <s v="Secured"/>
    <n v="97.8"/>
    <n v="16.86"/>
    <n v="0.78010000000000002"/>
    <n v="1.4240999999999999"/>
    <x v="0"/>
    <n v="669"/>
    <s v="approved"/>
    <s v="27-10-2023"/>
    <m/>
    <s v="07-11-2023"/>
    <n v="240"/>
    <n v="72.13"/>
  </r>
  <r>
    <x v="1196"/>
    <s v="CUST0309"/>
    <s v="BR002"/>
    <x v="0"/>
    <s v="Gold Loan"/>
    <s v="Semi-Secured"/>
    <n v="44.35"/>
    <n v="14.3"/>
    <n v="0.57950000000000002"/>
    <n v="1.5222"/>
    <x v="3"/>
    <n v="698"/>
    <s v="Rejected "/>
    <s v="12-09-2023"/>
    <m/>
    <m/>
    <n v="36"/>
    <n v="34.75"/>
  </r>
  <r>
    <x v="1197"/>
    <s v="CUST0263"/>
    <s v="BR005"/>
    <x v="3"/>
    <s v="Education Loan"/>
    <s v="Unsecured"/>
    <n v="57.88"/>
    <n v="17.559999999999999"/>
    <n v="1.1486000000000001"/>
    <n v="1.0266"/>
    <x v="0"/>
    <n v="858"/>
    <s v="Under Review"/>
    <s v="14-02-2022"/>
    <m/>
    <m/>
    <n v="120"/>
    <n v="9.0500000000000007"/>
  </r>
  <r>
    <x v="1198"/>
    <s v="CUST0164"/>
    <s v="BR008"/>
    <x v="4"/>
    <s v="Education Loan"/>
    <s v="Semi-Secured"/>
    <n v="66.53"/>
    <n v="11.41"/>
    <n v="1.2756000000000001"/>
    <n v="1.1535"/>
    <x v="0"/>
    <n v="639"/>
    <s v="Rejected "/>
    <s v="25-11-2022"/>
    <m/>
    <m/>
    <n v="84"/>
    <n v="40.659999999999997"/>
  </r>
  <r>
    <x v="1199"/>
    <s v="CUST0225"/>
    <s v="BR004"/>
    <x v="0"/>
    <s v="Gold Loan"/>
    <s v="Unsecured"/>
    <n v="96.21"/>
    <n v="9.7899999999999991"/>
    <n v="0.53549999999999998"/>
    <n v="4.4302999999999999"/>
    <x v="4"/>
    <n v="677"/>
    <s v="approved"/>
    <s v="25-01-2024"/>
    <m/>
    <s v="09-02-2024"/>
    <n v="24"/>
    <n v="67.290000000000006"/>
  </r>
  <r>
    <x v="1200"/>
    <s v="CUST0421"/>
    <s v="BR004"/>
    <x v="4"/>
    <s v="Personal Loan"/>
    <s v="Unsecured"/>
    <n v="9.9600000000000009"/>
    <n v="15.6"/>
    <n v="6.0100000000000001E-2"/>
    <n v="0.1956"/>
    <x v="4"/>
    <n v="684"/>
    <s v="approved"/>
    <s v="22-05-2023"/>
    <m/>
    <s v="01-06-2023"/>
    <n v="84"/>
    <n v="4.66"/>
  </r>
  <r>
    <x v="1201"/>
    <s v="CUST0467"/>
    <s v="BR004"/>
    <x v="3"/>
    <s v="Auto Loan"/>
    <s v="Unsecured"/>
    <n v="84.81"/>
    <n v="11.78"/>
    <n v="1.3491"/>
    <n v="1.4872000000000001"/>
    <x v="2"/>
    <n v="788"/>
    <s v="Under Review"/>
    <s v="04-08-2023"/>
    <m/>
    <m/>
    <n v="84"/>
    <n v="55.36"/>
  </r>
  <r>
    <x v="1202"/>
    <s v="CUST0380"/>
    <s v="BR010"/>
    <x v="0"/>
    <s v="Education Loan"/>
    <s v="Secured"/>
    <n v="44.75"/>
    <n v="17.93"/>
    <n v="0.82620000000000005"/>
    <n v="2.2326000000000001"/>
    <x v="2"/>
    <n v="740"/>
    <s v="Rejected "/>
    <s v="12-07-2022"/>
    <m/>
    <m/>
    <n v="24"/>
    <n v="19.86"/>
  </r>
  <r>
    <x v="1203"/>
    <s v="CUST0483"/>
    <s v="BR005"/>
    <x v="0"/>
    <s v="Personal Loan"/>
    <s v="Unsecured"/>
    <n v="83.94"/>
    <n v="11.75"/>
    <n v="1.5395000000000001"/>
    <n v="1.8566"/>
    <x v="2"/>
    <n v="838"/>
    <s v="Rejected"/>
    <s v="24-09-2024"/>
    <m/>
    <m/>
    <n v="60"/>
    <n v="66.25"/>
  </r>
  <r>
    <x v="1204"/>
    <s v="CUST0066"/>
    <s v="BR010"/>
    <x v="4"/>
    <s v="Gold Loan"/>
    <s v="Unsecured"/>
    <n v="29.57"/>
    <n v="10.16"/>
    <n v="0.23710000000000001"/>
    <n v="2.6019000000000001"/>
    <x v="3"/>
    <n v="755"/>
    <s v="approved"/>
    <s v="14-12-2023"/>
    <m/>
    <s v="29-12-2023"/>
    <n v="12"/>
    <n v="21.79"/>
  </r>
  <r>
    <x v="1205"/>
    <s v="CUST0197"/>
    <s v="BR003"/>
    <x v="0"/>
    <s v="Gold Loan"/>
    <s v="Secured"/>
    <n v="42.15"/>
    <n v="8.85"/>
    <n v="0.68259999999999998"/>
    <n v="0.53049999999999997"/>
    <x v="0"/>
    <n v="668"/>
    <s v="approved"/>
    <s v="09-06-2022"/>
    <m/>
    <s v="10-06-2022"/>
    <n v="120"/>
    <n v="9.2100000000000009"/>
  </r>
  <r>
    <x v="1206"/>
    <s v="CUST0124"/>
    <s v="BR005"/>
    <x v="4"/>
    <s v="Home Loan"/>
    <s v="Secured"/>
    <n v="79.55"/>
    <n v="8.9700000000000006"/>
    <n v="1.2318"/>
    <n v="1.9784999999999999"/>
    <x v="4"/>
    <n v="864"/>
    <s v="approved"/>
    <s v="23-03-2022"/>
    <m/>
    <s v="25-03-2022"/>
    <n v="48"/>
    <n v="68.790000000000006"/>
  </r>
  <r>
    <x v="1207"/>
    <s v="CUST0217"/>
    <s v="BR009"/>
    <x v="4"/>
    <s v="Education Loan"/>
    <s v="Unsecured"/>
    <n v="36.450000000000003"/>
    <n v="8.5299999999999994"/>
    <n v="0.65480000000000005"/>
    <n v="1.6574"/>
    <x v="4"/>
    <n v="643"/>
    <s v="Rejected"/>
    <s v="16-09-2023"/>
    <m/>
    <m/>
    <n v="24"/>
    <n v="12.2"/>
  </r>
  <r>
    <x v="1208"/>
    <s v="CUST0014"/>
    <s v="BR010"/>
    <x v="4"/>
    <s v="Personal Loan"/>
    <s v="Secured"/>
    <n v="77.91"/>
    <n v="12.54"/>
    <n v="1.3846000000000001"/>
    <n v="1.3978999999999999"/>
    <x v="0"/>
    <n v="880"/>
    <s v="Under Review"/>
    <s v="14-10-2022"/>
    <m/>
    <m/>
    <n v="84"/>
    <n v="65.31"/>
  </r>
  <r>
    <x v="1209"/>
    <s v="CUST0282"/>
    <s v="BR007"/>
    <x v="4"/>
    <s v="Education Loan"/>
    <s v="Secured"/>
    <n v="38.58"/>
    <n v="13.93"/>
    <n v="0.62719999999999998"/>
    <n v="0.59740000000000004"/>
    <x v="2"/>
    <n v="638"/>
    <s v="Rejected "/>
    <s v="17-11-2023"/>
    <m/>
    <m/>
    <n v="120"/>
    <n v="15.53"/>
  </r>
  <r>
    <x v="1210"/>
    <s v="CUST0249"/>
    <s v="BR008"/>
    <x v="1"/>
    <s v="Auto Loan"/>
    <s v="Secured"/>
    <n v="30.56"/>
    <n v="9.8800000000000008"/>
    <n v="0.54630000000000001"/>
    <n v="0.29249999999999998"/>
    <x v="4"/>
    <n v="580"/>
    <s v="approved"/>
    <s v="02-01-2023"/>
    <m/>
    <s v="14-01-2023"/>
    <n v="240"/>
    <n v="23.88"/>
  </r>
  <r>
    <x v="1211"/>
    <s v="CUST0107"/>
    <s v="BR005"/>
    <x v="3"/>
    <s v="Business Loan"/>
    <s v="Unsecured"/>
    <n v="87.63"/>
    <n v="9.0500000000000007"/>
    <n v="1.1393"/>
    <n v="0.79120000000000001"/>
    <x v="3"/>
    <n v="755"/>
    <s v="approved"/>
    <s v="02-01-2022"/>
    <m/>
    <s v="07-01-2022"/>
    <n v="240"/>
    <n v="43.68"/>
  </r>
  <r>
    <x v="1212"/>
    <s v="CUST0130"/>
    <s v="BR006"/>
    <x v="3"/>
    <s v="Education Loan"/>
    <s v="Semi-Secured"/>
    <n v="74.150000000000006"/>
    <n v="15.05"/>
    <n v="0.69599999999999995"/>
    <n v="2.0655000000000001"/>
    <x v="3"/>
    <n v="679"/>
    <s v="Under Review"/>
    <s v="10-07-2022"/>
    <m/>
    <m/>
    <n v="48"/>
    <n v="14.63"/>
  </r>
  <r>
    <x v="1213"/>
    <s v="CUST0270"/>
    <s v="BR009"/>
    <x v="1"/>
    <s v="Gold Loan"/>
    <s v="Unsecured"/>
    <n v="22.15"/>
    <n v="15.07"/>
    <n v="0.2069"/>
    <n v="0.42830000000000001"/>
    <x v="4"/>
    <n v="845"/>
    <s v="Rejected"/>
    <s v="21-06-2024"/>
    <m/>
    <m/>
    <n v="84"/>
    <n v="11.54"/>
  </r>
  <r>
    <x v="1214"/>
    <s v="CUST0100"/>
    <s v="BR001"/>
    <x v="2"/>
    <s v="Auto Loan"/>
    <s v="Semi-Secured"/>
    <n v="6.11"/>
    <n v="15.16"/>
    <n v="7.46E-2"/>
    <n v="0.17050000000000001"/>
    <x v="1"/>
    <n v="686"/>
    <s v="Under Review"/>
    <s v="27-02-2023"/>
    <m/>
    <m/>
    <n v="48"/>
    <n v="0"/>
  </r>
  <r>
    <x v="1215"/>
    <s v="CUST0481"/>
    <s v="BR002"/>
    <x v="3"/>
    <s v="Personal Loan"/>
    <s v="Unsecured"/>
    <n v="48.66"/>
    <n v="14.44"/>
    <n v="0.93330000000000002"/>
    <n v="4.3791000000000002"/>
    <x v="0"/>
    <n v="872"/>
    <s v="approved"/>
    <s v="08-06-2022"/>
    <m/>
    <s v="17-06-2022"/>
    <n v="12"/>
    <n v="23.73"/>
  </r>
  <r>
    <x v="1216"/>
    <s v="CUST0324"/>
    <s v="BR009"/>
    <x v="3"/>
    <s v="Education Loan"/>
    <s v="Unsecured"/>
    <n v="13.76"/>
    <n v="16.73"/>
    <n v="0.1527"/>
    <n v="0.19900000000000001"/>
    <x v="1"/>
    <n v="703"/>
    <s v="Rejected"/>
    <s v="26-05-2024"/>
    <m/>
    <m/>
    <n v="240"/>
    <n v="0"/>
  </r>
  <r>
    <x v="1217"/>
    <s v="CUST0126"/>
    <s v="BR002"/>
    <x v="3"/>
    <s v="Auto Loan"/>
    <s v="Secured"/>
    <n v="70.97"/>
    <n v="11.95"/>
    <n v="0.41110000000000002"/>
    <n v="1.8672"/>
    <x v="1"/>
    <n v="644"/>
    <s v="approved"/>
    <s v="03-06-2024"/>
    <m/>
    <s v="17-06-2024"/>
    <n v="48"/>
    <n v="0"/>
  </r>
  <r>
    <x v="1218"/>
    <s v="CUST0483"/>
    <s v="BR006"/>
    <x v="0"/>
    <s v="Business Loan"/>
    <s v="Unsecured"/>
    <n v="91.64"/>
    <n v="10.67"/>
    <n v="0.58960000000000001"/>
    <n v="1.9774"/>
    <x v="3"/>
    <n v="838"/>
    <s v="approved"/>
    <s v="06-04-2024"/>
    <m/>
    <s v="13-04-2024"/>
    <n v="60"/>
    <n v="46.58"/>
  </r>
  <r>
    <x v="1219"/>
    <s v="CUST0164"/>
    <s v="BR010"/>
    <x v="2"/>
    <s v="Personal Loan"/>
    <s v="Secured"/>
    <n v="10.45"/>
    <n v="12.17"/>
    <n v="9.1399999999999995E-2"/>
    <n v="0.1163"/>
    <x v="3"/>
    <n v="639"/>
    <s v="Rejected"/>
    <s v="05-10-2022"/>
    <m/>
    <m/>
    <n v="240"/>
    <n v="8.6199999999999992"/>
  </r>
  <r>
    <x v="1220"/>
    <s v="CUST0164"/>
    <s v="BR004"/>
    <x v="2"/>
    <s v="Personal Loan"/>
    <s v="Secured"/>
    <n v="66.819999999999993"/>
    <n v="11.66"/>
    <n v="0.99060000000000004"/>
    <n v="3.1349"/>
    <x v="2"/>
    <n v="639"/>
    <s v="approved"/>
    <s v="04-06-2022"/>
    <m/>
    <s v="06-06-2022"/>
    <n v="24"/>
    <n v="49.74"/>
  </r>
  <r>
    <x v="1221"/>
    <s v="CUST0115"/>
    <s v="BR010"/>
    <x v="0"/>
    <s v="Personal Loan"/>
    <s v="Secured"/>
    <n v="64.53"/>
    <n v="13.19"/>
    <n v="1.2474000000000001"/>
    <n v="3.0735999999999999"/>
    <x v="3"/>
    <n v="729"/>
    <s v="Rejected"/>
    <s v="14-05-2023"/>
    <m/>
    <m/>
    <n v="24"/>
    <n v="46.65"/>
  </r>
  <r>
    <x v="1222"/>
    <s v="CUST0211"/>
    <s v="BR005"/>
    <x v="3"/>
    <s v="Personal Loan"/>
    <s v="Secured"/>
    <n v="31.12"/>
    <n v="10.78"/>
    <n v="0.53100000000000003"/>
    <n v="0.34939999999999999"/>
    <x v="0"/>
    <n v="609"/>
    <s v="approved"/>
    <s v="21-12-2022"/>
    <m/>
    <s v="26-12-2022"/>
    <n v="180"/>
    <n v="18.55"/>
  </r>
  <r>
    <x v="1223"/>
    <s v="CUST0090"/>
    <s v="BR001"/>
    <x v="2"/>
    <s v="Auto Loan"/>
    <s v="Secured"/>
    <n v="44.29"/>
    <n v="14.87"/>
    <n v="0.63670000000000004"/>
    <n v="1.2297"/>
    <x v="4"/>
    <n v="833"/>
    <s v="Rejected "/>
    <s v="09-01-2024"/>
    <m/>
    <m/>
    <n v="48"/>
    <n v="11.11"/>
  </r>
  <r>
    <x v="1224"/>
    <s v="CUST0208"/>
    <s v="BR002"/>
    <x v="3"/>
    <s v="Business Loan"/>
    <s v="Secured"/>
    <n v="99.73"/>
    <n v="11.95"/>
    <n v="1.7164999999999999"/>
    <n v="4.6923000000000004"/>
    <x v="4"/>
    <n v="828"/>
    <s v="approved"/>
    <s v="09-03-2024"/>
    <m/>
    <s v="12-03-2024"/>
    <n v="24"/>
    <n v="41.32"/>
  </r>
  <r>
    <x v="1225"/>
    <s v="CUST0032"/>
    <s v="BR010"/>
    <x v="1"/>
    <s v="Education Loan"/>
    <s v="Unsecured"/>
    <n v="11.42"/>
    <n v="18.420000000000002"/>
    <n v="9.4600000000000004E-2"/>
    <n v="0.2089"/>
    <x v="2"/>
    <n v="833"/>
    <s v="Rejected "/>
    <s v="30-01-2024"/>
    <m/>
    <m/>
    <n v="120"/>
    <n v="2.69"/>
  </r>
  <r>
    <x v="1226"/>
    <s v="CUST0486"/>
    <s v="BR005"/>
    <x v="1"/>
    <s v="Education Loan"/>
    <s v="Semi-Secured"/>
    <n v="32.46"/>
    <n v="9.7899999999999991"/>
    <n v="0.44500000000000001"/>
    <n v="0.42520000000000002"/>
    <x v="3"/>
    <n v="628"/>
    <s v="Rejected "/>
    <s v="26-11-2023"/>
    <m/>
    <m/>
    <n v="120"/>
    <n v="23.88"/>
  </r>
  <r>
    <x v="1227"/>
    <s v="CUST0467"/>
    <s v="BR007"/>
    <x v="1"/>
    <s v="Gold Loan"/>
    <s v="Secured"/>
    <n v="30.48"/>
    <n v="8.4"/>
    <n v="0.44540000000000002"/>
    <n v="0.37630000000000002"/>
    <x v="3"/>
    <n v="788"/>
    <s v="Rejected "/>
    <s v="05-04-2023"/>
    <m/>
    <m/>
    <n v="120"/>
    <n v="11.44"/>
  </r>
  <r>
    <x v="1228"/>
    <s v="CUST0211"/>
    <s v="BR009"/>
    <x v="3"/>
    <s v="Gold Loan"/>
    <s v="Semi-Secured"/>
    <n v="43.49"/>
    <n v="7.79"/>
    <n v="0.72940000000000005"/>
    <n v="0.52280000000000004"/>
    <x v="2"/>
    <n v="609"/>
    <s v="Rejected"/>
    <s v="30-08-2023"/>
    <m/>
    <m/>
    <n v="120"/>
    <n v="25.25"/>
  </r>
  <r>
    <x v="1229"/>
    <s v="CUST0312"/>
    <s v="BR009"/>
    <x v="0"/>
    <s v="Education Loan"/>
    <s v="Secured"/>
    <n v="36.090000000000003"/>
    <n v="17.91"/>
    <n v="0.22550000000000001"/>
    <n v="0.6482"/>
    <x v="2"/>
    <n v="862"/>
    <s v="Rejected "/>
    <s v="07-02-2023"/>
    <m/>
    <m/>
    <n v="120"/>
    <n v="24.92"/>
  </r>
  <r>
    <x v="1230"/>
    <s v="CUST0255"/>
    <s v="BR004"/>
    <x v="1"/>
    <s v="Personal Loan"/>
    <s v="Unsecured"/>
    <n v="6.83"/>
    <n v="16.03"/>
    <n v="0.1134"/>
    <n v="0.33450000000000002"/>
    <x v="4"/>
    <n v="663"/>
    <s v="approved"/>
    <s v="17-05-2024"/>
    <m/>
    <s v="31-05-2024"/>
    <n v="24"/>
    <n v="3.48"/>
  </r>
  <r>
    <x v="1231"/>
    <s v="CUST0285"/>
    <s v="BR003"/>
    <x v="1"/>
    <s v="Business Loan"/>
    <s v="Unsecured"/>
    <n v="57.81"/>
    <n v="18.27"/>
    <n v="1.1379999999999999"/>
    <n v="1.0517000000000001"/>
    <x v="3"/>
    <n v="578"/>
    <s v="approved"/>
    <s v="02-09-2023"/>
    <m/>
    <s v="15-09-2023"/>
    <n v="120"/>
    <n v="43.78"/>
  </r>
  <r>
    <x v="1232"/>
    <s v="CUST0143"/>
    <s v="BR003"/>
    <x v="2"/>
    <s v="Business Loan"/>
    <s v="Secured"/>
    <n v="39.47"/>
    <n v="11.29"/>
    <n v="0.43740000000000001"/>
    <n v="1.0257000000000001"/>
    <x v="2"/>
    <n v="878"/>
    <s v="approved"/>
    <s v="31-07-2024"/>
    <m/>
    <s v="03-08-2024"/>
    <n v="48"/>
    <n v="29.04"/>
  </r>
  <r>
    <x v="1233"/>
    <s v="CUST0323"/>
    <s v="BR005"/>
    <x v="0"/>
    <s v="Personal Loan"/>
    <s v="Unsecured"/>
    <n v="82.25"/>
    <n v="16.809999999999999"/>
    <n v="0.50990000000000002"/>
    <n v="4.0590999999999999"/>
    <x v="3"/>
    <n v="746"/>
    <s v="Rejected "/>
    <s v="27-04-2024"/>
    <m/>
    <m/>
    <n v="24"/>
    <n v="57.34"/>
  </r>
  <r>
    <x v="1234"/>
    <s v="CUST0236"/>
    <s v="BR002"/>
    <x v="2"/>
    <s v="Education Loan"/>
    <s v="Unsecured"/>
    <n v="98.97"/>
    <n v="15"/>
    <n v="1.3124"/>
    <n v="2.7544"/>
    <x v="4"/>
    <n v="672"/>
    <s v="Rejected"/>
    <s v="16-08-2022"/>
    <m/>
    <m/>
    <n v="48"/>
    <n v="12.66"/>
  </r>
  <r>
    <x v="1235"/>
    <s v="CUST0180"/>
    <s v="BR010"/>
    <x v="0"/>
    <s v="Home Loan"/>
    <s v="Unsecured"/>
    <n v="77.83"/>
    <n v="14.12"/>
    <n v="1.2430000000000001"/>
    <n v="6.9924999999999997"/>
    <x v="1"/>
    <n v="639"/>
    <s v="Rejected"/>
    <s v="09-04-2023"/>
    <m/>
    <m/>
    <n v="12"/>
    <n v="0"/>
  </r>
  <r>
    <x v="1236"/>
    <s v="CUST0111"/>
    <s v="BR008"/>
    <x v="1"/>
    <s v="Education Loan"/>
    <s v="Semi-Secured"/>
    <n v="80.209999999999994"/>
    <n v="10.51"/>
    <n v="1.357"/>
    <n v="1.7243999999999999"/>
    <x v="1"/>
    <n v="589"/>
    <s v="approved"/>
    <s v="28-06-2023"/>
    <m/>
    <s v="30-06-2023"/>
    <n v="60"/>
    <n v="0"/>
  </r>
  <r>
    <x v="1237"/>
    <s v="CUST0443"/>
    <s v="BR007"/>
    <x v="1"/>
    <s v="Gold Loan"/>
    <s v="Secured"/>
    <n v="4.7300000000000004"/>
    <n v="17.5"/>
    <n v="3.0099999999999998E-2"/>
    <n v="8.3699999999999997E-2"/>
    <x v="1"/>
    <n v="874"/>
    <s v="Under Review"/>
    <s v="20-06-2022"/>
    <m/>
    <m/>
    <n v="120"/>
    <n v="0"/>
  </r>
  <r>
    <x v="1238"/>
    <s v="CUST0160"/>
    <s v="BR003"/>
    <x v="0"/>
    <s v="Personal Loan"/>
    <s v="Semi-Secured"/>
    <n v="56.62"/>
    <n v="16.89"/>
    <n v="1.0693999999999999"/>
    <n v="0.98009999999999997"/>
    <x v="2"/>
    <n v="752"/>
    <s v="approved"/>
    <s v="29-05-2022"/>
    <m/>
    <s v="13-06-2022"/>
    <n v="120"/>
    <n v="35.54"/>
  </r>
  <r>
    <x v="1239"/>
    <s v="CUST0063"/>
    <s v="BR004"/>
    <x v="3"/>
    <s v="Gold Loan"/>
    <s v="Semi-Secured"/>
    <n v="93.52"/>
    <n v="10.37"/>
    <n v="0.68630000000000002"/>
    <n v="8.2379999999999995"/>
    <x v="3"/>
    <n v="806"/>
    <s v="Under Review"/>
    <s v="09-02-2023"/>
    <m/>
    <m/>
    <n v="12"/>
    <n v="15.29"/>
  </r>
  <r>
    <x v="1240"/>
    <s v="CUST0344"/>
    <s v="BR002"/>
    <x v="1"/>
    <s v="Gold Loan"/>
    <s v="Secured"/>
    <n v="21.34"/>
    <n v="8.15"/>
    <n v="0.2104"/>
    <n v="0.20580000000000001"/>
    <x v="1"/>
    <n v="719"/>
    <s v="Rejected "/>
    <s v="26-06-2022"/>
    <m/>
    <m/>
    <n v="180"/>
    <n v="0"/>
  </r>
  <r>
    <x v="1241"/>
    <s v="CUST0449"/>
    <s v="BR003"/>
    <x v="0"/>
    <s v="Gold Loan"/>
    <s v="Semi-Secured"/>
    <n v="31.63"/>
    <n v="7.68"/>
    <n v="0.22239999999999999"/>
    <n v="0.29649999999999999"/>
    <x v="1"/>
    <n v="846"/>
    <s v="Rejected"/>
    <s v="02-12-2024"/>
    <m/>
    <m/>
    <n v="180"/>
    <n v="0"/>
  </r>
  <r>
    <x v="1242"/>
    <s v="CUST0149"/>
    <s v="BR002"/>
    <x v="0"/>
    <s v="Personal Loan"/>
    <s v="Semi-Secured"/>
    <n v="46.48"/>
    <n v="10.99"/>
    <n v="0.8659"/>
    <n v="2.1661000000000001"/>
    <x v="2"/>
    <n v="855"/>
    <s v="Rejected"/>
    <s v="12-06-2024"/>
    <m/>
    <m/>
    <n v="24"/>
    <n v="23.47"/>
  </r>
  <r>
    <x v="1243"/>
    <s v="CUST0151"/>
    <s v="BR007"/>
    <x v="4"/>
    <s v="Gold Loan"/>
    <s v="Secured"/>
    <n v="24.65"/>
    <n v="8.3800000000000008"/>
    <n v="0.4627"/>
    <n v="0.24099999999999999"/>
    <x v="4"/>
    <n v="898"/>
    <s v="approved"/>
    <s v="16-08-2022"/>
    <m/>
    <s v="27-08-2022"/>
    <n v="180"/>
    <n v="23.12"/>
  </r>
  <r>
    <x v="1244"/>
    <s v="CUST0147"/>
    <s v="BR003"/>
    <x v="4"/>
    <s v="Business Loan"/>
    <s v="Secured"/>
    <n v="12.78"/>
    <n v="8.0299999999999994"/>
    <n v="0.2"/>
    <n v="0.57820000000000005"/>
    <x v="4"/>
    <n v="622"/>
    <s v="Rejected"/>
    <s v="10-11-2023"/>
    <m/>
    <m/>
    <n v="24"/>
    <n v="1.84"/>
  </r>
  <r>
    <x v="1245"/>
    <s v="CUST0339"/>
    <s v="BR003"/>
    <x v="1"/>
    <s v="Home Loan"/>
    <s v="Unsecured"/>
    <n v="55.24"/>
    <n v="11.21"/>
    <n v="1.1033999999999999"/>
    <n v="1.8140000000000001"/>
    <x v="0"/>
    <n v="709"/>
    <s v="approved"/>
    <s v="05-01-2022"/>
    <m/>
    <s v="08-01-2022"/>
    <n v="36"/>
    <n v="35.25"/>
  </r>
  <r>
    <x v="1246"/>
    <s v="CUST0034"/>
    <s v="BR008"/>
    <x v="2"/>
    <s v="Gold Loan"/>
    <s v="Semi-Secured"/>
    <n v="70.77"/>
    <n v="13.28"/>
    <n v="1.3197000000000001"/>
    <n v="1.0684"/>
    <x v="0"/>
    <n v="636"/>
    <s v="approved"/>
    <s v="02-08-2023"/>
    <m/>
    <s v="11-08-2023"/>
    <n v="120"/>
    <n v="41.38"/>
  </r>
  <r>
    <x v="1247"/>
    <s v="CUST0030"/>
    <s v="BR001"/>
    <x v="3"/>
    <s v="Home Loan"/>
    <s v="Semi-Secured"/>
    <n v="99.05"/>
    <n v="11.25"/>
    <n v="1.1658999999999999"/>
    <n v="1.3785000000000001"/>
    <x v="3"/>
    <n v="811"/>
    <s v="Under Review"/>
    <s v="16-01-2024"/>
    <m/>
    <m/>
    <n v="120"/>
    <n v="75.430000000000007"/>
  </r>
  <r>
    <x v="1248"/>
    <s v="CUST0095"/>
    <s v="BR008"/>
    <x v="0"/>
    <s v="Education Loan"/>
    <s v="Secured"/>
    <n v="39.58"/>
    <n v="14.69"/>
    <n v="0.43840000000000001"/>
    <n v="3.5666000000000002"/>
    <x v="4"/>
    <n v="859"/>
    <s v="approved"/>
    <s v="17-01-2022"/>
    <m/>
    <s v="25-01-2022"/>
    <n v="12"/>
    <n v="4.72"/>
  </r>
  <r>
    <x v="1249"/>
    <s v="CUST0335"/>
    <s v="BR005"/>
    <x v="0"/>
    <s v="Personal Loan"/>
    <s v="Secured"/>
    <n v="98.7"/>
    <n v="14.63"/>
    <n v="1.9162999999999999"/>
    <n v="3.4036"/>
    <x v="5"/>
    <n v="745"/>
    <s v="approved"/>
    <s v="14-11-2024"/>
    <m/>
    <s v="22-11-2024"/>
    <n v="36"/>
    <n v="75.14"/>
  </r>
  <r>
    <x v="1250"/>
    <s v="CUST0496"/>
    <s v="BR007"/>
    <x v="1"/>
    <s v="Gold Loan"/>
    <s v="Semi-Secured"/>
    <n v="6.84"/>
    <n v="18.190000000000001"/>
    <n v="0.11210000000000001"/>
    <n v="0.1111"/>
    <x v="3"/>
    <n v="602"/>
    <s v="approved"/>
    <s v="16-10-2022"/>
    <m/>
    <s v="17-10-2022"/>
    <n v="180"/>
    <n v="3.43"/>
  </r>
  <r>
    <x v="1251"/>
    <s v="CUST0057"/>
    <s v="BR002"/>
    <x v="3"/>
    <s v="Business Loan"/>
    <s v="Secured"/>
    <n v="14.86"/>
    <n v="9.1300000000000008"/>
    <n v="0.1133"/>
    <n v="0.47339999999999999"/>
    <x v="4"/>
    <n v="644"/>
    <s v="approved"/>
    <s v="23-07-2023"/>
    <m/>
    <s v="31-07-2023"/>
    <n v="36"/>
    <n v="5.61"/>
  </r>
  <r>
    <x v="1252"/>
    <s v="CUST0311"/>
    <s v="BR010"/>
    <x v="2"/>
    <s v="Auto Loan"/>
    <s v="Secured"/>
    <n v="1.1299999999999999"/>
    <n v="15.49"/>
    <n v="1.4999999999999999E-2"/>
    <n v="1.6199999999999999E-2"/>
    <x v="2"/>
    <n v="765"/>
    <s v="approved"/>
    <s v="13-04-2023"/>
    <m/>
    <s v="19-04-2023"/>
    <n v="180"/>
    <n v="0.97"/>
  </r>
  <r>
    <x v="1253"/>
    <s v="CUST0127"/>
    <s v="BR006"/>
    <x v="0"/>
    <s v="Auto Loan"/>
    <s v="Secured"/>
    <n v="32.549999999999997"/>
    <n v="12.37"/>
    <n v="0.23380000000000001"/>
    <n v="0.36680000000000001"/>
    <x v="2"/>
    <n v="560"/>
    <s v="Rejected"/>
    <s v="16-01-2022"/>
    <m/>
    <m/>
    <n v="240"/>
    <n v="25.16"/>
  </r>
  <r>
    <x v="1254"/>
    <s v="CUST0359"/>
    <s v="BR006"/>
    <x v="1"/>
    <s v="Gold Loan"/>
    <s v="Secured"/>
    <n v="60.28"/>
    <n v="10.14"/>
    <n v="0.4168"/>
    <n v="0.58730000000000004"/>
    <x v="1"/>
    <n v="640"/>
    <s v="approved"/>
    <s v="18-02-2022"/>
    <m/>
    <s v="05-03-2022"/>
    <n v="240"/>
    <n v="0"/>
  </r>
  <r>
    <x v="1255"/>
    <s v="CUST0466"/>
    <s v="BR006"/>
    <x v="4"/>
    <s v="Auto Loan"/>
    <s v="Secured"/>
    <n v="61.71"/>
    <n v="8.89"/>
    <n v="1.014"/>
    <n v="2.8161"/>
    <x v="4"/>
    <n v="709"/>
    <s v="Under Review"/>
    <s v="19-08-2024"/>
    <m/>
    <m/>
    <n v="24"/>
    <n v="35.32"/>
  </r>
  <r>
    <x v="1256"/>
    <s v="CUST0453"/>
    <s v="BR003"/>
    <x v="2"/>
    <s v="Home Loan"/>
    <s v="Secured"/>
    <n v="9.42"/>
    <n v="13.61"/>
    <n v="0.1333"/>
    <n v="0.84409999999999996"/>
    <x v="0"/>
    <n v="663"/>
    <s v="Under Review"/>
    <s v="16-10-2024"/>
    <m/>
    <m/>
    <n v="12"/>
    <n v="8.8000000000000007"/>
  </r>
  <r>
    <x v="1257"/>
    <s v="CUST0013"/>
    <s v="BR004"/>
    <x v="1"/>
    <s v="Gold Loan"/>
    <s v="Semi-Secured"/>
    <m/>
    <n v="8.57"/>
    <n v="1.3460000000000001"/>
    <n v="0.76680000000000004"/>
    <x v="4"/>
    <n v="792"/>
    <s v="Rejected"/>
    <s v="04-04-2024"/>
    <m/>
    <m/>
    <n v="180"/>
    <n v="47.05"/>
  </r>
  <r>
    <x v="1258"/>
    <s v="CUST0283"/>
    <s v="BR006"/>
    <x v="3"/>
    <s v="Education Loan"/>
    <s v="Unsecured"/>
    <n v="59.64"/>
    <n v="15.95"/>
    <n v="0.78549999999999998"/>
    <n v="1.4487000000000001"/>
    <x v="3"/>
    <n v="740"/>
    <s v="approved"/>
    <s v="02-01-2022"/>
    <m/>
    <s v="16-01-2022"/>
    <n v="60"/>
    <n v="27.21"/>
  </r>
  <r>
    <x v="1259"/>
    <s v="CUST0026"/>
    <s v="BR005"/>
    <x v="3"/>
    <s v="Personal Loan"/>
    <s v="Semi-Secured"/>
    <n v="61.17"/>
    <n v="7.66"/>
    <n v="0.36699999999999999"/>
    <n v="5.3114999999999997"/>
    <x v="0"/>
    <n v="629"/>
    <s v="Under Review"/>
    <s v="10-05-2024"/>
    <m/>
    <m/>
    <n v="12"/>
    <n v="30.02"/>
  </r>
  <r>
    <x v="1260"/>
    <s v="CUST0191"/>
    <s v="BR008"/>
    <x v="0"/>
    <s v="Home Loan"/>
    <s v="Unsecured"/>
    <n v="32.520000000000003"/>
    <n v="8.5299999999999994"/>
    <n v="0.2712"/>
    <n v="0.2828"/>
    <x v="1"/>
    <n v="690"/>
    <s v="Under Review"/>
    <s v="30-04-2022"/>
    <m/>
    <m/>
    <n v="240"/>
    <n v="0"/>
  </r>
  <r>
    <x v="1261"/>
    <s v="CUST0011"/>
    <s v="BR009"/>
    <x v="3"/>
    <s v="Personal Loan"/>
    <s v="Unsecured"/>
    <n v="72.569999999999993"/>
    <n v="9.27"/>
    <n v="1.03"/>
    <n v="0.92989999999999995"/>
    <x v="4"/>
    <n v="611"/>
    <s v="Under Review"/>
    <s v="10-09-2023"/>
    <m/>
    <m/>
    <n v="120"/>
    <n v="35.619999999999997"/>
  </r>
  <r>
    <x v="1262"/>
    <s v="CUST0093"/>
    <s v="BR006"/>
    <x v="0"/>
    <s v="Gold Loan"/>
    <s v="Unsecured"/>
    <n v="67.86"/>
    <n v="9.0500000000000007"/>
    <n v="0.59430000000000005"/>
    <n v="1.6902999999999999"/>
    <x v="4"/>
    <n v="887"/>
    <s v="approved"/>
    <s v="10-01-2022"/>
    <m/>
    <s v="23-01-2022"/>
    <n v="48"/>
    <n v="8.6300000000000008"/>
  </r>
  <r>
    <x v="1263"/>
    <s v="CUST0158"/>
    <s v="BR002"/>
    <x v="3"/>
    <s v="Auto Loan"/>
    <s v="Secured"/>
    <n v="94.29"/>
    <n v="8.69"/>
    <n v="1.2275"/>
    <n v="1.5022"/>
    <x v="0"/>
    <n v="879"/>
    <s v="Under Review"/>
    <s v="28-02-2022"/>
    <m/>
    <m/>
    <n v="84"/>
    <n v="40.22"/>
  </r>
  <r>
    <x v="1264"/>
    <s v="CUST0194"/>
    <s v="BR001"/>
    <x v="4"/>
    <s v="Auto Loan"/>
    <s v="Secured"/>
    <n v="37.520000000000003"/>
    <n v="18.46"/>
    <n v="0.30740000000000001"/>
    <n v="1.3651"/>
    <x v="2"/>
    <n v="719"/>
    <s v="Under Review"/>
    <s v="20-08-2023"/>
    <m/>
    <m/>
    <n v="36"/>
    <n v="15.2"/>
  </r>
  <r>
    <x v="1265"/>
    <s v="CUST0165"/>
    <s v="BR009"/>
    <x v="4"/>
    <s v="Gold Loan"/>
    <s v="Unsecured"/>
    <n v="23.41"/>
    <n v="17.53"/>
    <n v="0.1661"/>
    <n v="0.4148"/>
    <x v="0"/>
    <n v="604"/>
    <s v="Rejected"/>
    <s v="05-07-2022"/>
    <m/>
    <m/>
    <n v="120"/>
    <n v="11.15"/>
  </r>
  <r>
    <x v="1266"/>
    <s v="CUST0081"/>
    <s v="BR010"/>
    <x v="4"/>
    <s v="Personal Loan"/>
    <s v="Secured"/>
    <n v="30.9"/>
    <n v="13.46"/>
    <n v="0.51100000000000001"/>
    <n v="1.4757"/>
    <x v="4"/>
    <n v="667"/>
    <s v="Rejected "/>
    <s v="09-05-2023"/>
    <m/>
    <m/>
    <n v="24"/>
    <n v="18.600000000000001"/>
  </r>
  <r>
    <x v="1267"/>
    <s v="CUST0108"/>
    <s v="BR008"/>
    <x v="0"/>
    <s v="Education Loan"/>
    <s v="Secured"/>
    <n v="98.63"/>
    <n v="15.77"/>
    <n v="1.93"/>
    <n v="4.8183999999999996"/>
    <x v="3"/>
    <n v="728"/>
    <s v="approved"/>
    <s v="18-11-2022"/>
    <m/>
    <s v="27-11-2022"/>
    <n v="24"/>
    <n v="13.65"/>
  </r>
  <r>
    <x v="1268"/>
    <s v="CUST0184"/>
    <s v="BR001"/>
    <x v="4"/>
    <s v="Personal Loan"/>
    <s v="Secured"/>
    <n v="42.38"/>
    <n v="8.0399999999999991"/>
    <n v="0.57840000000000003"/>
    <n v="1.0354000000000001"/>
    <x v="3"/>
    <n v="557"/>
    <s v="Under Review"/>
    <s v="08-04-2023"/>
    <m/>
    <m/>
    <n v="48"/>
    <n v="21.87"/>
  </r>
  <r>
    <x v="1269"/>
    <s v="CUST0002"/>
    <s v="BR001"/>
    <x v="0"/>
    <s v="Personal Loan"/>
    <s v="Semi-Secured"/>
    <n v="58.59"/>
    <n v="8.59"/>
    <n v="0.42149999999999999"/>
    <n v="0.93049999999999999"/>
    <x v="0"/>
    <n v="657"/>
    <s v="Rejected "/>
    <s v="30-07-2023"/>
    <m/>
    <m/>
    <n v="84"/>
    <n v="40.72"/>
  </r>
  <r>
    <x v="1270"/>
    <s v="CUST0182"/>
    <s v="BR010"/>
    <x v="3"/>
    <s v="Home Loan"/>
    <s v="Semi-Secured"/>
    <n v="45.5"/>
    <n v="16.43"/>
    <n v="0.32479999999999998"/>
    <n v="4.1375000000000002"/>
    <x v="4"/>
    <n v="835"/>
    <s v="Under Review"/>
    <s v="21-03-2023"/>
    <m/>
    <m/>
    <n v="12"/>
    <n v="9.84"/>
  </r>
  <r>
    <x v="1271"/>
    <s v="CUST0334"/>
    <s v="BR008"/>
    <x v="1"/>
    <s v="Gold Loan"/>
    <s v="Secured"/>
    <n v="29.2"/>
    <n v="12.35"/>
    <n v="0.27210000000000001"/>
    <n v="0.77400000000000002"/>
    <x v="0"/>
    <n v="866"/>
    <s v="approved"/>
    <s v="31-08-2022"/>
    <m/>
    <s v="10-09-2022"/>
    <n v="48"/>
    <n v="10.26"/>
  </r>
  <r>
    <x v="1272"/>
    <s v="CUST0315"/>
    <s v="BR002"/>
    <x v="0"/>
    <s v="Business Loan"/>
    <s v="Unsecured"/>
    <n v="97.43"/>
    <n v="12.13"/>
    <n v="1.1127"/>
    <n v="8.6624999999999996"/>
    <x v="4"/>
    <n v="588"/>
    <s v="Rejected"/>
    <s v="22-08-2024"/>
    <m/>
    <m/>
    <n v="12"/>
    <n v="63.42"/>
  </r>
  <r>
    <x v="1273"/>
    <s v="CUST0014"/>
    <s v="BR010"/>
    <x v="4"/>
    <s v="Gold Loan"/>
    <s v="Secured"/>
    <n v="82.32"/>
    <n v="12.74"/>
    <n v="0.47939999999999999"/>
    <n v="3.9036"/>
    <x v="2"/>
    <n v="880"/>
    <s v="approved"/>
    <s v="16-11-2022"/>
    <m/>
    <s v="19-11-2022"/>
    <n v="24"/>
    <n v="25.44"/>
  </r>
  <r>
    <x v="1274"/>
    <s v="CUST0321"/>
    <s v="BR009"/>
    <x v="1"/>
    <s v="Home Loan"/>
    <s v="Unsecured"/>
    <n v="63.29"/>
    <n v="12.2"/>
    <n v="0.63480000000000003"/>
    <n v="2.1082000000000001"/>
    <x v="3"/>
    <n v="894"/>
    <s v="Rejected"/>
    <s v="22-09-2024"/>
    <m/>
    <m/>
    <n v="36"/>
    <n v="12.95"/>
  </r>
  <r>
    <x v="1275"/>
    <s v="CUST0445"/>
    <s v="BR003"/>
    <x v="1"/>
    <s v="Business Loan"/>
    <s v="Semi-Secured"/>
    <n v="72.33"/>
    <n v="11.54"/>
    <n v="0.60109999999999997"/>
    <n v="0.8468"/>
    <x v="1"/>
    <n v="610"/>
    <s v="approved"/>
    <s v="09-08-2023"/>
    <m/>
    <s v="23-08-2023"/>
    <n v="180"/>
    <n v="0"/>
  </r>
  <r>
    <x v="1276"/>
    <s v="CUST0012"/>
    <s v="BR001"/>
    <x v="0"/>
    <s v="Business Loan"/>
    <s v="Secured"/>
    <n v="45.9"/>
    <n v="17.489999999999998"/>
    <n v="0.62180000000000002"/>
    <n v="0.69040000000000001"/>
    <x v="2"/>
    <n v="566"/>
    <s v="Rejected "/>
    <s v="01-11-2022"/>
    <m/>
    <m/>
    <n v="240"/>
    <n v="38.68"/>
  </r>
  <r>
    <x v="1277"/>
    <s v="CUST0074"/>
    <s v="BR005"/>
    <x v="1"/>
    <s v="Auto Loan"/>
    <s v="Semi-Secured"/>
    <n v="66.209999999999994"/>
    <n v="11.68"/>
    <n v="0.9395"/>
    <n v="2.1890000000000001"/>
    <x v="0"/>
    <n v="759"/>
    <s v="approved"/>
    <s v="13-06-2023"/>
    <m/>
    <s v="15-06-2023"/>
    <n v="36"/>
    <n v="34.25"/>
  </r>
  <r>
    <x v="1278"/>
    <s v="CUST0255"/>
    <s v="BR007"/>
    <x v="3"/>
    <s v="Gold Loan"/>
    <s v="Secured"/>
    <n v="88.36"/>
    <n v="9.81"/>
    <n v="1.1359999999999999"/>
    <n v="7.7603999999999997"/>
    <x v="1"/>
    <n v="663"/>
    <s v="approved"/>
    <s v="17-07-2023"/>
    <m/>
    <s v="28-07-2023"/>
    <n v="12"/>
    <n v="0"/>
  </r>
  <r>
    <x v="1279"/>
    <s v="CUST0412"/>
    <s v="BR006"/>
    <x v="4"/>
    <s v="Business Loan"/>
    <s v="Unsecured"/>
    <n v="39.9"/>
    <n v="12.4"/>
    <n v="0.67410000000000003"/>
    <n v="1.0586"/>
    <x v="4"/>
    <n v="876"/>
    <s v="approved"/>
    <s v="23-10-2022"/>
    <m/>
    <s v="31-10-2022"/>
    <n v="48"/>
    <n v="10.199999999999999"/>
  </r>
  <r>
    <x v="1280"/>
    <s v="CUST0113"/>
    <s v="BR004"/>
    <x v="1"/>
    <s v="Auto Loan"/>
    <s v="Semi-Secured"/>
    <n v="39.83"/>
    <n v="11.74"/>
    <n v="0.47949999999999998"/>
    <n v="0.5655"/>
    <x v="4"/>
    <n v="820"/>
    <s v="approved"/>
    <s v="13-11-2024"/>
    <m/>
    <s v="18-11-2024"/>
    <n v="120"/>
    <n v="23.91"/>
  </r>
  <r>
    <x v="1281"/>
    <s v="CUST0411"/>
    <s v="BR010"/>
    <x v="3"/>
    <s v="Business Loan"/>
    <s v="Unsecured"/>
    <n v="83.22"/>
    <n v="11.97"/>
    <n v="0.58850000000000002"/>
    <n v="7.3928000000000003"/>
    <x v="0"/>
    <n v="668"/>
    <s v="approved"/>
    <s v="23-09-2022"/>
    <m/>
    <s v="03-10-2022"/>
    <n v="12"/>
    <n v="37.950000000000003"/>
  </r>
  <r>
    <x v="1282"/>
    <s v="CUST0440"/>
    <s v="BR002"/>
    <x v="4"/>
    <s v="Business Loan"/>
    <s v="Secured"/>
    <n v="86.77"/>
    <n v="15.76"/>
    <n v="1.5738000000000001"/>
    <n v="1.2599"/>
    <x v="3"/>
    <n v="814"/>
    <s v="approved"/>
    <s v="19-04-2023"/>
    <m/>
    <s v="01-05-2023"/>
    <n v="180"/>
    <n v="32.25"/>
  </r>
  <r>
    <x v="1283"/>
    <s v="CUST0399"/>
    <s v="BR004"/>
    <x v="3"/>
    <s v="Business Loan"/>
    <s v="Unsecured"/>
    <n v="86.78"/>
    <n v="13.83"/>
    <n v="0.82589999999999997"/>
    <n v="1.6181000000000001"/>
    <x v="1"/>
    <n v="631"/>
    <s v="Rejected"/>
    <s v="29-10-2022"/>
    <m/>
    <m/>
    <n v="84"/>
    <n v="0"/>
  </r>
  <r>
    <x v="1284"/>
    <s v="CUST0253"/>
    <s v="BR008"/>
    <x v="2"/>
    <s v="Business Loan"/>
    <s v="Semi-Secured"/>
    <n v="67.14"/>
    <n v="10.66"/>
    <n v="0.68300000000000005"/>
    <n v="0.74880000000000002"/>
    <x v="2"/>
    <n v="858"/>
    <s v="approved"/>
    <s v="08-10-2022"/>
    <m/>
    <s v="14-10-2022"/>
    <n v="180"/>
    <n v="13.35"/>
  </r>
  <r>
    <x v="1285"/>
    <s v="CUST0027"/>
    <s v="BR008"/>
    <x v="0"/>
    <s v="Personal Loan"/>
    <s v="Secured"/>
    <n v="65.319999999999993"/>
    <n v="8.5299999999999994"/>
    <n v="0.7702"/>
    <n v="2.0629"/>
    <x v="3"/>
    <n v="686"/>
    <s v="Rejected"/>
    <s v="29-06-2024"/>
    <m/>
    <m/>
    <n v="36"/>
    <n v="42.35"/>
  </r>
  <r>
    <x v="1286"/>
    <s v="CUST0475"/>
    <s v="BR010"/>
    <x v="3"/>
    <s v="Auto Loan"/>
    <s v="Secured"/>
    <n v="72.06"/>
    <n v="11.9"/>
    <n v="1.1492"/>
    <n v="6.3990999999999998"/>
    <x v="0"/>
    <n v="577"/>
    <s v="Rejected"/>
    <s v="13-04-2024"/>
    <m/>
    <m/>
    <n v="12"/>
    <n v="45.8"/>
  </r>
  <r>
    <x v="1287"/>
    <s v="CUST0402"/>
    <s v="BR009"/>
    <x v="1"/>
    <s v="Personal Loan"/>
    <s v="Secured"/>
    <n v="12.17"/>
    <n v="17.22"/>
    <n v="0.21149999999999999"/>
    <n v="1.1112"/>
    <x v="1"/>
    <n v="870"/>
    <s v="Rejected "/>
    <s v="26-11-2024"/>
    <m/>
    <m/>
    <n v="12"/>
    <n v="0"/>
  </r>
  <r>
    <x v="1288"/>
    <s v="CUST0065"/>
    <s v="BR007"/>
    <x v="3"/>
    <s v="Gold Loan"/>
    <s v="Secured"/>
    <n v="21.25"/>
    <n v="12.15"/>
    <n v="0.25009999999999999"/>
    <n v="0.30669999999999997"/>
    <x v="1"/>
    <n v="849"/>
    <s v="approved"/>
    <s v="07-12-2022"/>
    <m/>
    <s v="19-12-2022"/>
    <n v="120"/>
    <n v="0"/>
  </r>
  <r>
    <x v="1289"/>
    <s v="CUST0371"/>
    <s v="BR002"/>
    <x v="4"/>
    <s v="Education Loan"/>
    <s v="Secured"/>
    <n v="85.33"/>
    <n v="10.29"/>
    <n v="1.6008"/>
    <n v="1.1414"/>
    <x v="2"/>
    <n v="758"/>
    <s v="Rejected"/>
    <s v="19-02-2022"/>
    <m/>
    <m/>
    <n v="120"/>
    <n v="49.32"/>
  </r>
  <r>
    <x v="1290"/>
    <s v="CUST0291"/>
    <s v="BR001"/>
    <x v="0"/>
    <s v="Personal Loan"/>
    <s v="Secured"/>
    <n v="26.89"/>
    <n v="17.04"/>
    <n v="0.50070000000000003"/>
    <n v="0.77649999999999997"/>
    <x v="4"/>
    <n v="741"/>
    <s v="approved"/>
    <s v="02-01-2022"/>
    <m/>
    <s v="04-01-2022"/>
    <n v="48"/>
    <n v="5.16"/>
  </r>
  <r>
    <x v="1291"/>
    <s v="CUST0244"/>
    <s v="BR006"/>
    <x v="2"/>
    <s v="Business Loan"/>
    <s v="Semi-Secured"/>
    <n v="89.56"/>
    <n v="13.45"/>
    <n v="0.51329999999999998"/>
    <n v="1.0781000000000001"/>
    <x v="2"/>
    <n v="556"/>
    <s v="approved"/>
    <s v="15-03-2022"/>
    <m/>
    <s v="20-03-2022"/>
    <n v="240"/>
    <n v="28.39"/>
  </r>
  <r>
    <x v="1292"/>
    <s v="CUST0140"/>
    <s v="BR004"/>
    <x v="0"/>
    <s v="Auto Loan"/>
    <s v="Unsecured"/>
    <n v="39.11"/>
    <n v="8.33"/>
    <n v="0.32079999999999997"/>
    <n v="0.61599999999999999"/>
    <x v="3"/>
    <n v="844"/>
    <s v="approved"/>
    <s v="31-07-2022"/>
    <m/>
    <s v="05-08-2022"/>
    <n v="84"/>
    <n v="21.03"/>
  </r>
  <r>
    <x v="1293"/>
    <s v="CUST0164"/>
    <s v="BR006"/>
    <x v="2"/>
    <s v="Home Loan"/>
    <s v="Secured"/>
    <n v="5.16"/>
    <n v="8.6300000000000008"/>
    <n v="5.7000000000000002E-2"/>
    <n v="8.2100000000000006E-2"/>
    <x v="0"/>
    <n v="639"/>
    <s v="Under Review"/>
    <s v="05-07-2024"/>
    <m/>
    <m/>
    <n v="84"/>
    <n v="1"/>
  </r>
  <r>
    <x v="1294"/>
    <s v="CUST0135"/>
    <s v="BR001"/>
    <x v="0"/>
    <s v="Gold Loan"/>
    <s v="Secured"/>
    <n v="16.32"/>
    <n v="17.53"/>
    <n v="0.1067"/>
    <n v="0.246"/>
    <x v="2"/>
    <n v="897"/>
    <s v="Rejected "/>
    <s v="23-02-2023"/>
    <m/>
    <m/>
    <n v="240"/>
    <n v="8.34"/>
  </r>
  <r>
    <x v="1295"/>
    <s v="CUST0188"/>
    <s v="BR009"/>
    <x v="1"/>
    <s v="Education Loan"/>
    <s v="Semi-Secured"/>
    <n v="97.8"/>
    <n v="13.76"/>
    <n v="1.1785000000000001"/>
    <n v="1.5044"/>
    <x v="0"/>
    <n v="800"/>
    <s v="Under Review"/>
    <s v="03-12-2024"/>
    <m/>
    <m/>
    <n v="120"/>
    <n v="26.57"/>
  </r>
  <r>
    <x v="1296"/>
    <s v="CUST0244"/>
    <s v="BR001"/>
    <x v="3"/>
    <s v="Home Loan"/>
    <s v="Unsecured"/>
    <n v="97"/>
    <n v="11.62"/>
    <n v="0.8569"/>
    <n v="1.0425"/>
    <x v="1"/>
    <n v="556"/>
    <s v="approved"/>
    <s v="14-12-2023"/>
    <m/>
    <s v="21-12-2023"/>
    <n v="240"/>
    <n v="0"/>
  </r>
  <r>
    <x v="1297"/>
    <s v="CUST0280"/>
    <s v="BR006"/>
    <x v="4"/>
    <s v="Auto Loan"/>
    <s v="Secured"/>
    <n v="98.75"/>
    <n v="14.03"/>
    <n v="1.6211"/>
    <n v="3.3765000000000001"/>
    <x v="4"/>
    <n v="556"/>
    <s v="Rejected"/>
    <s v="05-03-2024"/>
    <m/>
    <m/>
    <n v="36"/>
    <n v="43.47"/>
  </r>
  <r>
    <x v="1298"/>
    <s v="CUST0398"/>
    <s v="BR008"/>
    <x v="3"/>
    <s v="Gold Loan"/>
    <s v="Secured"/>
    <n v="7.59"/>
    <n v="16.46"/>
    <n v="0.14369999999999999"/>
    <n v="0.1293"/>
    <x v="5"/>
    <n v="776"/>
    <s v="approved"/>
    <s v="03-03-2023"/>
    <m/>
    <s v="04-03-2023"/>
    <n v="120"/>
    <n v="6.02"/>
  </r>
  <r>
    <x v="1299"/>
    <s v="CUST0404"/>
    <s v="BR009"/>
    <x v="3"/>
    <s v="Personal Loan"/>
    <s v="Secured"/>
    <n v="90.19"/>
    <n v="12.77"/>
    <n v="0.9708"/>
    <n v="1.0419"/>
    <x v="3"/>
    <n v="700"/>
    <s v="Under Review"/>
    <s v="11-10-2023"/>
    <m/>
    <m/>
    <n v="240"/>
    <n v="14.36"/>
  </r>
  <r>
    <x v="1300"/>
    <s v="CUST0032"/>
    <s v="BR003"/>
    <x v="3"/>
    <s v="Personal Loan"/>
    <s v="Semi-Secured"/>
    <n v="37.69"/>
    <n v="8.67"/>
    <n v="0.32329999999999998"/>
    <n v="0.33110000000000001"/>
    <x v="0"/>
    <n v="833"/>
    <s v="Rejected"/>
    <s v="16-01-2022"/>
    <m/>
    <m/>
    <n v="240"/>
    <n v="20.91"/>
  </r>
  <r>
    <x v="1301"/>
    <s v="CUST0454"/>
    <s v="BR001"/>
    <x v="1"/>
    <s v="Personal Loan"/>
    <s v="Semi-Secured"/>
    <n v="86.64"/>
    <n v="17.95"/>
    <n v="1.4641999999999999"/>
    <n v="1.3922000000000001"/>
    <x v="0"/>
    <n v="694"/>
    <s v="Rejected "/>
    <s v="26-08-2022"/>
    <m/>
    <m/>
    <n v="180"/>
    <n v="17.57"/>
  </r>
  <r>
    <x v="1302"/>
    <s v="CUST0164"/>
    <s v="BR003"/>
    <x v="1"/>
    <s v="Business Loan"/>
    <s v="Semi-Secured"/>
    <n v="92.23"/>
    <n v="16.079999999999998"/>
    <n v="0.54620000000000002"/>
    <n v="1.3596999999999999"/>
    <x v="1"/>
    <n v="639"/>
    <s v="Rejected"/>
    <s v="30-05-2022"/>
    <m/>
    <m/>
    <n v="180"/>
    <n v="0"/>
  </r>
  <r>
    <x v="1303"/>
    <s v="CUST0440"/>
    <s v="BR005"/>
    <x v="4"/>
    <s v="Personal Loan"/>
    <s v="Unsecured"/>
    <n v="67.84"/>
    <n v="17.27"/>
    <n v="1.3205"/>
    <n v="1.397"/>
    <x v="0"/>
    <n v="814"/>
    <s v="Rejected "/>
    <s v="04-07-2024"/>
    <m/>
    <m/>
    <n v="84"/>
    <n v="63.61"/>
  </r>
  <r>
    <x v="1304"/>
    <s v="CUST0476"/>
    <s v="BR007"/>
    <x v="0"/>
    <s v="Business Loan"/>
    <s v="Semi-Secured"/>
    <n v="58.67"/>
    <n v="11.64"/>
    <n v="0.91800000000000004"/>
    <n v="0.8296"/>
    <x v="4"/>
    <n v="757"/>
    <s v="approved"/>
    <s v="04-04-2024"/>
    <m/>
    <s v="17-04-2024"/>
    <n v="120"/>
    <n v="28.57"/>
  </r>
  <r>
    <x v="1305"/>
    <s v="CUST0371"/>
    <s v="BR007"/>
    <x v="2"/>
    <s v="Personal Loan"/>
    <s v="Secured"/>
    <n v="29.47"/>
    <n v="7.69"/>
    <n v="0.4627"/>
    <n v="0.91930000000000001"/>
    <x v="3"/>
    <n v="758"/>
    <s v="Under Review"/>
    <s v="11-10-2022"/>
    <m/>
    <m/>
    <n v="36"/>
    <n v="27.66"/>
  </r>
  <r>
    <x v="1306"/>
    <s v="CUST0101"/>
    <s v="BR008"/>
    <x v="2"/>
    <s v="Personal Loan"/>
    <s v="Semi-Secured"/>
    <n v="19.05"/>
    <n v="13.87"/>
    <n v="0.3125"/>
    <n v="0.51929999999999998"/>
    <x v="2"/>
    <n v="565"/>
    <s v="Rejected "/>
    <s v="28-01-2022"/>
    <m/>
    <m/>
    <n v="48"/>
    <n v="9.33"/>
  </r>
  <r>
    <x v="1307"/>
    <s v="CUST0344"/>
    <s v="BR004"/>
    <x v="1"/>
    <s v="Home Loan"/>
    <s v="Secured"/>
    <n v="34.119999999999997"/>
    <n v="13.95"/>
    <n v="0.21290000000000001"/>
    <n v="0.63849999999999996"/>
    <x v="1"/>
    <n v="719"/>
    <s v="Rejected "/>
    <s v="16-07-2022"/>
    <m/>
    <m/>
    <n v="84"/>
    <n v="0"/>
  </r>
  <r>
    <x v="1308"/>
    <s v="CUST0425"/>
    <s v="BR003"/>
    <x v="1"/>
    <s v="Home Loan"/>
    <s v="Secured"/>
    <n v="50.89"/>
    <n v="11.34"/>
    <n v="0.69089999999999996"/>
    <n v="1.3237000000000001"/>
    <x v="4"/>
    <n v="791"/>
    <s v="approved"/>
    <s v="20-11-2023"/>
    <m/>
    <s v="30-11-2023"/>
    <n v="48"/>
    <n v="24.8"/>
  </r>
  <r>
    <x v="1309"/>
    <s v="CUST0113"/>
    <s v="BR006"/>
    <x v="3"/>
    <s v="Gold Loan"/>
    <s v="Semi-Secured"/>
    <n v="71.66"/>
    <n v="17.34"/>
    <n v="1.0034000000000001"/>
    <n v="3.5548000000000002"/>
    <x v="4"/>
    <n v="842"/>
    <s v="approved"/>
    <s v="24-08-2024"/>
    <m/>
    <s v="03-09-2024"/>
    <n v="24"/>
    <n v="12.73"/>
  </r>
  <r>
    <x v="1310"/>
    <s v="CUST0459"/>
    <s v="BR009"/>
    <x v="1"/>
    <s v="Business Loan"/>
    <s v="Unsecured"/>
    <n v="85.45"/>
    <n v="10.14"/>
    <n v="0.62690000000000001"/>
    <n v="2.173"/>
    <x v="1"/>
    <n v="639"/>
    <s v="approved"/>
    <s v="12-10-2022"/>
    <m/>
    <s v="26-10-2022"/>
    <n v="48"/>
    <n v="0"/>
  </r>
  <r>
    <x v="1311"/>
    <s v="CUST0075"/>
    <s v="BR009"/>
    <x v="4"/>
    <s v="Auto Loan"/>
    <s v="Unsecured"/>
    <n v="54.33"/>
    <n v="17.28"/>
    <n v="1.0064"/>
    <n v="0.84689999999999999"/>
    <x v="3"/>
    <n v="823"/>
    <s v="Under Review"/>
    <s v="06-01-2022"/>
    <m/>
    <m/>
    <n v="180"/>
    <n v="7.25"/>
  </r>
  <r>
    <x v="1312"/>
    <s v="CUST0346"/>
    <s v="BR003"/>
    <x v="0"/>
    <s v="Gold Loan"/>
    <s v="Unsecured"/>
    <n v="66.739999999999995"/>
    <n v="14.83"/>
    <n v="0.71109999999999995"/>
    <n v="6.0185000000000004"/>
    <x v="4"/>
    <n v="618"/>
    <s v="approved"/>
    <s v="19-02-2022"/>
    <m/>
    <s v="28-02-2022"/>
    <n v="12"/>
    <n v="50.11"/>
  </r>
  <r>
    <x v="1313"/>
    <s v="CUST0254"/>
    <s v="BR002"/>
    <x v="1"/>
    <s v="Business Loan"/>
    <s v="Secured"/>
    <n v="73.23"/>
    <n v="15.16"/>
    <n v="0.58379999999999999"/>
    <n v="2.044"/>
    <x v="4"/>
    <n v="565"/>
    <s v="approved"/>
    <s v="21-03-2023"/>
    <m/>
    <s v="28-03-2023"/>
    <n v="48"/>
    <n v="44.56"/>
  </r>
  <r>
    <x v="1314"/>
    <s v="CUST0416"/>
    <s v="BR001"/>
    <x v="0"/>
    <s v="Home Loan"/>
    <s v="Secured"/>
    <n v="72.52"/>
    <n v="13.29"/>
    <n v="1.01"/>
    <n v="1.956"/>
    <x v="1"/>
    <n v="833"/>
    <s v="approved"/>
    <s v="03-12-2024"/>
    <m/>
    <s v="05-12-2024"/>
    <n v="48"/>
    <n v="0"/>
  </r>
  <r>
    <x v="1315"/>
    <s v="CUST0159"/>
    <s v="BR009"/>
    <x v="0"/>
    <s v="Personal Loan"/>
    <s v="Semi-Secured"/>
    <n v="64.73"/>
    <n v="11.2"/>
    <n v="1.2478"/>
    <n v="3.0228999999999999"/>
    <x v="4"/>
    <n v="656"/>
    <s v="approved"/>
    <s v="04-01-2023"/>
    <m/>
    <s v="14-01-2023"/>
    <n v="24"/>
    <n v="44.05"/>
  </r>
  <r>
    <x v="1316"/>
    <s v="CUST0473"/>
    <s v="BR005"/>
    <x v="4"/>
    <s v="Business Loan"/>
    <s v="Unsecured"/>
    <n v="42.3"/>
    <n v="15.97"/>
    <n v="0.46139999999999998"/>
    <n v="0.58750000000000002"/>
    <x v="1"/>
    <n v="812"/>
    <s v="approved"/>
    <s v="15-10-2022"/>
    <m/>
    <s v="18-10-2022"/>
    <n v="240"/>
    <n v="0"/>
  </r>
  <r>
    <x v="1317"/>
    <s v="CUST0035"/>
    <s v="BR006"/>
    <x v="2"/>
    <s v="Auto Loan"/>
    <s v="Unsecured"/>
    <n v="89.52"/>
    <n v="15.96"/>
    <n v="1.5847"/>
    <n v="1.776"/>
    <x v="3"/>
    <n v="573"/>
    <s v="approved"/>
    <s v="30-06-2022"/>
    <m/>
    <s v="01-07-2022"/>
    <n v="84"/>
    <n v="83.48"/>
  </r>
  <r>
    <x v="1318"/>
    <s v="CUST0346"/>
    <s v="BR004"/>
    <x v="0"/>
    <s v="Gold Loan"/>
    <s v="Unsecured"/>
    <n v="50.22"/>
    <n v="12.43"/>
    <n v="0.63060000000000005"/>
    <n v="1.6783999999999999"/>
    <x v="1"/>
    <n v="618"/>
    <s v="approved"/>
    <s v="13-09-2022"/>
    <m/>
    <s v="25-09-2022"/>
    <n v="36"/>
    <n v="0"/>
  </r>
  <r>
    <x v="1319"/>
    <s v="CUST0311"/>
    <s v="BR004"/>
    <x v="1"/>
    <s v="Education Loan"/>
    <s v="Semi-Secured"/>
    <n v="86.49"/>
    <n v="15.83"/>
    <n v="0.56720000000000004"/>
    <n v="1.26"/>
    <x v="0"/>
    <n v="765"/>
    <s v="approved"/>
    <s v="21-07-2022"/>
    <m/>
    <s v="30-07-2022"/>
    <n v="180"/>
    <n v="45.06"/>
  </r>
  <r>
    <x v="1320"/>
    <s v="CUST0337"/>
    <s v="BR009"/>
    <x v="2"/>
    <s v="Personal Loan"/>
    <s v="Unsecured"/>
    <n v="92.76"/>
    <n v="13.29"/>
    <n v="1.3888"/>
    <n v="1.7020999999999999"/>
    <x v="1"/>
    <n v="659"/>
    <s v="approved"/>
    <s v="23-03-2024"/>
    <m/>
    <s v="07-04-2024"/>
    <n v="84"/>
    <n v="0"/>
  </r>
  <r>
    <x v="1321"/>
    <s v="CUST0236"/>
    <s v="BR007"/>
    <x v="4"/>
    <s v="Gold Loan"/>
    <s v="Secured"/>
    <n v="19.22"/>
    <n v="12.38"/>
    <n v="0.33560000000000001"/>
    <n v="0.2167"/>
    <x v="1"/>
    <n v="672"/>
    <s v="approved"/>
    <s v="03-02-2023"/>
    <m/>
    <s v="11-02-2023"/>
    <n v="240"/>
    <n v="0"/>
  </r>
  <r>
    <x v="1322"/>
    <s v="CUST0203"/>
    <s v="BR006"/>
    <x v="4"/>
    <s v="Personal Loan"/>
    <s v="Semi-Secured"/>
    <n v="91.76"/>
    <n v="17.309999999999999"/>
    <n v="1.1990000000000001"/>
    <n v="8.3825000000000003"/>
    <x v="0"/>
    <n v="604"/>
    <s v="Under Review"/>
    <s v="11-05-2023"/>
    <m/>
    <m/>
    <n v="12"/>
    <n v="72.23"/>
  </r>
  <r>
    <x v="1323"/>
    <s v="CUST0166"/>
    <s v="BR006"/>
    <x v="2"/>
    <s v="Education Loan"/>
    <s v="Unsecured"/>
    <n v="47.02"/>
    <n v="18.22"/>
    <n v="0.82469999999999999"/>
    <n v="0.85389999999999999"/>
    <x v="4"/>
    <n v="633"/>
    <s v="approved"/>
    <s v="20-01-2023"/>
    <m/>
    <s v="04-02-2023"/>
    <n v="120"/>
    <n v="26.97"/>
  </r>
  <r>
    <x v="1324"/>
    <s v="CUST0163"/>
    <s v="BR001"/>
    <x v="0"/>
    <s v="Business Loan"/>
    <s v="Unsecured"/>
    <n v="13.36"/>
    <n v="17.309999999999999"/>
    <n v="0.2233"/>
    <n v="0.27539999999999998"/>
    <x v="0"/>
    <n v="883"/>
    <s v="approved"/>
    <s v="21-01-2023"/>
    <m/>
    <s v="31-01-2023"/>
    <n v="84"/>
    <n v="2.13"/>
  </r>
  <r>
    <x v="1325"/>
    <s v="CUST0486"/>
    <s v="BR006"/>
    <x v="1"/>
    <s v="Auto Loan"/>
    <s v="Secured"/>
    <n v="53.9"/>
    <n v="14.63"/>
    <n v="0.94989999999999997"/>
    <n v="1.2718"/>
    <x v="2"/>
    <n v="628"/>
    <s v="approved"/>
    <s v="22-03-2022"/>
    <m/>
    <s v="23-03-2022"/>
    <n v="60"/>
    <n v="45.39"/>
  </r>
  <r>
    <x v="1326"/>
    <s v="CUST0368"/>
    <s v="BR010"/>
    <x v="4"/>
    <s v="Auto Loan"/>
    <s v="Unsecured"/>
    <n v="59.84"/>
    <n v="13.25"/>
    <n v="0.7006"/>
    <n v="0.76700000000000002"/>
    <x v="4"/>
    <n v="886"/>
    <s v="Rejected "/>
    <s v="06-08-2024"/>
    <m/>
    <m/>
    <n v="180"/>
    <n v="56.46"/>
  </r>
  <r>
    <x v="1327"/>
    <s v="CUST0397"/>
    <s v="BR003"/>
    <x v="2"/>
    <s v="Personal Loan"/>
    <s v="Secured"/>
    <n v="13.23"/>
    <n v="9.15"/>
    <n v="0.19189999999999999"/>
    <n v="0.60529999999999995"/>
    <x v="2"/>
    <n v="686"/>
    <s v="approved"/>
    <s v="15-03-2022"/>
    <m/>
    <s v="23-03-2022"/>
    <n v="24"/>
    <n v="4.42"/>
  </r>
  <r>
    <x v="1328"/>
    <s v="CUST0206"/>
    <s v="BR010"/>
    <x v="3"/>
    <s v="Personal Loan"/>
    <s v="Secured"/>
    <m/>
    <n v="11.99"/>
    <n v="0.1391"/>
    <n v="0.80210000000000004"/>
    <x v="2"/>
    <n v="831"/>
    <s v="approved"/>
    <s v="27-02-2024"/>
    <m/>
    <s v="01-03-2024"/>
    <n v="24"/>
    <n v="14.54"/>
  </r>
  <r>
    <x v="1329"/>
    <s v="CUST0328"/>
    <s v="BR004"/>
    <x v="0"/>
    <s v="Personal Loan"/>
    <s v="Unsecured"/>
    <n v="78.760000000000005"/>
    <n v="14.66"/>
    <n v="0.89410000000000001"/>
    <n v="1.8596999999999999"/>
    <x v="2"/>
    <n v="837"/>
    <s v="approved"/>
    <s v="15-01-2024"/>
    <m/>
    <s v="19-01-2024"/>
    <n v="60"/>
    <n v="39.31"/>
  </r>
  <r>
    <x v="1330"/>
    <s v="CUST0013"/>
    <s v="BR006"/>
    <x v="1"/>
    <s v="Business Loan"/>
    <s v="Secured"/>
    <n v="80.87"/>
    <n v="10.86"/>
    <n v="1.5519000000000001"/>
    <n v="1.3787"/>
    <x v="0"/>
    <n v="792"/>
    <s v="Rejected "/>
    <s v="12-10-2024"/>
    <m/>
    <m/>
    <n v="84"/>
    <n v="25.66"/>
  </r>
  <r>
    <x v="1331"/>
    <s v="CUST0253"/>
    <s v="BR004"/>
    <x v="3"/>
    <s v="Business Loan"/>
    <s v="Unsecured"/>
    <n v="26.06"/>
    <n v="10.3"/>
    <n v="0.41349999999999998"/>
    <n v="0.55759999999999998"/>
    <x v="0"/>
    <n v="858"/>
    <s v="Rejected "/>
    <s v="28-05-2024"/>
    <m/>
    <m/>
    <n v="60"/>
    <n v="22.46"/>
  </r>
  <r>
    <x v="1332"/>
    <s v="CUST0215"/>
    <s v="BR006"/>
    <x v="2"/>
    <s v="Personal Loan"/>
    <s v="Semi-Secured"/>
    <n v="75.010000000000005"/>
    <n v="9.68"/>
    <n v="0.70889999999999997"/>
    <n v="1.8909"/>
    <x v="4"/>
    <n v="716"/>
    <s v="Rejected "/>
    <s v="28-05-2024"/>
    <m/>
    <m/>
    <n v="48"/>
    <n v="47.67"/>
  </r>
  <r>
    <x v="1333"/>
    <s v="CUST0111"/>
    <s v="BR007"/>
    <x v="1"/>
    <s v="Auto Loan"/>
    <s v="Semi-Secured"/>
    <n v="32.01"/>
    <n v="16.97"/>
    <n v="0.54959999999999998"/>
    <n v="0.49199999999999999"/>
    <x v="4"/>
    <n v="589"/>
    <s v="approved"/>
    <s v="22-08-2024"/>
    <m/>
    <s v="23-08-2024"/>
    <n v="180"/>
    <n v="28.35"/>
  </r>
  <r>
    <x v="1334"/>
    <s v="CUST0082"/>
    <s v="BR007"/>
    <x v="2"/>
    <s v="Gold Loan"/>
    <s v="Secured"/>
    <n v="66.03"/>
    <n v="10.81"/>
    <n v="1.1931"/>
    <n v="0.90249999999999997"/>
    <x v="2"/>
    <n v="722"/>
    <s v="approved"/>
    <s v="06-03-2022"/>
    <m/>
    <s v="12-03-2022"/>
    <n v="120"/>
    <n v="7.94"/>
  </r>
  <r>
    <x v="1335"/>
    <s v="CUST0410"/>
    <s v="BR001"/>
    <x v="3"/>
    <s v="Business Loan"/>
    <s v="Secured"/>
    <n v="59.99"/>
    <n v="11.91"/>
    <n v="0.4486"/>
    <n v="5.3274999999999997"/>
    <x v="1"/>
    <n v="738"/>
    <s v="approved"/>
    <s v="08-02-2023"/>
    <m/>
    <s v="13-02-2023"/>
    <n v="12"/>
    <n v="0"/>
  </r>
  <r>
    <x v="1336"/>
    <s v="CUST0309"/>
    <s v="BR004"/>
    <x v="2"/>
    <s v="Home Loan"/>
    <s v="Semi-Secured"/>
    <n v="47.28"/>
    <n v="15.62"/>
    <n v="0.87960000000000005"/>
    <n v="0.92889999999999995"/>
    <x v="5"/>
    <n v="698"/>
    <s v="Rejected "/>
    <s v="09-12-2023"/>
    <m/>
    <m/>
    <n v="84"/>
    <n v="31.53"/>
  </r>
  <r>
    <x v="1337"/>
    <s v="CUST0288"/>
    <s v="BR001"/>
    <x v="0"/>
    <s v="Education Loan"/>
    <s v="Secured"/>
    <n v="34.17"/>
    <n v="8.7100000000000009"/>
    <n v="0.19059999999999999"/>
    <n v="1.0820000000000001"/>
    <x v="1"/>
    <n v="596"/>
    <s v="Under Review"/>
    <s v="05-12-2023"/>
    <m/>
    <m/>
    <n v="36"/>
    <n v="0"/>
  </r>
  <r>
    <x v="1338"/>
    <s v="CUST0288"/>
    <s v="BR002"/>
    <x v="3"/>
    <s v="Personal Loan"/>
    <s v="Unsecured"/>
    <n v="23.47"/>
    <n v="17.5"/>
    <n v="0.32740000000000002"/>
    <n v="0.68330000000000002"/>
    <x v="3"/>
    <n v="596"/>
    <s v="approved"/>
    <s v="09-11-2023"/>
    <m/>
    <s v="13-11-2023"/>
    <n v="48"/>
    <n v="3.92"/>
  </r>
  <r>
    <x v="1339"/>
    <s v="CUST0058"/>
    <s v="BR003"/>
    <x v="4"/>
    <s v="Business Loan"/>
    <s v="Unsecured"/>
    <n v="58.03"/>
    <n v="17.059999999999999"/>
    <n v="0.63929999999999998"/>
    <n v="2.0707"/>
    <x v="0"/>
    <n v="838"/>
    <s v="Under Review"/>
    <s v="02-11-2022"/>
    <m/>
    <m/>
    <n v="36"/>
    <n v="33"/>
  </r>
  <r>
    <x v="1340"/>
    <s v="CUST0094"/>
    <s v="BR006"/>
    <x v="0"/>
    <s v="Business Loan"/>
    <s v="Secured"/>
    <n v="52.83"/>
    <n v="13.31"/>
    <n v="0.70320000000000005"/>
    <n v="0.97"/>
    <x v="4"/>
    <n v="714"/>
    <s v="Under Review"/>
    <s v="02-12-2023"/>
    <m/>
    <m/>
    <n v="84"/>
    <n v="48.15"/>
  </r>
  <r>
    <x v="1341"/>
    <s v="CUST0021"/>
    <s v="BR010"/>
    <x v="0"/>
    <s v="Gold Loan"/>
    <s v="Secured"/>
    <n v="33.090000000000003"/>
    <n v="14.82"/>
    <n v="0.62370000000000003"/>
    <n v="0.63519999999999999"/>
    <x v="4"/>
    <n v="739"/>
    <s v="Under Review"/>
    <s v="27-03-2023"/>
    <m/>
    <m/>
    <n v="84"/>
    <n v="22.68"/>
  </r>
  <r>
    <x v="1342"/>
    <s v="CUST0214"/>
    <s v="BR003"/>
    <x v="1"/>
    <s v="Personal Loan"/>
    <s v="Semi-Secured"/>
    <n v="84.67"/>
    <n v="9.6999999999999993"/>
    <n v="0.98499999999999999"/>
    <n v="1.1049"/>
    <x v="1"/>
    <n v="651"/>
    <s v="Rejected"/>
    <s v="27-06-2022"/>
    <m/>
    <m/>
    <n v="120"/>
    <n v="0"/>
  </r>
  <r>
    <x v="1343"/>
    <s v="CUST0192"/>
    <s v="BR007"/>
    <x v="4"/>
    <s v="Education Loan"/>
    <s v="Unsecured"/>
    <n v="88.41"/>
    <n v="12.17"/>
    <n v="1.1233"/>
    <n v="0.98399999999999999"/>
    <x v="1"/>
    <n v="731"/>
    <s v="approved"/>
    <s v="24-06-2024"/>
    <m/>
    <s v="01-07-2024"/>
    <n v="240"/>
    <n v="0"/>
  </r>
  <r>
    <x v="1344"/>
    <s v="CUST0478"/>
    <s v="BR001"/>
    <x v="1"/>
    <s v="Gold Loan"/>
    <s v="Secured"/>
    <n v="9.3000000000000007"/>
    <n v="10.15"/>
    <n v="0.15670000000000001"/>
    <n v="0.23649999999999999"/>
    <x v="2"/>
    <n v="878"/>
    <s v="approved"/>
    <s v="20-11-2023"/>
    <m/>
    <s v="22-11-2023"/>
    <n v="48"/>
    <n v="4.38"/>
  </r>
  <r>
    <x v="1345"/>
    <s v="CUST0172"/>
    <s v="BR001"/>
    <x v="3"/>
    <s v="Business Loan"/>
    <s v="Semi-Secured"/>
    <n v="82.33"/>
    <n v="17.59"/>
    <n v="0.56610000000000005"/>
    <n v="1.4618"/>
    <x v="0"/>
    <n v="800"/>
    <s v="Rejected"/>
    <s v="24-07-2022"/>
    <m/>
    <m/>
    <n v="120"/>
    <n v="74.55"/>
  </r>
  <r>
    <x v="1346"/>
    <s v="CUST0401"/>
    <s v="BR004"/>
    <x v="2"/>
    <s v="Gold Loan"/>
    <s v="Semi-Secured"/>
    <n v="95.77"/>
    <n v="11.29"/>
    <n v="1.8230999999999999"/>
    <n v="2.0960999999999999"/>
    <x v="3"/>
    <n v="579"/>
    <s v="Rejected"/>
    <s v="27-01-2024"/>
    <m/>
    <m/>
    <n v="60"/>
    <n v="59.06"/>
  </r>
  <r>
    <x v="1347"/>
    <s v="CUST0024"/>
    <s v="BR003"/>
    <x v="2"/>
    <s v="Personal Loan"/>
    <s v="Semi-Secured"/>
    <n v="24.52"/>
    <n v="8.9600000000000009"/>
    <n v="0.25569999999999998"/>
    <n v="0.39400000000000002"/>
    <x v="0"/>
    <n v="832"/>
    <s v="approved"/>
    <s v="13-08-2024"/>
    <m/>
    <s v="16-08-2024"/>
    <n v="84"/>
    <n v="15.09"/>
  </r>
  <r>
    <x v="1348"/>
    <s v="CUST0150"/>
    <s v="BR010"/>
    <x v="0"/>
    <s v="Business Loan"/>
    <s v="Unsecured"/>
    <n v="63.24"/>
    <n v="8.44"/>
    <n v="1.1233"/>
    <n v="1.5569999999999999"/>
    <x v="4"/>
    <n v="677"/>
    <s v="approved"/>
    <s v="02-02-2024"/>
    <m/>
    <s v="06-02-2024"/>
    <n v="48"/>
    <n v="55.53"/>
  </r>
  <r>
    <x v="1349"/>
    <s v="CUST0335"/>
    <s v="BR003"/>
    <x v="2"/>
    <s v="Education Loan"/>
    <s v="Unsecured"/>
    <n v="12.75"/>
    <n v="11.03"/>
    <n v="0.14180000000000001"/>
    <n v="0.59440000000000004"/>
    <x v="0"/>
    <n v="745"/>
    <s v="approved"/>
    <s v="17-09-2022"/>
    <m/>
    <s v="24-09-2022"/>
    <n v="24"/>
    <n v="11.06"/>
  </r>
  <r>
    <x v="1350"/>
    <s v="CUST0466"/>
    <s v="BR008"/>
    <x v="4"/>
    <s v="Personal Loan"/>
    <s v="Semi-Secured"/>
    <n v="12.04"/>
    <n v="15.04"/>
    <n v="7.5300000000000006E-2"/>
    <n v="1.0869"/>
    <x v="2"/>
    <n v="709"/>
    <s v="approved"/>
    <s v="14-04-2023"/>
    <m/>
    <s v="28-04-2023"/>
    <n v="12"/>
    <n v="7.53"/>
  </r>
  <r>
    <x v="1351"/>
    <s v="CUST0127"/>
    <s v="BR007"/>
    <x v="2"/>
    <s v="Home Loan"/>
    <s v="Unsecured"/>
    <n v="44.82"/>
    <n v="12.29"/>
    <n v="0.54949999999999999"/>
    <n v="3.9883000000000002"/>
    <x v="4"/>
    <n v="560"/>
    <s v="Rejected"/>
    <s v="18-11-2024"/>
    <m/>
    <m/>
    <n v="12"/>
    <n v="30.48"/>
  </r>
  <r>
    <x v="1352"/>
    <s v="CUST0150"/>
    <s v="BR006"/>
    <x v="2"/>
    <s v="Business Loan"/>
    <s v="Semi-Secured"/>
    <n v="84.21"/>
    <n v="17"/>
    <n v="0.4924"/>
    <n v="2.0928"/>
    <x v="4"/>
    <n v="576"/>
    <s v="approved"/>
    <s v="30-12-2022"/>
    <m/>
    <s v="31-12-2022"/>
    <n v="60"/>
    <n v="17.79"/>
  </r>
  <r>
    <x v="1353"/>
    <s v="CUST0267"/>
    <s v="BR004"/>
    <x v="2"/>
    <s v="Education Loan"/>
    <s v="Semi-Secured"/>
    <n v="61.68"/>
    <n v="15.69"/>
    <n v="0.59489999999999998"/>
    <n v="1.2141999999999999"/>
    <x v="1"/>
    <n v="840"/>
    <s v="Rejected"/>
    <s v="10-10-2023"/>
    <m/>
    <m/>
    <n v="84"/>
    <n v="0"/>
  </r>
  <r>
    <x v="1354"/>
    <s v="CUST0204"/>
    <s v="BR001"/>
    <x v="4"/>
    <s v="Business Loan"/>
    <s v="Secured"/>
    <n v="27.95"/>
    <n v="15.41"/>
    <n v="0.22600000000000001"/>
    <n v="0.45800000000000002"/>
    <x v="0"/>
    <n v="854"/>
    <s v="Rejected "/>
    <s v="14-12-2023"/>
    <m/>
    <m/>
    <n v="120"/>
    <n v="9.8699999999999992"/>
  </r>
  <r>
    <x v="1355"/>
    <s v="CUST0075"/>
    <s v="BR004"/>
    <x v="1"/>
    <s v="Gold Loan"/>
    <s v="Semi-Secured"/>
    <n v="10.53"/>
    <n v="10.18"/>
    <n v="0.1394"/>
    <n v="0.3407"/>
    <x v="0"/>
    <n v="823"/>
    <s v="Rejected"/>
    <s v="27-05-2022"/>
    <m/>
    <m/>
    <n v="36"/>
    <n v="1.49"/>
  </r>
  <r>
    <x v="1356"/>
    <s v="CUST0126"/>
    <s v="BR005"/>
    <x v="1"/>
    <s v="Home Loan"/>
    <s v="Secured"/>
    <n v="55"/>
    <n v="7.53"/>
    <n v="0.46889999999999998"/>
    <n v="0.44409999999999999"/>
    <x v="3"/>
    <n v="735"/>
    <s v="Rejected"/>
    <s v="22-12-2022"/>
    <m/>
    <m/>
    <n v="240"/>
    <n v="6.97"/>
  </r>
  <r>
    <x v="1357"/>
    <s v="CUST0375"/>
    <s v="BR002"/>
    <x v="1"/>
    <s v="Gold Loan"/>
    <s v="Secured"/>
    <n v="72.64"/>
    <n v="9.94"/>
    <n v="1.2797000000000001"/>
    <n v="1.8402000000000001"/>
    <x v="2"/>
    <n v="652"/>
    <s v="approved"/>
    <s v="26-06-2022"/>
    <m/>
    <s v="07-07-2022"/>
    <n v="48"/>
    <n v="65.209999999999994"/>
  </r>
  <r>
    <x v="1358"/>
    <s v="CUST0195"/>
    <s v="BR010"/>
    <x v="0"/>
    <s v="Education Loan"/>
    <s v="Semi-Secured"/>
    <n v="51.52"/>
    <n v="14.63"/>
    <n v="0.5887"/>
    <n v="1.7766"/>
    <x v="1"/>
    <n v="828"/>
    <s v="approved"/>
    <s v="17-02-2022"/>
    <m/>
    <s v="23-02-2022"/>
    <n v="36"/>
    <n v="0"/>
  </r>
  <r>
    <x v="1359"/>
    <s v="CUST0368"/>
    <s v="BR002"/>
    <x v="0"/>
    <s v="Education Loan"/>
    <s v="Secured"/>
    <n v="46.22"/>
    <n v="10.46"/>
    <n v="0.48430000000000001"/>
    <n v="4.0734000000000004"/>
    <x v="2"/>
    <n v="886"/>
    <s v="approved"/>
    <s v="19-10-2023"/>
    <m/>
    <s v="21-10-2023"/>
    <n v="12"/>
    <n v="11.71"/>
  </r>
  <r>
    <x v="1360"/>
    <s v="CUST0042"/>
    <s v="BR002"/>
    <x v="2"/>
    <s v="Home Loan"/>
    <s v="Semi-Secured"/>
    <n v="27.22"/>
    <n v="11.48"/>
    <n v="0.51780000000000004"/>
    <n v="0.38240000000000002"/>
    <x v="2"/>
    <n v="892"/>
    <s v="approved"/>
    <s v="18-10-2022"/>
    <m/>
    <s v="28-10-2022"/>
    <n v="120"/>
    <n v="11.87"/>
  </r>
  <r>
    <x v="1361"/>
    <s v="CUST0308"/>
    <s v="BR003"/>
    <x v="1"/>
    <s v="Education Loan"/>
    <s v="Unsecured"/>
    <n v="8.75"/>
    <n v="15.58"/>
    <n v="0.1502"/>
    <n v="0.11899999999999999"/>
    <x v="2"/>
    <n v="596"/>
    <s v="approved"/>
    <s v="17-10-2022"/>
    <m/>
    <s v="31-10-2022"/>
    <n v="240"/>
    <n v="4.04"/>
  </r>
  <r>
    <x v="1362"/>
    <s v="CUST0069"/>
    <s v="BR007"/>
    <x v="1"/>
    <s v="Education Loan"/>
    <s v="Semi-Secured"/>
    <n v="22.66"/>
    <n v="11.5"/>
    <n v="0.18379999999999999"/>
    <n v="1.0613999999999999"/>
    <x v="3"/>
    <n v="608"/>
    <s v="approved"/>
    <s v="10-12-2024"/>
    <m/>
    <s v="18-12-2024"/>
    <n v="24"/>
    <n v="16.66"/>
  </r>
  <r>
    <x v="1363"/>
    <s v="CUST0374"/>
    <s v="BR003"/>
    <x v="4"/>
    <s v="Business Loan"/>
    <s v="Semi-Secured"/>
    <n v="92.84"/>
    <n v="10.68"/>
    <n v="0.99450000000000005"/>
    <n v="4.3132999999999999"/>
    <x v="4"/>
    <n v="725"/>
    <s v="Under Review"/>
    <s v="11-03-2024"/>
    <m/>
    <m/>
    <n v="24"/>
    <n v="79.180000000000007"/>
  </r>
  <r>
    <x v="1364"/>
    <s v="CUST0373"/>
    <s v="BR004"/>
    <x v="0"/>
    <s v="Auto Loan"/>
    <s v="Semi-Secured"/>
    <n v="11.93"/>
    <n v="12.08"/>
    <n v="7.6999999999999999E-2"/>
    <n v="0.26590000000000003"/>
    <x v="3"/>
    <n v="662"/>
    <s v="Rejected "/>
    <s v="29-07-2022"/>
    <m/>
    <m/>
    <n v="60"/>
    <n v="4.99"/>
  </r>
  <r>
    <x v="1365"/>
    <s v="CUST0308"/>
    <s v="BR007"/>
    <x v="2"/>
    <s v="Business Loan"/>
    <s v="Unsecured"/>
    <n v="21.51"/>
    <n v="10.38"/>
    <n v="0.1163"/>
    <n v="0.46110000000000001"/>
    <x v="0"/>
    <n v="596"/>
    <s v="Under Review"/>
    <s v="12-02-2024"/>
    <m/>
    <m/>
    <n v="60"/>
    <n v="12"/>
  </r>
  <r>
    <x v="1366"/>
    <s v="CUST0463"/>
    <s v="BR008"/>
    <x v="0"/>
    <s v="Personal Loan"/>
    <s v="Unsecured"/>
    <n v="55.57"/>
    <n v="10.039999999999999"/>
    <n v="0.3014"/>
    <n v="0.53769999999999996"/>
    <x v="3"/>
    <n v="608"/>
    <s v="approved"/>
    <s v="12-04-2023"/>
    <m/>
    <s v="19-04-2023"/>
    <n v="240"/>
    <n v="39.99"/>
  </r>
  <r>
    <x v="1367"/>
    <s v="CUST0177"/>
    <s v="BR010"/>
    <x v="4"/>
    <s v="Business Loan"/>
    <s v="Secured"/>
    <n v="78.17"/>
    <n v="17.93"/>
    <n v="0.52410000000000001"/>
    <n v="2.8233000000000001"/>
    <x v="0"/>
    <n v="864"/>
    <s v="approved"/>
    <s v="25-02-2024"/>
    <m/>
    <s v="02-03-2024"/>
    <n v="36"/>
    <n v="47.57"/>
  </r>
  <r>
    <x v="1368"/>
    <s v="CUST0136"/>
    <s v="BR001"/>
    <x v="1"/>
    <s v="Business Loan"/>
    <s v="Semi-Secured"/>
    <n v="15.37"/>
    <n v="13.48"/>
    <n v="0.11609999999999999"/>
    <n v="0.18540000000000001"/>
    <x v="3"/>
    <n v="608"/>
    <s v="Under Review"/>
    <s v="09-09-2024"/>
    <m/>
    <m/>
    <n v="240"/>
    <n v="3.16"/>
  </r>
  <r>
    <x v="1369"/>
    <s v="CUST0059"/>
    <s v="BR008"/>
    <x v="2"/>
    <s v="Education Loan"/>
    <s v="Semi-Secured"/>
    <n v="6.29"/>
    <n v="11.18"/>
    <n v="7.3700000000000002E-2"/>
    <n v="6.5699999999999995E-2"/>
    <x v="4"/>
    <n v="702"/>
    <s v="approved"/>
    <s v="04-09-2024"/>
    <m/>
    <s v="19-09-2024"/>
    <n v="240"/>
    <n v="2.15"/>
  </r>
  <r>
    <x v="1370"/>
    <s v="CUST0030"/>
    <s v="BR006"/>
    <x v="4"/>
    <s v="Personal Loan"/>
    <s v="Secured"/>
    <n v="49.54"/>
    <n v="13.51"/>
    <n v="0.55179999999999996"/>
    <n v="0.91500000000000004"/>
    <x v="0"/>
    <n v="811"/>
    <s v="Under Review"/>
    <s v="24-11-2024"/>
    <m/>
    <m/>
    <n v="84"/>
    <n v="36.020000000000003"/>
  </r>
  <r>
    <x v="1371"/>
    <s v="CUST0053"/>
    <s v="BR001"/>
    <x v="1"/>
    <s v="Home Loan"/>
    <s v="Unsecured"/>
    <n v="21.91"/>
    <n v="16.899999999999999"/>
    <n v="0.39389999999999997"/>
    <n v="0.44650000000000001"/>
    <x v="0"/>
    <n v="674"/>
    <s v="approved"/>
    <s v="15-04-2024"/>
    <m/>
    <s v="19-04-2024"/>
    <n v="84"/>
    <n v="17.63"/>
  </r>
  <r>
    <x v="1372"/>
    <s v="CUST0490"/>
    <s v="BR006"/>
    <x v="3"/>
    <s v="Education Loan"/>
    <s v="Secured"/>
    <n v="74.739999999999995"/>
    <n v="8.64"/>
    <n v="1.0426"/>
    <n v="0.93230000000000002"/>
    <x v="3"/>
    <n v="849"/>
    <s v="approved"/>
    <s v="04-11-2024"/>
    <m/>
    <s v="06-11-2024"/>
    <n v="120"/>
    <n v="13.11"/>
  </r>
  <r>
    <x v="1373"/>
    <s v="CUST0437"/>
    <s v="BR010"/>
    <x v="2"/>
    <s v="Gold Loan"/>
    <s v="Secured"/>
    <n v="39.799999999999997"/>
    <n v="9.33"/>
    <n v="0.2273"/>
    <n v="0.99670000000000003"/>
    <x v="1"/>
    <n v="805"/>
    <s v="approved"/>
    <s v="22-05-2024"/>
    <m/>
    <s v="30-05-2024"/>
    <n v="48"/>
    <n v="0"/>
  </r>
  <r>
    <x v="1374"/>
    <s v="CUST0357"/>
    <s v="BR003"/>
    <x v="0"/>
    <s v="Education Loan"/>
    <s v="Secured"/>
    <n v="80.45"/>
    <n v="12.14"/>
    <n v="0.54769999999999996"/>
    <n v="2.1240999999999999"/>
    <x v="1"/>
    <n v="796"/>
    <s v="approved"/>
    <s v="15-12-2024"/>
    <m/>
    <s v="21-12-2024"/>
    <n v="48"/>
    <n v="0"/>
  </r>
  <r>
    <x v="1375"/>
    <s v="CUST0435"/>
    <s v="BR001"/>
    <x v="3"/>
    <s v="Business Loan"/>
    <s v="Semi-Secured"/>
    <n v="83.64"/>
    <n v="14.9"/>
    <n v="1.1727000000000001"/>
    <n v="1.9854000000000001"/>
    <x v="4"/>
    <n v="863"/>
    <s v="approved"/>
    <s v="13-11-2023"/>
    <m/>
    <s v="22-11-2023"/>
    <n v="60"/>
    <n v="24.35"/>
  </r>
  <r>
    <x v="1376"/>
    <s v="CUST0421"/>
    <s v="BR004"/>
    <x v="2"/>
    <s v="Gold Loan"/>
    <s v="Semi-Secured"/>
    <n v="76.09"/>
    <n v="12.8"/>
    <n v="0.69830000000000003"/>
    <n v="2.0337999999999998"/>
    <x v="2"/>
    <n v="684"/>
    <s v="Rejected "/>
    <s v="12-11-2022"/>
    <m/>
    <m/>
    <n v="48"/>
    <n v="17.02"/>
  </r>
  <r>
    <x v="1377"/>
    <s v="CUST0176"/>
    <s v="BR002"/>
    <x v="1"/>
    <s v="Auto Loan"/>
    <s v="Secured"/>
    <n v="83.53"/>
    <n v="9.5299999999999994"/>
    <n v="1.1164000000000001"/>
    <n v="3.8363999999999998"/>
    <x v="4"/>
    <n v="828"/>
    <s v="approved"/>
    <s v="12-05-2024"/>
    <m/>
    <s v="27-05-2024"/>
    <n v="24"/>
    <n v="21.1"/>
  </r>
  <r>
    <x v="1378"/>
    <s v="CUST0094"/>
    <s v="BR004"/>
    <x v="1"/>
    <s v="Home Loan"/>
    <s v="Secured"/>
    <n v="69.930000000000007"/>
    <n v="13.79"/>
    <n v="0.62360000000000004"/>
    <n v="1.6194999999999999"/>
    <x v="1"/>
    <n v="714"/>
    <s v="Rejected"/>
    <s v="31-05-2023"/>
    <m/>
    <m/>
    <n v="60"/>
    <n v="0"/>
  </r>
  <r>
    <x v="1379"/>
    <s v="CUST0200"/>
    <s v="BR004"/>
    <x v="0"/>
    <s v="Gold Loan"/>
    <s v="Secured"/>
    <n v="1.86"/>
    <n v="12.67"/>
    <n v="2.0500000000000001E-2"/>
    <n v="3.3500000000000002E-2"/>
    <x v="2"/>
    <n v="835"/>
    <s v="approved"/>
    <s v="27-05-2024"/>
    <m/>
    <s v="08-06-2024"/>
    <n v="84"/>
    <n v="1.23"/>
  </r>
  <r>
    <x v="1380"/>
    <s v="CUST0276"/>
    <s v="BR008"/>
    <x v="4"/>
    <s v="Business Loan"/>
    <s v="Unsecured"/>
    <n v="91.55"/>
    <n v="18.34"/>
    <n v="1.2971999999999999"/>
    <n v="3.3254000000000001"/>
    <x v="1"/>
    <n v="891"/>
    <s v="approved"/>
    <s v="17-09-2024"/>
    <m/>
    <s v="28-09-2024"/>
    <n v="36"/>
    <n v="0"/>
  </r>
  <r>
    <x v="1381"/>
    <s v="CUST0334"/>
    <s v="BR002"/>
    <x v="1"/>
    <s v="Education Loan"/>
    <s v="Semi-Secured"/>
    <n v="7.37"/>
    <n v="9.8699999999999992"/>
    <n v="0.1056"/>
    <n v="0.1865"/>
    <x v="0"/>
    <n v="866"/>
    <s v="approved"/>
    <s v="28-02-2022"/>
    <m/>
    <s v="08-03-2022"/>
    <n v="48"/>
    <n v="5.07"/>
  </r>
  <r>
    <x v="1382"/>
    <s v="CUST0362"/>
    <s v="BR005"/>
    <x v="0"/>
    <s v="Business Loan"/>
    <s v="Secured"/>
    <n v="31.26"/>
    <n v="14.61"/>
    <n v="0.50090000000000001"/>
    <n v="0.73729999999999996"/>
    <x v="1"/>
    <n v="552"/>
    <s v="Rejected "/>
    <s v="11-12-2024"/>
    <m/>
    <m/>
    <n v="60"/>
    <n v="0"/>
  </r>
  <r>
    <x v="1383"/>
    <s v="CUST0118"/>
    <s v="BR001"/>
    <x v="1"/>
    <s v="Business Loan"/>
    <s v="Secured"/>
    <n v="19.3"/>
    <n v="10.94"/>
    <n v="0.35759999999999997"/>
    <n v="0.89900000000000002"/>
    <x v="2"/>
    <n v="855"/>
    <s v="approved"/>
    <s v="27-09-2023"/>
    <m/>
    <s v="02-10-2023"/>
    <n v="24"/>
    <n v="6.33"/>
  </r>
  <r>
    <x v="1384"/>
    <s v="CUST0447"/>
    <s v="BR005"/>
    <x v="4"/>
    <s v="Business Loan"/>
    <s v="Semi-Secured"/>
    <n v="4.05"/>
    <n v="10.19"/>
    <n v="7.1099999999999997E-2"/>
    <n v="6.7599999999999993E-2"/>
    <x v="1"/>
    <n v="656"/>
    <s v="Rejected "/>
    <s v="23-09-2023"/>
    <m/>
    <m/>
    <n v="84"/>
    <n v="0"/>
  </r>
  <r>
    <x v="1385"/>
    <s v="CUST0458"/>
    <s v="BR002"/>
    <x v="0"/>
    <s v="Business Loan"/>
    <s v="Semi-Secured"/>
    <n v="51.96"/>
    <n v="18.28"/>
    <n v="0.58440000000000003"/>
    <n v="1.3273999999999999"/>
    <x v="1"/>
    <n v="707"/>
    <s v="approved"/>
    <s v="07-08-2023"/>
    <m/>
    <s v="09-08-2023"/>
    <n v="60"/>
    <n v="0"/>
  </r>
  <r>
    <x v="1386"/>
    <s v="CUST0318"/>
    <s v="BR009"/>
    <x v="2"/>
    <s v="Business Loan"/>
    <s v="Secured"/>
    <n v="89.83"/>
    <n v="11.02"/>
    <n v="1.5686"/>
    <n v="2.9418000000000002"/>
    <x v="4"/>
    <n v="782"/>
    <s v="Under Review"/>
    <s v="11-07-2022"/>
    <m/>
    <m/>
    <n v="36"/>
    <n v="61.24"/>
  </r>
  <r>
    <x v="1387"/>
    <s v="CUST0423"/>
    <s v="BR003"/>
    <x v="1"/>
    <s v="Home Loan"/>
    <s v="Semi-Secured"/>
    <n v="90.28"/>
    <n v="7.8"/>
    <n v="0.72170000000000001"/>
    <n v="1.0858000000000001"/>
    <x v="4"/>
    <n v="885"/>
    <s v="approved"/>
    <s v="02-07-2023"/>
    <m/>
    <s v="05-07-2023"/>
    <n v="120"/>
    <n v="66.53"/>
  </r>
  <r>
    <x v="1388"/>
    <s v="CUST0325"/>
    <s v="BR003"/>
    <x v="4"/>
    <s v="Education Loan"/>
    <s v="Unsecured"/>
    <n v="71.400000000000006"/>
    <n v="14.8"/>
    <n v="1.4269000000000001"/>
    <n v="2.4681000000000002"/>
    <x v="3"/>
    <n v="894"/>
    <s v="approved"/>
    <s v="12-12-2023"/>
    <m/>
    <s v="16-12-2023"/>
    <n v="36"/>
    <n v="21.2"/>
  </r>
  <r>
    <x v="1389"/>
    <s v="CUST0048"/>
    <s v="BR002"/>
    <x v="2"/>
    <s v="Personal Loan"/>
    <s v="Semi-Secured"/>
    <n v="68"/>
    <n v="16.22"/>
    <n v="1.1391"/>
    <n v="1.6616"/>
    <x v="3"/>
    <n v="611"/>
    <s v="Under Review"/>
    <s v="01-11-2022"/>
    <m/>
    <m/>
    <n v="60"/>
    <n v="23.8"/>
  </r>
  <r>
    <x v="1390"/>
    <s v="CUST0263"/>
    <s v="BR004"/>
    <x v="3"/>
    <s v="Education Loan"/>
    <s v="Secured"/>
    <n v="20.96"/>
    <n v="13.19"/>
    <n v="0.2949"/>
    <n v="0.56430000000000002"/>
    <x v="4"/>
    <n v="858"/>
    <s v="Rejected"/>
    <s v="25-08-2024"/>
    <m/>
    <m/>
    <n v="48"/>
    <n v="8.6999999999999993"/>
  </r>
  <r>
    <x v="1391"/>
    <s v="CUST0196"/>
    <s v="BR007"/>
    <x v="2"/>
    <s v="Auto Loan"/>
    <s v="Semi-Secured"/>
    <n v="4.6900000000000004"/>
    <n v="16.39"/>
    <n v="8.0600000000000005E-2"/>
    <n v="0.1658"/>
    <x v="4"/>
    <n v="749"/>
    <s v="Rejected"/>
    <s v="28-12-2022"/>
    <m/>
    <m/>
    <n v="36"/>
    <n v="2"/>
  </r>
  <r>
    <x v="1392"/>
    <s v="CUST0169"/>
    <s v="BR006"/>
    <x v="0"/>
    <s v="Education Loan"/>
    <s v="Unsecured"/>
    <n v="21.22"/>
    <n v="7.74"/>
    <n v="0.3805"/>
    <n v="0.66239999999999999"/>
    <x v="2"/>
    <n v="631"/>
    <s v="Rejected "/>
    <s v="07-12-2024"/>
    <m/>
    <m/>
    <n v="36"/>
    <n v="16.68"/>
  </r>
  <r>
    <x v="1393"/>
    <s v="CUST0451"/>
    <s v="BR008"/>
    <x v="0"/>
    <s v="Personal Loan"/>
    <s v="Semi-Secured"/>
    <n v="43.27"/>
    <n v="17.11"/>
    <n v="0.49020000000000002"/>
    <n v="0.88700000000000001"/>
    <x v="3"/>
    <n v="797"/>
    <s v="Under Review"/>
    <s v="16-07-2022"/>
    <m/>
    <m/>
    <n v="84"/>
    <n v="35.200000000000003"/>
  </r>
  <r>
    <x v="1394"/>
    <s v="CUST0133"/>
    <s v="BR008"/>
    <x v="0"/>
    <s v="Gold Loan"/>
    <s v="Semi-Secured"/>
    <n v="20.94"/>
    <n v="14.01"/>
    <n v="0.28960000000000002"/>
    <n v="0.48730000000000001"/>
    <x v="3"/>
    <n v="571"/>
    <s v="approved"/>
    <s v="07-11-2024"/>
    <m/>
    <s v="15-11-2024"/>
    <n v="60"/>
    <n v="5.87"/>
  </r>
  <r>
    <x v="1395"/>
    <s v="CUST0374"/>
    <s v="BR010"/>
    <x v="1"/>
    <s v="Business Loan"/>
    <s v="Unsecured"/>
    <n v="52.12"/>
    <n v="12.45"/>
    <n v="0.68189999999999995"/>
    <n v="1.1713"/>
    <x v="0"/>
    <n v="725"/>
    <s v="approved"/>
    <s v="16-04-2024"/>
    <m/>
    <s v="28-04-2024"/>
    <n v="60"/>
    <n v="9.93"/>
  </r>
  <r>
    <x v="1396"/>
    <s v="CUST0012"/>
    <s v="BR007"/>
    <x v="2"/>
    <s v="Home Loan"/>
    <s v="Secured"/>
    <n v="84.78"/>
    <n v="17.489999999999998"/>
    <n v="0.52659999999999996"/>
    <n v="2.4679000000000002"/>
    <x v="2"/>
    <n v="566"/>
    <s v="Under Review"/>
    <s v="06-07-2024"/>
    <m/>
    <m/>
    <n v="48"/>
    <n v="15.87"/>
  </r>
  <r>
    <x v="1397"/>
    <s v="CUST0215"/>
    <s v="BR007"/>
    <x v="3"/>
    <s v="Home Loan"/>
    <s v="Semi-Secured"/>
    <n v="34.53"/>
    <n v="13.06"/>
    <n v="0.66139999999999999"/>
    <n v="1.6426000000000001"/>
    <x v="0"/>
    <n v="716"/>
    <s v="approved"/>
    <s v="23-08-2023"/>
    <m/>
    <s v="28-08-2023"/>
    <n v="24"/>
    <n v="19.98"/>
  </r>
  <r>
    <x v="1398"/>
    <s v="CUST0146"/>
    <s v="BR004"/>
    <x v="3"/>
    <s v="Gold Loan"/>
    <s v="Semi-Secured"/>
    <n v="98.35"/>
    <n v="11.1"/>
    <n v="1.7943"/>
    <n v="2.1433"/>
    <x v="4"/>
    <n v="713"/>
    <s v="approved"/>
    <s v="18-11-2023"/>
    <m/>
    <s v="01-12-2023"/>
    <n v="60"/>
    <n v="44.02"/>
  </r>
  <r>
    <x v="1399"/>
    <s v="CUST0486"/>
    <s v="BR004"/>
    <x v="1"/>
    <s v="Auto Loan"/>
    <s v="Unsecured"/>
    <n v="5.51"/>
    <n v="15.74"/>
    <n v="4.9399999999999999E-2"/>
    <n v="0.193"/>
    <x v="2"/>
    <n v="628"/>
    <s v="approved"/>
    <s v="28-05-2022"/>
    <m/>
    <s v="05-06-2022"/>
    <n v="36"/>
    <n v="4.45"/>
  </r>
  <r>
    <x v="1400"/>
    <s v="CUST0170"/>
    <s v="BR008"/>
    <x v="0"/>
    <s v="Auto Loan"/>
    <s v="Secured"/>
    <n v="84.6"/>
    <n v="18.28"/>
    <n v="1.2890999999999999"/>
    <n v="2.4975000000000001"/>
    <x v="2"/>
    <n v="860"/>
    <s v="Under Review"/>
    <s v="01-10-2024"/>
    <m/>
    <m/>
    <n v="48"/>
    <n v="39.229999999999997"/>
  </r>
  <r>
    <x v="1401"/>
    <s v="CUST0426"/>
    <s v="BR005"/>
    <x v="2"/>
    <s v="Home Loan"/>
    <s v="Semi-Secured"/>
    <n v="41.72"/>
    <n v="13.19"/>
    <n v="0.38850000000000001"/>
    <n v="1.1232"/>
    <x v="0"/>
    <n v="892"/>
    <s v="approved"/>
    <s v="17-04-2022"/>
    <m/>
    <s v="28-04-2022"/>
    <n v="48"/>
    <n v="17.84"/>
  </r>
  <r>
    <x v="1402"/>
    <s v="CUST0010"/>
    <s v="BR002"/>
    <x v="0"/>
    <s v="Home Loan"/>
    <s v="Secured"/>
    <n v="44.49"/>
    <n v="14.11"/>
    <n v="0.27850000000000003"/>
    <n v="1.2181999999999999"/>
    <x v="1"/>
    <n v="820"/>
    <s v="Under Review"/>
    <s v="28-10-2024"/>
    <m/>
    <m/>
    <n v="48"/>
    <n v="0"/>
  </r>
  <r>
    <x v="1403"/>
    <s v="CUST0445"/>
    <s v="BR008"/>
    <x v="1"/>
    <s v="Auto Loan"/>
    <s v="Semi-Secured"/>
    <n v="38.229999999999997"/>
    <n v="17.309999999999999"/>
    <n v="0.41320000000000001"/>
    <n v="0.67200000000000004"/>
    <x v="3"/>
    <n v="610"/>
    <s v="approved"/>
    <s v="02-02-2023"/>
    <m/>
    <s v="14-02-2023"/>
    <n v="120"/>
    <n v="17.55"/>
  </r>
  <r>
    <x v="1404"/>
    <s v="CUST0109"/>
    <s v="BR010"/>
    <x v="3"/>
    <s v="Education Loan"/>
    <s v="Semi-Secured"/>
    <n v="78.31"/>
    <n v="15.63"/>
    <n v="0.67889999999999995"/>
    <n v="3.8205"/>
    <x v="2"/>
    <n v="871"/>
    <s v="approved"/>
    <s v="05-11-2022"/>
    <m/>
    <s v="09-11-2022"/>
    <n v="24"/>
    <n v="22.63"/>
  </r>
  <r>
    <x v="1405"/>
    <s v="CUST0245"/>
    <s v="BR001"/>
    <x v="1"/>
    <s v="Personal Loan"/>
    <s v="Secured"/>
    <n v="88.7"/>
    <n v="17.03"/>
    <n v="1.0568"/>
    <n v="1.5432999999999999"/>
    <x v="3"/>
    <n v="763"/>
    <s v="Rejected "/>
    <s v="26-04-2024"/>
    <m/>
    <m/>
    <n v="120"/>
    <n v="75.989999999999995"/>
  </r>
  <r>
    <x v="1406"/>
    <s v="CUST0228"/>
    <s v="BR009"/>
    <x v="3"/>
    <s v="Business Loan"/>
    <s v="Secured"/>
    <n v="51.43"/>
    <n v="13.6"/>
    <n v="0.94099999999999995"/>
    <n v="0.67110000000000003"/>
    <x v="0"/>
    <n v="798"/>
    <s v="Under Review"/>
    <s v="12-10-2024"/>
    <m/>
    <m/>
    <n v="180"/>
    <n v="47.38"/>
  </r>
  <r>
    <x v="1407"/>
    <s v="CUST0351"/>
    <s v="BR005"/>
    <x v="4"/>
    <s v="Auto Loan"/>
    <s v="Semi-Secured"/>
    <n v="71.569999999999993"/>
    <n v="11.4"/>
    <n v="0.56210000000000004"/>
    <n v="0.83150000000000002"/>
    <x v="4"/>
    <n v="892"/>
    <s v="approved"/>
    <s v="07-05-2023"/>
    <m/>
    <s v="15-05-2023"/>
    <n v="180"/>
    <n v="30.84"/>
  </r>
  <r>
    <x v="1408"/>
    <s v="CUST0013"/>
    <s v="BR005"/>
    <x v="4"/>
    <s v="Home Loan"/>
    <s v="Unsecured"/>
    <n v="42.7"/>
    <n v="10.89"/>
    <n v="0.49859999999999999"/>
    <n v="1.1012999999999999"/>
    <x v="4"/>
    <n v="792"/>
    <s v="approved"/>
    <s v="05-06-2022"/>
    <m/>
    <s v="11-06-2022"/>
    <n v="48"/>
    <n v="31.65"/>
  </r>
  <r>
    <x v="1409"/>
    <s v="CUST0107"/>
    <s v="BR001"/>
    <x v="2"/>
    <s v="Gold Loan"/>
    <s v="Secured"/>
    <n v="79.09"/>
    <n v="8.01"/>
    <n v="1.4052"/>
    <n v="6.8803000000000001"/>
    <x v="0"/>
    <n v="755"/>
    <s v="Under Review"/>
    <s v="26-03-2024"/>
    <m/>
    <m/>
    <n v="12"/>
    <n v="31.91"/>
  </r>
  <r>
    <x v="1410"/>
    <s v="CUST0149"/>
    <s v="BR005"/>
    <x v="3"/>
    <s v="Personal Loan"/>
    <s v="Semi-Secured"/>
    <n v="98.34"/>
    <n v="14.7"/>
    <n v="1.1152"/>
    <n v="2.7219000000000002"/>
    <x v="4"/>
    <n v="855"/>
    <s v="Rejected"/>
    <s v="15-02-2023"/>
    <m/>
    <m/>
    <n v="48"/>
    <n v="82.13"/>
  </r>
  <r>
    <x v="1411"/>
    <s v="CUST0017"/>
    <s v="BR001"/>
    <x v="0"/>
    <s v="Auto Loan"/>
    <s v="Unsecured"/>
    <n v="3.86"/>
    <n v="15.61"/>
    <n v="2.3400000000000001E-2"/>
    <n v="0.1086"/>
    <x v="4"/>
    <n v="579"/>
    <s v="approved"/>
    <s v="11-01-2024"/>
    <m/>
    <s v="25-01-2024"/>
    <n v="48"/>
    <n v="1.77"/>
  </r>
  <r>
    <x v="1412"/>
    <s v="CUST0307"/>
    <s v="BR009"/>
    <x v="2"/>
    <s v="Gold Loan"/>
    <s v="Semi-Secured"/>
    <n v="40.51"/>
    <n v="8.3800000000000008"/>
    <n v="0.5353"/>
    <n v="0.6391"/>
    <x v="2"/>
    <n v="830"/>
    <s v="Rejected"/>
    <s v="06-07-2024"/>
    <m/>
    <m/>
    <n v="84"/>
    <n v="31.17"/>
  </r>
  <r>
    <x v="1413"/>
    <s v="CUST0160"/>
    <s v="BR005"/>
    <x v="1"/>
    <s v="Education Loan"/>
    <s v="Unsecured"/>
    <n v="92.41"/>
    <n v="15.91"/>
    <n v="1.0281"/>
    <n v="1.3513999999999999"/>
    <x v="1"/>
    <n v="752"/>
    <s v="Under Review"/>
    <s v="03-08-2024"/>
    <m/>
    <m/>
    <n v="180"/>
    <n v="0"/>
  </r>
  <r>
    <x v="1414"/>
    <s v="CUST0344"/>
    <s v="BR007"/>
    <x v="2"/>
    <s v="Personal Loan"/>
    <s v="Semi-Secured"/>
    <n v="61.8"/>
    <n v="15.33"/>
    <n v="0.65090000000000003"/>
    <n v="1.204"/>
    <x v="2"/>
    <n v="719"/>
    <s v="approved"/>
    <s v="07-02-2024"/>
    <m/>
    <s v="08-02-2024"/>
    <n v="84"/>
    <n v="33.85"/>
  </r>
  <r>
    <x v="1415"/>
    <s v="CUST0085"/>
    <s v="BR004"/>
    <x v="4"/>
    <s v="Home Loan"/>
    <s v="Semi-Secured"/>
    <n v="18.87"/>
    <n v="12.96"/>
    <n v="0.35139999999999999"/>
    <n v="1.6851"/>
    <x v="4"/>
    <n v="849"/>
    <s v="Under Review"/>
    <s v="12-09-2024"/>
    <m/>
    <m/>
    <n v="12"/>
    <n v="12.8"/>
  </r>
  <r>
    <x v="1416"/>
    <s v="CUST0469"/>
    <s v="BR003"/>
    <x v="0"/>
    <s v="Auto Loan"/>
    <s v="Secured"/>
    <n v="36.1"/>
    <n v="8.4700000000000006"/>
    <n v="0.39090000000000003"/>
    <n v="3.1480999999999999"/>
    <x v="4"/>
    <n v="882"/>
    <s v="approved"/>
    <s v="22-09-2023"/>
    <m/>
    <s v="30-09-2023"/>
    <n v="12"/>
    <n v="30.23"/>
  </r>
  <r>
    <x v="1417"/>
    <s v="CUST0047"/>
    <s v="BR005"/>
    <x v="1"/>
    <s v="Business Loan"/>
    <s v="Semi-Secured"/>
    <n v="50.53"/>
    <n v="12.51"/>
    <n v="0.90810000000000002"/>
    <n v="1.6907000000000001"/>
    <x v="1"/>
    <n v="896"/>
    <s v="Rejected"/>
    <s v="02-11-2023"/>
    <m/>
    <m/>
    <n v="36"/>
    <n v="0"/>
  </r>
  <r>
    <x v="1418"/>
    <s v="CUST0009"/>
    <s v="BR003"/>
    <x v="4"/>
    <s v="Gold Loan"/>
    <s v="Unsecured"/>
    <n v="64.87"/>
    <n v="18.41"/>
    <n v="0.84709999999999996"/>
    <n v="1.1859999999999999"/>
    <x v="0"/>
    <n v="707"/>
    <s v="Under Review"/>
    <s v="14-10-2024"/>
    <m/>
    <m/>
    <n v="120"/>
    <n v="32.9"/>
  </r>
  <r>
    <x v="1419"/>
    <s v="CUST0105"/>
    <s v="BR006"/>
    <x v="0"/>
    <s v="Gold Loan"/>
    <s v="Semi-Secured"/>
    <n v="19.600000000000001"/>
    <n v="13.16"/>
    <n v="0.1555"/>
    <n v="0.29449999999999998"/>
    <x v="4"/>
    <n v="667"/>
    <s v="approved"/>
    <s v="10-06-2022"/>
    <m/>
    <s v="16-06-2022"/>
    <n v="120"/>
    <n v="5.46"/>
  </r>
  <r>
    <x v="1420"/>
    <s v="CUST0276"/>
    <s v="BR006"/>
    <x v="4"/>
    <s v="Business Loan"/>
    <s v="Secured"/>
    <n v="49.41"/>
    <n v="11.28"/>
    <n v="0.70850000000000002"/>
    <n v="4.3734000000000002"/>
    <x v="2"/>
    <n v="891"/>
    <s v="approved"/>
    <s v="14-09-2023"/>
    <m/>
    <s v="26-09-2023"/>
    <n v="12"/>
    <n v="42.16"/>
  </r>
  <r>
    <x v="1421"/>
    <s v="CUST0088"/>
    <s v="BR009"/>
    <x v="1"/>
    <s v="Auto Loan"/>
    <s v="Unsecured"/>
    <n v="80.959999999999994"/>
    <n v="18.2"/>
    <n v="0.53910000000000002"/>
    <n v="1.3154999999999999"/>
    <x v="4"/>
    <n v="739"/>
    <s v="approved"/>
    <s v="31-12-2022"/>
    <m/>
    <s v="04-01-2023"/>
    <n v="180"/>
    <n v="45.12"/>
  </r>
  <r>
    <x v="1422"/>
    <s v="CUST0113"/>
    <s v="BR005"/>
    <x v="2"/>
    <s v="Gold Loan"/>
    <s v="Secured"/>
    <n v="55.23"/>
    <n v="7.95"/>
    <n v="0.3221"/>
    <n v="1.347"/>
    <x v="2"/>
    <n v="583"/>
    <s v="Under Review"/>
    <s v="28-02-2024"/>
    <m/>
    <m/>
    <n v="48"/>
    <n v="14.4"/>
  </r>
  <r>
    <x v="1423"/>
    <s v="CUST0419"/>
    <s v="BR003"/>
    <x v="3"/>
    <s v="Personal Loan"/>
    <s v="Secured"/>
    <n v="69.22"/>
    <n v="13.82"/>
    <n v="1.1192"/>
    <n v="1.8853"/>
    <x v="1"/>
    <n v="818"/>
    <s v="approved"/>
    <s v="28-07-2022"/>
    <m/>
    <s v="31-07-2022"/>
    <n v="48"/>
    <n v="0"/>
  </r>
  <r>
    <x v="1424"/>
    <s v="CUST0242"/>
    <s v="BR004"/>
    <x v="3"/>
    <s v="Home Loan"/>
    <s v="Secured"/>
    <n v="30.28"/>
    <n v="9.66"/>
    <n v="0.1895"/>
    <n v="0.49740000000000001"/>
    <x v="4"/>
    <n v="565"/>
    <s v="Rejected"/>
    <s v="21-04-2022"/>
    <m/>
    <m/>
    <n v="84"/>
    <n v="27.54"/>
  </r>
  <r>
    <x v="1425"/>
    <s v="CUST0031"/>
    <s v="BR005"/>
    <x v="3"/>
    <s v="Home Loan"/>
    <s v="Unsecured"/>
    <n v="44.65"/>
    <n v="15.33"/>
    <n v="0.82179999999999997"/>
    <n v="0.72940000000000005"/>
    <x v="4"/>
    <n v="736"/>
    <s v="approved"/>
    <s v="13-09-2023"/>
    <m/>
    <s v="24-09-2023"/>
    <n v="120"/>
    <n v="33.61"/>
  </r>
  <r>
    <x v="1426"/>
    <s v="CUST0430"/>
    <s v="BR007"/>
    <x v="4"/>
    <s v="Business Loan"/>
    <s v="Unsecured"/>
    <n v="33.229999999999997"/>
    <n v="8.82"/>
    <n v="0.44450000000000001"/>
    <n v="1.0539000000000001"/>
    <x v="2"/>
    <n v="806"/>
    <s v="approved"/>
    <s v="21-07-2022"/>
    <m/>
    <s v="24-07-2022"/>
    <n v="36"/>
    <n v="14.81"/>
  </r>
  <r>
    <x v="1427"/>
    <s v="CUST0137"/>
    <s v="BR006"/>
    <x v="4"/>
    <s v="Home Loan"/>
    <s v="Unsecured"/>
    <n v="31.37"/>
    <n v="14.3"/>
    <n v="0.50209999999999999"/>
    <n v="1.5105999999999999"/>
    <x v="1"/>
    <n v="801"/>
    <s v="approved"/>
    <s v="03-08-2022"/>
    <m/>
    <s v="18-08-2022"/>
    <n v="24"/>
    <n v="0"/>
  </r>
  <r>
    <x v="1428"/>
    <s v="CUST0329"/>
    <s v="BR007"/>
    <x v="2"/>
    <s v="Home Loan"/>
    <s v="Secured"/>
    <n v="6.83"/>
    <n v="16.739999999999998"/>
    <n v="0.1061"/>
    <n v="9.8799999999999999E-2"/>
    <x v="3"/>
    <n v="710"/>
    <s v="Rejected"/>
    <s v="28-05-2023"/>
    <m/>
    <m/>
    <n v="240"/>
    <n v="1.46"/>
  </r>
  <r>
    <x v="1429"/>
    <s v="CUST0073"/>
    <s v="BR007"/>
    <x v="2"/>
    <s v="Personal Loan"/>
    <s v="Secured"/>
    <n v="69.010000000000005"/>
    <n v="12.99"/>
    <n v="1.3055000000000001"/>
    <n v="1.03"/>
    <x v="3"/>
    <n v="883"/>
    <s v="Rejected "/>
    <s v="20-02-2024"/>
    <m/>
    <m/>
    <n v="120"/>
    <n v="55.92"/>
  </r>
  <r>
    <x v="1430"/>
    <s v="CUST0075"/>
    <s v="BR001"/>
    <x v="2"/>
    <s v="Personal Loan"/>
    <s v="Semi-Secured"/>
    <n v="27.83"/>
    <n v="17.760000000000002"/>
    <n v="0.17519999999999999"/>
    <n v="2.5482999999999998"/>
    <x v="1"/>
    <n v="823"/>
    <s v="Under Review"/>
    <s v="17-04-2023"/>
    <m/>
    <m/>
    <n v="12"/>
    <n v="0"/>
  </r>
  <r>
    <x v="1431"/>
    <s v="CUST0325"/>
    <s v="BR006"/>
    <x v="1"/>
    <s v="Personal Loan"/>
    <s v="Secured"/>
    <n v="55.58"/>
    <n v="15.24"/>
    <n v="0.40949999999999998"/>
    <n v="5.0228999999999999"/>
    <x v="1"/>
    <n v="894"/>
    <s v="Rejected "/>
    <s v="06-08-2024"/>
    <m/>
    <m/>
    <n v="12"/>
    <n v="0"/>
  </r>
  <r>
    <x v="1432"/>
    <s v="CUST0174"/>
    <s v="BR010"/>
    <x v="1"/>
    <s v="Business Loan"/>
    <s v="Secured"/>
    <n v="26.15"/>
    <n v="12.59"/>
    <n v="0.17860000000000001"/>
    <n v="0.46989999999999998"/>
    <x v="1"/>
    <n v="791"/>
    <s v="Under Review"/>
    <s v="17-11-2023"/>
    <m/>
    <m/>
    <n v="84"/>
    <n v="0"/>
  </r>
  <r>
    <x v="1433"/>
    <s v="CUST0023"/>
    <s v="BR006"/>
    <x v="2"/>
    <s v="Business Loan"/>
    <s v="Secured"/>
    <n v="70.94"/>
    <n v="14.45"/>
    <n v="0.90380000000000005"/>
    <n v="6.3845000000000001"/>
    <x v="0"/>
    <n v="678"/>
    <s v="approved"/>
    <s v="13-08-2023"/>
    <m/>
    <s v="22-08-2023"/>
    <n v="12"/>
    <n v="8.82"/>
  </r>
  <r>
    <x v="1434"/>
    <s v="CUST0135"/>
    <s v="BR001"/>
    <x v="1"/>
    <s v="Auto Loan"/>
    <s v="Unsecured"/>
    <n v="88.75"/>
    <n v="18"/>
    <n v="0.97509999999999997"/>
    <n v="1.8653"/>
    <x v="1"/>
    <n v="897"/>
    <s v="Rejected "/>
    <s v="17-02-2022"/>
    <m/>
    <m/>
    <n v="84"/>
    <n v="0"/>
  </r>
  <r>
    <x v="1435"/>
    <s v="CUST0258"/>
    <s v="BR010"/>
    <x v="2"/>
    <s v="Auto Loan"/>
    <s v="Unsecured"/>
    <n v="39.82"/>
    <n v="9.75"/>
    <n v="0.25509999999999999"/>
    <n v="0.52070000000000005"/>
    <x v="4"/>
    <n v="701"/>
    <s v="Rejected "/>
    <s v="27-12-2023"/>
    <m/>
    <m/>
    <n v="120"/>
    <n v="18.579999999999998"/>
  </r>
  <r>
    <x v="1436"/>
    <s v="CUST0252"/>
    <s v="BR009"/>
    <x v="2"/>
    <s v="Gold Loan"/>
    <s v="Unsecured"/>
    <n v="73.069999999999993"/>
    <n v="12.18"/>
    <n v="1.4422999999999999"/>
    <n v="1.9307000000000001"/>
    <x v="1"/>
    <n v="710"/>
    <s v="Rejected"/>
    <s v="08-03-2024"/>
    <m/>
    <m/>
    <n v="48"/>
    <n v="0"/>
  </r>
  <r>
    <x v="1437"/>
    <s v="CUST0332"/>
    <s v="BR003"/>
    <x v="4"/>
    <s v="Gold Loan"/>
    <s v="Secured"/>
    <n v="88.59"/>
    <n v="16.29"/>
    <n v="1.5966"/>
    <n v="1.2518"/>
    <x v="0"/>
    <n v="855"/>
    <s v="approved"/>
    <s v="27-07-2023"/>
    <m/>
    <s v="04-08-2023"/>
    <n v="240"/>
    <n v="71.41"/>
  </r>
  <r>
    <x v="1438"/>
    <s v="CUST0463"/>
    <s v="BR002"/>
    <x v="2"/>
    <s v="Gold Loan"/>
    <s v="Secured"/>
    <n v="22.22"/>
    <m/>
    <n v="0.2208"/>
    <m/>
    <x v="2"/>
    <n v="608"/>
    <s v="approved"/>
    <s v="23-10-2023"/>
    <m/>
    <s v="04-11-2023"/>
    <n v="60"/>
    <n v="6.87"/>
  </r>
  <r>
    <x v="1439"/>
    <s v="CUST0149"/>
    <s v="BR005"/>
    <x v="0"/>
    <s v="Gold Loan"/>
    <s v="Semi-Secured"/>
    <n v="75.599999999999994"/>
    <n v="16.399999999999999"/>
    <n v="1.2070000000000001"/>
    <n v="1.5187999999999999"/>
    <x v="3"/>
    <n v="855"/>
    <s v="Under Review"/>
    <s v="21-06-2024"/>
    <m/>
    <m/>
    <n v="84"/>
    <n v="15.79"/>
  </r>
  <r>
    <x v="1440"/>
    <s v="CUST0048"/>
    <s v="BR007"/>
    <x v="1"/>
    <s v="Personal Loan"/>
    <s v="Semi-Secured"/>
    <n v="6.57"/>
    <n v="15.52"/>
    <n v="4.53E-2"/>
    <n v="0.1081"/>
    <x v="0"/>
    <n v="611"/>
    <s v="approved"/>
    <s v="08-06-2023"/>
    <m/>
    <s v="22-06-2023"/>
    <n v="120"/>
    <n v="3.51"/>
  </r>
  <r>
    <x v="1441"/>
    <s v="CUST0271"/>
    <s v="BR007"/>
    <x v="3"/>
    <s v="Education Loan"/>
    <s v="Semi-Secured"/>
    <n v="66.42"/>
    <n v="9.33"/>
    <n v="1.1034999999999999"/>
    <n v="0.61180000000000001"/>
    <x v="3"/>
    <n v="742"/>
    <s v="Rejected"/>
    <s v="12-12-2024"/>
    <m/>
    <m/>
    <n v="240"/>
    <n v="57.81"/>
  </r>
  <r>
    <x v="1442"/>
    <s v="CUST0390"/>
    <s v="BR002"/>
    <x v="2"/>
    <s v="Personal Loan"/>
    <s v="Secured"/>
    <n v="25.3"/>
    <n v="12.3"/>
    <n v="0.32"/>
    <n v="0.45069999999999999"/>
    <x v="0"/>
    <n v="855"/>
    <s v="approved"/>
    <s v="03-09-2023"/>
    <m/>
    <s v="14-09-2023"/>
    <n v="84"/>
    <n v="22.79"/>
  </r>
  <r>
    <x v="1443"/>
    <s v="CUST0328"/>
    <s v="BR008"/>
    <x v="2"/>
    <s v="Home Loan"/>
    <s v="Semi-Secured"/>
    <n v="94.96"/>
    <n v="16.32"/>
    <n v="0.78649999999999998"/>
    <n v="2.3254000000000001"/>
    <x v="4"/>
    <n v="837"/>
    <s v="approved"/>
    <s v="29-10-2023"/>
    <m/>
    <s v="12-11-2023"/>
    <n v="60"/>
    <n v="55.89"/>
  </r>
  <r>
    <x v="1444"/>
    <s v="CUST0183"/>
    <s v="BR004"/>
    <x v="0"/>
    <s v="Education Loan"/>
    <s v="Unsecured"/>
    <n v="89.83"/>
    <n v="15.3"/>
    <n v="1.2572000000000001"/>
    <n v="3.1272000000000002"/>
    <x v="2"/>
    <n v="687"/>
    <s v="Rejected "/>
    <s v="27-09-2024"/>
    <m/>
    <m/>
    <n v="36"/>
    <n v="29.95"/>
  </r>
  <r>
    <x v="1445"/>
    <s v="CUST0045"/>
    <s v="BR002"/>
    <x v="3"/>
    <s v="Gold Loan"/>
    <s v="Unsecured"/>
    <n v="68.709999999999994"/>
    <n v="9.2200000000000006"/>
    <n v="0.80089999999999995"/>
    <n v="3.1459000000000001"/>
    <x v="1"/>
    <n v="865"/>
    <s v="approved"/>
    <s v="06-10-2024"/>
    <m/>
    <s v="13-10-2024"/>
    <n v="24"/>
    <n v="0"/>
  </r>
  <r>
    <x v="1446"/>
    <s v="CUST0314"/>
    <s v="BR007"/>
    <x v="3"/>
    <s v="Auto Loan"/>
    <s v="Secured"/>
    <m/>
    <n v="12.29"/>
    <n v="1.4088000000000001"/>
    <n v="1.1173999999999999"/>
    <x v="0"/>
    <n v="677"/>
    <s v="approved"/>
    <s v="24-05-2024"/>
    <m/>
    <s v="28-05-2024"/>
    <n v="120"/>
    <n v="68.900000000000006"/>
  </r>
  <r>
    <x v="1447"/>
    <s v="CUST0290"/>
    <s v="BR004"/>
    <x v="3"/>
    <s v="Business Loan"/>
    <s v="Semi-Secured"/>
    <n v="82"/>
    <n v="8.7100000000000009"/>
    <n v="1.3747"/>
    <n v="7.16"/>
    <x v="1"/>
    <n v="742"/>
    <s v="Rejected "/>
    <s v="02-11-2023"/>
    <m/>
    <m/>
    <n v="12"/>
    <n v="0"/>
  </r>
  <r>
    <x v="1448"/>
    <s v="CUST0080"/>
    <s v="BR003"/>
    <x v="3"/>
    <s v="Personal Loan"/>
    <s v="Secured"/>
    <n v="52.91"/>
    <n v="16.21"/>
    <n v="0.43519999999999998"/>
    <n v="1.8655999999999999"/>
    <x v="0"/>
    <n v="733"/>
    <s v="approved"/>
    <s v="20-04-2024"/>
    <m/>
    <s v="29-04-2024"/>
    <n v="36"/>
    <n v="7.49"/>
  </r>
  <r>
    <x v="1449"/>
    <s v="CUST0224"/>
    <s v="BR001"/>
    <x v="0"/>
    <s v="Business Loan"/>
    <s v="Semi-Secured"/>
    <n v="97.11"/>
    <n v="16.23"/>
    <n v="0.77180000000000004"/>
    <n v="2.3734000000000002"/>
    <x v="2"/>
    <n v="699"/>
    <s v="approved"/>
    <s v="28-05-2022"/>
    <m/>
    <s v="11-06-2022"/>
    <n v="60"/>
    <n v="80.23"/>
  </r>
  <r>
    <x v="1450"/>
    <s v="CUST0124"/>
    <s v="BR006"/>
    <x v="2"/>
    <s v="Education Loan"/>
    <s v="Unsecured"/>
    <n v="98.69"/>
    <n v="17.71"/>
    <n v="0.97650000000000003"/>
    <n v="2.4904999999999999"/>
    <x v="0"/>
    <n v="558"/>
    <s v="Under Review"/>
    <s v="17-05-2023"/>
    <m/>
    <m/>
    <n v="60"/>
    <n v="59.01"/>
  </r>
  <r>
    <x v="1451"/>
    <s v="CUST0456"/>
    <s v="BR007"/>
    <x v="1"/>
    <s v="Auto Loan"/>
    <s v="Semi-Secured"/>
    <n v="82.64"/>
    <n v="15.21"/>
    <n v="1.0278"/>
    <n v="7.4671000000000003"/>
    <x v="4"/>
    <n v="721"/>
    <s v="Rejected "/>
    <s v="27-02-2023"/>
    <m/>
    <m/>
    <n v="12"/>
    <n v="36.020000000000003"/>
  </r>
  <r>
    <x v="1452"/>
    <s v="CUST0320"/>
    <s v="BR010"/>
    <x v="0"/>
    <s v="Home Loan"/>
    <s v="Semi-Secured"/>
    <n v="69.400000000000006"/>
    <n v="16.53"/>
    <n v="0.71030000000000004"/>
    <n v="1.0449999999999999"/>
    <x v="3"/>
    <n v="680"/>
    <s v="approved"/>
    <s v="17-01-2024"/>
    <m/>
    <s v="29-01-2024"/>
    <n v="180"/>
    <n v="9.4499999999999993"/>
  </r>
  <r>
    <x v="1453"/>
    <s v="CUST0487"/>
    <s v="BR006"/>
    <x v="3"/>
    <s v="Business Loan"/>
    <s v="Semi-Secured"/>
    <n v="84"/>
    <n v="10.199999999999999"/>
    <n v="0.44469999999999998"/>
    <n v="0.91300000000000003"/>
    <x v="0"/>
    <n v="685"/>
    <s v="Under Review"/>
    <s v="18-10-2023"/>
    <m/>
    <m/>
    <n v="180"/>
    <n v="47.6"/>
  </r>
  <r>
    <x v="1454"/>
    <s v="CUST0094"/>
    <s v="BR007"/>
    <x v="3"/>
    <s v="Personal Loan"/>
    <s v="Semi-Secured"/>
    <n v="37.71"/>
    <n v="13.13"/>
    <n v="0.3518"/>
    <n v="0.56589999999999996"/>
    <x v="1"/>
    <n v="714"/>
    <s v="approved"/>
    <s v="15-02-2022"/>
    <m/>
    <s v="01-03-2022"/>
    <n v="120"/>
    <n v="0"/>
  </r>
  <r>
    <x v="1455"/>
    <s v="CUST0342"/>
    <s v="BR010"/>
    <x v="2"/>
    <s v="Home Loan"/>
    <s v="Semi-Secured"/>
    <n v="50.98"/>
    <n v="11.62"/>
    <n v="0.30730000000000002"/>
    <n v="1.1243000000000001"/>
    <x v="4"/>
    <n v="825"/>
    <s v="approved"/>
    <s v="21-09-2023"/>
    <m/>
    <s v="01-10-2023"/>
    <n v="60"/>
    <n v="38.93"/>
  </r>
  <r>
    <x v="1456"/>
    <s v="CUST0220"/>
    <s v="BR005"/>
    <x v="2"/>
    <s v="Gold Loan"/>
    <s v="Secured"/>
    <n v="52.48"/>
    <n v="10.19"/>
    <n v="0.87690000000000001"/>
    <n v="0.87639999999999996"/>
    <x v="2"/>
    <n v="839"/>
    <s v="approved"/>
    <s v="12-07-2023"/>
    <m/>
    <s v="20-07-2023"/>
    <n v="84"/>
    <n v="25.1"/>
  </r>
  <r>
    <x v="1457"/>
    <s v="CUST0299"/>
    <s v="BR001"/>
    <x v="1"/>
    <s v="Home Loan"/>
    <s v="Unsecured"/>
    <n v="33.29"/>
    <n v="10.4"/>
    <n v="0.56279999999999997"/>
    <n v="0.85070000000000001"/>
    <x v="4"/>
    <n v="845"/>
    <s v="Rejected"/>
    <s v="03-06-2024"/>
    <m/>
    <m/>
    <n v="48"/>
    <n v="18.53"/>
  </r>
  <r>
    <x v="1458"/>
    <s v="CUST0441"/>
    <s v="BR007"/>
    <x v="2"/>
    <s v="Personal Loan"/>
    <s v="Secured"/>
    <n v="72.87"/>
    <n v="10.42"/>
    <n v="1.0338000000000001"/>
    <n v="6.4207000000000001"/>
    <x v="0"/>
    <n v="814"/>
    <s v="approved"/>
    <s v="09-05-2023"/>
    <m/>
    <s v="14-05-2023"/>
    <n v="12"/>
    <n v="60.87"/>
  </r>
  <r>
    <x v="1459"/>
    <s v="CUST0238"/>
    <s v="BR008"/>
    <x v="0"/>
    <s v="Home Loan"/>
    <s v="Semi-Secured"/>
    <n v="5.73"/>
    <n v="11.16"/>
    <n v="5.0299999999999997E-2"/>
    <n v="6.5699999999999995E-2"/>
    <x v="3"/>
    <n v="580"/>
    <s v="Under Review"/>
    <s v="23-06-2023"/>
    <m/>
    <m/>
    <n v="180"/>
    <n v="1.74"/>
  </r>
  <r>
    <x v="1460"/>
    <s v="CUST0135"/>
    <s v="BR009"/>
    <x v="1"/>
    <s v="Personal Loan"/>
    <s v="Secured"/>
    <n v="35.89"/>
    <n v="18.079999999999998"/>
    <n v="0.36070000000000002"/>
    <n v="0.91290000000000004"/>
    <x v="1"/>
    <n v="897"/>
    <s v="Rejected"/>
    <s v="03-12-2023"/>
    <m/>
    <m/>
    <n v="60"/>
    <n v="0"/>
  </r>
  <r>
    <x v="1461"/>
    <s v="CUST0325"/>
    <s v="BR008"/>
    <x v="3"/>
    <s v="Home Loan"/>
    <s v="Unsecured"/>
    <n v="53.86"/>
    <n v="11.62"/>
    <n v="0.44219999999999998"/>
    <n v="0.93989999999999996"/>
    <x v="3"/>
    <n v="894"/>
    <s v="Rejected"/>
    <s v="24-10-2022"/>
    <m/>
    <m/>
    <n v="84"/>
    <n v="29.94"/>
  </r>
  <r>
    <x v="1462"/>
    <s v="CUST0010"/>
    <s v="BR010"/>
    <x v="3"/>
    <s v="Education Loan"/>
    <s v="Semi-Secured"/>
    <n v="60.18"/>
    <n v="11.48"/>
    <n v="0.75370000000000004"/>
    <n v="0.84540000000000004"/>
    <x v="0"/>
    <n v="820"/>
    <s v="approved"/>
    <s v="15-11-2022"/>
    <m/>
    <s v="28-11-2022"/>
    <n v="120"/>
    <n v="51.95"/>
  </r>
  <r>
    <x v="1463"/>
    <s v="CUST0322"/>
    <s v="BR002"/>
    <x v="4"/>
    <s v="Education Loan"/>
    <s v="Secured"/>
    <n v="24.6"/>
    <n v="14.71"/>
    <n v="0.47810000000000002"/>
    <n v="0.58150000000000002"/>
    <x v="0"/>
    <n v="849"/>
    <s v="approved"/>
    <s v="08-09-2023"/>
    <m/>
    <s v="09-09-2023"/>
    <n v="60"/>
    <n v="12.18"/>
  </r>
  <r>
    <x v="1464"/>
    <s v="CUST0500"/>
    <s v="BR008"/>
    <x v="0"/>
    <s v="Auto Loan"/>
    <s v="Semi-Secured"/>
    <n v="97.93"/>
    <n v="12.88"/>
    <n v="1.6786000000000001"/>
    <n v="2.6214"/>
    <x v="4"/>
    <n v="703"/>
    <s v="approved"/>
    <s v="17-12-2023"/>
    <m/>
    <s v="29-12-2023"/>
    <n v="48"/>
    <n v="36.380000000000003"/>
  </r>
  <r>
    <x v="1465"/>
    <s v="CUST0365"/>
    <s v="BR004"/>
    <x v="1"/>
    <s v="Auto Loan"/>
    <s v="Unsecured"/>
    <n v="71.67"/>
    <n v="8.85"/>
    <n v="0.38569999999999999"/>
    <n v="0.90210000000000001"/>
    <x v="1"/>
    <n v="610"/>
    <s v="approved"/>
    <s v="09-06-2022"/>
    <m/>
    <s v="17-06-2022"/>
    <n v="120"/>
    <n v="0"/>
  </r>
  <r>
    <x v="1466"/>
    <s v="CUST0338"/>
    <s v="BR001"/>
    <x v="0"/>
    <s v="Education Loan"/>
    <s v="Semi-Secured"/>
    <n v="4.49"/>
    <n v="13.8"/>
    <n v="6.6000000000000003E-2"/>
    <n v="0.4027"/>
    <x v="0"/>
    <n v="577"/>
    <s v="approved"/>
    <s v="04-06-2024"/>
    <m/>
    <s v="16-06-2024"/>
    <n v="12"/>
    <n v="2.73"/>
  </r>
  <r>
    <x v="1467"/>
    <s v="CUST0349"/>
    <s v="BR002"/>
    <x v="1"/>
    <s v="Business Loan"/>
    <s v="Secured"/>
    <n v="11.87"/>
    <n v="13.86"/>
    <n v="0.1983"/>
    <n v="0.1464"/>
    <x v="2"/>
    <n v="698"/>
    <s v="approved"/>
    <s v="30-06-2024"/>
    <m/>
    <s v="07-07-2024"/>
    <n v="240"/>
    <n v="8.02"/>
  </r>
  <r>
    <x v="1468"/>
    <s v="CUST0220"/>
    <s v="BR008"/>
    <x v="4"/>
    <s v="Auto Loan"/>
    <s v="Semi-Secured"/>
    <n v="79.760000000000005"/>
    <n v="14.04"/>
    <n v="0.45319999999999999"/>
    <n v="7.1628999999999996"/>
    <x v="0"/>
    <n v="839"/>
    <s v="Rejected"/>
    <s v="30-09-2022"/>
    <m/>
    <m/>
    <n v="12"/>
    <n v="44.18"/>
  </r>
  <r>
    <x v="1469"/>
    <s v="CUST0496"/>
    <s v="BR004"/>
    <x v="4"/>
    <s v="Auto Loan"/>
    <s v="Secured"/>
    <n v="75.569999999999993"/>
    <n v="8.32"/>
    <n v="0.5927"/>
    <n v="0.73619999999999997"/>
    <x v="4"/>
    <n v="602"/>
    <s v="Rejected"/>
    <s v="05-10-2024"/>
    <m/>
    <m/>
    <n v="180"/>
    <n v="48.36"/>
  </r>
  <r>
    <x v="1470"/>
    <s v="CUST0208"/>
    <s v="BR004"/>
    <x v="3"/>
    <s v="Education Loan"/>
    <s v="Semi-Secured"/>
    <n v="77.42"/>
    <n v="12.36"/>
    <n v="1.3395999999999999"/>
    <n v="3.6575000000000002"/>
    <x v="4"/>
    <n v="828"/>
    <s v="approved"/>
    <s v="15-02-2022"/>
    <m/>
    <s v="19-02-2022"/>
    <n v="24"/>
    <n v="54.04"/>
  </r>
  <r>
    <x v="1471"/>
    <s v="CUST0006"/>
    <s v="BR001"/>
    <x v="1"/>
    <s v="Business Loan"/>
    <s v="Semi-Secured"/>
    <n v="23.6"/>
    <n v="14.42"/>
    <n v="0.41660000000000003"/>
    <n v="0.30070000000000002"/>
    <x v="3"/>
    <n v="747"/>
    <s v="approved"/>
    <s v="21-02-2022"/>
    <m/>
    <s v="02-03-2022"/>
    <n v="240"/>
    <n v="5.85"/>
  </r>
  <r>
    <x v="1472"/>
    <s v="CUST0343"/>
    <s v="BR007"/>
    <x v="4"/>
    <s v="Business Loan"/>
    <s v="Unsecured"/>
    <n v="81.17"/>
    <n v="15.28"/>
    <n v="1.3797999999999999"/>
    <n v="2.8249"/>
    <x v="2"/>
    <n v="649"/>
    <s v="approved"/>
    <s v="10-03-2024"/>
    <m/>
    <s v="17-03-2024"/>
    <n v="36"/>
    <n v="72.900000000000006"/>
  </r>
  <r>
    <x v="1473"/>
    <s v="CUST0345"/>
    <s v="BR003"/>
    <x v="4"/>
    <s v="Personal Loan"/>
    <s v="Secured"/>
    <n v="27.12"/>
    <n v="11.04"/>
    <n v="0.20030000000000001"/>
    <n v="0.37419999999999998"/>
    <x v="1"/>
    <n v="628"/>
    <s v="approved"/>
    <s v="28-09-2024"/>
    <m/>
    <s v="11-10-2024"/>
    <n v="120"/>
    <n v="0"/>
  </r>
  <r>
    <x v="1474"/>
    <s v="CUST0076"/>
    <s v="BR006"/>
    <x v="2"/>
    <s v="Auto Loan"/>
    <s v="Unsecured"/>
    <n v="97.7"/>
    <n v="12.47"/>
    <n v="0.87549999999999994"/>
    <n v="2.1966000000000001"/>
    <x v="0"/>
    <n v="666"/>
    <s v="Under Review"/>
    <s v="16-03-2023"/>
    <m/>
    <m/>
    <n v="60"/>
    <n v="24.79"/>
  </r>
  <r>
    <x v="1475"/>
    <s v="CUST0147"/>
    <s v="BR002"/>
    <x v="0"/>
    <s v="Gold Loan"/>
    <s v="Secured"/>
    <n v="79.930000000000007"/>
    <n v="14.82"/>
    <n v="1.3163"/>
    <n v="1.5343"/>
    <x v="1"/>
    <n v="622"/>
    <s v="Rejected"/>
    <s v="22-02-2024"/>
    <m/>
    <m/>
    <n v="84"/>
    <n v="0"/>
  </r>
  <r>
    <x v="1476"/>
    <s v="CUST0495"/>
    <s v="BR001"/>
    <x v="3"/>
    <s v="Personal Loan"/>
    <s v="Secured"/>
    <n v="21.4"/>
    <n v="14.58"/>
    <n v="0.13919999999999999"/>
    <n v="0.59099999999999997"/>
    <x v="0"/>
    <n v="652"/>
    <s v="Rejected "/>
    <s v="28-05-2024"/>
    <m/>
    <m/>
    <n v="48"/>
    <n v="11.47"/>
  </r>
  <r>
    <x v="1477"/>
    <s v="CUST0460"/>
    <s v="BR005"/>
    <x v="1"/>
    <s v="Home Loan"/>
    <s v="Unsecured"/>
    <n v="38.82"/>
    <n v="7.81"/>
    <n v="0.23749999999999999"/>
    <n v="0.3201"/>
    <x v="3"/>
    <n v="818"/>
    <s v="Rejected"/>
    <s v="13-05-2023"/>
    <m/>
    <m/>
    <n v="240"/>
    <n v="14.56"/>
  </r>
  <r>
    <x v="1478"/>
    <s v="CUST0057"/>
    <s v="BR003"/>
    <x v="1"/>
    <s v="Personal Loan"/>
    <s v="Semi-Secured"/>
    <m/>
    <n v="9.65"/>
    <n v="0.27139999999999997"/>
    <n v="0.28000000000000003"/>
    <x v="4"/>
    <n v="644"/>
    <s v="approved"/>
    <s v="15-09-2024"/>
    <m/>
    <s v="16-09-2024"/>
    <n v="120"/>
    <n v="15.53"/>
  </r>
  <r>
    <x v="1479"/>
    <s v="CUST0341"/>
    <s v="BR008"/>
    <x v="1"/>
    <s v="Home Loan"/>
    <s v="Semi-Secured"/>
    <n v="24.49"/>
    <n v="9.09"/>
    <n v="0.34420000000000001"/>
    <n v="2.1427"/>
    <x v="0"/>
    <n v="829"/>
    <s v="approved"/>
    <s v="15-09-2024"/>
    <m/>
    <s v="27-09-2024"/>
    <n v="12"/>
    <n v="19.899999999999999"/>
  </r>
  <r>
    <x v="1480"/>
    <s v="CUST0049"/>
    <s v="BR008"/>
    <x v="4"/>
    <s v="Home Loan"/>
    <s v="Unsecured"/>
    <n v="55.01"/>
    <n v="11.84"/>
    <n v="0.31580000000000003"/>
    <n v="1.2192000000000001"/>
    <x v="1"/>
    <n v="800"/>
    <s v="approved"/>
    <s v="09-03-2024"/>
    <m/>
    <s v="23-03-2024"/>
    <n v="60"/>
    <n v="0"/>
  </r>
  <r>
    <x v="1481"/>
    <s v="CUST0454"/>
    <s v="BR003"/>
    <x v="1"/>
    <s v="Auto Loan"/>
    <s v="Semi-Secured"/>
    <n v="33.520000000000003"/>
    <n v="14.26"/>
    <n v="0.40250000000000002"/>
    <n v="1.6134999999999999"/>
    <x v="2"/>
    <n v="694"/>
    <s v="approved"/>
    <s v="20-06-2022"/>
    <m/>
    <s v="27-06-2022"/>
    <n v="24"/>
    <n v="4.41"/>
  </r>
  <r>
    <x v="1482"/>
    <s v="CUST0119"/>
    <s v="BR010"/>
    <x v="0"/>
    <s v="Education Loan"/>
    <s v="Unsecured"/>
    <n v="79.81"/>
    <n v="18.12"/>
    <n v="1.2602"/>
    <n v="1.2922"/>
    <x v="1"/>
    <n v="777"/>
    <s v="Rejected"/>
    <s v="04-09-2023"/>
    <m/>
    <m/>
    <n v="180"/>
    <n v="0"/>
  </r>
  <r>
    <x v="1483"/>
    <s v="CUST0059"/>
    <s v="BR010"/>
    <x v="1"/>
    <s v="Business Loan"/>
    <s v="Secured"/>
    <n v="13.21"/>
    <n v="17"/>
    <n v="0.1767"/>
    <n v="0.65310000000000001"/>
    <x v="3"/>
    <n v="702"/>
    <s v="approved"/>
    <s v="19-10-2022"/>
    <m/>
    <s v="29-10-2022"/>
    <n v="24"/>
    <n v="5.71"/>
  </r>
  <r>
    <x v="1484"/>
    <s v="CUST0090"/>
    <s v="BR002"/>
    <x v="3"/>
    <s v="Personal Loan"/>
    <s v="Secured"/>
    <n v="60.24"/>
    <n v="11.88"/>
    <n v="0.4264"/>
    <n v="1.0595000000000001"/>
    <x v="3"/>
    <n v="833"/>
    <s v="approved"/>
    <s v="08-01-2022"/>
    <m/>
    <s v="11-01-2022"/>
    <n v="84"/>
    <n v="14.95"/>
  </r>
  <r>
    <x v="1485"/>
    <s v="CUST0388"/>
    <s v="BR001"/>
    <x v="2"/>
    <s v="Business Loan"/>
    <s v="Semi-Secured"/>
    <n v="46.09"/>
    <n v="13.16"/>
    <n v="0.32829999999999998"/>
    <n v="1.2401"/>
    <x v="3"/>
    <n v="592"/>
    <s v="Under Review"/>
    <s v="18-04-2023"/>
    <m/>
    <m/>
    <n v="48"/>
    <n v="34.229999999999997"/>
  </r>
  <r>
    <x v="1486"/>
    <s v="CUST0430"/>
    <s v="BR010"/>
    <x v="0"/>
    <s v="Home Loan"/>
    <s v="Unsecured"/>
    <n v="36.85"/>
    <n v="16.34"/>
    <n v="0.65480000000000005"/>
    <n v="0.55000000000000004"/>
    <x v="4"/>
    <n v="806"/>
    <s v="Under Review"/>
    <s v="04-06-2023"/>
    <m/>
    <m/>
    <n v="180"/>
    <n v="15.51"/>
  </r>
  <r>
    <x v="1487"/>
    <s v="CUST0177"/>
    <s v="BR002"/>
    <x v="0"/>
    <s v="Personal Loan"/>
    <s v="Semi-Secured"/>
    <n v="9.07"/>
    <n v="16.39"/>
    <n v="5.74E-2"/>
    <n v="0.1288"/>
    <x v="3"/>
    <n v="864"/>
    <s v="Rejected"/>
    <s v="27-06-2022"/>
    <m/>
    <m/>
    <n v="240"/>
    <n v="5.31"/>
  </r>
  <r>
    <x v="1488"/>
    <s v="CUST0299"/>
    <s v="BR008"/>
    <x v="2"/>
    <s v="Gold Loan"/>
    <s v="Secured"/>
    <n v="93.24"/>
    <n v="15.84"/>
    <n v="1.3093999999999999"/>
    <n v="4.5582000000000003"/>
    <x v="0"/>
    <n v="845"/>
    <s v="approved"/>
    <s v="16-06-2022"/>
    <m/>
    <s v="30-06-2022"/>
    <n v="24"/>
    <n v="47.84"/>
  </r>
  <r>
    <x v="1489"/>
    <s v="CUST0211"/>
    <s v="BR009"/>
    <x v="1"/>
    <s v="Home Loan"/>
    <s v="Semi-Secured"/>
    <n v="31.04"/>
    <n v="17.510000000000002"/>
    <n v="0.48049999999999998"/>
    <n v="2.8384999999999998"/>
    <x v="4"/>
    <n v="609"/>
    <s v="approved"/>
    <s v="14-03-2024"/>
    <m/>
    <s v="19-03-2024"/>
    <n v="12"/>
    <n v="17.37"/>
  </r>
  <r>
    <x v="1490"/>
    <s v="CUST0285"/>
    <s v="BR010"/>
    <x v="3"/>
    <s v="Personal Loan"/>
    <s v="Secured"/>
    <n v="45.37"/>
    <n v="8.77"/>
    <n v="0.60619999999999996"/>
    <n v="0.56910000000000005"/>
    <x v="0"/>
    <n v="578"/>
    <s v="approved"/>
    <s v="11-06-2024"/>
    <m/>
    <s v="25-06-2024"/>
    <n v="120"/>
    <n v="6.88"/>
  </r>
  <r>
    <x v="1491"/>
    <s v="CUST0167"/>
    <s v="BR010"/>
    <x v="1"/>
    <s v="Business Loan"/>
    <s v="Semi-Secured"/>
    <n v="67.16"/>
    <n v="8.3800000000000008"/>
    <n v="1.1040000000000001"/>
    <n v="1.6516"/>
    <x v="1"/>
    <n v="768"/>
    <s v="Rejected"/>
    <s v="08-04-2023"/>
    <m/>
    <m/>
    <n v="48"/>
    <n v="0"/>
  </r>
  <r>
    <x v="1492"/>
    <s v="CUST0216"/>
    <s v="BR008"/>
    <x v="3"/>
    <s v="Education Loan"/>
    <s v="Unsecured"/>
    <n v="99.46"/>
    <n v="16.07"/>
    <n v="0.94810000000000005"/>
    <n v="2.4224000000000001"/>
    <x v="2"/>
    <n v="730"/>
    <s v="approved"/>
    <s v="14-09-2023"/>
    <m/>
    <s v="26-09-2023"/>
    <n v="60"/>
    <n v="83.77"/>
  </r>
  <r>
    <x v="1493"/>
    <s v="CUST0432"/>
    <s v="BR002"/>
    <x v="2"/>
    <s v="Home Loan"/>
    <s v="Unsecured"/>
    <n v="39.31"/>
    <n v="16.8"/>
    <n v="0.29220000000000002"/>
    <n v="3.5815000000000001"/>
    <x v="0"/>
    <n v="779"/>
    <s v="approved"/>
    <s v="08-01-2024"/>
    <m/>
    <s v="22-01-2024"/>
    <n v="12"/>
    <n v="23.3"/>
  </r>
  <r>
    <x v="1494"/>
    <s v="CUST0212"/>
    <s v="BR002"/>
    <x v="0"/>
    <s v="Home Loan"/>
    <s v="Secured"/>
    <n v="48.93"/>
    <n v="12.7"/>
    <n v="0.46970000000000001"/>
    <n v="0.60950000000000004"/>
    <x v="4"/>
    <n v="713"/>
    <s v="Under Review"/>
    <s v="21-12-2023"/>
    <m/>
    <m/>
    <n v="180"/>
    <n v="22.29"/>
  </r>
  <r>
    <x v="1495"/>
    <s v="CUST0405"/>
    <s v="BR008"/>
    <x v="4"/>
    <s v="Personal Loan"/>
    <s v="Unsecured"/>
    <n v="68.63"/>
    <n v="13.08"/>
    <n v="0.61939999999999995"/>
    <n v="6.1323999999999996"/>
    <x v="3"/>
    <n v="632"/>
    <s v="approved"/>
    <s v="22-01-2022"/>
    <m/>
    <s v="01-02-2022"/>
    <n v="12"/>
    <n v="36.47"/>
  </r>
  <r>
    <x v="1496"/>
    <s v="CUST0440"/>
    <s v="BR006"/>
    <x v="1"/>
    <s v="Home Loan"/>
    <s v="Unsecured"/>
    <n v="38.520000000000003"/>
    <n v="14.07"/>
    <n v="0.72540000000000004"/>
    <n v="0.59970000000000001"/>
    <x v="1"/>
    <n v="814"/>
    <s v="Rejected"/>
    <s v="29-11-2024"/>
    <m/>
    <m/>
    <n v="120"/>
    <n v="0"/>
  </r>
  <r>
    <x v="1497"/>
    <s v="CUST0281"/>
    <s v="BR008"/>
    <x v="0"/>
    <s v="Gold Loan"/>
    <s v="Unsecured"/>
    <n v="88.43"/>
    <n v="12.33"/>
    <n v="0.93899999999999995"/>
    <n v="7.8705999999999996"/>
    <x v="3"/>
    <n v="601"/>
    <s v="approved"/>
    <s v="12-04-2024"/>
    <m/>
    <s v="15-04-2024"/>
    <n v="12"/>
    <n v="37.119999999999997"/>
  </r>
  <r>
    <x v="1498"/>
    <s v="CUST0451"/>
    <s v="BR008"/>
    <x v="0"/>
    <s v="Business Loan"/>
    <s v="Secured"/>
    <n v="6.46"/>
    <n v="10.119999999999999"/>
    <n v="6.7000000000000004E-2"/>
    <n v="0.20880000000000001"/>
    <x v="2"/>
    <n v="797"/>
    <s v="approved"/>
    <s v="09-05-2024"/>
    <m/>
    <s v="12-05-2024"/>
    <n v="36"/>
    <n v="1.68"/>
  </r>
  <r>
    <x v="1499"/>
    <s v="CUST0496"/>
    <s v="BR003"/>
    <x v="3"/>
    <s v="Personal Loan"/>
    <s v="Secured"/>
    <n v="23.95"/>
    <n v="16.04"/>
    <n v="0.1384"/>
    <n v="0.84250000000000003"/>
    <x v="3"/>
    <n v="602"/>
    <s v="approved"/>
    <s v="16-04-2023"/>
    <m/>
    <s v="21-04-2023"/>
    <n v="36"/>
    <n v="8.09"/>
  </r>
  <r>
    <x v="1500"/>
    <s v="CUST0363"/>
    <s v="BR001"/>
    <x v="1"/>
    <s v="Gold Loan"/>
    <s v="Unsecured"/>
    <n v="71.06"/>
    <n v="7.53"/>
    <n v="1.0076000000000001"/>
    <n v="2.2113999999999998"/>
    <x v="3"/>
    <n v="768"/>
    <s v="Under Review"/>
    <s v="15-06-2024"/>
    <m/>
    <m/>
    <n v="36"/>
    <n v="39.58"/>
  </r>
  <r>
    <x v="1501"/>
    <s v="CUST0307"/>
    <s v="BR005"/>
    <x v="0"/>
    <s v="Personal Loan"/>
    <s v="Semi-Secured"/>
    <n v="35.020000000000003"/>
    <n v="16.68"/>
    <n v="0.19239999999999999"/>
    <n v="0.60160000000000002"/>
    <x v="4"/>
    <n v="830"/>
    <s v="Under Review"/>
    <s v="23-12-2024"/>
    <m/>
    <m/>
    <n v="120"/>
    <n v="29.87"/>
  </r>
  <r>
    <x v="1502"/>
    <s v="CUST0246"/>
    <s v="BR006"/>
    <x v="4"/>
    <s v="Home Loan"/>
    <s v="Secured"/>
    <n v="96.22"/>
    <n v="15.91"/>
    <n v="1.232"/>
    <n v="8.7260000000000009"/>
    <x v="4"/>
    <n v="635"/>
    <s v="Under Review"/>
    <s v="18-12-2023"/>
    <m/>
    <m/>
    <n v="12"/>
    <n v="88.39"/>
  </r>
  <r>
    <x v="1503"/>
    <s v="CUST0004"/>
    <s v="BR006"/>
    <x v="4"/>
    <s v="Education Loan"/>
    <s v="Unsecured"/>
    <n v="76.25"/>
    <n v="8.9499999999999993"/>
    <n v="0.7621"/>
    <n v="6.6664000000000003"/>
    <x v="0"/>
    <n v="711"/>
    <s v="approved"/>
    <s v="18-05-2024"/>
    <m/>
    <s v="27-05-2024"/>
    <n v="12"/>
    <n v="41.98"/>
  </r>
  <r>
    <x v="1504"/>
    <s v="CUST0015"/>
    <s v="BR003"/>
    <x v="0"/>
    <s v="Personal Loan"/>
    <s v="Semi-Secured"/>
    <n v="59.42"/>
    <n v="8.85"/>
    <n v="1.0883"/>
    <n v="0.59740000000000004"/>
    <x v="1"/>
    <n v="588"/>
    <s v="approved"/>
    <s v="30-10-2023"/>
    <m/>
    <s v="08-11-2023"/>
    <n v="180"/>
    <n v="0"/>
  </r>
  <r>
    <x v="1505"/>
    <s v="CUST0107"/>
    <s v="BR010"/>
    <x v="2"/>
    <s v="Business Loan"/>
    <s v="Secured"/>
    <n v="54.45"/>
    <n v="13.27"/>
    <n v="0.66759999999999997"/>
    <n v="0.64839999999999998"/>
    <x v="0"/>
    <n v="755"/>
    <s v="Rejected"/>
    <s v="06-06-2022"/>
    <m/>
    <m/>
    <n v="240"/>
    <n v="17.09"/>
  </r>
  <r>
    <x v="1506"/>
    <s v="CUST0186"/>
    <s v="BR007"/>
    <x v="4"/>
    <s v="Gold Loan"/>
    <s v="Secured"/>
    <n v="47.92"/>
    <n v="11.82"/>
    <n v="0.45550000000000002"/>
    <n v="0.6825"/>
    <x v="1"/>
    <n v="713"/>
    <s v="Rejected"/>
    <s v="03-02-2023"/>
    <m/>
    <m/>
    <n v="120"/>
    <n v="0"/>
  </r>
  <r>
    <x v="1507"/>
    <s v="CUST0260"/>
    <s v="BR001"/>
    <x v="1"/>
    <s v="Home Loan"/>
    <s v="Secured"/>
    <n v="33.090000000000003"/>
    <n v="9.4700000000000006"/>
    <n v="0.40749999999999997"/>
    <n v="0.5403"/>
    <x v="1"/>
    <n v="662"/>
    <s v="Rejected"/>
    <s v="13-02-2022"/>
    <m/>
    <m/>
    <n v="84"/>
    <n v="0"/>
  </r>
  <r>
    <x v="1508"/>
    <s v="CUST0361"/>
    <s v="BR001"/>
    <x v="0"/>
    <s v="Business Loan"/>
    <s v="Unsecured"/>
    <n v="36.72"/>
    <n v="10.49"/>
    <n v="0.40300000000000002"/>
    <n v="0.3664"/>
    <x v="0"/>
    <n v="729"/>
    <s v="approved"/>
    <s v="09-10-2022"/>
    <m/>
    <s v="20-10-2022"/>
    <n v="240"/>
    <n v="30.67"/>
  </r>
  <r>
    <x v="1509"/>
    <s v="CUST0138"/>
    <s v="BR007"/>
    <x v="1"/>
    <s v="Personal Loan"/>
    <s v="Unsecured"/>
    <n v="32.630000000000003"/>
    <n v="16.079999999999998"/>
    <n v="0.3372"/>
    <n v="0.54820000000000002"/>
    <x v="2"/>
    <n v="703"/>
    <s v="approved"/>
    <s v="02-06-2023"/>
    <m/>
    <s v="07-06-2023"/>
    <n v="120"/>
    <n v="8"/>
  </r>
  <r>
    <x v="1510"/>
    <s v="CUST0204"/>
    <s v="BR001"/>
    <x v="1"/>
    <s v="Gold Loan"/>
    <s v="Unsecured"/>
    <n v="29.94"/>
    <n v="17.829999999999998"/>
    <n v="0.2344"/>
    <n v="2.7425000000000002"/>
    <x v="2"/>
    <n v="854"/>
    <s v="Under Review"/>
    <s v="05-11-2024"/>
    <m/>
    <m/>
    <n v="12"/>
    <n v="27.23"/>
  </r>
  <r>
    <x v="1511"/>
    <s v="CUST0285"/>
    <s v="BR004"/>
    <x v="1"/>
    <s v="Gold Loan"/>
    <s v="Semi-Secured"/>
    <n v="64.78"/>
    <n v="16.25"/>
    <n v="1.1638999999999999"/>
    <n v="1.2959000000000001"/>
    <x v="0"/>
    <n v="578"/>
    <s v="approved"/>
    <s v="11-11-2022"/>
    <m/>
    <s v="15-11-2022"/>
    <n v="84"/>
    <n v="13.89"/>
  </r>
  <r>
    <x v="1512"/>
    <s v="CUST0340"/>
    <s v="BR009"/>
    <x v="3"/>
    <s v="Gold Loan"/>
    <s v="Semi-Secured"/>
    <n v="10.87"/>
    <n v="7.58"/>
    <n v="0.1139"/>
    <n v="0.48949999999999999"/>
    <x v="2"/>
    <n v="604"/>
    <s v="approved"/>
    <s v="13-10-2024"/>
    <m/>
    <s v="23-10-2024"/>
    <n v="24"/>
    <n v="10.15"/>
  </r>
  <r>
    <x v="1513"/>
    <s v="CUST0015"/>
    <s v="BR010"/>
    <x v="4"/>
    <s v="Auto Loan"/>
    <s v="Secured"/>
    <n v="57.57"/>
    <n v="16.829999999999998"/>
    <n v="0.42149999999999999"/>
    <n v="1.1708000000000001"/>
    <x v="3"/>
    <n v="588"/>
    <s v="Rejected"/>
    <s v="10-04-2023"/>
    <m/>
    <m/>
    <n v="84"/>
    <n v="40.26"/>
  </r>
  <r>
    <x v="1514"/>
    <s v="CUST0002"/>
    <s v="BR005"/>
    <x v="2"/>
    <s v="Business Loan"/>
    <s v="Secured"/>
    <n v="75.64"/>
    <n v="13.06"/>
    <n v="1.0515000000000001"/>
    <n v="3.5981999999999998"/>
    <x v="4"/>
    <n v="657"/>
    <s v="approved"/>
    <s v="01-02-2024"/>
    <m/>
    <s v="16-02-2024"/>
    <n v="24"/>
    <n v="28.31"/>
  </r>
  <r>
    <x v="1515"/>
    <s v="CUST0109"/>
    <s v="BR010"/>
    <x v="1"/>
    <s v="Home Loan"/>
    <s v="Unsecured"/>
    <n v="60.55"/>
    <n v="17.440000000000001"/>
    <n v="0.72660000000000002"/>
    <n v="0.95079999999999998"/>
    <x v="4"/>
    <n v="871"/>
    <s v="Rejected "/>
    <s v="15-08-2022"/>
    <m/>
    <m/>
    <n v="180"/>
    <n v="57.26"/>
  </r>
  <r>
    <x v="1516"/>
    <s v="CUST0154"/>
    <s v="BR009"/>
    <x v="1"/>
    <s v="Personal Loan"/>
    <s v="Semi-Secured"/>
    <n v="41.79"/>
    <n v="11.3"/>
    <n v="0.25890000000000002"/>
    <n v="0.43990000000000001"/>
    <x v="3"/>
    <n v="606"/>
    <s v="Rejected "/>
    <s v="24-05-2022"/>
    <m/>
    <m/>
    <n v="240"/>
    <n v="10.5"/>
  </r>
  <r>
    <x v="1517"/>
    <s v="CUST0496"/>
    <s v="BR008"/>
    <x v="1"/>
    <s v="Personal Loan"/>
    <s v="Semi-Secured"/>
    <n v="43.99"/>
    <n v="12.78"/>
    <n v="0.80189999999999995"/>
    <n v="0.996"/>
    <x v="4"/>
    <n v="602"/>
    <s v="Rejected"/>
    <s v="19-09-2023"/>
    <m/>
    <m/>
    <n v="60"/>
    <n v="11.79"/>
  </r>
  <r>
    <x v="1518"/>
    <s v="CUST0319"/>
    <s v="BR008"/>
    <x v="2"/>
    <s v="Education Loan"/>
    <s v="Secured"/>
    <n v="60.76"/>
    <n v="11.48"/>
    <n v="0.40429999999999999"/>
    <n v="0.85360000000000003"/>
    <x v="4"/>
    <n v="874"/>
    <s v="Rejected"/>
    <s v="27-11-2024"/>
    <m/>
    <m/>
    <n v="120"/>
    <n v="50.83"/>
  </r>
  <r>
    <x v="1519"/>
    <s v="CUST0315"/>
    <s v="BR010"/>
    <x v="0"/>
    <s v="Personal Loan"/>
    <s v="Unsecured"/>
    <n v="92.88"/>
    <n v="14.55"/>
    <n v="0.6391"/>
    <n v="1.2714000000000001"/>
    <x v="2"/>
    <n v="588"/>
    <s v="approved"/>
    <s v="14-04-2022"/>
    <m/>
    <s v="25-04-2022"/>
    <n v="180"/>
    <n v="11.7"/>
  </r>
  <r>
    <x v="1520"/>
    <s v="CUST0308"/>
    <s v="BR002"/>
    <x v="1"/>
    <s v="Business Loan"/>
    <s v="Unsecured"/>
    <n v="48.81"/>
    <n v="8.9"/>
    <n v="0.88759999999999994"/>
    <n v="0.61570000000000003"/>
    <x v="0"/>
    <n v="596"/>
    <s v="Rejected "/>
    <s v="11-10-2022"/>
    <m/>
    <m/>
    <n v="120"/>
    <n v="10.1"/>
  </r>
  <r>
    <x v="1521"/>
    <s v="CUST0017"/>
    <s v="BR004"/>
    <x v="1"/>
    <s v="Gold Loan"/>
    <s v="Secured"/>
    <n v="6.25"/>
    <n v="15.4"/>
    <n v="5.6399999999999999E-2"/>
    <n v="0.56530000000000002"/>
    <x v="1"/>
    <n v="579"/>
    <s v="Rejected "/>
    <s v="12-11-2023"/>
    <m/>
    <m/>
    <n v="12"/>
    <n v="0"/>
  </r>
  <r>
    <x v="1522"/>
    <s v="CUST0484"/>
    <s v="BR002"/>
    <x v="1"/>
    <s v="Personal Loan"/>
    <s v="Secured"/>
    <n v="40.200000000000003"/>
    <n v="10.34"/>
    <n v="0.77990000000000004"/>
    <n v="0.67449999999999999"/>
    <x v="0"/>
    <n v="692"/>
    <s v="approved"/>
    <s v="27-01-2022"/>
    <m/>
    <s v="11-02-2022"/>
    <n v="84"/>
    <n v="4.41"/>
  </r>
  <r>
    <x v="1523"/>
    <s v="CUST0471"/>
    <s v="BR010"/>
    <x v="4"/>
    <s v="Personal Loan"/>
    <s v="Unsecured"/>
    <n v="61.47"/>
    <n v="10.5"/>
    <n v="1.046"/>
    <n v="1.9979"/>
    <x v="3"/>
    <n v="843"/>
    <s v="approved"/>
    <s v="12-05-2023"/>
    <m/>
    <s v="26-05-2023"/>
    <n v="36"/>
    <n v="47.63"/>
  </r>
  <r>
    <x v="1524"/>
    <s v="CUST0316"/>
    <s v="BR007"/>
    <x v="1"/>
    <s v="Business Loan"/>
    <s v="Unsecured"/>
    <n v="78.959999999999994"/>
    <n v="8.41"/>
    <n v="0.81279999999999997"/>
    <n v="6.8836000000000004"/>
    <x v="3"/>
    <n v="777"/>
    <s v="Rejected"/>
    <s v="02-06-2024"/>
    <m/>
    <m/>
    <n v="12"/>
    <n v="59.52"/>
  </r>
  <r>
    <x v="1525"/>
    <s v="CUST0374"/>
    <s v="BR004"/>
    <x v="1"/>
    <s v="Auto Loan"/>
    <s v="Secured"/>
    <n v="5.23"/>
    <n v="14.16"/>
    <n v="2.7400000000000001E-2"/>
    <n v="0.47"/>
    <x v="1"/>
    <n v="725"/>
    <s v="approved"/>
    <s v="08-09-2023"/>
    <m/>
    <s v="22-09-2023"/>
    <n v="12"/>
    <n v="0"/>
  </r>
  <r>
    <x v="1526"/>
    <s v="CUST0431"/>
    <s v="BR005"/>
    <x v="3"/>
    <s v="Personal Loan"/>
    <s v="Unsecured"/>
    <n v="50.82"/>
    <n v="15.61"/>
    <n v="0.50180000000000002"/>
    <n v="1.2253000000000001"/>
    <x v="1"/>
    <n v="594"/>
    <s v="Rejected "/>
    <s v="05-08-2023"/>
    <m/>
    <m/>
    <n v="60"/>
    <n v="0"/>
  </r>
  <r>
    <x v="1527"/>
    <s v="CUST0206"/>
    <s v="BR010"/>
    <x v="1"/>
    <s v="Gold Loan"/>
    <s v="Secured"/>
    <n v="72.69"/>
    <n v="15.58"/>
    <n v="0.84630000000000005"/>
    <n v="1.4263999999999999"/>
    <x v="4"/>
    <n v="831"/>
    <s v="approved"/>
    <s v="06-04-2023"/>
    <m/>
    <s v="16-04-2023"/>
    <n v="84"/>
    <n v="19.41"/>
  </r>
  <r>
    <x v="1528"/>
    <s v="CUST0205"/>
    <s v="BR010"/>
    <x v="0"/>
    <s v="Auto Loan"/>
    <s v="Unsecured"/>
    <n v="85.51"/>
    <n v="14.89"/>
    <n v="1.5371999999999999"/>
    <n v="1.6448"/>
    <x v="3"/>
    <n v="844"/>
    <s v="approved"/>
    <s v="18-08-2024"/>
    <m/>
    <s v="27-08-2024"/>
    <n v="84"/>
    <n v="58.99"/>
  </r>
  <r>
    <x v="1529"/>
    <s v="CUST0424"/>
    <s v="BR009"/>
    <x v="0"/>
    <s v="Personal Loan"/>
    <s v="Secured"/>
    <n v="2.95"/>
    <n v="10.55"/>
    <n v="2.5700000000000001E-2"/>
    <n v="7.5600000000000001E-2"/>
    <x v="1"/>
    <n v="629"/>
    <s v="Rejected"/>
    <s v="17-04-2023"/>
    <m/>
    <m/>
    <n v="48"/>
    <n v="0"/>
  </r>
  <r>
    <x v="1530"/>
    <s v="CUST0092"/>
    <s v="BR003"/>
    <x v="3"/>
    <s v="Education Loan"/>
    <s v="Unsecured"/>
    <n v="3.14"/>
    <n v="11.62"/>
    <n v="4.9399999999999999E-2"/>
    <n v="3.6900000000000002E-2"/>
    <x v="3"/>
    <n v="608"/>
    <s v="approved"/>
    <s v="11-05-2023"/>
    <m/>
    <s v="15-05-2023"/>
    <n v="180"/>
    <n v="1.24"/>
  </r>
  <r>
    <x v="1531"/>
    <s v="CUST0025"/>
    <s v="BR003"/>
    <x v="4"/>
    <s v="Personal Loan"/>
    <s v="Unsecured"/>
    <n v="10.49"/>
    <n v="15.3"/>
    <n v="0.11"/>
    <n v="0.20419999999999999"/>
    <x v="4"/>
    <n v="823"/>
    <s v="approved"/>
    <s v="21-04-2022"/>
    <m/>
    <s v="04-05-2022"/>
    <n v="84"/>
    <n v="6.29"/>
  </r>
  <r>
    <x v="1532"/>
    <s v="CUST0358"/>
    <s v="BR001"/>
    <x v="3"/>
    <s v="Personal Loan"/>
    <s v="Secured"/>
    <n v="89.64"/>
    <n v="14.93"/>
    <n v="1.7205999999999999"/>
    <n v="1.4423999999999999"/>
    <x v="4"/>
    <n v="855"/>
    <s v="approved"/>
    <s v="11-06-2022"/>
    <m/>
    <s v="21-06-2022"/>
    <n v="120"/>
    <n v="56.25"/>
  </r>
  <r>
    <x v="1533"/>
    <s v="CUST0045"/>
    <s v="BR003"/>
    <x v="3"/>
    <s v="Personal Loan"/>
    <s v="Semi-Secured"/>
    <n v="80.28"/>
    <n v="12.85"/>
    <n v="1.0238"/>
    <n v="3.8109999999999999"/>
    <x v="3"/>
    <n v="726"/>
    <s v="approved"/>
    <s v="17-12-2023"/>
    <m/>
    <s v="29-12-2023"/>
    <n v="24"/>
    <n v="58.72"/>
  </r>
  <r>
    <x v="1534"/>
    <s v="CUST0493"/>
    <s v="BR005"/>
    <x v="0"/>
    <s v="Gold Loan"/>
    <s v="Semi-Secured"/>
    <n v="87.57"/>
    <n v="15.11"/>
    <n v="1.5652999999999999"/>
    <n v="1.6952"/>
    <x v="4"/>
    <n v="644"/>
    <s v="approved"/>
    <s v="06-09-2022"/>
    <m/>
    <s v="21-09-2022"/>
    <n v="84"/>
    <n v="78.12"/>
  </r>
  <r>
    <x v="1535"/>
    <s v="CUST0491"/>
    <s v="BR009"/>
    <x v="4"/>
    <s v="Auto Loan"/>
    <s v="Unsecured"/>
    <n v="25.36"/>
    <n v="12.24"/>
    <n v="0.41020000000000001"/>
    <n v="0.84519999999999995"/>
    <x v="1"/>
    <n v="556"/>
    <s v="Rejected "/>
    <s v="17-01-2024"/>
    <m/>
    <m/>
    <n v="36"/>
    <n v="0"/>
  </r>
  <r>
    <x v="1536"/>
    <s v="CUST0122"/>
    <s v="BR006"/>
    <x v="4"/>
    <s v="Home Loan"/>
    <s v="Secured"/>
    <n v="46.36"/>
    <n v="10.94"/>
    <n v="0.43290000000000001"/>
    <n v="4.0960999999999999"/>
    <x v="4"/>
    <n v="780"/>
    <s v="approved"/>
    <s v="29-02-2024"/>
    <m/>
    <s v="09-03-2024"/>
    <n v="12"/>
    <n v="36.5"/>
  </r>
  <r>
    <x v="1537"/>
    <s v="CUST0229"/>
    <s v="BR008"/>
    <x v="0"/>
    <s v="Auto Loan"/>
    <s v="Secured"/>
    <n v="68.900000000000006"/>
    <n v="12.15"/>
    <n v="1.288"/>
    <n v="0.76590000000000003"/>
    <x v="1"/>
    <n v="617"/>
    <s v="Rejected "/>
    <s v="19-03-2022"/>
    <m/>
    <m/>
    <n v="240"/>
    <n v="0"/>
  </r>
  <r>
    <x v="1538"/>
    <s v="CUST0146"/>
    <s v="BR007"/>
    <x v="0"/>
    <s v="Home Loan"/>
    <s v="Semi-Secured"/>
    <n v="22.44"/>
    <n v="16.64"/>
    <n v="0.28870000000000001"/>
    <n v="0.32300000000000001"/>
    <x v="1"/>
    <n v="713"/>
    <s v="approved"/>
    <s v="01-03-2023"/>
    <m/>
    <s v="02-03-2023"/>
    <n v="240"/>
    <n v="0"/>
  </r>
  <r>
    <x v="1539"/>
    <s v="CUST0201"/>
    <s v="BR002"/>
    <x v="1"/>
    <s v="Personal Loan"/>
    <s v="Semi-Secured"/>
    <n v="52.78"/>
    <n v="13.09"/>
    <n v="0.82420000000000004"/>
    <n v="0.96279999999999999"/>
    <x v="1"/>
    <n v="820"/>
    <s v="Rejected "/>
    <s v="25-12-2023"/>
    <m/>
    <m/>
    <n v="84"/>
    <n v="0"/>
  </r>
  <r>
    <x v="1540"/>
    <s v="CUST0024"/>
    <s v="BR006"/>
    <x v="0"/>
    <s v="Business Loan"/>
    <s v="Semi-Secured"/>
    <n v="38.799999999999997"/>
    <n v="15.85"/>
    <n v="0.50609999999999999"/>
    <n v="1.3612"/>
    <x v="0"/>
    <n v="832"/>
    <s v="approved"/>
    <s v="27-12-2022"/>
    <m/>
    <s v="05-01-2023"/>
    <n v="36"/>
    <n v="5.01"/>
  </r>
  <r>
    <x v="1541"/>
    <s v="CUST0250"/>
    <s v="BR003"/>
    <x v="0"/>
    <s v="Business Loan"/>
    <s v="Semi-Secured"/>
    <n v="98.37"/>
    <n v="14.86"/>
    <n v="1.7679"/>
    <n v="1.3673999999999999"/>
    <x v="3"/>
    <n v="618"/>
    <s v="Rejected "/>
    <s v="31-01-2023"/>
    <m/>
    <m/>
    <n v="180"/>
    <n v="48.14"/>
  </r>
  <r>
    <x v="1542"/>
    <s v="CUST0239"/>
    <s v="BR009"/>
    <x v="4"/>
    <s v="Business Loan"/>
    <s v="Semi-Secured"/>
    <n v="71.48"/>
    <n v="13.37"/>
    <n v="0.41070000000000001"/>
    <n v="1.0829"/>
    <x v="2"/>
    <n v="592"/>
    <s v="approved"/>
    <s v="01-12-2024"/>
    <m/>
    <s v="14-12-2024"/>
    <n v="120"/>
    <n v="43.51"/>
  </r>
  <r>
    <x v="1543"/>
    <s v="CUST0053"/>
    <s v="BR005"/>
    <x v="3"/>
    <s v="Auto Loan"/>
    <s v="Semi-Secured"/>
    <n v="55.31"/>
    <n v="17.309999999999999"/>
    <n v="0.4924"/>
    <n v="0.86339999999999995"/>
    <x v="4"/>
    <n v="838"/>
    <s v="approved"/>
    <s v="09-06-2024"/>
    <m/>
    <s v="16-06-2024"/>
    <n v="180"/>
    <n v="30.3"/>
  </r>
  <r>
    <x v="1544"/>
    <s v="CUST0036"/>
    <s v="BR009"/>
    <x v="3"/>
    <s v="Education Loan"/>
    <s v="Secured"/>
    <n v="9.32"/>
    <n v="12.24"/>
    <n v="9.5699999999999993E-2"/>
    <n v="0.16569999999999999"/>
    <x v="0"/>
    <n v="885"/>
    <s v="Rejected"/>
    <s v="14-09-2023"/>
    <m/>
    <m/>
    <n v="84"/>
    <n v="2.9"/>
  </r>
  <r>
    <x v="1545"/>
    <s v="CUST0470"/>
    <s v="BR008"/>
    <x v="4"/>
    <s v="Gold Loan"/>
    <s v="Secured"/>
    <n v="2.61"/>
    <n v="11.34"/>
    <n v="4.5699999999999998E-2"/>
    <n v="4.5199999999999997E-2"/>
    <x v="0"/>
    <n v="724"/>
    <s v="Under Review"/>
    <s v="15-03-2023"/>
    <m/>
    <m/>
    <n v="84"/>
    <n v="0.79"/>
  </r>
  <r>
    <x v="1546"/>
    <s v="CUST0407"/>
    <s v="BR004"/>
    <x v="0"/>
    <s v="Business Loan"/>
    <s v="Secured"/>
    <n v="10.84"/>
    <n v="13.63"/>
    <n v="7.1800000000000003E-2"/>
    <n v="0.36849999999999999"/>
    <x v="5"/>
    <n v="863"/>
    <s v="approved"/>
    <s v="31-01-2024"/>
    <m/>
    <s v="05-02-2024"/>
    <n v="36"/>
    <n v="6.13"/>
  </r>
  <r>
    <x v="1547"/>
    <s v="CUST0053"/>
    <s v="BR003"/>
    <x v="3"/>
    <s v="Business Loan"/>
    <s v="Secured"/>
    <n v="14.71"/>
    <n v="16.5"/>
    <n v="0.1479"/>
    <n v="1.3381000000000001"/>
    <x v="1"/>
    <n v="725"/>
    <s v="Under Review"/>
    <s v="06-03-2022"/>
    <m/>
    <m/>
    <n v="12"/>
    <n v="0"/>
  </r>
  <r>
    <x v="1548"/>
    <s v="CUST0019"/>
    <s v="BR010"/>
    <x v="2"/>
    <s v="Gold Loan"/>
    <s v="Secured"/>
    <n v="57.23"/>
    <n v="14.44"/>
    <n v="0.48949999999999999"/>
    <n v="0.73"/>
    <x v="5"/>
    <n v="886"/>
    <s v="Rejected"/>
    <s v="27-09-2023"/>
    <m/>
    <m/>
    <n v="240"/>
    <n v="24.09"/>
  </r>
  <r>
    <x v="1549"/>
    <s v="CUST0409"/>
    <s v="BR005"/>
    <x v="4"/>
    <s v="Gold Loan"/>
    <s v="Secured"/>
    <n v="77.47"/>
    <n v="7.83"/>
    <n v="0.47970000000000002"/>
    <n v="1.8851"/>
    <x v="5"/>
    <n v="860"/>
    <s v="Rejected"/>
    <s v="22-09-2023"/>
    <m/>
    <m/>
    <n v="48"/>
    <n v="48.47"/>
  </r>
  <r>
    <x v="1550"/>
    <s v="CUST0355"/>
    <s v="BR005"/>
    <x v="0"/>
    <s v="Education Loan"/>
    <s v="Semi-Secured"/>
    <n v="57.07"/>
    <n v="10.96"/>
    <n v="0.51770000000000005"/>
    <n v="0.78480000000000005"/>
    <x v="3"/>
    <n v="657"/>
    <s v="approved"/>
    <s v="13-10-2024"/>
    <m/>
    <s v="25-10-2024"/>
    <n v="120"/>
    <n v="15.15"/>
  </r>
  <r>
    <x v="1551"/>
    <s v="CUST0194"/>
    <s v="BR003"/>
    <x v="4"/>
    <s v="Auto Loan"/>
    <s v="Secured"/>
    <n v="45.78"/>
    <n v="11.95"/>
    <n v="0.23180000000000001"/>
    <n v="1.5195000000000001"/>
    <x v="3"/>
    <n v="719"/>
    <s v="approved"/>
    <s v="23-09-2022"/>
    <m/>
    <s v="27-09-2022"/>
    <n v="36"/>
    <n v="39.47"/>
  </r>
  <r>
    <x v="1552"/>
    <s v="CUST0381"/>
    <s v="BR008"/>
    <x v="1"/>
    <s v="Home Loan"/>
    <s v="Secured"/>
    <n v="36.58"/>
    <n v="13.21"/>
    <n v="0.58709999999999996"/>
    <n v="0.83620000000000005"/>
    <x v="1"/>
    <n v="745"/>
    <s v="approved"/>
    <s v="06-12-2022"/>
    <m/>
    <s v="19-12-2022"/>
    <n v="60"/>
    <n v="0"/>
  </r>
  <r>
    <x v="1553"/>
    <s v="CUST0007"/>
    <s v="BR006"/>
    <x v="0"/>
    <s v="Education Loan"/>
    <s v="Unsecured"/>
    <n v="43.7"/>
    <n v="16.309999999999999"/>
    <n v="0.77549999999999997"/>
    <n v="1.2454000000000001"/>
    <x v="2"/>
    <n v="724"/>
    <s v="Rejected"/>
    <s v="26-09-2024"/>
    <m/>
    <m/>
    <n v="48"/>
    <n v="23.95"/>
  </r>
  <r>
    <x v="1554"/>
    <s v="CUST0326"/>
    <s v="BR010"/>
    <x v="0"/>
    <s v="Gold Loan"/>
    <s v="Semi-Secured"/>
    <n v="38.78"/>
    <n v="8.41"/>
    <n v="0.27560000000000001"/>
    <n v="0.47899999999999998"/>
    <x v="2"/>
    <n v="763"/>
    <s v="Under Review"/>
    <s v="01-08-2023"/>
    <m/>
    <m/>
    <n v="120"/>
    <n v="13.86"/>
  </r>
  <r>
    <x v="1555"/>
    <s v="CUST0410"/>
    <s v="BR005"/>
    <x v="2"/>
    <s v="Personal Loan"/>
    <s v="Unsecured"/>
    <n v="54.13"/>
    <n v="9.61"/>
    <n v="0.32790000000000002"/>
    <n v="0.56879999999999997"/>
    <x v="3"/>
    <n v="738"/>
    <s v="approved"/>
    <s v="07-06-2022"/>
    <m/>
    <s v="12-06-2022"/>
    <n v="180"/>
    <n v="22.3"/>
  </r>
  <r>
    <x v="1556"/>
    <s v="CUST0428"/>
    <s v="BR002"/>
    <x v="2"/>
    <s v="Home Loan"/>
    <s v="Semi-Secured"/>
    <n v="16.100000000000001"/>
    <n v="14.44"/>
    <n v="0.27660000000000001"/>
    <n v="0.37830000000000003"/>
    <x v="5"/>
    <n v="600"/>
    <s v="approved"/>
    <s v="25-05-2023"/>
    <m/>
    <s v="05-06-2023"/>
    <n v="60"/>
    <n v="0"/>
  </r>
  <r>
    <x v="1557"/>
    <s v="CUST0044"/>
    <s v="BR001"/>
    <x v="3"/>
    <s v="Education Loan"/>
    <s v="Secured"/>
    <n v="87.46"/>
    <n v="15.69"/>
    <n v="1.5273000000000001"/>
    <n v="3.0615000000000001"/>
    <x v="4"/>
    <n v="765"/>
    <s v="approved"/>
    <s v="20-10-2022"/>
    <m/>
    <s v="04-11-2022"/>
    <n v="36"/>
    <n v="31.33"/>
  </r>
  <r>
    <x v="1558"/>
    <s v="CUST0343"/>
    <s v="BR004"/>
    <x v="3"/>
    <s v="Home Loan"/>
    <s v="Secured"/>
    <m/>
    <n v="8.5299999999999994"/>
    <n v="0.37269999999999998"/>
    <n v="0.19850000000000001"/>
    <x v="1"/>
    <n v="649"/>
    <s v="approved"/>
    <s v="01-08-2022"/>
    <m/>
    <s v="06-08-2022"/>
    <n v="240"/>
    <n v="0"/>
  </r>
  <r>
    <x v="1559"/>
    <s v="CUST0472"/>
    <s v="BR002"/>
    <x v="4"/>
    <s v="Personal Loan"/>
    <s v="Unsecured"/>
    <n v="63.98"/>
    <n v="13.96"/>
    <n v="0.32200000000000001"/>
    <n v="1.4874000000000001"/>
    <x v="0"/>
    <n v="900"/>
    <s v="approved"/>
    <s v="25-10-2024"/>
    <m/>
    <s v="31-10-2024"/>
    <n v="60"/>
    <n v="28.92"/>
  </r>
  <r>
    <x v="1560"/>
    <s v="CUST0025"/>
    <s v="BR007"/>
    <x v="1"/>
    <s v="Home Loan"/>
    <s v="Unsecured"/>
    <n v="66.400000000000006"/>
    <n v="13.29"/>
    <n v="0.40089999999999998"/>
    <n v="1.7908999999999999"/>
    <x v="1"/>
    <n v="684"/>
    <s v="Under Review"/>
    <s v="09-03-2024"/>
    <m/>
    <m/>
    <n v="48"/>
    <n v="0"/>
  </r>
  <r>
    <x v="1561"/>
    <s v="CUST0485"/>
    <s v="BR003"/>
    <x v="1"/>
    <s v="Auto Loan"/>
    <s v="Semi-Secured"/>
    <n v="97.69"/>
    <n v="16.2"/>
    <n v="1.1552"/>
    <n v="2.3860000000000001"/>
    <x v="1"/>
    <n v="778"/>
    <s v="Rejected"/>
    <s v="16-03-2023"/>
    <m/>
    <m/>
    <n v="60"/>
    <n v="0"/>
  </r>
  <r>
    <x v="1562"/>
    <s v="CUST0136"/>
    <s v="BR005"/>
    <x v="2"/>
    <s v="Business Loan"/>
    <s v="Semi-Secured"/>
    <n v="61.73"/>
    <n v="12.45"/>
    <n v="0.86819999999999997"/>
    <n v="1.6393"/>
    <x v="3"/>
    <n v="608"/>
    <s v="approved"/>
    <s v="07-08-2022"/>
    <m/>
    <s v="19-08-2022"/>
    <n v="48"/>
    <n v="18.18"/>
  </r>
  <r>
    <x v="1563"/>
    <s v="CUST0148"/>
    <s v="BR002"/>
    <x v="4"/>
    <s v="Business Loan"/>
    <s v="Unsecured"/>
    <n v="96.38"/>
    <n v="16.670000000000002"/>
    <n v="0.50639999999999996"/>
    <n v="3.4203999999999999"/>
    <x v="0"/>
    <n v="813"/>
    <s v="approved"/>
    <s v="20-12-2023"/>
    <m/>
    <s v="24-12-2023"/>
    <n v="36"/>
    <n v="86.67"/>
  </r>
  <r>
    <x v="1564"/>
    <s v="CUST0179"/>
    <s v="BR008"/>
    <x v="1"/>
    <s v="Personal Loan"/>
    <s v="Secured"/>
    <n v="68.86"/>
    <n v="7.79"/>
    <n v="0.89570000000000005"/>
    <n v="0.82779999999999998"/>
    <x v="4"/>
    <n v="856"/>
    <s v="Under Review"/>
    <s v="13-04-2024"/>
    <m/>
    <m/>
    <n v="120"/>
    <n v="52.94"/>
  </r>
  <r>
    <x v="1565"/>
    <s v="CUST0020"/>
    <s v="BR007"/>
    <x v="3"/>
    <s v="Home Loan"/>
    <s v="Secured"/>
    <n v="28.81"/>
    <n v="13.23"/>
    <n v="0.34449999999999997"/>
    <n v="0.65890000000000004"/>
    <x v="2"/>
    <n v="587"/>
    <s v="approved"/>
    <s v="28-11-2024"/>
    <m/>
    <s v="08-12-2024"/>
    <n v="60"/>
    <n v="9.5299999999999994"/>
  </r>
  <r>
    <x v="1566"/>
    <s v="CUST0007"/>
    <s v="BR004"/>
    <x v="1"/>
    <s v="Home Loan"/>
    <s v="Secured"/>
    <n v="98.83"/>
    <n v="12.52"/>
    <n v="1.1887000000000001"/>
    <n v="4.6763000000000003"/>
    <x v="0"/>
    <n v="724"/>
    <s v="approved"/>
    <s v="31-03-2023"/>
    <m/>
    <s v="11-04-2023"/>
    <n v="24"/>
    <n v="50.25"/>
  </r>
  <r>
    <x v="1567"/>
    <s v="CUST0102"/>
    <s v="BR004"/>
    <x v="0"/>
    <s v="Education Loan"/>
    <s v="Semi-Secured"/>
    <n v="11.22"/>
    <n v="8.31"/>
    <n v="7.3999999999999996E-2"/>
    <n v="0.13800000000000001"/>
    <x v="1"/>
    <n v="593"/>
    <s v="approved"/>
    <s v="24-07-2023"/>
    <m/>
    <s v="03-08-2023"/>
    <n v="120"/>
    <n v="0"/>
  </r>
  <r>
    <x v="1568"/>
    <s v="CUST0138"/>
    <s v="BR005"/>
    <x v="3"/>
    <s v="Home Loan"/>
    <s v="Unsecured"/>
    <n v="34.08"/>
    <n v="12.43"/>
    <n v="0.28670000000000001"/>
    <n v="0.90469999999999995"/>
    <x v="2"/>
    <n v="703"/>
    <s v="Under Review"/>
    <s v="13-04-2024"/>
    <m/>
    <m/>
    <n v="48"/>
    <n v="31.94"/>
  </r>
  <r>
    <x v="1569"/>
    <s v="CUST0083"/>
    <s v="BR004"/>
    <x v="2"/>
    <s v="Home Loan"/>
    <s v="Unsecured"/>
    <n v="77.84"/>
    <n v="9.82"/>
    <n v="0.66259999999999997"/>
    <n v="1.9675"/>
    <x v="1"/>
    <n v="737"/>
    <s v="approved"/>
    <s v="30-09-2023"/>
    <m/>
    <s v="10-10-2023"/>
    <n v="48"/>
    <n v="0"/>
  </r>
  <r>
    <x v="1570"/>
    <s v="CUST0093"/>
    <s v="BR007"/>
    <x v="1"/>
    <s v="Auto Loan"/>
    <s v="Secured"/>
    <n v="72.209999999999994"/>
    <n v="18.03"/>
    <n v="1.0255000000000001"/>
    <n v="1.1644000000000001"/>
    <x v="3"/>
    <n v="887"/>
    <s v="approved"/>
    <s v="19-07-2024"/>
    <m/>
    <s v="23-07-2024"/>
    <n v="180"/>
    <n v="66.239999999999995"/>
  </r>
  <r>
    <x v="1571"/>
    <s v="CUST0356"/>
    <s v="BR003"/>
    <x v="3"/>
    <s v="Gold Loan"/>
    <s v="Unsecured"/>
    <n v="72.05"/>
    <n v="17.600000000000001"/>
    <n v="1.2170000000000001"/>
    <n v="1.0898000000000001"/>
    <x v="4"/>
    <n v="578"/>
    <s v="approved"/>
    <s v="10-02-2024"/>
    <m/>
    <s v="24-02-2024"/>
    <n v="240"/>
    <n v="27.39"/>
  </r>
  <r>
    <x v="1572"/>
    <s v="CUST0079"/>
    <s v="BR008"/>
    <x v="1"/>
    <s v="Gold Loan"/>
    <s v="Unsecured"/>
    <n v="66.709999999999994"/>
    <n v="8.36"/>
    <n v="1.2595000000000001"/>
    <n v="1.6398999999999999"/>
    <x v="4"/>
    <n v="726"/>
    <s v="approved"/>
    <s v="16-02-2023"/>
    <m/>
    <s v="01-03-2023"/>
    <n v="48"/>
    <n v="13.72"/>
  </r>
  <r>
    <x v="1573"/>
    <s v="CUST0200"/>
    <s v="BR008"/>
    <x v="0"/>
    <s v="Education Loan"/>
    <s v="Secured"/>
    <n v="37.159999999999997"/>
    <n v="8.61"/>
    <n v="0.67230000000000001"/>
    <n v="0.59050000000000002"/>
    <x v="0"/>
    <n v="835"/>
    <s v="approved"/>
    <s v="14-09-2022"/>
    <m/>
    <s v="16-09-2022"/>
    <n v="84"/>
    <n v="31.54"/>
  </r>
  <r>
    <x v="1574"/>
    <s v="CUST0013"/>
    <s v="BR007"/>
    <x v="2"/>
    <s v="Gold Loan"/>
    <s v="Semi-Secured"/>
    <m/>
    <n v="15.75"/>
    <n v="0.2137"/>
    <n v="0.32540000000000002"/>
    <x v="3"/>
    <n v="792"/>
    <s v="approved"/>
    <s v="31-12-2024"/>
    <m/>
    <s v="12-01-2025"/>
    <n v="120"/>
    <n v="11.89"/>
  </r>
  <r>
    <x v="1575"/>
    <s v="CUST0340"/>
    <s v="BR006"/>
    <x v="3"/>
    <s v="Education Loan"/>
    <s v="Secured"/>
    <n v="84.85"/>
    <n v="15.39"/>
    <n v="0.74309999999999998"/>
    <n v="2.9575999999999998"/>
    <x v="0"/>
    <n v="604"/>
    <s v="Rejected "/>
    <s v="22-07-2022"/>
    <m/>
    <m/>
    <n v="36"/>
    <n v="60.72"/>
  </r>
  <r>
    <x v="1576"/>
    <s v="CUST0383"/>
    <s v="BR010"/>
    <x v="4"/>
    <s v="Auto Loan"/>
    <s v="Unsecured"/>
    <n v="13.49"/>
    <n v="14.63"/>
    <n v="0.1341"/>
    <n v="0.4652"/>
    <x v="0"/>
    <n v="683"/>
    <s v="approved"/>
    <s v="15-01-2022"/>
    <m/>
    <s v="16-01-2022"/>
    <n v="36"/>
    <n v="8.99"/>
  </r>
  <r>
    <x v="1577"/>
    <s v="CUST0057"/>
    <s v="BR001"/>
    <x v="0"/>
    <s v="Auto Loan"/>
    <s v="Unsecured"/>
    <n v="8.31"/>
    <n v="13.94"/>
    <n v="6.5500000000000003E-2"/>
    <n v="0.19309999999999999"/>
    <x v="4"/>
    <n v="644"/>
    <s v="Rejected "/>
    <s v="19-11-2024"/>
    <m/>
    <m/>
    <n v="60"/>
    <n v="1.41"/>
  </r>
  <r>
    <x v="1578"/>
    <s v="CUST0001"/>
    <s v="BR001"/>
    <x v="2"/>
    <s v="Gold Loan"/>
    <s v="Secured"/>
    <n v="65.86"/>
    <n v="16.89"/>
    <n v="0.98729999999999996"/>
    <n v="1.1399999999999999"/>
    <x v="2"/>
    <n v="585"/>
    <s v="approved"/>
    <s v="15-04-2022"/>
    <m/>
    <s v="28-04-2022"/>
    <n v="120"/>
    <n v="44.68"/>
  </r>
  <r>
    <x v="1579"/>
    <s v="CUST0420"/>
    <s v="BR009"/>
    <x v="1"/>
    <s v="Education Loan"/>
    <s v="Secured"/>
    <n v="20.47"/>
    <n v="8.31"/>
    <n v="0.18329999999999999"/>
    <n v="0.41810000000000003"/>
    <x v="2"/>
    <n v="854"/>
    <s v="approved"/>
    <s v="08-10-2024"/>
    <m/>
    <s v="19-10-2024"/>
    <n v="60"/>
    <n v="17.510000000000002"/>
  </r>
  <r>
    <x v="1580"/>
    <s v="CUST0126"/>
    <s v="BR007"/>
    <x v="3"/>
    <s v="Auto Loan"/>
    <s v="Semi-Secured"/>
    <n v="42.48"/>
    <n v="8.89"/>
    <n v="0.25819999999999999"/>
    <n v="0.37919999999999998"/>
    <x v="2"/>
    <n v="619"/>
    <s v="Rejected"/>
    <s v="12-02-2022"/>
    <m/>
    <m/>
    <n v="240"/>
    <n v="19.079999999999998"/>
  </r>
  <r>
    <x v="1581"/>
    <s v="CUST0204"/>
    <s v="BR005"/>
    <x v="0"/>
    <s v="Education Loan"/>
    <s v="Unsecured"/>
    <n v="7.25"/>
    <n v="18.22"/>
    <n v="6.0499999999999998E-2"/>
    <n v="0.66539999999999999"/>
    <x v="3"/>
    <n v="854"/>
    <s v="Rejected"/>
    <s v="26-04-2024"/>
    <m/>
    <m/>
    <n v="12"/>
    <n v="2.34"/>
  </r>
  <r>
    <x v="1582"/>
    <s v="CUST0312"/>
    <s v="BR004"/>
    <x v="1"/>
    <s v="Gold Loan"/>
    <s v="Secured"/>
    <n v="32.369999999999997"/>
    <n v="14"/>
    <n v="0.36280000000000001"/>
    <n v="0.43109999999999998"/>
    <x v="0"/>
    <n v="862"/>
    <s v="Under Review"/>
    <s v="31-01-2022"/>
    <m/>
    <m/>
    <n v="180"/>
    <n v="26.26"/>
  </r>
  <r>
    <x v="1583"/>
    <s v="CUST0342"/>
    <s v="BR002"/>
    <x v="2"/>
    <s v="Business Loan"/>
    <s v="Secured"/>
    <n v="66.2"/>
    <n v="9.0399999999999991"/>
    <n v="1.2243999999999999"/>
    <n v="2.1063999999999998"/>
    <x v="0"/>
    <n v="825"/>
    <s v="approved"/>
    <s v="28-07-2022"/>
    <m/>
    <s v="31-07-2022"/>
    <n v="36"/>
    <n v="28.03"/>
  </r>
  <r>
    <x v="1584"/>
    <s v="CUST0134"/>
    <s v="BR010"/>
    <x v="2"/>
    <s v="Gold Loan"/>
    <s v="Unsecured"/>
    <n v="84.72"/>
    <n v="9.5500000000000007"/>
    <n v="0.65869999999999995"/>
    <n v="1.0986"/>
    <x v="4"/>
    <n v="565"/>
    <s v="Under Review"/>
    <s v="10-09-2023"/>
    <m/>
    <m/>
    <n v="120"/>
    <n v="57.71"/>
  </r>
  <r>
    <x v="1585"/>
    <s v="CUST0411"/>
    <s v="BR007"/>
    <x v="2"/>
    <s v="Education Loan"/>
    <s v="Semi-Secured"/>
    <n v="12.18"/>
    <n v="8.7799999999999994"/>
    <n v="0.1174"/>
    <n v="0.30180000000000001"/>
    <x v="5"/>
    <n v="668"/>
    <s v="approved"/>
    <s v="22-05-2024"/>
    <m/>
    <s v="27-05-2024"/>
    <n v="48"/>
    <n v="1.47"/>
  </r>
  <r>
    <x v="1586"/>
    <s v="CUST0288"/>
    <s v="BR008"/>
    <x v="1"/>
    <s v="Home Loan"/>
    <s v="Unsecured"/>
    <n v="32.409999999999997"/>
    <n v="14.92"/>
    <n v="0.54210000000000003"/>
    <n v="2.9239999999999999"/>
    <x v="0"/>
    <n v="596"/>
    <s v="Rejected "/>
    <s v="08-12-2022"/>
    <m/>
    <m/>
    <n v="12"/>
    <n v="24.73"/>
  </r>
  <r>
    <x v="1587"/>
    <s v="CUST0027"/>
    <s v="BR003"/>
    <x v="3"/>
    <s v="Gold Loan"/>
    <s v="Secured"/>
    <n v="69.12"/>
    <m/>
    <n v="1.1022000000000001"/>
    <m/>
    <x v="3"/>
    <n v="686"/>
    <s v="approved"/>
    <s v="11-12-2022"/>
    <m/>
    <s v="13-12-2022"/>
    <n v="120"/>
    <n v="31.14"/>
  </r>
  <r>
    <x v="1588"/>
    <s v="CUST0203"/>
    <s v="BR001"/>
    <x v="4"/>
    <s v="Personal Loan"/>
    <s v="Secured"/>
    <n v="33.08"/>
    <n v="13.39"/>
    <n v="0.16869999999999999"/>
    <n v="0.60880000000000001"/>
    <x v="4"/>
    <n v="604"/>
    <s v="Rejected "/>
    <s v="29-09-2024"/>
    <m/>
    <m/>
    <n v="84"/>
    <n v="16.48"/>
  </r>
  <r>
    <x v="1589"/>
    <s v="CUST0470"/>
    <s v="BR010"/>
    <x v="4"/>
    <s v="Gold Loan"/>
    <s v="Unsecured"/>
    <n v="97.7"/>
    <n v="10.97"/>
    <n v="0.99590000000000001"/>
    <n v="3.1972"/>
    <x v="4"/>
    <n v="724"/>
    <s v="Rejected "/>
    <s v="13-07-2024"/>
    <m/>
    <m/>
    <n v="36"/>
    <n v="32.15"/>
  </r>
  <r>
    <x v="1590"/>
    <s v="CUST0346"/>
    <s v="BR004"/>
    <x v="1"/>
    <s v="Education Loan"/>
    <s v="Secured"/>
    <n v="22.62"/>
    <n v="9.1300000000000008"/>
    <n v="0.2336"/>
    <n v="0.23119999999999999"/>
    <x v="0"/>
    <n v="618"/>
    <s v="approved"/>
    <s v="31-07-2022"/>
    <m/>
    <s v="03-08-2022"/>
    <n v="180"/>
    <n v="9.2799999999999994"/>
  </r>
  <r>
    <x v="1591"/>
    <s v="CUST0083"/>
    <s v="BR004"/>
    <x v="4"/>
    <s v="Home Loan"/>
    <s v="Secured"/>
    <n v="54.76"/>
    <n v="18.02"/>
    <n v="0.30009999999999998"/>
    <n v="0.84599999999999997"/>
    <x v="3"/>
    <n v="737"/>
    <s v="approved"/>
    <s v="07-12-2022"/>
    <m/>
    <s v="18-12-2022"/>
    <n v="240"/>
    <n v="17.239999999999998"/>
  </r>
  <r>
    <x v="1592"/>
    <s v="CUST0239"/>
    <s v="BR004"/>
    <x v="4"/>
    <s v="Home Loan"/>
    <s v="Secured"/>
    <n v="88.91"/>
    <n v="13.24"/>
    <n v="0.71489999999999998"/>
    <n v="3.0059999999999998"/>
    <x v="0"/>
    <n v="592"/>
    <s v="Rejected"/>
    <s v="24-05-2024"/>
    <m/>
    <m/>
    <n v="36"/>
    <n v="83.07"/>
  </r>
  <r>
    <x v="1593"/>
    <s v="CUST0179"/>
    <s v="BR003"/>
    <x v="4"/>
    <s v="Home Loan"/>
    <s v="Unsecured"/>
    <n v="14.24"/>
    <n v="12.44"/>
    <n v="7.5999999999999998E-2"/>
    <n v="0.31990000000000002"/>
    <x v="3"/>
    <n v="856"/>
    <s v="approved"/>
    <s v="20-08-2024"/>
    <m/>
    <s v="25-08-2024"/>
    <n v="60"/>
    <n v="11.47"/>
  </r>
  <r>
    <x v="1594"/>
    <s v="CUST0083"/>
    <s v="BR008"/>
    <x v="2"/>
    <s v="Business Loan"/>
    <s v="Unsecured"/>
    <m/>
    <n v="11.85"/>
    <n v="0.45810000000000001"/>
    <n v="1.3432999999999999"/>
    <x v="4"/>
    <n v="737"/>
    <s v="Under Review"/>
    <s v="07-07-2022"/>
    <m/>
    <m/>
    <n v="84"/>
    <n v="52.11"/>
  </r>
  <r>
    <x v="1595"/>
    <s v="CUST0454"/>
    <s v="BR002"/>
    <x v="0"/>
    <s v="Gold Loan"/>
    <s v="Secured"/>
    <m/>
    <n v="15.95"/>
    <n v="0.97389999999999999"/>
    <n v="2.1863000000000001"/>
    <x v="0"/>
    <n v="694"/>
    <s v="Rejected"/>
    <s v="02-03-2023"/>
    <m/>
    <m/>
    <n v="36"/>
    <n v="42.73"/>
  </r>
  <r>
    <x v="1596"/>
    <s v="CUST0232"/>
    <s v="BR003"/>
    <x v="4"/>
    <s v="Personal Loan"/>
    <s v="Unsecured"/>
    <n v="4.79"/>
    <n v="13.32"/>
    <n v="2.4199999999999999E-2"/>
    <n v="0.1293"/>
    <x v="4"/>
    <n v="738"/>
    <s v="Rejected "/>
    <s v="19-10-2022"/>
    <m/>
    <m/>
    <n v="48"/>
    <n v="4.05"/>
  </r>
  <r>
    <x v="1597"/>
    <s v="CUST0234"/>
    <s v="BR006"/>
    <x v="4"/>
    <s v="Gold Loan"/>
    <s v="Secured"/>
    <n v="98.08"/>
    <n v="9.06"/>
    <n v="1.8978999999999999"/>
    <n v="8.58"/>
    <x v="2"/>
    <n v="769"/>
    <s v="approved"/>
    <s v="01-05-2024"/>
    <m/>
    <s v="13-05-2024"/>
    <n v="12"/>
    <n v="42.85"/>
  </r>
  <r>
    <x v="1598"/>
    <s v="CUST0402"/>
    <s v="BR007"/>
    <x v="2"/>
    <s v="Education Loan"/>
    <s v="Semi-Secured"/>
    <n v="47.65"/>
    <n v="7.6"/>
    <n v="0.38569999999999999"/>
    <n v="4.1361999999999997"/>
    <x v="5"/>
    <n v="870"/>
    <s v="Under Review"/>
    <s v="25-07-2023"/>
    <m/>
    <m/>
    <n v="12"/>
    <n v="41.62"/>
  </r>
  <r>
    <x v="1599"/>
    <s v="CUST0051"/>
    <s v="BR007"/>
    <x v="1"/>
    <s v="Auto Loan"/>
    <s v="Semi-Secured"/>
    <n v="46.97"/>
    <n v="13.51"/>
    <n v="0.43930000000000002"/>
    <n v="0.86760000000000004"/>
    <x v="2"/>
    <n v="722"/>
    <s v="approved"/>
    <s v="24-07-2022"/>
    <m/>
    <s v="30-07-2022"/>
    <n v="84"/>
    <n v="33.799999999999997"/>
  </r>
  <r>
    <x v="1600"/>
    <s v="CUST0074"/>
    <s v="BR010"/>
    <x v="1"/>
    <s v="Business Loan"/>
    <s v="Secured"/>
    <n v="52.06"/>
    <n v="10.75"/>
    <n v="0.35320000000000001"/>
    <n v="4.5951000000000004"/>
    <x v="4"/>
    <n v="759"/>
    <s v="approved"/>
    <s v="15-04-2024"/>
    <m/>
    <s v="25-04-2024"/>
    <n v="12"/>
    <n v="30.57"/>
  </r>
  <r>
    <x v="1601"/>
    <s v="CUST0369"/>
    <s v="BR004"/>
    <x v="0"/>
    <s v="Auto Loan"/>
    <s v="Secured"/>
    <n v="71.13"/>
    <n v="15.18"/>
    <n v="1.0986"/>
    <n v="2.472"/>
    <x v="2"/>
    <n v="550"/>
    <s v="approved"/>
    <s v="27-10-2023"/>
    <m/>
    <s v="05-11-2023"/>
    <n v="36"/>
    <n v="57.75"/>
  </r>
  <r>
    <x v="1602"/>
    <s v="CUST0228"/>
    <s v="BR005"/>
    <x v="4"/>
    <s v="Auto Loan"/>
    <s v="Unsecured"/>
    <n v="74.28"/>
    <n v="16.86"/>
    <n v="0.71240000000000003"/>
    <n v="1.2844"/>
    <x v="3"/>
    <n v="798"/>
    <s v="Under Review"/>
    <s v="11-02-2023"/>
    <m/>
    <m/>
    <n v="120"/>
    <n v="45.05"/>
  </r>
  <r>
    <x v="1603"/>
    <s v="CUST0060"/>
    <s v="BR006"/>
    <x v="4"/>
    <s v="Auto Loan"/>
    <s v="Unsecured"/>
    <n v="51.15"/>
    <n v="9.5"/>
    <n v="0.59740000000000004"/>
    <n v="0.4768"/>
    <x v="2"/>
    <n v="672"/>
    <s v="approved"/>
    <s v="29-12-2022"/>
    <m/>
    <s v="05-01-2023"/>
    <n v="240"/>
    <n v="6.87"/>
  </r>
  <r>
    <x v="1604"/>
    <s v="CUST0273"/>
    <s v="BR010"/>
    <x v="0"/>
    <s v="Personal Loan"/>
    <s v="Secured"/>
    <n v="26.22"/>
    <n v="16.329999999999998"/>
    <n v="0.34100000000000003"/>
    <n v="0.37130000000000002"/>
    <x v="1"/>
    <n v="751"/>
    <s v="Rejected "/>
    <s v="22-08-2024"/>
    <m/>
    <m/>
    <n v="240"/>
    <n v="0"/>
  </r>
  <r>
    <x v="1605"/>
    <s v="CUST0035"/>
    <s v="BR005"/>
    <x v="4"/>
    <s v="Personal Loan"/>
    <s v="Semi-Secured"/>
    <n v="99.17"/>
    <n v="18.03"/>
    <n v="0.98450000000000004"/>
    <n v="2.5198999999999998"/>
    <x v="4"/>
    <n v="573"/>
    <s v="approved"/>
    <s v="06-01-2023"/>
    <m/>
    <s v="07-01-2023"/>
    <n v="60"/>
    <n v="37.4"/>
  </r>
  <r>
    <x v="1606"/>
    <s v="CUST0227"/>
    <s v="BR006"/>
    <x v="1"/>
    <s v="Education Loan"/>
    <s v="Semi-Secured"/>
    <n v="61.12"/>
    <n v="8.68"/>
    <n v="0.4783"/>
    <n v="0.60829999999999995"/>
    <x v="2"/>
    <n v="582"/>
    <s v="approved"/>
    <s v="03-04-2023"/>
    <m/>
    <s v="04-04-2023"/>
    <n v="180"/>
    <n v="42.93"/>
  </r>
  <r>
    <x v="1607"/>
    <s v="CUST0498"/>
    <s v="BR003"/>
    <x v="1"/>
    <s v="Auto Loan"/>
    <s v="Unsecured"/>
    <n v="76.94"/>
    <n v="8.4700000000000006"/>
    <n v="0.8337"/>
    <n v="0.66620000000000001"/>
    <x v="2"/>
    <n v="585"/>
    <s v="Under Review"/>
    <s v="22-12-2024"/>
    <m/>
    <m/>
    <n v="240"/>
    <n v="45"/>
  </r>
  <r>
    <x v="1608"/>
    <s v="CUST0388"/>
    <s v="BR002"/>
    <x v="3"/>
    <s v="Business Loan"/>
    <s v="Secured"/>
    <n v="18.97"/>
    <n v="9.7200000000000006"/>
    <n v="0.29670000000000002"/>
    <n v="0.24779999999999999"/>
    <x v="1"/>
    <n v="592"/>
    <s v="approved"/>
    <s v="18-11-2024"/>
    <m/>
    <s v="22-11-2024"/>
    <n v="120"/>
    <n v="0"/>
  </r>
  <r>
    <x v="1609"/>
    <s v="CUST0384"/>
    <s v="BR002"/>
    <x v="4"/>
    <s v="Business Loan"/>
    <s v="Semi-Secured"/>
    <n v="63.93"/>
    <n v="13.95"/>
    <n v="1.0115000000000001"/>
    <n v="5.7385999999999999"/>
    <x v="0"/>
    <n v="882"/>
    <s v="Under Review"/>
    <s v="10-03-2024"/>
    <m/>
    <m/>
    <n v="12"/>
    <n v="55.44"/>
  </r>
  <r>
    <x v="1610"/>
    <s v="CUST0375"/>
    <s v="BR010"/>
    <x v="2"/>
    <s v="Business Loan"/>
    <s v="Unsecured"/>
    <n v="58.15"/>
    <n v="14.04"/>
    <n v="0.69769999999999999"/>
    <n v="1.091"/>
    <x v="0"/>
    <n v="652"/>
    <s v="approved"/>
    <s v="28-03-2023"/>
    <m/>
    <s v="01-04-2023"/>
    <n v="84"/>
    <n v="31.56"/>
  </r>
  <r>
    <x v="1611"/>
    <s v="CUST0266"/>
    <s v="BR006"/>
    <x v="4"/>
    <s v="Gold Loan"/>
    <s v="Unsecured"/>
    <n v="73.650000000000006"/>
    <n v="13.67"/>
    <n v="1.0474000000000001"/>
    <n v="1.129"/>
    <x v="2"/>
    <n v="890"/>
    <s v="Rejected "/>
    <s v="03-08-2022"/>
    <m/>
    <m/>
    <n v="120"/>
    <n v="41.55"/>
  </r>
  <r>
    <x v="1612"/>
    <s v="CUST0497"/>
    <s v="BR010"/>
    <x v="1"/>
    <s v="Education Loan"/>
    <s v="Semi-Secured"/>
    <n v="25.03"/>
    <n v="17.36"/>
    <n v="0.12839999999999999"/>
    <n v="2.2871000000000001"/>
    <x v="0"/>
    <n v="686"/>
    <s v="Rejected"/>
    <s v="13-10-2024"/>
    <m/>
    <m/>
    <n v="12"/>
    <n v="15"/>
  </r>
  <r>
    <x v="1613"/>
    <s v="CUST0436"/>
    <s v="BR005"/>
    <x v="3"/>
    <s v="Auto Loan"/>
    <s v="Unsecured"/>
    <n v="68.72"/>
    <n v="10.28"/>
    <n v="1.1681999999999999"/>
    <n v="1.4696"/>
    <x v="1"/>
    <n v="859"/>
    <s v="approved"/>
    <s v="14-07-2024"/>
    <m/>
    <s v="21-07-2024"/>
    <n v="60"/>
    <n v="0"/>
  </r>
  <r>
    <x v="1614"/>
    <s v="CUST0381"/>
    <s v="BR007"/>
    <x v="4"/>
    <s v="Education Loan"/>
    <s v="Semi-Secured"/>
    <n v="77.349999999999994"/>
    <n v="14.7"/>
    <n v="0.73219999999999996"/>
    <n v="1.0667"/>
    <x v="4"/>
    <n v="745"/>
    <s v="approved"/>
    <s v="12-08-2022"/>
    <m/>
    <s v="24-08-2022"/>
    <n v="180"/>
    <n v="33.44"/>
  </r>
  <r>
    <x v="1615"/>
    <s v="CUST0128"/>
    <s v="BR006"/>
    <x v="2"/>
    <s v="Business Loan"/>
    <s v="Semi-Secured"/>
    <n v="21.72"/>
    <n v="11.12"/>
    <n v="0.31280000000000002"/>
    <n v="1.9209000000000001"/>
    <x v="0"/>
    <n v="871"/>
    <s v="approved"/>
    <s v="28-05-2024"/>
    <m/>
    <s v="03-06-2024"/>
    <n v="12"/>
    <n v="11.52"/>
  </r>
  <r>
    <x v="1616"/>
    <s v="CUST0115"/>
    <s v="BR008"/>
    <x v="3"/>
    <s v="Education Loan"/>
    <s v="Semi-Secured"/>
    <n v="98.64"/>
    <n v="11.66"/>
    <n v="1.2718"/>
    <n v="2.5811000000000002"/>
    <x v="4"/>
    <n v="729"/>
    <s v="Rejected "/>
    <s v="21-03-2022"/>
    <m/>
    <m/>
    <n v="48"/>
    <n v="50.85"/>
  </r>
  <r>
    <x v="1617"/>
    <s v="CUST0227"/>
    <s v="BR002"/>
    <x v="1"/>
    <s v="Education Loan"/>
    <s v="Unsecured"/>
    <n v="10.3"/>
    <n v="14.51"/>
    <n v="8.14E-2"/>
    <n v="0.92730000000000001"/>
    <x v="1"/>
    <n v="582"/>
    <s v="approved"/>
    <s v="06-11-2024"/>
    <m/>
    <s v="15-11-2024"/>
    <n v="12"/>
    <n v="0"/>
  </r>
  <r>
    <x v="1618"/>
    <s v="CUST0077"/>
    <s v="BR004"/>
    <x v="4"/>
    <s v="Business Loan"/>
    <s v="Semi-Secured"/>
    <n v="50.6"/>
    <n v="10.1"/>
    <n v="0.39650000000000002"/>
    <n v="0.84260000000000002"/>
    <x v="3"/>
    <n v="741"/>
    <s v="approved"/>
    <s v="14-11-2023"/>
    <m/>
    <s v="25-11-2023"/>
    <n v="84"/>
    <n v="38"/>
  </r>
  <r>
    <x v="1619"/>
    <s v="CUST0392"/>
    <s v="BR003"/>
    <x v="1"/>
    <s v="Auto Loan"/>
    <s v="Secured"/>
    <n v="16.7"/>
    <n v="15.14"/>
    <n v="0.2616"/>
    <n v="0.81079999999999997"/>
    <x v="4"/>
    <n v="794"/>
    <s v="approved"/>
    <s v="11-07-2024"/>
    <m/>
    <s v="14-07-2024"/>
    <n v="24"/>
    <n v="5.4"/>
  </r>
  <r>
    <x v="1620"/>
    <s v="CUST0496"/>
    <s v="BR003"/>
    <x v="4"/>
    <s v="Auto Loan"/>
    <s v="Unsecured"/>
    <n v="49.24"/>
    <n v="16.21"/>
    <n v="0.48970000000000002"/>
    <n v="4.4725000000000001"/>
    <x v="2"/>
    <n v="602"/>
    <s v="Rejected"/>
    <s v="02-01-2024"/>
    <m/>
    <m/>
    <n v="12"/>
    <n v="18.059999999999999"/>
  </r>
  <r>
    <x v="1621"/>
    <s v="CUST0022"/>
    <s v="BR003"/>
    <x v="0"/>
    <s v="Home Loan"/>
    <s v="Unsecured"/>
    <n v="12.24"/>
    <n v="9.64"/>
    <n v="0.24010000000000001"/>
    <n v="0.25790000000000002"/>
    <x v="4"/>
    <n v="618"/>
    <s v="approved"/>
    <s v="16-07-2023"/>
    <m/>
    <s v="29-07-2023"/>
    <n v="60"/>
    <n v="6.11"/>
  </r>
  <r>
    <x v="1622"/>
    <s v="CUST0056"/>
    <s v="BR009"/>
    <x v="2"/>
    <s v="Personal Loan"/>
    <s v="Semi-Secured"/>
    <n v="60.11"/>
    <n v="9.1199999999999992"/>
    <n v="0.91100000000000003"/>
    <n v="5.2601000000000004"/>
    <x v="0"/>
    <n v="823"/>
    <s v="Under Review"/>
    <s v="02-03-2022"/>
    <m/>
    <m/>
    <n v="12"/>
    <n v="28.37"/>
  </r>
  <r>
    <x v="1623"/>
    <s v="CUST0087"/>
    <s v="BR003"/>
    <x v="2"/>
    <s v="Business Loan"/>
    <s v="Secured"/>
    <m/>
    <n v="11.51"/>
    <n v="0.62280000000000002"/>
    <n v="0.92789999999999995"/>
    <x v="2"/>
    <n v="748"/>
    <s v="Rejected "/>
    <s v="24-12-2023"/>
    <m/>
    <m/>
    <n v="120"/>
    <n v="20.52"/>
  </r>
  <r>
    <x v="1624"/>
    <s v="CUST0190"/>
    <s v="BR006"/>
    <x v="3"/>
    <s v="Gold Loan"/>
    <s v="Unsecured"/>
    <n v="6.05"/>
    <n v="9.83"/>
    <n v="6.0499999999999998E-2"/>
    <n v="0.53139999999999998"/>
    <x v="0"/>
    <n v="741"/>
    <s v="approved"/>
    <s v="24-09-2024"/>
    <m/>
    <s v="07-10-2024"/>
    <n v="12"/>
    <n v="3.38"/>
  </r>
  <r>
    <x v="1625"/>
    <s v="CUST0407"/>
    <s v="BR004"/>
    <x v="4"/>
    <s v="Business Loan"/>
    <s v="Secured"/>
    <n v="49.33"/>
    <n v="9.61"/>
    <n v="0.78180000000000005"/>
    <n v="4.3278999999999996"/>
    <x v="4"/>
    <n v="863"/>
    <s v="Rejected "/>
    <s v="21-04-2024"/>
    <m/>
    <m/>
    <n v="12"/>
    <n v="6.42"/>
  </r>
  <r>
    <x v="1626"/>
    <s v="CUST0423"/>
    <s v="BR004"/>
    <x v="1"/>
    <s v="Gold Loan"/>
    <s v="Unsecured"/>
    <n v="72.37"/>
    <n v="16.690000000000001"/>
    <n v="1.391"/>
    <n v="1.2436"/>
    <x v="2"/>
    <n v="885"/>
    <s v="approved"/>
    <s v="12-01-2023"/>
    <m/>
    <s v="23-01-2023"/>
    <n v="120"/>
    <n v="18.54"/>
  </r>
  <r>
    <x v="1627"/>
    <s v="CUST0486"/>
    <s v="BR006"/>
    <x v="0"/>
    <s v="Education Loan"/>
    <s v="Secured"/>
    <n v="46.33"/>
    <n v="12.25"/>
    <n v="0.88390000000000002"/>
    <n v="0.5635"/>
    <x v="1"/>
    <n v="628"/>
    <s v="Rejected "/>
    <s v="18-05-2022"/>
    <m/>
    <m/>
    <n v="180"/>
    <n v="0"/>
  </r>
  <r>
    <x v="1628"/>
    <s v="CUST0089"/>
    <s v="BR001"/>
    <x v="0"/>
    <s v="Personal Loan"/>
    <s v="Semi-Secured"/>
    <n v="84.99"/>
    <n v="14.23"/>
    <n v="1.0077"/>
    <n v="1.145"/>
    <x v="3"/>
    <n v="782"/>
    <s v="approved"/>
    <s v="23-02-2024"/>
    <m/>
    <s v="26-02-2024"/>
    <n v="180"/>
    <n v="61.1"/>
  </r>
  <r>
    <x v="1629"/>
    <s v="CUST0122"/>
    <s v="BR004"/>
    <x v="2"/>
    <s v="Business Loan"/>
    <s v="Semi-Secured"/>
    <n v="85.66"/>
    <n v="14.06"/>
    <n v="1.171"/>
    <n v="1.3331"/>
    <x v="5"/>
    <n v="780"/>
    <s v="Rejected"/>
    <s v="19-08-2022"/>
    <m/>
    <m/>
    <n v="120"/>
    <n v="8.74"/>
  </r>
  <r>
    <x v="1630"/>
    <s v="CUST0044"/>
    <s v="BR003"/>
    <x v="4"/>
    <s v="Education Loan"/>
    <s v="Secured"/>
    <n v="86.72"/>
    <n v="8.89"/>
    <n v="0.62260000000000004"/>
    <n v="2.1535000000000002"/>
    <x v="0"/>
    <n v="765"/>
    <s v="approved"/>
    <s v="27-07-2023"/>
    <m/>
    <s v="30-07-2023"/>
    <n v="48"/>
    <n v="42.14"/>
  </r>
  <r>
    <x v="1631"/>
    <s v="CUST0287"/>
    <s v="BR006"/>
    <x v="1"/>
    <s v="Business Loan"/>
    <s v="Semi-Secured"/>
    <n v="54.01"/>
    <n v="9.33"/>
    <n v="0.71360000000000001"/>
    <n v="1.7258"/>
    <x v="1"/>
    <n v="613"/>
    <s v="approved"/>
    <s v="01-02-2023"/>
    <m/>
    <s v="04-02-2023"/>
    <n v="36"/>
    <n v="0"/>
  </r>
  <r>
    <x v="1632"/>
    <s v="CUST0426"/>
    <s v="BR001"/>
    <x v="0"/>
    <s v="Personal Loan"/>
    <s v="Unsecured"/>
    <n v="97.63"/>
    <n v="17.420000000000002"/>
    <n v="0.86699999999999999"/>
    <n v="1.7229000000000001"/>
    <x v="4"/>
    <n v="892"/>
    <s v="approved"/>
    <s v="26-10-2023"/>
    <m/>
    <s v="29-10-2023"/>
    <n v="120"/>
    <n v="71.23"/>
  </r>
  <r>
    <x v="1633"/>
    <s v="CUST0433"/>
    <s v="BR010"/>
    <x v="1"/>
    <s v="Business Loan"/>
    <s v="Secured"/>
    <n v="65.03"/>
    <n v="17.96"/>
    <n v="0.75429999999999997"/>
    <n v="1.6498999999999999"/>
    <x v="4"/>
    <n v="770"/>
    <s v="Rejected"/>
    <s v="11-01-2024"/>
    <m/>
    <m/>
    <n v="60"/>
    <n v="31.99"/>
  </r>
  <r>
    <x v="1634"/>
    <s v="CUST0129"/>
    <s v="BR008"/>
    <x v="1"/>
    <s v="Gold Loan"/>
    <s v="Semi-Secured"/>
    <n v="26.83"/>
    <n v="16.420000000000002"/>
    <n v="0.41549999999999998"/>
    <n v="0.65849999999999997"/>
    <x v="0"/>
    <n v="619"/>
    <s v="Under Review"/>
    <s v="07-09-2024"/>
    <m/>
    <m/>
    <n v="60"/>
    <n v="13.36"/>
  </r>
  <r>
    <x v="1635"/>
    <s v="CUST0223"/>
    <s v="BR002"/>
    <x v="4"/>
    <s v="Gold Loan"/>
    <s v="Semi-Secured"/>
    <n v="50.51"/>
    <n v="17.63"/>
    <n v="0.66600000000000004"/>
    <n v="1.8167"/>
    <x v="0"/>
    <n v="862"/>
    <s v="approved"/>
    <s v="06-05-2022"/>
    <m/>
    <s v="19-05-2022"/>
    <n v="36"/>
    <n v="30.76"/>
  </r>
  <r>
    <x v="1636"/>
    <s v="CUST0458"/>
    <s v="BR007"/>
    <x v="0"/>
    <s v="Business Loan"/>
    <s v="Semi-Secured"/>
    <n v="75.83"/>
    <n v="12.31"/>
    <n v="0.38059999999999999"/>
    <n v="2.0085000000000002"/>
    <x v="0"/>
    <n v="707"/>
    <s v="approved"/>
    <s v="22-11-2024"/>
    <m/>
    <s v="29-11-2024"/>
    <n v="48"/>
    <n v="9.73"/>
  </r>
  <r>
    <x v="1637"/>
    <s v="CUST0278"/>
    <s v="BR009"/>
    <x v="0"/>
    <s v="Personal Loan"/>
    <s v="Secured"/>
    <n v="69.31"/>
    <n v="11.92"/>
    <n v="0.6643"/>
    <n v="0.82830000000000004"/>
    <x v="2"/>
    <n v="867"/>
    <s v="Under Review"/>
    <s v="12-05-2022"/>
    <m/>
    <m/>
    <n v="180"/>
    <n v="15.43"/>
  </r>
  <r>
    <x v="1638"/>
    <s v="CUST0064"/>
    <s v="BR003"/>
    <x v="3"/>
    <s v="Personal Loan"/>
    <s v="Semi-Secured"/>
    <n v="68.790000000000006"/>
    <n v="11.6"/>
    <n v="1.0515000000000001"/>
    <n v="3.2252999999999998"/>
    <x v="0"/>
    <n v="895"/>
    <s v="approved"/>
    <s v="23-06-2022"/>
    <m/>
    <s v="03-07-2022"/>
    <n v="24"/>
    <n v="42.19"/>
  </r>
  <r>
    <x v="1639"/>
    <s v="CUST0134"/>
    <s v="BR009"/>
    <x v="0"/>
    <s v="Gold Loan"/>
    <s v="Unsecured"/>
    <n v="1.27"/>
    <n v="12.68"/>
    <n v="1.95E-2"/>
    <n v="1.8700000000000001E-2"/>
    <x v="0"/>
    <n v="565"/>
    <s v="approved"/>
    <s v="22-01-2024"/>
    <m/>
    <s v="25-01-2024"/>
    <n v="120"/>
    <n v="0.17"/>
  </r>
  <r>
    <x v="1640"/>
    <s v="CUST0486"/>
    <s v="BR001"/>
    <x v="1"/>
    <s v="Auto Loan"/>
    <s v="Secured"/>
    <n v="29.21"/>
    <n v="18.23"/>
    <n v="0.3997"/>
    <n v="0.47520000000000001"/>
    <x v="2"/>
    <n v="628"/>
    <s v="approved"/>
    <s v="16-07-2024"/>
    <m/>
    <s v="28-07-2024"/>
    <n v="180"/>
    <n v="6.69"/>
  </r>
  <r>
    <x v="1641"/>
    <s v="CUST0343"/>
    <s v="BR001"/>
    <x v="3"/>
    <s v="Home Loan"/>
    <s v="Secured"/>
    <n v="4.46"/>
    <n v="17.68"/>
    <n v="2.5700000000000001E-2"/>
    <n v="7.0800000000000002E-2"/>
    <x v="5"/>
    <n v="649"/>
    <s v="approved"/>
    <s v="13-10-2024"/>
    <m/>
    <s v="22-10-2024"/>
    <n v="180"/>
    <n v="0"/>
  </r>
  <r>
    <x v="1642"/>
    <s v="CUST0091"/>
    <s v="BR001"/>
    <x v="3"/>
    <s v="Home Loan"/>
    <s v="Secured"/>
    <n v="35.450000000000003"/>
    <n v="12.71"/>
    <n v="0.54210000000000003"/>
    <n v="0.94589999999999996"/>
    <x v="2"/>
    <n v="606"/>
    <s v="Rejected"/>
    <s v="09-03-2022"/>
    <m/>
    <m/>
    <n v="48"/>
    <n v="6.01"/>
  </r>
  <r>
    <x v="1643"/>
    <s v="CUST0462"/>
    <s v="BR008"/>
    <x v="3"/>
    <s v="Gold Loan"/>
    <s v="Semi-Secured"/>
    <n v="47.86"/>
    <n v="14.92"/>
    <n v="0.70879999999999999"/>
    <n v="0.9214"/>
    <x v="3"/>
    <n v="845"/>
    <s v="approved"/>
    <s v="14-05-2024"/>
    <m/>
    <s v="20-05-2024"/>
    <n v="84"/>
    <n v="28.99"/>
  </r>
  <r>
    <x v="1644"/>
    <s v="CUST0159"/>
    <s v="BR005"/>
    <x v="4"/>
    <s v="Auto Loan"/>
    <s v="Secured"/>
    <n v="38.97"/>
    <n v="14.27"/>
    <n v="0.62860000000000005"/>
    <n v="1.337"/>
    <x v="1"/>
    <n v="656"/>
    <s v="Under Review"/>
    <s v="20-06-2022"/>
    <m/>
    <m/>
    <n v="36"/>
    <n v="0"/>
  </r>
  <r>
    <x v="1645"/>
    <s v="CUST0399"/>
    <s v="BR004"/>
    <x v="1"/>
    <s v="Auto Loan"/>
    <s v="Secured"/>
    <n v="94.17"/>
    <n v="16.86"/>
    <n v="0.60209999999999997"/>
    <n v="2.7105000000000001"/>
    <x v="3"/>
    <n v="631"/>
    <s v="approved"/>
    <s v="16-04-2023"/>
    <m/>
    <s v="30-04-2023"/>
    <n v="48"/>
    <n v="44.97"/>
  </r>
  <r>
    <x v="1646"/>
    <s v="CUST0380"/>
    <s v="BR010"/>
    <x v="2"/>
    <s v="Education Loan"/>
    <s v="Unsecured"/>
    <n v="53.82"/>
    <n v="17.41"/>
    <n v="0.88839999999999997"/>
    <n v="4.9191000000000003"/>
    <x v="2"/>
    <n v="740"/>
    <s v="Under Review"/>
    <s v="05-12-2023"/>
    <m/>
    <m/>
    <n v="12"/>
    <n v="28.09"/>
  </r>
  <r>
    <x v="1647"/>
    <s v="CUST0155"/>
    <s v="BR010"/>
    <x v="0"/>
    <s v="Auto Loan"/>
    <s v="Semi-Secured"/>
    <n v="30.53"/>
    <n v="13.18"/>
    <n v="0.1888"/>
    <n v="0.69750000000000001"/>
    <x v="2"/>
    <n v="576"/>
    <s v="approved"/>
    <s v="13-03-2022"/>
    <m/>
    <s v="22-03-2022"/>
    <n v="60"/>
    <n v="4.57"/>
  </r>
  <r>
    <x v="1648"/>
    <s v="CUST0258"/>
    <s v="BR007"/>
    <x v="4"/>
    <s v="Auto Loan"/>
    <s v="Semi-Secured"/>
    <n v="5.47"/>
    <n v="10.31"/>
    <n v="5.45E-2"/>
    <n v="5.3900000000000003E-2"/>
    <x v="0"/>
    <n v="701"/>
    <s v="Rejected"/>
    <s v="10-01-2023"/>
    <m/>
    <m/>
    <n v="240"/>
    <n v="1.75"/>
  </r>
  <r>
    <x v="1649"/>
    <s v="CUST0499"/>
    <s v="BR008"/>
    <x v="2"/>
    <s v="Home Loan"/>
    <s v="Secured"/>
    <n v="90.23"/>
    <n v="18.09"/>
    <n v="1.6841999999999999"/>
    <n v="1.3988"/>
    <x v="4"/>
    <n v="881"/>
    <s v="Rejected "/>
    <s v="26-05-2022"/>
    <m/>
    <m/>
    <n v="240"/>
    <n v="82.82"/>
  </r>
  <r>
    <x v="1650"/>
    <s v="CUST0460"/>
    <s v="BR009"/>
    <x v="2"/>
    <s v="Gold Loan"/>
    <s v="Semi-Secured"/>
    <n v="99.55"/>
    <n v="9.9499999999999993"/>
    <n v="0.74550000000000005"/>
    <n v="2.5225"/>
    <x v="4"/>
    <n v="818"/>
    <s v="approved"/>
    <s v="23-04-2024"/>
    <m/>
    <s v="25-04-2024"/>
    <n v="48"/>
    <n v="52.27"/>
  </r>
  <r>
    <x v="1651"/>
    <s v="CUST0233"/>
    <s v="BR004"/>
    <x v="3"/>
    <s v="Business Loan"/>
    <s v="Semi-Secured"/>
    <n v="1.82"/>
    <n v="17.23"/>
    <n v="1.3100000000000001E-2"/>
    <n v="3.1899999999999998E-2"/>
    <x v="4"/>
    <n v="659"/>
    <s v="Rejected"/>
    <s v="10-12-2023"/>
    <m/>
    <m/>
    <n v="120"/>
    <n v="1.1399999999999999"/>
  </r>
  <r>
    <x v="1652"/>
    <s v="CUST0069"/>
    <s v="BR001"/>
    <x v="3"/>
    <s v="Auto Loan"/>
    <s v="Unsecured"/>
    <n v="55.12"/>
    <n v="13.82"/>
    <n v="0.99470000000000003"/>
    <n v="0.72740000000000005"/>
    <x v="2"/>
    <n v="608"/>
    <s v="approved"/>
    <s v="16-10-2022"/>
    <m/>
    <s v="18-10-2022"/>
    <n v="180"/>
    <n v="45.52"/>
  </r>
  <r>
    <x v="1653"/>
    <s v="CUST0350"/>
    <s v="BR005"/>
    <x v="2"/>
    <s v="Business Loan"/>
    <s v="Semi-Secured"/>
    <n v="28.72"/>
    <n v="7.55"/>
    <n v="0.21879999999999999"/>
    <n v="0.69510000000000005"/>
    <x v="0"/>
    <n v="631"/>
    <s v="approved"/>
    <s v="13-09-2024"/>
    <m/>
    <s v="25-09-2024"/>
    <n v="48"/>
    <n v="16.239999999999998"/>
  </r>
  <r>
    <x v="1654"/>
    <s v="CUST0407"/>
    <s v="BR003"/>
    <x v="0"/>
    <s v="Auto Loan"/>
    <s v="Unsecured"/>
    <n v="8.77"/>
    <n v="11.2"/>
    <n v="5.0099999999999999E-2"/>
    <n v="0.19159999999999999"/>
    <x v="4"/>
    <n v="863"/>
    <s v="Rejected"/>
    <s v="06-01-2023"/>
    <m/>
    <m/>
    <n v="60"/>
    <n v="4.04"/>
  </r>
  <r>
    <x v="1655"/>
    <s v="CUST0318"/>
    <s v="BR009"/>
    <x v="2"/>
    <s v="Business Loan"/>
    <s v="Semi-Secured"/>
    <n v="46.04"/>
    <n v="13.27"/>
    <n v="0.87990000000000002"/>
    <n v="0.84430000000000005"/>
    <x v="4"/>
    <n v="782"/>
    <s v="Under Review"/>
    <s v="06-11-2023"/>
    <m/>
    <m/>
    <n v="84"/>
    <n v="24.67"/>
  </r>
  <r>
    <x v="1656"/>
    <s v="CUST0495"/>
    <s v="BR002"/>
    <x v="4"/>
    <s v="Auto Loan"/>
    <s v="Secured"/>
    <n v="12.44"/>
    <n v="18.45"/>
    <n v="0.19689999999999999"/>
    <n v="0.36840000000000001"/>
    <x v="0"/>
    <n v="652"/>
    <s v="approved"/>
    <s v="04-11-2023"/>
    <m/>
    <s v="14-11-2023"/>
    <n v="48"/>
    <n v="5.84"/>
  </r>
  <r>
    <x v="1657"/>
    <s v="CUST0033"/>
    <s v="BR010"/>
    <x v="4"/>
    <s v="Auto Loan"/>
    <s v="Unsecured"/>
    <n v="89.69"/>
    <n v="7.8"/>
    <n v="0.65449999999999997"/>
    <n v="1.81"/>
    <x v="2"/>
    <n v="770"/>
    <s v="Under Review"/>
    <s v="27-08-2023"/>
    <m/>
    <m/>
    <n v="60"/>
    <n v="45.45"/>
  </r>
  <r>
    <x v="1658"/>
    <s v="CUST0343"/>
    <s v="BR006"/>
    <x v="1"/>
    <s v="Home Loan"/>
    <s v="Secured"/>
    <n v="98.14"/>
    <n v="16.34"/>
    <n v="0.69110000000000005"/>
    <n v="3.4668000000000001"/>
    <x v="3"/>
    <n v="649"/>
    <s v="approved"/>
    <s v="11-08-2024"/>
    <m/>
    <s v="12-08-2024"/>
    <n v="36"/>
    <n v="64.64"/>
  </r>
  <r>
    <x v="1659"/>
    <s v="CUST0016"/>
    <s v="BR006"/>
    <x v="4"/>
    <s v="Home Loan"/>
    <s v="Unsecured"/>
    <n v="4.4800000000000004"/>
    <n v="12.44"/>
    <n v="8.4500000000000006E-2"/>
    <n v="0.11890000000000001"/>
    <x v="3"/>
    <n v="580"/>
    <s v="approved"/>
    <s v="13-03-2023"/>
    <m/>
    <s v="27-03-2023"/>
    <n v="48"/>
    <n v="2.12"/>
  </r>
  <r>
    <x v="1660"/>
    <s v="CUST0468"/>
    <s v="BR008"/>
    <x v="0"/>
    <s v="Gold Loan"/>
    <s v="Unsecured"/>
    <n v="63.94"/>
    <n v="10.78"/>
    <n v="1.1561999999999999"/>
    <n v="1.0873999999999999"/>
    <x v="0"/>
    <n v="729"/>
    <s v="Rejected"/>
    <s v="09-05-2022"/>
    <m/>
    <m/>
    <n v="84"/>
    <n v="49.86"/>
  </r>
  <r>
    <x v="1661"/>
    <s v="CUST0108"/>
    <s v="BR009"/>
    <x v="0"/>
    <s v="Education Loan"/>
    <s v="Semi-Secured"/>
    <n v="84.9"/>
    <n v="12.87"/>
    <n v="1.3902000000000001"/>
    <n v="7.5778999999999996"/>
    <x v="0"/>
    <n v="728"/>
    <s v="approved"/>
    <s v="08-06-2022"/>
    <m/>
    <s v="14-06-2022"/>
    <n v="12"/>
    <n v="58.79"/>
  </r>
  <r>
    <x v="1662"/>
    <s v="CUST0262"/>
    <s v="BR006"/>
    <x v="2"/>
    <s v="Education Loan"/>
    <s v="Unsecured"/>
    <n v="23.93"/>
    <n v="15.3"/>
    <n v="0.2261"/>
    <n v="0.32040000000000002"/>
    <x v="1"/>
    <n v="564"/>
    <s v="Rejected"/>
    <s v="05-12-2024"/>
    <m/>
    <m/>
    <n v="240"/>
    <n v="0"/>
  </r>
  <r>
    <x v="1663"/>
    <s v="CUST0481"/>
    <s v="BR003"/>
    <x v="2"/>
    <s v="Business Loan"/>
    <s v="Semi-Secured"/>
    <n v="38.74"/>
    <n v="17.52"/>
    <n v="0.37740000000000001"/>
    <n v="0.97370000000000001"/>
    <x v="0"/>
    <n v="872"/>
    <s v="approved"/>
    <s v="13-12-2024"/>
    <m/>
    <s v="26-12-2024"/>
    <n v="60"/>
    <n v="14.09"/>
  </r>
  <r>
    <x v="1664"/>
    <s v="CUST0355"/>
    <s v="BR009"/>
    <x v="3"/>
    <s v="Education Loan"/>
    <s v="Secured"/>
    <n v="33.51"/>
    <n v="8.3699999999999992"/>
    <n v="0.2782"/>
    <n v="1.0558000000000001"/>
    <x v="2"/>
    <n v="657"/>
    <s v="approved"/>
    <s v="31-07-2024"/>
    <m/>
    <s v="02-08-2024"/>
    <n v="36"/>
    <n v="25.93"/>
  </r>
  <r>
    <x v="1665"/>
    <s v="CUST0382"/>
    <s v="BR003"/>
    <x v="0"/>
    <s v="Personal Loan"/>
    <s v="Unsecured"/>
    <n v="94.52"/>
    <n v="18.28"/>
    <n v="0.65229999999999999"/>
    <n v="1.5411999999999999"/>
    <x v="0"/>
    <n v="837"/>
    <s v="approved"/>
    <s v="08-03-2024"/>
    <m/>
    <s v="11-03-2024"/>
    <n v="180"/>
    <n v="43.8"/>
  </r>
  <r>
    <x v="1666"/>
    <s v="CUST0174"/>
    <s v="BR003"/>
    <x v="1"/>
    <s v="Personal Loan"/>
    <s v="Semi-Secured"/>
    <n v="46.81"/>
    <n v="7.82"/>
    <n v="0.40479999999999999"/>
    <n v="4.0679999999999996"/>
    <x v="2"/>
    <n v="791"/>
    <s v="approved"/>
    <s v="08-07-2024"/>
    <m/>
    <s v="17-07-2024"/>
    <n v="12"/>
    <n v="13.69"/>
  </r>
  <r>
    <x v="1667"/>
    <s v="CUST0490"/>
    <s v="BR001"/>
    <x v="1"/>
    <s v="Personal Loan"/>
    <s v="Semi-Secured"/>
    <n v="54.16"/>
    <n v="10.43"/>
    <n v="0.7853"/>
    <n v="0.91120000000000001"/>
    <x v="0"/>
    <n v="849"/>
    <s v="Rejected"/>
    <s v="02-12-2023"/>
    <m/>
    <m/>
    <n v="84"/>
    <n v="46.42"/>
  </r>
  <r>
    <x v="1668"/>
    <s v="CUST0067"/>
    <s v="BR008"/>
    <x v="1"/>
    <s v="Business Loan"/>
    <s v="Semi-Secured"/>
    <n v="76.94"/>
    <n v="11.14"/>
    <n v="0.77669999999999995"/>
    <n v="1.3230999999999999"/>
    <x v="2"/>
    <n v="790"/>
    <s v="Rejected"/>
    <s v="05-05-2022"/>
    <m/>
    <m/>
    <n v="84"/>
    <n v="69.27"/>
  </r>
  <r>
    <x v="1669"/>
    <s v="CUST0326"/>
    <s v="BR003"/>
    <x v="4"/>
    <s v="Gold Loan"/>
    <s v="Unsecured"/>
    <n v="81.77"/>
    <n v="17.649999999999999"/>
    <n v="0.43659999999999999"/>
    <n v="2.9418000000000002"/>
    <x v="4"/>
    <n v="763"/>
    <s v="approved"/>
    <s v="09-11-2022"/>
    <m/>
    <s v="15-11-2022"/>
    <n v="36"/>
    <n v="31.96"/>
  </r>
  <r>
    <x v="1670"/>
    <s v="CUST0310"/>
    <s v="BR004"/>
    <x v="2"/>
    <s v="Education Loan"/>
    <s v="Unsecured"/>
    <n v="65.27"/>
    <n v="8.64"/>
    <n v="0.79300000000000004"/>
    <n v="0.57220000000000004"/>
    <x v="2"/>
    <n v="868"/>
    <s v="approved"/>
    <s v="07-01-2024"/>
    <m/>
    <s v="20-01-2024"/>
    <n v="240"/>
    <n v="38.909999999999997"/>
  </r>
  <r>
    <x v="1671"/>
    <s v="CUST0205"/>
    <s v="BR008"/>
    <x v="4"/>
    <s v="Gold Loan"/>
    <s v="Unsecured"/>
    <n v="84.3"/>
    <n v="11.28"/>
    <n v="1.1912"/>
    <n v="1.8447"/>
    <x v="4"/>
    <n v="844"/>
    <s v="approved"/>
    <s v="26-06-2023"/>
    <m/>
    <s v="08-07-2023"/>
    <n v="60"/>
    <n v="56.52"/>
  </r>
  <r>
    <x v="1672"/>
    <s v="CUST0096"/>
    <s v="BR003"/>
    <x v="2"/>
    <s v="Home Loan"/>
    <s v="Semi-Secured"/>
    <n v="17.14"/>
    <n v="11.13"/>
    <n v="0.22320000000000001"/>
    <n v="0.19620000000000001"/>
    <x v="1"/>
    <n v="754"/>
    <s v="approved"/>
    <s v="16-05-2024"/>
    <m/>
    <s v="31-05-2024"/>
    <n v="180"/>
    <n v="0"/>
  </r>
  <r>
    <x v="1673"/>
    <s v="CUST0135"/>
    <s v="BR006"/>
    <x v="2"/>
    <s v="Gold Loan"/>
    <s v="Semi-Secured"/>
    <n v="84.34"/>
    <n v="12.14"/>
    <n v="0.46189999999999998"/>
    <n v="1.2169000000000001"/>
    <x v="1"/>
    <n v="897"/>
    <s v="Rejected "/>
    <s v="24-10-2023"/>
    <m/>
    <m/>
    <n v="120"/>
    <n v="0"/>
  </r>
  <r>
    <x v="1674"/>
    <s v="CUST0484"/>
    <s v="BR001"/>
    <x v="4"/>
    <s v="Personal Loan"/>
    <s v="Semi-Secured"/>
    <n v="51.65"/>
    <n v="10.15"/>
    <n v="0.99060000000000004"/>
    <n v="0.55979999999999996"/>
    <x v="1"/>
    <n v="692"/>
    <s v="approved"/>
    <s v="22-10-2022"/>
    <m/>
    <s v="31-10-2022"/>
    <n v="180"/>
    <n v="0"/>
  </r>
  <r>
    <x v="1675"/>
    <s v="CUST0282"/>
    <s v="BR010"/>
    <x v="0"/>
    <s v="Auto Loan"/>
    <s v="Semi-Secured"/>
    <n v="77.73"/>
    <n v="13.45"/>
    <n v="0.40839999999999999"/>
    <n v="3.7119"/>
    <x v="4"/>
    <n v="638"/>
    <s v="Rejected"/>
    <s v="28-02-2023"/>
    <m/>
    <m/>
    <n v="24"/>
    <n v="37.97"/>
  </r>
  <r>
    <x v="1676"/>
    <s v="CUST0207"/>
    <s v="BR008"/>
    <x v="0"/>
    <s v="Personal Loan"/>
    <s v="Semi-Secured"/>
    <n v="65.94"/>
    <n v="13.13"/>
    <n v="0.78549999999999998"/>
    <n v="1.2041999999999999"/>
    <x v="0"/>
    <n v="887"/>
    <s v="Under Review"/>
    <s v="02-06-2024"/>
    <m/>
    <m/>
    <n v="84"/>
    <n v="43.59"/>
  </r>
  <r>
    <x v="1677"/>
    <s v="CUST0298"/>
    <s v="BR005"/>
    <x v="3"/>
    <s v="Education Loan"/>
    <s v="Unsecured"/>
    <n v="57.27"/>
    <n v="11.58"/>
    <n v="0.60229999999999995"/>
    <n v="0.99819999999999998"/>
    <x v="4"/>
    <n v="623"/>
    <s v="Rejected "/>
    <s v="07-05-2023"/>
    <m/>
    <m/>
    <n v="84"/>
    <n v="39.229999999999997"/>
  </r>
  <r>
    <x v="1678"/>
    <s v="CUST0324"/>
    <s v="BR002"/>
    <x v="1"/>
    <s v="Home Loan"/>
    <s v="Unsecured"/>
    <n v="51.88"/>
    <n v="18.03"/>
    <n v="0.48209999999999997"/>
    <n v="2.5908000000000002"/>
    <x v="2"/>
    <n v="703"/>
    <s v="Rejected"/>
    <s v="08-12-2023"/>
    <m/>
    <m/>
    <n v="24"/>
    <n v="46.73"/>
  </r>
  <r>
    <x v="1679"/>
    <s v="CUST0437"/>
    <s v="BR006"/>
    <x v="4"/>
    <s v="Home Loan"/>
    <s v="Unsecured"/>
    <n v="89.53"/>
    <n v="14.6"/>
    <n v="1.1200000000000001"/>
    <n v="4.3239999999999998"/>
    <x v="0"/>
    <n v="882"/>
    <s v="Under Review"/>
    <s v="17-07-2022"/>
    <m/>
    <m/>
    <n v="24"/>
    <n v="75.44"/>
  </r>
  <r>
    <x v="1680"/>
    <s v="CUST0048"/>
    <s v="BR005"/>
    <x v="3"/>
    <s v="Education Loan"/>
    <s v="Unsecured"/>
    <n v="71.34"/>
    <n v="8.16"/>
    <n v="0.57550000000000001"/>
    <n v="2.2408000000000001"/>
    <x v="0"/>
    <n v="611"/>
    <s v="Rejected "/>
    <s v="29-02-2024"/>
    <m/>
    <m/>
    <n v="36"/>
    <n v="53.52"/>
  </r>
  <r>
    <x v="1681"/>
    <s v="CUST0014"/>
    <s v="BR009"/>
    <x v="2"/>
    <s v="Personal Loan"/>
    <s v="Unsecured"/>
    <n v="95.16"/>
    <n v="15.52"/>
    <n v="1.4510000000000001"/>
    <n v="2.6735000000000002"/>
    <x v="3"/>
    <n v="880"/>
    <s v="Rejected "/>
    <s v="07-07-2022"/>
    <m/>
    <m/>
    <n v="48"/>
    <n v="73.069999999999993"/>
  </r>
  <r>
    <x v="1682"/>
    <s v="CUST0147"/>
    <s v="BR001"/>
    <x v="4"/>
    <s v="Gold Loan"/>
    <s v="Secured"/>
    <n v="99.87"/>
    <n v="10.69"/>
    <n v="1.7509999999999999"/>
    <n v="8.8122000000000007"/>
    <x v="2"/>
    <n v="622"/>
    <s v="Under Review"/>
    <s v="04-07-2022"/>
    <m/>
    <m/>
    <n v="12"/>
    <n v="24.93"/>
  </r>
  <r>
    <x v="1683"/>
    <s v="CUST0462"/>
    <s v="BR001"/>
    <x v="3"/>
    <s v="Business Loan"/>
    <s v="Semi-Secured"/>
    <n v="17.309999999999999"/>
    <n v="10.99"/>
    <n v="0.2341"/>
    <n v="1.5298"/>
    <x v="4"/>
    <n v="845"/>
    <s v="approved"/>
    <s v="02-06-2023"/>
    <m/>
    <s v="04-06-2023"/>
    <n v="12"/>
    <n v="3.74"/>
  </r>
  <r>
    <x v="1684"/>
    <s v="CUST0079"/>
    <s v="BR006"/>
    <x v="3"/>
    <s v="Education Loan"/>
    <s v="Secured"/>
    <n v="9.5500000000000007"/>
    <n v="8.4600000000000009"/>
    <n v="0.1862"/>
    <n v="0.43390000000000001"/>
    <x v="3"/>
    <n v="726"/>
    <s v="Under Review"/>
    <s v="23-04-2023"/>
    <m/>
    <m/>
    <n v="24"/>
    <n v="3.08"/>
  </r>
  <r>
    <x v="1685"/>
    <s v="CUST0036"/>
    <s v="BR004"/>
    <x v="4"/>
    <s v="Gold Loan"/>
    <s v="Semi-Secured"/>
    <n v="62.72"/>
    <n v="17.32"/>
    <n v="0.71579999999999999"/>
    <n v="1.1028"/>
    <x v="1"/>
    <n v="885"/>
    <s v="Rejected"/>
    <s v="07-10-2024"/>
    <m/>
    <m/>
    <n v="120"/>
    <n v="0"/>
  </r>
  <r>
    <x v="1686"/>
    <s v="CUST0060"/>
    <s v="BR002"/>
    <x v="4"/>
    <s v="Home Loan"/>
    <s v="Secured"/>
    <n v="62.31"/>
    <n v="15.29"/>
    <n v="0.78120000000000001"/>
    <n v="1.7433000000000001"/>
    <x v="1"/>
    <n v="672"/>
    <s v="approved"/>
    <s v="17-08-2023"/>
    <m/>
    <s v="27-08-2023"/>
    <n v="48"/>
    <n v="0"/>
  </r>
  <r>
    <x v="1687"/>
    <s v="CUST0084"/>
    <s v="BR010"/>
    <x v="2"/>
    <s v="Gold Loan"/>
    <s v="Secured"/>
    <n v="56.05"/>
    <n v="15.33"/>
    <n v="0.76649999999999996"/>
    <n v="0.91559999999999997"/>
    <x v="4"/>
    <n v="665"/>
    <s v="Under Review"/>
    <s v="20-11-2022"/>
    <m/>
    <m/>
    <n v="120"/>
    <n v="14.57"/>
  </r>
  <r>
    <x v="1688"/>
    <s v="CUST0295"/>
    <s v="BR010"/>
    <x v="0"/>
    <s v="Gold Loan"/>
    <s v="Secured"/>
    <n v="7.94"/>
    <n v="11.03"/>
    <n v="0.1545"/>
    <n v="0.20530000000000001"/>
    <x v="1"/>
    <n v="836"/>
    <s v="approved"/>
    <s v="07-11-2022"/>
    <m/>
    <s v="11-11-2022"/>
    <n v="48"/>
    <n v="0"/>
  </r>
  <r>
    <x v="1689"/>
    <s v="CUST0321"/>
    <s v="BR007"/>
    <x v="1"/>
    <s v="Home Loan"/>
    <s v="Unsecured"/>
    <n v="97.41"/>
    <n v="15.15"/>
    <n v="0.58819999999999995"/>
    <n v="1.3734"/>
    <x v="1"/>
    <n v="894"/>
    <s v="approved"/>
    <s v="22-03-2023"/>
    <m/>
    <s v="03-04-2023"/>
    <n v="180"/>
    <n v="0"/>
  </r>
  <r>
    <x v="1690"/>
    <s v="CUST0317"/>
    <s v="BR002"/>
    <x v="2"/>
    <s v="Education Loan"/>
    <s v="Unsecured"/>
    <n v="4.54"/>
    <n v="7.83"/>
    <n v="3.9E-2"/>
    <n v="0.1105"/>
    <x v="3"/>
    <n v="596"/>
    <s v="approved"/>
    <s v="25-05-2023"/>
    <m/>
    <s v="30-05-2023"/>
    <n v="48"/>
    <n v="4.13"/>
  </r>
  <r>
    <x v="1691"/>
    <s v="CUST0015"/>
    <s v="BR008"/>
    <x v="0"/>
    <s v="Auto Loan"/>
    <s v="Semi-Secured"/>
    <n v="48"/>
    <n v="8.14"/>
    <n v="0.75519999999999998"/>
    <n v="0.46260000000000001"/>
    <x v="4"/>
    <n v="588"/>
    <s v="Rejected "/>
    <s v="11-11-2022"/>
    <m/>
    <m/>
    <n v="180"/>
    <n v="19.41"/>
  </r>
  <r>
    <x v="1692"/>
    <s v="CUST0116"/>
    <s v="BR002"/>
    <x v="1"/>
    <s v="Business Loan"/>
    <s v="Secured"/>
    <n v="12.65"/>
    <n v="9.65"/>
    <n v="0.15759999999999999"/>
    <n v="0.1192"/>
    <x v="1"/>
    <n v="900"/>
    <s v="approved"/>
    <s v="23-04-2022"/>
    <m/>
    <s v="29-04-2022"/>
    <n v="240"/>
    <n v="0"/>
  </r>
  <r>
    <x v="1693"/>
    <s v="CUST0226"/>
    <s v="BR001"/>
    <x v="4"/>
    <s v="Gold Loan"/>
    <s v="Semi-Secured"/>
    <n v="38.53"/>
    <n v="8.16"/>
    <n v="0.42320000000000002"/>
    <n v="0.37180000000000002"/>
    <x v="1"/>
    <n v="597"/>
    <s v="approved"/>
    <s v="09-12-2023"/>
    <m/>
    <s v="19-12-2023"/>
    <n v="180"/>
    <n v="0"/>
  </r>
  <r>
    <x v="1694"/>
    <s v="CUST0306"/>
    <s v="BR007"/>
    <x v="1"/>
    <s v="Business Loan"/>
    <s v="Semi-Secured"/>
    <n v="25.31"/>
    <n v="18.350000000000001"/>
    <n v="0.22059999999999999"/>
    <n v="0.41399999999999998"/>
    <x v="1"/>
    <n v="866"/>
    <s v="approved"/>
    <s v="06-10-2024"/>
    <m/>
    <s v="08-10-2024"/>
    <n v="180"/>
    <n v="0"/>
  </r>
  <r>
    <x v="1695"/>
    <s v="CUST0420"/>
    <s v="BR001"/>
    <x v="0"/>
    <s v="Gold Loan"/>
    <s v="Unsecured"/>
    <n v="86.8"/>
    <n v="14.72"/>
    <n v="1.1624000000000001"/>
    <n v="2.4034"/>
    <x v="3"/>
    <n v="854"/>
    <s v="Rejected"/>
    <s v="19-03-2023"/>
    <m/>
    <m/>
    <n v="48"/>
    <n v="30.68"/>
  </r>
  <r>
    <x v="1696"/>
    <s v="CUST0208"/>
    <s v="BR006"/>
    <x v="2"/>
    <s v="Education Loan"/>
    <s v="Unsecured"/>
    <n v="29.25"/>
    <n v="15.13"/>
    <n v="0.38850000000000001"/>
    <n v="1.0158"/>
    <x v="3"/>
    <n v="828"/>
    <s v="approved"/>
    <s v="18-11-2023"/>
    <m/>
    <s v="28-11-2023"/>
    <n v="36"/>
    <n v="21.13"/>
  </r>
  <r>
    <x v="1697"/>
    <s v="CUST0073"/>
    <s v="BR009"/>
    <x v="3"/>
    <s v="Gold Loan"/>
    <s v="Semi-Secured"/>
    <n v="15"/>
    <n v="17.899999999999999"/>
    <n v="0.24210000000000001"/>
    <n v="0.31440000000000001"/>
    <x v="4"/>
    <n v="883"/>
    <s v="approved"/>
    <s v="10-03-2023"/>
    <m/>
    <s v="20-03-2023"/>
    <n v="84"/>
    <n v="11.31"/>
  </r>
  <r>
    <x v="1698"/>
    <s v="CUST0401"/>
    <s v="BR001"/>
    <x v="4"/>
    <s v="Auto Loan"/>
    <s v="Semi-Secured"/>
    <n v="86.33"/>
    <n v="10.09"/>
    <n v="1.0733999999999999"/>
    <n v="0.83830000000000005"/>
    <x v="3"/>
    <n v="830"/>
    <s v="Rejected "/>
    <s v="28-09-2024"/>
    <m/>
    <m/>
    <n v="240"/>
    <n v="22.98"/>
  </r>
  <r>
    <x v="1699"/>
    <s v="CUST0099"/>
    <s v="BR003"/>
    <x v="4"/>
    <s v="Gold Loan"/>
    <s v="Secured"/>
    <n v="4.22"/>
    <n v="12.02"/>
    <n v="4.8899999999999999E-2"/>
    <n v="4.65E-2"/>
    <x v="4"/>
    <n v="834"/>
    <s v="approved"/>
    <s v="12-05-2024"/>
    <m/>
    <s v="27-05-2024"/>
    <n v="240"/>
    <n v="3.29"/>
  </r>
  <r>
    <x v="1700"/>
    <s v="CUST0484"/>
    <s v="BR005"/>
    <x v="0"/>
    <s v="Education Loan"/>
    <s v="Secured"/>
    <n v="49.62"/>
    <n v="7.92"/>
    <n v="0.4178"/>
    <n v="0.47189999999999999"/>
    <x v="4"/>
    <n v="692"/>
    <s v="Under Review"/>
    <s v="12-12-2022"/>
    <m/>
    <m/>
    <n v="180"/>
    <n v="29.22"/>
  </r>
  <r>
    <x v="1701"/>
    <s v="CUST0134"/>
    <s v="BR006"/>
    <x v="2"/>
    <s v="Auto Loan"/>
    <s v="Secured"/>
    <n v="51.77"/>
    <n v="16.04"/>
    <n v="0.45540000000000003"/>
    <n v="2.5358000000000001"/>
    <x v="4"/>
    <n v="565"/>
    <s v="approved"/>
    <s v="01-01-2023"/>
    <m/>
    <s v="10-01-2023"/>
    <n v="24"/>
    <n v="10.14"/>
  </r>
  <r>
    <x v="1702"/>
    <s v="CUST0195"/>
    <s v="BR002"/>
    <x v="0"/>
    <s v="Education Loan"/>
    <s v="Semi-Secured"/>
    <n v="38.74"/>
    <n v="11.75"/>
    <n v="0.2117"/>
    <n v="1.0154000000000001"/>
    <x v="0"/>
    <n v="828"/>
    <s v="approved"/>
    <s v="02-07-2022"/>
    <m/>
    <s v="11-07-2022"/>
    <n v="48"/>
    <n v="23.88"/>
  </r>
  <r>
    <x v="1703"/>
    <s v="CUST0401"/>
    <s v="BR006"/>
    <x v="3"/>
    <s v="Auto Loan"/>
    <s v="Semi-Secured"/>
    <n v="63.43"/>
    <n v="11.36"/>
    <n v="0.56279999999999997"/>
    <n v="0.88670000000000004"/>
    <x v="2"/>
    <n v="676"/>
    <s v="approved"/>
    <s v="03-11-2024"/>
    <m/>
    <s v="16-11-2024"/>
    <n v="120"/>
    <n v="20.12"/>
  </r>
  <r>
    <x v="1704"/>
    <s v="CUST0433"/>
    <s v="BR004"/>
    <x v="1"/>
    <s v="Education Loan"/>
    <s v="Secured"/>
    <n v="98.88"/>
    <n v="9.68"/>
    <n v="1.7956000000000001"/>
    <n v="2.0853999999999999"/>
    <x v="4"/>
    <n v="770"/>
    <s v="Under Review"/>
    <s v="24-11-2023"/>
    <m/>
    <m/>
    <n v="60"/>
    <n v="81.13"/>
  </r>
  <r>
    <x v="1705"/>
    <s v="CUST0218"/>
    <s v="BR001"/>
    <x v="0"/>
    <s v="Personal Loan"/>
    <s v="Secured"/>
    <n v="85.27"/>
    <n v="18.010000000000002"/>
    <n v="1.2495000000000001"/>
    <n v="3.0831"/>
    <x v="3"/>
    <n v="880"/>
    <s v="approved"/>
    <s v="03-11-2022"/>
    <m/>
    <s v="07-11-2022"/>
    <n v="36"/>
    <n v="78.739999999999995"/>
  </r>
  <r>
    <x v="1706"/>
    <s v="CUST0465"/>
    <s v="BR005"/>
    <x v="4"/>
    <s v="Business Loan"/>
    <s v="Secured"/>
    <n v="65.510000000000005"/>
    <n v="15.93"/>
    <n v="1.0584"/>
    <n v="1.8542000000000001"/>
    <x v="0"/>
    <n v="575"/>
    <s v="approved"/>
    <s v="20-04-2023"/>
    <m/>
    <s v="29-04-2023"/>
    <n v="48"/>
    <n v="27.02"/>
  </r>
  <r>
    <x v="1707"/>
    <s v="CUST0298"/>
    <s v="BR006"/>
    <x v="1"/>
    <s v="Home Loan"/>
    <s v="Semi-Secured"/>
    <n v="20.170000000000002"/>
    <n v="15.38"/>
    <n v="0.27439999999999998"/>
    <n v="0.3301"/>
    <x v="4"/>
    <n v="623"/>
    <s v="approved"/>
    <s v="21-08-2022"/>
    <m/>
    <s v="23-08-2022"/>
    <n v="120"/>
    <n v="5.26"/>
  </r>
  <r>
    <x v="1708"/>
    <s v="CUST0439"/>
    <s v="BR001"/>
    <x v="4"/>
    <s v="Auto Loan"/>
    <s v="Semi-Secured"/>
    <n v="63.21"/>
    <n v="9.58"/>
    <n v="1.0228999999999999"/>
    <n v="0.66310000000000002"/>
    <x v="0"/>
    <n v="878"/>
    <s v="approved"/>
    <s v="01-02-2022"/>
    <m/>
    <s v="13-02-2022"/>
    <n v="180"/>
    <n v="28.89"/>
  </r>
  <r>
    <x v="1709"/>
    <s v="CUST0170"/>
    <s v="BR010"/>
    <x v="3"/>
    <s v="Business Loan"/>
    <s v="Secured"/>
    <n v="31.18"/>
    <n v="18"/>
    <n v="0.2752"/>
    <n v="0.56179999999999997"/>
    <x v="0"/>
    <n v="860"/>
    <s v="approved"/>
    <s v="06-11-2023"/>
    <m/>
    <s v="11-11-2023"/>
    <n v="120"/>
    <n v="6.78"/>
  </r>
  <r>
    <x v="1710"/>
    <s v="CUST0357"/>
    <s v="BR008"/>
    <x v="3"/>
    <s v="Education Loan"/>
    <s v="Secured"/>
    <n v="47.99"/>
    <n v="7.59"/>
    <n v="0.24859999999999999"/>
    <n v="0.57189999999999996"/>
    <x v="1"/>
    <n v="796"/>
    <s v="Rejected "/>
    <s v="04-07-2024"/>
    <m/>
    <m/>
    <n v="120"/>
    <n v="0"/>
  </r>
  <r>
    <x v="1711"/>
    <s v="CUST0297"/>
    <s v="BR005"/>
    <x v="3"/>
    <s v="Gold Loan"/>
    <s v="Secured"/>
    <n v="24.19"/>
    <n v="16.48"/>
    <n v="0.37919999999999998"/>
    <n v="0.3453"/>
    <x v="3"/>
    <n v="898"/>
    <s v="Rejected"/>
    <s v="15-05-2024"/>
    <m/>
    <m/>
    <n v="240"/>
    <n v="8.15"/>
  </r>
  <r>
    <x v="1712"/>
    <s v="CUST0368"/>
    <s v="BR002"/>
    <x v="0"/>
    <s v="Home Loan"/>
    <s v="Secured"/>
    <n v="45.05"/>
    <n v="18.13"/>
    <n v="0.29509999999999997"/>
    <n v="1.1472"/>
    <x v="4"/>
    <n v="886"/>
    <s v="approved"/>
    <s v="09-04-2024"/>
    <m/>
    <s v="11-04-2024"/>
    <n v="60"/>
    <n v="32.75"/>
  </r>
  <r>
    <x v="1713"/>
    <s v="CUST0448"/>
    <s v="BR010"/>
    <x v="3"/>
    <s v="Gold Loan"/>
    <s v="Unsecured"/>
    <n v="9.9"/>
    <n v="10.67"/>
    <n v="0.1424"/>
    <n v="0.25430000000000003"/>
    <x v="4"/>
    <n v="729"/>
    <s v="Rejected"/>
    <s v="18-02-2023"/>
    <m/>
    <m/>
    <n v="48"/>
    <n v="6.37"/>
  </r>
  <r>
    <x v="1714"/>
    <s v="CUST0415"/>
    <s v="BR008"/>
    <x v="3"/>
    <s v="Education Loan"/>
    <s v="Semi-Secured"/>
    <n v="49.7"/>
    <n v="8.8699999999999992"/>
    <n v="0.4037"/>
    <n v="1.5773999999999999"/>
    <x v="0"/>
    <n v="704"/>
    <s v="Under Review"/>
    <s v="14-02-2024"/>
    <m/>
    <m/>
    <n v="36"/>
    <n v="16.54"/>
  </r>
  <r>
    <x v="1715"/>
    <s v="CUST0050"/>
    <s v="BR002"/>
    <x v="3"/>
    <s v="Gold Loan"/>
    <s v="Semi-Secured"/>
    <n v="13.86"/>
    <n v="18.329999999999998"/>
    <n v="0.24310000000000001"/>
    <n v="0.22650000000000001"/>
    <x v="1"/>
    <n v="797"/>
    <s v="Rejected "/>
    <s v="04-12-2024"/>
    <m/>
    <m/>
    <n v="180"/>
    <n v="0"/>
  </r>
  <r>
    <x v="1716"/>
    <s v="CUST0478"/>
    <s v="BR001"/>
    <x v="1"/>
    <s v="Business Loan"/>
    <s v="Semi-Secured"/>
    <n v="12.96"/>
    <n v="8.81"/>
    <n v="0.12330000000000001"/>
    <n v="0.1628"/>
    <x v="4"/>
    <n v="878"/>
    <s v="Under Review"/>
    <s v="21-02-2024"/>
    <m/>
    <m/>
    <n v="120"/>
    <n v="9.15"/>
  </r>
  <r>
    <x v="1717"/>
    <s v="CUST0299"/>
    <s v="BR009"/>
    <x v="4"/>
    <s v="Home Loan"/>
    <s v="Semi-Secured"/>
    <n v="46.29"/>
    <n v="9.4"/>
    <n v="0.76429999999999998"/>
    <n v="0.48060000000000003"/>
    <x v="3"/>
    <n v="845"/>
    <s v="Rejected "/>
    <s v="23-11-2024"/>
    <m/>
    <m/>
    <n v="180"/>
    <n v="40.72"/>
  </r>
  <r>
    <x v="1718"/>
    <s v="CUST0497"/>
    <s v="BR003"/>
    <x v="4"/>
    <s v="Education Loan"/>
    <s v="Semi-Secured"/>
    <n v="67.239999999999995"/>
    <n v="13.66"/>
    <n v="1.1821999999999999"/>
    <n v="0.88019999999999998"/>
    <x v="0"/>
    <n v="686"/>
    <s v="approved"/>
    <s v="26-04-2022"/>
    <m/>
    <s v="04-05-2022"/>
    <n v="180"/>
    <n v="38.75"/>
  </r>
  <r>
    <x v="1719"/>
    <s v="CUST0175"/>
    <s v="BR004"/>
    <x v="4"/>
    <s v="Auto Loan"/>
    <s v="Secured"/>
    <n v="16.53"/>
    <n v="15.5"/>
    <n v="0.22020000000000001"/>
    <n v="1.4959"/>
    <x v="2"/>
    <n v="826"/>
    <s v="Rejected"/>
    <s v="06-12-2022"/>
    <m/>
    <m/>
    <n v="12"/>
    <n v="7.36"/>
  </r>
  <r>
    <x v="1720"/>
    <s v="CUST0315"/>
    <s v="BR007"/>
    <x v="1"/>
    <s v="Education Loan"/>
    <s v="Semi-Secured"/>
    <n v="2.93"/>
    <n v="11.47"/>
    <n v="4.6199999999999998E-2"/>
    <n v="7.6399999999999996E-2"/>
    <x v="2"/>
    <n v="588"/>
    <s v="Rejected"/>
    <s v="10-01-2024"/>
    <m/>
    <m/>
    <n v="48"/>
    <n v="1.44"/>
  </r>
  <r>
    <x v="1721"/>
    <s v="CUST0423"/>
    <s v="BR009"/>
    <x v="4"/>
    <s v="Home Loan"/>
    <s v="Semi-Secured"/>
    <n v="1.1200000000000001"/>
    <m/>
    <n v="1.7100000000000001E-2"/>
    <m/>
    <x v="1"/>
    <n v="885"/>
    <s v="Rejected "/>
    <s v="13-02-2022"/>
    <m/>
    <m/>
    <n v="180"/>
    <n v="0"/>
  </r>
  <r>
    <x v="1722"/>
    <s v="CUST0250"/>
    <s v="BR009"/>
    <x v="0"/>
    <s v="Gold Loan"/>
    <s v="Semi-Secured"/>
    <n v="51.7"/>
    <n v="17.61"/>
    <n v="0.80530000000000002"/>
    <n v="0.91859999999999997"/>
    <x v="2"/>
    <n v="618"/>
    <s v="Rejected"/>
    <s v="03-12-2022"/>
    <m/>
    <m/>
    <n v="120"/>
    <n v="6.78"/>
  </r>
  <r>
    <x v="1723"/>
    <s v="CUST0362"/>
    <s v="BR001"/>
    <x v="2"/>
    <s v="Gold Loan"/>
    <s v="Secured"/>
    <n v="28.02"/>
    <n v="9.1999999999999993"/>
    <n v="0.43230000000000002"/>
    <n v="0.35799999999999998"/>
    <x v="0"/>
    <n v="552"/>
    <s v="Rejected "/>
    <s v="16-09-2023"/>
    <m/>
    <m/>
    <n v="120"/>
    <n v="15.68"/>
  </r>
  <r>
    <x v="1724"/>
    <s v="CUST0091"/>
    <s v="BR010"/>
    <x v="1"/>
    <s v="Auto Loan"/>
    <s v="Secured"/>
    <n v="85.39"/>
    <n v="14.91"/>
    <n v="0.77149999999999996"/>
    <n v="1.6434"/>
    <x v="0"/>
    <n v="606"/>
    <s v="Under Review"/>
    <s v="23-06-2024"/>
    <m/>
    <m/>
    <n v="84"/>
    <n v="18.21"/>
  </r>
  <r>
    <x v="1725"/>
    <s v="CUST0142"/>
    <s v="BR002"/>
    <x v="2"/>
    <s v="Gold Loan"/>
    <s v="Secured"/>
    <n v="50.71"/>
    <n v="13.95"/>
    <n v="0.63270000000000004"/>
    <n v="0.94889999999999997"/>
    <x v="1"/>
    <n v="727"/>
    <s v="approved"/>
    <s v="01-02-2023"/>
    <m/>
    <s v="06-02-2023"/>
    <n v="84"/>
    <n v="0"/>
  </r>
  <r>
    <x v="1726"/>
    <s v="CUST0077"/>
    <s v="BR001"/>
    <x v="4"/>
    <s v="Education Loan"/>
    <s v="Secured"/>
    <n v="40.32"/>
    <n v="9.98"/>
    <n v="0.3327"/>
    <n v="0.53239999999999998"/>
    <x v="4"/>
    <n v="741"/>
    <s v="Under Review"/>
    <s v="18-12-2022"/>
    <m/>
    <m/>
    <n v="120"/>
    <n v="36.69"/>
  </r>
  <r>
    <x v="1727"/>
    <s v="CUST0124"/>
    <s v="BR001"/>
    <x v="2"/>
    <s v="Business Loan"/>
    <s v="Secured"/>
    <n v="99.91"/>
    <n v="16.03"/>
    <n v="0.8861"/>
    <n v="9.0663"/>
    <x v="0"/>
    <n v="666"/>
    <s v="Under Review"/>
    <s v="27-06-2022"/>
    <m/>
    <m/>
    <n v="12"/>
    <n v="46.74"/>
  </r>
  <r>
    <x v="1728"/>
    <s v="CUST0140"/>
    <s v="BR008"/>
    <x v="1"/>
    <s v="Business Loan"/>
    <s v="Unsecured"/>
    <n v="37.44"/>
    <n v="15.29"/>
    <n v="0.29959999999999998"/>
    <n v="3.3843999999999999"/>
    <x v="1"/>
    <n v="844"/>
    <s v="Rejected "/>
    <s v="04-01-2024"/>
    <m/>
    <m/>
    <n v="12"/>
    <n v="0"/>
  </r>
  <r>
    <x v="1729"/>
    <s v="CUST0205"/>
    <s v="BR007"/>
    <x v="2"/>
    <s v="Personal Loan"/>
    <s v="Secured"/>
    <n v="14.46"/>
    <n v="9.89"/>
    <n v="0.12820000000000001"/>
    <n v="0.46579999999999999"/>
    <x v="2"/>
    <n v="844"/>
    <s v="Under Review"/>
    <s v="30-03-2024"/>
    <m/>
    <m/>
    <n v="36"/>
    <n v="3.4"/>
  </r>
  <r>
    <x v="1730"/>
    <s v="CUST0239"/>
    <s v="BR003"/>
    <x v="4"/>
    <s v="Education Loan"/>
    <s v="Semi-Secured"/>
    <n v="18.489999999999998"/>
    <n v="13.88"/>
    <n v="0.1207"/>
    <n v="0.50419999999999998"/>
    <x v="3"/>
    <n v="592"/>
    <s v="Rejected "/>
    <s v="23-08-2024"/>
    <m/>
    <m/>
    <n v="48"/>
    <n v="14.81"/>
  </r>
  <r>
    <x v="1731"/>
    <s v="CUST0028"/>
    <s v="BR001"/>
    <x v="2"/>
    <s v="Business Loan"/>
    <s v="Semi-Secured"/>
    <n v="31.91"/>
    <n v="10.26"/>
    <n v="0.58850000000000002"/>
    <n v="0.81330000000000002"/>
    <x v="0"/>
    <n v="562"/>
    <s v="approved"/>
    <s v="02-07-2023"/>
    <m/>
    <s v="06-07-2023"/>
    <n v="48"/>
    <n v="8.3699999999999992"/>
  </r>
  <r>
    <x v="1732"/>
    <s v="CUST0064"/>
    <s v="BR009"/>
    <x v="2"/>
    <s v="Personal Loan"/>
    <s v="Semi-Secured"/>
    <n v="28.81"/>
    <n v="15.93"/>
    <n v="0.1797"/>
    <n v="0.57110000000000005"/>
    <x v="0"/>
    <n v="895"/>
    <s v="approved"/>
    <s v="26-01-2022"/>
    <m/>
    <s v="31-01-2022"/>
    <n v="84"/>
    <n v="14.26"/>
  </r>
  <r>
    <x v="1733"/>
    <s v="CUST0411"/>
    <s v="BR006"/>
    <x v="0"/>
    <s v="Education Loan"/>
    <s v="Unsecured"/>
    <n v="57.57"/>
    <n v="7.68"/>
    <n v="1.1316999999999999"/>
    <n v="0.68879999999999997"/>
    <x v="4"/>
    <n v="668"/>
    <s v="Under Review"/>
    <s v="01-01-2024"/>
    <m/>
    <m/>
    <n v="120"/>
    <n v="20.79"/>
  </r>
  <r>
    <x v="1734"/>
    <s v="CUST0050"/>
    <s v="BR006"/>
    <x v="1"/>
    <s v="Business Loan"/>
    <s v="Semi-Secured"/>
    <n v="54.4"/>
    <n v="14.33"/>
    <n v="0.40039999999999998"/>
    <n v="1.2750999999999999"/>
    <x v="1"/>
    <n v="797"/>
    <s v="Under Review"/>
    <s v="27-02-2023"/>
    <m/>
    <m/>
    <n v="60"/>
    <n v="0"/>
  </r>
  <r>
    <x v="1735"/>
    <s v="CUST0231"/>
    <s v="BR004"/>
    <x v="2"/>
    <s v="Education Loan"/>
    <s v="Semi-Secured"/>
    <n v="53.4"/>
    <n v="10.39"/>
    <n v="1.0371999999999999"/>
    <n v="0.5292"/>
    <x v="2"/>
    <n v="554"/>
    <s v="Rejected"/>
    <s v="19-03-2022"/>
    <m/>
    <m/>
    <n v="240"/>
    <n v="15.37"/>
  </r>
  <r>
    <x v="1736"/>
    <s v="CUST0240"/>
    <s v="BR009"/>
    <x v="4"/>
    <s v="Business Loan"/>
    <s v="Secured"/>
    <n v="8.9499999999999993"/>
    <n v="10.119999999999999"/>
    <n v="5.7500000000000002E-2"/>
    <n v="8.7099999999999997E-2"/>
    <x v="4"/>
    <n v="579"/>
    <s v="approved"/>
    <s v="11-05-2024"/>
    <m/>
    <s v="17-05-2024"/>
    <n v="240"/>
    <n v="6.96"/>
  </r>
  <r>
    <x v="1737"/>
    <s v="CUST0373"/>
    <s v="BR001"/>
    <x v="4"/>
    <s v="Auto Loan"/>
    <s v="Secured"/>
    <n v="40.22"/>
    <n v="17.53"/>
    <n v="0.59289999999999998"/>
    <n v="0.71260000000000001"/>
    <x v="1"/>
    <n v="662"/>
    <s v="approved"/>
    <s v="26-07-2024"/>
    <m/>
    <s v="30-07-2024"/>
    <n v="120"/>
    <n v="0"/>
  </r>
  <r>
    <x v="1738"/>
    <s v="CUST0242"/>
    <s v="BR002"/>
    <x v="3"/>
    <s v="Gold Loan"/>
    <s v="Semi-Secured"/>
    <n v="68.180000000000007"/>
    <n v="9.07"/>
    <n v="0.93769999999999998"/>
    <n v="3.117"/>
    <x v="1"/>
    <n v="565"/>
    <s v="Rejected"/>
    <s v="16-12-2024"/>
    <m/>
    <m/>
    <n v="24"/>
    <n v="0"/>
  </r>
  <r>
    <x v="1739"/>
    <s v="CUST0439"/>
    <s v="BR008"/>
    <x v="1"/>
    <s v="Personal Loan"/>
    <s v="Secured"/>
    <n v="11.21"/>
    <n v="15.85"/>
    <n v="9.6699999999999994E-2"/>
    <n v="0.16350000000000001"/>
    <x v="4"/>
    <n v="878"/>
    <s v="Rejected"/>
    <s v="29-04-2024"/>
    <m/>
    <m/>
    <n v="180"/>
    <n v="3.29"/>
  </r>
  <r>
    <x v="1740"/>
    <s v="CUST0470"/>
    <s v="BR010"/>
    <x v="3"/>
    <s v="Home Loan"/>
    <s v="Secured"/>
    <n v="56.08"/>
    <n v="16.170000000000002"/>
    <n v="0.52100000000000002"/>
    <n v="1.1193"/>
    <x v="0"/>
    <n v="724"/>
    <s v="Rejected "/>
    <s v="24-01-2024"/>
    <m/>
    <m/>
    <n v="84"/>
    <n v="15.06"/>
  </r>
  <r>
    <x v="1741"/>
    <s v="CUST0112"/>
    <s v="BR001"/>
    <x v="0"/>
    <s v="Personal Loan"/>
    <s v="Semi-Secured"/>
    <n v="85.37"/>
    <m/>
    <n v="0.61439999999999995"/>
    <m/>
    <x v="3"/>
    <n v="883"/>
    <s v="approved"/>
    <s v="10-02-2024"/>
    <m/>
    <s v="14-02-2024"/>
    <n v="180"/>
    <n v="58.09"/>
  </r>
  <r>
    <x v="1742"/>
    <s v="CUST0200"/>
    <s v="BR008"/>
    <x v="4"/>
    <s v="Business Loan"/>
    <s v="Semi-Secured"/>
    <n v="82.86"/>
    <n v="15.53"/>
    <n v="0.76859999999999995"/>
    <n v="1.1236999999999999"/>
    <x v="0"/>
    <n v="835"/>
    <s v="Under Review"/>
    <s v="14-03-2023"/>
    <m/>
    <m/>
    <n v="240"/>
    <n v="50.43"/>
  </r>
  <r>
    <x v="1743"/>
    <s v="CUST0003"/>
    <s v="BR002"/>
    <x v="2"/>
    <s v="Home Loan"/>
    <s v="Secured"/>
    <n v="60.72"/>
    <n v="13.21"/>
    <n v="0.66459999999999997"/>
    <n v="5.4292999999999996"/>
    <x v="0"/>
    <n v="835"/>
    <s v="Rejected"/>
    <s v="12-11-2022"/>
    <m/>
    <m/>
    <n v="12"/>
    <n v="27.41"/>
  </r>
  <r>
    <x v="1744"/>
    <s v="CUST0397"/>
    <s v="BR009"/>
    <x v="2"/>
    <s v="Business Loan"/>
    <s v="Semi-Secured"/>
    <n v="20.57"/>
    <n v="11.43"/>
    <n v="0.21490000000000001"/>
    <n v="0.45169999999999999"/>
    <x v="1"/>
    <n v="686"/>
    <s v="approved"/>
    <s v="01-06-2024"/>
    <m/>
    <s v="14-06-2024"/>
    <n v="60"/>
    <n v="0"/>
  </r>
  <r>
    <x v="1745"/>
    <s v="CUST0344"/>
    <s v="BR001"/>
    <x v="2"/>
    <s v="Personal Loan"/>
    <s v="Unsecured"/>
    <n v="10.58"/>
    <n v="17.57"/>
    <n v="0.17530000000000001"/>
    <n v="0.21970000000000001"/>
    <x v="2"/>
    <n v="719"/>
    <s v="approved"/>
    <s v="30-01-2022"/>
    <m/>
    <s v="04-02-2022"/>
    <n v="84"/>
    <n v="4.21"/>
  </r>
  <r>
    <x v="1746"/>
    <s v="CUST0140"/>
    <s v="BR007"/>
    <x v="1"/>
    <s v="Gold Loan"/>
    <s v="Unsecured"/>
    <n v="26.24"/>
    <n v="9.85"/>
    <n v="0.50919999999999999"/>
    <n v="0.66359999999999997"/>
    <x v="2"/>
    <n v="844"/>
    <s v="approved"/>
    <s v="27-04-2022"/>
    <m/>
    <s v="09-05-2022"/>
    <n v="48"/>
    <n v="19.82"/>
  </r>
  <r>
    <x v="1747"/>
    <s v="CUST0067"/>
    <s v="BR009"/>
    <x v="2"/>
    <s v="Home Loan"/>
    <s v="Semi-Secured"/>
    <n v="33.840000000000003"/>
    <n v="17.600000000000001"/>
    <n v="0.21379999999999999"/>
    <n v="0.98699999999999999"/>
    <x v="0"/>
    <n v="827"/>
    <s v="Under Review"/>
    <s v="09-07-2024"/>
    <m/>
    <m/>
    <n v="48"/>
    <n v="16.11"/>
  </r>
  <r>
    <x v="1748"/>
    <s v="CUST0277"/>
    <s v="BR009"/>
    <x v="4"/>
    <s v="Education Loan"/>
    <s v="Unsecured"/>
    <n v="25.31"/>
    <n v="7.98"/>
    <n v="0.43759999999999999"/>
    <n v="0.2114"/>
    <x v="4"/>
    <n v="793"/>
    <s v="approved"/>
    <s v="15-03-2023"/>
    <m/>
    <s v="24-03-2023"/>
    <n v="240"/>
    <n v="3.4"/>
  </r>
  <r>
    <x v="1749"/>
    <s v="CUST0077"/>
    <s v="BR004"/>
    <x v="0"/>
    <s v="Gold Loan"/>
    <s v="Semi-Secured"/>
    <n v="64.849999999999994"/>
    <n v="11.79"/>
    <n v="0.70679999999999998"/>
    <n v="2.1474000000000002"/>
    <x v="4"/>
    <n v="741"/>
    <s v="Rejected"/>
    <s v="03-09-2023"/>
    <m/>
    <m/>
    <n v="36"/>
    <n v="49.18"/>
  </r>
  <r>
    <x v="1750"/>
    <s v="CUST0208"/>
    <s v="BR010"/>
    <x v="3"/>
    <s v="Personal Loan"/>
    <s v="Secured"/>
    <n v="19.48"/>
    <n v="11.41"/>
    <n v="0.10680000000000001"/>
    <n v="0.50739999999999996"/>
    <x v="2"/>
    <n v="828"/>
    <s v="approved"/>
    <s v="11-05-2022"/>
    <m/>
    <s v="12-05-2022"/>
    <n v="48"/>
    <n v="10.58"/>
  </r>
  <r>
    <x v="1751"/>
    <s v="CUST0159"/>
    <s v="BR007"/>
    <x v="2"/>
    <s v="Auto Loan"/>
    <s v="Unsecured"/>
    <n v="43.29"/>
    <n v="13.96"/>
    <n v="0.2545"/>
    <n v="0.57530000000000003"/>
    <x v="0"/>
    <n v="656"/>
    <s v="Under Review"/>
    <s v="22-06-2024"/>
    <m/>
    <m/>
    <n v="180"/>
    <n v="14.49"/>
  </r>
  <r>
    <x v="1752"/>
    <s v="CUST0063"/>
    <s v="BR002"/>
    <x v="1"/>
    <s v="Home Loan"/>
    <s v="Secured"/>
    <n v="18.559999999999999"/>
    <n v="7.99"/>
    <n v="0.3029"/>
    <n v="0.22509999999999999"/>
    <x v="4"/>
    <n v="806"/>
    <s v="Under Review"/>
    <s v="17-04-2024"/>
    <m/>
    <m/>
    <n v="120"/>
    <n v="13.06"/>
  </r>
  <r>
    <x v="1753"/>
    <s v="CUST0327"/>
    <s v="BR010"/>
    <x v="0"/>
    <s v="Home Loan"/>
    <s v="Unsecured"/>
    <n v="13.14"/>
    <n v="9.94"/>
    <n v="0.1084"/>
    <n v="0.42359999999999998"/>
    <x v="2"/>
    <n v="632"/>
    <s v="approved"/>
    <s v="01-04-2024"/>
    <m/>
    <s v="02-04-2024"/>
    <n v="36"/>
    <n v="2.44"/>
  </r>
  <r>
    <x v="1754"/>
    <s v="CUST0384"/>
    <s v="BR001"/>
    <x v="0"/>
    <s v="Personal Loan"/>
    <s v="Semi-Secured"/>
    <n v="34.53"/>
    <n v="9.6199999999999992"/>
    <n v="0.44130000000000003"/>
    <n v="1.5872999999999999"/>
    <x v="1"/>
    <n v="882"/>
    <s v="approved"/>
    <s v="13-01-2023"/>
    <m/>
    <s v="27-01-2023"/>
    <n v="24"/>
    <n v="0"/>
  </r>
  <r>
    <x v="1755"/>
    <s v="CUST0239"/>
    <s v="BR002"/>
    <x v="2"/>
    <s v="Home Loan"/>
    <s v="Unsecured"/>
    <n v="56.33"/>
    <n v="17.559999999999999"/>
    <n v="0.9647"/>
    <n v="1.417"/>
    <x v="2"/>
    <n v="592"/>
    <s v="approved"/>
    <s v="26-08-2022"/>
    <m/>
    <s v="30-08-2022"/>
    <n v="60"/>
    <n v="49.36"/>
  </r>
  <r>
    <x v="1756"/>
    <s v="CUST0019"/>
    <s v="BR006"/>
    <x v="3"/>
    <s v="Home Loan"/>
    <s v="Semi-Secured"/>
    <n v="10.39"/>
    <n v="16.420000000000002"/>
    <n v="8.6599999999999996E-2"/>
    <n v="0.17680000000000001"/>
    <x v="2"/>
    <n v="886"/>
    <s v="approved"/>
    <s v="16-06-2022"/>
    <m/>
    <s v="25-06-2022"/>
    <n v="120"/>
    <n v="4.8600000000000003"/>
  </r>
  <r>
    <x v="1757"/>
    <s v="CUST0004"/>
    <s v="BR009"/>
    <x v="0"/>
    <s v="Business Loan"/>
    <s v="Unsecured"/>
    <n v="61.42"/>
    <n v="16.86"/>
    <n v="0.95860000000000001"/>
    <n v="0.89439999999999997"/>
    <x v="4"/>
    <n v="711"/>
    <s v="approved"/>
    <s v="01-10-2024"/>
    <m/>
    <s v="16-10-2024"/>
    <n v="240"/>
    <n v="53.74"/>
  </r>
  <r>
    <x v="1758"/>
    <s v="CUST0079"/>
    <s v="BR010"/>
    <x v="4"/>
    <s v="Personal Loan"/>
    <s v="Secured"/>
    <n v="8.35"/>
    <n v="13.84"/>
    <n v="6.2199999999999998E-2"/>
    <n v="0.28470000000000001"/>
    <x v="1"/>
    <n v="726"/>
    <s v="approved"/>
    <s v="28-06-2023"/>
    <m/>
    <s v="29-06-2023"/>
    <n v="36"/>
    <n v="0"/>
  </r>
  <r>
    <x v="1759"/>
    <s v="CUST0424"/>
    <s v="BR004"/>
    <x v="1"/>
    <s v="Business Loan"/>
    <s v="Secured"/>
    <m/>
    <n v="11.5"/>
    <n v="1.2485999999999999"/>
    <n v="1.3164"/>
    <x v="3"/>
    <n v="629"/>
    <s v="Rejected "/>
    <s v="08-07-2024"/>
    <m/>
    <m/>
    <n v="120"/>
    <n v="29.65"/>
  </r>
  <r>
    <x v="1760"/>
    <s v="CUST0035"/>
    <s v="BR003"/>
    <x v="1"/>
    <s v="Business Loan"/>
    <s v="Secured"/>
    <n v="72.36"/>
    <n v="17.59"/>
    <n v="1.4414"/>
    <n v="1.5035000000000001"/>
    <x v="1"/>
    <n v="573"/>
    <s v="approved"/>
    <s v="14-10-2023"/>
    <m/>
    <s v="22-10-2023"/>
    <n v="84"/>
    <n v="0"/>
  </r>
  <r>
    <x v="1761"/>
    <s v="CUST0061"/>
    <s v="BR009"/>
    <x v="1"/>
    <s v="Home Loan"/>
    <s v="Semi-Secured"/>
    <n v="7.28"/>
    <n v="8.84"/>
    <n v="0.11609999999999999"/>
    <n v="0.18060000000000001"/>
    <x v="2"/>
    <n v="782"/>
    <s v="approved"/>
    <s v="30-03-2023"/>
    <m/>
    <s v="03-04-2023"/>
    <n v="48"/>
    <n v="1.0900000000000001"/>
  </r>
  <r>
    <x v="1762"/>
    <s v="CUST0382"/>
    <s v="BR009"/>
    <x v="1"/>
    <s v="Gold Loan"/>
    <s v="Semi-Secured"/>
    <n v="91.61"/>
    <n v="16.170000000000002"/>
    <n v="0.76200000000000001"/>
    <n v="2.2361"/>
    <x v="4"/>
    <n v="837"/>
    <s v="approved"/>
    <s v="31-05-2024"/>
    <m/>
    <s v="09-06-2024"/>
    <n v="60"/>
    <n v="60.41"/>
  </r>
  <r>
    <x v="1763"/>
    <s v="CUST0434"/>
    <s v="BR002"/>
    <x v="0"/>
    <s v="Gold Loan"/>
    <s v="Semi-Secured"/>
    <n v="39.299999999999997"/>
    <n v="15.89"/>
    <n v="0.7036"/>
    <n v="3.5636999999999999"/>
    <x v="4"/>
    <n v="624"/>
    <s v="Under Review"/>
    <s v="05-03-2022"/>
    <m/>
    <m/>
    <n v="12"/>
    <n v="15.41"/>
  </r>
  <r>
    <x v="1764"/>
    <s v="CUST0026"/>
    <s v="BR004"/>
    <x v="1"/>
    <s v="Home Loan"/>
    <s v="Semi-Secured"/>
    <n v="13.12"/>
    <n v="16.04"/>
    <n v="0.25090000000000001"/>
    <n v="0.18290000000000001"/>
    <x v="1"/>
    <n v="629"/>
    <s v="Under Review"/>
    <s v="07-06-2023"/>
    <m/>
    <m/>
    <n v="240"/>
    <n v="0"/>
  </r>
  <r>
    <x v="1765"/>
    <s v="CUST0430"/>
    <s v="BR001"/>
    <x v="2"/>
    <s v="Business Loan"/>
    <s v="Secured"/>
    <n v="69.489999999999995"/>
    <n v="8.6199999999999992"/>
    <n v="0.38719999999999999"/>
    <n v="0.60829999999999995"/>
    <x v="3"/>
    <n v="806"/>
    <s v="Under Review"/>
    <s v="20-05-2024"/>
    <m/>
    <m/>
    <n v="240"/>
    <n v="40.26"/>
  </r>
  <r>
    <x v="1766"/>
    <s v="CUST0181"/>
    <s v="BR001"/>
    <x v="1"/>
    <s v="Home Loan"/>
    <s v="Semi-Secured"/>
    <n v="68.33"/>
    <n v="11.16"/>
    <n v="1.2729999999999999"/>
    <n v="0.7127"/>
    <x v="1"/>
    <n v="742"/>
    <s v="approved"/>
    <s v="27-09-2022"/>
    <m/>
    <s v="09-10-2022"/>
    <n v="240"/>
    <n v="0"/>
  </r>
  <r>
    <x v="1767"/>
    <s v="CUST0204"/>
    <s v="BR007"/>
    <x v="2"/>
    <s v="Gold Loan"/>
    <s v="Secured"/>
    <n v="68.739999999999995"/>
    <n v="17.559999999999999"/>
    <n v="0.70289999999999997"/>
    <n v="6.2877000000000001"/>
    <x v="0"/>
    <n v="854"/>
    <s v="Under Review"/>
    <s v="18-10-2022"/>
    <m/>
    <m/>
    <n v="12"/>
    <n v="42.42"/>
  </r>
  <r>
    <x v="1768"/>
    <s v="CUST0341"/>
    <s v="BR010"/>
    <x v="0"/>
    <s v="Auto Loan"/>
    <s v="Semi-Secured"/>
    <n v="36.549999999999997"/>
    <n v="18.46"/>
    <n v="0.42570000000000002"/>
    <n v="0.6694"/>
    <x v="3"/>
    <n v="829"/>
    <s v="Under Review"/>
    <s v="26-01-2023"/>
    <m/>
    <m/>
    <n v="120"/>
    <n v="24.61"/>
  </r>
  <r>
    <x v="1769"/>
    <s v="CUST0208"/>
    <s v="BR007"/>
    <x v="2"/>
    <s v="Home Loan"/>
    <s v="Semi-Secured"/>
    <n v="80.84"/>
    <n v="8.5500000000000007"/>
    <n v="1.5418000000000001"/>
    <n v="1.6605000000000001"/>
    <x v="0"/>
    <n v="828"/>
    <s v="Rejected"/>
    <s v="10-12-2024"/>
    <m/>
    <m/>
    <n v="60"/>
    <n v="75.45"/>
  </r>
  <r>
    <x v="1770"/>
    <s v="CUST0151"/>
    <s v="BR007"/>
    <x v="2"/>
    <s v="Auto Loan"/>
    <s v="Semi-Secured"/>
    <n v="90.76"/>
    <n v="16.11"/>
    <n v="1.3882000000000001"/>
    <n v="3.1958000000000002"/>
    <x v="2"/>
    <n v="898"/>
    <s v="approved"/>
    <s v="05-03-2024"/>
    <m/>
    <s v="07-03-2024"/>
    <n v="36"/>
    <n v="18.41"/>
  </r>
  <r>
    <x v="1771"/>
    <s v="CUST0369"/>
    <s v="BR009"/>
    <x v="1"/>
    <s v="Education Loan"/>
    <s v="Secured"/>
    <n v="77.03"/>
    <n v="13.24"/>
    <n v="0.69720000000000004"/>
    <n v="1.1611"/>
    <x v="2"/>
    <n v="550"/>
    <s v="approved"/>
    <s v="25-04-2024"/>
    <m/>
    <s v="03-05-2024"/>
    <n v="120"/>
    <n v="50.29"/>
  </r>
  <r>
    <x v="1772"/>
    <s v="CUST0081"/>
    <s v="BR008"/>
    <x v="1"/>
    <s v="Business Loan"/>
    <s v="Unsecured"/>
    <n v="5.44"/>
    <n v="11.5"/>
    <n v="0.10349999999999999"/>
    <n v="0.1794"/>
    <x v="3"/>
    <n v="667"/>
    <s v="approved"/>
    <s v="30-10-2022"/>
    <m/>
    <s v="05-11-2022"/>
    <n v="36"/>
    <n v="1.23"/>
  </r>
  <r>
    <x v="1773"/>
    <s v="CUST0078"/>
    <s v="BR006"/>
    <x v="1"/>
    <s v="Home Loan"/>
    <s v="Secured"/>
    <n v="52.58"/>
    <n v="13.25"/>
    <n v="0.75129999999999997"/>
    <n v="0.79279999999999995"/>
    <x v="1"/>
    <n v="848"/>
    <s v="approved"/>
    <s v="04-01-2023"/>
    <m/>
    <s v="06-01-2023"/>
    <n v="120"/>
    <n v="0"/>
  </r>
  <r>
    <x v="1774"/>
    <s v="CUST0174"/>
    <s v="BR003"/>
    <x v="0"/>
    <s v="Business Loan"/>
    <s v="Unsecured"/>
    <n v="90.91"/>
    <n v="11.14"/>
    <n v="1.5012000000000001"/>
    <n v="2.3557999999999999"/>
    <x v="5"/>
    <n v="791"/>
    <s v="approved"/>
    <s v="12-07-2023"/>
    <m/>
    <s v="18-07-2023"/>
    <n v="48"/>
    <n v="0"/>
  </r>
  <r>
    <x v="1775"/>
    <s v="CUST0314"/>
    <s v="BR010"/>
    <x v="4"/>
    <s v="Auto Loan"/>
    <s v="Semi-Secured"/>
    <n v="15.79"/>
    <n v="15.48"/>
    <n v="0.24740000000000001"/>
    <n v="1.4288000000000001"/>
    <x v="2"/>
    <n v="677"/>
    <s v="approved"/>
    <s v="28-10-2022"/>
    <m/>
    <s v="12-11-2022"/>
    <n v="12"/>
    <n v="13.37"/>
  </r>
  <r>
    <x v="1776"/>
    <s v="CUST0382"/>
    <s v="BR004"/>
    <x v="0"/>
    <s v="Auto Loan"/>
    <s v="Semi-Secured"/>
    <n v="64.430000000000007"/>
    <n v="16.98"/>
    <n v="1.1025"/>
    <n v="0.94410000000000005"/>
    <x v="0"/>
    <n v="837"/>
    <s v="approved"/>
    <s v="01-04-2023"/>
    <m/>
    <s v="06-04-2023"/>
    <n v="240"/>
    <n v="44.49"/>
  </r>
  <r>
    <x v="1777"/>
    <s v="CUST0432"/>
    <s v="BR008"/>
    <x v="1"/>
    <s v="Gold Loan"/>
    <s v="Semi-Secured"/>
    <n v="15.96"/>
    <n v="8"/>
    <n v="0.1154"/>
    <n v="0.7218"/>
    <x v="0"/>
    <n v="779"/>
    <s v="approved"/>
    <s v="29-10-2022"/>
    <m/>
    <s v="02-11-2022"/>
    <n v="24"/>
    <n v="2.85"/>
  </r>
  <r>
    <x v="1778"/>
    <s v="CUST0444"/>
    <s v="BR009"/>
    <x v="0"/>
    <s v="Gold Loan"/>
    <s v="Secured"/>
    <n v="65.66"/>
    <n v="16.34"/>
    <n v="0.88660000000000005"/>
    <n v="2.3193999999999999"/>
    <x v="4"/>
    <n v="839"/>
    <s v="Rejected"/>
    <s v="16-04-2024"/>
    <m/>
    <m/>
    <n v="36"/>
    <n v="25.75"/>
  </r>
  <r>
    <x v="1779"/>
    <s v="CUST0387"/>
    <s v="BR007"/>
    <x v="4"/>
    <s v="Business Loan"/>
    <s v="Unsecured"/>
    <n v="36.799999999999997"/>
    <n v="18.2"/>
    <n v="0.61250000000000004"/>
    <n v="0.77780000000000005"/>
    <x v="3"/>
    <n v="763"/>
    <s v="Rejected"/>
    <s v="08-09-2023"/>
    <m/>
    <m/>
    <n v="84"/>
    <n v="19.39"/>
  </r>
  <r>
    <x v="1780"/>
    <s v="CUST0384"/>
    <s v="BR008"/>
    <x v="4"/>
    <s v="Auto Loan"/>
    <s v="Unsecured"/>
    <n v="30.25"/>
    <n v="14.53"/>
    <n v="0.2432"/>
    <n v="1.46"/>
    <x v="1"/>
    <n v="882"/>
    <s v="approved"/>
    <s v="14-12-2024"/>
    <m/>
    <s v="25-12-2024"/>
    <n v="24"/>
    <n v="0"/>
  </r>
  <r>
    <x v="1781"/>
    <s v="CUST0013"/>
    <s v="BR006"/>
    <x v="0"/>
    <s v="Personal Loan"/>
    <s v="Unsecured"/>
    <n v="34.299999999999997"/>
    <n v="15.6"/>
    <n v="0.2676"/>
    <n v="0.49419999999999997"/>
    <x v="3"/>
    <n v="792"/>
    <s v="approved"/>
    <s v="21-06-2023"/>
    <m/>
    <s v="29-06-2023"/>
    <n v="180"/>
    <n v="15"/>
  </r>
  <r>
    <x v="1782"/>
    <s v="CUST0363"/>
    <s v="BR001"/>
    <x v="2"/>
    <s v="Personal Loan"/>
    <s v="Semi-Secured"/>
    <n v="55.05"/>
    <n v="11.03"/>
    <n v="0.85019999999999996"/>
    <n v="0.56930000000000003"/>
    <x v="0"/>
    <n v="768"/>
    <s v="approved"/>
    <s v="22-09-2022"/>
    <m/>
    <s v="23-09-2022"/>
    <n v="240"/>
    <n v="34.79"/>
  </r>
  <r>
    <x v="1783"/>
    <s v="CUST0432"/>
    <s v="BR004"/>
    <x v="1"/>
    <s v="Gold Loan"/>
    <s v="Unsecured"/>
    <n v="60.81"/>
    <n v="16.05"/>
    <n v="0.95109999999999995"/>
    <n v="1.0205"/>
    <x v="3"/>
    <n v="779"/>
    <s v="approved"/>
    <s v="12-03-2022"/>
    <m/>
    <s v="20-03-2022"/>
    <n v="120"/>
    <n v="49.57"/>
  </r>
  <r>
    <x v="1784"/>
    <s v="CUST0132"/>
    <s v="BR005"/>
    <x v="4"/>
    <s v="Home Loan"/>
    <s v="Semi-Secured"/>
    <n v="82.08"/>
    <m/>
    <n v="0.88770000000000004"/>
    <m/>
    <x v="4"/>
    <n v="642"/>
    <s v="Under Review"/>
    <s v="19-10-2022"/>
    <m/>
    <m/>
    <n v="60"/>
    <n v="49.43"/>
  </r>
  <r>
    <x v="1785"/>
    <s v="CUST0157"/>
    <s v="BR006"/>
    <x v="1"/>
    <s v="Auto Loan"/>
    <s v="Unsecured"/>
    <n v="93.23"/>
    <n v="14.05"/>
    <n v="1.3225"/>
    <n v="1.2446999999999999"/>
    <x v="1"/>
    <n v="837"/>
    <s v="approved"/>
    <s v="13-01-2024"/>
    <m/>
    <s v="17-01-2024"/>
    <n v="180"/>
    <n v="0"/>
  </r>
  <r>
    <x v="1786"/>
    <s v="CUST0142"/>
    <s v="BR010"/>
    <x v="1"/>
    <s v="Personal Loan"/>
    <s v="Semi-Secured"/>
    <n v="43.78"/>
    <n v="7.81"/>
    <n v="0.2354"/>
    <n v="3.8045"/>
    <x v="3"/>
    <n v="727"/>
    <s v="Rejected "/>
    <s v="12-09-2023"/>
    <m/>
    <m/>
    <n v="12"/>
    <n v="12.8"/>
  </r>
  <r>
    <x v="1787"/>
    <s v="CUST0187"/>
    <s v="BR009"/>
    <x v="3"/>
    <s v="Gold Loan"/>
    <s v="Semi-Secured"/>
    <n v="41.92"/>
    <n v="13.34"/>
    <n v="0.52810000000000001"/>
    <n v="0.53979999999999995"/>
    <x v="2"/>
    <n v="763"/>
    <s v="approved"/>
    <s v="20-04-2022"/>
    <m/>
    <s v="02-05-2022"/>
    <n v="180"/>
    <n v="39.68"/>
  </r>
  <r>
    <x v="1788"/>
    <s v="CUST0188"/>
    <s v="BR010"/>
    <x v="2"/>
    <s v="Personal Loan"/>
    <s v="Unsecured"/>
    <n v="61.09"/>
    <n v="12.31"/>
    <n v="1.1469"/>
    <n v="0.68589999999999995"/>
    <x v="3"/>
    <n v="800"/>
    <s v="approved"/>
    <s v="14-08-2023"/>
    <m/>
    <s v="24-08-2023"/>
    <n v="240"/>
    <n v="51.15"/>
  </r>
  <r>
    <x v="1789"/>
    <s v="CUST0061"/>
    <s v="BR003"/>
    <x v="4"/>
    <s v="Personal Loan"/>
    <s v="Secured"/>
    <n v="87.22"/>
    <n v="13.62"/>
    <n v="1.6519999999999999"/>
    <n v="1.1394"/>
    <x v="1"/>
    <n v="782"/>
    <s v="Under Review"/>
    <s v="11-07-2024"/>
    <m/>
    <m/>
    <n v="180"/>
    <n v="0"/>
  </r>
  <r>
    <x v="1790"/>
    <s v="CUST0160"/>
    <s v="BR009"/>
    <x v="4"/>
    <s v="Education Loan"/>
    <s v="Semi-Secured"/>
    <n v="46.87"/>
    <n v="15.45"/>
    <n v="0.58330000000000004"/>
    <n v="4.2404000000000002"/>
    <x v="0"/>
    <n v="752"/>
    <s v="approved"/>
    <s v="29-03-2023"/>
    <m/>
    <s v="05-04-2023"/>
    <n v="12"/>
    <n v="20.03"/>
  </r>
  <r>
    <x v="1791"/>
    <s v="CUST0181"/>
    <s v="BR007"/>
    <x v="0"/>
    <s v="Home Loan"/>
    <s v="Semi-Secured"/>
    <n v="96.73"/>
    <n v="15.39"/>
    <n v="0.71879999999999999"/>
    <n v="1.3017000000000001"/>
    <x v="3"/>
    <n v="742"/>
    <s v="approved"/>
    <s v="06-01-2023"/>
    <m/>
    <s v="19-01-2023"/>
    <n v="240"/>
    <n v="66.19"/>
  </r>
  <r>
    <x v="1792"/>
    <s v="CUST0425"/>
    <s v="BR004"/>
    <x v="2"/>
    <s v="Education Loan"/>
    <s v="Semi-Secured"/>
    <n v="17.34"/>
    <n v="10.38"/>
    <n v="0.20119999999999999"/>
    <n v="0.23280000000000001"/>
    <x v="5"/>
    <n v="791"/>
    <s v="Rejected "/>
    <s v="18-03-2023"/>
    <m/>
    <m/>
    <n v="120"/>
    <n v="10.56"/>
  </r>
  <r>
    <x v="1793"/>
    <s v="CUST0154"/>
    <s v="BR006"/>
    <x v="2"/>
    <s v="Education Loan"/>
    <s v="Semi-Secured"/>
    <n v="17.440000000000001"/>
    <n v="17.399999999999999"/>
    <n v="0.19209999999999999"/>
    <n v="0.3075"/>
    <x v="1"/>
    <n v="606"/>
    <s v="Under Review"/>
    <s v="23-12-2023"/>
    <m/>
    <m/>
    <n v="120"/>
    <n v="0"/>
  </r>
  <r>
    <x v="1794"/>
    <s v="CUST0104"/>
    <s v="BR005"/>
    <x v="3"/>
    <s v="Personal Loan"/>
    <s v="Unsecured"/>
    <n v="52.58"/>
    <n v="13.86"/>
    <n v="1.0512999999999999"/>
    <n v="2.5209999999999999"/>
    <x v="1"/>
    <n v="654"/>
    <s v="approved"/>
    <s v="26-09-2023"/>
    <m/>
    <s v="10-10-2023"/>
    <n v="24"/>
    <n v="0"/>
  </r>
  <r>
    <x v="1795"/>
    <s v="CUST0079"/>
    <s v="BR005"/>
    <x v="4"/>
    <s v="Home Loan"/>
    <s v="Secured"/>
    <n v="87.42"/>
    <n v="12.64"/>
    <n v="1.3317000000000001"/>
    <n v="1.0853999999999999"/>
    <x v="1"/>
    <n v="726"/>
    <s v="Under Review"/>
    <s v="07-04-2023"/>
    <m/>
    <m/>
    <n v="180"/>
    <n v="0"/>
  </r>
  <r>
    <x v="1796"/>
    <s v="CUST0487"/>
    <s v="BR009"/>
    <x v="0"/>
    <s v="Home Loan"/>
    <s v="Semi-Secured"/>
    <n v="41.67"/>
    <n v="11.35"/>
    <n v="0.43430000000000002"/>
    <n v="0.44009999999999999"/>
    <x v="4"/>
    <n v="685"/>
    <s v="approved"/>
    <s v="13-06-2023"/>
    <m/>
    <s v="16-06-2023"/>
    <n v="240"/>
    <n v="6.76"/>
  </r>
  <r>
    <x v="1797"/>
    <s v="CUST0102"/>
    <s v="BR002"/>
    <x v="4"/>
    <s v="Education Loan"/>
    <s v="Secured"/>
    <n v="91.05"/>
    <n v="13.84"/>
    <n v="0.69740000000000002"/>
    <n v="1.405"/>
    <x v="0"/>
    <n v="593"/>
    <s v="approved"/>
    <s v="30-11-2024"/>
    <m/>
    <s v="08-12-2024"/>
    <n v="120"/>
    <n v="45.96"/>
  </r>
  <r>
    <x v="1798"/>
    <s v="CUST0404"/>
    <s v="BR009"/>
    <x v="1"/>
    <s v="Home Loan"/>
    <s v="Secured"/>
    <n v="83.51"/>
    <n v="12.84"/>
    <n v="1.6681999999999999"/>
    <n v="3.9639000000000002"/>
    <x v="5"/>
    <n v="700"/>
    <s v="Under Review"/>
    <s v="27-03-2023"/>
    <m/>
    <m/>
    <n v="24"/>
    <n v="63.32"/>
  </r>
  <r>
    <x v="1799"/>
    <s v="CUST0281"/>
    <s v="BR009"/>
    <x v="3"/>
    <s v="Personal Loan"/>
    <s v="Unsecured"/>
    <n v="78.88"/>
    <n v="9.61"/>
    <n v="1.1135999999999999"/>
    <n v="6.9204999999999997"/>
    <x v="0"/>
    <n v="601"/>
    <s v="approved"/>
    <s v="24-08-2022"/>
    <m/>
    <s v="30-08-2022"/>
    <n v="12"/>
    <n v="65.94"/>
  </r>
  <r>
    <x v="1800"/>
    <s v="CUST0115"/>
    <s v="BR010"/>
    <x v="0"/>
    <s v="Auto Loan"/>
    <s v="Unsecured"/>
    <n v="53.04"/>
    <m/>
    <n v="0.4904"/>
    <m/>
    <x v="0"/>
    <n v="729"/>
    <s v="Under Review"/>
    <s v="19-10-2024"/>
    <m/>
    <m/>
    <n v="48"/>
    <n v="33.19"/>
  </r>
  <r>
    <x v="1801"/>
    <s v="CUST0300"/>
    <s v="BR010"/>
    <x v="0"/>
    <s v="Home Loan"/>
    <s v="Secured"/>
    <n v="86.54"/>
    <n v="11.83"/>
    <n v="1.4715"/>
    <n v="1.2331000000000001"/>
    <x v="4"/>
    <n v="785"/>
    <s v="Rejected "/>
    <s v="07-02-2022"/>
    <m/>
    <m/>
    <n v="120"/>
    <n v="31.59"/>
  </r>
  <r>
    <x v="1802"/>
    <s v="CUST0309"/>
    <s v="BR010"/>
    <x v="0"/>
    <s v="Auto Loan"/>
    <s v="Unsecured"/>
    <n v="23.19"/>
    <n v="7.79"/>
    <n v="0.27389999999999998"/>
    <n v="0.27879999999999999"/>
    <x v="0"/>
    <n v="698"/>
    <s v="Rejected "/>
    <s v="19-04-2023"/>
    <m/>
    <m/>
    <n v="120"/>
    <n v="9.9499999999999993"/>
  </r>
  <r>
    <x v="1803"/>
    <s v="CUST0346"/>
    <s v="BR007"/>
    <x v="0"/>
    <s v="Home Loan"/>
    <s v="Secured"/>
    <n v="76.41"/>
    <n v="12.26"/>
    <n v="0.63849999999999996"/>
    <n v="2.5474000000000001"/>
    <x v="1"/>
    <n v="618"/>
    <s v="Under Review"/>
    <s v="08-11-2024"/>
    <m/>
    <m/>
    <n v="36"/>
    <n v="0"/>
  </r>
  <r>
    <x v="1804"/>
    <s v="CUST0225"/>
    <s v="BR003"/>
    <x v="3"/>
    <s v="Auto Loan"/>
    <s v="Semi-Secured"/>
    <n v="98.43"/>
    <n v="16.79"/>
    <n v="1.4454"/>
    <n v="1.9996"/>
    <x v="5"/>
    <n v="677"/>
    <s v="approved"/>
    <s v="05-02-2023"/>
    <m/>
    <s v="08-02-2023"/>
    <n v="84"/>
    <n v="74.12"/>
  </r>
  <r>
    <x v="1805"/>
    <s v="CUST0060"/>
    <s v="BR006"/>
    <x v="3"/>
    <s v="Business Loan"/>
    <s v="Semi-Secured"/>
    <n v="10.49"/>
    <n v="14.94"/>
    <n v="8.48E-2"/>
    <n v="0.36330000000000001"/>
    <x v="0"/>
    <n v="672"/>
    <s v="approved"/>
    <s v="18-05-2024"/>
    <m/>
    <s v="27-05-2024"/>
    <n v="36"/>
    <n v="4.08"/>
  </r>
  <r>
    <x v="1806"/>
    <s v="CUST0445"/>
    <s v="BR009"/>
    <x v="1"/>
    <s v="Home Loan"/>
    <s v="Secured"/>
    <n v="92.86"/>
    <n v="14.91"/>
    <n v="1.1249"/>
    <n v="1.7871999999999999"/>
    <x v="2"/>
    <n v="610"/>
    <s v="approved"/>
    <s v="07-09-2024"/>
    <m/>
    <s v="21-09-2024"/>
    <n v="84"/>
    <n v="74.8"/>
  </r>
  <r>
    <x v="1807"/>
    <s v="CUST0425"/>
    <s v="BR004"/>
    <x v="4"/>
    <s v="Education Loan"/>
    <s v="Unsecured"/>
    <n v="27.88"/>
    <n v="9.35"/>
    <n v="0.22339999999999999"/>
    <n v="0.28860000000000002"/>
    <x v="0"/>
    <n v="791"/>
    <s v="approved"/>
    <s v="18-05-2024"/>
    <m/>
    <s v="02-06-2024"/>
    <n v="180"/>
    <n v="21.79"/>
  </r>
  <r>
    <x v="1808"/>
    <s v="CUST0414"/>
    <s v="BR005"/>
    <x v="3"/>
    <s v="Gold Loan"/>
    <s v="Unsecured"/>
    <n v="65.930000000000007"/>
    <n v="14.31"/>
    <n v="1.1398999999999999"/>
    <n v="1.5447"/>
    <x v="0"/>
    <n v="742"/>
    <s v="Rejected "/>
    <s v="10-06-2022"/>
    <m/>
    <m/>
    <n v="60"/>
    <n v="26.14"/>
  </r>
  <r>
    <x v="1809"/>
    <s v="CUST0123"/>
    <s v="BR005"/>
    <x v="1"/>
    <s v="Auto Loan"/>
    <s v="Unsecured"/>
    <m/>
    <n v="8.93"/>
    <n v="0.34860000000000002"/>
    <n v="1.0456000000000001"/>
    <x v="3"/>
    <n v="882"/>
    <s v="approved"/>
    <s v="11-10-2024"/>
    <m/>
    <s v="14-10-2024"/>
    <n v="84"/>
    <n v="39.76"/>
  </r>
  <r>
    <x v="1810"/>
    <s v="CUST0348"/>
    <s v="BR009"/>
    <x v="2"/>
    <s v="Education Loan"/>
    <s v="Unsecured"/>
    <n v="87.97"/>
    <n v="10.35"/>
    <n v="1.5978000000000001"/>
    <n v="2.246"/>
    <x v="0"/>
    <n v="852"/>
    <s v="Under Review"/>
    <s v="27-07-2023"/>
    <m/>
    <m/>
    <n v="48"/>
    <n v="50.22"/>
  </r>
  <r>
    <x v="1811"/>
    <s v="CUST0247"/>
    <s v="BR009"/>
    <x v="0"/>
    <s v="Auto Loan"/>
    <s v="Secured"/>
    <n v="53.68"/>
    <n v="13.37"/>
    <n v="1.0130999999999999"/>
    <n v="1.45"/>
    <x v="3"/>
    <n v="868"/>
    <s v="Rejected "/>
    <s v="05-09-2022"/>
    <m/>
    <m/>
    <n v="48"/>
    <n v="16.670000000000002"/>
  </r>
  <r>
    <x v="1812"/>
    <s v="CUST0380"/>
    <s v="BR009"/>
    <x v="0"/>
    <s v="Business Loan"/>
    <s v="Unsecured"/>
    <n v="81.33"/>
    <n v="9.94"/>
    <n v="0.66169999999999995"/>
    <n v="1.7256"/>
    <x v="1"/>
    <n v="740"/>
    <s v="Under Review"/>
    <s v="03-01-2022"/>
    <m/>
    <m/>
    <n v="60"/>
    <n v="0"/>
  </r>
  <r>
    <x v="1813"/>
    <s v="CUST0091"/>
    <s v="BR005"/>
    <x v="0"/>
    <s v="Auto Loan"/>
    <s v="Secured"/>
    <n v="5.54"/>
    <n v="9.0500000000000007"/>
    <n v="5.7700000000000001E-2"/>
    <n v="0.13800000000000001"/>
    <x v="2"/>
    <n v="606"/>
    <s v="approved"/>
    <s v="03-06-2024"/>
    <m/>
    <s v="07-06-2024"/>
    <n v="48"/>
    <n v="1.51"/>
  </r>
  <r>
    <x v="1814"/>
    <s v="CUST0144"/>
    <s v="BR007"/>
    <x v="3"/>
    <s v="Business Loan"/>
    <s v="Unsecured"/>
    <n v="86.51"/>
    <n v="10.220000000000001"/>
    <n v="1.5365"/>
    <n v="2.8003999999999998"/>
    <x v="0"/>
    <n v="878"/>
    <s v="Rejected"/>
    <s v="29-08-2024"/>
    <m/>
    <m/>
    <n v="36"/>
    <n v="28.1"/>
  </r>
  <r>
    <x v="1815"/>
    <s v="CUST0028"/>
    <s v="BR010"/>
    <x v="3"/>
    <s v="Home Loan"/>
    <s v="Secured"/>
    <n v="87.84"/>
    <n v="14.41"/>
    <n v="1.014"/>
    <n v="1.1940999999999999"/>
    <x v="2"/>
    <n v="562"/>
    <s v="approved"/>
    <s v="03-11-2023"/>
    <m/>
    <s v="05-11-2023"/>
    <n v="180"/>
    <n v="38.03"/>
  </r>
  <r>
    <x v="1816"/>
    <s v="CUST0452"/>
    <s v="BR008"/>
    <x v="1"/>
    <s v="Gold Loan"/>
    <s v="Semi-Secured"/>
    <n v="47.46"/>
    <n v="18.45"/>
    <n v="0.85170000000000001"/>
    <n v="4.3613"/>
    <x v="0"/>
    <n v="816"/>
    <s v="approved"/>
    <s v="24-06-2023"/>
    <m/>
    <s v="29-06-2023"/>
    <n v="12"/>
    <n v="13.42"/>
  </r>
  <r>
    <x v="1817"/>
    <s v="CUST0191"/>
    <s v="BR005"/>
    <x v="1"/>
    <s v="Gold Loan"/>
    <s v="Semi-Secured"/>
    <n v="21.83"/>
    <n v="17.899999999999999"/>
    <n v="0.40760000000000002"/>
    <n v="0.78810000000000002"/>
    <x v="0"/>
    <n v="690"/>
    <s v="approved"/>
    <s v="16-01-2023"/>
    <m/>
    <s v="29-01-2023"/>
    <n v="36"/>
    <n v="10.85"/>
  </r>
  <r>
    <x v="1818"/>
    <s v="CUST0241"/>
    <s v="BR006"/>
    <x v="1"/>
    <s v="Education Loan"/>
    <s v="Secured"/>
    <n v="48.61"/>
    <n v="17.559999999999999"/>
    <n v="0.6381"/>
    <n v="2.4165000000000001"/>
    <x v="3"/>
    <n v="555"/>
    <s v="approved"/>
    <s v="09-01-2023"/>
    <m/>
    <s v="13-01-2023"/>
    <n v="24"/>
    <n v="41.35"/>
  </r>
  <r>
    <x v="1819"/>
    <s v="CUST0112"/>
    <s v="BR010"/>
    <x v="0"/>
    <s v="Personal Loan"/>
    <s v="Secured"/>
    <n v="49.71"/>
    <n v="14.08"/>
    <n v="0.68720000000000003"/>
    <n v="1.1587000000000001"/>
    <x v="1"/>
    <n v="883"/>
    <s v="Rejected "/>
    <s v="01-03-2023"/>
    <m/>
    <m/>
    <n v="60"/>
    <n v="0"/>
  </r>
  <r>
    <x v="1820"/>
    <s v="CUST0211"/>
    <s v="BR009"/>
    <x v="1"/>
    <s v="Home Loan"/>
    <s v="Unsecured"/>
    <n v="91.75"/>
    <n v="18.27"/>
    <n v="1.1321000000000001"/>
    <n v="4.5925000000000002"/>
    <x v="1"/>
    <n v="609"/>
    <s v="Rejected "/>
    <s v="08-04-2024"/>
    <m/>
    <m/>
    <n v="24"/>
    <n v="0"/>
  </r>
  <r>
    <x v="1821"/>
    <s v="CUST0454"/>
    <s v="BR001"/>
    <x v="1"/>
    <s v="Auto Loan"/>
    <s v="Secured"/>
    <n v="50.1"/>
    <n v="13.3"/>
    <n v="0.82269999999999999"/>
    <n v="1.1476"/>
    <x v="0"/>
    <n v="694"/>
    <s v="approved"/>
    <s v="05-07-2023"/>
    <m/>
    <s v="14-07-2023"/>
    <n v="60"/>
    <n v="46.27"/>
  </r>
  <r>
    <x v="1822"/>
    <s v="CUST0265"/>
    <s v="BR006"/>
    <x v="1"/>
    <s v="Personal Loan"/>
    <s v="Unsecured"/>
    <n v="93.04"/>
    <n v="10.63"/>
    <n v="1.4119999999999999"/>
    <n v="2.0057999999999998"/>
    <x v="5"/>
    <n v="704"/>
    <s v="approved"/>
    <s v="22-09-2022"/>
    <m/>
    <s v="30-09-2022"/>
    <n v="60"/>
    <n v="23.91"/>
  </r>
  <r>
    <x v="1823"/>
    <s v="CUST0061"/>
    <s v="BR008"/>
    <x v="2"/>
    <s v="Gold Loan"/>
    <s v="Secured"/>
    <n v="79.39"/>
    <n v="16.34"/>
    <n v="0.70220000000000005"/>
    <n v="3.9001000000000001"/>
    <x v="0"/>
    <n v="782"/>
    <s v="approved"/>
    <s v="29-11-2024"/>
    <m/>
    <s v="05-12-2024"/>
    <n v="24"/>
    <n v="58.29"/>
  </r>
  <r>
    <x v="1824"/>
    <s v="CUST0134"/>
    <s v="BR005"/>
    <x v="0"/>
    <s v="Gold Loan"/>
    <s v="Semi-Secured"/>
    <n v="66.239999999999995"/>
    <n v="18.46"/>
    <n v="0.91510000000000002"/>
    <n v="6.0873999999999997"/>
    <x v="3"/>
    <n v="565"/>
    <s v="Rejected"/>
    <s v="10-03-2022"/>
    <m/>
    <m/>
    <n v="12"/>
    <n v="32.590000000000003"/>
  </r>
  <r>
    <x v="1825"/>
    <s v="CUST0433"/>
    <s v="BR006"/>
    <x v="4"/>
    <s v="Education Loan"/>
    <s v="Semi-Secured"/>
    <n v="62.87"/>
    <n v="15.68"/>
    <n v="0.46429999999999999"/>
    <n v="5.6947000000000001"/>
    <x v="3"/>
    <n v="770"/>
    <s v="approved"/>
    <s v="03-04-2024"/>
    <m/>
    <s v="10-04-2024"/>
    <n v="12"/>
    <n v="16.75"/>
  </r>
  <r>
    <x v="1826"/>
    <s v="CUST0457"/>
    <s v="BR003"/>
    <x v="4"/>
    <s v="Auto Loan"/>
    <s v="Unsecured"/>
    <n v="35.909999999999997"/>
    <n v="18.260000000000002"/>
    <n v="0.19539999999999999"/>
    <n v="1.7972999999999999"/>
    <x v="4"/>
    <n v="731"/>
    <s v="Under Review"/>
    <s v="04-05-2022"/>
    <m/>
    <m/>
    <n v="24"/>
    <n v="28.14"/>
  </r>
  <r>
    <x v="1827"/>
    <s v="CUST0084"/>
    <s v="BR001"/>
    <x v="0"/>
    <s v="Personal Loan"/>
    <s v="Semi-Secured"/>
    <n v="61.32"/>
    <n v="13.64"/>
    <n v="1.1540999999999999"/>
    <n v="5.4954000000000001"/>
    <x v="1"/>
    <n v="665"/>
    <s v="Under Review"/>
    <s v="20-09-2022"/>
    <m/>
    <m/>
    <n v="12"/>
    <n v="0"/>
  </r>
  <r>
    <x v="1828"/>
    <s v="CUST0273"/>
    <s v="BR003"/>
    <x v="0"/>
    <s v="Business Loan"/>
    <s v="Unsecured"/>
    <n v="93.39"/>
    <n v="17.489999999999998"/>
    <n v="0.88849999999999996"/>
    <n v="4.6394000000000002"/>
    <x v="1"/>
    <n v="751"/>
    <s v="approved"/>
    <s v="02-05-2023"/>
    <m/>
    <s v="17-05-2023"/>
    <n v="24"/>
    <n v="0"/>
  </r>
  <r>
    <x v="1829"/>
    <s v="CUST0178"/>
    <s v="BR005"/>
    <x v="2"/>
    <s v="Auto Loan"/>
    <s v="Semi-Secured"/>
    <n v="45.38"/>
    <n v="11.45"/>
    <n v="0.74180000000000001"/>
    <n v="0.52869999999999995"/>
    <x v="2"/>
    <n v="572"/>
    <s v="approved"/>
    <s v="23-02-2023"/>
    <m/>
    <s v="05-03-2023"/>
    <n v="180"/>
    <n v="35.83"/>
  </r>
  <r>
    <x v="1830"/>
    <s v="CUST0426"/>
    <s v="BR006"/>
    <x v="3"/>
    <s v="Personal Loan"/>
    <s v="Semi-Secured"/>
    <n v="83.16"/>
    <n v="8.43"/>
    <n v="0.61140000000000005"/>
    <n v="2.6225000000000001"/>
    <x v="3"/>
    <n v="892"/>
    <s v="approved"/>
    <s v="10-10-2022"/>
    <m/>
    <s v="17-10-2022"/>
    <n v="36"/>
    <n v="74.180000000000007"/>
  </r>
  <r>
    <x v="1831"/>
    <s v="CUST0445"/>
    <s v="BR002"/>
    <x v="2"/>
    <s v="Auto Loan"/>
    <s v="Secured"/>
    <n v="87.21"/>
    <n v="12.64"/>
    <n v="0.9839"/>
    <n v="0.99939999999999996"/>
    <x v="2"/>
    <n v="610"/>
    <s v="Rejected "/>
    <s v="12-06-2022"/>
    <m/>
    <m/>
    <n v="240"/>
    <n v="33.67"/>
  </r>
  <r>
    <x v="1832"/>
    <s v="CUST0028"/>
    <s v="BR009"/>
    <x v="0"/>
    <s v="Gold Loan"/>
    <s v="Unsecured"/>
    <n v="73.069999999999993"/>
    <n v="14.33"/>
    <n v="1.2915000000000001"/>
    <n v="1.7126999999999999"/>
    <x v="2"/>
    <n v="562"/>
    <s v="approved"/>
    <s v="04-03-2024"/>
    <m/>
    <s v="06-03-2024"/>
    <n v="60"/>
    <n v="49.24"/>
  </r>
  <r>
    <x v="1833"/>
    <s v="CUST0391"/>
    <s v="BR005"/>
    <x v="2"/>
    <s v="Gold Loan"/>
    <s v="Unsecured"/>
    <n v="58.94"/>
    <n v="15.34"/>
    <n v="0.58230000000000004"/>
    <n v="5.3292999999999999"/>
    <x v="2"/>
    <n v="761"/>
    <s v="approved"/>
    <s v="06-10-2022"/>
    <m/>
    <s v="17-10-2022"/>
    <n v="12"/>
    <n v="18.68"/>
  </r>
  <r>
    <x v="1834"/>
    <s v="CUST0122"/>
    <s v="BR006"/>
    <x v="0"/>
    <s v="Education Loan"/>
    <s v="Unsecured"/>
    <n v="59.97"/>
    <n v="16.12"/>
    <n v="0.84079999999999999"/>
    <n v="1.7033"/>
    <x v="4"/>
    <n v="780"/>
    <s v="Under Review"/>
    <s v="07-11-2024"/>
    <m/>
    <m/>
    <n v="48"/>
    <n v="32.03"/>
  </r>
  <r>
    <x v="1835"/>
    <s v="CUST0365"/>
    <s v="BR003"/>
    <x v="4"/>
    <s v="Education Loan"/>
    <s v="Unsecured"/>
    <n v="77.819999999999993"/>
    <n v="15.94"/>
    <n v="0.91669999999999996"/>
    <n v="1.1396999999999999"/>
    <x v="0"/>
    <n v="610"/>
    <s v="Under Review"/>
    <s v="02-02-2024"/>
    <m/>
    <m/>
    <n v="180"/>
    <n v="45.78"/>
  </r>
  <r>
    <x v="1836"/>
    <s v="CUST0363"/>
    <s v="BR002"/>
    <x v="4"/>
    <s v="Personal Loan"/>
    <s v="Semi-Secured"/>
    <n v="45.29"/>
    <n v="15.6"/>
    <n v="0.7782"/>
    <n v="1.2743"/>
    <x v="0"/>
    <n v="768"/>
    <s v="approved"/>
    <s v="20-08-2024"/>
    <m/>
    <s v="30-08-2024"/>
    <n v="48"/>
    <n v="6.01"/>
  </r>
  <r>
    <x v="1837"/>
    <s v="CUST0448"/>
    <s v="BR006"/>
    <x v="3"/>
    <s v="Gold Loan"/>
    <s v="Unsecured"/>
    <n v="55.19"/>
    <n v="15.07"/>
    <n v="0.62039999999999995"/>
    <n v="1.3149999999999999"/>
    <x v="1"/>
    <n v="773"/>
    <s v="approved"/>
    <s v="29-09-2022"/>
    <m/>
    <s v="03-10-2022"/>
    <n v="60"/>
    <n v="0"/>
  </r>
  <r>
    <x v="1838"/>
    <s v="CUST0216"/>
    <s v="BR008"/>
    <x v="0"/>
    <s v="Personal Loan"/>
    <s v="Unsecured"/>
    <n v="37.04"/>
    <n v="17.420000000000002"/>
    <n v="0.70199999999999996"/>
    <n v="0.58109999999999995"/>
    <x v="0"/>
    <n v="730"/>
    <s v="approved"/>
    <s v="24-06-2023"/>
    <m/>
    <s v="04-07-2023"/>
    <n v="180"/>
    <n v="26.82"/>
  </r>
  <r>
    <x v="1839"/>
    <s v="CUST0401"/>
    <s v="BR003"/>
    <x v="4"/>
    <s v="Education Loan"/>
    <s v="Secured"/>
    <n v="68.27"/>
    <n v="9.67"/>
    <n v="0.40560000000000002"/>
    <n v="1.4395"/>
    <x v="4"/>
    <n v="607"/>
    <s v="Rejected "/>
    <s v="18-02-2023"/>
    <m/>
    <m/>
    <n v="60"/>
    <n v="22.86"/>
  </r>
  <r>
    <x v="1840"/>
    <s v="CUST0420"/>
    <s v="BR001"/>
    <x v="0"/>
    <s v="Auto Loan"/>
    <s v="Unsecured"/>
    <n v="96.08"/>
    <n v="10.15"/>
    <n v="0.89800000000000002"/>
    <n v="1.6025"/>
    <x v="2"/>
    <n v="854"/>
    <s v="Under Review"/>
    <s v="15-01-2024"/>
    <m/>
    <m/>
    <n v="84"/>
    <n v="85.04"/>
  </r>
  <r>
    <x v="1841"/>
    <s v="CUST0218"/>
    <s v="BR009"/>
    <x v="4"/>
    <s v="Personal Loan"/>
    <s v="Unsecured"/>
    <n v="79.64"/>
    <n v="12.82"/>
    <n v="1.5576000000000001"/>
    <n v="1.1807000000000001"/>
    <x v="0"/>
    <n v="880"/>
    <s v="approved"/>
    <s v="21-04-2022"/>
    <m/>
    <s v="30-04-2022"/>
    <n v="120"/>
    <n v="63.5"/>
  </r>
  <r>
    <x v="1842"/>
    <s v="CUST0155"/>
    <s v="BR010"/>
    <x v="0"/>
    <s v="Home Loan"/>
    <s v="Semi-Secured"/>
    <n v="42.32"/>
    <n v="10.73"/>
    <n v="0.26200000000000001"/>
    <n v="1.9671000000000001"/>
    <x v="4"/>
    <n v="576"/>
    <s v="Under Review"/>
    <s v="23-08-2024"/>
    <m/>
    <m/>
    <n v="24"/>
    <n v="24.35"/>
  </r>
  <r>
    <x v="1843"/>
    <s v="CUST0368"/>
    <s v="BR010"/>
    <x v="1"/>
    <s v="Gold Loan"/>
    <s v="Secured"/>
    <n v="23.08"/>
    <n v="17.260000000000002"/>
    <n v="0.38490000000000002"/>
    <n v="0.66910000000000003"/>
    <x v="1"/>
    <n v="886"/>
    <s v="Rejected "/>
    <s v="10-05-2024"/>
    <m/>
    <m/>
    <n v="48"/>
    <n v="0"/>
  </r>
  <r>
    <x v="1844"/>
    <s v="CUST0494"/>
    <s v="BR009"/>
    <x v="2"/>
    <s v="Gold Loan"/>
    <s v="Unsecured"/>
    <n v="64.98"/>
    <n v="8.4700000000000006"/>
    <n v="0.68410000000000004"/>
    <n v="0.56269999999999998"/>
    <x v="3"/>
    <n v="681"/>
    <s v="approved"/>
    <s v="10-06-2022"/>
    <m/>
    <s v="12-06-2022"/>
    <n v="240"/>
    <n v="12.46"/>
  </r>
  <r>
    <x v="1845"/>
    <s v="CUST0083"/>
    <s v="BR007"/>
    <x v="3"/>
    <s v="Home Loan"/>
    <s v="Secured"/>
    <n v="61.5"/>
    <n v="14.96"/>
    <n v="0.52649999999999997"/>
    <n v="1.7102999999999999"/>
    <x v="5"/>
    <n v="737"/>
    <s v="approved"/>
    <s v="13-05-2023"/>
    <m/>
    <s v="21-05-2023"/>
    <n v="48"/>
    <n v="36.86"/>
  </r>
  <r>
    <x v="1846"/>
    <s v="CUST0343"/>
    <s v="BR004"/>
    <x v="2"/>
    <s v="Gold Loan"/>
    <s v="Semi-Secured"/>
    <n v="45.31"/>
    <n v="14.7"/>
    <n v="0.87360000000000004"/>
    <n v="0.58660000000000001"/>
    <x v="2"/>
    <n v="649"/>
    <s v="approved"/>
    <s v="09-03-2023"/>
    <m/>
    <s v="18-03-2023"/>
    <n v="240"/>
    <n v="15.98"/>
  </r>
  <r>
    <x v="1847"/>
    <s v="CUST0051"/>
    <s v="BR007"/>
    <x v="1"/>
    <s v="Education Loan"/>
    <s v="Unsecured"/>
    <n v="25.6"/>
    <n v="17.190000000000001"/>
    <n v="0.43690000000000001"/>
    <n v="2.3372000000000002"/>
    <x v="2"/>
    <n v="722"/>
    <s v="Rejected"/>
    <s v="05-09-2023"/>
    <m/>
    <m/>
    <n v="12"/>
    <n v="13.71"/>
  </r>
  <r>
    <x v="1848"/>
    <s v="CUST0381"/>
    <s v="BR007"/>
    <x v="1"/>
    <s v="Auto Loan"/>
    <s v="Unsecured"/>
    <n v="28.53"/>
    <n v="12.04"/>
    <n v="0.26029999999999998"/>
    <n v="2.5354000000000001"/>
    <x v="4"/>
    <n v="745"/>
    <s v="approved"/>
    <s v="02-02-2023"/>
    <m/>
    <s v="15-02-2023"/>
    <n v="12"/>
    <n v="19.45"/>
  </r>
  <r>
    <x v="1849"/>
    <s v="CUST0421"/>
    <s v="BR007"/>
    <x v="1"/>
    <s v="Personal Loan"/>
    <s v="Unsecured"/>
    <n v="59.79"/>
    <n v="13.2"/>
    <n v="0.91159999999999997"/>
    <n v="0.70899999999999996"/>
    <x v="0"/>
    <n v="684"/>
    <s v="approved"/>
    <s v="12-09-2023"/>
    <m/>
    <s v="17-09-2023"/>
    <n v="240"/>
    <n v="36.950000000000003"/>
  </r>
  <r>
    <x v="1850"/>
    <s v="CUST0229"/>
    <s v="BR002"/>
    <x v="3"/>
    <s v="Auto Loan"/>
    <s v="Unsecured"/>
    <n v="81.73"/>
    <n v="16.22"/>
    <n v="1.1646000000000001"/>
    <n v="1.6335999999999999"/>
    <x v="3"/>
    <n v="617"/>
    <s v="approved"/>
    <s v="01-11-2023"/>
    <m/>
    <s v="07-11-2023"/>
    <n v="84"/>
    <n v="64.31"/>
  </r>
  <r>
    <x v="1851"/>
    <s v="CUST0101"/>
    <s v="BR010"/>
    <x v="3"/>
    <s v="Home Loan"/>
    <s v="Secured"/>
    <n v="63.03"/>
    <n v="13.92"/>
    <n v="0.32569999999999999"/>
    <n v="0.78010000000000002"/>
    <x v="2"/>
    <n v="565"/>
    <s v="approved"/>
    <s v="04-07-2023"/>
    <m/>
    <s v="17-07-2023"/>
    <n v="240"/>
    <n v="57.48"/>
  </r>
  <r>
    <x v="1852"/>
    <s v="CUST0414"/>
    <s v="BR009"/>
    <x v="0"/>
    <s v="Home Loan"/>
    <s v="Semi-Secured"/>
    <n v="98.65"/>
    <n v="9.0299999999999994"/>
    <n v="1.6496999999999999"/>
    <n v="3.1383999999999999"/>
    <x v="3"/>
    <n v="742"/>
    <s v="Rejected "/>
    <s v="07-10-2022"/>
    <m/>
    <m/>
    <n v="36"/>
    <n v="32.19"/>
  </r>
  <r>
    <x v="1853"/>
    <s v="CUST0463"/>
    <s v="BR001"/>
    <x v="4"/>
    <s v="Education Loan"/>
    <s v="Secured"/>
    <n v="23.81"/>
    <n v="16.010000000000002"/>
    <n v="0.1381"/>
    <n v="0.39900000000000002"/>
    <x v="1"/>
    <n v="608"/>
    <s v="Rejected"/>
    <s v="20-11-2024"/>
    <m/>
    <m/>
    <n v="120"/>
    <n v="0"/>
  </r>
  <r>
    <x v="1854"/>
    <s v="CUST0362"/>
    <s v="BR009"/>
    <x v="3"/>
    <s v="Education Loan"/>
    <s v="Semi-Secured"/>
    <n v="25.22"/>
    <n v="16.16"/>
    <n v="0.25009999999999999"/>
    <n v="0.42499999999999999"/>
    <x v="4"/>
    <n v="552"/>
    <s v="Rejected "/>
    <s v="09-07-2024"/>
    <m/>
    <m/>
    <n v="120"/>
    <n v="16.73"/>
  </r>
  <r>
    <x v="1855"/>
    <s v="CUST0405"/>
    <s v="BR006"/>
    <x v="1"/>
    <s v="Gold Loan"/>
    <s v="Unsecured"/>
    <n v="56.6"/>
    <m/>
    <n v="1.0358000000000001"/>
    <m/>
    <x v="1"/>
    <n v="632"/>
    <s v="Rejected "/>
    <s v="27-09-2022"/>
    <m/>
    <m/>
    <n v="84"/>
    <n v="0"/>
  </r>
  <r>
    <x v="1856"/>
    <s v="CUST0246"/>
    <s v="BR007"/>
    <x v="3"/>
    <s v="Business Loan"/>
    <s v="Unsecured"/>
    <n v="94.12"/>
    <n v="18.149999999999999"/>
    <n v="1.7630999999999999"/>
    <n v="3.4097"/>
    <x v="0"/>
    <n v="568"/>
    <s v="Under Review"/>
    <s v="21-04-2024"/>
    <m/>
    <m/>
    <n v="36"/>
    <n v="18"/>
  </r>
  <r>
    <x v="1857"/>
    <s v="CUST0452"/>
    <s v="BR005"/>
    <x v="3"/>
    <s v="Personal Loan"/>
    <s v="Secured"/>
    <n v="7.08"/>
    <n v="18.29"/>
    <n v="8.9599999999999999E-2"/>
    <n v="0.11550000000000001"/>
    <x v="4"/>
    <n v="816"/>
    <s v="approved"/>
    <s v="24-07-2022"/>
    <m/>
    <s v="07-08-2022"/>
    <n v="180"/>
    <n v="2.93"/>
  </r>
  <r>
    <x v="1858"/>
    <s v="CUST0324"/>
    <s v="BR010"/>
    <x v="0"/>
    <s v="Gold Loan"/>
    <s v="Semi-Secured"/>
    <n v="35.409999999999997"/>
    <n v="7.74"/>
    <n v="0.35780000000000001"/>
    <n v="0.54730000000000001"/>
    <x v="1"/>
    <n v="703"/>
    <s v="Rejected"/>
    <s v="04-04-2023"/>
    <m/>
    <m/>
    <n v="84"/>
    <n v="0"/>
  </r>
  <r>
    <x v="1859"/>
    <s v="CUST0164"/>
    <s v="BR001"/>
    <x v="2"/>
    <s v="Home Loan"/>
    <s v="Semi-Secured"/>
    <n v="27.05"/>
    <n v="9.5399999999999991"/>
    <n v="0.21060000000000001"/>
    <n v="0.25280000000000002"/>
    <x v="0"/>
    <n v="639"/>
    <s v="approved"/>
    <s v="21-04-2024"/>
    <m/>
    <s v="03-05-2024"/>
    <n v="240"/>
    <n v="25.58"/>
  </r>
  <r>
    <x v="1860"/>
    <s v="CUST0303"/>
    <s v="BR001"/>
    <x v="3"/>
    <s v="Personal Loan"/>
    <s v="Secured"/>
    <n v="21.24"/>
    <n v="11.92"/>
    <n v="0.39929999999999999"/>
    <n v="0.23269999999999999"/>
    <x v="2"/>
    <n v="561"/>
    <s v="approved"/>
    <s v="02-10-2024"/>
    <m/>
    <s v="03-10-2024"/>
    <n v="240"/>
    <n v="2.81"/>
  </r>
  <r>
    <x v="1861"/>
    <s v="CUST0271"/>
    <s v="BR005"/>
    <x v="3"/>
    <s v="Education Loan"/>
    <s v="Semi-Secured"/>
    <n v="78.069999999999993"/>
    <n v="13.88"/>
    <n v="1.2881"/>
    <n v="1.4579"/>
    <x v="2"/>
    <n v="742"/>
    <s v="approved"/>
    <s v="12-02-2022"/>
    <m/>
    <s v="18-02-2022"/>
    <n v="84"/>
    <n v="64.03"/>
  </r>
  <r>
    <x v="1862"/>
    <s v="CUST0180"/>
    <s v="BR010"/>
    <x v="2"/>
    <s v="Education Loan"/>
    <s v="Secured"/>
    <n v="95.79"/>
    <n v="9.8699999999999992"/>
    <n v="1.7771999999999999"/>
    <n v="0.91620000000000001"/>
    <x v="3"/>
    <n v="639"/>
    <s v="approved"/>
    <s v="02-10-2023"/>
    <m/>
    <s v="16-10-2023"/>
    <n v="240"/>
    <n v="10.09"/>
  </r>
  <r>
    <x v="1863"/>
    <s v="CUST0380"/>
    <s v="BR006"/>
    <x v="0"/>
    <s v="Personal Loan"/>
    <s v="Secured"/>
    <n v="43.38"/>
    <m/>
    <n v="0.70569999999999999"/>
    <m/>
    <x v="1"/>
    <n v="740"/>
    <s v="approved"/>
    <s v="22-07-2024"/>
    <m/>
    <s v="27-07-2024"/>
    <n v="36"/>
    <n v="0"/>
  </r>
  <r>
    <x v="1864"/>
    <s v="CUST0422"/>
    <s v="BR008"/>
    <x v="0"/>
    <s v="Auto Loan"/>
    <s v="Unsecured"/>
    <n v="24.68"/>
    <n v="7.98"/>
    <n v="0.21440000000000001"/>
    <n v="0.7732"/>
    <x v="0"/>
    <n v="818"/>
    <s v="Under Review"/>
    <s v="25-05-2023"/>
    <m/>
    <m/>
    <n v="36"/>
    <n v="19.25"/>
  </r>
  <r>
    <x v="1865"/>
    <s v="CUST0180"/>
    <s v="BR007"/>
    <x v="0"/>
    <s v="Personal Loan"/>
    <s v="Secured"/>
    <n v="20.92"/>
    <n v="12.05"/>
    <n v="0.21629999999999999"/>
    <n v="0.2311"/>
    <x v="1"/>
    <n v="639"/>
    <s v="approved"/>
    <s v="26-10-2022"/>
    <m/>
    <s v="31-10-2022"/>
    <n v="240"/>
    <n v="0"/>
  </r>
  <r>
    <x v="1866"/>
    <s v="CUST0077"/>
    <s v="BR007"/>
    <x v="1"/>
    <s v="Personal Loan"/>
    <s v="Secured"/>
    <m/>
    <n v="17.309999999999999"/>
    <n v="1.0986"/>
    <n v="2.4266999999999999"/>
    <x v="0"/>
    <n v="741"/>
    <s v="Rejected "/>
    <s v="06-10-2023"/>
    <m/>
    <m/>
    <n v="36"/>
    <n v="13.27"/>
  </r>
  <r>
    <x v="1867"/>
    <s v="CUST0463"/>
    <s v="BR007"/>
    <x v="2"/>
    <s v="Education Loan"/>
    <s v="Secured"/>
    <n v="43.2"/>
    <m/>
    <n v="0.51559999999999995"/>
    <m/>
    <x v="1"/>
    <n v="608"/>
    <s v="Rejected"/>
    <s v="20-06-2022"/>
    <m/>
    <m/>
    <n v="24"/>
    <n v="0"/>
  </r>
  <r>
    <x v="1868"/>
    <s v="CUST0197"/>
    <s v="BR008"/>
    <x v="2"/>
    <s v="Personal Loan"/>
    <s v="Secured"/>
    <n v="97.21"/>
    <n v="16.25"/>
    <n v="1.3234999999999999"/>
    <n v="2.7673999999999999"/>
    <x v="3"/>
    <n v="668"/>
    <s v="approved"/>
    <s v="29-01-2024"/>
    <m/>
    <s v="03-02-2024"/>
    <n v="48"/>
    <n v="53.49"/>
  </r>
  <r>
    <x v="1869"/>
    <s v="CUST0496"/>
    <s v="BR002"/>
    <x v="1"/>
    <s v="Auto Loan"/>
    <s v="Unsecured"/>
    <n v="81.95"/>
    <n v="13.9"/>
    <n v="0.64129999999999998"/>
    <n v="3.9308000000000001"/>
    <x v="2"/>
    <n v="602"/>
    <s v="Rejected"/>
    <s v="07-03-2022"/>
    <m/>
    <m/>
    <n v="24"/>
    <n v="18.5"/>
  </r>
  <r>
    <x v="1870"/>
    <s v="CUST0212"/>
    <s v="BR009"/>
    <x v="3"/>
    <s v="Business Loan"/>
    <s v="Semi-Secured"/>
    <n v="33.76"/>
    <n v="7.77"/>
    <n v="0.53380000000000005"/>
    <n v="0.68079999999999996"/>
    <x v="1"/>
    <n v="713"/>
    <s v="Rejected "/>
    <s v="13-05-2022"/>
    <m/>
    <m/>
    <n v="60"/>
    <n v="0"/>
  </r>
  <r>
    <x v="1871"/>
    <s v="CUST0259"/>
    <s v="BR001"/>
    <x v="3"/>
    <s v="Home Loan"/>
    <s v="Secured"/>
    <n v="61.07"/>
    <n v="11.8"/>
    <n v="0.63970000000000005"/>
    <n v="1.6022000000000001"/>
    <x v="3"/>
    <n v="828"/>
    <s v="approved"/>
    <s v="20-02-2023"/>
    <m/>
    <s v="05-03-2023"/>
    <n v="48"/>
    <n v="18.47"/>
  </r>
  <r>
    <x v="1872"/>
    <s v="CUST0189"/>
    <s v="BR005"/>
    <x v="4"/>
    <s v="Education Loan"/>
    <s v="Semi-Secured"/>
    <n v="87.18"/>
    <m/>
    <n v="1.5077"/>
    <m/>
    <x v="1"/>
    <n v="580"/>
    <s v="approved"/>
    <s v="24-06-2023"/>
    <m/>
    <s v="28-06-2023"/>
    <n v="60"/>
    <n v="0"/>
  </r>
  <r>
    <x v="1873"/>
    <s v="CUST0328"/>
    <s v="BR003"/>
    <x v="0"/>
    <s v="Education Loan"/>
    <s v="Secured"/>
    <n v="83.02"/>
    <n v="12.35"/>
    <n v="0.55369999999999997"/>
    <n v="2.7713999999999999"/>
    <x v="4"/>
    <n v="837"/>
    <s v="Rejected "/>
    <s v="14-12-2022"/>
    <m/>
    <m/>
    <n v="36"/>
    <n v="47.24"/>
  </r>
  <r>
    <x v="1874"/>
    <s v="CUST0442"/>
    <s v="BR004"/>
    <x v="2"/>
    <s v="Business Loan"/>
    <s v="Unsecured"/>
    <n v="10.16"/>
    <n v="16.82"/>
    <n v="0.10780000000000001"/>
    <n v="0.14760000000000001"/>
    <x v="1"/>
    <n v="562"/>
    <s v="approved"/>
    <s v="15-02-2024"/>
    <m/>
    <s v="25-02-2024"/>
    <n v="240"/>
    <n v="0"/>
  </r>
  <r>
    <x v="1875"/>
    <s v="CUST0310"/>
    <s v="BR002"/>
    <x v="1"/>
    <s v="Business Loan"/>
    <s v="Secured"/>
    <n v="96.82"/>
    <n v="10.130000000000001"/>
    <n v="1.5929"/>
    <n v="4.4736000000000002"/>
    <x v="1"/>
    <n v="868"/>
    <s v="Rejected "/>
    <s v="12-12-2023"/>
    <m/>
    <m/>
    <n v="24"/>
    <n v="0"/>
  </r>
  <r>
    <x v="1876"/>
    <s v="CUST0302"/>
    <s v="BR002"/>
    <x v="1"/>
    <s v="Gold Loan"/>
    <s v="Semi-Secured"/>
    <n v="19.73"/>
    <n v="8.31"/>
    <n v="0.27289999999999998"/>
    <n v="0.24260000000000001"/>
    <x v="4"/>
    <n v="772"/>
    <s v="Rejected "/>
    <s v="20-10-2024"/>
    <m/>
    <m/>
    <n v="120"/>
    <n v="2.44"/>
  </r>
  <r>
    <x v="1877"/>
    <s v="CUST0371"/>
    <s v="BR005"/>
    <x v="0"/>
    <s v="Education Loan"/>
    <s v="Unsecured"/>
    <n v="70.72"/>
    <n v="10.76"/>
    <n v="1.4067000000000001"/>
    <n v="1.202"/>
    <x v="3"/>
    <n v="758"/>
    <s v="Rejected "/>
    <s v="16-11-2023"/>
    <m/>
    <m/>
    <n v="84"/>
    <n v="41.39"/>
  </r>
  <r>
    <x v="1878"/>
    <s v="CUST0011"/>
    <s v="BR008"/>
    <x v="1"/>
    <s v="Auto Loan"/>
    <s v="Secured"/>
    <n v="58.08"/>
    <n v="17.059999999999999"/>
    <n v="0.69899999999999995"/>
    <n v="1.1889000000000001"/>
    <x v="0"/>
    <n v="611"/>
    <s v="Rejected"/>
    <s v="09-01-2023"/>
    <m/>
    <m/>
    <n v="84"/>
    <n v="28.03"/>
  </r>
  <r>
    <x v="1879"/>
    <s v="CUST0211"/>
    <s v="BR001"/>
    <x v="4"/>
    <s v="Business Loan"/>
    <s v="Semi-Secured"/>
    <n v="38.92"/>
    <n v="18.05"/>
    <n v="0.26540000000000002"/>
    <n v="0.70250000000000001"/>
    <x v="2"/>
    <n v="609"/>
    <s v="approved"/>
    <s v="29-08-2022"/>
    <m/>
    <s v="30-08-2022"/>
    <n v="120"/>
    <n v="36.64"/>
  </r>
  <r>
    <x v="1880"/>
    <s v="CUST0224"/>
    <s v="BR001"/>
    <x v="2"/>
    <s v="Business Loan"/>
    <s v="Secured"/>
    <n v="59.37"/>
    <n v="7.54"/>
    <n v="0.79179999999999995"/>
    <n v="0.55169999999999997"/>
    <x v="1"/>
    <n v="699"/>
    <s v="approved"/>
    <s v="07-02-2023"/>
    <m/>
    <s v="10-02-2023"/>
    <n v="180"/>
    <n v="0"/>
  </r>
  <r>
    <x v="1881"/>
    <s v="CUST0087"/>
    <s v="BR009"/>
    <x v="0"/>
    <s v="Auto Loan"/>
    <s v="Semi-Secured"/>
    <n v="67.03"/>
    <n v="12.61"/>
    <n v="0.82879999999999998"/>
    <n v="0.83099999999999996"/>
    <x v="1"/>
    <n v="748"/>
    <s v="approved"/>
    <s v="23-07-2023"/>
    <m/>
    <s v="03-08-2023"/>
    <n v="180"/>
    <n v="0"/>
  </r>
  <r>
    <x v="1882"/>
    <s v="CUST0198"/>
    <s v="BR009"/>
    <x v="4"/>
    <s v="Home Loan"/>
    <s v="Secured"/>
    <n v="56.75"/>
    <n v="14.72"/>
    <n v="0.90959999999999996"/>
    <n v="0.90590000000000004"/>
    <x v="4"/>
    <n v="771"/>
    <s v="approved"/>
    <s v="27-02-2022"/>
    <m/>
    <s v="07-03-2022"/>
    <n v="120"/>
    <n v="27.36"/>
  </r>
  <r>
    <x v="1883"/>
    <s v="CUST0186"/>
    <s v="BR007"/>
    <x v="2"/>
    <s v="Business Loan"/>
    <s v="Secured"/>
    <n v="99.06"/>
    <n v="9.14"/>
    <n v="1.0215000000000001"/>
    <n v="4.5319000000000003"/>
    <x v="3"/>
    <n v="713"/>
    <s v="Under Review"/>
    <s v="01-04-2024"/>
    <m/>
    <m/>
    <n v="24"/>
    <n v="30.13"/>
  </r>
  <r>
    <x v="1884"/>
    <s v="CUST0479"/>
    <s v="BR008"/>
    <x v="3"/>
    <s v="Business Loan"/>
    <s v="Semi-Secured"/>
    <n v="78.459999999999994"/>
    <n v="11.37"/>
    <n v="0.4496"/>
    <n v="1.3587"/>
    <x v="1"/>
    <n v="767"/>
    <s v="approved"/>
    <s v="14-08-2024"/>
    <m/>
    <s v="26-08-2024"/>
    <n v="84"/>
    <n v="0"/>
  </r>
  <r>
    <x v="1885"/>
    <s v="CUST0269"/>
    <s v="BR007"/>
    <x v="1"/>
    <s v="Personal Loan"/>
    <s v="Unsecured"/>
    <n v="54.59"/>
    <n v="15.54"/>
    <n v="0.67420000000000002"/>
    <n v="0.7843"/>
    <x v="4"/>
    <n v="605"/>
    <s v="approved"/>
    <s v="09-07-2024"/>
    <m/>
    <s v="14-07-2024"/>
    <n v="180"/>
    <n v="28.62"/>
  </r>
  <r>
    <x v="1886"/>
    <s v="CUST0315"/>
    <s v="BR010"/>
    <x v="3"/>
    <s v="Business Loan"/>
    <s v="Semi-Secured"/>
    <n v="31.38"/>
    <n v="11.6"/>
    <n v="0.44140000000000001"/>
    <n v="0.36859999999999998"/>
    <x v="1"/>
    <n v="588"/>
    <s v="Rejected"/>
    <s v="20-12-2023"/>
    <m/>
    <m/>
    <n v="180"/>
    <n v="0"/>
  </r>
  <r>
    <x v="1887"/>
    <s v="CUST0042"/>
    <s v="BR010"/>
    <x v="4"/>
    <s v="Home Loan"/>
    <s v="Semi-Secured"/>
    <n v="38.619999999999997"/>
    <n v="14.54"/>
    <n v="0.26440000000000002"/>
    <n v="0.61219999999999997"/>
    <x v="0"/>
    <n v="892"/>
    <s v="approved"/>
    <s v="02-07-2022"/>
    <m/>
    <s v="12-07-2022"/>
    <n v="120"/>
    <n v="17.66"/>
  </r>
  <r>
    <x v="1888"/>
    <s v="CUST0190"/>
    <s v="BR004"/>
    <x v="0"/>
    <s v="Personal Loan"/>
    <s v="Semi-Secured"/>
    <n v="8.5500000000000007"/>
    <n v="12.76"/>
    <n v="7.0499999999999993E-2"/>
    <n v="0.15440000000000001"/>
    <x v="0"/>
    <n v="741"/>
    <s v="approved"/>
    <s v="29-09-2022"/>
    <m/>
    <s v="08-10-2022"/>
    <n v="84"/>
    <n v="6.65"/>
  </r>
  <r>
    <x v="1889"/>
    <s v="CUST0119"/>
    <s v="BR004"/>
    <x v="3"/>
    <s v="Auto Loan"/>
    <s v="Secured"/>
    <n v="42.93"/>
    <n v="8.99"/>
    <n v="0.64970000000000006"/>
    <n v="0.38600000000000001"/>
    <x v="0"/>
    <n v="777"/>
    <s v="Under Review"/>
    <s v="10-09-2024"/>
    <m/>
    <m/>
    <n v="240"/>
    <n v="22.69"/>
  </r>
  <r>
    <x v="1890"/>
    <s v="CUST0207"/>
    <s v="BR010"/>
    <x v="2"/>
    <s v="Personal Loan"/>
    <s v="Unsecured"/>
    <n v="74.849999999999994"/>
    <n v="10.039999999999999"/>
    <n v="1.4673"/>
    <n v="2.4165999999999999"/>
    <x v="3"/>
    <n v="887"/>
    <s v="approved"/>
    <s v="29-03-2023"/>
    <m/>
    <s v="31-03-2023"/>
    <n v="36"/>
    <n v="35.51"/>
  </r>
  <r>
    <x v="1891"/>
    <s v="CUST0464"/>
    <s v="BR001"/>
    <x v="4"/>
    <s v="Gold Loan"/>
    <s v="Semi-Secured"/>
    <n v="28.41"/>
    <n v="16.78"/>
    <n v="0.30120000000000002"/>
    <n v="2.5882000000000001"/>
    <x v="4"/>
    <n v="843"/>
    <s v="Under Review"/>
    <s v="14-09-2024"/>
    <m/>
    <m/>
    <n v="12"/>
    <n v="19.57"/>
  </r>
  <r>
    <x v="1892"/>
    <s v="CUST0433"/>
    <s v="BR010"/>
    <x v="0"/>
    <s v="Education Loan"/>
    <s v="Unsecured"/>
    <n v="21.18"/>
    <n v="14.86"/>
    <n v="0.17319999999999999"/>
    <n v="0.40699999999999997"/>
    <x v="3"/>
    <n v="770"/>
    <s v="Under Review"/>
    <s v="23-05-2023"/>
    <m/>
    <m/>
    <n v="84"/>
    <n v="11.17"/>
  </r>
  <r>
    <x v="1893"/>
    <s v="CUST0170"/>
    <s v="BR008"/>
    <x v="3"/>
    <s v="Home Loan"/>
    <s v="Semi-Secured"/>
    <n v="14.93"/>
    <n v="9.24"/>
    <n v="0.21329999999999999"/>
    <n v="0.1366"/>
    <x v="1"/>
    <n v="860"/>
    <s v="Rejected "/>
    <s v="21-01-2023"/>
    <m/>
    <m/>
    <n v="240"/>
    <n v="0"/>
  </r>
  <r>
    <x v="1894"/>
    <s v="CUST0192"/>
    <s v="BR008"/>
    <x v="3"/>
    <s v="Education Loan"/>
    <s v="Secured"/>
    <n v="88.32"/>
    <n v="9.69"/>
    <n v="0.5746"/>
    <n v="0.83420000000000005"/>
    <x v="5"/>
    <n v="731"/>
    <s v="approved"/>
    <s v="10-01-2022"/>
    <m/>
    <s v="23-01-2022"/>
    <n v="240"/>
    <n v="47.93"/>
  </r>
  <r>
    <x v="1895"/>
    <s v="CUST0294"/>
    <s v="BR005"/>
    <x v="4"/>
    <s v="Gold Loan"/>
    <s v="Semi-Secured"/>
    <n v="91.67"/>
    <n v="8.67"/>
    <n v="1.5388999999999999"/>
    <n v="4.1741000000000001"/>
    <x v="1"/>
    <n v="876"/>
    <s v="Under Review"/>
    <s v="26-10-2022"/>
    <m/>
    <m/>
    <n v="24"/>
    <n v="0"/>
  </r>
  <r>
    <x v="1896"/>
    <s v="CUST0304"/>
    <s v="BR008"/>
    <x v="3"/>
    <s v="Gold Loan"/>
    <s v="Secured"/>
    <n v="35.53"/>
    <n v="9.15"/>
    <n v="0.66839999999999999"/>
    <n v="3.1095999999999999"/>
    <x v="1"/>
    <n v="818"/>
    <s v="approved"/>
    <s v="31-10-2024"/>
    <m/>
    <s v="09-11-2024"/>
    <n v="12"/>
    <n v="0"/>
  </r>
  <r>
    <x v="1897"/>
    <s v="CUST0313"/>
    <s v="BR010"/>
    <x v="0"/>
    <s v="Personal Loan"/>
    <s v="Secured"/>
    <n v="76.5"/>
    <n v="13.95"/>
    <n v="0.80669999999999997"/>
    <n v="1.4315"/>
    <x v="3"/>
    <n v="556"/>
    <s v="approved"/>
    <s v="21-09-2023"/>
    <m/>
    <s v="04-10-2023"/>
    <n v="84"/>
    <n v="40.340000000000003"/>
  </r>
  <r>
    <x v="1898"/>
    <s v="CUST0167"/>
    <s v="BR008"/>
    <x v="0"/>
    <s v="Personal Loan"/>
    <s v="Unsecured"/>
    <n v="46.35"/>
    <n v="14.57"/>
    <n v="0.83709999999999996"/>
    <n v="0.73560000000000003"/>
    <x v="4"/>
    <n v="768"/>
    <s v="Rejected "/>
    <s v="27-11-2022"/>
    <m/>
    <m/>
    <n v="120"/>
    <n v="19.78"/>
  </r>
  <r>
    <x v="1899"/>
    <s v="CUST0466"/>
    <s v="BR006"/>
    <x v="3"/>
    <s v="Education Loan"/>
    <s v="Secured"/>
    <n v="1.32"/>
    <n v="8.86"/>
    <n v="1.12E-2"/>
    <n v="2.7300000000000001E-2"/>
    <x v="5"/>
    <n v="709"/>
    <s v="approved"/>
    <s v="14-12-2022"/>
    <m/>
    <s v="17-12-2022"/>
    <n v="60"/>
    <n v="0.88"/>
  </r>
  <r>
    <x v="1900"/>
    <s v="CUST0429"/>
    <s v="BR002"/>
    <x v="1"/>
    <s v="Personal Loan"/>
    <s v="Semi-Secured"/>
    <n v="30.22"/>
    <n v="11.71"/>
    <n v="0.1792"/>
    <n v="0.52880000000000005"/>
    <x v="4"/>
    <n v="821"/>
    <s v="approved"/>
    <s v="12-04-2022"/>
    <m/>
    <s v="24-04-2022"/>
    <n v="84"/>
    <n v="20.03"/>
  </r>
  <r>
    <x v="1901"/>
    <s v="CUST0128"/>
    <s v="BR010"/>
    <x v="2"/>
    <s v="Home Loan"/>
    <s v="Secured"/>
    <n v="44.71"/>
    <n v="11.43"/>
    <n v="0.4859"/>
    <n v="0.77569999999999995"/>
    <x v="3"/>
    <n v="871"/>
    <s v="approved"/>
    <s v="16-06-2023"/>
    <m/>
    <s v="27-06-2023"/>
    <n v="84"/>
    <n v="33.450000000000003"/>
  </r>
  <r>
    <x v="1902"/>
    <s v="CUST0468"/>
    <s v="BR003"/>
    <x v="4"/>
    <s v="Auto Loan"/>
    <s v="Semi-Secured"/>
    <n v="11.56"/>
    <n v="8.24"/>
    <n v="0.14699999999999999"/>
    <n v="0.18160000000000001"/>
    <x v="0"/>
    <n v="729"/>
    <s v="Under Review"/>
    <s v="25-06-2022"/>
    <m/>
    <m/>
    <n v="84"/>
    <n v="6.35"/>
  </r>
  <r>
    <x v="1903"/>
    <s v="CUST0063"/>
    <s v="BR004"/>
    <x v="4"/>
    <s v="Business Loan"/>
    <s v="Secured"/>
    <n v="44.04"/>
    <n v="16.34"/>
    <n v="0.313"/>
    <n v="0.88329999999999997"/>
    <x v="2"/>
    <n v="806"/>
    <s v="approved"/>
    <s v="05-11-2023"/>
    <m/>
    <s v="20-11-2023"/>
    <n v="84"/>
    <n v="20.54"/>
  </r>
  <r>
    <x v="1904"/>
    <s v="CUST0060"/>
    <s v="BR008"/>
    <x v="2"/>
    <s v="Home Loan"/>
    <s v="Semi-Secured"/>
    <n v="37.950000000000003"/>
    <n v="9.3699999999999992"/>
    <n v="0.22359999999999999"/>
    <n v="0.61770000000000003"/>
    <x v="3"/>
    <n v="672"/>
    <s v="Rejected "/>
    <s v="15-09-2023"/>
    <m/>
    <m/>
    <n v="84"/>
    <n v="22.91"/>
  </r>
  <r>
    <x v="1905"/>
    <s v="CUST0442"/>
    <s v="BR002"/>
    <x v="0"/>
    <s v="Business Loan"/>
    <s v="Unsecured"/>
    <n v="16.84"/>
    <n v="14.18"/>
    <n v="0.21149999999999999"/>
    <n v="0.39340000000000003"/>
    <x v="1"/>
    <n v="562"/>
    <s v="Under Review"/>
    <s v="15-01-2022"/>
    <m/>
    <m/>
    <n v="60"/>
    <n v="0"/>
  </r>
  <r>
    <x v="1906"/>
    <s v="CUST0263"/>
    <s v="BR006"/>
    <x v="1"/>
    <s v="Gold Loan"/>
    <s v="Semi-Secured"/>
    <n v="19.77"/>
    <n v="16.899999999999999"/>
    <n v="0.22109999999999999"/>
    <n v="0.70389999999999997"/>
    <x v="1"/>
    <n v="858"/>
    <s v="approved"/>
    <s v="29-11-2022"/>
    <m/>
    <s v="13-12-2022"/>
    <n v="36"/>
    <n v="0"/>
  </r>
  <r>
    <x v="1907"/>
    <s v="CUST0155"/>
    <s v="BR001"/>
    <x v="4"/>
    <s v="Home Loan"/>
    <s v="Semi-Secured"/>
    <n v="90.31"/>
    <n v="15.22"/>
    <n v="1.042"/>
    <n v="1.2039"/>
    <x v="2"/>
    <n v="576"/>
    <s v="approved"/>
    <s v="11-03-2024"/>
    <m/>
    <s v="18-03-2024"/>
    <n v="240"/>
    <n v="36.97"/>
  </r>
  <r>
    <x v="1908"/>
    <s v="CUST0278"/>
    <s v="BR003"/>
    <x v="1"/>
    <s v="Personal Loan"/>
    <s v="Semi-Secured"/>
    <n v="13.34"/>
    <n v="12.53"/>
    <n v="0.20039999999999999"/>
    <n v="0.63129999999999997"/>
    <x v="0"/>
    <n v="867"/>
    <s v="Under Review"/>
    <s v="14-07-2023"/>
    <m/>
    <m/>
    <n v="24"/>
    <n v="9.1999999999999993"/>
  </r>
  <r>
    <x v="1909"/>
    <s v="CUST0495"/>
    <s v="BR006"/>
    <x v="4"/>
    <s v="Personal Loan"/>
    <s v="Semi-Secured"/>
    <n v="12.25"/>
    <n v="17.32"/>
    <n v="7.9299999999999995E-2"/>
    <n v="1.1191"/>
    <x v="2"/>
    <n v="652"/>
    <s v="Under Review"/>
    <s v="09-10-2022"/>
    <m/>
    <m/>
    <n v="12"/>
    <n v="3.49"/>
  </r>
  <r>
    <x v="1910"/>
    <s v="CUST0274"/>
    <s v="BR003"/>
    <x v="4"/>
    <s v="Auto Loan"/>
    <s v="Secured"/>
    <n v="54.77"/>
    <n v="18.2"/>
    <n v="0.87129999999999996"/>
    <n v="1.9856"/>
    <x v="4"/>
    <n v="655"/>
    <s v="approved"/>
    <s v="23-12-2022"/>
    <m/>
    <s v="30-12-2022"/>
    <n v="36"/>
    <n v="27.67"/>
  </r>
  <r>
    <x v="1911"/>
    <s v="CUST0400"/>
    <s v="BR003"/>
    <x v="0"/>
    <s v="Personal Loan"/>
    <s v="Unsecured"/>
    <n v="25.44"/>
    <n v="15.83"/>
    <n v="0.2238"/>
    <n v="0.71879999999999999"/>
    <x v="2"/>
    <n v="607"/>
    <s v="approved"/>
    <s v="22-06-2024"/>
    <m/>
    <s v="05-07-2024"/>
    <n v="48"/>
    <n v="3.4"/>
  </r>
  <r>
    <x v="1912"/>
    <s v="CUST0160"/>
    <s v="BR003"/>
    <x v="2"/>
    <s v="Business Loan"/>
    <s v="Secured"/>
    <n v="65.53"/>
    <n v="14.77"/>
    <n v="0.90759999999999996"/>
    <n v="0.8518"/>
    <x v="0"/>
    <n v="752"/>
    <s v="Rejected "/>
    <s v="23-05-2024"/>
    <m/>
    <m/>
    <n v="240"/>
    <n v="46.01"/>
  </r>
  <r>
    <x v="1913"/>
    <s v="CUST0498"/>
    <s v="BR009"/>
    <x v="1"/>
    <s v="Education Loan"/>
    <s v="Secured"/>
    <n v="8.43"/>
    <n v="11.22"/>
    <n v="0.14249999999999999"/>
    <n v="0.74590000000000001"/>
    <x v="1"/>
    <n v="585"/>
    <s v="Rejected"/>
    <s v="24-03-2023"/>
    <m/>
    <m/>
    <n v="12"/>
    <n v="0"/>
  </r>
  <r>
    <x v="1914"/>
    <s v="CUST0190"/>
    <s v="BR002"/>
    <x v="0"/>
    <s v="Business Loan"/>
    <s v="Semi-Secured"/>
    <n v="81.62"/>
    <n v="15.36"/>
    <n v="1.0117"/>
    <n v="2.8437999999999999"/>
    <x v="4"/>
    <n v="741"/>
    <s v="approved"/>
    <s v="09-10-2022"/>
    <m/>
    <s v="15-10-2022"/>
    <n v="36"/>
    <n v="27.35"/>
  </r>
  <r>
    <x v="1915"/>
    <s v="CUST0034"/>
    <s v="BR007"/>
    <x v="2"/>
    <s v="Gold Loan"/>
    <s v="Semi-Secured"/>
    <n v="21.53"/>
    <n v="18.48"/>
    <n v="0.24790000000000001"/>
    <n v="0.63790000000000002"/>
    <x v="2"/>
    <n v="636"/>
    <s v="approved"/>
    <s v="16-10-2023"/>
    <m/>
    <s v="28-10-2023"/>
    <n v="48"/>
    <n v="5.54"/>
  </r>
  <r>
    <x v="1916"/>
    <s v="CUST0283"/>
    <s v="BR003"/>
    <x v="2"/>
    <s v="Gold Loan"/>
    <s v="Secured"/>
    <n v="90.88"/>
    <n v="18.170000000000002"/>
    <n v="1.3085"/>
    <n v="1.4746999999999999"/>
    <x v="2"/>
    <n v="740"/>
    <s v="Rejected "/>
    <s v="23-05-2024"/>
    <m/>
    <m/>
    <n v="180"/>
    <n v="48.95"/>
  </r>
  <r>
    <x v="1917"/>
    <s v="CUST0471"/>
    <s v="BR001"/>
    <x v="3"/>
    <s v="Personal Loan"/>
    <s v="Semi-Secured"/>
    <n v="87.76"/>
    <n v="17.55"/>
    <n v="1.4567000000000001"/>
    <n v="2.5573999999999999"/>
    <x v="1"/>
    <n v="843"/>
    <s v="approved"/>
    <s v="23-01-2024"/>
    <m/>
    <s v="02-02-2024"/>
    <n v="48"/>
    <n v="0"/>
  </r>
  <r>
    <x v="1918"/>
    <s v="CUST0372"/>
    <s v="BR007"/>
    <x v="2"/>
    <s v="Gold Loan"/>
    <s v="Secured"/>
    <n v="67.77"/>
    <n v="11.01"/>
    <n v="0.65649999999999997"/>
    <n v="0.77070000000000005"/>
    <x v="1"/>
    <n v="743"/>
    <s v="Under Review"/>
    <s v="15-01-2022"/>
    <m/>
    <m/>
    <n v="180"/>
    <n v="0"/>
  </r>
  <r>
    <x v="1919"/>
    <s v="CUST0336"/>
    <s v="BR001"/>
    <x v="1"/>
    <s v="Education Loan"/>
    <s v="Unsecured"/>
    <n v="1.61"/>
    <n v="17.61"/>
    <n v="2.98E-2"/>
    <n v="4.0500000000000001E-2"/>
    <x v="2"/>
    <n v="862"/>
    <s v="approved"/>
    <s v="29-03-2024"/>
    <m/>
    <s v="02-04-2024"/>
    <n v="60"/>
    <n v="1.23"/>
  </r>
  <r>
    <x v="1920"/>
    <s v="CUST0361"/>
    <s v="BR007"/>
    <x v="4"/>
    <s v="Home Loan"/>
    <s v="Secured"/>
    <n v="55.14"/>
    <m/>
    <n v="0.54479999999999995"/>
    <m/>
    <x v="1"/>
    <n v="729"/>
    <s v="approved"/>
    <s v="11-06-2023"/>
    <m/>
    <s v="20-06-2023"/>
    <n v="84"/>
    <n v="0"/>
  </r>
  <r>
    <x v="1921"/>
    <s v="CUST0384"/>
    <s v="BR003"/>
    <x v="4"/>
    <s v="Auto Loan"/>
    <s v="Semi-Secured"/>
    <n v="33.950000000000003"/>
    <n v="16.489999999999998"/>
    <n v="0.58960000000000001"/>
    <n v="3.0882000000000001"/>
    <x v="4"/>
    <n v="882"/>
    <s v="approved"/>
    <s v="18-05-2022"/>
    <m/>
    <s v="24-05-2022"/>
    <n v="12"/>
    <n v="11.88"/>
  </r>
  <r>
    <x v="1922"/>
    <s v="CUST0353"/>
    <s v="BR006"/>
    <x v="0"/>
    <s v="Business Loan"/>
    <s v="Semi-Secured"/>
    <n v="92.46"/>
    <n v="14.06"/>
    <n v="1.1528"/>
    <n v="1.7358"/>
    <x v="1"/>
    <n v="757"/>
    <s v="Rejected "/>
    <s v="17-04-2023"/>
    <m/>
    <m/>
    <n v="84"/>
    <n v="0"/>
  </r>
  <r>
    <x v="1923"/>
    <s v="CUST0220"/>
    <s v="BR004"/>
    <x v="1"/>
    <s v="Auto Loan"/>
    <s v="Semi-Secured"/>
    <n v="60.94"/>
    <n v="11.19"/>
    <n v="0.33250000000000002"/>
    <n v="2.8456999999999999"/>
    <x v="0"/>
    <n v="839"/>
    <s v="Rejected"/>
    <s v="14-10-2024"/>
    <m/>
    <m/>
    <n v="24"/>
    <n v="51.83"/>
  </r>
  <r>
    <x v="1924"/>
    <s v="CUST0134"/>
    <s v="BR003"/>
    <x v="1"/>
    <s v="Business Loan"/>
    <s v="Unsecured"/>
    <n v="84.48"/>
    <n v="12.63"/>
    <n v="1.6395999999999999"/>
    <n v="7.5308999999999999"/>
    <x v="3"/>
    <n v="565"/>
    <s v="Rejected "/>
    <s v="20-12-2022"/>
    <m/>
    <m/>
    <n v="12"/>
    <n v="23.99"/>
  </r>
  <r>
    <x v="1925"/>
    <s v="CUST0265"/>
    <s v="BR002"/>
    <x v="1"/>
    <s v="Home Loan"/>
    <s v="Semi-Secured"/>
    <n v="81.78"/>
    <n v="13.77"/>
    <n v="0.69110000000000005"/>
    <n v="1.8931"/>
    <x v="0"/>
    <n v="704"/>
    <s v="Rejected "/>
    <s v="18-10-2023"/>
    <m/>
    <m/>
    <n v="60"/>
    <n v="69.16"/>
  </r>
  <r>
    <x v="1926"/>
    <s v="CUST0463"/>
    <s v="BR003"/>
    <x v="1"/>
    <s v="Business Loan"/>
    <s v="Unsecured"/>
    <n v="94.85"/>
    <n v="15.83"/>
    <n v="1.1828000000000001"/>
    <n v="2.6798000000000002"/>
    <x v="1"/>
    <n v="608"/>
    <s v="approved"/>
    <s v="19-09-2023"/>
    <m/>
    <s v="29-09-2023"/>
    <n v="48"/>
    <n v="0"/>
  </r>
  <r>
    <x v="1927"/>
    <s v="CUST0054"/>
    <s v="BR001"/>
    <x v="2"/>
    <s v="Gold Loan"/>
    <s v="Unsecured"/>
    <n v="17.04"/>
    <n v="16.48"/>
    <n v="0.27229999999999999"/>
    <n v="0.34310000000000002"/>
    <x v="2"/>
    <n v="730"/>
    <s v="Under Review"/>
    <s v="23-02-2022"/>
    <m/>
    <m/>
    <n v="84"/>
    <n v="2.09"/>
  </r>
  <r>
    <x v="1928"/>
    <s v="CUST0261"/>
    <s v="BR001"/>
    <x v="4"/>
    <s v="Business Loan"/>
    <s v="Unsecured"/>
    <n v="30.49"/>
    <n v="15.37"/>
    <n v="0.46229999999999999"/>
    <n v="2.7572999999999999"/>
    <x v="5"/>
    <n v="578"/>
    <s v="approved"/>
    <s v="22-10-2024"/>
    <m/>
    <s v="25-10-2024"/>
    <n v="12"/>
    <n v="10.94"/>
  </r>
  <r>
    <x v="1929"/>
    <s v="CUST0045"/>
    <s v="BR008"/>
    <x v="0"/>
    <s v="Personal Loan"/>
    <s v="Semi-Secured"/>
    <n v="26.92"/>
    <n v="12.17"/>
    <n v="0.35680000000000001"/>
    <n v="0.29959999999999998"/>
    <x v="0"/>
    <n v="878"/>
    <s v="Rejected "/>
    <s v="28-01-2023"/>
    <m/>
    <m/>
    <n v="240"/>
    <n v="6.9"/>
  </r>
  <r>
    <x v="1930"/>
    <s v="CUST0294"/>
    <s v="BR008"/>
    <x v="0"/>
    <s v="Personal Loan"/>
    <s v="Semi-Secured"/>
    <n v="13.71"/>
    <n v="9.56"/>
    <n v="0.1326"/>
    <n v="0.14369999999999999"/>
    <x v="4"/>
    <n v="876"/>
    <s v="Rejected"/>
    <s v="24-02-2023"/>
    <m/>
    <m/>
    <n v="180"/>
    <n v="4.95"/>
  </r>
  <r>
    <x v="1931"/>
    <s v="CUST0185"/>
    <s v="BR002"/>
    <x v="0"/>
    <s v="Home Loan"/>
    <s v="Unsecured"/>
    <n v="84.5"/>
    <m/>
    <n v="0.43769999999999998"/>
    <m/>
    <x v="1"/>
    <n v="694"/>
    <s v="Rejected"/>
    <s v="07-09-2022"/>
    <m/>
    <m/>
    <n v="60"/>
    <n v="0"/>
  </r>
  <r>
    <x v="1932"/>
    <s v="CUST0492"/>
    <s v="BR008"/>
    <x v="2"/>
    <s v="Auto Loan"/>
    <s v="Secured"/>
    <n v="5.69"/>
    <n v="18.23"/>
    <n v="4.1000000000000002E-2"/>
    <n v="0.2064"/>
    <x v="3"/>
    <n v="854"/>
    <s v="approved"/>
    <s v="02-01-2024"/>
    <m/>
    <s v="09-01-2024"/>
    <n v="36"/>
    <n v="4.22"/>
  </r>
  <r>
    <x v="1933"/>
    <s v="CUST0337"/>
    <s v="BR002"/>
    <x v="1"/>
    <s v="Education Loan"/>
    <s v="Secured"/>
    <n v="71.37"/>
    <n v="14.1"/>
    <n v="1.1689000000000001"/>
    <n v="0.89270000000000005"/>
    <x v="0"/>
    <n v="659"/>
    <s v="Rejected "/>
    <s v="18-07-2024"/>
    <m/>
    <m/>
    <n v="240"/>
    <n v="36.93"/>
  </r>
  <r>
    <x v="1934"/>
    <s v="CUST0190"/>
    <s v="BR002"/>
    <x v="4"/>
    <s v="Gold Loan"/>
    <s v="Unsecured"/>
    <n v="47.01"/>
    <n v="16.190000000000001"/>
    <n v="0.66269999999999996"/>
    <n v="2.306"/>
    <x v="2"/>
    <n v="741"/>
    <s v="approved"/>
    <s v="03-04-2023"/>
    <m/>
    <s v="13-04-2023"/>
    <n v="24"/>
    <n v="22.94"/>
  </r>
  <r>
    <x v="1935"/>
    <s v="CUST0143"/>
    <s v="BR009"/>
    <x v="1"/>
    <s v="Personal Loan"/>
    <s v="Secured"/>
    <n v="28.22"/>
    <n v="10.28"/>
    <n v="0.28570000000000001"/>
    <n v="0.27760000000000001"/>
    <x v="0"/>
    <n v="878"/>
    <s v="approved"/>
    <s v="23-06-2022"/>
    <m/>
    <s v="04-07-2022"/>
    <n v="240"/>
    <n v="20.49"/>
  </r>
  <r>
    <x v="1936"/>
    <s v="CUST0144"/>
    <s v="BR002"/>
    <x v="2"/>
    <s v="Gold Loan"/>
    <s v="Semi-Secured"/>
    <n v="4.03"/>
    <n v="13.87"/>
    <n v="4.4499999999999998E-2"/>
    <n v="9.35E-2"/>
    <x v="1"/>
    <n v="878"/>
    <s v="Rejected"/>
    <s v="08-08-2022"/>
    <m/>
    <m/>
    <n v="60"/>
    <n v="0"/>
  </r>
  <r>
    <x v="1937"/>
    <s v="CUST0164"/>
    <s v="BR009"/>
    <x v="3"/>
    <s v="Gold Loan"/>
    <s v="Secured"/>
    <n v="90.81"/>
    <n v="18.329999999999998"/>
    <n v="1.3225"/>
    <n v="2.6831999999999998"/>
    <x v="0"/>
    <n v="639"/>
    <s v="Rejected "/>
    <s v="15-10-2022"/>
    <m/>
    <m/>
    <n v="48"/>
    <n v="11.63"/>
  </r>
  <r>
    <x v="1938"/>
    <s v="CUST0308"/>
    <s v="BR004"/>
    <x v="4"/>
    <s v="Gold Loan"/>
    <s v="Secured"/>
    <n v="45.36"/>
    <n v="10.98"/>
    <n v="0.248"/>
    <n v="0.62429999999999997"/>
    <x v="3"/>
    <n v="596"/>
    <s v="approved"/>
    <s v="06-10-2023"/>
    <m/>
    <s v="20-10-2023"/>
    <n v="120"/>
    <n v="20.75"/>
  </r>
  <r>
    <x v="1939"/>
    <s v="CUST0028"/>
    <s v="BR008"/>
    <x v="0"/>
    <s v="Auto Loan"/>
    <s v="Secured"/>
    <n v="46.41"/>
    <n v="9.5500000000000007"/>
    <n v="0.71020000000000005"/>
    <n v="0.75970000000000004"/>
    <x v="4"/>
    <n v="562"/>
    <s v="Rejected "/>
    <s v="15-12-2023"/>
    <m/>
    <m/>
    <n v="84"/>
    <n v="33"/>
  </r>
  <r>
    <x v="1940"/>
    <s v="CUST0137"/>
    <s v="BR005"/>
    <x v="0"/>
    <s v="Education Loan"/>
    <s v="Semi-Secured"/>
    <n v="71.11"/>
    <n v="12.52"/>
    <n v="1.1007"/>
    <n v="0.80889999999999995"/>
    <x v="2"/>
    <n v="801"/>
    <s v="approved"/>
    <s v="04-12-2022"/>
    <m/>
    <s v="15-12-2022"/>
    <n v="240"/>
    <n v="50.38"/>
  </r>
  <r>
    <x v="1941"/>
    <s v="CUST0410"/>
    <s v="BR002"/>
    <x v="0"/>
    <s v="Business Loan"/>
    <s v="Secured"/>
    <n v="46.1"/>
    <n v="14.83"/>
    <n v="0.87050000000000005"/>
    <n v="4.1571999999999996"/>
    <x v="2"/>
    <n v="738"/>
    <s v="Under Review"/>
    <s v="09-10-2024"/>
    <m/>
    <m/>
    <n v="12"/>
    <n v="34.380000000000003"/>
  </r>
  <r>
    <x v="1942"/>
    <s v="CUST0089"/>
    <s v="BR005"/>
    <x v="1"/>
    <s v="Home Loan"/>
    <s v="Semi-Secured"/>
    <n v="44.92"/>
    <n v="13.41"/>
    <n v="0.2351"/>
    <n v="1.0315000000000001"/>
    <x v="1"/>
    <n v="782"/>
    <s v="approved"/>
    <s v="29-09-2023"/>
    <m/>
    <s v="08-10-2023"/>
    <n v="60"/>
    <n v="0"/>
  </r>
  <r>
    <x v="1943"/>
    <s v="CUST0268"/>
    <s v="BR007"/>
    <x v="3"/>
    <s v="Auto Loan"/>
    <s v="Secured"/>
    <n v="96.03"/>
    <n v="10.72"/>
    <n v="1.6667000000000001"/>
    <n v="1.0746"/>
    <x v="1"/>
    <n v="635"/>
    <s v="Rejected "/>
    <s v="14-06-2023"/>
    <m/>
    <m/>
    <n v="180"/>
    <n v="0"/>
  </r>
  <r>
    <x v="1944"/>
    <s v="CUST0043"/>
    <s v="BR002"/>
    <x v="0"/>
    <s v="Home Loan"/>
    <s v="Semi-Secured"/>
    <n v="46.86"/>
    <n v="10.039999999999999"/>
    <n v="0.34470000000000001"/>
    <n v="0.50470000000000004"/>
    <x v="1"/>
    <n v="769"/>
    <s v="Rejected "/>
    <s v="08-08-2023"/>
    <m/>
    <m/>
    <n v="180"/>
    <n v="0"/>
  </r>
  <r>
    <x v="1945"/>
    <s v="CUST0387"/>
    <s v="BR001"/>
    <x v="1"/>
    <s v="Personal Loan"/>
    <s v="Secured"/>
    <n v="31.49"/>
    <n v="12.15"/>
    <n v="0.4078"/>
    <n v="0.38100000000000001"/>
    <x v="4"/>
    <n v="857"/>
    <s v="Rejected "/>
    <s v="03-05-2022"/>
    <m/>
    <m/>
    <n v="180"/>
    <n v="23.35"/>
  </r>
  <r>
    <x v="1946"/>
    <s v="CUST0409"/>
    <s v="BR004"/>
    <x v="2"/>
    <s v="Home Loan"/>
    <s v="Unsecured"/>
    <n v="44.79"/>
    <n v="15.65"/>
    <n v="0.85109999999999997"/>
    <n v="1.5669999999999999"/>
    <x v="4"/>
    <n v="860"/>
    <s v="approved"/>
    <s v="26-11-2022"/>
    <m/>
    <s v="01-12-2022"/>
    <n v="36"/>
    <n v="22.26"/>
  </r>
  <r>
    <x v="1947"/>
    <s v="CUST0054"/>
    <s v="BR004"/>
    <x v="0"/>
    <s v="Home Loan"/>
    <s v="Semi-Secured"/>
    <n v="43.17"/>
    <n v="10.199999999999999"/>
    <n v="0.37609999999999999"/>
    <n v="0.92149999999999999"/>
    <x v="4"/>
    <n v="730"/>
    <s v="Rejected "/>
    <s v="16-02-2024"/>
    <m/>
    <m/>
    <n v="60"/>
    <n v="34.24"/>
  </r>
  <r>
    <x v="1948"/>
    <s v="CUST0086"/>
    <s v="BR008"/>
    <x v="3"/>
    <s v="Gold Loan"/>
    <s v="Secured"/>
    <n v="89.86"/>
    <n v="7.74"/>
    <n v="0.81489999999999996"/>
    <n v="0.84530000000000005"/>
    <x v="4"/>
    <n v="787"/>
    <s v="Rejected"/>
    <s v="13-11-2022"/>
    <m/>
    <m/>
    <n v="180"/>
    <n v="36.03"/>
  </r>
  <r>
    <x v="1949"/>
    <s v="CUST0152"/>
    <s v="BR001"/>
    <x v="3"/>
    <s v="Personal Loan"/>
    <s v="Unsecured"/>
    <n v="14.67"/>
    <n v="14.64"/>
    <n v="0.1074"/>
    <n v="0.70879999999999999"/>
    <x v="1"/>
    <n v="722"/>
    <s v="Under Review"/>
    <s v="12-08-2022"/>
    <m/>
    <m/>
    <n v="24"/>
    <n v="0"/>
  </r>
  <r>
    <x v="1950"/>
    <s v="CUST0429"/>
    <s v="BR001"/>
    <x v="4"/>
    <s v="Home Loan"/>
    <s v="Unsecured"/>
    <n v="2.15"/>
    <n v="15.61"/>
    <n v="3.1699999999999999E-2"/>
    <n v="6.0499999999999998E-2"/>
    <x v="1"/>
    <n v="821"/>
    <s v="approved"/>
    <s v="09-01-2024"/>
    <m/>
    <s v="23-01-2024"/>
    <n v="48"/>
    <n v="0"/>
  </r>
  <r>
    <x v="1951"/>
    <s v="CUST0346"/>
    <s v="BR005"/>
    <x v="3"/>
    <s v="Personal Loan"/>
    <s v="Semi-Secured"/>
    <n v="86.6"/>
    <n v="12.32"/>
    <n v="1.7141999999999999"/>
    <n v="2.2940999999999998"/>
    <x v="4"/>
    <n v="618"/>
    <s v="Rejected"/>
    <s v="28-06-2023"/>
    <m/>
    <m/>
    <n v="48"/>
    <n v="57.96"/>
  </r>
  <r>
    <x v="1952"/>
    <s v="CUST0064"/>
    <s v="BR007"/>
    <x v="0"/>
    <s v="Business Loan"/>
    <s v="Unsecured"/>
    <n v="67.14"/>
    <n v="15.37"/>
    <n v="0.64900000000000002"/>
    <n v="2.3395999999999999"/>
    <x v="0"/>
    <n v="895"/>
    <s v="Rejected "/>
    <s v="24-06-2022"/>
    <m/>
    <m/>
    <n v="36"/>
    <n v="37.19"/>
  </r>
  <r>
    <x v="1953"/>
    <s v="CUST0108"/>
    <s v="BR008"/>
    <x v="3"/>
    <s v="Gold Loan"/>
    <s v="Secured"/>
    <n v="40.75"/>
    <n v="14.55"/>
    <n v="0.42909999999999998"/>
    <n v="0.52310000000000001"/>
    <x v="1"/>
    <n v="728"/>
    <s v="Under Review"/>
    <s v="29-09-2023"/>
    <m/>
    <m/>
    <n v="240"/>
    <n v="0"/>
  </r>
  <r>
    <x v="1954"/>
    <s v="CUST0099"/>
    <s v="BR003"/>
    <x v="4"/>
    <s v="Auto Loan"/>
    <s v="Semi-Secured"/>
    <n v="37.67"/>
    <n v="11.33"/>
    <n v="0.22"/>
    <n v="0.97960000000000003"/>
    <x v="5"/>
    <n v="834"/>
    <s v="Rejected "/>
    <s v="18-12-2022"/>
    <m/>
    <m/>
    <n v="48"/>
    <n v="20.03"/>
  </r>
  <r>
    <x v="1955"/>
    <s v="CUST0413"/>
    <s v="BR008"/>
    <x v="3"/>
    <s v="Home Loan"/>
    <s v="Unsecured"/>
    <n v="71.89"/>
    <n v="13.95"/>
    <n v="1.3110999999999999"/>
    <n v="0.95499999999999996"/>
    <x v="3"/>
    <n v="857"/>
    <s v="Under Review"/>
    <s v="15-06-2023"/>
    <m/>
    <m/>
    <n v="180"/>
    <n v="55.36"/>
  </r>
  <r>
    <x v="1956"/>
    <s v="CUST0184"/>
    <s v="BR003"/>
    <x v="3"/>
    <s v="Business Loan"/>
    <s v="Semi-Secured"/>
    <n v="47.86"/>
    <n v="10.28"/>
    <n v="0.79830000000000001"/>
    <n v="1.0235000000000001"/>
    <x v="2"/>
    <n v="557"/>
    <s v="approved"/>
    <s v="26-06-2023"/>
    <m/>
    <s v="09-07-2023"/>
    <n v="60"/>
    <n v="28.68"/>
  </r>
  <r>
    <x v="1957"/>
    <s v="CUST0414"/>
    <s v="BR001"/>
    <x v="0"/>
    <s v="Education Loan"/>
    <s v="Secured"/>
    <n v="39.270000000000003"/>
    <n v="13.12"/>
    <n v="0.27629999999999999"/>
    <n v="0.89590000000000003"/>
    <x v="2"/>
    <n v="742"/>
    <s v="approved"/>
    <s v="15-09-2022"/>
    <m/>
    <s v="27-09-2022"/>
    <n v="60"/>
    <n v="26.34"/>
  </r>
  <r>
    <x v="1958"/>
    <s v="CUST0107"/>
    <s v="BR008"/>
    <x v="1"/>
    <s v="Gold Loan"/>
    <s v="Secured"/>
    <n v="78.73"/>
    <n v="13.69"/>
    <n v="1.4602999999999999"/>
    <n v="1.8192999999999999"/>
    <x v="0"/>
    <n v="755"/>
    <s v="approved"/>
    <s v="26-07-2022"/>
    <m/>
    <s v="29-07-2022"/>
    <n v="60"/>
    <n v="15.99"/>
  </r>
  <r>
    <x v="1959"/>
    <s v="CUST0240"/>
    <s v="BR003"/>
    <x v="3"/>
    <s v="Auto Loan"/>
    <s v="Unsecured"/>
    <n v="73.38"/>
    <n v="7.98"/>
    <n v="1.1987000000000001"/>
    <n v="6.3825000000000003"/>
    <x v="2"/>
    <n v="579"/>
    <s v="approved"/>
    <s v="01-04-2023"/>
    <m/>
    <s v="04-04-2023"/>
    <n v="12"/>
    <n v="59.88"/>
  </r>
  <r>
    <x v="1960"/>
    <s v="CUST0226"/>
    <s v="BR010"/>
    <x v="4"/>
    <s v="Education Loan"/>
    <s v="Secured"/>
    <n v="36.700000000000003"/>
    <n v="16.23"/>
    <n v="0.57250000000000001"/>
    <n v="0.89700000000000002"/>
    <x v="3"/>
    <n v="597"/>
    <s v="approved"/>
    <s v="18-03-2024"/>
    <m/>
    <s v="31-03-2024"/>
    <n v="60"/>
    <n v="5.44"/>
  </r>
  <r>
    <x v="1961"/>
    <s v="CUST0423"/>
    <s v="BR004"/>
    <x v="2"/>
    <s v="Auto Loan"/>
    <s v="Secured"/>
    <n v="67.72"/>
    <n v="17.78"/>
    <n v="0.60129999999999995"/>
    <n v="1.7115"/>
    <x v="3"/>
    <n v="885"/>
    <s v="approved"/>
    <s v="03-01-2024"/>
    <m/>
    <s v="06-01-2024"/>
    <n v="60"/>
    <n v="46.24"/>
  </r>
  <r>
    <x v="1962"/>
    <s v="CUST0436"/>
    <s v="BR008"/>
    <x v="2"/>
    <s v="Auto Loan"/>
    <s v="Semi-Secured"/>
    <n v="42"/>
    <n v="17.690000000000001"/>
    <n v="0.40300000000000002"/>
    <n v="0.87509999999999999"/>
    <x v="2"/>
    <n v="859"/>
    <s v="Under Review"/>
    <s v="23-07-2024"/>
    <m/>
    <m/>
    <n v="84"/>
    <n v="30.37"/>
  </r>
  <r>
    <x v="1963"/>
    <s v="CUST0372"/>
    <s v="BR004"/>
    <x v="0"/>
    <s v="Education Loan"/>
    <s v="Semi-Secured"/>
    <n v="87.53"/>
    <n v="16.989999999999998"/>
    <n v="1.4893000000000001"/>
    <n v="1.3465"/>
    <x v="1"/>
    <n v="743"/>
    <s v="approved"/>
    <s v="14-04-2023"/>
    <m/>
    <s v="17-04-2023"/>
    <n v="180"/>
    <n v="0"/>
  </r>
  <r>
    <x v="1964"/>
    <s v="CUST0144"/>
    <s v="BR001"/>
    <x v="4"/>
    <s v="Personal Loan"/>
    <s v="Semi-Secured"/>
    <n v="96.53"/>
    <n v="14.82"/>
    <n v="0.66990000000000005"/>
    <n v="1.5467"/>
    <x v="1"/>
    <n v="878"/>
    <s v="approved"/>
    <s v="16-04-2024"/>
    <m/>
    <s v="01-05-2024"/>
    <n v="120"/>
    <n v="0"/>
  </r>
  <r>
    <x v="1965"/>
    <s v="CUST0393"/>
    <s v="BR005"/>
    <x v="0"/>
    <s v="Auto Loan"/>
    <s v="Semi-Secured"/>
    <n v="92.38"/>
    <n v="11.53"/>
    <n v="0.57379999999999998"/>
    <n v="0.98709999999999998"/>
    <x v="5"/>
    <n v="880"/>
    <s v="Rejected"/>
    <s v="30-10-2024"/>
    <m/>
    <m/>
    <n v="240"/>
    <n v="15.48"/>
  </r>
  <r>
    <x v="1966"/>
    <s v="CUST0004"/>
    <s v="BR003"/>
    <x v="4"/>
    <s v="Gold Loan"/>
    <s v="Semi-Secured"/>
    <n v="60.71"/>
    <n v="16.02"/>
    <n v="0.56940000000000002"/>
    <n v="1.2064999999999999"/>
    <x v="2"/>
    <n v="711"/>
    <s v="Under Review"/>
    <s v="14-12-2022"/>
    <m/>
    <m/>
    <n v="84"/>
    <n v="47"/>
  </r>
  <r>
    <x v="1967"/>
    <s v="CUST0486"/>
    <s v="BR003"/>
    <x v="1"/>
    <s v="Education Loan"/>
    <s v="Unsecured"/>
    <n v="48.67"/>
    <n v="9.77"/>
    <n v="0.39679999999999999"/>
    <n v="1.0286"/>
    <x v="3"/>
    <n v="628"/>
    <s v="Rejected"/>
    <s v="24-07-2024"/>
    <m/>
    <m/>
    <n v="60"/>
    <n v="12.87"/>
  </r>
  <r>
    <x v="1968"/>
    <s v="CUST0267"/>
    <s v="BR004"/>
    <x v="2"/>
    <s v="Education Loan"/>
    <s v="Semi-Secured"/>
    <n v="58.27"/>
    <n v="18.04"/>
    <n v="0.39600000000000002"/>
    <n v="5.3433000000000002"/>
    <x v="3"/>
    <n v="840"/>
    <s v="approved"/>
    <s v="03-01-2022"/>
    <m/>
    <s v="11-01-2022"/>
    <n v="12"/>
    <n v="27.67"/>
  </r>
  <r>
    <x v="1969"/>
    <s v="CUST0458"/>
    <s v="BR005"/>
    <x v="2"/>
    <s v="Education Loan"/>
    <s v="Semi-Secured"/>
    <n v="66.98"/>
    <n v="16.190000000000001"/>
    <n v="1.1700999999999999"/>
    <n v="1.9048"/>
    <x v="0"/>
    <n v="707"/>
    <s v="approved"/>
    <s v="10-01-2024"/>
    <m/>
    <s v="25-01-2024"/>
    <n v="48"/>
    <n v="26.99"/>
  </r>
  <r>
    <x v="1970"/>
    <s v="CUST0183"/>
    <s v="BR003"/>
    <x v="0"/>
    <s v="Gold Loan"/>
    <s v="Semi-Secured"/>
    <n v="56.38"/>
    <n v="12.48"/>
    <n v="0.3075"/>
    <n v="1.0098"/>
    <x v="1"/>
    <n v="687"/>
    <s v="approved"/>
    <s v="06-03-2023"/>
    <m/>
    <s v="20-03-2023"/>
    <n v="84"/>
    <n v="0"/>
  </r>
  <r>
    <x v="1971"/>
    <s v="CUST0425"/>
    <s v="BR004"/>
    <x v="0"/>
    <s v="Personal Loan"/>
    <s v="Semi-Secured"/>
    <n v="48.16"/>
    <n v="17.91"/>
    <n v="0.92079999999999995"/>
    <n v="1.2205999999999999"/>
    <x v="2"/>
    <n v="791"/>
    <s v="Under Review"/>
    <s v="16-04-2022"/>
    <m/>
    <m/>
    <n v="60"/>
    <n v="41.4"/>
  </r>
  <r>
    <x v="1972"/>
    <s v="CUST0233"/>
    <s v="BR006"/>
    <x v="2"/>
    <s v="Business Loan"/>
    <s v="Semi-Secured"/>
    <n v="3.65"/>
    <n v="13.49"/>
    <n v="1.9300000000000001E-2"/>
    <n v="0.32679999999999998"/>
    <x v="0"/>
    <n v="659"/>
    <s v="Rejected"/>
    <s v="20-12-2022"/>
    <m/>
    <m/>
    <n v="12"/>
    <n v="0.45"/>
  </r>
  <r>
    <x v="1973"/>
    <s v="CUST0447"/>
    <s v="BR003"/>
    <x v="0"/>
    <s v="Gold Loan"/>
    <s v="Semi-Secured"/>
    <n v="84.68"/>
    <n v="11.32"/>
    <n v="0.73499999999999999"/>
    <n v="1.4641999999999999"/>
    <x v="2"/>
    <n v="656"/>
    <s v="approved"/>
    <s v="19-03-2022"/>
    <m/>
    <s v="22-03-2022"/>
    <n v="84"/>
    <n v="25.35"/>
  </r>
  <r>
    <x v="1974"/>
    <s v="CUST0318"/>
    <s v="BR010"/>
    <x v="2"/>
    <s v="Business Loan"/>
    <s v="Unsecured"/>
    <n v="94.66"/>
    <n v="11.47"/>
    <n v="1.5944"/>
    <n v="8.3870000000000005"/>
    <x v="3"/>
    <n v="782"/>
    <s v="Rejected"/>
    <s v="07-02-2023"/>
    <m/>
    <m/>
    <n v="12"/>
    <n v="10.57"/>
  </r>
  <r>
    <x v="1975"/>
    <s v="CUST0030"/>
    <s v="BR007"/>
    <x v="0"/>
    <s v="Gold Loan"/>
    <s v="Unsecured"/>
    <n v="93.96"/>
    <n v="7.63"/>
    <n v="1.8153999999999999"/>
    <n v="1.8886000000000001"/>
    <x v="1"/>
    <n v="811"/>
    <s v="Rejected"/>
    <s v="19-02-2022"/>
    <m/>
    <m/>
    <n v="60"/>
    <n v="0"/>
  </r>
  <r>
    <x v="1976"/>
    <s v="CUST0280"/>
    <s v="BR007"/>
    <x v="1"/>
    <s v="Business Loan"/>
    <s v="Unsecured"/>
    <n v="52.05"/>
    <n v="11.07"/>
    <n v="0.79330000000000001"/>
    <n v="0.8931"/>
    <x v="1"/>
    <n v="556"/>
    <s v="approved"/>
    <s v="25-11-2023"/>
    <m/>
    <s v="05-12-2023"/>
    <n v="84"/>
    <n v="0"/>
  </r>
  <r>
    <x v="1977"/>
    <s v="CUST0023"/>
    <s v="BR005"/>
    <x v="2"/>
    <s v="Education Loan"/>
    <s v="Secured"/>
    <n v="90.22"/>
    <n v="14.34"/>
    <n v="1.3674999999999999"/>
    <n v="3.0983999999999998"/>
    <x v="0"/>
    <n v="678"/>
    <s v="Rejected"/>
    <s v="24-10-2024"/>
    <m/>
    <m/>
    <n v="36"/>
    <n v="41.94"/>
  </r>
  <r>
    <x v="1978"/>
    <s v="CUST0064"/>
    <s v="BR005"/>
    <x v="4"/>
    <s v="Home Loan"/>
    <s v="Unsecured"/>
    <n v="79.53"/>
    <n v="14.66"/>
    <n v="0.72019999999999995"/>
    <n v="1.5195000000000001"/>
    <x v="1"/>
    <n v="895"/>
    <s v="Rejected "/>
    <s v="15-06-2023"/>
    <m/>
    <m/>
    <n v="84"/>
    <n v="0"/>
  </r>
  <r>
    <x v="1979"/>
    <s v="CUST0250"/>
    <s v="BR007"/>
    <x v="3"/>
    <s v="Business Loan"/>
    <s v="Secured"/>
    <n v="92.98"/>
    <n v="9.7100000000000009"/>
    <n v="1.2654000000000001"/>
    <n v="1.9622999999999999"/>
    <x v="1"/>
    <n v="618"/>
    <s v="approved"/>
    <s v="13-02-2024"/>
    <m/>
    <s v="21-02-2024"/>
    <n v="60"/>
    <n v="0"/>
  </r>
  <r>
    <x v="1980"/>
    <s v="CUST0285"/>
    <s v="BR009"/>
    <x v="1"/>
    <s v="Gold Loan"/>
    <s v="Semi-Secured"/>
    <n v="73.84"/>
    <n v="15.16"/>
    <n v="1.2950999999999999"/>
    <n v="1.4315"/>
    <x v="2"/>
    <n v="578"/>
    <s v="Under Review"/>
    <s v="03-07-2024"/>
    <m/>
    <m/>
    <n v="84"/>
    <n v="24.38"/>
  </r>
  <r>
    <x v="1981"/>
    <s v="CUST0028"/>
    <s v="BR007"/>
    <x v="1"/>
    <s v="Education Loan"/>
    <s v="Semi-Secured"/>
    <n v="15.97"/>
    <n v="17.95"/>
    <n v="0.2006"/>
    <n v="0.46870000000000001"/>
    <x v="2"/>
    <n v="562"/>
    <s v="approved"/>
    <s v="12-10-2023"/>
    <m/>
    <s v="16-10-2023"/>
    <n v="48"/>
    <n v="7.77"/>
  </r>
  <r>
    <x v="1982"/>
    <s v="CUST0143"/>
    <s v="BR010"/>
    <x v="4"/>
    <s v="Home Loan"/>
    <s v="Unsecured"/>
    <n v="74.31"/>
    <n v="14.87"/>
    <n v="0.95289999999999997"/>
    <n v="2.5712999999999999"/>
    <x v="5"/>
    <n v="878"/>
    <s v="Rejected"/>
    <s v="17-06-2024"/>
    <m/>
    <m/>
    <n v="36"/>
    <n v="41.96"/>
  </r>
  <r>
    <x v="1983"/>
    <s v="CUST0021"/>
    <s v="BR008"/>
    <x v="2"/>
    <s v="Personal Loan"/>
    <s v="Unsecured"/>
    <n v="35.11"/>
    <n v="16.72"/>
    <n v="0.37209999999999999"/>
    <n v="1.2468999999999999"/>
    <x v="0"/>
    <n v="739"/>
    <s v="Rejected "/>
    <s v="13-10-2022"/>
    <m/>
    <m/>
    <n v="36"/>
    <n v="26.1"/>
  </r>
  <r>
    <x v="1984"/>
    <s v="CUST0482"/>
    <s v="BR004"/>
    <x v="4"/>
    <s v="Education Loan"/>
    <s v="Secured"/>
    <n v="96.43"/>
    <n v="8.8000000000000007"/>
    <n v="1.0089999999999999"/>
    <n v="0.96660000000000001"/>
    <x v="3"/>
    <n v="790"/>
    <s v="approved"/>
    <s v="13-11-2022"/>
    <m/>
    <s v="27-11-2022"/>
    <n v="180"/>
    <n v="30.07"/>
  </r>
  <r>
    <x v="1985"/>
    <s v="CUST0235"/>
    <s v="BR009"/>
    <x v="2"/>
    <s v="Auto Loan"/>
    <s v="Semi-Secured"/>
    <n v="12.4"/>
    <n v="15.26"/>
    <n v="9.5799999999999996E-2"/>
    <n v="0.20200000000000001"/>
    <x v="5"/>
    <n v="563"/>
    <s v="approved"/>
    <s v="15-01-2022"/>
    <m/>
    <s v="25-01-2022"/>
    <n v="120"/>
    <n v="6.93"/>
  </r>
  <r>
    <x v="1986"/>
    <s v="CUST0447"/>
    <s v="BR006"/>
    <x v="1"/>
    <s v="Gold Loan"/>
    <s v="Secured"/>
    <n v="41.32"/>
    <n v="15.18"/>
    <n v="0.33400000000000002"/>
    <n v="1.1536999999999999"/>
    <x v="4"/>
    <n v="656"/>
    <s v="approved"/>
    <s v="19-05-2023"/>
    <m/>
    <s v="02-06-2023"/>
    <n v="48"/>
    <n v="26.5"/>
  </r>
  <r>
    <x v="1987"/>
    <s v="CUST0302"/>
    <s v="BR009"/>
    <x v="3"/>
    <s v="Education Loan"/>
    <s v="Semi-Secured"/>
    <n v="93.68"/>
    <n v="17.29"/>
    <n v="1.3144"/>
    <n v="1.4610000000000001"/>
    <x v="0"/>
    <n v="772"/>
    <s v="approved"/>
    <s v="17-10-2024"/>
    <m/>
    <s v="30-10-2024"/>
    <n v="180"/>
    <n v="12.83"/>
  </r>
  <r>
    <x v="1988"/>
    <s v="CUST0481"/>
    <s v="BR007"/>
    <x v="0"/>
    <s v="Auto Loan"/>
    <s v="Secured"/>
    <n v="25.5"/>
    <n v="18.420000000000002"/>
    <n v="0.4274"/>
    <n v="1.2782"/>
    <x v="0"/>
    <n v="872"/>
    <s v="Under Review"/>
    <s v="05-08-2023"/>
    <m/>
    <m/>
    <n v="24"/>
    <n v="6.82"/>
  </r>
  <r>
    <x v="1989"/>
    <s v="CUST0373"/>
    <s v="BR007"/>
    <x v="4"/>
    <s v="Gold Loan"/>
    <s v="Semi-Secured"/>
    <n v="46.38"/>
    <n v="8.3699999999999992"/>
    <n v="0.48080000000000001"/>
    <n v="0.45319999999999999"/>
    <x v="0"/>
    <n v="662"/>
    <s v="Under Review"/>
    <s v="13-01-2022"/>
    <m/>
    <m/>
    <n v="180"/>
    <n v="33.770000000000003"/>
  </r>
  <r>
    <x v="1990"/>
    <s v="CUST0257"/>
    <s v="BR007"/>
    <x v="1"/>
    <s v="Home Loan"/>
    <s v="Semi-Secured"/>
    <n v="15.77"/>
    <n v="15.47"/>
    <n v="0.15160000000000001"/>
    <n v="0.37909999999999999"/>
    <x v="3"/>
    <n v="745"/>
    <s v="approved"/>
    <s v="02-11-2024"/>
    <m/>
    <s v="08-11-2024"/>
    <n v="60"/>
    <n v="13.4"/>
  </r>
  <r>
    <x v="1991"/>
    <s v="CUST0372"/>
    <s v="BR010"/>
    <x v="2"/>
    <s v="Gold Loan"/>
    <s v="Unsecured"/>
    <n v="18.14"/>
    <n v="10.34"/>
    <n v="0.24629999999999999"/>
    <n v="0.83989999999999998"/>
    <x v="3"/>
    <n v="743"/>
    <s v="Rejected"/>
    <s v="24-02-2023"/>
    <m/>
    <m/>
    <n v="24"/>
    <n v="12.82"/>
  </r>
  <r>
    <x v="1992"/>
    <s v="CUST0411"/>
    <s v="BR009"/>
    <x v="4"/>
    <s v="Home Loan"/>
    <s v="Unsecured"/>
    <n v="56.76"/>
    <n v="12.57"/>
    <n v="0.98380000000000001"/>
    <n v="1.5105999999999999"/>
    <x v="3"/>
    <n v="668"/>
    <s v="Rejected "/>
    <s v="14-01-2022"/>
    <m/>
    <m/>
    <n v="48"/>
    <n v="19.64"/>
  </r>
  <r>
    <x v="1993"/>
    <s v="CUST0473"/>
    <s v="BR006"/>
    <x v="1"/>
    <s v="Education Loan"/>
    <s v="Unsecured"/>
    <n v="8.0399999999999991"/>
    <n v="14.83"/>
    <n v="5.3499999999999999E-2"/>
    <n v="0.1116"/>
    <x v="0"/>
    <n v="749"/>
    <s v="approved"/>
    <s v="31-08-2023"/>
    <m/>
    <s v="06-09-2023"/>
    <n v="180"/>
    <n v="3.66"/>
  </r>
  <r>
    <x v="1994"/>
    <s v="CUST0044"/>
    <s v="BR002"/>
    <x v="1"/>
    <s v="Business Loan"/>
    <s v="Semi-Secured"/>
    <n v="31.7"/>
    <n v="11.91"/>
    <n v="0.59630000000000005"/>
    <n v="0.37859999999999999"/>
    <x v="0"/>
    <n v="765"/>
    <s v="Under Review"/>
    <s v="28-08-2024"/>
    <m/>
    <m/>
    <n v="180"/>
    <n v="22.56"/>
  </r>
  <r>
    <x v="1995"/>
    <s v="CUST0247"/>
    <s v="BR007"/>
    <x v="0"/>
    <s v="Gold Loan"/>
    <s v="Unsecured"/>
    <n v="13.45"/>
    <n v="15.61"/>
    <n v="0.1363"/>
    <n v="0.4703"/>
    <x v="2"/>
    <n v="868"/>
    <s v="approved"/>
    <s v="29-09-2023"/>
    <m/>
    <s v="05-10-2023"/>
    <n v="36"/>
    <n v="11.41"/>
  </r>
  <r>
    <x v="1996"/>
    <s v="CUST0187"/>
    <s v="BR001"/>
    <x v="3"/>
    <s v="Gold Loan"/>
    <s v="Semi-Secured"/>
    <n v="54.19"/>
    <n v="8.98"/>
    <n v="0.7248"/>
    <n v="0.54900000000000004"/>
    <x v="5"/>
    <n v="763"/>
    <s v="approved"/>
    <s v="09-01-2024"/>
    <m/>
    <s v="14-01-2024"/>
    <n v="180"/>
    <n v="39.520000000000003"/>
  </r>
  <r>
    <x v="1997"/>
    <s v="CUST0040"/>
    <s v="BR009"/>
    <x v="3"/>
    <s v="Business Loan"/>
    <s v="Secured"/>
    <n v="42"/>
    <n v="14.04"/>
    <n v="0.54779999999999995"/>
    <n v="1.1486000000000001"/>
    <x v="2"/>
    <n v="788"/>
    <s v="approved"/>
    <s v="19-07-2023"/>
    <m/>
    <s v="20-07-2023"/>
    <n v="48"/>
    <n v="6.4"/>
  </r>
  <r>
    <x v="1998"/>
    <s v="CUST0213"/>
    <s v="BR007"/>
    <x v="4"/>
    <s v="Gold Loan"/>
    <s v="Secured"/>
    <n v="25.33"/>
    <n v="8.4600000000000009"/>
    <n v="0.22059999999999999"/>
    <n v="0.62390000000000001"/>
    <x v="1"/>
    <n v="836"/>
    <s v="approved"/>
    <s v="24-01-2023"/>
    <m/>
    <s v="03-02-2023"/>
    <n v="48"/>
    <n v="0"/>
  </r>
  <r>
    <x v="1999"/>
    <s v="CUST0421"/>
    <s v="BR001"/>
    <x v="0"/>
    <s v="Home Loan"/>
    <s v="Secured"/>
    <n v="80.3"/>
    <n v="14.85"/>
    <n v="0.88390000000000002"/>
    <n v="1.9039999999999999"/>
    <x v="2"/>
    <n v="684"/>
    <s v="approved"/>
    <s v="25-10-2023"/>
    <m/>
    <s v="31-10-2023"/>
    <n v="60"/>
    <n v="43.73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100893.4500000001"/>
    <n v="1004"/>
    <n v="322"/>
    <n v="43234.580000000038"/>
    <n v="57.148278703919829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Jan"/>
    <n v="2022"/>
    <n v="515.82000000000005"/>
    <n v="422.49"/>
    <n v="130"/>
    <n v="26"/>
    <n v="82.9"/>
    <n v="4.76"/>
    <n v="82"/>
    <n v="20.22"/>
    <x v="0"/>
  </r>
  <r>
    <s v="Feb"/>
    <n v="2022"/>
    <n v="774.56"/>
    <n v="701.67"/>
    <n v="170"/>
    <n v="53"/>
    <n v="79.86"/>
    <n v="2.73"/>
    <n v="87"/>
    <n v="28.94"/>
    <x v="0"/>
  </r>
  <r>
    <s v="Mar"/>
    <n v="2022"/>
    <n v="751.88"/>
    <n v="631.48"/>
    <n v="144"/>
    <n v="49"/>
    <n v="91.39"/>
    <n v="2.89"/>
    <n v="60"/>
    <n v="13.2"/>
    <x v="1"/>
  </r>
  <r>
    <s v="Apr"/>
    <n v="2022"/>
    <n v="787.55"/>
    <n v="929.2"/>
    <n v="196"/>
    <n v="59"/>
    <n v="84.94"/>
    <n v="10.77"/>
    <n v="114"/>
    <n v="29.68"/>
    <x v="2"/>
  </r>
  <r>
    <s v="May"/>
    <n v="2022"/>
    <n v="723.15"/>
    <n v="718.94"/>
    <n v="183"/>
    <n v="56"/>
    <n v="83.17"/>
    <n v="10.85"/>
    <n v="98"/>
    <n v="15.93"/>
    <x v="3"/>
  </r>
  <r>
    <s v="Jun"/>
    <n v="2022"/>
    <n v="500.13"/>
    <n v="479.52"/>
    <n v="148"/>
    <n v="29"/>
    <n v="82.52"/>
    <n v="8.83"/>
    <n v="35"/>
    <n v="22.31"/>
    <x v="2"/>
  </r>
  <r>
    <s v="Jul"/>
    <n v="2022"/>
    <n v="640"/>
    <n v="695.99"/>
    <n v="94"/>
    <n v="47"/>
    <n v="77.959999999999994"/>
    <n v="10.61"/>
    <n v="107"/>
    <n v="12.66"/>
    <x v="3"/>
  </r>
  <r>
    <s v="Aug"/>
    <n v="2022"/>
    <n v="588.21"/>
    <n v="627.41999999999996"/>
    <n v="101"/>
    <n v="57"/>
    <n v="79.510000000000005"/>
    <n v="10.02"/>
    <n v="117"/>
    <n v="28.4"/>
    <x v="2"/>
  </r>
  <r>
    <s v="Sep"/>
    <n v="2022"/>
    <n v="513.58000000000004"/>
    <n v="484.94"/>
    <n v="190"/>
    <n v="43"/>
    <n v="94.24"/>
    <n v="6.85"/>
    <n v="105"/>
    <n v="16.440000000000001"/>
    <x v="4"/>
  </r>
  <r>
    <s v="Oct"/>
    <n v="2022"/>
    <n v="573.64"/>
    <n v="575.97"/>
    <n v="187"/>
    <n v="58"/>
    <n v="95.39"/>
    <n v="2.4900000000000002"/>
    <n v="30"/>
    <n v="8.2799999999999994"/>
    <x v="1"/>
  </r>
  <r>
    <s v="Nov"/>
    <n v="2022"/>
    <n v="795.22"/>
    <n v="888.69"/>
    <n v="143"/>
    <n v="24"/>
    <n v="88.95"/>
    <n v="2.58"/>
    <n v="109"/>
    <n v="12.82"/>
    <x v="1"/>
  </r>
  <r>
    <s v="Dec"/>
    <n v="2022"/>
    <n v="688.12"/>
    <n v="725.45"/>
    <n v="96"/>
    <n v="20"/>
    <n v="79.319999999999993"/>
    <n v="11.55"/>
    <n v="88"/>
    <n v="8.9700000000000006"/>
    <x v="0"/>
  </r>
  <r>
    <s v="Jan"/>
    <n v="2023"/>
    <n v="766.04"/>
    <n v="617.34"/>
    <n v="190"/>
    <n v="43"/>
    <n v="89.65"/>
    <n v="7.72"/>
    <n v="111"/>
    <n v="11.85"/>
    <x v="3"/>
  </r>
  <r>
    <s v="Feb"/>
    <n v="2023"/>
    <n v="540.74"/>
    <n v="599.37"/>
    <n v="101"/>
    <n v="39"/>
    <n v="93.76"/>
    <n v="9.23"/>
    <n v="83"/>
    <n v="22.22"/>
    <x v="4"/>
  </r>
  <r>
    <s v="Mar"/>
    <n v="2023"/>
    <n v="460.2"/>
    <n v="364.59"/>
    <n v="123"/>
    <n v="47"/>
    <n v="84.38"/>
    <n v="8.32"/>
    <n v="60"/>
    <n v="20.04"/>
    <x v="1"/>
  </r>
  <r>
    <s v="Apr"/>
    <n v="2023"/>
    <n v="794.16"/>
    <n v="721.7"/>
    <n v="146"/>
    <n v="29"/>
    <n v="81.62"/>
    <n v="9.32"/>
    <n v="79"/>
    <n v="8.2100000000000009"/>
    <x v="0"/>
  </r>
  <r>
    <s v="May"/>
    <n v="2023"/>
    <n v="496.23"/>
    <n v="492.41"/>
    <n v="115"/>
    <n v="20"/>
    <n v="80.41"/>
    <n v="8.43"/>
    <n v="70"/>
    <n v="12.83"/>
    <x v="4"/>
  </r>
  <r>
    <s v="Jun"/>
    <n v="2023"/>
    <n v="742.05"/>
    <n v="809.22"/>
    <n v="187"/>
    <n v="38"/>
    <n v="76.510000000000005"/>
    <n v="4.74"/>
    <n v="50"/>
    <n v="6.53"/>
    <x v="1"/>
  </r>
  <r>
    <s v="Jul"/>
    <n v="2023"/>
    <n v="753.66"/>
    <n v="744.73"/>
    <n v="104"/>
    <n v="42"/>
    <n v="76.13"/>
    <n v="4.8"/>
    <n v="31"/>
    <n v="24"/>
    <x v="0"/>
  </r>
  <r>
    <s v="Aug"/>
    <n v="2023"/>
    <n v="698.25"/>
    <n v="590.41"/>
    <n v="190"/>
    <n v="35"/>
    <n v="96.66"/>
    <n v="7.15"/>
    <n v="104"/>
    <n v="20.99"/>
    <x v="2"/>
  </r>
  <r>
    <s v="Sep"/>
    <n v="2023"/>
    <n v="752.79"/>
    <n v="770.59"/>
    <n v="139"/>
    <n v="21"/>
    <n v="78.209999999999994"/>
    <n v="4.7"/>
    <n v="68"/>
    <n v="28.2"/>
    <x v="1"/>
  </r>
  <r>
    <s v="Oct"/>
    <n v="2023"/>
    <n v="480.88"/>
    <n v="365.86"/>
    <n v="159"/>
    <n v="20"/>
    <n v="85.77"/>
    <n v="2.96"/>
    <n v="101"/>
    <n v="9.35"/>
    <x v="4"/>
  </r>
  <r>
    <s v="Nov"/>
    <n v="2023"/>
    <n v="671.07"/>
    <n v="715.48"/>
    <n v="110"/>
    <n v="28"/>
    <n v="92.4"/>
    <n v="6.89"/>
    <n v="110"/>
    <n v="21.08"/>
    <x v="0"/>
  </r>
  <r>
    <s v="Dec"/>
    <n v="2023"/>
    <n v="595.80999999999995"/>
    <n v="541.92999999999995"/>
    <n v="112"/>
    <n v="48"/>
    <n v="84.15"/>
    <n v="6.38"/>
    <n v="86"/>
    <n v="13.92"/>
    <x v="4"/>
  </r>
  <r>
    <s v="Jan"/>
    <n v="2024"/>
    <n v="778.81"/>
    <n v="702.41"/>
    <n v="119"/>
    <n v="55"/>
    <n v="96.32"/>
    <n v="4.88"/>
    <n v="42"/>
    <n v="9.49"/>
    <x v="4"/>
  </r>
  <r>
    <s v="Feb"/>
    <n v="2024"/>
    <n v="555.85"/>
    <n v="523.94000000000005"/>
    <n v="123"/>
    <n v="35"/>
    <n v="88.34"/>
    <n v="9.99"/>
    <n v="103"/>
    <n v="23.62"/>
    <x v="4"/>
  </r>
  <r>
    <s v="Mar"/>
    <n v="2024"/>
    <n v="451.01"/>
    <n v="392.3"/>
    <n v="139"/>
    <n v="23"/>
    <n v="94.14"/>
    <n v="11.62"/>
    <n v="74"/>
    <n v="6.47"/>
    <x v="1"/>
  </r>
  <r>
    <s v="Apr"/>
    <n v="2024"/>
    <n v="656.67"/>
    <n v="553.88"/>
    <n v="112"/>
    <n v="34"/>
    <n v="89.64"/>
    <n v="7.69"/>
    <n v="85"/>
    <n v="8.94"/>
    <x v="3"/>
  </r>
  <r>
    <s v="May"/>
    <n v="2024"/>
    <n v="647.49"/>
    <n v="701.48"/>
    <n v="158"/>
    <n v="41"/>
    <n v="86.6"/>
    <n v="10.92"/>
    <n v="87"/>
    <n v="16.829999999999998"/>
    <x v="0"/>
  </r>
  <r>
    <s v="Jun"/>
    <n v="2024"/>
    <n v="486.09"/>
    <n v="558.05999999999995"/>
    <n v="152"/>
    <n v="24"/>
    <n v="94.12"/>
    <n v="8.0299999999999994"/>
    <n v="107"/>
    <n v="26.61"/>
    <x v="1"/>
  </r>
  <r>
    <s v="Jul"/>
    <n v="2024"/>
    <n v="488.42"/>
    <n v="568.29"/>
    <n v="168"/>
    <n v="58"/>
    <n v="77.52"/>
    <n v="11.86"/>
    <n v="74"/>
    <n v="19.989999999999998"/>
    <x v="4"/>
  </r>
  <r>
    <s v="Aug"/>
    <n v="2024"/>
    <n v="626.94000000000005"/>
    <n v="692.38"/>
    <n v="120"/>
    <n v="49"/>
    <n v="90.36"/>
    <n v="2.88"/>
    <n v="66"/>
    <n v="25.05"/>
    <x v="2"/>
  </r>
  <r>
    <s v="Sep"/>
    <n v="2024"/>
    <n v="433.71"/>
    <n v="469.59"/>
    <n v="133"/>
    <n v="31"/>
    <n v="97.61"/>
    <n v="2.34"/>
    <n v="120"/>
    <n v="14.79"/>
    <x v="3"/>
  </r>
  <r>
    <s v="Oct"/>
    <n v="2024"/>
    <n v="661.38"/>
    <n v="696.33"/>
    <n v="156"/>
    <n v="25"/>
    <n v="76.05"/>
    <n v="9.17"/>
    <n v="62"/>
    <n v="9.74"/>
    <x v="3"/>
  </r>
  <r>
    <s v="Nov"/>
    <n v="2024"/>
    <n v="500.47"/>
    <n v="423.91"/>
    <n v="114"/>
    <n v="38"/>
    <n v="80.77"/>
    <n v="10.24"/>
    <n v="102"/>
    <n v="25.21"/>
    <x v="3"/>
  </r>
  <r>
    <s v="Dec"/>
    <n v="2024"/>
    <n v="567.36"/>
    <n v="449.24"/>
    <n v="98"/>
    <n v="30"/>
    <n v="90.87"/>
    <n v="11.81"/>
    <n v="120"/>
    <n v="5.19"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2"/>
  </r>
  <r>
    <m/>
    <m/>
    <m/>
    <m/>
    <m/>
    <m/>
    <m/>
    <m/>
    <m/>
    <m/>
    <x v="0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3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2"/>
  </r>
  <r>
    <m/>
    <m/>
    <m/>
    <m/>
    <m/>
    <m/>
    <m/>
    <m/>
    <m/>
    <m/>
    <x v="1"/>
  </r>
  <r>
    <m/>
    <m/>
    <m/>
    <m/>
    <m/>
    <m/>
    <m/>
    <m/>
    <m/>
    <m/>
    <x v="3"/>
  </r>
  <r>
    <m/>
    <m/>
    <m/>
    <m/>
    <m/>
    <m/>
    <m/>
    <m/>
    <m/>
    <m/>
    <x v="0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2"/>
  </r>
  <r>
    <m/>
    <m/>
    <m/>
    <m/>
    <m/>
    <m/>
    <m/>
    <m/>
    <m/>
    <m/>
    <x v="4"/>
  </r>
  <r>
    <m/>
    <m/>
    <m/>
    <m/>
    <m/>
    <m/>
    <m/>
    <m/>
    <m/>
    <m/>
    <x v="1"/>
  </r>
  <r>
    <m/>
    <m/>
    <m/>
    <m/>
    <m/>
    <m/>
    <m/>
    <m/>
    <m/>
    <m/>
    <x v="1"/>
  </r>
  <r>
    <m/>
    <m/>
    <m/>
    <m/>
    <m/>
    <m/>
    <m/>
    <m/>
    <m/>
    <m/>
    <x v="0"/>
  </r>
  <r>
    <m/>
    <m/>
    <m/>
    <m/>
    <m/>
    <m/>
    <m/>
    <m/>
    <m/>
    <m/>
    <x v="3"/>
  </r>
  <r>
    <m/>
    <m/>
    <m/>
    <m/>
    <m/>
    <m/>
    <m/>
    <m/>
    <m/>
    <m/>
    <x v="3"/>
  </r>
  <r>
    <m/>
    <m/>
    <m/>
    <m/>
    <m/>
    <m/>
    <m/>
    <m/>
    <m/>
    <m/>
    <x v="4"/>
  </r>
  <r>
    <m/>
    <m/>
    <m/>
    <m/>
    <m/>
    <m/>
    <m/>
    <m/>
    <m/>
    <m/>
    <x v="0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73.8"/>
    <x v="0"/>
    <n v="41.29"/>
    <n v="100893.4500000001"/>
    <n v="1004"/>
    <n v="322"/>
    <n v="43234.580000000038"/>
    <n v="57.148278703919829"/>
  </r>
  <r>
    <n v="6.55"/>
    <x v="1"/>
    <n v="4.78"/>
    <m/>
    <m/>
    <m/>
    <m/>
    <m/>
  </r>
  <r>
    <n v="47.65"/>
    <x v="2"/>
    <n v="0"/>
    <m/>
    <m/>
    <m/>
    <m/>
    <m/>
  </r>
  <r>
    <n v="7.33"/>
    <x v="2"/>
    <n v="0"/>
    <m/>
    <m/>
    <m/>
    <m/>
    <m/>
  </r>
  <r>
    <n v="58.02"/>
    <x v="2"/>
    <n v="8.92"/>
    <m/>
    <m/>
    <m/>
    <m/>
    <m/>
  </r>
  <r>
    <n v="25.12"/>
    <x v="0"/>
    <n v="2.65"/>
    <m/>
    <m/>
    <m/>
    <m/>
    <m/>
  </r>
  <r>
    <n v="80.930000000000007"/>
    <x v="0"/>
    <n v="72.62"/>
    <m/>
    <m/>
    <m/>
    <m/>
    <m/>
  </r>
  <r>
    <n v="82.82"/>
    <x v="0"/>
    <n v="0"/>
    <m/>
    <m/>
    <m/>
    <m/>
    <m/>
  </r>
  <r>
    <n v="66.27"/>
    <x v="2"/>
    <n v="44.38"/>
    <m/>
    <m/>
    <m/>
    <m/>
    <m/>
  </r>
  <r>
    <n v="62.07"/>
    <x v="2"/>
    <n v="47.65"/>
    <m/>
    <m/>
    <m/>
    <m/>
    <m/>
  </r>
  <r>
    <n v="33.270000000000003"/>
    <x v="2"/>
    <n v="10.029999999999999"/>
    <m/>
    <m/>
    <m/>
    <m/>
    <m/>
  </r>
  <r>
    <n v="48.96"/>
    <x v="0"/>
    <n v="23.95"/>
    <m/>
    <m/>
    <m/>
    <m/>
    <m/>
  </r>
  <r>
    <n v="69.53"/>
    <x v="2"/>
    <n v="19.95"/>
    <m/>
    <m/>
    <m/>
    <m/>
    <m/>
  </r>
  <r>
    <n v="85.65"/>
    <x v="0"/>
    <n v="9.6199999999999992"/>
    <m/>
    <m/>
    <m/>
    <m/>
    <m/>
  </r>
  <r>
    <n v="89.29"/>
    <x v="0"/>
    <n v="64.599999999999994"/>
    <m/>
    <m/>
    <m/>
    <m/>
    <m/>
  </r>
  <r>
    <n v="24.81"/>
    <x v="3"/>
    <n v="7.52"/>
    <m/>
    <m/>
    <m/>
    <m/>
    <m/>
  </r>
  <r>
    <n v="85.93"/>
    <x v="2"/>
    <n v="54.38"/>
    <m/>
    <m/>
    <m/>
    <m/>
    <m/>
  </r>
  <r>
    <n v="53.56"/>
    <x v="2"/>
    <n v="33.6"/>
    <m/>
    <m/>
    <m/>
    <m/>
    <m/>
  </r>
  <r>
    <n v="37.19"/>
    <x v="0"/>
    <n v="0"/>
    <m/>
    <m/>
    <m/>
    <m/>
    <m/>
  </r>
  <r>
    <n v="75.56"/>
    <x v="3"/>
    <n v="11.63"/>
    <m/>
    <m/>
    <m/>
    <m/>
    <m/>
  </r>
  <r>
    <n v="68.150000000000006"/>
    <x v="0"/>
    <n v="29.45"/>
    <m/>
    <m/>
    <m/>
    <m/>
    <m/>
  </r>
  <r>
    <n v="70.010000000000005"/>
    <x v="0"/>
    <n v="27.63"/>
    <m/>
    <m/>
    <m/>
    <m/>
    <m/>
  </r>
  <r>
    <n v="83.66"/>
    <x v="1"/>
    <n v="68.23"/>
    <m/>
    <m/>
    <m/>
    <m/>
    <m/>
  </r>
  <r>
    <n v="48.94"/>
    <x v="0"/>
    <n v="43.34"/>
    <m/>
    <m/>
    <m/>
    <m/>
    <m/>
  </r>
  <r>
    <n v="12.57"/>
    <x v="2"/>
    <n v="8.3699999999999992"/>
    <m/>
    <m/>
    <m/>
    <m/>
    <m/>
  </r>
  <r>
    <n v="13.03"/>
    <x v="2"/>
    <n v="12.05"/>
    <m/>
    <m/>
    <m/>
    <m/>
    <m/>
  </r>
  <r>
    <n v="67.02"/>
    <x v="1"/>
    <n v="0"/>
    <m/>
    <m/>
    <m/>
    <m/>
    <m/>
  </r>
  <r>
    <n v="62.13"/>
    <x v="0"/>
    <n v="55.63"/>
    <m/>
    <m/>
    <m/>
    <m/>
    <m/>
  </r>
  <r>
    <n v="20.25"/>
    <x v="2"/>
    <n v="8.39"/>
    <m/>
    <m/>
    <m/>
    <m/>
    <m/>
  </r>
  <r>
    <n v="22.35"/>
    <x v="2"/>
    <n v="16.079999999999998"/>
    <m/>
    <m/>
    <m/>
    <m/>
    <m/>
  </r>
  <r>
    <n v="47.99"/>
    <x v="0"/>
    <n v="0"/>
    <m/>
    <m/>
    <m/>
    <m/>
    <m/>
  </r>
  <r>
    <n v="19.41"/>
    <x v="3"/>
    <n v="11.17"/>
    <m/>
    <m/>
    <m/>
    <m/>
    <m/>
  </r>
  <r>
    <n v="83.59"/>
    <x v="0"/>
    <n v="16.84"/>
    <m/>
    <m/>
    <m/>
    <m/>
    <m/>
  </r>
  <r>
    <n v="56.99"/>
    <x v="0"/>
    <n v="18.27"/>
    <m/>
    <m/>
    <m/>
    <m/>
    <m/>
  </r>
  <r>
    <n v="27.99"/>
    <x v="0"/>
    <n v="7.41"/>
    <m/>
    <m/>
    <m/>
    <m/>
    <m/>
  </r>
  <r>
    <n v="82.86"/>
    <x v="0"/>
    <n v="0"/>
    <m/>
    <m/>
    <m/>
    <m/>
    <m/>
  </r>
  <r>
    <n v="92.17"/>
    <x v="0"/>
    <n v="50.9"/>
    <m/>
    <m/>
    <m/>
    <m/>
    <m/>
  </r>
  <r>
    <n v="82.07"/>
    <x v="0"/>
    <n v="75.88"/>
    <m/>
    <m/>
    <m/>
    <m/>
    <m/>
  </r>
  <r>
    <n v="15.09"/>
    <x v="1"/>
    <n v="2.5099999999999998"/>
    <m/>
    <m/>
    <m/>
    <m/>
    <m/>
  </r>
  <r>
    <n v="51.83"/>
    <x v="1"/>
    <n v="38.43"/>
    <m/>
    <m/>
    <m/>
    <m/>
    <m/>
  </r>
  <r>
    <n v="35.799999999999997"/>
    <x v="2"/>
    <n v="27.34"/>
    <m/>
    <m/>
    <m/>
    <m/>
    <m/>
  </r>
  <r>
    <n v="22.48"/>
    <x v="1"/>
    <n v="0"/>
    <m/>
    <m/>
    <m/>
    <m/>
    <m/>
  </r>
  <r>
    <n v="19.329999999999998"/>
    <x v="2"/>
    <n v="5.67"/>
    <m/>
    <m/>
    <m/>
    <m/>
    <m/>
  </r>
  <r>
    <n v="50.09"/>
    <x v="0"/>
    <n v="17.079999999999998"/>
    <m/>
    <m/>
    <m/>
    <m/>
    <m/>
  </r>
  <r>
    <n v="29.77"/>
    <x v="2"/>
    <n v="28.25"/>
    <m/>
    <m/>
    <m/>
    <m/>
    <m/>
  </r>
  <r>
    <n v="40.090000000000003"/>
    <x v="3"/>
    <n v="0"/>
    <m/>
    <m/>
    <m/>
    <m/>
    <m/>
  </r>
  <r>
    <n v="50.41"/>
    <x v="0"/>
    <n v="26.95"/>
    <m/>
    <m/>
    <m/>
    <m/>
    <m/>
  </r>
  <r>
    <n v="63.21"/>
    <x v="1"/>
    <n v="58.55"/>
    <m/>
    <m/>
    <m/>
    <m/>
    <m/>
  </r>
  <r>
    <n v="76.260000000000005"/>
    <x v="3"/>
    <n v="39.4"/>
    <m/>
    <m/>
    <m/>
    <m/>
    <m/>
  </r>
  <r>
    <n v="99.08"/>
    <x v="0"/>
    <n v="24.8"/>
    <m/>
    <m/>
    <m/>
    <m/>
    <m/>
  </r>
  <r>
    <n v="31.93"/>
    <x v="0"/>
    <n v="18.45"/>
    <m/>
    <m/>
    <m/>
    <m/>
    <m/>
  </r>
  <r>
    <n v="67.97"/>
    <x v="3"/>
    <n v="53.57"/>
    <m/>
    <m/>
    <m/>
    <m/>
    <m/>
  </r>
  <r>
    <n v="35.17"/>
    <x v="1"/>
    <n v="21.23"/>
    <m/>
    <m/>
    <m/>
    <m/>
    <m/>
  </r>
  <r>
    <n v="54.3"/>
    <x v="3"/>
    <n v="37.549999999999997"/>
    <m/>
    <m/>
    <m/>
    <m/>
    <m/>
  </r>
  <r>
    <n v="10.67"/>
    <x v="1"/>
    <n v="2.58"/>
    <m/>
    <m/>
    <m/>
    <m/>
    <m/>
  </r>
  <r>
    <n v="29.45"/>
    <x v="1"/>
    <n v="20.91"/>
    <m/>
    <m/>
    <m/>
    <m/>
    <m/>
  </r>
  <r>
    <n v="43.28"/>
    <x v="0"/>
    <n v="19.57"/>
    <m/>
    <m/>
    <m/>
    <m/>
    <m/>
  </r>
  <r>
    <n v="70.63"/>
    <x v="1"/>
    <n v="55.63"/>
    <m/>
    <m/>
    <m/>
    <m/>
    <m/>
  </r>
  <r>
    <n v="37.06"/>
    <x v="0"/>
    <n v="29.86"/>
    <m/>
    <m/>
    <m/>
    <m/>
    <m/>
  </r>
  <r>
    <n v="26.39"/>
    <x v="2"/>
    <n v="0"/>
    <m/>
    <m/>
    <m/>
    <m/>
    <m/>
  </r>
  <r>
    <n v="28"/>
    <x v="1"/>
    <n v="25.74"/>
    <m/>
    <m/>
    <m/>
    <m/>
    <m/>
  </r>
  <r>
    <n v="86.85"/>
    <x v="1"/>
    <n v="26.11"/>
    <m/>
    <m/>
    <m/>
    <m/>
    <m/>
  </r>
  <r>
    <n v="50.15"/>
    <x v="0"/>
    <n v="36.92"/>
    <m/>
    <m/>
    <m/>
    <m/>
    <m/>
  </r>
  <r>
    <n v="44.51"/>
    <x v="3"/>
    <n v="0"/>
    <m/>
    <m/>
    <m/>
    <m/>
    <m/>
  </r>
  <r>
    <n v="37.409999999999997"/>
    <x v="1"/>
    <n v="0"/>
    <m/>
    <m/>
    <m/>
    <m/>
    <m/>
  </r>
  <r>
    <n v="85.91"/>
    <x v="0"/>
    <n v="23.95"/>
    <m/>
    <m/>
    <m/>
    <m/>
    <m/>
  </r>
  <r>
    <n v="86.78"/>
    <x v="1"/>
    <n v="73.349999999999994"/>
    <m/>
    <m/>
    <m/>
    <m/>
    <m/>
  </r>
  <r>
    <n v="42.67"/>
    <x v="1"/>
    <n v="0"/>
    <m/>
    <m/>
    <m/>
    <m/>
    <m/>
  </r>
  <r>
    <n v="31.25"/>
    <x v="1"/>
    <n v="24.18"/>
    <m/>
    <m/>
    <m/>
    <m/>
    <m/>
  </r>
  <r>
    <n v="59.71"/>
    <x v="0"/>
    <n v="50.85"/>
    <m/>
    <m/>
    <m/>
    <m/>
    <m/>
  </r>
  <r>
    <n v="90.78"/>
    <x v="0"/>
    <n v="0"/>
    <m/>
    <m/>
    <m/>
    <m/>
    <m/>
  </r>
  <r>
    <n v="72.14"/>
    <x v="2"/>
    <n v="0"/>
    <m/>
    <m/>
    <m/>
    <m/>
    <m/>
  </r>
  <r>
    <n v="38.83"/>
    <x v="2"/>
    <n v="30.04"/>
    <m/>
    <m/>
    <m/>
    <m/>
    <m/>
  </r>
  <r>
    <n v="58.71"/>
    <x v="1"/>
    <n v="41.47"/>
    <m/>
    <m/>
    <m/>
    <m/>
    <m/>
  </r>
  <r>
    <n v="6.16"/>
    <x v="3"/>
    <n v="0"/>
    <m/>
    <m/>
    <m/>
    <m/>
    <m/>
  </r>
  <r>
    <n v="58.47"/>
    <x v="0"/>
    <n v="32.21"/>
    <m/>
    <m/>
    <m/>
    <m/>
    <m/>
  </r>
  <r>
    <n v="36.700000000000003"/>
    <x v="3"/>
    <n v="31.52"/>
    <m/>
    <m/>
    <m/>
    <m/>
    <m/>
  </r>
  <r>
    <n v="80.02"/>
    <x v="3"/>
    <n v="56.02"/>
    <m/>
    <m/>
    <m/>
    <m/>
    <m/>
  </r>
  <r>
    <n v="98.89"/>
    <x v="3"/>
    <n v="0"/>
    <m/>
    <m/>
    <m/>
    <m/>
    <m/>
  </r>
  <r>
    <n v="89.2"/>
    <x v="2"/>
    <n v="78.709999999999994"/>
    <m/>
    <m/>
    <m/>
    <m/>
    <m/>
  </r>
  <r>
    <n v="98.15"/>
    <x v="2"/>
    <n v="16.579999999999998"/>
    <m/>
    <m/>
    <m/>
    <m/>
    <m/>
  </r>
  <r>
    <n v="33.61"/>
    <x v="0"/>
    <n v="26.16"/>
    <m/>
    <m/>
    <m/>
    <m/>
    <m/>
  </r>
  <r>
    <n v="18.62"/>
    <x v="0"/>
    <n v="12.1"/>
    <m/>
    <m/>
    <m/>
    <m/>
    <m/>
  </r>
  <r>
    <n v="90.47"/>
    <x v="2"/>
    <n v="43.3"/>
    <m/>
    <m/>
    <m/>
    <m/>
    <m/>
  </r>
  <r>
    <n v="61.77"/>
    <x v="1"/>
    <n v="40.18"/>
    <m/>
    <m/>
    <m/>
    <m/>
    <m/>
  </r>
  <r>
    <n v="44.3"/>
    <x v="2"/>
    <n v="20.54"/>
    <m/>
    <m/>
    <m/>
    <m/>
    <m/>
  </r>
  <r>
    <m/>
    <x v="3"/>
    <n v="32.450000000000003"/>
    <m/>
    <m/>
    <m/>
    <m/>
    <m/>
  </r>
  <r>
    <n v="9.25"/>
    <x v="0"/>
    <n v="8.5299999999999994"/>
    <m/>
    <m/>
    <m/>
    <m/>
    <m/>
  </r>
  <r>
    <n v="11.53"/>
    <x v="0"/>
    <n v="7.6"/>
    <m/>
    <m/>
    <m/>
    <m/>
    <m/>
  </r>
  <r>
    <n v="67.709999999999994"/>
    <x v="0"/>
    <n v="53.73"/>
    <m/>
    <m/>
    <m/>
    <m/>
    <m/>
  </r>
  <r>
    <n v="65.319999999999993"/>
    <x v="3"/>
    <n v="0"/>
    <m/>
    <m/>
    <m/>
    <m/>
    <m/>
  </r>
  <r>
    <m/>
    <x v="3"/>
    <n v="6.46"/>
    <m/>
    <m/>
    <m/>
    <m/>
    <m/>
  </r>
  <r>
    <n v="58.29"/>
    <x v="0"/>
    <n v="41.22"/>
    <m/>
    <m/>
    <m/>
    <m/>
    <m/>
  </r>
  <r>
    <n v="42.3"/>
    <x v="1"/>
    <n v="4.9800000000000004"/>
    <m/>
    <m/>
    <m/>
    <m/>
    <m/>
  </r>
  <r>
    <n v="59.18"/>
    <x v="3"/>
    <n v="54.2"/>
    <m/>
    <m/>
    <m/>
    <m/>
    <m/>
  </r>
  <r>
    <n v="21.51"/>
    <x v="2"/>
    <n v="4"/>
    <m/>
    <m/>
    <m/>
    <m/>
    <m/>
  </r>
  <r>
    <n v="99.93"/>
    <x v="0"/>
    <n v="46.57"/>
    <m/>
    <m/>
    <m/>
    <m/>
    <m/>
  </r>
  <r>
    <n v="77.17"/>
    <x v="1"/>
    <n v="54.05"/>
    <m/>
    <m/>
    <m/>
    <m/>
    <m/>
  </r>
  <r>
    <n v="78.430000000000007"/>
    <x v="1"/>
    <n v="65.900000000000006"/>
    <m/>
    <m/>
    <m/>
    <m/>
    <m/>
  </r>
  <r>
    <n v="87.18"/>
    <x v="0"/>
    <n v="70.58"/>
    <m/>
    <m/>
    <m/>
    <m/>
    <m/>
  </r>
  <r>
    <n v="75.73"/>
    <x v="2"/>
    <n v="59.18"/>
    <m/>
    <m/>
    <m/>
    <m/>
    <m/>
  </r>
  <r>
    <n v="15.41"/>
    <x v="3"/>
    <n v="0"/>
    <m/>
    <m/>
    <m/>
    <m/>
    <m/>
  </r>
  <r>
    <n v="92.33"/>
    <x v="0"/>
    <n v="62.67"/>
    <m/>
    <m/>
    <m/>
    <m/>
    <m/>
  </r>
  <r>
    <n v="90.12"/>
    <x v="0"/>
    <n v="35.46"/>
    <m/>
    <m/>
    <m/>
    <m/>
    <m/>
  </r>
  <r>
    <n v="54.21"/>
    <x v="3"/>
    <n v="9.6999999999999993"/>
    <m/>
    <m/>
    <m/>
    <m/>
    <m/>
  </r>
  <r>
    <n v="59.66"/>
    <x v="1"/>
    <n v="0"/>
    <m/>
    <m/>
    <m/>
    <m/>
    <m/>
  </r>
  <r>
    <n v="94.19"/>
    <x v="1"/>
    <n v="77.03"/>
    <m/>
    <m/>
    <m/>
    <m/>
    <m/>
  </r>
  <r>
    <n v="52.45"/>
    <x v="0"/>
    <n v="24.22"/>
    <m/>
    <m/>
    <m/>
    <m/>
    <m/>
  </r>
  <r>
    <n v="8.73"/>
    <x v="0"/>
    <n v="4.0199999999999996"/>
    <m/>
    <m/>
    <m/>
    <m/>
    <m/>
  </r>
  <r>
    <n v="13.59"/>
    <x v="1"/>
    <n v="0"/>
    <m/>
    <m/>
    <m/>
    <m/>
    <m/>
  </r>
  <r>
    <n v="85.38"/>
    <x v="0"/>
    <n v="80.459999999999994"/>
    <m/>
    <m/>
    <m/>
    <m/>
    <m/>
  </r>
  <r>
    <n v="5.82"/>
    <x v="0"/>
    <n v="0"/>
    <m/>
    <m/>
    <m/>
    <m/>
    <m/>
  </r>
  <r>
    <n v="78.349999999999994"/>
    <x v="1"/>
    <n v="58.56"/>
    <m/>
    <m/>
    <m/>
    <m/>
    <m/>
  </r>
  <r>
    <n v="62.74"/>
    <x v="1"/>
    <n v="40.72"/>
    <m/>
    <m/>
    <m/>
    <m/>
    <m/>
  </r>
  <r>
    <n v="64.75"/>
    <x v="0"/>
    <n v="32.659999999999997"/>
    <m/>
    <m/>
    <m/>
    <m/>
    <m/>
  </r>
  <r>
    <n v="78.89"/>
    <x v="0"/>
    <n v="0"/>
    <m/>
    <m/>
    <m/>
    <m/>
    <m/>
  </r>
  <r>
    <n v="42.08"/>
    <x v="0"/>
    <n v="0"/>
    <m/>
    <m/>
    <m/>
    <m/>
    <m/>
  </r>
  <r>
    <n v="17.75"/>
    <x v="0"/>
    <n v="3.92"/>
    <m/>
    <m/>
    <m/>
    <m/>
    <m/>
  </r>
  <r>
    <n v="75.459999999999994"/>
    <x v="3"/>
    <n v="0"/>
    <m/>
    <m/>
    <m/>
    <m/>
    <m/>
  </r>
  <r>
    <n v="24.14"/>
    <x v="0"/>
    <n v="14.07"/>
    <m/>
    <m/>
    <m/>
    <m/>
    <m/>
  </r>
  <r>
    <n v="98.55"/>
    <x v="0"/>
    <n v="48.78"/>
    <m/>
    <m/>
    <m/>
    <m/>
    <m/>
  </r>
  <r>
    <n v="28.06"/>
    <x v="0"/>
    <n v="6.66"/>
    <m/>
    <m/>
    <m/>
    <m/>
    <m/>
  </r>
  <r>
    <n v="56.09"/>
    <x v="1"/>
    <n v="52.31"/>
    <m/>
    <m/>
    <m/>
    <m/>
    <m/>
  </r>
  <r>
    <n v="95.94"/>
    <x v="0"/>
    <n v="10.38"/>
    <m/>
    <m/>
    <m/>
    <m/>
    <m/>
  </r>
  <r>
    <n v="78.94"/>
    <x v="3"/>
    <n v="0"/>
    <m/>
    <m/>
    <m/>
    <m/>
    <m/>
  </r>
  <r>
    <n v="93.69"/>
    <x v="2"/>
    <n v="74.37"/>
    <m/>
    <m/>
    <m/>
    <m/>
    <m/>
  </r>
  <r>
    <n v="28.79"/>
    <x v="0"/>
    <n v="15.12"/>
    <m/>
    <m/>
    <m/>
    <m/>
    <m/>
  </r>
  <r>
    <n v="7.47"/>
    <x v="1"/>
    <n v="1.97"/>
    <m/>
    <m/>
    <m/>
    <m/>
    <m/>
  </r>
  <r>
    <n v="56.45"/>
    <x v="0"/>
    <n v="11.49"/>
    <m/>
    <m/>
    <m/>
    <m/>
    <m/>
  </r>
  <r>
    <n v="91.92"/>
    <x v="0"/>
    <n v="0"/>
    <m/>
    <m/>
    <m/>
    <m/>
    <m/>
  </r>
  <r>
    <n v="33.590000000000003"/>
    <x v="0"/>
    <n v="0"/>
    <m/>
    <m/>
    <m/>
    <m/>
    <m/>
  </r>
  <r>
    <n v="79.62"/>
    <x v="0"/>
    <n v="73.91"/>
    <m/>
    <m/>
    <m/>
    <m/>
    <m/>
  </r>
  <r>
    <n v="6.42"/>
    <x v="0"/>
    <n v="2.72"/>
    <m/>
    <m/>
    <m/>
    <m/>
    <m/>
  </r>
  <r>
    <n v="39.01"/>
    <x v="0"/>
    <n v="0"/>
    <m/>
    <m/>
    <m/>
    <m/>
    <m/>
  </r>
  <r>
    <n v="90.53"/>
    <x v="0"/>
    <n v="19.649999999999999"/>
    <m/>
    <m/>
    <m/>
    <m/>
    <m/>
  </r>
  <r>
    <n v="31.81"/>
    <x v="3"/>
    <n v="29.42"/>
    <m/>
    <m/>
    <m/>
    <m/>
    <m/>
  </r>
  <r>
    <n v="86.01"/>
    <x v="3"/>
    <n v="0"/>
    <m/>
    <m/>
    <m/>
    <m/>
    <m/>
  </r>
  <r>
    <m/>
    <x v="0"/>
    <n v="0"/>
    <m/>
    <m/>
    <m/>
    <m/>
    <m/>
  </r>
  <r>
    <n v="48.59"/>
    <x v="0"/>
    <n v="45.74"/>
    <m/>
    <m/>
    <m/>
    <m/>
    <m/>
  </r>
  <r>
    <n v="44.6"/>
    <x v="2"/>
    <n v="11.06"/>
    <m/>
    <m/>
    <m/>
    <m/>
    <m/>
  </r>
  <r>
    <n v="3.13"/>
    <x v="1"/>
    <n v="1.21"/>
    <m/>
    <m/>
    <m/>
    <m/>
    <m/>
  </r>
  <r>
    <n v="88.28"/>
    <x v="2"/>
    <n v="37.21"/>
    <m/>
    <m/>
    <m/>
    <m/>
    <m/>
  </r>
  <r>
    <n v="19.72"/>
    <x v="2"/>
    <n v="18.2"/>
    <m/>
    <m/>
    <m/>
    <m/>
    <m/>
  </r>
  <r>
    <n v="51.35"/>
    <x v="0"/>
    <n v="36.229999999999997"/>
    <m/>
    <m/>
    <m/>
    <m/>
    <m/>
  </r>
  <r>
    <n v="40.69"/>
    <x v="0"/>
    <n v="11.63"/>
    <m/>
    <m/>
    <m/>
    <m/>
    <m/>
  </r>
  <r>
    <n v="14.3"/>
    <x v="0"/>
    <n v="6.91"/>
    <m/>
    <m/>
    <m/>
    <m/>
    <m/>
  </r>
  <r>
    <n v="18.78"/>
    <x v="0"/>
    <n v="12.15"/>
    <m/>
    <m/>
    <m/>
    <m/>
    <m/>
  </r>
  <r>
    <n v="55.06"/>
    <x v="1"/>
    <n v="52.23"/>
    <m/>
    <m/>
    <m/>
    <m/>
    <m/>
  </r>
  <r>
    <n v="82.41"/>
    <x v="1"/>
    <n v="77.540000000000006"/>
    <m/>
    <m/>
    <m/>
    <m/>
    <m/>
  </r>
  <r>
    <n v="52.07"/>
    <x v="0"/>
    <n v="13.52"/>
    <m/>
    <m/>
    <m/>
    <m/>
    <m/>
  </r>
  <r>
    <n v="38.1"/>
    <x v="1"/>
    <n v="14.82"/>
    <m/>
    <m/>
    <m/>
    <m/>
    <m/>
  </r>
  <r>
    <n v="3.3"/>
    <x v="1"/>
    <n v="3.08"/>
    <m/>
    <m/>
    <m/>
    <m/>
    <m/>
  </r>
  <r>
    <n v="33.56"/>
    <x v="1"/>
    <n v="0"/>
    <m/>
    <m/>
    <m/>
    <m/>
    <m/>
  </r>
  <r>
    <n v="91.22"/>
    <x v="0"/>
    <n v="0"/>
    <m/>
    <m/>
    <m/>
    <m/>
    <m/>
  </r>
  <r>
    <n v="13.78"/>
    <x v="2"/>
    <n v="6.44"/>
    <m/>
    <m/>
    <m/>
    <m/>
    <m/>
  </r>
  <r>
    <n v="50.75"/>
    <x v="0"/>
    <n v="39.909999999999997"/>
    <m/>
    <m/>
    <m/>
    <m/>
    <m/>
  </r>
  <r>
    <n v="4.87"/>
    <x v="0"/>
    <n v="1.52"/>
    <m/>
    <m/>
    <m/>
    <m/>
    <m/>
  </r>
  <r>
    <n v="10.46"/>
    <x v="1"/>
    <n v="6.97"/>
    <m/>
    <m/>
    <m/>
    <m/>
    <m/>
  </r>
  <r>
    <n v="13"/>
    <x v="0"/>
    <n v="3.59"/>
    <m/>
    <m/>
    <m/>
    <m/>
    <m/>
  </r>
  <r>
    <n v="40.53"/>
    <x v="1"/>
    <n v="20.75"/>
    <m/>
    <m/>
    <m/>
    <m/>
    <m/>
  </r>
  <r>
    <n v="84.31"/>
    <x v="0"/>
    <n v="0"/>
    <m/>
    <m/>
    <m/>
    <m/>
    <m/>
  </r>
  <r>
    <n v="18.62"/>
    <x v="1"/>
    <n v="0"/>
    <m/>
    <m/>
    <m/>
    <m/>
    <m/>
  </r>
  <r>
    <m/>
    <x v="3"/>
    <n v="12.14"/>
    <m/>
    <m/>
    <m/>
    <m/>
    <m/>
  </r>
  <r>
    <n v="7.25"/>
    <x v="0"/>
    <n v="1.39"/>
    <m/>
    <m/>
    <m/>
    <m/>
    <m/>
  </r>
  <r>
    <n v="93.95"/>
    <x v="0"/>
    <n v="0"/>
    <m/>
    <m/>
    <m/>
    <m/>
    <m/>
  </r>
  <r>
    <n v="7.67"/>
    <x v="0"/>
    <n v="7.02"/>
    <m/>
    <m/>
    <m/>
    <m/>
    <m/>
  </r>
  <r>
    <n v="63.9"/>
    <x v="3"/>
    <n v="0"/>
    <m/>
    <m/>
    <m/>
    <m/>
    <m/>
  </r>
  <r>
    <n v="70.760000000000005"/>
    <x v="2"/>
    <n v="52.62"/>
    <m/>
    <m/>
    <m/>
    <m/>
    <m/>
  </r>
  <r>
    <n v="38.200000000000003"/>
    <x v="2"/>
    <n v="14.13"/>
    <m/>
    <m/>
    <m/>
    <m/>
    <m/>
  </r>
  <r>
    <n v="84.85"/>
    <x v="0"/>
    <n v="31.68"/>
    <m/>
    <m/>
    <m/>
    <m/>
    <m/>
  </r>
  <r>
    <n v="63.8"/>
    <x v="2"/>
    <n v="10.62"/>
    <m/>
    <m/>
    <m/>
    <m/>
    <m/>
  </r>
  <r>
    <n v="60.98"/>
    <x v="0"/>
    <n v="26.74"/>
    <m/>
    <m/>
    <m/>
    <m/>
    <m/>
  </r>
  <r>
    <n v="2.96"/>
    <x v="0"/>
    <n v="2.12"/>
    <m/>
    <m/>
    <m/>
    <m/>
    <m/>
  </r>
  <r>
    <n v="48.6"/>
    <x v="0"/>
    <n v="0"/>
    <m/>
    <m/>
    <m/>
    <m/>
    <m/>
  </r>
  <r>
    <n v="39.020000000000003"/>
    <x v="0"/>
    <n v="0"/>
    <m/>
    <m/>
    <m/>
    <m/>
    <m/>
  </r>
  <r>
    <n v="63.86"/>
    <x v="2"/>
    <n v="8.26"/>
    <m/>
    <m/>
    <m/>
    <m/>
    <m/>
  </r>
  <r>
    <n v="46.09"/>
    <x v="0"/>
    <n v="0"/>
    <m/>
    <m/>
    <m/>
    <m/>
    <m/>
  </r>
  <r>
    <n v="87.72"/>
    <x v="1"/>
    <n v="52.47"/>
    <m/>
    <m/>
    <m/>
    <m/>
    <m/>
  </r>
  <r>
    <n v="77.89"/>
    <x v="0"/>
    <n v="40.340000000000003"/>
    <m/>
    <m/>
    <m/>
    <m/>
    <m/>
  </r>
  <r>
    <n v="73.569999999999993"/>
    <x v="2"/>
    <n v="66.67"/>
    <m/>
    <m/>
    <m/>
    <m/>
    <m/>
  </r>
  <r>
    <n v="81.11"/>
    <x v="0"/>
    <n v="28.32"/>
    <m/>
    <m/>
    <m/>
    <m/>
    <m/>
  </r>
  <r>
    <m/>
    <x v="0"/>
    <n v="26.67"/>
    <m/>
    <m/>
    <m/>
    <m/>
    <m/>
  </r>
  <r>
    <n v="60.83"/>
    <x v="3"/>
    <n v="25.65"/>
    <m/>
    <m/>
    <m/>
    <m/>
    <m/>
  </r>
  <r>
    <n v="40.78"/>
    <x v="3"/>
    <n v="16.850000000000001"/>
    <m/>
    <m/>
    <m/>
    <m/>
    <m/>
  </r>
  <r>
    <n v="1.31"/>
    <x v="1"/>
    <n v="0"/>
    <m/>
    <m/>
    <m/>
    <m/>
    <m/>
  </r>
  <r>
    <n v="43.36"/>
    <x v="3"/>
    <n v="30.58"/>
    <m/>
    <m/>
    <m/>
    <m/>
    <m/>
  </r>
  <r>
    <n v="79.89"/>
    <x v="0"/>
    <n v="52.99"/>
    <m/>
    <m/>
    <m/>
    <m/>
    <m/>
  </r>
  <r>
    <n v="3.89"/>
    <x v="1"/>
    <n v="2.59"/>
    <m/>
    <m/>
    <m/>
    <m/>
    <m/>
  </r>
  <r>
    <n v="49.7"/>
    <x v="0"/>
    <n v="32.1"/>
    <m/>
    <m/>
    <m/>
    <m/>
    <m/>
  </r>
  <r>
    <n v="29.81"/>
    <x v="0"/>
    <n v="0"/>
    <m/>
    <m/>
    <m/>
    <m/>
    <m/>
  </r>
  <r>
    <n v="54.02"/>
    <x v="0"/>
    <n v="23.55"/>
    <m/>
    <m/>
    <m/>
    <m/>
    <m/>
  </r>
  <r>
    <n v="46.12"/>
    <x v="3"/>
    <n v="24.31"/>
    <m/>
    <m/>
    <m/>
    <m/>
    <m/>
  </r>
  <r>
    <n v="50.01"/>
    <x v="1"/>
    <n v="41.05"/>
    <m/>
    <m/>
    <m/>
    <m/>
    <m/>
  </r>
  <r>
    <n v="39.79"/>
    <x v="0"/>
    <n v="26.91"/>
    <m/>
    <m/>
    <m/>
    <m/>
    <m/>
  </r>
  <r>
    <n v="28.95"/>
    <x v="0"/>
    <n v="25.89"/>
    <m/>
    <m/>
    <m/>
    <m/>
    <m/>
  </r>
  <r>
    <n v="29.82"/>
    <x v="1"/>
    <n v="20.18"/>
    <m/>
    <m/>
    <m/>
    <m/>
    <m/>
  </r>
  <r>
    <n v="36.200000000000003"/>
    <x v="0"/>
    <n v="22.91"/>
    <m/>
    <m/>
    <m/>
    <m/>
    <m/>
  </r>
  <r>
    <n v="60.02"/>
    <x v="0"/>
    <n v="39.33"/>
    <m/>
    <m/>
    <m/>
    <m/>
    <m/>
  </r>
  <r>
    <n v="90.94"/>
    <x v="1"/>
    <n v="70.5"/>
    <m/>
    <m/>
    <m/>
    <m/>
    <m/>
  </r>
  <r>
    <n v="10.84"/>
    <x v="0"/>
    <n v="1.67"/>
    <m/>
    <m/>
    <m/>
    <m/>
    <m/>
  </r>
  <r>
    <n v="18.89"/>
    <x v="0"/>
    <n v="0"/>
    <m/>
    <m/>
    <m/>
    <m/>
    <m/>
  </r>
  <r>
    <n v="51.11"/>
    <x v="3"/>
    <n v="46.22"/>
    <m/>
    <m/>
    <m/>
    <m/>
    <m/>
  </r>
  <r>
    <n v="49.55"/>
    <x v="2"/>
    <n v="32.86"/>
    <m/>
    <m/>
    <m/>
    <m/>
    <m/>
  </r>
  <r>
    <n v="55.65"/>
    <x v="0"/>
    <n v="0"/>
    <m/>
    <m/>
    <m/>
    <m/>
    <m/>
  </r>
  <r>
    <n v="43.11"/>
    <x v="1"/>
    <n v="24.96"/>
    <m/>
    <m/>
    <m/>
    <m/>
    <m/>
  </r>
  <r>
    <n v="38.520000000000003"/>
    <x v="1"/>
    <n v="0"/>
    <m/>
    <m/>
    <m/>
    <m/>
    <m/>
  </r>
  <r>
    <n v="28.09"/>
    <x v="2"/>
    <n v="0"/>
    <m/>
    <m/>
    <m/>
    <m/>
    <m/>
  </r>
  <r>
    <n v="70.349999999999994"/>
    <x v="3"/>
    <n v="17.84"/>
    <m/>
    <m/>
    <m/>
    <m/>
    <m/>
  </r>
  <r>
    <n v="48.21"/>
    <x v="2"/>
    <n v="28.08"/>
    <m/>
    <m/>
    <m/>
    <m/>
    <m/>
  </r>
  <r>
    <n v="42.41"/>
    <x v="3"/>
    <n v="38.58"/>
    <m/>
    <m/>
    <m/>
    <m/>
    <m/>
  </r>
  <r>
    <n v="94.8"/>
    <x v="0"/>
    <n v="0"/>
    <m/>
    <m/>
    <m/>
    <m/>
    <m/>
  </r>
  <r>
    <n v="51.36"/>
    <x v="0"/>
    <n v="0"/>
    <m/>
    <m/>
    <m/>
    <m/>
    <m/>
  </r>
  <r>
    <n v="25.18"/>
    <x v="0"/>
    <n v="16.95"/>
    <m/>
    <m/>
    <m/>
    <m/>
    <m/>
  </r>
  <r>
    <n v="51.85"/>
    <x v="3"/>
    <n v="0"/>
    <m/>
    <m/>
    <m/>
    <m/>
    <m/>
  </r>
  <r>
    <n v="30.06"/>
    <x v="1"/>
    <n v="24.1"/>
    <m/>
    <m/>
    <m/>
    <m/>
    <m/>
  </r>
  <r>
    <n v="61.94"/>
    <x v="3"/>
    <n v="11.53"/>
    <m/>
    <m/>
    <m/>
    <m/>
    <m/>
  </r>
  <r>
    <n v="1.68"/>
    <x v="3"/>
    <n v="1.44"/>
    <m/>
    <m/>
    <m/>
    <m/>
    <m/>
  </r>
  <r>
    <n v="74.959999999999994"/>
    <x v="2"/>
    <n v="0"/>
    <m/>
    <m/>
    <m/>
    <m/>
    <m/>
  </r>
  <r>
    <n v="20.7"/>
    <x v="0"/>
    <n v="14.07"/>
    <m/>
    <m/>
    <m/>
    <m/>
    <m/>
  </r>
  <r>
    <n v="84.46"/>
    <x v="2"/>
    <n v="44.34"/>
    <m/>
    <m/>
    <m/>
    <m/>
    <m/>
  </r>
  <r>
    <n v="1.79"/>
    <x v="0"/>
    <n v="0.96"/>
    <m/>
    <m/>
    <m/>
    <m/>
    <m/>
  </r>
  <r>
    <n v="20.64"/>
    <x v="2"/>
    <n v="19.48"/>
    <m/>
    <m/>
    <m/>
    <m/>
    <m/>
  </r>
  <r>
    <n v="28.11"/>
    <x v="0"/>
    <n v="0"/>
    <m/>
    <m/>
    <m/>
    <m/>
    <m/>
  </r>
  <r>
    <n v="7.07"/>
    <x v="3"/>
    <n v="2.19"/>
    <m/>
    <m/>
    <m/>
    <m/>
    <m/>
  </r>
  <r>
    <n v="47.73"/>
    <x v="3"/>
    <n v="9.3000000000000007"/>
    <m/>
    <m/>
    <m/>
    <m/>
    <m/>
  </r>
  <r>
    <n v="81.19"/>
    <x v="2"/>
    <n v="14.14"/>
    <m/>
    <m/>
    <m/>
    <m/>
    <m/>
  </r>
  <r>
    <n v="81.92"/>
    <x v="3"/>
    <n v="58.7"/>
    <m/>
    <m/>
    <m/>
    <m/>
    <m/>
  </r>
  <r>
    <n v="42.4"/>
    <x v="3"/>
    <n v="26.94"/>
    <m/>
    <m/>
    <m/>
    <m/>
    <m/>
  </r>
  <r>
    <n v="17.53"/>
    <x v="1"/>
    <n v="9.1300000000000008"/>
    <m/>
    <m/>
    <m/>
    <m/>
    <m/>
  </r>
  <r>
    <n v="56.69"/>
    <x v="0"/>
    <n v="39.24"/>
    <m/>
    <m/>
    <m/>
    <m/>
    <m/>
  </r>
  <r>
    <n v="85.4"/>
    <x v="0"/>
    <n v="0"/>
    <m/>
    <m/>
    <m/>
    <m/>
    <m/>
  </r>
  <r>
    <n v="64.599999999999994"/>
    <x v="0"/>
    <n v="11.03"/>
    <m/>
    <m/>
    <m/>
    <m/>
    <m/>
  </r>
  <r>
    <n v="33.14"/>
    <x v="2"/>
    <n v="30.68"/>
    <m/>
    <m/>
    <m/>
    <m/>
    <m/>
  </r>
  <r>
    <n v="69.12"/>
    <x v="0"/>
    <n v="22.7"/>
    <m/>
    <m/>
    <m/>
    <m/>
    <m/>
  </r>
  <r>
    <n v="73.25"/>
    <x v="0"/>
    <n v="61.02"/>
    <m/>
    <m/>
    <m/>
    <m/>
    <m/>
  </r>
  <r>
    <n v="17.13"/>
    <x v="0"/>
    <n v="8.34"/>
    <m/>
    <m/>
    <m/>
    <m/>
    <m/>
  </r>
  <r>
    <n v="60.73"/>
    <x v="2"/>
    <n v="19.89"/>
    <m/>
    <m/>
    <m/>
    <m/>
    <m/>
  </r>
  <r>
    <n v="82.01"/>
    <x v="3"/>
    <n v="41.58"/>
    <m/>
    <m/>
    <m/>
    <m/>
    <m/>
  </r>
  <r>
    <n v="11.18"/>
    <x v="2"/>
    <n v="0"/>
    <m/>
    <m/>
    <m/>
    <m/>
    <m/>
  </r>
  <r>
    <n v="68.989999999999995"/>
    <x v="0"/>
    <n v="11.37"/>
    <m/>
    <m/>
    <m/>
    <m/>
    <m/>
  </r>
  <r>
    <n v="18.63"/>
    <x v="0"/>
    <n v="15.73"/>
    <m/>
    <m/>
    <m/>
    <m/>
    <m/>
  </r>
  <r>
    <n v="78"/>
    <x v="0"/>
    <n v="0"/>
    <m/>
    <m/>
    <m/>
    <m/>
    <m/>
  </r>
  <r>
    <n v="49.93"/>
    <x v="1"/>
    <n v="21.26"/>
    <m/>
    <m/>
    <m/>
    <m/>
    <m/>
  </r>
  <r>
    <m/>
    <x v="2"/>
    <n v="0"/>
    <m/>
    <m/>
    <m/>
    <m/>
    <m/>
  </r>
  <r>
    <n v="92.17"/>
    <x v="0"/>
    <n v="76.069999999999993"/>
    <m/>
    <m/>
    <m/>
    <m/>
    <m/>
  </r>
  <r>
    <n v="14.64"/>
    <x v="3"/>
    <n v="10.19"/>
    <m/>
    <m/>
    <m/>
    <m/>
    <m/>
  </r>
  <r>
    <n v="37.159999999999997"/>
    <x v="2"/>
    <n v="27.2"/>
    <m/>
    <m/>
    <m/>
    <m/>
    <m/>
  </r>
  <r>
    <n v="44.95"/>
    <x v="0"/>
    <n v="0"/>
    <m/>
    <m/>
    <m/>
    <m/>
    <m/>
  </r>
  <r>
    <n v="92"/>
    <x v="0"/>
    <n v="85.67"/>
    <m/>
    <m/>
    <m/>
    <m/>
    <m/>
  </r>
  <r>
    <n v="82.43"/>
    <x v="3"/>
    <n v="66.2"/>
    <m/>
    <m/>
    <m/>
    <m/>
    <m/>
  </r>
  <r>
    <n v="11.34"/>
    <x v="2"/>
    <n v="1.76"/>
    <m/>
    <m/>
    <m/>
    <m/>
    <m/>
  </r>
  <r>
    <n v="92.99"/>
    <x v="0"/>
    <n v="34.159999999999997"/>
    <m/>
    <m/>
    <m/>
    <m/>
    <m/>
  </r>
  <r>
    <n v="32.130000000000003"/>
    <x v="0"/>
    <n v="16.93"/>
    <m/>
    <m/>
    <m/>
    <m/>
    <m/>
  </r>
  <r>
    <n v="29.72"/>
    <x v="2"/>
    <n v="22.39"/>
    <m/>
    <m/>
    <m/>
    <m/>
    <m/>
  </r>
  <r>
    <n v="78.75"/>
    <x v="1"/>
    <n v="0"/>
    <m/>
    <m/>
    <m/>
    <m/>
    <m/>
  </r>
  <r>
    <n v="99.45"/>
    <x v="0"/>
    <n v="48.39"/>
    <m/>
    <m/>
    <m/>
    <m/>
    <m/>
  </r>
  <r>
    <n v="9.83"/>
    <x v="0"/>
    <n v="9.1"/>
    <m/>
    <m/>
    <m/>
    <m/>
    <m/>
  </r>
  <r>
    <n v="13.77"/>
    <x v="1"/>
    <n v="0"/>
    <m/>
    <m/>
    <m/>
    <m/>
    <m/>
  </r>
  <r>
    <n v="74.36"/>
    <x v="0"/>
    <n v="32.67"/>
    <m/>
    <m/>
    <m/>
    <m/>
    <m/>
  </r>
  <r>
    <n v="64.61"/>
    <x v="0"/>
    <n v="24.51"/>
    <m/>
    <m/>
    <m/>
    <m/>
    <m/>
  </r>
  <r>
    <n v="46"/>
    <x v="0"/>
    <n v="34.869999999999997"/>
    <m/>
    <m/>
    <m/>
    <m/>
    <m/>
  </r>
  <r>
    <n v="21.94"/>
    <x v="0"/>
    <n v="7.3"/>
    <m/>
    <m/>
    <m/>
    <m/>
    <m/>
  </r>
  <r>
    <n v="89.41"/>
    <x v="3"/>
    <n v="24.03"/>
    <m/>
    <m/>
    <m/>
    <m/>
    <m/>
  </r>
  <r>
    <n v="57.46"/>
    <x v="1"/>
    <n v="0"/>
    <m/>
    <m/>
    <m/>
    <m/>
    <m/>
  </r>
  <r>
    <n v="93.45"/>
    <x v="0"/>
    <n v="84.28"/>
    <m/>
    <m/>
    <m/>
    <m/>
    <m/>
  </r>
  <r>
    <n v="74.83"/>
    <x v="3"/>
    <n v="68.06"/>
    <m/>
    <m/>
    <m/>
    <m/>
    <m/>
  </r>
  <r>
    <n v="89.77"/>
    <x v="0"/>
    <n v="72.17"/>
    <m/>
    <m/>
    <m/>
    <m/>
    <m/>
  </r>
  <r>
    <n v="37.94"/>
    <x v="1"/>
    <n v="26.44"/>
    <m/>
    <m/>
    <m/>
    <m/>
    <m/>
  </r>
  <r>
    <n v="2.63"/>
    <x v="1"/>
    <n v="0"/>
    <m/>
    <m/>
    <m/>
    <m/>
    <m/>
  </r>
  <r>
    <n v="77.91"/>
    <x v="0"/>
    <n v="62.12"/>
    <m/>
    <m/>
    <m/>
    <m/>
    <m/>
  </r>
  <r>
    <n v="27.49"/>
    <x v="0"/>
    <n v="3.11"/>
    <m/>
    <m/>
    <m/>
    <m/>
    <m/>
  </r>
  <r>
    <n v="17.87"/>
    <x v="0"/>
    <n v="2.57"/>
    <m/>
    <m/>
    <m/>
    <m/>
    <m/>
  </r>
  <r>
    <n v="52.21"/>
    <x v="1"/>
    <n v="0"/>
    <m/>
    <m/>
    <m/>
    <m/>
    <m/>
  </r>
  <r>
    <n v="10.23"/>
    <x v="0"/>
    <n v="0"/>
    <m/>
    <m/>
    <m/>
    <m/>
    <m/>
  </r>
  <r>
    <n v="65.599999999999994"/>
    <x v="0"/>
    <n v="58.69"/>
    <m/>
    <m/>
    <m/>
    <m/>
    <m/>
  </r>
  <r>
    <n v="13.15"/>
    <x v="3"/>
    <n v="5.68"/>
    <m/>
    <m/>
    <m/>
    <m/>
    <m/>
  </r>
  <r>
    <n v="42.57"/>
    <x v="3"/>
    <n v="36.950000000000003"/>
    <m/>
    <m/>
    <m/>
    <m/>
    <m/>
  </r>
  <r>
    <n v="48.91"/>
    <x v="2"/>
    <n v="0"/>
    <m/>
    <m/>
    <m/>
    <m/>
    <m/>
  </r>
  <r>
    <n v="89.96"/>
    <x v="3"/>
    <n v="24.23"/>
    <m/>
    <m/>
    <m/>
    <m/>
    <m/>
  </r>
  <r>
    <n v="44.17"/>
    <x v="0"/>
    <n v="34.200000000000003"/>
    <m/>
    <m/>
    <m/>
    <m/>
    <m/>
  </r>
  <r>
    <n v="60.04"/>
    <x v="2"/>
    <n v="25.09"/>
    <m/>
    <m/>
    <m/>
    <m/>
    <m/>
  </r>
  <r>
    <n v="41.57"/>
    <x v="0"/>
    <n v="10.51"/>
    <m/>
    <m/>
    <m/>
    <m/>
    <m/>
  </r>
  <r>
    <n v="37.79"/>
    <x v="2"/>
    <n v="22.01"/>
    <m/>
    <m/>
    <m/>
    <m/>
    <m/>
  </r>
  <r>
    <n v="53.2"/>
    <x v="1"/>
    <n v="36.17"/>
    <m/>
    <m/>
    <m/>
    <m/>
    <m/>
  </r>
  <r>
    <m/>
    <x v="0"/>
    <n v="0.66"/>
    <m/>
    <m/>
    <m/>
    <m/>
    <m/>
  </r>
  <r>
    <n v="84.32"/>
    <x v="1"/>
    <n v="13.41"/>
    <m/>
    <m/>
    <m/>
    <m/>
    <m/>
  </r>
  <r>
    <n v="40.630000000000003"/>
    <x v="1"/>
    <n v="21.1"/>
    <m/>
    <m/>
    <m/>
    <m/>
    <m/>
  </r>
  <r>
    <n v="23.18"/>
    <x v="2"/>
    <n v="6.08"/>
    <m/>
    <m/>
    <m/>
    <m/>
    <m/>
  </r>
  <r>
    <n v="26.71"/>
    <x v="3"/>
    <n v="8.8000000000000007"/>
    <m/>
    <m/>
    <m/>
    <m/>
    <m/>
  </r>
  <r>
    <n v="75.55"/>
    <x v="0"/>
    <n v="0"/>
    <m/>
    <m/>
    <m/>
    <m/>
    <m/>
  </r>
  <r>
    <n v="23.36"/>
    <x v="1"/>
    <n v="16.14"/>
    <m/>
    <m/>
    <m/>
    <m/>
    <m/>
  </r>
  <r>
    <n v="19.600000000000001"/>
    <x v="3"/>
    <n v="13.76"/>
    <m/>
    <m/>
    <m/>
    <m/>
    <m/>
  </r>
  <r>
    <n v="97.53"/>
    <x v="3"/>
    <n v="0"/>
    <m/>
    <m/>
    <m/>
    <m/>
    <m/>
  </r>
  <r>
    <n v="87.74"/>
    <x v="0"/>
    <n v="48.37"/>
    <m/>
    <m/>
    <m/>
    <m/>
    <m/>
  </r>
  <r>
    <n v="15.91"/>
    <x v="0"/>
    <n v="6.76"/>
    <m/>
    <m/>
    <m/>
    <m/>
    <m/>
  </r>
  <r>
    <n v="53.43"/>
    <x v="2"/>
    <n v="0"/>
    <m/>
    <m/>
    <m/>
    <m/>
    <m/>
  </r>
  <r>
    <n v="28.27"/>
    <x v="2"/>
    <n v="0"/>
    <m/>
    <m/>
    <m/>
    <m/>
    <m/>
  </r>
  <r>
    <n v="29.51"/>
    <x v="1"/>
    <n v="7.22"/>
    <m/>
    <m/>
    <m/>
    <m/>
    <m/>
  </r>
  <r>
    <n v="47.99"/>
    <x v="1"/>
    <n v="29.03"/>
    <m/>
    <m/>
    <m/>
    <m/>
    <m/>
  </r>
  <r>
    <n v="82.07"/>
    <x v="2"/>
    <n v="62.29"/>
    <m/>
    <m/>
    <m/>
    <m/>
    <m/>
  </r>
  <r>
    <n v="98.99"/>
    <x v="3"/>
    <n v="84.9"/>
    <m/>
    <m/>
    <m/>
    <m/>
    <m/>
  </r>
  <r>
    <n v="68.89"/>
    <x v="3"/>
    <n v="8.6999999999999993"/>
    <m/>
    <m/>
    <m/>
    <m/>
    <m/>
  </r>
  <r>
    <n v="20.190000000000001"/>
    <x v="0"/>
    <n v="17.64"/>
    <m/>
    <m/>
    <m/>
    <m/>
    <m/>
  </r>
  <r>
    <m/>
    <x v="0"/>
    <n v="0.98"/>
    <m/>
    <m/>
    <m/>
    <m/>
    <m/>
  </r>
  <r>
    <n v="62.76"/>
    <x v="0"/>
    <n v="0"/>
    <m/>
    <m/>
    <m/>
    <m/>
    <m/>
  </r>
  <r>
    <n v="35.869999999999997"/>
    <x v="1"/>
    <n v="32.659999999999997"/>
    <m/>
    <m/>
    <m/>
    <m/>
    <m/>
  </r>
  <r>
    <n v="29.79"/>
    <x v="0"/>
    <n v="9.59"/>
    <m/>
    <m/>
    <m/>
    <m/>
    <m/>
  </r>
  <r>
    <n v="68.650000000000006"/>
    <x v="0"/>
    <n v="60.96"/>
    <m/>
    <m/>
    <m/>
    <m/>
    <m/>
  </r>
  <r>
    <n v="44.75"/>
    <x v="0"/>
    <n v="22.02"/>
    <m/>
    <m/>
    <m/>
    <m/>
    <m/>
  </r>
  <r>
    <n v="90.78"/>
    <x v="3"/>
    <n v="67.36"/>
    <m/>
    <m/>
    <m/>
    <m/>
    <m/>
  </r>
  <r>
    <n v="9.3800000000000008"/>
    <x v="0"/>
    <n v="3.58"/>
    <m/>
    <m/>
    <m/>
    <m/>
    <m/>
  </r>
  <r>
    <n v="52.11"/>
    <x v="1"/>
    <n v="37.06"/>
    <m/>
    <m/>
    <m/>
    <m/>
    <m/>
  </r>
  <r>
    <n v="16.149999999999999"/>
    <x v="0"/>
    <n v="6.98"/>
    <m/>
    <m/>
    <m/>
    <m/>
    <m/>
  </r>
  <r>
    <n v="82.35"/>
    <x v="1"/>
    <n v="21.17"/>
    <m/>
    <m/>
    <m/>
    <m/>
    <m/>
  </r>
  <r>
    <n v="48.57"/>
    <x v="0"/>
    <n v="37.880000000000003"/>
    <m/>
    <m/>
    <m/>
    <m/>
    <m/>
  </r>
  <r>
    <n v="56.86"/>
    <x v="3"/>
    <n v="0"/>
    <m/>
    <m/>
    <m/>
    <m/>
    <m/>
  </r>
  <r>
    <n v="85.73"/>
    <x v="0"/>
    <n v="19.61"/>
    <m/>
    <m/>
    <m/>
    <m/>
    <m/>
  </r>
  <r>
    <n v="92.42"/>
    <x v="1"/>
    <n v="54.49"/>
    <m/>
    <m/>
    <m/>
    <m/>
    <m/>
  </r>
  <r>
    <n v="59.3"/>
    <x v="0"/>
    <n v="0"/>
    <m/>
    <m/>
    <m/>
    <m/>
    <m/>
  </r>
  <r>
    <n v="79.760000000000005"/>
    <x v="0"/>
    <n v="24.96"/>
    <m/>
    <m/>
    <m/>
    <m/>
    <m/>
  </r>
  <r>
    <n v="92.43"/>
    <x v="2"/>
    <n v="47.83"/>
    <m/>
    <m/>
    <m/>
    <m/>
    <m/>
  </r>
  <r>
    <n v="9.52"/>
    <x v="0"/>
    <n v="4.25"/>
    <m/>
    <m/>
    <m/>
    <m/>
    <m/>
  </r>
  <r>
    <n v="57.47"/>
    <x v="0"/>
    <n v="36.299999999999997"/>
    <m/>
    <m/>
    <m/>
    <m/>
    <m/>
  </r>
  <r>
    <n v="50.37"/>
    <x v="0"/>
    <n v="42.39"/>
    <m/>
    <m/>
    <m/>
    <m/>
    <m/>
  </r>
  <r>
    <n v="50.5"/>
    <x v="0"/>
    <n v="6.34"/>
    <m/>
    <m/>
    <m/>
    <m/>
    <m/>
  </r>
  <r>
    <n v="81.86"/>
    <x v="0"/>
    <n v="74.150000000000006"/>
    <m/>
    <m/>
    <m/>
    <m/>
    <m/>
  </r>
  <r>
    <n v="60.22"/>
    <x v="1"/>
    <n v="11.35"/>
    <m/>
    <m/>
    <m/>
    <m/>
    <m/>
  </r>
  <r>
    <n v="3.12"/>
    <x v="0"/>
    <n v="1.59"/>
    <m/>
    <m/>
    <m/>
    <m/>
    <m/>
  </r>
  <r>
    <n v="12.44"/>
    <x v="3"/>
    <n v="10.95"/>
    <m/>
    <m/>
    <m/>
    <m/>
    <m/>
  </r>
  <r>
    <n v="57.24"/>
    <x v="0"/>
    <n v="0"/>
    <m/>
    <m/>
    <m/>
    <m/>
    <m/>
  </r>
  <r>
    <n v="61.01"/>
    <x v="2"/>
    <n v="42.67"/>
    <m/>
    <m/>
    <m/>
    <m/>
    <m/>
  </r>
  <r>
    <n v="94.2"/>
    <x v="3"/>
    <n v="17.78"/>
    <m/>
    <m/>
    <m/>
    <m/>
    <m/>
  </r>
  <r>
    <n v="21.15"/>
    <x v="0"/>
    <n v="16.79"/>
    <m/>
    <m/>
    <m/>
    <m/>
    <m/>
  </r>
  <r>
    <n v="50.39"/>
    <x v="3"/>
    <n v="0"/>
    <m/>
    <m/>
    <m/>
    <m/>
    <m/>
  </r>
  <r>
    <n v="38.549999999999997"/>
    <x v="3"/>
    <n v="33.68"/>
    <m/>
    <m/>
    <m/>
    <m/>
    <m/>
  </r>
  <r>
    <n v="34.75"/>
    <x v="0"/>
    <n v="0"/>
    <m/>
    <m/>
    <m/>
    <m/>
    <m/>
  </r>
  <r>
    <n v="72.2"/>
    <x v="2"/>
    <n v="24.45"/>
    <m/>
    <m/>
    <m/>
    <m/>
    <m/>
  </r>
  <r>
    <n v="40.07"/>
    <x v="3"/>
    <n v="0"/>
    <m/>
    <m/>
    <m/>
    <m/>
    <m/>
  </r>
  <r>
    <n v="47.18"/>
    <x v="0"/>
    <n v="40.69"/>
    <m/>
    <m/>
    <m/>
    <m/>
    <m/>
  </r>
  <r>
    <n v="87.04"/>
    <x v="0"/>
    <n v="59.34"/>
    <m/>
    <m/>
    <m/>
    <m/>
    <m/>
  </r>
  <r>
    <n v="99.21"/>
    <x v="1"/>
    <n v="60.57"/>
    <m/>
    <m/>
    <m/>
    <m/>
    <m/>
  </r>
  <r>
    <n v="21.2"/>
    <x v="3"/>
    <n v="2.56"/>
    <m/>
    <m/>
    <m/>
    <m/>
    <m/>
  </r>
  <r>
    <n v="62.57"/>
    <x v="0"/>
    <n v="0"/>
    <m/>
    <m/>
    <m/>
    <m/>
    <m/>
  </r>
  <r>
    <n v="94.05"/>
    <x v="1"/>
    <n v="85.76"/>
    <m/>
    <m/>
    <m/>
    <m/>
    <m/>
  </r>
  <r>
    <n v="73.66"/>
    <x v="0"/>
    <n v="34.979999999999997"/>
    <m/>
    <m/>
    <m/>
    <m/>
    <m/>
  </r>
  <r>
    <n v="23.86"/>
    <x v="3"/>
    <n v="9.52"/>
    <m/>
    <m/>
    <m/>
    <m/>
    <m/>
  </r>
  <r>
    <n v="78.84"/>
    <x v="0"/>
    <n v="25.33"/>
    <m/>
    <m/>
    <m/>
    <m/>
    <m/>
  </r>
  <r>
    <n v="58.03"/>
    <x v="2"/>
    <n v="0"/>
    <m/>
    <m/>
    <m/>
    <m/>
    <m/>
  </r>
  <r>
    <n v="83.55"/>
    <x v="0"/>
    <n v="17.41"/>
    <m/>
    <m/>
    <m/>
    <m/>
    <m/>
  </r>
  <r>
    <n v="61.27"/>
    <x v="0"/>
    <n v="49.6"/>
    <m/>
    <m/>
    <m/>
    <m/>
    <m/>
  </r>
  <r>
    <n v="16.07"/>
    <x v="3"/>
    <n v="4.0199999999999996"/>
    <m/>
    <m/>
    <m/>
    <m/>
    <m/>
  </r>
  <r>
    <n v="34.770000000000003"/>
    <x v="3"/>
    <n v="12.89"/>
    <m/>
    <m/>
    <m/>
    <m/>
    <m/>
  </r>
  <r>
    <n v="57.94"/>
    <x v="3"/>
    <n v="27.41"/>
    <m/>
    <m/>
    <m/>
    <m/>
    <m/>
  </r>
  <r>
    <n v="66.98"/>
    <x v="0"/>
    <n v="0"/>
    <m/>
    <m/>
    <m/>
    <m/>
    <m/>
  </r>
  <r>
    <n v="28.9"/>
    <x v="3"/>
    <n v="20.48"/>
    <m/>
    <m/>
    <m/>
    <m/>
    <m/>
  </r>
  <r>
    <n v="86.59"/>
    <x v="1"/>
    <n v="0"/>
    <m/>
    <m/>
    <m/>
    <m/>
    <m/>
  </r>
  <r>
    <n v="73.819999999999993"/>
    <x v="0"/>
    <n v="19.329999999999998"/>
    <m/>
    <m/>
    <m/>
    <m/>
    <m/>
  </r>
  <r>
    <n v="59.05"/>
    <x v="0"/>
    <n v="30.84"/>
    <m/>
    <m/>
    <m/>
    <m/>
    <m/>
  </r>
  <r>
    <n v="7.66"/>
    <x v="0"/>
    <n v="4.57"/>
    <m/>
    <m/>
    <m/>
    <m/>
    <m/>
  </r>
  <r>
    <n v="67.13"/>
    <x v="3"/>
    <n v="19.21"/>
    <m/>
    <m/>
    <m/>
    <m/>
    <m/>
  </r>
  <r>
    <n v="25.49"/>
    <x v="1"/>
    <n v="17.82"/>
    <m/>
    <m/>
    <m/>
    <m/>
    <m/>
  </r>
  <r>
    <n v="24.25"/>
    <x v="0"/>
    <n v="0"/>
    <m/>
    <m/>
    <m/>
    <m/>
    <m/>
  </r>
  <r>
    <n v="91.32"/>
    <x v="0"/>
    <n v="53.57"/>
    <m/>
    <m/>
    <m/>
    <m/>
    <m/>
  </r>
  <r>
    <n v="13.79"/>
    <x v="1"/>
    <n v="0"/>
    <m/>
    <m/>
    <m/>
    <m/>
    <m/>
  </r>
  <r>
    <n v="36.85"/>
    <x v="2"/>
    <n v="14.07"/>
    <m/>
    <m/>
    <m/>
    <m/>
    <m/>
  </r>
  <r>
    <n v="11.15"/>
    <x v="2"/>
    <n v="0"/>
    <m/>
    <m/>
    <m/>
    <m/>
    <m/>
  </r>
  <r>
    <n v="87.79"/>
    <x v="0"/>
    <n v="0"/>
    <m/>
    <m/>
    <m/>
    <m/>
    <m/>
  </r>
  <r>
    <n v="51.72"/>
    <x v="0"/>
    <n v="24.06"/>
    <m/>
    <m/>
    <m/>
    <m/>
    <m/>
  </r>
  <r>
    <n v="51.15"/>
    <x v="1"/>
    <n v="24.78"/>
    <m/>
    <m/>
    <m/>
    <m/>
    <m/>
  </r>
  <r>
    <n v="56.75"/>
    <x v="0"/>
    <n v="0"/>
    <m/>
    <m/>
    <m/>
    <m/>
    <m/>
  </r>
  <r>
    <n v="83.97"/>
    <x v="3"/>
    <n v="30.63"/>
    <m/>
    <m/>
    <m/>
    <m/>
    <m/>
  </r>
  <r>
    <n v="27.55"/>
    <x v="1"/>
    <n v="10.29"/>
    <m/>
    <m/>
    <m/>
    <m/>
    <m/>
  </r>
  <r>
    <n v="8.67"/>
    <x v="2"/>
    <n v="7.28"/>
    <m/>
    <m/>
    <m/>
    <m/>
    <m/>
  </r>
  <r>
    <n v="75.150000000000006"/>
    <x v="1"/>
    <n v="40.89"/>
    <m/>
    <m/>
    <m/>
    <m/>
    <m/>
  </r>
  <r>
    <n v="68.819999999999993"/>
    <x v="0"/>
    <n v="26.2"/>
    <m/>
    <m/>
    <m/>
    <m/>
    <m/>
  </r>
  <r>
    <n v="83.11"/>
    <x v="0"/>
    <n v="57.86"/>
    <m/>
    <m/>
    <m/>
    <m/>
    <m/>
  </r>
  <r>
    <n v="47.4"/>
    <x v="1"/>
    <n v="42.12"/>
    <m/>
    <m/>
    <m/>
    <m/>
    <m/>
  </r>
  <r>
    <n v="37.36"/>
    <x v="0"/>
    <n v="0"/>
    <m/>
    <m/>
    <m/>
    <m/>
    <m/>
  </r>
  <r>
    <m/>
    <x v="1"/>
    <n v="16.440000000000001"/>
    <m/>
    <m/>
    <m/>
    <m/>
    <m/>
  </r>
  <r>
    <n v="17.32"/>
    <x v="0"/>
    <n v="11.52"/>
    <m/>
    <m/>
    <m/>
    <m/>
    <m/>
  </r>
  <r>
    <n v="77.62"/>
    <x v="0"/>
    <n v="70.14"/>
    <m/>
    <m/>
    <m/>
    <m/>
    <m/>
  </r>
  <r>
    <n v="69.81"/>
    <x v="0"/>
    <n v="34.64"/>
    <m/>
    <m/>
    <m/>
    <m/>
    <m/>
  </r>
  <r>
    <n v="38.049999999999997"/>
    <x v="2"/>
    <n v="22.76"/>
    <m/>
    <m/>
    <m/>
    <m/>
    <m/>
  </r>
  <r>
    <n v="28.03"/>
    <x v="1"/>
    <n v="25.94"/>
    <m/>
    <m/>
    <m/>
    <m/>
    <m/>
  </r>
  <r>
    <n v="49.54"/>
    <x v="3"/>
    <n v="0"/>
    <m/>
    <m/>
    <m/>
    <m/>
    <m/>
  </r>
  <r>
    <n v="83.57"/>
    <x v="0"/>
    <n v="0"/>
    <m/>
    <m/>
    <m/>
    <m/>
    <m/>
  </r>
  <r>
    <n v="90.67"/>
    <x v="1"/>
    <n v="14.07"/>
    <m/>
    <m/>
    <m/>
    <m/>
    <m/>
  </r>
  <r>
    <n v="5.41"/>
    <x v="3"/>
    <n v="1.08"/>
    <m/>
    <m/>
    <m/>
    <m/>
    <m/>
  </r>
  <r>
    <n v="91.88"/>
    <x v="2"/>
    <n v="45.14"/>
    <m/>
    <m/>
    <m/>
    <m/>
    <m/>
  </r>
  <r>
    <n v="38.549999999999997"/>
    <x v="2"/>
    <n v="32.81"/>
    <m/>
    <m/>
    <m/>
    <m/>
    <m/>
  </r>
  <r>
    <n v="36.159999999999997"/>
    <x v="0"/>
    <n v="0"/>
    <m/>
    <m/>
    <m/>
    <m/>
    <m/>
  </r>
  <r>
    <n v="79.83"/>
    <x v="0"/>
    <n v="0"/>
    <m/>
    <m/>
    <m/>
    <m/>
    <m/>
  </r>
  <r>
    <n v="19.46"/>
    <x v="3"/>
    <n v="12.36"/>
    <m/>
    <m/>
    <m/>
    <m/>
    <m/>
  </r>
  <r>
    <n v="90.4"/>
    <x v="0"/>
    <n v="56.42"/>
    <m/>
    <m/>
    <m/>
    <m/>
    <m/>
  </r>
  <r>
    <n v="72.61"/>
    <x v="0"/>
    <n v="33.549999999999997"/>
    <m/>
    <m/>
    <m/>
    <m/>
    <m/>
  </r>
  <r>
    <n v="92.31"/>
    <x v="2"/>
    <n v="71.099999999999994"/>
    <m/>
    <m/>
    <m/>
    <m/>
    <m/>
  </r>
  <r>
    <n v="17.37"/>
    <x v="3"/>
    <n v="4.46"/>
    <m/>
    <m/>
    <m/>
    <m/>
    <m/>
  </r>
  <r>
    <n v="84.72"/>
    <x v="1"/>
    <n v="58.79"/>
    <m/>
    <m/>
    <m/>
    <m/>
    <m/>
  </r>
  <r>
    <n v="13.72"/>
    <x v="0"/>
    <n v="2.21"/>
    <m/>
    <m/>
    <m/>
    <m/>
    <m/>
  </r>
  <r>
    <n v="77.02"/>
    <x v="1"/>
    <n v="0"/>
    <m/>
    <m/>
    <m/>
    <m/>
    <m/>
  </r>
  <r>
    <n v="39.020000000000003"/>
    <x v="3"/>
    <n v="0"/>
    <m/>
    <m/>
    <m/>
    <m/>
    <m/>
  </r>
  <r>
    <n v="68.92"/>
    <x v="3"/>
    <n v="40.56"/>
    <m/>
    <m/>
    <m/>
    <m/>
    <m/>
  </r>
  <r>
    <n v="43.07"/>
    <x v="3"/>
    <n v="30.37"/>
    <m/>
    <m/>
    <m/>
    <m/>
    <m/>
  </r>
  <r>
    <n v="87.16"/>
    <x v="0"/>
    <n v="12.31"/>
    <m/>
    <m/>
    <m/>
    <m/>
    <m/>
  </r>
  <r>
    <n v="68.95"/>
    <x v="3"/>
    <n v="24.08"/>
    <m/>
    <m/>
    <m/>
    <m/>
    <m/>
  </r>
  <r>
    <n v="73.459999999999994"/>
    <x v="2"/>
    <n v="0"/>
    <m/>
    <m/>
    <m/>
    <m/>
    <m/>
  </r>
  <r>
    <n v="25.17"/>
    <x v="0"/>
    <n v="9.5"/>
    <m/>
    <m/>
    <m/>
    <m/>
    <m/>
  </r>
  <r>
    <n v="8.8000000000000007"/>
    <x v="1"/>
    <n v="6.28"/>
    <m/>
    <m/>
    <m/>
    <m/>
    <m/>
  </r>
  <r>
    <n v="26.84"/>
    <x v="3"/>
    <n v="0"/>
    <m/>
    <m/>
    <m/>
    <m/>
    <m/>
  </r>
  <r>
    <n v="5.53"/>
    <x v="2"/>
    <n v="4.2300000000000004"/>
    <m/>
    <m/>
    <m/>
    <m/>
    <m/>
  </r>
  <r>
    <n v="23.26"/>
    <x v="0"/>
    <n v="10.02"/>
    <m/>
    <m/>
    <m/>
    <m/>
    <m/>
  </r>
  <r>
    <n v="46.73"/>
    <x v="0"/>
    <n v="38.53"/>
    <m/>
    <m/>
    <m/>
    <m/>
    <m/>
  </r>
  <r>
    <n v="98.5"/>
    <x v="2"/>
    <n v="0"/>
    <m/>
    <m/>
    <m/>
    <m/>
    <m/>
  </r>
  <r>
    <n v="49.58"/>
    <x v="0"/>
    <n v="0"/>
    <m/>
    <m/>
    <m/>
    <m/>
    <m/>
  </r>
  <r>
    <n v="35.85"/>
    <x v="1"/>
    <n v="0"/>
    <m/>
    <m/>
    <m/>
    <m/>
    <m/>
  </r>
  <r>
    <n v="82.79"/>
    <x v="0"/>
    <n v="0"/>
    <m/>
    <m/>
    <m/>
    <m/>
    <m/>
  </r>
  <r>
    <n v="42.39"/>
    <x v="0"/>
    <n v="25.84"/>
    <m/>
    <m/>
    <m/>
    <m/>
    <m/>
  </r>
  <r>
    <n v="62.92"/>
    <x v="0"/>
    <n v="55.13"/>
    <m/>
    <m/>
    <m/>
    <m/>
    <m/>
  </r>
  <r>
    <n v="32.950000000000003"/>
    <x v="2"/>
    <n v="31.01"/>
    <m/>
    <m/>
    <m/>
    <m/>
    <m/>
  </r>
  <r>
    <n v="25.24"/>
    <x v="0"/>
    <n v="19.32"/>
    <m/>
    <m/>
    <m/>
    <m/>
    <m/>
  </r>
  <r>
    <n v="71.760000000000005"/>
    <x v="3"/>
    <n v="0"/>
    <m/>
    <m/>
    <m/>
    <m/>
    <m/>
  </r>
  <r>
    <n v="15.45"/>
    <x v="3"/>
    <n v="10.17"/>
    <m/>
    <m/>
    <m/>
    <m/>
    <m/>
  </r>
  <r>
    <n v="64.56"/>
    <x v="3"/>
    <n v="44.28"/>
    <m/>
    <m/>
    <m/>
    <m/>
    <m/>
  </r>
  <r>
    <n v="76.37"/>
    <x v="3"/>
    <n v="27.54"/>
    <m/>
    <m/>
    <m/>
    <m/>
    <m/>
  </r>
  <r>
    <n v="16.29"/>
    <x v="1"/>
    <n v="2.02"/>
    <m/>
    <m/>
    <m/>
    <m/>
    <m/>
  </r>
  <r>
    <n v="51.35"/>
    <x v="2"/>
    <n v="18.850000000000001"/>
    <m/>
    <m/>
    <m/>
    <m/>
    <m/>
  </r>
  <r>
    <n v="48.92"/>
    <x v="2"/>
    <n v="11.13"/>
    <m/>
    <m/>
    <m/>
    <m/>
    <m/>
  </r>
  <r>
    <n v="57.37"/>
    <x v="1"/>
    <n v="23.47"/>
    <m/>
    <m/>
    <m/>
    <m/>
    <m/>
  </r>
  <r>
    <n v="55.78"/>
    <x v="0"/>
    <n v="17.18"/>
    <m/>
    <m/>
    <m/>
    <m/>
    <m/>
  </r>
  <r>
    <n v="46.15"/>
    <x v="1"/>
    <n v="40.159999999999997"/>
    <m/>
    <m/>
    <m/>
    <m/>
    <m/>
  </r>
  <r>
    <n v="48.25"/>
    <x v="0"/>
    <n v="8.24"/>
    <m/>
    <m/>
    <m/>
    <m/>
    <m/>
  </r>
  <r>
    <n v="1.95"/>
    <x v="0"/>
    <n v="0.61"/>
    <m/>
    <m/>
    <m/>
    <m/>
    <m/>
  </r>
  <r>
    <n v="51.91"/>
    <x v="3"/>
    <n v="18.82"/>
    <m/>
    <m/>
    <m/>
    <m/>
    <m/>
  </r>
  <r>
    <n v="89.44"/>
    <x v="0"/>
    <n v="57.44"/>
    <m/>
    <m/>
    <m/>
    <m/>
    <m/>
  </r>
  <r>
    <n v="50.68"/>
    <x v="2"/>
    <n v="19.02"/>
    <m/>
    <m/>
    <m/>
    <m/>
    <m/>
  </r>
  <r>
    <n v="33.24"/>
    <x v="2"/>
    <n v="16.66"/>
    <m/>
    <m/>
    <m/>
    <m/>
    <m/>
  </r>
  <r>
    <n v="83.09"/>
    <x v="0"/>
    <n v="0"/>
    <m/>
    <m/>
    <m/>
    <m/>
    <m/>
  </r>
  <r>
    <n v="21.02"/>
    <x v="0"/>
    <n v="12.07"/>
    <m/>
    <m/>
    <m/>
    <m/>
    <m/>
  </r>
  <r>
    <n v="8.3699999999999992"/>
    <x v="1"/>
    <n v="0"/>
    <m/>
    <m/>
    <m/>
    <m/>
    <m/>
  </r>
  <r>
    <n v="38.130000000000003"/>
    <x v="3"/>
    <n v="19.11"/>
    <m/>
    <m/>
    <m/>
    <m/>
    <m/>
  </r>
  <r>
    <n v="30.59"/>
    <x v="0"/>
    <n v="10.64"/>
    <m/>
    <m/>
    <m/>
    <m/>
    <m/>
  </r>
  <r>
    <n v="88.57"/>
    <x v="1"/>
    <n v="28.08"/>
    <m/>
    <m/>
    <m/>
    <m/>
    <m/>
  </r>
  <r>
    <n v="80.010000000000005"/>
    <x v="0"/>
    <n v="0"/>
    <m/>
    <m/>
    <m/>
    <m/>
    <m/>
  </r>
  <r>
    <n v="34.04"/>
    <x v="0"/>
    <n v="0"/>
    <m/>
    <m/>
    <m/>
    <m/>
    <m/>
  </r>
  <r>
    <n v="75.44"/>
    <x v="1"/>
    <n v="12.23"/>
    <m/>
    <m/>
    <m/>
    <m/>
    <m/>
  </r>
  <r>
    <n v="30.09"/>
    <x v="2"/>
    <n v="24.89"/>
    <m/>
    <m/>
    <m/>
    <m/>
    <m/>
  </r>
  <r>
    <n v="89.43"/>
    <x v="3"/>
    <n v="16.61"/>
    <m/>
    <m/>
    <m/>
    <m/>
    <m/>
  </r>
  <r>
    <n v="33.42"/>
    <x v="0"/>
    <n v="29.94"/>
    <m/>
    <m/>
    <m/>
    <m/>
    <m/>
  </r>
  <r>
    <n v="44.95"/>
    <x v="0"/>
    <n v="33.950000000000003"/>
    <m/>
    <m/>
    <m/>
    <m/>
    <m/>
  </r>
  <r>
    <n v="52.13"/>
    <x v="0"/>
    <n v="48.87"/>
    <m/>
    <m/>
    <m/>
    <m/>
    <m/>
  </r>
  <r>
    <n v="1.72"/>
    <x v="3"/>
    <n v="0.81"/>
    <m/>
    <m/>
    <m/>
    <m/>
    <m/>
  </r>
  <r>
    <n v="95.18"/>
    <x v="2"/>
    <n v="19.87"/>
    <m/>
    <m/>
    <m/>
    <m/>
    <m/>
  </r>
  <r>
    <n v="86.77"/>
    <x v="2"/>
    <n v="77.73"/>
    <m/>
    <m/>
    <m/>
    <m/>
    <m/>
  </r>
  <r>
    <n v="3.97"/>
    <x v="3"/>
    <n v="3.04"/>
    <m/>
    <m/>
    <m/>
    <m/>
    <m/>
  </r>
  <r>
    <n v="38.33"/>
    <x v="2"/>
    <n v="17.510000000000002"/>
    <m/>
    <m/>
    <m/>
    <m/>
    <m/>
  </r>
  <r>
    <n v="85.83"/>
    <x v="3"/>
    <n v="78.39"/>
    <m/>
    <m/>
    <m/>
    <m/>
    <m/>
  </r>
  <r>
    <n v="51.96"/>
    <x v="3"/>
    <n v="16.23"/>
    <m/>
    <m/>
    <m/>
    <m/>
    <m/>
  </r>
  <r>
    <n v="52.47"/>
    <x v="0"/>
    <n v="11.72"/>
    <m/>
    <m/>
    <m/>
    <m/>
    <m/>
  </r>
  <r>
    <n v="2.42"/>
    <x v="0"/>
    <n v="2.0099999999999998"/>
    <m/>
    <m/>
    <m/>
    <m/>
    <m/>
  </r>
  <r>
    <n v="45.87"/>
    <x v="3"/>
    <n v="14.54"/>
    <m/>
    <m/>
    <m/>
    <m/>
    <m/>
  </r>
  <r>
    <n v="76.56"/>
    <x v="2"/>
    <n v="22.44"/>
    <m/>
    <m/>
    <m/>
    <m/>
    <m/>
  </r>
  <r>
    <n v="45.8"/>
    <x v="0"/>
    <n v="10.1"/>
    <m/>
    <m/>
    <m/>
    <m/>
    <m/>
  </r>
  <r>
    <n v="56.73"/>
    <x v="1"/>
    <n v="13.71"/>
    <m/>
    <m/>
    <m/>
    <m/>
    <m/>
  </r>
  <r>
    <n v="54.54"/>
    <x v="3"/>
    <n v="47.22"/>
    <m/>
    <m/>
    <m/>
    <m/>
    <m/>
  </r>
  <r>
    <n v="1.04"/>
    <x v="0"/>
    <n v="0"/>
    <m/>
    <m/>
    <m/>
    <m/>
    <m/>
  </r>
  <r>
    <n v="42.48"/>
    <x v="2"/>
    <n v="8.7100000000000009"/>
    <m/>
    <m/>
    <m/>
    <m/>
    <m/>
  </r>
  <r>
    <n v="28.27"/>
    <x v="1"/>
    <n v="0"/>
    <m/>
    <m/>
    <m/>
    <m/>
    <m/>
  </r>
  <r>
    <n v="45.98"/>
    <x v="0"/>
    <n v="39.43"/>
    <m/>
    <m/>
    <m/>
    <m/>
    <m/>
  </r>
  <r>
    <n v="52.76"/>
    <x v="0"/>
    <n v="7.82"/>
    <m/>
    <m/>
    <m/>
    <m/>
    <m/>
  </r>
  <r>
    <n v="33.549999999999997"/>
    <x v="1"/>
    <n v="0"/>
    <m/>
    <m/>
    <m/>
    <m/>
    <m/>
  </r>
  <r>
    <n v="49.3"/>
    <x v="0"/>
    <n v="0"/>
    <m/>
    <m/>
    <m/>
    <m/>
    <m/>
  </r>
  <r>
    <n v="36.71"/>
    <x v="3"/>
    <n v="0"/>
    <m/>
    <m/>
    <m/>
    <m/>
    <m/>
  </r>
  <r>
    <n v="77.989999999999995"/>
    <x v="0"/>
    <n v="35.119999999999997"/>
    <m/>
    <m/>
    <m/>
    <m/>
    <m/>
  </r>
  <r>
    <n v="35.89"/>
    <x v="1"/>
    <n v="27.04"/>
    <m/>
    <m/>
    <m/>
    <m/>
    <m/>
  </r>
  <r>
    <n v="75.58"/>
    <x v="3"/>
    <n v="27.89"/>
    <m/>
    <m/>
    <m/>
    <m/>
    <m/>
  </r>
  <r>
    <n v="64.31"/>
    <x v="3"/>
    <n v="55.4"/>
    <m/>
    <m/>
    <m/>
    <m/>
    <m/>
  </r>
  <r>
    <n v="31.74"/>
    <x v="2"/>
    <n v="19.86"/>
    <m/>
    <m/>
    <m/>
    <m/>
    <m/>
  </r>
  <r>
    <n v="71.87"/>
    <x v="0"/>
    <n v="68.239999999999995"/>
    <m/>
    <m/>
    <m/>
    <m/>
    <m/>
  </r>
  <r>
    <n v="23.22"/>
    <x v="2"/>
    <n v="8.18"/>
    <m/>
    <m/>
    <m/>
    <m/>
    <m/>
  </r>
  <r>
    <n v="99.84"/>
    <x v="0"/>
    <n v="77.599999999999994"/>
    <m/>
    <m/>
    <m/>
    <m/>
    <m/>
  </r>
  <r>
    <n v="54.5"/>
    <x v="0"/>
    <n v="50.9"/>
    <m/>
    <m/>
    <m/>
    <m/>
    <m/>
  </r>
  <r>
    <n v="23.55"/>
    <x v="3"/>
    <n v="11.57"/>
    <m/>
    <m/>
    <m/>
    <m/>
    <m/>
  </r>
  <r>
    <n v="56.34"/>
    <x v="1"/>
    <n v="0"/>
    <m/>
    <m/>
    <m/>
    <m/>
    <m/>
  </r>
  <r>
    <n v="49.59"/>
    <x v="3"/>
    <n v="18.89"/>
    <m/>
    <m/>
    <m/>
    <m/>
    <m/>
  </r>
  <r>
    <n v="59.1"/>
    <x v="0"/>
    <n v="9.11"/>
    <m/>
    <m/>
    <m/>
    <m/>
    <m/>
  </r>
  <r>
    <n v="3.92"/>
    <x v="0"/>
    <n v="1.75"/>
    <m/>
    <m/>
    <m/>
    <m/>
    <m/>
  </r>
  <r>
    <n v="18.559999999999999"/>
    <x v="2"/>
    <n v="7.4"/>
    <m/>
    <m/>
    <m/>
    <m/>
    <m/>
  </r>
  <r>
    <n v="88.05"/>
    <x v="0"/>
    <n v="9.15"/>
    <m/>
    <m/>
    <m/>
    <m/>
    <m/>
  </r>
  <r>
    <n v="95.62"/>
    <x v="0"/>
    <n v="39.97"/>
    <m/>
    <m/>
    <m/>
    <m/>
    <m/>
  </r>
  <r>
    <n v="4"/>
    <x v="3"/>
    <n v="1.59"/>
    <m/>
    <m/>
    <m/>
    <m/>
    <m/>
  </r>
  <r>
    <n v="16.37"/>
    <x v="0"/>
    <n v="9.35"/>
    <m/>
    <m/>
    <m/>
    <m/>
    <m/>
  </r>
  <r>
    <n v="36.47"/>
    <x v="0"/>
    <n v="19.989999999999998"/>
    <m/>
    <m/>
    <m/>
    <m/>
    <m/>
  </r>
  <r>
    <n v="14.41"/>
    <x v="0"/>
    <n v="1.73"/>
    <m/>
    <m/>
    <m/>
    <m/>
    <m/>
  </r>
  <r>
    <n v="77.31"/>
    <x v="0"/>
    <n v="28.34"/>
    <m/>
    <m/>
    <m/>
    <m/>
    <m/>
  </r>
  <r>
    <n v="96.45"/>
    <x v="2"/>
    <n v="40.049999999999997"/>
    <m/>
    <m/>
    <m/>
    <m/>
    <m/>
  </r>
  <r>
    <n v="32.71"/>
    <x v="0"/>
    <n v="0"/>
    <m/>
    <m/>
    <m/>
    <m/>
    <m/>
  </r>
  <r>
    <n v="82.83"/>
    <x v="2"/>
    <n v="70.38"/>
    <m/>
    <m/>
    <m/>
    <m/>
    <m/>
  </r>
  <r>
    <m/>
    <x v="2"/>
    <n v="28.85"/>
    <m/>
    <m/>
    <m/>
    <m/>
    <m/>
  </r>
  <r>
    <n v="23.07"/>
    <x v="2"/>
    <n v="0"/>
    <m/>
    <m/>
    <m/>
    <m/>
    <m/>
  </r>
  <r>
    <n v="29.19"/>
    <x v="0"/>
    <n v="0"/>
    <m/>
    <m/>
    <m/>
    <m/>
    <m/>
  </r>
  <r>
    <n v="4.7699999999999996"/>
    <x v="0"/>
    <n v="3.47"/>
    <m/>
    <m/>
    <m/>
    <m/>
    <m/>
  </r>
  <r>
    <n v="32.47"/>
    <x v="3"/>
    <n v="8.7799999999999994"/>
    <m/>
    <m/>
    <m/>
    <m/>
    <m/>
  </r>
  <r>
    <n v="19.21"/>
    <x v="2"/>
    <n v="0"/>
    <m/>
    <m/>
    <m/>
    <m/>
    <m/>
  </r>
  <r>
    <n v="7.45"/>
    <x v="0"/>
    <n v="1.4"/>
    <m/>
    <m/>
    <m/>
    <m/>
    <m/>
  </r>
  <r>
    <n v="85.84"/>
    <x v="0"/>
    <n v="58.61"/>
    <m/>
    <m/>
    <m/>
    <m/>
    <m/>
  </r>
  <r>
    <n v="98.03"/>
    <x v="3"/>
    <n v="21.84"/>
    <m/>
    <m/>
    <m/>
    <m/>
    <m/>
  </r>
  <r>
    <n v="74.260000000000005"/>
    <x v="2"/>
    <n v="15.32"/>
    <m/>
    <m/>
    <m/>
    <m/>
    <m/>
  </r>
  <r>
    <n v="45.78"/>
    <x v="1"/>
    <n v="12.59"/>
    <m/>
    <m/>
    <m/>
    <m/>
    <m/>
  </r>
  <r>
    <n v="86.38"/>
    <x v="0"/>
    <n v="56.53"/>
    <m/>
    <m/>
    <m/>
    <m/>
    <m/>
  </r>
  <r>
    <n v="22.5"/>
    <x v="2"/>
    <n v="2.71"/>
    <m/>
    <m/>
    <m/>
    <m/>
    <m/>
  </r>
  <r>
    <n v="40.79"/>
    <x v="1"/>
    <n v="30.52"/>
    <m/>
    <m/>
    <m/>
    <m/>
    <m/>
  </r>
  <r>
    <n v="87.72"/>
    <x v="3"/>
    <n v="0"/>
    <m/>
    <m/>
    <m/>
    <m/>
    <m/>
  </r>
  <r>
    <n v="36.93"/>
    <x v="1"/>
    <n v="12.79"/>
    <m/>
    <m/>
    <m/>
    <m/>
    <m/>
  </r>
  <r>
    <n v="53.7"/>
    <x v="1"/>
    <n v="49.93"/>
    <m/>
    <m/>
    <m/>
    <m/>
    <m/>
  </r>
  <r>
    <n v="47.81"/>
    <x v="0"/>
    <n v="41.11"/>
    <m/>
    <m/>
    <m/>
    <m/>
    <m/>
  </r>
  <r>
    <n v="7.82"/>
    <x v="1"/>
    <n v="0"/>
    <m/>
    <m/>
    <m/>
    <m/>
    <m/>
  </r>
  <r>
    <n v="2.58"/>
    <x v="0"/>
    <n v="2.2400000000000002"/>
    <m/>
    <m/>
    <m/>
    <m/>
    <m/>
  </r>
  <r>
    <n v="27.05"/>
    <x v="3"/>
    <n v="0"/>
    <m/>
    <m/>
    <m/>
    <m/>
    <m/>
  </r>
  <r>
    <n v="38.69"/>
    <x v="3"/>
    <n v="30.28"/>
    <m/>
    <m/>
    <m/>
    <m/>
    <m/>
  </r>
  <r>
    <n v="26.9"/>
    <x v="1"/>
    <n v="0"/>
    <m/>
    <m/>
    <m/>
    <m/>
    <m/>
  </r>
  <r>
    <n v="18.53"/>
    <x v="0"/>
    <n v="0"/>
    <m/>
    <m/>
    <m/>
    <m/>
    <m/>
  </r>
  <r>
    <n v="96.6"/>
    <x v="0"/>
    <n v="21.05"/>
    <m/>
    <m/>
    <m/>
    <m/>
    <m/>
  </r>
  <r>
    <n v="79.37"/>
    <x v="2"/>
    <n v="63.09"/>
    <m/>
    <m/>
    <m/>
    <m/>
    <m/>
  </r>
  <r>
    <n v="67.94"/>
    <x v="2"/>
    <n v="0"/>
    <m/>
    <m/>
    <m/>
    <m/>
    <m/>
  </r>
  <r>
    <n v="19.63"/>
    <x v="3"/>
    <n v="10.42"/>
    <m/>
    <m/>
    <m/>
    <m/>
    <m/>
  </r>
  <r>
    <n v="65.83"/>
    <x v="0"/>
    <n v="0"/>
    <m/>
    <m/>
    <m/>
    <m/>
    <m/>
  </r>
  <r>
    <n v="45.15"/>
    <x v="0"/>
    <n v="36.74"/>
    <m/>
    <m/>
    <m/>
    <m/>
    <m/>
  </r>
  <r>
    <n v="32.03"/>
    <x v="0"/>
    <n v="28.34"/>
    <m/>
    <m/>
    <m/>
    <m/>
    <m/>
  </r>
  <r>
    <m/>
    <x v="1"/>
    <n v="32.549999999999997"/>
    <m/>
    <m/>
    <m/>
    <m/>
    <m/>
  </r>
  <r>
    <n v="22.48"/>
    <x v="0"/>
    <n v="5.27"/>
    <m/>
    <m/>
    <m/>
    <m/>
    <m/>
  </r>
  <r>
    <n v="72.650000000000006"/>
    <x v="0"/>
    <n v="50.86"/>
    <m/>
    <m/>
    <m/>
    <m/>
    <m/>
  </r>
  <r>
    <n v="2.2799999999999998"/>
    <x v="0"/>
    <n v="0.77"/>
    <m/>
    <m/>
    <m/>
    <m/>
    <m/>
  </r>
  <r>
    <n v="7.25"/>
    <x v="3"/>
    <n v="5.57"/>
    <m/>
    <m/>
    <m/>
    <m/>
    <m/>
  </r>
  <r>
    <n v="57.66"/>
    <x v="0"/>
    <n v="6.72"/>
    <m/>
    <m/>
    <m/>
    <m/>
    <m/>
  </r>
  <r>
    <n v="53.39"/>
    <x v="0"/>
    <n v="0"/>
    <m/>
    <m/>
    <m/>
    <m/>
    <m/>
  </r>
  <r>
    <n v="25.41"/>
    <x v="2"/>
    <n v="23.2"/>
    <m/>
    <m/>
    <m/>
    <m/>
    <m/>
  </r>
  <r>
    <n v="95.81"/>
    <x v="3"/>
    <n v="73.98"/>
    <m/>
    <m/>
    <m/>
    <m/>
    <m/>
  </r>
  <r>
    <n v="30.31"/>
    <x v="2"/>
    <n v="19.16"/>
    <m/>
    <m/>
    <m/>
    <m/>
    <m/>
  </r>
  <r>
    <n v="28.32"/>
    <x v="0"/>
    <n v="23.72"/>
    <m/>
    <m/>
    <m/>
    <m/>
    <m/>
  </r>
  <r>
    <n v="43.99"/>
    <x v="3"/>
    <n v="37.43"/>
    <m/>
    <m/>
    <m/>
    <m/>
    <m/>
  </r>
  <r>
    <n v="16.010000000000002"/>
    <x v="3"/>
    <n v="7.22"/>
    <m/>
    <m/>
    <m/>
    <m/>
    <m/>
  </r>
  <r>
    <n v="79.180000000000007"/>
    <x v="2"/>
    <n v="59.25"/>
    <m/>
    <m/>
    <m/>
    <m/>
    <m/>
  </r>
  <r>
    <n v="84.45"/>
    <x v="2"/>
    <n v="31.38"/>
    <m/>
    <m/>
    <m/>
    <m/>
    <m/>
  </r>
  <r>
    <m/>
    <x v="0"/>
    <n v="1.98"/>
    <m/>
    <m/>
    <m/>
    <m/>
    <m/>
  </r>
  <r>
    <n v="22.07"/>
    <x v="0"/>
    <n v="9.49"/>
    <m/>
    <m/>
    <m/>
    <m/>
    <m/>
  </r>
  <r>
    <n v="39.869999999999997"/>
    <x v="2"/>
    <n v="7.81"/>
    <m/>
    <m/>
    <m/>
    <m/>
    <m/>
  </r>
  <r>
    <n v="74.98"/>
    <x v="0"/>
    <n v="47.4"/>
    <m/>
    <m/>
    <m/>
    <m/>
    <m/>
  </r>
  <r>
    <n v="2.2200000000000002"/>
    <x v="0"/>
    <n v="1.64"/>
    <m/>
    <m/>
    <m/>
    <m/>
    <m/>
  </r>
  <r>
    <n v="11.62"/>
    <x v="3"/>
    <n v="0"/>
    <m/>
    <m/>
    <m/>
    <m/>
    <m/>
  </r>
  <r>
    <n v="22.32"/>
    <x v="0"/>
    <n v="16.850000000000001"/>
    <m/>
    <m/>
    <m/>
    <m/>
    <m/>
  </r>
  <r>
    <n v="74.680000000000007"/>
    <x v="0"/>
    <n v="53.48"/>
    <m/>
    <m/>
    <m/>
    <m/>
    <m/>
  </r>
  <r>
    <n v="70.58"/>
    <x v="1"/>
    <n v="8.85"/>
    <m/>
    <m/>
    <m/>
    <m/>
    <m/>
  </r>
  <r>
    <n v="66"/>
    <x v="3"/>
    <n v="44.26"/>
    <m/>
    <m/>
    <m/>
    <m/>
    <m/>
  </r>
  <r>
    <n v="87.48"/>
    <x v="1"/>
    <n v="30.05"/>
    <m/>
    <m/>
    <m/>
    <m/>
    <m/>
  </r>
  <r>
    <n v="66.2"/>
    <x v="2"/>
    <n v="27.56"/>
    <m/>
    <m/>
    <m/>
    <m/>
    <m/>
  </r>
  <r>
    <n v="96.18"/>
    <x v="0"/>
    <n v="13.11"/>
    <m/>
    <m/>
    <m/>
    <m/>
    <m/>
  </r>
  <r>
    <n v="63.64"/>
    <x v="0"/>
    <n v="12.42"/>
    <m/>
    <m/>
    <m/>
    <m/>
    <m/>
  </r>
  <r>
    <n v="66.8"/>
    <x v="0"/>
    <n v="54.17"/>
    <m/>
    <m/>
    <m/>
    <m/>
    <m/>
  </r>
  <r>
    <n v="75.23"/>
    <x v="1"/>
    <n v="53.32"/>
    <m/>
    <m/>
    <m/>
    <m/>
    <m/>
  </r>
  <r>
    <n v="69.8"/>
    <x v="1"/>
    <n v="63.44"/>
    <m/>
    <m/>
    <m/>
    <m/>
    <m/>
  </r>
  <r>
    <n v="8.06"/>
    <x v="1"/>
    <n v="3.16"/>
    <m/>
    <m/>
    <m/>
    <m/>
    <m/>
  </r>
  <r>
    <n v="59.74"/>
    <x v="3"/>
    <n v="0"/>
    <m/>
    <m/>
    <m/>
    <m/>
    <m/>
  </r>
  <r>
    <n v="62.4"/>
    <x v="0"/>
    <n v="54.29"/>
    <m/>
    <m/>
    <m/>
    <m/>
    <m/>
  </r>
  <r>
    <n v="75.16"/>
    <x v="1"/>
    <n v="21.35"/>
    <m/>
    <m/>
    <m/>
    <m/>
    <m/>
  </r>
  <r>
    <n v="7.84"/>
    <x v="3"/>
    <n v="0"/>
    <m/>
    <m/>
    <m/>
    <m/>
    <m/>
  </r>
  <r>
    <n v="29.74"/>
    <x v="0"/>
    <n v="3.12"/>
    <m/>
    <m/>
    <m/>
    <m/>
    <m/>
  </r>
  <r>
    <n v="19.09"/>
    <x v="1"/>
    <n v="3.56"/>
    <m/>
    <m/>
    <m/>
    <m/>
    <m/>
  </r>
  <r>
    <n v="50.12"/>
    <x v="0"/>
    <n v="6.44"/>
    <m/>
    <m/>
    <m/>
    <m/>
    <m/>
  </r>
  <r>
    <n v="36.409999999999997"/>
    <x v="0"/>
    <n v="0"/>
    <m/>
    <m/>
    <m/>
    <m/>
    <m/>
  </r>
  <r>
    <n v="48.31"/>
    <x v="0"/>
    <n v="10.88"/>
    <m/>
    <m/>
    <m/>
    <m/>
    <m/>
  </r>
  <r>
    <n v="12.16"/>
    <x v="2"/>
    <n v="9.5"/>
    <m/>
    <m/>
    <m/>
    <m/>
    <m/>
  </r>
  <r>
    <n v="55.75"/>
    <x v="0"/>
    <n v="52.48"/>
    <m/>
    <m/>
    <m/>
    <m/>
    <m/>
  </r>
  <r>
    <n v="41.23"/>
    <x v="2"/>
    <n v="0"/>
    <m/>
    <m/>
    <m/>
    <m/>
    <m/>
  </r>
  <r>
    <n v="94.99"/>
    <x v="0"/>
    <n v="49.64"/>
    <m/>
    <m/>
    <m/>
    <m/>
    <m/>
  </r>
  <r>
    <n v="89.27"/>
    <x v="0"/>
    <n v="72.39"/>
    <m/>
    <m/>
    <m/>
    <m/>
    <m/>
  </r>
  <r>
    <n v="75.98"/>
    <x v="3"/>
    <n v="52.25"/>
    <m/>
    <m/>
    <m/>
    <m/>
    <m/>
  </r>
  <r>
    <n v="93.48"/>
    <x v="0"/>
    <n v="86.61"/>
    <m/>
    <m/>
    <m/>
    <m/>
    <m/>
  </r>
  <r>
    <n v="42.96"/>
    <x v="2"/>
    <n v="30.32"/>
    <m/>
    <m/>
    <m/>
    <m/>
    <m/>
  </r>
  <r>
    <n v="72.73"/>
    <x v="1"/>
    <n v="30.46"/>
    <m/>
    <m/>
    <m/>
    <m/>
    <m/>
  </r>
  <r>
    <n v="15.49"/>
    <x v="0"/>
    <n v="12.24"/>
    <m/>
    <m/>
    <m/>
    <m/>
    <m/>
  </r>
  <r>
    <n v="57.18"/>
    <x v="0"/>
    <n v="24.52"/>
    <m/>
    <m/>
    <m/>
    <m/>
    <m/>
  </r>
  <r>
    <n v="11.64"/>
    <x v="0"/>
    <n v="2.27"/>
    <m/>
    <m/>
    <m/>
    <m/>
    <m/>
  </r>
  <r>
    <n v="62.21"/>
    <x v="0"/>
    <n v="17.850000000000001"/>
    <m/>
    <m/>
    <m/>
    <m/>
    <m/>
  </r>
  <r>
    <n v="10.029999999999999"/>
    <x v="0"/>
    <n v="0"/>
    <m/>
    <m/>
    <m/>
    <m/>
    <m/>
  </r>
  <r>
    <n v="11.63"/>
    <x v="2"/>
    <n v="2.16"/>
    <m/>
    <m/>
    <m/>
    <m/>
    <m/>
  </r>
  <r>
    <n v="3.28"/>
    <x v="3"/>
    <n v="0.39"/>
    <m/>
    <m/>
    <m/>
    <m/>
    <m/>
  </r>
  <r>
    <n v="70.64"/>
    <x v="2"/>
    <n v="28.28"/>
    <m/>
    <m/>
    <m/>
    <m/>
    <m/>
  </r>
  <r>
    <n v="96.1"/>
    <x v="1"/>
    <n v="41.37"/>
    <m/>
    <m/>
    <m/>
    <m/>
    <m/>
  </r>
  <r>
    <n v="44.3"/>
    <x v="2"/>
    <n v="12.68"/>
    <m/>
    <m/>
    <m/>
    <m/>
    <m/>
  </r>
  <r>
    <n v="5.75"/>
    <x v="3"/>
    <n v="0"/>
    <m/>
    <m/>
    <m/>
    <m/>
    <m/>
  </r>
  <r>
    <n v="87.23"/>
    <x v="0"/>
    <n v="57.26"/>
    <m/>
    <m/>
    <m/>
    <m/>
    <m/>
  </r>
  <r>
    <n v="94.26"/>
    <x v="1"/>
    <n v="14.82"/>
    <m/>
    <m/>
    <m/>
    <m/>
    <m/>
  </r>
  <r>
    <n v="76.33"/>
    <x v="3"/>
    <n v="0"/>
    <m/>
    <m/>
    <m/>
    <m/>
    <m/>
  </r>
  <r>
    <n v="14.36"/>
    <x v="3"/>
    <n v="4.4400000000000004"/>
    <m/>
    <m/>
    <m/>
    <m/>
    <m/>
  </r>
  <r>
    <n v="98.3"/>
    <x v="0"/>
    <n v="53.7"/>
    <m/>
    <m/>
    <m/>
    <m/>
    <m/>
  </r>
  <r>
    <n v="41.11"/>
    <x v="0"/>
    <n v="25.07"/>
    <m/>
    <m/>
    <m/>
    <m/>
    <m/>
  </r>
  <r>
    <n v="37.99"/>
    <x v="0"/>
    <n v="29.43"/>
    <m/>
    <m/>
    <m/>
    <m/>
    <m/>
  </r>
  <r>
    <n v="40.520000000000003"/>
    <x v="0"/>
    <n v="34.950000000000003"/>
    <m/>
    <m/>
    <m/>
    <m/>
    <m/>
  </r>
  <r>
    <n v="87.34"/>
    <x v="0"/>
    <n v="34.9"/>
    <m/>
    <m/>
    <m/>
    <m/>
    <m/>
  </r>
  <r>
    <n v="71.400000000000006"/>
    <x v="0"/>
    <n v="27.41"/>
    <m/>
    <m/>
    <m/>
    <m/>
    <m/>
  </r>
  <r>
    <n v="58.98"/>
    <x v="1"/>
    <n v="0"/>
    <m/>
    <m/>
    <m/>
    <m/>
    <m/>
  </r>
  <r>
    <n v="44.55"/>
    <x v="0"/>
    <n v="0"/>
    <m/>
    <m/>
    <m/>
    <m/>
    <m/>
  </r>
  <r>
    <n v="57.36"/>
    <x v="3"/>
    <n v="5.76"/>
    <m/>
    <m/>
    <m/>
    <m/>
    <m/>
  </r>
  <r>
    <n v="91.6"/>
    <x v="0"/>
    <n v="45.67"/>
    <m/>
    <m/>
    <m/>
    <m/>
    <m/>
  </r>
  <r>
    <n v="67.11"/>
    <x v="0"/>
    <n v="22.24"/>
    <m/>
    <m/>
    <m/>
    <m/>
    <m/>
  </r>
  <r>
    <n v="80.37"/>
    <x v="0"/>
    <n v="14.77"/>
    <m/>
    <m/>
    <m/>
    <m/>
    <m/>
  </r>
  <r>
    <n v="30.61"/>
    <x v="0"/>
    <n v="24.27"/>
    <m/>
    <m/>
    <m/>
    <m/>
    <m/>
  </r>
  <r>
    <n v="24.33"/>
    <x v="0"/>
    <n v="7.46"/>
    <m/>
    <m/>
    <m/>
    <m/>
    <m/>
  </r>
  <r>
    <n v="10.97"/>
    <x v="0"/>
    <n v="1.1200000000000001"/>
    <m/>
    <m/>
    <m/>
    <m/>
    <m/>
  </r>
  <r>
    <n v="9.66"/>
    <x v="0"/>
    <n v="0"/>
    <m/>
    <m/>
    <m/>
    <m/>
    <m/>
  </r>
  <r>
    <n v="59.74"/>
    <x v="0"/>
    <n v="49.26"/>
    <m/>
    <m/>
    <m/>
    <m/>
    <m/>
  </r>
  <r>
    <n v="69.209999999999994"/>
    <x v="3"/>
    <n v="24.95"/>
    <m/>
    <m/>
    <m/>
    <m/>
    <m/>
  </r>
  <r>
    <n v="21.84"/>
    <x v="0"/>
    <n v="20.72"/>
    <m/>
    <m/>
    <m/>
    <m/>
    <m/>
  </r>
  <r>
    <n v="72.150000000000006"/>
    <x v="3"/>
    <n v="62.14"/>
    <m/>
    <m/>
    <m/>
    <m/>
    <m/>
  </r>
  <r>
    <n v="4.1100000000000003"/>
    <x v="0"/>
    <n v="0.88"/>
    <m/>
    <m/>
    <m/>
    <m/>
    <m/>
  </r>
  <r>
    <n v="1.74"/>
    <x v="2"/>
    <n v="1.48"/>
    <m/>
    <m/>
    <m/>
    <m/>
    <m/>
  </r>
  <r>
    <n v="42.37"/>
    <x v="0"/>
    <n v="32.020000000000003"/>
    <m/>
    <m/>
    <m/>
    <m/>
    <m/>
  </r>
  <r>
    <n v="39.68"/>
    <x v="1"/>
    <n v="19.309999999999999"/>
    <m/>
    <m/>
    <m/>
    <m/>
    <m/>
  </r>
  <r>
    <n v="2.77"/>
    <x v="0"/>
    <n v="1.02"/>
    <m/>
    <m/>
    <m/>
    <m/>
    <m/>
  </r>
  <r>
    <n v="26.16"/>
    <x v="0"/>
    <n v="3.68"/>
    <m/>
    <m/>
    <m/>
    <m/>
    <m/>
  </r>
  <r>
    <n v="86.99"/>
    <x v="0"/>
    <n v="57.6"/>
    <m/>
    <m/>
    <m/>
    <m/>
    <m/>
  </r>
  <r>
    <n v="18.55"/>
    <x v="0"/>
    <n v="3.9"/>
    <m/>
    <m/>
    <m/>
    <m/>
    <m/>
  </r>
  <r>
    <n v="90.69"/>
    <x v="0"/>
    <n v="84.83"/>
    <m/>
    <m/>
    <m/>
    <m/>
    <m/>
  </r>
  <r>
    <n v="12.22"/>
    <x v="0"/>
    <n v="8.16"/>
    <m/>
    <m/>
    <m/>
    <m/>
    <m/>
  </r>
  <r>
    <n v="80.849999999999994"/>
    <x v="2"/>
    <n v="0"/>
    <m/>
    <m/>
    <m/>
    <m/>
    <m/>
  </r>
  <r>
    <n v="35.79"/>
    <x v="0"/>
    <n v="9.36"/>
    <m/>
    <m/>
    <m/>
    <m/>
    <m/>
  </r>
  <r>
    <n v="56.19"/>
    <x v="0"/>
    <n v="0"/>
    <m/>
    <m/>
    <m/>
    <m/>
    <m/>
  </r>
  <r>
    <n v="83.91"/>
    <x v="0"/>
    <n v="18.07"/>
    <m/>
    <m/>
    <m/>
    <m/>
    <m/>
  </r>
  <r>
    <n v="78.83"/>
    <x v="0"/>
    <n v="70.8"/>
    <m/>
    <m/>
    <m/>
    <m/>
    <m/>
  </r>
  <r>
    <n v="34.65"/>
    <x v="3"/>
    <n v="15.45"/>
    <m/>
    <m/>
    <m/>
    <m/>
    <m/>
  </r>
  <r>
    <n v="60.36"/>
    <x v="0"/>
    <n v="16.93"/>
    <m/>
    <m/>
    <m/>
    <m/>
    <m/>
  </r>
  <r>
    <n v="81.349999999999994"/>
    <x v="1"/>
    <n v="15.08"/>
    <m/>
    <m/>
    <m/>
    <m/>
    <m/>
  </r>
  <r>
    <n v="27.64"/>
    <x v="0"/>
    <n v="0"/>
    <m/>
    <m/>
    <m/>
    <m/>
    <m/>
  </r>
  <r>
    <n v="89.61"/>
    <x v="0"/>
    <n v="0"/>
    <m/>
    <m/>
    <m/>
    <m/>
    <m/>
  </r>
  <r>
    <n v="68.459999999999994"/>
    <x v="0"/>
    <n v="31.85"/>
    <m/>
    <m/>
    <m/>
    <m/>
    <m/>
  </r>
  <r>
    <n v="41.05"/>
    <x v="0"/>
    <n v="26.73"/>
    <m/>
    <m/>
    <m/>
    <m/>
    <m/>
  </r>
  <r>
    <n v="69.44"/>
    <x v="1"/>
    <n v="20.57"/>
    <m/>
    <m/>
    <m/>
    <m/>
    <m/>
  </r>
  <r>
    <n v="95.98"/>
    <x v="0"/>
    <n v="46.07"/>
    <m/>
    <m/>
    <m/>
    <m/>
    <m/>
  </r>
  <r>
    <n v="66.290000000000006"/>
    <x v="0"/>
    <n v="55.65"/>
    <m/>
    <m/>
    <m/>
    <m/>
    <m/>
  </r>
  <r>
    <n v="25.96"/>
    <x v="0"/>
    <n v="11.72"/>
    <m/>
    <m/>
    <m/>
    <m/>
    <m/>
  </r>
  <r>
    <n v="78.78"/>
    <x v="2"/>
    <n v="64.09"/>
    <m/>
    <m/>
    <m/>
    <m/>
    <m/>
  </r>
  <r>
    <n v="78.319999999999993"/>
    <x v="2"/>
    <n v="25.65"/>
    <m/>
    <m/>
    <m/>
    <m/>
    <m/>
  </r>
  <r>
    <n v="40.97"/>
    <x v="2"/>
    <n v="36.200000000000003"/>
    <m/>
    <m/>
    <m/>
    <m/>
    <m/>
  </r>
  <r>
    <n v="77.2"/>
    <x v="1"/>
    <n v="0"/>
    <m/>
    <m/>
    <m/>
    <m/>
    <m/>
  </r>
  <r>
    <n v="40.79"/>
    <x v="0"/>
    <n v="12.57"/>
    <m/>
    <m/>
    <m/>
    <m/>
    <m/>
  </r>
  <r>
    <n v="23.53"/>
    <x v="0"/>
    <n v="11.69"/>
    <m/>
    <m/>
    <m/>
    <m/>
    <m/>
  </r>
  <r>
    <n v="22.85"/>
    <x v="0"/>
    <n v="13.72"/>
    <m/>
    <m/>
    <m/>
    <m/>
    <m/>
  </r>
  <r>
    <n v="80.739999999999995"/>
    <x v="0"/>
    <n v="0"/>
    <m/>
    <m/>
    <m/>
    <m/>
    <m/>
  </r>
  <r>
    <n v="88.86"/>
    <x v="0"/>
    <n v="0"/>
    <m/>
    <m/>
    <m/>
    <m/>
    <m/>
  </r>
  <r>
    <n v="98.09"/>
    <x v="1"/>
    <n v="70.88"/>
    <m/>
    <m/>
    <m/>
    <m/>
    <m/>
  </r>
  <r>
    <n v="45.5"/>
    <x v="1"/>
    <n v="36.83"/>
    <m/>
    <m/>
    <m/>
    <m/>
    <m/>
  </r>
  <r>
    <n v="17.97"/>
    <x v="0"/>
    <n v="0"/>
    <m/>
    <m/>
    <m/>
    <m/>
    <m/>
  </r>
  <r>
    <n v="52.51"/>
    <x v="2"/>
    <n v="34.729999999999997"/>
    <m/>
    <m/>
    <m/>
    <m/>
    <m/>
  </r>
  <r>
    <n v="26.76"/>
    <x v="0"/>
    <n v="20.25"/>
    <m/>
    <m/>
    <m/>
    <m/>
    <m/>
  </r>
  <r>
    <n v="73.959999999999994"/>
    <x v="1"/>
    <n v="10.72"/>
    <m/>
    <m/>
    <m/>
    <m/>
    <m/>
  </r>
  <r>
    <n v="85.97"/>
    <x v="0"/>
    <n v="27.68"/>
    <m/>
    <m/>
    <m/>
    <m/>
    <m/>
  </r>
  <r>
    <n v="80.48"/>
    <x v="0"/>
    <n v="0"/>
    <m/>
    <m/>
    <m/>
    <m/>
    <m/>
  </r>
  <r>
    <n v="76.78"/>
    <x v="3"/>
    <n v="0"/>
    <m/>
    <m/>
    <m/>
    <m/>
    <m/>
  </r>
  <r>
    <n v="48.6"/>
    <x v="1"/>
    <n v="0"/>
    <m/>
    <m/>
    <m/>
    <m/>
    <m/>
  </r>
  <r>
    <n v="29.7"/>
    <x v="1"/>
    <n v="10.220000000000001"/>
    <m/>
    <m/>
    <m/>
    <m/>
    <m/>
  </r>
  <r>
    <n v="79.040000000000006"/>
    <x v="0"/>
    <n v="0"/>
    <m/>
    <m/>
    <m/>
    <m/>
    <m/>
  </r>
  <r>
    <n v="72.67"/>
    <x v="0"/>
    <n v="23.91"/>
    <m/>
    <m/>
    <m/>
    <m/>
    <m/>
  </r>
  <r>
    <n v="78.73"/>
    <x v="2"/>
    <n v="0"/>
    <m/>
    <m/>
    <m/>
    <m/>
    <m/>
  </r>
  <r>
    <n v="77.459999999999994"/>
    <x v="2"/>
    <n v="11.74"/>
    <m/>
    <m/>
    <m/>
    <m/>
    <m/>
  </r>
  <r>
    <n v="89.13"/>
    <x v="0"/>
    <n v="75.62"/>
    <m/>
    <m/>
    <m/>
    <m/>
    <m/>
  </r>
  <r>
    <n v="40.57"/>
    <x v="1"/>
    <n v="29.09"/>
    <m/>
    <m/>
    <m/>
    <m/>
    <m/>
  </r>
  <r>
    <n v="3.05"/>
    <x v="2"/>
    <n v="1.1100000000000001"/>
    <m/>
    <m/>
    <m/>
    <m/>
    <m/>
  </r>
  <r>
    <n v="39.6"/>
    <x v="2"/>
    <n v="15.4"/>
    <m/>
    <m/>
    <m/>
    <m/>
    <m/>
  </r>
  <r>
    <n v="31.47"/>
    <x v="0"/>
    <n v="6.06"/>
    <m/>
    <m/>
    <m/>
    <m/>
    <m/>
  </r>
  <r>
    <n v="97.28"/>
    <x v="3"/>
    <n v="0"/>
    <m/>
    <m/>
    <m/>
    <m/>
    <m/>
  </r>
  <r>
    <n v="83.02"/>
    <x v="2"/>
    <n v="14.66"/>
    <m/>
    <m/>
    <m/>
    <m/>
    <m/>
  </r>
  <r>
    <n v="97.58"/>
    <x v="2"/>
    <n v="63.18"/>
    <m/>
    <m/>
    <m/>
    <m/>
    <m/>
  </r>
  <r>
    <n v="76.37"/>
    <x v="0"/>
    <n v="43.51"/>
    <m/>
    <m/>
    <m/>
    <m/>
    <m/>
  </r>
  <r>
    <n v="59.02"/>
    <x v="2"/>
    <n v="0"/>
    <m/>
    <m/>
    <m/>
    <m/>
    <m/>
  </r>
  <r>
    <n v="96.08"/>
    <x v="3"/>
    <n v="20.55"/>
    <m/>
    <m/>
    <m/>
    <m/>
    <m/>
  </r>
  <r>
    <n v="29.4"/>
    <x v="0"/>
    <n v="27.85"/>
    <m/>
    <m/>
    <m/>
    <m/>
    <m/>
  </r>
  <r>
    <n v="15.64"/>
    <x v="3"/>
    <n v="0"/>
    <m/>
    <m/>
    <m/>
    <m/>
    <m/>
  </r>
  <r>
    <n v="94.13"/>
    <x v="0"/>
    <n v="44.25"/>
    <m/>
    <m/>
    <m/>
    <m/>
    <m/>
  </r>
  <r>
    <n v="43.23"/>
    <x v="2"/>
    <n v="18.68"/>
    <m/>
    <m/>
    <m/>
    <m/>
    <m/>
  </r>
  <r>
    <n v="46.11"/>
    <x v="3"/>
    <n v="18.559999999999999"/>
    <m/>
    <m/>
    <m/>
    <m/>
    <m/>
  </r>
  <r>
    <n v="63.01"/>
    <x v="2"/>
    <n v="50.83"/>
    <m/>
    <m/>
    <m/>
    <m/>
    <m/>
  </r>
  <r>
    <n v="79.59"/>
    <x v="1"/>
    <n v="17.190000000000001"/>
    <m/>
    <m/>
    <m/>
    <m/>
    <m/>
  </r>
  <r>
    <n v="67.040000000000006"/>
    <x v="3"/>
    <n v="52.48"/>
    <m/>
    <m/>
    <m/>
    <m/>
    <m/>
  </r>
  <r>
    <n v="40.880000000000003"/>
    <x v="0"/>
    <n v="31.21"/>
    <m/>
    <m/>
    <m/>
    <m/>
    <m/>
  </r>
  <r>
    <n v="30.26"/>
    <x v="3"/>
    <n v="10.6"/>
    <m/>
    <m/>
    <m/>
    <m/>
    <m/>
  </r>
  <r>
    <n v="11.73"/>
    <x v="0"/>
    <n v="7.38"/>
    <m/>
    <m/>
    <m/>
    <m/>
    <m/>
  </r>
  <r>
    <n v="97.26"/>
    <x v="1"/>
    <n v="52.71"/>
    <m/>
    <m/>
    <m/>
    <m/>
    <m/>
  </r>
  <r>
    <n v="66.069999999999993"/>
    <x v="3"/>
    <n v="0"/>
    <m/>
    <m/>
    <m/>
    <m/>
    <m/>
  </r>
  <r>
    <n v="3.96"/>
    <x v="1"/>
    <n v="1.86"/>
    <m/>
    <m/>
    <m/>
    <m/>
    <m/>
  </r>
  <r>
    <n v="63.4"/>
    <x v="1"/>
    <n v="0"/>
    <m/>
    <m/>
    <m/>
    <m/>
    <m/>
  </r>
  <r>
    <n v="84.49"/>
    <x v="3"/>
    <n v="69.83"/>
    <m/>
    <m/>
    <m/>
    <m/>
    <m/>
  </r>
  <r>
    <n v="85.37"/>
    <x v="0"/>
    <n v="0"/>
    <m/>
    <m/>
    <m/>
    <m/>
    <m/>
  </r>
  <r>
    <n v="94.59"/>
    <x v="1"/>
    <n v="78.430000000000007"/>
    <m/>
    <m/>
    <m/>
    <m/>
    <m/>
  </r>
  <r>
    <n v="94.99"/>
    <x v="1"/>
    <n v="31.31"/>
    <m/>
    <m/>
    <m/>
    <m/>
    <m/>
  </r>
  <r>
    <n v="71.72"/>
    <x v="0"/>
    <n v="8.36"/>
    <m/>
    <m/>
    <m/>
    <m/>
    <m/>
  </r>
  <r>
    <n v="56.98"/>
    <x v="0"/>
    <n v="8.9499999999999993"/>
    <m/>
    <m/>
    <m/>
    <m/>
    <m/>
  </r>
  <r>
    <n v="71.78"/>
    <x v="0"/>
    <n v="7.83"/>
    <m/>
    <m/>
    <m/>
    <m/>
    <m/>
  </r>
  <r>
    <n v="1.05"/>
    <x v="2"/>
    <n v="0.55000000000000004"/>
    <m/>
    <m/>
    <m/>
    <m/>
    <m/>
  </r>
  <r>
    <n v="89.25"/>
    <x v="3"/>
    <n v="19.61"/>
    <m/>
    <m/>
    <m/>
    <m/>
    <m/>
  </r>
  <r>
    <n v="99.5"/>
    <x v="0"/>
    <n v="88.41"/>
    <m/>
    <m/>
    <m/>
    <m/>
    <m/>
  </r>
  <r>
    <n v="2.39"/>
    <x v="0"/>
    <n v="1.29"/>
    <m/>
    <m/>
    <m/>
    <m/>
    <m/>
  </r>
  <r>
    <n v="61.04"/>
    <x v="0"/>
    <n v="34.299999999999997"/>
    <m/>
    <m/>
    <m/>
    <m/>
    <m/>
  </r>
  <r>
    <n v="3.27"/>
    <x v="1"/>
    <n v="1.59"/>
    <m/>
    <m/>
    <m/>
    <m/>
    <m/>
  </r>
  <r>
    <n v="78.209999999999994"/>
    <x v="0"/>
    <n v="51.62"/>
    <m/>
    <m/>
    <m/>
    <m/>
    <m/>
  </r>
  <r>
    <n v="68.2"/>
    <x v="1"/>
    <n v="0"/>
    <m/>
    <m/>
    <m/>
    <m/>
    <m/>
  </r>
  <r>
    <n v="14.74"/>
    <x v="0"/>
    <n v="10.02"/>
    <m/>
    <m/>
    <m/>
    <m/>
    <m/>
  </r>
  <r>
    <n v="13.56"/>
    <x v="0"/>
    <n v="12.53"/>
    <m/>
    <m/>
    <m/>
    <m/>
    <m/>
  </r>
  <r>
    <n v="63.32"/>
    <x v="0"/>
    <n v="41.58"/>
    <m/>
    <m/>
    <m/>
    <m/>
    <m/>
  </r>
  <r>
    <n v="48.28"/>
    <x v="0"/>
    <n v="7.43"/>
    <m/>
    <m/>
    <m/>
    <m/>
    <m/>
  </r>
  <r>
    <n v="54.66"/>
    <x v="2"/>
    <n v="29.45"/>
    <m/>
    <m/>
    <m/>
    <m/>
    <m/>
  </r>
  <r>
    <n v="1.06"/>
    <x v="1"/>
    <n v="0"/>
    <m/>
    <m/>
    <m/>
    <m/>
    <m/>
  </r>
  <r>
    <n v="62.33"/>
    <x v="3"/>
    <n v="47.47"/>
    <m/>
    <m/>
    <m/>
    <m/>
    <m/>
  </r>
  <r>
    <n v="59.77"/>
    <x v="1"/>
    <n v="38.18"/>
    <m/>
    <m/>
    <m/>
    <m/>
    <m/>
  </r>
  <r>
    <n v="55.07"/>
    <x v="3"/>
    <n v="37.549999999999997"/>
    <m/>
    <m/>
    <m/>
    <m/>
    <m/>
  </r>
  <r>
    <n v="39.520000000000003"/>
    <x v="3"/>
    <n v="24.37"/>
    <m/>
    <m/>
    <m/>
    <m/>
    <m/>
  </r>
  <r>
    <n v="39.729999999999997"/>
    <x v="0"/>
    <n v="24.57"/>
    <m/>
    <m/>
    <m/>
    <m/>
    <m/>
  </r>
  <r>
    <n v="31.36"/>
    <x v="0"/>
    <n v="0"/>
    <m/>
    <m/>
    <m/>
    <m/>
    <m/>
  </r>
  <r>
    <n v="79.55"/>
    <x v="3"/>
    <n v="15.23"/>
    <m/>
    <m/>
    <m/>
    <m/>
    <m/>
  </r>
  <r>
    <n v="81.94"/>
    <x v="0"/>
    <n v="9.31"/>
    <m/>
    <m/>
    <m/>
    <m/>
    <m/>
  </r>
  <r>
    <n v="77.86"/>
    <x v="0"/>
    <n v="11.77"/>
    <m/>
    <m/>
    <m/>
    <m/>
    <m/>
  </r>
  <r>
    <n v="24.27"/>
    <x v="2"/>
    <n v="13.93"/>
    <m/>
    <m/>
    <m/>
    <m/>
    <m/>
  </r>
  <r>
    <n v="42.14"/>
    <x v="0"/>
    <n v="16.3"/>
    <m/>
    <m/>
    <m/>
    <m/>
    <m/>
  </r>
  <r>
    <n v="79.86"/>
    <x v="2"/>
    <n v="73.02"/>
    <m/>
    <m/>
    <m/>
    <m/>
    <m/>
  </r>
  <r>
    <n v="93.32"/>
    <x v="1"/>
    <n v="55.84"/>
    <m/>
    <m/>
    <m/>
    <m/>
    <m/>
  </r>
  <r>
    <n v="7.86"/>
    <x v="2"/>
    <n v="4.5"/>
    <m/>
    <m/>
    <m/>
    <m/>
    <m/>
  </r>
  <r>
    <n v="38.92"/>
    <x v="0"/>
    <n v="24.98"/>
    <m/>
    <m/>
    <m/>
    <m/>
    <m/>
  </r>
  <r>
    <n v="13.84"/>
    <x v="2"/>
    <n v="7.57"/>
    <m/>
    <m/>
    <m/>
    <m/>
    <m/>
  </r>
  <r>
    <n v="13.5"/>
    <x v="0"/>
    <n v="9.82"/>
    <m/>
    <m/>
    <m/>
    <m/>
    <m/>
  </r>
  <r>
    <n v="72.040000000000006"/>
    <x v="0"/>
    <n v="35.130000000000003"/>
    <m/>
    <m/>
    <m/>
    <m/>
    <m/>
  </r>
  <r>
    <n v="97.36"/>
    <x v="3"/>
    <n v="60.93"/>
    <m/>
    <m/>
    <m/>
    <m/>
    <m/>
  </r>
  <r>
    <n v="24.87"/>
    <x v="1"/>
    <n v="0"/>
    <m/>
    <m/>
    <m/>
    <m/>
    <m/>
  </r>
  <r>
    <n v="22.51"/>
    <x v="2"/>
    <n v="5.22"/>
    <m/>
    <m/>
    <m/>
    <m/>
    <m/>
  </r>
  <r>
    <n v="43.28"/>
    <x v="0"/>
    <n v="37.32"/>
    <m/>
    <m/>
    <m/>
    <m/>
    <m/>
  </r>
  <r>
    <n v="32.700000000000003"/>
    <x v="2"/>
    <n v="25.74"/>
    <m/>
    <m/>
    <m/>
    <m/>
    <m/>
  </r>
  <r>
    <n v="81.27"/>
    <x v="0"/>
    <n v="21.03"/>
    <m/>
    <m/>
    <m/>
    <m/>
    <m/>
  </r>
  <r>
    <n v="47.38"/>
    <x v="2"/>
    <n v="14.53"/>
    <m/>
    <m/>
    <m/>
    <m/>
    <m/>
  </r>
  <r>
    <n v="73.19"/>
    <x v="3"/>
    <n v="0"/>
    <m/>
    <m/>
    <m/>
    <m/>
    <m/>
  </r>
  <r>
    <n v="86.5"/>
    <x v="3"/>
    <n v="26.06"/>
    <m/>
    <m/>
    <m/>
    <m/>
    <m/>
  </r>
  <r>
    <n v="97.82"/>
    <x v="0"/>
    <n v="0"/>
    <m/>
    <m/>
    <m/>
    <m/>
    <m/>
  </r>
  <r>
    <n v="64.650000000000006"/>
    <x v="0"/>
    <n v="0"/>
    <m/>
    <m/>
    <m/>
    <m/>
    <m/>
  </r>
  <r>
    <n v="82.5"/>
    <x v="1"/>
    <n v="14.77"/>
    <m/>
    <m/>
    <m/>
    <m/>
    <m/>
  </r>
  <r>
    <n v="16.579999999999998"/>
    <x v="2"/>
    <n v="3.28"/>
    <m/>
    <m/>
    <m/>
    <m/>
    <m/>
  </r>
  <r>
    <n v="13.82"/>
    <x v="1"/>
    <n v="9.16"/>
    <m/>
    <m/>
    <m/>
    <m/>
    <m/>
  </r>
  <r>
    <n v="73.239999999999995"/>
    <x v="0"/>
    <n v="18.46"/>
    <m/>
    <m/>
    <m/>
    <m/>
    <m/>
  </r>
  <r>
    <n v="18.440000000000001"/>
    <x v="2"/>
    <n v="15.32"/>
    <m/>
    <m/>
    <m/>
    <m/>
    <m/>
  </r>
  <r>
    <n v="13.75"/>
    <x v="1"/>
    <n v="11.19"/>
    <m/>
    <m/>
    <m/>
    <m/>
    <m/>
  </r>
  <r>
    <n v="57.32"/>
    <x v="0"/>
    <n v="0"/>
    <m/>
    <m/>
    <m/>
    <m/>
    <m/>
  </r>
  <r>
    <n v="39.35"/>
    <x v="1"/>
    <n v="0"/>
    <m/>
    <m/>
    <m/>
    <m/>
    <m/>
  </r>
  <r>
    <n v="61.81"/>
    <x v="0"/>
    <n v="43.95"/>
    <m/>
    <m/>
    <m/>
    <m/>
    <m/>
  </r>
  <r>
    <n v="13.87"/>
    <x v="3"/>
    <n v="12.62"/>
    <m/>
    <m/>
    <m/>
    <m/>
    <m/>
  </r>
  <r>
    <n v="86.78"/>
    <x v="0"/>
    <n v="39.89"/>
    <m/>
    <m/>
    <m/>
    <m/>
    <m/>
  </r>
  <r>
    <n v="37.83"/>
    <x v="2"/>
    <n v="0"/>
    <m/>
    <m/>
    <m/>
    <m/>
    <m/>
  </r>
  <r>
    <n v="13.14"/>
    <x v="2"/>
    <n v="6.33"/>
    <m/>
    <m/>
    <m/>
    <m/>
    <m/>
  </r>
  <r>
    <n v="54.89"/>
    <x v="2"/>
    <n v="0"/>
    <m/>
    <m/>
    <m/>
    <m/>
    <m/>
  </r>
  <r>
    <n v="51.33"/>
    <x v="0"/>
    <n v="43.1"/>
    <m/>
    <m/>
    <m/>
    <m/>
    <m/>
  </r>
  <r>
    <n v="18.32"/>
    <x v="0"/>
    <n v="7.37"/>
    <m/>
    <m/>
    <m/>
    <m/>
    <m/>
  </r>
  <r>
    <n v="56.56"/>
    <x v="0"/>
    <n v="44.59"/>
    <m/>
    <m/>
    <m/>
    <m/>
    <m/>
  </r>
  <r>
    <n v="8.81"/>
    <x v="0"/>
    <n v="0"/>
    <m/>
    <m/>
    <m/>
    <m/>
    <m/>
  </r>
  <r>
    <n v="79.72"/>
    <x v="0"/>
    <n v="52.36"/>
    <m/>
    <m/>
    <m/>
    <m/>
    <m/>
  </r>
  <r>
    <n v="75.97"/>
    <x v="2"/>
    <n v="28.05"/>
    <m/>
    <m/>
    <m/>
    <m/>
    <m/>
  </r>
  <r>
    <n v="65.010000000000005"/>
    <x v="1"/>
    <n v="42.31"/>
    <m/>
    <m/>
    <m/>
    <m/>
    <m/>
  </r>
  <r>
    <n v="56.1"/>
    <x v="2"/>
    <n v="19.28"/>
    <m/>
    <m/>
    <m/>
    <m/>
    <m/>
  </r>
  <r>
    <m/>
    <x v="0"/>
    <n v="21.2"/>
    <m/>
    <m/>
    <m/>
    <m/>
    <m/>
  </r>
  <r>
    <n v="14.82"/>
    <x v="0"/>
    <n v="2.17"/>
    <m/>
    <m/>
    <m/>
    <m/>
    <m/>
  </r>
  <r>
    <n v="24.29"/>
    <x v="0"/>
    <n v="4.74"/>
    <m/>
    <m/>
    <m/>
    <m/>
    <m/>
  </r>
  <r>
    <n v="96.49"/>
    <x v="0"/>
    <n v="53.54"/>
    <m/>
    <m/>
    <m/>
    <m/>
    <m/>
  </r>
  <r>
    <n v="92.78"/>
    <x v="0"/>
    <n v="0"/>
    <m/>
    <m/>
    <m/>
    <m/>
    <m/>
  </r>
  <r>
    <n v="66.989999999999995"/>
    <x v="0"/>
    <n v="50.24"/>
    <m/>
    <m/>
    <m/>
    <m/>
    <m/>
  </r>
  <r>
    <n v="60.39"/>
    <x v="1"/>
    <n v="40.15"/>
    <m/>
    <m/>
    <m/>
    <m/>
    <m/>
  </r>
  <r>
    <n v="79.22"/>
    <x v="2"/>
    <n v="27.05"/>
    <m/>
    <m/>
    <m/>
    <m/>
    <m/>
  </r>
  <r>
    <n v="36.049999999999997"/>
    <x v="3"/>
    <n v="30.72"/>
    <m/>
    <m/>
    <m/>
    <m/>
    <m/>
  </r>
  <r>
    <m/>
    <x v="3"/>
    <n v="3.97"/>
    <m/>
    <m/>
    <m/>
    <m/>
    <m/>
  </r>
  <r>
    <n v="58.42"/>
    <x v="0"/>
    <n v="32.39"/>
    <m/>
    <m/>
    <m/>
    <m/>
    <m/>
  </r>
  <r>
    <n v="40.119999999999997"/>
    <x v="0"/>
    <n v="14.24"/>
    <m/>
    <m/>
    <m/>
    <m/>
    <m/>
  </r>
  <r>
    <n v="64.37"/>
    <x v="2"/>
    <n v="0"/>
    <m/>
    <m/>
    <m/>
    <m/>
    <m/>
  </r>
  <r>
    <n v="91.92"/>
    <x v="3"/>
    <n v="67.83"/>
    <m/>
    <m/>
    <m/>
    <m/>
    <m/>
  </r>
  <r>
    <n v="4.13"/>
    <x v="0"/>
    <n v="3.01"/>
    <m/>
    <m/>
    <m/>
    <m/>
    <m/>
  </r>
  <r>
    <n v="59.86"/>
    <x v="0"/>
    <n v="0"/>
    <m/>
    <m/>
    <m/>
    <m/>
    <m/>
  </r>
  <r>
    <n v="84.93"/>
    <x v="1"/>
    <n v="76.87"/>
    <m/>
    <m/>
    <m/>
    <m/>
    <m/>
  </r>
  <r>
    <n v="40.19"/>
    <x v="3"/>
    <n v="15.2"/>
    <m/>
    <m/>
    <m/>
    <m/>
    <m/>
  </r>
  <r>
    <n v="14.34"/>
    <x v="2"/>
    <n v="12.27"/>
    <m/>
    <m/>
    <m/>
    <m/>
    <m/>
  </r>
  <r>
    <n v="7.12"/>
    <x v="0"/>
    <n v="3.2"/>
    <m/>
    <m/>
    <m/>
    <m/>
    <m/>
  </r>
  <r>
    <n v="60.35"/>
    <x v="3"/>
    <n v="55.86"/>
    <m/>
    <m/>
    <m/>
    <m/>
    <m/>
  </r>
  <r>
    <n v="78.77"/>
    <x v="0"/>
    <n v="37.06"/>
    <m/>
    <m/>
    <m/>
    <m/>
    <m/>
  </r>
  <r>
    <n v="49.51"/>
    <x v="3"/>
    <n v="13.04"/>
    <m/>
    <m/>
    <m/>
    <m/>
    <m/>
  </r>
  <r>
    <n v="80.09"/>
    <x v="3"/>
    <n v="11.7"/>
    <m/>
    <m/>
    <m/>
    <m/>
    <m/>
  </r>
  <r>
    <n v="69.78"/>
    <x v="3"/>
    <n v="64.11"/>
    <m/>
    <m/>
    <m/>
    <m/>
    <m/>
  </r>
  <r>
    <n v="14.3"/>
    <x v="3"/>
    <n v="2.5499999999999998"/>
    <m/>
    <m/>
    <m/>
    <m/>
    <m/>
  </r>
  <r>
    <n v="39.44"/>
    <x v="0"/>
    <n v="0"/>
    <m/>
    <m/>
    <m/>
    <m/>
    <m/>
  </r>
  <r>
    <n v="58.21"/>
    <x v="0"/>
    <n v="26.04"/>
    <m/>
    <m/>
    <m/>
    <m/>
    <m/>
  </r>
  <r>
    <n v="11.98"/>
    <x v="0"/>
    <n v="7.19"/>
    <m/>
    <m/>
    <m/>
    <m/>
    <m/>
  </r>
  <r>
    <n v="17.71"/>
    <x v="0"/>
    <n v="0"/>
    <m/>
    <m/>
    <m/>
    <m/>
    <m/>
  </r>
  <r>
    <n v="94.51"/>
    <x v="1"/>
    <n v="79.33"/>
    <m/>
    <m/>
    <m/>
    <m/>
    <m/>
  </r>
  <r>
    <n v="29.26"/>
    <x v="1"/>
    <n v="14.14"/>
    <m/>
    <m/>
    <m/>
    <m/>
    <m/>
  </r>
  <r>
    <n v="68.17"/>
    <x v="0"/>
    <n v="11.03"/>
    <m/>
    <m/>
    <m/>
    <m/>
    <m/>
  </r>
  <r>
    <n v="78.62"/>
    <x v="0"/>
    <n v="0"/>
    <m/>
    <m/>
    <m/>
    <m/>
    <m/>
  </r>
  <r>
    <n v="84.93"/>
    <x v="0"/>
    <n v="42.72"/>
    <m/>
    <m/>
    <m/>
    <m/>
    <m/>
  </r>
  <r>
    <n v="26.16"/>
    <x v="0"/>
    <n v="0"/>
    <m/>
    <m/>
    <m/>
    <m/>
    <m/>
  </r>
  <r>
    <n v="45.58"/>
    <x v="1"/>
    <n v="10.26"/>
    <m/>
    <m/>
    <m/>
    <m/>
    <m/>
  </r>
  <r>
    <n v="80.59"/>
    <x v="0"/>
    <n v="41.02"/>
    <m/>
    <m/>
    <m/>
    <m/>
    <m/>
  </r>
  <r>
    <n v="26.13"/>
    <x v="1"/>
    <n v="6.5"/>
    <m/>
    <m/>
    <m/>
    <m/>
    <m/>
  </r>
  <r>
    <n v="52.62"/>
    <x v="0"/>
    <n v="46.41"/>
    <m/>
    <m/>
    <m/>
    <m/>
    <m/>
  </r>
  <r>
    <n v="71.459999999999994"/>
    <x v="0"/>
    <n v="0"/>
    <m/>
    <m/>
    <m/>
    <m/>
    <m/>
  </r>
  <r>
    <n v="38.56"/>
    <x v="1"/>
    <n v="7.84"/>
    <m/>
    <m/>
    <m/>
    <m/>
    <m/>
  </r>
  <r>
    <n v="7.11"/>
    <x v="1"/>
    <n v="4.2699999999999996"/>
    <m/>
    <m/>
    <m/>
    <m/>
    <m/>
  </r>
  <r>
    <n v="20.3"/>
    <x v="0"/>
    <n v="0"/>
    <m/>
    <m/>
    <m/>
    <m/>
    <m/>
  </r>
  <r>
    <n v="81.92"/>
    <x v="0"/>
    <n v="71.069999999999993"/>
    <m/>
    <m/>
    <m/>
    <m/>
    <m/>
  </r>
  <r>
    <n v="8.31"/>
    <x v="1"/>
    <n v="0"/>
    <m/>
    <m/>
    <m/>
    <m/>
    <m/>
  </r>
  <r>
    <n v="61.8"/>
    <x v="0"/>
    <n v="0"/>
    <m/>
    <m/>
    <m/>
    <m/>
    <m/>
  </r>
  <r>
    <n v="55.84"/>
    <x v="0"/>
    <n v="6.32"/>
    <m/>
    <m/>
    <m/>
    <m/>
    <m/>
  </r>
  <r>
    <n v="53.38"/>
    <x v="0"/>
    <n v="32.17"/>
    <m/>
    <m/>
    <m/>
    <m/>
    <m/>
  </r>
  <r>
    <n v="69.63"/>
    <x v="0"/>
    <n v="40.049999999999997"/>
    <m/>
    <m/>
    <m/>
    <m/>
    <m/>
  </r>
  <r>
    <n v="37.49"/>
    <x v="3"/>
    <n v="18.43"/>
    <m/>
    <m/>
    <m/>
    <m/>
    <m/>
  </r>
  <r>
    <n v="60.61"/>
    <x v="3"/>
    <n v="37.409999999999997"/>
    <m/>
    <m/>
    <m/>
    <m/>
    <m/>
  </r>
  <r>
    <n v="60.71"/>
    <x v="1"/>
    <n v="19.82"/>
    <m/>
    <m/>
    <m/>
    <m/>
    <m/>
  </r>
  <r>
    <n v="32.58"/>
    <x v="3"/>
    <n v="26.26"/>
    <m/>
    <m/>
    <m/>
    <m/>
    <m/>
  </r>
  <r>
    <n v="22.74"/>
    <x v="2"/>
    <n v="18.260000000000002"/>
    <m/>
    <m/>
    <m/>
    <m/>
    <m/>
  </r>
  <r>
    <n v="33.479999999999997"/>
    <x v="0"/>
    <n v="7.93"/>
    <m/>
    <m/>
    <m/>
    <m/>
    <m/>
  </r>
  <r>
    <n v="94.22"/>
    <x v="0"/>
    <n v="37.57"/>
    <m/>
    <m/>
    <m/>
    <m/>
    <m/>
  </r>
  <r>
    <n v="37.81"/>
    <x v="1"/>
    <n v="0"/>
    <m/>
    <m/>
    <m/>
    <m/>
    <m/>
  </r>
  <r>
    <n v="6.27"/>
    <x v="0"/>
    <n v="0.71"/>
    <m/>
    <m/>
    <m/>
    <m/>
    <m/>
  </r>
  <r>
    <n v="56.62"/>
    <x v="0"/>
    <n v="34.21"/>
    <m/>
    <m/>
    <m/>
    <m/>
    <m/>
  </r>
  <r>
    <n v="28.62"/>
    <x v="1"/>
    <n v="25.38"/>
    <m/>
    <m/>
    <m/>
    <m/>
    <m/>
  </r>
  <r>
    <n v="77.569999999999993"/>
    <x v="0"/>
    <n v="19.829999999999998"/>
    <m/>
    <m/>
    <m/>
    <m/>
    <m/>
  </r>
  <r>
    <n v="76.63"/>
    <x v="0"/>
    <n v="25.45"/>
    <m/>
    <m/>
    <m/>
    <m/>
    <m/>
  </r>
  <r>
    <n v="22.68"/>
    <x v="2"/>
    <n v="20.92"/>
    <m/>
    <m/>
    <m/>
    <m/>
    <m/>
  </r>
  <r>
    <n v="5.7"/>
    <x v="0"/>
    <n v="0"/>
    <m/>
    <m/>
    <m/>
    <m/>
    <m/>
  </r>
  <r>
    <n v="19.09"/>
    <x v="0"/>
    <n v="12.11"/>
    <m/>
    <m/>
    <m/>
    <m/>
    <m/>
  </r>
  <r>
    <n v="99.68"/>
    <x v="3"/>
    <n v="69.63"/>
    <m/>
    <m/>
    <m/>
    <m/>
    <m/>
  </r>
  <r>
    <n v="41.21"/>
    <x v="1"/>
    <n v="0"/>
    <m/>
    <m/>
    <m/>
    <m/>
    <m/>
  </r>
  <r>
    <n v="78.709999999999994"/>
    <x v="0"/>
    <n v="29.25"/>
    <m/>
    <m/>
    <m/>
    <m/>
    <m/>
  </r>
  <r>
    <n v="68.95"/>
    <x v="3"/>
    <n v="62.92"/>
    <m/>
    <m/>
    <m/>
    <m/>
    <m/>
  </r>
  <r>
    <n v="55.52"/>
    <x v="2"/>
    <n v="0"/>
    <m/>
    <m/>
    <m/>
    <m/>
    <m/>
  </r>
  <r>
    <n v="2.21"/>
    <x v="0"/>
    <n v="0.31"/>
    <m/>
    <m/>
    <m/>
    <m/>
    <m/>
  </r>
  <r>
    <n v="63.06"/>
    <x v="0"/>
    <n v="25.56"/>
    <m/>
    <m/>
    <m/>
    <m/>
    <m/>
  </r>
  <r>
    <n v="36.770000000000003"/>
    <x v="0"/>
    <n v="0"/>
    <m/>
    <m/>
    <m/>
    <m/>
    <m/>
  </r>
  <r>
    <n v="48.27"/>
    <x v="3"/>
    <n v="34.229999999999997"/>
    <m/>
    <m/>
    <m/>
    <m/>
    <m/>
  </r>
  <r>
    <n v="96.35"/>
    <x v="0"/>
    <n v="36.5"/>
    <m/>
    <m/>
    <m/>
    <m/>
    <m/>
  </r>
  <r>
    <n v="98.55"/>
    <x v="0"/>
    <n v="0"/>
    <m/>
    <m/>
    <m/>
    <m/>
    <m/>
  </r>
  <r>
    <n v="31.46"/>
    <x v="1"/>
    <n v="25.58"/>
    <m/>
    <m/>
    <m/>
    <m/>
    <m/>
  </r>
  <r>
    <n v="26.07"/>
    <x v="0"/>
    <n v="0"/>
    <m/>
    <m/>
    <m/>
    <m/>
    <m/>
  </r>
  <r>
    <n v="95.81"/>
    <x v="0"/>
    <n v="55.64"/>
    <m/>
    <m/>
    <m/>
    <m/>
    <m/>
  </r>
  <r>
    <n v="40.130000000000003"/>
    <x v="1"/>
    <n v="0"/>
    <m/>
    <m/>
    <m/>
    <m/>
    <m/>
  </r>
  <r>
    <n v="89.1"/>
    <x v="3"/>
    <n v="0"/>
    <m/>
    <m/>
    <m/>
    <m/>
    <m/>
  </r>
  <r>
    <n v="95.79"/>
    <x v="3"/>
    <n v="0"/>
    <m/>
    <m/>
    <m/>
    <m/>
    <m/>
  </r>
  <r>
    <n v="56.99"/>
    <x v="3"/>
    <n v="32.35"/>
    <m/>
    <m/>
    <m/>
    <m/>
    <m/>
  </r>
  <r>
    <n v="17.579999999999998"/>
    <x v="2"/>
    <n v="9.75"/>
    <m/>
    <m/>
    <m/>
    <m/>
    <m/>
  </r>
  <r>
    <n v="94.32"/>
    <x v="3"/>
    <n v="78.88"/>
    <m/>
    <m/>
    <m/>
    <m/>
    <m/>
  </r>
  <r>
    <n v="6.34"/>
    <x v="1"/>
    <n v="0.95"/>
    <m/>
    <m/>
    <m/>
    <m/>
    <m/>
  </r>
  <r>
    <n v="75.03"/>
    <x v="1"/>
    <n v="0"/>
    <m/>
    <m/>
    <m/>
    <m/>
    <m/>
  </r>
  <r>
    <n v="93.77"/>
    <x v="3"/>
    <n v="64.81"/>
    <m/>
    <m/>
    <m/>
    <m/>
    <m/>
  </r>
  <r>
    <n v="42.37"/>
    <x v="3"/>
    <n v="0"/>
    <m/>
    <m/>
    <m/>
    <m/>
    <m/>
  </r>
  <r>
    <n v="61.5"/>
    <x v="0"/>
    <n v="52.33"/>
    <m/>
    <m/>
    <m/>
    <m/>
    <m/>
  </r>
  <r>
    <n v="86.2"/>
    <x v="3"/>
    <n v="0"/>
    <m/>
    <m/>
    <m/>
    <m/>
    <m/>
  </r>
  <r>
    <n v="39.799999999999997"/>
    <x v="0"/>
    <n v="5.87"/>
    <m/>
    <m/>
    <m/>
    <m/>
    <m/>
  </r>
  <r>
    <n v="38.93"/>
    <x v="3"/>
    <n v="5.89"/>
    <m/>
    <m/>
    <m/>
    <m/>
    <m/>
  </r>
  <r>
    <n v="44.66"/>
    <x v="0"/>
    <n v="4.79"/>
    <m/>
    <m/>
    <m/>
    <m/>
    <m/>
  </r>
  <r>
    <n v="14.33"/>
    <x v="2"/>
    <n v="9.5399999999999991"/>
    <m/>
    <m/>
    <m/>
    <m/>
    <m/>
  </r>
  <r>
    <n v="15.98"/>
    <x v="1"/>
    <n v="14.49"/>
    <m/>
    <m/>
    <m/>
    <m/>
    <m/>
  </r>
  <r>
    <n v="24.77"/>
    <x v="2"/>
    <n v="14.26"/>
    <m/>
    <m/>
    <m/>
    <m/>
    <m/>
  </r>
  <r>
    <n v="67"/>
    <x v="1"/>
    <n v="0"/>
    <m/>
    <m/>
    <m/>
    <m/>
    <m/>
  </r>
  <r>
    <n v="38.01"/>
    <x v="1"/>
    <n v="19.940000000000001"/>
    <m/>
    <m/>
    <m/>
    <m/>
    <m/>
  </r>
  <r>
    <n v="96.74"/>
    <x v="0"/>
    <n v="88.8"/>
    <m/>
    <m/>
    <m/>
    <m/>
    <m/>
  </r>
  <r>
    <n v="29.27"/>
    <x v="3"/>
    <n v="5.0999999999999996"/>
    <m/>
    <m/>
    <m/>
    <m/>
    <m/>
  </r>
  <r>
    <n v="38.75"/>
    <x v="0"/>
    <n v="0"/>
    <m/>
    <m/>
    <m/>
    <m/>
    <m/>
  </r>
  <r>
    <n v="13.13"/>
    <x v="0"/>
    <n v="10.16"/>
    <m/>
    <m/>
    <m/>
    <m/>
    <m/>
  </r>
  <r>
    <n v="72.12"/>
    <x v="0"/>
    <n v="39.96"/>
    <m/>
    <m/>
    <m/>
    <m/>
    <m/>
  </r>
  <r>
    <n v="93.26"/>
    <x v="3"/>
    <n v="25.9"/>
    <m/>
    <m/>
    <m/>
    <m/>
    <m/>
  </r>
  <r>
    <n v="26.72"/>
    <x v="0"/>
    <n v="0"/>
    <m/>
    <m/>
    <m/>
    <m/>
    <m/>
  </r>
  <r>
    <n v="87.66"/>
    <x v="0"/>
    <n v="59.58"/>
    <m/>
    <m/>
    <m/>
    <m/>
    <m/>
  </r>
  <r>
    <n v="82.91"/>
    <x v="0"/>
    <n v="73.66"/>
    <m/>
    <m/>
    <m/>
    <m/>
    <m/>
  </r>
  <r>
    <n v="48.9"/>
    <x v="0"/>
    <n v="22.57"/>
    <m/>
    <m/>
    <m/>
    <m/>
    <m/>
  </r>
  <r>
    <n v="80.81"/>
    <x v="0"/>
    <n v="50.84"/>
    <m/>
    <m/>
    <m/>
    <m/>
    <m/>
  </r>
  <r>
    <n v="60.49"/>
    <x v="2"/>
    <n v="55.74"/>
    <m/>
    <m/>
    <m/>
    <m/>
    <m/>
  </r>
  <r>
    <n v="15.93"/>
    <x v="0"/>
    <n v="5.48"/>
    <m/>
    <m/>
    <m/>
    <m/>
    <m/>
  </r>
  <r>
    <n v="23.44"/>
    <x v="0"/>
    <n v="21.79"/>
    <m/>
    <m/>
    <m/>
    <m/>
    <m/>
  </r>
  <r>
    <n v="83.15"/>
    <x v="0"/>
    <n v="53.89"/>
    <m/>
    <m/>
    <m/>
    <m/>
    <m/>
  </r>
  <r>
    <n v="70.900000000000006"/>
    <x v="0"/>
    <n v="31.35"/>
    <m/>
    <m/>
    <m/>
    <m/>
    <m/>
  </r>
  <r>
    <n v="98.23"/>
    <x v="1"/>
    <n v="0"/>
    <m/>
    <m/>
    <m/>
    <m/>
    <m/>
  </r>
  <r>
    <n v="57.04"/>
    <x v="1"/>
    <n v="25.34"/>
    <m/>
    <m/>
    <m/>
    <m/>
    <m/>
  </r>
  <r>
    <n v="5.88"/>
    <x v="0"/>
    <n v="0.86"/>
    <m/>
    <m/>
    <m/>
    <m/>
    <m/>
  </r>
  <r>
    <n v="67.23"/>
    <x v="3"/>
    <n v="7.5"/>
    <m/>
    <m/>
    <m/>
    <m/>
    <m/>
  </r>
  <r>
    <n v="51.36"/>
    <x v="0"/>
    <n v="37.03"/>
    <m/>
    <m/>
    <m/>
    <m/>
    <m/>
  </r>
  <r>
    <n v="93.74"/>
    <x v="0"/>
    <n v="0"/>
    <m/>
    <m/>
    <m/>
    <m/>
    <m/>
  </r>
  <r>
    <n v="59.65"/>
    <x v="0"/>
    <n v="5.99"/>
    <m/>
    <m/>
    <m/>
    <m/>
    <m/>
  </r>
  <r>
    <n v="86.82"/>
    <x v="0"/>
    <n v="26.66"/>
    <m/>
    <m/>
    <m/>
    <m/>
    <m/>
  </r>
  <r>
    <n v="65.08"/>
    <x v="2"/>
    <n v="0"/>
    <m/>
    <m/>
    <m/>
    <m/>
    <m/>
  </r>
  <r>
    <n v="65.55"/>
    <x v="0"/>
    <n v="36.9"/>
    <m/>
    <m/>
    <m/>
    <m/>
    <m/>
  </r>
  <r>
    <n v="31.57"/>
    <x v="2"/>
    <n v="28.75"/>
    <m/>
    <m/>
    <m/>
    <m/>
    <m/>
  </r>
  <r>
    <n v="15.33"/>
    <x v="0"/>
    <n v="14.47"/>
    <m/>
    <m/>
    <m/>
    <m/>
    <m/>
  </r>
  <r>
    <n v="5.94"/>
    <x v="0"/>
    <n v="2.62"/>
    <m/>
    <m/>
    <m/>
    <m/>
    <m/>
  </r>
  <r>
    <n v="39.18"/>
    <x v="0"/>
    <n v="0"/>
    <m/>
    <m/>
    <m/>
    <m/>
    <m/>
  </r>
  <r>
    <n v="97.53"/>
    <x v="0"/>
    <n v="0"/>
    <m/>
    <m/>
    <m/>
    <m/>
    <m/>
  </r>
  <r>
    <n v="59.76"/>
    <x v="2"/>
    <n v="26.98"/>
    <m/>
    <m/>
    <m/>
    <m/>
    <m/>
  </r>
  <r>
    <n v="62.46"/>
    <x v="3"/>
    <n v="41.15"/>
    <m/>
    <m/>
    <m/>
    <m/>
    <m/>
  </r>
  <r>
    <n v="31.43"/>
    <x v="0"/>
    <n v="19.37"/>
    <m/>
    <m/>
    <m/>
    <m/>
    <m/>
  </r>
  <r>
    <n v="23.42"/>
    <x v="2"/>
    <n v="6.81"/>
    <m/>
    <m/>
    <m/>
    <m/>
    <m/>
  </r>
  <r>
    <n v="98.84"/>
    <x v="3"/>
    <n v="30.82"/>
    <m/>
    <m/>
    <m/>
    <m/>
    <m/>
  </r>
  <r>
    <n v="69.44"/>
    <x v="0"/>
    <n v="23.89"/>
    <m/>
    <m/>
    <m/>
    <m/>
    <m/>
  </r>
  <r>
    <n v="4.6900000000000004"/>
    <x v="0"/>
    <n v="3.35"/>
    <m/>
    <m/>
    <m/>
    <m/>
    <m/>
  </r>
  <r>
    <n v="78.099999999999994"/>
    <x v="0"/>
    <n v="29.77"/>
    <m/>
    <m/>
    <m/>
    <m/>
    <m/>
  </r>
  <r>
    <n v="92.35"/>
    <x v="3"/>
    <n v="29.6"/>
    <m/>
    <m/>
    <m/>
    <m/>
    <m/>
  </r>
  <r>
    <n v="37.729999999999997"/>
    <x v="1"/>
    <n v="4.8499999999999996"/>
    <m/>
    <m/>
    <m/>
    <m/>
    <m/>
  </r>
  <r>
    <n v="65.95"/>
    <x v="0"/>
    <n v="52.65"/>
    <m/>
    <m/>
    <m/>
    <m/>
    <m/>
  </r>
  <r>
    <n v="38.76"/>
    <x v="0"/>
    <n v="19.22"/>
    <m/>
    <m/>
    <m/>
    <m/>
    <m/>
  </r>
  <r>
    <n v="54.12"/>
    <x v="0"/>
    <n v="23.39"/>
    <m/>
    <m/>
    <m/>
    <m/>
    <m/>
  </r>
  <r>
    <n v="52.51"/>
    <x v="3"/>
    <n v="30.85"/>
    <m/>
    <m/>
    <m/>
    <m/>
    <m/>
  </r>
  <r>
    <n v="26.11"/>
    <x v="3"/>
    <n v="12.32"/>
    <m/>
    <m/>
    <m/>
    <m/>
    <m/>
  </r>
  <r>
    <n v="89.97"/>
    <x v="2"/>
    <n v="0"/>
    <m/>
    <m/>
    <m/>
    <m/>
    <m/>
  </r>
  <r>
    <n v="22.46"/>
    <x v="3"/>
    <n v="3.55"/>
    <m/>
    <m/>
    <m/>
    <m/>
    <m/>
  </r>
  <r>
    <n v="17.14"/>
    <x v="0"/>
    <n v="0"/>
    <m/>
    <m/>
    <m/>
    <m/>
    <m/>
  </r>
  <r>
    <n v="63.97"/>
    <x v="0"/>
    <n v="41.19"/>
    <m/>
    <m/>
    <m/>
    <m/>
    <m/>
  </r>
  <r>
    <n v="34.61"/>
    <x v="1"/>
    <n v="14.8"/>
    <m/>
    <m/>
    <m/>
    <m/>
    <m/>
  </r>
  <r>
    <n v="25.66"/>
    <x v="2"/>
    <n v="0"/>
    <m/>
    <m/>
    <m/>
    <m/>
    <m/>
  </r>
  <r>
    <n v="69.989999999999995"/>
    <x v="0"/>
    <n v="0"/>
    <m/>
    <m/>
    <m/>
    <m/>
    <m/>
  </r>
  <r>
    <n v="11.25"/>
    <x v="3"/>
    <n v="5.85"/>
    <m/>
    <m/>
    <m/>
    <m/>
    <m/>
  </r>
  <r>
    <n v="56.2"/>
    <x v="0"/>
    <n v="23.62"/>
    <m/>
    <m/>
    <m/>
    <m/>
    <m/>
  </r>
  <r>
    <n v="73.86"/>
    <x v="3"/>
    <n v="62.46"/>
    <m/>
    <m/>
    <m/>
    <m/>
    <m/>
  </r>
  <r>
    <n v="58.43"/>
    <x v="3"/>
    <n v="0"/>
    <m/>
    <m/>
    <m/>
    <m/>
    <m/>
  </r>
  <r>
    <n v="45.37"/>
    <x v="2"/>
    <n v="20.51"/>
    <m/>
    <m/>
    <m/>
    <m/>
    <m/>
  </r>
  <r>
    <n v="91.29"/>
    <x v="0"/>
    <n v="71.95"/>
    <m/>
    <m/>
    <m/>
    <m/>
    <m/>
  </r>
  <r>
    <n v="12.59"/>
    <x v="0"/>
    <n v="4.66"/>
    <m/>
    <m/>
    <m/>
    <m/>
    <m/>
  </r>
  <r>
    <n v="67.17"/>
    <x v="0"/>
    <n v="11.06"/>
    <m/>
    <m/>
    <m/>
    <m/>
    <m/>
  </r>
  <r>
    <n v="21.27"/>
    <x v="3"/>
    <n v="0"/>
    <m/>
    <m/>
    <m/>
    <m/>
    <m/>
  </r>
  <r>
    <n v="18.5"/>
    <x v="1"/>
    <n v="9.89"/>
    <m/>
    <m/>
    <m/>
    <m/>
    <m/>
  </r>
  <r>
    <n v="42.3"/>
    <x v="0"/>
    <n v="13.66"/>
    <m/>
    <m/>
    <m/>
    <m/>
    <m/>
  </r>
  <r>
    <n v="18.59"/>
    <x v="2"/>
    <n v="10.09"/>
    <m/>
    <m/>
    <m/>
    <m/>
    <m/>
  </r>
  <r>
    <n v="31.77"/>
    <x v="1"/>
    <n v="6.2"/>
    <m/>
    <m/>
    <m/>
    <m/>
    <m/>
  </r>
  <r>
    <n v="19.12"/>
    <x v="2"/>
    <n v="6.49"/>
    <m/>
    <m/>
    <m/>
    <m/>
    <m/>
  </r>
  <r>
    <n v="86.41"/>
    <x v="1"/>
    <n v="15.73"/>
    <m/>
    <m/>
    <m/>
    <m/>
    <m/>
  </r>
  <r>
    <n v="87.64"/>
    <x v="0"/>
    <n v="0"/>
    <m/>
    <m/>
    <m/>
    <m/>
    <m/>
  </r>
  <r>
    <n v="19.670000000000002"/>
    <x v="2"/>
    <n v="17"/>
    <m/>
    <m/>
    <m/>
    <m/>
    <m/>
  </r>
  <r>
    <n v="17.920000000000002"/>
    <x v="0"/>
    <n v="14.32"/>
    <m/>
    <m/>
    <m/>
    <m/>
    <m/>
  </r>
  <r>
    <n v="88.32"/>
    <x v="0"/>
    <n v="64.91"/>
    <m/>
    <m/>
    <m/>
    <m/>
    <m/>
  </r>
  <r>
    <n v="46.03"/>
    <x v="2"/>
    <n v="0"/>
    <m/>
    <m/>
    <m/>
    <m/>
    <m/>
  </r>
  <r>
    <n v="67.63"/>
    <x v="1"/>
    <n v="37.14"/>
    <m/>
    <m/>
    <m/>
    <m/>
    <m/>
  </r>
  <r>
    <n v="39.18"/>
    <x v="2"/>
    <n v="25.06"/>
    <m/>
    <m/>
    <m/>
    <m/>
    <m/>
  </r>
  <r>
    <n v="13.62"/>
    <x v="3"/>
    <n v="0"/>
    <m/>
    <m/>
    <m/>
    <m/>
    <m/>
  </r>
  <r>
    <n v="50.25"/>
    <x v="0"/>
    <n v="45.74"/>
    <m/>
    <m/>
    <m/>
    <m/>
    <m/>
  </r>
  <r>
    <n v="14.7"/>
    <x v="3"/>
    <n v="9"/>
    <m/>
    <m/>
    <m/>
    <m/>
    <m/>
  </r>
  <r>
    <n v="86.3"/>
    <x v="0"/>
    <n v="64.709999999999994"/>
    <m/>
    <m/>
    <m/>
    <m/>
    <m/>
  </r>
  <r>
    <n v="46.27"/>
    <x v="3"/>
    <n v="42.13"/>
    <m/>
    <m/>
    <m/>
    <m/>
    <m/>
  </r>
  <r>
    <n v="25.01"/>
    <x v="1"/>
    <n v="4.7699999999999996"/>
    <m/>
    <m/>
    <m/>
    <m/>
    <m/>
  </r>
  <r>
    <n v="1.98"/>
    <x v="3"/>
    <n v="0"/>
    <m/>
    <m/>
    <m/>
    <m/>
    <m/>
  </r>
  <r>
    <n v="4.87"/>
    <x v="2"/>
    <n v="2.7"/>
    <m/>
    <m/>
    <m/>
    <m/>
    <m/>
  </r>
  <r>
    <n v="57.74"/>
    <x v="1"/>
    <n v="36.15"/>
    <m/>
    <m/>
    <m/>
    <m/>
    <m/>
  </r>
  <r>
    <n v="98.44"/>
    <x v="0"/>
    <n v="0"/>
    <m/>
    <m/>
    <m/>
    <m/>
    <m/>
  </r>
  <r>
    <n v="36.229999999999997"/>
    <x v="0"/>
    <n v="21.03"/>
    <m/>
    <m/>
    <m/>
    <m/>
    <m/>
  </r>
  <r>
    <n v="6.13"/>
    <x v="0"/>
    <n v="5.19"/>
    <m/>
    <m/>
    <m/>
    <m/>
    <m/>
  </r>
  <r>
    <n v="13.16"/>
    <x v="0"/>
    <n v="6.73"/>
    <m/>
    <m/>
    <m/>
    <m/>
    <m/>
  </r>
  <r>
    <n v="94.06"/>
    <x v="0"/>
    <n v="47.6"/>
    <m/>
    <m/>
    <m/>
    <m/>
    <m/>
  </r>
  <r>
    <n v="1.78"/>
    <x v="0"/>
    <n v="0.64"/>
    <m/>
    <m/>
    <m/>
    <m/>
    <m/>
  </r>
  <r>
    <n v="60.48"/>
    <x v="2"/>
    <n v="6.36"/>
    <m/>
    <m/>
    <m/>
    <m/>
    <m/>
  </r>
  <r>
    <n v="17.46"/>
    <x v="2"/>
    <n v="15.79"/>
    <m/>
    <m/>
    <m/>
    <m/>
    <m/>
  </r>
  <r>
    <n v="63.7"/>
    <x v="1"/>
    <n v="39.799999999999997"/>
    <m/>
    <m/>
    <m/>
    <m/>
    <m/>
  </r>
  <r>
    <n v="58.86"/>
    <x v="0"/>
    <n v="0"/>
    <m/>
    <m/>
    <m/>
    <m/>
    <m/>
  </r>
  <r>
    <n v="91.71"/>
    <x v="0"/>
    <n v="30.16"/>
    <m/>
    <m/>
    <m/>
    <m/>
    <m/>
  </r>
  <r>
    <n v="87.51"/>
    <x v="3"/>
    <n v="0"/>
    <m/>
    <m/>
    <m/>
    <m/>
    <m/>
  </r>
  <r>
    <n v="21.11"/>
    <x v="0"/>
    <n v="9.67"/>
    <m/>
    <m/>
    <m/>
    <m/>
    <m/>
  </r>
  <r>
    <n v="43.29"/>
    <x v="0"/>
    <n v="10.73"/>
    <m/>
    <m/>
    <m/>
    <m/>
    <m/>
  </r>
  <r>
    <n v="68.739999999999995"/>
    <x v="1"/>
    <n v="61.01"/>
    <m/>
    <m/>
    <m/>
    <m/>
    <m/>
  </r>
  <r>
    <n v="56.89"/>
    <x v="0"/>
    <n v="41.24"/>
    <m/>
    <m/>
    <m/>
    <m/>
    <m/>
  </r>
  <r>
    <n v="98.71"/>
    <x v="1"/>
    <n v="31.85"/>
    <m/>
    <m/>
    <m/>
    <m/>
    <m/>
  </r>
  <r>
    <n v="4.66"/>
    <x v="0"/>
    <n v="1.39"/>
    <m/>
    <m/>
    <m/>
    <m/>
    <m/>
  </r>
  <r>
    <n v="41.55"/>
    <x v="3"/>
    <n v="31.58"/>
    <m/>
    <m/>
    <m/>
    <m/>
    <m/>
  </r>
  <r>
    <n v="44.37"/>
    <x v="1"/>
    <n v="32.880000000000003"/>
    <m/>
    <m/>
    <m/>
    <m/>
    <m/>
  </r>
  <r>
    <n v="8.07"/>
    <x v="3"/>
    <n v="4.51"/>
    <m/>
    <m/>
    <m/>
    <m/>
    <m/>
  </r>
  <r>
    <n v="75.31"/>
    <x v="3"/>
    <n v="0"/>
    <m/>
    <m/>
    <m/>
    <m/>
    <m/>
  </r>
  <r>
    <n v="9.2200000000000006"/>
    <x v="0"/>
    <n v="1.56"/>
    <m/>
    <m/>
    <m/>
    <m/>
    <m/>
  </r>
  <r>
    <n v="58.07"/>
    <x v="0"/>
    <n v="0"/>
    <m/>
    <m/>
    <m/>
    <m/>
    <m/>
  </r>
  <r>
    <n v="22.88"/>
    <x v="0"/>
    <n v="16.329999999999998"/>
    <m/>
    <m/>
    <m/>
    <m/>
    <m/>
  </r>
  <r>
    <n v="40.06"/>
    <x v="2"/>
    <n v="0"/>
    <m/>
    <m/>
    <m/>
    <m/>
    <m/>
  </r>
  <r>
    <n v="35.61"/>
    <x v="0"/>
    <n v="18.760000000000002"/>
    <m/>
    <m/>
    <m/>
    <m/>
    <m/>
  </r>
  <r>
    <n v="46.64"/>
    <x v="2"/>
    <n v="34.700000000000003"/>
    <m/>
    <m/>
    <m/>
    <m/>
    <m/>
  </r>
  <r>
    <n v="40.69"/>
    <x v="1"/>
    <n v="0"/>
    <m/>
    <m/>
    <m/>
    <m/>
    <m/>
  </r>
  <r>
    <n v="95.61"/>
    <x v="2"/>
    <n v="55.73"/>
    <m/>
    <m/>
    <m/>
    <m/>
    <m/>
  </r>
  <r>
    <n v="39.9"/>
    <x v="0"/>
    <n v="19.489999999999998"/>
    <m/>
    <m/>
    <m/>
    <m/>
    <m/>
  </r>
  <r>
    <n v="91.5"/>
    <x v="0"/>
    <n v="11.87"/>
    <m/>
    <m/>
    <m/>
    <m/>
    <m/>
  </r>
  <r>
    <n v="87.35"/>
    <x v="0"/>
    <n v="58.43"/>
    <m/>
    <m/>
    <m/>
    <m/>
    <m/>
  </r>
  <r>
    <n v="42.55"/>
    <x v="1"/>
    <n v="28.72"/>
    <m/>
    <m/>
    <m/>
    <m/>
    <m/>
  </r>
  <r>
    <n v="92.73"/>
    <x v="3"/>
    <n v="54.17"/>
    <m/>
    <m/>
    <m/>
    <m/>
    <m/>
  </r>
  <r>
    <n v="76.760000000000005"/>
    <x v="0"/>
    <n v="62.86"/>
    <m/>
    <m/>
    <m/>
    <m/>
    <m/>
  </r>
  <r>
    <n v="98.53"/>
    <x v="2"/>
    <n v="0"/>
    <m/>
    <m/>
    <m/>
    <m/>
    <m/>
  </r>
  <r>
    <n v="21.35"/>
    <x v="1"/>
    <n v="6.03"/>
    <m/>
    <m/>
    <m/>
    <m/>
    <m/>
  </r>
  <r>
    <n v="1.83"/>
    <x v="0"/>
    <n v="0.47"/>
    <m/>
    <m/>
    <m/>
    <m/>
    <m/>
  </r>
  <r>
    <n v="65.87"/>
    <x v="0"/>
    <n v="7"/>
    <m/>
    <m/>
    <m/>
    <m/>
    <m/>
  </r>
  <r>
    <n v="10.87"/>
    <x v="1"/>
    <n v="1.64"/>
    <m/>
    <m/>
    <m/>
    <m/>
    <m/>
  </r>
  <r>
    <n v="95.26"/>
    <x v="3"/>
    <n v="26.1"/>
    <m/>
    <m/>
    <m/>
    <m/>
    <m/>
  </r>
  <r>
    <n v="2.38"/>
    <x v="0"/>
    <n v="1.91"/>
    <m/>
    <m/>
    <m/>
    <m/>
    <m/>
  </r>
  <r>
    <n v="38.770000000000003"/>
    <x v="0"/>
    <n v="5.04"/>
    <m/>
    <m/>
    <m/>
    <m/>
    <m/>
  </r>
  <r>
    <n v="7.94"/>
    <x v="3"/>
    <n v="0"/>
    <m/>
    <m/>
    <m/>
    <m/>
    <m/>
  </r>
  <r>
    <n v="34.020000000000003"/>
    <x v="0"/>
    <n v="8.8800000000000008"/>
    <m/>
    <m/>
    <m/>
    <m/>
    <m/>
  </r>
  <r>
    <n v="54.51"/>
    <x v="0"/>
    <n v="11.01"/>
    <m/>
    <m/>
    <m/>
    <m/>
    <m/>
  </r>
  <r>
    <n v="11.98"/>
    <x v="0"/>
    <n v="0"/>
    <m/>
    <m/>
    <m/>
    <m/>
    <m/>
  </r>
  <r>
    <n v="19.18"/>
    <x v="2"/>
    <n v="14.23"/>
    <m/>
    <m/>
    <m/>
    <m/>
    <m/>
  </r>
  <r>
    <n v="74.45"/>
    <x v="0"/>
    <n v="19"/>
    <m/>
    <m/>
    <m/>
    <m/>
    <m/>
  </r>
  <r>
    <n v="8.81"/>
    <x v="3"/>
    <n v="7.08"/>
    <m/>
    <m/>
    <m/>
    <m/>
    <m/>
  </r>
  <r>
    <n v="11.52"/>
    <x v="0"/>
    <n v="8.0399999999999991"/>
    <m/>
    <m/>
    <m/>
    <m/>
    <m/>
  </r>
  <r>
    <n v="43.37"/>
    <x v="0"/>
    <n v="37.799999999999997"/>
    <m/>
    <m/>
    <m/>
    <m/>
    <m/>
  </r>
  <r>
    <n v="23.84"/>
    <x v="0"/>
    <n v="14.94"/>
    <m/>
    <m/>
    <m/>
    <m/>
    <m/>
  </r>
  <r>
    <n v="73.959999999999994"/>
    <x v="0"/>
    <n v="19.8"/>
    <m/>
    <m/>
    <m/>
    <m/>
    <m/>
  </r>
  <r>
    <n v="45.46"/>
    <x v="3"/>
    <n v="21.23"/>
    <m/>
    <m/>
    <m/>
    <m/>
    <m/>
  </r>
  <r>
    <n v="72.959999999999994"/>
    <x v="0"/>
    <n v="20.8"/>
    <m/>
    <m/>
    <m/>
    <m/>
    <m/>
  </r>
  <r>
    <n v="71.72"/>
    <x v="0"/>
    <n v="0"/>
    <m/>
    <m/>
    <m/>
    <m/>
    <m/>
  </r>
  <r>
    <n v="80.03"/>
    <x v="1"/>
    <n v="63.81"/>
    <m/>
    <m/>
    <m/>
    <m/>
    <m/>
  </r>
  <r>
    <n v="94.56"/>
    <x v="0"/>
    <n v="53.13"/>
    <m/>
    <m/>
    <m/>
    <m/>
    <m/>
  </r>
  <r>
    <n v="39.46"/>
    <x v="1"/>
    <n v="12.3"/>
    <m/>
    <m/>
    <m/>
    <m/>
    <m/>
  </r>
  <r>
    <n v="52.82"/>
    <x v="3"/>
    <n v="11.64"/>
    <m/>
    <m/>
    <m/>
    <m/>
    <m/>
  </r>
  <r>
    <n v="80.69"/>
    <x v="0"/>
    <n v="38.69"/>
    <m/>
    <m/>
    <m/>
    <m/>
    <m/>
  </r>
  <r>
    <n v="28.06"/>
    <x v="0"/>
    <n v="0"/>
    <m/>
    <m/>
    <m/>
    <m/>
    <m/>
  </r>
  <r>
    <n v="51.19"/>
    <x v="2"/>
    <n v="0"/>
    <m/>
    <m/>
    <m/>
    <m/>
    <m/>
  </r>
  <r>
    <n v="33.15"/>
    <x v="3"/>
    <n v="30.11"/>
    <m/>
    <m/>
    <m/>
    <m/>
    <m/>
  </r>
  <r>
    <n v="62.36"/>
    <x v="0"/>
    <n v="0"/>
    <m/>
    <m/>
    <m/>
    <m/>
    <m/>
  </r>
  <r>
    <n v="29.4"/>
    <x v="0"/>
    <n v="4.32"/>
    <m/>
    <m/>
    <m/>
    <m/>
    <m/>
  </r>
  <r>
    <n v="15.19"/>
    <x v="2"/>
    <n v="2.41"/>
    <m/>
    <m/>
    <m/>
    <m/>
    <m/>
  </r>
  <r>
    <n v="2.14"/>
    <x v="0"/>
    <n v="0.77"/>
    <m/>
    <m/>
    <m/>
    <m/>
    <m/>
  </r>
  <r>
    <n v="38.9"/>
    <x v="3"/>
    <n v="0"/>
    <m/>
    <m/>
    <m/>
    <m/>
    <m/>
  </r>
  <r>
    <n v="24.25"/>
    <x v="2"/>
    <n v="21.8"/>
    <m/>
    <m/>
    <m/>
    <m/>
    <m/>
  </r>
  <r>
    <n v="98.7"/>
    <x v="1"/>
    <n v="89.8"/>
    <m/>
    <m/>
    <m/>
    <m/>
    <m/>
  </r>
  <r>
    <n v="44.76"/>
    <x v="0"/>
    <n v="6.76"/>
    <m/>
    <m/>
    <m/>
    <m/>
    <m/>
  </r>
  <r>
    <n v="57"/>
    <x v="2"/>
    <n v="8.3000000000000007"/>
    <m/>
    <m/>
    <m/>
    <m/>
    <m/>
  </r>
  <r>
    <n v="15.93"/>
    <x v="3"/>
    <n v="9.3800000000000008"/>
    <m/>
    <m/>
    <m/>
    <m/>
    <m/>
  </r>
  <r>
    <n v="76.88"/>
    <x v="0"/>
    <n v="17.28"/>
    <m/>
    <m/>
    <m/>
    <m/>
    <m/>
  </r>
  <r>
    <n v="68.040000000000006"/>
    <x v="0"/>
    <n v="0"/>
    <m/>
    <m/>
    <m/>
    <m/>
    <m/>
  </r>
  <r>
    <n v="35.380000000000003"/>
    <x v="3"/>
    <n v="9.43"/>
    <m/>
    <m/>
    <m/>
    <m/>
    <m/>
  </r>
  <r>
    <n v="71.12"/>
    <x v="2"/>
    <n v="0"/>
    <m/>
    <m/>
    <m/>
    <m/>
    <m/>
  </r>
  <r>
    <n v="21.06"/>
    <x v="0"/>
    <n v="3.71"/>
    <m/>
    <m/>
    <m/>
    <m/>
    <m/>
  </r>
  <r>
    <n v="11.59"/>
    <x v="0"/>
    <n v="8.5399999999999991"/>
    <m/>
    <m/>
    <m/>
    <m/>
    <m/>
  </r>
  <r>
    <n v="62.07"/>
    <x v="3"/>
    <n v="49.55"/>
    <m/>
    <m/>
    <m/>
    <m/>
    <m/>
  </r>
  <r>
    <n v="34.729999999999997"/>
    <x v="0"/>
    <n v="29.07"/>
    <m/>
    <m/>
    <m/>
    <m/>
    <m/>
  </r>
  <r>
    <n v="71.790000000000006"/>
    <x v="1"/>
    <n v="13.96"/>
    <m/>
    <m/>
    <m/>
    <m/>
    <m/>
  </r>
  <r>
    <n v="88.03"/>
    <x v="0"/>
    <n v="0"/>
    <m/>
    <m/>
    <m/>
    <m/>
    <m/>
  </r>
  <r>
    <n v="19.02"/>
    <x v="3"/>
    <n v="15.92"/>
    <m/>
    <m/>
    <m/>
    <m/>
    <m/>
  </r>
  <r>
    <n v="22.12"/>
    <x v="0"/>
    <n v="20.89"/>
    <m/>
    <m/>
    <m/>
    <m/>
    <m/>
  </r>
  <r>
    <n v="66.97"/>
    <x v="0"/>
    <n v="0"/>
    <m/>
    <m/>
    <m/>
    <m/>
    <m/>
  </r>
  <r>
    <n v="6.44"/>
    <x v="0"/>
    <n v="5.72"/>
    <m/>
    <m/>
    <m/>
    <m/>
    <m/>
  </r>
  <r>
    <n v="85"/>
    <x v="2"/>
    <n v="47.65"/>
    <m/>
    <m/>
    <m/>
    <m/>
    <m/>
  </r>
  <r>
    <n v="43.08"/>
    <x v="2"/>
    <n v="0"/>
    <m/>
    <m/>
    <m/>
    <m/>
    <m/>
  </r>
  <r>
    <n v="29.79"/>
    <x v="3"/>
    <n v="5.35"/>
    <m/>
    <m/>
    <m/>
    <m/>
    <m/>
  </r>
  <r>
    <n v="77.099999999999994"/>
    <x v="3"/>
    <n v="0"/>
    <m/>
    <m/>
    <m/>
    <m/>
    <m/>
  </r>
  <r>
    <n v="90.68"/>
    <x v="3"/>
    <n v="48.12"/>
    <m/>
    <m/>
    <m/>
    <m/>
    <m/>
  </r>
  <r>
    <n v="23.48"/>
    <x v="3"/>
    <n v="17.78"/>
    <m/>
    <m/>
    <m/>
    <m/>
    <m/>
  </r>
  <r>
    <n v="21.15"/>
    <x v="0"/>
    <n v="14.06"/>
    <m/>
    <m/>
    <m/>
    <m/>
    <m/>
  </r>
  <r>
    <n v="77.86"/>
    <x v="3"/>
    <n v="52.24"/>
    <m/>
    <m/>
    <m/>
    <m/>
    <m/>
  </r>
  <r>
    <n v="53.28"/>
    <x v="0"/>
    <n v="24.74"/>
    <m/>
    <m/>
    <m/>
    <m/>
    <m/>
  </r>
  <r>
    <n v="94.61"/>
    <x v="0"/>
    <n v="65.08"/>
    <m/>
    <m/>
    <m/>
    <m/>
    <m/>
  </r>
  <r>
    <n v="83.75"/>
    <x v="0"/>
    <n v="50.47"/>
    <m/>
    <m/>
    <m/>
    <m/>
    <m/>
  </r>
  <r>
    <n v="35.340000000000003"/>
    <x v="2"/>
    <n v="25.83"/>
    <m/>
    <m/>
    <m/>
    <m/>
    <m/>
  </r>
  <r>
    <n v="32.11"/>
    <x v="0"/>
    <n v="22.61"/>
    <m/>
    <m/>
    <m/>
    <m/>
    <m/>
  </r>
  <r>
    <n v="24.88"/>
    <x v="0"/>
    <n v="17.899999999999999"/>
    <m/>
    <m/>
    <m/>
    <m/>
    <m/>
  </r>
  <r>
    <n v="76.400000000000006"/>
    <x v="0"/>
    <n v="14.56"/>
    <m/>
    <m/>
    <m/>
    <m/>
    <m/>
  </r>
  <r>
    <n v="29.61"/>
    <x v="2"/>
    <n v="23.99"/>
    <m/>
    <m/>
    <m/>
    <m/>
    <m/>
  </r>
  <r>
    <n v="74.94"/>
    <x v="2"/>
    <n v="0"/>
    <m/>
    <m/>
    <m/>
    <m/>
    <m/>
  </r>
  <r>
    <n v="45.61"/>
    <x v="2"/>
    <n v="38.950000000000003"/>
    <m/>
    <m/>
    <m/>
    <m/>
    <m/>
  </r>
  <r>
    <n v="21.66"/>
    <x v="0"/>
    <n v="4.25"/>
    <m/>
    <m/>
    <m/>
    <m/>
    <m/>
  </r>
  <r>
    <n v="1.53"/>
    <x v="0"/>
    <n v="0.61"/>
    <m/>
    <m/>
    <m/>
    <m/>
    <m/>
  </r>
  <r>
    <n v="22.68"/>
    <x v="0"/>
    <n v="19.52"/>
    <m/>
    <m/>
    <m/>
    <m/>
    <m/>
  </r>
  <r>
    <n v="6.89"/>
    <x v="0"/>
    <n v="4.46"/>
    <m/>
    <m/>
    <m/>
    <m/>
    <m/>
  </r>
  <r>
    <n v="59.05"/>
    <x v="3"/>
    <n v="26.92"/>
    <m/>
    <m/>
    <m/>
    <m/>
    <m/>
  </r>
  <r>
    <n v="2.0099999999999998"/>
    <x v="0"/>
    <n v="1.52"/>
    <m/>
    <m/>
    <m/>
    <m/>
    <m/>
  </r>
  <r>
    <n v="28.67"/>
    <x v="3"/>
    <n v="8.89"/>
    <m/>
    <m/>
    <m/>
    <m/>
    <m/>
  </r>
  <r>
    <n v="81.150000000000006"/>
    <x v="1"/>
    <n v="0"/>
    <m/>
    <m/>
    <m/>
    <m/>
    <m/>
  </r>
  <r>
    <n v="50.93"/>
    <x v="2"/>
    <n v="13.44"/>
    <m/>
    <m/>
    <m/>
    <m/>
    <m/>
  </r>
  <r>
    <n v="1.72"/>
    <x v="0"/>
    <n v="1.58"/>
    <m/>
    <m/>
    <m/>
    <m/>
    <m/>
  </r>
  <r>
    <n v="75.38"/>
    <x v="0"/>
    <n v="0"/>
    <m/>
    <m/>
    <m/>
    <m/>
    <m/>
  </r>
  <r>
    <n v="37.799999999999997"/>
    <x v="0"/>
    <n v="0"/>
    <m/>
    <m/>
    <m/>
    <m/>
    <m/>
  </r>
  <r>
    <n v="40.159999999999997"/>
    <x v="2"/>
    <n v="33.200000000000003"/>
    <m/>
    <m/>
    <m/>
    <m/>
    <m/>
  </r>
  <r>
    <m/>
    <x v="0"/>
    <n v="0"/>
    <m/>
    <m/>
    <m/>
    <m/>
    <m/>
  </r>
  <r>
    <n v="27.78"/>
    <x v="3"/>
    <n v="10.28"/>
    <m/>
    <m/>
    <m/>
    <m/>
    <m/>
  </r>
  <r>
    <n v="30.65"/>
    <x v="0"/>
    <n v="15.21"/>
    <m/>
    <m/>
    <m/>
    <m/>
    <m/>
  </r>
  <r>
    <m/>
    <x v="0"/>
    <n v="45.02"/>
    <m/>
    <m/>
    <m/>
    <m/>
    <m/>
  </r>
  <r>
    <n v="63.77"/>
    <x v="0"/>
    <n v="11.54"/>
    <m/>
    <m/>
    <m/>
    <m/>
    <m/>
  </r>
  <r>
    <n v="66.89"/>
    <x v="3"/>
    <n v="36.85"/>
    <m/>
    <m/>
    <m/>
    <m/>
    <m/>
  </r>
  <r>
    <n v="14.36"/>
    <x v="2"/>
    <n v="5.86"/>
    <m/>
    <m/>
    <m/>
    <m/>
    <m/>
  </r>
  <r>
    <n v="39.79"/>
    <x v="0"/>
    <n v="0"/>
    <m/>
    <m/>
    <m/>
    <m/>
    <m/>
  </r>
  <r>
    <n v="18.04"/>
    <x v="0"/>
    <n v="0"/>
    <m/>
    <m/>
    <m/>
    <m/>
    <m/>
  </r>
  <r>
    <n v="59.81"/>
    <x v="0"/>
    <n v="26.24"/>
    <m/>
    <m/>
    <m/>
    <m/>
    <m/>
  </r>
  <r>
    <n v="20.23"/>
    <x v="0"/>
    <n v="14.7"/>
    <m/>
    <m/>
    <m/>
    <m/>
    <m/>
  </r>
  <r>
    <n v="14.31"/>
    <x v="0"/>
    <n v="13.17"/>
    <m/>
    <m/>
    <m/>
    <m/>
    <m/>
  </r>
  <r>
    <n v="40.619999999999997"/>
    <x v="0"/>
    <n v="13.78"/>
    <m/>
    <m/>
    <m/>
    <m/>
    <m/>
  </r>
  <r>
    <n v="23.6"/>
    <x v="2"/>
    <n v="6.48"/>
    <m/>
    <m/>
    <m/>
    <m/>
    <m/>
  </r>
  <r>
    <n v="26.64"/>
    <x v="0"/>
    <n v="0"/>
    <m/>
    <m/>
    <m/>
    <m/>
    <m/>
  </r>
  <r>
    <n v="47.52"/>
    <x v="0"/>
    <n v="0"/>
    <m/>
    <m/>
    <m/>
    <m/>
    <m/>
  </r>
  <r>
    <n v="47.86"/>
    <x v="0"/>
    <n v="0"/>
    <m/>
    <m/>
    <m/>
    <m/>
    <m/>
  </r>
  <r>
    <n v="45.08"/>
    <x v="3"/>
    <n v="20.92"/>
    <m/>
    <m/>
    <m/>
    <m/>
    <m/>
  </r>
  <r>
    <n v="57.46"/>
    <x v="1"/>
    <n v="24.23"/>
    <m/>
    <m/>
    <m/>
    <m/>
    <m/>
  </r>
  <r>
    <n v="18.12"/>
    <x v="0"/>
    <n v="0"/>
    <m/>
    <m/>
    <m/>
    <m/>
    <m/>
  </r>
  <r>
    <n v="18.260000000000002"/>
    <x v="0"/>
    <n v="0"/>
    <m/>
    <m/>
    <m/>
    <m/>
    <m/>
  </r>
  <r>
    <n v="63.87"/>
    <x v="3"/>
    <n v="31.2"/>
    <m/>
    <m/>
    <m/>
    <m/>
    <m/>
  </r>
  <r>
    <n v="89.71"/>
    <x v="0"/>
    <n v="59.23"/>
    <m/>
    <m/>
    <m/>
    <m/>
    <m/>
  </r>
  <r>
    <n v="93.9"/>
    <x v="0"/>
    <n v="0"/>
    <m/>
    <m/>
    <m/>
    <m/>
    <m/>
  </r>
  <r>
    <n v="97.65"/>
    <x v="2"/>
    <n v="0"/>
    <m/>
    <m/>
    <m/>
    <m/>
    <m/>
  </r>
  <r>
    <n v="40.24"/>
    <x v="0"/>
    <n v="29.16"/>
    <m/>
    <m/>
    <m/>
    <m/>
    <m/>
  </r>
  <r>
    <n v="2.6"/>
    <x v="0"/>
    <n v="1.58"/>
    <m/>
    <m/>
    <m/>
    <m/>
    <m/>
  </r>
  <r>
    <n v="31.16"/>
    <x v="0"/>
    <n v="25.47"/>
    <m/>
    <m/>
    <m/>
    <m/>
    <m/>
  </r>
  <r>
    <n v="14.76"/>
    <x v="1"/>
    <n v="8.31"/>
    <m/>
    <m/>
    <m/>
    <m/>
    <m/>
  </r>
  <r>
    <n v="84.05"/>
    <x v="2"/>
    <n v="63.18"/>
    <m/>
    <m/>
    <m/>
    <m/>
    <m/>
  </r>
  <r>
    <n v="12.88"/>
    <x v="0"/>
    <n v="9.36"/>
    <m/>
    <m/>
    <m/>
    <m/>
    <m/>
  </r>
  <r>
    <n v="41.12"/>
    <x v="0"/>
    <n v="14.68"/>
    <m/>
    <m/>
    <m/>
    <m/>
    <m/>
  </r>
  <r>
    <n v="61.44"/>
    <x v="0"/>
    <n v="0"/>
    <m/>
    <m/>
    <m/>
    <m/>
    <m/>
  </r>
  <r>
    <n v="95.9"/>
    <x v="0"/>
    <n v="80.64"/>
    <m/>
    <m/>
    <m/>
    <m/>
    <m/>
  </r>
  <r>
    <n v="50.7"/>
    <x v="1"/>
    <n v="19.88"/>
    <m/>
    <m/>
    <m/>
    <m/>
    <m/>
  </r>
  <r>
    <n v="85.24"/>
    <x v="3"/>
    <n v="22.99"/>
    <m/>
    <m/>
    <m/>
    <m/>
    <m/>
  </r>
  <r>
    <n v="63.45"/>
    <x v="0"/>
    <n v="54.79"/>
    <m/>
    <m/>
    <m/>
    <m/>
    <m/>
  </r>
  <r>
    <m/>
    <x v="3"/>
    <n v="39.99"/>
    <m/>
    <m/>
    <m/>
    <m/>
    <m/>
  </r>
  <r>
    <n v="64.52"/>
    <x v="0"/>
    <n v="0"/>
    <m/>
    <m/>
    <m/>
    <m/>
    <m/>
  </r>
  <r>
    <n v="39.799999999999997"/>
    <x v="2"/>
    <n v="0"/>
    <m/>
    <m/>
    <m/>
    <m/>
    <m/>
  </r>
  <r>
    <n v="90.23"/>
    <x v="1"/>
    <n v="34.64"/>
    <m/>
    <m/>
    <m/>
    <m/>
    <m/>
  </r>
  <r>
    <n v="73.84"/>
    <x v="1"/>
    <n v="20.88"/>
    <m/>
    <m/>
    <m/>
    <m/>
    <m/>
  </r>
  <r>
    <n v="25.62"/>
    <x v="2"/>
    <n v="0"/>
    <m/>
    <m/>
    <m/>
    <m/>
    <m/>
  </r>
  <r>
    <n v="14.16"/>
    <x v="1"/>
    <n v="4.5"/>
    <m/>
    <m/>
    <m/>
    <m/>
    <m/>
  </r>
  <r>
    <n v="2.61"/>
    <x v="2"/>
    <n v="1.04"/>
    <m/>
    <m/>
    <m/>
    <m/>
    <m/>
  </r>
  <r>
    <n v="93.97"/>
    <x v="0"/>
    <n v="41.6"/>
    <m/>
    <m/>
    <m/>
    <m/>
    <m/>
  </r>
  <r>
    <n v="8.3000000000000007"/>
    <x v="1"/>
    <n v="7.54"/>
    <m/>
    <m/>
    <m/>
    <m/>
    <m/>
  </r>
  <r>
    <n v="13.75"/>
    <x v="2"/>
    <n v="5.78"/>
    <m/>
    <m/>
    <m/>
    <m/>
    <m/>
  </r>
  <r>
    <n v="60.72"/>
    <x v="0"/>
    <n v="42.72"/>
    <m/>
    <m/>
    <m/>
    <m/>
    <m/>
  </r>
  <r>
    <n v="25.46"/>
    <x v="2"/>
    <n v="9.6300000000000008"/>
    <m/>
    <m/>
    <m/>
    <m/>
    <m/>
  </r>
  <r>
    <n v="40.840000000000003"/>
    <x v="0"/>
    <n v="25.5"/>
    <m/>
    <m/>
    <m/>
    <m/>
    <m/>
  </r>
  <r>
    <n v="73.38"/>
    <x v="0"/>
    <n v="16.84"/>
    <m/>
    <m/>
    <m/>
    <m/>
    <m/>
  </r>
  <r>
    <n v="44.04"/>
    <x v="0"/>
    <n v="40.700000000000003"/>
    <m/>
    <m/>
    <m/>
    <m/>
    <m/>
  </r>
  <r>
    <n v="57.45"/>
    <x v="3"/>
    <n v="11.85"/>
    <m/>
    <m/>
    <m/>
    <m/>
    <m/>
  </r>
  <r>
    <n v="40.83"/>
    <x v="1"/>
    <n v="19.649999999999999"/>
    <m/>
    <m/>
    <m/>
    <m/>
    <m/>
  </r>
  <r>
    <n v="16.14"/>
    <x v="3"/>
    <n v="0"/>
    <m/>
    <m/>
    <m/>
    <m/>
    <m/>
  </r>
  <r>
    <n v="96.47"/>
    <x v="0"/>
    <n v="0"/>
    <m/>
    <m/>
    <m/>
    <m/>
    <m/>
  </r>
  <r>
    <n v="23.35"/>
    <x v="1"/>
    <n v="18.87"/>
    <m/>
    <m/>
    <m/>
    <m/>
    <m/>
  </r>
  <r>
    <n v="48.94"/>
    <x v="3"/>
    <n v="40.11"/>
    <m/>
    <m/>
    <m/>
    <m/>
    <m/>
  </r>
  <r>
    <n v="44.95"/>
    <x v="0"/>
    <n v="36.47"/>
    <m/>
    <m/>
    <m/>
    <m/>
    <m/>
  </r>
  <r>
    <n v="4.38"/>
    <x v="0"/>
    <n v="0"/>
    <m/>
    <m/>
    <m/>
    <m/>
    <m/>
  </r>
  <r>
    <n v="20.07"/>
    <x v="0"/>
    <n v="11.3"/>
    <m/>
    <m/>
    <m/>
    <m/>
    <m/>
  </r>
  <r>
    <n v="72.11"/>
    <x v="0"/>
    <n v="36.19"/>
    <m/>
    <m/>
    <m/>
    <m/>
    <m/>
  </r>
  <r>
    <n v="12.61"/>
    <x v="0"/>
    <n v="3.5"/>
    <m/>
    <m/>
    <m/>
    <m/>
    <m/>
  </r>
  <r>
    <n v="91.62"/>
    <x v="0"/>
    <n v="39.67"/>
    <m/>
    <m/>
    <m/>
    <m/>
    <m/>
  </r>
  <r>
    <n v="71.22"/>
    <x v="2"/>
    <n v="63.58"/>
    <m/>
    <m/>
    <m/>
    <m/>
    <m/>
  </r>
  <r>
    <n v="76.45"/>
    <x v="0"/>
    <n v="71.27"/>
    <m/>
    <m/>
    <m/>
    <m/>
    <m/>
  </r>
  <r>
    <n v="63.29"/>
    <x v="0"/>
    <n v="11.51"/>
    <m/>
    <m/>
    <m/>
    <m/>
    <m/>
  </r>
  <r>
    <n v="24.86"/>
    <x v="0"/>
    <n v="2.87"/>
    <m/>
    <m/>
    <m/>
    <m/>
    <m/>
  </r>
  <r>
    <n v="36.97"/>
    <x v="1"/>
    <n v="32.56"/>
    <m/>
    <m/>
    <m/>
    <m/>
    <m/>
  </r>
  <r>
    <n v="8.27"/>
    <x v="0"/>
    <n v="1.76"/>
    <m/>
    <m/>
    <m/>
    <m/>
    <m/>
  </r>
  <r>
    <n v="23.98"/>
    <x v="3"/>
    <n v="5.04"/>
    <m/>
    <m/>
    <m/>
    <m/>
    <m/>
  </r>
  <r>
    <n v="40.729999999999997"/>
    <x v="0"/>
    <n v="32.78"/>
    <m/>
    <m/>
    <m/>
    <m/>
    <m/>
  </r>
  <r>
    <n v="62.76"/>
    <x v="0"/>
    <n v="49.25"/>
    <m/>
    <m/>
    <m/>
    <m/>
    <m/>
  </r>
  <r>
    <n v="34.56"/>
    <x v="0"/>
    <n v="28.64"/>
    <m/>
    <m/>
    <m/>
    <m/>
    <m/>
  </r>
  <r>
    <n v="71.94"/>
    <x v="3"/>
    <n v="22.96"/>
    <m/>
    <m/>
    <m/>
    <m/>
    <m/>
  </r>
  <r>
    <n v="74.97"/>
    <x v="0"/>
    <n v="43.02"/>
    <m/>
    <m/>
    <m/>
    <m/>
    <m/>
  </r>
  <r>
    <n v="35.69"/>
    <x v="0"/>
    <n v="8.66"/>
    <m/>
    <m/>
    <m/>
    <m/>
    <m/>
  </r>
  <r>
    <n v="32.17"/>
    <x v="0"/>
    <n v="0"/>
    <m/>
    <m/>
    <m/>
    <m/>
    <m/>
  </r>
  <r>
    <n v="76.02"/>
    <x v="3"/>
    <n v="0"/>
    <m/>
    <m/>
    <m/>
    <m/>
    <m/>
  </r>
  <r>
    <n v="23.81"/>
    <x v="0"/>
    <n v="13.04"/>
    <m/>
    <m/>
    <m/>
    <m/>
    <m/>
  </r>
  <r>
    <n v="25.28"/>
    <x v="1"/>
    <n v="7.12"/>
    <m/>
    <m/>
    <m/>
    <m/>
    <m/>
  </r>
  <r>
    <n v="72.55"/>
    <x v="0"/>
    <n v="66.73"/>
    <m/>
    <m/>
    <m/>
    <m/>
    <m/>
  </r>
  <r>
    <n v="39.450000000000003"/>
    <x v="1"/>
    <n v="17.22"/>
    <m/>
    <m/>
    <m/>
    <m/>
    <m/>
  </r>
  <r>
    <n v="69.709999999999994"/>
    <x v="0"/>
    <n v="17.97"/>
    <m/>
    <m/>
    <m/>
    <m/>
    <m/>
  </r>
  <r>
    <n v="69.33"/>
    <x v="0"/>
    <n v="22.2"/>
    <m/>
    <m/>
    <m/>
    <m/>
    <m/>
  </r>
  <r>
    <n v="93.54"/>
    <x v="2"/>
    <n v="46.99"/>
    <m/>
    <m/>
    <m/>
    <m/>
    <m/>
  </r>
  <r>
    <n v="14.93"/>
    <x v="0"/>
    <n v="3.89"/>
    <m/>
    <m/>
    <m/>
    <m/>
    <m/>
  </r>
  <r>
    <n v="49.97"/>
    <x v="3"/>
    <n v="41.61"/>
    <m/>
    <m/>
    <m/>
    <m/>
    <m/>
  </r>
  <r>
    <n v="33.04"/>
    <x v="0"/>
    <n v="23.43"/>
    <m/>
    <m/>
    <m/>
    <m/>
    <m/>
  </r>
  <r>
    <n v="99.3"/>
    <x v="2"/>
    <n v="89.21"/>
    <m/>
    <m/>
    <m/>
    <m/>
    <m/>
  </r>
  <r>
    <n v="73.28"/>
    <x v="0"/>
    <n v="57.01"/>
    <m/>
    <m/>
    <m/>
    <m/>
    <m/>
  </r>
  <r>
    <n v="29.48"/>
    <x v="2"/>
    <n v="0"/>
    <m/>
    <m/>
    <m/>
    <m/>
    <m/>
  </r>
  <r>
    <n v="17.53"/>
    <x v="2"/>
    <n v="14.31"/>
    <m/>
    <m/>
    <m/>
    <m/>
    <m/>
  </r>
  <r>
    <n v="88.42"/>
    <x v="0"/>
    <n v="53.56"/>
    <m/>
    <m/>
    <m/>
    <m/>
    <m/>
  </r>
  <r>
    <n v="68.260000000000005"/>
    <x v="0"/>
    <n v="8.82"/>
    <m/>
    <m/>
    <m/>
    <m/>
    <m/>
  </r>
  <r>
    <n v="70.52"/>
    <x v="2"/>
    <n v="14.95"/>
    <m/>
    <m/>
    <m/>
    <m/>
    <m/>
  </r>
  <r>
    <n v="16.54"/>
    <x v="3"/>
    <n v="0"/>
    <m/>
    <m/>
    <m/>
    <m/>
    <m/>
  </r>
  <r>
    <n v="19.059999999999999"/>
    <x v="2"/>
    <n v="13.3"/>
    <m/>
    <m/>
    <m/>
    <m/>
    <m/>
  </r>
  <r>
    <n v="46.65"/>
    <x v="2"/>
    <n v="12.79"/>
    <m/>
    <m/>
    <m/>
    <m/>
    <m/>
  </r>
  <r>
    <n v="97.28"/>
    <x v="1"/>
    <n v="57.32"/>
    <m/>
    <m/>
    <m/>
    <m/>
    <m/>
  </r>
  <r>
    <n v="39.75"/>
    <x v="3"/>
    <n v="10.49"/>
    <m/>
    <m/>
    <m/>
    <m/>
    <m/>
  </r>
  <r>
    <n v="40.1"/>
    <x v="0"/>
    <n v="8.52"/>
    <m/>
    <m/>
    <m/>
    <m/>
    <m/>
  </r>
  <r>
    <n v="41.23"/>
    <x v="3"/>
    <n v="35.26"/>
    <m/>
    <m/>
    <m/>
    <m/>
    <m/>
  </r>
  <r>
    <n v="1.57"/>
    <x v="2"/>
    <n v="1.07"/>
    <m/>
    <m/>
    <m/>
    <m/>
    <m/>
  </r>
  <r>
    <n v="18.34"/>
    <x v="0"/>
    <n v="6.45"/>
    <m/>
    <m/>
    <m/>
    <m/>
    <m/>
  </r>
  <r>
    <n v="99.81"/>
    <x v="0"/>
    <n v="11.67"/>
    <m/>
    <m/>
    <m/>
    <m/>
    <m/>
  </r>
  <r>
    <n v="91.71"/>
    <x v="0"/>
    <n v="0"/>
    <m/>
    <m/>
    <m/>
    <m/>
    <m/>
  </r>
  <r>
    <n v="67.13"/>
    <x v="0"/>
    <n v="54.91"/>
    <m/>
    <m/>
    <m/>
    <m/>
    <m/>
  </r>
  <r>
    <n v="55.97"/>
    <x v="3"/>
    <n v="0"/>
    <m/>
    <m/>
    <m/>
    <m/>
    <m/>
  </r>
  <r>
    <n v="97.39"/>
    <x v="3"/>
    <n v="83.27"/>
    <m/>
    <m/>
    <m/>
    <m/>
    <m/>
  </r>
  <r>
    <n v="1.1100000000000001"/>
    <x v="0"/>
    <n v="0.61"/>
    <m/>
    <m/>
    <m/>
    <m/>
    <m/>
  </r>
  <r>
    <n v="19.93"/>
    <x v="0"/>
    <n v="9.39"/>
    <m/>
    <m/>
    <m/>
    <m/>
    <m/>
  </r>
  <r>
    <n v="90.04"/>
    <x v="0"/>
    <n v="66.760000000000005"/>
    <m/>
    <m/>
    <m/>
    <m/>
    <m/>
  </r>
  <r>
    <n v="80.790000000000006"/>
    <x v="0"/>
    <n v="52.22"/>
    <m/>
    <m/>
    <m/>
    <m/>
    <m/>
  </r>
  <r>
    <n v="84.03"/>
    <x v="1"/>
    <n v="35.83"/>
    <m/>
    <m/>
    <m/>
    <m/>
    <m/>
  </r>
  <r>
    <n v="92.41"/>
    <x v="2"/>
    <n v="73.91"/>
    <m/>
    <m/>
    <m/>
    <m/>
    <m/>
  </r>
  <r>
    <n v="93.42"/>
    <x v="1"/>
    <n v="18.8"/>
    <m/>
    <m/>
    <m/>
    <m/>
    <m/>
  </r>
  <r>
    <n v="68.25"/>
    <x v="3"/>
    <n v="10.050000000000001"/>
    <m/>
    <m/>
    <m/>
    <m/>
    <m/>
  </r>
  <r>
    <n v="26.69"/>
    <x v="0"/>
    <n v="25.1"/>
    <m/>
    <m/>
    <m/>
    <m/>
    <m/>
  </r>
  <r>
    <n v="46.81"/>
    <x v="0"/>
    <n v="24.97"/>
    <m/>
    <m/>
    <m/>
    <m/>
    <m/>
  </r>
  <r>
    <n v="51.05"/>
    <x v="0"/>
    <n v="8.5399999999999991"/>
    <m/>
    <m/>
    <m/>
    <m/>
    <m/>
  </r>
  <r>
    <n v="60.66"/>
    <x v="2"/>
    <n v="0"/>
    <m/>
    <m/>
    <m/>
    <m/>
    <m/>
  </r>
  <r>
    <n v="65.239999999999995"/>
    <x v="0"/>
    <n v="0"/>
    <m/>
    <m/>
    <m/>
    <m/>
    <m/>
  </r>
  <r>
    <n v="55.77"/>
    <x v="1"/>
    <n v="34.369999999999997"/>
    <m/>
    <m/>
    <m/>
    <m/>
    <m/>
  </r>
  <r>
    <m/>
    <x v="3"/>
    <n v="22.98"/>
    <m/>
    <m/>
    <m/>
    <m/>
    <m/>
  </r>
  <r>
    <n v="10.91"/>
    <x v="1"/>
    <n v="4.41"/>
    <m/>
    <m/>
    <m/>
    <m/>
    <m/>
  </r>
  <r>
    <n v="71.38"/>
    <x v="2"/>
    <n v="66.099999999999994"/>
    <m/>
    <m/>
    <m/>
    <m/>
    <m/>
  </r>
  <r>
    <n v="97.8"/>
    <x v="0"/>
    <n v="72.13"/>
    <m/>
    <m/>
    <m/>
    <m/>
    <m/>
  </r>
  <r>
    <n v="44.35"/>
    <x v="1"/>
    <n v="34.75"/>
    <m/>
    <m/>
    <m/>
    <m/>
    <m/>
  </r>
  <r>
    <n v="57.88"/>
    <x v="3"/>
    <n v="9.0500000000000007"/>
    <m/>
    <m/>
    <m/>
    <m/>
    <m/>
  </r>
  <r>
    <n v="66.53"/>
    <x v="1"/>
    <n v="40.659999999999997"/>
    <m/>
    <m/>
    <m/>
    <m/>
    <m/>
  </r>
  <r>
    <n v="96.21"/>
    <x v="0"/>
    <n v="67.290000000000006"/>
    <m/>
    <m/>
    <m/>
    <m/>
    <m/>
  </r>
  <r>
    <n v="9.9600000000000009"/>
    <x v="0"/>
    <n v="4.66"/>
    <m/>
    <m/>
    <m/>
    <m/>
    <m/>
  </r>
  <r>
    <n v="84.81"/>
    <x v="3"/>
    <n v="55.36"/>
    <m/>
    <m/>
    <m/>
    <m/>
    <m/>
  </r>
  <r>
    <n v="44.75"/>
    <x v="1"/>
    <n v="19.86"/>
    <m/>
    <m/>
    <m/>
    <m/>
    <m/>
  </r>
  <r>
    <n v="83.94"/>
    <x v="2"/>
    <n v="66.25"/>
    <m/>
    <m/>
    <m/>
    <m/>
    <m/>
  </r>
  <r>
    <n v="29.57"/>
    <x v="0"/>
    <n v="21.79"/>
    <m/>
    <m/>
    <m/>
    <m/>
    <m/>
  </r>
  <r>
    <n v="42.15"/>
    <x v="0"/>
    <n v="9.2100000000000009"/>
    <m/>
    <m/>
    <m/>
    <m/>
    <m/>
  </r>
  <r>
    <n v="79.55"/>
    <x v="0"/>
    <n v="68.790000000000006"/>
    <m/>
    <m/>
    <m/>
    <m/>
    <m/>
  </r>
  <r>
    <n v="36.450000000000003"/>
    <x v="2"/>
    <n v="12.2"/>
    <m/>
    <m/>
    <m/>
    <m/>
    <m/>
  </r>
  <r>
    <n v="77.91"/>
    <x v="3"/>
    <n v="65.31"/>
    <m/>
    <m/>
    <m/>
    <m/>
    <m/>
  </r>
  <r>
    <n v="38.58"/>
    <x v="1"/>
    <n v="15.53"/>
    <m/>
    <m/>
    <m/>
    <m/>
    <m/>
  </r>
  <r>
    <n v="30.56"/>
    <x v="0"/>
    <n v="23.88"/>
    <m/>
    <m/>
    <m/>
    <m/>
    <m/>
  </r>
  <r>
    <n v="87.63"/>
    <x v="0"/>
    <n v="43.68"/>
    <m/>
    <m/>
    <m/>
    <m/>
    <m/>
  </r>
  <r>
    <n v="74.150000000000006"/>
    <x v="3"/>
    <n v="14.63"/>
    <m/>
    <m/>
    <m/>
    <m/>
    <m/>
  </r>
  <r>
    <n v="22.15"/>
    <x v="2"/>
    <n v="11.54"/>
    <m/>
    <m/>
    <m/>
    <m/>
    <m/>
  </r>
  <r>
    <n v="6.11"/>
    <x v="3"/>
    <n v="0"/>
    <m/>
    <m/>
    <m/>
    <m/>
    <m/>
  </r>
  <r>
    <n v="48.66"/>
    <x v="0"/>
    <n v="23.73"/>
    <m/>
    <m/>
    <m/>
    <m/>
    <m/>
  </r>
  <r>
    <n v="13.76"/>
    <x v="2"/>
    <n v="0"/>
    <m/>
    <m/>
    <m/>
    <m/>
    <m/>
  </r>
  <r>
    <n v="70.97"/>
    <x v="0"/>
    <n v="0"/>
    <m/>
    <m/>
    <m/>
    <m/>
    <m/>
  </r>
  <r>
    <n v="91.64"/>
    <x v="0"/>
    <n v="46.58"/>
    <m/>
    <m/>
    <m/>
    <m/>
    <m/>
  </r>
  <r>
    <n v="10.45"/>
    <x v="2"/>
    <n v="8.6199999999999992"/>
    <m/>
    <m/>
    <m/>
    <m/>
    <m/>
  </r>
  <r>
    <n v="66.819999999999993"/>
    <x v="0"/>
    <n v="49.74"/>
    <m/>
    <m/>
    <m/>
    <m/>
    <m/>
  </r>
  <r>
    <n v="64.53"/>
    <x v="2"/>
    <n v="46.65"/>
    <m/>
    <m/>
    <m/>
    <m/>
    <m/>
  </r>
  <r>
    <n v="31.12"/>
    <x v="0"/>
    <n v="18.55"/>
    <m/>
    <m/>
    <m/>
    <m/>
    <m/>
  </r>
  <r>
    <n v="44.29"/>
    <x v="1"/>
    <n v="11.11"/>
    <m/>
    <m/>
    <m/>
    <m/>
    <m/>
  </r>
  <r>
    <n v="99.73"/>
    <x v="0"/>
    <n v="41.32"/>
    <m/>
    <m/>
    <m/>
    <m/>
    <m/>
  </r>
  <r>
    <n v="11.42"/>
    <x v="1"/>
    <n v="2.69"/>
    <m/>
    <m/>
    <m/>
    <m/>
    <m/>
  </r>
  <r>
    <n v="32.46"/>
    <x v="1"/>
    <n v="23.88"/>
    <m/>
    <m/>
    <m/>
    <m/>
    <m/>
  </r>
  <r>
    <n v="30.48"/>
    <x v="1"/>
    <n v="11.44"/>
    <m/>
    <m/>
    <m/>
    <m/>
    <m/>
  </r>
  <r>
    <n v="43.49"/>
    <x v="2"/>
    <n v="25.25"/>
    <m/>
    <m/>
    <m/>
    <m/>
    <m/>
  </r>
  <r>
    <n v="36.090000000000003"/>
    <x v="1"/>
    <n v="24.92"/>
    <m/>
    <m/>
    <m/>
    <m/>
    <m/>
  </r>
  <r>
    <n v="6.83"/>
    <x v="0"/>
    <n v="3.48"/>
    <m/>
    <m/>
    <m/>
    <m/>
    <m/>
  </r>
  <r>
    <n v="57.81"/>
    <x v="0"/>
    <n v="43.78"/>
    <m/>
    <m/>
    <m/>
    <m/>
    <m/>
  </r>
  <r>
    <n v="39.47"/>
    <x v="0"/>
    <n v="29.04"/>
    <m/>
    <m/>
    <m/>
    <m/>
    <m/>
  </r>
  <r>
    <n v="82.25"/>
    <x v="1"/>
    <n v="57.34"/>
    <m/>
    <m/>
    <m/>
    <m/>
    <m/>
  </r>
  <r>
    <n v="98.97"/>
    <x v="2"/>
    <n v="12.66"/>
    <m/>
    <m/>
    <m/>
    <m/>
    <m/>
  </r>
  <r>
    <n v="77.83"/>
    <x v="2"/>
    <n v="0"/>
    <m/>
    <m/>
    <m/>
    <m/>
    <m/>
  </r>
  <r>
    <n v="80.209999999999994"/>
    <x v="0"/>
    <n v="0"/>
    <m/>
    <m/>
    <m/>
    <m/>
    <m/>
  </r>
  <r>
    <n v="4.7300000000000004"/>
    <x v="3"/>
    <n v="0"/>
    <m/>
    <m/>
    <m/>
    <m/>
    <m/>
  </r>
  <r>
    <n v="56.62"/>
    <x v="0"/>
    <n v="35.54"/>
    <m/>
    <m/>
    <m/>
    <m/>
    <m/>
  </r>
  <r>
    <n v="93.52"/>
    <x v="3"/>
    <n v="15.29"/>
    <m/>
    <m/>
    <m/>
    <m/>
    <m/>
  </r>
  <r>
    <n v="21.34"/>
    <x v="1"/>
    <n v="0"/>
    <m/>
    <m/>
    <m/>
    <m/>
    <m/>
  </r>
  <r>
    <n v="31.63"/>
    <x v="2"/>
    <n v="0"/>
    <m/>
    <m/>
    <m/>
    <m/>
    <m/>
  </r>
  <r>
    <n v="46.48"/>
    <x v="2"/>
    <n v="23.47"/>
    <m/>
    <m/>
    <m/>
    <m/>
    <m/>
  </r>
  <r>
    <n v="24.65"/>
    <x v="0"/>
    <n v="23.12"/>
    <m/>
    <m/>
    <m/>
    <m/>
    <m/>
  </r>
  <r>
    <n v="12.78"/>
    <x v="2"/>
    <n v="1.84"/>
    <m/>
    <m/>
    <m/>
    <m/>
    <m/>
  </r>
  <r>
    <n v="55.24"/>
    <x v="0"/>
    <n v="35.25"/>
    <m/>
    <m/>
    <m/>
    <m/>
    <m/>
  </r>
  <r>
    <n v="70.77"/>
    <x v="0"/>
    <n v="41.38"/>
    <m/>
    <m/>
    <m/>
    <m/>
    <m/>
  </r>
  <r>
    <n v="99.05"/>
    <x v="3"/>
    <n v="75.430000000000007"/>
    <m/>
    <m/>
    <m/>
    <m/>
    <m/>
  </r>
  <r>
    <n v="39.58"/>
    <x v="0"/>
    <n v="4.72"/>
    <m/>
    <m/>
    <m/>
    <m/>
    <m/>
  </r>
  <r>
    <n v="98.7"/>
    <x v="0"/>
    <n v="75.14"/>
    <m/>
    <m/>
    <m/>
    <m/>
    <m/>
  </r>
  <r>
    <n v="6.84"/>
    <x v="0"/>
    <n v="3.43"/>
    <m/>
    <m/>
    <m/>
    <m/>
    <m/>
  </r>
  <r>
    <n v="14.86"/>
    <x v="0"/>
    <n v="5.61"/>
    <m/>
    <m/>
    <m/>
    <m/>
    <m/>
  </r>
  <r>
    <n v="1.1299999999999999"/>
    <x v="0"/>
    <n v="0.97"/>
    <m/>
    <m/>
    <m/>
    <m/>
    <m/>
  </r>
  <r>
    <n v="32.549999999999997"/>
    <x v="2"/>
    <n v="25.16"/>
    <m/>
    <m/>
    <m/>
    <m/>
    <m/>
  </r>
  <r>
    <n v="60.28"/>
    <x v="0"/>
    <n v="0"/>
    <m/>
    <m/>
    <m/>
    <m/>
    <m/>
  </r>
  <r>
    <n v="61.71"/>
    <x v="3"/>
    <n v="35.32"/>
    <m/>
    <m/>
    <m/>
    <m/>
    <m/>
  </r>
  <r>
    <n v="9.42"/>
    <x v="3"/>
    <n v="8.8000000000000007"/>
    <m/>
    <m/>
    <m/>
    <m/>
    <m/>
  </r>
  <r>
    <m/>
    <x v="2"/>
    <n v="47.05"/>
    <m/>
    <m/>
    <m/>
    <m/>
    <m/>
  </r>
  <r>
    <n v="59.64"/>
    <x v="0"/>
    <n v="27.21"/>
    <m/>
    <m/>
    <m/>
    <m/>
    <m/>
  </r>
  <r>
    <n v="61.17"/>
    <x v="3"/>
    <n v="30.02"/>
    <m/>
    <m/>
    <m/>
    <m/>
    <m/>
  </r>
  <r>
    <n v="32.520000000000003"/>
    <x v="3"/>
    <n v="0"/>
    <m/>
    <m/>
    <m/>
    <m/>
    <m/>
  </r>
  <r>
    <n v="72.569999999999993"/>
    <x v="3"/>
    <n v="35.619999999999997"/>
    <m/>
    <m/>
    <m/>
    <m/>
    <m/>
  </r>
  <r>
    <n v="67.86"/>
    <x v="0"/>
    <n v="8.6300000000000008"/>
    <m/>
    <m/>
    <m/>
    <m/>
    <m/>
  </r>
  <r>
    <n v="94.29"/>
    <x v="3"/>
    <n v="40.22"/>
    <m/>
    <m/>
    <m/>
    <m/>
    <m/>
  </r>
  <r>
    <n v="37.520000000000003"/>
    <x v="3"/>
    <n v="15.2"/>
    <m/>
    <m/>
    <m/>
    <m/>
    <m/>
  </r>
  <r>
    <n v="23.41"/>
    <x v="2"/>
    <n v="11.15"/>
    <m/>
    <m/>
    <m/>
    <m/>
    <m/>
  </r>
  <r>
    <n v="30.9"/>
    <x v="1"/>
    <n v="18.600000000000001"/>
    <m/>
    <m/>
    <m/>
    <m/>
    <m/>
  </r>
  <r>
    <n v="98.63"/>
    <x v="0"/>
    <n v="13.65"/>
    <m/>
    <m/>
    <m/>
    <m/>
    <m/>
  </r>
  <r>
    <n v="42.38"/>
    <x v="3"/>
    <n v="21.87"/>
    <m/>
    <m/>
    <m/>
    <m/>
    <m/>
  </r>
  <r>
    <n v="58.59"/>
    <x v="1"/>
    <n v="40.72"/>
    <m/>
    <m/>
    <m/>
    <m/>
    <m/>
  </r>
  <r>
    <n v="45.5"/>
    <x v="3"/>
    <n v="9.84"/>
    <m/>
    <m/>
    <m/>
    <m/>
    <m/>
  </r>
  <r>
    <n v="29.2"/>
    <x v="0"/>
    <n v="10.26"/>
    <m/>
    <m/>
    <m/>
    <m/>
    <m/>
  </r>
  <r>
    <n v="97.43"/>
    <x v="2"/>
    <n v="63.42"/>
    <m/>
    <m/>
    <m/>
    <m/>
    <m/>
  </r>
  <r>
    <n v="82.32"/>
    <x v="0"/>
    <n v="25.44"/>
    <m/>
    <m/>
    <m/>
    <m/>
    <m/>
  </r>
  <r>
    <n v="63.29"/>
    <x v="2"/>
    <n v="12.95"/>
    <m/>
    <m/>
    <m/>
    <m/>
    <m/>
  </r>
  <r>
    <n v="72.33"/>
    <x v="0"/>
    <n v="0"/>
    <m/>
    <m/>
    <m/>
    <m/>
    <m/>
  </r>
  <r>
    <n v="45.9"/>
    <x v="1"/>
    <n v="38.68"/>
    <m/>
    <m/>
    <m/>
    <m/>
    <m/>
  </r>
  <r>
    <n v="66.209999999999994"/>
    <x v="0"/>
    <n v="34.25"/>
    <m/>
    <m/>
    <m/>
    <m/>
    <m/>
  </r>
  <r>
    <n v="88.36"/>
    <x v="0"/>
    <n v="0"/>
    <m/>
    <m/>
    <m/>
    <m/>
    <m/>
  </r>
  <r>
    <n v="39.9"/>
    <x v="0"/>
    <n v="10.199999999999999"/>
    <m/>
    <m/>
    <m/>
    <m/>
    <m/>
  </r>
  <r>
    <n v="39.83"/>
    <x v="0"/>
    <n v="23.91"/>
    <m/>
    <m/>
    <m/>
    <m/>
    <m/>
  </r>
  <r>
    <n v="83.22"/>
    <x v="0"/>
    <n v="37.950000000000003"/>
    <m/>
    <m/>
    <m/>
    <m/>
    <m/>
  </r>
  <r>
    <n v="86.77"/>
    <x v="0"/>
    <n v="32.25"/>
    <m/>
    <m/>
    <m/>
    <m/>
    <m/>
  </r>
  <r>
    <n v="86.78"/>
    <x v="2"/>
    <n v="0"/>
    <m/>
    <m/>
    <m/>
    <m/>
    <m/>
  </r>
  <r>
    <n v="67.14"/>
    <x v="0"/>
    <n v="13.35"/>
    <m/>
    <m/>
    <m/>
    <m/>
    <m/>
  </r>
  <r>
    <n v="65.319999999999993"/>
    <x v="2"/>
    <n v="42.35"/>
    <m/>
    <m/>
    <m/>
    <m/>
    <m/>
  </r>
  <r>
    <n v="72.06"/>
    <x v="2"/>
    <n v="45.8"/>
    <m/>
    <m/>
    <m/>
    <m/>
    <m/>
  </r>
  <r>
    <n v="12.17"/>
    <x v="1"/>
    <n v="0"/>
    <m/>
    <m/>
    <m/>
    <m/>
    <m/>
  </r>
  <r>
    <n v="21.25"/>
    <x v="0"/>
    <n v="0"/>
    <m/>
    <m/>
    <m/>
    <m/>
    <m/>
  </r>
  <r>
    <n v="85.33"/>
    <x v="2"/>
    <n v="49.32"/>
    <m/>
    <m/>
    <m/>
    <m/>
    <m/>
  </r>
  <r>
    <n v="26.89"/>
    <x v="0"/>
    <n v="5.16"/>
    <m/>
    <m/>
    <m/>
    <m/>
    <m/>
  </r>
  <r>
    <n v="89.56"/>
    <x v="0"/>
    <n v="28.39"/>
    <m/>
    <m/>
    <m/>
    <m/>
    <m/>
  </r>
  <r>
    <n v="39.11"/>
    <x v="0"/>
    <n v="21.03"/>
    <m/>
    <m/>
    <m/>
    <m/>
    <m/>
  </r>
  <r>
    <n v="5.16"/>
    <x v="3"/>
    <n v="1"/>
    <m/>
    <m/>
    <m/>
    <m/>
    <m/>
  </r>
  <r>
    <n v="16.32"/>
    <x v="1"/>
    <n v="8.34"/>
    <m/>
    <m/>
    <m/>
    <m/>
    <m/>
  </r>
  <r>
    <n v="97.8"/>
    <x v="3"/>
    <n v="26.57"/>
    <m/>
    <m/>
    <m/>
    <m/>
    <m/>
  </r>
  <r>
    <n v="97"/>
    <x v="0"/>
    <n v="0"/>
    <m/>
    <m/>
    <m/>
    <m/>
    <m/>
  </r>
  <r>
    <n v="98.75"/>
    <x v="2"/>
    <n v="43.47"/>
    <m/>
    <m/>
    <m/>
    <m/>
    <m/>
  </r>
  <r>
    <n v="7.59"/>
    <x v="0"/>
    <n v="6.02"/>
    <m/>
    <m/>
    <m/>
    <m/>
    <m/>
  </r>
  <r>
    <n v="90.19"/>
    <x v="3"/>
    <n v="14.36"/>
    <m/>
    <m/>
    <m/>
    <m/>
    <m/>
  </r>
  <r>
    <n v="37.69"/>
    <x v="2"/>
    <n v="20.91"/>
    <m/>
    <m/>
    <m/>
    <m/>
    <m/>
  </r>
  <r>
    <n v="86.64"/>
    <x v="1"/>
    <n v="17.57"/>
    <m/>
    <m/>
    <m/>
    <m/>
    <m/>
  </r>
  <r>
    <n v="92.23"/>
    <x v="2"/>
    <n v="0"/>
    <m/>
    <m/>
    <m/>
    <m/>
    <m/>
  </r>
  <r>
    <n v="67.84"/>
    <x v="1"/>
    <n v="63.61"/>
    <m/>
    <m/>
    <m/>
    <m/>
    <m/>
  </r>
  <r>
    <n v="58.67"/>
    <x v="0"/>
    <n v="28.57"/>
    <m/>
    <m/>
    <m/>
    <m/>
    <m/>
  </r>
  <r>
    <n v="29.47"/>
    <x v="3"/>
    <n v="27.66"/>
    <m/>
    <m/>
    <m/>
    <m/>
    <m/>
  </r>
  <r>
    <n v="19.05"/>
    <x v="1"/>
    <n v="9.33"/>
    <m/>
    <m/>
    <m/>
    <m/>
    <m/>
  </r>
  <r>
    <n v="34.119999999999997"/>
    <x v="1"/>
    <n v="0"/>
    <m/>
    <m/>
    <m/>
    <m/>
    <m/>
  </r>
  <r>
    <n v="50.89"/>
    <x v="0"/>
    <n v="24.8"/>
    <m/>
    <m/>
    <m/>
    <m/>
    <m/>
  </r>
  <r>
    <n v="71.66"/>
    <x v="0"/>
    <n v="12.73"/>
    <m/>
    <m/>
    <m/>
    <m/>
    <m/>
  </r>
  <r>
    <n v="85.45"/>
    <x v="0"/>
    <n v="0"/>
    <m/>
    <m/>
    <m/>
    <m/>
    <m/>
  </r>
  <r>
    <n v="54.33"/>
    <x v="3"/>
    <n v="7.25"/>
    <m/>
    <m/>
    <m/>
    <m/>
    <m/>
  </r>
  <r>
    <n v="66.739999999999995"/>
    <x v="0"/>
    <n v="50.11"/>
    <m/>
    <m/>
    <m/>
    <m/>
    <m/>
  </r>
  <r>
    <n v="73.23"/>
    <x v="0"/>
    <n v="44.56"/>
    <m/>
    <m/>
    <m/>
    <m/>
    <m/>
  </r>
  <r>
    <n v="72.52"/>
    <x v="0"/>
    <n v="0"/>
    <m/>
    <m/>
    <m/>
    <m/>
    <m/>
  </r>
  <r>
    <n v="64.73"/>
    <x v="0"/>
    <n v="44.05"/>
    <m/>
    <m/>
    <m/>
    <m/>
    <m/>
  </r>
  <r>
    <n v="42.3"/>
    <x v="0"/>
    <n v="0"/>
    <m/>
    <m/>
    <m/>
    <m/>
    <m/>
  </r>
  <r>
    <n v="89.52"/>
    <x v="0"/>
    <n v="83.48"/>
    <m/>
    <m/>
    <m/>
    <m/>
    <m/>
  </r>
  <r>
    <n v="50.22"/>
    <x v="0"/>
    <n v="0"/>
    <m/>
    <m/>
    <m/>
    <m/>
    <m/>
  </r>
  <r>
    <n v="86.49"/>
    <x v="0"/>
    <n v="45.06"/>
    <m/>
    <m/>
    <m/>
    <m/>
    <m/>
  </r>
  <r>
    <n v="92.76"/>
    <x v="0"/>
    <n v="0"/>
    <m/>
    <m/>
    <m/>
    <m/>
    <m/>
  </r>
  <r>
    <n v="19.22"/>
    <x v="0"/>
    <n v="0"/>
    <m/>
    <m/>
    <m/>
    <m/>
    <m/>
  </r>
  <r>
    <n v="91.76"/>
    <x v="3"/>
    <n v="72.23"/>
    <m/>
    <m/>
    <m/>
    <m/>
    <m/>
  </r>
  <r>
    <n v="47.02"/>
    <x v="0"/>
    <n v="26.97"/>
    <m/>
    <m/>
    <m/>
    <m/>
    <m/>
  </r>
  <r>
    <n v="13.36"/>
    <x v="0"/>
    <n v="2.13"/>
    <m/>
    <m/>
    <m/>
    <m/>
    <m/>
  </r>
  <r>
    <n v="53.9"/>
    <x v="0"/>
    <n v="45.39"/>
    <m/>
    <m/>
    <m/>
    <m/>
    <m/>
  </r>
  <r>
    <n v="59.84"/>
    <x v="1"/>
    <n v="56.46"/>
    <m/>
    <m/>
    <m/>
    <m/>
    <m/>
  </r>
  <r>
    <n v="13.23"/>
    <x v="0"/>
    <n v="4.42"/>
    <m/>
    <m/>
    <m/>
    <m/>
    <m/>
  </r>
  <r>
    <m/>
    <x v="0"/>
    <n v="14.54"/>
    <m/>
    <m/>
    <m/>
    <m/>
    <m/>
  </r>
  <r>
    <n v="78.760000000000005"/>
    <x v="0"/>
    <n v="39.31"/>
    <m/>
    <m/>
    <m/>
    <m/>
    <m/>
  </r>
  <r>
    <n v="80.87"/>
    <x v="1"/>
    <n v="25.66"/>
    <m/>
    <m/>
    <m/>
    <m/>
    <m/>
  </r>
  <r>
    <n v="26.06"/>
    <x v="1"/>
    <n v="22.46"/>
    <m/>
    <m/>
    <m/>
    <m/>
    <m/>
  </r>
  <r>
    <n v="75.010000000000005"/>
    <x v="1"/>
    <n v="47.67"/>
    <m/>
    <m/>
    <m/>
    <m/>
    <m/>
  </r>
  <r>
    <n v="32.01"/>
    <x v="0"/>
    <n v="28.35"/>
    <m/>
    <m/>
    <m/>
    <m/>
    <m/>
  </r>
  <r>
    <n v="66.03"/>
    <x v="0"/>
    <n v="7.94"/>
    <m/>
    <m/>
    <m/>
    <m/>
    <m/>
  </r>
  <r>
    <n v="59.99"/>
    <x v="0"/>
    <n v="0"/>
    <m/>
    <m/>
    <m/>
    <m/>
    <m/>
  </r>
  <r>
    <n v="47.28"/>
    <x v="1"/>
    <n v="31.53"/>
    <m/>
    <m/>
    <m/>
    <m/>
    <m/>
  </r>
  <r>
    <n v="34.17"/>
    <x v="3"/>
    <n v="0"/>
    <m/>
    <m/>
    <m/>
    <m/>
    <m/>
  </r>
  <r>
    <n v="23.47"/>
    <x v="0"/>
    <n v="3.92"/>
    <m/>
    <m/>
    <m/>
    <m/>
    <m/>
  </r>
  <r>
    <n v="58.03"/>
    <x v="3"/>
    <n v="33"/>
    <m/>
    <m/>
    <m/>
    <m/>
    <m/>
  </r>
  <r>
    <n v="52.83"/>
    <x v="3"/>
    <n v="48.15"/>
    <m/>
    <m/>
    <m/>
    <m/>
    <m/>
  </r>
  <r>
    <n v="33.090000000000003"/>
    <x v="3"/>
    <n v="22.68"/>
    <m/>
    <m/>
    <m/>
    <m/>
    <m/>
  </r>
  <r>
    <n v="84.67"/>
    <x v="2"/>
    <n v="0"/>
    <m/>
    <m/>
    <m/>
    <m/>
    <m/>
  </r>
  <r>
    <n v="88.41"/>
    <x v="0"/>
    <n v="0"/>
    <m/>
    <m/>
    <m/>
    <m/>
    <m/>
  </r>
  <r>
    <n v="9.3000000000000007"/>
    <x v="0"/>
    <n v="4.38"/>
    <m/>
    <m/>
    <m/>
    <m/>
    <m/>
  </r>
  <r>
    <n v="82.33"/>
    <x v="2"/>
    <n v="74.55"/>
    <m/>
    <m/>
    <m/>
    <m/>
    <m/>
  </r>
  <r>
    <n v="95.77"/>
    <x v="2"/>
    <n v="59.06"/>
    <m/>
    <m/>
    <m/>
    <m/>
    <m/>
  </r>
  <r>
    <n v="24.52"/>
    <x v="0"/>
    <n v="15.09"/>
    <m/>
    <m/>
    <m/>
    <m/>
    <m/>
  </r>
  <r>
    <n v="63.24"/>
    <x v="0"/>
    <n v="55.53"/>
    <m/>
    <m/>
    <m/>
    <m/>
    <m/>
  </r>
  <r>
    <n v="12.75"/>
    <x v="0"/>
    <n v="11.06"/>
    <m/>
    <m/>
    <m/>
    <m/>
    <m/>
  </r>
  <r>
    <n v="12.04"/>
    <x v="0"/>
    <n v="7.53"/>
    <m/>
    <m/>
    <m/>
    <m/>
    <m/>
  </r>
  <r>
    <n v="44.82"/>
    <x v="2"/>
    <n v="30.48"/>
    <m/>
    <m/>
    <m/>
    <m/>
    <m/>
  </r>
  <r>
    <n v="84.21"/>
    <x v="0"/>
    <n v="17.79"/>
    <m/>
    <m/>
    <m/>
    <m/>
    <m/>
  </r>
  <r>
    <n v="61.68"/>
    <x v="2"/>
    <n v="0"/>
    <m/>
    <m/>
    <m/>
    <m/>
    <m/>
  </r>
  <r>
    <n v="27.95"/>
    <x v="1"/>
    <n v="9.8699999999999992"/>
    <m/>
    <m/>
    <m/>
    <m/>
    <m/>
  </r>
  <r>
    <n v="10.53"/>
    <x v="2"/>
    <n v="1.49"/>
    <m/>
    <m/>
    <m/>
    <m/>
    <m/>
  </r>
  <r>
    <n v="55"/>
    <x v="2"/>
    <n v="6.97"/>
    <m/>
    <m/>
    <m/>
    <m/>
    <m/>
  </r>
  <r>
    <n v="72.64"/>
    <x v="0"/>
    <n v="65.209999999999994"/>
    <m/>
    <m/>
    <m/>
    <m/>
    <m/>
  </r>
  <r>
    <n v="51.52"/>
    <x v="0"/>
    <n v="0"/>
    <m/>
    <m/>
    <m/>
    <m/>
    <m/>
  </r>
  <r>
    <n v="46.22"/>
    <x v="0"/>
    <n v="11.71"/>
    <m/>
    <m/>
    <m/>
    <m/>
    <m/>
  </r>
  <r>
    <n v="27.22"/>
    <x v="0"/>
    <n v="11.87"/>
    <m/>
    <m/>
    <m/>
    <m/>
    <m/>
  </r>
  <r>
    <n v="8.75"/>
    <x v="0"/>
    <n v="4.04"/>
    <m/>
    <m/>
    <m/>
    <m/>
    <m/>
  </r>
  <r>
    <n v="22.66"/>
    <x v="0"/>
    <n v="16.66"/>
    <m/>
    <m/>
    <m/>
    <m/>
    <m/>
  </r>
  <r>
    <n v="92.84"/>
    <x v="3"/>
    <n v="79.180000000000007"/>
    <m/>
    <m/>
    <m/>
    <m/>
    <m/>
  </r>
  <r>
    <n v="11.93"/>
    <x v="1"/>
    <n v="4.99"/>
    <m/>
    <m/>
    <m/>
    <m/>
    <m/>
  </r>
  <r>
    <n v="21.51"/>
    <x v="3"/>
    <n v="12"/>
    <m/>
    <m/>
    <m/>
    <m/>
    <m/>
  </r>
  <r>
    <n v="55.57"/>
    <x v="0"/>
    <n v="39.99"/>
    <m/>
    <m/>
    <m/>
    <m/>
    <m/>
  </r>
  <r>
    <n v="78.17"/>
    <x v="0"/>
    <n v="47.57"/>
    <m/>
    <m/>
    <m/>
    <m/>
    <m/>
  </r>
  <r>
    <n v="15.37"/>
    <x v="3"/>
    <n v="3.16"/>
    <m/>
    <m/>
    <m/>
    <m/>
    <m/>
  </r>
  <r>
    <n v="6.29"/>
    <x v="0"/>
    <n v="2.15"/>
    <m/>
    <m/>
    <m/>
    <m/>
    <m/>
  </r>
  <r>
    <n v="49.54"/>
    <x v="3"/>
    <n v="36.020000000000003"/>
    <m/>
    <m/>
    <m/>
    <m/>
    <m/>
  </r>
  <r>
    <n v="21.91"/>
    <x v="0"/>
    <n v="17.63"/>
    <m/>
    <m/>
    <m/>
    <m/>
    <m/>
  </r>
  <r>
    <n v="74.739999999999995"/>
    <x v="0"/>
    <n v="13.11"/>
    <m/>
    <m/>
    <m/>
    <m/>
    <m/>
  </r>
  <r>
    <n v="39.799999999999997"/>
    <x v="0"/>
    <n v="0"/>
    <m/>
    <m/>
    <m/>
    <m/>
    <m/>
  </r>
  <r>
    <n v="80.45"/>
    <x v="0"/>
    <n v="0"/>
    <m/>
    <m/>
    <m/>
    <m/>
    <m/>
  </r>
  <r>
    <n v="83.64"/>
    <x v="0"/>
    <n v="24.35"/>
    <m/>
    <m/>
    <m/>
    <m/>
    <m/>
  </r>
  <r>
    <n v="76.09"/>
    <x v="1"/>
    <n v="17.02"/>
    <m/>
    <m/>
    <m/>
    <m/>
    <m/>
  </r>
  <r>
    <n v="83.53"/>
    <x v="0"/>
    <n v="21.1"/>
    <m/>
    <m/>
    <m/>
    <m/>
    <m/>
  </r>
  <r>
    <n v="69.930000000000007"/>
    <x v="2"/>
    <n v="0"/>
    <m/>
    <m/>
    <m/>
    <m/>
    <m/>
  </r>
  <r>
    <n v="1.86"/>
    <x v="0"/>
    <n v="1.23"/>
    <m/>
    <m/>
    <m/>
    <m/>
    <m/>
  </r>
  <r>
    <n v="91.55"/>
    <x v="0"/>
    <n v="0"/>
    <m/>
    <m/>
    <m/>
    <m/>
    <m/>
  </r>
  <r>
    <n v="7.37"/>
    <x v="0"/>
    <n v="5.07"/>
    <m/>
    <m/>
    <m/>
    <m/>
    <m/>
  </r>
  <r>
    <n v="31.26"/>
    <x v="1"/>
    <n v="0"/>
    <m/>
    <m/>
    <m/>
    <m/>
    <m/>
  </r>
  <r>
    <n v="19.3"/>
    <x v="0"/>
    <n v="6.33"/>
    <m/>
    <m/>
    <m/>
    <m/>
    <m/>
  </r>
  <r>
    <n v="4.05"/>
    <x v="1"/>
    <n v="0"/>
    <m/>
    <m/>
    <m/>
    <m/>
    <m/>
  </r>
  <r>
    <n v="51.96"/>
    <x v="0"/>
    <n v="0"/>
    <m/>
    <m/>
    <m/>
    <m/>
    <m/>
  </r>
  <r>
    <n v="89.83"/>
    <x v="3"/>
    <n v="61.24"/>
    <m/>
    <m/>
    <m/>
    <m/>
    <m/>
  </r>
  <r>
    <n v="90.28"/>
    <x v="0"/>
    <n v="66.53"/>
    <m/>
    <m/>
    <m/>
    <m/>
    <m/>
  </r>
  <r>
    <n v="71.400000000000006"/>
    <x v="0"/>
    <n v="21.2"/>
    <m/>
    <m/>
    <m/>
    <m/>
    <m/>
  </r>
  <r>
    <n v="68"/>
    <x v="3"/>
    <n v="23.8"/>
    <m/>
    <m/>
    <m/>
    <m/>
    <m/>
  </r>
  <r>
    <n v="20.96"/>
    <x v="2"/>
    <n v="8.6999999999999993"/>
    <m/>
    <m/>
    <m/>
    <m/>
    <m/>
  </r>
  <r>
    <n v="4.6900000000000004"/>
    <x v="2"/>
    <n v="2"/>
    <m/>
    <m/>
    <m/>
    <m/>
    <m/>
  </r>
  <r>
    <n v="21.22"/>
    <x v="1"/>
    <n v="16.68"/>
    <m/>
    <m/>
    <m/>
    <m/>
    <m/>
  </r>
  <r>
    <n v="43.27"/>
    <x v="3"/>
    <n v="35.200000000000003"/>
    <m/>
    <m/>
    <m/>
    <m/>
    <m/>
  </r>
  <r>
    <n v="20.94"/>
    <x v="0"/>
    <n v="5.87"/>
    <m/>
    <m/>
    <m/>
    <m/>
    <m/>
  </r>
  <r>
    <n v="52.12"/>
    <x v="0"/>
    <n v="9.93"/>
    <m/>
    <m/>
    <m/>
    <m/>
    <m/>
  </r>
  <r>
    <n v="84.78"/>
    <x v="3"/>
    <n v="15.87"/>
    <m/>
    <m/>
    <m/>
    <m/>
    <m/>
  </r>
  <r>
    <n v="34.53"/>
    <x v="0"/>
    <n v="19.98"/>
    <m/>
    <m/>
    <m/>
    <m/>
    <m/>
  </r>
  <r>
    <n v="98.35"/>
    <x v="0"/>
    <n v="44.02"/>
    <m/>
    <m/>
    <m/>
    <m/>
    <m/>
  </r>
  <r>
    <n v="5.51"/>
    <x v="0"/>
    <n v="4.45"/>
    <m/>
    <m/>
    <m/>
    <m/>
    <m/>
  </r>
  <r>
    <n v="84.6"/>
    <x v="3"/>
    <n v="39.229999999999997"/>
    <m/>
    <m/>
    <m/>
    <m/>
    <m/>
  </r>
  <r>
    <n v="41.72"/>
    <x v="0"/>
    <n v="17.84"/>
    <m/>
    <m/>
    <m/>
    <m/>
    <m/>
  </r>
  <r>
    <n v="44.49"/>
    <x v="3"/>
    <n v="0"/>
    <m/>
    <m/>
    <m/>
    <m/>
    <m/>
  </r>
  <r>
    <n v="38.229999999999997"/>
    <x v="0"/>
    <n v="17.55"/>
    <m/>
    <m/>
    <m/>
    <m/>
    <m/>
  </r>
  <r>
    <n v="78.31"/>
    <x v="0"/>
    <n v="22.63"/>
    <m/>
    <m/>
    <m/>
    <m/>
    <m/>
  </r>
  <r>
    <n v="88.7"/>
    <x v="1"/>
    <n v="75.989999999999995"/>
    <m/>
    <m/>
    <m/>
    <m/>
    <m/>
  </r>
  <r>
    <n v="51.43"/>
    <x v="3"/>
    <n v="47.38"/>
    <m/>
    <m/>
    <m/>
    <m/>
    <m/>
  </r>
  <r>
    <n v="71.569999999999993"/>
    <x v="0"/>
    <n v="30.84"/>
    <m/>
    <m/>
    <m/>
    <m/>
    <m/>
  </r>
  <r>
    <n v="42.7"/>
    <x v="0"/>
    <n v="31.65"/>
    <m/>
    <m/>
    <m/>
    <m/>
    <m/>
  </r>
  <r>
    <n v="79.09"/>
    <x v="3"/>
    <n v="31.91"/>
    <m/>
    <m/>
    <m/>
    <m/>
    <m/>
  </r>
  <r>
    <n v="98.34"/>
    <x v="2"/>
    <n v="82.13"/>
    <m/>
    <m/>
    <m/>
    <m/>
    <m/>
  </r>
  <r>
    <n v="3.86"/>
    <x v="0"/>
    <n v="1.77"/>
    <m/>
    <m/>
    <m/>
    <m/>
    <m/>
  </r>
  <r>
    <n v="40.51"/>
    <x v="2"/>
    <n v="31.17"/>
    <m/>
    <m/>
    <m/>
    <m/>
    <m/>
  </r>
  <r>
    <n v="92.41"/>
    <x v="3"/>
    <n v="0"/>
    <m/>
    <m/>
    <m/>
    <m/>
    <m/>
  </r>
  <r>
    <n v="61.8"/>
    <x v="0"/>
    <n v="33.85"/>
    <m/>
    <m/>
    <m/>
    <m/>
    <m/>
  </r>
  <r>
    <n v="18.87"/>
    <x v="3"/>
    <n v="12.8"/>
    <m/>
    <m/>
    <m/>
    <m/>
    <m/>
  </r>
  <r>
    <n v="36.1"/>
    <x v="0"/>
    <n v="30.23"/>
    <m/>
    <m/>
    <m/>
    <m/>
    <m/>
  </r>
  <r>
    <n v="50.53"/>
    <x v="2"/>
    <n v="0"/>
    <m/>
    <m/>
    <m/>
    <m/>
    <m/>
  </r>
  <r>
    <n v="64.87"/>
    <x v="3"/>
    <n v="32.9"/>
    <m/>
    <m/>
    <m/>
    <m/>
    <m/>
  </r>
  <r>
    <n v="19.600000000000001"/>
    <x v="0"/>
    <n v="5.46"/>
    <m/>
    <m/>
    <m/>
    <m/>
    <m/>
  </r>
  <r>
    <n v="49.41"/>
    <x v="0"/>
    <n v="42.16"/>
    <m/>
    <m/>
    <m/>
    <m/>
    <m/>
  </r>
  <r>
    <n v="80.959999999999994"/>
    <x v="0"/>
    <n v="45.12"/>
    <m/>
    <m/>
    <m/>
    <m/>
    <m/>
  </r>
  <r>
    <n v="55.23"/>
    <x v="3"/>
    <n v="14.4"/>
    <m/>
    <m/>
    <m/>
    <m/>
    <m/>
  </r>
  <r>
    <n v="69.22"/>
    <x v="0"/>
    <n v="0"/>
    <m/>
    <m/>
    <m/>
    <m/>
    <m/>
  </r>
  <r>
    <n v="30.28"/>
    <x v="2"/>
    <n v="27.54"/>
    <m/>
    <m/>
    <m/>
    <m/>
    <m/>
  </r>
  <r>
    <n v="44.65"/>
    <x v="0"/>
    <n v="33.61"/>
    <m/>
    <m/>
    <m/>
    <m/>
    <m/>
  </r>
  <r>
    <n v="33.229999999999997"/>
    <x v="0"/>
    <n v="14.81"/>
    <m/>
    <m/>
    <m/>
    <m/>
    <m/>
  </r>
  <r>
    <n v="31.37"/>
    <x v="0"/>
    <n v="0"/>
    <m/>
    <m/>
    <m/>
    <m/>
    <m/>
  </r>
  <r>
    <n v="6.83"/>
    <x v="2"/>
    <n v="1.46"/>
    <m/>
    <m/>
    <m/>
    <m/>
    <m/>
  </r>
  <r>
    <n v="69.010000000000005"/>
    <x v="1"/>
    <n v="55.92"/>
    <m/>
    <m/>
    <m/>
    <m/>
    <m/>
  </r>
  <r>
    <n v="27.83"/>
    <x v="3"/>
    <n v="0"/>
    <m/>
    <m/>
    <m/>
    <m/>
    <m/>
  </r>
  <r>
    <n v="55.58"/>
    <x v="1"/>
    <n v="0"/>
    <m/>
    <m/>
    <m/>
    <m/>
    <m/>
  </r>
  <r>
    <n v="26.15"/>
    <x v="3"/>
    <n v="0"/>
    <m/>
    <m/>
    <m/>
    <m/>
    <m/>
  </r>
  <r>
    <n v="70.94"/>
    <x v="0"/>
    <n v="8.82"/>
    <m/>
    <m/>
    <m/>
    <m/>
    <m/>
  </r>
  <r>
    <n v="88.75"/>
    <x v="1"/>
    <n v="0"/>
    <m/>
    <m/>
    <m/>
    <m/>
    <m/>
  </r>
  <r>
    <n v="39.82"/>
    <x v="1"/>
    <n v="18.579999999999998"/>
    <m/>
    <m/>
    <m/>
    <m/>
    <m/>
  </r>
  <r>
    <n v="73.069999999999993"/>
    <x v="2"/>
    <n v="0"/>
    <m/>
    <m/>
    <m/>
    <m/>
    <m/>
  </r>
  <r>
    <n v="88.59"/>
    <x v="0"/>
    <n v="71.41"/>
    <m/>
    <m/>
    <m/>
    <m/>
    <m/>
  </r>
  <r>
    <n v="22.22"/>
    <x v="0"/>
    <n v="6.87"/>
    <m/>
    <m/>
    <m/>
    <m/>
    <m/>
  </r>
  <r>
    <n v="75.599999999999994"/>
    <x v="3"/>
    <n v="15.79"/>
    <m/>
    <m/>
    <m/>
    <m/>
    <m/>
  </r>
  <r>
    <n v="6.57"/>
    <x v="0"/>
    <n v="3.51"/>
    <m/>
    <m/>
    <m/>
    <m/>
    <m/>
  </r>
  <r>
    <n v="66.42"/>
    <x v="2"/>
    <n v="57.81"/>
    <m/>
    <m/>
    <m/>
    <m/>
    <m/>
  </r>
  <r>
    <n v="25.3"/>
    <x v="0"/>
    <n v="22.79"/>
    <m/>
    <m/>
    <m/>
    <m/>
    <m/>
  </r>
  <r>
    <n v="94.96"/>
    <x v="0"/>
    <n v="55.89"/>
    <m/>
    <m/>
    <m/>
    <m/>
    <m/>
  </r>
  <r>
    <n v="89.83"/>
    <x v="1"/>
    <n v="29.95"/>
    <m/>
    <m/>
    <m/>
    <m/>
    <m/>
  </r>
  <r>
    <n v="68.709999999999994"/>
    <x v="0"/>
    <n v="0"/>
    <m/>
    <m/>
    <m/>
    <m/>
    <m/>
  </r>
  <r>
    <m/>
    <x v="0"/>
    <n v="68.900000000000006"/>
    <m/>
    <m/>
    <m/>
    <m/>
    <m/>
  </r>
  <r>
    <n v="82"/>
    <x v="1"/>
    <n v="0"/>
    <m/>
    <m/>
    <m/>
    <m/>
    <m/>
  </r>
  <r>
    <n v="52.91"/>
    <x v="0"/>
    <n v="7.49"/>
    <m/>
    <m/>
    <m/>
    <m/>
    <m/>
  </r>
  <r>
    <n v="97.11"/>
    <x v="0"/>
    <n v="80.23"/>
    <m/>
    <m/>
    <m/>
    <m/>
    <m/>
  </r>
  <r>
    <n v="98.69"/>
    <x v="3"/>
    <n v="59.01"/>
    <m/>
    <m/>
    <m/>
    <m/>
    <m/>
  </r>
  <r>
    <n v="82.64"/>
    <x v="1"/>
    <n v="36.020000000000003"/>
    <m/>
    <m/>
    <m/>
    <m/>
    <m/>
  </r>
  <r>
    <n v="69.400000000000006"/>
    <x v="0"/>
    <n v="9.4499999999999993"/>
    <m/>
    <m/>
    <m/>
    <m/>
    <m/>
  </r>
  <r>
    <n v="84"/>
    <x v="3"/>
    <n v="47.6"/>
    <m/>
    <m/>
    <m/>
    <m/>
    <m/>
  </r>
  <r>
    <n v="37.71"/>
    <x v="0"/>
    <n v="0"/>
    <m/>
    <m/>
    <m/>
    <m/>
    <m/>
  </r>
  <r>
    <n v="50.98"/>
    <x v="0"/>
    <n v="38.93"/>
    <m/>
    <m/>
    <m/>
    <m/>
    <m/>
  </r>
  <r>
    <n v="52.48"/>
    <x v="0"/>
    <n v="25.1"/>
    <m/>
    <m/>
    <m/>
    <m/>
    <m/>
  </r>
  <r>
    <n v="33.29"/>
    <x v="2"/>
    <n v="18.53"/>
    <m/>
    <m/>
    <m/>
    <m/>
    <m/>
  </r>
  <r>
    <n v="72.87"/>
    <x v="0"/>
    <n v="60.87"/>
    <m/>
    <m/>
    <m/>
    <m/>
    <m/>
  </r>
  <r>
    <n v="5.73"/>
    <x v="3"/>
    <n v="1.74"/>
    <m/>
    <m/>
    <m/>
    <m/>
    <m/>
  </r>
  <r>
    <n v="35.89"/>
    <x v="2"/>
    <n v="0"/>
    <m/>
    <m/>
    <m/>
    <m/>
    <m/>
  </r>
  <r>
    <n v="53.86"/>
    <x v="2"/>
    <n v="29.94"/>
    <m/>
    <m/>
    <m/>
    <m/>
    <m/>
  </r>
  <r>
    <n v="60.18"/>
    <x v="0"/>
    <n v="51.95"/>
    <m/>
    <m/>
    <m/>
    <m/>
    <m/>
  </r>
  <r>
    <n v="24.6"/>
    <x v="0"/>
    <n v="12.18"/>
    <m/>
    <m/>
    <m/>
    <m/>
    <m/>
  </r>
  <r>
    <n v="97.93"/>
    <x v="0"/>
    <n v="36.380000000000003"/>
    <m/>
    <m/>
    <m/>
    <m/>
    <m/>
  </r>
  <r>
    <n v="71.67"/>
    <x v="0"/>
    <n v="0"/>
    <m/>
    <m/>
    <m/>
    <m/>
    <m/>
  </r>
  <r>
    <n v="4.49"/>
    <x v="0"/>
    <n v="2.73"/>
    <m/>
    <m/>
    <m/>
    <m/>
    <m/>
  </r>
  <r>
    <n v="11.87"/>
    <x v="0"/>
    <n v="8.02"/>
    <m/>
    <m/>
    <m/>
    <m/>
    <m/>
  </r>
  <r>
    <n v="79.760000000000005"/>
    <x v="2"/>
    <n v="44.18"/>
    <m/>
    <m/>
    <m/>
    <m/>
    <m/>
  </r>
  <r>
    <n v="75.569999999999993"/>
    <x v="2"/>
    <n v="48.36"/>
    <m/>
    <m/>
    <m/>
    <m/>
    <m/>
  </r>
  <r>
    <n v="77.42"/>
    <x v="0"/>
    <n v="54.04"/>
    <m/>
    <m/>
    <m/>
    <m/>
    <m/>
  </r>
  <r>
    <n v="23.6"/>
    <x v="0"/>
    <n v="5.85"/>
    <m/>
    <m/>
    <m/>
    <m/>
    <m/>
  </r>
  <r>
    <n v="81.17"/>
    <x v="0"/>
    <n v="72.900000000000006"/>
    <m/>
    <m/>
    <m/>
    <m/>
    <m/>
  </r>
  <r>
    <n v="27.12"/>
    <x v="0"/>
    <n v="0"/>
    <m/>
    <m/>
    <m/>
    <m/>
    <m/>
  </r>
  <r>
    <n v="97.7"/>
    <x v="3"/>
    <n v="24.79"/>
    <m/>
    <m/>
    <m/>
    <m/>
    <m/>
  </r>
  <r>
    <n v="79.930000000000007"/>
    <x v="2"/>
    <n v="0"/>
    <m/>
    <m/>
    <m/>
    <m/>
    <m/>
  </r>
  <r>
    <n v="21.4"/>
    <x v="1"/>
    <n v="11.47"/>
    <m/>
    <m/>
    <m/>
    <m/>
    <m/>
  </r>
  <r>
    <n v="38.82"/>
    <x v="2"/>
    <n v="14.56"/>
    <m/>
    <m/>
    <m/>
    <m/>
    <m/>
  </r>
  <r>
    <m/>
    <x v="0"/>
    <n v="15.53"/>
    <m/>
    <m/>
    <m/>
    <m/>
    <m/>
  </r>
  <r>
    <n v="24.49"/>
    <x v="0"/>
    <n v="19.899999999999999"/>
    <m/>
    <m/>
    <m/>
    <m/>
    <m/>
  </r>
  <r>
    <n v="55.01"/>
    <x v="0"/>
    <n v="0"/>
    <m/>
    <m/>
    <m/>
    <m/>
    <m/>
  </r>
  <r>
    <n v="33.520000000000003"/>
    <x v="0"/>
    <n v="4.41"/>
    <m/>
    <m/>
    <m/>
    <m/>
    <m/>
  </r>
  <r>
    <n v="79.81"/>
    <x v="2"/>
    <n v="0"/>
    <m/>
    <m/>
    <m/>
    <m/>
    <m/>
  </r>
  <r>
    <n v="13.21"/>
    <x v="0"/>
    <n v="5.71"/>
    <m/>
    <m/>
    <m/>
    <m/>
    <m/>
  </r>
  <r>
    <n v="60.24"/>
    <x v="0"/>
    <n v="14.95"/>
    <m/>
    <m/>
    <m/>
    <m/>
    <m/>
  </r>
  <r>
    <n v="46.09"/>
    <x v="3"/>
    <n v="34.229999999999997"/>
    <m/>
    <m/>
    <m/>
    <m/>
    <m/>
  </r>
  <r>
    <n v="36.85"/>
    <x v="3"/>
    <n v="15.51"/>
    <m/>
    <m/>
    <m/>
    <m/>
    <m/>
  </r>
  <r>
    <n v="9.07"/>
    <x v="2"/>
    <n v="5.31"/>
    <m/>
    <m/>
    <m/>
    <m/>
    <m/>
  </r>
  <r>
    <n v="93.24"/>
    <x v="0"/>
    <n v="47.84"/>
    <m/>
    <m/>
    <m/>
    <m/>
    <m/>
  </r>
  <r>
    <n v="31.04"/>
    <x v="0"/>
    <n v="17.37"/>
    <m/>
    <m/>
    <m/>
    <m/>
    <m/>
  </r>
  <r>
    <n v="45.37"/>
    <x v="0"/>
    <n v="6.88"/>
    <m/>
    <m/>
    <m/>
    <m/>
    <m/>
  </r>
  <r>
    <n v="67.16"/>
    <x v="2"/>
    <n v="0"/>
    <m/>
    <m/>
    <m/>
    <m/>
    <m/>
  </r>
  <r>
    <n v="99.46"/>
    <x v="0"/>
    <n v="83.77"/>
    <m/>
    <m/>
    <m/>
    <m/>
    <m/>
  </r>
  <r>
    <n v="39.31"/>
    <x v="0"/>
    <n v="23.3"/>
    <m/>
    <m/>
    <m/>
    <m/>
    <m/>
  </r>
  <r>
    <n v="48.93"/>
    <x v="3"/>
    <n v="22.29"/>
    <m/>
    <m/>
    <m/>
    <m/>
    <m/>
  </r>
  <r>
    <n v="68.63"/>
    <x v="0"/>
    <n v="36.47"/>
    <m/>
    <m/>
    <m/>
    <m/>
    <m/>
  </r>
  <r>
    <n v="38.520000000000003"/>
    <x v="2"/>
    <n v="0"/>
    <m/>
    <m/>
    <m/>
    <m/>
    <m/>
  </r>
  <r>
    <n v="88.43"/>
    <x v="0"/>
    <n v="37.119999999999997"/>
    <m/>
    <m/>
    <m/>
    <m/>
    <m/>
  </r>
  <r>
    <n v="6.46"/>
    <x v="0"/>
    <n v="1.68"/>
    <m/>
    <m/>
    <m/>
    <m/>
    <m/>
  </r>
  <r>
    <n v="23.95"/>
    <x v="0"/>
    <n v="8.09"/>
    <m/>
    <m/>
    <m/>
    <m/>
    <m/>
  </r>
  <r>
    <n v="71.06"/>
    <x v="3"/>
    <n v="39.58"/>
    <m/>
    <m/>
    <m/>
    <m/>
    <m/>
  </r>
  <r>
    <n v="35.020000000000003"/>
    <x v="3"/>
    <n v="29.87"/>
    <m/>
    <m/>
    <m/>
    <m/>
    <m/>
  </r>
  <r>
    <n v="96.22"/>
    <x v="3"/>
    <n v="88.39"/>
    <m/>
    <m/>
    <m/>
    <m/>
    <m/>
  </r>
  <r>
    <n v="76.25"/>
    <x v="0"/>
    <n v="41.98"/>
    <m/>
    <m/>
    <m/>
    <m/>
    <m/>
  </r>
  <r>
    <n v="59.42"/>
    <x v="0"/>
    <n v="0"/>
    <m/>
    <m/>
    <m/>
    <m/>
    <m/>
  </r>
  <r>
    <n v="54.45"/>
    <x v="2"/>
    <n v="17.09"/>
    <m/>
    <m/>
    <m/>
    <m/>
    <m/>
  </r>
  <r>
    <n v="47.92"/>
    <x v="2"/>
    <n v="0"/>
    <m/>
    <m/>
    <m/>
    <m/>
    <m/>
  </r>
  <r>
    <n v="33.090000000000003"/>
    <x v="2"/>
    <n v="0"/>
    <m/>
    <m/>
    <m/>
    <m/>
    <m/>
  </r>
  <r>
    <n v="36.72"/>
    <x v="0"/>
    <n v="30.67"/>
    <m/>
    <m/>
    <m/>
    <m/>
    <m/>
  </r>
  <r>
    <n v="32.630000000000003"/>
    <x v="0"/>
    <n v="8"/>
    <m/>
    <m/>
    <m/>
    <m/>
    <m/>
  </r>
  <r>
    <n v="29.94"/>
    <x v="3"/>
    <n v="27.23"/>
    <m/>
    <m/>
    <m/>
    <m/>
    <m/>
  </r>
  <r>
    <n v="64.78"/>
    <x v="0"/>
    <n v="13.89"/>
    <m/>
    <m/>
    <m/>
    <m/>
    <m/>
  </r>
  <r>
    <n v="10.87"/>
    <x v="0"/>
    <n v="10.15"/>
    <m/>
    <m/>
    <m/>
    <m/>
    <m/>
  </r>
  <r>
    <n v="57.57"/>
    <x v="2"/>
    <n v="40.26"/>
    <m/>
    <m/>
    <m/>
    <m/>
    <m/>
  </r>
  <r>
    <n v="75.64"/>
    <x v="0"/>
    <n v="28.31"/>
    <m/>
    <m/>
    <m/>
    <m/>
    <m/>
  </r>
  <r>
    <n v="60.55"/>
    <x v="1"/>
    <n v="57.26"/>
    <m/>
    <m/>
    <m/>
    <m/>
    <m/>
  </r>
  <r>
    <n v="41.79"/>
    <x v="1"/>
    <n v="10.5"/>
    <m/>
    <m/>
    <m/>
    <m/>
    <m/>
  </r>
  <r>
    <n v="43.99"/>
    <x v="2"/>
    <n v="11.79"/>
    <m/>
    <m/>
    <m/>
    <m/>
    <m/>
  </r>
  <r>
    <n v="60.76"/>
    <x v="2"/>
    <n v="50.83"/>
    <m/>
    <m/>
    <m/>
    <m/>
    <m/>
  </r>
  <r>
    <n v="92.88"/>
    <x v="0"/>
    <n v="11.7"/>
    <m/>
    <m/>
    <m/>
    <m/>
    <m/>
  </r>
  <r>
    <n v="48.81"/>
    <x v="1"/>
    <n v="10.1"/>
    <m/>
    <m/>
    <m/>
    <m/>
    <m/>
  </r>
  <r>
    <n v="6.25"/>
    <x v="1"/>
    <n v="0"/>
    <m/>
    <m/>
    <m/>
    <m/>
    <m/>
  </r>
  <r>
    <n v="40.200000000000003"/>
    <x v="0"/>
    <n v="4.41"/>
    <m/>
    <m/>
    <m/>
    <m/>
    <m/>
  </r>
  <r>
    <n v="61.47"/>
    <x v="0"/>
    <n v="47.63"/>
    <m/>
    <m/>
    <m/>
    <m/>
    <m/>
  </r>
  <r>
    <n v="78.959999999999994"/>
    <x v="2"/>
    <n v="59.52"/>
    <m/>
    <m/>
    <m/>
    <m/>
    <m/>
  </r>
  <r>
    <n v="5.23"/>
    <x v="0"/>
    <n v="0"/>
    <m/>
    <m/>
    <m/>
    <m/>
    <m/>
  </r>
  <r>
    <n v="50.82"/>
    <x v="1"/>
    <n v="0"/>
    <m/>
    <m/>
    <m/>
    <m/>
    <m/>
  </r>
  <r>
    <n v="72.69"/>
    <x v="0"/>
    <n v="19.41"/>
    <m/>
    <m/>
    <m/>
    <m/>
    <m/>
  </r>
  <r>
    <n v="85.51"/>
    <x v="0"/>
    <n v="58.99"/>
    <m/>
    <m/>
    <m/>
    <m/>
    <m/>
  </r>
  <r>
    <n v="2.95"/>
    <x v="2"/>
    <n v="0"/>
    <m/>
    <m/>
    <m/>
    <m/>
    <m/>
  </r>
  <r>
    <n v="3.14"/>
    <x v="0"/>
    <n v="1.24"/>
    <m/>
    <m/>
    <m/>
    <m/>
    <m/>
  </r>
  <r>
    <n v="10.49"/>
    <x v="0"/>
    <n v="6.29"/>
    <m/>
    <m/>
    <m/>
    <m/>
    <m/>
  </r>
  <r>
    <n v="89.64"/>
    <x v="0"/>
    <n v="56.25"/>
    <m/>
    <m/>
    <m/>
    <m/>
    <m/>
  </r>
  <r>
    <n v="80.28"/>
    <x v="0"/>
    <n v="58.72"/>
    <m/>
    <m/>
    <m/>
    <m/>
    <m/>
  </r>
  <r>
    <n v="87.57"/>
    <x v="0"/>
    <n v="78.12"/>
    <m/>
    <m/>
    <m/>
    <m/>
    <m/>
  </r>
  <r>
    <n v="25.36"/>
    <x v="1"/>
    <n v="0"/>
    <m/>
    <m/>
    <m/>
    <m/>
    <m/>
  </r>
  <r>
    <n v="46.36"/>
    <x v="0"/>
    <n v="36.5"/>
    <m/>
    <m/>
    <m/>
    <m/>
    <m/>
  </r>
  <r>
    <n v="68.900000000000006"/>
    <x v="1"/>
    <n v="0"/>
    <m/>
    <m/>
    <m/>
    <m/>
    <m/>
  </r>
  <r>
    <n v="22.44"/>
    <x v="0"/>
    <n v="0"/>
    <m/>
    <m/>
    <m/>
    <m/>
    <m/>
  </r>
  <r>
    <n v="52.78"/>
    <x v="1"/>
    <n v="0"/>
    <m/>
    <m/>
    <m/>
    <m/>
    <m/>
  </r>
  <r>
    <n v="38.799999999999997"/>
    <x v="0"/>
    <n v="5.01"/>
    <m/>
    <m/>
    <m/>
    <m/>
    <m/>
  </r>
  <r>
    <n v="98.37"/>
    <x v="1"/>
    <n v="48.14"/>
    <m/>
    <m/>
    <m/>
    <m/>
    <m/>
  </r>
  <r>
    <n v="71.48"/>
    <x v="0"/>
    <n v="43.51"/>
    <m/>
    <m/>
    <m/>
    <m/>
    <m/>
  </r>
  <r>
    <n v="55.31"/>
    <x v="0"/>
    <n v="30.3"/>
    <m/>
    <m/>
    <m/>
    <m/>
    <m/>
  </r>
  <r>
    <n v="9.32"/>
    <x v="2"/>
    <n v="2.9"/>
    <m/>
    <m/>
    <m/>
    <m/>
    <m/>
  </r>
  <r>
    <n v="2.61"/>
    <x v="3"/>
    <n v="0.79"/>
    <m/>
    <m/>
    <m/>
    <m/>
    <m/>
  </r>
  <r>
    <n v="10.84"/>
    <x v="0"/>
    <n v="6.13"/>
    <m/>
    <m/>
    <m/>
    <m/>
    <m/>
  </r>
  <r>
    <n v="14.71"/>
    <x v="3"/>
    <n v="0"/>
    <m/>
    <m/>
    <m/>
    <m/>
    <m/>
  </r>
  <r>
    <n v="57.23"/>
    <x v="2"/>
    <n v="24.09"/>
    <m/>
    <m/>
    <m/>
    <m/>
    <m/>
  </r>
  <r>
    <n v="77.47"/>
    <x v="2"/>
    <n v="48.47"/>
    <m/>
    <m/>
    <m/>
    <m/>
    <m/>
  </r>
  <r>
    <n v="57.07"/>
    <x v="0"/>
    <n v="15.15"/>
    <m/>
    <m/>
    <m/>
    <m/>
    <m/>
  </r>
  <r>
    <n v="45.78"/>
    <x v="0"/>
    <n v="39.47"/>
    <m/>
    <m/>
    <m/>
    <m/>
    <m/>
  </r>
  <r>
    <n v="36.58"/>
    <x v="0"/>
    <n v="0"/>
    <m/>
    <m/>
    <m/>
    <m/>
    <m/>
  </r>
  <r>
    <n v="43.7"/>
    <x v="2"/>
    <n v="23.95"/>
    <m/>
    <m/>
    <m/>
    <m/>
    <m/>
  </r>
  <r>
    <n v="38.78"/>
    <x v="3"/>
    <n v="13.86"/>
    <m/>
    <m/>
    <m/>
    <m/>
    <m/>
  </r>
  <r>
    <n v="54.13"/>
    <x v="0"/>
    <n v="22.3"/>
    <m/>
    <m/>
    <m/>
    <m/>
    <m/>
  </r>
  <r>
    <n v="16.100000000000001"/>
    <x v="0"/>
    <n v="0"/>
    <m/>
    <m/>
    <m/>
    <m/>
    <m/>
  </r>
  <r>
    <n v="87.46"/>
    <x v="0"/>
    <n v="31.33"/>
    <m/>
    <m/>
    <m/>
    <m/>
    <m/>
  </r>
  <r>
    <m/>
    <x v="0"/>
    <n v="0"/>
    <m/>
    <m/>
    <m/>
    <m/>
    <m/>
  </r>
  <r>
    <n v="63.98"/>
    <x v="0"/>
    <n v="28.92"/>
    <m/>
    <m/>
    <m/>
    <m/>
    <m/>
  </r>
  <r>
    <n v="66.400000000000006"/>
    <x v="3"/>
    <n v="0"/>
    <m/>
    <m/>
    <m/>
    <m/>
    <m/>
  </r>
  <r>
    <n v="97.69"/>
    <x v="2"/>
    <n v="0"/>
    <m/>
    <m/>
    <m/>
    <m/>
    <m/>
  </r>
  <r>
    <n v="61.73"/>
    <x v="0"/>
    <n v="18.18"/>
    <m/>
    <m/>
    <m/>
    <m/>
    <m/>
  </r>
  <r>
    <n v="96.38"/>
    <x v="0"/>
    <n v="86.67"/>
    <m/>
    <m/>
    <m/>
    <m/>
    <m/>
  </r>
  <r>
    <n v="68.86"/>
    <x v="3"/>
    <n v="52.94"/>
    <m/>
    <m/>
    <m/>
    <m/>
    <m/>
  </r>
  <r>
    <n v="28.81"/>
    <x v="0"/>
    <n v="9.5299999999999994"/>
    <m/>
    <m/>
    <m/>
    <m/>
    <m/>
  </r>
  <r>
    <n v="98.83"/>
    <x v="0"/>
    <n v="50.25"/>
    <m/>
    <m/>
    <m/>
    <m/>
    <m/>
  </r>
  <r>
    <n v="11.22"/>
    <x v="0"/>
    <n v="0"/>
    <m/>
    <m/>
    <m/>
    <m/>
    <m/>
  </r>
  <r>
    <n v="34.08"/>
    <x v="3"/>
    <n v="31.94"/>
    <m/>
    <m/>
    <m/>
    <m/>
    <m/>
  </r>
  <r>
    <n v="77.84"/>
    <x v="0"/>
    <n v="0"/>
    <m/>
    <m/>
    <m/>
    <m/>
    <m/>
  </r>
  <r>
    <n v="72.209999999999994"/>
    <x v="0"/>
    <n v="66.239999999999995"/>
    <m/>
    <m/>
    <m/>
    <m/>
    <m/>
  </r>
  <r>
    <n v="72.05"/>
    <x v="0"/>
    <n v="27.39"/>
    <m/>
    <m/>
    <m/>
    <m/>
    <m/>
  </r>
  <r>
    <n v="66.709999999999994"/>
    <x v="0"/>
    <n v="13.72"/>
    <m/>
    <m/>
    <m/>
    <m/>
    <m/>
  </r>
  <r>
    <n v="37.159999999999997"/>
    <x v="0"/>
    <n v="31.54"/>
    <m/>
    <m/>
    <m/>
    <m/>
    <m/>
  </r>
  <r>
    <m/>
    <x v="0"/>
    <n v="11.89"/>
    <m/>
    <m/>
    <m/>
    <m/>
    <m/>
  </r>
  <r>
    <n v="84.85"/>
    <x v="1"/>
    <n v="60.72"/>
    <m/>
    <m/>
    <m/>
    <m/>
    <m/>
  </r>
  <r>
    <n v="13.49"/>
    <x v="0"/>
    <n v="8.99"/>
    <m/>
    <m/>
    <m/>
    <m/>
    <m/>
  </r>
  <r>
    <n v="8.31"/>
    <x v="1"/>
    <n v="1.41"/>
    <m/>
    <m/>
    <m/>
    <m/>
    <m/>
  </r>
  <r>
    <n v="65.86"/>
    <x v="0"/>
    <n v="44.68"/>
    <m/>
    <m/>
    <m/>
    <m/>
    <m/>
  </r>
  <r>
    <n v="20.47"/>
    <x v="0"/>
    <n v="17.510000000000002"/>
    <m/>
    <m/>
    <m/>
    <m/>
    <m/>
  </r>
  <r>
    <n v="42.48"/>
    <x v="2"/>
    <n v="19.079999999999998"/>
    <m/>
    <m/>
    <m/>
    <m/>
    <m/>
  </r>
  <r>
    <n v="7.25"/>
    <x v="2"/>
    <n v="2.34"/>
    <m/>
    <m/>
    <m/>
    <m/>
    <m/>
  </r>
  <r>
    <n v="32.369999999999997"/>
    <x v="3"/>
    <n v="26.26"/>
    <m/>
    <m/>
    <m/>
    <m/>
    <m/>
  </r>
  <r>
    <n v="66.2"/>
    <x v="0"/>
    <n v="28.03"/>
    <m/>
    <m/>
    <m/>
    <m/>
    <m/>
  </r>
  <r>
    <n v="84.72"/>
    <x v="3"/>
    <n v="57.71"/>
    <m/>
    <m/>
    <m/>
    <m/>
    <m/>
  </r>
  <r>
    <n v="12.18"/>
    <x v="0"/>
    <n v="1.47"/>
    <m/>
    <m/>
    <m/>
    <m/>
    <m/>
  </r>
  <r>
    <n v="32.409999999999997"/>
    <x v="1"/>
    <n v="24.73"/>
    <m/>
    <m/>
    <m/>
    <m/>
    <m/>
  </r>
  <r>
    <n v="69.12"/>
    <x v="0"/>
    <n v="31.14"/>
    <m/>
    <m/>
    <m/>
    <m/>
    <m/>
  </r>
  <r>
    <n v="33.08"/>
    <x v="1"/>
    <n v="16.48"/>
    <m/>
    <m/>
    <m/>
    <m/>
    <m/>
  </r>
  <r>
    <n v="97.7"/>
    <x v="1"/>
    <n v="32.15"/>
    <m/>
    <m/>
    <m/>
    <m/>
    <m/>
  </r>
  <r>
    <n v="22.62"/>
    <x v="0"/>
    <n v="9.2799999999999994"/>
    <m/>
    <m/>
    <m/>
    <m/>
    <m/>
  </r>
  <r>
    <n v="54.76"/>
    <x v="0"/>
    <n v="17.239999999999998"/>
    <m/>
    <m/>
    <m/>
    <m/>
    <m/>
  </r>
  <r>
    <n v="88.91"/>
    <x v="2"/>
    <n v="83.07"/>
    <m/>
    <m/>
    <m/>
    <m/>
    <m/>
  </r>
  <r>
    <n v="14.24"/>
    <x v="0"/>
    <n v="11.47"/>
    <m/>
    <m/>
    <m/>
    <m/>
    <m/>
  </r>
  <r>
    <m/>
    <x v="3"/>
    <n v="52.11"/>
    <m/>
    <m/>
    <m/>
    <m/>
    <m/>
  </r>
  <r>
    <m/>
    <x v="2"/>
    <n v="42.73"/>
    <m/>
    <m/>
    <m/>
    <m/>
    <m/>
  </r>
  <r>
    <n v="4.79"/>
    <x v="1"/>
    <n v="4.05"/>
    <m/>
    <m/>
    <m/>
    <m/>
    <m/>
  </r>
  <r>
    <n v="98.08"/>
    <x v="0"/>
    <n v="42.85"/>
    <m/>
    <m/>
    <m/>
    <m/>
    <m/>
  </r>
  <r>
    <n v="47.65"/>
    <x v="3"/>
    <n v="41.62"/>
    <m/>
    <m/>
    <m/>
    <m/>
    <m/>
  </r>
  <r>
    <n v="46.97"/>
    <x v="0"/>
    <n v="33.799999999999997"/>
    <m/>
    <m/>
    <m/>
    <m/>
    <m/>
  </r>
  <r>
    <n v="52.06"/>
    <x v="0"/>
    <n v="30.57"/>
    <m/>
    <m/>
    <m/>
    <m/>
    <m/>
  </r>
  <r>
    <n v="71.13"/>
    <x v="0"/>
    <n v="57.75"/>
    <m/>
    <m/>
    <m/>
    <m/>
    <m/>
  </r>
  <r>
    <n v="74.28"/>
    <x v="3"/>
    <n v="45.05"/>
    <m/>
    <m/>
    <m/>
    <m/>
    <m/>
  </r>
  <r>
    <n v="51.15"/>
    <x v="0"/>
    <n v="6.87"/>
    <m/>
    <m/>
    <m/>
    <m/>
    <m/>
  </r>
  <r>
    <n v="26.22"/>
    <x v="1"/>
    <n v="0"/>
    <m/>
    <m/>
    <m/>
    <m/>
    <m/>
  </r>
  <r>
    <n v="99.17"/>
    <x v="0"/>
    <n v="37.4"/>
    <m/>
    <m/>
    <m/>
    <m/>
    <m/>
  </r>
  <r>
    <n v="61.12"/>
    <x v="0"/>
    <n v="42.93"/>
    <m/>
    <m/>
    <m/>
    <m/>
    <m/>
  </r>
  <r>
    <n v="76.94"/>
    <x v="3"/>
    <n v="45"/>
    <m/>
    <m/>
    <m/>
    <m/>
    <m/>
  </r>
  <r>
    <n v="18.97"/>
    <x v="0"/>
    <n v="0"/>
    <m/>
    <m/>
    <m/>
    <m/>
    <m/>
  </r>
  <r>
    <n v="63.93"/>
    <x v="3"/>
    <n v="55.44"/>
    <m/>
    <m/>
    <m/>
    <m/>
    <m/>
  </r>
  <r>
    <n v="58.15"/>
    <x v="0"/>
    <n v="31.56"/>
    <m/>
    <m/>
    <m/>
    <m/>
    <m/>
  </r>
  <r>
    <n v="73.650000000000006"/>
    <x v="1"/>
    <n v="41.55"/>
    <m/>
    <m/>
    <m/>
    <m/>
    <m/>
  </r>
  <r>
    <n v="25.03"/>
    <x v="2"/>
    <n v="15"/>
    <m/>
    <m/>
    <m/>
    <m/>
    <m/>
  </r>
  <r>
    <n v="68.72"/>
    <x v="0"/>
    <n v="0"/>
    <m/>
    <m/>
    <m/>
    <m/>
    <m/>
  </r>
  <r>
    <n v="77.349999999999994"/>
    <x v="0"/>
    <n v="33.44"/>
    <m/>
    <m/>
    <m/>
    <m/>
    <m/>
  </r>
  <r>
    <n v="21.72"/>
    <x v="0"/>
    <n v="11.52"/>
    <m/>
    <m/>
    <m/>
    <m/>
    <m/>
  </r>
  <r>
    <n v="98.64"/>
    <x v="1"/>
    <n v="50.85"/>
    <m/>
    <m/>
    <m/>
    <m/>
    <m/>
  </r>
  <r>
    <n v="10.3"/>
    <x v="0"/>
    <n v="0"/>
    <m/>
    <m/>
    <m/>
    <m/>
    <m/>
  </r>
  <r>
    <n v="50.6"/>
    <x v="0"/>
    <n v="38"/>
    <m/>
    <m/>
    <m/>
    <m/>
    <m/>
  </r>
  <r>
    <n v="16.7"/>
    <x v="0"/>
    <n v="5.4"/>
    <m/>
    <m/>
    <m/>
    <m/>
    <m/>
  </r>
  <r>
    <n v="49.24"/>
    <x v="2"/>
    <n v="18.059999999999999"/>
    <m/>
    <m/>
    <m/>
    <m/>
    <m/>
  </r>
  <r>
    <n v="12.24"/>
    <x v="0"/>
    <n v="6.11"/>
    <m/>
    <m/>
    <m/>
    <m/>
    <m/>
  </r>
  <r>
    <n v="60.11"/>
    <x v="3"/>
    <n v="28.37"/>
    <m/>
    <m/>
    <m/>
    <m/>
    <m/>
  </r>
  <r>
    <m/>
    <x v="1"/>
    <n v="20.52"/>
    <m/>
    <m/>
    <m/>
    <m/>
    <m/>
  </r>
  <r>
    <n v="6.05"/>
    <x v="0"/>
    <n v="3.38"/>
    <m/>
    <m/>
    <m/>
    <m/>
    <m/>
  </r>
  <r>
    <n v="49.33"/>
    <x v="1"/>
    <n v="6.42"/>
    <m/>
    <m/>
    <m/>
    <m/>
    <m/>
  </r>
  <r>
    <n v="72.37"/>
    <x v="0"/>
    <n v="18.54"/>
    <m/>
    <m/>
    <m/>
    <m/>
    <m/>
  </r>
  <r>
    <n v="46.33"/>
    <x v="1"/>
    <n v="0"/>
    <m/>
    <m/>
    <m/>
    <m/>
    <m/>
  </r>
  <r>
    <n v="84.99"/>
    <x v="0"/>
    <n v="61.1"/>
    <m/>
    <m/>
    <m/>
    <m/>
    <m/>
  </r>
  <r>
    <n v="85.66"/>
    <x v="2"/>
    <n v="8.74"/>
    <m/>
    <m/>
    <m/>
    <m/>
    <m/>
  </r>
  <r>
    <n v="86.72"/>
    <x v="0"/>
    <n v="42.14"/>
    <m/>
    <m/>
    <m/>
    <m/>
    <m/>
  </r>
  <r>
    <n v="54.01"/>
    <x v="0"/>
    <n v="0"/>
    <m/>
    <m/>
    <m/>
    <m/>
    <m/>
  </r>
  <r>
    <n v="97.63"/>
    <x v="0"/>
    <n v="71.23"/>
    <m/>
    <m/>
    <m/>
    <m/>
    <m/>
  </r>
  <r>
    <n v="65.03"/>
    <x v="2"/>
    <n v="31.99"/>
    <m/>
    <m/>
    <m/>
    <m/>
    <m/>
  </r>
  <r>
    <n v="26.83"/>
    <x v="3"/>
    <n v="13.36"/>
    <m/>
    <m/>
    <m/>
    <m/>
    <m/>
  </r>
  <r>
    <n v="50.51"/>
    <x v="0"/>
    <n v="30.76"/>
    <m/>
    <m/>
    <m/>
    <m/>
    <m/>
  </r>
  <r>
    <n v="75.83"/>
    <x v="0"/>
    <n v="9.73"/>
    <m/>
    <m/>
    <m/>
    <m/>
    <m/>
  </r>
  <r>
    <n v="69.31"/>
    <x v="3"/>
    <n v="15.43"/>
    <m/>
    <m/>
    <m/>
    <m/>
    <m/>
  </r>
  <r>
    <n v="68.790000000000006"/>
    <x v="0"/>
    <n v="42.19"/>
    <m/>
    <m/>
    <m/>
    <m/>
    <m/>
  </r>
  <r>
    <n v="1.27"/>
    <x v="0"/>
    <n v="0.17"/>
    <m/>
    <m/>
    <m/>
    <m/>
    <m/>
  </r>
  <r>
    <n v="29.21"/>
    <x v="0"/>
    <n v="6.69"/>
    <m/>
    <m/>
    <m/>
    <m/>
    <m/>
  </r>
  <r>
    <n v="4.46"/>
    <x v="0"/>
    <n v="0"/>
    <m/>
    <m/>
    <m/>
    <m/>
    <m/>
  </r>
  <r>
    <n v="35.450000000000003"/>
    <x v="2"/>
    <n v="6.01"/>
    <m/>
    <m/>
    <m/>
    <m/>
    <m/>
  </r>
  <r>
    <n v="47.86"/>
    <x v="0"/>
    <n v="28.99"/>
    <m/>
    <m/>
    <m/>
    <m/>
    <m/>
  </r>
  <r>
    <n v="38.97"/>
    <x v="3"/>
    <n v="0"/>
    <m/>
    <m/>
    <m/>
    <m/>
    <m/>
  </r>
  <r>
    <n v="94.17"/>
    <x v="0"/>
    <n v="44.97"/>
    <m/>
    <m/>
    <m/>
    <m/>
    <m/>
  </r>
  <r>
    <n v="53.82"/>
    <x v="3"/>
    <n v="28.09"/>
    <m/>
    <m/>
    <m/>
    <m/>
    <m/>
  </r>
  <r>
    <n v="30.53"/>
    <x v="0"/>
    <n v="4.57"/>
    <m/>
    <m/>
    <m/>
    <m/>
    <m/>
  </r>
  <r>
    <n v="5.47"/>
    <x v="2"/>
    <n v="1.75"/>
    <m/>
    <m/>
    <m/>
    <m/>
    <m/>
  </r>
  <r>
    <n v="90.23"/>
    <x v="1"/>
    <n v="82.82"/>
    <m/>
    <m/>
    <m/>
    <m/>
    <m/>
  </r>
  <r>
    <n v="99.55"/>
    <x v="0"/>
    <n v="52.27"/>
    <m/>
    <m/>
    <m/>
    <m/>
    <m/>
  </r>
  <r>
    <n v="1.82"/>
    <x v="2"/>
    <n v="1.1399999999999999"/>
    <m/>
    <m/>
    <m/>
    <m/>
    <m/>
  </r>
  <r>
    <n v="55.12"/>
    <x v="0"/>
    <n v="45.52"/>
    <m/>
    <m/>
    <m/>
    <m/>
    <m/>
  </r>
  <r>
    <n v="28.72"/>
    <x v="0"/>
    <n v="16.239999999999998"/>
    <m/>
    <m/>
    <m/>
    <m/>
    <m/>
  </r>
  <r>
    <n v="8.77"/>
    <x v="2"/>
    <n v="4.04"/>
    <m/>
    <m/>
    <m/>
    <m/>
    <m/>
  </r>
  <r>
    <n v="46.04"/>
    <x v="3"/>
    <n v="24.67"/>
    <m/>
    <m/>
    <m/>
    <m/>
    <m/>
  </r>
  <r>
    <n v="12.44"/>
    <x v="0"/>
    <n v="5.84"/>
    <m/>
    <m/>
    <m/>
    <m/>
    <m/>
  </r>
  <r>
    <n v="89.69"/>
    <x v="3"/>
    <n v="45.45"/>
    <m/>
    <m/>
    <m/>
    <m/>
    <m/>
  </r>
  <r>
    <n v="98.14"/>
    <x v="0"/>
    <n v="64.64"/>
    <m/>
    <m/>
    <m/>
    <m/>
    <m/>
  </r>
  <r>
    <n v="4.4800000000000004"/>
    <x v="0"/>
    <n v="2.12"/>
    <m/>
    <m/>
    <m/>
    <m/>
    <m/>
  </r>
  <r>
    <n v="63.94"/>
    <x v="2"/>
    <n v="49.86"/>
    <m/>
    <m/>
    <m/>
    <m/>
    <m/>
  </r>
  <r>
    <n v="84.9"/>
    <x v="0"/>
    <n v="58.79"/>
    <m/>
    <m/>
    <m/>
    <m/>
    <m/>
  </r>
  <r>
    <n v="23.93"/>
    <x v="2"/>
    <n v="0"/>
    <m/>
    <m/>
    <m/>
    <m/>
    <m/>
  </r>
  <r>
    <n v="38.74"/>
    <x v="0"/>
    <n v="14.09"/>
    <m/>
    <m/>
    <m/>
    <m/>
    <m/>
  </r>
  <r>
    <n v="33.51"/>
    <x v="0"/>
    <n v="25.93"/>
    <m/>
    <m/>
    <m/>
    <m/>
    <m/>
  </r>
  <r>
    <n v="94.52"/>
    <x v="0"/>
    <n v="43.8"/>
    <m/>
    <m/>
    <m/>
    <m/>
    <m/>
  </r>
  <r>
    <n v="46.81"/>
    <x v="0"/>
    <n v="13.69"/>
    <m/>
    <m/>
    <m/>
    <m/>
    <m/>
  </r>
  <r>
    <n v="54.16"/>
    <x v="2"/>
    <n v="46.42"/>
    <m/>
    <m/>
    <m/>
    <m/>
    <m/>
  </r>
  <r>
    <n v="76.94"/>
    <x v="2"/>
    <n v="69.27"/>
    <m/>
    <m/>
    <m/>
    <m/>
    <m/>
  </r>
  <r>
    <n v="81.77"/>
    <x v="0"/>
    <n v="31.96"/>
    <m/>
    <m/>
    <m/>
    <m/>
    <m/>
  </r>
  <r>
    <n v="65.27"/>
    <x v="0"/>
    <n v="38.909999999999997"/>
    <m/>
    <m/>
    <m/>
    <m/>
    <m/>
  </r>
  <r>
    <n v="84.3"/>
    <x v="0"/>
    <n v="56.52"/>
    <m/>
    <m/>
    <m/>
    <m/>
    <m/>
  </r>
  <r>
    <n v="17.14"/>
    <x v="0"/>
    <n v="0"/>
    <m/>
    <m/>
    <m/>
    <m/>
    <m/>
  </r>
  <r>
    <n v="84.34"/>
    <x v="1"/>
    <n v="0"/>
    <m/>
    <m/>
    <m/>
    <m/>
    <m/>
  </r>
  <r>
    <n v="51.65"/>
    <x v="0"/>
    <n v="0"/>
    <m/>
    <m/>
    <m/>
    <m/>
    <m/>
  </r>
  <r>
    <n v="77.73"/>
    <x v="2"/>
    <n v="37.97"/>
    <m/>
    <m/>
    <m/>
    <m/>
    <m/>
  </r>
  <r>
    <n v="65.94"/>
    <x v="3"/>
    <n v="43.59"/>
    <m/>
    <m/>
    <m/>
    <m/>
    <m/>
  </r>
  <r>
    <n v="57.27"/>
    <x v="1"/>
    <n v="39.229999999999997"/>
    <m/>
    <m/>
    <m/>
    <m/>
    <m/>
  </r>
  <r>
    <n v="51.88"/>
    <x v="2"/>
    <n v="46.73"/>
    <m/>
    <m/>
    <m/>
    <m/>
    <m/>
  </r>
  <r>
    <n v="89.53"/>
    <x v="3"/>
    <n v="75.44"/>
    <m/>
    <m/>
    <m/>
    <m/>
    <m/>
  </r>
  <r>
    <n v="71.34"/>
    <x v="1"/>
    <n v="53.52"/>
    <m/>
    <m/>
    <m/>
    <m/>
    <m/>
  </r>
  <r>
    <n v="95.16"/>
    <x v="1"/>
    <n v="73.069999999999993"/>
    <m/>
    <m/>
    <m/>
    <m/>
    <m/>
  </r>
  <r>
    <n v="99.87"/>
    <x v="3"/>
    <n v="24.93"/>
    <m/>
    <m/>
    <m/>
    <m/>
    <m/>
  </r>
  <r>
    <n v="17.309999999999999"/>
    <x v="0"/>
    <n v="3.74"/>
    <m/>
    <m/>
    <m/>
    <m/>
    <m/>
  </r>
  <r>
    <n v="9.5500000000000007"/>
    <x v="3"/>
    <n v="3.08"/>
    <m/>
    <m/>
    <m/>
    <m/>
    <m/>
  </r>
  <r>
    <n v="62.72"/>
    <x v="2"/>
    <n v="0"/>
    <m/>
    <m/>
    <m/>
    <m/>
    <m/>
  </r>
  <r>
    <n v="62.31"/>
    <x v="0"/>
    <n v="0"/>
    <m/>
    <m/>
    <m/>
    <m/>
    <m/>
  </r>
  <r>
    <n v="56.05"/>
    <x v="3"/>
    <n v="14.57"/>
    <m/>
    <m/>
    <m/>
    <m/>
    <m/>
  </r>
  <r>
    <n v="7.94"/>
    <x v="0"/>
    <n v="0"/>
    <m/>
    <m/>
    <m/>
    <m/>
    <m/>
  </r>
  <r>
    <n v="97.41"/>
    <x v="0"/>
    <n v="0"/>
    <m/>
    <m/>
    <m/>
    <m/>
    <m/>
  </r>
  <r>
    <n v="4.54"/>
    <x v="0"/>
    <n v="4.13"/>
    <m/>
    <m/>
    <m/>
    <m/>
    <m/>
  </r>
  <r>
    <n v="48"/>
    <x v="1"/>
    <n v="19.41"/>
    <m/>
    <m/>
    <m/>
    <m/>
    <m/>
  </r>
  <r>
    <n v="12.65"/>
    <x v="0"/>
    <n v="0"/>
    <m/>
    <m/>
    <m/>
    <m/>
    <m/>
  </r>
  <r>
    <n v="38.53"/>
    <x v="0"/>
    <n v="0"/>
    <m/>
    <m/>
    <m/>
    <m/>
    <m/>
  </r>
  <r>
    <n v="25.31"/>
    <x v="0"/>
    <n v="0"/>
    <m/>
    <m/>
    <m/>
    <m/>
    <m/>
  </r>
  <r>
    <n v="86.8"/>
    <x v="2"/>
    <n v="30.68"/>
    <m/>
    <m/>
    <m/>
    <m/>
    <m/>
  </r>
  <r>
    <n v="29.25"/>
    <x v="0"/>
    <n v="21.13"/>
    <m/>
    <m/>
    <m/>
    <m/>
    <m/>
  </r>
  <r>
    <n v="15"/>
    <x v="0"/>
    <n v="11.31"/>
    <m/>
    <m/>
    <m/>
    <m/>
    <m/>
  </r>
  <r>
    <n v="86.33"/>
    <x v="1"/>
    <n v="22.98"/>
    <m/>
    <m/>
    <m/>
    <m/>
    <m/>
  </r>
  <r>
    <n v="4.22"/>
    <x v="0"/>
    <n v="3.29"/>
    <m/>
    <m/>
    <m/>
    <m/>
    <m/>
  </r>
  <r>
    <n v="49.62"/>
    <x v="3"/>
    <n v="29.22"/>
    <m/>
    <m/>
    <m/>
    <m/>
    <m/>
  </r>
  <r>
    <n v="51.77"/>
    <x v="0"/>
    <n v="10.14"/>
    <m/>
    <m/>
    <m/>
    <m/>
    <m/>
  </r>
  <r>
    <n v="38.74"/>
    <x v="0"/>
    <n v="23.88"/>
    <m/>
    <m/>
    <m/>
    <m/>
    <m/>
  </r>
  <r>
    <n v="63.43"/>
    <x v="0"/>
    <n v="20.12"/>
    <m/>
    <m/>
    <m/>
    <m/>
    <m/>
  </r>
  <r>
    <n v="98.88"/>
    <x v="3"/>
    <n v="81.13"/>
    <m/>
    <m/>
    <m/>
    <m/>
    <m/>
  </r>
  <r>
    <n v="85.27"/>
    <x v="0"/>
    <n v="78.739999999999995"/>
    <m/>
    <m/>
    <m/>
    <m/>
    <m/>
  </r>
  <r>
    <n v="65.510000000000005"/>
    <x v="0"/>
    <n v="27.02"/>
    <m/>
    <m/>
    <m/>
    <m/>
    <m/>
  </r>
  <r>
    <n v="20.170000000000002"/>
    <x v="0"/>
    <n v="5.26"/>
    <m/>
    <m/>
    <m/>
    <m/>
    <m/>
  </r>
  <r>
    <n v="63.21"/>
    <x v="0"/>
    <n v="28.89"/>
    <m/>
    <m/>
    <m/>
    <m/>
    <m/>
  </r>
  <r>
    <n v="31.18"/>
    <x v="0"/>
    <n v="6.78"/>
    <m/>
    <m/>
    <m/>
    <m/>
    <m/>
  </r>
  <r>
    <n v="47.99"/>
    <x v="1"/>
    <n v="0"/>
    <m/>
    <m/>
    <m/>
    <m/>
    <m/>
  </r>
  <r>
    <n v="24.19"/>
    <x v="2"/>
    <n v="8.15"/>
    <m/>
    <m/>
    <m/>
    <m/>
    <m/>
  </r>
  <r>
    <n v="45.05"/>
    <x v="0"/>
    <n v="32.75"/>
    <m/>
    <m/>
    <m/>
    <m/>
    <m/>
  </r>
  <r>
    <n v="9.9"/>
    <x v="2"/>
    <n v="6.37"/>
    <m/>
    <m/>
    <m/>
    <m/>
    <m/>
  </r>
  <r>
    <n v="49.7"/>
    <x v="3"/>
    <n v="16.54"/>
    <m/>
    <m/>
    <m/>
    <m/>
    <m/>
  </r>
  <r>
    <n v="13.86"/>
    <x v="1"/>
    <n v="0"/>
    <m/>
    <m/>
    <m/>
    <m/>
    <m/>
  </r>
  <r>
    <n v="12.96"/>
    <x v="3"/>
    <n v="9.15"/>
    <m/>
    <m/>
    <m/>
    <m/>
    <m/>
  </r>
  <r>
    <n v="46.29"/>
    <x v="1"/>
    <n v="40.72"/>
    <m/>
    <m/>
    <m/>
    <m/>
    <m/>
  </r>
  <r>
    <n v="67.239999999999995"/>
    <x v="0"/>
    <n v="38.75"/>
    <m/>
    <m/>
    <m/>
    <m/>
    <m/>
  </r>
  <r>
    <n v="16.53"/>
    <x v="2"/>
    <n v="7.36"/>
    <m/>
    <m/>
    <m/>
    <m/>
    <m/>
  </r>
  <r>
    <n v="2.93"/>
    <x v="2"/>
    <n v="1.44"/>
    <m/>
    <m/>
    <m/>
    <m/>
    <m/>
  </r>
  <r>
    <n v="1.1200000000000001"/>
    <x v="1"/>
    <n v="0"/>
    <m/>
    <m/>
    <m/>
    <m/>
    <m/>
  </r>
  <r>
    <n v="51.7"/>
    <x v="2"/>
    <n v="6.78"/>
    <m/>
    <m/>
    <m/>
    <m/>
    <m/>
  </r>
  <r>
    <n v="28.02"/>
    <x v="1"/>
    <n v="15.68"/>
    <m/>
    <m/>
    <m/>
    <m/>
    <m/>
  </r>
  <r>
    <n v="85.39"/>
    <x v="3"/>
    <n v="18.21"/>
    <m/>
    <m/>
    <m/>
    <m/>
    <m/>
  </r>
  <r>
    <n v="50.71"/>
    <x v="0"/>
    <n v="0"/>
    <m/>
    <m/>
    <m/>
    <m/>
    <m/>
  </r>
  <r>
    <n v="40.32"/>
    <x v="3"/>
    <n v="36.69"/>
    <m/>
    <m/>
    <m/>
    <m/>
    <m/>
  </r>
  <r>
    <n v="99.91"/>
    <x v="3"/>
    <n v="46.74"/>
    <m/>
    <m/>
    <m/>
    <m/>
    <m/>
  </r>
  <r>
    <n v="37.44"/>
    <x v="1"/>
    <n v="0"/>
    <m/>
    <m/>
    <m/>
    <m/>
    <m/>
  </r>
  <r>
    <n v="14.46"/>
    <x v="3"/>
    <n v="3.4"/>
    <m/>
    <m/>
    <m/>
    <m/>
    <m/>
  </r>
  <r>
    <n v="18.489999999999998"/>
    <x v="1"/>
    <n v="14.81"/>
    <m/>
    <m/>
    <m/>
    <m/>
    <m/>
  </r>
  <r>
    <n v="31.91"/>
    <x v="0"/>
    <n v="8.3699999999999992"/>
    <m/>
    <m/>
    <m/>
    <m/>
    <m/>
  </r>
  <r>
    <n v="28.81"/>
    <x v="0"/>
    <n v="14.26"/>
    <m/>
    <m/>
    <m/>
    <m/>
    <m/>
  </r>
  <r>
    <n v="57.57"/>
    <x v="3"/>
    <n v="20.79"/>
    <m/>
    <m/>
    <m/>
    <m/>
    <m/>
  </r>
  <r>
    <n v="54.4"/>
    <x v="3"/>
    <n v="0"/>
    <m/>
    <m/>
    <m/>
    <m/>
    <m/>
  </r>
  <r>
    <n v="53.4"/>
    <x v="2"/>
    <n v="15.37"/>
    <m/>
    <m/>
    <m/>
    <m/>
    <m/>
  </r>
  <r>
    <n v="8.9499999999999993"/>
    <x v="0"/>
    <n v="6.96"/>
    <m/>
    <m/>
    <m/>
    <m/>
    <m/>
  </r>
  <r>
    <n v="40.22"/>
    <x v="0"/>
    <n v="0"/>
    <m/>
    <m/>
    <m/>
    <m/>
    <m/>
  </r>
  <r>
    <n v="68.180000000000007"/>
    <x v="2"/>
    <n v="0"/>
    <m/>
    <m/>
    <m/>
    <m/>
    <m/>
  </r>
  <r>
    <n v="11.21"/>
    <x v="2"/>
    <n v="3.29"/>
    <m/>
    <m/>
    <m/>
    <m/>
    <m/>
  </r>
  <r>
    <n v="56.08"/>
    <x v="1"/>
    <n v="15.06"/>
    <m/>
    <m/>
    <m/>
    <m/>
    <m/>
  </r>
  <r>
    <n v="85.37"/>
    <x v="0"/>
    <n v="58.09"/>
    <m/>
    <m/>
    <m/>
    <m/>
    <m/>
  </r>
  <r>
    <n v="82.86"/>
    <x v="3"/>
    <n v="50.43"/>
    <m/>
    <m/>
    <m/>
    <m/>
    <m/>
  </r>
  <r>
    <n v="60.72"/>
    <x v="2"/>
    <n v="27.41"/>
    <m/>
    <m/>
    <m/>
    <m/>
    <m/>
  </r>
  <r>
    <n v="20.57"/>
    <x v="0"/>
    <n v="0"/>
    <m/>
    <m/>
    <m/>
    <m/>
    <m/>
  </r>
  <r>
    <n v="10.58"/>
    <x v="0"/>
    <n v="4.21"/>
    <m/>
    <m/>
    <m/>
    <m/>
    <m/>
  </r>
  <r>
    <n v="26.24"/>
    <x v="0"/>
    <n v="19.82"/>
    <m/>
    <m/>
    <m/>
    <m/>
    <m/>
  </r>
  <r>
    <n v="33.840000000000003"/>
    <x v="3"/>
    <n v="16.11"/>
    <m/>
    <m/>
    <m/>
    <m/>
    <m/>
  </r>
  <r>
    <n v="25.31"/>
    <x v="0"/>
    <n v="3.4"/>
    <m/>
    <m/>
    <m/>
    <m/>
    <m/>
  </r>
  <r>
    <n v="64.849999999999994"/>
    <x v="2"/>
    <n v="49.18"/>
    <m/>
    <m/>
    <m/>
    <m/>
    <m/>
  </r>
  <r>
    <n v="19.48"/>
    <x v="0"/>
    <n v="10.58"/>
    <m/>
    <m/>
    <m/>
    <m/>
    <m/>
  </r>
  <r>
    <n v="43.29"/>
    <x v="3"/>
    <n v="14.49"/>
    <m/>
    <m/>
    <m/>
    <m/>
    <m/>
  </r>
  <r>
    <n v="18.559999999999999"/>
    <x v="3"/>
    <n v="13.06"/>
    <m/>
    <m/>
    <m/>
    <m/>
    <m/>
  </r>
  <r>
    <n v="13.14"/>
    <x v="0"/>
    <n v="2.44"/>
    <m/>
    <m/>
    <m/>
    <m/>
    <m/>
  </r>
  <r>
    <n v="34.53"/>
    <x v="0"/>
    <n v="0"/>
    <m/>
    <m/>
    <m/>
    <m/>
    <m/>
  </r>
  <r>
    <n v="56.33"/>
    <x v="0"/>
    <n v="49.36"/>
    <m/>
    <m/>
    <m/>
    <m/>
    <m/>
  </r>
  <r>
    <n v="10.39"/>
    <x v="0"/>
    <n v="4.8600000000000003"/>
    <m/>
    <m/>
    <m/>
    <m/>
    <m/>
  </r>
  <r>
    <n v="61.42"/>
    <x v="0"/>
    <n v="53.74"/>
    <m/>
    <m/>
    <m/>
    <m/>
    <m/>
  </r>
  <r>
    <n v="8.35"/>
    <x v="0"/>
    <n v="0"/>
    <m/>
    <m/>
    <m/>
    <m/>
    <m/>
  </r>
  <r>
    <m/>
    <x v="1"/>
    <n v="29.65"/>
    <m/>
    <m/>
    <m/>
    <m/>
    <m/>
  </r>
  <r>
    <n v="72.36"/>
    <x v="0"/>
    <n v="0"/>
    <m/>
    <m/>
    <m/>
    <m/>
    <m/>
  </r>
  <r>
    <n v="7.28"/>
    <x v="0"/>
    <n v="1.0900000000000001"/>
    <m/>
    <m/>
    <m/>
    <m/>
    <m/>
  </r>
  <r>
    <n v="91.61"/>
    <x v="0"/>
    <n v="60.41"/>
    <m/>
    <m/>
    <m/>
    <m/>
    <m/>
  </r>
  <r>
    <n v="39.299999999999997"/>
    <x v="3"/>
    <n v="15.41"/>
    <m/>
    <m/>
    <m/>
    <m/>
    <m/>
  </r>
  <r>
    <n v="13.12"/>
    <x v="3"/>
    <n v="0"/>
    <m/>
    <m/>
    <m/>
    <m/>
    <m/>
  </r>
  <r>
    <n v="69.489999999999995"/>
    <x v="3"/>
    <n v="40.26"/>
    <m/>
    <m/>
    <m/>
    <m/>
    <m/>
  </r>
  <r>
    <n v="68.33"/>
    <x v="0"/>
    <n v="0"/>
    <m/>
    <m/>
    <m/>
    <m/>
    <m/>
  </r>
  <r>
    <n v="68.739999999999995"/>
    <x v="3"/>
    <n v="42.42"/>
    <m/>
    <m/>
    <m/>
    <m/>
    <m/>
  </r>
  <r>
    <n v="36.549999999999997"/>
    <x v="3"/>
    <n v="24.61"/>
    <m/>
    <m/>
    <m/>
    <m/>
    <m/>
  </r>
  <r>
    <n v="80.84"/>
    <x v="2"/>
    <n v="75.45"/>
    <m/>
    <m/>
    <m/>
    <m/>
    <m/>
  </r>
  <r>
    <n v="90.76"/>
    <x v="0"/>
    <n v="18.41"/>
    <m/>
    <m/>
    <m/>
    <m/>
    <m/>
  </r>
  <r>
    <n v="77.03"/>
    <x v="0"/>
    <n v="50.29"/>
    <m/>
    <m/>
    <m/>
    <m/>
    <m/>
  </r>
  <r>
    <n v="5.44"/>
    <x v="0"/>
    <n v="1.23"/>
    <m/>
    <m/>
    <m/>
    <m/>
    <m/>
  </r>
  <r>
    <n v="52.58"/>
    <x v="0"/>
    <n v="0"/>
    <m/>
    <m/>
    <m/>
    <m/>
    <m/>
  </r>
  <r>
    <n v="90.91"/>
    <x v="0"/>
    <n v="0"/>
    <m/>
    <m/>
    <m/>
    <m/>
    <m/>
  </r>
  <r>
    <n v="15.79"/>
    <x v="0"/>
    <n v="13.37"/>
    <m/>
    <m/>
    <m/>
    <m/>
    <m/>
  </r>
  <r>
    <n v="64.430000000000007"/>
    <x v="0"/>
    <n v="44.49"/>
    <m/>
    <m/>
    <m/>
    <m/>
    <m/>
  </r>
  <r>
    <n v="15.96"/>
    <x v="0"/>
    <n v="2.85"/>
    <m/>
    <m/>
    <m/>
    <m/>
    <m/>
  </r>
  <r>
    <n v="65.66"/>
    <x v="2"/>
    <n v="25.75"/>
    <m/>
    <m/>
    <m/>
    <m/>
    <m/>
  </r>
  <r>
    <n v="36.799999999999997"/>
    <x v="2"/>
    <n v="19.39"/>
    <m/>
    <m/>
    <m/>
    <m/>
    <m/>
  </r>
  <r>
    <n v="30.25"/>
    <x v="0"/>
    <n v="0"/>
    <m/>
    <m/>
    <m/>
    <m/>
    <m/>
  </r>
  <r>
    <n v="34.299999999999997"/>
    <x v="0"/>
    <n v="15"/>
    <m/>
    <m/>
    <m/>
    <m/>
    <m/>
  </r>
  <r>
    <n v="55.05"/>
    <x v="0"/>
    <n v="34.79"/>
    <m/>
    <m/>
    <m/>
    <m/>
    <m/>
  </r>
  <r>
    <n v="60.81"/>
    <x v="0"/>
    <n v="49.57"/>
    <m/>
    <m/>
    <m/>
    <m/>
    <m/>
  </r>
  <r>
    <n v="82.08"/>
    <x v="3"/>
    <n v="49.43"/>
    <m/>
    <m/>
    <m/>
    <m/>
    <m/>
  </r>
  <r>
    <n v="93.23"/>
    <x v="0"/>
    <n v="0"/>
    <m/>
    <m/>
    <m/>
    <m/>
    <m/>
  </r>
  <r>
    <n v="43.78"/>
    <x v="1"/>
    <n v="12.8"/>
    <m/>
    <m/>
    <m/>
    <m/>
    <m/>
  </r>
  <r>
    <n v="41.92"/>
    <x v="0"/>
    <n v="39.68"/>
    <m/>
    <m/>
    <m/>
    <m/>
    <m/>
  </r>
  <r>
    <n v="61.09"/>
    <x v="0"/>
    <n v="51.15"/>
    <m/>
    <m/>
    <m/>
    <m/>
    <m/>
  </r>
  <r>
    <n v="87.22"/>
    <x v="3"/>
    <n v="0"/>
    <m/>
    <m/>
    <m/>
    <m/>
    <m/>
  </r>
  <r>
    <n v="46.87"/>
    <x v="0"/>
    <n v="20.03"/>
    <m/>
    <m/>
    <m/>
    <m/>
    <m/>
  </r>
  <r>
    <n v="96.73"/>
    <x v="0"/>
    <n v="66.19"/>
    <m/>
    <m/>
    <m/>
    <m/>
    <m/>
  </r>
  <r>
    <n v="17.34"/>
    <x v="1"/>
    <n v="10.56"/>
    <m/>
    <m/>
    <m/>
    <m/>
    <m/>
  </r>
  <r>
    <n v="17.440000000000001"/>
    <x v="3"/>
    <n v="0"/>
    <m/>
    <m/>
    <m/>
    <m/>
    <m/>
  </r>
  <r>
    <n v="52.58"/>
    <x v="0"/>
    <n v="0"/>
    <m/>
    <m/>
    <m/>
    <m/>
    <m/>
  </r>
  <r>
    <n v="87.42"/>
    <x v="3"/>
    <n v="0"/>
    <m/>
    <m/>
    <m/>
    <m/>
    <m/>
  </r>
  <r>
    <n v="41.67"/>
    <x v="0"/>
    <n v="6.76"/>
    <m/>
    <m/>
    <m/>
    <m/>
    <m/>
  </r>
  <r>
    <n v="91.05"/>
    <x v="0"/>
    <n v="45.96"/>
    <m/>
    <m/>
    <m/>
    <m/>
    <m/>
  </r>
  <r>
    <n v="83.51"/>
    <x v="3"/>
    <n v="63.32"/>
    <m/>
    <m/>
    <m/>
    <m/>
    <m/>
  </r>
  <r>
    <n v="78.88"/>
    <x v="0"/>
    <n v="65.94"/>
    <m/>
    <m/>
    <m/>
    <m/>
    <m/>
  </r>
  <r>
    <n v="53.04"/>
    <x v="3"/>
    <n v="33.19"/>
    <m/>
    <m/>
    <m/>
    <m/>
    <m/>
  </r>
  <r>
    <n v="86.54"/>
    <x v="1"/>
    <n v="31.59"/>
    <m/>
    <m/>
    <m/>
    <m/>
    <m/>
  </r>
  <r>
    <n v="23.19"/>
    <x v="1"/>
    <n v="9.9499999999999993"/>
    <m/>
    <m/>
    <m/>
    <m/>
    <m/>
  </r>
  <r>
    <n v="76.41"/>
    <x v="3"/>
    <n v="0"/>
    <m/>
    <m/>
    <m/>
    <m/>
    <m/>
  </r>
  <r>
    <n v="98.43"/>
    <x v="0"/>
    <n v="74.12"/>
    <m/>
    <m/>
    <m/>
    <m/>
    <m/>
  </r>
  <r>
    <n v="10.49"/>
    <x v="0"/>
    <n v="4.08"/>
    <m/>
    <m/>
    <m/>
    <m/>
    <m/>
  </r>
  <r>
    <n v="92.86"/>
    <x v="0"/>
    <n v="74.8"/>
    <m/>
    <m/>
    <m/>
    <m/>
    <m/>
  </r>
  <r>
    <n v="27.88"/>
    <x v="0"/>
    <n v="21.79"/>
    <m/>
    <m/>
    <m/>
    <m/>
    <m/>
  </r>
  <r>
    <n v="65.930000000000007"/>
    <x v="1"/>
    <n v="26.14"/>
    <m/>
    <m/>
    <m/>
    <m/>
    <m/>
  </r>
  <r>
    <m/>
    <x v="0"/>
    <n v="39.76"/>
    <m/>
    <m/>
    <m/>
    <m/>
    <m/>
  </r>
  <r>
    <n v="87.97"/>
    <x v="3"/>
    <n v="50.22"/>
    <m/>
    <m/>
    <m/>
    <m/>
    <m/>
  </r>
  <r>
    <n v="53.68"/>
    <x v="1"/>
    <n v="16.670000000000002"/>
    <m/>
    <m/>
    <m/>
    <m/>
    <m/>
  </r>
  <r>
    <n v="81.33"/>
    <x v="3"/>
    <n v="0"/>
    <m/>
    <m/>
    <m/>
    <m/>
    <m/>
  </r>
  <r>
    <n v="5.54"/>
    <x v="0"/>
    <n v="1.51"/>
    <m/>
    <m/>
    <m/>
    <m/>
    <m/>
  </r>
  <r>
    <n v="86.51"/>
    <x v="2"/>
    <n v="28.1"/>
    <m/>
    <m/>
    <m/>
    <m/>
    <m/>
  </r>
  <r>
    <n v="87.84"/>
    <x v="0"/>
    <n v="38.03"/>
    <m/>
    <m/>
    <m/>
    <m/>
    <m/>
  </r>
  <r>
    <n v="47.46"/>
    <x v="0"/>
    <n v="13.42"/>
    <m/>
    <m/>
    <m/>
    <m/>
    <m/>
  </r>
  <r>
    <n v="21.83"/>
    <x v="0"/>
    <n v="10.85"/>
    <m/>
    <m/>
    <m/>
    <m/>
    <m/>
  </r>
  <r>
    <n v="48.61"/>
    <x v="0"/>
    <n v="41.35"/>
    <m/>
    <m/>
    <m/>
    <m/>
    <m/>
  </r>
  <r>
    <n v="49.71"/>
    <x v="1"/>
    <n v="0"/>
    <m/>
    <m/>
    <m/>
    <m/>
    <m/>
  </r>
  <r>
    <n v="91.75"/>
    <x v="1"/>
    <n v="0"/>
    <m/>
    <m/>
    <m/>
    <m/>
    <m/>
  </r>
  <r>
    <n v="50.1"/>
    <x v="0"/>
    <n v="46.27"/>
    <m/>
    <m/>
    <m/>
    <m/>
    <m/>
  </r>
  <r>
    <n v="93.04"/>
    <x v="0"/>
    <n v="23.91"/>
    <m/>
    <m/>
    <m/>
    <m/>
    <m/>
  </r>
  <r>
    <n v="79.39"/>
    <x v="0"/>
    <n v="58.29"/>
    <m/>
    <m/>
    <m/>
    <m/>
    <m/>
  </r>
  <r>
    <n v="66.239999999999995"/>
    <x v="2"/>
    <n v="32.590000000000003"/>
    <m/>
    <m/>
    <m/>
    <m/>
    <m/>
  </r>
  <r>
    <n v="62.87"/>
    <x v="0"/>
    <n v="16.75"/>
    <m/>
    <m/>
    <m/>
    <m/>
    <m/>
  </r>
  <r>
    <n v="35.909999999999997"/>
    <x v="3"/>
    <n v="28.14"/>
    <m/>
    <m/>
    <m/>
    <m/>
    <m/>
  </r>
  <r>
    <n v="61.32"/>
    <x v="3"/>
    <n v="0"/>
    <m/>
    <m/>
    <m/>
    <m/>
    <m/>
  </r>
  <r>
    <n v="93.39"/>
    <x v="0"/>
    <n v="0"/>
    <m/>
    <m/>
    <m/>
    <m/>
    <m/>
  </r>
  <r>
    <n v="45.38"/>
    <x v="0"/>
    <n v="35.83"/>
    <m/>
    <m/>
    <m/>
    <m/>
    <m/>
  </r>
  <r>
    <n v="83.16"/>
    <x v="0"/>
    <n v="74.180000000000007"/>
    <m/>
    <m/>
    <m/>
    <m/>
    <m/>
  </r>
  <r>
    <n v="87.21"/>
    <x v="1"/>
    <n v="33.67"/>
    <m/>
    <m/>
    <m/>
    <m/>
    <m/>
  </r>
  <r>
    <n v="73.069999999999993"/>
    <x v="0"/>
    <n v="49.24"/>
    <m/>
    <m/>
    <m/>
    <m/>
    <m/>
  </r>
  <r>
    <n v="58.94"/>
    <x v="0"/>
    <n v="18.68"/>
    <m/>
    <m/>
    <m/>
    <m/>
    <m/>
  </r>
  <r>
    <n v="59.97"/>
    <x v="3"/>
    <n v="32.03"/>
    <m/>
    <m/>
    <m/>
    <m/>
    <m/>
  </r>
  <r>
    <n v="77.819999999999993"/>
    <x v="3"/>
    <n v="45.78"/>
    <m/>
    <m/>
    <m/>
    <m/>
    <m/>
  </r>
  <r>
    <n v="45.29"/>
    <x v="0"/>
    <n v="6.01"/>
    <m/>
    <m/>
    <m/>
    <m/>
    <m/>
  </r>
  <r>
    <n v="55.19"/>
    <x v="0"/>
    <n v="0"/>
    <m/>
    <m/>
    <m/>
    <m/>
    <m/>
  </r>
  <r>
    <n v="37.04"/>
    <x v="0"/>
    <n v="26.82"/>
    <m/>
    <m/>
    <m/>
    <m/>
    <m/>
  </r>
  <r>
    <n v="68.27"/>
    <x v="1"/>
    <n v="22.86"/>
    <m/>
    <m/>
    <m/>
    <m/>
    <m/>
  </r>
  <r>
    <n v="96.08"/>
    <x v="3"/>
    <n v="85.04"/>
    <m/>
    <m/>
    <m/>
    <m/>
    <m/>
  </r>
  <r>
    <n v="79.64"/>
    <x v="0"/>
    <n v="63.5"/>
    <m/>
    <m/>
    <m/>
    <m/>
    <m/>
  </r>
  <r>
    <n v="42.32"/>
    <x v="3"/>
    <n v="24.35"/>
    <m/>
    <m/>
    <m/>
    <m/>
    <m/>
  </r>
  <r>
    <n v="23.08"/>
    <x v="1"/>
    <n v="0"/>
    <m/>
    <m/>
    <m/>
    <m/>
    <m/>
  </r>
  <r>
    <n v="64.98"/>
    <x v="0"/>
    <n v="12.46"/>
    <m/>
    <m/>
    <m/>
    <m/>
    <m/>
  </r>
  <r>
    <n v="61.5"/>
    <x v="0"/>
    <n v="36.86"/>
    <m/>
    <m/>
    <m/>
    <m/>
    <m/>
  </r>
  <r>
    <n v="45.31"/>
    <x v="0"/>
    <n v="15.98"/>
    <m/>
    <m/>
    <m/>
    <m/>
    <m/>
  </r>
  <r>
    <n v="25.6"/>
    <x v="2"/>
    <n v="13.71"/>
    <m/>
    <m/>
    <m/>
    <m/>
    <m/>
  </r>
  <r>
    <n v="28.53"/>
    <x v="0"/>
    <n v="19.45"/>
    <m/>
    <m/>
    <m/>
    <m/>
    <m/>
  </r>
  <r>
    <n v="59.79"/>
    <x v="0"/>
    <n v="36.950000000000003"/>
    <m/>
    <m/>
    <m/>
    <m/>
    <m/>
  </r>
  <r>
    <n v="81.73"/>
    <x v="0"/>
    <n v="64.31"/>
    <m/>
    <m/>
    <m/>
    <m/>
    <m/>
  </r>
  <r>
    <n v="63.03"/>
    <x v="0"/>
    <n v="57.48"/>
    <m/>
    <m/>
    <m/>
    <m/>
    <m/>
  </r>
  <r>
    <n v="98.65"/>
    <x v="1"/>
    <n v="32.19"/>
    <m/>
    <m/>
    <m/>
    <m/>
    <m/>
  </r>
  <r>
    <n v="23.81"/>
    <x v="2"/>
    <n v="0"/>
    <m/>
    <m/>
    <m/>
    <m/>
    <m/>
  </r>
  <r>
    <n v="25.22"/>
    <x v="1"/>
    <n v="16.73"/>
    <m/>
    <m/>
    <m/>
    <m/>
    <m/>
  </r>
  <r>
    <n v="56.6"/>
    <x v="1"/>
    <n v="0"/>
    <m/>
    <m/>
    <m/>
    <m/>
    <m/>
  </r>
  <r>
    <n v="94.12"/>
    <x v="3"/>
    <n v="18"/>
    <m/>
    <m/>
    <m/>
    <m/>
    <m/>
  </r>
  <r>
    <n v="7.08"/>
    <x v="0"/>
    <n v="2.93"/>
    <m/>
    <m/>
    <m/>
    <m/>
    <m/>
  </r>
  <r>
    <n v="35.409999999999997"/>
    <x v="2"/>
    <n v="0"/>
    <m/>
    <m/>
    <m/>
    <m/>
    <m/>
  </r>
  <r>
    <n v="27.05"/>
    <x v="0"/>
    <n v="25.58"/>
    <m/>
    <m/>
    <m/>
    <m/>
    <m/>
  </r>
  <r>
    <n v="21.24"/>
    <x v="0"/>
    <n v="2.81"/>
    <m/>
    <m/>
    <m/>
    <m/>
    <m/>
  </r>
  <r>
    <n v="78.069999999999993"/>
    <x v="0"/>
    <n v="64.03"/>
    <m/>
    <m/>
    <m/>
    <m/>
    <m/>
  </r>
  <r>
    <n v="95.79"/>
    <x v="0"/>
    <n v="10.09"/>
    <m/>
    <m/>
    <m/>
    <m/>
    <m/>
  </r>
  <r>
    <n v="43.38"/>
    <x v="0"/>
    <n v="0"/>
    <m/>
    <m/>
    <m/>
    <m/>
    <m/>
  </r>
  <r>
    <n v="24.68"/>
    <x v="3"/>
    <n v="19.25"/>
    <m/>
    <m/>
    <m/>
    <m/>
    <m/>
  </r>
  <r>
    <n v="20.92"/>
    <x v="0"/>
    <n v="0"/>
    <m/>
    <m/>
    <m/>
    <m/>
    <m/>
  </r>
  <r>
    <m/>
    <x v="1"/>
    <n v="13.27"/>
    <m/>
    <m/>
    <m/>
    <m/>
    <m/>
  </r>
  <r>
    <n v="43.2"/>
    <x v="2"/>
    <n v="0"/>
    <m/>
    <m/>
    <m/>
    <m/>
    <m/>
  </r>
  <r>
    <n v="97.21"/>
    <x v="0"/>
    <n v="53.49"/>
    <m/>
    <m/>
    <m/>
    <m/>
    <m/>
  </r>
  <r>
    <n v="81.95"/>
    <x v="2"/>
    <n v="18.5"/>
    <m/>
    <m/>
    <m/>
    <m/>
    <m/>
  </r>
  <r>
    <n v="33.76"/>
    <x v="1"/>
    <n v="0"/>
    <m/>
    <m/>
    <m/>
    <m/>
    <m/>
  </r>
  <r>
    <n v="61.07"/>
    <x v="0"/>
    <n v="18.47"/>
    <m/>
    <m/>
    <m/>
    <m/>
    <m/>
  </r>
  <r>
    <n v="87.18"/>
    <x v="0"/>
    <n v="0"/>
    <m/>
    <m/>
    <m/>
    <m/>
    <m/>
  </r>
  <r>
    <n v="83.02"/>
    <x v="1"/>
    <n v="47.24"/>
    <m/>
    <m/>
    <m/>
    <m/>
    <m/>
  </r>
  <r>
    <n v="10.16"/>
    <x v="0"/>
    <n v="0"/>
    <m/>
    <m/>
    <m/>
    <m/>
    <m/>
  </r>
  <r>
    <n v="96.82"/>
    <x v="1"/>
    <n v="0"/>
    <m/>
    <m/>
    <m/>
    <m/>
    <m/>
  </r>
  <r>
    <n v="19.73"/>
    <x v="1"/>
    <n v="2.44"/>
    <m/>
    <m/>
    <m/>
    <m/>
    <m/>
  </r>
  <r>
    <n v="70.72"/>
    <x v="1"/>
    <n v="41.39"/>
    <m/>
    <m/>
    <m/>
    <m/>
    <m/>
  </r>
  <r>
    <n v="58.08"/>
    <x v="2"/>
    <n v="28.03"/>
    <m/>
    <m/>
    <m/>
    <m/>
    <m/>
  </r>
  <r>
    <n v="38.92"/>
    <x v="0"/>
    <n v="36.64"/>
    <m/>
    <m/>
    <m/>
    <m/>
    <m/>
  </r>
  <r>
    <n v="59.37"/>
    <x v="0"/>
    <n v="0"/>
    <m/>
    <m/>
    <m/>
    <m/>
    <m/>
  </r>
  <r>
    <n v="67.03"/>
    <x v="0"/>
    <n v="0"/>
    <m/>
    <m/>
    <m/>
    <m/>
    <m/>
  </r>
  <r>
    <n v="56.75"/>
    <x v="0"/>
    <n v="27.36"/>
    <m/>
    <m/>
    <m/>
    <m/>
    <m/>
  </r>
  <r>
    <n v="99.06"/>
    <x v="3"/>
    <n v="30.13"/>
    <m/>
    <m/>
    <m/>
    <m/>
    <m/>
  </r>
  <r>
    <n v="78.459999999999994"/>
    <x v="0"/>
    <n v="0"/>
    <m/>
    <m/>
    <m/>
    <m/>
    <m/>
  </r>
  <r>
    <n v="54.59"/>
    <x v="0"/>
    <n v="28.62"/>
    <m/>
    <m/>
    <m/>
    <m/>
    <m/>
  </r>
  <r>
    <n v="31.38"/>
    <x v="2"/>
    <n v="0"/>
    <m/>
    <m/>
    <m/>
    <m/>
    <m/>
  </r>
  <r>
    <n v="38.619999999999997"/>
    <x v="0"/>
    <n v="17.66"/>
    <m/>
    <m/>
    <m/>
    <m/>
    <m/>
  </r>
  <r>
    <n v="8.5500000000000007"/>
    <x v="0"/>
    <n v="6.65"/>
    <m/>
    <m/>
    <m/>
    <m/>
    <m/>
  </r>
  <r>
    <n v="42.93"/>
    <x v="3"/>
    <n v="22.69"/>
    <m/>
    <m/>
    <m/>
    <m/>
    <m/>
  </r>
  <r>
    <n v="74.849999999999994"/>
    <x v="0"/>
    <n v="35.51"/>
    <m/>
    <m/>
    <m/>
    <m/>
    <m/>
  </r>
  <r>
    <n v="28.41"/>
    <x v="3"/>
    <n v="19.57"/>
    <m/>
    <m/>
    <m/>
    <m/>
    <m/>
  </r>
  <r>
    <n v="21.18"/>
    <x v="3"/>
    <n v="11.17"/>
    <m/>
    <m/>
    <m/>
    <m/>
    <m/>
  </r>
  <r>
    <n v="14.93"/>
    <x v="1"/>
    <n v="0"/>
    <m/>
    <m/>
    <m/>
    <m/>
    <m/>
  </r>
  <r>
    <n v="88.32"/>
    <x v="0"/>
    <n v="47.93"/>
    <m/>
    <m/>
    <m/>
    <m/>
    <m/>
  </r>
  <r>
    <n v="91.67"/>
    <x v="3"/>
    <n v="0"/>
    <m/>
    <m/>
    <m/>
    <m/>
    <m/>
  </r>
  <r>
    <n v="35.53"/>
    <x v="0"/>
    <n v="0"/>
    <m/>
    <m/>
    <m/>
    <m/>
    <m/>
  </r>
  <r>
    <n v="76.5"/>
    <x v="0"/>
    <n v="40.340000000000003"/>
    <m/>
    <m/>
    <m/>
    <m/>
    <m/>
  </r>
  <r>
    <n v="46.35"/>
    <x v="1"/>
    <n v="19.78"/>
    <m/>
    <m/>
    <m/>
    <m/>
    <m/>
  </r>
  <r>
    <n v="1.32"/>
    <x v="0"/>
    <n v="0.88"/>
    <m/>
    <m/>
    <m/>
    <m/>
    <m/>
  </r>
  <r>
    <n v="30.22"/>
    <x v="0"/>
    <n v="20.03"/>
    <m/>
    <m/>
    <m/>
    <m/>
    <m/>
  </r>
  <r>
    <n v="44.71"/>
    <x v="0"/>
    <n v="33.450000000000003"/>
    <m/>
    <m/>
    <m/>
    <m/>
    <m/>
  </r>
  <r>
    <n v="11.56"/>
    <x v="3"/>
    <n v="6.35"/>
    <m/>
    <m/>
    <m/>
    <m/>
    <m/>
  </r>
  <r>
    <n v="44.04"/>
    <x v="0"/>
    <n v="20.54"/>
    <m/>
    <m/>
    <m/>
    <m/>
    <m/>
  </r>
  <r>
    <n v="37.950000000000003"/>
    <x v="1"/>
    <n v="22.91"/>
    <m/>
    <m/>
    <m/>
    <m/>
    <m/>
  </r>
  <r>
    <n v="16.84"/>
    <x v="3"/>
    <n v="0"/>
    <m/>
    <m/>
    <m/>
    <m/>
    <m/>
  </r>
  <r>
    <n v="19.77"/>
    <x v="0"/>
    <n v="0"/>
    <m/>
    <m/>
    <m/>
    <m/>
    <m/>
  </r>
  <r>
    <n v="90.31"/>
    <x v="0"/>
    <n v="36.97"/>
    <m/>
    <m/>
    <m/>
    <m/>
    <m/>
  </r>
  <r>
    <n v="13.34"/>
    <x v="3"/>
    <n v="9.1999999999999993"/>
    <m/>
    <m/>
    <m/>
    <m/>
    <m/>
  </r>
  <r>
    <n v="12.25"/>
    <x v="3"/>
    <n v="3.49"/>
    <m/>
    <m/>
    <m/>
    <m/>
    <m/>
  </r>
  <r>
    <n v="54.77"/>
    <x v="0"/>
    <n v="27.67"/>
    <m/>
    <m/>
    <m/>
    <m/>
    <m/>
  </r>
  <r>
    <n v="25.44"/>
    <x v="0"/>
    <n v="3.4"/>
    <m/>
    <m/>
    <m/>
    <m/>
    <m/>
  </r>
  <r>
    <n v="65.53"/>
    <x v="1"/>
    <n v="46.01"/>
    <m/>
    <m/>
    <m/>
    <m/>
    <m/>
  </r>
  <r>
    <n v="8.43"/>
    <x v="2"/>
    <n v="0"/>
    <m/>
    <m/>
    <m/>
    <m/>
    <m/>
  </r>
  <r>
    <n v="81.62"/>
    <x v="0"/>
    <n v="27.35"/>
    <m/>
    <m/>
    <m/>
    <m/>
    <m/>
  </r>
  <r>
    <n v="21.53"/>
    <x v="0"/>
    <n v="5.54"/>
    <m/>
    <m/>
    <m/>
    <m/>
    <m/>
  </r>
  <r>
    <n v="90.88"/>
    <x v="1"/>
    <n v="48.95"/>
    <m/>
    <m/>
    <m/>
    <m/>
    <m/>
  </r>
  <r>
    <n v="87.76"/>
    <x v="0"/>
    <n v="0"/>
    <m/>
    <m/>
    <m/>
    <m/>
    <m/>
  </r>
  <r>
    <n v="67.77"/>
    <x v="3"/>
    <n v="0"/>
    <m/>
    <m/>
    <m/>
    <m/>
    <m/>
  </r>
  <r>
    <n v="1.61"/>
    <x v="0"/>
    <n v="1.23"/>
    <m/>
    <m/>
    <m/>
    <m/>
    <m/>
  </r>
  <r>
    <n v="55.14"/>
    <x v="0"/>
    <n v="0"/>
    <m/>
    <m/>
    <m/>
    <m/>
    <m/>
  </r>
  <r>
    <n v="33.950000000000003"/>
    <x v="0"/>
    <n v="11.88"/>
    <m/>
    <m/>
    <m/>
    <m/>
    <m/>
  </r>
  <r>
    <n v="92.46"/>
    <x v="1"/>
    <n v="0"/>
    <m/>
    <m/>
    <m/>
    <m/>
    <m/>
  </r>
  <r>
    <n v="60.94"/>
    <x v="2"/>
    <n v="51.83"/>
    <m/>
    <m/>
    <m/>
    <m/>
    <m/>
  </r>
  <r>
    <n v="84.48"/>
    <x v="1"/>
    <n v="23.99"/>
    <m/>
    <m/>
    <m/>
    <m/>
    <m/>
  </r>
  <r>
    <n v="81.78"/>
    <x v="1"/>
    <n v="69.16"/>
    <m/>
    <m/>
    <m/>
    <m/>
    <m/>
  </r>
  <r>
    <n v="94.85"/>
    <x v="0"/>
    <n v="0"/>
    <m/>
    <m/>
    <m/>
    <m/>
    <m/>
  </r>
  <r>
    <n v="17.04"/>
    <x v="3"/>
    <n v="2.09"/>
    <m/>
    <m/>
    <m/>
    <m/>
    <m/>
  </r>
  <r>
    <n v="30.49"/>
    <x v="0"/>
    <n v="10.94"/>
    <m/>
    <m/>
    <m/>
    <m/>
    <m/>
  </r>
  <r>
    <n v="26.92"/>
    <x v="1"/>
    <n v="6.9"/>
    <m/>
    <m/>
    <m/>
    <m/>
    <m/>
  </r>
  <r>
    <n v="13.71"/>
    <x v="2"/>
    <n v="4.95"/>
    <m/>
    <m/>
    <m/>
    <m/>
    <m/>
  </r>
  <r>
    <n v="84.5"/>
    <x v="2"/>
    <n v="0"/>
    <m/>
    <m/>
    <m/>
    <m/>
    <m/>
  </r>
  <r>
    <n v="5.69"/>
    <x v="0"/>
    <n v="4.22"/>
    <m/>
    <m/>
    <m/>
    <m/>
    <m/>
  </r>
  <r>
    <n v="71.37"/>
    <x v="1"/>
    <n v="36.93"/>
    <m/>
    <m/>
    <m/>
    <m/>
    <m/>
  </r>
  <r>
    <n v="47.01"/>
    <x v="0"/>
    <n v="22.94"/>
    <m/>
    <m/>
    <m/>
    <m/>
    <m/>
  </r>
  <r>
    <n v="28.22"/>
    <x v="0"/>
    <n v="20.49"/>
    <m/>
    <m/>
    <m/>
    <m/>
    <m/>
  </r>
  <r>
    <n v="4.03"/>
    <x v="2"/>
    <n v="0"/>
    <m/>
    <m/>
    <m/>
    <m/>
    <m/>
  </r>
  <r>
    <n v="90.81"/>
    <x v="1"/>
    <n v="11.63"/>
    <m/>
    <m/>
    <m/>
    <m/>
    <m/>
  </r>
  <r>
    <n v="45.36"/>
    <x v="0"/>
    <n v="20.75"/>
    <m/>
    <m/>
    <m/>
    <m/>
    <m/>
  </r>
  <r>
    <n v="46.41"/>
    <x v="1"/>
    <n v="33"/>
    <m/>
    <m/>
    <m/>
    <m/>
    <m/>
  </r>
  <r>
    <n v="71.11"/>
    <x v="0"/>
    <n v="50.38"/>
    <m/>
    <m/>
    <m/>
    <m/>
    <m/>
  </r>
  <r>
    <n v="46.1"/>
    <x v="3"/>
    <n v="34.380000000000003"/>
    <m/>
    <m/>
    <m/>
    <m/>
    <m/>
  </r>
  <r>
    <n v="44.92"/>
    <x v="0"/>
    <n v="0"/>
    <m/>
    <m/>
    <m/>
    <m/>
    <m/>
  </r>
  <r>
    <n v="96.03"/>
    <x v="1"/>
    <n v="0"/>
    <m/>
    <m/>
    <m/>
    <m/>
    <m/>
  </r>
  <r>
    <n v="46.86"/>
    <x v="1"/>
    <n v="0"/>
    <m/>
    <m/>
    <m/>
    <m/>
    <m/>
  </r>
  <r>
    <n v="31.49"/>
    <x v="1"/>
    <n v="23.35"/>
    <m/>
    <m/>
    <m/>
    <m/>
    <m/>
  </r>
  <r>
    <n v="44.79"/>
    <x v="0"/>
    <n v="22.26"/>
    <m/>
    <m/>
    <m/>
    <m/>
    <m/>
  </r>
  <r>
    <n v="43.17"/>
    <x v="1"/>
    <n v="34.24"/>
    <m/>
    <m/>
    <m/>
    <m/>
    <m/>
  </r>
  <r>
    <n v="89.86"/>
    <x v="2"/>
    <n v="36.03"/>
    <m/>
    <m/>
    <m/>
    <m/>
    <m/>
  </r>
  <r>
    <n v="14.67"/>
    <x v="3"/>
    <n v="0"/>
    <m/>
    <m/>
    <m/>
    <m/>
    <m/>
  </r>
  <r>
    <n v="2.15"/>
    <x v="0"/>
    <n v="0"/>
    <m/>
    <m/>
    <m/>
    <m/>
    <m/>
  </r>
  <r>
    <n v="86.6"/>
    <x v="2"/>
    <n v="57.96"/>
    <m/>
    <m/>
    <m/>
    <m/>
    <m/>
  </r>
  <r>
    <n v="67.14"/>
    <x v="1"/>
    <n v="37.19"/>
    <m/>
    <m/>
    <m/>
    <m/>
    <m/>
  </r>
  <r>
    <n v="40.75"/>
    <x v="3"/>
    <n v="0"/>
    <m/>
    <m/>
    <m/>
    <m/>
    <m/>
  </r>
  <r>
    <n v="37.67"/>
    <x v="1"/>
    <n v="20.03"/>
    <m/>
    <m/>
    <m/>
    <m/>
    <m/>
  </r>
  <r>
    <n v="71.89"/>
    <x v="3"/>
    <n v="55.36"/>
    <m/>
    <m/>
    <m/>
    <m/>
    <m/>
  </r>
  <r>
    <n v="47.86"/>
    <x v="0"/>
    <n v="28.68"/>
    <m/>
    <m/>
    <m/>
    <m/>
    <m/>
  </r>
  <r>
    <n v="39.270000000000003"/>
    <x v="0"/>
    <n v="26.34"/>
    <m/>
    <m/>
    <m/>
    <m/>
    <m/>
  </r>
  <r>
    <n v="78.73"/>
    <x v="0"/>
    <n v="15.99"/>
    <m/>
    <m/>
    <m/>
    <m/>
    <m/>
  </r>
  <r>
    <n v="73.38"/>
    <x v="0"/>
    <n v="59.88"/>
    <m/>
    <m/>
    <m/>
    <m/>
    <m/>
  </r>
  <r>
    <n v="36.700000000000003"/>
    <x v="0"/>
    <n v="5.44"/>
    <m/>
    <m/>
    <m/>
    <m/>
    <m/>
  </r>
  <r>
    <n v="67.72"/>
    <x v="0"/>
    <n v="46.24"/>
    <m/>
    <m/>
    <m/>
    <m/>
    <m/>
  </r>
  <r>
    <n v="42"/>
    <x v="3"/>
    <n v="30.37"/>
    <m/>
    <m/>
    <m/>
    <m/>
    <m/>
  </r>
  <r>
    <n v="87.53"/>
    <x v="0"/>
    <n v="0"/>
    <m/>
    <m/>
    <m/>
    <m/>
    <m/>
  </r>
  <r>
    <n v="96.53"/>
    <x v="0"/>
    <n v="0"/>
    <m/>
    <m/>
    <m/>
    <m/>
    <m/>
  </r>
  <r>
    <n v="92.38"/>
    <x v="2"/>
    <n v="15.48"/>
    <m/>
    <m/>
    <m/>
    <m/>
    <m/>
  </r>
  <r>
    <n v="60.71"/>
    <x v="3"/>
    <n v="47"/>
    <m/>
    <m/>
    <m/>
    <m/>
    <m/>
  </r>
  <r>
    <n v="48.67"/>
    <x v="2"/>
    <n v="12.87"/>
    <m/>
    <m/>
    <m/>
    <m/>
    <m/>
  </r>
  <r>
    <n v="58.27"/>
    <x v="0"/>
    <n v="27.67"/>
    <m/>
    <m/>
    <m/>
    <m/>
    <m/>
  </r>
  <r>
    <n v="66.98"/>
    <x v="0"/>
    <n v="26.99"/>
    <m/>
    <m/>
    <m/>
    <m/>
    <m/>
  </r>
  <r>
    <n v="56.38"/>
    <x v="0"/>
    <n v="0"/>
    <m/>
    <m/>
    <m/>
    <m/>
    <m/>
  </r>
  <r>
    <n v="48.16"/>
    <x v="3"/>
    <n v="41.4"/>
    <m/>
    <m/>
    <m/>
    <m/>
    <m/>
  </r>
  <r>
    <n v="3.65"/>
    <x v="2"/>
    <n v="0.45"/>
    <m/>
    <m/>
    <m/>
    <m/>
    <m/>
  </r>
  <r>
    <n v="84.68"/>
    <x v="0"/>
    <n v="25.35"/>
    <m/>
    <m/>
    <m/>
    <m/>
    <m/>
  </r>
  <r>
    <n v="94.66"/>
    <x v="2"/>
    <n v="10.57"/>
    <m/>
    <m/>
    <m/>
    <m/>
    <m/>
  </r>
  <r>
    <n v="93.96"/>
    <x v="2"/>
    <n v="0"/>
    <m/>
    <m/>
    <m/>
    <m/>
    <m/>
  </r>
  <r>
    <n v="52.05"/>
    <x v="0"/>
    <n v="0"/>
    <m/>
    <m/>
    <m/>
    <m/>
    <m/>
  </r>
  <r>
    <n v="90.22"/>
    <x v="2"/>
    <n v="41.94"/>
    <m/>
    <m/>
    <m/>
    <m/>
    <m/>
  </r>
  <r>
    <n v="79.53"/>
    <x v="1"/>
    <n v="0"/>
    <m/>
    <m/>
    <m/>
    <m/>
    <m/>
  </r>
  <r>
    <n v="92.98"/>
    <x v="0"/>
    <n v="0"/>
    <m/>
    <m/>
    <m/>
    <m/>
    <m/>
  </r>
  <r>
    <n v="73.84"/>
    <x v="3"/>
    <n v="24.38"/>
    <m/>
    <m/>
    <m/>
    <m/>
    <m/>
  </r>
  <r>
    <n v="15.97"/>
    <x v="0"/>
    <n v="7.77"/>
    <m/>
    <m/>
    <m/>
    <m/>
    <m/>
  </r>
  <r>
    <n v="74.31"/>
    <x v="2"/>
    <n v="41.96"/>
    <m/>
    <m/>
    <m/>
    <m/>
    <m/>
  </r>
  <r>
    <n v="35.11"/>
    <x v="1"/>
    <n v="26.1"/>
    <m/>
    <m/>
    <m/>
    <m/>
    <m/>
  </r>
  <r>
    <n v="96.43"/>
    <x v="0"/>
    <n v="30.07"/>
    <m/>
    <m/>
    <m/>
    <m/>
    <m/>
  </r>
  <r>
    <n v="12.4"/>
    <x v="0"/>
    <n v="6.93"/>
    <m/>
    <m/>
    <m/>
    <m/>
    <m/>
  </r>
  <r>
    <n v="41.32"/>
    <x v="0"/>
    <n v="26.5"/>
    <m/>
    <m/>
    <m/>
    <m/>
    <m/>
  </r>
  <r>
    <n v="93.68"/>
    <x v="0"/>
    <n v="12.83"/>
    <m/>
    <m/>
    <m/>
    <m/>
    <m/>
  </r>
  <r>
    <n v="25.5"/>
    <x v="3"/>
    <n v="6.82"/>
    <m/>
    <m/>
    <m/>
    <m/>
    <m/>
  </r>
  <r>
    <n v="46.38"/>
    <x v="3"/>
    <n v="33.770000000000003"/>
    <m/>
    <m/>
    <m/>
    <m/>
    <m/>
  </r>
  <r>
    <n v="15.77"/>
    <x v="0"/>
    <n v="13.4"/>
    <m/>
    <m/>
    <m/>
    <m/>
    <m/>
  </r>
  <r>
    <n v="18.14"/>
    <x v="2"/>
    <n v="12.82"/>
    <m/>
    <m/>
    <m/>
    <m/>
    <m/>
  </r>
  <r>
    <n v="56.76"/>
    <x v="1"/>
    <n v="19.64"/>
    <m/>
    <m/>
    <m/>
    <m/>
    <m/>
  </r>
  <r>
    <n v="8.0399999999999991"/>
    <x v="0"/>
    <n v="3.66"/>
    <m/>
    <m/>
    <m/>
    <m/>
    <m/>
  </r>
  <r>
    <n v="31.7"/>
    <x v="3"/>
    <n v="22.56"/>
    <m/>
    <m/>
    <m/>
    <m/>
    <m/>
  </r>
  <r>
    <n v="13.45"/>
    <x v="0"/>
    <n v="11.41"/>
    <m/>
    <m/>
    <m/>
    <m/>
    <m/>
  </r>
  <r>
    <n v="54.19"/>
    <x v="0"/>
    <n v="39.520000000000003"/>
    <m/>
    <m/>
    <m/>
    <m/>
    <m/>
  </r>
  <r>
    <n v="42"/>
    <x v="0"/>
    <n v="6.4"/>
    <m/>
    <m/>
    <m/>
    <m/>
    <m/>
  </r>
  <r>
    <n v="25.33"/>
    <x v="0"/>
    <n v="0"/>
    <m/>
    <m/>
    <m/>
    <m/>
    <m/>
  </r>
  <r>
    <n v="80.3"/>
    <x v="0"/>
    <n v="43.73"/>
    <m/>
    <m/>
    <m/>
    <m/>
    <m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4.76"/>
    <x v="0"/>
    <x v="0"/>
    <x v="0"/>
  </r>
  <r>
    <n v="2.73"/>
    <x v="0"/>
    <x v="0"/>
    <x v="1"/>
  </r>
  <r>
    <n v="2.89"/>
    <x v="1"/>
    <x v="1"/>
    <x v="2"/>
  </r>
  <r>
    <n v="10.77"/>
    <x v="2"/>
    <x v="1"/>
    <x v="3"/>
  </r>
  <r>
    <n v="10.85"/>
    <x v="3"/>
    <x v="2"/>
    <x v="4"/>
  </r>
  <r>
    <n v="8.83"/>
    <x v="2"/>
    <x v="3"/>
    <x v="5"/>
  </r>
  <r>
    <n v="10.61"/>
    <x v="3"/>
    <x v="2"/>
    <x v="6"/>
  </r>
  <r>
    <n v="10.02"/>
    <x v="2"/>
    <x v="1"/>
    <x v="7"/>
  </r>
  <r>
    <n v="6.85"/>
    <x v="4"/>
    <x v="0"/>
    <x v="8"/>
  </r>
  <r>
    <n v="2.4900000000000002"/>
    <x v="1"/>
    <x v="2"/>
    <x v="9"/>
  </r>
  <r>
    <n v="2.58"/>
    <x v="1"/>
    <x v="4"/>
    <x v="10"/>
  </r>
  <r>
    <n v="11.55"/>
    <x v="0"/>
    <x v="3"/>
    <x v="11"/>
  </r>
  <r>
    <n v="7.72"/>
    <x v="3"/>
    <x v="0"/>
    <x v="12"/>
  </r>
  <r>
    <n v="9.23"/>
    <x v="4"/>
    <x v="2"/>
    <x v="13"/>
  </r>
  <r>
    <n v="8.32"/>
    <x v="1"/>
    <x v="0"/>
    <x v="14"/>
  </r>
  <r>
    <n v="9.32"/>
    <x v="0"/>
    <x v="5"/>
    <x v="15"/>
  </r>
  <r>
    <n v="8.43"/>
    <x v="4"/>
    <x v="5"/>
    <x v="16"/>
  </r>
  <r>
    <n v="4.74"/>
    <x v="1"/>
    <x v="2"/>
    <x v="17"/>
  </r>
  <r>
    <n v="4.8"/>
    <x v="0"/>
    <x v="1"/>
    <x v="18"/>
  </r>
  <r>
    <n v="7.15"/>
    <x v="2"/>
    <x v="0"/>
    <x v="19"/>
  </r>
  <r>
    <n v="4.7"/>
    <x v="1"/>
    <x v="3"/>
    <x v="20"/>
  </r>
  <r>
    <n v="2.96"/>
    <x v="4"/>
    <x v="4"/>
    <x v="21"/>
  </r>
  <r>
    <n v="6.89"/>
    <x v="0"/>
    <x v="0"/>
    <x v="22"/>
  </r>
  <r>
    <n v="6.38"/>
    <x v="4"/>
    <x v="4"/>
    <x v="23"/>
  </r>
  <r>
    <n v="4.88"/>
    <x v="4"/>
    <x v="3"/>
    <x v="24"/>
  </r>
  <r>
    <n v="9.99"/>
    <x v="4"/>
    <x v="4"/>
    <x v="25"/>
  </r>
  <r>
    <n v="11.62"/>
    <x v="1"/>
    <x v="1"/>
    <x v="26"/>
  </r>
  <r>
    <n v="7.69"/>
    <x v="3"/>
    <x v="5"/>
    <x v="27"/>
  </r>
  <r>
    <n v="10.92"/>
    <x v="0"/>
    <x v="0"/>
    <x v="28"/>
  </r>
  <r>
    <n v="8.0299999999999994"/>
    <x v="1"/>
    <x v="4"/>
    <x v="29"/>
  </r>
  <r>
    <n v="11.86"/>
    <x v="4"/>
    <x v="1"/>
    <x v="30"/>
  </r>
  <r>
    <n v="2.88"/>
    <x v="2"/>
    <x v="5"/>
    <x v="31"/>
  </r>
  <r>
    <n v="2.34"/>
    <x v="3"/>
    <x v="3"/>
    <x v="32"/>
  </r>
  <r>
    <n v="9.17"/>
    <x v="3"/>
    <x v="4"/>
    <x v="33"/>
  </r>
  <r>
    <n v="10.24"/>
    <x v="3"/>
    <x v="4"/>
    <x v="34"/>
  </r>
  <r>
    <n v="11.81"/>
    <x v="2"/>
    <x v="1"/>
    <x v="35"/>
  </r>
  <r>
    <m/>
    <x v="1"/>
    <x v="2"/>
    <x v="36"/>
  </r>
  <r>
    <m/>
    <x v="1"/>
    <x v="3"/>
    <x v="37"/>
  </r>
  <r>
    <m/>
    <x v="4"/>
    <x v="0"/>
    <x v="38"/>
  </r>
  <r>
    <m/>
    <x v="0"/>
    <x v="4"/>
    <x v="39"/>
  </r>
  <r>
    <m/>
    <x v="4"/>
    <x v="4"/>
    <x v="40"/>
  </r>
  <r>
    <m/>
    <x v="2"/>
    <x v="1"/>
    <x v="41"/>
  </r>
  <r>
    <m/>
    <x v="3"/>
    <x v="0"/>
    <x v="42"/>
  </r>
  <r>
    <m/>
    <x v="0"/>
    <x v="4"/>
    <x v="43"/>
  </r>
  <r>
    <m/>
    <x v="4"/>
    <x v="4"/>
    <x v="44"/>
  </r>
  <r>
    <m/>
    <x v="0"/>
    <x v="1"/>
    <x v="45"/>
  </r>
  <r>
    <m/>
    <x v="4"/>
    <x v="4"/>
    <x v="46"/>
  </r>
  <r>
    <m/>
    <x v="1"/>
    <x v="0"/>
    <x v="47"/>
  </r>
  <r>
    <m/>
    <x v="2"/>
    <x v="3"/>
    <x v="48"/>
  </r>
  <r>
    <m/>
    <x v="2"/>
    <x v="0"/>
    <x v="49"/>
  </r>
  <r>
    <m/>
    <x v="1"/>
    <x v="2"/>
    <x v="50"/>
  </r>
  <r>
    <m/>
    <x v="2"/>
    <x v="3"/>
    <x v="51"/>
  </r>
  <r>
    <m/>
    <x v="1"/>
    <x v="3"/>
    <x v="52"/>
  </r>
  <r>
    <m/>
    <x v="3"/>
    <x v="0"/>
    <x v="53"/>
  </r>
  <r>
    <m/>
    <x v="1"/>
    <x v="2"/>
    <x v="54"/>
  </r>
  <r>
    <m/>
    <x v="0"/>
    <x v="2"/>
    <x v="55"/>
  </r>
  <r>
    <m/>
    <x v="2"/>
    <x v="4"/>
    <x v="56"/>
  </r>
  <r>
    <m/>
    <x v="4"/>
    <x v="4"/>
    <x v="57"/>
  </r>
  <r>
    <m/>
    <x v="0"/>
    <x v="0"/>
    <x v="58"/>
  </r>
  <r>
    <m/>
    <x v="3"/>
    <x v="1"/>
    <x v="59"/>
  </r>
  <r>
    <m/>
    <x v="0"/>
    <x v="5"/>
    <x v="60"/>
  </r>
  <r>
    <m/>
    <x v="3"/>
    <x v="0"/>
    <x v="61"/>
  </r>
  <r>
    <m/>
    <x v="2"/>
    <x v="4"/>
    <x v="62"/>
  </r>
  <r>
    <m/>
    <x v="4"/>
    <x v="1"/>
    <x v="63"/>
  </r>
  <r>
    <m/>
    <x v="3"/>
    <x v="1"/>
    <x v="64"/>
  </r>
  <r>
    <m/>
    <x v="0"/>
    <x v="4"/>
    <x v="65"/>
  </r>
  <r>
    <m/>
    <x v="1"/>
    <x v="4"/>
    <x v="66"/>
  </r>
  <r>
    <m/>
    <x v="2"/>
    <x v="1"/>
    <x v="67"/>
  </r>
  <r>
    <m/>
    <x v="1"/>
    <x v="2"/>
    <x v="68"/>
  </r>
  <r>
    <m/>
    <x v="3"/>
    <x v="3"/>
    <x v="69"/>
  </r>
  <r>
    <m/>
    <x v="2"/>
    <x v="1"/>
    <x v="70"/>
  </r>
  <r>
    <m/>
    <x v="2"/>
    <x v="1"/>
    <x v="71"/>
  </r>
  <r>
    <m/>
    <x v="3"/>
    <x v="3"/>
    <x v="72"/>
  </r>
  <r>
    <m/>
    <x v="1"/>
    <x v="0"/>
    <x v="73"/>
  </r>
  <r>
    <m/>
    <x v="0"/>
    <x v="1"/>
    <x v="74"/>
  </r>
  <r>
    <m/>
    <x v="4"/>
    <x v="3"/>
    <x v="75"/>
  </r>
  <r>
    <m/>
    <x v="1"/>
    <x v="2"/>
    <x v="76"/>
  </r>
  <r>
    <m/>
    <x v="2"/>
    <x v="0"/>
    <x v="77"/>
  </r>
  <r>
    <m/>
    <x v="0"/>
    <x v="1"/>
    <x v="78"/>
  </r>
  <r>
    <m/>
    <x v="2"/>
    <x v="2"/>
    <x v="79"/>
  </r>
  <r>
    <m/>
    <x v="0"/>
    <x v="4"/>
    <x v="80"/>
  </r>
  <r>
    <m/>
    <x v="2"/>
    <x v="3"/>
    <x v="81"/>
  </r>
  <r>
    <m/>
    <x v="0"/>
    <x v="3"/>
    <x v="82"/>
  </r>
  <r>
    <m/>
    <x v="1"/>
    <x v="2"/>
    <x v="83"/>
  </r>
  <r>
    <m/>
    <x v="0"/>
    <x v="0"/>
    <x v="83"/>
  </r>
  <r>
    <m/>
    <x v="0"/>
    <x v="4"/>
    <x v="83"/>
  </r>
  <r>
    <m/>
    <x v="2"/>
    <x v="4"/>
    <x v="83"/>
  </r>
  <r>
    <m/>
    <x v="4"/>
    <x v="0"/>
    <x v="83"/>
  </r>
  <r>
    <m/>
    <x v="2"/>
    <x v="0"/>
    <x v="83"/>
  </r>
  <r>
    <m/>
    <x v="2"/>
    <x v="3"/>
    <x v="83"/>
  </r>
  <r>
    <m/>
    <x v="1"/>
    <x v="1"/>
    <x v="83"/>
  </r>
  <r>
    <m/>
    <x v="4"/>
    <x v="3"/>
    <x v="83"/>
  </r>
  <r>
    <m/>
    <x v="1"/>
    <x v="0"/>
    <x v="83"/>
  </r>
  <r>
    <m/>
    <x v="0"/>
    <x v="0"/>
    <x v="83"/>
  </r>
  <r>
    <m/>
    <x v="4"/>
    <x v="3"/>
    <x v="83"/>
  </r>
  <r>
    <m/>
    <x v="1"/>
    <x v="3"/>
    <x v="83"/>
  </r>
  <r>
    <m/>
    <x v="4"/>
    <x v="2"/>
    <x v="83"/>
  </r>
  <r>
    <m/>
    <x v="3"/>
    <x v="2"/>
    <x v="83"/>
  </r>
  <r>
    <m/>
    <x v="0"/>
    <x v="3"/>
    <x v="83"/>
  </r>
  <r>
    <m/>
    <x v="2"/>
    <x v="3"/>
    <x v="83"/>
  </r>
  <r>
    <m/>
    <x v="3"/>
    <x v="0"/>
    <x v="83"/>
  </r>
  <r>
    <m/>
    <x v="3"/>
    <x v="1"/>
    <x v="83"/>
  </r>
  <r>
    <m/>
    <x v="1"/>
    <x v="4"/>
    <x v="83"/>
  </r>
  <r>
    <m/>
    <x v="3"/>
    <x v="2"/>
    <x v="83"/>
  </r>
  <r>
    <m/>
    <x v="3"/>
    <x v="2"/>
    <x v="83"/>
  </r>
  <r>
    <m/>
    <x v="0"/>
    <x v="1"/>
    <x v="83"/>
  </r>
  <r>
    <m/>
    <x v="0"/>
    <x v="3"/>
    <x v="83"/>
  </r>
  <r>
    <m/>
    <x v="4"/>
    <x v="0"/>
    <x v="83"/>
  </r>
  <r>
    <m/>
    <x v="1"/>
    <x v="4"/>
    <x v="83"/>
  </r>
  <r>
    <m/>
    <x v="4"/>
    <x v="1"/>
    <x v="83"/>
  </r>
  <r>
    <m/>
    <x v="3"/>
    <x v="3"/>
    <x v="83"/>
  </r>
  <r>
    <m/>
    <x v="4"/>
    <x v="1"/>
    <x v="83"/>
  </r>
  <r>
    <m/>
    <x v="2"/>
    <x v="2"/>
    <x v="83"/>
  </r>
  <r>
    <m/>
    <x v="0"/>
    <x v="0"/>
    <x v="83"/>
  </r>
  <r>
    <m/>
    <x v="2"/>
    <x v="2"/>
    <x v="83"/>
  </r>
  <r>
    <m/>
    <x v="4"/>
    <x v="1"/>
    <x v="83"/>
  </r>
  <r>
    <m/>
    <x v="3"/>
    <x v="1"/>
    <x v="83"/>
  </r>
  <r>
    <m/>
    <x v="3"/>
    <x v="4"/>
    <x v="83"/>
  </r>
  <r>
    <m/>
    <x v="0"/>
    <x v="1"/>
    <x v="83"/>
  </r>
  <r>
    <m/>
    <x v="0"/>
    <x v="3"/>
    <x v="83"/>
  </r>
  <r>
    <m/>
    <x v="4"/>
    <x v="0"/>
    <x v="83"/>
  </r>
  <r>
    <m/>
    <x v="0"/>
    <x v="2"/>
    <x v="83"/>
  </r>
  <r>
    <m/>
    <x v="0"/>
    <x v="4"/>
    <x v="83"/>
  </r>
  <r>
    <m/>
    <x v="3"/>
    <x v="2"/>
    <x v="83"/>
  </r>
  <r>
    <m/>
    <x v="1"/>
    <x v="1"/>
    <x v="83"/>
  </r>
  <r>
    <m/>
    <x v="0"/>
    <x v="4"/>
    <x v="83"/>
  </r>
  <r>
    <m/>
    <x v="1"/>
    <x v="0"/>
    <x v="83"/>
  </r>
  <r>
    <m/>
    <x v="2"/>
    <x v="2"/>
    <x v="83"/>
  </r>
  <r>
    <m/>
    <x v="2"/>
    <x v="4"/>
    <x v="83"/>
  </r>
  <r>
    <m/>
    <x v="4"/>
    <x v="1"/>
    <x v="83"/>
  </r>
  <r>
    <m/>
    <x v="4"/>
    <x v="1"/>
    <x v="83"/>
  </r>
  <r>
    <m/>
    <x v="0"/>
    <x v="0"/>
    <x v="83"/>
  </r>
  <r>
    <m/>
    <x v="4"/>
    <x v="2"/>
    <x v="83"/>
  </r>
  <r>
    <m/>
    <x v="2"/>
    <x v="1"/>
    <x v="83"/>
  </r>
  <r>
    <m/>
    <x v="0"/>
    <x v="2"/>
    <x v="83"/>
  </r>
  <r>
    <m/>
    <x v="2"/>
    <x v="2"/>
    <x v="83"/>
  </r>
  <r>
    <m/>
    <x v="4"/>
    <x v="1"/>
    <x v="83"/>
  </r>
  <r>
    <m/>
    <x v="3"/>
    <x v="1"/>
    <x v="83"/>
  </r>
  <r>
    <m/>
    <x v="2"/>
    <x v="3"/>
    <x v="83"/>
  </r>
  <r>
    <m/>
    <x v="0"/>
    <x v="3"/>
    <x v="83"/>
  </r>
  <r>
    <m/>
    <x v="4"/>
    <x v="0"/>
    <x v="83"/>
  </r>
  <r>
    <m/>
    <x v="4"/>
    <x v="3"/>
    <x v="83"/>
  </r>
  <r>
    <m/>
    <x v="0"/>
    <x v="4"/>
    <x v="83"/>
  </r>
  <r>
    <m/>
    <x v="2"/>
    <x v="2"/>
    <x v="83"/>
  </r>
  <r>
    <m/>
    <x v="1"/>
    <x v="3"/>
    <x v="83"/>
  </r>
  <r>
    <m/>
    <x v="3"/>
    <x v="0"/>
    <x v="83"/>
  </r>
  <r>
    <m/>
    <x v="3"/>
    <x v="4"/>
    <x v="83"/>
  </r>
  <r>
    <m/>
    <x v="0"/>
    <x v="3"/>
    <x v="83"/>
  </r>
  <r>
    <m/>
    <x v="0"/>
    <x v="0"/>
    <x v="83"/>
  </r>
  <r>
    <m/>
    <x v="4"/>
    <x v="4"/>
    <x v="83"/>
  </r>
  <r>
    <m/>
    <x v="1"/>
    <x v="0"/>
    <x v="83"/>
  </r>
  <r>
    <m/>
    <x v="3"/>
    <x v="2"/>
    <x v="83"/>
  </r>
  <r>
    <m/>
    <x v="4"/>
    <x v="1"/>
    <x v="83"/>
  </r>
  <r>
    <m/>
    <x v="4"/>
    <x v="1"/>
    <x v="83"/>
  </r>
  <r>
    <m/>
    <x v="1"/>
    <x v="3"/>
    <x v="83"/>
  </r>
  <r>
    <m/>
    <x v="3"/>
    <x v="0"/>
    <x v="83"/>
  </r>
  <r>
    <m/>
    <x v="1"/>
    <x v="4"/>
    <x v="83"/>
  </r>
  <r>
    <m/>
    <x v="4"/>
    <x v="4"/>
    <x v="83"/>
  </r>
  <r>
    <m/>
    <x v="1"/>
    <x v="5"/>
    <x v="83"/>
  </r>
  <r>
    <m/>
    <x v="1"/>
    <x v="4"/>
    <x v="83"/>
  </r>
  <r>
    <m/>
    <x v="4"/>
    <x v="1"/>
    <x v="83"/>
  </r>
  <r>
    <m/>
    <x v="4"/>
    <x v="1"/>
    <x v="83"/>
  </r>
  <r>
    <m/>
    <x v="1"/>
    <x v="5"/>
    <x v="83"/>
  </r>
  <r>
    <m/>
    <x v="4"/>
    <x v="3"/>
    <x v="83"/>
  </r>
  <r>
    <m/>
    <x v="4"/>
    <x v="1"/>
    <x v="83"/>
  </r>
  <r>
    <m/>
    <x v="2"/>
    <x v="2"/>
    <x v="83"/>
  </r>
  <r>
    <m/>
    <x v="4"/>
    <x v="1"/>
    <x v="83"/>
  </r>
  <r>
    <m/>
    <x v="4"/>
    <x v="4"/>
    <x v="83"/>
  </r>
  <r>
    <m/>
    <x v="3"/>
    <x v="4"/>
    <x v="83"/>
  </r>
  <r>
    <m/>
    <x v="3"/>
    <x v="5"/>
    <x v="83"/>
  </r>
  <r>
    <m/>
    <x v="0"/>
    <x v="3"/>
    <x v="83"/>
  </r>
  <r>
    <m/>
    <x v="4"/>
    <x v="4"/>
    <x v="83"/>
  </r>
  <r>
    <m/>
    <x v="1"/>
    <x v="2"/>
    <x v="83"/>
  </r>
  <r>
    <m/>
    <x v="1"/>
    <x v="1"/>
    <x v="83"/>
  </r>
  <r>
    <m/>
    <x v="1"/>
    <x v="1"/>
    <x v="83"/>
  </r>
  <r>
    <m/>
    <x v="2"/>
    <x v="3"/>
    <x v="83"/>
  </r>
  <r>
    <m/>
    <x v="4"/>
    <x v="1"/>
    <x v="83"/>
  </r>
  <r>
    <m/>
    <x v="0"/>
    <x v="2"/>
    <x v="83"/>
  </r>
  <r>
    <m/>
    <x v="0"/>
    <x v="4"/>
    <x v="83"/>
  </r>
  <r>
    <m/>
    <x v="1"/>
    <x v="0"/>
    <x v="83"/>
  </r>
  <r>
    <m/>
    <x v="0"/>
    <x v="2"/>
    <x v="83"/>
  </r>
  <r>
    <m/>
    <x v="2"/>
    <x v="2"/>
    <x v="83"/>
  </r>
  <r>
    <m/>
    <x v="1"/>
    <x v="3"/>
    <x v="83"/>
  </r>
  <r>
    <m/>
    <x v="0"/>
    <x v="2"/>
    <x v="83"/>
  </r>
  <r>
    <m/>
    <x v="1"/>
    <x v="1"/>
    <x v="83"/>
  </r>
  <r>
    <m/>
    <x v="2"/>
    <x v="0"/>
    <x v="83"/>
  </r>
  <r>
    <m/>
    <x v="0"/>
    <x v="3"/>
    <x v="83"/>
  </r>
  <r>
    <m/>
    <x v="0"/>
    <x v="3"/>
    <x v="83"/>
  </r>
  <r>
    <m/>
    <x v="2"/>
    <x v="4"/>
    <x v="83"/>
  </r>
  <r>
    <m/>
    <x v="4"/>
    <x v="1"/>
    <x v="83"/>
  </r>
  <r>
    <m/>
    <x v="3"/>
    <x v="3"/>
    <x v="83"/>
  </r>
  <r>
    <m/>
    <x v="4"/>
    <x v="2"/>
    <x v="83"/>
  </r>
  <r>
    <m/>
    <x v="1"/>
    <x v="3"/>
    <x v="83"/>
  </r>
  <r>
    <m/>
    <x v="4"/>
    <x v="2"/>
    <x v="83"/>
  </r>
  <r>
    <m/>
    <x v="2"/>
    <x v="3"/>
    <x v="83"/>
  </r>
  <r>
    <m/>
    <x v="1"/>
    <x v="4"/>
    <x v="83"/>
  </r>
  <r>
    <m/>
    <x v="4"/>
    <x v="4"/>
    <x v="83"/>
  </r>
  <r>
    <m/>
    <x v="1"/>
    <x v="0"/>
    <x v="83"/>
  </r>
  <r>
    <m/>
    <x v="1"/>
    <x v="4"/>
    <x v="83"/>
  </r>
  <r>
    <m/>
    <x v="3"/>
    <x v="0"/>
    <x v="83"/>
  </r>
  <r>
    <m/>
    <x v="4"/>
    <x v="1"/>
    <x v="83"/>
  </r>
  <r>
    <m/>
    <x v="0"/>
    <x v="3"/>
    <x v="83"/>
  </r>
  <r>
    <m/>
    <x v="1"/>
    <x v="2"/>
    <x v="83"/>
  </r>
  <r>
    <m/>
    <x v="4"/>
    <x v="1"/>
    <x v="83"/>
  </r>
  <r>
    <m/>
    <x v="0"/>
    <x v="3"/>
    <x v="83"/>
  </r>
  <r>
    <m/>
    <x v="4"/>
    <x v="1"/>
    <x v="83"/>
  </r>
  <r>
    <m/>
    <x v="3"/>
    <x v="1"/>
    <x v="83"/>
  </r>
  <r>
    <m/>
    <x v="0"/>
    <x v="3"/>
    <x v="83"/>
  </r>
  <r>
    <m/>
    <x v="2"/>
    <x v="3"/>
    <x v="83"/>
  </r>
  <r>
    <m/>
    <x v="4"/>
    <x v="2"/>
    <x v="83"/>
  </r>
  <r>
    <m/>
    <x v="3"/>
    <x v="1"/>
    <x v="83"/>
  </r>
  <r>
    <m/>
    <x v="0"/>
    <x v="1"/>
    <x v="83"/>
  </r>
  <r>
    <m/>
    <x v="2"/>
    <x v="2"/>
    <x v="83"/>
  </r>
  <r>
    <m/>
    <x v="0"/>
    <x v="1"/>
    <x v="83"/>
  </r>
  <r>
    <m/>
    <x v="3"/>
    <x v="4"/>
    <x v="83"/>
  </r>
  <r>
    <m/>
    <x v="0"/>
    <x v="0"/>
    <x v="83"/>
  </r>
  <r>
    <m/>
    <x v="1"/>
    <x v="4"/>
    <x v="83"/>
  </r>
  <r>
    <m/>
    <x v="4"/>
    <x v="1"/>
    <x v="83"/>
  </r>
  <r>
    <m/>
    <x v="0"/>
    <x v="0"/>
    <x v="83"/>
  </r>
  <r>
    <m/>
    <x v="2"/>
    <x v="3"/>
    <x v="83"/>
  </r>
  <r>
    <m/>
    <x v="1"/>
    <x v="3"/>
    <x v="83"/>
  </r>
  <r>
    <m/>
    <x v="4"/>
    <x v="2"/>
    <x v="83"/>
  </r>
  <r>
    <m/>
    <x v="4"/>
    <x v="1"/>
    <x v="83"/>
  </r>
  <r>
    <m/>
    <x v="3"/>
    <x v="4"/>
    <x v="83"/>
  </r>
  <r>
    <m/>
    <x v="3"/>
    <x v="4"/>
    <x v="83"/>
  </r>
  <r>
    <m/>
    <x v="3"/>
    <x v="4"/>
    <x v="83"/>
  </r>
  <r>
    <m/>
    <x v="0"/>
    <x v="2"/>
    <x v="83"/>
  </r>
  <r>
    <m/>
    <x v="0"/>
    <x v="4"/>
    <x v="83"/>
  </r>
  <r>
    <m/>
    <x v="2"/>
    <x v="3"/>
    <x v="83"/>
  </r>
  <r>
    <m/>
    <x v="1"/>
    <x v="3"/>
    <x v="83"/>
  </r>
  <r>
    <m/>
    <x v="2"/>
    <x v="1"/>
    <x v="83"/>
  </r>
  <r>
    <m/>
    <x v="4"/>
    <x v="4"/>
    <x v="83"/>
  </r>
  <r>
    <m/>
    <x v="1"/>
    <x v="4"/>
    <x v="83"/>
  </r>
  <r>
    <m/>
    <x v="0"/>
    <x v="3"/>
    <x v="83"/>
  </r>
  <r>
    <m/>
    <x v="4"/>
    <x v="3"/>
    <x v="83"/>
  </r>
  <r>
    <m/>
    <x v="3"/>
    <x v="3"/>
    <x v="83"/>
  </r>
  <r>
    <m/>
    <x v="4"/>
    <x v="3"/>
    <x v="83"/>
  </r>
  <r>
    <m/>
    <x v="0"/>
    <x v="3"/>
    <x v="83"/>
  </r>
  <r>
    <m/>
    <x v="0"/>
    <x v="1"/>
    <x v="83"/>
  </r>
  <r>
    <m/>
    <x v="4"/>
    <x v="3"/>
    <x v="83"/>
  </r>
  <r>
    <m/>
    <x v="0"/>
    <x v="4"/>
    <x v="83"/>
  </r>
  <r>
    <m/>
    <x v="0"/>
    <x v="1"/>
    <x v="83"/>
  </r>
  <r>
    <m/>
    <x v="1"/>
    <x v="3"/>
    <x v="83"/>
  </r>
  <r>
    <m/>
    <x v="2"/>
    <x v="1"/>
    <x v="83"/>
  </r>
  <r>
    <m/>
    <x v="2"/>
    <x v="4"/>
    <x v="83"/>
  </r>
  <r>
    <m/>
    <x v="4"/>
    <x v="0"/>
    <x v="83"/>
  </r>
  <r>
    <m/>
    <x v="4"/>
    <x v="3"/>
    <x v="83"/>
  </r>
  <r>
    <m/>
    <x v="1"/>
    <x v="1"/>
    <x v="83"/>
  </r>
  <r>
    <m/>
    <x v="2"/>
    <x v="4"/>
    <x v="83"/>
  </r>
  <r>
    <m/>
    <x v="4"/>
    <x v="0"/>
    <x v="83"/>
  </r>
  <r>
    <m/>
    <x v="4"/>
    <x v="4"/>
    <x v="83"/>
  </r>
  <r>
    <m/>
    <x v="2"/>
    <x v="5"/>
    <x v="83"/>
  </r>
  <r>
    <m/>
    <x v="1"/>
    <x v="5"/>
    <x v="83"/>
  </r>
  <r>
    <m/>
    <x v="1"/>
    <x v="3"/>
    <x v="83"/>
  </r>
  <r>
    <m/>
    <x v="2"/>
    <x v="1"/>
    <x v="83"/>
  </r>
  <r>
    <m/>
    <x v="4"/>
    <x v="2"/>
    <x v="83"/>
  </r>
  <r>
    <m/>
    <x v="2"/>
    <x v="4"/>
    <x v="83"/>
  </r>
  <r>
    <m/>
    <x v="1"/>
    <x v="1"/>
    <x v="83"/>
  </r>
  <r>
    <m/>
    <x v="2"/>
    <x v="4"/>
    <x v="83"/>
  </r>
  <r>
    <m/>
    <x v="3"/>
    <x v="0"/>
    <x v="83"/>
  </r>
  <r>
    <m/>
    <x v="1"/>
    <x v="4"/>
    <x v="83"/>
  </r>
  <r>
    <m/>
    <x v="1"/>
    <x v="3"/>
    <x v="83"/>
  </r>
  <r>
    <m/>
    <x v="2"/>
    <x v="4"/>
    <x v="83"/>
  </r>
  <r>
    <m/>
    <x v="1"/>
    <x v="1"/>
    <x v="83"/>
  </r>
  <r>
    <m/>
    <x v="0"/>
    <x v="4"/>
    <x v="83"/>
  </r>
  <r>
    <m/>
    <x v="0"/>
    <x v="3"/>
    <x v="83"/>
  </r>
  <r>
    <m/>
    <x v="3"/>
    <x v="0"/>
    <x v="83"/>
  </r>
  <r>
    <m/>
    <x v="4"/>
    <x v="0"/>
    <x v="83"/>
  </r>
  <r>
    <m/>
    <x v="0"/>
    <x v="1"/>
    <x v="83"/>
  </r>
  <r>
    <m/>
    <x v="1"/>
    <x v="4"/>
    <x v="83"/>
  </r>
  <r>
    <m/>
    <x v="4"/>
    <x v="3"/>
    <x v="83"/>
  </r>
  <r>
    <m/>
    <x v="2"/>
    <x v="3"/>
    <x v="83"/>
  </r>
  <r>
    <m/>
    <x v="4"/>
    <x v="1"/>
    <x v="83"/>
  </r>
  <r>
    <m/>
    <x v="4"/>
    <x v="1"/>
    <x v="83"/>
  </r>
  <r>
    <m/>
    <x v="3"/>
    <x v="4"/>
    <x v="83"/>
  </r>
  <r>
    <m/>
    <x v="0"/>
    <x v="5"/>
    <x v="83"/>
  </r>
  <r>
    <m/>
    <x v="0"/>
    <x v="3"/>
    <x v="83"/>
  </r>
  <r>
    <m/>
    <x v="0"/>
    <x v="1"/>
    <x v="83"/>
  </r>
  <r>
    <m/>
    <x v="4"/>
    <x v="4"/>
    <x v="83"/>
  </r>
  <r>
    <m/>
    <x v="1"/>
    <x v="4"/>
    <x v="83"/>
  </r>
  <r>
    <m/>
    <x v="1"/>
    <x v="0"/>
    <x v="83"/>
  </r>
  <r>
    <m/>
    <x v="2"/>
    <x v="4"/>
    <x v="83"/>
  </r>
  <r>
    <m/>
    <x v="0"/>
    <x v="4"/>
    <x v="83"/>
  </r>
  <r>
    <m/>
    <x v="3"/>
    <x v="2"/>
    <x v="83"/>
  </r>
  <r>
    <m/>
    <x v="0"/>
    <x v="2"/>
    <x v="83"/>
  </r>
  <r>
    <m/>
    <x v="1"/>
    <x v="4"/>
    <x v="83"/>
  </r>
  <r>
    <m/>
    <x v="3"/>
    <x v="4"/>
    <x v="83"/>
  </r>
  <r>
    <m/>
    <x v="2"/>
    <x v="3"/>
    <x v="83"/>
  </r>
  <r>
    <m/>
    <x v="0"/>
    <x v="4"/>
    <x v="83"/>
  </r>
  <r>
    <m/>
    <x v="4"/>
    <x v="1"/>
    <x v="83"/>
  </r>
  <r>
    <m/>
    <x v="3"/>
    <x v="3"/>
    <x v="83"/>
  </r>
  <r>
    <m/>
    <x v="4"/>
    <x v="2"/>
    <x v="83"/>
  </r>
  <r>
    <m/>
    <x v="4"/>
    <x v="1"/>
    <x v="83"/>
  </r>
  <r>
    <m/>
    <x v="0"/>
    <x v="4"/>
    <x v="83"/>
  </r>
  <r>
    <m/>
    <x v="3"/>
    <x v="4"/>
    <x v="83"/>
  </r>
  <r>
    <m/>
    <x v="4"/>
    <x v="1"/>
    <x v="83"/>
  </r>
  <r>
    <m/>
    <x v="0"/>
    <x v="1"/>
    <x v="83"/>
  </r>
  <r>
    <m/>
    <x v="3"/>
    <x v="4"/>
    <x v="83"/>
  </r>
  <r>
    <m/>
    <x v="4"/>
    <x v="3"/>
    <x v="83"/>
  </r>
  <r>
    <m/>
    <x v="1"/>
    <x v="2"/>
    <x v="83"/>
  </r>
  <r>
    <m/>
    <x v="1"/>
    <x v="4"/>
    <x v="83"/>
  </r>
  <r>
    <m/>
    <x v="1"/>
    <x v="3"/>
    <x v="83"/>
  </r>
  <r>
    <m/>
    <x v="4"/>
    <x v="0"/>
    <x v="83"/>
  </r>
  <r>
    <m/>
    <x v="3"/>
    <x v="0"/>
    <x v="83"/>
  </r>
  <r>
    <m/>
    <x v="4"/>
    <x v="1"/>
    <x v="83"/>
  </r>
  <r>
    <m/>
    <x v="3"/>
    <x v="2"/>
    <x v="83"/>
  </r>
  <r>
    <m/>
    <x v="1"/>
    <x v="0"/>
    <x v="83"/>
  </r>
  <r>
    <m/>
    <x v="3"/>
    <x v="4"/>
    <x v="83"/>
  </r>
  <r>
    <m/>
    <x v="0"/>
    <x v="5"/>
    <x v="83"/>
  </r>
  <r>
    <m/>
    <x v="0"/>
    <x v="2"/>
    <x v="83"/>
  </r>
  <r>
    <m/>
    <x v="2"/>
    <x v="4"/>
    <x v="83"/>
  </r>
  <r>
    <m/>
    <x v="0"/>
    <x v="4"/>
    <x v="83"/>
  </r>
  <r>
    <m/>
    <x v="0"/>
    <x v="0"/>
    <x v="83"/>
  </r>
  <r>
    <m/>
    <x v="4"/>
    <x v="3"/>
    <x v="83"/>
  </r>
  <r>
    <m/>
    <x v="2"/>
    <x v="4"/>
    <x v="83"/>
  </r>
  <r>
    <m/>
    <x v="3"/>
    <x v="1"/>
    <x v="83"/>
  </r>
  <r>
    <m/>
    <x v="4"/>
    <x v="2"/>
    <x v="83"/>
  </r>
  <r>
    <m/>
    <x v="3"/>
    <x v="2"/>
    <x v="83"/>
  </r>
  <r>
    <m/>
    <x v="4"/>
    <x v="1"/>
    <x v="83"/>
  </r>
  <r>
    <m/>
    <x v="3"/>
    <x v="0"/>
    <x v="83"/>
  </r>
  <r>
    <m/>
    <x v="2"/>
    <x v="3"/>
    <x v="83"/>
  </r>
  <r>
    <m/>
    <x v="1"/>
    <x v="3"/>
    <x v="83"/>
  </r>
  <r>
    <m/>
    <x v="1"/>
    <x v="3"/>
    <x v="83"/>
  </r>
  <r>
    <m/>
    <x v="3"/>
    <x v="4"/>
    <x v="83"/>
  </r>
  <r>
    <m/>
    <x v="4"/>
    <x v="2"/>
    <x v="83"/>
  </r>
  <r>
    <m/>
    <x v="4"/>
    <x v="3"/>
    <x v="83"/>
  </r>
  <r>
    <m/>
    <x v="3"/>
    <x v="4"/>
    <x v="83"/>
  </r>
  <r>
    <m/>
    <x v="1"/>
    <x v="2"/>
    <x v="83"/>
  </r>
  <r>
    <m/>
    <x v="1"/>
    <x v="3"/>
    <x v="83"/>
  </r>
  <r>
    <m/>
    <x v="1"/>
    <x v="1"/>
    <x v="83"/>
  </r>
  <r>
    <m/>
    <x v="4"/>
    <x v="2"/>
    <x v="83"/>
  </r>
  <r>
    <m/>
    <x v="1"/>
    <x v="4"/>
    <x v="83"/>
  </r>
  <r>
    <m/>
    <x v="1"/>
    <x v="3"/>
    <x v="83"/>
  </r>
  <r>
    <m/>
    <x v="1"/>
    <x v="1"/>
    <x v="83"/>
  </r>
  <r>
    <m/>
    <x v="0"/>
    <x v="2"/>
    <x v="83"/>
  </r>
  <r>
    <m/>
    <x v="2"/>
    <x v="1"/>
    <x v="83"/>
  </r>
  <r>
    <m/>
    <x v="1"/>
    <x v="3"/>
    <x v="83"/>
  </r>
  <r>
    <m/>
    <x v="3"/>
    <x v="1"/>
    <x v="83"/>
  </r>
  <r>
    <m/>
    <x v="0"/>
    <x v="0"/>
    <x v="83"/>
  </r>
  <r>
    <m/>
    <x v="3"/>
    <x v="3"/>
    <x v="83"/>
  </r>
  <r>
    <m/>
    <x v="4"/>
    <x v="2"/>
    <x v="83"/>
  </r>
  <r>
    <m/>
    <x v="2"/>
    <x v="0"/>
    <x v="83"/>
  </r>
  <r>
    <m/>
    <x v="3"/>
    <x v="1"/>
    <x v="83"/>
  </r>
  <r>
    <m/>
    <x v="2"/>
    <x v="0"/>
    <x v="83"/>
  </r>
  <r>
    <m/>
    <x v="2"/>
    <x v="2"/>
    <x v="83"/>
  </r>
  <r>
    <m/>
    <x v="3"/>
    <x v="0"/>
    <x v="83"/>
  </r>
  <r>
    <m/>
    <x v="2"/>
    <x v="3"/>
    <x v="83"/>
  </r>
  <r>
    <m/>
    <x v="1"/>
    <x v="1"/>
    <x v="83"/>
  </r>
  <r>
    <m/>
    <x v="0"/>
    <x v="2"/>
    <x v="83"/>
  </r>
  <r>
    <m/>
    <x v="3"/>
    <x v="0"/>
    <x v="83"/>
  </r>
  <r>
    <m/>
    <x v="2"/>
    <x v="0"/>
    <x v="83"/>
  </r>
  <r>
    <m/>
    <x v="4"/>
    <x v="4"/>
    <x v="83"/>
  </r>
  <r>
    <m/>
    <x v="1"/>
    <x v="4"/>
    <x v="83"/>
  </r>
  <r>
    <m/>
    <x v="2"/>
    <x v="1"/>
    <x v="83"/>
  </r>
  <r>
    <m/>
    <x v="0"/>
    <x v="0"/>
    <x v="83"/>
  </r>
  <r>
    <m/>
    <x v="1"/>
    <x v="1"/>
    <x v="83"/>
  </r>
  <r>
    <m/>
    <x v="3"/>
    <x v="0"/>
    <x v="83"/>
  </r>
  <r>
    <m/>
    <x v="0"/>
    <x v="3"/>
    <x v="83"/>
  </r>
  <r>
    <m/>
    <x v="4"/>
    <x v="4"/>
    <x v="83"/>
  </r>
  <r>
    <m/>
    <x v="3"/>
    <x v="0"/>
    <x v="83"/>
  </r>
  <r>
    <m/>
    <x v="1"/>
    <x v="4"/>
    <x v="83"/>
  </r>
  <r>
    <m/>
    <x v="2"/>
    <x v="1"/>
    <x v="83"/>
  </r>
  <r>
    <m/>
    <x v="1"/>
    <x v="4"/>
    <x v="83"/>
  </r>
  <r>
    <m/>
    <x v="2"/>
    <x v="1"/>
    <x v="83"/>
  </r>
  <r>
    <m/>
    <x v="0"/>
    <x v="4"/>
    <x v="83"/>
  </r>
  <r>
    <m/>
    <x v="0"/>
    <x v="1"/>
    <x v="83"/>
  </r>
  <r>
    <m/>
    <x v="1"/>
    <x v="1"/>
    <x v="83"/>
  </r>
  <r>
    <m/>
    <x v="3"/>
    <x v="2"/>
    <x v="83"/>
  </r>
  <r>
    <m/>
    <x v="3"/>
    <x v="5"/>
    <x v="83"/>
  </r>
  <r>
    <m/>
    <x v="1"/>
    <x v="1"/>
    <x v="83"/>
  </r>
  <r>
    <m/>
    <x v="4"/>
    <x v="0"/>
    <x v="83"/>
  </r>
  <r>
    <m/>
    <x v="2"/>
    <x v="4"/>
    <x v="83"/>
  </r>
  <r>
    <m/>
    <x v="0"/>
    <x v="3"/>
    <x v="83"/>
  </r>
  <r>
    <m/>
    <x v="2"/>
    <x v="4"/>
    <x v="83"/>
  </r>
  <r>
    <m/>
    <x v="4"/>
    <x v="0"/>
    <x v="83"/>
  </r>
  <r>
    <m/>
    <x v="4"/>
    <x v="0"/>
    <x v="83"/>
  </r>
  <r>
    <m/>
    <x v="0"/>
    <x v="4"/>
    <x v="83"/>
  </r>
  <r>
    <m/>
    <x v="2"/>
    <x v="1"/>
    <x v="83"/>
  </r>
  <r>
    <m/>
    <x v="0"/>
    <x v="2"/>
    <x v="83"/>
  </r>
  <r>
    <m/>
    <x v="2"/>
    <x v="3"/>
    <x v="83"/>
  </r>
  <r>
    <m/>
    <x v="2"/>
    <x v="2"/>
    <x v="83"/>
  </r>
  <r>
    <m/>
    <x v="2"/>
    <x v="3"/>
    <x v="83"/>
  </r>
  <r>
    <m/>
    <x v="2"/>
    <x v="2"/>
    <x v="83"/>
  </r>
  <r>
    <m/>
    <x v="2"/>
    <x v="4"/>
    <x v="83"/>
  </r>
  <r>
    <m/>
    <x v="2"/>
    <x v="1"/>
    <x v="83"/>
  </r>
  <r>
    <m/>
    <x v="4"/>
    <x v="1"/>
    <x v="83"/>
  </r>
  <r>
    <m/>
    <x v="3"/>
    <x v="0"/>
    <x v="83"/>
  </r>
  <r>
    <m/>
    <x v="0"/>
    <x v="4"/>
    <x v="83"/>
  </r>
  <r>
    <m/>
    <x v="1"/>
    <x v="3"/>
    <x v="83"/>
  </r>
  <r>
    <m/>
    <x v="4"/>
    <x v="3"/>
    <x v="83"/>
  </r>
  <r>
    <m/>
    <x v="3"/>
    <x v="1"/>
    <x v="83"/>
  </r>
  <r>
    <m/>
    <x v="3"/>
    <x v="1"/>
    <x v="83"/>
  </r>
  <r>
    <m/>
    <x v="2"/>
    <x v="5"/>
    <x v="83"/>
  </r>
  <r>
    <m/>
    <x v="3"/>
    <x v="3"/>
    <x v="83"/>
  </r>
  <r>
    <m/>
    <x v="1"/>
    <x v="3"/>
    <x v="83"/>
  </r>
  <r>
    <m/>
    <x v="4"/>
    <x v="2"/>
    <x v="83"/>
  </r>
  <r>
    <m/>
    <x v="3"/>
    <x v="4"/>
    <x v="83"/>
  </r>
  <r>
    <m/>
    <x v="4"/>
    <x v="2"/>
    <x v="83"/>
  </r>
  <r>
    <m/>
    <x v="4"/>
    <x v="0"/>
    <x v="83"/>
  </r>
  <r>
    <m/>
    <x v="4"/>
    <x v="1"/>
    <x v="83"/>
  </r>
  <r>
    <m/>
    <x v="1"/>
    <x v="1"/>
    <x v="83"/>
  </r>
  <r>
    <m/>
    <x v="1"/>
    <x v="3"/>
    <x v="83"/>
  </r>
  <r>
    <m/>
    <x v="1"/>
    <x v="2"/>
    <x v="83"/>
  </r>
  <r>
    <m/>
    <x v="1"/>
    <x v="3"/>
    <x v="83"/>
  </r>
  <r>
    <m/>
    <x v="3"/>
    <x v="2"/>
    <x v="83"/>
  </r>
  <r>
    <m/>
    <x v="2"/>
    <x v="1"/>
    <x v="83"/>
  </r>
  <r>
    <m/>
    <x v="1"/>
    <x v="2"/>
    <x v="83"/>
  </r>
  <r>
    <m/>
    <x v="1"/>
    <x v="3"/>
    <x v="83"/>
  </r>
  <r>
    <m/>
    <x v="0"/>
    <x v="1"/>
    <x v="83"/>
  </r>
  <r>
    <m/>
    <x v="3"/>
    <x v="0"/>
    <x v="83"/>
  </r>
  <r>
    <m/>
    <x v="3"/>
    <x v="5"/>
    <x v="83"/>
  </r>
  <r>
    <m/>
    <x v="3"/>
    <x v="4"/>
    <x v="83"/>
  </r>
  <r>
    <m/>
    <x v="0"/>
    <x v="1"/>
    <x v="83"/>
  </r>
  <r>
    <m/>
    <x v="3"/>
    <x v="1"/>
    <x v="83"/>
  </r>
  <r>
    <m/>
    <x v="1"/>
    <x v="1"/>
    <x v="83"/>
  </r>
  <r>
    <m/>
    <x v="1"/>
    <x v="1"/>
    <x v="83"/>
  </r>
  <r>
    <m/>
    <x v="1"/>
    <x v="3"/>
    <x v="83"/>
  </r>
  <r>
    <m/>
    <x v="4"/>
    <x v="2"/>
    <x v="83"/>
  </r>
  <r>
    <m/>
    <x v="1"/>
    <x v="0"/>
    <x v="83"/>
  </r>
  <r>
    <m/>
    <x v="2"/>
    <x v="2"/>
    <x v="83"/>
  </r>
  <r>
    <m/>
    <x v="2"/>
    <x v="1"/>
    <x v="83"/>
  </r>
  <r>
    <m/>
    <x v="1"/>
    <x v="3"/>
    <x v="83"/>
  </r>
  <r>
    <m/>
    <x v="3"/>
    <x v="4"/>
    <x v="83"/>
  </r>
  <r>
    <m/>
    <x v="3"/>
    <x v="2"/>
    <x v="83"/>
  </r>
  <r>
    <m/>
    <x v="1"/>
    <x v="4"/>
    <x v="83"/>
  </r>
  <r>
    <m/>
    <x v="3"/>
    <x v="4"/>
    <x v="83"/>
  </r>
  <r>
    <m/>
    <x v="2"/>
    <x v="4"/>
    <x v="83"/>
  </r>
  <r>
    <m/>
    <x v="3"/>
    <x v="3"/>
    <x v="83"/>
  </r>
  <r>
    <m/>
    <x v="2"/>
    <x v="0"/>
    <x v="83"/>
  </r>
  <r>
    <m/>
    <x v="4"/>
    <x v="3"/>
    <x v="83"/>
  </r>
  <r>
    <m/>
    <x v="4"/>
    <x v="3"/>
    <x v="83"/>
  </r>
  <r>
    <m/>
    <x v="1"/>
    <x v="3"/>
    <x v="83"/>
  </r>
  <r>
    <m/>
    <x v="3"/>
    <x v="4"/>
    <x v="83"/>
  </r>
  <r>
    <m/>
    <x v="1"/>
    <x v="4"/>
    <x v="83"/>
  </r>
  <r>
    <m/>
    <x v="4"/>
    <x v="2"/>
    <x v="83"/>
  </r>
  <r>
    <m/>
    <x v="2"/>
    <x v="4"/>
    <x v="83"/>
  </r>
  <r>
    <m/>
    <x v="3"/>
    <x v="1"/>
    <x v="83"/>
  </r>
  <r>
    <m/>
    <x v="3"/>
    <x v="4"/>
    <x v="83"/>
  </r>
  <r>
    <m/>
    <x v="1"/>
    <x v="1"/>
    <x v="83"/>
  </r>
  <r>
    <m/>
    <x v="3"/>
    <x v="0"/>
    <x v="83"/>
  </r>
  <r>
    <m/>
    <x v="4"/>
    <x v="4"/>
    <x v="83"/>
  </r>
  <r>
    <m/>
    <x v="3"/>
    <x v="5"/>
    <x v="83"/>
  </r>
  <r>
    <m/>
    <x v="1"/>
    <x v="1"/>
    <x v="83"/>
  </r>
  <r>
    <m/>
    <x v="1"/>
    <x v="1"/>
    <x v="83"/>
  </r>
  <r>
    <m/>
    <x v="2"/>
    <x v="3"/>
    <x v="83"/>
  </r>
  <r>
    <m/>
    <x v="0"/>
    <x v="0"/>
    <x v="83"/>
  </r>
  <r>
    <m/>
    <x v="4"/>
    <x v="3"/>
    <x v="83"/>
  </r>
  <r>
    <m/>
    <x v="2"/>
    <x v="3"/>
    <x v="83"/>
  </r>
  <r>
    <m/>
    <x v="0"/>
    <x v="0"/>
    <x v="83"/>
  </r>
  <r>
    <m/>
    <x v="2"/>
    <x v="4"/>
    <x v="83"/>
  </r>
  <r>
    <m/>
    <x v="0"/>
    <x v="4"/>
    <x v="83"/>
  </r>
  <r>
    <m/>
    <x v="1"/>
    <x v="3"/>
    <x v="83"/>
  </r>
  <r>
    <m/>
    <x v="0"/>
    <x v="0"/>
    <x v="83"/>
  </r>
  <r>
    <m/>
    <x v="3"/>
    <x v="2"/>
    <x v="83"/>
  </r>
  <r>
    <m/>
    <x v="1"/>
    <x v="4"/>
    <x v="83"/>
  </r>
  <r>
    <m/>
    <x v="2"/>
    <x v="3"/>
    <x v="83"/>
  </r>
  <r>
    <m/>
    <x v="4"/>
    <x v="0"/>
    <x v="83"/>
  </r>
  <r>
    <m/>
    <x v="1"/>
    <x v="4"/>
    <x v="83"/>
  </r>
  <r>
    <m/>
    <x v="0"/>
    <x v="4"/>
    <x v="83"/>
  </r>
  <r>
    <m/>
    <x v="1"/>
    <x v="4"/>
    <x v="83"/>
  </r>
  <r>
    <m/>
    <x v="0"/>
    <x v="2"/>
    <x v="83"/>
  </r>
  <r>
    <m/>
    <x v="4"/>
    <x v="3"/>
    <x v="83"/>
  </r>
  <r>
    <m/>
    <x v="2"/>
    <x v="3"/>
    <x v="83"/>
  </r>
  <r>
    <m/>
    <x v="4"/>
    <x v="0"/>
    <x v="83"/>
  </r>
  <r>
    <m/>
    <x v="4"/>
    <x v="1"/>
    <x v="83"/>
  </r>
  <r>
    <m/>
    <x v="1"/>
    <x v="4"/>
    <x v="83"/>
  </r>
  <r>
    <m/>
    <x v="1"/>
    <x v="1"/>
    <x v="83"/>
  </r>
  <r>
    <m/>
    <x v="2"/>
    <x v="4"/>
    <x v="83"/>
  </r>
  <r>
    <m/>
    <x v="1"/>
    <x v="3"/>
    <x v="83"/>
  </r>
  <r>
    <m/>
    <x v="3"/>
    <x v="1"/>
    <x v="83"/>
  </r>
  <r>
    <m/>
    <x v="3"/>
    <x v="1"/>
    <x v="83"/>
  </r>
  <r>
    <m/>
    <x v="0"/>
    <x v="1"/>
    <x v="83"/>
  </r>
  <r>
    <m/>
    <x v="1"/>
    <x v="4"/>
    <x v="83"/>
  </r>
  <r>
    <m/>
    <x v="3"/>
    <x v="0"/>
    <x v="83"/>
  </r>
  <r>
    <m/>
    <x v="3"/>
    <x v="4"/>
    <x v="83"/>
  </r>
  <r>
    <m/>
    <x v="3"/>
    <x v="4"/>
    <x v="83"/>
  </r>
  <r>
    <m/>
    <x v="0"/>
    <x v="2"/>
    <x v="83"/>
  </r>
  <r>
    <m/>
    <x v="1"/>
    <x v="4"/>
    <x v="83"/>
  </r>
  <r>
    <m/>
    <x v="3"/>
    <x v="3"/>
    <x v="83"/>
  </r>
  <r>
    <m/>
    <x v="1"/>
    <x v="2"/>
    <x v="83"/>
  </r>
  <r>
    <m/>
    <x v="3"/>
    <x v="2"/>
    <x v="83"/>
  </r>
  <r>
    <m/>
    <x v="3"/>
    <x v="0"/>
    <x v="83"/>
  </r>
  <r>
    <m/>
    <x v="0"/>
    <x v="1"/>
    <x v="83"/>
  </r>
  <r>
    <m/>
    <x v="0"/>
    <x v="0"/>
    <x v="83"/>
  </r>
  <r>
    <m/>
    <x v="4"/>
    <x v="2"/>
    <x v="83"/>
  </r>
  <r>
    <m/>
    <x v="2"/>
    <x v="0"/>
    <x v="83"/>
  </r>
  <r>
    <m/>
    <x v="0"/>
    <x v="0"/>
    <x v="83"/>
  </r>
  <r>
    <m/>
    <x v="2"/>
    <x v="5"/>
    <x v="83"/>
  </r>
  <r>
    <m/>
    <x v="2"/>
    <x v="4"/>
    <x v="83"/>
  </r>
  <r>
    <m/>
    <x v="2"/>
    <x v="4"/>
    <x v="83"/>
  </r>
  <r>
    <m/>
    <x v="1"/>
    <x v="0"/>
    <x v="83"/>
  </r>
  <r>
    <m/>
    <x v="4"/>
    <x v="2"/>
    <x v="83"/>
  </r>
  <r>
    <m/>
    <x v="4"/>
    <x v="0"/>
    <x v="83"/>
  </r>
  <r>
    <m/>
    <x v="3"/>
    <x v="5"/>
    <x v="83"/>
  </r>
  <r>
    <m/>
    <x v="1"/>
    <x v="2"/>
    <x v="83"/>
  </r>
  <r>
    <m/>
    <x v="4"/>
    <x v="1"/>
    <x v="83"/>
  </r>
  <r>
    <m/>
    <x v="3"/>
    <x v="2"/>
    <x v="83"/>
  </r>
  <r>
    <m/>
    <x v="4"/>
    <x v="4"/>
    <x v="83"/>
  </r>
  <r>
    <m/>
    <x v="4"/>
    <x v="1"/>
    <x v="83"/>
  </r>
  <r>
    <m/>
    <x v="3"/>
    <x v="1"/>
    <x v="83"/>
  </r>
  <r>
    <m/>
    <x v="0"/>
    <x v="3"/>
    <x v="83"/>
  </r>
  <r>
    <m/>
    <x v="4"/>
    <x v="3"/>
    <x v="83"/>
  </r>
  <r>
    <m/>
    <x v="2"/>
    <x v="1"/>
    <x v="83"/>
  </r>
  <r>
    <m/>
    <x v="0"/>
    <x v="4"/>
    <x v="83"/>
  </r>
  <r>
    <m/>
    <x v="1"/>
    <x v="0"/>
    <x v="83"/>
  </r>
  <r>
    <m/>
    <x v="2"/>
    <x v="2"/>
    <x v="83"/>
  </r>
  <r>
    <m/>
    <x v="3"/>
    <x v="2"/>
    <x v="83"/>
  </r>
  <r>
    <m/>
    <x v="1"/>
    <x v="3"/>
    <x v="83"/>
  </r>
  <r>
    <m/>
    <x v="3"/>
    <x v="3"/>
    <x v="83"/>
  </r>
  <r>
    <m/>
    <x v="1"/>
    <x v="0"/>
    <x v="83"/>
  </r>
  <r>
    <m/>
    <x v="2"/>
    <x v="3"/>
    <x v="83"/>
  </r>
  <r>
    <m/>
    <x v="2"/>
    <x v="1"/>
    <x v="83"/>
  </r>
  <r>
    <m/>
    <x v="4"/>
    <x v="4"/>
    <x v="83"/>
  </r>
  <r>
    <m/>
    <x v="4"/>
    <x v="4"/>
    <x v="83"/>
  </r>
  <r>
    <m/>
    <x v="0"/>
    <x v="0"/>
    <x v="83"/>
  </r>
  <r>
    <m/>
    <x v="3"/>
    <x v="1"/>
    <x v="83"/>
  </r>
  <r>
    <m/>
    <x v="3"/>
    <x v="3"/>
    <x v="83"/>
  </r>
  <r>
    <m/>
    <x v="4"/>
    <x v="1"/>
    <x v="83"/>
  </r>
  <r>
    <m/>
    <x v="2"/>
    <x v="0"/>
    <x v="83"/>
  </r>
  <r>
    <m/>
    <x v="4"/>
    <x v="1"/>
    <x v="83"/>
  </r>
  <r>
    <m/>
    <x v="0"/>
    <x v="1"/>
    <x v="83"/>
  </r>
  <r>
    <m/>
    <x v="4"/>
    <x v="2"/>
    <x v="83"/>
  </r>
  <r>
    <m/>
    <x v="0"/>
    <x v="2"/>
    <x v="83"/>
  </r>
  <r>
    <m/>
    <x v="1"/>
    <x v="1"/>
    <x v="83"/>
  </r>
  <r>
    <m/>
    <x v="0"/>
    <x v="2"/>
    <x v="83"/>
  </r>
  <r>
    <m/>
    <x v="4"/>
    <x v="1"/>
    <x v="83"/>
  </r>
  <r>
    <m/>
    <x v="0"/>
    <x v="2"/>
    <x v="83"/>
  </r>
  <r>
    <m/>
    <x v="1"/>
    <x v="4"/>
    <x v="83"/>
  </r>
  <r>
    <m/>
    <x v="1"/>
    <x v="0"/>
    <x v="83"/>
  </r>
  <r>
    <m/>
    <x v="4"/>
    <x v="4"/>
    <x v="83"/>
  </r>
  <r>
    <m/>
    <x v="4"/>
    <x v="4"/>
    <x v="83"/>
  </r>
  <r>
    <m/>
    <x v="4"/>
    <x v="2"/>
    <x v="83"/>
  </r>
  <r>
    <m/>
    <x v="3"/>
    <x v="3"/>
    <x v="83"/>
  </r>
  <r>
    <m/>
    <x v="4"/>
    <x v="0"/>
    <x v="83"/>
  </r>
  <r>
    <m/>
    <x v="2"/>
    <x v="1"/>
    <x v="83"/>
  </r>
  <r>
    <m/>
    <x v="3"/>
    <x v="2"/>
    <x v="83"/>
  </r>
  <r>
    <m/>
    <x v="4"/>
    <x v="2"/>
    <x v="83"/>
  </r>
  <r>
    <m/>
    <x v="3"/>
    <x v="0"/>
    <x v="83"/>
  </r>
  <r>
    <m/>
    <x v="0"/>
    <x v="4"/>
    <x v="83"/>
  </r>
  <r>
    <m/>
    <x v="2"/>
    <x v="4"/>
    <x v="83"/>
  </r>
  <r>
    <m/>
    <x v="0"/>
    <x v="4"/>
    <x v="83"/>
  </r>
  <r>
    <m/>
    <x v="2"/>
    <x v="0"/>
    <x v="83"/>
  </r>
  <r>
    <m/>
    <x v="0"/>
    <x v="3"/>
    <x v="83"/>
  </r>
  <r>
    <m/>
    <x v="2"/>
    <x v="2"/>
    <x v="83"/>
  </r>
  <r>
    <m/>
    <x v="2"/>
    <x v="4"/>
    <x v="83"/>
  </r>
  <r>
    <m/>
    <x v="4"/>
    <x v="0"/>
    <x v="83"/>
  </r>
  <r>
    <m/>
    <x v="4"/>
    <x v="4"/>
    <x v="83"/>
  </r>
  <r>
    <m/>
    <x v="2"/>
    <x v="4"/>
    <x v="83"/>
  </r>
  <r>
    <m/>
    <x v="4"/>
    <x v="1"/>
    <x v="83"/>
  </r>
  <r>
    <m/>
    <x v="0"/>
    <x v="4"/>
    <x v="83"/>
  </r>
  <r>
    <m/>
    <x v="4"/>
    <x v="3"/>
    <x v="83"/>
  </r>
  <r>
    <m/>
    <x v="3"/>
    <x v="0"/>
    <x v="83"/>
  </r>
  <r>
    <m/>
    <x v="0"/>
    <x v="3"/>
    <x v="83"/>
  </r>
  <r>
    <m/>
    <x v="0"/>
    <x v="3"/>
    <x v="83"/>
  </r>
  <r>
    <m/>
    <x v="2"/>
    <x v="0"/>
    <x v="83"/>
  </r>
  <r>
    <m/>
    <x v="2"/>
    <x v="0"/>
    <x v="83"/>
  </r>
  <r>
    <m/>
    <x v="2"/>
    <x v="0"/>
    <x v="83"/>
  </r>
  <r>
    <m/>
    <x v="0"/>
    <x v="0"/>
    <x v="83"/>
  </r>
  <r>
    <m/>
    <x v="4"/>
    <x v="3"/>
    <x v="83"/>
  </r>
  <r>
    <m/>
    <x v="1"/>
    <x v="5"/>
    <x v="83"/>
  </r>
  <r>
    <m/>
    <x v="4"/>
    <x v="0"/>
    <x v="83"/>
  </r>
  <r>
    <m/>
    <x v="1"/>
    <x v="1"/>
    <x v="83"/>
  </r>
  <r>
    <m/>
    <x v="1"/>
    <x v="0"/>
    <x v="83"/>
  </r>
  <r>
    <m/>
    <x v="0"/>
    <x v="5"/>
    <x v="83"/>
  </r>
  <r>
    <m/>
    <x v="0"/>
    <x v="1"/>
    <x v="83"/>
  </r>
  <r>
    <m/>
    <x v="3"/>
    <x v="3"/>
    <x v="83"/>
  </r>
  <r>
    <m/>
    <x v="1"/>
    <x v="0"/>
    <x v="83"/>
  </r>
  <r>
    <m/>
    <x v="2"/>
    <x v="2"/>
    <x v="83"/>
  </r>
  <r>
    <m/>
    <x v="0"/>
    <x v="1"/>
    <x v="83"/>
  </r>
  <r>
    <m/>
    <x v="3"/>
    <x v="2"/>
    <x v="83"/>
  </r>
  <r>
    <m/>
    <x v="0"/>
    <x v="4"/>
    <x v="83"/>
  </r>
  <r>
    <m/>
    <x v="0"/>
    <x v="2"/>
    <x v="83"/>
  </r>
  <r>
    <m/>
    <x v="3"/>
    <x v="1"/>
    <x v="83"/>
  </r>
  <r>
    <m/>
    <x v="4"/>
    <x v="3"/>
    <x v="83"/>
  </r>
  <r>
    <m/>
    <x v="2"/>
    <x v="4"/>
    <x v="83"/>
  </r>
  <r>
    <m/>
    <x v="2"/>
    <x v="0"/>
    <x v="83"/>
  </r>
  <r>
    <m/>
    <x v="3"/>
    <x v="3"/>
    <x v="83"/>
  </r>
  <r>
    <m/>
    <x v="3"/>
    <x v="4"/>
    <x v="83"/>
  </r>
  <r>
    <m/>
    <x v="2"/>
    <x v="3"/>
    <x v="83"/>
  </r>
  <r>
    <m/>
    <x v="1"/>
    <x v="0"/>
    <x v="83"/>
  </r>
  <r>
    <m/>
    <x v="2"/>
    <x v="2"/>
    <x v="83"/>
  </r>
  <r>
    <m/>
    <x v="0"/>
    <x v="3"/>
    <x v="83"/>
  </r>
  <r>
    <m/>
    <x v="4"/>
    <x v="3"/>
    <x v="83"/>
  </r>
  <r>
    <m/>
    <x v="2"/>
    <x v="1"/>
    <x v="83"/>
  </r>
  <r>
    <m/>
    <x v="4"/>
    <x v="0"/>
    <x v="83"/>
  </r>
  <r>
    <m/>
    <x v="1"/>
    <x v="2"/>
    <x v="83"/>
  </r>
  <r>
    <m/>
    <x v="4"/>
    <x v="3"/>
    <x v="83"/>
  </r>
  <r>
    <m/>
    <x v="1"/>
    <x v="0"/>
    <x v="83"/>
  </r>
  <r>
    <m/>
    <x v="1"/>
    <x v="0"/>
    <x v="83"/>
  </r>
  <r>
    <m/>
    <x v="0"/>
    <x v="1"/>
    <x v="83"/>
  </r>
  <r>
    <m/>
    <x v="4"/>
    <x v="3"/>
    <x v="83"/>
  </r>
  <r>
    <m/>
    <x v="3"/>
    <x v="2"/>
    <x v="83"/>
  </r>
  <r>
    <m/>
    <x v="0"/>
    <x v="1"/>
    <x v="83"/>
  </r>
  <r>
    <m/>
    <x v="2"/>
    <x v="2"/>
    <x v="83"/>
  </r>
  <r>
    <m/>
    <x v="2"/>
    <x v="0"/>
    <x v="83"/>
  </r>
  <r>
    <m/>
    <x v="2"/>
    <x v="3"/>
    <x v="83"/>
  </r>
  <r>
    <m/>
    <x v="1"/>
    <x v="3"/>
    <x v="83"/>
  </r>
  <r>
    <m/>
    <x v="1"/>
    <x v="0"/>
    <x v="83"/>
  </r>
  <r>
    <m/>
    <x v="1"/>
    <x v="0"/>
    <x v="83"/>
  </r>
  <r>
    <m/>
    <x v="0"/>
    <x v="4"/>
    <x v="83"/>
  </r>
  <r>
    <m/>
    <x v="3"/>
    <x v="1"/>
    <x v="83"/>
  </r>
  <r>
    <m/>
    <x v="3"/>
    <x v="1"/>
    <x v="83"/>
  </r>
  <r>
    <m/>
    <x v="4"/>
    <x v="2"/>
    <x v="83"/>
  </r>
  <r>
    <m/>
    <x v="0"/>
    <x v="4"/>
    <x v="83"/>
  </r>
  <r>
    <m/>
    <x v="3"/>
    <x v="3"/>
    <x v="83"/>
  </r>
  <r>
    <m/>
    <x v="0"/>
    <x v="3"/>
    <x v="83"/>
  </r>
  <r>
    <m/>
    <x v="1"/>
    <x v="4"/>
    <x v="83"/>
  </r>
  <r>
    <m/>
    <x v="3"/>
    <x v="0"/>
    <x v="83"/>
  </r>
  <r>
    <m/>
    <x v="2"/>
    <x v="0"/>
    <x v="83"/>
  </r>
  <r>
    <m/>
    <x v="3"/>
    <x v="1"/>
    <x v="83"/>
  </r>
  <r>
    <m/>
    <x v="1"/>
    <x v="3"/>
    <x v="83"/>
  </r>
  <r>
    <m/>
    <x v="1"/>
    <x v="0"/>
    <x v="83"/>
  </r>
  <r>
    <m/>
    <x v="3"/>
    <x v="2"/>
    <x v="83"/>
  </r>
  <r>
    <m/>
    <x v="3"/>
    <x v="2"/>
    <x v="83"/>
  </r>
  <r>
    <m/>
    <x v="3"/>
    <x v="0"/>
    <x v="83"/>
  </r>
  <r>
    <m/>
    <x v="2"/>
    <x v="4"/>
    <x v="83"/>
  </r>
  <r>
    <m/>
    <x v="4"/>
    <x v="4"/>
    <x v="83"/>
  </r>
  <r>
    <m/>
    <x v="2"/>
    <x v="0"/>
    <x v="83"/>
  </r>
  <r>
    <m/>
    <x v="0"/>
    <x v="0"/>
    <x v="83"/>
  </r>
  <r>
    <m/>
    <x v="4"/>
    <x v="3"/>
    <x v="83"/>
  </r>
  <r>
    <m/>
    <x v="1"/>
    <x v="0"/>
    <x v="83"/>
  </r>
  <r>
    <m/>
    <x v="2"/>
    <x v="3"/>
    <x v="83"/>
  </r>
  <r>
    <m/>
    <x v="3"/>
    <x v="4"/>
    <x v="83"/>
  </r>
  <r>
    <m/>
    <x v="0"/>
    <x v="0"/>
    <x v="83"/>
  </r>
  <r>
    <m/>
    <x v="3"/>
    <x v="1"/>
    <x v="83"/>
  </r>
  <r>
    <m/>
    <x v="4"/>
    <x v="2"/>
    <x v="83"/>
  </r>
  <r>
    <m/>
    <x v="4"/>
    <x v="5"/>
    <x v="83"/>
  </r>
  <r>
    <m/>
    <x v="3"/>
    <x v="2"/>
    <x v="83"/>
  </r>
  <r>
    <m/>
    <x v="0"/>
    <x v="4"/>
    <x v="83"/>
  </r>
  <r>
    <m/>
    <x v="1"/>
    <x v="0"/>
    <x v="83"/>
  </r>
  <r>
    <m/>
    <x v="4"/>
    <x v="4"/>
    <x v="83"/>
  </r>
  <r>
    <m/>
    <x v="2"/>
    <x v="2"/>
    <x v="83"/>
  </r>
  <r>
    <m/>
    <x v="0"/>
    <x v="1"/>
    <x v="83"/>
  </r>
  <r>
    <m/>
    <x v="4"/>
    <x v="1"/>
    <x v="83"/>
  </r>
  <r>
    <m/>
    <x v="4"/>
    <x v="0"/>
    <x v="83"/>
  </r>
  <r>
    <m/>
    <x v="3"/>
    <x v="2"/>
    <x v="83"/>
  </r>
  <r>
    <m/>
    <x v="4"/>
    <x v="3"/>
    <x v="83"/>
  </r>
  <r>
    <m/>
    <x v="4"/>
    <x v="0"/>
    <x v="83"/>
  </r>
  <r>
    <m/>
    <x v="3"/>
    <x v="3"/>
    <x v="83"/>
  </r>
  <r>
    <m/>
    <x v="3"/>
    <x v="0"/>
    <x v="83"/>
  </r>
  <r>
    <m/>
    <x v="1"/>
    <x v="0"/>
    <x v="83"/>
  </r>
  <r>
    <m/>
    <x v="1"/>
    <x v="2"/>
    <x v="83"/>
  </r>
  <r>
    <m/>
    <x v="2"/>
    <x v="4"/>
    <x v="83"/>
  </r>
  <r>
    <m/>
    <x v="0"/>
    <x v="1"/>
    <x v="83"/>
  </r>
  <r>
    <m/>
    <x v="2"/>
    <x v="0"/>
    <x v="83"/>
  </r>
  <r>
    <m/>
    <x v="2"/>
    <x v="3"/>
    <x v="83"/>
  </r>
  <r>
    <m/>
    <x v="1"/>
    <x v="2"/>
    <x v="83"/>
  </r>
  <r>
    <m/>
    <x v="2"/>
    <x v="1"/>
    <x v="83"/>
  </r>
  <r>
    <m/>
    <x v="1"/>
    <x v="1"/>
    <x v="83"/>
  </r>
  <r>
    <m/>
    <x v="0"/>
    <x v="3"/>
    <x v="83"/>
  </r>
  <r>
    <m/>
    <x v="1"/>
    <x v="4"/>
    <x v="83"/>
  </r>
  <r>
    <m/>
    <x v="1"/>
    <x v="1"/>
    <x v="83"/>
  </r>
  <r>
    <m/>
    <x v="4"/>
    <x v="0"/>
    <x v="83"/>
  </r>
  <r>
    <m/>
    <x v="1"/>
    <x v="3"/>
    <x v="83"/>
  </r>
  <r>
    <m/>
    <x v="4"/>
    <x v="2"/>
    <x v="83"/>
  </r>
  <r>
    <m/>
    <x v="4"/>
    <x v="4"/>
    <x v="83"/>
  </r>
  <r>
    <m/>
    <x v="1"/>
    <x v="1"/>
    <x v="83"/>
  </r>
  <r>
    <m/>
    <x v="3"/>
    <x v="1"/>
    <x v="83"/>
  </r>
  <r>
    <m/>
    <x v="0"/>
    <x v="1"/>
    <x v="83"/>
  </r>
  <r>
    <m/>
    <x v="0"/>
    <x v="2"/>
    <x v="83"/>
  </r>
  <r>
    <m/>
    <x v="3"/>
    <x v="1"/>
    <x v="83"/>
  </r>
  <r>
    <m/>
    <x v="3"/>
    <x v="3"/>
    <x v="83"/>
  </r>
  <r>
    <m/>
    <x v="3"/>
    <x v="1"/>
    <x v="83"/>
  </r>
  <r>
    <m/>
    <x v="2"/>
    <x v="3"/>
    <x v="83"/>
  </r>
  <r>
    <m/>
    <x v="3"/>
    <x v="3"/>
    <x v="83"/>
  </r>
  <r>
    <m/>
    <x v="2"/>
    <x v="2"/>
    <x v="83"/>
  </r>
  <r>
    <m/>
    <x v="1"/>
    <x v="0"/>
    <x v="83"/>
  </r>
  <r>
    <m/>
    <x v="1"/>
    <x v="3"/>
    <x v="83"/>
  </r>
  <r>
    <m/>
    <x v="0"/>
    <x v="2"/>
    <x v="83"/>
  </r>
  <r>
    <m/>
    <x v="3"/>
    <x v="1"/>
    <x v="83"/>
  </r>
  <r>
    <m/>
    <x v="4"/>
    <x v="3"/>
    <x v="83"/>
  </r>
  <r>
    <m/>
    <x v="2"/>
    <x v="3"/>
    <x v="83"/>
  </r>
  <r>
    <m/>
    <x v="0"/>
    <x v="0"/>
    <x v="83"/>
  </r>
  <r>
    <m/>
    <x v="4"/>
    <x v="1"/>
    <x v="83"/>
  </r>
  <r>
    <m/>
    <x v="3"/>
    <x v="0"/>
    <x v="83"/>
  </r>
  <r>
    <m/>
    <x v="2"/>
    <x v="4"/>
    <x v="83"/>
  </r>
  <r>
    <m/>
    <x v="2"/>
    <x v="1"/>
    <x v="83"/>
  </r>
  <r>
    <m/>
    <x v="2"/>
    <x v="3"/>
    <x v="83"/>
  </r>
  <r>
    <m/>
    <x v="0"/>
    <x v="2"/>
    <x v="83"/>
  </r>
  <r>
    <m/>
    <x v="1"/>
    <x v="3"/>
    <x v="83"/>
  </r>
  <r>
    <m/>
    <x v="2"/>
    <x v="2"/>
    <x v="83"/>
  </r>
  <r>
    <m/>
    <x v="3"/>
    <x v="0"/>
    <x v="83"/>
  </r>
  <r>
    <m/>
    <x v="0"/>
    <x v="2"/>
    <x v="83"/>
  </r>
  <r>
    <m/>
    <x v="3"/>
    <x v="2"/>
    <x v="83"/>
  </r>
  <r>
    <m/>
    <x v="1"/>
    <x v="3"/>
    <x v="83"/>
  </r>
  <r>
    <m/>
    <x v="4"/>
    <x v="0"/>
    <x v="83"/>
  </r>
  <r>
    <m/>
    <x v="0"/>
    <x v="2"/>
    <x v="83"/>
  </r>
  <r>
    <m/>
    <x v="4"/>
    <x v="1"/>
    <x v="83"/>
  </r>
  <r>
    <m/>
    <x v="2"/>
    <x v="2"/>
    <x v="83"/>
  </r>
  <r>
    <m/>
    <x v="1"/>
    <x v="1"/>
    <x v="83"/>
  </r>
  <r>
    <m/>
    <x v="3"/>
    <x v="2"/>
    <x v="83"/>
  </r>
  <r>
    <m/>
    <x v="0"/>
    <x v="1"/>
    <x v="83"/>
  </r>
  <r>
    <m/>
    <x v="3"/>
    <x v="4"/>
    <x v="83"/>
  </r>
  <r>
    <m/>
    <x v="2"/>
    <x v="3"/>
    <x v="83"/>
  </r>
  <r>
    <m/>
    <x v="1"/>
    <x v="3"/>
    <x v="83"/>
  </r>
  <r>
    <m/>
    <x v="1"/>
    <x v="0"/>
    <x v="83"/>
  </r>
  <r>
    <m/>
    <x v="4"/>
    <x v="0"/>
    <x v="83"/>
  </r>
  <r>
    <m/>
    <x v="0"/>
    <x v="4"/>
    <x v="83"/>
  </r>
  <r>
    <m/>
    <x v="4"/>
    <x v="2"/>
    <x v="83"/>
  </r>
  <r>
    <m/>
    <x v="1"/>
    <x v="0"/>
    <x v="83"/>
  </r>
  <r>
    <m/>
    <x v="4"/>
    <x v="3"/>
    <x v="83"/>
  </r>
  <r>
    <m/>
    <x v="1"/>
    <x v="3"/>
    <x v="83"/>
  </r>
  <r>
    <m/>
    <x v="2"/>
    <x v="0"/>
    <x v="83"/>
  </r>
  <r>
    <m/>
    <x v="4"/>
    <x v="0"/>
    <x v="83"/>
  </r>
  <r>
    <m/>
    <x v="4"/>
    <x v="1"/>
    <x v="83"/>
  </r>
  <r>
    <m/>
    <x v="4"/>
    <x v="2"/>
    <x v="83"/>
  </r>
  <r>
    <m/>
    <x v="2"/>
    <x v="2"/>
    <x v="83"/>
  </r>
  <r>
    <m/>
    <x v="2"/>
    <x v="2"/>
    <x v="83"/>
  </r>
  <r>
    <m/>
    <x v="1"/>
    <x v="4"/>
    <x v="83"/>
  </r>
  <r>
    <m/>
    <x v="2"/>
    <x v="3"/>
    <x v="83"/>
  </r>
  <r>
    <m/>
    <x v="3"/>
    <x v="1"/>
    <x v="83"/>
  </r>
  <r>
    <m/>
    <x v="1"/>
    <x v="3"/>
    <x v="83"/>
  </r>
  <r>
    <m/>
    <x v="2"/>
    <x v="3"/>
    <x v="83"/>
  </r>
  <r>
    <m/>
    <x v="1"/>
    <x v="3"/>
    <x v="83"/>
  </r>
  <r>
    <m/>
    <x v="1"/>
    <x v="3"/>
    <x v="83"/>
  </r>
  <r>
    <m/>
    <x v="0"/>
    <x v="0"/>
    <x v="83"/>
  </r>
  <r>
    <m/>
    <x v="4"/>
    <x v="1"/>
    <x v="83"/>
  </r>
  <r>
    <m/>
    <x v="2"/>
    <x v="4"/>
    <x v="83"/>
  </r>
  <r>
    <m/>
    <x v="3"/>
    <x v="0"/>
    <x v="83"/>
  </r>
  <r>
    <m/>
    <x v="3"/>
    <x v="2"/>
    <x v="83"/>
  </r>
  <r>
    <m/>
    <x v="3"/>
    <x v="3"/>
    <x v="83"/>
  </r>
  <r>
    <m/>
    <x v="3"/>
    <x v="3"/>
    <x v="83"/>
  </r>
  <r>
    <m/>
    <x v="2"/>
    <x v="2"/>
    <x v="83"/>
  </r>
  <r>
    <m/>
    <x v="3"/>
    <x v="4"/>
    <x v="83"/>
  </r>
  <r>
    <m/>
    <x v="0"/>
    <x v="2"/>
    <x v="83"/>
  </r>
  <r>
    <m/>
    <x v="2"/>
    <x v="3"/>
    <x v="83"/>
  </r>
  <r>
    <m/>
    <x v="4"/>
    <x v="4"/>
    <x v="83"/>
  </r>
  <r>
    <m/>
    <x v="4"/>
    <x v="2"/>
    <x v="83"/>
  </r>
  <r>
    <m/>
    <x v="1"/>
    <x v="0"/>
    <x v="83"/>
  </r>
  <r>
    <m/>
    <x v="3"/>
    <x v="2"/>
    <x v="83"/>
  </r>
  <r>
    <m/>
    <x v="1"/>
    <x v="1"/>
    <x v="83"/>
  </r>
  <r>
    <m/>
    <x v="1"/>
    <x v="4"/>
    <x v="83"/>
  </r>
  <r>
    <m/>
    <x v="4"/>
    <x v="3"/>
    <x v="83"/>
  </r>
  <r>
    <m/>
    <x v="2"/>
    <x v="0"/>
    <x v="83"/>
  </r>
  <r>
    <m/>
    <x v="3"/>
    <x v="0"/>
    <x v="83"/>
  </r>
  <r>
    <m/>
    <x v="4"/>
    <x v="4"/>
    <x v="83"/>
  </r>
  <r>
    <m/>
    <x v="4"/>
    <x v="1"/>
    <x v="83"/>
  </r>
  <r>
    <m/>
    <x v="2"/>
    <x v="2"/>
    <x v="83"/>
  </r>
  <r>
    <m/>
    <x v="4"/>
    <x v="1"/>
    <x v="83"/>
  </r>
  <r>
    <m/>
    <x v="0"/>
    <x v="1"/>
    <x v="83"/>
  </r>
  <r>
    <m/>
    <x v="4"/>
    <x v="3"/>
    <x v="83"/>
  </r>
  <r>
    <m/>
    <x v="4"/>
    <x v="0"/>
    <x v="83"/>
  </r>
  <r>
    <m/>
    <x v="1"/>
    <x v="3"/>
    <x v="83"/>
  </r>
  <r>
    <m/>
    <x v="4"/>
    <x v="3"/>
    <x v="83"/>
  </r>
  <r>
    <m/>
    <x v="0"/>
    <x v="2"/>
    <x v="83"/>
  </r>
  <r>
    <m/>
    <x v="2"/>
    <x v="4"/>
    <x v="83"/>
  </r>
  <r>
    <m/>
    <x v="4"/>
    <x v="1"/>
    <x v="83"/>
  </r>
  <r>
    <m/>
    <x v="3"/>
    <x v="1"/>
    <x v="83"/>
  </r>
  <r>
    <m/>
    <x v="1"/>
    <x v="2"/>
    <x v="83"/>
  </r>
  <r>
    <m/>
    <x v="0"/>
    <x v="4"/>
    <x v="83"/>
  </r>
  <r>
    <m/>
    <x v="4"/>
    <x v="0"/>
    <x v="83"/>
  </r>
  <r>
    <m/>
    <x v="2"/>
    <x v="5"/>
    <x v="83"/>
  </r>
  <r>
    <m/>
    <x v="0"/>
    <x v="2"/>
    <x v="83"/>
  </r>
  <r>
    <m/>
    <x v="1"/>
    <x v="1"/>
    <x v="83"/>
  </r>
  <r>
    <m/>
    <x v="1"/>
    <x v="4"/>
    <x v="83"/>
  </r>
  <r>
    <m/>
    <x v="3"/>
    <x v="4"/>
    <x v="83"/>
  </r>
  <r>
    <m/>
    <x v="0"/>
    <x v="2"/>
    <x v="83"/>
  </r>
  <r>
    <m/>
    <x v="1"/>
    <x v="1"/>
    <x v="83"/>
  </r>
  <r>
    <m/>
    <x v="2"/>
    <x v="4"/>
    <x v="83"/>
  </r>
  <r>
    <m/>
    <x v="0"/>
    <x v="4"/>
    <x v="83"/>
  </r>
  <r>
    <m/>
    <x v="0"/>
    <x v="0"/>
    <x v="83"/>
  </r>
  <r>
    <m/>
    <x v="1"/>
    <x v="3"/>
    <x v="83"/>
  </r>
  <r>
    <m/>
    <x v="4"/>
    <x v="2"/>
    <x v="83"/>
  </r>
  <r>
    <m/>
    <x v="4"/>
    <x v="3"/>
    <x v="83"/>
  </r>
  <r>
    <m/>
    <x v="0"/>
    <x v="2"/>
    <x v="83"/>
  </r>
  <r>
    <m/>
    <x v="2"/>
    <x v="2"/>
    <x v="83"/>
  </r>
  <r>
    <m/>
    <x v="2"/>
    <x v="1"/>
    <x v="83"/>
  </r>
  <r>
    <m/>
    <x v="1"/>
    <x v="4"/>
    <x v="83"/>
  </r>
  <r>
    <m/>
    <x v="2"/>
    <x v="2"/>
    <x v="83"/>
  </r>
  <r>
    <m/>
    <x v="0"/>
    <x v="3"/>
    <x v="83"/>
  </r>
  <r>
    <m/>
    <x v="3"/>
    <x v="3"/>
    <x v="83"/>
  </r>
  <r>
    <m/>
    <x v="1"/>
    <x v="2"/>
    <x v="83"/>
  </r>
  <r>
    <m/>
    <x v="4"/>
    <x v="3"/>
    <x v="83"/>
  </r>
  <r>
    <m/>
    <x v="1"/>
    <x v="0"/>
    <x v="83"/>
  </r>
  <r>
    <m/>
    <x v="3"/>
    <x v="1"/>
    <x v="83"/>
  </r>
  <r>
    <m/>
    <x v="4"/>
    <x v="3"/>
    <x v="83"/>
  </r>
  <r>
    <m/>
    <x v="1"/>
    <x v="0"/>
    <x v="83"/>
  </r>
  <r>
    <m/>
    <x v="4"/>
    <x v="1"/>
    <x v="83"/>
  </r>
  <r>
    <m/>
    <x v="3"/>
    <x v="0"/>
    <x v="83"/>
  </r>
  <r>
    <m/>
    <x v="4"/>
    <x v="2"/>
    <x v="83"/>
  </r>
  <r>
    <m/>
    <x v="0"/>
    <x v="4"/>
    <x v="83"/>
  </r>
  <r>
    <m/>
    <x v="1"/>
    <x v="3"/>
    <x v="83"/>
  </r>
  <r>
    <m/>
    <x v="3"/>
    <x v="3"/>
    <x v="83"/>
  </r>
  <r>
    <m/>
    <x v="1"/>
    <x v="0"/>
    <x v="83"/>
  </r>
  <r>
    <m/>
    <x v="3"/>
    <x v="4"/>
    <x v="83"/>
  </r>
  <r>
    <m/>
    <x v="4"/>
    <x v="0"/>
    <x v="83"/>
  </r>
  <r>
    <m/>
    <x v="4"/>
    <x v="3"/>
    <x v="83"/>
  </r>
  <r>
    <m/>
    <x v="1"/>
    <x v="3"/>
    <x v="83"/>
  </r>
  <r>
    <m/>
    <x v="2"/>
    <x v="1"/>
    <x v="83"/>
  </r>
  <r>
    <m/>
    <x v="4"/>
    <x v="4"/>
    <x v="83"/>
  </r>
  <r>
    <m/>
    <x v="0"/>
    <x v="4"/>
    <x v="83"/>
  </r>
  <r>
    <m/>
    <x v="2"/>
    <x v="1"/>
    <x v="83"/>
  </r>
  <r>
    <m/>
    <x v="0"/>
    <x v="4"/>
    <x v="83"/>
  </r>
  <r>
    <m/>
    <x v="4"/>
    <x v="2"/>
    <x v="83"/>
  </r>
  <r>
    <m/>
    <x v="3"/>
    <x v="2"/>
    <x v="83"/>
  </r>
  <r>
    <m/>
    <x v="0"/>
    <x v="1"/>
    <x v="83"/>
  </r>
  <r>
    <m/>
    <x v="2"/>
    <x v="2"/>
    <x v="83"/>
  </r>
  <r>
    <m/>
    <x v="3"/>
    <x v="1"/>
    <x v="83"/>
  </r>
  <r>
    <m/>
    <x v="2"/>
    <x v="3"/>
    <x v="83"/>
  </r>
  <r>
    <m/>
    <x v="2"/>
    <x v="3"/>
    <x v="83"/>
  </r>
  <r>
    <m/>
    <x v="1"/>
    <x v="0"/>
    <x v="83"/>
  </r>
  <r>
    <m/>
    <x v="2"/>
    <x v="2"/>
    <x v="83"/>
  </r>
  <r>
    <m/>
    <x v="2"/>
    <x v="5"/>
    <x v="83"/>
  </r>
  <r>
    <m/>
    <x v="1"/>
    <x v="0"/>
    <x v="83"/>
  </r>
  <r>
    <m/>
    <x v="1"/>
    <x v="3"/>
    <x v="83"/>
  </r>
  <r>
    <m/>
    <x v="2"/>
    <x v="5"/>
    <x v="83"/>
  </r>
  <r>
    <m/>
    <x v="4"/>
    <x v="0"/>
    <x v="83"/>
  </r>
  <r>
    <m/>
    <x v="1"/>
    <x v="5"/>
    <x v="83"/>
  </r>
  <r>
    <m/>
    <x v="3"/>
    <x v="1"/>
    <x v="83"/>
  </r>
  <r>
    <m/>
    <x v="2"/>
    <x v="3"/>
    <x v="83"/>
  </r>
  <r>
    <m/>
    <x v="2"/>
    <x v="4"/>
    <x v="83"/>
  </r>
  <r>
    <m/>
    <x v="1"/>
    <x v="4"/>
    <x v="83"/>
  </r>
  <r>
    <m/>
    <x v="2"/>
    <x v="2"/>
    <x v="83"/>
  </r>
  <r>
    <m/>
    <x v="1"/>
    <x v="3"/>
    <x v="83"/>
  </r>
  <r>
    <m/>
    <x v="4"/>
    <x v="4"/>
    <x v="83"/>
  </r>
  <r>
    <m/>
    <x v="3"/>
    <x v="5"/>
    <x v="83"/>
  </r>
  <r>
    <m/>
    <x v="0"/>
    <x v="0"/>
    <x v="83"/>
  </r>
  <r>
    <m/>
    <x v="4"/>
    <x v="0"/>
    <x v="83"/>
  </r>
  <r>
    <m/>
    <x v="1"/>
    <x v="0"/>
    <x v="83"/>
  </r>
  <r>
    <m/>
    <x v="0"/>
    <x v="1"/>
    <x v="83"/>
  </r>
  <r>
    <m/>
    <x v="3"/>
    <x v="0"/>
    <x v="83"/>
  </r>
  <r>
    <m/>
    <x v="2"/>
    <x v="2"/>
    <x v="83"/>
  </r>
  <r>
    <m/>
    <x v="4"/>
    <x v="2"/>
    <x v="83"/>
  </r>
  <r>
    <m/>
    <x v="0"/>
    <x v="2"/>
    <x v="83"/>
  </r>
  <r>
    <m/>
    <x v="1"/>
    <x v="2"/>
    <x v="83"/>
  </r>
  <r>
    <m/>
    <x v="4"/>
    <x v="2"/>
    <x v="83"/>
  </r>
  <r>
    <m/>
    <x v="1"/>
    <x v="1"/>
    <x v="83"/>
  </r>
  <r>
    <m/>
    <x v="4"/>
    <x v="5"/>
    <x v="83"/>
  </r>
  <r>
    <m/>
    <x v="4"/>
    <x v="3"/>
    <x v="83"/>
  </r>
  <r>
    <m/>
    <x v="4"/>
    <x v="1"/>
    <x v="83"/>
  </r>
  <r>
    <m/>
    <x v="4"/>
    <x v="3"/>
    <x v="83"/>
  </r>
  <r>
    <m/>
    <x v="3"/>
    <x v="0"/>
    <x v="83"/>
  </r>
  <r>
    <m/>
    <x v="4"/>
    <x v="1"/>
    <x v="83"/>
  </r>
  <r>
    <m/>
    <x v="4"/>
    <x v="3"/>
    <x v="83"/>
  </r>
  <r>
    <m/>
    <x v="0"/>
    <x v="2"/>
    <x v="83"/>
  </r>
  <r>
    <m/>
    <x v="3"/>
    <x v="1"/>
    <x v="83"/>
  </r>
  <r>
    <m/>
    <x v="1"/>
    <x v="2"/>
    <x v="83"/>
  </r>
  <r>
    <m/>
    <x v="3"/>
    <x v="0"/>
    <x v="83"/>
  </r>
  <r>
    <m/>
    <x v="0"/>
    <x v="1"/>
    <x v="83"/>
  </r>
  <r>
    <m/>
    <x v="4"/>
    <x v="2"/>
    <x v="83"/>
  </r>
  <r>
    <m/>
    <x v="2"/>
    <x v="1"/>
    <x v="83"/>
  </r>
  <r>
    <m/>
    <x v="3"/>
    <x v="2"/>
    <x v="83"/>
  </r>
  <r>
    <m/>
    <x v="1"/>
    <x v="1"/>
    <x v="83"/>
  </r>
  <r>
    <m/>
    <x v="3"/>
    <x v="1"/>
    <x v="83"/>
  </r>
  <r>
    <m/>
    <x v="4"/>
    <x v="1"/>
    <x v="83"/>
  </r>
  <r>
    <m/>
    <x v="0"/>
    <x v="2"/>
    <x v="83"/>
  </r>
  <r>
    <m/>
    <x v="1"/>
    <x v="4"/>
    <x v="83"/>
  </r>
  <r>
    <m/>
    <x v="2"/>
    <x v="4"/>
    <x v="83"/>
  </r>
  <r>
    <m/>
    <x v="1"/>
    <x v="3"/>
    <x v="83"/>
  </r>
  <r>
    <m/>
    <x v="4"/>
    <x v="1"/>
    <x v="83"/>
  </r>
  <r>
    <m/>
    <x v="4"/>
    <x v="0"/>
    <x v="83"/>
  </r>
  <r>
    <m/>
    <x v="4"/>
    <x v="1"/>
    <x v="83"/>
  </r>
  <r>
    <m/>
    <x v="1"/>
    <x v="2"/>
    <x v="83"/>
  </r>
  <r>
    <m/>
    <x v="1"/>
    <x v="1"/>
    <x v="83"/>
  </r>
  <r>
    <m/>
    <x v="0"/>
    <x v="0"/>
    <x v="83"/>
  </r>
  <r>
    <m/>
    <x v="1"/>
    <x v="0"/>
    <x v="83"/>
  </r>
  <r>
    <m/>
    <x v="3"/>
    <x v="3"/>
    <x v="83"/>
  </r>
  <r>
    <m/>
    <x v="4"/>
    <x v="4"/>
    <x v="83"/>
  </r>
  <r>
    <m/>
    <x v="3"/>
    <x v="2"/>
    <x v="83"/>
  </r>
  <r>
    <m/>
    <x v="1"/>
    <x v="4"/>
    <x v="83"/>
  </r>
  <r>
    <m/>
    <x v="1"/>
    <x v="1"/>
    <x v="83"/>
  </r>
  <r>
    <m/>
    <x v="1"/>
    <x v="2"/>
    <x v="83"/>
  </r>
  <r>
    <m/>
    <x v="3"/>
    <x v="0"/>
    <x v="83"/>
  </r>
  <r>
    <m/>
    <x v="0"/>
    <x v="2"/>
    <x v="83"/>
  </r>
  <r>
    <m/>
    <x v="3"/>
    <x v="1"/>
    <x v="83"/>
  </r>
  <r>
    <m/>
    <x v="3"/>
    <x v="2"/>
    <x v="83"/>
  </r>
  <r>
    <m/>
    <x v="3"/>
    <x v="3"/>
    <x v="83"/>
  </r>
  <r>
    <m/>
    <x v="3"/>
    <x v="4"/>
    <x v="83"/>
  </r>
  <r>
    <m/>
    <x v="1"/>
    <x v="1"/>
    <x v="83"/>
  </r>
  <r>
    <m/>
    <x v="2"/>
    <x v="3"/>
    <x v="83"/>
  </r>
  <r>
    <m/>
    <x v="3"/>
    <x v="0"/>
    <x v="83"/>
  </r>
  <r>
    <m/>
    <x v="0"/>
    <x v="4"/>
    <x v="83"/>
  </r>
  <r>
    <m/>
    <x v="4"/>
    <x v="3"/>
    <x v="83"/>
  </r>
  <r>
    <m/>
    <x v="4"/>
    <x v="4"/>
    <x v="83"/>
  </r>
  <r>
    <m/>
    <x v="4"/>
    <x v="2"/>
    <x v="83"/>
  </r>
  <r>
    <m/>
    <x v="3"/>
    <x v="0"/>
    <x v="83"/>
  </r>
  <r>
    <m/>
    <x v="0"/>
    <x v="3"/>
    <x v="83"/>
  </r>
  <r>
    <m/>
    <x v="2"/>
    <x v="4"/>
    <x v="83"/>
  </r>
  <r>
    <m/>
    <x v="4"/>
    <x v="1"/>
    <x v="83"/>
  </r>
  <r>
    <m/>
    <x v="2"/>
    <x v="3"/>
    <x v="83"/>
  </r>
  <r>
    <m/>
    <x v="4"/>
    <x v="3"/>
    <x v="83"/>
  </r>
  <r>
    <m/>
    <x v="4"/>
    <x v="2"/>
    <x v="83"/>
  </r>
  <r>
    <m/>
    <x v="1"/>
    <x v="4"/>
    <x v="83"/>
  </r>
  <r>
    <m/>
    <x v="2"/>
    <x v="5"/>
    <x v="83"/>
  </r>
  <r>
    <m/>
    <x v="2"/>
    <x v="3"/>
    <x v="83"/>
  </r>
  <r>
    <m/>
    <x v="0"/>
    <x v="4"/>
    <x v="83"/>
  </r>
  <r>
    <m/>
    <x v="1"/>
    <x v="1"/>
    <x v="83"/>
  </r>
  <r>
    <m/>
    <x v="4"/>
    <x v="2"/>
    <x v="83"/>
  </r>
  <r>
    <m/>
    <x v="2"/>
    <x v="4"/>
    <x v="83"/>
  </r>
  <r>
    <m/>
    <x v="4"/>
    <x v="4"/>
    <x v="83"/>
  </r>
  <r>
    <m/>
    <x v="1"/>
    <x v="4"/>
    <x v="83"/>
  </r>
  <r>
    <m/>
    <x v="0"/>
    <x v="1"/>
    <x v="83"/>
  </r>
  <r>
    <m/>
    <x v="2"/>
    <x v="1"/>
    <x v="83"/>
  </r>
  <r>
    <m/>
    <x v="0"/>
    <x v="2"/>
    <x v="83"/>
  </r>
  <r>
    <m/>
    <x v="2"/>
    <x v="4"/>
    <x v="83"/>
  </r>
  <r>
    <m/>
    <x v="3"/>
    <x v="0"/>
    <x v="83"/>
  </r>
  <r>
    <m/>
    <x v="2"/>
    <x v="2"/>
    <x v="83"/>
  </r>
  <r>
    <m/>
    <x v="1"/>
    <x v="5"/>
    <x v="83"/>
  </r>
  <r>
    <m/>
    <x v="1"/>
    <x v="4"/>
    <x v="83"/>
  </r>
  <r>
    <m/>
    <x v="2"/>
    <x v="4"/>
    <x v="83"/>
  </r>
  <r>
    <m/>
    <x v="3"/>
    <x v="4"/>
    <x v="83"/>
  </r>
  <r>
    <m/>
    <x v="2"/>
    <x v="2"/>
    <x v="83"/>
  </r>
  <r>
    <m/>
    <x v="4"/>
    <x v="3"/>
    <x v="83"/>
  </r>
  <r>
    <m/>
    <x v="3"/>
    <x v="2"/>
    <x v="83"/>
  </r>
  <r>
    <m/>
    <x v="4"/>
    <x v="0"/>
    <x v="83"/>
  </r>
  <r>
    <m/>
    <x v="0"/>
    <x v="2"/>
    <x v="83"/>
  </r>
  <r>
    <m/>
    <x v="4"/>
    <x v="3"/>
    <x v="83"/>
  </r>
  <r>
    <m/>
    <x v="0"/>
    <x v="0"/>
    <x v="83"/>
  </r>
  <r>
    <m/>
    <x v="3"/>
    <x v="1"/>
    <x v="83"/>
  </r>
  <r>
    <m/>
    <x v="4"/>
    <x v="2"/>
    <x v="83"/>
  </r>
  <r>
    <m/>
    <x v="0"/>
    <x v="1"/>
    <x v="83"/>
  </r>
  <r>
    <m/>
    <x v="0"/>
    <x v="4"/>
    <x v="83"/>
  </r>
  <r>
    <m/>
    <x v="1"/>
    <x v="2"/>
    <x v="83"/>
  </r>
  <r>
    <m/>
    <x v="4"/>
    <x v="1"/>
    <x v="83"/>
  </r>
  <r>
    <m/>
    <x v="2"/>
    <x v="1"/>
    <x v="83"/>
  </r>
  <r>
    <m/>
    <x v="2"/>
    <x v="2"/>
    <x v="83"/>
  </r>
  <r>
    <m/>
    <x v="3"/>
    <x v="3"/>
    <x v="83"/>
  </r>
  <r>
    <m/>
    <x v="4"/>
    <x v="4"/>
    <x v="83"/>
  </r>
  <r>
    <m/>
    <x v="1"/>
    <x v="1"/>
    <x v="83"/>
  </r>
  <r>
    <m/>
    <x v="3"/>
    <x v="3"/>
    <x v="83"/>
  </r>
  <r>
    <m/>
    <x v="3"/>
    <x v="4"/>
    <x v="83"/>
  </r>
  <r>
    <m/>
    <x v="4"/>
    <x v="3"/>
    <x v="83"/>
  </r>
  <r>
    <m/>
    <x v="1"/>
    <x v="3"/>
    <x v="83"/>
  </r>
  <r>
    <m/>
    <x v="3"/>
    <x v="1"/>
    <x v="83"/>
  </r>
  <r>
    <m/>
    <x v="0"/>
    <x v="4"/>
    <x v="83"/>
  </r>
  <r>
    <m/>
    <x v="4"/>
    <x v="2"/>
    <x v="83"/>
  </r>
  <r>
    <m/>
    <x v="0"/>
    <x v="0"/>
    <x v="83"/>
  </r>
  <r>
    <m/>
    <x v="3"/>
    <x v="4"/>
    <x v="83"/>
  </r>
  <r>
    <m/>
    <x v="4"/>
    <x v="2"/>
    <x v="83"/>
  </r>
  <r>
    <m/>
    <x v="0"/>
    <x v="2"/>
    <x v="83"/>
  </r>
  <r>
    <m/>
    <x v="0"/>
    <x v="1"/>
    <x v="83"/>
  </r>
  <r>
    <m/>
    <x v="4"/>
    <x v="5"/>
    <x v="83"/>
  </r>
  <r>
    <m/>
    <x v="4"/>
    <x v="0"/>
    <x v="83"/>
  </r>
  <r>
    <m/>
    <x v="4"/>
    <x v="3"/>
    <x v="83"/>
  </r>
  <r>
    <m/>
    <x v="1"/>
    <x v="1"/>
    <x v="83"/>
  </r>
  <r>
    <m/>
    <x v="2"/>
    <x v="0"/>
    <x v="83"/>
  </r>
  <r>
    <m/>
    <x v="1"/>
    <x v="2"/>
    <x v="83"/>
  </r>
  <r>
    <m/>
    <x v="4"/>
    <x v="1"/>
    <x v="83"/>
  </r>
  <r>
    <m/>
    <x v="3"/>
    <x v="0"/>
    <x v="83"/>
  </r>
  <r>
    <m/>
    <x v="3"/>
    <x v="4"/>
    <x v="83"/>
  </r>
  <r>
    <m/>
    <x v="3"/>
    <x v="0"/>
    <x v="83"/>
  </r>
  <r>
    <m/>
    <x v="0"/>
    <x v="0"/>
    <x v="83"/>
  </r>
  <r>
    <m/>
    <x v="0"/>
    <x v="0"/>
    <x v="83"/>
  </r>
  <r>
    <m/>
    <x v="3"/>
    <x v="1"/>
    <x v="83"/>
  </r>
  <r>
    <m/>
    <x v="1"/>
    <x v="2"/>
    <x v="83"/>
  </r>
  <r>
    <m/>
    <x v="0"/>
    <x v="4"/>
    <x v="83"/>
  </r>
  <r>
    <m/>
    <x v="2"/>
    <x v="1"/>
    <x v="83"/>
  </r>
  <r>
    <m/>
    <x v="0"/>
    <x v="4"/>
    <x v="83"/>
  </r>
  <r>
    <m/>
    <x v="1"/>
    <x v="2"/>
    <x v="83"/>
  </r>
  <r>
    <m/>
    <x v="1"/>
    <x v="3"/>
    <x v="83"/>
  </r>
  <r>
    <m/>
    <x v="3"/>
    <x v="4"/>
    <x v="83"/>
  </r>
  <r>
    <m/>
    <x v="4"/>
    <x v="0"/>
    <x v="83"/>
  </r>
  <r>
    <m/>
    <x v="3"/>
    <x v="2"/>
    <x v="83"/>
  </r>
  <r>
    <m/>
    <x v="3"/>
    <x v="0"/>
    <x v="83"/>
  </r>
  <r>
    <m/>
    <x v="4"/>
    <x v="2"/>
    <x v="83"/>
  </r>
  <r>
    <m/>
    <x v="3"/>
    <x v="1"/>
    <x v="83"/>
  </r>
  <r>
    <m/>
    <x v="0"/>
    <x v="4"/>
    <x v="83"/>
  </r>
  <r>
    <m/>
    <x v="4"/>
    <x v="1"/>
    <x v="83"/>
  </r>
  <r>
    <m/>
    <x v="3"/>
    <x v="3"/>
    <x v="83"/>
  </r>
  <r>
    <m/>
    <x v="2"/>
    <x v="2"/>
    <x v="83"/>
  </r>
  <r>
    <m/>
    <x v="1"/>
    <x v="4"/>
    <x v="83"/>
  </r>
  <r>
    <m/>
    <x v="0"/>
    <x v="4"/>
    <x v="83"/>
  </r>
  <r>
    <m/>
    <x v="1"/>
    <x v="0"/>
    <x v="83"/>
  </r>
  <r>
    <m/>
    <x v="2"/>
    <x v="2"/>
    <x v="83"/>
  </r>
  <r>
    <m/>
    <x v="0"/>
    <x v="0"/>
    <x v="83"/>
  </r>
  <r>
    <m/>
    <x v="1"/>
    <x v="4"/>
    <x v="83"/>
  </r>
  <r>
    <m/>
    <x v="0"/>
    <x v="3"/>
    <x v="83"/>
  </r>
  <r>
    <m/>
    <x v="1"/>
    <x v="1"/>
    <x v="83"/>
  </r>
  <r>
    <m/>
    <x v="1"/>
    <x v="4"/>
    <x v="83"/>
  </r>
  <r>
    <m/>
    <x v="0"/>
    <x v="1"/>
    <x v="83"/>
  </r>
  <r>
    <m/>
    <x v="1"/>
    <x v="5"/>
    <x v="83"/>
  </r>
  <r>
    <m/>
    <x v="4"/>
    <x v="1"/>
    <x v="83"/>
  </r>
  <r>
    <m/>
    <x v="4"/>
    <x v="4"/>
    <x v="83"/>
  </r>
  <r>
    <m/>
    <x v="3"/>
    <x v="0"/>
    <x v="83"/>
  </r>
  <r>
    <m/>
    <x v="2"/>
    <x v="1"/>
    <x v="83"/>
  </r>
  <r>
    <m/>
    <x v="0"/>
    <x v="0"/>
    <x v="83"/>
  </r>
  <r>
    <m/>
    <x v="1"/>
    <x v="3"/>
    <x v="83"/>
  </r>
  <r>
    <m/>
    <x v="1"/>
    <x v="4"/>
    <x v="83"/>
  </r>
  <r>
    <m/>
    <x v="4"/>
    <x v="4"/>
    <x v="83"/>
  </r>
  <r>
    <m/>
    <x v="3"/>
    <x v="4"/>
    <x v="83"/>
  </r>
  <r>
    <m/>
    <x v="2"/>
    <x v="0"/>
    <x v="83"/>
  </r>
  <r>
    <m/>
    <x v="2"/>
    <x v="4"/>
    <x v="83"/>
  </r>
  <r>
    <m/>
    <x v="1"/>
    <x v="1"/>
    <x v="83"/>
  </r>
  <r>
    <m/>
    <x v="0"/>
    <x v="3"/>
    <x v="83"/>
  </r>
  <r>
    <m/>
    <x v="0"/>
    <x v="3"/>
    <x v="83"/>
  </r>
  <r>
    <m/>
    <x v="0"/>
    <x v="4"/>
    <x v="83"/>
  </r>
  <r>
    <m/>
    <x v="2"/>
    <x v="2"/>
    <x v="83"/>
  </r>
  <r>
    <m/>
    <x v="4"/>
    <x v="0"/>
    <x v="83"/>
  </r>
  <r>
    <m/>
    <x v="4"/>
    <x v="0"/>
    <x v="83"/>
  </r>
  <r>
    <m/>
    <x v="1"/>
    <x v="3"/>
    <x v="83"/>
  </r>
  <r>
    <m/>
    <x v="1"/>
    <x v="1"/>
    <x v="83"/>
  </r>
  <r>
    <m/>
    <x v="1"/>
    <x v="3"/>
    <x v="83"/>
  </r>
  <r>
    <m/>
    <x v="0"/>
    <x v="0"/>
    <x v="83"/>
  </r>
  <r>
    <m/>
    <x v="1"/>
    <x v="1"/>
    <x v="83"/>
  </r>
  <r>
    <m/>
    <x v="3"/>
    <x v="3"/>
    <x v="83"/>
  </r>
  <r>
    <m/>
    <x v="2"/>
    <x v="2"/>
    <x v="83"/>
  </r>
  <r>
    <m/>
    <x v="4"/>
    <x v="3"/>
    <x v="83"/>
  </r>
  <r>
    <m/>
    <x v="0"/>
    <x v="3"/>
    <x v="83"/>
  </r>
  <r>
    <m/>
    <x v="3"/>
    <x v="3"/>
    <x v="83"/>
  </r>
  <r>
    <m/>
    <x v="0"/>
    <x v="2"/>
    <x v="83"/>
  </r>
  <r>
    <m/>
    <x v="0"/>
    <x v="0"/>
    <x v="83"/>
  </r>
  <r>
    <m/>
    <x v="2"/>
    <x v="0"/>
    <x v="83"/>
  </r>
  <r>
    <m/>
    <x v="4"/>
    <x v="5"/>
    <x v="83"/>
  </r>
  <r>
    <m/>
    <x v="4"/>
    <x v="1"/>
    <x v="83"/>
  </r>
  <r>
    <m/>
    <x v="3"/>
    <x v="2"/>
    <x v="83"/>
  </r>
  <r>
    <m/>
    <x v="2"/>
    <x v="0"/>
    <x v="83"/>
  </r>
  <r>
    <m/>
    <x v="1"/>
    <x v="4"/>
    <x v="83"/>
  </r>
  <r>
    <m/>
    <x v="1"/>
    <x v="4"/>
    <x v="83"/>
  </r>
  <r>
    <m/>
    <x v="4"/>
    <x v="4"/>
    <x v="83"/>
  </r>
  <r>
    <m/>
    <x v="3"/>
    <x v="1"/>
    <x v="83"/>
  </r>
  <r>
    <m/>
    <x v="2"/>
    <x v="1"/>
    <x v="83"/>
  </r>
  <r>
    <m/>
    <x v="1"/>
    <x v="0"/>
    <x v="83"/>
  </r>
  <r>
    <m/>
    <x v="3"/>
    <x v="1"/>
    <x v="83"/>
  </r>
  <r>
    <m/>
    <x v="3"/>
    <x v="5"/>
    <x v="83"/>
  </r>
  <r>
    <m/>
    <x v="2"/>
    <x v="5"/>
    <x v="83"/>
  </r>
  <r>
    <m/>
    <x v="2"/>
    <x v="4"/>
    <x v="83"/>
  </r>
  <r>
    <m/>
    <x v="4"/>
    <x v="1"/>
    <x v="83"/>
  </r>
  <r>
    <m/>
    <x v="1"/>
    <x v="2"/>
    <x v="83"/>
  </r>
  <r>
    <m/>
    <x v="4"/>
    <x v="4"/>
    <x v="83"/>
  </r>
  <r>
    <m/>
    <x v="1"/>
    <x v="5"/>
    <x v="83"/>
  </r>
  <r>
    <m/>
    <x v="2"/>
    <x v="4"/>
    <x v="83"/>
  </r>
  <r>
    <m/>
    <x v="2"/>
    <x v="3"/>
    <x v="83"/>
  </r>
  <r>
    <m/>
    <x v="3"/>
    <x v="2"/>
    <x v="83"/>
  </r>
  <r>
    <m/>
    <x v="3"/>
    <x v="1"/>
    <x v="83"/>
  </r>
  <r>
    <m/>
    <x v="1"/>
    <x v="3"/>
    <x v="83"/>
  </r>
  <r>
    <m/>
    <x v="4"/>
    <x v="1"/>
    <x v="83"/>
  </r>
  <r>
    <m/>
    <x v="1"/>
    <x v="2"/>
    <x v="83"/>
  </r>
  <r>
    <m/>
    <x v="1"/>
    <x v="2"/>
    <x v="83"/>
  </r>
  <r>
    <m/>
    <x v="3"/>
    <x v="2"/>
    <x v="83"/>
  </r>
  <r>
    <m/>
    <x v="0"/>
    <x v="3"/>
    <x v="83"/>
  </r>
  <r>
    <m/>
    <x v="1"/>
    <x v="2"/>
    <x v="83"/>
  </r>
  <r>
    <m/>
    <x v="4"/>
    <x v="1"/>
    <x v="83"/>
  </r>
  <r>
    <m/>
    <x v="2"/>
    <x v="5"/>
    <x v="83"/>
  </r>
  <r>
    <m/>
    <x v="3"/>
    <x v="0"/>
    <x v="83"/>
  </r>
  <r>
    <m/>
    <x v="1"/>
    <x v="1"/>
    <x v="83"/>
  </r>
  <r>
    <m/>
    <x v="4"/>
    <x v="0"/>
    <x v="83"/>
  </r>
  <r>
    <m/>
    <x v="3"/>
    <x v="2"/>
    <x v="83"/>
  </r>
  <r>
    <m/>
    <x v="3"/>
    <x v="1"/>
    <x v="83"/>
  </r>
  <r>
    <m/>
    <x v="2"/>
    <x v="3"/>
    <x v="83"/>
  </r>
  <r>
    <m/>
    <x v="1"/>
    <x v="1"/>
    <x v="83"/>
  </r>
  <r>
    <m/>
    <x v="4"/>
    <x v="2"/>
    <x v="83"/>
  </r>
  <r>
    <m/>
    <x v="2"/>
    <x v="4"/>
    <x v="83"/>
  </r>
  <r>
    <m/>
    <x v="0"/>
    <x v="0"/>
    <x v="83"/>
  </r>
  <r>
    <m/>
    <x v="4"/>
    <x v="2"/>
    <x v="83"/>
  </r>
  <r>
    <m/>
    <x v="3"/>
    <x v="4"/>
    <x v="83"/>
  </r>
  <r>
    <m/>
    <x v="4"/>
    <x v="2"/>
    <x v="83"/>
  </r>
  <r>
    <m/>
    <x v="1"/>
    <x v="4"/>
    <x v="83"/>
  </r>
  <r>
    <m/>
    <x v="4"/>
    <x v="0"/>
    <x v="83"/>
  </r>
  <r>
    <m/>
    <x v="1"/>
    <x v="0"/>
    <x v="83"/>
  </r>
  <r>
    <m/>
    <x v="2"/>
    <x v="3"/>
    <x v="83"/>
  </r>
  <r>
    <m/>
    <x v="1"/>
    <x v="0"/>
    <x v="83"/>
  </r>
  <r>
    <m/>
    <x v="2"/>
    <x v="5"/>
    <x v="83"/>
  </r>
  <r>
    <m/>
    <x v="4"/>
    <x v="1"/>
    <x v="83"/>
  </r>
  <r>
    <m/>
    <x v="2"/>
    <x v="0"/>
    <x v="83"/>
  </r>
  <r>
    <m/>
    <x v="3"/>
    <x v="0"/>
    <x v="83"/>
  </r>
  <r>
    <m/>
    <x v="1"/>
    <x v="4"/>
    <x v="83"/>
  </r>
  <r>
    <m/>
    <x v="0"/>
    <x v="3"/>
    <x v="83"/>
  </r>
  <r>
    <m/>
    <x v="3"/>
    <x v="3"/>
    <x v="83"/>
  </r>
  <r>
    <m/>
    <x v="2"/>
    <x v="0"/>
    <x v="83"/>
  </r>
  <r>
    <m/>
    <x v="4"/>
    <x v="2"/>
    <x v="83"/>
  </r>
  <r>
    <m/>
    <x v="4"/>
    <x v="3"/>
    <x v="83"/>
  </r>
  <r>
    <m/>
    <x v="0"/>
    <x v="1"/>
    <x v="83"/>
  </r>
  <r>
    <m/>
    <x v="4"/>
    <x v="2"/>
    <x v="83"/>
  </r>
  <r>
    <m/>
    <x v="2"/>
    <x v="3"/>
    <x v="83"/>
  </r>
  <r>
    <m/>
    <x v="0"/>
    <x v="1"/>
    <x v="83"/>
  </r>
  <r>
    <m/>
    <x v="1"/>
    <x v="1"/>
    <x v="83"/>
  </r>
  <r>
    <m/>
    <x v="2"/>
    <x v="0"/>
    <x v="83"/>
  </r>
  <r>
    <m/>
    <x v="1"/>
    <x v="1"/>
    <x v="83"/>
  </r>
  <r>
    <m/>
    <x v="3"/>
    <x v="4"/>
    <x v="83"/>
  </r>
  <r>
    <m/>
    <x v="2"/>
    <x v="2"/>
    <x v="83"/>
  </r>
  <r>
    <m/>
    <x v="4"/>
    <x v="2"/>
    <x v="83"/>
  </r>
  <r>
    <m/>
    <x v="0"/>
    <x v="3"/>
    <x v="83"/>
  </r>
  <r>
    <m/>
    <x v="1"/>
    <x v="2"/>
    <x v="83"/>
  </r>
  <r>
    <m/>
    <x v="1"/>
    <x v="0"/>
    <x v="83"/>
  </r>
  <r>
    <m/>
    <x v="3"/>
    <x v="1"/>
    <x v="83"/>
  </r>
  <r>
    <m/>
    <x v="4"/>
    <x v="1"/>
    <x v="83"/>
  </r>
  <r>
    <m/>
    <x v="2"/>
    <x v="3"/>
    <x v="83"/>
  </r>
  <r>
    <m/>
    <x v="2"/>
    <x v="3"/>
    <x v="83"/>
  </r>
  <r>
    <m/>
    <x v="2"/>
    <x v="0"/>
    <x v="83"/>
  </r>
  <r>
    <m/>
    <x v="3"/>
    <x v="0"/>
    <x v="83"/>
  </r>
  <r>
    <m/>
    <x v="0"/>
    <x v="3"/>
    <x v="83"/>
  </r>
  <r>
    <m/>
    <x v="0"/>
    <x v="1"/>
    <x v="83"/>
  </r>
  <r>
    <m/>
    <x v="1"/>
    <x v="1"/>
    <x v="83"/>
  </r>
  <r>
    <m/>
    <x v="3"/>
    <x v="1"/>
    <x v="83"/>
  </r>
  <r>
    <m/>
    <x v="3"/>
    <x v="3"/>
    <x v="83"/>
  </r>
  <r>
    <m/>
    <x v="2"/>
    <x v="4"/>
    <x v="83"/>
  </r>
  <r>
    <m/>
    <x v="3"/>
    <x v="1"/>
    <x v="83"/>
  </r>
  <r>
    <m/>
    <x v="1"/>
    <x v="1"/>
    <x v="83"/>
  </r>
  <r>
    <m/>
    <x v="3"/>
    <x v="4"/>
    <x v="83"/>
  </r>
  <r>
    <m/>
    <x v="3"/>
    <x v="0"/>
    <x v="83"/>
  </r>
  <r>
    <m/>
    <x v="2"/>
    <x v="1"/>
    <x v="83"/>
  </r>
  <r>
    <m/>
    <x v="1"/>
    <x v="1"/>
    <x v="83"/>
  </r>
  <r>
    <m/>
    <x v="4"/>
    <x v="0"/>
    <x v="83"/>
  </r>
  <r>
    <m/>
    <x v="3"/>
    <x v="3"/>
    <x v="83"/>
  </r>
  <r>
    <m/>
    <x v="2"/>
    <x v="0"/>
    <x v="83"/>
  </r>
  <r>
    <m/>
    <x v="3"/>
    <x v="0"/>
    <x v="83"/>
  </r>
  <r>
    <m/>
    <x v="1"/>
    <x v="0"/>
    <x v="83"/>
  </r>
  <r>
    <m/>
    <x v="2"/>
    <x v="3"/>
    <x v="83"/>
  </r>
  <r>
    <m/>
    <x v="2"/>
    <x v="3"/>
    <x v="83"/>
  </r>
  <r>
    <m/>
    <x v="3"/>
    <x v="1"/>
    <x v="83"/>
  </r>
  <r>
    <m/>
    <x v="2"/>
    <x v="3"/>
    <x v="83"/>
  </r>
  <r>
    <m/>
    <x v="0"/>
    <x v="3"/>
    <x v="83"/>
  </r>
  <r>
    <m/>
    <x v="0"/>
    <x v="2"/>
    <x v="83"/>
  </r>
  <r>
    <m/>
    <x v="2"/>
    <x v="2"/>
    <x v="83"/>
  </r>
  <r>
    <m/>
    <x v="4"/>
    <x v="4"/>
    <x v="83"/>
  </r>
  <r>
    <m/>
    <x v="3"/>
    <x v="1"/>
    <x v="83"/>
  </r>
  <r>
    <m/>
    <x v="4"/>
    <x v="1"/>
    <x v="83"/>
  </r>
  <r>
    <m/>
    <x v="1"/>
    <x v="3"/>
    <x v="83"/>
  </r>
  <r>
    <m/>
    <x v="0"/>
    <x v="3"/>
    <x v="83"/>
  </r>
  <r>
    <m/>
    <x v="4"/>
    <x v="1"/>
    <x v="83"/>
  </r>
  <r>
    <m/>
    <x v="4"/>
    <x v="3"/>
    <x v="83"/>
  </r>
  <r>
    <m/>
    <x v="3"/>
    <x v="2"/>
    <x v="83"/>
  </r>
  <r>
    <m/>
    <x v="2"/>
    <x v="3"/>
    <x v="83"/>
  </r>
  <r>
    <m/>
    <x v="1"/>
    <x v="3"/>
    <x v="83"/>
  </r>
  <r>
    <m/>
    <x v="1"/>
    <x v="3"/>
    <x v="83"/>
  </r>
  <r>
    <m/>
    <x v="4"/>
    <x v="0"/>
    <x v="83"/>
  </r>
  <r>
    <m/>
    <x v="0"/>
    <x v="2"/>
    <x v="83"/>
  </r>
  <r>
    <m/>
    <x v="0"/>
    <x v="0"/>
    <x v="83"/>
  </r>
  <r>
    <m/>
    <x v="4"/>
    <x v="2"/>
    <x v="83"/>
  </r>
  <r>
    <m/>
    <x v="2"/>
    <x v="4"/>
    <x v="83"/>
  </r>
  <r>
    <m/>
    <x v="3"/>
    <x v="2"/>
    <x v="83"/>
  </r>
  <r>
    <m/>
    <x v="0"/>
    <x v="3"/>
    <x v="83"/>
  </r>
  <r>
    <m/>
    <x v="2"/>
    <x v="1"/>
    <x v="83"/>
  </r>
  <r>
    <m/>
    <x v="4"/>
    <x v="1"/>
    <x v="83"/>
  </r>
  <r>
    <m/>
    <x v="1"/>
    <x v="3"/>
    <x v="83"/>
  </r>
  <r>
    <m/>
    <x v="2"/>
    <x v="4"/>
    <x v="83"/>
  </r>
  <r>
    <m/>
    <x v="1"/>
    <x v="4"/>
    <x v="83"/>
  </r>
  <r>
    <m/>
    <x v="0"/>
    <x v="1"/>
    <x v="83"/>
  </r>
  <r>
    <m/>
    <x v="3"/>
    <x v="2"/>
    <x v="83"/>
  </r>
  <r>
    <m/>
    <x v="1"/>
    <x v="5"/>
    <x v="83"/>
  </r>
  <r>
    <m/>
    <x v="3"/>
    <x v="3"/>
    <x v="83"/>
  </r>
  <r>
    <m/>
    <x v="4"/>
    <x v="0"/>
    <x v="83"/>
  </r>
  <r>
    <m/>
    <x v="3"/>
    <x v="3"/>
    <x v="83"/>
  </r>
  <r>
    <m/>
    <x v="2"/>
    <x v="0"/>
    <x v="83"/>
  </r>
  <r>
    <m/>
    <x v="2"/>
    <x v="3"/>
    <x v="83"/>
  </r>
  <r>
    <m/>
    <x v="3"/>
    <x v="4"/>
    <x v="83"/>
  </r>
  <r>
    <m/>
    <x v="1"/>
    <x v="2"/>
    <x v="83"/>
  </r>
  <r>
    <m/>
    <x v="3"/>
    <x v="0"/>
    <x v="83"/>
  </r>
  <r>
    <m/>
    <x v="1"/>
    <x v="2"/>
    <x v="83"/>
  </r>
  <r>
    <m/>
    <x v="4"/>
    <x v="0"/>
    <x v="83"/>
  </r>
  <r>
    <m/>
    <x v="1"/>
    <x v="5"/>
    <x v="83"/>
  </r>
  <r>
    <m/>
    <x v="0"/>
    <x v="2"/>
    <x v="83"/>
  </r>
  <r>
    <m/>
    <x v="0"/>
    <x v="0"/>
    <x v="83"/>
  </r>
  <r>
    <m/>
    <x v="0"/>
    <x v="3"/>
    <x v="83"/>
  </r>
  <r>
    <m/>
    <x v="1"/>
    <x v="0"/>
    <x v="83"/>
  </r>
  <r>
    <m/>
    <x v="2"/>
    <x v="1"/>
    <x v="83"/>
  </r>
  <r>
    <m/>
    <x v="1"/>
    <x v="1"/>
    <x v="83"/>
  </r>
  <r>
    <m/>
    <x v="0"/>
    <x v="4"/>
    <x v="83"/>
  </r>
  <r>
    <m/>
    <x v="3"/>
    <x v="4"/>
    <x v="83"/>
  </r>
  <r>
    <m/>
    <x v="2"/>
    <x v="2"/>
    <x v="83"/>
  </r>
  <r>
    <m/>
    <x v="4"/>
    <x v="4"/>
    <x v="83"/>
  </r>
  <r>
    <m/>
    <x v="4"/>
    <x v="3"/>
    <x v="83"/>
  </r>
  <r>
    <m/>
    <x v="4"/>
    <x v="3"/>
    <x v="83"/>
  </r>
  <r>
    <m/>
    <x v="4"/>
    <x v="4"/>
    <x v="83"/>
  </r>
  <r>
    <m/>
    <x v="2"/>
    <x v="4"/>
    <x v="83"/>
  </r>
  <r>
    <m/>
    <x v="4"/>
    <x v="0"/>
    <x v="83"/>
  </r>
  <r>
    <m/>
    <x v="1"/>
    <x v="3"/>
    <x v="83"/>
  </r>
  <r>
    <m/>
    <x v="4"/>
    <x v="0"/>
    <x v="83"/>
  </r>
  <r>
    <m/>
    <x v="1"/>
    <x v="4"/>
    <x v="83"/>
  </r>
  <r>
    <m/>
    <x v="3"/>
    <x v="1"/>
    <x v="83"/>
  </r>
  <r>
    <m/>
    <x v="1"/>
    <x v="0"/>
    <x v="83"/>
  </r>
  <r>
    <m/>
    <x v="3"/>
    <x v="2"/>
    <x v="83"/>
  </r>
  <r>
    <m/>
    <x v="2"/>
    <x v="4"/>
    <x v="83"/>
  </r>
  <r>
    <m/>
    <x v="0"/>
    <x v="4"/>
    <x v="83"/>
  </r>
  <r>
    <m/>
    <x v="0"/>
    <x v="1"/>
    <x v="83"/>
  </r>
  <r>
    <m/>
    <x v="0"/>
    <x v="3"/>
    <x v="83"/>
  </r>
  <r>
    <m/>
    <x v="3"/>
    <x v="2"/>
    <x v="83"/>
  </r>
  <r>
    <m/>
    <x v="3"/>
    <x v="3"/>
    <x v="83"/>
  </r>
  <r>
    <m/>
    <x v="2"/>
    <x v="2"/>
    <x v="83"/>
  </r>
  <r>
    <m/>
    <x v="1"/>
    <x v="0"/>
    <x v="83"/>
  </r>
  <r>
    <m/>
    <x v="1"/>
    <x v="4"/>
    <x v="83"/>
  </r>
  <r>
    <m/>
    <x v="1"/>
    <x v="2"/>
    <x v="83"/>
  </r>
  <r>
    <m/>
    <x v="3"/>
    <x v="2"/>
    <x v="83"/>
  </r>
  <r>
    <m/>
    <x v="2"/>
    <x v="0"/>
    <x v="83"/>
  </r>
  <r>
    <m/>
    <x v="3"/>
    <x v="1"/>
    <x v="83"/>
  </r>
  <r>
    <m/>
    <x v="0"/>
    <x v="2"/>
    <x v="83"/>
  </r>
  <r>
    <m/>
    <x v="3"/>
    <x v="1"/>
    <x v="83"/>
  </r>
  <r>
    <m/>
    <x v="1"/>
    <x v="2"/>
    <x v="83"/>
  </r>
  <r>
    <m/>
    <x v="4"/>
    <x v="3"/>
    <x v="83"/>
  </r>
  <r>
    <m/>
    <x v="2"/>
    <x v="0"/>
    <x v="83"/>
  </r>
  <r>
    <m/>
    <x v="3"/>
    <x v="3"/>
    <x v="83"/>
  </r>
  <r>
    <m/>
    <x v="1"/>
    <x v="3"/>
    <x v="83"/>
  </r>
  <r>
    <m/>
    <x v="4"/>
    <x v="3"/>
    <x v="83"/>
  </r>
  <r>
    <m/>
    <x v="3"/>
    <x v="4"/>
    <x v="83"/>
  </r>
  <r>
    <m/>
    <x v="2"/>
    <x v="3"/>
    <x v="83"/>
  </r>
  <r>
    <m/>
    <x v="4"/>
    <x v="4"/>
    <x v="83"/>
  </r>
  <r>
    <m/>
    <x v="2"/>
    <x v="3"/>
    <x v="83"/>
  </r>
  <r>
    <m/>
    <x v="1"/>
    <x v="2"/>
    <x v="83"/>
  </r>
  <r>
    <m/>
    <x v="1"/>
    <x v="3"/>
    <x v="83"/>
  </r>
  <r>
    <m/>
    <x v="0"/>
    <x v="1"/>
    <x v="83"/>
  </r>
  <r>
    <m/>
    <x v="2"/>
    <x v="1"/>
    <x v="83"/>
  </r>
  <r>
    <m/>
    <x v="2"/>
    <x v="0"/>
    <x v="83"/>
  </r>
  <r>
    <m/>
    <x v="0"/>
    <x v="3"/>
    <x v="83"/>
  </r>
  <r>
    <m/>
    <x v="4"/>
    <x v="0"/>
    <x v="83"/>
  </r>
  <r>
    <m/>
    <x v="4"/>
    <x v="2"/>
    <x v="83"/>
  </r>
  <r>
    <m/>
    <x v="0"/>
    <x v="0"/>
    <x v="83"/>
  </r>
  <r>
    <m/>
    <x v="0"/>
    <x v="3"/>
    <x v="83"/>
  </r>
  <r>
    <m/>
    <x v="3"/>
    <x v="0"/>
    <x v="83"/>
  </r>
  <r>
    <m/>
    <x v="4"/>
    <x v="0"/>
    <x v="83"/>
  </r>
  <r>
    <m/>
    <x v="0"/>
    <x v="4"/>
    <x v="83"/>
  </r>
  <r>
    <m/>
    <x v="4"/>
    <x v="4"/>
    <x v="83"/>
  </r>
  <r>
    <m/>
    <x v="3"/>
    <x v="2"/>
    <x v="83"/>
  </r>
  <r>
    <m/>
    <x v="0"/>
    <x v="2"/>
    <x v="83"/>
  </r>
  <r>
    <m/>
    <x v="0"/>
    <x v="2"/>
    <x v="83"/>
  </r>
  <r>
    <m/>
    <x v="4"/>
    <x v="3"/>
    <x v="83"/>
  </r>
  <r>
    <m/>
    <x v="0"/>
    <x v="0"/>
    <x v="83"/>
  </r>
  <r>
    <m/>
    <x v="4"/>
    <x v="4"/>
    <x v="83"/>
  </r>
  <r>
    <m/>
    <x v="4"/>
    <x v="4"/>
    <x v="83"/>
  </r>
  <r>
    <m/>
    <x v="4"/>
    <x v="0"/>
    <x v="83"/>
  </r>
  <r>
    <m/>
    <x v="4"/>
    <x v="2"/>
    <x v="83"/>
  </r>
  <r>
    <m/>
    <x v="1"/>
    <x v="4"/>
    <x v="83"/>
  </r>
  <r>
    <m/>
    <x v="3"/>
    <x v="3"/>
    <x v="83"/>
  </r>
  <r>
    <m/>
    <x v="3"/>
    <x v="3"/>
    <x v="83"/>
  </r>
  <r>
    <m/>
    <x v="1"/>
    <x v="4"/>
    <x v="83"/>
  </r>
  <r>
    <m/>
    <x v="2"/>
    <x v="1"/>
    <x v="83"/>
  </r>
  <r>
    <m/>
    <x v="3"/>
    <x v="0"/>
    <x v="83"/>
  </r>
  <r>
    <m/>
    <x v="3"/>
    <x v="1"/>
    <x v="83"/>
  </r>
  <r>
    <m/>
    <x v="3"/>
    <x v="1"/>
    <x v="83"/>
  </r>
  <r>
    <m/>
    <x v="0"/>
    <x v="3"/>
    <x v="83"/>
  </r>
  <r>
    <m/>
    <x v="2"/>
    <x v="3"/>
    <x v="83"/>
  </r>
  <r>
    <m/>
    <x v="2"/>
    <x v="2"/>
    <x v="83"/>
  </r>
  <r>
    <m/>
    <x v="0"/>
    <x v="3"/>
    <x v="83"/>
  </r>
  <r>
    <m/>
    <x v="3"/>
    <x v="0"/>
    <x v="83"/>
  </r>
  <r>
    <m/>
    <x v="2"/>
    <x v="4"/>
    <x v="83"/>
  </r>
  <r>
    <m/>
    <x v="3"/>
    <x v="4"/>
    <x v="83"/>
  </r>
  <r>
    <m/>
    <x v="1"/>
    <x v="2"/>
    <x v="83"/>
  </r>
  <r>
    <m/>
    <x v="1"/>
    <x v="3"/>
    <x v="83"/>
  </r>
  <r>
    <m/>
    <x v="1"/>
    <x v="3"/>
    <x v="83"/>
  </r>
  <r>
    <m/>
    <x v="3"/>
    <x v="2"/>
    <x v="83"/>
  </r>
  <r>
    <m/>
    <x v="0"/>
    <x v="2"/>
    <x v="83"/>
  </r>
  <r>
    <m/>
    <x v="1"/>
    <x v="4"/>
    <x v="83"/>
  </r>
  <r>
    <m/>
    <x v="1"/>
    <x v="3"/>
    <x v="83"/>
  </r>
  <r>
    <m/>
    <x v="2"/>
    <x v="2"/>
    <x v="83"/>
  </r>
  <r>
    <m/>
    <x v="0"/>
    <x v="3"/>
    <x v="83"/>
  </r>
  <r>
    <m/>
    <x v="2"/>
    <x v="4"/>
    <x v="83"/>
  </r>
  <r>
    <m/>
    <x v="0"/>
    <x v="1"/>
    <x v="83"/>
  </r>
  <r>
    <m/>
    <x v="1"/>
    <x v="1"/>
    <x v="83"/>
  </r>
  <r>
    <m/>
    <x v="1"/>
    <x v="1"/>
    <x v="83"/>
  </r>
  <r>
    <m/>
    <x v="0"/>
    <x v="2"/>
    <x v="83"/>
  </r>
  <r>
    <m/>
    <x v="3"/>
    <x v="3"/>
    <x v="83"/>
  </r>
  <r>
    <m/>
    <x v="1"/>
    <x v="1"/>
    <x v="83"/>
  </r>
  <r>
    <m/>
    <x v="0"/>
    <x v="1"/>
    <x v="83"/>
  </r>
  <r>
    <m/>
    <x v="0"/>
    <x v="2"/>
    <x v="83"/>
  </r>
  <r>
    <m/>
    <x v="4"/>
    <x v="4"/>
    <x v="83"/>
  </r>
  <r>
    <m/>
    <x v="4"/>
    <x v="4"/>
    <x v="83"/>
  </r>
  <r>
    <m/>
    <x v="1"/>
    <x v="0"/>
    <x v="83"/>
  </r>
  <r>
    <m/>
    <x v="2"/>
    <x v="0"/>
    <x v="83"/>
  </r>
  <r>
    <m/>
    <x v="3"/>
    <x v="3"/>
    <x v="83"/>
  </r>
  <r>
    <m/>
    <x v="0"/>
    <x v="4"/>
    <x v="83"/>
  </r>
  <r>
    <m/>
    <x v="0"/>
    <x v="5"/>
    <x v="83"/>
  </r>
  <r>
    <m/>
    <x v="1"/>
    <x v="3"/>
    <x v="83"/>
  </r>
  <r>
    <m/>
    <x v="3"/>
    <x v="4"/>
    <x v="83"/>
  </r>
  <r>
    <m/>
    <x v="2"/>
    <x v="2"/>
    <x v="83"/>
  </r>
  <r>
    <m/>
    <x v="0"/>
    <x v="2"/>
    <x v="83"/>
  </r>
  <r>
    <m/>
    <x v="1"/>
    <x v="1"/>
    <x v="83"/>
  </r>
  <r>
    <m/>
    <x v="4"/>
    <x v="4"/>
    <x v="83"/>
  </r>
  <r>
    <m/>
    <x v="2"/>
    <x v="0"/>
    <x v="83"/>
  </r>
  <r>
    <m/>
    <x v="1"/>
    <x v="4"/>
    <x v="83"/>
  </r>
  <r>
    <m/>
    <x v="3"/>
    <x v="3"/>
    <x v="83"/>
  </r>
  <r>
    <m/>
    <x v="3"/>
    <x v="0"/>
    <x v="83"/>
  </r>
  <r>
    <m/>
    <x v="0"/>
    <x v="1"/>
    <x v="83"/>
  </r>
  <r>
    <m/>
    <x v="3"/>
    <x v="4"/>
    <x v="83"/>
  </r>
  <r>
    <m/>
    <x v="0"/>
    <x v="4"/>
    <x v="83"/>
  </r>
  <r>
    <m/>
    <x v="3"/>
    <x v="0"/>
    <x v="83"/>
  </r>
  <r>
    <m/>
    <x v="4"/>
    <x v="2"/>
    <x v="83"/>
  </r>
  <r>
    <m/>
    <x v="4"/>
    <x v="0"/>
    <x v="83"/>
  </r>
  <r>
    <m/>
    <x v="4"/>
    <x v="4"/>
    <x v="83"/>
  </r>
  <r>
    <m/>
    <x v="0"/>
    <x v="3"/>
    <x v="83"/>
  </r>
  <r>
    <m/>
    <x v="4"/>
    <x v="3"/>
    <x v="83"/>
  </r>
  <r>
    <m/>
    <x v="0"/>
    <x v="0"/>
    <x v="83"/>
  </r>
  <r>
    <m/>
    <x v="3"/>
    <x v="4"/>
    <x v="83"/>
  </r>
  <r>
    <m/>
    <x v="1"/>
    <x v="0"/>
    <x v="83"/>
  </r>
  <r>
    <m/>
    <x v="0"/>
    <x v="4"/>
    <x v="83"/>
  </r>
  <r>
    <m/>
    <x v="4"/>
    <x v="2"/>
    <x v="83"/>
  </r>
  <r>
    <m/>
    <x v="1"/>
    <x v="3"/>
    <x v="83"/>
  </r>
  <r>
    <m/>
    <x v="1"/>
    <x v="1"/>
    <x v="83"/>
  </r>
  <r>
    <m/>
    <x v="0"/>
    <x v="2"/>
    <x v="83"/>
  </r>
  <r>
    <m/>
    <x v="1"/>
    <x v="0"/>
    <x v="83"/>
  </r>
  <r>
    <m/>
    <x v="3"/>
    <x v="1"/>
    <x v="83"/>
  </r>
  <r>
    <m/>
    <x v="4"/>
    <x v="4"/>
    <x v="83"/>
  </r>
  <r>
    <m/>
    <x v="1"/>
    <x v="4"/>
    <x v="83"/>
  </r>
  <r>
    <m/>
    <x v="3"/>
    <x v="0"/>
    <x v="83"/>
  </r>
  <r>
    <m/>
    <x v="4"/>
    <x v="3"/>
    <x v="83"/>
  </r>
  <r>
    <m/>
    <x v="3"/>
    <x v="1"/>
    <x v="83"/>
  </r>
  <r>
    <m/>
    <x v="2"/>
    <x v="2"/>
    <x v="83"/>
  </r>
  <r>
    <m/>
    <x v="0"/>
    <x v="3"/>
    <x v="83"/>
  </r>
  <r>
    <m/>
    <x v="3"/>
    <x v="0"/>
    <x v="83"/>
  </r>
  <r>
    <m/>
    <x v="1"/>
    <x v="1"/>
    <x v="83"/>
  </r>
  <r>
    <m/>
    <x v="3"/>
    <x v="1"/>
    <x v="83"/>
  </r>
  <r>
    <m/>
    <x v="4"/>
    <x v="2"/>
    <x v="83"/>
  </r>
  <r>
    <m/>
    <x v="0"/>
    <x v="4"/>
    <x v="83"/>
  </r>
  <r>
    <m/>
    <x v="2"/>
    <x v="2"/>
    <x v="83"/>
  </r>
  <r>
    <m/>
    <x v="0"/>
    <x v="3"/>
    <x v="83"/>
  </r>
  <r>
    <m/>
    <x v="2"/>
    <x v="0"/>
    <x v="83"/>
  </r>
  <r>
    <m/>
    <x v="0"/>
    <x v="2"/>
    <x v="83"/>
  </r>
  <r>
    <m/>
    <x v="1"/>
    <x v="0"/>
    <x v="83"/>
  </r>
  <r>
    <m/>
    <x v="3"/>
    <x v="1"/>
    <x v="83"/>
  </r>
  <r>
    <m/>
    <x v="4"/>
    <x v="4"/>
    <x v="83"/>
  </r>
  <r>
    <m/>
    <x v="3"/>
    <x v="5"/>
    <x v="83"/>
  </r>
  <r>
    <m/>
    <x v="3"/>
    <x v="3"/>
    <x v="83"/>
  </r>
  <r>
    <m/>
    <x v="3"/>
    <x v="0"/>
    <x v="83"/>
  </r>
  <r>
    <m/>
    <x v="1"/>
    <x v="0"/>
    <x v="83"/>
  </r>
  <r>
    <m/>
    <x v="1"/>
    <x v="1"/>
    <x v="83"/>
  </r>
  <r>
    <m/>
    <x v="4"/>
    <x v="0"/>
    <x v="83"/>
  </r>
  <r>
    <m/>
    <x v="0"/>
    <x v="4"/>
    <x v="83"/>
  </r>
  <r>
    <m/>
    <x v="2"/>
    <x v="3"/>
    <x v="83"/>
  </r>
  <r>
    <m/>
    <x v="2"/>
    <x v="2"/>
    <x v="83"/>
  </r>
  <r>
    <m/>
    <x v="1"/>
    <x v="1"/>
    <x v="83"/>
  </r>
  <r>
    <m/>
    <x v="1"/>
    <x v="4"/>
    <x v="83"/>
  </r>
  <r>
    <m/>
    <x v="3"/>
    <x v="4"/>
    <x v="83"/>
  </r>
  <r>
    <m/>
    <x v="1"/>
    <x v="1"/>
    <x v="83"/>
  </r>
  <r>
    <m/>
    <x v="4"/>
    <x v="3"/>
    <x v="83"/>
  </r>
  <r>
    <m/>
    <x v="0"/>
    <x v="4"/>
    <x v="83"/>
  </r>
  <r>
    <m/>
    <x v="1"/>
    <x v="4"/>
    <x v="83"/>
  </r>
  <r>
    <m/>
    <x v="0"/>
    <x v="1"/>
    <x v="83"/>
  </r>
  <r>
    <m/>
    <x v="0"/>
    <x v="4"/>
    <x v="83"/>
  </r>
  <r>
    <m/>
    <x v="4"/>
    <x v="1"/>
    <x v="83"/>
  </r>
  <r>
    <m/>
    <x v="2"/>
    <x v="3"/>
    <x v="83"/>
  </r>
  <r>
    <m/>
    <x v="0"/>
    <x v="1"/>
    <x v="83"/>
  </r>
  <r>
    <m/>
    <x v="1"/>
    <x v="0"/>
    <x v="83"/>
  </r>
  <r>
    <m/>
    <x v="2"/>
    <x v="1"/>
    <x v="83"/>
  </r>
  <r>
    <m/>
    <x v="4"/>
    <x v="1"/>
    <x v="83"/>
  </r>
  <r>
    <m/>
    <x v="4"/>
    <x v="0"/>
    <x v="83"/>
  </r>
  <r>
    <m/>
    <x v="2"/>
    <x v="4"/>
    <x v="83"/>
  </r>
  <r>
    <m/>
    <x v="0"/>
    <x v="0"/>
    <x v="83"/>
  </r>
  <r>
    <m/>
    <x v="1"/>
    <x v="2"/>
    <x v="83"/>
  </r>
  <r>
    <m/>
    <x v="4"/>
    <x v="4"/>
    <x v="83"/>
  </r>
  <r>
    <m/>
    <x v="2"/>
    <x v="2"/>
    <x v="83"/>
  </r>
  <r>
    <m/>
    <x v="3"/>
    <x v="2"/>
    <x v="83"/>
  </r>
  <r>
    <m/>
    <x v="0"/>
    <x v="2"/>
    <x v="83"/>
  </r>
  <r>
    <m/>
    <x v="1"/>
    <x v="0"/>
    <x v="83"/>
  </r>
  <r>
    <m/>
    <x v="3"/>
    <x v="0"/>
    <x v="83"/>
  </r>
  <r>
    <m/>
    <x v="2"/>
    <x v="4"/>
    <x v="83"/>
  </r>
  <r>
    <m/>
    <x v="1"/>
    <x v="4"/>
    <x v="83"/>
  </r>
  <r>
    <m/>
    <x v="2"/>
    <x v="2"/>
    <x v="83"/>
  </r>
  <r>
    <m/>
    <x v="3"/>
    <x v="1"/>
    <x v="83"/>
  </r>
  <r>
    <m/>
    <x v="2"/>
    <x v="5"/>
    <x v="83"/>
  </r>
  <r>
    <m/>
    <x v="0"/>
    <x v="1"/>
    <x v="83"/>
  </r>
  <r>
    <m/>
    <x v="3"/>
    <x v="3"/>
    <x v="83"/>
  </r>
  <r>
    <m/>
    <x v="4"/>
    <x v="0"/>
    <x v="83"/>
  </r>
  <r>
    <m/>
    <x v="0"/>
    <x v="4"/>
    <x v="83"/>
  </r>
  <r>
    <m/>
    <x v="0"/>
    <x v="4"/>
    <x v="83"/>
  </r>
  <r>
    <m/>
    <x v="1"/>
    <x v="1"/>
    <x v="83"/>
  </r>
  <r>
    <m/>
    <x v="4"/>
    <x v="1"/>
    <x v="83"/>
  </r>
  <r>
    <m/>
    <x v="1"/>
    <x v="2"/>
    <x v="83"/>
  </r>
  <r>
    <m/>
    <x v="3"/>
    <x v="0"/>
    <x v="83"/>
  </r>
  <r>
    <m/>
    <x v="2"/>
    <x v="3"/>
    <x v="83"/>
  </r>
  <r>
    <m/>
    <x v="2"/>
    <x v="0"/>
    <x v="83"/>
  </r>
  <r>
    <m/>
    <x v="0"/>
    <x v="4"/>
    <x v="83"/>
  </r>
  <r>
    <m/>
    <x v="2"/>
    <x v="0"/>
    <x v="83"/>
  </r>
  <r>
    <m/>
    <x v="4"/>
    <x v="2"/>
    <x v="83"/>
  </r>
  <r>
    <m/>
    <x v="2"/>
    <x v="4"/>
    <x v="83"/>
  </r>
  <r>
    <m/>
    <x v="2"/>
    <x v="4"/>
    <x v="83"/>
  </r>
  <r>
    <m/>
    <x v="2"/>
    <x v="1"/>
    <x v="83"/>
  </r>
  <r>
    <m/>
    <x v="4"/>
    <x v="0"/>
    <x v="83"/>
  </r>
  <r>
    <m/>
    <x v="1"/>
    <x v="0"/>
    <x v="83"/>
  </r>
  <r>
    <m/>
    <x v="1"/>
    <x v="3"/>
    <x v="83"/>
  </r>
  <r>
    <m/>
    <x v="1"/>
    <x v="2"/>
    <x v="83"/>
  </r>
  <r>
    <m/>
    <x v="0"/>
    <x v="1"/>
    <x v="83"/>
  </r>
  <r>
    <m/>
    <x v="0"/>
    <x v="2"/>
    <x v="83"/>
  </r>
  <r>
    <m/>
    <x v="2"/>
    <x v="2"/>
    <x v="83"/>
  </r>
  <r>
    <m/>
    <x v="1"/>
    <x v="2"/>
    <x v="83"/>
  </r>
  <r>
    <m/>
    <x v="1"/>
    <x v="3"/>
    <x v="83"/>
  </r>
  <r>
    <m/>
    <x v="4"/>
    <x v="4"/>
    <x v="83"/>
  </r>
  <r>
    <m/>
    <x v="0"/>
    <x v="3"/>
    <x v="83"/>
  </r>
  <r>
    <m/>
    <x v="2"/>
    <x v="0"/>
    <x v="83"/>
  </r>
  <r>
    <m/>
    <x v="0"/>
    <x v="3"/>
    <x v="83"/>
  </r>
  <r>
    <m/>
    <x v="4"/>
    <x v="0"/>
    <x v="83"/>
  </r>
  <r>
    <m/>
    <x v="1"/>
    <x v="3"/>
    <x v="83"/>
  </r>
  <r>
    <m/>
    <x v="2"/>
    <x v="4"/>
    <x v="83"/>
  </r>
  <r>
    <m/>
    <x v="4"/>
    <x v="0"/>
    <x v="83"/>
  </r>
  <r>
    <m/>
    <x v="1"/>
    <x v="0"/>
    <x v="83"/>
  </r>
  <r>
    <m/>
    <x v="3"/>
    <x v="3"/>
    <x v="83"/>
  </r>
  <r>
    <m/>
    <x v="2"/>
    <x v="1"/>
    <x v="83"/>
  </r>
  <r>
    <m/>
    <x v="0"/>
    <x v="1"/>
    <x v="83"/>
  </r>
  <r>
    <m/>
    <x v="3"/>
    <x v="4"/>
    <x v="83"/>
  </r>
  <r>
    <m/>
    <x v="2"/>
    <x v="2"/>
    <x v="83"/>
  </r>
  <r>
    <m/>
    <x v="1"/>
    <x v="4"/>
    <x v="83"/>
  </r>
  <r>
    <m/>
    <x v="1"/>
    <x v="1"/>
    <x v="83"/>
  </r>
  <r>
    <m/>
    <x v="0"/>
    <x v="2"/>
    <x v="83"/>
  </r>
  <r>
    <m/>
    <x v="4"/>
    <x v="1"/>
    <x v="83"/>
  </r>
  <r>
    <m/>
    <x v="1"/>
    <x v="0"/>
    <x v="83"/>
  </r>
  <r>
    <m/>
    <x v="0"/>
    <x v="1"/>
    <x v="83"/>
  </r>
  <r>
    <m/>
    <x v="1"/>
    <x v="2"/>
    <x v="83"/>
  </r>
  <r>
    <m/>
    <x v="4"/>
    <x v="1"/>
    <x v="83"/>
  </r>
  <r>
    <m/>
    <x v="0"/>
    <x v="1"/>
    <x v="83"/>
  </r>
  <r>
    <m/>
    <x v="2"/>
    <x v="4"/>
    <x v="83"/>
  </r>
  <r>
    <m/>
    <x v="1"/>
    <x v="4"/>
    <x v="83"/>
  </r>
  <r>
    <m/>
    <x v="4"/>
    <x v="3"/>
    <x v="83"/>
  </r>
  <r>
    <m/>
    <x v="2"/>
    <x v="3"/>
    <x v="83"/>
  </r>
  <r>
    <m/>
    <x v="3"/>
    <x v="4"/>
    <x v="83"/>
  </r>
  <r>
    <m/>
    <x v="2"/>
    <x v="4"/>
    <x v="83"/>
  </r>
  <r>
    <m/>
    <x v="0"/>
    <x v="2"/>
    <x v="83"/>
  </r>
  <r>
    <m/>
    <x v="0"/>
    <x v="3"/>
    <x v="83"/>
  </r>
  <r>
    <m/>
    <x v="0"/>
    <x v="3"/>
    <x v="83"/>
  </r>
  <r>
    <m/>
    <x v="1"/>
    <x v="0"/>
    <x v="83"/>
  </r>
  <r>
    <m/>
    <x v="2"/>
    <x v="2"/>
    <x v="83"/>
  </r>
  <r>
    <m/>
    <x v="3"/>
    <x v="0"/>
    <x v="83"/>
  </r>
  <r>
    <m/>
    <x v="3"/>
    <x v="4"/>
    <x v="83"/>
  </r>
  <r>
    <m/>
    <x v="1"/>
    <x v="2"/>
    <x v="83"/>
  </r>
  <r>
    <m/>
    <x v="0"/>
    <x v="2"/>
    <x v="83"/>
  </r>
  <r>
    <m/>
    <x v="2"/>
    <x v="0"/>
    <x v="83"/>
  </r>
  <r>
    <m/>
    <x v="0"/>
    <x v="1"/>
    <x v="83"/>
  </r>
  <r>
    <m/>
    <x v="1"/>
    <x v="3"/>
    <x v="83"/>
  </r>
  <r>
    <m/>
    <x v="3"/>
    <x v="2"/>
    <x v="83"/>
  </r>
  <r>
    <m/>
    <x v="1"/>
    <x v="3"/>
    <x v="83"/>
  </r>
  <r>
    <m/>
    <x v="3"/>
    <x v="0"/>
    <x v="83"/>
  </r>
  <r>
    <m/>
    <x v="4"/>
    <x v="4"/>
    <x v="83"/>
  </r>
  <r>
    <m/>
    <x v="4"/>
    <x v="4"/>
    <x v="83"/>
  </r>
  <r>
    <m/>
    <x v="2"/>
    <x v="0"/>
    <x v="83"/>
  </r>
  <r>
    <m/>
    <x v="3"/>
    <x v="4"/>
    <x v="83"/>
  </r>
  <r>
    <m/>
    <x v="0"/>
    <x v="4"/>
    <x v="83"/>
  </r>
  <r>
    <m/>
    <x v="2"/>
    <x v="2"/>
    <x v="83"/>
  </r>
  <r>
    <m/>
    <x v="1"/>
    <x v="1"/>
    <x v="83"/>
  </r>
  <r>
    <m/>
    <x v="2"/>
    <x v="2"/>
    <x v="83"/>
  </r>
  <r>
    <m/>
    <x v="4"/>
    <x v="4"/>
    <x v="83"/>
  </r>
  <r>
    <m/>
    <x v="0"/>
    <x v="4"/>
    <x v="83"/>
  </r>
  <r>
    <m/>
    <x v="1"/>
    <x v="1"/>
    <x v="83"/>
  </r>
  <r>
    <m/>
    <x v="4"/>
    <x v="0"/>
    <x v="83"/>
  </r>
  <r>
    <m/>
    <x v="0"/>
    <x v="4"/>
    <x v="83"/>
  </r>
  <r>
    <m/>
    <x v="4"/>
    <x v="2"/>
    <x v="83"/>
  </r>
  <r>
    <m/>
    <x v="1"/>
    <x v="4"/>
    <x v="83"/>
  </r>
  <r>
    <m/>
    <x v="2"/>
    <x v="2"/>
    <x v="83"/>
  </r>
  <r>
    <m/>
    <x v="3"/>
    <x v="1"/>
    <x v="83"/>
  </r>
  <r>
    <m/>
    <x v="3"/>
    <x v="4"/>
    <x v="83"/>
  </r>
  <r>
    <m/>
    <x v="3"/>
    <x v="4"/>
    <x v="83"/>
  </r>
  <r>
    <m/>
    <x v="4"/>
    <x v="2"/>
    <x v="83"/>
  </r>
  <r>
    <m/>
    <x v="4"/>
    <x v="1"/>
    <x v="83"/>
  </r>
  <r>
    <m/>
    <x v="2"/>
    <x v="3"/>
    <x v="83"/>
  </r>
  <r>
    <m/>
    <x v="2"/>
    <x v="3"/>
    <x v="83"/>
  </r>
  <r>
    <m/>
    <x v="2"/>
    <x v="1"/>
    <x v="83"/>
  </r>
  <r>
    <m/>
    <x v="1"/>
    <x v="1"/>
    <x v="83"/>
  </r>
  <r>
    <m/>
    <x v="1"/>
    <x v="1"/>
    <x v="83"/>
  </r>
  <r>
    <m/>
    <x v="2"/>
    <x v="0"/>
    <x v="83"/>
  </r>
  <r>
    <m/>
    <x v="1"/>
    <x v="1"/>
    <x v="83"/>
  </r>
  <r>
    <m/>
    <x v="2"/>
    <x v="4"/>
    <x v="83"/>
  </r>
  <r>
    <m/>
    <x v="2"/>
    <x v="1"/>
    <x v="83"/>
  </r>
  <r>
    <m/>
    <x v="4"/>
    <x v="0"/>
    <x v="83"/>
  </r>
  <r>
    <m/>
    <x v="2"/>
    <x v="2"/>
    <x v="83"/>
  </r>
  <r>
    <m/>
    <x v="0"/>
    <x v="3"/>
    <x v="83"/>
  </r>
  <r>
    <m/>
    <x v="1"/>
    <x v="0"/>
    <x v="83"/>
  </r>
  <r>
    <m/>
    <x v="3"/>
    <x v="3"/>
    <x v="83"/>
  </r>
  <r>
    <m/>
    <x v="2"/>
    <x v="0"/>
    <x v="83"/>
  </r>
  <r>
    <m/>
    <x v="2"/>
    <x v="4"/>
    <x v="83"/>
  </r>
  <r>
    <m/>
    <x v="0"/>
    <x v="2"/>
    <x v="83"/>
  </r>
  <r>
    <m/>
    <x v="3"/>
    <x v="1"/>
    <x v="83"/>
  </r>
  <r>
    <m/>
    <x v="3"/>
    <x v="0"/>
    <x v="83"/>
  </r>
  <r>
    <m/>
    <x v="3"/>
    <x v="1"/>
    <x v="83"/>
  </r>
  <r>
    <m/>
    <x v="3"/>
    <x v="0"/>
    <x v="83"/>
  </r>
  <r>
    <m/>
    <x v="0"/>
    <x v="2"/>
    <x v="83"/>
  </r>
  <r>
    <m/>
    <x v="2"/>
    <x v="0"/>
    <x v="83"/>
  </r>
  <r>
    <m/>
    <x v="1"/>
    <x v="4"/>
    <x v="83"/>
  </r>
  <r>
    <m/>
    <x v="0"/>
    <x v="3"/>
    <x v="83"/>
  </r>
  <r>
    <m/>
    <x v="3"/>
    <x v="0"/>
    <x v="83"/>
  </r>
  <r>
    <m/>
    <x v="3"/>
    <x v="1"/>
    <x v="83"/>
  </r>
  <r>
    <m/>
    <x v="2"/>
    <x v="4"/>
    <x v="83"/>
  </r>
  <r>
    <m/>
    <x v="2"/>
    <x v="2"/>
    <x v="83"/>
  </r>
  <r>
    <m/>
    <x v="1"/>
    <x v="4"/>
    <x v="83"/>
  </r>
  <r>
    <m/>
    <x v="2"/>
    <x v="0"/>
    <x v="83"/>
  </r>
  <r>
    <m/>
    <x v="0"/>
    <x v="3"/>
    <x v="83"/>
  </r>
  <r>
    <m/>
    <x v="1"/>
    <x v="1"/>
    <x v="83"/>
  </r>
  <r>
    <m/>
    <x v="3"/>
    <x v="3"/>
    <x v="83"/>
  </r>
  <r>
    <m/>
    <x v="3"/>
    <x v="0"/>
    <x v="83"/>
  </r>
  <r>
    <m/>
    <x v="4"/>
    <x v="0"/>
    <x v="83"/>
  </r>
  <r>
    <m/>
    <x v="0"/>
    <x v="4"/>
    <x v="83"/>
  </r>
  <r>
    <m/>
    <x v="1"/>
    <x v="1"/>
    <x v="83"/>
  </r>
  <r>
    <m/>
    <x v="0"/>
    <x v="0"/>
    <x v="83"/>
  </r>
  <r>
    <m/>
    <x v="1"/>
    <x v="2"/>
    <x v="83"/>
  </r>
  <r>
    <m/>
    <x v="4"/>
    <x v="0"/>
    <x v="83"/>
  </r>
  <r>
    <m/>
    <x v="4"/>
    <x v="4"/>
    <x v="83"/>
  </r>
  <r>
    <m/>
    <x v="3"/>
    <x v="4"/>
    <x v="83"/>
  </r>
  <r>
    <m/>
    <x v="1"/>
    <x v="3"/>
    <x v="83"/>
  </r>
  <r>
    <m/>
    <x v="4"/>
    <x v="2"/>
    <x v="83"/>
  </r>
  <r>
    <m/>
    <x v="4"/>
    <x v="1"/>
    <x v="83"/>
  </r>
  <r>
    <m/>
    <x v="2"/>
    <x v="0"/>
    <x v="83"/>
  </r>
  <r>
    <m/>
    <x v="0"/>
    <x v="1"/>
    <x v="83"/>
  </r>
  <r>
    <m/>
    <x v="3"/>
    <x v="0"/>
    <x v="83"/>
  </r>
  <r>
    <m/>
    <x v="1"/>
    <x v="3"/>
    <x v="83"/>
  </r>
  <r>
    <m/>
    <x v="1"/>
    <x v="4"/>
    <x v="83"/>
  </r>
  <r>
    <m/>
    <x v="1"/>
    <x v="0"/>
    <x v="83"/>
  </r>
  <r>
    <m/>
    <x v="4"/>
    <x v="1"/>
    <x v="83"/>
  </r>
  <r>
    <m/>
    <x v="1"/>
    <x v="2"/>
    <x v="83"/>
  </r>
  <r>
    <m/>
    <x v="0"/>
    <x v="1"/>
    <x v="83"/>
  </r>
  <r>
    <m/>
    <x v="1"/>
    <x v="3"/>
    <x v="83"/>
  </r>
  <r>
    <m/>
    <x v="3"/>
    <x v="3"/>
    <x v="83"/>
  </r>
  <r>
    <m/>
    <x v="2"/>
    <x v="3"/>
    <x v="83"/>
  </r>
  <r>
    <m/>
    <x v="0"/>
    <x v="4"/>
    <x v="83"/>
  </r>
  <r>
    <m/>
    <x v="0"/>
    <x v="3"/>
    <x v="83"/>
  </r>
  <r>
    <m/>
    <x v="2"/>
    <x v="0"/>
    <x v="83"/>
  </r>
  <r>
    <m/>
    <x v="1"/>
    <x v="4"/>
    <x v="83"/>
  </r>
  <r>
    <m/>
    <x v="3"/>
    <x v="0"/>
    <x v="83"/>
  </r>
  <r>
    <m/>
    <x v="1"/>
    <x v="1"/>
    <x v="83"/>
  </r>
  <r>
    <m/>
    <x v="3"/>
    <x v="2"/>
    <x v="83"/>
  </r>
  <r>
    <m/>
    <x v="2"/>
    <x v="0"/>
    <x v="83"/>
  </r>
  <r>
    <m/>
    <x v="0"/>
    <x v="4"/>
    <x v="83"/>
  </r>
  <r>
    <m/>
    <x v="4"/>
    <x v="3"/>
    <x v="83"/>
  </r>
  <r>
    <m/>
    <x v="1"/>
    <x v="1"/>
    <x v="83"/>
  </r>
  <r>
    <m/>
    <x v="0"/>
    <x v="3"/>
    <x v="83"/>
  </r>
  <r>
    <m/>
    <x v="0"/>
    <x v="2"/>
    <x v="83"/>
  </r>
  <r>
    <m/>
    <x v="3"/>
    <x v="3"/>
    <x v="83"/>
  </r>
  <r>
    <m/>
    <x v="1"/>
    <x v="3"/>
    <x v="83"/>
  </r>
  <r>
    <m/>
    <x v="0"/>
    <x v="4"/>
    <x v="83"/>
  </r>
  <r>
    <m/>
    <x v="4"/>
    <x v="4"/>
    <x v="83"/>
  </r>
  <r>
    <m/>
    <x v="4"/>
    <x v="0"/>
    <x v="83"/>
  </r>
  <r>
    <m/>
    <x v="0"/>
    <x v="1"/>
    <x v="83"/>
  </r>
  <r>
    <m/>
    <x v="2"/>
    <x v="0"/>
    <x v="83"/>
  </r>
  <r>
    <m/>
    <x v="4"/>
    <x v="1"/>
    <x v="83"/>
  </r>
  <r>
    <m/>
    <x v="1"/>
    <x v="1"/>
    <x v="83"/>
  </r>
  <r>
    <m/>
    <x v="0"/>
    <x v="0"/>
    <x v="83"/>
  </r>
  <r>
    <m/>
    <x v="1"/>
    <x v="2"/>
    <x v="83"/>
  </r>
  <r>
    <m/>
    <x v="1"/>
    <x v="2"/>
    <x v="83"/>
  </r>
  <r>
    <m/>
    <x v="1"/>
    <x v="0"/>
    <x v="83"/>
  </r>
  <r>
    <m/>
    <x v="3"/>
    <x v="2"/>
    <x v="83"/>
  </r>
  <r>
    <m/>
    <x v="4"/>
    <x v="3"/>
    <x v="83"/>
  </r>
  <r>
    <m/>
    <x v="2"/>
    <x v="4"/>
    <x v="83"/>
  </r>
  <r>
    <m/>
    <x v="1"/>
    <x v="4"/>
    <x v="83"/>
  </r>
  <r>
    <m/>
    <x v="1"/>
    <x v="3"/>
    <x v="83"/>
  </r>
  <r>
    <m/>
    <x v="1"/>
    <x v="4"/>
    <x v="83"/>
  </r>
  <r>
    <m/>
    <x v="2"/>
    <x v="4"/>
    <x v="83"/>
  </r>
  <r>
    <m/>
    <x v="0"/>
    <x v="2"/>
    <x v="83"/>
  </r>
  <r>
    <m/>
    <x v="1"/>
    <x v="0"/>
    <x v="83"/>
  </r>
  <r>
    <m/>
    <x v="1"/>
    <x v="1"/>
    <x v="83"/>
  </r>
  <r>
    <m/>
    <x v="1"/>
    <x v="0"/>
    <x v="83"/>
  </r>
  <r>
    <m/>
    <x v="4"/>
    <x v="3"/>
    <x v="83"/>
  </r>
  <r>
    <m/>
    <x v="1"/>
    <x v="3"/>
    <x v="83"/>
  </r>
  <r>
    <m/>
    <x v="1"/>
    <x v="1"/>
    <x v="83"/>
  </r>
  <r>
    <m/>
    <x v="3"/>
    <x v="1"/>
    <x v="83"/>
  </r>
  <r>
    <m/>
    <x v="1"/>
    <x v="4"/>
    <x v="83"/>
  </r>
  <r>
    <m/>
    <x v="0"/>
    <x v="3"/>
    <x v="83"/>
  </r>
  <r>
    <m/>
    <x v="0"/>
    <x v="1"/>
    <x v="83"/>
  </r>
  <r>
    <m/>
    <x v="3"/>
    <x v="3"/>
    <x v="83"/>
  </r>
  <r>
    <m/>
    <x v="4"/>
    <x v="4"/>
    <x v="83"/>
  </r>
  <r>
    <m/>
    <x v="3"/>
    <x v="4"/>
    <x v="83"/>
  </r>
  <r>
    <m/>
    <x v="3"/>
    <x v="3"/>
    <x v="83"/>
  </r>
  <r>
    <m/>
    <x v="0"/>
    <x v="4"/>
    <x v="83"/>
  </r>
  <r>
    <m/>
    <x v="4"/>
    <x v="1"/>
    <x v="83"/>
  </r>
  <r>
    <m/>
    <x v="4"/>
    <x v="4"/>
    <x v="83"/>
  </r>
  <r>
    <m/>
    <x v="0"/>
    <x v="1"/>
    <x v="83"/>
  </r>
  <r>
    <m/>
    <x v="0"/>
    <x v="1"/>
    <x v="83"/>
  </r>
  <r>
    <m/>
    <x v="1"/>
    <x v="1"/>
    <x v="83"/>
  </r>
  <r>
    <m/>
    <x v="0"/>
    <x v="0"/>
    <x v="83"/>
  </r>
  <r>
    <m/>
    <x v="0"/>
    <x v="3"/>
    <x v="83"/>
  </r>
  <r>
    <m/>
    <x v="4"/>
    <x v="2"/>
    <x v="83"/>
  </r>
  <r>
    <m/>
    <x v="3"/>
    <x v="4"/>
    <x v="83"/>
  </r>
  <r>
    <m/>
    <x v="3"/>
    <x v="0"/>
    <x v="83"/>
  </r>
  <r>
    <m/>
    <x v="4"/>
    <x v="0"/>
    <x v="83"/>
  </r>
  <r>
    <m/>
    <x v="0"/>
    <x v="5"/>
    <x v="83"/>
  </r>
  <r>
    <m/>
    <x v="3"/>
    <x v="1"/>
    <x v="83"/>
  </r>
  <r>
    <m/>
    <x v="2"/>
    <x v="5"/>
    <x v="83"/>
  </r>
  <r>
    <m/>
    <x v="4"/>
    <x v="5"/>
    <x v="83"/>
  </r>
  <r>
    <m/>
    <x v="0"/>
    <x v="3"/>
    <x v="83"/>
  </r>
  <r>
    <m/>
    <x v="4"/>
    <x v="3"/>
    <x v="83"/>
  </r>
  <r>
    <m/>
    <x v="1"/>
    <x v="1"/>
    <x v="83"/>
  </r>
  <r>
    <m/>
    <x v="0"/>
    <x v="2"/>
    <x v="83"/>
  </r>
  <r>
    <m/>
    <x v="0"/>
    <x v="2"/>
    <x v="83"/>
  </r>
  <r>
    <m/>
    <x v="2"/>
    <x v="3"/>
    <x v="83"/>
  </r>
  <r>
    <m/>
    <x v="2"/>
    <x v="5"/>
    <x v="83"/>
  </r>
  <r>
    <m/>
    <x v="3"/>
    <x v="4"/>
    <x v="83"/>
  </r>
  <r>
    <m/>
    <x v="3"/>
    <x v="1"/>
    <x v="83"/>
  </r>
  <r>
    <m/>
    <x v="4"/>
    <x v="0"/>
    <x v="83"/>
  </r>
  <r>
    <m/>
    <x v="1"/>
    <x v="1"/>
    <x v="83"/>
  </r>
  <r>
    <m/>
    <x v="1"/>
    <x v="1"/>
    <x v="83"/>
  </r>
  <r>
    <m/>
    <x v="2"/>
    <x v="3"/>
    <x v="83"/>
  </r>
  <r>
    <m/>
    <x v="4"/>
    <x v="0"/>
    <x v="83"/>
  </r>
  <r>
    <m/>
    <x v="1"/>
    <x v="4"/>
    <x v="83"/>
  </r>
  <r>
    <m/>
    <x v="3"/>
    <x v="2"/>
    <x v="83"/>
  </r>
  <r>
    <m/>
    <x v="1"/>
    <x v="0"/>
    <x v="83"/>
  </r>
  <r>
    <m/>
    <x v="0"/>
    <x v="1"/>
    <x v="83"/>
  </r>
  <r>
    <m/>
    <x v="3"/>
    <x v="2"/>
    <x v="83"/>
  </r>
  <r>
    <m/>
    <x v="2"/>
    <x v="1"/>
    <x v="83"/>
  </r>
  <r>
    <m/>
    <x v="1"/>
    <x v="3"/>
    <x v="83"/>
  </r>
  <r>
    <m/>
    <x v="3"/>
    <x v="4"/>
    <x v="83"/>
  </r>
  <r>
    <m/>
    <x v="1"/>
    <x v="4"/>
    <x v="83"/>
  </r>
  <r>
    <m/>
    <x v="0"/>
    <x v="0"/>
    <x v="83"/>
  </r>
  <r>
    <m/>
    <x v="2"/>
    <x v="3"/>
    <x v="83"/>
  </r>
  <r>
    <m/>
    <x v="3"/>
    <x v="0"/>
    <x v="83"/>
  </r>
  <r>
    <m/>
    <x v="4"/>
    <x v="0"/>
    <x v="83"/>
  </r>
  <r>
    <m/>
    <x v="0"/>
    <x v="4"/>
    <x v="83"/>
  </r>
  <r>
    <m/>
    <x v="2"/>
    <x v="2"/>
    <x v="83"/>
  </r>
  <r>
    <m/>
    <x v="1"/>
    <x v="2"/>
    <x v="83"/>
  </r>
  <r>
    <m/>
    <x v="3"/>
    <x v="2"/>
    <x v="83"/>
  </r>
  <r>
    <m/>
    <x v="0"/>
    <x v="3"/>
    <x v="83"/>
  </r>
  <r>
    <m/>
    <x v="1"/>
    <x v="0"/>
    <x v="83"/>
  </r>
  <r>
    <m/>
    <x v="2"/>
    <x v="0"/>
    <x v="83"/>
  </r>
  <r>
    <m/>
    <x v="2"/>
    <x v="4"/>
    <x v="83"/>
  </r>
  <r>
    <m/>
    <x v="2"/>
    <x v="5"/>
    <x v="83"/>
  </r>
  <r>
    <m/>
    <x v="1"/>
    <x v="0"/>
    <x v="83"/>
  </r>
  <r>
    <m/>
    <x v="3"/>
    <x v="3"/>
    <x v="83"/>
  </r>
  <r>
    <m/>
    <x v="4"/>
    <x v="4"/>
    <x v="83"/>
  </r>
  <r>
    <m/>
    <x v="4"/>
    <x v="4"/>
    <x v="83"/>
  </r>
  <r>
    <m/>
    <x v="1"/>
    <x v="0"/>
    <x v="83"/>
  </r>
  <r>
    <m/>
    <x v="4"/>
    <x v="3"/>
    <x v="83"/>
  </r>
  <r>
    <m/>
    <x v="4"/>
    <x v="0"/>
    <x v="83"/>
  </r>
  <r>
    <m/>
    <x v="4"/>
    <x v="3"/>
    <x v="83"/>
  </r>
  <r>
    <m/>
    <x v="2"/>
    <x v="4"/>
    <x v="83"/>
  </r>
  <r>
    <m/>
    <x v="0"/>
    <x v="0"/>
    <x v="83"/>
  </r>
  <r>
    <m/>
    <x v="4"/>
    <x v="4"/>
    <x v="83"/>
  </r>
  <r>
    <m/>
    <x v="4"/>
    <x v="2"/>
    <x v="83"/>
  </r>
  <r>
    <m/>
    <x v="2"/>
    <x v="5"/>
    <x v="83"/>
  </r>
  <r>
    <m/>
    <x v="1"/>
    <x v="2"/>
    <x v="83"/>
  </r>
  <r>
    <m/>
    <x v="1"/>
    <x v="4"/>
    <x v="83"/>
  </r>
  <r>
    <m/>
    <x v="0"/>
    <x v="2"/>
    <x v="83"/>
  </r>
  <r>
    <m/>
    <x v="4"/>
    <x v="3"/>
    <x v="83"/>
  </r>
  <r>
    <m/>
    <x v="4"/>
    <x v="2"/>
    <x v="83"/>
  </r>
  <r>
    <m/>
    <x v="0"/>
    <x v="1"/>
    <x v="83"/>
  </r>
  <r>
    <m/>
    <x v="4"/>
    <x v="4"/>
    <x v="83"/>
  </r>
  <r>
    <m/>
    <x v="1"/>
    <x v="2"/>
    <x v="83"/>
  </r>
  <r>
    <m/>
    <x v="1"/>
    <x v="2"/>
    <x v="83"/>
  </r>
  <r>
    <m/>
    <x v="3"/>
    <x v="1"/>
    <x v="83"/>
  </r>
  <r>
    <m/>
    <x v="4"/>
    <x v="0"/>
    <x v="83"/>
  </r>
  <r>
    <m/>
    <x v="2"/>
    <x v="0"/>
    <x v="83"/>
  </r>
  <r>
    <m/>
    <x v="4"/>
    <x v="2"/>
    <x v="83"/>
  </r>
  <r>
    <m/>
    <x v="1"/>
    <x v="0"/>
    <x v="83"/>
  </r>
  <r>
    <m/>
    <x v="3"/>
    <x v="1"/>
    <x v="83"/>
  </r>
  <r>
    <m/>
    <x v="4"/>
    <x v="4"/>
    <x v="83"/>
  </r>
  <r>
    <m/>
    <x v="2"/>
    <x v="0"/>
    <x v="83"/>
  </r>
  <r>
    <m/>
    <x v="3"/>
    <x v="4"/>
    <x v="83"/>
  </r>
  <r>
    <m/>
    <x v="1"/>
    <x v="1"/>
    <x v="83"/>
  </r>
  <r>
    <m/>
    <x v="4"/>
    <x v="3"/>
    <x v="83"/>
  </r>
  <r>
    <m/>
    <x v="1"/>
    <x v="4"/>
    <x v="83"/>
  </r>
  <r>
    <m/>
    <x v="4"/>
    <x v="2"/>
    <x v="83"/>
  </r>
  <r>
    <m/>
    <x v="0"/>
    <x v="4"/>
    <x v="83"/>
  </r>
  <r>
    <m/>
    <x v="2"/>
    <x v="0"/>
    <x v="83"/>
  </r>
  <r>
    <m/>
    <x v="2"/>
    <x v="2"/>
    <x v="83"/>
  </r>
  <r>
    <m/>
    <x v="3"/>
    <x v="0"/>
    <x v="83"/>
  </r>
  <r>
    <m/>
    <x v="4"/>
    <x v="4"/>
    <x v="83"/>
  </r>
  <r>
    <m/>
    <x v="1"/>
    <x v="2"/>
    <x v="83"/>
  </r>
  <r>
    <m/>
    <x v="0"/>
    <x v="1"/>
    <x v="83"/>
  </r>
  <r>
    <m/>
    <x v="0"/>
    <x v="3"/>
    <x v="83"/>
  </r>
  <r>
    <m/>
    <x v="2"/>
    <x v="5"/>
    <x v="83"/>
  </r>
  <r>
    <m/>
    <x v="4"/>
    <x v="0"/>
    <x v="83"/>
  </r>
  <r>
    <m/>
    <x v="1"/>
    <x v="1"/>
    <x v="83"/>
  </r>
  <r>
    <m/>
    <x v="0"/>
    <x v="4"/>
    <x v="83"/>
  </r>
  <r>
    <m/>
    <x v="1"/>
    <x v="4"/>
    <x v="83"/>
  </r>
  <r>
    <m/>
    <x v="1"/>
    <x v="0"/>
    <x v="83"/>
  </r>
  <r>
    <m/>
    <x v="4"/>
    <x v="0"/>
    <x v="83"/>
  </r>
  <r>
    <m/>
    <x v="0"/>
    <x v="0"/>
    <x v="83"/>
  </r>
  <r>
    <m/>
    <x v="0"/>
    <x v="2"/>
    <x v="83"/>
  </r>
  <r>
    <m/>
    <x v="3"/>
    <x v="0"/>
    <x v="83"/>
  </r>
  <r>
    <m/>
    <x v="0"/>
    <x v="0"/>
    <x v="83"/>
  </r>
  <r>
    <m/>
    <x v="1"/>
    <x v="2"/>
    <x v="83"/>
  </r>
  <r>
    <m/>
    <x v="3"/>
    <x v="5"/>
    <x v="83"/>
  </r>
  <r>
    <m/>
    <x v="3"/>
    <x v="2"/>
    <x v="83"/>
  </r>
  <r>
    <m/>
    <x v="3"/>
    <x v="3"/>
    <x v="83"/>
  </r>
  <r>
    <m/>
    <x v="4"/>
    <x v="1"/>
    <x v="83"/>
  </r>
  <r>
    <m/>
    <x v="1"/>
    <x v="3"/>
    <x v="83"/>
  </r>
  <r>
    <m/>
    <x v="2"/>
    <x v="2"/>
    <x v="83"/>
  </r>
  <r>
    <m/>
    <x v="0"/>
    <x v="2"/>
    <x v="83"/>
  </r>
  <r>
    <m/>
    <x v="4"/>
    <x v="0"/>
    <x v="83"/>
  </r>
  <r>
    <m/>
    <x v="2"/>
    <x v="4"/>
    <x v="83"/>
  </r>
  <r>
    <m/>
    <x v="2"/>
    <x v="4"/>
    <x v="83"/>
  </r>
  <r>
    <m/>
    <x v="3"/>
    <x v="4"/>
    <x v="83"/>
  </r>
  <r>
    <m/>
    <x v="3"/>
    <x v="2"/>
    <x v="83"/>
  </r>
  <r>
    <m/>
    <x v="2"/>
    <x v="0"/>
    <x v="83"/>
  </r>
  <r>
    <m/>
    <x v="0"/>
    <x v="4"/>
    <x v="83"/>
  </r>
  <r>
    <m/>
    <x v="2"/>
    <x v="4"/>
    <x v="83"/>
  </r>
  <r>
    <m/>
    <x v="4"/>
    <x v="0"/>
    <x v="83"/>
  </r>
  <r>
    <m/>
    <x v="4"/>
    <x v="2"/>
    <x v="83"/>
  </r>
  <r>
    <m/>
    <x v="1"/>
    <x v="3"/>
    <x v="83"/>
  </r>
  <r>
    <m/>
    <x v="4"/>
    <x v="3"/>
    <x v="83"/>
  </r>
  <r>
    <m/>
    <x v="0"/>
    <x v="0"/>
    <x v="83"/>
  </r>
  <r>
    <m/>
    <x v="0"/>
    <x v="0"/>
    <x v="83"/>
  </r>
  <r>
    <m/>
    <x v="2"/>
    <x v="1"/>
    <x v="83"/>
  </r>
  <r>
    <m/>
    <x v="2"/>
    <x v="0"/>
    <x v="83"/>
  </r>
  <r>
    <m/>
    <x v="3"/>
    <x v="2"/>
    <x v="83"/>
  </r>
  <r>
    <m/>
    <x v="0"/>
    <x v="0"/>
    <x v="83"/>
  </r>
  <r>
    <m/>
    <x v="1"/>
    <x v="2"/>
    <x v="83"/>
  </r>
  <r>
    <m/>
    <x v="1"/>
    <x v="0"/>
    <x v="83"/>
  </r>
  <r>
    <m/>
    <x v="1"/>
    <x v="2"/>
    <x v="83"/>
  </r>
  <r>
    <m/>
    <x v="4"/>
    <x v="4"/>
    <x v="83"/>
  </r>
  <r>
    <m/>
    <x v="2"/>
    <x v="2"/>
    <x v="83"/>
  </r>
  <r>
    <m/>
    <x v="4"/>
    <x v="4"/>
    <x v="83"/>
  </r>
  <r>
    <m/>
    <x v="2"/>
    <x v="1"/>
    <x v="83"/>
  </r>
  <r>
    <m/>
    <x v="2"/>
    <x v="1"/>
    <x v="83"/>
  </r>
  <r>
    <m/>
    <x v="4"/>
    <x v="1"/>
    <x v="83"/>
  </r>
  <r>
    <m/>
    <x v="0"/>
    <x v="4"/>
    <x v="83"/>
  </r>
  <r>
    <m/>
    <x v="0"/>
    <x v="0"/>
    <x v="83"/>
  </r>
  <r>
    <m/>
    <x v="3"/>
    <x v="4"/>
    <x v="83"/>
  </r>
  <r>
    <m/>
    <x v="1"/>
    <x v="2"/>
    <x v="83"/>
  </r>
  <r>
    <m/>
    <x v="4"/>
    <x v="0"/>
    <x v="83"/>
  </r>
  <r>
    <m/>
    <x v="3"/>
    <x v="0"/>
    <x v="83"/>
  </r>
  <r>
    <m/>
    <x v="2"/>
    <x v="3"/>
    <x v="83"/>
  </r>
  <r>
    <m/>
    <x v="4"/>
    <x v="2"/>
    <x v="83"/>
  </r>
  <r>
    <m/>
    <x v="3"/>
    <x v="4"/>
    <x v="83"/>
  </r>
  <r>
    <m/>
    <x v="3"/>
    <x v="3"/>
    <x v="83"/>
  </r>
  <r>
    <m/>
    <x v="4"/>
    <x v="1"/>
    <x v="83"/>
  </r>
  <r>
    <m/>
    <x v="4"/>
    <x v="1"/>
    <x v="83"/>
  </r>
  <r>
    <m/>
    <x v="2"/>
    <x v="4"/>
    <x v="83"/>
  </r>
  <r>
    <m/>
    <x v="0"/>
    <x v="1"/>
    <x v="83"/>
  </r>
  <r>
    <m/>
    <x v="1"/>
    <x v="1"/>
    <x v="83"/>
  </r>
  <r>
    <m/>
    <x v="2"/>
    <x v="3"/>
    <x v="83"/>
  </r>
  <r>
    <m/>
    <x v="0"/>
    <x v="4"/>
    <x v="83"/>
  </r>
  <r>
    <m/>
    <x v="1"/>
    <x v="1"/>
    <x v="83"/>
  </r>
  <r>
    <m/>
    <x v="4"/>
    <x v="1"/>
    <x v="83"/>
  </r>
  <r>
    <m/>
    <x v="1"/>
    <x v="1"/>
    <x v="83"/>
  </r>
  <r>
    <m/>
    <x v="0"/>
    <x v="3"/>
    <x v="83"/>
  </r>
  <r>
    <m/>
    <x v="2"/>
    <x v="3"/>
    <x v="83"/>
  </r>
  <r>
    <m/>
    <x v="3"/>
    <x v="4"/>
    <x v="83"/>
  </r>
  <r>
    <m/>
    <x v="4"/>
    <x v="3"/>
    <x v="83"/>
  </r>
  <r>
    <m/>
    <x v="4"/>
    <x v="4"/>
    <x v="83"/>
  </r>
  <r>
    <m/>
    <x v="0"/>
    <x v="4"/>
    <x v="83"/>
  </r>
  <r>
    <m/>
    <x v="2"/>
    <x v="4"/>
    <x v="83"/>
  </r>
  <r>
    <m/>
    <x v="0"/>
    <x v="0"/>
    <x v="83"/>
  </r>
  <r>
    <m/>
    <x v="3"/>
    <x v="2"/>
    <x v="83"/>
  </r>
  <r>
    <m/>
    <x v="1"/>
    <x v="4"/>
    <x v="83"/>
  </r>
  <r>
    <m/>
    <x v="0"/>
    <x v="3"/>
    <x v="83"/>
  </r>
  <r>
    <m/>
    <x v="4"/>
    <x v="0"/>
    <x v="83"/>
  </r>
  <r>
    <m/>
    <x v="1"/>
    <x v="4"/>
    <x v="83"/>
  </r>
  <r>
    <m/>
    <x v="4"/>
    <x v="0"/>
    <x v="83"/>
  </r>
  <r>
    <m/>
    <x v="3"/>
    <x v="0"/>
    <x v="83"/>
  </r>
  <r>
    <m/>
    <x v="3"/>
    <x v="1"/>
    <x v="83"/>
  </r>
  <r>
    <m/>
    <x v="3"/>
    <x v="3"/>
    <x v="83"/>
  </r>
  <r>
    <m/>
    <x v="0"/>
    <x v="4"/>
    <x v="83"/>
  </r>
  <r>
    <m/>
    <x v="3"/>
    <x v="4"/>
    <x v="83"/>
  </r>
  <r>
    <m/>
    <x v="3"/>
    <x v="0"/>
    <x v="83"/>
  </r>
  <r>
    <m/>
    <x v="3"/>
    <x v="1"/>
    <x v="83"/>
  </r>
  <r>
    <m/>
    <x v="1"/>
    <x v="4"/>
    <x v="83"/>
  </r>
  <r>
    <m/>
    <x v="4"/>
    <x v="3"/>
    <x v="83"/>
  </r>
  <r>
    <m/>
    <x v="4"/>
    <x v="0"/>
    <x v="83"/>
  </r>
  <r>
    <m/>
    <x v="4"/>
    <x v="2"/>
    <x v="83"/>
  </r>
  <r>
    <m/>
    <x v="1"/>
    <x v="2"/>
    <x v="83"/>
  </r>
  <r>
    <m/>
    <x v="4"/>
    <x v="1"/>
    <x v="83"/>
  </r>
  <r>
    <m/>
    <x v="0"/>
    <x v="2"/>
    <x v="83"/>
  </r>
  <r>
    <m/>
    <x v="2"/>
    <x v="0"/>
    <x v="83"/>
  </r>
  <r>
    <m/>
    <x v="1"/>
    <x v="0"/>
    <x v="83"/>
  </r>
  <r>
    <m/>
    <x v="2"/>
    <x v="1"/>
    <x v="83"/>
  </r>
  <r>
    <m/>
    <x v="4"/>
    <x v="4"/>
    <x v="83"/>
  </r>
  <r>
    <m/>
    <x v="2"/>
    <x v="0"/>
    <x v="83"/>
  </r>
  <r>
    <m/>
    <x v="1"/>
    <x v="1"/>
    <x v="83"/>
  </r>
  <r>
    <m/>
    <x v="2"/>
    <x v="2"/>
    <x v="83"/>
  </r>
  <r>
    <m/>
    <x v="4"/>
    <x v="3"/>
    <x v="83"/>
  </r>
  <r>
    <m/>
    <x v="2"/>
    <x v="0"/>
    <x v="83"/>
  </r>
  <r>
    <m/>
    <x v="2"/>
    <x v="0"/>
    <x v="83"/>
  </r>
  <r>
    <m/>
    <x v="0"/>
    <x v="4"/>
    <x v="83"/>
  </r>
  <r>
    <m/>
    <x v="1"/>
    <x v="1"/>
    <x v="83"/>
  </r>
  <r>
    <m/>
    <x v="2"/>
    <x v="2"/>
    <x v="83"/>
  </r>
  <r>
    <m/>
    <x v="4"/>
    <x v="4"/>
    <x v="83"/>
  </r>
  <r>
    <m/>
    <x v="4"/>
    <x v="1"/>
    <x v="83"/>
  </r>
  <r>
    <m/>
    <x v="3"/>
    <x v="1"/>
    <x v="83"/>
  </r>
  <r>
    <m/>
    <x v="1"/>
    <x v="4"/>
    <x v="83"/>
  </r>
  <r>
    <m/>
    <x v="3"/>
    <x v="0"/>
    <x v="83"/>
  </r>
  <r>
    <m/>
    <x v="0"/>
    <x v="3"/>
    <x v="83"/>
  </r>
  <r>
    <m/>
    <x v="4"/>
    <x v="0"/>
    <x v="83"/>
  </r>
  <r>
    <m/>
    <x v="2"/>
    <x v="0"/>
    <x v="83"/>
  </r>
  <r>
    <m/>
    <x v="2"/>
    <x v="1"/>
    <x v="83"/>
  </r>
  <r>
    <m/>
    <x v="2"/>
    <x v="2"/>
    <x v="83"/>
  </r>
  <r>
    <m/>
    <x v="1"/>
    <x v="2"/>
    <x v="83"/>
  </r>
  <r>
    <m/>
    <x v="2"/>
    <x v="0"/>
    <x v="83"/>
  </r>
  <r>
    <m/>
    <x v="4"/>
    <x v="4"/>
    <x v="83"/>
  </r>
  <r>
    <m/>
    <x v="0"/>
    <x v="4"/>
    <x v="83"/>
  </r>
  <r>
    <m/>
    <x v="3"/>
    <x v="2"/>
    <x v="83"/>
  </r>
  <r>
    <m/>
    <x v="2"/>
    <x v="0"/>
    <x v="83"/>
  </r>
  <r>
    <m/>
    <x v="1"/>
    <x v="4"/>
    <x v="83"/>
  </r>
  <r>
    <m/>
    <x v="0"/>
    <x v="2"/>
    <x v="83"/>
  </r>
  <r>
    <m/>
    <x v="0"/>
    <x v="1"/>
    <x v="83"/>
  </r>
  <r>
    <m/>
    <x v="2"/>
    <x v="2"/>
    <x v="83"/>
  </r>
  <r>
    <m/>
    <x v="3"/>
    <x v="2"/>
    <x v="83"/>
  </r>
  <r>
    <m/>
    <x v="0"/>
    <x v="4"/>
    <x v="83"/>
  </r>
  <r>
    <m/>
    <x v="4"/>
    <x v="1"/>
    <x v="83"/>
  </r>
  <r>
    <m/>
    <x v="1"/>
    <x v="3"/>
    <x v="83"/>
  </r>
  <r>
    <m/>
    <x v="1"/>
    <x v="1"/>
    <x v="83"/>
  </r>
  <r>
    <m/>
    <x v="1"/>
    <x v="2"/>
    <x v="83"/>
  </r>
  <r>
    <m/>
    <x v="1"/>
    <x v="4"/>
    <x v="83"/>
  </r>
  <r>
    <m/>
    <x v="0"/>
    <x v="4"/>
    <x v="83"/>
  </r>
  <r>
    <m/>
    <x v="1"/>
    <x v="1"/>
    <x v="83"/>
  </r>
  <r>
    <m/>
    <x v="2"/>
    <x v="3"/>
    <x v="83"/>
  </r>
  <r>
    <m/>
    <x v="1"/>
    <x v="1"/>
    <x v="83"/>
  </r>
  <r>
    <m/>
    <x v="2"/>
    <x v="0"/>
    <x v="83"/>
  </r>
  <r>
    <m/>
    <x v="0"/>
    <x v="3"/>
    <x v="83"/>
  </r>
  <r>
    <m/>
    <x v="2"/>
    <x v="0"/>
    <x v="83"/>
  </r>
  <r>
    <m/>
    <x v="2"/>
    <x v="2"/>
    <x v="83"/>
  </r>
  <r>
    <m/>
    <x v="1"/>
    <x v="2"/>
    <x v="83"/>
  </r>
  <r>
    <m/>
    <x v="1"/>
    <x v="3"/>
    <x v="83"/>
  </r>
  <r>
    <m/>
    <x v="1"/>
    <x v="1"/>
    <x v="83"/>
  </r>
  <r>
    <m/>
    <x v="0"/>
    <x v="5"/>
    <x v="83"/>
  </r>
  <r>
    <m/>
    <x v="4"/>
    <x v="2"/>
    <x v="83"/>
  </r>
  <r>
    <m/>
    <x v="0"/>
    <x v="0"/>
    <x v="83"/>
  </r>
  <r>
    <m/>
    <x v="1"/>
    <x v="0"/>
    <x v="83"/>
  </r>
  <r>
    <m/>
    <x v="0"/>
    <x v="4"/>
    <x v="83"/>
  </r>
  <r>
    <m/>
    <x v="4"/>
    <x v="3"/>
    <x v="83"/>
  </r>
  <r>
    <m/>
    <x v="4"/>
    <x v="1"/>
    <x v="83"/>
  </r>
  <r>
    <m/>
    <x v="0"/>
    <x v="3"/>
    <x v="83"/>
  </r>
  <r>
    <m/>
    <x v="2"/>
    <x v="0"/>
    <x v="83"/>
  </r>
  <r>
    <m/>
    <x v="1"/>
    <x v="3"/>
    <x v="83"/>
  </r>
  <r>
    <m/>
    <x v="4"/>
    <x v="4"/>
    <x v="83"/>
  </r>
  <r>
    <m/>
    <x v="1"/>
    <x v="1"/>
    <x v="83"/>
  </r>
  <r>
    <m/>
    <x v="1"/>
    <x v="3"/>
    <x v="83"/>
  </r>
  <r>
    <m/>
    <x v="3"/>
    <x v="2"/>
    <x v="83"/>
  </r>
  <r>
    <m/>
    <x v="2"/>
    <x v="3"/>
    <x v="83"/>
  </r>
  <r>
    <m/>
    <x v="4"/>
    <x v="1"/>
    <x v="83"/>
  </r>
  <r>
    <m/>
    <x v="4"/>
    <x v="0"/>
    <x v="83"/>
  </r>
  <r>
    <m/>
    <x v="0"/>
    <x v="3"/>
    <x v="83"/>
  </r>
  <r>
    <m/>
    <x v="2"/>
    <x v="5"/>
    <x v="83"/>
  </r>
  <r>
    <m/>
    <x v="2"/>
    <x v="1"/>
    <x v="83"/>
  </r>
  <r>
    <m/>
    <x v="3"/>
    <x v="1"/>
    <x v="83"/>
  </r>
  <r>
    <m/>
    <x v="4"/>
    <x v="1"/>
    <x v="83"/>
  </r>
  <r>
    <m/>
    <x v="0"/>
    <x v="4"/>
    <x v="83"/>
  </r>
  <r>
    <m/>
    <x v="4"/>
    <x v="0"/>
    <x v="83"/>
  </r>
  <r>
    <m/>
    <x v="1"/>
    <x v="5"/>
    <x v="83"/>
  </r>
  <r>
    <m/>
    <x v="3"/>
    <x v="0"/>
    <x v="83"/>
  </r>
  <r>
    <m/>
    <x v="0"/>
    <x v="0"/>
    <x v="83"/>
  </r>
  <r>
    <m/>
    <x v="0"/>
    <x v="4"/>
    <x v="83"/>
  </r>
  <r>
    <m/>
    <x v="0"/>
    <x v="0"/>
    <x v="83"/>
  </r>
  <r>
    <m/>
    <x v="0"/>
    <x v="1"/>
    <x v="83"/>
  </r>
  <r>
    <m/>
    <x v="3"/>
    <x v="5"/>
    <x v="83"/>
  </r>
  <r>
    <m/>
    <x v="3"/>
    <x v="0"/>
    <x v="83"/>
  </r>
  <r>
    <m/>
    <x v="1"/>
    <x v="2"/>
    <x v="83"/>
  </r>
  <r>
    <m/>
    <x v="4"/>
    <x v="0"/>
    <x v="83"/>
  </r>
  <r>
    <m/>
    <x v="3"/>
    <x v="0"/>
    <x v="83"/>
  </r>
  <r>
    <m/>
    <x v="1"/>
    <x v="3"/>
    <x v="83"/>
  </r>
  <r>
    <m/>
    <x v="2"/>
    <x v="0"/>
    <x v="83"/>
  </r>
  <r>
    <m/>
    <x v="0"/>
    <x v="3"/>
    <x v="83"/>
  </r>
  <r>
    <m/>
    <x v="0"/>
    <x v="1"/>
    <x v="83"/>
  </r>
  <r>
    <m/>
    <x v="0"/>
    <x v="2"/>
    <x v="83"/>
  </r>
  <r>
    <m/>
    <x v="3"/>
    <x v="0"/>
    <x v="83"/>
  </r>
  <r>
    <m/>
    <x v="3"/>
    <x v="2"/>
    <x v="83"/>
  </r>
  <r>
    <m/>
    <x v="1"/>
    <x v="0"/>
    <x v="83"/>
  </r>
  <r>
    <m/>
    <x v="1"/>
    <x v="0"/>
    <x v="83"/>
  </r>
  <r>
    <m/>
    <x v="1"/>
    <x v="3"/>
    <x v="83"/>
  </r>
  <r>
    <m/>
    <x v="0"/>
    <x v="1"/>
    <x v="83"/>
  </r>
  <r>
    <m/>
    <x v="1"/>
    <x v="1"/>
    <x v="83"/>
  </r>
  <r>
    <m/>
    <x v="1"/>
    <x v="0"/>
    <x v="83"/>
  </r>
  <r>
    <m/>
    <x v="1"/>
    <x v="5"/>
    <x v="83"/>
  </r>
  <r>
    <m/>
    <x v="2"/>
    <x v="0"/>
    <x v="83"/>
  </r>
  <r>
    <m/>
    <x v="0"/>
    <x v="3"/>
    <x v="83"/>
  </r>
  <r>
    <m/>
    <x v="4"/>
    <x v="3"/>
    <x v="83"/>
  </r>
  <r>
    <m/>
    <x v="4"/>
    <x v="4"/>
    <x v="83"/>
  </r>
  <r>
    <m/>
    <x v="0"/>
    <x v="1"/>
    <x v="83"/>
  </r>
  <r>
    <m/>
    <x v="0"/>
    <x v="1"/>
    <x v="83"/>
  </r>
  <r>
    <m/>
    <x v="2"/>
    <x v="2"/>
    <x v="83"/>
  </r>
  <r>
    <m/>
    <x v="3"/>
    <x v="3"/>
    <x v="83"/>
  </r>
  <r>
    <m/>
    <x v="2"/>
    <x v="2"/>
    <x v="83"/>
  </r>
  <r>
    <m/>
    <x v="0"/>
    <x v="2"/>
    <x v="83"/>
  </r>
  <r>
    <m/>
    <x v="2"/>
    <x v="2"/>
    <x v="83"/>
  </r>
  <r>
    <m/>
    <x v="0"/>
    <x v="4"/>
    <x v="83"/>
  </r>
  <r>
    <m/>
    <x v="4"/>
    <x v="0"/>
    <x v="83"/>
  </r>
  <r>
    <m/>
    <x v="4"/>
    <x v="0"/>
    <x v="83"/>
  </r>
  <r>
    <m/>
    <x v="3"/>
    <x v="1"/>
    <x v="83"/>
  </r>
  <r>
    <m/>
    <x v="0"/>
    <x v="0"/>
    <x v="83"/>
  </r>
  <r>
    <m/>
    <x v="4"/>
    <x v="4"/>
    <x v="83"/>
  </r>
  <r>
    <m/>
    <x v="0"/>
    <x v="2"/>
    <x v="83"/>
  </r>
  <r>
    <m/>
    <x v="4"/>
    <x v="0"/>
    <x v="83"/>
  </r>
  <r>
    <m/>
    <x v="0"/>
    <x v="4"/>
    <x v="83"/>
  </r>
  <r>
    <m/>
    <x v="1"/>
    <x v="1"/>
    <x v="83"/>
  </r>
  <r>
    <m/>
    <x v="2"/>
    <x v="3"/>
    <x v="83"/>
  </r>
  <r>
    <m/>
    <x v="3"/>
    <x v="5"/>
    <x v="83"/>
  </r>
  <r>
    <m/>
    <x v="2"/>
    <x v="2"/>
    <x v="83"/>
  </r>
  <r>
    <m/>
    <x v="1"/>
    <x v="2"/>
    <x v="83"/>
  </r>
  <r>
    <m/>
    <x v="1"/>
    <x v="4"/>
    <x v="83"/>
  </r>
  <r>
    <m/>
    <x v="1"/>
    <x v="0"/>
    <x v="83"/>
  </r>
  <r>
    <m/>
    <x v="3"/>
    <x v="3"/>
    <x v="83"/>
  </r>
  <r>
    <m/>
    <x v="3"/>
    <x v="2"/>
    <x v="83"/>
  </r>
  <r>
    <m/>
    <x v="0"/>
    <x v="3"/>
    <x v="83"/>
  </r>
  <r>
    <m/>
    <x v="4"/>
    <x v="1"/>
    <x v="83"/>
  </r>
  <r>
    <m/>
    <x v="3"/>
    <x v="4"/>
    <x v="83"/>
  </r>
  <r>
    <m/>
    <x v="1"/>
    <x v="1"/>
    <x v="83"/>
  </r>
  <r>
    <m/>
    <x v="3"/>
    <x v="0"/>
    <x v="83"/>
  </r>
  <r>
    <m/>
    <x v="3"/>
    <x v="4"/>
    <x v="83"/>
  </r>
  <r>
    <m/>
    <x v="0"/>
    <x v="1"/>
    <x v="83"/>
  </r>
  <r>
    <m/>
    <x v="2"/>
    <x v="0"/>
    <x v="83"/>
  </r>
  <r>
    <m/>
    <x v="3"/>
    <x v="2"/>
    <x v="83"/>
  </r>
  <r>
    <m/>
    <x v="3"/>
    <x v="2"/>
    <x v="83"/>
  </r>
  <r>
    <m/>
    <x v="2"/>
    <x v="3"/>
    <x v="83"/>
  </r>
  <r>
    <m/>
    <x v="0"/>
    <x v="1"/>
    <x v="83"/>
  </r>
  <r>
    <m/>
    <x v="0"/>
    <x v="0"/>
    <x v="83"/>
  </r>
  <r>
    <m/>
    <x v="0"/>
    <x v="1"/>
    <x v="83"/>
  </r>
  <r>
    <m/>
    <x v="1"/>
    <x v="0"/>
    <x v="83"/>
  </r>
  <r>
    <m/>
    <x v="2"/>
    <x v="1"/>
    <x v="83"/>
  </r>
  <r>
    <m/>
    <x v="2"/>
    <x v="3"/>
    <x v="83"/>
  </r>
  <r>
    <m/>
    <x v="1"/>
    <x v="2"/>
    <x v="83"/>
  </r>
  <r>
    <m/>
    <x v="3"/>
    <x v="1"/>
    <x v="83"/>
  </r>
  <r>
    <m/>
    <x v="3"/>
    <x v="3"/>
    <x v="83"/>
  </r>
  <r>
    <m/>
    <x v="4"/>
    <x v="1"/>
    <x v="83"/>
  </r>
  <r>
    <m/>
    <x v="0"/>
    <x v="4"/>
    <x v="83"/>
  </r>
  <r>
    <m/>
    <x v="2"/>
    <x v="1"/>
    <x v="83"/>
  </r>
  <r>
    <m/>
    <x v="1"/>
    <x v="1"/>
    <x v="83"/>
  </r>
  <r>
    <m/>
    <x v="1"/>
    <x v="4"/>
    <x v="83"/>
  </r>
  <r>
    <m/>
    <x v="0"/>
    <x v="3"/>
    <x v="83"/>
  </r>
  <r>
    <m/>
    <x v="1"/>
    <x v="0"/>
    <x v="83"/>
  </r>
  <r>
    <m/>
    <x v="4"/>
    <x v="2"/>
    <x v="83"/>
  </r>
  <r>
    <m/>
    <x v="2"/>
    <x v="1"/>
    <x v="83"/>
  </r>
  <r>
    <m/>
    <x v="0"/>
    <x v="1"/>
    <x v="83"/>
  </r>
  <r>
    <m/>
    <x v="4"/>
    <x v="4"/>
    <x v="83"/>
  </r>
  <r>
    <m/>
    <x v="2"/>
    <x v="3"/>
    <x v="83"/>
  </r>
  <r>
    <m/>
    <x v="3"/>
    <x v="1"/>
    <x v="83"/>
  </r>
  <r>
    <m/>
    <x v="1"/>
    <x v="4"/>
    <x v="83"/>
  </r>
  <r>
    <m/>
    <x v="3"/>
    <x v="1"/>
    <x v="83"/>
  </r>
  <r>
    <m/>
    <x v="4"/>
    <x v="0"/>
    <x v="83"/>
  </r>
  <r>
    <m/>
    <x v="0"/>
    <x v="0"/>
    <x v="83"/>
  </r>
  <r>
    <m/>
    <x v="3"/>
    <x v="0"/>
    <x v="83"/>
  </r>
  <r>
    <m/>
    <x v="2"/>
    <x v="3"/>
    <x v="83"/>
  </r>
  <r>
    <m/>
    <x v="4"/>
    <x v="4"/>
    <x v="83"/>
  </r>
  <r>
    <m/>
    <x v="0"/>
    <x v="3"/>
    <x v="83"/>
  </r>
  <r>
    <m/>
    <x v="3"/>
    <x v="1"/>
    <x v="83"/>
  </r>
  <r>
    <m/>
    <x v="3"/>
    <x v="5"/>
    <x v="83"/>
  </r>
  <r>
    <m/>
    <x v="4"/>
    <x v="1"/>
    <x v="83"/>
  </r>
  <r>
    <m/>
    <x v="3"/>
    <x v="1"/>
    <x v="83"/>
  </r>
  <r>
    <m/>
    <x v="0"/>
    <x v="3"/>
    <x v="83"/>
  </r>
  <r>
    <m/>
    <x v="0"/>
    <x v="4"/>
    <x v="83"/>
  </r>
  <r>
    <m/>
    <x v="3"/>
    <x v="5"/>
    <x v="83"/>
  </r>
  <r>
    <m/>
    <x v="1"/>
    <x v="4"/>
    <x v="83"/>
  </r>
  <r>
    <m/>
    <x v="2"/>
    <x v="3"/>
    <x v="83"/>
  </r>
  <r>
    <m/>
    <x v="4"/>
    <x v="0"/>
    <x v="83"/>
  </r>
  <r>
    <m/>
    <x v="4"/>
    <x v="2"/>
    <x v="83"/>
  </r>
  <r>
    <m/>
    <x v="2"/>
    <x v="3"/>
    <x v="83"/>
  </r>
  <r>
    <m/>
    <x v="0"/>
    <x v="1"/>
    <x v="83"/>
  </r>
  <r>
    <m/>
    <x v="1"/>
    <x v="1"/>
    <x v="83"/>
  </r>
  <r>
    <m/>
    <x v="4"/>
    <x v="2"/>
    <x v="83"/>
  </r>
  <r>
    <m/>
    <x v="1"/>
    <x v="0"/>
    <x v="83"/>
  </r>
  <r>
    <m/>
    <x v="4"/>
    <x v="2"/>
    <x v="83"/>
  </r>
  <r>
    <m/>
    <x v="4"/>
    <x v="4"/>
    <x v="83"/>
  </r>
  <r>
    <m/>
    <x v="0"/>
    <x v="2"/>
    <x v="83"/>
  </r>
  <r>
    <m/>
    <x v="2"/>
    <x v="0"/>
    <x v="83"/>
  </r>
  <r>
    <m/>
    <x v="1"/>
    <x v="1"/>
    <x v="83"/>
  </r>
  <r>
    <m/>
    <x v="0"/>
    <x v="4"/>
    <x v="83"/>
  </r>
  <r>
    <m/>
    <x v="2"/>
    <x v="2"/>
    <x v="83"/>
  </r>
  <r>
    <m/>
    <x v="2"/>
    <x v="2"/>
    <x v="83"/>
  </r>
  <r>
    <m/>
    <x v="3"/>
    <x v="1"/>
    <x v="83"/>
  </r>
  <r>
    <m/>
    <x v="2"/>
    <x v="1"/>
    <x v="83"/>
  </r>
  <r>
    <m/>
    <x v="1"/>
    <x v="2"/>
    <x v="83"/>
  </r>
  <r>
    <m/>
    <x v="4"/>
    <x v="1"/>
    <x v="83"/>
  </r>
  <r>
    <m/>
    <x v="4"/>
    <x v="4"/>
    <x v="83"/>
  </r>
  <r>
    <m/>
    <x v="0"/>
    <x v="1"/>
    <x v="83"/>
  </r>
  <r>
    <m/>
    <x v="1"/>
    <x v="0"/>
    <x v="83"/>
  </r>
  <r>
    <m/>
    <x v="1"/>
    <x v="3"/>
    <x v="83"/>
  </r>
  <r>
    <m/>
    <x v="1"/>
    <x v="0"/>
    <x v="83"/>
  </r>
  <r>
    <m/>
    <x v="1"/>
    <x v="1"/>
    <x v="83"/>
  </r>
  <r>
    <m/>
    <x v="2"/>
    <x v="2"/>
    <x v="83"/>
  </r>
  <r>
    <m/>
    <x v="4"/>
    <x v="5"/>
    <x v="83"/>
  </r>
  <r>
    <m/>
    <x v="0"/>
    <x v="0"/>
    <x v="83"/>
  </r>
  <r>
    <m/>
    <x v="0"/>
    <x v="4"/>
    <x v="83"/>
  </r>
  <r>
    <m/>
    <x v="0"/>
    <x v="1"/>
    <x v="83"/>
  </r>
  <r>
    <m/>
    <x v="2"/>
    <x v="3"/>
    <x v="83"/>
  </r>
  <r>
    <m/>
    <x v="1"/>
    <x v="0"/>
    <x v="83"/>
  </r>
  <r>
    <m/>
    <x v="4"/>
    <x v="2"/>
    <x v="83"/>
  </r>
  <r>
    <m/>
    <x v="1"/>
    <x v="0"/>
    <x v="83"/>
  </r>
  <r>
    <m/>
    <x v="2"/>
    <x v="1"/>
    <x v="83"/>
  </r>
  <r>
    <m/>
    <x v="3"/>
    <x v="0"/>
    <x v="83"/>
  </r>
  <r>
    <m/>
    <x v="4"/>
    <x v="3"/>
    <x v="83"/>
  </r>
  <r>
    <m/>
    <x v="0"/>
    <x v="4"/>
    <x v="83"/>
  </r>
  <r>
    <m/>
    <x v="0"/>
    <x v="2"/>
    <x v="83"/>
  </r>
  <r>
    <m/>
    <x v="0"/>
    <x v="2"/>
    <x v="83"/>
  </r>
  <r>
    <m/>
    <x v="1"/>
    <x v="1"/>
    <x v="83"/>
  </r>
  <r>
    <m/>
    <x v="3"/>
    <x v="1"/>
    <x v="83"/>
  </r>
  <r>
    <m/>
    <x v="0"/>
    <x v="1"/>
    <x v="83"/>
  </r>
  <r>
    <m/>
    <x v="1"/>
    <x v="4"/>
    <x v="83"/>
  </r>
  <r>
    <m/>
    <x v="2"/>
    <x v="4"/>
    <x v="83"/>
  </r>
  <r>
    <m/>
    <x v="0"/>
    <x v="4"/>
    <x v="83"/>
  </r>
  <r>
    <m/>
    <x v="3"/>
    <x v="4"/>
    <x v="83"/>
  </r>
  <r>
    <m/>
    <x v="3"/>
    <x v="1"/>
    <x v="83"/>
  </r>
  <r>
    <m/>
    <x v="4"/>
    <x v="1"/>
    <x v="83"/>
  </r>
  <r>
    <m/>
    <x v="3"/>
    <x v="4"/>
    <x v="83"/>
  </r>
  <r>
    <m/>
    <x v="0"/>
    <x v="0"/>
    <x v="83"/>
  </r>
  <r>
    <m/>
    <x v="3"/>
    <x v="1"/>
    <x v="83"/>
  </r>
  <r>
    <m/>
    <x v="4"/>
    <x v="5"/>
    <x v="83"/>
  </r>
  <r>
    <m/>
    <x v="3"/>
    <x v="3"/>
    <x v="83"/>
  </r>
  <r>
    <m/>
    <x v="3"/>
    <x v="2"/>
    <x v="83"/>
  </r>
  <r>
    <m/>
    <x v="0"/>
    <x v="2"/>
    <x v="83"/>
  </r>
  <r>
    <m/>
    <x v="1"/>
    <x v="0"/>
    <x v="83"/>
  </r>
  <r>
    <m/>
    <x v="3"/>
    <x v="2"/>
    <x v="83"/>
  </r>
  <r>
    <m/>
    <x v="4"/>
    <x v="3"/>
    <x v="83"/>
  </r>
  <r>
    <m/>
    <x v="2"/>
    <x v="3"/>
    <x v="83"/>
  </r>
  <r>
    <m/>
    <x v="2"/>
    <x v="2"/>
    <x v="83"/>
  </r>
  <r>
    <m/>
    <x v="0"/>
    <x v="1"/>
    <x v="83"/>
  </r>
  <r>
    <m/>
    <x v="4"/>
    <x v="1"/>
    <x v="83"/>
  </r>
  <r>
    <m/>
    <x v="0"/>
    <x v="5"/>
    <x v="83"/>
  </r>
  <r>
    <m/>
    <x v="4"/>
    <x v="2"/>
    <x v="83"/>
  </r>
  <r>
    <m/>
    <x v="1"/>
    <x v="3"/>
    <x v="83"/>
  </r>
  <r>
    <m/>
    <x v="2"/>
    <x v="3"/>
    <x v="83"/>
  </r>
  <r>
    <m/>
    <x v="2"/>
    <x v="0"/>
    <x v="83"/>
  </r>
  <r>
    <m/>
    <x v="0"/>
    <x v="1"/>
    <x v="83"/>
  </r>
  <r>
    <m/>
    <x v="0"/>
    <x v="2"/>
    <x v="83"/>
  </r>
  <r>
    <m/>
    <x v="2"/>
    <x v="0"/>
    <x v="83"/>
  </r>
  <r>
    <m/>
    <x v="0"/>
    <x v="2"/>
    <x v="83"/>
  </r>
  <r>
    <m/>
    <x v="2"/>
    <x v="3"/>
    <x v="83"/>
  </r>
  <r>
    <m/>
    <x v="0"/>
    <x v="1"/>
    <x v="83"/>
  </r>
  <r>
    <m/>
    <x v="1"/>
    <x v="1"/>
    <x v="83"/>
  </r>
  <r>
    <m/>
    <x v="2"/>
    <x v="0"/>
    <x v="83"/>
  </r>
  <r>
    <m/>
    <x v="4"/>
    <x v="1"/>
    <x v="83"/>
  </r>
  <r>
    <m/>
    <x v="3"/>
    <x v="1"/>
    <x v="83"/>
  </r>
  <r>
    <m/>
    <x v="1"/>
    <x v="2"/>
    <x v="83"/>
  </r>
  <r>
    <m/>
    <x v="1"/>
    <x v="2"/>
    <x v="83"/>
  </r>
  <r>
    <m/>
    <x v="4"/>
    <x v="5"/>
    <x v="83"/>
  </r>
  <r>
    <m/>
    <x v="2"/>
    <x v="0"/>
    <x v="83"/>
  </r>
  <r>
    <m/>
    <x v="4"/>
    <x v="3"/>
    <x v="83"/>
  </r>
  <r>
    <m/>
    <x v="2"/>
    <x v="5"/>
    <x v="83"/>
  </r>
  <r>
    <m/>
    <x v="1"/>
    <x v="4"/>
    <x v="83"/>
  </r>
  <r>
    <m/>
    <x v="3"/>
    <x v="0"/>
    <x v="83"/>
  </r>
  <r>
    <m/>
    <x v="0"/>
    <x v="0"/>
    <x v="83"/>
  </r>
  <r>
    <m/>
    <x v="4"/>
    <x v="0"/>
    <x v="83"/>
  </r>
  <r>
    <m/>
    <x v="1"/>
    <x v="3"/>
    <x v="83"/>
  </r>
  <r>
    <m/>
    <x v="2"/>
    <x v="3"/>
    <x v="83"/>
  </r>
  <r>
    <m/>
    <x v="4"/>
    <x v="3"/>
    <x v="83"/>
  </r>
  <r>
    <m/>
    <x v="1"/>
    <x v="0"/>
    <x v="83"/>
  </r>
  <r>
    <m/>
    <x v="1"/>
    <x v="0"/>
    <x v="83"/>
  </r>
  <r>
    <m/>
    <x v="0"/>
    <x v="2"/>
    <x v="83"/>
  </r>
  <r>
    <m/>
    <x v="3"/>
    <x v="5"/>
    <x v="83"/>
  </r>
  <r>
    <m/>
    <x v="3"/>
    <x v="2"/>
    <x v="83"/>
  </r>
  <r>
    <m/>
    <x v="4"/>
    <x v="1"/>
    <x v="83"/>
  </r>
  <r>
    <m/>
    <x v="0"/>
    <x v="2"/>
    <x v="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A35CC-CF90-4367-BE99-FAEE8B9B4B66}" name="PivotTable10" cacheId="9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 rowPageCount="1" colPageCount="1"/>
  <pivotFields count="18">
    <pivotField dataField="1" compact="0" outline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outline="0" showAll="0"/>
    <pivotField compact="0" outline="0" showAll="0"/>
    <pivotField axis="axisRow" compact="0" outline="0" showAll="0">
      <items count="6">
        <item x="2"/>
        <item x="3"/>
        <item x="0"/>
        <item x="4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7">
        <item x="2"/>
        <item h="1" x="4"/>
        <item h="1" x="1"/>
        <item h="1" x="0"/>
        <item h="1" x="3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0" item="0" hier="-1"/>
  </pageFields>
  <dataFields count="1">
    <dataField name="Count of Transaction_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77C04-F462-4CDC-8BD3-2E49CD2E270C}" name="PivotTable2" cacheId="93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B12" firstHeaderRow="1" firstDataRow="1" firstDataCol="2"/>
  <pivotFields count="3">
    <pivotField compact="0" outline="0" showAll="0"/>
    <pivotField axis="axisRow" compact="0" outline="0" showAll="0">
      <items count="6">
        <item x="2"/>
        <item x="3"/>
        <item x="0"/>
        <item x="4"/>
        <item x="1"/>
        <item t="default"/>
      </items>
    </pivotField>
    <pivotField axis="axisRow" compact="0" outline="0" showAll="0">
      <items count="7">
        <item x="3"/>
        <item x="4"/>
        <item x="0"/>
        <item x="1"/>
        <item x="2"/>
        <item h="1" x="5"/>
        <item t="default"/>
      </items>
    </pivotField>
  </pivotFields>
  <rowFields count="2">
    <field x="1"/>
    <field x="2"/>
  </rowFields>
  <rowItems count="9">
    <i>
      <x/>
      <x/>
    </i>
    <i t="default">
      <x/>
    </i>
    <i>
      <x v="1"/>
      <x v="1"/>
    </i>
    <i t="default">
      <x v="1"/>
    </i>
    <i>
      <x v="2"/>
      <x v="2"/>
    </i>
    <i r="1">
      <x v="3"/>
    </i>
    <i t="default">
      <x v="2"/>
    </i>
    <i>
      <x v="4"/>
      <x v="4"/>
    </i>
    <i t="default">
      <x v="4"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506FFA-120A-420A-BBEB-D193F2B96E85}" name="PivotTable1" cacheId="93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C8" firstHeaderRow="0" firstDataRow="1" firstDataCol="1"/>
  <pivotFields count="3">
    <pivotField dataField="1" compact="0" outline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axis="axisRow" compact="0" outline="0" showAll="0">
      <items count="6">
        <item x="2"/>
        <item x="3"/>
        <item x="0"/>
        <item x="4"/>
        <item x="1"/>
        <item t="default"/>
      </items>
    </pivotField>
    <pivotField dataField="1" compact="0" outline="0" showAll="0"/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Sum of NPA%" fld="2" baseField="0" baseItem="0"/>
    <dataField name="Count of Transaction_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E7B1BE-1EEB-4AF9-8D0E-F40D187D03F3}" name="PivotTable1" cacheId="93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C7" firstHeaderRow="0" firstDataRow="1" firstDataCol="1"/>
  <pivotFields count="4">
    <pivotField dataField="1"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dataField="1" compact="0" outline="0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Sum of Loan_Amount_Lakhs" fld="0" baseField="0" baseItem="0"/>
    <dataField name="Sum of Outstanding_Balance" fld="3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EE5904-3D88-40FE-BE09-AE370E13E6F9}" name="PivotTable18" cacheId="9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11"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3"/>
        <item x="0"/>
        <item x="4"/>
        <item x="1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ctual_Revenue_Lakhs" fld="3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6D2208-A5EE-4ABB-9665-CE090EF81173}" name="PivotTable8" cacheId="9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Z32:CD38" firstHeaderRow="1" firstDataRow="2" firstDataCol="1"/>
  <pivotFields count="3">
    <pivotField dataField="1" compact="0" outline="0" showAll="0"/>
    <pivotField axis="axisCol" compact="0" outline="0" showAll="0">
      <items count="4">
        <item x="1"/>
        <item x="2"/>
        <item x="0"/>
        <item t="default"/>
      </items>
    </pivotField>
    <pivotField axis="axisRow" compact="0" outline="0" showAll="0">
      <items count="5">
        <item x="0"/>
        <item x="2"/>
        <item x="1"/>
        <item x="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Loan_Amount_Lakhs" fld="0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086CC-F13D-4F33-B448-5E8BAE4F9917}" name="PivotTable4" cacheId="92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BN10:BP22" firstHeaderRow="0" firstDataRow="1" firstDataCol="1"/>
  <pivotFields count="10"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>
      <items count="30">
        <item x="6"/>
        <item x="11"/>
        <item x="28"/>
        <item x="7"/>
        <item x="15"/>
        <item x="18"/>
        <item x="19"/>
        <item x="27"/>
        <item x="14"/>
        <item x="20"/>
        <item x="24"/>
        <item x="12"/>
        <item x="0"/>
        <item x="25"/>
        <item x="16"/>
        <item x="10"/>
        <item x="2"/>
        <item x="13"/>
        <item x="5"/>
        <item x="22"/>
        <item x="26"/>
        <item x="21"/>
        <item x="17"/>
        <item x="23"/>
        <item x="1"/>
        <item x="4"/>
        <item x="9"/>
        <item x="8"/>
        <item x="3"/>
        <item t="default"/>
      </items>
    </pivotField>
    <pivotField dataField="1" compact="0" outline="0" showAll="0">
      <items count="27">
        <item x="11"/>
        <item x="16"/>
        <item x="20"/>
        <item x="10"/>
        <item x="24"/>
        <item x="0"/>
        <item x="17"/>
        <item x="5"/>
        <item x="25"/>
        <item x="23"/>
        <item x="21"/>
        <item x="15"/>
        <item x="13"/>
        <item x="12"/>
        <item x="22"/>
        <item x="14"/>
        <item x="8"/>
        <item x="6"/>
        <item x="18"/>
        <item x="2"/>
        <item x="1"/>
        <item x="19"/>
        <item x="4"/>
        <item x="7"/>
        <item x="9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dataFields count="2">
    <dataField name="Sum of Loan_Approvals" fld="4" baseField="0" baseItem="0"/>
    <dataField name="Sum of Loan_Rejections" fld="5" baseField="0" baseItem="0"/>
  </dataFields>
  <formats count="12">
    <format dxfId="189">
      <pivotArea outline="0" fieldPosition="0">
        <references count="1">
          <reference field="4294967294" count="1" selected="0">
            <x v="0"/>
          </reference>
        </references>
      </pivotArea>
    </format>
    <format dxfId="19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1">
      <pivotArea outline="0" fieldPosition="0">
        <references count="1">
          <reference field="4294967294" count="1" selected="0">
            <x v="0"/>
          </reference>
        </references>
      </pivotArea>
    </format>
    <format dxfId="19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3">
      <pivotArea outline="0" fieldPosition="0">
        <references count="1">
          <reference field="4294967294" count="1" selected="0">
            <x v="1"/>
          </reference>
        </references>
      </pivotArea>
    </format>
    <format dxfId="19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5">
      <pivotArea outline="0" fieldPosition="0">
        <references count="1">
          <reference field="4294967294" count="1" selected="0">
            <x v="1"/>
          </reference>
        </references>
      </pivotArea>
    </format>
    <format dxfId="19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7">
      <pivotArea field="0" type="button" dataOnly="0" labelOnly="1" outline="0" axis="axisRow" fieldPosition="0"/>
    </format>
    <format dxfId="198">
      <pivotArea dataOnly="0" labelOnly="1" outline="0" fieldPosition="0">
        <references count="1">
          <reference field="0" count="0"/>
        </references>
      </pivotArea>
    </format>
    <format dxfId="199">
      <pivotArea field="0" type="button" dataOnly="0" labelOnly="1" outline="0" axis="axisRow" fieldPosition="0"/>
    </format>
    <format dxfId="200">
      <pivotArea dataOnly="0" labelOnly="1" outline="0" fieldPosition="0">
        <references count="1">
          <reference field="0" count="0"/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55D228-CBB2-4560-A988-7E11C5F49318}" name="PivotTable1" cacheId="92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BN32:BT43" firstHeaderRow="1" firstDataRow="2" firstDataCol="1"/>
  <pivotFields count="17">
    <pivotField dataField="1" compact="0" outline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outline="0" showAll="0"/>
    <pivotField axis="axisRow" compact="0" outline="0" showAll="0">
      <items count="11">
        <item x="9"/>
        <item x="8"/>
        <item x="1"/>
        <item x="6"/>
        <item x="7"/>
        <item x="3"/>
        <item x="2"/>
        <item x="0"/>
        <item x="5"/>
        <item x="4"/>
        <item t="default"/>
      </items>
    </pivotField>
    <pivotField compact="0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2"/>
        <item x="4"/>
        <item x="1"/>
        <item x="0"/>
        <item x="3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1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Transaction_ID" fld="0" subtotal="count" baseField="0" baseItem="0"/>
  </dataFields>
  <formats count="26">
    <format dxfId="163">
      <pivotArea outline="0" fieldPosition="0">
        <references count="1">
          <reference field="10" count="1" selected="0">
            <x v="0"/>
          </reference>
        </references>
      </pivotArea>
    </format>
    <format dxfId="164">
      <pivotArea field="10" type="button" dataOnly="0" labelOnly="1" outline="0" axis="axisCol" fieldPosition="0"/>
    </format>
    <format dxfId="165">
      <pivotArea dataOnly="0" labelOnly="1" outline="0" fieldPosition="0">
        <references count="1">
          <reference field="10" count="1">
            <x v="0"/>
          </reference>
        </references>
      </pivotArea>
    </format>
    <format dxfId="166">
      <pivotArea outline="0" fieldPosition="0">
        <references count="1">
          <reference field="10" count="1" selected="0">
            <x v="0"/>
          </reference>
        </references>
      </pivotArea>
    </format>
    <format dxfId="167">
      <pivotArea field="10" type="button" dataOnly="0" labelOnly="1" outline="0" axis="axisCol" fieldPosition="0"/>
    </format>
    <format dxfId="168">
      <pivotArea dataOnly="0" labelOnly="1" outline="0" fieldPosition="0">
        <references count="1">
          <reference field="10" count="1">
            <x v="0"/>
          </reference>
        </references>
      </pivotArea>
    </format>
    <format dxfId="169">
      <pivotArea outline="0" fieldPosition="0">
        <references count="1">
          <reference field="10" count="1" selected="0">
            <x v="1"/>
          </reference>
        </references>
      </pivotArea>
    </format>
    <format dxfId="170">
      <pivotArea type="topRight" dataOnly="0" labelOnly="1" outline="0" fieldPosition="0"/>
    </format>
    <format dxfId="171">
      <pivotArea dataOnly="0" labelOnly="1" outline="0" fieldPosition="0">
        <references count="1">
          <reference field="10" count="1">
            <x v="1"/>
          </reference>
        </references>
      </pivotArea>
    </format>
    <format dxfId="172">
      <pivotArea outline="0" fieldPosition="0">
        <references count="1">
          <reference field="10" count="1" selected="0">
            <x v="1"/>
          </reference>
        </references>
      </pivotArea>
    </format>
    <format dxfId="173">
      <pivotArea type="topRight" dataOnly="0" labelOnly="1" outline="0" fieldPosition="0"/>
    </format>
    <format dxfId="174">
      <pivotArea dataOnly="0" labelOnly="1" outline="0" fieldPosition="0">
        <references count="1">
          <reference field="10" count="1">
            <x v="1"/>
          </reference>
        </references>
      </pivotArea>
    </format>
    <format dxfId="175">
      <pivotArea type="origin" dataOnly="0" labelOnly="1" outline="0" fieldPosition="0"/>
    </format>
    <format dxfId="176">
      <pivotArea field="2" type="button" dataOnly="0" labelOnly="1" outline="0" axis="axisRow" fieldPosition="0"/>
    </format>
    <format dxfId="177">
      <pivotArea dataOnly="0" labelOnly="1" outline="0" fieldPosition="0">
        <references count="1">
          <reference field="2" count="0"/>
        </references>
      </pivotArea>
    </format>
    <format dxfId="178">
      <pivotArea type="origin" dataOnly="0" labelOnly="1" outline="0" fieldPosition="0"/>
    </format>
    <format dxfId="179">
      <pivotArea field="2" type="button" dataOnly="0" labelOnly="1" outline="0" axis="axisRow" fieldPosition="0"/>
    </format>
    <format dxfId="180">
      <pivotArea dataOnly="0" labelOnly="1" outline="0" fieldPosition="0">
        <references count="1">
          <reference field="2" count="0"/>
        </references>
      </pivotArea>
    </format>
    <format dxfId="181">
      <pivotArea outline="0" fieldPosition="0">
        <references count="1">
          <reference field="10" count="1" selected="0">
            <x v="2"/>
          </reference>
        </references>
      </pivotArea>
    </format>
    <format dxfId="182">
      <pivotArea outline="0" fieldPosition="0">
        <references count="1">
          <reference field="10" count="1" selected="0">
            <x v="2"/>
          </reference>
        </references>
      </pivotArea>
    </format>
    <format dxfId="183">
      <pivotArea dataOnly="0" labelOnly="1" outline="0" fieldPosition="0">
        <references count="1">
          <reference field="10" count="1">
            <x v="4"/>
          </reference>
        </references>
      </pivotArea>
    </format>
    <format dxfId="184">
      <pivotArea dataOnly="0" labelOnly="1" outline="0" fieldPosition="0">
        <references count="1">
          <reference field="10" count="1">
            <x v="4"/>
          </reference>
        </references>
      </pivotArea>
    </format>
    <format dxfId="185">
      <pivotArea dataOnly="0" labelOnly="1" outline="0" fieldPosition="0">
        <references count="1">
          <reference field="10" count="1">
            <x v="3"/>
          </reference>
        </references>
      </pivotArea>
    </format>
    <format dxfId="186">
      <pivotArea dataOnly="0" labelOnly="1" outline="0" fieldPosition="0">
        <references count="1">
          <reference field="10" count="1">
            <x v="3"/>
          </reference>
        </references>
      </pivotArea>
    </format>
    <format dxfId="187">
      <pivotArea dataOnly="0" labelOnly="1" grandCol="1" outline="0" fieldPosition="0"/>
    </format>
    <format dxfId="188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7F11E3-3B89-470E-ACEA-2B644B22CB51}" name="PivotTable3" cacheId="92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BN24:BR29" firstHeaderRow="1" firstDataRow="2" firstDataCol="1"/>
  <pivotFields count="3">
    <pivotField dataField="1" compact="0" outline="0" showAll="0"/>
    <pivotField axis="axisCol" compact="0" outline="0" showAll="0">
      <items count="4">
        <item x="1"/>
        <item x="2"/>
        <item x="0"/>
        <item t="default"/>
      </items>
    </pivotField>
    <pivotField axis="axisRow" compact="0" outline="0" showAll="0">
      <items count="5">
        <item x="0"/>
        <item x="2"/>
        <item x="1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Loan_Amount_Lakhs" fld="0" baseField="0" baseItem="0"/>
  </dataFields>
  <formats count="18">
    <format dxfId="145">
      <pivotArea outline="0" fieldPosition="0">
        <references count="1">
          <reference field="1" count="1" selected="0">
            <x v="0"/>
          </reference>
        </references>
      </pivotArea>
    </format>
    <format dxfId="146">
      <pivotArea field="1" type="button" dataOnly="0" labelOnly="1" outline="0" axis="axisCol" fieldPosition="0"/>
    </format>
    <format dxfId="147">
      <pivotArea dataOnly="0" labelOnly="1" outline="0" fieldPosition="0">
        <references count="1">
          <reference field="1" count="1">
            <x v="0"/>
          </reference>
        </references>
      </pivotArea>
    </format>
    <format dxfId="148">
      <pivotArea outline="0" fieldPosition="0">
        <references count="1">
          <reference field="1" count="1" selected="0">
            <x v="0"/>
          </reference>
        </references>
      </pivotArea>
    </format>
    <format dxfId="149">
      <pivotArea field="1" type="button" dataOnly="0" labelOnly="1" outline="0" axis="axisCol" fieldPosition="0"/>
    </format>
    <format dxfId="150">
      <pivotArea dataOnly="0" labelOnly="1" outline="0" fieldPosition="0">
        <references count="1">
          <reference field="1" count="1">
            <x v="0"/>
          </reference>
        </references>
      </pivotArea>
    </format>
    <format dxfId="151">
      <pivotArea outline="0" fieldPosition="0">
        <references count="1">
          <reference field="1" count="1" selected="0">
            <x v="1"/>
          </reference>
        </references>
      </pivotArea>
    </format>
    <format dxfId="152">
      <pivotArea type="topRight" dataOnly="0" labelOnly="1" outline="0" fieldPosition="0"/>
    </format>
    <format dxfId="153">
      <pivotArea dataOnly="0" labelOnly="1" outline="0" fieldPosition="0">
        <references count="1">
          <reference field="1" count="1">
            <x v="1"/>
          </reference>
        </references>
      </pivotArea>
    </format>
    <format dxfId="154">
      <pivotArea outline="0" fieldPosition="0">
        <references count="1">
          <reference field="1" count="1" selected="0">
            <x v="1"/>
          </reference>
        </references>
      </pivotArea>
    </format>
    <format dxfId="155">
      <pivotArea type="topRight" dataOnly="0" labelOnly="1" outline="0" fieldPosition="0"/>
    </format>
    <format dxfId="156">
      <pivotArea dataOnly="0" labelOnly="1" outline="0" fieldPosition="0">
        <references count="1">
          <reference field="1" count="1">
            <x v="1"/>
          </reference>
        </references>
      </pivotArea>
    </format>
    <format dxfId="157">
      <pivotArea type="origin" dataOnly="0" labelOnly="1" outline="0" fieldPosition="0"/>
    </format>
    <format dxfId="158">
      <pivotArea field="2" type="button" dataOnly="0" labelOnly="1" outline="0" axis="axisRow" fieldPosition="0"/>
    </format>
    <format dxfId="159">
      <pivotArea dataOnly="0" labelOnly="1" outline="0" fieldPosition="0">
        <references count="1">
          <reference field="2" count="0"/>
        </references>
      </pivotArea>
    </format>
    <format dxfId="160">
      <pivotArea type="origin" dataOnly="0" labelOnly="1" outline="0" fieldPosition="0"/>
    </format>
    <format dxfId="161">
      <pivotArea field="2" type="button" dataOnly="0" labelOnly="1" outline="0" axis="axisRow" fieldPosition="0"/>
    </format>
    <format dxfId="162">
      <pivotArea dataOnly="0" labelOnly="1" outline="0" fieldPosition="0">
        <references count="1">
          <reference field="2" count="0"/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1CFFA8-DE39-4533-8DF8-827D42140EF7}" name="PivotTable2" cacheId="92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BN2:BU8" firstHeaderRow="1" firstDataRow="2" firstDataCol="1"/>
  <pivotFields count="17"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3"/>
        <item x="0"/>
        <item x="4"/>
        <item x="1"/>
        <item t="default"/>
      </items>
    </pivotField>
    <pivotField axis="axisCol" compact="0" outline="0" showAll="0">
      <items count="7">
        <item x="4"/>
        <item x="0"/>
        <item x="3"/>
        <item x="5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Loan_Amount_Lakhs" fld="6" baseField="0" baseItem="0"/>
  </dataFields>
  <formats count="28">
    <format dxfId="117">
      <pivotArea outline="0" fieldPosition="0">
        <references count="1">
          <reference field="4" count="1" selected="0">
            <x v="2"/>
          </reference>
        </references>
      </pivotArea>
    </format>
    <format dxfId="118">
      <pivotArea outline="0" fieldPosition="0">
        <references count="1">
          <reference field="4" count="1" selected="0">
            <x v="2"/>
          </reference>
        </references>
      </pivotArea>
    </format>
    <format dxfId="119">
      <pivotArea outline="0" fieldPosition="0">
        <references count="1">
          <reference field="4" count="1" selected="0">
            <x v="3"/>
          </reference>
        </references>
      </pivotArea>
    </format>
    <format dxfId="120">
      <pivotArea outline="0" fieldPosition="0">
        <references count="1">
          <reference field="4" count="1" selected="0">
            <x v="3"/>
          </reference>
        </references>
      </pivotArea>
    </format>
    <format dxfId="121">
      <pivotArea outline="0" fieldPosition="0">
        <references count="1">
          <reference field="4" count="1" selected="0">
            <x v="4"/>
          </reference>
        </references>
      </pivotArea>
    </format>
    <format dxfId="122">
      <pivotArea outline="0" fieldPosition="0">
        <references count="1">
          <reference field="4" count="1" selected="0">
            <x v="4"/>
          </reference>
        </references>
      </pivotArea>
    </format>
    <format dxfId="123">
      <pivotArea outline="0" fieldPosition="0">
        <references count="1">
          <reference field="4" count="1" selected="0">
            <x v="5"/>
          </reference>
        </references>
      </pivotArea>
    </format>
    <format dxfId="124">
      <pivotArea outline="0" fieldPosition="0">
        <references count="1">
          <reference field="4" count="1" selected="0">
            <x v="5"/>
          </reference>
        </references>
      </pivotArea>
    </format>
    <format dxfId="125">
      <pivotArea grandCol="1" outline="0" collapsedLevelsAreSubtotals="1" fieldPosition="0"/>
    </format>
    <format dxfId="126">
      <pivotArea grandCol="1" outline="0" collapsedLevelsAreSubtotals="1" fieldPosition="0"/>
    </format>
    <format dxfId="127">
      <pivotArea outline="0" fieldPosition="0">
        <references count="1">
          <reference field="4" count="1" selected="0">
            <x v="0"/>
          </reference>
        </references>
      </pivotArea>
    </format>
    <format dxfId="128">
      <pivotArea field="4" type="button" dataOnly="0" labelOnly="1" outline="0" axis="axisCol" fieldPosition="0"/>
    </format>
    <format dxfId="129">
      <pivotArea dataOnly="0" labelOnly="1" outline="0" fieldPosition="0">
        <references count="1">
          <reference field="4" count="1">
            <x v="0"/>
          </reference>
        </references>
      </pivotArea>
    </format>
    <format dxfId="130">
      <pivotArea outline="0" fieldPosition="0">
        <references count="1">
          <reference field="4" count="1" selected="0">
            <x v="0"/>
          </reference>
        </references>
      </pivotArea>
    </format>
    <format dxfId="131">
      <pivotArea field="4" type="button" dataOnly="0" labelOnly="1" outline="0" axis="axisCol" fieldPosition="0"/>
    </format>
    <format dxfId="132">
      <pivotArea dataOnly="0" labelOnly="1" outline="0" fieldPosition="0">
        <references count="1">
          <reference field="4" count="1">
            <x v="0"/>
          </reference>
        </references>
      </pivotArea>
    </format>
    <format dxfId="133">
      <pivotArea outline="0" fieldPosition="0">
        <references count="1">
          <reference field="4" count="1" selected="0">
            <x v="1"/>
          </reference>
        </references>
      </pivotArea>
    </format>
    <format dxfId="134">
      <pivotArea type="topRight" dataOnly="0" labelOnly="1" outline="0" fieldPosition="0"/>
    </format>
    <format dxfId="135">
      <pivotArea dataOnly="0" labelOnly="1" outline="0" fieldPosition="0">
        <references count="1">
          <reference field="4" count="1">
            <x v="1"/>
          </reference>
        </references>
      </pivotArea>
    </format>
    <format dxfId="136">
      <pivotArea outline="0" fieldPosition="0">
        <references count="1">
          <reference field="4" count="1" selected="0">
            <x v="1"/>
          </reference>
        </references>
      </pivotArea>
    </format>
    <format dxfId="137">
      <pivotArea type="topRight" dataOnly="0" labelOnly="1" outline="0" fieldPosition="0"/>
    </format>
    <format dxfId="138">
      <pivotArea dataOnly="0" labelOnly="1" outline="0" fieldPosition="0">
        <references count="1">
          <reference field="4" count="1">
            <x v="1"/>
          </reference>
        </references>
      </pivotArea>
    </format>
    <format dxfId="139">
      <pivotArea type="origin" dataOnly="0" labelOnly="1" outline="0" fieldPosition="0"/>
    </format>
    <format dxfId="140">
      <pivotArea field="3" type="button" dataOnly="0" labelOnly="1" outline="0" axis="axisRow" fieldPosition="0"/>
    </format>
    <format dxfId="141">
      <pivotArea dataOnly="0" labelOnly="1" outline="0" fieldPosition="0">
        <references count="1">
          <reference field="3" count="0"/>
        </references>
      </pivotArea>
    </format>
    <format dxfId="142">
      <pivotArea type="origin" dataOnly="0" labelOnly="1" outline="0" fieldPosition="0"/>
    </format>
    <format dxfId="143">
      <pivotArea field="3" type="button" dataOnly="0" labelOnly="1" outline="0" axis="axisRow" fieldPosition="0"/>
    </format>
    <format dxfId="144">
      <pivotArea dataOnly="0" labelOnly="1" outline="0" fieldPosition="0">
        <references count="1">
          <reference field="3" count="0"/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344E9F-8980-46A8-8908-60E8C051F2BE}" name="PivotTable7" cacheId="93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5">
  <location ref="BV18:BW30" firstHeaderRow="1" firstDataRow="1" firstDataCol="1"/>
  <pivotFields count="2"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Average of Recovery_Pct" fld="1" subtotal="average" baseField="0" baseItem="0"/>
  </dataFields>
  <formats count="15">
    <format dxfId="102">
      <pivotArea outline="0" fieldPosition="0">
        <references count="1">
          <reference field="0" count="1" selected="0">
            <x v="0"/>
          </reference>
        </references>
      </pivotArea>
    </format>
    <format dxfId="103">
      <pivotArea outline="0" fieldPosition="0">
        <references count="1">
          <reference field="0" count="1" selected="0">
            <x v="4"/>
          </reference>
        </references>
      </pivotArea>
    </format>
    <format dxfId="104">
      <pivotArea outline="0" fieldPosition="0">
        <references count="1">
          <reference field="0" count="1" selected="0">
            <x v="5"/>
          </reference>
        </references>
      </pivotArea>
    </format>
    <format dxfId="105">
      <pivotArea outline="0" fieldPosition="0">
        <references count="1">
          <reference field="0" count="1" selected="0">
            <x v="6"/>
          </reference>
        </references>
      </pivotArea>
    </format>
    <format dxfId="106">
      <pivotArea outline="0" fieldPosition="0">
        <references count="1">
          <reference field="0" count="1" selected="0">
            <x v="7"/>
          </reference>
        </references>
      </pivotArea>
    </format>
    <format dxfId="107">
      <pivotArea outline="0" fieldPosition="0">
        <references count="1">
          <reference field="0" count="1" selected="0">
            <x v="9"/>
          </reference>
        </references>
      </pivotArea>
    </format>
    <format dxfId="108">
      <pivotArea outline="0" fieldPosition="0">
        <references count="1">
          <reference field="0" count="1" selected="0">
            <x v="10"/>
          </reference>
        </references>
      </pivotArea>
    </format>
    <format dxfId="109">
      <pivotArea outline="0" collapsedLevelsAreSubtotals="1" fieldPosition="0"/>
    </format>
    <format dxfId="110">
      <pivotArea dataOnly="0" labelOnly="1" outline="0" axis="axisValues" fieldPosition="0"/>
    </format>
    <format dxfId="111">
      <pivotArea outline="0" collapsedLevelsAreSubtotals="1" fieldPosition="0"/>
    </format>
    <format dxfId="112">
      <pivotArea dataOnly="0" labelOnly="1" outline="0" axis="axisValues" fieldPosition="0"/>
    </format>
    <format dxfId="113">
      <pivotArea field="0" type="button" dataOnly="0" labelOnly="1" outline="0" axis="axisRow" fieldPosition="0"/>
    </format>
    <format dxfId="114">
      <pivotArea dataOnly="0" labelOnly="1" outline="0" fieldPosition="0">
        <references count="1">
          <reference field="0" count="0"/>
        </references>
      </pivotArea>
    </format>
    <format dxfId="115">
      <pivotArea field="0" type="button" dataOnly="0" labelOnly="1" outline="0" axis="axisRow" fieldPosition="0"/>
    </format>
    <format dxfId="116">
      <pivotArea dataOnly="0" labelOnly="1" outline="0" fieldPosition="0">
        <references count="1">
          <reference field="0" count="0"/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592B2F-ABFE-4E8C-9E41-35B5BECCF8FC}" name="PivotTable5" cacheId="92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4">
  <location ref="BW4:BY16" firstHeaderRow="0" firstDataRow="1" firstDataCol="1" rowPageCount="1" colPageCount="1"/>
  <pivotFields count="10"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compact="0" outline="0" showAll="0">
      <items count="4">
        <item h="1" x="0"/>
        <item h="1" x="1"/>
        <item x="2"/>
        <item t="default"/>
      </items>
    </pivotField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pageFields count="1">
    <pageField fld="1" item="2" hier="-1"/>
  </pageFields>
  <dataFields count="2">
    <dataField name="Sum of Target_Revenue_Lakhs" fld="2" baseField="0" baseItem="0"/>
    <dataField name="Sum of Actual_Revenue_Lakhs" fld="3" baseField="0" baseItem="0"/>
  </dataFields>
  <formats count="16">
    <format dxfId="86">
      <pivotArea field="1" type="button" dataOnly="0" labelOnly="1" outline="0" axis="axisPage" fieldPosition="0"/>
    </format>
    <format dxfId="87">
      <pivotArea field="0" type="button" dataOnly="0" labelOnly="1" outline="0" axis="axisRow" fieldPosition="0"/>
    </format>
    <format dxfId="88">
      <pivotArea dataOnly="0" labelOnly="1" outline="0" fieldPosition="0">
        <references count="1">
          <reference field="0" count="0"/>
        </references>
      </pivotArea>
    </format>
    <format dxfId="89">
      <pivotArea field="1" type="button" dataOnly="0" labelOnly="1" outline="0" axis="axisPage" fieldPosition="0"/>
    </format>
    <format dxfId="90">
      <pivotArea field="0" type="button" dataOnly="0" labelOnly="1" outline="0" axis="axisRow" fieldPosition="0"/>
    </format>
    <format dxfId="91">
      <pivotArea dataOnly="0" labelOnly="1" outline="0" fieldPosition="0">
        <references count="1">
          <reference field="0" count="0"/>
        </references>
      </pivotArea>
    </format>
    <format dxfId="92">
      <pivotArea outline="0" fieldPosition="0">
        <references count="1">
          <reference field="4294967294" count="1" selected="0">
            <x v="0"/>
          </reference>
        </references>
      </pivotArea>
    </format>
    <format dxfId="93">
      <pivotArea dataOnly="0" labelOnly="1" outline="0" fieldPosition="0">
        <references count="1">
          <reference field="1" count="1">
            <x v="2"/>
          </reference>
        </references>
      </pivotArea>
    </format>
    <format dxfId="9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5">
      <pivotArea outline="0" fieldPosition="0">
        <references count="1">
          <reference field="4294967294" count="1" selected="0">
            <x v="0"/>
          </reference>
        </references>
      </pivotArea>
    </format>
    <format dxfId="96">
      <pivotArea dataOnly="0" labelOnly="1" outline="0" fieldPosition="0">
        <references count="1">
          <reference field="1" count="1">
            <x v="2"/>
          </reference>
        </references>
      </pivotArea>
    </format>
    <format dxfId="9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8">
      <pivotArea outline="0" fieldPosition="0">
        <references count="1">
          <reference field="4294967294" count="1" selected="0">
            <x v="1"/>
          </reference>
        </references>
      </pivotArea>
    </format>
    <format dxfId="9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0">
      <pivotArea outline="0" fieldPosition="0">
        <references count="1">
          <reference field="4294967294" count="1" selected="0">
            <x v="1"/>
          </reference>
        </references>
      </pivotArea>
    </format>
    <format dxfId="101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7921C9-2461-4291-930F-19E7CB591F01}" name="PivotTable9" cacheId="9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4" firstHeaderRow="0" firstDataRow="1" firstDataCol="0"/>
  <pivotFields count="4">
    <pivotField dataField="1" compact="0" outline="0" showAll="0"/>
    <pivotField dataField="1" compact="0" outline="0" multipleItemSelectionAllowed="1" showAll="0">
      <items count="5">
        <item x="0"/>
        <item h="1" x="2"/>
        <item h="1" x="1"/>
        <item h="1" x="3"/>
        <item t="default"/>
      </items>
    </pivotField>
    <pivotField dataField="1" compact="0" outline="0" showAll="0"/>
    <pivotField compact="0" outline="0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Loan_Amount_Lakhs" fld="0" baseField="0" baseItem="0"/>
    <dataField name="Average of Recovery_Pct" fld="2" subtotal="average" baseField="0" baseItem="0"/>
    <dataField name="Count of Approval_Status" fld="1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2B265B-0808-4542-B690-2049EBCBEB21}" name="PivotTable11" cacheId="9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8" firstHeaderRow="1" firstDataRow="1" firstDataCol="1"/>
  <pivotFields count="4"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690D92-576E-4055-8B32-E6480355DF14}" name="PivotTable12" cacheId="9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0"/>
  <pivotFields count="5"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</pivot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F4493-8DCA-4817-B5A2-DA7BB4E03034}" name="PivotTable13" cacheId="9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0"/>
  <pivotFields count="4">
    <pivotField compact="0" outline="0" showAll="0"/>
    <pivotField compact="0" outline="0" showAll="0"/>
    <pivotField compact="0" outline="0" showAll="0"/>
    <pivotField compact="0" outline="0" showAll="0"/>
  </pivot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F28A23-7C6E-4C1A-9B70-09C60860A6D4}" name="PivotTable19" cacheId="9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E8" firstHeaderRow="0" firstDataRow="1" firstDataCol="1"/>
  <pivotFields count="8"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 Approved" fld="4" baseField="0" baseItem="0"/>
    <dataField name="Sum of Total Rejected" fld="5" baseField="0" baseItem="0"/>
    <dataField name="Sum of Recovery%" fld="7" baseField="0" baseItem="0"/>
    <dataField name="Sum of Total loan Disbursed" fld="3" baseField="0" baseItem="0"/>
  </dataFields>
  <chartFormats count="2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2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28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0BCB69-916A-4B5C-9F5B-C9270C0C7D26}" name="PivotTable1" cacheId="9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E8" firstHeaderRow="0" firstDataRow="1" firstDataCol="1"/>
  <pivotFields count="8"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 loan Disbursed" fld="3" baseField="0" baseItem="0"/>
    <dataField name="Sum of Total Approved" fld="4" baseField="0" baseItem="0"/>
    <dataField name="Sum of Recovery%" fld="7" baseField="0" baseItem="0"/>
    <dataField name="Sum of Total Rejected" fld="5" baseField="0" baseItem="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D8767-B96B-4289-AA46-811FE7A420BD}" name="PivotTable20" cacheId="9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 rowPageCount="1" colPageCount="1"/>
  <pivotFields count="4">
    <pivotField dataField="1" compact="0" outline="0" showAll="0"/>
    <pivotField axis="axisRow" compact="0" outline="0" showAll="0">
      <items count="6">
        <item x="2"/>
        <item x="3"/>
        <item x="0"/>
        <item x="4"/>
        <item x="1"/>
        <item t="default"/>
      </items>
    </pivotField>
    <pivotField axis="axisPage" compact="0" outline="0" showAll="0">
      <items count="7">
        <item x="2"/>
        <item h="1" x="4"/>
        <item h="1" x="1"/>
        <item h="1" x="0"/>
        <item h="1" x="3"/>
        <item h="1" x="5"/>
        <item t="default"/>
      </items>
    </pivotField>
    <pivotField compact="0" outline="0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item="0" hier="-1"/>
  </pageFields>
  <dataFields count="1">
    <dataField name="Average of NPA_pct" fld="0" subtotal="average" baseField="0" baseItem="0"/>
  </dataField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C7B186-B636-4335-99D0-095D302495E2}" name="PivotTable16" cacheId="9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5:D6" firstHeaderRow="1" firstDataRow="1" firstDataCol="0" rowPageCount="1" colPageCount="1"/>
  <pivotFields count="4">
    <pivotField compact="0" outline="0" showAll="0"/>
    <pivotField axis="axisPage" dataField="1" compact="0" outline="0" showAll="0">
      <items count="5">
        <item h="1" x="0"/>
        <item x="2"/>
        <item h="1" x="1"/>
        <item h="1" x="3"/>
        <item t="default"/>
      </items>
    </pivotField>
    <pivotField compact="0" outline="0" showAll="0"/>
    <pivotField compact="0" outline="0" showAll="0"/>
  </pivotFields>
  <rowItems count="1">
    <i/>
  </rowItems>
  <colItems count="1">
    <i/>
  </colItems>
  <pageFields count="1">
    <pageField fld="1" item="1" hier="-1"/>
  </pageFields>
  <dataFields count="1">
    <dataField name="Count of Approval_Status" fld="1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3CCFD3-5D9D-4FE5-A58B-2D6AC14687CB}" name="PivotTable15" cacheId="9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5:B6" firstHeaderRow="1" firstDataRow="1" firstDataCol="0" rowPageCount="1" colPageCount="1"/>
  <pivotFields count="4">
    <pivotField compact="0" outline="0" showAll="0"/>
    <pivotField axis="axisPage" dataField="1" compact="0" outline="0" showAll="0">
      <items count="5">
        <item x="0"/>
        <item h="1" x="2"/>
        <item h="1" x="1"/>
        <item h="1" x="3"/>
        <item t="default"/>
      </items>
    </pivotField>
    <pivotField compact="0" outline="0" showAll="0"/>
    <pivotField compact="0" outline="0" showAll="0"/>
  </pivotFields>
  <rowItems count="1">
    <i/>
  </rowItems>
  <colItems count="1">
    <i/>
  </colItems>
  <pageFields count="1">
    <pageField fld="1" item="0" hier="-1"/>
  </pageFields>
  <dataFields count="1">
    <dataField name="Count of Approval_Status" fld="1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F9216C-01B9-4F80-89B7-0D6F2EBC9988}" name="PivotTable14" cacheId="9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4" firstHeaderRow="1" firstDataRow="1" firstDataCol="0" rowPageCount="1" colPageCount="1"/>
  <pivotFields count="4">
    <pivotField dataField="1" compact="0" outline="0" showAll="0"/>
    <pivotField axis="axisPage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</pivotFields>
  <rowItems count="1">
    <i/>
  </rowItems>
  <colItems count="1">
    <i/>
  </colItems>
  <pageFields count="1">
    <pageField fld="1" hier="-1"/>
  </pageFields>
  <dataFields count="1">
    <dataField name="Sum of Loan_Amount_Lakhs" fld="0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DA4472-A801-42B3-98CE-6CEBE59BDA73}" name="PivotTable17" cacheId="9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5:F6" firstHeaderRow="1" firstDataRow="1" firstDataCol="0" rowPageCount="1" colPageCount="1"/>
  <pivotFields count="4">
    <pivotField compact="0" outline="0" showAll="0"/>
    <pivotField axis="axisPage" compact="0" outline="0" showAll="0">
      <items count="5">
        <item x="0"/>
        <item x="2"/>
        <item x="1"/>
        <item x="3"/>
        <item t="default"/>
      </items>
    </pivotField>
    <pivotField dataField="1" compact="0" outline="0" showAll="0"/>
    <pivotField compact="0" outline="0" showAll="0"/>
  </pivotFields>
  <rowItems count="1">
    <i/>
  </rowItems>
  <colItems count="1">
    <i/>
  </colItems>
  <pageFields count="1">
    <pageField fld="1" hier="-1"/>
  </pageFields>
  <dataFields count="1">
    <dataField name="Sum of Recovery_Pct" fld="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066659-9DAA-47C4-B243-8711A78815CD}" name="PivotTable1" cacheId="9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17">
    <pivotField compact="0" outline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outline="0" showAll="0"/>
    <pivotField compact="0" outline="0" showAll="0"/>
    <pivotField axis="axisRow" compact="0" outline="0" showAll="0">
      <items count="6">
        <item x="2"/>
        <item x="3"/>
        <item x="0"/>
        <item x="4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7">
        <item x="2"/>
        <item x="4"/>
        <item x="1"/>
        <item x="0"/>
        <item x="3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Interest_Rate_Pct" fld="7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727A22-9512-4886-8287-659B8A1A4B8B}" name="PivotTable2" cacheId="9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9" firstHeaderRow="1" firstDataRow="2" firstDataCol="1"/>
  <pivotFields count="3">
    <pivotField dataField="1" compact="0" outline="0" showAll="0"/>
    <pivotField axis="axisCol" compact="0" outline="0" showAll="0">
      <items count="4">
        <item x="1"/>
        <item x="2"/>
        <item x="0"/>
        <item t="default"/>
      </items>
    </pivotField>
    <pivotField axis="axisRow" compact="0" outline="0" showAll="0">
      <items count="5">
        <item x="0"/>
        <item x="2"/>
        <item x="1"/>
        <item x="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Loan_Amount_Lakhs" fld="0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BF7374-D8CC-4D19-ABB8-554E32D2153A}" name="PivotTable1" cacheId="9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H10" firstHeaderRow="1" firstDataRow="2" firstDataCol="1"/>
  <pivotFields count="17"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3"/>
        <item x="0"/>
        <item x="4"/>
        <item x="1"/>
        <item t="default"/>
      </items>
    </pivotField>
    <pivotField axis="axisCol" compact="0" outline="0" showAll="0">
      <items count="7">
        <item x="4"/>
        <item x="0"/>
        <item x="3"/>
        <item x="5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Loan_Amount_Lakhs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E6F294-11BC-4BD0-AE37-FF6CC67A3555}" name="PivotTable1" cacheId="92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H14" firstHeaderRow="1" firstDataRow="2" firstDataCol="1"/>
  <pivotFields count="17">
    <pivotField dataField="1" compact="0" outline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outline="0" showAll="0"/>
    <pivotField axis="axisRow" compact="0" outline="0" showAll="0">
      <items count="11">
        <item x="9"/>
        <item x="8"/>
        <item x="1"/>
        <item x="6"/>
        <item x="7"/>
        <item x="3"/>
        <item x="2"/>
        <item x="0"/>
        <item x="5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2"/>
        <item x="4"/>
        <item x="1"/>
        <item x="0"/>
        <item x="3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1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Transaction_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2DDA9-3351-4709-A06B-F596FCF20054}" name="PivotTable6" cacheId="93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9">
  <location ref="A3:B15" firstHeaderRow="1" firstDataRow="1" firstDataCol="1"/>
  <pivotFields count="2"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Average of Recovery_Pct" fld="1" subtotal="average" baseField="0" baseItem="0"/>
  </dataFields>
  <formats count="7">
    <format dxfId="79">
      <pivotArea outline="0" fieldPosition="0">
        <references count="1">
          <reference field="0" count="1" selected="0">
            <x v="0"/>
          </reference>
        </references>
      </pivotArea>
    </format>
    <format dxfId="80">
      <pivotArea outline="0" fieldPosition="0">
        <references count="1">
          <reference field="0" count="1" selected="0">
            <x v="4"/>
          </reference>
        </references>
      </pivotArea>
    </format>
    <format dxfId="81">
      <pivotArea outline="0" fieldPosition="0">
        <references count="1">
          <reference field="0" count="1" selected="0">
            <x v="5"/>
          </reference>
        </references>
      </pivotArea>
    </format>
    <format dxfId="82">
      <pivotArea outline="0" fieldPosition="0">
        <references count="1">
          <reference field="0" count="1" selected="0">
            <x v="6"/>
          </reference>
        </references>
      </pivotArea>
    </format>
    <format dxfId="83">
      <pivotArea outline="0" fieldPosition="0">
        <references count="1">
          <reference field="0" count="1" selected="0">
            <x v="7"/>
          </reference>
        </references>
      </pivotArea>
    </format>
    <format dxfId="84">
      <pivotArea outline="0" fieldPosition="0">
        <references count="1">
          <reference field="0" count="1" selected="0">
            <x v="9"/>
          </reference>
        </references>
      </pivotArea>
    </format>
    <format dxfId="85">
      <pivotArea outline="0" fieldPosition="0">
        <references count="1">
          <reference field="0" count="1" selected="0">
            <x v="10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B7B494-506A-40C8-8300-A95C9FF9E7B7}" name="PivotTable1" cacheId="92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G14" firstHeaderRow="1" firstDataRow="2" firstDataCol="1"/>
  <pivotFields count="17">
    <pivotField dataField="1" compact="0" outline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outline="0" showAll="0"/>
    <pivotField axis="axisRow" compact="0" outline="0" showAll="0">
      <items count="11">
        <item x="9"/>
        <item x="8"/>
        <item x="1"/>
        <item x="6"/>
        <item x="7"/>
        <item x="3"/>
        <item x="2"/>
        <item x="0"/>
        <item x="5"/>
        <item x="4"/>
        <item t="default"/>
      </items>
    </pivotField>
    <pivotField compact="0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2"/>
        <item x="4"/>
        <item x="1"/>
        <item x="0"/>
        <item x="3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1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Transaction_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BCCCF2-8059-44D7-9770-03A31FE7C198}" name="PivotTable1" cacheId="9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B28" firstHeaderRow="1" firstDataRow="1" firstDataCol="2" rowPageCount="1" colPageCount="1"/>
  <pivotFields count="10"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compact="0" outline="0" showAll="0">
      <items count="4">
        <item x="0"/>
        <item h="1"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7">
        <item x="33"/>
        <item x="18"/>
        <item x="17"/>
        <item x="30"/>
        <item x="6"/>
        <item x="20"/>
        <item x="11"/>
        <item x="7"/>
        <item x="1"/>
        <item x="16"/>
        <item x="34"/>
        <item x="15"/>
        <item x="5"/>
        <item x="0"/>
        <item x="4"/>
        <item x="23"/>
        <item x="14"/>
        <item x="3"/>
        <item x="21"/>
        <item x="28"/>
        <item x="25"/>
        <item x="10"/>
        <item x="27"/>
        <item x="12"/>
        <item x="31"/>
        <item x="35"/>
        <item x="2"/>
        <item x="22"/>
        <item x="13"/>
        <item x="29"/>
        <item x="26"/>
        <item x="8"/>
        <item x="9"/>
        <item x="24"/>
        <item x="19"/>
        <item x="32"/>
        <item t="default"/>
      </items>
    </pivotField>
    <pivotField compact="0" outline="0" showAll="0"/>
    <pivotField compact="0" outline="0" showAll="0"/>
    <pivotField compact="0" outline="0" showAll="0"/>
  </pivotFields>
  <rowFields count="2">
    <field x="0"/>
    <field x="6"/>
  </rowFields>
  <rowItems count="25">
    <i>
      <x/>
      <x v="13"/>
    </i>
    <i t="default">
      <x/>
    </i>
    <i>
      <x v="1"/>
      <x v="8"/>
    </i>
    <i t="default">
      <x v="1"/>
    </i>
    <i>
      <x v="2"/>
      <x v="26"/>
    </i>
    <i t="default">
      <x v="2"/>
    </i>
    <i>
      <x v="3"/>
      <x v="17"/>
    </i>
    <i t="default">
      <x v="3"/>
    </i>
    <i>
      <x v="4"/>
      <x v="14"/>
    </i>
    <i t="default">
      <x v="4"/>
    </i>
    <i>
      <x v="5"/>
      <x v="12"/>
    </i>
    <i t="default">
      <x v="5"/>
    </i>
    <i>
      <x v="6"/>
      <x v="4"/>
    </i>
    <i t="default">
      <x v="6"/>
    </i>
    <i>
      <x v="7"/>
      <x v="7"/>
    </i>
    <i t="default">
      <x v="7"/>
    </i>
    <i>
      <x v="8"/>
      <x v="31"/>
    </i>
    <i t="default">
      <x v="8"/>
    </i>
    <i>
      <x v="9"/>
      <x v="32"/>
    </i>
    <i t="default">
      <x v="9"/>
    </i>
    <i>
      <x v="10"/>
      <x v="21"/>
    </i>
    <i t="default">
      <x v="10"/>
    </i>
    <i>
      <x v="11"/>
      <x v="6"/>
    </i>
    <i t="default">
      <x v="11"/>
    </i>
    <i t="grand">
      <x/>
    </i>
  </rowItems>
  <colItems count="1">
    <i/>
  </colItems>
  <pageFields count="1">
    <pageField fld="1" item="0" hier="-1"/>
  </page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75202-B3D7-48C6-B5B8-59F5F6A5AAB9}" name="PivotTable3" cacheId="92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C15" firstHeaderRow="0" firstDataRow="1" firstDataCol="1"/>
  <pivotFields count="10"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dataFields count="2">
    <dataField name="Sum of Loan_Approvals" fld="4" baseField="0" baseItem="0"/>
    <dataField name="Sum of Loan_Rejections" fld="5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486AF-EABB-4F78-8EE4-6725556C6FA1}" name="PivotTable5" cacheId="92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8">
  <location ref="A3:C15" firstHeaderRow="0" firstDataRow="1" firstDataCol="1" rowPageCount="1" colPageCount="1"/>
  <pivotFields count="10"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compact="0" outline="0" showAll="0">
      <items count="4">
        <item h="1" x="0"/>
        <item h="1" x="1"/>
        <item x="2"/>
        <item t="default"/>
      </items>
    </pivotField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pageFields count="1">
    <pageField fld="1" item="2" hier="-1"/>
  </pageFields>
  <dataFields count="2">
    <dataField name="Sum of Target_Revenue_Lakhs" fld="2" baseField="0" baseItem="0"/>
    <dataField name="Sum of Actual_Revenue_Lakhs" fld="3" baseField="0" baseItem="0"/>
  </dataFields>
  <chartFormats count="1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381DC3-929B-4296-A81F-15901C867095}" name="Table4" displayName="Table4" ref="A1:K1042" totalsRowShown="0" headerRowDxfId="78" dataDxfId="77" headerRowBorderDxfId="75" tableBorderDxfId="76" totalsRowBorderDxfId="74">
  <autoFilter ref="A1:K1042" xr:uid="{3E381DC3-929B-4296-A81F-15901C867095}">
    <filterColumn colId="4">
      <filters>
        <filter val="Salaried"/>
      </filters>
    </filterColumn>
  </autoFilter>
  <tableColumns count="11">
    <tableColumn id="1" xr3:uid="{FA3DBAFE-EC58-41CA-8EEA-ABB8F44925D1}" name="Customer_ID" dataDxfId="73"/>
    <tableColumn id="2" xr3:uid="{B222BF52-3E18-4684-A58C-720FCA966539}" name="Name" dataDxfId="72"/>
    <tableColumn id="3" xr3:uid="{650980F1-BD38-4DB6-9CD4-6E62FBE66661}" name="Gender" dataDxfId="71"/>
    <tableColumn id="4" xr3:uid="{2BA3625D-CB89-4067-A96F-0FC0300AE0D6}" name="City" dataDxfId="70"/>
    <tableColumn id="5" xr3:uid="{A0DC2B2E-68E5-4F8F-85EB-7A86B43CDF65}" name="Occupation" dataDxfId="69"/>
    <tableColumn id="6" xr3:uid="{7F83FC5E-B82A-45EF-9B88-C52B96B74185}" name="Annual_Income_Lakhs" dataDxfId="68"/>
    <tableColumn id="7" xr3:uid="{5DCB8338-9354-46CA-AA73-7F87884597A2}" name="Credit_Score" dataDxfId="67"/>
    <tableColumn id="8" xr3:uid="{32422D03-3AE5-4FB2-B935-FE49B8FED665}" name="Joining_Date" dataDxfId="66"/>
    <tableColumn id="9" xr3:uid="{D46A3DE3-56DD-464C-AA8F-815CD627D7ED}" name="Age" dataDxfId="65"/>
    <tableColumn id="10" xr3:uid="{CED86006-3849-4DE8-8EC4-1FADECCFDA4F}" name="Loan_History_Count" dataDxfId="64"/>
    <tableColumn id="11" xr3:uid="{0B774599-38D1-43AC-82D7-EC947D2167E4}" name="Loan_Amount_Lakhs" dataDxfId="6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F38FF8-1000-4716-AA33-ADF7AD3AC577}" name="Table5" displayName="Table5" ref="A1:D2001" totalsRowShown="0" headerRowDxfId="62" dataDxfId="61" headerRowBorderDxfId="59" tableBorderDxfId="60" totalsRowBorderDxfId="58">
  <autoFilter ref="A1:D2001" xr:uid="{35F38FF8-1000-4716-AA33-ADF7AD3AC577}"/>
  <tableColumns count="4">
    <tableColumn id="1" xr3:uid="{3B2EAA75-1018-4869-9B58-BBDD0AC38CE5}" name="Column1" dataDxfId="57"/>
    <tableColumn id="2" xr3:uid="{B8CD7495-D5CF-4C19-9A6B-2AFB9C9A4976}" name="Column2" dataDxfId="56"/>
    <tableColumn id="3" xr3:uid="{824841B6-0356-4C0D-B356-CA6938147CA6}" name="Column3" dataDxfId="55"/>
    <tableColumn id="4" xr3:uid="{71BD83B3-22C4-435B-AC4D-DA2BC48191E7}" name="Column4" dataDxfId="5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A91C3DD-6375-46B3-A010-FCBD2E9C3247}" name="Table28" displayName="Table28" ref="A1:H2001" totalsRowShown="0" headerRowDxfId="51" headerRowBorderDxfId="49" tableBorderDxfId="50">
  <autoFilter ref="A1:H2001" xr:uid="{4A91C3DD-6375-46B3-A010-FCBD2E9C3247}"/>
  <tableColumns count="8">
    <tableColumn id="1" xr3:uid="{CE017274-730E-44AC-A420-3E47BC7D1F7F}" name="Loan_Amount_Lakhs" dataDxfId="48"/>
    <tableColumn id="2" xr3:uid="{E39F5DD3-F175-4474-A49E-28DDF7510D6C}" name="Approval_Status" dataDxfId="47"/>
    <tableColumn id="4" xr3:uid="{1D0B5804-0CF6-44F8-9EF0-EB5205B81CCA}" name="Outstanding_Balance" dataDxfId="46"/>
    <tableColumn id="3" xr3:uid="{5FE6880B-A427-4DD1-BB38-DD15BBAFE241}" name="Total loan Disbursed" dataDxfId="45"/>
    <tableColumn id="5" xr3:uid="{328C26B7-AD1F-47AB-820A-0324121FEEAD}" name="Total Approved" dataDxfId="44"/>
    <tableColumn id="6" xr3:uid="{44FCF872-B246-4D70-8DE0-BF765F6B2A6C}" name="Total Rejected"/>
    <tableColumn id="7" xr3:uid="{6FE21067-8FD2-497C-9FFA-C8418118AF0A}" name="Total Outstanding"/>
    <tableColumn id="8" xr3:uid="{07417502-9CE4-4D02-AC17-D6586C92AA04}" name="Recovery%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ECED303-8687-4F85-9A60-7B18CFEB83D5}" name="Table17" displayName="Table17" ref="A1:Q2001" totalsRowShown="0" headerRowDxfId="43" dataDxfId="42" headerRowBorderDxfId="40" tableBorderDxfId="41" totalsRowBorderDxfId="39">
  <autoFilter ref="A1:Q2001" xr:uid="{8ECED303-8687-4F85-9A60-7B18CFEB83D5}">
    <filterColumn colId="10">
      <filters>
        <filter val="Defaulted"/>
      </filters>
    </filterColumn>
  </autoFilter>
  <tableColumns count="17">
    <tableColumn id="1" xr3:uid="{524C9E6F-896B-4C8B-ABB8-5F1131E15C35}" name="Transaction_ID" dataDxfId="38"/>
    <tableColumn id="2" xr3:uid="{DEBBD436-F023-4EBD-84BA-BEF05105964B}" name="Customer_ID" dataDxfId="37"/>
    <tableColumn id="3" xr3:uid="{D5D6F9D3-B326-4A23-8566-43F44E8C0A23}" name="Branch_ID" dataDxfId="36"/>
    <tableColumn id="4" xr3:uid="{4E60DEA0-1DED-470B-A856-F6685057A3A4}" name="Region" dataDxfId="35"/>
    <tableColumn id="5" xr3:uid="{F57805C8-4AA4-443B-A1BB-1C311A8A1745}" name="Product" dataDxfId="34"/>
    <tableColumn id="6" xr3:uid="{D220184B-0B06-4742-B2D1-ED9B47592EC2}" name="Loan_Type" dataDxfId="33"/>
    <tableColumn id="7" xr3:uid="{1E50119E-F9A7-40BC-AB2C-01AA779DCFAA}" name="Loan_Amount_Lakhs" dataDxfId="32"/>
    <tableColumn id="8" xr3:uid="{3C11D768-3194-4ADB-B074-982C613D3DAF}" name="Interest_Rate_Pct" dataDxfId="31"/>
    <tableColumn id="9" xr3:uid="{DC793DF2-FA1E-4A3E-81BE-D47325F22A22}" name="Processing_Fee_Lakhs" dataDxfId="30"/>
    <tableColumn id="10" xr3:uid="{55098A9E-A0C9-4765-9489-4B27E0DF3C30}" name="EMI_Monthly" dataDxfId="29"/>
    <tableColumn id="11" xr3:uid="{D652785C-640E-403E-B847-89C0D5395380}" name="Payment_Status" dataDxfId="28"/>
    <tableColumn id="12" xr3:uid="{B3648E24-21EB-44E2-918C-A6BD657E1866}" name="Credit_Score" dataDxfId="27"/>
    <tableColumn id="13" xr3:uid="{8B011656-BB11-4169-80AB-9304CF115BDA}" name="Approval_Status" dataDxfId="26"/>
    <tableColumn id="14" xr3:uid="{0BCB0813-3C05-4D3E-A1A1-6D30AAC29A48}" name="Transaction_Date" dataDxfId="25"/>
    <tableColumn id="15" xr3:uid="{B58D0162-4986-4F4D-AC89-48B2B9709117}" name="Disbursal_Date" dataDxfId="24"/>
    <tableColumn id="16" xr3:uid="{E683691F-0DC3-481F-80B6-31E83493295F}" name="Tenure_Months" dataDxfId="23"/>
    <tableColumn id="17" xr3:uid="{B588CC32-FC41-46DC-8054-F5A995852308}" name="Outstanding_Balance" dataDxfId="2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378CB6-4373-49C4-8629-A73296353CB7}" name="Table3" displayName="Table3" ref="A1:Q2001" totalsRowShown="0" headerRowDxfId="21" dataDxfId="20" headerRowBorderDxfId="18" tableBorderDxfId="19" totalsRowBorderDxfId="17">
  <autoFilter ref="A1:Q2001" xr:uid="{E8378CB6-4373-49C4-8629-A73296353CB7}">
    <filterColumn colId="4">
      <filters>
        <filter val="Home Loan"/>
      </filters>
    </filterColumn>
  </autoFilter>
  <tableColumns count="17">
    <tableColumn id="1" xr3:uid="{1F789CCB-AA73-4457-A35B-ECEE21DB8DC1}" name="Transaction_ID" dataDxfId="16"/>
    <tableColumn id="2" xr3:uid="{35D1FD09-2225-4038-9589-771A5070F92F}" name="Customer_ID" dataDxfId="15"/>
    <tableColumn id="3" xr3:uid="{C43E6E23-A495-48E3-BDBC-D22681C99B7E}" name="Branch_ID" dataDxfId="14"/>
    <tableColumn id="4" xr3:uid="{3AA96C0D-4DFF-4D52-B839-A9884884F512}" name="Region" dataDxfId="13"/>
    <tableColumn id="5" xr3:uid="{F9A6F7B7-8A41-4294-89C8-2083C7AF7500}" name="Product" dataDxfId="12"/>
    <tableColumn id="6" xr3:uid="{A6C4C2DD-6126-4889-9179-E9FFEBEFF4AA}" name="Loan_Type" dataDxfId="11"/>
    <tableColumn id="7" xr3:uid="{4143AF53-1C46-49B0-BDCF-CFE8D87502FE}" name="Loan_Amount_Lakhs" dataDxfId="10"/>
    <tableColumn id="8" xr3:uid="{F08B3FA5-FF76-42F3-8E96-7A36D647B870}" name="Interest_Rate_Pct" dataDxfId="9"/>
    <tableColumn id="9" xr3:uid="{71DE7E2F-0912-490F-9B82-7B5C73CE4D2E}" name="Processing_Fee_Lakhs" dataDxfId="8"/>
    <tableColumn id="10" xr3:uid="{31058E38-6969-4708-A9A6-124F3ED16A4F}" name="EMI_Monthly" dataDxfId="7"/>
    <tableColumn id="11" xr3:uid="{B1D5B70F-32AF-4AC8-B117-B103B35D5B27}" name="Payment_Status" dataDxfId="6"/>
    <tableColumn id="12" xr3:uid="{0BD55033-9D8C-4ED4-9C06-47501D362E4E}" name="Credit_Score" dataDxfId="5"/>
    <tableColumn id="13" xr3:uid="{8D0ACA25-5781-4F8D-AA19-1489488E8816}" name="Approval_Status" dataDxfId="4"/>
    <tableColumn id="14" xr3:uid="{628FC49E-E01A-43CE-95D2-D6E5D1877A61}" name="Transaction_Date" dataDxfId="3"/>
    <tableColumn id="15" xr3:uid="{17E4310C-2C96-4C4B-9593-0B5A8BC0CCA7}" name="Disbursal_Date" dataDxfId="2"/>
    <tableColumn id="16" xr3:uid="{95A8EDAD-6880-4AE8-9F9D-8930296DF971}" name="Tenure_Months" dataDxfId="1"/>
    <tableColumn id="17" xr3:uid="{68BAD649-EC00-4FA1-B987-6805C971F73F}" name="Outstanding_Bala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8.xml"/><Relationship Id="rId7" Type="http://schemas.openxmlformats.org/officeDocument/2006/relationships/pivotTable" Target="../pivotTables/pivotTable1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7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8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9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2.xml"/><Relationship Id="rId2" Type="http://schemas.openxmlformats.org/officeDocument/2006/relationships/pivotTable" Target="../pivotTables/pivotTable21.xml"/><Relationship Id="rId1" Type="http://schemas.openxmlformats.org/officeDocument/2006/relationships/pivotTable" Target="../pivotTables/pivotTable20.xml"/><Relationship Id="rId4" Type="http://schemas.openxmlformats.org/officeDocument/2006/relationships/pivotTable" Target="../pivotTables/pivotTable2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2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B1" sqref="B1"/>
    </sheetView>
  </sheetViews>
  <sheetFormatPr defaultRowHeight="15"/>
  <cols>
    <col min="1" max="1" width="12.7109375" style="4" customWidth="1"/>
    <col min="2" max="2" width="22.140625" style="4" customWidth="1"/>
    <col min="3" max="3" width="14.5703125" style="4" customWidth="1"/>
    <col min="4" max="4" width="9.140625" style="4"/>
    <col min="5" max="5" width="15.5703125" style="4" customWidth="1"/>
    <col min="6" max="6" width="15.7109375" style="4" customWidth="1"/>
    <col min="7" max="7" width="12.28515625" style="4" customWidth="1"/>
  </cols>
  <sheetData>
    <row r="1" spans="1:7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209.86</v>
      </c>
      <c r="G2" s="2">
        <v>2012</v>
      </c>
    </row>
    <row r="3" spans="1:7">
      <c r="A3" s="3" t="s">
        <v>12</v>
      </c>
      <c r="B3" s="3" t="s">
        <v>13</v>
      </c>
      <c r="C3" s="3" t="s">
        <v>14</v>
      </c>
      <c r="D3" s="3" t="s">
        <v>10</v>
      </c>
      <c r="E3" s="3" t="s">
        <v>15</v>
      </c>
      <c r="F3" s="3">
        <v>105.8</v>
      </c>
      <c r="G3" s="3">
        <v>2007</v>
      </c>
    </row>
    <row r="4" spans="1:7">
      <c r="A4" s="2" t="s">
        <v>16</v>
      </c>
      <c r="B4" s="2" t="s">
        <v>17</v>
      </c>
      <c r="C4" s="2" t="s">
        <v>18</v>
      </c>
      <c r="D4" s="2" t="s">
        <v>10</v>
      </c>
      <c r="E4" s="2" t="s">
        <v>19</v>
      </c>
      <c r="F4" s="2">
        <v>197.62</v>
      </c>
      <c r="G4" s="2">
        <v>2007</v>
      </c>
    </row>
    <row r="5" spans="1:7">
      <c r="A5" s="3" t="s">
        <v>20</v>
      </c>
      <c r="B5" s="3" t="s">
        <v>21</v>
      </c>
      <c r="C5" s="3" t="s">
        <v>22</v>
      </c>
      <c r="D5" s="3" t="s">
        <v>23</v>
      </c>
      <c r="E5" s="3" t="s">
        <v>15</v>
      </c>
      <c r="F5" s="3">
        <v>104.66</v>
      </c>
      <c r="G5" s="3">
        <v>2005</v>
      </c>
    </row>
    <row r="6" spans="1:7">
      <c r="A6" s="2" t="s">
        <v>24</v>
      </c>
      <c r="B6" s="2" t="s">
        <v>25</v>
      </c>
      <c r="C6" s="2" t="s">
        <v>26</v>
      </c>
      <c r="D6" s="2" t="s">
        <v>23</v>
      </c>
      <c r="E6" s="2" t="s">
        <v>27</v>
      </c>
      <c r="F6" s="2">
        <v>190.31</v>
      </c>
      <c r="G6" s="2">
        <v>2012</v>
      </c>
    </row>
    <row r="7" spans="1:7">
      <c r="A7" s="3" t="s">
        <v>28</v>
      </c>
      <c r="B7" s="3" t="s">
        <v>29</v>
      </c>
      <c r="C7" s="3" t="s">
        <v>30</v>
      </c>
      <c r="D7" s="3" t="s">
        <v>31</v>
      </c>
      <c r="E7" s="3" t="s">
        <v>19</v>
      </c>
      <c r="F7" s="3">
        <v>162.30000000000001</v>
      </c>
      <c r="G7" s="3">
        <v>2010</v>
      </c>
    </row>
    <row r="8" spans="1:7">
      <c r="A8" s="2" t="s">
        <v>32</v>
      </c>
      <c r="B8" s="2" t="s">
        <v>33</v>
      </c>
      <c r="C8" s="2" t="s">
        <v>34</v>
      </c>
      <c r="D8" s="2" t="s">
        <v>31</v>
      </c>
      <c r="E8" s="2" t="s">
        <v>11</v>
      </c>
      <c r="F8" s="2">
        <v>224.53</v>
      </c>
      <c r="G8" s="2">
        <v>2009</v>
      </c>
    </row>
    <row r="9" spans="1:7">
      <c r="A9" s="3" t="s">
        <v>35</v>
      </c>
      <c r="B9" s="3" t="s">
        <v>36</v>
      </c>
      <c r="C9" s="3" t="s">
        <v>37</v>
      </c>
      <c r="D9" s="3" t="s">
        <v>31</v>
      </c>
      <c r="E9" s="3" t="s">
        <v>19</v>
      </c>
      <c r="F9" s="3">
        <v>103.83</v>
      </c>
      <c r="G9" s="3">
        <v>2007</v>
      </c>
    </row>
    <row r="10" spans="1:7">
      <c r="A10" s="2" t="s">
        <v>38</v>
      </c>
      <c r="B10" s="2" t="s">
        <v>39</v>
      </c>
      <c r="C10" s="2" t="s">
        <v>40</v>
      </c>
      <c r="D10" s="2" t="s">
        <v>31</v>
      </c>
      <c r="E10" s="2" t="s">
        <v>11</v>
      </c>
      <c r="F10" s="2">
        <v>144.97999999999999</v>
      </c>
      <c r="G10" s="2">
        <v>2013</v>
      </c>
    </row>
    <row r="11" spans="1:7">
      <c r="A11" s="3" t="s">
        <v>41</v>
      </c>
      <c r="B11" s="3" t="s">
        <v>42</v>
      </c>
      <c r="C11" s="3" t="s">
        <v>43</v>
      </c>
      <c r="D11" s="3" t="s">
        <v>44</v>
      </c>
      <c r="E11" s="3" t="s">
        <v>15</v>
      </c>
      <c r="F11" s="3">
        <v>251.78</v>
      </c>
      <c r="G11" s="3">
        <v>2008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190A-D3EA-4574-99A9-6C16C537FF65}">
  <dimension ref="A1:J501"/>
  <sheetViews>
    <sheetView workbookViewId="0">
      <selection activeCell="C1" sqref="C1"/>
    </sheetView>
  </sheetViews>
  <sheetFormatPr defaultRowHeight="15"/>
  <cols>
    <col min="1" max="1" width="14.140625" style="4" customWidth="1"/>
    <col min="2" max="2" width="15.7109375" style="4" customWidth="1"/>
    <col min="3" max="3" width="11.28515625" style="4" customWidth="1"/>
    <col min="4" max="4" width="13.85546875" style="4" customWidth="1"/>
    <col min="5" max="5" width="22" style="4" customWidth="1"/>
    <col min="6" max="6" width="15.140625" style="4" customWidth="1"/>
    <col min="7" max="7" width="14.5703125" style="7" customWidth="1"/>
    <col min="8" max="8" width="12.7109375" style="4" customWidth="1"/>
    <col min="9" max="9" width="8.28515625" style="4" customWidth="1"/>
    <col min="10" max="10" width="12.28515625" style="4" customWidth="1"/>
  </cols>
  <sheetData>
    <row r="1" spans="1:10" ht="24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</row>
    <row r="2" spans="1:10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>
        <v>43.5</v>
      </c>
      <c r="G2" s="5">
        <v>585</v>
      </c>
      <c r="H2" s="2" t="s">
        <v>60</v>
      </c>
      <c r="I2" s="2">
        <v>40</v>
      </c>
      <c r="J2" s="2">
        <v>0</v>
      </c>
    </row>
    <row r="3" spans="1:10">
      <c r="A3" s="3" t="s">
        <v>61</v>
      </c>
      <c r="B3" s="3" t="s">
        <v>62</v>
      </c>
      <c r="C3" s="3" t="s">
        <v>57</v>
      </c>
      <c r="D3" s="3" t="s">
        <v>63</v>
      </c>
      <c r="E3" s="3" t="s">
        <v>64</v>
      </c>
      <c r="F3" s="3">
        <v>20.149999999999999</v>
      </c>
      <c r="G3" s="6">
        <v>657</v>
      </c>
      <c r="H3" s="3" t="s">
        <v>65</v>
      </c>
      <c r="I3" s="3">
        <v>60</v>
      </c>
      <c r="J3" s="3">
        <v>5</v>
      </c>
    </row>
    <row r="4" spans="1:10">
      <c r="A4" s="2" t="s">
        <v>66</v>
      </c>
      <c r="B4" s="2" t="s">
        <v>67</v>
      </c>
      <c r="C4" s="2" t="s">
        <v>68</v>
      </c>
      <c r="D4" s="2" t="s">
        <v>69</v>
      </c>
      <c r="E4" s="2" t="s">
        <v>64</v>
      </c>
      <c r="F4" s="2">
        <v>49.51</v>
      </c>
      <c r="G4" s="5">
        <v>835</v>
      </c>
      <c r="H4" s="2" t="s">
        <v>70</v>
      </c>
      <c r="I4" s="2">
        <v>25</v>
      </c>
      <c r="J4" s="2">
        <v>1</v>
      </c>
    </row>
    <row r="5" spans="1:10">
      <c r="A5" s="3" t="s">
        <v>71</v>
      </c>
      <c r="B5" s="3" t="s">
        <v>72</v>
      </c>
      <c r="C5" s="3" t="s">
        <v>73</v>
      </c>
      <c r="D5" s="3" t="s">
        <v>63</v>
      </c>
      <c r="E5" s="3" t="s">
        <v>74</v>
      </c>
      <c r="F5" s="3">
        <v>47.32</v>
      </c>
      <c r="G5" s="6">
        <v>711</v>
      </c>
      <c r="H5" s="3" t="s">
        <v>75</v>
      </c>
      <c r="I5" s="3">
        <v>47</v>
      </c>
      <c r="J5" s="3">
        <v>5</v>
      </c>
    </row>
    <row r="6" spans="1:10">
      <c r="A6" s="2" t="s">
        <v>76</v>
      </c>
      <c r="B6" s="2" t="s">
        <v>77</v>
      </c>
      <c r="C6" s="2" t="s">
        <v>73</v>
      </c>
      <c r="D6" s="2" t="s">
        <v>78</v>
      </c>
      <c r="E6" s="2" t="s">
        <v>59</v>
      </c>
      <c r="F6" s="2">
        <v>15.35</v>
      </c>
      <c r="G6" s="5">
        <v>848</v>
      </c>
      <c r="H6" s="2" t="s">
        <v>79</v>
      </c>
      <c r="I6" s="2">
        <v>30</v>
      </c>
      <c r="J6" s="2">
        <v>4</v>
      </c>
    </row>
    <row r="7" spans="1:10">
      <c r="A7" s="3" t="s">
        <v>80</v>
      </c>
      <c r="B7" s="3" t="s">
        <v>81</v>
      </c>
      <c r="C7" s="3" t="s">
        <v>57</v>
      </c>
      <c r="D7" s="3" t="s">
        <v>82</v>
      </c>
      <c r="E7" s="3" t="s">
        <v>59</v>
      </c>
      <c r="F7" s="3">
        <v>34.979999999999997</v>
      </c>
      <c r="G7" s="6">
        <v>747</v>
      </c>
      <c r="H7" s="3" t="s">
        <v>83</v>
      </c>
      <c r="I7" s="3">
        <v>55</v>
      </c>
      <c r="J7" s="3">
        <v>2</v>
      </c>
    </row>
    <row r="8" spans="1:10">
      <c r="A8" s="2" t="s">
        <v>84</v>
      </c>
      <c r="B8" s="2" t="s">
        <v>85</v>
      </c>
      <c r="C8" s="2" t="s">
        <v>68</v>
      </c>
      <c r="D8" s="2" t="s">
        <v>82</v>
      </c>
      <c r="E8" s="2" t="s">
        <v>59</v>
      </c>
      <c r="F8" s="2">
        <v>38.29</v>
      </c>
      <c r="G8" s="5">
        <v>724</v>
      </c>
      <c r="H8" s="2" t="s">
        <v>86</v>
      </c>
      <c r="I8" s="2">
        <v>32</v>
      </c>
      <c r="J8" s="2">
        <v>3</v>
      </c>
    </row>
    <row r="9" spans="1:10">
      <c r="A9" s="3" t="s">
        <v>87</v>
      </c>
      <c r="B9" s="3" t="s">
        <v>88</v>
      </c>
      <c r="C9" s="3" t="s">
        <v>89</v>
      </c>
      <c r="D9" s="3" t="s">
        <v>78</v>
      </c>
      <c r="E9" s="3" t="s">
        <v>74</v>
      </c>
      <c r="F9" s="3">
        <v>17.03</v>
      </c>
      <c r="G9" s="6">
        <v>861</v>
      </c>
      <c r="H9" s="3" t="s">
        <v>90</v>
      </c>
      <c r="I9" s="3">
        <v>32</v>
      </c>
      <c r="J9" s="3">
        <v>4</v>
      </c>
    </row>
    <row r="10" spans="1:10">
      <c r="A10" s="2" t="s">
        <v>91</v>
      </c>
      <c r="B10" s="2" t="s">
        <v>92</v>
      </c>
      <c r="C10" s="2" t="s">
        <v>57</v>
      </c>
      <c r="D10" s="2" t="s">
        <v>93</v>
      </c>
      <c r="E10" s="2" t="s">
        <v>64</v>
      </c>
      <c r="F10" s="2"/>
      <c r="G10" s="5">
        <v>707</v>
      </c>
      <c r="H10" s="2" t="s">
        <v>94</v>
      </c>
      <c r="I10" s="2">
        <v>58</v>
      </c>
      <c r="J10" s="2">
        <v>0</v>
      </c>
    </row>
    <row r="11" spans="1:10">
      <c r="A11" s="3" t="s">
        <v>95</v>
      </c>
      <c r="B11" s="3" t="s">
        <v>96</v>
      </c>
      <c r="C11" s="3" t="s">
        <v>57</v>
      </c>
      <c r="D11" s="3" t="s">
        <v>58</v>
      </c>
      <c r="E11" s="3" t="s">
        <v>97</v>
      </c>
      <c r="F11" s="3">
        <v>47.5</v>
      </c>
      <c r="G11" s="6">
        <v>820</v>
      </c>
      <c r="H11" s="3" t="s">
        <v>98</v>
      </c>
      <c r="I11" s="3">
        <v>35</v>
      </c>
      <c r="J11" s="3">
        <v>4</v>
      </c>
    </row>
    <row r="12" spans="1:10">
      <c r="A12" s="2" t="s">
        <v>99</v>
      </c>
      <c r="B12" s="2" t="s">
        <v>100</v>
      </c>
      <c r="C12" s="2" t="s">
        <v>68</v>
      </c>
      <c r="D12" s="2" t="s">
        <v>101</v>
      </c>
      <c r="E12" s="2" t="s">
        <v>59</v>
      </c>
      <c r="F12" s="2">
        <v>23.59</v>
      </c>
      <c r="G12" s="5">
        <v>611</v>
      </c>
      <c r="H12" s="2" t="s">
        <v>102</v>
      </c>
      <c r="I12" s="2">
        <v>43</v>
      </c>
      <c r="J12" s="2">
        <v>0</v>
      </c>
    </row>
    <row r="13" spans="1:10">
      <c r="A13" s="3" t="s">
        <v>103</v>
      </c>
      <c r="B13" s="3" t="s">
        <v>104</v>
      </c>
      <c r="C13" s="3" t="s">
        <v>105</v>
      </c>
      <c r="D13" s="3" t="s">
        <v>93</v>
      </c>
      <c r="E13" s="3" t="s">
        <v>74</v>
      </c>
      <c r="F13" s="3">
        <v>32.659999999999997</v>
      </c>
      <c r="G13" s="6">
        <v>566</v>
      </c>
      <c r="H13" s="3" t="s">
        <v>106</v>
      </c>
      <c r="I13" s="3">
        <v>54</v>
      </c>
      <c r="J13" s="3">
        <v>1</v>
      </c>
    </row>
    <row r="14" spans="1:10">
      <c r="A14" s="2" t="s">
        <v>107</v>
      </c>
      <c r="B14" s="2" t="s">
        <v>108</v>
      </c>
      <c r="C14" s="2" t="s">
        <v>105</v>
      </c>
      <c r="D14" s="2" t="s">
        <v>58</v>
      </c>
      <c r="E14" s="2" t="s">
        <v>59</v>
      </c>
      <c r="F14" s="2">
        <v>29.84</v>
      </c>
      <c r="G14" s="5">
        <v>792</v>
      </c>
      <c r="H14" s="2" t="s">
        <v>109</v>
      </c>
      <c r="I14" s="2">
        <v>28</v>
      </c>
      <c r="J14" s="2">
        <v>0</v>
      </c>
    </row>
    <row r="15" spans="1:10">
      <c r="A15" s="3" t="s">
        <v>110</v>
      </c>
      <c r="B15" s="3" t="s">
        <v>111</v>
      </c>
      <c r="C15" s="3" t="s">
        <v>73</v>
      </c>
      <c r="D15" s="3" t="s">
        <v>63</v>
      </c>
      <c r="E15" s="3" t="s">
        <v>64</v>
      </c>
      <c r="F15" s="3">
        <v>5.55</v>
      </c>
      <c r="G15" s="6">
        <v>880</v>
      </c>
      <c r="H15" s="3" t="s">
        <v>112</v>
      </c>
      <c r="I15" s="3">
        <v>43</v>
      </c>
      <c r="J15" s="3">
        <v>0</v>
      </c>
    </row>
    <row r="16" spans="1:10">
      <c r="A16" s="2" t="s">
        <v>113</v>
      </c>
      <c r="B16" s="2" t="s">
        <v>114</v>
      </c>
      <c r="C16" s="2" t="s">
        <v>105</v>
      </c>
      <c r="D16" s="2" t="s">
        <v>58</v>
      </c>
      <c r="E16" s="2" t="s">
        <v>97</v>
      </c>
      <c r="F16" s="2">
        <v>16.09</v>
      </c>
      <c r="G16" s="5">
        <v>588</v>
      </c>
      <c r="H16" s="2" t="s">
        <v>115</v>
      </c>
      <c r="I16" s="2">
        <v>28</v>
      </c>
      <c r="J16" s="2">
        <v>0</v>
      </c>
    </row>
    <row r="17" spans="1:10">
      <c r="A17" s="3" t="s">
        <v>116</v>
      </c>
      <c r="B17" s="3" t="s">
        <v>117</v>
      </c>
      <c r="C17" s="3" t="s">
        <v>57</v>
      </c>
      <c r="D17" s="3" t="s">
        <v>82</v>
      </c>
      <c r="E17" s="3" t="s">
        <v>97</v>
      </c>
      <c r="F17" s="3">
        <v>25.62</v>
      </c>
      <c r="G17" s="6">
        <v>580</v>
      </c>
      <c r="H17" s="3" t="s">
        <v>118</v>
      </c>
      <c r="I17" s="3">
        <v>46</v>
      </c>
      <c r="J17" s="3">
        <v>2</v>
      </c>
    </row>
    <row r="18" spans="1:10">
      <c r="A18" s="2" t="s">
        <v>119</v>
      </c>
      <c r="B18" s="2" t="s">
        <v>120</v>
      </c>
      <c r="C18" s="2" t="s">
        <v>73</v>
      </c>
      <c r="D18" s="2" t="s">
        <v>63</v>
      </c>
      <c r="E18" s="2" t="s">
        <v>59</v>
      </c>
      <c r="F18" s="2">
        <v>10.28</v>
      </c>
      <c r="G18" s="5">
        <v>579</v>
      </c>
      <c r="H18" s="2" t="s">
        <v>121</v>
      </c>
      <c r="I18" s="2">
        <v>25</v>
      </c>
      <c r="J18" s="2">
        <v>5</v>
      </c>
    </row>
    <row r="19" spans="1:10">
      <c r="A19" s="3" t="s">
        <v>122</v>
      </c>
      <c r="B19" s="3" t="s">
        <v>123</v>
      </c>
      <c r="C19" s="3" t="s">
        <v>57</v>
      </c>
      <c r="D19" s="3" t="s">
        <v>93</v>
      </c>
      <c r="E19" s="3" t="s">
        <v>124</v>
      </c>
      <c r="F19" s="3">
        <v>27.96</v>
      </c>
      <c r="G19" s="6">
        <v>810</v>
      </c>
      <c r="H19" s="3" t="s">
        <v>125</v>
      </c>
      <c r="I19" s="3">
        <v>26</v>
      </c>
      <c r="J19" s="3">
        <v>4</v>
      </c>
    </row>
    <row r="20" spans="1:10">
      <c r="A20" s="2" t="s">
        <v>126</v>
      </c>
      <c r="B20" s="2" t="s">
        <v>127</v>
      </c>
      <c r="C20" s="2" t="s">
        <v>128</v>
      </c>
      <c r="D20" s="2" t="s">
        <v>82</v>
      </c>
      <c r="E20" s="2" t="s">
        <v>97</v>
      </c>
      <c r="F20" s="2">
        <v>4.87</v>
      </c>
      <c r="G20" s="5">
        <v>886</v>
      </c>
      <c r="H20" s="2" t="s">
        <v>129</v>
      </c>
      <c r="I20" s="2">
        <v>42</v>
      </c>
      <c r="J20" s="2">
        <v>2</v>
      </c>
    </row>
    <row r="21" spans="1:10">
      <c r="A21" s="3" t="s">
        <v>130</v>
      </c>
      <c r="B21" s="3" t="s">
        <v>131</v>
      </c>
      <c r="C21" s="3" t="s">
        <v>105</v>
      </c>
      <c r="D21" s="3" t="s">
        <v>101</v>
      </c>
      <c r="E21" s="3" t="s">
        <v>97</v>
      </c>
      <c r="F21" s="3">
        <v>17.100000000000001</v>
      </c>
      <c r="G21" s="6">
        <v>587</v>
      </c>
      <c r="H21" s="3" t="s">
        <v>132</v>
      </c>
      <c r="I21" s="3">
        <v>58</v>
      </c>
      <c r="J21" s="3">
        <v>0</v>
      </c>
    </row>
    <row r="22" spans="1:10">
      <c r="A22" s="2" t="s">
        <v>133</v>
      </c>
      <c r="B22" s="2" t="s">
        <v>134</v>
      </c>
      <c r="C22" s="2" t="s">
        <v>105</v>
      </c>
      <c r="D22" s="2" t="s">
        <v>58</v>
      </c>
      <c r="E22" s="2" t="s">
        <v>97</v>
      </c>
      <c r="F22" s="2">
        <v>44.4</v>
      </c>
      <c r="G22" s="5">
        <v>739</v>
      </c>
      <c r="H22" s="2" t="s">
        <v>135</v>
      </c>
      <c r="I22" s="2">
        <v>56</v>
      </c>
      <c r="J22" s="2">
        <v>5</v>
      </c>
    </row>
    <row r="23" spans="1:10">
      <c r="A23" s="3" t="s">
        <v>136</v>
      </c>
      <c r="B23" s="3" t="s">
        <v>137</v>
      </c>
      <c r="C23" s="3" t="s">
        <v>68</v>
      </c>
      <c r="D23" s="3" t="s">
        <v>58</v>
      </c>
      <c r="E23" s="3" t="s">
        <v>59</v>
      </c>
      <c r="F23" s="3">
        <v>17.07</v>
      </c>
      <c r="G23" s="6">
        <v>618</v>
      </c>
      <c r="H23" s="3" t="s">
        <v>138</v>
      </c>
      <c r="I23" s="3">
        <v>57</v>
      </c>
      <c r="J23" s="3">
        <v>1</v>
      </c>
    </row>
    <row r="24" spans="1:10">
      <c r="A24" s="2" t="s">
        <v>139</v>
      </c>
      <c r="B24" s="2" t="s">
        <v>140</v>
      </c>
      <c r="C24" s="2" t="s">
        <v>89</v>
      </c>
      <c r="D24" s="2" t="s">
        <v>69</v>
      </c>
      <c r="E24" s="2" t="s">
        <v>97</v>
      </c>
      <c r="F24" s="2">
        <v>43.09</v>
      </c>
      <c r="G24" s="5">
        <v>678</v>
      </c>
      <c r="H24" s="2" t="s">
        <v>141</v>
      </c>
      <c r="I24" s="2">
        <v>27</v>
      </c>
      <c r="J24" s="2">
        <v>5</v>
      </c>
    </row>
    <row r="25" spans="1:10">
      <c r="A25" s="3" t="s">
        <v>142</v>
      </c>
      <c r="B25" s="3" t="s">
        <v>143</v>
      </c>
      <c r="C25" s="3"/>
      <c r="D25" s="3" t="s">
        <v>144</v>
      </c>
      <c r="E25" s="3" t="s">
        <v>97</v>
      </c>
      <c r="F25" s="3">
        <v>15.31</v>
      </c>
      <c r="G25" s="6">
        <v>832</v>
      </c>
      <c r="H25" s="3" t="s">
        <v>145</v>
      </c>
      <c r="I25" s="3">
        <v>22</v>
      </c>
      <c r="J25" s="3">
        <v>0</v>
      </c>
    </row>
    <row r="26" spans="1:10">
      <c r="A26" s="2" t="s">
        <v>146</v>
      </c>
      <c r="B26" s="2" t="s">
        <v>147</v>
      </c>
      <c r="C26" s="2" t="s">
        <v>89</v>
      </c>
      <c r="D26" s="2" t="s">
        <v>144</v>
      </c>
      <c r="E26" s="2" t="s">
        <v>124</v>
      </c>
      <c r="F26" s="2">
        <v>23.2</v>
      </c>
      <c r="G26" s="5"/>
      <c r="H26" s="2" t="s">
        <v>148</v>
      </c>
      <c r="I26" s="2">
        <v>44</v>
      </c>
      <c r="J26" s="2">
        <v>1</v>
      </c>
    </row>
    <row r="27" spans="1:10">
      <c r="A27" s="3" t="s">
        <v>149</v>
      </c>
      <c r="B27" s="3" t="s">
        <v>150</v>
      </c>
      <c r="C27" s="3" t="s">
        <v>68</v>
      </c>
      <c r="D27" s="3" t="s">
        <v>82</v>
      </c>
      <c r="E27" s="3" t="s">
        <v>124</v>
      </c>
      <c r="F27" s="3">
        <v>22.1</v>
      </c>
      <c r="G27" s="6">
        <v>629</v>
      </c>
      <c r="H27" s="3" t="s">
        <v>151</v>
      </c>
      <c r="I27" s="3">
        <v>32</v>
      </c>
      <c r="J27" s="3">
        <v>1</v>
      </c>
    </row>
    <row r="28" spans="1:10">
      <c r="A28" s="2" t="s">
        <v>152</v>
      </c>
      <c r="B28" s="2" t="s">
        <v>153</v>
      </c>
      <c r="C28" s="2" t="s">
        <v>57</v>
      </c>
      <c r="D28" s="2" t="s">
        <v>78</v>
      </c>
      <c r="E28" s="2" t="s">
        <v>64</v>
      </c>
      <c r="F28" s="2">
        <v>43.61</v>
      </c>
      <c r="G28" s="5">
        <v>686</v>
      </c>
      <c r="H28" s="2" t="s">
        <v>154</v>
      </c>
      <c r="I28" s="2">
        <v>46</v>
      </c>
      <c r="J28" s="2">
        <v>0</v>
      </c>
    </row>
    <row r="29" spans="1:10">
      <c r="A29" s="3" t="s">
        <v>155</v>
      </c>
      <c r="B29" s="3" t="s">
        <v>156</v>
      </c>
      <c r="C29" s="3" t="s">
        <v>105</v>
      </c>
      <c r="D29" s="3" t="s">
        <v>69</v>
      </c>
      <c r="E29" s="3" t="s">
        <v>157</v>
      </c>
      <c r="F29" s="3">
        <v>40.380000000000003</v>
      </c>
      <c r="G29" s="6">
        <v>562</v>
      </c>
      <c r="H29" s="3" t="s">
        <v>158</v>
      </c>
      <c r="I29" s="3">
        <v>43</v>
      </c>
      <c r="J29" s="3">
        <v>2</v>
      </c>
    </row>
    <row r="30" spans="1:10">
      <c r="A30" s="2" t="s">
        <v>159</v>
      </c>
      <c r="B30" s="2" t="s">
        <v>160</v>
      </c>
      <c r="C30" s="2" t="s">
        <v>73</v>
      </c>
      <c r="D30" s="2" t="s">
        <v>161</v>
      </c>
      <c r="E30" s="2" t="s">
        <v>64</v>
      </c>
      <c r="F30" s="2">
        <v>42.65</v>
      </c>
      <c r="G30" s="5">
        <v>564</v>
      </c>
      <c r="H30" s="2" t="s">
        <v>162</v>
      </c>
      <c r="I30" s="2">
        <v>33</v>
      </c>
      <c r="J30" s="2">
        <v>4</v>
      </c>
    </row>
    <row r="31" spans="1:10">
      <c r="A31" s="3" t="s">
        <v>163</v>
      </c>
      <c r="B31" s="3" t="s">
        <v>164</v>
      </c>
      <c r="C31" s="3" t="s">
        <v>57</v>
      </c>
      <c r="D31" s="3" t="s">
        <v>93</v>
      </c>
      <c r="E31" s="3" t="s">
        <v>157</v>
      </c>
      <c r="F31" s="3">
        <v>17.739999999999998</v>
      </c>
      <c r="G31" s="6">
        <v>811</v>
      </c>
      <c r="H31" s="3" t="s">
        <v>165</v>
      </c>
      <c r="I31" s="3">
        <v>34</v>
      </c>
      <c r="J31" s="3">
        <v>2</v>
      </c>
    </row>
    <row r="32" spans="1:10">
      <c r="A32" s="2" t="s">
        <v>166</v>
      </c>
      <c r="B32" s="2" t="s">
        <v>167</v>
      </c>
      <c r="C32" s="2" t="s">
        <v>57</v>
      </c>
      <c r="D32" s="2" t="s">
        <v>58</v>
      </c>
      <c r="E32" s="2" t="s">
        <v>59</v>
      </c>
      <c r="F32" s="2">
        <v>37.869999999999997</v>
      </c>
      <c r="G32" s="5">
        <v>736</v>
      </c>
      <c r="H32" s="2" t="s">
        <v>168</v>
      </c>
      <c r="I32" s="2">
        <v>61</v>
      </c>
      <c r="J32" s="2">
        <v>2</v>
      </c>
    </row>
    <row r="33" spans="1:10">
      <c r="A33" s="3" t="s">
        <v>169</v>
      </c>
      <c r="B33" s="3" t="s">
        <v>170</v>
      </c>
      <c r="C33" s="3" t="s">
        <v>68</v>
      </c>
      <c r="D33" s="3" t="s">
        <v>101</v>
      </c>
      <c r="E33" s="3" t="s">
        <v>157</v>
      </c>
      <c r="F33" s="3">
        <v>18.329999999999998</v>
      </c>
      <c r="G33" s="6">
        <v>833</v>
      </c>
      <c r="H33" s="3" t="s">
        <v>171</v>
      </c>
      <c r="I33" s="3">
        <v>64</v>
      </c>
      <c r="J33" s="3">
        <v>3</v>
      </c>
    </row>
    <row r="34" spans="1:10">
      <c r="A34" s="2" t="s">
        <v>172</v>
      </c>
      <c r="B34" s="2" t="s">
        <v>173</v>
      </c>
      <c r="C34" s="2" t="s">
        <v>89</v>
      </c>
      <c r="D34" s="2" t="s">
        <v>93</v>
      </c>
      <c r="E34" s="2" t="s">
        <v>64</v>
      </c>
      <c r="F34" s="2">
        <v>3.02</v>
      </c>
      <c r="G34" s="5">
        <v>770</v>
      </c>
      <c r="H34" s="2" t="s">
        <v>174</v>
      </c>
      <c r="I34" s="2">
        <v>63</v>
      </c>
      <c r="J34" s="2">
        <v>2</v>
      </c>
    </row>
    <row r="35" spans="1:10">
      <c r="A35" s="3" t="s">
        <v>175</v>
      </c>
      <c r="B35" s="3" t="s">
        <v>176</v>
      </c>
      <c r="C35" s="3" t="s">
        <v>128</v>
      </c>
      <c r="D35" s="3" t="s">
        <v>144</v>
      </c>
      <c r="E35" s="3" t="s">
        <v>124</v>
      </c>
      <c r="F35" s="3">
        <v>45.36</v>
      </c>
      <c r="G35" s="6">
        <v>636</v>
      </c>
      <c r="H35" s="3" t="s">
        <v>177</v>
      </c>
      <c r="I35" s="3">
        <v>54</v>
      </c>
      <c r="J35" s="3">
        <v>5</v>
      </c>
    </row>
    <row r="36" spans="1:10">
      <c r="A36" s="2" t="s">
        <v>178</v>
      </c>
      <c r="B36" s="2" t="s">
        <v>179</v>
      </c>
      <c r="C36" s="2" t="s">
        <v>73</v>
      </c>
      <c r="D36" s="2" t="s">
        <v>82</v>
      </c>
      <c r="E36" s="2" t="s">
        <v>59</v>
      </c>
      <c r="F36" s="2">
        <v>40.909999999999997</v>
      </c>
      <c r="G36" s="5">
        <v>573</v>
      </c>
      <c r="H36" s="2" t="s">
        <v>180</v>
      </c>
      <c r="I36" s="2">
        <v>61</v>
      </c>
      <c r="J36" s="2">
        <v>0</v>
      </c>
    </row>
    <row r="37" spans="1:10">
      <c r="A37" s="3" t="s">
        <v>181</v>
      </c>
      <c r="B37" s="3" t="s">
        <v>182</v>
      </c>
      <c r="C37" s="3" t="s">
        <v>68</v>
      </c>
      <c r="D37" s="3" t="s">
        <v>93</v>
      </c>
      <c r="E37" s="3" t="s">
        <v>59</v>
      </c>
      <c r="F37" s="3">
        <v>26.24</v>
      </c>
      <c r="G37" s="6">
        <v>885</v>
      </c>
      <c r="H37" s="3" t="s">
        <v>183</v>
      </c>
      <c r="I37" s="3">
        <v>49</v>
      </c>
      <c r="J37" s="3">
        <v>1</v>
      </c>
    </row>
    <row r="38" spans="1:10">
      <c r="A38" s="2" t="s">
        <v>184</v>
      </c>
      <c r="B38" s="2" t="s">
        <v>185</v>
      </c>
      <c r="C38" s="2" t="s">
        <v>128</v>
      </c>
      <c r="D38" s="2" t="s">
        <v>144</v>
      </c>
      <c r="E38" s="2" t="s">
        <v>97</v>
      </c>
      <c r="F38" s="2">
        <v>8.6999999999999993</v>
      </c>
      <c r="G38" s="5">
        <v>787</v>
      </c>
      <c r="H38" s="2" t="s">
        <v>186</v>
      </c>
      <c r="I38" s="2">
        <v>60</v>
      </c>
      <c r="J38" s="2">
        <v>2</v>
      </c>
    </row>
    <row r="39" spans="1:10">
      <c r="A39" s="3" t="s">
        <v>187</v>
      </c>
      <c r="B39" s="3" t="s">
        <v>188</v>
      </c>
      <c r="C39" s="3" t="s">
        <v>89</v>
      </c>
      <c r="D39" s="3" t="s">
        <v>82</v>
      </c>
      <c r="E39" s="3" t="s">
        <v>64</v>
      </c>
      <c r="F39" s="3">
        <v>28.75</v>
      </c>
      <c r="G39" s="6">
        <v>793</v>
      </c>
      <c r="H39" s="3" t="s">
        <v>189</v>
      </c>
      <c r="I39" s="3">
        <v>62</v>
      </c>
      <c r="J39" s="3">
        <v>2</v>
      </c>
    </row>
    <row r="40" spans="1:10">
      <c r="A40" s="2" t="s">
        <v>190</v>
      </c>
      <c r="B40" s="2" t="s">
        <v>92</v>
      </c>
      <c r="C40" s="2" t="s">
        <v>128</v>
      </c>
      <c r="D40" s="2" t="s">
        <v>144</v>
      </c>
      <c r="E40" s="2" t="s">
        <v>157</v>
      </c>
      <c r="F40" s="2">
        <v>36.54</v>
      </c>
      <c r="G40" s="5">
        <v>721</v>
      </c>
      <c r="H40" s="2" t="s">
        <v>191</v>
      </c>
      <c r="I40" s="2">
        <v>27</v>
      </c>
      <c r="J40" s="2">
        <v>1</v>
      </c>
    </row>
    <row r="41" spans="1:10">
      <c r="A41" s="3" t="s">
        <v>192</v>
      </c>
      <c r="B41" s="3" t="s">
        <v>193</v>
      </c>
      <c r="C41" s="3" t="s">
        <v>128</v>
      </c>
      <c r="D41" s="3" t="s">
        <v>82</v>
      </c>
      <c r="E41" s="3" t="s">
        <v>59</v>
      </c>
      <c r="F41" s="3">
        <v>22.5</v>
      </c>
      <c r="G41" s="6">
        <v>788</v>
      </c>
      <c r="H41" s="3" t="s">
        <v>194</v>
      </c>
      <c r="I41" s="3">
        <v>48</v>
      </c>
      <c r="J41" s="3">
        <v>3</v>
      </c>
    </row>
    <row r="42" spans="1:10">
      <c r="A42" s="2" t="s">
        <v>195</v>
      </c>
      <c r="B42" s="2" t="s">
        <v>196</v>
      </c>
      <c r="C42" s="2" t="s">
        <v>68</v>
      </c>
      <c r="D42" s="2" t="s">
        <v>144</v>
      </c>
      <c r="E42" s="2" t="s">
        <v>64</v>
      </c>
      <c r="F42" s="2">
        <v>47.31</v>
      </c>
      <c r="G42" s="5">
        <v>749</v>
      </c>
      <c r="H42" s="2" t="s">
        <v>197</v>
      </c>
      <c r="I42" s="2">
        <v>56</v>
      </c>
      <c r="J42" s="2">
        <v>5</v>
      </c>
    </row>
    <row r="43" spans="1:10">
      <c r="A43" s="3" t="s">
        <v>198</v>
      </c>
      <c r="B43" s="3" t="s">
        <v>199</v>
      </c>
      <c r="C43" s="3" t="s">
        <v>89</v>
      </c>
      <c r="D43" s="3" t="s">
        <v>69</v>
      </c>
      <c r="E43" s="3" t="s">
        <v>97</v>
      </c>
      <c r="F43" s="3">
        <v>25.83</v>
      </c>
      <c r="G43" s="6">
        <v>892</v>
      </c>
      <c r="H43" s="3" t="s">
        <v>200</v>
      </c>
      <c r="I43" s="3">
        <v>32</v>
      </c>
      <c r="J43" s="3">
        <v>3</v>
      </c>
    </row>
    <row r="44" spans="1:10">
      <c r="A44" s="2" t="s">
        <v>201</v>
      </c>
      <c r="B44" s="2" t="s">
        <v>202</v>
      </c>
      <c r="C44" s="2" t="s">
        <v>89</v>
      </c>
      <c r="D44" s="2" t="s">
        <v>58</v>
      </c>
      <c r="E44" s="2" t="s">
        <v>64</v>
      </c>
      <c r="F44" s="2">
        <v>34.159999999999997</v>
      </c>
      <c r="G44" s="5">
        <v>769</v>
      </c>
      <c r="H44" s="2" t="s">
        <v>203</v>
      </c>
      <c r="I44" s="2">
        <v>33</v>
      </c>
      <c r="J44" s="2">
        <v>0</v>
      </c>
    </row>
    <row r="45" spans="1:10">
      <c r="A45" s="3" t="s">
        <v>204</v>
      </c>
      <c r="B45" s="3" t="s">
        <v>205</v>
      </c>
      <c r="C45" s="3" t="s">
        <v>73</v>
      </c>
      <c r="D45" s="3" t="s">
        <v>69</v>
      </c>
      <c r="E45" s="3" t="s">
        <v>157</v>
      </c>
      <c r="F45" s="3">
        <v>44.34</v>
      </c>
      <c r="G45" s="6">
        <v>765</v>
      </c>
      <c r="H45" s="3" t="s">
        <v>206</v>
      </c>
      <c r="I45" s="3">
        <v>52</v>
      </c>
      <c r="J45" s="3">
        <v>0</v>
      </c>
    </row>
    <row r="46" spans="1:10">
      <c r="A46" s="2" t="s">
        <v>207</v>
      </c>
      <c r="B46" s="2" t="s">
        <v>199</v>
      </c>
      <c r="C46" s="2" t="s">
        <v>57</v>
      </c>
      <c r="D46" s="2" t="s">
        <v>161</v>
      </c>
      <c r="E46" s="2" t="s">
        <v>59</v>
      </c>
      <c r="F46" s="2">
        <v>47.99</v>
      </c>
      <c r="G46" s="5"/>
      <c r="H46" s="2" t="s">
        <v>189</v>
      </c>
      <c r="I46" s="2">
        <v>34</v>
      </c>
      <c r="J46" s="2">
        <v>0</v>
      </c>
    </row>
    <row r="47" spans="1:10">
      <c r="A47" s="3" t="s">
        <v>208</v>
      </c>
      <c r="B47" s="3" t="s">
        <v>209</v>
      </c>
      <c r="C47" s="3" t="s">
        <v>105</v>
      </c>
      <c r="D47" s="3" t="s">
        <v>78</v>
      </c>
      <c r="E47" s="3" t="s">
        <v>59</v>
      </c>
      <c r="F47" s="3">
        <v>47.54</v>
      </c>
      <c r="G47" s="6">
        <v>681</v>
      </c>
      <c r="H47" s="3" t="s">
        <v>210</v>
      </c>
      <c r="I47" s="3">
        <v>60</v>
      </c>
      <c r="J47" s="3">
        <v>4</v>
      </c>
    </row>
    <row r="48" spans="1:10">
      <c r="A48" s="2" t="s">
        <v>211</v>
      </c>
      <c r="B48" s="2" t="s">
        <v>212</v>
      </c>
      <c r="C48" s="2" t="s">
        <v>105</v>
      </c>
      <c r="D48" s="2" t="s">
        <v>101</v>
      </c>
      <c r="E48" s="2" t="s">
        <v>124</v>
      </c>
      <c r="F48" s="2"/>
      <c r="G48" s="5">
        <v>896</v>
      </c>
      <c r="H48" s="2" t="s">
        <v>213</v>
      </c>
      <c r="I48" s="2">
        <v>47</v>
      </c>
      <c r="J48" s="2">
        <v>5</v>
      </c>
    </row>
    <row r="49" spans="1:10">
      <c r="A49" s="3" t="s">
        <v>214</v>
      </c>
      <c r="B49" s="3" t="s">
        <v>215</v>
      </c>
      <c r="C49" s="3" t="s">
        <v>89</v>
      </c>
      <c r="D49" s="3" t="s">
        <v>82</v>
      </c>
      <c r="E49" s="3" t="s">
        <v>74</v>
      </c>
      <c r="F49" s="3">
        <v>17.170000000000002</v>
      </c>
      <c r="G49" s="6">
        <v>611</v>
      </c>
      <c r="H49" s="3" t="s">
        <v>216</v>
      </c>
      <c r="I49" s="3">
        <v>24</v>
      </c>
      <c r="J49" s="3">
        <v>2</v>
      </c>
    </row>
    <row r="50" spans="1:10">
      <c r="A50" s="2" t="s">
        <v>217</v>
      </c>
      <c r="B50" s="2" t="s">
        <v>218</v>
      </c>
      <c r="C50" s="2" t="s">
        <v>68</v>
      </c>
      <c r="D50" s="2" t="s">
        <v>161</v>
      </c>
      <c r="E50" s="2" t="s">
        <v>124</v>
      </c>
      <c r="F50" s="2">
        <v>3.59</v>
      </c>
      <c r="G50" s="5">
        <v>800</v>
      </c>
      <c r="H50" s="2" t="s">
        <v>219</v>
      </c>
      <c r="I50" s="2">
        <v>62</v>
      </c>
      <c r="J50" s="2">
        <v>3</v>
      </c>
    </row>
    <row r="51" spans="1:10">
      <c r="A51" s="3" t="s">
        <v>220</v>
      </c>
      <c r="B51" s="3" t="s">
        <v>221</v>
      </c>
      <c r="C51" s="3" t="s">
        <v>128</v>
      </c>
      <c r="D51" s="3" t="s">
        <v>78</v>
      </c>
      <c r="E51" s="3" t="s">
        <v>59</v>
      </c>
      <c r="F51" s="3">
        <v>40.99</v>
      </c>
      <c r="G51" s="6">
        <v>797</v>
      </c>
      <c r="H51" s="3" t="s">
        <v>222</v>
      </c>
      <c r="I51" s="3">
        <v>39</v>
      </c>
      <c r="J51" s="3">
        <v>2</v>
      </c>
    </row>
    <row r="52" spans="1:10">
      <c r="A52" s="2" t="s">
        <v>223</v>
      </c>
      <c r="B52" s="2" t="s">
        <v>62</v>
      </c>
      <c r="C52" s="2" t="s">
        <v>57</v>
      </c>
      <c r="D52" s="2" t="s">
        <v>101</v>
      </c>
      <c r="E52" s="2" t="s">
        <v>97</v>
      </c>
      <c r="F52" s="2">
        <v>29.78</v>
      </c>
      <c r="G52" s="5">
        <v>722</v>
      </c>
      <c r="H52" s="2" t="s">
        <v>224</v>
      </c>
      <c r="I52" s="2">
        <v>33</v>
      </c>
      <c r="J52" s="2">
        <v>3</v>
      </c>
    </row>
    <row r="53" spans="1:10">
      <c r="A53" s="3" t="s">
        <v>225</v>
      </c>
      <c r="B53" s="3" t="s">
        <v>226</v>
      </c>
      <c r="C53" s="3" t="s">
        <v>73</v>
      </c>
      <c r="D53" s="3" t="s">
        <v>161</v>
      </c>
      <c r="E53" s="3" t="s">
        <v>124</v>
      </c>
      <c r="F53" s="3">
        <v>15.98</v>
      </c>
      <c r="G53" s="6"/>
      <c r="H53" s="3" t="s">
        <v>227</v>
      </c>
      <c r="I53" s="3">
        <v>37</v>
      </c>
      <c r="J53" s="3">
        <v>5</v>
      </c>
    </row>
    <row r="54" spans="1:10">
      <c r="A54" s="2" t="s">
        <v>228</v>
      </c>
      <c r="B54" s="2" t="s">
        <v>229</v>
      </c>
      <c r="C54" s="2" t="s">
        <v>89</v>
      </c>
      <c r="D54" s="2" t="s">
        <v>69</v>
      </c>
      <c r="E54" s="2" t="s">
        <v>59</v>
      </c>
      <c r="F54" s="2">
        <v>24.06</v>
      </c>
      <c r="G54" s="5"/>
      <c r="H54" s="2" t="s">
        <v>200</v>
      </c>
      <c r="I54" s="2">
        <v>37</v>
      </c>
      <c r="J54" s="2">
        <v>2</v>
      </c>
    </row>
    <row r="55" spans="1:10">
      <c r="A55" s="3" t="s">
        <v>230</v>
      </c>
      <c r="B55" s="3" t="s">
        <v>231</v>
      </c>
      <c r="C55" s="3" t="s">
        <v>73</v>
      </c>
      <c r="D55" s="3" t="s">
        <v>232</v>
      </c>
      <c r="E55" s="3" t="s">
        <v>124</v>
      </c>
      <c r="F55" s="3">
        <v>49.84</v>
      </c>
      <c r="G55" s="6">
        <v>730</v>
      </c>
      <c r="H55" s="3" t="s">
        <v>233</v>
      </c>
      <c r="I55" s="3">
        <v>41</v>
      </c>
      <c r="J55" s="3">
        <v>2</v>
      </c>
    </row>
    <row r="56" spans="1:10">
      <c r="A56" s="2" t="s">
        <v>234</v>
      </c>
      <c r="B56" s="2" t="s">
        <v>235</v>
      </c>
      <c r="C56" s="2" t="s">
        <v>68</v>
      </c>
      <c r="D56" s="2" t="s">
        <v>69</v>
      </c>
      <c r="E56" s="2" t="s">
        <v>74</v>
      </c>
      <c r="F56" s="2">
        <v>47.69</v>
      </c>
      <c r="G56" s="5">
        <v>648</v>
      </c>
      <c r="H56" s="2" t="s">
        <v>236</v>
      </c>
      <c r="I56" s="2">
        <v>39</v>
      </c>
      <c r="J56" s="2">
        <v>5</v>
      </c>
    </row>
    <row r="57" spans="1:10">
      <c r="A57" s="3" t="s">
        <v>237</v>
      </c>
      <c r="B57" s="3" t="s">
        <v>238</v>
      </c>
      <c r="C57" s="3" t="s">
        <v>89</v>
      </c>
      <c r="D57" s="3" t="s">
        <v>101</v>
      </c>
      <c r="E57" s="3" t="s">
        <v>97</v>
      </c>
      <c r="F57" s="3">
        <v>19.96</v>
      </c>
      <c r="G57" s="6">
        <v>823</v>
      </c>
      <c r="H57" s="3" t="s">
        <v>239</v>
      </c>
      <c r="I57" s="3">
        <v>25</v>
      </c>
      <c r="J57" s="3">
        <v>4</v>
      </c>
    </row>
    <row r="58" spans="1:10">
      <c r="A58" s="2" t="s">
        <v>240</v>
      </c>
      <c r="B58" s="2" t="s">
        <v>241</v>
      </c>
      <c r="C58" s="2" t="s">
        <v>68</v>
      </c>
      <c r="D58" s="2" t="s">
        <v>232</v>
      </c>
      <c r="E58" s="2" t="s">
        <v>74</v>
      </c>
      <c r="F58" s="2">
        <v>25.06</v>
      </c>
      <c r="G58" s="5">
        <v>644</v>
      </c>
      <c r="H58" s="2" t="s">
        <v>242</v>
      </c>
      <c r="I58" s="2">
        <v>52</v>
      </c>
      <c r="J58" s="2">
        <v>0</v>
      </c>
    </row>
    <row r="59" spans="1:10">
      <c r="A59" s="3" t="s">
        <v>243</v>
      </c>
      <c r="B59" s="3" t="s">
        <v>244</v>
      </c>
      <c r="C59" s="3" t="s">
        <v>128</v>
      </c>
      <c r="D59" s="3" t="s">
        <v>232</v>
      </c>
      <c r="E59" s="3" t="s">
        <v>124</v>
      </c>
      <c r="F59" s="3">
        <v>5.52</v>
      </c>
      <c r="G59" s="6">
        <v>838</v>
      </c>
      <c r="H59" s="3" t="s">
        <v>245</v>
      </c>
      <c r="I59" s="3">
        <v>37</v>
      </c>
      <c r="J59" s="3">
        <v>0</v>
      </c>
    </row>
    <row r="60" spans="1:10">
      <c r="A60" s="2" t="s">
        <v>246</v>
      </c>
      <c r="B60" s="2" t="s">
        <v>218</v>
      </c>
      <c r="C60" s="2" t="s">
        <v>89</v>
      </c>
      <c r="D60" s="2" t="s">
        <v>93</v>
      </c>
      <c r="E60" s="2" t="s">
        <v>97</v>
      </c>
      <c r="F60" s="2">
        <v>20.88</v>
      </c>
      <c r="G60" s="5">
        <v>702</v>
      </c>
      <c r="H60" s="2" t="s">
        <v>247</v>
      </c>
      <c r="I60" s="2">
        <v>41</v>
      </c>
      <c r="J60" s="2">
        <v>4</v>
      </c>
    </row>
    <row r="61" spans="1:10">
      <c r="A61" s="3" t="s">
        <v>248</v>
      </c>
      <c r="B61" s="3" t="s">
        <v>249</v>
      </c>
      <c r="C61" s="3" t="s">
        <v>89</v>
      </c>
      <c r="D61" s="3" t="s">
        <v>82</v>
      </c>
      <c r="E61" s="3" t="s">
        <v>97</v>
      </c>
      <c r="F61" s="3">
        <v>15.44</v>
      </c>
      <c r="G61" s="6">
        <v>672</v>
      </c>
      <c r="H61" s="3" t="s">
        <v>250</v>
      </c>
      <c r="I61" s="3">
        <v>32</v>
      </c>
      <c r="J61" s="3">
        <v>0</v>
      </c>
    </row>
    <row r="62" spans="1:10">
      <c r="A62" s="2" t="s">
        <v>251</v>
      </c>
      <c r="B62" s="2" t="s">
        <v>252</v>
      </c>
      <c r="C62" s="2" t="s">
        <v>68</v>
      </c>
      <c r="D62" s="2" t="s">
        <v>93</v>
      </c>
      <c r="E62" s="2" t="s">
        <v>157</v>
      </c>
      <c r="F62" s="2">
        <v>16.54</v>
      </c>
      <c r="G62" s="5">
        <v>782</v>
      </c>
      <c r="H62" s="2" t="s">
        <v>253</v>
      </c>
      <c r="I62" s="2">
        <v>38</v>
      </c>
      <c r="J62" s="2">
        <v>5</v>
      </c>
    </row>
    <row r="63" spans="1:10">
      <c r="A63" s="3" t="s">
        <v>254</v>
      </c>
      <c r="B63" s="3" t="s">
        <v>255</v>
      </c>
      <c r="C63" s="3" t="s">
        <v>128</v>
      </c>
      <c r="D63" s="3" t="s">
        <v>82</v>
      </c>
      <c r="E63" s="3" t="s">
        <v>97</v>
      </c>
      <c r="F63" s="3">
        <v>45.7</v>
      </c>
      <c r="G63" s="6">
        <v>586</v>
      </c>
      <c r="H63" s="3" t="s">
        <v>256</v>
      </c>
      <c r="I63" s="3">
        <v>60</v>
      </c>
      <c r="J63" s="3">
        <v>5</v>
      </c>
    </row>
    <row r="64" spans="1:10">
      <c r="A64" s="2" t="s">
        <v>257</v>
      </c>
      <c r="B64" s="2" t="s">
        <v>258</v>
      </c>
      <c r="C64" s="2" t="s">
        <v>73</v>
      </c>
      <c r="D64" s="2" t="s">
        <v>232</v>
      </c>
      <c r="E64" s="2" t="s">
        <v>64</v>
      </c>
      <c r="F64" s="2">
        <v>35.89</v>
      </c>
      <c r="G64" s="5">
        <v>806</v>
      </c>
      <c r="H64" s="2" t="s">
        <v>259</v>
      </c>
      <c r="I64" s="2">
        <v>27</v>
      </c>
      <c r="J64" s="2">
        <v>4</v>
      </c>
    </row>
    <row r="65" spans="1:10">
      <c r="A65" s="3" t="s">
        <v>260</v>
      </c>
      <c r="B65" s="3" t="s">
        <v>167</v>
      </c>
      <c r="C65" s="3" t="s">
        <v>68</v>
      </c>
      <c r="D65" s="3" t="s">
        <v>161</v>
      </c>
      <c r="E65" s="3" t="s">
        <v>157</v>
      </c>
      <c r="F65" s="3"/>
      <c r="G65" s="6">
        <v>895</v>
      </c>
      <c r="H65" s="3" t="s">
        <v>261</v>
      </c>
      <c r="I65" s="3">
        <v>59</v>
      </c>
      <c r="J65" s="3">
        <v>0</v>
      </c>
    </row>
    <row r="66" spans="1:10">
      <c r="A66" s="2" t="s">
        <v>262</v>
      </c>
      <c r="B66" s="2" t="s">
        <v>263</v>
      </c>
      <c r="C66" s="2" t="s">
        <v>89</v>
      </c>
      <c r="D66" s="2" t="s">
        <v>144</v>
      </c>
      <c r="E66" s="2" t="s">
        <v>64</v>
      </c>
      <c r="F66" s="2">
        <v>23.78</v>
      </c>
      <c r="G66" s="5">
        <v>849</v>
      </c>
      <c r="H66" s="2" t="s">
        <v>264</v>
      </c>
      <c r="I66" s="2">
        <v>27</v>
      </c>
      <c r="J66" s="2">
        <v>3</v>
      </c>
    </row>
    <row r="67" spans="1:10">
      <c r="A67" s="3" t="s">
        <v>265</v>
      </c>
      <c r="B67" s="3" t="s">
        <v>266</v>
      </c>
      <c r="C67" s="3" t="s">
        <v>73</v>
      </c>
      <c r="D67" s="3" t="s">
        <v>161</v>
      </c>
      <c r="E67" s="3" t="s">
        <v>97</v>
      </c>
      <c r="F67" s="3">
        <v>35.6</v>
      </c>
      <c r="G67" s="6">
        <v>755</v>
      </c>
      <c r="H67" s="3" t="s">
        <v>267</v>
      </c>
      <c r="I67" s="3">
        <v>24</v>
      </c>
      <c r="J67" s="3">
        <v>3</v>
      </c>
    </row>
    <row r="68" spans="1:10">
      <c r="A68" s="2" t="s">
        <v>268</v>
      </c>
      <c r="B68" s="2" t="s">
        <v>269</v>
      </c>
      <c r="C68" s="2" t="s">
        <v>73</v>
      </c>
      <c r="D68" s="2" t="s">
        <v>161</v>
      </c>
      <c r="E68" s="2" t="s">
        <v>64</v>
      </c>
      <c r="F68" s="2">
        <v>41.77</v>
      </c>
      <c r="G68" s="5"/>
      <c r="H68" s="2" t="s">
        <v>270</v>
      </c>
      <c r="I68" s="2">
        <v>48</v>
      </c>
      <c r="J68" s="2">
        <v>0</v>
      </c>
    </row>
    <row r="69" spans="1:10">
      <c r="A69" s="3" t="s">
        <v>271</v>
      </c>
      <c r="B69" s="3" t="s">
        <v>272</v>
      </c>
      <c r="C69" s="3" t="s">
        <v>73</v>
      </c>
      <c r="D69" s="3" t="s">
        <v>93</v>
      </c>
      <c r="E69" s="3" t="s">
        <v>59</v>
      </c>
      <c r="F69" s="3">
        <v>5.43</v>
      </c>
      <c r="G69" s="6">
        <v>617</v>
      </c>
      <c r="H69" s="3" t="s">
        <v>135</v>
      </c>
      <c r="I69" s="3">
        <v>53</v>
      </c>
      <c r="J69" s="3">
        <v>0</v>
      </c>
    </row>
    <row r="70" spans="1:10">
      <c r="A70" s="2" t="s">
        <v>273</v>
      </c>
      <c r="B70" s="2" t="s">
        <v>274</v>
      </c>
      <c r="C70" s="2" t="s">
        <v>105</v>
      </c>
      <c r="D70" s="2" t="s">
        <v>82</v>
      </c>
      <c r="E70" s="2" t="s">
        <v>157</v>
      </c>
      <c r="F70" s="2">
        <v>28.96</v>
      </c>
      <c r="G70" s="5">
        <v>608</v>
      </c>
      <c r="H70" s="2" t="s">
        <v>275</v>
      </c>
      <c r="I70" s="2">
        <v>63</v>
      </c>
      <c r="J70" s="2">
        <v>1</v>
      </c>
    </row>
    <row r="71" spans="1:10">
      <c r="A71" s="3" t="s">
        <v>276</v>
      </c>
      <c r="B71" s="3" t="s">
        <v>277</v>
      </c>
      <c r="C71" s="3" t="s">
        <v>89</v>
      </c>
      <c r="D71" s="3" t="s">
        <v>82</v>
      </c>
      <c r="E71" s="3" t="s">
        <v>64</v>
      </c>
      <c r="F71" s="3">
        <v>49.07</v>
      </c>
      <c r="G71" s="6">
        <v>832</v>
      </c>
      <c r="H71" s="3" t="s">
        <v>278</v>
      </c>
      <c r="I71" s="3">
        <v>60</v>
      </c>
      <c r="J71" s="3">
        <v>4</v>
      </c>
    </row>
    <row r="72" spans="1:10">
      <c r="A72" s="2" t="s">
        <v>279</v>
      </c>
      <c r="B72" s="2" t="s">
        <v>280</v>
      </c>
      <c r="C72" s="2" t="s">
        <v>57</v>
      </c>
      <c r="D72" s="2" t="s">
        <v>101</v>
      </c>
      <c r="E72" s="2" t="s">
        <v>157</v>
      </c>
      <c r="F72" s="2">
        <v>26.86</v>
      </c>
      <c r="G72" s="5">
        <v>694</v>
      </c>
      <c r="H72" s="2" t="s">
        <v>281</v>
      </c>
      <c r="I72" s="2">
        <v>59</v>
      </c>
      <c r="J72" s="2">
        <v>5</v>
      </c>
    </row>
    <row r="73" spans="1:10">
      <c r="A73" s="3" t="s">
        <v>282</v>
      </c>
      <c r="B73" s="3" t="s">
        <v>283</v>
      </c>
      <c r="C73" s="3" t="s">
        <v>128</v>
      </c>
      <c r="D73" s="3" t="s">
        <v>58</v>
      </c>
      <c r="E73" s="3" t="s">
        <v>157</v>
      </c>
      <c r="F73" s="3">
        <v>38.86</v>
      </c>
      <c r="G73" s="6">
        <v>714</v>
      </c>
      <c r="H73" s="3" t="s">
        <v>284</v>
      </c>
      <c r="I73" s="3">
        <v>58</v>
      </c>
      <c r="J73" s="3">
        <v>3</v>
      </c>
    </row>
    <row r="74" spans="1:10">
      <c r="A74" s="2" t="s">
        <v>285</v>
      </c>
      <c r="B74" s="2" t="s">
        <v>286</v>
      </c>
      <c r="C74" s="2" t="s">
        <v>57</v>
      </c>
      <c r="D74" s="2" t="s">
        <v>161</v>
      </c>
      <c r="E74" s="2" t="s">
        <v>59</v>
      </c>
      <c r="F74" s="2">
        <v>20.92</v>
      </c>
      <c r="G74" s="5">
        <v>883</v>
      </c>
      <c r="H74" s="2" t="s">
        <v>287</v>
      </c>
      <c r="I74" s="2">
        <v>24</v>
      </c>
      <c r="J74" s="2">
        <v>1</v>
      </c>
    </row>
    <row r="75" spans="1:10">
      <c r="A75" s="3" t="s">
        <v>288</v>
      </c>
      <c r="B75" s="3" t="s">
        <v>289</v>
      </c>
      <c r="C75" s="3" t="s">
        <v>73</v>
      </c>
      <c r="D75" s="3" t="s">
        <v>82</v>
      </c>
      <c r="E75" s="3" t="s">
        <v>74</v>
      </c>
      <c r="F75" s="3">
        <v>24.48</v>
      </c>
      <c r="G75" s="6">
        <v>759</v>
      </c>
      <c r="H75" s="3" t="s">
        <v>290</v>
      </c>
      <c r="I75" s="3">
        <v>26</v>
      </c>
      <c r="J75" s="3">
        <v>3</v>
      </c>
    </row>
    <row r="76" spans="1:10">
      <c r="A76" s="2" t="s">
        <v>291</v>
      </c>
      <c r="B76" s="2" t="s">
        <v>292</v>
      </c>
      <c r="C76" s="2" t="s">
        <v>73</v>
      </c>
      <c r="D76" s="2" t="s">
        <v>93</v>
      </c>
      <c r="E76" s="2" t="s">
        <v>59</v>
      </c>
      <c r="F76" s="2">
        <v>18.440000000000001</v>
      </c>
      <c r="G76" s="5">
        <v>823</v>
      </c>
      <c r="H76" s="2" t="s">
        <v>293</v>
      </c>
      <c r="I76" s="2">
        <v>62</v>
      </c>
      <c r="J76" s="2">
        <v>5</v>
      </c>
    </row>
    <row r="77" spans="1:10">
      <c r="A77" s="3" t="s">
        <v>294</v>
      </c>
      <c r="B77" s="3" t="s">
        <v>295</v>
      </c>
      <c r="C77" s="3" t="s">
        <v>89</v>
      </c>
      <c r="D77" s="3" t="s">
        <v>144</v>
      </c>
      <c r="E77" s="3" t="s">
        <v>74</v>
      </c>
      <c r="F77" s="3">
        <v>35.17</v>
      </c>
      <c r="G77" s="6">
        <v>666</v>
      </c>
      <c r="H77" s="3" t="s">
        <v>296</v>
      </c>
      <c r="I77" s="3">
        <v>28</v>
      </c>
      <c r="J77" s="3">
        <v>5</v>
      </c>
    </row>
    <row r="78" spans="1:10">
      <c r="A78" s="2" t="s">
        <v>297</v>
      </c>
      <c r="B78" s="2" t="s">
        <v>298</v>
      </c>
      <c r="C78" s="2" t="s">
        <v>128</v>
      </c>
      <c r="D78" s="2" t="s">
        <v>78</v>
      </c>
      <c r="E78" s="2" t="s">
        <v>74</v>
      </c>
      <c r="F78" s="2">
        <v>40.42</v>
      </c>
      <c r="G78" s="5">
        <v>741</v>
      </c>
      <c r="H78" s="2" t="s">
        <v>299</v>
      </c>
      <c r="I78" s="2">
        <v>55</v>
      </c>
      <c r="J78" s="2">
        <v>3</v>
      </c>
    </row>
    <row r="79" spans="1:10">
      <c r="A79" s="3" t="s">
        <v>300</v>
      </c>
      <c r="B79" s="3" t="s">
        <v>301</v>
      </c>
      <c r="C79" s="3" t="s">
        <v>105</v>
      </c>
      <c r="D79" s="3" t="s">
        <v>78</v>
      </c>
      <c r="E79" s="3" t="s">
        <v>124</v>
      </c>
      <c r="F79" s="3">
        <v>32.130000000000003</v>
      </c>
      <c r="G79" s="6">
        <v>848</v>
      </c>
      <c r="H79" s="3" t="s">
        <v>302</v>
      </c>
      <c r="I79" s="3">
        <v>62</v>
      </c>
      <c r="J79" s="3">
        <v>2</v>
      </c>
    </row>
    <row r="80" spans="1:10">
      <c r="A80" s="2" t="s">
        <v>303</v>
      </c>
      <c r="B80" s="2" t="s">
        <v>304</v>
      </c>
      <c r="C80" s="2" t="s">
        <v>68</v>
      </c>
      <c r="D80" s="2" t="s">
        <v>144</v>
      </c>
      <c r="E80" s="2" t="s">
        <v>157</v>
      </c>
      <c r="F80" s="2">
        <v>10.42</v>
      </c>
      <c r="G80" s="5">
        <v>726</v>
      </c>
      <c r="H80" s="2" t="s">
        <v>305</v>
      </c>
      <c r="I80" s="2">
        <v>62</v>
      </c>
      <c r="J80" s="2">
        <v>3</v>
      </c>
    </row>
    <row r="81" spans="1:10">
      <c r="A81" s="3" t="s">
        <v>306</v>
      </c>
      <c r="B81" s="3" t="s">
        <v>307</v>
      </c>
      <c r="C81" s="3" t="s">
        <v>128</v>
      </c>
      <c r="D81" s="3" t="s">
        <v>101</v>
      </c>
      <c r="E81" s="3" t="s">
        <v>64</v>
      </c>
      <c r="F81" s="3">
        <v>8.01</v>
      </c>
      <c r="G81" s="6">
        <v>733</v>
      </c>
      <c r="H81" s="3" t="s">
        <v>308</v>
      </c>
      <c r="I81" s="3">
        <v>23</v>
      </c>
      <c r="J81" s="3">
        <v>5</v>
      </c>
    </row>
    <row r="82" spans="1:10">
      <c r="A82" s="2" t="s">
        <v>309</v>
      </c>
      <c r="B82" s="2" t="s">
        <v>310</v>
      </c>
      <c r="C82" s="2" t="s">
        <v>57</v>
      </c>
      <c r="D82" s="2" t="s">
        <v>93</v>
      </c>
      <c r="E82" s="2" t="s">
        <v>124</v>
      </c>
      <c r="F82" s="2">
        <v>42.14</v>
      </c>
      <c r="G82" s="5">
        <v>667</v>
      </c>
      <c r="H82" s="2" t="s">
        <v>311</v>
      </c>
      <c r="I82" s="2">
        <v>36</v>
      </c>
      <c r="J82" s="2">
        <v>5</v>
      </c>
    </row>
    <row r="83" spans="1:10">
      <c r="A83" s="3" t="s">
        <v>312</v>
      </c>
      <c r="B83" s="3" t="s">
        <v>313</v>
      </c>
      <c r="C83" s="3" t="s">
        <v>73</v>
      </c>
      <c r="D83" s="3" t="s">
        <v>144</v>
      </c>
      <c r="E83" s="3" t="s">
        <v>59</v>
      </c>
      <c r="F83" s="3">
        <v>32.49</v>
      </c>
      <c r="G83" s="6"/>
      <c r="H83" s="3" t="s">
        <v>314</v>
      </c>
      <c r="I83" s="3">
        <v>59</v>
      </c>
      <c r="J83" s="3">
        <v>2</v>
      </c>
    </row>
    <row r="84" spans="1:10">
      <c r="A84" s="2" t="s">
        <v>315</v>
      </c>
      <c r="B84" s="2" t="s">
        <v>280</v>
      </c>
      <c r="C84" s="2" t="s">
        <v>57</v>
      </c>
      <c r="D84" s="2" t="s">
        <v>101</v>
      </c>
      <c r="E84" s="2" t="s">
        <v>59</v>
      </c>
      <c r="F84" s="2">
        <v>12.44</v>
      </c>
      <c r="G84" s="5">
        <v>737</v>
      </c>
      <c r="H84" s="2" t="s">
        <v>316</v>
      </c>
      <c r="I84" s="2">
        <v>32</v>
      </c>
      <c r="J84" s="2">
        <v>2</v>
      </c>
    </row>
    <row r="85" spans="1:10">
      <c r="A85" s="3" t="s">
        <v>317</v>
      </c>
      <c r="B85" s="3" t="s">
        <v>318</v>
      </c>
      <c r="C85" s="3" t="s">
        <v>73</v>
      </c>
      <c r="D85" s="3" t="s">
        <v>82</v>
      </c>
      <c r="E85" s="3" t="s">
        <v>74</v>
      </c>
      <c r="F85" s="3">
        <v>6.54</v>
      </c>
      <c r="G85" s="6">
        <v>665</v>
      </c>
      <c r="H85" s="3" t="s">
        <v>319</v>
      </c>
      <c r="I85" s="3">
        <v>57</v>
      </c>
      <c r="J85" s="3">
        <v>2</v>
      </c>
    </row>
    <row r="86" spans="1:10">
      <c r="A86" s="2" t="s">
        <v>320</v>
      </c>
      <c r="B86" s="2" t="s">
        <v>321</v>
      </c>
      <c r="C86" s="2" t="s">
        <v>57</v>
      </c>
      <c r="D86" s="2" t="s">
        <v>101</v>
      </c>
      <c r="E86" s="2" t="s">
        <v>74</v>
      </c>
      <c r="F86" s="2">
        <v>34.619999999999997</v>
      </c>
      <c r="G86" s="5">
        <v>849</v>
      </c>
      <c r="H86" s="2" t="s">
        <v>322</v>
      </c>
      <c r="I86" s="2">
        <v>28</v>
      </c>
      <c r="J86" s="2">
        <v>5</v>
      </c>
    </row>
    <row r="87" spans="1:10">
      <c r="A87" s="3" t="s">
        <v>323</v>
      </c>
      <c r="B87" s="3" t="s">
        <v>324</v>
      </c>
      <c r="C87" s="3" t="s">
        <v>57</v>
      </c>
      <c r="D87" s="3" t="s">
        <v>93</v>
      </c>
      <c r="E87" s="3" t="s">
        <v>157</v>
      </c>
      <c r="F87" s="3">
        <v>13.4</v>
      </c>
      <c r="G87" s="6">
        <v>787</v>
      </c>
      <c r="H87" s="3" t="s">
        <v>325</v>
      </c>
      <c r="I87" s="3">
        <v>63</v>
      </c>
      <c r="J87" s="3">
        <v>3</v>
      </c>
    </row>
    <row r="88" spans="1:10">
      <c r="A88" s="2" t="s">
        <v>326</v>
      </c>
      <c r="B88" s="2" t="s">
        <v>327</v>
      </c>
      <c r="C88" s="2" t="s">
        <v>57</v>
      </c>
      <c r="D88" s="2" t="s">
        <v>144</v>
      </c>
      <c r="E88" s="2" t="s">
        <v>64</v>
      </c>
      <c r="F88" s="2">
        <v>14.04</v>
      </c>
      <c r="G88" s="5">
        <v>748</v>
      </c>
      <c r="H88" s="2" t="s">
        <v>191</v>
      </c>
      <c r="I88" s="2">
        <v>48</v>
      </c>
      <c r="J88" s="2">
        <v>4</v>
      </c>
    </row>
    <row r="89" spans="1:10">
      <c r="A89" s="3" t="s">
        <v>328</v>
      </c>
      <c r="B89" s="3" t="s">
        <v>280</v>
      </c>
      <c r="C89" s="3" t="s">
        <v>128</v>
      </c>
      <c r="D89" s="3" t="s">
        <v>144</v>
      </c>
      <c r="E89" s="3" t="s">
        <v>64</v>
      </c>
      <c r="F89" s="3">
        <v>47.14</v>
      </c>
      <c r="G89" s="6">
        <v>739</v>
      </c>
      <c r="H89" s="3" t="s">
        <v>329</v>
      </c>
      <c r="I89" s="3">
        <v>37</v>
      </c>
      <c r="J89" s="3">
        <v>2</v>
      </c>
    </row>
    <row r="90" spans="1:10">
      <c r="A90" s="2" t="s">
        <v>330</v>
      </c>
      <c r="B90" s="2" t="s">
        <v>331</v>
      </c>
      <c r="C90" s="2" t="s">
        <v>89</v>
      </c>
      <c r="D90" s="2" t="s">
        <v>144</v>
      </c>
      <c r="E90" s="2" t="s">
        <v>74</v>
      </c>
      <c r="F90" s="2">
        <v>11.92</v>
      </c>
      <c r="G90" s="5">
        <v>782</v>
      </c>
      <c r="H90" s="2" t="s">
        <v>332</v>
      </c>
      <c r="I90" s="2">
        <v>63</v>
      </c>
      <c r="J90" s="2">
        <v>5</v>
      </c>
    </row>
    <row r="91" spans="1:10">
      <c r="A91" s="3" t="s">
        <v>333</v>
      </c>
      <c r="B91" s="3" t="s">
        <v>334</v>
      </c>
      <c r="C91" s="3" t="s">
        <v>57</v>
      </c>
      <c r="D91" s="3" t="s">
        <v>161</v>
      </c>
      <c r="E91" s="3" t="s">
        <v>97</v>
      </c>
      <c r="F91" s="3">
        <v>12.64</v>
      </c>
      <c r="G91" s="6">
        <v>833</v>
      </c>
      <c r="H91" s="3" t="s">
        <v>335</v>
      </c>
      <c r="I91" s="3">
        <v>36</v>
      </c>
      <c r="J91" s="3">
        <v>2</v>
      </c>
    </row>
    <row r="92" spans="1:10">
      <c r="A92" s="2" t="s">
        <v>336</v>
      </c>
      <c r="B92" s="2" t="s">
        <v>337</v>
      </c>
      <c r="C92" s="2" t="s">
        <v>89</v>
      </c>
      <c r="D92" s="2" t="s">
        <v>144</v>
      </c>
      <c r="E92" s="2" t="s">
        <v>97</v>
      </c>
      <c r="F92" s="2">
        <v>28.39</v>
      </c>
      <c r="G92" s="5">
        <v>606</v>
      </c>
      <c r="H92" s="2" t="s">
        <v>338</v>
      </c>
      <c r="I92" s="2">
        <v>30</v>
      </c>
      <c r="J92" s="2">
        <v>0</v>
      </c>
    </row>
    <row r="93" spans="1:10">
      <c r="A93" s="3" t="s">
        <v>339</v>
      </c>
      <c r="B93" s="3" t="s">
        <v>340</v>
      </c>
      <c r="C93" s="3" t="s">
        <v>89</v>
      </c>
      <c r="D93" s="3" t="s">
        <v>161</v>
      </c>
      <c r="E93" s="3" t="s">
        <v>97</v>
      </c>
      <c r="F93" s="3">
        <v>8.9600000000000009</v>
      </c>
      <c r="G93" s="6">
        <v>608</v>
      </c>
      <c r="H93" s="3" t="s">
        <v>341</v>
      </c>
      <c r="I93" s="3">
        <v>50</v>
      </c>
      <c r="J93" s="3">
        <v>2</v>
      </c>
    </row>
    <row r="94" spans="1:10">
      <c r="A94" s="2" t="s">
        <v>342</v>
      </c>
      <c r="B94" s="2" t="s">
        <v>289</v>
      </c>
      <c r="C94" s="2" t="s">
        <v>57</v>
      </c>
      <c r="D94" s="2" t="s">
        <v>232</v>
      </c>
      <c r="E94" s="2" t="s">
        <v>97</v>
      </c>
      <c r="F94" s="2">
        <v>5.04</v>
      </c>
      <c r="G94" s="5">
        <v>887</v>
      </c>
      <c r="H94" s="2" t="s">
        <v>343</v>
      </c>
      <c r="I94" s="2">
        <v>63</v>
      </c>
      <c r="J94" s="2">
        <v>0</v>
      </c>
    </row>
    <row r="95" spans="1:10">
      <c r="A95" s="3" t="s">
        <v>344</v>
      </c>
      <c r="B95" s="3" t="s">
        <v>345</v>
      </c>
      <c r="C95" s="3" t="s">
        <v>128</v>
      </c>
      <c r="D95" s="3" t="s">
        <v>63</v>
      </c>
      <c r="E95" s="3" t="s">
        <v>64</v>
      </c>
      <c r="F95" s="3">
        <v>23.85</v>
      </c>
      <c r="G95" s="6">
        <v>714</v>
      </c>
      <c r="H95" s="3" t="s">
        <v>346</v>
      </c>
      <c r="I95" s="3">
        <v>30</v>
      </c>
      <c r="J95" s="3">
        <v>2</v>
      </c>
    </row>
    <row r="96" spans="1:10">
      <c r="A96" s="2" t="s">
        <v>347</v>
      </c>
      <c r="B96" s="2" t="s">
        <v>348</v>
      </c>
      <c r="C96" s="2" t="s">
        <v>89</v>
      </c>
      <c r="D96" s="2" t="s">
        <v>82</v>
      </c>
      <c r="E96" s="2" t="s">
        <v>64</v>
      </c>
      <c r="F96" s="2">
        <v>27.94</v>
      </c>
      <c r="G96" s="5">
        <v>859</v>
      </c>
      <c r="H96" s="2" t="s">
        <v>349</v>
      </c>
      <c r="I96" s="2">
        <v>63</v>
      </c>
      <c r="J96" s="2">
        <v>5</v>
      </c>
    </row>
    <row r="97" spans="1:10">
      <c r="A97" s="3" t="s">
        <v>350</v>
      </c>
      <c r="B97" s="3" t="s">
        <v>351</v>
      </c>
      <c r="C97" s="3" t="s">
        <v>68</v>
      </c>
      <c r="D97" s="3" t="s">
        <v>69</v>
      </c>
      <c r="E97" s="3" t="s">
        <v>64</v>
      </c>
      <c r="F97" s="3">
        <v>22.45</v>
      </c>
      <c r="G97" s="6">
        <v>754</v>
      </c>
      <c r="H97" s="3" t="s">
        <v>352</v>
      </c>
      <c r="I97" s="3">
        <v>42</v>
      </c>
      <c r="J97" s="3">
        <v>3</v>
      </c>
    </row>
    <row r="98" spans="1:10">
      <c r="A98" s="2" t="s">
        <v>353</v>
      </c>
      <c r="B98" s="2" t="s">
        <v>40</v>
      </c>
      <c r="C98" s="2" t="s">
        <v>73</v>
      </c>
      <c r="D98" s="2" t="s">
        <v>78</v>
      </c>
      <c r="E98" s="2" t="s">
        <v>74</v>
      </c>
      <c r="F98" s="2">
        <v>7.01</v>
      </c>
      <c r="G98" s="5">
        <v>740</v>
      </c>
      <c r="H98" s="2" t="s">
        <v>354</v>
      </c>
      <c r="I98" s="2">
        <v>25</v>
      </c>
      <c r="J98" s="2">
        <v>4</v>
      </c>
    </row>
    <row r="99" spans="1:10">
      <c r="A99" s="3" t="s">
        <v>355</v>
      </c>
      <c r="B99" s="3" t="s">
        <v>356</v>
      </c>
      <c r="C99" s="3" t="s">
        <v>73</v>
      </c>
      <c r="D99" s="3" t="s">
        <v>144</v>
      </c>
      <c r="E99" s="3" t="s">
        <v>64</v>
      </c>
      <c r="F99" s="3">
        <v>34.270000000000003</v>
      </c>
      <c r="G99" s="6">
        <v>576</v>
      </c>
      <c r="H99" s="3" t="s">
        <v>357</v>
      </c>
      <c r="I99" s="3">
        <v>41</v>
      </c>
      <c r="J99" s="3">
        <v>2</v>
      </c>
    </row>
    <row r="100" spans="1:10">
      <c r="A100" s="2" t="s">
        <v>358</v>
      </c>
      <c r="B100" s="2" t="s">
        <v>359</v>
      </c>
      <c r="C100" s="2" t="s">
        <v>89</v>
      </c>
      <c r="D100" s="2" t="s">
        <v>69</v>
      </c>
      <c r="E100" s="2" t="s">
        <v>59</v>
      </c>
      <c r="F100" s="2">
        <v>42.82</v>
      </c>
      <c r="G100" s="5">
        <v>834</v>
      </c>
      <c r="H100" s="2" t="s">
        <v>360</v>
      </c>
      <c r="I100" s="2">
        <v>58</v>
      </c>
      <c r="J100" s="2">
        <v>1</v>
      </c>
    </row>
    <row r="101" spans="1:10">
      <c r="A101" s="3" t="s">
        <v>361</v>
      </c>
      <c r="B101" s="3" t="s">
        <v>362</v>
      </c>
      <c r="C101" s="3" t="s">
        <v>89</v>
      </c>
      <c r="D101" s="3" t="s">
        <v>93</v>
      </c>
      <c r="E101" s="3" t="s">
        <v>59</v>
      </c>
      <c r="F101" s="3">
        <v>4.2300000000000004</v>
      </c>
      <c r="G101" s="6">
        <v>686</v>
      </c>
      <c r="H101" s="3" t="s">
        <v>363</v>
      </c>
      <c r="I101" s="3">
        <v>41</v>
      </c>
      <c r="J101" s="3">
        <v>2</v>
      </c>
    </row>
    <row r="102" spans="1:10">
      <c r="A102" s="2" t="s">
        <v>364</v>
      </c>
      <c r="B102" s="2" t="s">
        <v>365</v>
      </c>
      <c r="C102" s="2" t="s">
        <v>105</v>
      </c>
      <c r="D102" s="2" t="s">
        <v>78</v>
      </c>
      <c r="E102" s="2" t="s">
        <v>59</v>
      </c>
      <c r="F102" s="2">
        <v>9.67</v>
      </c>
      <c r="G102" s="5">
        <v>565</v>
      </c>
      <c r="H102" s="2" t="s">
        <v>366</v>
      </c>
      <c r="I102" s="2">
        <v>35</v>
      </c>
      <c r="J102" s="2">
        <v>3</v>
      </c>
    </row>
    <row r="103" spans="1:10">
      <c r="A103" s="3" t="s">
        <v>367</v>
      </c>
      <c r="B103" s="3" t="s">
        <v>252</v>
      </c>
      <c r="C103" s="3" t="s">
        <v>73</v>
      </c>
      <c r="D103" s="3" t="s">
        <v>78</v>
      </c>
      <c r="E103" s="3" t="s">
        <v>157</v>
      </c>
      <c r="F103" s="3">
        <v>39.51</v>
      </c>
      <c r="G103" s="6">
        <v>593</v>
      </c>
      <c r="H103" s="3" t="s">
        <v>368</v>
      </c>
      <c r="I103" s="3">
        <v>32</v>
      </c>
      <c r="J103" s="3">
        <v>4</v>
      </c>
    </row>
    <row r="104" spans="1:10">
      <c r="A104" s="2" t="s">
        <v>369</v>
      </c>
      <c r="B104" s="2" t="s">
        <v>370</v>
      </c>
      <c r="C104" s="2" t="s">
        <v>73</v>
      </c>
      <c r="D104" s="2" t="s">
        <v>232</v>
      </c>
      <c r="E104" s="2" t="s">
        <v>64</v>
      </c>
      <c r="F104" s="2">
        <v>22.47</v>
      </c>
      <c r="G104" s="5">
        <v>812</v>
      </c>
      <c r="H104" s="2" t="s">
        <v>371</v>
      </c>
      <c r="I104" s="2">
        <v>29</v>
      </c>
      <c r="J104" s="2">
        <v>2</v>
      </c>
    </row>
    <row r="105" spans="1:10">
      <c r="A105" s="3" t="s">
        <v>372</v>
      </c>
      <c r="B105" s="3" t="s">
        <v>231</v>
      </c>
      <c r="C105" s="3" t="s">
        <v>128</v>
      </c>
      <c r="D105" s="3" t="s">
        <v>58</v>
      </c>
      <c r="E105" s="3" t="s">
        <v>74</v>
      </c>
      <c r="F105" s="3">
        <v>49.27</v>
      </c>
      <c r="G105" s="6">
        <v>654</v>
      </c>
      <c r="H105" s="3" t="s">
        <v>373</v>
      </c>
      <c r="I105" s="3">
        <v>30</v>
      </c>
      <c r="J105" s="3">
        <v>2</v>
      </c>
    </row>
    <row r="106" spans="1:10">
      <c r="A106" s="2" t="s">
        <v>374</v>
      </c>
      <c r="B106" s="2" t="s">
        <v>375</v>
      </c>
      <c r="C106" s="2" t="s">
        <v>57</v>
      </c>
      <c r="D106" s="2" t="s">
        <v>144</v>
      </c>
      <c r="E106" s="2" t="s">
        <v>59</v>
      </c>
      <c r="F106" s="2">
        <v>9.07</v>
      </c>
      <c r="G106" s="5">
        <v>667</v>
      </c>
      <c r="H106" s="2" t="s">
        <v>376</v>
      </c>
      <c r="I106" s="2">
        <v>26</v>
      </c>
      <c r="J106" s="2">
        <v>3</v>
      </c>
    </row>
    <row r="107" spans="1:10">
      <c r="A107" s="3" t="s">
        <v>377</v>
      </c>
      <c r="B107" s="3" t="s">
        <v>378</v>
      </c>
      <c r="C107" s="3" t="s">
        <v>128</v>
      </c>
      <c r="D107" s="3" t="s">
        <v>144</v>
      </c>
      <c r="E107" s="3" t="s">
        <v>74</v>
      </c>
      <c r="F107" s="3">
        <v>30.06</v>
      </c>
      <c r="G107" s="6">
        <v>877</v>
      </c>
      <c r="H107" s="3" t="s">
        <v>379</v>
      </c>
      <c r="I107" s="3">
        <v>47</v>
      </c>
      <c r="J107" s="3">
        <v>0</v>
      </c>
    </row>
    <row r="108" spans="1:10">
      <c r="A108" s="2" t="s">
        <v>380</v>
      </c>
      <c r="B108" s="2" t="s">
        <v>381</v>
      </c>
      <c r="C108" s="2" t="s">
        <v>89</v>
      </c>
      <c r="D108" s="2" t="s">
        <v>232</v>
      </c>
      <c r="E108" s="2" t="s">
        <v>74</v>
      </c>
      <c r="F108" s="2">
        <v>7.98</v>
      </c>
      <c r="G108" s="5">
        <v>755</v>
      </c>
      <c r="H108" s="2" t="s">
        <v>382</v>
      </c>
      <c r="I108" s="2">
        <v>41</v>
      </c>
      <c r="J108" s="2">
        <v>5</v>
      </c>
    </row>
    <row r="109" spans="1:10">
      <c r="A109" s="3" t="s">
        <v>383</v>
      </c>
      <c r="B109" s="3" t="s">
        <v>384</v>
      </c>
      <c r="C109" s="3" t="s">
        <v>73</v>
      </c>
      <c r="D109" s="3" t="s">
        <v>78</v>
      </c>
      <c r="E109" s="3" t="s">
        <v>124</v>
      </c>
      <c r="F109" s="3">
        <v>27.94</v>
      </c>
      <c r="G109" s="6">
        <v>728</v>
      </c>
      <c r="H109" s="3" t="s">
        <v>385</v>
      </c>
      <c r="I109" s="3">
        <v>37</v>
      </c>
      <c r="J109" s="3">
        <v>0</v>
      </c>
    </row>
    <row r="110" spans="1:10">
      <c r="A110" s="2" t="s">
        <v>386</v>
      </c>
      <c r="B110" s="2" t="s">
        <v>387</v>
      </c>
      <c r="C110" s="2" t="s">
        <v>105</v>
      </c>
      <c r="D110" s="2" t="s">
        <v>78</v>
      </c>
      <c r="E110" s="2" t="s">
        <v>97</v>
      </c>
      <c r="F110" s="2">
        <v>33.81</v>
      </c>
      <c r="G110" s="5">
        <v>871</v>
      </c>
      <c r="H110" s="2" t="s">
        <v>388</v>
      </c>
      <c r="I110" s="2">
        <v>59</v>
      </c>
      <c r="J110" s="2">
        <v>3</v>
      </c>
    </row>
    <row r="111" spans="1:10">
      <c r="A111" s="3" t="s">
        <v>389</v>
      </c>
      <c r="B111" s="3" t="s">
        <v>231</v>
      </c>
      <c r="C111" s="3" t="s">
        <v>68</v>
      </c>
      <c r="D111" s="3" t="s">
        <v>144</v>
      </c>
      <c r="E111" s="3" t="s">
        <v>157</v>
      </c>
      <c r="F111" s="3">
        <v>32.479999999999997</v>
      </c>
      <c r="G111" s="6">
        <v>584</v>
      </c>
      <c r="H111" s="3" t="s">
        <v>390</v>
      </c>
      <c r="I111" s="3">
        <v>39</v>
      </c>
      <c r="J111" s="3">
        <v>4</v>
      </c>
    </row>
    <row r="112" spans="1:10">
      <c r="A112" s="2" t="s">
        <v>391</v>
      </c>
      <c r="B112" s="2" t="s">
        <v>392</v>
      </c>
      <c r="C112" s="2" t="s">
        <v>89</v>
      </c>
      <c r="D112" s="2" t="s">
        <v>82</v>
      </c>
      <c r="E112" s="2" t="s">
        <v>64</v>
      </c>
      <c r="F112" s="2">
        <v>5.67</v>
      </c>
      <c r="G112" s="5">
        <v>589</v>
      </c>
      <c r="H112" s="2" t="s">
        <v>393</v>
      </c>
      <c r="I112" s="2">
        <v>61</v>
      </c>
      <c r="J112" s="2">
        <v>4</v>
      </c>
    </row>
    <row r="113" spans="1:10">
      <c r="A113" s="3" t="s">
        <v>394</v>
      </c>
      <c r="B113" s="3" t="s">
        <v>395</v>
      </c>
      <c r="C113" s="3" t="s">
        <v>128</v>
      </c>
      <c r="D113" s="3" t="s">
        <v>93</v>
      </c>
      <c r="E113" s="3" t="s">
        <v>59</v>
      </c>
      <c r="F113" s="3">
        <v>24.14</v>
      </c>
      <c r="G113" s="6">
        <v>883</v>
      </c>
      <c r="H113" s="3" t="s">
        <v>396</v>
      </c>
      <c r="I113" s="3">
        <v>52</v>
      </c>
      <c r="J113" s="3">
        <v>4</v>
      </c>
    </row>
    <row r="114" spans="1:10">
      <c r="A114" s="2" t="s">
        <v>397</v>
      </c>
      <c r="B114" s="2" t="s">
        <v>398</v>
      </c>
      <c r="C114" s="2" t="s">
        <v>128</v>
      </c>
      <c r="D114" s="2" t="s">
        <v>82</v>
      </c>
      <c r="E114" s="2" t="s">
        <v>59</v>
      </c>
      <c r="F114" s="2">
        <v>33.369999999999997</v>
      </c>
      <c r="G114" s="5"/>
      <c r="H114" s="2" t="s">
        <v>399</v>
      </c>
      <c r="I114" s="2">
        <v>55</v>
      </c>
      <c r="J114" s="2">
        <v>4</v>
      </c>
    </row>
    <row r="115" spans="1:10">
      <c r="A115" s="3" t="s">
        <v>400</v>
      </c>
      <c r="B115" s="3" t="s">
        <v>401</v>
      </c>
      <c r="C115" s="3" t="s">
        <v>73</v>
      </c>
      <c r="D115" s="3" t="s">
        <v>161</v>
      </c>
      <c r="E115" s="3" t="s">
        <v>64</v>
      </c>
      <c r="F115" s="3">
        <v>18.899999999999999</v>
      </c>
      <c r="G115" s="6">
        <v>873</v>
      </c>
      <c r="H115" s="3" t="s">
        <v>346</v>
      </c>
      <c r="I115" s="3">
        <v>43</v>
      </c>
      <c r="J115" s="3">
        <v>0</v>
      </c>
    </row>
    <row r="116" spans="1:10">
      <c r="A116" s="2" t="s">
        <v>402</v>
      </c>
      <c r="B116" s="2" t="s">
        <v>403</v>
      </c>
      <c r="C116" s="2" t="s">
        <v>73</v>
      </c>
      <c r="D116" s="2" t="s">
        <v>101</v>
      </c>
      <c r="E116" s="2" t="s">
        <v>97</v>
      </c>
      <c r="F116" s="2">
        <v>30.39</v>
      </c>
      <c r="G116" s="5">
        <v>729</v>
      </c>
      <c r="H116" s="2" t="s">
        <v>404</v>
      </c>
      <c r="I116" s="2">
        <v>30</v>
      </c>
      <c r="J116" s="2">
        <v>4</v>
      </c>
    </row>
    <row r="117" spans="1:10">
      <c r="A117" s="3" t="s">
        <v>405</v>
      </c>
      <c r="B117" s="3" t="s">
        <v>406</v>
      </c>
      <c r="C117" s="3" t="s">
        <v>73</v>
      </c>
      <c r="D117" s="3" t="s">
        <v>58</v>
      </c>
      <c r="E117" s="3" t="s">
        <v>59</v>
      </c>
      <c r="F117" s="3">
        <v>41.22</v>
      </c>
      <c r="G117" s="6">
        <v>900</v>
      </c>
      <c r="H117" s="3" t="s">
        <v>407</v>
      </c>
      <c r="I117" s="3">
        <v>63</v>
      </c>
      <c r="J117" s="3">
        <v>5</v>
      </c>
    </row>
    <row r="118" spans="1:10">
      <c r="A118" s="2" t="s">
        <v>408</v>
      </c>
      <c r="B118" s="2" t="s">
        <v>409</v>
      </c>
      <c r="C118" s="2" t="s">
        <v>73</v>
      </c>
      <c r="D118" s="2" t="s">
        <v>144</v>
      </c>
      <c r="E118" s="2" t="s">
        <v>157</v>
      </c>
      <c r="F118" s="2">
        <v>13.07</v>
      </c>
      <c r="G118" s="5">
        <v>798</v>
      </c>
      <c r="H118" s="2" t="s">
        <v>410</v>
      </c>
      <c r="I118" s="2">
        <v>31</v>
      </c>
      <c r="J118" s="2">
        <v>0</v>
      </c>
    </row>
    <row r="119" spans="1:10">
      <c r="A119" s="3" t="s">
        <v>411</v>
      </c>
      <c r="B119" s="3" t="s">
        <v>412</v>
      </c>
      <c r="C119" s="3" t="s">
        <v>89</v>
      </c>
      <c r="D119" s="3" t="s">
        <v>58</v>
      </c>
      <c r="E119" s="3" t="s">
        <v>74</v>
      </c>
      <c r="F119" s="3">
        <v>44.19</v>
      </c>
      <c r="G119" s="6">
        <v>855</v>
      </c>
      <c r="H119" s="3" t="s">
        <v>413</v>
      </c>
      <c r="I119" s="3">
        <v>33</v>
      </c>
      <c r="J119" s="3">
        <v>5</v>
      </c>
    </row>
    <row r="120" spans="1:10">
      <c r="A120" s="2" t="s">
        <v>414</v>
      </c>
      <c r="B120" s="2" t="s">
        <v>415</v>
      </c>
      <c r="C120" s="2" t="s">
        <v>105</v>
      </c>
      <c r="D120" s="2" t="s">
        <v>82</v>
      </c>
      <c r="E120" s="2" t="s">
        <v>74</v>
      </c>
      <c r="F120" s="2">
        <v>34.79</v>
      </c>
      <c r="G120" s="5">
        <v>777</v>
      </c>
      <c r="H120" s="2" t="s">
        <v>416</v>
      </c>
      <c r="I120" s="2">
        <v>36</v>
      </c>
      <c r="J120" s="2">
        <v>4</v>
      </c>
    </row>
    <row r="121" spans="1:10">
      <c r="A121" s="3" t="s">
        <v>417</v>
      </c>
      <c r="B121" s="3" t="s">
        <v>418</v>
      </c>
      <c r="C121" s="3" t="s">
        <v>128</v>
      </c>
      <c r="D121" s="3" t="s">
        <v>69</v>
      </c>
      <c r="E121" s="3" t="s">
        <v>59</v>
      </c>
      <c r="F121" s="3">
        <v>49.27</v>
      </c>
      <c r="G121" s="6">
        <v>694</v>
      </c>
      <c r="H121" s="3" t="s">
        <v>419</v>
      </c>
      <c r="I121" s="3">
        <v>55</v>
      </c>
      <c r="J121" s="3">
        <v>3</v>
      </c>
    </row>
    <row r="122" spans="1:10">
      <c r="A122" s="2" t="s">
        <v>420</v>
      </c>
      <c r="B122" s="2" t="s">
        <v>421</v>
      </c>
      <c r="C122" s="2" t="s">
        <v>89</v>
      </c>
      <c r="D122" s="2" t="s">
        <v>78</v>
      </c>
      <c r="E122" s="2" t="s">
        <v>74</v>
      </c>
      <c r="F122" s="2">
        <v>44.08</v>
      </c>
      <c r="G122" s="5">
        <v>602</v>
      </c>
      <c r="H122" s="2" t="s">
        <v>422</v>
      </c>
      <c r="I122" s="2">
        <v>29</v>
      </c>
      <c r="J122" s="2">
        <v>2</v>
      </c>
    </row>
    <row r="123" spans="1:10">
      <c r="A123" s="3" t="s">
        <v>423</v>
      </c>
      <c r="B123" s="3" t="s">
        <v>424</v>
      </c>
      <c r="C123" s="3" t="s">
        <v>73</v>
      </c>
      <c r="D123" s="3" t="s">
        <v>232</v>
      </c>
      <c r="E123" s="3" t="s">
        <v>97</v>
      </c>
      <c r="F123" s="3">
        <v>7.31</v>
      </c>
      <c r="G123" s="6">
        <v>780</v>
      </c>
      <c r="H123" s="3" t="s">
        <v>425</v>
      </c>
      <c r="I123" s="3">
        <v>48</v>
      </c>
      <c r="J123" s="3">
        <v>0</v>
      </c>
    </row>
    <row r="124" spans="1:10">
      <c r="A124" s="2" t="s">
        <v>426</v>
      </c>
      <c r="B124" s="2" t="s">
        <v>427</v>
      </c>
      <c r="C124" s="2" t="s">
        <v>73</v>
      </c>
      <c r="D124" s="2" t="s">
        <v>69</v>
      </c>
      <c r="E124" s="2" t="s">
        <v>74</v>
      </c>
      <c r="F124" s="2">
        <v>4.32</v>
      </c>
      <c r="G124" s="5">
        <v>882</v>
      </c>
      <c r="H124" s="2" t="s">
        <v>428</v>
      </c>
      <c r="I124" s="2">
        <v>30</v>
      </c>
      <c r="J124" s="2">
        <v>0</v>
      </c>
    </row>
    <row r="125" spans="1:10">
      <c r="A125" s="3" t="s">
        <v>429</v>
      </c>
      <c r="B125" s="3" t="s">
        <v>430</v>
      </c>
      <c r="C125" s="3" t="s">
        <v>68</v>
      </c>
      <c r="D125" s="3" t="s">
        <v>78</v>
      </c>
      <c r="E125" s="3" t="s">
        <v>64</v>
      </c>
      <c r="F125" s="3">
        <v>45.58</v>
      </c>
      <c r="G125" s="6"/>
      <c r="H125" s="3" t="s">
        <v>431</v>
      </c>
      <c r="I125" s="3">
        <v>57</v>
      </c>
      <c r="J125" s="3">
        <v>5</v>
      </c>
    </row>
    <row r="126" spans="1:10">
      <c r="A126" s="2" t="s">
        <v>432</v>
      </c>
      <c r="B126" s="2" t="s">
        <v>433</v>
      </c>
      <c r="C126" s="2" t="s">
        <v>128</v>
      </c>
      <c r="D126" s="2" t="s">
        <v>82</v>
      </c>
      <c r="E126" s="2" t="s">
        <v>97</v>
      </c>
      <c r="F126" s="2">
        <v>5.24</v>
      </c>
      <c r="G126" s="5">
        <v>868</v>
      </c>
      <c r="H126" s="2" t="s">
        <v>434</v>
      </c>
      <c r="I126" s="2">
        <v>53</v>
      </c>
      <c r="J126" s="2">
        <v>4</v>
      </c>
    </row>
    <row r="127" spans="1:10">
      <c r="A127" s="3" t="s">
        <v>435</v>
      </c>
      <c r="B127" s="3" t="s">
        <v>85</v>
      </c>
      <c r="C127" s="3" t="s">
        <v>68</v>
      </c>
      <c r="D127" s="3" t="s">
        <v>58</v>
      </c>
      <c r="E127" s="3" t="s">
        <v>97</v>
      </c>
      <c r="F127" s="3">
        <v>16.690000000000001</v>
      </c>
      <c r="G127" s="6"/>
      <c r="H127" s="3" t="s">
        <v>436</v>
      </c>
      <c r="I127" s="3">
        <v>48</v>
      </c>
      <c r="J127" s="3">
        <v>1</v>
      </c>
    </row>
    <row r="128" spans="1:10">
      <c r="A128" s="2" t="s">
        <v>437</v>
      </c>
      <c r="B128" s="2" t="s">
        <v>438</v>
      </c>
      <c r="C128" s="2" t="s">
        <v>89</v>
      </c>
      <c r="D128" s="2" t="s">
        <v>161</v>
      </c>
      <c r="E128" s="2" t="s">
        <v>124</v>
      </c>
      <c r="F128" s="2">
        <v>39.96</v>
      </c>
      <c r="G128" s="5">
        <v>560</v>
      </c>
      <c r="H128" s="2" t="s">
        <v>439</v>
      </c>
      <c r="I128" s="2">
        <v>24</v>
      </c>
      <c r="J128" s="2">
        <v>5</v>
      </c>
    </row>
    <row r="129" spans="1:10">
      <c r="A129" s="3" t="s">
        <v>440</v>
      </c>
      <c r="B129" s="3" t="s">
        <v>441</v>
      </c>
      <c r="C129" s="3" t="s">
        <v>73</v>
      </c>
      <c r="D129" s="3" t="s">
        <v>82</v>
      </c>
      <c r="E129" s="3" t="s">
        <v>157</v>
      </c>
      <c r="F129" s="3">
        <v>19.21</v>
      </c>
      <c r="G129" s="6">
        <v>871</v>
      </c>
      <c r="H129" s="3" t="s">
        <v>442</v>
      </c>
      <c r="I129" s="3">
        <v>43</v>
      </c>
      <c r="J129" s="3">
        <v>1</v>
      </c>
    </row>
    <row r="130" spans="1:10">
      <c r="A130" s="2" t="s">
        <v>443</v>
      </c>
      <c r="B130" s="2" t="s">
        <v>392</v>
      </c>
      <c r="C130" s="2" t="s">
        <v>89</v>
      </c>
      <c r="D130" s="2" t="s">
        <v>161</v>
      </c>
      <c r="E130" s="2" t="s">
        <v>59</v>
      </c>
      <c r="F130" s="2">
        <v>35.68</v>
      </c>
      <c r="G130" s="5">
        <v>619</v>
      </c>
      <c r="H130" s="2" t="s">
        <v>444</v>
      </c>
      <c r="I130" s="2">
        <v>24</v>
      </c>
      <c r="J130" s="2">
        <v>2</v>
      </c>
    </row>
    <row r="131" spans="1:10">
      <c r="A131" s="3" t="s">
        <v>445</v>
      </c>
      <c r="B131" s="3" t="s">
        <v>446</v>
      </c>
      <c r="C131" s="3" t="s">
        <v>105</v>
      </c>
      <c r="D131" s="3" t="s">
        <v>144</v>
      </c>
      <c r="E131" s="3" t="s">
        <v>157</v>
      </c>
      <c r="F131" s="3">
        <v>49.49</v>
      </c>
      <c r="G131" s="6">
        <v>679</v>
      </c>
      <c r="H131" s="3" t="s">
        <v>447</v>
      </c>
      <c r="I131" s="3">
        <v>40</v>
      </c>
      <c r="J131" s="3">
        <v>2</v>
      </c>
    </row>
    <row r="132" spans="1:10">
      <c r="A132" s="2" t="s">
        <v>448</v>
      </c>
      <c r="B132" s="2" t="s">
        <v>378</v>
      </c>
      <c r="C132" s="2" t="s">
        <v>68</v>
      </c>
      <c r="D132" s="2" t="s">
        <v>161</v>
      </c>
      <c r="E132" s="2" t="s">
        <v>74</v>
      </c>
      <c r="F132" s="2">
        <v>23.54</v>
      </c>
      <c r="G132" s="5">
        <v>775</v>
      </c>
      <c r="H132" s="2" t="s">
        <v>449</v>
      </c>
      <c r="I132" s="2">
        <v>43</v>
      </c>
      <c r="J132" s="2">
        <v>1</v>
      </c>
    </row>
    <row r="133" spans="1:10">
      <c r="A133" s="3" t="s">
        <v>450</v>
      </c>
      <c r="B133" s="3" t="s">
        <v>451</v>
      </c>
      <c r="C133" s="3" t="s">
        <v>73</v>
      </c>
      <c r="D133" s="3" t="s">
        <v>58</v>
      </c>
      <c r="E133" s="3" t="s">
        <v>74</v>
      </c>
      <c r="F133" s="3">
        <v>6.71</v>
      </c>
      <c r="G133" s="6">
        <v>642</v>
      </c>
      <c r="H133" s="3" t="s">
        <v>452</v>
      </c>
      <c r="I133" s="3">
        <v>28</v>
      </c>
      <c r="J133" s="3">
        <v>0</v>
      </c>
    </row>
    <row r="134" spans="1:10">
      <c r="A134" s="2" t="s">
        <v>453</v>
      </c>
      <c r="B134" s="2" t="s">
        <v>454</v>
      </c>
      <c r="C134" s="2" t="s">
        <v>73</v>
      </c>
      <c r="D134" s="2" t="s">
        <v>232</v>
      </c>
      <c r="E134" s="2" t="s">
        <v>59</v>
      </c>
      <c r="F134" s="2">
        <v>35.42</v>
      </c>
      <c r="G134" s="5">
        <v>571</v>
      </c>
      <c r="H134" s="2" t="s">
        <v>455</v>
      </c>
      <c r="I134" s="2">
        <v>61</v>
      </c>
      <c r="J134" s="2">
        <v>3</v>
      </c>
    </row>
    <row r="135" spans="1:10">
      <c r="A135" s="3" t="s">
        <v>456</v>
      </c>
      <c r="B135" s="3" t="s">
        <v>164</v>
      </c>
      <c r="C135" s="3" t="s">
        <v>57</v>
      </c>
      <c r="D135" s="3" t="s">
        <v>144</v>
      </c>
      <c r="E135" s="3" t="s">
        <v>157</v>
      </c>
      <c r="F135" s="3">
        <v>38.25</v>
      </c>
      <c r="G135" s="6">
        <v>565</v>
      </c>
      <c r="H135" s="3" t="s">
        <v>457</v>
      </c>
      <c r="I135" s="3">
        <v>65</v>
      </c>
      <c r="J135" s="3">
        <v>3</v>
      </c>
    </row>
    <row r="136" spans="1:10">
      <c r="A136" s="2" t="s">
        <v>458</v>
      </c>
      <c r="B136" s="2" t="s">
        <v>459</v>
      </c>
      <c r="C136" s="2" t="s">
        <v>57</v>
      </c>
      <c r="D136" s="2" t="s">
        <v>69</v>
      </c>
      <c r="E136" s="2" t="s">
        <v>157</v>
      </c>
      <c r="F136" s="2">
        <v>29.66</v>
      </c>
      <c r="G136" s="5">
        <v>897</v>
      </c>
      <c r="H136" s="2" t="s">
        <v>460</v>
      </c>
      <c r="I136" s="2">
        <v>45</v>
      </c>
      <c r="J136" s="2">
        <v>3</v>
      </c>
    </row>
    <row r="137" spans="1:10">
      <c r="A137" s="3" t="s">
        <v>461</v>
      </c>
      <c r="B137" s="3" t="s">
        <v>462</v>
      </c>
      <c r="C137" s="3" t="s">
        <v>89</v>
      </c>
      <c r="D137" s="3" t="s">
        <v>78</v>
      </c>
      <c r="E137" s="3" t="s">
        <v>157</v>
      </c>
      <c r="F137" s="3">
        <v>33.53</v>
      </c>
      <c r="G137" s="6">
        <v>608</v>
      </c>
      <c r="H137" s="3" t="s">
        <v>463</v>
      </c>
      <c r="I137" s="3">
        <v>53</v>
      </c>
      <c r="J137" s="3">
        <v>4</v>
      </c>
    </row>
    <row r="138" spans="1:10">
      <c r="A138" s="2" t="s">
        <v>464</v>
      </c>
      <c r="B138" s="2" t="s">
        <v>465</v>
      </c>
      <c r="C138" s="2" t="s">
        <v>57</v>
      </c>
      <c r="D138" s="2" t="s">
        <v>101</v>
      </c>
      <c r="E138" s="2" t="s">
        <v>59</v>
      </c>
      <c r="F138" s="2">
        <v>49.83</v>
      </c>
      <c r="G138" s="5">
        <v>801</v>
      </c>
      <c r="H138" s="2" t="s">
        <v>466</v>
      </c>
      <c r="I138" s="2">
        <v>26</v>
      </c>
      <c r="J138" s="2">
        <v>3</v>
      </c>
    </row>
    <row r="139" spans="1:10">
      <c r="A139" s="3" t="s">
        <v>467</v>
      </c>
      <c r="B139" s="3" t="s">
        <v>468</v>
      </c>
      <c r="C139" s="3" t="s">
        <v>57</v>
      </c>
      <c r="D139" s="3" t="s">
        <v>144</v>
      </c>
      <c r="E139" s="3" t="s">
        <v>59</v>
      </c>
      <c r="F139" s="3">
        <v>6.05</v>
      </c>
      <c r="G139" s="6">
        <v>703</v>
      </c>
      <c r="H139" s="3" t="s">
        <v>469</v>
      </c>
      <c r="I139" s="3">
        <v>45</v>
      </c>
      <c r="J139" s="3">
        <v>4</v>
      </c>
    </row>
    <row r="140" spans="1:10">
      <c r="A140" s="2" t="s">
        <v>470</v>
      </c>
      <c r="B140" s="2" t="s">
        <v>235</v>
      </c>
      <c r="C140" s="2" t="s">
        <v>105</v>
      </c>
      <c r="D140" s="2" t="s">
        <v>78</v>
      </c>
      <c r="E140" s="2" t="s">
        <v>64</v>
      </c>
      <c r="F140" s="2"/>
      <c r="G140" s="5">
        <v>738</v>
      </c>
      <c r="H140" s="2" t="s">
        <v>471</v>
      </c>
      <c r="I140" s="2">
        <v>30</v>
      </c>
      <c r="J140" s="2">
        <v>4</v>
      </c>
    </row>
    <row r="141" spans="1:10">
      <c r="A141" s="3" t="s">
        <v>472</v>
      </c>
      <c r="B141" s="3" t="s">
        <v>473</v>
      </c>
      <c r="C141" s="3" t="s">
        <v>57</v>
      </c>
      <c r="D141" s="3" t="s">
        <v>101</v>
      </c>
      <c r="E141" s="3" t="s">
        <v>59</v>
      </c>
      <c r="F141" s="3">
        <v>27.71</v>
      </c>
      <c r="G141" s="6">
        <v>844</v>
      </c>
      <c r="H141" s="3" t="s">
        <v>474</v>
      </c>
      <c r="I141" s="3">
        <v>63</v>
      </c>
      <c r="J141" s="3">
        <v>0</v>
      </c>
    </row>
    <row r="142" spans="1:10">
      <c r="A142" s="2" t="s">
        <v>475</v>
      </c>
      <c r="B142" s="2" t="s">
        <v>176</v>
      </c>
      <c r="C142" s="2" t="s">
        <v>68</v>
      </c>
      <c r="D142" s="2" t="s">
        <v>58</v>
      </c>
      <c r="E142" s="2" t="s">
        <v>97</v>
      </c>
      <c r="F142" s="2">
        <v>39.67</v>
      </c>
      <c r="G142" s="5">
        <v>643</v>
      </c>
      <c r="H142" s="2" t="s">
        <v>476</v>
      </c>
      <c r="I142" s="2">
        <v>49</v>
      </c>
      <c r="J142" s="2">
        <v>4</v>
      </c>
    </row>
    <row r="143" spans="1:10">
      <c r="A143" s="3" t="s">
        <v>477</v>
      </c>
      <c r="B143" s="3" t="s">
        <v>478</v>
      </c>
      <c r="C143" s="3" t="s">
        <v>57</v>
      </c>
      <c r="D143" s="3" t="s">
        <v>58</v>
      </c>
      <c r="E143" s="3" t="s">
        <v>157</v>
      </c>
      <c r="F143" s="3">
        <v>18.170000000000002</v>
      </c>
      <c r="G143" s="6">
        <v>727</v>
      </c>
      <c r="H143" s="3" t="s">
        <v>479</v>
      </c>
      <c r="I143" s="3">
        <v>40</v>
      </c>
      <c r="J143" s="3">
        <v>0</v>
      </c>
    </row>
    <row r="144" spans="1:10">
      <c r="A144" s="2" t="s">
        <v>480</v>
      </c>
      <c r="B144" s="2" t="s">
        <v>481</v>
      </c>
      <c r="C144" s="2" t="s">
        <v>68</v>
      </c>
      <c r="D144" s="2" t="s">
        <v>58</v>
      </c>
      <c r="E144" s="2" t="s">
        <v>97</v>
      </c>
      <c r="F144" s="2">
        <v>31.88</v>
      </c>
      <c r="G144" s="5">
        <v>878</v>
      </c>
      <c r="H144" s="2" t="s">
        <v>482</v>
      </c>
      <c r="I144" s="2">
        <v>31</v>
      </c>
      <c r="J144" s="2">
        <v>1</v>
      </c>
    </row>
    <row r="145" spans="1:10">
      <c r="A145" s="3" t="s">
        <v>483</v>
      </c>
      <c r="B145" s="3" t="s">
        <v>484</v>
      </c>
      <c r="C145" s="3" t="s">
        <v>68</v>
      </c>
      <c r="D145" s="3" t="s">
        <v>93</v>
      </c>
      <c r="E145" s="3" t="s">
        <v>124</v>
      </c>
      <c r="F145" s="3">
        <v>43.6</v>
      </c>
      <c r="G145" s="6">
        <v>878</v>
      </c>
      <c r="H145" s="3" t="s">
        <v>485</v>
      </c>
      <c r="I145" s="3">
        <v>63</v>
      </c>
      <c r="J145" s="3">
        <v>1</v>
      </c>
    </row>
    <row r="146" spans="1:10">
      <c r="A146" s="2" t="s">
        <v>486</v>
      </c>
      <c r="B146" s="2" t="s">
        <v>487</v>
      </c>
      <c r="C146" s="2" t="s">
        <v>128</v>
      </c>
      <c r="D146" s="2" t="s">
        <v>93</v>
      </c>
      <c r="E146" s="2" t="s">
        <v>64</v>
      </c>
      <c r="F146" s="2">
        <v>28.64</v>
      </c>
      <c r="G146" s="5">
        <v>704</v>
      </c>
      <c r="H146" s="2" t="s">
        <v>488</v>
      </c>
      <c r="I146" s="2">
        <v>41</v>
      </c>
      <c r="J146" s="2">
        <v>3</v>
      </c>
    </row>
    <row r="147" spans="1:10">
      <c r="A147" s="3" t="s">
        <v>489</v>
      </c>
      <c r="B147" s="3" t="s">
        <v>490</v>
      </c>
      <c r="C147" s="3" t="s">
        <v>105</v>
      </c>
      <c r="D147" s="3" t="s">
        <v>232</v>
      </c>
      <c r="E147" s="3" t="s">
        <v>64</v>
      </c>
      <c r="F147" s="3">
        <v>18.989999999999998</v>
      </c>
      <c r="G147" s="6">
        <v>713</v>
      </c>
      <c r="H147" s="3" t="s">
        <v>491</v>
      </c>
      <c r="I147" s="3">
        <v>47</v>
      </c>
      <c r="J147" s="3">
        <v>1</v>
      </c>
    </row>
    <row r="148" spans="1:10">
      <c r="A148" s="2" t="s">
        <v>492</v>
      </c>
      <c r="B148" s="2" t="s">
        <v>493</v>
      </c>
      <c r="C148" s="2" t="s">
        <v>89</v>
      </c>
      <c r="D148" s="2" t="s">
        <v>58</v>
      </c>
      <c r="E148" s="2" t="s">
        <v>157</v>
      </c>
      <c r="F148" s="2">
        <v>8.76</v>
      </c>
      <c r="G148" s="5">
        <v>622</v>
      </c>
      <c r="H148" s="2" t="s">
        <v>494</v>
      </c>
      <c r="I148" s="2">
        <v>46</v>
      </c>
      <c r="J148" s="2">
        <v>4</v>
      </c>
    </row>
    <row r="149" spans="1:10">
      <c r="A149" s="3" t="s">
        <v>495</v>
      </c>
      <c r="B149" s="3" t="s">
        <v>496</v>
      </c>
      <c r="C149" s="3" t="s">
        <v>105</v>
      </c>
      <c r="D149" s="3" t="s">
        <v>161</v>
      </c>
      <c r="E149" s="3" t="s">
        <v>59</v>
      </c>
      <c r="F149" s="3">
        <v>38.869999999999997</v>
      </c>
      <c r="G149" s="6">
        <v>813</v>
      </c>
      <c r="H149" s="3" t="s">
        <v>497</v>
      </c>
      <c r="I149" s="3">
        <v>53</v>
      </c>
      <c r="J149" s="3">
        <v>0</v>
      </c>
    </row>
    <row r="150" spans="1:10">
      <c r="A150" s="2" t="s">
        <v>498</v>
      </c>
      <c r="B150" s="2" t="s">
        <v>321</v>
      </c>
      <c r="C150" s="2" t="s">
        <v>89</v>
      </c>
      <c r="D150" s="2" t="s">
        <v>232</v>
      </c>
      <c r="E150" s="2" t="s">
        <v>97</v>
      </c>
      <c r="F150" s="2">
        <v>5.29</v>
      </c>
      <c r="G150" s="5">
        <v>855</v>
      </c>
      <c r="H150" s="2" t="s">
        <v>499</v>
      </c>
      <c r="I150" s="2">
        <v>40</v>
      </c>
      <c r="J150" s="2">
        <v>4</v>
      </c>
    </row>
    <row r="151" spans="1:10">
      <c r="A151" s="3" t="s">
        <v>500</v>
      </c>
      <c r="B151" s="3" t="s">
        <v>501</v>
      </c>
      <c r="C151" s="3" t="s">
        <v>128</v>
      </c>
      <c r="D151" s="3" t="s">
        <v>78</v>
      </c>
      <c r="E151" s="3" t="s">
        <v>59</v>
      </c>
      <c r="F151" s="3">
        <v>21.95</v>
      </c>
      <c r="G151" s="6"/>
      <c r="H151" s="3" t="s">
        <v>502</v>
      </c>
      <c r="I151" s="3">
        <v>34</v>
      </c>
      <c r="J151" s="3">
        <v>2</v>
      </c>
    </row>
    <row r="152" spans="1:10">
      <c r="A152" s="2" t="s">
        <v>503</v>
      </c>
      <c r="B152" s="2" t="s">
        <v>504</v>
      </c>
      <c r="C152" s="2" t="s">
        <v>57</v>
      </c>
      <c r="D152" s="2" t="s">
        <v>63</v>
      </c>
      <c r="E152" s="2" t="s">
        <v>64</v>
      </c>
      <c r="F152" s="2">
        <v>16.149999999999999</v>
      </c>
      <c r="G152" s="5">
        <v>898</v>
      </c>
      <c r="H152" s="2" t="s">
        <v>505</v>
      </c>
      <c r="I152" s="2">
        <v>28</v>
      </c>
      <c r="J152" s="2">
        <v>3</v>
      </c>
    </row>
    <row r="153" spans="1:10">
      <c r="A153" s="3" t="s">
        <v>506</v>
      </c>
      <c r="B153" s="3" t="s">
        <v>507</v>
      </c>
      <c r="C153" s="3" t="s">
        <v>89</v>
      </c>
      <c r="D153" s="3" t="s">
        <v>161</v>
      </c>
      <c r="E153" s="3" t="s">
        <v>97</v>
      </c>
      <c r="F153" s="3">
        <v>21.87</v>
      </c>
      <c r="G153" s="6"/>
      <c r="H153" s="3" t="s">
        <v>508</v>
      </c>
      <c r="I153" s="3">
        <v>52</v>
      </c>
      <c r="J153" s="3">
        <v>4</v>
      </c>
    </row>
    <row r="154" spans="1:10">
      <c r="A154" s="2" t="s">
        <v>509</v>
      </c>
      <c r="B154" s="2" t="s">
        <v>77</v>
      </c>
      <c r="C154" s="2" t="s">
        <v>89</v>
      </c>
      <c r="D154" s="2" t="s">
        <v>58</v>
      </c>
      <c r="E154" s="2" t="s">
        <v>157</v>
      </c>
      <c r="F154" s="2">
        <v>17.97</v>
      </c>
      <c r="G154" s="5">
        <v>865</v>
      </c>
      <c r="H154" s="2" t="s">
        <v>305</v>
      </c>
      <c r="I154" s="2">
        <v>59</v>
      </c>
      <c r="J154" s="2">
        <v>2</v>
      </c>
    </row>
    <row r="155" spans="1:10">
      <c r="A155" s="3" t="s">
        <v>510</v>
      </c>
      <c r="B155" s="3" t="s">
        <v>511</v>
      </c>
      <c r="C155" s="3" t="s">
        <v>89</v>
      </c>
      <c r="D155" s="3" t="s">
        <v>232</v>
      </c>
      <c r="E155" s="3" t="s">
        <v>157</v>
      </c>
      <c r="F155" s="3">
        <v>3.78</v>
      </c>
      <c r="G155" s="6">
        <v>606</v>
      </c>
      <c r="H155" s="3" t="s">
        <v>512</v>
      </c>
      <c r="I155" s="3">
        <v>41</v>
      </c>
      <c r="J155" s="3">
        <v>5</v>
      </c>
    </row>
    <row r="156" spans="1:10">
      <c r="A156" s="2" t="s">
        <v>513</v>
      </c>
      <c r="B156" s="2" t="s">
        <v>514</v>
      </c>
      <c r="C156" s="2" t="s">
        <v>89</v>
      </c>
      <c r="D156" s="2" t="s">
        <v>232</v>
      </c>
      <c r="E156" s="2" t="s">
        <v>59</v>
      </c>
      <c r="F156" s="2">
        <v>39.479999999999997</v>
      </c>
      <c r="G156" s="5">
        <v>576</v>
      </c>
      <c r="H156" s="2" t="s">
        <v>515</v>
      </c>
      <c r="I156" s="2">
        <v>55</v>
      </c>
      <c r="J156" s="2">
        <v>5</v>
      </c>
    </row>
    <row r="157" spans="1:10">
      <c r="A157" s="3" t="s">
        <v>516</v>
      </c>
      <c r="B157" s="3" t="s">
        <v>517</v>
      </c>
      <c r="C157" s="3" t="s">
        <v>128</v>
      </c>
      <c r="D157" s="3" t="s">
        <v>78</v>
      </c>
      <c r="E157" s="3" t="s">
        <v>74</v>
      </c>
      <c r="F157" s="3">
        <v>35.92</v>
      </c>
      <c r="G157" s="6">
        <v>775</v>
      </c>
      <c r="H157" s="3" t="s">
        <v>518</v>
      </c>
      <c r="I157" s="3">
        <v>48</v>
      </c>
      <c r="J157" s="3">
        <v>5</v>
      </c>
    </row>
    <row r="158" spans="1:10">
      <c r="A158" s="2" t="s">
        <v>519</v>
      </c>
      <c r="B158" s="2" t="s">
        <v>520</v>
      </c>
      <c r="C158" s="2" t="s">
        <v>89</v>
      </c>
      <c r="D158" s="2" t="s">
        <v>93</v>
      </c>
      <c r="E158" s="2" t="s">
        <v>59</v>
      </c>
      <c r="F158" s="2">
        <v>36.17</v>
      </c>
      <c r="G158" s="5">
        <v>837</v>
      </c>
      <c r="H158" s="2" t="s">
        <v>521</v>
      </c>
      <c r="I158" s="2">
        <v>55</v>
      </c>
      <c r="J158" s="2">
        <v>3</v>
      </c>
    </row>
    <row r="159" spans="1:10">
      <c r="A159" s="3" t="s">
        <v>522</v>
      </c>
      <c r="B159" s="3" t="s">
        <v>381</v>
      </c>
      <c r="C159" s="3" t="s">
        <v>128</v>
      </c>
      <c r="D159" s="3" t="s">
        <v>58</v>
      </c>
      <c r="E159" s="3" t="s">
        <v>124</v>
      </c>
      <c r="F159" s="3">
        <v>39.28</v>
      </c>
      <c r="G159" s="6">
        <v>879</v>
      </c>
      <c r="H159" s="3" t="s">
        <v>523</v>
      </c>
      <c r="I159" s="3">
        <v>61</v>
      </c>
      <c r="J159" s="3">
        <v>3</v>
      </c>
    </row>
    <row r="160" spans="1:10">
      <c r="A160" s="2" t="s">
        <v>524</v>
      </c>
      <c r="B160" s="2" t="s">
        <v>525</v>
      </c>
      <c r="C160" s="2" t="s">
        <v>73</v>
      </c>
      <c r="D160" s="2" t="s">
        <v>58</v>
      </c>
      <c r="E160" s="2" t="s">
        <v>97</v>
      </c>
      <c r="F160" s="2">
        <v>49.17</v>
      </c>
      <c r="G160" s="5">
        <v>656</v>
      </c>
      <c r="H160" s="2" t="s">
        <v>526</v>
      </c>
      <c r="I160" s="2">
        <v>42</v>
      </c>
      <c r="J160" s="2">
        <v>3</v>
      </c>
    </row>
    <row r="161" spans="1:10">
      <c r="A161" s="3" t="s">
        <v>527</v>
      </c>
      <c r="B161" s="3" t="s">
        <v>528</v>
      </c>
      <c r="C161" s="3" t="s">
        <v>68</v>
      </c>
      <c r="D161" s="3" t="s">
        <v>101</v>
      </c>
      <c r="E161" s="3" t="s">
        <v>74</v>
      </c>
      <c r="F161" s="3">
        <v>28.53</v>
      </c>
      <c r="G161" s="6">
        <v>752</v>
      </c>
      <c r="H161" s="3" t="s">
        <v>529</v>
      </c>
      <c r="I161" s="3">
        <v>40</v>
      </c>
      <c r="J161" s="3">
        <v>0</v>
      </c>
    </row>
    <row r="162" spans="1:10">
      <c r="A162" s="2" t="s">
        <v>530</v>
      </c>
      <c r="B162" s="2" t="s">
        <v>531</v>
      </c>
      <c r="C162" s="2" t="s">
        <v>73</v>
      </c>
      <c r="D162" s="2" t="s">
        <v>232</v>
      </c>
      <c r="E162" s="2" t="s">
        <v>59</v>
      </c>
      <c r="F162" s="2">
        <v>12.5</v>
      </c>
      <c r="G162" s="5">
        <v>837</v>
      </c>
      <c r="H162" s="2" t="s">
        <v>532</v>
      </c>
      <c r="I162" s="2">
        <v>28</v>
      </c>
      <c r="J162" s="2">
        <v>4</v>
      </c>
    </row>
    <row r="163" spans="1:10">
      <c r="A163" s="3" t="s">
        <v>533</v>
      </c>
      <c r="B163" s="3" t="s">
        <v>534</v>
      </c>
      <c r="C163" s="3" t="s">
        <v>105</v>
      </c>
      <c r="D163" s="3" t="s">
        <v>69</v>
      </c>
      <c r="E163" s="3" t="s">
        <v>59</v>
      </c>
      <c r="F163" s="3">
        <v>13.61</v>
      </c>
      <c r="G163" s="6">
        <v>601</v>
      </c>
      <c r="H163" s="3" t="s">
        <v>535</v>
      </c>
      <c r="I163" s="3">
        <v>28</v>
      </c>
      <c r="J163" s="3">
        <v>5</v>
      </c>
    </row>
    <row r="164" spans="1:10">
      <c r="A164" s="2" t="s">
        <v>536</v>
      </c>
      <c r="B164" s="2" t="s">
        <v>337</v>
      </c>
      <c r="C164" s="2" t="s">
        <v>57</v>
      </c>
      <c r="D164" s="2" t="s">
        <v>58</v>
      </c>
      <c r="E164" s="2" t="s">
        <v>64</v>
      </c>
      <c r="F164" s="2">
        <v>44.39</v>
      </c>
      <c r="G164" s="5">
        <v>883</v>
      </c>
      <c r="H164" s="2" t="s">
        <v>537</v>
      </c>
      <c r="I164" s="2">
        <v>42</v>
      </c>
      <c r="J164" s="2">
        <v>2</v>
      </c>
    </row>
    <row r="165" spans="1:10">
      <c r="A165" s="3" t="s">
        <v>538</v>
      </c>
      <c r="B165" s="3" t="s">
        <v>539</v>
      </c>
      <c r="C165" s="3" t="s">
        <v>57</v>
      </c>
      <c r="D165" s="3" t="s">
        <v>144</v>
      </c>
      <c r="E165" s="3" t="s">
        <v>97</v>
      </c>
      <c r="F165" s="3">
        <v>36.99</v>
      </c>
      <c r="G165" s="6">
        <v>639</v>
      </c>
      <c r="H165" s="3" t="s">
        <v>540</v>
      </c>
      <c r="I165" s="3">
        <v>24</v>
      </c>
      <c r="J165" s="3">
        <v>3</v>
      </c>
    </row>
    <row r="166" spans="1:10">
      <c r="A166" s="2" t="s">
        <v>541</v>
      </c>
      <c r="B166" s="2" t="s">
        <v>542</v>
      </c>
      <c r="C166" s="2" t="s">
        <v>105</v>
      </c>
      <c r="D166" s="2" t="s">
        <v>82</v>
      </c>
      <c r="E166" s="2" t="s">
        <v>74</v>
      </c>
      <c r="F166" s="2"/>
      <c r="G166" s="5">
        <v>604</v>
      </c>
      <c r="H166" s="2" t="s">
        <v>543</v>
      </c>
      <c r="I166" s="2">
        <v>40</v>
      </c>
      <c r="J166" s="2">
        <v>3</v>
      </c>
    </row>
    <row r="167" spans="1:10">
      <c r="A167" s="3" t="s">
        <v>544</v>
      </c>
      <c r="B167" s="3" t="s">
        <v>117</v>
      </c>
      <c r="C167" s="3" t="s">
        <v>89</v>
      </c>
      <c r="D167" s="3" t="s">
        <v>232</v>
      </c>
      <c r="E167" s="3" t="s">
        <v>124</v>
      </c>
      <c r="F167" s="3">
        <v>12.06</v>
      </c>
      <c r="G167" s="6">
        <v>633</v>
      </c>
      <c r="H167" s="3" t="s">
        <v>545</v>
      </c>
      <c r="I167" s="3">
        <v>33</v>
      </c>
      <c r="J167" s="3">
        <v>0</v>
      </c>
    </row>
    <row r="168" spans="1:10">
      <c r="A168" s="2" t="s">
        <v>546</v>
      </c>
      <c r="B168" s="2" t="s">
        <v>547</v>
      </c>
      <c r="C168" s="2" t="s">
        <v>73</v>
      </c>
      <c r="D168" s="2" t="s">
        <v>93</v>
      </c>
      <c r="E168" s="2" t="s">
        <v>97</v>
      </c>
      <c r="F168" s="2">
        <v>33.020000000000003</v>
      </c>
      <c r="G168" s="5">
        <v>768</v>
      </c>
      <c r="H168" s="2" t="s">
        <v>548</v>
      </c>
      <c r="I168" s="2">
        <v>47</v>
      </c>
      <c r="J168" s="2">
        <v>5</v>
      </c>
    </row>
    <row r="169" spans="1:10">
      <c r="A169" s="3" t="s">
        <v>549</v>
      </c>
      <c r="B169" s="3" t="s">
        <v>30</v>
      </c>
      <c r="C169" s="3" t="s">
        <v>105</v>
      </c>
      <c r="D169" s="3" t="s">
        <v>232</v>
      </c>
      <c r="E169" s="3" t="s">
        <v>97</v>
      </c>
      <c r="F169" s="3"/>
      <c r="G169" s="6">
        <v>778</v>
      </c>
      <c r="H169" s="3" t="s">
        <v>550</v>
      </c>
      <c r="I169" s="3">
        <v>41</v>
      </c>
      <c r="J169" s="3">
        <v>4</v>
      </c>
    </row>
    <row r="170" spans="1:10">
      <c r="A170" s="2" t="s">
        <v>551</v>
      </c>
      <c r="B170" s="2" t="s">
        <v>534</v>
      </c>
      <c r="C170" s="2" t="s">
        <v>57</v>
      </c>
      <c r="D170" s="2" t="s">
        <v>101</v>
      </c>
      <c r="E170" s="2" t="s">
        <v>59</v>
      </c>
      <c r="F170" s="2">
        <v>34.39</v>
      </c>
      <c r="G170" s="5">
        <v>631</v>
      </c>
      <c r="H170" s="2" t="s">
        <v>552</v>
      </c>
      <c r="I170" s="2">
        <v>41</v>
      </c>
      <c r="J170" s="2">
        <v>5</v>
      </c>
    </row>
    <row r="171" spans="1:10">
      <c r="A171" s="3" t="s">
        <v>553</v>
      </c>
      <c r="B171" s="3" t="s">
        <v>554</v>
      </c>
      <c r="C171" s="3" t="s">
        <v>73</v>
      </c>
      <c r="D171" s="3" t="s">
        <v>93</v>
      </c>
      <c r="E171" s="3" t="s">
        <v>97</v>
      </c>
      <c r="F171" s="3">
        <v>25.47</v>
      </c>
      <c r="G171" s="6">
        <v>860</v>
      </c>
      <c r="H171" s="3" t="s">
        <v>555</v>
      </c>
      <c r="I171" s="3">
        <v>52</v>
      </c>
      <c r="J171" s="3">
        <v>4</v>
      </c>
    </row>
    <row r="172" spans="1:10">
      <c r="A172" s="2" t="s">
        <v>556</v>
      </c>
      <c r="B172" s="2" t="s">
        <v>557</v>
      </c>
      <c r="C172" s="2" t="s">
        <v>105</v>
      </c>
      <c r="D172" s="2" t="s">
        <v>144</v>
      </c>
      <c r="E172" s="2" t="s">
        <v>74</v>
      </c>
      <c r="F172" s="2">
        <v>27.82</v>
      </c>
      <c r="G172" s="5">
        <v>838</v>
      </c>
      <c r="H172" s="2" t="s">
        <v>558</v>
      </c>
      <c r="I172" s="2">
        <v>54</v>
      </c>
      <c r="J172" s="2">
        <v>1</v>
      </c>
    </row>
    <row r="173" spans="1:10">
      <c r="A173" s="3" t="s">
        <v>559</v>
      </c>
      <c r="B173" s="3" t="s">
        <v>104</v>
      </c>
      <c r="C173" s="3" t="s">
        <v>105</v>
      </c>
      <c r="D173" s="3" t="s">
        <v>78</v>
      </c>
      <c r="E173" s="3" t="s">
        <v>124</v>
      </c>
      <c r="F173" s="3">
        <v>34.97</v>
      </c>
      <c r="G173" s="6">
        <v>800</v>
      </c>
      <c r="H173" s="3" t="s">
        <v>560</v>
      </c>
      <c r="I173" s="3">
        <v>50</v>
      </c>
      <c r="J173" s="3">
        <v>0</v>
      </c>
    </row>
    <row r="174" spans="1:10">
      <c r="A174" s="2" t="s">
        <v>561</v>
      </c>
      <c r="B174" s="2" t="s">
        <v>77</v>
      </c>
      <c r="C174" s="2" t="s">
        <v>89</v>
      </c>
      <c r="D174" s="2" t="s">
        <v>63</v>
      </c>
      <c r="E174" s="2" t="s">
        <v>124</v>
      </c>
      <c r="F174" s="2">
        <v>24.73</v>
      </c>
      <c r="G174" s="5">
        <v>561</v>
      </c>
      <c r="H174" s="2" t="s">
        <v>562</v>
      </c>
      <c r="I174" s="2">
        <v>35</v>
      </c>
      <c r="J174" s="2">
        <v>4</v>
      </c>
    </row>
    <row r="175" spans="1:10">
      <c r="A175" s="3" t="s">
        <v>563</v>
      </c>
      <c r="B175" s="3" t="s">
        <v>490</v>
      </c>
      <c r="C175" s="3" t="s">
        <v>128</v>
      </c>
      <c r="D175" s="3" t="s">
        <v>161</v>
      </c>
      <c r="E175" s="3" t="s">
        <v>124</v>
      </c>
      <c r="F175" s="3">
        <v>46.93</v>
      </c>
      <c r="G175" s="6">
        <v>791</v>
      </c>
      <c r="H175" s="3" t="s">
        <v>564</v>
      </c>
      <c r="I175" s="3">
        <v>33</v>
      </c>
      <c r="J175" s="3">
        <v>1</v>
      </c>
    </row>
    <row r="176" spans="1:10">
      <c r="A176" s="2" t="s">
        <v>565</v>
      </c>
      <c r="B176" s="2" t="s">
        <v>566</v>
      </c>
      <c r="C176" s="2" t="s">
        <v>73</v>
      </c>
      <c r="D176" s="2" t="s">
        <v>63</v>
      </c>
      <c r="E176" s="2" t="s">
        <v>64</v>
      </c>
      <c r="F176" s="2">
        <v>35.090000000000003</v>
      </c>
      <c r="G176" s="5">
        <v>826</v>
      </c>
      <c r="H176" s="2" t="s">
        <v>567</v>
      </c>
      <c r="I176" s="2">
        <v>29</v>
      </c>
      <c r="J176" s="2">
        <v>1</v>
      </c>
    </row>
    <row r="177" spans="1:10">
      <c r="A177" s="3" t="s">
        <v>568</v>
      </c>
      <c r="B177" s="3" t="s">
        <v>403</v>
      </c>
      <c r="C177" s="3" t="s">
        <v>89</v>
      </c>
      <c r="D177" s="3" t="s">
        <v>78</v>
      </c>
      <c r="E177" s="3" t="s">
        <v>74</v>
      </c>
      <c r="F177" s="3">
        <v>48.99</v>
      </c>
      <c r="G177" s="6">
        <v>828</v>
      </c>
      <c r="H177" s="3" t="s">
        <v>569</v>
      </c>
      <c r="I177" s="3">
        <v>36</v>
      </c>
      <c r="J177" s="3">
        <v>1</v>
      </c>
    </row>
    <row r="178" spans="1:10">
      <c r="A178" s="2" t="s">
        <v>570</v>
      </c>
      <c r="B178" s="2" t="s">
        <v>571</v>
      </c>
      <c r="C178" s="2" t="s">
        <v>105</v>
      </c>
      <c r="D178" s="2" t="s">
        <v>101</v>
      </c>
      <c r="E178" s="2" t="s">
        <v>59</v>
      </c>
      <c r="F178" s="2">
        <v>4.51</v>
      </c>
      <c r="G178" s="5">
        <v>864</v>
      </c>
      <c r="H178" s="2" t="s">
        <v>572</v>
      </c>
      <c r="I178" s="2">
        <v>37</v>
      </c>
      <c r="J178" s="2">
        <v>1</v>
      </c>
    </row>
    <row r="179" spans="1:10">
      <c r="A179" s="3" t="s">
        <v>573</v>
      </c>
      <c r="B179" s="3" t="s">
        <v>574</v>
      </c>
      <c r="C179" s="3" t="s">
        <v>89</v>
      </c>
      <c r="D179" s="3" t="s">
        <v>144</v>
      </c>
      <c r="E179" s="3" t="s">
        <v>124</v>
      </c>
      <c r="F179" s="3">
        <v>43.99</v>
      </c>
      <c r="G179" s="6">
        <v>572</v>
      </c>
      <c r="H179" s="3" t="s">
        <v>575</v>
      </c>
      <c r="I179" s="3">
        <v>56</v>
      </c>
      <c r="J179" s="3">
        <v>1</v>
      </c>
    </row>
    <row r="180" spans="1:10">
      <c r="A180" s="2" t="s">
        <v>576</v>
      </c>
      <c r="B180" s="2" t="s">
        <v>577</v>
      </c>
      <c r="C180" s="2" t="s">
        <v>105</v>
      </c>
      <c r="D180" s="2" t="s">
        <v>58</v>
      </c>
      <c r="E180" s="2" t="s">
        <v>97</v>
      </c>
      <c r="F180" s="2">
        <v>37.380000000000003</v>
      </c>
      <c r="G180" s="5">
        <v>856</v>
      </c>
      <c r="H180" s="2" t="s">
        <v>578</v>
      </c>
      <c r="I180" s="2">
        <v>37</v>
      </c>
      <c r="J180" s="2">
        <v>2</v>
      </c>
    </row>
    <row r="181" spans="1:10">
      <c r="A181" s="3" t="s">
        <v>579</v>
      </c>
      <c r="B181" s="3" t="s">
        <v>580</v>
      </c>
      <c r="C181" s="3" t="s">
        <v>68</v>
      </c>
      <c r="D181" s="3" t="s">
        <v>58</v>
      </c>
      <c r="E181" s="3" t="s">
        <v>64</v>
      </c>
      <c r="F181" s="3">
        <v>5.87</v>
      </c>
      <c r="G181" s="6">
        <v>639</v>
      </c>
      <c r="H181" s="3" t="s">
        <v>581</v>
      </c>
      <c r="I181" s="3">
        <v>57</v>
      </c>
      <c r="J181" s="3">
        <v>3</v>
      </c>
    </row>
    <row r="182" spans="1:10">
      <c r="A182" s="2" t="s">
        <v>582</v>
      </c>
      <c r="B182" s="2" t="s">
        <v>392</v>
      </c>
      <c r="C182" s="2" t="s">
        <v>68</v>
      </c>
      <c r="D182" s="2" t="s">
        <v>144</v>
      </c>
      <c r="E182" s="2" t="s">
        <v>124</v>
      </c>
      <c r="F182" s="2">
        <v>22.57</v>
      </c>
      <c r="G182" s="5">
        <v>742</v>
      </c>
      <c r="H182" s="2" t="s">
        <v>583</v>
      </c>
      <c r="I182" s="2">
        <v>52</v>
      </c>
      <c r="J182" s="2">
        <v>1</v>
      </c>
    </row>
    <row r="183" spans="1:10">
      <c r="A183" s="3" t="s">
        <v>584</v>
      </c>
      <c r="B183" s="3" t="s">
        <v>62</v>
      </c>
      <c r="C183" s="3" t="s">
        <v>73</v>
      </c>
      <c r="D183" s="3" t="s">
        <v>82</v>
      </c>
      <c r="E183" s="3" t="s">
        <v>64</v>
      </c>
      <c r="F183" s="3">
        <v>29.43</v>
      </c>
      <c r="G183" s="6">
        <v>835</v>
      </c>
      <c r="H183" s="3" t="s">
        <v>585</v>
      </c>
      <c r="I183" s="3">
        <v>37</v>
      </c>
      <c r="J183" s="3">
        <v>2</v>
      </c>
    </row>
    <row r="184" spans="1:10">
      <c r="A184" s="2" t="s">
        <v>586</v>
      </c>
      <c r="B184" s="2" t="s">
        <v>131</v>
      </c>
      <c r="C184" s="2" t="s">
        <v>68</v>
      </c>
      <c r="D184" s="2" t="s">
        <v>82</v>
      </c>
      <c r="E184" s="2" t="s">
        <v>157</v>
      </c>
      <c r="F184" s="2">
        <v>37.06</v>
      </c>
      <c r="G184" s="5">
        <v>687</v>
      </c>
      <c r="H184" s="2" t="s">
        <v>587</v>
      </c>
      <c r="I184" s="2">
        <v>60</v>
      </c>
      <c r="J184" s="2">
        <v>0</v>
      </c>
    </row>
    <row r="185" spans="1:10">
      <c r="A185" s="3" t="s">
        <v>588</v>
      </c>
      <c r="B185" s="3" t="s">
        <v>160</v>
      </c>
      <c r="C185" s="3" t="s">
        <v>105</v>
      </c>
      <c r="D185" s="3" t="s">
        <v>93</v>
      </c>
      <c r="E185" s="3" t="s">
        <v>97</v>
      </c>
      <c r="F185" s="3">
        <v>43.87</v>
      </c>
      <c r="G185" s="6">
        <v>557</v>
      </c>
      <c r="H185" s="3" t="s">
        <v>589</v>
      </c>
      <c r="I185" s="3">
        <v>29</v>
      </c>
      <c r="J185" s="3">
        <v>5</v>
      </c>
    </row>
    <row r="186" spans="1:10">
      <c r="A186" s="2" t="s">
        <v>590</v>
      </c>
      <c r="B186" s="2" t="s">
        <v>591</v>
      </c>
      <c r="C186" s="2" t="s">
        <v>105</v>
      </c>
      <c r="D186" s="2" t="s">
        <v>82</v>
      </c>
      <c r="E186" s="2" t="s">
        <v>59</v>
      </c>
      <c r="F186" s="2">
        <v>46.01</v>
      </c>
      <c r="G186" s="5">
        <v>694</v>
      </c>
      <c r="H186" s="2" t="s">
        <v>592</v>
      </c>
      <c r="I186" s="2">
        <v>63</v>
      </c>
      <c r="J186" s="2">
        <v>2</v>
      </c>
    </row>
    <row r="187" spans="1:10">
      <c r="A187" s="3" t="s">
        <v>593</v>
      </c>
      <c r="B187" s="3" t="s">
        <v>594</v>
      </c>
      <c r="C187" s="3" t="s">
        <v>73</v>
      </c>
      <c r="D187" s="3" t="s">
        <v>58</v>
      </c>
      <c r="E187" s="3" t="s">
        <v>64</v>
      </c>
      <c r="F187" s="3">
        <v>49.12</v>
      </c>
      <c r="G187" s="6">
        <v>713</v>
      </c>
      <c r="H187" s="3" t="s">
        <v>595</v>
      </c>
      <c r="I187" s="3">
        <v>42</v>
      </c>
      <c r="J187" s="3">
        <v>3</v>
      </c>
    </row>
    <row r="188" spans="1:10">
      <c r="A188" s="2" t="s">
        <v>596</v>
      </c>
      <c r="B188" s="2" t="s">
        <v>597</v>
      </c>
      <c r="C188" s="2" t="s">
        <v>105</v>
      </c>
      <c r="D188" s="2" t="s">
        <v>82</v>
      </c>
      <c r="E188" s="2" t="s">
        <v>74</v>
      </c>
      <c r="F188" s="2">
        <v>46.93</v>
      </c>
      <c r="G188" s="5">
        <v>763</v>
      </c>
      <c r="H188" s="2" t="s">
        <v>598</v>
      </c>
      <c r="I188" s="2">
        <v>43</v>
      </c>
      <c r="J188" s="2">
        <v>1</v>
      </c>
    </row>
    <row r="189" spans="1:10">
      <c r="A189" s="3" t="s">
        <v>599</v>
      </c>
      <c r="B189" s="3" t="s">
        <v>600</v>
      </c>
      <c r="C189" s="3" t="s">
        <v>105</v>
      </c>
      <c r="D189" s="3" t="s">
        <v>232</v>
      </c>
      <c r="E189" s="3" t="s">
        <v>59</v>
      </c>
      <c r="F189" s="3">
        <v>18.87</v>
      </c>
      <c r="G189" s="6">
        <v>800</v>
      </c>
      <c r="H189" s="3" t="s">
        <v>601</v>
      </c>
      <c r="I189" s="3">
        <v>51</v>
      </c>
      <c r="J189" s="3">
        <v>1</v>
      </c>
    </row>
    <row r="190" spans="1:10">
      <c r="A190" s="2" t="s">
        <v>602</v>
      </c>
      <c r="B190" s="2" t="s">
        <v>603</v>
      </c>
      <c r="C190" s="2" t="s">
        <v>105</v>
      </c>
      <c r="D190" s="2" t="s">
        <v>78</v>
      </c>
      <c r="E190" s="2" t="s">
        <v>64</v>
      </c>
      <c r="F190" s="2">
        <v>44.8</v>
      </c>
      <c r="G190" s="5">
        <v>580</v>
      </c>
      <c r="H190" s="2" t="s">
        <v>604</v>
      </c>
      <c r="I190" s="2">
        <v>64</v>
      </c>
      <c r="J190" s="2">
        <v>0</v>
      </c>
    </row>
    <row r="191" spans="1:10">
      <c r="A191" s="3" t="s">
        <v>605</v>
      </c>
      <c r="B191" s="3" t="s">
        <v>606</v>
      </c>
      <c r="C191" s="3" t="s">
        <v>128</v>
      </c>
      <c r="D191" s="3" t="s">
        <v>78</v>
      </c>
      <c r="E191" s="3" t="s">
        <v>74</v>
      </c>
      <c r="F191" s="3">
        <v>3.43</v>
      </c>
      <c r="G191" s="6">
        <v>741</v>
      </c>
      <c r="H191" s="3" t="s">
        <v>607</v>
      </c>
      <c r="I191" s="3">
        <v>52</v>
      </c>
      <c r="J191" s="3">
        <v>5</v>
      </c>
    </row>
    <row r="192" spans="1:10">
      <c r="A192" s="2" t="s">
        <v>608</v>
      </c>
      <c r="B192" s="2" t="s">
        <v>609</v>
      </c>
      <c r="C192" s="2" t="s">
        <v>57</v>
      </c>
      <c r="D192" s="2" t="s">
        <v>58</v>
      </c>
      <c r="E192" s="2" t="s">
        <v>64</v>
      </c>
      <c r="F192" s="2"/>
      <c r="G192" s="5">
        <v>690</v>
      </c>
      <c r="H192" s="2" t="s">
        <v>610</v>
      </c>
      <c r="I192" s="2">
        <v>23</v>
      </c>
      <c r="J192" s="2">
        <v>4</v>
      </c>
    </row>
    <row r="193" spans="1:10">
      <c r="A193" s="3" t="s">
        <v>611</v>
      </c>
      <c r="B193" s="3" t="s">
        <v>612</v>
      </c>
      <c r="C193" s="3" t="s">
        <v>105</v>
      </c>
      <c r="D193" s="3" t="s">
        <v>82</v>
      </c>
      <c r="E193" s="3" t="s">
        <v>124</v>
      </c>
      <c r="F193" s="3">
        <v>12.02</v>
      </c>
      <c r="G193" s="6">
        <v>731</v>
      </c>
      <c r="H193" s="3" t="s">
        <v>613</v>
      </c>
      <c r="I193" s="3">
        <v>27</v>
      </c>
      <c r="J193" s="3">
        <v>2</v>
      </c>
    </row>
    <row r="194" spans="1:10">
      <c r="A194" s="2" t="s">
        <v>614</v>
      </c>
      <c r="B194" s="2" t="s">
        <v>615</v>
      </c>
      <c r="C194" s="2" t="s">
        <v>89</v>
      </c>
      <c r="D194" s="2" t="s">
        <v>69</v>
      </c>
      <c r="E194" s="2" t="s">
        <v>157</v>
      </c>
      <c r="F194" s="2">
        <v>42.85</v>
      </c>
      <c r="G194" s="5">
        <v>882</v>
      </c>
      <c r="H194" s="2" t="s">
        <v>407</v>
      </c>
      <c r="I194" s="2">
        <v>47</v>
      </c>
      <c r="J194" s="2">
        <v>3</v>
      </c>
    </row>
    <row r="195" spans="1:10">
      <c r="A195" s="3" t="s">
        <v>616</v>
      </c>
      <c r="B195" s="3" t="s">
        <v>465</v>
      </c>
      <c r="C195" s="3" t="s">
        <v>128</v>
      </c>
      <c r="D195" s="3" t="s">
        <v>144</v>
      </c>
      <c r="E195" s="3" t="s">
        <v>59</v>
      </c>
      <c r="F195" s="3">
        <v>26.49</v>
      </c>
      <c r="G195" s="6">
        <v>719</v>
      </c>
      <c r="H195" s="3" t="s">
        <v>617</v>
      </c>
      <c r="I195" s="3">
        <v>55</v>
      </c>
      <c r="J195" s="3">
        <v>0</v>
      </c>
    </row>
    <row r="196" spans="1:10">
      <c r="A196" s="2" t="s">
        <v>618</v>
      </c>
      <c r="B196" s="2" t="s">
        <v>114</v>
      </c>
      <c r="C196" s="2" t="s">
        <v>68</v>
      </c>
      <c r="D196" s="2" t="s">
        <v>93</v>
      </c>
      <c r="E196" s="2" t="s">
        <v>157</v>
      </c>
      <c r="F196" s="2">
        <v>6.49</v>
      </c>
      <c r="G196" s="5">
        <v>828</v>
      </c>
      <c r="H196" s="2" t="s">
        <v>619</v>
      </c>
      <c r="I196" s="2">
        <v>33</v>
      </c>
      <c r="J196" s="2">
        <v>2</v>
      </c>
    </row>
    <row r="197" spans="1:10">
      <c r="A197" s="3" t="s">
        <v>620</v>
      </c>
      <c r="B197" s="3" t="s">
        <v>621</v>
      </c>
      <c r="C197" s="3" t="s">
        <v>89</v>
      </c>
      <c r="D197" s="3" t="s">
        <v>78</v>
      </c>
      <c r="E197" s="3" t="s">
        <v>74</v>
      </c>
      <c r="F197" s="3">
        <v>29.51</v>
      </c>
      <c r="G197" s="6">
        <v>749</v>
      </c>
      <c r="H197" s="3" t="s">
        <v>622</v>
      </c>
      <c r="I197" s="3">
        <v>43</v>
      </c>
      <c r="J197" s="3">
        <v>3</v>
      </c>
    </row>
    <row r="198" spans="1:10">
      <c r="A198" s="2" t="s">
        <v>623</v>
      </c>
      <c r="B198" s="2" t="s">
        <v>337</v>
      </c>
      <c r="C198" s="2" t="s">
        <v>68</v>
      </c>
      <c r="D198" s="2" t="s">
        <v>82</v>
      </c>
      <c r="E198" s="2" t="s">
        <v>124</v>
      </c>
      <c r="F198" s="2">
        <v>19.260000000000002</v>
      </c>
      <c r="G198" s="5">
        <v>668</v>
      </c>
      <c r="H198" s="2" t="s">
        <v>624</v>
      </c>
      <c r="I198" s="2">
        <v>60</v>
      </c>
      <c r="J198" s="2">
        <v>4</v>
      </c>
    </row>
    <row r="199" spans="1:10">
      <c r="A199" s="3" t="s">
        <v>625</v>
      </c>
      <c r="B199" s="3" t="s">
        <v>626</v>
      </c>
      <c r="C199" s="3" t="s">
        <v>73</v>
      </c>
      <c r="D199" s="3" t="s">
        <v>144</v>
      </c>
      <c r="E199" s="3" t="s">
        <v>64</v>
      </c>
      <c r="F199" s="3">
        <v>19.72</v>
      </c>
      <c r="G199" s="6">
        <v>771</v>
      </c>
      <c r="H199" s="3" t="s">
        <v>627</v>
      </c>
      <c r="I199" s="3">
        <v>64</v>
      </c>
      <c r="J199" s="3">
        <v>3</v>
      </c>
    </row>
    <row r="200" spans="1:10">
      <c r="A200" s="2" t="s">
        <v>628</v>
      </c>
      <c r="B200" s="2" t="s">
        <v>629</v>
      </c>
      <c r="C200" s="2" t="s">
        <v>73</v>
      </c>
      <c r="D200" s="2" t="s">
        <v>69</v>
      </c>
      <c r="E200" s="2" t="s">
        <v>74</v>
      </c>
      <c r="F200" s="2">
        <v>20.86</v>
      </c>
      <c r="G200" s="5">
        <v>628</v>
      </c>
      <c r="H200" s="2" t="s">
        <v>293</v>
      </c>
      <c r="I200" s="2">
        <v>45</v>
      </c>
      <c r="J200" s="2">
        <v>0</v>
      </c>
    </row>
    <row r="201" spans="1:10">
      <c r="A201" s="3" t="s">
        <v>630</v>
      </c>
      <c r="B201" s="3" t="s">
        <v>631</v>
      </c>
      <c r="C201" s="3" t="s">
        <v>73</v>
      </c>
      <c r="D201" s="3" t="s">
        <v>232</v>
      </c>
      <c r="E201" s="3" t="s">
        <v>157</v>
      </c>
      <c r="F201" s="3">
        <v>7.1</v>
      </c>
      <c r="G201" s="6">
        <v>835</v>
      </c>
      <c r="H201" s="3" t="s">
        <v>632</v>
      </c>
      <c r="I201" s="3">
        <v>28</v>
      </c>
      <c r="J201" s="3">
        <v>0</v>
      </c>
    </row>
    <row r="202" spans="1:10">
      <c r="A202" s="2" t="s">
        <v>633</v>
      </c>
      <c r="B202" s="2" t="s">
        <v>634</v>
      </c>
      <c r="C202" s="2" t="s">
        <v>89</v>
      </c>
      <c r="D202" s="2" t="s">
        <v>82</v>
      </c>
      <c r="E202" s="2" t="s">
        <v>124</v>
      </c>
      <c r="F202" s="2">
        <v>43.59</v>
      </c>
      <c r="G202" s="5"/>
      <c r="H202" s="2" t="s">
        <v>635</v>
      </c>
      <c r="I202" s="2">
        <v>57</v>
      </c>
      <c r="J202" s="2">
        <v>1</v>
      </c>
    </row>
    <row r="203" spans="1:10">
      <c r="A203" s="3" t="s">
        <v>636</v>
      </c>
      <c r="B203" s="3" t="s">
        <v>238</v>
      </c>
      <c r="C203" s="3" t="s">
        <v>105</v>
      </c>
      <c r="D203" s="3" t="s">
        <v>144</v>
      </c>
      <c r="E203" s="3" t="s">
        <v>97</v>
      </c>
      <c r="F203" s="3">
        <v>17.149999999999999</v>
      </c>
      <c r="G203" s="6">
        <v>582</v>
      </c>
      <c r="H203" s="3" t="s">
        <v>637</v>
      </c>
      <c r="I203" s="3">
        <v>48</v>
      </c>
      <c r="J203" s="3">
        <v>2</v>
      </c>
    </row>
    <row r="204" spans="1:10">
      <c r="A204" s="2" t="s">
        <v>638</v>
      </c>
      <c r="B204" s="2" t="s">
        <v>81</v>
      </c>
      <c r="C204" s="2" t="s">
        <v>73</v>
      </c>
      <c r="D204" s="2" t="s">
        <v>101</v>
      </c>
      <c r="E204" s="2" t="s">
        <v>59</v>
      </c>
      <c r="F204" s="2">
        <v>30.91</v>
      </c>
      <c r="G204" s="5">
        <v>604</v>
      </c>
      <c r="H204" s="2" t="s">
        <v>639</v>
      </c>
      <c r="I204" s="2">
        <v>47</v>
      </c>
      <c r="J204" s="2">
        <v>2</v>
      </c>
    </row>
    <row r="205" spans="1:10">
      <c r="A205" s="3" t="s">
        <v>640</v>
      </c>
      <c r="B205" s="3" t="s">
        <v>641</v>
      </c>
      <c r="C205" s="3" t="s">
        <v>128</v>
      </c>
      <c r="D205" s="3" t="s">
        <v>161</v>
      </c>
      <c r="E205" s="3" t="s">
        <v>157</v>
      </c>
      <c r="F205" s="3">
        <v>41.71</v>
      </c>
      <c r="G205" s="6">
        <v>854</v>
      </c>
      <c r="H205" s="3" t="s">
        <v>578</v>
      </c>
      <c r="I205" s="3">
        <v>60</v>
      </c>
      <c r="J205" s="3">
        <v>5</v>
      </c>
    </row>
    <row r="206" spans="1:10">
      <c r="A206" s="2" t="s">
        <v>642</v>
      </c>
      <c r="B206" s="2" t="s">
        <v>643</v>
      </c>
      <c r="C206" s="2" t="s">
        <v>73</v>
      </c>
      <c r="D206" s="2" t="s">
        <v>78</v>
      </c>
      <c r="E206" s="2" t="s">
        <v>157</v>
      </c>
      <c r="F206" s="2">
        <v>35.659999999999997</v>
      </c>
      <c r="G206" s="5">
        <v>844</v>
      </c>
      <c r="H206" s="2" t="s">
        <v>644</v>
      </c>
      <c r="I206" s="2">
        <v>46</v>
      </c>
      <c r="J206" s="2">
        <v>2</v>
      </c>
    </row>
    <row r="207" spans="1:10">
      <c r="A207" s="3" t="s">
        <v>645</v>
      </c>
      <c r="B207" s="3" t="s">
        <v>646</v>
      </c>
      <c r="C207" s="3" t="s">
        <v>73</v>
      </c>
      <c r="D207" s="3" t="s">
        <v>82</v>
      </c>
      <c r="E207" s="3" t="s">
        <v>97</v>
      </c>
      <c r="F207" s="3">
        <v>28.64</v>
      </c>
      <c r="G207" s="6">
        <v>831</v>
      </c>
      <c r="H207" s="3" t="s">
        <v>647</v>
      </c>
      <c r="I207" s="3">
        <v>35</v>
      </c>
      <c r="J207" s="3">
        <v>3</v>
      </c>
    </row>
    <row r="208" spans="1:10">
      <c r="A208" s="2" t="s">
        <v>648</v>
      </c>
      <c r="B208" s="2" t="s">
        <v>649</v>
      </c>
      <c r="C208" s="2" t="s">
        <v>68</v>
      </c>
      <c r="D208" s="2" t="s">
        <v>82</v>
      </c>
      <c r="E208" s="2" t="s">
        <v>59</v>
      </c>
      <c r="F208" s="2">
        <v>32.770000000000003</v>
      </c>
      <c r="G208" s="5">
        <v>887</v>
      </c>
      <c r="H208" s="2" t="s">
        <v>98</v>
      </c>
      <c r="I208" s="2">
        <v>46</v>
      </c>
      <c r="J208" s="2">
        <v>0</v>
      </c>
    </row>
    <row r="209" spans="1:10">
      <c r="A209" s="3" t="s">
        <v>650</v>
      </c>
      <c r="B209" s="3" t="s">
        <v>651</v>
      </c>
      <c r="C209" s="3" t="s">
        <v>128</v>
      </c>
      <c r="D209" s="3" t="s">
        <v>93</v>
      </c>
      <c r="E209" s="3" t="s">
        <v>124</v>
      </c>
      <c r="F209" s="3">
        <v>46.26</v>
      </c>
      <c r="G209" s="6">
        <v>828</v>
      </c>
      <c r="H209" s="3" t="s">
        <v>652</v>
      </c>
      <c r="I209" s="3">
        <v>56</v>
      </c>
      <c r="J209" s="3">
        <v>4</v>
      </c>
    </row>
    <row r="210" spans="1:10">
      <c r="A210" s="2" t="s">
        <v>653</v>
      </c>
      <c r="B210" s="2" t="s">
        <v>654</v>
      </c>
      <c r="C210" s="2" t="s">
        <v>57</v>
      </c>
      <c r="D210" s="2" t="s">
        <v>69</v>
      </c>
      <c r="E210" s="2" t="s">
        <v>97</v>
      </c>
      <c r="F210" s="2">
        <v>5.08</v>
      </c>
      <c r="G210" s="5">
        <v>896</v>
      </c>
      <c r="H210" s="2" t="s">
        <v>655</v>
      </c>
      <c r="I210" s="2">
        <v>49</v>
      </c>
      <c r="J210" s="2">
        <v>0</v>
      </c>
    </row>
    <row r="211" spans="1:10">
      <c r="A211" s="3" t="s">
        <v>656</v>
      </c>
      <c r="B211" s="3" t="s">
        <v>501</v>
      </c>
      <c r="C211" s="3" t="s">
        <v>73</v>
      </c>
      <c r="D211" s="3" t="s">
        <v>69</v>
      </c>
      <c r="E211" s="3" t="s">
        <v>59</v>
      </c>
      <c r="F211" s="3">
        <v>30.28</v>
      </c>
      <c r="G211" s="6">
        <v>778</v>
      </c>
      <c r="H211" s="3" t="s">
        <v>657</v>
      </c>
      <c r="I211" s="3">
        <v>65</v>
      </c>
      <c r="J211" s="3">
        <v>4</v>
      </c>
    </row>
    <row r="212" spans="1:10">
      <c r="A212" s="2" t="s">
        <v>658</v>
      </c>
      <c r="B212" s="2" t="s">
        <v>659</v>
      </c>
      <c r="C212" s="2" t="s">
        <v>105</v>
      </c>
      <c r="D212" s="2" t="s">
        <v>161</v>
      </c>
      <c r="E212" s="2" t="s">
        <v>64</v>
      </c>
      <c r="F212" s="2">
        <v>22.55</v>
      </c>
      <c r="G212" s="5">
        <v>609</v>
      </c>
      <c r="H212" s="2" t="s">
        <v>660</v>
      </c>
      <c r="I212" s="2">
        <v>44</v>
      </c>
      <c r="J212" s="2">
        <v>2</v>
      </c>
    </row>
    <row r="213" spans="1:10">
      <c r="A213" s="3" t="s">
        <v>661</v>
      </c>
      <c r="B213" s="3" t="s">
        <v>662</v>
      </c>
      <c r="C213" s="3" t="s">
        <v>105</v>
      </c>
      <c r="D213" s="3" t="s">
        <v>58</v>
      </c>
      <c r="E213" s="3" t="s">
        <v>157</v>
      </c>
      <c r="F213" s="3">
        <v>23.59</v>
      </c>
      <c r="G213" s="6">
        <v>713</v>
      </c>
      <c r="H213" s="3" t="s">
        <v>663</v>
      </c>
      <c r="I213" s="3">
        <v>29</v>
      </c>
      <c r="J213" s="3">
        <v>0</v>
      </c>
    </row>
    <row r="214" spans="1:10">
      <c r="A214" s="2" t="s">
        <v>664</v>
      </c>
      <c r="B214" s="2" t="s">
        <v>665</v>
      </c>
      <c r="C214" s="2" t="s">
        <v>68</v>
      </c>
      <c r="D214" s="2" t="s">
        <v>82</v>
      </c>
      <c r="E214" s="2" t="s">
        <v>59</v>
      </c>
      <c r="F214" s="2">
        <v>11.2</v>
      </c>
      <c r="G214" s="5">
        <v>836</v>
      </c>
      <c r="H214" s="2" t="s">
        <v>270</v>
      </c>
      <c r="I214" s="2">
        <v>36</v>
      </c>
      <c r="J214" s="2">
        <v>3</v>
      </c>
    </row>
    <row r="215" spans="1:10">
      <c r="A215" s="3" t="s">
        <v>666</v>
      </c>
      <c r="B215" s="3" t="s">
        <v>667</v>
      </c>
      <c r="C215" s="3" t="s">
        <v>105</v>
      </c>
      <c r="D215" s="3" t="s">
        <v>144</v>
      </c>
      <c r="E215" s="3" t="s">
        <v>64</v>
      </c>
      <c r="F215" s="3"/>
      <c r="G215" s="6">
        <v>651</v>
      </c>
      <c r="H215" s="3" t="s">
        <v>668</v>
      </c>
      <c r="I215" s="3">
        <v>46</v>
      </c>
      <c r="J215" s="3">
        <v>0</v>
      </c>
    </row>
    <row r="216" spans="1:10">
      <c r="A216" s="2" t="s">
        <v>669</v>
      </c>
      <c r="B216" s="2" t="s">
        <v>670</v>
      </c>
      <c r="C216" s="2" t="s">
        <v>105</v>
      </c>
      <c r="D216" s="2" t="s">
        <v>101</v>
      </c>
      <c r="E216" s="2" t="s">
        <v>124</v>
      </c>
      <c r="F216" s="2">
        <v>43.98</v>
      </c>
      <c r="G216" s="5">
        <v>716</v>
      </c>
      <c r="H216" s="2" t="s">
        <v>671</v>
      </c>
      <c r="I216" s="2">
        <v>38</v>
      </c>
      <c r="J216" s="2">
        <v>5</v>
      </c>
    </row>
    <row r="217" spans="1:10">
      <c r="A217" s="3" t="s">
        <v>672</v>
      </c>
      <c r="B217" s="3" t="s">
        <v>156</v>
      </c>
      <c r="C217" s="3" t="s">
        <v>89</v>
      </c>
      <c r="D217" s="3" t="s">
        <v>144</v>
      </c>
      <c r="E217" s="3" t="s">
        <v>124</v>
      </c>
      <c r="F217" s="3">
        <v>21.45</v>
      </c>
      <c r="G217" s="6">
        <v>730</v>
      </c>
      <c r="H217" s="3" t="s">
        <v>673</v>
      </c>
      <c r="I217" s="3">
        <v>33</v>
      </c>
      <c r="J217" s="3">
        <v>5</v>
      </c>
    </row>
    <row r="218" spans="1:10">
      <c r="A218" s="2" t="s">
        <v>674</v>
      </c>
      <c r="B218" s="2" t="s">
        <v>675</v>
      </c>
      <c r="C218" s="2" t="s">
        <v>89</v>
      </c>
      <c r="D218" s="2" t="s">
        <v>93</v>
      </c>
      <c r="E218" s="2" t="s">
        <v>59</v>
      </c>
      <c r="F218" s="2">
        <v>8.5399999999999991</v>
      </c>
      <c r="G218" s="5">
        <v>643</v>
      </c>
      <c r="H218" s="2" t="s">
        <v>676</v>
      </c>
      <c r="I218" s="2">
        <v>54</v>
      </c>
      <c r="J218" s="2">
        <v>3</v>
      </c>
    </row>
    <row r="219" spans="1:10">
      <c r="A219" s="3" t="s">
        <v>677</v>
      </c>
      <c r="B219" s="3" t="s">
        <v>678</v>
      </c>
      <c r="C219" s="3" t="s">
        <v>105</v>
      </c>
      <c r="D219" s="3" t="s">
        <v>93</v>
      </c>
      <c r="E219" s="3" t="s">
        <v>64</v>
      </c>
      <c r="F219" s="3">
        <v>32.869999999999997</v>
      </c>
      <c r="G219" s="6">
        <v>880</v>
      </c>
      <c r="H219" s="3" t="s">
        <v>679</v>
      </c>
      <c r="I219" s="3">
        <v>57</v>
      </c>
      <c r="J219" s="3">
        <v>1</v>
      </c>
    </row>
    <row r="220" spans="1:10">
      <c r="A220" s="2" t="s">
        <v>680</v>
      </c>
      <c r="B220" s="2" t="s">
        <v>277</v>
      </c>
      <c r="C220" s="2" t="s">
        <v>105</v>
      </c>
      <c r="D220" s="2" t="s">
        <v>78</v>
      </c>
      <c r="E220" s="2" t="s">
        <v>64</v>
      </c>
      <c r="F220" s="2">
        <v>43.68</v>
      </c>
      <c r="G220" s="5">
        <v>798</v>
      </c>
      <c r="H220" s="2" t="s">
        <v>681</v>
      </c>
      <c r="I220" s="2">
        <v>57</v>
      </c>
      <c r="J220" s="2">
        <v>4</v>
      </c>
    </row>
    <row r="221" spans="1:10">
      <c r="A221" s="3" t="s">
        <v>682</v>
      </c>
      <c r="B221" s="3" t="s">
        <v>683</v>
      </c>
      <c r="C221" s="3" t="s">
        <v>128</v>
      </c>
      <c r="D221" s="3" t="s">
        <v>144</v>
      </c>
      <c r="E221" s="3" t="s">
        <v>64</v>
      </c>
      <c r="F221" s="3">
        <v>23.86</v>
      </c>
      <c r="G221" s="6">
        <v>839</v>
      </c>
      <c r="H221" s="3" t="s">
        <v>684</v>
      </c>
      <c r="I221" s="3">
        <v>40</v>
      </c>
      <c r="J221" s="3">
        <v>0</v>
      </c>
    </row>
    <row r="222" spans="1:10">
      <c r="A222" s="2" t="s">
        <v>685</v>
      </c>
      <c r="B222" s="2" t="s">
        <v>686</v>
      </c>
      <c r="C222" s="2" t="s">
        <v>89</v>
      </c>
      <c r="D222" s="2" t="s">
        <v>101</v>
      </c>
      <c r="E222" s="2" t="s">
        <v>64</v>
      </c>
      <c r="F222" s="2">
        <v>39.31</v>
      </c>
      <c r="G222" s="5">
        <v>811</v>
      </c>
      <c r="H222" s="2" t="s">
        <v>687</v>
      </c>
      <c r="I222" s="2">
        <v>39</v>
      </c>
      <c r="J222" s="2">
        <v>4</v>
      </c>
    </row>
    <row r="223" spans="1:10">
      <c r="A223" s="3" t="s">
        <v>688</v>
      </c>
      <c r="B223" s="3" t="s">
        <v>689</v>
      </c>
      <c r="C223" s="3" t="s">
        <v>89</v>
      </c>
      <c r="D223" s="3" t="s">
        <v>144</v>
      </c>
      <c r="E223" s="3" t="s">
        <v>124</v>
      </c>
      <c r="F223" s="3">
        <v>22.98</v>
      </c>
      <c r="G223" s="6">
        <v>884</v>
      </c>
      <c r="H223" s="3" t="s">
        <v>690</v>
      </c>
      <c r="I223" s="3">
        <v>24</v>
      </c>
      <c r="J223" s="3">
        <v>3</v>
      </c>
    </row>
    <row r="224" spans="1:10">
      <c r="A224" s="2" t="s">
        <v>691</v>
      </c>
      <c r="B224" s="2" t="s">
        <v>692</v>
      </c>
      <c r="C224" s="2" t="s">
        <v>57</v>
      </c>
      <c r="D224" s="2" t="s">
        <v>232</v>
      </c>
      <c r="E224" s="2" t="s">
        <v>97</v>
      </c>
      <c r="F224" s="2">
        <v>37.67</v>
      </c>
      <c r="G224" s="5">
        <v>862</v>
      </c>
      <c r="H224" s="2" t="s">
        <v>693</v>
      </c>
      <c r="I224" s="2">
        <v>61</v>
      </c>
      <c r="J224" s="2">
        <v>1</v>
      </c>
    </row>
    <row r="225" spans="1:10">
      <c r="A225" s="3" t="s">
        <v>694</v>
      </c>
      <c r="B225" s="3" t="s">
        <v>557</v>
      </c>
      <c r="C225" s="3" t="s">
        <v>105</v>
      </c>
      <c r="D225" s="3" t="s">
        <v>144</v>
      </c>
      <c r="E225" s="3" t="s">
        <v>157</v>
      </c>
      <c r="F225" s="3">
        <v>31.05</v>
      </c>
      <c r="G225" s="6">
        <v>699</v>
      </c>
      <c r="H225" s="3" t="s">
        <v>695</v>
      </c>
      <c r="I225" s="3">
        <v>54</v>
      </c>
      <c r="J225" s="3">
        <v>5</v>
      </c>
    </row>
    <row r="226" spans="1:10">
      <c r="A226" s="2" t="s">
        <v>696</v>
      </c>
      <c r="B226" s="2" t="s">
        <v>697</v>
      </c>
      <c r="C226" s="2" t="s">
        <v>105</v>
      </c>
      <c r="D226" s="2" t="s">
        <v>63</v>
      </c>
      <c r="E226" s="2" t="s">
        <v>157</v>
      </c>
      <c r="F226" s="2">
        <v>8.9600000000000009</v>
      </c>
      <c r="G226" s="5">
        <v>677</v>
      </c>
      <c r="H226" s="2" t="s">
        <v>698</v>
      </c>
      <c r="I226" s="2">
        <v>37</v>
      </c>
      <c r="J226" s="2">
        <v>5</v>
      </c>
    </row>
    <row r="227" spans="1:10">
      <c r="A227" s="3" t="s">
        <v>699</v>
      </c>
      <c r="B227" s="3" t="s">
        <v>700</v>
      </c>
      <c r="C227" s="3" t="s">
        <v>105</v>
      </c>
      <c r="D227" s="3" t="s">
        <v>93</v>
      </c>
      <c r="E227" s="3" t="s">
        <v>59</v>
      </c>
      <c r="F227" s="3">
        <v>24.24</v>
      </c>
      <c r="G227" s="6">
        <v>597</v>
      </c>
      <c r="H227" s="3" t="s">
        <v>701</v>
      </c>
      <c r="I227" s="3">
        <v>45</v>
      </c>
      <c r="J227" s="3">
        <v>3</v>
      </c>
    </row>
    <row r="228" spans="1:10">
      <c r="A228" s="2" t="s">
        <v>702</v>
      </c>
      <c r="B228" s="2" t="s">
        <v>703</v>
      </c>
      <c r="C228" s="2" t="s">
        <v>89</v>
      </c>
      <c r="D228" s="2" t="s">
        <v>144</v>
      </c>
      <c r="E228" s="2" t="s">
        <v>59</v>
      </c>
      <c r="F228" s="2">
        <v>32.840000000000003</v>
      </c>
      <c r="G228" s="5">
        <v>582</v>
      </c>
      <c r="H228" s="2" t="s">
        <v>704</v>
      </c>
      <c r="I228" s="2">
        <v>35</v>
      </c>
      <c r="J228" s="2">
        <v>3</v>
      </c>
    </row>
    <row r="229" spans="1:10">
      <c r="A229" s="3" t="s">
        <v>705</v>
      </c>
      <c r="B229" s="3" t="s">
        <v>706</v>
      </c>
      <c r="C229" s="3" t="s">
        <v>128</v>
      </c>
      <c r="D229" s="3" t="s">
        <v>101</v>
      </c>
      <c r="E229" s="3" t="s">
        <v>157</v>
      </c>
      <c r="F229" s="3">
        <v>30.16</v>
      </c>
      <c r="G229" s="6">
        <v>798</v>
      </c>
      <c r="H229" s="3" t="s">
        <v>707</v>
      </c>
      <c r="I229" s="3">
        <v>24</v>
      </c>
      <c r="J229" s="3">
        <v>0</v>
      </c>
    </row>
    <row r="230" spans="1:10">
      <c r="A230" s="2" t="s">
        <v>708</v>
      </c>
      <c r="B230" s="2" t="s">
        <v>709</v>
      </c>
      <c r="C230" s="2" t="s">
        <v>57</v>
      </c>
      <c r="D230" s="2" t="s">
        <v>82</v>
      </c>
      <c r="E230" s="2" t="s">
        <v>64</v>
      </c>
      <c r="F230" s="2">
        <v>49.62</v>
      </c>
      <c r="G230" s="5">
        <v>617</v>
      </c>
      <c r="H230" s="2" t="s">
        <v>710</v>
      </c>
      <c r="I230" s="2">
        <v>32</v>
      </c>
      <c r="J230" s="2">
        <v>2</v>
      </c>
    </row>
    <row r="231" spans="1:10">
      <c r="A231" s="3" t="s">
        <v>711</v>
      </c>
      <c r="B231" s="3" t="s">
        <v>634</v>
      </c>
      <c r="C231" s="3" t="s">
        <v>73</v>
      </c>
      <c r="D231" s="3" t="s">
        <v>82</v>
      </c>
      <c r="E231" s="3" t="s">
        <v>59</v>
      </c>
      <c r="F231" s="3">
        <v>10.78</v>
      </c>
      <c r="G231" s="6">
        <v>706</v>
      </c>
      <c r="H231" s="3" t="s">
        <v>575</v>
      </c>
      <c r="I231" s="3">
        <v>49</v>
      </c>
      <c r="J231" s="3">
        <v>5</v>
      </c>
    </row>
    <row r="232" spans="1:10">
      <c r="A232" s="2" t="s">
        <v>712</v>
      </c>
      <c r="B232" s="2" t="s">
        <v>574</v>
      </c>
      <c r="C232" s="2" t="s">
        <v>57</v>
      </c>
      <c r="D232" s="2" t="s">
        <v>69</v>
      </c>
      <c r="E232" s="2" t="s">
        <v>74</v>
      </c>
      <c r="F232" s="2">
        <v>13.63</v>
      </c>
      <c r="G232" s="5">
        <v>554</v>
      </c>
      <c r="H232" s="2" t="s">
        <v>713</v>
      </c>
      <c r="I232" s="2">
        <v>29</v>
      </c>
      <c r="J232" s="2">
        <v>3</v>
      </c>
    </row>
    <row r="233" spans="1:10">
      <c r="A233" s="3" t="s">
        <v>714</v>
      </c>
      <c r="B233" s="3" t="s">
        <v>221</v>
      </c>
      <c r="C233" s="3" t="s">
        <v>128</v>
      </c>
      <c r="D233" s="3" t="s">
        <v>82</v>
      </c>
      <c r="E233" s="3" t="s">
        <v>64</v>
      </c>
      <c r="F233" s="3">
        <v>40.880000000000003</v>
      </c>
      <c r="G233" s="6">
        <v>738</v>
      </c>
      <c r="H233" s="3" t="s">
        <v>715</v>
      </c>
      <c r="I233" s="3">
        <v>46</v>
      </c>
      <c r="J233" s="3">
        <v>1</v>
      </c>
    </row>
    <row r="234" spans="1:10">
      <c r="A234" s="2" t="s">
        <v>716</v>
      </c>
      <c r="B234" s="2" t="s">
        <v>717</v>
      </c>
      <c r="C234" s="2" t="s">
        <v>57</v>
      </c>
      <c r="D234" s="2" t="s">
        <v>58</v>
      </c>
      <c r="E234" s="2" t="s">
        <v>74</v>
      </c>
      <c r="F234" s="2">
        <v>10.71</v>
      </c>
      <c r="G234" s="5">
        <v>659</v>
      </c>
      <c r="H234" s="2" t="s">
        <v>518</v>
      </c>
      <c r="I234" s="2">
        <v>48</v>
      </c>
      <c r="J234" s="2">
        <v>4</v>
      </c>
    </row>
    <row r="235" spans="1:10">
      <c r="A235" s="3" t="s">
        <v>718</v>
      </c>
      <c r="B235" s="3" t="s">
        <v>719</v>
      </c>
      <c r="C235" s="3" t="s">
        <v>105</v>
      </c>
      <c r="D235" s="3" t="s">
        <v>82</v>
      </c>
      <c r="E235" s="3" t="s">
        <v>97</v>
      </c>
      <c r="F235" s="3">
        <v>30.71</v>
      </c>
      <c r="G235" s="6">
        <v>769</v>
      </c>
      <c r="H235" s="3" t="s">
        <v>720</v>
      </c>
      <c r="I235" s="3">
        <v>37</v>
      </c>
      <c r="J235" s="3">
        <v>2</v>
      </c>
    </row>
    <row r="236" spans="1:10">
      <c r="A236" s="2" t="s">
        <v>721</v>
      </c>
      <c r="B236" s="2" t="s">
        <v>654</v>
      </c>
      <c r="C236" s="2" t="s">
        <v>105</v>
      </c>
      <c r="D236" s="2" t="s">
        <v>58</v>
      </c>
      <c r="E236" s="2" t="s">
        <v>124</v>
      </c>
      <c r="F236" s="2">
        <v>16.39</v>
      </c>
      <c r="G236" s="5">
        <v>563</v>
      </c>
      <c r="H236" s="2" t="s">
        <v>722</v>
      </c>
      <c r="I236" s="2">
        <v>35</v>
      </c>
      <c r="J236" s="2">
        <v>4</v>
      </c>
    </row>
    <row r="237" spans="1:10">
      <c r="A237" s="3" t="s">
        <v>723</v>
      </c>
      <c r="B237" s="3" t="s">
        <v>433</v>
      </c>
      <c r="C237" s="3" t="s">
        <v>105</v>
      </c>
      <c r="D237" s="3" t="s">
        <v>82</v>
      </c>
      <c r="E237" s="3" t="s">
        <v>157</v>
      </c>
      <c r="F237" s="3">
        <v>39.840000000000003</v>
      </c>
      <c r="G237" s="6">
        <v>672</v>
      </c>
      <c r="H237" s="3" t="s">
        <v>724</v>
      </c>
      <c r="I237" s="3">
        <v>37</v>
      </c>
      <c r="J237" s="3">
        <v>3</v>
      </c>
    </row>
    <row r="238" spans="1:10">
      <c r="A238" s="2" t="s">
        <v>725</v>
      </c>
      <c r="B238" s="2" t="s">
        <v>179</v>
      </c>
      <c r="C238" s="2" t="s">
        <v>57</v>
      </c>
      <c r="D238" s="2" t="s">
        <v>58</v>
      </c>
      <c r="E238" s="2" t="s">
        <v>157</v>
      </c>
      <c r="F238" s="2">
        <v>9.1999999999999993</v>
      </c>
      <c r="G238" s="5">
        <v>841</v>
      </c>
      <c r="H238" s="2" t="s">
        <v>726</v>
      </c>
      <c r="I238" s="2">
        <v>65</v>
      </c>
      <c r="J238" s="2">
        <v>1</v>
      </c>
    </row>
    <row r="239" spans="1:10">
      <c r="A239" s="3" t="s">
        <v>727</v>
      </c>
      <c r="B239" s="3" t="s">
        <v>591</v>
      </c>
      <c r="C239" s="3" t="s">
        <v>57</v>
      </c>
      <c r="D239" s="3" t="s">
        <v>144</v>
      </c>
      <c r="E239" s="3" t="s">
        <v>74</v>
      </c>
      <c r="F239" s="3"/>
      <c r="G239" s="6">
        <v>580</v>
      </c>
      <c r="H239" s="3" t="s">
        <v>728</v>
      </c>
      <c r="I239" s="3">
        <v>54</v>
      </c>
      <c r="J239" s="3">
        <v>2</v>
      </c>
    </row>
    <row r="240" spans="1:10">
      <c r="A240" s="2" t="s">
        <v>729</v>
      </c>
      <c r="B240" s="2" t="s">
        <v>730</v>
      </c>
      <c r="C240" s="2" t="s">
        <v>128</v>
      </c>
      <c r="D240" s="2" t="s">
        <v>63</v>
      </c>
      <c r="E240" s="2" t="s">
        <v>74</v>
      </c>
      <c r="F240" s="2">
        <v>28.27</v>
      </c>
      <c r="G240" s="5">
        <v>592</v>
      </c>
      <c r="H240" s="2" t="s">
        <v>731</v>
      </c>
      <c r="I240" s="2">
        <v>35</v>
      </c>
      <c r="J240" s="2">
        <v>1</v>
      </c>
    </row>
    <row r="241" spans="1:10">
      <c r="A241" s="3" t="s">
        <v>732</v>
      </c>
      <c r="B241" s="3" t="s">
        <v>733</v>
      </c>
      <c r="C241" s="3" t="s">
        <v>128</v>
      </c>
      <c r="D241" s="3" t="s">
        <v>93</v>
      </c>
      <c r="E241" s="3" t="s">
        <v>157</v>
      </c>
      <c r="F241" s="3">
        <v>37.31</v>
      </c>
      <c r="G241" s="6">
        <v>579</v>
      </c>
      <c r="H241" s="3" t="s">
        <v>734</v>
      </c>
      <c r="I241" s="3">
        <v>29</v>
      </c>
      <c r="J241" s="3">
        <v>3</v>
      </c>
    </row>
    <row r="242" spans="1:10">
      <c r="A242" s="2" t="s">
        <v>735</v>
      </c>
      <c r="B242" s="2" t="s">
        <v>736</v>
      </c>
      <c r="C242" s="2" t="s">
        <v>57</v>
      </c>
      <c r="D242" s="2" t="s">
        <v>101</v>
      </c>
      <c r="E242" s="2" t="s">
        <v>74</v>
      </c>
      <c r="F242" s="2"/>
      <c r="G242" s="5">
        <v>555</v>
      </c>
      <c r="H242" s="2" t="s">
        <v>737</v>
      </c>
      <c r="I242" s="2">
        <v>55</v>
      </c>
      <c r="J242" s="2">
        <v>4</v>
      </c>
    </row>
    <row r="243" spans="1:10">
      <c r="A243" s="3" t="s">
        <v>738</v>
      </c>
      <c r="B243" s="3" t="s">
        <v>292</v>
      </c>
      <c r="C243" s="3" t="s">
        <v>105</v>
      </c>
      <c r="D243" s="3" t="s">
        <v>161</v>
      </c>
      <c r="E243" s="3" t="s">
        <v>59</v>
      </c>
      <c r="F243" s="3">
        <v>15.63</v>
      </c>
      <c r="G243" s="6">
        <v>565</v>
      </c>
      <c r="H243" s="3" t="s">
        <v>739</v>
      </c>
      <c r="I243" s="3">
        <v>39</v>
      </c>
      <c r="J243" s="3">
        <v>4</v>
      </c>
    </row>
    <row r="244" spans="1:10">
      <c r="A244" s="2" t="s">
        <v>740</v>
      </c>
      <c r="B244" s="2" t="s">
        <v>741</v>
      </c>
      <c r="C244" s="2" t="s">
        <v>68</v>
      </c>
      <c r="D244" s="2" t="s">
        <v>93</v>
      </c>
      <c r="E244" s="2" t="s">
        <v>64</v>
      </c>
      <c r="F244" s="2">
        <v>19.93</v>
      </c>
      <c r="G244" s="5">
        <v>840</v>
      </c>
      <c r="H244" s="2" t="s">
        <v>742</v>
      </c>
      <c r="I244" s="2">
        <v>38</v>
      </c>
      <c r="J244" s="2">
        <v>0</v>
      </c>
    </row>
    <row r="245" spans="1:10">
      <c r="A245" s="3" t="s">
        <v>743</v>
      </c>
      <c r="B245" s="3" t="s">
        <v>196</v>
      </c>
      <c r="C245" s="3" t="s">
        <v>68</v>
      </c>
      <c r="D245" s="3" t="s">
        <v>82</v>
      </c>
      <c r="E245" s="3" t="s">
        <v>97</v>
      </c>
      <c r="F245" s="3">
        <v>3.12</v>
      </c>
      <c r="G245" s="6">
        <v>556</v>
      </c>
      <c r="H245" s="3" t="s">
        <v>744</v>
      </c>
      <c r="I245" s="3">
        <v>45</v>
      </c>
      <c r="J245" s="3">
        <v>3</v>
      </c>
    </row>
    <row r="246" spans="1:10">
      <c r="A246" s="2" t="s">
        <v>745</v>
      </c>
      <c r="B246" s="2" t="s">
        <v>202</v>
      </c>
      <c r="C246" s="2" t="s">
        <v>105</v>
      </c>
      <c r="D246" s="2" t="s">
        <v>144</v>
      </c>
      <c r="E246" s="2" t="s">
        <v>59</v>
      </c>
      <c r="F246" s="2">
        <v>22.71</v>
      </c>
      <c r="G246" s="5">
        <v>763</v>
      </c>
      <c r="H246" s="2" t="s">
        <v>746</v>
      </c>
      <c r="I246" s="2">
        <v>39</v>
      </c>
      <c r="J246" s="2">
        <v>0</v>
      </c>
    </row>
    <row r="247" spans="1:10">
      <c r="A247" s="3" t="s">
        <v>747</v>
      </c>
      <c r="B247" s="3" t="s">
        <v>748</v>
      </c>
      <c r="C247" s="3" t="s">
        <v>57</v>
      </c>
      <c r="D247" s="3" t="s">
        <v>58</v>
      </c>
      <c r="E247" s="3" t="s">
        <v>97</v>
      </c>
      <c r="F247" s="3">
        <v>27.24</v>
      </c>
      <c r="G247" s="6"/>
      <c r="H247" s="3" t="s">
        <v>749</v>
      </c>
      <c r="I247" s="3">
        <v>40</v>
      </c>
      <c r="J247" s="3">
        <v>2</v>
      </c>
    </row>
    <row r="248" spans="1:10">
      <c r="A248" s="2" t="s">
        <v>750</v>
      </c>
      <c r="B248" s="2" t="s">
        <v>751</v>
      </c>
      <c r="C248" s="2" t="s">
        <v>89</v>
      </c>
      <c r="D248" s="2" t="s">
        <v>232</v>
      </c>
      <c r="E248" s="2" t="s">
        <v>157</v>
      </c>
      <c r="F248" s="2">
        <v>29.5</v>
      </c>
      <c r="G248" s="5">
        <v>868</v>
      </c>
      <c r="H248" s="2" t="s">
        <v>752</v>
      </c>
      <c r="I248" s="2">
        <v>59</v>
      </c>
      <c r="J248" s="2">
        <v>3</v>
      </c>
    </row>
    <row r="249" spans="1:10">
      <c r="A249" s="3" t="s">
        <v>753</v>
      </c>
      <c r="B249" s="3" t="s">
        <v>100</v>
      </c>
      <c r="C249" s="3" t="s">
        <v>68</v>
      </c>
      <c r="D249" s="3" t="s">
        <v>58</v>
      </c>
      <c r="E249" s="3" t="s">
        <v>97</v>
      </c>
      <c r="F249" s="3"/>
      <c r="G249" s="6">
        <v>669</v>
      </c>
      <c r="H249" s="3" t="s">
        <v>754</v>
      </c>
      <c r="I249" s="3">
        <v>43</v>
      </c>
      <c r="J249" s="3">
        <v>0</v>
      </c>
    </row>
    <row r="250" spans="1:10">
      <c r="A250" s="2" t="s">
        <v>755</v>
      </c>
      <c r="B250" s="2" t="s">
        <v>756</v>
      </c>
      <c r="C250" s="2" t="s">
        <v>68</v>
      </c>
      <c r="D250" s="2" t="s">
        <v>82</v>
      </c>
      <c r="E250" s="2" t="s">
        <v>74</v>
      </c>
      <c r="F250" s="2">
        <v>49.21</v>
      </c>
      <c r="G250" s="5">
        <v>580</v>
      </c>
      <c r="H250" s="2" t="s">
        <v>757</v>
      </c>
      <c r="I250" s="2">
        <v>39</v>
      </c>
      <c r="J250" s="2">
        <v>0</v>
      </c>
    </row>
    <row r="251" spans="1:10">
      <c r="A251" s="3" t="s">
        <v>758</v>
      </c>
      <c r="B251" s="3" t="s">
        <v>759</v>
      </c>
      <c r="C251" s="3" t="s">
        <v>89</v>
      </c>
      <c r="D251" s="3" t="s">
        <v>63</v>
      </c>
      <c r="E251" s="3" t="s">
        <v>64</v>
      </c>
      <c r="F251" s="3">
        <v>6.99</v>
      </c>
      <c r="G251" s="6">
        <v>618</v>
      </c>
      <c r="H251" s="3" t="s">
        <v>760</v>
      </c>
      <c r="I251" s="3">
        <v>26</v>
      </c>
      <c r="J251" s="3">
        <v>4</v>
      </c>
    </row>
    <row r="252" spans="1:10">
      <c r="A252" s="2" t="s">
        <v>761</v>
      </c>
      <c r="B252" s="2" t="s">
        <v>762</v>
      </c>
      <c r="C252" s="2" t="s">
        <v>128</v>
      </c>
      <c r="D252" s="2" t="s">
        <v>144</v>
      </c>
      <c r="E252" s="2" t="s">
        <v>97</v>
      </c>
      <c r="F252" s="2">
        <v>42.99</v>
      </c>
      <c r="G252" s="5">
        <v>751</v>
      </c>
      <c r="H252" s="2" t="s">
        <v>763</v>
      </c>
      <c r="I252" s="2">
        <v>42</v>
      </c>
      <c r="J252" s="2">
        <v>3</v>
      </c>
    </row>
    <row r="253" spans="1:10">
      <c r="A253" s="3" t="s">
        <v>764</v>
      </c>
      <c r="B253" s="3" t="s">
        <v>686</v>
      </c>
      <c r="C253" s="3" t="s">
        <v>57</v>
      </c>
      <c r="D253" s="3" t="s">
        <v>69</v>
      </c>
      <c r="E253" s="3" t="s">
        <v>124</v>
      </c>
      <c r="F253" s="3">
        <v>7.97</v>
      </c>
      <c r="G253" s="6">
        <v>710</v>
      </c>
      <c r="H253" s="3" t="s">
        <v>765</v>
      </c>
      <c r="I253" s="3">
        <v>44</v>
      </c>
      <c r="J253" s="3">
        <v>1</v>
      </c>
    </row>
    <row r="254" spans="1:10">
      <c r="A254" s="2" t="s">
        <v>766</v>
      </c>
      <c r="B254" s="2" t="s">
        <v>767</v>
      </c>
      <c r="C254" s="2" t="s">
        <v>128</v>
      </c>
      <c r="D254" s="2" t="s">
        <v>101</v>
      </c>
      <c r="E254" s="2" t="s">
        <v>74</v>
      </c>
      <c r="F254" s="2">
        <v>35.24</v>
      </c>
      <c r="G254" s="5">
        <v>858</v>
      </c>
      <c r="H254" s="2" t="s">
        <v>768</v>
      </c>
      <c r="I254" s="2">
        <v>31</v>
      </c>
      <c r="J254" s="2">
        <v>0</v>
      </c>
    </row>
    <row r="255" spans="1:10">
      <c r="A255" s="3" t="s">
        <v>769</v>
      </c>
      <c r="B255" s="3" t="s">
        <v>770</v>
      </c>
      <c r="C255" s="3" t="s">
        <v>73</v>
      </c>
      <c r="D255" s="3" t="s">
        <v>63</v>
      </c>
      <c r="E255" s="3" t="s">
        <v>74</v>
      </c>
      <c r="F255" s="3">
        <v>15.23</v>
      </c>
      <c r="G255" s="6">
        <v>565</v>
      </c>
      <c r="H255" s="3" t="s">
        <v>771</v>
      </c>
      <c r="I255" s="3">
        <v>57</v>
      </c>
      <c r="J255" s="3">
        <v>5</v>
      </c>
    </row>
    <row r="256" spans="1:10">
      <c r="A256" s="2" t="s">
        <v>772</v>
      </c>
      <c r="B256" s="2" t="s">
        <v>773</v>
      </c>
      <c r="C256" s="2" t="s">
        <v>57</v>
      </c>
      <c r="D256" s="2" t="s">
        <v>232</v>
      </c>
      <c r="E256" s="2" t="s">
        <v>97</v>
      </c>
      <c r="F256" s="2">
        <v>5.9</v>
      </c>
      <c r="G256" s="5">
        <v>663</v>
      </c>
      <c r="H256" s="2" t="s">
        <v>774</v>
      </c>
      <c r="I256" s="2">
        <v>45</v>
      </c>
      <c r="J256" s="2">
        <v>5</v>
      </c>
    </row>
    <row r="257" spans="1:10">
      <c r="A257" s="3" t="s">
        <v>775</v>
      </c>
      <c r="B257" s="3" t="s">
        <v>654</v>
      </c>
      <c r="C257" s="3" t="s">
        <v>89</v>
      </c>
      <c r="D257" s="3" t="s">
        <v>93</v>
      </c>
      <c r="E257" s="3" t="s">
        <v>74</v>
      </c>
      <c r="F257" s="3"/>
      <c r="G257" s="6">
        <v>880</v>
      </c>
      <c r="H257" s="3" t="s">
        <v>505</v>
      </c>
      <c r="I257" s="3">
        <v>27</v>
      </c>
      <c r="J257" s="3">
        <v>2</v>
      </c>
    </row>
    <row r="258" spans="1:10">
      <c r="A258" s="2" t="s">
        <v>776</v>
      </c>
      <c r="B258" s="2" t="s">
        <v>777</v>
      </c>
      <c r="C258" s="2" t="s">
        <v>128</v>
      </c>
      <c r="D258" s="2" t="s">
        <v>144</v>
      </c>
      <c r="E258" s="2" t="s">
        <v>124</v>
      </c>
      <c r="F258" s="2">
        <v>37.049999999999997</v>
      </c>
      <c r="G258" s="5">
        <v>745</v>
      </c>
      <c r="H258" s="2" t="s">
        <v>778</v>
      </c>
      <c r="I258" s="2">
        <v>44</v>
      </c>
      <c r="J258" s="2">
        <v>1</v>
      </c>
    </row>
    <row r="259" spans="1:10">
      <c r="A259" s="3" t="s">
        <v>779</v>
      </c>
      <c r="B259" s="3" t="s">
        <v>780</v>
      </c>
      <c r="C259" s="3" t="s">
        <v>73</v>
      </c>
      <c r="D259" s="3" t="s">
        <v>101</v>
      </c>
      <c r="E259" s="3" t="s">
        <v>97</v>
      </c>
      <c r="F259" s="3">
        <v>32.1</v>
      </c>
      <c r="G259" s="6">
        <v>701</v>
      </c>
      <c r="H259" s="3" t="s">
        <v>781</v>
      </c>
      <c r="I259" s="3">
        <v>52</v>
      </c>
      <c r="J259" s="3">
        <v>0</v>
      </c>
    </row>
    <row r="260" spans="1:10">
      <c r="A260" s="2" t="s">
        <v>782</v>
      </c>
      <c r="B260" s="2" t="s">
        <v>741</v>
      </c>
      <c r="C260" s="2" t="s">
        <v>128</v>
      </c>
      <c r="D260" s="2" t="s">
        <v>78</v>
      </c>
      <c r="E260" s="2" t="s">
        <v>97</v>
      </c>
      <c r="F260" s="2">
        <v>40.47</v>
      </c>
      <c r="G260" s="5">
        <v>828</v>
      </c>
      <c r="H260" s="2" t="s">
        <v>783</v>
      </c>
      <c r="I260" s="2">
        <v>44</v>
      </c>
      <c r="J260" s="2">
        <v>3</v>
      </c>
    </row>
    <row r="261" spans="1:10">
      <c r="A261" s="3" t="s">
        <v>784</v>
      </c>
      <c r="B261" s="3" t="s">
        <v>785</v>
      </c>
      <c r="C261" s="3" t="s">
        <v>73</v>
      </c>
      <c r="D261" s="3" t="s">
        <v>93</v>
      </c>
      <c r="E261" s="3" t="s">
        <v>157</v>
      </c>
      <c r="F261" s="3">
        <v>11.45</v>
      </c>
      <c r="G261" s="6">
        <v>662</v>
      </c>
      <c r="H261" s="3" t="s">
        <v>786</v>
      </c>
      <c r="I261" s="3">
        <v>25</v>
      </c>
      <c r="J261" s="3">
        <v>3</v>
      </c>
    </row>
    <row r="262" spans="1:10">
      <c r="A262" s="2" t="s">
        <v>787</v>
      </c>
      <c r="B262" s="2" t="s">
        <v>788</v>
      </c>
      <c r="C262" s="2" t="s">
        <v>89</v>
      </c>
      <c r="D262" s="2" t="s">
        <v>69</v>
      </c>
      <c r="E262" s="2" t="s">
        <v>74</v>
      </c>
      <c r="F262" s="2">
        <v>14.33</v>
      </c>
      <c r="G262" s="5">
        <v>578</v>
      </c>
      <c r="H262" s="2" t="s">
        <v>79</v>
      </c>
      <c r="I262" s="2">
        <v>58</v>
      </c>
      <c r="J262" s="2">
        <v>3</v>
      </c>
    </row>
    <row r="263" spans="1:10">
      <c r="A263" s="3" t="s">
        <v>789</v>
      </c>
      <c r="B263" s="3" t="s">
        <v>790</v>
      </c>
      <c r="C263" s="3" t="s">
        <v>105</v>
      </c>
      <c r="D263" s="3" t="s">
        <v>69</v>
      </c>
      <c r="E263" s="3" t="s">
        <v>157</v>
      </c>
      <c r="F263" s="3">
        <v>35.79</v>
      </c>
      <c r="G263" s="6">
        <v>564</v>
      </c>
      <c r="H263" s="3" t="s">
        <v>791</v>
      </c>
      <c r="I263" s="3">
        <v>58</v>
      </c>
      <c r="J263" s="3">
        <v>4</v>
      </c>
    </row>
    <row r="264" spans="1:10">
      <c r="A264" s="2" t="s">
        <v>792</v>
      </c>
      <c r="B264" s="2" t="s">
        <v>793</v>
      </c>
      <c r="C264" s="2" t="s">
        <v>105</v>
      </c>
      <c r="D264" s="2" t="s">
        <v>232</v>
      </c>
      <c r="E264" s="2" t="s">
        <v>157</v>
      </c>
      <c r="F264" s="2">
        <v>4.78</v>
      </c>
      <c r="G264" s="5">
        <v>858</v>
      </c>
      <c r="H264" s="2" t="s">
        <v>794</v>
      </c>
      <c r="I264" s="2">
        <v>52</v>
      </c>
      <c r="J264" s="2">
        <v>0</v>
      </c>
    </row>
    <row r="265" spans="1:10">
      <c r="A265" s="3" t="s">
        <v>795</v>
      </c>
      <c r="B265" s="3" t="s">
        <v>796</v>
      </c>
      <c r="C265" s="3" t="s">
        <v>105</v>
      </c>
      <c r="D265" s="3" t="s">
        <v>78</v>
      </c>
      <c r="E265" s="3" t="s">
        <v>59</v>
      </c>
      <c r="F265" s="3">
        <v>40.71</v>
      </c>
      <c r="G265" s="6">
        <v>580</v>
      </c>
      <c r="H265" s="3" t="s">
        <v>797</v>
      </c>
      <c r="I265" s="3">
        <v>31</v>
      </c>
      <c r="J265" s="3">
        <v>0</v>
      </c>
    </row>
    <row r="266" spans="1:10">
      <c r="A266" s="2" t="s">
        <v>798</v>
      </c>
      <c r="B266" s="2" t="s">
        <v>799</v>
      </c>
      <c r="C266" s="2" t="s">
        <v>73</v>
      </c>
      <c r="D266" s="2" t="s">
        <v>82</v>
      </c>
      <c r="E266" s="2" t="s">
        <v>59</v>
      </c>
      <c r="F266" s="2">
        <v>21.59</v>
      </c>
      <c r="G266" s="5">
        <v>704</v>
      </c>
      <c r="H266" s="2" t="s">
        <v>800</v>
      </c>
      <c r="I266" s="2">
        <v>49</v>
      </c>
      <c r="J266" s="2">
        <v>5</v>
      </c>
    </row>
    <row r="267" spans="1:10">
      <c r="A267" s="3" t="s">
        <v>801</v>
      </c>
      <c r="B267" s="3" t="s">
        <v>703</v>
      </c>
      <c r="C267" s="3" t="s">
        <v>105</v>
      </c>
      <c r="D267" s="3" t="s">
        <v>82</v>
      </c>
      <c r="E267" s="3" t="s">
        <v>59</v>
      </c>
      <c r="F267" s="3">
        <v>31.84</v>
      </c>
      <c r="G267" s="6">
        <v>890</v>
      </c>
      <c r="H267" s="3" t="s">
        <v>802</v>
      </c>
      <c r="I267" s="3">
        <v>46</v>
      </c>
      <c r="J267" s="3">
        <v>2</v>
      </c>
    </row>
    <row r="268" spans="1:10">
      <c r="A268" s="2" t="s">
        <v>803</v>
      </c>
      <c r="B268" s="2" t="s">
        <v>804</v>
      </c>
      <c r="C268" s="2" t="s">
        <v>105</v>
      </c>
      <c r="D268" s="2" t="s">
        <v>78</v>
      </c>
      <c r="E268" s="2" t="s">
        <v>59</v>
      </c>
      <c r="F268" s="2">
        <v>21.41</v>
      </c>
      <c r="G268" s="5">
        <v>840</v>
      </c>
      <c r="H268" s="2" t="s">
        <v>805</v>
      </c>
      <c r="I268" s="2">
        <v>42</v>
      </c>
      <c r="J268" s="2">
        <v>4</v>
      </c>
    </row>
    <row r="269" spans="1:10">
      <c r="A269" s="3" t="s">
        <v>806</v>
      </c>
      <c r="B269" s="3" t="s">
        <v>807</v>
      </c>
      <c r="C269" s="3" t="s">
        <v>57</v>
      </c>
      <c r="D269" s="3" t="s">
        <v>232</v>
      </c>
      <c r="E269" s="3" t="s">
        <v>157</v>
      </c>
      <c r="F269" s="3">
        <v>14.19</v>
      </c>
      <c r="G269" s="6">
        <v>635</v>
      </c>
      <c r="H269" s="3" t="s">
        <v>808</v>
      </c>
      <c r="I269" s="3">
        <v>64</v>
      </c>
      <c r="J269" s="3">
        <v>5</v>
      </c>
    </row>
    <row r="270" spans="1:10">
      <c r="A270" s="2" t="s">
        <v>809</v>
      </c>
      <c r="B270" s="2" t="s">
        <v>547</v>
      </c>
      <c r="C270" s="2" t="s">
        <v>128</v>
      </c>
      <c r="D270" s="2" t="s">
        <v>144</v>
      </c>
      <c r="E270" s="2" t="s">
        <v>97</v>
      </c>
      <c r="F270" s="2">
        <v>6.19</v>
      </c>
      <c r="G270" s="5">
        <v>605</v>
      </c>
      <c r="H270" s="2" t="s">
        <v>810</v>
      </c>
      <c r="I270" s="2">
        <v>46</v>
      </c>
      <c r="J270" s="2">
        <v>3</v>
      </c>
    </row>
    <row r="271" spans="1:10">
      <c r="A271" s="3" t="s">
        <v>811</v>
      </c>
      <c r="B271" s="3" t="s">
        <v>812</v>
      </c>
      <c r="C271" s="3" t="s">
        <v>105</v>
      </c>
      <c r="D271" s="3" t="s">
        <v>63</v>
      </c>
      <c r="E271" s="3" t="s">
        <v>64</v>
      </c>
      <c r="F271" s="3">
        <v>20.64</v>
      </c>
      <c r="G271" s="6">
        <v>845</v>
      </c>
      <c r="H271" s="3" t="s">
        <v>813</v>
      </c>
      <c r="I271" s="3">
        <v>32</v>
      </c>
      <c r="J271" s="3">
        <v>3</v>
      </c>
    </row>
    <row r="272" spans="1:10">
      <c r="A272" s="2" t="s">
        <v>814</v>
      </c>
      <c r="B272" s="2" t="s">
        <v>490</v>
      </c>
      <c r="C272" s="2" t="s">
        <v>73</v>
      </c>
      <c r="D272" s="2" t="s">
        <v>144</v>
      </c>
      <c r="E272" s="2" t="s">
        <v>157</v>
      </c>
      <c r="F272" s="2">
        <v>6.49</v>
      </c>
      <c r="G272" s="5">
        <v>742</v>
      </c>
      <c r="H272" s="2" t="s">
        <v>250</v>
      </c>
      <c r="I272" s="2">
        <v>57</v>
      </c>
      <c r="J272" s="2">
        <v>0</v>
      </c>
    </row>
    <row r="273" spans="1:10">
      <c r="A273" s="3" t="s">
        <v>815</v>
      </c>
      <c r="B273" s="3" t="s">
        <v>796</v>
      </c>
      <c r="C273" s="3" t="s">
        <v>89</v>
      </c>
      <c r="D273" s="3" t="s">
        <v>232</v>
      </c>
      <c r="E273" s="3" t="s">
        <v>64</v>
      </c>
      <c r="F273" s="3">
        <v>10.75</v>
      </c>
      <c r="G273" s="6">
        <v>630</v>
      </c>
      <c r="H273" s="3" t="s">
        <v>816</v>
      </c>
      <c r="I273" s="3">
        <v>35</v>
      </c>
      <c r="J273" s="3">
        <v>1</v>
      </c>
    </row>
    <row r="274" spans="1:10">
      <c r="A274" s="2" t="s">
        <v>817</v>
      </c>
      <c r="B274" s="2" t="s">
        <v>818</v>
      </c>
      <c r="C274" s="2" t="s">
        <v>68</v>
      </c>
      <c r="D274" s="2" t="s">
        <v>82</v>
      </c>
      <c r="E274" s="2" t="s">
        <v>157</v>
      </c>
      <c r="F274" s="2">
        <v>16.98</v>
      </c>
      <c r="G274" s="5">
        <v>751</v>
      </c>
      <c r="H274" s="2" t="s">
        <v>819</v>
      </c>
      <c r="I274" s="2">
        <v>31</v>
      </c>
      <c r="J274" s="2">
        <v>0</v>
      </c>
    </row>
    <row r="275" spans="1:10">
      <c r="A275" s="3" t="s">
        <v>820</v>
      </c>
      <c r="B275" s="3" t="s">
        <v>365</v>
      </c>
      <c r="C275" s="3" t="s">
        <v>128</v>
      </c>
      <c r="D275" s="3" t="s">
        <v>82</v>
      </c>
      <c r="E275" s="3" t="s">
        <v>59</v>
      </c>
      <c r="F275" s="3">
        <v>25.58</v>
      </c>
      <c r="G275" s="6">
        <v>655</v>
      </c>
      <c r="H275" s="3" t="s">
        <v>821</v>
      </c>
      <c r="I275" s="3">
        <v>27</v>
      </c>
      <c r="J275" s="3">
        <v>3</v>
      </c>
    </row>
    <row r="276" spans="1:10">
      <c r="A276" s="2" t="s">
        <v>822</v>
      </c>
      <c r="B276" s="2" t="s">
        <v>823</v>
      </c>
      <c r="C276" s="2" t="s">
        <v>73</v>
      </c>
      <c r="D276" s="2" t="s">
        <v>63</v>
      </c>
      <c r="E276" s="2" t="s">
        <v>64</v>
      </c>
      <c r="F276" s="2">
        <v>15.46</v>
      </c>
      <c r="G276" s="5">
        <v>748</v>
      </c>
      <c r="H276" s="2" t="s">
        <v>824</v>
      </c>
      <c r="I276" s="2">
        <v>45</v>
      </c>
      <c r="J276" s="2">
        <v>1</v>
      </c>
    </row>
    <row r="277" spans="1:10">
      <c r="A277" s="3" t="s">
        <v>825</v>
      </c>
      <c r="B277" s="3" t="s">
        <v>826</v>
      </c>
      <c r="C277" s="3" t="s">
        <v>73</v>
      </c>
      <c r="D277" s="3" t="s">
        <v>232</v>
      </c>
      <c r="E277" s="3" t="s">
        <v>157</v>
      </c>
      <c r="F277" s="3">
        <v>15.62</v>
      </c>
      <c r="G277" s="6">
        <v>891</v>
      </c>
      <c r="H277" s="3" t="s">
        <v>827</v>
      </c>
      <c r="I277" s="3">
        <v>56</v>
      </c>
      <c r="J277" s="3">
        <v>3</v>
      </c>
    </row>
    <row r="278" spans="1:10">
      <c r="A278" s="2" t="s">
        <v>828</v>
      </c>
      <c r="B278" s="2" t="s">
        <v>487</v>
      </c>
      <c r="C278" s="2" t="s">
        <v>105</v>
      </c>
      <c r="D278" s="2" t="s">
        <v>58</v>
      </c>
      <c r="E278" s="2" t="s">
        <v>64</v>
      </c>
      <c r="F278" s="2">
        <v>22.68</v>
      </c>
      <c r="G278" s="5">
        <v>793</v>
      </c>
      <c r="H278" s="2" t="s">
        <v>829</v>
      </c>
      <c r="I278" s="2">
        <v>52</v>
      </c>
      <c r="J278" s="2">
        <v>2</v>
      </c>
    </row>
    <row r="279" spans="1:10">
      <c r="A279" s="3" t="s">
        <v>830</v>
      </c>
      <c r="B279" s="3" t="s">
        <v>321</v>
      </c>
      <c r="C279" s="3" t="s">
        <v>68</v>
      </c>
      <c r="D279" s="3" t="s">
        <v>144</v>
      </c>
      <c r="E279" s="3" t="s">
        <v>124</v>
      </c>
      <c r="F279" s="3">
        <v>40.619999999999997</v>
      </c>
      <c r="G279" s="6">
        <v>867</v>
      </c>
      <c r="H279" s="3" t="s">
        <v>831</v>
      </c>
      <c r="I279" s="3">
        <v>33</v>
      </c>
      <c r="J279" s="3">
        <v>1</v>
      </c>
    </row>
    <row r="280" spans="1:10">
      <c r="A280" s="2" t="s">
        <v>832</v>
      </c>
      <c r="B280" s="2" t="s">
        <v>833</v>
      </c>
      <c r="C280" s="2" t="s">
        <v>105</v>
      </c>
      <c r="D280" s="2" t="s">
        <v>144</v>
      </c>
      <c r="E280" s="2" t="s">
        <v>74</v>
      </c>
      <c r="F280" s="2">
        <v>23.46</v>
      </c>
      <c r="G280" s="5">
        <v>871</v>
      </c>
      <c r="H280" s="2" t="s">
        <v>834</v>
      </c>
      <c r="I280" s="2">
        <v>38</v>
      </c>
      <c r="J280" s="2">
        <v>2</v>
      </c>
    </row>
    <row r="281" spans="1:10">
      <c r="A281" s="3" t="s">
        <v>835</v>
      </c>
      <c r="B281" s="3" t="s">
        <v>836</v>
      </c>
      <c r="C281" s="3" t="s">
        <v>57</v>
      </c>
      <c r="D281" s="3" t="s">
        <v>63</v>
      </c>
      <c r="E281" s="3" t="s">
        <v>64</v>
      </c>
      <c r="F281" s="3">
        <v>43.26</v>
      </c>
      <c r="G281" s="6">
        <v>556</v>
      </c>
      <c r="H281" s="3" t="s">
        <v>837</v>
      </c>
      <c r="I281" s="3">
        <v>59</v>
      </c>
      <c r="J281" s="3">
        <v>4</v>
      </c>
    </row>
    <row r="282" spans="1:10">
      <c r="A282" s="2" t="s">
        <v>838</v>
      </c>
      <c r="B282" s="2" t="s">
        <v>362</v>
      </c>
      <c r="C282" s="2" t="s">
        <v>57</v>
      </c>
      <c r="D282" s="2" t="s">
        <v>63</v>
      </c>
      <c r="E282" s="2" t="s">
        <v>97</v>
      </c>
      <c r="F282" s="2">
        <v>30.39</v>
      </c>
      <c r="G282" s="5">
        <v>601</v>
      </c>
      <c r="H282" s="2" t="s">
        <v>839</v>
      </c>
      <c r="I282" s="2">
        <v>28</v>
      </c>
      <c r="J282" s="2">
        <v>2</v>
      </c>
    </row>
    <row r="283" spans="1:10">
      <c r="A283" s="3" t="s">
        <v>840</v>
      </c>
      <c r="B283" s="3" t="s">
        <v>841</v>
      </c>
      <c r="C283" s="3" t="s">
        <v>73</v>
      </c>
      <c r="D283" s="3" t="s">
        <v>63</v>
      </c>
      <c r="E283" s="3" t="s">
        <v>64</v>
      </c>
      <c r="F283" s="3">
        <v>29.89</v>
      </c>
      <c r="G283" s="6">
        <v>638</v>
      </c>
      <c r="H283" s="3" t="s">
        <v>842</v>
      </c>
      <c r="I283" s="3">
        <v>61</v>
      </c>
      <c r="J283" s="3">
        <v>4</v>
      </c>
    </row>
    <row r="284" spans="1:10">
      <c r="A284" s="2" t="s">
        <v>843</v>
      </c>
      <c r="B284" s="2" t="s">
        <v>844</v>
      </c>
      <c r="C284" s="2" t="s">
        <v>57</v>
      </c>
      <c r="D284" s="2" t="s">
        <v>63</v>
      </c>
      <c r="E284" s="2" t="s">
        <v>59</v>
      </c>
      <c r="F284" s="2">
        <v>38.049999999999997</v>
      </c>
      <c r="G284" s="5">
        <v>740</v>
      </c>
      <c r="H284" s="2" t="s">
        <v>845</v>
      </c>
      <c r="I284" s="2">
        <v>41</v>
      </c>
      <c r="J284" s="2">
        <v>2</v>
      </c>
    </row>
    <row r="285" spans="1:10">
      <c r="A285" s="3" t="s">
        <v>846</v>
      </c>
      <c r="B285" s="3" t="s">
        <v>847</v>
      </c>
      <c r="C285" s="3" t="s">
        <v>68</v>
      </c>
      <c r="D285" s="3" t="s">
        <v>144</v>
      </c>
      <c r="E285" s="3" t="s">
        <v>97</v>
      </c>
      <c r="F285" s="3">
        <v>48.79</v>
      </c>
      <c r="G285" s="6">
        <v>714</v>
      </c>
      <c r="H285" s="3" t="s">
        <v>848</v>
      </c>
      <c r="I285" s="3">
        <v>60</v>
      </c>
      <c r="J285" s="3">
        <v>5</v>
      </c>
    </row>
    <row r="286" spans="1:10">
      <c r="A286" s="2" t="s">
        <v>849</v>
      </c>
      <c r="B286" s="2" t="s">
        <v>850</v>
      </c>
      <c r="C286" s="2" t="s">
        <v>128</v>
      </c>
      <c r="D286" s="2" t="s">
        <v>69</v>
      </c>
      <c r="E286" s="2" t="s">
        <v>59</v>
      </c>
      <c r="F286" s="2">
        <v>27.28</v>
      </c>
      <c r="G286" s="5">
        <v>578</v>
      </c>
      <c r="H286" s="2" t="s">
        <v>851</v>
      </c>
      <c r="I286" s="2">
        <v>26</v>
      </c>
      <c r="J286" s="2">
        <v>2</v>
      </c>
    </row>
    <row r="287" spans="1:10">
      <c r="A287" s="3" t="s">
        <v>852</v>
      </c>
      <c r="B287" s="3" t="s">
        <v>659</v>
      </c>
      <c r="C287" s="3" t="s">
        <v>128</v>
      </c>
      <c r="D287" s="3" t="s">
        <v>78</v>
      </c>
      <c r="E287" s="3" t="s">
        <v>124</v>
      </c>
      <c r="F287" s="3"/>
      <c r="G287" s="6">
        <v>652</v>
      </c>
      <c r="H287" s="3" t="s">
        <v>853</v>
      </c>
      <c r="I287" s="3">
        <v>24</v>
      </c>
      <c r="J287" s="3">
        <v>3</v>
      </c>
    </row>
    <row r="288" spans="1:10">
      <c r="A288" s="2" t="s">
        <v>854</v>
      </c>
      <c r="B288" s="2" t="s">
        <v>392</v>
      </c>
      <c r="C288" s="2" t="s">
        <v>68</v>
      </c>
      <c r="D288" s="2" t="s">
        <v>69</v>
      </c>
      <c r="E288" s="2" t="s">
        <v>157</v>
      </c>
      <c r="F288" s="2">
        <v>26.74</v>
      </c>
      <c r="G288" s="5">
        <v>613</v>
      </c>
      <c r="H288" s="2" t="s">
        <v>855</v>
      </c>
      <c r="I288" s="2">
        <v>45</v>
      </c>
      <c r="J288" s="2">
        <v>3</v>
      </c>
    </row>
    <row r="289" spans="1:10">
      <c r="A289" s="3" t="s">
        <v>856</v>
      </c>
      <c r="B289" s="3" t="s">
        <v>857</v>
      </c>
      <c r="C289" s="3" t="s">
        <v>105</v>
      </c>
      <c r="D289" s="3" t="s">
        <v>232</v>
      </c>
      <c r="E289" s="3" t="s">
        <v>124</v>
      </c>
      <c r="F289" s="3">
        <v>10.69</v>
      </c>
      <c r="G289" s="6">
        <v>596</v>
      </c>
      <c r="H289" s="3" t="s">
        <v>449</v>
      </c>
      <c r="I289" s="3">
        <v>25</v>
      </c>
      <c r="J289" s="3">
        <v>1</v>
      </c>
    </row>
    <row r="290" spans="1:10">
      <c r="A290" s="2" t="s">
        <v>858</v>
      </c>
      <c r="B290" s="2" t="s">
        <v>859</v>
      </c>
      <c r="C290" s="2" t="s">
        <v>105</v>
      </c>
      <c r="D290" s="2" t="s">
        <v>69</v>
      </c>
      <c r="E290" s="2" t="s">
        <v>59</v>
      </c>
      <c r="F290" s="2">
        <v>33.619999999999997</v>
      </c>
      <c r="G290" s="5">
        <v>899</v>
      </c>
      <c r="H290" s="2" t="s">
        <v>860</v>
      </c>
      <c r="I290" s="2">
        <v>63</v>
      </c>
      <c r="J290" s="2">
        <v>1</v>
      </c>
    </row>
    <row r="291" spans="1:10">
      <c r="A291" s="3" t="s">
        <v>861</v>
      </c>
      <c r="B291" s="3" t="s">
        <v>334</v>
      </c>
      <c r="C291" s="3" t="s">
        <v>105</v>
      </c>
      <c r="D291" s="3" t="s">
        <v>101</v>
      </c>
      <c r="E291" s="3" t="s">
        <v>157</v>
      </c>
      <c r="F291" s="3">
        <v>36.340000000000003</v>
      </c>
      <c r="G291" s="6">
        <v>742</v>
      </c>
      <c r="H291" s="3" t="s">
        <v>862</v>
      </c>
      <c r="I291" s="3">
        <v>38</v>
      </c>
      <c r="J291" s="3">
        <v>1</v>
      </c>
    </row>
    <row r="292" spans="1:10">
      <c r="A292" s="2" t="s">
        <v>863</v>
      </c>
      <c r="B292" s="2" t="s">
        <v>767</v>
      </c>
      <c r="C292" s="2" t="s">
        <v>68</v>
      </c>
      <c r="D292" s="2" t="s">
        <v>58</v>
      </c>
      <c r="E292" s="2" t="s">
        <v>64</v>
      </c>
      <c r="F292" s="2">
        <v>3.35</v>
      </c>
      <c r="G292" s="5">
        <v>741</v>
      </c>
      <c r="H292" s="2" t="s">
        <v>864</v>
      </c>
      <c r="I292" s="2">
        <v>60</v>
      </c>
      <c r="J292" s="2">
        <v>2</v>
      </c>
    </row>
    <row r="293" spans="1:10">
      <c r="A293" s="3" t="s">
        <v>865</v>
      </c>
      <c r="B293" s="3" t="s">
        <v>412</v>
      </c>
      <c r="C293" s="3" t="s">
        <v>128</v>
      </c>
      <c r="D293" s="3" t="s">
        <v>82</v>
      </c>
      <c r="E293" s="3" t="s">
        <v>157</v>
      </c>
      <c r="F293" s="3">
        <v>43.49</v>
      </c>
      <c r="G293" s="6">
        <v>883</v>
      </c>
      <c r="H293" s="3" t="s">
        <v>866</v>
      </c>
      <c r="I293" s="3">
        <v>55</v>
      </c>
      <c r="J293" s="3">
        <v>1</v>
      </c>
    </row>
    <row r="294" spans="1:10">
      <c r="A294" s="2" t="s">
        <v>867</v>
      </c>
      <c r="B294" s="2" t="s">
        <v>868</v>
      </c>
      <c r="C294" s="2" t="s">
        <v>89</v>
      </c>
      <c r="D294" s="2" t="s">
        <v>63</v>
      </c>
      <c r="E294" s="2" t="s">
        <v>59</v>
      </c>
      <c r="F294" s="2">
        <v>4.2</v>
      </c>
      <c r="G294" s="5">
        <v>701</v>
      </c>
      <c r="H294" s="2" t="s">
        <v>869</v>
      </c>
      <c r="I294" s="2">
        <v>47</v>
      </c>
      <c r="J294" s="2">
        <v>3</v>
      </c>
    </row>
    <row r="295" spans="1:10">
      <c r="A295" s="3" t="s">
        <v>870</v>
      </c>
      <c r="B295" s="3" t="s">
        <v>871</v>
      </c>
      <c r="C295" s="3" t="s">
        <v>89</v>
      </c>
      <c r="D295" s="3" t="s">
        <v>82</v>
      </c>
      <c r="E295" s="3" t="s">
        <v>97</v>
      </c>
      <c r="F295" s="3">
        <v>36.53</v>
      </c>
      <c r="G295" s="6">
        <v>876</v>
      </c>
      <c r="H295" s="3" t="s">
        <v>872</v>
      </c>
      <c r="I295" s="3">
        <v>54</v>
      </c>
      <c r="J295" s="3">
        <v>2</v>
      </c>
    </row>
    <row r="296" spans="1:10">
      <c r="A296" s="2" t="s">
        <v>873</v>
      </c>
      <c r="B296" s="2" t="s">
        <v>874</v>
      </c>
      <c r="C296" s="2" t="s">
        <v>68</v>
      </c>
      <c r="D296" s="2" t="s">
        <v>58</v>
      </c>
      <c r="E296" s="2" t="s">
        <v>157</v>
      </c>
      <c r="F296" s="2">
        <v>9.01</v>
      </c>
      <c r="G296" s="5">
        <v>836</v>
      </c>
      <c r="H296" s="2" t="s">
        <v>875</v>
      </c>
      <c r="I296" s="2">
        <v>65</v>
      </c>
      <c r="J296" s="2">
        <v>2</v>
      </c>
    </row>
    <row r="297" spans="1:10">
      <c r="A297" s="3" t="s">
        <v>876</v>
      </c>
      <c r="B297" s="3" t="s">
        <v>654</v>
      </c>
      <c r="C297" s="3" t="s">
        <v>105</v>
      </c>
      <c r="D297" s="3" t="s">
        <v>161</v>
      </c>
      <c r="E297" s="3" t="s">
        <v>59</v>
      </c>
      <c r="F297" s="3">
        <v>22.76</v>
      </c>
      <c r="G297" s="6">
        <v>740</v>
      </c>
      <c r="H297" s="3" t="s">
        <v>877</v>
      </c>
      <c r="I297" s="3">
        <v>51</v>
      </c>
      <c r="J297" s="3">
        <v>0</v>
      </c>
    </row>
    <row r="298" spans="1:10">
      <c r="A298" s="2" t="s">
        <v>878</v>
      </c>
      <c r="B298" s="2" t="s">
        <v>879</v>
      </c>
      <c r="C298" s="2" t="s">
        <v>68</v>
      </c>
      <c r="D298" s="2" t="s">
        <v>93</v>
      </c>
      <c r="E298" s="2" t="s">
        <v>124</v>
      </c>
      <c r="F298" s="2">
        <v>44.8</v>
      </c>
      <c r="G298" s="5">
        <v>898</v>
      </c>
      <c r="H298" s="2" t="s">
        <v>880</v>
      </c>
      <c r="I298" s="2">
        <v>48</v>
      </c>
      <c r="J298" s="2">
        <v>0</v>
      </c>
    </row>
    <row r="299" spans="1:10">
      <c r="A299" s="3" t="s">
        <v>881</v>
      </c>
      <c r="B299" s="3" t="s">
        <v>882</v>
      </c>
      <c r="C299" s="3" t="s">
        <v>105</v>
      </c>
      <c r="D299" s="3" t="s">
        <v>69</v>
      </c>
      <c r="E299" s="3" t="s">
        <v>64</v>
      </c>
      <c r="F299" s="3">
        <v>44.96</v>
      </c>
      <c r="G299" s="6">
        <v>623</v>
      </c>
      <c r="H299" s="3" t="s">
        <v>883</v>
      </c>
      <c r="I299" s="3">
        <v>27</v>
      </c>
      <c r="J299" s="3">
        <v>3</v>
      </c>
    </row>
    <row r="300" spans="1:10">
      <c r="A300" s="2" t="s">
        <v>884</v>
      </c>
      <c r="B300" s="2" t="s">
        <v>381</v>
      </c>
      <c r="C300" s="2" t="s">
        <v>73</v>
      </c>
      <c r="D300" s="2" t="s">
        <v>144</v>
      </c>
      <c r="E300" s="2" t="s">
        <v>74</v>
      </c>
      <c r="F300" s="2">
        <v>12.84</v>
      </c>
      <c r="G300" s="5">
        <v>845</v>
      </c>
      <c r="H300" s="2" t="s">
        <v>885</v>
      </c>
      <c r="I300" s="2">
        <v>27</v>
      </c>
      <c r="J300" s="2">
        <v>1</v>
      </c>
    </row>
    <row r="301" spans="1:10">
      <c r="A301" s="3" t="s">
        <v>886</v>
      </c>
      <c r="B301" s="3" t="s">
        <v>887</v>
      </c>
      <c r="C301" s="3" t="s">
        <v>68</v>
      </c>
      <c r="D301" s="3" t="s">
        <v>63</v>
      </c>
      <c r="E301" s="3" t="s">
        <v>64</v>
      </c>
      <c r="F301" s="3">
        <v>21.02</v>
      </c>
      <c r="G301" s="6"/>
      <c r="H301" s="3" t="s">
        <v>888</v>
      </c>
      <c r="I301" s="3">
        <v>22</v>
      </c>
      <c r="J301" s="3">
        <v>2</v>
      </c>
    </row>
    <row r="302" spans="1:10">
      <c r="A302" s="2" t="s">
        <v>889</v>
      </c>
      <c r="B302" s="2" t="s">
        <v>92</v>
      </c>
      <c r="C302" s="2" t="s">
        <v>105</v>
      </c>
      <c r="D302" s="2" t="s">
        <v>144</v>
      </c>
      <c r="E302" s="2" t="s">
        <v>59</v>
      </c>
      <c r="F302" s="2">
        <v>13.63</v>
      </c>
      <c r="G302" s="5">
        <v>709</v>
      </c>
      <c r="H302" s="2" t="s">
        <v>890</v>
      </c>
      <c r="I302" s="2">
        <v>54</v>
      </c>
      <c r="J302" s="2">
        <v>4</v>
      </c>
    </row>
    <row r="303" spans="1:10">
      <c r="A303" s="3" t="s">
        <v>891</v>
      </c>
      <c r="B303" s="3" t="s">
        <v>892</v>
      </c>
      <c r="C303" s="3" t="s">
        <v>57</v>
      </c>
      <c r="D303" s="3" t="s">
        <v>144</v>
      </c>
      <c r="E303" s="3" t="s">
        <v>157</v>
      </c>
      <c r="F303" s="3">
        <v>27.45</v>
      </c>
      <c r="G303" s="6">
        <v>772</v>
      </c>
      <c r="H303" s="3" t="s">
        <v>893</v>
      </c>
      <c r="I303" s="3">
        <v>43</v>
      </c>
      <c r="J303" s="3">
        <v>3</v>
      </c>
    </row>
    <row r="304" spans="1:10">
      <c r="A304" s="2" t="s">
        <v>894</v>
      </c>
      <c r="B304" s="2" t="s">
        <v>895</v>
      </c>
      <c r="C304" s="2" t="s">
        <v>105</v>
      </c>
      <c r="D304" s="2" t="s">
        <v>63</v>
      </c>
      <c r="E304" s="2" t="s">
        <v>97</v>
      </c>
      <c r="F304" s="2">
        <v>49.29</v>
      </c>
      <c r="G304" s="5">
        <v>561</v>
      </c>
      <c r="H304" s="2" t="s">
        <v>896</v>
      </c>
      <c r="I304" s="2">
        <v>29</v>
      </c>
      <c r="J304" s="2">
        <v>2</v>
      </c>
    </row>
    <row r="305" spans="1:10">
      <c r="A305" s="3" t="s">
        <v>897</v>
      </c>
      <c r="B305" s="3" t="s">
        <v>898</v>
      </c>
      <c r="C305" s="3" t="s">
        <v>128</v>
      </c>
      <c r="D305" s="3" t="s">
        <v>144</v>
      </c>
      <c r="E305" s="3" t="s">
        <v>124</v>
      </c>
      <c r="F305" s="3">
        <v>30.91</v>
      </c>
      <c r="G305" s="6"/>
      <c r="H305" s="3" t="s">
        <v>899</v>
      </c>
      <c r="I305" s="3">
        <v>25</v>
      </c>
      <c r="J305" s="3">
        <v>5</v>
      </c>
    </row>
    <row r="306" spans="1:10">
      <c r="A306" s="2" t="s">
        <v>900</v>
      </c>
      <c r="B306" s="2" t="s">
        <v>901</v>
      </c>
      <c r="C306" s="2" t="s">
        <v>128</v>
      </c>
      <c r="D306" s="2" t="s">
        <v>63</v>
      </c>
      <c r="E306" s="2" t="s">
        <v>124</v>
      </c>
      <c r="F306" s="2">
        <v>35.99</v>
      </c>
      <c r="G306" s="5">
        <v>872</v>
      </c>
      <c r="H306" s="2" t="s">
        <v>902</v>
      </c>
      <c r="I306" s="2">
        <v>64</v>
      </c>
      <c r="J306" s="2">
        <v>0</v>
      </c>
    </row>
    <row r="307" spans="1:10">
      <c r="A307" s="3" t="s">
        <v>903</v>
      </c>
      <c r="B307" s="3" t="s">
        <v>904</v>
      </c>
      <c r="C307" s="3" t="s">
        <v>73</v>
      </c>
      <c r="D307" s="3" t="s">
        <v>93</v>
      </c>
      <c r="E307" s="3" t="s">
        <v>59</v>
      </c>
      <c r="F307" s="3">
        <v>42.04</v>
      </c>
      <c r="G307" s="6">
        <v>866</v>
      </c>
      <c r="H307" s="3" t="s">
        <v>671</v>
      </c>
      <c r="I307" s="3">
        <v>28</v>
      </c>
      <c r="J307" s="3">
        <v>3</v>
      </c>
    </row>
    <row r="308" spans="1:10">
      <c r="A308" s="2" t="s">
        <v>905</v>
      </c>
      <c r="B308" s="2" t="s">
        <v>313</v>
      </c>
      <c r="C308" s="2" t="s">
        <v>105</v>
      </c>
      <c r="D308" s="2" t="s">
        <v>101</v>
      </c>
      <c r="E308" s="2" t="s">
        <v>97</v>
      </c>
      <c r="F308" s="2">
        <v>22.26</v>
      </c>
      <c r="G308" s="5">
        <v>830</v>
      </c>
      <c r="H308" s="2" t="s">
        <v>906</v>
      </c>
      <c r="I308" s="2">
        <v>52</v>
      </c>
      <c r="J308" s="2">
        <v>2</v>
      </c>
    </row>
    <row r="309" spans="1:10">
      <c r="A309" s="3" t="s">
        <v>907</v>
      </c>
      <c r="B309" s="3" t="s">
        <v>908</v>
      </c>
      <c r="C309" s="3" t="s">
        <v>57</v>
      </c>
      <c r="D309" s="3" t="s">
        <v>144</v>
      </c>
      <c r="E309" s="3" t="s">
        <v>74</v>
      </c>
      <c r="F309" s="3">
        <v>34.44</v>
      </c>
      <c r="G309" s="6">
        <v>596</v>
      </c>
      <c r="H309" s="3" t="s">
        <v>250</v>
      </c>
      <c r="I309" s="3">
        <v>28</v>
      </c>
      <c r="J309" s="3">
        <v>2</v>
      </c>
    </row>
    <row r="310" spans="1:10">
      <c r="A310" s="2" t="s">
        <v>909</v>
      </c>
      <c r="B310" s="2" t="s">
        <v>910</v>
      </c>
      <c r="C310" s="2" t="s">
        <v>128</v>
      </c>
      <c r="D310" s="2" t="s">
        <v>101</v>
      </c>
      <c r="E310" s="2" t="s">
        <v>64</v>
      </c>
      <c r="F310" s="2">
        <v>41.22</v>
      </c>
      <c r="G310" s="5">
        <v>698</v>
      </c>
      <c r="H310" s="2" t="s">
        <v>911</v>
      </c>
      <c r="I310" s="2">
        <v>49</v>
      </c>
      <c r="J310" s="2">
        <v>5</v>
      </c>
    </row>
    <row r="311" spans="1:10">
      <c r="A311" s="3" t="s">
        <v>912</v>
      </c>
      <c r="B311" s="3" t="s">
        <v>913</v>
      </c>
      <c r="C311" s="3" t="s">
        <v>57</v>
      </c>
      <c r="D311" s="3" t="s">
        <v>144</v>
      </c>
      <c r="E311" s="3" t="s">
        <v>59</v>
      </c>
      <c r="F311" s="3">
        <v>18.45</v>
      </c>
      <c r="G311" s="6">
        <v>868</v>
      </c>
      <c r="H311" s="3" t="s">
        <v>914</v>
      </c>
      <c r="I311" s="3">
        <v>45</v>
      </c>
      <c r="J311" s="3">
        <v>2</v>
      </c>
    </row>
    <row r="312" spans="1:10">
      <c r="A312" s="2" t="s">
        <v>915</v>
      </c>
      <c r="B312" s="2" t="s">
        <v>916</v>
      </c>
      <c r="C312" s="2" t="s">
        <v>128</v>
      </c>
      <c r="D312" s="2" t="s">
        <v>63</v>
      </c>
      <c r="E312" s="2" t="s">
        <v>157</v>
      </c>
      <c r="F312" s="2">
        <v>35.43</v>
      </c>
      <c r="G312" s="5">
        <v>765</v>
      </c>
      <c r="H312" s="2" t="s">
        <v>917</v>
      </c>
      <c r="I312" s="2">
        <v>29</v>
      </c>
      <c r="J312" s="2">
        <v>1</v>
      </c>
    </row>
    <row r="313" spans="1:10">
      <c r="A313" s="3" t="s">
        <v>918</v>
      </c>
      <c r="B313" s="3" t="s">
        <v>898</v>
      </c>
      <c r="C313" s="3" t="s">
        <v>105</v>
      </c>
      <c r="D313" s="3" t="s">
        <v>82</v>
      </c>
      <c r="E313" s="3" t="s">
        <v>124</v>
      </c>
      <c r="F313" s="3">
        <v>29.74</v>
      </c>
      <c r="G313" s="6">
        <v>862</v>
      </c>
      <c r="H313" s="3" t="s">
        <v>872</v>
      </c>
      <c r="I313" s="3">
        <v>61</v>
      </c>
      <c r="J313" s="3">
        <v>0</v>
      </c>
    </row>
    <row r="314" spans="1:10">
      <c r="A314" s="2" t="s">
        <v>919</v>
      </c>
      <c r="B314" s="2" t="s">
        <v>882</v>
      </c>
      <c r="C314" s="2" t="s">
        <v>128</v>
      </c>
      <c r="D314" s="2" t="s">
        <v>232</v>
      </c>
      <c r="E314" s="2" t="s">
        <v>64</v>
      </c>
      <c r="F314" s="2">
        <v>5.98</v>
      </c>
      <c r="G314" s="5">
        <v>556</v>
      </c>
      <c r="H314" s="2" t="s">
        <v>920</v>
      </c>
      <c r="I314" s="2">
        <v>58</v>
      </c>
      <c r="J314" s="2">
        <v>5</v>
      </c>
    </row>
    <row r="315" spans="1:10">
      <c r="A315" s="3" t="s">
        <v>921</v>
      </c>
      <c r="B315" s="3" t="s">
        <v>922</v>
      </c>
      <c r="C315" s="3" t="s">
        <v>68</v>
      </c>
      <c r="D315" s="3" t="s">
        <v>161</v>
      </c>
      <c r="E315" s="3" t="s">
        <v>124</v>
      </c>
      <c r="F315" s="3">
        <v>32.06</v>
      </c>
      <c r="G315" s="6">
        <v>677</v>
      </c>
      <c r="H315" s="3" t="s">
        <v>923</v>
      </c>
      <c r="I315" s="3">
        <v>31</v>
      </c>
      <c r="J315" s="3">
        <v>4</v>
      </c>
    </row>
    <row r="316" spans="1:10">
      <c r="A316" s="2" t="s">
        <v>924</v>
      </c>
      <c r="B316" s="2" t="s">
        <v>925</v>
      </c>
      <c r="C316" s="2" t="s">
        <v>57</v>
      </c>
      <c r="D316" s="2" t="s">
        <v>144</v>
      </c>
      <c r="E316" s="2" t="s">
        <v>124</v>
      </c>
      <c r="F316" s="2">
        <v>43.04</v>
      </c>
      <c r="G316" s="5">
        <v>588</v>
      </c>
      <c r="H316" s="2" t="s">
        <v>578</v>
      </c>
      <c r="I316" s="2">
        <v>37</v>
      </c>
      <c r="J316" s="2">
        <v>2</v>
      </c>
    </row>
    <row r="317" spans="1:10">
      <c r="A317" s="3" t="s">
        <v>926</v>
      </c>
      <c r="B317" s="3" t="s">
        <v>164</v>
      </c>
      <c r="C317" s="3" t="s">
        <v>89</v>
      </c>
      <c r="D317" s="3" t="s">
        <v>69</v>
      </c>
      <c r="E317" s="3" t="s">
        <v>59</v>
      </c>
      <c r="F317" s="3">
        <v>41.4</v>
      </c>
      <c r="G317" s="6">
        <v>777</v>
      </c>
      <c r="H317" s="3" t="s">
        <v>927</v>
      </c>
      <c r="I317" s="3">
        <v>27</v>
      </c>
      <c r="J317" s="3">
        <v>3</v>
      </c>
    </row>
    <row r="318" spans="1:10">
      <c r="A318" s="2" t="s">
        <v>928</v>
      </c>
      <c r="B318" s="2" t="s">
        <v>929</v>
      </c>
      <c r="C318" s="2" t="s">
        <v>57</v>
      </c>
      <c r="D318" s="2" t="s">
        <v>232</v>
      </c>
      <c r="E318" s="2" t="s">
        <v>74</v>
      </c>
      <c r="F318" s="2">
        <v>4.68</v>
      </c>
      <c r="G318" s="5">
        <v>596</v>
      </c>
      <c r="H318" s="2" t="s">
        <v>930</v>
      </c>
      <c r="I318" s="2">
        <v>62</v>
      </c>
      <c r="J318" s="2">
        <v>2</v>
      </c>
    </row>
    <row r="319" spans="1:10">
      <c r="A319" s="3" t="s">
        <v>931</v>
      </c>
      <c r="B319" s="3" t="s">
        <v>932</v>
      </c>
      <c r="C319" s="3" t="s">
        <v>89</v>
      </c>
      <c r="D319" s="3" t="s">
        <v>69</v>
      </c>
      <c r="E319" s="3" t="s">
        <v>157</v>
      </c>
      <c r="F319" s="3">
        <v>5.55</v>
      </c>
      <c r="G319" s="6">
        <v>782</v>
      </c>
      <c r="H319" s="3" t="s">
        <v>933</v>
      </c>
      <c r="I319" s="3">
        <v>60</v>
      </c>
      <c r="J319" s="3">
        <v>3</v>
      </c>
    </row>
    <row r="320" spans="1:10">
      <c r="A320" s="2" t="s">
        <v>934</v>
      </c>
      <c r="B320" s="2" t="s">
        <v>935</v>
      </c>
      <c r="C320" s="2" t="s">
        <v>68</v>
      </c>
      <c r="D320" s="2" t="s">
        <v>232</v>
      </c>
      <c r="E320" s="2" t="s">
        <v>74</v>
      </c>
      <c r="F320" s="2">
        <v>13.42</v>
      </c>
      <c r="G320" s="5">
        <v>874</v>
      </c>
      <c r="H320" s="2" t="s">
        <v>821</v>
      </c>
      <c r="I320" s="2">
        <v>57</v>
      </c>
      <c r="J320" s="2">
        <v>4</v>
      </c>
    </row>
    <row r="321" spans="1:10">
      <c r="A321" s="3" t="s">
        <v>936</v>
      </c>
      <c r="B321" s="3" t="s">
        <v>937</v>
      </c>
      <c r="C321" s="3" t="s">
        <v>57</v>
      </c>
      <c r="D321" s="3" t="s">
        <v>78</v>
      </c>
      <c r="E321" s="3" t="s">
        <v>97</v>
      </c>
      <c r="F321" s="3">
        <v>37.9</v>
      </c>
      <c r="G321" s="6">
        <v>680</v>
      </c>
      <c r="H321" s="3" t="s">
        <v>938</v>
      </c>
      <c r="I321" s="3">
        <v>29</v>
      </c>
      <c r="J321" s="3">
        <v>3</v>
      </c>
    </row>
    <row r="322" spans="1:10">
      <c r="A322" s="2" t="s">
        <v>939</v>
      </c>
      <c r="B322" s="2" t="s">
        <v>940</v>
      </c>
      <c r="C322" s="2" t="s">
        <v>105</v>
      </c>
      <c r="D322" s="2" t="s">
        <v>82</v>
      </c>
      <c r="E322" s="2" t="s">
        <v>74</v>
      </c>
      <c r="F322" s="2">
        <v>5.19</v>
      </c>
      <c r="G322" s="5">
        <v>894</v>
      </c>
      <c r="H322" s="2" t="s">
        <v>941</v>
      </c>
      <c r="I322" s="2">
        <v>51</v>
      </c>
      <c r="J322" s="2">
        <v>5</v>
      </c>
    </row>
    <row r="323" spans="1:10">
      <c r="A323" s="3" t="s">
        <v>942</v>
      </c>
      <c r="B323" s="3" t="s">
        <v>238</v>
      </c>
      <c r="C323" s="3" t="s">
        <v>105</v>
      </c>
      <c r="D323" s="3" t="s">
        <v>232</v>
      </c>
      <c r="E323" s="3" t="s">
        <v>124</v>
      </c>
      <c r="F323" s="3">
        <v>29</v>
      </c>
      <c r="G323" s="6">
        <v>849</v>
      </c>
      <c r="H323" s="3" t="s">
        <v>943</v>
      </c>
      <c r="I323" s="3">
        <v>33</v>
      </c>
      <c r="J323" s="3">
        <v>5</v>
      </c>
    </row>
    <row r="324" spans="1:10">
      <c r="A324" s="2" t="s">
        <v>944</v>
      </c>
      <c r="B324" s="2" t="s">
        <v>301</v>
      </c>
      <c r="C324" s="2" t="s">
        <v>68</v>
      </c>
      <c r="D324" s="2" t="s">
        <v>78</v>
      </c>
      <c r="E324" s="2" t="s">
        <v>64</v>
      </c>
      <c r="F324" s="2">
        <v>31.49</v>
      </c>
      <c r="G324" s="5">
        <v>746</v>
      </c>
      <c r="H324" s="2" t="s">
        <v>945</v>
      </c>
      <c r="I324" s="2">
        <v>37</v>
      </c>
      <c r="J324" s="2">
        <v>2</v>
      </c>
    </row>
    <row r="325" spans="1:10">
      <c r="A325" s="3" t="s">
        <v>946</v>
      </c>
      <c r="B325" s="3" t="s">
        <v>947</v>
      </c>
      <c r="C325" s="3" t="s">
        <v>73</v>
      </c>
      <c r="D325" s="3" t="s">
        <v>232</v>
      </c>
      <c r="E325" s="3" t="s">
        <v>97</v>
      </c>
      <c r="F325" s="3">
        <v>35.9</v>
      </c>
      <c r="G325" s="6">
        <v>703</v>
      </c>
      <c r="H325" s="3" t="s">
        <v>558</v>
      </c>
      <c r="I325" s="3">
        <v>42</v>
      </c>
      <c r="J325" s="3">
        <v>5</v>
      </c>
    </row>
    <row r="326" spans="1:10">
      <c r="A326" s="2" t="s">
        <v>948</v>
      </c>
      <c r="B326" s="2" t="s">
        <v>199</v>
      </c>
      <c r="C326" s="2" t="s">
        <v>68</v>
      </c>
      <c r="D326" s="2" t="s">
        <v>69</v>
      </c>
      <c r="E326" s="2" t="s">
        <v>97</v>
      </c>
      <c r="F326" s="2">
        <v>16.66</v>
      </c>
      <c r="G326" s="5">
        <v>894</v>
      </c>
      <c r="H326" s="2" t="s">
        <v>949</v>
      </c>
      <c r="I326" s="2">
        <v>54</v>
      </c>
      <c r="J326" s="2">
        <v>4</v>
      </c>
    </row>
    <row r="327" spans="1:10">
      <c r="A327" s="3" t="s">
        <v>950</v>
      </c>
      <c r="B327" s="3" t="s">
        <v>951</v>
      </c>
      <c r="C327" s="3" t="s">
        <v>68</v>
      </c>
      <c r="D327" s="3" t="s">
        <v>82</v>
      </c>
      <c r="E327" s="3" t="s">
        <v>124</v>
      </c>
      <c r="F327" s="3">
        <v>29.82</v>
      </c>
      <c r="G327" s="6">
        <v>763</v>
      </c>
      <c r="H327" s="3" t="s">
        <v>952</v>
      </c>
      <c r="I327" s="3">
        <v>40</v>
      </c>
      <c r="J327" s="3">
        <v>3</v>
      </c>
    </row>
    <row r="328" spans="1:10">
      <c r="A328" s="2" t="s">
        <v>953</v>
      </c>
      <c r="B328" s="2" t="s">
        <v>954</v>
      </c>
      <c r="C328" s="2" t="s">
        <v>89</v>
      </c>
      <c r="D328" s="2" t="s">
        <v>82</v>
      </c>
      <c r="E328" s="2" t="s">
        <v>64</v>
      </c>
      <c r="F328" s="2">
        <v>34.5</v>
      </c>
      <c r="G328" s="5">
        <v>632</v>
      </c>
      <c r="H328" s="2" t="s">
        <v>955</v>
      </c>
      <c r="I328" s="2">
        <v>31</v>
      </c>
      <c r="J328" s="2">
        <v>0</v>
      </c>
    </row>
    <row r="329" spans="1:10">
      <c r="A329" s="3" t="s">
        <v>956</v>
      </c>
      <c r="B329" s="3" t="s">
        <v>675</v>
      </c>
      <c r="C329" s="3" t="s">
        <v>105</v>
      </c>
      <c r="D329" s="3" t="s">
        <v>58</v>
      </c>
      <c r="E329" s="3" t="s">
        <v>157</v>
      </c>
      <c r="F329" s="3">
        <v>7.82</v>
      </c>
      <c r="G329" s="6">
        <v>837</v>
      </c>
      <c r="H329" s="3" t="s">
        <v>957</v>
      </c>
      <c r="I329" s="3">
        <v>46</v>
      </c>
      <c r="J329" s="3">
        <v>1</v>
      </c>
    </row>
    <row r="330" spans="1:10">
      <c r="A330" s="2" t="s">
        <v>958</v>
      </c>
      <c r="B330" s="2" t="s">
        <v>959</v>
      </c>
      <c r="C330" s="2" t="s">
        <v>68</v>
      </c>
      <c r="D330" s="2" t="s">
        <v>144</v>
      </c>
      <c r="E330" s="2" t="s">
        <v>64</v>
      </c>
      <c r="F330" s="2">
        <v>47.96</v>
      </c>
      <c r="G330" s="5">
        <v>710</v>
      </c>
      <c r="H330" s="2" t="s">
        <v>960</v>
      </c>
      <c r="I330" s="2">
        <v>22</v>
      </c>
      <c r="J330" s="2">
        <v>5</v>
      </c>
    </row>
    <row r="331" spans="1:10">
      <c r="A331" s="3" t="s">
        <v>961</v>
      </c>
      <c r="B331" s="3" t="s">
        <v>481</v>
      </c>
      <c r="C331" s="3" t="s">
        <v>89</v>
      </c>
      <c r="D331" s="3" t="s">
        <v>232</v>
      </c>
      <c r="E331" s="3" t="s">
        <v>59</v>
      </c>
      <c r="F331" s="3">
        <v>33.44</v>
      </c>
      <c r="G331" s="6">
        <v>829</v>
      </c>
      <c r="H331" s="3" t="s">
        <v>962</v>
      </c>
      <c r="I331" s="3">
        <v>34</v>
      </c>
      <c r="J331" s="3">
        <v>2</v>
      </c>
    </row>
    <row r="332" spans="1:10">
      <c r="A332" s="2" t="s">
        <v>963</v>
      </c>
      <c r="B332" s="2" t="s">
        <v>964</v>
      </c>
      <c r="C332" s="2" t="s">
        <v>68</v>
      </c>
      <c r="D332" s="2" t="s">
        <v>82</v>
      </c>
      <c r="E332" s="2" t="s">
        <v>97</v>
      </c>
      <c r="F332" s="2">
        <v>8.61</v>
      </c>
      <c r="G332" s="5"/>
      <c r="H332" s="2" t="s">
        <v>523</v>
      </c>
      <c r="I332" s="2">
        <v>30</v>
      </c>
      <c r="J332" s="2">
        <v>1</v>
      </c>
    </row>
    <row r="333" spans="1:10">
      <c r="A333" s="3" t="s">
        <v>965</v>
      </c>
      <c r="B333" s="3" t="s">
        <v>966</v>
      </c>
      <c r="C333" s="3" t="s">
        <v>57</v>
      </c>
      <c r="D333" s="3" t="s">
        <v>161</v>
      </c>
      <c r="E333" s="3" t="s">
        <v>59</v>
      </c>
      <c r="F333" s="3">
        <v>4.88</v>
      </c>
      <c r="G333" s="6">
        <v>855</v>
      </c>
      <c r="H333" s="3" t="s">
        <v>967</v>
      </c>
      <c r="I333" s="3">
        <v>64</v>
      </c>
      <c r="J333" s="3">
        <v>2</v>
      </c>
    </row>
    <row r="334" spans="1:10">
      <c r="A334" s="2" t="s">
        <v>968</v>
      </c>
      <c r="B334" s="2" t="s">
        <v>969</v>
      </c>
      <c r="C334" s="2" t="s">
        <v>89</v>
      </c>
      <c r="D334" s="2" t="s">
        <v>161</v>
      </c>
      <c r="E334" s="2" t="s">
        <v>59</v>
      </c>
      <c r="F334" s="2">
        <v>13.34</v>
      </c>
      <c r="G334" s="5">
        <v>584</v>
      </c>
      <c r="H334" s="2" t="s">
        <v>970</v>
      </c>
      <c r="I334" s="2">
        <v>48</v>
      </c>
      <c r="J334" s="2">
        <v>4</v>
      </c>
    </row>
    <row r="335" spans="1:10">
      <c r="A335" s="3" t="s">
        <v>971</v>
      </c>
      <c r="B335" s="3" t="s">
        <v>403</v>
      </c>
      <c r="C335" s="3" t="s">
        <v>57</v>
      </c>
      <c r="D335" s="3" t="s">
        <v>161</v>
      </c>
      <c r="E335" s="3" t="s">
        <v>97</v>
      </c>
      <c r="F335" s="3">
        <v>18.559999999999999</v>
      </c>
      <c r="G335" s="6">
        <v>866</v>
      </c>
      <c r="H335" s="3" t="s">
        <v>972</v>
      </c>
      <c r="I335" s="3">
        <v>63</v>
      </c>
      <c r="J335" s="3">
        <v>0</v>
      </c>
    </row>
    <row r="336" spans="1:10">
      <c r="A336" s="2" t="s">
        <v>973</v>
      </c>
      <c r="B336" s="2" t="s">
        <v>331</v>
      </c>
      <c r="C336" s="2" t="s">
        <v>128</v>
      </c>
      <c r="D336" s="2" t="s">
        <v>69</v>
      </c>
      <c r="E336" s="2" t="s">
        <v>124</v>
      </c>
      <c r="F336" s="2">
        <v>4.87</v>
      </c>
      <c r="G336" s="5">
        <v>745</v>
      </c>
      <c r="H336" s="2" t="s">
        <v>974</v>
      </c>
      <c r="I336" s="2">
        <v>46</v>
      </c>
      <c r="J336" s="2">
        <v>2</v>
      </c>
    </row>
    <row r="337" spans="1:10">
      <c r="A337" s="3" t="s">
        <v>975</v>
      </c>
      <c r="B337" s="3" t="s">
        <v>504</v>
      </c>
      <c r="C337" s="3" t="s">
        <v>57</v>
      </c>
      <c r="D337" s="3" t="s">
        <v>58</v>
      </c>
      <c r="E337" s="3" t="s">
        <v>124</v>
      </c>
      <c r="F337" s="3">
        <v>23.94</v>
      </c>
      <c r="G337" s="6"/>
      <c r="H337" s="3" t="s">
        <v>976</v>
      </c>
      <c r="I337" s="3">
        <v>42</v>
      </c>
      <c r="J337" s="3">
        <v>4</v>
      </c>
    </row>
    <row r="338" spans="1:10">
      <c r="A338" s="2" t="s">
        <v>977</v>
      </c>
      <c r="B338" s="2" t="s">
        <v>574</v>
      </c>
      <c r="C338" s="2" t="s">
        <v>105</v>
      </c>
      <c r="D338" s="2" t="s">
        <v>58</v>
      </c>
      <c r="E338" s="2" t="s">
        <v>74</v>
      </c>
      <c r="F338" s="2">
        <v>12.91</v>
      </c>
      <c r="G338" s="5">
        <v>659</v>
      </c>
      <c r="H338" s="2" t="s">
        <v>978</v>
      </c>
      <c r="I338" s="2">
        <v>28</v>
      </c>
      <c r="J338" s="2">
        <v>1</v>
      </c>
    </row>
    <row r="339" spans="1:10">
      <c r="A339" s="3" t="s">
        <v>979</v>
      </c>
      <c r="B339" s="3" t="s">
        <v>218</v>
      </c>
      <c r="C339" s="3" t="s">
        <v>68</v>
      </c>
      <c r="D339" s="3" t="s">
        <v>82</v>
      </c>
      <c r="E339" s="3" t="s">
        <v>74</v>
      </c>
      <c r="F339" s="3">
        <v>18.59</v>
      </c>
      <c r="G339" s="6">
        <v>577</v>
      </c>
      <c r="H339" s="3" t="s">
        <v>980</v>
      </c>
      <c r="I339" s="3">
        <v>57</v>
      </c>
      <c r="J339" s="3">
        <v>0</v>
      </c>
    </row>
    <row r="340" spans="1:10">
      <c r="A340" s="2" t="s">
        <v>981</v>
      </c>
      <c r="B340" s="2" t="s">
        <v>922</v>
      </c>
      <c r="C340" s="2" t="s">
        <v>73</v>
      </c>
      <c r="D340" s="2" t="s">
        <v>63</v>
      </c>
      <c r="E340" s="2" t="s">
        <v>64</v>
      </c>
      <c r="F340" s="2">
        <v>23.35</v>
      </c>
      <c r="G340" s="5"/>
      <c r="H340" s="2" t="s">
        <v>982</v>
      </c>
      <c r="I340" s="2">
        <v>22</v>
      </c>
      <c r="J340" s="2">
        <v>5</v>
      </c>
    </row>
    <row r="341" spans="1:10">
      <c r="A341" s="3" t="s">
        <v>983</v>
      </c>
      <c r="B341" s="3" t="s">
        <v>517</v>
      </c>
      <c r="C341" s="3" t="s">
        <v>57</v>
      </c>
      <c r="D341" s="3" t="s">
        <v>82</v>
      </c>
      <c r="E341" s="3" t="s">
        <v>74</v>
      </c>
      <c r="F341" s="3">
        <v>6.41</v>
      </c>
      <c r="G341" s="6">
        <v>604</v>
      </c>
      <c r="H341" s="3" t="s">
        <v>984</v>
      </c>
      <c r="I341" s="3">
        <v>60</v>
      </c>
      <c r="J341" s="3">
        <v>0</v>
      </c>
    </row>
    <row r="342" spans="1:10">
      <c r="A342" s="2" t="s">
        <v>985</v>
      </c>
      <c r="B342" s="2" t="s">
        <v>986</v>
      </c>
      <c r="C342" s="2" t="s">
        <v>128</v>
      </c>
      <c r="D342" s="2" t="s">
        <v>63</v>
      </c>
      <c r="E342" s="2" t="s">
        <v>64</v>
      </c>
      <c r="F342" s="2">
        <v>13.33</v>
      </c>
      <c r="G342" s="5">
        <v>829</v>
      </c>
      <c r="H342" s="2" t="s">
        <v>987</v>
      </c>
      <c r="I342" s="2">
        <v>41</v>
      </c>
      <c r="J342" s="2">
        <v>5</v>
      </c>
    </row>
    <row r="343" spans="1:10">
      <c r="A343" s="3" t="s">
        <v>988</v>
      </c>
      <c r="B343" s="3" t="s">
        <v>989</v>
      </c>
      <c r="C343" s="3" t="s">
        <v>57</v>
      </c>
      <c r="D343" s="3" t="s">
        <v>58</v>
      </c>
      <c r="E343" s="3" t="s">
        <v>97</v>
      </c>
      <c r="F343" s="3">
        <v>3.24</v>
      </c>
      <c r="G343" s="6">
        <v>825</v>
      </c>
      <c r="H343" s="3" t="s">
        <v>245</v>
      </c>
      <c r="I343" s="3">
        <v>41</v>
      </c>
      <c r="J343" s="3">
        <v>1</v>
      </c>
    </row>
    <row r="344" spans="1:10">
      <c r="A344" s="2" t="s">
        <v>990</v>
      </c>
      <c r="B344" s="2" t="s">
        <v>603</v>
      </c>
      <c r="C344" s="2" t="s">
        <v>105</v>
      </c>
      <c r="D344" s="2" t="s">
        <v>63</v>
      </c>
      <c r="E344" s="2" t="s">
        <v>97</v>
      </c>
      <c r="F344" s="2">
        <v>13.38</v>
      </c>
      <c r="G344" s="5">
        <v>649</v>
      </c>
      <c r="H344" s="2" t="s">
        <v>991</v>
      </c>
      <c r="I344" s="2">
        <v>25</v>
      </c>
      <c r="J344" s="2">
        <v>4</v>
      </c>
    </row>
    <row r="345" spans="1:10">
      <c r="A345" s="3" t="s">
        <v>992</v>
      </c>
      <c r="B345" s="3" t="s">
        <v>993</v>
      </c>
      <c r="C345" s="3" t="s">
        <v>57</v>
      </c>
      <c r="D345" s="3" t="s">
        <v>101</v>
      </c>
      <c r="E345" s="3" t="s">
        <v>157</v>
      </c>
      <c r="F345" s="3">
        <v>37.1</v>
      </c>
      <c r="G345" s="6">
        <v>719</v>
      </c>
      <c r="H345" s="3" t="s">
        <v>994</v>
      </c>
      <c r="I345" s="3">
        <v>28</v>
      </c>
      <c r="J345" s="3">
        <v>2</v>
      </c>
    </row>
    <row r="346" spans="1:10">
      <c r="A346" s="2" t="s">
        <v>995</v>
      </c>
      <c r="B346" s="2" t="s">
        <v>996</v>
      </c>
      <c r="C346" s="2" t="s">
        <v>105</v>
      </c>
      <c r="D346" s="2" t="s">
        <v>161</v>
      </c>
      <c r="E346" s="2" t="s">
        <v>64</v>
      </c>
      <c r="F346" s="2">
        <v>33.99</v>
      </c>
      <c r="G346" s="5">
        <v>628</v>
      </c>
      <c r="H346" s="2" t="s">
        <v>997</v>
      </c>
      <c r="I346" s="2">
        <v>42</v>
      </c>
      <c r="J346" s="2">
        <v>3</v>
      </c>
    </row>
    <row r="347" spans="1:10">
      <c r="A347" s="3" t="s">
        <v>998</v>
      </c>
      <c r="B347" s="3" t="s">
        <v>999</v>
      </c>
      <c r="C347" s="3" t="s">
        <v>73</v>
      </c>
      <c r="D347" s="3" t="s">
        <v>69</v>
      </c>
      <c r="E347" s="3" t="s">
        <v>59</v>
      </c>
      <c r="F347" s="3">
        <v>23.5</v>
      </c>
      <c r="G347" s="6">
        <v>618</v>
      </c>
      <c r="H347" s="3" t="s">
        <v>655</v>
      </c>
      <c r="I347" s="3">
        <v>52</v>
      </c>
      <c r="J347" s="3">
        <v>3</v>
      </c>
    </row>
    <row r="348" spans="1:10">
      <c r="A348" s="2" t="s">
        <v>1000</v>
      </c>
      <c r="B348" s="2" t="s">
        <v>571</v>
      </c>
      <c r="C348" s="2" t="s">
        <v>73</v>
      </c>
      <c r="D348" s="2" t="s">
        <v>232</v>
      </c>
      <c r="E348" s="2" t="s">
        <v>74</v>
      </c>
      <c r="F348" s="2">
        <v>31.51</v>
      </c>
      <c r="G348" s="5">
        <v>621</v>
      </c>
      <c r="H348" s="2" t="s">
        <v>962</v>
      </c>
      <c r="I348" s="2">
        <v>38</v>
      </c>
      <c r="J348" s="2">
        <v>5</v>
      </c>
    </row>
    <row r="349" spans="1:10">
      <c r="A349" s="3" t="s">
        <v>1001</v>
      </c>
      <c r="B349" s="3" t="s">
        <v>473</v>
      </c>
      <c r="C349" s="3" t="s">
        <v>68</v>
      </c>
      <c r="D349" s="3" t="s">
        <v>82</v>
      </c>
      <c r="E349" s="3" t="s">
        <v>124</v>
      </c>
      <c r="F349" s="3">
        <v>41.19</v>
      </c>
      <c r="G349" s="6">
        <v>852</v>
      </c>
      <c r="H349" s="3" t="s">
        <v>1002</v>
      </c>
      <c r="I349" s="3">
        <v>57</v>
      </c>
      <c r="J349" s="3">
        <v>2</v>
      </c>
    </row>
    <row r="350" spans="1:10">
      <c r="A350" s="2" t="s">
        <v>1003</v>
      </c>
      <c r="B350" s="2" t="s">
        <v>356</v>
      </c>
      <c r="C350" s="2" t="s">
        <v>128</v>
      </c>
      <c r="D350" s="2" t="s">
        <v>144</v>
      </c>
      <c r="E350" s="2" t="s">
        <v>157</v>
      </c>
      <c r="F350" s="2">
        <v>44.9</v>
      </c>
      <c r="G350" s="5">
        <v>698</v>
      </c>
      <c r="H350" s="2" t="s">
        <v>1004</v>
      </c>
      <c r="I350" s="2">
        <v>54</v>
      </c>
      <c r="J350" s="2">
        <v>0</v>
      </c>
    </row>
    <row r="351" spans="1:10">
      <c r="A351" s="3" t="s">
        <v>1005</v>
      </c>
      <c r="B351" s="3" t="s">
        <v>441</v>
      </c>
      <c r="C351" s="3" t="s">
        <v>89</v>
      </c>
      <c r="D351" s="3" t="s">
        <v>144</v>
      </c>
      <c r="E351" s="3" t="s">
        <v>124</v>
      </c>
      <c r="F351" s="3">
        <v>38.590000000000003</v>
      </c>
      <c r="G351" s="6">
        <v>631</v>
      </c>
      <c r="H351" s="3" t="s">
        <v>1006</v>
      </c>
      <c r="I351" s="3">
        <v>64</v>
      </c>
      <c r="J351" s="3">
        <v>1</v>
      </c>
    </row>
    <row r="352" spans="1:10">
      <c r="A352" s="2" t="s">
        <v>1007</v>
      </c>
      <c r="B352" s="2" t="s">
        <v>1008</v>
      </c>
      <c r="C352" s="2" t="s">
        <v>73</v>
      </c>
      <c r="D352" s="2" t="s">
        <v>144</v>
      </c>
      <c r="E352" s="2" t="s">
        <v>64</v>
      </c>
      <c r="F352" s="2">
        <v>15.42</v>
      </c>
      <c r="G352" s="5">
        <v>892</v>
      </c>
      <c r="H352" s="2" t="s">
        <v>1009</v>
      </c>
      <c r="I352" s="2">
        <v>46</v>
      </c>
      <c r="J352" s="2">
        <v>3</v>
      </c>
    </row>
    <row r="353" spans="1:10">
      <c r="A353" s="3" t="s">
        <v>1010</v>
      </c>
      <c r="B353" s="3" t="s">
        <v>120</v>
      </c>
      <c r="C353" s="3" t="s">
        <v>57</v>
      </c>
      <c r="D353" s="3" t="s">
        <v>144</v>
      </c>
      <c r="E353" s="3" t="s">
        <v>74</v>
      </c>
      <c r="F353" s="3">
        <v>27.5</v>
      </c>
      <c r="G353" s="6">
        <v>684</v>
      </c>
      <c r="H353" s="3" t="s">
        <v>1011</v>
      </c>
      <c r="I353" s="3">
        <v>33</v>
      </c>
      <c r="J353" s="3">
        <v>3</v>
      </c>
    </row>
    <row r="354" spans="1:10">
      <c r="A354" s="2" t="s">
        <v>1012</v>
      </c>
      <c r="B354" s="2" t="s">
        <v>1013</v>
      </c>
      <c r="C354" s="2" t="s">
        <v>73</v>
      </c>
      <c r="D354" s="2" t="s">
        <v>93</v>
      </c>
      <c r="E354" s="2" t="s">
        <v>124</v>
      </c>
      <c r="F354" s="2">
        <v>48.72</v>
      </c>
      <c r="G354" s="5">
        <v>757</v>
      </c>
      <c r="H354" s="2" t="s">
        <v>1014</v>
      </c>
      <c r="I354" s="2">
        <v>53</v>
      </c>
      <c r="J354" s="2">
        <v>3</v>
      </c>
    </row>
    <row r="355" spans="1:10">
      <c r="A355" s="3" t="s">
        <v>1015</v>
      </c>
      <c r="B355" s="3" t="s">
        <v>925</v>
      </c>
      <c r="C355" s="3" t="s">
        <v>57</v>
      </c>
      <c r="D355" s="3" t="s">
        <v>58</v>
      </c>
      <c r="E355" s="3" t="s">
        <v>64</v>
      </c>
      <c r="F355" s="3">
        <v>6.62</v>
      </c>
      <c r="G355" s="6">
        <v>658</v>
      </c>
      <c r="H355" s="3" t="s">
        <v>742</v>
      </c>
      <c r="I355" s="3">
        <v>45</v>
      </c>
      <c r="J355" s="3">
        <v>4</v>
      </c>
    </row>
    <row r="356" spans="1:10">
      <c r="A356" s="2" t="s">
        <v>1016</v>
      </c>
      <c r="B356" s="2" t="s">
        <v>298</v>
      </c>
      <c r="C356" s="2" t="s">
        <v>68</v>
      </c>
      <c r="D356" s="2" t="s">
        <v>69</v>
      </c>
      <c r="E356" s="2" t="s">
        <v>157</v>
      </c>
      <c r="F356" s="2">
        <v>25.63</v>
      </c>
      <c r="G356" s="5">
        <v>657</v>
      </c>
      <c r="H356" s="2" t="s">
        <v>1017</v>
      </c>
      <c r="I356" s="2">
        <v>23</v>
      </c>
      <c r="J356" s="2">
        <v>1</v>
      </c>
    </row>
    <row r="357" spans="1:10">
      <c r="A357" s="3" t="s">
        <v>1018</v>
      </c>
      <c r="B357" s="3" t="s">
        <v>459</v>
      </c>
      <c r="C357" s="3" t="s">
        <v>89</v>
      </c>
      <c r="D357" s="3" t="s">
        <v>93</v>
      </c>
      <c r="E357" s="3" t="s">
        <v>97</v>
      </c>
      <c r="F357" s="3">
        <v>4.84</v>
      </c>
      <c r="G357" s="6">
        <v>578</v>
      </c>
      <c r="H357" s="3" t="s">
        <v>1019</v>
      </c>
      <c r="I357" s="3">
        <v>55</v>
      </c>
      <c r="J357" s="3">
        <v>3</v>
      </c>
    </row>
    <row r="358" spans="1:10">
      <c r="A358" s="2" t="s">
        <v>1020</v>
      </c>
      <c r="B358" s="2" t="s">
        <v>348</v>
      </c>
      <c r="C358" s="2" t="s">
        <v>68</v>
      </c>
      <c r="D358" s="2" t="s">
        <v>144</v>
      </c>
      <c r="E358" s="2" t="s">
        <v>74</v>
      </c>
      <c r="F358" s="2">
        <v>31.51</v>
      </c>
      <c r="G358" s="5">
        <v>796</v>
      </c>
      <c r="H358" s="2" t="s">
        <v>1021</v>
      </c>
      <c r="I358" s="2">
        <v>60</v>
      </c>
      <c r="J358" s="2">
        <v>1</v>
      </c>
    </row>
    <row r="359" spans="1:10">
      <c r="A359" s="3" t="s">
        <v>1022</v>
      </c>
      <c r="B359" s="3" t="s">
        <v>1023</v>
      </c>
      <c r="C359" s="3" t="s">
        <v>105</v>
      </c>
      <c r="D359" s="3" t="s">
        <v>93</v>
      </c>
      <c r="E359" s="3" t="s">
        <v>157</v>
      </c>
      <c r="F359" s="3">
        <v>35.22</v>
      </c>
      <c r="G359" s="6">
        <v>855</v>
      </c>
      <c r="H359" s="3" t="s">
        <v>1024</v>
      </c>
      <c r="I359" s="3">
        <v>46</v>
      </c>
      <c r="J359" s="3">
        <v>3</v>
      </c>
    </row>
    <row r="360" spans="1:10">
      <c r="A360" s="2" t="s">
        <v>1025</v>
      </c>
      <c r="B360" s="2" t="s">
        <v>1026</v>
      </c>
      <c r="C360" s="2" t="s">
        <v>57</v>
      </c>
      <c r="D360" s="2" t="s">
        <v>69</v>
      </c>
      <c r="E360" s="2" t="s">
        <v>124</v>
      </c>
      <c r="F360" s="2">
        <v>41.85</v>
      </c>
      <c r="G360" s="5">
        <v>640</v>
      </c>
      <c r="H360" s="2" t="s">
        <v>1027</v>
      </c>
      <c r="I360" s="2">
        <v>60</v>
      </c>
      <c r="J360" s="2">
        <v>0</v>
      </c>
    </row>
    <row r="361" spans="1:10">
      <c r="A361" s="3" t="s">
        <v>1028</v>
      </c>
      <c r="B361" s="3" t="s">
        <v>351</v>
      </c>
      <c r="C361" s="3" t="s">
        <v>89</v>
      </c>
      <c r="D361" s="3" t="s">
        <v>82</v>
      </c>
      <c r="E361" s="3" t="s">
        <v>64</v>
      </c>
      <c r="F361" s="3">
        <v>45.39</v>
      </c>
      <c r="G361" s="6">
        <v>550</v>
      </c>
      <c r="H361" s="3" t="s">
        <v>1029</v>
      </c>
      <c r="I361" s="3">
        <v>55</v>
      </c>
      <c r="J361" s="3">
        <v>3</v>
      </c>
    </row>
    <row r="362" spans="1:10">
      <c r="A362" s="2" t="s">
        <v>1030</v>
      </c>
      <c r="B362" s="2" t="s">
        <v>1031</v>
      </c>
      <c r="C362" s="2" t="s">
        <v>68</v>
      </c>
      <c r="D362" s="2" t="s">
        <v>58</v>
      </c>
      <c r="E362" s="2" t="s">
        <v>97</v>
      </c>
      <c r="F362" s="2">
        <v>25.66</v>
      </c>
      <c r="G362" s="5">
        <v>729</v>
      </c>
      <c r="H362" s="2" t="s">
        <v>1032</v>
      </c>
      <c r="I362" s="2">
        <v>28</v>
      </c>
      <c r="J362" s="2">
        <v>3</v>
      </c>
    </row>
    <row r="363" spans="1:10">
      <c r="A363" s="3" t="s">
        <v>1033</v>
      </c>
      <c r="B363" s="3" t="s">
        <v>387</v>
      </c>
      <c r="C363" s="3" t="s">
        <v>128</v>
      </c>
      <c r="D363" s="3" t="s">
        <v>69</v>
      </c>
      <c r="E363" s="3" t="s">
        <v>157</v>
      </c>
      <c r="F363" s="3">
        <v>28.56</v>
      </c>
      <c r="G363" s="6">
        <v>552</v>
      </c>
      <c r="H363" s="3" t="s">
        <v>1034</v>
      </c>
      <c r="I363" s="3">
        <v>58</v>
      </c>
      <c r="J363" s="3">
        <v>4</v>
      </c>
    </row>
    <row r="364" spans="1:10">
      <c r="A364" s="2" t="s">
        <v>1035</v>
      </c>
      <c r="B364" s="2" t="s">
        <v>1036</v>
      </c>
      <c r="C364" s="2" t="s">
        <v>57</v>
      </c>
      <c r="D364" s="2" t="s">
        <v>63</v>
      </c>
      <c r="E364" s="2" t="s">
        <v>59</v>
      </c>
      <c r="F364" s="2">
        <v>22.22</v>
      </c>
      <c r="G364" s="5">
        <v>768</v>
      </c>
      <c r="H364" s="2" t="s">
        <v>1037</v>
      </c>
      <c r="I364" s="2">
        <v>38</v>
      </c>
      <c r="J364" s="2">
        <v>4</v>
      </c>
    </row>
    <row r="365" spans="1:10">
      <c r="A365" s="3" t="s">
        <v>1038</v>
      </c>
      <c r="B365" s="3" t="s">
        <v>1039</v>
      </c>
      <c r="C365" s="3" t="s">
        <v>73</v>
      </c>
      <c r="D365" s="3" t="s">
        <v>93</v>
      </c>
      <c r="E365" s="3" t="s">
        <v>59</v>
      </c>
      <c r="F365" s="3">
        <v>12.57</v>
      </c>
      <c r="G365" s="6">
        <v>835</v>
      </c>
      <c r="H365" s="3" t="s">
        <v>1040</v>
      </c>
      <c r="I365" s="3">
        <v>57</v>
      </c>
      <c r="J365" s="3">
        <v>4</v>
      </c>
    </row>
    <row r="366" spans="1:10">
      <c r="A366" s="2" t="s">
        <v>1041</v>
      </c>
      <c r="B366" s="2" t="s">
        <v>1042</v>
      </c>
      <c r="C366" s="2" t="s">
        <v>73</v>
      </c>
      <c r="D366" s="2" t="s">
        <v>93</v>
      </c>
      <c r="E366" s="2" t="s">
        <v>59</v>
      </c>
      <c r="F366" s="2">
        <v>9.49</v>
      </c>
      <c r="G366" s="5">
        <v>610</v>
      </c>
      <c r="H366" s="2" t="s">
        <v>1043</v>
      </c>
      <c r="I366" s="2">
        <v>32</v>
      </c>
      <c r="J366" s="2">
        <v>0</v>
      </c>
    </row>
    <row r="367" spans="1:10">
      <c r="A367" s="3" t="s">
        <v>1044</v>
      </c>
      <c r="B367" s="3" t="s">
        <v>272</v>
      </c>
      <c r="C367" s="3" t="s">
        <v>128</v>
      </c>
      <c r="D367" s="3" t="s">
        <v>161</v>
      </c>
      <c r="E367" s="3" t="s">
        <v>124</v>
      </c>
      <c r="F367" s="3">
        <v>36.22</v>
      </c>
      <c r="G367" s="6">
        <v>875</v>
      </c>
      <c r="H367" s="3" t="s">
        <v>1045</v>
      </c>
      <c r="I367" s="3">
        <v>31</v>
      </c>
      <c r="J367" s="3">
        <v>3</v>
      </c>
    </row>
    <row r="368" spans="1:10">
      <c r="A368" s="2" t="s">
        <v>1046</v>
      </c>
      <c r="B368" s="2" t="s">
        <v>1047</v>
      </c>
      <c r="C368" s="2" t="s">
        <v>128</v>
      </c>
      <c r="D368" s="2" t="s">
        <v>82</v>
      </c>
      <c r="E368" s="2" t="s">
        <v>157</v>
      </c>
      <c r="F368" s="2">
        <v>6.76</v>
      </c>
      <c r="G368" s="5"/>
      <c r="H368" s="2" t="s">
        <v>1048</v>
      </c>
      <c r="I368" s="2">
        <v>61</v>
      </c>
      <c r="J368" s="2">
        <v>5</v>
      </c>
    </row>
    <row r="369" spans="1:10">
      <c r="A369" s="3" t="s">
        <v>1049</v>
      </c>
      <c r="B369" s="3" t="s">
        <v>959</v>
      </c>
      <c r="C369" s="3" t="s">
        <v>68</v>
      </c>
      <c r="D369" s="3" t="s">
        <v>93</v>
      </c>
      <c r="E369" s="3" t="s">
        <v>97</v>
      </c>
      <c r="F369" s="3">
        <v>23.63</v>
      </c>
      <c r="G369" s="6">
        <v>886</v>
      </c>
      <c r="H369" s="3" t="s">
        <v>1050</v>
      </c>
      <c r="I369" s="3">
        <v>40</v>
      </c>
      <c r="J369" s="3">
        <v>1</v>
      </c>
    </row>
    <row r="370" spans="1:10">
      <c r="A370" s="2" t="s">
        <v>1051</v>
      </c>
      <c r="B370" s="2" t="s">
        <v>1052</v>
      </c>
      <c r="C370" s="2" t="s">
        <v>89</v>
      </c>
      <c r="D370" s="2" t="s">
        <v>58</v>
      </c>
      <c r="E370" s="2" t="s">
        <v>124</v>
      </c>
      <c r="F370" s="2">
        <v>4.6900000000000004</v>
      </c>
      <c r="G370" s="5">
        <v>550</v>
      </c>
      <c r="H370" s="2" t="s">
        <v>548</v>
      </c>
      <c r="I370" s="2">
        <v>39</v>
      </c>
      <c r="J370" s="2">
        <v>3</v>
      </c>
    </row>
    <row r="371" spans="1:10">
      <c r="A371" s="3" t="s">
        <v>1053</v>
      </c>
      <c r="B371" s="3" t="s">
        <v>1054</v>
      </c>
      <c r="C371" s="3" t="s">
        <v>128</v>
      </c>
      <c r="D371" s="3" t="s">
        <v>93</v>
      </c>
      <c r="E371" s="3" t="s">
        <v>124</v>
      </c>
      <c r="F371" s="3"/>
      <c r="G371" s="6">
        <v>596</v>
      </c>
      <c r="H371" s="3" t="s">
        <v>1055</v>
      </c>
      <c r="I371" s="3">
        <v>59</v>
      </c>
      <c r="J371" s="3">
        <v>2</v>
      </c>
    </row>
    <row r="372" spans="1:10">
      <c r="A372" s="2" t="s">
        <v>1056</v>
      </c>
      <c r="B372" s="2" t="s">
        <v>1057</v>
      </c>
      <c r="C372" s="2" t="s">
        <v>105</v>
      </c>
      <c r="D372" s="2" t="s">
        <v>93</v>
      </c>
      <c r="E372" s="2" t="s">
        <v>64</v>
      </c>
      <c r="F372" s="2">
        <v>30.02</v>
      </c>
      <c r="G372" s="5">
        <v>758</v>
      </c>
      <c r="H372" s="2" t="s">
        <v>1058</v>
      </c>
      <c r="I372" s="2">
        <v>26</v>
      </c>
      <c r="J372" s="2">
        <v>4</v>
      </c>
    </row>
    <row r="373" spans="1:10">
      <c r="A373" s="3" t="s">
        <v>1059</v>
      </c>
      <c r="B373" s="3" t="s">
        <v>375</v>
      </c>
      <c r="C373" s="3" t="s">
        <v>57</v>
      </c>
      <c r="D373" s="3" t="s">
        <v>58</v>
      </c>
      <c r="E373" s="3" t="s">
        <v>124</v>
      </c>
      <c r="F373" s="3">
        <v>30.02</v>
      </c>
      <c r="G373" s="6">
        <v>743</v>
      </c>
      <c r="H373" s="3" t="s">
        <v>1060</v>
      </c>
      <c r="I373" s="3">
        <v>43</v>
      </c>
      <c r="J373" s="3">
        <v>3</v>
      </c>
    </row>
    <row r="374" spans="1:10">
      <c r="A374" s="2" t="s">
        <v>1061</v>
      </c>
      <c r="B374" s="2" t="s">
        <v>719</v>
      </c>
      <c r="C374" s="2" t="s">
        <v>89</v>
      </c>
      <c r="D374" s="2" t="s">
        <v>144</v>
      </c>
      <c r="E374" s="2" t="s">
        <v>74</v>
      </c>
      <c r="F374" s="2">
        <v>20.99</v>
      </c>
      <c r="G374" s="5">
        <v>662</v>
      </c>
      <c r="H374" s="2" t="s">
        <v>1024</v>
      </c>
      <c r="I374" s="2">
        <v>42</v>
      </c>
      <c r="J374" s="2">
        <v>3</v>
      </c>
    </row>
    <row r="375" spans="1:10">
      <c r="A375" s="3" t="s">
        <v>1062</v>
      </c>
      <c r="B375" s="3" t="s">
        <v>1063</v>
      </c>
      <c r="C375" s="3" t="s">
        <v>89</v>
      </c>
      <c r="D375" s="3" t="s">
        <v>144</v>
      </c>
      <c r="E375" s="3" t="s">
        <v>97</v>
      </c>
      <c r="F375" s="3">
        <v>21.75</v>
      </c>
      <c r="G375" s="6">
        <v>725</v>
      </c>
      <c r="H375" s="3" t="s">
        <v>1064</v>
      </c>
      <c r="I375" s="3">
        <v>52</v>
      </c>
      <c r="J375" s="3">
        <v>2</v>
      </c>
    </row>
    <row r="376" spans="1:10">
      <c r="A376" s="2" t="s">
        <v>1065</v>
      </c>
      <c r="B376" s="2" t="s">
        <v>895</v>
      </c>
      <c r="C376" s="2" t="s">
        <v>89</v>
      </c>
      <c r="D376" s="2" t="s">
        <v>101</v>
      </c>
      <c r="E376" s="2" t="s">
        <v>59</v>
      </c>
      <c r="F376" s="2">
        <v>45.77</v>
      </c>
      <c r="G376" s="5">
        <v>652</v>
      </c>
      <c r="H376" s="2" t="s">
        <v>1066</v>
      </c>
      <c r="I376" s="2">
        <v>38</v>
      </c>
      <c r="J376" s="2">
        <v>1</v>
      </c>
    </row>
    <row r="377" spans="1:10">
      <c r="A377" s="3" t="s">
        <v>1067</v>
      </c>
      <c r="B377" s="3" t="s">
        <v>114</v>
      </c>
      <c r="C377" s="3" t="s">
        <v>105</v>
      </c>
      <c r="D377" s="3" t="s">
        <v>93</v>
      </c>
      <c r="E377" s="3" t="s">
        <v>97</v>
      </c>
      <c r="F377" s="3">
        <v>8.6300000000000008</v>
      </c>
      <c r="G377" s="6">
        <v>889</v>
      </c>
      <c r="H377" s="3" t="s">
        <v>639</v>
      </c>
      <c r="I377" s="3">
        <v>56</v>
      </c>
      <c r="J377" s="3">
        <v>0</v>
      </c>
    </row>
    <row r="378" spans="1:10">
      <c r="A378" s="2" t="s">
        <v>1068</v>
      </c>
      <c r="B378" s="2" t="s">
        <v>156</v>
      </c>
      <c r="C378" s="2" t="s">
        <v>73</v>
      </c>
      <c r="D378" s="2" t="s">
        <v>93</v>
      </c>
      <c r="E378" s="2" t="s">
        <v>64</v>
      </c>
      <c r="F378" s="2">
        <v>44.41</v>
      </c>
      <c r="G378" s="5">
        <v>690</v>
      </c>
      <c r="H378" s="2" t="s">
        <v>1069</v>
      </c>
      <c r="I378" s="2">
        <v>39</v>
      </c>
      <c r="J378" s="2">
        <v>3</v>
      </c>
    </row>
    <row r="379" spans="1:10">
      <c r="A379" s="3" t="s">
        <v>1070</v>
      </c>
      <c r="B379" s="3" t="s">
        <v>807</v>
      </c>
      <c r="C379" s="3" t="s">
        <v>105</v>
      </c>
      <c r="D379" s="3" t="s">
        <v>144</v>
      </c>
      <c r="E379" s="3" t="s">
        <v>64</v>
      </c>
      <c r="F379" s="3">
        <v>28.42</v>
      </c>
      <c r="G379" s="6">
        <v>751</v>
      </c>
      <c r="H379" s="3" t="s">
        <v>1071</v>
      </c>
      <c r="I379" s="3">
        <v>51</v>
      </c>
      <c r="J379" s="3">
        <v>0</v>
      </c>
    </row>
    <row r="380" spans="1:10">
      <c r="A380" s="2" t="s">
        <v>1072</v>
      </c>
      <c r="B380" s="2" t="s">
        <v>659</v>
      </c>
      <c r="C380" s="2" t="s">
        <v>128</v>
      </c>
      <c r="D380" s="2" t="s">
        <v>161</v>
      </c>
      <c r="E380" s="2" t="s">
        <v>74</v>
      </c>
      <c r="F380" s="2">
        <v>20.83</v>
      </c>
      <c r="G380" s="5">
        <v>735</v>
      </c>
      <c r="H380" s="2" t="s">
        <v>1073</v>
      </c>
      <c r="I380" s="2">
        <v>33</v>
      </c>
      <c r="J380" s="2">
        <v>4</v>
      </c>
    </row>
    <row r="381" spans="1:10">
      <c r="A381" s="3" t="s">
        <v>1074</v>
      </c>
      <c r="B381" s="3" t="s">
        <v>686</v>
      </c>
      <c r="C381" s="3" t="s">
        <v>73</v>
      </c>
      <c r="D381" s="3" t="s">
        <v>232</v>
      </c>
      <c r="E381" s="3" t="s">
        <v>157</v>
      </c>
      <c r="F381" s="3">
        <v>26.44</v>
      </c>
      <c r="G381" s="6">
        <v>740</v>
      </c>
      <c r="H381" s="3" t="s">
        <v>774</v>
      </c>
      <c r="I381" s="3">
        <v>39</v>
      </c>
      <c r="J381" s="3">
        <v>3</v>
      </c>
    </row>
    <row r="382" spans="1:10">
      <c r="A382" s="2" t="s">
        <v>1075</v>
      </c>
      <c r="B382" s="2" t="s">
        <v>1076</v>
      </c>
      <c r="C382" s="2" t="s">
        <v>105</v>
      </c>
      <c r="D382" s="2" t="s">
        <v>93</v>
      </c>
      <c r="E382" s="2" t="s">
        <v>74</v>
      </c>
      <c r="F382" s="2">
        <v>40.79</v>
      </c>
      <c r="G382" s="5">
        <v>745</v>
      </c>
      <c r="H382" s="2" t="s">
        <v>431</v>
      </c>
      <c r="I382" s="2">
        <v>52</v>
      </c>
      <c r="J382" s="2">
        <v>0</v>
      </c>
    </row>
    <row r="383" spans="1:10">
      <c r="A383" s="3" t="s">
        <v>1077</v>
      </c>
      <c r="B383" s="3" t="s">
        <v>1078</v>
      </c>
      <c r="C383" s="3" t="s">
        <v>128</v>
      </c>
      <c r="D383" s="3" t="s">
        <v>78</v>
      </c>
      <c r="E383" s="3" t="s">
        <v>124</v>
      </c>
      <c r="F383" s="3">
        <v>39.909999999999997</v>
      </c>
      <c r="G383" s="6">
        <v>837</v>
      </c>
      <c r="H383" s="3" t="s">
        <v>1079</v>
      </c>
      <c r="I383" s="3">
        <v>47</v>
      </c>
      <c r="J383" s="3">
        <v>0</v>
      </c>
    </row>
    <row r="384" spans="1:10">
      <c r="A384" s="2" t="s">
        <v>1080</v>
      </c>
      <c r="B384" s="2" t="s">
        <v>1081</v>
      </c>
      <c r="C384" s="2" t="s">
        <v>57</v>
      </c>
      <c r="D384" s="2" t="s">
        <v>69</v>
      </c>
      <c r="E384" s="2" t="s">
        <v>64</v>
      </c>
      <c r="F384" s="2">
        <v>7.53</v>
      </c>
      <c r="G384" s="5">
        <v>683</v>
      </c>
      <c r="H384" s="2" t="s">
        <v>1082</v>
      </c>
      <c r="I384" s="2">
        <v>57</v>
      </c>
      <c r="J384" s="2">
        <v>2</v>
      </c>
    </row>
    <row r="385" spans="1:10">
      <c r="A385" s="3" t="s">
        <v>1083</v>
      </c>
      <c r="B385" s="3" t="s">
        <v>365</v>
      </c>
      <c r="C385" s="3" t="s">
        <v>128</v>
      </c>
      <c r="D385" s="3" t="s">
        <v>82</v>
      </c>
      <c r="E385" s="3" t="s">
        <v>59</v>
      </c>
      <c r="F385" s="3">
        <v>12.35</v>
      </c>
      <c r="G385" s="6">
        <v>882</v>
      </c>
      <c r="H385" s="3" t="s">
        <v>1084</v>
      </c>
      <c r="I385" s="3">
        <v>44</v>
      </c>
      <c r="J385" s="3">
        <v>2</v>
      </c>
    </row>
    <row r="386" spans="1:10">
      <c r="A386" s="2" t="s">
        <v>1085</v>
      </c>
      <c r="B386" s="2" t="s">
        <v>904</v>
      </c>
      <c r="C386" s="2" t="s">
        <v>128</v>
      </c>
      <c r="D386" s="2" t="s">
        <v>82</v>
      </c>
      <c r="E386" s="2" t="s">
        <v>74</v>
      </c>
      <c r="F386" s="2">
        <v>16.47</v>
      </c>
      <c r="G386" s="5">
        <v>624</v>
      </c>
      <c r="H386" s="2" t="s">
        <v>1086</v>
      </c>
      <c r="I386" s="2">
        <v>48</v>
      </c>
      <c r="J386" s="2">
        <v>5</v>
      </c>
    </row>
    <row r="387" spans="1:10">
      <c r="A387" s="3" t="s">
        <v>1087</v>
      </c>
      <c r="B387" s="3" t="s">
        <v>348</v>
      </c>
      <c r="C387" s="3" t="s">
        <v>128</v>
      </c>
      <c r="D387" s="3" t="s">
        <v>82</v>
      </c>
      <c r="E387" s="3" t="s">
        <v>97</v>
      </c>
      <c r="F387" s="3">
        <v>17.73</v>
      </c>
      <c r="G387" s="6">
        <v>686</v>
      </c>
      <c r="H387" s="3" t="s">
        <v>1088</v>
      </c>
      <c r="I387" s="3">
        <v>39</v>
      </c>
      <c r="J387" s="3">
        <v>3</v>
      </c>
    </row>
    <row r="388" spans="1:10">
      <c r="A388" s="2" t="s">
        <v>1089</v>
      </c>
      <c r="B388" s="2" t="s">
        <v>493</v>
      </c>
      <c r="C388" s="2" t="s">
        <v>68</v>
      </c>
      <c r="D388" s="2" t="s">
        <v>93</v>
      </c>
      <c r="E388" s="2" t="s">
        <v>64</v>
      </c>
      <c r="F388" s="2">
        <v>11.64</v>
      </c>
      <c r="G388" s="5"/>
      <c r="H388" s="2" t="s">
        <v>1090</v>
      </c>
      <c r="I388" s="2">
        <v>27</v>
      </c>
      <c r="J388" s="2">
        <v>1</v>
      </c>
    </row>
    <row r="389" spans="1:10">
      <c r="A389" s="3" t="s">
        <v>1091</v>
      </c>
      <c r="B389" s="3" t="s">
        <v>1092</v>
      </c>
      <c r="C389" s="3" t="s">
        <v>57</v>
      </c>
      <c r="D389" s="3" t="s">
        <v>82</v>
      </c>
      <c r="E389" s="3" t="s">
        <v>64</v>
      </c>
      <c r="F389" s="3">
        <v>4.24</v>
      </c>
      <c r="G389" s="6">
        <v>592</v>
      </c>
      <c r="H389" s="3" t="s">
        <v>1093</v>
      </c>
      <c r="I389" s="3">
        <v>31</v>
      </c>
      <c r="J389" s="3">
        <v>0</v>
      </c>
    </row>
    <row r="390" spans="1:10">
      <c r="A390" s="2" t="s">
        <v>1094</v>
      </c>
      <c r="B390" s="2" t="s">
        <v>1013</v>
      </c>
      <c r="C390" s="2" t="s">
        <v>73</v>
      </c>
      <c r="D390" s="2" t="s">
        <v>69</v>
      </c>
      <c r="E390" s="2" t="s">
        <v>59</v>
      </c>
      <c r="F390" s="2">
        <v>32.44</v>
      </c>
      <c r="G390" s="5">
        <v>637</v>
      </c>
      <c r="H390" s="2" t="s">
        <v>1095</v>
      </c>
      <c r="I390" s="2">
        <v>42</v>
      </c>
      <c r="J390" s="2">
        <v>3</v>
      </c>
    </row>
    <row r="391" spans="1:10">
      <c r="A391" s="3" t="s">
        <v>1096</v>
      </c>
      <c r="B391" s="3" t="s">
        <v>993</v>
      </c>
      <c r="C391" s="3" t="s">
        <v>73</v>
      </c>
      <c r="D391" s="3" t="s">
        <v>58</v>
      </c>
      <c r="E391" s="3" t="s">
        <v>97</v>
      </c>
      <c r="F391" s="3">
        <v>35.79</v>
      </c>
      <c r="G391" s="6">
        <v>855</v>
      </c>
      <c r="H391" s="3" t="s">
        <v>1097</v>
      </c>
      <c r="I391" s="3">
        <v>49</v>
      </c>
      <c r="J391" s="3">
        <v>4</v>
      </c>
    </row>
    <row r="392" spans="1:10">
      <c r="A392" s="2" t="s">
        <v>1098</v>
      </c>
      <c r="B392" s="2" t="s">
        <v>117</v>
      </c>
      <c r="C392" s="2" t="s">
        <v>73</v>
      </c>
      <c r="D392" s="2" t="s">
        <v>161</v>
      </c>
      <c r="E392" s="2" t="s">
        <v>124</v>
      </c>
      <c r="F392" s="2">
        <v>7.21</v>
      </c>
      <c r="G392" s="5">
        <v>761</v>
      </c>
      <c r="H392" s="2" t="s">
        <v>1099</v>
      </c>
      <c r="I392" s="2">
        <v>22</v>
      </c>
      <c r="J392" s="2">
        <v>0</v>
      </c>
    </row>
    <row r="393" spans="1:10">
      <c r="A393" s="3" t="s">
        <v>1100</v>
      </c>
      <c r="B393" s="3" t="s">
        <v>1101</v>
      </c>
      <c r="C393" s="3" t="s">
        <v>73</v>
      </c>
      <c r="D393" s="3" t="s">
        <v>101</v>
      </c>
      <c r="E393" s="3" t="s">
        <v>124</v>
      </c>
      <c r="F393" s="3"/>
      <c r="G393" s="6">
        <v>794</v>
      </c>
      <c r="H393" s="3" t="s">
        <v>1102</v>
      </c>
      <c r="I393" s="3">
        <v>40</v>
      </c>
      <c r="J393" s="3">
        <v>4</v>
      </c>
    </row>
    <row r="394" spans="1:10">
      <c r="A394" s="2" t="s">
        <v>1103</v>
      </c>
      <c r="B394" s="2" t="s">
        <v>908</v>
      </c>
      <c r="C394" s="2" t="s">
        <v>89</v>
      </c>
      <c r="D394" s="2" t="s">
        <v>161</v>
      </c>
      <c r="E394" s="2" t="s">
        <v>64</v>
      </c>
      <c r="F394" s="2">
        <v>23.54</v>
      </c>
      <c r="G394" s="5">
        <v>880</v>
      </c>
      <c r="H394" s="2" t="s">
        <v>1104</v>
      </c>
      <c r="I394" s="2">
        <v>36</v>
      </c>
      <c r="J394" s="2">
        <v>2</v>
      </c>
    </row>
    <row r="395" spans="1:10">
      <c r="A395" s="3" t="s">
        <v>1105</v>
      </c>
      <c r="B395" s="3" t="s">
        <v>1106</v>
      </c>
      <c r="C395" s="3" t="s">
        <v>68</v>
      </c>
      <c r="D395" s="3" t="s">
        <v>69</v>
      </c>
      <c r="E395" s="3" t="s">
        <v>124</v>
      </c>
      <c r="F395" s="3">
        <v>35.18</v>
      </c>
      <c r="G395" s="6">
        <v>822</v>
      </c>
      <c r="H395" s="3" t="s">
        <v>1107</v>
      </c>
      <c r="I395" s="3">
        <v>34</v>
      </c>
      <c r="J395" s="3">
        <v>0</v>
      </c>
    </row>
    <row r="396" spans="1:10">
      <c r="A396" s="2" t="s">
        <v>1108</v>
      </c>
      <c r="B396" s="2" t="s">
        <v>1109</v>
      </c>
      <c r="C396" s="2" t="s">
        <v>73</v>
      </c>
      <c r="D396" s="2" t="s">
        <v>82</v>
      </c>
      <c r="E396" s="2" t="s">
        <v>124</v>
      </c>
      <c r="F396" s="2">
        <v>35.92</v>
      </c>
      <c r="G396" s="5">
        <v>714</v>
      </c>
      <c r="H396" s="2" t="s">
        <v>1110</v>
      </c>
      <c r="I396" s="2">
        <v>56</v>
      </c>
      <c r="J396" s="2">
        <v>0</v>
      </c>
    </row>
    <row r="397" spans="1:10">
      <c r="A397" s="3" t="s">
        <v>1111</v>
      </c>
      <c r="B397" s="3" t="s">
        <v>916</v>
      </c>
      <c r="C397" s="3" t="s">
        <v>73</v>
      </c>
      <c r="D397" s="3" t="s">
        <v>101</v>
      </c>
      <c r="E397" s="3" t="s">
        <v>59</v>
      </c>
      <c r="F397" s="3">
        <v>3.39</v>
      </c>
      <c r="G397" s="6">
        <v>557</v>
      </c>
      <c r="H397" s="3" t="s">
        <v>1112</v>
      </c>
      <c r="I397" s="3">
        <v>48</v>
      </c>
      <c r="J397" s="3">
        <v>2</v>
      </c>
    </row>
    <row r="398" spans="1:10">
      <c r="A398" s="2" t="s">
        <v>1113</v>
      </c>
      <c r="B398" s="2" t="s">
        <v>542</v>
      </c>
      <c r="C398" s="2" t="s">
        <v>73</v>
      </c>
      <c r="D398" s="2" t="s">
        <v>232</v>
      </c>
      <c r="E398" s="2" t="s">
        <v>157</v>
      </c>
      <c r="F398" s="2">
        <v>38.28</v>
      </c>
      <c r="G398" s="5">
        <v>686</v>
      </c>
      <c r="H398" s="2" t="s">
        <v>65</v>
      </c>
      <c r="I398" s="2">
        <v>56</v>
      </c>
      <c r="J398" s="2">
        <v>3</v>
      </c>
    </row>
    <row r="399" spans="1:10">
      <c r="A399" s="3" t="s">
        <v>1114</v>
      </c>
      <c r="B399" s="3" t="s">
        <v>421</v>
      </c>
      <c r="C399" s="3" t="s">
        <v>73</v>
      </c>
      <c r="D399" s="3" t="s">
        <v>63</v>
      </c>
      <c r="E399" s="3" t="s">
        <v>74</v>
      </c>
      <c r="F399" s="3">
        <v>36.590000000000003</v>
      </c>
      <c r="G399" s="6">
        <v>776</v>
      </c>
      <c r="H399" s="3" t="s">
        <v>1115</v>
      </c>
      <c r="I399" s="3">
        <v>34</v>
      </c>
      <c r="J399" s="3">
        <v>3</v>
      </c>
    </row>
    <row r="400" spans="1:10">
      <c r="A400" s="2" t="s">
        <v>1116</v>
      </c>
      <c r="B400" s="2" t="s">
        <v>212</v>
      </c>
      <c r="C400" s="2" t="s">
        <v>89</v>
      </c>
      <c r="D400" s="2" t="s">
        <v>144</v>
      </c>
      <c r="E400" s="2" t="s">
        <v>64</v>
      </c>
      <c r="F400" s="2">
        <v>48.18</v>
      </c>
      <c r="G400" s="5">
        <v>631</v>
      </c>
      <c r="H400" s="2" t="s">
        <v>1117</v>
      </c>
      <c r="I400" s="2">
        <v>57</v>
      </c>
      <c r="J400" s="2">
        <v>4</v>
      </c>
    </row>
    <row r="401" spans="1:10">
      <c r="A401" s="3" t="s">
        <v>1118</v>
      </c>
      <c r="B401" s="3" t="s">
        <v>1119</v>
      </c>
      <c r="C401" s="3" t="s">
        <v>128</v>
      </c>
      <c r="D401" s="3" t="s">
        <v>144</v>
      </c>
      <c r="E401" s="3" t="s">
        <v>97</v>
      </c>
      <c r="F401" s="3">
        <v>5.45</v>
      </c>
      <c r="G401" s="6">
        <v>607</v>
      </c>
      <c r="H401" s="3" t="s">
        <v>1120</v>
      </c>
      <c r="I401" s="3">
        <v>42</v>
      </c>
      <c r="J401" s="3">
        <v>0</v>
      </c>
    </row>
    <row r="402" spans="1:10">
      <c r="A402" s="2" t="s">
        <v>1121</v>
      </c>
      <c r="B402" s="2" t="s">
        <v>1122</v>
      </c>
      <c r="C402" s="2" t="s">
        <v>89</v>
      </c>
      <c r="D402" s="2" t="s">
        <v>82</v>
      </c>
      <c r="E402" s="2" t="s">
        <v>97</v>
      </c>
      <c r="F402" s="2"/>
      <c r="G402" s="5"/>
      <c r="H402" s="2" t="s">
        <v>180</v>
      </c>
      <c r="I402" s="2">
        <v>60</v>
      </c>
      <c r="J402" s="2">
        <v>1</v>
      </c>
    </row>
    <row r="403" spans="1:10">
      <c r="A403" s="3" t="s">
        <v>1123</v>
      </c>
      <c r="B403" s="3" t="s">
        <v>1124</v>
      </c>
      <c r="C403" s="3" t="s">
        <v>105</v>
      </c>
      <c r="D403" s="3" t="s">
        <v>78</v>
      </c>
      <c r="E403" s="3" t="s">
        <v>74</v>
      </c>
      <c r="F403" s="3">
        <v>18.91</v>
      </c>
      <c r="G403" s="6">
        <v>870</v>
      </c>
      <c r="H403" s="3" t="s">
        <v>1125</v>
      </c>
      <c r="I403" s="3">
        <v>63</v>
      </c>
      <c r="J403" s="3">
        <v>1</v>
      </c>
    </row>
    <row r="404" spans="1:10">
      <c r="A404" s="2" t="s">
        <v>1126</v>
      </c>
      <c r="B404" s="2" t="s">
        <v>1127</v>
      </c>
      <c r="C404" s="2" t="s">
        <v>57</v>
      </c>
      <c r="D404" s="2" t="s">
        <v>78</v>
      </c>
      <c r="E404" s="2" t="s">
        <v>97</v>
      </c>
      <c r="F404" s="2">
        <v>29.24</v>
      </c>
      <c r="G404" s="5">
        <v>727</v>
      </c>
      <c r="H404" s="2" t="s">
        <v>1128</v>
      </c>
      <c r="I404" s="2">
        <v>34</v>
      </c>
      <c r="J404" s="2">
        <v>0</v>
      </c>
    </row>
    <row r="405" spans="1:10">
      <c r="A405" s="3" t="s">
        <v>1129</v>
      </c>
      <c r="B405" s="3" t="s">
        <v>1130</v>
      </c>
      <c r="C405" s="3" t="s">
        <v>73</v>
      </c>
      <c r="D405" s="3" t="s">
        <v>82</v>
      </c>
      <c r="E405" s="3" t="s">
        <v>157</v>
      </c>
      <c r="F405" s="3">
        <v>25.81</v>
      </c>
      <c r="G405" s="6">
        <v>700</v>
      </c>
      <c r="H405" s="3" t="s">
        <v>1131</v>
      </c>
      <c r="I405" s="3">
        <v>34</v>
      </c>
      <c r="J405" s="3">
        <v>4</v>
      </c>
    </row>
    <row r="406" spans="1:10">
      <c r="A406" s="2" t="s">
        <v>1132</v>
      </c>
      <c r="B406" s="2" t="s">
        <v>67</v>
      </c>
      <c r="C406" s="2" t="s">
        <v>73</v>
      </c>
      <c r="D406" s="2" t="s">
        <v>161</v>
      </c>
      <c r="E406" s="2" t="s">
        <v>157</v>
      </c>
      <c r="F406" s="2">
        <v>31.14</v>
      </c>
      <c r="G406" s="5">
        <v>632</v>
      </c>
      <c r="H406" s="2" t="s">
        <v>1133</v>
      </c>
      <c r="I406" s="2">
        <v>50</v>
      </c>
      <c r="J406" s="2">
        <v>2</v>
      </c>
    </row>
    <row r="407" spans="1:10">
      <c r="A407" s="3" t="s">
        <v>1134</v>
      </c>
      <c r="B407" s="3" t="s">
        <v>1135</v>
      </c>
      <c r="C407" s="3" t="s">
        <v>89</v>
      </c>
      <c r="D407" s="3" t="s">
        <v>161</v>
      </c>
      <c r="E407" s="3" t="s">
        <v>74</v>
      </c>
      <c r="F407" s="3">
        <v>26.78</v>
      </c>
      <c r="G407" s="6">
        <v>559</v>
      </c>
      <c r="H407" s="3" t="s">
        <v>1136</v>
      </c>
      <c r="I407" s="3">
        <v>61</v>
      </c>
      <c r="J407" s="3">
        <v>1</v>
      </c>
    </row>
    <row r="408" spans="1:10">
      <c r="A408" s="2" t="s">
        <v>1137</v>
      </c>
      <c r="B408" s="2" t="s">
        <v>751</v>
      </c>
      <c r="C408" s="2" t="s">
        <v>68</v>
      </c>
      <c r="D408" s="2" t="s">
        <v>58</v>
      </c>
      <c r="E408" s="2" t="s">
        <v>97</v>
      </c>
      <c r="F408" s="2">
        <v>26.38</v>
      </c>
      <c r="G408" s="5">
        <v>863</v>
      </c>
      <c r="H408" s="2" t="s">
        <v>1138</v>
      </c>
      <c r="I408" s="2">
        <v>63</v>
      </c>
      <c r="J408" s="2">
        <v>2</v>
      </c>
    </row>
    <row r="409" spans="1:10">
      <c r="A409" s="3" t="s">
        <v>1139</v>
      </c>
      <c r="B409" s="3" t="s">
        <v>913</v>
      </c>
      <c r="C409" s="3" t="s">
        <v>89</v>
      </c>
      <c r="D409" s="3" t="s">
        <v>144</v>
      </c>
      <c r="E409" s="3" t="s">
        <v>74</v>
      </c>
      <c r="F409" s="3">
        <v>9.1</v>
      </c>
      <c r="G409" s="6">
        <v>653</v>
      </c>
      <c r="H409" s="3" t="s">
        <v>1140</v>
      </c>
      <c r="I409" s="3">
        <v>28</v>
      </c>
      <c r="J409" s="3">
        <v>0</v>
      </c>
    </row>
    <row r="410" spans="1:10">
      <c r="A410" s="2" t="s">
        <v>1141</v>
      </c>
      <c r="B410" s="2" t="s">
        <v>1142</v>
      </c>
      <c r="C410" s="2" t="s">
        <v>68</v>
      </c>
      <c r="D410" s="2" t="s">
        <v>232</v>
      </c>
      <c r="E410" s="2" t="s">
        <v>124</v>
      </c>
      <c r="F410" s="2">
        <v>15.03</v>
      </c>
      <c r="G410" s="5">
        <v>860</v>
      </c>
      <c r="H410" s="2" t="s">
        <v>1143</v>
      </c>
      <c r="I410" s="2">
        <v>35</v>
      </c>
      <c r="J410" s="2">
        <v>5</v>
      </c>
    </row>
    <row r="411" spans="1:10">
      <c r="A411" s="3" t="s">
        <v>1144</v>
      </c>
      <c r="B411" s="3" t="s">
        <v>81</v>
      </c>
      <c r="C411" s="3" t="s">
        <v>128</v>
      </c>
      <c r="D411" s="3" t="s">
        <v>144</v>
      </c>
      <c r="E411" s="3" t="s">
        <v>157</v>
      </c>
      <c r="F411" s="3">
        <v>47.1</v>
      </c>
      <c r="G411" s="6">
        <v>738</v>
      </c>
      <c r="H411" s="3" t="s">
        <v>1145</v>
      </c>
      <c r="I411" s="3">
        <v>61</v>
      </c>
      <c r="J411" s="3">
        <v>2</v>
      </c>
    </row>
    <row r="412" spans="1:10">
      <c r="A412" s="2" t="s">
        <v>1146</v>
      </c>
      <c r="B412" s="2" t="s">
        <v>1147</v>
      </c>
      <c r="C412" s="2" t="s">
        <v>68</v>
      </c>
      <c r="D412" s="2" t="s">
        <v>82</v>
      </c>
      <c r="E412" s="2" t="s">
        <v>74</v>
      </c>
      <c r="F412" s="2">
        <v>48.15</v>
      </c>
      <c r="G412" s="5">
        <v>668</v>
      </c>
      <c r="H412" s="2" t="s">
        <v>1148</v>
      </c>
      <c r="I412" s="2">
        <v>34</v>
      </c>
      <c r="J412" s="2">
        <v>4</v>
      </c>
    </row>
    <row r="413" spans="1:10">
      <c r="A413" s="3" t="s">
        <v>1149</v>
      </c>
      <c r="B413" s="3" t="s">
        <v>150</v>
      </c>
      <c r="C413" s="3" t="s">
        <v>89</v>
      </c>
      <c r="D413" s="3" t="s">
        <v>144</v>
      </c>
      <c r="E413" s="3" t="s">
        <v>124</v>
      </c>
      <c r="F413" s="3">
        <v>22.51</v>
      </c>
      <c r="G413" s="6">
        <v>876</v>
      </c>
      <c r="H413" s="3" t="s">
        <v>1150</v>
      </c>
      <c r="I413" s="3">
        <v>64</v>
      </c>
      <c r="J413" s="3">
        <v>3</v>
      </c>
    </row>
    <row r="414" spans="1:10">
      <c r="A414" s="2" t="s">
        <v>1151</v>
      </c>
      <c r="B414" s="2" t="s">
        <v>1152</v>
      </c>
      <c r="C414" s="2" t="s">
        <v>105</v>
      </c>
      <c r="D414" s="2" t="s">
        <v>78</v>
      </c>
      <c r="E414" s="2" t="s">
        <v>64</v>
      </c>
      <c r="F414" s="2">
        <v>33.9</v>
      </c>
      <c r="G414" s="5">
        <v>857</v>
      </c>
      <c r="H414" s="2" t="s">
        <v>311</v>
      </c>
      <c r="I414" s="2">
        <v>42</v>
      </c>
      <c r="J414" s="2">
        <v>4</v>
      </c>
    </row>
    <row r="415" spans="1:10">
      <c r="A415" s="3" t="s">
        <v>1153</v>
      </c>
      <c r="B415" s="3" t="s">
        <v>1154</v>
      </c>
      <c r="C415" s="3" t="s">
        <v>128</v>
      </c>
      <c r="D415" s="3" t="s">
        <v>144</v>
      </c>
      <c r="E415" s="3" t="s">
        <v>59</v>
      </c>
      <c r="F415" s="3">
        <v>14.31</v>
      </c>
      <c r="G415" s="6">
        <v>742</v>
      </c>
      <c r="H415" s="3" t="s">
        <v>1155</v>
      </c>
      <c r="I415" s="3">
        <v>45</v>
      </c>
      <c r="J415" s="3">
        <v>3</v>
      </c>
    </row>
    <row r="416" spans="1:10">
      <c r="A416" s="2" t="s">
        <v>1156</v>
      </c>
      <c r="B416" s="2" t="s">
        <v>1157</v>
      </c>
      <c r="C416" s="2" t="s">
        <v>57</v>
      </c>
      <c r="D416" s="2" t="s">
        <v>82</v>
      </c>
      <c r="E416" s="2" t="s">
        <v>157</v>
      </c>
      <c r="F416" s="2">
        <v>27.33</v>
      </c>
      <c r="G416" s="5">
        <v>704</v>
      </c>
      <c r="H416" s="2" t="s">
        <v>1158</v>
      </c>
      <c r="I416" s="2">
        <v>35</v>
      </c>
      <c r="J416" s="2">
        <v>2</v>
      </c>
    </row>
    <row r="417" spans="1:10">
      <c r="A417" s="3" t="s">
        <v>1159</v>
      </c>
      <c r="B417" s="3" t="s">
        <v>88</v>
      </c>
      <c r="C417" s="3" t="s">
        <v>89</v>
      </c>
      <c r="D417" s="3" t="s">
        <v>58</v>
      </c>
      <c r="E417" s="3" t="s">
        <v>124</v>
      </c>
      <c r="F417" s="3">
        <v>10.27</v>
      </c>
      <c r="G417" s="6"/>
      <c r="H417" s="3" t="s">
        <v>1160</v>
      </c>
      <c r="I417" s="3">
        <v>38</v>
      </c>
      <c r="J417" s="3">
        <v>2</v>
      </c>
    </row>
    <row r="418" spans="1:10">
      <c r="A418" s="2" t="s">
        <v>1161</v>
      </c>
      <c r="B418" s="2" t="s">
        <v>196</v>
      </c>
      <c r="C418" s="2" t="s">
        <v>105</v>
      </c>
      <c r="D418" s="2" t="s">
        <v>69</v>
      </c>
      <c r="E418" s="2" t="s">
        <v>157</v>
      </c>
      <c r="F418" s="2">
        <v>21.79</v>
      </c>
      <c r="G418" s="5">
        <v>589</v>
      </c>
      <c r="H418" s="2" t="s">
        <v>1162</v>
      </c>
      <c r="I418" s="2">
        <v>33</v>
      </c>
      <c r="J418" s="2">
        <v>3</v>
      </c>
    </row>
    <row r="419" spans="1:10">
      <c r="A419" s="3" t="s">
        <v>1163</v>
      </c>
      <c r="B419" s="3" t="s">
        <v>258</v>
      </c>
      <c r="C419" s="3" t="s">
        <v>57</v>
      </c>
      <c r="D419" s="3" t="s">
        <v>93</v>
      </c>
      <c r="E419" s="3" t="s">
        <v>74</v>
      </c>
      <c r="F419" s="3">
        <v>30.09</v>
      </c>
      <c r="G419" s="6">
        <v>578</v>
      </c>
      <c r="H419" s="3" t="s">
        <v>1164</v>
      </c>
      <c r="I419" s="3">
        <v>44</v>
      </c>
      <c r="J419" s="3">
        <v>3</v>
      </c>
    </row>
    <row r="420" spans="1:10">
      <c r="A420" s="2" t="s">
        <v>1165</v>
      </c>
      <c r="B420" s="2" t="s">
        <v>1166</v>
      </c>
      <c r="C420" s="2" t="s">
        <v>105</v>
      </c>
      <c r="D420" s="2" t="s">
        <v>82</v>
      </c>
      <c r="E420" s="2" t="s">
        <v>74</v>
      </c>
      <c r="F420" s="2">
        <v>32.71</v>
      </c>
      <c r="G420" s="5">
        <v>818</v>
      </c>
      <c r="H420" s="2" t="s">
        <v>1167</v>
      </c>
      <c r="I420" s="2">
        <v>58</v>
      </c>
      <c r="J420" s="2">
        <v>1</v>
      </c>
    </row>
    <row r="421" spans="1:10">
      <c r="A421" s="3" t="s">
        <v>1168</v>
      </c>
      <c r="B421" s="3" t="s">
        <v>1169</v>
      </c>
      <c r="C421" s="3" t="s">
        <v>68</v>
      </c>
      <c r="D421" s="3" t="s">
        <v>69</v>
      </c>
      <c r="E421" s="3" t="s">
        <v>74</v>
      </c>
      <c r="F421" s="3">
        <v>49.88</v>
      </c>
      <c r="G421" s="6">
        <v>854</v>
      </c>
      <c r="H421" s="3" t="s">
        <v>1170</v>
      </c>
      <c r="I421" s="3">
        <v>36</v>
      </c>
      <c r="J421" s="3">
        <v>3</v>
      </c>
    </row>
    <row r="422" spans="1:10">
      <c r="A422" s="2" t="s">
        <v>1171</v>
      </c>
      <c r="B422" s="2" t="s">
        <v>1172</v>
      </c>
      <c r="C422" s="2" t="s">
        <v>105</v>
      </c>
      <c r="D422" s="2" t="s">
        <v>78</v>
      </c>
      <c r="E422" s="2" t="s">
        <v>74</v>
      </c>
      <c r="F422" s="2">
        <v>38.03</v>
      </c>
      <c r="G422" s="5">
        <v>684</v>
      </c>
      <c r="H422" s="2" t="s">
        <v>1173</v>
      </c>
      <c r="I422" s="2">
        <v>49</v>
      </c>
      <c r="J422" s="2">
        <v>5</v>
      </c>
    </row>
    <row r="423" spans="1:10">
      <c r="A423" s="3" t="s">
        <v>1174</v>
      </c>
      <c r="B423" s="3" t="s">
        <v>1175</v>
      </c>
      <c r="C423" s="3" t="s">
        <v>128</v>
      </c>
      <c r="D423" s="3" t="s">
        <v>58</v>
      </c>
      <c r="E423" s="3" t="s">
        <v>64</v>
      </c>
      <c r="F423" s="3">
        <v>29.85</v>
      </c>
      <c r="G423" s="6">
        <v>818</v>
      </c>
      <c r="H423" s="3" t="s">
        <v>1176</v>
      </c>
      <c r="I423" s="3">
        <v>39</v>
      </c>
      <c r="J423" s="3">
        <v>3</v>
      </c>
    </row>
    <row r="424" spans="1:10">
      <c r="A424" s="2" t="s">
        <v>1177</v>
      </c>
      <c r="B424" s="2" t="s">
        <v>1178</v>
      </c>
      <c r="C424" s="2" t="s">
        <v>57</v>
      </c>
      <c r="D424" s="2" t="s">
        <v>82</v>
      </c>
      <c r="E424" s="2" t="s">
        <v>64</v>
      </c>
      <c r="F424" s="2">
        <v>11.95</v>
      </c>
      <c r="G424" s="5">
        <v>885</v>
      </c>
      <c r="H424" s="2" t="s">
        <v>1179</v>
      </c>
      <c r="I424" s="2">
        <v>32</v>
      </c>
      <c r="J424" s="2">
        <v>2</v>
      </c>
    </row>
    <row r="425" spans="1:10">
      <c r="A425" s="3" t="s">
        <v>1180</v>
      </c>
      <c r="B425" s="3" t="s">
        <v>857</v>
      </c>
      <c r="C425" s="3" t="s">
        <v>89</v>
      </c>
      <c r="D425" s="3" t="s">
        <v>78</v>
      </c>
      <c r="E425" s="3" t="s">
        <v>74</v>
      </c>
      <c r="F425" s="3">
        <v>13.97</v>
      </c>
      <c r="G425" s="6">
        <v>629</v>
      </c>
      <c r="H425" s="3" t="s">
        <v>1181</v>
      </c>
      <c r="I425" s="3">
        <v>29</v>
      </c>
      <c r="J425" s="3">
        <v>5</v>
      </c>
    </row>
    <row r="426" spans="1:10">
      <c r="A426" s="2" t="s">
        <v>1182</v>
      </c>
      <c r="B426" s="2" t="s">
        <v>759</v>
      </c>
      <c r="C426" s="2" t="s">
        <v>89</v>
      </c>
      <c r="D426" s="2" t="s">
        <v>78</v>
      </c>
      <c r="E426" s="2" t="s">
        <v>74</v>
      </c>
      <c r="F426" s="2">
        <v>40.799999999999997</v>
      </c>
      <c r="G426" s="5">
        <v>791</v>
      </c>
      <c r="H426" s="2" t="s">
        <v>1183</v>
      </c>
      <c r="I426" s="2">
        <v>56</v>
      </c>
      <c r="J426" s="2">
        <v>1</v>
      </c>
    </row>
    <row r="427" spans="1:10">
      <c r="A427" s="3" t="s">
        <v>1184</v>
      </c>
      <c r="B427" s="3" t="s">
        <v>1185</v>
      </c>
      <c r="C427" s="3" t="s">
        <v>89</v>
      </c>
      <c r="D427" s="3" t="s">
        <v>101</v>
      </c>
      <c r="E427" s="3" t="s">
        <v>64</v>
      </c>
      <c r="F427" s="3">
        <v>49.64</v>
      </c>
      <c r="G427" s="6">
        <v>892</v>
      </c>
      <c r="H427" s="3" t="s">
        <v>1186</v>
      </c>
      <c r="I427" s="3">
        <v>64</v>
      </c>
      <c r="J427" s="3">
        <v>4</v>
      </c>
    </row>
    <row r="428" spans="1:10">
      <c r="A428" s="2" t="s">
        <v>1187</v>
      </c>
      <c r="B428" s="2" t="s">
        <v>1188</v>
      </c>
      <c r="C428" s="2" t="s">
        <v>105</v>
      </c>
      <c r="D428" s="2" t="s">
        <v>144</v>
      </c>
      <c r="E428" s="2" t="s">
        <v>97</v>
      </c>
      <c r="F428" s="2">
        <v>32.04</v>
      </c>
      <c r="G428" s="5">
        <v>885</v>
      </c>
      <c r="H428" s="2" t="s">
        <v>1189</v>
      </c>
      <c r="I428" s="2">
        <v>46</v>
      </c>
      <c r="J428" s="2">
        <v>5</v>
      </c>
    </row>
    <row r="429" spans="1:10">
      <c r="A429" s="3" t="s">
        <v>1190</v>
      </c>
      <c r="B429" s="3" t="s">
        <v>692</v>
      </c>
      <c r="C429" s="3" t="s">
        <v>57</v>
      </c>
      <c r="D429" s="3" t="s">
        <v>144</v>
      </c>
      <c r="E429" s="3" t="s">
        <v>59</v>
      </c>
      <c r="F429" s="3">
        <v>49.05</v>
      </c>
      <c r="G429" s="6">
        <v>600</v>
      </c>
      <c r="H429" s="3" t="s">
        <v>1191</v>
      </c>
      <c r="I429" s="3">
        <v>60</v>
      </c>
      <c r="J429" s="3">
        <v>4</v>
      </c>
    </row>
    <row r="430" spans="1:10">
      <c r="A430" s="2" t="s">
        <v>1192</v>
      </c>
      <c r="B430" s="2" t="s">
        <v>424</v>
      </c>
      <c r="C430" s="2" t="s">
        <v>105</v>
      </c>
      <c r="D430" s="2" t="s">
        <v>58</v>
      </c>
      <c r="E430" s="2" t="s">
        <v>124</v>
      </c>
      <c r="F430" s="2">
        <v>4.01</v>
      </c>
      <c r="G430" s="5">
        <v>821</v>
      </c>
      <c r="H430" s="2" t="s">
        <v>1193</v>
      </c>
      <c r="I430" s="2">
        <v>47</v>
      </c>
      <c r="J430" s="2">
        <v>5</v>
      </c>
    </row>
    <row r="431" spans="1:10">
      <c r="A431" s="3" t="s">
        <v>1194</v>
      </c>
      <c r="B431" s="3" t="s">
        <v>999</v>
      </c>
      <c r="C431" s="3" t="s">
        <v>73</v>
      </c>
      <c r="D431" s="3" t="s">
        <v>144</v>
      </c>
      <c r="E431" s="3" t="s">
        <v>157</v>
      </c>
      <c r="F431" s="3">
        <v>14.1</v>
      </c>
      <c r="G431" s="6">
        <v>806</v>
      </c>
      <c r="H431" s="3" t="s">
        <v>1195</v>
      </c>
      <c r="I431" s="3">
        <v>62</v>
      </c>
      <c r="J431" s="3">
        <v>2</v>
      </c>
    </row>
    <row r="432" spans="1:10">
      <c r="A432" s="2" t="s">
        <v>1196</v>
      </c>
      <c r="B432" s="2" t="s">
        <v>1197</v>
      </c>
      <c r="C432" s="2" t="s">
        <v>57</v>
      </c>
      <c r="D432" s="2" t="s">
        <v>58</v>
      </c>
      <c r="E432" s="2" t="s">
        <v>97</v>
      </c>
      <c r="F432" s="2">
        <v>45.17</v>
      </c>
      <c r="G432" s="5">
        <v>594</v>
      </c>
      <c r="H432" s="2" t="s">
        <v>1198</v>
      </c>
      <c r="I432" s="2">
        <v>65</v>
      </c>
      <c r="J432" s="2">
        <v>4</v>
      </c>
    </row>
    <row r="433" spans="1:10">
      <c r="A433" s="3" t="s">
        <v>1199</v>
      </c>
      <c r="B433" s="3" t="s">
        <v>62</v>
      </c>
      <c r="C433" s="3" t="s">
        <v>128</v>
      </c>
      <c r="D433" s="3" t="s">
        <v>69</v>
      </c>
      <c r="E433" s="3" t="s">
        <v>97</v>
      </c>
      <c r="F433" s="3">
        <v>17.68</v>
      </c>
      <c r="G433" s="6">
        <v>779</v>
      </c>
      <c r="H433" s="3" t="s">
        <v>1200</v>
      </c>
      <c r="I433" s="3">
        <v>63</v>
      </c>
      <c r="J433" s="3">
        <v>1</v>
      </c>
    </row>
    <row r="434" spans="1:10">
      <c r="A434" s="2" t="s">
        <v>1201</v>
      </c>
      <c r="B434" s="2" t="s">
        <v>104</v>
      </c>
      <c r="C434" s="2" t="s">
        <v>68</v>
      </c>
      <c r="D434" s="2" t="s">
        <v>69</v>
      </c>
      <c r="E434" s="2" t="s">
        <v>157</v>
      </c>
      <c r="F434" s="2">
        <v>45.24</v>
      </c>
      <c r="G434" s="5">
        <v>770</v>
      </c>
      <c r="H434" s="2" t="s">
        <v>1202</v>
      </c>
      <c r="I434" s="2">
        <v>63</v>
      </c>
      <c r="J434" s="2">
        <v>4</v>
      </c>
    </row>
    <row r="435" spans="1:10">
      <c r="A435" s="3" t="s">
        <v>1203</v>
      </c>
      <c r="B435" s="3" t="s">
        <v>780</v>
      </c>
      <c r="C435" s="3" t="s">
        <v>73</v>
      </c>
      <c r="D435" s="3" t="s">
        <v>82</v>
      </c>
      <c r="E435" s="3" t="s">
        <v>124</v>
      </c>
      <c r="F435" s="3">
        <v>8.56</v>
      </c>
      <c r="G435" s="6">
        <v>624</v>
      </c>
      <c r="H435" s="3" t="s">
        <v>1204</v>
      </c>
      <c r="I435" s="3">
        <v>48</v>
      </c>
      <c r="J435" s="3">
        <v>3</v>
      </c>
    </row>
    <row r="436" spans="1:10">
      <c r="A436" s="2" t="s">
        <v>1205</v>
      </c>
      <c r="B436" s="2" t="s">
        <v>986</v>
      </c>
      <c r="C436" s="2" t="s">
        <v>68</v>
      </c>
      <c r="D436" s="2" t="s">
        <v>144</v>
      </c>
      <c r="E436" s="2" t="s">
        <v>97</v>
      </c>
      <c r="F436" s="2">
        <v>8.02</v>
      </c>
      <c r="G436" s="5">
        <v>863</v>
      </c>
      <c r="H436" s="2" t="s">
        <v>1206</v>
      </c>
      <c r="I436" s="2">
        <v>58</v>
      </c>
      <c r="J436" s="2">
        <v>4</v>
      </c>
    </row>
    <row r="437" spans="1:10">
      <c r="A437" s="3" t="s">
        <v>1207</v>
      </c>
      <c r="B437" s="3" t="s">
        <v>1208</v>
      </c>
      <c r="C437" s="3" t="s">
        <v>105</v>
      </c>
      <c r="D437" s="3" t="s">
        <v>69</v>
      </c>
      <c r="E437" s="3" t="s">
        <v>157</v>
      </c>
      <c r="F437" s="3">
        <v>39.65</v>
      </c>
      <c r="G437" s="6">
        <v>859</v>
      </c>
      <c r="H437" s="3" t="s">
        <v>90</v>
      </c>
      <c r="I437" s="3">
        <v>33</v>
      </c>
      <c r="J437" s="3">
        <v>3</v>
      </c>
    </row>
    <row r="438" spans="1:10">
      <c r="A438" s="2" t="s">
        <v>1209</v>
      </c>
      <c r="B438" s="2" t="s">
        <v>451</v>
      </c>
      <c r="C438" s="2" t="s">
        <v>105</v>
      </c>
      <c r="D438" s="2" t="s">
        <v>78</v>
      </c>
      <c r="E438" s="2" t="s">
        <v>97</v>
      </c>
      <c r="F438" s="2">
        <v>38.93</v>
      </c>
      <c r="G438" s="5"/>
      <c r="H438" s="2" t="s">
        <v>1107</v>
      </c>
      <c r="I438" s="2">
        <v>36</v>
      </c>
      <c r="J438" s="2">
        <v>5</v>
      </c>
    </row>
    <row r="439" spans="1:10">
      <c r="A439" s="3" t="s">
        <v>1210</v>
      </c>
      <c r="B439" s="3" t="s">
        <v>1211</v>
      </c>
      <c r="C439" s="3" t="s">
        <v>105</v>
      </c>
      <c r="D439" s="3" t="s">
        <v>82</v>
      </c>
      <c r="E439" s="3" t="s">
        <v>64</v>
      </c>
      <c r="F439" s="3">
        <v>26.03</v>
      </c>
      <c r="G439" s="6">
        <v>784</v>
      </c>
      <c r="H439" s="3" t="s">
        <v>1212</v>
      </c>
      <c r="I439" s="3">
        <v>47</v>
      </c>
      <c r="J439" s="3">
        <v>0</v>
      </c>
    </row>
    <row r="440" spans="1:10">
      <c r="A440" s="2" t="s">
        <v>1213</v>
      </c>
      <c r="B440" s="2" t="s">
        <v>626</v>
      </c>
      <c r="C440" s="2" t="s">
        <v>68</v>
      </c>
      <c r="D440" s="2" t="s">
        <v>161</v>
      </c>
      <c r="E440" s="2" t="s">
        <v>124</v>
      </c>
      <c r="F440" s="2">
        <v>29.88</v>
      </c>
      <c r="G440" s="5">
        <v>878</v>
      </c>
      <c r="H440" s="2" t="s">
        <v>1214</v>
      </c>
      <c r="I440" s="2">
        <v>55</v>
      </c>
      <c r="J440" s="2">
        <v>0</v>
      </c>
    </row>
    <row r="441" spans="1:10">
      <c r="A441" s="3" t="s">
        <v>1215</v>
      </c>
      <c r="B441" s="3" t="s">
        <v>176</v>
      </c>
      <c r="C441" s="3" t="s">
        <v>57</v>
      </c>
      <c r="D441" s="3" t="s">
        <v>69</v>
      </c>
      <c r="E441" s="3" t="s">
        <v>124</v>
      </c>
      <c r="F441" s="3">
        <v>37.549999999999997</v>
      </c>
      <c r="G441" s="6">
        <v>814</v>
      </c>
      <c r="H441" s="3" t="s">
        <v>1216</v>
      </c>
      <c r="I441" s="3">
        <v>34</v>
      </c>
      <c r="J441" s="3">
        <v>2</v>
      </c>
    </row>
    <row r="442" spans="1:10">
      <c r="A442" s="2" t="s">
        <v>1217</v>
      </c>
      <c r="B442" s="2" t="s">
        <v>1157</v>
      </c>
      <c r="C442" s="2" t="s">
        <v>73</v>
      </c>
      <c r="D442" s="2" t="s">
        <v>101</v>
      </c>
      <c r="E442" s="2" t="s">
        <v>97</v>
      </c>
      <c r="F442" s="2">
        <v>31.82</v>
      </c>
      <c r="G442" s="5">
        <v>814</v>
      </c>
      <c r="H442" s="2" t="s">
        <v>1218</v>
      </c>
      <c r="I442" s="2">
        <v>63</v>
      </c>
      <c r="J442" s="2">
        <v>3</v>
      </c>
    </row>
    <row r="443" spans="1:10">
      <c r="A443" s="3" t="s">
        <v>1219</v>
      </c>
      <c r="B443" s="3" t="s">
        <v>1220</v>
      </c>
      <c r="C443" s="3" t="s">
        <v>57</v>
      </c>
      <c r="D443" s="3" t="s">
        <v>78</v>
      </c>
      <c r="E443" s="3" t="s">
        <v>59</v>
      </c>
      <c r="F443" s="3">
        <v>21.47</v>
      </c>
      <c r="G443" s="6">
        <v>562</v>
      </c>
      <c r="H443" s="3" t="s">
        <v>1221</v>
      </c>
      <c r="I443" s="3">
        <v>34</v>
      </c>
      <c r="J443" s="3">
        <v>3</v>
      </c>
    </row>
    <row r="444" spans="1:10">
      <c r="A444" s="2" t="s">
        <v>1222</v>
      </c>
      <c r="B444" s="2" t="s">
        <v>741</v>
      </c>
      <c r="C444" s="2" t="s">
        <v>73</v>
      </c>
      <c r="D444" s="2" t="s">
        <v>82</v>
      </c>
      <c r="E444" s="2" t="s">
        <v>59</v>
      </c>
      <c r="F444" s="2">
        <v>7.29</v>
      </c>
      <c r="G444" s="5">
        <v>874</v>
      </c>
      <c r="H444" s="2" t="s">
        <v>1223</v>
      </c>
      <c r="I444" s="2">
        <v>46</v>
      </c>
      <c r="J444" s="2">
        <v>5</v>
      </c>
    </row>
    <row r="445" spans="1:10">
      <c r="A445" s="3" t="s">
        <v>1224</v>
      </c>
      <c r="B445" s="3" t="s">
        <v>1225</v>
      </c>
      <c r="C445" s="3" t="s">
        <v>89</v>
      </c>
      <c r="D445" s="3" t="s">
        <v>78</v>
      </c>
      <c r="E445" s="3" t="s">
        <v>124</v>
      </c>
      <c r="F445" s="3">
        <v>39.11</v>
      </c>
      <c r="G445" s="6">
        <v>839</v>
      </c>
      <c r="H445" s="3" t="s">
        <v>866</v>
      </c>
      <c r="I445" s="3">
        <v>32</v>
      </c>
      <c r="J445" s="3">
        <v>1</v>
      </c>
    </row>
    <row r="446" spans="1:10">
      <c r="A446" s="2" t="s">
        <v>1226</v>
      </c>
      <c r="B446" s="2" t="s">
        <v>1227</v>
      </c>
      <c r="C446" s="2" t="s">
        <v>128</v>
      </c>
      <c r="D446" s="2" t="s">
        <v>101</v>
      </c>
      <c r="E446" s="2" t="s">
        <v>59</v>
      </c>
      <c r="F446" s="2">
        <v>23.97</v>
      </c>
      <c r="G446" s="5">
        <v>610</v>
      </c>
      <c r="H446" s="2" t="s">
        <v>1228</v>
      </c>
      <c r="I446" s="2">
        <v>22</v>
      </c>
      <c r="J446" s="2">
        <v>4</v>
      </c>
    </row>
    <row r="447" spans="1:10">
      <c r="A447" s="3" t="s">
        <v>1229</v>
      </c>
      <c r="B447" s="3" t="s">
        <v>263</v>
      </c>
      <c r="C447" s="3" t="s">
        <v>57</v>
      </c>
      <c r="D447" s="3" t="s">
        <v>232</v>
      </c>
      <c r="E447" s="3" t="s">
        <v>64</v>
      </c>
      <c r="F447" s="3">
        <v>3.27</v>
      </c>
      <c r="G447" s="6">
        <v>671</v>
      </c>
      <c r="H447" s="3" t="s">
        <v>1230</v>
      </c>
      <c r="I447" s="3">
        <v>51</v>
      </c>
      <c r="J447" s="3">
        <v>3</v>
      </c>
    </row>
    <row r="448" spans="1:10">
      <c r="A448" s="2" t="s">
        <v>1231</v>
      </c>
      <c r="B448" s="2" t="s">
        <v>1232</v>
      </c>
      <c r="C448" s="2" t="s">
        <v>89</v>
      </c>
      <c r="D448" s="2" t="s">
        <v>93</v>
      </c>
      <c r="E448" s="2" t="s">
        <v>97</v>
      </c>
      <c r="F448" s="2">
        <v>16.07</v>
      </c>
      <c r="G448" s="5">
        <v>656</v>
      </c>
      <c r="H448" s="2" t="s">
        <v>1233</v>
      </c>
      <c r="I448" s="2">
        <v>25</v>
      </c>
      <c r="J448" s="2">
        <v>5</v>
      </c>
    </row>
    <row r="449" spans="1:10">
      <c r="A449" s="3" t="s">
        <v>1234</v>
      </c>
      <c r="B449" s="3" t="s">
        <v>1031</v>
      </c>
      <c r="C449" s="3" t="s">
        <v>105</v>
      </c>
      <c r="D449" s="3" t="s">
        <v>144</v>
      </c>
      <c r="E449" s="3" t="s">
        <v>124</v>
      </c>
      <c r="F449" s="3">
        <v>46.26</v>
      </c>
      <c r="G449" s="6"/>
      <c r="H449" s="3" t="s">
        <v>1235</v>
      </c>
      <c r="I449" s="3">
        <v>32</v>
      </c>
      <c r="J449" s="3">
        <v>5</v>
      </c>
    </row>
    <row r="450" spans="1:10">
      <c r="A450" s="2" t="s">
        <v>1236</v>
      </c>
      <c r="B450" s="2" t="s">
        <v>137</v>
      </c>
      <c r="C450" s="2" t="s">
        <v>68</v>
      </c>
      <c r="D450" s="2" t="s">
        <v>82</v>
      </c>
      <c r="E450" s="2" t="s">
        <v>124</v>
      </c>
      <c r="F450" s="2">
        <v>11.34</v>
      </c>
      <c r="G450" s="5">
        <v>846</v>
      </c>
      <c r="H450" s="2" t="s">
        <v>1237</v>
      </c>
      <c r="I450" s="2">
        <v>27</v>
      </c>
      <c r="J450" s="2">
        <v>2</v>
      </c>
    </row>
    <row r="451" spans="1:10">
      <c r="A451" s="3" t="s">
        <v>1238</v>
      </c>
      <c r="B451" s="3" t="s">
        <v>1154</v>
      </c>
      <c r="C451" s="3" t="s">
        <v>128</v>
      </c>
      <c r="D451" s="3" t="s">
        <v>82</v>
      </c>
      <c r="E451" s="3" t="s">
        <v>124</v>
      </c>
      <c r="F451" s="3">
        <v>25.13</v>
      </c>
      <c r="G451" s="6">
        <v>690</v>
      </c>
      <c r="H451" s="3" t="s">
        <v>1239</v>
      </c>
      <c r="I451" s="3">
        <v>55</v>
      </c>
      <c r="J451" s="3">
        <v>1</v>
      </c>
    </row>
    <row r="452" spans="1:10">
      <c r="A452" s="2" t="s">
        <v>1240</v>
      </c>
      <c r="B452" s="2" t="s">
        <v>670</v>
      </c>
      <c r="C452" s="2" t="s">
        <v>89</v>
      </c>
      <c r="D452" s="2" t="s">
        <v>144</v>
      </c>
      <c r="E452" s="2" t="s">
        <v>124</v>
      </c>
      <c r="F452" s="2">
        <v>32.56</v>
      </c>
      <c r="G452" s="5">
        <v>797</v>
      </c>
      <c r="H452" s="2" t="s">
        <v>587</v>
      </c>
      <c r="I452" s="2">
        <v>40</v>
      </c>
      <c r="J452" s="2">
        <v>3</v>
      </c>
    </row>
    <row r="453" spans="1:10">
      <c r="A453" s="3" t="s">
        <v>1241</v>
      </c>
      <c r="B453" s="3" t="s">
        <v>1242</v>
      </c>
      <c r="C453" s="3" t="s">
        <v>73</v>
      </c>
      <c r="D453" s="3" t="s">
        <v>58</v>
      </c>
      <c r="E453" s="3" t="s">
        <v>124</v>
      </c>
      <c r="F453" s="3">
        <v>9.1</v>
      </c>
      <c r="G453" s="6">
        <v>816</v>
      </c>
      <c r="H453" s="3" t="s">
        <v>1243</v>
      </c>
      <c r="I453" s="3">
        <v>53</v>
      </c>
      <c r="J453" s="3">
        <v>1</v>
      </c>
    </row>
    <row r="454" spans="1:10">
      <c r="A454" s="2" t="s">
        <v>1244</v>
      </c>
      <c r="B454" s="2" t="s">
        <v>925</v>
      </c>
      <c r="C454" s="2" t="s">
        <v>105</v>
      </c>
      <c r="D454" s="2" t="s">
        <v>82</v>
      </c>
      <c r="E454" s="2" t="s">
        <v>97</v>
      </c>
      <c r="F454" s="2"/>
      <c r="G454" s="5"/>
      <c r="H454" s="2" t="s">
        <v>1245</v>
      </c>
      <c r="I454" s="2">
        <v>35</v>
      </c>
      <c r="J454" s="2">
        <v>4</v>
      </c>
    </row>
    <row r="455" spans="1:10">
      <c r="A455" s="3" t="s">
        <v>1246</v>
      </c>
      <c r="B455" s="3" t="s">
        <v>1247</v>
      </c>
      <c r="C455" s="3" t="s">
        <v>57</v>
      </c>
      <c r="D455" s="3" t="s">
        <v>161</v>
      </c>
      <c r="E455" s="3" t="s">
        <v>124</v>
      </c>
      <c r="F455" s="3">
        <v>12.98</v>
      </c>
      <c r="G455" s="6">
        <v>694</v>
      </c>
      <c r="H455" s="3" t="s">
        <v>1248</v>
      </c>
      <c r="I455" s="3">
        <v>41</v>
      </c>
      <c r="J455" s="3">
        <v>2</v>
      </c>
    </row>
    <row r="456" spans="1:10">
      <c r="A456" s="2" t="s">
        <v>1249</v>
      </c>
      <c r="B456" s="2" t="s">
        <v>1250</v>
      </c>
      <c r="C456" s="2" t="s">
        <v>73</v>
      </c>
      <c r="D456" s="2" t="s">
        <v>144</v>
      </c>
      <c r="E456" s="2" t="s">
        <v>59</v>
      </c>
      <c r="F456" s="2">
        <v>21.61</v>
      </c>
      <c r="G456" s="5">
        <v>564</v>
      </c>
      <c r="H456" s="2" t="s">
        <v>1251</v>
      </c>
      <c r="I456" s="2">
        <v>43</v>
      </c>
      <c r="J456" s="2">
        <v>2</v>
      </c>
    </row>
    <row r="457" spans="1:10">
      <c r="A457" s="3" t="s">
        <v>1252</v>
      </c>
      <c r="B457" s="3" t="s">
        <v>318</v>
      </c>
      <c r="C457" s="3" t="s">
        <v>128</v>
      </c>
      <c r="D457" s="3" t="s">
        <v>144</v>
      </c>
      <c r="E457" s="3" t="s">
        <v>64</v>
      </c>
      <c r="F457" s="3">
        <v>24.65</v>
      </c>
      <c r="G457" s="6">
        <v>721</v>
      </c>
      <c r="H457" s="3" t="s">
        <v>1253</v>
      </c>
      <c r="I457" s="3">
        <v>25</v>
      </c>
      <c r="J457" s="3">
        <v>4</v>
      </c>
    </row>
    <row r="458" spans="1:10">
      <c r="A458" s="2" t="s">
        <v>1254</v>
      </c>
      <c r="B458" s="2" t="s">
        <v>1255</v>
      </c>
      <c r="C458" s="2" t="s">
        <v>68</v>
      </c>
      <c r="D458" s="2" t="s">
        <v>144</v>
      </c>
      <c r="E458" s="2" t="s">
        <v>124</v>
      </c>
      <c r="F458" s="2">
        <v>12.79</v>
      </c>
      <c r="G458" s="5">
        <v>731</v>
      </c>
      <c r="H458" s="2" t="s">
        <v>1256</v>
      </c>
      <c r="I458" s="2">
        <v>39</v>
      </c>
      <c r="J458" s="2">
        <v>0</v>
      </c>
    </row>
    <row r="459" spans="1:10">
      <c r="A459" s="3" t="s">
        <v>1257</v>
      </c>
      <c r="B459" s="3" t="s">
        <v>1258</v>
      </c>
      <c r="C459" s="3" t="s">
        <v>68</v>
      </c>
      <c r="D459" s="3" t="s">
        <v>58</v>
      </c>
      <c r="E459" s="3" t="s">
        <v>124</v>
      </c>
      <c r="F459" s="3">
        <v>11.81</v>
      </c>
      <c r="G459" s="6">
        <v>707</v>
      </c>
      <c r="H459" s="3" t="s">
        <v>1259</v>
      </c>
      <c r="I459" s="3">
        <v>24</v>
      </c>
      <c r="J459" s="3">
        <v>2</v>
      </c>
    </row>
    <row r="460" spans="1:10">
      <c r="A460" s="2" t="s">
        <v>1260</v>
      </c>
      <c r="B460" s="2" t="s">
        <v>1261</v>
      </c>
      <c r="C460" s="2" t="s">
        <v>128</v>
      </c>
      <c r="D460" s="2" t="s">
        <v>69</v>
      </c>
      <c r="E460" s="2" t="s">
        <v>64</v>
      </c>
      <c r="F460" s="2">
        <v>17.22</v>
      </c>
      <c r="G460" s="5">
        <v>639</v>
      </c>
      <c r="H460" s="2" t="s">
        <v>1262</v>
      </c>
      <c r="I460" s="2">
        <v>34</v>
      </c>
      <c r="J460" s="2">
        <v>0</v>
      </c>
    </row>
    <row r="461" spans="1:10">
      <c r="A461" s="3" t="s">
        <v>1263</v>
      </c>
      <c r="B461" s="3" t="s">
        <v>1264</v>
      </c>
      <c r="C461" s="3" t="s">
        <v>57</v>
      </c>
      <c r="D461" s="3" t="s">
        <v>232</v>
      </c>
      <c r="E461" s="3" t="s">
        <v>97</v>
      </c>
      <c r="F461" s="3">
        <v>46.41</v>
      </c>
      <c r="G461" s="6">
        <v>818</v>
      </c>
      <c r="H461" s="3" t="s">
        <v>1265</v>
      </c>
      <c r="I461" s="3">
        <v>31</v>
      </c>
      <c r="J461" s="3">
        <v>0</v>
      </c>
    </row>
    <row r="462" spans="1:10">
      <c r="A462" s="2" t="s">
        <v>1266</v>
      </c>
      <c r="B462" s="2" t="s">
        <v>1267</v>
      </c>
      <c r="C462" s="2" t="s">
        <v>68</v>
      </c>
      <c r="D462" s="2" t="s">
        <v>78</v>
      </c>
      <c r="E462" s="2" t="s">
        <v>59</v>
      </c>
      <c r="F462" s="2">
        <v>21.22</v>
      </c>
      <c r="G462" s="5">
        <v>609</v>
      </c>
      <c r="H462" s="2" t="s">
        <v>1268</v>
      </c>
      <c r="I462" s="2">
        <v>65</v>
      </c>
      <c r="J462" s="2">
        <v>4</v>
      </c>
    </row>
    <row r="463" spans="1:10">
      <c r="A463" s="3" t="s">
        <v>1269</v>
      </c>
      <c r="B463" s="3" t="s">
        <v>160</v>
      </c>
      <c r="C463" s="3" t="s">
        <v>73</v>
      </c>
      <c r="D463" s="3" t="s">
        <v>232</v>
      </c>
      <c r="E463" s="3" t="s">
        <v>74</v>
      </c>
      <c r="F463" s="3">
        <v>33.97</v>
      </c>
      <c r="G463" s="6">
        <v>845</v>
      </c>
      <c r="H463" s="3" t="s">
        <v>1270</v>
      </c>
      <c r="I463" s="3">
        <v>42</v>
      </c>
      <c r="J463" s="3">
        <v>1</v>
      </c>
    </row>
    <row r="464" spans="1:10">
      <c r="A464" s="2" t="s">
        <v>1271</v>
      </c>
      <c r="B464" s="2" t="s">
        <v>1272</v>
      </c>
      <c r="C464" s="2" t="s">
        <v>73</v>
      </c>
      <c r="D464" s="2" t="s">
        <v>58</v>
      </c>
      <c r="E464" s="2" t="s">
        <v>64</v>
      </c>
      <c r="F464" s="2">
        <v>15.81</v>
      </c>
      <c r="G464" s="5">
        <v>608</v>
      </c>
      <c r="H464" s="2" t="s">
        <v>1273</v>
      </c>
      <c r="I464" s="2">
        <v>57</v>
      </c>
      <c r="J464" s="2">
        <v>4</v>
      </c>
    </row>
    <row r="465" spans="1:10">
      <c r="A465" s="3" t="s">
        <v>1274</v>
      </c>
      <c r="B465" s="3" t="s">
        <v>1275</v>
      </c>
      <c r="C465" s="3" t="s">
        <v>89</v>
      </c>
      <c r="D465" s="3" t="s">
        <v>161</v>
      </c>
      <c r="E465" s="3" t="s">
        <v>157</v>
      </c>
      <c r="F465" s="3">
        <v>47.33</v>
      </c>
      <c r="G465" s="6">
        <v>843</v>
      </c>
      <c r="H465" s="3" t="s">
        <v>1276</v>
      </c>
      <c r="I465" s="3">
        <v>41</v>
      </c>
      <c r="J465" s="3">
        <v>4</v>
      </c>
    </row>
    <row r="466" spans="1:10">
      <c r="A466" s="2" t="s">
        <v>1277</v>
      </c>
      <c r="B466" s="2" t="s">
        <v>1278</v>
      </c>
      <c r="C466" s="2" t="s">
        <v>89</v>
      </c>
      <c r="D466" s="2" t="s">
        <v>232</v>
      </c>
      <c r="E466" s="2" t="s">
        <v>97</v>
      </c>
      <c r="F466" s="2"/>
      <c r="G466" s="5">
        <v>575</v>
      </c>
      <c r="H466" s="2" t="s">
        <v>960</v>
      </c>
      <c r="I466" s="2">
        <v>27</v>
      </c>
      <c r="J466" s="2">
        <v>3</v>
      </c>
    </row>
    <row r="467" spans="1:10">
      <c r="A467" s="3" t="s">
        <v>1279</v>
      </c>
      <c r="B467" s="3" t="s">
        <v>1280</v>
      </c>
      <c r="C467" s="3" t="s">
        <v>68</v>
      </c>
      <c r="D467" s="3" t="s">
        <v>93</v>
      </c>
      <c r="E467" s="3" t="s">
        <v>59</v>
      </c>
      <c r="F467" s="3">
        <v>35.869999999999997</v>
      </c>
      <c r="G467" s="6">
        <v>709</v>
      </c>
      <c r="H467" s="3" t="s">
        <v>1281</v>
      </c>
      <c r="I467" s="3">
        <v>64</v>
      </c>
      <c r="J467" s="3">
        <v>4</v>
      </c>
    </row>
    <row r="468" spans="1:10">
      <c r="A468" s="2" t="s">
        <v>1282</v>
      </c>
      <c r="B468" s="2" t="s">
        <v>1283</v>
      </c>
      <c r="C468" s="2" t="s">
        <v>89</v>
      </c>
      <c r="D468" s="2" t="s">
        <v>78</v>
      </c>
      <c r="E468" s="2" t="s">
        <v>59</v>
      </c>
      <c r="F468" s="2">
        <v>24.41</v>
      </c>
      <c r="G468" s="5">
        <v>788</v>
      </c>
      <c r="H468" s="2" t="s">
        <v>1284</v>
      </c>
      <c r="I468" s="2">
        <v>31</v>
      </c>
      <c r="J468" s="2">
        <v>4</v>
      </c>
    </row>
    <row r="469" spans="1:10">
      <c r="A469" s="3" t="s">
        <v>1285</v>
      </c>
      <c r="B469" s="3" t="s">
        <v>692</v>
      </c>
      <c r="C469" s="3" t="s">
        <v>128</v>
      </c>
      <c r="D469" s="3" t="s">
        <v>78</v>
      </c>
      <c r="E469" s="3" t="s">
        <v>157</v>
      </c>
      <c r="F469" s="3">
        <v>4.42</v>
      </c>
      <c r="G469" s="6">
        <v>729</v>
      </c>
      <c r="H469" s="3" t="s">
        <v>1286</v>
      </c>
      <c r="I469" s="3">
        <v>40</v>
      </c>
      <c r="J469" s="3">
        <v>2</v>
      </c>
    </row>
    <row r="470" spans="1:10">
      <c r="A470" s="2" t="s">
        <v>1287</v>
      </c>
      <c r="B470" s="2" t="s">
        <v>348</v>
      </c>
      <c r="C470" s="2" t="s">
        <v>105</v>
      </c>
      <c r="D470" s="2" t="s">
        <v>58</v>
      </c>
      <c r="E470" s="2" t="s">
        <v>64</v>
      </c>
      <c r="F470" s="2">
        <v>40.450000000000003</v>
      </c>
      <c r="G470" s="5">
        <v>882</v>
      </c>
      <c r="H470" s="2" t="s">
        <v>325</v>
      </c>
      <c r="I470" s="2">
        <v>56</v>
      </c>
      <c r="J470" s="2">
        <v>3</v>
      </c>
    </row>
    <row r="471" spans="1:10">
      <c r="A471" s="3" t="s">
        <v>1288</v>
      </c>
      <c r="B471" s="3" t="s">
        <v>600</v>
      </c>
      <c r="C471" s="3" t="s">
        <v>128</v>
      </c>
      <c r="D471" s="3" t="s">
        <v>69</v>
      </c>
      <c r="E471" s="3" t="s">
        <v>97</v>
      </c>
      <c r="F471" s="3">
        <v>48.77</v>
      </c>
      <c r="G471" s="6">
        <v>724</v>
      </c>
      <c r="H471" s="3" t="s">
        <v>1289</v>
      </c>
      <c r="I471" s="3">
        <v>49</v>
      </c>
      <c r="J471" s="3">
        <v>3</v>
      </c>
    </row>
    <row r="472" spans="1:10">
      <c r="A472" s="2" t="s">
        <v>1290</v>
      </c>
      <c r="B472" s="2" t="s">
        <v>1291</v>
      </c>
      <c r="C472" s="2" t="s">
        <v>89</v>
      </c>
      <c r="D472" s="2" t="s">
        <v>82</v>
      </c>
      <c r="E472" s="2" t="s">
        <v>97</v>
      </c>
      <c r="F472" s="2">
        <v>6.66</v>
      </c>
      <c r="G472" s="5">
        <v>843</v>
      </c>
      <c r="H472" s="2" t="s">
        <v>349</v>
      </c>
      <c r="I472" s="2">
        <v>59</v>
      </c>
      <c r="J472" s="2">
        <v>4</v>
      </c>
    </row>
    <row r="473" spans="1:10">
      <c r="A473" s="3" t="s">
        <v>1292</v>
      </c>
      <c r="B473" s="3" t="s">
        <v>929</v>
      </c>
      <c r="C473" s="3" t="s">
        <v>89</v>
      </c>
      <c r="D473" s="3" t="s">
        <v>82</v>
      </c>
      <c r="E473" s="3" t="s">
        <v>97</v>
      </c>
      <c r="F473" s="3">
        <v>22.07</v>
      </c>
      <c r="G473" s="6">
        <v>900</v>
      </c>
      <c r="H473" s="3" t="s">
        <v>1293</v>
      </c>
      <c r="I473" s="3">
        <v>42</v>
      </c>
      <c r="J473" s="3">
        <v>3</v>
      </c>
    </row>
    <row r="474" spans="1:10">
      <c r="A474" s="2" t="s">
        <v>1294</v>
      </c>
      <c r="B474" s="2" t="s">
        <v>539</v>
      </c>
      <c r="C474" s="2" t="s">
        <v>57</v>
      </c>
      <c r="D474" s="2" t="s">
        <v>69</v>
      </c>
      <c r="E474" s="2" t="s">
        <v>124</v>
      </c>
      <c r="F474" s="2">
        <v>32.9</v>
      </c>
      <c r="G474" s="5"/>
      <c r="H474" s="2" t="s">
        <v>1256</v>
      </c>
      <c r="I474" s="2">
        <v>50</v>
      </c>
      <c r="J474" s="2">
        <v>4</v>
      </c>
    </row>
    <row r="475" spans="1:10">
      <c r="A475" s="3" t="s">
        <v>1295</v>
      </c>
      <c r="B475" s="3" t="s">
        <v>1172</v>
      </c>
      <c r="C475" s="3" t="s">
        <v>89</v>
      </c>
      <c r="D475" s="3" t="s">
        <v>93</v>
      </c>
      <c r="E475" s="3" t="s">
        <v>97</v>
      </c>
      <c r="F475" s="3">
        <v>44.24</v>
      </c>
      <c r="G475" s="6">
        <v>897</v>
      </c>
      <c r="H475" s="3" t="s">
        <v>86</v>
      </c>
      <c r="I475" s="3">
        <v>44</v>
      </c>
      <c r="J475" s="3">
        <v>0</v>
      </c>
    </row>
    <row r="476" spans="1:10">
      <c r="A476" s="2" t="s">
        <v>1296</v>
      </c>
      <c r="B476" s="2" t="s">
        <v>1297</v>
      </c>
      <c r="C476" s="2" t="s">
        <v>89</v>
      </c>
      <c r="D476" s="2" t="s">
        <v>58</v>
      </c>
      <c r="E476" s="2" t="s">
        <v>97</v>
      </c>
      <c r="F476" s="2">
        <v>5.93</v>
      </c>
      <c r="G476" s="5">
        <v>577</v>
      </c>
      <c r="H476" s="2" t="s">
        <v>1298</v>
      </c>
      <c r="I476" s="2">
        <v>44</v>
      </c>
      <c r="J476" s="2">
        <v>0</v>
      </c>
    </row>
    <row r="477" spans="1:10">
      <c r="A477" s="3" t="s">
        <v>1299</v>
      </c>
      <c r="B477" s="3" t="s">
        <v>1300</v>
      </c>
      <c r="C477" s="3" t="s">
        <v>57</v>
      </c>
      <c r="D477" s="3" t="s">
        <v>69</v>
      </c>
      <c r="E477" s="3" t="s">
        <v>59</v>
      </c>
      <c r="F477" s="3">
        <v>32.39</v>
      </c>
      <c r="G477" s="6">
        <v>757</v>
      </c>
      <c r="H477" s="3" t="s">
        <v>1301</v>
      </c>
      <c r="I477" s="3">
        <v>35</v>
      </c>
      <c r="J477" s="3">
        <v>5</v>
      </c>
    </row>
    <row r="478" spans="1:10">
      <c r="A478" s="2" t="s">
        <v>1302</v>
      </c>
      <c r="B478" s="2" t="s">
        <v>1303</v>
      </c>
      <c r="C478" s="2" t="s">
        <v>105</v>
      </c>
      <c r="D478" s="2" t="s">
        <v>69</v>
      </c>
      <c r="E478" s="2" t="s">
        <v>64</v>
      </c>
      <c r="F478" s="2">
        <v>19.93</v>
      </c>
      <c r="G478" s="5">
        <v>697</v>
      </c>
      <c r="H478" s="2" t="s">
        <v>1304</v>
      </c>
      <c r="I478" s="2">
        <v>30</v>
      </c>
      <c r="J478" s="2">
        <v>0</v>
      </c>
    </row>
    <row r="479" spans="1:10">
      <c r="A479" s="3" t="s">
        <v>1305</v>
      </c>
      <c r="B479" s="3" t="s">
        <v>631</v>
      </c>
      <c r="C479" s="3" t="s">
        <v>105</v>
      </c>
      <c r="D479" s="3" t="s">
        <v>82</v>
      </c>
      <c r="E479" s="3" t="s">
        <v>59</v>
      </c>
      <c r="F479" s="3">
        <v>49.54</v>
      </c>
      <c r="G479" s="6">
        <v>878</v>
      </c>
      <c r="H479" s="3" t="s">
        <v>1306</v>
      </c>
      <c r="I479" s="3">
        <v>60</v>
      </c>
      <c r="J479" s="3">
        <v>3</v>
      </c>
    </row>
    <row r="480" spans="1:10">
      <c r="A480" s="2" t="s">
        <v>1307</v>
      </c>
      <c r="B480" s="2" t="s">
        <v>401</v>
      </c>
      <c r="C480" s="2" t="s">
        <v>128</v>
      </c>
      <c r="D480" s="2" t="s">
        <v>58</v>
      </c>
      <c r="E480" s="2" t="s">
        <v>124</v>
      </c>
      <c r="F480" s="2">
        <v>21.08</v>
      </c>
      <c r="G480" s="5">
        <v>767</v>
      </c>
      <c r="H480" s="2" t="s">
        <v>1308</v>
      </c>
      <c r="I480" s="2">
        <v>53</v>
      </c>
      <c r="J480" s="2">
        <v>5</v>
      </c>
    </row>
    <row r="481" spans="1:10">
      <c r="A481" s="3" t="s">
        <v>1309</v>
      </c>
      <c r="B481" s="3" t="s">
        <v>1310</v>
      </c>
      <c r="C481" s="3" t="s">
        <v>73</v>
      </c>
      <c r="D481" s="3" t="s">
        <v>63</v>
      </c>
      <c r="E481" s="3" t="s">
        <v>124</v>
      </c>
      <c r="F481" s="3">
        <v>48.98</v>
      </c>
      <c r="G481" s="6">
        <v>738</v>
      </c>
      <c r="H481" s="3" t="s">
        <v>1311</v>
      </c>
      <c r="I481" s="3">
        <v>27</v>
      </c>
      <c r="J481" s="3">
        <v>1</v>
      </c>
    </row>
    <row r="482" spans="1:10">
      <c r="A482" s="2" t="s">
        <v>1312</v>
      </c>
      <c r="B482" s="2" t="s">
        <v>1313</v>
      </c>
      <c r="C482" s="2" t="s">
        <v>73</v>
      </c>
      <c r="D482" s="2" t="s">
        <v>232</v>
      </c>
      <c r="E482" s="2" t="s">
        <v>74</v>
      </c>
      <c r="F482" s="2">
        <v>31.67</v>
      </c>
      <c r="G482" s="5">
        <v>872</v>
      </c>
      <c r="H482" s="2" t="s">
        <v>1314</v>
      </c>
      <c r="I482" s="2">
        <v>65</v>
      </c>
      <c r="J482" s="2">
        <v>5</v>
      </c>
    </row>
    <row r="483" spans="1:10">
      <c r="A483" s="3" t="s">
        <v>1315</v>
      </c>
      <c r="B483" s="3" t="s">
        <v>1316</v>
      </c>
      <c r="C483" s="3" t="s">
        <v>73</v>
      </c>
      <c r="D483" s="3" t="s">
        <v>93</v>
      </c>
      <c r="E483" s="3" t="s">
        <v>157</v>
      </c>
      <c r="F483" s="3">
        <v>3.51</v>
      </c>
      <c r="G483" s="6">
        <v>790</v>
      </c>
      <c r="H483" s="3" t="s">
        <v>1317</v>
      </c>
      <c r="I483" s="3">
        <v>48</v>
      </c>
      <c r="J483" s="3">
        <v>2</v>
      </c>
    </row>
    <row r="484" spans="1:10">
      <c r="A484" s="2" t="s">
        <v>1318</v>
      </c>
      <c r="B484" s="2" t="s">
        <v>649</v>
      </c>
      <c r="C484" s="2" t="s">
        <v>73</v>
      </c>
      <c r="D484" s="2" t="s">
        <v>78</v>
      </c>
      <c r="E484" s="2" t="s">
        <v>59</v>
      </c>
      <c r="F484" s="2">
        <v>38.22</v>
      </c>
      <c r="G484" s="5">
        <v>838</v>
      </c>
      <c r="H484" s="2" t="s">
        <v>1319</v>
      </c>
      <c r="I484" s="2">
        <v>59</v>
      </c>
      <c r="J484" s="2">
        <v>1</v>
      </c>
    </row>
    <row r="485" spans="1:10">
      <c r="A485" s="3" t="s">
        <v>1320</v>
      </c>
      <c r="B485" s="3" t="s">
        <v>762</v>
      </c>
      <c r="C485" s="3" t="s">
        <v>68</v>
      </c>
      <c r="D485" s="3" t="s">
        <v>101</v>
      </c>
      <c r="E485" s="3" t="s">
        <v>74</v>
      </c>
      <c r="F485" s="3">
        <v>6.88</v>
      </c>
      <c r="G485" s="6">
        <v>692</v>
      </c>
      <c r="H485" s="3" t="s">
        <v>1321</v>
      </c>
      <c r="I485" s="3">
        <v>39</v>
      </c>
      <c r="J485" s="3">
        <v>2</v>
      </c>
    </row>
    <row r="486" spans="1:10">
      <c r="A486" s="2" t="s">
        <v>1322</v>
      </c>
      <c r="B486" s="2" t="s">
        <v>1323</v>
      </c>
      <c r="C486" s="2" t="s">
        <v>57</v>
      </c>
      <c r="D486" s="2" t="s">
        <v>82</v>
      </c>
      <c r="E486" s="2" t="s">
        <v>124</v>
      </c>
      <c r="F486" s="2">
        <v>30.81</v>
      </c>
      <c r="G486" s="5">
        <v>778</v>
      </c>
      <c r="H486" s="2" t="s">
        <v>802</v>
      </c>
      <c r="I486" s="2">
        <v>38</v>
      </c>
      <c r="J486" s="2">
        <v>5</v>
      </c>
    </row>
    <row r="487" spans="1:10">
      <c r="A487" s="3" t="s">
        <v>1324</v>
      </c>
      <c r="B487" s="3" t="s">
        <v>324</v>
      </c>
      <c r="C487" s="3" t="s">
        <v>105</v>
      </c>
      <c r="D487" s="3" t="s">
        <v>58</v>
      </c>
      <c r="E487" s="3" t="s">
        <v>157</v>
      </c>
      <c r="F487" s="3">
        <v>48.47</v>
      </c>
      <c r="G487" s="6">
        <v>628</v>
      </c>
      <c r="H487" s="3" t="s">
        <v>1107</v>
      </c>
      <c r="I487" s="3">
        <v>46</v>
      </c>
      <c r="J487" s="3">
        <v>1</v>
      </c>
    </row>
    <row r="488" spans="1:10">
      <c r="A488" s="2" t="s">
        <v>1325</v>
      </c>
      <c r="B488" s="2" t="s">
        <v>719</v>
      </c>
      <c r="C488" s="2" t="s">
        <v>68</v>
      </c>
      <c r="D488" s="2" t="s">
        <v>144</v>
      </c>
      <c r="E488" s="2" t="s">
        <v>97</v>
      </c>
      <c r="F488" s="2">
        <v>42.57</v>
      </c>
      <c r="G488" s="5">
        <v>685</v>
      </c>
      <c r="H488" s="2" t="s">
        <v>1326</v>
      </c>
      <c r="I488" s="2">
        <v>25</v>
      </c>
      <c r="J488" s="2">
        <v>1</v>
      </c>
    </row>
    <row r="489" spans="1:10">
      <c r="A489" s="3" t="s">
        <v>1327</v>
      </c>
      <c r="B489" s="3" t="s">
        <v>1157</v>
      </c>
      <c r="C489" s="3" t="s">
        <v>128</v>
      </c>
      <c r="D489" s="3" t="s">
        <v>101</v>
      </c>
      <c r="E489" s="3" t="s">
        <v>59</v>
      </c>
      <c r="F489" s="3">
        <v>46.36</v>
      </c>
      <c r="G489" s="6">
        <v>899</v>
      </c>
      <c r="H489" s="3" t="s">
        <v>1328</v>
      </c>
      <c r="I489" s="3">
        <v>38</v>
      </c>
      <c r="J489" s="3">
        <v>1</v>
      </c>
    </row>
    <row r="490" spans="1:10">
      <c r="A490" s="2" t="s">
        <v>1329</v>
      </c>
      <c r="B490" s="2" t="s">
        <v>1330</v>
      </c>
      <c r="C490" s="2" t="s">
        <v>57</v>
      </c>
      <c r="D490" s="2" t="s">
        <v>101</v>
      </c>
      <c r="E490" s="2" t="s">
        <v>64</v>
      </c>
      <c r="F490" s="2">
        <v>48.2</v>
      </c>
      <c r="G490" s="5">
        <v>571</v>
      </c>
      <c r="H490" s="2" t="s">
        <v>1331</v>
      </c>
      <c r="I490" s="2">
        <v>62</v>
      </c>
      <c r="J490" s="2">
        <v>2</v>
      </c>
    </row>
    <row r="491" spans="1:10">
      <c r="A491" s="3" t="s">
        <v>1332</v>
      </c>
      <c r="B491" s="3" t="s">
        <v>1333</v>
      </c>
      <c r="C491" s="3" t="s">
        <v>89</v>
      </c>
      <c r="D491" s="3" t="s">
        <v>144</v>
      </c>
      <c r="E491" s="3" t="s">
        <v>157</v>
      </c>
      <c r="F491" s="3">
        <v>40.71</v>
      </c>
      <c r="G491" s="6">
        <v>849</v>
      </c>
      <c r="H491" s="3" t="s">
        <v>855</v>
      </c>
      <c r="I491" s="3">
        <v>65</v>
      </c>
      <c r="J491" s="3">
        <v>4</v>
      </c>
    </row>
    <row r="492" spans="1:10">
      <c r="A492" s="2" t="s">
        <v>1334</v>
      </c>
      <c r="B492" s="2" t="s">
        <v>100</v>
      </c>
      <c r="C492" s="2" t="s">
        <v>89</v>
      </c>
      <c r="D492" s="2" t="s">
        <v>161</v>
      </c>
      <c r="E492" s="2" t="s">
        <v>157</v>
      </c>
      <c r="F492" s="2">
        <v>34.619999999999997</v>
      </c>
      <c r="G492" s="5">
        <v>556</v>
      </c>
      <c r="H492" s="2" t="s">
        <v>1335</v>
      </c>
      <c r="I492" s="2">
        <v>28</v>
      </c>
      <c r="J492" s="2">
        <v>5</v>
      </c>
    </row>
    <row r="493" spans="1:10">
      <c r="A493" s="3" t="s">
        <v>1336</v>
      </c>
      <c r="B493" s="3" t="s">
        <v>571</v>
      </c>
      <c r="C493" s="3" t="s">
        <v>105</v>
      </c>
      <c r="D493" s="3" t="s">
        <v>82</v>
      </c>
      <c r="E493" s="3" t="s">
        <v>157</v>
      </c>
      <c r="F493" s="3">
        <v>4.1100000000000003</v>
      </c>
      <c r="G493" s="6">
        <v>854</v>
      </c>
      <c r="H493" s="3" t="s">
        <v>1337</v>
      </c>
      <c r="I493" s="3">
        <v>60</v>
      </c>
      <c r="J493" s="3">
        <v>5</v>
      </c>
    </row>
    <row r="494" spans="1:10">
      <c r="A494" s="2" t="s">
        <v>1338</v>
      </c>
      <c r="B494" s="2" t="s">
        <v>913</v>
      </c>
      <c r="C494" s="2" t="s">
        <v>57</v>
      </c>
      <c r="D494" s="2" t="s">
        <v>93</v>
      </c>
      <c r="E494" s="2" t="s">
        <v>64</v>
      </c>
      <c r="F494" s="2">
        <v>45.3</v>
      </c>
      <c r="G494" s="5">
        <v>644</v>
      </c>
      <c r="H494" s="2" t="s">
        <v>1339</v>
      </c>
      <c r="I494" s="2">
        <v>38</v>
      </c>
      <c r="J494" s="2">
        <v>2</v>
      </c>
    </row>
    <row r="495" spans="1:10">
      <c r="A495" s="3" t="s">
        <v>1340</v>
      </c>
      <c r="B495" s="3" t="s">
        <v>1232</v>
      </c>
      <c r="C495" s="3" t="s">
        <v>68</v>
      </c>
      <c r="D495" s="3" t="s">
        <v>232</v>
      </c>
      <c r="E495" s="3" t="s">
        <v>64</v>
      </c>
      <c r="F495" s="3">
        <v>34.380000000000003</v>
      </c>
      <c r="G495" s="6">
        <v>681</v>
      </c>
      <c r="H495" s="3" t="s">
        <v>1341</v>
      </c>
      <c r="I495" s="3">
        <v>39</v>
      </c>
      <c r="J495" s="3">
        <v>0</v>
      </c>
    </row>
    <row r="496" spans="1:10">
      <c r="A496" s="2" t="s">
        <v>1342</v>
      </c>
      <c r="B496" s="2" t="s">
        <v>1343</v>
      </c>
      <c r="C496" s="2" t="s">
        <v>73</v>
      </c>
      <c r="D496" s="2" t="s">
        <v>144</v>
      </c>
      <c r="E496" s="2" t="s">
        <v>157</v>
      </c>
      <c r="F496" s="2">
        <v>6.26</v>
      </c>
      <c r="G496" s="5">
        <v>652</v>
      </c>
      <c r="H496" s="2" t="s">
        <v>1235</v>
      </c>
      <c r="I496" s="2">
        <v>63</v>
      </c>
      <c r="J496" s="2">
        <v>3</v>
      </c>
    </row>
    <row r="497" spans="1:10">
      <c r="A497" s="3" t="s">
        <v>1344</v>
      </c>
      <c r="B497" s="3" t="s">
        <v>327</v>
      </c>
      <c r="C497" s="3" t="s">
        <v>89</v>
      </c>
      <c r="D497" s="3" t="s">
        <v>63</v>
      </c>
      <c r="E497" s="3" t="s">
        <v>124</v>
      </c>
      <c r="F497" s="3">
        <v>45.89</v>
      </c>
      <c r="G497" s="6">
        <v>602</v>
      </c>
      <c r="H497" s="3" t="s">
        <v>1345</v>
      </c>
      <c r="I497" s="3">
        <v>58</v>
      </c>
      <c r="J497" s="3">
        <v>5</v>
      </c>
    </row>
    <row r="498" spans="1:10">
      <c r="A498" s="2" t="s">
        <v>1346</v>
      </c>
      <c r="B498" s="2" t="s">
        <v>1347</v>
      </c>
      <c r="C498" s="2" t="s">
        <v>57</v>
      </c>
      <c r="D498" s="2" t="s">
        <v>232</v>
      </c>
      <c r="E498" s="2" t="s">
        <v>59</v>
      </c>
      <c r="F498" s="2">
        <v>46.85</v>
      </c>
      <c r="G498" s="5">
        <v>686</v>
      </c>
      <c r="H498" s="2" t="s">
        <v>550</v>
      </c>
      <c r="I498" s="2">
        <v>47</v>
      </c>
      <c r="J498" s="2">
        <v>4</v>
      </c>
    </row>
    <row r="499" spans="1:10">
      <c r="A499" s="3" t="s">
        <v>1348</v>
      </c>
      <c r="B499" s="3" t="s">
        <v>1349</v>
      </c>
      <c r="C499" s="3" t="s">
        <v>68</v>
      </c>
      <c r="D499" s="3" t="s">
        <v>232</v>
      </c>
      <c r="E499" s="3" t="s">
        <v>64</v>
      </c>
      <c r="F499" s="3">
        <v>37.21</v>
      </c>
      <c r="G499" s="6">
        <v>585</v>
      </c>
      <c r="H499" s="3" t="s">
        <v>1350</v>
      </c>
      <c r="I499" s="3">
        <v>46</v>
      </c>
      <c r="J499" s="3">
        <v>5</v>
      </c>
    </row>
    <row r="500" spans="1:10">
      <c r="A500" s="2" t="s">
        <v>1351</v>
      </c>
      <c r="B500" s="2" t="s">
        <v>847</v>
      </c>
      <c r="C500" s="2" t="s">
        <v>57</v>
      </c>
      <c r="D500" s="2" t="s">
        <v>93</v>
      </c>
      <c r="E500" s="2" t="s">
        <v>157</v>
      </c>
      <c r="F500" s="2">
        <v>17.23</v>
      </c>
      <c r="G500" s="5">
        <v>881</v>
      </c>
      <c r="H500" s="2" t="s">
        <v>1352</v>
      </c>
      <c r="I500" s="2">
        <v>43</v>
      </c>
      <c r="J500" s="2">
        <v>0</v>
      </c>
    </row>
    <row r="501" spans="1:10">
      <c r="A501" s="3" t="s">
        <v>1353</v>
      </c>
      <c r="B501" s="3" t="s">
        <v>1354</v>
      </c>
      <c r="C501" s="3" t="s">
        <v>73</v>
      </c>
      <c r="D501" s="3" t="s">
        <v>144</v>
      </c>
      <c r="E501" s="3" t="s">
        <v>97</v>
      </c>
      <c r="F501" s="3">
        <v>48.47</v>
      </c>
      <c r="G501" s="6">
        <v>703</v>
      </c>
      <c r="H501" s="3" t="s">
        <v>1355</v>
      </c>
      <c r="I501" s="3">
        <v>62</v>
      </c>
      <c r="J501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1968E-EE3D-4E35-9D9A-1F8629AB539E}">
  <dimension ref="A1:K1042"/>
  <sheetViews>
    <sheetView workbookViewId="0">
      <selection activeCell="L1029" sqref="L1029"/>
    </sheetView>
  </sheetViews>
  <sheetFormatPr defaultRowHeight="15"/>
  <cols>
    <col min="1" max="1" width="11.42578125" bestFit="1" customWidth="1"/>
    <col min="2" max="2" width="16.5703125" bestFit="1" customWidth="1"/>
    <col min="3" max="3" width="9.7109375" bestFit="1" customWidth="1"/>
    <col min="4" max="4" width="12.7109375" bestFit="1" customWidth="1"/>
    <col min="5" max="5" width="21" bestFit="1" customWidth="1"/>
    <col min="6" max="8" width="11.42578125" bestFit="1" customWidth="1"/>
    <col min="10" max="10" width="11.42578125" bestFit="1" customWidth="1"/>
  </cols>
  <sheetData>
    <row r="1" spans="1:11" ht="36">
      <c r="A1" s="14" t="s">
        <v>45</v>
      </c>
      <c r="B1" s="15" t="s">
        <v>46</v>
      </c>
      <c r="C1" s="15" t="s">
        <v>47</v>
      </c>
      <c r="D1" s="15" t="s">
        <v>48</v>
      </c>
      <c r="E1" s="15" t="s">
        <v>49</v>
      </c>
      <c r="F1" s="15" t="s">
        <v>50</v>
      </c>
      <c r="G1" s="15" t="s">
        <v>51</v>
      </c>
      <c r="H1" s="15" t="s">
        <v>52</v>
      </c>
      <c r="I1" s="15" t="s">
        <v>53</v>
      </c>
      <c r="J1" s="16" t="s">
        <v>54</v>
      </c>
      <c r="K1" s="15" t="s">
        <v>1356</v>
      </c>
    </row>
    <row r="2" spans="1:11" hidden="1">
      <c r="A2" s="10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>
        <v>43.5</v>
      </c>
      <c r="G2" s="5">
        <v>585</v>
      </c>
      <c r="H2" s="2" t="s">
        <v>60</v>
      </c>
      <c r="I2" s="2">
        <v>40</v>
      </c>
      <c r="J2" s="12">
        <v>0</v>
      </c>
      <c r="K2" s="25">
        <v>73.8</v>
      </c>
    </row>
    <row r="3" spans="1:11" hidden="1">
      <c r="A3" s="11" t="s">
        <v>61</v>
      </c>
      <c r="B3" s="3" t="s">
        <v>62</v>
      </c>
      <c r="C3" s="3" t="s">
        <v>57</v>
      </c>
      <c r="D3" s="3" t="s">
        <v>63</v>
      </c>
      <c r="E3" s="3" t="s">
        <v>64</v>
      </c>
      <c r="F3" s="3">
        <v>20.149999999999999</v>
      </c>
      <c r="G3" s="6">
        <v>657</v>
      </c>
      <c r="H3" s="3" t="s">
        <v>65</v>
      </c>
      <c r="I3" s="3">
        <v>60</v>
      </c>
      <c r="J3" s="13">
        <v>5</v>
      </c>
      <c r="K3" s="24">
        <v>47.65</v>
      </c>
    </row>
    <row r="4" spans="1:11" hidden="1">
      <c r="A4" s="10" t="s">
        <v>66</v>
      </c>
      <c r="B4" s="2" t="s">
        <v>67</v>
      </c>
      <c r="C4" s="2" t="s">
        <v>68</v>
      </c>
      <c r="D4" s="2" t="s">
        <v>69</v>
      </c>
      <c r="E4" s="2" t="s">
        <v>64</v>
      </c>
      <c r="F4" s="2">
        <v>49.51</v>
      </c>
      <c r="G4" s="5">
        <v>835</v>
      </c>
      <c r="H4" s="2" t="s">
        <v>70</v>
      </c>
      <c r="I4" s="2">
        <v>25</v>
      </c>
      <c r="J4" s="12">
        <v>1</v>
      </c>
      <c r="K4" s="24">
        <v>58.02</v>
      </c>
    </row>
    <row r="5" spans="1:11">
      <c r="A5" s="11" t="s">
        <v>71</v>
      </c>
      <c r="B5" s="3" t="s">
        <v>72</v>
      </c>
      <c r="C5" s="3" t="s">
        <v>73</v>
      </c>
      <c r="D5" s="3" t="s">
        <v>63</v>
      </c>
      <c r="E5" s="3" t="s">
        <v>74</v>
      </c>
      <c r="F5" s="3">
        <v>47.32</v>
      </c>
      <c r="G5" s="6">
        <v>711</v>
      </c>
      <c r="H5" s="3" t="s">
        <v>75</v>
      </c>
      <c r="I5" s="3">
        <v>47</v>
      </c>
      <c r="J5" s="13">
        <v>5</v>
      </c>
      <c r="K5" s="26">
        <v>25.12</v>
      </c>
    </row>
    <row r="6" spans="1:11" hidden="1">
      <c r="A6" s="10" t="s">
        <v>76</v>
      </c>
      <c r="B6" s="2" t="s">
        <v>77</v>
      </c>
      <c r="C6" s="2" t="s">
        <v>73</v>
      </c>
      <c r="D6" s="2" t="s">
        <v>78</v>
      </c>
      <c r="E6" s="2" t="s">
        <v>59</v>
      </c>
      <c r="F6" s="2">
        <v>15.35</v>
      </c>
      <c r="G6" s="5">
        <v>848</v>
      </c>
      <c r="H6" s="2" t="s">
        <v>79</v>
      </c>
      <c r="I6" s="2">
        <v>30</v>
      </c>
      <c r="J6" s="12">
        <v>4</v>
      </c>
      <c r="K6" s="24">
        <v>80.930000000000007</v>
      </c>
    </row>
    <row r="7" spans="1:11" hidden="1">
      <c r="A7" s="11" t="s">
        <v>80</v>
      </c>
      <c r="B7" s="3" t="s">
        <v>81</v>
      </c>
      <c r="C7" s="3" t="s">
        <v>57</v>
      </c>
      <c r="D7" s="3" t="s">
        <v>82</v>
      </c>
      <c r="E7" s="3" t="s">
        <v>59</v>
      </c>
      <c r="F7" s="3">
        <v>34.979999999999997</v>
      </c>
      <c r="G7" s="6">
        <v>747</v>
      </c>
      <c r="H7" s="3" t="s">
        <v>83</v>
      </c>
      <c r="I7" s="3">
        <v>55</v>
      </c>
      <c r="J7" s="13">
        <v>2</v>
      </c>
      <c r="K7" s="26">
        <v>82.82</v>
      </c>
    </row>
    <row r="8" spans="1:11" hidden="1">
      <c r="A8" s="10" t="s">
        <v>84</v>
      </c>
      <c r="B8" s="2" t="s">
        <v>85</v>
      </c>
      <c r="C8" s="2" t="s">
        <v>68</v>
      </c>
      <c r="D8" s="2" t="s">
        <v>82</v>
      </c>
      <c r="E8" s="2" t="s">
        <v>59</v>
      </c>
      <c r="F8" s="2">
        <v>38.29</v>
      </c>
      <c r="G8" s="5">
        <v>724</v>
      </c>
      <c r="H8" s="2" t="s">
        <v>86</v>
      </c>
      <c r="I8" s="2">
        <v>32</v>
      </c>
      <c r="J8" s="12">
        <v>3</v>
      </c>
      <c r="K8" s="24">
        <v>66.27</v>
      </c>
    </row>
    <row r="9" spans="1:11">
      <c r="A9" s="11" t="s">
        <v>87</v>
      </c>
      <c r="B9" s="3" t="s">
        <v>88</v>
      </c>
      <c r="C9" s="3" t="s">
        <v>89</v>
      </c>
      <c r="D9" s="3" t="s">
        <v>78</v>
      </c>
      <c r="E9" s="3" t="s">
        <v>74</v>
      </c>
      <c r="F9" s="3">
        <v>17.03</v>
      </c>
      <c r="G9" s="6">
        <v>861</v>
      </c>
      <c r="H9" s="3" t="s">
        <v>90</v>
      </c>
      <c r="I9" s="3">
        <v>32</v>
      </c>
      <c r="J9" s="13">
        <v>4</v>
      </c>
      <c r="K9" s="26">
        <v>62.07</v>
      </c>
    </row>
    <row r="10" spans="1:11" hidden="1">
      <c r="A10" s="10" t="s">
        <v>91</v>
      </c>
      <c r="B10" s="2" t="s">
        <v>92</v>
      </c>
      <c r="C10" s="2" t="s">
        <v>57</v>
      </c>
      <c r="D10" s="2" t="s">
        <v>93</v>
      </c>
      <c r="E10" s="2" t="s">
        <v>64</v>
      </c>
      <c r="F10" s="2"/>
      <c r="G10" s="5">
        <v>707</v>
      </c>
      <c r="H10" s="2" t="s">
        <v>94</v>
      </c>
      <c r="I10" s="2">
        <v>58</v>
      </c>
      <c r="J10" s="12">
        <v>0</v>
      </c>
      <c r="K10" s="24">
        <v>33.270000000000003</v>
      </c>
    </row>
    <row r="11" spans="1:11" hidden="1">
      <c r="A11" s="11" t="s">
        <v>95</v>
      </c>
      <c r="B11" s="3" t="s">
        <v>96</v>
      </c>
      <c r="C11" s="3" t="s">
        <v>57</v>
      </c>
      <c r="D11" s="3" t="s">
        <v>58</v>
      </c>
      <c r="E11" s="3" t="s">
        <v>97</v>
      </c>
      <c r="F11" s="3">
        <v>47.5</v>
      </c>
      <c r="G11" s="6">
        <v>820</v>
      </c>
      <c r="H11" s="3" t="s">
        <v>98</v>
      </c>
      <c r="I11" s="3">
        <v>35</v>
      </c>
      <c r="J11" s="13">
        <v>4</v>
      </c>
      <c r="K11" s="26">
        <v>48.96</v>
      </c>
    </row>
    <row r="12" spans="1:11" hidden="1">
      <c r="A12" s="10" t="s">
        <v>99</v>
      </c>
      <c r="B12" s="2" t="s">
        <v>100</v>
      </c>
      <c r="C12" s="2" t="s">
        <v>68</v>
      </c>
      <c r="D12" s="2" t="s">
        <v>101</v>
      </c>
      <c r="E12" s="2" t="s">
        <v>59</v>
      </c>
      <c r="F12" s="2">
        <v>23.59</v>
      </c>
      <c r="G12" s="5">
        <v>611</v>
      </c>
      <c r="H12" s="2" t="s">
        <v>102</v>
      </c>
      <c r="I12" s="2">
        <v>43</v>
      </c>
      <c r="J12" s="12">
        <v>0</v>
      </c>
      <c r="K12" s="24">
        <v>69.53</v>
      </c>
    </row>
    <row r="13" spans="1:11">
      <c r="A13" s="11" t="s">
        <v>103</v>
      </c>
      <c r="B13" s="3" t="s">
        <v>104</v>
      </c>
      <c r="C13" s="3" t="s">
        <v>105</v>
      </c>
      <c r="D13" s="3" t="s">
        <v>93</v>
      </c>
      <c r="E13" s="3" t="s">
        <v>74</v>
      </c>
      <c r="F13" s="3">
        <v>32.659999999999997</v>
      </c>
      <c r="G13" s="6">
        <v>566</v>
      </c>
      <c r="H13" s="3" t="s">
        <v>106</v>
      </c>
      <c r="I13" s="3">
        <v>54</v>
      </c>
      <c r="J13" s="13">
        <v>1</v>
      </c>
      <c r="K13" s="26">
        <v>85.65</v>
      </c>
    </row>
    <row r="14" spans="1:11" hidden="1">
      <c r="A14" s="10" t="s">
        <v>107</v>
      </c>
      <c r="B14" s="2" t="s">
        <v>108</v>
      </c>
      <c r="C14" s="2" t="s">
        <v>105</v>
      </c>
      <c r="D14" s="2" t="s">
        <v>58</v>
      </c>
      <c r="E14" s="2" t="s">
        <v>59</v>
      </c>
      <c r="F14" s="2">
        <v>29.84</v>
      </c>
      <c r="G14" s="5">
        <v>792</v>
      </c>
      <c r="H14" s="2" t="s">
        <v>109</v>
      </c>
      <c r="I14" s="2">
        <v>28</v>
      </c>
      <c r="J14" s="12">
        <v>0</v>
      </c>
      <c r="K14" s="24">
        <v>89.29</v>
      </c>
    </row>
    <row r="15" spans="1:11" hidden="1">
      <c r="A15" s="11" t="s">
        <v>110</v>
      </c>
      <c r="B15" s="3" t="s">
        <v>111</v>
      </c>
      <c r="C15" s="3" t="s">
        <v>73</v>
      </c>
      <c r="D15" s="3" t="s">
        <v>63</v>
      </c>
      <c r="E15" s="3" t="s">
        <v>64</v>
      </c>
      <c r="F15" s="3">
        <v>5.55</v>
      </c>
      <c r="G15" s="6">
        <v>880</v>
      </c>
      <c r="H15" s="3" t="s">
        <v>112</v>
      </c>
      <c r="I15" s="3">
        <v>43</v>
      </c>
      <c r="J15" s="13">
        <v>0</v>
      </c>
      <c r="K15" s="26">
        <v>24.81</v>
      </c>
    </row>
    <row r="16" spans="1:11" hidden="1">
      <c r="A16" s="10" t="s">
        <v>113</v>
      </c>
      <c r="B16" s="2" t="s">
        <v>114</v>
      </c>
      <c r="C16" s="2" t="s">
        <v>105</v>
      </c>
      <c r="D16" s="2" t="s">
        <v>58</v>
      </c>
      <c r="E16" s="2" t="s">
        <v>97</v>
      </c>
      <c r="F16" s="2">
        <v>16.09</v>
      </c>
      <c r="G16" s="5">
        <v>588</v>
      </c>
      <c r="H16" s="2" t="s">
        <v>115</v>
      </c>
      <c r="I16" s="2">
        <v>28</v>
      </c>
      <c r="J16" s="12">
        <v>0</v>
      </c>
      <c r="K16" s="24">
        <v>85.93</v>
      </c>
    </row>
    <row r="17" spans="1:11" hidden="1">
      <c r="A17" s="11" t="s">
        <v>116</v>
      </c>
      <c r="B17" s="3" t="s">
        <v>117</v>
      </c>
      <c r="C17" s="3" t="s">
        <v>57</v>
      </c>
      <c r="D17" s="3" t="s">
        <v>82</v>
      </c>
      <c r="E17" s="3" t="s">
        <v>97</v>
      </c>
      <c r="F17" s="3">
        <v>25.62</v>
      </c>
      <c r="G17" s="6">
        <v>580</v>
      </c>
      <c r="H17" s="3" t="s">
        <v>118</v>
      </c>
      <c r="I17" s="3">
        <v>46</v>
      </c>
      <c r="J17" s="13">
        <v>2</v>
      </c>
      <c r="K17" s="26">
        <v>53.56</v>
      </c>
    </row>
    <row r="18" spans="1:11" hidden="1">
      <c r="A18" s="10" t="s">
        <v>119</v>
      </c>
      <c r="B18" s="2" t="s">
        <v>120</v>
      </c>
      <c r="C18" s="2" t="s">
        <v>73</v>
      </c>
      <c r="D18" s="2" t="s">
        <v>63</v>
      </c>
      <c r="E18" s="2" t="s">
        <v>59</v>
      </c>
      <c r="F18" s="2">
        <v>10.28</v>
      </c>
      <c r="G18" s="5">
        <v>579</v>
      </c>
      <c r="H18" s="2" t="s">
        <v>121</v>
      </c>
      <c r="I18" s="2">
        <v>25</v>
      </c>
      <c r="J18" s="12">
        <v>5</v>
      </c>
      <c r="K18" s="24">
        <v>37.19</v>
      </c>
    </row>
    <row r="19" spans="1:11" hidden="1">
      <c r="A19" s="11" t="s">
        <v>122</v>
      </c>
      <c r="B19" s="3" t="s">
        <v>123</v>
      </c>
      <c r="C19" s="3" t="s">
        <v>57</v>
      </c>
      <c r="D19" s="3" t="s">
        <v>93</v>
      </c>
      <c r="E19" s="3" t="s">
        <v>124</v>
      </c>
      <c r="F19" s="3">
        <v>27.96</v>
      </c>
      <c r="G19" s="6">
        <v>810</v>
      </c>
      <c r="H19" s="3" t="s">
        <v>125</v>
      </c>
      <c r="I19" s="3">
        <v>26</v>
      </c>
      <c r="J19" s="13">
        <v>4</v>
      </c>
      <c r="K19" s="26">
        <v>75.56</v>
      </c>
    </row>
    <row r="20" spans="1:11" hidden="1">
      <c r="A20" s="10" t="s">
        <v>126</v>
      </c>
      <c r="B20" s="2" t="s">
        <v>127</v>
      </c>
      <c r="C20" s="2" t="s">
        <v>128</v>
      </c>
      <c r="D20" s="2" t="s">
        <v>82</v>
      </c>
      <c r="E20" s="2" t="s">
        <v>97</v>
      </c>
      <c r="F20" s="2">
        <v>4.87</v>
      </c>
      <c r="G20" s="5">
        <v>886</v>
      </c>
      <c r="H20" s="2" t="s">
        <v>129</v>
      </c>
      <c r="I20" s="2">
        <v>42</v>
      </c>
      <c r="J20" s="12">
        <v>2</v>
      </c>
      <c r="K20" s="24">
        <v>68.150000000000006</v>
      </c>
    </row>
    <row r="21" spans="1:11" hidden="1">
      <c r="A21" s="11" t="s">
        <v>130</v>
      </c>
      <c r="B21" s="3" t="s">
        <v>131</v>
      </c>
      <c r="C21" s="3" t="s">
        <v>105</v>
      </c>
      <c r="D21" s="3" t="s">
        <v>101</v>
      </c>
      <c r="E21" s="3" t="s">
        <v>97</v>
      </c>
      <c r="F21" s="3">
        <v>17.100000000000001</v>
      </c>
      <c r="G21" s="6">
        <v>587</v>
      </c>
      <c r="H21" s="3" t="s">
        <v>132</v>
      </c>
      <c r="I21" s="3">
        <v>58</v>
      </c>
      <c r="J21" s="13">
        <v>0</v>
      </c>
      <c r="K21" s="26">
        <v>70.010000000000005</v>
      </c>
    </row>
    <row r="22" spans="1:11" hidden="1">
      <c r="A22" s="10" t="s">
        <v>133</v>
      </c>
      <c r="B22" s="2" t="s">
        <v>134</v>
      </c>
      <c r="C22" s="2" t="s">
        <v>105</v>
      </c>
      <c r="D22" s="2" t="s">
        <v>58</v>
      </c>
      <c r="E22" s="2" t="s">
        <v>97</v>
      </c>
      <c r="F22" s="2">
        <v>44.4</v>
      </c>
      <c r="G22" s="5">
        <v>739</v>
      </c>
      <c r="H22" s="2" t="s">
        <v>135</v>
      </c>
      <c r="I22" s="2">
        <v>56</v>
      </c>
      <c r="J22" s="12">
        <v>5</v>
      </c>
      <c r="K22" s="24">
        <v>83.66</v>
      </c>
    </row>
    <row r="23" spans="1:11" hidden="1">
      <c r="A23" s="11" t="s">
        <v>136</v>
      </c>
      <c r="B23" s="3" t="s">
        <v>137</v>
      </c>
      <c r="C23" s="3" t="s">
        <v>68</v>
      </c>
      <c r="D23" s="3" t="s">
        <v>58</v>
      </c>
      <c r="E23" s="3" t="s">
        <v>59</v>
      </c>
      <c r="F23" s="3">
        <v>17.07</v>
      </c>
      <c r="G23" s="6">
        <v>618</v>
      </c>
      <c r="H23" s="3" t="s">
        <v>138</v>
      </c>
      <c r="I23" s="3">
        <v>57</v>
      </c>
      <c r="J23" s="13">
        <v>1</v>
      </c>
      <c r="K23" s="26">
        <v>48.94</v>
      </c>
    </row>
    <row r="24" spans="1:11" hidden="1">
      <c r="A24" s="10" t="s">
        <v>139</v>
      </c>
      <c r="B24" s="2" t="s">
        <v>140</v>
      </c>
      <c r="C24" s="2" t="s">
        <v>89</v>
      </c>
      <c r="D24" s="2" t="s">
        <v>69</v>
      </c>
      <c r="E24" s="2" t="s">
        <v>97</v>
      </c>
      <c r="F24" s="2">
        <v>43.09</v>
      </c>
      <c r="G24" s="5">
        <v>678</v>
      </c>
      <c r="H24" s="2" t="s">
        <v>141</v>
      </c>
      <c r="I24" s="2">
        <v>27</v>
      </c>
      <c r="J24" s="12">
        <v>5</v>
      </c>
      <c r="K24" s="24">
        <v>12.57</v>
      </c>
    </row>
    <row r="25" spans="1:11" hidden="1">
      <c r="A25" s="11" t="s">
        <v>142</v>
      </c>
      <c r="B25" s="3" t="s">
        <v>143</v>
      </c>
      <c r="C25" s="3" t="s">
        <v>57</v>
      </c>
      <c r="D25" s="3" t="s">
        <v>144</v>
      </c>
      <c r="E25" s="3" t="s">
        <v>97</v>
      </c>
      <c r="F25" s="3">
        <v>15.31</v>
      </c>
      <c r="G25" s="6">
        <v>832</v>
      </c>
      <c r="H25" s="3" t="s">
        <v>145</v>
      </c>
      <c r="I25" s="3">
        <v>22</v>
      </c>
      <c r="J25" s="13">
        <v>0</v>
      </c>
      <c r="K25" s="26">
        <v>13.03</v>
      </c>
    </row>
    <row r="26" spans="1:11" hidden="1">
      <c r="A26" s="10" t="s">
        <v>146</v>
      </c>
      <c r="B26" s="2" t="s">
        <v>147</v>
      </c>
      <c r="C26" s="2" t="s">
        <v>89</v>
      </c>
      <c r="D26" s="2" t="s">
        <v>144</v>
      </c>
      <c r="E26" s="2" t="s">
        <v>124</v>
      </c>
      <c r="F26" s="2">
        <v>23.2</v>
      </c>
      <c r="G26" s="5"/>
      <c r="H26" s="2" t="s">
        <v>148</v>
      </c>
      <c r="I26" s="2">
        <v>44</v>
      </c>
      <c r="J26" s="12">
        <v>1</v>
      </c>
      <c r="K26" s="24">
        <v>67.02</v>
      </c>
    </row>
    <row r="27" spans="1:11" hidden="1">
      <c r="A27" s="11" t="s">
        <v>149</v>
      </c>
      <c r="B27" s="3" t="s">
        <v>150</v>
      </c>
      <c r="C27" s="3" t="s">
        <v>68</v>
      </c>
      <c r="D27" s="3" t="s">
        <v>82</v>
      </c>
      <c r="E27" s="3" t="s">
        <v>124</v>
      </c>
      <c r="F27" s="3">
        <v>22.1</v>
      </c>
      <c r="G27" s="6">
        <v>629</v>
      </c>
      <c r="H27" s="3" t="s">
        <v>151</v>
      </c>
      <c r="I27" s="3">
        <v>32</v>
      </c>
      <c r="J27" s="13">
        <v>1</v>
      </c>
      <c r="K27" s="26">
        <v>62.13</v>
      </c>
    </row>
    <row r="28" spans="1:11" hidden="1">
      <c r="A28" s="10" t="s">
        <v>152</v>
      </c>
      <c r="B28" s="2" t="s">
        <v>153</v>
      </c>
      <c r="C28" s="2" t="s">
        <v>57</v>
      </c>
      <c r="D28" s="2" t="s">
        <v>78</v>
      </c>
      <c r="E28" s="2" t="s">
        <v>64</v>
      </c>
      <c r="F28" s="2">
        <v>43.61</v>
      </c>
      <c r="G28" s="5">
        <v>686</v>
      </c>
      <c r="H28" s="2" t="s">
        <v>154</v>
      </c>
      <c r="I28" s="2">
        <v>46</v>
      </c>
      <c r="J28" s="12">
        <v>0</v>
      </c>
      <c r="K28" s="24">
        <v>20.25</v>
      </c>
    </row>
    <row r="29" spans="1:11" hidden="1">
      <c r="A29" s="11" t="s">
        <v>155</v>
      </c>
      <c r="B29" s="3" t="s">
        <v>156</v>
      </c>
      <c r="C29" s="3" t="s">
        <v>105</v>
      </c>
      <c r="D29" s="3" t="s">
        <v>69</v>
      </c>
      <c r="E29" s="3" t="s">
        <v>157</v>
      </c>
      <c r="F29" s="3">
        <v>40.380000000000003</v>
      </c>
      <c r="G29" s="6">
        <v>562</v>
      </c>
      <c r="H29" s="3" t="s">
        <v>158</v>
      </c>
      <c r="I29" s="3">
        <v>43</v>
      </c>
      <c r="J29" s="13">
        <v>2</v>
      </c>
      <c r="K29" s="26">
        <v>22.35</v>
      </c>
    </row>
    <row r="30" spans="1:11" hidden="1">
      <c r="A30" s="10" t="s">
        <v>159</v>
      </c>
      <c r="B30" s="2" t="s">
        <v>160</v>
      </c>
      <c r="C30" s="2" t="s">
        <v>73</v>
      </c>
      <c r="D30" s="2" t="s">
        <v>161</v>
      </c>
      <c r="E30" s="2" t="s">
        <v>64</v>
      </c>
      <c r="F30" s="2">
        <v>42.65</v>
      </c>
      <c r="G30" s="5">
        <v>564</v>
      </c>
      <c r="H30" s="2" t="s">
        <v>162</v>
      </c>
      <c r="I30" s="2">
        <v>33</v>
      </c>
      <c r="J30" s="12">
        <v>4</v>
      </c>
      <c r="K30" s="24">
        <v>47.99</v>
      </c>
    </row>
    <row r="31" spans="1:11" hidden="1">
      <c r="A31" s="11" t="s">
        <v>163</v>
      </c>
      <c r="B31" s="3" t="s">
        <v>164</v>
      </c>
      <c r="C31" s="3" t="s">
        <v>57</v>
      </c>
      <c r="D31" s="3" t="s">
        <v>93</v>
      </c>
      <c r="E31" s="3" t="s">
        <v>157</v>
      </c>
      <c r="F31" s="3">
        <v>17.739999999999998</v>
      </c>
      <c r="G31" s="6">
        <v>811</v>
      </c>
      <c r="H31" s="3" t="s">
        <v>165</v>
      </c>
      <c r="I31" s="3">
        <v>34</v>
      </c>
      <c r="J31" s="13">
        <v>2</v>
      </c>
      <c r="K31" s="26">
        <v>19.41</v>
      </c>
    </row>
    <row r="32" spans="1:11" hidden="1">
      <c r="A32" s="10" t="s">
        <v>166</v>
      </c>
      <c r="B32" s="2" t="s">
        <v>167</v>
      </c>
      <c r="C32" s="2" t="s">
        <v>57</v>
      </c>
      <c r="D32" s="2" t="s">
        <v>58</v>
      </c>
      <c r="E32" s="2" t="s">
        <v>59</v>
      </c>
      <c r="F32" s="2">
        <v>37.869999999999997</v>
      </c>
      <c r="G32" s="5">
        <v>736</v>
      </c>
      <c r="H32" s="2" t="s">
        <v>168</v>
      </c>
      <c r="I32" s="2">
        <v>61</v>
      </c>
      <c r="J32" s="12">
        <v>2</v>
      </c>
      <c r="K32" s="24">
        <v>83.59</v>
      </c>
    </row>
    <row r="33" spans="1:11" hidden="1">
      <c r="A33" s="11" t="s">
        <v>169</v>
      </c>
      <c r="B33" s="3" t="s">
        <v>170</v>
      </c>
      <c r="C33" s="3" t="s">
        <v>68</v>
      </c>
      <c r="D33" s="3" t="s">
        <v>101</v>
      </c>
      <c r="E33" s="3" t="s">
        <v>157</v>
      </c>
      <c r="F33" s="3">
        <v>18.329999999999998</v>
      </c>
      <c r="G33" s="6">
        <v>833</v>
      </c>
      <c r="H33" s="3" t="s">
        <v>171</v>
      </c>
      <c r="I33" s="3">
        <v>64</v>
      </c>
      <c r="J33" s="13">
        <v>3</v>
      </c>
      <c r="K33" s="26">
        <v>56.99</v>
      </c>
    </row>
    <row r="34" spans="1:11" hidden="1">
      <c r="A34" s="10" t="s">
        <v>172</v>
      </c>
      <c r="B34" s="2" t="s">
        <v>173</v>
      </c>
      <c r="C34" s="2" t="s">
        <v>89</v>
      </c>
      <c r="D34" s="2" t="s">
        <v>93</v>
      </c>
      <c r="E34" s="2" t="s">
        <v>64</v>
      </c>
      <c r="F34" s="2">
        <v>3.02</v>
      </c>
      <c r="G34" s="5">
        <v>770</v>
      </c>
      <c r="H34" s="2" t="s">
        <v>174</v>
      </c>
      <c r="I34" s="2">
        <v>63</v>
      </c>
      <c r="J34" s="12">
        <v>2</v>
      </c>
      <c r="K34" s="24">
        <v>27.99</v>
      </c>
    </row>
    <row r="35" spans="1:11" hidden="1">
      <c r="A35" s="11" t="s">
        <v>175</v>
      </c>
      <c r="B35" s="3" t="s">
        <v>176</v>
      </c>
      <c r="C35" s="3" t="s">
        <v>128</v>
      </c>
      <c r="D35" s="3" t="s">
        <v>144</v>
      </c>
      <c r="E35" s="3" t="s">
        <v>124</v>
      </c>
      <c r="F35" s="3">
        <v>45.36</v>
      </c>
      <c r="G35" s="6">
        <v>636</v>
      </c>
      <c r="H35" s="3" t="s">
        <v>177</v>
      </c>
      <c r="I35" s="3">
        <v>54</v>
      </c>
      <c r="J35" s="13">
        <v>5</v>
      </c>
      <c r="K35" s="26">
        <v>82.86</v>
      </c>
    </row>
    <row r="36" spans="1:11" hidden="1">
      <c r="A36" s="10" t="s">
        <v>178</v>
      </c>
      <c r="B36" s="2" t="s">
        <v>179</v>
      </c>
      <c r="C36" s="2" t="s">
        <v>73</v>
      </c>
      <c r="D36" s="2" t="s">
        <v>82</v>
      </c>
      <c r="E36" s="2" t="s">
        <v>59</v>
      </c>
      <c r="F36" s="2">
        <v>40.909999999999997</v>
      </c>
      <c r="G36" s="5">
        <v>573</v>
      </c>
      <c r="H36" s="2" t="s">
        <v>180</v>
      </c>
      <c r="I36" s="2">
        <v>61</v>
      </c>
      <c r="J36" s="12">
        <v>0</v>
      </c>
      <c r="K36" s="24">
        <v>92.17</v>
      </c>
    </row>
    <row r="37" spans="1:11" hidden="1">
      <c r="A37" s="11" t="s">
        <v>181</v>
      </c>
      <c r="B37" s="3" t="s">
        <v>182</v>
      </c>
      <c r="C37" s="3" t="s">
        <v>68</v>
      </c>
      <c r="D37" s="3" t="s">
        <v>93</v>
      </c>
      <c r="E37" s="3" t="s">
        <v>59</v>
      </c>
      <c r="F37" s="3">
        <v>26.24</v>
      </c>
      <c r="G37" s="6">
        <v>885</v>
      </c>
      <c r="H37" s="3" t="s">
        <v>183</v>
      </c>
      <c r="I37" s="3">
        <v>49</v>
      </c>
      <c r="J37" s="13">
        <v>1</v>
      </c>
      <c r="K37" s="26">
        <v>82.07</v>
      </c>
    </row>
    <row r="38" spans="1:11" hidden="1">
      <c r="A38" s="10" t="s">
        <v>184</v>
      </c>
      <c r="B38" s="2" t="s">
        <v>185</v>
      </c>
      <c r="C38" s="2" t="s">
        <v>128</v>
      </c>
      <c r="D38" s="2" t="s">
        <v>144</v>
      </c>
      <c r="E38" s="2" t="s">
        <v>97</v>
      </c>
      <c r="F38" s="2">
        <v>8.6999999999999993</v>
      </c>
      <c r="G38" s="5">
        <v>787</v>
      </c>
      <c r="H38" s="2" t="s">
        <v>186</v>
      </c>
      <c r="I38" s="2">
        <v>60</v>
      </c>
      <c r="J38" s="12">
        <v>2</v>
      </c>
      <c r="K38" s="24">
        <v>15.09</v>
      </c>
    </row>
    <row r="39" spans="1:11" hidden="1">
      <c r="A39" s="11" t="s">
        <v>187</v>
      </c>
      <c r="B39" s="3" t="s">
        <v>188</v>
      </c>
      <c r="C39" s="3" t="s">
        <v>89</v>
      </c>
      <c r="D39" s="3" t="s">
        <v>82</v>
      </c>
      <c r="E39" s="3" t="s">
        <v>64</v>
      </c>
      <c r="F39" s="3">
        <v>28.75</v>
      </c>
      <c r="G39" s="6">
        <v>793</v>
      </c>
      <c r="H39" s="3" t="s">
        <v>189</v>
      </c>
      <c r="I39" s="3">
        <v>62</v>
      </c>
      <c r="J39" s="13">
        <v>2</v>
      </c>
      <c r="K39" s="26">
        <v>51.83</v>
      </c>
    </row>
    <row r="40" spans="1:11" hidden="1">
      <c r="A40" s="10" t="s">
        <v>190</v>
      </c>
      <c r="B40" s="2" t="s">
        <v>92</v>
      </c>
      <c r="C40" s="2" t="s">
        <v>128</v>
      </c>
      <c r="D40" s="2" t="s">
        <v>144</v>
      </c>
      <c r="E40" s="2" t="s">
        <v>157</v>
      </c>
      <c r="F40" s="2">
        <v>36.54</v>
      </c>
      <c r="G40" s="5">
        <v>721</v>
      </c>
      <c r="H40" s="2" t="s">
        <v>191</v>
      </c>
      <c r="I40" s="2">
        <v>27</v>
      </c>
      <c r="J40" s="12">
        <v>1</v>
      </c>
      <c r="K40" s="24">
        <v>35.799999999999997</v>
      </c>
    </row>
    <row r="41" spans="1:11" hidden="1">
      <c r="A41" s="11" t="s">
        <v>192</v>
      </c>
      <c r="B41" s="3" t="s">
        <v>193</v>
      </c>
      <c r="C41" s="3" t="s">
        <v>128</v>
      </c>
      <c r="D41" s="3" t="s">
        <v>82</v>
      </c>
      <c r="E41" s="3" t="s">
        <v>59</v>
      </c>
      <c r="F41" s="3">
        <v>22.5</v>
      </c>
      <c r="G41" s="6">
        <v>788</v>
      </c>
      <c r="H41" s="3" t="s">
        <v>194</v>
      </c>
      <c r="I41" s="3">
        <v>48</v>
      </c>
      <c r="J41" s="13">
        <v>3</v>
      </c>
      <c r="K41" s="26">
        <v>22.48</v>
      </c>
    </row>
    <row r="42" spans="1:11" hidden="1">
      <c r="A42" s="10" t="s">
        <v>195</v>
      </c>
      <c r="B42" s="2" t="s">
        <v>196</v>
      </c>
      <c r="C42" s="2" t="s">
        <v>68</v>
      </c>
      <c r="D42" s="2" t="s">
        <v>144</v>
      </c>
      <c r="E42" s="2" t="s">
        <v>64</v>
      </c>
      <c r="F42" s="2">
        <v>47.31</v>
      </c>
      <c r="G42" s="5">
        <v>749</v>
      </c>
      <c r="H42" s="2" t="s">
        <v>197</v>
      </c>
      <c r="I42" s="2">
        <v>56</v>
      </c>
      <c r="J42" s="12">
        <v>5</v>
      </c>
      <c r="K42" s="24">
        <v>19.329999999999998</v>
      </c>
    </row>
    <row r="43" spans="1:11" hidden="1">
      <c r="A43" s="11" t="s">
        <v>198</v>
      </c>
      <c r="B43" s="3" t="s">
        <v>199</v>
      </c>
      <c r="C43" s="3" t="s">
        <v>89</v>
      </c>
      <c r="D43" s="3" t="s">
        <v>69</v>
      </c>
      <c r="E43" s="3" t="s">
        <v>97</v>
      </c>
      <c r="F43" s="3">
        <v>25.83</v>
      </c>
      <c r="G43" s="6">
        <v>892</v>
      </c>
      <c r="H43" s="3" t="s">
        <v>200</v>
      </c>
      <c r="I43" s="3">
        <v>32</v>
      </c>
      <c r="J43" s="13">
        <v>3</v>
      </c>
      <c r="K43" s="26">
        <v>50.09</v>
      </c>
    </row>
    <row r="44" spans="1:11" hidden="1">
      <c r="A44" s="10" t="s">
        <v>201</v>
      </c>
      <c r="B44" s="2" t="s">
        <v>202</v>
      </c>
      <c r="C44" s="2" t="s">
        <v>89</v>
      </c>
      <c r="D44" s="2" t="s">
        <v>58</v>
      </c>
      <c r="E44" s="2" t="s">
        <v>64</v>
      </c>
      <c r="F44" s="2">
        <v>34.159999999999997</v>
      </c>
      <c r="G44" s="5">
        <v>769</v>
      </c>
      <c r="H44" s="2" t="s">
        <v>203</v>
      </c>
      <c r="I44" s="2">
        <v>33</v>
      </c>
      <c r="J44" s="12">
        <v>0</v>
      </c>
      <c r="K44" s="24">
        <v>29.77</v>
      </c>
    </row>
    <row r="45" spans="1:11" hidden="1">
      <c r="A45" s="11" t="s">
        <v>204</v>
      </c>
      <c r="B45" s="3" t="s">
        <v>205</v>
      </c>
      <c r="C45" s="3" t="s">
        <v>73</v>
      </c>
      <c r="D45" s="3" t="s">
        <v>69</v>
      </c>
      <c r="E45" s="3" t="s">
        <v>157</v>
      </c>
      <c r="F45" s="3">
        <v>44.34</v>
      </c>
      <c r="G45" s="6">
        <v>765</v>
      </c>
      <c r="H45" s="3" t="s">
        <v>206</v>
      </c>
      <c r="I45" s="3">
        <v>52</v>
      </c>
      <c r="J45" s="13">
        <v>0</v>
      </c>
      <c r="K45" s="26">
        <v>40.090000000000003</v>
      </c>
    </row>
    <row r="46" spans="1:11" hidden="1">
      <c r="A46" s="10" t="s">
        <v>207</v>
      </c>
      <c r="B46" s="2" t="s">
        <v>199</v>
      </c>
      <c r="C46" s="2" t="s">
        <v>57</v>
      </c>
      <c r="D46" s="2" t="s">
        <v>161</v>
      </c>
      <c r="E46" s="2" t="s">
        <v>59</v>
      </c>
      <c r="F46" s="2">
        <v>47.99</v>
      </c>
      <c r="G46" s="5"/>
      <c r="H46" s="2" t="s">
        <v>189</v>
      </c>
      <c r="I46" s="2">
        <v>34</v>
      </c>
      <c r="J46" s="12">
        <v>0</v>
      </c>
      <c r="K46" s="24">
        <v>50.41</v>
      </c>
    </row>
    <row r="47" spans="1:11" hidden="1">
      <c r="A47" s="11" t="s">
        <v>208</v>
      </c>
      <c r="B47" s="3" t="s">
        <v>209</v>
      </c>
      <c r="C47" s="3" t="s">
        <v>105</v>
      </c>
      <c r="D47" s="3" t="s">
        <v>78</v>
      </c>
      <c r="E47" s="3" t="s">
        <v>59</v>
      </c>
      <c r="F47" s="3">
        <v>47.54</v>
      </c>
      <c r="G47" s="6">
        <v>681</v>
      </c>
      <c r="H47" s="3" t="s">
        <v>210</v>
      </c>
      <c r="I47" s="3">
        <v>60</v>
      </c>
      <c r="J47" s="13">
        <v>4</v>
      </c>
      <c r="K47" s="26">
        <v>63.21</v>
      </c>
    </row>
    <row r="48" spans="1:11" hidden="1">
      <c r="A48" s="10" t="s">
        <v>211</v>
      </c>
      <c r="B48" s="2" t="s">
        <v>212</v>
      </c>
      <c r="C48" s="2" t="s">
        <v>105</v>
      </c>
      <c r="D48" s="2" t="s">
        <v>101</v>
      </c>
      <c r="E48" s="2" t="s">
        <v>124</v>
      </c>
      <c r="F48" s="2"/>
      <c r="G48" s="5">
        <v>896</v>
      </c>
      <c r="H48" s="2" t="s">
        <v>213</v>
      </c>
      <c r="I48" s="2">
        <v>47</v>
      </c>
      <c r="J48" s="12">
        <v>5</v>
      </c>
      <c r="K48" s="24">
        <v>76.260000000000005</v>
      </c>
    </row>
    <row r="49" spans="1:11">
      <c r="A49" s="11" t="s">
        <v>214</v>
      </c>
      <c r="B49" s="3" t="s">
        <v>215</v>
      </c>
      <c r="C49" s="3" t="s">
        <v>89</v>
      </c>
      <c r="D49" s="3" t="s">
        <v>82</v>
      </c>
      <c r="E49" s="3" t="s">
        <v>74</v>
      </c>
      <c r="F49" s="3">
        <v>17.170000000000002</v>
      </c>
      <c r="G49" s="6">
        <v>611</v>
      </c>
      <c r="H49" s="3" t="s">
        <v>216</v>
      </c>
      <c r="I49" s="3">
        <v>24</v>
      </c>
      <c r="J49" s="13">
        <v>2</v>
      </c>
      <c r="K49" s="26">
        <v>99.08</v>
      </c>
    </row>
    <row r="50" spans="1:11" hidden="1">
      <c r="A50" s="10" t="s">
        <v>217</v>
      </c>
      <c r="B50" s="2" t="s">
        <v>218</v>
      </c>
      <c r="C50" s="2" t="s">
        <v>68</v>
      </c>
      <c r="D50" s="2" t="s">
        <v>161</v>
      </c>
      <c r="E50" s="2" t="s">
        <v>124</v>
      </c>
      <c r="F50" s="2">
        <v>3.59</v>
      </c>
      <c r="G50" s="5">
        <v>800</v>
      </c>
      <c r="H50" s="2" t="s">
        <v>219</v>
      </c>
      <c r="I50" s="2">
        <v>62</v>
      </c>
      <c r="J50" s="12">
        <v>3</v>
      </c>
      <c r="K50" s="24">
        <v>31.93</v>
      </c>
    </row>
    <row r="51" spans="1:11" hidden="1">
      <c r="A51" s="11" t="s">
        <v>220</v>
      </c>
      <c r="B51" s="3" t="s">
        <v>221</v>
      </c>
      <c r="C51" s="3" t="s">
        <v>128</v>
      </c>
      <c r="D51" s="3" t="s">
        <v>78</v>
      </c>
      <c r="E51" s="3" t="s">
        <v>59</v>
      </c>
      <c r="F51" s="3">
        <v>40.99</v>
      </c>
      <c r="G51" s="6">
        <v>797</v>
      </c>
      <c r="H51" s="3" t="s">
        <v>222</v>
      </c>
      <c r="I51" s="3">
        <v>39</v>
      </c>
      <c r="J51" s="13">
        <v>2</v>
      </c>
      <c r="K51" s="26">
        <v>67.97</v>
      </c>
    </row>
    <row r="52" spans="1:11" hidden="1">
      <c r="A52" s="10" t="s">
        <v>223</v>
      </c>
      <c r="B52" s="2" t="s">
        <v>62</v>
      </c>
      <c r="C52" s="2" t="s">
        <v>57</v>
      </c>
      <c r="D52" s="2" t="s">
        <v>101</v>
      </c>
      <c r="E52" s="2" t="s">
        <v>97</v>
      </c>
      <c r="F52" s="2">
        <v>29.78</v>
      </c>
      <c r="G52" s="5">
        <v>722</v>
      </c>
      <c r="H52" s="2" t="s">
        <v>224</v>
      </c>
      <c r="I52" s="2">
        <v>33</v>
      </c>
      <c r="J52" s="12">
        <v>3</v>
      </c>
      <c r="K52" s="24">
        <v>35.17</v>
      </c>
    </row>
    <row r="53" spans="1:11" hidden="1">
      <c r="A53" s="11" t="s">
        <v>225</v>
      </c>
      <c r="B53" s="3" t="s">
        <v>226</v>
      </c>
      <c r="C53" s="3" t="s">
        <v>73</v>
      </c>
      <c r="D53" s="3" t="s">
        <v>161</v>
      </c>
      <c r="E53" s="3" t="s">
        <v>124</v>
      </c>
      <c r="F53" s="3">
        <v>15.98</v>
      </c>
      <c r="G53" s="6"/>
      <c r="H53" s="3" t="s">
        <v>227</v>
      </c>
      <c r="I53" s="3">
        <v>37</v>
      </c>
      <c r="J53" s="13">
        <v>5</v>
      </c>
      <c r="K53" s="26">
        <v>54.3</v>
      </c>
    </row>
    <row r="54" spans="1:11" hidden="1">
      <c r="A54" s="10" t="s">
        <v>228</v>
      </c>
      <c r="B54" s="2" t="s">
        <v>229</v>
      </c>
      <c r="C54" s="2" t="s">
        <v>89</v>
      </c>
      <c r="D54" s="2" t="s">
        <v>69</v>
      </c>
      <c r="E54" s="2" t="s">
        <v>59</v>
      </c>
      <c r="F54" s="2">
        <v>24.06</v>
      </c>
      <c r="G54" s="5"/>
      <c r="H54" s="2" t="s">
        <v>200</v>
      </c>
      <c r="I54" s="2">
        <v>37</v>
      </c>
      <c r="J54" s="12">
        <v>2</v>
      </c>
      <c r="K54" s="24">
        <v>10.67</v>
      </c>
    </row>
    <row r="55" spans="1:11" hidden="1">
      <c r="A55" s="11" t="s">
        <v>230</v>
      </c>
      <c r="B55" s="3" t="s">
        <v>231</v>
      </c>
      <c r="C55" s="3" t="s">
        <v>73</v>
      </c>
      <c r="D55" s="3" t="s">
        <v>232</v>
      </c>
      <c r="E55" s="3" t="s">
        <v>124</v>
      </c>
      <c r="F55" s="3">
        <v>49.84</v>
      </c>
      <c r="G55" s="6">
        <v>730</v>
      </c>
      <c r="H55" s="3" t="s">
        <v>233</v>
      </c>
      <c r="I55" s="3">
        <v>41</v>
      </c>
      <c r="J55" s="13">
        <v>2</v>
      </c>
      <c r="K55" s="26">
        <v>29.45</v>
      </c>
    </row>
    <row r="56" spans="1:11">
      <c r="A56" s="10" t="s">
        <v>234</v>
      </c>
      <c r="B56" s="2" t="s">
        <v>235</v>
      </c>
      <c r="C56" s="2" t="s">
        <v>68</v>
      </c>
      <c r="D56" s="2" t="s">
        <v>69</v>
      </c>
      <c r="E56" s="2" t="s">
        <v>74</v>
      </c>
      <c r="F56" s="2">
        <v>47.69</v>
      </c>
      <c r="G56" s="5">
        <v>648</v>
      </c>
      <c r="H56" s="2" t="s">
        <v>236</v>
      </c>
      <c r="I56" s="2">
        <v>39</v>
      </c>
      <c r="J56" s="12">
        <v>5</v>
      </c>
      <c r="K56" s="24">
        <v>43.28</v>
      </c>
    </row>
    <row r="57" spans="1:11" hidden="1">
      <c r="A57" s="11" t="s">
        <v>237</v>
      </c>
      <c r="B57" s="3" t="s">
        <v>238</v>
      </c>
      <c r="C57" s="3" t="s">
        <v>89</v>
      </c>
      <c r="D57" s="3" t="s">
        <v>101</v>
      </c>
      <c r="E57" s="3" t="s">
        <v>97</v>
      </c>
      <c r="F57" s="3">
        <v>19.96</v>
      </c>
      <c r="G57" s="6">
        <v>823</v>
      </c>
      <c r="H57" s="3" t="s">
        <v>239</v>
      </c>
      <c r="I57" s="3">
        <v>25</v>
      </c>
      <c r="J57" s="13">
        <v>4</v>
      </c>
      <c r="K57" s="26">
        <v>70.63</v>
      </c>
    </row>
    <row r="58" spans="1:11">
      <c r="A58" s="10" t="s">
        <v>240</v>
      </c>
      <c r="B58" s="2" t="s">
        <v>241</v>
      </c>
      <c r="C58" s="2" t="s">
        <v>68</v>
      </c>
      <c r="D58" s="2" t="s">
        <v>232</v>
      </c>
      <c r="E58" s="2" t="s">
        <v>74</v>
      </c>
      <c r="F58" s="2">
        <v>25.06</v>
      </c>
      <c r="G58" s="5">
        <v>644</v>
      </c>
      <c r="H58" s="2" t="s">
        <v>242</v>
      </c>
      <c r="I58" s="2">
        <v>52</v>
      </c>
      <c r="J58" s="12">
        <v>0</v>
      </c>
      <c r="K58" s="24">
        <v>37.06</v>
      </c>
    </row>
    <row r="59" spans="1:11" hidden="1">
      <c r="A59" s="11" t="s">
        <v>243</v>
      </c>
      <c r="B59" s="3" t="s">
        <v>244</v>
      </c>
      <c r="C59" s="3" t="s">
        <v>128</v>
      </c>
      <c r="D59" s="3" t="s">
        <v>232</v>
      </c>
      <c r="E59" s="3" t="s">
        <v>124</v>
      </c>
      <c r="F59" s="3">
        <v>5.52</v>
      </c>
      <c r="G59" s="6">
        <v>838</v>
      </c>
      <c r="H59" s="3" t="s">
        <v>245</v>
      </c>
      <c r="I59" s="3">
        <v>37</v>
      </c>
      <c r="J59" s="13">
        <v>0</v>
      </c>
      <c r="K59" s="26">
        <v>26.39</v>
      </c>
    </row>
    <row r="60" spans="1:11" hidden="1">
      <c r="A60" s="10" t="s">
        <v>246</v>
      </c>
      <c r="B60" s="2" t="s">
        <v>218</v>
      </c>
      <c r="C60" s="2" t="s">
        <v>89</v>
      </c>
      <c r="D60" s="2" t="s">
        <v>93</v>
      </c>
      <c r="E60" s="2" t="s">
        <v>97</v>
      </c>
      <c r="F60" s="2">
        <v>20.88</v>
      </c>
      <c r="G60" s="5">
        <v>702</v>
      </c>
      <c r="H60" s="2" t="s">
        <v>247</v>
      </c>
      <c r="I60" s="2">
        <v>41</v>
      </c>
      <c r="J60" s="12">
        <v>4</v>
      </c>
      <c r="K60" s="24">
        <v>28</v>
      </c>
    </row>
    <row r="61" spans="1:11" hidden="1">
      <c r="A61" s="11" t="s">
        <v>248</v>
      </c>
      <c r="B61" s="3" t="s">
        <v>249</v>
      </c>
      <c r="C61" s="3" t="s">
        <v>89</v>
      </c>
      <c r="D61" s="3" t="s">
        <v>82</v>
      </c>
      <c r="E61" s="3" t="s">
        <v>97</v>
      </c>
      <c r="F61" s="3">
        <v>15.44</v>
      </c>
      <c r="G61" s="6">
        <v>672</v>
      </c>
      <c r="H61" s="3" t="s">
        <v>250</v>
      </c>
      <c r="I61" s="3">
        <v>32</v>
      </c>
      <c r="J61" s="13">
        <v>0</v>
      </c>
      <c r="K61" s="26">
        <v>86.85</v>
      </c>
    </row>
    <row r="62" spans="1:11" hidden="1">
      <c r="A62" s="10" t="s">
        <v>251</v>
      </c>
      <c r="B62" s="2" t="s">
        <v>252</v>
      </c>
      <c r="C62" s="2" t="s">
        <v>68</v>
      </c>
      <c r="D62" s="2" t="s">
        <v>93</v>
      </c>
      <c r="E62" s="2" t="s">
        <v>157</v>
      </c>
      <c r="F62" s="2">
        <v>16.54</v>
      </c>
      <c r="G62" s="5">
        <v>782</v>
      </c>
      <c r="H62" s="2" t="s">
        <v>253</v>
      </c>
      <c r="I62" s="2">
        <v>38</v>
      </c>
      <c r="J62" s="12">
        <v>5</v>
      </c>
      <c r="K62" s="24">
        <v>50.15</v>
      </c>
    </row>
    <row r="63" spans="1:11" hidden="1">
      <c r="A63" s="11" t="s">
        <v>254</v>
      </c>
      <c r="B63" s="3" t="s">
        <v>255</v>
      </c>
      <c r="C63" s="3" t="s">
        <v>128</v>
      </c>
      <c r="D63" s="3" t="s">
        <v>82</v>
      </c>
      <c r="E63" s="3" t="s">
        <v>97</v>
      </c>
      <c r="F63" s="3">
        <v>45.7</v>
      </c>
      <c r="G63" s="6">
        <v>586</v>
      </c>
      <c r="H63" s="3" t="s">
        <v>256</v>
      </c>
      <c r="I63" s="3">
        <v>60</v>
      </c>
      <c r="J63" s="13">
        <v>5</v>
      </c>
      <c r="K63" s="26">
        <v>44.51</v>
      </c>
    </row>
    <row r="64" spans="1:11" hidden="1">
      <c r="A64" s="10" t="s">
        <v>257</v>
      </c>
      <c r="B64" s="2" t="s">
        <v>258</v>
      </c>
      <c r="C64" s="2" t="s">
        <v>73</v>
      </c>
      <c r="D64" s="2" t="s">
        <v>232</v>
      </c>
      <c r="E64" s="2" t="s">
        <v>64</v>
      </c>
      <c r="F64" s="2">
        <v>35.89</v>
      </c>
      <c r="G64" s="5">
        <v>806</v>
      </c>
      <c r="H64" s="2" t="s">
        <v>259</v>
      </c>
      <c r="I64" s="2">
        <v>27</v>
      </c>
      <c r="J64" s="12">
        <v>4</v>
      </c>
      <c r="K64" s="24">
        <v>37.409999999999997</v>
      </c>
    </row>
    <row r="65" spans="1:11" hidden="1">
      <c r="A65" s="11" t="s">
        <v>260</v>
      </c>
      <c r="B65" s="3" t="s">
        <v>167</v>
      </c>
      <c r="C65" s="3" t="s">
        <v>68</v>
      </c>
      <c r="D65" s="3" t="s">
        <v>161</v>
      </c>
      <c r="E65" s="3" t="s">
        <v>157</v>
      </c>
      <c r="F65" s="3"/>
      <c r="G65" s="6">
        <v>895</v>
      </c>
      <c r="H65" s="3" t="s">
        <v>261</v>
      </c>
      <c r="I65" s="3">
        <v>59</v>
      </c>
      <c r="J65" s="13">
        <v>0</v>
      </c>
      <c r="K65" s="26">
        <v>85.91</v>
      </c>
    </row>
    <row r="66" spans="1:11" hidden="1">
      <c r="A66" s="10" t="s">
        <v>262</v>
      </c>
      <c r="B66" s="2" t="s">
        <v>263</v>
      </c>
      <c r="C66" s="2" t="s">
        <v>89</v>
      </c>
      <c r="D66" s="2" t="s">
        <v>144</v>
      </c>
      <c r="E66" s="2" t="s">
        <v>64</v>
      </c>
      <c r="F66" s="2">
        <v>23.78</v>
      </c>
      <c r="G66" s="5">
        <v>849</v>
      </c>
      <c r="H66" s="2" t="s">
        <v>264</v>
      </c>
      <c r="I66" s="2">
        <v>27</v>
      </c>
      <c r="J66" s="12">
        <v>3</v>
      </c>
      <c r="K66" s="24">
        <v>86.78</v>
      </c>
    </row>
    <row r="67" spans="1:11" hidden="1">
      <c r="A67" s="11" t="s">
        <v>265</v>
      </c>
      <c r="B67" s="3" t="s">
        <v>266</v>
      </c>
      <c r="C67" s="3" t="s">
        <v>73</v>
      </c>
      <c r="D67" s="3" t="s">
        <v>161</v>
      </c>
      <c r="E67" s="3" t="s">
        <v>97</v>
      </c>
      <c r="F67" s="3">
        <v>35.6</v>
      </c>
      <c r="G67" s="6">
        <v>755</v>
      </c>
      <c r="H67" s="3" t="s">
        <v>267</v>
      </c>
      <c r="I67" s="3">
        <v>24</v>
      </c>
      <c r="J67" s="13">
        <v>3</v>
      </c>
      <c r="K67" s="26">
        <v>42.67</v>
      </c>
    </row>
    <row r="68" spans="1:11" hidden="1">
      <c r="A68" s="10" t="s">
        <v>268</v>
      </c>
      <c r="B68" s="2" t="s">
        <v>269</v>
      </c>
      <c r="C68" s="2" t="s">
        <v>73</v>
      </c>
      <c r="D68" s="2" t="s">
        <v>161</v>
      </c>
      <c r="E68" s="2" t="s">
        <v>64</v>
      </c>
      <c r="F68" s="2">
        <v>41.77</v>
      </c>
      <c r="G68" s="5"/>
      <c r="H68" s="2" t="s">
        <v>270</v>
      </c>
      <c r="I68" s="2">
        <v>48</v>
      </c>
      <c r="J68" s="12">
        <v>0</v>
      </c>
      <c r="K68" s="24">
        <v>31.25</v>
      </c>
    </row>
    <row r="69" spans="1:11" hidden="1">
      <c r="A69" s="11" t="s">
        <v>271</v>
      </c>
      <c r="B69" s="3" t="s">
        <v>272</v>
      </c>
      <c r="C69" s="3" t="s">
        <v>73</v>
      </c>
      <c r="D69" s="3" t="s">
        <v>93</v>
      </c>
      <c r="E69" s="3" t="s">
        <v>59</v>
      </c>
      <c r="F69" s="3">
        <v>5.43</v>
      </c>
      <c r="G69" s="6">
        <v>617</v>
      </c>
      <c r="H69" s="3" t="s">
        <v>135</v>
      </c>
      <c r="I69" s="3">
        <v>53</v>
      </c>
      <c r="J69" s="13">
        <v>0</v>
      </c>
      <c r="K69" s="26">
        <v>59.71</v>
      </c>
    </row>
    <row r="70" spans="1:11" hidden="1">
      <c r="A70" s="10" t="s">
        <v>273</v>
      </c>
      <c r="B70" s="2" t="s">
        <v>274</v>
      </c>
      <c r="C70" s="2" t="s">
        <v>105</v>
      </c>
      <c r="D70" s="2" t="s">
        <v>82</v>
      </c>
      <c r="E70" s="2" t="s">
        <v>157</v>
      </c>
      <c r="F70" s="2">
        <v>28.96</v>
      </c>
      <c r="G70" s="5">
        <v>608</v>
      </c>
      <c r="H70" s="2" t="s">
        <v>275</v>
      </c>
      <c r="I70" s="2">
        <v>63</v>
      </c>
      <c r="J70" s="12">
        <v>1</v>
      </c>
      <c r="K70" s="24">
        <v>90.78</v>
      </c>
    </row>
    <row r="71" spans="1:11" hidden="1">
      <c r="A71" s="11" t="s">
        <v>276</v>
      </c>
      <c r="B71" s="3" t="s">
        <v>277</v>
      </c>
      <c r="C71" s="3" t="s">
        <v>89</v>
      </c>
      <c r="D71" s="3" t="s">
        <v>82</v>
      </c>
      <c r="E71" s="3" t="s">
        <v>64</v>
      </c>
      <c r="F71" s="3">
        <v>49.07</v>
      </c>
      <c r="G71" s="6">
        <v>832</v>
      </c>
      <c r="H71" s="3" t="s">
        <v>278</v>
      </c>
      <c r="I71" s="3">
        <v>60</v>
      </c>
      <c r="J71" s="13">
        <v>4</v>
      </c>
      <c r="K71" s="26">
        <v>72.14</v>
      </c>
    </row>
    <row r="72" spans="1:11" hidden="1">
      <c r="A72" s="10" t="s">
        <v>279</v>
      </c>
      <c r="B72" s="2" t="s">
        <v>280</v>
      </c>
      <c r="C72" s="2" t="s">
        <v>57</v>
      </c>
      <c r="D72" s="2" t="s">
        <v>101</v>
      </c>
      <c r="E72" s="2" t="s">
        <v>157</v>
      </c>
      <c r="F72" s="2">
        <v>26.86</v>
      </c>
      <c r="G72" s="5">
        <v>694</v>
      </c>
      <c r="H72" s="2" t="s">
        <v>281</v>
      </c>
      <c r="I72" s="2">
        <v>59</v>
      </c>
      <c r="J72" s="12">
        <v>5</v>
      </c>
      <c r="K72" s="24">
        <v>38.83</v>
      </c>
    </row>
    <row r="73" spans="1:11" hidden="1">
      <c r="A73" s="11" t="s">
        <v>282</v>
      </c>
      <c r="B73" s="3" t="s">
        <v>283</v>
      </c>
      <c r="C73" s="3" t="s">
        <v>128</v>
      </c>
      <c r="D73" s="3" t="s">
        <v>58</v>
      </c>
      <c r="E73" s="3" t="s">
        <v>157</v>
      </c>
      <c r="F73" s="3">
        <v>38.86</v>
      </c>
      <c r="G73" s="6">
        <v>714</v>
      </c>
      <c r="H73" s="3" t="s">
        <v>284</v>
      </c>
      <c r="I73" s="3">
        <v>58</v>
      </c>
      <c r="J73" s="13">
        <v>3</v>
      </c>
      <c r="K73" s="26">
        <v>58.71</v>
      </c>
    </row>
    <row r="74" spans="1:11" hidden="1">
      <c r="A74" s="10" t="s">
        <v>285</v>
      </c>
      <c r="B74" s="2" t="s">
        <v>286</v>
      </c>
      <c r="C74" s="2" t="s">
        <v>57</v>
      </c>
      <c r="D74" s="2" t="s">
        <v>161</v>
      </c>
      <c r="E74" s="2" t="s">
        <v>59</v>
      </c>
      <c r="F74" s="2">
        <v>20.92</v>
      </c>
      <c r="G74" s="5">
        <v>883</v>
      </c>
      <c r="H74" s="2" t="s">
        <v>287</v>
      </c>
      <c r="I74" s="2">
        <v>24</v>
      </c>
      <c r="J74" s="12">
        <v>1</v>
      </c>
      <c r="K74" s="27">
        <v>58.47</v>
      </c>
    </row>
    <row r="75" spans="1:11">
      <c r="A75" s="11" t="s">
        <v>288</v>
      </c>
      <c r="B75" s="3" t="s">
        <v>289</v>
      </c>
      <c r="C75" s="3" t="s">
        <v>73</v>
      </c>
      <c r="D75" s="3" t="s">
        <v>82</v>
      </c>
      <c r="E75" s="3" t="s">
        <v>74</v>
      </c>
      <c r="F75" s="3">
        <v>24.48</v>
      </c>
      <c r="G75" s="6">
        <v>759</v>
      </c>
      <c r="H75" s="3" t="s">
        <v>290</v>
      </c>
      <c r="I75" s="3">
        <v>26</v>
      </c>
      <c r="J75" s="13">
        <v>3</v>
      </c>
      <c r="K75" s="24">
        <v>36.700000000000003</v>
      </c>
    </row>
    <row r="76" spans="1:11" hidden="1">
      <c r="A76" s="10" t="s">
        <v>291</v>
      </c>
      <c r="B76" s="2" t="s">
        <v>292</v>
      </c>
      <c r="C76" s="2" t="s">
        <v>73</v>
      </c>
      <c r="D76" s="2" t="s">
        <v>93</v>
      </c>
      <c r="E76" s="2" t="s">
        <v>59</v>
      </c>
      <c r="F76" s="2">
        <v>18.440000000000001</v>
      </c>
      <c r="G76" s="5">
        <v>823</v>
      </c>
      <c r="H76" s="2" t="s">
        <v>293</v>
      </c>
      <c r="I76" s="2">
        <v>62</v>
      </c>
      <c r="J76" s="12">
        <v>5</v>
      </c>
      <c r="K76" s="27">
        <v>80.02</v>
      </c>
    </row>
    <row r="77" spans="1:11">
      <c r="A77" s="11" t="s">
        <v>294</v>
      </c>
      <c r="B77" s="3" t="s">
        <v>295</v>
      </c>
      <c r="C77" s="3" t="s">
        <v>89</v>
      </c>
      <c r="D77" s="3" t="s">
        <v>144</v>
      </c>
      <c r="E77" s="3" t="s">
        <v>74</v>
      </c>
      <c r="F77" s="3">
        <v>35.17</v>
      </c>
      <c r="G77" s="6">
        <v>666</v>
      </c>
      <c r="H77" s="3" t="s">
        <v>296</v>
      </c>
      <c r="I77" s="3">
        <v>28</v>
      </c>
      <c r="J77" s="13">
        <v>5</v>
      </c>
      <c r="K77" s="24">
        <v>98.89</v>
      </c>
    </row>
    <row r="78" spans="1:11">
      <c r="A78" s="10" t="s">
        <v>297</v>
      </c>
      <c r="B78" s="2" t="s">
        <v>298</v>
      </c>
      <c r="C78" s="2" t="s">
        <v>128</v>
      </c>
      <c r="D78" s="2" t="s">
        <v>78</v>
      </c>
      <c r="E78" s="2" t="s">
        <v>74</v>
      </c>
      <c r="F78" s="2">
        <v>40.42</v>
      </c>
      <c r="G78" s="5">
        <v>741</v>
      </c>
      <c r="H78" s="2" t="s">
        <v>299</v>
      </c>
      <c r="I78" s="2">
        <v>55</v>
      </c>
      <c r="J78" s="12">
        <v>3</v>
      </c>
      <c r="K78" s="27">
        <v>89.2</v>
      </c>
    </row>
    <row r="79" spans="1:11" hidden="1">
      <c r="A79" s="11" t="s">
        <v>300</v>
      </c>
      <c r="B79" s="3" t="s">
        <v>301</v>
      </c>
      <c r="C79" s="3" t="s">
        <v>105</v>
      </c>
      <c r="D79" s="3" t="s">
        <v>78</v>
      </c>
      <c r="E79" s="3" t="s">
        <v>124</v>
      </c>
      <c r="F79" s="3">
        <v>32.130000000000003</v>
      </c>
      <c r="G79" s="6">
        <v>848</v>
      </c>
      <c r="H79" s="3" t="s">
        <v>302</v>
      </c>
      <c r="I79" s="3">
        <v>62</v>
      </c>
      <c r="J79" s="13">
        <v>2</v>
      </c>
      <c r="K79" s="24">
        <v>98.15</v>
      </c>
    </row>
    <row r="80" spans="1:11" hidden="1">
      <c r="A80" s="10" t="s">
        <v>303</v>
      </c>
      <c r="B80" s="2" t="s">
        <v>304</v>
      </c>
      <c r="C80" s="2" t="s">
        <v>68</v>
      </c>
      <c r="D80" s="2" t="s">
        <v>144</v>
      </c>
      <c r="E80" s="2" t="s">
        <v>157</v>
      </c>
      <c r="F80" s="2">
        <v>10.42</v>
      </c>
      <c r="G80" s="5">
        <v>726</v>
      </c>
      <c r="H80" s="2" t="s">
        <v>305</v>
      </c>
      <c r="I80" s="2">
        <v>62</v>
      </c>
      <c r="J80" s="12">
        <v>3</v>
      </c>
      <c r="K80" s="27">
        <v>33.61</v>
      </c>
    </row>
    <row r="81" spans="1:11" hidden="1">
      <c r="A81" s="11" t="s">
        <v>306</v>
      </c>
      <c r="B81" s="3" t="s">
        <v>307</v>
      </c>
      <c r="C81" s="3" t="s">
        <v>128</v>
      </c>
      <c r="D81" s="3" t="s">
        <v>101</v>
      </c>
      <c r="E81" s="3" t="s">
        <v>64</v>
      </c>
      <c r="F81" s="3">
        <v>8.01</v>
      </c>
      <c r="G81" s="6">
        <v>733</v>
      </c>
      <c r="H81" s="3" t="s">
        <v>308</v>
      </c>
      <c r="I81" s="3">
        <v>23</v>
      </c>
      <c r="J81" s="13">
        <v>5</v>
      </c>
      <c r="K81" s="24">
        <v>18.62</v>
      </c>
    </row>
    <row r="82" spans="1:11" hidden="1">
      <c r="A82" s="10" t="s">
        <v>309</v>
      </c>
      <c r="B82" s="2" t="s">
        <v>310</v>
      </c>
      <c r="C82" s="2" t="s">
        <v>57</v>
      </c>
      <c r="D82" s="2" t="s">
        <v>93</v>
      </c>
      <c r="E82" s="2" t="s">
        <v>124</v>
      </c>
      <c r="F82" s="2">
        <v>42.14</v>
      </c>
      <c r="G82" s="5">
        <v>667</v>
      </c>
      <c r="H82" s="2" t="s">
        <v>311</v>
      </c>
      <c r="I82" s="2">
        <v>36</v>
      </c>
      <c r="J82" s="12">
        <v>5</v>
      </c>
      <c r="K82" s="27">
        <v>90.47</v>
      </c>
    </row>
    <row r="83" spans="1:11" hidden="1">
      <c r="A83" s="11" t="s">
        <v>312</v>
      </c>
      <c r="B83" s="3" t="s">
        <v>313</v>
      </c>
      <c r="C83" s="3" t="s">
        <v>73</v>
      </c>
      <c r="D83" s="3" t="s">
        <v>144</v>
      </c>
      <c r="E83" s="3" t="s">
        <v>59</v>
      </c>
      <c r="F83" s="3">
        <v>32.49</v>
      </c>
      <c r="G83" s="6"/>
      <c r="H83" s="3" t="s">
        <v>314</v>
      </c>
      <c r="I83" s="3">
        <v>59</v>
      </c>
      <c r="J83" s="13">
        <v>2</v>
      </c>
      <c r="K83" s="24">
        <v>61.77</v>
      </c>
    </row>
    <row r="84" spans="1:11" hidden="1">
      <c r="A84" s="10" t="s">
        <v>315</v>
      </c>
      <c r="B84" s="2" t="s">
        <v>280</v>
      </c>
      <c r="C84" s="2" t="s">
        <v>57</v>
      </c>
      <c r="D84" s="2" t="s">
        <v>101</v>
      </c>
      <c r="E84" s="2" t="s">
        <v>59</v>
      </c>
      <c r="F84" s="2">
        <v>12.44</v>
      </c>
      <c r="G84" s="5">
        <v>737</v>
      </c>
      <c r="H84" s="2" t="s">
        <v>316</v>
      </c>
      <c r="I84" s="2">
        <v>32</v>
      </c>
      <c r="J84" s="12">
        <v>2</v>
      </c>
      <c r="K84" s="27">
        <v>44.3</v>
      </c>
    </row>
    <row r="85" spans="1:11">
      <c r="A85" s="11" t="s">
        <v>317</v>
      </c>
      <c r="B85" s="3" t="s">
        <v>318</v>
      </c>
      <c r="C85" s="3" t="s">
        <v>73</v>
      </c>
      <c r="D85" s="3" t="s">
        <v>82</v>
      </c>
      <c r="E85" s="3" t="s">
        <v>74</v>
      </c>
      <c r="F85" s="3">
        <v>6.54</v>
      </c>
      <c r="G85" s="6">
        <v>665</v>
      </c>
      <c r="H85" s="3" t="s">
        <v>319</v>
      </c>
      <c r="I85" s="3">
        <v>57</v>
      </c>
      <c r="J85" s="13">
        <v>2</v>
      </c>
      <c r="K85" s="24">
        <v>11.53</v>
      </c>
    </row>
    <row r="86" spans="1:11">
      <c r="A86" s="10" t="s">
        <v>320</v>
      </c>
      <c r="B86" s="2" t="s">
        <v>321</v>
      </c>
      <c r="C86" s="2" t="s">
        <v>57</v>
      </c>
      <c r="D86" s="2" t="s">
        <v>101</v>
      </c>
      <c r="E86" s="2" t="s">
        <v>74</v>
      </c>
      <c r="F86" s="2">
        <v>34.619999999999997</v>
      </c>
      <c r="G86" s="5">
        <v>849</v>
      </c>
      <c r="H86" s="2" t="s">
        <v>322</v>
      </c>
      <c r="I86" s="2">
        <v>28</v>
      </c>
      <c r="J86" s="12">
        <v>5</v>
      </c>
      <c r="K86" s="27">
        <v>67.709999999999994</v>
      </c>
    </row>
    <row r="87" spans="1:11" hidden="1">
      <c r="A87" s="11" t="s">
        <v>323</v>
      </c>
      <c r="B87" s="3" t="s">
        <v>324</v>
      </c>
      <c r="C87" s="3" t="s">
        <v>57</v>
      </c>
      <c r="D87" s="3" t="s">
        <v>93</v>
      </c>
      <c r="E87" s="3" t="s">
        <v>157</v>
      </c>
      <c r="F87" s="3">
        <v>13.4</v>
      </c>
      <c r="G87" s="6">
        <v>787</v>
      </c>
      <c r="H87" s="3" t="s">
        <v>325</v>
      </c>
      <c r="I87" s="3">
        <v>63</v>
      </c>
      <c r="J87" s="13">
        <v>3</v>
      </c>
      <c r="K87" s="24">
        <v>65.319999999999993</v>
      </c>
    </row>
    <row r="88" spans="1:11" hidden="1">
      <c r="A88" s="10" t="s">
        <v>326</v>
      </c>
      <c r="B88" s="2" t="s">
        <v>327</v>
      </c>
      <c r="C88" s="2" t="s">
        <v>57</v>
      </c>
      <c r="D88" s="2" t="s">
        <v>144</v>
      </c>
      <c r="E88" s="2" t="s">
        <v>64</v>
      </c>
      <c r="F88" s="2">
        <v>14.04</v>
      </c>
      <c r="G88" s="5">
        <v>748</v>
      </c>
      <c r="H88" s="2" t="s">
        <v>191</v>
      </c>
      <c r="I88" s="2">
        <v>48</v>
      </c>
      <c r="J88" s="12">
        <v>4</v>
      </c>
      <c r="K88" s="24">
        <v>58.29</v>
      </c>
    </row>
    <row r="89" spans="1:11" hidden="1">
      <c r="A89" s="11" t="s">
        <v>328</v>
      </c>
      <c r="B89" s="3" t="s">
        <v>280</v>
      </c>
      <c r="C89" s="3" t="s">
        <v>128</v>
      </c>
      <c r="D89" s="3" t="s">
        <v>144</v>
      </c>
      <c r="E89" s="3" t="s">
        <v>64</v>
      </c>
      <c r="F89" s="3">
        <v>47.14</v>
      </c>
      <c r="G89" s="6">
        <v>739</v>
      </c>
      <c r="H89" s="3" t="s">
        <v>329</v>
      </c>
      <c r="I89" s="3">
        <v>37</v>
      </c>
      <c r="J89" s="13">
        <v>2</v>
      </c>
      <c r="K89" s="26">
        <v>42.3</v>
      </c>
    </row>
    <row r="90" spans="1:11">
      <c r="A90" s="10" t="s">
        <v>330</v>
      </c>
      <c r="B90" s="2" t="s">
        <v>331</v>
      </c>
      <c r="C90" s="2" t="s">
        <v>89</v>
      </c>
      <c r="D90" s="2" t="s">
        <v>144</v>
      </c>
      <c r="E90" s="2" t="s">
        <v>74</v>
      </c>
      <c r="F90" s="2">
        <v>11.92</v>
      </c>
      <c r="G90" s="5">
        <v>782</v>
      </c>
      <c r="H90" s="2" t="s">
        <v>332</v>
      </c>
      <c r="I90" s="2">
        <v>63</v>
      </c>
      <c r="J90" s="12">
        <v>5</v>
      </c>
      <c r="K90" s="24">
        <v>59.18</v>
      </c>
    </row>
    <row r="91" spans="1:11" hidden="1">
      <c r="A91" s="11" t="s">
        <v>333</v>
      </c>
      <c r="B91" s="3" t="s">
        <v>334</v>
      </c>
      <c r="C91" s="3" t="s">
        <v>57</v>
      </c>
      <c r="D91" s="3" t="s">
        <v>161</v>
      </c>
      <c r="E91" s="3" t="s">
        <v>97</v>
      </c>
      <c r="F91" s="3">
        <v>12.64</v>
      </c>
      <c r="G91" s="6">
        <v>833</v>
      </c>
      <c r="H91" s="3" t="s">
        <v>335</v>
      </c>
      <c r="I91" s="3">
        <v>36</v>
      </c>
      <c r="J91" s="13">
        <v>2</v>
      </c>
      <c r="K91" s="26">
        <v>21.51</v>
      </c>
    </row>
    <row r="92" spans="1:11" hidden="1">
      <c r="A92" s="10" t="s">
        <v>336</v>
      </c>
      <c r="B92" s="2" t="s">
        <v>337</v>
      </c>
      <c r="C92" s="2" t="s">
        <v>89</v>
      </c>
      <c r="D92" s="2" t="s">
        <v>144</v>
      </c>
      <c r="E92" s="2" t="s">
        <v>97</v>
      </c>
      <c r="F92" s="2">
        <v>28.39</v>
      </c>
      <c r="G92" s="5">
        <v>606</v>
      </c>
      <c r="H92" s="2" t="s">
        <v>338</v>
      </c>
      <c r="I92" s="2">
        <v>30</v>
      </c>
      <c r="J92" s="12">
        <v>0</v>
      </c>
      <c r="K92" s="24">
        <v>99.93</v>
      </c>
    </row>
    <row r="93" spans="1:11" hidden="1">
      <c r="A93" s="11" t="s">
        <v>339</v>
      </c>
      <c r="B93" s="3" t="s">
        <v>340</v>
      </c>
      <c r="C93" s="3" t="s">
        <v>89</v>
      </c>
      <c r="D93" s="3" t="s">
        <v>161</v>
      </c>
      <c r="E93" s="3" t="s">
        <v>97</v>
      </c>
      <c r="F93" s="3">
        <v>8.9600000000000009</v>
      </c>
      <c r="G93" s="6">
        <v>608</v>
      </c>
      <c r="H93" s="3" t="s">
        <v>341</v>
      </c>
      <c r="I93" s="3">
        <v>50</v>
      </c>
      <c r="J93" s="13">
        <v>2</v>
      </c>
      <c r="K93" s="26">
        <v>77.17</v>
      </c>
    </row>
    <row r="94" spans="1:11" hidden="1">
      <c r="A94" s="10" t="s">
        <v>342</v>
      </c>
      <c r="B94" s="2" t="s">
        <v>289</v>
      </c>
      <c r="C94" s="2" t="s">
        <v>57</v>
      </c>
      <c r="D94" s="2" t="s">
        <v>232</v>
      </c>
      <c r="E94" s="2" t="s">
        <v>97</v>
      </c>
      <c r="F94" s="2">
        <v>5.04</v>
      </c>
      <c r="G94" s="5">
        <v>887</v>
      </c>
      <c r="H94" s="2" t="s">
        <v>343</v>
      </c>
      <c r="I94" s="2">
        <v>63</v>
      </c>
      <c r="J94" s="12">
        <v>0</v>
      </c>
      <c r="K94" s="24">
        <v>78.430000000000007</v>
      </c>
    </row>
    <row r="95" spans="1:11" hidden="1">
      <c r="A95" s="11" t="s">
        <v>344</v>
      </c>
      <c r="B95" s="3" t="s">
        <v>345</v>
      </c>
      <c r="C95" s="3" t="s">
        <v>128</v>
      </c>
      <c r="D95" s="3" t="s">
        <v>63</v>
      </c>
      <c r="E95" s="3" t="s">
        <v>64</v>
      </c>
      <c r="F95" s="3">
        <v>23.85</v>
      </c>
      <c r="G95" s="6">
        <v>714</v>
      </c>
      <c r="H95" s="3" t="s">
        <v>346</v>
      </c>
      <c r="I95" s="3">
        <v>30</v>
      </c>
      <c r="J95" s="13">
        <v>2</v>
      </c>
      <c r="K95" s="26">
        <v>87.18</v>
      </c>
    </row>
    <row r="96" spans="1:11" hidden="1">
      <c r="A96" s="10" t="s">
        <v>347</v>
      </c>
      <c r="B96" s="2" t="s">
        <v>348</v>
      </c>
      <c r="C96" s="2" t="s">
        <v>89</v>
      </c>
      <c r="D96" s="2" t="s">
        <v>82</v>
      </c>
      <c r="E96" s="2" t="s">
        <v>64</v>
      </c>
      <c r="F96" s="2">
        <v>27.94</v>
      </c>
      <c r="G96" s="5">
        <v>859</v>
      </c>
      <c r="H96" s="2" t="s">
        <v>349</v>
      </c>
      <c r="I96" s="2">
        <v>63</v>
      </c>
      <c r="J96" s="12">
        <v>5</v>
      </c>
      <c r="K96" s="24">
        <v>75.73</v>
      </c>
    </row>
    <row r="97" spans="1:11" hidden="1">
      <c r="A97" s="11" t="s">
        <v>350</v>
      </c>
      <c r="B97" s="3" t="s">
        <v>351</v>
      </c>
      <c r="C97" s="3" t="s">
        <v>68</v>
      </c>
      <c r="D97" s="3" t="s">
        <v>69</v>
      </c>
      <c r="E97" s="3" t="s">
        <v>64</v>
      </c>
      <c r="F97" s="3">
        <v>22.45</v>
      </c>
      <c r="G97" s="6">
        <v>754</v>
      </c>
      <c r="H97" s="3" t="s">
        <v>352</v>
      </c>
      <c r="I97" s="3">
        <v>42</v>
      </c>
      <c r="J97" s="13">
        <v>3</v>
      </c>
      <c r="K97" s="26">
        <v>15.41</v>
      </c>
    </row>
    <row r="98" spans="1:11">
      <c r="A98" s="10" t="s">
        <v>353</v>
      </c>
      <c r="B98" s="2" t="s">
        <v>40</v>
      </c>
      <c r="C98" s="2" t="s">
        <v>73</v>
      </c>
      <c r="D98" s="2" t="s">
        <v>78</v>
      </c>
      <c r="E98" s="2" t="s">
        <v>74</v>
      </c>
      <c r="F98" s="2">
        <v>7.01</v>
      </c>
      <c r="G98" s="5">
        <v>740</v>
      </c>
      <c r="H98" s="2" t="s">
        <v>354</v>
      </c>
      <c r="I98" s="2">
        <v>25</v>
      </c>
      <c r="J98" s="12">
        <v>4</v>
      </c>
      <c r="K98" s="24">
        <v>92.33</v>
      </c>
    </row>
    <row r="99" spans="1:11" hidden="1">
      <c r="A99" s="11" t="s">
        <v>355</v>
      </c>
      <c r="B99" s="3" t="s">
        <v>356</v>
      </c>
      <c r="C99" s="3" t="s">
        <v>73</v>
      </c>
      <c r="D99" s="3" t="s">
        <v>144</v>
      </c>
      <c r="E99" s="3" t="s">
        <v>64</v>
      </c>
      <c r="F99" s="3">
        <v>34.270000000000003</v>
      </c>
      <c r="G99" s="6">
        <v>576</v>
      </c>
      <c r="H99" s="3" t="s">
        <v>357</v>
      </c>
      <c r="I99" s="3">
        <v>41</v>
      </c>
      <c r="J99" s="13">
        <v>2</v>
      </c>
      <c r="K99" s="26">
        <v>90.12</v>
      </c>
    </row>
    <row r="100" spans="1:11" hidden="1">
      <c r="A100" s="10" t="s">
        <v>358</v>
      </c>
      <c r="B100" s="2" t="s">
        <v>359</v>
      </c>
      <c r="C100" s="2" t="s">
        <v>89</v>
      </c>
      <c r="D100" s="2" t="s">
        <v>69</v>
      </c>
      <c r="E100" s="2" t="s">
        <v>59</v>
      </c>
      <c r="F100" s="2">
        <v>42.82</v>
      </c>
      <c r="G100" s="5">
        <v>834</v>
      </c>
      <c r="H100" s="2" t="s">
        <v>360</v>
      </c>
      <c r="I100" s="2">
        <v>58</v>
      </c>
      <c r="J100" s="12">
        <v>1</v>
      </c>
      <c r="K100" s="24">
        <v>54.21</v>
      </c>
    </row>
    <row r="101" spans="1:11" hidden="1">
      <c r="A101" s="11" t="s">
        <v>361</v>
      </c>
      <c r="B101" s="3" t="s">
        <v>362</v>
      </c>
      <c r="C101" s="3" t="s">
        <v>89</v>
      </c>
      <c r="D101" s="3" t="s">
        <v>93</v>
      </c>
      <c r="E101" s="3" t="s">
        <v>59</v>
      </c>
      <c r="F101" s="3">
        <v>4.2300000000000004</v>
      </c>
      <c r="G101" s="6">
        <v>686</v>
      </c>
      <c r="H101" s="3" t="s">
        <v>363</v>
      </c>
      <c r="I101" s="3">
        <v>41</v>
      </c>
      <c r="J101" s="13">
        <v>2</v>
      </c>
      <c r="K101" s="26">
        <v>59.66</v>
      </c>
    </row>
    <row r="102" spans="1:11" hidden="1">
      <c r="A102" s="10" t="s">
        <v>364</v>
      </c>
      <c r="B102" s="2" t="s">
        <v>365</v>
      </c>
      <c r="C102" s="2" t="s">
        <v>105</v>
      </c>
      <c r="D102" s="2" t="s">
        <v>78</v>
      </c>
      <c r="E102" s="2" t="s">
        <v>59</v>
      </c>
      <c r="F102" s="2">
        <v>9.67</v>
      </c>
      <c r="G102" s="5">
        <v>565</v>
      </c>
      <c r="H102" s="2" t="s">
        <v>366</v>
      </c>
      <c r="I102" s="2">
        <v>35</v>
      </c>
      <c r="J102" s="12">
        <v>3</v>
      </c>
      <c r="K102" s="24">
        <v>94.19</v>
      </c>
    </row>
    <row r="103" spans="1:11" hidden="1">
      <c r="A103" s="11" t="s">
        <v>367</v>
      </c>
      <c r="B103" s="3" t="s">
        <v>252</v>
      </c>
      <c r="C103" s="3" t="s">
        <v>73</v>
      </c>
      <c r="D103" s="3" t="s">
        <v>78</v>
      </c>
      <c r="E103" s="3" t="s">
        <v>157</v>
      </c>
      <c r="F103" s="3">
        <v>39.51</v>
      </c>
      <c r="G103" s="6">
        <v>593</v>
      </c>
      <c r="H103" s="3" t="s">
        <v>368</v>
      </c>
      <c r="I103" s="3">
        <v>32</v>
      </c>
      <c r="J103" s="13">
        <v>4</v>
      </c>
      <c r="K103" s="26">
        <v>52.45</v>
      </c>
    </row>
    <row r="104" spans="1:11" hidden="1">
      <c r="A104" s="10" t="s">
        <v>369</v>
      </c>
      <c r="B104" s="2" t="s">
        <v>370</v>
      </c>
      <c r="C104" s="2" t="s">
        <v>73</v>
      </c>
      <c r="D104" s="2" t="s">
        <v>232</v>
      </c>
      <c r="E104" s="2" t="s">
        <v>64</v>
      </c>
      <c r="F104" s="2">
        <v>22.47</v>
      </c>
      <c r="G104" s="5">
        <v>812</v>
      </c>
      <c r="H104" s="2" t="s">
        <v>371</v>
      </c>
      <c r="I104" s="2">
        <v>29</v>
      </c>
      <c r="J104" s="12">
        <v>2</v>
      </c>
      <c r="K104" s="27">
        <v>13.59</v>
      </c>
    </row>
    <row r="105" spans="1:11">
      <c r="A105" s="11" t="s">
        <v>372</v>
      </c>
      <c r="B105" s="3" t="s">
        <v>231</v>
      </c>
      <c r="C105" s="3" t="s">
        <v>128</v>
      </c>
      <c r="D105" s="3" t="s">
        <v>58</v>
      </c>
      <c r="E105" s="3" t="s">
        <v>74</v>
      </c>
      <c r="F105" s="3">
        <v>49.27</v>
      </c>
      <c r="G105" s="6">
        <v>654</v>
      </c>
      <c r="H105" s="3" t="s">
        <v>373</v>
      </c>
      <c r="I105" s="3">
        <v>30</v>
      </c>
      <c r="J105" s="13">
        <v>2</v>
      </c>
      <c r="K105" s="24">
        <v>85.38</v>
      </c>
    </row>
    <row r="106" spans="1:11" hidden="1">
      <c r="A106" s="10" t="s">
        <v>374</v>
      </c>
      <c r="B106" s="2" t="s">
        <v>375</v>
      </c>
      <c r="C106" s="2" t="s">
        <v>57</v>
      </c>
      <c r="D106" s="2" t="s">
        <v>144</v>
      </c>
      <c r="E106" s="2" t="s">
        <v>59</v>
      </c>
      <c r="F106" s="2">
        <v>9.07</v>
      </c>
      <c r="G106" s="5">
        <v>667</v>
      </c>
      <c r="H106" s="2" t="s">
        <v>376</v>
      </c>
      <c r="I106" s="2">
        <v>26</v>
      </c>
      <c r="J106" s="12">
        <v>3</v>
      </c>
      <c r="K106" s="24">
        <v>78.349999999999994</v>
      </c>
    </row>
    <row r="107" spans="1:11">
      <c r="A107" s="11" t="s">
        <v>377</v>
      </c>
      <c r="B107" s="3" t="s">
        <v>378</v>
      </c>
      <c r="C107" s="3" t="s">
        <v>128</v>
      </c>
      <c r="D107" s="3" t="s">
        <v>144</v>
      </c>
      <c r="E107" s="3" t="s">
        <v>74</v>
      </c>
      <c r="F107" s="3">
        <v>30.06</v>
      </c>
      <c r="G107" s="6">
        <v>877</v>
      </c>
      <c r="H107" s="3" t="s">
        <v>379</v>
      </c>
      <c r="I107" s="3">
        <v>47</v>
      </c>
      <c r="J107" s="13">
        <v>0</v>
      </c>
      <c r="K107" s="26">
        <v>62.74</v>
      </c>
    </row>
    <row r="108" spans="1:11">
      <c r="A108" s="10" t="s">
        <v>380</v>
      </c>
      <c r="B108" s="2" t="s">
        <v>381</v>
      </c>
      <c r="C108" s="2" t="s">
        <v>89</v>
      </c>
      <c r="D108" s="2" t="s">
        <v>232</v>
      </c>
      <c r="E108" s="2" t="s">
        <v>74</v>
      </c>
      <c r="F108" s="2">
        <v>7.98</v>
      </c>
      <c r="G108" s="5">
        <v>755</v>
      </c>
      <c r="H108" s="2" t="s">
        <v>382</v>
      </c>
      <c r="I108" s="2">
        <v>41</v>
      </c>
      <c r="J108" s="12">
        <v>5</v>
      </c>
      <c r="K108" s="24">
        <v>64.75</v>
      </c>
    </row>
    <row r="109" spans="1:11" hidden="1">
      <c r="A109" s="11" t="s">
        <v>383</v>
      </c>
      <c r="B109" s="3" t="s">
        <v>384</v>
      </c>
      <c r="C109" s="3" t="s">
        <v>73</v>
      </c>
      <c r="D109" s="3" t="s">
        <v>78</v>
      </c>
      <c r="E109" s="3" t="s">
        <v>124</v>
      </c>
      <c r="F109" s="3">
        <v>27.94</v>
      </c>
      <c r="G109" s="6">
        <v>728</v>
      </c>
      <c r="H109" s="3" t="s">
        <v>385</v>
      </c>
      <c r="I109" s="3">
        <v>37</v>
      </c>
      <c r="J109" s="13">
        <v>0</v>
      </c>
      <c r="K109" s="26">
        <v>78.89</v>
      </c>
    </row>
    <row r="110" spans="1:11" hidden="1">
      <c r="A110" s="10" t="s">
        <v>386</v>
      </c>
      <c r="B110" s="2" t="s">
        <v>387</v>
      </c>
      <c r="C110" s="2" t="s">
        <v>105</v>
      </c>
      <c r="D110" s="2" t="s">
        <v>78</v>
      </c>
      <c r="E110" s="2" t="s">
        <v>97</v>
      </c>
      <c r="F110" s="2">
        <v>33.81</v>
      </c>
      <c r="G110" s="5">
        <v>871</v>
      </c>
      <c r="H110" s="2" t="s">
        <v>388</v>
      </c>
      <c r="I110" s="2">
        <v>59</v>
      </c>
      <c r="J110" s="12">
        <v>3</v>
      </c>
      <c r="K110" s="24">
        <v>42.08</v>
      </c>
    </row>
    <row r="111" spans="1:11" hidden="1">
      <c r="A111" s="11" t="s">
        <v>389</v>
      </c>
      <c r="B111" s="3" t="s">
        <v>231</v>
      </c>
      <c r="C111" s="3" t="s">
        <v>68</v>
      </c>
      <c r="D111" s="3" t="s">
        <v>144</v>
      </c>
      <c r="E111" s="3" t="s">
        <v>157</v>
      </c>
      <c r="F111" s="3">
        <v>32.479999999999997</v>
      </c>
      <c r="G111" s="6">
        <v>584</v>
      </c>
      <c r="H111" s="3" t="s">
        <v>390</v>
      </c>
      <c r="I111" s="3">
        <v>39</v>
      </c>
      <c r="J111" s="13">
        <v>4</v>
      </c>
      <c r="K111" s="26">
        <v>17.75</v>
      </c>
    </row>
    <row r="112" spans="1:11" hidden="1">
      <c r="A112" s="10" t="s">
        <v>391</v>
      </c>
      <c r="B112" s="2" t="s">
        <v>392</v>
      </c>
      <c r="C112" s="2" t="s">
        <v>89</v>
      </c>
      <c r="D112" s="2" t="s">
        <v>82</v>
      </c>
      <c r="E112" s="2" t="s">
        <v>64</v>
      </c>
      <c r="F112" s="2">
        <v>5.67</v>
      </c>
      <c r="G112" s="5">
        <v>589</v>
      </c>
      <c r="H112" s="2" t="s">
        <v>393</v>
      </c>
      <c r="I112" s="2">
        <v>61</v>
      </c>
      <c r="J112" s="12">
        <v>4</v>
      </c>
      <c r="K112" s="24">
        <v>75.459999999999994</v>
      </c>
    </row>
    <row r="113" spans="1:11" hidden="1">
      <c r="A113" s="11" t="s">
        <v>394</v>
      </c>
      <c r="B113" s="3" t="s">
        <v>395</v>
      </c>
      <c r="C113" s="3" t="s">
        <v>128</v>
      </c>
      <c r="D113" s="3" t="s">
        <v>93</v>
      </c>
      <c r="E113" s="3" t="s">
        <v>59</v>
      </c>
      <c r="F113" s="3">
        <v>24.14</v>
      </c>
      <c r="G113" s="6">
        <v>883</v>
      </c>
      <c r="H113" s="3" t="s">
        <v>396</v>
      </c>
      <c r="I113" s="3">
        <v>52</v>
      </c>
      <c r="J113" s="13">
        <v>4</v>
      </c>
      <c r="K113" s="26">
        <v>24.14</v>
      </c>
    </row>
    <row r="114" spans="1:11" hidden="1">
      <c r="A114" s="10" t="s">
        <v>397</v>
      </c>
      <c r="B114" s="2" t="s">
        <v>398</v>
      </c>
      <c r="C114" s="2" t="s">
        <v>128</v>
      </c>
      <c r="D114" s="2" t="s">
        <v>82</v>
      </c>
      <c r="E114" s="2" t="s">
        <v>59</v>
      </c>
      <c r="F114" s="2">
        <v>33.369999999999997</v>
      </c>
      <c r="G114" s="5"/>
      <c r="H114" s="2" t="s">
        <v>399</v>
      </c>
      <c r="I114" s="2">
        <v>55</v>
      </c>
      <c r="J114" s="12">
        <v>4</v>
      </c>
      <c r="K114" s="24">
        <v>98.55</v>
      </c>
    </row>
    <row r="115" spans="1:11" hidden="1">
      <c r="A115" s="11" t="s">
        <v>400</v>
      </c>
      <c r="B115" s="3" t="s">
        <v>401</v>
      </c>
      <c r="C115" s="3" t="s">
        <v>73</v>
      </c>
      <c r="D115" s="3" t="s">
        <v>161</v>
      </c>
      <c r="E115" s="3" t="s">
        <v>64</v>
      </c>
      <c r="F115" s="3">
        <v>18.899999999999999</v>
      </c>
      <c r="G115" s="6">
        <v>873</v>
      </c>
      <c r="H115" s="3" t="s">
        <v>346</v>
      </c>
      <c r="I115" s="3">
        <v>43</v>
      </c>
      <c r="J115" s="13">
        <v>0</v>
      </c>
      <c r="K115" s="26">
        <v>28.06</v>
      </c>
    </row>
    <row r="116" spans="1:11" hidden="1">
      <c r="A116" s="10" t="s">
        <v>402</v>
      </c>
      <c r="B116" s="2" t="s">
        <v>403</v>
      </c>
      <c r="C116" s="2" t="s">
        <v>73</v>
      </c>
      <c r="D116" s="2" t="s">
        <v>101</v>
      </c>
      <c r="E116" s="2" t="s">
        <v>97</v>
      </c>
      <c r="F116" s="2">
        <v>30.39</v>
      </c>
      <c r="G116" s="5">
        <v>729</v>
      </c>
      <c r="H116" s="2" t="s">
        <v>404</v>
      </c>
      <c r="I116" s="2">
        <v>30</v>
      </c>
      <c r="J116" s="12">
        <v>4</v>
      </c>
      <c r="K116" s="24">
        <v>56.09</v>
      </c>
    </row>
    <row r="117" spans="1:11" hidden="1">
      <c r="A117" s="11" t="s">
        <v>405</v>
      </c>
      <c r="B117" s="3" t="s">
        <v>406</v>
      </c>
      <c r="C117" s="3" t="s">
        <v>73</v>
      </c>
      <c r="D117" s="3" t="s">
        <v>58</v>
      </c>
      <c r="E117" s="3" t="s">
        <v>59</v>
      </c>
      <c r="F117" s="3">
        <v>41.22</v>
      </c>
      <c r="G117" s="6">
        <v>900</v>
      </c>
      <c r="H117" s="3" t="s">
        <v>407</v>
      </c>
      <c r="I117" s="3">
        <v>63</v>
      </c>
      <c r="J117" s="13">
        <v>5</v>
      </c>
      <c r="K117" s="26">
        <v>95.94</v>
      </c>
    </row>
    <row r="118" spans="1:11" hidden="1">
      <c r="A118" s="10" t="s">
        <v>408</v>
      </c>
      <c r="B118" s="2" t="s">
        <v>409</v>
      </c>
      <c r="C118" s="2" t="s">
        <v>73</v>
      </c>
      <c r="D118" s="2" t="s">
        <v>144</v>
      </c>
      <c r="E118" s="2" t="s">
        <v>157</v>
      </c>
      <c r="F118" s="2">
        <v>13.07</v>
      </c>
      <c r="G118" s="5">
        <v>798</v>
      </c>
      <c r="H118" s="2" t="s">
        <v>410</v>
      </c>
      <c r="I118" s="2">
        <v>31</v>
      </c>
      <c r="J118" s="12">
        <v>0</v>
      </c>
      <c r="K118" s="24">
        <v>78.94</v>
      </c>
    </row>
    <row r="119" spans="1:11">
      <c r="A119" s="11" t="s">
        <v>411</v>
      </c>
      <c r="B119" s="3" t="s">
        <v>412</v>
      </c>
      <c r="C119" s="3" t="s">
        <v>89</v>
      </c>
      <c r="D119" s="3" t="s">
        <v>58</v>
      </c>
      <c r="E119" s="3" t="s">
        <v>74</v>
      </c>
      <c r="F119" s="3">
        <v>44.19</v>
      </c>
      <c r="G119" s="6">
        <v>855</v>
      </c>
      <c r="H119" s="3" t="s">
        <v>413</v>
      </c>
      <c r="I119" s="3">
        <v>33</v>
      </c>
      <c r="J119" s="13">
        <v>5</v>
      </c>
      <c r="K119" s="26">
        <v>93.69</v>
      </c>
    </row>
    <row r="120" spans="1:11">
      <c r="A120" s="10" t="s">
        <v>414</v>
      </c>
      <c r="B120" s="2" t="s">
        <v>415</v>
      </c>
      <c r="C120" s="2" t="s">
        <v>105</v>
      </c>
      <c r="D120" s="2" t="s">
        <v>82</v>
      </c>
      <c r="E120" s="2" t="s">
        <v>74</v>
      </c>
      <c r="F120" s="2">
        <v>34.79</v>
      </c>
      <c r="G120" s="5">
        <v>777</v>
      </c>
      <c r="H120" s="2" t="s">
        <v>416</v>
      </c>
      <c r="I120" s="2">
        <v>36</v>
      </c>
      <c r="J120" s="12">
        <v>4</v>
      </c>
      <c r="K120" s="24">
        <v>28.79</v>
      </c>
    </row>
    <row r="121" spans="1:11" hidden="1">
      <c r="A121" s="11" t="s">
        <v>417</v>
      </c>
      <c r="B121" s="3" t="s">
        <v>418</v>
      </c>
      <c r="C121" s="3" t="s">
        <v>128</v>
      </c>
      <c r="D121" s="3" t="s">
        <v>69</v>
      </c>
      <c r="E121" s="3" t="s">
        <v>59</v>
      </c>
      <c r="F121" s="3">
        <v>49.27</v>
      </c>
      <c r="G121" s="6">
        <v>694</v>
      </c>
      <c r="H121" s="3" t="s">
        <v>419</v>
      </c>
      <c r="I121" s="3">
        <v>55</v>
      </c>
      <c r="J121" s="13">
        <v>3</v>
      </c>
      <c r="K121" s="24">
        <v>56.45</v>
      </c>
    </row>
    <row r="122" spans="1:11">
      <c r="A122" s="10" t="s">
        <v>420</v>
      </c>
      <c r="B122" s="2" t="s">
        <v>421</v>
      </c>
      <c r="C122" s="2" t="s">
        <v>89</v>
      </c>
      <c r="D122" s="2" t="s">
        <v>78</v>
      </c>
      <c r="E122" s="2" t="s">
        <v>74</v>
      </c>
      <c r="F122" s="2">
        <v>44.08</v>
      </c>
      <c r="G122" s="5">
        <v>602</v>
      </c>
      <c r="H122" s="2" t="s">
        <v>422</v>
      </c>
      <c r="I122" s="2">
        <v>29</v>
      </c>
      <c r="J122" s="12">
        <v>2</v>
      </c>
      <c r="K122" s="27">
        <v>91.92</v>
      </c>
    </row>
    <row r="123" spans="1:11" hidden="1">
      <c r="A123" s="11" t="s">
        <v>423</v>
      </c>
      <c r="B123" s="3" t="s">
        <v>424</v>
      </c>
      <c r="C123" s="3" t="s">
        <v>73</v>
      </c>
      <c r="D123" s="3" t="s">
        <v>232</v>
      </c>
      <c r="E123" s="3" t="s">
        <v>97</v>
      </c>
      <c r="F123" s="3">
        <v>7.31</v>
      </c>
      <c r="G123" s="6">
        <v>780</v>
      </c>
      <c r="H123" s="3" t="s">
        <v>425</v>
      </c>
      <c r="I123" s="3">
        <v>48</v>
      </c>
      <c r="J123" s="13">
        <v>0</v>
      </c>
      <c r="K123" s="24">
        <v>33.590000000000003</v>
      </c>
    </row>
    <row r="124" spans="1:11">
      <c r="A124" s="10" t="s">
        <v>426</v>
      </c>
      <c r="B124" s="2" t="s">
        <v>427</v>
      </c>
      <c r="C124" s="2" t="s">
        <v>73</v>
      </c>
      <c r="D124" s="2" t="s">
        <v>69</v>
      </c>
      <c r="E124" s="2" t="s">
        <v>74</v>
      </c>
      <c r="F124" s="2">
        <v>4.32</v>
      </c>
      <c r="G124" s="5">
        <v>882</v>
      </c>
      <c r="H124" s="2" t="s">
        <v>428</v>
      </c>
      <c r="I124" s="2">
        <v>30</v>
      </c>
      <c r="J124" s="12">
        <v>0</v>
      </c>
      <c r="K124" s="27">
        <v>79.62</v>
      </c>
    </row>
    <row r="125" spans="1:11" hidden="1">
      <c r="A125" s="11" t="s">
        <v>429</v>
      </c>
      <c r="B125" s="3" t="s">
        <v>430</v>
      </c>
      <c r="C125" s="3" t="s">
        <v>68</v>
      </c>
      <c r="D125" s="3" t="s">
        <v>78</v>
      </c>
      <c r="E125" s="3" t="s">
        <v>64</v>
      </c>
      <c r="F125" s="3">
        <v>45.58</v>
      </c>
      <c r="G125" s="6"/>
      <c r="H125" s="3" t="s">
        <v>431</v>
      </c>
      <c r="I125" s="3">
        <v>57</v>
      </c>
      <c r="J125" s="13">
        <v>5</v>
      </c>
      <c r="K125" s="26">
        <v>39.01</v>
      </c>
    </row>
    <row r="126" spans="1:11" hidden="1">
      <c r="A126" s="10" t="s">
        <v>432</v>
      </c>
      <c r="B126" s="2" t="s">
        <v>433</v>
      </c>
      <c r="C126" s="2" t="s">
        <v>128</v>
      </c>
      <c r="D126" s="2" t="s">
        <v>82</v>
      </c>
      <c r="E126" s="2" t="s">
        <v>97</v>
      </c>
      <c r="F126" s="2">
        <v>5.24</v>
      </c>
      <c r="G126" s="5">
        <v>868</v>
      </c>
      <c r="H126" s="2" t="s">
        <v>434</v>
      </c>
      <c r="I126" s="2">
        <v>53</v>
      </c>
      <c r="J126" s="12">
        <v>4</v>
      </c>
      <c r="K126" s="24">
        <v>90.53</v>
      </c>
    </row>
    <row r="127" spans="1:11" hidden="1">
      <c r="A127" s="11" t="s">
        <v>435</v>
      </c>
      <c r="B127" s="3" t="s">
        <v>85</v>
      </c>
      <c r="C127" s="3" t="s">
        <v>68</v>
      </c>
      <c r="D127" s="3" t="s">
        <v>58</v>
      </c>
      <c r="E127" s="3" t="s">
        <v>97</v>
      </c>
      <c r="F127" s="3">
        <v>16.690000000000001</v>
      </c>
      <c r="G127" s="6"/>
      <c r="H127" s="3" t="s">
        <v>436</v>
      </c>
      <c r="I127" s="3">
        <v>48</v>
      </c>
      <c r="J127" s="13">
        <v>1</v>
      </c>
      <c r="K127" s="26">
        <v>31.81</v>
      </c>
    </row>
    <row r="128" spans="1:11" hidden="1">
      <c r="A128" s="10" t="s">
        <v>437</v>
      </c>
      <c r="B128" s="2" t="s">
        <v>438</v>
      </c>
      <c r="C128" s="2" t="s">
        <v>89</v>
      </c>
      <c r="D128" s="2" t="s">
        <v>161</v>
      </c>
      <c r="E128" s="2" t="s">
        <v>124</v>
      </c>
      <c r="F128" s="2">
        <v>39.96</v>
      </c>
      <c r="G128" s="5">
        <v>560</v>
      </c>
      <c r="H128" s="2" t="s">
        <v>439</v>
      </c>
      <c r="I128" s="2">
        <v>24</v>
      </c>
      <c r="J128" s="12">
        <v>5</v>
      </c>
      <c r="K128" s="24">
        <v>86.01</v>
      </c>
    </row>
    <row r="129" spans="1:11" hidden="1">
      <c r="A129" s="11" t="s">
        <v>440</v>
      </c>
      <c r="B129" s="3" t="s">
        <v>441</v>
      </c>
      <c r="C129" s="3" t="s">
        <v>73</v>
      </c>
      <c r="D129" s="3" t="s">
        <v>82</v>
      </c>
      <c r="E129" s="3" t="s">
        <v>157</v>
      </c>
      <c r="F129" s="3">
        <v>19.21</v>
      </c>
      <c r="G129" s="6">
        <v>871</v>
      </c>
      <c r="H129" s="3" t="s">
        <v>442</v>
      </c>
      <c r="I129" s="3">
        <v>43</v>
      </c>
      <c r="J129" s="13">
        <v>1</v>
      </c>
      <c r="K129" s="24">
        <v>48.59</v>
      </c>
    </row>
    <row r="130" spans="1:11" hidden="1">
      <c r="A130" s="10" t="s">
        <v>443</v>
      </c>
      <c r="B130" s="2" t="s">
        <v>392</v>
      </c>
      <c r="C130" s="2" t="s">
        <v>89</v>
      </c>
      <c r="D130" s="2" t="s">
        <v>161</v>
      </c>
      <c r="E130" s="2" t="s">
        <v>59</v>
      </c>
      <c r="F130" s="2">
        <v>35.68</v>
      </c>
      <c r="G130" s="5">
        <v>619</v>
      </c>
      <c r="H130" s="2" t="s">
        <v>444</v>
      </c>
      <c r="I130" s="2">
        <v>24</v>
      </c>
      <c r="J130" s="12">
        <v>2</v>
      </c>
      <c r="K130" s="27">
        <v>44.6</v>
      </c>
    </row>
    <row r="131" spans="1:11" hidden="1">
      <c r="A131" s="11" t="s">
        <v>445</v>
      </c>
      <c r="B131" s="3" t="s">
        <v>446</v>
      </c>
      <c r="C131" s="3" t="s">
        <v>105</v>
      </c>
      <c r="D131" s="3" t="s">
        <v>144</v>
      </c>
      <c r="E131" s="3" t="s">
        <v>157</v>
      </c>
      <c r="F131" s="3">
        <v>49.49</v>
      </c>
      <c r="G131" s="6">
        <v>679</v>
      </c>
      <c r="H131" s="3" t="s">
        <v>447</v>
      </c>
      <c r="I131" s="3">
        <v>40</v>
      </c>
      <c r="J131" s="13">
        <v>2</v>
      </c>
      <c r="K131" s="26">
        <v>88.28</v>
      </c>
    </row>
    <row r="132" spans="1:11">
      <c r="A132" s="10" t="s">
        <v>448</v>
      </c>
      <c r="B132" s="2" t="s">
        <v>378</v>
      </c>
      <c r="C132" s="2" t="s">
        <v>68</v>
      </c>
      <c r="D132" s="2" t="s">
        <v>161</v>
      </c>
      <c r="E132" s="2" t="s">
        <v>74</v>
      </c>
      <c r="F132" s="2">
        <v>23.54</v>
      </c>
      <c r="G132" s="5">
        <v>775</v>
      </c>
      <c r="H132" s="2" t="s">
        <v>449</v>
      </c>
      <c r="I132" s="2">
        <v>43</v>
      </c>
      <c r="J132" s="12">
        <v>1</v>
      </c>
      <c r="K132" s="24">
        <v>19.72</v>
      </c>
    </row>
    <row r="133" spans="1:11">
      <c r="A133" s="11" t="s">
        <v>450</v>
      </c>
      <c r="B133" s="3" t="s">
        <v>451</v>
      </c>
      <c r="C133" s="3" t="s">
        <v>73</v>
      </c>
      <c r="D133" s="3" t="s">
        <v>58</v>
      </c>
      <c r="E133" s="3" t="s">
        <v>74</v>
      </c>
      <c r="F133" s="3">
        <v>6.71</v>
      </c>
      <c r="G133" s="6">
        <v>642</v>
      </c>
      <c r="H133" s="3" t="s">
        <v>452</v>
      </c>
      <c r="I133" s="3">
        <v>28</v>
      </c>
      <c r="J133" s="13">
        <v>0</v>
      </c>
      <c r="K133" s="26">
        <v>51.35</v>
      </c>
    </row>
    <row r="134" spans="1:11" hidden="1">
      <c r="A134" s="10" t="s">
        <v>453</v>
      </c>
      <c r="B134" s="2" t="s">
        <v>454</v>
      </c>
      <c r="C134" s="2" t="s">
        <v>73</v>
      </c>
      <c r="D134" s="2" t="s">
        <v>232</v>
      </c>
      <c r="E134" s="2" t="s">
        <v>59</v>
      </c>
      <c r="F134" s="2">
        <v>35.42</v>
      </c>
      <c r="G134" s="5">
        <v>571</v>
      </c>
      <c r="H134" s="2" t="s">
        <v>455</v>
      </c>
      <c r="I134" s="2">
        <v>61</v>
      </c>
      <c r="J134" s="12">
        <v>3</v>
      </c>
      <c r="K134" s="24">
        <v>40.69</v>
      </c>
    </row>
    <row r="135" spans="1:11" hidden="1">
      <c r="A135" s="11" t="s">
        <v>456</v>
      </c>
      <c r="B135" s="3" t="s">
        <v>164</v>
      </c>
      <c r="C135" s="3" t="s">
        <v>57</v>
      </c>
      <c r="D135" s="3" t="s">
        <v>144</v>
      </c>
      <c r="E135" s="3" t="s">
        <v>157</v>
      </c>
      <c r="F135" s="3">
        <v>38.25</v>
      </c>
      <c r="G135" s="6">
        <v>565</v>
      </c>
      <c r="H135" s="3" t="s">
        <v>457</v>
      </c>
      <c r="I135" s="3">
        <v>65</v>
      </c>
      <c r="J135" s="13">
        <v>3</v>
      </c>
      <c r="K135" s="26">
        <v>14.3</v>
      </c>
    </row>
    <row r="136" spans="1:11" hidden="1">
      <c r="A136" s="10" t="s">
        <v>458</v>
      </c>
      <c r="B136" s="2" t="s">
        <v>459</v>
      </c>
      <c r="C136" s="2" t="s">
        <v>57</v>
      </c>
      <c r="D136" s="2" t="s">
        <v>69</v>
      </c>
      <c r="E136" s="2" t="s">
        <v>157</v>
      </c>
      <c r="F136" s="2">
        <v>29.66</v>
      </c>
      <c r="G136" s="5">
        <v>897</v>
      </c>
      <c r="H136" s="2" t="s">
        <v>460</v>
      </c>
      <c r="I136" s="2">
        <v>45</v>
      </c>
      <c r="J136" s="12">
        <v>3</v>
      </c>
      <c r="K136" s="24">
        <v>18.78</v>
      </c>
    </row>
    <row r="137" spans="1:11" hidden="1">
      <c r="A137" s="11" t="s">
        <v>461</v>
      </c>
      <c r="B137" s="3" t="s">
        <v>462</v>
      </c>
      <c r="C137" s="3" t="s">
        <v>89</v>
      </c>
      <c r="D137" s="3" t="s">
        <v>78</v>
      </c>
      <c r="E137" s="3" t="s">
        <v>157</v>
      </c>
      <c r="F137" s="3">
        <v>33.53</v>
      </c>
      <c r="G137" s="6">
        <v>608</v>
      </c>
      <c r="H137" s="3" t="s">
        <v>463</v>
      </c>
      <c r="I137" s="3">
        <v>53</v>
      </c>
      <c r="J137" s="13">
        <v>4</v>
      </c>
      <c r="K137" s="26">
        <v>55.06</v>
      </c>
    </row>
    <row r="138" spans="1:11" hidden="1">
      <c r="A138" s="10" t="s">
        <v>464</v>
      </c>
      <c r="B138" s="2" t="s">
        <v>465</v>
      </c>
      <c r="C138" s="2" t="s">
        <v>57</v>
      </c>
      <c r="D138" s="2" t="s">
        <v>101</v>
      </c>
      <c r="E138" s="2" t="s">
        <v>59</v>
      </c>
      <c r="F138" s="2">
        <v>49.83</v>
      </c>
      <c r="G138" s="5">
        <v>801</v>
      </c>
      <c r="H138" s="2" t="s">
        <v>466</v>
      </c>
      <c r="I138" s="2">
        <v>26</v>
      </c>
      <c r="J138" s="12">
        <v>3</v>
      </c>
      <c r="K138" s="24">
        <v>82.41</v>
      </c>
    </row>
    <row r="139" spans="1:11" hidden="1">
      <c r="A139" s="11" t="s">
        <v>467</v>
      </c>
      <c r="B139" s="3" t="s">
        <v>468</v>
      </c>
      <c r="C139" s="3" t="s">
        <v>57</v>
      </c>
      <c r="D139" s="3" t="s">
        <v>144</v>
      </c>
      <c r="E139" s="3" t="s">
        <v>59</v>
      </c>
      <c r="F139" s="3">
        <v>6.05</v>
      </c>
      <c r="G139" s="6">
        <v>703</v>
      </c>
      <c r="H139" s="3" t="s">
        <v>469</v>
      </c>
      <c r="I139" s="3">
        <v>45</v>
      </c>
      <c r="J139" s="13">
        <v>4</v>
      </c>
      <c r="K139" s="26">
        <v>52.07</v>
      </c>
    </row>
    <row r="140" spans="1:11" hidden="1">
      <c r="A140" s="10" t="s">
        <v>470</v>
      </c>
      <c r="B140" s="2" t="s">
        <v>235</v>
      </c>
      <c r="C140" s="2" t="s">
        <v>105</v>
      </c>
      <c r="D140" s="2" t="s">
        <v>78</v>
      </c>
      <c r="E140" s="2" t="s">
        <v>64</v>
      </c>
      <c r="F140" s="2"/>
      <c r="G140" s="5">
        <v>738</v>
      </c>
      <c r="H140" s="2" t="s">
        <v>471</v>
      </c>
      <c r="I140" s="2">
        <v>30</v>
      </c>
      <c r="J140" s="12">
        <v>4</v>
      </c>
      <c r="K140" s="24">
        <v>38.1</v>
      </c>
    </row>
    <row r="141" spans="1:11" hidden="1">
      <c r="A141" s="11" t="s">
        <v>472</v>
      </c>
      <c r="B141" s="3" t="s">
        <v>473</v>
      </c>
      <c r="C141" s="3" t="s">
        <v>57</v>
      </c>
      <c r="D141" s="3" t="s">
        <v>101</v>
      </c>
      <c r="E141" s="3" t="s">
        <v>59</v>
      </c>
      <c r="F141" s="3">
        <v>27.71</v>
      </c>
      <c r="G141" s="6">
        <v>844</v>
      </c>
      <c r="H141" s="3" t="s">
        <v>474</v>
      </c>
      <c r="I141" s="3">
        <v>63</v>
      </c>
      <c r="J141" s="13">
        <v>0</v>
      </c>
      <c r="K141" s="24">
        <v>33.56</v>
      </c>
    </row>
    <row r="142" spans="1:11" hidden="1">
      <c r="A142" s="10" t="s">
        <v>475</v>
      </c>
      <c r="B142" s="2" t="s">
        <v>176</v>
      </c>
      <c r="C142" s="2" t="s">
        <v>68</v>
      </c>
      <c r="D142" s="2" t="s">
        <v>58</v>
      </c>
      <c r="E142" s="2" t="s">
        <v>97</v>
      </c>
      <c r="F142" s="2">
        <v>39.67</v>
      </c>
      <c r="G142" s="5">
        <v>643</v>
      </c>
      <c r="H142" s="2" t="s">
        <v>476</v>
      </c>
      <c r="I142" s="2">
        <v>49</v>
      </c>
      <c r="J142" s="12">
        <v>4</v>
      </c>
      <c r="K142" s="27">
        <v>91.22</v>
      </c>
    </row>
    <row r="143" spans="1:11" hidden="1">
      <c r="A143" s="11" t="s">
        <v>477</v>
      </c>
      <c r="B143" s="3" t="s">
        <v>478</v>
      </c>
      <c r="C143" s="3" t="s">
        <v>57</v>
      </c>
      <c r="D143" s="3" t="s">
        <v>58</v>
      </c>
      <c r="E143" s="3" t="s">
        <v>157</v>
      </c>
      <c r="F143" s="3">
        <v>18.170000000000002</v>
      </c>
      <c r="G143" s="6">
        <v>727</v>
      </c>
      <c r="H143" s="3" t="s">
        <v>479</v>
      </c>
      <c r="I143" s="3">
        <v>40</v>
      </c>
      <c r="J143" s="13">
        <v>0</v>
      </c>
      <c r="K143" s="24">
        <v>13.78</v>
      </c>
    </row>
    <row r="144" spans="1:11" hidden="1">
      <c r="A144" s="10" t="s">
        <v>480</v>
      </c>
      <c r="B144" s="2" t="s">
        <v>481</v>
      </c>
      <c r="C144" s="2" t="s">
        <v>68</v>
      </c>
      <c r="D144" s="2" t="s">
        <v>58</v>
      </c>
      <c r="E144" s="2" t="s">
        <v>97</v>
      </c>
      <c r="F144" s="2">
        <v>31.88</v>
      </c>
      <c r="G144" s="5">
        <v>878</v>
      </c>
      <c r="H144" s="2" t="s">
        <v>482</v>
      </c>
      <c r="I144" s="2">
        <v>31</v>
      </c>
      <c r="J144" s="12">
        <v>1</v>
      </c>
      <c r="K144" s="27">
        <v>50.75</v>
      </c>
    </row>
    <row r="145" spans="1:11" hidden="1">
      <c r="A145" s="11" t="s">
        <v>483</v>
      </c>
      <c r="B145" s="3" t="s">
        <v>484</v>
      </c>
      <c r="C145" s="3" t="s">
        <v>68</v>
      </c>
      <c r="D145" s="3" t="s">
        <v>93</v>
      </c>
      <c r="E145" s="3" t="s">
        <v>124</v>
      </c>
      <c r="F145" s="3">
        <v>43.6</v>
      </c>
      <c r="G145" s="6">
        <v>878</v>
      </c>
      <c r="H145" s="3" t="s">
        <v>485</v>
      </c>
      <c r="I145" s="3">
        <v>63</v>
      </c>
      <c r="J145" s="13">
        <v>1</v>
      </c>
      <c r="K145" s="26">
        <v>10.46</v>
      </c>
    </row>
    <row r="146" spans="1:11" hidden="1">
      <c r="A146" s="10" t="s">
        <v>486</v>
      </c>
      <c r="B146" s="2" t="s">
        <v>487</v>
      </c>
      <c r="C146" s="2" t="s">
        <v>128</v>
      </c>
      <c r="D146" s="2" t="s">
        <v>93</v>
      </c>
      <c r="E146" s="2" t="s">
        <v>64</v>
      </c>
      <c r="F146" s="2">
        <v>28.64</v>
      </c>
      <c r="G146" s="5">
        <v>704</v>
      </c>
      <c r="H146" s="2" t="s">
        <v>488</v>
      </c>
      <c r="I146" s="2">
        <v>41</v>
      </c>
      <c r="J146" s="12">
        <v>3</v>
      </c>
      <c r="K146" s="24">
        <v>13</v>
      </c>
    </row>
    <row r="147" spans="1:11" hidden="1">
      <c r="A147" s="11" t="s">
        <v>489</v>
      </c>
      <c r="B147" s="3" t="s">
        <v>490</v>
      </c>
      <c r="C147" s="3" t="s">
        <v>105</v>
      </c>
      <c r="D147" s="3" t="s">
        <v>232</v>
      </c>
      <c r="E147" s="3" t="s">
        <v>64</v>
      </c>
      <c r="F147" s="3">
        <v>18.989999999999998</v>
      </c>
      <c r="G147" s="6">
        <v>713</v>
      </c>
      <c r="H147" s="3" t="s">
        <v>491</v>
      </c>
      <c r="I147" s="3">
        <v>47</v>
      </c>
      <c r="J147" s="13">
        <v>1</v>
      </c>
      <c r="K147" s="26">
        <v>40.53</v>
      </c>
    </row>
    <row r="148" spans="1:11" hidden="1">
      <c r="A148" s="10" t="s">
        <v>492</v>
      </c>
      <c r="B148" s="2" t="s">
        <v>493</v>
      </c>
      <c r="C148" s="2" t="s">
        <v>89</v>
      </c>
      <c r="D148" s="2" t="s">
        <v>58</v>
      </c>
      <c r="E148" s="2" t="s">
        <v>157</v>
      </c>
      <c r="F148" s="2">
        <v>8.76</v>
      </c>
      <c r="G148" s="5">
        <v>622</v>
      </c>
      <c r="H148" s="2" t="s">
        <v>494</v>
      </c>
      <c r="I148" s="2">
        <v>46</v>
      </c>
      <c r="J148" s="12">
        <v>4</v>
      </c>
      <c r="K148" s="24">
        <v>84.31</v>
      </c>
    </row>
    <row r="149" spans="1:11" hidden="1">
      <c r="A149" s="11" t="s">
        <v>495</v>
      </c>
      <c r="B149" s="3" t="s">
        <v>496</v>
      </c>
      <c r="C149" s="3" t="s">
        <v>105</v>
      </c>
      <c r="D149" s="3" t="s">
        <v>161</v>
      </c>
      <c r="E149" s="3" t="s">
        <v>59</v>
      </c>
      <c r="F149" s="3">
        <v>38.869999999999997</v>
      </c>
      <c r="G149" s="6">
        <v>813</v>
      </c>
      <c r="H149" s="3" t="s">
        <v>497</v>
      </c>
      <c r="I149" s="3">
        <v>53</v>
      </c>
      <c r="J149" s="13">
        <v>0</v>
      </c>
      <c r="K149" s="26">
        <v>18.62</v>
      </c>
    </row>
    <row r="150" spans="1:11" hidden="1">
      <c r="A150" s="10" t="s">
        <v>498</v>
      </c>
      <c r="B150" s="2" t="s">
        <v>321</v>
      </c>
      <c r="C150" s="2" t="s">
        <v>89</v>
      </c>
      <c r="D150" s="2" t="s">
        <v>232</v>
      </c>
      <c r="E150" s="2" t="s">
        <v>97</v>
      </c>
      <c r="F150" s="2">
        <v>5.29</v>
      </c>
      <c r="G150" s="5">
        <v>855</v>
      </c>
      <c r="H150" s="2" t="s">
        <v>499</v>
      </c>
      <c r="I150" s="2">
        <v>40</v>
      </c>
      <c r="J150" s="12">
        <v>4</v>
      </c>
      <c r="K150" s="24">
        <v>93.95</v>
      </c>
    </row>
    <row r="151" spans="1:11" hidden="1">
      <c r="A151" s="11" t="s">
        <v>500</v>
      </c>
      <c r="B151" s="3" t="s">
        <v>501</v>
      </c>
      <c r="C151" s="3" t="s">
        <v>128</v>
      </c>
      <c r="D151" s="3" t="s">
        <v>78</v>
      </c>
      <c r="E151" s="3" t="s">
        <v>59</v>
      </c>
      <c r="F151" s="3">
        <v>21.95</v>
      </c>
      <c r="G151" s="6"/>
      <c r="H151" s="3" t="s">
        <v>502</v>
      </c>
      <c r="I151" s="3">
        <v>34</v>
      </c>
      <c r="J151" s="13">
        <v>2</v>
      </c>
      <c r="K151" s="24">
        <v>63.9</v>
      </c>
    </row>
    <row r="152" spans="1:11" hidden="1">
      <c r="A152" s="10" t="s">
        <v>503</v>
      </c>
      <c r="B152" s="2" t="s">
        <v>504</v>
      </c>
      <c r="C152" s="2" t="s">
        <v>57</v>
      </c>
      <c r="D152" s="2" t="s">
        <v>63</v>
      </c>
      <c r="E152" s="2" t="s">
        <v>64</v>
      </c>
      <c r="F152" s="2">
        <v>16.149999999999999</v>
      </c>
      <c r="G152" s="5">
        <v>898</v>
      </c>
      <c r="H152" s="2" t="s">
        <v>505</v>
      </c>
      <c r="I152" s="2">
        <v>28</v>
      </c>
      <c r="J152" s="12">
        <v>3</v>
      </c>
      <c r="K152" s="27">
        <v>70.760000000000005</v>
      </c>
    </row>
    <row r="153" spans="1:11" hidden="1">
      <c r="A153" s="11" t="s">
        <v>506</v>
      </c>
      <c r="B153" s="3" t="s">
        <v>507</v>
      </c>
      <c r="C153" s="3" t="s">
        <v>89</v>
      </c>
      <c r="D153" s="3" t="s">
        <v>161</v>
      </c>
      <c r="E153" s="3" t="s">
        <v>97</v>
      </c>
      <c r="F153" s="3">
        <v>21.87</v>
      </c>
      <c r="G153" s="6"/>
      <c r="H153" s="3" t="s">
        <v>508</v>
      </c>
      <c r="I153" s="3">
        <v>52</v>
      </c>
      <c r="J153" s="13">
        <v>4</v>
      </c>
      <c r="K153" s="24">
        <v>38.200000000000003</v>
      </c>
    </row>
    <row r="154" spans="1:11" hidden="1">
      <c r="A154" s="10" t="s">
        <v>509</v>
      </c>
      <c r="B154" s="2" t="s">
        <v>77</v>
      </c>
      <c r="C154" s="2" t="s">
        <v>89</v>
      </c>
      <c r="D154" s="2" t="s">
        <v>58</v>
      </c>
      <c r="E154" s="2" t="s">
        <v>157</v>
      </c>
      <c r="F154" s="2">
        <v>17.97</v>
      </c>
      <c r="G154" s="5">
        <v>865</v>
      </c>
      <c r="H154" s="2" t="s">
        <v>305</v>
      </c>
      <c r="I154" s="2">
        <v>59</v>
      </c>
      <c r="J154" s="12">
        <v>2</v>
      </c>
      <c r="K154" s="27">
        <v>84.85</v>
      </c>
    </row>
    <row r="155" spans="1:11" hidden="1">
      <c r="A155" s="11" t="s">
        <v>510</v>
      </c>
      <c r="B155" s="3" t="s">
        <v>511</v>
      </c>
      <c r="C155" s="3" t="s">
        <v>89</v>
      </c>
      <c r="D155" s="3" t="s">
        <v>232</v>
      </c>
      <c r="E155" s="3" t="s">
        <v>157</v>
      </c>
      <c r="F155" s="3">
        <v>3.78</v>
      </c>
      <c r="G155" s="6">
        <v>606</v>
      </c>
      <c r="H155" s="3" t="s">
        <v>512</v>
      </c>
      <c r="I155" s="3">
        <v>41</v>
      </c>
      <c r="J155" s="13">
        <v>5</v>
      </c>
      <c r="K155" s="24">
        <v>63.8</v>
      </c>
    </row>
    <row r="156" spans="1:11" hidden="1">
      <c r="A156" s="10" t="s">
        <v>513</v>
      </c>
      <c r="B156" s="2" t="s">
        <v>514</v>
      </c>
      <c r="C156" s="2" t="s">
        <v>89</v>
      </c>
      <c r="D156" s="2" t="s">
        <v>232</v>
      </c>
      <c r="E156" s="2" t="s">
        <v>59</v>
      </c>
      <c r="F156" s="2">
        <v>39.479999999999997</v>
      </c>
      <c r="G156" s="5">
        <v>576</v>
      </c>
      <c r="H156" s="2" t="s">
        <v>515</v>
      </c>
      <c r="I156" s="2">
        <v>55</v>
      </c>
      <c r="J156" s="12">
        <v>5</v>
      </c>
      <c r="K156" s="27">
        <v>60.98</v>
      </c>
    </row>
    <row r="157" spans="1:11">
      <c r="A157" s="11" t="s">
        <v>516</v>
      </c>
      <c r="B157" s="3" t="s">
        <v>517</v>
      </c>
      <c r="C157" s="3" t="s">
        <v>128</v>
      </c>
      <c r="D157" s="3" t="s">
        <v>78</v>
      </c>
      <c r="E157" s="3" t="s">
        <v>74</v>
      </c>
      <c r="F157" s="3">
        <v>35.92</v>
      </c>
      <c r="G157" s="6">
        <v>775</v>
      </c>
      <c r="H157" s="3" t="s">
        <v>518</v>
      </c>
      <c r="I157" s="3">
        <v>48</v>
      </c>
      <c r="J157" s="13">
        <v>5</v>
      </c>
      <c r="K157" s="26">
        <v>48.6</v>
      </c>
    </row>
    <row r="158" spans="1:11" hidden="1">
      <c r="A158" s="10" t="s">
        <v>519</v>
      </c>
      <c r="B158" s="2" t="s">
        <v>520</v>
      </c>
      <c r="C158" s="2" t="s">
        <v>89</v>
      </c>
      <c r="D158" s="2" t="s">
        <v>93</v>
      </c>
      <c r="E158" s="2" t="s">
        <v>59</v>
      </c>
      <c r="F158" s="2">
        <v>36.17</v>
      </c>
      <c r="G158" s="5">
        <v>837</v>
      </c>
      <c r="H158" s="2" t="s">
        <v>521</v>
      </c>
      <c r="I158" s="2">
        <v>55</v>
      </c>
      <c r="J158" s="12">
        <v>3</v>
      </c>
      <c r="K158" s="24">
        <v>39.020000000000003</v>
      </c>
    </row>
    <row r="159" spans="1:11" hidden="1">
      <c r="A159" s="11" t="s">
        <v>522</v>
      </c>
      <c r="B159" s="3" t="s">
        <v>381</v>
      </c>
      <c r="C159" s="3" t="s">
        <v>128</v>
      </c>
      <c r="D159" s="3" t="s">
        <v>58</v>
      </c>
      <c r="E159" s="3" t="s">
        <v>124</v>
      </c>
      <c r="F159" s="3">
        <v>39.28</v>
      </c>
      <c r="G159" s="6">
        <v>879</v>
      </c>
      <c r="H159" s="3" t="s">
        <v>523</v>
      </c>
      <c r="I159" s="3">
        <v>61</v>
      </c>
      <c r="J159" s="13">
        <v>3</v>
      </c>
      <c r="K159" s="26">
        <v>63.86</v>
      </c>
    </row>
    <row r="160" spans="1:11" hidden="1">
      <c r="A160" s="10" t="s">
        <v>524</v>
      </c>
      <c r="B160" s="2" t="s">
        <v>525</v>
      </c>
      <c r="C160" s="2" t="s">
        <v>73</v>
      </c>
      <c r="D160" s="2" t="s">
        <v>58</v>
      </c>
      <c r="E160" s="2" t="s">
        <v>97</v>
      </c>
      <c r="F160" s="2">
        <v>49.17</v>
      </c>
      <c r="G160" s="5">
        <v>656</v>
      </c>
      <c r="H160" s="2" t="s">
        <v>526</v>
      </c>
      <c r="I160" s="2">
        <v>42</v>
      </c>
      <c r="J160" s="12">
        <v>3</v>
      </c>
      <c r="K160" s="24">
        <v>46.09</v>
      </c>
    </row>
    <row r="161" spans="1:11">
      <c r="A161" s="11" t="s">
        <v>527</v>
      </c>
      <c r="B161" s="3" t="s">
        <v>528</v>
      </c>
      <c r="C161" s="3" t="s">
        <v>68</v>
      </c>
      <c r="D161" s="3" t="s">
        <v>101</v>
      </c>
      <c r="E161" s="3" t="s">
        <v>74</v>
      </c>
      <c r="F161" s="3">
        <v>28.53</v>
      </c>
      <c r="G161" s="6">
        <v>752</v>
      </c>
      <c r="H161" s="3" t="s">
        <v>529</v>
      </c>
      <c r="I161" s="3">
        <v>40</v>
      </c>
      <c r="J161" s="13">
        <v>0</v>
      </c>
      <c r="K161" s="26">
        <v>87.72</v>
      </c>
    </row>
    <row r="162" spans="1:11" hidden="1">
      <c r="A162" s="10" t="s">
        <v>530</v>
      </c>
      <c r="B162" s="2" t="s">
        <v>531</v>
      </c>
      <c r="C162" s="2" t="s">
        <v>73</v>
      </c>
      <c r="D162" s="2" t="s">
        <v>232</v>
      </c>
      <c r="E162" s="2" t="s">
        <v>59</v>
      </c>
      <c r="F162" s="2">
        <v>12.5</v>
      </c>
      <c r="G162" s="5">
        <v>837</v>
      </c>
      <c r="H162" s="2" t="s">
        <v>532</v>
      </c>
      <c r="I162" s="2">
        <v>28</v>
      </c>
      <c r="J162" s="12">
        <v>4</v>
      </c>
      <c r="K162" s="24">
        <v>77.89</v>
      </c>
    </row>
    <row r="163" spans="1:11" hidden="1">
      <c r="A163" s="11" t="s">
        <v>533</v>
      </c>
      <c r="B163" s="3" t="s">
        <v>534</v>
      </c>
      <c r="C163" s="3" t="s">
        <v>105</v>
      </c>
      <c r="D163" s="3" t="s">
        <v>69</v>
      </c>
      <c r="E163" s="3" t="s">
        <v>59</v>
      </c>
      <c r="F163" s="3">
        <v>13.61</v>
      </c>
      <c r="G163" s="6">
        <v>601</v>
      </c>
      <c r="H163" s="3" t="s">
        <v>535</v>
      </c>
      <c r="I163" s="3">
        <v>28</v>
      </c>
      <c r="J163" s="13">
        <v>5</v>
      </c>
      <c r="K163" s="26">
        <v>73.569999999999993</v>
      </c>
    </row>
    <row r="164" spans="1:11" hidden="1">
      <c r="A164" s="10" t="s">
        <v>536</v>
      </c>
      <c r="B164" s="2" t="s">
        <v>337</v>
      </c>
      <c r="C164" s="2" t="s">
        <v>57</v>
      </c>
      <c r="D164" s="2" t="s">
        <v>58</v>
      </c>
      <c r="E164" s="2" t="s">
        <v>64</v>
      </c>
      <c r="F164" s="2">
        <v>44.39</v>
      </c>
      <c r="G164" s="5">
        <v>883</v>
      </c>
      <c r="H164" s="2" t="s">
        <v>537</v>
      </c>
      <c r="I164" s="2">
        <v>42</v>
      </c>
      <c r="J164" s="12">
        <v>2</v>
      </c>
      <c r="K164" s="24">
        <v>81.11</v>
      </c>
    </row>
    <row r="165" spans="1:11" hidden="1">
      <c r="A165" s="11" t="s">
        <v>538</v>
      </c>
      <c r="B165" s="3" t="s">
        <v>539</v>
      </c>
      <c r="C165" s="3" t="s">
        <v>57</v>
      </c>
      <c r="D165" s="3" t="s">
        <v>144</v>
      </c>
      <c r="E165" s="3" t="s">
        <v>97</v>
      </c>
      <c r="F165" s="3">
        <v>36.99</v>
      </c>
      <c r="G165" s="6">
        <v>639</v>
      </c>
      <c r="H165" s="3" t="s">
        <v>540</v>
      </c>
      <c r="I165" s="3">
        <v>24</v>
      </c>
      <c r="J165" s="13">
        <v>3</v>
      </c>
      <c r="K165" s="24">
        <v>60.83</v>
      </c>
    </row>
    <row r="166" spans="1:11">
      <c r="A166" s="10" t="s">
        <v>541</v>
      </c>
      <c r="B166" s="2" t="s">
        <v>542</v>
      </c>
      <c r="C166" s="2" t="s">
        <v>105</v>
      </c>
      <c r="D166" s="2" t="s">
        <v>82</v>
      </c>
      <c r="E166" s="2" t="s">
        <v>74</v>
      </c>
      <c r="F166" s="2"/>
      <c r="G166" s="5">
        <v>604</v>
      </c>
      <c r="H166" s="2" t="s">
        <v>543</v>
      </c>
      <c r="I166" s="2">
        <v>40</v>
      </c>
      <c r="J166" s="12">
        <v>3</v>
      </c>
      <c r="K166" s="27">
        <v>40.78</v>
      </c>
    </row>
    <row r="167" spans="1:11" hidden="1">
      <c r="A167" s="11" t="s">
        <v>544</v>
      </c>
      <c r="B167" s="3" t="s">
        <v>117</v>
      </c>
      <c r="C167" s="3" t="s">
        <v>89</v>
      </c>
      <c r="D167" s="3" t="s">
        <v>232</v>
      </c>
      <c r="E167" s="3" t="s">
        <v>124</v>
      </c>
      <c r="F167" s="3">
        <v>12.06</v>
      </c>
      <c r="G167" s="6">
        <v>633</v>
      </c>
      <c r="H167" s="3" t="s">
        <v>545</v>
      </c>
      <c r="I167" s="3">
        <v>33</v>
      </c>
      <c r="J167" s="13">
        <v>0</v>
      </c>
      <c r="K167" s="26">
        <v>43.36</v>
      </c>
    </row>
    <row r="168" spans="1:11" hidden="1">
      <c r="A168" s="10" t="s">
        <v>546</v>
      </c>
      <c r="B168" s="2" t="s">
        <v>547</v>
      </c>
      <c r="C168" s="2" t="s">
        <v>73</v>
      </c>
      <c r="D168" s="2" t="s">
        <v>93</v>
      </c>
      <c r="E168" s="2" t="s">
        <v>97</v>
      </c>
      <c r="F168" s="2">
        <v>33.020000000000003</v>
      </c>
      <c r="G168" s="5">
        <v>768</v>
      </c>
      <c r="H168" s="2" t="s">
        <v>548</v>
      </c>
      <c r="I168" s="2">
        <v>47</v>
      </c>
      <c r="J168" s="12">
        <v>5</v>
      </c>
      <c r="K168" s="24">
        <v>79.89</v>
      </c>
    </row>
    <row r="169" spans="1:11" hidden="1">
      <c r="A169" s="11" t="s">
        <v>549</v>
      </c>
      <c r="B169" s="3" t="s">
        <v>30</v>
      </c>
      <c r="C169" s="3" t="s">
        <v>105</v>
      </c>
      <c r="D169" s="3" t="s">
        <v>232</v>
      </c>
      <c r="E169" s="3" t="s">
        <v>97</v>
      </c>
      <c r="F169" s="3"/>
      <c r="G169" s="6">
        <v>778</v>
      </c>
      <c r="H169" s="3" t="s">
        <v>550</v>
      </c>
      <c r="I169" s="3">
        <v>41</v>
      </c>
      <c r="J169" s="13">
        <v>4</v>
      </c>
      <c r="K169" s="24">
        <v>49.7</v>
      </c>
    </row>
    <row r="170" spans="1:11" hidden="1">
      <c r="A170" s="10" t="s">
        <v>551</v>
      </c>
      <c r="B170" s="2" t="s">
        <v>534</v>
      </c>
      <c r="C170" s="2" t="s">
        <v>57</v>
      </c>
      <c r="D170" s="2" t="s">
        <v>101</v>
      </c>
      <c r="E170" s="2" t="s">
        <v>59</v>
      </c>
      <c r="F170" s="2">
        <v>34.39</v>
      </c>
      <c r="G170" s="5">
        <v>631</v>
      </c>
      <c r="H170" s="2" t="s">
        <v>552</v>
      </c>
      <c r="I170" s="2">
        <v>41</v>
      </c>
      <c r="J170" s="12">
        <v>5</v>
      </c>
      <c r="K170" s="27">
        <v>29.81</v>
      </c>
    </row>
    <row r="171" spans="1:11" hidden="1">
      <c r="A171" s="11" t="s">
        <v>553</v>
      </c>
      <c r="B171" s="3" t="s">
        <v>554</v>
      </c>
      <c r="C171" s="3" t="s">
        <v>73</v>
      </c>
      <c r="D171" s="3" t="s">
        <v>93</v>
      </c>
      <c r="E171" s="3" t="s">
        <v>97</v>
      </c>
      <c r="F171" s="3">
        <v>25.47</v>
      </c>
      <c r="G171" s="6">
        <v>860</v>
      </c>
      <c r="H171" s="3" t="s">
        <v>555</v>
      </c>
      <c r="I171" s="3">
        <v>52</v>
      </c>
      <c r="J171" s="13">
        <v>4</v>
      </c>
      <c r="K171" s="24">
        <v>54.02</v>
      </c>
    </row>
    <row r="172" spans="1:11">
      <c r="A172" s="10" t="s">
        <v>556</v>
      </c>
      <c r="B172" s="2" t="s">
        <v>557</v>
      </c>
      <c r="C172" s="2" t="s">
        <v>105</v>
      </c>
      <c r="D172" s="2" t="s">
        <v>144</v>
      </c>
      <c r="E172" s="2" t="s">
        <v>74</v>
      </c>
      <c r="F172" s="2">
        <v>27.82</v>
      </c>
      <c r="G172" s="5">
        <v>838</v>
      </c>
      <c r="H172" s="2" t="s">
        <v>558</v>
      </c>
      <c r="I172" s="2">
        <v>54</v>
      </c>
      <c r="J172" s="12">
        <v>1</v>
      </c>
      <c r="K172" s="27">
        <v>46.12</v>
      </c>
    </row>
    <row r="173" spans="1:11" hidden="1">
      <c r="A173" s="11" t="s">
        <v>559</v>
      </c>
      <c r="B173" s="3" t="s">
        <v>104</v>
      </c>
      <c r="C173" s="3" t="s">
        <v>105</v>
      </c>
      <c r="D173" s="3" t="s">
        <v>78</v>
      </c>
      <c r="E173" s="3" t="s">
        <v>124</v>
      </c>
      <c r="F173" s="3">
        <v>34.97</v>
      </c>
      <c r="G173" s="6">
        <v>800</v>
      </c>
      <c r="H173" s="3" t="s">
        <v>560</v>
      </c>
      <c r="I173" s="3">
        <v>50</v>
      </c>
      <c r="J173" s="13">
        <v>0</v>
      </c>
      <c r="K173" s="24">
        <v>50.01</v>
      </c>
    </row>
    <row r="174" spans="1:11" hidden="1">
      <c r="A174" s="10" t="s">
        <v>561</v>
      </c>
      <c r="B174" s="2" t="s">
        <v>77</v>
      </c>
      <c r="C174" s="2" t="s">
        <v>89</v>
      </c>
      <c r="D174" s="2" t="s">
        <v>63</v>
      </c>
      <c r="E174" s="2" t="s">
        <v>124</v>
      </c>
      <c r="F174" s="2">
        <v>24.73</v>
      </c>
      <c r="G174" s="5">
        <v>561</v>
      </c>
      <c r="H174" s="2" t="s">
        <v>562</v>
      </c>
      <c r="I174" s="2">
        <v>35</v>
      </c>
      <c r="J174" s="12">
        <v>4</v>
      </c>
      <c r="K174" s="27">
        <v>39.79</v>
      </c>
    </row>
    <row r="175" spans="1:11" hidden="1">
      <c r="A175" s="11" t="s">
        <v>563</v>
      </c>
      <c r="B175" s="3" t="s">
        <v>490</v>
      </c>
      <c r="C175" s="3" t="s">
        <v>128</v>
      </c>
      <c r="D175" s="3" t="s">
        <v>161</v>
      </c>
      <c r="E175" s="3" t="s">
        <v>124</v>
      </c>
      <c r="F175" s="3">
        <v>46.93</v>
      </c>
      <c r="G175" s="6">
        <v>791</v>
      </c>
      <c r="H175" s="3" t="s">
        <v>564</v>
      </c>
      <c r="I175" s="3">
        <v>33</v>
      </c>
      <c r="J175" s="13">
        <v>1</v>
      </c>
      <c r="K175" s="24">
        <v>28.95</v>
      </c>
    </row>
    <row r="176" spans="1:11" hidden="1">
      <c r="A176" s="10" t="s">
        <v>565</v>
      </c>
      <c r="B176" s="2" t="s">
        <v>566</v>
      </c>
      <c r="C176" s="2" t="s">
        <v>73</v>
      </c>
      <c r="D176" s="2" t="s">
        <v>63</v>
      </c>
      <c r="E176" s="2" t="s">
        <v>64</v>
      </c>
      <c r="F176" s="2">
        <v>35.090000000000003</v>
      </c>
      <c r="G176" s="5">
        <v>826</v>
      </c>
      <c r="H176" s="2" t="s">
        <v>567</v>
      </c>
      <c r="I176" s="2">
        <v>29</v>
      </c>
      <c r="J176" s="12">
        <v>1</v>
      </c>
      <c r="K176" s="27">
        <v>29.82</v>
      </c>
    </row>
    <row r="177" spans="1:11">
      <c r="A177" s="11" t="s">
        <v>568</v>
      </c>
      <c r="B177" s="3" t="s">
        <v>403</v>
      </c>
      <c r="C177" s="3" t="s">
        <v>89</v>
      </c>
      <c r="D177" s="3" t="s">
        <v>78</v>
      </c>
      <c r="E177" s="3" t="s">
        <v>74</v>
      </c>
      <c r="F177" s="3">
        <v>48.99</v>
      </c>
      <c r="G177" s="6">
        <v>828</v>
      </c>
      <c r="H177" s="3" t="s">
        <v>569</v>
      </c>
      <c r="I177" s="3">
        <v>36</v>
      </c>
      <c r="J177" s="13">
        <v>1</v>
      </c>
      <c r="K177" s="24">
        <v>36.200000000000003</v>
      </c>
    </row>
    <row r="178" spans="1:11" hidden="1">
      <c r="A178" s="10" t="s">
        <v>570</v>
      </c>
      <c r="B178" s="2" t="s">
        <v>571</v>
      </c>
      <c r="C178" s="2" t="s">
        <v>105</v>
      </c>
      <c r="D178" s="2" t="s">
        <v>101</v>
      </c>
      <c r="E178" s="2" t="s">
        <v>59</v>
      </c>
      <c r="F178" s="2">
        <v>4.51</v>
      </c>
      <c r="G178" s="5">
        <v>864</v>
      </c>
      <c r="H178" s="2" t="s">
        <v>572</v>
      </c>
      <c r="I178" s="2">
        <v>37</v>
      </c>
      <c r="J178" s="12">
        <v>1</v>
      </c>
      <c r="K178" s="27">
        <v>60.02</v>
      </c>
    </row>
    <row r="179" spans="1:11" hidden="1">
      <c r="A179" s="11" t="s">
        <v>573</v>
      </c>
      <c r="B179" s="3" t="s">
        <v>574</v>
      </c>
      <c r="C179" s="3" t="s">
        <v>89</v>
      </c>
      <c r="D179" s="3" t="s">
        <v>144</v>
      </c>
      <c r="E179" s="3" t="s">
        <v>124</v>
      </c>
      <c r="F179" s="3">
        <v>43.99</v>
      </c>
      <c r="G179" s="6">
        <v>572</v>
      </c>
      <c r="H179" s="3" t="s">
        <v>575</v>
      </c>
      <c r="I179" s="3">
        <v>56</v>
      </c>
      <c r="J179" s="13">
        <v>1</v>
      </c>
      <c r="K179" s="24">
        <v>90.94</v>
      </c>
    </row>
    <row r="180" spans="1:11" hidden="1">
      <c r="A180" s="10" t="s">
        <v>576</v>
      </c>
      <c r="B180" s="2" t="s">
        <v>577</v>
      </c>
      <c r="C180" s="2" t="s">
        <v>105</v>
      </c>
      <c r="D180" s="2" t="s">
        <v>58</v>
      </c>
      <c r="E180" s="2" t="s">
        <v>97</v>
      </c>
      <c r="F180" s="2">
        <v>37.380000000000003</v>
      </c>
      <c r="G180" s="5">
        <v>856</v>
      </c>
      <c r="H180" s="2" t="s">
        <v>578</v>
      </c>
      <c r="I180" s="2">
        <v>37</v>
      </c>
      <c r="J180" s="12">
        <v>2</v>
      </c>
      <c r="K180" s="27">
        <v>10.84</v>
      </c>
    </row>
    <row r="181" spans="1:11" hidden="1">
      <c r="A181" s="11" t="s">
        <v>579</v>
      </c>
      <c r="B181" s="3" t="s">
        <v>580</v>
      </c>
      <c r="C181" s="3" t="s">
        <v>68</v>
      </c>
      <c r="D181" s="3" t="s">
        <v>58</v>
      </c>
      <c r="E181" s="3" t="s">
        <v>64</v>
      </c>
      <c r="F181" s="3">
        <v>5.87</v>
      </c>
      <c r="G181" s="6">
        <v>639</v>
      </c>
      <c r="H181" s="3" t="s">
        <v>581</v>
      </c>
      <c r="I181" s="3">
        <v>57</v>
      </c>
      <c r="J181" s="13">
        <v>3</v>
      </c>
      <c r="K181" s="24">
        <v>18.89</v>
      </c>
    </row>
    <row r="182" spans="1:11" hidden="1">
      <c r="A182" s="10" t="s">
        <v>582</v>
      </c>
      <c r="B182" s="2" t="s">
        <v>392</v>
      </c>
      <c r="C182" s="2" t="s">
        <v>68</v>
      </c>
      <c r="D182" s="2" t="s">
        <v>144</v>
      </c>
      <c r="E182" s="2" t="s">
        <v>124</v>
      </c>
      <c r="F182" s="2">
        <v>22.57</v>
      </c>
      <c r="G182" s="5">
        <v>742</v>
      </c>
      <c r="H182" s="2" t="s">
        <v>583</v>
      </c>
      <c r="I182" s="2">
        <v>52</v>
      </c>
      <c r="J182" s="12">
        <v>1</v>
      </c>
      <c r="K182" s="27">
        <v>51.11</v>
      </c>
    </row>
    <row r="183" spans="1:11" hidden="1">
      <c r="A183" s="11" t="s">
        <v>584</v>
      </c>
      <c r="B183" s="3" t="s">
        <v>62</v>
      </c>
      <c r="C183" s="3" t="s">
        <v>73</v>
      </c>
      <c r="D183" s="3" t="s">
        <v>82</v>
      </c>
      <c r="E183" s="3" t="s">
        <v>64</v>
      </c>
      <c r="F183" s="3">
        <v>29.43</v>
      </c>
      <c r="G183" s="6">
        <v>835</v>
      </c>
      <c r="H183" s="3" t="s">
        <v>585</v>
      </c>
      <c r="I183" s="3">
        <v>37</v>
      </c>
      <c r="J183" s="13">
        <v>2</v>
      </c>
      <c r="K183" s="24">
        <v>49.55</v>
      </c>
    </row>
    <row r="184" spans="1:11" hidden="1">
      <c r="A184" s="10" t="s">
        <v>586</v>
      </c>
      <c r="B184" s="2" t="s">
        <v>131</v>
      </c>
      <c r="C184" s="2" t="s">
        <v>68</v>
      </c>
      <c r="D184" s="2" t="s">
        <v>82</v>
      </c>
      <c r="E184" s="2" t="s">
        <v>157</v>
      </c>
      <c r="F184" s="2">
        <v>37.06</v>
      </c>
      <c r="G184" s="5">
        <v>687</v>
      </c>
      <c r="H184" s="2" t="s">
        <v>587</v>
      </c>
      <c r="I184" s="2">
        <v>60</v>
      </c>
      <c r="J184" s="12">
        <v>0</v>
      </c>
      <c r="K184" s="27">
        <v>55.65</v>
      </c>
    </row>
    <row r="185" spans="1:11" hidden="1">
      <c r="A185" s="11" t="s">
        <v>588</v>
      </c>
      <c r="B185" s="3" t="s">
        <v>160</v>
      </c>
      <c r="C185" s="3" t="s">
        <v>105</v>
      </c>
      <c r="D185" s="3" t="s">
        <v>93</v>
      </c>
      <c r="E185" s="3" t="s">
        <v>97</v>
      </c>
      <c r="F185" s="3">
        <v>43.87</v>
      </c>
      <c r="G185" s="6">
        <v>557</v>
      </c>
      <c r="H185" s="3" t="s">
        <v>589</v>
      </c>
      <c r="I185" s="3">
        <v>29</v>
      </c>
      <c r="J185" s="13">
        <v>5</v>
      </c>
      <c r="K185" s="24">
        <v>43.11</v>
      </c>
    </row>
    <row r="186" spans="1:11" hidden="1">
      <c r="A186" s="10" t="s">
        <v>590</v>
      </c>
      <c r="B186" s="2" t="s">
        <v>591</v>
      </c>
      <c r="C186" s="2" t="s">
        <v>105</v>
      </c>
      <c r="D186" s="2" t="s">
        <v>82</v>
      </c>
      <c r="E186" s="2" t="s">
        <v>59</v>
      </c>
      <c r="F186" s="2">
        <v>46.01</v>
      </c>
      <c r="G186" s="5">
        <v>694</v>
      </c>
      <c r="H186" s="2" t="s">
        <v>592</v>
      </c>
      <c r="I186" s="2">
        <v>63</v>
      </c>
      <c r="J186" s="12">
        <v>2</v>
      </c>
      <c r="K186" s="27">
        <v>38.520000000000003</v>
      </c>
    </row>
    <row r="187" spans="1:11" hidden="1">
      <c r="A187" s="11" t="s">
        <v>593</v>
      </c>
      <c r="B187" s="3" t="s">
        <v>594</v>
      </c>
      <c r="C187" s="3" t="s">
        <v>73</v>
      </c>
      <c r="D187" s="3" t="s">
        <v>58</v>
      </c>
      <c r="E187" s="3" t="s">
        <v>64</v>
      </c>
      <c r="F187" s="3">
        <v>49.12</v>
      </c>
      <c r="G187" s="6">
        <v>713</v>
      </c>
      <c r="H187" s="3" t="s">
        <v>595</v>
      </c>
      <c r="I187" s="3">
        <v>42</v>
      </c>
      <c r="J187" s="13">
        <v>3</v>
      </c>
      <c r="K187" s="24">
        <v>28.09</v>
      </c>
    </row>
    <row r="188" spans="1:11">
      <c r="A188" s="10" t="s">
        <v>596</v>
      </c>
      <c r="B188" s="2" t="s">
        <v>597</v>
      </c>
      <c r="C188" s="2" t="s">
        <v>105</v>
      </c>
      <c r="D188" s="2" t="s">
        <v>82</v>
      </c>
      <c r="E188" s="2" t="s">
        <v>74</v>
      </c>
      <c r="F188" s="2">
        <v>46.93</v>
      </c>
      <c r="G188" s="5">
        <v>763</v>
      </c>
      <c r="H188" s="2" t="s">
        <v>598</v>
      </c>
      <c r="I188" s="2">
        <v>43</v>
      </c>
      <c r="J188" s="12">
        <v>1</v>
      </c>
      <c r="K188" s="27">
        <v>70.349999999999994</v>
      </c>
    </row>
    <row r="189" spans="1:11" hidden="1">
      <c r="A189" s="11" t="s">
        <v>599</v>
      </c>
      <c r="B189" s="3" t="s">
        <v>600</v>
      </c>
      <c r="C189" s="3" t="s">
        <v>105</v>
      </c>
      <c r="D189" s="3" t="s">
        <v>232</v>
      </c>
      <c r="E189" s="3" t="s">
        <v>59</v>
      </c>
      <c r="F189" s="3">
        <v>18.87</v>
      </c>
      <c r="G189" s="6">
        <v>800</v>
      </c>
      <c r="H189" s="3" t="s">
        <v>601</v>
      </c>
      <c r="I189" s="3">
        <v>51</v>
      </c>
      <c r="J189" s="13">
        <v>1</v>
      </c>
      <c r="K189" s="24">
        <v>48.21</v>
      </c>
    </row>
    <row r="190" spans="1:11" hidden="1">
      <c r="A190" s="10" t="s">
        <v>602</v>
      </c>
      <c r="B190" s="2" t="s">
        <v>603</v>
      </c>
      <c r="C190" s="2" t="s">
        <v>105</v>
      </c>
      <c r="D190" s="2" t="s">
        <v>78</v>
      </c>
      <c r="E190" s="2" t="s">
        <v>64</v>
      </c>
      <c r="F190" s="2">
        <v>44.8</v>
      </c>
      <c r="G190" s="5">
        <v>580</v>
      </c>
      <c r="H190" s="2" t="s">
        <v>604</v>
      </c>
      <c r="I190" s="2">
        <v>64</v>
      </c>
      <c r="J190" s="12">
        <v>0</v>
      </c>
      <c r="K190" s="27">
        <v>42.41</v>
      </c>
    </row>
    <row r="191" spans="1:11">
      <c r="A191" s="11" t="s">
        <v>605</v>
      </c>
      <c r="B191" s="3" t="s">
        <v>606</v>
      </c>
      <c r="C191" s="3" t="s">
        <v>128</v>
      </c>
      <c r="D191" s="3" t="s">
        <v>78</v>
      </c>
      <c r="E191" s="3" t="s">
        <v>74</v>
      </c>
      <c r="F191" s="3">
        <v>3.43</v>
      </c>
      <c r="G191" s="6">
        <v>741</v>
      </c>
      <c r="H191" s="3" t="s">
        <v>607</v>
      </c>
      <c r="I191" s="3">
        <v>52</v>
      </c>
      <c r="J191" s="13">
        <v>5</v>
      </c>
      <c r="K191" s="24">
        <v>94.8</v>
      </c>
    </row>
    <row r="192" spans="1:11" hidden="1">
      <c r="A192" s="10" t="s">
        <v>608</v>
      </c>
      <c r="B192" s="2" t="s">
        <v>609</v>
      </c>
      <c r="C192" s="2" t="s">
        <v>57</v>
      </c>
      <c r="D192" s="2" t="s">
        <v>58</v>
      </c>
      <c r="E192" s="2" t="s">
        <v>64</v>
      </c>
      <c r="F192" s="2"/>
      <c r="G192" s="5">
        <v>690</v>
      </c>
      <c r="H192" s="2" t="s">
        <v>610</v>
      </c>
      <c r="I192" s="2">
        <v>23</v>
      </c>
      <c r="J192" s="12">
        <v>4</v>
      </c>
      <c r="K192" s="27">
        <v>51.36</v>
      </c>
    </row>
    <row r="193" spans="1:11" hidden="1">
      <c r="A193" s="11" t="s">
        <v>611</v>
      </c>
      <c r="B193" s="3" t="s">
        <v>612</v>
      </c>
      <c r="C193" s="3" t="s">
        <v>105</v>
      </c>
      <c r="D193" s="3" t="s">
        <v>82</v>
      </c>
      <c r="E193" s="3" t="s">
        <v>124</v>
      </c>
      <c r="F193" s="3">
        <v>12.02</v>
      </c>
      <c r="G193" s="6">
        <v>731</v>
      </c>
      <c r="H193" s="3" t="s">
        <v>613</v>
      </c>
      <c r="I193" s="3">
        <v>27</v>
      </c>
      <c r="J193" s="13">
        <v>2</v>
      </c>
      <c r="K193" s="24">
        <v>25.18</v>
      </c>
    </row>
    <row r="194" spans="1:11" hidden="1">
      <c r="A194" s="10" t="s">
        <v>614</v>
      </c>
      <c r="B194" s="2" t="s">
        <v>615</v>
      </c>
      <c r="C194" s="2" t="s">
        <v>89</v>
      </c>
      <c r="D194" s="2" t="s">
        <v>69</v>
      </c>
      <c r="E194" s="2" t="s">
        <v>157</v>
      </c>
      <c r="F194" s="2">
        <v>42.85</v>
      </c>
      <c r="G194" s="5">
        <v>882</v>
      </c>
      <c r="H194" s="2" t="s">
        <v>407</v>
      </c>
      <c r="I194" s="2">
        <v>47</v>
      </c>
      <c r="J194" s="12">
        <v>3</v>
      </c>
      <c r="K194" s="27">
        <v>51.85</v>
      </c>
    </row>
    <row r="195" spans="1:11" hidden="1">
      <c r="A195" s="11" t="s">
        <v>616</v>
      </c>
      <c r="B195" s="3" t="s">
        <v>465</v>
      </c>
      <c r="C195" s="3" t="s">
        <v>128</v>
      </c>
      <c r="D195" s="3" t="s">
        <v>144</v>
      </c>
      <c r="E195" s="3" t="s">
        <v>59</v>
      </c>
      <c r="F195" s="3">
        <v>26.49</v>
      </c>
      <c r="G195" s="6">
        <v>719</v>
      </c>
      <c r="H195" s="3" t="s">
        <v>617</v>
      </c>
      <c r="I195" s="3">
        <v>55</v>
      </c>
      <c r="J195" s="13">
        <v>0</v>
      </c>
      <c r="K195" s="24">
        <v>30.06</v>
      </c>
    </row>
    <row r="196" spans="1:11" hidden="1">
      <c r="A196" s="10" t="s">
        <v>618</v>
      </c>
      <c r="B196" s="2" t="s">
        <v>114</v>
      </c>
      <c r="C196" s="2" t="s">
        <v>68</v>
      </c>
      <c r="D196" s="2" t="s">
        <v>93</v>
      </c>
      <c r="E196" s="2" t="s">
        <v>157</v>
      </c>
      <c r="F196" s="2">
        <v>6.49</v>
      </c>
      <c r="G196" s="5">
        <v>828</v>
      </c>
      <c r="H196" s="2" t="s">
        <v>619</v>
      </c>
      <c r="I196" s="2">
        <v>33</v>
      </c>
      <c r="J196" s="12">
        <v>2</v>
      </c>
      <c r="K196" s="27">
        <v>61.94</v>
      </c>
    </row>
    <row r="197" spans="1:11">
      <c r="A197" s="11" t="s">
        <v>620</v>
      </c>
      <c r="B197" s="3" t="s">
        <v>621</v>
      </c>
      <c r="C197" s="3" t="s">
        <v>89</v>
      </c>
      <c r="D197" s="3" t="s">
        <v>78</v>
      </c>
      <c r="E197" s="3" t="s">
        <v>74</v>
      </c>
      <c r="F197" s="3">
        <v>29.51</v>
      </c>
      <c r="G197" s="6">
        <v>749</v>
      </c>
      <c r="H197" s="3" t="s">
        <v>622</v>
      </c>
      <c r="I197" s="3">
        <v>43</v>
      </c>
      <c r="J197" s="13">
        <v>3</v>
      </c>
      <c r="K197" s="26">
        <v>74.959999999999994</v>
      </c>
    </row>
    <row r="198" spans="1:11" hidden="1">
      <c r="A198" s="10" t="s">
        <v>623</v>
      </c>
      <c r="B198" s="2" t="s">
        <v>337</v>
      </c>
      <c r="C198" s="2" t="s">
        <v>68</v>
      </c>
      <c r="D198" s="2" t="s">
        <v>82</v>
      </c>
      <c r="E198" s="2" t="s">
        <v>124</v>
      </c>
      <c r="F198" s="2">
        <v>19.260000000000002</v>
      </c>
      <c r="G198" s="5">
        <v>668</v>
      </c>
      <c r="H198" s="2" t="s">
        <v>624</v>
      </c>
      <c r="I198" s="2">
        <v>60</v>
      </c>
      <c r="J198" s="12">
        <v>4</v>
      </c>
      <c r="K198" s="24">
        <v>20.7</v>
      </c>
    </row>
    <row r="199" spans="1:11" hidden="1">
      <c r="A199" s="11" t="s">
        <v>625</v>
      </c>
      <c r="B199" s="3" t="s">
        <v>626</v>
      </c>
      <c r="C199" s="3" t="s">
        <v>73</v>
      </c>
      <c r="D199" s="3" t="s">
        <v>144</v>
      </c>
      <c r="E199" s="3" t="s">
        <v>64</v>
      </c>
      <c r="F199" s="3">
        <v>19.72</v>
      </c>
      <c r="G199" s="6">
        <v>771</v>
      </c>
      <c r="H199" s="3" t="s">
        <v>627</v>
      </c>
      <c r="I199" s="3">
        <v>64</v>
      </c>
      <c r="J199" s="13">
        <v>3</v>
      </c>
      <c r="K199" s="26">
        <v>84.46</v>
      </c>
    </row>
    <row r="200" spans="1:11">
      <c r="A200" s="10" t="s">
        <v>628</v>
      </c>
      <c r="B200" s="2" t="s">
        <v>629</v>
      </c>
      <c r="C200" s="2" t="s">
        <v>73</v>
      </c>
      <c r="D200" s="2" t="s">
        <v>69</v>
      </c>
      <c r="E200" s="2" t="s">
        <v>74</v>
      </c>
      <c r="F200" s="2">
        <v>20.86</v>
      </c>
      <c r="G200" s="5">
        <v>628</v>
      </c>
      <c r="H200" s="2" t="s">
        <v>293</v>
      </c>
      <c r="I200" s="2">
        <v>45</v>
      </c>
      <c r="J200" s="12">
        <v>0</v>
      </c>
      <c r="K200" s="27">
        <v>20.64</v>
      </c>
    </row>
    <row r="201" spans="1:11" hidden="1">
      <c r="A201" s="11" t="s">
        <v>630</v>
      </c>
      <c r="B201" s="3" t="s">
        <v>631</v>
      </c>
      <c r="C201" s="3" t="s">
        <v>73</v>
      </c>
      <c r="D201" s="3" t="s">
        <v>232</v>
      </c>
      <c r="E201" s="3" t="s">
        <v>157</v>
      </c>
      <c r="F201" s="3">
        <v>7.1</v>
      </c>
      <c r="G201" s="6">
        <v>835</v>
      </c>
      <c r="H201" s="3" t="s">
        <v>632</v>
      </c>
      <c r="I201" s="3">
        <v>28</v>
      </c>
      <c r="J201" s="13">
        <v>0</v>
      </c>
      <c r="K201" s="24">
        <v>28.11</v>
      </c>
    </row>
    <row r="202" spans="1:11" hidden="1">
      <c r="A202" s="10" t="s">
        <v>633</v>
      </c>
      <c r="B202" s="2" t="s">
        <v>634</v>
      </c>
      <c r="C202" s="2" t="s">
        <v>89</v>
      </c>
      <c r="D202" s="2" t="s">
        <v>82</v>
      </c>
      <c r="E202" s="2" t="s">
        <v>124</v>
      </c>
      <c r="F202" s="2">
        <v>43.59</v>
      </c>
      <c r="G202" s="5"/>
      <c r="H202" s="2" t="s">
        <v>635</v>
      </c>
      <c r="I202" s="2">
        <v>57</v>
      </c>
      <c r="J202" s="12">
        <v>1</v>
      </c>
      <c r="K202" s="24">
        <v>47.73</v>
      </c>
    </row>
    <row r="203" spans="1:11" hidden="1">
      <c r="A203" s="11" t="s">
        <v>636</v>
      </c>
      <c r="B203" s="3" t="s">
        <v>238</v>
      </c>
      <c r="C203" s="3" t="s">
        <v>105</v>
      </c>
      <c r="D203" s="3" t="s">
        <v>144</v>
      </c>
      <c r="E203" s="3" t="s">
        <v>97</v>
      </c>
      <c r="F203" s="3">
        <v>17.149999999999999</v>
      </c>
      <c r="G203" s="6">
        <v>582</v>
      </c>
      <c r="H203" s="3" t="s">
        <v>637</v>
      </c>
      <c r="I203" s="3">
        <v>48</v>
      </c>
      <c r="J203" s="13">
        <v>2</v>
      </c>
      <c r="K203" s="26">
        <v>81.19</v>
      </c>
    </row>
    <row r="204" spans="1:11" hidden="1">
      <c r="A204" s="10" t="s">
        <v>638</v>
      </c>
      <c r="B204" s="2" t="s">
        <v>81</v>
      </c>
      <c r="C204" s="2" t="s">
        <v>73</v>
      </c>
      <c r="D204" s="2" t="s">
        <v>101</v>
      </c>
      <c r="E204" s="2" t="s">
        <v>59</v>
      </c>
      <c r="F204" s="2">
        <v>30.91</v>
      </c>
      <c r="G204" s="5">
        <v>604</v>
      </c>
      <c r="H204" s="2" t="s">
        <v>639</v>
      </c>
      <c r="I204" s="2">
        <v>47</v>
      </c>
      <c r="J204" s="12">
        <v>2</v>
      </c>
      <c r="K204" s="24">
        <v>81.92</v>
      </c>
    </row>
    <row r="205" spans="1:11" hidden="1">
      <c r="A205" s="11" t="s">
        <v>640</v>
      </c>
      <c r="B205" s="3" t="s">
        <v>641</v>
      </c>
      <c r="C205" s="3" t="s">
        <v>128</v>
      </c>
      <c r="D205" s="3" t="s">
        <v>161</v>
      </c>
      <c r="E205" s="3" t="s">
        <v>157</v>
      </c>
      <c r="F205" s="3">
        <v>41.71</v>
      </c>
      <c r="G205" s="6">
        <v>854</v>
      </c>
      <c r="H205" s="3" t="s">
        <v>578</v>
      </c>
      <c r="I205" s="3">
        <v>60</v>
      </c>
      <c r="J205" s="13">
        <v>5</v>
      </c>
      <c r="K205" s="26">
        <v>42.4</v>
      </c>
    </row>
    <row r="206" spans="1:11" hidden="1">
      <c r="A206" s="10" t="s">
        <v>642</v>
      </c>
      <c r="B206" s="2" t="s">
        <v>643</v>
      </c>
      <c r="C206" s="2" t="s">
        <v>73</v>
      </c>
      <c r="D206" s="2" t="s">
        <v>78</v>
      </c>
      <c r="E206" s="2" t="s">
        <v>157</v>
      </c>
      <c r="F206" s="2">
        <v>35.659999999999997</v>
      </c>
      <c r="G206" s="5">
        <v>844</v>
      </c>
      <c r="H206" s="2" t="s">
        <v>644</v>
      </c>
      <c r="I206" s="2">
        <v>46</v>
      </c>
      <c r="J206" s="12">
        <v>2</v>
      </c>
      <c r="K206" s="24">
        <v>17.53</v>
      </c>
    </row>
    <row r="207" spans="1:11" hidden="1">
      <c r="A207" s="11" t="s">
        <v>645</v>
      </c>
      <c r="B207" s="3" t="s">
        <v>646</v>
      </c>
      <c r="C207" s="3" t="s">
        <v>73</v>
      </c>
      <c r="D207" s="3" t="s">
        <v>82</v>
      </c>
      <c r="E207" s="3" t="s">
        <v>97</v>
      </c>
      <c r="F207" s="3">
        <v>28.64</v>
      </c>
      <c r="G207" s="6">
        <v>831</v>
      </c>
      <c r="H207" s="3" t="s">
        <v>647</v>
      </c>
      <c r="I207" s="3">
        <v>35</v>
      </c>
      <c r="J207" s="13">
        <v>3</v>
      </c>
      <c r="K207" s="26">
        <v>56.69</v>
      </c>
    </row>
    <row r="208" spans="1:11" hidden="1">
      <c r="A208" s="10" t="s">
        <v>648</v>
      </c>
      <c r="B208" s="2" t="s">
        <v>649</v>
      </c>
      <c r="C208" s="2" t="s">
        <v>68</v>
      </c>
      <c r="D208" s="2" t="s">
        <v>82</v>
      </c>
      <c r="E208" s="2" t="s">
        <v>59</v>
      </c>
      <c r="F208" s="2">
        <v>32.770000000000003</v>
      </c>
      <c r="G208" s="5">
        <v>887</v>
      </c>
      <c r="H208" s="2" t="s">
        <v>98</v>
      </c>
      <c r="I208" s="2">
        <v>46</v>
      </c>
      <c r="J208" s="12">
        <v>0</v>
      </c>
      <c r="K208" s="24">
        <v>85.4</v>
      </c>
    </row>
    <row r="209" spans="1:11" hidden="1">
      <c r="A209" s="11" t="s">
        <v>650</v>
      </c>
      <c r="B209" s="3" t="s">
        <v>651</v>
      </c>
      <c r="C209" s="3" t="s">
        <v>128</v>
      </c>
      <c r="D209" s="3" t="s">
        <v>93</v>
      </c>
      <c r="E209" s="3" t="s">
        <v>124</v>
      </c>
      <c r="F209" s="3">
        <v>46.26</v>
      </c>
      <c r="G209" s="6">
        <v>828</v>
      </c>
      <c r="H209" s="3" t="s">
        <v>652</v>
      </c>
      <c r="I209" s="3">
        <v>56</v>
      </c>
      <c r="J209" s="13">
        <v>4</v>
      </c>
      <c r="K209" s="26">
        <v>64.599999999999994</v>
      </c>
    </row>
    <row r="210" spans="1:11" hidden="1">
      <c r="A210" s="10" t="s">
        <v>653</v>
      </c>
      <c r="B210" s="2" t="s">
        <v>654</v>
      </c>
      <c r="C210" s="2" t="s">
        <v>57</v>
      </c>
      <c r="D210" s="2" t="s">
        <v>69</v>
      </c>
      <c r="E210" s="2" t="s">
        <v>97</v>
      </c>
      <c r="F210" s="2">
        <v>5.08</v>
      </c>
      <c r="G210" s="5">
        <v>896</v>
      </c>
      <c r="H210" s="2" t="s">
        <v>655</v>
      </c>
      <c r="I210" s="2">
        <v>49</v>
      </c>
      <c r="J210" s="12">
        <v>0</v>
      </c>
      <c r="K210" s="24">
        <v>33.14</v>
      </c>
    </row>
    <row r="211" spans="1:11" hidden="1">
      <c r="A211" s="11" t="s">
        <v>656</v>
      </c>
      <c r="B211" s="3" t="s">
        <v>501</v>
      </c>
      <c r="C211" s="3" t="s">
        <v>73</v>
      </c>
      <c r="D211" s="3" t="s">
        <v>69</v>
      </c>
      <c r="E211" s="3" t="s">
        <v>59</v>
      </c>
      <c r="F211" s="3">
        <v>30.28</v>
      </c>
      <c r="G211" s="6">
        <v>778</v>
      </c>
      <c r="H211" s="3" t="s">
        <v>657</v>
      </c>
      <c r="I211" s="3">
        <v>65</v>
      </c>
      <c r="J211" s="13">
        <v>4</v>
      </c>
      <c r="K211" s="26">
        <v>69.12</v>
      </c>
    </row>
    <row r="212" spans="1:11" hidden="1">
      <c r="A212" s="10" t="s">
        <v>658</v>
      </c>
      <c r="B212" s="2" t="s">
        <v>659</v>
      </c>
      <c r="C212" s="2" t="s">
        <v>105</v>
      </c>
      <c r="D212" s="2" t="s">
        <v>161</v>
      </c>
      <c r="E212" s="2" t="s">
        <v>64</v>
      </c>
      <c r="F212" s="2">
        <v>22.55</v>
      </c>
      <c r="G212" s="5">
        <v>609</v>
      </c>
      <c r="H212" s="2" t="s">
        <v>660</v>
      </c>
      <c r="I212" s="2">
        <v>44</v>
      </c>
      <c r="J212" s="12">
        <v>2</v>
      </c>
      <c r="K212" s="24">
        <v>73.25</v>
      </c>
    </row>
    <row r="213" spans="1:11" hidden="1">
      <c r="A213" s="11" t="s">
        <v>661</v>
      </c>
      <c r="B213" s="3" t="s">
        <v>662</v>
      </c>
      <c r="C213" s="3" t="s">
        <v>105</v>
      </c>
      <c r="D213" s="3" t="s">
        <v>58</v>
      </c>
      <c r="E213" s="3" t="s">
        <v>157</v>
      </c>
      <c r="F213" s="3">
        <v>23.59</v>
      </c>
      <c r="G213" s="6">
        <v>713</v>
      </c>
      <c r="H213" s="3" t="s">
        <v>663</v>
      </c>
      <c r="I213" s="3">
        <v>29</v>
      </c>
      <c r="J213" s="13">
        <v>0</v>
      </c>
      <c r="K213" s="26">
        <v>17.13</v>
      </c>
    </row>
    <row r="214" spans="1:11" hidden="1">
      <c r="A214" s="10" t="s">
        <v>664</v>
      </c>
      <c r="B214" s="2" t="s">
        <v>665</v>
      </c>
      <c r="C214" s="2" t="s">
        <v>68</v>
      </c>
      <c r="D214" s="2" t="s">
        <v>82</v>
      </c>
      <c r="E214" s="2" t="s">
        <v>59</v>
      </c>
      <c r="F214" s="2">
        <v>11.2</v>
      </c>
      <c r="G214" s="5">
        <v>836</v>
      </c>
      <c r="H214" s="2" t="s">
        <v>270</v>
      </c>
      <c r="I214" s="2">
        <v>36</v>
      </c>
      <c r="J214" s="12">
        <v>3</v>
      </c>
      <c r="K214" s="24">
        <v>60.73</v>
      </c>
    </row>
    <row r="215" spans="1:11" hidden="1">
      <c r="A215" s="11" t="s">
        <v>666</v>
      </c>
      <c r="B215" s="3" t="s">
        <v>667</v>
      </c>
      <c r="C215" s="3" t="s">
        <v>105</v>
      </c>
      <c r="D215" s="3" t="s">
        <v>144</v>
      </c>
      <c r="E215" s="3" t="s">
        <v>64</v>
      </c>
      <c r="F215" s="3"/>
      <c r="G215" s="6">
        <v>651</v>
      </c>
      <c r="H215" s="3" t="s">
        <v>668</v>
      </c>
      <c r="I215" s="3">
        <v>46</v>
      </c>
      <c r="J215" s="13">
        <v>0</v>
      </c>
      <c r="K215" s="26">
        <v>82.01</v>
      </c>
    </row>
    <row r="216" spans="1:11" hidden="1">
      <c r="A216" s="10" t="s">
        <v>669</v>
      </c>
      <c r="B216" s="2" t="s">
        <v>670</v>
      </c>
      <c r="C216" s="2" t="s">
        <v>105</v>
      </c>
      <c r="D216" s="2" t="s">
        <v>101</v>
      </c>
      <c r="E216" s="2" t="s">
        <v>124</v>
      </c>
      <c r="F216" s="2">
        <v>43.98</v>
      </c>
      <c r="G216" s="5">
        <v>716</v>
      </c>
      <c r="H216" s="2" t="s">
        <v>671</v>
      </c>
      <c r="I216" s="2">
        <v>38</v>
      </c>
      <c r="J216" s="12">
        <v>5</v>
      </c>
      <c r="K216" s="24">
        <v>11.18</v>
      </c>
    </row>
    <row r="217" spans="1:11" hidden="1">
      <c r="A217" s="11" t="s">
        <v>672</v>
      </c>
      <c r="B217" s="3" t="s">
        <v>156</v>
      </c>
      <c r="C217" s="3" t="s">
        <v>89</v>
      </c>
      <c r="D217" s="3" t="s">
        <v>144</v>
      </c>
      <c r="E217" s="3" t="s">
        <v>124</v>
      </c>
      <c r="F217" s="3">
        <v>21.45</v>
      </c>
      <c r="G217" s="6">
        <v>730</v>
      </c>
      <c r="H217" s="3" t="s">
        <v>673</v>
      </c>
      <c r="I217" s="3">
        <v>33</v>
      </c>
      <c r="J217" s="13">
        <v>5</v>
      </c>
      <c r="K217" s="26">
        <v>68.989999999999995</v>
      </c>
    </row>
    <row r="218" spans="1:11" hidden="1">
      <c r="A218" s="10" t="s">
        <v>674</v>
      </c>
      <c r="B218" s="2" t="s">
        <v>675</v>
      </c>
      <c r="C218" s="2" t="s">
        <v>89</v>
      </c>
      <c r="D218" s="2" t="s">
        <v>93</v>
      </c>
      <c r="E218" s="2" t="s">
        <v>59</v>
      </c>
      <c r="F218" s="2">
        <v>8.5399999999999991</v>
      </c>
      <c r="G218" s="5">
        <v>643</v>
      </c>
      <c r="H218" s="2" t="s">
        <v>676</v>
      </c>
      <c r="I218" s="2">
        <v>54</v>
      </c>
      <c r="J218" s="12">
        <v>3</v>
      </c>
      <c r="K218" s="24">
        <v>18.63</v>
      </c>
    </row>
    <row r="219" spans="1:11" hidden="1">
      <c r="A219" s="11" t="s">
        <v>677</v>
      </c>
      <c r="B219" s="3" t="s">
        <v>678</v>
      </c>
      <c r="C219" s="3" t="s">
        <v>105</v>
      </c>
      <c r="D219" s="3" t="s">
        <v>93</v>
      </c>
      <c r="E219" s="3" t="s">
        <v>64</v>
      </c>
      <c r="F219" s="3">
        <v>32.869999999999997</v>
      </c>
      <c r="G219" s="6">
        <v>880</v>
      </c>
      <c r="H219" s="3" t="s">
        <v>679</v>
      </c>
      <c r="I219" s="3">
        <v>57</v>
      </c>
      <c r="J219" s="13">
        <v>1</v>
      </c>
      <c r="K219" s="26">
        <v>78</v>
      </c>
    </row>
    <row r="220" spans="1:11" hidden="1">
      <c r="A220" s="10" t="s">
        <v>680</v>
      </c>
      <c r="B220" s="2" t="s">
        <v>277</v>
      </c>
      <c r="C220" s="2" t="s">
        <v>105</v>
      </c>
      <c r="D220" s="2" t="s">
        <v>78</v>
      </c>
      <c r="E220" s="2" t="s">
        <v>64</v>
      </c>
      <c r="F220" s="2">
        <v>43.68</v>
      </c>
      <c r="G220" s="5">
        <v>798</v>
      </c>
      <c r="H220" s="2" t="s">
        <v>681</v>
      </c>
      <c r="I220" s="2">
        <v>57</v>
      </c>
      <c r="J220" s="12">
        <v>4</v>
      </c>
      <c r="K220" s="24">
        <v>49.93</v>
      </c>
    </row>
    <row r="221" spans="1:11" hidden="1">
      <c r="A221" s="11" t="s">
        <v>682</v>
      </c>
      <c r="B221" s="3" t="s">
        <v>683</v>
      </c>
      <c r="C221" s="3" t="s">
        <v>128</v>
      </c>
      <c r="D221" s="3" t="s">
        <v>144</v>
      </c>
      <c r="E221" s="3" t="s">
        <v>64</v>
      </c>
      <c r="F221" s="3">
        <v>23.86</v>
      </c>
      <c r="G221" s="6">
        <v>839</v>
      </c>
      <c r="H221" s="3" t="s">
        <v>684</v>
      </c>
      <c r="I221" s="3">
        <v>40</v>
      </c>
      <c r="J221" s="13">
        <v>0</v>
      </c>
      <c r="K221" s="24">
        <v>92.17</v>
      </c>
    </row>
    <row r="222" spans="1:11" hidden="1">
      <c r="A222" s="10" t="s">
        <v>685</v>
      </c>
      <c r="B222" s="2" t="s">
        <v>686</v>
      </c>
      <c r="C222" s="2" t="s">
        <v>89</v>
      </c>
      <c r="D222" s="2" t="s">
        <v>101</v>
      </c>
      <c r="E222" s="2" t="s">
        <v>64</v>
      </c>
      <c r="F222" s="2">
        <v>39.31</v>
      </c>
      <c r="G222" s="5">
        <v>811</v>
      </c>
      <c r="H222" s="2" t="s">
        <v>687</v>
      </c>
      <c r="I222" s="2">
        <v>39</v>
      </c>
      <c r="J222" s="12">
        <v>4</v>
      </c>
      <c r="K222" s="27">
        <v>14.64</v>
      </c>
    </row>
    <row r="223" spans="1:11" hidden="1">
      <c r="A223" s="11" t="s">
        <v>688</v>
      </c>
      <c r="B223" s="3" t="s">
        <v>689</v>
      </c>
      <c r="C223" s="3" t="s">
        <v>89</v>
      </c>
      <c r="D223" s="3" t="s">
        <v>144</v>
      </c>
      <c r="E223" s="3" t="s">
        <v>124</v>
      </c>
      <c r="F223" s="3">
        <v>22.98</v>
      </c>
      <c r="G223" s="6">
        <v>884</v>
      </c>
      <c r="H223" s="3" t="s">
        <v>690</v>
      </c>
      <c r="I223" s="3">
        <v>24</v>
      </c>
      <c r="J223" s="13">
        <v>3</v>
      </c>
      <c r="K223" s="24">
        <v>37.159999999999997</v>
      </c>
    </row>
    <row r="224" spans="1:11" hidden="1">
      <c r="A224" s="10" t="s">
        <v>691</v>
      </c>
      <c r="B224" s="2" t="s">
        <v>692</v>
      </c>
      <c r="C224" s="2" t="s">
        <v>57</v>
      </c>
      <c r="D224" s="2" t="s">
        <v>232</v>
      </c>
      <c r="E224" s="2" t="s">
        <v>97</v>
      </c>
      <c r="F224" s="2">
        <v>37.67</v>
      </c>
      <c r="G224" s="5">
        <v>862</v>
      </c>
      <c r="H224" s="2" t="s">
        <v>693</v>
      </c>
      <c r="I224" s="2">
        <v>61</v>
      </c>
      <c r="J224" s="12">
        <v>1</v>
      </c>
      <c r="K224" s="27">
        <v>44.95</v>
      </c>
    </row>
    <row r="225" spans="1:11" hidden="1">
      <c r="A225" s="11" t="s">
        <v>694</v>
      </c>
      <c r="B225" s="3" t="s">
        <v>557</v>
      </c>
      <c r="C225" s="3" t="s">
        <v>105</v>
      </c>
      <c r="D225" s="3" t="s">
        <v>144</v>
      </c>
      <c r="E225" s="3" t="s">
        <v>157</v>
      </c>
      <c r="F225" s="3">
        <v>31.05</v>
      </c>
      <c r="G225" s="6">
        <v>699</v>
      </c>
      <c r="H225" s="3" t="s">
        <v>695</v>
      </c>
      <c r="I225" s="3">
        <v>54</v>
      </c>
      <c r="J225" s="13">
        <v>5</v>
      </c>
      <c r="K225" s="24">
        <v>92</v>
      </c>
    </row>
    <row r="226" spans="1:11" hidden="1">
      <c r="A226" s="10" t="s">
        <v>696</v>
      </c>
      <c r="B226" s="2" t="s">
        <v>697</v>
      </c>
      <c r="C226" s="2" t="s">
        <v>105</v>
      </c>
      <c r="D226" s="2" t="s">
        <v>63</v>
      </c>
      <c r="E226" s="2" t="s">
        <v>157</v>
      </c>
      <c r="F226" s="2">
        <v>8.9600000000000009</v>
      </c>
      <c r="G226" s="5">
        <v>677</v>
      </c>
      <c r="H226" s="2" t="s">
        <v>698</v>
      </c>
      <c r="I226" s="2">
        <v>37</v>
      </c>
      <c r="J226" s="12">
        <v>5</v>
      </c>
      <c r="K226" s="27">
        <v>82.43</v>
      </c>
    </row>
    <row r="227" spans="1:11" hidden="1">
      <c r="A227" s="11" t="s">
        <v>699</v>
      </c>
      <c r="B227" s="3" t="s">
        <v>700</v>
      </c>
      <c r="C227" s="3" t="s">
        <v>105</v>
      </c>
      <c r="D227" s="3" t="s">
        <v>93</v>
      </c>
      <c r="E227" s="3" t="s">
        <v>59</v>
      </c>
      <c r="F227" s="3">
        <v>24.24</v>
      </c>
      <c r="G227" s="6">
        <v>597</v>
      </c>
      <c r="H227" s="3" t="s">
        <v>701</v>
      </c>
      <c r="I227" s="3">
        <v>45</v>
      </c>
      <c r="J227" s="13">
        <v>3</v>
      </c>
      <c r="K227" s="24">
        <v>11.34</v>
      </c>
    </row>
    <row r="228" spans="1:11" hidden="1">
      <c r="A228" s="10" t="s">
        <v>702</v>
      </c>
      <c r="B228" s="2" t="s">
        <v>703</v>
      </c>
      <c r="C228" s="2" t="s">
        <v>89</v>
      </c>
      <c r="D228" s="2" t="s">
        <v>144</v>
      </c>
      <c r="E228" s="2" t="s">
        <v>59</v>
      </c>
      <c r="F228" s="2">
        <v>32.840000000000003</v>
      </c>
      <c r="G228" s="5">
        <v>582</v>
      </c>
      <c r="H228" s="2" t="s">
        <v>704</v>
      </c>
      <c r="I228" s="2">
        <v>35</v>
      </c>
      <c r="J228" s="12">
        <v>3</v>
      </c>
      <c r="K228" s="27">
        <v>92.99</v>
      </c>
    </row>
    <row r="229" spans="1:11" hidden="1">
      <c r="A229" s="11" t="s">
        <v>705</v>
      </c>
      <c r="B229" s="3" t="s">
        <v>706</v>
      </c>
      <c r="C229" s="3" t="s">
        <v>128</v>
      </c>
      <c r="D229" s="3" t="s">
        <v>101</v>
      </c>
      <c r="E229" s="3" t="s">
        <v>157</v>
      </c>
      <c r="F229" s="3">
        <v>30.16</v>
      </c>
      <c r="G229" s="6">
        <v>798</v>
      </c>
      <c r="H229" s="3" t="s">
        <v>707</v>
      </c>
      <c r="I229" s="3">
        <v>24</v>
      </c>
      <c r="J229" s="13">
        <v>0</v>
      </c>
      <c r="K229" s="24">
        <v>32.130000000000003</v>
      </c>
    </row>
    <row r="230" spans="1:11" hidden="1">
      <c r="A230" s="10" t="s">
        <v>708</v>
      </c>
      <c r="B230" s="2" t="s">
        <v>709</v>
      </c>
      <c r="C230" s="2" t="s">
        <v>57</v>
      </c>
      <c r="D230" s="2" t="s">
        <v>82</v>
      </c>
      <c r="E230" s="2" t="s">
        <v>64</v>
      </c>
      <c r="F230" s="2">
        <v>49.62</v>
      </c>
      <c r="G230" s="5">
        <v>617</v>
      </c>
      <c r="H230" s="2" t="s">
        <v>710</v>
      </c>
      <c r="I230" s="2">
        <v>32</v>
      </c>
      <c r="J230" s="12">
        <v>2</v>
      </c>
      <c r="K230" s="27">
        <v>29.72</v>
      </c>
    </row>
    <row r="231" spans="1:11" hidden="1">
      <c r="A231" s="11" t="s">
        <v>711</v>
      </c>
      <c r="B231" s="3" t="s">
        <v>634</v>
      </c>
      <c r="C231" s="3" t="s">
        <v>73</v>
      </c>
      <c r="D231" s="3" t="s">
        <v>82</v>
      </c>
      <c r="E231" s="3" t="s">
        <v>59</v>
      </c>
      <c r="F231" s="3">
        <v>10.78</v>
      </c>
      <c r="G231" s="6">
        <v>706</v>
      </c>
      <c r="H231" s="3" t="s">
        <v>575</v>
      </c>
      <c r="I231" s="3">
        <v>49</v>
      </c>
      <c r="J231" s="13">
        <v>5</v>
      </c>
      <c r="K231" s="24">
        <v>78.75</v>
      </c>
    </row>
    <row r="232" spans="1:11">
      <c r="A232" s="10" t="s">
        <v>712</v>
      </c>
      <c r="B232" s="2" t="s">
        <v>574</v>
      </c>
      <c r="C232" s="2" t="s">
        <v>57</v>
      </c>
      <c r="D232" s="2" t="s">
        <v>69</v>
      </c>
      <c r="E232" s="2" t="s">
        <v>74</v>
      </c>
      <c r="F232" s="2">
        <v>13.63</v>
      </c>
      <c r="G232" s="5">
        <v>554</v>
      </c>
      <c r="H232" s="2" t="s">
        <v>713</v>
      </c>
      <c r="I232" s="2">
        <v>29</v>
      </c>
      <c r="J232" s="12">
        <v>3</v>
      </c>
      <c r="K232" s="27">
        <v>99.45</v>
      </c>
    </row>
    <row r="233" spans="1:11" hidden="1">
      <c r="A233" s="11" t="s">
        <v>714</v>
      </c>
      <c r="B233" s="3" t="s">
        <v>221</v>
      </c>
      <c r="C233" s="3" t="s">
        <v>128</v>
      </c>
      <c r="D233" s="3" t="s">
        <v>82</v>
      </c>
      <c r="E233" s="3" t="s">
        <v>64</v>
      </c>
      <c r="F233" s="3">
        <v>40.880000000000003</v>
      </c>
      <c r="G233" s="6">
        <v>738</v>
      </c>
      <c r="H233" s="3" t="s">
        <v>715</v>
      </c>
      <c r="I233" s="3">
        <v>46</v>
      </c>
      <c r="J233" s="13">
        <v>1</v>
      </c>
      <c r="K233" s="26">
        <v>13.77</v>
      </c>
    </row>
    <row r="234" spans="1:11">
      <c r="A234" s="10" t="s">
        <v>716</v>
      </c>
      <c r="B234" s="2" t="s">
        <v>717</v>
      </c>
      <c r="C234" s="2" t="s">
        <v>57</v>
      </c>
      <c r="D234" s="2" t="s">
        <v>58</v>
      </c>
      <c r="E234" s="2" t="s">
        <v>74</v>
      </c>
      <c r="F234" s="2">
        <v>10.71</v>
      </c>
      <c r="G234" s="5">
        <v>659</v>
      </c>
      <c r="H234" s="2" t="s">
        <v>518</v>
      </c>
      <c r="I234" s="2">
        <v>48</v>
      </c>
      <c r="J234" s="12">
        <v>4</v>
      </c>
      <c r="K234" s="24">
        <v>74.36</v>
      </c>
    </row>
    <row r="235" spans="1:11" hidden="1">
      <c r="A235" s="11" t="s">
        <v>718</v>
      </c>
      <c r="B235" s="3" t="s">
        <v>719</v>
      </c>
      <c r="C235" s="3" t="s">
        <v>105</v>
      </c>
      <c r="D235" s="3" t="s">
        <v>82</v>
      </c>
      <c r="E235" s="3" t="s">
        <v>97</v>
      </c>
      <c r="F235" s="3">
        <v>30.71</v>
      </c>
      <c r="G235" s="6">
        <v>769</v>
      </c>
      <c r="H235" s="3" t="s">
        <v>720</v>
      </c>
      <c r="I235" s="3">
        <v>37</v>
      </c>
      <c r="J235" s="13">
        <v>2</v>
      </c>
      <c r="K235" s="26">
        <v>64.61</v>
      </c>
    </row>
    <row r="236" spans="1:11" hidden="1">
      <c r="A236" s="10" t="s">
        <v>721</v>
      </c>
      <c r="B236" s="2" t="s">
        <v>654</v>
      </c>
      <c r="C236" s="2" t="s">
        <v>105</v>
      </c>
      <c r="D236" s="2" t="s">
        <v>58</v>
      </c>
      <c r="E236" s="2" t="s">
        <v>124</v>
      </c>
      <c r="F236" s="2">
        <v>16.39</v>
      </c>
      <c r="G236" s="5">
        <v>563</v>
      </c>
      <c r="H236" s="2" t="s">
        <v>722</v>
      </c>
      <c r="I236" s="2">
        <v>35</v>
      </c>
      <c r="J236" s="12">
        <v>4</v>
      </c>
      <c r="K236" s="24">
        <v>46</v>
      </c>
    </row>
    <row r="237" spans="1:11" hidden="1">
      <c r="A237" s="11" t="s">
        <v>723</v>
      </c>
      <c r="B237" s="3" t="s">
        <v>433</v>
      </c>
      <c r="C237" s="3" t="s">
        <v>105</v>
      </c>
      <c r="D237" s="3" t="s">
        <v>82</v>
      </c>
      <c r="E237" s="3" t="s">
        <v>157</v>
      </c>
      <c r="F237" s="3">
        <v>39.840000000000003</v>
      </c>
      <c r="G237" s="6">
        <v>672</v>
      </c>
      <c r="H237" s="3" t="s">
        <v>724</v>
      </c>
      <c r="I237" s="3">
        <v>37</v>
      </c>
      <c r="J237" s="13">
        <v>3</v>
      </c>
      <c r="K237" s="26">
        <v>21.94</v>
      </c>
    </row>
    <row r="238" spans="1:11" hidden="1">
      <c r="A238" s="10" t="s">
        <v>725</v>
      </c>
      <c r="B238" s="2" t="s">
        <v>179</v>
      </c>
      <c r="C238" s="2" t="s">
        <v>57</v>
      </c>
      <c r="D238" s="2" t="s">
        <v>58</v>
      </c>
      <c r="E238" s="2" t="s">
        <v>157</v>
      </c>
      <c r="F238" s="2">
        <v>9.1999999999999993</v>
      </c>
      <c r="G238" s="5">
        <v>841</v>
      </c>
      <c r="H238" s="2" t="s">
        <v>726</v>
      </c>
      <c r="I238" s="2">
        <v>65</v>
      </c>
      <c r="J238" s="12">
        <v>1</v>
      </c>
      <c r="K238" s="24">
        <v>89.41</v>
      </c>
    </row>
    <row r="239" spans="1:11">
      <c r="A239" s="11" t="s">
        <v>727</v>
      </c>
      <c r="B239" s="3" t="s">
        <v>591</v>
      </c>
      <c r="C239" s="3" t="s">
        <v>57</v>
      </c>
      <c r="D239" s="3" t="s">
        <v>144</v>
      </c>
      <c r="E239" s="3" t="s">
        <v>74</v>
      </c>
      <c r="F239" s="3"/>
      <c r="G239" s="6">
        <v>580</v>
      </c>
      <c r="H239" s="3" t="s">
        <v>728</v>
      </c>
      <c r="I239" s="3">
        <v>54</v>
      </c>
      <c r="J239" s="13">
        <v>2</v>
      </c>
      <c r="K239" s="26">
        <v>57.46</v>
      </c>
    </row>
    <row r="240" spans="1:11">
      <c r="A240" s="10" t="s">
        <v>729</v>
      </c>
      <c r="B240" s="2" t="s">
        <v>730</v>
      </c>
      <c r="C240" s="2" t="s">
        <v>128</v>
      </c>
      <c r="D240" s="2" t="s">
        <v>63</v>
      </c>
      <c r="E240" s="2" t="s">
        <v>74</v>
      </c>
      <c r="F240" s="2">
        <v>28.27</v>
      </c>
      <c r="G240" s="5">
        <v>592</v>
      </c>
      <c r="H240" s="2" t="s">
        <v>731</v>
      </c>
      <c r="I240" s="2">
        <v>35</v>
      </c>
      <c r="J240" s="12">
        <v>1</v>
      </c>
      <c r="K240" s="24">
        <v>93.45</v>
      </c>
    </row>
    <row r="241" spans="1:11" hidden="1">
      <c r="A241" s="11" t="s">
        <v>732</v>
      </c>
      <c r="B241" s="3" t="s">
        <v>733</v>
      </c>
      <c r="C241" s="3" t="s">
        <v>128</v>
      </c>
      <c r="D241" s="3" t="s">
        <v>93</v>
      </c>
      <c r="E241" s="3" t="s">
        <v>157</v>
      </c>
      <c r="F241" s="3">
        <v>37.31</v>
      </c>
      <c r="G241" s="6">
        <v>579</v>
      </c>
      <c r="H241" s="3" t="s">
        <v>734</v>
      </c>
      <c r="I241" s="3">
        <v>29</v>
      </c>
      <c r="J241" s="13">
        <v>3</v>
      </c>
      <c r="K241" s="26">
        <v>74.83</v>
      </c>
    </row>
    <row r="242" spans="1:11">
      <c r="A242" s="10" t="s">
        <v>735</v>
      </c>
      <c r="B242" s="2" t="s">
        <v>736</v>
      </c>
      <c r="C242" s="2" t="s">
        <v>57</v>
      </c>
      <c r="D242" s="2" t="s">
        <v>101</v>
      </c>
      <c r="E242" s="2" t="s">
        <v>74</v>
      </c>
      <c r="F242" s="2"/>
      <c r="G242" s="5">
        <v>555</v>
      </c>
      <c r="H242" s="2" t="s">
        <v>737</v>
      </c>
      <c r="I242" s="2">
        <v>55</v>
      </c>
      <c r="J242" s="12">
        <v>4</v>
      </c>
      <c r="K242" s="24">
        <v>89.77</v>
      </c>
    </row>
    <row r="243" spans="1:11" hidden="1">
      <c r="A243" s="11" t="s">
        <v>738</v>
      </c>
      <c r="B243" s="3" t="s">
        <v>292</v>
      </c>
      <c r="C243" s="3" t="s">
        <v>105</v>
      </c>
      <c r="D243" s="3" t="s">
        <v>161</v>
      </c>
      <c r="E243" s="3" t="s">
        <v>59</v>
      </c>
      <c r="F243" s="3">
        <v>15.63</v>
      </c>
      <c r="G243" s="6">
        <v>565</v>
      </c>
      <c r="H243" s="3" t="s">
        <v>739</v>
      </c>
      <c r="I243" s="3">
        <v>39</v>
      </c>
      <c r="J243" s="13">
        <v>4</v>
      </c>
      <c r="K243" s="26">
        <v>37.94</v>
      </c>
    </row>
    <row r="244" spans="1:11" hidden="1">
      <c r="A244" s="10" t="s">
        <v>740</v>
      </c>
      <c r="B244" s="2" t="s">
        <v>741</v>
      </c>
      <c r="C244" s="2" t="s">
        <v>68</v>
      </c>
      <c r="D244" s="2" t="s">
        <v>93</v>
      </c>
      <c r="E244" s="2" t="s">
        <v>64</v>
      </c>
      <c r="F244" s="2">
        <v>19.93</v>
      </c>
      <c r="G244" s="5">
        <v>840</v>
      </c>
      <c r="H244" s="2" t="s">
        <v>742</v>
      </c>
      <c r="I244" s="2">
        <v>38</v>
      </c>
      <c r="J244" s="12">
        <v>0</v>
      </c>
      <c r="K244" s="27">
        <v>77.91</v>
      </c>
    </row>
    <row r="245" spans="1:11" hidden="1">
      <c r="A245" s="11" t="s">
        <v>743</v>
      </c>
      <c r="B245" s="3" t="s">
        <v>196</v>
      </c>
      <c r="C245" s="3" t="s">
        <v>68</v>
      </c>
      <c r="D245" s="3" t="s">
        <v>82</v>
      </c>
      <c r="E245" s="3" t="s">
        <v>97</v>
      </c>
      <c r="F245" s="3">
        <v>3.12</v>
      </c>
      <c r="G245" s="6">
        <v>556</v>
      </c>
      <c r="H245" s="3" t="s">
        <v>744</v>
      </c>
      <c r="I245" s="3">
        <v>45</v>
      </c>
      <c r="J245" s="13">
        <v>3</v>
      </c>
      <c r="K245" s="24">
        <v>27.49</v>
      </c>
    </row>
    <row r="246" spans="1:11" hidden="1">
      <c r="A246" s="10" t="s">
        <v>745</v>
      </c>
      <c r="B246" s="2" t="s">
        <v>202</v>
      </c>
      <c r="C246" s="2" t="s">
        <v>105</v>
      </c>
      <c r="D246" s="2" t="s">
        <v>144</v>
      </c>
      <c r="E246" s="2" t="s">
        <v>59</v>
      </c>
      <c r="F246" s="2">
        <v>22.71</v>
      </c>
      <c r="G246" s="5">
        <v>763</v>
      </c>
      <c r="H246" s="2" t="s">
        <v>746</v>
      </c>
      <c r="I246" s="2">
        <v>39</v>
      </c>
      <c r="J246" s="12">
        <v>0</v>
      </c>
      <c r="K246" s="27">
        <v>17.87</v>
      </c>
    </row>
    <row r="247" spans="1:11" hidden="1">
      <c r="A247" s="11" t="s">
        <v>747</v>
      </c>
      <c r="B247" s="3" t="s">
        <v>748</v>
      </c>
      <c r="C247" s="3" t="s">
        <v>57</v>
      </c>
      <c r="D247" s="3" t="s">
        <v>58</v>
      </c>
      <c r="E247" s="3" t="s">
        <v>97</v>
      </c>
      <c r="F247" s="3">
        <v>27.24</v>
      </c>
      <c r="G247" s="6"/>
      <c r="H247" s="3" t="s">
        <v>749</v>
      </c>
      <c r="I247" s="3">
        <v>40</v>
      </c>
      <c r="J247" s="13">
        <v>2</v>
      </c>
      <c r="K247" s="24">
        <v>52.21</v>
      </c>
    </row>
    <row r="248" spans="1:11" hidden="1">
      <c r="A248" s="10" t="s">
        <v>750</v>
      </c>
      <c r="B248" s="2" t="s">
        <v>751</v>
      </c>
      <c r="C248" s="2" t="s">
        <v>89</v>
      </c>
      <c r="D248" s="2" t="s">
        <v>232</v>
      </c>
      <c r="E248" s="2" t="s">
        <v>157</v>
      </c>
      <c r="F248" s="2">
        <v>29.5</v>
      </c>
      <c r="G248" s="5">
        <v>868</v>
      </c>
      <c r="H248" s="2" t="s">
        <v>752</v>
      </c>
      <c r="I248" s="2">
        <v>59</v>
      </c>
      <c r="J248" s="12">
        <v>3</v>
      </c>
      <c r="K248" s="27">
        <v>10.23</v>
      </c>
    </row>
    <row r="249" spans="1:11" hidden="1">
      <c r="A249" s="11" t="s">
        <v>753</v>
      </c>
      <c r="B249" s="3" t="s">
        <v>100</v>
      </c>
      <c r="C249" s="3" t="s">
        <v>68</v>
      </c>
      <c r="D249" s="3" t="s">
        <v>58</v>
      </c>
      <c r="E249" s="3" t="s">
        <v>97</v>
      </c>
      <c r="F249" s="3"/>
      <c r="G249" s="6">
        <v>669</v>
      </c>
      <c r="H249" s="3" t="s">
        <v>754</v>
      </c>
      <c r="I249" s="3">
        <v>43</v>
      </c>
      <c r="J249" s="13">
        <v>0</v>
      </c>
      <c r="K249" s="24">
        <v>65.599999999999994</v>
      </c>
    </row>
    <row r="250" spans="1:11">
      <c r="A250" s="10" t="s">
        <v>755</v>
      </c>
      <c r="B250" s="2" t="s">
        <v>756</v>
      </c>
      <c r="C250" s="2" t="s">
        <v>68</v>
      </c>
      <c r="D250" s="2" t="s">
        <v>82</v>
      </c>
      <c r="E250" s="2" t="s">
        <v>74</v>
      </c>
      <c r="F250" s="2">
        <v>49.21</v>
      </c>
      <c r="G250" s="5">
        <v>580</v>
      </c>
      <c r="H250" s="2" t="s">
        <v>757</v>
      </c>
      <c r="I250" s="2">
        <v>39</v>
      </c>
      <c r="J250" s="12">
        <v>0</v>
      </c>
      <c r="K250" s="27">
        <v>13.15</v>
      </c>
    </row>
    <row r="251" spans="1:11" hidden="1">
      <c r="A251" s="11" t="s">
        <v>758</v>
      </c>
      <c r="B251" s="3" t="s">
        <v>759</v>
      </c>
      <c r="C251" s="3" t="s">
        <v>89</v>
      </c>
      <c r="D251" s="3" t="s">
        <v>63</v>
      </c>
      <c r="E251" s="3" t="s">
        <v>64</v>
      </c>
      <c r="F251" s="3">
        <v>6.99</v>
      </c>
      <c r="G251" s="6">
        <v>618</v>
      </c>
      <c r="H251" s="3" t="s">
        <v>760</v>
      </c>
      <c r="I251" s="3">
        <v>26</v>
      </c>
      <c r="J251" s="13">
        <v>4</v>
      </c>
      <c r="K251" s="24">
        <v>42.57</v>
      </c>
    </row>
    <row r="252" spans="1:11" hidden="1">
      <c r="A252" s="10" t="s">
        <v>761</v>
      </c>
      <c r="B252" s="2" t="s">
        <v>762</v>
      </c>
      <c r="C252" s="2" t="s">
        <v>128</v>
      </c>
      <c r="D252" s="2" t="s">
        <v>144</v>
      </c>
      <c r="E252" s="2" t="s">
        <v>97</v>
      </c>
      <c r="F252" s="2">
        <v>42.99</v>
      </c>
      <c r="G252" s="5">
        <v>751</v>
      </c>
      <c r="H252" s="2" t="s">
        <v>763</v>
      </c>
      <c r="I252" s="2">
        <v>42</v>
      </c>
      <c r="J252" s="12">
        <v>3</v>
      </c>
      <c r="K252" s="27">
        <v>48.91</v>
      </c>
    </row>
    <row r="253" spans="1:11" hidden="1">
      <c r="A253" s="11" t="s">
        <v>764</v>
      </c>
      <c r="B253" s="3" t="s">
        <v>686</v>
      </c>
      <c r="C253" s="3" t="s">
        <v>57</v>
      </c>
      <c r="D253" s="3" t="s">
        <v>69</v>
      </c>
      <c r="E253" s="3" t="s">
        <v>124</v>
      </c>
      <c r="F253" s="3">
        <v>7.97</v>
      </c>
      <c r="G253" s="6">
        <v>710</v>
      </c>
      <c r="H253" s="3" t="s">
        <v>765</v>
      </c>
      <c r="I253" s="3">
        <v>44</v>
      </c>
      <c r="J253" s="13">
        <v>1</v>
      </c>
      <c r="K253" s="24">
        <v>89.96</v>
      </c>
    </row>
    <row r="254" spans="1:11">
      <c r="A254" s="10" t="s">
        <v>766</v>
      </c>
      <c r="B254" s="2" t="s">
        <v>767</v>
      </c>
      <c r="C254" s="2" t="s">
        <v>128</v>
      </c>
      <c r="D254" s="2" t="s">
        <v>101</v>
      </c>
      <c r="E254" s="2" t="s">
        <v>74</v>
      </c>
      <c r="F254" s="2">
        <v>35.24</v>
      </c>
      <c r="G254" s="5">
        <v>858</v>
      </c>
      <c r="H254" s="2" t="s">
        <v>768</v>
      </c>
      <c r="I254" s="2">
        <v>31</v>
      </c>
      <c r="J254" s="12">
        <v>0</v>
      </c>
      <c r="K254" s="27">
        <v>44.17</v>
      </c>
    </row>
    <row r="255" spans="1:11">
      <c r="A255" s="11" t="s">
        <v>769</v>
      </c>
      <c r="B255" s="3" t="s">
        <v>770</v>
      </c>
      <c r="C255" s="3" t="s">
        <v>73</v>
      </c>
      <c r="D255" s="3" t="s">
        <v>63</v>
      </c>
      <c r="E255" s="3" t="s">
        <v>74</v>
      </c>
      <c r="F255" s="3">
        <v>15.23</v>
      </c>
      <c r="G255" s="6">
        <v>565</v>
      </c>
      <c r="H255" s="3" t="s">
        <v>771</v>
      </c>
      <c r="I255" s="3">
        <v>57</v>
      </c>
      <c r="J255" s="13">
        <v>5</v>
      </c>
      <c r="K255" s="24">
        <v>60.04</v>
      </c>
    </row>
    <row r="256" spans="1:11" hidden="1">
      <c r="A256" s="10" t="s">
        <v>772</v>
      </c>
      <c r="B256" s="2" t="s">
        <v>773</v>
      </c>
      <c r="C256" s="2" t="s">
        <v>57</v>
      </c>
      <c r="D256" s="2" t="s">
        <v>232</v>
      </c>
      <c r="E256" s="2" t="s">
        <v>97</v>
      </c>
      <c r="F256" s="2">
        <v>5.9</v>
      </c>
      <c r="G256" s="5">
        <v>663</v>
      </c>
      <c r="H256" s="2" t="s">
        <v>774</v>
      </c>
      <c r="I256" s="2">
        <v>45</v>
      </c>
      <c r="J256" s="12">
        <v>5</v>
      </c>
      <c r="K256" s="27">
        <v>41.57</v>
      </c>
    </row>
    <row r="257" spans="1:11">
      <c r="A257" s="11" t="s">
        <v>775</v>
      </c>
      <c r="B257" s="3" t="s">
        <v>654</v>
      </c>
      <c r="C257" s="3" t="s">
        <v>89</v>
      </c>
      <c r="D257" s="3" t="s">
        <v>93</v>
      </c>
      <c r="E257" s="3" t="s">
        <v>74</v>
      </c>
      <c r="F257" s="3"/>
      <c r="G257" s="6">
        <v>880</v>
      </c>
      <c r="H257" s="3" t="s">
        <v>505</v>
      </c>
      <c r="I257" s="3">
        <v>27</v>
      </c>
      <c r="J257" s="13">
        <v>2</v>
      </c>
      <c r="K257" s="24">
        <v>37.79</v>
      </c>
    </row>
    <row r="258" spans="1:11" hidden="1">
      <c r="A258" s="10" t="s">
        <v>776</v>
      </c>
      <c r="B258" s="2" t="s">
        <v>777</v>
      </c>
      <c r="C258" s="2" t="s">
        <v>128</v>
      </c>
      <c r="D258" s="2" t="s">
        <v>144</v>
      </c>
      <c r="E258" s="2" t="s">
        <v>124</v>
      </c>
      <c r="F258" s="2">
        <v>37.049999999999997</v>
      </c>
      <c r="G258" s="5">
        <v>745</v>
      </c>
      <c r="H258" s="2" t="s">
        <v>778</v>
      </c>
      <c r="I258" s="2">
        <v>44</v>
      </c>
      <c r="J258" s="12">
        <v>1</v>
      </c>
      <c r="K258" s="27">
        <v>53.2</v>
      </c>
    </row>
    <row r="259" spans="1:11" hidden="1">
      <c r="A259" s="11" t="s">
        <v>779</v>
      </c>
      <c r="B259" s="3" t="s">
        <v>780</v>
      </c>
      <c r="C259" s="3" t="s">
        <v>73</v>
      </c>
      <c r="D259" s="3" t="s">
        <v>101</v>
      </c>
      <c r="E259" s="3" t="s">
        <v>97</v>
      </c>
      <c r="F259" s="3">
        <v>32.1</v>
      </c>
      <c r="G259" s="6">
        <v>701</v>
      </c>
      <c r="H259" s="3" t="s">
        <v>781</v>
      </c>
      <c r="I259" s="3">
        <v>52</v>
      </c>
      <c r="J259" s="13">
        <v>0</v>
      </c>
      <c r="K259" s="26">
        <v>84.32</v>
      </c>
    </row>
    <row r="260" spans="1:11" hidden="1">
      <c r="A260" s="10" t="s">
        <v>782</v>
      </c>
      <c r="B260" s="2" t="s">
        <v>741</v>
      </c>
      <c r="C260" s="2" t="s">
        <v>128</v>
      </c>
      <c r="D260" s="2" t="s">
        <v>78</v>
      </c>
      <c r="E260" s="2" t="s">
        <v>97</v>
      </c>
      <c r="F260" s="2">
        <v>40.47</v>
      </c>
      <c r="G260" s="5">
        <v>828</v>
      </c>
      <c r="H260" s="2" t="s">
        <v>783</v>
      </c>
      <c r="I260" s="2">
        <v>44</v>
      </c>
      <c r="J260" s="12">
        <v>3</v>
      </c>
      <c r="K260" s="24">
        <v>40.630000000000003</v>
      </c>
    </row>
    <row r="261" spans="1:11" hidden="1">
      <c r="A261" s="11" t="s">
        <v>784</v>
      </c>
      <c r="B261" s="3" t="s">
        <v>785</v>
      </c>
      <c r="C261" s="3" t="s">
        <v>73</v>
      </c>
      <c r="D261" s="3" t="s">
        <v>93</v>
      </c>
      <c r="E261" s="3" t="s">
        <v>157</v>
      </c>
      <c r="F261" s="3">
        <v>11.45</v>
      </c>
      <c r="G261" s="6">
        <v>662</v>
      </c>
      <c r="H261" s="3" t="s">
        <v>786</v>
      </c>
      <c r="I261" s="3">
        <v>25</v>
      </c>
      <c r="J261" s="13">
        <v>3</v>
      </c>
      <c r="K261" s="26">
        <v>23.18</v>
      </c>
    </row>
    <row r="262" spans="1:11">
      <c r="A262" s="10" t="s">
        <v>787</v>
      </c>
      <c r="B262" s="2" t="s">
        <v>788</v>
      </c>
      <c r="C262" s="2" t="s">
        <v>89</v>
      </c>
      <c r="D262" s="2" t="s">
        <v>69</v>
      </c>
      <c r="E262" s="2" t="s">
        <v>74</v>
      </c>
      <c r="F262" s="2">
        <v>14.33</v>
      </c>
      <c r="G262" s="5">
        <v>578</v>
      </c>
      <c r="H262" s="2" t="s">
        <v>79</v>
      </c>
      <c r="I262" s="2">
        <v>58</v>
      </c>
      <c r="J262" s="12">
        <v>3</v>
      </c>
      <c r="K262" s="24">
        <v>26.71</v>
      </c>
    </row>
    <row r="263" spans="1:11" hidden="1">
      <c r="A263" s="11" t="s">
        <v>789</v>
      </c>
      <c r="B263" s="3" t="s">
        <v>790</v>
      </c>
      <c r="C263" s="3" t="s">
        <v>105</v>
      </c>
      <c r="D263" s="3" t="s">
        <v>69</v>
      </c>
      <c r="E263" s="3" t="s">
        <v>157</v>
      </c>
      <c r="F263" s="3">
        <v>35.79</v>
      </c>
      <c r="G263" s="6">
        <v>564</v>
      </c>
      <c r="H263" s="3" t="s">
        <v>791</v>
      </c>
      <c r="I263" s="3">
        <v>58</v>
      </c>
      <c r="J263" s="13">
        <v>4</v>
      </c>
      <c r="K263" s="26">
        <v>75.55</v>
      </c>
    </row>
    <row r="264" spans="1:11" hidden="1">
      <c r="A264" s="10" t="s">
        <v>792</v>
      </c>
      <c r="B264" s="2" t="s">
        <v>793</v>
      </c>
      <c r="C264" s="2" t="s">
        <v>105</v>
      </c>
      <c r="D264" s="2" t="s">
        <v>232</v>
      </c>
      <c r="E264" s="2" t="s">
        <v>157</v>
      </c>
      <c r="F264" s="2">
        <v>4.78</v>
      </c>
      <c r="G264" s="5">
        <v>858</v>
      </c>
      <c r="H264" s="2" t="s">
        <v>794</v>
      </c>
      <c r="I264" s="2">
        <v>52</v>
      </c>
      <c r="J264" s="12">
        <v>0</v>
      </c>
      <c r="K264" s="24">
        <v>23.36</v>
      </c>
    </row>
    <row r="265" spans="1:11" hidden="1">
      <c r="A265" s="11" t="s">
        <v>795</v>
      </c>
      <c r="B265" s="3" t="s">
        <v>796</v>
      </c>
      <c r="C265" s="3" t="s">
        <v>105</v>
      </c>
      <c r="D265" s="3" t="s">
        <v>78</v>
      </c>
      <c r="E265" s="3" t="s">
        <v>59</v>
      </c>
      <c r="F265" s="3">
        <v>40.71</v>
      </c>
      <c r="G265" s="6">
        <v>580</v>
      </c>
      <c r="H265" s="3" t="s">
        <v>797</v>
      </c>
      <c r="I265" s="3">
        <v>31</v>
      </c>
      <c r="J265" s="13">
        <v>0</v>
      </c>
      <c r="K265" s="26">
        <v>19.600000000000001</v>
      </c>
    </row>
    <row r="266" spans="1:11" hidden="1">
      <c r="A266" s="10" t="s">
        <v>798</v>
      </c>
      <c r="B266" s="2" t="s">
        <v>799</v>
      </c>
      <c r="C266" s="2" t="s">
        <v>73</v>
      </c>
      <c r="D266" s="2" t="s">
        <v>82</v>
      </c>
      <c r="E266" s="2" t="s">
        <v>59</v>
      </c>
      <c r="F266" s="2">
        <v>21.59</v>
      </c>
      <c r="G266" s="5">
        <v>704</v>
      </c>
      <c r="H266" s="2" t="s">
        <v>800</v>
      </c>
      <c r="I266" s="2">
        <v>49</v>
      </c>
      <c r="J266" s="12">
        <v>5</v>
      </c>
      <c r="K266" s="24">
        <v>97.53</v>
      </c>
    </row>
    <row r="267" spans="1:11" hidden="1">
      <c r="A267" s="11" t="s">
        <v>801</v>
      </c>
      <c r="B267" s="3" t="s">
        <v>703</v>
      </c>
      <c r="C267" s="3" t="s">
        <v>105</v>
      </c>
      <c r="D267" s="3" t="s">
        <v>82</v>
      </c>
      <c r="E267" s="3" t="s">
        <v>59</v>
      </c>
      <c r="F267" s="3">
        <v>31.84</v>
      </c>
      <c r="G267" s="6">
        <v>890</v>
      </c>
      <c r="H267" s="3" t="s">
        <v>802</v>
      </c>
      <c r="I267" s="3">
        <v>46</v>
      </c>
      <c r="J267" s="13">
        <v>2</v>
      </c>
      <c r="K267" s="26">
        <v>87.74</v>
      </c>
    </row>
    <row r="268" spans="1:11" hidden="1">
      <c r="A268" s="10" t="s">
        <v>803</v>
      </c>
      <c r="B268" s="2" t="s">
        <v>804</v>
      </c>
      <c r="C268" s="2" t="s">
        <v>105</v>
      </c>
      <c r="D268" s="2" t="s">
        <v>78</v>
      </c>
      <c r="E268" s="2" t="s">
        <v>59</v>
      </c>
      <c r="F268" s="2">
        <v>21.41</v>
      </c>
      <c r="G268" s="5">
        <v>840</v>
      </c>
      <c r="H268" s="2" t="s">
        <v>805</v>
      </c>
      <c r="I268" s="2">
        <v>42</v>
      </c>
      <c r="J268" s="12">
        <v>4</v>
      </c>
      <c r="K268" s="24">
        <v>15.91</v>
      </c>
    </row>
    <row r="269" spans="1:11" hidden="1">
      <c r="A269" s="11" t="s">
        <v>806</v>
      </c>
      <c r="B269" s="3" t="s">
        <v>807</v>
      </c>
      <c r="C269" s="3" t="s">
        <v>57</v>
      </c>
      <c r="D269" s="3" t="s">
        <v>232</v>
      </c>
      <c r="E269" s="3" t="s">
        <v>157</v>
      </c>
      <c r="F269" s="3">
        <v>14.19</v>
      </c>
      <c r="G269" s="6">
        <v>635</v>
      </c>
      <c r="H269" s="3" t="s">
        <v>808</v>
      </c>
      <c r="I269" s="3">
        <v>64</v>
      </c>
      <c r="J269" s="13">
        <v>5</v>
      </c>
      <c r="K269" s="26">
        <v>53.43</v>
      </c>
    </row>
    <row r="270" spans="1:11" hidden="1">
      <c r="A270" s="10" t="s">
        <v>809</v>
      </c>
      <c r="B270" s="2" t="s">
        <v>547</v>
      </c>
      <c r="C270" s="2" t="s">
        <v>128</v>
      </c>
      <c r="D270" s="2" t="s">
        <v>144</v>
      </c>
      <c r="E270" s="2" t="s">
        <v>97</v>
      </c>
      <c r="F270" s="2">
        <v>6.19</v>
      </c>
      <c r="G270" s="5">
        <v>605</v>
      </c>
      <c r="H270" s="2" t="s">
        <v>810</v>
      </c>
      <c r="I270" s="2">
        <v>46</v>
      </c>
      <c r="J270" s="12">
        <v>3</v>
      </c>
      <c r="K270" s="24">
        <v>28.27</v>
      </c>
    </row>
    <row r="271" spans="1:11" hidden="1">
      <c r="A271" s="11" t="s">
        <v>811</v>
      </c>
      <c r="B271" s="3" t="s">
        <v>812</v>
      </c>
      <c r="C271" s="3" t="s">
        <v>105</v>
      </c>
      <c r="D271" s="3" t="s">
        <v>63</v>
      </c>
      <c r="E271" s="3" t="s">
        <v>64</v>
      </c>
      <c r="F271" s="3">
        <v>20.64</v>
      </c>
      <c r="G271" s="6">
        <v>845</v>
      </c>
      <c r="H271" s="3" t="s">
        <v>813</v>
      </c>
      <c r="I271" s="3">
        <v>32</v>
      </c>
      <c r="J271" s="13">
        <v>3</v>
      </c>
      <c r="K271" s="26">
        <v>29.51</v>
      </c>
    </row>
    <row r="272" spans="1:11" hidden="1">
      <c r="A272" s="10" t="s">
        <v>814</v>
      </c>
      <c r="B272" s="2" t="s">
        <v>490</v>
      </c>
      <c r="C272" s="2" t="s">
        <v>73</v>
      </c>
      <c r="D272" s="2" t="s">
        <v>144</v>
      </c>
      <c r="E272" s="2" t="s">
        <v>157</v>
      </c>
      <c r="F272" s="2">
        <v>6.49</v>
      </c>
      <c r="G272" s="5">
        <v>742</v>
      </c>
      <c r="H272" s="2" t="s">
        <v>250</v>
      </c>
      <c r="I272" s="2">
        <v>57</v>
      </c>
      <c r="J272" s="12">
        <v>0</v>
      </c>
      <c r="K272" s="24">
        <v>47.99</v>
      </c>
    </row>
    <row r="273" spans="1:11" hidden="1">
      <c r="A273" s="11" t="s">
        <v>815</v>
      </c>
      <c r="B273" s="3" t="s">
        <v>796</v>
      </c>
      <c r="C273" s="3" t="s">
        <v>89</v>
      </c>
      <c r="D273" s="3" t="s">
        <v>232</v>
      </c>
      <c r="E273" s="3" t="s">
        <v>64</v>
      </c>
      <c r="F273" s="3">
        <v>10.75</v>
      </c>
      <c r="G273" s="6">
        <v>630</v>
      </c>
      <c r="H273" s="3" t="s">
        <v>816</v>
      </c>
      <c r="I273" s="3">
        <v>35</v>
      </c>
      <c r="J273" s="13">
        <v>1</v>
      </c>
      <c r="K273" s="26">
        <v>82.07</v>
      </c>
    </row>
    <row r="274" spans="1:11" hidden="1">
      <c r="A274" s="10" t="s">
        <v>817</v>
      </c>
      <c r="B274" s="2" t="s">
        <v>818</v>
      </c>
      <c r="C274" s="2" t="s">
        <v>68</v>
      </c>
      <c r="D274" s="2" t="s">
        <v>82</v>
      </c>
      <c r="E274" s="2" t="s">
        <v>157</v>
      </c>
      <c r="F274" s="2">
        <v>16.98</v>
      </c>
      <c r="G274" s="5">
        <v>751</v>
      </c>
      <c r="H274" s="2" t="s">
        <v>819</v>
      </c>
      <c r="I274" s="2">
        <v>31</v>
      </c>
      <c r="J274" s="12">
        <v>0</v>
      </c>
      <c r="K274" s="24">
        <v>98.99</v>
      </c>
    </row>
    <row r="275" spans="1:11" hidden="1">
      <c r="A275" s="11" t="s">
        <v>820</v>
      </c>
      <c r="B275" s="3" t="s">
        <v>365</v>
      </c>
      <c r="C275" s="3" t="s">
        <v>128</v>
      </c>
      <c r="D275" s="3" t="s">
        <v>82</v>
      </c>
      <c r="E275" s="3" t="s">
        <v>59</v>
      </c>
      <c r="F275" s="3">
        <v>25.58</v>
      </c>
      <c r="G275" s="6">
        <v>655</v>
      </c>
      <c r="H275" s="3" t="s">
        <v>821</v>
      </c>
      <c r="I275" s="3">
        <v>27</v>
      </c>
      <c r="J275" s="13">
        <v>3</v>
      </c>
      <c r="K275" s="26">
        <v>68.89</v>
      </c>
    </row>
    <row r="276" spans="1:11" hidden="1">
      <c r="A276" s="10" t="s">
        <v>822</v>
      </c>
      <c r="B276" s="2" t="s">
        <v>823</v>
      </c>
      <c r="C276" s="2" t="s">
        <v>73</v>
      </c>
      <c r="D276" s="2" t="s">
        <v>63</v>
      </c>
      <c r="E276" s="2" t="s">
        <v>64</v>
      </c>
      <c r="F276" s="2">
        <v>15.46</v>
      </c>
      <c r="G276" s="5">
        <v>748</v>
      </c>
      <c r="H276" s="2" t="s">
        <v>824</v>
      </c>
      <c r="I276" s="2">
        <v>45</v>
      </c>
      <c r="J276" s="12">
        <v>1</v>
      </c>
      <c r="K276" s="24">
        <v>20.190000000000001</v>
      </c>
    </row>
    <row r="277" spans="1:11" hidden="1">
      <c r="A277" s="11" t="s">
        <v>825</v>
      </c>
      <c r="B277" s="3" t="s">
        <v>826</v>
      </c>
      <c r="C277" s="3" t="s">
        <v>73</v>
      </c>
      <c r="D277" s="3" t="s">
        <v>232</v>
      </c>
      <c r="E277" s="3" t="s">
        <v>157</v>
      </c>
      <c r="F277" s="3">
        <v>15.62</v>
      </c>
      <c r="G277" s="6">
        <v>891</v>
      </c>
      <c r="H277" s="3" t="s">
        <v>827</v>
      </c>
      <c r="I277" s="3">
        <v>56</v>
      </c>
      <c r="J277" s="13">
        <v>3</v>
      </c>
      <c r="K277" s="24">
        <v>62.76</v>
      </c>
    </row>
    <row r="278" spans="1:11" hidden="1">
      <c r="A278" s="10" t="s">
        <v>828</v>
      </c>
      <c r="B278" s="2" t="s">
        <v>487</v>
      </c>
      <c r="C278" s="2" t="s">
        <v>105</v>
      </c>
      <c r="D278" s="2" t="s">
        <v>58</v>
      </c>
      <c r="E278" s="2" t="s">
        <v>64</v>
      </c>
      <c r="F278" s="2">
        <v>22.68</v>
      </c>
      <c r="G278" s="5">
        <v>793</v>
      </c>
      <c r="H278" s="2" t="s">
        <v>829</v>
      </c>
      <c r="I278" s="2">
        <v>52</v>
      </c>
      <c r="J278" s="12">
        <v>2</v>
      </c>
      <c r="K278" s="27">
        <v>35.869999999999997</v>
      </c>
    </row>
    <row r="279" spans="1:11" hidden="1">
      <c r="A279" s="11" t="s">
        <v>830</v>
      </c>
      <c r="B279" s="3" t="s">
        <v>321</v>
      </c>
      <c r="C279" s="3" t="s">
        <v>68</v>
      </c>
      <c r="D279" s="3" t="s">
        <v>144</v>
      </c>
      <c r="E279" s="3" t="s">
        <v>124</v>
      </c>
      <c r="F279" s="3">
        <v>40.619999999999997</v>
      </c>
      <c r="G279" s="6">
        <v>867</v>
      </c>
      <c r="H279" s="3" t="s">
        <v>831</v>
      </c>
      <c r="I279" s="3">
        <v>33</v>
      </c>
      <c r="J279" s="13">
        <v>1</v>
      </c>
      <c r="K279" s="24">
        <v>29.79</v>
      </c>
    </row>
    <row r="280" spans="1:11">
      <c r="A280" s="10" t="s">
        <v>832</v>
      </c>
      <c r="B280" s="2" t="s">
        <v>833</v>
      </c>
      <c r="C280" s="2" t="s">
        <v>105</v>
      </c>
      <c r="D280" s="2" t="s">
        <v>144</v>
      </c>
      <c r="E280" s="2" t="s">
        <v>74</v>
      </c>
      <c r="F280" s="2">
        <v>23.46</v>
      </c>
      <c r="G280" s="5">
        <v>871</v>
      </c>
      <c r="H280" s="2" t="s">
        <v>834</v>
      </c>
      <c r="I280" s="2">
        <v>38</v>
      </c>
      <c r="J280" s="12">
        <v>2</v>
      </c>
      <c r="K280" s="27">
        <v>68.650000000000006</v>
      </c>
    </row>
    <row r="281" spans="1:11" hidden="1">
      <c r="A281" s="11" t="s">
        <v>835</v>
      </c>
      <c r="B281" s="3" t="s">
        <v>836</v>
      </c>
      <c r="C281" s="3" t="s">
        <v>57</v>
      </c>
      <c r="D281" s="3" t="s">
        <v>63</v>
      </c>
      <c r="E281" s="3" t="s">
        <v>64</v>
      </c>
      <c r="F281" s="3">
        <v>43.26</v>
      </c>
      <c r="G281" s="6">
        <v>556</v>
      </c>
      <c r="H281" s="3" t="s">
        <v>837</v>
      </c>
      <c r="I281" s="3">
        <v>59</v>
      </c>
      <c r="J281" s="13">
        <v>4</v>
      </c>
      <c r="K281" s="24">
        <v>44.75</v>
      </c>
    </row>
    <row r="282" spans="1:11" hidden="1">
      <c r="A282" s="10" t="s">
        <v>838</v>
      </c>
      <c r="B282" s="2" t="s">
        <v>362</v>
      </c>
      <c r="C282" s="2" t="s">
        <v>57</v>
      </c>
      <c r="D282" s="2" t="s">
        <v>63</v>
      </c>
      <c r="E282" s="2" t="s">
        <v>97</v>
      </c>
      <c r="F282" s="2">
        <v>30.39</v>
      </c>
      <c r="G282" s="5">
        <v>601</v>
      </c>
      <c r="H282" s="2" t="s">
        <v>839</v>
      </c>
      <c r="I282" s="2">
        <v>28</v>
      </c>
      <c r="J282" s="12">
        <v>2</v>
      </c>
      <c r="K282" s="27">
        <v>90.78</v>
      </c>
    </row>
    <row r="283" spans="1:11" hidden="1">
      <c r="A283" s="11" t="s">
        <v>840</v>
      </c>
      <c r="B283" s="3" t="s">
        <v>841</v>
      </c>
      <c r="C283" s="3" t="s">
        <v>73</v>
      </c>
      <c r="D283" s="3" t="s">
        <v>63</v>
      </c>
      <c r="E283" s="3" t="s">
        <v>64</v>
      </c>
      <c r="F283" s="3">
        <v>29.89</v>
      </c>
      <c r="G283" s="6">
        <v>638</v>
      </c>
      <c r="H283" s="3" t="s">
        <v>842</v>
      </c>
      <c r="I283" s="3">
        <v>61</v>
      </c>
      <c r="J283" s="13">
        <v>4</v>
      </c>
      <c r="K283" s="26">
        <v>52.11</v>
      </c>
    </row>
    <row r="284" spans="1:11" hidden="1">
      <c r="A284" s="10" t="s">
        <v>843</v>
      </c>
      <c r="B284" s="2" t="s">
        <v>844</v>
      </c>
      <c r="C284" s="2" t="s">
        <v>57</v>
      </c>
      <c r="D284" s="2" t="s">
        <v>63</v>
      </c>
      <c r="E284" s="2" t="s">
        <v>59</v>
      </c>
      <c r="F284" s="2">
        <v>38.049999999999997</v>
      </c>
      <c r="G284" s="5">
        <v>740</v>
      </c>
      <c r="H284" s="2" t="s">
        <v>845</v>
      </c>
      <c r="I284" s="2">
        <v>41</v>
      </c>
      <c r="J284" s="12">
        <v>2</v>
      </c>
      <c r="K284" s="24">
        <v>16.149999999999999</v>
      </c>
    </row>
    <row r="285" spans="1:11" hidden="1">
      <c r="A285" s="11" t="s">
        <v>846</v>
      </c>
      <c r="B285" s="3" t="s">
        <v>847</v>
      </c>
      <c r="C285" s="3" t="s">
        <v>68</v>
      </c>
      <c r="D285" s="3" t="s">
        <v>144</v>
      </c>
      <c r="E285" s="3" t="s">
        <v>97</v>
      </c>
      <c r="F285" s="3">
        <v>48.79</v>
      </c>
      <c r="G285" s="6">
        <v>714</v>
      </c>
      <c r="H285" s="3" t="s">
        <v>848</v>
      </c>
      <c r="I285" s="3">
        <v>60</v>
      </c>
      <c r="J285" s="13">
        <v>5</v>
      </c>
      <c r="K285" s="26">
        <v>82.35</v>
      </c>
    </row>
    <row r="286" spans="1:11" hidden="1">
      <c r="A286" s="10" t="s">
        <v>849</v>
      </c>
      <c r="B286" s="2" t="s">
        <v>850</v>
      </c>
      <c r="C286" s="2" t="s">
        <v>128</v>
      </c>
      <c r="D286" s="2" t="s">
        <v>69</v>
      </c>
      <c r="E286" s="2" t="s">
        <v>59</v>
      </c>
      <c r="F286" s="2">
        <v>27.28</v>
      </c>
      <c r="G286" s="5">
        <v>578</v>
      </c>
      <c r="H286" s="2" t="s">
        <v>851</v>
      </c>
      <c r="I286" s="2">
        <v>26</v>
      </c>
      <c r="J286" s="12">
        <v>2</v>
      </c>
      <c r="K286" s="24">
        <v>48.57</v>
      </c>
    </row>
    <row r="287" spans="1:11" hidden="1">
      <c r="A287" s="11" t="s">
        <v>852</v>
      </c>
      <c r="B287" s="3" t="s">
        <v>659</v>
      </c>
      <c r="C287" s="3" t="s">
        <v>128</v>
      </c>
      <c r="D287" s="3" t="s">
        <v>78</v>
      </c>
      <c r="E287" s="3" t="s">
        <v>124</v>
      </c>
      <c r="F287" s="3"/>
      <c r="G287" s="6">
        <v>652</v>
      </c>
      <c r="H287" s="3" t="s">
        <v>853</v>
      </c>
      <c r="I287" s="3">
        <v>24</v>
      </c>
      <c r="J287" s="13">
        <v>3</v>
      </c>
      <c r="K287" s="26">
        <v>56.86</v>
      </c>
    </row>
    <row r="288" spans="1:11" hidden="1">
      <c r="A288" s="10" t="s">
        <v>854</v>
      </c>
      <c r="B288" s="2" t="s">
        <v>392</v>
      </c>
      <c r="C288" s="2" t="s">
        <v>68</v>
      </c>
      <c r="D288" s="2" t="s">
        <v>69</v>
      </c>
      <c r="E288" s="2" t="s">
        <v>157</v>
      </c>
      <c r="F288" s="2">
        <v>26.74</v>
      </c>
      <c r="G288" s="5">
        <v>613</v>
      </c>
      <c r="H288" s="2" t="s">
        <v>855</v>
      </c>
      <c r="I288" s="2">
        <v>45</v>
      </c>
      <c r="J288" s="12">
        <v>3</v>
      </c>
      <c r="K288" s="24">
        <v>85.73</v>
      </c>
    </row>
    <row r="289" spans="1:11" hidden="1">
      <c r="A289" s="11" t="s">
        <v>856</v>
      </c>
      <c r="B289" s="3" t="s">
        <v>857</v>
      </c>
      <c r="C289" s="3" t="s">
        <v>105</v>
      </c>
      <c r="D289" s="3" t="s">
        <v>232</v>
      </c>
      <c r="E289" s="3" t="s">
        <v>124</v>
      </c>
      <c r="F289" s="3">
        <v>10.69</v>
      </c>
      <c r="G289" s="6">
        <v>596</v>
      </c>
      <c r="H289" s="3" t="s">
        <v>449</v>
      </c>
      <c r="I289" s="3">
        <v>25</v>
      </c>
      <c r="J289" s="13">
        <v>1</v>
      </c>
      <c r="K289" s="26">
        <v>92.42</v>
      </c>
    </row>
    <row r="290" spans="1:11" hidden="1">
      <c r="A290" s="10" t="s">
        <v>858</v>
      </c>
      <c r="B290" s="2" t="s">
        <v>859</v>
      </c>
      <c r="C290" s="2" t="s">
        <v>105</v>
      </c>
      <c r="D290" s="2" t="s">
        <v>69</v>
      </c>
      <c r="E290" s="2" t="s">
        <v>59</v>
      </c>
      <c r="F290" s="2">
        <v>33.619999999999997</v>
      </c>
      <c r="G290" s="5">
        <v>899</v>
      </c>
      <c r="H290" s="2" t="s">
        <v>860</v>
      </c>
      <c r="I290" s="2">
        <v>63</v>
      </c>
      <c r="J290" s="12">
        <v>1</v>
      </c>
      <c r="K290" s="24">
        <v>59.3</v>
      </c>
    </row>
    <row r="291" spans="1:11" hidden="1">
      <c r="A291" s="11" t="s">
        <v>861</v>
      </c>
      <c r="B291" s="3" t="s">
        <v>334</v>
      </c>
      <c r="C291" s="3" t="s">
        <v>105</v>
      </c>
      <c r="D291" s="3" t="s">
        <v>101</v>
      </c>
      <c r="E291" s="3" t="s">
        <v>157</v>
      </c>
      <c r="F291" s="3">
        <v>36.340000000000003</v>
      </c>
      <c r="G291" s="6">
        <v>742</v>
      </c>
      <c r="H291" s="3" t="s">
        <v>862</v>
      </c>
      <c r="I291" s="3">
        <v>38</v>
      </c>
      <c r="J291" s="13">
        <v>1</v>
      </c>
      <c r="K291" s="26">
        <v>79.760000000000005</v>
      </c>
    </row>
    <row r="292" spans="1:11" hidden="1">
      <c r="A292" s="10" t="s">
        <v>863</v>
      </c>
      <c r="B292" s="2" t="s">
        <v>767</v>
      </c>
      <c r="C292" s="2" t="s">
        <v>68</v>
      </c>
      <c r="D292" s="2" t="s">
        <v>58</v>
      </c>
      <c r="E292" s="2" t="s">
        <v>64</v>
      </c>
      <c r="F292" s="2">
        <v>3.35</v>
      </c>
      <c r="G292" s="5">
        <v>741</v>
      </c>
      <c r="H292" s="2" t="s">
        <v>864</v>
      </c>
      <c r="I292" s="2">
        <v>60</v>
      </c>
      <c r="J292" s="12">
        <v>2</v>
      </c>
      <c r="K292" s="24">
        <v>92.43</v>
      </c>
    </row>
    <row r="293" spans="1:11" hidden="1">
      <c r="A293" s="11" t="s">
        <v>865</v>
      </c>
      <c r="B293" s="3" t="s">
        <v>412</v>
      </c>
      <c r="C293" s="3" t="s">
        <v>128</v>
      </c>
      <c r="D293" s="3" t="s">
        <v>82</v>
      </c>
      <c r="E293" s="3" t="s">
        <v>157</v>
      </c>
      <c r="F293" s="3">
        <v>43.49</v>
      </c>
      <c r="G293" s="6">
        <v>883</v>
      </c>
      <c r="H293" s="3" t="s">
        <v>866</v>
      </c>
      <c r="I293" s="3">
        <v>55</v>
      </c>
      <c r="J293" s="13">
        <v>1</v>
      </c>
      <c r="K293" s="24">
        <v>57.47</v>
      </c>
    </row>
    <row r="294" spans="1:11" hidden="1">
      <c r="A294" s="10" t="s">
        <v>867</v>
      </c>
      <c r="B294" s="2" t="s">
        <v>868</v>
      </c>
      <c r="C294" s="2" t="s">
        <v>89</v>
      </c>
      <c r="D294" s="2" t="s">
        <v>63</v>
      </c>
      <c r="E294" s="2" t="s">
        <v>59</v>
      </c>
      <c r="F294" s="2">
        <v>4.2</v>
      </c>
      <c r="G294" s="5">
        <v>701</v>
      </c>
      <c r="H294" s="2" t="s">
        <v>869</v>
      </c>
      <c r="I294" s="2">
        <v>47</v>
      </c>
      <c r="J294" s="12">
        <v>3</v>
      </c>
      <c r="K294" s="27">
        <v>50.37</v>
      </c>
    </row>
    <row r="295" spans="1:11" hidden="1">
      <c r="A295" s="11" t="s">
        <v>870</v>
      </c>
      <c r="B295" s="3" t="s">
        <v>871</v>
      </c>
      <c r="C295" s="3" t="s">
        <v>89</v>
      </c>
      <c r="D295" s="3" t="s">
        <v>82</v>
      </c>
      <c r="E295" s="3" t="s">
        <v>97</v>
      </c>
      <c r="F295" s="3">
        <v>36.53</v>
      </c>
      <c r="G295" s="6">
        <v>876</v>
      </c>
      <c r="H295" s="3" t="s">
        <v>872</v>
      </c>
      <c r="I295" s="3">
        <v>54</v>
      </c>
      <c r="J295" s="13">
        <v>2</v>
      </c>
      <c r="K295" s="24">
        <v>50.5</v>
      </c>
    </row>
    <row r="296" spans="1:11" hidden="1">
      <c r="A296" s="10" t="s">
        <v>873</v>
      </c>
      <c r="B296" s="2" t="s">
        <v>874</v>
      </c>
      <c r="C296" s="2" t="s">
        <v>68</v>
      </c>
      <c r="D296" s="2" t="s">
        <v>58</v>
      </c>
      <c r="E296" s="2" t="s">
        <v>157</v>
      </c>
      <c r="F296" s="2">
        <v>9.01</v>
      </c>
      <c r="G296" s="5">
        <v>836</v>
      </c>
      <c r="H296" s="2" t="s">
        <v>875</v>
      </c>
      <c r="I296" s="2">
        <v>65</v>
      </c>
      <c r="J296" s="12">
        <v>2</v>
      </c>
      <c r="K296" s="27">
        <v>81.86</v>
      </c>
    </row>
    <row r="297" spans="1:11" hidden="1">
      <c r="A297" s="11" t="s">
        <v>876</v>
      </c>
      <c r="B297" s="3" t="s">
        <v>654</v>
      </c>
      <c r="C297" s="3" t="s">
        <v>105</v>
      </c>
      <c r="D297" s="3" t="s">
        <v>161</v>
      </c>
      <c r="E297" s="3" t="s">
        <v>59</v>
      </c>
      <c r="F297" s="3">
        <v>22.76</v>
      </c>
      <c r="G297" s="6">
        <v>740</v>
      </c>
      <c r="H297" s="3" t="s">
        <v>877</v>
      </c>
      <c r="I297" s="3">
        <v>51</v>
      </c>
      <c r="J297" s="13">
        <v>0</v>
      </c>
      <c r="K297" s="24">
        <v>60.22</v>
      </c>
    </row>
    <row r="298" spans="1:11" hidden="1">
      <c r="A298" s="10" t="s">
        <v>878</v>
      </c>
      <c r="B298" s="2" t="s">
        <v>879</v>
      </c>
      <c r="C298" s="2" t="s">
        <v>68</v>
      </c>
      <c r="D298" s="2" t="s">
        <v>93</v>
      </c>
      <c r="E298" s="2" t="s">
        <v>124</v>
      </c>
      <c r="F298" s="2">
        <v>44.8</v>
      </c>
      <c r="G298" s="5">
        <v>898</v>
      </c>
      <c r="H298" s="2" t="s">
        <v>880</v>
      </c>
      <c r="I298" s="2">
        <v>48</v>
      </c>
      <c r="J298" s="12">
        <v>0</v>
      </c>
      <c r="K298" s="24">
        <v>12.44</v>
      </c>
    </row>
    <row r="299" spans="1:11" hidden="1">
      <c r="A299" s="11" t="s">
        <v>881</v>
      </c>
      <c r="B299" s="3" t="s">
        <v>882</v>
      </c>
      <c r="C299" s="3" t="s">
        <v>105</v>
      </c>
      <c r="D299" s="3" t="s">
        <v>69</v>
      </c>
      <c r="E299" s="3" t="s">
        <v>64</v>
      </c>
      <c r="F299" s="3">
        <v>44.96</v>
      </c>
      <c r="G299" s="6">
        <v>623</v>
      </c>
      <c r="H299" s="3" t="s">
        <v>883</v>
      </c>
      <c r="I299" s="3">
        <v>27</v>
      </c>
      <c r="J299" s="13">
        <v>3</v>
      </c>
      <c r="K299" s="26">
        <v>57.24</v>
      </c>
    </row>
    <row r="300" spans="1:11">
      <c r="A300" s="10" t="s">
        <v>884</v>
      </c>
      <c r="B300" s="2" t="s">
        <v>381</v>
      </c>
      <c r="C300" s="2" t="s">
        <v>73</v>
      </c>
      <c r="D300" s="2" t="s">
        <v>144</v>
      </c>
      <c r="E300" s="2" t="s">
        <v>74</v>
      </c>
      <c r="F300" s="2">
        <v>12.84</v>
      </c>
      <c r="G300" s="5">
        <v>845</v>
      </c>
      <c r="H300" s="2" t="s">
        <v>885</v>
      </c>
      <c r="I300" s="2">
        <v>27</v>
      </c>
      <c r="J300" s="12">
        <v>1</v>
      </c>
      <c r="K300" s="24">
        <v>61.01</v>
      </c>
    </row>
    <row r="301" spans="1:11" hidden="1">
      <c r="A301" s="11" t="s">
        <v>886</v>
      </c>
      <c r="B301" s="3" t="s">
        <v>887</v>
      </c>
      <c r="C301" s="3" t="s">
        <v>68</v>
      </c>
      <c r="D301" s="3" t="s">
        <v>63</v>
      </c>
      <c r="E301" s="3" t="s">
        <v>64</v>
      </c>
      <c r="F301" s="3">
        <v>21.02</v>
      </c>
      <c r="G301" s="6"/>
      <c r="H301" s="3" t="s">
        <v>888</v>
      </c>
      <c r="I301" s="3">
        <v>22</v>
      </c>
      <c r="J301" s="13">
        <v>2</v>
      </c>
      <c r="K301" s="26">
        <v>94.2</v>
      </c>
    </row>
    <row r="302" spans="1:11" hidden="1">
      <c r="A302" s="10" t="s">
        <v>889</v>
      </c>
      <c r="B302" s="2" t="s">
        <v>92</v>
      </c>
      <c r="C302" s="2" t="s">
        <v>105</v>
      </c>
      <c r="D302" s="2" t="s">
        <v>144</v>
      </c>
      <c r="E302" s="2" t="s">
        <v>59</v>
      </c>
      <c r="F302" s="2">
        <v>13.63</v>
      </c>
      <c r="G302" s="5">
        <v>709</v>
      </c>
      <c r="H302" s="2" t="s">
        <v>890</v>
      </c>
      <c r="I302" s="2">
        <v>54</v>
      </c>
      <c r="J302" s="12">
        <v>4</v>
      </c>
      <c r="K302" s="24">
        <v>21.15</v>
      </c>
    </row>
    <row r="303" spans="1:11" hidden="1">
      <c r="A303" s="11" t="s">
        <v>891</v>
      </c>
      <c r="B303" s="3" t="s">
        <v>892</v>
      </c>
      <c r="C303" s="3" t="s">
        <v>57</v>
      </c>
      <c r="D303" s="3" t="s">
        <v>144</v>
      </c>
      <c r="E303" s="3" t="s">
        <v>157</v>
      </c>
      <c r="F303" s="3">
        <v>27.45</v>
      </c>
      <c r="G303" s="6">
        <v>772</v>
      </c>
      <c r="H303" s="3" t="s">
        <v>893</v>
      </c>
      <c r="I303" s="3">
        <v>43</v>
      </c>
      <c r="J303" s="13">
        <v>3</v>
      </c>
      <c r="K303" s="26">
        <v>50.39</v>
      </c>
    </row>
    <row r="304" spans="1:11" hidden="1">
      <c r="A304" s="10" t="s">
        <v>894</v>
      </c>
      <c r="B304" s="2" t="s">
        <v>895</v>
      </c>
      <c r="C304" s="2" t="s">
        <v>105</v>
      </c>
      <c r="D304" s="2" t="s">
        <v>63</v>
      </c>
      <c r="E304" s="2" t="s">
        <v>97</v>
      </c>
      <c r="F304" s="2">
        <v>49.29</v>
      </c>
      <c r="G304" s="5">
        <v>561</v>
      </c>
      <c r="H304" s="2" t="s">
        <v>896</v>
      </c>
      <c r="I304" s="2">
        <v>29</v>
      </c>
      <c r="J304" s="12">
        <v>2</v>
      </c>
      <c r="K304" s="24">
        <v>38.549999999999997</v>
      </c>
    </row>
    <row r="305" spans="1:11" hidden="1">
      <c r="A305" s="11" t="s">
        <v>897</v>
      </c>
      <c r="B305" s="3" t="s">
        <v>898</v>
      </c>
      <c r="C305" s="3" t="s">
        <v>128</v>
      </c>
      <c r="D305" s="3" t="s">
        <v>144</v>
      </c>
      <c r="E305" s="3" t="s">
        <v>124</v>
      </c>
      <c r="F305" s="3">
        <v>30.91</v>
      </c>
      <c r="G305" s="6"/>
      <c r="H305" s="3" t="s">
        <v>899</v>
      </c>
      <c r="I305" s="3">
        <v>25</v>
      </c>
      <c r="J305" s="13">
        <v>5</v>
      </c>
      <c r="K305" s="26">
        <v>34.75</v>
      </c>
    </row>
    <row r="306" spans="1:11" hidden="1">
      <c r="A306" s="10" t="s">
        <v>900</v>
      </c>
      <c r="B306" s="2" t="s">
        <v>901</v>
      </c>
      <c r="C306" s="2" t="s">
        <v>128</v>
      </c>
      <c r="D306" s="2" t="s">
        <v>63</v>
      </c>
      <c r="E306" s="2" t="s">
        <v>124</v>
      </c>
      <c r="F306" s="2">
        <v>35.99</v>
      </c>
      <c r="G306" s="5">
        <v>872</v>
      </c>
      <c r="H306" s="2" t="s">
        <v>902</v>
      </c>
      <c r="I306" s="2">
        <v>64</v>
      </c>
      <c r="J306" s="12">
        <v>0</v>
      </c>
      <c r="K306" s="24">
        <v>72.2</v>
      </c>
    </row>
    <row r="307" spans="1:11" hidden="1">
      <c r="A307" s="11" t="s">
        <v>903</v>
      </c>
      <c r="B307" s="3" t="s">
        <v>904</v>
      </c>
      <c r="C307" s="3" t="s">
        <v>73</v>
      </c>
      <c r="D307" s="3" t="s">
        <v>93</v>
      </c>
      <c r="E307" s="3" t="s">
        <v>59</v>
      </c>
      <c r="F307" s="3">
        <v>42.04</v>
      </c>
      <c r="G307" s="6">
        <v>866</v>
      </c>
      <c r="H307" s="3" t="s">
        <v>671</v>
      </c>
      <c r="I307" s="3">
        <v>28</v>
      </c>
      <c r="J307" s="13">
        <v>3</v>
      </c>
      <c r="K307" s="26">
        <v>40.07</v>
      </c>
    </row>
    <row r="308" spans="1:11" hidden="1">
      <c r="A308" s="10" t="s">
        <v>905</v>
      </c>
      <c r="B308" s="2" t="s">
        <v>313</v>
      </c>
      <c r="C308" s="2" t="s">
        <v>105</v>
      </c>
      <c r="D308" s="2" t="s">
        <v>101</v>
      </c>
      <c r="E308" s="2" t="s">
        <v>97</v>
      </c>
      <c r="F308" s="2">
        <v>22.26</v>
      </c>
      <c r="G308" s="5">
        <v>830</v>
      </c>
      <c r="H308" s="2" t="s">
        <v>906</v>
      </c>
      <c r="I308" s="2">
        <v>52</v>
      </c>
      <c r="J308" s="12">
        <v>2</v>
      </c>
      <c r="K308" s="24">
        <v>47.18</v>
      </c>
    </row>
    <row r="309" spans="1:11">
      <c r="A309" s="11" t="s">
        <v>907</v>
      </c>
      <c r="B309" s="3" t="s">
        <v>908</v>
      </c>
      <c r="C309" s="3" t="s">
        <v>57</v>
      </c>
      <c r="D309" s="3" t="s">
        <v>144</v>
      </c>
      <c r="E309" s="3" t="s">
        <v>74</v>
      </c>
      <c r="F309" s="3">
        <v>34.44</v>
      </c>
      <c r="G309" s="6">
        <v>596</v>
      </c>
      <c r="H309" s="3" t="s">
        <v>250</v>
      </c>
      <c r="I309" s="3">
        <v>28</v>
      </c>
      <c r="J309" s="13">
        <v>2</v>
      </c>
      <c r="K309" s="26">
        <v>87.04</v>
      </c>
    </row>
    <row r="310" spans="1:11" hidden="1">
      <c r="A310" s="10" t="s">
        <v>909</v>
      </c>
      <c r="B310" s="2" t="s">
        <v>910</v>
      </c>
      <c r="C310" s="2" t="s">
        <v>128</v>
      </c>
      <c r="D310" s="2" t="s">
        <v>101</v>
      </c>
      <c r="E310" s="2" t="s">
        <v>64</v>
      </c>
      <c r="F310" s="2">
        <v>41.22</v>
      </c>
      <c r="G310" s="5">
        <v>698</v>
      </c>
      <c r="H310" s="2" t="s">
        <v>911</v>
      </c>
      <c r="I310" s="2">
        <v>49</v>
      </c>
      <c r="J310" s="12">
        <v>5</v>
      </c>
      <c r="K310" s="24">
        <v>99.21</v>
      </c>
    </row>
    <row r="311" spans="1:11" hidden="1">
      <c r="A311" s="11" t="s">
        <v>912</v>
      </c>
      <c r="B311" s="3" t="s">
        <v>913</v>
      </c>
      <c r="C311" s="3" t="s">
        <v>57</v>
      </c>
      <c r="D311" s="3" t="s">
        <v>144</v>
      </c>
      <c r="E311" s="3" t="s">
        <v>59</v>
      </c>
      <c r="F311" s="3">
        <v>18.45</v>
      </c>
      <c r="G311" s="6">
        <v>868</v>
      </c>
      <c r="H311" s="3" t="s">
        <v>914</v>
      </c>
      <c r="I311" s="3">
        <v>45</v>
      </c>
      <c r="J311" s="13">
        <v>2</v>
      </c>
      <c r="K311" s="26">
        <v>21.2</v>
      </c>
    </row>
    <row r="312" spans="1:11" hidden="1">
      <c r="A312" s="10" t="s">
        <v>915</v>
      </c>
      <c r="B312" s="2" t="s">
        <v>916</v>
      </c>
      <c r="C312" s="2" t="s">
        <v>128</v>
      </c>
      <c r="D312" s="2" t="s">
        <v>63</v>
      </c>
      <c r="E312" s="2" t="s">
        <v>157</v>
      </c>
      <c r="F312" s="2">
        <v>35.43</v>
      </c>
      <c r="G312" s="5">
        <v>765</v>
      </c>
      <c r="H312" s="2" t="s">
        <v>917</v>
      </c>
      <c r="I312" s="2">
        <v>29</v>
      </c>
      <c r="J312" s="12">
        <v>1</v>
      </c>
      <c r="K312" s="24">
        <v>62.57</v>
      </c>
    </row>
    <row r="313" spans="1:11" hidden="1">
      <c r="A313" s="11" t="s">
        <v>918</v>
      </c>
      <c r="B313" s="3" t="s">
        <v>898</v>
      </c>
      <c r="C313" s="3" t="s">
        <v>105</v>
      </c>
      <c r="D313" s="3" t="s">
        <v>82</v>
      </c>
      <c r="E313" s="3" t="s">
        <v>124</v>
      </c>
      <c r="F313" s="3">
        <v>29.74</v>
      </c>
      <c r="G313" s="6">
        <v>862</v>
      </c>
      <c r="H313" s="3" t="s">
        <v>872</v>
      </c>
      <c r="I313" s="3">
        <v>61</v>
      </c>
      <c r="J313" s="13">
        <v>0</v>
      </c>
      <c r="K313" s="26">
        <v>94.05</v>
      </c>
    </row>
    <row r="314" spans="1:11" hidden="1">
      <c r="A314" s="10" t="s">
        <v>919</v>
      </c>
      <c r="B314" s="2" t="s">
        <v>882</v>
      </c>
      <c r="C314" s="2" t="s">
        <v>128</v>
      </c>
      <c r="D314" s="2" t="s">
        <v>232</v>
      </c>
      <c r="E314" s="2" t="s">
        <v>64</v>
      </c>
      <c r="F314" s="2">
        <v>5.98</v>
      </c>
      <c r="G314" s="5">
        <v>556</v>
      </c>
      <c r="H314" s="2" t="s">
        <v>920</v>
      </c>
      <c r="I314" s="2">
        <v>58</v>
      </c>
      <c r="J314" s="12">
        <v>5</v>
      </c>
      <c r="K314" s="24">
        <v>73.66</v>
      </c>
    </row>
    <row r="315" spans="1:11" hidden="1">
      <c r="A315" s="11" t="s">
        <v>921</v>
      </c>
      <c r="B315" s="3" t="s">
        <v>922</v>
      </c>
      <c r="C315" s="3" t="s">
        <v>68</v>
      </c>
      <c r="D315" s="3" t="s">
        <v>161</v>
      </c>
      <c r="E315" s="3" t="s">
        <v>124</v>
      </c>
      <c r="F315" s="3">
        <v>32.06</v>
      </c>
      <c r="G315" s="6">
        <v>677</v>
      </c>
      <c r="H315" s="3" t="s">
        <v>923</v>
      </c>
      <c r="I315" s="3">
        <v>31</v>
      </c>
      <c r="J315" s="13">
        <v>4</v>
      </c>
      <c r="K315" s="26">
        <v>23.86</v>
      </c>
    </row>
    <row r="316" spans="1:11" hidden="1">
      <c r="A316" s="10" t="s">
        <v>924</v>
      </c>
      <c r="B316" s="2" t="s">
        <v>925</v>
      </c>
      <c r="C316" s="2" t="s">
        <v>57</v>
      </c>
      <c r="D316" s="2" t="s">
        <v>144</v>
      </c>
      <c r="E316" s="2" t="s">
        <v>124</v>
      </c>
      <c r="F316" s="2">
        <v>43.04</v>
      </c>
      <c r="G316" s="5">
        <v>588</v>
      </c>
      <c r="H316" s="2" t="s">
        <v>578</v>
      </c>
      <c r="I316" s="2">
        <v>37</v>
      </c>
      <c r="J316" s="12">
        <v>2</v>
      </c>
      <c r="K316" s="24">
        <v>78.84</v>
      </c>
    </row>
    <row r="317" spans="1:11" hidden="1">
      <c r="A317" s="11" t="s">
        <v>926</v>
      </c>
      <c r="B317" s="3" t="s">
        <v>164</v>
      </c>
      <c r="C317" s="3" t="s">
        <v>89</v>
      </c>
      <c r="D317" s="3" t="s">
        <v>69</v>
      </c>
      <c r="E317" s="3" t="s">
        <v>59</v>
      </c>
      <c r="F317" s="3">
        <v>41.4</v>
      </c>
      <c r="G317" s="6">
        <v>777</v>
      </c>
      <c r="H317" s="3" t="s">
        <v>927</v>
      </c>
      <c r="I317" s="3">
        <v>27</v>
      </c>
      <c r="J317" s="13">
        <v>3</v>
      </c>
      <c r="K317" s="26">
        <v>58.03</v>
      </c>
    </row>
    <row r="318" spans="1:11">
      <c r="A318" s="10" t="s">
        <v>928</v>
      </c>
      <c r="B318" s="2" t="s">
        <v>929</v>
      </c>
      <c r="C318" s="2" t="s">
        <v>57</v>
      </c>
      <c r="D318" s="2" t="s">
        <v>232</v>
      </c>
      <c r="E318" s="2" t="s">
        <v>74</v>
      </c>
      <c r="F318" s="2">
        <v>4.68</v>
      </c>
      <c r="G318" s="5">
        <v>596</v>
      </c>
      <c r="H318" s="2" t="s">
        <v>930</v>
      </c>
      <c r="I318" s="2">
        <v>62</v>
      </c>
      <c r="J318" s="12">
        <v>2</v>
      </c>
      <c r="K318" s="24">
        <v>83.55</v>
      </c>
    </row>
    <row r="319" spans="1:11" hidden="1">
      <c r="A319" s="11" t="s">
        <v>931</v>
      </c>
      <c r="B319" s="3" t="s">
        <v>932</v>
      </c>
      <c r="C319" s="3" t="s">
        <v>89</v>
      </c>
      <c r="D319" s="3" t="s">
        <v>69</v>
      </c>
      <c r="E319" s="3" t="s">
        <v>157</v>
      </c>
      <c r="F319" s="3">
        <v>5.55</v>
      </c>
      <c r="G319" s="6">
        <v>782</v>
      </c>
      <c r="H319" s="3" t="s">
        <v>933</v>
      </c>
      <c r="I319" s="3">
        <v>60</v>
      </c>
      <c r="J319" s="13">
        <v>3</v>
      </c>
      <c r="K319" s="26">
        <v>61.27</v>
      </c>
    </row>
    <row r="320" spans="1:11">
      <c r="A320" s="10" t="s">
        <v>934</v>
      </c>
      <c r="B320" s="2" t="s">
        <v>935</v>
      </c>
      <c r="C320" s="2" t="s">
        <v>68</v>
      </c>
      <c r="D320" s="2" t="s">
        <v>232</v>
      </c>
      <c r="E320" s="2" t="s">
        <v>74</v>
      </c>
      <c r="F320" s="2">
        <v>13.42</v>
      </c>
      <c r="G320" s="5">
        <v>874</v>
      </c>
      <c r="H320" s="2" t="s">
        <v>821</v>
      </c>
      <c r="I320" s="2">
        <v>57</v>
      </c>
      <c r="J320" s="12">
        <v>4</v>
      </c>
      <c r="K320" s="24">
        <v>16.07</v>
      </c>
    </row>
    <row r="321" spans="1:11" hidden="1">
      <c r="A321" s="11" t="s">
        <v>936</v>
      </c>
      <c r="B321" s="3" t="s">
        <v>937</v>
      </c>
      <c r="C321" s="3" t="s">
        <v>57</v>
      </c>
      <c r="D321" s="3" t="s">
        <v>78</v>
      </c>
      <c r="E321" s="3" t="s">
        <v>97</v>
      </c>
      <c r="F321" s="3">
        <v>37.9</v>
      </c>
      <c r="G321" s="6">
        <v>680</v>
      </c>
      <c r="H321" s="3" t="s">
        <v>938</v>
      </c>
      <c r="I321" s="3">
        <v>29</v>
      </c>
      <c r="J321" s="13">
        <v>3</v>
      </c>
      <c r="K321" s="26">
        <v>34.770000000000003</v>
      </c>
    </row>
    <row r="322" spans="1:11">
      <c r="A322" s="10" t="s">
        <v>939</v>
      </c>
      <c r="B322" s="2" t="s">
        <v>940</v>
      </c>
      <c r="C322" s="2" t="s">
        <v>105</v>
      </c>
      <c r="D322" s="2" t="s">
        <v>82</v>
      </c>
      <c r="E322" s="2" t="s">
        <v>74</v>
      </c>
      <c r="F322" s="2">
        <v>5.19</v>
      </c>
      <c r="G322" s="5">
        <v>894</v>
      </c>
      <c r="H322" s="2" t="s">
        <v>941</v>
      </c>
      <c r="I322" s="2">
        <v>51</v>
      </c>
      <c r="J322" s="12">
        <v>5</v>
      </c>
      <c r="K322" s="24">
        <v>57.94</v>
      </c>
    </row>
    <row r="323" spans="1:11" hidden="1">
      <c r="A323" s="11" t="s">
        <v>942</v>
      </c>
      <c r="B323" s="3" t="s">
        <v>238</v>
      </c>
      <c r="C323" s="3" t="s">
        <v>105</v>
      </c>
      <c r="D323" s="3" t="s">
        <v>232</v>
      </c>
      <c r="E323" s="3" t="s">
        <v>124</v>
      </c>
      <c r="F323" s="3">
        <v>29</v>
      </c>
      <c r="G323" s="6">
        <v>849</v>
      </c>
      <c r="H323" s="3" t="s">
        <v>943</v>
      </c>
      <c r="I323" s="3">
        <v>33</v>
      </c>
      <c r="J323" s="13">
        <v>5</v>
      </c>
      <c r="K323" s="26">
        <v>66.98</v>
      </c>
    </row>
    <row r="324" spans="1:11" hidden="1">
      <c r="A324" s="10" t="s">
        <v>944</v>
      </c>
      <c r="B324" s="2" t="s">
        <v>301</v>
      </c>
      <c r="C324" s="2" t="s">
        <v>68</v>
      </c>
      <c r="D324" s="2" t="s">
        <v>78</v>
      </c>
      <c r="E324" s="2" t="s">
        <v>64</v>
      </c>
      <c r="F324" s="2">
        <v>31.49</v>
      </c>
      <c r="G324" s="5">
        <v>746</v>
      </c>
      <c r="H324" s="2" t="s">
        <v>945</v>
      </c>
      <c r="I324" s="2">
        <v>37</v>
      </c>
      <c r="J324" s="12">
        <v>2</v>
      </c>
      <c r="K324" s="24">
        <v>28.9</v>
      </c>
    </row>
    <row r="325" spans="1:11" hidden="1">
      <c r="A325" s="11" t="s">
        <v>946</v>
      </c>
      <c r="B325" s="3" t="s">
        <v>947</v>
      </c>
      <c r="C325" s="3" t="s">
        <v>73</v>
      </c>
      <c r="D325" s="3" t="s">
        <v>232</v>
      </c>
      <c r="E325" s="3" t="s">
        <v>97</v>
      </c>
      <c r="F325" s="3">
        <v>35.9</v>
      </c>
      <c r="G325" s="6">
        <v>703</v>
      </c>
      <c r="H325" s="3" t="s">
        <v>558</v>
      </c>
      <c r="I325" s="3">
        <v>42</v>
      </c>
      <c r="J325" s="13">
        <v>5</v>
      </c>
      <c r="K325" s="26">
        <v>86.59</v>
      </c>
    </row>
    <row r="326" spans="1:11" hidden="1">
      <c r="A326" s="10" t="s">
        <v>948</v>
      </c>
      <c r="B326" s="2" t="s">
        <v>199</v>
      </c>
      <c r="C326" s="2" t="s">
        <v>68</v>
      </c>
      <c r="D326" s="2" t="s">
        <v>69</v>
      </c>
      <c r="E326" s="2" t="s">
        <v>97</v>
      </c>
      <c r="F326" s="2">
        <v>16.66</v>
      </c>
      <c r="G326" s="5">
        <v>894</v>
      </c>
      <c r="H326" s="2" t="s">
        <v>949</v>
      </c>
      <c r="I326" s="2">
        <v>54</v>
      </c>
      <c r="J326" s="12">
        <v>4</v>
      </c>
      <c r="K326" s="24">
        <v>73.819999999999993</v>
      </c>
    </row>
    <row r="327" spans="1:11" hidden="1">
      <c r="A327" s="11" t="s">
        <v>950</v>
      </c>
      <c r="B327" s="3" t="s">
        <v>951</v>
      </c>
      <c r="C327" s="3" t="s">
        <v>68</v>
      </c>
      <c r="D327" s="3" t="s">
        <v>82</v>
      </c>
      <c r="E327" s="3" t="s">
        <v>124</v>
      </c>
      <c r="F327" s="3">
        <v>29.82</v>
      </c>
      <c r="G327" s="6">
        <v>763</v>
      </c>
      <c r="H327" s="3" t="s">
        <v>952</v>
      </c>
      <c r="I327" s="3">
        <v>40</v>
      </c>
      <c r="J327" s="13">
        <v>3</v>
      </c>
      <c r="K327" s="26">
        <v>59.05</v>
      </c>
    </row>
    <row r="328" spans="1:11" hidden="1">
      <c r="A328" s="10" t="s">
        <v>953</v>
      </c>
      <c r="B328" s="2" t="s">
        <v>954</v>
      </c>
      <c r="C328" s="2" t="s">
        <v>89</v>
      </c>
      <c r="D328" s="2" t="s">
        <v>82</v>
      </c>
      <c r="E328" s="2" t="s">
        <v>64</v>
      </c>
      <c r="F328" s="2">
        <v>34.5</v>
      </c>
      <c r="G328" s="5">
        <v>632</v>
      </c>
      <c r="H328" s="2" t="s">
        <v>955</v>
      </c>
      <c r="I328" s="2">
        <v>31</v>
      </c>
      <c r="J328" s="12">
        <v>0</v>
      </c>
      <c r="K328" s="27">
        <v>67.13</v>
      </c>
    </row>
    <row r="329" spans="1:11" hidden="1">
      <c r="A329" s="11" t="s">
        <v>956</v>
      </c>
      <c r="B329" s="3" t="s">
        <v>675</v>
      </c>
      <c r="C329" s="3" t="s">
        <v>105</v>
      </c>
      <c r="D329" s="3" t="s">
        <v>58</v>
      </c>
      <c r="E329" s="3" t="s">
        <v>157</v>
      </c>
      <c r="F329" s="3">
        <v>7.82</v>
      </c>
      <c r="G329" s="6">
        <v>837</v>
      </c>
      <c r="H329" s="3" t="s">
        <v>957</v>
      </c>
      <c r="I329" s="3">
        <v>46</v>
      </c>
      <c r="J329" s="13">
        <v>1</v>
      </c>
      <c r="K329" s="24">
        <v>25.49</v>
      </c>
    </row>
    <row r="330" spans="1:11" hidden="1">
      <c r="A330" s="10" t="s">
        <v>958</v>
      </c>
      <c r="B330" s="2" t="s">
        <v>959</v>
      </c>
      <c r="C330" s="2" t="s">
        <v>68</v>
      </c>
      <c r="D330" s="2" t="s">
        <v>144</v>
      </c>
      <c r="E330" s="2" t="s">
        <v>64</v>
      </c>
      <c r="F330" s="2">
        <v>47.96</v>
      </c>
      <c r="G330" s="5">
        <v>710</v>
      </c>
      <c r="H330" s="2" t="s">
        <v>960</v>
      </c>
      <c r="I330" s="2">
        <v>22</v>
      </c>
      <c r="J330" s="12">
        <v>5</v>
      </c>
      <c r="K330" s="27">
        <v>24.25</v>
      </c>
    </row>
    <row r="331" spans="1:11" hidden="1">
      <c r="A331" s="11" t="s">
        <v>961</v>
      </c>
      <c r="B331" s="3" t="s">
        <v>481</v>
      </c>
      <c r="C331" s="3" t="s">
        <v>89</v>
      </c>
      <c r="D331" s="3" t="s">
        <v>232</v>
      </c>
      <c r="E331" s="3" t="s">
        <v>59</v>
      </c>
      <c r="F331" s="3">
        <v>33.44</v>
      </c>
      <c r="G331" s="6">
        <v>829</v>
      </c>
      <c r="H331" s="3" t="s">
        <v>962</v>
      </c>
      <c r="I331" s="3">
        <v>34</v>
      </c>
      <c r="J331" s="13">
        <v>2</v>
      </c>
      <c r="K331" s="24">
        <v>91.32</v>
      </c>
    </row>
    <row r="332" spans="1:11" hidden="1">
      <c r="A332" s="10" t="s">
        <v>963</v>
      </c>
      <c r="B332" s="2" t="s">
        <v>964</v>
      </c>
      <c r="C332" s="2" t="s">
        <v>68</v>
      </c>
      <c r="D332" s="2" t="s">
        <v>82</v>
      </c>
      <c r="E332" s="2" t="s">
        <v>97</v>
      </c>
      <c r="F332" s="2">
        <v>8.61</v>
      </c>
      <c r="G332" s="5"/>
      <c r="H332" s="2" t="s">
        <v>523</v>
      </c>
      <c r="I332" s="2">
        <v>30</v>
      </c>
      <c r="J332" s="12">
        <v>1</v>
      </c>
      <c r="K332" s="27">
        <v>13.79</v>
      </c>
    </row>
    <row r="333" spans="1:11" hidden="1">
      <c r="A333" s="11" t="s">
        <v>965</v>
      </c>
      <c r="B333" s="3" t="s">
        <v>966</v>
      </c>
      <c r="C333" s="3" t="s">
        <v>57</v>
      </c>
      <c r="D333" s="3" t="s">
        <v>161</v>
      </c>
      <c r="E333" s="3" t="s">
        <v>59</v>
      </c>
      <c r="F333" s="3">
        <v>4.88</v>
      </c>
      <c r="G333" s="6">
        <v>855</v>
      </c>
      <c r="H333" s="3" t="s">
        <v>967</v>
      </c>
      <c r="I333" s="3">
        <v>64</v>
      </c>
      <c r="J333" s="13">
        <v>2</v>
      </c>
      <c r="K333" s="24">
        <v>36.85</v>
      </c>
    </row>
    <row r="334" spans="1:11" hidden="1">
      <c r="A334" s="10" t="s">
        <v>968</v>
      </c>
      <c r="B334" s="2" t="s">
        <v>969</v>
      </c>
      <c r="C334" s="2" t="s">
        <v>89</v>
      </c>
      <c r="D334" s="2" t="s">
        <v>161</v>
      </c>
      <c r="E334" s="2" t="s">
        <v>59</v>
      </c>
      <c r="F334" s="2">
        <v>13.34</v>
      </c>
      <c r="G334" s="5">
        <v>584</v>
      </c>
      <c r="H334" s="2" t="s">
        <v>970</v>
      </c>
      <c r="I334" s="2">
        <v>48</v>
      </c>
      <c r="J334" s="12">
        <v>4</v>
      </c>
      <c r="K334" s="27">
        <v>11.15</v>
      </c>
    </row>
    <row r="335" spans="1:11" hidden="1">
      <c r="A335" s="11" t="s">
        <v>971</v>
      </c>
      <c r="B335" s="3" t="s">
        <v>403</v>
      </c>
      <c r="C335" s="3" t="s">
        <v>57</v>
      </c>
      <c r="D335" s="3" t="s">
        <v>161</v>
      </c>
      <c r="E335" s="3" t="s">
        <v>97</v>
      </c>
      <c r="F335" s="3">
        <v>18.559999999999999</v>
      </c>
      <c r="G335" s="6">
        <v>866</v>
      </c>
      <c r="H335" s="3" t="s">
        <v>972</v>
      </c>
      <c r="I335" s="3">
        <v>63</v>
      </c>
      <c r="J335" s="13">
        <v>0</v>
      </c>
      <c r="K335" s="24">
        <v>87.79</v>
      </c>
    </row>
    <row r="336" spans="1:11" hidden="1">
      <c r="A336" s="10" t="s">
        <v>973</v>
      </c>
      <c r="B336" s="2" t="s">
        <v>331</v>
      </c>
      <c r="C336" s="2" t="s">
        <v>128</v>
      </c>
      <c r="D336" s="2" t="s">
        <v>69</v>
      </c>
      <c r="E336" s="2" t="s">
        <v>124</v>
      </c>
      <c r="F336" s="2">
        <v>4.87</v>
      </c>
      <c r="G336" s="5">
        <v>745</v>
      </c>
      <c r="H336" s="2" t="s">
        <v>974</v>
      </c>
      <c r="I336" s="2">
        <v>46</v>
      </c>
      <c r="J336" s="12">
        <v>2</v>
      </c>
      <c r="K336" s="27">
        <v>51.72</v>
      </c>
    </row>
    <row r="337" spans="1:11" hidden="1">
      <c r="A337" s="11" t="s">
        <v>975</v>
      </c>
      <c r="B337" s="3" t="s">
        <v>504</v>
      </c>
      <c r="C337" s="3" t="s">
        <v>57</v>
      </c>
      <c r="D337" s="3" t="s">
        <v>58</v>
      </c>
      <c r="E337" s="3" t="s">
        <v>124</v>
      </c>
      <c r="F337" s="3">
        <v>23.94</v>
      </c>
      <c r="G337" s="6"/>
      <c r="H337" s="3" t="s">
        <v>976</v>
      </c>
      <c r="I337" s="3">
        <v>42</v>
      </c>
      <c r="J337" s="13">
        <v>4</v>
      </c>
      <c r="K337" s="24">
        <v>51.15</v>
      </c>
    </row>
    <row r="338" spans="1:11">
      <c r="A338" s="10" t="s">
        <v>977</v>
      </c>
      <c r="B338" s="2" t="s">
        <v>574</v>
      </c>
      <c r="C338" s="2" t="s">
        <v>105</v>
      </c>
      <c r="D338" s="2" t="s">
        <v>58</v>
      </c>
      <c r="E338" s="2" t="s">
        <v>74</v>
      </c>
      <c r="F338" s="2">
        <v>12.91</v>
      </c>
      <c r="G338" s="5">
        <v>659</v>
      </c>
      <c r="H338" s="2" t="s">
        <v>978</v>
      </c>
      <c r="I338" s="2">
        <v>28</v>
      </c>
      <c r="J338" s="12">
        <v>1</v>
      </c>
      <c r="K338" s="27">
        <v>56.75</v>
      </c>
    </row>
    <row r="339" spans="1:11">
      <c r="A339" s="11" t="s">
        <v>979</v>
      </c>
      <c r="B339" s="3" t="s">
        <v>218</v>
      </c>
      <c r="C339" s="3" t="s">
        <v>68</v>
      </c>
      <c r="D339" s="3" t="s">
        <v>82</v>
      </c>
      <c r="E339" s="3" t="s">
        <v>74</v>
      </c>
      <c r="F339" s="3">
        <v>18.59</v>
      </c>
      <c r="G339" s="6">
        <v>577</v>
      </c>
      <c r="H339" s="3" t="s">
        <v>980</v>
      </c>
      <c r="I339" s="3">
        <v>57</v>
      </c>
      <c r="J339" s="13">
        <v>0</v>
      </c>
      <c r="K339" s="24">
        <v>83.97</v>
      </c>
    </row>
    <row r="340" spans="1:11" hidden="1">
      <c r="A340" s="10" t="s">
        <v>981</v>
      </c>
      <c r="B340" s="2" t="s">
        <v>922</v>
      </c>
      <c r="C340" s="2" t="s">
        <v>73</v>
      </c>
      <c r="D340" s="2" t="s">
        <v>63</v>
      </c>
      <c r="E340" s="2" t="s">
        <v>64</v>
      </c>
      <c r="F340" s="2">
        <v>23.35</v>
      </c>
      <c r="G340" s="5"/>
      <c r="H340" s="2" t="s">
        <v>982</v>
      </c>
      <c r="I340" s="2">
        <v>22</v>
      </c>
      <c r="J340" s="12">
        <v>5</v>
      </c>
      <c r="K340" s="27">
        <v>27.55</v>
      </c>
    </row>
    <row r="341" spans="1:11">
      <c r="A341" s="11" t="s">
        <v>983</v>
      </c>
      <c r="B341" s="3" t="s">
        <v>517</v>
      </c>
      <c r="C341" s="3" t="s">
        <v>57</v>
      </c>
      <c r="D341" s="3" t="s">
        <v>82</v>
      </c>
      <c r="E341" s="3" t="s">
        <v>74</v>
      </c>
      <c r="F341" s="3">
        <v>6.41</v>
      </c>
      <c r="G341" s="6">
        <v>604</v>
      </c>
      <c r="H341" s="3" t="s">
        <v>984</v>
      </c>
      <c r="I341" s="3">
        <v>60</v>
      </c>
      <c r="J341" s="13">
        <v>0</v>
      </c>
      <c r="K341" s="26">
        <v>75.150000000000006</v>
      </c>
    </row>
    <row r="342" spans="1:11" hidden="1">
      <c r="A342" s="10" t="s">
        <v>985</v>
      </c>
      <c r="B342" s="2" t="s">
        <v>986</v>
      </c>
      <c r="C342" s="2" t="s">
        <v>128</v>
      </c>
      <c r="D342" s="2" t="s">
        <v>63</v>
      </c>
      <c r="E342" s="2" t="s">
        <v>64</v>
      </c>
      <c r="F342" s="2">
        <v>13.33</v>
      </c>
      <c r="G342" s="5">
        <v>829</v>
      </c>
      <c r="H342" s="2" t="s">
        <v>987</v>
      </c>
      <c r="I342" s="2">
        <v>41</v>
      </c>
      <c r="J342" s="12">
        <v>5</v>
      </c>
      <c r="K342" s="24">
        <v>68.819999999999993</v>
      </c>
    </row>
    <row r="343" spans="1:11" hidden="1">
      <c r="A343" s="11" t="s">
        <v>988</v>
      </c>
      <c r="B343" s="3" t="s">
        <v>989</v>
      </c>
      <c r="C343" s="3" t="s">
        <v>57</v>
      </c>
      <c r="D343" s="3" t="s">
        <v>58</v>
      </c>
      <c r="E343" s="3" t="s">
        <v>97</v>
      </c>
      <c r="F343" s="3">
        <v>3.24</v>
      </c>
      <c r="G343" s="6">
        <v>825</v>
      </c>
      <c r="H343" s="3" t="s">
        <v>245</v>
      </c>
      <c r="I343" s="3">
        <v>41</v>
      </c>
      <c r="J343" s="13">
        <v>1</v>
      </c>
      <c r="K343" s="26">
        <v>83.11</v>
      </c>
    </row>
    <row r="344" spans="1:11" hidden="1">
      <c r="A344" s="10" t="s">
        <v>990</v>
      </c>
      <c r="B344" s="2" t="s">
        <v>603</v>
      </c>
      <c r="C344" s="2" t="s">
        <v>105</v>
      </c>
      <c r="D344" s="2" t="s">
        <v>63</v>
      </c>
      <c r="E344" s="2" t="s">
        <v>97</v>
      </c>
      <c r="F344" s="2">
        <v>13.38</v>
      </c>
      <c r="G344" s="5">
        <v>649</v>
      </c>
      <c r="H344" s="2" t="s">
        <v>991</v>
      </c>
      <c r="I344" s="2">
        <v>25</v>
      </c>
      <c r="J344" s="12">
        <v>4</v>
      </c>
      <c r="K344" s="24">
        <v>47.4</v>
      </c>
    </row>
    <row r="345" spans="1:11" hidden="1">
      <c r="A345" s="11" t="s">
        <v>992</v>
      </c>
      <c r="B345" s="3" t="s">
        <v>993</v>
      </c>
      <c r="C345" s="3" t="s">
        <v>57</v>
      </c>
      <c r="D345" s="3" t="s">
        <v>101</v>
      </c>
      <c r="E345" s="3" t="s">
        <v>157</v>
      </c>
      <c r="F345" s="3">
        <v>37.1</v>
      </c>
      <c r="G345" s="6">
        <v>719</v>
      </c>
      <c r="H345" s="3" t="s">
        <v>994</v>
      </c>
      <c r="I345" s="3">
        <v>28</v>
      </c>
      <c r="J345" s="13">
        <v>2</v>
      </c>
      <c r="K345" s="26">
        <v>37.36</v>
      </c>
    </row>
    <row r="346" spans="1:11" hidden="1">
      <c r="A346" s="10" t="s">
        <v>995</v>
      </c>
      <c r="B346" s="2" t="s">
        <v>996</v>
      </c>
      <c r="C346" s="2" t="s">
        <v>105</v>
      </c>
      <c r="D346" s="2" t="s">
        <v>161</v>
      </c>
      <c r="E346" s="2" t="s">
        <v>64</v>
      </c>
      <c r="F346" s="2">
        <v>33.99</v>
      </c>
      <c r="G346" s="5">
        <v>628</v>
      </c>
      <c r="H346" s="2" t="s">
        <v>997</v>
      </c>
      <c r="I346" s="2">
        <v>42</v>
      </c>
      <c r="J346" s="12">
        <v>3</v>
      </c>
      <c r="K346" s="27">
        <v>17.32</v>
      </c>
    </row>
    <row r="347" spans="1:11" hidden="1">
      <c r="A347" s="11" t="s">
        <v>998</v>
      </c>
      <c r="B347" s="3" t="s">
        <v>999</v>
      </c>
      <c r="C347" s="3" t="s">
        <v>73</v>
      </c>
      <c r="D347" s="3" t="s">
        <v>69</v>
      </c>
      <c r="E347" s="3" t="s">
        <v>59</v>
      </c>
      <c r="F347" s="3">
        <v>23.5</v>
      </c>
      <c r="G347" s="6">
        <v>618</v>
      </c>
      <c r="H347" s="3" t="s">
        <v>655</v>
      </c>
      <c r="I347" s="3">
        <v>52</v>
      </c>
      <c r="J347" s="13">
        <v>3</v>
      </c>
      <c r="K347" s="24">
        <v>77.62</v>
      </c>
    </row>
    <row r="348" spans="1:11">
      <c r="A348" s="10" t="s">
        <v>1000</v>
      </c>
      <c r="B348" s="2" t="s">
        <v>571</v>
      </c>
      <c r="C348" s="2" t="s">
        <v>73</v>
      </c>
      <c r="D348" s="2" t="s">
        <v>232</v>
      </c>
      <c r="E348" s="2" t="s">
        <v>74</v>
      </c>
      <c r="F348" s="2">
        <v>31.51</v>
      </c>
      <c r="G348" s="5">
        <v>621</v>
      </c>
      <c r="H348" s="2" t="s">
        <v>962</v>
      </c>
      <c r="I348" s="2">
        <v>38</v>
      </c>
      <c r="J348" s="12">
        <v>5</v>
      </c>
      <c r="K348" s="27">
        <v>69.81</v>
      </c>
    </row>
    <row r="349" spans="1:11" hidden="1">
      <c r="A349" s="11" t="s">
        <v>1001</v>
      </c>
      <c r="B349" s="3" t="s">
        <v>473</v>
      </c>
      <c r="C349" s="3" t="s">
        <v>68</v>
      </c>
      <c r="D349" s="3" t="s">
        <v>82</v>
      </c>
      <c r="E349" s="3" t="s">
        <v>124</v>
      </c>
      <c r="F349" s="3">
        <v>41.19</v>
      </c>
      <c r="G349" s="6">
        <v>852</v>
      </c>
      <c r="H349" s="3" t="s">
        <v>1002</v>
      </c>
      <c r="I349" s="3">
        <v>57</v>
      </c>
      <c r="J349" s="13">
        <v>2</v>
      </c>
      <c r="K349" s="24">
        <v>38.049999999999997</v>
      </c>
    </row>
    <row r="350" spans="1:11" hidden="1">
      <c r="A350" s="10" t="s">
        <v>1003</v>
      </c>
      <c r="B350" s="2" t="s">
        <v>356</v>
      </c>
      <c r="C350" s="2" t="s">
        <v>128</v>
      </c>
      <c r="D350" s="2" t="s">
        <v>144</v>
      </c>
      <c r="E350" s="2" t="s">
        <v>157</v>
      </c>
      <c r="F350" s="2">
        <v>44.9</v>
      </c>
      <c r="G350" s="5">
        <v>698</v>
      </c>
      <c r="H350" s="2" t="s">
        <v>1004</v>
      </c>
      <c r="I350" s="2">
        <v>54</v>
      </c>
      <c r="J350" s="12">
        <v>0</v>
      </c>
      <c r="K350" s="27">
        <v>28.03</v>
      </c>
    </row>
    <row r="351" spans="1:11" hidden="1">
      <c r="A351" s="11" t="s">
        <v>1005</v>
      </c>
      <c r="B351" s="3" t="s">
        <v>441</v>
      </c>
      <c r="C351" s="3" t="s">
        <v>89</v>
      </c>
      <c r="D351" s="3" t="s">
        <v>144</v>
      </c>
      <c r="E351" s="3" t="s">
        <v>124</v>
      </c>
      <c r="F351" s="3">
        <v>38.590000000000003</v>
      </c>
      <c r="G351" s="6">
        <v>631</v>
      </c>
      <c r="H351" s="3" t="s">
        <v>1006</v>
      </c>
      <c r="I351" s="3">
        <v>64</v>
      </c>
      <c r="J351" s="13">
        <v>1</v>
      </c>
      <c r="K351" s="24">
        <v>49.54</v>
      </c>
    </row>
    <row r="352" spans="1:11" hidden="1">
      <c r="A352" s="10" t="s">
        <v>1007</v>
      </c>
      <c r="B352" s="2" t="s">
        <v>1008</v>
      </c>
      <c r="C352" s="2" t="s">
        <v>73</v>
      </c>
      <c r="D352" s="2" t="s">
        <v>144</v>
      </c>
      <c r="E352" s="2" t="s">
        <v>64</v>
      </c>
      <c r="F352" s="2">
        <v>15.42</v>
      </c>
      <c r="G352" s="5">
        <v>892</v>
      </c>
      <c r="H352" s="2" t="s">
        <v>1009</v>
      </c>
      <c r="I352" s="2">
        <v>46</v>
      </c>
      <c r="J352" s="12">
        <v>3</v>
      </c>
      <c r="K352" s="27">
        <v>83.57</v>
      </c>
    </row>
    <row r="353" spans="1:11">
      <c r="A353" s="11" t="s">
        <v>1010</v>
      </c>
      <c r="B353" s="3" t="s">
        <v>120</v>
      </c>
      <c r="C353" s="3" t="s">
        <v>57</v>
      </c>
      <c r="D353" s="3" t="s">
        <v>144</v>
      </c>
      <c r="E353" s="3" t="s">
        <v>74</v>
      </c>
      <c r="F353" s="3">
        <v>27.5</v>
      </c>
      <c r="G353" s="6">
        <v>684</v>
      </c>
      <c r="H353" s="3" t="s">
        <v>1011</v>
      </c>
      <c r="I353" s="3">
        <v>33</v>
      </c>
      <c r="J353" s="13">
        <v>3</v>
      </c>
      <c r="K353" s="24">
        <v>90.67</v>
      </c>
    </row>
    <row r="354" spans="1:11" hidden="1">
      <c r="A354" s="10" t="s">
        <v>1012</v>
      </c>
      <c r="B354" s="2" t="s">
        <v>1013</v>
      </c>
      <c r="C354" s="2" t="s">
        <v>73</v>
      </c>
      <c r="D354" s="2" t="s">
        <v>93</v>
      </c>
      <c r="E354" s="2" t="s">
        <v>124</v>
      </c>
      <c r="F354" s="2">
        <v>48.72</v>
      </c>
      <c r="G354" s="5">
        <v>757</v>
      </c>
      <c r="H354" s="2" t="s">
        <v>1014</v>
      </c>
      <c r="I354" s="2">
        <v>53</v>
      </c>
      <c r="J354" s="12">
        <v>3</v>
      </c>
      <c r="K354" s="24">
        <v>91.88</v>
      </c>
    </row>
    <row r="355" spans="1:11" hidden="1">
      <c r="A355" s="11" t="s">
        <v>1015</v>
      </c>
      <c r="B355" s="3" t="s">
        <v>925</v>
      </c>
      <c r="C355" s="3" t="s">
        <v>57</v>
      </c>
      <c r="D355" s="3" t="s">
        <v>58</v>
      </c>
      <c r="E355" s="3" t="s">
        <v>64</v>
      </c>
      <c r="F355" s="3">
        <v>6.62</v>
      </c>
      <c r="G355" s="6">
        <v>658</v>
      </c>
      <c r="H355" s="3" t="s">
        <v>742</v>
      </c>
      <c r="I355" s="3">
        <v>45</v>
      </c>
      <c r="J355" s="13">
        <v>4</v>
      </c>
      <c r="K355" s="26">
        <v>38.549999999999997</v>
      </c>
    </row>
    <row r="356" spans="1:11" hidden="1">
      <c r="A356" s="10" t="s">
        <v>1016</v>
      </c>
      <c r="B356" s="2" t="s">
        <v>298</v>
      </c>
      <c r="C356" s="2" t="s">
        <v>68</v>
      </c>
      <c r="D356" s="2" t="s">
        <v>69</v>
      </c>
      <c r="E356" s="2" t="s">
        <v>157</v>
      </c>
      <c r="F356" s="2">
        <v>25.63</v>
      </c>
      <c r="G356" s="5">
        <v>657</v>
      </c>
      <c r="H356" s="2" t="s">
        <v>1017</v>
      </c>
      <c r="I356" s="2">
        <v>23</v>
      </c>
      <c r="J356" s="12">
        <v>1</v>
      </c>
      <c r="K356" s="24">
        <v>36.159999999999997</v>
      </c>
    </row>
    <row r="357" spans="1:11" hidden="1">
      <c r="A357" s="11" t="s">
        <v>1018</v>
      </c>
      <c r="B357" s="3" t="s">
        <v>459</v>
      </c>
      <c r="C357" s="3" t="s">
        <v>89</v>
      </c>
      <c r="D357" s="3" t="s">
        <v>93</v>
      </c>
      <c r="E357" s="3" t="s">
        <v>97</v>
      </c>
      <c r="F357" s="3">
        <v>4.84</v>
      </c>
      <c r="G357" s="6">
        <v>578</v>
      </c>
      <c r="H357" s="3" t="s">
        <v>1019</v>
      </c>
      <c r="I357" s="3">
        <v>55</v>
      </c>
      <c r="J357" s="13">
        <v>3</v>
      </c>
      <c r="K357" s="26">
        <v>79.83</v>
      </c>
    </row>
    <row r="358" spans="1:11">
      <c r="A358" s="10" t="s">
        <v>1020</v>
      </c>
      <c r="B358" s="2" t="s">
        <v>348</v>
      </c>
      <c r="C358" s="2" t="s">
        <v>68</v>
      </c>
      <c r="D358" s="2" t="s">
        <v>144</v>
      </c>
      <c r="E358" s="2" t="s">
        <v>74</v>
      </c>
      <c r="F358" s="2">
        <v>31.51</v>
      </c>
      <c r="G358" s="5">
        <v>796</v>
      </c>
      <c r="H358" s="2" t="s">
        <v>1021</v>
      </c>
      <c r="I358" s="2">
        <v>60</v>
      </c>
      <c r="J358" s="12">
        <v>1</v>
      </c>
      <c r="K358" s="24">
        <v>19.46</v>
      </c>
    </row>
    <row r="359" spans="1:11" hidden="1">
      <c r="A359" s="11" t="s">
        <v>1022</v>
      </c>
      <c r="B359" s="3" t="s">
        <v>1023</v>
      </c>
      <c r="C359" s="3" t="s">
        <v>105</v>
      </c>
      <c r="D359" s="3" t="s">
        <v>93</v>
      </c>
      <c r="E359" s="3" t="s">
        <v>157</v>
      </c>
      <c r="F359" s="3">
        <v>35.22</v>
      </c>
      <c r="G359" s="6">
        <v>855</v>
      </c>
      <c r="H359" s="3" t="s">
        <v>1024</v>
      </c>
      <c r="I359" s="3">
        <v>46</v>
      </c>
      <c r="J359" s="13">
        <v>3</v>
      </c>
      <c r="K359" s="26">
        <v>90.4</v>
      </c>
    </row>
    <row r="360" spans="1:11" hidden="1">
      <c r="A360" s="10" t="s">
        <v>1025</v>
      </c>
      <c r="B360" s="2" t="s">
        <v>1026</v>
      </c>
      <c r="C360" s="2" t="s">
        <v>57</v>
      </c>
      <c r="D360" s="2" t="s">
        <v>69</v>
      </c>
      <c r="E360" s="2" t="s">
        <v>124</v>
      </c>
      <c r="F360" s="2">
        <v>41.85</v>
      </c>
      <c r="G360" s="5">
        <v>640</v>
      </c>
      <c r="H360" s="2" t="s">
        <v>1027</v>
      </c>
      <c r="I360" s="2">
        <v>60</v>
      </c>
      <c r="J360" s="12">
        <v>0</v>
      </c>
      <c r="K360" s="24">
        <v>72.61</v>
      </c>
    </row>
    <row r="361" spans="1:11" hidden="1">
      <c r="A361" s="11" t="s">
        <v>1028</v>
      </c>
      <c r="B361" s="3" t="s">
        <v>351</v>
      </c>
      <c r="C361" s="3" t="s">
        <v>89</v>
      </c>
      <c r="D361" s="3" t="s">
        <v>82</v>
      </c>
      <c r="E361" s="3" t="s">
        <v>64</v>
      </c>
      <c r="F361" s="3">
        <v>45.39</v>
      </c>
      <c r="G361" s="6">
        <v>550</v>
      </c>
      <c r="H361" s="3" t="s">
        <v>1029</v>
      </c>
      <c r="I361" s="3">
        <v>55</v>
      </c>
      <c r="J361" s="13">
        <v>3</v>
      </c>
      <c r="K361" s="26">
        <v>92.31</v>
      </c>
    </row>
    <row r="362" spans="1:11" hidden="1">
      <c r="A362" s="10" t="s">
        <v>1030</v>
      </c>
      <c r="B362" s="2" t="s">
        <v>1031</v>
      </c>
      <c r="C362" s="2" t="s">
        <v>68</v>
      </c>
      <c r="D362" s="2" t="s">
        <v>58</v>
      </c>
      <c r="E362" s="2" t="s">
        <v>97</v>
      </c>
      <c r="F362" s="2">
        <v>25.66</v>
      </c>
      <c r="G362" s="5">
        <v>729</v>
      </c>
      <c r="H362" s="2" t="s">
        <v>1032</v>
      </c>
      <c r="I362" s="2">
        <v>28</v>
      </c>
      <c r="J362" s="12">
        <v>3</v>
      </c>
      <c r="K362" s="24">
        <v>17.37</v>
      </c>
    </row>
    <row r="363" spans="1:11" hidden="1">
      <c r="A363" s="11" t="s">
        <v>1033</v>
      </c>
      <c r="B363" s="3" t="s">
        <v>387</v>
      </c>
      <c r="C363" s="3" t="s">
        <v>128</v>
      </c>
      <c r="D363" s="3" t="s">
        <v>69</v>
      </c>
      <c r="E363" s="3" t="s">
        <v>157</v>
      </c>
      <c r="F363" s="3">
        <v>28.56</v>
      </c>
      <c r="G363" s="6">
        <v>552</v>
      </c>
      <c r="H363" s="3" t="s">
        <v>1034</v>
      </c>
      <c r="I363" s="3">
        <v>58</v>
      </c>
      <c r="J363" s="13">
        <v>4</v>
      </c>
      <c r="K363" s="26">
        <v>84.72</v>
      </c>
    </row>
    <row r="364" spans="1:11" hidden="1">
      <c r="A364" s="10" t="s">
        <v>1035</v>
      </c>
      <c r="B364" s="2" t="s">
        <v>1036</v>
      </c>
      <c r="C364" s="2" t="s">
        <v>57</v>
      </c>
      <c r="D364" s="2" t="s">
        <v>63</v>
      </c>
      <c r="E364" s="2" t="s">
        <v>59</v>
      </c>
      <c r="F364" s="2">
        <v>22.22</v>
      </c>
      <c r="G364" s="5">
        <v>768</v>
      </c>
      <c r="H364" s="2" t="s">
        <v>1037</v>
      </c>
      <c r="I364" s="2">
        <v>38</v>
      </c>
      <c r="J364" s="12">
        <v>4</v>
      </c>
      <c r="K364" s="24">
        <v>13.72</v>
      </c>
    </row>
    <row r="365" spans="1:11" hidden="1">
      <c r="A365" s="11" t="s">
        <v>1038</v>
      </c>
      <c r="B365" s="3" t="s">
        <v>1039</v>
      </c>
      <c r="C365" s="3" t="s">
        <v>73</v>
      </c>
      <c r="D365" s="3" t="s">
        <v>93</v>
      </c>
      <c r="E365" s="3" t="s">
        <v>59</v>
      </c>
      <c r="F365" s="3">
        <v>12.57</v>
      </c>
      <c r="G365" s="6">
        <v>835</v>
      </c>
      <c r="H365" s="3" t="s">
        <v>1040</v>
      </c>
      <c r="I365" s="3">
        <v>57</v>
      </c>
      <c r="J365" s="13">
        <v>4</v>
      </c>
      <c r="K365" s="26">
        <v>77.02</v>
      </c>
    </row>
    <row r="366" spans="1:11" hidden="1">
      <c r="A366" s="10" t="s">
        <v>1041</v>
      </c>
      <c r="B366" s="2" t="s">
        <v>1042</v>
      </c>
      <c r="C366" s="2" t="s">
        <v>73</v>
      </c>
      <c r="D366" s="2" t="s">
        <v>93</v>
      </c>
      <c r="E366" s="2" t="s">
        <v>59</v>
      </c>
      <c r="F366" s="2">
        <v>9.49</v>
      </c>
      <c r="G366" s="5">
        <v>610</v>
      </c>
      <c r="H366" s="2" t="s">
        <v>1043</v>
      </c>
      <c r="I366" s="2">
        <v>32</v>
      </c>
      <c r="J366" s="12">
        <v>0</v>
      </c>
      <c r="K366" s="24">
        <v>39.020000000000003</v>
      </c>
    </row>
    <row r="367" spans="1:11" hidden="1">
      <c r="A367" s="11" t="s">
        <v>1044</v>
      </c>
      <c r="B367" s="3" t="s">
        <v>272</v>
      </c>
      <c r="C367" s="3" t="s">
        <v>128</v>
      </c>
      <c r="D367" s="3" t="s">
        <v>161</v>
      </c>
      <c r="E367" s="3" t="s">
        <v>124</v>
      </c>
      <c r="F367" s="3">
        <v>36.22</v>
      </c>
      <c r="G367" s="6">
        <v>875</v>
      </c>
      <c r="H367" s="3" t="s">
        <v>1045</v>
      </c>
      <c r="I367" s="3">
        <v>31</v>
      </c>
      <c r="J367" s="13">
        <v>3</v>
      </c>
      <c r="K367" s="26">
        <v>68.92</v>
      </c>
    </row>
    <row r="368" spans="1:11" hidden="1">
      <c r="A368" s="10" t="s">
        <v>1046</v>
      </c>
      <c r="B368" s="2" t="s">
        <v>1047</v>
      </c>
      <c r="C368" s="2" t="s">
        <v>128</v>
      </c>
      <c r="D368" s="2" t="s">
        <v>82</v>
      </c>
      <c r="E368" s="2" t="s">
        <v>157</v>
      </c>
      <c r="F368" s="2">
        <v>6.76</v>
      </c>
      <c r="G368" s="5"/>
      <c r="H368" s="2" t="s">
        <v>1048</v>
      </c>
      <c r="I368" s="2">
        <v>61</v>
      </c>
      <c r="J368" s="12">
        <v>5</v>
      </c>
      <c r="K368" s="24">
        <v>43.07</v>
      </c>
    </row>
    <row r="369" spans="1:11" hidden="1">
      <c r="A369" s="11" t="s">
        <v>1049</v>
      </c>
      <c r="B369" s="3" t="s">
        <v>959</v>
      </c>
      <c r="C369" s="3" t="s">
        <v>68</v>
      </c>
      <c r="D369" s="3" t="s">
        <v>93</v>
      </c>
      <c r="E369" s="3" t="s">
        <v>97</v>
      </c>
      <c r="F369" s="3">
        <v>23.63</v>
      </c>
      <c r="G369" s="6">
        <v>886</v>
      </c>
      <c r="H369" s="3" t="s">
        <v>1050</v>
      </c>
      <c r="I369" s="3">
        <v>40</v>
      </c>
      <c r="J369" s="13">
        <v>1</v>
      </c>
      <c r="K369" s="26">
        <v>87.16</v>
      </c>
    </row>
    <row r="370" spans="1:11" hidden="1">
      <c r="A370" s="10" t="s">
        <v>1051</v>
      </c>
      <c r="B370" s="2" t="s">
        <v>1052</v>
      </c>
      <c r="C370" s="2" t="s">
        <v>89</v>
      </c>
      <c r="D370" s="2" t="s">
        <v>58</v>
      </c>
      <c r="E370" s="2" t="s">
        <v>124</v>
      </c>
      <c r="F370" s="2">
        <v>4.6900000000000004</v>
      </c>
      <c r="G370" s="5">
        <v>550</v>
      </c>
      <c r="H370" s="2" t="s">
        <v>548</v>
      </c>
      <c r="I370" s="2">
        <v>39</v>
      </c>
      <c r="J370" s="12">
        <v>3</v>
      </c>
      <c r="K370" s="24">
        <v>68.95</v>
      </c>
    </row>
    <row r="371" spans="1:11" hidden="1">
      <c r="A371" s="11" t="s">
        <v>1053</v>
      </c>
      <c r="B371" s="3" t="s">
        <v>1054</v>
      </c>
      <c r="C371" s="3" t="s">
        <v>128</v>
      </c>
      <c r="D371" s="3" t="s">
        <v>93</v>
      </c>
      <c r="E371" s="3" t="s">
        <v>124</v>
      </c>
      <c r="F371" s="3"/>
      <c r="G371" s="6">
        <v>596</v>
      </c>
      <c r="H371" s="3" t="s">
        <v>1055</v>
      </c>
      <c r="I371" s="3">
        <v>59</v>
      </c>
      <c r="J371" s="13">
        <v>2</v>
      </c>
      <c r="K371" s="26">
        <v>73.459999999999994</v>
      </c>
    </row>
    <row r="372" spans="1:11" hidden="1">
      <c r="A372" s="10" t="s">
        <v>1056</v>
      </c>
      <c r="B372" s="2" t="s">
        <v>1057</v>
      </c>
      <c r="C372" s="2" t="s">
        <v>105</v>
      </c>
      <c r="D372" s="2" t="s">
        <v>93</v>
      </c>
      <c r="E372" s="2" t="s">
        <v>64</v>
      </c>
      <c r="F372" s="2">
        <v>30.02</v>
      </c>
      <c r="G372" s="5">
        <v>758</v>
      </c>
      <c r="H372" s="2" t="s">
        <v>1058</v>
      </c>
      <c r="I372" s="2">
        <v>26</v>
      </c>
      <c r="J372" s="12">
        <v>4</v>
      </c>
      <c r="K372" s="24">
        <v>25.17</v>
      </c>
    </row>
    <row r="373" spans="1:11" hidden="1">
      <c r="A373" s="11" t="s">
        <v>1059</v>
      </c>
      <c r="B373" s="3" t="s">
        <v>375</v>
      </c>
      <c r="C373" s="3" t="s">
        <v>57</v>
      </c>
      <c r="D373" s="3" t="s">
        <v>58</v>
      </c>
      <c r="E373" s="3" t="s">
        <v>124</v>
      </c>
      <c r="F373" s="3">
        <v>30.02</v>
      </c>
      <c r="G373" s="6">
        <v>743</v>
      </c>
      <c r="H373" s="3" t="s">
        <v>1060</v>
      </c>
      <c r="I373" s="3">
        <v>43</v>
      </c>
      <c r="J373" s="13">
        <v>3</v>
      </c>
      <c r="K373" s="24">
        <v>26.84</v>
      </c>
    </row>
    <row r="374" spans="1:11">
      <c r="A374" s="10" t="s">
        <v>1061</v>
      </c>
      <c r="B374" s="2" t="s">
        <v>719</v>
      </c>
      <c r="C374" s="2" t="s">
        <v>89</v>
      </c>
      <c r="D374" s="2" t="s">
        <v>144</v>
      </c>
      <c r="E374" s="2" t="s">
        <v>74</v>
      </c>
      <c r="F374" s="2">
        <v>20.99</v>
      </c>
      <c r="G374" s="5">
        <v>662</v>
      </c>
      <c r="H374" s="2" t="s">
        <v>1024</v>
      </c>
      <c r="I374" s="2">
        <v>42</v>
      </c>
      <c r="J374" s="12">
        <v>3</v>
      </c>
      <c r="K374" s="24">
        <v>23.26</v>
      </c>
    </row>
    <row r="375" spans="1:11" hidden="1">
      <c r="A375" s="11" t="s">
        <v>1062</v>
      </c>
      <c r="B375" s="3" t="s">
        <v>1063</v>
      </c>
      <c r="C375" s="3" t="s">
        <v>89</v>
      </c>
      <c r="D375" s="3" t="s">
        <v>144</v>
      </c>
      <c r="E375" s="3" t="s">
        <v>97</v>
      </c>
      <c r="F375" s="3">
        <v>21.75</v>
      </c>
      <c r="G375" s="6">
        <v>725</v>
      </c>
      <c r="H375" s="3" t="s">
        <v>1064</v>
      </c>
      <c r="I375" s="3">
        <v>52</v>
      </c>
      <c r="J375" s="13">
        <v>2</v>
      </c>
      <c r="K375" s="26">
        <v>46.73</v>
      </c>
    </row>
    <row r="376" spans="1:11" hidden="1">
      <c r="A376" s="10" t="s">
        <v>1065</v>
      </c>
      <c r="B376" s="2" t="s">
        <v>895</v>
      </c>
      <c r="C376" s="2" t="s">
        <v>89</v>
      </c>
      <c r="D376" s="2" t="s">
        <v>101</v>
      </c>
      <c r="E376" s="2" t="s">
        <v>59</v>
      </c>
      <c r="F376" s="2">
        <v>45.77</v>
      </c>
      <c r="G376" s="5">
        <v>652</v>
      </c>
      <c r="H376" s="2" t="s">
        <v>1066</v>
      </c>
      <c r="I376" s="2">
        <v>38</v>
      </c>
      <c r="J376" s="12">
        <v>1</v>
      </c>
      <c r="K376" s="24">
        <v>98.5</v>
      </c>
    </row>
    <row r="377" spans="1:11" hidden="1">
      <c r="A377" s="11" t="s">
        <v>1067</v>
      </c>
      <c r="B377" s="3" t="s">
        <v>114</v>
      </c>
      <c r="C377" s="3" t="s">
        <v>105</v>
      </c>
      <c r="D377" s="3" t="s">
        <v>93</v>
      </c>
      <c r="E377" s="3" t="s">
        <v>97</v>
      </c>
      <c r="F377" s="3">
        <v>8.6300000000000008</v>
      </c>
      <c r="G377" s="6">
        <v>889</v>
      </c>
      <c r="H377" s="3" t="s">
        <v>639</v>
      </c>
      <c r="I377" s="3">
        <v>56</v>
      </c>
      <c r="J377" s="13">
        <v>0</v>
      </c>
      <c r="K377" s="26">
        <v>49.58</v>
      </c>
    </row>
    <row r="378" spans="1:11" hidden="1">
      <c r="A378" s="10" t="s">
        <v>1068</v>
      </c>
      <c r="B378" s="2" t="s">
        <v>156</v>
      </c>
      <c r="C378" s="2" t="s">
        <v>73</v>
      </c>
      <c r="D378" s="2" t="s">
        <v>93</v>
      </c>
      <c r="E378" s="2" t="s">
        <v>64</v>
      </c>
      <c r="F378" s="2">
        <v>44.41</v>
      </c>
      <c r="G378" s="5">
        <v>690</v>
      </c>
      <c r="H378" s="2" t="s">
        <v>1069</v>
      </c>
      <c r="I378" s="2">
        <v>39</v>
      </c>
      <c r="J378" s="12">
        <v>3</v>
      </c>
      <c r="K378" s="24">
        <v>35.85</v>
      </c>
    </row>
    <row r="379" spans="1:11" hidden="1">
      <c r="A379" s="11" t="s">
        <v>1070</v>
      </c>
      <c r="B379" s="3" t="s">
        <v>807</v>
      </c>
      <c r="C379" s="3" t="s">
        <v>105</v>
      </c>
      <c r="D379" s="3" t="s">
        <v>144</v>
      </c>
      <c r="E379" s="3" t="s">
        <v>64</v>
      </c>
      <c r="F379" s="3">
        <v>28.42</v>
      </c>
      <c r="G379" s="6">
        <v>751</v>
      </c>
      <c r="H379" s="3" t="s">
        <v>1071</v>
      </c>
      <c r="I379" s="3">
        <v>51</v>
      </c>
      <c r="J379" s="13">
        <v>0</v>
      </c>
      <c r="K379" s="26">
        <v>82.79</v>
      </c>
    </row>
    <row r="380" spans="1:11">
      <c r="A380" s="10" t="s">
        <v>1072</v>
      </c>
      <c r="B380" s="2" t="s">
        <v>659</v>
      </c>
      <c r="C380" s="2" t="s">
        <v>128</v>
      </c>
      <c r="D380" s="2" t="s">
        <v>161</v>
      </c>
      <c r="E380" s="2" t="s">
        <v>74</v>
      </c>
      <c r="F380" s="2">
        <v>20.83</v>
      </c>
      <c r="G380" s="5">
        <v>735</v>
      </c>
      <c r="H380" s="2" t="s">
        <v>1073</v>
      </c>
      <c r="I380" s="2">
        <v>33</v>
      </c>
      <c r="J380" s="12">
        <v>4</v>
      </c>
      <c r="K380" s="24">
        <v>42.39</v>
      </c>
    </row>
    <row r="381" spans="1:11" hidden="1">
      <c r="A381" s="11" t="s">
        <v>1074</v>
      </c>
      <c r="B381" s="3" t="s">
        <v>686</v>
      </c>
      <c r="C381" s="3" t="s">
        <v>73</v>
      </c>
      <c r="D381" s="3" t="s">
        <v>232</v>
      </c>
      <c r="E381" s="3" t="s">
        <v>157</v>
      </c>
      <c r="F381" s="3">
        <v>26.44</v>
      </c>
      <c r="G381" s="6">
        <v>740</v>
      </c>
      <c r="H381" s="3" t="s">
        <v>774</v>
      </c>
      <c r="I381" s="3">
        <v>39</v>
      </c>
      <c r="J381" s="13">
        <v>3</v>
      </c>
      <c r="K381" s="26">
        <v>62.92</v>
      </c>
    </row>
    <row r="382" spans="1:11">
      <c r="A382" s="10" t="s">
        <v>1075</v>
      </c>
      <c r="B382" s="2" t="s">
        <v>1076</v>
      </c>
      <c r="C382" s="2" t="s">
        <v>105</v>
      </c>
      <c r="D382" s="2" t="s">
        <v>93</v>
      </c>
      <c r="E382" s="2" t="s">
        <v>74</v>
      </c>
      <c r="F382" s="2">
        <v>40.79</v>
      </c>
      <c r="G382" s="5">
        <v>745</v>
      </c>
      <c r="H382" s="2" t="s">
        <v>431</v>
      </c>
      <c r="I382" s="2">
        <v>52</v>
      </c>
      <c r="J382" s="12">
        <v>0</v>
      </c>
      <c r="K382" s="24">
        <v>32.950000000000003</v>
      </c>
    </row>
    <row r="383" spans="1:11" hidden="1">
      <c r="A383" s="11" t="s">
        <v>1077</v>
      </c>
      <c r="B383" s="3" t="s">
        <v>1078</v>
      </c>
      <c r="C383" s="3" t="s">
        <v>128</v>
      </c>
      <c r="D383" s="3" t="s">
        <v>78</v>
      </c>
      <c r="E383" s="3" t="s">
        <v>124</v>
      </c>
      <c r="F383" s="3">
        <v>39.909999999999997</v>
      </c>
      <c r="G383" s="6">
        <v>837</v>
      </c>
      <c r="H383" s="3" t="s">
        <v>1079</v>
      </c>
      <c r="I383" s="3">
        <v>47</v>
      </c>
      <c r="J383" s="13">
        <v>0</v>
      </c>
      <c r="K383" s="26">
        <v>25.24</v>
      </c>
    </row>
    <row r="384" spans="1:11" hidden="1">
      <c r="A384" s="10" t="s">
        <v>1080</v>
      </c>
      <c r="B384" s="2" t="s">
        <v>1081</v>
      </c>
      <c r="C384" s="2" t="s">
        <v>57</v>
      </c>
      <c r="D384" s="2" t="s">
        <v>69</v>
      </c>
      <c r="E384" s="2" t="s">
        <v>64</v>
      </c>
      <c r="F384" s="2">
        <v>7.53</v>
      </c>
      <c r="G384" s="5">
        <v>683</v>
      </c>
      <c r="H384" s="2" t="s">
        <v>1082</v>
      </c>
      <c r="I384" s="2">
        <v>57</v>
      </c>
      <c r="J384" s="12">
        <v>2</v>
      </c>
      <c r="K384" s="24">
        <v>71.760000000000005</v>
      </c>
    </row>
    <row r="385" spans="1:11" hidden="1">
      <c r="A385" s="11" t="s">
        <v>1083</v>
      </c>
      <c r="B385" s="3" t="s">
        <v>365</v>
      </c>
      <c r="C385" s="3" t="s">
        <v>128</v>
      </c>
      <c r="D385" s="3" t="s">
        <v>82</v>
      </c>
      <c r="E385" s="3" t="s">
        <v>59</v>
      </c>
      <c r="F385" s="3">
        <v>12.35</v>
      </c>
      <c r="G385" s="6">
        <v>882</v>
      </c>
      <c r="H385" s="3" t="s">
        <v>1084</v>
      </c>
      <c r="I385" s="3">
        <v>44</v>
      </c>
      <c r="J385" s="13">
        <v>2</v>
      </c>
      <c r="K385" s="26">
        <v>15.45</v>
      </c>
    </row>
    <row r="386" spans="1:11">
      <c r="A386" s="10" t="s">
        <v>1085</v>
      </c>
      <c r="B386" s="2" t="s">
        <v>904</v>
      </c>
      <c r="C386" s="2" t="s">
        <v>128</v>
      </c>
      <c r="D386" s="2" t="s">
        <v>82</v>
      </c>
      <c r="E386" s="2" t="s">
        <v>74</v>
      </c>
      <c r="F386" s="2">
        <v>16.47</v>
      </c>
      <c r="G386" s="5">
        <v>624</v>
      </c>
      <c r="H386" s="2" t="s">
        <v>1086</v>
      </c>
      <c r="I386" s="2">
        <v>48</v>
      </c>
      <c r="J386" s="12">
        <v>5</v>
      </c>
      <c r="K386" s="24">
        <v>64.56</v>
      </c>
    </row>
    <row r="387" spans="1:11" hidden="1">
      <c r="A387" s="11" t="s">
        <v>1087</v>
      </c>
      <c r="B387" s="3" t="s">
        <v>348</v>
      </c>
      <c r="C387" s="3" t="s">
        <v>128</v>
      </c>
      <c r="D387" s="3" t="s">
        <v>82</v>
      </c>
      <c r="E387" s="3" t="s">
        <v>97</v>
      </c>
      <c r="F387" s="3">
        <v>17.73</v>
      </c>
      <c r="G387" s="6">
        <v>686</v>
      </c>
      <c r="H387" s="3" t="s">
        <v>1088</v>
      </c>
      <c r="I387" s="3">
        <v>39</v>
      </c>
      <c r="J387" s="13">
        <v>3</v>
      </c>
      <c r="K387" s="26">
        <v>76.37</v>
      </c>
    </row>
    <row r="388" spans="1:11" hidden="1">
      <c r="A388" s="10" t="s">
        <v>1089</v>
      </c>
      <c r="B388" s="2" t="s">
        <v>493</v>
      </c>
      <c r="C388" s="2" t="s">
        <v>68</v>
      </c>
      <c r="D388" s="2" t="s">
        <v>93</v>
      </c>
      <c r="E388" s="2" t="s">
        <v>64</v>
      </c>
      <c r="F388" s="2">
        <v>11.64</v>
      </c>
      <c r="G388" s="5"/>
      <c r="H388" s="2" t="s">
        <v>1090</v>
      </c>
      <c r="I388" s="2">
        <v>27</v>
      </c>
      <c r="J388" s="12">
        <v>1</v>
      </c>
      <c r="K388" s="24">
        <v>16.29</v>
      </c>
    </row>
    <row r="389" spans="1:11" hidden="1">
      <c r="A389" s="11" t="s">
        <v>1091</v>
      </c>
      <c r="B389" s="3" t="s">
        <v>1092</v>
      </c>
      <c r="C389" s="3" t="s">
        <v>57</v>
      </c>
      <c r="D389" s="3" t="s">
        <v>82</v>
      </c>
      <c r="E389" s="3" t="s">
        <v>64</v>
      </c>
      <c r="F389" s="3">
        <v>4.24</v>
      </c>
      <c r="G389" s="6">
        <v>592</v>
      </c>
      <c r="H389" s="3" t="s">
        <v>1093</v>
      </c>
      <c r="I389" s="3">
        <v>31</v>
      </c>
      <c r="J389" s="13">
        <v>0</v>
      </c>
      <c r="K389" s="26">
        <v>51.35</v>
      </c>
    </row>
    <row r="390" spans="1:11" hidden="1">
      <c r="A390" s="10" t="s">
        <v>1094</v>
      </c>
      <c r="B390" s="2" t="s">
        <v>1013</v>
      </c>
      <c r="C390" s="2" t="s">
        <v>73</v>
      </c>
      <c r="D390" s="2" t="s">
        <v>69</v>
      </c>
      <c r="E390" s="2" t="s">
        <v>59</v>
      </c>
      <c r="F390" s="2">
        <v>32.44</v>
      </c>
      <c r="G390" s="5">
        <v>637</v>
      </c>
      <c r="H390" s="2" t="s">
        <v>1095</v>
      </c>
      <c r="I390" s="2">
        <v>42</v>
      </c>
      <c r="J390" s="12">
        <v>3</v>
      </c>
      <c r="K390" s="24">
        <v>48.92</v>
      </c>
    </row>
    <row r="391" spans="1:11" hidden="1">
      <c r="A391" s="11" t="s">
        <v>1096</v>
      </c>
      <c r="B391" s="3" t="s">
        <v>993</v>
      </c>
      <c r="C391" s="3" t="s">
        <v>73</v>
      </c>
      <c r="D391" s="3" t="s">
        <v>58</v>
      </c>
      <c r="E391" s="3" t="s">
        <v>97</v>
      </c>
      <c r="F391" s="3">
        <v>35.79</v>
      </c>
      <c r="G391" s="6">
        <v>855</v>
      </c>
      <c r="H391" s="3" t="s">
        <v>1097</v>
      </c>
      <c r="I391" s="3">
        <v>49</v>
      </c>
      <c r="J391" s="13">
        <v>4</v>
      </c>
      <c r="K391" s="26">
        <v>57.37</v>
      </c>
    </row>
    <row r="392" spans="1:11" hidden="1">
      <c r="A392" s="10" t="s">
        <v>1098</v>
      </c>
      <c r="B392" s="2" t="s">
        <v>117</v>
      </c>
      <c r="C392" s="2" t="s">
        <v>73</v>
      </c>
      <c r="D392" s="2" t="s">
        <v>161</v>
      </c>
      <c r="E392" s="2" t="s">
        <v>124</v>
      </c>
      <c r="F392" s="2">
        <v>7.21</v>
      </c>
      <c r="G392" s="5">
        <v>761</v>
      </c>
      <c r="H392" s="2" t="s">
        <v>1099</v>
      </c>
      <c r="I392" s="2">
        <v>22</v>
      </c>
      <c r="J392" s="12">
        <v>0</v>
      </c>
      <c r="K392" s="24">
        <v>55.78</v>
      </c>
    </row>
    <row r="393" spans="1:11" hidden="1">
      <c r="A393" s="11" t="s">
        <v>1100</v>
      </c>
      <c r="B393" s="3" t="s">
        <v>1101</v>
      </c>
      <c r="C393" s="3" t="s">
        <v>73</v>
      </c>
      <c r="D393" s="3" t="s">
        <v>101</v>
      </c>
      <c r="E393" s="3" t="s">
        <v>124</v>
      </c>
      <c r="F393" s="3"/>
      <c r="G393" s="6">
        <v>794</v>
      </c>
      <c r="H393" s="3" t="s">
        <v>1102</v>
      </c>
      <c r="I393" s="3">
        <v>40</v>
      </c>
      <c r="J393" s="13">
        <v>4</v>
      </c>
      <c r="K393" s="26">
        <v>46.15</v>
      </c>
    </row>
    <row r="394" spans="1:11" hidden="1">
      <c r="A394" s="10" t="s">
        <v>1103</v>
      </c>
      <c r="B394" s="2" t="s">
        <v>908</v>
      </c>
      <c r="C394" s="2" t="s">
        <v>89</v>
      </c>
      <c r="D394" s="2" t="s">
        <v>161</v>
      </c>
      <c r="E394" s="2" t="s">
        <v>64</v>
      </c>
      <c r="F394" s="2">
        <v>23.54</v>
      </c>
      <c r="G394" s="5">
        <v>880</v>
      </c>
      <c r="H394" s="2" t="s">
        <v>1104</v>
      </c>
      <c r="I394" s="2">
        <v>36</v>
      </c>
      <c r="J394" s="12">
        <v>2</v>
      </c>
      <c r="K394" s="24">
        <v>48.25</v>
      </c>
    </row>
    <row r="395" spans="1:11" hidden="1">
      <c r="A395" s="11" t="s">
        <v>1105</v>
      </c>
      <c r="B395" s="3" t="s">
        <v>1106</v>
      </c>
      <c r="C395" s="3" t="s">
        <v>68</v>
      </c>
      <c r="D395" s="3" t="s">
        <v>69</v>
      </c>
      <c r="E395" s="3" t="s">
        <v>124</v>
      </c>
      <c r="F395" s="3">
        <v>35.18</v>
      </c>
      <c r="G395" s="6">
        <v>822</v>
      </c>
      <c r="H395" s="3" t="s">
        <v>1107</v>
      </c>
      <c r="I395" s="3">
        <v>34</v>
      </c>
      <c r="J395" s="13">
        <v>0</v>
      </c>
      <c r="K395" s="24">
        <v>51.91</v>
      </c>
    </row>
    <row r="396" spans="1:11" hidden="1">
      <c r="A396" s="10" t="s">
        <v>1108</v>
      </c>
      <c r="B396" s="2" t="s">
        <v>1109</v>
      </c>
      <c r="C396" s="2" t="s">
        <v>73</v>
      </c>
      <c r="D396" s="2" t="s">
        <v>82</v>
      </c>
      <c r="E396" s="2" t="s">
        <v>124</v>
      </c>
      <c r="F396" s="2">
        <v>35.92</v>
      </c>
      <c r="G396" s="5">
        <v>714</v>
      </c>
      <c r="H396" s="2" t="s">
        <v>1110</v>
      </c>
      <c r="I396" s="2">
        <v>56</v>
      </c>
      <c r="J396" s="12">
        <v>0</v>
      </c>
      <c r="K396" s="27">
        <v>89.44</v>
      </c>
    </row>
    <row r="397" spans="1:11" hidden="1">
      <c r="A397" s="11" t="s">
        <v>1111</v>
      </c>
      <c r="B397" s="3" t="s">
        <v>916</v>
      </c>
      <c r="C397" s="3" t="s">
        <v>73</v>
      </c>
      <c r="D397" s="3" t="s">
        <v>101</v>
      </c>
      <c r="E397" s="3" t="s">
        <v>59</v>
      </c>
      <c r="F397" s="3">
        <v>3.39</v>
      </c>
      <c r="G397" s="6">
        <v>557</v>
      </c>
      <c r="H397" s="3" t="s">
        <v>1112</v>
      </c>
      <c r="I397" s="3">
        <v>48</v>
      </c>
      <c r="J397" s="13">
        <v>2</v>
      </c>
      <c r="K397" s="24">
        <v>50.68</v>
      </c>
    </row>
    <row r="398" spans="1:11" hidden="1">
      <c r="A398" s="10" t="s">
        <v>1113</v>
      </c>
      <c r="B398" s="2" t="s">
        <v>542</v>
      </c>
      <c r="C398" s="2" t="s">
        <v>73</v>
      </c>
      <c r="D398" s="2" t="s">
        <v>232</v>
      </c>
      <c r="E398" s="2" t="s">
        <v>157</v>
      </c>
      <c r="F398" s="2">
        <v>38.28</v>
      </c>
      <c r="G398" s="5">
        <v>686</v>
      </c>
      <c r="H398" s="2" t="s">
        <v>65</v>
      </c>
      <c r="I398" s="2">
        <v>56</v>
      </c>
      <c r="J398" s="12">
        <v>3</v>
      </c>
      <c r="K398" s="27">
        <v>33.24</v>
      </c>
    </row>
    <row r="399" spans="1:11">
      <c r="A399" s="11" t="s">
        <v>1114</v>
      </c>
      <c r="B399" s="3" t="s">
        <v>421</v>
      </c>
      <c r="C399" s="3" t="s">
        <v>73</v>
      </c>
      <c r="D399" s="3" t="s">
        <v>63</v>
      </c>
      <c r="E399" s="3" t="s">
        <v>74</v>
      </c>
      <c r="F399" s="3">
        <v>36.590000000000003</v>
      </c>
      <c r="G399" s="6">
        <v>776</v>
      </c>
      <c r="H399" s="3" t="s">
        <v>1115</v>
      </c>
      <c r="I399" s="3">
        <v>34</v>
      </c>
      <c r="J399" s="13">
        <v>3</v>
      </c>
      <c r="K399" s="24">
        <v>83.09</v>
      </c>
    </row>
    <row r="400" spans="1:11" hidden="1">
      <c r="A400" s="10" t="s">
        <v>1116</v>
      </c>
      <c r="B400" s="2" t="s">
        <v>212</v>
      </c>
      <c r="C400" s="2" t="s">
        <v>89</v>
      </c>
      <c r="D400" s="2" t="s">
        <v>144</v>
      </c>
      <c r="E400" s="2" t="s">
        <v>64</v>
      </c>
      <c r="F400" s="2">
        <v>48.18</v>
      </c>
      <c r="G400" s="5">
        <v>631</v>
      </c>
      <c r="H400" s="2" t="s">
        <v>1117</v>
      </c>
      <c r="I400" s="2">
        <v>57</v>
      </c>
      <c r="J400" s="12">
        <v>4</v>
      </c>
      <c r="K400" s="27">
        <v>21.02</v>
      </c>
    </row>
    <row r="401" spans="1:11" hidden="1">
      <c r="A401" s="11" t="s">
        <v>1118</v>
      </c>
      <c r="B401" s="3" t="s">
        <v>1119</v>
      </c>
      <c r="C401" s="3" t="s">
        <v>128</v>
      </c>
      <c r="D401" s="3" t="s">
        <v>144</v>
      </c>
      <c r="E401" s="3" t="s">
        <v>97</v>
      </c>
      <c r="F401" s="3">
        <v>5.45</v>
      </c>
      <c r="G401" s="6">
        <v>607</v>
      </c>
      <c r="H401" s="3" t="s">
        <v>1120</v>
      </c>
      <c r="I401" s="3">
        <v>42</v>
      </c>
      <c r="J401" s="13">
        <v>0</v>
      </c>
      <c r="K401" s="26">
        <v>38.130000000000003</v>
      </c>
    </row>
    <row r="402" spans="1:11" hidden="1">
      <c r="A402" s="10" t="s">
        <v>1121</v>
      </c>
      <c r="B402" s="2" t="s">
        <v>1122</v>
      </c>
      <c r="C402" s="2" t="s">
        <v>89</v>
      </c>
      <c r="D402" s="2" t="s">
        <v>82</v>
      </c>
      <c r="E402" s="2" t="s">
        <v>97</v>
      </c>
      <c r="F402" s="2"/>
      <c r="G402" s="5"/>
      <c r="H402" s="2" t="s">
        <v>180</v>
      </c>
      <c r="I402" s="2">
        <v>60</v>
      </c>
      <c r="J402" s="12">
        <v>1</v>
      </c>
      <c r="K402" s="24">
        <v>30.59</v>
      </c>
    </row>
    <row r="403" spans="1:11">
      <c r="A403" s="11" t="s">
        <v>1123</v>
      </c>
      <c r="B403" s="3" t="s">
        <v>1124</v>
      </c>
      <c r="C403" s="3" t="s">
        <v>105</v>
      </c>
      <c r="D403" s="3" t="s">
        <v>78</v>
      </c>
      <c r="E403" s="3" t="s">
        <v>74</v>
      </c>
      <c r="F403" s="3">
        <v>18.91</v>
      </c>
      <c r="G403" s="6">
        <v>870</v>
      </c>
      <c r="H403" s="3" t="s">
        <v>1125</v>
      </c>
      <c r="I403" s="3">
        <v>63</v>
      </c>
      <c r="J403" s="13">
        <v>1</v>
      </c>
      <c r="K403" s="26">
        <v>88.57</v>
      </c>
    </row>
    <row r="404" spans="1:11" hidden="1">
      <c r="A404" s="10" t="s">
        <v>1126</v>
      </c>
      <c r="B404" s="2" t="s">
        <v>1127</v>
      </c>
      <c r="C404" s="2" t="s">
        <v>57</v>
      </c>
      <c r="D404" s="2" t="s">
        <v>78</v>
      </c>
      <c r="E404" s="2" t="s">
        <v>97</v>
      </c>
      <c r="F404" s="2">
        <v>29.24</v>
      </c>
      <c r="G404" s="5">
        <v>727</v>
      </c>
      <c r="H404" s="2" t="s">
        <v>1128</v>
      </c>
      <c r="I404" s="2">
        <v>34</v>
      </c>
      <c r="J404" s="12">
        <v>0</v>
      </c>
      <c r="K404" s="24">
        <v>80.010000000000005</v>
      </c>
    </row>
    <row r="405" spans="1:11" hidden="1">
      <c r="A405" s="11" t="s">
        <v>1129</v>
      </c>
      <c r="B405" s="3" t="s">
        <v>1130</v>
      </c>
      <c r="C405" s="3" t="s">
        <v>73</v>
      </c>
      <c r="D405" s="3" t="s">
        <v>82</v>
      </c>
      <c r="E405" s="3" t="s">
        <v>157</v>
      </c>
      <c r="F405" s="3">
        <v>25.81</v>
      </c>
      <c r="G405" s="6">
        <v>700</v>
      </c>
      <c r="H405" s="3" t="s">
        <v>1131</v>
      </c>
      <c r="I405" s="3">
        <v>34</v>
      </c>
      <c r="J405" s="13">
        <v>4</v>
      </c>
      <c r="K405" s="26">
        <v>34.04</v>
      </c>
    </row>
    <row r="406" spans="1:11" hidden="1">
      <c r="A406" s="10" t="s">
        <v>1132</v>
      </c>
      <c r="B406" s="2" t="s">
        <v>67</v>
      </c>
      <c r="C406" s="2" t="s">
        <v>73</v>
      </c>
      <c r="D406" s="2" t="s">
        <v>161</v>
      </c>
      <c r="E406" s="2" t="s">
        <v>157</v>
      </c>
      <c r="F406" s="2">
        <v>31.14</v>
      </c>
      <c r="G406" s="5">
        <v>632</v>
      </c>
      <c r="H406" s="2" t="s">
        <v>1133</v>
      </c>
      <c r="I406" s="2">
        <v>50</v>
      </c>
      <c r="J406" s="12">
        <v>2</v>
      </c>
      <c r="K406" s="24">
        <v>75.44</v>
      </c>
    </row>
    <row r="407" spans="1:11">
      <c r="A407" s="11" t="s">
        <v>1134</v>
      </c>
      <c r="B407" s="3" t="s">
        <v>1135</v>
      </c>
      <c r="C407" s="3" t="s">
        <v>89</v>
      </c>
      <c r="D407" s="3" t="s">
        <v>161</v>
      </c>
      <c r="E407" s="3" t="s">
        <v>74</v>
      </c>
      <c r="F407" s="3">
        <v>26.78</v>
      </c>
      <c r="G407" s="6">
        <v>559</v>
      </c>
      <c r="H407" s="3" t="s">
        <v>1136</v>
      </c>
      <c r="I407" s="3">
        <v>61</v>
      </c>
      <c r="J407" s="13">
        <v>1</v>
      </c>
      <c r="K407" s="26">
        <v>30.09</v>
      </c>
    </row>
    <row r="408" spans="1:11" hidden="1">
      <c r="A408" s="10" t="s">
        <v>1137</v>
      </c>
      <c r="B408" s="2" t="s">
        <v>751</v>
      </c>
      <c r="C408" s="2" t="s">
        <v>68</v>
      </c>
      <c r="D408" s="2" t="s">
        <v>58</v>
      </c>
      <c r="E408" s="2" t="s">
        <v>97</v>
      </c>
      <c r="F408" s="2">
        <v>26.38</v>
      </c>
      <c r="G408" s="5">
        <v>863</v>
      </c>
      <c r="H408" s="2" t="s">
        <v>1138</v>
      </c>
      <c r="I408" s="2">
        <v>63</v>
      </c>
      <c r="J408" s="12">
        <v>2</v>
      </c>
      <c r="K408" s="24">
        <v>89.43</v>
      </c>
    </row>
    <row r="409" spans="1:11">
      <c r="A409" s="11" t="s">
        <v>1139</v>
      </c>
      <c r="B409" s="3" t="s">
        <v>913</v>
      </c>
      <c r="C409" s="3" t="s">
        <v>89</v>
      </c>
      <c r="D409" s="3" t="s">
        <v>144</v>
      </c>
      <c r="E409" s="3" t="s">
        <v>74</v>
      </c>
      <c r="F409" s="3">
        <v>9.1</v>
      </c>
      <c r="G409" s="6">
        <v>653</v>
      </c>
      <c r="H409" s="3" t="s">
        <v>1140</v>
      </c>
      <c r="I409" s="3">
        <v>28</v>
      </c>
      <c r="J409" s="13">
        <v>0</v>
      </c>
      <c r="K409" s="26">
        <v>33.42</v>
      </c>
    </row>
    <row r="410" spans="1:11" hidden="1">
      <c r="A410" s="10" t="s">
        <v>1141</v>
      </c>
      <c r="B410" s="2" t="s">
        <v>1142</v>
      </c>
      <c r="C410" s="2" t="s">
        <v>68</v>
      </c>
      <c r="D410" s="2" t="s">
        <v>232</v>
      </c>
      <c r="E410" s="2" t="s">
        <v>124</v>
      </c>
      <c r="F410" s="2">
        <v>15.03</v>
      </c>
      <c r="G410" s="5">
        <v>860</v>
      </c>
      <c r="H410" s="2" t="s">
        <v>1143</v>
      </c>
      <c r="I410" s="2">
        <v>35</v>
      </c>
      <c r="J410" s="12">
        <v>5</v>
      </c>
      <c r="K410" s="24">
        <v>44.95</v>
      </c>
    </row>
    <row r="411" spans="1:11" hidden="1">
      <c r="A411" s="11" t="s">
        <v>1144</v>
      </c>
      <c r="B411" s="3" t="s">
        <v>81</v>
      </c>
      <c r="C411" s="3" t="s">
        <v>128</v>
      </c>
      <c r="D411" s="3" t="s">
        <v>144</v>
      </c>
      <c r="E411" s="3" t="s">
        <v>157</v>
      </c>
      <c r="F411" s="3">
        <v>47.1</v>
      </c>
      <c r="G411" s="6">
        <v>738</v>
      </c>
      <c r="H411" s="3" t="s">
        <v>1145</v>
      </c>
      <c r="I411" s="3">
        <v>61</v>
      </c>
      <c r="J411" s="13">
        <v>2</v>
      </c>
      <c r="K411" s="26">
        <v>52.13</v>
      </c>
    </row>
    <row r="412" spans="1:11">
      <c r="A412" s="10" t="s">
        <v>1146</v>
      </c>
      <c r="B412" s="2" t="s">
        <v>1147</v>
      </c>
      <c r="C412" s="2" t="s">
        <v>68</v>
      </c>
      <c r="D412" s="2" t="s">
        <v>82</v>
      </c>
      <c r="E412" s="2" t="s">
        <v>74</v>
      </c>
      <c r="F412" s="2">
        <v>48.15</v>
      </c>
      <c r="G412" s="5">
        <v>668</v>
      </c>
      <c r="H412" s="2" t="s">
        <v>1148</v>
      </c>
      <c r="I412" s="2">
        <v>34</v>
      </c>
      <c r="J412" s="12">
        <v>4</v>
      </c>
      <c r="K412" s="27">
        <v>95.18</v>
      </c>
    </row>
    <row r="413" spans="1:11" hidden="1">
      <c r="A413" s="11" t="s">
        <v>1149</v>
      </c>
      <c r="B413" s="3" t="s">
        <v>150</v>
      </c>
      <c r="C413" s="3" t="s">
        <v>89</v>
      </c>
      <c r="D413" s="3" t="s">
        <v>144</v>
      </c>
      <c r="E413" s="3" t="s">
        <v>124</v>
      </c>
      <c r="F413" s="3">
        <v>22.51</v>
      </c>
      <c r="G413" s="6">
        <v>876</v>
      </c>
      <c r="H413" s="3" t="s">
        <v>1150</v>
      </c>
      <c r="I413" s="3">
        <v>64</v>
      </c>
      <c r="J413" s="13">
        <v>3</v>
      </c>
      <c r="K413" s="24">
        <v>86.77</v>
      </c>
    </row>
    <row r="414" spans="1:11" hidden="1">
      <c r="A414" s="10" t="s">
        <v>1151</v>
      </c>
      <c r="B414" s="2" t="s">
        <v>1152</v>
      </c>
      <c r="C414" s="2" t="s">
        <v>105</v>
      </c>
      <c r="D414" s="2" t="s">
        <v>78</v>
      </c>
      <c r="E414" s="2" t="s">
        <v>64</v>
      </c>
      <c r="F414" s="2">
        <v>33.9</v>
      </c>
      <c r="G414" s="5">
        <v>857</v>
      </c>
      <c r="H414" s="2" t="s">
        <v>311</v>
      </c>
      <c r="I414" s="2">
        <v>42</v>
      </c>
      <c r="J414" s="12">
        <v>4</v>
      </c>
      <c r="K414" s="24">
        <v>38.33</v>
      </c>
    </row>
    <row r="415" spans="1:11" hidden="1">
      <c r="A415" s="11" t="s">
        <v>1153</v>
      </c>
      <c r="B415" s="3" t="s">
        <v>1154</v>
      </c>
      <c r="C415" s="3" t="s">
        <v>128</v>
      </c>
      <c r="D415" s="3" t="s">
        <v>144</v>
      </c>
      <c r="E415" s="3" t="s">
        <v>59</v>
      </c>
      <c r="F415" s="3">
        <v>14.31</v>
      </c>
      <c r="G415" s="6">
        <v>742</v>
      </c>
      <c r="H415" s="3" t="s">
        <v>1155</v>
      </c>
      <c r="I415" s="3">
        <v>45</v>
      </c>
      <c r="J415" s="13">
        <v>3</v>
      </c>
      <c r="K415" s="26">
        <v>85.83</v>
      </c>
    </row>
    <row r="416" spans="1:11" hidden="1">
      <c r="A416" s="10" t="s">
        <v>1156</v>
      </c>
      <c r="B416" s="2" t="s">
        <v>1157</v>
      </c>
      <c r="C416" s="2" t="s">
        <v>57</v>
      </c>
      <c r="D416" s="2" t="s">
        <v>82</v>
      </c>
      <c r="E416" s="2" t="s">
        <v>157</v>
      </c>
      <c r="F416" s="2">
        <v>27.33</v>
      </c>
      <c r="G416" s="5">
        <v>704</v>
      </c>
      <c r="H416" s="2" t="s">
        <v>1158</v>
      </c>
      <c r="I416" s="2">
        <v>35</v>
      </c>
      <c r="J416" s="12">
        <v>2</v>
      </c>
      <c r="K416" s="24">
        <v>51.96</v>
      </c>
    </row>
    <row r="417" spans="1:11" hidden="1">
      <c r="A417" s="11" t="s">
        <v>1159</v>
      </c>
      <c r="B417" s="3" t="s">
        <v>88</v>
      </c>
      <c r="C417" s="3" t="s">
        <v>89</v>
      </c>
      <c r="D417" s="3" t="s">
        <v>58</v>
      </c>
      <c r="E417" s="3" t="s">
        <v>124</v>
      </c>
      <c r="F417" s="3">
        <v>10.27</v>
      </c>
      <c r="G417" s="6"/>
      <c r="H417" s="3" t="s">
        <v>1160</v>
      </c>
      <c r="I417" s="3">
        <v>38</v>
      </c>
      <c r="J417" s="13">
        <v>2</v>
      </c>
      <c r="K417" s="26">
        <v>52.47</v>
      </c>
    </row>
    <row r="418" spans="1:11" hidden="1">
      <c r="A418" s="10" t="s">
        <v>1161</v>
      </c>
      <c r="B418" s="2" t="s">
        <v>196</v>
      </c>
      <c r="C418" s="2" t="s">
        <v>105</v>
      </c>
      <c r="D418" s="2" t="s">
        <v>69</v>
      </c>
      <c r="E418" s="2" t="s">
        <v>157</v>
      </c>
      <c r="F418" s="2">
        <v>21.79</v>
      </c>
      <c r="G418" s="5">
        <v>589</v>
      </c>
      <c r="H418" s="2" t="s">
        <v>1162</v>
      </c>
      <c r="I418" s="2">
        <v>33</v>
      </c>
      <c r="J418" s="12">
        <v>3</v>
      </c>
      <c r="K418" s="27">
        <v>45.87</v>
      </c>
    </row>
    <row r="419" spans="1:11">
      <c r="A419" s="11" t="s">
        <v>1163</v>
      </c>
      <c r="B419" s="3" t="s">
        <v>258</v>
      </c>
      <c r="C419" s="3" t="s">
        <v>57</v>
      </c>
      <c r="D419" s="3" t="s">
        <v>93</v>
      </c>
      <c r="E419" s="3" t="s">
        <v>74</v>
      </c>
      <c r="F419" s="3">
        <v>30.09</v>
      </c>
      <c r="G419" s="6">
        <v>578</v>
      </c>
      <c r="H419" s="3" t="s">
        <v>1164</v>
      </c>
      <c r="I419" s="3">
        <v>44</v>
      </c>
      <c r="J419" s="13">
        <v>3</v>
      </c>
      <c r="K419" s="24">
        <v>76.56</v>
      </c>
    </row>
    <row r="420" spans="1:11">
      <c r="A420" s="10" t="s">
        <v>1165</v>
      </c>
      <c r="B420" s="2" t="s">
        <v>1166</v>
      </c>
      <c r="C420" s="2" t="s">
        <v>105</v>
      </c>
      <c r="D420" s="2" t="s">
        <v>82</v>
      </c>
      <c r="E420" s="2" t="s">
        <v>74</v>
      </c>
      <c r="F420" s="2">
        <v>32.71</v>
      </c>
      <c r="G420" s="5">
        <v>818</v>
      </c>
      <c r="H420" s="2" t="s">
        <v>1167</v>
      </c>
      <c r="I420" s="2">
        <v>58</v>
      </c>
      <c r="J420" s="12">
        <v>1</v>
      </c>
      <c r="K420" s="27">
        <v>45.8</v>
      </c>
    </row>
    <row r="421" spans="1:11">
      <c r="A421" s="11" t="s">
        <v>1168</v>
      </c>
      <c r="B421" s="3" t="s">
        <v>1169</v>
      </c>
      <c r="C421" s="3" t="s">
        <v>68</v>
      </c>
      <c r="D421" s="3" t="s">
        <v>69</v>
      </c>
      <c r="E421" s="3" t="s">
        <v>74</v>
      </c>
      <c r="F421" s="3">
        <v>49.88</v>
      </c>
      <c r="G421" s="6">
        <v>854</v>
      </c>
      <c r="H421" s="3" t="s">
        <v>1170</v>
      </c>
      <c r="I421" s="3">
        <v>36</v>
      </c>
      <c r="J421" s="13">
        <v>3</v>
      </c>
      <c r="K421" s="24">
        <v>56.73</v>
      </c>
    </row>
    <row r="422" spans="1:11">
      <c r="A422" s="10" t="s">
        <v>1171</v>
      </c>
      <c r="B422" s="2" t="s">
        <v>1172</v>
      </c>
      <c r="C422" s="2" t="s">
        <v>105</v>
      </c>
      <c r="D422" s="2" t="s">
        <v>78</v>
      </c>
      <c r="E422" s="2" t="s">
        <v>74</v>
      </c>
      <c r="F422" s="2">
        <v>38.03</v>
      </c>
      <c r="G422" s="5">
        <v>684</v>
      </c>
      <c r="H422" s="2" t="s">
        <v>1173</v>
      </c>
      <c r="I422" s="2">
        <v>49</v>
      </c>
      <c r="J422" s="12">
        <v>5</v>
      </c>
      <c r="K422" s="27">
        <v>54.54</v>
      </c>
    </row>
    <row r="423" spans="1:11" hidden="1">
      <c r="A423" s="11" t="s">
        <v>1174</v>
      </c>
      <c r="B423" s="3" t="s">
        <v>1175</v>
      </c>
      <c r="C423" s="3" t="s">
        <v>128</v>
      </c>
      <c r="D423" s="3" t="s">
        <v>58</v>
      </c>
      <c r="E423" s="3" t="s">
        <v>64</v>
      </c>
      <c r="F423" s="3">
        <v>29.85</v>
      </c>
      <c r="G423" s="6">
        <v>818</v>
      </c>
      <c r="H423" s="3" t="s">
        <v>1176</v>
      </c>
      <c r="I423" s="3">
        <v>39</v>
      </c>
      <c r="J423" s="13">
        <v>3</v>
      </c>
      <c r="K423" s="26">
        <v>42.48</v>
      </c>
    </row>
    <row r="424" spans="1:11" hidden="1">
      <c r="A424" s="10" t="s">
        <v>1177</v>
      </c>
      <c r="B424" s="2" t="s">
        <v>1178</v>
      </c>
      <c r="C424" s="2" t="s">
        <v>57</v>
      </c>
      <c r="D424" s="2" t="s">
        <v>82</v>
      </c>
      <c r="E424" s="2" t="s">
        <v>64</v>
      </c>
      <c r="F424" s="2">
        <v>11.95</v>
      </c>
      <c r="G424" s="5">
        <v>885</v>
      </c>
      <c r="H424" s="2" t="s">
        <v>1179</v>
      </c>
      <c r="I424" s="2">
        <v>32</v>
      </c>
      <c r="J424" s="12">
        <v>2</v>
      </c>
      <c r="K424" s="24">
        <v>28.27</v>
      </c>
    </row>
    <row r="425" spans="1:11">
      <c r="A425" s="11" t="s">
        <v>1180</v>
      </c>
      <c r="B425" s="3" t="s">
        <v>857</v>
      </c>
      <c r="C425" s="3" t="s">
        <v>89</v>
      </c>
      <c r="D425" s="3" t="s">
        <v>78</v>
      </c>
      <c r="E425" s="3" t="s">
        <v>74</v>
      </c>
      <c r="F425" s="3">
        <v>13.97</v>
      </c>
      <c r="G425" s="6">
        <v>629</v>
      </c>
      <c r="H425" s="3" t="s">
        <v>1181</v>
      </c>
      <c r="I425" s="3">
        <v>29</v>
      </c>
      <c r="J425" s="13">
        <v>5</v>
      </c>
      <c r="K425" s="26">
        <v>45.98</v>
      </c>
    </row>
    <row r="426" spans="1:11">
      <c r="A426" s="10" t="s">
        <v>1182</v>
      </c>
      <c r="B426" s="2" t="s">
        <v>759</v>
      </c>
      <c r="C426" s="2" t="s">
        <v>89</v>
      </c>
      <c r="D426" s="2" t="s">
        <v>78</v>
      </c>
      <c r="E426" s="2" t="s">
        <v>74</v>
      </c>
      <c r="F426" s="2">
        <v>40.799999999999997</v>
      </c>
      <c r="G426" s="5">
        <v>791</v>
      </c>
      <c r="H426" s="2" t="s">
        <v>1183</v>
      </c>
      <c r="I426" s="2">
        <v>56</v>
      </c>
      <c r="J426" s="12">
        <v>1</v>
      </c>
      <c r="K426" s="24">
        <v>52.76</v>
      </c>
    </row>
    <row r="427" spans="1:11" hidden="1">
      <c r="A427" s="11" t="s">
        <v>1184</v>
      </c>
      <c r="B427" s="3" t="s">
        <v>1185</v>
      </c>
      <c r="C427" s="3" t="s">
        <v>89</v>
      </c>
      <c r="D427" s="3" t="s">
        <v>101</v>
      </c>
      <c r="E427" s="3" t="s">
        <v>64</v>
      </c>
      <c r="F427" s="3">
        <v>49.64</v>
      </c>
      <c r="G427" s="6">
        <v>892</v>
      </c>
      <c r="H427" s="3" t="s">
        <v>1186</v>
      </c>
      <c r="I427" s="3">
        <v>64</v>
      </c>
      <c r="J427" s="13">
        <v>4</v>
      </c>
      <c r="K427" s="26">
        <v>33.549999999999997</v>
      </c>
    </row>
    <row r="428" spans="1:11" hidden="1">
      <c r="A428" s="10" t="s">
        <v>1187</v>
      </c>
      <c r="B428" s="2" t="s">
        <v>1188</v>
      </c>
      <c r="C428" s="2" t="s">
        <v>105</v>
      </c>
      <c r="D428" s="2" t="s">
        <v>144</v>
      </c>
      <c r="E428" s="2" t="s">
        <v>97</v>
      </c>
      <c r="F428" s="2">
        <v>32.04</v>
      </c>
      <c r="G428" s="5">
        <v>885</v>
      </c>
      <c r="H428" s="2" t="s">
        <v>1189</v>
      </c>
      <c r="I428" s="2">
        <v>46</v>
      </c>
      <c r="J428" s="12">
        <v>5</v>
      </c>
      <c r="K428" s="24">
        <v>49.3</v>
      </c>
    </row>
    <row r="429" spans="1:11" hidden="1">
      <c r="A429" s="11" t="s">
        <v>1190</v>
      </c>
      <c r="B429" s="3" t="s">
        <v>692</v>
      </c>
      <c r="C429" s="3" t="s">
        <v>57</v>
      </c>
      <c r="D429" s="3" t="s">
        <v>144</v>
      </c>
      <c r="E429" s="3" t="s">
        <v>59</v>
      </c>
      <c r="F429" s="3">
        <v>49.05</v>
      </c>
      <c r="G429" s="6">
        <v>600</v>
      </c>
      <c r="H429" s="3" t="s">
        <v>1191</v>
      </c>
      <c r="I429" s="3">
        <v>60</v>
      </c>
      <c r="J429" s="13">
        <v>4</v>
      </c>
      <c r="K429" s="26">
        <v>36.71</v>
      </c>
    </row>
    <row r="430" spans="1:11" hidden="1">
      <c r="A430" s="10" t="s">
        <v>1192</v>
      </c>
      <c r="B430" s="2" t="s">
        <v>424</v>
      </c>
      <c r="C430" s="2" t="s">
        <v>105</v>
      </c>
      <c r="D430" s="2" t="s">
        <v>58</v>
      </c>
      <c r="E430" s="2" t="s">
        <v>124</v>
      </c>
      <c r="F430" s="2">
        <v>4.01</v>
      </c>
      <c r="G430" s="5">
        <v>821</v>
      </c>
      <c r="H430" s="2" t="s">
        <v>1193</v>
      </c>
      <c r="I430" s="2">
        <v>47</v>
      </c>
      <c r="J430" s="12">
        <v>5</v>
      </c>
      <c r="K430" s="24">
        <v>77.989999999999995</v>
      </c>
    </row>
    <row r="431" spans="1:11" hidden="1">
      <c r="A431" s="11" t="s">
        <v>1194</v>
      </c>
      <c r="B431" s="3" t="s">
        <v>999</v>
      </c>
      <c r="C431" s="3" t="s">
        <v>73</v>
      </c>
      <c r="D431" s="3" t="s">
        <v>144</v>
      </c>
      <c r="E431" s="3" t="s">
        <v>157</v>
      </c>
      <c r="F431" s="3">
        <v>14.1</v>
      </c>
      <c r="G431" s="6">
        <v>806</v>
      </c>
      <c r="H431" s="3" t="s">
        <v>1195</v>
      </c>
      <c r="I431" s="3">
        <v>62</v>
      </c>
      <c r="J431" s="13">
        <v>2</v>
      </c>
      <c r="K431" s="26">
        <v>35.89</v>
      </c>
    </row>
    <row r="432" spans="1:11" hidden="1">
      <c r="A432" s="10" t="s">
        <v>1196</v>
      </c>
      <c r="B432" s="2" t="s">
        <v>1197</v>
      </c>
      <c r="C432" s="2" t="s">
        <v>57</v>
      </c>
      <c r="D432" s="2" t="s">
        <v>58</v>
      </c>
      <c r="E432" s="2" t="s">
        <v>97</v>
      </c>
      <c r="F432" s="2">
        <v>45.17</v>
      </c>
      <c r="G432" s="5">
        <v>594</v>
      </c>
      <c r="H432" s="2" t="s">
        <v>1198</v>
      </c>
      <c r="I432" s="2">
        <v>65</v>
      </c>
      <c r="J432" s="12">
        <v>4</v>
      </c>
      <c r="K432" s="24">
        <v>75.58</v>
      </c>
    </row>
    <row r="433" spans="1:11" hidden="1">
      <c r="A433" s="11" t="s">
        <v>1199</v>
      </c>
      <c r="B433" s="3" t="s">
        <v>62</v>
      </c>
      <c r="C433" s="3" t="s">
        <v>128</v>
      </c>
      <c r="D433" s="3" t="s">
        <v>69</v>
      </c>
      <c r="E433" s="3" t="s">
        <v>97</v>
      </c>
      <c r="F433" s="3">
        <v>17.68</v>
      </c>
      <c r="G433" s="6">
        <v>779</v>
      </c>
      <c r="H433" s="3" t="s">
        <v>1200</v>
      </c>
      <c r="I433" s="3">
        <v>63</v>
      </c>
      <c r="J433" s="13">
        <v>1</v>
      </c>
      <c r="K433" s="26">
        <v>64.31</v>
      </c>
    </row>
    <row r="434" spans="1:11" hidden="1">
      <c r="A434" s="10" t="s">
        <v>1201</v>
      </c>
      <c r="B434" s="2" t="s">
        <v>104</v>
      </c>
      <c r="C434" s="2" t="s">
        <v>68</v>
      </c>
      <c r="D434" s="2" t="s">
        <v>69</v>
      </c>
      <c r="E434" s="2" t="s">
        <v>157</v>
      </c>
      <c r="F434" s="2">
        <v>45.24</v>
      </c>
      <c r="G434" s="5">
        <v>770</v>
      </c>
      <c r="H434" s="2" t="s">
        <v>1202</v>
      </c>
      <c r="I434" s="2">
        <v>63</v>
      </c>
      <c r="J434" s="12">
        <v>4</v>
      </c>
      <c r="K434" s="24">
        <v>31.74</v>
      </c>
    </row>
    <row r="435" spans="1:11" hidden="1">
      <c r="A435" s="11" t="s">
        <v>1203</v>
      </c>
      <c r="B435" s="3" t="s">
        <v>780</v>
      </c>
      <c r="C435" s="3" t="s">
        <v>73</v>
      </c>
      <c r="D435" s="3" t="s">
        <v>82</v>
      </c>
      <c r="E435" s="3" t="s">
        <v>124</v>
      </c>
      <c r="F435" s="3">
        <v>8.56</v>
      </c>
      <c r="G435" s="6">
        <v>624</v>
      </c>
      <c r="H435" s="3" t="s">
        <v>1204</v>
      </c>
      <c r="I435" s="3">
        <v>48</v>
      </c>
      <c r="J435" s="13">
        <v>3</v>
      </c>
      <c r="K435" s="26">
        <v>71.87</v>
      </c>
    </row>
    <row r="436" spans="1:11" hidden="1">
      <c r="A436" s="10" t="s">
        <v>1205</v>
      </c>
      <c r="B436" s="2" t="s">
        <v>986</v>
      </c>
      <c r="C436" s="2" t="s">
        <v>68</v>
      </c>
      <c r="D436" s="2" t="s">
        <v>144</v>
      </c>
      <c r="E436" s="2" t="s">
        <v>97</v>
      </c>
      <c r="F436" s="2">
        <v>8.02</v>
      </c>
      <c r="G436" s="5">
        <v>863</v>
      </c>
      <c r="H436" s="2" t="s">
        <v>1206</v>
      </c>
      <c r="I436" s="2">
        <v>58</v>
      </c>
      <c r="J436" s="12">
        <v>4</v>
      </c>
      <c r="K436" s="24">
        <v>23.22</v>
      </c>
    </row>
    <row r="437" spans="1:11" hidden="1">
      <c r="A437" s="11" t="s">
        <v>1207</v>
      </c>
      <c r="B437" s="3" t="s">
        <v>1208</v>
      </c>
      <c r="C437" s="3" t="s">
        <v>105</v>
      </c>
      <c r="D437" s="3" t="s">
        <v>69</v>
      </c>
      <c r="E437" s="3" t="s">
        <v>157</v>
      </c>
      <c r="F437" s="3">
        <v>39.65</v>
      </c>
      <c r="G437" s="6">
        <v>859</v>
      </c>
      <c r="H437" s="3" t="s">
        <v>90</v>
      </c>
      <c r="I437" s="3">
        <v>33</v>
      </c>
      <c r="J437" s="13">
        <v>3</v>
      </c>
      <c r="K437" s="26">
        <v>99.84</v>
      </c>
    </row>
    <row r="438" spans="1:11" hidden="1">
      <c r="A438" s="10" t="s">
        <v>1209</v>
      </c>
      <c r="B438" s="2" t="s">
        <v>451</v>
      </c>
      <c r="C438" s="2" t="s">
        <v>105</v>
      </c>
      <c r="D438" s="2" t="s">
        <v>78</v>
      </c>
      <c r="E438" s="2" t="s">
        <v>97</v>
      </c>
      <c r="F438" s="2">
        <v>38.93</v>
      </c>
      <c r="G438" s="5"/>
      <c r="H438" s="2" t="s">
        <v>1107</v>
      </c>
      <c r="I438" s="2">
        <v>36</v>
      </c>
      <c r="J438" s="12">
        <v>5</v>
      </c>
      <c r="K438" s="24">
        <v>54.5</v>
      </c>
    </row>
    <row r="439" spans="1:11" hidden="1">
      <c r="A439" s="11" t="s">
        <v>1210</v>
      </c>
      <c r="B439" s="3" t="s">
        <v>1211</v>
      </c>
      <c r="C439" s="3" t="s">
        <v>105</v>
      </c>
      <c r="D439" s="3" t="s">
        <v>82</v>
      </c>
      <c r="E439" s="3" t="s">
        <v>64</v>
      </c>
      <c r="F439" s="3">
        <v>26.03</v>
      </c>
      <c r="G439" s="6">
        <v>784</v>
      </c>
      <c r="H439" s="3" t="s">
        <v>1212</v>
      </c>
      <c r="I439" s="3">
        <v>47</v>
      </c>
      <c r="J439" s="13">
        <v>0</v>
      </c>
      <c r="K439" s="26">
        <v>23.55</v>
      </c>
    </row>
    <row r="440" spans="1:11" hidden="1">
      <c r="A440" s="10" t="s">
        <v>1213</v>
      </c>
      <c r="B440" s="2" t="s">
        <v>626</v>
      </c>
      <c r="C440" s="2" t="s">
        <v>68</v>
      </c>
      <c r="D440" s="2" t="s">
        <v>161</v>
      </c>
      <c r="E440" s="2" t="s">
        <v>124</v>
      </c>
      <c r="F440" s="2">
        <v>29.88</v>
      </c>
      <c r="G440" s="5">
        <v>878</v>
      </c>
      <c r="H440" s="2" t="s">
        <v>1214</v>
      </c>
      <c r="I440" s="2">
        <v>55</v>
      </c>
      <c r="J440" s="12">
        <v>0</v>
      </c>
      <c r="K440" s="24">
        <v>56.34</v>
      </c>
    </row>
    <row r="441" spans="1:11" hidden="1">
      <c r="A441" s="11" t="s">
        <v>1215</v>
      </c>
      <c r="B441" s="3" t="s">
        <v>176</v>
      </c>
      <c r="C441" s="3" t="s">
        <v>57</v>
      </c>
      <c r="D441" s="3" t="s">
        <v>69</v>
      </c>
      <c r="E441" s="3" t="s">
        <v>124</v>
      </c>
      <c r="F441" s="3">
        <v>37.549999999999997</v>
      </c>
      <c r="G441" s="6">
        <v>814</v>
      </c>
      <c r="H441" s="3" t="s">
        <v>1216</v>
      </c>
      <c r="I441" s="3">
        <v>34</v>
      </c>
      <c r="J441" s="13">
        <v>2</v>
      </c>
      <c r="K441" s="26">
        <v>49.59</v>
      </c>
    </row>
    <row r="442" spans="1:11" hidden="1">
      <c r="A442" s="10" t="s">
        <v>1217</v>
      </c>
      <c r="B442" s="2" t="s">
        <v>1157</v>
      </c>
      <c r="C442" s="2" t="s">
        <v>73</v>
      </c>
      <c r="D442" s="2" t="s">
        <v>101</v>
      </c>
      <c r="E442" s="2" t="s">
        <v>97</v>
      </c>
      <c r="F442" s="2">
        <v>31.82</v>
      </c>
      <c r="G442" s="5">
        <v>814</v>
      </c>
      <c r="H442" s="2" t="s">
        <v>1218</v>
      </c>
      <c r="I442" s="2">
        <v>63</v>
      </c>
      <c r="J442" s="12">
        <v>3</v>
      </c>
      <c r="K442" s="24">
        <v>59.1</v>
      </c>
    </row>
    <row r="443" spans="1:11" hidden="1">
      <c r="A443" s="11" t="s">
        <v>1219</v>
      </c>
      <c r="B443" s="3" t="s">
        <v>1220</v>
      </c>
      <c r="C443" s="3" t="s">
        <v>57</v>
      </c>
      <c r="D443" s="3" t="s">
        <v>78</v>
      </c>
      <c r="E443" s="3" t="s">
        <v>59</v>
      </c>
      <c r="F443" s="3">
        <v>21.47</v>
      </c>
      <c r="G443" s="6">
        <v>562</v>
      </c>
      <c r="H443" s="3" t="s">
        <v>1221</v>
      </c>
      <c r="I443" s="3">
        <v>34</v>
      </c>
      <c r="J443" s="13">
        <v>3</v>
      </c>
      <c r="K443" s="24">
        <v>18.559999999999999</v>
      </c>
    </row>
    <row r="444" spans="1:11" hidden="1">
      <c r="A444" s="10" t="s">
        <v>1222</v>
      </c>
      <c r="B444" s="2" t="s">
        <v>741</v>
      </c>
      <c r="C444" s="2" t="s">
        <v>73</v>
      </c>
      <c r="D444" s="2" t="s">
        <v>82</v>
      </c>
      <c r="E444" s="2" t="s">
        <v>59</v>
      </c>
      <c r="F444" s="2">
        <v>7.29</v>
      </c>
      <c r="G444" s="5">
        <v>874</v>
      </c>
      <c r="H444" s="2" t="s">
        <v>1223</v>
      </c>
      <c r="I444" s="2">
        <v>46</v>
      </c>
      <c r="J444" s="12">
        <v>5</v>
      </c>
      <c r="K444" s="27">
        <v>88.05</v>
      </c>
    </row>
    <row r="445" spans="1:11" hidden="1">
      <c r="A445" s="11" t="s">
        <v>1224</v>
      </c>
      <c r="B445" s="3" t="s">
        <v>1225</v>
      </c>
      <c r="C445" s="3" t="s">
        <v>89</v>
      </c>
      <c r="D445" s="3" t="s">
        <v>78</v>
      </c>
      <c r="E445" s="3" t="s">
        <v>124</v>
      </c>
      <c r="F445" s="3">
        <v>39.11</v>
      </c>
      <c r="G445" s="6">
        <v>839</v>
      </c>
      <c r="H445" s="3" t="s">
        <v>866</v>
      </c>
      <c r="I445" s="3">
        <v>32</v>
      </c>
      <c r="J445" s="13">
        <v>1</v>
      </c>
      <c r="K445" s="24">
        <v>95.62</v>
      </c>
    </row>
    <row r="446" spans="1:11" hidden="1">
      <c r="A446" s="10" t="s">
        <v>1226</v>
      </c>
      <c r="B446" s="2" t="s">
        <v>1227</v>
      </c>
      <c r="C446" s="2" t="s">
        <v>128</v>
      </c>
      <c r="D446" s="2" t="s">
        <v>101</v>
      </c>
      <c r="E446" s="2" t="s">
        <v>59</v>
      </c>
      <c r="F446" s="2">
        <v>23.97</v>
      </c>
      <c r="G446" s="5">
        <v>610</v>
      </c>
      <c r="H446" s="2" t="s">
        <v>1228</v>
      </c>
      <c r="I446" s="2">
        <v>22</v>
      </c>
      <c r="J446" s="12">
        <v>4</v>
      </c>
      <c r="K446" s="24">
        <v>16.37</v>
      </c>
    </row>
    <row r="447" spans="1:11" hidden="1">
      <c r="A447" s="11" t="s">
        <v>1229</v>
      </c>
      <c r="B447" s="3" t="s">
        <v>263</v>
      </c>
      <c r="C447" s="3" t="s">
        <v>57</v>
      </c>
      <c r="D447" s="3" t="s">
        <v>232</v>
      </c>
      <c r="E447" s="3" t="s">
        <v>64</v>
      </c>
      <c r="F447" s="3">
        <v>3.27</v>
      </c>
      <c r="G447" s="6">
        <v>671</v>
      </c>
      <c r="H447" s="3" t="s">
        <v>1230</v>
      </c>
      <c r="I447" s="3">
        <v>51</v>
      </c>
      <c r="J447" s="13">
        <v>3</v>
      </c>
      <c r="K447" s="26">
        <v>36.47</v>
      </c>
    </row>
    <row r="448" spans="1:11" hidden="1">
      <c r="A448" s="10" t="s">
        <v>1231</v>
      </c>
      <c r="B448" s="2" t="s">
        <v>1232</v>
      </c>
      <c r="C448" s="2" t="s">
        <v>89</v>
      </c>
      <c r="D448" s="2" t="s">
        <v>93</v>
      </c>
      <c r="E448" s="2" t="s">
        <v>97</v>
      </c>
      <c r="F448" s="2">
        <v>16.07</v>
      </c>
      <c r="G448" s="5">
        <v>656</v>
      </c>
      <c r="H448" s="2" t="s">
        <v>1233</v>
      </c>
      <c r="I448" s="2">
        <v>25</v>
      </c>
      <c r="J448" s="12">
        <v>5</v>
      </c>
      <c r="K448" s="24">
        <v>14.41</v>
      </c>
    </row>
    <row r="449" spans="1:11" hidden="1">
      <c r="A449" s="11" t="s">
        <v>1234</v>
      </c>
      <c r="B449" s="3" t="s">
        <v>1031</v>
      </c>
      <c r="C449" s="3" t="s">
        <v>105</v>
      </c>
      <c r="D449" s="3" t="s">
        <v>144</v>
      </c>
      <c r="E449" s="3" t="s">
        <v>124</v>
      </c>
      <c r="F449" s="3">
        <v>46.26</v>
      </c>
      <c r="G449" s="6"/>
      <c r="H449" s="3" t="s">
        <v>1235</v>
      </c>
      <c r="I449" s="3">
        <v>32</v>
      </c>
      <c r="J449" s="13">
        <v>5</v>
      </c>
      <c r="K449" s="26">
        <v>77.31</v>
      </c>
    </row>
    <row r="450" spans="1:11" hidden="1">
      <c r="A450" s="10" t="s">
        <v>1236</v>
      </c>
      <c r="B450" s="2" t="s">
        <v>137</v>
      </c>
      <c r="C450" s="2" t="s">
        <v>68</v>
      </c>
      <c r="D450" s="2" t="s">
        <v>82</v>
      </c>
      <c r="E450" s="2" t="s">
        <v>124</v>
      </c>
      <c r="F450" s="2">
        <v>11.34</v>
      </c>
      <c r="G450" s="5">
        <v>846</v>
      </c>
      <c r="H450" s="2" t="s">
        <v>1237</v>
      </c>
      <c r="I450" s="2">
        <v>27</v>
      </c>
      <c r="J450" s="12">
        <v>2</v>
      </c>
      <c r="K450" s="24">
        <v>96.45</v>
      </c>
    </row>
    <row r="451" spans="1:11" hidden="1">
      <c r="A451" s="11" t="s">
        <v>1238</v>
      </c>
      <c r="B451" s="3" t="s">
        <v>1154</v>
      </c>
      <c r="C451" s="3" t="s">
        <v>128</v>
      </c>
      <c r="D451" s="3" t="s">
        <v>82</v>
      </c>
      <c r="E451" s="3" t="s">
        <v>124</v>
      </c>
      <c r="F451" s="3">
        <v>25.13</v>
      </c>
      <c r="G451" s="6">
        <v>690</v>
      </c>
      <c r="H451" s="3" t="s">
        <v>1239</v>
      </c>
      <c r="I451" s="3">
        <v>55</v>
      </c>
      <c r="J451" s="13">
        <v>1</v>
      </c>
      <c r="K451" s="26">
        <v>32.71</v>
      </c>
    </row>
    <row r="452" spans="1:11" hidden="1">
      <c r="A452" s="10" t="s">
        <v>1240</v>
      </c>
      <c r="B452" s="2" t="s">
        <v>670</v>
      </c>
      <c r="C452" s="2" t="s">
        <v>89</v>
      </c>
      <c r="D452" s="2" t="s">
        <v>144</v>
      </c>
      <c r="E452" s="2" t="s">
        <v>124</v>
      </c>
      <c r="F452" s="2">
        <v>32.56</v>
      </c>
      <c r="G452" s="5">
        <v>797</v>
      </c>
      <c r="H452" s="2" t="s">
        <v>587</v>
      </c>
      <c r="I452" s="2">
        <v>40</v>
      </c>
      <c r="J452" s="12">
        <v>3</v>
      </c>
      <c r="K452" s="24">
        <v>82.83</v>
      </c>
    </row>
    <row r="453" spans="1:11" hidden="1">
      <c r="A453" s="11" t="s">
        <v>1241</v>
      </c>
      <c r="B453" s="3" t="s">
        <v>1242</v>
      </c>
      <c r="C453" s="3" t="s">
        <v>73</v>
      </c>
      <c r="D453" s="3" t="s">
        <v>58</v>
      </c>
      <c r="E453" s="3" t="s">
        <v>124</v>
      </c>
      <c r="F453" s="3">
        <v>9.1</v>
      </c>
      <c r="G453" s="6">
        <v>816</v>
      </c>
      <c r="H453" s="3" t="s">
        <v>1243</v>
      </c>
      <c r="I453" s="3">
        <v>53</v>
      </c>
      <c r="J453" s="13">
        <v>1</v>
      </c>
      <c r="K453" s="24">
        <v>23.07</v>
      </c>
    </row>
    <row r="454" spans="1:11" hidden="1">
      <c r="A454" s="10" t="s">
        <v>1244</v>
      </c>
      <c r="B454" s="2" t="s">
        <v>925</v>
      </c>
      <c r="C454" s="2" t="s">
        <v>105</v>
      </c>
      <c r="D454" s="2" t="s">
        <v>82</v>
      </c>
      <c r="E454" s="2" t="s">
        <v>97</v>
      </c>
      <c r="F454" s="2"/>
      <c r="G454" s="5"/>
      <c r="H454" s="2" t="s">
        <v>1245</v>
      </c>
      <c r="I454" s="2">
        <v>35</v>
      </c>
      <c r="J454" s="12">
        <v>4</v>
      </c>
      <c r="K454" s="27">
        <v>29.19</v>
      </c>
    </row>
    <row r="455" spans="1:11" hidden="1">
      <c r="A455" s="11" t="s">
        <v>1246</v>
      </c>
      <c r="B455" s="3" t="s">
        <v>1247</v>
      </c>
      <c r="C455" s="3" t="s">
        <v>57</v>
      </c>
      <c r="D455" s="3" t="s">
        <v>161</v>
      </c>
      <c r="E455" s="3" t="s">
        <v>124</v>
      </c>
      <c r="F455" s="3">
        <v>12.98</v>
      </c>
      <c r="G455" s="6">
        <v>694</v>
      </c>
      <c r="H455" s="3" t="s">
        <v>1248</v>
      </c>
      <c r="I455" s="3">
        <v>41</v>
      </c>
      <c r="J455" s="13">
        <v>2</v>
      </c>
      <c r="K455" s="26">
        <v>32.47</v>
      </c>
    </row>
    <row r="456" spans="1:11" hidden="1">
      <c r="A456" s="10" t="s">
        <v>1249</v>
      </c>
      <c r="B456" s="2" t="s">
        <v>1250</v>
      </c>
      <c r="C456" s="2" t="s">
        <v>73</v>
      </c>
      <c r="D456" s="2" t="s">
        <v>144</v>
      </c>
      <c r="E456" s="2" t="s">
        <v>59</v>
      </c>
      <c r="F456" s="2">
        <v>21.61</v>
      </c>
      <c r="G456" s="5">
        <v>564</v>
      </c>
      <c r="H456" s="2" t="s">
        <v>1251</v>
      </c>
      <c r="I456" s="2">
        <v>43</v>
      </c>
      <c r="J456" s="12">
        <v>2</v>
      </c>
      <c r="K456" s="24">
        <v>19.21</v>
      </c>
    </row>
    <row r="457" spans="1:11" hidden="1">
      <c r="A457" s="11" t="s">
        <v>1252</v>
      </c>
      <c r="B457" s="3" t="s">
        <v>318</v>
      </c>
      <c r="C457" s="3" t="s">
        <v>128</v>
      </c>
      <c r="D457" s="3" t="s">
        <v>144</v>
      </c>
      <c r="E457" s="3" t="s">
        <v>64</v>
      </c>
      <c r="F457" s="3">
        <v>24.65</v>
      </c>
      <c r="G457" s="6">
        <v>721</v>
      </c>
      <c r="H457" s="3" t="s">
        <v>1253</v>
      </c>
      <c r="I457" s="3">
        <v>25</v>
      </c>
      <c r="J457" s="13">
        <v>4</v>
      </c>
      <c r="K457" s="24">
        <v>85.84</v>
      </c>
    </row>
    <row r="458" spans="1:11" hidden="1">
      <c r="A458" s="10" t="s">
        <v>1254</v>
      </c>
      <c r="B458" s="2" t="s">
        <v>1255</v>
      </c>
      <c r="C458" s="2" t="s">
        <v>68</v>
      </c>
      <c r="D458" s="2" t="s">
        <v>144</v>
      </c>
      <c r="E458" s="2" t="s">
        <v>124</v>
      </c>
      <c r="F458" s="2">
        <v>12.79</v>
      </c>
      <c r="G458" s="5">
        <v>731</v>
      </c>
      <c r="H458" s="2" t="s">
        <v>1256</v>
      </c>
      <c r="I458" s="2">
        <v>39</v>
      </c>
      <c r="J458" s="12">
        <v>0</v>
      </c>
      <c r="K458" s="27">
        <v>98.03</v>
      </c>
    </row>
    <row r="459" spans="1:11" hidden="1">
      <c r="A459" s="11" t="s">
        <v>1257</v>
      </c>
      <c r="B459" s="3" t="s">
        <v>1258</v>
      </c>
      <c r="C459" s="3" t="s">
        <v>68</v>
      </c>
      <c r="D459" s="3" t="s">
        <v>58</v>
      </c>
      <c r="E459" s="3" t="s">
        <v>124</v>
      </c>
      <c r="F459" s="3">
        <v>11.81</v>
      </c>
      <c r="G459" s="6">
        <v>707</v>
      </c>
      <c r="H459" s="3" t="s">
        <v>1259</v>
      </c>
      <c r="I459" s="3">
        <v>24</v>
      </c>
      <c r="J459" s="13">
        <v>2</v>
      </c>
      <c r="K459" s="24">
        <v>74.260000000000005</v>
      </c>
    </row>
    <row r="460" spans="1:11" hidden="1">
      <c r="A460" s="10" t="s">
        <v>1260</v>
      </c>
      <c r="B460" s="2" t="s">
        <v>1261</v>
      </c>
      <c r="C460" s="2" t="s">
        <v>128</v>
      </c>
      <c r="D460" s="2" t="s">
        <v>69</v>
      </c>
      <c r="E460" s="2" t="s">
        <v>64</v>
      </c>
      <c r="F460" s="2">
        <v>17.22</v>
      </c>
      <c r="G460" s="5">
        <v>639</v>
      </c>
      <c r="H460" s="2" t="s">
        <v>1262</v>
      </c>
      <c r="I460" s="2">
        <v>34</v>
      </c>
      <c r="J460" s="12">
        <v>0</v>
      </c>
      <c r="K460" s="27">
        <v>45.78</v>
      </c>
    </row>
    <row r="461" spans="1:11" hidden="1">
      <c r="A461" s="11" t="s">
        <v>1263</v>
      </c>
      <c r="B461" s="3" t="s">
        <v>1264</v>
      </c>
      <c r="C461" s="3" t="s">
        <v>57</v>
      </c>
      <c r="D461" s="3" t="s">
        <v>232</v>
      </c>
      <c r="E461" s="3" t="s">
        <v>97</v>
      </c>
      <c r="F461" s="3">
        <v>46.41</v>
      </c>
      <c r="G461" s="6">
        <v>818</v>
      </c>
      <c r="H461" s="3" t="s">
        <v>1265</v>
      </c>
      <c r="I461" s="3">
        <v>31</v>
      </c>
      <c r="J461" s="13">
        <v>0</v>
      </c>
      <c r="K461" s="24">
        <v>86.38</v>
      </c>
    </row>
    <row r="462" spans="1:11" hidden="1">
      <c r="A462" s="10" t="s">
        <v>1266</v>
      </c>
      <c r="B462" s="2" t="s">
        <v>1267</v>
      </c>
      <c r="C462" s="2" t="s">
        <v>68</v>
      </c>
      <c r="D462" s="2" t="s">
        <v>78</v>
      </c>
      <c r="E462" s="2" t="s">
        <v>59</v>
      </c>
      <c r="F462" s="2">
        <v>21.22</v>
      </c>
      <c r="G462" s="5">
        <v>609</v>
      </c>
      <c r="H462" s="2" t="s">
        <v>1268</v>
      </c>
      <c r="I462" s="2">
        <v>65</v>
      </c>
      <c r="J462" s="12">
        <v>4</v>
      </c>
      <c r="K462" s="27">
        <v>22.5</v>
      </c>
    </row>
    <row r="463" spans="1:11">
      <c r="A463" s="11" t="s">
        <v>1269</v>
      </c>
      <c r="B463" s="3" t="s">
        <v>160</v>
      </c>
      <c r="C463" s="3" t="s">
        <v>73</v>
      </c>
      <c r="D463" s="3" t="s">
        <v>232</v>
      </c>
      <c r="E463" s="3" t="s">
        <v>74</v>
      </c>
      <c r="F463" s="3">
        <v>33.97</v>
      </c>
      <c r="G463" s="6">
        <v>845</v>
      </c>
      <c r="H463" s="3" t="s">
        <v>1270</v>
      </c>
      <c r="I463" s="3">
        <v>42</v>
      </c>
      <c r="J463" s="13">
        <v>1</v>
      </c>
      <c r="K463" s="24">
        <v>40.79</v>
      </c>
    </row>
    <row r="464" spans="1:11" hidden="1">
      <c r="A464" s="10" t="s">
        <v>1271</v>
      </c>
      <c r="B464" s="2" t="s">
        <v>1272</v>
      </c>
      <c r="C464" s="2" t="s">
        <v>73</v>
      </c>
      <c r="D464" s="2" t="s">
        <v>58</v>
      </c>
      <c r="E464" s="2" t="s">
        <v>64</v>
      </c>
      <c r="F464" s="2">
        <v>15.81</v>
      </c>
      <c r="G464" s="5">
        <v>608</v>
      </c>
      <c r="H464" s="2" t="s">
        <v>1273</v>
      </c>
      <c r="I464" s="2">
        <v>57</v>
      </c>
      <c r="J464" s="12">
        <v>4</v>
      </c>
      <c r="K464" s="27">
        <v>87.72</v>
      </c>
    </row>
    <row r="465" spans="1:11" hidden="1">
      <c r="A465" s="11" t="s">
        <v>1274</v>
      </c>
      <c r="B465" s="3" t="s">
        <v>1275</v>
      </c>
      <c r="C465" s="3" t="s">
        <v>89</v>
      </c>
      <c r="D465" s="3" t="s">
        <v>161</v>
      </c>
      <c r="E465" s="3" t="s">
        <v>157</v>
      </c>
      <c r="F465" s="3">
        <v>47.33</v>
      </c>
      <c r="G465" s="6">
        <v>843</v>
      </c>
      <c r="H465" s="3" t="s">
        <v>1276</v>
      </c>
      <c r="I465" s="3">
        <v>41</v>
      </c>
      <c r="J465" s="13">
        <v>4</v>
      </c>
      <c r="K465" s="24">
        <v>36.93</v>
      </c>
    </row>
    <row r="466" spans="1:11" hidden="1">
      <c r="A466" s="10" t="s">
        <v>1277</v>
      </c>
      <c r="B466" s="2" t="s">
        <v>1278</v>
      </c>
      <c r="C466" s="2" t="s">
        <v>89</v>
      </c>
      <c r="D466" s="2" t="s">
        <v>232</v>
      </c>
      <c r="E466" s="2" t="s">
        <v>97</v>
      </c>
      <c r="F466" s="2"/>
      <c r="G466" s="5">
        <v>575</v>
      </c>
      <c r="H466" s="2" t="s">
        <v>960</v>
      </c>
      <c r="I466" s="2">
        <v>27</v>
      </c>
      <c r="J466" s="12">
        <v>3</v>
      </c>
      <c r="K466" s="27">
        <v>53.7</v>
      </c>
    </row>
    <row r="467" spans="1:11" hidden="1">
      <c r="A467" s="11" t="s">
        <v>1279</v>
      </c>
      <c r="B467" s="3" t="s">
        <v>1280</v>
      </c>
      <c r="C467" s="3" t="s">
        <v>68</v>
      </c>
      <c r="D467" s="3" t="s">
        <v>93</v>
      </c>
      <c r="E467" s="3" t="s">
        <v>59</v>
      </c>
      <c r="F467" s="3">
        <v>35.869999999999997</v>
      </c>
      <c r="G467" s="6">
        <v>709</v>
      </c>
      <c r="H467" s="3" t="s">
        <v>1281</v>
      </c>
      <c r="I467" s="3">
        <v>64</v>
      </c>
      <c r="J467" s="13">
        <v>4</v>
      </c>
      <c r="K467" s="24">
        <v>47.81</v>
      </c>
    </row>
    <row r="468" spans="1:11" hidden="1">
      <c r="A468" s="10" t="s">
        <v>1282</v>
      </c>
      <c r="B468" s="2" t="s">
        <v>1283</v>
      </c>
      <c r="C468" s="2" t="s">
        <v>89</v>
      </c>
      <c r="D468" s="2" t="s">
        <v>78</v>
      </c>
      <c r="E468" s="2" t="s">
        <v>59</v>
      </c>
      <c r="F468" s="2">
        <v>24.41</v>
      </c>
      <c r="G468" s="5">
        <v>788</v>
      </c>
      <c r="H468" s="2" t="s">
        <v>1284</v>
      </c>
      <c r="I468" s="2">
        <v>31</v>
      </c>
      <c r="J468" s="12">
        <v>4</v>
      </c>
      <c r="K468" s="27">
        <v>27.05</v>
      </c>
    </row>
    <row r="469" spans="1:11" hidden="1">
      <c r="A469" s="11" t="s">
        <v>1285</v>
      </c>
      <c r="B469" s="3" t="s">
        <v>692</v>
      </c>
      <c r="C469" s="3" t="s">
        <v>128</v>
      </c>
      <c r="D469" s="3" t="s">
        <v>78</v>
      </c>
      <c r="E469" s="3" t="s">
        <v>157</v>
      </c>
      <c r="F469" s="3">
        <v>4.42</v>
      </c>
      <c r="G469" s="6">
        <v>729</v>
      </c>
      <c r="H469" s="3" t="s">
        <v>1286</v>
      </c>
      <c r="I469" s="3">
        <v>40</v>
      </c>
      <c r="J469" s="13">
        <v>2</v>
      </c>
      <c r="K469" s="24">
        <v>38.69</v>
      </c>
    </row>
    <row r="470" spans="1:11" hidden="1">
      <c r="A470" s="10" t="s">
        <v>1287</v>
      </c>
      <c r="B470" s="2" t="s">
        <v>348</v>
      </c>
      <c r="C470" s="2" t="s">
        <v>105</v>
      </c>
      <c r="D470" s="2" t="s">
        <v>58</v>
      </c>
      <c r="E470" s="2" t="s">
        <v>64</v>
      </c>
      <c r="F470" s="2">
        <v>40.450000000000003</v>
      </c>
      <c r="G470" s="5">
        <v>882</v>
      </c>
      <c r="H470" s="2" t="s">
        <v>325</v>
      </c>
      <c r="I470" s="2">
        <v>56</v>
      </c>
      <c r="J470" s="12">
        <v>3</v>
      </c>
      <c r="K470" s="27">
        <v>26.9</v>
      </c>
    </row>
    <row r="471" spans="1:11" hidden="1">
      <c r="A471" s="11" t="s">
        <v>1288</v>
      </c>
      <c r="B471" s="3" t="s">
        <v>600</v>
      </c>
      <c r="C471" s="3" t="s">
        <v>128</v>
      </c>
      <c r="D471" s="3" t="s">
        <v>69</v>
      </c>
      <c r="E471" s="3" t="s">
        <v>97</v>
      </c>
      <c r="F471" s="3">
        <v>48.77</v>
      </c>
      <c r="G471" s="6">
        <v>724</v>
      </c>
      <c r="H471" s="3" t="s">
        <v>1289</v>
      </c>
      <c r="I471" s="3">
        <v>49</v>
      </c>
      <c r="J471" s="13">
        <v>3</v>
      </c>
      <c r="K471" s="24">
        <v>18.53</v>
      </c>
    </row>
    <row r="472" spans="1:11" hidden="1">
      <c r="A472" s="10" t="s">
        <v>1290</v>
      </c>
      <c r="B472" s="2" t="s">
        <v>1291</v>
      </c>
      <c r="C472" s="2" t="s">
        <v>89</v>
      </c>
      <c r="D472" s="2" t="s">
        <v>82</v>
      </c>
      <c r="E472" s="2" t="s">
        <v>97</v>
      </c>
      <c r="F472" s="2">
        <v>6.66</v>
      </c>
      <c r="G472" s="5">
        <v>843</v>
      </c>
      <c r="H472" s="2" t="s">
        <v>349</v>
      </c>
      <c r="I472" s="2">
        <v>59</v>
      </c>
      <c r="J472" s="12">
        <v>4</v>
      </c>
      <c r="K472" s="27">
        <v>96.6</v>
      </c>
    </row>
    <row r="473" spans="1:11" hidden="1">
      <c r="A473" s="11" t="s">
        <v>1292</v>
      </c>
      <c r="B473" s="3" t="s">
        <v>929</v>
      </c>
      <c r="C473" s="3" t="s">
        <v>89</v>
      </c>
      <c r="D473" s="3" t="s">
        <v>82</v>
      </c>
      <c r="E473" s="3" t="s">
        <v>97</v>
      </c>
      <c r="F473" s="3">
        <v>22.07</v>
      </c>
      <c r="G473" s="6">
        <v>900</v>
      </c>
      <c r="H473" s="3" t="s">
        <v>1293</v>
      </c>
      <c r="I473" s="3">
        <v>42</v>
      </c>
      <c r="J473" s="13">
        <v>3</v>
      </c>
      <c r="K473" s="24">
        <v>79.37</v>
      </c>
    </row>
    <row r="474" spans="1:11" hidden="1">
      <c r="A474" s="10" t="s">
        <v>1294</v>
      </c>
      <c r="B474" s="2" t="s">
        <v>539</v>
      </c>
      <c r="C474" s="2" t="s">
        <v>57</v>
      </c>
      <c r="D474" s="2" t="s">
        <v>69</v>
      </c>
      <c r="E474" s="2" t="s">
        <v>124</v>
      </c>
      <c r="F474" s="2">
        <v>32.9</v>
      </c>
      <c r="G474" s="5"/>
      <c r="H474" s="2" t="s">
        <v>1256</v>
      </c>
      <c r="I474" s="2">
        <v>50</v>
      </c>
      <c r="J474" s="12">
        <v>4</v>
      </c>
      <c r="K474" s="27">
        <v>67.94</v>
      </c>
    </row>
    <row r="475" spans="1:11" hidden="1">
      <c r="A475" s="11" t="s">
        <v>1295</v>
      </c>
      <c r="B475" s="3" t="s">
        <v>1172</v>
      </c>
      <c r="C475" s="3" t="s">
        <v>89</v>
      </c>
      <c r="D475" s="3" t="s">
        <v>93</v>
      </c>
      <c r="E475" s="3" t="s">
        <v>97</v>
      </c>
      <c r="F475" s="3">
        <v>44.24</v>
      </c>
      <c r="G475" s="6">
        <v>897</v>
      </c>
      <c r="H475" s="3" t="s">
        <v>86</v>
      </c>
      <c r="I475" s="3">
        <v>44</v>
      </c>
      <c r="J475" s="13">
        <v>0</v>
      </c>
      <c r="K475" s="24">
        <v>19.63</v>
      </c>
    </row>
    <row r="476" spans="1:11" hidden="1">
      <c r="A476" s="10" t="s">
        <v>1296</v>
      </c>
      <c r="B476" s="2" t="s">
        <v>1297</v>
      </c>
      <c r="C476" s="2" t="s">
        <v>89</v>
      </c>
      <c r="D476" s="2" t="s">
        <v>58</v>
      </c>
      <c r="E476" s="2" t="s">
        <v>97</v>
      </c>
      <c r="F476" s="2">
        <v>5.93</v>
      </c>
      <c r="G476" s="5">
        <v>577</v>
      </c>
      <c r="H476" s="2" t="s">
        <v>1298</v>
      </c>
      <c r="I476" s="2">
        <v>44</v>
      </c>
      <c r="J476" s="12">
        <v>0</v>
      </c>
      <c r="K476" s="27">
        <v>65.83</v>
      </c>
    </row>
    <row r="477" spans="1:11" hidden="1">
      <c r="A477" s="11" t="s">
        <v>1299</v>
      </c>
      <c r="B477" s="3" t="s">
        <v>1300</v>
      </c>
      <c r="C477" s="3" t="s">
        <v>57</v>
      </c>
      <c r="D477" s="3" t="s">
        <v>69</v>
      </c>
      <c r="E477" s="3" t="s">
        <v>59</v>
      </c>
      <c r="F477" s="3">
        <v>32.39</v>
      </c>
      <c r="G477" s="6">
        <v>757</v>
      </c>
      <c r="H477" s="3" t="s">
        <v>1301</v>
      </c>
      <c r="I477" s="3">
        <v>35</v>
      </c>
      <c r="J477" s="13">
        <v>5</v>
      </c>
      <c r="K477" s="24">
        <v>45.15</v>
      </c>
    </row>
    <row r="478" spans="1:11" hidden="1">
      <c r="A478" s="10" t="s">
        <v>1302</v>
      </c>
      <c r="B478" s="2" t="s">
        <v>1303</v>
      </c>
      <c r="C478" s="2" t="s">
        <v>105</v>
      </c>
      <c r="D478" s="2" t="s">
        <v>69</v>
      </c>
      <c r="E478" s="2" t="s">
        <v>64</v>
      </c>
      <c r="F478" s="2">
        <v>19.93</v>
      </c>
      <c r="G478" s="5">
        <v>697</v>
      </c>
      <c r="H478" s="2" t="s">
        <v>1304</v>
      </c>
      <c r="I478" s="2">
        <v>30</v>
      </c>
      <c r="J478" s="12">
        <v>0</v>
      </c>
      <c r="K478" s="27">
        <v>32.03</v>
      </c>
    </row>
    <row r="479" spans="1:11" hidden="1">
      <c r="A479" s="11" t="s">
        <v>1305</v>
      </c>
      <c r="B479" s="3" t="s">
        <v>631</v>
      </c>
      <c r="C479" s="3" t="s">
        <v>105</v>
      </c>
      <c r="D479" s="3" t="s">
        <v>82</v>
      </c>
      <c r="E479" s="3" t="s">
        <v>59</v>
      </c>
      <c r="F479" s="3">
        <v>49.54</v>
      </c>
      <c r="G479" s="6">
        <v>878</v>
      </c>
      <c r="H479" s="3" t="s">
        <v>1306</v>
      </c>
      <c r="I479" s="3">
        <v>60</v>
      </c>
      <c r="J479" s="13">
        <v>3</v>
      </c>
      <c r="K479" s="26">
        <v>22.48</v>
      </c>
    </row>
    <row r="480" spans="1:11" hidden="1">
      <c r="A480" s="10" t="s">
        <v>1307</v>
      </c>
      <c r="B480" s="2" t="s">
        <v>401</v>
      </c>
      <c r="C480" s="2" t="s">
        <v>128</v>
      </c>
      <c r="D480" s="2" t="s">
        <v>58</v>
      </c>
      <c r="E480" s="2" t="s">
        <v>124</v>
      </c>
      <c r="F480" s="2">
        <v>21.08</v>
      </c>
      <c r="G480" s="5">
        <v>767</v>
      </c>
      <c r="H480" s="2" t="s">
        <v>1308</v>
      </c>
      <c r="I480" s="2">
        <v>53</v>
      </c>
      <c r="J480" s="12">
        <v>5</v>
      </c>
      <c r="K480" s="24">
        <v>72.650000000000006</v>
      </c>
    </row>
    <row r="481" spans="1:11" hidden="1">
      <c r="A481" s="11" t="s">
        <v>1309</v>
      </c>
      <c r="B481" s="3" t="s">
        <v>1310</v>
      </c>
      <c r="C481" s="3" t="s">
        <v>73</v>
      </c>
      <c r="D481" s="3" t="s">
        <v>63</v>
      </c>
      <c r="E481" s="3" t="s">
        <v>124</v>
      </c>
      <c r="F481" s="3">
        <v>48.98</v>
      </c>
      <c r="G481" s="6">
        <v>738</v>
      </c>
      <c r="H481" s="3" t="s">
        <v>1311</v>
      </c>
      <c r="I481" s="3">
        <v>27</v>
      </c>
      <c r="J481" s="13">
        <v>1</v>
      </c>
      <c r="K481" s="26">
        <v>57.66</v>
      </c>
    </row>
    <row r="482" spans="1:11">
      <c r="A482" s="10" t="s">
        <v>1312</v>
      </c>
      <c r="B482" s="2" t="s">
        <v>1313</v>
      </c>
      <c r="C482" s="2" t="s">
        <v>73</v>
      </c>
      <c r="D482" s="2" t="s">
        <v>232</v>
      </c>
      <c r="E482" s="2" t="s">
        <v>74</v>
      </c>
      <c r="F482" s="2">
        <v>31.67</v>
      </c>
      <c r="G482" s="5">
        <v>872</v>
      </c>
      <c r="H482" s="2" t="s">
        <v>1314</v>
      </c>
      <c r="I482" s="2">
        <v>65</v>
      </c>
      <c r="J482" s="12">
        <v>5</v>
      </c>
      <c r="K482" s="24">
        <v>53.39</v>
      </c>
    </row>
    <row r="483" spans="1:11" hidden="1">
      <c r="A483" s="11" t="s">
        <v>1315</v>
      </c>
      <c r="B483" s="3" t="s">
        <v>1316</v>
      </c>
      <c r="C483" s="3" t="s">
        <v>73</v>
      </c>
      <c r="D483" s="3" t="s">
        <v>93</v>
      </c>
      <c r="E483" s="3" t="s">
        <v>157</v>
      </c>
      <c r="F483" s="3">
        <v>3.51</v>
      </c>
      <c r="G483" s="6">
        <v>790</v>
      </c>
      <c r="H483" s="3" t="s">
        <v>1317</v>
      </c>
      <c r="I483" s="3">
        <v>48</v>
      </c>
      <c r="J483" s="13">
        <v>2</v>
      </c>
      <c r="K483" s="26">
        <v>25.41</v>
      </c>
    </row>
    <row r="484" spans="1:11" hidden="1">
      <c r="A484" s="10" t="s">
        <v>1318</v>
      </c>
      <c r="B484" s="2" t="s">
        <v>649</v>
      </c>
      <c r="C484" s="2" t="s">
        <v>73</v>
      </c>
      <c r="D484" s="2" t="s">
        <v>78</v>
      </c>
      <c r="E484" s="2" t="s">
        <v>59</v>
      </c>
      <c r="F484" s="2">
        <v>38.22</v>
      </c>
      <c r="G484" s="5">
        <v>838</v>
      </c>
      <c r="H484" s="2" t="s">
        <v>1319</v>
      </c>
      <c r="I484" s="2">
        <v>59</v>
      </c>
      <c r="J484" s="12">
        <v>1</v>
      </c>
      <c r="K484" s="24">
        <v>95.81</v>
      </c>
    </row>
    <row r="485" spans="1:11">
      <c r="A485" s="11" t="s">
        <v>1320</v>
      </c>
      <c r="B485" s="3" t="s">
        <v>762</v>
      </c>
      <c r="C485" s="3" t="s">
        <v>68</v>
      </c>
      <c r="D485" s="3" t="s">
        <v>101</v>
      </c>
      <c r="E485" s="3" t="s">
        <v>74</v>
      </c>
      <c r="F485" s="3">
        <v>6.88</v>
      </c>
      <c r="G485" s="6">
        <v>692</v>
      </c>
      <c r="H485" s="3" t="s">
        <v>1321</v>
      </c>
      <c r="I485" s="3">
        <v>39</v>
      </c>
      <c r="J485" s="13">
        <v>2</v>
      </c>
      <c r="K485" s="26">
        <v>30.31</v>
      </c>
    </row>
    <row r="486" spans="1:11" hidden="1">
      <c r="A486" s="10" t="s">
        <v>1322</v>
      </c>
      <c r="B486" s="2" t="s">
        <v>1323</v>
      </c>
      <c r="C486" s="2" t="s">
        <v>57</v>
      </c>
      <c r="D486" s="2" t="s">
        <v>82</v>
      </c>
      <c r="E486" s="2" t="s">
        <v>124</v>
      </c>
      <c r="F486" s="2">
        <v>30.81</v>
      </c>
      <c r="G486" s="5">
        <v>778</v>
      </c>
      <c r="H486" s="2" t="s">
        <v>802</v>
      </c>
      <c r="I486" s="2">
        <v>38</v>
      </c>
      <c r="J486" s="12">
        <v>5</v>
      </c>
      <c r="K486" s="24">
        <v>28.32</v>
      </c>
    </row>
    <row r="487" spans="1:11" hidden="1">
      <c r="A487" s="11" t="s">
        <v>1324</v>
      </c>
      <c r="B487" s="3" t="s">
        <v>324</v>
      </c>
      <c r="C487" s="3" t="s">
        <v>105</v>
      </c>
      <c r="D487" s="3" t="s">
        <v>58</v>
      </c>
      <c r="E487" s="3" t="s">
        <v>157</v>
      </c>
      <c r="F487" s="3">
        <v>48.47</v>
      </c>
      <c r="G487" s="6">
        <v>628</v>
      </c>
      <c r="H487" s="3" t="s">
        <v>1107</v>
      </c>
      <c r="I487" s="3">
        <v>46</v>
      </c>
      <c r="J487" s="13">
        <v>1</v>
      </c>
      <c r="K487" s="26">
        <v>43.99</v>
      </c>
    </row>
    <row r="488" spans="1:11" hidden="1">
      <c r="A488" s="10" t="s">
        <v>1325</v>
      </c>
      <c r="B488" s="2" t="s">
        <v>719</v>
      </c>
      <c r="C488" s="2" t="s">
        <v>68</v>
      </c>
      <c r="D488" s="2" t="s">
        <v>144</v>
      </c>
      <c r="E488" s="2" t="s">
        <v>97</v>
      </c>
      <c r="F488" s="2">
        <v>42.57</v>
      </c>
      <c r="G488" s="5">
        <v>685</v>
      </c>
      <c r="H488" s="2" t="s">
        <v>1326</v>
      </c>
      <c r="I488" s="2">
        <v>25</v>
      </c>
      <c r="J488" s="12">
        <v>1</v>
      </c>
      <c r="K488" s="24">
        <v>16.010000000000002</v>
      </c>
    </row>
    <row r="489" spans="1:11" hidden="1">
      <c r="A489" s="11" t="s">
        <v>1327</v>
      </c>
      <c r="B489" s="3" t="s">
        <v>1157</v>
      </c>
      <c r="C489" s="3" t="s">
        <v>128</v>
      </c>
      <c r="D489" s="3" t="s">
        <v>101</v>
      </c>
      <c r="E489" s="3" t="s">
        <v>59</v>
      </c>
      <c r="F489" s="3">
        <v>46.36</v>
      </c>
      <c r="G489" s="6">
        <v>899</v>
      </c>
      <c r="H489" s="3" t="s">
        <v>1328</v>
      </c>
      <c r="I489" s="3">
        <v>38</v>
      </c>
      <c r="J489" s="13">
        <v>1</v>
      </c>
      <c r="K489" s="26">
        <v>79.180000000000007</v>
      </c>
    </row>
    <row r="490" spans="1:11" hidden="1">
      <c r="A490" s="10" t="s">
        <v>1329</v>
      </c>
      <c r="B490" s="2" t="s">
        <v>1330</v>
      </c>
      <c r="C490" s="2" t="s">
        <v>57</v>
      </c>
      <c r="D490" s="2" t="s">
        <v>101</v>
      </c>
      <c r="E490" s="2" t="s">
        <v>64</v>
      </c>
      <c r="F490" s="2">
        <v>48.2</v>
      </c>
      <c r="G490" s="5">
        <v>571</v>
      </c>
      <c r="H490" s="2" t="s">
        <v>1331</v>
      </c>
      <c r="I490" s="2">
        <v>62</v>
      </c>
      <c r="J490" s="12">
        <v>2</v>
      </c>
      <c r="K490" s="24">
        <v>84.45</v>
      </c>
    </row>
    <row r="491" spans="1:11" hidden="1">
      <c r="A491" s="11" t="s">
        <v>1332</v>
      </c>
      <c r="B491" s="3" t="s">
        <v>1333</v>
      </c>
      <c r="C491" s="3" t="s">
        <v>89</v>
      </c>
      <c r="D491" s="3" t="s">
        <v>144</v>
      </c>
      <c r="E491" s="3" t="s">
        <v>157</v>
      </c>
      <c r="F491" s="3">
        <v>40.71</v>
      </c>
      <c r="G491" s="6">
        <v>849</v>
      </c>
      <c r="H491" s="3" t="s">
        <v>855</v>
      </c>
      <c r="I491" s="3">
        <v>65</v>
      </c>
      <c r="J491" s="13">
        <v>4</v>
      </c>
      <c r="K491" s="24">
        <v>22.07</v>
      </c>
    </row>
    <row r="492" spans="1:11" hidden="1">
      <c r="A492" s="10" t="s">
        <v>1334</v>
      </c>
      <c r="B492" s="2" t="s">
        <v>100</v>
      </c>
      <c r="C492" s="2" t="s">
        <v>89</v>
      </c>
      <c r="D492" s="2" t="s">
        <v>161</v>
      </c>
      <c r="E492" s="2" t="s">
        <v>157</v>
      </c>
      <c r="F492" s="2">
        <v>34.619999999999997</v>
      </c>
      <c r="G492" s="5">
        <v>556</v>
      </c>
      <c r="H492" s="2" t="s">
        <v>1335</v>
      </c>
      <c r="I492" s="2">
        <v>28</v>
      </c>
      <c r="J492" s="12">
        <v>5</v>
      </c>
      <c r="K492" s="27">
        <v>39.869999999999997</v>
      </c>
    </row>
    <row r="493" spans="1:11" hidden="1">
      <c r="A493" s="11" t="s">
        <v>1336</v>
      </c>
      <c r="B493" s="3" t="s">
        <v>571</v>
      </c>
      <c r="C493" s="3" t="s">
        <v>105</v>
      </c>
      <c r="D493" s="3" t="s">
        <v>82</v>
      </c>
      <c r="E493" s="3" t="s">
        <v>157</v>
      </c>
      <c r="F493" s="3">
        <v>4.1100000000000003</v>
      </c>
      <c r="G493" s="6">
        <v>854</v>
      </c>
      <c r="H493" s="3" t="s">
        <v>1337</v>
      </c>
      <c r="I493" s="3">
        <v>60</v>
      </c>
      <c r="J493" s="13">
        <v>5</v>
      </c>
      <c r="K493" s="24">
        <v>74.98</v>
      </c>
    </row>
    <row r="494" spans="1:11" hidden="1">
      <c r="A494" s="10" t="s">
        <v>1338</v>
      </c>
      <c r="B494" s="2" t="s">
        <v>913</v>
      </c>
      <c r="C494" s="2" t="s">
        <v>57</v>
      </c>
      <c r="D494" s="2" t="s">
        <v>93</v>
      </c>
      <c r="E494" s="2" t="s">
        <v>64</v>
      </c>
      <c r="F494" s="2">
        <v>45.3</v>
      </c>
      <c r="G494" s="5">
        <v>644</v>
      </c>
      <c r="H494" s="2" t="s">
        <v>1339</v>
      </c>
      <c r="I494" s="2">
        <v>38</v>
      </c>
      <c r="J494" s="12">
        <v>2</v>
      </c>
      <c r="K494" s="24">
        <v>11.62</v>
      </c>
    </row>
    <row r="495" spans="1:11" hidden="1">
      <c r="A495" s="11" t="s">
        <v>1340</v>
      </c>
      <c r="B495" s="3" t="s">
        <v>1232</v>
      </c>
      <c r="C495" s="3" t="s">
        <v>68</v>
      </c>
      <c r="D495" s="3" t="s">
        <v>232</v>
      </c>
      <c r="E495" s="3" t="s">
        <v>64</v>
      </c>
      <c r="F495" s="3">
        <v>34.380000000000003</v>
      </c>
      <c r="G495" s="6">
        <v>681</v>
      </c>
      <c r="H495" s="3" t="s">
        <v>1341</v>
      </c>
      <c r="I495" s="3">
        <v>39</v>
      </c>
      <c r="J495" s="13">
        <v>0</v>
      </c>
      <c r="K495" s="26">
        <v>22.32</v>
      </c>
    </row>
    <row r="496" spans="1:11" hidden="1">
      <c r="A496" s="10" t="s">
        <v>1342</v>
      </c>
      <c r="B496" s="2" t="s">
        <v>1343</v>
      </c>
      <c r="C496" s="2" t="s">
        <v>73</v>
      </c>
      <c r="D496" s="2" t="s">
        <v>144</v>
      </c>
      <c r="E496" s="2" t="s">
        <v>157</v>
      </c>
      <c r="F496" s="2">
        <v>6.26</v>
      </c>
      <c r="G496" s="5">
        <v>652</v>
      </c>
      <c r="H496" s="2" t="s">
        <v>1235</v>
      </c>
      <c r="I496" s="2">
        <v>63</v>
      </c>
      <c r="J496" s="12">
        <v>3</v>
      </c>
      <c r="K496" s="24">
        <v>74.680000000000007</v>
      </c>
    </row>
    <row r="497" spans="1:11" hidden="1">
      <c r="A497" s="11" t="s">
        <v>1344</v>
      </c>
      <c r="B497" s="3" t="s">
        <v>327</v>
      </c>
      <c r="C497" s="3" t="s">
        <v>89</v>
      </c>
      <c r="D497" s="3" t="s">
        <v>63</v>
      </c>
      <c r="E497" s="3" t="s">
        <v>124</v>
      </c>
      <c r="F497" s="3">
        <v>45.89</v>
      </c>
      <c r="G497" s="6">
        <v>602</v>
      </c>
      <c r="H497" s="3" t="s">
        <v>1345</v>
      </c>
      <c r="I497" s="3">
        <v>58</v>
      </c>
      <c r="J497" s="13">
        <v>5</v>
      </c>
      <c r="K497" s="26">
        <v>70.58</v>
      </c>
    </row>
    <row r="498" spans="1:11" hidden="1">
      <c r="A498" s="10" t="s">
        <v>1346</v>
      </c>
      <c r="B498" s="2" t="s">
        <v>1347</v>
      </c>
      <c r="C498" s="2" t="s">
        <v>57</v>
      </c>
      <c r="D498" s="2" t="s">
        <v>232</v>
      </c>
      <c r="E498" s="2" t="s">
        <v>59</v>
      </c>
      <c r="F498" s="2">
        <v>46.85</v>
      </c>
      <c r="G498" s="5">
        <v>686</v>
      </c>
      <c r="H498" s="2" t="s">
        <v>550</v>
      </c>
      <c r="I498" s="2">
        <v>47</v>
      </c>
      <c r="J498" s="12">
        <v>4</v>
      </c>
      <c r="K498" s="24">
        <v>66</v>
      </c>
    </row>
    <row r="499" spans="1:11" hidden="1">
      <c r="A499" s="11" t="s">
        <v>1348</v>
      </c>
      <c r="B499" s="3" t="s">
        <v>1349</v>
      </c>
      <c r="C499" s="3" t="s">
        <v>68</v>
      </c>
      <c r="D499" s="3" t="s">
        <v>232</v>
      </c>
      <c r="E499" s="3" t="s">
        <v>64</v>
      </c>
      <c r="F499" s="3">
        <v>37.21</v>
      </c>
      <c r="G499" s="6">
        <v>585</v>
      </c>
      <c r="H499" s="3" t="s">
        <v>1350</v>
      </c>
      <c r="I499" s="3">
        <v>46</v>
      </c>
      <c r="J499" s="13">
        <v>5</v>
      </c>
      <c r="K499" s="26">
        <v>87.48</v>
      </c>
    </row>
    <row r="500" spans="1:11" hidden="1">
      <c r="A500" s="10" t="s">
        <v>1351</v>
      </c>
      <c r="B500" s="2" t="s">
        <v>847</v>
      </c>
      <c r="C500" s="2" t="s">
        <v>57</v>
      </c>
      <c r="D500" s="2" t="s">
        <v>93</v>
      </c>
      <c r="E500" s="2" t="s">
        <v>157</v>
      </c>
      <c r="F500" s="2">
        <v>17.23</v>
      </c>
      <c r="G500" s="5">
        <v>881</v>
      </c>
      <c r="H500" s="2" t="s">
        <v>1352</v>
      </c>
      <c r="I500" s="2">
        <v>43</v>
      </c>
      <c r="J500" s="12">
        <v>0</v>
      </c>
      <c r="K500" s="24">
        <v>66.2</v>
      </c>
    </row>
    <row r="501" spans="1:11" hidden="1">
      <c r="A501" s="17" t="s">
        <v>1353</v>
      </c>
      <c r="B501" s="18" t="s">
        <v>1354</v>
      </c>
      <c r="C501" s="18" t="s">
        <v>73</v>
      </c>
      <c r="D501" s="18" t="s">
        <v>144</v>
      </c>
      <c r="E501" s="18" t="s">
        <v>97</v>
      </c>
      <c r="F501" s="18">
        <v>48.47</v>
      </c>
      <c r="G501" s="23">
        <v>703</v>
      </c>
      <c r="H501" s="18" t="s">
        <v>1355</v>
      </c>
      <c r="I501" s="18">
        <v>62</v>
      </c>
      <c r="J501" s="19">
        <v>5</v>
      </c>
      <c r="K501" s="26">
        <v>96.18</v>
      </c>
    </row>
    <row r="502" spans="1:11">
      <c r="A502" s="11"/>
      <c r="B502" s="3"/>
      <c r="C502" s="3"/>
      <c r="D502" s="3"/>
      <c r="E502" s="3"/>
      <c r="F502" s="3"/>
      <c r="G502" s="6"/>
      <c r="H502" s="3"/>
      <c r="I502" s="3"/>
      <c r="J502" s="13"/>
      <c r="K502" s="24"/>
    </row>
    <row r="503" spans="1:11">
      <c r="A503" s="11"/>
      <c r="B503" s="3"/>
      <c r="C503" s="3"/>
      <c r="D503" s="3"/>
      <c r="E503" s="3"/>
      <c r="F503" s="3"/>
      <c r="G503" s="6"/>
      <c r="H503" s="3"/>
      <c r="I503" s="3"/>
      <c r="J503" s="13"/>
      <c r="K503" s="26"/>
    </row>
    <row r="504" spans="1:11">
      <c r="A504" s="11"/>
      <c r="B504" s="3"/>
      <c r="C504" s="3"/>
      <c r="D504" s="3"/>
      <c r="E504" s="3"/>
      <c r="F504" s="3"/>
      <c r="G504" s="6"/>
      <c r="H504" s="3"/>
      <c r="I504" s="3"/>
      <c r="J504" s="13"/>
      <c r="K504" s="24"/>
    </row>
    <row r="505" spans="1:11">
      <c r="A505" s="17"/>
      <c r="B505" s="18"/>
      <c r="C505" s="18"/>
      <c r="D505" s="18"/>
      <c r="E505" s="18"/>
      <c r="F505" s="18"/>
      <c r="G505" s="23"/>
      <c r="H505" s="18"/>
      <c r="I505" s="18"/>
      <c r="J505" s="19"/>
      <c r="K505" s="28"/>
    </row>
    <row r="506" spans="1:11">
      <c r="A506" s="11"/>
      <c r="B506" s="3"/>
      <c r="C506" s="3"/>
      <c r="D506" s="3"/>
      <c r="E506" s="3"/>
      <c r="F506" s="3"/>
      <c r="G506" s="6"/>
      <c r="H506" s="3"/>
      <c r="I506" s="3"/>
      <c r="J506" s="13"/>
      <c r="K506" s="27"/>
    </row>
    <row r="507" spans="1:11">
      <c r="A507" s="11"/>
      <c r="B507" s="3"/>
      <c r="C507" s="3"/>
      <c r="D507" s="3"/>
      <c r="E507" s="3"/>
      <c r="F507" s="3"/>
      <c r="G507" s="6"/>
      <c r="H507" s="3"/>
      <c r="I507" s="3"/>
      <c r="J507" s="13"/>
      <c r="K507" s="24"/>
    </row>
    <row r="508" spans="1:11">
      <c r="A508" s="17"/>
      <c r="B508" s="18"/>
      <c r="C508" s="18"/>
      <c r="D508" s="18"/>
      <c r="E508" s="18"/>
      <c r="F508" s="18"/>
      <c r="G508" s="23"/>
      <c r="H508" s="18"/>
      <c r="I508" s="18"/>
      <c r="J508" s="19"/>
      <c r="K508" s="29"/>
    </row>
    <row r="509" spans="1:11">
      <c r="A509" s="11"/>
      <c r="B509" s="3"/>
      <c r="C509" s="3"/>
      <c r="D509" s="3"/>
      <c r="E509" s="3"/>
      <c r="F509" s="3"/>
      <c r="G509" s="6"/>
      <c r="H509" s="3"/>
      <c r="I509" s="3"/>
      <c r="J509" s="13"/>
      <c r="K509" s="26"/>
    </row>
    <row r="510" spans="1:11">
      <c r="A510" s="11"/>
      <c r="B510" s="3"/>
      <c r="C510" s="3"/>
      <c r="D510" s="3"/>
      <c r="E510" s="3"/>
      <c r="F510" s="3"/>
      <c r="G510" s="6"/>
      <c r="H510" s="3"/>
      <c r="I510" s="3"/>
      <c r="J510" s="13"/>
      <c r="K510" s="24"/>
    </row>
    <row r="511" spans="1:11">
      <c r="A511" s="11"/>
      <c r="B511" s="3"/>
      <c r="C511" s="3"/>
      <c r="D511" s="3"/>
      <c r="E511" s="3"/>
      <c r="F511" s="3"/>
      <c r="G511" s="6"/>
      <c r="H511" s="3"/>
      <c r="I511" s="3"/>
      <c r="J511" s="13"/>
      <c r="K511" s="26"/>
    </row>
    <row r="512" spans="1:11">
      <c r="A512" s="11"/>
      <c r="B512" s="3"/>
      <c r="C512" s="3"/>
      <c r="D512" s="3"/>
      <c r="E512" s="3"/>
      <c r="F512" s="3"/>
      <c r="G512" s="6"/>
      <c r="H512" s="3"/>
      <c r="I512" s="3"/>
      <c r="J512" s="13"/>
      <c r="K512" s="24"/>
    </row>
    <row r="513" spans="1:11">
      <c r="A513" s="11"/>
      <c r="B513" s="3"/>
      <c r="C513" s="3"/>
      <c r="D513" s="3"/>
      <c r="E513" s="3"/>
      <c r="F513" s="3"/>
      <c r="G513" s="6"/>
      <c r="H513" s="3"/>
      <c r="I513" s="3"/>
      <c r="J513" s="13"/>
      <c r="K513" s="26"/>
    </row>
    <row r="514" spans="1:11">
      <c r="A514" s="11"/>
      <c r="B514" s="3"/>
      <c r="C514" s="3"/>
      <c r="D514" s="3"/>
      <c r="E514" s="3"/>
      <c r="F514" s="3"/>
      <c r="G514" s="6"/>
      <c r="H514" s="3"/>
      <c r="I514" s="3"/>
      <c r="J514" s="13"/>
      <c r="K514" s="24"/>
    </row>
    <row r="515" spans="1:11">
      <c r="A515" s="11"/>
      <c r="B515" s="3"/>
      <c r="C515" s="3"/>
      <c r="D515" s="3"/>
      <c r="E515" s="3"/>
      <c r="F515" s="3"/>
      <c r="G515" s="6"/>
      <c r="H515" s="3"/>
      <c r="I515" s="3"/>
      <c r="J515" s="13"/>
      <c r="K515" s="26"/>
    </row>
    <row r="516" spans="1:11">
      <c r="A516" s="11"/>
      <c r="B516" s="3"/>
      <c r="C516" s="3"/>
      <c r="D516" s="3"/>
      <c r="E516" s="3"/>
      <c r="F516" s="3"/>
      <c r="G516" s="6"/>
      <c r="H516" s="3"/>
      <c r="I516" s="3"/>
      <c r="J516" s="13"/>
      <c r="K516" s="24"/>
    </row>
    <row r="517" spans="1:11">
      <c r="A517" s="11"/>
      <c r="B517" s="3"/>
      <c r="C517" s="3"/>
      <c r="D517" s="3"/>
      <c r="E517" s="3"/>
      <c r="F517" s="3"/>
      <c r="G517" s="6"/>
      <c r="H517" s="3"/>
      <c r="I517" s="3"/>
      <c r="J517" s="13"/>
      <c r="K517" s="26"/>
    </row>
    <row r="518" spans="1:11">
      <c r="A518" s="11"/>
      <c r="B518" s="3"/>
      <c r="C518" s="3"/>
      <c r="D518" s="3"/>
      <c r="E518" s="3"/>
      <c r="F518" s="3"/>
      <c r="G518" s="6"/>
      <c r="H518" s="3"/>
      <c r="I518" s="3"/>
      <c r="J518" s="13"/>
      <c r="K518" s="24"/>
    </row>
    <row r="519" spans="1:11">
      <c r="A519" s="11"/>
      <c r="B519" s="3"/>
      <c r="C519" s="3"/>
      <c r="D519" s="3"/>
      <c r="E519" s="3"/>
      <c r="F519" s="3"/>
      <c r="G519" s="6"/>
      <c r="H519" s="3"/>
      <c r="I519" s="3"/>
      <c r="J519" s="13"/>
      <c r="K519" s="26"/>
    </row>
    <row r="520" spans="1:11">
      <c r="A520" s="11"/>
      <c r="B520" s="3"/>
      <c r="C520" s="3"/>
      <c r="D520" s="3"/>
      <c r="E520" s="3"/>
      <c r="F520" s="3"/>
      <c r="G520" s="6"/>
      <c r="H520" s="3"/>
      <c r="I520" s="3"/>
      <c r="J520" s="13"/>
      <c r="K520" s="24"/>
    </row>
    <row r="521" spans="1:11">
      <c r="A521" s="11"/>
      <c r="B521" s="3"/>
      <c r="C521" s="3"/>
      <c r="D521" s="3"/>
      <c r="E521" s="3"/>
      <c r="F521" s="3"/>
      <c r="G521" s="6"/>
      <c r="H521" s="3"/>
      <c r="I521" s="3"/>
      <c r="J521" s="13"/>
      <c r="K521" s="26"/>
    </row>
    <row r="522" spans="1:11">
      <c r="A522" s="11"/>
      <c r="B522" s="3"/>
      <c r="C522" s="3"/>
      <c r="D522" s="3"/>
      <c r="E522" s="3"/>
      <c r="F522" s="3"/>
      <c r="G522" s="6"/>
      <c r="H522" s="3"/>
      <c r="I522" s="3"/>
      <c r="J522" s="13"/>
      <c r="K522" s="24"/>
    </row>
    <row r="523" spans="1:11">
      <c r="A523" s="11"/>
      <c r="B523" s="3"/>
      <c r="C523" s="3"/>
      <c r="D523" s="3"/>
      <c r="E523" s="3"/>
      <c r="F523" s="3"/>
      <c r="G523" s="6"/>
      <c r="H523" s="3"/>
      <c r="I523" s="3"/>
      <c r="J523" s="13"/>
      <c r="K523" s="26"/>
    </row>
    <row r="524" spans="1:11">
      <c r="A524" s="11"/>
      <c r="B524" s="3"/>
      <c r="C524" s="3"/>
      <c r="D524" s="3"/>
      <c r="E524" s="3"/>
      <c r="F524" s="3"/>
      <c r="G524" s="6"/>
      <c r="H524" s="3"/>
      <c r="I524" s="3"/>
      <c r="J524" s="13"/>
      <c r="K524" s="24"/>
    </row>
    <row r="525" spans="1:11">
      <c r="A525" s="11"/>
      <c r="B525" s="3"/>
      <c r="C525" s="3"/>
      <c r="D525" s="3"/>
      <c r="E525" s="3"/>
      <c r="F525" s="3"/>
      <c r="G525" s="6"/>
      <c r="H525" s="3"/>
      <c r="I525" s="3"/>
      <c r="J525" s="13"/>
      <c r="K525" s="26"/>
    </row>
    <row r="526" spans="1:11">
      <c r="A526" s="11"/>
      <c r="B526" s="3"/>
      <c r="C526" s="3"/>
      <c r="D526" s="3"/>
      <c r="E526" s="3"/>
      <c r="F526" s="3"/>
      <c r="G526" s="6"/>
      <c r="H526" s="3"/>
      <c r="I526" s="3"/>
      <c r="J526" s="13"/>
      <c r="K526" s="24"/>
    </row>
    <row r="527" spans="1:11">
      <c r="A527" s="11"/>
      <c r="B527" s="3"/>
      <c r="C527" s="3"/>
      <c r="D527" s="3"/>
      <c r="E527" s="3"/>
      <c r="F527" s="3"/>
      <c r="G527" s="6"/>
      <c r="H527" s="3"/>
      <c r="I527" s="3"/>
      <c r="J527" s="13"/>
      <c r="K527" s="26"/>
    </row>
    <row r="528" spans="1:11">
      <c r="A528" s="17"/>
      <c r="B528" s="18"/>
      <c r="C528" s="18"/>
      <c r="D528" s="18"/>
      <c r="E528" s="18"/>
      <c r="F528" s="18"/>
      <c r="G528" s="23"/>
      <c r="H528" s="18"/>
      <c r="I528" s="18"/>
      <c r="J528" s="19"/>
      <c r="K528" s="30"/>
    </row>
    <row r="529" spans="1:11">
      <c r="A529" s="11"/>
      <c r="B529" s="3"/>
      <c r="C529" s="3"/>
      <c r="D529" s="3"/>
      <c r="E529" s="3"/>
      <c r="F529" s="3"/>
      <c r="G529" s="6"/>
      <c r="H529" s="3"/>
      <c r="I529" s="3"/>
      <c r="J529" s="13"/>
      <c r="K529" s="24"/>
    </row>
    <row r="530" spans="1:11">
      <c r="A530" s="11"/>
      <c r="B530" s="3"/>
      <c r="C530" s="3"/>
      <c r="D530" s="3"/>
      <c r="E530" s="3"/>
      <c r="F530" s="3"/>
      <c r="G530" s="6"/>
      <c r="H530" s="3"/>
      <c r="I530" s="3"/>
      <c r="J530" s="13"/>
      <c r="K530" s="27"/>
    </row>
    <row r="531" spans="1:11">
      <c r="A531" s="17"/>
      <c r="B531" s="18"/>
      <c r="C531" s="18"/>
      <c r="D531" s="18"/>
      <c r="E531" s="18"/>
      <c r="F531" s="18"/>
      <c r="G531" s="23"/>
      <c r="H531" s="18"/>
      <c r="I531" s="18"/>
      <c r="J531" s="19"/>
      <c r="K531" s="30"/>
    </row>
    <row r="532" spans="1:11">
      <c r="A532" s="11"/>
      <c r="B532" s="3"/>
      <c r="C532" s="3"/>
      <c r="D532" s="3"/>
      <c r="E532" s="3"/>
      <c r="F532" s="3"/>
      <c r="G532" s="6"/>
      <c r="H532" s="3"/>
      <c r="I532" s="3"/>
      <c r="J532" s="13"/>
      <c r="K532" s="24"/>
    </row>
    <row r="533" spans="1:11">
      <c r="A533" s="11"/>
      <c r="B533" s="3"/>
      <c r="C533" s="3"/>
      <c r="D533" s="3"/>
      <c r="E533" s="3"/>
      <c r="F533" s="3"/>
      <c r="G533" s="6"/>
      <c r="H533" s="3"/>
      <c r="I533" s="3"/>
      <c r="J533" s="13"/>
      <c r="K533" s="26"/>
    </row>
    <row r="534" spans="1:11">
      <c r="A534" s="11"/>
      <c r="B534" s="3"/>
      <c r="C534" s="3"/>
      <c r="D534" s="3"/>
      <c r="E534" s="3"/>
      <c r="F534" s="3"/>
      <c r="G534" s="6"/>
      <c r="H534" s="3"/>
      <c r="I534" s="3"/>
      <c r="J534" s="13"/>
      <c r="K534" s="24"/>
    </row>
    <row r="535" spans="1:11">
      <c r="A535" s="11"/>
      <c r="B535" s="3"/>
      <c r="C535" s="3"/>
      <c r="D535" s="3"/>
      <c r="E535" s="3"/>
      <c r="F535" s="3"/>
      <c r="G535" s="6"/>
      <c r="H535" s="3"/>
      <c r="I535" s="3"/>
      <c r="J535" s="13"/>
      <c r="K535" s="26"/>
    </row>
    <row r="536" spans="1:11">
      <c r="A536" s="11"/>
      <c r="B536" s="3"/>
      <c r="C536" s="3"/>
      <c r="D536" s="3"/>
      <c r="E536" s="3"/>
      <c r="F536" s="3"/>
      <c r="G536" s="6"/>
      <c r="H536" s="3"/>
      <c r="I536" s="3"/>
      <c r="J536" s="13"/>
      <c r="K536" s="24"/>
    </row>
    <row r="537" spans="1:11">
      <c r="A537" s="11"/>
      <c r="B537" s="3"/>
      <c r="C537" s="3"/>
      <c r="D537" s="3"/>
      <c r="E537" s="3"/>
      <c r="F537" s="3"/>
      <c r="G537" s="6"/>
      <c r="H537" s="3"/>
      <c r="I537" s="3"/>
      <c r="J537" s="13"/>
      <c r="K537" s="26"/>
    </row>
    <row r="538" spans="1:11">
      <c r="A538" s="11"/>
      <c r="B538" s="3"/>
      <c r="C538" s="3"/>
      <c r="D538" s="3"/>
      <c r="E538" s="3"/>
      <c r="F538" s="3"/>
      <c r="G538" s="6"/>
      <c r="H538" s="3"/>
      <c r="I538" s="3"/>
      <c r="J538" s="13"/>
      <c r="K538" s="24"/>
    </row>
    <row r="539" spans="1:11">
      <c r="A539" s="11"/>
      <c r="B539" s="3"/>
      <c r="C539" s="3"/>
      <c r="D539" s="3"/>
      <c r="E539" s="3"/>
      <c r="F539" s="3"/>
      <c r="G539" s="6"/>
      <c r="H539" s="3"/>
      <c r="I539" s="3"/>
      <c r="J539" s="13"/>
      <c r="K539" s="26"/>
    </row>
    <row r="540" spans="1:11">
      <c r="A540" s="11"/>
      <c r="B540" s="3"/>
      <c r="C540" s="3"/>
      <c r="D540" s="3"/>
      <c r="E540" s="3"/>
      <c r="F540" s="3"/>
      <c r="G540" s="6"/>
      <c r="H540" s="3"/>
      <c r="I540" s="3"/>
      <c r="J540" s="13"/>
      <c r="K540" s="24"/>
    </row>
    <row r="541" spans="1:11">
      <c r="A541" s="11"/>
      <c r="B541" s="3"/>
      <c r="C541" s="3"/>
      <c r="D541" s="3"/>
      <c r="E541" s="3"/>
      <c r="F541" s="3"/>
      <c r="G541" s="6"/>
      <c r="H541" s="3"/>
      <c r="I541" s="3"/>
      <c r="J541" s="13"/>
      <c r="K541" s="26"/>
    </row>
    <row r="542" spans="1:11">
      <c r="A542" s="11"/>
      <c r="B542" s="3"/>
      <c r="C542" s="3"/>
      <c r="D542" s="3"/>
      <c r="E542" s="3"/>
      <c r="F542" s="3"/>
      <c r="G542" s="6"/>
      <c r="H542" s="3"/>
      <c r="I542" s="3"/>
      <c r="J542" s="13"/>
      <c r="K542" s="24"/>
    </row>
    <row r="543" spans="1:11">
      <c r="A543" s="11"/>
      <c r="B543" s="3"/>
      <c r="C543" s="3"/>
      <c r="D543" s="3"/>
      <c r="E543" s="3"/>
      <c r="F543" s="3"/>
      <c r="G543" s="6"/>
      <c r="H543" s="3"/>
      <c r="I543" s="3"/>
      <c r="J543" s="13"/>
      <c r="K543" s="26"/>
    </row>
    <row r="544" spans="1:11">
      <c r="A544" s="11"/>
      <c r="B544" s="3"/>
      <c r="C544" s="3"/>
      <c r="D544" s="3"/>
      <c r="E544" s="3"/>
      <c r="F544" s="3"/>
      <c r="G544" s="6"/>
      <c r="H544" s="3"/>
      <c r="I544" s="3"/>
      <c r="J544" s="13"/>
      <c r="K544" s="24"/>
    </row>
    <row r="545" spans="1:11">
      <c r="A545" s="11"/>
      <c r="B545" s="3"/>
      <c r="C545" s="3"/>
      <c r="D545" s="3"/>
      <c r="E545" s="3"/>
      <c r="F545" s="3"/>
      <c r="G545" s="6"/>
      <c r="H545" s="3"/>
      <c r="I545" s="3"/>
      <c r="J545" s="13"/>
      <c r="K545" s="26"/>
    </row>
    <row r="546" spans="1:11">
      <c r="A546" s="11"/>
      <c r="B546" s="3"/>
      <c r="C546" s="3"/>
      <c r="D546" s="3"/>
      <c r="E546" s="3"/>
      <c r="F546" s="3"/>
      <c r="G546" s="6"/>
      <c r="H546" s="3"/>
      <c r="I546" s="3"/>
      <c r="J546" s="13"/>
      <c r="K546" s="24"/>
    </row>
    <row r="547" spans="1:11">
      <c r="A547" s="11"/>
      <c r="B547" s="3"/>
      <c r="C547" s="3"/>
      <c r="D547" s="3"/>
      <c r="E547" s="3"/>
      <c r="F547" s="3"/>
      <c r="G547" s="6"/>
      <c r="H547" s="3"/>
      <c r="I547" s="3"/>
      <c r="J547" s="13"/>
      <c r="K547" s="26"/>
    </row>
    <row r="548" spans="1:11">
      <c r="A548" s="11"/>
      <c r="B548" s="3"/>
      <c r="C548" s="3"/>
      <c r="D548" s="3"/>
      <c r="E548" s="3"/>
      <c r="F548" s="3"/>
      <c r="G548" s="6"/>
      <c r="H548" s="3"/>
      <c r="I548" s="3"/>
      <c r="J548" s="13"/>
      <c r="K548" s="24"/>
    </row>
    <row r="549" spans="1:11">
      <c r="A549" s="11"/>
      <c r="B549" s="3"/>
      <c r="C549" s="3"/>
      <c r="D549" s="3"/>
      <c r="E549" s="3"/>
      <c r="F549" s="3"/>
      <c r="G549" s="6"/>
      <c r="H549" s="3"/>
      <c r="I549" s="3"/>
      <c r="J549" s="13"/>
      <c r="K549" s="26"/>
    </row>
    <row r="550" spans="1:11">
      <c r="A550" s="17"/>
      <c r="B550" s="18"/>
      <c r="C550" s="18"/>
      <c r="D550" s="18"/>
      <c r="E550" s="18"/>
      <c r="F550" s="18"/>
      <c r="G550" s="23"/>
      <c r="H550" s="18"/>
      <c r="I550" s="18"/>
      <c r="J550" s="19"/>
      <c r="K550" s="30"/>
    </row>
    <row r="551" spans="1:11">
      <c r="A551" s="11"/>
      <c r="B551" s="3"/>
      <c r="C551" s="3"/>
      <c r="D551" s="3"/>
      <c r="E551" s="3"/>
      <c r="F551" s="3"/>
      <c r="G551" s="6"/>
      <c r="H551" s="3"/>
      <c r="I551" s="3"/>
      <c r="J551" s="13"/>
      <c r="K551" s="24"/>
    </row>
    <row r="552" spans="1:11">
      <c r="A552" s="11"/>
      <c r="B552" s="3"/>
      <c r="C552" s="3"/>
      <c r="D552" s="3"/>
      <c r="E552" s="3"/>
      <c r="F552" s="3"/>
      <c r="G552" s="6"/>
      <c r="H552" s="3"/>
      <c r="I552" s="3"/>
      <c r="J552" s="13"/>
      <c r="K552" s="27"/>
    </row>
    <row r="553" spans="1:11">
      <c r="A553" s="11"/>
      <c r="B553" s="3"/>
      <c r="C553" s="3"/>
      <c r="D553" s="3"/>
      <c r="E553" s="3"/>
      <c r="F553" s="3"/>
      <c r="G553" s="6"/>
      <c r="H553" s="3"/>
      <c r="I553" s="3"/>
      <c r="J553" s="13"/>
      <c r="K553" s="24"/>
    </row>
    <row r="554" spans="1:11">
      <c r="A554" s="17"/>
      <c r="B554" s="18"/>
      <c r="C554" s="18"/>
      <c r="D554" s="18"/>
      <c r="E554" s="18"/>
      <c r="F554" s="18"/>
      <c r="G554" s="23"/>
      <c r="H554" s="18"/>
      <c r="I554" s="18"/>
      <c r="J554" s="19"/>
      <c r="K554" s="29"/>
    </row>
    <row r="555" spans="1:11">
      <c r="A555" s="11"/>
      <c r="B555" s="3"/>
      <c r="C555" s="3"/>
      <c r="D555" s="3"/>
      <c r="E555" s="3"/>
      <c r="F555" s="3"/>
      <c r="G555" s="6"/>
      <c r="H555" s="3"/>
      <c r="I555" s="3"/>
      <c r="J555" s="13"/>
      <c r="K555" s="24"/>
    </row>
    <row r="556" spans="1:11">
      <c r="A556" s="17"/>
      <c r="B556" s="18"/>
      <c r="C556" s="18"/>
      <c r="D556" s="18"/>
      <c r="E556" s="18"/>
      <c r="F556" s="18"/>
      <c r="G556" s="23"/>
      <c r="H556" s="18"/>
      <c r="I556" s="18"/>
      <c r="J556" s="19"/>
      <c r="K556" s="29"/>
    </row>
    <row r="557" spans="1:11">
      <c r="A557" s="11"/>
      <c r="B557" s="3"/>
      <c r="C557" s="3"/>
      <c r="D557" s="3"/>
      <c r="E557" s="3"/>
      <c r="F557" s="3"/>
      <c r="G557" s="6"/>
      <c r="H557" s="3"/>
      <c r="I557" s="3"/>
      <c r="J557" s="13"/>
      <c r="K557" s="26"/>
    </row>
    <row r="558" spans="1:11">
      <c r="A558" s="11"/>
      <c r="B558" s="3"/>
      <c r="C558" s="3"/>
      <c r="D558" s="3"/>
      <c r="E558" s="3"/>
      <c r="F558" s="3"/>
      <c r="G558" s="6"/>
      <c r="H558" s="3"/>
      <c r="I558" s="3"/>
      <c r="J558" s="13"/>
      <c r="K558" s="24"/>
    </row>
    <row r="559" spans="1:11">
      <c r="A559" s="11"/>
      <c r="B559" s="3"/>
      <c r="C559" s="3"/>
      <c r="D559" s="3"/>
      <c r="E559" s="3"/>
      <c r="F559" s="3"/>
      <c r="G559" s="6"/>
      <c r="H559" s="3"/>
      <c r="I559" s="3"/>
      <c r="J559" s="13"/>
      <c r="K559" s="26"/>
    </row>
    <row r="560" spans="1:11">
      <c r="A560" s="11"/>
      <c r="B560" s="3"/>
      <c r="C560" s="3"/>
      <c r="D560" s="3"/>
      <c r="E560" s="3"/>
      <c r="F560" s="3"/>
      <c r="G560" s="6"/>
      <c r="H560" s="3"/>
      <c r="I560" s="3"/>
      <c r="J560" s="13"/>
      <c r="K560" s="24"/>
    </row>
    <row r="561" spans="1:11">
      <c r="A561" s="11"/>
      <c r="B561" s="3"/>
      <c r="C561" s="3"/>
      <c r="D561" s="3"/>
      <c r="E561" s="3"/>
      <c r="F561" s="3"/>
      <c r="G561" s="6"/>
      <c r="H561" s="3"/>
      <c r="I561" s="3"/>
      <c r="J561" s="13"/>
      <c r="K561" s="26"/>
    </row>
    <row r="562" spans="1:11">
      <c r="A562" s="11"/>
      <c r="B562" s="3"/>
      <c r="C562" s="3"/>
      <c r="D562" s="3"/>
      <c r="E562" s="3"/>
      <c r="F562" s="3"/>
      <c r="G562" s="6"/>
      <c r="H562" s="3"/>
      <c r="I562" s="3"/>
      <c r="J562" s="13"/>
      <c r="K562" s="24"/>
    </row>
    <row r="563" spans="1:11">
      <c r="A563" s="11"/>
      <c r="B563" s="3"/>
      <c r="C563" s="3"/>
      <c r="D563" s="3"/>
      <c r="E563" s="3"/>
      <c r="F563" s="3"/>
      <c r="G563" s="6"/>
      <c r="H563" s="3"/>
      <c r="I563" s="3"/>
      <c r="J563" s="13"/>
      <c r="K563" s="26"/>
    </row>
    <row r="564" spans="1:11">
      <c r="A564" s="11"/>
      <c r="B564" s="3"/>
      <c r="C564" s="3"/>
      <c r="D564" s="3"/>
      <c r="E564" s="3"/>
      <c r="F564" s="3"/>
      <c r="G564" s="6"/>
      <c r="H564" s="3"/>
      <c r="I564" s="3"/>
      <c r="J564" s="13"/>
      <c r="K564" s="24"/>
    </row>
    <row r="565" spans="1:11">
      <c r="A565" s="11"/>
      <c r="B565" s="3"/>
      <c r="C565" s="3"/>
      <c r="D565" s="3"/>
      <c r="E565" s="3"/>
      <c r="F565" s="3"/>
      <c r="G565" s="6"/>
      <c r="H565" s="3"/>
      <c r="I565" s="3"/>
      <c r="J565" s="13"/>
      <c r="K565" s="26"/>
    </row>
    <row r="566" spans="1:11">
      <c r="A566" s="11"/>
      <c r="B566" s="3"/>
      <c r="C566" s="3"/>
      <c r="D566" s="3"/>
      <c r="E566" s="3"/>
      <c r="F566" s="3"/>
      <c r="G566" s="6"/>
      <c r="H566" s="3"/>
      <c r="I566" s="3"/>
      <c r="J566" s="13"/>
      <c r="K566" s="24"/>
    </row>
    <row r="567" spans="1:11">
      <c r="A567" s="11"/>
      <c r="B567" s="3"/>
      <c r="C567" s="3"/>
      <c r="D567" s="3"/>
      <c r="E567" s="3"/>
      <c r="F567" s="3"/>
      <c r="G567" s="6"/>
      <c r="H567" s="3"/>
      <c r="I567" s="3"/>
      <c r="J567" s="13"/>
      <c r="K567" s="26"/>
    </row>
    <row r="568" spans="1:11">
      <c r="A568" s="11"/>
      <c r="B568" s="3"/>
      <c r="C568" s="3"/>
      <c r="D568" s="3"/>
      <c r="E568" s="3"/>
      <c r="F568" s="3"/>
      <c r="G568" s="6"/>
      <c r="H568" s="3"/>
      <c r="I568" s="3"/>
      <c r="J568" s="13"/>
      <c r="K568" s="24"/>
    </row>
    <row r="569" spans="1:11">
      <c r="A569" s="11"/>
      <c r="B569" s="3"/>
      <c r="C569" s="3"/>
      <c r="D569" s="3"/>
      <c r="E569" s="3"/>
      <c r="F569" s="3"/>
      <c r="G569" s="6"/>
      <c r="H569" s="3"/>
      <c r="I569" s="3"/>
      <c r="J569" s="13"/>
      <c r="K569" s="26"/>
    </row>
    <row r="570" spans="1:11">
      <c r="A570" s="11"/>
      <c r="B570" s="3"/>
      <c r="C570" s="3"/>
      <c r="D570" s="3"/>
      <c r="E570" s="3"/>
      <c r="F570" s="3"/>
      <c r="G570" s="6"/>
      <c r="H570" s="3"/>
      <c r="I570" s="3"/>
      <c r="J570" s="13"/>
      <c r="K570" s="24"/>
    </row>
    <row r="571" spans="1:11">
      <c r="A571" s="11"/>
      <c r="B571" s="3"/>
      <c r="C571" s="3"/>
      <c r="D571" s="3"/>
      <c r="E571" s="3"/>
      <c r="F571" s="3"/>
      <c r="G571" s="6"/>
      <c r="H571" s="3"/>
      <c r="I571" s="3"/>
      <c r="J571" s="13"/>
      <c r="K571" s="26"/>
    </row>
    <row r="572" spans="1:11">
      <c r="A572" s="11"/>
      <c r="B572" s="3"/>
      <c r="C572" s="3"/>
      <c r="D572" s="3"/>
      <c r="E572" s="3"/>
      <c r="F572" s="3"/>
      <c r="G572" s="6"/>
      <c r="H572" s="3"/>
      <c r="I572" s="3"/>
      <c r="J572" s="13"/>
      <c r="K572" s="24"/>
    </row>
    <row r="573" spans="1:11">
      <c r="A573" s="11"/>
      <c r="B573" s="3"/>
      <c r="C573" s="3"/>
      <c r="D573" s="3"/>
      <c r="E573" s="3"/>
      <c r="F573" s="3"/>
      <c r="G573" s="6"/>
      <c r="H573" s="3"/>
      <c r="I573" s="3"/>
      <c r="J573" s="13"/>
      <c r="K573" s="26"/>
    </row>
    <row r="574" spans="1:11">
      <c r="A574" s="11"/>
      <c r="B574" s="3"/>
      <c r="C574" s="3"/>
      <c r="D574" s="3"/>
      <c r="E574" s="3"/>
      <c r="F574" s="3"/>
      <c r="G574" s="6"/>
      <c r="H574" s="3"/>
      <c r="I574" s="3"/>
      <c r="J574" s="13"/>
      <c r="K574" s="24"/>
    </row>
    <row r="575" spans="1:11">
      <c r="A575" s="11"/>
      <c r="B575" s="3"/>
      <c r="C575" s="3"/>
      <c r="D575" s="3"/>
      <c r="E575" s="3"/>
      <c r="F575" s="3"/>
      <c r="G575" s="6"/>
      <c r="H575" s="3"/>
      <c r="I575" s="3"/>
      <c r="J575" s="13"/>
      <c r="K575" s="26"/>
    </row>
    <row r="576" spans="1:11">
      <c r="A576" s="11"/>
      <c r="B576" s="3"/>
      <c r="C576" s="3"/>
      <c r="D576" s="3"/>
      <c r="E576" s="3"/>
      <c r="F576" s="3"/>
      <c r="G576" s="6"/>
      <c r="H576" s="3"/>
      <c r="I576" s="3"/>
      <c r="J576" s="13"/>
      <c r="K576" s="24"/>
    </row>
    <row r="577" spans="1:11">
      <c r="A577" s="11"/>
      <c r="B577" s="3"/>
      <c r="C577" s="3"/>
      <c r="D577" s="3"/>
      <c r="E577" s="3"/>
      <c r="F577" s="3"/>
      <c r="G577" s="6"/>
      <c r="H577" s="3"/>
      <c r="I577" s="3"/>
      <c r="J577" s="13"/>
      <c r="K577" s="26"/>
    </row>
    <row r="578" spans="1:11">
      <c r="A578" s="11"/>
      <c r="B578" s="3"/>
      <c r="C578" s="3"/>
      <c r="D578" s="3"/>
      <c r="E578" s="3"/>
      <c r="F578" s="3"/>
      <c r="G578" s="6"/>
      <c r="H578" s="3"/>
      <c r="I578" s="3"/>
      <c r="J578" s="13"/>
      <c r="K578" s="24"/>
    </row>
    <row r="579" spans="1:11">
      <c r="A579" s="11"/>
      <c r="B579" s="3"/>
      <c r="C579" s="3"/>
      <c r="D579" s="3"/>
      <c r="E579" s="3"/>
      <c r="F579" s="3"/>
      <c r="G579" s="6"/>
      <c r="H579" s="3"/>
      <c r="I579" s="3"/>
      <c r="J579" s="13"/>
      <c r="K579" s="26"/>
    </row>
    <row r="580" spans="1:11">
      <c r="A580" s="11"/>
      <c r="B580" s="3"/>
      <c r="C580" s="3"/>
      <c r="D580" s="3"/>
      <c r="E580" s="3"/>
      <c r="F580" s="3"/>
      <c r="G580" s="6"/>
      <c r="H580" s="3"/>
      <c r="I580" s="3"/>
      <c r="J580" s="13"/>
      <c r="K580" s="24"/>
    </row>
    <row r="581" spans="1:11">
      <c r="A581" s="11"/>
      <c r="B581" s="3"/>
      <c r="C581" s="3"/>
      <c r="D581" s="3"/>
      <c r="E581" s="3"/>
      <c r="F581" s="3"/>
      <c r="G581" s="6"/>
      <c r="H581" s="3"/>
      <c r="I581" s="3"/>
      <c r="J581" s="13"/>
      <c r="K581" s="26"/>
    </row>
    <row r="582" spans="1:11">
      <c r="A582" s="11"/>
      <c r="B582" s="3"/>
      <c r="C582" s="3"/>
      <c r="D582" s="3"/>
      <c r="E582" s="3"/>
      <c r="F582" s="3"/>
      <c r="G582" s="6"/>
      <c r="H582" s="3"/>
      <c r="I582" s="3"/>
      <c r="J582" s="13"/>
      <c r="K582" s="24"/>
    </row>
    <row r="583" spans="1:11">
      <c r="A583" s="11"/>
      <c r="B583" s="3"/>
      <c r="C583" s="3"/>
      <c r="D583" s="3"/>
      <c r="E583" s="3"/>
      <c r="F583" s="3"/>
      <c r="G583" s="6"/>
      <c r="H583" s="3"/>
      <c r="I583" s="3"/>
      <c r="J583" s="13"/>
      <c r="K583" s="26"/>
    </row>
    <row r="584" spans="1:11">
      <c r="A584" s="11"/>
      <c r="B584" s="3"/>
      <c r="C584" s="3"/>
      <c r="D584" s="3"/>
      <c r="E584" s="3"/>
      <c r="F584" s="3"/>
      <c r="G584" s="6"/>
      <c r="H584" s="3"/>
      <c r="I584" s="3"/>
      <c r="J584" s="13"/>
      <c r="K584" s="24"/>
    </row>
    <row r="585" spans="1:11">
      <c r="A585" s="11"/>
      <c r="B585" s="3"/>
      <c r="C585" s="3"/>
      <c r="D585" s="3"/>
      <c r="E585" s="3"/>
      <c r="F585" s="3"/>
      <c r="G585" s="6"/>
      <c r="H585" s="3"/>
      <c r="I585" s="3"/>
      <c r="J585" s="13"/>
      <c r="K585" s="26"/>
    </row>
    <row r="586" spans="1:11">
      <c r="A586" s="11"/>
      <c r="B586" s="3"/>
      <c r="C586" s="3"/>
      <c r="D586" s="3"/>
      <c r="E586" s="3"/>
      <c r="F586" s="3"/>
      <c r="G586" s="6"/>
      <c r="H586" s="3"/>
      <c r="I586" s="3"/>
      <c r="J586" s="13"/>
      <c r="K586" s="24"/>
    </row>
    <row r="587" spans="1:11">
      <c r="A587" s="11"/>
      <c r="B587" s="3"/>
      <c r="C587" s="3"/>
      <c r="D587" s="3"/>
      <c r="E587" s="3"/>
      <c r="F587" s="3"/>
      <c r="G587" s="6"/>
      <c r="H587" s="3"/>
      <c r="I587" s="3"/>
      <c r="J587" s="13"/>
      <c r="K587" s="26"/>
    </row>
    <row r="588" spans="1:11">
      <c r="A588" s="11"/>
      <c r="B588" s="3"/>
      <c r="C588" s="3"/>
      <c r="D588" s="3"/>
      <c r="E588" s="3"/>
      <c r="F588" s="3"/>
      <c r="G588" s="6"/>
      <c r="H588" s="3"/>
      <c r="I588" s="3"/>
      <c r="J588" s="13"/>
      <c r="K588" s="24"/>
    </row>
    <row r="589" spans="1:11">
      <c r="A589" s="11"/>
      <c r="B589" s="3"/>
      <c r="C589" s="3"/>
      <c r="D589" s="3"/>
      <c r="E589" s="3"/>
      <c r="F589" s="3"/>
      <c r="G589" s="6"/>
      <c r="H589" s="3"/>
      <c r="I589" s="3"/>
      <c r="J589" s="13"/>
      <c r="K589" s="26"/>
    </row>
    <row r="590" spans="1:11">
      <c r="A590" s="11"/>
      <c r="B590" s="3"/>
      <c r="C590" s="3"/>
      <c r="D590" s="3"/>
      <c r="E590" s="3"/>
      <c r="F590" s="3"/>
      <c r="G590" s="6"/>
      <c r="H590" s="3"/>
      <c r="I590" s="3"/>
      <c r="J590" s="13"/>
      <c r="K590" s="24"/>
    </row>
    <row r="591" spans="1:11">
      <c r="A591" s="11"/>
      <c r="B591" s="3"/>
      <c r="C591" s="3"/>
      <c r="D591" s="3"/>
      <c r="E591" s="3"/>
      <c r="F591" s="3"/>
      <c r="G591" s="6"/>
      <c r="H591" s="3"/>
      <c r="I591" s="3"/>
      <c r="J591" s="13"/>
      <c r="K591" s="26"/>
    </row>
    <row r="592" spans="1:11">
      <c r="A592" s="11"/>
      <c r="B592" s="3"/>
      <c r="C592" s="3"/>
      <c r="D592" s="3"/>
      <c r="E592" s="3"/>
      <c r="F592" s="3"/>
      <c r="G592" s="6"/>
      <c r="H592" s="3"/>
      <c r="I592" s="3"/>
      <c r="J592" s="13"/>
      <c r="K592" s="24"/>
    </row>
    <row r="593" spans="1:11">
      <c r="A593" s="11"/>
      <c r="B593" s="3"/>
      <c r="C593" s="3"/>
      <c r="D593" s="3"/>
      <c r="E593" s="3"/>
      <c r="F593" s="3"/>
      <c r="G593" s="6"/>
      <c r="H593" s="3"/>
      <c r="I593" s="3"/>
      <c r="J593" s="13"/>
      <c r="K593" s="26"/>
    </row>
    <row r="594" spans="1:11">
      <c r="A594" s="11"/>
      <c r="B594" s="3"/>
      <c r="C594" s="3"/>
      <c r="D594" s="3"/>
      <c r="E594" s="3"/>
      <c r="F594" s="3"/>
      <c r="G594" s="6"/>
      <c r="H594" s="3"/>
      <c r="I594" s="3"/>
      <c r="J594" s="13"/>
      <c r="K594" s="24"/>
    </row>
    <row r="595" spans="1:11">
      <c r="A595" s="11"/>
      <c r="B595" s="3"/>
      <c r="C595" s="3"/>
      <c r="D595" s="3"/>
      <c r="E595" s="3"/>
      <c r="F595" s="3"/>
      <c r="G595" s="6"/>
      <c r="H595" s="3"/>
      <c r="I595" s="3"/>
      <c r="J595" s="13"/>
      <c r="K595" s="26"/>
    </row>
    <row r="596" spans="1:11">
      <c r="A596" s="11"/>
      <c r="B596" s="3"/>
      <c r="C596" s="3"/>
      <c r="D596" s="3"/>
      <c r="E596" s="3"/>
      <c r="F596" s="3"/>
      <c r="G596" s="6"/>
      <c r="H596" s="3"/>
      <c r="I596" s="3"/>
      <c r="J596" s="13"/>
      <c r="K596" s="24"/>
    </row>
    <row r="597" spans="1:11">
      <c r="A597" s="11"/>
      <c r="B597" s="3"/>
      <c r="C597" s="3"/>
      <c r="D597" s="3"/>
      <c r="E597" s="3"/>
      <c r="F597" s="3"/>
      <c r="G597" s="6"/>
      <c r="H597" s="3"/>
      <c r="I597" s="3"/>
      <c r="J597" s="13"/>
      <c r="K597" s="26"/>
    </row>
    <row r="598" spans="1:11">
      <c r="A598" s="11"/>
      <c r="B598" s="3"/>
      <c r="C598" s="3"/>
      <c r="D598" s="3"/>
      <c r="E598" s="3"/>
      <c r="F598" s="3"/>
      <c r="G598" s="6"/>
      <c r="H598" s="3"/>
      <c r="I598" s="3"/>
      <c r="J598" s="13"/>
      <c r="K598" s="24"/>
    </row>
    <row r="599" spans="1:11">
      <c r="A599" s="11"/>
      <c r="B599" s="3"/>
      <c r="C599" s="3"/>
      <c r="D599" s="3"/>
      <c r="E599" s="3"/>
      <c r="F599" s="3"/>
      <c r="G599" s="6"/>
      <c r="H599" s="3"/>
      <c r="I599" s="3"/>
      <c r="J599" s="13"/>
      <c r="K599" s="26"/>
    </row>
    <row r="600" spans="1:11">
      <c r="A600" s="11"/>
      <c r="B600" s="3"/>
      <c r="C600" s="3"/>
      <c r="D600" s="3"/>
      <c r="E600" s="3"/>
      <c r="F600" s="3"/>
      <c r="G600" s="6"/>
      <c r="H600" s="3"/>
      <c r="I600" s="3"/>
      <c r="J600" s="13"/>
      <c r="K600" s="24"/>
    </row>
    <row r="601" spans="1:11">
      <c r="A601" s="11"/>
      <c r="B601" s="3"/>
      <c r="C601" s="3"/>
      <c r="D601" s="3"/>
      <c r="E601" s="3"/>
      <c r="F601" s="3"/>
      <c r="G601" s="6"/>
      <c r="H601" s="3"/>
      <c r="I601" s="3"/>
      <c r="J601" s="13"/>
      <c r="K601" s="26"/>
    </row>
    <row r="602" spans="1:11">
      <c r="A602" s="11"/>
      <c r="B602" s="3"/>
      <c r="C602" s="3"/>
      <c r="D602" s="3"/>
      <c r="E602" s="3"/>
      <c r="F602" s="3"/>
      <c r="G602" s="6"/>
      <c r="H602" s="3"/>
      <c r="I602" s="3"/>
      <c r="J602" s="13"/>
      <c r="K602" s="24"/>
    </row>
    <row r="603" spans="1:11">
      <c r="A603" s="17"/>
      <c r="B603" s="18"/>
      <c r="C603" s="18"/>
      <c r="D603" s="18"/>
      <c r="E603" s="18"/>
      <c r="F603" s="18"/>
      <c r="G603" s="23"/>
      <c r="H603" s="18"/>
      <c r="I603" s="18"/>
      <c r="J603" s="19"/>
      <c r="K603" s="28"/>
    </row>
    <row r="604" spans="1:11">
      <c r="A604" s="11"/>
      <c r="B604" s="3"/>
      <c r="C604" s="3"/>
      <c r="D604" s="3"/>
      <c r="E604" s="3"/>
      <c r="F604" s="3"/>
      <c r="G604" s="6"/>
      <c r="H604" s="3"/>
      <c r="I604" s="3"/>
      <c r="J604" s="13"/>
      <c r="K604" s="27"/>
    </row>
    <row r="605" spans="1:11">
      <c r="A605" s="11"/>
      <c r="B605" s="3"/>
      <c r="C605" s="3"/>
      <c r="D605" s="3"/>
      <c r="E605" s="3"/>
      <c r="F605" s="3"/>
      <c r="G605" s="6"/>
      <c r="H605" s="3"/>
      <c r="I605" s="3"/>
      <c r="J605" s="13"/>
      <c r="K605" s="24"/>
    </row>
    <row r="606" spans="1:11">
      <c r="A606" s="11"/>
      <c r="B606" s="3"/>
      <c r="C606" s="3"/>
      <c r="D606" s="3"/>
      <c r="E606" s="3"/>
      <c r="F606" s="3"/>
      <c r="G606" s="6"/>
      <c r="H606" s="3"/>
      <c r="I606" s="3"/>
      <c r="J606" s="13"/>
      <c r="K606" s="27"/>
    </row>
    <row r="607" spans="1:11">
      <c r="A607" s="11"/>
      <c r="B607" s="3"/>
      <c r="C607" s="3"/>
      <c r="D607" s="3"/>
      <c r="E607" s="3"/>
      <c r="F607" s="3"/>
      <c r="G607" s="6"/>
      <c r="H607" s="3"/>
      <c r="I607" s="3"/>
      <c r="J607" s="13"/>
      <c r="K607" s="24"/>
    </row>
    <row r="608" spans="1:11">
      <c r="A608" s="11"/>
      <c r="B608" s="3"/>
      <c r="C608" s="3"/>
      <c r="D608" s="3"/>
      <c r="E608" s="3"/>
      <c r="F608" s="3"/>
      <c r="G608" s="6"/>
      <c r="H608" s="3"/>
      <c r="I608" s="3"/>
      <c r="J608" s="13"/>
      <c r="K608" s="27"/>
    </row>
    <row r="609" spans="1:11">
      <c r="A609" s="11"/>
      <c r="B609" s="3"/>
      <c r="C609" s="3"/>
      <c r="D609" s="3"/>
      <c r="E609" s="3"/>
      <c r="F609" s="3"/>
      <c r="G609" s="6"/>
      <c r="H609" s="3"/>
      <c r="I609" s="3"/>
      <c r="J609" s="13"/>
      <c r="K609" s="24"/>
    </row>
    <row r="610" spans="1:11">
      <c r="A610" s="11"/>
      <c r="B610" s="3"/>
      <c r="C610" s="3"/>
      <c r="D610" s="3"/>
      <c r="E610" s="3"/>
      <c r="F610" s="3"/>
      <c r="G610" s="6"/>
      <c r="H610" s="3"/>
      <c r="I610" s="3"/>
      <c r="J610" s="13"/>
      <c r="K610" s="27"/>
    </row>
    <row r="611" spans="1:11">
      <c r="A611" s="11"/>
      <c r="B611" s="3"/>
      <c r="C611" s="3"/>
      <c r="D611" s="3"/>
      <c r="E611" s="3"/>
      <c r="F611" s="3"/>
      <c r="G611" s="6"/>
      <c r="H611" s="3"/>
      <c r="I611" s="3"/>
      <c r="J611" s="13"/>
      <c r="K611" s="24"/>
    </row>
    <row r="612" spans="1:11">
      <c r="A612" s="11"/>
      <c r="B612" s="3"/>
      <c r="C612" s="3"/>
      <c r="D612" s="3"/>
      <c r="E612" s="3"/>
      <c r="F612" s="3"/>
      <c r="G612" s="6"/>
      <c r="H612" s="3"/>
      <c r="I612" s="3"/>
      <c r="J612" s="13"/>
      <c r="K612" s="27"/>
    </row>
    <row r="613" spans="1:11">
      <c r="A613" s="11"/>
      <c r="B613" s="3"/>
      <c r="C613" s="3"/>
      <c r="D613" s="3"/>
      <c r="E613" s="3"/>
      <c r="F613" s="3"/>
      <c r="G613" s="6"/>
      <c r="H613" s="3"/>
      <c r="I613" s="3"/>
      <c r="J613" s="13"/>
      <c r="K613" s="24"/>
    </row>
    <row r="614" spans="1:11">
      <c r="A614" s="11"/>
      <c r="B614" s="3"/>
      <c r="C614" s="3"/>
      <c r="D614" s="3"/>
      <c r="E614" s="3"/>
      <c r="F614" s="3"/>
      <c r="G614" s="6"/>
      <c r="H614" s="3"/>
      <c r="I614" s="3"/>
      <c r="J614" s="13"/>
      <c r="K614" s="27"/>
    </row>
    <row r="615" spans="1:11">
      <c r="A615" s="11"/>
      <c r="B615" s="3"/>
      <c r="C615" s="3"/>
      <c r="D615" s="3"/>
      <c r="E615" s="3"/>
      <c r="F615" s="3"/>
      <c r="G615" s="6"/>
      <c r="H615" s="3"/>
      <c r="I615" s="3"/>
      <c r="J615" s="13"/>
      <c r="K615" s="24"/>
    </row>
    <row r="616" spans="1:11">
      <c r="A616" s="11"/>
      <c r="B616" s="3"/>
      <c r="C616" s="3"/>
      <c r="D616" s="3"/>
      <c r="E616" s="3"/>
      <c r="F616" s="3"/>
      <c r="G616" s="6"/>
      <c r="H616" s="3"/>
      <c r="I616" s="3"/>
      <c r="J616" s="13"/>
      <c r="K616" s="27"/>
    </row>
    <row r="617" spans="1:11">
      <c r="A617" s="11"/>
      <c r="B617" s="3"/>
      <c r="C617" s="3"/>
      <c r="D617" s="3"/>
      <c r="E617" s="3"/>
      <c r="F617" s="3"/>
      <c r="G617" s="6"/>
      <c r="H617" s="3"/>
      <c r="I617" s="3"/>
      <c r="J617" s="13"/>
      <c r="K617" s="24"/>
    </row>
    <row r="618" spans="1:11">
      <c r="A618" s="11"/>
      <c r="B618" s="3"/>
      <c r="C618" s="3"/>
      <c r="D618" s="3"/>
      <c r="E618" s="3"/>
      <c r="F618" s="3"/>
      <c r="G618" s="6"/>
      <c r="H618" s="3"/>
      <c r="I618" s="3"/>
      <c r="J618" s="13"/>
      <c r="K618" s="27"/>
    </row>
    <row r="619" spans="1:11">
      <c r="A619" s="11"/>
      <c r="B619" s="3"/>
      <c r="C619" s="3"/>
      <c r="D619" s="3"/>
      <c r="E619" s="3"/>
      <c r="F619" s="3"/>
      <c r="G619" s="6"/>
      <c r="H619" s="3"/>
      <c r="I619" s="3"/>
      <c r="J619" s="13"/>
      <c r="K619" s="24"/>
    </row>
    <row r="620" spans="1:11">
      <c r="A620" s="11"/>
      <c r="B620" s="3"/>
      <c r="C620" s="3"/>
      <c r="D620" s="3"/>
      <c r="E620" s="3"/>
      <c r="F620" s="3"/>
      <c r="G620" s="6"/>
      <c r="H620" s="3"/>
      <c r="I620" s="3"/>
      <c r="J620" s="13"/>
      <c r="K620" s="27"/>
    </row>
    <row r="621" spans="1:11">
      <c r="A621" s="11"/>
      <c r="B621" s="3"/>
      <c r="C621" s="3"/>
      <c r="D621" s="3"/>
      <c r="E621" s="3"/>
      <c r="F621" s="3"/>
      <c r="G621" s="6"/>
      <c r="H621" s="3"/>
      <c r="I621" s="3"/>
      <c r="J621" s="13"/>
      <c r="K621" s="24"/>
    </row>
    <row r="622" spans="1:11">
      <c r="A622" s="11"/>
      <c r="B622" s="3"/>
      <c r="C622" s="3"/>
      <c r="D622" s="3"/>
      <c r="E622" s="3"/>
      <c r="F622" s="3"/>
      <c r="G622" s="6"/>
      <c r="H622" s="3"/>
      <c r="I622" s="3"/>
      <c r="J622" s="13"/>
      <c r="K622" s="27"/>
    </row>
    <row r="623" spans="1:11">
      <c r="A623" s="11"/>
      <c r="B623" s="3"/>
      <c r="C623" s="3"/>
      <c r="D623" s="3"/>
      <c r="E623" s="3"/>
      <c r="F623" s="3"/>
      <c r="G623" s="6"/>
      <c r="H623" s="3"/>
      <c r="I623" s="3"/>
      <c r="J623" s="13"/>
      <c r="K623" s="24"/>
    </row>
    <row r="624" spans="1:11">
      <c r="A624" s="17"/>
      <c r="B624" s="18"/>
      <c r="C624" s="18"/>
      <c r="D624" s="18"/>
      <c r="E624" s="18"/>
      <c r="F624" s="18"/>
      <c r="G624" s="23"/>
      <c r="H624" s="18"/>
      <c r="I624" s="18"/>
      <c r="J624" s="19"/>
      <c r="K624" s="29"/>
    </row>
    <row r="625" spans="1:11">
      <c r="A625" s="11"/>
      <c r="B625" s="3"/>
      <c r="C625" s="3"/>
      <c r="D625" s="3"/>
      <c r="E625" s="3"/>
      <c r="F625" s="3"/>
      <c r="G625" s="6"/>
      <c r="H625" s="3"/>
      <c r="I625" s="3"/>
      <c r="J625" s="13"/>
      <c r="K625" s="26"/>
    </row>
    <row r="626" spans="1:11">
      <c r="A626" s="11"/>
      <c r="B626" s="3"/>
      <c r="C626" s="3"/>
      <c r="D626" s="3"/>
      <c r="E626" s="3"/>
      <c r="F626" s="3"/>
      <c r="G626" s="6"/>
      <c r="H626" s="3"/>
      <c r="I626" s="3"/>
      <c r="J626" s="13"/>
      <c r="K626" s="24"/>
    </row>
    <row r="627" spans="1:11">
      <c r="A627" s="11"/>
      <c r="B627" s="3"/>
      <c r="C627" s="3"/>
      <c r="D627" s="3"/>
      <c r="E627" s="3"/>
      <c r="F627" s="3"/>
      <c r="G627" s="6"/>
      <c r="H627" s="3"/>
      <c r="I627" s="3"/>
      <c r="J627" s="13"/>
      <c r="K627" s="26"/>
    </row>
    <row r="628" spans="1:11">
      <c r="A628" s="11"/>
      <c r="B628" s="3"/>
      <c r="C628" s="3"/>
      <c r="D628" s="3"/>
      <c r="E628" s="3"/>
      <c r="F628" s="3"/>
      <c r="G628" s="6"/>
      <c r="H628" s="3"/>
      <c r="I628" s="3"/>
      <c r="J628" s="13"/>
      <c r="K628" s="24"/>
    </row>
    <row r="629" spans="1:11">
      <c r="A629" s="11"/>
      <c r="B629" s="3"/>
      <c r="C629" s="3"/>
      <c r="D629" s="3"/>
      <c r="E629" s="3"/>
      <c r="F629" s="3"/>
      <c r="G629" s="6"/>
      <c r="H629" s="3"/>
      <c r="I629" s="3"/>
      <c r="J629" s="13"/>
      <c r="K629" s="26"/>
    </row>
    <row r="630" spans="1:11">
      <c r="A630" s="11"/>
      <c r="B630" s="3"/>
      <c r="C630" s="3"/>
      <c r="D630" s="3"/>
      <c r="E630" s="3"/>
      <c r="F630" s="3"/>
      <c r="G630" s="6"/>
      <c r="H630" s="3"/>
      <c r="I630" s="3"/>
      <c r="J630" s="13"/>
      <c r="K630" s="24"/>
    </row>
    <row r="631" spans="1:11">
      <c r="A631" s="11"/>
      <c r="B631" s="3"/>
      <c r="C631" s="3"/>
      <c r="D631" s="3"/>
      <c r="E631" s="3"/>
      <c r="F631" s="3"/>
      <c r="G631" s="6"/>
      <c r="H631" s="3"/>
      <c r="I631" s="3"/>
      <c r="J631" s="13"/>
      <c r="K631" s="26"/>
    </row>
    <row r="632" spans="1:11">
      <c r="A632" s="17"/>
      <c r="B632" s="18"/>
      <c r="C632" s="18"/>
      <c r="D632" s="18"/>
      <c r="E632" s="18"/>
      <c r="F632" s="18"/>
      <c r="G632" s="23"/>
      <c r="H632" s="18"/>
      <c r="I632" s="18"/>
      <c r="J632" s="19"/>
      <c r="K632" s="30"/>
    </row>
    <row r="633" spans="1:11">
      <c r="A633" s="11"/>
      <c r="B633" s="3"/>
      <c r="C633" s="3"/>
      <c r="D633" s="3"/>
      <c r="E633" s="3"/>
      <c r="F633" s="3"/>
      <c r="G633" s="6"/>
      <c r="H633" s="3"/>
      <c r="I633" s="3"/>
      <c r="J633" s="13"/>
      <c r="K633" s="24"/>
    </row>
    <row r="634" spans="1:11">
      <c r="A634" s="17"/>
      <c r="B634" s="18"/>
      <c r="C634" s="18"/>
      <c r="D634" s="18"/>
      <c r="E634" s="18"/>
      <c r="F634" s="18"/>
      <c r="G634" s="23"/>
      <c r="H634" s="18"/>
      <c r="I634" s="18"/>
      <c r="J634" s="19"/>
      <c r="K634" s="29"/>
    </row>
    <row r="635" spans="1:11">
      <c r="A635" s="17"/>
      <c r="B635" s="18"/>
      <c r="C635" s="18"/>
      <c r="D635" s="18"/>
      <c r="E635" s="18"/>
      <c r="F635" s="18"/>
      <c r="G635" s="23"/>
      <c r="H635" s="18"/>
      <c r="I635" s="18"/>
      <c r="J635" s="19"/>
      <c r="K635" s="28"/>
    </row>
    <row r="636" spans="1:11">
      <c r="A636" s="11"/>
      <c r="B636" s="3"/>
      <c r="C636" s="3"/>
      <c r="D636" s="3"/>
      <c r="E636" s="3"/>
      <c r="F636" s="3"/>
      <c r="G636" s="6"/>
      <c r="H636" s="3"/>
      <c r="I636" s="3"/>
      <c r="J636" s="13"/>
      <c r="K636" s="27"/>
    </row>
    <row r="637" spans="1:11">
      <c r="A637" s="11"/>
      <c r="B637" s="3"/>
      <c r="C637" s="3"/>
      <c r="D637" s="3"/>
      <c r="E637" s="3"/>
      <c r="F637" s="3"/>
      <c r="G637" s="6"/>
      <c r="H637" s="3"/>
      <c r="I637" s="3"/>
      <c r="J637" s="13"/>
      <c r="K637" s="24"/>
    </row>
    <row r="638" spans="1:11">
      <c r="A638" s="11"/>
      <c r="B638" s="3"/>
      <c r="C638" s="3"/>
      <c r="D638" s="3"/>
      <c r="E638" s="3"/>
      <c r="F638" s="3"/>
      <c r="G638" s="6"/>
      <c r="H638" s="3"/>
      <c r="I638" s="3"/>
      <c r="J638" s="13"/>
      <c r="K638" s="27"/>
    </row>
    <row r="639" spans="1:11">
      <c r="A639" s="11"/>
      <c r="B639" s="3"/>
      <c r="C639" s="3"/>
      <c r="D639" s="3"/>
      <c r="E639" s="3"/>
      <c r="F639" s="3"/>
      <c r="G639" s="6"/>
      <c r="H639" s="3"/>
      <c r="I639" s="3"/>
      <c r="J639" s="13"/>
      <c r="K639" s="24"/>
    </row>
    <row r="640" spans="1:11">
      <c r="A640" s="11"/>
      <c r="B640" s="3"/>
      <c r="C640" s="3"/>
      <c r="D640" s="3"/>
      <c r="E640" s="3"/>
      <c r="F640" s="3"/>
      <c r="G640" s="6"/>
      <c r="H640" s="3"/>
      <c r="I640" s="3"/>
      <c r="J640" s="13"/>
      <c r="K640" s="27"/>
    </row>
    <row r="641" spans="1:11">
      <c r="A641" s="11"/>
      <c r="B641" s="3"/>
      <c r="C641" s="3"/>
      <c r="D641" s="3"/>
      <c r="E641" s="3"/>
      <c r="F641" s="3"/>
      <c r="G641" s="6"/>
      <c r="H641" s="3"/>
      <c r="I641" s="3"/>
      <c r="J641" s="13"/>
      <c r="K641" s="24"/>
    </row>
    <row r="642" spans="1:11">
      <c r="A642" s="17"/>
      <c r="B642" s="18"/>
      <c r="C642" s="18"/>
      <c r="D642" s="18"/>
      <c r="E642" s="18"/>
      <c r="F642" s="18"/>
      <c r="G642" s="23"/>
      <c r="H642" s="18"/>
      <c r="I642" s="18"/>
      <c r="J642" s="19"/>
      <c r="K642" s="29"/>
    </row>
    <row r="643" spans="1:11">
      <c r="A643" s="11"/>
      <c r="B643" s="3"/>
      <c r="C643" s="3"/>
      <c r="D643" s="3"/>
      <c r="E643" s="3"/>
      <c r="F643" s="3"/>
      <c r="G643" s="6"/>
      <c r="H643" s="3"/>
      <c r="I643" s="3"/>
      <c r="J643" s="13"/>
      <c r="K643" s="26"/>
    </row>
    <row r="644" spans="1:11">
      <c r="A644" s="11"/>
      <c r="B644" s="3"/>
      <c r="C644" s="3"/>
      <c r="D644" s="3"/>
      <c r="E644" s="3"/>
      <c r="F644" s="3"/>
      <c r="G644" s="6"/>
      <c r="H644" s="3"/>
      <c r="I644" s="3"/>
      <c r="J644" s="13"/>
      <c r="K644" s="24"/>
    </row>
    <row r="645" spans="1:11">
      <c r="A645" s="11"/>
      <c r="B645" s="3"/>
      <c r="C645" s="3"/>
      <c r="D645" s="3"/>
      <c r="E645" s="3"/>
      <c r="F645" s="3"/>
      <c r="G645" s="6"/>
      <c r="H645" s="3"/>
      <c r="I645" s="3"/>
      <c r="J645" s="13"/>
      <c r="K645" s="26"/>
    </row>
    <row r="646" spans="1:11">
      <c r="A646" s="11"/>
      <c r="B646" s="3"/>
      <c r="C646" s="3"/>
      <c r="D646" s="3"/>
      <c r="E646" s="3"/>
      <c r="F646" s="3"/>
      <c r="G646" s="6"/>
      <c r="H646" s="3"/>
      <c r="I646" s="3"/>
      <c r="J646" s="13"/>
      <c r="K646" s="24"/>
    </row>
    <row r="647" spans="1:11">
      <c r="A647" s="11"/>
      <c r="B647" s="3"/>
      <c r="C647" s="3"/>
      <c r="D647" s="3"/>
      <c r="E647" s="3"/>
      <c r="F647" s="3"/>
      <c r="G647" s="6"/>
      <c r="H647" s="3"/>
      <c r="I647" s="3"/>
      <c r="J647" s="13"/>
      <c r="K647" s="26"/>
    </row>
    <row r="648" spans="1:11">
      <c r="A648" s="11"/>
      <c r="B648" s="3"/>
      <c r="C648" s="3"/>
      <c r="D648" s="3"/>
      <c r="E648" s="3"/>
      <c r="F648" s="3"/>
      <c r="G648" s="6"/>
      <c r="H648" s="3"/>
      <c r="I648" s="3"/>
      <c r="J648" s="13"/>
      <c r="K648" s="24"/>
    </row>
    <row r="649" spans="1:11">
      <c r="A649" s="11"/>
      <c r="B649" s="3"/>
      <c r="C649" s="3"/>
      <c r="D649" s="3"/>
      <c r="E649" s="3"/>
      <c r="F649" s="3"/>
      <c r="G649" s="6"/>
      <c r="H649" s="3"/>
      <c r="I649" s="3"/>
      <c r="J649" s="13"/>
      <c r="K649" s="26"/>
    </row>
    <row r="650" spans="1:11">
      <c r="A650" s="11"/>
      <c r="B650" s="3"/>
      <c r="C650" s="3"/>
      <c r="D650" s="3"/>
      <c r="E650" s="3"/>
      <c r="F650" s="3"/>
      <c r="G650" s="6"/>
      <c r="H650" s="3"/>
      <c r="I650" s="3"/>
      <c r="J650" s="13"/>
      <c r="K650" s="24"/>
    </row>
    <row r="651" spans="1:11">
      <c r="A651" s="11"/>
      <c r="B651" s="3"/>
      <c r="C651" s="3"/>
      <c r="D651" s="3"/>
      <c r="E651" s="3"/>
      <c r="F651" s="3"/>
      <c r="G651" s="6"/>
      <c r="H651" s="3"/>
      <c r="I651" s="3"/>
      <c r="J651" s="13"/>
      <c r="K651" s="26"/>
    </row>
    <row r="652" spans="1:11">
      <c r="A652" s="11"/>
      <c r="B652" s="3"/>
      <c r="C652" s="3"/>
      <c r="D652" s="3"/>
      <c r="E652" s="3"/>
      <c r="F652" s="3"/>
      <c r="G652" s="6"/>
      <c r="H652" s="3"/>
      <c r="I652" s="3"/>
      <c r="J652" s="13"/>
      <c r="K652" s="24"/>
    </row>
    <row r="653" spans="1:11">
      <c r="A653" s="11"/>
      <c r="B653" s="3"/>
      <c r="C653" s="3"/>
      <c r="D653" s="3"/>
      <c r="E653" s="3"/>
      <c r="F653" s="3"/>
      <c r="G653" s="6"/>
      <c r="H653" s="3"/>
      <c r="I653" s="3"/>
      <c r="J653" s="13"/>
      <c r="K653" s="26"/>
    </row>
    <row r="654" spans="1:11">
      <c r="A654" s="11"/>
      <c r="B654" s="3"/>
      <c r="C654" s="3"/>
      <c r="D654" s="3"/>
      <c r="E654" s="3"/>
      <c r="F654" s="3"/>
      <c r="G654" s="6"/>
      <c r="H654" s="3"/>
      <c r="I654" s="3"/>
      <c r="J654" s="13"/>
      <c r="K654" s="24"/>
    </row>
    <row r="655" spans="1:11">
      <c r="A655" s="17"/>
      <c r="B655" s="18"/>
      <c r="C655" s="18"/>
      <c r="D655" s="18"/>
      <c r="E655" s="18"/>
      <c r="F655" s="18"/>
      <c r="G655" s="23"/>
      <c r="H655" s="18"/>
      <c r="I655" s="18"/>
      <c r="J655" s="19"/>
      <c r="K655" s="28"/>
    </row>
    <row r="656" spans="1:11">
      <c r="A656" s="11"/>
      <c r="B656" s="3"/>
      <c r="C656" s="3"/>
      <c r="D656" s="3"/>
      <c r="E656" s="3"/>
      <c r="F656" s="3"/>
      <c r="G656" s="6"/>
      <c r="H656" s="3"/>
      <c r="I656" s="3"/>
      <c r="J656" s="13"/>
      <c r="K656" s="27"/>
    </row>
    <row r="657" spans="1:11">
      <c r="A657" s="11"/>
      <c r="B657" s="3"/>
      <c r="C657" s="3"/>
      <c r="D657" s="3"/>
      <c r="E657" s="3"/>
      <c r="F657" s="3"/>
      <c r="G657" s="6"/>
      <c r="H657" s="3"/>
      <c r="I657" s="3"/>
      <c r="J657" s="13"/>
      <c r="K657" s="24"/>
    </row>
    <row r="658" spans="1:11">
      <c r="A658" s="11"/>
      <c r="B658" s="3"/>
      <c r="C658" s="3"/>
      <c r="D658" s="3"/>
      <c r="E658" s="3"/>
      <c r="F658" s="3"/>
      <c r="G658" s="6"/>
      <c r="H658" s="3"/>
      <c r="I658" s="3"/>
      <c r="J658" s="13"/>
      <c r="K658" s="27"/>
    </row>
    <row r="659" spans="1:11">
      <c r="A659" s="11"/>
      <c r="B659" s="3"/>
      <c r="C659" s="3"/>
      <c r="D659" s="3"/>
      <c r="E659" s="3"/>
      <c r="F659" s="3"/>
      <c r="G659" s="6"/>
      <c r="H659" s="3"/>
      <c r="I659" s="3"/>
      <c r="J659" s="13"/>
      <c r="K659" s="24"/>
    </row>
    <row r="660" spans="1:11">
      <c r="A660" s="11"/>
      <c r="B660" s="3"/>
      <c r="C660" s="3"/>
      <c r="D660" s="3"/>
      <c r="E660" s="3"/>
      <c r="F660" s="3"/>
      <c r="G660" s="6"/>
      <c r="H660" s="3"/>
      <c r="I660" s="3"/>
      <c r="J660" s="13"/>
      <c r="K660" s="27"/>
    </row>
    <row r="661" spans="1:11">
      <c r="A661" s="11"/>
      <c r="B661" s="3"/>
      <c r="C661" s="3"/>
      <c r="D661" s="3"/>
      <c r="E661" s="3"/>
      <c r="F661" s="3"/>
      <c r="G661" s="6"/>
      <c r="H661" s="3"/>
      <c r="I661" s="3"/>
      <c r="J661" s="13"/>
      <c r="K661" s="24"/>
    </row>
    <row r="662" spans="1:11">
      <c r="A662" s="11"/>
      <c r="B662" s="3"/>
      <c r="C662" s="3"/>
      <c r="D662" s="3"/>
      <c r="E662" s="3"/>
      <c r="F662" s="3"/>
      <c r="G662" s="6"/>
      <c r="H662" s="3"/>
      <c r="I662" s="3"/>
      <c r="J662" s="13"/>
      <c r="K662" s="27"/>
    </row>
    <row r="663" spans="1:11">
      <c r="A663" s="11"/>
      <c r="B663" s="3"/>
      <c r="C663" s="3"/>
      <c r="D663" s="3"/>
      <c r="E663" s="3"/>
      <c r="F663" s="3"/>
      <c r="G663" s="6"/>
      <c r="H663" s="3"/>
      <c r="I663" s="3"/>
      <c r="J663" s="13"/>
      <c r="K663" s="24"/>
    </row>
    <row r="664" spans="1:11">
      <c r="A664" s="11"/>
      <c r="B664" s="3"/>
      <c r="C664" s="3"/>
      <c r="D664" s="3"/>
      <c r="E664" s="3"/>
      <c r="F664" s="3"/>
      <c r="G664" s="6"/>
      <c r="H664" s="3"/>
      <c r="I664" s="3"/>
      <c r="J664" s="13"/>
      <c r="K664" s="27"/>
    </row>
    <row r="665" spans="1:11">
      <c r="A665" s="11"/>
      <c r="B665" s="3"/>
      <c r="C665" s="3"/>
      <c r="D665" s="3"/>
      <c r="E665" s="3"/>
      <c r="F665" s="3"/>
      <c r="G665" s="6"/>
      <c r="H665" s="3"/>
      <c r="I665" s="3"/>
      <c r="J665" s="13"/>
      <c r="K665" s="24"/>
    </row>
    <row r="666" spans="1:11">
      <c r="A666" s="11"/>
      <c r="B666" s="3"/>
      <c r="C666" s="3"/>
      <c r="D666" s="3"/>
      <c r="E666" s="3"/>
      <c r="F666" s="3"/>
      <c r="G666" s="6"/>
      <c r="H666" s="3"/>
      <c r="I666" s="3"/>
      <c r="J666" s="13"/>
      <c r="K666" s="27"/>
    </row>
    <row r="667" spans="1:11">
      <c r="A667" s="11"/>
      <c r="B667" s="3"/>
      <c r="C667" s="3"/>
      <c r="D667" s="3"/>
      <c r="E667" s="3"/>
      <c r="F667" s="3"/>
      <c r="G667" s="6"/>
      <c r="H667" s="3"/>
      <c r="I667" s="3"/>
      <c r="J667" s="13"/>
      <c r="K667" s="24"/>
    </row>
    <row r="668" spans="1:11">
      <c r="A668" s="11"/>
      <c r="B668" s="3"/>
      <c r="C668" s="3"/>
      <c r="D668" s="3"/>
      <c r="E668" s="3"/>
      <c r="F668" s="3"/>
      <c r="G668" s="6"/>
      <c r="H668" s="3"/>
      <c r="I668" s="3"/>
      <c r="J668" s="13"/>
      <c r="K668" s="27"/>
    </row>
    <row r="669" spans="1:11">
      <c r="A669" s="11"/>
      <c r="B669" s="3"/>
      <c r="C669" s="3"/>
      <c r="D669" s="3"/>
      <c r="E669" s="3"/>
      <c r="F669" s="3"/>
      <c r="G669" s="6"/>
      <c r="H669" s="3"/>
      <c r="I669" s="3"/>
      <c r="J669" s="13"/>
      <c r="K669" s="24"/>
    </row>
    <row r="670" spans="1:11">
      <c r="A670" s="11"/>
      <c r="B670" s="3"/>
      <c r="C670" s="3"/>
      <c r="D670" s="3"/>
      <c r="E670" s="3"/>
      <c r="F670" s="3"/>
      <c r="G670" s="6"/>
      <c r="H670" s="3"/>
      <c r="I670" s="3"/>
      <c r="J670" s="13"/>
      <c r="K670" s="27"/>
    </row>
    <row r="671" spans="1:11">
      <c r="A671" s="11"/>
      <c r="B671" s="3"/>
      <c r="C671" s="3"/>
      <c r="D671" s="3"/>
      <c r="E671" s="3"/>
      <c r="F671" s="3"/>
      <c r="G671" s="6"/>
      <c r="H671" s="3"/>
      <c r="I671" s="3"/>
      <c r="J671" s="13"/>
      <c r="K671" s="24"/>
    </row>
    <row r="672" spans="1:11">
      <c r="A672" s="11"/>
      <c r="B672" s="3"/>
      <c r="C672" s="3"/>
      <c r="D672" s="3"/>
      <c r="E672" s="3"/>
      <c r="F672" s="3"/>
      <c r="G672" s="6"/>
      <c r="H672" s="3"/>
      <c r="I672" s="3"/>
      <c r="J672" s="13"/>
      <c r="K672" s="27"/>
    </row>
    <row r="673" spans="1:11">
      <c r="A673" s="11"/>
      <c r="B673" s="3"/>
      <c r="C673" s="3"/>
      <c r="D673" s="3"/>
      <c r="E673" s="3"/>
      <c r="F673" s="3"/>
      <c r="G673" s="6"/>
      <c r="H673" s="3"/>
      <c r="I673" s="3"/>
      <c r="J673" s="13"/>
      <c r="K673" s="24"/>
    </row>
    <row r="674" spans="1:11">
      <c r="A674" s="11"/>
      <c r="B674" s="3"/>
      <c r="C674" s="3"/>
      <c r="D674" s="3"/>
      <c r="E674" s="3"/>
      <c r="F674" s="3"/>
      <c r="G674" s="6"/>
      <c r="H674" s="3"/>
      <c r="I674" s="3"/>
      <c r="J674" s="13"/>
      <c r="K674" s="27"/>
    </row>
    <row r="675" spans="1:11">
      <c r="A675" s="11"/>
      <c r="B675" s="3"/>
      <c r="C675" s="3"/>
      <c r="D675" s="3"/>
      <c r="E675" s="3"/>
      <c r="F675" s="3"/>
      <c r="G675" s="6"/>
      <c r="H675" s="3"/>
      <c r="I675" s="3"/>
      <c r="J675" s="13"/>
      <c r="K675" s="24"/>
    </row>
    <row r="676" spans="1:11">
      <c r="A676" s="11"/>
      <c r="B676" s="3"/>
      <c r="C676" s="3"/>
      <c r="D676" s="3"/>
      <c r="E676" s="3"/>
      <c r="F676" s="3"/>
      <c r="G676" s="6"/>
      <c r="H676" s="3"/>
      <c r="I676" s="3"/>
      <c r="J676" s="13"/>
      <c r="K676" s="27"/>
    </row>
    <row r="677" spans="1:11">
      <c r="A677" s="11"/>
      <c r="B677" s="3"/>
      <c r="C677" s="3"/>
      <c r="D677" s="3"/>
      <c r="E677" s="3"/>
      <c r="F677" s="3"/>
      <c r="G677" s="6"/>
      <c r="H677" s="3"/>
      <c r="I677" s="3"/>
      <c r="J677" s="13"/>
      <c r="K677" s="24"/>
    </row>
    <row r="678" spans="1:11">
      <c r="A678" s="11"/>
      <c r="B678" s="3"/>
      <c r="C678" s="3"/>
      <c r="D678" s="3"/>
      <c r="E678" s="3"/>
      <c r="F678" s="3"/>
      <c r="G678" s="6"/>
      <c r="H678" s="3"/>
      <c r="I678" s="3"/>
      <c r="J678" s="13"/>
      <c r="K678" s="27"/>
    </row>
    <row r="679" spans="1:11">
      <c r="A679" s="11"/>
      <c r="B679" s="3"/>
      <c r="C679" s="3"/>
      <c r="D679" s="3"/>
      <c r="E679" s="3"/>
      <c r="F679" s="3"/>
      <c r="G679" s="6"/>
      <c r="H679" s="3"/>
      <c r="I679" s="3"/>
      <c r="J679" s="13"/>
      <c r="K679" s="24"/>
    </row>
    <row r="680" spans="1:11">
      <c r="A680" s="11"/>
      <c r="B680" s="3"/>
      <c r="C680" s="3"/>
      <c r="D680" s="3"/>
      <c r="E680" s="3"/>
      <c r="F680" s="3"/>
      <c r="G680" s="6"/>
      <c r="H680" s="3"/>
      <c r="I680" s="3"/>
      <c r="J680" s="13"/>
      <c r="K680" s="27"/>
    </row>
    <row r="681" spans="1:11">
      <c r="A681" s="11"/>
      <c r="B681" s="3"/>
      <c r="C681" s="3"/>
      <c r="D681" s="3"/>
      <c r="E681" s="3"/>
      <c r="F681" s="3"/>
      <c r="G681" s="6"/>
      <c r="H681" s="3"/>
      <c r="I681" s="3"/>
      <c r="J681" s="13"/>
      <c r="K681" s="24"/>
    </row>
    <row r="682" spans="1:11">
      <c r="A682" s="11"/>
      <c r="B682" s="3"/>
      <c r="C682" s="3"/>
      <c r="D682" s="3"/>
      <c r="E682" s="3"/>
      <c r="F682" s="3"/>
      <c r="G682" s="6"/>
      <c r="H682" s="3"/>
      <c r="I682" s="3"/>
      <c r="J682" s="13"/>
      <c r="K682" s="27"/>
    </row>
    <row r="683" spans="1:11">
      <c r="A683" s="11"/>
      <c r="B683" s="3"/>
      <c r="C683" s="3"/>
      <c r="D683" s="3"/>
      <c r="E683" s="3"/>
      <c r="F683" s="3"/>
      <c r="G683" s="6"/>
      <c r="H683" s="3"/>
      <c r="I683" s="3"/>
      <c r="J683" s="13"/>
      <c r="K683" s="24"/>
    </row>
    <row r="684" spans="1:11">
      <c r="A684" s="11"/>
      <c r="B684" s="3"/>
      <c r="C684" s="3"/>
      <c r="D684" s="3"/>
      <c r="E684" s="3"/>
      <c r="F684" s="3"/>
      <c r="G684" s="6"/>
      <c r="H684" s="3"/>
      <c r="I684" s="3"/>
      <c r="J684" s="13"/>
      <c r="K684" s="27"/>
    </row>
    <row r="685" spans="1:11">
      <c r="A685" s="11"/>
      <c r="B685" s="3"/>
      <c r="C685" s="3"/>
      <c r="D685" s="3"/>
      <c r="E685" s="3"/>
      <c r="F685" s="3"/>
      <c r="G685" s="6"/>
      <c r="H685" s="3"/>
      <c r="I685" s="3"/>
      <c r="J685" s="13"/>
      <c r="K685" s="24"/>
    </row>
    <row r="686" spans="1:11">
      <c r="A686" s="11"/>
      <c r="B686" s="3"/>
      <c r="C686" s="3"/>
      <c r="D686" s="3"/>
      <c r="E686" s="3"/>
      <c r="F686" s="3"/>
      <c r="G686" s="6"/>
      <c r="H686" s="3"/>
      <c r="I686" s="3"/>
      <c r="J686" s="13"/>
      <c r="K686" s="27"/>
    </row>
    <row r="687" spans="1:11">
      <c r="A687" s="17"/>
      <c r="B687" s="18"/>
      <c r="C687" s="18"/>
      <c r="D687" s="18"/>
      <c r="E687" s="18"/>
      <c r="F687" s="18"/>
      <c r="G687" s="23"/>
      <c r="H687" s="18"/>
      <c r="I687" s="18"/>
      <c r="J687" s="19"/>
      <c r="K687" s="30"/>
    </row>
    <row r="688" spans="1:11">
      <c r="A688" s="11"/>
      <c r="B688" s="3"/>
      <c r="C688" s="3"/>
      <c r="D688" s="3"/>
      <c r="E688" s="3"/>
      <c r="F688" s="3"/>
      <c r="G688" s="6"/>
      <c r="H688" s="3"/>
      <c r="I688" s="3"/>
      <c r="J688" s="13"/>
      <c r="K688" s="24"/>
    </row>
    <row r="689" spans="1:11">
      <c r="A689" s="11"/>
      <c r="B689" s="3"/>
      <c r="C689" s="3"/>
      <c r="D689" s="3"/>
      <c r="E689" s="3"/>
      <c r="F689" s="3"/>
      <c r="G689" s="6"/>
      <c r="H689" s="3"/>
      <c r="I689" s="3"/>
      <c r="J689" s="13"/>
      <c r="K689" s="26"/>
    </row>
    <row r="690" spans="1:11">
      <c r="A690" s="11"/>
      <c r="B690" s="3"/>
      <c r="C690" s="3"/>
      <c r="D690" s="3"/>
      <c r="E690" s="3"/>
      <c r="F690" s="3"/>
      <c r="G690" s="6"/>
      <c r="H690" s="3"/>
      <c r="I690" s="3"/>
      <c r="J690" s="13"/>
      <c r="K690" s="24"/>
    </row>
    <row r="691" spans="1:11">
      <c r="A691" s="17"/>
      <c r="B691" s="18"/>
      <c r="C691" s="18"/>
      <c r="D691" s="18"/>
      <c r="E691" s="18"/>
      <c r="F691" s="18"/>
      <c r="G691" s="23"/>
      <c r="H691" s="18"/>
      <c r="I691" s="18"/>
      <c r="J691" s="19"/>
      <c r="K691" s="28"/>
    </row>
    <row r="692" spans="1:11">
      <c r="A692" s="11"/>
      <c r="B692" s="3"/>
      <c r="C692" s="3"/>
      <c r="D692" s="3"/>
      <c r="E692" s="3"/>
      <c r="F692" s="3"/>
      <c r="G692" s="6"/>
      <c r="H692" s="3"/>
      <c r="I692" s="3"/>
      <c r="J692" s="13"/>
      <c r="K692" s="27"/>
    </row>
    <row r="693" spans="1:11">
      <c r="A693" s="11"/>
      <c r="B693" s="3"/>
      <c r="C693" s="3"/>
      <c r="D693" s="3"/>
      <c r="E693" s="3"/>
      <c r="F693" s="3"/>
      <c r="G693" s="6"/>
      <c r="H693" s="3"/>
      <c r="I693" s="3"/>
      <c r="J693" s="13"/>
      <c r="K693" s="24"/>
    </row>
    <row r="694" spans="1:11">
      <c r="A694" s="11"/>
      <c r="B694" s="3"/>
      <c r="C694" s="3"/>
      <c r="D694" s="3"/>
      <c r="E694" s="3"/>
      <c r="F694" s="3"/>
      <c r="G694" s="6"/>
      <c r="H694" s="3"/>
      <c r="I694" s="3"/>
      <c r="J694" s="13"/>
      <c r="K694" s="27"/>
    </row>
    <row r="695" spans="1:11">
      <c r="A695" s="11"/>
      <c r="B695" s="3"/>
      <c r="C695" s="3"/>
      <c r="D695" s="3"/>
      <c r="E695" s="3"/>
      <c r="F695" s="3"/>
      <c r="G695" s="6"/>
      <c r="H695" s="3"/>
      <c r="I695" s="3"/>
      <c r="J695" s="13"/>
      <c r="K695" s="24"/>
    </row>
    <row r="696" spans="1:11">
      <c r="A696" s="11"/>
      <c r="B696" s="3"/>
      <c r="C696" s="3"/>
      <c r="D696" s="3"/>
      <c r="E696" s="3"/>
      <c r="F696" s="3"/>
      <c r="G696" s="6"/>
      <c r="H696" s="3"/>
      <c r="I696" s="3"/>
      <c r="J696" s="13"/>
      <c r="K696" s="27"/>
    </row>
    <row r="697" spans="1:11">
      <c r="A697" s="11"/>
      <c r="B697" s="3"/>
      <c r="C697" s="3"/>
      <c r="D697" s="3"/>
      <c r="E697" s="3"/>
      <c r="F697" s="3"/>
      <c r="G697" s="6"/>
      <c r="H697" s="3"/>
      <c r="I697" s="3"/>
      <c r="J697" s="13"/>
      <c r="K697" s="24"/>
    </row>
    <row r="698" spans="1:11">
      <c r="A698" s="11"/>
      <c r="B698" s="3"/>
      <c r="C698" s="3"/>
      <c r="D698" s="3"/>
      <c r="E698" s="3"/>
      <c r="F698" s="3"/>
      <c r="G698" s="6"/>
      <c r="H698" s="3"/>
      <c r="I698" s="3"/>
      <c r="J698" s="13"/>
      <c r="K698" s="27"/>
    </row>
    <row r="699" spans="1:11">
      <c r="A699" s="17"/>
      <c r="B699" s="18"/>
      <c r="C699" s="18"/>
      <c r="D699" s="18"/>
      <c r="E699" s="18"/>
      <c r="F699" s="18"/>
      <c r="G699" s="23"/>
      <c r="H699" s="18"/>
      <c r="I699" s="18"/>
      <c r="J699" s="19"/>
      <c r="K699" s="30"/>
    </row>
    <row r="700" spans="1:11">
      <c r="A700" s="11"/>
      <c r="B700" s="3"/>
      <c r="C700" s="3"/>
      <c r="D700" s="3"/>
      <c r="E700" s="3"/>
      <c r="F700" s="3"/>
      <c r="G700" s="6"/>
      <c r="H700" s="3"/>
      <c r="I700" s="3"/>
      <c r="J700" s="13"/>
      <c r="K700" s="24"/>
    </row>
    <row r="701" spans="1:11">
      <c r="A701" s="11"/>
      <c r="B701" s="3"/>
      <c r="C701" s="3"/>
      <c r="D701" s="3"/>
      <c r="E701" s="3"/>
      <c r="F701" s="3"/>
      <c r="G701" s="6"/>
      <c r="H701" s="3"/>
      <c r="I701" s="3"/>
      <c r="J701" s="13"/>
      <c r="K701" s="26"/>
    </row>
    <row r="702" spans="1:11">
      <c r="A702" s="11"/>
      <c r="B702" s="3"/>
      <c r="C702" s="3"/>
      <c r="D702" s="3"/>
      <c r="E702" s="3"/>
      <c r="F702" s="3"/>
      <c r="G702" s="6"/>
      <c r="H702" s="3"/>
      <c r="I702" s="3"/>
      <c r="J702" s="13"/>
      <c r="K702" s="24"/>
    </row>
    <row r="703" spans="1:11">
      <c r="A703" s="17"/>
      <c r="B703" s="18"/>
      <c r="C703" s="18"/>
      <c r="D703" s="18"/>
      <c r="E703" s="18"/>
      <c r="F703" s="18"/>
      <c r="G703" s="23"/>
      <c r="H703" s="18"/>
      <c r="I703" s="18"/>
      <c r="J703" s="19"/>
      <c r="K703" s="28"/>
    </row>
    <row r="704" spans="1:11">
      <c r="A704" s="11"/>
      <c r="B704" s="3"/>
      <c r="C704" s="3"/>
      <c r="D704" s="3"/>
      <c r="E704" s="3"/>
      <c r="F704" s="3"/>
      <c r="G704" s="6"/>
      <c r="H704" s="3"/>
      <c r="I704" s="3"/>
      <c r="J704" s="13"/>
      <c r="K704" s="27"/>
    </row>
    <row r="705" spans="1:11">
      <c r="A705" s="11"/>
      <c r="B705" s="3"/>
      <c r="C705" s="3"/>
      <c r="D705" s="3"/>
      <c r="E705" s="3"/>
      <c r="F705" s="3"/>
      <c r="G705" s="6"/>
      <c r="H705" s="3"/>
      <c r="I705" s="3"/>
      <c r="J705" s="13"/>
      <c r="K705" s="24"/>
    </row>
    <row r="706" spans="1:11">
      <c r="A706" s="11"/>
      <c r="B706" s="3"/>
      <c r="C706" s="3"/>
      <c r="D706" s="3"/>
      <c r="E706" s="3"/>
      <c r="F706" s="3"/>
      <c r="G706" s="6"/>
      <c r="H706" s="3"/>
      <c r="I706" s="3"/>
      <c r="J706" s="13"/>
      <c r="K706" s="27"/>
    </row>
    <row r="707" spans="1:11">
      <c r="A707" s="17"/>
      <c r="B707" s="18"/>
      <c r="C707" s="18"/>
      <c r="D707" s="18"/>
      <c r="E707" s="18"/>
      <c r="F707" s="18"/>
      <c r="G707" s="23"/>
      <c r="H707" s="18"/>
      <c r="I707" s="18"/>
      <c r="J707" s="19"/>
      <c r="K707" s="30"/>
    </row>
    <row r="708" spans="1:11">
      <c r="A708" s="11"/>
      <c r="B708" s="3"/>
      <c r="C708" s="3"/>
      <c r="D708" s="3"/>
      <c r="E708" s="3"/>
      <c r="F708" s="3"/>
      <c r="G708" s="6"/>
      <c r="H708" s="3"/>
      <c r="I708" s="3"/>
      <c r="J708" s="13"/>
      <c r="K708" s="24"/>
    </row>
    <row r="709" spans="1:11">
      <c r="A709" s="11"/>
      <c r="B709" s="3"/>
      <c r="C709" s="3"/>
      <c r="D709" s="3"/>
      <c r="E709" s="3"/>
      <c r="F709" s="3"/>
      <c r="G709" s="6"/>
      <c r="H709" s="3"/>
      <c r="I709" s="3"/>
      <c r="J709" s="13"/>
      <c r="K709" s="26"/>
    </row>
    <row r="710" spans="1:11">
      <c r="A710" s="11"/>
      <c r="B710" s="3"/>
      <c r="C710" s="3"/>
      <c r="D710" s="3"/>
      <c r="E710" s="3"/>
      <c r="F710" s="3"/>
      <c r="G710" s="6"/>
      <c r="H710" s="3"/>
      <c r="I710" s="3"/>
      <c r="J710" s="13"/>
      <c r="K710" s="24"/>
    </row>
    <row r="711" spans="1:11">
      <c r="A711" s="11"/>
      <c r="B711" s="3"/>
      <c r="C711" s="3"/>
      <c r="D711" s="3"/>
      <c r="E711" s="3"/>
      <c r="F711" s="3"/>
      <c r="G711" s="6"/>
      <c r="H711" s="3"/>
      <c r="I711" s="3"/>
      <c r="J711" s="13"/>
      <c r="K711" s="26"/>
    </row>
    <row r="712" spans="1:11">
      <c r="A712" s="11"/>
      <c r="B712" s="3"/>
      <c r="C712" s="3"/>
      <c r="D712" s="3"/>
      <c r="E712" s="3"/>
      <c r="F712" s="3"/>
      <c r="G712" s="6"/>
      <c r="H712" s="3"/>
      <c r="I712" s="3"/>
      <c r="J712" s="13"/>
      <c r="K712" s="24"/>
    </row>
    <row r="713" spans="1:11">
      <c r="A713" s="11"/>
      <c r="B713" s="3"/>
      <c r="C713" s="3"/>
      <c r="D713" s="3"/>
      <c r="E713" s="3"/>
      <c r="F713" s="3"/>
      <c r="G713" s="6"/>
      <c r="H713" s="3"/>
      <c r="I713" s="3"/>
      <c r="J713" s="13"/>
      <c r="K713" s="26"/>
    </row>
    <row r="714" spans="1:11">
      <c r="A714" s="11"/>
      <c r="B714" s="3"/>
      <c r="C714" s="3"/>
      <c r="D714" s="3"/>
      <c r="E714" s="3"/>
      <c r="F714" s="3"/>
      <c r="G714" s="6"/>
      <c r="H714" s="3"/>
      <c r="I714" s="3"/>
      <c r="J714" s="13"/>
      <c r="K714" s="24"/>
    </row>
    <row r="715" spans="1:11">
      <c r="A715" s="11"/>
      <c r="B715" s="3"/>
      <c r="C715" s="3"/>
      <c r="D715" s="3"/>
      <c r="E715" s="3"/>
      <c r="F715" s="3"/>
      <c r="G715" s="6"/>
      <c r="H715" s="3"/>
      <c r="I715" s="3"/>
      <c r="J715" s="13"/>
      <c r="K715" s="26"/>
    </row>
    <row r="716" spans="1:11">
      <c r="A716" s="11"/>
      <c r="B716" s="3"/>
      <c r="C716" s="3"/>
      <c r="D716" s="3"/>
      <c r="E716" s="3"/>
      <c r="F716" s="3"/>
      <c r="G716" s="6"/>
      <c r="H716" s="3"/>
      <c r="I716" s="3"/>
      <c r="J716" s="13"/>
      <c r="K716" s="24"/>
    </row>
    <row r="717" spans="1:11">
      <c r="A717" s="11"/>
      <c r="B717" s="3"/>
      <c r="C717" s="3"/>
      <c r="D717" s="3"/>
      <c r="E717" s="3"/>
      <c r="F717" s="3"/>
      <c r="G717" s="6"/>
      <c r="H717" s="3"/>
      <c r="I717" s="3"/>
      <c r="J717" s="13"/>
      <c r="K717" s="26"/>
    </row>
    <row r="718" spans="1:11">
      <c r="A718" s="11"/>
      <c r="B718" s="3"/>
      <c r="C718" s="3"/>
      <c r="D718" s="3"/>
      <c r="E718" s="3"/>
      <c r="F718" s="3"/>
      <c r="G718" s="6"/>
      <c r="H718" s="3"/>
      <c r="I718" s="3"/>
      <c r="J718" s="13"/>
      <c r="K718" s="24"/>
    </row>
    <row r="719" spans="1:11">
      <c r="A719" s="11"/>
      <c r="B719" s="3"/>
      <c r="C719" s="3"/>
      <c r="D719" s="3"/>
      <c r="E719" s="3"/>
      <c r="F719" s="3"/>
      <c r="G719" s="6"/>
      <c r="H719" s="3"/>
      <c r="I719" s="3"/>
      <c r="J719" s="13"/>
      <c r="K719" s="26"/>
    </row>
    <row r="720" spans="1:11">
      <c r="A720" s="11"/>
      <c r="B720" s="3"/>
      <c r="C720" s="3"/>
      <c r="D720" s="3"/>
      <c r="E720" s="3"/>
      <c r="F720" s="3"/>
      <c r="G720" s="6"/>
      <c r="H720" s="3"/>
      <c r="I720" s="3"/>
      <c r="J720" s="13"/>
      <c r="K720" s="24"/>
    </row>
    <row r="721" spans="1:11">
      <c r="A721" s="11"/>
      <c r="B721" s="3"/>
      <c r="C721" s="3"/>
      <c r="D721" s="3"/>
      <c r="E721" s="3"/>
      <c r="F721" s="3"/>
      <c r="G721" s="6"/>
      <c r="H721" s="3"/>
      <c r="I721" s="3"/>
      <c r="J721" s="13"/>
      <c r="K721" s="26"/>
    </row>
    <row r="722" spans="1:11">
      <c r="A722" s="11"/>
      <c r="B722" s="3"/>
      <c r="C722" s="3"/>
      <c r="D722" s="3"/>
      <c r="E722" s="3"/>
      <c r="F722" s="3"/>
      <c r="G722" s="6"/>
      <c r="H722" s="3"/>
      <c r="I722" s="3"/>
      <c r="J722" s="13"/>
      <c r="K722" s="24"/>
    </row>
    <row r="723" spans="1:11">
      <c r="A723" s="11"/>
      <c r="B723" s="3"/>
      <c r="C723" s="3"/>
      <c r="D723" s="3"/>
      <c r="E723" s="3"/>
      <c r="F723" s="3"/>
      <c r="G723" s="6"/>
      <c r="H723" s="3"/>
      <c r="I723" s="3"/>
      <c r="J723" s="13"/>
      <c r="K723" s="26"/>
    </row>
    <row r="724" spans="1:11">
      <c r="A724" s="11"/>
      <c r="B724" s="3"/>
      <c r="C724" s="3"/>
      <c r="D724" s="3"/>
      <c r="E724" s="3"/>
      <c r="F724" s="3"/>
      <c r="G724" s="6"/>
      <c r="H724" s="3"/>
      <c r="I724" s="3"/>
      <c r="J724" s="13"/>
      <c r="K724" s="24"/>
    </row>
    <row r="725" spans="1:11">
      <c r="A725" s="11"/>
      <c r="B725" s="3"/>
      <c r="C725" s="3"/>
      <c r="D725" s="3"/>
      <c r="E725" s="3"/>
      <c r="F725" s="3"/>
      <c r="G725" s="6"/>
      <c r="H725" s="3"/>
      <c r="I725" s="3"/>
      <c r="J725" s="13"/>
      <c r="K725" s="26"/>
    </row>
    <row r="726" spans="1:11">
      <c r="A726" s="11"/>
      <c r="B726" s="3"/>
      <c r="C726" s="3"/>
      <c r="D726" s="3"/>
      <c r="E726" s="3"/>
      <c r="F726" s="3"/>
      <c r="G726" s="6"/>
      <c r="H726" s="3"/>
      <c r="I726" s="3"/>
      <c r="J726" s="13"/>
      <c r="K726" s="24"/>
    </row>
    <row r="727" spans="1:11">
      <c r="A727" s="11"/>
      <c r="B727" s="3"/>
      <c r="C727" s="3"/>
      <c r="D727" s="3"/>
      <c r="E727" s="3"/>
      <c r="F727" s="3"/>
      <c r="G727" s="6"/>
      <c r="H727" s="3"/>
      <c r="I727" s="3"/>
      <c r="J727" s="13"/>
      <c r="K727" s="26"/>
    </row>
    <row r="728" spans="1:11">
      <c r="A728" s="11"/>
      <c r="B728" s="3"/>
      <c r="C728" s="3"/>
      <c r="D728" s="3"/>
      <c r="E728" s="3"/>
      <c r="F728" s="3"/>
      <c r="G728" s="6"/>
      <c r="H728" s="3"/>
      <c r="I728" s="3"/>
      <c r="J728" s="13"/>
      <c r="K728" s="24"/>
    </row>
    <row r="729" spans="1:11">
      <c r="A729" s="17"/>
      <c r="B729" s="18"/>
      <c r="C729" s="18"/>
      <c r="D729" s="18"/>
      <c r="E729" s="18"/>
      <c r="F729" s="18"/>
      <c r="G729" s="23"/>
      <c r="H729" s="18"/>
      <c r="I729" s="18"/>
      <c r="J729" s="19"/>
      <c r="K729" s="28"/>
    </row>
    <row r="730" spans="1:11">
      <c r="A730" s="11"/>
      <c r="B730" s="3"/>
      <c r="C730" s="3"/>
      <c r="D730" s="3"/>
      <c r="E730" s="3"/>
      <c r="F730" s="3"/>
      <c r="G730" s="6"/>
      <c r="H730" s="3"/>
      <c r="I730" s="3"/>
      <c r="J730" s="13"/>
      <c r="K730" s="27"/>
    </row>
    <row r="731" spans="1:11">
      <c r="A731" s="17"/>
      <c r="B731" s="18"/>
      <c r="C731" s="18"/>
      <c r="D731" s="18"/>
      <c r="E731" s="18"/>
      <c r="F731" s="18"/>
      <c r="G731" s="23"/>
      <c r="H731" s="18"/>
      <c r="I731" s="18"/>
      <c r="J731" s="19"/>
      <c r="K731" s="30"/>
    </row>
    <row r="732" spans="1:11">
      <c r="A732" s="11"/>
      <c r="B732" s="3"/>
      <c r="C732" s="3"/>
      <c r="D732" s="3"/>
      <c r="E732" s="3"/>
      <c r="F732" s="3"/>
      <c r="G732" s="6"/>
      <c r="H732" s="3"/>
      <c r="I732" s="3"/>
      <c r="J732" s="13"/>
      <c r="K732" s="24"/>
    </row>
    <row r="733" spans="1:11">
      <c r="A733" s="11"/>
      <c r="B733" s="3"/>
      <c r="C733" s="3"/>
      <c r="D733" s="3"/>
      <c r="E733" s="3"/>
      <c r="F733" s="3"/>
      <c r="G733" s="6"/>
      <c r="H733" s="3"/>
      <c r="I733" s="3"/>
      <c r="J733" s="13"/>
      <c r="K733" s="26"/>
    </row>
    <row r="734" spans="1:11">
      <c r="A734" s="11"/>
      <c r="B734" s="3"/>
      <c r="C734" s="3"/>
      <c r="D734" s="3"/>
      <c r="E734" s="3"/>
      <c r="F734" s="3"/>
      <c r="G734" s="6"/>
      <c r="H734" s="3"/>
      <c r="I734" s="3"/>
      <c r="J734" s="13"/>
      <c r="K734" s="24"/>
    </row>
    <row r="735" spans="1:11">
      <c r="A735" s="11"/>
      <c r="B735" s="3"/>
      <c r="C735" s="3"/>
      <c r="D735" s="3"/>
      <c r="E735" s="3"/>
      <c r="F735" s="3"/>
      <c r="G735" s="6"/>
      <c r="H735" s="3"/>
      <c r="I735" s="3"/>
      <c r="J735" s="13"/>
      <c r="K735" s="26"/>
    </row>
    <row r="736" spans="1:11">
      <c r="A736" s="11"/>
      <c r="B736" s="3"/>
      <c r="C736" s="3"/>
      <c r="D736" s="3"/>
      <c r="E736" s="3"/>
      <c r="F736" s="3"/>
      <c r="G736" s="6"/>
      <c r="H736" s="3"/>
      <c r="I736" s="3"/>
      <c r="J736" s="13"/>
      <c r="K736" s="24"/>
    </row>
    <row r="737" spans="1:11">
      <c r="A737" s="11"/>
      <c r="B737" s="3"/>
      <c r="C737" s="3"/>
      <c r="D737" s="3"/>
      <c r="E737" s="3"/>
      <c r="F737" s="3"/>
      <c r="G737" s="6"/>
      <c r="H737" s="3"/>
      <c r="I737" s="3"/>
      <c r="J737" s="13"/>
      <c r="K737" s="26"/>
    </row>
    <row r="738" spans="1:11">
      <c r="A738" s="11"/>
      <c r="B738" s="3"/>
      <c r="C738" s="3"/>
      <c r="D738" s="3"/>
      <c r="E738" s="3"/>
      <c r="F738" s="3"/>
      <c r="G738" s="6"/>
      <c r="H738" s="3"/>
      <c r="I738" s="3"/>
      <c r="J738" s="13"/>
      <c r="K738" s="24"/>
    </row>
    <row r="739" spans="1:11">
      <c r="A739" s="11"/>
      <c r="B739" s="3"/>
      <c r="C739" s="3"/>
      <c r="D739" s="3"/>
      <c r="E739" s="3"/>
      <c r="F739" s="3"/>
      <c r="G739" s="6"/>
      <c r="H739" s="3"/>
      <c r="I739" s="3"/>
      <c r="J739" s="13"/>
      <c r="K739" s="26"/>
    </row>
    <row r="740" spans="1:11">
      <c r="A740" s="11"/>
      <c r="B740" s="3"/>
      <c r="C740" s="3"/>
      <c r="D740" s="3"/>
      <c r="E740" s="3"/>
      <c r="F740" s="3"/>
      <c r="G740" s="6"/>
      <c r="H740" s="3"/>
      <c r="I740" s="3"/>
      <c r="J740" s="13"/>
      <c r="K740" s="24"/>
    </row>
    <row r="741" spans="1:11">
      <c r="A741" s="11"/>
      <c r="B741" s="3"/>
      <c r="C741" s="3"/>
      <c r="D741" s="3"/>
      <c r="E741" s="3"/>
      <c r="F741" s="3"/>
      <c r="G741" s="6"/>
      <c r="H741" s="3"/>
      <c r="I741" s="3"/>
      <c r="J741" s="13"/>
      <c r="K741" s="26"/>
    </row>
    <row r="742" spans="1:11">
      <c r="A742" s="11"/>
      <c r="B742" s="3"/>
      <c r="C742" s="3"/>
      <c r="D742" s="3"/>
      <c r="E742" s="3"/>
      <c r="F742" s="3"/>
      <c r="G742" s="6"/>
      <c r="H742" s="3"/>
      <c r="I742" s="3"/>
      <c r="J742" s="13"/>
      <c r="K742" s="24"/>
    </row>
    <row r="743" spans="1:11">
      <c r="A743" s="17"/>
      <c r="B743" s="18"/>
      <c r="C743" s="18"/>
      <c r="D743" s="18"/>
      <c r="E743" s="18"/>
      <c r="F743" s="18"/>
      <c r="G743" s="23"/>
      <c r="H743" s="18"/>
      <c r="I743" s="18"/>
      <c r="J743" s="19"/>
      <c r="K743" s="28"/>
    </row>
    <row r="744" spans="1:11">
      <c r="A744" s="11"/>
      <c r="B744" s="3"/>
      <c r="C744" s="3"/>
      <c r="D744" s="3"/>
      <c r="E744" s="3"/>
      <c r="F744" s="3"/>
      <c r="G744" s="6"/>
      <c r="H744" s="3"/>
      <c r="I744" s="3"/>
      <c r="J744" s="13"/>
      <c r="K744" s="27"/>
    </row>
    <row r="745" spans="1:11">
      <c r="A745" s="11"/>
      <c r="B745" s="3"/>
      <c r="C745" s="3"/>
      <c r="D745" s="3"/>
      <c r="E745" s="3"/>
      <c r="F745" s="3"/>
      <c r="G745" s="6"/>
      <c r="H745" s="3"/>
      <c r="I745" s="3"/>
      <c r="J745" s="13"/>
      <c r="K745" s="24"/>
    </row>
    <row r="746" spans="1:11">
      <c r="A746" s="11"/>
      <c r="B746" s="3"/>
      <c r="C746" s="3"/>
      <c r="D746" s="3"/>
      <c r="E746" s="3"/>
      <c r="F746" s="3"/>
      <c r="G746" s="6"/>
      <c r="H746" s="3"/>
      <c r="I746" s="3"/>
      <c r="J746" s="13"/>
      <c r="K746" s="27"/>
    </row>
    <row r="747" spans="1:11">
      <c r="A747" s="11"/>
      <c r="B747" s="3"/>
      <c r="C747" s="3"/>
      <c r="D747" s="3"/>
      <c r="E747" s="3"/>
      <c r="F747" s="3"/>
      <c r="G747" s="6"/>
      <c r="H747" s="3"/>
      <c r="I747" s="3"/>
      <c r="J747" s="13"/>
      <c r="K747" s="24"/>
    </row>
    <row r="748" spans="1:11">
      <c r="A748" s="17"/>
      <c r="B748" s="18"/>
      <c r="C748" s="18"/>
      <c r="D748" s="18"/>
      <c r="E748" s="18"/>
      <c r="F748" s="18"/>
      <c r="G748" s="23"/>
      <c r="H748" s="18"/>
      <c r="I748" s="18"/>
      <c r="J748" s="19"/>
      <c r="K748" s="29"/>
    </row>
    <row r="749" spans="1:11">
      <c r="A749" s="11"/>
      <c r="B749" s="3"/>
      <c r="C749" s="3"/>
      <c r="D749" s="3"/>
      <c r="E749" s="3"/>
      <c r="F749" s="3"/>
      <c r="G749" s="6"/>
      <c r="H749" s="3"/>
      <c r="I749" s="3"/>
      <c r="J749" s="13"/>
      <c r="K749" s="26"/>
    </row>
    <row r="750" spans="1:11">
      <c r="A750" s="11"/>
      <c r="B750" s="3"/>
      <c r="C750" s="3"/>
      <c r="D750" s="3"/>
      <c r="E750" s="3"/>
      <c r="F750" s="3"/>
      <c r="G750" s="6"/>
      <c r="H750" s="3"/>
      <c r="I750" s="3"/>
      <c r="J750" s="13"/>
      <c r="K750" s="24"/>
    </row>
    <row r="751" spans="1:11">
      <c r="A751" s="11"/>
      <c r="B751" s="3"/>
      <c r="C751" s="3"/>
      <c r="D751" s="3"/>
      <c r="E751" s="3"/>
      <c r="F751" s="3"/>
      <c r="G751" s="6"/>
      <c r="H751" s="3"/>
      <c r="I751" s="3"/>
      <c r="J751" s="13"/>
      <c r="K751" s="26"/>
    </row>
    <row r="752" spans="1:11">
      <c r="A752" s="11"/>
      <c r="B752" s="3"/>
      <c r="C752" s="3"/>
      <c r="D752" s="3"/>
      <c r="E752" s="3"/>
      <c r="F752" s="3"/>
      <c r="G752" s="6"/>
      <c r="H752" s="3"/>
      <c r="I752" s="3"/>
      <c r="J752" s="13"/>
      <c r="K752" s="24"/>
    </row>
    <row r="753" spans="1:11">
      <c r="A753" s="11"/>
      <c r="B753" s="3"/>
      <c r="C753" s="3"/>
      <c r="D753" s="3"/>
      <c r="E753" s="3"/>
      <c r="F753" s="3"/>
      <c r="G753" s="6"/>
      <c r="H753" s="3"/>
      <c r="I753" s="3"/>
      <c r="J753" s="13"/>
      <c r="K753" s="26"/>
    </row>
    <row r="754" spans="1:11">
      <c r="A754" s="17"/>
      <c r="B754" s="18"/>
      <c r="C754" s="18"/>
      <c r="D754" s="18"/>
      <c r="E754" s="18"/>
      <c r="F754" s="18"/>
      <c r="G754" s="23"/>
      <c r="H754" s="18"/>
      <c r="I754" s="18"/>
      <c r="J754" s="19"/>
      <c r="K754" s="30"/>
    </row>
    <row r="755" spans="1:11">
      <c r="A755" s="11"/>
      <c r="B755" s="3"/>
      <c r="C755" s="3"/>
      <c r="D755" s="3"/>
      <c r="E755" s="3"/>
      <c r="F755" s="3"/>
      <c r="G755" s="6"/>
      <c r="H755" s="3"/>
      <c r="I755" s="3"/>
      <c r="J755" s="13"/>
      <c r="K755" s="24"/>
    </row>
    <row r="756" spans="1:11">
      <c r="A756" s="11"/>
      <c r="B756" s="3"/>
      <c r="C756" s="3"/>
      <c r="D756" s="3"/>
      <c r="E756" s="3"/>
      <c r="F756" s="3"/>
      <c r="G756" s="6"/>
      <c r="H756" s="3"/>
      <c r="I756" s="3"/>
      <c r="J756" s="13"/>
      <c r="K756" s="27"/>
    </row>
    <row r="757" spans="1:11">
      <c r="A757" s="11"/>
      <c r="B757" s="3"/>
      <c r="C757" s="3"/>
      <c r="D757" s="3"/>
      <c r="E757" s="3"/>
      <c r="F757" s="3"/>
      <c r="G757" s="6"/>
      <c r="H757" s="3"/>
      <c r="I757" s="3"/>
      <c r="J757" s="13"/>
      <c r="K757" s="24"/>
    </row>
    <row r="758" spans="1:11">
      <c r="A758" s="11"/>
      <c r="B758" s="3"/>
      <c r="C758" s="3"/>
      <c r="D758" s="3"/>
      <c r="E758" s="3"/>
      <c r="F758" s="3"/>
      <c r="G758" s="6"/>
      <c r="H758" s="3"/>
      <c r="I758" s="3"/>
      <c r="J758" s="13"/>
      <c r="K758" s="27"/>
    </row>
    <row r="759" spans="1:11">
      <c r="A759" s="11"/>
      <c r="B759" s="3"/>
      <c r="C759" s="3"/>
      <c r="D759" s="3"/>
      <c r="E759" s="3"/>
      <c r="F759" s="3"/>
      <c r="G759" s="6"/>
      <c r="H759" s="3"/>
      <c r="I759" s="3"/>
      <c r="J759" s="13"/>
      <c r="K759" s="24"/>
    </row>
    <row r="760" spans="1:11">
      <c r="A760" s="11"/>
      <c r="B760" s="3"/>
      <c r="C760" s="3"/>
      <c r="D760" s="3"/>
      <c r="E760" s="3"/>
      <c r="F760" s="3"/>
      <c r="G760" s="6"/>
      <c r="H760" s="3"/>
      <c r="I760" s="3"/>
      <c r="J760" s="13"/>
      <c r="K760" s="27"/>
    </row>
    <row r="761" spans="1:11">
      <c r="A761" s="11"/>
      <c r="B761" s="3"/>
      <c r="C761" s="3"/>
      <c r="D761" s="3"/>
      <c r="E761" s="3"/>
      <c r="F761" s="3"/>
      <c r="G761" s="6"/>
      <c r="H761" s="3"/>
      <c r="I761" s="3"/>
      <c r="J761" s="13"/>
      <c r="K761" s="24"/>
    </row>
    <row r="762" spans="1:11">
      <c r="A762" s="11"/>
      <c r="B762" s="3"/>
      <c r="C762" s="3"/>
      <c r="D762" s="3"/>
      <c r="E762" s="3"/>
      <c r="F762" s="3"/>
      <c r="G762" s="6"/>
      <c r="H762" s="3"/>
      <c r="I762" s="3"/>
      <c r="J762" s="13"/>
      <c r="K762" s="27"/>
    </row>
    <row r="763" spans="1:11">
      <c r="A763" s="11"/>
      <c r="B763" s="3"/>
      <c r="C763" s="3"/>
      <c r="D763" s="3"/>
      <c r="E763" s="3"/>
      <c r="F763" s="3"/>
      <c r="G763" s="6"/>
      <c r="H763" s="3"/>
      <c r="I763" s="3"/>
      <c r="J763" s="13"/>
      <c r="K763" s="24"/>
    </row>
    <row r="764" spans="1:11">
      <c r="A764" s="11"/>
      <c r="B764" s="3"/>
      <c r="C764" s="3"/>
      <c r="D764" s="3"/>
      <c r="E764" s="3"/>
      <c r="F764" s="3"/>
      <c r="G764" s="6"/>
      <c r="H764" s="3"/>
      <c r="I764" s="3"/>
      <c r="J764" s="13"/>
      <c r="K764" s="27"/>
    </row>
    <row r="765" spans="1:11">
      <c r="A765" s="11"/>
      <c r="B765" s="3"/>
      <c r="C765" s="3"/>
      <c r="D765" s="3"/>
      <c r="E765" s="3"/>
      <c r="F765" s="3"/>
      <c r="G765" s="6"/>
      <c r="H765" s="3"/>
      <c r="I765" s="3"/>
      <c r="J765" s="13"/>
      <c r="K765" s="24"/>
    </row>
    <row r="766" spans="1:11">
      <c r="A766" s="11"/>
      <c r="B766" s="3"/>
      <c r="C766" s="3"/>
      <c r="D766" s="3"/>
      <c r="E766" s="3"/>
      <c r="F766" s="3"/>
      <c r="G766" s="6"/>
      <c r="H766" s="3"/>
      <c r="I766" s="3"/>
      <c r="J766" s="13"/>
      <c r="K766" s="27"/>
    </row>
    <row r="767" spans="1:11">
      <c r="A767" s="11"/>
      <c r="B767" s="3"/>
      <c r="C767" s="3"/>
      <c r="D767" s="3"/>
      <c r="E767" s="3"/>
      <c r="F767" s="3"/>
      <c r="G767" s="6"/>
      <c r="H767" s="3"/>
      <c r="I767" s="3"/>
      <c r="J767" s="13"/>
      <c r="K767" s="24"/>
    </row>
    <row r="768" spans="1:11">
      <c r="A768" s="17"/>
      <c r="B768" s="18"/>
      <c r="C768" s="18"/>
      <c r="D768" s="18"/>
      <c r="E768" s="18"/>
      <c r="F768" s="18"/>
      <c r="G768" s="23"/>
      <c r="H768" s="18"/>
      <c r="I768" s="18"/>
      <c r="J768" s="19"/>
      <c r="K768" s="29"/>
    </row>
    <row r="769" spans="1:11">
      <c r="A769" s="11"/>
      <c r="B769" s="3"/>
      <c r="C769" s="3"/>
      <c r="D769" s="3"/>
      <c r="E769" s="3"/>
      <c r="F769" s="3"/>
      <c r="G769" s="6"/>
      <c r="H769" s="3"/>
      <c r="I769" s="3"/>
      <c r="J769" s="13"/>
      <c r="K769" s="26"/>
    </row>
    <row r="770" spans="1:11">
      <c r="A770" s="11"/>
      <c r="B770" s="3"/>
      <c r="C770" s="3"/>
      <c r="D770" s="3"/>
      <c r="E770" s="3"/>
      <c r="F770" s="3"/>
      <c r="G770" s="6"/>
      <c r="H770" s="3"/>
      <c r="I770" s="3"/>
      <c r="J770" s="13"/>
      <c r="K770" s="24"/>
    </row>
    <row r="771" spans="1:11">
      <c r="A771" s="11"/>
      <c r="B771" s="3"/>
      <c r="C771" s="3"/>
      <c r="D771" s="3"/>
      <c r="E771" s="3"/>
      <c r="F771" s="3"/>
      <c r="G771" s="6"/>
      <c r="H771" s="3"/>
      <c r="I771" s="3"/>
      <c r="J771" s="13"/>
      <c r="K771" s="26"/>
    </row>
    <row r="772" spans="1:11">
      <c r="A772" s="11"/>
      <c r="B772" s="3"/>
      <c r="C772" s="3"/>
      <c r="D772" s="3"/>
      <c r="E772" s="3"/>
      <c r="F772" s="3"/>
      <c r="G772" s="6"/>
      <c r="H772" s="3"/>
      <c r="I772" s="3"/>
      <c r="J772" s="13"/>
      <c r="K772" s="24"/>
    </row>
    <row r="773" spans="1:11">
      <c r="A773" s="11"/>
      <c r="B773" s="3"/>
      <c r="C773" s="3"/>
      <c r="D773" s="3"/>
      <c r="E773" s="3"/>
      <c r="F773" s="3"/>
      <c r="G773" s="6"/>
      <c r="H773" s="3"/>
      <c r="I773" s="3"/>
      <c r="J773" s="13"/>
      <c r="K773" s="26"/>
    </row>
    <row r="774" spans="1:11">
      <c r="A774" s="11"/>
      <c r="B774" s="3"/>
      <c r="C774" s="3"/>
      <c r="D774" s="3"/>
      <c r="E774" s="3"/>
      <c r="F774" s="3"/>
      <c r="G774" s="6"/>
      <c r="H774" s="3"/>
      <c r="I774" s="3"/>
      <c r="J774" s="13"/>
      <c r="K774" s="24"/>
    </row>
    <row r="775" spans="1:11">
      <c r="A775" s="11"/>
      <c r="B775" s="3"/>
      <c r="C775" s="3"/>
      <c r="D775" s="3"/>
      <c r="E775" s="3"/>
      <c r="F775" s="3"/>
      <c r="G775" s="6"/>
      <c r="H775" s="3"/>
      <c r="I775" s="3"/>
      <c r="J775" s="13"/>
      <c r="K775" s="26"/>
    </row>
    <row r="776" spans="1:11">
      <c r="A776" s="11"/>
      <c r="B776" s="3"/>
      <c r="C776" s="3"/>
      <c r="D776" s="3"/>
      <c r="E776" s="3"/>
      <c r="F776" s="3"/>
      <c r="G776" s="6"/>
      <c r="H776" s="3"/>
      <c r="I776" s="3"/>
      <c r="J776" s="13"/>
      <c r="K776" s="24"/>
    </row>
    <row r="777" spans="1:11">
      <c r="A777" s="11"/>
      <c r="B777" s="3"/>
      <c r="C777" s="3"/>
      <c r="D777" s="3"/>
      <c r="E777" s="3"/>
      <c r="F777" s="3"/>
      <c r="G777" s="6"/>
      <c r="H777" s="3"/>
      <c r="I777" s="3"/>
      <c r="J777" s="13"/>
      <c r="K777" s="26"/>
    </row>
    <row r="778" spans="1:11">
      <c r="A778" s="11"/>
      <c r="B778" s="3"/>
      <c r="C778" s="3"/>
      <c r="D778" s="3"/>
      <c r="E778" s="3"/>
      <c r="F778" s="3"/>
      <c r="G778" s="6"/>
      <c r="H778" s="3"/>
      <c r="I778" s="3"/>
      <c r="J778" s="13"/>
      <c r="K778" s="24"/>
    </row>
    <row r="779" spans="1:11">
      <c r="A779" s="11"/>
      <c r="B779" s="3"/>
      <c r="C779" s="3"/>
      <c r="D779" s="3"/>
      <c r="E779" s="3"/>
      <c r="F779" s="3"/>
      <c r="G779" s="6"/>
      <c r="H779" s="3"/>
      <c r="I779" s="3"/>
      <c r="J779" s="13"/>
      <c r="K779" s="26"/>
    </row>
    <row r="780" spans="1:11">
      <c r="A780" s="11"/>
      <c r="B780" s="3"/>
      <c r="C780" s="3"/>
      <c r="D780" s="3"/>
      <c r="E780" s="3"/>
      <c r="F780" s="3"/>
      <c r="G780" s="6"/>
      <c r="H780" s="3"/>
      <c r="I780" s="3"/>
      <c r="J780" s="13"/>
      <c r="K780" s="24"/>
    </row>
    <row r="781" spans="1:11">
      <c r="A781" s="11"/>
      <c r="B781" s="3"/>
      <c r="C781" s="3"/>
      <c r="D781" s="3"/>
      <c r="E781" s="3"/>
      <c r="F781" s="3"/>
      <c r="G781" s="6"/>
      <c r="H781" s="3"/>
      <c r="I781" s="3"/>
      <c r="J781" s="13"/>
      <c r="K781" s="26"/>
    </row>
    <row r="782" spans="1:11">
      <c r="A782" s="11"/>
      <c r="B782" s="3"/>
      <c r="C782" s="3"/>
      <c r="D782" s="3"/>
      <c r="E782" s="3"/>
      <c r="F782" s="3"/>
      <c r="G782" s="6"/>
      <c r="H782" s="3"/>
      <c r="I782" s="3"/>
      <c r="J782" s="13"/>
      <c r="K782" s="24"/>
    </row>
    <row r="783" spans="1:11">
      <c r="A783" s="11"/>
      <c r="B783" s="3"/>
      <c r="C783" s="3"/>
      <c r="D783" s="3"/>
      <c r="E783" s="3"/>
      <c r="F783" s="3"/>
      <c r="G783" s="6"/>
      <c r="H783" s="3"/>
      <c r="I783" s="3"/>
      <c r="J783" s="13"/>
      <c r="K783" s="26"/>
    </row>
    <row r="784" spans="1:11">
      <c r="A784" s="11"/>
      <c r="B784" s="3"/>
      <c r="C784" s="3"/>
      <c r="D784" s="3"/>
      <c r="E784" s="3"/>
      <c r="F784" s="3"/>
      <c r="G784" s="6"/>
      <c r="H784" s="3"/>
      <c r="I784" s="3"/>
      <c r="J784" s="13"/>
      <c r="K784" s="24"/>
    </row>
    <row r="785" spans="1:11">
      <c r="A785" s="11"/>
      <c r="B785" s="3"/>
      <c r="C785" s="3"/>
      <c r="D785" s="3"/>
      <c r="E785" s="3"/>
      <c r="F785" s="3"/>
      <c r="G785" s="6"/>
      <c r="H785" s="3"/>
      <c r="I785" s="3"/>
      <c r="J785" s="13"/>
      <c r="K785" s="26"/>
    </row>
    <row r="786" spans="1:11">
      <c r="A786" s="11"/>
      <c r="B786" s="3"/>
      <c r="C786" s="3"/>
      <c r="D786" s="3"/>
      <c r="E786" s="3"/>
      <c r="F786" s="3"/>
      <c r="G786" s="6"/>
      <c r="H786" s="3"/>
      <c r="I786" s="3"/>
      <c r="J786" s="13"/>
      <c r="K786" s="24"/>
    </row>
    <row r="787" spans="1:11">
      <c r="A787" s="11"/>
      <c r="B787" s="3"/>
      <c r="C787" s="3"/>
      <c r="D787" s="3"/>
      <c r="E787" s="3"/>
      <c r="F787" s="3"/>
      <c r="G787" s="6"/>
      <c r="H787" s="3"/>
      <c r="I787" s="3"/>
      <c r="J787" s="13"/>
      <c r="K787" s="26"/>
    </row>
    <row r="788" spans="1:11">
      <c r="A788" s="11"/>
      <c r="B788" s="3"/>
      <c r="C788" s="3"/>
      <c r="D788" s="3"/>
      <c r="E788" s="3"/>
      <c r="F788" s="3"/>
      <c r="G788" s="6"/>
      <c r="H788" s="3"/>
      <c r="I788" s="3"/>
      <c r="J788" s="13"/>
      <c r="K788" s="24"/>
    </row>
    <row r="789" spans="1:11">
      <c r="A789" s="11"/>
      <c r="B789" s="3"/>
      <c r="C789" s="3"/>
      <c r="D789" s="3"/>
      <c r="E789" s="3"/>
      <c r="F789" s="3"/>
      <c r="G789" s="6"/>
      <c r="H789" s="3"/>
      <c r="I789" s="3"/>
      <c r="J789" s="13"/>
      <c r="K789" s="26"/>
    </row>
    <row r="790" spans="1:11">
      <c r="A790" s="11"/>
      <c r="B790" s="3"/>
      <c r="C790" s="3"/>
      <c r="D790" s="3"/>
      <c r="E790" s="3"/>
      <c r="F790" s="3"/>
      <c r="G790" s="6"/>
      <c r="H790" s="3"/>
      <c r="I790" s="3"/>
      <c r="J790" s="13"/>
      <c r="K790" s="24"/>
    </row>
    <row r="791" spans="1:11">
      <c r="A791" s="11"/>
      <c r="B791" s="3"/>
      <c r="C791" s="3"/>
      <c r="D791" s="3"/>
      <c r="E791" s="3"/>
      <c r="F791" s="3"/>
      <c r="G791" s="6"/>
      <c r="H791" s="3"/>
      <c r="I791" s="3"/>
      <c r="J791" s="13"/>
      <c r="K791" s="26"/>
    </row>
    <row r="792" spans="1:11">
      <c r="A792" s="11"/>
      <c r="B792" s="3"/>
      <c r="C792" s="3"/>
      <c r="D792" s="3"/>
      <c r="E792" s="3"/>
      <c r="F792" s="3"/>
      <c r="G792" s="6"/>
      <c r="H792" s="3"/>
      <c r="I792" s="3"/>
      <c r="J792" s="13"/>
      <c r="K792" s="24"/>
    </row>
    <row r="793" spans="1:11">
      <c r="A793" s="11"/>
      <c r="B793" s="3"/>
      <c r="C793" s="3"/>
      <c r="D793" s="3"/>
      <c r="E793" s="3"/>
      <c r="F793" s="3"/>
      <c r="G793" s="6"/>
      <c r="H793" s="3"/>
      <c r="I793" s="3"/>
      <c r="J793" s="13"/>
      <c r="K793" s="26"/>
    </row>
    <row r="794" spans="1:11">
      <c r="A794" s="11"/>
      <c r="B794" s="3"/>
      <c r="C794" s="3"/>
      <c r="D794" s="3"/>
      <c r="E794" s="3"/>
      <c r="F794" s="3"/>
      <c r="G794" s="6"/>
      <c r="H794" s="3"/>
      <c r="I794" s="3"/>
      <c r="J794" s="13"/>
      <c r="K794" s="24"/>
    </row>
    <row r="795" spans="1:11">
      <c r="A795" s="11"/>
      <c r="B795" s="3"/>
      <c r="C795" s="3"/>
      <c r="D795" s="3"/>
      <c r="E795" s="3"/>
      <c r="F795" s="3"/>
      <c r="G795" s="6"/>
      <c r="H795" s="3"/>
      <c r="I795" s="3"/>
      <c r="J795" s="13"/>
      <c r="K795" s="26"/>
    </row>
    <row r="796" spans="1:11">
      <c r="A796" s="11"/>
      <c r="B796" s="3"/>
      <c r="C796" s="3"/>
      <c r="D796" s="3"/>
      <c r="E796" s="3"/>
      <c r="F796" s="3"/>
      <c r="G796" s="6"/>
      <c r="H796" s="3"/>
      <c r="I796" s="3"/>
      <c r="J796" s="13"/>
      <c r="K796" s="24"/>
    </row>
    <row r="797" spans="1:11">
      <c r="A797" s="11"/>
      <c r="B797" s="3"/>
      <c r="C797" s="3"/>
      <c r="D797" s="3"/>
      <c r="E797" s="3"/>
      <c r="F797" s="3"/>
      <c r="G797" s="6"/>
      <c r="H797" s="3"/>
      <c r="I797" s="3"/>
      <c r="J797" s="13"/>
      <c r="K797" s="26"/>
    </row>
    <row r="798" spans="1:11">
      <c r="A798" s="11"/>
      <c r="B798" s="3"/>
      <c r="C798" s="3"/>
      <c r="D798" s="3"/>
      <c r="E798" s="3"/>
      <c r="F798" s="3"/>
      <c r="G798" s="6"/>
      <c r="H798" s="3"/>
      <c r="I798" s="3"/>
      <c r="J798" s="13"/>
      <c r="K798" s="24"/>
    </row>
    <row r="799" spans="1:11">
      <c r="A799" s="17"/>
      <c r="B799" s="18"/>
      <c r="C799" s="18"/>
      <c r="D799" s="18"/>
      <c r="E799" s="18"/>
      <c r="F799" s="18"/>
      <c r="G799" s="23"/>
      <c r="H799" s="18"/>
      <c r="I799" s="18"/>
      <c r="J799" s="19"/>
      <c r="K799" s="28"/>
    </row>
    <row r="800" spans="1:11">
      <c r="A800" s="11"/>
      <c r="B800" s="3"/>
      <c r="C800" s="3"/>
      <c r="D800" s="3"/>
      <c r="E800" s="3"/>
      <c r="F800" s="3"/>
      <c r="G800" s="6"/>
      <c r="H800" s="3"/>
      <c r="I800" s="3"/>
      <c r="J800" s="13"/>
      <c r="K800" s="27"/>
    </row>
    <row r="801" spans="1:11">
      <c r="A801" s="11"/>
      <c r="B801" s="3"/>
      <c r="C801" s="3"/>
      <c r="D801" s="3"/>
      <c r="E801" s="3"/>
      <c r="F801" s="3"/>
      <c r="G801" s="6"/>
      <c r="H801" s="3"/>
      <c r="I801" s="3"/>
      <c r="J801" s="13"/>
      <c r="K801" s="24"/>
    </row>
    <row r="802" spans="1:11">
      <c r="A802" s="11"/>
      <c r="B802" s="3"/>
      <c r="C802" s="3"/>
      <c r="D802" s="3"/>
      <c r="E802" s="3"/>
      <c r="F802" s="3"/>
      <c r="G802" s="6"/>
      <c r="H802" s="3"/>
      <c r="I802" s="3"/>
      <c r="J802" s="13"/>
      <c r="K802" s="27"/>
    </row>
    <row r="803" spans="1:11">
      <c r="A803" s="11"/>
      <c r="B803" s="3"/>
      <c r="C803" s="3"/>
      <c r="D803" s="3"/>
      <c r="E803" s="3"/>
      <c r="F803" s="3"/>
      <c r="G803" s="6"/>
      <c r="H803" s="3"/>
      <c r="I803" s="3"/>
      <c r="J803" s="13"/>
      <c r="K803" s="24"/>
    </row>
    <row r="804" spans="1:11">
      <c r="A804" s="11"/>
      <c r="B804" s="3"/>
      <c r="C804" s="3"/>
      <c r="D804" s="3"/>
      <c r="E804" s="3"/>
      <c r="F804" s="3"/>
      <c r="G804" s="6"/>
      <c r="H804" s="3"/>
      <c r="I804" s="3"/>
      <c r="J804" s="13"/>
      <c r="K804" s="27"/>
    </row>
    <row r="805" spans="1:11">
      <c r="A805" s="11"/>
      <c r="B805" s="3"/>
      <c r="C805" s="3"/>
      <c r="D805" s="3"/>
      <c r="E805" s="3"/>
      <c r="F805" s="3"/>
      <c r="G805" s="6"/>
      <c r="H805" s="3"/>
      <c r="I805" s="3"/>
      <c r="J805" s="13"/>
      <c r="K805" s="24"/>
    </row>
    <row r="806" spans="1:11">
      <c r="A806" s="11"/>
      <c r="B806" s="3"/>
      <c r="C806" s="3"/>
      <c r="D806" s="3"/>
      <c r="E806" s="3"/>
      <c r="F806" s="3"/>
      <c r="G806" s="6"/>
      <c r="H806" s="3"/>
      <c r="I806" s="3"/>
      <c r="J806" s="13"/>
      <c r="K806" s="27"/>
    </row>
    <row r="807" spans="1:11">
      <c r="A807" s="11"/>
      <c r="B807" s="3"/>
      <c r="C807" s="3"/>
      <c r="D807" s="3"/>
      <c r="E807" s="3"/>
      <c r="F807" s="3"/>
      <c r="G807" s="6"/>
      <c r="H807" s="3"/>
      <c r="I807" s="3"/>
      <c r="J807" s="13"/>
      <c r="K807" s="24"/>
    </row>
    <row r="808" spans="1:11">
      <c r="A808" s="17"/>
      <c r="B808" s="18"/>
      <c r="C808" s="18"/>
      <c r="D808" s="18"/>
      <c r="E808" s="18"/>
      <c r="F808" s="18"/>
      <c r="G808" s="23"/>
      <c r="H808" s="18"/>
      <c r="I808" s="18"/>
      <c r="J808" s="19"/>
      <c r="K808" s="29"/>
    </row>
    <row r="809" spans="1:11">
      <c r="A809" s="11"/>
      <c r="B809" s="3"/>
      <c r="C809" s="3"/>
      <c r="D809" s="3"/>
      <c r="E809" s="3"/>
      <c r="F809" s="3"/>
      <c r="G809" s="6"/>
      <c r="H809" s="3"/>
      <c r="I809" s="3"/>
      <c r="J809" s="13"/>
      <c r="K809" s="26"/>
    </row>
    <row r="810" spans="1:11">
      <c r="A810" s="11"/>
      <c r="B810" s="3"/>
      <c r="C810" s="3"/>
      <c r="D810" s="3"/>
      <c r="E810" s="3"/>
      <c r="F810" s="3"/>
      <c r="G810" s="6"/>
      <c r="H810" s="3"/>
      <c r="I810" s="3"/>
      <c r="J810" s="13"/>
      <c r="K810" s="24"/>
    </row>
    <row r="811" spans="1:11">
      <c r="A811" s="11"/>
      <c r="B811" s="3"/>
      <c r="C811" s="3"/>
      <c r="D811" s="3"/>
      <c r="E811" s="3"/>
      <c r="F811" s="3"/>
      <c r="G811" s="6"/>
      <c r="H811" s="3"/>
      <c r="I811" s="3"/>
      <c r="J811" s="13"/>
      <c r="K811" s="26"/>
    </row>
    <row r="812" spans="1:11">
      <c r="A812" s="11"/>
      <c r="B812" s="3"/>
      <c r="C812" s="3"/>
      <c r="D812" s="3"/>
      <c r="E812" s="3"/>
      <c r="F812" s="3"/>
      <c r="G812" s="6"/>
      <c r="H812" s="3"/>
      <c r="I812" s="3"/>
      <c r="J812" s="13"/>
      <c r="K812" s="24"/>
    </row>
    <row r="813" spans="1:11">
      <c r="A813" s="11"/>
      <c r="B813" s="3"/>
      <c r="C813" s="3"/>
      <c r="D813" s="3"/>
      <c r="E813" s="3"/>
      <c r="F813" s="3"/>
      <c r="G813" s="6"/>
      <c r="H813" s="3"/>
      <c r="I813" s="3"/>
      <c r="J813" s="13"/>
      <c r="K813" s="26"/>
    </row>
    <row r="814" spans="1:11">
      <c r="A814" s="11"/>
      <c r="B814" s="3"/>
      <c r="C814" s="3"/>
      <c r="D814" s="3"/>
      <c r="E814" s="3"/>
      <c r="F814" s="3"/>
      <c r="G814" s="6"/>
      <c r="H814" s="3"/>
      <c r="I814" s="3"/>
      <c r="J814" s="13"/>
      <c r="K814" s="24"/>
    </row>
    <row r="815" spans="1:11">
      <c r="A815" s="11"/>
      <c r="B815" s="3"/>
      <c r="C815" s="3"/>
      <c r="D815" s="3"/>
      <c r="E815" s="3"/>
      <c r="F815" s="3"/>
      <c r="G815" s="6"/>
      <c r="H815" s="3"/>
      <c r="I815" s="3"/>
      <c r="J815" s="13"/>
      <c r="K815" s="26"/>
    </row>
    <row r="816" spans="1:11">
      <c r="A816" s="17"/>
      <c r="B816" s="18"/>
      <c r="C816" s="18"/>
      <c r="D816" s="18"/>
      <c r="E816" s="18"/>
      <c r="F816" s="18"/>
      <c r="G816" s="23"/>
      <c r="H816" s="18"/>
      <c r="I816" s="18"/>
      <c r="J816" s="19"/>
      <c r="K816" s="30"/>
    </row>
    <row r="817" spans="1:11">
      <c r="A817" s="11"/>
      <c r="B817" s="3"/>
      <c r="C817" s="3"/>
      <c r="D817" s="3"/>
      <c r="E817" s="3"/>
      <c r="F817" s="3"/>
      <c r="G817" s="6"/>
      <c r="H817" s="3"/>
      <c r="I817" s="3"/>
      <c r="J817" s="13"/>
      <c r="K817" s="24"/>
    </row>
    <row r="818" spans="1:11">
      <c r="A818" s="11"/>
      <c r="B818" s="3"/>
      <c r="C818" s="3"/>
      <c r="D818" s="3"/>
      <c r="E818" s="3"/>
      <c r="F818" s="3"/>
      <c r="G818" s="6"/>
      <c r="H818" s="3"/>
      <c r="I818" s="3"/>
      <c r="J818" s="13"/>
      <c r="K818" s="27"/>
    </row>
    <row r="819" spans="1:11">
      <c r="A819" s="11"/>
      <c r="B819" s="3"/>
      <c r="C819" s="3"/>
      <c r="D819" s="3"/>
      <c r="E819" s="3"/>
      <c r="F819" s="3"/>
      <c r="G819" s="6"/>
      <c r="H819" s="3"/>
      <c r="I819" s="3"/>
      <c r="J819" s="13"/>
      <c r="K819" s="24"/>
    </row>
    <row r="820" spans="1:11">
      <c r="A820" s="11"/>
      <c r="B820" s="3"/>
      <c r="C820" s="3"/>
      <c r="D820" s="3"/>
      <c r="E820" s="3"/>
      <c r="F820" s="3"/>
      <c r="G820" s="6"/>
      <c r="H820" s="3"/>
      <c r="I820" s="3"/>
      <c r="J820" s="13"/>
      <c r="K820" s="27"/>
    </row>
    <row r="821" spans="1:11">
      <c r="A821" s="11"/>
      <c r="B821" s="3"/>
      <c r="C821" s="3"/>
      <c r="D821" s="3"/>
      <c r="E821" s="3"/>
      <c r="F821" s="3"/>
      <c r="G821" s="6"/>
      <c r="H821" s="3"/>
      <c r="I821" s="3"/>
      <c r="J821" s="13"/>
      <c r="K821" s="24"/>
    </row>
    <row r="822" spans="1:11">
      <c r="A822" s="11"/>
      <c r="B822" s="3"/>
      <c r="C822" s="3"/>
      <c r="D822" s="3"/>
      <c r="E822" s="3"/>
      <c r="F822" s="3"/>
      <c r="G822" s="6"/>
      <c r="H822" s="3"/>
      <c r="I822" s="3"/>
      <c r="J822" s="13"/>
      <c r="K822" s="27"/>
    </row>
    <row r="823" spans="1:11">
      <c r="A823" s="11"/>
      <c r="B823" s="3"/>
      <c r="C823" s="3"/>
      <c r="D823" s="3"/>
      <c r="E823" s="3"/>
      <c r="F823" s="3"/>
      <c r="G823" s="6"/>
      <c r="H823" s="3"/>
      <c r="I823" s="3"/>
      <c r="J823" s="13"/>
      <c r="K823" s="24"/>
    </row>
    <row r="824" spans="1:11">
      <c r="A824" s="11"/>
      <c r="B824" s="3"/>
      <c r="C824" s="3"/>
      <c r="D824" s="3"/>
      <c r="E824" s="3"/>
      <c r="F824" s="3"/>
      <c r="G824" s="6"/>
      <c r="H824" s="3"/>
      <c r="I824" s="3"/>
      <c r="J824" s="13"/>
      <c r="K824" s="27"/>
    </row>
    <row r="825" spans="1:11">
      <c r="A825" s="11"/>
      <c r="B825" s="3"/>
      <c r="C825" s="3"/>
      <c r="D825" s="3"/>
      <c r="E825" s="3"/>
      <c r="F825" s="3"/>
      <c r="G825" s="6"/>
      <c r="H825" s="3"/>
      <c r="I825" s="3"/>
      <c r="J825" s="13"/>
      <c r="K825" s="24"/>
    </row>
    <row r="826" spans="1:11">
      <c r="A826" s="11"/>
      <c r="B826" s="3"/>
      <c r="C826" s="3"/>
      <c r="D826" s="3"/>
      <c r="E826" s="3"/>
      <c r="F826" s="3"/>
      <c r="G826" s="6"/>
      <c r="H826" s="3"/>
      <c r="I826" s="3"/>
      <c r="J826" s="13"/>
      <c r="K826" s="27"/>
    </row>
    <row r="827" spans="1:11">
      <c r="A827" s="11"/>
      <c r="B827" s="3"/>
      <c r="C827" s="3"/>
      <c r="D827" s="3"/>
      <c r="E827" s="3"/>
      <c r="F827" s="3"/>
      <c r="G827" s="6"/>
      <c r="H827" s="3"/>
      <c r="I827" s="3"/>
      <c r="J827" s="13"/>
      <c r="K827" s="24"/>
    </row>
    <row r="828" spans="1:11">
      <c r="A828" s="11"/>
      <c r="B828" s="3"/>
      <c r="C828" s="3"/>
      <c r="D828" s="3"/>
      <c r="E828" s="3"/>
      <c r="F828" s="3"/>
      <c r="G828" s="6"/>
      <c r="H828" s="3"/>
      <c r="I828" s="3"/>
      <c r="J828" s="13"/>
      <c r="K828" s="27"/>
    </row>
    <row r="829" spans="1:11">
      <c r="A829" s="11"/>
      <c r="B829" s="3"/>
      <c r="C829" s="3"/>
      <c r="D829" s="3"/>
      <c r="E829" s="3"/>
      <c r="F829" s="3"/>
      <c r="G829" s="6"/>
      <c r="H829" s="3"/>
      <c r="I829" s="3"/>
      <c r="J829" s="13"/>
      <c r="K829" s="24"/>
    </row>
    <row r="830" spans="1:11">
      <c r="A830" s="11"/>
      <c r="B830" s="3"/>
      <c r="C830" s="3"/>
      <c r="D830" s="3"/>
      <c r="E830" s="3"/>
      <c r="F830" s="3"/>
      <c r="G830" s="6"/>
      <c r="H830" s="3"/>
      <c r="I830" s="3"/>
      <c r="J830" s="13"/>
      <c r="K830" s="27"/>
    </row>
    <row r="831" spans="1:11">
      <c r="A831" s="11"/>
      <c r="B831" s="3"/>
      <c r="C831" s="3"/>
      <c r="D831" s="3"/>
      <c r="E831" s="3"/>
      <c r="F831" s="3"/>
      <c r="G831" s="6"/>
      <c r="H831" s="3"/>
      <c r="I831" s="3"/>
      <c r="J831" s="13"/>
      <c r="K831" s="24"/>
    </row>
    <row r="832" spans="1:11">
      <c r="A832" s="11"/>
      <c r="B832" s="3"/>
      <c r="C832" s="3"/>
      <c r="D832" s="3"/>
      <c r="E832" s="3"/>
      <c r="F832" s="3"/>
      <c r="G832" s="6"/>
      <c r="H832" s="3"/>
      <c r="I832" s="3"/>
      <c r="J832" s="13"/>
      <c r="K832" s="27"/>
    </row>
    <row r="833" spans="1:11">
      <c r="A833" s="11"/>
      <c r="B833" s="3"/>
      <c r="C833" s="3"/>
      <c r="D833" s="3"/>
      <c r="E833" s="3"/>
      <c r="F833" s="3"/>
      <c r="G833" s="6"/>
      <c r="H833" s="3"/>
      <c r="I833" s="3"/>
      <c r="J833" s="13"/>
      <c r="K833" s="24"/>
    </row>
    <row r="834" spans="1:11">
      <c r="A834" s="11"/>
      <c r="B834" s="3"/>
      <c r="C834" s="3"/>
      <c r="D834" s="3"/>
      <c r="E834" s="3"/>
      <c r="F834" s="3"/>
      <c r="G834" s="6"/>
      <c r="H834" s="3"/>
      <c r="I834" s="3"/>
      <c r="J834" s="13"/>
      <c r="K834" s="27"/>
    </row>
    <row r="835" spans="1:11">
      <c r="A835" s="11"/>
      <c r="B835" s="3"/>
      <c r="C835" s="3"/>
      <c r="D835" s="3"/>
      <c r="E835" s="3"/>
      <c r="F835" s="3"/>
      <c r="G835" s="6"/>
      <c r="H835" s="3"/>
      <c r="I835" s="3"/>
      <c r="J835" s="13"/>
      <c r="K835" s="24"/>
    </row>
    <row r="836" spans="1:11">
      <c r="A836" s="11"/>
      <c r="B836" s="3"/>
      <c r="C836" s="3"/>
      <c r="D836" s="3"/>
      <c r="E836" s="3"/>
      <c r="F836" s="3"/>
      <c r="G836" s="6"/>
      <c r="H836" s="3"/>
      <c r="I836" s="3"/>
      <c r="J836" s="13"/>
      <c r="K836" s="27"/>
    </row>
    <row r="837" spans="1:11">
      <c r="A837" s="11"/>
      <c r="B837" s="3"/>
      <c r="C837" s="3"/>
      <c r="D837" s="3"/>
      <c r="E837" s="3"/>
      <c r="F837" s="3"/>
      <c r="G837" s="6"/>
      <c r="H837" s="3"/>
      <c r="I837" s="3"/>
      <c r="J837" s="13"/>
      <c r="K837" s="24"/>
    </row>
    <row r="838" spans="1:11">
      <c r="A838" s="11"/>
      <c r="B838" s="3"/>
      <c r="C838" s="3"/>
      <c r="D838" s="3"/>
      <c r="E838" s="3"/>
      <c r="F838" s="3"/>
      <c r="G838" s="6"/>
      <c r="H838" s="3"/>
      <c r="I838" s="3"/>
      <c r="J838" s="13"/>
      <c r="K838" s="27"/>
    </row>
    <row r="839" spans="1:11">
      <c r="A839" s="11"/>
      <c r="B839" s="3"/>
      <c r="C839" s="3"/>
      <c r="D839" s="3"/>
      <c r="E839" s="3"/>
      <c r="F839" s="3"/>
      <c r="G839" s="6"/>
      <c r="H839" s="3"/>
      <c r="I839" s="3"/>
      <c r="J839" s="13"/>
      <c r="K839" s="24"/>
    </row>
    <row r="840" spans="1:11">
      <c r="A840" s="11"/>
      <c r="B840" s="3"/>
      <c r="C840" s="3"/>
      <c r="D840" s="3"/>
      <c r="E840" s="3"/>
      <c r="F840" s="3"/>
      <c r="G840" s="6"/>
      <c r="H840" s="3"/>
      <c r="I840" s="3"/>
      <c r="J840" s="13"/>
      <c r="K840" s="27"/>
    </row>
    <row r="841" spans="1:11">
      <c r="A841" s="11"/>
      <c r="B841" s="3"/>
      <c r="C841" s="3"/>
      <c r="D841" s="3"/>
      <c r="E841" s="3"/>
      <c r="F841" s="3"/>
      <c r="G841" s="6"/>
      <c r="H841" s="3"/>
      <c r="I841" s="3"/>
      <c r="J841" s="13"/>
      <c r="K841" s="24"/>
    </row>
    <row r="842" spans="1:11">
      <c r="A842" s="11"/>
      <c r="B842" s="3"/>
      <c r="C842" s="3"/>
      <c r="D842" s="3"/>
      <c r="E842" s="3"/>
      <c r="F842" s="3"/>
      <c r="G842" s="6"/>
      <c r="H842" s="3"/>
      <c r="I842" s="3"/>
      <c r="J842" s="13"/>
      <c r="K842" s="27"/>
    </row>
    <row r="843" spans="1:11">
      <c r="A843" s="11"/>
      <c r="B843" s="3"/>
      <c r="C843" s="3"/>
      <c r="D843" s="3"/>
      <c r="E843" s="3"/>
      <c r="F843" s="3"/>
      <c r="G843" s="6"/>
      <c r="H843" s="3"/>
      <c r="I843" s="3"/>
      <c r="J843" s="13"/>
      <c r="K843" s="24"/>
    </row>
    <row r="844" spans="1:11">
      <c r="A844" s="11"/>
      <c r="B844" s="3"/>
      <c r="C844" s="3"/>
      <c r="D844" s="3"/>
      <c r="E844" s="3"/>
      <c r="F844" s="3"/>
      <c r="G844" s="6"/>
      <c r="H844" s="3"/>
      <c r="I844" s="3"/>
      <c r="J844" s="13"/>
      <c r="K844" s="27"/>
    </row>
    <row r="845" spans="1:11">
      <c r="A845" s="11"/>
      <c r="B845" s="3"/>
      <c r="C845" s="3"/>
      <c r="D845" s="3"/>
      <c r="E845" s="3"/>
      <c r="F845" s="3"/>
      <c r="G845" s="6"/>
      <c r="H845" s="3"/>
      <c r="I845" s="3"/>
      <c r="J845" s="13"/>
      <c r="K845" s="24"/>
    </row>
    <row r="846" spans="1:11">
      <c r="A846" s="11"/>
      <c r="B846" s="3"/>
      <c r="C846" s="3"/>
      <c r="D846" s="3"/>
      <c r="E846" s="3"/>
      <c r="F846" s="3"/>
      <c r="G846" s="6"/>
      <c r="H846" s="3"/>
      <c r="I846" s="3"/>
      <c r="J846" s="13"/>
      <c r="K846" s="27"/>
    </row>
    <row r="847" spans="1:11">
      <c r="A847" s="11"/>
      <c r="B847" s="3"/>
      <c r="C847" s="3"/>
      <c r="D847" s="3"/>
      <c r="E847" s="3"/>
      <c r="F847" s="3"/>
      <c r="G847" s="6"/>
      <c r="H847" s="3"/>
      <c r="I847" s="3"/>
      <c r="J847" s="13"/>
      <c r="K847" s="24"/>
    </row>
    <row r="848" spans="1:11">
      <c r="A848" s="11"/>
      <c r="B848" s="3"/>
      <c r="C848" s="3"/>
      <c r="D848" s="3"/>
      <c r="E848" s="3"/>
      <c r="F848" s="3"/>
      <c r="G848" s="6"/>
      <c r="H848" s="3"/>
      <c r="I848" s="3"/>
      <c r="J848" s="13"/>
      <c r="K848" s="27"/>
    </row>
    <row r="849" spans="1:11">
      <c r="A849" s="11"/>
      <c r="B849" s="3"/>
      <c r="C849" s="3"/>
      <c r="D849" s="3"/>
      <c r="E849" s="3"/>
      <c r="F849" s="3"/>
      <c r="G849" s="6"/>
      <c r="H849" s="3"/>
      <c r="I849" s="3"/>
      <c r="J849" s="13"/>
      <c r="K849" s="24"/>
    </row>
    <row r="850" spans="1:11">
      <c r="A850" s="11"/>
      <c r="B850" s="3"/>
      <c r="C850" s="3"/>
      <c r="D850" s="3"/>
      <c r="E850" s="3"/>
      <c r="F850" s="3"/>
      <c r="G850" s="6"/>
      <c r="H850" s="3"/>
      <c r="I850" s="3"/>
      <c r="J850" s="13"/>
      <c r="K850" s="27"/>
    </row>
    <row r="851" spans="1:11">
      <c r="A851" s="11"/>
      <c r="B851" s="3"/>
      <c r="C851" s="3"/>
      <c r="D851" s="3"/>
      <c r="E851" s="3"/>
      <c r="F851" s="3"/>
      <c r="G851" s="6"/>
      <c r="H851" s="3"/>
      <c r="I851" s="3"/>
      <c r="J851" s="13"/>
      <c r="K851" s="24"/>
    </row>
    <row r="852" spans="1:11">
      <c r="A852" s="11"/>
      <c r="B852" s="3"/>
      <c r="C852" s="3"/>
      <c r="D852" s="3"/>
      <c r="E852" s="3"/>
      <c r="F852" s="3"/>
      <c r="G852" s="6"/>
      <c r="H852" s="3"/>
      <c r="I852" s="3"/>
      <c r="J852" s="13"/>
      <c r="K852" s="27"/>
    </row>
    <row r="853" spans="1:11">
      <c r="A853" s="11"/>
      <c r="B853" s="3"/>
      <c r="C853" s="3"/>
      <c r="D853" s="3"/>
      <c r="E853" s="3"/>
      <c r="F853" s="3"/>
      <c r="G853" s="6"/>
      <c r="H853" s="3"/>
      <c r="I853" s="3"/>
      <c r="J853" s="13"/>
      <c r="K853" s="24"/>
    </row>
    <row r="854" spans="1:11">
      <c r="A854" s="11"/>
      <c r="B854" s="3"/>
      <c r="C854" s="3"/>
      <c r="D854" s="3"/>
      <c r="E854" s="3"/>
      <c r="F854" s="3"/>
      <c r="G854" s="6"/>
      <c r="H854" s="3"/>
      <c r="I854" s="3"/>
      <c r="J854" s="13"/>
      <c r="K854" s="27"/>
    </row>
    <row r="855" spans="1:11">
      <c r="A855" s="11"/>
      <c r="B855" s="3"/>
      <c r="C855" s="3"/>
      <c r="D855" s="3"/>
      <c r="E855" s="3"/>
      <c r="F855" s="3"/>
      <c r="G855" s="6"/>
      <c r="H855" s="3"/>
      <c r="I855" s="3"/>
      <c r="J855" s="13"/>
      <c r="K855" s="24"/>
    </row>
    <row r="856" spans="1:11">
      <c r="A856" s="11"/>
      <c r="B856" s="3"/>
      <c r="C856" s="3"/>
      <c r="D856" s="3"/>
      <c r="E856" s="3"/>
      <c r="F856" s="3"/>
      <c r="G856" s="6"/>
      <c r="H856" s="3"/>
      <c r="I856" s="3"/>
      <c r="J856" s="13"/>
      <c r="K856" s="27"/>
    </row>
    <row r="857" spans="1:11">
      <c r="A857" s="11"/>
      <c r="B857" s="3"/>
      <c r="C857" s="3"/>
      <c r="D857" s="3"/>
      <c r="E857" s="3"/>
      <c r="F857" s="3"/>
      <c r="G857" s="6"/>
      <c r="H857" s="3"/>
      <c r="I857" s="3"/>
      <c r="J857" s="13"/>
      <c r="K857" s="24"/>
    </row>
    <row r="858" spans="1:11">
      <c r="A858" s="11"/>
      <c r="B858" s="3"/>
      <c r="C858" s="3"/>
      <c r="D858" s="3"/>
      <c r="E858" s="3"/>
      <c r="F858" s="3"/>
      <c r="G858" s="6"/>
      <c r="H858" s="3"/>
      <c r="I858" s="3"/>
      <c r="J858" s="13"/>
      <c r="K858" s="27"/>
    </row>
    <row r="859" spans="1:11">
      <c r="A859" s="17"/>
      <c r="B859" s="18"/>
      <c r="C859" s="18"/>
      <c r="D859" s="18"/>
      <c r="E859" s="18"/>
      <c r="F859" s="18"/>
      <c r="G859" s="23"/>
      <c r="H859" s="18"/>
      <c r="I859" s="18"/>
      <c r="J859" s="19"/>
      <c r="K859" s="30"/>
    </row>
    <row r="860" spans="1:11">
      <c r="A860" s="11"/>
      <c r="B860" s="3"/>
      <c r="C860" s="3"/>
      <c r="D860" s="3"/>
      <c r="E860" s="3"/>
      <c r="F860" s="3"/>
      <c r="G860" s="6"/>
      <c r="H860" s="3"/>
      <c r="I860" s="3"/>
      <c r="J860" s="13"/>
      <c r="K860" s="27"/>
    </row>
    <row r="861" spans="1:11">
      <c r="A861" s="11"/>
      <c r="B861" s="3"/>
      <c r="C861" s="3"/>
      <c r="D861" s="3"/>
      <c r="E861" s="3"/>
      <c r="F861" s="3"/>
      <c r="G861" s="6"/>
      <c r="H861" s="3"/>
      <c r="I861" s="3"/>
      <c r="J861" s="13"/>
      <c r="K861" s="24"/>
    </row>
    <row r="862" spans="1:11">
      <c r="A862" s="17"/>
      <c r="B862" s="18"/>
      <c r="C862" s="18"/>
      <c r="D862" s="18"/>
      <c r="E862" s="18"/>
      <c r="F862" s="18"/>
      <c r="G862" s="23"/>
      <c r="H862" s="18"/>
      <c r="I862" s="18"/>
      <c r="J862" s="19"/>
      <c r="K862" s="29"/>
    </row>
    <row r="863" spans="1:11">
      <c r="A863" s="11"/>
      <c r="B863" s="3"/>
      <c r="C863" s="3"/>
      <c r="D863" s="3"/>
      <c r="E863" s="3"/>
      <c r="F863" s="3"/>
      <c r="G863" s="6"/>
      <c r="H863" s="3"/>
      <c r="I863" s="3"/>
      <c r="J863" s="13"/>
      <c r="K863" s="26"/>
    </row>
    <row r="864" spans="1:11">
      <c r="A864" s="17"/>
      <c r="B864" s="18"/>
      <c r="C864" s="18"/>
      <c r="D864" s="18"/>
      <c r="E864" s="18"/>
      <c r="F864" s="18"/>
      <c r="G864" s="23"/>
      <c r="H864" s="18"/>
      <c r="I864" s="18"/>
      <c r="J864" s="19"/>
      <c r="K864" s="30"/>
    </row>
    <row r="865" spans="1:11">
      <c r="A865" s="11"/>
      <c r="B865" s="3"/>
      <c r="C865" s="3"/>
      <c r="D865" s="3"/>
      <c r="E865" s="3"/>
      <c r="F865" s="3"/>
      <c r="G865" s="6"/>
      <c r="H865" s="3"/>
      <c r="I865" s="3"/>
      <c r="J865" s="13"/>
      <c r="K865" s="24"/>
    </row>
    <row r="866" spans="1:11">
      <c r="A866" s="11"/>
      <c r="B866" s="3"/>
      <c r="C866" s="3"/>
      <c r="D866" s="3"/>
      <c r="E866" s="3"/>
      <c r="F866" s="3"/>
      <c r="G866" s="6"/>
      <c r="H866" s="3"/>
      <c r="I866" s="3"/>
      <c r="J866" s="13"/>
      <c r="K866" s="27"/>
    </row>
    <row r="867" spans="1:11">
      <c r="A867" s="11"/>
      <c r="B867" s="3"/>
      <c r="C867" s="3"/>
      <c r="D867" s="3"/>
      <c r="E867" s="3"/>
      <c r="F867" s="3"/>
      <c r="G867" s="6"/>
      <c r="H867" s="3"/>
      <c r="I867" s="3"/>
      <c r="J867" s="13"/>
      <c r="K867" s="24"/>
    </row>
    <row r="868" spans="1:11">
      <c r="A868" s="11"/>
      <c r="B868" s="3"/>
      <c r="C868" s="3"/>
      <c r="D868" s="3"/>
      <c r="E868" s="3"/>
      <c r="F868" s="3"/>
      <c r="G868" s="6"/>
      <c r="H868" s="3"/>
      <c r="I868" s="3"/>
      <c r="J868" s="13"/>
      <c r="K868" s="27"/>
    </row>
    <row r="869" spans="1:11">
      <c r="A869" s="11"/>
      <c r="B869" s="3"/>
      <c r="C869" s="3"/>
      <c r="D869" s="3"/>
      <c r="E869" s="3"/>
      <c r="F869" s="3"/>
      <c r="G869" s="6"/>
      <c r="H869" s="3"/>
      <c r="I869" s="3"/>
      <c r="J869" s="13"/>
      <c r="K869" s="24"/>
    </row>
    <row r="870" spans="1:11">
      <c r="A870" s="11"/>
      <c r="B870" s="3"/>
      <c r="C870" s="3"/>
      <c r="D870" s="3"/>
      <c r="E870" s="3"/>
      <c r="F870" s="3"/>
      <c r="G870" s="6"/>
      <c r="H870" s="3"/>
      <c r="I870" s="3"/>
      <c r="J870" s="13"/>
      <c r="K870" s="27"/>
    </row>
    <row r="871" spans="1:11">
      <c r="A871" s="11"/>
      <c r="B871" s="3"/>
      <c r="C871" s="3"/>
      <c r="D871" s="3"/>
      <c r="E871" s="3"/>
      <c r="F871" s="3"/>
      <c r="G871" s="6"/>
      <c r="H871" s="3"/>
      <c r="I871" s="3"/>
      <c r="J871" s="13"/>
      <c r="K871" s="24"/>
    </row>
    <row r="872" spans="1:11">
      <c r="A872" s="11"/>
      <c r="B872" s="3"/>
      <c r="C872" s="3"/>
      <c r="D872" s="3"/>
      <c r="E872" s="3"/>
      <c r="F872" s="3"/>
      <c r="G872" s="6"/>
      <c r="H872" s="3"/>
      <c r="I872" s="3"/>
      <c r="J872" s="13"/>
      <c r="K872" s="27"/>
    </row>
    <row r="873" spans="1:11">
      <c r="A873" s="11"/>
      <c r="B873" s="3"/>
      <c r="C873" s="3"/>
      <c r="D873" s="3"/>
      <c r="E873" s="3"/>
      <c r="F873" s="3"/>
      <c r="G873" s="6"/>
      <c r="H873" s="3"/>
      <c r="I873" s="3"/>
      <c r="J873" s="13"/>
      <c r="K873" s="24"/>
    </row>
    <row r="874" spans="1:11">
      <c r="A874" s="11"/>
      <c r="B874" s="3"/>
      <c r="C874" s="3"/>
      <c r="D874" s="3"/>
      <c r="E874" s="3"/>
      <c r="F874" s="3"/>
      <c r="G874" s="6"/>
      <c r="H874" s="3"/>
      <c r="I874" s="3"/>
      <c r="J874" s="13"/>
      <c r="K874" s="27"/>
    </row>
    <row r="875" spans="1:11">
      <c r="A875" s="17"/>
      <c r="B875" s="18"/>
      <c r="C875" s="18"/>
      <c r="D875" s="18"/>
      <c r="E875" s="18"/>
      <c r="F875" s="18"/>
      <c r="G875" s="23"/>
      <c r="H875" s="18"/>
      <c r="I875" s="18"/>
      <c r="J875" s="19"/>
      <c r="K875" s="30"/>
    </row>
    <row r="876" spans="1:11">
      <c r="A876" s="11"/>
      <c r="B876" s="3"/>
      <c r="C876" s="3"/>
      <c r="D876" s="3"/>
      <c r="E876" s="3"/>
      <c r="F876" s="3"/>
      <c r="G876" s="6"/>
      <c r="H876" s="3"/>
      <c r="I876" s="3"/>
      <c r="J876" s="13"/>
      <c r="K876" s="24"/>
    </row>
    <row r="877" spans="1:11">
      <c r="A877" s="17"/>
      <c r="B877" s="18"/>
      <c r="C877" s="18"/>
      <c r="D877" s="18"/>
      <c r="E877" s="18"/>
      <c r="F877" s="18"/>
      <c r="G877" s="23"/>
      <c r="H877" s="18"/>
      <c r="I877" s="18"/>
      <c r="J877" s="19"/>
      <c r="K877" s="28"/>
    </row>
    <row r="878" spans="1:11">
      <c r="A878" s="17"/>
      <c r="B878" s="18"/>
      <c r="C878" s="18"/>
      <c r="D878" s="18"/>
      <c r="E878" s="18"/>
      <c r="F878" s="18"/>
      <c r="G878" s="23"/>
      <c r="H878" s="18"/>
      <c r="I878" s="18"/>
      <c r="J878" s="19"/>
      <c r="K878" s="29"/>
    </row>
    <row r="879" spans="1:11">
      <c r="A879" s="11"/>
      <c r="B879" s="3"/>
      <c r="C879" s="3"/>
      <c r="D879" s="3"/>
      <c r="E879" s="3"/>
      <c r="F879" s="3"/>
      <c r="G879" s="6"/>
      <c r="H879" s="3"/>
      <c r="I879" s="3"/>
      <c r="J879" s="13"/>
      <c r="K879" s="26"/>
    </row>
    <row r="880" spans="1:11">
      <c r="A880" s="11"/>
      <c r="B880" s="3"/>
      <c r="C880" s="3"/>
      <c r="D880" s="3"/>
      <c r="E880" s="3"/>
      <c r="F880" s="3"/>
      <c r="G880" s="6"/>
      <c r="H880" s="3"/>
      <c r="I880" s="3"/>
      <c r="J880" s="13"/>
      <c r="K880" s="24"/>
    </row>
    <row r="881" spans="1:11">
      <c r="A881" s="11"/>
      <c r="B881" s="3"/>
      <c r="C881" s="3"/>
      <c r="D881" s="3"/>
      <c r="E881" s="3"/>
      <c r="F881" s="3"/>
      <c r="G881" s="6"/>
      <c r="H881" s="3"/>
      <c r="I881" s="3"/>
      <c r="J881" s="13"/>
      <c r="K881" s="26"/>
    </row>
    <row r="882" spans="1:11">
      <c r="A882" s="11"/>
      <c r="B882" s="3"/>
      <c r="C882" s="3"/>
      <c r="D882" s="3"/>
      <c r="E882" s="3"/>
      <c r="F882" s="3"/>
      <c r="G882" s="6"/>
      <c r="H882" s="3"/>
      <c r="I882" s="3"/>
      <c r="J882" s="13"/>
      <c r="K882" s="24"/>
    </row>
    <row r="883" spans="1:11">
      <c r="A883" s="11"/>
      <c r="B883" s="3"/>
      <c r="C883" s="3"/>
      <c r="D883" s="3"/>
      <c r="E883" s="3"/>
      <c r="F883" s="3"/>
      <c r="G883" s="6"/>
      <c r="H883" s="3"/>
      <c r="I883" s="3"/>
      <c r="J883" s="13"/>
      <c r="K883" s="26"/>
    </row>
    <row r="884" spans="1:11">
      <c r="A884" s="11"/>
      <c r="B884" s="3"/>
      <c r="C884" s="3"/>
      <c r="D884" s="3"/>
      <c r="E884" s="3"/>
      <c r="F884" s="3"/>
      <c r="G884" s="6"/>
      <c r="H884" s="3"/>
      <c r="I884" s="3"/>
      <c r="J884" s="13"/>
      <c r="K884" s="24"/>
    </row>
    <row r="885" spans="1:11">
      <c r="A885" s="11"/>
      <c r="B885" s="3"/>
      <c r="C885" s="3"/>
      <c r="D885" s="3"/>
      <c r="E885" s="3"/>
      <c r="F885" s="3"/>
      <c r="G885" s="6"/>
      <c r="H885" s="3"/>
      <c r="I885" s="3"/>
      <c r="J885" s="13"/>
      <c r="K885" s="26"/>
    </row>
    <row r="886" spans="1:11">
      <c r="A886" s="11"/>
      <c r="B886" s="3"/>
      <c r="C886" s="3"/>
      <c r="D886" s="3"/>
      <c r="E886" s="3"/>
      <c r="F886" s="3"/>
      <c r="G886" s="6"/>
      <c r="H886" s="3"/>
      <c r="I886" s="3"/>
      <c r="J886" s="13"/>
      <c r="K886" s="24"/>
    </row>
    <row r="887" spans="1:11">
      <c r="A887" s="11"/>
      <c r="B887" s="3"/>
      <c r="C887" s="3"/>
      <c r="D887" s="3"/>
      <c r="E887" s="3"/>
      <c r="F887" s="3"/>
      <c r="G887" s="6"/>
      <c r="H887" s="3"/>
      <c r="I887" s="3"/>
      <c r="J887" s="13"/>
      <c r="K887" s="26"/>
    </row>
    <row r="888" spans="1:11">
      <c r="A888" s="11"/>
      <c r="B888" s="3"/>
      <c r="C888" s="3"/>
      <c r="D888" s="3"/>
      <c r="E888" s="3"/>
      <c r="F888" s="3"/>
      <c r="G888" s="6"/>
      <c r="H888" s="3"/>
      <c r="I888" s="3"/>
      <c r="J888" s="13"/>
      <c r="K888" s="24"/>
    </row>
    <row r="889" spans="1:11">
      <c r="A889" s="11"/>
      <c r="B889" s="3"/>
      <c r="C889" s="3"/>
      <c r="D889" s="3"/>
      <c r="E889" s="3"/>
      <c r="F889" s="3"/>
      <c r="G889" s="6"/>
      <c r="H889" s="3"/>
      <c r="I889" s="3"/>
      <c r="J889" s="13"/>
      <c r="K889" s="26"/>
    </row>
    <row r="890" spans="1:11">
      <c r="A890" s="11"/>
      <c r="B890" s="3"/>
      <c r="C890" s="3"/>
      <c r="D890" s="3"/>
      <c r="E890" s="3"/>
      <c r="F890" s="3"/>
      <c r="G890" s="6"/>
      <c r="H890" s="3"/>
      <c r="I890" s="3"/>
      <c r="J890" s="13"/>
      <c r="K890" s="24"/>
    </row>
    <row r="891" spans="1:11">
      <c r="A891" s="11"/>
      <c r="B891" s="3"/>
      <c r="C891" s="3"/>
      <c r="D891" s="3"/>
      <c r="E891" s="3"/>
      <c r="F891" s="3"/>
      <c r="G891" s="6"/>
      <c r="H891" s="3"/>
      <c r="I891" s="3"/>
      <c r="J891" s="13"/>
      <c r="K891" s="26"/>
    </row>
    <row r="892" spans="1:11">
      <c r="A892" s="11"/>
      <c r="B892" s="3"/>
      <c r="C892" s="3"/>
      <c r="D892" s="3"/>
      <c r="E892" s="3"/>
      <c r="F892" s="3"/>
      <c r="G892" s="6"/>
      <c r="H892" s="3"/>
      <c r="I892" s="3"/>
      <c r="J892" s="13"/>
      <c r="K892" s="24"/>
    </row>
    <row r="893" spans="1:11">
      <c r="A893" s="17"/>
      <c r="B893" s="18"/>
      <c r="C893" s="18"/>
      <c r="D893" s="18"/>
      <c r="E893" s="18"/>
      <c r="F893" s="18"/>
      <c r="G893" s="23"/>
      <c r="H893" s="18"/>
      <c r="I893" s="18"/>
      <c r="J893" s="19"/>
      <c r="K893" s="28"/>
    </row>
    <row r="894" spans="1:11">
      <c r="A894" s="11"/>
      <c r="B894" s="3"/>
      <c r="C894" s="3"/>
      <c r="D894" s="3"/>
      <c r="E894" s="3"/>
      <c r="F894" s="3"/>
      <c r="G894" s="6"/>
      <c r="H894" s="3"/>
      <c r="I894" s="3"/>
      <c r="J894" s="13"/>
      <c r="K894" s="27"/>
    </row>
    <row r="895" spans="1:11">
      <c r="A895" s="11"/>
      <c r="B895" s="3"/>
      <c r="C895" s="3"/>
      <c r="D895" s="3"/>
      <c r="E895" s="3"/>
      <c r="F895" s="3"/>
      <c r="G895" s="6"/>
      <c r="H895" s="3"/>
      <c r="I895" s="3"/>
      <c r="J895" s="13"/>
      <c r="K895" s="24"/>
    </row>
    <row r="896" spans="1:11">
      <c r="A896" s="17"/>
      <c r="B896" s="18"/>
      <c r="C896" s="18"/>
      <c r="D896" s="18"/>
      <c r="E896" s="18"/>
      <c r="F896" s="18"/>
      <c r="G896" s="23"/>
      <c r="H896" s="18"/>
      <c r="I896" s="18"/>
      <c r="J896" s="19"/>
      <c r="K896" s="29"/>
    </row>
    <row r="897" spans="1:11">
      <c r="A897" s="17"/>
      <c r="B897" s="18"/>
      <c r="C897" s="18"/>
      <c r="D897" s="18"/>
      <c r="E897" s="18"/>
      <c r="F897" s="18"/>
      <c r="G897" s="23"/>
      <c r="H897" s="18"/>
      <c r="I897" s="18"/>
      <c r="J897" s="19"/>
      <c r="K897" s="28"/>
    </row>
    <row r="898" spans="1:11">
      <c r="A898" s="11"/>
      <c r="B898" s="3"/>
      <c r="C898" s="3"/>
      <c r="D898" s="3"/>
      <c r="E898" s="3"/>
      <c r="F898" s="3"/>
      <c r="G898" s="6"/>
      <c r="H898" s="3"/>
      <c r="I898" s="3"/>
      <c r="J898" s="13"/>
      <c r="K898" s="27"/>
    </row>
    <row r="899" spans="1:11">
      <c r="A899" s="11"/>
      <c r="B899" s="3"/>
      <c r="C899" s="3"/>
      <c r="D899" s="3"/>
      <c r="E899" s="3"/>
      <c r="F899" s="3"/>
      <c r="G899" s="6"/>
      <c r="H899" s="3"/>
      <c r="I899" s="3"/>
      <c r="J899" s="13"/>
      <c r="K899" s="24"/>
    </row>
    <row r="900" spans="1:11">
      <c r="A900" s="11"/>
      <c r="B900" s="3"/>
      <c r="C900" s="3"/>
      <c r="D900" s="3"/>
      <c r="E900" s="3"/>
      <c r="F900" s="3"/>
      <c r="G900" s="6"/>
      <c r="H900" s="3"/>
      <c r="I900" s="3"/>
      <c r="J900" s="13"/>
      <c r="K900" s="27"/>
    </row>
    <row r="901" spans="1:11">
      <c r="A901" s="11"/>
      <c r="B901" s="3"/>
      <c r="C901" s="3"/>
      <c r="D901" s="3"/>
      <c r="E901" s="3"/>
      <c r="F901" s="3"/>
      <c r="G901" s="6"/>
      <c r="H901" s="3"/>
      <c r="I901" s="3"/>
      <c r="J901" s="13"/>
      <c r="K901" s="24"/>
    </row>
    <row r="902" spans="1:11">
      <c r="A902" s="17"/>
      <c r="B902" s="18"/>
      <c r="C902" s="18"/>
      <c r="D902" s="18"/>
      <c r="E902" s="18"/>
      <c r="F902" s="18"/>
      <c r="G902" s="23"/>
      <c r="H902" s="18"/>
      <c r="I902" s="18"/>
      <c r="J902" s="19"/>
      <c r="K902" s="29"/>
    </row>
    <row r="903" spans="1:11">
      <c r="A903" s="11"/>
      <c r="B903" s="3"/>
      <c r="C903" s="3"/>
      <c r="D903" s="3"/>
      <c r="E903" s="3"/>
      <c r="F903" s="3"/>
      <c r="G903" s="6"/>
      <c r="H903" s="3"/>
      <c r="I903" s="3"/>
      <c r="J903" s="13"/>
      <c r="K903" s="26"/>
    </row>
    <row r="904" spans="1:11">
      <c r="A904" s="11"/>
      <c r="B904" s="3"/>
      <c r="C904" s="3"/>
      <c r="D904" s="3"/>
      <c r="E904" s="3"/>
      <c r="F904" s="3"/>
      <c r="G904" s="6"/>
      <c r="H904" s="3"/>
      <c r="I904" s="3"/>
      <c r="J904" s="13"/>
      <c r="K904" s="24"/>
    </row>
    <row r="905" spans="1:11">
      <c r="A905" s="11"/>
      <c r="B905" s="3"/>
      <c r="C905" s="3"/>
      <c r="D905" s="3"/>
      <c r="E905" s="3"/>
      <c r="F905" s="3"/>
      <c r="G905" s="6"/>
      <c r="H905" s="3"/>
      <c r="I905" s="3"/>
      <c r="J905" s="13"/>
      <c r="K905" s="26"/>
    </row>
    <row r="906" spans="1:11">
      <c r="A906" s="11"/>
      <c r="B906" s="3"/>
      <c r="C906" s="3"/>
      <c r="D906" s="3"/>
      <c r="E906" s="3"/>
      <c r="F906" s="3"/>
      <c r="G906" s="6"/>
      <c r="H906" s="3"/>
      <c r="I906" s="3"/>
      <c r="J906" s="13"/>
      <c r="K906" s="24"/>
    </row>
    <row r="907" spans="1:11">
      <c r="A907" s="11"/>
      <c r="B907" s="3"/>
      <c r="C907" s="3"/>
      <c r="D907" s="3"/>
      <c r="E907" s="3"/>
      <c r="F907" s="3"/>
      <c r="G907" s="6"/>
      <c r="H907" s="3"/>
      <c r="I907" s="3"/>
      <c r="J907" s="13"/>
      <c r="K907" s="26"/>
    </row>
    <row r="908" spans="1:11">
      <c r="A908" s="11"/>
      <c r="B908" s="3"/>
      <c r="C908" s="3"/>
      <c r="D908" s="3"/>
      <c r="E908" s="3"/>
      <c r="F908" s="3"/>
      <c r="G908" s="6"/>
      <c r="H908" s="3"/>
      <c r="I908" s="3"/>
      <c r="J908" s="13"/>
      <c r="K908" s="24"/>
    </row>
    <row r="909" spans="1:11">
      <c r="A909" s="11"/>
      <c r="B909" s="3"/>
      <c r="C909" s="3"/>
      <c r="D909" s="3"/>
      <c r="E909" s="3"/>
      <c r="F909" s="3"/>
      <c r="G909" s="6"/>
      <c r="H909" s="3"/>
      <c r="I909" s="3"/>
      <c r="J909" s="13"/>
      <c r="K909" s="26"/>
    </row>
    <row r="910" spans="1:11">
      <c r="A910" s="11"/>
      <c r="B910" s="3"/>
      <c r="C910" s="3"/>
      <c r="D910" s="3"/>
      <c r="E910" s="3"/>
      <c r="F910" s="3"/>
      <c r="G910" s="6"/>
      <c r="H910" s="3"/>
      <c r="I910" s="3"/>
      <c r="J910" s="13"/>
      <c r="K910" s="24"/>
    </row>
    <row r="911" spans="1:11">
      <c r="A911" s="11"/>
      <c r="B911" s="3"/>
      <c r="C911" s="3"/>
      <c r="D911" s="3"/>
      <c r="E911" s="3"/>
      <c r="F911" s="3"/>
      <c r="G911" s="6"/>
      <c r="H911" s="3"/>
      <c r="I911" s="3"/>
      <c r="J911" s="13"/>
      <c r="K911" s="26"/>
    </row>
    <row r="912" spans="1:11">
      <c r="A912" s="11"/>
      <c r="B912" s="3"/>
      <c r="C912" s="3"/>
      <c r="D912" s="3"/>
      <c r="E912" s="3"/>
      <c r="F912" s="3"/>
      <c r="G912" s="6"/>
      <c r="H912" s="3"/>
      <c r="I912" s="3"/>
      <c r="J912" s="13"/>
      <c r="K912" s="24"/>
    </row>
    <row r="913" spans="1:11">
      <c r="A913" s="11"/>
      <c r="B913" s="3"/>
      <c r="C913" s="3"/>
      <c r="D913" s="3"/>
      <c r="E913" s="3"/>
      <c r="F913" s="3"/>
      <c r="G913" s="6"/>
      <c r="H913" s="3"/>
      <c r="I913" s="3"/>
      <c r="J913" s="13"/>
      <c r="K913" s="26"/>
    </row>
    <row r="914" spans="1:11">
      <c r="A914" s="11"/>
      <c r="B914" s="3"/>
      <c r="C914" s="3"/>
      <c r="D914" s="3"/>
      <c r="E914" s="3"/>
      <c r="F914" s="3"/>
      <c r="G914" s="6"/>
      <c r="H914" s="3"/>
      <c r="I914" s="3"/>
      <c r="J914" s="13"/>
      <c r="K914" s="24"/>
    </row>
    <row r="915" spans="1:11">
      <c r="A915" s="11"/>
      <c r="B915" s="3"/>
      <c r="C915" s="3"/>
      <c r="D915" s="3"/>
      <c r="E915" s="3"/>
      <c r="F915" s="3"/>
      <c r="G915" s="6"/>
      <c r="H915" s="3"/>
      <c r="I915" s="3"/>
      <c r="J915" s="13"/>
      <c r="K915" s="26"/>
    </row>
    <row r="916" spans="1:11">
      <c r="A916" s="11"/>
      <c r="B916" s="3"/>
      <c r="C916" s="3"/>
      <c r="D916" s="3"/>
      <c r="E916" s="3"/>
      <c r="F916" s="3"/>
      <c r="G916" s="6"/>
      <c r="H916" s="3"/>
      <c r="I916" s="3"/>
      <c r="J916" s="13"/>
      <c r="K916" s="24"/>
    </row>
    <row r="917" spans="1:11">
      <c r="A917" s="11"/>
      <c r="B917" s="3"/>
      <c r="C917" s="3"/>
      <c r="D917" s="3"/>
      <c r="E917" s="3"/>
      <c r="F917" s="3"/>
      <c r="G917" s="6"/>
      <c r="H917" s="3"/>
      <c r="I917" s="3"/>
      <c r="J917" s="13"/>
      <c r="K917" s="26"/>
    </row>
    <row r="918" spans="1:11">
      <c r="A918" s="11"/>
      <c r="B918" s="3"/>
      <c r="C918" s="3"/>
      <c r="D918" s="3"/>
      <c r="E918" s="3"/>
      <c r="F918" s="3"/>
      <c r="G918" s="6"/>
      <c r="H918" s="3"/>
      <c r="I918" s="3"/>
      <c r="J918" s="13"/>
      <c r="K918" s="24"/>
    </row>
    <row r="919" spans="1:11">
      <c r="A919" s="11"/>
      <c r="B919" s="3"/>
      <c r="C919" s="3"/>
      <c r="D919" s="3"/>
      <c r="E919" s="3"/>
      <c r="F919" s="3"/>
      <c r="G919" s="6"/>
      <c r="H919" s="3"/>
      <c r="I919" s="3"/>
      <c r="J919" s="13"/>
      <c r="K919" s="26"/>
    </row>
    <row r="920" spans="1:11">
      <c r="A920" s="17"/>
      <c r="B920" s="18"/>
      <c r="C920" s="18"/>
      <c r="D920" s="18"/>
      <c r="E920" s="18"/>
      <c r="F920" s="18"/>
      <c r="G920" s="23"/>
      <c r="H920" s="18"/>
      <c r="I920" s="18"/>
      <c r="J920" s="19"/>
      <c r="K920" s="30"/>
    </row>
    <row r="921" spans="1:11">
      <c r="A921" s="11"/>
      <c r="B921" s="3"/>
      <c r="C921" s="3"/>
      <c r="D921" s="3"/>
      <c r="E921" s="3"/>
      <c r="F921" s="3"/>
      <c r="G921" s="6"/>
      <c r="H921" s="3"/>
      <c r="I921" s="3"/>
      <c r="J921" s="13"/>
      <c r="K921" s="24"/>
    </row>
    <row r="922" spans="1:11">
      <c r="A922" s="11"/>
      <c r="B922" s="3"/>
      <c r="C922" s="3"/>
      <c r="D922" s="3"/>
      <c r="E922" s="3"/>
      <c r="F922" s="3"/>
      <c r="G922" s="6"/>
      <c r="H922" s="3"/>
      <c r="I922" s="3"/>
      <c r="J922" s="13"/>
      <c r="K922" s="27"/>
    </row>
    <row r="923" spans="1:11">
      <c r="A923" s="11"/>
      <c r="B923" s="3"/>
      <c r="C923" s="3"/>
      <c r="D923" s="3"/>
      <c r="E923" s="3"/>
      <c r="F923" s="3"/>
      <c r="G923" s="6"/>
      <c r="H923" s="3"/>
      <c r="I923" s="3"/>
      <c r="J923" s="13"/>
      <c r="K923" s="24"/>
    </row>
    <row r="924" spans="1:11">
      <c r="A924" s="11"/>
      <c r="B924" s="3"/>
      <c r="C924" s="3"/>
      <c r="D924" s="3"/>
      <c r="E924" s="3"/>
      <c r="F924" s="3"/>
      <c r="G924" s="6"/>
      <c r="H924" s="3"/>
      <c r="I924" s="3"/>
      <c r="J924" s="13"/>
      <c r="K924" s="27"/>
    </row>
    <row r="925" spans="1:11">
      <c r="A925" s="11"/>
      <c r="B925" s="3"/>
      <c r="C925" s="3"/>
      <c r="D925" s="3"/>
      <c r="E925" s="3"/>
      <c r="F925" s="3"/>
      <c r="G925" s="6"/>
      <c r="H925" s="3"/>
      <c r="I925" s="3"/>
      <c r="J925" s="13"/>
      <c r="K925" s="24"/>
    </row>
    <row r="926" spans="1:11">
      <c r="A926" s="11"/>
      <c r="B926" s="3"/>
      <c r="C926" s="3"/>
      <c r="D926" s="3"/>
      <c r="E926" s="3"/>
      <c r="F926" s="3"/>
      <c r="G926" s="6"/>
      <c r="H926" s="3"/>
      <c r="I926" s="3"/>
      <c r="J926" s="13"/>
      <c r="K926" s="27"/>
    </row>
    <row r="927" spans="1:11">
      <c r="A927" s="11"/>
      <c r="B927" s="3"/>
      <c r="C927" s="3"/>
      <c r="D927" s="3"/>
      <c r="E927" s="3"/>
      <c r="F927" s="3"/>
      <c r="G927" s="6"/>
      <c r="H927" s="3"/>
      <c r="I927" s="3"/>
      <c r="J927" s="13"/>
      <c r="K927" s="24"/>
    </row>
    <row r="928" spans="1:11">
      <c r="A928" s="11"/>
      <c r="B928" s="3"/>
      <c r="C928" s="3"/>
      <c r="D928" s="3"/>
      <c r="E928" s="3"/>
      <c r="F928" s="3"/>
      <c r="G928" s="6"/>
      <c r="H928" s="3"/>
      <c r="I928" s="3"/>
      <c r="J928" s="13"/>
      <c r="K928" s="27"/>
    </row>
    <row r="929" spans="1:11">
      <c r="A929" s="11"/>
      <c r="B929" s="3"/>
      <c r="C929" s="3"/>
      <c r="D929" s="3"/>
      <c r="E929" s="3"/>
      <c r="F929" s="3"/>
      <c r="G929" s="6"/>
      <c r="H929" s="3"/>
      <c r="I929" s="3"/>
      <c r="J929" s="13"/>
      <c r="K929" s="24"/>
    </row>
    <row r="930" spans="1:11">
      <c r="A930" s="11"/>
      <c r="B930" s="3"/>
      <c r="C930" s="3"/>
      <c r="D930" s="3"/>
      <c r="E930" s="3"/>
      <c r="F930" s="3"/>
      <c r="G930" s="6"/>
      <c r="H930" s="3"/>
      <c r="I930" s="3"/>
      <c r="J930" s="13"/>
      <c r="K930" s="27"/>
    </row>
    <row r="931" spans="1:11">
      <c r="A931" s="11"/>
      <c r="B931" s="3"/>
      <c r="C931" s="3"/>
      <c r="D931" s="3"/>
      <c r="E931" s="3"/>
      <c r="F931" s="3"/>
      <c r="G931" s="6"/>
      <c r="H931" s="3"/>
      <c r="I931" s="3"/>
      <c r="J931" s="13"/>
      <c r="K931" s="24"/>
    </row>
    <row r="932" spans="1:11">
      <c r="A932" s="11"/>
      <c r="B932" s="3"/>
      <c r="C932" s="3"/>
      <c r="D932" s="3"/>
      <c r="E932" s="3"/>
      <c r="F932" s="3"/>
      <c r="G932" s="6"/>
      <c r="H932" s="3"/>
      <c r="I932" s="3"/>
      <c r="J932" s="13"/>
      <c r="K932" s="27"/>
    </row>
    <row r="933" spans="1:11">
      <c r="A933" s="11"/>
      <c r="B933" s="3"/>
      <c r="C933" s="3"/>
      <c r="D933" s="3"/>
      <c r="E933" s="3"/>
      <c r="F933" s="3"/>
      <c r="G933" s="6"/>
      <c r="H933" s="3"/>
      <c r="I933" s="3"/>
      <c r="J933" s="13"/>
      <c r="K933" s="24"/>
    </row>
    <row r="934" spans="1:11">
      <c r="A934" s="11"/>
      <c r="B934" s="3"/>
      <c r="C934" s="3"/>
      <c r="D934" s="3"/>
      <c r="E934" s="3"/>
      <c r="F934" s="3"/>
      <c r="G934" s="6"/>
      <c r="H934" s="3"/>
      <c r="I934" s="3"/>
      <c r="J934" s="13"/>
      <c r="K934" s="27"/>
    </row>
    <row r="935" spans="1:11">
      <c r="A935" s="11"/>
      <c r="B935" s="3"/>
      <c r="C935" s="3"/>
      <c r="D935" s="3"/>
      <c r="E935" s="3"/>
      <c r="F935" s="3"/>
      <c r="G935" s="6"/>
      <c r="H935" s="3"/>
      <c r="I935" s="3"/>
      <c r="J935" s="13"/>
      <c r="K935" s="24"/>
    </row>
    <row r="936" spans="1:11">
      <c r="A936" s="11"/>
      <c r="B936" s="3"/>
      <c r="C936" s="3"/>
      <c r="D936" s="3"/>
      <c r="E936" s="3"/>
      <c r="F936" s="3"/>
      <c r="G936" s="6"/>
      <c r="H936" s="3"/>
      <c r="I936" s="3"/>
      <c r="J936" s="13"/>
      <c r="K936" s="27"/>
    </row>
    <row r="937" spans="1:11">
      <c r="A937" s="11"/>
      <c r="B937" s="3"/>
      <c r="C937" s="3"/>
      <c r="D937" s="3"/>
      <c r="E937" s="3"/>
      <c r="F937" s="3"/>
      <c r="G937" s="6"/>
      <c r="H937" s="3"/>
      <c r="I937" s="3"/>
      <c r="J937" s="13"/>
      <c r="K937" s="24"/>
    </row>
    <row r="938" spans="1:11">
      <c r="A938" s="11"/>
      <c r="B938" s="3"/>
      <c r="C938" s="3"/>
      <c r="D938" s="3"/>
      <c r="E938" s="3"/>
      <c r="F938" s="3"/>
      <c r="G938" s="6"/>
      <c r="H938" s="3"/>
      <c r="I938" s="3"/>
      <c r="J938" s="13"/>
      <c r="K938" s="27"/>
    </row>
    <row r="939" spans="1:11">
      <c r="A939" s="17"/>
      <c r="B939" s="18"/>
      <c r="C939" s="18"/>
      <c r="D939" s="18"/>
      <c r="E939" s="18"/>
      <c r="F939" s="18"/>
      <c r="G939" s="23"/>
      <c r="H939" s="18"/>
      <c r="I939" s="18"/>
      <c r="J939" s="19"/>
      <c r="K939" s="30"/>
    </row>
    <row r="940" spans="1:11">
      <c r="A940" s="11"/>
      <c r="B940" s="3"/>
      <c r="C940" s="3"/>
      <c r="D940" s="3"/>
      <c r="E940" s="3"/>
      <c r="F940" s="3"/>
      <c r="G940" s="6"/>
      <c r="H940" s="3"/>
      <c r="I940" s="3"/>
      <c r="J940" s="13"/>
      <c r="K940" s="24"/>
    </row>
    <row r="941" spans="1:11">
      <c r="A941" s="11"/>
      <c r="B941" s="3"/>
      <c r="C941" s="3"/>
      <c r="D941" s="3"/>
      <c r="E941" s="3"/>
      <c r="F941" s="3"/>
      <c r="G941" s="6"/>
      <c r="H941" s="3"/>
      <c r="I941" s="3"/>
      <c r="J941" s="13"/>
      <c r="K941" s="26"/>
    </row>
    <row r="942" spans="1:11">
      <c r="A942" s="11"/>
      <c r="B942" s="3"/>
      <c r="C942" s="3"/>
      <c r="D942" s="3"/>
      <c r="E942" s="3"/>
      <c r="F942" s="3"/>
      <c r="G942" s="6"/>
      <c r="H942" s="3"/>
      <c r="I942" s="3"/>
      <c r="J942" s="13"/>
      <c r="K942" s="24"/>
    </row>
    <row r="943" spans="1:11">
      <c r="A943" s="11"/>
      <c r="B943" s="3"/>
      <c r="C943" s="3"/>
      <c r="D943" s="3"/>
      <c r="E943" s="3"/>
      <c r="F943" s="3"/>
      <c r="G943" s="6"/>
      <c r="H943" s="3"/>
      <c r="I943" s="3"/>
      <c r="J943" s="13"/>
      <c r="K943" s="26"/>
    </row>
    <row r="944" spans="1:11">
      <c r="A944" s="11"/>
      <c r="B944" s="3"/>
      <c r="C944" s="3"/>
      <c r="D944" s="3"/>
      <c r="E944" s="3"/>
      <c r="F944" s="3"/>
      <c r="G944" s="6"/>
      <c r="H944" s="3"/>
      <c r="I944" s="3"/>
      <c r="J944" s="13"/>
      <c r="K944" s="24"/>
    </row>
    <row r="945" spans="1:11">
      <c r="A945" s="11"/>
      <c r="B945" s="3"/>
      <c r="C945" s="3"/>
      <c r="D945" s="3"/>
      <c r="E945" s="3"/>
      <c r="F945" s="3"/>
      <c r="G945" s="6"/>
      <c r="H945" s="3"/>
      <c r="I945" s="3"/>
      <c r="J945" s="13"/>
      <c r="K945" s="26"/>
    </row>
    <row r="946" spans="1:11">
      <c r="A946" s="11"/>
      <c r="B946" s="3"/>
      <c r="C946" s="3"/>
      <c r="D946" s="3"/>
      <c r="E946" s="3"/>
      <c r="F946" s="3"/>
      <c r="G946" s="6"/>
      <c r="H946" s="3"/>
      <c r="I946" s="3"/>
      <c r="J946" s="13"/>
      <c r="K946" s="24"/>
    </row>
    <row r="947" spans="1:11">
      <c r="A947" s="11"/>
      <c r="B947" s="3"/>
      <c r="C947" s="3"/>
      <c r="D947" s="3"/>
      <c r="E947" s="3"/>
      <c r="F947" s="3"/>
      <c r="G947" s="6"/>
      <c r="H947" s="3"/>
      <c r="I947" s="3"/>
      <c r="J947" s="13"/>
      <c r="K947" s="26"/>
    </row>
    <row r="948" spans="1:11">
      <c r="A948" s="11"/>
      <c r="B948" s="3"/>
      <c r="C948" s="3"/>
      <c r="D948" s="3"/>
      <c r="E948" s="3"/>
      <c r="F948" s="3"/>
      <c r="G948" s="6"/>
      <c r="H948" s="3"/>
      <c r="I948" s="3"/>
      <c r="J948" s="13"/>
      <c r="K948" s="24"/>
    </row>
    <row r="949" spans="1:11">
      <c r="A949" s="11"/>
      <c r="B949" s="3"/>
      <c r="C949" s="3"/>
      <c r="D949" s="3"/>
      <c r="E949" s="3"/>
      <c r="F949" s="3"/>
      <c r="G949" s="6"/>
      <c r="H949" s="3"/>
      <c r="I949" s="3"/>
      <c r="J949" s="13"/>
      <c r="K949" s="26"/>
    </row>
    <row r="950" spans="1:11">
      <c r="A950" s="11"/>
      <c r="B950" s="3"/>
      <c r="C950" s="3"/>
      <c r="D950" s="3"/>
      <c r="E950" s="3"/>
      <c r="F950" s="3"/>
      <c r="G950" s="6"/>
      <c r="H950" s="3"/>
      <c r="I950" s="3"/>
      <c r="J950" s="13"/>
      <c r="K950" s="24"/>
    </row>
    <row r="951" spans="1:11">
      <c r="A951" s="11"/>
      <c r="B951" s="3"/>
      <c r="C951" s="3"/>
      <c r="D951" s="3"/>
      <c r="E951" s="3"/>
      <c r="F951" s="3"/>
      <c r="G951" s="6"/>
      <c r="H951" s="3"/>
      <c r="I951" s="3"/>
      <c r="J951" s="13"/>
      <c r="K951" s="26"/>
    </row>
    <row r="952" spans="1:11">
      <c r="A952" s="11"/>
      <c r="B952" s="3"/>
      <c r="C952" s="3"/>
      <c r="D952" s="3"/>
      <c r="E952" s="3"/>
      <c r="F952" s="3"/>
      <c r="G952" s="6"/>
      <c r="H952" s="3"/>
      <c r="I952" s="3"/>
      <c r="J952" s="13"/>
      <c r="K952" s="24"/>
    </row>
    <row r="953" spans="1:11">
      <c r="A953" s="11"/>
      <c r="B953" s="3"/>
      <c r="C953" s="3"/>
      <c r="D953" s="3"/>
      <c r="E953" s="3"/>
      <c r="F953" s="3"/>
      <c r="G953" s="6"/>
      <c r="H953" s="3"/>
      <c r="I953" s="3"/>
      <c r="J953" s="13"/>
      <c r="K953" s="26"/>
    </row>
    <row r="954" spans="1:11">
      <c r="A954" s="11"/>
      <c r="B954" s="3"/>
      <c r="C954" s="3"/>
      <c r="D954" s="3"/>
      <c r="E954" s="3"/>
      <c r="F954" s="3"/>
      <c r="G954" s="6"/>
      <c r="H954" s="3"/>
      <c r="I954" s="3"/>
      <c r="J954" s="13"/>
      <c r="K954" s="24"/>
    </row>
    <row r="955" spans="1:11">
      <c r="A955" s="11"/>
      <c r="B955" s="3"/>
      <c r="C955" s="3"/>
      <c r="D955" s="3"/>
      <c r="E955" s="3"/>
      <c r="F955" s="3"/>
      <c r="G955" s="6"/>
      <c r="H955" s="3"/>
      <c r="I955" s="3"/>
      <c r="J955" s="13"/>
      <c r="K955" s="26"/>
    </row>
    <row r="956" spans="1:11">
      <c r="A956" s="11"/>
      <c r="B956" s="3"/>
      <c r="C956" s="3"/>
      <c r="D956" s="3"/>
      <c r="E956" s="3"/>
      <c r="F956" s="3"/>
      <c r="G956" s="6"/>
      <c r="H956" s="3"/>
      <c r="I956" s="3"/>
      <c r="J956" s="13"/>
      <c r="K956" s="24"/>
    </row>
    <row r="957" spans="1:11">
      <c r="A957" s="11"/>
      <c r="B957" s="3"/>
      <c r="C957" s="3"/>
      <c r="D957" s="3"/>
      <c r="E957" s="3"/>
      <c r="F957" s="3"/>
      <c r="G957" s="6"/>
      <c r="H957" s="3"/>
      <c r="I957" s="3"/>
      <c r="J957" s="13"/>
      <c r="K957" s="26"/>
    </row>
    <row r="958" spans="1:11">
      <c r="A958" s="17"/>
      <c r="B958" s="18"/>
      <c r="C958" s="18"/>
      <c r="D958" s="18"/>
      <c r="E958" s="18"/>
      <c r="F958" s="18"/>
      <c r="G958" s="23"/>
      <c r="H958" s="18"/>
      <c r="I958" s="18"/>
      <c r="J958" s="19"/>
      <c r="K958" s="30"/>
    </row>
    <row r="959" spans="1:11">
      <c r="A959" s="17"/>
      <c r="B959" s="18"/>
      <c r="C959" s="18"/>
      <c r="D959" s="18"/>
      <c r="E959" s="18"/>
      <c r="F959" s="18"/>
      <c r="G959" s="23"/>
      <c r="H959" s="18"/>
      <c r="I959" s="18"/>
      <c r="J959" s="19"/>
      <c r="K959" s="30"/>
    </row>
    <row r="960" spans="1:11">
      <c r="A960" s="17"/>
      <c r="B960" s="18"/>
      <c r="C960" s="18"/>
      <c r="D960" s="18"/>
      <c r="E960" s="18"/>
      <c r="F960" s="18"/>
      <c r="G960" s="23"/>
      <c r="H960" s="18"/>
      <c r="I960" s="18"/>
      <c r="J960" s="19"/>
      <c r="K960" s="30"/>
    </row>
    <row r="961" spans="1:11">
      <c r="A961" s="11"/>
      <c r="B961" s="3"/>
      <c r="C961" s="3"/>
      <c r="D961" s="3"/>
      <c r="E961" s="3"/>
      <c r="F961" s="3"/>
      <c r="G961" s="6"/>
      <c r="H961" s="3"/>
      <c r="I961" s="3"/>
      <c r="J961" s="13"/>
      <c r="K961" s="24"/>
    </row>
    <row r="962" spans="1:11">
      <c r="A962" s="11"/>
      <c r="B962" s="3"/>
      <c r="C962" s="3"/>
      <c r="D962" s="3"/>
      <c r="E962" s="3"/>
      <c r="F962" s="3"/>
      <c r="G962" s="6"/>
      <c r="H962" s="3"/>
      <c r="I962" s="3"/>
      <c r="J962" s="13"/>
      <c r="K962" s="27"/>
    </row>
    <row r="963" spans="1:11">
      <c r="A963" s="17"/>
      <c r="B963" s="18"/>
      <c r="C963" s="18"/>
      <c r="D963" s="18"/>
      <c r="E963" s="18"/>
      <c r="F963" s="18"/>
      <c r="G963" s="23"/>
      <c r="H963" s="18"/>
      <c r="I963" s="18"/>
      <c r="J963" s="19"/>
      <c r="K963" s="30"/>
    </row>
    <row r="964" spans="1:11">
      <c r="A964" s="11"/>
      <c r="B964" s="3"/>
      <c r="C964" s="3"/>
      <c r="D964" s="3"/>
      <c r="E964" s="3"/>
      <c r="F964" s="3"/>
      <c r="G964" s="6"/>
      <c r="H964" s="3"/>
      <c r="I964" s="3"/>
      <c r="J964" s="13"/>
      <c r="K964" s="24"/>
    </row>
    <row r="965" spans="1:11">
      <c r="A965" s="11"/>
      <c r="B965" s="3"/>
      <c r="C965" s="3"/>
      <c r="D965" s="3"/>
      <c r="E965" s="3"/>
      <c r="F965" s="3"/>
      <c r="G965" s="6"/>
      <c r="H965" s="3"/>
      <c r="I965" s="3"/>
      <c r="J965" s="13"/>
      <c r="K965" s="26"/>
    </row>
    <row r="966" spans="1:11">
      <c r="A966" s="17"/>
      <c r="B966" s="18"/>
      <c r="C966" s="18"/>
      <c r="D966" s="18"/>
      <c r="E966" s="18"/>
      <c r="F966" s="18"/>
      <c r="G966" s="23"/>
      <c r="H966" s="18"/>
      <c r="I966" s="18"/>
      <c r="J966" s="19"/>
      <c r="K966" s="30"/>
    </row>
    <row r="967" spans="1:11">
      <c r="A967" s="11"/>
      <c r="B967" s="3"/>
      <c r="C967" s="3"/>
      <c r="D967" s="3"/>
      <c r="E967" s="3"/>
      <c r="F967" s="3"/>
      <c r="G967" s="6"/>
      <c r="H967" s="3"/>
      <c r="I967" s="3"/>
      <c r="J967" s="13"/>
      <c r="K967" s="24"/>
    </row>
    <row r="968" spans="1:11">
      <c r="A968" s="17"/>
      <c r="B968" s="18"/>
      <c r="C968" s="18"/>
      <c r="D968" s="18"/>
      <c r="E968" s="18"/>
      <c r="F968" s="18"/>
      <c r="G968" s="23"/>
      <c r="H968" s="18"/>
      <c r="I968" s="18"/>
      <c r="J968" s="19"/>
      <c r="K968" s="29"/>
    </row>
    <row r="969" spans="1:11">
      <c r="A969" s="11"/>
      <c r="B969" s="3"/>
      <c r="C969" s="3"/>
      <c r="D969" s="3"/>
      <c r="E969" s="3"/>
      <c r="F969" s="3"/>
      <c r="G969" s="6"/>
      <c r="H969" s="3"/>
      <c r="I969" s="3"/>
      <c r="J969" s="13"/>
      <c r="K969" s="26"/>
    </row>
    <row r="970" spans="1:11">
      <c r="A970" s="17"/>
      <c r="B970" s="18"/>
      <c r="C970" s="18"/>
      <c r="D970" s="18"/>
      <c r="E970" s="18"/>
      <c r="F970" s="18"/>
      <c r="G970" s="23"/>
      <c r="H970" s="18"/>
      <c r="I970" s="18"/>
      <c r="J970" s="19"/>
      <c r="K970" s="30"/>
    </row>
    <row r="971" spans="1:11">
      <c r="A971" s="17"/>
      <c r="B971" s="18"/>
      <c r="C971" s="18"/>
      <c r="D971" s="18"/>
      <c r="E971" s="18"/>
      <c r="F971" s="18"/>
      <c r="G971" s="23"/>
      <c r="H971" s="18"/>
      <c r="I971" s="18"/>
      <c r="J971" s="19"/>
      <c r="K971" s="28"/>
    </row>
    <row r="972" spans="1:11">
      <c r="A972" s="17"/>
      <c r="B972" s="18"/>
      <c r="C972" s="18"/>
      <c r="D972" s="18"/>
      <c r="E972" s="18"/>
      <c r="F972" s="18"/>
      <c r="G972" s="23"/>
      <c r="H972" s="18"/>
      <c r="I972" s="18"/>
      <c r="J972" s="19"/>
      <c r="K972" s="30"/>
    </row>
    <row r="973" spans="1:11">
      <c r="A973" s="17"/>
      <c r="B973" s="18"/>
      <c r="C973" s="18"/>
      <c r="D973" s="18"/>
      <c r="E973" s="18"/>
      <c r="F973" s="18"/>
      <c r="G973" s="23"/>
      <c r="H973" s="18"/>
      <c r="I973" s="18"/>
      <c r="J973" s="19"/>
      <c r="K973" s="30"/>
    </row>
    <row r="974" spans="1:11">
      <c r="A974" s="11"/>
      <c r="B974" s="3"/>
      <c r="C974" s="3"/>
      <c r="D974" s="3"/>
      <c r="E974" s="3"/>
      <c r="F974" s="3"/>
      <c r="G974" s="6"/>
      <c r="H974" s="3"/>
      <c r="I974" s="3"/>
      <c r="J974" s="13"/>
      <c r="K974" s="27"/>
    </row>
    <row r="975" spans="1:11">
      <c r="A975" s="17"/>
      <c r="B975" s="18"/>
      <c r="C975" s="18"/>
      <c r="D975" s="18"/>
      <c r="E975" s="18"/>
      <c r="F975" s="18"/>
      <c r="G975" s="23"/>
      <c r="H975" s="18"/>
      <c r="I975" s="18"/>
      <c r="J975" s="19"/>
      <c r="K975" s="30"/>
    </row>
    <row r="976" spans="1:11">
      <c r="A976" s="17"/>
      <c r="B976" s="18"/>
      <c r="C976" s="18"/>
      <c r="D976" s="18"/>
      <c r="E976" s="18"/>
      <c r="F976" s="18"/>
      <c r="G976" s="23"/>
      <c r="H976" s="18"/>
      <c r="I976" s="18"/>
      <c r="J976" s="19"/>
      <c r="K976" s="30"/>
    </row>
    <row r="977" spans="1:11">
      <c r="A977" s="17"/>
      <c r="B977" s="18"/>
      <c r="C977" s="18"/>
      <c r="D977" s="18"/>
      <c r="E977" s="18"/>
      <c r="F977" s="18"/>
      <c r="G977" s="23"/>
      <c r="H977" s="18"/>
      <c r="I977" s="18"/>
      <c r="J977" s="19"/>
      <c r="K977" s="30"/>
    </row>
    <row r="978" spans="1:11">
      <c r="A978" s="17"/>
      <c r="B978" s="18"/>
      <c r="C978" s="18"/>
      <c r="D978" s="18"/>
      <c r="E978" s="18"/>
      <c r="F978" s="18"/>
      <c r="G978" s="23"/>
      <c r="H978" s="18"/>
      <c r="I978" s="18"/>
      <c r="J978" s="19"/>
      <c r="K978" s="29"/>
    </row>
    <row r="979" spans="1:11">
      <c r="A979" s="17"/>
      <c r="B979" s="18"/>
      <c r="C979" s="18"/>
      <c r="D979" s="18"/>
      <c r="E979" s="18"/>
      <c r="F979" s="18"/>
      <c r="G979" s="23"/>
      <c r="H979" s="18"/>
      <c r="I979" s="18"/>
      <c r="J979" s="19"/>
      <c r="K979" s="30"/>
    </row>
    <row r="980" spans="1:11">
      <c r="A980" s="11"/>
      <c r="B980" s="3"/>
      <c r="C980" s="3"/>
      <c r="D980" s="3"/>
      <c r="E980" s="3"/>
      <c r="F980" s="3"/>
      <c r="G980" s="6"/>
      <c r="H980" s="3"/>
      <c r="I980" s="3"/>
      <c r="J980" s="13"/>
      <c r="K980" s="24"/>
    </row>
    <row r="981" spans="1:11">
      <c r="A981" s="17"/>
      <c r="B981" s="18"/>
      <c r="C981" s="18"/>
      <c r="D981" s="18"/>
      <c r="E981" s="18"/>
      <c r="F981" s="18"/>
      <c r="G981" s="23"/>
      <c r="H981" s="18"/>
      <c r="I981" s="18"/>
      <c r="J981" s="19"/>
      <c r="K981" s="28"/>
    </row>
    <row r="982" spans="1:11">
      <c r="A982" s="17"/>
      <c r="B982" s="18"/>
      <c r="C982" s="18"/>
      <c r="D982" s="18"/>
      <c r="E982" s="18"/>
      <c r="F982" s="18"/>
      <c r="G982" s="23"/>
      <c r="H982" s="18"/>
      <c r="I982" s="18"/>
      <c r="J982" s="19"/>
      <c r="K982" s="30"/>
    </row>
    <row r="983" spans="1:11">
      <c r="A983" s="17"/>
      <c r="B983" s="18"/>
      <c r="C983" s="18"/>
      <c r="D983" s="18"/>
      <c r="E983" s="18"/>
      <c r="F983" s="18"/>
      <c r="G983" s="23"/>
      <c r="H983" s="18"/>
      <c r="I983" s="18"/>
      <c r="J983" s="19"/>
      <c r="K983" s="30"/>
    </row>
    <row r="984" spans="1:11">
      <c r="A984" s="17"/>
      <c r="B984" s="18"/>
      <c r="C984" s="18"/>
      <c r="D984" s="18"/>
      <c r="E984" s="18"/>
      <c r="F984" s="18"/>
      <c r="G984" s="23"/>
      <c r="H984" s="18"/>
      <c r="I984" s="18"/>
      <c r="J984" s="19"/>
      <c r="K984" s="30"/>
    </row>
    <row r="985" spans="1:11">
      <c r="A985" s="17"/>
      <c r="B985" s="18"/>
      <c r="C985" s="18"/>
      <c r="D985" s="18"/>
      <c r="E985" s="18"/>
      <c r="F985" s="18"/>
      <c r="G985" s="23"/>
      <c r="H985" s="18"/>
      <c r="I985" s="18"/>
      <c r="J985" s="19"/>
      <c r="K985" s="30"/>
    </row>
    <row r="986" spans="1:11">
      <c r="A986" s="17"/>
      <c r="B986" s="18"/>
      <c r="C986" s="18"/>
      <c r="D986" s="18"/>
      <c r="E986" s="18"/>
      <c r="F986" s="18"/>
      <c r="G986" s="23"/>
      <c r="H986" s="18"/>
      <c r="I986" s="18"/>
      <c r="J986" s="19"/>
      <c r="K986" s="29"/>
    </row>
    <row r="987" spans="1:11">
      <c r="A987" s="17"/>
      <c r="B987" s="18"/>
      <c r="C987" s="18"/>
      <c r="D987" s="18"/>
      <c r="E987" s="18"/>
      <c r="F987" s="18"/>
      <c r="G987" s="23"/>
      <c r="H987" s="18"/>
      <c r="I987" s="18"/>
      <c r="J987" s="19"/>
      <c r="K987" s="30"/>
    </row>
    <row r="988" spans="1:11">
      <c r="A988" s="17"/>
      <c r="B988" s="18"/>
      <c r="C988" s="18"/>
      <c r="D988" s="18"/>
      <c r="E988" s="18"/>
      <c r="F988" s="18"/>
      <c r="G988" s="23"/>
      <c r="H988" s="18"/>
      <c r="I988" s="18"/>
      <c r="J988" s="19"/>
      <c r="K988" s="29"/>
    </row>
    <row r="989" spans="1:11">
      <c r="A989" s="11"/>
      <c r="B989" s="3"/>
      <c r="C989" s="3"/>
      <c r="D989" s="3"/>
      <c r="E989" s="3"/>
      <c r="F989" s="3"/>
      <c r="G989" s="6"/>
      <c r="H989" s="3"/>
      <c r="I989" s="3"/>
      <c r="J989" s="13"/>
      <c r="K989" s="24"/>
    </row>
    <row r="990" spans="1:11">
      <c r="A990" s="17"/>
      <c r="B990" s="18"/>
      <c r="C990" s="18"/>
      <c r="D990" s="18"/>
      <c r="E990" s="18"/>
      <c r="F990" s="18"/>
      <c r="G990" s="23"/>
      <c r="H990" s="18"/>
      <c r="I990" s="18"/>
      <c r="J990" s="19"/>
      <c r="K990" s="29"/>
    </row>
    <row r="991" spans="1:11">
      <c r="A991" s="17"/>
      <c r="B991" s="18"/>
      <c r="C991" s="18"/>
      <c r="D991" s="18"/>
      <c r="E991" s="18"/>
      <c r="F991" s="18"/>
      <c r="G991" s="23"/>
      <c r="H991" s="18"/>
      <c r="I991" s="18"/>
      <c r="J991" s="19"/>
      <c r="K991" s="28"/>
    </row>
    <row r="992" spans="1:11">
      <c r="A992" s="17"/>
      <c r="B992" s="18"/>
      <c r="C992" s="18"/>
      <c r="D992" s="18"/>
      <c r="E992" s="18"/>
      <c r="F992" s="18"/>
      <c r="G992" s="23"/>
      <c r="H992" s="18"/>
      <c r="I992" s="18"/>
      <c r="J992" s="19"/>
      <c r="K992" s="30"/>
    </row>
    <row r="993" spans="1:11">
      <c r="A993" s="17"/>
      <c r="B993" s="18"/>
      <c r="C993" s="18"/>
      <c r="D993" s="18"/>
      <c r="E993" s="18"/>
      <c r="F993" s="18"/>
      <c r="G993" s="23"/>
      <c r="H993" s="18"/>
      <c r="I993" s="18"/>
      <c r="J993" s="19"/>
      <c r="K993" s="28"/>
    </row>
    <row r="994" spans="1:11">
      <c r="A994" s="17"/>
      <c r="B994" s="18"/>
      <c r="C994" s="18"/>
      <c r="D994" s="18"/>
      <c r="E994" s="18"/>
      <c r="F994" s="18"/>
      <c r="G994" s="23"/>
      <c r="H994" s="18"/>
      <c r="I994" s="18"/>
      <c r="J994" s="19"/>
      <c r="K994" s="29"/>
    </row>
    <row r="995" spans="1:11">
      <c r="A995" s="17"/>
      <c r="B995" s="18"/>
      <c r="C995" s="18"/>
      <c r="D995" s="18"/>
      <c r="E995" s="18"/>
      <c r="F995" s="18"/>
      <c r="G995" s="23"/>
      <c r="H995" s="18"/>
      <c r="I995" s="18"/>
      <c r="J995" s="19"/>
      <c r="K995" s="30"/>
    </row>
    <row r="996" spans="1:11">
      <c r="A996" s="17"/>
      <c r="B996" s="18"/>
      <c r="C996" s="18"/>
      <c r="D996" s="18"/>
      <c r="E996" s="18"/>
      <c r="F996" s="18"/>
      <c r="G996" s="23"/>
      <c r="H996" s="18"/>
      <c r="I996" s="18"/>
      <c r="J996" s="19"/>
      <c r="K996" s="29"/>
    </row>
    <row r="997" spans="1:11">
      <c r="A997" s="17"/>
      <c r="B997" s="18"/>
      <c r="C997" s="18"/>
      <c r="D997" s="18"/>
      <c r="E997" s="18"/>
      <c r="F997" s="18"/>
      <c r="G997" s="23"/>
      <c r="H997" s="18"/>
      <c r="I997" s="18"/>
      <c r="J997" s="19"/>
      <c r="K997" s="28"/>
    </row>
    <row r="998" spans="1:11">
      <c r="A998" s="17"/>
      <c r="B998" s="18"/>
      <c r="C998" s="18"/>
      <c r="D998" s="18"/>
      <c r="E998" s="18"/>
      <c r="F998" s="18"/>
      <c r="G998" s="23"/>
      <c r="H998" s="18"/>
      <c r="I998" s="18"/>
      <c r="J998" s="19"/>
      <c r="K998" s="30"/>
    </row>
    <row r="999" spans="1:11">
      <c r="A999" s="17"/>
      <c r="B999" s="18"/>
      <c r="C999" s="18"/>
      <c r="D999" s="18"/>
      <c r="E999" s="18"/>
      <c r="F999" s="18"/>
      <c r="G999" s="23"/>
      <c r="H999" s="18"/>
      <c r="I999" s="18"/>
      <c r="J999" s="19"/>
      <c r="K999" s="30"/>
    </row>
    <row r="1000" spans="1:11">
      <c r="A1000" s="17"/>
      <c r="B1000" s="18"/>
      <c r="C1000" s="18"/>
      <c r="D1000" s="18"/>
      <c r="E1000" s="18"/>
      <c r="F1000" s="18"/>
      <c r="G1000" s="23"/>
      <c r="H1000" s="18"/>
      <c r="I1000" s="18"/>
      <c r="J1000" s="19"/>
      <c r="K1000" s="29"/>
    </row>
    <row r="1001" spans="1:11">
      <c r="A1001" s="17"/>
      <c r="B1001" s="18"/>
      <c r="C1001" s="18"/>
      <c r="D1001" s="18"/>
      <c r="E1001" s="18"/>
      <c r="F1001" s="18"/>
      <c r="G1001" s="23"/>
      <c r="H1001" s="18"/>
      <c r="I1001" s="18"/>
      <c r="J1001" s="19"/>
      <c r="K1001" s="30"/>
    </row>
    <row r="1002" spans="1:11">
      <c r="A1002" s="17"/>
      <c r="B1002" s="18"/>
      <c r="C1002" s="18"/>
      <c r="D1002" s="18"/>
      <c r="E1002" s="18"/>
      <c r="F1002" s="18"/>
      <c r="G1002" s="23"/>
      <c r="H1002" s="18"/>
      <c r="I1002" s="18"/>
      <c r="J1002" s="19"/>
      <c r="K1002" s="30"/>
    </row>
    <row r="1003" spans="1:11">
      <c r="A1003" s="11"/>
      <c r="B1003" s="3"/>
      <c r="C1003" s="3"/>
      <c r="D1003" s="3"/>
      <c r="E1003" s="3"/>
      <c r="F1003" s="3"/>
      <c r="G1003" s="6"/>
      <c r="H1003" s="3"/>
      <c r="I1003" s="3"/>
      <c r="J1003" s="13"/>
      <c r="K1003" s="26"/>
    </row>
    <row r="1004" spans="1:11">
      <c r="A1004" s="17"/>
      <c r="B1004" s="18"/>
      <c r="C1004" s="18"/>
      <c r="D1004" s="18"/>
      <c r="E1004" s="18"/>
      <c r="F1004" s="18"/>
      <c r="G1004" s="23"/>
      <c r="H1004" s="18"/>
      <c r="I1004" s="18"/>
      <c r="J1004" s="19"/>
      <c r="K1004" s="30"/>
    </row>
    <row r="1005" spans="1:11">
      <c r="A1005" s="17"/>
      <c r="B1005" s="18"/>
      <c r="C1005" s="18"/>
      <c r="D1005" s="18"/>
      <c r="E1005" s="18"/>
      <c r="F1005" s="18"/>
      <c r="G1005" s="23"/>
      <c r="H1005" s="18"/>
      <c r="I1005" s="18"/>
      <c r="J1005" s="19"/>
      <c r="K1005" s="30"/>
    </row>
    <row r="1006" spans="1:11">
      <c r="A1006" s="17"/>
      <c r="B1006" s="18"/>
      <c r="C1006" s="18"/>
      <c r="D1006" s="18"/>
      <c r="E1006" s="18"/>
      <c r="F1006" s="18"/>
      <c r="G1006" s="23"/>
      <c r="H1006" s="18"/>
      <c r="I1006" s="18"/>
      <c r="J1006" s="19"/>
      <c r="K1006" s="30"/>
    </row>
    <row r="1007" spans="1:11">
      <c r="A1007" s="17"/>
      <c r="B1007" s="18"/>
      <c r="C1007" s="18"/>
      <c r="D1007" s="18"/>
      <c r="E1007" s="18"/>
      <c r="F1007" s="18"/>
      <c r="G1007" s="23"/>
      <c r="H1007" s="18"/>
      <c r="I1007" s="18"/>
      <c r="J1007" s="19"/>
      <c r="K1007" s="30"/>
    </row>
    <row r="1008" spans="1:11">
      <c r="A1008" s="17"/>
      <c r="B1008" s="18"/>
      <c r="C1008" s="18"/>
      <c r="D1008" s="18"/>
      <c r="E1008" s="18"/>
      <c r="F1008" s="18"/>
      <c r="G1008" s="23"/>
      <c r="H1008" s="18"/>
      <c r="I1008" s="18"/>
      <c r="J1008" s="19"/>
      <c r="K1008" s="29"/>
    </row>
    <row r="1009" spans="1:11">
      <c r="A1009" s="17"/>
      <c r="B1009" s="18"/>
      <c r="C1009" s="18"/>
      <c r="D1009" s="18"/>
      <c r="E1009" s="18"/>
      <c r="F1009" s="18"/>
      <c r="G1009" s="23"/>
      <c r="H1009" s="18"/>
      <c r="I1009" s="18"/>
      <c r="J1009" s="19"/>
      <c r="K1009" s="30"/>
    </row>
    <row r="1010" spans="1:11">
      <c r="A1010" s="17"/>
      <c r="B1010" s="18"/>
      <c r="C1010" s="18"/>
      <c r="D1010" s="18"/>
      <c r="E1010" s="18"/>
      <c r="F1010" s="18"/>
      <c r="G1010" s="23"/>
      <c r="H1010" s="18"/>
      <c r="I1010" s="18"/>
      <c r="J1010" s="19"/>
      <c r="K1010" s="29"/>
    </row>
    <row r="1011" spans="1:11">
      <c r="A1011" s="17"/>
      <c r="B1011" s="18"/>
      <c r="C1011" s="18"/>
      <c r="D1011" s="18"/>
      <c r="E1011" s="18"/>
      <c r="F1011" s="18"/>
      <c r="G1011" s="23"/>
      <c r="H1011" s="18"/>
      <c r="I1011" s="18"/>
      <c r="J1011" s="19"/>
      <c r="K1011" s="28"/>
    </row>
    <row r="1012" spans="1:11">
      <c r="A1012" s="17"/>
      <c r="B1012" s="18"/>
      <c r="C1012" s="18"/>
      <c r="D1012" s="18"/>
      <c r="E1012" s="18"/>
      <c r="F1012" s="18"/>
      <c r="G1012" s="23"/>
      <c r="H1012" s="18"/>
      <c r="I1012" s="18"/>
      <c r="J1012" s="19"/>
      <c r="K1012" s="29"/>
    </row>
    <row r="1013" spans="1:11">
      <c r="A1013" s="17"/>
      <c r="B1013" s="18"/>
      <c r="C1013" s="18"/>
      <c r="D1013" s="18"/>
      <c r="E1013" s="18"/>
      <c r="F1013" s="18"/>
      <c r="G1013" s="23"/>
      <c r="H1013" s="18"/>
      <c r="I1013" s="18"/>
      <c r="J1013" s="19"/>
      <c r="K1013" s="30"/>
    </row>
    <row r="1014" spans="1:11">
      <c r="A1014" s="11"/>
      <c r="B1014" s="3"/>
      <c r="C1014" s="3"/>
      <c r="D1014" s="3"/>
      <c r="E1014" s="3"/>
      <c r="F1014" s="3"/>
      <c r="G1014" s="6"/>
      <c r="H1014" s="3"/>
      <c r="I1014" s="3"/>
      <c r="J1014" s="13"/>
      <c r="K1014" s="27"/>
    </row>
    <row r="1015" spans="1:11">
      <c r="A1015" s="17"/>
      <c r="B1015" s="18"/>
      <c r="C1015" s="18"/>
      <c r="D1015" s="18"/>
      <c r="E1015" s="18"/>
      <c r="F1015" s="18"/>
      <c r="G1015" s="23"/>
      <c r="H1015" s="18"/>
      <c r="I1015" s="18"/>
      <c r="J1015" s="19"/>
      <c r="K1015" s="30"/>
    </row>
    <row r="1016" spans="1:11">
      <c r="A1016" s="17"/>
      <c r="B1016" s="18"/>
      <c r="C1016" s="18"/>
      <c r="D1016" s="18"/>
      <c r="E1016" s="18"/>
      <c r="F1016" s="18"/>
      <c r="G1016" s="23"/>
      <c r="H1016" s="18"/>
      <c r="I1016" s="18"/>
      <c r="J1016" s="19"/>
      <c r="K1016" s="29"/>
    </row>
    <row r="1017" spans="1:11">
      <c r="A1017" s="17"/>
      <c r="B1017" s="18"/>
      <c r="C1017" s="18"/>
      <c r="D1017" s="18"/>
      <c r="E1017" s="18"/>
      <c r="F1017" s="18"/>
      <c r="G1017" s="23"/>
      <c r="H1017" s="18"/>
      <c r="I1017" s="18"/>
      <c r="J1017" s="19"/>
      <c r="K1017" s="30"/>
    </row>
    <row r="1018" spans="1:11">
      <c r="A1018" s="17"/>
      <c r="B1018" s="18"/>
      <c r="C1018" s="18"/>
      <c r="D1018" s="18"/>
      <c r="E1018" s="18"/>
      <c r="F1018" s="18"/>
      <c r="G1018" s="23"/>
      <c r="H1018" s="18"/>
      <c r="I1018" s="18"/>
      <c r="J1018" s="19"/>
      <c r="K1018" s="29"/>
    </row>
    <row r="1019" spans="1:11">
      <c r="A1019" s="17"/>
      <c r="B1019" s="18"/>
      <c r="C1019" s="18"/>
      <c r="D1019" s="18"/>
      <c r="E1019" s="18"/>
      <c r="F1019" s="18"/>
      <c r="G1019" s="23"/>
      <c r="H1019" s="18"/>
      <c r="I1019" s="18"/>
      <c r="J1019" s="19"/>
      <c r="K1019" s="30"/>
    </row>
    <row r="1020" spans="1:11">
      <c r="A1020" s="17"/>
      <c r="B1020" s="18"/>
      <c r="C1020" s="18"/>
      <c r="D1020" s="18"/>
      <c r="E1020" s="18"/>
      <c r="F1020" s="18"/>
      <c r="G1020" s="23"/>
      <c r="H1020" s="18"/>
      <c r="I1020" s="18"/>
      <c r="J1020" s="19"/>
      <c r="K1020" s="30"/>
    </row>
    <row r="1021" spans="1:11">
      <c r="A1021" s="17"/>
      <c r="B1021" s="18"/>
      <c r="C1021" s="18"/>
      <c r="D1021" s="18"/>
      <c r="E1021" s="18"/>
      <c r="F1021" s="18"/>
      <c r="G1021" s="23"/>
      <c r="H1021" s="18"/>
      <c r="I1021" s="18"/>
      <c r="J1021" s="19"/>
      <c r="K1021" s="30"/>
    </row>
    <row r="1022" spans="1:11">
      <c r="A1022" s="17"/>
      <c r="B1022" s="18"/>
      <c r="C1022" s="18"/>
      <c r="D1022" s="18"/>
      <c r="E1022" s="18"/>
      <c r="F1022" s="18"/>
      <c r="G1022" s="23"/>
      <c r="H1022" s="18"/>
      <c r="I1022" s="18"/>
      <c r="J1022" s="19"/>
      <c r="K1022" s="30"/>
    </row>
    <row r="1023" spans="1:11">
      <c r="A1023" s="17"/>
      <c r="B1023" s="18"/>
      <c r="C1023" s="18"/>
      <c r="D1023" s="18"/>
      <c r="E1023" s="18"/>
      <c r="F1023" s="18"/>
      <c r="G1023" s="23"/>
      <c r="H1023" s="18"/>
      <c r="I1023" s="18"/>
      <c r="J1023" s="19"/>
      <c r="K1023" s="30"/>
    </row>
    <row r="1024" spans="1:11">
      <c r="A1024" s="11"/>
      <c r="B1024" s="3"/>
      <c r="C1024" s="3"/>
      <c r="D1024" s="3"/>
      <c r="E1024" s="3"/>
      <c r="F1024" s="3"/>
      <c r="G1024" s="6"/>
      <c r="H1024" s="3"/>
      <c r="I1024" s="3"/>
      <c r="J1024" s="13"/>
      <c r="K1024" s="27"/>
    </row>
    <row r="1025" spans="1:11">
      <c r="A1025" s="17"/>
      <c r="B1025" s="18"/>
      <c r="C1025" s="18"/>
      <c r="D1025" s="18"/>
      <c r="E1025" s="18"/>
      <c r="F1025" s="18"/>
      <c r="G1025" s="23"/>
      <c r="H1025" s="18"/>
      <c r="I1025" s="18"/>
      <c r="J1025" s="19"/>
      <c r="K1025" s="30"/>
    </row>
    <row r="1026" spans="1:11">
      <c r="A1026" s="11"/>
      <c r="B1026" s="3"/>
      <c r="C1026" s="3"/>
      <c r="D1026" s="3"/>
      <c r="E1026" s="3"/>
      <c r="F1026" s="3"/>
      <c r="G1026" s="6"/>
      <c r="H1026" s="3"/>
      <c r="I1026" s="3"/>
      <c r="J1026" s="13"/>
      <c r="K1026" s="27"/>
    </row>
    <row r="1027" spans="1:11">
      <c r="A1027" s="11"/>
      <c r="B1027" s="3"/>
      <c r="C1027" s="3"/>
      <c r="D1027" s="3"/>
      <c r="E1027" s="3"/>
      <c r="F1027" s="3"/>
      <c r="G1027" s="6"/>
      <c r="H1027" s="3"/>
      <c r="I1027" s="3"/>
      <c r="J1027" s="13"/>
      <c r="K1027" s="24"/>
    </row>
    <row r="1028" spans="1:11">
      <c r="A1028" s="17"/>
      <c r="B1028" s="18"/>
      <c r="C1028" s="18"/>
      <c r="D1028" s="18"/>
      <c r="E1028" s="18"/>
      <c r="F1028" s="18"/>
      <c r="G1028" s="23"/>
      <c r="H1028" s="18"/>
      <c r="I1028" s="18"/>
      <c r="J1028" s="19"/>
      <c r="K1028" s="29"/>
    </row>
    <row r="1029" spans="1:11">
      <c r="A1029" s="17"/>
      <c r="B1029" s="18"/>
      <c r="C1029" s="18"/>
      <c r="D1029" s="18"/>
      <c r="E1029" s="18"/>
      <c r="F1029" s="18"/>
      <c r="G1029" s="23"/>
      <c r="H1029" s="18"/>
      <c r="I1029" s="18"/>
      <c r="J1029" s="19"/>
      <c r="K1029" s="28"/>
    </row>
    <row r="1030" spans="1:11">
      <c r="A1030" s="17"/>
      <c r="B1030" s="18"/>
      <c r="C1030" s="18"/>
      <c r="D1030" s="18"/>
      <c r="E1030" s="18"/>
      <c r="F1030" s="18"/>
      <c r="G1030" s="23"/>
      <c r="H1030" s="18"/>
      <c r="I1030" s="18"/>
      <c r="J1030" s="19"/>
      <c r="K1030" s="30"/>
    </row>
    <row r="1031" spans="1:11">
      <c r="A1031" s="17"/>
      <c r="B1031" s="18"/>
      <c r="C1031" s="18"/>
      <c r="D1031" s="18"/>
      <c r="E1031" s="18"/>
      <c r="F1031" s="18"/>
      <c r="G1031" s="23"/>
      <c r="H1031" s="18"/>
      <c r="I1031" s="18"/>
      <c r="J1031" s="19"/>
      <c r="K1031" s="28"/>
    </row>
    <row r="1032" spans="1:11">
      <c r="A1032" s="17"/>
      <c r="B1032" s="18"/>
      <c r="C1032" s="18"/>
      <c r="D1032" s="18"/>
      <c r="E1032" s="18"/>
      <c r="F1032" s="18"/>
      <c r="G1032" s="23"/>
      <c r="H1032" s="18"/>
      <c r="I1032" s="18"/>
      <c r="J1032" s="19"/>
      <c r="K1032" s="29"/>
    </row>
    <row r="1033" spans="1:11">
      <c r="A1033" s="17"/>
      <c r="B1033" s="18"/>
      <c r="C1033" s="18"/>
      <c r="D1033" s="18"/>
      <c r="E1033" s="18"/>
      <c r="F1033" s="18"/>
      <c r="G1033" s="23"/>
      <c r="H1033" s="18"/>
      <c r="I1033" s="18"/>
      <c r="J1033" s="19"/>
      <c r="K1033" s="30"/>
    </row>
    <row r="1034" spans="1:11">
      <c r="A1034" s="11"/>
      <c r="B1034" s="3"/>
      <c r="C1034" s="3"/>
      <c r="D1034" s="3"/>
      <c r="E1034" s="3"/>
      <c r="F1034" s="3"/>
      <c r="G1034" s="6"/>
      <c r="H1034" s="3"/>
      <c r="I1034" s="3"/>
      <c r="J1034" s="13"/>
      <c r="K1034" s="24"/>
    </row>
    <row r="1035" spans="1:11">
      <c r="A1035" s="17"/>
      <c r="B1035" s="18"/>
      <c r="C1035" s="18"/>
      <c r="D1035" s="18"/>
      <c r="E1035" s="18"/>
      <c r="F1035" s="18"/>
      <c r="G1035" s="23"/>
      <c r="H1035" s="18"/>
      <c r="I1035" s="18"/>
      <c r="J1035" s="19"/>
      <c r="K1035" s="28"/>
    </row>
    <row r="1036" spans="1:11">
      <c r="A1036" s="17"/>
      <c r="B1036" s="18"/>
      <c r="C1036" s="18"/>
      <c r="D1036" s="18"/>
      <c r="E1036" s="18"/>
      <c r="F1036" s="18"/>
      <c r="G1036" s="23"/>
      <c r="H1036" s="18"/>
      <c r="I1036" s="18"/>
      <c r="J1036" s="19"/>
      <c r="K1036" s="29"/>
    </row>
    <row r="1037" spans="1:11">
      <c r="A1037" s="17"/>
      <c r="B1037" s="18"/>
      <c r="C1037" s="18"/>
      <c r="D1037" s="18"/>
      <c r="E1037" s="18"/>
      <c r="F1037" s="18"/>
      <c r="G1037" s="23"/>
      <c r="H1037" s="18"/>
      <c r="I1037" s="18"/>
      <c r="J1037" s="19"/>
      <c r="K1037" s="30"/>
    </row>
    <row r="1038" spans="1:11">
      <c r="A1038" s="17"/>
      <c r="B1038" s="18"/>
      <c r="C1038" s="18"/>
      <c r="D1038" s="18"/>
      <c r="E1038" s="18"/>
      <c r="F1038" s="18"/>
      <c r="G1038" s="23"/>
      <c r="H1038" s="18"/>
      <c r="I1038" s="18"/>
      <c r="J1038" s="19"/>
      <c r="K1038" s="30"/>
    </row>
    <row r="1039" spans="1:11">
      <c r="A1039" s="17"/>
      <c r="B1039" s="18"/>
      <c r="C1039" s="18"/>
      <c r="D1039" s="18"/>
      <c r="E1039" s="18"/>
      <c r="F1039" s="18"/>
      <c r="G1039" s="23"/>
      <c r="H1039" s="18"/>
      <c r="I1039" s="18"/>
      <c r="J1039" s="19"/>
      <c r="K1039" s="30"/>
    </row>
    <row r="1040" spans="1:11">
      <c r="A1040" s="17"/>
      <c r="B1040" s="18"/>
      <c r="C1040" s="18"/>
      <c r="D1040" s="18"/>
      <c r="E1040" s="18"/>
      <c r="F1040" s="18"/>
      <c r="G1040" s="23"/>
      <c r="H1040" s="18"/>
      <c r="I1040" s="18"/>
      <c r="J1040" s="19"/>
      <c r="K1040" s="30"/>
    </row>
    <row r="1041" spans="1:11">
      <c r="A1041" s="17"/>
      <c r="B1041" s="18"/>
      <c r="C1041" s="18"/>
      <c r="D1041" s="18"/>
      <c r="E1041" s="18"/>
      <c r="F1041" s="18"/>
      <c r="G1041" s="23"/>
      <c r="H1041" s="18"/>
      <c r="I1041" s="18"/>
      <c r="J1041" s="19"/>
      <c r="K1041" s="30"/>
    </row>
    <row r="1042" spans="1:11">
      <c r="A1042" s="17"/>
      <c r="B1042" s="18"/>
      <c r="C1042" s="18"/>
      <c r="D1042" s="18"/>
      <c r="E1042" s="18"/>
      <c r="F1042" s="18"/>
      <c r="G1042" s="23"/>
      <c r="H1042" s="18"/>
      <c r="I1042" s="18"/>
      <c r="J1042" s="19"/>
      <c r="K1042" s="2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21B1B-9B91-42D9-BA12-1D92233CCE77}">
  <dimension ref="A1:B9"/>
  <sheetViews>
    <sheetView workbookViewId="0">
      <selection activeCell="A3" sqref="A3"/>
    </sheetView>
  </sheetViews>
  <sheetFormatPr defaultRowHeight="15"/>
  <cols>
    <col min="1" max="1" width="15" bestFit="1" customWidth="1"/>
    <col min="2" max="3" width="22.42578125" bestFit="1" customWidth="1"/>
  </cols>
  <sheetData>
    <row r="1" spans="1:2">
      <c r="A1" s="75" t="s">
        <v>1357</v>
      </c>
      <c r="B1" t="s">
        <v>1358</v>
      </c>
    </row>
    <row r="3" spans="1:2">
      <c r="A3" s="75" t="s">
        <v>3</v>
      </c>
      <c r="B3" t="s">
        <v>1359</v>
      </c>
    </row>
    <row r="4" spans="1:2">
      <c r="A4" t="s">
        <v>23</v>
      </c>
      <c r="B4" s="76">
        <v>76</v>
      </c>
    </row>
    <row r="5" spans="1:2">
      <c r="A5" t="s">
        <v>31</v>
      </c>
      <c r="B5" s="76">
        <v>67</v>
      </c>
    </row>
    <row r="6" spans="1:2">
      <c r="A6" t="s">
        <v>10</v>
      </c>
      <c r="B6" s="76">
        <v>75</v>
      </c>
    </row>
    <row r="7" spans="1:2">
      <c r="A7" t="s">
        <v>1360</v>
      </c>
      <c r="B7" s="76">
        <v>72</v>
      </c>
    </row>
    <row r="8" spans="1:2">
      <c r="A8" t="s">
        <v>44</v>
      </c>
      <c r="B8" s="76">
        <v>69</v>
      </c>
    </row>
    <row r="9" spans="1:2">
      <c r="A9" t="s">
        <v>1361</v>
      </c>
      <c r="B9" s="76">
        <v>359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DD391-569A-4C1B-B408-1AEA971E681E}">
  <dimension ref="A1:V2001"/>
  <sheetViews>
    <sheetView workbookViewId="0">
      <selection activeCell="G1" sqref="G1:G1048576"/>
    </sheetView>
  </sheetViews>
  <sheetFormatPr defaultRowHeight="15"/>
  <cols>
    <col min="2" max="2" width="13.140625" style="4" bestFit="1" customWidth="1"/>
    <col min="3" max="3" width="12.28515625" bestFit="1" customWidth="1"/>
    <col min="4" max="4" width="10.85546875" customWidth="1"/>
    <col min="5" max="5" width="14.28515625" style="4" bestFit="1" customWidth="1"/>
    <col min="6" max="6" width="14.28515625" bestFit="1" customWidth="1"/>
    <col min="7" max="7" width="13.140625" bestFit="1" customWidth="1"/>
    <col min="8" max="8" width="16.28515625" style="4" bestFit="1" customWidth="1"/>
    <col min="9" max="9" width="16.140625" style="4" bestFit="1" customWidth="1"/>
    <col min="10" max="10" width="17.5703125" style="4" bestFit="1" customWidth="1"/>
    <col min="11" max="11" width="14.5703125" style="4" bestFit="1" customWidth="1"/>
    <col min="12" max="12" width="17.5703125" style="4" bestFit="1" customWidth="1"/>
    <col min="13" max="14" width="17.5703125" style="4" customWidth="1"/>
    <col min="15" max="15" width="14.7109375" style="4" bestFit="1" customWidth="1"/>
    <col min="16" max="16" width="17.7109375" style="4" bestFit="1" customWidth="1"/>
    <col min="17" max="18" width="16.85546875" style="87" customWidth="1"/>
    <col min="19" max="19" width="9.85546875" customWidth="1"/>
    <col min="20" max="20" width="15.5703125" style="4" bestFit="1" customWidth="1"/>
    <col min="21" max="21" width="12.28515625" style="4" customWidth="1"/>
  </cols>
  <sheetData>
    <row r="1" spans="1:22" ht="36">
      <c r="A1" s="1" t="s">
        <v>1362</v>
      </c>
      <c r="B1" s="1" t="s">
        <v>45</v>
      </c>
      <c r="C1" s="1" t="s">
        <v>0</v>
      </c>
      <c r="D1" s="1" t="s">
        <v>3</v>
      </c>
      <c r="E1" s="1" t="s">
        <v>1363</v>
      </c>
      <c r="F1" s="1" t="s">
        <v>1364</v>
      </c>
      <c r="G1" s="1" t="s">
        <v>1356</v>
      </c>
      <c r="H1" s="1" t="s">
        <v>1365</v>
      </c>
      <c r="I1" s="1" t="s">
        <v>1366</v>
      </c>
      <c r="J1" s="1" t="s">
        <v>1367</v>
      </c>
      <c r="K1" s="1" t="s">
        <v>1357</v>
      </c>
      <c r="L1" s="1" t="s">
        <v>51</v>
      </c>
      <c r="M1" s="1" t="s">
        <v>1368</v>
      </c>
      <c r="N1" s="1"/>
      <c r="O1" s="88" t="s">
        <v>1369</v>
      </c>
      <c r="P1" s="142" t="s">
        <v>1369</v>
      </c>
      <c r="Q1" s="1" t="s">
        <v>1370</v>
      </c>
      <c r="R1" s="1" t="s">
        <v>1371</v>
      </c>
      <c r="S1" s="1" t="s">
        <v>1372</v>
      </c>
      <c r="T1" s="15"/>
      <c r="U1" s="16"/>
      <c r="V1" s="139"/>
    </row>
    <row r="2" spans="1:22">
      <c r="A2" s="8" t="s">
        <v>1373</v>
      </c>
      <c r="B2" s="8" t="s">
        <v>588</v>
      </c>
      <c r="C2" s="8" t="s">
        <v>35</v>
      </c>
      <c r="D2" s="8" t="s">
        <v>10</v>
      </c>
      <c r="E2" s="8" t="s">
        <v>1374</v>
      </c>
      <c r="F2" s="8" t="s">
        <v>1375</v>
      </c>
      <c r="G2" s="8">
        <v>73.8</v>
      </c>
      <c r="H2" s="8">
        <v>9.6199999999999992</v>
      </c>
      <c r="I2" s="8">
        <v>1.1657999999999999</v>
      </c>
      <c r="J2" s="8">
        <v>1.8583000000000001</v>
      </c>
      <c r="K2" s="8" t="s">
        <v>1376</v>
      </c>
      <c r="L2" s="8">
        <v>557</v>
      </c>
      <c r="M2" s="8" t="s">
        <v>1377</v>
      </c>
      <c r="N2" s="8" t="str">
        <f>PROPER(M2)</f>
        <v>Approved</v>
      </c>
      <c r="O2" s="89" t="s">
        <v>585</v>
      </c>
      <c r="P2" s="89" t="s">
        <v>585</v>
      </c>
      <c r="Q2" s="8" t="s">
        <v>1378</v>
      </c>
      <c r="R2" s="8">
        <v>48</v>
      </c>
      <c r="S2" s="8">
        <v>41.29</v>
      </c>
      <c r="T2" s="2"/>
      <c r="U2" s="12"/>
      <c r="V2" s="4"/>
    </row>
    <row r="3" spans="1:22">
      <c r="A3" s="9" t="s">
        <v>1379</v>
      </c>
      <c r="B3" s="9" t="s">
        <v>1190</v>
      </c>
      <c r="C3" s="9" t="s">
        <v>35</v>
      </c>
      <c r="D3" s="9" t="s">
        <v>10</v>
      </c>
      <c r="E3" s="9" t="s">
        <v>1380</v>
      </c>
      <c r="F3" s="9" t="s">
        <v>1375</v>
      </c>
      <c r="G3" s="9">
        <v>6.55</v>
      </c>
      <c r="H3" s="9">
        <v>7.97</v>
      </c>
      <c r="I3" s="9">
        <v>4.4400000000000002E-2</v>
      </c>
      <c r="J3" s="9">
        <v>5.4699999999999999E-2</v>
      </c>
      <c r="K3" s="9" t="s">
        <v>1376</v>
      </c>
      <c r="L3" s="9">
        <v>600</v>
      </c>
      <c r="M3" s="9" t="s">
        <v>1381</v>
      </c>
      <c r="N3" s="8" t="str">
        <f t="shared" ref="N3:N66" si="0">PROPER(M3)</f>
        <v xml:space="preserve">Rejected </v>
      </c>
      <c r="O3" s="90" t="s">
        <v>1382</v>
      </c>
      <c r="P3" s="90" t="s">
        <v>1382</v>
      </c>
      <c r="Q3" s="9"/>
      <c r="R3" s="9">
        <v>240</v>
      </c>
      <c r="S3" s="9">
        <v>4.78</v>
      </c>
      <c r="T3" s="3"/>
      <c r="U3" s="13"/>
      <c r="V3" s="4"/>
    </row>
    <row r="4" spans="1:22">
      <c r="A4" s="8" t="s">
        <v>1383</v>
      </c>
      <c r="B4" s="8" t="s">
        <v>1068</v>
      </c>
      <c r="C4" s="8" t="s">
        <v>16</v>
      </c>
      <c r="D4" s="8" t="s">
        <v>44</v>
      </c>
      <c r="E4" s="8" t="s">
        <v>1374</v>
      </c>
      <c r="F4" s="8" t="s">
        <v>1384</v>
      </c>
      <c r="G4" s="8">
        <v>47.65</v>
      </c>
      <c r="H4" s="8">
        <v>8</v>
      </c>
      <c r="I4" s="8">
        <v>0.73950000000000005</v>
      </c>
      <c r="J4" s="8">
        <v>1.4932000000000001</v>
      </c>
      <c r="K4" s="8" t="s">
        <v>1385</v>
      </c>
      <c r="L4" s="8">
        <v>690</v>
      </c>
      <c r="M4" s="8" t="s">
        <v>1386</v>
      </c>
      <c r="N4" s="8" t="str">
        <f t="shared" si="0"/>
        <v>Rejected</v>
      </c>
      <c r="O4" s="89" t="s">
        <v>1387</v>
      </c>
      <c r="P4" s="89" t="s">
        <v>1387</v>
      </c>
      <c r="Q4" s="8"/>
      <c r="R4" s="8">
        <v>36</v>
      </c>
      <c r="S4" s="8">
        <v>0</v>
      </c>
      <c r="T4" s="2"/>
      <c r="U4" s="12"/>
      <c r="V4" s="4"/>
    </row>
    <row r="5" spans="1:22">
      <c r="A5" s="9" t="s">
        <v>1388</v>
      </c>
      <c r="B5" s="9" t="s">
        <v>220</v>
      </c>
      <c r="C5" s="9" t="s">
        <v>35</v>
      </c>
      <c r="D5" s="9" t="s">
        <v>23</v>
      </c>
      <c r="E5" s="9" t="s">
        <v>1389</v>
      </c>
      <c r="F5" s="9" t="s">
        <v>1390</v>
      </c>
      <c r="G5" s="9">
        <v>7.33</v>
      </c>
      <c r="H5" s="9">
        <v>8.76</v>
      </c>
      <c r="I5" s="9">
        <v>0.1021</v>
      </c>
      <c r="J5" s="9">
        <v>0.18160000000000001</v>
      </c>
      <c r="K5" s="9" t="s">
        <v>1385</v>
      </c>
      <c r="L5" s="9">
        <v>797</v>
      </c>
      <c r="M5" s="9" t="s">
        <v>1386</v>
      </c>
      <c r="N5" s="8" t="str">
        <f t="shared" si="0"/>
        <v>Rejected</v>
      </c>
      <c r="O5" s="90" t="s">
        <v>1391</v>
      </c>
      <c r="P5" s="90" t="s">
        <v>1391</v>
      </c>
      <c r="Q5" s="9"/>
      <c r="R5" s="9">
        <v>48</v>
      </c>
      <c r="S5" s="9">
        <v>0</v>
      </c>
      <c r="T5" s="3"/>
      <c r="U5" s="13"/>
      <c r="V5" s="4"/>
    </row>
    <row r="6" spans="1:22">
      <c r="A6" s="8" t="s">
        <v>1392</v>
      </c>
      <c r="B6" s="8" t="s">
        <v>1070</v>
      </c>
      <c r="C6" s="8" t="s">
        <v>32</v>
      </c>
      <c r="D6" s="8" t="s">
        <v>31</v>
      </c>
      <c r="E6" s="8" t="s">
        <v>1380</v>
      </c>
      <c r="F6" s="8" t="s">
        <v>1390</v>
      </c>
      <c r="G6" s="8">
        <v>58.02</v>
      </c>
      <c r="H6" s="8">
        <v>16.7</v>
      </c>
      <c r="I6" s="8">
        <v>0.98029999999999995</v>
      </c>
      <c r="J6" s="8">
        <v>5.2834000000000003</v>
      </c>
      <c r="K6" s="8" t="s">
        <v>1358</v>
      </c>
      <c r="L6" s="8">
        <v>751</v>
      </c>
      <c r="M6" s="8" t="s">
        <v>1386</v>
      </c>
      <c r="N6" s="8" t="str">
        <f t="shared" si="0"/>
        <v>Rejected</v>
      </c>
      <c r="O6" s="89" t="s">
        <v>1393</v>
      </c>
      <c r="P6" s="89" t="s">
        <v>1393</v>
      </c>
      <c r="Q6" s="8"/>
      <c r="R6" s="8">
        <v>12</v>
      </c>
      <c r="S6" s="8">
        <v>8.92</v>
      </c>
      <c r="T6" s="2"/>
      <c r="U6" s="12"/>
      <c r="V6" s="4"/>
    </row>
    <row r="7" spans="1:22">
      <c r="A7" s="9" t="s">
        <v>1394</v>
      </c>
      <c r="B7" s="9" t="s">
        <v>326</v>
      </c>
      <c r="C7" s="9" t="s">
        <v>28</v>
      </c>
      <c r="D7" s="9" t="s">
        <v>23</v>
      </c>
      <c r="E7" s="9" t="s">
        <v>1389</v>
      </c>
      <c r="F7" s="9" t="s">
        <v>1375</v>
      </c>
      <c r="G7" s="9">
        <v>25.12</v>
      </c>
      <c r="H7" s="9">
        <v>8.9700000000000006</v>
      </c>
      <c r="I7" s="9">
        <v>0.42370000000000002</v>
      </c>
      <c r="J7" s="9">
        <v>0.31780000000000003</v>
      </c>
      <c r="K7" s="9" t="s">
        <v>1395</v>
      </c>
      <c r="L7" s="9">
        <v>748</v>
      </c>
      <c r="M7" s="9" t="s">
        <v>1396</v>
      </c>
      <c r="N7" s="8" t="str">
        <f t="shared" si="0"/>
        <v>Approved</v>
      </c>
      <c r="O7" s="90" t="s">
        <v>1397</v>
      </c>
      <c r="P7" s="90" t="s">
        <v>1397</v>
      </c>
      <c r="Q7" s="9" t="s">
        <v>1398</v>
      </c>
      <c r="R7" s="9">
        <v>120</v>
      </c>
      <c r="S7" s="9">
        <v>2.65</v>
      </c>
      <c r="T7" s="3"/>
      <c r="U7" s="13"/>
      <c r="V7" s="4"/>
    </row>
    <row r="8" spans="1:22">
      <c r="A8" s="8" t="s">
        <v>1399</v>
      </c>
      <c r="B8" s="8" t="s">
        <v>971</v>
      </c>
      <c r="C8" s="8" t="s">
        <v>41</v>
      </c>
      <c r="D8" s="8" t="s">
        <v>31</v>
      </c>
      <c r="E8" s="8" t="s">
        <v>1400</v>
      </c>
      <c r="F8" s="8" t="s">
        <v>1390</v>
      </c>
      <c r="G8" s="8">
        <v>80.930000000000007</v>
      </c>
      <c r="H8" s="8">
        <v>15.12</v>
      </c>
      <c r="I8" s="8">
        <v>0.65490000000000004</v>
      </c>
      <c r="J8" s="8">
        <v>1.9303999999999999</v>
      </c>
      <c r="K8" s="8" t="s">
        <v>1358</v>
      </c>
      <c r="L8" s="8">
        <v>866</v>
      </c>
      <c r="M8" s="8" t="s">
        <v>1377</v>
      </c>
      <c r="N8" s="8" t="str">
        <f t="shared" si="0"/>
        <v>Approved</v>
      </c>
      <c r="O8" s="89" t="s">
        <v>839</v>
      </c>
      <c r="P8" s="89" t="s">
        <v>839</v>
      </c>
      <c r="Q8" s="8" t="s">
        <v>1401</v>
      </c>
      <c r="R8" s="8">
        <v>60</v>
      </c>
      <c r="S8" s="8">
        <v>72.62</v>
      </c>
      <c r="T8" s="2"/>
      <c r="U8" s="12"/>
      <c r="V8" s="4"/>
    </row>
    <row r="9" spans="1:22">
      <c r="A9" s="9" t="s">
        <v>1402</v>
      </c>
      <c r="B9" s="9" t="s">
        <v>342</v>
      </c>
      <c r="C9" s="9" t="s">
        <v>35</v>
      </c>
      <c r="D9" s="9" t="s">
        <v>23</v>
      </c>
      <c r="E9" s="9" t="s">
        <v>1380</v>
      </c>
      <c r="F9" s="9" t="s">
        <v>1390</v>
      </c>
      <c r="G9" s="9">
        <v>82.82</v>
      </c>
      <c r="H9" s="9">
        <v>12.11</v>
      </c>
      <c r="I9" s="9">
        <v>1.1069</v>
      </c>
      <c r="J9" s="9">
        <v>2.1854</v>
      </c>
      <c r="K9" s="9" t="s">
        <v>1385</v>
      </c>
      <c r="L9" s="9">
        <v>887</v>
      </c>
      <c r="M9" s="9" t="s">
        <v>1403</v>
      </c>
      <c r="N9" s="8" t="str">
        <f t="shared" si="0"/>
        <v>Approved</v>
      </c>
      <c r="O9" s="90" t="s">
        <v>200</v>
      </c>
      <c r="P9" s="90" t="s">
        <v>200</v>
      </c>
      <c r="Q9" s="9" t="s">
        <v>1404</v>
      </c>
      <c r="R9" s="9">
        <v>48</v>
      </c>
      <c r="S9" s="9">
        <v>0</v>
      </c>
      <c r="T9" s="3"/>
      <c r="U9" s="13"/>
      <c r="V9" s="4"/>
    </row>
    <row r="10" spans="1:22">
      <c r="A10" s="8" t="s">
        <v>1405</v>
      </c>
      <c r="B10" s="8" t="s">
        <v>828</v>
      </c>
      <c r="C10" s="8" t="s">
        <v>38</v>
      </c>
      <c r="D10" s="8" t="s">
        <v>1360</v>
      </c>
      <c r="E10" s="8" t="s">
        <v>1400</v>
      </c>
      <c r="F10" s="8" t="s">
        <v>1390</v>
      </c>
      <c r="G10" s="8">
        <v>66.27</v>
      </c>
      <c r="H10" s="8">
        <v>9.6300000000000008</v>
      </c>
      <c r="I10" s="8">
        <v>1.1232</v>
      </c>
      <c r="J10" s="8">
        <v>0.69720000000000004</v>
      </c>
      <c r="K10" s="8" t="s">
        <v>1376</v>
      </c>
      <c r="L10" s="8">
        <v>793</v>
      </c>
      <c r="M10" s="8" t="s">
        <v>1386</v>
      </c>
      <c r="N10" s="8" t="str">
        <f t="shared" si="0"/>
        <v>Rejected</v>
      </c>
      <c r="O10" s="89" t="s">
        <v>1406</v>
      </c>
      <c r="P10" s="89" t="s">
        <v>1406</v>
      </c>
      <c r="Q10" s="8"/>
      <c r="R10" s="8">
        <v>180</v>
      </c>
      <c r="S10" s="8">
        <v>44.38</v>
      </c>
      <c r="T10" s="2"/>
      <c r="U10" s="12"/>
      <c r="V10" s="4"/>
    </row>
    <row r="11" spans="1:22">
      <c r="A11" s="9" t="s">
        <v>1407</v>
      </c>
      <c r="B11" s="9" t="s">
        <v>489</v>
      </c>
      <c r="C11" s="9" t="s">
        <v>20</v>
      </c>
      <c r="D11" s="9" t="s">
        <v>44</v>
      </c>
      <c r="E11" s="9" t="s">
        <v>1408</v>
      </c>
      <c r="F11" s="9" t="s">
        <v>1375</v>
      </c>
      <c r="G11" s="9">
        <v>62.07</v>
      </c>
      <c r="H11" s="9">
        <v>12.48</v>
      </c>
      <c r="I11" s="9">
        <v>0.40760000000000002</v>
      </c>
      <c r="J11" s="9">
        <v>5.5288000000000004</v>
      </c>
      <c r="K11" s="9" t="s">
        <v>1358</v>
      </c>
      <c r="L11" s="9">
        <v>713</v>
      </c>
      <c r="M11" s="9" t="s">
        <v>1386</v>
      </c>
      <c r="N11" s="8" t="str">
        <f t="shared" si="0"/>
        <v>Rejected</v>
      </c>
      <c r="O11" s="90" t="s">
        <v>1409</v>
      </c>
      <c r="P11" s="90" t="s">
        <v>1409</v>
      </c>
      <c r="Q11" s="9"/>
      <c r="R11" s="9">
        <v>12</v>
      </c>
      <c r="S11" s="9">
        <v>47.65</v>
      </c>
      <c r="T11" s="3"/>
      <c r="U11" s="13"/>
      <c r="V11" s="4"/>
    </row>
    <row r="12" spans="1:22">
      <c r="A12" s="8" t="s">
        <v>1410</v>
      </c>
      <c r="B12" s="8" t="s">
        <v>1260</v>
      </c>
      <c r="C12" s="8" t="s">
        <v>20</v>
      </c>
      <c r="D12" s="8" t="s">
        <v>44</v>
      </c>
      <c r="E12" s="8" t="s">
        <v>1411</v>
      </c>
      <c r="F12" s="8" t="s">
        <v>1390</v>
      </c>
      <c r="G12" s="8">
        <v>33.270000000000003</v>
      </c>
      <c r="H12" s="8">
        <v>14.95</v>
      </c>
      <c r="I12" s="8">
        <v>0.32890000000000003</v>
      </c>
      <c r="J12" s="8">
        <v>1.6124000000000001</v>
      </c>
      <c r="K12" s="8" t="s">
        <v>1412</v>
      </c>
      <c r="L12" s="8">
        <v>639</v>
      </c>
      <c r="M12" s="8" t="s">
        <v>1386</v>
      </c>
      <c r="N12" s="8" t="str">
        <f t="shared" si="0"/>
        <v>Rejected</v>
      </c>
      <c r="O12" s="89" t="s">
        <v>1413</v>
      </c>
      <c r="P12" s="89" t="s">
        <v>1413</v>
      </c>
      <c r="Q12" s="8"/>
      <c r="R12" s="8">
        <v>24</v>
      </c>
      <c r="S12" s="8">
        <v>10.029999999999999</v>
      </c>
      <c r="T12" s="2"/>
      <c r="U12" s="12"/>
      <c r="V12" s="4"/>
    </row>
    <row r="13" spans="1:22">
      <c r="A13" s="9" t="s">
        <v>1414</v>
      </c>
      <c r="B13" s="9" t="s">
        <v>1254</v>
      </c>
      <c r="C13" s="9" t="s">
        <v>20</v>
      </c>
      <c r="D13" s="9" t="s">
        <v>10</v>
      </c>
      <c r="E13" s="9" t="s">
        <v>1400</v>
      </c>
      <c r="F13" s="9" t="s">
        <v>1390</v>
      </c>
      <c r="G13" s="9">
        <v>48.96</v>
      </c>
      <c r="H13" s="9">
        <v>9.09</v>
      </c>
      <c r="I13" s="9">
        <v>0.92620000000000002</v>
      </c>
      <c r="J13" s="9">
        <v>0.49919999999999998</v>
      </c>
      <c r="K13" s="9" t="s">
        <v>1395</v>
      </c>
      <c r="L13" s="9">
        <v>731</v>
      </c>
      <c r="M13" s="9" t="s">
        <v>1377</v>
      </c>
      <c r="N13" s="8" t="str">
        <f t="shared" si="0"/>
        <v>Approved</v>
      </c>
      <c r="O13" s="90" t="s">
        <v>1415</v>
      </c>
      <c r="P13" s="90" t="s">
        <v>1415</v>
      </c>
      <c r="Q13" s="9" t="s">
        <v>1416</v>
      </c>
      <c r="R13" s="9">
        <v>180</v>
      </c>
      <c r="S13" s="9">
        <v>23.95</v>
      </c>
      <c r="T13" s="3"/>
      <c r="U13" s="13"/>
      <c r="V13" s="4"/>
    </row>
    <row r="14" spans="1:22">
      <c r="A14" s="8" t="s">
        <v>1417</v>
      </c>
      <c r="B14" s="8" t="s">
        <v>470</v>
      </c>
      <c r="C14" s="8" t="s">
        <v>20</v>
      </c>
      <c r="D14" s="8" t="s">
        <v>31</v>
      </c>
      <c r="E14" s="8" t="s">
        <v>1389</v>
      </c>
      <c r="F14" s="8" t="s">
        <v>1384</v>
      </c>
      <c r="G14" s="8">
        <v>69.53</v>
      </c>
      <c r="H14" s="8">
        <v>9</v>
      </c>
      <c r="I14" s="8">
        <v>1.2359</v>
      </c>
      <c r="J14" s="8">
        <v>0.70520000000000005</v>
      </c>
      <c r="K14" s="8" t="s">
        <v>1376</v>
      </c>
      <c r="L14" s="8">
        <v>738</v>
      </c>
      <c r="M14" s="8" t="s">
        <v>1386</v>
      </c>
      <c r="N14" s="8" t="str">
        <f t="shared" si="0"/>
        <v>Rejected</v>
      </c>
      <c r="O14" s="89" t="s">
        <v>1418</v>
      </c>
      <c r="P14" s="89" t="s">
        <v>1418</v>
      </c>
      <c r="Q14" s="8"/>
      <c r="R14" s="8">
        <v>180</v>
      </c>
      <c r="S14" s="8">
        <v>19.95</v>
      </c>
      <c r="T14" s="2"/>
      <c r="U14" s="12"/>
      <c r="V14" s="4"/>
    </row>
    <row r="15" spans="1:22">
      <c r="A15" s="9" t="s">
        <v>1419</v>
      </c>
      <c r="B15" s="9" t="s">
        <v>1137</v>
      </c>
      <c r="C15" s="9" t="s">
        <v>41</v>
      </c>
      <c r="D15" s="9" t="s">
        <v>1360</v>
      </c>
      <c r="E15" s="9" t="s">
        <v>1411</v>
      </c>
      <c r="F15" s="9" t="s">
        <v>1390</v>
      </c>
      <c r="G15" s="9">
        <v>85.65</v>
      </c>
      <c r="H15" s="9">
        <v>16.93</v>
      </c>
      <c r="I15" s="9">
        <v>1.0568</v>
      </c>
      <c r="J15" s="9">
        <v>2.4683000000000002</v>
      </c>
      <c r="K15" s="9" t="s">
        <v>1358</v>
      </c>
      <c r="L15" s="9">
        <v>863</v>
      </c>
      <c r="M15" s="9" t="s">
        <v>1377</v>
      </c>
      <c r="N15" s="8" t="str">
        <f t="shared" si="0"/>
        <v>Approved</v>
      </c>
      <c r="O15" s="90" t="s">
        <v>1420</v>
      </c>
      <c r="P15" s="90" t="s">
        <v>1420</v>
      </c>
      <c r="Q15" s="9" t="s">
        <v>1421</v>
      </c>
      <c r="R15" s="9">
        <v>48</v>
      </c>
      <c r="S15" s="9">
        <v>9.6199999999999992</v>
      </c>
      <c r="T15" s="3"/>
      <c r="U15" s="13"/>
      <c r="V15" s="4"/>
    </row>
    <row r="16" spans="1:22">
      <c r="A16" s="8" t="s">
        <v>1422</v>
      </c>
      <c r="B16" s="8" t="s">
        <v>437</v>
      </c>
      <c r="C16" s="8" t="s">
        <v>28</v>
      </c>
      <c r="D16" s="8" t="s">
        <v>44</v>
      </c>
      <c r="E16" s="8" t="s">
        <v>1411</v>
      </c>
      <c r="F16" s="8" t="s">
        <v>1384</v>
      </c>
      <c r="G16" s="8">
        <v>89.29</v>
      </c>
      <c r="H16" s="8">
        <v>9.14</v>
      </c>
      <c r="I16" s="8">
        <v>1.2148000000000001</v>
      </c>
      <c r="J16" s="8">
        <v>7.8143000000000002</v>
      </c>
      <c r="K16" s="8" t="s">
        <v>1376</v>
      </c>
      <c r="L16" s="8">
        <v>560</v>
      </c>
      <c r="M16" s="8" t="s">
        <v>1396</v>
      </c>
      <c r="N16" s="8" t="str">
        <f t="shared" si="0"/>
        <v>Approved</v>
      </c>
      <c r="O16" s="89" t="s">
        <v>1423</v>
      </c>
      <c r="P16" s="89" t="s">
        <v>1423</v>
      </c>
      <c r="Q16" s="8" t="s">
        <v>1424</v>
      </c>
      <c r="R16" s="8">
        <v>12</v>
      </c>
      <c r="S16" s="8">
        <v>64.599999999999994</v>
      </c>
      <c r="T16" s="2"/>
      <c r="U16" s="12"/>
      <c r="V16" s="4"/>
    </row>
    <row r="17" spans="1:22">
      <c r="A17" s="9" t="s">
        <v>1425</v>
      </c>
      <c r="B17" s="9" t="s">
        <v>636</v>
      </c>
      <c r="C17" s="9" t="s">
        <v>35</v>
      </c>
      <c r="D17" s="9" t="s">
        <v>10</v>
      </c>
      <c r="E17" s="9" t="s">
        <v>1400</v>
      </c>
      <c r="F17" s="9" t="s">
        <v>1375</v>
      </c>
      <c r="G17" s="9">
        <v>24.81</v>
      </c>
      <c r="H17" s="9">
        <v>7.64</v>
      </c>
      <c r="I17" s="9">
        <v>0.39639999999999997</v>
      </c>
      <c r="J17" s="9">
        <v>0.60150000000000003</v>
      </c>
      <c r="K17" s="9"/>
      <c r="L17" s="9">
        <v>582</v>
      </c>
      <c r="M17" s="9" t="s">
        <v>1426</v>
      </c>
      <c r="N17" s="8" t="str">
        <f t="shared" si="0"/>
        <v>Under Review</v>
      </c>
      <c r="O17" s="90" t="s">
        <v>1427</v>
      </c>
      <c r="P17" s="90" t="s">
        <v>1427</v>
      </c>
      <c r="Q17" s="9"/>
      <c r="R17" s="9">
        <v>48</v>
      </c>
      <c r="S17" s="9">
        <v>7.52</v>
      </c>
      <c r="T17" s="3"/>
      <c r="U17" s="13"/>
      <c r="V17" s="4"/>
    </row>
    <row r="18" spans="1:22">
      <c r="A18" s="8" t="s">
        <v>1428</v>
      </c>
      <c r="B18" s="8" t="s">
        <v>990</v>
      </c>
      <c r="C18" s="8" t="s">
        <v>24</v>
      </c>
      <c r="D18" s="8" t="s">
        <v>1360</v>
      </c>
      <c r="E18" s="8" t="s">
        <v>1374</v>
      </c>
      <c r="F18" s="8" t="s">
        <v>1375</v>
      </c>
      <c r="G18" s="8">
        <v>85.93</v>
      </c>
      <c r="H18" s="8">
        <v>7.77</v>
      </c>
      <c r="I18" s="8">
        <v>1.0159</v>
      </c>
      <c r="J18" s="8">
        <v>2.6836000000000002</v>
      </c>
      <c r="K18" s="8"/>
      <c r="L18" s="8">
        <v>649</v>
      </c>
      <c r="M18" s="8" t="s">
        <v>1386</v>
      </c>
      <c r="N18" s="8" t="str">
        <f t="shared" si="0"/>
        <v>Rejected</v>
      </c>
      <c r="O18" s="89" t="s">
        <v>1429</v>
      </c>
      <c r="P18" s="89" t="s">
        <v>1429</v>
      </c>
      <c r="Q18" s="8"/>
      <c r="R18" s="8">
        <v>36</v>
      </c>
      <c r="S18" s="8">
        <v>54.38</v>
      </c>
      <c r="T18" s="2"/>
      <c r="U18" s="12"/>
      <c r="V18" s="4"/>
    </row>
    <row r="19" spans="1:22">
      <c r="A19" s="9" t="s">
        <v>1430</v>
      </c>
      <c r="B19" s="9" t="s">
        <v>942</v>
      </c>
      <c r="C19" s="9" t="s">
        <v>12</v>
      </c>
      <c r="D19" s="9" t="s">
        <v>44</v>
      </c>
      <c r="E19" s="9" t="s">
        <v>1374</v>
      </c>
      <c r="F19" s="9" t="s">
        <v>1375</v>
      </c>
      <c r="G19" s="9">
        <v>53.56</v>
      </c>
      <c r="H19" s="9">
        <v>15.78</v>
      </c>
      <c r="I19" s="9">
        <v>0.8286</v>
      </c>
      <c r="J19" s="9">
        <v>0.73629999999999995</v>
      </c>
      <c r="K19" s="9" t="s">
        <v>1358</v>
      </c>
      <c r="L19" s="9">
        <v>849</v>
      </c>
      <c r="M19" s="9" t="s">
        <v>1386</v>
      </c>
      <c r="N19" s="8" t="str">
        <f t="shared" si="0"/>
        <v>Rejected</v>
      </c>
      <c r="O19" s="90" t="s">
        <v>1431</v>
      </c>
      <c r="P19" s="90" t="s">
        <v>1431</v>
      </c>
      <c r="Q19" s="9"/>
      <c r="R19" s="9">
        <v>240</v>
      </c>
      <c r="S19" s="9">
        <v>33.6</v>
      </c>
      <c r="T19" s="3"/>
      <c r="U19" s="13"/>
      <c r="V19" s="4"/>
    </row>
    <row r="20" spans="1:22">
      <c r="A20" s="8" t="s">
        <v>1432</v>
      </c>
      <c r="B20" s="8" t="s">
        <v>795</v>
      </c>
      <c r="C20" s="8" t="s">
        <v>28</v>
      </c>
      <c r="D20" s="8" t="s">
        <v>10</v>
      </c>
      <c r="E20" s="8" t="s">
        <v>1380</v>
      </c>
      <c r="F20" s="8" t="s">
        <v>1375</v>
      </c>
      <c r="G20" s="8">
        <v>37.19</v>
      </c>
      <c r="H20" s="8">
        <v>11.52</v>
      </c>
      <c r="I20" s="8">
        <v>0.28370000000000001</v>
      </c>
      <c r="J20" s="8">
        <v>0.39710000000000001</v>
      </c>
      <c r="K20" s="8" t="s">
        <v>1385</v>
      </c>
      <c r="L20" s="8">
        <v>580</v>
      </c>
      <c r="M20" s="8" t="s">
        <v>1403</v>
      </c>
      <c r="N20" s="8" t="str">
        <f t="shared" si="0"/>
        <v>Approved</v>
      </c>
      <c r="O20" s="89" t="s">
        <v>862</v>
      </c>
      <c r="P20" s="89" t="s">
        <v>862</v>
      </c>
      <c r="Q20" s="8" t="s">
        <v>1433</v>
      </c>
      <c r="R20" s="8">
        <v>240</v>
      </c>
      <c r="S20" s="8">
        <v>0</v>
      </c>
      <c r="T20" s="2"/>
      <c r="U20" s="12"/>
      <c r="V20" s="4"/>
    </row>
    <row r="21" spans="1:22">
      <c r="A21" s="9" t="s">
        <v>1434</v>
      </c>
      <c r="B21" s="9" t="s">
        <v>246</v>
      </c>
      <c r="C21" s="9" t="s">
        <v>35</v>
      </c>
      <c r="D21" s="9" t="s">
        <v>23</v>
      </c>
      <c r="E21" s="9" t="s">
        <v>1374</v>
      </c>
      <c r="F21" s="9" t="s">
        <v>1384</v>
      </c>
      <c r="G21" s="9">
        <v>75.56</v>
      </c>
      <c r="H21" s="9">
        <v>11.03</v>
      </c>
      <c r="I21" s="9">
        <v>1.3955</v>
      </c>
      <c r="J21" s="9">
        <v>0.78149999999999997</v>
      </c>
      <c r="K21" s="9" t="s">
        <v>1376</v>
      </c>
      <c r="L21" s="9">
        <v>702</v>
      </c>
      <c r="M21" s="9" t="s">
        <v>1426</v>
      </c>
      <c r="N21" s="8" t="str">
        <f t="shared" si="0"/>
        <v>Under Review</v>
      </c>
      <c r="O21" s="90" t="s">
        <v>681</v>
      </c>
      <c r="P21" s="90" t="s">
        <v>681</v>
      </c>
      <c r="Q21" s="9"/>
      <c r="R21" s="9">
        <v>240</v>
      </c>
      <c r="S21" s="9">
        <v>11.63</v>
      </c>
      <c r="T21" s="3"/>
      <c r="U21" s="13"/>
      <c r="V21" s="4"/>
    </row>
    <row r="22" spans="1:22">
      <c r="A22" s="8" t="s">
        <v>1435</v>
      </c>
      <c r="B22" s="8" t="s">
        <v>811</v>
      </c>
      <c r="C22" s="8" t="s">
        <v>12</v>
      </c>
      <c r="D22" s="8" t="s">
        <v>44</v>
      </c>
      <c r="E22" s="8" t="s">
        <v>1374</v>
      </c>
      <c r="F22" s="8" t="s">
        <v>1390</v>
      </c>
      <c r="G22" s="8">
        <v>68.150000000000006</v>
      </c>
      <c r="H22" s="8">
        <v>10.71</v>
      </c>
      <c r="I22" s="8">
        <v>0.97550000000000003</v>
      </c>
      <c r="J22" s="8">
        <v>3.1671999999999998</v>
      </c>
      <c r="K22" s="8" t="s">
        <v>1395</v>
      </c>
      <c r="L22" s="8">
        <v>845</v>
      </c>
      <c r="M22" s="8" t="s">
        <v>1377</v>
      </c>
      <c r="N22" s="8" t="str">
        <f t="shared" si="0"/>
        <v>Approved</v>
      </c>
      <c r="O22" s="89" t="s">
        <v>1436</v>
      </c>
      <c r="P22" s="89" t="s">
        <v>1436</v>
      </c>
      <c r="Q22" s="8" t="s">
        <v>1048</v>
      </c>
      <c r="R22" s="8">
        <v>24</v>
      </c>
      <c r="S22" s="8">
        <v>29.45</v>
      </c>
      <c r="T22" s="2"/>
      <c r="U22" s="12"/>
      <c r="V22" s="4"/>
    </row>
    <row r="23" spans="1:22">
      <c r="A23" s="9" t="s">
        <v>1437</v>
      </c>
      <c r="B23" s="9" t="s">
        <v>192</v>
      </c>
      <c r="C23" s="9" t="s">
        <v>12</v>
      </c>
      <c r="D23" s="9" t="s">
        <v>1360</v>
      </c>
      <c r="E23" s="9" t="s">
        <v>1408</v>
      </c>
      <c r="F23" s="9" t="s">
        <v>1384</v>
      </c>
      <c r="G23" s="9">
        <v>70.010000000000005</v>
      </c>
      <c r="H23" s="9">
        <v>17.12</v>
      </c>
      <c r="I23" s="9">
        <v>0.89690000000000003</v>
      </c>
      <c r="J23" s="9">
        <v>6.3891999999999998</v>
      </c>
      <c r="K23" s="9" t="s">
        <v>1412</v>
      </c>
      <c r="L23" s="9">
        <v>788</v>
      </c>
      <c r="M23" s="9" t="s">
        <v>1377</v>
      </c>
      <c r="N23" s="8" t="str">
        <f t="shared" si="0"/>
        <v>Approved</v>
      </c>
      <c r="O23" s="90" t="s">
        <v>1438</v>
      </c>
      <c r="P23" s="90" t="s">
        <v>1438</v>
      </c>
      <c r="Q23" s="9" t="s">
        <v>1439</v>
      </c>
      <c r="R23" s="9">
        <v>12</v>
      </c>
      <c r="S23" s="9">
        <v>27.63</v>
      </c>
      <c r="T23" s="3"/>
      <c r="U23" s="13"/>
      <c r="V23" s="4"/>
    </row>
    <row r="24" spans="1:22">
      <c r="A24" s="8" t="s">
        <v>1440</v>
      </c>
      <c r="B24" s="8" t="s">
        <v>500</v>
      </c>
      <c r="C24" s="8" t="s">
        <v>20</v>
      </c>
      <c r="D24" s="8" t="s">
        <v>10</v>
      </c>
      <c r="E24" s="8" t="s">
        <v>1380</v>
      </c>
      <c r="F24" s="8" t="s">
        <v>1384</v>
      </c>
      <c r="G24" s="8">
        <v>83.66</v>
      </c>
      <c r="H24" s="8">
        <v>11.19</v>
      </c>
      <c r="I24" s="8">
        <v>1.1445000000000001</v>
      </c>
      <c r="J24" s="8">
        <v>1.4408000000000001</v>
      </c>
      <c r="K24" s="8" t="s">
        <v>1376</v>
      </c>
      <c r="L24" s="8">
        <v>853</v>
      </c>
      <c r="M24" s="8" t="s">
        <v>1381</v>
      </c>
      <c r="N24" s="8" t="str">
        <f t="shared" si="0"/>
        <v xml:space="preserve">Rejected </v>
      </c>
      <c r="O24" s="89" t="s">
        <v>1441</v>
      </c>
      <c r="P24" s="89" t="s">
        <v>1441</v>
      </c>
      <c r="Q24" s="8"/>
      <c r="R24" s="8">
        <v>84</v>
      </c>
      <c r="S24" s="8">
        <v>68.23</v>
      </c>
      <c r="T24" s="2"/>
      <c r="U24" s="12"/>
      <c r="V24" s="4"/>
    </row>
    <row r="25" spans="1:22">
      <c r="A25" s="9" t="s">
        <v>1442</v>
      </c>
      <c r="B25" s="9" t="s">
        <v>271</v>
      </c>
      <c r="C25" s="9" t="s">
        <v>24</v>
      </c>
      <c r="D25" s="9" t="s">
        <v>1360</v>
      </c>
      <c r="E25" s="9" t="s">
        <v>1408</v>
      </c>
      <c r="F25" s="9" t="s">
        <v>1384</v>
      </c>
      <c r="G25" s="9">
        <v>48.94</v>
      </c>
      <c r="H25" s="9">
        <v>15.97</v>
      </c>
      <c r="I25" s="9">
        <v>0.27939999999999998</v>
      </c>
      <c r="J25" s="9">
        <v>0.97119999999999995</v>
      </c>
      <c r="K25" s="9" t="s">
        <v>1412</v>
      </c>
      <c r="L25" s="9">
        <v>617</v>
      </c>
      <c r="M25" s="9" t="s">
        <v>1377</v>
      </c>
      <c r="N25" s="8" t="str">
        <f t="shared" si="0"/>
        <v>Approved</v>
      </c>
      <c r="O25" s="90" t="s">
        <v>1443</v>
      </c>
      <c r="P25" s="90" t="s">
        <v>1443</v>
      </c>
      <c r="Q25" s="9" t="s">
        <v>1444</v>
      </c>
      <c r="R25" s="9">
        <v>84</v>
      </c>
      <c r="S25" s="9">
        <v>43.34</v>
      </c>
      <c r="T25" s="3"/>
      <c r="U25" s="13"/>
      <c r="V25" s="4"/>
    </row>
    <row r="26" spans="1:22">
      <c r="A26" s="8" t="s">
        <v>1445</v>
      </c>
      <c r="B26" s="8" t="s">
        <v>1351</v>
      </c>
      <c r="C26" s="8" t="s">
        <v>16</v>
      </c>
      <c r="D26" s="8" t="s">
        <v>1360</v>
      </c>
      <c r="E26" s="8" t="s">
        <v>1389</v>
      </c>
      <c r="F26" s="8" t="s">
        <v>1384</v>
      </c>
      <c r="G26" s="8">
        <v>12.57</v>
      </c>
      <c r="H26" s="8">
        <v>13.82</v>
      </c>
      <c r="I26" s="8">
        <v>0.14599999999999999</v>
      </c>
      <c r="J26" s="8">
        <v>0.23430000000000001</v>
      </c>
      <c r="K26" s="8" t="s">
        <v>1395</v>
      </c>
      <c r="L26" s="8">
        <v>881</v>
      </c>
      <c r="M26" s="8" t="s">
        <v>1386</v>
      </c>
      <c r="N26" s="8" t="str">
        <f t="shared" si="0"/>
        <v>Rejected</v>
      </c>
      <c r="O26" s="89" t="s">
        <v>1446</v>
      </c>
      <c r="P26" s="89" t="s">
        <v>1446</v>
      </c>
      <c r="Q26" s="8"/>
      <c r="R26" s="8">
        <v>84</v>
      </c>
      <c r="S26" s="8">
        <v>8.3699999999999992</v>
      </c>
      <c r="T26" s="2"/>
      <c r="U26" s="12"/>
      <c r="V26" s="4"/>
    </row>
    <row r="27" spans="1:22">
      <c r="A27" s="9" t="s">
        <v>1447</v>
      </c>
      <c r="B27" s="9" t="s">
        <v>711</v>
      </c>
      <c r="C27" s="9" t="s">
        <v>38</v>
      </c>
      <c r="D27" s="9" t="s">
        <v>1360</v>
      </c>
      <c r="E27" s="9" t="s">
        <v>1411</v>
      </c>
      <c r="F27" s="9" t="s">
        <v>1375</v>
      </c>
      <c r="G27" s="9">
        <v>13.03</v>
      </c>
      <c r="H27" s="9">
        <v>17.739999999999998</v>
      </c>
      <c r="I27" s="9">
        <v>0.21540000000000001</v>
      </c>
      <c r="J27" s="9">
        <v>0.2074</v>
      </c>
      <c r="K27" s="9" t="s">
        <v>1412</v>
      </c>
      <c r="L27" s="9">
        <v>706</v>
      </c>
      <c r="M27" s="9" t="s">
        <v>1386</v>
      </c>
      <c r="N27" s="8" t="str">
        <f t="shared" si="0"/>
        <v>Rejected</v>
      </c>
      <c r="O27" s="90" t="s">
        <v>1448</v>
      </c>
      <c r="P27" s="90" t="s">
        <v>1448</v>
      </c>
      <c r="Q27" s="9"/>
      <c r="R27" s="9">
        <v>180</v>
      </c>
      <c r="S27" s="9">
        <v>12.05</v>
      </c>
      <c r="T27" s="3"/>
      <c r="U27" s="13"/>
      <c r="V27" s="4"/>
    </row>
    <row r="28" spans="1:22">
      <c r="A28" s="8" t="s">
        <v>1449</v>
      </c>
      <c r="B28" s="8" t="s">
        <v>965</v>
      </c>
      <c r="C28" s="8" t="s">
        <v>24</v>
      </c>
      <c r="D28" s="8" t="s">
        <v>44</v>
      </c>
      <c r="E28" s="8" t="s">
        <v>1408</v>
      </c>
      <c r="F28" s="8" t="s">
        <v>1390</v>
      </c>
      <c r="G28" s="8">
        <v>67.02</v>
      </c>
      <c r="H28" s="8">
        <v>15.51</v>
      </c>
      <c r="I28" s="8">
        <v>1.2623</v>
      </c>
      <c r="J28" s="8">
        <v>1.3125</v>
      </c>
      <c r="K28" s="8" t="s">
        <v>1385</v>
      </c>
      <c r="L28" s="8">
        <v>855</v>
      </c>
      <c r="M28" s="8" t="s">
        <v>1381</v>
      </c>
      <c r="N28" s="8" t="str">
        <f t="shared" si="0"/>
        <v xml:space="preserve">Rejected </v>
      </c>
      <c r="O28" s="89" t="s">
        <v>1450</v>
      </c>
      <c r="P28" s="89" t="s">
        <v>1450</v>
      </c>
      <c r="Q28" s="8"/>
      <c r="R28" s="8">
        <v>84</v>
      </c>
      <c r="S28" s="8">
        <v>0</v>
      </c>
      <c r="T28" s="2"/>
      <c r="U28" s="12"/>
      <c r="V28" s="4"/>
    </row>
    <row r="29" spans="1:22">
      <c r="A29" s="9" t="s">
        <v>1451</v>
      </c>
      <c r="B29" s="9" t="s">
        <v>843</v>
      </c>
      <c r="C29" s="9" t="s">
        <v>12</v>
      </c>
      <c r="D29" s="9" t="s">
        <v>31</v>
      </c>
      <c r="E29" s="9" t="s">
        <v>1380</v>
      </c>
      <c r="F29" s="9" t="s">
        <v>1375</v>
      </c>
      <c r="G29" s="9">
        <v>62.13</v>
      </c>
      <c r="H29" s="9">
        <v>11.43</v>
      </c>
      <c r="I29" s="9">
        <v>0.61480000000000001</v>
      </c>
      <c r="J29" s="9">
        <v>1.6188</v>
      </c>
      <c r="K29" s="9"/>
      <c r="L29" s="9">
        <v>740</v>
      </c>
      <c r="M29" s="9" t="s">
        <v>1403</v>
      </c>
      <c r="N29" s="8" t="str">
        <f t="shared" si="0"/>
        <v>Approved</v>
      </c>
      <c r="O29" s="90" t="s">
        <v>1452</v>
      </c>
      <c r="P29" s="90" t="s">
        <v>1452</v>
      </c>
      <c r="Q29" s="9" t="s">
        <v>1453</v>
      </c>
      <c r="R29" s="9">
        <v>48</v>
      </c>
      <c r="S29" s="9">
        <v>55.63</v>
      </c>
      <c r="T29" s="3"/>
      <c r="U29" s="13"/>
      <c r="V29" s="4"/>
    </row>
    <row r="30" spans="1:22">
      <c r="A30" s="8" t="s">
        <v>1454</v>
      </c>
      <c r="B30" s="8" t="s">
        <v>825</v>
      </c>
      <c r="C30" s="8" t="s">
        <v>35</v>
      </c>
      <c r="D30" s="8" t="s">
        <v>10</v>
      </c>
      <c r="E30" s="8" t="s">
        <v>1411</v>
      </c>
      <c r="F30" s="8" t="s">
        <v>1375</v>
      </c>
      <c r="G30" s="8">
        <v>20.25</v>
      </c>
      <c r="H30" s="8">
        <v>14.16</v>
      </c>
      <c r="I30" s="8">
        <v>0.38779999999999998</v>
      </c>
      <c r="J30" s="8">
        <v>0.38129999999999997</v>
      </c>
      <c r="K30" s="8" t="s">
        <v>1376</v>
      </c>
      <c r="L30" s="8">
        <v>891</v>
      </c>
      <c r="M30" s="8" t="s">
        <v>1386</v>
      </c>
      <c r="N30" s="8" t="str">
        <f t="shared" si="0"/>
        <v>Rejected</v>
      </c>
      <c r="O30" s="89" t="s">
        <v>1455</v>
      </c>
      <c r="P30" s="89" t="s">
        <v>1455</v>
      </c>
      <c r="Q30" s="8"/>
      <c r="R30" s="8">
        <v>84</v>
      </c>
      <c r="S30" s="8">
        <v>8.39</v>
      </c>
      <c r="T30" s="2"/>
      <c r="U30" s="12"/>
      <c r="V30" s="4"/>
    </row>
    <row r="31" spans="1:22">
      <c r="A31" s="9" t="s">
        <v>1456</v>
      </c>
      <c r="B31" s="9" t="s">
        <v>579</v>
      </c>
      <c r="C31" s="9" t="s">
        <v>24</v>
      </c>
      <c r="D31" s="9" t="s">
        <v>44</v>
      </c>
      <c r="E31" s="9" t="s">
        <v>1411</v>
      </c>
      <c r="F31" s="9" t="s">
        <v>1384</v>
      </c>
      <c r="G31" s="9">
        <v>22.35</v>
      </c>
      <c r="H31" s="9">
        <v>15.66</v>
      </c>
      <c r="I31" s="9">
        <v>0.25109999999999999</v>
      </c>
      <c r="J31" s="9">
        <v>0.32300000000000001</v>
      </c>
      <c r="K31" s="9" t="s">
        <v>1412</v>
      </c>
      <c r="L31" s="9">
        <v>639</v>
      </c>
      <c r="M31" s="9" t="s">
        <v>1386</v>
      </c>
      <c r="N31" s="8" t="str">
        <f t="shared" si="0"/>
        <v>Rejected</v>
      </c>
      <c r="O31" s="90" t="s">
        <v>1457</v>
      </c>
      <c r="P31" s="90" t="s">
        <v>1457</v>
      </c>
      <c r="Q31" s="9"/>
      <c r="R31" s="9">
        <v>180</v>
      </c>
      <c r="S31" s="9">
        <v>16.079999999999998</v>
      </c>
      <c r="T31" s="3"/>
      <c r="U31" s="13"/>
      <c r="V31" s="4"/>
    </row>
    <row r="32" spans="1:22">
      <c r="A32" s="8" t="s">
        <v>1458</v>
      </c>
      <c r="B32" s="8" t="s">
        <v>905</v>
      </c>
      <c r="C32" s="8" t="s">
        <v>12</v>
      </c>
      <c r="D32" s="8" t="s">
        <v>1360</v>
      </c>
      <c r="E32" s="8" t="s">
        <v>1389</v>
      </c>
      <c r="F32" s="8" t="s">
        <v>1375</v>
      </c>
      <c r="G32" s="8">
        <v>47.99</v>
      </c>
      <c r="H32" s="8">
        <v>18.350000000000001</v>
      </c>
      <c r="I32" s="8">
        <v>0.28749999999999998</v>
      </c>
      <c r="J32" s="8">
        <v>0.87560000000000004</v>
      </c>
      <c r="K32" s="8" t="s">
        <v>1385</v>
      </c>
      <c r="L32" s="8">
        <v>830</v>
      </c>
      <c r="M32" s="8" t="s">
        <v>1396</v>
      </c>
      <c r="N32" s="8" t="str">
        <f t="shared" si="0"/>
        <v>Approved</v>
      </c>
      <c r="O32" s="89" t="s">
        <v>972</v>
      </c>
      <c r="P32" s="89" t="s">
        <v>972</v>
      </c>
      <c r="Q32" s="8" t="s">
        <v>1097</v>
      </c>
      <c r="R32" s="8">
        <v>120</v>
      </c>
      <c r="S32" s="8">
        <v>0</v>
      </c>
      <c r="T32" s="2"/>
      <c r="U32" s="12"/>
      <c r="V32" s="4"/>
    </row>
    <row r="33" spans="1:22">
      <c r="A33" s="9" t="s">
        <v>1459</v>
      </c>
      <c r="B33" s="9" t="s">
        <v>849</v>
      </c>
      <c r="C33" s="9" t="s">
        <v>35</v>
      </c>
      <c r="D33" s="9" t="s">
        <v>23</v>
      </c>
      <c r="E33" s="9" t="s">
        <v>1389</v>
      </c>
      <c r="F33" s="9" t="s">
        <v>1384</v>
      </c>
      <c r="G33" s="9">
        <v>19.41</v>
      </c>
      <c r="H33" s="9">
        <v>13.59</v>
      </c>
      <c r="I33" s="9">
        <v>0.10929999999999999</v>
      </c>
      <c r="J33" s="9">
        <v>0.44750000000000001</v>
      </c>
      <c r="K33" s="9"/>
      <c r="L33" s="9">
        <v>578</v>
      </c>
      <c r="M33" s="9" t="s">
        <v>1426</v>
      </c>
      <c r="N33" s="8" t="str">
        <f t="shared" si="0"/>
        <v>Under Review</v>
      </c>
      <c r="O33" s="90" t="s">
        <v>1460</v>
      </c>
      <c r="P33" s="90" t="s">
        <v>1460</v>
      </c>
      <c r="Q33" s="9"/>
      <c r="R33" s="9">
        <v>60</v>
      </c>
      <c r="S33" s="9">
        <v>11.17</v>
      </c>
      <c r="T33" s="3"/>
      <c r="U33" s="13"/>
      <c r="V33" s="4"/>
    </row>
    <row r="34" spans="1:22">
      <c r="A34" s="8" t="s">
        <v>1461</v>
      </c>
      <c r="B34" s="8" t="s">
        <v>61</v>
      </c>
      <c r="C34" s="8" t="s">
        <v>16</v>
      </c>
      <c r="D34" s="8" t="s">
        <v>31</v>
      </c>
      <c r="E34" s="8" t="s">
        <v>1408</v>
      </c>
      <c r="F34" s="8" t="s">
        <v>1390</v>
      </c>
      <c r="G34" s="8">
        <v>83.59</v>
      </c>
      <c r="H34" s="8">
        <v>14.69</v>
      </c>
      <c r="I34" s="8">
        <v>1.5371999999999999</v>
      </c>
      <c r="J34" s="8">
        <v>1.3328</v>
      </c>
      <c r="K34" s="8" t="s">
        <v>1395</v>
      </c>
      <c r="L34" s="8">
        <v>657</v>
      </c>
      <c r="M34" s="8" t="s">
        <v>1377</v>
      </c>
      <c r="N34" s="8" t="str">
        <f t="shared" si="0"/>
        <v>Approved</v>
      </c>
      <c r="O34" s="89" t="s">
        <v>1462</v>
      </c>
      <c r="P34" s="89" t="s">
        <v>1462</v>
      </c>
      <c r="Q34" s="8" t="s">
        <v>1463</v>
      </c>
      <c r="R34" s="8">
        <v>120</v>
      </c>
      <c r="S34" s="8">
        <v>16.84</v>
      </c>
      <c r="T34" s="2"/>
      <c r="U34" s="12"/>
      <c r="V34" s="4"/>
    </row>
    <row r="35" spans="1:22">
      <c r="A35" s="9" t="s">
        <v>1464</v>
      </c>
      <c r="B35" s="9" t="s">
        <v>178</v>
      </c>
      <c r="C35" s="9" t="s">
        <v>41</v>
      </c>
      <c r="D35" s="9" t="s">
        <v>31</v>
      </c>
      <c r="E35" s="9" t="s">
        <v>1411</v>
      </c>
      <c r="F35" s="9" t="s">
        <v>1375</v>
      </c>
      <c r="G35" s="9">
        <v>56.99</v>
      </c>
      <c r="H35" s="9">
        <v>14.41</v>
      </c>
      <c r="I35" s="9">
        <v>0.69189999999999996</v>
      </c>
      <c r="J35" s="9">
        <v>2.7473000000000001</v>
      </c>
      <c r="K35" s="9" t="s">
        <v>1412</v>
      </c>
      <c r="L35" s="9">
        <v>573</v>
      </c>
      <c r="M35" s="9" t="s">
        <v>1403</v>
      </c>
      <c r="N35" s="8" t="str">
        <f t="shared" si="0"/>
        <v>Approved</v>
      </c>
      <c r="O35" s="90" t="s">
        <v>1465</v>
      </c>
      <c r="P35" s="90" t="s">
        <v>1465</v>
      </c>
      <c r="Q35" s="9" t="s">
        <v>1466</v>
      </c>
      <c r="R35" s="9">
        <v>24</v>
      </c>
      <c r="S35" s="9">
        <v>18.27</v>
      </c>
      <c r="T35" s="3"/>
      <c r="U35" s="13"/>
      <c r="V35" s="4"/>
    </row>
    <row r="36" spans="1:22">
      <c r="A36" s="8" t="s">
        <v>1467</v>
      </c>
      <c r="B36" s="8" t="s">
        <v>725</v>
      </c>
      <c r="C36" s="8" t="s">
        <v>16</v>
      </c>
      <c r="D36" s="8" t="s">
        <v>31</v>
      </c>
      <c r="E36" s="8" t="s">
        <v>1389</v>
      </c>
      <c r="F36" s="8" t="s">
        <v>1384</v>
      </c>
      <c r="G36" s="8">
        <v>27.99</v>
      </c>
      <c r="H36" s="8">
        <v>17.53</v>
      </c>
      <c r="I36" s="8">
        <v>0.28939999999999999</v>
      </c>
      <c r="J36" s="8">
        <v>0.7036</v>
      </c>
      <c r="K36" s="8" t="s">
        <v>1412</v>
      </c>
      <c r="L36" s="8">
        <v>841</v>
      </c>
      <c r="M36" s="8" t="s">
        <v>1403</v>
      </c>
      <c r="N36" s="8" t="str">
        <f t="shared" si="0"/>
        <v>Approved</v>
      </c>
      <c r="O36" s="89" t="s">
        <v>1468</v>
      </c>
      <c r="P36" s="89" t="s">
        <v>1468</v>
      </c>
      <c r="Q36" s="8" t="s">
        <v>319</v>
      </c>
      <c r="R36" s="8">
        <v>60</v>
      </c>
      <c r="S36" s="8">
        <v>7.41</v>
      </c>
      <c r="T36" s="2"/>
      <c r="U36" s="12"/>
      <c r="V36" s="4"/>
    </row>
    <row r="37" spans="1:22">
      <c r="A37" s="9" t="s">
        <v>1469</v>
      </c>
      <c r="B37" s="9" t="s">
        <v>905</v>
      </c>
      <c r="C37" s="9" t="s">
        <v>16</v>
      </c>
      <c r="D37" s="9" t="s">
        <v>23</v>
      </c>
      <c r="E37" s="9" t="s">
        <v>1408</v>
      </c>
      <c r="F37" s="9" t="s">
        <v>1375</v>
      </c>
      <c r="G37" s="9">
        <v>82.86</v>
      </c>
      <c r="H37" s="9">
        <v>10.81</v>
      </c>
      <c r="I37" s="9">
        <v>1.2662</v>
      </c>
      <c r="J37" s="9">
        <v>1.4105000000000001</v>
      </c>
      <c r="K37" s="9" t="s">
        <v>1385</v>
      </c>
      <c r="L37" s="9">
        <v>830</v>
      </c>
      <c r="M37" s="9" t="s">
        <v>1403</v>
      </c>
      <c r="N37" s="8" t="str">
        <f t="shared" si="0"/>
        <v>Approved</v>
      </c>
      <c r="O37" s="90" t="s">
        <v>1470</v>
      </c>
      <c r="P37" s="90" t="s">
        <v>1470</v>
      </c>
      <c r="Q37" s="9" t="s">
        <v>765</v>
      </c>
      <c r="R37" s="9">
        <v>84</v>
      </c>
      <c r="S37" s="9">
        <v>0</v>
      </c>
      <c r="T37" s="3"/>
      <c r="U37" s="13"/>
      <c r="V37" s="4"/>
    </row>
    <row r="38" spans="1:22">
      <c r="A38" s="8" t="s">
        <v>1471</v>
      </c>
      <c r="B38" s="8" t="s">
        <v>486</v>
      </c>
      <c r="C38" s="8" t="s">
        <v>28</v>
      </c>
      <c r="D38" s="8" t="s">
        <v>44</v>
      </c>
      <c r="E38" s="8" t="s">
        <v>1400</v>
      </c>
      <c r="F38" s="8" t="s">
        <v>1375</v>
      </c>
      <c r="G38" s="8">
        <v>92.17</v>
      </c>
      <c r="H38" s="8">
        <v>9.9</v>
      </c>
      <c r="I38" s="8">
        <v>1.1568000000000001</v>
      </c>
      <c r="J38" s="8">
        <v>2.3332000000000002</v>
      </c>
      <c r="K38" s="8" t="s">
        <v>1358</v>
      </c>
      <c r="L38" s="8">
        <v>704</v>
      </c>
      <c r="M38" s="8" t="s">
        <v>1403</v>
      </c>
      <c r="N38" s="8" t="str">
        <f t="shared" si="0"/>
        <v>Approved</v>
      </c>
      <c r="O38" s="89" t="s">
        <v>1472</v>
      </c>
      <c r="P38" s="89" t="s">
        <v>1472</v>
      </c>
      <c r="Q38" s="8" t="s">
        <v>1473</v>
      </c>
      <c r="R38" s="8">
        <v>48</v>
      </c>
      <c r="S38" s="8">
        <v>50.9</v>
      </c>
      <c r="T38" s="2"/>
      <c r="U38" s="12"/>
      <c r="V38" s="4"/>
    </row>
    <row r="39" spans="1:22">
      <c r="A39" s="9" t="s">
        <v>1474</v>
      </c>
      <c r="B39" s="9" t="s">
        <v>246</v>
      </c>
      <c r="C39" s="9" t="s">
        <v>32</v>
      </c>
      <c r="D39" s="9" t="s">
        <v>44</v>
      </c>
      <c r="E39" s="9" t="s">
        <v>1380</v>
      </c>
      <c r="F39" s="9" t="s">
        <v>1384</v>
      </c>
      <c r="G39" s="9">
        <v>82.07</v>
      </c>
      <c r="H39" s="9">
        <v>12.77</v>
      </c>
      <c r="I39" s="9">
        <v>0.79390000000000005</v>
      </c>
      <c r="J39" s="9">
        <v>1.4827999999999999</v>
      </c>
      <c r="K39" s="9" t="s">
        <v>1395</v>
      </c>
      <c r="L39" s="9">
        <v>702</v>
      </c>
      <c r="M39" s="9" t="s">
        <v>1377</v>
      </c>
      <c r="N39" s="8" t="str">
        <f t="shared" si="0"/>
        <v>Approved</v>
      </c>
      <c r="O39" s="90" t="s">
        <v>1475</v>
      </c>
      <c r="P39" s="90" t="s">
        <v>1475</v>
      </c>
      <c r="Q39" s="9" t="s">
        <v>1476</v>
      </c>
      <c r="R39" s="9">
        <v>84</v>
      </c>
      <c r="S39" s="9">
        <v>75.88</v>
      </c>
      <c r="T39" s="3"/>
      <c r="U39" s="13"/>
      <c r="V39" s="4"/>
    </row>
    <row r="40" spans="1:22">
      <c r="A40" s="8" t="s">
        <v>1477</v>
      </c>
      <c r="B40" s="8" t="s">
        <v>1077</v>
      </c>
      <c r="C40" s="8" t="s">
        <v>12</v>
      </c>
      <c r="D40" s="8" t="s">
        <v>1360</v>
      </c>
      <c r="E40" s="8" t="s">
        <v>1389</v>
      </c>
      <c r="F40" s="8" t="s">
        <v>1390</v>
      </c>
      <c r="G40" s="8">
        <v>15.09</v>
      </c>
      <c r="H40" s="8">
        <v>8.8800000000000008</v>
      </c>
      <c r="I40" s="8">
        <v>0.10489999999999999</v>
      </c>
      <c r="J40" s="8">
        <v>0.68859999999999999</v>
      </c>
      <c r="K40" s="8" t="s">
        <v>1376</v>
      </c>
      <c r="L40" s="8">
        <v>837</v>
      </c>
      <c r="M40" s="8" t="s">
        <v>1381</v>
      </c>
      <c r="N40" s="8" t="str">
        <f t="shared" si="0"/>
        <v xml:space="preserve">Rejected </v>
      </c>
      <c r="O40" s="89" t="s">
        <v>1478</v>
      </c>
      <c r="P40" s="89" t="s">
        <v>1478</v>
      </c>
      <c r="Q40" s="8"/>
      <c r="R40" s="8">
        <v>24</v>
      </c>
      <c r="S40" s="8">
        <v>2.5099999999999998</v>
      </c>
      <c r="T40" s="2"/>
      <c r="U40" s="12"/>
      <c r="V40" s="4"/>
    </row>
    <row r="41" spans="1:22">
      <c r="A41" s="9" t="s">
        <v>1479</v>
      </c>
      <c r="B41" s="9" t="s">
        <v>136</v>
      </c>
      <c r="C41" s="9" t="s">
        <v>20</v>
      </c>
      <c r="D41" s="9" t="s">
        <v>10</v>
      </c>
      <c r="E41" s="9" t="s">
        <v>1380</v>
      </c>
      <c r="F41" s="9" t="s">
        <v>1390</v>
      </c>
      <c r="G41" s="9">
        <v>51.83</v>
      </c>
      <c r="H41" s="9">
        <v>8.81</v>
      </c>
      <c r="I41" s="9">
        <v>0.45590000000000003</v>
      </c>
      <c r="J41" s="9">
        <v>2.3633000000000002</v>
      </c>
      <c r="K41" s="9" t="s">
        <v>1412</v>
      </c>
      <c r="L41" s="9">
        <v>618</v>
      </c>
      <c r="M41" s="9" t="s">
        <v>1381</v>
      </c>
      <c r="N41" s="8" t="str">
        <f t="shared" si="0"/>
        <v xml:space="preserve">Rejected </v>
      </c>
      <c r="O41" s="90" t="s">
        <v>1480</v>
      </c>
      <c r="P41" s="90" t="s">
        <v>1480</v>
      </c>
      <c r="Q41" s="9"/>
      <c r="R41" s="9">
        <v>24</v>
      </c>
      <c r="S41" s="9">
        <v>38.43</v>
      </c>
      <c r="T41" s="3"/>
      <c r="U41" s="13"/>
      <c r="V41" s="4"/>
    </row>
    <row r="42" spans="1:22">
      <c r="A42" s="8" t="s">
        <v>1481</v>
      </c>
      <c r="B42" s="8" t="s">
        <v>377</v>
      </c>
      <c r="C42" s="8" t="s">
        <v>41</v>
      </c>
      <c r="D42" s="8" t="s">
        <v>1360</v>
      </c>
      <c r="E42" s="8" t="s">
        <v>1389</v>
      </c>
      <c r="F42" s="8" t="s">
        <v>1390</v>
      </c>
      <c r="G42" s="8">
        <v>35.799999999999997</v>
      </c>
      <c r="H42" s="8">
        <v>16.8</v>
      </c>
      <c r="I42" s="8">
        <v>0.68479999999999996</v>
      </c>
      <c r="J42" s="8">
        <v>0.72750000000000004</v>
      </c>
      <c r="K42" s="8" t="s">
        <v>1412</v>
      </c>
      <c r="L42" s="8">
        <v>877</v>
      </c>
      <c r="M42" s="8" t="s">
        <v>1386</v>
      </c>
      <c r="N42" s="8" t="str">
        <f t="shared" si="0"/>
        <v>Rejected</v>
      </c>
      <c r="O42" s="89" t="s">
        <v>1482</v>
      </c>
      <c r="P42" s="89" t="s">
        <v>1482</v>
      </c>
      <c r="Q42" s="8"/>
      <c r="R42" s="8">
        <v>84</v>
      </c>
      <c r="S42" s="8">
        <v>27.34</v>
      </c>
      <c r="T42" s="2"/>
      <c r="U42" s="12"/>
      <c r="V42" s="4"/>
    </row>
    <row r="43" spans="1:22">
      <c r="A43" s="9" t="s">
        <v>1483</v>
      </c>
      <c r="B43" s="9" t="s">
        <v>178</v>
      </c>
      <c r="C43" s="9" t="s">
        <v>12</v>
      </c>
      <c r="D43" s="9" t="s">
        <v>23</v>
      </c>
      <c r="E43" s="9" t="s">
        <v>1380</v>
      </c>
      <c r="F43" s="9" t="s">
        <v>1390</v>
      </c>
      <c r="G43" s="9">
        <v>22.48</v>
      </c>
      <c r="H43" s="9">
        <v>10.6</v>
      </c>
      <c r="I43" s="9">
        <v>0.41639999999999999</v>
      </c>
      <c r="J43" s="9">
        <v>0.22589999999999999</v>
      </c>
      <c r="K43" s="9" t="s">
        <v>1385</v>
      </c>
      <c r="L43" s="9">
        <v>573</v>
      </c>
      <c r="M43" s="9" t="s">
        <v>1381</v>
      </c>
      <c r="N43" s="8" t="str">
        <f t="shared" si="0"/>
        <v xml:space="preserve">Rejected </v>
      </c>
      <c r="O43" s="90" t="s">
        <v>488</v>
      </c>
      <c r="P43" s="90" t="s">
        <v>488</v>
      </c>
      <c r="Q43" s="9"/>
      <c r="R43" s="9">
        <v>240</v>
      </c>
      <c r="S43" s="9">
        <v>0</v>
      </c>
      <c r="T43" s="3"/>
      <c r="U43" s="13"/>
      <c r="V43" s="4"/>
    </row>
    <row r="44" spans="1:22">
      <c r="A44" s="8" t="s">
        <v>1484</v>
      </c>
      <c r="B44" s="8" t="s">
        <v>1207</v>
      </c>
      <c r="C44" s="8" t="s">
        <v>35</v>
      </c>
      <c r="D44" s="8" t="s">
        <v>31</v>
      </c>
      <c r="E44" s="8" t="s">
        <v>1374</v>
      </c>
      <c r="F44" s="8" t="s">
        <v>1390</v>
      </c>
      <c r="G44" s="8">
        <v>19.329999999999998</v>
      </c>
      <c r="H44" s="8">
        <v>8.68</v>
      </c>
      <c r="I44" s="8">
        <v>0.3387</v>
      </c>
      <c r="J44" s="8">
        <v>0.24149999999999999</v>
      </c>
      <c r="K44" s="8" t="s">
        <v>1376</v>
      </c>
      <c r="L44" s="8">
        <v>859</v>
      </c>
      <c r="M44" s="8" t="s">
        <v>1386</v>
      </c>
      <c r="N44" s="8" t="str">
        <f t="shared" si="0"/>
        <v>Rejected</v>
      </c>
      <c r="O44" s="89" t="s">
        <v>1485</v>
      </c>
      <c r="P44" s="89" t="s">
        <v>1485</v>
      </c>
      <c r="Q44" s="8"/>
      <c r="R44" s="8">
        <v>120</v>
      </c>
      <c r="S44" s="8">
        <v>5.67</v>
      </c>
      <c r="T44" s="2"/>
      <c r="U44" s="12"/>
      <c r="V44" s="4"/>
    </row>
    <row r="45" spans="1:22">
      <c r="A45" s="9" t="s">
        <v>1486</v>
      </c>
      <c r="B45" s="9" t="s">
        <v>260</v>
      </c>
      <c r="C45" s="9" t="s">
        <v>35</v>
      </c>
      <c r="D45" s="9" t="s">
        <v>10</v>
      </c>
      <c r="E45" s="9" t="s">
        <v>1411</v>
      </c>
      <c r="F45" s="9" t="s">
        <v>1384</v>
      </c>
      <c r="G45" s="9">
        <v>50.09</v>
      </c>
      <c r="H45" s="9">
        <v>10.67</v>
      </c>
      <c r="I45" s="9">
        <v>0.79300000000000004</v>
      </c>
      <c r="J45" s="9">
        <v>2.3269000000000002</v>
      </c>
      <c r="K45" s="9" t="s">
        <v>1412</v>
      </c>
      <c r="L45" s="9">
        <v>895</v>
      </c>
      <c r="M45" s="9" t="s">
        <v>1377</v>
      </c>
      <c r="N45" s="8" t="str">
        <f t="shared" si="0"/>
        <v>Approved</v>
      </c>
      <c r="O45" s="90" t="s">
        <v>1487</v>
      </c>
      <c r="P45" s="90" t="s">
        <v>1487</v>
      </c>
      <c r="Q45" s="9" t="s">
        <v>1488</v>
      </c>
      <c r="R45" s="9">
        <v>24</v>
      </c>
      <c r="S45" s="9">
        <v>17.079999999999998</v>
      </c>
      <c r="T45" s="3"/>
      <c r="U45" s="13"/>
      <c r="V45" s="4"/>
    </row>
    <row r="46" spans="1:22">
      <c r="A46" s="8" t="s">
        <v>1489</v>
      </c>
      <c r="B46" s="8" t="s">
        <v>1353</v>
      </c>
      <c r="C46" s="8" t="s">
        <v>35</v>
      </c>
      <c r="D46" s="8" t="s">
        <v>1360</v>
      </c>
      <c r="E46" s="8" t="s">
        <v>1411</v>
      </c>
      <c r="F46" s="8" t="s">
        <v>1375</v>
      </c>
      <c r="G46" s="8">
        <v>29.77</v>
      </c>
      <c r="H46" s="8">
        <v>9.58</v>
      </c>
      <c r="I46" s="8">
        <v>0.1799</v>
      </c>
      <c r="J46" s="8">
        <v>0.31230000000000002</v>
      </c>
      <c r="K46" s="8" t="s">
        <v>1412</v>
      </c>
      <c r="L46" s="8">
        <v>703</v>
      </c>
      <c r="M46" s="8" t="s">
        <v>1386</v>
      </c>
      <c r="N46" s="8" t="str">
        <f t="shared" si="0"/>
        <v>Rejected</v>
      </c>
      <c r="O46" s="89" t="s">
        <v>1490</v>
      </c>
      <c r="P46" s="89" t="s">
        <v>1490</v>
      </c>
      <c r="Q46" s="8"/>
      <c r="R46" s="8">
        <v>180</v>
      </c>
      <c r="S46" s="8">
        <v>28.25</v>
      </c>
      <c r="T46" s="2"/>
      <c r="U46" s="12"/>
      <c r="V46" s="4"/>
    </row>
    <row r="47" spans="1:22">
      <c r="A47" s="9" t="s">
        <v>1491</v>
      </c>
      <c r="B47" s="9" t="s">
        <v>696</v>
      </c>
      <c r="C47" s="9" t="s">
        <v>38</v>
      </c>
      <c r="D47" s="9" t="s">
        <v>10</v>
      </c>
      <c r="E47" s="9" t="s">
        <v>1380</v>
      </c>
      <c r="F47" s="9" t="s">
        <v>1384</v>
      </c>
      <c r="G47" s="9">
        <v>40.090000000000003</v>
      </c>
      <c r="H47" s="9">
        <v>18.25</v>
      </c>
      <c r="I47" s="9">
        <v>0.64629999999999999</v>
      </c>
      <c r="J47" s="9">
        <v>1.4543999999999999</v>
      </c>
      <c r="K47" s="9" t="s">
        <v>1385</v>
      </c>
      <c r="L47" s="9">
        <v>677</v>
      </c>
      <c r="M47" s="9" t="s">
        <v>1426</v>
      </c>
      <c r="N47" s="8" t="str">
        <f t="shared" si="0"/>
        <v>Under Review</v>
      </c>
      <c r="O47" s="90" t="s">
        <v>1492</v>
      </c>
      <c r="P47" s="90" t="s">
        <v>1492</v>
      </c>
      <c r="Q47" s="9"/>
      <c r="R47" s="9">
        <v>36</v>
      </c>
      <c r="S47" s="9">
        <v>0</v>
      </c>
      <c r="T47" s="3"/>
      <c r="U47" s="13"/>
      <c r="V47" s="4"/>
    </row>
    <row r="48" spans="1:22">
      <c r="A48" s="8" t="s">
        <v>1493</v>
      </c>
      <c r="B48" s="8" t="s">
        <v>648</v>
      </c>
      <c r="C48" s="8" t="s">
        <v>12</v>
      </c>
      <c r="D48" s="8" t="s">
        <v>1360</v>
      </c>
      <c r="E48" s="8" t="s">
        <v>1400</v>
      </c>
      <c r="F48" s="8" t="s">
        <v>1390</v>
      </c>
      <c r="G48" s="8">
        <v>50.41</v>
      </c>
      <c r="H48" s="8">
        <v>15.93</v>
      </c>
      <c r="I48" s="8">
        <v>0.70089999999999997</v>
      </c>
      <c r="J48" s="8">
        <v>0.84219999999999995</v>
      </c>
      <c r="K48" s="8" t="s">
        <v>1412</v>
      </c>
      <c r="L48" s="8">
        <v>887</v>
      </c>
      <c r="M48" s="8" t="s">
        <v>1377</v>
      </c>
      <c r="N48" s="8" t="str">
        <f t="shared" si="0"/>
        <v>Approved</v>
      </c>
      <c r="O48" s="89" t="s">
        <v>186</v>
      </c>
      <c r="P48" s="89" t="s">
        <v>186</v>
      </c>
      <c r="Q48" s="8" t="s">
        <v>145</v>
      </c>
      <c r="R48" s="8">
        <v>120</v>
      </c>
      <c r="S48" s="8">
        <v>26.95</v>
      </c>
      <c r="T48" s="2"/>
      <c r="U48" s="12"/>
      <c r="V48" s="4"/>
    </row>
    <row r="49" spans="1:22">
      <c r="A49" s="9" t="s">
        <v>1494</v>
      </c>
      <c r="B49" s="9" t="s">
        <v>257</v>
      </c>
      <c r="C49" s="9" t="s">
        <v>24</v>
      </c>
      <c r="D49" s="9" t="s">
        <v>44</v>
      </c>
      <c r="E49" s="9" t="s">
        <v>1400</v>
      </c>
      <c r="F49" s="9" t="s">
        <v>1384</v>
      </c>
      <c r="G49" s="9">
        <v>63.21</v>
      </c>
      <c r="H49" s="9">
        <v>8.6</v>
      </c>
      <c r="I49" s="9">
        <v>0.36620000000000003</v>
      </c>
      <c r="J49" s="9">
        <v>2.8761000000000001</v>
      </c>
      <c r="K49" s="9" t="s">
        <v>1376</v>
      </c>
      <c r="L49" s="9">
        <v>806</v>
      </c>
      <c r="M49" s="9" t="s">
        <v>1381</v>
      </c>
      <c r="N49" s="8" t="str">
        <f t="shared" si="0"/>
        <v xml:space="preserve">Rejected </v>
      </c>
      <c r="O49" s="90" t="s">
        <v>1495</v>
      </c>
      <c r="P49" s="90" t="s">
        <v>1495</v>
      </c>
      <c r="Q49" s="9"/>
      <c r="R49" s="9">
        <v>24</v>
      </c>
      <c r="S49" s="9">
        <v>58.55</v>
      </c>
      <c r="T49" s="3"/>
      <c r="U49" s="13"/>
      <c r="V49" s="4"/>
    </row>
    <row r="50" spans="1:22">
      <c r="A50" s="8" t="s">
        <v>1496</v>
      </c>
      <c r="B50" s="8" t="s">
        <v>303</v>
      </c>
      <c r="C50" s="8" t="s">
        <v>24</v>
      </c>
      <c r="D50" s="8" t="s">
        <v>23</v>
      </c>
      <c r="E50" s="8" t="s">
        <v>1411</v>
      </c>
      <c r="F50" s="8" t="s">
        <v>1384</v>
      </c>
      <c r="G50" s="8">
        <v>76.260000000000005</v>
      </c>
      <c r="H50" s="8">
        <v>13.22</v>
      </c>
      <c r="I50" s="8">
        <v>0.94430000000000003</v>
      </c>
      <c r="J50" s="8">
        <v>0.97589999999999999</v>
      </c>
      <c r="K50" s="8" t="s">
        <v>1395</v>
      </c>
      <c r="L50" s="8">
        <v>726</v>
      </c>
      <c r="M50" s="8" t="s">
        <v>1426</v>
      </c>
      <c r="N50" s="8" t="str">
        <f t="shared" si="0"/>
        <v>Under Review</v>
      </c>
      <c r="O50" s="89" t="s">
        <v>1206</v>
      </c>
      <c r="P50" s="89" t="s">
        <v>1206</v>
      </c>
      <c r="Q50" s="8"/>
      <c r="R50" s="8">
        <v>180</v>
      </c>
      <c r="S50" s="8">
        <v>39.4</v>
      </c>
      <c r="T50" s="2"/>
      <c r="U50" s="12"/>
      <c r="V50" s="4"/>
    </row>
    <row r="51" spans="1:22">
      <c r="A51" s="9" t="s">
        <v>1497</v>
      </c>
      <c r="B51" s="9" t="s">
        <v>1217</v>
      </c>
      <c r="C51" s="9" t="s">
        <v>38</v>
      </c>
      <c r="D51" s="9" t="s">
        <v>23</v>
      </c>
      <c r="E51" s="9" t="s">
        <v>1380</v>
      </c>
      <c r="F51" s="9" t="s">
        <v>1384</v>
      </c>
      <c r="G51" s="9">
        <v>99.08</v>
      </c>
      <c r="H51" s="9">
        <v>8.81</v>
      </c>
      <c r="I51" s="9">
        <v>1.1644000000000001</v>
      </c>
      <c r="J51" s="9">
        <v>1.2448999999999999</v>
      </c>
      <c r="K51" s="9" t="s">
        <v>1376</v>
      </c>
      <c r="L51" s="9">
        <v>814</v>
      </c>
      <c r="M51" s="9" t="s">
        <v>1377</v>
      </c>
      <c r="N51" s="8" t="str">
        <f t="shared" si="0"/>
        <v>Approved</v>
      </c>
      <c r="O51" s="90" t="s">
        <v>1498</v>
      </c>
      <c r="P51" s="90" t="s">
        <v>1498</v>
      </c>
      <c r="Q51" s="9" t="s">
        <v>1499</v>
      </c>
      <c r="R51" s="9">
        <v>120</v>
      </c>
      <c r="S51" s="9">
        <v>24.8</v>
      </c>
      <c r="T51" s="3"/>
      <c r="U51" s="13"/>
      <c r="V51" s="4"/>
    </row>
    <row r="52" spans="1:22">
      <c r="A52" s="8" t="s">
        <v>1500</v>
      </c>
      <c r="B52" s="8" t="s">
        <v>1244</v>
      </c>
      <c r="C52" s="8" t="s">
        <v>16</v>
      </c>
      <c r="D52" s="8" t="s">
        <v>44</v>
      </c>
      <c r="E52" s="8" t="s">
        <v>1400</v>
      </c>
      <c r="F52" s="8" t="s">
        <v>1384</v>
      </c>
      <c r="G52" s="8">
        <v>31.93</v>
      </c>
      <c r="H52" s="8">
        <v>15.9</v>
      </c>
      <c r="I52" s="8">
        <v>0.43209999999999998</v>
      </c>
      <c r="J52" s="8">
        <v>0.4667</v>
      </c>
      <c r="K52" s="8" t="s">
        <v>1358</v>
      </c>
      <c r="L52" s="8">
        <v>900</v>
      </c>
      <c r="M52" s="8" t="s">
        <v>1403</v>
      </c>
      <c r="N52" s="8" t="str">
        <f t="shared" si="0"/>
        <v>Approved</v>
      </c>
      <c r="O52" s="89" t="s">
        <v>1501</v>
      </c>
      <c r="P52" s="89" t="s">
        <v>1501</v>
      </c>
      <c r="Q52" s="8" t="s">
        <v>1502</v>
      </c>
      <c r="R52" s="8">
        <v>180</v>
      </c>
      <c r="S52" s="8">
        <v>18.45</v>
      </c>
      <c r="T52" s="2"/>
      <c r="U52" s="12"/>
      <c r="V52" s="4"/>
    </row>
    <row r="53" spans="1:22">
      <c r="A53" s="9" t="s">
        <v>1503</v>
      </c>
      <c r="B53" s="9" t="s">
        <v>458</v>
      </c>
      <c r="C53" s="9" t="s">
        <v>35</v>
      </c>
      <c r="D53" s="9" t="s">
        <v>23</v>
      </c>
      <c r="E53" s="9" t="s">
        <v>1400</v>
      </c>
      <c r="F53" s="9" t="s">
        <v>1390</v>
      </c>
      <c r="G53" s="9">
        <v>67.97</v>
      </c>
      <c r="H53" s="9">
        <v>10.63</v>
      </c>
      <c r="I53" s="9">
        <v>0.40250000000000002</v>
      </c>
      <c r="J53" s="9">
        <v>5.9955999999999996</v>
      </c>
      <c r="K53" s="9" t="s">
        <v>1395</v>
      </c>
      <c r="L53" s="9">
        <v>897</v>
      </c>
      <c r="M53" s="9" t="s">
        <v>1426</v>
      </c>
      <c r="N53" s="8" t="str">
        <f t="shared" si="0"/>
        <v>Under Review</v>
      </c>
      <c r="O53" s="90" t="s">
        <v>1504</v>
      </c>
      <c r="P53" s="90" t="s">
        <v>1504</v>
      </c>
      <c r="Q53" s="9"/>
      <c r="R53" s="9">
        <v>12</v>
      </c>
      <c r="S53" s="9">
        <v>53.57</v>
      </c>
      <c r="T53" s="3"/>
      <c r="U53" s="13"/>
      <c r="V53" s="4"/>
    </row>
    <row r="54" spans="1:22">
      <c r="A54" s="8" t="s">
        <v>1505</v>
      </c>
      <c r="B54" s="8" t="s">
        <v>939</v>
      </c>
      <c r="C54" s="8" t="s">
        <v>28</v>
      </c>
      <c r="D54" s="8" t="s">
        <v>44</v>
      </c>
      <c r="E54" s="8" t="s">
        <v>1380</v>
      </c>
      <c r="F54" s="8" t="s">
        <v>1375</v>
      </c>
      <c r="G54" s="8">
        <v>35.17</v>
      </c>
      <c r="H54" s="8">
        <v>11.36</v>
      </c>
      <c r="I54" s="8">
        <v>0.52470000000000006</v>
      </c>
      <c r="J54" s="8">
        <v>0.91510000000000002</v>
      </c>
      <c r="K54" s="8" t="s">
        <v>1395</v>
      </c>
      <c r="L54" s="8">
        <v>894</v>
      </c>
      <c r="M54" s="8" t="s">
        <v>1381</v>
      </c>
      <c r="N54" s="8" t="str">
        <f t="shared" si="0"/>
        <v xml:space="preserve">Rejected </v>
      </c>
      <c r="O54" s="89" t="s">
        <v>1506</v>
      </c>
      <c r="P54" s="89" t="s">
        <v>1506</v>
      </c>
      <c r="Q54" s="8"/>
      <c r="R54" s="8">
        <v>48</v>
      </c>
      <c r="S54" s="8">
        <v>21.23</v>
      </c>
      <c r="T54" s="2"/>
      <c r="U54" s="12"/>
      <c r="V54" s="4"/>
    </row>
    <row r="55" spans="1:22">
      <c r="A55" s="9" t="s">
        <v>1507</v>
      </c>
      <c r="B55" s="9" t="s">
        <v>519</v>
      </c>
      <c r="C55" s="9" t="s">
        <v>12</v>
      </c>
      <c r="D55" s="9" t="s">
        <v>31</v>
      </c>
      <c r="E55" s="9" t="s">
        <v>1389</v>
      </c>
      <c r="F55" s="9" t="s">
        <v>1384</v>
      </c>
      <c r="G55" s="9">
        <v>54.3</v>
      </c>
      <c r="H55" s="9">
        <v>14.74</v>
      </c>
      <c r="I55" s="9">
        <v>0.61560000000000004</v>
      </c>
      <c r="J55" s="9">
        <v>0.7046</v>
      </c>
      <c r="K55" s="9" t="s">
        <v>1376</v>
      </c>
      <c r="L55" s="9">
        <v>837</v>
      </c>
      <c r="M55" s="9" t="s">
        <v>1426</v>
      </c>
      <c r="N55" s="8" t="str">
        <f t="shared" si="0"/>
        <v>Under Review</v>
      </c>
      <c r="O55" s="90" t="s">
        <v>1508</v>
      </c>
      <c r="P55" s="90" t="s">
        <v>1508</v>
      </c>
      <c r="Q55" s="9"/>
      <c r="R55" s="9">
        <v>240</v>
      </c>
      <c r="S55" s="9">
        <v>37.549999999999997</v>
      </c>
      <c r="T55" s="3"/>
      <c r="U55" s="13"/>
      <c r="V55" s="4"/>
    </row>
    <row r="56" spans="1:22">
      <c r="A56" s="8" t="s">
        <v>1509</v>
      </c>
      <c r="B56" s="8" t="s">
        <v>616</v>
      </c>
      <c r="C56" s="8" t="s">
        <v>41</v>
      </c>
      <c r="D56" s="8" t="s">
        <v>44</v>
      </c>
      <c r="E56" s="8" t="s">
        <v>1408</v>
      </c>
      <c r="F56" s="8" t="s">
        <v>1390</v>
      </c>
      <c r="G56" s="8">
        <v>10.67</v>
      </c>
      <c r="H56" s="8">
        <v>15.1</v>
      </c>
      <c r="I56" s="8">
        <v>8.6300000000000002E-2</v>
      </c>
      <c r="J56" s="8">
        <v>0.15010000000000001</v>
      </c>
      <c r="K56" s="8" t="s">
        <v>1358</v>
      </c>
      <c r="L56" s="8">
        <v>719</v>
      </c>
      <c r="M56" s="8" t="s">
        <v>1381</v>
      </c>
      <c r="N56" s="8" t="str">
        <f t="shared" si="0"/>
        <v xml:space="preserve">Rejected </v>
      </c>
      <c r="O56" s="89" t="s">
        <v>794</v>
      </c>
      <c r="P56" s="89" t="s">
        <v>794</v>
      </c>
      <c r="Q56" s="8"/>
      <c r="R56" s="8">
        <v>180</v>
      </c>
      <c r="S56" s="8">
        <v>2.58</v>
      </c>
      <c r="T56" s="2"/>
      <c r="U56" s="12"/>
      <c r="V56" s="4"/>
    </row>
    <row r="57" spans="1:22">
      <c r="A57" s="9" t="s">
        <v>1510</v>
      </c>
      <c r="B57" s="9" t="s">
        <v>372</v>
      </c>
      <c r="C57" s="9" t="s">
        <v>35</v>
      </c>
      <c r="D57" s="9" t="s">
        <v>10</v>
      </c>
      <c r="E57" s="9" t="s">
        <v>1411</v>
      </c>
      <c r="F57" s="9" t="s">
        <v>1384</v>
      </c>
      <c r="G57" s="9">
        <v>29.45</v>
      </c>
      <c r="H57" s="9">
        <v>18.46</v>
      </c>
      <c r="I57" s="9">
        <v>0.32479999999999998</v>
      </c>
      <c r="J57" s="9">
        <v>0.87219999999999998</v>
      </c>
      <c r="K57" s="9" t="s">
        <v>1358</v>
      </c>
      <c r="L57" s="9">
        <v>654</v>
      </c>
      <c r="M57" s="9" t="s">
        <v>1381</v>
      </c>
      <c r="N57" s="8" t="str">
        <f t="shared" si="0"/>
        <v xml:space="preserve">Rejected </v>
      </c>
      <c r="O57" s="90" t="s">
        <v>112</v>
      </c>
      <c r="P57" s="90" t="s">
        <v>112</v>
      </c>
      <c r="Q57" s="9"/>
      <c r="R57" s="9">
        <v>48</v>
      </c>
      <c r="S57" s="9">
        <v>20.91</v>
      </c>
      <c r="T57" s="3"/>
      <c r="U57" s="13"/>
      <c r="V57" s="4"/>
    </row>
    <row r="58" spans="1:22">
      <c r="A58" s="8" t="s">
        <v>1511</v>
      </c>
      <c r="B58" s="8" t="s">
        <v>472</v>
      </c>
      <c r="C58" s="8" t="s">
        <v>12</v>
      </c>
      <c r="D58" s="8" t="s">
        <v>23</v>
      </c>
      <c r="E58" s="8" t="s">
        <v>1411</v>
      </c>
      <c r="F58" s="8" t="s">
        <v>1375</v>
      </c>
      <c r="G58" s="8">
        <v>43.28</v>
      </c>
      <c r="H58" s="8">
        <v>8.34</v>
      </c>
      <c r="I58" s="8">
        <v>0.75119999999999998</v>
      </c>
      <c r="J58" s="8">
        <v>0.37119999999999997</v>
      </c>
      <c r="K58" s="8" t="s">
        <v>1412</v>
      </c>
      <c r="L58" s="8">
        <v>844</v>
      </c>
      <c r="M58" s="8" t="s">
        <v>1377</v>
      </c>
      <c r="N58" s="8" t="str">
        <f t="shared" si="0"/>
        <v>Approved</v>
      </c>
      <c r="O58" s="89" t="s">
        <v>1512</v>
      </c>
      <c r="P58" s="89" t="s">
        <v>1512</v>
      </c>
      <c r="Q58" s="8" t="s">
        <v>1513</v>
      </c>
      <c r="R58" s="8">
        <v>240</v>
      </c>
      <c r="S58" s="8">
        <v>19.57</v>
      </c>
      <c r="T58" s="2"/>
      <c r="U58" s="12"/>
      <c r="V58" s="4"/>
    </row>
    <row r="59" spans="1:22">
      <c r="A59" s="9" t="s">
        <v>1514</v>
      </c>
      <c r="B59" s="9" t="s">
        <v>992</v>
      </c>
      <c r="C59" s="9" t="s">
        <v>38</v>
      </c>
      <c r="D59" s="9" t="s">
        <v>1360</v>
      </c>
      <c r="E59" s="9" t="s">
        <v>1380</v>
      </c>
      <c r="F59" s="9" t="s">
        <v>1390</v>
      </c>
      <c r="G59" s="9">
        <v>70.63</v>
      </c>
      <c r="H59" s="9">
        <v>13.85</v>
      </c>
      <c r="I59" s="9">
        <v>0.57879999999999998</v>
      </c>
      <c r="J59" s="9">
        <v>0.9335</v>
      </c>
      <c r="K59" s="9" t="s">
        <v>1412</v>
      </c>
      <c r="L59" s="9">
        <v>719</v>
      </c>
      <c r="M59" s="9" t="s">
        <v>1381</v>
      </c>
      <c r="N59" s="8" t="str">
        <f t="shared" si="0"/>
        <v xml:space="preserve">Rejected </v>
      </c>
      <c r="O59" s="90" t="s">
        <v>837</v>
      </c>
      <c r="P59" s="90" t="s">
        <v>837</v>
      </c>
      <c r="Q59" s="9"/>
      <c r="R59" s="9">
        <v>180</v>
      </c>
      <c r="S59" s="9">
        <v>55.63</v>
      </c>
      <c r="T59" s="3"/>
      <c r="U59" s="13"/>
      <c r="V59" s="4"/>
    </row>
    <row r="60" spans="1:22">
      <c r="A60" s="8" t="s">
        <v>1515</v>
      </c>
      <c r="B60" s="8" t="s">
        <v>1307</v>
      </c>
      <c r="C60" s="8" t="s">
        <v>41</v>
      </c>
      <c r="D60" s="8" t="s">
        <v>10</v>
      </c>
      <c r="E60" s="8" t="s">
        <v>1411</v>
      </c>
      <c r="F60" s="8" t="s">
        <v>1384</v>
      </c>
      <c r="G60" s="8">
        <v>37.06</v>
      </c>
      <c r="H60" s="8">
        <v>9.16</v>
      </c>
      <c r="I60" s="8">
        <v>0.56630000000000003</v>
      </c>
      <c r="J60" s="8">
        <v>0.7722</v>
      </c>
      <c r="K60" s="8" t="s">
        <v>1376</v>
      </c>
      <c r="L60" s="8">
        <v>767</v>
      </c>
      <c r="M60" s="8" t="s">
        <v>1377</v>
      </c>
      <c r="N60" s="8" t="str">
        <f t="shared" si="0"/>
        <v>Approved</v>
      </c>
      <c r="O60" s="89" t="s">
        <v>422</v>
      </c>
      <c r="P60" s="89" t="s">
        <v>422</v>
      </c>
      <c r="Q60" s="8" t="s">
        <v>1516</v>
      </c>
      <c r="R60" s="8">
        <v>60</v>
      </c>
      <c r="S60" s="8">
        <v>29.86</v>
      </c>
      <c r="T60" s="2"/>
      <c r="U60" s="12"/>
      <c r="V60" s="4"/>
    </row>
    <row r="61" spans="1:22">
      <c r="A61" s="9" t="s">
        <v>1517</v>
      </c>
      <c r="B61" s="9" t="s">
        <v>661</v>
      </c>
      <c r="C61" s="9" t="s">
        <v>24</v>
      </c>
      <c r="D61" s="9" t="s">
        <v>31</v>
      </c>
      <c r="E61" s="9" t="s">
        <v>1374</v>
      </c>
      <c r="F61" s="9" t="s">
        <v>1384</v>
      </c>
      <c r="G61" s="9">
        <v>26.39</v>
      </c>
      <c r="H61" s="9">
        <v>11.96</v>
      </c>
      <c r="I61" s="9">
        <v>0.1769</v>
      </c>
      <c r="J61" s="9">
        <v>0.69440000000000002</v>
      </c>
      <c r="K61" s="9" t="s">
        <v>1385</v>
      </c>
      <c r="L61" s="9">
        <v>713</v>
      </c>
      <c r="M61" s="9" t="s">
        <v>1386</v>
      </c>
      <c r="N61" s="8" t="str">
        <f t="shared" si="0"/>
        <v>Rejected</v>
      </c>
      <c r="O61" s="90" t="s">
        <v>1518</v>
      </c>
      <c r="P61" s="90" t="s">
        <v>1518</v>
      </c>
      <c r="Q61" s="9"/>
      <c r="R61" s="9">
        <v>48</v>
      </c>
      <c r="S61" s="9">
        <v>0</v>
      </c>
      <c r="T61" s="3"/>
      <c r="U61" s="13"/>
      <c r="V61" s="4"/>
    </row>
    <row r="62" spans="1:22">
      <c r="A62" s="8" t="s">
        <v>1519</v>
      </c>
      <c r="B62" s="8" t="s">
        <v>694</v>
      </c>
      <c r="C62" s="8" t="s">
        <v>32</v>
      </c>
      <c r="D62" s="8" t="s">
        <v>10</v>
      </c>
      <c r="E62" s="8" t="s">
        <v>1389</v>
      </c>
      <c r="F62" s="8" t="s">
        <v>1384</v>
      </c>
      <c r="G62" s="8">
        <v>28</v>
      </c>
      <c r="H62" s="8">
        <v>16.190000000000001</v>
      </c>
      <c r="I62" s="8">
        <v>0.25669999999999998</v>
      </c>
      <c r="J62" s="8">
        <v>0.39350000000000002</v>
      </c>
      <c r="K62" s="8"/>
      <c r="L62" s="8">
        <v>699</v>
      </c>
      <c r="M62" s="8" t="s">
        <v>1381</v>
      </c>
      <c r="N62" s="8" t="str">
        <f t="shared" si="0"/>
        <v xml:space="preserve">Rejected </v>
      </c>
      <c r="O62" s="89" t="s">
        <v>1520</v>
      </c>
      <c r="P62" s="89" t="s">
        <v>1520</v>
      </c>
      <c r="Q62" s="8"/>
      <c r="R62" s="8">
        <v>240</v>
      </c>
      <c r="S62" s="8">
        <v>25.74</v>
      </c>
      <c r="T62" s="2"/>
      <c r="U62" s="12"/>
      <c r="V62" s="4"/>
    </row>
    <row r="63" spans="1:22">
      <c r="A63" s="9" t="s">
        <v>1521</v>
      </c>
      <c r="B63" s="9" t="s">
        <v>1217</v>
      </c>
      <c r="C63" s="9" t="s">
        <v>12</v>
      </c>
      <c r="D63" s="9" t="s">
        <v>31</v>
      </c>
      <c r="E63" s="9" t="s">
        <v>1411</v>
      </c>
      <c r="F63" s="9" t="s">
        <v>1375</v>
      </c>
      <c r="G63" s="9">
        <v>86.85</v>
      </c>
      <c r="H63" s="9">
        <v>11.98</v>
      </c>
      <c r="I63" s="9">
        <v>0.90769999999999995</v>
      </c>
      <c r="J63" s="9">
        <v>4.0875000000000004</v>
      </c>
      <c r="K63" s="9" t="s">
        <v>1376</v>
      </c>
      <c r="L63" s="9">
        <v>814</v>
      </c>
      <c r="M63" s="9" t="s">
        <v>1381</v>
      </c>
      <c r="N63" s="8" t="str">
        <f t="shared" si="0"/>
        <v xml:space="preserve">Rejected </v>
      </c>
      <c r="O63" s="90" t="s">
        <v>1522</v>
      </c>
      <c r="P63" s="90" t="s">
        <v>1522</v>
      </c>
      <c r="Q63" s="9"/>
      <c r="R63" s="9">
        <v>24</v>
      </c>
      <c r="S63" s="9">
        <v>26.11</v>
      </c>
      <c r="T63" s="3"/>
      <c r="U63" s="13"/>
      <c r="V63" s="4"/>
    </row>
    <row r="64" spans="1:22">
      <c r="A64" s="8" t="s">
        <v>1523</v>
      </c>
      <c r="B64" s="8" t="s">
        <v>254</v>
      </c>
      <c r="C64" s="8" t="s">
        <v>38</v>
      </c>
      <c r="D64" s="8" t="s">
        <v>23</v>
      </c>
      <c r="E64" s="8" t="s">
        <v>1411</v>
      </c>
      <c r="F64" s="8" t="s">
        <v>1375</v>
      </c>
      <c r="G64" s="8">
        <v>50.15</v>
      </c>
      <c r="H64" s="8">
        <v>14.1</v>
      </c>
      <c r="I64" s="8">
        <v>0.83240000000000003</v>
      </c>
      <c r="J64" s="8">
        <v>0.94259999999999999</v>
      </c>
      <c r="K64" s="8" t="s">
        <v>1412</v>
      </c>
      <c r="L64" s="8">
        <v>586</v>
      </c>
      <c r="M64" s="8" t="s">
        <v>1403</v>
      </c>
      <c r="N64" s="8" t="str">
        <f t="shared" si="0"/>
        <v>Approved</v>
      </c>
      <c r="O64" s="89" t="s">
        <v>471</v>
      </c>
      <c r="P64" s="89" t="s">
        <v>471</v>
      </c>
      <c r="Q64" s="8" t="s">
        <v>1524</v>
      </c>
      <c r="R64" s="8">
        <v>84</v>
      </c>
      <c r="S64" s="8">
        <v>36.92</v>
      </c>
      <c r="T64" s="2"/>
      <c r="U64" s="12"/>
      <c r="V64" s="4"/>
    </row>
    <row r="65" spans="1:22">
      <c r="A65" s="9" t="s">
        <v>1525</v>
      </c>
      <c r="B65" s="9" t="s">
        <v>288</v>
      </c>
      <c r="C65" s="9" t="s">
        <v>12</v>
      </c>
      <c r="D65" s="9" t="s">
        <v>1360</v>
      </c>
      <c r="E65" s="9" t="s">
        <v>1389</v>
      </c>
      <c r="F65" s="9" t="s">
        <v>1375</v>
      </c>
      <c r="G65" s="9">
        <v>44.51</v>
      </c>
      <c r="H65" s="9">
        <v>13.98</v>
      </c>
      <c r="I65" s="9">
        <v>0.54990000000000006</v>
      </c>
      <c r="J65" s="9">
        <v>0.83360000000000001</v>
      </c>
      <c r="K65" s="9" t="s">
        <v>1385</v>
      </c>
      <c r="L65" s="9">
        <v>759</v>
      </c>
      <c r="M65" s="9" t="s">
        <v>1426</v>
      </c>
      <c r="N65" s="8" t="str">
        <f t="shared" si="0"/>
        <v>Under Review</v>
      </c>
      <c r="O65" s="90" t="s">
        <v>1526</v>
      </c>
      <c r="P65" s="90" t="s">
        <v>1526</v>
      </c>
      <c r="Q65" s="9"/>
      <c r="R65" s="9">
        <v>84</v>
      </c>
      <c r="S65" s="9">
        <v>0</v>
      </c>
      <c r="T65" s="3"/>
      <c r="U65" s="13"/>
      <c r="V65" s="4"/>
    </row>
    <row r="66" spans="1:22">
      <c r="A66" s="8" t="s">
        <v>1527</v>
      </c>
      <c r="B66" s="8" t="s">
        <v>480</v>
      </c>
      <c r="C66" s="8" t="s">
        <v>16</v>
      </c>
      <c r="D66" s="8" t="s">
        <v>31</v>
      </c>
      <c r="E66" s="8" t="s">
        <v>1400</v>
      </c>
      <c r="F66" s="8" t="s">
        <v>1390</v>
      </c>
      <c r="G66" s="8">
        <v>37.409999999999997</v>
      </c>
      <c r="H66" s="8">
        <v>14.6</v>
      </c>
      <c r="I66" s="8">
        <v>0.69499999999999995</v>
      </c>
      <c r="J66" s="8">
        <v>3.3694999999999999</v>
      </c>
      <c r="K66" s="8" t="s">
        <v>1385</v>
      </c>
      <c r="L66" s="8">
        <v>878</v>
      </c>
      <c r="M66" s="8" t="s">
        <v>1381</v>
      </c>
      <c r="N66" s="8" t="str">
        <f t="shared" si="0"/>
        <v xml:space="preserve">Rejected </v>
      </c>
      <c r="O66" s="89" t="s">
        <v>1528</v>
      </c>
      <c r="P66" s="89" t="s">
        <v>1528</v>
      </c>
      <c r="Q66" s="8"/>
      <c r="R66" s="8">
        <v>12</v>
      </c>
      <c r="S66" s="8">
        <v>0</v>
      </c>
      <c r="T66" s="2"/>
      <c r="U66" s="12"/>
      <c r="V66" s="4"/>
    </row>
    <row r="67" spans="1:22">
      <c r="A67" s="9" t="s">
        <v>1529</v>
      </c>
      <c r="B67" s="9" t="s">
        <v>956</v>
      </c>
      <c r="C67" s="9" t="s">
        <v>28</v>
      </c>
      <c r="D67" s="9" t="s">
        <v>10</v>
      </c>
      <c r="E67" s="9" t="s">
        <v>1411</v>
      </c>
      <c r="F67" s="9" t="s">
        <v>1384</v>
      </c>
      <c r="G67" s="9">
        <v>85.91</v>
      </c>
      <c r="H67" s="9">
        <v>17.510000000000002</v>
      </c>
      <c r="I67" s="9">
        <v>0.93600000000000005</v>
      </c>
      <c r="J67" s="9">
        <v>2.1587000000000001</v>
      </c>
      <c r="K67" s="9" t="s">
        <v>1412</v>
      </c>
      <c r="L67" s="9">
        <v>837</v>
      </c>
      <c r="M67" s="9" t="s">
        <v>1396</v>
      </c>
      <c r="N67" s="8" t="str">
        <f t="shared" ref="N67:N130" si="1">PROPER(M67)</f>
        <v>Approved</v>
      </c>
      <c r="O67" s="90" t="s">
        <v>1328</v>
      </c>
      <c r="P67" s="90" t="s">
        <v>1328</v>
      </c>
      <c r="Q67" s="9" t="s">
        <v>1230</v>
      </c>
      <c r="R67" s="9">
        <v>60</v>
      </c>
      <c r="S67" s="9">
        <v>23.95</v>
      </c>
      <c r="T67" s="3"/>
      <c r="U67" s="13"/>
      <c r="V67" s="4"/>
    </row>
    <row r="68" spans="1:22">
      <c r="A68" s="8" t="s">
        <v>1530</v>
      </c>
      <c r="B68" s="8" t="s">
        <v>946</v>
      </c>
      <c r="C68" s="8" t="s">
        <v>28</v>
      </c>
      <c r="D68" s="8" t="s">
        <v>44</v>
      </c>
      <c r="E68" s="8" t="s">
        <v>1380</v>
      </c>
      <c r="F68" s="8" t="s">
        <v>1375</v>
      </c>
      <c r="G68" s="8">
        <v>86.78</v>
      </c>
      <c r="H68" s="8">
        <v>17.850000000000001</v>
      </c>
      <c r="I68" s="8">
        <v>1.0470999999999999</v>
      </c>
      <c r="J68" s="8">
        <v>1.5552999999999999</v>
      </c>
      <c r="K68" s="8" t="s">
        <v>1412</v>
      </c>
      <c r="L68" s="8">
        <v>703</v>
      </c>
      <c r="M68" s="8" t="s">
        <v>1381</v>
      </c>
      <c r="N68" s="8" t="str">
        <f t="shared" si="1"/>
        <v xml:space="preserve">Rejected </v>
      </c>
      <c r="O68" s="89" t="s">
        <v>1531</v>
      </c>
      <c r="P68" s="89" t="s">
        <v>1531</v>
      </c>
      <c r="Q68" s="8"/>
      <c r="R68" s="8">
        <v>120</v>
      </c>
      <c r="S68" s="8">
        <v>73.349999999999994</v>
      </c>
      <c r="T68" s="2"/>
      <c r="U68" s="12"/>
      <c r="V68" s="4"/>
    </row>
    <row r="69" spans="1:22">
      <c r="A69" s="9" t="s">
        <v>1532</v>
      </c>
      <c r="B69" s="9" t="s">
        <v>1022</v>
      </c>
      <c r="C69" s="9" t="s">
        <v>24</v>
      </c>
      <c r="D69" s="9" t="s">
        <v>23</v>
      </c>
      <c r="E69" s="9" t="s">
        <v>1380</v>
      </c>
      <c r="F69" s="9" t="s">
        <v>1375</v>
      </c>
      <c r="G69" s="9">
        <v>42.67</v>
      </c>
      <c r="H69" s="9">
        <v>13.53</v>
      </c>
      <c r="I69" s="9">
        <v>0.42249999999999999</v>
      </c>
      <c r="J69" s="9">
        <v>3.8218000000000001</v>
      </c>
      <c r="K69" s="9" t="s">
        <v>1385</v>
      </c>
      <c r="L69" s="9">
        <v>855</v>
      </c>
      <c r="M69" s="9" t="s">
        <v>1381</v>
      </c>
      <c r="N69" s="8" t="str">
        <f t="shared" si="1"/>
        <v xml:space="preserve">Rejected </v>
      </c>
      <c r="O69" s="90" t="s">
        <v>1533</v>
      </c>
      <c r="P69" s="90" t="s">
        <v>1533</v>
      </c>
      <c r="Q69" s="9"/>
      <c r="R69" s="9">
        <v>12</v>
      </c>
      <c r="S69" s="9">
        <v>0</v>
      </c>
      <c r="T69" s="3"/>
      <c r="U69" s="13"/>
      <c r="V69" s="4"/>
    </row>
    <row r="70" spans="1:22">
      <c r="A70" s="8" t="s">
        <v>1534</v>
      </c>
      <c r="B70" s="8" t="s">
        <v>276</v>
      </c>
      <c r="C70" s="8" t="s">
        <v>7</v>
      </c>
      <c r="D70" s="8" t="s">
        <v>44</v>
      </c>
      <c r="E70" s="8" t="s">
        <v>1389</v>
      </c>
      <c r="F70" s="8" t="s">
        <v>1390</v>
      </c>
      <c r="G70" s="8">
        <v>31.25</v>
      </c>
      <c r="H70" s="8">
        <v>8.7200000000000006</v>
      </c>
      <c r="I70" s="8">
        <v>0.27329999999999999</v>
      </c>
      <c r="J70" s="8">
        <v>0.98970000000000002</v>
      </c>
      <c r="K70" s="8" t="s">
        <v>1358</v>
      </c>
      <c r="L70" s="8">
        <v>832</v>
      </c>
      <c r="M70" s="8" t="s">
        <v>1381</v>
      </c>
      <c r="N70" s="8" t="str">
        <f t="shared" si="1"/>
        <v xml:space="preserve">Rejected </v>
      </c>
      <c r="O70" s="89" t="s">
        <v>502</v>
      </c>
      <c r="P70" s="89" t="s">
        <v>502</v>
      </c>
      <c r="Q70" s="8"/>
      <c r="R70" s="8">
        <v>36</v>
      </c>
      <c r="S70" s="8">
        <v>24.18</v>
      </c>
      <c r="T70" s="2"/>
      <c r="U70" s="12"/>
      <c r="V70" s="4"/>
    </row>
    <row r="71" spans="1:22">
      <c r="A71" s="9" t="s">
        <v>1535</v>
      </c>
      <c r="B71" s="9" t="s">
        <v>1068</v>
      </c>
      <c r="C71" s="9" t="s">
        <v>16</v>
      </c>
      <c r="D71" s="9" t="s">
        <v>31</v>
      </c>
      <c r="E71" s="9" t="s">
        <v>1389</v>
      </c>
      <c r="F71" s="9" t="s">
        <v>1390</v>
      </c>
      <c r="G71" s="9">
        <v>59.71</v>
      </c>
      <c r="H71" s="9">
        <v>10.6</v>
      </c>
      <c r="I71" s="9">
        <v>0.37409999999999999</v>
      </c>
      <c r="J71" s="9">
        <v>1.0099</v>
      </c>
      <c r="K71" s="9" t="s">
        <v>1395</v>
      </c>
      <c r="L71" s="9">
        <v>690</v>
      </c>
      <c r="M71" s="9" t="s">
        <v>1377</v>
      </c>
      <c r="N71" s="8" t="str">
        <f t="shared" si="1"/>
        <v>Approved</v>
      </c>
      <c r="O71" s="90" t="s">
        <v>1536</v>
      </c>
      <c r="P71" s="90" t="s">
        <v>1536</v>
      </c>
      <c r="Q71" s="9" t="s">
        <v>1537</v>
      </c>
      <c r="R71" s="9">
        <v>84</v>
      </c>
      <c r="S71" s="9">
        <v>50.85</v>
      </c>
      <c r="T71" s="3"/>
      <c r="U71" s="13"/>
      <c r="V71" s="4"/>
    </row>
    <row r="72" spans="1:22">
      <c r="A72" s="8" t="s">
        <v>1538</v>
      </c>
      <c r="B72" s="8" t="s">
        <v>1294</v>
      </c>
      <c r="C72" s="8" t="s">
        <v>38</v>
      </c>
      <c r="D72" s="8" t="s">
        <v>23</v>
      </c>
      <c r="E72" s="8" t="s">
        <v>1374</v>
      </c>
      <c r="F72" s="8" t="s">
        <v>1384</v>
      </c>
      <c r="G72" s="8">
        <v>90.78</v>
      </c>
      <c r="H72" s="8">
        <v>9.68</v>
      </c>
      <c r="I72" s="8">
        <v>1.4088000000000001</v>
      </c>
      <c r="J72" s="8">
        <v>2.9156</v>
      </c>
      <c r="K72" s="8" t="s">
        <v>1385</v>
      </c>
      <c r="L72" s="8">
        <v>755</v>
      </c>
      <c r="M72" s="8" t="s">
        <v>1403</v>
      </c>
      <c r="N72" s="8" t="str">
        <f t="shared" si="1"/>
        <v>Approved</v>
      </c>
      <c r="O72" s="89" t="s">
        <v>1539</v>
      </c>
      <c r="P72" s="89" t="s">
        <v>1539</v>
      </c>
      <c r="Q72" s="8" t="s">
        <v>1540</v>
      </c>
      <c r="R72" s="8">
        <v>36</v>
      </c>
      <c r="S72" s="8">
        <v>0</v>
      </c>
      <c r="T72" s="2"/>
      <c r="U72" s="12"/>
      <c r="V72" s="4"/>
    </row>
    <row r="73" spans="1:22">
      <c r="A73" s="9" t="s">
        <v>1541</v>
      </c>
      <c r="B73" s="9" t="s">
        <v>602</v>
      </c>
      <c r="C73" s="9" t="s">
        <v>16</v>
      </c>
      <c r="D73" s="9" t="s">
        <v>23</v>
      </c>
      <c r="E73" s="9" t="s">
        <v>1380</v>
      </c>
      <c r="F73" s="9" t="s">
        <v>1384</v>
      </c>
      <c r="G73" s="9">
        <v>72.14</v>
      </c>
      <c r="H73" s="9">
        <v>17.62</v>
      </c>
      <c r="I73" s="9">
        <v>0.85170000000000001</v>
      </c>
      <c r="J73" s="9">
        <v>1.1420999999999999</v>
      </c>
      <c r="K73" s="9" t="s">
        <v>1385</v>
      </c>
      <c r="L73" s="9">
        <v>580</v>
      </c>
      <c r="M73" s="9" t="s">
        <v>1386</v>
      </c>
      <c r="N73" s="8" t="str">
        <f t="shared" si="1"/>
        <v>Rejected</v>
      </c>
      <c r="O73" s="90" t="s">
        <v>1542</v>
      </c>
      <c r="P73" s="90" t="s">
        <v>1542</v>
      </c>
      <c r="Q73" s="9"/>
      <c r="R73" s="9">
        <v>180</v>
      </c>
      <c r="S73" s="9">
        <v>0</v>
      </c>
      <c r="T73" s="3"/>
      <c r="U73" s="13"/>
      <c r="V73" s="4"/>
    </row>
    <row r="74" spans="1:22">
      <c r="A74" s="8" t="s">
        <v>1543</v>
      </c>
      <c r="B74" s="8" t="s">
        <v>1121</v>
      </c>
      <c r="C74" s="8" t="s">
        <v>24</v>
      </c>
      <c r="D74" s="8" t="s">
        <v>31</v>
      </c>
      <c r="E74" s="8" t="s">
        <v>1374</v>
      </c>
      <c r="F74" s="8" t="s">
        <v>1375</v>
      </c>
      <c r="G74" s="8">
        <v>38.83</v>
      </c>
      <c r="H74" s="8">
        <v>9.77</v>
      </c>
      <c r="I74" s="8">
        <v>0.31969999999999998</v>
      </c>
      <c r="J74" s="8">
        <v>0.8206</v>
      </c>
      <c r="K74" s="8" t="s">
        <v>1395</v>
      </c>
      <c r="L74" s="8">
        <v>764</v>
      </c>
      <c r="M74" s="8" t="s">
        <v>1386</v>
      </c>
      <c r="N74" s="8" t="str">
        <f t="shared" si="1"/>
        <v>Rejected</v>
      </c>
      <c r="O74" s="89" t="s">
        <v>145</v>
      </c>
      <c r="P74" s="89" t="s">
        <v>145</v>
      </c>
      <c r="Q74" s="8"/>
      <c r="R74" s="8">
        <v>60</v>
      </c>
      <c r="S74" s="8">
        <v>30.04</v>
      </c>
      <c r="T74" s="2"/>
      <c r="U74" s="12"/>
      <c r="V74" s="4"/>
    </row>
    <row r="75" spans="1:22">
      <c r="A75" s="9" t="s">
        <v>1544</v>
      </c>
      <c r="B75" s="9" t="s">
        <v>420</v>
      </c>
      <c r="C75" s="9" t="s">
        <v>41</v>
      </c>
      <c r="D75" s="9" t="s">
        <v>44</v>
      </c>
      <c r="E75" s="9" t="s">
        <v>1389</v>
      </c>
      <c r="F75" s="9" t="s">
        <v>1375</v>
      </c>
      <c r="G75" s="9">
        <v>58.71</v>
      </c>
      <c r="H75" s="9">
        <v>8.44</v>
      </c>
      <c r="I75" s="9">
        <v>0.70650000000000002</v>
      </c>
      <c r="J75" s="9">
        <v>0.92800000000000005</v>
      </c>
      <c r="K75" s="9" t="s">
        <v>1376</v>
      </c>
      <c r="L75" s="9">
        <v>602</v>
      </c>
      <c r="M75" s="9" t="s">
        <v>1381</v>
      </c>
      <c r="N75" s="8" t="str">
        <f t="shared" si="1"/>
        <v xml:space="preserve">Rejected </v>
      </c>
      <c r="O75" s="90" t="s">
        <v>1545</v>
      </c>
      <c r="P75" s="90" t="s">
        <v>1545</v>
      </c>
      <c r="Q75" s="9"/>
      <c r="R75" s="9">
        <v>84</v>
      </c>
      <c r="S75" s="9">
        <v>41.47</v>
      </c>
      <c r="T75" s="3"/>
      <c r="U75" s="13"/>
      <c r="V75" s="4"/>
    </row>
    <row r="76" spans="1:22">
      <c r="A76" s="8" t="s">
        <v>1546</v>
      </c>
      <c r="B76" s="8" t="s">
        <v>450</v>
      </c>
      <c r="C76" s="8" t="s">
        <v>12</v>
      </c>
      <c r="D76" s="8" t="s">
        <v>10</v>
      </c>
      <c r="E76" s="8" t="s">
        <v>1411</v>
      </c>
      <c r="F76" s="8" t="s">
        <v>1384</v>
      </c>
      <c r="G76" s="8">
        <v>6.16</v>
      </c>
      <c r="H76" s="8">
        <v>12.68</v>
      </c>
      <c r="I76" s="8">
        <v>6.3500000000000001E-2</v>
      </c>
      <c r="J76" s="8">
        <v>0.54930000000000001</v>
      </c>
      <c r="K76" s="8" t="s">
        <v>1385</v>
      </c>
      <c r="L76" s="8">
        <v>642</v>
      </c>
      <c r="M76" s="8" t="s">
        <v>1426</v>
      </c>
      <c r="N76" s="8" t="str">
        <f t="shared" si="1"/>
        <v>Under Review</v>
      </c>
      <c r="O76" s="89" t="s">
        <v>945</v>
      </c>
      <c r="P76" s="89" t="s">
        <v>945</v>
      </c>
      <c r="Q76" s="8"/>
      <c r="R76" s="8">
        <v>12</v>
      </c>
      <c r="S76" s="8">
        <v>0</v>
      </c>
      <c r="T76" s="2"/>
      <c r="U76" s="12"/>
      <c r="V76" s="4"/>
    </row>
    <row r="77" spans="1:22">
      <c r="A77" s="9" t="s">
        <v>1547</v>
      </c>
      <c r="B77" s="9" t="s">
        <v>638</v>
      </c>
      <c r="C77" s="9" t="s">
        <v>28</v>
      </c>
      <c r="D77" s="9" t="s">
        <v>1360</v>
      </c>
      <c r="E77" s="9" t="s">
        <v>1411</v>
      </c>
      <c r="F77" s="9" t="s">
        <v>1384</v>
      </c>
      <c r="G77" s="9">
        <v>58.47</v>
      </c>
      <c r="H77" s="9">
        <v>13.04</v>
      </c>
      <c r="I77" s="9">
        <v>1.1083000000000001</v>
      </c>
      <c r="J77" s="9">
        <v>0.74129999999999996</v>
      </c>
      <c r="K77" s="9" t="s">
        <v>1395</v>
      </c>
      <c r="L77" s="9">
        <v>604</v>
      </c>
      <c r="M77" s="9" t="s">
        <v>1396</v>
      </c>
      <c r="N77" s="8" t="str">
        <f t="shared" si="1"/>
        <v>Approved</v>
      </c>
      <c r="O77" s="90" t="s">
        <v>1548</v>
      </c>
      <c r="P77" s="90" t="s">
        <v>1548</v>
      </c>
      <c r="Q77" s="9" t="s">
        <v>1050</v>
      </c>
      <c r="R77" s="9">
        <v>180</v>
      </c>
      <c r="S77" s="9">
        <v>32.21</v>
      </c>
      <c r="T77" s="3"/>
      <c r="U77" s="13"/>
      <c r="V77" s="4"/>
    </row>
    <row r="78" spans="1:22">
      <c r="A78" s="8" t="s">
        <v>1549</v>
      </c>
      <c r="B78" s="8" t="s">
        <v>139</v>
      </c>
      <c r="C78" s="8" t="s">
        <v>16</v>
      </c>
      <c r="D78" s="8" t="s">
        <v>44</v>
      </c>
      <c r="E78" s="8" t="s">
        <v>1408</v>
      </c>
      <c r="F78" s="8" t="s">
        <v>1390</v>
      </c>
      <c r="G78" s="8">
        <v>36.700000000000003</v>
      </c>
      <c r="H78" s="8">
        <v>17.43</v>
      </c>
      <c r="I78" s="8">
        <v>0.32840000000000003</v>
      </c>
      <c r="J78" s="8">
        <v>0.92059999999999997</v>
      </c>
      <c r="K78" s="8" t="s">
        <v>1358</v>
      </c>
      <c r="L78" s="8">
        <v>678</v>
      </c>
      <c r="M78" s="8" t="s">
        <v>1426</v>
      </c>
      <c r="N78" s="8" t="str">
        <f t="shared" si="1"/>
        <v>Under Review</v>
      </c>
      <c r="O78" s="89" t="s">
        <v>1550</v>
      </c>
      <c r="P78" s="89" t="s">
        <v>1550</v>
      </c>
      <c r="Q78" s="8"/>
      <c r="R78" s="8">
        <v>60</v>
      </c>
      <c r="S78" s="8">
        <v>31.52</v>
      </c>
      <c r="T78" s="2"/>
      <c r="U78" s="12"/>
      <c r="V78" s="4"/>
    </row>
    <row r="79" spans="1:22">
      <c r="A79" s="9" t="s">
        <v>1551</v>
      </c>
      <c r="B79" s="9" t="s">
        <v>1100</v>
      </c>
      <c r="C79" s="9" t="s">
        <v>16</v>
      </c>
      <c r="D79" s="9" t="s">
        <v>23</v>
      </c>
      <c r="E79" s="9" t="s">
        <v>1374</v>
      </c>
      <c r="F79" s="9" t="s">
        <v>1390</v>
      </c>
      <c r="G79" s="9">
        <v>80.02</v>
      </c>
      <c r="H79" s="9">
        <v>9.1300000000000008</v>
      </c>
      <c r="I79" s="9">
        <v>0.67600000000000005</v>
      </c>
      <c r="J79" s="9">
        <v>7.0026999999999999</v>
      </c>
      <c r="K79" s="9" t="s">
        <v>1376</v>
      </c>
      <c r="L79" s="9">
        <v>794</v>
      </c>
      <c r="M79" s="9" t="s">
        <v>1426</v>
      </c>
      <c r="N79" s="8" t="str">
        <f t="shared" si="1"/>
        <v>Under Review</v>
      </c>
      <c r="O79" s="90" t="s">
        <v>1552</v>
      </c>
      <c r="P79" s="90" t="s">
        <v>1552</v>
      </c>
      <c r="Q79" s="9"/>
      <c r="R79" s="9">
        <v>12</v>
      </c>
      <c r="S79" s="9">
        <v>56.02</v>
      </c>
      <c r="T79" s="3"/>
      <c r="U79" s="13"/>
      <c r="V79" s="4"/>
    </row>
    <row r="80" spans="1:22">
      <c r="A80" s="8" t="s">
        <v>1553</v>
      </c>
      <c r="B80" s="8" t="s">
        <v>1296</v>
      </c>
      <c r="C80" s="8" t="s">
        <v>35</v>
      </c>
      <c r="D80" s="8" t="s">
        <v>10</v>
      </c>
      <c r="E80" s="8" t="s">
        <v>1400</v>
      </c>
      <c r="F80" s="8" t="s">
        <v>1375</v>
      </c>
      <c r="G80" s="8">
        <v>98.89</v>
      </c>
      <c r="H80" s="8">
        <v>12.54</v>
      </c>
      <c r="I80" s="8">
        <v>0.6613</v>
      </c>
      <c r="J80" s="8">
        <v>3.3100999999999998</v>
      </c>
      <c r="K80" s="8" t="s">
        <v>1385</v>
      </c>
      <c r="L80" s="8">
        <v>577</v>
      </c>
      <c r="M80" s="8" t="s">
        <v>1426</v>
      </c>
      <c r="N80" s="8" t="str">
        <f t="shared" si="1"/>
        <v>Under Review</v>
      </c>
      <c r="O80" s="89" t="s">
        <v>1554</v>
      </c>
      <c r="P80" s="89" t="s">
        <v>1554</v>
      </c>
      <c r="Q80" s="8"/>
      <c r="R80" s="8">
        <v>36</v>
      </c>
      <c r="S80" s="8">
        <v>0</v>
      </c>
      <c r="T80" s="2"/>
      <c r="U80" s="12"/>
      <c r="V80" s="4"/>
    </row>
    <row r="81" spans="1:22">
      <c r="A81" s="9" t="s">
        <v>1555</v>
      </c>
      <c r="B81" s="9" t="s">
        <v>1190</v>
      </c>
      <c r="C81" s="9" t="s">
        <v>16</v>
      </c>
      <c r="D81" s="9" t="s">
        <v>23</v>
      </c>
      <c r="E81" s="9" t="s">
        <v>1408</v>
      </c>
      <c r="F81" s="9" t="s">
        <v>1390</v>
      </c>
      <c r="G81" s="9">
        <v>89.2</v>
      </c>
      <c r="H81" s="9">
        <v>13.92</v>
      </c>
      <c r="I81" s="9">
        <v>1.746</v>
      </c>
      <c r="J81" s="9">
        <v>1.1040000000000001</v>
      </c>
      <c r="K81" s="9" t="s">
        <v>1358</v>
      </c>
      <c r="L81" s="9">
        <v>600</v>
      </c>
      <c r="M81" s="9" t="s">
        <v>1386</v>
      </c>
      <c r="N81" s="8" t="str">
        <f t="shared" si="1"/>
        <v>Rejected</v>
      </c>
      <c r="O81" s="90" t="s">
        <v>1556</v>
      </c>
      <c r="P81" s="90" t="s">
        <v>1556</v>
      </c>
      <c r="Q81" s="9"/>
      <c r="R81" s="9">
        <v>240</v>
      </c>
      <c r="S81" s="9">
        <v>78.709999999999994</v>
      </c>
      <c r="T81" s="3"/>
      <c r="U81" s="13"/>
      <c r="V81" s="4"/>
    </row>
    <row r="82" spans="1:22">
      <c r="A82" s="8" t="s">
        <v>1557</v>
      </c>
      <c r="B82" s="8" t="s">
        <v>217</v>
      </c>
      <c r="C82" s="8" t="s">
        <v>28</v>
      </c>
      <c r="D82" s="8" t="s">
        <v>10</v>
      </c>
      <c r="E82" s="8" t="s">
        <v>1408</v>
      </c>
      <c r="F82" s="8" t="s">
        <v>1390</v>
      </c>
      <c r="G82" s="8">
        <v>98.15</v>
      </c>
      <c r="H82" s="8">
        <v>11.61</v>
      </c>
      <c r="I82" s="8">
        <v>1.8587</v>
      </c>
      <c r="J82" s="8">
        <v>4.6024000000000003</v>
      </c>
      <c r="K82" s="8" t="s">
        <v>1412</v>
      </c>
      <c r="L82" s="8">
        <v>800</v>
      </c>
      <c r="M82" s="8" t="s">
        <v>1386</v>
      </c>
      <c r="N82" s="8" t="str">
        <f t="shared" si="1"/>
        <v>Rejected</v>
      </c>
      <c r="O82" s="89" t="s">
        <v>1558</v>
      </c>
      <c r="P82" s="89" t="s">
        <v>1558</v>
      </c>
      <c r="Q82" s="8"/>
      <c r="R82" s="8">
        <v>24</v>
      </c>
      <c r="S82" s="8">
        <v>16.579999999999998</v>
      </c>
      <c r="T82" s="2"/>
      <c r="U82" s="12"/>
      <c r="V82" s="4"/>
    </row>
    <row r="83" spans="1:22">
      <c r="A83" s="9" t="s">
        <v>1559</v>
      </c>
      <c r="B83" s="9" t="s">
        <v>716</v>
      </c>
      <c r="C83" s="9" t="s">
        <v>24</v>
      </c>
      <c r="D83" s="9" t="s">
        <v>23</v>
      </c>
      <c r="E83" s="9" t="s">
        <v>1374</v>
      </c>
      <c r="F83" s="9" t="s">
        <v>1384</v>
      </c>
      <c r="G83" s="9">
        <v>33.61</v>
      </c>
      <c r="H83" s="9">
        <v>14.35</v>
      </c>
      <c r="I83" s="9">
        <v>0.39650000000000002</v>
      </c>
      <c r="J83" s="9">
        <v>1.1544000000000001</v>
      </c>
      <c r="K83" s="9" t="s">
        <v>1395</v>
      </c>
      <c r="L83" s="9">
        <v>659</v>
      </c>
      <c r="M83" s="9" t="s">
        <v>1396</v>
      </c>
      <c r="N83" s="8" t="str">
        <f t="shared" si="1"/>
        <v>Approved</v>
      </c>
      <c r="O83" s="90" t="s">
        <v>1560</v>
      </c>
      <c r="P83" s="90" t="s">
        <v>1560</v>
      </c>
      <c r="Q83" s="9" t="s">
        <v>1561</v>
      </c>
      <c r="R83" s="9">
        <v>36</v>
      </c>
      <c r="S83" s="9">
        <v>26.16</v>
      </c>
      <c r="T83" s="3"/>
      <c r="U83" s="13"/>
      <c r="V83" s="4"/>
    </row>
    <row r="84" spans="1:22">
      <c r="A84" s="8" t="s">
        <v>1562</v>
      </c>
      <c r="B84" s="8" t="s">
        <v>909</v>
      </c>
      <c r="C84" s="8" t="s">
        <v>32</v>
      </c>
      <c r="D84" s="8" t="s">
        <v>10</v>
      </c>
      <c r="E84" s="8" t="s">
        <v>1400</v>
      </c>
      <c r="F84" s="8" t="s">
        <v>1375</v>
      </c>
      <c r="G84" s="8">
        <v>18.62</v>
      </c>
      <c r="H84" s="8">
        <v>17.02</v>
      </c>
      <c r="I84" s="8">
        <v>0.11799999999999999</v>
      </c>
      <c r="J84" s="8">
        <v>0.53749999999999998</v>
      </c>
      <c r="K84" s="8" t="s">
        <v>1395</v>
      </c>
      <c r="L84" s="8">
        <v>698</v>
      </c>
      <c r="M84" s="8" t="s">
        <v>1377</v>
      </c>
      <c r="N84" s="8" t="str">
        <f t="shared" si="1"/>
        <v>Approved</v>
      </c>
      <c r="O84" s="89" t="s">
        <v>1563</v>
      </c>
      <c r="P84" s="89" t="s">
        <v>1563</v>
      </c>
      <c r="Q84" s="8" t="s">
        <v>1055</v>
      </c>
      <c r="R84" s="8">
        <v>48</v>
      </c>
      <c r="S84" s="8">
        <v>12.1</v>
      </c>
      <c r="T84" s="2"/>
      <c r="U84" s="12"/>
      <c r="V84" s="4"/>
    </row>
    <row r="85" spans="1:22">
      <c r="A85" s="9" t="s">
        <v>1564</v>
      </c>
      <c r="B85" s="9" t="s">
        <v>509</v>
      </c>
      <c r="C85" s="9" t="s">
        <v>35</v>
      </c>
      <c r="D85" s="9" t="s">
        <v>44</v>
      </c>
      <c r="E85" s="9" t="s">
        <v>1374</v>
      </c>
      <c r="F85" s="9" t="s">
        <v>1375</v>
      </c>
      <c r="G85" s="9">
        <v>90.47</v>
      </c>
      <c r="H85" s="9">
        <v>11.45</v>
      </c>
      <c r="I85" s="9">
        <v>0.58279999999999998</v>
      </c>
      <c r="J85" s="9">
        <v>1.5706</v>
      </c>
      <c r="K85" s="9" t="s">
        <v>1358</v>
      </c>
      <c r="L85" s="9">
        <v>865</v>
      </c>
      <c r="M85" s="9" t="s">
        <v>1386</v>
      </c>
      <c r="N85" s="8" t="str">
        <f t="shared" si="1"/>
        <v>Rejected</v>
      </c>
      <c r="O85" s="90" t="s">
        <v>1565</v>
      </c>
      <c r="P85" s="90" t="s">
        <v>1565</v>
      </c>
      <c r="Q85" s="9"/>
      <c r="R85" s="9">
        <v>84</v>
      </c>
      <c r="S85" s="9">
        <v>43.3</v>
      </c>
      <c r="T85" s="3"/>
      <c r="U85" s="13"/>
      <c r="V85" s="4"/>
    </row>
    <row r="86" spans="1:22">
      <c r="A86" s="8" t="s">
        <v>1566</v>
      </c>
      <c r="B86" s="8" t="s">
        <v>907</v>
      </c>
      <c r="C86" s="8" t="s">
        <v>32</v>
      </c>
      <c r="D86" s="8" t="s">
        <v>10</v>
      </c>
      <c r="E86" s="8" t="s">
        <v>1400</v>
      </c>
      <c r="F86" s="8" t="s">
        <v>1375</v>
      </c>
      <c r="G86" s="8">
        <v>61.77</v>
      </c>
      <c r="H86" s="8">
        <v>12.19</v>
      </c>
      <c r="I86" s="8">
        <v>0.3463</v>
      </c>
      <c r="J86" s="8">
        <v>1.0967</v>
      </c>
      <c r="K86" s="8" t="s">
        <v>1376</v>
      </c>
      <c r="L86" s="8">
        <v>596</v>
      </c>
      <c r="M86" s="8" t="s">
        <v>1381</v>
      </c>
      <c r="N86" s="8" t="str">
        <f t="shared" si="1"/>
        <v xml:space="preserve">Rejected </v>
      </c>
      <c r="O86" s="89" t="s">
        <v>1567</v>
      </c>
      <c r="P86" s="89" t="s">
        <v>1567</v>
      </c>
      <c r="Q86" s="8"/>
      <c r="R86" s="8">
        <v>84</v>
      </c>
      <c r="S86" s="8">
        <v>40.18</v>
      </c>
      <c r="T86" s="2"/>
      <c r="U86" s="12"/>
      <c r="V86" s="4"/>
    </row>
    <row r="87" spans="1:22">
      <c r="A87" s="9" t="s">
        <v>1568</v>
      </c>
      <c r="B87" s="9" t="s">
        <v>811</v>
      </c>
      <c r="C87" s="9" t="s">
        <v>38</v>
      </c>
      <c r="D87" s="9" t="s">
        <v>10</v>
      </c>
      <c r="E87" s="9" t="s">
        <v>1408</v>
      </c>
      <c r="F87" s="9" t="s">
        <v>1375</v>
      </c>
      <c r="G87" s="9">
        <v>44.3</v>
      </c>
      <c r="H87" s="9">
        <v>12.75</v>
      </c>
      <c r="I87" s="9">
        <v>0.32019999999999998</v>
      </c>
      <c r="J87" s="9">
        <v>1.4873000000000001</v>
      </c>
      <c r="K87" s="9" t="s">
        <v>1412</v>
      </c>
      <c r="L87" s="9">
        <v>845</v>
      </c>
      <c r="M87" s="9" t="s">
        <v>1386</v>
      </c>
      <c r="N87" s="8" t="str">
        <f t="shared" si="1"/>
        <v>Rejected</v>
      </c>
      <c r="O87" s="90" t="s">
        <v>1475</v>
      </c>
      <c r="P87" s="90" t="s">
        <v>1475</v>
      </c>
      <c r="Q87" s="9"/>
      <c r="R87" s="9">
        <v>36</v>
      </c>
      <c r="S87" s="9">
        <v>20.54</v>
      </c>
      <c r="T87" s="3"/>
      <c r="U87" s="13"/>
      <c r="V87" s="4"/>
    </row>
    <row r="88" spans="1:22">
      <c r="A88" s="8" t="s">
        <v>1569</v>
      </c>
      <c r="B88" s="8" t="s">
        <v>1288</v>
      </c>
      <c r="C88" s="8" t="s">
        <v>7</v>
      </c>
      <c r="D88" s="8" t="s">
        <v>23</v>
      </c>
      <c r="E88" s="8" t="s">
        <v>1380</v>
      </c>
      <c r="F88" s="8" t="s">
        <v>1390</v>
      </c>
      <c r="G88" s="8"/>
      <c r="H88" s="8">
        <v>14.77</v>
      </c>
      <c r="I88" s="8">
        <v>0.58260000000000001</v>
      </c>
      <c r="J88" s="8">
        <v>1.0194000000000001</v>
      </c>
      <c r="K88" s="8" t="s">
        <v>1412</v>
      </c>
      <c r="L88" s="8">
        <v>724</v>
      </c>
      <c r="M88" s="8" t="s">
        <v>1426</v>
      </c>
      <c r="N88" s="8" t="str">
        <f t="shared" si="1"/>
        <v>Under Review</v>
      </c>
      <c r="O88" s="89" t="s">
        <v>1570</v>
      </c>
      <c r="P88" s="89" t="s">
        <v>1570</v>
      </c>
      <c r="Q88" s="8"/>
      <c r="R88" s="8">
        <v>60</v>
      </c>
      <c r="S88" s="8">
        <v>32.450000000000003</v>
      </c>
      <c r="T88" s="2"/>
      <c r="U88" s="12"/>
      <c r="V88" s="4"/>
    </row>
    <row r="89" spans="1:22">
      <c r="A89" s="9" t="s">
        <v>1571</v>
      </c>
      <c r="B89" s="9" t="s">
        <v>725</v>
      </c>
      <c r="C89" s="9" t="s">
        <v>16</v>
      </c>
      <c r="D89" s="9" t="s">
        <v>1360</v>
      </c>
      <c r="E89" s="9" t="s">
        <v>1400</v>
      </c>
      <c r="F89" s="9" t="s">
        <v>1384</v>
      </c>
      <c r="G89" s="9">
        <v>9.25</v>
      </c>
      <c r="H89" s="9">
        <v>10.77</v>
      </c>
      <c r="I89" s="9">
        <v>0.12770000000000001</v>
      </c>
      <c r="J89" s="9">
        <v>0.1038</v>
      </c>
      <c r="K89" s="9" t="s">
        <v>1376</v>
      </c>
      <c r="L89" s="9">
        <v>841</v>
      </c>
      <c r="M89" s="9" t="s">
        <v>1403</v>
      </c>
      <c r="N89" s="8" t="str">
        <f t="shared" si="1"/>
        <v>Approved</v>
      </c>
      <c r="O89" s="90" t="s">
        <v>1572</v>
      </c>
      <c r="P89" s="90" t="s">
        <v>1572</v>
      </c>
      <c r="Q89" s="9" t="s">
        <v>601</v>
      </c>
      <c r="R89" s="9">
        <v>180</v>
      </c>
      <c r="S89" s="9">
        <v>8.5299999999999994</v>
      </c>
      <c r="T89" s="3"/>
      <c r="U89" s="13"/>
      <c r="V89" s="4"/>
    </row>
    <row r="90" spans="1:22">
      <c r="A90" s="8" t="s">
        <v>1573</v>
      </c>
      <c r="B90" s="8" t="s">
        <v>347</v>
      </c>
      <c r="C90" s="8" t="s">
        <v>12</v>
      </c>
      <c r="D90" s="8" t="s">
        <v>23</v>
      </c>
      <c r="E90" s="8" t="s">
        <v>1408</v>
      </c>
      <c r="F90" s="8" t="s">
        <v>1390</v>
      </c>
      <c r="G90" s="8">
        <v>11.53</v>
      </c>
      <c r="H90" s="8">
        <v>7.56</v>
      </c>
      <c r="I90" s="8">
        <v>7.7799999999999994E-2</v>
      </c>
      <c r="J90" s="8">
        <v>0.35899999999999999</v>
      </c>
      <c r="K90" s="8" t="s">
        <v>1376</v>
      </c>
      <c r="L90" s="8">
        <v>859</v>
      </c>
      <c r="M90" s="8" t="s">
        <v>1377</v>
      </c>
      <c r="N90" s="8" t="str">
        <f t="shared" si="1"/>
        <v>Approved</v>
      </c>
      <c r="O90" s="89" t="s">
        <v>1055</v>
      </c>
      <c r="P90" s="89" t="s">
        <v>1055</v>
      </c>
      <c r="Q90" s="8" t="s">
        <v>839</v>
      </c>
      <c r="R90" s="8">
        <v>36</v>
      </c>
      <c r="S90" s="8">
        <v>7.6</v>
      </c>
      <c r="T90" s="2"/>
      <c r="U90" s="12"/>
      <c r="V90" s="4"/>
    </row>
    <row r="91" spans="1:22">
      <c r="A91" s="9" t="s">
        <v>1574</v>
      </c>
      <c r="B91" s="9" t="s">
        <v>516</v>
      </c>
      <c r="C91" s="9" t="s">
        <v>41</v>
      </c>
      <c r="D91" s="9" t="s">
        <v>23</v>
      </c>
      <c r="E91" s="9" t="s">
        <v>1408</v>
      </c>
      <c r="F91" s="9" t="s">
        <v>1390</v>
      </c>
      <c r="G91" s="9">
        <v>67.709999999999994</v>
      </c>
      <c r="H91" s="9">
        <v>11.84</v>
      </c>
      <c r="I91" s="9">
        <v>0.64590000000000003</v>
      </c>
      <c r="J91" s="9">
        <v>2.2437999999999998</v>
      </c>
      <c r="K91" s="9" t="s">
        <v>1395</v>
      </c>
      <c r="L91" s="9">
        <v>775</v>
      </c>
      <c r="M91" s="9" t="s">
        <v>1396</v>
      </c>
      <c r="N91" s="8" t="str">
        <f t="shared" si="1"/>
        <v>Approved</v>
      </c>
      <c r="O91" s="90" t="s">
        <v>1575</v>
      </c>
      <c r="P91" s="90" t="s">
        <v>1575</v>
      </c>
      <c r="Q91" s="9" t="s">
        <v>1576</v>
      </c>
      <c r="R91" s="9">
        <v>36</v>
      </c>
      <c r="S91" s="9">
        <v>53.73</v>
      </c>
      <c r="T91" s="3"/>
      <c r="U91" s="13"/>
      <c r="V91" s="4"/>
    </row>
    <row r="92" spans="1:22">
      <c r="A92" s="8" t="s">
        <v>1577</v>
      </c>
      <c r="B92" s="8" t="s">
        <v>110</v>
      </c>
      <c r="C92" s="8" t="s">
        <v>20</v>
      </c>
      <c r="D92" s="8" t="s">
        <v>44</v>
      </c>
      <c r="E92" s="8" t="s">
        <v>1374</v>
      </c>
      <c r="F92" s="8" t="s">
        <v>1384</v>
      </c>
      <c r="G92" s="8">
        <v>65.319999999999993</v>
      </c>
      <c r="H92" s="8">
        <v>14.39</v>
      </c>
      <c r="I92" s="8">
        <v>1.1007</v>
      </c>
      <c r="J92" s="8">
        <v>1.7978000000000001</v>
      </c>
      <c r="K92" s="8" t="s">
        <v>1385</v>
      </c>
      <c r="L92" s="8">
        <v>880</v>
      </c>
      <c r="M92" s="8" t="s">
        <v>1426</v>
      </c>
      <c r="N92" s="8" t="str">
        <f t="shared" si="1"/>
        <v>Under Review</v>
      </c>
      <c r="O92" s="89" t="s">
        <v>1578</v>
      </c>
      <c r="P92" s="89" t="s">
        <v>1578</v>
      </c>
      <c r="Q92" s="8"/>
      <c r="R92" s="8">
        <v>48</v>
      </c>
      <c r="S92" s="8">
        <v>0</v>
      </c>
      <c r="T92" s="2"/>
      <c r="U92" s="12"/>
      <c r="V92" s="4"/>
    </row>
    <row r="93" spans="1:22">
      <c r="A93" s="9" t="s">
        <v>1579</v>
      </c>
      <c r="B93" s="9" t="s">
        <v>248</v>
      </c>
      <c r="C93" s="9" t="s">
        <v>16</v>
      </c>
      <c r="D93" s="9" t="s">
        <v>1360</v>
      </c>
      <c r="E93" s="9" t="s">
        <v>1374</v>
      </c>
      <c r="F93" s="9" t="s">
        <v>1390</v>
      </c>
      <c r="G93" s="9"/>
      <c r="H93" s="9">
        <v>7.72</v>
      </c>
      <c r="I93" s="9">
        <v>0.52939999999999998</v>
      </c>
      <c r="J93" s="9">
        <v>1.0946</v>
      </c>
      <c r="K93" s="9" t="s">
        <v>1395</v>
      </c>
      <c r="L93" s="9">
        <v>672</v>
      </c>
      <c r="M93" s="9" t="s">
        <v>1426</v>
      </c>
      <c r="N93" s="8" t="str">
        <f t="shared" si="1"/>
        <v>Under Review</v>
      </c>
      <c r="O93" s="90" t="s">
        <v>1580</v>
      </c>
      <c r="P93" s="90" t="s">
        <v>1580</v>
      </c>
      <c r="Q93" s="9"/>
      <c r="R93" s="9">
        <v>48</v>
      </c>
      <c r="S93" s="9">
        <v>6.46</v>
      </c>
      <c r="T93" s="3"/>
      <c r="U93" s="13"/>
      <c r="V93" s="4"/>
    </row>
    <row r="94" spans="1:22">
      <c r="A94" s="8" t="s">
        <v>1581</v>
      </c>
      <c r="B94" s="8" t="s">
        <v>1044</v>
      </c>
      <c r="C94" s="8" t="s">
        <v>32</v>
      </c>
      <c r="D94" s="8" t="s">
        <v>44</v>
      </c>
      <c r="E94" s="8" t="s">
        <v>1400</v>
      </c>
      <c r="F94" s="8" t="s">
        <v>1390</v>
      </c>
      <c r="G94" s="8">
        <v>58.29</v>
      </c>
      <c r="H94" s="8">
        <v>18.489999999999998</v>
      </c>
      <c r="I94" s="8">
        <v>0.32379999999999998</v>
      </c>
      <c r="J94" s="8">
        <v>1.0688</v>
      </c>
      <c r="K94" s="8" t="s">
        <v>1376</v>
      </c>
      <c r="L94" s="8">
        <v>875</v>
      </c>
      <c r="M94" s="8" t="s">
        <v>1403</v>
      </c>
      <c r="N94" s="8" t="str">
        <f t="shared" si="1"/>
        <v>Approved</v>
      </c>
      <c r="O94" s="89" t="s">
        <v>1398</v>
      </c>
      <c r="P94" s="89" t="s">
        <v>1398</v>
      </c>
      <c r="Q94" s="8" t="s">
        <v>1582</v>
      </c>
      <c r="R94" s="8">
        <v>120</v>
      </c>
      <c r="S94" s="8">
        <v>41.22</v>
      </c>
      <c r="T94" s="2"/>
      <c r="U94" s="12"/>
      <c r="V94" s="4"/>
    </row>
    <row r="95" spans="1:22">
      <c r="A95" s="9" t="s">
        <v>1583</v>
      </c>
      <c r="B95" s="9" t="s">
        <v>533</v>
      </c>
      <c r="C95" s="9" t="s">
        <v>38</v>
      </c>
      <c r="D95" s="9" t="s">
        <v>10</v>
      </c>
      <c r="E95" s="9" t="s">
        <v>1408</v>
      </c>
      <c r="F95" s="9" t="s">
        <v>1390</v>
      </c>
      <c r="G95" s="9">
        <v>42.3</v>
      </c>
      <c r="H95" s="9">
        <v>12.94</v>
      </c>
      <c r="I95" s="9">
        <v>0.80730000000000002</v>
      </c>
      <c r="J95" s="9">
        <v>0.7681</v>
      </c>
      <c r="K95" s="9" t="s">
        <v>1376</v>
      </c>
      <c r="L95" s="9">
        <v>601</v>
      </c>
      <c r="M95" s="9" t="s">
        <v>1381</v>
      </c>
      <c r="N95" s="8" t="str">
        <f t="shared" si="1"/>
        <v xml:space="preserve">Rejected </v>
      </c>
      <c r="O95" s="90" t="s">
        <v>1584</v>
      </c>
      <c r="P95" s="90" t="s">
        <v>1584</v>
      </c>
      <c r="Q95" s="9"/>
      <c r="R95" s="9">
        <v>84</v>
      </c>
      <c r="S95" s="9">
        <v>4.9800000000000004</v>
      </c>
      <c r="T95" s="3"/>
      <c r="U95" s="13"/>
      <c r="V95" s="4"/>
    </row>
    <row r="96" spans="1:22">
      <c r="A96" s="8" t="s">
        <v>1585</v>
      </c>
      <c r="B96" s="8" t="s">
        <v>570</v>
      </c>
      <c r="C96" s="8" t="s">
        <v>35</v>
      </c>
      <c r="D96" s="8" t="s">
        <v>1360</v>
      </c>
      <c r="E96" s="8" t="s">
        <v>1411</v>
      </c>
      <c r="F96" s="8" t="s">
        <v>1384</v>
      </c>
      <c r="G96" s="8">
        <v>59.18</v>
      </c>
      <c r="H96" s="8">
        <v>17.64</v>
      </c>
      <c r="I96" s="8">
        <v>1.0535000000000001</v>
      </c>
      <c r="J96" s="8">
        <v>0.93779999999999997</v>
      </c>
      <c r="K96" s="8" t="s">
        <v>1395</v>
      </c>
      <c r="L96" s="8">
        <v>864</v>
      </c>
      <c r="M96" s="8" t="s">
        <v>1426</v>
      </c>
      <c r="N96" s="8" t="str">
        <f t="shared" si="1"/>
        <v>Under Review</v>
      </c>
      <c r="O96" s="89" t="s">
        <v>1586</v>
      </c>
      <c r="P96" s="89" t="s">
        <v>1586</v>
      </c>
      <c r="Q96" s="8"/>
      <c r="R96" s="8">
        <v>180</v>
      </c>
      <c r="S96" s="8">
        <v>54.2</v>
      </c>
      <c r="T96" s="2"/>
      <c r="U96" s="12"/>
      <c r="V96" s="4"/>
    </row>
    <row r="97" spans="1:22">
      <c r="A97" s="9" t="s">
        <v>1587</v>
      </c>
      <c r="B97" s="9" t="s">
        <v>1068</v>
      </c>
      <c r="C97" s="9" t="s">
        <v>28</v>
      </c>
      <c r="D97" s="9" t="s">
        <v>44</v>
      </c>
      <c r="E97" s="9" t="s">
        <v>1389</v>
      </c>
      <c r="F97" s="9" t="s">
        <v>1390</v>
      </c>
      <c r="G97" s="9">
        <v>21.51</v>
      </c>
      <c r="H97" s="9">
        <v>8.4499999999999993</v>
      </c>
      <c r="I97" s="9">
        <v>0.26340000000000002</v>
      </c>
      <c r="J97" s="9">
        <v>0.67849999999999999</v>
      </c>
      <c r="K97" s="9" t="s">
        <v>1395</v>
      </c>
      <c r="L97" s="9">
        <v>690</v>
      </c>
      <c r="M97" s="9" t="s">
        <v>1386</v>
      </c>
      <c r="N97" s="8" t="str">
        <f t="shared" si="1"/>
        <v>Rejected</v>
      </c>
      <c r="O97" s="90" t="s">
        <v>1588</v>
      </c>
      <c r="P97" s="90" t="s">
        <v>1588</v>
      </c>
      <c r="Q97" s="9"/>
      <c r="R97" s="9">
        <v>36</v>
      </c>
      <c r="S97" s="9">
        <v>4</v>
      </c>
      <c r="T97" s="3"/>
      <c r="U97" s="13"/>
      <c r="V97" s="4"/>
    </row>
    <row r="98" spans="1:22">
      <c r="A98" s="8" t="s">
        <v>1589</v>
      </c>
      <c r="B98" s="8" t="s">
        <v>516</v>
      </c>
      <c r="C98" s="8" t="s">
        <v>20</v>
      </c>
      <c r="D98" s="8" t="s">
        <v>1360</v>
      </c>
      <c r="E98" s="8" t="s">
        <v>1411</v>
      </c>
      <c r="F98" s="8" t="s">
        <v>1384</v>
      </c>
      <c r="G98" s="8">
        <v>99.93</v>
      </c>
      <c r="H98" s="8">
        <v>10.37</v>
      </c>
      <c r="I98" s="8">
        <v>1.5143</v>
      </c>
      <c r="J98" s="8">
        <v>3.2418</v>
      </c>
      <c r="K98" s="8" t="s">
        <v>1358</v>
      </c>
      <c r="L98" s="8">
        <v>775</v>
      </c>
      <c r="M98" s="8" t="s">
        <v>1396</v>
      </c>
      <c r="N98" s="8" t="str">
        <f t="shared" si="1"/>
        <v>Approved</v>
      </c>
      <c r="O98" s="89" t="s">
        <v>1590</v>
      </c>
      <c r="P98" s="89" t="s">
        <v>1590</v>
      </c>
      <c r="Q98" s="8" t="s">
        <v>1591</v>
      </c>
      <c r="R98" s="8">
        <v>36</v>
      </c>
      <c r="S98" s="8">
        <v>46.57</v>
      </c>
      <c r="T98" s="2"/>
      <c r="U98" s="12"/>
      <c r="V98" s="4"/>
    </row>
    <row r="99" spans="1:22">
      <c r="A99" s="9" t="s">
        <v>1592</v>
      </c>
      <c r="B99" s="9" t="s">
        <v>402</v>
      </c>
      <c r="C99" s="9" t="s">
        <v>35</v>
      </c>
      <c r="D99" s="9" t="s">
        <v>31</v>
      </c>
      <c r="E99" s="9" t="s">
        <v>1408</v>
      </c>
      <c r="F99" s="9" t="s">
        <v>1375</v>
      </c>
      <c r="G99" s="9">
        <v>77.17</v>
      </c>
      <c r="H99" s="9">
        <v>13.63</v>
      </c>
      <c r="I99" s="9">
        <v>1.4234</v>
      </c>
      <c r="J99" s="9">
        <v>0.93899999999999995</v>
      </c>
      <c r="K99" s="9" t="s">
        <v>1358</v>
      </c>
      <c r="L99" s="9">
        <v>729</v>
      </c>
      <c r="M99" s="9" t="s">
        <v>1381</v>
      </c>
      <c r="N99" s="8" t="str">
        <f t="shared" si="1"/>
        <v xml:space="preserve">Rejected </v>
      </c>
      <c r="O99" s="90" t="s">
        <v>564</v>
      </c>
      <c r="P99" s="90" t="s">
        <v>564</v>
      </c>
      <c r="Q99" s="9"/>
      <c r="R99" s="9">
        <v>240</v>
      </c>
      <c r="S99" s="9">
        <v>54.05</v>
      </c>
      <c r="T99" s="3"/>
      <c r="U99" s="13"/>
      <c r="V99" s="4"/>
    </row>
    <row r="100" spans="1:22">
      <c r="A100" s="8" t="s">
        <v>1593</v>
      </c>
      <c r="B100" s="8" t="s">
        <v>721</v>
      </c>
      <c r="C100" s="8" t="s">
        <v>12</v>
      </c>
      <c r="D100" s="8" t="s">
        <v>10</v>
      </c>
      <c r="E100" s="8" t="s">
        <v>1411</v>
      </c>
      <c r="F100" s="8" t="s">
        <v>1390</v>
      </c>
      <c r="G100" s="8">
        <v>78.430000000000007</v>
      </c>
      <c r="H100" s="8">
        <v>16.559999999999999</v>
      </c>
      <c r="I100" s="8">
        <v>0.4415</v>
      </c>
      <c r="J100" s="8">
        <v>3.8612000000000002</v>
      </c>
      <c r="K100" s="8" t="s">
        <v>1395</v>
      </c>
      <c r="L100" s="8">
        <v>563</v>
      </c>
      <c r="M100" s="8" t="s">
        <v>1381</v>
      </c>
      <c r="N100" s="8" t="str">
        <f t="shared" si="1"/>
        <v xml:space="preserve">Rejected </v>
      </c>
      <c r="O100" s="89" t="s">
        <v>1594</v>
      </c>
      <c r="P100" s="89" t="s">
        <v>1594</v>
      </c>
      <c r="Q100" s="8"/>
      <c r="R100" s="8">
        <v>24</v>
      </c>
      <c r="S100" s="8">
        <v>65.900000000000006</v>
      </c>
      <c r="T100" s="2"/>
      <c r="U100" s="12"/>
      <c r="V100" s="4"/>
    </row>
    <row r="101" spans="1:22">
      <c r="A101" s="9" t="s">
        <v>1595</v>
      </c>
      <c r="B101" s="9" t="s">
        <v>500</v>
      </c>
      <c r="C101" s="9" t="s">
        <v>35</v>
      </c>
      <c r="D101" s="9" t="s">
        <v>23</v>
      </c>
      <c r="E101" s="9" t="s">
        <v>1400</v>
      </c>
      <c r="F101" s="9" t="s">
        <v>1390</v>
      </c>
      <c r="G101" s="9">
        <v>87.18</v>
      </c>
      <c r="H101" s="9">
        <v>11.5</v>
      </c>
      <c r="I101" s="9">
        <v>1.5071000000000001</v>
      </c>
      <c r="J101" s="9">
        <v>4.0834999999999999</v>
      </c>
      <c r="K101" s="9" t="s">
        <v>1395</v>
      </c>
      <c r="L101" s="9">
        <v>774</v>
      </c>
      <c r="M101" s="9" t="s">
        <v>1377</v>
      </c>
      <c r="N101" s="8" t="str">
        <f t="shared" si="1"/>
        <v>Approved</v>
      </c>
      <c r="O101" s="90" t="s">
        <v>1596</v>
      </c>
      <c r="P101" s="90" t="s">
        <v>1596</v>
      </c>
      <c r="Q101" s="9" t="s">
        <v>1597</v>
      </c>
      <c r="R101" s="9">
        <v>24</v>
      </c>
      <c r="S101" s="9">
        <v>70.58</v>
      </c>
      <c r="T101" s="3"/>
      <c r="U101" s="13"/>
      <c r="V101" s="4"/>
    </row>
    <row r="102" spans="1:22">
      <c r="A102" s="8" t="s">
        <v>1598</v>
      </c>
      <c r="B102" s="8" t="s">
        <v>328</v>
      </c>
      <c r="C102" s="8" t="s">
        <v>12</v>
      </c>
      <c r="D102" s="8" t="s">
        <v>31</v>
      </c>
      <c r="E102" s="8" t="s">
        <v>1408</v>
      </c>
      <c r="F102" s="8" t="s">
        <v>1390</v>
      </c>
      <c r="G102" s="8">
        <v>75.73</v>
      </c>
      <c r="H102" s="8">
        <v>14.81</v>
      </c>
      <c r="I102" s="8">
        <v>0.55089999999999995</v>
      </c>
      <c r="J102" s="8">
        <v>0.98660000000000003</v>
      </c>
      <c r="K102" s="8" t="s">
        <v>1376</v>
      </c>
      <c r="L102" s="8">
        <v>739</v>
      </c>
      <c r="M102" s="8" t="s">
        <v>1386</v>
      </c>
      <c r="N102" s="8" t="str">
        <f t="shared" si="1"/>
        <v>Rejected</v>
      </c>
      <c r="O102" s="89" t="s">
        <v>1599</v>
      </c>
      <c r="P102" s="89" t="s">
        <v>1599</v>
      </c>
      <c r="Q102" s="8"/>
      <c r="R102" s="8">
        <v>240</v>
      </c>
      <c r="S102" s="8">
        <v>59.18</v>
      </c>
      <c r="T102" s="2"/>
      <c r="U102" s="12"/>
      <c r="V102" s="4"/>
    </row>
    <row r="103" spans="1:22">
      <c r="A103" s="9" t="s">
        <v>1600</v>
      </c>
      <c r="B103" s="9" t="s">
        <v>721</v>
      </c>
      <c r="C103" s="9" t="s">
        <v>38</v>
      </c>
      <c r="D103" s="9" t="s">
        <v>31</v>
      </c>
      <c r="E103" s="9" t="s">
        <v>1380</v>
      </c>
      <c r="F103" s="9" t="s">
        <v>1375</v>
      </c>
      <c r="G103" s="9">
        <v>15.41</v>
      </c>
      <c r="H103" s="9"/>
      <c r="I103" s="9">
        <v>0.26340000000000002</v>
      </c>
      <c r="J103" s="9"/>
      <c r="K103" s="9" t="s">
        <v>1385</v>
      </c>
      <c r="L103" s="9">
        <v>563</v>
      </c>
      <c r="M103" s="9" t="s">
        <v>1426</v>
      </c>
      <c r="N103" s="8" t="str">
        <f t="shared" si="1"/>
        <v>Under Review</v>
      </c>
      <c r="O103" s="90" t="s">
        <v>1601</v>
      </c>
      <c r="P103" s="90" t="s">
        <v>1601</v>
      </c>
      <c r="Q103" s="9"/>
      <c r="R103" s="9">
        <v>24</v>
      </c>
      <c r="S103" s="9">
        <v>0</v>
      </c>
      <c r="T103" s="3"/>
      <c r="U103" s="13"/>
      <c r="V103" s="4"/>
    </row>
    <row r="104" spans="1:22">
      <c r="A104" s="8" t="s">
        <v>1602</v>
      </c>
      <c r="B104" s="8" t="s">
        <v>691</v>
      </c>
      <c r="C104" s="8" t="s">
        <v>7</v>
      </c>
      <c r="D104" s="8" t="s">
        <v>44</v>
      </c>
      <c r="E104" s="8" t="s">
        <v>1380</v>
      </c>
      <c r="F104" s="8" t="s">
        <v>1390</v>
      </c>
      <c r="G104" s="8">
        <v>92.33</v>
      </c>
      <c r="H104" s="8">
        <v>13.82</v>
      </c>
      <c r="I104" s="8">
        <v>1.8158000000000001</v>
      </c>
      <c r="J104" s="8">
        <v>1.1361000000000001</v>
      </c>
      <c r="K104" s="8" t="s">
        <v>1412</v>
      </c>
      <c r="L104" s="8">
        <v>862</v>
      </c>
      <c r="M104" s="8" t="s">
        <v>1377</v>
      </c>
      <c r="N104" s="8" t="str">
        <f t="shared" si="1"/>
        <v>Approved</v>
      </c>
      <c r="O104" s="89" t="s">
        <v>1603</v>
      </c>
      <c r="P104" s="89" t="s">
        <v>1603</v>
      </c>
      <c r="Q104" s="8" t="s">
        <v>972</v>
      </c>
      <c r="R104" s="8">
        <v>240</v>
      </c>
      <c r="S104" s="8">
        <v>62.67</v>
      </c>
      <c r="T104" s="2"/>
      <c r="U104" s="12"/>
      <c r="V104" s="4"/>
    </row>
    <row r="105" spans="1:22">
      <c r="A105" s="9" t="s">
        <v>1604</v>
      </c>
      <c r="B105" s="9" t="s">
        <v>1075</v>
      </c>
      <c r="C105" s="9" t="s">
        <v>28</v>
      </c>
      <c r="D105" s="9" t="s">
        <v>31</v>
      </c>
      <c r="E105" s="9" t="s">
        <v>1380</v>
      </c>
      <c r="F105" s="9" t="s">
        <v>1375</v>
      </c>
      <c r="G105" s="9">
        <v>90.12</v>
      </c>
      <c r="H105" s="9">
        <v>9.1199999999999992</v>
      </c>
      <c r="I105" s="9">
        <v>0.99660000000000004</v>
      </c>
      <c r="J105" s="9">
        <v>2.2477999999999998</v>
      </c>
      <c r="K105" s="9" t="s">
        <v>1358</v>
      </c>
      <c r="L105" s="9">
        <v>745</v>
      </c>
      <c r="M105" s="9" t="s">
        <v>1403</v>
      </c>
      <c r="N105" s="8" t="str">
        <f t="shared" si="1"/>
        <v>Approved</v>
      </c>
      <c r="O105" s="90" t="s">
        <v>1605</v>
      </c>
      <c r="P105" s="90" t="s">
        <v>1605</v>
      </c>
      <c r="Q105" s="9" t="s">
        <v>482</v>
      </c>
      <c r="R105" s="9">
        <v>48</v>
      </c>
      <c r="S105" s="9">
        <v>35.46</v>
      </c>
      <c r="T105" s="3"/>
      <c r="U105" s="13"/>
      <c r="V105" s="4"/>
    </row>
    <row r="106" spans="1:22">
      <c r="A106" s="8" t="s">
        <v>1606</v>
      </c>
      <c r="B106" s="8" t="s">
        <v>1114</v>
      </c>
      <c r="C106" s="8" t="s">
        <v>20</v>
      </c>
      <c r="D106" s="8" t="s">
        <v>31</v>
      </c>
      <c r="E106" s="8" t="s">
        <v>1380</v>
      </c>
      <c r="F106" s="8" t="s">
        <v>1384</v>
      </c>
      <c r="G106" s="8">
        <v>54.21</v>
      </c>
      <c r="H106" s="8">
        <v>15.41</v>
      </c>
      <c r="I106" s="8">
        <v>0.98650000000000004</v>
      </c>
      <c r="J106" s="8">
        <v>0.73029999999999995</v>
      </c>
      <c r="K106" s="8" t="s">
        <v>1358</v>
      </c>
      <c r="L106" s="8">
        <v>776</v>
      </c>
      <c r="M106" s="8" t="s">
        <v>1426</v>
      </c>
      <c r="N106" s="8" t="str">
        <f t="shared" si="1"/>
        <v>Under Review</v>
      </c>
      <c r="O106" s="89" t="s">
        <v>1218</v>
      </c>
      <c r="P106" s="89" t="s">
        <v>1218</v>
      </c>
      <c r="Q106" s="8"/>
      <c r="R106" s="8">
        <v>240</v>
      </c>
      <c r="S106" s="8">
        <v>9.6999999999999993</v>
      </c>
      <c r="T106" s="2"/>
      <c r="U106" s="12"/>
      <c r="V106" s="4"/>
    </row>
    <row r="107" spans="1:22">
      <c r="A107" s="9" t="s">
        <v>1607</v>
      </c>
      <c r="B107" s="9" t="s">
        <v>1091</v>
      </c>
      <c r="C107" s="9" t="s">
        <v>16</v>
      </c>
      <c r="D107" s="9" t="s">
        <v>10</v>
      </c>
      <c r="E107" s="9" t="s">
        <v>1380</v>
      </c>
      <c r="F107" s="9" t="s">
        <v>1390</v>
      </c>
      <c r="G107" s="9">
        <v>59.66</v>
      </c>
      <c r="H107" s="9">
        <v>16.02</v>
      </c>
      <c r="I107" s="9">
        <v>0.94850000000000001</v>
      </c>
      <c r="J107" s="9">
        <v>0.83089999999999997</v>
      </c>
      <c r="K107" s="9" t="s">
        <v>1385</v>
      </c>
      <c r="L107" s="9">
        <v>592</v>
      </c>
      <c r="M107" s="9" t="s">
        <v>1381</v>
      </c>
      <c r="N107" s="8" t="str">
        <f t="shared" si="1"/>
        <v xml:space="preserve">Rejected </v>
      </c>
      <c r="O107" s="90" t="s">
        <v>449</v>
      </c>
      <c r="P107" s="90" t="s">
        <v>449</v>
      </c>
      <c r="Q107" s="9"/>
      <c r="R107" s="9">
        <v>240</v>
      </c>
      <c r="S107" s="9">
        <v>0</v>
      </c>
      <c r="T107" s="3"/>
      <c r="U107" s="13"/>
      <c r="V107" s="4"/>
    </row>
    <row r="108" spans="1:22">
      <c r="A108" s="8" t="s">
        <v>1608</v>
      </c>
      <c r="B108" s="8" t="s">
        <v>784</v>
      </c>
      <c r="C108" s="8" t="s">
        <v>28</v>
      </c>
      <c r="D108" s="8" t="s">
        <v>10</v>
      </c>
      <c r="E108" s="8" t="s">
        <v>1380</v>
      </c>
      <c r="F108" s="8" t="s">
        <v>1390</v>
      </c>
      <c r="G108" s="8">
        <v>94.19</v>
      </c>
      <c r="H108" s="8">
        <v>13.8</v>
      </c>
      <c r="I108" s="8">
        <v>0.4783</v>
      </c>
      <c r="J108" s="8">
        <v>1.7546999999999999</v>
      </c>
      <c r="K108" s="8" t="s">
        <v>1395</v>
      </c>
      <c r="L108" s="8">
        <v>662</v>
      </c>
      <c r="M108" s="8" t="s">
        <v>1381</v>
      </c>
      <c r="N108" s="8" t="str">
        <f t="shared" si="1"/>
        <v xml:space="preserve">Rejected </v>
      </c>
      <c r="O108" s="89" t="s">
        <v>1609</v>
      </c>
      <c r="P108" s="89" t="s">
        <v>1609</v>
      </c>
      <c r="Q108" s="8"/>
      <c r="R108" s="8">
        <v>84</v>
      </c>
      <c r="S108" s="8">
        <v>77.03</v>
      </c>
      <c r="T108" s="2"/>
      <c r="U108" s="12"/>
      <c r="V108" s="4"/>
    </row>
    <row r="109" spans="1:22">
      <c r="A109" s="9" t="s">
        <v>1610</v>
      </c>
      <c r="B109" s="9" t="s">
        <v>988</v>
      </c>
      <c r="C109" s="9" t="s">
        <v>41</v>
      </c>
      <c r="D109" s="9" t="s">
        <v>1360</v>
      </c>
      <c r="E109" s="9" t="s">
        <v>1374</v>
      </c>
      <c r="F109" s="9" t="s">
        <v>1375</v>
      </c>
      <c r="G109" s="9">
        <v>52.45</v>
      </c>
      <c r="H109" s="9">
        <v>11.11</v>
      </c>
      <c r="I109" s="9">
        <v>0.72040000000000004</v>
      </c>
      <c r="J109" s="9">
        <v>0.90110000000000001</v>
      </c>
      <c r="K109" s="9" t="s">
        <v>1376</v>
      </c>
      <c r="L109" s="9">
        <v>825</v>
      </c>
      <c r="M109" s="9" t="s">
        <v>1396</v>
      </c>
      <c r="N109" s="8" t="str">
        <f t="shared" si="1"/>
        <v>Approved</v>
      </c>
      <c r="O109" s="90" t="s">
        <v>1611</v>
      </c>
      <c r="P109" s="90" t="s">
        <v>1611</v>
      </c>
      <c r="Q109" s="9" t="s">
        <v>1612</v>
      </c>
      <c r="R109" s="9">
        <v>84</v>
      </c>
      <c r="S109" s="9">
        <v>24.22</v>
      </c>
      <c r="T109" s="3"/>
      <c r="U109" s="13"/>
      <c r="V109" s="4"/>
    </row>
    <row r="110" spans="1:22">
      <c r="A110" s="8" t="s">
        <v>1613</v>
      </c>
      <c r="B110" s="8" t="s">
        <v>677</v>
      </c>
      <c r="C110" s="8" t="s">
        <v>16</v>
      </c>
      <c r="D110" s="8" t="s">
        <v>44</v>
      </c>
      <c r="E110" s="8" t="s">
        <v>1389</v>
      </c>
      <c r="F110" s="8" t="s">
        <v>1375</v>
      </c>
      <c r="G110" s="8">
        <v>8.73</v>
      </c>
      <c r="H110" s="8">
        <v>11.93</v>
      </c>
      <c r="I110" s="8">
        <v>0.1168</v>
      </c>
      <c r="J110" s="8">
        <v>0.1249</v>
      </c>
      <c r="K110" s="8" t="s">
        <v>1412</v>
      </c>
      <c r="L110" s="8">
        <v>880</v>
      </c>
      <c r="M110" s="8" t="s">
        <v>1403</v>
      </c>
      <c r="N110" s="8" t="str">
        <f t="shared" si="1"/>
        <v>Approved</v>
      </c>
      <c r="O110" s="89" t="s">
        <v>1614</v>
      </c>
      <c r="P110" s="89" t="s">
        <v>1614</v>
      </c>
      <c r="Q110" s="8" t="s">
        <v>1615</v>
      </c>
      <c r="R110" s="8">
        <v>120</v>
      </c>
      <c r="S110" s="8">
        <v>4.0199999999999996</v>
      </c>
      <c r="T110" s="2"/>
      <c r="U110" s="12"/>
      <c r="V110" s="4"/>
    </row>
    <row r="111" spans="1:22">
      <c r="A111" s="9" t="s">
        <v>1616</v>
      </c>
      <c r="B111" s="9" t="s">
        <v>761</v>
      </c>
      <c r="C111" s="9" t="s">
        <v>32</v>
      </c>
      <c r="D111" s="9" t="s">
        <v>1360</v>
      </c>
      <c r="E111" s="9" t="s">
        <v>1389</v>
      </c>
      <c r="F111" s="9" t="s">
        <v>1390</v>
      </c>
      <c r="G111" s="9">
        <v>13.59</v>
      </c>
      <c r="H111" s="9">
        <v>8.92</v>
      </c>
      <c r="I111" s="9">
        <v>0.21160000000000001</v>
      </c>
      <c r="J111" s="9">
        <v>0.1216</v>
      </c>
      <c r="K111" s="9" t="s">
        <v>1385</v>
      </c>
      <c r="L111" s="9">
        <v>751</v>
      </c>
      <c r="M111" s="9" t="s">
        <v>1381</v>
      </c>
      <c r="N111" s="8" t="str">
        <f t="shared" si="1"/>
        <v xml:space="preserve">Rejected </v>
      </c>
      <c r="O111" s="90" t="s">
        <v>657</v>
      </c>
      <c r="P111" s="90" t="s">
        <v>657</v>
      </c>
      <c r="Q111" s="9"/>
      <c r="R111" s="9">
        <v>240</v>
      </c>
      <c r="S111" s="9">
        <v>0</v>
      </c>
      <c r="T111" s="3"/>
      <c r="U111" s="13"/>
      <c r="V111" s="4"/>
    </row>
    <row r="112" spans="1:22">
      <c r="A112" s="8" t="s">
        <v>1617</v>
      </c>
      <c r="B112" s="8" t="s">
        <v>309</v>
      </c>
      <c r="C112" s="8" t="s">
        <v>38</v>
      </c>
      <c r="D112" s="8" t="s">
        <v>31</v>
      </c>
      <c r="E112" s="8" t="s">
        <v>1380</v>
      </c>
      <c r="F112" s="8" t="s">
        <v>1390</v>
      </c>
      <c r="G112" s="8">
        <v>85.38</v>
      </c>
      <c r="H112" s="8">
        <v>11.57</v>
      </c>
      <c r="I112" s="8">
        <v>0.79779999999999995</v>
      </c>
      <c r="J112" s="8">
        <v>0.91459999999999997</v>
      </c>
      <c r="K112" s="8" t="s">
        <v>1395</v>
      </c>
      <c r="L112" s="8">
        <v>667</v>
      </c>
      <c r="M112" s="8" t="s">
        <v>1396</v>
      </c>
      <c r="N112" s="8" t="str">
        <f t="shared" si="1"/>
        <v>Approved</v>
      </c>
      <c r="O112" s="89" t="s">
        <v>1618</v>
      </c>
      <c r="P112" s="89" t="s">
        <v>1618</v>
      </c>
      <c r="Q112" s="8" t="s">
        <v>1619</v>
      </c>
      <c r="R112" s="8">
        <v>240</v>
      </c>
      <c r="S112" s="8">
        <v>80.459999999999994</v>
      </c>
      <c r="T112" s="2"/>
      <c r="U112" s="12"/>
      <c r="V112" s="4"/>
    </row>
    <row r="113" spans="1:22">
      <c r="A113" s="9" t="s">
        <v>1620</v>
      </c>
      <c r="B113" s="9" t="s">
        <v>1134</v>
      </c>
      <c r="C113" s="9" t="s">
        <v>16</v>
      </c>
      <c r="D113" s="9" t="s">
        <v>1360</v>
      </c>
      <c r="E113" s="9" t="s">
        <v>1411</v>
      </c>
      <c r="F113" s="9" t="s">
        <v>1375</v>
      </c>
      <c r="G113" s="9">
        <v>5.82</v>
      </c>
      <c r="H113" s="9">
        <v>17.28</v>
      </c>
      <c r="I113" s="9">
        <v>4.7899999999999998E-2</v>
      </c>
      <c r="J113" s="9">
        <v>9.0700000000000003E-2</v>
      </c>
      <c r="K113" s="9" t="s">
        <v>1385</v>
      </c>
      <c r="L113" s="9">
        <v>559</v>
      </c>
      <c r="M113" s="9" t="s">
        <v>1396</v>
      </c>
      <c r="N113" s="8" t="str">
        <f t="shared" si="1"/>
        <v>Approved</v>
      </c>
      <c r="O113" s="90" t="s">
        <v>1504</v>
      </c>
      <c r="P113" s="90" t="s">
        <v>1504</v>
      </c>
      <c r="Q113" s="9" t="s">
        <v>1621</v>
      </c>
      <c r="R113" s="9">
        <v>180</v>
      </c>
      <c r="S113" s="9">
        <v>0</v>
      </c>
      <c r="T113" s="3"/>
      <c r="U113" s="13"/>
      <c r="V113" s="4"/>
    </row>
    <row r="114" spans="1:22">
      <c r="A114" s="8" t="s">
        <v>1622</v>
      </c>
      <c r="B114" s="8" t="s">
        <v>870</v>
      </c>
      <c r="C114" s="8" t="s">
        <v>24</v>
      </c>
      <c r="D114" s="8" t="s">
        <v>23</v>
      </c>
      <c r="E114" s="8" t="s">
        <v>1400</v>
      </c>
      <c r="F114" s="8" t="s">
        <v>1375</v>
      </c>
      <c r="G114" s="8">
        <v>78.349999999999994</v>
      </c>
      <c r="H114" s="8">
        <v>15.42</v>
      </c>
      <c r="I114" s="8">
        <v>1.1035999999999999</v>
      </c>
      <c r="J114" s="8">
        <v>2.7322000000000002</v>
      </c>
      <c r="K114" s="8" t="s">
        <v>1358</v>
      </c>
      <c r="L114" s="8">
        <v>876</v>
      </c>
      <c r="M114" s="8" t="s">
        <v>1381</v>
      </c>
      <c r="N114" s="8" t="str">
        <f t="shared" si="1"/>
        <v xml:space="preserve">Rejected </v>
      </c>
      <c r="O114" s="89" t="s">
        <v>281</v>
      </c>
      <c r="P114" s="89" t="s">
        <v>281</v>
      </c>
      <c r="Q114" s="8"/>
      <c r="R114" s="8">
        <v>36</v>
      </c>
      <c r="S114" s="8">
        <v>58.56</v>
      </c>
      <c r="T114" s="2"/>
      <c r="U114" s="12"/>
      <c r="V114" s="4"/>
    </row>
    <row r="115" spans="1:22">
      <c r="A115" s="9" t="s">
        <v>1623</v>
      </c>
      <c r="B115" s="9" t="s">
        <v>1061</v>
      </c>
      <c r="C115" s="9" t="s">
        <v>28</v>
      </c>
      <c r="D115" s="9" t="s">
        <v>10</v>
      </c>
      <c r="E115" s="9" t="s">
        <v>1411</v>
      </c>
      <c r="F115" s="9" t="s">
        <v>1390</v>
      </c>
      <c r="G115" s="9">
        <v>62.74</v>
      </c>
      <c r="H115" s="9">
        <v>17.399999999999999</v>
      </c>
      <c r="I115" s="9">
        <v>0.63270000000000004</v>
      </c>
      <c r="J115" s="9">
        <v>5.7340999999999998</v>
      </c>
      <c r="K115" s="9" t="s">
        <v>1376</v>
      </c>
      <c r="L115" s="9">
        <v>662</v>
      </c>
      <c r="M115" s="9" t="s">
        <v>1381</v>
      </c>
      <c r="N115" s="8" t="str">
        <f t="shared" si="1"/>
        <v xml:space="preserve">Rejected </v>
      </c>
      <c r="O115" s="90" t="s">
        <v>1624</v>
      </c>
      <c r="P115" s="90" t="s">
        <v>1624</v>
      </c>
      <c r="Q115" s="9"/>
      <c r="R115" s="9">
        <v>12</v>
      </c>
      <c r="S115" s="9">
        <v>40.72</v>
      </c>
      <c r="T115" s="3"/>
      <c r="U115" s="13"/>
      <c r="V115" s="4"/>
    </row>
    <row r="116" spans="1:22">
      <c r="A116" s="8" t="s">
        <v>1625</v>
      </c>
      <c r="B116" s="8" t="s">
        <v>867</v>
      </c>
      <c r="C116" s="8" t="s">
        <v>24</v>
      </c>
      <c r="D116" s="8" t="s">
        <v>23</v>
      </c>
      <c r="E116" s="8" t="s">
        <v>1374</v>
      </c>
      <c r="F116" s="8" t="s">
        <v>1384</v>
      </c>
      <c r="G116" s="8">
        <v>64.75</v>
      </c>
      <c r="H116" s="8">
        <v>18.010000000000002</v>
      </c>
      <c r="I116" s="8">
        <v>0.85</v>
      </c>
      <c r="J116" s="8">
        <v>5.9366000000000003</v>
      </c>
      <c r="K116" s="8" t="s">
        <v>1358</v>
      </c>
      <c r="L116" s="8">
        <v>701</v>
      </c>
      <c r="M116" s="8" t="s">
        <v>1403</v>
      </c>
      <c r="N116" s="8" t="str">
        <f t="shared" si="1"/>
        <v>Approved</v>
      </c>
      <c r="O116" s="89" t="s">
        <v>1626</v>
      </c>
      <c r="P116" s="89" t="s">
        <v>1626</v>
      </c>
      <c r="Q116" s="8" t="s">
        <v>1627</v>
      </c>
      <c r="R116" s="8">
        <v>12</v>
      </c>
      <c r="S116" s="8">
        <v>32.659999999999997</v>
      </c>
      <c r="T116" s="2"/>
      <c r="U116" s="12"/>
      <c r="V116" s="4"/>
    </row>
    <row r="117" spans="1:22">
      <c r="A117" s="9" t="s">
        <v>1628</v>
      </c>
      <c r="B117" s="9" t="s">
        <v>1309</v>
      </c>
      <c r="C117" s="9" t="s">
        <v>38</v>
      </c>
      <c r="D117" s="9" t="s">
        <v>1360</v>
      </c>
      <c r="E117" s="9" t="s">
        <v>1380</v>
      </c>
      <c r="F117" s="9" t="s">
        <v>1375</v>
      </c>
      <c r="G117" s="9">
        <v>78.89</v>
      </c>
      <c r="H117" s="9">
        <v>15.26</v>
      </c>
      <c r="I117" s="9">
        <v>1.4449000000000001</v>
      </c>
      <c r="J117" s="9">
        <v>1.1182000000000001</v>
      </c>
      <c r="K117" s="9" t="s">
        <v>1385</v>
      </c>
      <c r="L117" s="9">
        <v>738</v>
      </c>
      <c r="M117" s="9" t="s">
        <v>1403</v>
      </c>
      <c r="N117" s="8" t="str">
        <f t="shared" si="1"/>
        <v>Approved</v>
      </c>
      <c r="O117" s="90" t="s">
        <v>1629</v>
      </c>
      <c r="P117" s="90" t="s">
        <v>1629</v>
      </c>
      <c r="Q117" s="9" t="s">
        <v>1630</v>
      </c>
      <c r="R117" s="9">
        <v>180</v>
      </c>
      <c r="S117" s="9">
        <v>0</v>
      </c>
      <c r="T117" s="3"/>
      <c r="U117" s="13"/>
      <c r="V117" s="4"/>
    </row>
    <row r="118" spans="1:22">
      <c r="A118" s="8" t="s">
        <v>1631</v>
      </c>
      <c r="B118" s="8" t="s">
        <v>1307</v>
      </c>
      <c r="C118" s="8" t="s">
        <v>7</v>
      </c>
      <c r="D118" s="8" t="s">
        <v>31</v>
      </c>
      <c r="E118" s="8" t="s">
        <v>1400</v>
      </c>
      <c r="F118" s="8" t="s">
        <v>1384</v>
      </c>
      <c r="G118" s="8">
        <v>42.08</v>
      </c>
      <c r="H118" s="8">
        <v>10.99</v>
      </c>
      <c r="I118" s="8">
        <v>0.37269999999999998</v>
      </c>
      <c r="J118" s="8">
        <v>1.9611000000000001</v>
      </c>
      <c r="K118" s="8" t="s">
        <v>1385</v>
      </c>
      <c r="L118" s="8">
        <v>767</v>
      </c>
      <c r="M118" s="8" t="s">
        <v>1403</v>
      </c>
      <c r="N118" s="8" t="str">
        <f t="shared" si="1"/>
        <v>Approved</v>
      </c>
      <c r="O118" s="89" t="s">
        <v>1632</v>
      </c>
      <c r="P118" s="89" t="s">
        <v>1632</v>
      </c>
      <c r="Q118" s="8" t="s">
        <v>1633</v>
      </c>
      <c r="R118" s="8">
        <v>24</v>
      </c>
      <c r="S118" s="8">
        <v>0</v>
      </c>
      <c r="T118" s="2"/>
      <c r="U118" s="12"/>
      <c r="V118" s="4"/>
    </row>
    <row r="119" spans="1:22">
      <c r="A119" s="9" t="s">
        <v>1634</v>
      </c>
      <c r="B119" s="9" t="s">
        <v>208</v>
      </c>
      <c r="C119" s="9" t="s">
        <v>16</v>
      </c>
      <c r="D119" s="9" t="s">
        <v>31</v>
      </c>
      <c r="E119" s="9" t="s">
        <v>1400</v>
      </c>
      <c r="F119" s="9" t="s">
        <v>1390</v>
      </c>
      <c r="G119" s="9">
        <v>17.75</v>
      </c>
      <c r="H119" s="9">
        <v>11.08</v>
      </c>
      <c r="I119" s="9">
        <v>9.6000000000000002E-2</v>
      </c>
      <c r="J119" s="9">
        <v>1.5693999999999999</v>
      </c>
      <c r="K119" s="9" t="s">
        <v>1412</v>
      </c>
      <c r="L119" s="9">
        <v>681</v>
      </c>
      <c r="M119" s="9" t="s">
        <v>1377</v>
      </c>
      <c r="N119" s="8" t="str">
        <f t="shared" si="1"/>
        <v>Approved</v>
      </c>
      <c r="O119" s="90" t="s">
        <v>488</v>
      </c>
      <c r="P119" s="90" t="s">
        <v>488</v>
      </c>
      <c r="Q119" s="9" t="s">
        <v>1635</v>
      </c>
      <c r="R119" s="9">
        <v>12</v>
      </c>
      <c r="S119" s="9">
        <v>3.92</v>
      </c>
      <c r="T119" s="3"/>
      <c r="U119" s="13"/>
      <c r="V119" s="4"/>
    </row>
    <row r="120" spans="1:22">
      <c r="A120" s="8" t="s">
        <v>1636</v>
      </c>
      <c r="B120" s="8" t="s">
        <v>1318</v>
      </c>
      <c r="C120" s="8" t="s">
        <v>12</v>
      </c>
      <c r="D120" s="8" t="s">
        <v>10</v>
      </c>
      <c r="E120" s="8" t="s">
        <v>1389</v>
      </c>
      <c r="F120" s="8" t="s">
        <v>1384</v>
      </c>
      <c r="G120" s="8">
        <v>75.459999999999994</v>
      </c>
      <c r="H120" s="8">
        <v>12.92</v>
      </c>
      <c r="I120" s="8">
        <v>1.2289000000000001</v>
      </c>
      <c r="J120" s="8">
        <v>1.1231</v>
      </c>
      <c r="K120" s="8" t="s">
        <v>1385</v>
      </c>
      <c r="L120" s="8">
        <v>838</v>
      </c>
      <c r="M120" s="8" t="s">
        <v>1426</v>
      </c>
      <c r="N120" s="8" t="str">
        <f t="shared" si="1"/>
        <v>Under Review</v>
      </c>
      <c r="O120" s="89" t="s">
        <v>1637</v>
      </c>
      <c r="P120" s="89" t="s">
        <v>1637</v>
      </c>
      <c r="Q120" s="8"/>
      <c r="R120" s="8">
        <v>120</v>
      </c>
      <c r="S120" s="8">
        <v>0</v>
      </c>
      <c r="T120" s="2"/>
      <c r="U120" s="12"/>
      <c r="V120" s="4"/>
    </row>
    <row r="121" spans="1:22">
      <c r="A121" s="9" t="s">
        <v>1638</v>
      </c>
      <c r="B121" s="9" t="s">
        <v>175</v>
      </c>
      <c r="C121" s="9" t="s">
        <v>35</v>
      </c>
      <c r="D121" s="9" t="s">
        <v>10</v>
      </c>
      <c r="E121" s="9" t="s">
        <v>1400</v>
      </c>
      <c r="F121" s="9" t="s">
        <v>1390</v>
      </c>
      <c r="G121" s="9">
        <v>24.14</v>
      </c>
      <c r="H121" s="9">
        <v>10.46</v>
      </c>
      <c r="I121" s="9">
        <v>0.46960000000000002</v>
      </c>
      <c r="J121" s="9">
        <v>1.1191</v>
      </c>
      <c r="K121" s="9" t="s">
        <v>1395</v>
      </c>
      <c r="L121" s="9">
        <v>636</v>
      </c>
      <c r="M121" s="9" t="s">
        <v>1403</v>
      </c>
      <c r="N121" s="8" t="str">
        <f t="shared" si="1"/>
        <v>Approved</v>
      </c>
      <c r="O121" s="90" t="s">
        <v>1639</v>
      </c>
      <c r="P121" s="90" t="s">
        <v>1639</v>
      </c>
      <c r="Q121" s="9" t="s">
        <v>1640</v>
      </c>
      <c r="R121" s="9">
        <v>24</v>
      </c>
      <c r="S121" s="9">
        <v>14.07</v>
      </c>
      <c r="T121" s="3"/>
      <c r="U121" s="13"/>
      <c r="V121" s="4"/>
    </row>
    <row r="122" spans="1:22">
      <c r="A122" s="8" t="s">
        <v>1641</v>
      </c>
      <c r="B122" s="8" t="s">
        <v>776</v>
      </c>
      <c r="C122" s="8" t="s">
        <v>20</v>
      </c>
      <c r="D122" s="8" t="s">
        <v>1360</v>
      </c>
      <c r="E122" s="8" t="s">
        <v>1408</v>
      </c>
      <c r="F122" s="8" t="s">
        <v>1390</v>
      </c>
      <c r="G122" s="8">
        <v>98.55</v>
      </c>
      <c r="H122" s="8">
        <v>13.41</v>
      </c>
      <c r="I122" s="8">
        <v>1.1192</v>
      </c>
      <c r="J122" s="8">
        <v>1.1835</v>
      </c>
      <c r="K122" s="8" t="s">
        <v>1376</v>
      </c>
      <c r="L122" s="8">
        <v>745</v>
      </c>
      <c r="M122" s="8" t="s">
        <v>1396</v>
      </c>
      <c r="N122" s="8" t="str">
        <f t="shared" si="1"/>
        <v>Approved</v>
      </c>
      <c r="O122" s="89" t="s">
        <v>1642</v>
      </c>
      <c r="P122" s="89" t="s">
        <v>1642</v>
      </c>
      <c r="Q122" s="8" t="s">
        <v>1643</v>
      </c>
      <c r="R122" s="8">
        <v>240</v>
      </c>
      <c r="S122" s="8">
        <v>48.78</v>
      </c>
      <c r="T122" s="2"/>
      <c r="U122" s="12"/>
      <c r="V122" s="4"/>
    </row>
    <row r="123" spans="1:22">
      <c r="A123" s="9" t="s">
        <v>1644</v>
      </c>
      <c r="B123" s="9" t="s">
        <v>1348</v>
      </c>
      <c r="C123" s="9" t="s">
        <v>16</v>
      </c>
      <c r="D123" s="9" t="s">
        <v>10</v>
      </c>
      <c r="E123" s="9" t="s">
        <v>1380</v>
      </c>
      <c r="F123" s="9" t="s">
        <v>1375</v>
      </c>
      <c r="G123" s="9">
        <v>28.06</v>
      </c>
      <c r="H123" s="9">
        <v>14.98</v>
      </c>
      <c r="I123" s="9">
        <v>0.56089999999999995</v>
      </c>
      <c r="J123" s="9">
        <v>0.78059999999999996</v>
      </c>
      <c r="K123" s="9" t="s">
        <v>1358</v>
      </c>
      <c r="L123" s="9">
        <v>585</v>
      </c>
      <c r="M123" s="9" t="s">
        <v>1403</v>
      </c>
      <c r="N123" s="8" t="str">
        <f t="shared" si="1"/>
        <v>Approved</v>
      </c>
      <c r="O123" s="90" t="s">
        <v>1645</v>
      </c>
      <c r="P123" s="90" t="s">
        <v>1645</v>
      </c>
      <c r="Q123" s="9" t="s">
        <v>1243</v>
      </c>
      <c r="R123" s="9">
        <v>48</v>
      </c>
      <c r="S123" s="9">
        <v>6.66</v>
      </c>
      <c r="T123" s="3"/>
      <c r="U123" s="13"/>
      <c r="V123" s="4"/>
    </row>
    <row r="124" spans="1:22">
      <c r="A124" s="8" t="s">
        <v>1646</v>
      </c>
      <c r="B124" s="8" t="s">
        <v>208</v>
      </c>
      <c r="C124" s="8" t="s">
        <v>32</v>
      </c>
      <c r="D124" s="8" t="s">
        <v>10</v>
      </c>
      <c r="E124" s="8" t="s">
        <v>1389</v>
      </c>
      <c r="F124" s="8" t="s">
        <v>1390</v>
      </c>
      <c r="G124" s="8">
        <v>56.09</v>
      </c>
      <c r="H124" s="8">
        <v>12.25</v>
      </c>
      <c r="I124" s="8">
        <v>0.79400000000000004</v>
      </c>
      <c r="J124" s="8">
        <v>0.99770000000000003</v>
      </c>
      <c r="K124" s="8" t="s">
        <v>1412</v>
      </c>
      <c r="L124" s="8">
        <v>681</v>
      </c>
      <c r="M124" s="8" t="s">
        <v>1381</v>
      </c>
      <c r="N124" s="8" t="str">
        <f t="shared" si="1"/>
        <v xml:space="preserve">Rejected </v>
      </c>
      <c r="O124" s="89" t="s">
        <v>1647</v>
      </c>
      <c r="P124" s="89" t="s">
        <v>1647</v>
      </c>
      <c r="Q124" s="8"/>
      <c r="R124" s="8">
        <v>84</v>
      </c>
      <c r="S124" s="8">
        <v>52.31</v>
      </c>
      <c r="T124" s="2"/>
      <c r="U124" s="12"/>
      <c r="V124" s="4"/>
    </row>
    <row r="125" spans="1:22">
      <c r="A125" s="9" t="s">
        <v>1648</v>
      </c>
      <c r="B125" s="9" t="s">
        <v>983</v>
      </c>
      <c r="C125" s="9" t="s">
        <v>28</v>
      </c>
      <c r="D125" s="9" t="s">
        <v>31</v>
      </c>
      <c r="E125" s="9" t="s">
        <v>1389</v>
      </c>
      <c r="F125" s="9" t="s">
        <v>1375</v>
      </c>
      <c r="G125" s="9">
        <v>95.94</v>
      </c>
      <c r="H125" s="9">
        <v>17.55</v>
      </c>
      <c r="I125" s="9">
        <v>0.67210000000000003</v>
      </c>
      <c r="J125" s="9">
        <v>8.7751999999999999</v>
      </c>
      <c r="K125" s="9" t="s">
        <v>1358</v>
      </c>
      <c r="L125" s="9">
        <v>604</v>
      </c>
      <c r="M125" s="9" t="s">
        <v>1377</v>
      </c>
      <c r="N125" s="8" t="str">
        <f t="shared" si="1"/>
        <v>Approved</v>
      </c>
      <c r="O125" s="90" t="s">
        <v>1448</v>
      </c>
      <c r="P125" s="90" t="s">
        <v>1448</v>
      </c>
      <c r="Q125" s="9" t="s">
        <v>1649</v>
      </c>
      <c r="R125" s="9">
        <v>12</v>
      </c>
      <c r="S125" s="9">
        <v>10.38</v>
      </c>
      <c r="T125" s="3"/>
      <c r="U125" s="13"/>
      <c r="V125" s="4"/>
    </row>
    <row r="126" spans="1:22">
      <c r="A126" s="8" t="s">
        <v>1650</v>
      </c>
      <c r="B126" s="8" t="s">
        <v>1020</v>
      </c>
      <c r="C126" s="8" t="s">
        <v>35</v>
      </c>
      <c r="D126" s="8" t="s">
        <v>44</v>
      </c>
      <c r="E126" s="8" t="s">
        <v>1411</v>
      </c>
      <c r="F126" s="8" t="s">
        <v>1384</v>
      </c>
      <c r="G126" s="8">
        <v>78.94</v>
      </c>
      <c r="H126" s="8">
        <v>8.35</v>
      </c>
      <c r="I126" s="8">
        <v>0.43130000000000002</v>
      </c>
      <c r="J126" s="8">
        <v>0.77039999999999997</v>
      </c>
      <c r="K126" s="8" t="s">
        <v>1385</v>
      </c>
      <c r="L126" s="8">
        <v>796</v>
      </c>
      <c r="M126" s="8" t="s">
        <v>1426</v>
      </c>
      <c r="N126" s="8" t="str">
        <f t="shared" si="1"/>
        <v>Under Review</v>
      </c>
      <c r="O126" s="89" t="s">
        <v>1651</v>
      </c>
      <c r="P126" s="89" t="s">
        <v>1651</v>
      </c>
      <c r="Q126" s="8"/>
      <c r="R126" s="8">
        <v>180</v>
      </c>
      <c r="S126" s="8">
        <v>0</v>
      </c>
      <c r="T126" s="2"/>
      <c r="U126" s="12"/>
      <c r="V126" s="4"/>
    </row>
    <row r="127" spans="1:22">
      <c r="A127" s="9" t="s">
        <v>1652</v>
      </c>
      <c r="B127" s="9" t="s">
        <v>336</v>
      </c>
      <c r="C127" s="9" t="s">
        <v>7</v>
      </c>
      <c r="D127" s="9" t="s">
        <v>10</v>
      </c>
      <c r="E127" s="9" t="s">
        <v>1400</v>
      </c>
      <c r="F127" s="9" t="s">
        <v>1375</v>
      </c>
      <c r="G127" s="9">
        <v>93.69</v>
      </c>
      <c r="H127" s="9">
        <v>9.94</v>
      </c>
      <c r="I127" s="9">
        <v>0.49630000000000002</v>
      </c>
      <c r="J127" s="9">
        <v>1.9879</v>
      </c>
      <c r="K127" s="9" t="s">
        <v>1412</v>
      </c>
      <c r="L127" s="9">
        <v>606</v>
      </c>
      <c r="M127" s="9" t="s">
        <v>1386</v>
      </c>
      <c r="N127" s="8" t="str">
        <f t="shared" si="1"/>
        <v>Rejected</v>
      </c>
      <c r="O127" s="90" t="s">
        <v>1653</v>
      </c>
      <c r="P127" s="90" t="s">
        <v>1653</v>
      </c>
      <c r="Q127" s="9"/>
      <c r="R127" s="9">
        <v>60</v>
      </c>
      <c r="S127" s="9">
        <v>74.37</v>
      </c>
      <c r="T127" s="3"/>
      <c r="U127" s="13"/>
      <c r="V127" s="4"/>
    </row>
    <row r="128" spans="1:22">
      <c r="A128" s="8" t="s">
        <v>1654</v>
      </c>
      <c r="B128" s="8" t="s">
        <v>400</v>
      </c>
      <c r="C128" s="8" t="s">
        <v>20</v>
      </c>
      <c r="D128" s="8" t="s">
        <v>44</v>
      </c>
      <c r="E128" s="8" t="s">
        <v>1408</v>
      </c>
      <c r="F128" s="8" t="s">
        <v>1384</v>
      </c>
      <c r="G128" s="8">
        <v>28.79</v>
      </c>
      <c r="H128" s="8">
        <v>15.28</v>
      </c>
      <c r="I128" s="8">
        <v>0.23419999999999999</v>
      </c>
      <c r="J128" s="8">
        <v>0.80530000000000002</v>
      </c>
      <c r="K128" s="8" t="s">
        <v>1376</v>
      </c>
      <c r="L128" s="8">
        <v>873</v>
      </c>
      <c r="M128" s="8" t="s">
        <v>1396</v>
      </c>
      <c r="N128" s="8" t="str">
        <f t="shared" si="1"/>
        <v>Approved</v>
      </c>
      <c r="O128" s="89" t="s">
        <v>1624</v>
      </c>
      <c r="P128" s="89" t="s">
        <v>1624</v>
      </c>
      <c r="Q128" s="8" t="s">
        <v>1655</v>
      </c>
      <c r="R128" s="8">
        <v>48</v>
      </c>
      <c r="S128" s="8">
        <v>15.12</v>
      </c>
      <c r="T128" s="2"/>
      <c r="U128" s="12"/>
      <c r="V128" s="4"/>
    </row>
    <row r="129" spans="1:22">
      <c r="A129" s="9" t="s">
        <v>1656</v>
      </c>
      <c r="B129" s="9" t="s">
        <v>1072</v>
      </c>
      <c r="C129" s="9" t="s">
        <v>41</v>
      </c>
      <c r="D129" s="9" t="s">
        <v>23</v>
      </c>
      <c r="E129" s="9" t="s">
        <v>1411</v>
      </c>
      <c r="F129" s="9" t="s">
        <v>1384</v>
      </c>
      <c r="G129" s="9">
        <v>7.47</v>
      </c>
      <c r="H129" s="9">
        <v>8.2200000000000006</v>
      </c>
      <c r="I129" s="9">
        <v>6.6400000000000001E-2</v>
      </c>
      <c r="J129" s="9">
        <v>0.18310000000000001</v>
      </c>
      <c r="K129" s="9" t="s">
        <v>1358</v>
      </c>
      <c r="L129" s="9">
        <v>735</v>
      </c>
      <c r="M129" s="9" t="s">
        <v>1381</v>
      </c>
      <c r="N129" s="8" t="str">
        <f t="shared" si="1"/>
        <v xml:space="preserve">Rejected </v>
      </c>
      <c r="O129" s="90" t="s">
        <v>1657</v>
      </c>
      <c r="P129" s="90" t="s">
        <v>1657</v>
      </c>
      <c r="Q129" s="9"/>
      <c r="R129" s="9">
        <v>48</v>
      </c>
      <c r="S129" s="9">
        <v>1.97</v>
      </c>
      <c r="T129" s="3"/>
      <c r="U129" s="13"/>
      <c r="V129" s="4"/>
    </row>
    <row r="130" spans="1:22">
      <c r="A130" s="8" t="s">
        <v>1658</v>
      </c>
      <c r="B130" s="8" t="s">
        <v>1016</v>
      </c>
      <c r="C130" s="8" t="s">
        <v>38</v>
      </c>
      <c r="D130" s="8" t="s">
        <v>23</v>
      </c>
      <c r="E130" s="8" t="s">
        <v>1408</v>
      </c>
      <c r="F130" s="8" t="s">
        <v>1390</v>
      </c>
      <c r="G130" s="8">
        <v>56.45</v>
      </c>
      <c r="H130" s="8">
        <v>17.82</v>
      </c>
      <c r="I130" s="8">
        <v>0.82499999999999996</v>
      </c>
      <c r="J130" s="8">
        <v>5.1704999999999997</v>
      </c>
      <c r="K130" s="8" t="s">
        <v>1412</v>
      </c>
      <c r="L130" s="8">
        <v>657</v>
      </c>
      <c r="M130" s="8" t="s">
        <v>1377</v>
      </c>
      <c r="N130" s="8" t="str">
        <f t="shared" si="1"/>
        <v>Approved</v>
      </c>
      <c r="O130" s="89" t="s">
        <v>1659</v>
      </c>
      <c r="P130" s="89" t="s">
        <v>1659</v>
      </c>
      <c r="Q130" s="8" t="s">
        <v>972</v>
      </c>
      <c r="R130" s="8">
        <v>12</v>
      </c>
      <c r="S130" s="8">
        <v>11.49</v>
      </c>
      <c r="T130" s="2"/>
      <c r="U130" s="12"/>
      <c r="V130" s="4"/>
    </row>
    <row r="131" spans="1:22">
      <c r="A131" s="9" t="s">
        <v>1660</v>
      </c>
      <c r="B131" s="9" t="s">
        <v>798</v>
      </c>
      <c r="C131" s="9" t="s">
        <v>7</v>
      </c>
      <c r="D131" s="9" t="s">
        <v>1360</v>
      </c>
      <c r="E131" s="9" t="s">
        <v>1380</v>
      </c>
      <c r="F131" s="9" t="s">
        <v>1375</v>
      </c>
      <c r="G131" s="9">
        <v>91.92</v>
      </c>
      <c r="H131" s="9">
        <v>10.98</v>
      </c>
      <c r="I131" s="9">
        <v>0.99990000000000001</v>
      </c>
      <c r="J131" s="9">
        <v>1.5729</v>
      </c>
      <c r="K131" s="9" t="s">
        <v>1385</v>
      </c>
      <c r="L131" s="9">
        <v>704</v>
      </c>
      <c r="M131" s="9" t="s">
        <v>1403</v>
      </c>
      <c r="N131" s="8" t="str">
        <f t="shared" ref="N131:N194" si="2">PROPER(M131)</f>
        <v>Approved</v>
      </c>
      <c r="O131" s="90" t="s">
        <v>1661</v>
      </c>
      <c r="P131" s="90" t="s">
        <v>1661</v>
      </c>
      <c r="Q131" s="9" t="s">
        <v>1662</v>
      </c>
      <c r="R131" s="9">
        <v>84</v>
      </c>
      <c r="S131" s="9">
        <v>0</v>
      </c>
      <c r="T131" s="3"/>
      <c r="U131" s="13"/>
      <c r="V131" s="4"/>
    </row>
    <row r="132" spans="1:22">
      <c r="A132" s="8" t="s">
        <v>1663</v>
      </c>
      <c r="B132" s="8" t="s">
        <v>1334</v>
      </c>
      <c r="C132" s="8" t="s">
        <v>12</v>
      </c>
      <c r="D132" s="8" t="s">
        <v>1360</v>
      </c>
      <c r="E132" s="8" t="s">
        <v>1389</v>
      </c>
      <c r="F132" s="8" t="s">
        <v>1384</v>
      </c>
      <c r="G132" s="8">
        <v>33.590000000000003</v>
      </c>
      <c r="H132" s="8">
        <v>14.38</v>
      </c>
      <c r="I132" s="8">
        <v>0.182</v>
      </c>
      <c r="J132" s="8">
        <v>0.5292</v>
      </c>
      <c r="K132" s="8" t="s">
        <v>1385</v>
      </c>
      <c r="L132" s="8">
        <v>556</v>
      </c>
      <c r="M132" s="8" t="s">
        <v>1403</v>
      </c>
      <c r="N132" s="8" t="str">
        <f t="shared" si="2"/>
        <v>Approved</v>
      </c>
      <c r="O132" s="89" t="s">
        <v>1223</v>
      </c>
      <c r="P132" s="89" t="s">
        <v>1223</v>
      </c>
      <c r="Q132" s="8" t="s">
        <v>1664</v>
      </c>
      <c r="R132" s="8">
        <v>120</v>
      </c>
      <c r="S132" s="8">
        <v>0</v>
      </c>
      <c r="T132" s="2"/>
      <c r="U132" s="12"/>
      <c r="V132" s="4"/>
    </row>
    <row r="133" spans="1:22">
      <c r="A133" s="9" t="s">
        <v>1665</v>
      </c>
      <c r="B133" s="9" t="s">
        <v>426</v>
      </c>
      <c r="C133" s="9" t="s">
        <v>28</v>
      </c>
      <c r="D133" s="9" t="s">
        <v>10</v>
      </c>
      <c r="E133" s="9" t="s">
        <v>1408</v>
      </c>
      <c r="F133" s="9" t="s">
        <v>1390</v>
      </c>
      <c r="G133" s="9">
        <v>79.62</v>
      </c>
      <c r="H133" s="9">
        <v>16.03</v>
      </c>
      <c r="I133" s="9">
        <v>1.1379999999999999</v>
      </c>
      <c r="J133" s="9">
        <v>3.8996</v>
      </c>
      <c r="K133" s="9" t="s">
        <v>1376</v>
      </c>
      <c r="L133" s="9">
        <v>882</v>
      </c>
      <c r="M133" s="9" t="s">
        <v>1403</v>
      </c>
      <c r="N133" s="8" t="str">
        <f t="shared" si="2"/>
        <v>Approved</v>
      </c>
      <c r="O133" s="90" t="s">
        <v>197</v>
      </c>
      <c r="P133" s="90" t="s">
        <v>197</v>
      </c>
      <c r="Q133" s="9" t="s">
        <v>1639</v>
      </c>
      <c r="R133" s="9">
        <v>24</v>
      </c>
      <c r="S133" s="9">
        <v>73.91</v>
      </c>
      <c r="T133" s="3"/>
      <c r="U133" s="13"/>
      <c r="V133" s="4"/>
    </row>
    <row r="134" spans="1:22">
      <c r="A134" s="8" t="s">
        <v>1666</v>
      </c>
      <c r="B134" s="8" t="s">
        <v>1252</v>
      </c>
      <c r="C134" s="8" t="s">
        <v>12</v>
      </c>
      <c r="D134" s="8" t="s">
        <v>1360</v>
      </c>
      <c r="E134" s="8" t="s">
        <v>1380</v>
      </c>
      <c r="F134" s="8" t="s">
        <v>1375</v>
      </c>
      <c r="G134" s="8">
        <v>6.42</v>
      </c>
      <c r="H134" s="8">
        <v>12.25</v>
      </c>
      <c r="I134" s="8">
        <v>4.19E-2</v>
      </c>
      <c r="J134" s="8">
        <v>0.57120000000000004</v>
      </c>
      <c r="K134" s="8" t="s">
        <v>1358</v>
      </c>
      <c r="L134" s="8">
        <v>721</v>
      </c>
      <c r="M134" s="8" t="s">
        <v>1396</v>
      </c>
      <c r="N134" s="8" t="str">
        <f t="shared" si="2"/>
        <v>Approved</v>
      </c>
      <c r="O134" s="89" t="s">
        <v>1667</v>
      </c>
      <c r="P134" s="89" t="s">
        <v>1667</v>
      </c>
      <c r="Q134" s="8" t="s">
        <v>1668</v>
      </c>
      <c r="R134" s="8">
        <v>12</v>
      </c>
      <c r="S134" s="8">
        <v>2.72</v>
      </c>
      <c r="T134" s="2"/>
      <c r="U134" s="12"/>
      <c r="V134" s="4"/>
    </row>
    <row r="135" spans="1:22">
      <c r="A135" s="9" t="s">
        <v>1669</v>
      </c>
      <c r="B135" s="9" t="s">
        <v>417</v>
      </c>
      <c r="C135" s="9" t="s">
        <v>41</v>
      </c>
      <c r="D135" s="9" t="s">
        <v>23</v>
      </c>
      <c r="E135" s="9" t="s">
        <v>1380</v>
      </c>
      <c r="F135" s="9" t="s">
        <v>1375</v>
      </c>
      <c r="G135" s="9">
        <v>39.01</v>
      </c>
      <c r="H135" s="9">
        <v>17.18</v>
      </c>
      <c r="I135" s="9">
        <v>0.55740000000000001</v>
      </c>
      <c r="J135" s="9">
        <v>0.80130000000000001</v>
      </c>
      <c r="K135" s="9" t="s">
        <v>1385</v>
      </c>
      <c r="L135" s="9">
        <v>694</v>
      </c>
      <c r="M135" s="9" t="s">
        <v>1377</v>
      </c>
      <c r="N135" s="8" t="str">
        <f t="shared" si="2"/>
        <v>Approved</v>
      </c>
      <c r="O135" s="90" t="s">
        <v>1670</v>
      </c>
      <c r="P135" s="90" t="s">
        <v>1670</v>
      </c>
      <c r="Q135" s="9" t="s">
        <v>1671</v>
      </c>
      <c r="R135" s="9">
        <v>84</v>
      </c>
      <c r="S135" s="9">
        <v>0</v>
      </c>
      <c r="T135" s="3"/>
      <c r="U135" s="13"/>
      <c r="V135" s="4"/>
    </row>
    <row r="136" spans="1:22">
      <c r="A136" s="8" t="s">
        <v>1672</v>
      </c>
      <c r="B136" s="8" t="s">
        <v>84</v>
      </c>
      <c r="C136" s="8" t="s">
        <v>41</v>
      </c>
      <c r="D136" s="8" t="s">
        <v>10</v>
      </c>
      <c r="E136" s="8" t="s">
        <v>1411</v>
      </c>
      <c r="F136" s="8" t="s">
        <v>1384</v>
      </c>
      <c r="G136" s="8">
        <v>90.53</v>
      </c>
      <c r="H136" s="8">
        <v>13.1</v>
      </c>
      <c r="I136" s="8">
        <v>0.93530000000000002</v>
      </c>
      <c r="J136" s="8">
        <v>1.1514</v>
      </c>
      <c r="K136" s="8" t="s">
        <v>1358</v>
      </c>
      <c r="L136" s="8">
        <v>724</v>
      </c>
      <c r="M136" s="8" t="s">
        <v>1377</v>
      </c>
      <c r="N136" s="8" t="str">
        <f t="shared" si="2"/>
        <v>Approved</v>
      </c>
      <c r="O136" s="89" t="s">
        <v>1673</v>
      </c>
      <c r="P136" s="89" t="s">
        <v>1673</v>
      </c>
      <c r="Q136" s="8" t="s">
        <v>941</v>
      </c>
      <c r="R136" s="8">
        <v>180</v>
      </c>
      <c r="S136" s="8">
        <v>19.649999999999999</v>
      </c>
      <c r="T136" s="2"/>
      <c r="U136" s="12"/>
      <c r="V136" s="4"/>
    </row>
    <row r="137" spans="1:22">
      <c r="A137" s="9" t="s">
        <v>1674</v>
      </c>
      <c r="B137" s="9" t="s">
        <v>886</v>
      </c>
      <c r="C137" s="9" t="s">
        <v>32</v>
      </c>
      <c r="D137" s="9" t="s">
        <v>23</v>
      </c>
      <c r="E137" s="9" t="s">
        <v>1374</v>
      </c>
      <c r="F137" s="9" t="s">
        <v>1375</v>
      </c>
      <c r="G137" s="9">
        <v>31.81</v>
      </c>
      <c r="H137" s="9">
        <v>16.03</v>
      </c>
      <c r="I137" s="9">
        <v>0.22939999999999999</v>
      </c>
      <c r="J137" s="9">
        <v>0.77410000000000001</v>
      </c>
      <c r="K137" s="9" t="s">
        <v>1358</v>
      </c>
      <c r="L137" s="9">
        <v>725</v>
      </c>
      <c r="M137" s="9" t="s">
        <v>1426</v>
      </c>
      <c r="N137" s="8" t="str">
        <f t="shared" si="2"/>
        <v>Under Review</v>
      </c>
      <c r="O137" s="90" t="s">
        <v>1675</v>
      </c>
      <c r="P137" s="90" t="s">
        <v>1675</v>
      </c>
      <c r="Q137" s="9"/>
      <c r="R137" s="9">
        <v>60</v>
      </c>
      <c r="S137" s="9">
        <v>29.42</v>
      </c>
      <c r="T137" s="3"/>
      <c r="U137" s="13"/>
      <c r="V137" s="4"/>
    </row>
    <row r="138" spans="1:22">
      <c r="A138" s="8" t="s">
        <v>1676</v>
      </c>
      <c r="B138" s="8" t="s">
        <v>291</v>
      </c>
      <c r="C138" s="8" t="s">
        <v>7</v>
      </c>
      <c r="D138" s="8" t="s">
        <v>1360</v>
      </c>
      <c r="E138" s="8" t="s">
        <v>1411</v>
      </c>
      <c r="F138" s="8" t="s">
        <v>1390</v>
      </c>
      <c r="G138" s="8">
        <v>86.01</v>
      </c>
      <c r="H138" s="8">
        <v>9.65</v>
      </c>
      <c r="I138" s="8">
        <v>0.68859999999999999</v>
      </c>
      <c r="J138" s="8">
        <v>2.1669999999999998</v>
      </c>
      <c r="K138" s="8" t="s">
        <v>1385</v>
      </c>
      <c r="L138" s="8">
        <v>823</v>
      </c>
      <c r="M138" s="8" t="s">
        <v>1426</v>
      </c>
      <c r="N138" s="8" t="str">
        <f t="shared" si="2"/>
        <v>Under Review</v>
      </c>
      <c r="O138" s="89" t="s">
        <v>1626</v>
      </c>
      <c r="P138" s="89" t="s">
        <v>1626</v>
      </c>
      <c r="Q138" s="8"/>
      <c r="R138" s="8">
        <v>48</v>
      </c>
      <c r="S138" s="8">
        <v>0</v>
      </c>
      <c r="T138" s="2"/>
      <c r="U138" s="12"/>
      <c r="V138" s="4"/>
    </row>
    <row r="139" spans="1:22">
      <c r="A139" s="9" t="s">
        <v>1677</v>
      </c>
      <c r="B139" s="9" t="s">
        <v>732</v>
      </c>
      <c r="C139" s="9" t="s">
        <v>41</v>
      </c>
      <c r="D139" s="9" t="s">
        <v>31</v>
      </c>
      <c r="E139" s="9" t="s">
        <v>1411</v>
      </c>
      <c r="F139" s="9" t="s">
        <v>1390</v>
      </c>
      <c r="G139" s="9"/>
      <c r="H139" s="9">
        <v>12.11</v>
      </c>
      <c r="I139" s="9">
        <v>0.71619999999999995</v>
      </c>
      <c r="J139" s="9">
        <v>1.1631</v>
      </c>
      <c r="K139" s="9" t="s">
        <v>1385</v>
      </c>
      <c r="L139" s="9">
        <v>579</v>
      </c>
      <c r="M139" s="9" t="s">
        <v>1377</v>
      </c>
      <c r="N139" s="8" t="str">
        <f t="shared" si="2"/>
        <v>Approved</v>
      </c>
      <c r="O139" s="90" t="s">
        <v>1678</v>
      </c>
      <c r="P139" s="90" t="s">
        <v>1678</v>
      </c>
      <c r="Q139" s="9" t="s">
        <v>439</v>
      </c>
      <c r="R139" s="9">
        <v>180</v>
      </c>
      <c r="S139" s="9">
        <v>0</v>
      </c>
      <c r="T139" s="3"/>
      <c r="U139" s="13"/>
      <c r="V139" s="4"/>
    </row>
    <row r="140" spans="1:22">
      <c r="A140" s="8" t="s">
        <v>1679</v>
      </c>
      <c r="B140" s="8" t="s">
        <v>411</v>
      </c>
      <c r="C140" s="8" t="s">
        <v>35</v>
      </c>
      <c r="D140" s="8" t="s">
        <v>23</v>
      </c>
      <c r="E140" s="8" t="s">
        <v>1389</v>
      </c>
      <c r="F140" s="8" t="s">
        <v>1384</v>
      </c>
      <c r="G140" s="8">
        <v>48.59</v>
      </c>
      <c r="H140" s="8">
        <v>16.46</v>
      </c>
      <c r="I140" s="8">
        <v>0.83130000000000004</v>
      </c>
      <c r="J140" s="8">
        <v>0.82789999999999997</v>
      </c>
      <c r="K140" s="8" t="s">
        <v>1395</v>
      </c>
      <c r="L140" s="8">
        <v>855</v>
      </c>
      <c r="M140" s="8" t="s">
        <v>1377</v>
      </c>
      <c r="N140" s="8" t="str">
        <f t="shared" si="2"/>
        <v>Approved</v>
      </c>
      <c r="O140" s="89" t="s">
        <v>416</v>
      </c>
      <c r="P140" s="89" t="s">
        <v>416</v>
      </c>
      <c r="Q140" s="8" t="s">
        <v>771</v>
      </c>
      <c r="R140" s="8">
        <v>120</v>
      </c>
      <c r="S140" s="8">
        <v>45.74</v>
      </c>
      <c r="T140" s="2"/>
      <c r="U140" s="12"/>
      <c r="V140" s="4"/>
    </row>
    <row r="141" spans="1:22">
      <c r="A141" s="9" t="s">
        <v>1680</v>
      </c>
      <c r="B141" s="9" t="s">
        <v>116</v>
      </c>
      <c r="C141" s="9" t="s">
        <v>38</v>
      </c>
      <c r="D141" s="9" t="s">
        <v>10</v>
      </c>
      <c r="E141" s="9" t="s">
        <v>1389</v>
      </c>
      <c r="F141" s="9" t="s">
        <v>1375</v>
      </c>
      <c r="G141" s="9">
        <v>44.6</v>
      </c>
      <c r="H141" s="9">
        <v>17.54</v>
      </c>
      <c r="I141" s="9">
        <v>0.46379999999999999</v>
      </c>
      <c r="J141" s="9">
        <v>4.0792000000000002</v>
      </c>
      <c r="K141" s="9" t="s">
        <v>1395</v>
      </c>
      <c r="L141" s="9">
        <v>580</v>
      </c>
      <c r="M141" s="9" t="s">
        <v>1386</v>
      </c>
      <c r="N141" s="8" t="str">
        <f t="shared" si="2"/>
        <v>Rejected</v>
      </c>
      <c r="O141" s="90" t="s">
        <v>1681</v>
      </c>
      <c r="P141" s="90" t="s">
        <v>1681</v>
      </c>
      <c r="Q141" s="9"/>
      <c r="R141" s="9">
        <v>12</v>
      </c>
      <c r="S141" s="9">
        <v>11.06</v>
      </c>
      <c r="T141" s="3"/>
      <c r="U141" s="13"/>
      <c r="V141" s="4"/>
    </row>
    <row r="142" spans="1:22">
      <c r="A142" s="8" t="s">
        <v>1682</v>
      </c>
      <c r="B142" s="8" t="s">
        <v>563</v>
      </c>
      <c r="C142" s="8" t="s">
        <v>38</v>
      </c>
      <c r="D142" s="8" t="s">
        <v>1360</v>
      </c>
      <c r="E142" s="8" t="s">
        <v>1389</v>
      </c>
      <c r="F142" s="8" t="s">
        <v>1384</v>
      </c>
      <c r="G142" s="8">
        <v>3.13</v>
      </c>
      <c r="H142" s="8">
        <v>17.52</v>
      </c>
      <c r="I142" s="8">
        <v>1.66E-2</v>
      </c>
      <c r="J142" s="8">
        <v>0.1124</v>
      </c>
      <c r="K142" s="8" t="s">
        <v>1376</v>
      </c>
      <c r="L142" s="8">
        <v>791</v>
      </c>
      <c r="M142" s="8" t="s">
        <v>1381</v>
      </c>
      <c r="N142" s="8" t="str">
        <f t="shared" si="2"/>
        <v xml:space="preserve">Rejected </v>
      </c>
      <c r="O142" s="89" t="s">
        <v>1683</v>
      </c>
      <c r="P142" s="89" t="s">
        <v>1683</v>
      </c>
      <c r="Q142" s="8"/>
      <c r="R142" s="8">
        <v>36</v>
      </c>
      <c r="S142" s="8">
        <v>1.21</v>
      </c>
      <c r="T142" s="2"/>
      <c r="U142" s="12"/>
      <c r="V142" s="4"/>
    </row>
    <row r="143" spans="1:22">
      <c r="A143" s="9" t="s">
        <v>1684</v>
      </c>
      <c r="B143" s="9" t="s">
        <v>605</v>
      </c>
      <c r="C143" s="9" t="s">
        <v>28</v>
      </c>
      <c r="D143" s="9" t="s">
        <v>1360</v>
      </c>
      <c r="E143" s="9" t="s">
        <v>1411</v>
      </c>
      <c r="F143" s="9" t="s">
        <v>1390</v>
      </c>
      <c r="G143" s="9">
        <v>88.28</v>
      </c>
      <c r="H143" s="9">
        <v>8.2200000000000006</v>
      </c>
      <c r="I143" s="9">
        <v>0.63270000000000004</v>
      </c>
      <c r="J143" s="9">
        <v>2.7753000000000001</v>
      </c>
      <c r="K143" s="9" t="s">
        <v>1395</v>
      </c>
      <c r="L143" s="9">
        <v>741</v>
      </c>
      <c r="M143" s="9" t="s">
        <v>1386</v>
      </c>
      <c r="N143" s="8" t="str">
        <f t="shared" si="2"/>
        <v>Rejected</v>
      </c>
      <c r="O143" s="90" t="s">
        <v>1473</v>
      </c>
      <c r="P143" s="90" t="s">
        <v>1473</v>
      </c>
      <c r="Q143" s="9"/>
      <c r="R143" s="9">
        <v>36</v>
      </c>
      <c r="S143" s="9">
        <v>37.21</v>
      </c>
      <c r="T143" s="3"/>
      <c r="U143" s="13"/>
      <c r="V143" s="4"/>
    </row>
    <row r="144" spans="1:22">
      <c r="A144" s="8" t="s">
        <v>1685</v>
      </c>
      <c r="B144" s="8" t="s">
        <v>950</v>
      </c>
      <c r="C144" s="8" t="s">
        <v>20</v>
      </c>
      <c r="D144" s="8" t="s">
        <v>10</v>
      </c>
      <c r="E144" s="8" t="s">
        <v>1411</v>
      </c>
      <c r="F144" s="8" t="s">
        <v>1390</v>
      </c>
      <c r="G144" s="8">
        <v>19.72</v>
      </c>
      <c r="H144" s="8">
        <v>16.190000000000001</v>
      </c>
      <c r="I144" s="8">
        <v>0.19550000000000001</v>
      </c>
      <c r="J144" s="8">
        <v>1.7909999999999999</v>
      </c>
      <c r="K144" s="8" t="s">
        <v>1412</v>
      </c>
      <c r="L144" s="8">
        <v>763</v>
      </c>
      <c r="M144" s="8" t="s">
        <v>1386</v>
      </c>
      <c r="N144" s="8" t="str">
        <f t="shared" si="2"/>
        <v>Rejected</v>
      </c>
      <c r="O144" s="89" t="s">
        <v>1686</v>
      </c>
      <c r="P144" s="89" t="s">
        <v>1686</v>
      </c>
      <c r="Q144" s="8"/>
      <c r="R144" s="8">
        <v>12</v>
      </c>
      <c r="S144" s="8">
        <v>18.2</v>
      </c>
      <c r="T144" s="2"/>
      <c r="U144" s="12"/>
      <c r="V144" s="4"/>
    </row>
    <row r="145" spans="1:22">
      <c r="A145" s="9" t="s">
        <v>1687</v>
      </c>
      <c r="B145" s="9" t="s">
        <v>198</v>
      </c>
      <c r="C145" s="9" t="s">
        <v>35</v>
      </c>
      <c r="D145" s="9" t="s">
        <v>23</v>
      </c>
      <c r="E145" s="9" t="s">
        <v>1380</v>
      </c>
      <c r="F145" s="9" t="s">
        <v>1384</v>
      </c>
      <c r="G145" s="9">
        <v>51.35</v>
      </c>
      <c r="H145" s="9">
        <v>14.6</v>
      </c>
      <c r="I145" s="9">
        <v>0.64890000000000003</v>
      </c>
      <c r="J145" s="9">
        <v>0.70469999999999999</v>
      </c>
      <c r="K145" s="9" t="s">
        <v>1358</v>
      </c>
      <c r="L145" s="9">
        <v>892</v>
      </c>
      <c r="M145" s="9" t="s">
        <v>1377</v>
      </c>
      <c r="N145" s="8" t="str">
        <f t="shared" si="2"/>
        <v>Approved</v>
      </c>
      <c r="O145" s="90" t="s">
        <v>1688</v>
      </c>
      <c r="P145" s="90" t="s">
        <v>1688</v>
      </c>
      <c r="Q145" s="9" t="s">
        <v>1689</v>
      </c>
      <c r="R145" s="9">
        <v>180</v>
      </c>
      <c r="S145" s="9">
        <v>36.229999999999997</v>
      </c>
      <c r="T145" s="3"/>
      <c r="U145" s="13"/>
      <c r="V145" s="4"/>
    </row>
    <row r="146" spans="1:22">
      <c r="A146" s="8" t="s">
        <v>1690</v>
      </c>
      <c r="B146" s="8" t="s">
        <v>1332</v>
      </c>
      <c r="C146" s="8" t="s">
        <v>35</v>
      </c>
      <c r="D146" s="8" t="s">
        <v>44</v>
      </c>
      <c r="E146" s="8" t="s">
        <v>1408</v>
      </c>
      <c r="F146" s="8" t="s">
        <v>1390</v>
      </c>
      <c r="G146" s="8">
        <v>40.69</v>
      </c>
      <c r="H146" s="8">
        <v>13.92</v>
      </c>
      <c r="I146" s="8">
        <v>0.2258</v>
      </c>
      <c r="J146" s="8">
        <v>1.1103000000000001</v>
      </c>
      <c r="K146" s="8" t="s">
        <v>1395</v>
      </c>
      <c r="L146" s="8">
        <v>849</v>
      </c>
      <c r="M146" s="8" t="s">
        <v>1377</v>
      </c>
      <c r="N146" s="8" t="str">
        <f t="shared" si="2"/>
        <v>Approved</v>
      </c>
      <c r="O146" s="89" t="s">
        <v>1691</v>
      </c>
      <c r="P146" s="89" t="s">
        <v>1691</v>
      </c>
      <c r="Q146" s="8" t="s">
        <v>1230</v>
      </c>
      <c r="R146" s="8">
        <v>48</v>
      </c>
      <c r="S146" s="8">
        <v>11.63</v>
      </c>
      <c r="T146" s="2"/>
      <c r="U146" s="12"/>
      <c r="V146" s="4"/>
    </row>
    <row r="147" spans="1:22">
      <c r="A147" s="9" t="s">
        <v>1692</v>
      </c>
      <c r="B147" s="9" t="s">
        <v>309</v>
      </c>
      <c r="C147" s="9" t="s">
        <v>28</v>
      </c>
      <c r="D147" s="9" t="s">
        <v>31</v>
      </c>
      <c r="E147" s="9" t="s">
        <v>1411</v>
      </c>
      <c r="F147" s="9" t="s">
        <v>1384</v>
      </c>
      <c r="G147" s="9">
        <v>14.3</v>
      </c>
      <c r="H147" s="9">
        <v>12.39</v>
      </c>
      <c r="I147" s="9">
        <v>0.1469</v>
      </c>
      <c r="J147" s="9">
        <v>1.2730999999999999</v>
      </c>
      <c r="K147" s="9" t="s">
        <v>1376</v>
      </c>
      <c r="L147" s="9">
        <v>667</v>
      </c>
      <c r="M147" s="9" t="s">
        <v>1403</v>
      </c>
      <c r="N147" s="8" t="str">
        <f t="shared" si="2"/>
        <v>Approved</v>
      </c>
      <c r="O147" s="90" t="s">
        <v>920</v>
      </c>
      <c r="P147" s="90" t="s">
        <v>920</v>
      </c>
      <c r="Q147" s="9" t="s">
        <v>794</v>
      </c>
      <c r="R147" s="9">
        <v>12</v>
      </c>
      <c r="S147" s="9">
        <v>6.91</v>
      </c>
      <c r="T147" s="3"/>
      <c r="U147" s="13"/>
      <c r="V147" s="4"/>
    </row>
    <row r="148" spans="1:22">
      <c r="A148" s="8" t="s">
        <v>1693</v>
      </c>
      <c r="B148" s="8" t="s">
        <v>772</v>
      </c>
      <c r="C148" s="8" t="s">
        <v>28</v>
      </c>
      <c r="D148" s="8" t="s">
        <v>31</v>
      </c>
      <c r="E148" s="8" t="s">
        <v>1400</v>
      </c>
      <c r="F148" s="8" t="s">
        <v>1384</v>
      </c>
      <c r="G148" s="8">
        <v>18.78</v>
      </c>
      <c r="H148" s="8">
        <v>14.6</v>
      </c>
      <c r="I148" s="8">
        <v>0.1951</v>
      </c>
      <c r="J148" s="8">
        <v>0.90700000000000003</v>
      </c>
      <c r="K148" s="8" t="s">
        <v>1412</v>
      </c>
      <c r="L148" s="8">
        <v>663</v>
      </c>
      <c r="M148" s="8" t="s">
        <v>1403</v>
      </c>
      <c r="N148" s="8" t="str">
        <f t="shared" si="2"/>
        <v>Approved</v>
      </c>
      <c r="O148" s="89" t="s">
        <v>1694</v>
      </c>
      <c r="P148" s="89" t="s">
        <v>1694</v>
      </c>
      <c r="Q148" s="8" t="s">
        <v>1670</v>
      </c>
      <c r="R148" s="8">
        <v>24</v>
      </c>
      <c r="S148" s="8">
        <v>12.15</v>
      </c>
      <c r="T148" s="2"/>
      <c r="U148" s="12"/>
      <c r="V148" s="4"/>
    </row>
    <row r="149" spans="1:22">
      <c r="A149" s="9" t="s">
        <v>1695</v>
      </c>
      <c r="B149" s="9" t="s">
        <v>223</v>
      </c>
      <c r="C149" s="9" t="s">
        <v>12</v>
      </c>
      <c r="D149" s="9" t="s">
        <v>10</v>
      </c>
      <c r="E149" s="9" t="s">
        <v>1408</v>
      </c>
      <c r="F149" s="9" t="s">
        <v>1384</v>
      </c>
      <c r="G149" s="9">
        <v>55.06</v>
      </c>
      <c r="H149" s="9">
        <v>14.93</v>
      </c>
      <c r="I149" s="9">
        <v>0.48180000000000001</v>
      </c>
      <c r="J149" s="9">
        <v>1.3079000000000001</v>
      </c>
      <c r="K149" s="9" t="s">
        <v>1395</v>
      </c>
      <c r="L149" s="9">
        <v>722</v>
      </c>
      <c r="M149" s="9" t="s">
        <v>1381</v>
      </c>
      <c r="N149" s="8" t="str">
        <f t="shared" si="2"/>
        <v xml:space="preserve">Rejected </v>
      </c>
      <c r="O149" s="90" t="s">
        <v>1599</v>
      </c>
      <c r="P149" s="90" t="s">
        <v>1599</v>
      </c>
      <c r="Q149" s="9"/>
      <c r="R149" s="9">
        <v>60</v>
      </c>
      <c r="S149" s="9">
        <v>52.23</v>
      </c>
      <c r="T149" s="3"/>
      <c r="U149" s="13"/>
      <c r="V149" s="4"/>
    </row>
    <row r="150" spans="1:22">
      <c r="A150" s="8" t="s">
        <v>1696</v>
      </c>
      <c r="B150" s="8" t="s">
        <v>1285</v>
      </c>
      <c r="C150" s="8" t="s">
        <v>24</v>
      </c>
      <c r="D150" s="8" t="s">
        <v>10</v>
      </c>
      <c r="E150" s="8" t="s">
        <v>1408</v>
      </c>
      <c r="F150" s="8" t="s">
        <v>1375</v>
      </c>
      <c r="G150" s="8">
        <v>82.41</v>
      </c>
      <c r="H150" s="8">
        <v>11.94</v>
      </c>
      <c r="I150" s="8">
        <v>0.91359999999999997</v>
      </c>
      <c r="J150" s="8">
        <v>7.3197000000000001</v>
      </c>
      <c r="K150" s="8" t="s">
        <v>1376</v>
      </c>
      <c r="L150" s="8">
        <v>729</v>
      </c>
      <c r="M150" s="8" t="s">
        <v>1381</v>
      </c>
      <c r="N150" s="8" t="str">
        <f t="shared" si="2"/>
        <v xml:space="preserve">Rejected </v>
      </c>
      <c r="O150" s="89" t="s">
        <v>1697</v>
      </c>
      <c r="P150" s="89" t="s">
        <v>1697</v>
      </c>
      <c r="Q150" s="8"/>
      <c r="R150" s="8">
        <v>12</v>
      </c>
      <c r="S150" s="8">
        <v>77.540000000000006</v>
      </c>
      <c r="T150" s="2"/>
      <c r="U150" s="12"/>
      <c r="V150" s="4"/>
    </row>
    <row r="151" spans="1:22">
      <c r="A151" s="9" t="s">
        <v>1698</v>
      </c>
      <c r="B151" s="9" t="s">
        <v>408</v>
      </c>
      <c r="C151" s="9" t="s">
        <v>20</v>
      </c>
      <c r="D151" s="9" t="s">
        <v>1360</v>
      </c>
      <c r="E151" s="9" t="s">
        <v>1400</v>
      </c>
      <c r="F151" s="9" t="s">
        <v>1384</v>
      </c>
      <c r="G151" s="9">
        <v>52.07</v>
      </c>
      <c r="H151" s="9">
        <v>15.83</v>
      </c>
      <c r="I151" s="9">
        <v>0.82469999999999999</v>
      </c>
      <c r="J151" s="9">
        <v>0.75860000000000005</v>
      </c>
      <c r="K151" s="9" t="s">
        <v>1412</v>
      </c>
      <c r="L151" s="9">
        <v>798</v>
      </c>
      <c r="M151" s="9" t="s">
        <v>1396</v>
      </c>
      <c r="N151" s="8" t="str">
        <f t="shared" si="2"/>
        <v>Approved</v>
      </c>
      <c r="O151" s="90" t="s">
        <v>1512</v>
      </c>
      <c r="P151" s="90" t="s">
        <v>1512</v>
      </c>
      <c r="Q151" s="9" t="s">
        <v>1699</v>
      </c>
      <c r="R151" s="9">
        <v>180</v>
      </c>
      <c r="S151" s="9">
        <v>13.52</v>
      </c>
      <c r="T151" s="3"/>
      <c r="U151" s="13"/>
      <c r="V151" s="4"/>
    </row>
    <row r="152" spans="1:22">
      <c r="A152" s="8" t="s">
        <v>1700</v>
      </c>
      <c r="B152" s="8" t="s">
        <v>383</v>
      </c>
      <c r="C152" s="8" t="s">
        <v>35</v>
      </c>
      <c r="D152" s="8" t="s">
        <v>44</v>
      </c>
      <c r="E152" s="8" t="s">
        <v>1411</v>
      </c>
      <c r="F152" s="8" t="s">
        <v>1384</v>
      </c>
      <c r="G152" s="8">
        <v>38.1</v>
      </c>
      <c r="H152" s="8">
        <v>8.91</v>
      </c>
      <c r="I152" s="8">
        <v>0.72960000000000003</v>
      </c>
      <c r="J152" s="8">
        <v>3.3302999999999998</v>
      </c>
      <c r="K152" s="8" t="s">
        <v>1376</v>
      </c>
      <c r="L152" s="8">
        <v>728</v>
      </c>
      <c r="M152" s="8" t="s">
        <v>1381</v>
      </c>
      <c r="N152" s="8" t="str">
        <f t="shared" si="2"/>
        <v xml:space="preserve">Rejected </v>
      </c>
      <c r="O152" s="89" t="s">
        <v>1701</v>
      </c>
      <c r="P152" s="89" t="s">
        <v>1701</v>
      </c>
      <c r="Q152" s="8"/>
      <c r="R152" s="8">
        <v>12</v>
      </c>
      <c r="S152" s="8">
        <v>14.82</v>
      </c>
      <c r="T152" s="2"/>
      <c r="U152" s="12"/>
      <c r="V152" s="4"/>
    </row>
    <row r="153" spans="1:22">
      <c r="A153" s="9" t="s">
        <v>1702</v>
      </c>
      <c r="B153" s="9" t="s">
        <v>648</v>
      </c>
      <c r="C153" s="9" t="s">
        <v>38</v>
      </c>
      <c r="D153" s="9" t="s">
        <v>31</v>
      </c>
      <c r="E153" s="9" t="s">
        <v>1408</v>
      </c>
      <c r="F153" s="9" t="s">
        <v>1390</v>
      </c>
      <c r="G153" s="9">
        <v>3.3</v>
      </c>
      <c r="H153" s="9">
        <v>17.64</v>
      </c>
      <c r="I153" s="9">
        <v>2.41E-2</v>
      </c>
      <c r="J153" s="9">
        <v>6.8699999999999997E-2</v>
      </c>
      <c r="K153" s="9" t="s">
        <v>1358</v>
      </c>
      <c r="L153" s="9">
        <v>887</v>
      </c>
      <c r="M153" s="9" t="s">
        <v>1381</v>
      </c>
      <c r="N153" s="8" t="str">
        <f t="shared" si="2"/>
        <v xml:space="preserve">Rejected </v>
      </c>
      <c r="O153" s="90" t="s">
        <v>1703</v>
      </c>
      <c r="P153" s="90" t="s">
        <v>1703</v>
      </c>
      <c r="Q153" s="9"/>
      <c r="R153" s="9">
        <v>84</v>
      </c>
      <c r="S153" s="9">
        <v>3.08</v>
      </c>
      <c r="T153" s="3"/>
      <c r="U153" s="13"/>
      <c r="V153" s="4"/>
    </row>
    <row r="154" spans="1:22">
      <c r="A154" s="8" t="s">
        <v>1704</v>
      </c>
      <c r="B154" s="8" t="s">
        <v>820</v>
      </c>
      <c r="C154" s="8" t="s">
        <v>32</v>
      </c>
      <c r="D154" s="8" t="s">
        <v>1360</v>
      </c>
      <c r="E154" s="8" t="s">
        <v>1400</v>
      </c>
      <c r="F154" s="8" t="s">
        <v>1384</v>
      </c>
      <c r="G154" s="8">
        <v>33.56</v>
      </c>
      <c r="H154" s="8">
        <v>14.53</v>
      </c>
      <c r="I154" s="8">
        <v>0.32119999999999999</v>
      </c>
      <c r="J154" s="8">
        <v>1.1556999999999999</v>
      </c>
      <c r="K154" s="8" t="s">
        <v>1385</v>
      </c>
      <c r="L154" s="8">
        <v>655</v>
      </c>
      <c r="M154" s="8" t="s">
        <v>1381</v>
      </c>
      <c r="N154" s="8" t="str">
        <f t="shared" si="2"/>
        <v xml:space="preserve">Rejected </v>
      </c>
      <c r="O154" s="89" t="s">
        <v>1705</v>
      </c>
      <c r="P154" s="89" t="s">
        <v>1705</v>
      </c>
      <c r="Q154" s="8"/>
      <c r="R154" s="8">
        <v>36</v>
      </c>
      <c r="S154" s="8">
        <v>0</v>
      </c>
      <c r="T154" s="2"/>
      <c r="U154" s="12"/>
      <c r="V154" s="4"/>
    </row>
    <row r="155" spans="1:22">
      <c r="A155" s="9" t="s">
        <v>1706</v>
      </c>
      <c r="B155" s="9" t="s">
        <v>761</v>
      </c>
      <c r="C155" s="9" t="s">
        <v>7</v>
      </c>
      <c r="D155" s="9" t="s">
        <v>1360</v>
      </c>
      <c r="E155" s="9" t="s">
        <v>1389</v>
      </c>
      <c r="F155" s="9" t="s">
        <v>1384</v>
      </c>
      <c r="G155" s="9">
        <v>91.22</v>
      </c>
      <c r="H155" s="9">
        <v>9.76</v>
      </c>
      <c r="I155" s="9">
        <v>0.85440000000000005</v>
      </c>
      <c r="J155" s="9">
        <v>0.86580000000000001</v>
      </c>
      <c r="K155" s="9" t="s">
        <v>1385</v>
      </c>
      <c r="L155" s="9">
        <v>751</v>
      </c>
      <c r="M155" s="9" t="s">
        <v>1377</v>
      </c>
      <c r="N155" s="8" t="str">
        <f t="shared" si="2"/>
        <v>Approved</v>
      </c>
      <c r="O155" s="90" t="s">
        <v>1707</v>
      </c>
      <c r="P155" s="90" t="s">
        <v>1707</v>
      </c>
      <c r="Q155" s="9" t="s">
        <v>1708</v>
      </c>
      <c r="R155" s="9">
        <v>240</v>
      </c>
      <c r="S155" s="9">
        <v>0</v>
      </c>
      <c r="T155" s="3"/>
      <c r="U155" s="13"/>
      <c r="V155" s="4"/>
    </row>
    <row r="156" spans="1:22">
      <c r="A156" s="8" t="s">
        <v>1709</v>
      </c>
      <c r="B156" s="8" t="s">
        <v>1217</v>
      </c>
      <c r="C156" s="8" t="s">
        <v>32</v>
      </c>
      <c r="D156" s="8" t="s">
        <v>44</v>
      </c>
      <c r="E156" s="8" t="s">
        <v>1389</v>
      </c>
      <c r="F156" s="8" t="s">
        <v>1384</v>
      </c>
      <c r="G156" s="8">
        <v>13.78</v>
      </c>
      <c r="H156" s="8">
        <v>15.67</v>
      </c>
      <c r="I156" s="8">
        <v>0.14929999999999999</v>
      </c>
      <c r="J156" s="8">
        <v>0.38819999999999999</v>
      </c>
      <c r="K156" s="8" t="s">
        <v>1395</v>
      </c>
      <c r="L156" s="8">
        <v>814</v>
      </c>
      <c r="M156" s="8" t="s">
        <v>1386</v>
      </c>
      <c r="N156" s="8" t="str">
        <f t="shared" si="2"/>
        <v>Rejected</v>
      </c>
      <c r="O156" s="89" t="s">
        <v>1710</v>
      </c>
      <c r="P156" s="89" t="s">
        <v>1710</v>
      </c>
      <c r="Q156" s="8"/>
      <c r="R156" s="8">
        <v>48</v>
      </c>
      <c r="S156" s="8">
        <v>6.44</v>
      </c>
      <c r="T156" s="2"/>
      <c r="U156" s="12"/>
      <c r="V156" s="4"/>
    </row>
    <row r="157" spans="1:22">
      <c r="A157" s="9" t="s">
        <v>1711</v>
      </c>
      <c r="B157" s="9" t="s">
        <v>912</v>
      </c>
      <c r="C157" s="9" t="s">
        <v>41</v>
      </c>
      <c r="D157" s="9" t="s">
        <v>31</v>
      </c>
      <c r="E157" s="9" t="s">
        <v>1411</v>
      </c>
      <c r="F157" s="9" t="s">
        <v>1384</v>
      </c>
      <c r="G157" s="9">
        <v>50.75</v>
      </c>
      <c r="H157" s="9">
        <v>10.53</v>
      </c>
      <c r="I157" s="9">
        <v>0.25940000000000002</v>
      </c>
      <c r="J157" s="9">
        <v>1.6501999999999999</v>
      </c>
      <c r="K157" s="9" t="s">
        <v>1376</v>
      </c>
      <c r="L157" s="9">
        <v>868</v>
      </c>
      <c r="M157" s="9" t="s">
        <v>1396</v>
      </c>
      <c r="N157" s="8" t="str">
        <f t="shared" si="2"/>
        <v>Approved</v>
      </c>
      <c r="O157" s="90" t="s">
        <v>354</v>
      </c>
      <c r="P157" s="90" t="s">
        <v>354</v>
      </c>
      <c r="Q157" s="9" t="s">
        <v>1058</v>
      </c>
      <c r="R157" s="9">
        <v>36</v>
      </c>
      <c r="S157" s="9">
        <v>39.909999999999997</v>
      </c>
      <c r="T157" s="3"/>
      <c r="U157" s="13"/>
      <c r="V157" s="4"/>
    </row>
    <row r="158" spans="1:22">
      <c r="A158" s="8" t="s">
        <v>1712</v>
      </c>
      <c r="B158" s="8" t="s">
        <v>1240</v>
      </c>
      <c r="C158" s="8" t="s">
        <v>35</v>
      </c>
      <c r="D158" s="8" t="s">
        <v>44</v>
      </c>
      <c r="E158" s="8" t="s">
        <v>1400</v>
      </c>
      <c r="F158" s="8" t="s">
        <v>1390</v>
      </c>
      <c r="G158" s="8">
        <v>4.87</v>
      </c>
      <c r="H158" s="8">
        <v>14.61</v>
      </c>
      <c r="I158" s="8">
        <v>9.1499999999999998E-2</v>
      </c>
      <c r="J158" s="8">
        <v>9.2899999999999996E-2</v>
      </c>
      <c r="K158" s="8" t="s">
        <v>1412</v>
      </c>
      <c r="L158" s="8">
        <v>797</v>
      </c>
      <c r="M158" s="8" t="s">
        <v>1377</v>
      </c>
      <c r="N158" s="8" t="str">
        <f t="shared" si="2"/>
        <v>Approved</v>
      </c>
      <c r="O158" s="89" t="s">
        <v>1713</v>
      </c>
      <c r="P158" s="89" t="s">
        <v>1713</v>
      </c>
      <c r="Q158" s="8" t="s">
        <v>1714</v>
      </c>
      <c r="R158" s="8">
        <v>84</v>
      </c>
      <c r="S158" s="8">
        <v>1.52</v>
      </c>
      <c r="T158" s="2"/>
      <c r="U158" s="12"/>
      <c r="V158" s="4"/>
    </row>
    <row r="159" spans="1:22">
      <c r="A159" s="9" t="s">
        <v>1715</v>
      </c>
      <c r="B159" s="9" t="s">
        <v>721</v>
      </c>
      <c r="C159" s="9" t="s">
        <v>32</v>
      </c>
      <c r="D159" s="9" t="s">
        <v>1360</v>
      </c>
      <c r="E159" s="9" t="s">
        <v>1374</v>
      </c>
      <c r="F159" s="9" t="s">
        <v>1390</v>
      </c>
      <c r="G159" s="9">
        <v>10.46</v>
      </c>
      <c r="H159" s="9">
        <v>7.98</v>
      </c>
      <c r="I159" s="9">
        <v>0.19120000000000001</v>
      </c>
      <c r="J159" s="9">
        <v>0.32769999999999999</v>
      </c>
      <c r="K159" s="9" t="s">
        <v>1412</v>
      </c>
      <c r="L159" s="9">
        <v>563</v>
      </c>
      <c r="M159" s="9" t="s">
        <v>1381</v>
      </c>
      <c r="N159" s="8" t="str">
        <f t="shared" si="2"/>
        <v xml:space="preserve">Rejected </v>
      </c>
      <c r="O159" s="90" t="s">
        <v>552</v>
      </c>
      <c r="P159" s="90" t="s">
        <v>552</v>
      </c>
      <c r="Q159" s="9"/>
      <c r="R159" s="9">
        <v>36</v>
      </c>
      <c r="S159" s="9">
        <v>6.97</v>
      </c>
      <c r="T159" s="3"/>
      <c r="U159" s="13"/>
      <c r="V159" s="4"/>
    </row>
    <row r="160" spans="1:22">
      <c r="A160" s="8" t="s">
        <v>1716</v>
      </c>
      <c r="B160" s="8" t="s">
        <v>1269</v>
      </c>
      <c r="C160" s="8" t="s">
        <v>20</v>
      </c>
      <c r="D160" s="8" t="s">
        <v>44</v>
      </c>
      <c r="E160" s="8" t="s">
        <v>1400</v>
      </c>
      <c r="F160" s="8" t="s">
        <v>1390</v>
      </c>
      <c r="G160" s="8">
        <v>13</v>
      </c>
      <c r="H160" s="8">
        <v>15.81</v>
      </c>
      <c r="I160" s="8">
        <v>0.16339999999999999</v>
      </c>
      <c r="J160" s="8">
        <v>0.25679999999999997</v>
      </c>
      <c r="K160" s="8"/>
      <c r="L160" s="8">
        <v>845</v>
      </c>
      <c r="M160" s="8" t="s">
        <v>1377</v>
      </c>
      <c r="N160" s="8" t="str">
        <f t="shared" si="2"/>
        <v>Approved</v>
      </c>
      <c r="O160" s="89" t="s">
        <v>1717</v>
      </c>
      <c r="P160" s="89" t="s">
        <v>1717</v>
      </c>
      <c r="Q160" s="8" t="s">
        <v>1718</v>
      </c>
      <c r="R160" s="8">
        <v>84</v>
      </c>
      <c r="S160" s="8">
        <v>3.59</v>
      </c>
      <c r="T160" s="2"/>
      <c r="U160" s="12"/>
      <c r="V160" s="4"/>
    </row>
    <row r="161" spans="1:22">
      <c r="A161" s="9" t="s">
        <v>1719</v>
      </c>
      <c r="B161" s="9" t="s">
        <v>956</v>
      </c>
      <c r="C161" s="9" t="s">
        <v>35</v>
      </c>
      <c r="D161" s="9" t="s">
        <v>44</v>
      </c>
      <c r="E161" s="9" t="s">
        <v>1408</v>
      </c>
      <c r="F161" s="9" t="s">
        <v>1390</v>
      </c>
      <c r="G161" s="9">
        <v>40.53</v>
      </c>
      <c r="H161" s="9">
        <v>7.92</v>
      </c>
      <c r="I161" s="9">
        <v>0.35499999999999998</v>
      </c>
      <c r="J161" s="9">
        <v>1.2685999999999999</v>
      </c>
      <c r="K161" s="9" t="s">
        <v>1412</v>
      </c>
      <c r="L161" s="9">
        <v>837</v>
      </c>
      <c r="M161" s="9" t="s">
        <v>1381</v>
      </c>
      <c r="N161" s="8" t="str">
        <f t="shared" si="2"/>
        <v xml:space="preserve">Rejected </v>
      </c>
      <c r="O161" s="90" t="s">
        <v>1720</v>
      </c>
      <c r="P161" s="90" t="s">
        <v>1720</v>
      </c>
      <c r="Q161" s="9"/>
      <c r="R161" s="9">
        <v>36</v>
      </c>
      <c r="S161" s="9">
        <v>20.75</v>
      </c>
      <c r="T161" s="3"/>
      <c r="U161" s="13"/>
      <c r="V161" s="4"/>
    </row>
    <row r="162" spans="1:22">
      <c r="A162" s="8" t="s">
        <v>1721</v>
      </c>
      <c r="B162" s="8" t="s">
        <v>432</v>
      </c>
      <c r="C162" s="8" t="s">
        <v>35</v>
      </c>
      <c r="D162" s="8" t="s">
        <v>1360</v>
      </c>
      <c r="E162" s="8" t="s">
        <v>1400</v>
      </c>
      <c r="F162" s="8" t="s">
        <v>1375</v>
      </c>
      <c r="G162" s="8">
        <v>84.31</v>
      </c>
      <c r="H162" s="8">
        <v>7.7</v>
      </c>
      <c r="I162" s="8">
        <v>0.54869999999999997</v>
      </c>
      <c r="J162" s="8">
        <v>1.6974</v>
      </c>
      <c r="K162" s="8" t="s">
        <v>1385</v>
      </c>
      <c r="L162" s="8">
        <v>868</v>
      </c>
      <c r="M162" s="8" t="s">
        <v>1403</v>
      </c>
      <c r="N162" s="8" t="str">
        <f t="shared" si="2"/>
        <v>Approved</v>
      </c>
      <c r="O162" s="89" t="s">
        <v>1703</v>
      </c>
      <c r="P162" s="89" t="s">
        <v>1703</v>
      </c>
      <c r="Q162" s="8" t="s">
        <v>1722</v>
      </c>
      <c r="R162" s="8">
        <v>60</v>
      </c>
      <c r="S162" s="8">
        <v>0</v>
      </c>
      <c r="T162" s="2"/>
      <c r="U162" s="12"/>
      <c r="V162" s="4"/>
    </row>
    <row r="163" spans="1:22">
      <c r="A163" s="9" t="s">
        <v>1723</v>
      </c>
      <c r="B163" s="9" t="s">
        <v>1000</v>
      </c>
      <c r="C163" s="9" t="s">
        <v>24</v>
      </c>
      <c r="D163" s="9" t="s">
        <v>1360</v>
      </c>
      <c r="E163" s="9" t="s">
        <v>1400</v>
      </c>
      <c r="F163" s="9" t="s">
        <v>1375</v>
      </c>
      <c r="G163" s="9">
        <v>18.62</v>
      </c>
      <c r="H163" s="9">
        <v>17.32</v>
      </c>
      <c r="I163" s="9">
        <v>0.24179999999999999</v>
      </c>
      <c r="J163" s="9">
        <v>0.2908</v>
      </c>
      <c r="K163" s="9" t="s">
        <v>1385</v>
      </c>
      <c r="L163" s="9">
        <v>621</v>
      </c>
      <c r="M163" s="9" t="s">
        <v>1381</v>
      </c>
      <c r="N163" s="8" t="str">
        <f t="shared" si="2"/>
        <v xml:space="preserve">Rejected </v>
      </c>
      <c r="O163" s="90" t="s">
        <v>1093</v>
      </c>
      <c r="P163" s="90" t="s">
        <v>1093</v>
      </c>
      <c r="Q163" s="9"/>
      <c r="R163" s="9">
        <v>180</v>
      </c>
      <c r="S163" s="9">
        <v>0</v>
      </c>
      <c r="T163" s="3"/>
      <c r="U163" s="13"/>
      <c r="V163" s="4"/>
    </row>
    <row r="164" spans="1:22">
      <c r="A164" s="8" t="s">
        <v>1724</v>
      </c>
      <c r="B164" s="8" t="s">
        <v>1263</v>
      </c>
      <c r="C164" s="8" t="s">
        <v>12</v>
      </c>
      <c r="D164" s="8" t="s">
        <v>44</v>
      </c>
      <c r="E164" s="8" t="s">
        <v>1374</v>
      </c>
      <c r="F164" s="8" t="s">
        <v>1375</v>
      </c>
      <c r="G164" s="8"/>
      <c r="H164" s="8">
        <v>8.0399999999999991</v>
      </c>
      <c r="I164" s="8">
        <v>0.47920000000000001</v>
      </c>
      <c r="J164" s="8">
        <v>1.0982000000000001</v>
      </c>
      <c r="K164" s="8"/>
      <c r="L164" s="8">
        <v>818</v>
      </c>
      <c r="M164" s="8" t="s">
        <v>1426</v>
      </c>
      <c r="N164" s="8" t="str">
        <f t="shared" si="2"/>
        <v>Under Review</v>
      </c>
      <c r="O164" s="89" t="s">
        <v>1725</v>
      </c>
      <c r="P164" s="89" t="s">
        <v>1725</v>
      </c>
      <c r="Q164" s="8"/>
      <c r="R164" s="8">
        <v>48</v>
      </c>
      <c r="S164" s="8">
        <v>12.14</v>
      </c>
      <c r="T164" s="2"/>
      <c r="U164" s="12"/>
      <c r="V164" s="4"/>
    </row>
    <row r="165" spans="1:22">
      <c r="A165" s="9" t="s">
        <v>1726</v>
      </c>
      <c r="B165" s="9" t="s">
        <v>87</v>
      </c>
      <c r="C165" s="9" t="s">
        <v>28</v>
      </c>
      <c r="D165" s="9" t="s">
        <v>1360</v>
      </c>
      <c r="E165" s="9" t="s">
        <v>1374</v>
      </c>
      <c r="F165" s="9" t="s">
        <v>1390</v>
      </c>
      <c r="G165" s="9">
        <v>7.25</v>
      </c>
      <c r="H165" s="9">
        <v>8.56</v>
      </c>
      <c r="I165" s="9">
        <v>0.12709999999999999</v>
      </c>
      <c r="J165" s="9">
        <v>0.2291</v>
      </c>
      <c r="K165" s="9" t="s">
        <v>1395</v>
      </c>
      <c r="L165" s="9">
        <v>861</v>
      </c>
      <c r="M165" s="9" t="s">
        <v>1396</v>
      </c>
      <c r="N165" s="8" t="str">
        <f t="shared" si="2"/>
        <v>Approved</v>
      </c>
      <c r="O165" s="90" t="s">
        <v>1727</v>
      </c>
      <c r="P165" s="90" t="s">
        <v>1727</v>
      </c>
      <c r="Q165" s="9" t="s">
        <v>1728</v>
      </c>
      <c r="R165" s="9">
        <v>36</v>
      </c>
      <c r="S165" s="9">
        <v>1.39</v>
      </c>
      <c r="T165" s="3"/>
      <c r="U165" s="13"/>
      <c r="V165" s="4"/>
    </row>
    <row r="166" spans="1:22">
      <c r="A166" s="8" t="s">
        <v>1729</v>
      </c>
      <c r="B166" s="8" t="s">
        <v>355</v>
      </c>
      <c r="C166" s="8" t="s">
        <v>41</v>
      </c>
      <c r="D166" s="8" t="s">
        <v>1360</v>
      </c>
      <c r="E166" s="8" t="s">
        <v>1411</v>
      </c>
      <c r="F166" s="8" t="s">
        <v>1375</v>
      </c>
      <c r="G166" s="8">
        <v>93.95</v>
      </c>
      <c r="H166" s="8">
        <v>9.85</v>
      </c>
      <c r="I166" s="8">
        <v>0.97230000000000005</v>
      </c>
      <c r="J166" s="8">
        <v>3.0249000000000001</v>
      </c>
      <c r="K166" s="8" t="s">
        <v>1385</v>
      </c>
      <c r="L166" s="8">
        <v>576</v>
      </c>
      <c r="M166" s="8" t="s">
        <v>1377</v>
      </c>
      <c r="N166" s="8" t="str">
        <f t="shared" si="2"/>
        <v>Approved</v>
      </c>
      <c r="O166" s="89" t="s">
        <v>1730</v>
      </c>
      <c r="P166" s="89" t="s">
        <v>1730</v>
      </c>
      <c r="Q166" s="8" t="s">
        <v>1731</v>
      </c>
      <c r="R166" s="8">
        <v>36</v>
      </c>
      <c r="S166" s="8">
        <v>0</v>
      </c>
      <c r="T166" s="2"/>
      <c r="U166" s="12"/>
      <c r="V166" s="4"/>
    </row>
    <row r="167" spans="1:22">
      <c r="A167" s="9" t="s">
        <v>1732</v>
      </c>
      <c r="B167" s="9" t="s">
        <v>175</v>
      </c>
      <c r="C167" s="9" t="s">
        <v>24</v>
      </c>
      <c r="D167" s="9" t="s">
        <v>23</v>
      </c>
      <c r="E167" s="9" t="s">
        <v>1408</v>
      </c>
      <c r="F167" s="9" t="s">
        <v>1384</v>
      </c>
      <c r="G167" s="9">
        <v>7.67</v>
      </c>
      <c r="H167" s="9">
        <v>10.82</v>
      </c>
      <c r="I167" s="9">
        <v>0.1072</v>
      </c>
      <c r="J167" s="9">
        <v>0.35680000000000001</v>
      </c>
      <c r="K167" s="9" t="s">
        <v>1358</v>
      </c>
      <c r="L167" s="9">
        <v>636</v>
      </c>
      <c r="M167" s="9" t="s">
        <v>1403</v>
      </c>
      <c r="N167" s="8" t="str">
        <f t="shared" si="2"/>
        <v>Approved</v>
      </c>
      <c r="O167" s="90" t="s">
        <v>1733</v>
      </c>
      <c r="P167" s="90" t="s">
        <v>1733</v>
      </c>
      <c r="Q167" s="9" t="s">
        <v>1734</v>
      </c>
      <c r="R167" s="9">
        <v>24</v>
      </c>
      <c r="S167" s="9">
        <v>7.02</v>
      </c>
      <c r="T167" s="3"/>
      <c r="U167" s="13"/>
      <c r="V167" s="4"/>
    </row>
    <row r="168" spans="1:22">
      <c r="A168" s="8" t="s">
        <v>1735</v>
      </c>
      <c r="B168" s="8" t="s">
        <v>1020</v>
      </c>
      <c r="C168" s="8" t="s">
        <v>32</v>
      </c>
      <c r="D168" s="8" t="s">
        <v>1360</v>
      </c>
      <c r="E168" s="8" t="s">
        <v>1408</v>
      </c>
      <c r="F168" s="8" t="s">
        <v>1384</v>
      </c>
      <c r="G168" s="8">
        <v>63.9</v>
      </c>
      <c r="H168" s="8">
        <v>11</v>
      </c>
      <c r="I168" s="8">
        <v>1.1356999999999999</v>
      </c>
      <c r="J168" s="8">
        <v>0.72629999999999995</v>
      </c>
      <c r="K168" s="8" t="s">
        <v>1385</v>
      </c>
      <c r="L168" s="8">
        <v>796</v>
      </c>
      <c r="M168" s="8" t="s">
        <v>1426</v>
      </c>
      <c r="N168" s="8" t="str">
        <f t="shared" si="2"/>
        <v>Under Review</v>
      </c>
      <c r="O168" s="89" t="s">
        <v>1736</v>
      </c>
      <c r="P168" s="89" t="s">
        <v>1736</v>
      </c>
      <c r="Q168" s="8"/>
      <c r="R168" s="8">
        <v>180</v>
      </c>
      <c r="S168" s="8">
        <v>0</v>
      </c>
      <c r="T168" s="2"/>
      <c r="U168" s="12"/>
      <c r="V168" s="4"/>
    </row>
    <row r="169" spans="1:22">
      <c r="A169" s="9" t="s">
        <v>1737</v>
      </c>
      <c r="B169" s="9" t="s">
        <v>620</v>
      </c>
      <c r="C169" s="9" t="s">
        <v>38</v>
      </c>
      <c r="D169" s="9" t="s">
        <v>1360</v>
      </c>
      <c r="E169" s="9" t="s">
        <v>1411</v>
      </c>
      <c r="F169" s="9" t="s">
        <v>1390</v>
      </c>
      <c r="G169" s="9">
        <v>70.760000000000005</v>
      </c>
      <c r="H169" s="9"/>
      <c r="I169" s="9">
        <v>0.37630000000000002</v>
      </c>
      <c r="J169" s="9"/>
      <c r="K169" s="9" t="s">
        <v>1412</v>
      </c>
      <c r="L169" s="9">
        <v>749</v>
      </c>
      <c r="M169" s="9" t="s">
        <v>1386</v>
      </c>
      <c r="N169" s="8" t="str">
        <f t="shared" si="2"/>
        <v>Rejected</v>
      </c>
      <c r="O169" s="90" t="s">
        <v>1738</v>
      </c>
      <c r="P169" s="90" t="s">
        <v>1738</v>
      </c>
      <c r="Q169" s="9"/>
      <c r="R169" s="9">
        <v>24</v>
      </c>
      <c r="S169" s="9">
        <v>52.62</v>
      </c>
      <c r="T169" s="3"/>
      <c r="U169" s="13"/>
      <c r="V169" s="4"/>
    </row>
    <row r="170" spans="1:22">
      <c r="A170" s="8" t="s">
        <v>1739</v>
      </c>
      <c r="B170" s="8" t="s">
        <v>611</v>
      </c>
      <c r="C170" s="8" t="s">
        <v>35</v>
      </c>
      <c r="D170" s="8" t="s">
        <v>31</v>
      </c>
      <c r="E170" s="8" t="s">
        <v>1389</v>
      </c>
      <c r="F170" s="8" t="s">
        <v>1384</v>
      </c>
      <c r="G170" s="8">
        <v>38.200000000000003</v>
      </c>
      <c r="H170" s="8">
        <v>10.119999999999999</v>
      </c>
      <c r="I170" s="8">
        <v>0.60660000000000003</v>
      </c>
      <c r="J170" s="8">
        <v>0.4133</v>
      </c>
      <c r="K170" s="8" t="s">
        <v>1412</v>
      </c>
      <c r="L170" s="8">
        <v>731</v>
      </c>
      <c r="M170" s="8" t="s">
        <v>1386</v>
      </c>
      <c r="N170" s="8" t="str">
        <f t="shared" si="2"/>
        <v>Rejected</v>
      </c>
      <c r="O170" s="89" t="s">
        <v>1740</v>
      </c>
      <c r="P170" s="89" t="s">
        <v>1740</v>
      </c>
      <c r="Q170" s="8"/>
      <c r="R170" s="8">
        <v>180</v>
      </c>
      <c r="S170" s="8">
        <v>14.13</v>
      </c>
      <c r="T170" s="2"/>
      <c r="U170" s="12"/>
      <c r="V170" s="4"/>
    </row>
    <row r="171" spans="1:22">
      <c r="A171" s="9" t="s">
        <v>1741</v>
      </c>
      <c r="B171" s="9" t="s">
        <v>1134</v>
      </c>
      <c r="C171" s="9" t="s">
        <v>32</v>
      </c>
      <c r="D171" s="9" t="s">
        <v>31</v>
      </c>
      <c r="E171" s="9" t="s">
        <v>1380</v>
      </c>
      <c r="F171" s="9" t="s">
        <v>1384</v>
      </c>
      <c r="G171" s="9">
        <v>84.85</v>
      </c>
      <c r="H171" s="9">
        <v>10.16</v>
      </c>
      <c r="I171" s="9">
        <v>1.1107</v>
      </c>
      <c r="J171" s="9">
        <v>2.1585000000000001</v>
      </c>
      <c r="K171" s="9"/>
      <c r="L171" s="9">
        <v>559</v>
      </c>
      <c r="M171" s="9" t="s">
        <v>1403</v>
      </c>
      <c r="N171" s="8" t="str">
        <f t="shared" si="2"/>
        <v>Approved</v>
      </c>
      <c r="O171" s="90" t="s">
        <v>1742</v>
      </c>
      <c r="P171" s="90" t="s">
        <v>1742</v>
      </c>
      <c r="Q171" s="9" t="s">
        <v>1743</v>
      </c>
      <c r="R171" s="9">
        <v>48</v>
      </c>
      <c r="S171" s="9">
        <v>31.68</v>
      </c>
      <c r="T171" s="3"/>
      <c r="U171" s="13"/>
      <c r="V171" s="4"/>
    </row>
    <row r="172" spans="1:22">
      <c r="A172" s="8" t="s">
        <v>1744</v>
      </c>
      <c r="B172" s="8" t="s">
        <v>1229</v>
      </c>
      <c r="C172" s="8" t="s">
        <v>35</v>
      </c>
      <c r="D172" s="8" t="s">
        <v>10</v>
      </c>
      <c r="E172" s="8" t="s">
        <v>1389</v>
      </c>
      <c r="F172" s="8" t="s">
        <v>1384</v>
      </c>
      <c r="G172" s="8">
        <v>63.8</v>
      </c>
      <c r="H172" s="8">
        <v>9.75</v>
      </c>
      <c r="I172" s="8">
        <v>0.40679999999999999</v>
      </c>
      <c r="J172" s="8">
        <v>0.60519999999999996</v>
      </c>
      <c r="K172" s="8" t="s">
        <v>1395</v>
      </c>
      <c r="L172" s="8">
        <v>671</v>
      </c>
      <c r="M172" s="8" t="s">
        <v>1386</v>
      </c>
      <c r="N172" s="8" t="str">
        <f t="shared" si="2"/>
        <v>Rejected</v>
      </c>
      <c r="O172" s="89" t="s">
        <v>1745</v>
      </c>
      <c r="P172" s="89" t="s">
        <v>1745</v>
      </c>
      <c r="Q172" s="8"/>
      <c r="R172" s="8">
        <v>240</v>
      </c>
      <c r="S172" s="8">
        <v>10.62</v>
      </c>
      <c r="T172" s="2"/>
      <c r="U172" s="12"/>
      <c r="V172" s="4"/>
    </row>
    <row r="173" spans="1:22">
      <c r="A173" s="9" t="s">
        <v>1746</v>
      </c>
      <c r="B173" s="9" t="s">
        <v>1053</v>
      </c>
      <c r="C173" s="9" t="s">
        <v>20</v>
      </c>
      <c r="D173" s="9" t="s">
        <v>1360</v>
      </c>
      <c r="E173" s="9" t="s">
        <v>1400</v>
      </c>
      <c r="F173" s="9" t="s">
        <v>1384</v>
      </c>
      <c r="G173" s="9">
        <v>60.98</v>
      </c>
      <c r="H173" s="9">
        <v>13.84</v>
      </c>
      <c r="I173" s="9">
        <v>1.1900999999999999</v>
      </c>
      <c r="J173" s="9">
        <v>1.6615</v>
      </c>
      <c r="K173" s="9" t="s">
        <v>1412</v>
      </c>
      <c r="L173" s="9">
        <v>596</v>
      </c>
      <c r="M173" s="9" t="s">
        <v>1377</v>
      </c>
      <c r="N173" s="8" t="str">
        <f t="shared" si="2"/>
        <v>Approved</v>
      </c>
      <c r="O173" s="90" t="s">
        <v>1747</v>
      </c>
      <c r="P173" s="90" t="s">
        <v>1747</v>
      </c>
      <c r="Q173" s="9" t="s">
        <v>728</v>
      </c>
      <c r="R173" s="9">
        <v>48</v>
      </c>
      <c r="S173" s="9">
        <v>26.74</v>
      </c>
      <c r="T173" s="3"/>
      <c r="U173" s="13"/>
      <c r="V173" s="4"/>
    </row>
    <row r="174" spans="1:22">
      <c r="A174" s="8" t="s">
        <v>1748</v>
      </c>
      <c r="B174" s="8" t="s">
        <v>782</v>
      </c>
      <c r="C174" s="8" t="s">
        <v>41</v>
      </c>
      <c r="D174" s="8" t="s">
        <v>44</v>
      </c>
      <c r="E174" s="8" t="s">
        <v>1389</v>
      </c>
      <c r="F174" s="8" t="s">
        <v>1375</v>
      </c>
      <c r="G174" s="8">
        <v>2.96</v>
      </c>
      <c r="H174" s="8">
        <v>16.89</v>
      </c>
      <c r="I174" s="8">
        <v>4.8500000000000001E-2</v>
      </c>
      <c r="J174" s="8">
        <v>7.3400000000000007E-2</v>
      </c>
      <c r="K174" s="8" t="s">
        <v>1358</v>
      </c>
      <c r="L174" s="8">
        <v>828</v>
      </c>
      <c r="M174" s="8" t="s">
        <v>1403</v>
      </c>
      <c r="N174" s="8" t="str">
        <f t="shared" si="2"/>
        <v>Approved</v>
      </c>
      <c r="O174" s="89" t="s">
        <v>1612</v>
      </c>
      <c r="P174" s="89" t="s">
        <v>1612</v>
      </c>
      <c r="Q174" s="8" t="s">
        <v>1749</v>
      </c>
      <c r="R174" s="8">
        <v>60</v>
      </c>
      <c r="S174" s="8">
        <v>2.12</v>
      </c>
      <c r="T174" s="2"/>
      <c r="U174" s="12"/>
      <c r="V174" s="4"/>
    </row>
    <row r="175" spans="1:22">
      <c r="A175" s="9" t="s">
        <v>1750</v>
      </c>
      <c r="B175" s="9" t="s">
        <v>716</v>
      </c>
      <c r="C175" s="9" t="s">
        <v>24</v>
      </c>
      <c r="D175" s="9" t="s">
        <v>44</v>
      </c>
      <c r="E175" s="9" t="s">
        <v>1411</v>
      </c>
      <c r="F175" s="9" t="s">
        <v>1390</v>
      </c>
      <c r="G175" s="9">
        <v>48.6</v>
      </c>
      <c r="H175" s="9">
        <v>15.36</v>
      </c>
      <c r="I175" s="9">
        <v>0.38569999999999999</v>
      </c>
      <c r="J175" s="9">
        <v>1.3614999999999999</v>
      </c>
      <c r="K175" s="9" t="s">
        <v>1385</v>
      </c>
      <c r="L175" s="9">
        <v>659</v>
      </c>
      <c r="M175" s="9" t="s">
        <v>1396</v>
      </c>
      <c r="N175" s="8" t="str">
        <f t="shared" si="2"/>
        <v>Approved</v>
      </c>
      <c r="O175" s="90" t="s">
        <v>1482</v>
      </c>
      <c r="P175" s="90" t="s">
        <v>1482</v>
      </c>
      <c r="Q175" s="9" t="s">
        <v>1751</v>
      </c>
      <c r="R175" s="9">
        <v>48</v>
      </c>
      <c r="S175" s="9">
        <v>0</v>
      </c>
      <c r="T175" s="3"/>
      <c r="U175" s="13"/>
      <c r="V175" s="4"/>
    </row>
    <row r="176" spans="1:22">
      <c r="A176" s="8" t="s">
        <v>1752</v>
      </c>
      <c r="B176" s="8" t="s">
        <v>1295</v>
      </c>
      <c r="C176" s="8" t="s">
        <v>32</v>
      </c>
      <c r="D176" s="8" t="s">
        <v>44</v>
      </c>
      <c r="E176" s="8" t="s">
        <v>1374</v>
      </c>
      <c r="F176" s="8" t="s">
        <v>1375</v>
      </c>
      <c r="G176" s="8">
        <v>39.020000000000003</v>
      </c>
      <c r="H176" s="8">
        <v>18.36</v>
      </c>
      <c r="I176" s="8">
        <v>0.23680000000000001</v>
      </c>
      <c r="J176" s="8">
        <v>3.5840000000000001</v>
      </c>
      <c r="K176" s="8" t="s">
        <v>1385</v>
      </c>
      <c r="L176" s="8">
        <v>897</v>
      </c>
      <c r="M176" s="8" t="s">
        <v>1377</v>
      </c>
      <c r="N176" s="8" t="str">
        <f t="shared" si="2"/>
        <v>Approved</v>
      </c>
      <c r="O176" s="89" t="s">
        <v>259</v>
      </c>
      <c r="P176" s="89" t="s">
        <v>259</v>
      </c>
      <c r="Q176" s="8" t="s">
        <v>1753</v>
      </c>
      <c r="R176" s="8">
        <v>12</v>
      </c>
      <c r="S176" s="8">
        <v>0</v>
      </c>
      <c r="T176" s="2"/>
      <c r="U176" s="12"/>
      <c r="V176" s="4"/>
    </row>
    <row r="177" spans="1:22">
      <c r="A177" s="9" t="s">
        <v>1754</v>
      </c>
      <c r="B177" s="9" t="s">
        <v>1108</v>
      </c>
      <c r="C177" s="9" t="s">
        <v>28</v>
      </c>
      <c r="D177" s="9" t="s">
        <v>23</v>
      </c>
      <c r="E177" s="9" t="s">
        <v>1374</v>
      </c>
      <c r="F177" s="9" t="s">
        <v>1375</v>
      </c>
      <c r="G177" s="9">
        <v>63.86</v>
      </c>
      <c r="H177" s="9">
        <v>8.1300000000000008</v>
      </c>
      <c r="I177" s="9">
        <v>0.68840000000000001</v>
      </c>
      <c r="J177" s="9">
        <v>0.7792</v>
      </c>
      <c r="K177" s="9" t="s">
        <v>1395</v>
      </c>
      <c r="L177" s="9">
        <v>714</v>
      </c>
      <c r="M177" s="9" t="s">
        <v>1386</v>
      </c>
      <c r="N177" s="8" t="str">
        <f t="shared" si="2"/>
        <v>Rejected</v>
      </c>
      <c r="O177" s="90" t="s">
        <v>1755</v>
      </c>
      <c r="P177" s="90" t="s">
        <v>1755</v>
      </c>
      <c r="Q177" s="9"/>
      <c r="R177" s="9">
        <v>120</v>
      </c>
      <c r="S177" s="9">
        <v>8.26</v>
      </c>
      <c r="T177" s="3"/>
      <c r="U177" s="13"/>
      <c r="V177" s="4"/>
    </row>
    <row r="178" spans="1:22">
      <c r="A178" s="8" t="s">
        <v>1756</v>
      </c>
      <c r="B178" s="8" t="s">
        <v>1000</v>
      </c>
      <c r="C178" s="8" t="s">
        <v>7</v>
      </c>
      <c r="D178" s="8" t="s">
        <v>1360</v>
      </c>
      <c r="E178" s="8" t="s">
        <v>1408</v>
      </c>
      <c r="F178" s="8" t="s">
        <v>1390</v>
      </c>
      <c r="G178" s="8">
        <v>46.09</v>
      </c>
      <c r="H178" s="8">
        <v>10.3</v>
      </c>
      <c r="I178" s="8">
        <v>0.64670000000000005</v>
      </c>
      <c r="J178" s="8">
        <v>1.4937</v>
      </c>
      <c r="K178" s="8" t="s">
        <v>1385</v>
      </c>
      <c r="L178" s="8">
        <v>621</v>
      </c>
      <c r="M178" s="8" t="s">
        <v>1396</v>
      </c>
      <c r="N178" s="8" t="str">
        <f t="shared" si="2"/>
        <v>Approved</v>
      </c>
      <c r="O178" s="89" t="s">
        <v>1757</v>
      </c>
      <c r="P178" s="89" t="s">
        <v>1757</v>
      </c>
      <c r="Q178" s="8" t="s">
        <v>1413</v>
      </c>
      <c r="R178" s="8">
        <v>36</v>
      </c>
      <c r="S178" s="8">
        <v>0</v>
      </c>
      <c r="T178" s="2"/>
      <c r="U178" s="12"/>
      <c r="V178" s="4"/>
    </row>
    <row r="179" spans="1:22">
      <c r="A179" s="9" t="s">
        <v>1758</v>
      </c>
      <c r="B179" s="9" t="s">
        <v>1033</v>
      </c>
      <c r="C179" s="9" t="s">
        <v>41</v>
      </c>
      <c r="D179" s="9" t="s">
        <v>10</v>
      </c>
      <c r="E179" s="9" t="s">
        <v>1411</v>
      </c>
      <c r="F179" s="9" t="s">
        <v>1384</v>
      </c>
      <c r="G179" s="9">
        <v>87.72</v>
      </c>
      <c r="H179" s="9">
        <v>12.2</v>
      </c>
      <c r="I179" s="9">
        <v>1.3489</v>
      </c>
      <c r="J179" s="9">
        <v>0.97809999999999997</v>
      </c>
      <c r="K179" s="9" t="s">
        <v>1358</v>
      </c>
      <c r="L179" s="9">
        <v>552</v>
      </c>
      <c r="M179" s="9" t="s">
        <v>1381</v>
      </c>
      <c r="N179" s="8" t="str">
        <f t="shared" si="2"/>
        <v xml:space="preserve">Rejected </v>
      </c>
      <c r="O179" s="90" t="s">
        <v>1759</v>
      </c>
      <c r="P179" s="90" t="s">
        <v>1759</v>
      </c>
      <c r="Q179" s="9"/>
      <c r="R179" s="9">
        <v>240</v>
      </c>
      <c r="S179" s="9">
        <v>52.47</v>
      </c>
      <c r="T179" s="3"/>
      <c r="U179" s="13"/>
      <c r="V179" s="4"/>
    </row>
    <row r="180" spans="1:22">
      <c r="A180" s="8" t="s">
        <v>1760</v>
      </c>
      <c r="B180" s="8" t="s">
        <v>1295</v>
      </c>
      <c r="C180" s="8" t="s">
        <v>12</v>
      </c>
      <c r="D180" s="8" t="s">
        <v>10</v>
      </c>
      <c r="E180" s="8" t="s">
        <v>1374</v>
      </c>
      <c r="F180" s="8" t="s">
        <v>1390</v>
      </c>
      <c r="G180" s="8">
        <v>77.89</v>
      </c>
      <c r="H180" s="8">
        <v>9.07</v>
      </c>
      <c r="I180" s="8">
        <v>1.2642</v>
      </c>
      <c r="J180" s="8">
        <v>0.98960000000000004</v>
      </c>
      <c r="K180" s="8" t="s">
        <v>1412</v>
      </c>
      <c r="L180" s="8">
        <v>897</v>
      </c>
      <c r="M180" s="8" t="s">
        <v>1396</v>
      </c>
      <c r="N180" s="8" t="str">
        <f t="shared" si="2"/>
        <v>Approved</v>
      </c>
      <c r="O180" s="89" t="s">
        <v>1632</v>
      </c>
      <c r="P180" s="89" t="s">
        <v>1632</v>
      </c>
      <c r="Q180" s="8" t="s">
        <v>1713</v>
      </c>
      <c r="R180" s="8">
        <v>120</v>
      </c>
      <c r="S180" s="8">
        <v>40.340000000000003</v>
      </c>
      <c r="T180" s="2"/>
      <c r="U180" s="12"/>
      <c r="V180" s="4"/>
    </row>
    <row r="181" spans="1:22">
      <c r="A181" s="9" t="s">
        <v>1761</v>
      </c>
      <c r="B181" s="9" t="s">
        <v>666</v>
      </c>
      <c r="C181" s="9" t="s">
        <v>38</v>
      </c>
      <c r="D181" s="9" t="s">
        <v>44</v>
      </c>
      <c r="E181" s="9" t="s">
        <v>1374</v>
      </c>
      <c r="F181" s="9" t="s">
        <v>1375</v>
      </c>
      <c r="G181" s="9">
        <v>73.569999999999993</v>
      </c>
      <c r="H181" s="9">
        <v>11.62</v>
      </c>
      <c r="I181" s="9">
        <v>1.1448</v>
      </c>
      <c r="J181" s="9">
        <v>1.9237</v>
      </c>
      <c r="K181" s="9" t="s">
        <v>1376</v>
      </c>
      <c r="L181" s="9">
        <v>651</v>
      </c>
      <c r="M181" s="9" t="s">
        <v>1386</v>
      </c>
      <c r="N181" s="8" t="str">
        <f t="shared" si="2"/>
        <v>Rejected</v>
      </c>
      <c r="O181" s="90" t="s">
        <v>1762</v>
      </c>
      <c r="P181" s="90" t="s">
        <v>1762</v>
      </c>
      <c r="Q181" s="9"/>
      <c r="R181" s="9">
        <v>48</v>
      </c>
      <c r="S181" s="9">
        <v>66.67</v>
      </c>
      <c r="T181" s="3"/>
      <c r="U181" s="13"/>
      <c r="V181" s="4"/>
    </row>
    <row r="182" spans="1:22">
      <c r="A182" s="8" t="s">
        <v>1763</v>
      </c>
      <c r="B182" s="8" t="s">
        <v>350</v>
      </c>
      <c r="C182" s="8" t="s">
        <v>20</v>
      </c>
      <c r="D182" s="8" t="s">
        <v>10</v>
      </c>
      <c r="E182" s="8" t="s">
        <v>1374</v>
      </c>
      <c r="F182" s="8" t="s">
        <v>1384</v>
      </c>
      <c r="G182" s="8">
        <v>81.11</v>
      </c>
      <c r="H182" s="8">
        <v>18.309999999999999</v>
      </c>
      <c r="I182" s="8">
        <v>1.466</v>
      </c>
      <c r="J182" s="8">
        <v>1.3243</v>
      </c>
      <c r="K182" s="8" t="s">
        <v>1358</v>
      </c>
      <c r="L182" s="8">
        <v>754</v>
      </c>
      <c r="M182" s="8" t="s">
        <v>1396</v>
      </c>
      <c r="N182" s="8" t="str">
        <f t="shared" si="2"/>
        <v>Approved</v>
      </c>
      <c r="O182" s="89" t="s">
        <v>1443</v>
      </c>
      <c r="P182" s="89" t="s">
        <v>1443</v>
      </c>
      <c r="Q182" s="8" t="s">
        <v>1718</v>
      </c>
      <c r="R182" s="8">
        <v>180</v>
      </c>
      <c r="S182" s="8">
        <v>28.32</v>
      </c>
      <c r="T182" s="2"/>
      <c r="U182" s="12"/>
      <c r="V182" s="4"/>
    </row>
    <row r="183" spans="1:22">
      <c r="A183" s="9" t="s">
        <v>1764</v>
      </c>
      <c r="B183" s="9" t="s">
        <v>568</v>
      </c>
      <c r="C183" s="9" t="s">
        <v>7</v>
      </c>
      <c r="D183" s="9" t="s">
        <v>23</v>
      </c>
      <c r="E183" s="9" t="s">
        <v>1389</v>
      </c>
      <c r="F183" s="9" t="s">
        <v>1375</v>
      </c>
      <c r="G183" s="9"/>
      <c r="H183" s="9">
        <v>7.6</v>
      </c>
      <c r="I183" s="9">
        <v>0.44080000000000003</v>
      </c>
      <c r="J183" s="9">
        <v>4.2560000000000002</v>
      </c>
      <c r="K183" s="9" t="s">
        <v>1358</v>
      </c>
      <c r="L183" s="9">
        <v>828</v>
      </c>
      <c r="M183" s="9" t="s">
        <v>1396</v>
      </c>
      <c r="N183" s="8" t="str">
        <f t="shared" si="2"/>
        <v>Approved</v>
      </c>
      <c r="O183" s="90" t="s">
        <v>1765</v>
      </c>
      <c r="P183" s="90" t="s">
        <v>1765</v>
      </c>
      <c r="Q183" s="9" t="s">
        <v>488</v>
      </c>
      <c r="R183" s="9">
        <v>12</v>
      </c>
      <c r="S183" s="9">
        <v>26.67</v>
      </c>
      <c r="T183" s="3"/>
      <c r="U183" s="13"/>
      <c r="V183" s="4"/>
    </row>
    <row r="184" spans="1:22">
      <c r="A184" s="8" t="s">
        <v>1766</v>
      </c>
      <c r="B184" s="8" t="s">
        <v>1338</v>
      </c>
      <c r="C184" s="8" t="s">
        <v>24</v>
      </c>
      <c r="D184" s="8" t="s">
        <v>44</v>
      </c>
      <c r="E184" s="8" t="s">
        <v>1400</v>
      </c>
      <c r="F184" s="8" t="s">
        <v>1375</v>
      </c>
      <c r="G184" s="8">
        <v>60.83</v>
      </c>
      <c r="H184" s="8">
        <v>15</v>
      </c>
      <c r="I184" s="8">
        <v>0.61719999999999997</v>
      </c>
      <c r="J184" s="8">
        <v>1.1738</v>
      </c>
      <c r="K184" s="8" t="s">
        <v>1395</v>
      </c>
      <c r="L184" s="8">
        <v>644</v>
      </c>
      <c r="M184" s="8" t="s">
        <v>1426</v>
      </c>
      <c r="N184" s="8" t="str">
        <f t="shared" si="2"/>
        <v>Under Review</v>
      </c>
      <c r="O184" s="89" t="s">
        <v>1767</v>
      </c>
      <c r="P184" s="89" t="s">
        <v>1767</v>
      </c>
      <c r="Q184" s="8"/>
      <c r="R184" s="8">
        <v>84</v>
      </c>
      <c r="S184" s="8">
        <v>25.65</v>
      </c>
      <c r="T184" s="2"/>
      <c r="U184" s="12"/>
      <c r="V184" s="4"/>
    </row>
    <row r="185" spans="1:22">
      <c r="A185" s="9" t="s">
        <v>1768</v>
      </c>
      <c r="B185" s="9" t="s">
        <v>553</v>
      </c>
      <c r="C185" s="9" t="s">
        <v>12</v>
      </c>
      <c r="D185" s="9" t="s">
        <v>10</v>
      </c>
      <c r="E185" s="9" t="s">
        <v>1400</v>
      </c>
      <c r="F185" s="9" t="s">
        <v>1390</v>
      </c>
      <c r="G185" s="9">
        <v>40.78</v>
      </c>
      <c r="H185" s="9">
        <v>17.68</v>
      </c>
      <c r="I185" s="9">
        <v>0.21959999999999999</v>
      </c>
      <c r="J185" s="9">
        <v>2.0295999999999998</v>
      </c>
      <c r="K185" s="9" t="s">
        <v>1358</v>
      </c>
      <c r="L185" s="9">
        <v>860</v>
      </c>
      <c r="M185" s="9" t="s">
        <v>1426</v>
      </c>
      <c r="N185" s="8" t="str">
        <f t="shared" si="2"/>
        <v>Under Review</v>
      </c>
      <c r="O185" s="90" t="s">
        <v>1769</v>
      </c>
      <c r="P185" s="90" t="s">
        <v>1769</v>
      </c>
      <c r="Q185" s="9"/>
      <c r="R185" s="9">
        <v>24</v>
      </c>
      <c r="S185" s="9">
        <v>16.850000000000001</v>
      </c>
      <c r="T185" s="3"/>
      <c r="U185" s="13"/>
      <c r="V185" s="4"/>
    </row>
    <row r="186" spans="1:22">
      <c r="A186" s="8" t="s">
        <v>1770</v>
      </c>
      <c r="B186" s="8" t="s">
        <v>743</v>
      </c>
      <c r="C186" s="8" t="s">
        <v>38</v>
      </c>
      <c r="D186" s="8" t="s">
        <v>44</v>
      </c>
      <c r="E186" s="8" t="s">
        <v>1374</v>
      </c>
      <c r="F186" s="8" t="s">
        <v>1384</v>
      </c>
      <c r="G186" s="8">
        <v>1.31</v>
      </c>
      <c r="H186" s="8">
        <v>17.86</v>
      </c>
      <c r="I186" s="8">
        <v>1.29E-2</v>
      </c>
      <c r="J186" s="8">
        <v>2.7400000000000001E-2</v>
      </c>
      <c r="K186" s="8" t="s">
        <v>1385</v>
      </c>
      <c r="L186" s="8">
        <v>556</v>
      </c>
      <c r="M186" s="8" t="s">
        <v>1381</v>
      </c>
      <c r="N186" s="8" t="str">
        <f t="shared" si="2"/>
        <v xml:space="preserve">Rejected </v>
      </c>
      <c r="O186" s="89" t="s">
        <v>1516</v>
      </c>
      <c r="P186" s="89" t="s">
        <v>1516</v>
      </c>
      <c r="Q186" s="8"/>
      <c r="R186" s="8">
        <v>84</v>
      </c>
      <c r="S186" s="8">
        <v>0</v>
      </c>
      <c r="T186" s="2"/>
      <c r="U186" s="12"/>
      <c r="V186" s="4"/>
    </row>
    <row r="187" spans="1:22">
      <c r="A187" s="9" t="s">
        <v>1771</v>
      </c>
      <c r="B187" s="9" t="s">
        <v>755</v>
      </c>
      <c r="C187" s="9" t="s">
        <v>32</v>
      </c>
      <c r="D187" s="9" t="s">
        <v>23</v>
      </c>
      <c r="E187" s="9" t="s">
        <v>1380</v>
      </c>
      <c r="F187" s="9" t="s">
        <v>1375</v>
      </c>
      <c r="G187" s="9">
        <v>43.36</v>
      </c>
      <c r="H187" s="9">
        <v>17.739999999999998</v>
      </c>
      <c r="I187" s="9">
        <v>0.85870000000000002</v>
      </c>
      <c r="J187" s="9">
        <v>2.1593</v>
      </c>
      <c r="K187" s="9" t="s">
        <v>1376</v>
      </c>
      <c r="L187" s="9">
        <v>580</v>
      </c>
      <c r="M187" s="9" t="s">
        <v>1426</v>
      </c>
      <c r="N187" s="8" t="str">
        <f t="shared" si="2"/>
        <v>Under Review</v>
      </c>
      <c r="O187" s="90" t="s">
        <v>1772</v>
      </c>
      <c r="P187" s="90" t="s">
        <v>1772</v>
      </c>
      <c r="Q187" s="9"/>
      <c r="R187" s="9">
        <v>24</v>
      </c>
      <c r="S187" s="9">
        <v>30.58</v>
      </c>
      <c r="T187" s="3"/>
      <c r="U187" s="13"/>
      <c r="V187" s="4"/>
    </row>
    <row r="188" spans="1:22">
      <c r="A188" s="8" t="s">
        <v>1773</v>
      </c>
      <c r="B188" s="8" t="s">
        <v>1123</v>
      </c>
      <c r="C188" s="8" t="s">
        <v>38</v>
      </c>
      <c r="D188" s="8" t="s">
        <v>10</v>
      </c>
      <c r="E188" s="8" t="s">
        <v>1389</v>
      </c>
      <c r="F188" s="8" t="s">
        <v>1375</v>
      </c>
      <c r="G188" s="8">
        <v>79.89</v>
      </c>
      <c r="H188" s="8">
        <v>14.9</v>
      </c>
      <c r="I188" s="8">
        <v>1.0569999999999999</v>
      </c>
      <c r="J188" s="8">
        <v>1.1127</v>
      </c>
      <c r="K188" s="8" t="s">
        <v>1395</v>
      </c>
      <c r="L188" s="8">
        <v>870</v>
      </c>
      <c r="M188" s="8" t="s">
        <v>1377</v>
      </c>
      <c r="N188" s="8" t="str">
        <f t="shared" si="2"/>
        <v>Approved</v>
      </c>
      <c r="O188" s="89" t="s">
        <v>1487</v>
      </c>
      <c r="P188" s="89" t="s">
        <v>1487</v>
      </c>
      <c r="Q188" s="8" t="s">
        <v>1774</v>
      </c>
      <c r="R188" s="8">
        <v>180</v>
      </c>
      <c r="S188" s="8">
        <v>52.99</v>
      </c>
      <c r="T188" s="2"/>
      <c r="U188" s="12"/>
      <c r="V188" s="4"/>
    </row>
    <row r="189" spans="1:22">
      <c r="A189" s="9" t="s">
        <v>1775</v>
      </c>
      <c r="B189" s="9" t="s">
        <v>1087</v>
      </c>
      <c r="C189" s="9" t="s">
        <v>12</v>
      </c>
      <c r="D189" s="9" t="s">
        <v>10</v>
      </c>
      <c r="E189" s="9" t="s">
        <v>1400</v>
      </c>
      <c r="F189" s="9" t="s">
        <v>1390</v>
      </c>
      <c r="G189" s="9">
        <v>3.89</v>
      </c>
      <c r="H189" s="9">
        <v>11.09</v>
      </c>
      <c r="I189" s="9">
        <v>4.1799999999999997E-2</v>
      </c>
      <c r="J189" s="9">
        <v>8.48E-2</v>
      </c>
      <c r="K189" s="9" t="s">
        <v>1395</v>
      </c>
      <c r="L189" s="9">
        <v>686</v>
      </c>
      <c r="M189" s="9" t="s">
        <v>1381</v>
      </c>
      <c r="N189" s="8" t="str">
        <f t="shared" si="2"/>
        <v xml:space="preserve">Rejected </v>
      </c>
      <c r="O189" s="90" t="s">
        <v>1776</v>
      </c>
      <c r="P189" s="90" t="s">
        <v>1776</v>
      </c>
      <c r="Q189" s="9"/>
      <c r="R189" s="9">
        <v>60</v>
      </c>
      <c r="S189" s="9">
        <v>2.59</v>
      </c>
      <c r="T189" s="3"/>
      <c r="U189" s="13"/>
      <c r="V189" s="4"/>
    </row>
    <row r="190" spans="1:22">
      <c r="A190" s="8" t="s">
        <v>1777</v>
      </c>
      <c r="B190" s="8" t="s">
        <v>985</v>
      </c>
      <c r="C190" s="8" t="s">
        <v>16</v>
      </c>
      <c r="D190" s="8" t="s">
        <v>23</v>
      </c>
      <c r="E190" s="8" t="s">
        <v>1374</v>
      </c>
      <c r="F190" s="8" t="s">
        <v>1390</v>
      </c>
      <c r="G190" s="8">
        <v>49.7</v>
      </c>
      <c r="H190" s="8">
        <v>11.16</v>
      </c>
      <c r="I190" s="8">
        <v>0.4153</v>
      </c>
      <c r="J190" s="8">
        <v>2.3201000000000001</v>
      </c>
      <c r="K190" s="8" t="s">
        <v>1412</v>
      </c>
      <c r="L190" s="8">
        <v>829</v>
      </c>
      <c r="M190" s="8" t="s">
        <v>1377</v>
      </c>
      <c r="N190" s="8" t="str">
        <f t="shared" si="2"/>
        <v>Approved</v>
      </c>
      <c r="O190" s="89" t="s">
        <v>1742</v>
      </c>
      <c r="P190" s="89" t="s">
        <v>1742</v>
      </c>
      <c r="Q190" s="8" t="s">
        <v>267</v>
      </c>
      <c r="R190" s="8">
        <v>24</v>
      </c>
      <c r="S190" s="8">
        <v>32.1</v>
      </c>
      <c r="T190" s="2"/>
      <c r="U190" s="12"/>
      <c r="V190" s="4"/>
    </row>
    <row r="191" spans="1:22">
      <c r="A191" s="9" t="s">
        <v>1778</v>
      </c>
      <c r="B191" s="9" t="s">
        <v>1153</v>
      </c>
      <c r="C191" s="9" t="s">
        <v>20</v>
      </c>
      <c r="D191" s="9" t="s">
        <v>1360</v>
      </c>
      <c r="E191" s="9" t="s">
        <v>1408</v>
      </c>
      <c r="F191" s="9" t="s">
        <v>1384</v>
      </c>
      <c r="G191" s="9">
        <v>29.81</v>
      </c>
      <c r="H191" s="9">
        <v>11.24</v>
      </c>
      <c r="I191" s="9">
        <v>0.41389999999999999</v>
      </c>
      <c r="J191" s="9">
        <v>0.77390000000000003</v>
      </c>
      <c r="K191" s="9" t="s">
        <v>1385</v>
      </c>
      <c r="L191" s="9">
        <v>742</v>
      </c>
      <c r="M191" s="9" t="s">
        <v>1403</v>
      </c>
      <c r="N191" s="8" t="str">
        <f t="shared" si="2"/>
        <v>Approved</v>
      </c>
      <c r="O191" s="90" t="s">
        <v>622</v>
      </c>
      <c r="P191" s="90" t="s">
        <v>622</v>
      </c>
      <c r="Q191" s="9" t="s">
        <v>1779</v>
      </c>
      <c r="R191" s="9">
        <v>48</v>
      </c>
      <c r="S191" s="9">
        <v>0</v>
      </c>
      <c r="T191" s="3"/>
      <c r="U191" s="13"/>
      <c r="V191" s="4"/>
    </row>
    <row r="192" spans="1:22">
      <c r="A192" s="8" t="s">
        <v>1780</v>
      </c>
      <c r="B192" s="8" t="s">
        <v>876</v>
      </c>
      <c r="C192" s="8" t="s">
        <v>7</v>
      </c>
      <c r="D192" s="8" t="s">
        <v>31</v>
      </c>
      <c r="E192" s="8" t="s">
        <v>1380</v>
      </c>
      <c r="F192" s="8" t="s">
        <v>1390</v>
      </c>
      <c r="G192" s="8">
        <v>54.02</v>
      </c>
      <c r="H192" s="8">
        <v>18.28</v>
      </c>
      <c r="I192" s="8">
        <v>0.52910000000000001</v>
      </c>
      <c r="J192" s="8">
        <v>1.1443000000000001</v>
      </c>
      <c r="K192" s="8" t="s">
        <v>1395</v>
      </c>
      <c r="L192" s="8">
        <v>740</v>
      </c>
      <c r="M192" s="8" t="s">
        <v>1403</v>
      </c>
      <c r="N192" s="8" t="str">
        <f t="shared" si="2"/>
        <v>Approved</v>
      </c>
      <c r="O192" s="89" t="s">
        <v>1452</v>
      </c>
      <c r="P192" s="89" t="s">
        <v>1452</v>
      </c>
      <c r="Q192" s="8" t="s">
        <v>83</v>
      </c>
      <c r="R192" s="8">
        <v>84</v>
      </c>
      <c r="S192" s="8">
        <v>23.55</v>
      </c>
      <c r="T192" s="2"/>
      <c r="U192" s="12"/>
      <c r="V192" s="4"/>
    </row>
    <row r="193" spans="1:22">
      <c r="A193" s="9" t="s">
        <v>1781</v>
      </c>
      <c r="B193" s="9" t="s">
        <v>291</v>
      </c>
      <c r="C193" s="9" t="s">
        <v>24</v>
      </c>
      <c r="D193" s="9" t="s">
        <v>1360</v>
      </c>
      <c r="E193" s="9" t="s">
        <v>1400</v>
      </c>
      <c r="F193" s="9" t="s">
        <v>1390</v>
      </c>
      <c r="G193" s="9">
        <v>46.12</v>
      </c>
      <c r="H193" s="9">
        <v>9.1</v>
      </c>
      <c r="I193" s="9">
        <v>0.69089999999999996</v>
      </c>
      <c r="J193" s="9">
        <v>4.0354000000000001</v>
      </c>
      <c r="K193" s="9" t="s">
        <v>1358</v>
      </c>
      <c r="L193" s="9">
        <v>823</v>
      </c>
      <c r="M193" s="9" t="s">
        <v>1426</v>
      </c>
      <c r="N193" s="8" t="str">
        <f t="shared" si="2"/>
        <v>Under Review</v>
      </c>
      <c r="O193" s="90" t="s">
        <v>1069</v>
      </c>
      <c r="P193" s="90" t="s">
        <v>1069</v>
      </c>
      <c r="Q193" s="9"/>
      <c r="R193" s="9">
        <v>12</v>
      </c>
      <c r="S193" s="9">
        <v>24.31</v>
      </c>
      <c r="T193" s="3"/>
      <c r="U193" s="13"/>
      <c r="V193" s="4"/>
    </row>
    <row r="194" spans="1:22">
      <c r="A194" s="8" t="s">
        <v>1782</v>
      </c>
      <c r="B194" s="8" t="s">
        <v>1205</v>
      </c>
      <c r="C194" s="8" t="s">
        <v>41</v>
      </c>
      <c r="D194" s="8" t="s">
        <v>44</v>
      </c>
      <c r="E194" s="8" t="s">
        <v>1374</v>
      </c>
      <c r="F194" s="8" t="s">
        <v>1384</v>
      </c>
      <c r="G194" s="8">
        <v>50.01</v>
      </c>
      <c r="H194" s="8">
        <v>11.64</v>
      </c>
      <c r="I194" s="8">
        <v>0.98609999999999998</v>
      </c>
      <c r="J194" s="8">
        <v>0.87319999999999998</v>
      </c>
      <c r="K194" s="8" t="s">
        <v>1395</v>
      </c>
      <c r="L194" s="8">
        <v>863</v>
      </c>
      <c r="M194" s="8" t="s">
        <v>1381</v>
      </c>
      <c r="N194" s="8" t="str">
        <f t="shared" si="2"/>
        <v xml:space="preserve">Rejected </v>
      </c>
      <c r="O194" s="89" t="s">
        <v>270</v>
      </c>
      <c r="P194" s="89" t="s">
        <v>270</v>
      </c>
      <c r="Q194" s="8"/>
      <c r="R194" s="8">
        <v>84</v>
      </c>
      <c r="S194" s="8">
        <v>41.05</v>
      </c>
      <c r="T194" s="2"/>
      <c r="U194" s="12"/>
      <c r="V194" s="4"/>
    </row>
    <row r="195" spans="1:22">
      <c r="A195" s="9" t="s">
        <v>1783</v>
      </c>
      <c r="B195" s="9" t="s">
        <v>1068</v>
      </c>
      <c r="C195" s="9" t="s">
        <v>7</v>
      </c>
      <c r="D195" s="9" t="s">
        <v>1360</v>
      </c>
      <c r="E195" s="9" t="s">
        <v>1400</v>
      </c>
      <c r="F195" s="9" t="s">
        <v>1390</v>
      </c>
      <c r="G195" s="9">
        <v>39.79</v>
      </c>
      <c r="H195" s="9">
        <v>14.75</v>
      </c>
      <c r="I195" s="9">
        <v>0.70540000000000003</v>
      </c>
      <c r="J195" s="9">
        <v>3.5867</v>
      </c>
      <c r="K195" s="9" t="s">
        <v>1358</v>
      </c>
      <c r="L195" s="9">
        <v>690</v>
      </c>
      <c r="M195" s="9" t="s">
        <v>1377</v>
      </c>
      <c r="N195" s="8" t="str">
        <f t="shared" ref="N195:N258" si="3">PROPER(M195)</f>
        <v>Approved</v>
      </c>
      <c r="O195" s="90" t="s">
        <v>1784</v>
      </c>
      <c r="P195" s="90" t="s">
        <v>1784</v>
      </c>
      <c r="Q195" s="9" t="s">
        <v>1664</v>
      </c>
      <c r="R195" s="9">
        <v>12</v>
      </c>
      <c r="S195" s="9">
        <v>26.91</v>
      </c>
      <c r="T195" s="3"/>
      <c r="U195" s="13"/>
      <c r="V195" s="4"/>
    </row>
    <row r="196" spans="1:22">
      <c r="A196" s="8" t="s">
        <v>1785</v>
      </c>
      <c r="B196" s="8" t="s">
        <v>633</v>
      </c>
      <c r="C196" s="8" t="s">
        <v>12</v>
      </c>
      <c r="D196" s="8" t="s">
        <v>23</v>
      </c>
      <c r="E196" s="8" t="s">
        <v>1374</v>
      </c>
      <c r="F196" s="8" t="s">
        <v>1375</v>
      </c>
      <c r="G196" s="8">
        <v>28.95</v>
      </c>
      <c r="H196" s="8">
        <v>15.21</v>
      </c>
      <c r="I196" s="8">
        <v>0.38269999999999998</v>
      </c>
      <c r="J196" s="8">
        <v>1.4066000000000001</v>
      </c>
      <c r="K196" s="8" t="s">
        <v>1395</v>
      </c>
      <c r="L196" s="8">
        <v>715</v>
      </c>
      <c r="M196" s="8" t="s">
        <v>1403</v>
      </c>
      <c r="N196" s="8" t="str">
        <f t="shared" si="3"/>
        <v>Approved</v>
      </c>
      <c r="O196" s="89" t="s">
        <v>890</v>
      </c>
      <c r="P196" s="89" t="s">
        <v>890</v>
      </c>
      <c r="Q196" s="8" t="s">
        <v>1637</v>
      </c>
      <c r="R196" s="8">
        <v>24</v>
      </c>
      <c r="S196" s="8">
        <v>25.89</v>
      </c>
      <c r="T196" s="2"/>
      <c r="U196" s="12"/>
      <c r="V196" s="4"/>
    </row>
    <row r="197" spans="1:22">
      <c r="A197" s="9" t="s">
        <v>1786</v>
      </c>
      <c r="B197" s="9" t="s">
        <v>876</v>
      </c>
      <c r="C197" s="9" t="s">
        <v>16</v>
      </c>
      <c r="D197" s="9" t="s">
        <v>44</v>
      </c>
      <c r="E197" s="9" t="s">
        <v>1374</v>
      </c>
      <c r="F197" s="9" t="s">
        <v>1375</v>
      </c>
      <c r="G197" s="9">
        <v>29.82</v>
      </c>
      <c r="H197" s="9">
        <v>9.9</v>
      </c>
      <c r="I197" s="9">
        <v>0.4839</v>
      </c>
      <c r="J197" s="9">
        <v>2.6202999999999999</v>
      </c>
      <c r="K197" s="9" t="s">
        <v>1412</v>
      </c>
      <c r="L197" s="9">
        <v>740</v>
      </c>
      <c r="M197" s="9" t="s">
        <v>1381</v>
      </c>
      <c r="N197" s="8" t="str">
        <f t="shared" si="3"/>
        <v xml:space="preserve">Rejected </v>
      </c>
      <c r="O197" s="90" t="s">
        <v>1635</v>
      </c>
      <c r="P197" s="90" t="s">
        <v>1635</v>
      </c>
      <c r="Q197" s="9"/>
      <c r="R197" s="9">
        <v>12</v>
      </c>
      <c r="S197" s="9">
        <v>20.18</v>
      </c>
      <c r="T197" s="3"/>
      <c r="U197" s="13"/>
      <c r="V197" s="4"/>
    </row>
    <row r="198" spans="1:22">
      <c r="A198" s="8" t="s">
        <v>1787</v>
      </c>
      <c r="B198" s="8" t="s">
        <v>1325</v>
      </c>
      <c r="C198" s="8" t="s">
        <v>32</v>
      </c>
      <c r="D198" s="8" t="s">
        <v>1360</v>
      </c>
      <c r="E198" s="8" t="s">
        <v>1380</v>
      </c>
      <c r="F198" s="8" t="s">
        <v>1384</v>
      </c>
      <c r="G198" s="8">
        <v>36.200000000000003</v>
      </c>
      <c r="H198" s="8">
        <v>17.899999999999999</v>
      </c>
      <c r="I198" s="8">
        <v>0.2447</v>
      </c>
      <c r="J198" s="8">
        <v>0.55589999999999995</v>
      </c>
      <c r="K198" s="8" t="s">
        <v>1412</v>
      </c>
      <c r="L198" s="8">
        <v>685</v>
      </c>
      <c r="M198" s="8" t="s">
        <v>1403</v>
      </c>
      <c r="N198" s="8" t="str">
        <f t="shared" si="3"/>
        <v>Approved</v>
      </c>
      <c r="O198" s="89" t="s">
        <v>1540</v>
      </c>
      <c r="P198" s="89" t="s">
        <v>1540</v>
      </c>
      <c r="Q198" s="8" t="s">
        <v>1788</v>
      </c>
      <c r="R198" s="8">
        <v>240</v>
      </c>
      <c r="S198" s="8">
        <v>22.91</v>
      </c>
      <c r="T198" s="2"/>
      <c r="U198" s="12"/>
      <c r="V198" s="4"/>
    </row>
    <row r="199" spans="1:22">
      <c r="A199" s="9" t="s">
        <v>1789</v>
      </c>
      <c r="B199" s="9" t="s">
        <v>429</v>
      </c>
      <c r="C199" s="9" t="s">
        <v>32</v>
      </c>
      <c r="D199" s="9" t="s">
        <v>44</v>
      </c>
      <c r="E199" s="9" t="s">
        <v>1408</v>
      </c>
      <c r="F199" s="9" t="s">
        <v>1390</v>
      </c>
      <c r="G199" s="9">
        <v>60.02</v>
      </c>
      <c r="H199" s="9">
        <v>15.7</v>
      </c>
      <c r="I199" s="9">
        <v>0.99860000000000004</v>
      </c>
      <c r="J199" s="9">
        <v>2.9302000000000001</v>
      </c>
      <c r="K199" s="9" t="s">
        <v>1376</v>
      </c>
      <c r="L199" s="9">
        <v>882</v>
      </c>
      <c r="M199" s="9" t="s">
        <v>1377</v>
      </c>
      <c r="N199" s="8" t="str">
        <f t="shared" si="3"/>
        <v>Approved</v>
      </c>
      <c r="O199" s="90" t="s">
        <v>1790</v>
      </c>
      <c r="P199" s="90" t="s">
        <v>1790</v>
      </c>
      <c r="Q199" s="9" t="s">
        <v>1791</v>
      </c>
      <c r="R199" s="9">
        <v>24</v>
      </c>
      <c r="S199" s="9">
        <v>39.33</v>
      </c>
      <c r="T199" s="3"/>
      <c r="U199" s="13"/>
      <c r="V199" s="4"/>
    </row>
    <row r="200" spans="1:22">
      <c r="A200" s="8" t="s">
        <v>1792</v>
      </c>
      <c r="B200" s="8" t="s">
        <v>201</v>
      </c>
      <c r="C200" s="8" t="s">
        <v>12</v>
      </c>
      <c r="D200" s="8" t="s">
        <v>44</v>
      </c>
      <c r="E200" s="8" t="s">
        <v>1374</v>
      </c>
      <c r="F200" s="8" t="s">
        <v>1390</v>
      </c>
      <c r="G200" s="8">
        <v>90.94</v>
      </c>
      <c r="H200" s="8">
        <v>13.96</v>
      </c>
      <c r="I200" s="8">
        <v>1.8015000000000001</v>
      </c>
      <c r="J200" s="8">
        <v>1.2085999999999999</v>
      </c>
      <c r="K200" s="8" t="s">
        <v>1412</v>
      </c>
      <c r="L200" s="8">
        <v>769</v>
      </c>
      <c r="M200" s="8" t="s">
        <v>1381</v>
      </c>
      <c r="N200" s="8" t="str">
        <f t="shared" si="3"/>
        <v xml:space="preserve">Rejected </v>
      </c>
      <c r="O200" s="89" t="s">
        <v>1793</v>
      </c>
      <c r="P200" s="89" t="s">
        <v>1793</v>
      </c>
      <c r="Q200" s="8"/>
      <c r="R200" s="8">
        <v>180</v>
      </c>
      <c r="S200" s="8">
        <v>70.5</v>
      </c>
      <c r="T200" s="2"/>
      <c r="U200" s="12"/>
      <c r="V200" s="4"/>
    </row>
    <row r="201" spans="1:22">
      <c r="A201" s="9" t="s">
        <v>1794</v>
      </c>
      <c r="B201" s="9" t="s">
        <v>963</v>
      </c>
      <c r="C201" s="9" t="s">
        <v>32</v>
      </c>
      <c r="D201" s="9" t="s">
        <v>31</v>
      </c>
      <c r="E201" s="9" t="s">
        <v>1411</v>
      </c>
      <c r="F201" s="9" t="s">
        <v>1384</v>
      </c>
      <c r="G201" s="9">
        <v>10.84</v>
      </c>
      <c r="H201" s="9">
        <v>17.5</v>
      </c>
      <c r="I201" s="9">
        <v>0.1835</v>
      </c>
      <c r="J201" s="9">
        <v>0.38919999999999999</v>
      </c>
      <c r="K201" s="9" t="s">
        <v>1376</v>
      </c>
      <c r="L201" s="9">
        <v>560</v>
      </c>
      <c r="M201" s="9" t="s">
        <v>1377</v>
      </c>
      <c r="N201" s="8" t="str">
        <f t="shared" si="3"/>
        <v>Approved</v>
      </c>
      <c r="O201" s="90" t="s">
        <v>1441</v>
      </c>
      <c r="P201" s="90" t="s">
        <v>1441</v>
      </c>
      <c r="Q201" s="9" t="s">
        <v>1795</v>
      </c>
      <c r="R201" s="9">
        <v>36</v>
      </c>
      <c r="S201" s="9">
        <v>1.67</v>
      </c>
      <c r="T201" s="3"/>
      <c r="U201" s="13"/>
      <c r="V201" s="4"/>
    </row>
    <row r="202" spans="1:22">
      <c r="A202" s="8" t="s">
        <v>1796</v>
      </c>
      <c r="B202" s="8" t="s">
        <v>1168</v>
      </c>
      <c r="C202" s="8" t="s">
        <v>12</v>
      </c>
      <c r="D202" s="8" t="s">
        <v>1360</v>
      </c>
      <c r="E202" s="8" t="s">
        <v>1374</v>
      </c>
      <c r="F202" s="8" t="s">
        <v>1384</v>
      </c>
      <c r="G202" s="8">
        <v>18.89</v>
      </c>
      <c r="H202" s="8">
        <v>9.48</v>
      </c>
      <c r="I202" s="8">
        <v>0.25159999999999999</v>
      </c>
      <c r="J202" s="8">
        <v>0.3085</v>
      </c>
      <c r="K202" s="8" t="s">
        <v>1385</v>
      </c>
      <c r="L202" s="8">
        <v>854</v>
      </c>
      <c r="M202" s="8" t="s">
        <v>1396</v>
      </c>
      <c r="N202" s="8" t="str">
        <f t="shared" si="3"/>
        <v>Approved</v>
      </c>
      <c r="O202" s="89" t="s">
        <v>1797</v>
      </c>
      <c r="P202" s="89" t="s">
        <v>1797</v>
      </c>
      <c r="Q202" s="8" t="s">
        <v>1798</v>
      </c>
      <c r="R202" s="8">
        <v>84</v>
      </c>
      <c r="S202" s="8">
        <v>0</v>
      </c>
      <c r="T202" s="2"/>
      <c r="U202" s="12"/>
      <c r="V202" s="4"/>
    </row>
    <row r="203" spans="1:22">
      <c r="A203" s="9" t="s">
        <v>1799</v>
      </c>
      <c r="B203" s="9" t="s">
        <v>856</v>
      </c>
      <c r="C203" s="9" t="s">
        <v>24</v>
      </c>
      <c r="D203" s="9" t="s">
        <v>10</v>
      </c>
      <c r="E203" s="9" t="s">
        <v>1380</v>
      </c>
      <c r="F203" s="9" t="s">
        <v>1384</v>
      </c>
      <c r="G203" s="9">
        <v>51.11</v>
      </c>
      <c r="H203" s="9">
        <v>13.49</v>
      </c>
      <c r="I203" s="9">
        <v>0.57989999999999997</v>
      </c>
      <c r="J203" s="9">
        <v>4.5768000000000004</v>
      </c>
      <c r="K203" s="9" t="s">
        <v>1395</v>
      </c>
      <c r="L203" s="9">
        <v>596</v>
      </c>
      <c r="M203" s="9" t="s">
        <v>1426</v>
      </c>
      <c r="N203" s="8" t="str">
        <f t="shared" si="3"/>
        <v>Under Review</v>
      </c>
      <c r="O203" s="90" t="s">
        <v>1800</v>
      </c>
      <c r="P203" s="90" t="s">
        <v>1800</v>
      </c>
      <c r="Q203" s="9"/>
      <c r="R203" s="9">
        <v>12</v>
      </c>
      <c r="S203" s="9">
        <v>46.22</v>
      </c>
      <c r="T203" s="3"/>
      <c r="U203" s="13"/>
      <c r="V203" s="4"/>
    </row>
    <row r="204" spans="1:22">
      <c r="A204" s="8" t="s">
        <v>1801</v>
      </c>
      <c r="B204" s="8" t="s">
        <v>979</v>
      </c>
      <c r="C204" s="8" t="s">
        <v>38</v>
      </c>
      <c r="D204" s="8" t="s">
        <v>44</v>
      </c>
      <c r="E204" s="8" t="s">
        <v>1389</v>
      </c>
      <c r="F204" s="8" t="s">
        <v>1390</v>
      </c>
      <c r="G204" s="8">
        <v>49.55</v>
      </c>
      <c r="H204" s="8">
        <v>17.52</v>
      </c>
      <c r="I204" s="8">
        <v>0.98860000000000003</v>
      </c>
      <c r="J204" s="8">
        <v>0.74650000000000005</v>
      </c>
      <c r="K204" s="8" t="s">
        <v>1358</v>
      </c>
      <c r="L204" s="8">
        <v>577</v>
      </c>
      <c r="M204" s="8" t="s">
        <v>1386</v>
      </c>
      <c r="N204" s="8" t="str">
        <f t="shared" si="3"/>
        <v>Rejected</v>
      </c>
      <c r="O204" s="89" t="s">
        <v>488</v>
      </c>
      <c r="P204" s="89" t="s">
        <v>488</v>
      </c>
      <c r="Q204" s="8"/>
      <c r="R204" s="8">
        <v>240</v>
      </c>
      <c r="S204" s="8">
        <v>32.86</v>
      </c>
      <c r="T204" s="2"/>
      <c r="U204" s="12"/>
      <c r="V204" s="4"/>
    </row>
    <row r="205" spans="1:22">
      <c r="A205" s="9" t="s">
        <v>1802</v>
      </c>
      <c r="B205" s="9" t="s">
        <v>285</v>
      </c>
      <c r="C205" s="9" t="s">
        <v>24</v>
      </c>
      <c r="D205" s="9" t="s">
        <v>1360</v>
      </c>
      <c r="E205" s="9" t="s">
        <v>1389</v>
      </c>
      <c r="F205" s="9" t="s">
        <v>1390</v>
      </c>
      <c r="G205" s="9">
        <v>55.65</v>
      </c>
      <c r="H205" s="9">
        <v>10.55</v>
      </c>
      <c r="I205" s="9">
        <v>0.88690000000000002</v>
      </c>
      <c r="J205" s="9">
        <v>0.75249999999999995</v>
      </c>
      <c r="K205" s="9" t="s">
        <v>1385</v>
      </c>
      <c r="L205" s="9">
        <v>883</v>
      </c>
      <c r="M205" s="9" t="s">
        <v>1403</v>
      </c>
      <c r="N205" s="8" t="str">
        <f t="shared" si="3"/>
        <v>Approved</v>
      </c>
      <c r="O205" s="90" t="s">
        <v>236</v>
      </c>
      <c r="P205" s="90" t="s">
        <v>236</v>
      </c>
      <c r="Q205" s="9" t="s">
        <v>1776</v>
      </c>
      <c r="R205" s="9">
        <v>120</v>
      </c>
      <c r="S205" s="9">
        <v>0</v>
      </c>
      <c r="T205" s="3"/>
      <c r="U205" s="13"/>
      <c r="V205" s="4"/>
    </row>
    <row r="206" spans="1:22">
      <c r="A206" s="8" t="s">
        <v>1803</v>
      </c>
      <c r="B206" s="8" t="s">
        <v>642</v>
      </c>
      <c r="C206" s="8" t="s">
        <v>35</v>
      </c>
      <c r="D206" s="8" t="s">
        <v>10</v>
      </c>
      <c r="E206" s="8" t="s">
        <v>1408</v>
      </c>
      <c r="F206" s="8" t="s">
        <v>1390</v>
      </c>
      <c r="G206" s="8">
        <v>43.11</v>
      </c>
      <c r="H206" s="8">
        <v>13.39</v>
      </c>
      <c r="I206" s="8">
        <v>0.26119999999999999</v>
      </c>
      <c r="J206" s="8">
        <v>0.98950000000000005</v>
      </c>
      <c r="K206" s="8" t="s">
        <v>1395</v>
      </c>
      <c r="L206" s="8">
        <v>844</v>
      </c>
      <c r="M206" s="8" t="s">
        <v>1381</v>
      </c>
      <c r="N206" s="8" t="str">
        <f t="shared" si="3"/>
        <v xml:space="preserve">Rejected </v>
      </c>
      <c r="O206" s="89" t="s">
        <v>1804</v>
      </c>
      <c r="P206" s="89" t="s">
        <v>1804</v>
      </c>
      <c r="Q206" s="8"/>
      <c r="R206" s="8">
        <v>60</v>
      </c>
      <c r="S206" s="8">
        <v>24.96</v>
      </c>
      <c r="T206" s="2"/>
      <c r="U206" s="12"/>
      <c r="V206" s="4"/>
    </row>
    <row r="207" spans="1:22">
      <c r="A207" s="9" t="s">
        <v>1805</v>
      </c>
      <c r="B207" s="9" t="s">
        <v>317</v>
      </c>
      <c r="C207" s="9" t="s">
        <v>32</v>
      </c>
      <c r="D207" s="9" t="s">
        <v>1360</v>
      </c>
      <c r="E207" s="9" t="s">
        <v>1408</v>
      </c>
      <c r="F207" s="9" t="s">
        <v>1375</v>
      </c>
      <c r="G207" s="9">
        <v>38.520000000000003</v>
      </c>
      <c r="H207" s="9">
        <v>10.220000000000001</v>
      </c>
      <c r="I207" s="9">
        <v>0.34870000000000001</v>
      </c>
      <c r="J207" s="9">
        <v>0.37740000000000001</v>
      </c>
      <c r="K207" s="9" t="s">
        <v>1385</v>
      </c>
      <c r="L207" s="9">
        <v>665</v>
      </c>
      <c r="M207" s="9" t="s">
        <v>1381</v>
      </c>
      <c r="N207" s="8" t="str">
        <f t="shared" si="3"/>
        <v xml:space="preserve">Rejected </v>
      </c>
      <c r="O207" s="90" t="s">
        <v>1659</v>
      </c>
      <c r="P207" s="90" t="s">
        <v>1659</v>
      </c>
      <c r="Q207" s="9"/>
      <c r="R207" s="9">
        <v>240</v>
      </c>
      <c r="S207" s="9">
        <v>0</v>
      </c>
      <c r="T207" s="3"/>
      <c r="U207" s="13"/>
      <c r="V207" s="4"/>
    </row>
    <row r="208" spans="1:22">
      <c r="A208" s="8" t="s">
        <v>1806</v>
      </c>
      <c r="B208" s="8" t="s">
        <v>593</v>
      </c>
      <c r="C208" s="8" t="s">
        <v>28</v>
      </c>
      <c r="D208" s="8" t="s">
        <v>31</v>
      </c>
      <c r="E208" s="8" t="s">
        <v>1389</v>
      </c>
      <c r="F208" s="8" t="s">
        <v>1384</v>
      </c>
      <c r="G208" s="8">
        <v>28.09</v>
      </c>
      <c r="H208" s="8">
        <v>18.27</v>
      </c>
      <c r="I208" s="8">
        <v>0.2341</v>
      </c>
      <c r="J208" s="8">
        <v>1.4059999999999999</v>
      </c>
      <c r="K208" s="8" t="s">
        <v>1385</v>
      </c>
      <c r="L208" s="8">
        <v>713</v>
      </c>
      <c r="M208" s="8" t="s">
        <v>1386</v>
      </c>
      <c r="N208" s="8" t="str">
        <f t="shared" si="3"/>
        <v>Rejected</v>
      </c>
      <c r="O208" s="89" t="s">
        <v>1807</v>
      </c>
      <c r="P208" s="89" t="s">
        <v>1807</v>
      </c>
      <c r="Q208" s="8"/>
      <c r="R208" s="8">
        <v>24</v>
      </c>
      <c r="S208" s="8">
        <v>0</v>
      </c>
      <c r="T208" s="2"/>
      <c r="U208" s="12"/>
      <c r="V208" s="4"/>
    </row>
    <row r="209" spans="1:22">
      <c r="A209" s="9" t="s">
        <v>1808</v>
      </c>
      <c r="B209" s="9" t="s">
        <v>1171</v>
      </c>
      <c r="C209" s="9" t="s">
        <v>35</v>
      </c>
      <c r="D209" s="9" t="s">
        <v>10</v>
      </c>
      <c r="E209" s="9" t="s">
        <v>1411</v>
      </c>
      <c r="F209" s="9" t="s">
        <v>1375</v>
      </c>
      <c r="G209" s="9">
        <v>70.349999999999994</v>
      </c>
      <c r="H209" s="9">
        <v>13.57</v>
      </c>
      <c r="I209" s="9">
        <v>0.99280000000000002</v>
      </c>
      <c r="J209" s="9">
        <v>6.3022999999999998</v>
      </c>
      <c r="K209" s="9" t="s">
        <v>1395</v>
      </c>
      <c r="L209" s="9">
        <v>684</v>
      </c>
      <c r="M209" s="9" t="s">
        <v>1426</v>
      </c>
      <c r="N209" s="8" t="str">
        <f t="shared" si="3"/>
        <v>Under Review</v>
      </c>
      <c r="O209" s="90" t="s">
        <v>1809</v>
      </c>
      <c r="P209" s="90" t="s">
        <v>1809</v>
      </c>
      <c r="Q209" s="9"/>
      <c r="R209" s="9">
        <v>12</v>
      </c>
      <c r="S209" s="9">
        <v>17.84</v>
      </c>
      <c r="T209" s="3"/>
      <c r="U209" s="13"/>
      <c r="V209" s="4"/>
    </row>
    <row r="210" spans="1:22">
      <c r="A210" s="8" t="s">
        <v>1810</v>
      </c>
      <c r="B210" s="8" t="s">
        <v>1129</v>
      </c>
      <c r="C210" s="8" t="s">
        <v>38</v>
      </c>
      <c r="D210" s="8" t="s">
        <v>23</v>
      </c>
      <c r="E210" s="8" t="s">
        <v>1411</v>
      </c>
      <c r="F210" s="8" t="s">
        <v>1375</v>
      </c>
      <c r="G210" s="8">
        <v>48.21</v>
      </c>
      <c r="H210" s="8">
        <v>7.6</v>
      </c>
      <c r="I210" s="8">
        <v>0.61240000000000006</v>
      </c>
      <c r="J210" s="8">
        <v>1.5018</v>
      </c>
      <c r="K210" s="8" t="s">
        <v>1395</v>
      </c>
      <c r="L210" s="8">
        <v>700</v>
      </c>
      <c r="M210" s="8" t="s">
        <v>1386</v>
      </c>
      <c r="N210" s="8" t="str">
        <f t="shared" si="3"/>
        <v>Rejected</v>
      </c>
      <c r="O210" s="89" t="s">
        <v>1811</v>
      </c>
      <c r="P210" s="89" t="s">
        <v>1811</v>
      </c>
      <c r="Q210" s="8"/>
      <c r="R210" s="8">
        <v>36</v>
      </c>
      <c r="S210" s="8">
        <v>28.08</v>
      </c>
      <c r="T210" s="2"/>
      <c r="U210" s="12"/>
      <c r="V210" s="4"/>
    </row>
    <row r="211" spans="1:22">
      <c r="A211" s="9" t="s">
        <v>1812</v>
      </c>
      <c r="B211" s="9" t="s">
        <v>956</v>
      </c>
      <c r="C211" s="9" t="s">
        <v>28</v>
      </c>
      <c r="D211" s="9" t="s">
        <v>1360</v>
      </c>
      <c r="E211" s="9" t="s">
        <v>1374</v>
      </c>
      <c r="F211" s="9" t="s">
        <v>1390</v>
      </c>
      <c r="G211" s="9">
        <v>42.41</v>
      </c>
      <c r="H211" s="9">
        <v>12.33</v>
      </c>
      <c r="I211" s="9">
        <v>0.43719999999999998</v>
      </c>
      <c r="J211" s="9">
        <v>0.51800000000000002</v>
      </c>
      <c r="K211" s="9" t="s">
        <v>1358</v>
      </c>
      <c r="L211" s="9">
        <v>837</v>
      </c>
      <c r="M211" s="9" t="s">
        <v>1426</v>
      </c>
      <c r="N211" s="8" t="str">
        <f t="shared" si="3"/>
        <v>Under Review</v>
      </c>
      <c r="O211" s="90" t="s">
        <v>1813</v>
      </c>
      <c r="P211" s="90" t="s">
        <v>1813</v>
      </c>
      <c r="Q211" s="9"/>
      <c r="R211" s="9">
        <v>180</v>
      </c>
      <c r="S211" s="9">
        <v>38.58</v>
      </c>
      <c r="T211" s="3"/>
      <c r="U211" s="13"/>
      <c r="V211" s="4"/>
    </row>
    <row r="212" spans="1:22">
      <c r="A212" s="8" t="s">
        <v>1814</v>
      </c>
      <c r="B212" s="8" t="s">
        <v>1294</v>
      </c>
      <c r="C212" s="8" t="s">
        <v>20</v>
      </c>
      <c r="D212" s="8" t="s">
        <v>31</v>
      </c>
      <c r="E212" s="8" t="s">
        <v>1374</v>
      </c>
      <c r="F212" s="8" t="s">
        <v>1384</v>
      </c>
      <c r="G212" s="8">
        <v>94.8</v>
      </c>
      <c r="H212" s="8">
        <v>10.94</v>
      </c>
      <c r="I212" s="8">
        <v>0.60219999999999996</v>
      </c>
      <c r="J212" s="8">
        <v>4.4157999999999999</v>
      </c>
      <c r="K212" s="8" t="s">
        <v>1385</v>
      </c>
      <c r="L212" s="8">
        <v>672</v>
      </c>
      <c r="M212" s="8" t="s">
        <v>1396</v>
      </c>
      <c r="N212" s="8" t="str">
        <f t="shared" si="3"/>
        <v>Approved</v>
      </c>
      <c r="O212" s="89" t="s">
        <v>399</v>
      </c>
      <c r="P212" s="89" t="s">
        <v>399</v>
      </c>
      <c r="Q212" s="8" t="s">
        <v>1815</v>
      </c>
      <c r="R212" s="8">
        <v>24</v>
      </c>
      <c r="S212" s="8">
        <v>0</v>
      </c>
      <c r="T212" s="2"/>
      <c r="U212" s="12"/>
      <c r="V212" s="4"/>
    </row>
    <row r="213" spans="1:22">
      <c r="A213" s="9" t="s">
        <v>1816</v>
      </c>
      <c r="B213" s="9" t="s">
        <v>846</v>
      </c>
      <c r="C213" s="9" t="s">
        <v>35</v>
      </c>
      <c r="D213" s="9" t="s">
        <v>10</v>
      </c>
      <c r="E213" s="9" t="s">
        <v>1400</v>
      </c>
      <c r="F213" s="9" t="s">
        <v>1390</v>
      </c>
      <c r="G213" s="9">
        <v>51.36</v>
      </c>
      <c r="H213" s="9">
        <v>12.78</v>
      </c>
      <c r="I213" s="9">
        <v>0.65359999999999996</v>
      </c>
      <c r="J213" s="9">
        <v>0.59370000000000001</v>
      </c>
      <c r="K213" s="9" t="s">
        <v>1385</v>
      </c>
      <c r="L213" s="9">
        <v>714</v>
      </c>
      <c r="M213" s="9" t="s">
        <v>1377</v>
      </c>
      <c r="N213" s="8" t="str">
        <f t="shared" si="3"/>
        <v>Approved</v>
      </c>
      <c r="O213" s="90" t="s">
        <v>1817</v>
      </c>
      <c r="P213" s="90" t="s">
        <v>1817</v>
      </c>
      <c r="Q213" s="9" t="s">
        <v>1818</v>
      </c>
      <c r="R213" s="9">
        <v>240</v>
      </c>
      <c r="S213" s="9">
        <v>0</v>
      </c>
      <c r="T213" s="3"/>
      <c r="U213" s="13"/>
      <c r="V213" s="4"/>
    </row>
    <row r="214" spans="1:22">
      <c r="A214" s="8" t="s">
        <v>1819</v>
      </c>
      <c r="B214" s="8" t="s">
        <v>71</v>
      </c>
      <c r="C214" s="8" t="s">
        <v>32</v>
      </c>
      <c r="D214" s="8" t="s">
        <v>23</v>
      </c>
      <c r="E214" s="8" t="s">
        <v>1374</v>
      </c>
      <c r="F214" s="8" t="s">
        <v>1375</v>
      </c>
      <c r="G214" s="8">
        <v>25.18</v>
      </c>
      <c r="H214" s="8">
        <v>17.96</v>
      </c>
      <c r="I214" s="8">
        <v>0.43690000000000001</v>
      </c>
      <c r="J214" s="8">
        <v>0.38779999999999998</v>
      </c>
      <c r="K214" s="8" t="s">
        <v>1358</v>
      </c>
      <c r="L214" s="8">
        <v>711</v>
      </c>
      <c r="M214" s="8" t="s">
        <v>1396</v>
      </c>
      <c r="N214" s="8" t="str">
        <f t="shared" si="3"/>
        <v>Approved</v>
      </c>
      <c r="O214" s="89" t="s">
        <v>1820</v>
      </c>
      <c r="P214" s="89" t="s">
        <v>1820</v>
      </c>
      <c r="Q214" s="8" t="s">
        <v>1821</v>
      </c>
      <c r="R214" s="8">
        <v>240</v>
      </c>
      <c r="S214" s="8">
        <v>16.95</v>
      </c>
      <c r="T214" s="2"/>
      <c r="U214" s="12"/>
      <c r="V214" s="4"/>
    </row>
    <row r="215" spans="1:22">
      <c r="A215" s="9" t="s">
        <v>1822</v>
      </c>
      <c r="B215" s="9" t="s">
        <v>405</v>
      </c>
      <c r="C215" s="9" t="s">
        <v>16</v>
      </c>
      <c r="D215" s="9" t="s">
        <v>10</v>
      </c>
      <c r="E215" s="9" t="s">
        <v>1408</v>
      </c>
      <c r="F215" s="9" t="s">
        <v>1384</v>
      </c>
      <c r="G215" s="9">
        <v>51.85</v>
      </c>
      <c r="H215" s="9">
        <v>12.15</v>
      </c>
      <c r="I215" s="9">
        <v>0.55410000000000004</v>
      </c>
      <c r="J215" s="9">
        <v>0.91949999999999998</v>
      </c>
      <c r="K215" s="9" t="s">
        <v>1385</v>
      </c>
      <c r="L215" s="9">
        <v>900</v>
      </c>
      <c r="M215" s="9" t="s">
        <v>1426</v>
      </c>
      <c r="N215" s="8" t="str">
        <f t="shared" si="3"/>
        <v>Under Review</v>
      </c>
      <c r="O215" s="90" t="s">
        <v>1311</v>
      </c>
      <c r="P215" s="90" t="s">
        <v>1311</v>
      </c>
      <c r="Q215" s="9"/>
      <c r="R215" s="9">
        <v>84</v>
      </c>
      <c r="S215" s="9">
        <v>0</v>
      </c>
      <c r="T215" s="3"/>
      <c r="U215" s="13"/>
      <c r="V215" s="4"/>
    </row>
    <row r="216" spans="1:22">
      <c r="A216" s="8" t="s">
        <v>1823</v>
      </c>
      <c r="B216" s="8" t="s">
        <v>1215</v>
      </c>
      <c r="C216" s="8" t="s">
        <v>12</v>
      </c>
      <c r="D216" s="8" t="s">
        <v>31</v>
      </c>
      <c r="E216" s="8" t="s">
        <v>1408</v>
      </c>
      <c r="F216" s="8" t="s">
        <v>1375</v>
      </c>
      <c r="G216" s="8">
        <v>30.06</v>
      </c>
      <c r="H216" s="8">
        <v>15.62</v>
      </c>
      <c r="I216" s="8">
        <v>0.40679999999999999</v>
      </c>
      <c r="J216" s="8">
        <v>0.84609999999999996</v>
      </c>
      <c r="K216" s="8" t="s">
        <v>1412</v>
      </c>
      <c r="L216" s="8">
        <v>814</v>
      </c>
      <c r="M216" s="8" t="s">
        <v>1381</v>
      </c>
      <c r="N216" s="8" t="str">
        <f t="shared" si="3"/>
        <v xml:space="preserve">Rejected </v>
      </c>
      <c r="O216" s="89" t="s">
        <v>1824</v>
      </c>
      <c r="P216" s="89" t="s">
        <v>1824</v>
      </c>
      <c r="Q216" s="8"/>
      <c r="R216" s="8">
        <v>48</v>
      </c>
      <c r="S216" s="8">
        <v>24.1</v>
      </c>
      <c r="T216" s="2"/>
      <c r="U216" s="12"/>
      <c r="V216" s="4"/>
    </row>
    <row r="217" spans="1:22">
      <c r="A217" s="9" t="s">
        <v>1825</v>
      </c>
      <c r="B217" s="9" t="s">
        <v>928</v>
      </c>
      <c r="C217" s="9" t="s">
        <v>35</v>
      </c>
      <c r="D217" s="9" t="s">
        <v>10</v>
      </c>
      <c r="E217" s="9" t="s">
        <v>1408</v>
      </c>
      <c r="F217" s="9" t="s">
        <v>1384</v>
      </c>
      <c r="G217" s="9">
        <v>61.94</v>
      </c>
      <c r="H217" s="9">
        <v>11.39</v>
      </c>
      <c r="I217" s="9">
        <v>0.3145</v>
      </c>
      <c r="J217" s="9">
        <v>2.0392999999999999</v>
      </c>
      <c r="K217" s="9" t="s">
        <v>1376</v>
      </c>
      <c r="L217" s="9">
        <v>596</v>
      </c>
      <c r="M217" s="9" t="s">
        <v>1426</v>
      </c>
      <c r="N217" s="8" t="str">
        <f t="shared" si="3"/>
        <v>Under Review</v>
      </c>
      <c r="O217" s="90" t="s">
        <v>1009</v>
      </c>
      <c r="P217" s="90" t="s">
        <v>1009</v>
      </c>
      <c r="Q217" s="9"/>
      <c r="R217" s="9">
        <v>36</v>
      </c>
      <c r="S217" s="9">
        <v>11.53</v>
      </c>
      <c r="T217" s="3"/>
      <c r="U217" s="13"/>
      <c r="V217" s="4"/>
    </row>
    <row r="218" spans="1:22">
      <c r="A218" s="8" t="s">
        <v>1826</v>
      </c>
      <c r="B218" s="8" t="s">
        <v>795</v>
      </c>
      <c r="C218" s="8" t="s">
        <v>16</v>
      </c>
      <c r="D218" s="8" t="s">
        <v>44</v>
      </c>
      <c r="E218" s="8" t="s">
        <v>1380</v>
      </c>
      <c r="F218" s="8" t="s">
        <v>1375</v>
      </c>
      <c r="G218" s="8">
        <v>1.68</v>
      </c>
      <c r="H218" s="8">
        <v>10.25</v>
      </c>
      <c r="I218" s="8">
        <v>2.0299999999999999E-2</v>
      </c>
      <c r="J218" s="8">
        <v>2.81E-2</v>
      </c>
      <c r="K218" s="8" t="s">
        <v>1412</v>
      </c>
      <c r="L218" s="8">
        <v>580</v>
      </c>
      <c r="M218" s="8" t="s">
        <v>1426</v>
      </c>
      <c r="N218" s="8" t="str">
        <f t="shared" si="3"/>
        <v>Under Review</v>
      </c>
      <c r="O218" s="89" t="s">
        <v>1738</v>
      </c>
      <c r="P218" s="89" t="s">
        <v>1738</v>
      </c>
      <c r="Q218" s="8"/>
      <c r="R218" s="8">
        <v>84</v>
      </c>
      <c r="S218" s="8">
        <v>1.44</v>
      </c>
      <c r="T218" s="2"/>
      <c r="U218" s="12"/>
      <c r="V218" s="4"/>
    </row>
    <row r="219" spans="1:22">
      <c r="A219" s="9" t="s">
        <v>1827</v>
      </c>
      <c r="B219" s="9" t="s">
        <v>696</v>
      </c>
      <c r="C219" s="9" t="s">
        <v>35</v>
      </c>
      <c r="D219" s="9" t="s">
        <v>1360</v>
      </c>
      <c r="E219" s="9" t="s">
        <v>1389</v>
      </c>
      <c r="F219" s="9" t="s">
        <v>1375</v>
      </c>
      <c r="G219" s="9">
        <v>74.959999999999994</v>
      </c>
      <c r="H219" s="9"/>
      <c r="I219" s="9">
        <v>1.3683000000000001</v>
      </c>
      <c r="J219" s="9"/>
      <c r="K219" s="9" t="s">
        <v>1385</v>
      </c>
      <c r="L219" s="9">
        <v>677</v>
      </c>
      <c r="M219" s="9" t="s">
        <v>1386</v>
      </c>
      <c r="N219" s="8" t="str">
        <f t="shared" si="3"/>
        <v>Rejected</v>
      </c>
      <c r="O219" s="90" t="s">
        <v>75</v>
      </c>
      <c r="P219" s="90" t="s">
        <v>75</v>
      </c>
      <c r="Q219" s="9"/>
      <c r="R219" s="9">
        <v>48</v>
      </c>
      <c r="S219" s="9">
        <v>0</v>
      </c>
      <c r="T219" s="3"/>
      <c r="U219" s="13"/>
      <c r="V219" s="4"/>
    </row>
    <row r="220" spans="1:22">
      <c r="A220" s="8" t="s">
        <v>1828</v>
      </c>
      <c r="B220" s="8" t="s">
        <v>1075</v>
      </c>
      <c r="C220" s="8" t="s">
        <v>28</v>
      </c>
      <c r="D220" s="8" t="s">
        <v>10</v>
      </c>
      <c r="E220" s="8" t="s">
        <v>1389</v>
      </c>
      <c r="F220" s="8" t="s">
        <v>1390</v>
      </c>
      <c r="G220" s="8">
        <v>20.7</v>
      </c>
      <c r="H220" s="8">
        <v>14.82</v>
      </c>
      <c r="I220" s="8">
        <v>0.186</v>
      </c>
      <c r="J220" s="8">
        <v>0.33169999999999999</v>
      </c>
      <c r="K220" s="8" t="s">
        <v>1376</v>
      </c>
      <c r="L220" s="8">
        <v>745</v>
      </c>
      <c r="M220" s="8" t="s">
        <v>1403</v>
      </c>
      <c r="N220" s="8" t="str">
        <f t="shared" si="3"/>
        <v>Approved</v>
      </c>
      <c r="O220" s="89" t="s">
        <v>1829</v>
      </c>
      <c r="P220" s="89" t="s">
        <v>1829</v>
      </c>
      <c r="Q220" s="8" t="s">
        <v>457</v>
      </c>
      <c r="R220" s="8">
        <v>120</v>
      </c>
      <c r="S220" s="8">
        <v>14.07</v>
      </c>
      <c r="T220" s="2"/>
      <c r="U220" s="12"/>
      <c r="V220" s="4"/>
    </row>
    <row r="221" spans="1:22">
      <c r="A221" s="9" t="s">
        <v>1830</v>
      </c>
      <c r="B221" s="9" t="s">
        <v>1118</v>
      </c>
      <c r="C221" s="9" t="s">
        <v>32</v>
      </c>
      <c r="D221" s="9" t="s">
        <v>23</v>
      </c>
      <c r="E221" s="9" t="s">
        <v>1374</v>
      </c>
      <c r="F221" s="9" t="s">
        <v>1390</v>
      </c>
      <c r="G221" s="9">
        <v>84.46</v>
      </c>
      <c r="H221" s="9">
        <v>8.7100000000000009</v>
      </c>
      <c r="I221" s="9">
        <v>0.55900000000000005</v>
      </c>
      <c r="J221" s="9">
        <v>7.3747999999999996</v>
      </c>
      <c r="K221" s="9" t="s">
        <v>1395</v>
      </c>
      <c r="L221" s="9">
        <v>607</v>
      </c>
      <c r="M221" s="9" t="s">
        <v>1386</v>
      </c>
      <c r="N221" s="8" t="str">
        <f t="shared" si="3"/>
        <v>Rejected</v>
      </c>
      <c r="O221" s="90" t="s">
        <v>1831</v>
      </c>
      <c r="P221" s="90" t="s">
        <v>1831</v>
      </c>
      <c r="Q221" s="9"/>
      <c r="R221" s="9">
        <v>12</v>
      </c>
      <c r="S221" s="9">
        <v>44.34</v>
      </c>
      <c r="T221" s="3"/>
      <c r="U221" s="13"/>
      <c r="V221" s="4"/>
    </row>
    <row r="222" spans="1:22">
      <c r="A222" s="8" t="s">
        <v>1832</v>
      </c>
      <c r="B222" s="8" t="s">
        <v>1001</v>
      </c>
      <c r="C222" s="8" t="s">
        <v>28</v>
      </c>
      <c r="D222" s="8" t="s">
        <v>44</v>
      </c>
      <c r="E222" s="8" t="s">
        <v>1411</v>
      </c>
      <c r="F222" s="8" t="s">
        <v>1390</v>
      </c>
      <c r="G222" s="8">
        <v>1.79</v>
      </c>
      <c r="H222" s="8">
        <v>10.6</v>
      </c>
      <c r="I222" s="8">
        <v>1.12E-2</v>
      </c>
      <c r="J222" s="8">
        <v>2.4299999999999999E-2</v>
      </c>
      <c r="K222" s="8" t="s">
        <v>1395</v>
      </c>
      <c r="L222" s="8">
        <v>852</v>
      </c>
      <c r="M222" s="8" t="s">
        <v>1403</v>
      </c>
      <c r="N222" s="8" t="str">
        <f t="shared" si="3"/>
        <v>Approved</v>
      </c>
      <c r="O222" s="89" t="s">
        <v>1612</v>
      </c>
      <c r="P222" s="89" t="s">
        <v>1612</v>
      </c>
      <c r="Q222" s="8" t="s">
        <v>1833</v>
      </c>
      <c r="R222" s="8">
        <v>120</v>
      </c>
      <c r="S222" s="8">
        <v>0.96</v>
      </c>
      <c r="T222" s="2"/>
      <c r="U222" s="12"/>
      <c r="V222" s="4"/>
    </row>
    <row r="223" spans="1:22">
      <c r="A223" s="9" t="s">
        <v>1834</v>
      </c>
      <c r="B223" s="9" t="s">
        <v>1222</v>
      </c>
      <c r="C223" s="9" t="s">
        <v>24</v>
      </c>
      <c r="D223" s="9" t="s">
        <v>1360</v>
      </c>
      <c r="E223" s="9" t="s">
        <v>1374</v>
      </c>
      <c r="F223" s="9" t="s">
        <v>1375</v>
      </c>
      <c r="G223" s="9">
        <v>20.64</v>
      </c>
      <c r="H223" s="9">
        <v>16.41</v>
      </c>
      <c r="I223" s="9">
        <v>0.32029999999999997</v>
      </c>
      <c r="J223" s="9">
        <v>0.29349999999999998</v>
      </c>
      <c r="K223" s="9" t="s">
        <v>1358</v>
      </c>
      <c r="L223" s="9">
        <v>874</v>
      </c>
      <c r="M223" s="9" t="s">
        <v>1386</v>
      </c>
      <c r="N223" s="8" t="str">
        <f t="shared" si="3"/>
        <v>Rejected</v>
      </c>
      <c r="O223" s="90" t="s">
        <v>1835</v>
      </c>
      <c r="P223" s="90" t="s">
        <v>1835</v>
      </c>
      <c r="Q223" s="9"/>
      <c r="R223" s="9">
        <v>240</v>
      </c>
      <c r="S223" s="9">
        <v>19.48</v>
      </c>
      <c r="T223" s="3"/>
      <c r="U223" s="13"/>
      <c r="V223" s="4"/>
    </row>
    <row r="224" spans="1:22">
      <c r="A224" s="8" t="s">
        <v>1836</v>
      </c>
      <c r="B224" s="8" t="s">
        <v>411</v>
      </c>
      <c r="C224" s="8" t="s">
        <v>12</v>
      </c>
      <c r="D224" s="8" t="s">
        <v>1360</v>
      </c>
      <c r="E224" s="8" t="s">
        <v>1400</v>
      </c>
      <c r="F224" s="8" t="s">
        <v>1384</v>
      </c>
      <c r="G224" s="8">
        <v>28.11</v>
      </c>
      <c r="H224" s="8">
        <v>9.11</v>
      </c>
      <c r="I224" s="8">
        <v>0.14799999999999999</v>
      </c>
      <c r="J224" s="8">
        <v>0.70099999999999996</v>
      </c>
      <c r="K224" s="8" t="s">
        <v>1385</v>
      </c>
      <c r="L224" s="8">
        <v>855</v>
      </c>
      <c r="M224" s="8" t="s">
        <v>1396</v>
      </c>
      <c r="N224" s="8" t="str">
        <f t="shared" si="3"/>
        <v>Approved</v>
      </c>
      <c r="O224" s="89" t="s">
        <v>1837</v>
      </c>
      <c r="P224" s="89" t="s">
        <v>1837</v>
      </c>
      <c r="Q224" s="8" t="s">
        <v>1838</v>
      </c>
      <c r="R224" s="8">
        <v>48</v>
      </c>
      <c r="S224" s="8">
        <v>0</v>
      </c>
      <c r="T224" s="2"/>
      <c r="U224" s="12"/>
      <c r="V224" s="4"/>
    </row>
    <row r="225" spans="1:22">
      <c r="A225" s="9" t="s">
        <v>1839</v>
      </c>
      <c r="B225" s="9" t="s">
        <v>414</v>
      </c>
      <c r="C225" s="9" t="s">
        <v>20</v>
      </c>
      <c r="D225" s="9" t="s">
        <v>31</v>
      </c>
      <c r="E225" s="9" t="s">
        <v>1400</v>
      </c>
      <c r="F225" s="9" t="s">
        <v>1375</v>
      </c>
      <c r="G225" s="9">
        <v>7.07</v>
      </c>
      <c r="H225" s="9">
        <v>8.07</v>
      </c>
      <c r="I225" s="9">
        <v>4.7E-2</v>
      </c>
      <c r="J225" s="9">
        <v>0.1104</v>
      </c>
      <c r="K225" s="9" t="s">
        <v>1412</v>
      </c>
      <c r="L225" s="9">
        <v>777</v>
      </c>
      <c r="M225" s="9" t="s">
        <v>1426</v>
      </c>
      <c r="N225" s="8" t="str">
        <f t="shared" si="3"/>
        <v>Under Review</v>
      </c>
      <c r="O225" s="90" t="s">
        <v>1006</v>
      </c>
      <c r="P225" s="90" t="s">
        <v>1006</v>
      </c>
      <c r="Q225" s="9"/>
      <c r="R225" s="9">
        <v>84</v>
      </c>
      <c r="S225" s="9">
        <v>2.19</v>
      </c>
      <c r="T225" s="3"/>
      <c r="U225" s="13"/>
      <c r="V225" s="4"/>
    </row>
    <row r="226" spans="1:22">
      <c r="A226" s="8" t="s">
        <v>1840</v>
      </c>
      <c r="B226" s="8" t="s">
        <v>55</v>
      </c>
      <c r="C226" s="8" t="s">
        <v>7</v>
      </c>
      <c r="D226" s="8" t="s">
        <v>31</v>
      </c>
      <c r="E226" s="8" t="s">
        <v>1389</v>
      </c>
      <c r="F226" s="8" t="s">
        <v>1375</v>
      </c>
      <c r="G226" s="8">
        <v>47.73</v>
      </c>
      <c r="H226" s="8">
        <v>8.61</v>
      </c>
      <c r="I226" s="8">
        <v>0.371</v>
      </c>
      <c r="J226" s="8">
        <v>0.47310000000000002</v>
      </c>
      <c r="K226" s="8" t="s">
        <v>1412</v>
      </c>
      <c r="L226" s="8">
        <v>585</v>
      </c>
      <c r="M226" s="8" t="s">
        <v>1426</v>
      </c>
      <c r="N226" s="8" t="str">
        <f t="shared" si="3"/>
        <v>Under Review</v>
      </c>
      <c r="O226" s="89" t="s">
        <v>1841</v>
      </c>
      <c r="P226" s="89" t="s">
        <v>1841</v>
      </c>
      <c r="Q226" s="8"/>
      <c r="R226" s="8">
        <v>180</v>
      </c>
      <c r="S226" s="8">
        <v>9.3000000000000007</v>
      </c>
      <c r="T226" s="2"/>
      <c r="U226" s="12"/>
      <c r="V226" s="4"/>
    </row>
    <row r="227" spans="1:22">
      <c r="A227" s="9" t="s">
        <v>1842</v>
      </c>
      <c r="B227" s="9" t="s">
        <v>1108</v>
      </c>
      <c r="C227" s="9" t="s">
        <v>16</v>
      </c>
      <c r="D227" s="9" t="s">
        <v>31</v>
      </c>
      <c r="E227" s="9" t="s">
        <v>1408</v>
      </c>
      <c r="F227" s="9" t="s">
        <v>1390</v>
      </c>
      <c r="G227" s="9">
        <v>81.19</v>
      </c>
      <c r="H227" s="9">
        <v>13.98</v>
      </c>
      <c r="I227" s="9">
        <v>1.1424000000000001</v>
      </c>
      <c r="J227" s="9">
        <v>2.2178</v>
      </c>
      <c r="K227" s="9" t="s">
        <v>1412</v>
      </c>
      <c r="L227" s="9">
        <v>714</v>
      </c>
      <c r="M227" s="9" t="s">
        <v>1386</v>
      </c>
      <c r="N227" s="8" t="str">
        <f t="shared" si="3"/>
        <v>Rejected</v>
      </c>
      <c r="O227" s="90" t="s">
        <v>1537</v>
      </c>
      <c r="P227" s="90" t="s">
        <v>1537</v>
      </c>
      <c r="Q227" s="9"/>
      <c r="R227" s="9">
        <v>48</v>
      </c>
      <c r="S227" s="9">
        <v>14.14</v>
      </c>
      <c r="T227" s="3"/>
      <c r="U227" s="13"/>
      <c r="V227" s="4"/>
    </row>
    <row r="228" spans="1:22">
      <c r="A228" s="8" t="s">
        <v>1843</v>
      </c>
      <c r="B228" s="8" t="s">
        <v>909</v>
      </c>
      <c r="C228" s="8" t="s">
        <v>12</v>
      </c>
      <c r="D228" s="8" t="s">
        <v>10</v>
      </c>
      <c r="E228" s="8" t="s">
        <v>1411</v>
      </c>
      <c r="F228" s="8" t="s">
        <v>1390</v>
      </c>
      <c r="G228" s="8">
        <v>81.92</v>
      </c>
      <c r="H228" s="8">
        <v>12.4</v>
      </c>
      <c r="I228" s="8">
        <v>0.53080000000000005</v>
      </c>
      <c r="J228" s="8">
        <v>0.92500000000000004</v>
      </c>
      <c r="K228" s="8" t="s">
        <v>1358</v>
      </c>
      <c r="L228" s="8">
        <v>698</v>
      </c>
      <c r="M228" s="8" t="s">
        <v>1426</v>
      </c>
      <c r="N228" s="8" t="str">
        <f t="shared" si="3"/>
        <v>Under Review</v>
      </c>
      <c r="O228" s="89" t="s">
        <v>1668</v>
      </c>
      <c r="P228" s="89" t="s">
        <v>1668</v>
      </c>
      <c r="Q228" s="8"/>
      <c r="R228" s="8">
        <v>240</v>
      </c>
      <c r="S228" s="8">
        <v>58.7</v>
      </c>
      <c r="T228" s="2"/>
      <c r="U228" s="12"/>
      <c r="V228" s="4"/>
    </row>
    <row r="229" spans="1:22">
      <c r="A229" s="9" t="s">
        <v>1844</v>
      </c>
      <c r="B229" s="9" t="s">
        <v>1053</v>
      </c>
      <c r="C229" s="9" t="s">
        <v>16</v>
      </c>
      <c r="D229" s="9" t="s">
        <v>10</v>
      </c>
      <c r="E229" s="9" t="s">
        <v>1389</v>
      </c>
      <c r="F229" s="9" t="s">
        <v>1384</v>
      </c>
      <c r="G229" s="9">
        <v>42.4</v>
      </c>
      <c r="H229" s="9">
        <v>17.309999999999999</v>
      </c>
      <c r="I229" s="9">
        <v>0.69489999999999996</v>
      </c>
      <c r="J229" s="9">
        <v>0.63190000000000002</v>
      </c>
      <c r="K229" s="9" t="s">
        <v>1412</v>
      </c>
      <c r="L229" s="9">
        <v>596</v>
      </c>
      <c r="M229" s="9" t="s">
        <v>1426</v>
      </c>
      <c r="N229" s="8" t="str">
        <f t="shared" si="3"/>
        <v>Under Review</v>
      </c>
      <c r="O229" s="90" t="s">
        <v>1820</v>
      </c>
      <c r="P229" s="90" t="s">
        <v>1820</v>
      </c>
      <c r="Q229" s="9"/>
      <c r="R229" s="9">
        <v>240</v>
      </c>
      <c r="S229" s="9">
        <v>26.94</v>
      </c>
      <c r="T229" s="3"/>
      <c r="U229" s="13"/>
      <c r="V229" s="4"/>
    </row>
    <row r="230" spans="1:22">
      <c r="A230" s="8" t="s">
        <v>1845</v>
      </c>
      <c r="B230" s="8" t="s">
        <v>753</v>
      </c>
      <c r="C230" s="8" t="s">
        <v>32</v>
      </c>
      <c r="D230" s="8" t="s">
        <v>23</v>
      </c>
      <c r="E230" s="8" t="s">
        <v>1411</v>
      </c>
      <c r="F230" s="8" t="s">
        <v>1384</v>
      </c>
      <c r="G230" s="8">
        <v>17.53</v>
      </c>
      <c r="H230" s="8">
        <v>18.14</v>
      </c>
      <c r="I230" s="8">
        <v>0.1638</v>
      </c>
      <c r="J230" s="8">
        <v>1.6083000000000001</v>
      </c>
      <c r="K230" s="8" t="s">
        <v>1395</v>
      </c>
      <c r="L230" s="8">
        <v>669</v>
      </c>
      <c r="M230" s="8" t="s">
        <v>1381</v>
      </c>
      <c r="N230" s="8" t="str">
        <f t="shared" si="3"/>
        <v xml:space="preserve">Rejected </v>
      </c>
      <c r="O230" s="89" t="s">
        <v>1846</v>
      </c>
      <c r="P230" s="89" t="s">
        <v>1846</v>
      </c>
      <c r="Q230" s="8"/>
      <c r="R230" s="8">
        <v>12</v>
      </c>
      <c r="S230" s="8">
        <v>9.1300000000000008</v>
      </c>
      <c r="T230" s="2"/>
      <c r="U230" s="12"/>
      <c r="V230" s="4"/>
    </row>
    <row r="231" spans="1:22">
      <c r="A231" s="9" t="s">
        <v>1847</v>
      </c>
      <c r="B231" s="9" t="s">
        <v>190</v>
      </c>
      <c r="C231" s="9" t="s">
        <v>16</v>
      </c>
      <c r="D231" s="9" t="s">
        <v>44</v>
      </c>
      <c r="E231" s="9" t="s">
        <v>1411</v>
      </c>
      <c r="F231" s="9" t="s">
        <v>1375</v>
      </c>
      <c r="G231" s="9">
        <v>56.69</v>
      </c>
      <c r="H231" s="9">
        <v>14.18</v>
      </c>
      <c r="I231" s="9">
        <v>0.45939999999999998</v>
      </c>
      <c r="J231" s="9">
        <v>5.0948000000000002</v>
      </c>
      <c r="K231" s="9" t="s">
        <v>1395</v>
      </c>
      <c r="L231" s="9">
        <v>721</v>
      </c>
      <c r="M231" s="9" t="s">
        <v>1403</v>
      </c>
      <c r="N231" s="8" t="str">
        <f t="shared" si="3"/>
        <v>Approved</v>
      </c>
      <c r="O231" s="90" t="s">
        <v>1848</v>
      </c>
      <c r="P231" s="90" t="s">
        <v>1848</v>
      </c>
      <c r="Q231" s="9" t="s">
        <v>83</v>
      </c>
      <c r="R231" s="9">
        <v>12</v>
      </c>
      <c r="S231" s="9">
        <v>39.24</v>
      </c>
      <c r="T231" s="3"/>
      <c r="U231" s="13"/>
      <c r="V231" s="4"/>
    </row>
    <row r="232" spans="1:22">
      <c r="A232" s="8" t="s">
        <v>1849</v>
      </c>
      <c r="B232" s="8" t="s">
        <v>718</v>
      </c>
      <c r="C232" s="8" t="s">
        <v>38</v>
      </c>
      <c r="D232" s="8" t="s">
        <v>23</v>
      </c>
      <c r="E232" s="8" t="s">
        <v>1408</v>
      </c>
      <c r="F232" s="8" t="s">
        <v>1375</v>
      </c>
      <c r="G232" s="8">
        <v>85.4</v>
      </c>
      <c r="H232" s="8">
        <v>10.45</v>
      </c>
      <c r="I232" s="8">
        <v>0.5796</v>
      </c>
      <c r="J232" s="8">
        <v>2.1844999999999999</v>
      </c>
      <c r="K232" s="8" t="s">
        <v>1385</v>
      </c>
      <c r="L232" s="8">
        <v>769</v>
      </c>
      <c r="M232" s="8" t="s">
        <v>1403</v>
      </c>
      <c r="N232" s="8" t="str">
        <f t="shared" si="3"/>
        <v>Approved</v>
      </c>
      <c r="O232" s="89" t="s">
        <v>1230</v>
      </c>
      <c r="P232" s="89" t="s">
        <v>1230</v>
      </c>
      <c r="Q232" s="8" t="s">
        <v>1850</v>
      </c>
      <c r="R232" s="8">
        <v>48</v>
      </c>
      <c r="S232" s="8">
        <v>0</v>
      </c>
      <c r="T232" s="2"/>
      <c r="U232" s="12"/>
      <c r="V232" s="4"/>
    </row>
    <row r="233" spans="1:22">
      <c r="A233" s="9" t="s">
        <v>1851</v>
      </c>
      <c r="B233" s="9" t="s">
        <v>1244</v>
      </c>
      <c r="C233" s="9" t="s">
        <v>24</v>
      </c>
      <c r="D233" s="9" t="s">
        <v>1360</v>
      </c>
      <c r="E233" s="9" t="s">
        <v>1408</v>
      </c>
      <c r="F233" s="9" t="s">
        <v>1384</v>
      </c>
      <c r="G233" s="9">
        <v>64.599999999999994</v>
      </c>
      <c r="H233" s="9">
        <v>16.559999999999999</v>
      </c>
      <c r="I233" s="9">
        <v>0.84099999999999997</v>
      </c>
      <c r="J233" s="9">
        <v>5.8783000000000003</v>
      </c>
      <c r="K233" s="9" t="s">
        <v>1412</v>
      </c>
      <c r="L233" s="9">
        <v>873</v>
      </c>
      <c r="M233" s="9" t="s">
        <v>1403</v>
      </c>
      <c r="N233" s="8" t="str">
        <f t="shared" si="3"/>
        <v>Approved</v>
      </c>
      <c r="O233" s="90" t="s">
        <v>1675</v>
      </c>
      <c r="P233" s="90" t="s">
        <v>1675</v>
      </c>
      <c r="Q233" s="9" t="s">
        <v>1852</v>
      </c>
      <c r="R233" s="9">
        <v>12</v>
      </c>
      <c r="S233" s="9">
        <v>11.03</v>
      </c>
      <c r="T233" s="3"/>
      <c r="U233" s="13"/>
      <c r="V233" s="4"/>
    </row>
    <row r="234" spans="1:22">
      <c r="A234" s="8" t="s">
        <v>1853</v>
      </c>
      <c r="B234" s="8" t="s">
        <v>1053</v>
      </c>
      <c r="C234" s="8" t="s">
        <v>16</v>
      </c>
      <c r="D234" s="8" t="s">
        <v>44</v>
      </c>
      <c r="E234" s="8" t="s">
        <v>1411</v>
      </c>
      <c r="F234" s="8" t="s">
        <v>1375</v>
      </c>
      <c r="G234" s="8">
        <v>33.14</v>
      </c>
      <c r="H234" s="8">
        <v>16.48</v>
      </c>
      <c r="I234" s="8">
        <v>0.57530000000000003</v>
      </c>
      <c r="J234" s="8">
        <v>0.94740000000000002</v>
      </c>
      <c r="K234" s="8" t="s">
        <v>1412</v>
      </c>
      <c r="L234" s="8">
        <v>596</v>
      </c>
      <c r="M234" s="8" t="s">
        <v>1386</v>
      </c>
      <c r="N234" s="8" t="str">
        <f t="shared" si="3"/>
        <v>Rejected</v>
      </c>
      <c r="O234" s="89" t="s">
        <v>1191</v>
      </c>
      <c r="P234" s="89" t="s">
        <v>1191</v>
      </c>
      <c r="Q234" s="8"/>
      <c r="R234" s="8">
        <v>48</v>
      </c>
      <c r="S234" s="8">
        <v>30.68</v>
      </c>
      <c r="T234" s="2"/>
      <c r="U234" s="12"/>
      <c r="V234" s="4"/>
    </row>
    <row r="235" spans="1:22">
      <c r="A235" s="9" t="s">
        <v>1854</v>
      </c>
      <c r="B235" s="9" t="s">
        <v>1116</v>
      </c>
      <c r="C235" s="9" t="s">
        <v>41</v>
      </c>
      <c r="D235" s="9" t="s">
        <v>10</v>
      </c>
      <c r="E235" s="9" t="s">
        <v>1374</v>
      </c>
      <c r="F235" s="9" t="s">
        <v>1390</v>
      </c>
      <c r="G235" s="9">
        <v>69.12</v>
      </c>
      <c r="H235" s="9">
        <v>10.33</v>
      </c>
      <c r="I235" s="9">
        <v>0.99490000000000001</v>
      </c>
      <c r="J235" s="9">
        <v>0.68220000000000003</v>
      </c>
      <c r="K235" s="9" t="s">
        <v>1395</v>
      </c>
      <c r="L235" s="9">
        <v>631</v>
      </c>
      <c r="M235" s="9" t="s">
        <v>1377</v>
      </c>
      <c r="N235" s="8" t="str">
        <f t="shared" si="3"/>
        <v>Approved</v>
      </c>
      <c r="O235" s="90" t="s">
        <v>1855</v>
      </c>
      <c r="P235" s="90" t="s">
        <v>1855</v>
      </c>
      <c r="Q235" s="9" t="s">
        <v>1856</v>
      </c>
      <c r="R235" s="9">
        <v>240</v>
      </c>
      <c r="S235" s="9">
        <v>22.7</v>
      </c>
      <c r="T235" s="3"/>
      <c r="U235" s="13"/>
      <c r="V235" s="4"/>
    </row>
    <row r="236" spans="1:22">
      <c r="A236" s="8" t="s">
        <v>1857</v>
      </c>
      <c r="B236" s="8" t="s">
        <v>1087</v>
      </c>
      <c r="C236" s="8" t="s">
        <v>32</v>
      </c>
      <c r="D236" s="8" t="s">
        <v>1360</v>
      </c>
      <c r="E236" s="8" t="s">
        <v>1400</v>
      </c>
      <c r="F236" s="8" t="s">
        <v>1384</v>
      </c>
      <c r="G236" s="8">
        <v>73.25</v>
      </c>
      <c r="H236" s="8">
        <v>9.1300000000000008</v>
      </c>
      <c r="I236" s="8">
        <v>0.89259999999999995</v>
      </c>
      <c r="J236" s="8">
        <v>0.74860000000000004</v>
      </c>
      <c r="K236" s="8" t="s">
        <v>1395</v>
      </c>
      <c r="L236" s="8">
        <v>686</v>
      </c>
      <c r="M236" s="8" t="s">
        <v>1377</v>
      </c>
      <c r="N236" s="8" t="str">
        <f t="shared" si="3"/>
        <v>Approved</v>
      </c>
      <c r="O236" s="89" t="s">
        <v>831</v>
      </c>
      <c r="P236" s="89" t="s">
        <v>831</v>
      </c>
      <c r="Q236" s="8" t="s">
        <v>1576</v>
      </c>
      <c r="R236" s="8">
        <v>180</v>
      </c>
      <c r="S236" s="8">
        <v>61.02</v>
      </c>
      <c r="T236" s="2"/>
      <c r="U236" s="12"/>
      <c r="V236" s="4"/>
    </row>
    <row r="237" spans="1:22">
      <c r="A237" s="9" t="s">
        <v>1858</v>
      </c>
      <c r="B237" s="9" t="s">
        <v>1062</v>
      </c>
      <c r="C237" s="9" t="s">
        <v>16</v>
      </c>
      <c r="D237" s="9" t="s">
        <v>31</v>
      </c>
      <c r="E237" s="9" t="s">
        <v>1380</v>
      </c>
      <c r="F237" s="9" t="s">
        <v>1375</v>
      </c>
      <c r="G237" s="9">
        <v>17.13</v>
      </c>
      <c r="H237" s="9">
        <v>11.84</v>
      </c>
      <c r="I237" s="9">
        <v>0.24179999999999999</v>
      </c>
      <c r="J237" s="9">
        <v>0.80510000000000004</v>
      </c>
      <c r="K237" s="9" t="s">
        <v>1395</v>
      </c>
      <c r="L237" s="9">
        <v>725</v>
      </c>
      <c r="M237" s="9" t="s">
        <v>1396</v>
      </c>
      <c r="N237" s="8" t="str">
        <f t="shared" si="3"/>
        <v>Approved</v>
      </c>
      <c r="O237" s="90" t="s">
        <v>1859</v>
      </c>
      <c r="P237" s="90" t="s">
        <v>1859</v>
      </c>
      <c r="Q237" s="9" t="s">
        <v>1738</v>
      </c>
      <c r="R237" s="9">
        <v>24</v>
      </c>
      <c r="S237" s="9">
        <v>8.34</v>
      </c>
      <c r="T237" s="3"/>
      <c r="U237" s="13"/>
      <c r="V237" s="4"/>
    </row>
    <row r="238" spans="1:22">
      <c r="A238" s="8" t="s">
        <v>1860</v>
      </c>
      <c r="B238" s="8" t="s">
        <v>1056</v>
      </c>
      <c r="C238" s="8" t="s">
        <v>38</v>
      </c>
      <c r="D238" s="8" t="s">
        <v>1360</v>
      </c>
      <c r="E238" s="8" t="s">
        <v>1374</v>
      </c>
      <c r="F238" s="8" t="s">
        <v>1384</v>
      </c>
      <c r="G238" s="8">
        <v>60.73</v>
      </c>
      <c r="H238" s="8">
        <v>7.73</v>
      </c>
      <c r="I238" s="8">
        <v>1.0566</v>
      </c>
      <c r="J238" s="8">
        <v>5.2751999999999999</v>
      </c>
      <c r="K238" s="8" t="s">
        <v>1395</v>
      </c>
      <c r="L238" s="8">
        <v>758</v>
      </c>
      <c r="M238" s="8" t="s">
        <v>1386</v>
      </c>
      <c r="N238" s="8" t="str">
        <f t="shared" si="3"/>
        <v>Rejected</v>
      </c>
      <c r="O238" s="89" t="s">
        <v>158</v>
      </c>
      <c r="P238" s="89" t="s">
        <v>158</v>
      </c>
      <c r="Q238" s="8"/>
      <c r="R238" s="8">
        <v>12</v>
      </c>
      <c r="S238" s="8">
        <v>19.89</v>
      </c>
      <c r="T238" s="2"/>
      <c r="U238" s="12"/>
      <c r="V238" s="4"/>
    </row>
    <row r="239" spans="1:22">
      <c r="A239" s="9" t="s">
        <v>1861</v>
      </c>
      <c r="B239" s="9" t="s">
        <v>1134</v>
      </c>
      <c r="C239" s="9" t="s">
        <v>7</v>
      </c>
      <c r="D239" s="9" t="s">
        <v>10</v>
      </c>
      <c r="E239" s="9" t="s">
        <v>1411</v>
      </c>
      <c r="F239" s="9" t="s">
        <v>1390</v>
      </c>
      <c r="G239" s="9">
        <v>82.01</v>
      </c>
      <c r="H239" s="9">
        <v>8.43</v>
      </c>
      <c r="I239" s="9">
        <v>0.58130000000000004</v>
      </c>
      <c r="J239" s="9">
        <v>0.80420000000000003</v>
      </c>
      <c r="K239" s="9" t="s">
        <v>1395</v>
      </c>
      <c r="L239" s="9">
        <v>559</v>
      </c>
      <c r="M239" s="9" t="s">
        <v>1426</v>
      </c>
      <c r="N239" s="8" t="str">
        <f t="shared" si="3"/>
        <v>Under Review</v>
      </c>
      <c r="O239" s="90" t="s">
        <v>1862</v>
      </c>
      <c r="P239" s="90" t="s">
        <v>1862</v>
      </c>
      <c r="Q239" s="9"/>
      <c r="R239" s="9">
        <v>180</v>
      </c>
      <c r="S239" s="9">
        <v>41.58</v>
      </c>
      <c r="T239" s="3"/>
      <c r="U239" s="13"/>
      <c r="V239" s="4"/>
    </row>
    <row r="240" spans="1:22">
      <c r="A240" s="8" t="s">
        <v>1863</v>
      </c>
      <c r="B240" s="8" t="s">
        <v>464</v>
      </c>
      <c r="C240" s="8" t="s">
        <v>38</v>
      </c>
      <c r="D240" s="8" t="s">
        <v>10</v>
      </c>
      <c r="E240" s="8" t="s">
        <v>1380</v>
      </c>
      <c r="F240" s="8" t="s">
        <v>1384</v>
      </c>
      <c r="G240" s="8">
        <v>11.18</v>
      </c>
      <c r="H240" s="8">
        <v>13.13</v>
      </c>
      <c r="I240" s="8">
        <v>0.19620000000000001</v>
      </c>
      <c r="J240" s="8">
        <v>0.37740000000000001</v>
      </c>
      <c r="K240" s="8" t="s">
        <v>1385</v>
      </c>
      <c r="L240" s="8">
        <v>801</v>
      </c>
      <c r="M240" s="8" t="s">
        <v>1386</v>
      </c>
      <c r="N240" s="8" t="str">
        <f t="shared" si="3"/>
        <v>Rejected</v>
      </c>
      <c r="O240" s="89" t="s">
        <v>1466</v>
      </c>
      <c r="P240" s="89" t="s">
        <v>1466</v>
      </c>
      <c r="Q240" s="8"/>
      <c r="R240" s="8">
        <v>36</v>
      </c>
      <c r="S240" s="8">
        <v>0</v>
      </c>
      <c r="T240" s="2"/>
      <c r="U240" s="12"/>
      <c r="V240" s="4"/>
    </row>
    <row r="241" spans="1:22">
      <c r="A241" s="9" t="s">
        <v>1864</v>
      </c>
      <c r="B241" s="9" t="s">
        <v>582</v>
      </c>
      <c r="C241" s="9" t="s">
        <v>24</v>
      </c>
      <c r="D241" s="9" t="s">
        <v>1360</v>
      </c>
      <c r="E241" s="9" t="s">
        <v>1374</v>
      </c>
      <c r="F241" s="9" t="s">
        <v>1375</v>
      </c>
      <c r="G241" s="9">
        <v>68.989999999999995</v>
      </c>
      <c r="H241" s="9">
        <v>17.420000000000002</v>
      </c>
      <c r="I241" s="9">
        <v>0.85389999999999999</v>
      </c>
      <c r="J241" s="9">
        <v>3.4249999999999998</v>
      </c>
      <c r="K241" s="9" t="s">
        <v>1395</v>
      </c>
      <c r="L241" s="9">
        <v>742</v>
      </c>
      <c r="M241" s="9" t="s">
        <v>1396</v>
      </c>
      <c r="N241" s="8" t="str">
        <f t="shared" si="3"/>
        <v>Approved</v>
      </c>
      <c r="O241" s="90" t="s">
        <v>1243</v>
      </c>
      <c r="P241" s="90" t="s">
        <v>1243</v>
      </c>
      <c r="Q241" s="9" t="s">
        <v>75</v>
      </c>
      <c r="R241" s="9">
        <v>24</v>
      </c>
      <c r="S241" s="9">
        <v>11.37</v>
      </c>
      <c r="T241" s="3"/>
      <c r="U241" s="13"/>
      <c r="V241" s="4"/>
    </row>
    <row r="242" spans="1:22">
      <c r="A242" s="8" t="s">
        <v>1865</v>
      </c>
      <c r="B242" s="8" t="s">
        <v>1295</v>
      </c>
      <c r="C242" s="8" t="s">
        <v>12</v>
      </c>
      <c r="D242" s="8" t="s">
        <v>10</v>
      </c>
      <c r="E242" s="8" t="s">
        <v>1411</v>
      </c>
      <c r="F242" s="8" t="s">
        <v>1384</v>
      </c>
      <c r="G242" s="8">
        <v>18.63</v>
      </c>
      <c r="H242" s="8">
        <v>14.1</v>
      </c>
      <c r="I242" s="8">
        <v>0.28299999999999997</v>
      </c>
      <c r="J242" s="8">
        <v>0.63759999999999994</v>
      </c>
      <c r="K242" s="8" t="s">
        <v>1412</v>
      </c>
      <c r="L242" s="8">
        <v>897</v>
      </c>
      <c r="M242" s="8" t="s">
        <v>1403</v>
      </c>
      <c r="N242" s="8" t="str">
        <f t="shared" si="3"/>
        <v>Approved</v>
      </c>
      <c r="O242" s="89" t="s">
        <v>1866</v>
      </c>
      <c r="P242" s="89" t="s">
        <v>1866</v>
      </c>
      <c r="Q242" s="8" t="s">
        <v>1867</v>
      </c>
      <c r="R242" s="8">
        <v>36</v>
      </c>
      <c r="S242" s="8">
        <v>15.73</v>
      </c>
      <c r="T242" s="2"/>
      <c r="U242" s="12"/>
      <c r="V242" s="4"/>
    </row>
    <row r="243" spans="1:22">
      <c r="A243" s="9" t="s">
        <v>1868</v>
      </c>
      <c r="B243" s="9" t="s">
        <v>602</v>
      </c>
      <c r="C243" s="9" t="s">
        <v>24</v>
      </c>
      <c r="D243" s="9" t="s">
        <v>10</v>
      </c>
      <c r="E243" s="9" t="s">
        <v>1380</v>
      </c>
      <c r="F243" s="9" t="s">
        <v>1384</v>
      </c>
      <c r="G243" s="9">
        <v>78</v>
      </c>
      <c r="H243" s="9">
        <v>9.1300000000000008</v>
      </c>
      <c r="I243" s="9">
        <v>0.91259999999999997</v>
      </c>
      <c r="J243" s="9">
        <v>0.79720000000000002</v>
      </c>
      <c r="K243" s="9" t="s">
        <v>1385</v>
      </c>
      <c r="L243" s="9">
        <v>580</v>
      </c>
      <c r="M243" s="9" t="s">
        <v>1396</v>
      </c>
      <c r="N243" s="8" t="str">
        <f t="shared" si="3"/>
        <v>Approved</v>
      </c>
      <c r="O243" s="90" t="s">
        <v>1455</v>
      </c>
      <c r="P243" s="90" t="s">
        <v>1455</v>
      </c>
      <c r="Q243" s="9" t="s">
        <v>1869</v>
      </c>
      <c r="R243" s="9">
        <v>180</v>
      </c>
      <c r="S243" s="9">
        <v>0</v>
      </c>
      <c r="T243" s="3"/>
      <c r="U243" s="13"/>
      <c r="V243" s="4"/>
    </row>
    <row r="244" spans="1:22">
      <c r="A244" s="8" t="s">
        <v>1870</v>
      </c>
      <c r="B244" s="8" t="s">
        <v>265</v>
      </c>
      <c r="C244" s="8" t="s">
        <v>16</v>
      </c>
      <c r="D244" s="8" t="s">
        <v>44</v>
      </c>
      <c r="E244" s="8" t="s">
        <v>1408</v>
      </c>
      <c r="F244" s="8" t="s">
        <v>1375</v>
      </c>
      <c r="G244" s="8">
        <v>49.93</v>
      </c>
      <c r="H244" s="8">
        <v>18.2</v>
      </c>
      <c r="I244" s="8">
        <v>0.70030000000000003</v>
      </c>
      <c r="J244" s="8">
        <v>1.0552999999999999</v>
      </c>
      <c r="K244" s="8" t="s">
        <v>1395</v>
      </c>
      <c r="L244" s="8">
        <v>755</v>
      </c>
      <c r="M244" s="8" t="s">
        <v>1381</v>
      </c>
      <c r="N244" s="8" t="str">
        <f t="shared" si="3"/>
        <v xml:space="preserve">Rejected </v>
      </c>
      <c r="O244" s="89" t="s">
        <v>1871</v>
      </c>
      <c r="P244" s="89" t="s">
        <v>1871</v>
      </c>
      <c r="Q244" s="8"/>
      <c r="R244" s="8">
        <v>84</v>
      </c>
      <c r="S244" s="8">
        <v>21.26</v>
      </c>
      <c r="T244" s="2"/>
      <c r="U244" s="12"/>
      <c r="V244" s="4"/>
    </row>
    <row r="245" spans="1:22">
      <c r="A245" s="9" t="s">
        <v>1872</v>
      </c>
      <c r="B245" s="9" t="s">
        <v>766</v>
      </c>
      <c r="C245" s="9" t="s">
        <v>38</v>
      </c>
      <c r="D245" s="9" t="s">
        <v>23</v>
      </c>
      <c r="E245" s="9" t="s">
        <v>1389</v>
      </c>
      <c r="F245" s="9" t="s">
        <v>1375</v>
      </c>
      <c r="G245" s="9"/>
      <c r="H245" s="9">
        <v>13.3</v>
      </c>
      <c r="I245" s="9">
        <v>0.1545</v>
      </c>
      <c r="J245" s="9">
        <v>0.25030000000000002</v>
      </c>
      <c r="K245" s="9" t="s">
        <v>1385</v>
      </c>
      <c r="L245" s="9">
        <v>858</v>
      </c>
      <c r="M245" s="9" t="s">
        <v>1386</v>
      </c>
      <c r="N245" s="8" t="str">
        <f t="shared" si="3"/>
        <v>Rejected</v>
      </c>
      <c r="O245" s="90" t="s">
        <v>1873</v>
      </c>
      <c r="P245" s="90" t="s">
        <v>1873</v>
      </c>
      <c r="Q245" s="9"/>
      <c r="R245" s="9">
        <v>48</v>
      </c>
      <c r="S245" s="9">
        <v>0</v>
      </c>
      <c r="T245" s="3"/>
      <c r="U245" s="13"/>
      <c r="V245" s="4"/>
    </row>
    <row r="246" spans="1:22">
      <c r="A246" s="8" t="s">
        <v>1874</v>
      </c>
      <c r="B246" s="8" t="s">
        <v>91</v>
      </c>
      <c r="C246" s="8" t="s">
        <v>28</v>
      </c>
      <c r="D246" s="8" t="s">
        <v>23</v>
      </c>
      <c r="E246" s="8" t="s">
        <v>1400</v>
      </c>
      <c r="F246" s="8" t="s">
        <v>1384</v>
      </c>
      <c r="G246" s="8">
        <v>92.17</v>
      </c>
      <c r="H246" s="8">
        <v>11.34</v>
      </c>
      <c r="I246" s="8">
        <v>1.6343000000000001</v>
      </c>
      <c r="J246" s="8">
        <v>3.0324</v>
      </c>
      <c r="K246" s="8" t="s">
        <v>1412</v>
      </c>
      <c r="L246" s="8">
        <v>707</v>
      </c>
      <c r="M246" s="8" t="s">
        <v>1377</v>
      </c>
      <c r="N246" s="8" t="str">
        <f t="shared" si="3"/>
        <v>Approved</v>
      </c>
      <c r="O246" s="89" t="s">
        <v>247</v>
      </c>
      <c r="P246" s="89" t="s">
        <v>247</v>
      </c>
      <c r="Q246" s="8" t="s">
        <v>1875</v>
      </c>
      <c r="R246" s="8">
        <v>36</v>
      </c>
      <c r="S246" s="8">
        <v>76.069999999999993</v>
      </c>
      <c r="T246" s="2"/>
      <c r="U246" s="12"/>
      <c r="V246" s="4"/>
    </row>
    <row r="247" spans="1:22">
      <c r="A247" s="9" t="s">
        <v>1876</v>
      </c>
      <c r="B247" s="9" t="s">
        <v>432</v>
      </c>
      <c r="C247" s="9" t="s">
        <v>20</v>
      </c>
      <c r="D247" s="9" t="s">
        <v>1360</v>
      </c>
      <c r="E247" s="9" t="s">
        <v>1380</v>
      </c>
      <c r="F247" s="9" t="s">
        <v>1390</v>
      </c>
      <c r="G247" s="9">
        <v>14.64</v>
      </c>
      <c r="H247" s="9">
        <v>15.24</v>
      </c>
      <c r="I247" s="9">
        <v>0.15609999999999999</v>
      </c>
      <c r="J247" s="9">
        <v>1.323</v>
      </c>
      <c r="K247" s="9" t="s">
        <v>1376</v>
      </c>
      <c r="L247" s="9">
        <v>868</v>
      </c>
      <c r="M247" s="9" t="s">
        <v>1426</v>
      </c>
      <c r="N247" s="8" t="str">
        <f t="shared" si="3"/>
        <v>Under Review</v>
      </c>
      <c r="O247" s="90" t="s">
        <v>890</v>
      </c>
      <c r="P247" s="90" t="s">
        <v>890</v>
      </c>
      <c r="Q247" s="9"/>
      <c r="R247" s="9">
        <v>12</v>
      </c>
      <c r="S247" s="9">
        <v>10.19</v>
      </c>
      <c r="T247" s="3"/>
      <c r="U247" s="13"/>
      <c r="V247" s="4"/>
    </row>
    <row r="248" spans="1:22">
      <c r="A248" s="8" t="s">
        <v>1877</v>
      </c>
      <c r="B248" s="8" t="s">
        <v>1192</v>
      </c>
      <c r="C248" s="8" t="s">
        <v>41</v>
      </c>
      <c r="D248" s="8" t="s">
        <v>1360</v>
      </c>
      <c r="E248" s="8" t="s">
        <v>1380</v>
      </c>
      <c r="F248" s="8" t="s">
        <v>1384</v>
      </c>
      <c r="G248" s="8">
        <v>37.159999999999997</v>
      </c>
      <c r="H248" s="8">
        <v>8.35</v>
      </c>
      <c r="I248" s="8">
        <v>0.50309999999999999</v>
      </c>
      <c r="J248" s="8">
        <v>0.45779999999999998</v>
      </c>
      <c r="K248" s="8" t="s">
        <v>1395</v>
      </c>
      <c r="L248" s="8">
        <v>821</v>
      </c>
      <c r="M248" s="8" t="s">
        <v>1386</v>
      </c>
      <c r="N248" s="8" t="str">
        <f t="shared" si="3"/>
        <v>Rejected</v>
      </c>
      <c r="O248" s="89" t="s">
        <v>1501</v>
      </c>
      <c r="P248" s="89" t="s">
        <v>1501</v>
      </c>
      <c r="Q248" s="8"/>
      <c r="R248" s="8">
        <v>120</v>
      </c>
      <c r="S248" s="8">
        <v>27.2</v>
      </c>
      <c r="T248" s="2"/>
      <c r="U248" s="12"/>
      <c r="V248" s="4"/>
    </row>
    <row r="249" spans="1:22">
      <c r="A249" s="9" t="s">
        <v>1878</v>
      </c>
      <c r="B249" s="9" t="s">
        <v>510</v>
      </c>
      <c r="C249" s="9" t="s">
        <v>35</v>
      </c>
      <c r="D249" s="9" t="s">
        <v>44</v>
      </c>
      <c r="E249" s="9" t="s">
        <v>1374</v>
      </c>
      <c r="F249" s="9" t="s">
        <v>1375</v>
      </c>
      <c r="G249" s="9">
        <v>44.95</v>
      </c>
      <c r="H249" s="9">
        <v>7.65</v>
      </c>
      <c r="I249" s="9">
        <v>0.29980000000000001</v>
      </c>
      <c r="J249" s="9">
        <v>3.9028999999999998</v>
      </c>
      <c r="K249" s="9" t="s">
        <v>1385</v>
      </c>
      <c r="L249" s="9">
        <v>606</v>
      </c>
      <c r="M249" s="9" t="s">
        <v>1403</v>
      </c>
      <c r="N249" s="8" t="str">
        <f t="shared" si="3"/>
        <v>Approved</v>
      </c>
      <c r="O249" s="90" t="s">
        <v>1879</v>
      </c>
      <c r="P249" s="90" t="s">
        <v>1879</v>
      </c>
      <c r="Q249" s="9" t="s">
        <v>1880</v>
      </c>
      <c r="R249" s="9">
        <v>12</v>
      </c>
      <c r="S249" s="9">
        <v>0</v>
      </c>
      <c r="T249" s="3"/>
      <c r="U249" s="13"/>
      <c r="V249" s="4"/>
    </row>
    <row r="250" spans="1:22">
      <c r="A250" s="8" t="s">
        <v>1881</v>
      </c>
      <c r="B250" s="8" t="s">
        <v>674</v>
      </c>
      <c r="C250" s="8" t="s">
        <v>35</v>
      </c>
      <c r="D250" s="8" t="s">
        <v>23</v>
      </c>
      <c r="E250" s="8" t="s">
        <v>1374</v>
      </c>
      <c r="F250" s="8" t="s">
        <v>1375</v>
      </c>
      <c r="G250" s="8">
        <v>92</v>
      </c>
      <c r="H250" s="8">
        <v>15.3</v>
      </c>
      <c r="I250" s="8">
        <v>1.0447</v>
      </c>
      <c r="J250" s="8">
        <v>3.2027000000000001</v>
      </c>
      <c r="K250" s="8" t="s">
        <v>1412</v>
      </c>
      <c r="L250" s="8">
        <v>643</v>
      </c>
      <c r="M250" s="8" t="s">
        <v>1396</v>
      </c>
      <c r="N250" s="8" t="str">
        <f t="shared" si="3"/>
        <v>Approved</v>
      </c>
      <c r="O250" s="89" t="s">
        <v>1882</v>
      </c>
      <c r="P250" s="89" t="s">
        <v>1882</v>
      </c>
      <c r="Q250" s="8" t="s">
        <v>1883</v>
      </c>
      <c r="R250" s="8">
        <v>36</v>
      </c>
      <c r="S250" s="8">
        <v>85.67</v>
      </c>
      <c r="T250" s="2"/>
      <c r="U250" s="12"/>
      <c r="V250" s="4"/>
    </row>
    <row r="251" spans="1:22">
      <c r="A251" s="9" t="s">
        <v>1884</v>
      </c>
      <c r="B251" s="9" t="s">
        <v>928</v>
      </c>
      <c r="C251" s="9" t="s">
        <v>7</v>
      </c>
      <c r="D251" s="9" t="s">
        <v>1360</v>
      </c>
      <c r="E251" s="9" t="s">
        <v>1400</v>
      </c>
      <c r="F251" s="9" t="s">
        <v>1384</v>
      </c>
      <c r="G251" s="9">
        <v>82.43</v>
      </c>
      <c r="H251" s="9">
        <v>14.16</v>
      </c>
      <c r="I251" s="9">
        <v>0.50760000000000005</v>
      </c>
      <c r="J251" s="9">
        <v>1.1066</v>
      </c>
      <c r="K251" s="9" t="s">
        <v>1376</v>
      </c>
      <c r="L251" s="9">
        <v>596</v>
      </c>
      <c r="M251" s="9" t="s">
        <v>1426</v>
      </c>
      <c r="N251" s="8" t="str">
        <f t="shared" si="3"/>
        <v>Under Review</v>
      </c>
      <c r="O251" s="90" t="s">
        <v>1055</v>
      </c>
      <c r="P251" s="90" t="s">
        <v>1055</v>
      </c>
      <c r="Q251" s="9"/>
      <c r="R251" s="9">
        <v>180</v>
      </c>
      <c r="S251" s="9">
        <v>66.2</v>
      </c>
      <c r="T251" s="3"/>
      <c r="U251" s="13"/>
      <c r="V251" s="4"/>
    </row>
    <row r="252" spans="1:22">
      <c r="A252" s="8" t="s">
        <v>1885</v>
      </c>
      <c r="B252" s="8" t="s">
        <v>965</v>
      </c>
      <c r="C252" s="8" t="s">
        <v>32</v>
      </c>
      <c r="D252" s="8" t="s">
        <v>1360</v>
      </c>
      <c r="E252" s="8" t="s">
        <v>1408</v>
      </c>
      <c r="F252" s="8" t="s">
        <v>1384</v>
      </c>
      <c r="G252" s="8">
        <v>11.34</v>
      </c>
      <c r="H252" s="8">
        <v>16.07</v>
      </c>
      <c r="I252" s="8">
        <v>0.1138</v>
      </c>
      <c r="J252" s="8">
        <v>0.32179999999999997</v>
      </c>
      <c r="K252" s="8" t="s">
        <v>1412</v>
      </c>
      <c r="L252" s="8">
        <v>855</v>
      </c>
      <c r="M252" s="8" t="s">
        <v>1386</v>
      </c>
      <c r="N252" s="8" t="str">
        <f t="shared" si="3"/>
        <v>Rejected</v>
      </c>
      <c r="O252" s="89" t="s">
        <v>1886</v>
      </c>
      <c r="P252" s="89" t="s">
        <v>1886</v>
      </c>
      <c r="Q252" s="8"/>
      <c r="R252" s="8">
        <v>48</v>
      </c>
      <c r="S252" s="8">
        <v>1.76</v>
      </c>
      <c r="T252" s="2"/>
      <c r="U252" s="12"/>
      <c r="V252" s="4"/>
    </row>
    <row r="253" spans="1:22">
      <c r="A253" s="9" t="s">
        <v>1887</v>
      </c>
      <c r="B253" s="9" t="s">
        <v>524</v>
      </c>
      <c r="C253" s="9" t="s">
        <v>20</v>
      </c>
      <c r="D253" s="9" t="s">
        <v>23</v>
      </c>
      <c r="E253" s="9" t="s">
        <v>1389</v>
      </c>
      <c r="F253" s="9" t="s">
        <v>1390</v>
      </c>
      <c r="G253" s="9">
        <v>92.99</v>
      </c>
      <c r="H253" s="9">
        <v>8.44</v>
      </c>
      <c r="I253" s="9">
        <v>1.2602</v>
      </c>
      <c r="J253" s="9">
        <v>8.1080000000000005</v>
      </c>
      <c r="K253" s="9"/>
      <c r="L253" s="9">
        <v>656</v>
      </c>
      <c r="M253" s="9" t="s">
        <v>1377</v>
      </c>
      <c r="N253" s="8" t="str">
        <f t="shared" si="3"/>
        <v>Approved</v>
      </c>
      <c r="O253" s="90" t="s">
        <v>1888</v>
      </c>
      <c r="P253" s="90" t="s">
        <v>1888</v>
      </c>
      <c r="Q253" s="9" t="s">
        <v>1800</v>
      </c>
      <c r="R253" s="9">
        <v>12</v>
      </c>
      <c r="S253" s="9">
        <v>34.159999999999997</v>
      </c>
      <c r="T253" s="3"/>
      <c r="U253" s="13"/>
      <c r="V253" s="4"/>
    </row>
    <row r="254" spans="1:22">
      <c r="A254" s="8" t="s">
        <v>1889</v>
      </c>
      <c r="B254" s="8" t="s">
        <v>586</v>
      </c>
      <c r="C254" s="8" t="s">
        <v>24</v>
      </c>
      <c r="D254" s="8" t="s">
        <v>44</v>
      </c>
      <c r="E254" s="8" t="s">
        <v>1411</v>
      </c>
      <c r="F254" s="8" t="s">
        <v>1384</v>
      </c>
      <c r="G254" s="8">
        <v>32.130000000000003</v>
      </c>
      <c r="H254" s="8">
        <v>11.41</v>
      </c>
      <c r="I254" s="8">
        <v>0.22309999999999999</v>
      </c>
      <c r="J254" s="8">
        <v>1.5036</v>
      </c>
      <c r="K254" s="8"/>
      <c r="L254" s="8">
        <v>687</v>
      </c>
      <c r="M254" s="8" t="s">
        <v>1377</v>
      </c>
      <c r="N254" s="8" t="str">
        <f t="shared" si="3"/>
        <v>Approved</v>
      </c>
      <c r="O254" s="89" t="s">
        <v>1890</v>
      </c>
      <c r="P254" s="89" t="s">
        <v>1890</v>
      </c>
      <c r="Q254" s="8" t="s">
        <v>945</v>
      </c>
      <c r="R254" s="8">
        <v>24</v>
      </c>
      <c r="S254" s="8">
        <v>16.93</v>
      </c>
      <c r="T254" s="2"/>
      <c r="U254" s="12"/>
      <c r="V254" s="4"/>
    </row>
    <row r="255" spans="1:22">
      <c r="A255" s="9" t="s">
        <v>1891</v>
      </c>
      <c r="B255" s="9" t="s">
        <v>1139</v>
      </c>
      <c r="C255" s="9" t="s">
        <v>32</v>
      </c>
      <c r="D255" s="9" t="s">
        <v>44</v>
      </c>
      <c r="E255" s="9" t="s">
        <v>1411</v>
      </c>
      <c r="F255" s="9" t="s">
        <v>1384</v>
      </c>
      <c r="G255" s="9">
        <v>29.72</v>
      </c>
      <c r="H255" s="9">
        <v>12.59</v>
      </c>
      <c r="I255" s="9">
        <v>0.54320000000000002</v>
      </c>
      <c r="J255" s="9">
        <v>1.4072</v>
      </c>
      <c r="K255" s="9" t="s">
        <v>1395</v>
      </c>
      <c r="L255" s="9">
        <v>653</v>
      </c>
      <c r="M255" s="9" t="s">
        <v>1386</v>
      </c>
      <c r="N255" s="8" t="str">
        <f t="shared" si="3"/>
        <v>Rejected</v>
      </c>
      <c r="O255" s="90" t="s">
        <v>581</v>
      </c>
      <c r="P255" s="90" t="s">
        <v>581</v>
      </c>
      <c r="Q255" s="9"/>
      <c r="R255" s="9">
        <v>24</v>
      </c>
      <c r="S255" s="9">
        <v>22.39</v>
      </c>
      <c r="T255" s="3"/>
      <c r="U255" s="13"/>
      <c r="V255" s="4"/>
    </row>
    <row r="256" spans="1:22">
      <c r="A256" s="8" t="s">
        <v>1892</v>
      </c>
      <c r="B256" s="8" t="s">
        <v>798</v>
      </c>
      <c r="C256" s="8" t="s">
        <v>41</v>
      </c>
      <c r="D256" s="8" t="s">
        <v>23</v>
      </c>
      <c r="E256" s="8" t="s">
        <v>1408</v>
      </c>
      <c r="F256" s="8" t="s">
        <v>1375</v>
      </c>
      <c r="G256" s="8">
        <v>78.75</v>
      </c>
      <c r="H256" s="8">
        <v>11.46</v>
      </c>
      <c r="I256" s="8">
        <v>1.4048</v>
      </c>
      <c r="J256" s="8">
        <v>1.1053999999999999</v>
      </c>
      <c r="K256" s="8" t="s">
        <v>1385</v>
      </c>
      <c r="L256" s="8">
        <v>704</v>
      </c>
      <c r="M256" s="8" t="s">
        <v>1381</v>
      </c>
      <c r="N256" s="8" t="str">
        <f t="shared" si="3"/>
        <v xml:space="preserve">Rejected </v>
      </c>
      <c r="O256" s="89" t="s">
        <v>115</v>
      </c>
      <c r="P256" s="89" t="s">
        <v>115</v>
      </c>
      <c r="Q256" s="8"/>
      <c r="R256" s="8">
        <v>120</v>
      </c>
      <c r="S256" s="8">
        <v>0</v>
      </c>
      <c r="T256" s="2"/>
      <c r="U256" s="12"/>
      <c r="V256" s="4"/>
    </row>
    <row r="257" spans="1:22">
      <c r="A257" s="9" t="s">
        <v>1893</v>
      </c>
      <c r="B257" s="9" t="s">
        <v>915</v>
      </c>
      <c r="C257" s="9" t="s">
        <v>12</v>
      </c>
      <c r="D257" s="9" t="s">
        <v>1360</v>
      </c>
      <c r="E257" s="9" t="s">
        <v>1411</v>
      </c>
      <c r="F257" s="9" t="s">
        <v>1390</v>
      </c>
      <c r="G257" s="9">
        <v>99.45</v>
      </c>
      <c r="H257" s="9">
        <v>7.66</v>
      </c>
      <c r="I257" s="9">
        <v>1.6404000000000001</v>
      </c>
      <c r="J257" s="9">
        <v>2.0003000000000002</v>
      </c>
      <c r="K257" s="9" t="s">
        <v>1358</v>
      </c>
      <c r="L257" s="9">
        <v>765</v>
      </c>
      <c r="M257" s="9" t="s">
        <v>1396</v>
      </c>
      <c r="N257" s="8" t="str">
        <f t="shared" si="3"/>
        <v>Approved</v>
      </c>
      <c r="O257" s="90" t="s">
        <v>1614</v>
      </c>
      <c r="P257" s="90" t="s">
        <v>1614</v>
      </c>
      <c r="Q257" s="9" t="s">
        <v>174</v>
      </c>
      <c r="R257" s="9">
        <v>60</v>
      </c>
      <c r="S257" s="9">
        <v>48.39</v>
      </c>
      <c r="T257" s="3"/>
      <c r="U257" s="13"/>
      <c r="V257" s="4"/>
    </row>
    <row r="258" spans="1:22">
      <c r="A258" s="8" t="s">
        <v>1894</v>
      </c>
      <c r="B258" s="8" t="s">
        <v>178</v>
      </c>
      <c r="C258" s="8" t="s">
        <v>24</v>
      </c>
      <c r="D258" s="8" t="s">
        <v>23</v>
      </c>
      <c r="E258" s="8" t="s">
        <v>1408</v>
      </c>
      <c r="F258" s="8" t="s">
        <v>1375</v>
      </c>
      <c r="G258" s="8">
        <v>9.83</v>
      </c>
      <c r="H258" s="8">
        <v>15.99</v>
      </c>
      <c r="I258" s="8">
        <v>8.72E-2</v>
      </c>
      <c r="J258" s="8">
        <v>0.14430000000000001</v>
      </c>
      <c r="K258" s="8" t="s">
        <v>1412</v>
      </c>
      <c r="L258" s="8">
        <v>573</v>
      </c>
      <c r="M258" s="8" t="s">
        <v>1377</v>
      </c>
      <c r="N258" s="8" t="str">
        <f t="shared" si="3"/>
        <v>Approved</v>
      </c>
      <c r="O258" s="89" t="s">
        <v>1522</v>
      </c>
      <c r="P258" s="89" t="s">
        <v>1522</v>
      </c>
      <c r="Q258" s="8" t="s">
        <v>1895</v>
      </c>
      <c r="R258" s="8">
        <v>180</v>
      </c>
      <c r="S258" s="8">
        <v>9.1</v>
      </c>
      <c r="T258" s="2"/>
      <c r="U258" s="12"/>
      <c r="V258" s="4"/>
    </row>
    <row r="259" spans="1:22">
      <c r="A259" s="9" t="s">
        <v>1896</v>
      </c>
      <c r="B259" s="9" t="s">
        <v>492</v>
      </c>
      <c r="C259" s="9" t="s">
        <v>32</v>
      </c>
      <c r="D259" s="9" t="s">
        <v>44</v>
      </c>
      <c r="E259" s="9" t="s">
        <v>1411</v>
      </c>
      <c r="F259" s="9" t="s">
        <v>1390</v>
      </c>
      <c r="G259" s="9">
        <v>13.77</v>
      </c>
      <c r="H259" s="9">
        <v>16.79</v>
      </c>
      <c r="I259" s="9">
        <v>0.26550000000000001</v>
      </c>
      <c r="J259" s="9">
        <v>0.2797</v>
      </c>
      <c r="K259" s="9" t="s">
        <v>1385</v>
      </c>
      <c r="L259" s="9">
        <v>622</v>
      </c>
      <c r="M259" s="9" t="s">
        <v>1381</v>
      </c>
      <c r="N259" s="8" t="str">
        <f t="shared" ref="N259:N322" si="4">PROPER(M259)</f>
        <v xml:space="preserve">Rejected </v>
      </c>
      <c r="O259" s="90" t="s">
        <v>1897</v>
      </c>
      <c r="P259" s="90" t="s">
        <v>1897</v>
      </c>
      <c r="Q259" s="9"/>
      <c r="R259" s="9">
        <v>84</v>
      </c>
      <c r="S259" s="9">
        <v>0</v>
      </c>
      <c r="T259" s="3"/>
      <c r="U259" s="13"/>
      <c r="V259" s="4"/>
    </row>
    <row r="260" spans="1:22">
      <c r="A260" s="8" t="s">
        <v>1898</v>
      </c>
      <c r="B260" s="8" t="s">
        <v>1236</v>
      </c>
      <c r="C260" s="8" t="s">
        <v>7</v>
      </c>
      <c r="D260" s="8" t="s">
        <v>23</v>
      </c>
      <c r="E260" s="8" t="s">
        <v>1374</v>
      </c>
      <c r="F260" s="8" t="s">
        <v>1384</v>
      </c>
      <c r="G260" s="8">
        <v>74.36</v>
      </c>
      <c r="H260" s="8">
        <v>16.53</v>
      </c>
      <c r="I260" s="8">
        <v>0.38069999999999998</v>
      </c>
      <c r="J260" s="8">
        <v>3.6598000000000002</v>
      </c>
      <c r="K260" s="8" t="s">
        <v>1412</v>
      </c>
      <c r="L260" s="8">
        <v>846</v>
      </c>
      <c r="M260" s="8" t="s">
        <v>1377</v>
      </c>
      <c r="N260" s="8" t="str">
        <f t="shared" si="4"/>
        <v>Approved</v>
      </c>
      <c r="O260" s="89" t="s">
        <v>1833</v>
      </c>
      <c r="P260" s="89" t="s">
        <v>1833</v>
      </c>
      <c r="Q260" s="8" t="s">
        <v>1552</v>
      </c>
      <c r="R260" s="8">
        <v>24</v>
      </c>
      <c r="S260" s="8">
        <v>32.67</v>
      </c>
      <c r="T260" s="2"/>
      <c r="U260" s="12"/>
      <c r="V260" s="4"/>
    </row>
    <row r="261" spans="1:22">
      <c r="A261" s="9" t="s">
        <v>1899</v>
      </c>
      <c r="B261" s="9" t="s">
        <v>725</v>
      </c>
      <c r="C261" s="9" t="s">
        <v>12</v>
      </c>
      <c r="D261" s="9" t="s">
        <v>31</v>
      </c>
      <c r="E261" s="9" t="s">
        <v>1400</v>
      </c>
      <c r="F261" s="9" t="s">
        <v>1375</v>
      </c>
      <c r="G261" s="9">
        <v>64.61</v>
      </c>
      <c r="H261" s="9">
        <v>12.61</v>
      </c>
      <c r="I261" s="9">
        <v>0.40620000000000001</v>
      </c>
      <c r="J261" s="9">
        <v>3.0598999999999998</v>
      </c>
      <c r="K261" s="9" t="s">
        <v>1376</v>
      </c>
      <c r="L261" s="9">
        <v>841</v>
      </c>
      <c r="M261" s="9" t="s">
        <v>1377</v>
      </c>
      <c r="N261" s="8" t="str">
        <f t="shared" si="4"/>
        <v>Approved</v>
      </c>
      <c r="O261" s="90" t="s">
        <v>1900</v>
      </c>
      <c r="P261" s="90" t="s">
        <v>1900</v>
      </c>
      <c r="Q261" s="9" t="s">
        <v>343</v>
      </c>
      <c r="R261" s="9">
        <v>24</v>
      </c>
      <c r="S261" s="9">
        <v>24.51</v>
      </c>
      <c r="T261" s="3"/>
      <c r="U261" s="13"/>
      <c r="V261" s="4"/>
    </row>
    <row r="262" spans="1:22">
      <c r="A262" s="8" t="s">
        <v>1901</v>
      </c>
      <c r="B262" s="8" t="s">
        <v>755</v>
      </c>
      <c r="C262" s="8" t="s">
        <v>20</v>
      </c>
      <c r="D262" s="8" t="s">
        <v>44</v>
      </c>
      <c r="E262" s="8" t="s">
        <v>1380</v>
      </c>
      <c r="F262" s="8" t="s">
        <v>1375</v>
      </c>
      <c r="G262" s="8">
        <v>46</v>
      </c>
      <c r="H262" s="8">
        <v>17.93</v>
      </c>
      <c r="I262" s="8">
        <v>0.33040000000000003</v>
      </c>
      <c r="J262" s="8">
        <v>1.3495999999999999</v>
      </c>
      <c r="K262" s="8" t="s">
        <v>1412</v>
      </c>
      <c r="L262" s="8">
        <v>580</v>
      </c>
      <c r="M262" s="8" t="s">
        <v>1403</v>
      </c>
      <c r="N262" s="8" t="str">
        <f t="shared" si="4"/>
        <v>Approved</v>
      </c>
      <c r="O262" s="89" t="s">
        <v>1902</v>
      </c>
      <c r="P262" s="89" t="s">
        <v>1902</v>
      </c>
      <c r="Q262" s="8" t="s">
        <v>1499</v>
      </c>
      <c r="R262" s="8">
        <v>48</v>
      </c>
      <c r="S262" s="8">
        <v>34.869999999999997</v>
      </c>
      <c r="T262" s="2"/>
      <c r="U262" s="12"/>
      <c r="V262" s="4"/>
    </row>
    <row r="263" spans="1:22">
      <c r="A263" s="9" t="s">
        <v>1903</v>
      </c>
      <c r="B263" s="9" t="s">
        <v>1132</v>
      </c>
      <c r="C263" s="9" t="s">
        <v>32</v>
      </c>
      <c r="D263" s="9" t="s">
        <v>44</v>
      </c>
      <c r="E263" s="9" t="s">
        <v>1389</v>
      </c>
      <c r="F263" s="9" t="s">
        <v>1384</v>
      </c>
      <c r="G263" s="9">
        <v>21.94</v>
      </c>
      <c r="H263" s="9">
        <v>15.84</v>
      </c>
      <c r="I263" s="9">
        <v>0.24890000000000001</v>
      </c>
      <c r="J263" s="9">
        <v>0.53169999999999995</v>
      </c>
      <c r="K263" s="9" t="s">
        <v>1395</v>
      </c>
      <c r="L263" s="9">
        <v>632</v>
      </c>
      <c r="M263" s="9" t="s">
        <v>1396</v>
      </c>
      <c r="N263" s="8" t="str">
        <f t="shared" si="4"/>
        <v>Approved</v>
      </c>
      <c r="O263" s="90" t="s">
        <v>1212</v>
      </c>
      <c r="P263" s="90" t="s">
        <v>1212</v>
      </c>
      <c r="Q263" s="9" t="s">
        <v>1904</v>
      </c>
      <c r="R263" s="9">
        <v>60</v>
      </c>
      <c r="S263" s="9">
        <v>7.3</v>
      </c>
      <c r="T263" s="3"/>
      <c r="U263" s="13"/>
      <c r="V263" s="4"/>
    </row>
    <row r="264" spans="1:22">
      <c r="A264" s="8" t="s">
        <v>1905</v>
      </c>
      <c r="B264" s="8" t="s">
        <v>714</v>
      </c>
      <c r="C264" s="8" t="s">
        <v>32</v>
      </c>
      <c r="D264" s="8" t="s">
        <v>23</v>
      </c>
      <c r="E264" s="8" t="s">
        <v>1389</v>
      </c>
      <c r="F264" s="8" t="s">
        <v>1390</v>
      </c>
      <c r="G264" s="8">
        <v>89.41</v>
      </c>
      <c r="H264" s="8">
        <v>8.09</v>
      </c>
      <c r="I264" s="8">
        <v>1.6473</v>
      </c>
      <c r="J264" s="8">
        <v>1.089</v>
      </c>
      <c r="K264" s="8" t="s">
        <v>1412</v>
      </c>
      <c r="L264" s="8">
        <v>738</v>
      </c>
      <c r="M264" s="8" t="s">
        <v>1426</v>
      </c>
      <c r="N264" s="8" t="str">
        <f t="shared" si="4"/>
        <v>Under Review</v>
      </c>
      <c r="O264" s="89" t="s">
        <v>1753</v>
      </c>
      <c r="P264" s="89" t="s">
        <v>1753</v>
      </c>
      <c r="Q264" s="8"/>
      <c r="R264" s="8">
        <v>120</v>
      </c>
      <c r="S264" s="8">
        <v>24.03</v>
      </c>
      <c r="T264" s="2"/>
      <c r="U264" s="12"/>
      <c r="V264" s="4"/>
    </row>
    <row r="265" spans="1:22">
      <c r="A265" s="9" t="s">
        <v>1906</v>
      </c>
      <c r="B265" s="9" t="s">
        <v>822</v>
      </c>
      <c r="C265" s="9" t="s">
        <v>16</v>
      </c>
      <c r="D265" s="9" t="s">
        <v>44</v>
      </c>
      <c r="E265" s="9" t="s">
        <v>1408</v>
      </c>
      <c r="F265" s="9" t="s">
        <v>1390</v>
      </c>
      <c r="G265" s="9">
        <v>57.46</v>
      </c>
      <c r="H265" s="9">
        <v>13.67</v>
      </c>
      <c r="I265" s="9">
        <v>1.0576000000000001</v>
      </c>
      <c r="J265" s="9">
        <v>1.5607</v>
      </c>
      <c r="K265" s="9" t="s">
        <v>1385</v>
      </c>
      <c r="L265" s="9">
        <v>748</v>
      </c>
      <c r="M265" s="9" t="s">
        <v>1381</v>
      </c>
      <c r="N265" s="8" t="str">
        <f t="shared" si="4"/>
        <v xml:space="preserve">Rejected </v>
      </c>
      <c r="O265" s="90" t="s">
        <v>1907</v>
      </c>
      <c r="P265" s="90" t="s">
        <v>1907</v>
      </c>
      <c r="Q265" s="9"/>
      <c r="R265" s="9">
        <v>48</v>
      </c>
      <c r="S265" s="9">
        <v>0</v>
      </c>
      <c r="T265" s="3"/>
      <c r="U265" s="13"/>
      <c r="V265" s="4"/>
    </row>
    <row r="266" spans="1:22">
      <c r="A266" s="8" t="s">
        <v>1908</v>
      </c>
      <c r="B266" s="8" t="s">
        <v>1312</v>
      </c>
      <c r="C266" s="8" t="s">
        <v>28</v>
      </c>
      <c r="D266" s="8" t="s">
        <v>10</v>
      </c>
      <c r="E266" s="8" t="s">
        <v>1389</v>
      </c>
      <c r="F266" s="8" t="s">
        <v>1375</v>
      </c>
      <c r="G266" s="8">
        <v>93.45</v>
      </c>
      <c r="H266" s="8">
        <v>10.98</v>
      </c>
      <c r="I266" s="8">
        <v>1.5774999999999999</v>
      </c>
      <c r="J266" s="8">
        <v>1.2862</v>
      </c>
      <c r="K266" s="8" t="s">
        <v>1412</v>
      </c>
      <c r="L266" s="8">
        <v>872</v>
      </c>
      <c r="M266" s="8" t="s">
        <v>1403</v>
      </c>
      <c r="N266" s="8" t="str">
        <f t="shared" si="4"/>
        <v>Approved</v>
      </c>
      <c r="O266" s="89" t="s">
        <v>872</v>
      </c>
      <c r="P266" s="89" t="s">
        <v>872</v>
      </c>
      <c r="Q266" s="8" t="s">
        <v>1909</v>
      </c>
      <c r="R266" s="8">
        <v>120</v>
      </c>
      <c r="S266" s="8">
        <v>84.28</v>
      </c>
      <c r="T266" s="2"/>
      <c r="U266" s="12"/>
      <c r="V266" s="4"/>
    </row>
    <row r="267" spans="1:22">
      <c r="A267" s="9" t="s">
        <v>1910</v>
      </c>
      <c r="B267" s="9" t="s">
        <v>956</v>
      </c>
      <c r="C267" s="9" t="s">
        <v>41</v>
      </c>
      <c r="D267" s="9" t="s">
        <v>10</v>
      </c>
      <c r="E267" s="9" t="s">
        <v>1380</v>
      </c>
      <c r="F267" s="9" t="s">
        <v>1384</v>
      </c>
      <c r="G267" s="9">
        <v>74.83</v>
      </c>
      <c r="H267" s="9">
        <v>15.16</v>
      </c>
      <c r="I267" s="9">
        <v>1.2434000000000001</v>
      </c>
      <c r="J267" s="9">
        <v>1.2145999999999999</v>
      </c>
      <c r="K267" s="9" t="s">
        <v>1395</v>
      </c>
      <c r="L267" s="9">
        <v>837</v>
      </c>
      <c r="M267" s="9" t="s">
        <v>1426</v>
      </c>
      <c r="N267" s="8" t="str">
        <f t="shared" si="4"/>
        <v>Under Review</v>
      </c>
      <c r="O267" s="90" t="s">
        <v>647</v>
      </c>
      <c r="P267" s="90" t="s">
        <v>647</v>
      </c>
      <c r="Q267" s="9"/>
      <c r="R267" s="9">
        <v>120</v>
      </c>
      <c r="S267" s="9">
        <v>68.06</v>
      </c>
      <c r="T267" s="3"/>
      <c r="U267" s="13"/>
      <c r="V267" s="4"/>
    </row>
    <row r="268" spans="1:22">
      <c r="A268" s="8" t="s">
        <v>1911</v>
      </c>
      <c r="B268" s="8" t="s">
        <v>87</v>
      </c>
      <c r="C268" s="8" t="s">
        <v>28</v>
      </c>
      <c r="D268" s="8" t="s">
        <v>31</v>
      </c>
      <c r="E268" s="8" t="s">
        <v>1380</v>
      </c>
      <c r="F268" s="8" t="s">
        <v>1375</v>
      </c>
      <c r="G268" s="8">
        <v>89.77</v>
      </c>
      <c r="H268" s="8">
        <v>17.05</v>
      </c>
      <c r="I268" s="8">
        <v>1.3905000000000001</v>
      </c>
      <c r="J268" s="8">
        <v>1.3847</v>
      </c>
      <c r="K268" s="8" t="s">
        <v>1376</v>
      </c>
      <c r="L268" s="8">
        <v>861</v>
      </c>
      <c r="M268" s="8" t="s">
        <v>1377</v>
      </c>
      <c r="N268" s="8" t="str">
        <f t="shared" si="4"/>
        <v>Approved</v>
      </c>
      <c r="O268" s="89" t="s">
        <v>1470</v>
      </c>
      <c r="P268" s="89" t="s">
        <v>1470</v>
      </c>
      <c r="Q268" s="8" t="s">
        <v>1701</v>
      </c>
      <c r="R268" s="8">
        <v>180</v>
      </c>
      <c r="S268" s="8">
        <v>72.17</v>
      </c>
      <c r="T268" s="2"/>
      <c r="U268" s="12"/>
      <c r="V268" s="4"/>
    </row>
    <row r="269" spans="1:22">
      <c r="A269" s="9" t="s">
        <v>1912</v>
      </c>
      <c r="B269" s="9" t="s">
        <v>559</v>
      </c>
      <c r="C269" s="9" t="s">
        <v>12</v>
      </c>
      <c r="D269" s="9" t="s">
        <v>1360</v>
      </c>
      <c r="E269" s="9" t="s">
        <v>1400</v>
      </c>
      <c r="F269" s="9" t="s">
        <v>1375</v>
      </c>
      <c r="G269" s="9">
        <v>37.94</v>
      </c>
      <c r="H269" s="9">
        <v>9.2899999999999991</v>
      </c>
      <c r="I269" s="9">
        <v>0.43780000000000002</v>
      </c>
      <c r="J269" s="9">
        <v>0.79290000000000005</v>
      </c>
      <c r="K269" s="9" t="s">
        <v>1376</v>
      </c>
      <c r="L269" s="9">
        <v>800</v>
      </c>
      <c r="M269" s="9" t="s">
        <v>1381</v>
      </c>
      <c r="N269" s="8" t="str">
        <f t="shared" si="4"/>
        <v xml:space="preserve">Rejected </v>
      </c>
      <c r="O269" s="90" t="s">
        <v>1913</v>
      </c>
      <c r="P269" s="90" t="s">
        <v>1913</v>
      </c>
      <c r="Q269" s="9"/>
      <c r="R269" s="9">
        <v>60</v>
      </c>
      <c r="S269" s="9">
        <v>26.44</v>
      </c>
      <c r="T269" s="3"/>
      <c r="U269" s="13"/>
      <c r="V269" s="4"/>
    </row>
    <row r="270" spans="1:22">
      <c r="A270" s="8" t="s">
        <v>1914</v>
      </c>
      <c r="B270" s="8" t="s">
        <v>223</v>
      </c>
      <c r="C270" s="8" t="s">
        <v>12</v>
      </c>
      <c r="D270" s="8" t="s">
        <v>10</v>
      </c>
      <c r="E270" s="8" t="s">
        <v>1380</v>
      </c>
      <c r="F270" s="8" t="s">
        <v>1390</v>
      </c>
      <c r="G270" s="8">
        <v>2.63</v>
      </c>
      <c r="H270" s="8">
        <v>8.64</v>
      </c>
      <c r="I270" s="8">
        <v>4.2700000000000002E-2</v>
      </c>
      <c r="J270" s="8">
        <v>2.3099999999999999E-2</v>
      </c>
      <c r="K270" s="8" t="s">
        <v>1385</v>
      </c>
      <c r="L270" s="8">
        <v>722</v>
      </c>
      <c r="M270" s="8" t="s">
        <v>1381</v>
      </c>
      <c r="N270" s="8" t="str">
        <f t="shared" si="4"/>
        <v xml:space="preserve">Rejected </v>
      </c>
      <c r="O270" s="89" t="s">
        <v>1915</v>
      </c>
      <c r="P270" s="89" t="s">
        <v>1915</v>
      </c>
      <c r="Q270" s="8"/>
      <c r="R270" s="8">
        <v>240</v>
      </c>
      <c r="S270" s="8">
        <v>0</v>
      </c>
      <c r="T270" s="2"/>
      <c r="U270" s="12"/>
      <c r="V270" s="4"/>
    </row>
    <row r="271" spans="1:22">
      <c r="A271" s="9" t="s">
        <v>1916</v>
      </c>
      <c r="B271" s="9" t="s">
        <v>988</v>
      </c>
      <c r="C271" s="9" t="s">
        <v>24</v>
      </c>
      <c r="D271" s="9" t="s">
        <v>44</v>
      </c>
      <c r="E271" s="9" t="s">
        <v>1389</v>
      </c>
      <c r="F271" s="9" t="s">
        <v>1384</v>
      </c>
      <c r="G271" s="9">
        <v>77.91</v>
      </c>
      <c r="H271" s="9">
        <v>8.76</v>
      </c>
      <c r="I271" s="9">
        <v>1.3903000000000001</v>
      </c>
      <c r="J271" s="9">
        <v>3.5507</v>
      </c>
      <c r="K271" s="9" t="s">
        <v>1412</v>
      </c>
      <c r="L271" s="9">
        <v>825</v>
      </c>
      <c r="M271" s="9" t="s">
        <v>1377</v>
      </c>
      <c r="N271" s="8" t="str">
        <f t="shared" si="4"/>
        <v>Approved</v>
      </c>
      <c r="O271" s="90" t="s">
        <v>1917</v>
      </c>
      <c r="P271" s="90" t="s">
        <v>1917</v>
      </c>
      <c r="Q271" s="9" t="s">
        <v>1728</v>
      </c>
      <c r="R271" s="9">
        <v>24</v>
      </c>
      <c r="S271" s="9">
        <v>62.12</v>
      </c>
      <c r="T271" s="3"/>
      <c r="U271" s="13"/>
      <c r="V271" s="4"/>
    </row>
    <row r="272" spans="1:22">
      <c r="A272" s="8" t="s">
        <v>1918</v>
      </c>
      <c r="B272" s="8" t="s">
        <v>71</v>
      </c>
      <c r="C272" s="8" t="s">
        <v>28</v>
      </c>
      <c r="D272" s="8" t="s">
        <v>1360</v>
      </c>
      <c r="E272" s="8" t="s">
        <v>1411</v>
      </c>
      <c r="F272" s="8" t="s">
        <v>1375</v>
      </c>
      <c r="G272" s="8">
        <v>27.49</v>
      </c>
      <c r="H272" s="8">
        <v>10.88</v>
      </c>
      <c r="I272" s="8">
        <v>0.50970000000000004</v>
      </c>
      <c r="J272" s="8">
        <v>0.37680000000000002</v>
      </c>
      <c r="K272" s="8" t="s">
        <v>1395</v>
      </c>
      <c r="L272" s="8">
        <v>711</v>
      </c>
      <c r="M272" s="8" t="s">
        <v>1396</v>
      </c>
      <c r="N272" s="8" t="str">
        <f t="shared" si="4"/>
        <v>Approved</v>
      </c>
      <c r="O272" s="89" t="s">
        <v>1097</v>
      </c>
      <c r="P272" s="89" t="s">
        <v>1097</v>
      </c>
      <c r="Q272" s="8" t="s">
        <v>1919</v>
      </c>
      <c r="R272" s="8">
        <v>120</v>
      </c>
      <c r="S272" s="8">
        <v>3.11</v>
      </c>
      <c r="T272" s="2"/>
      <c r="U272" s="12"/>
      <c r="V272" s="4"/>
    </row>
    <row r="273" spans="1:22">
      <c r="A273" s="9" t="s">
        <v>1920</v>
      </c>
      <c r="B273" s="9" t="s">
        <v>1165</v>
      </c>
      <c r="C273" s="9" t="s">
        <v>38</v>
      </c>
      <c r="D273" s="9" t="s">
        <v>23</v>
      </c>
      <c r="E273" s="9" t="s">
        <v>1408</v>
      </c>
      <c r="F273" s="9" t="s">
        <v>1375</v>
      </c>
      <c r="G273" s="9">
        <v>17.87</v>
      </c>
      <c r="H273" s="9">
        <v>12.23</v>
      </c>
      <c r="I273" s="9">
        <v>0.23830000000000001</v>
      </c>
      <c r="J273" s="9">
        <v>0.25879999999999997</v>
      </c>
      <c r="K273" s="9" t="s">
        <v>1395</v>
      </c>
      <c r="L273" s="9">
        <v>818</v>
      </c>
      <c r="M273" s="9" t="s">
        <v>1403</v>
      </c>
      <c r="N273" s="8" t="str">
        <f t="shared" si="4"/>
        <v>Approved</v>
      </c>
      <c r="O273" s="90" t="s">
        <v>1921</v>
      </c>
      <c r="P273" s="90" t="s">
        <v>1921</v>
      </c>
      <c r="Q273" s="9" t="s">
        <v>1922</v>
      </c>
      <c r="R273" s="9">
        <v>120</v>
      </c>
      <c r="S273" s="9">
        <v>2.57</v>
      </c>
      <c r="T273" s="3"/>
      <c r="U273" s="13"/>
      <c r="V273" s="4"/>
    </row>
    <row r="274" spans="1:22">
      <c r="A274" s="8" t="s">
        <v>1923</v>
      </c>
      <c r="B274" s="8" t="s">
        <v>1312</v>
      </c>
      <c r="C274" s="8" t="s">
        <v>32</v>
      </c>
      <c r="D274" s="8" t="s">
        <v>1360</v>
      </c>
      <c r="E274" s="8" t="s">
        <v>1400</v>
      </c>
      <c r="F274" s="8" t="s">
        <v>1375</v>
      </c>
      <c r="G274" s="8">
        <v>52.21</v>
      </c>
      <c r="H274" s="8">
        <v>8.6</v>
      </c>
      <c r="I274" s="8">
        <v>0.88849999999999996</v>
      </c>
      <c r="J274" s="8">
        <v>0.45639999999999997</v>
      </c>
      <c r="K274" s="8" t="s">
        <v>1385</v>
      </c>
      <c r="L274" s="8">
        <v>872</v>
      </c>
      <c r="M274" s="8" t="s">
        <v>1381</v>
      </c>
      <c r="N274" s="8" t="str">
        <f t="shared" si="4"/>
        <v xml:space="preserve">Rejected </v>
      </c>
      <c r="O274" s="89" t="s">
        <v>1580</v>
      </c>
      <c r="P274" s="89" t="s">
        <v>1580</v>
      </c>
      <c r="Q274" s="8"/>
      <c r="R274" s="8">
        <v>240</v>
      </c>
      <c r="S274" s="8">
        <v>0</v>
      </c>
      <c r="T274" s="2"/>
      <c r="U274" s="12"/>
      <c r="V274" s="4"/>
    </row>
    <row r="275" spans="1:22">
      <c r="A275" s="9" t="s">
        <v>1924</v>
      </c>
      <c r="B275" s="9" t="s">
        <v>456</v>
      </c>
      <c r="C275" s="9" t="s">
        <v>38</v>
      </c>
      <c r="D275" s="9" t="s">
        <v>1360</v>
      </c>
      <c r="E275" s="9" t="s">
        <v>1408</v>
      </c>
      <c r="F275" s="9" t="s">
        <v>1384</v>
      </c>
      <c r="G275" s="9">
        <v>10.23</v>
      </c>
      <c r="H275" s="9">
        <v>7.63</v>
      </c>
      <c r="I275" s="9">
        <v>0.16930000000000001</v>
      </c>
      <c r="J275" s="9">
        <v>0.31879999999999997</v>
      </c>
      <c r="K275" s="9" t="s">
        <v>1385</v>
      </c>
      <c r="L275" s="9">
        <v>565</v>
      </c>
      <c r="M275" s="9" t="s">
        <v>1403</v>
      </c>
      <c r="N275" s="8" t="str">
        <f t="shared" si="4"/>
        <v>Approved</v>
      </c>
      <c r="O275" s="90" t="s">
        <v>1925</v>
      </c>
      <c r="P275" s="90" t="s">
        <v>1925</v>
      </c>
      <c r="Q275" s="9" t="s">
        <v>158</v>
      </c>
      <c r="R275" s="9">
        <v>36</v>
      </c>
      <c r="S275" s="9">
        <v>0</v>
      </c>
      <c r="T275" s="3"/>
      <c r="U275" s="13"/>
      <c r="V275" s="4"/>
    </row>
    <row r="276" spans="1:22">
      <c r="A276" s="8" t="s">
        <v>1926</v>
      </c>
      <c r="B276" s="8" t="s">
        <v>268</v>
      </c>
      <c r="C276" s="8" t="s">
        <v>35</v>
      </c>
      <c r="D276" s="8" t="s">
        <v>31</v>
      </c>
      <c r="E276" s="8" t="s">
        <v>1389</v>
      </c>
      <c r="F276" s="8" t="s">
        <v>1384</v>
      </c>
      <c r="G276" s="8">
        <v>65.599999999999994</v>
      </c>
      <c r="H276" s="8">
        <v>9.6300000000000008</v>
      </c>
      <c r="I276" s="8">
        <v>1.155</v>
      </c>
      <c r="J276" s="8">
        <v>0.85350000000000004</v>
      </c>
      <c r="K276" s="8" t="s">
        <v>1412</v>
      </c>
      <c r="L276" s="8">
        <v>887</v>
      </c>
      <c r="M276" s="8" t="s">
        <v>1396</v>
      </c>
      <c r="N276" s="8" t="str">
        <f t="shared" si="4"/>
        <v>Approved</v>
      </c>
      <c r="O276" s="89" t="s">
        <v>1790</v>
      </c>
      <c r="P276" s="89" t="s">
        <v>1790</v>
      </c>
      <c r="Q276" s="8" t="s">
        <v>1927</v>
      </c>
      <c r="R276" s="8">
        <v>120</v>
      </c>
      <c r="S276" s="8">
        <v>58.69</v>
      </c>
      <c r="T276" s="2"/>
      <c r="U276" s="12"/>
      <c r="V276" s="4"/>
    </row>
    <row r="277" spans="1:22">
      <c r="A277" s="9" t="s">
        <v>1928</v>
      </c>
      <c r="B277" s="9" t="s">
        <v>878</v>
      </c>
      <c r="C277" s="9" t="s">
        <v>12</v>
      </c>
      <c r="D277" s="9" t="s">
        <v>10</v>
      </c>
      <c r="E277" s="9" t="s">
        <v>1400</v>
      </c>
      <c r="F277" s="9" t="s">
        <v>1390</v>
      </c>
      <c r="G277" s="9">
        <v>13.15</v>
      </c>
      <c r="H277" s="9">
        <v>10.38</v>
      </c>
      <c r="I277" s="9">
        <v>0.1014</v>
      </c>
      <c r="J277" s="9">
        <v>0.60909999999999997</v>
      </c>
      <c r="K277" s="9"/>
      <c r="L277" s="9">
        <v>898</v>
      </c>
      <c r="M277" s="9" t="s">
        <v>1426</v>
      </c>
      <c r="N277" s="8" t="str">
        <f t="shared" si="4"/>
        <v>Under Review</v>
      </c>
      <c r="O277" s="90" t="s">
        <v>1929</v>
      </c>
      <c r="P277" s="90" t="s">
        <v>1929</v>
      </c>
      <c r="Q277" s="9"/>
      <c r="R277" s="9">
        <v>24</v>
      </c>
      <c r="S277" s="9">
        <v>5.68</v>
      </c>
      <c r="T277" s="3"/>
      <c r="U277" s="13"/>
      <c r="V277" s="4"/>
    </row>
    <row r="278" spans="1:22">
      <c r="A278" s="8" t="s">
        <v>1930</v>
      </c>
      <c r="B278" s="8" t="s">
        <v>187</v>
      </c>
      <c r="C278" s="8" t="s">
        <v>35</v>
      </c>
      <c r="D278" s="8" t="s">
        <v>10</v>
      </c>
      <c r="E278" s="8" t="s">
        <v>1389</v>
      </c>
      <c r="F278" s="8" t="s">
        <v>1390</v>
      </c>
      <c r="G278" s="8">
        <v>42.57</v>
      </c>
      <c r="H278" s="8">
        <v>14.47</v>
      </c>
      <c r="I278" s="8">
        <v>0.50080000000000002</v>
      </c>
      <c r="J278" s="8">
        <v>1.4646999999999999</v>
      </c>
      <c r="K278" s="8" t="s">
        <v>1395</v>
      </c>
      <c r="L278" s="8">
        <v>793</v>
      </c>
      <c r="M278" s="8" t="s">
        <v>1426</v>
      </c>
      <c r="N278" s="8" t="str">
        <f t="shared" si="4"/>
        <v>Under Review</v>
      </c>
      <c r="O278" s="89" t="s">
        <v>1931</v>
      </c>
      <c r="P278" s="89" t="s">
        <v>1931</v>
      </c>
      <c r="Q278" s="8"/>
      <c r="R278" s="8">
        <v>36</v>
      </c>
      <c r="S278" s="8">
        <v>36.950000000000003</v>
      </c>
      <c r="T278" s="2"/>
      <c r="U278" s="12"/>
      <c r="V278" s="4"/>
    </row>
    <row r="279" spans="1:22">
      <c r="A279" s="9" t="s">
        <v>1932</v>
      </c>
      <c r="B279" s="9" t="s">
        <v>1210</v>
      </c>
      <c r="C279" s="9" t="s">
        <v>7</v>
      </c>
      <c r="D279" s="9" t="s">
        <v>10</v>
      </c>
      <c r="E279" s="9" t="s">
        <v>1408</v>
      </c>
      <c r="F279" s="9" t="s">
        <v>1375</v>
      </c>
      <c r="G279" s="9">
        <v>48.91</v>
      </c>
      <c r="H279" s="9">
        <v>13.51</v>
      </c>
      <c r="I279" s="9">
        <v>0.36080000000000001</v>
      </c>
      <c r="J279" s="9">
        <v>1.1256999999999999</v>
      </c>
      <c r="K279" s="9" t="s">
        <v>1385</v>
      </c>
      <c r="L279" s="9">
        <v>784</v>
      </c>
      <c r="M279" s="9" t="s">
        <v>1386</v>
      </c>
      <c r="N279" s="8" t="str">
        <f t="shared" si="4"/>
        <v>Rejected</v>
      </c>
      <c r="O279" s="90" t="s">
        <v>322</v>
      </c>
      <c r="P279" s="90" t="s">
        <v>322</v>
      </c>
      <c r="Q279" s="9"/>
      <c r="R279" s="9">
        <v>60</v>
      </c>
      <c r="S279" s="9">
        <v>0</v>
      </c>
      <c r="T279" s="3"/>
      <c r="U279" s="13"/>
      <c r="V279" s="4"/>
    </row>
    <row r="280" spans="1:22">
      <c r="A280" s="8" t="s">
        <v>1933</v>
      </c>
      <c r="B280" s="8" t="s">
        <v>1096</v>
      </c>
      <c r="C280" s="8" t="s">
        <v>16</v>
      </c>
      <c r="D280" s="8" t="s">
        <v>1360</v>
      </c>
      <c r="E280" s="8" t="s">
        <v>1408</v>
      </c>
      <c r="F280" s="8" t="s">
        <v>1384</v>
      </c>
      <c r="G280" s="8">
        <v>89.96</v>
      </c>
      <c r="H280" s="8">
        <v>9.02</v>
      </c>
      <c r="I280" s="8">
        <v>0.56240000000000001</v>
      </c>
      <c r="J280" s="8">
        <v>2.8614999999999999</v>
      </c>
      <c r="K280" s="8" t="s">
        <v>1412</v>
      </c>
      <c r="L280" s="8">
        <v>855</v>
      </c>
      <c r="M280" s="8" t="s">
        <v>1426</v>
      </c>
      <c r="N280" s="8" t="str">
        <f t="shared" si="4"/>
        <v>Under Review</v>
      </c>
      <c r="O280" s="89" t="s">
        <v>1934</v>
      </c>
      <c r="P280" s="89" t="s">
        <v>1934</v>
      </c>
      <c r="Q280" s="8"/>
      <c r="R280" s="8">
        <v>36</v>
      </c>
      <c r="S280" s="8">
        <v>24.23</v>
      </c>
      <c r="T280" s="2"/>
      <c r="U280" s="12"/>
      <c r="V280" s="4"/>
    </row>
    <row r="281" spans="1:22">
      <c r="A281" s="9" t="s">
        <v>1935</v>
      </c>
      <c r="B281" s="9" t="s">
        <v>971</v>
      </c>
      <c r="C281" s="9" t="s">
        <v>24</v>
      </c>
      <c r="D281" s="9" t="s">
        <v>44</v>
      </c>
      <c r="E281" s="9" t="s">
        <v>1374</v>
      </c>
      <c r="F281" s="9" t="s">
        <v>1375</v>
      </c>
      <c r="G281" s="9">
        <v>44.17</v>
      </c>
      <c r="H281" s="9">
        <v>17.649999999999999</v>
      </c>
      <c r="I281" s="9">
        <v>0.38650000000000001</v>
      </c>
      <c r="J281" s="9">
        <v>1.2894000000000001</v>
      </c>
      <c r="K281" s="9" t="s">
        <v>1412</v>
      </c>
      <c r="L281" s="9">
        <v>866</v>
      </c>
      <c r="M281" s="9" t="s">
        <v>1377</v>
      </c>
      <c r="N281" s="8" t="str">
        <f t="shared" si="4"/>
        <v>Approved</v>
      </c>
      <c r="O281" s="90" t="s">
        <v>632</v>
      </c>
      <c r="P281" s="90" t="s">
        <v>632</v>
      </c>
      <c r="Q281" s="9" t="s">
        <v>1936</v>
      </c>
      <c r="R281" s="9">
        <v>48</v>
      </c>
      <c r="S281" s="9">
        <v>34.200000000000003</v>
      </c>
      <c r="T281" s="3"/>
      <c r="U281" s="13"/>
      <c r="V281" s="4"/>
    </row>
    <row r="282" spans="1:22">
      <c r="A282" s="8" t="s">
        <v>1937</v>
      </c>
      <c r="B282" s="8" t="s">
        <v>377</v>
      </c>
      <c r="C282" s="8" t="s">
        <v>35</v>
      </c>
      <c r="D282" s="8" t="s">
        <v>44</v>
      </c>
      <c r="E282" s="8" t="s">
        <v>1400</v>
      </c>
      <c r="F282" s="8" t="s">
        <v>1375</v>
      </c>
      <c r="G282" s="8">
        <v>60.04</v>
      </c>
      <c r="H282" s="8">
        <v>11.01</v>
      </c>
      <c r="I282" s="8">
        <v>0.39710000000000001</v>
      </c>
      <c r="J282" s="8">
        <v>0.82740000000000002</v>
      </c>
      <c r="K282" s="8" t="s">
        <v>1376</v>
      </c>
      <c r="L282" s="8">
        <v>877</v>
      </c>
      <c r="M282" s="8" t="s">
        <v>1386</v>
      </c>
      <c r="N282" s="8" t="str">
        <f t="shared" si="4"/>
        <v>Rejected</v>
      </c>
      <c r="O282" s="89" t="s">
        <v>1938</v>
      </c>
      <c r="P282" s="89" t="s">
        <v>1938</v>
      </c>
      <c r="Q282" s="8"/>
      <c r="R282" s="8">
        <v>120</v>
      </c>
      <c r="S282" s="8">
        <v>25.09</v>
      </c>
      <c r="T282" s="2"/>
      <c r="U282" s="12"/>
      <c r="V282" s="4"/>
    </row>
    <row r="283" spans="1:22">
      <c r="A283" s="9" t="s">
        <v>1939</v>
      </c>
      <c r="B283" s="9" t="s">
        <v>323</v>
      </c>
      <c r="C283" s="9" t="s">
        <v>7</v>
      </c>
      <c r="D283" s="9" t="s">
        <v>23</v>
      </c>
      <c r="E283" s="9" t="s">
        <v>1408</v>
      </c>
      <c r="F283" s="9" t="s">
        <v>1390</v>
      </c>
      <c r="G283" s="9">
        <v>41.57</v>
      </c>
      <c r="H283" s="9">
        <v>17.149999999999999</v>
      </c>
      <c r="I283" s="9">
        <v>0.80049999999999999</v>
      </c>
      <c r="J283" s="9">
        <v>0.61450000000000005</v>
      </c>
      <c r="K283" s="9" t="s">
        <v>1412</v>
      </c>
      <c r="L283" s="9">
        <v>787</v>
      </c>
      <c r="M283" s="9" t="s">
        <v>1377</v>
      </c>
      <c r="N283" s="8" t="str">
        <f t="shared" si="4"/>
        <v>Approved</v>
      </c>
      <c r="O283" s="90" t="s">
        <v>1940</v>
      </c>
      <c r="P283" s="90" t="s">
        <v>1940</v>
      </c>
      <c r="Q283" s="9" t="s">
        <v>1662</v>
      </c>
      <c r="R283" s="9">
        <v>240</v>
      </c>
      <c r="S283" s="9">
        <v>10.51</v>
      </c>
      <c r="T283" s="3"/>
      <c r="U283" s="13"/>
      <c r="V283" s="4"/>
    </row>
    <row r="284" spans="1:22">
      <c r="A284" s="8" t="s">
        <v>1941</v>
      </c>
      <c r="B284" s="8" t="s">
        <v>588</v>
      </c>
      <c r="C284" s="8" t="s">
        <v>20</v>
      </c>
      <c r="D284" s="8" t="s">
        <v>10</v>
      </c>
      <c r="E284" s="8" t="s">
        <v>1389</v>
      </c>
      <c r="F284" s="8" t="s">
        <v>1390</v>
      </c>
      <c r="G284" s="8">
        <v>37.79</v>
      </c>
      <c r="H284" s="8">
        <v>10.96</v>
      </c>
      <c r="I284" s="8">
        <v>0.19439999999999999</v>
      </c>
      <c r="J284" s="8">
        <v>3.3391999999999999</v>
      </c>
      <c r="K284" s="8" t="s">
        <v>1412</v>
      </c>
      <c r="L284" s="8">
        <v>557</v>
      </c>
      <c r="M284" s="8" t="s">
        <v>1386</v>
      </c>
      <c r="N284" s="8" t="str">
        <f t="shared" si="4"/>
        <v>Rejected</v>
      </c>
      <c r="O284" s="89" t="s">
        <v>1942</v>
      </c>
      <c r="P284" s="89" t="s">
        <v>1942</v>
      </c>
      <c r="Q284" s="8"/>
      <c r="R284" s="8">
        <v>12</v>
      </c>
      <c r="S284" s="8">
        <v>22.01</v>
      </c>
      <c r="T284" s="2"/>
      <c r="U284" s="12"/>
      <c r="V284" s="4"/>
    </row>
    <row r="285" spans="1:22">
      <c r="A285" s="9" t="s">
        <v>1943</v>
      </c>
      <c r="B285" s="9" t="s">
        <v>175</v>
      </c>
      <c r="C285" s="9" t="s">
        <v>32</v>
      </c>
      <c r="D285" s="9" t="s">
        <v>31</v>
      </c>
      <c r="E285" s="9" t="s">
        <v>1411</v>
      </c>
      <c r="F285" s="9" t="s">
        <v>1384</v>
      </c>
      <c r="G285" s="9">
        <v>53.2</v>
      </c>
      <c r="H285" s="9">
        <v>10.56</v>
      </c>
      <c r="I285" s="9">
        <v>0.75109999999999999</v>
      </c>
      <c r="J285" s="9">
        <v>2.4687000000000001</v>
      </c>
      <c r="K285" s="9" t="s">
        <v>1358</v>
      </c>
      <c r="L285" s="9">
        <v>636</v>
      </c>
      <c r="M285" s="9" t="s">
        <v>1381</v>
      </c>
      <c r="N285" s="8" t="str">
        <f t="shared" si="4"/>
        <v xml:space="preserve">Rejected </v>
      </c>
      <c r="O285" s="90" t="s">
        <v>1944</v>
      </c>
      <c r="P285" s="90" t="s">
        <v>1944</v>
      </c>
      <c r="Q285" s="9"/>
      <c r="R285" s="9">
        <v>24</v>
      </c>
      <c r="S285" s="9">
        <v>36.17</v>
      </c>
      <c r="T285" s="3"/>
      <c r="U285" s="13"/>
      <c r="V285" s="4"/>
    </row>
    <row r="286" spans="1:22">
      <c r="A286" s="8" t="s">
        <v>1945</v>
      </c>
      <c r="B286" s="8" t="s">
        <v>367</v>
      </c>
      <c r="C286" s="8" t="s">
        <v>20</v>
      </c>
      <c r="D286" s="8" t="s">
        <v>10</v>
      </c>
      <c r="E286" s="8" t="s">
        <v>1400</v>
      </c>
      <c r="F286" s="8" t="s">
        <v>1375</v>
      </c>
      <c r="G286" s="8"/>
      <c r="H286" s="8">
        <v>8.81</v>
      </c>
      <c r="I286" s="8">
        <v>6.6400000000000001E-2</v>
      </c>
      <c r="J286" s="8">
        <v>0.09</v>
      </c>
      <c r="K286" s="8" t="s">
        <v>1358</v>
      </c>
      <c r="L286" s="8">
        <v>593</v>
      </c>
      <c r="M286" s="8" t="s">
        <v>1377</v>
      </c>
      <c r="N286" s="8" t="str">
        <f t="shared" si="4"/>
        <v>Approved</v>
      </c>
      <c r="O286" s="89" t="s">
        <v>1946</v>
      </c>
      <c r="P286" s="89" t="s">
        <v>1946</v>
      </c>
      <c r="Q286" s="8" t="s">
        <v>1947</v>
      </c>
      <c r="R286" s="8">
        <v>84</v>
      </c>
      <c r="S286" s="8">
        <v>0.66</v>
      </c>
      <c r="T286" s="2"/>
      <c r="U286" s="12"/>
      <c r="V286" s="4"/>
    </row>
    <row r="287" spans="1:22">
      <c r="A287" s="9" t="s">
        <v>1948</v>
      </c>
      <c r="B287" s="9" t="s">
        <v>873</v>
      </c>
      <c r="C287" s="9" t="s">
        <v>7</v>
      </c>
      <c r="D287" s="9" t="s">
        <v>44</v>
      </c>
      <c r="E287" s="9" t="s">
        <v>1408</v>
      </c>
      <c r="F287" s="9" t="s">
        <v>1384</v>
      </c>
      <c r="G287" s="9">
        <v>84.32</v>
      </c>
      <c r="H287" s="9">
        <v>17.350000000000001</v>
      </c>
      <c r="I287" s="9">
        <v>1.5827</v>
      </c>
      <c r="J287" s="9">
        <v>7.7043999999999997</v>
      </c>
      <c r="K287" s="9" t="s">
        <v>1412</v>
      </c>
      <c r="L287" s="9">
        <v>836</v>
      </c>
      <c r="M287" s="9" t="s">
        <v>1381</v>
      </c>
      <c r="N287" s="8" t="str">
        <f t="shared" si="4"/>
        <v xml:space="preserve">Rejected </v>
      </c>
      <c r="O287" s="90" t="s">
        <v>1949</v>
      </c>
      <c r="P287" s="90" t="s">
        <v>1949</v>
      </c>
      <c r="Q287" s="9"/>
      <c r="R287" s="9">
        <v>12</v>
      </c>
      <c r="S287" s="9">
        <v>13.41</v>
      </c>
      <c r="T287" s="3"/>
      <c r="U287" s="13"/>
      <c r="V287" s="4"/>
    </row>
    <row r="288" spans="1:22">
      <c r="A288" s="8" t="s">
        <v>1950</v>
      </c>
      <c r="B288" s="8" t="s">
        <v>1056</v>
      </c>
      <c r="C288" s="8" t="s">
        <v>24</v>
      </c>
      <c r="D288" s="8" t="s">
        <v>31</v>
      </c>
      <c r="E288" s="8" t="s">
        <v>1408</v>
      </c>
      <c r="F288" s="8" t="s">
        <v>1375</v>
      </c>
      <c r="G288" s="8">
        <v>40.630000000000003</v>
      </c>
      <c r="H288" s="8">
        <v>10.94</v>
      </c>
      <c r="I288" s="8">
        <v>0.57630000000000003</v>
      </c>
      <c r="J288" s="8">
        <v>0.55830000000000002</v>
      </c>
      <c r="K288" s="8" t="s">
        <v>1412</v>
      </c>
      <c r="L288" s="8">
        <v>758</v>
      </c>
      <c r="M288" s="8" t="s">
        <v>1381</v>
      </c>
      <c r="N288" s="8" t="str">
        <f t="shared" si="4"/>
        <v xml:space="preserve">Rejected </v>
      </c>
      <c r="O288" s="89" t="s">
        <v>1951</v>
      </c>
      <c r="P288" s="89" t="s">
        <v>1951</v>
      </c>
      <c r="Q288" s="8"/>
      <c r="R288" s="8">
        <v>120</v>
      </c>
      <c r="S288" s="8">
        <v>21.1</v>
      </c>
      <c r="T288" s="2"/>
      <c r="U288" s="12"/>
      <c r="V288" s="4"/>
    </row>
    <row r="289" spans="1:22">
      <c r="A289" s="9" t="s">
        <v>1952</v>
      </c>
      <c r="B289" s="9" t="s">
        <v>1199</v>
      </c>
      <c r="C289" s="9" t="s">
        <v>28</v>
      </c>
      <c r="D289" s="9" t="s">
        <v>23</v>
      </c>
      <c r="E289" s="9" t="s">
        <v>1380</v>
      </c>
      <c r="F289" s="9" t="s">
        <v>1384</v>
      </c>
      <c r="G289" s="9">
        <v>23.18</v>
      </c>
      <c r="H289" s="9">
        <v>9.0299999999999994</v>
      </c>
      <c r="I289" s="9">
        <v>0.46139999999999998</v>
      </c>
      <c r="J289" s="9">
        <v>0.29399999999999998</v>
      </c>
      <c r="K289" s="9" t="s">
        <v>1395</v>
      </c>
      <c r="L289" s="9">
        <v>779</v>
      </c>
      <c r="M289" s="9" t="s">
        <v>1386</v>
      </c>
      <c r="N289" s="8" t="str">
        <f t="shared" si="4"/>
        <v>Rejected</v>
      </c>
      <c r="O289" s="90" t="s">
        <v>1048</v>
      </c>
      <c r="P289" s="90" t="s">
        <v>1048</v>
      </c>
      <c r="Q289" s="9"/>
      <c r="R289" s="9">
        <v>120</v>
      </c>
      <c r="S289" s="9">
        <v>6.08</v>
      </c>
      <c r="T289" s="3"/>
      <c r="U289" s="13"/>
      <c r="V289" s="4"/>
    </row>
    <row r="290" spans="1:22">
      <c r="A290" s="8" t="s">
        <v>1953</v>
      </c>
      <c r="B290" s="8" t="s">
        <v>1271</v>
      </c>
      <c r="C290" s="8" t="s">
        <v>38</v>
      </c>
      <c r="D290" s="8" t="s">
        <v>10</v>
      </c>
      <c r="E290" s="8" t="s">
        <v>1374</v>
      </c>
      <c r="F290" s="8" t="s">
        <v>1384</v>
      </c>
      <c r="G290" s="8">
        <v>26.71</v>
      </c>
      <c r="H290" s="8">
        <v>8.7200000000000006</v>
      </c>
      <c r="I290" s="8">
        <v>0.51300000000000001</v>
      </c>
      <c r="J290" s="8">
        <v>1.2168000000000001</v>
      </c>
      <c r="K290" s="8" t="s">
        <v>1412</v>
      </c>
      <c r="L290" s="8">
        <v>608</v>
      </c>
      <c r="M290" s="8" t="s">
        <v>1426</v>
      </c>
      <c r="N290" s="8" t="str">
        <f t="shared" si="4"/>
        <v>Under Review</v>
      </c>
      <c r="O290" s="89" t="s">
        <v>1954</v>
      </c>
      <c r="P290" s="89" t="s">
        <v>1954</v>
      </c>
      <c r="Q290" s="8"/>
      <c r="R290" s="8">
        <v>24</v>
      </c>
      <c r="S290" s="8">
        <v>8.8000000000000007</v>
      </c>
      <c r="T290" s="2"/>
      <c r="U290" s="12"/>
      <c r="V290" s="4"/>
    </row>
    <row r="291" spans="1:22">
      <c r="A291" s="9" t="s">
        <v>1955</v>
      </c>
      <c r="B291" s="9" t="s">
        <v>723</v>
      </c>
      <c r="C291" s="9" t="s">
        <v>12</v>
      </c>
      <c r="D291" s="9" t="s">
        <v>1360</v>
      </c>
      <c r="E291" s="9" t="s">
        <v>1408</v>
      </c>
      <c r="F291" s="9" t="s">
        <v>1384</v>
      </c>
      <c r="G291" s="9">
        <v>75.55</v>
      </c>
      <c r="H291" s="9">
        <v>18.12</v>
      </c>
      <c r="I291" s="9">
        <v>0.84609999999999996</v>
      </c>
      <c r="J291" s="9">
        <v>1.2232000000000001</v>
      </c>
      <c r="K291" s="9" t="s">
        <v>1385</v>
      </c>
      <c r="L291" s="9">
        <v>672</v>
      </c>
      <c r="M291" s="9" t="s">
        <v>1403</v>
      </c>
      <c r="N291" s="8" t="str">
        <f t="shared" si="4"/>
        <v>Approved</v>
      </c>
      <c r="O291" s="90" t="s">
        <v>1956</v>
      </c>
      <c r="P291" s="90" t="s">
        <v>1956</v>
      </c>
      <c r="Q291" s="9" t="s">
        <v>1476</v>
      </c>
      <c r="R291" s="9">
        <v>180</v>
      </c>
      <c r="S291" s="9">
        <v>0</v>
      </c>
      <c r="T291" s="3"/>
      <c r="U291" s="13"/>
      <c r="V291" s="4"/>
    </row>
    <row r="292" spans="1:22">
      <c r="A292" s="8" t="s">
        <v>1957</v>
      </c>
      <c r="B292" s="8" t="s">
        <v>1353</v>
      </c>
      <c r="C292" s="8" t="s">
        <v>24</v>
      </c>
      <c r="D292" s="8" t="s">
        <v>31</v>
      </c>
      <c r="E292" s="8" t="s">
        <v>1374</v>
      </c>
      <c r="F292" s="8" t="s">
        <v>1375</v>
      </c>
      <c r="G292" s="8">
        <v>23.36</v>
      </c>
      <c r="H292" s="8">
        <v>10.76</v>
      </c>
      <c r="I292" s="8">
        <v>0.14580000000000001</v>
      </c>
      <c r="J292" s="8">
        <v>0.23730000000000001</v>
      </c>
      <c r="K292" s="8" t="s">
        <v>1395</v>
      </c>
      <c r="L292" s="8">
        <v>703</v>
      </c>
      <c r="M292" s="8" t="s">
        <v>1381</v>
      </c>
      <c r="N292" s="8" t="str">
        <f t="shared" si="4"/>
        <v xml:space="preserve">Rejected </v>
      </c>
      <c r="O292" s="89" t="s">
        <v>1958</v>
      </c>
      <c r="P292" s="89" t="s">
        <v>1958</v>
      </c>
      <c r="Q292" s="8"/>
      <c r="R292" s="8">
        <v>240</v>
      </c>
      <c r="S292" s="8">
        <v>16.14</v>
      </c>
      <c r="T292" s="2"/>
      <c r="U292" s="12"/>
      <c r="V292" s="4"/>
    </row>
    <row r="293" spans="1:22">
      <c r="A293" s="9" t="s">
        <v>1959</v>
      </c>
      <c r="B293" s="9" t="s">
        <v>386</v>
      </c>
      <c r="C293" s="9" t="s">
        <v>7</v>
      </c>
      <c r="D293" s="9" t="s">
        <v>1360</v>
      </c>
      <c r="E293" s="9" t="s">
        <v>1400</v>
      </c>
      <c r="F293" s="9" t="s">
        <v>1375</v>
      </c>
      <c r="G293" s="9">
        <v>19.600000000000001</v>
      </c>
      <c r="H293" s="9">
        <v>9.8000000000000007</v>
      </c>
      <c r="I293" s="9">
        <v>0.27160000000000001</v>
      </c>
      <c r="J293" s="9">
        <v>0.18659999999999999</v>
      </c>
      <c r="K293" s="9" t="s">
        <v>1358</v>
      </c>
      <c r="L293" s="9">
        <v>871</v>
      </c>
      <c r="M293" s="9" t="s">
        <v>1426</v>
      </c>
      <c r="N293" s="8" t="str">
        <f t="shared" si="4"/>
        <v>Under Review</v>
      </c>
      <c r="O293" s="90" t="s">
        <v>1960</v>
      </c>
      <c r="P293" s="90" t="s">
        <v>1960</v>
      </c>
      <c r="Q293" s="9"/>
      <c r="R293" s="9">
        <v>240</v>
      </c>
      <c r="S293" s="9">
        <v>13.76</v>
      </c>
      <c r="T293" s="3"/>
      <c r="U293" s="13"/>
      <c r="V293" s="4"/>
    </row>
    <row r="294" spans="1:22">
      <c r="A294" s="8" t="s">
        <v>1961</v>
      </c>
      <c r="B294" s="8" t="s">
        <v>234</v>
      </c>
      <c r="C294" s="8" t="s">
        <v>16</v>
      </c>
      <c r="D294" s="8" t="s">
        <v>1360</v>
      </c>
      <c r="E294" s="8" t="s">
        <v>1408</v>
      </c>
      <c r="F294" s="8" t="s">
        <v>1375</v>
      </c>
      <c r="G294" s="8">
        <v>97.53</v>
      </c>
      <c r="H294" s="8">
        <v>13.15</v>
      </c>
      <c r="I294" s="8">
        <v>1.6288</v>
      </c>
      <c r="J294" s="8">
        <v>2.6238000000000001</v>
      </c>
      <c r="K294" s="8" t="s">
        <v>1385</v>
      </c>
      <c r="L294" s="8">
        <v>648</v>
      </c>
      <c r="M294" s="8" t="s">
        <v>1426</v>
      </c>
      <c r="N294" s="8" t="str">
        <f t="shared" si="4"/>
        <v>Under Review</v>
      </c>
      <c r="O294" s="89" t="s">
        <v>1962</v>
      </c>
      <c r="P294" s="89" t="s">
        <v>1962</v>
      </c>
      <c r="Q294" s="8"/>
      <c r="R294" s="8">
        <v>48</v>
      </c>
      <c r="S294" s="8">
        <v>0</v>
      </c>
      <c r="T294" s="2"/>
      <c r="U294" s="12"/>
      <c r="V294" s="4"/>
    </row>
    <row r="295" spans="1:22">
      <c r="A295" s="9" t="s">
        <v>1963</v>
      </c>
      <c r="B295" s="9" t="s">
        <v>1229</v>
      </c>
      <c r="C295" s="9" t="s">
        <v>41</v>
      </c>
      <c r="D295" s="9" t="s">
        <v>10</v>
      </c>
      <c r="E295" s="9" t="s">
        <v>1389</v>
      </c>
      <c r="F295" s="9" t="s">
        <v>1375</v>
      </c>
      <c r="G295" s="9">
        <v>87.74</v>
      </c>
      <c r="H295" s="9">
        <v>10.15</v>
      </c>
      <c r="I295" s="9">
        <v>1.6153999999999999</v>
      </c>
      <c r="J295" s="9">
        <v>2.8372999999999999</v>
      </c>
      <c r="K295" s="9" t="s">
        <v>1412</v>
      </c>
      <c r="L295" s="9">
        <v>671</v>
      </c>
      <c r="M295" s="9" t="s">
        <v>1396</v>
      </c>
      <c r="N295" s="8" t="str">
        <f t="shared" si="4"/>
        <v>Approved</v>
      </c>
      <c r="O295" s="90" t="s">
        <v>1964</v>
      </c>
      <c r="P295" s="90" t="s">
        <v>1964</v>
      </c>
      <c r="Q295" s="9" t="s">
        <v>1934</v>
      </c>
      <c r="R295" s="9">
        <v>36</v>
      </c>
      <c r="S295" s="9">
        <v>48.37</v>
      </c>
      <c r="T295" s="3"/>
      <c r="U295" s="13"/>
      <c r="V295" s="4"/>
    </row>
    <row r="296" spans="1:22">
      <c r="A296" s="8" t="s">
        <v>1965</v>
      </c>
      <c r="B296" s="8" t="s">
        <v>840</v>
      </c>
      <c r="C296" s="8" t="s">
        <v>12</v>
      </c>
      <c r="D296" s="8" t="s">
        <v>31</v>
      </c>
      <c r="E296" s="8" t="s">
        <v>1400</v>
      </c>
      <c r="F296" s="8" t="s">
        <v>1384</v>
      </c>
      <c r="G296" s="8">
        <v>15.91</v>
      </c>
      <c r="H296" s="8">
        <v>13.09</v>
      </c>
      <c r="I296" s="8">
        <v>9.2200000000000004E-2</v>
      </c>
      <c r="J296" s="8">
        <v>0.36270000000000002</v>
      </c>
      <c r="K296" s="8" t="s">
        <v>1412</v>
      </c>
      <c r="L296" s="8">
        <v>638</v>
      </c>
      <c r="M296" s="8" t="s">
        <v>1396</v>
      </c>
      <c r="N296" s="8" t="str">
        <f t="shared" si="4"/>
        <v>Approved</v>
      </c>
      <c r="O296" s="89" t="s">
        <v>1966</v>
      </c>
      <c r="P296" s="89" t="s">
        <v>1966</v>
      </c>
      <c r="Q296" s="8" t="s">
        <v>681</v>
      </c>
      <c r="R296" s="8">
        <v>60</v>
      </c>
      <c r="S296" s="8">
        <v>6.76</v>
      </c>
      <c r="T296" s="2"/>
      <c r="U296" s="12"/>
      <c r="V296" s="4"/>
    </row>
    <row r="297" spans="1:22">
      <c r="A297" s="9" t="s">
        <v>1967</v>
      </c>
      <c r="B297" s="9" t="s">
        <v>353</v>
      </c>
      <c r="C297" s="9" t="s">
        <v>32</v>
      </c>
      <c r="D297" s="9" t="s">
        <v>1360</v>
      </c>
      <c r="E297" s="9" t="s">
        <v>1411</v>
      </c>
      <c r="F297" s="9" t="s">
        <v>1375</v>
      </c>
      <c r="G297" s="9">
        <v>53.43</v>
      </c>
      <c r="H297" s="9">
        <v>12.27</v>
      </c>
      <c r="I297" s="9">
        <v>0.81310000000000004</v>
      </c>
      <c r="J297" s="9">
        <v>1.4140999999999999</v>
      </c>
      <c r="K297" s="9" t="s">
        <v>1385</v>
      </c>
      <c r="L297" s="9">
        <v>740</v>
      </c>
      <c r="M297" s="9" t="s">
        <v>1386</v>
      </c>
      <c r="N297" s="8" t="str">
        <f t="shared" si="4"/>
        <v>Rejected</v>
      </c>
      <c r="O297" s="90" t="s">
        <v>1968</v>
      </c>
      <c r="P297" s="90" t="s">
        <v>1968</v>
      </c>
      <c r="Q297" s="9"/>
      <c r="R297" s="9">
        <v>48</v>
      </c>
      <c r="S297" s="9">
        <v>0</v>
      </c>
      <c r="T297" s="3"/>
      <c r="U297" s="13"/>
      <c r="V297" s="4"/>
    </row>
    <row r="298" spans="1:22">
      <c r="A298" s="8" t="s">
        <v>1969</v>
      </c>
      <c r="B298" s="8" t="s">
        <v>464</v>
      </c>
      <c r="C298" s="8" t="s">
        <v>20</v>
      </c>
      <c r="D298" s="8" t="s">
        <v>10</v>
      </c>
      <c r="E298" s="8" t="s">
        <v>1411</v>
      </c>
      <c r="F298" s="8" t="s">
        <v>1384</v>
      </c>
      <c r="G298" s="8">
        <v>28.27</v>
      </c>
      <c r="H298" s="8">
        <v>15.19</v>
      </c>
      <c r="I298" s="8">
        <v>0.31290000000000001</v>
      </c>
      <c r="J298" s="8">
        <v>0.45939999999999998</v>
      </c>
      <c r="K298" s="8" t="s">
        <v>1385</v>
      </c>
      <c r="L298" s="8">
        <v>801</v>
      </c>
      <c r="M298" s="8" t="s">
        <v>1386</v>
      </c>
      <c r="N298" s="8" t="str">
        <f t="shared" si="4"/>
        <v>Rejected</v>
      </c>
      <c r="O298" s="89" t="s">
        <v>819</v>
      </c>
      <c r="P298" s="89" t="s">
        <v>819</v>
      </c>
      <c r="Q298" s="8"/>
      <c r="R298" s="8">
        <v>120</v>
      </c>
      <c r="S298" s="8">
        <v>0</v>
      </c>
      <c r="T298" s="2"/>
      <c r="U298" s="12"/>
      <c r="V298" s="4"/>
    </row>
    <row r="299" spans="1:22">
      <c r="A299" s="9" t="s">
        <v>1970</v>
      </c>
      <c r="B299" s="9" t="s">
        <v>374</v>
      </c>
      <c r="C299" s="9" t="s">
        <v>28</v>
      </c>
      <c r="D299" s="9" t="s">
        <v>31</v>
      </c>
      <c r="E299" s="9" t="s">
        <v>1374</v>
      </c>
      <c r="F299" s="9" t="s">
        <v>1390</v>
      </c>
      <c r="G299" s="9">
        <v>29.51</v>
      </c>
      <c r="H299" s="9"/>
      <c r="I299" s="9">
        <v>0.22950000000000001</v>
      </c>
      <c r="J299" s="9"/>
      <c r="K299" s="9" t="s">
        <v>1412</v>
      </c>
      <c r="L299" s="9">
        <v>667</v>
      </c>
      <c r="M299" s="9" t="s">
        <v>1381</v>
      </c>
      <c r="N299" s="8" t="str">
        <f t="shared" si="4"/>
        <v xml:space="preserve">Rejected </v>
      </c>
      <c r="O299" s="90" t="s">
        <v>1725</v>
      </c>
      <c r="P299" s="90" t="s">
        <v>1725</v>
      </c>
      <c r="Q299" s="9"/>
      <c r="R299" s="9">
        <v>180</v>
      </c>
      <c r="S299" s="9">
        <v>7.22</v>
      </c>
      <c r="T299" s="3"/>
      <c r="U299" s="13"/>
      <c r="V299" s="4"/>
    </row>
    <row r="300" spans="1:22">
      <c r="A300" s="8" t="s">
        <v>1971</v>
      </c>
      <c r="B300" s="8" t="s">
        <v>556</v>
      </c>
      <c r="C300" s="8" t="s">
        <v>35</v>
      </c>
      <c r="D300" s="8" t="s">
        <v>1360</v>
      </c>
      <c r="E300" s="8" t="s">
        <v>1380</v>
      </c>
      <c r="F300" s="8" t="s">
        <v>1390</v>
      </c>
      <c r="G300" s="8">
        <v>47.99</v>
      </c>
      <c r="H300" s="8">
        <v>9.4499999999999993</v>
      </c>
      <c r="I300" s="8">
        <v>0.4299</v>
      </c>
      <c r="J300" s="8">
        <v>2.2023000000000001</v>
      </c>
      <c r="K300" s="8" t="s">
        <v>1395</v>
      </c>
      <c r="L300" s="8">
        <v>838</v>
      </c>
      <c r="M300" s="8" t="s">
        <v>1381</v>
      </c>
      <c r="N300" s="8" t="str">
        <f t="shared" si="4"/>
        <v xml:space="preserve">Rejected </v>
      </c>
      <c r="O300" s="89" t="s">
        <v>1972</v>
      </c>
      <c r="P300" s="89" t="s">
        <v>1972</v>
      </c>
      <c r="Q300" s="8"/>
      <c r="R300" s="8">
        <v>24</v>
      </c>
      <c r="S300" s="8">
        <v>29.03</v>
      </c>
      <c r="T300" s="2"/>
      <c r="U300" s="12"/>
      <c r="V300" s="4"/>
    </row>
    <row r="301" spans="1:22">
      <c r="A301" s="9" t="s">
        <v>1973</v>
      </c>
      <c r="B301" s="9" t="s">
        <v>761</v>
      </c>
      <c r="C301" s="9" t="s">
        <v>20</v>
      </c>
      <c r="D301" s="9" t="s">
        <v>44</v>
      </c>
      <c r="E301" s="9" t="s">
        <v>1380</v>
      </c>
      <c r="F301" s="9" t="s">
        <v>1384</v>
      </c>
      <c r="G301" s="9">
        <v>82.07</v>
      </c>
      <c r="H301" s="9">
        <v>18.39</v>
      </c>
      <c r="I301" s="9">
        <v>1.4387000000000001</v>
      </c>
      <c r="J301" s="9">
        <v>1.2912999999999999</v>
      </c>
      <c r="K301" s="9" t="s">
        <v>1358</v>
      </c>
      <c r="L301" s="9">
        <v>751</v>
      </c>
      <c r="M301" s="9" t="s">
        <v>1386</v>
      </c>
      <c r="N301" s="8" t="str">
        <f t="shared" si="4"/>
        <v>Rejected</v>
      </c>
      <c r="O301" s="90" t="s">
        <v>1611</v>
      </c>
      <c r="P301" s="90" t="s">
        <v>1611</v>
      </c>
      <c r="Q301" s="9"/>
      <c r="R301" s="9">
        <v>240</v>
      </c>
      <c r="S301" s="9">
        <v>62.29</v>
      </c>
      <c r="T301" s="3"/>
      <c r="U301" s="13"/>
      <c r="V301" s="4"/>
    </row>
    <row r="302" spans="1:22">
      <c r="A302" s="8" t="s">
        <v>1974</v>
      </c>
      <c r="B302" s="8" t="s">
        <v>559</v>
      </c>
      <c r="C302" s="8" t="s">
        <v>35</v>
      </c>
      <c r="D302" s="8" t="s">
        <v>44</v>
      </c>
      <c r="E302" s="8" t="s">
        <v>1374</v>
      </c>
      <c r="F302" s="8" t="s">
        <v>1375</v>
      </c>
      <c r="G302" s="8">
        <v>98.99</v>
      </c>
      <c r="H302" s="8">
        <v>12.85</v>
      </c>
      <c r="I302" s="8">
        <v>1.0359</v>
      </c>
      <c r="J302" s="8">
        <v>8.8346</v>
      </c>
      <c r="K302" s="8" t="s">
        <v>1412</v>
      </c>
      <c r="L302" s="8">
        <v>800</v>
      </c>
      <c r="M302" s="8" t="s">
        <v>1426</v>
      </c>
      <c r="N302" s="8" t="str">
        <f t="shared" si="4"/>
        <v>Under Review</v>
      </c>
      <c r="O302" s="89" t="s">
        <v>1975</v>
      </c>
      <c r="P302" s="89" t="s">
        <v>1975</v>
      </c>
      <c r="Q302" s="8"/>
      <c r="R302" s="8">
        <v>12</v>
      </c>
      <c r="S302" s="8">
        <v>84.9</v>
      </c>
      <c r="T302" s="2"/>
      <c r="U302" s="12"/>
      <c r="V302" s="4"/>
    </row>
    <row r="303" spans="1:22">
      <c r="A303" s="9" t="s">
        <v>1976</v>
      </c>
      <c r="B303" s="9" t="s">
        <v>1269</v>
      </c>
      <c r="C303" s="9" t="s">
        <v>41</v>
      </c>
      <c r="D303" s="9" t="s">
        <v>44</v>
      </c>
      <c r="E303" s="9" t="s">
        <v>1380</v>
      </c>
      <c r="F303" s="9" t="s">
        <v>1375</v>
      </c>
      <c r="G303" s="9">
        <v>68.89</v>
      </c>
      <c r="H303" s="9">
        <v>7.73</v>
      </c>
      <c r="I303" s="9">
        <v>1.3556999999999999</v>
      </c>
      <c r="J303" s="9">
        <v>1.6731</v>
      </c>
      <c r="K303" s="9" t="s">
        <v>1395</v>
      </c>
      <c r="L303" s="9">
        <v>845</v>
      </c>
      <c r="M303" s="9" t="s">
        <v>1426</v>
      </c>
      <c r="N303" s="8" t="str">
        <f t="shared" si="4"/>
        <v>Under Review</v>
      </c>
      <c r="O303" s="90" t="s">
        <v>1206</v>
      </c>
      <c r="P303" s="90" t="s">
        <v>1206</v>
      </c>
      <c r="Q303" s="9"/>
      <c r="R303" s="9">
        <v>48</v>
      </c>
      <c r="S303" s="9">
        <v>8.6999999999999993</v>
      </c>
      <c r="T303" s="3"/>
      <c r="U303" s="13"/>
      <c r="V303" s="4"/>
    </row>
    <row r="304" spans="1:22">
      <c r="A304" s="8" t="s">
        <v>1977</v>
      </c>
      <c r="B304" s="8" t="s">
        <v>685</v>
      </c>
      <c r="C304" s="8" t="s">
        <v>28</v>
      </c>
      <c r="D304" s="8" t="s">
        <v>1360</v>
      </c>
      <c r="E304" s="8" t="s">
        <v>1374</v>
      </c>
      <c r="F304" s="8" t="s">
        <v>1384</v>
      </c>
      <c r="G304" s="8">
        <v>20.190000000000001</v>
      </c>
      <c r="H304" s="8">
        <v>14.53</v>
      </c>
      <c r="I304" s="8">
        <v>0.39329999999999998</v>
      </c>
      <c r="J304" s="8">
        <v>0.25890000000000002</v>
      </c>
      <c r="K304" s="8" t="s">
        <v>1376</v>
      </c>
      <c r="L304" s="8">
        <v>811</v>
      </c>
      <c r="M304" s="8" t="s">
        <v>1403</v>
      </c>
      <c r="N304" s="8" t="str">
        <f t="shared" si="4"/>
        <v>Approved</v>
      </c>
      <c r="O304" s="89" t="s">
        <v>1713</v>
      </c>
      <c r="P304" s="89" t="s">
        <v>1713</v>
      </c>
      <c r="Q304" s="8" t="s">
        <v>1705</v>
      </c>
      <c r="R304" s="8">
        <v>240</v>
      </c>
      <c r="S304" s="8">
        <v>17.64</v>
      </c>
      <c r="T304" s="2"/>
      <c r="U304" s="12"/>
      <c r="V304" s="4"/>
    </row>
    <row r="305" spans="1:22">
      <c r="A305" s="9" t="s">
        <v>1978</v>
      </c>
      <c r="B305" s="9" t="s">
        <v>891</v>
      </c>
      <c r="C305" s="9" t="s">
        <v>32</v>
      </c>
      <c r="D305" s="9" t="s">
        <v>31</v>
      </c>
      <c r="E305" s="9" t="s">
        <v>1408</v>
      </c>
      <c r="F305" s="9" t="s">
        <v>1384</v>
      </c>
      <c r="G305" s="9"/>
      <c r="H305" s="9">
        <v>11.28</v>
      </c>
      <c r="I305" s="9">
        <v>7.1900000000000006E-2</v>
      </c>
      <c r="J305" s="9">
        <v>7.0599999999999996E-2</v>
      </c>
      <c r="K305" s="9" t="s">
        <v>1376</v>
      </c>
      <c r="L305" s="9">
        <v>772</v>
      </c>
      <c r="M305" s="9" t="s">
        <v>1403</v>
      </c>
      <c r="N305" s="8" t="str">
        <f t="shared" si="4"/>
        <v>Approved</v>
      </c>
      <c r="O305" s="90" t="s">
        <v>1979</v>
      </c>
      <c r="P305" s="90" t="s">
        <v>1979</v>
      </c>
      <c r="Q305" s="9" t="s">
        <v>1331</v>
      </c>
      <c r="R305" s="9">
        <v>120</v>
      </c>
      <c r="S305" s="9">
        <v>0.98</v>
      </c>
      <c r="T305" s="3"/>
      <c r="U305" s="13"/>
      <c r="V305" s="4"/>
    </row>
    <row r="306" spans="1:22">
      <c r="A306" s="8" t="s">
        <v>1980</v>
      </c>
      <c r="B306" s="8" t="s">
        <v>294</v>
      </c>
      <c r="C306" s="8" t="s">
        <v>35</v>
      </c>
      <c r="D306" s="8" t="s">
        <v>1360</v>
      </c>
      <c r="E306" s="8" t="s">
        <v>1411</v>
      </c>
      <c r="F306" s="8" t="s">
        <v>1375</v>
      </c>
      <c r="G306" s="8">
        <v>62.76</v>
      </c>
      <c r="H306" s="8">
        <v>10.84</v>
      </c>
      <c r="I306" s="8">
        <v>0.58520000000000005</v>
      </c>
      <c r="J306" s="8">
        <v>1.3595999999999999</v>
      </c>
      <c r="K306" s="8" t="s">
        <v>1385</v>
      </c>
      <c r="L306" s="8">
        <v>666</v>
      </c>
      <c r="M306" s="8" t="s">
        <v>1377</v>
      </c>
      <c r="N306" s="8" t="str">
        <f t="shared" si="4"/>
        <v>Approved</v>
      </c>
      <c r="O306" s="89" t="s">
        <v>1981</v>
      </c>
      <c r="P306" s="89" t="s">
        <v>1981</v>
      </c>
      <c r="Q306" s="8" t="s">
        <v>1982</v>
      </c>
      <c r="R306" s="8">
        <v>60</v>
      </c>
      <c r="S306" s="8">
        <v>0</v>
      </c>
      <c r="T306" s="2"/>
      <c r="U306" s="12"/>
      <c r="V306" s="4"/>
    </row>
    <row r="307" spans="1:22">
      <c r="A307" s="9" t="s">
        <v>1983</v>
      </c>
      <c r="B307" s="9" t="s">
        <v>155</v>
      </c>
      <c r="C307" s="9" t="s">
        <v>35</v>
      </c>
      <c r="D307" s="9" t="s">
        <v>31</v>
      </c>
      <c r="E307" s="9" t="s">
        <v>1380</v>
      </c>
      <c r="F307" s="9" t="s">
        <v>1375</v>
      </c>
      <c r="G307" s="9">
        <v>35.869999999999997</v>
      </c>
      <c r="H307" s="9">
        <v>8.0500000000000007</v>
      </c>
      <c r="I307" s="9">
        <v>0.25340000000000001</v>
      </c>
      <c r="J307" s="9">
        <v>0.72819999999999996</v>
      </c>
      <c r="K307" s="9" t="s">
        <v>1358</v>
      </c>
      <c r="L307" s="9">
        <v>562</v>
      </c>
      <c r="M307" s="9" t="s">
        <v>1381</v>
      </c>
      <c r="N307" s="8" t="str">
        <f t="shared" si="4"/>
        <v xml:space="preserve">Rejected </v>
      </c>
      <c r="O307" s="90" t="s">
        <v>1120</v>
      </c>
      <c r="P307" s="90" t="s">
        <v>1120</v>
      </c>
      <c r="Q307" s="9"/>
      <c r="R307" s="9">
        <v>60</v>
      </c>
      <c r="S307" s="9">
        <v>32.659999999999997</v>
      </c>
      <c r="T307" s="3"/>
      <c r="U307" s="13"/>
      <c r="V307" s="4"/>
    </row>
    <row r="308" spans="1:22">
      <c r="A308" s="8" t="s">
        <v>1984</v>
      </c>
      <c r="B308" s="8" t="s">
        <v>1067</v>
      </c>
      <c r="C308" s="8" t="s">
        <v>20</v>
      </c>
      <c r="D308" s="8" t="s">
        <v>44</v>
      </c>
      <c r="E308" s="8" t="s">
        <v>1411</v>
      </c>
      <c r="F308" s="8" t="s">
        <v>1384</v>
      </c>
      <c r="G308" s="8">
        <v>29.79</v>
      </c>
      <c r="H308" s="8">
        <v>17.760000000000002</v>
      </c>
      <c r="I308" s="8">
        <v>0.2601</v>
      </c>
      <c r="J308" s="8">
        <v>0.53220000000000001</v>
      </c>
      <c r="K308" s="8" t="s">
        <v>1376</v>
      </c>
      <c r="L308" s="8">
        <v>889</v>
      </c>
      <c r="M308" s="8" t="s">
        <v>1377</v>
      </c>
      <c r="N308" s="8" t="str">
        <f t="shared" si="4"/>
        <v>Approved</v>
      </c>
      <c r="O308" s="89" t="s">
        <v>1413</v>
      </c>
      <c r="P308" s="89" t="s">
        <v>1413</v>
      </c>
      <c r="Q308" s="8" t="s">
        <v>1985</v>
      </c>
      <c r="R308" s="8">
        <v>120</v>
      </c>
      <c r="S308" s="8">
        <v>9.59</v>
      </c>
      <c r="T308" s="2"/>
      <c r="U308" s="12"/>
      <c r="V308" s="4"/>
    </row>
    <row r="309" spans="1:22">
      <c r="A309" s="9" t="s">
        <v>1986</v>
      </c>
      <c r="B309" s="9" t="s">
        <v>858</v>
      </c>
      <c r="C309" s="9" t="s">
        <v>32</v>
      </c>
      <c r="D309" s="9" t="s">
        <v>31</v>
      </c>
      <c r="E309" s="9" t="s">
        <v>1411</v>
      </c>
      <c r="F309" s="9" t="s">
        <v>1384</v>
      </c>
      <c r="G309" s="9">
        <v>68.650000000000006</v>
      </c>
      <c r="H309" s="9">
        <v>8.99</v>
      </c>
      <c r="I309" s="9">
        <v>0.91400000000000003</v>
      </c>
      <c r="J309" s="9">
        <v>1.4247000000000001</v>
      </c>
      <c r="K309" s="9" t="s">
        <v>1412</v>
      </c>
      <c r="L309" s="9">
        <v>899</v>
      </c>
      <c r="M309" s="9" t="s">
        <v>1396</v>
      </c>
      <c r="N309" s="8" t="str">
        <f t="shared" si="4"/>
        <v>Approved</v>
      </c>
      <c r="O309" s="90" t="s">
        <v>1987</v>
      </c>
      <c r="P309" s="90" t="s">
        <v>1987</v>
      </c>
      <c r="Q309" s="9" t="s">
        <v>1988</v>
      </c>
      <c r="R309" s="9">
        <v>60</v>
      </c>
      <c r="S309" s="9">
        <v>60.96</v>
      </c>
      <c r="T309" s="3"/>
      <c r="U309" s="13"/>
      <c r="V309" s="4"/>
    </row>
    <row r="310" spans="1:22">
      <c r="A310" s="8" t="s">
        <v>1989</v>
      </c>
      <c r="B310" s="8" t="s">
        <v>1121</v>
      </c>
      <c r="C310" s="8" t="s">
        <v>32</v>
      </c>
      <c r="D310" s="8" t="s">
        <v>10</v>
      </c>
      <c r="E310" s="8" t="s">
        <v>1389</v>
      </c>
      <c r="F310" s="8" t="s">
        <v>1390</v>
      </c>
      <c r="G310" s="8">
        <v>44.75</v>
      </c>
      <c r="H310" s="8">
        <v>17.78</v>
      </c>
      <c r="I310" s="8">
        <v>0.70209999999999995</v>
      </c>
      <c r="J310" s="8">
        <v>0.71360000000000001</v>
      </c>
      <c r="K310" s="8"/>
      <c r="L310" s="8">
        <v>768</v>
      </c>
      <c r="M310" s="8" t="s">
        <v>1377</v>
      </c>
      <c r="N310" s="8" t="str">
        <f t="shared" si="4"/>
        <v>Approved</v>
      </c>
      <c r="O310" s="89" t="s">
        <v>1990</v>
      </c>
      <c r="P310" s="89" t="s">
        <v>1990</v>
      </c>
      <c r="Q310" s="8" t="s">
        <v>1457</v>
      </c>
      <c r="R310" s="8">
        <v>180</v>
      </c>
      <c r="S310" s="8">
        <v>22.02</v>
      </c>
      <c r="T310" s="2"/>
      <c r="U310" s="12"/>
      <c r="V310" s="4"/>
    </row>
    <row r="311" spans="1:22">
      <c r="A311" s="9" t="s">
        <v>1991</v>
      </c>
      <c r="B311" s="9" t="s">
        <v>1103</v>
      </c>
      <c r="C311" s="9" t="s">
        <v>32</v>
      </c>
      <c r="D311" s="9" t="s">
        <v>10</v>
      </c>
      <c r="E311" s="9" t="s">
        <v>1389</v>
      </c>
      <c r="F311" s="9" t="s">
        <v>1390</v>
      </c>
      <c r="G311" s="9">
        <v>90.78</v>
      </c>
      <c r="H311" s="9">
        <v>13.88</v>
      </c>
      <c r="I311" s="9">
        <v>0.96199999999999997</v>
      </c>
      <c r="J311" s="9">
        <v>1.121</v>
      </c>
      <c r="K311" s="9" t="s">
        <v>1358</v>
      </c>
      <c r="L311" s="9">
        <v>880</v>
      </c>
      <c r="M311" s="9" t="s">
        <v>1426</v>
      </c>
      <c r="N311" s="8" t="str">
        <f t="shared" si="4"/>
        <v>Under Review</v>
      </c>
      <c r="O311" s="90" t="s">
        <v>1992</v>
      </c>
      <c r="P311" s="90" t="s">
        <v>1992</v>
      </c>
      <c r="Q311" s="9"/>
      <c r="R311" s="9">
        <v>240</v>
      </c>
      <c r="S311" s="9">
        <v>67.36</v>
      </c>
      <c r="T311" s="3"/>
      <c r="U311" s="13"/>
      <c r="V311" s="4"/>
    </row>
    <row r="312" spans="1:22">
      <c r="A312" s="8" t="s">
        <v>1993</v>
      </c>
      <c r="B312" s="8" t="s">
        <v>71</v>
      </c>
      <c r="C312" s="8" t="s">
        <v>35</v>
      </c>
      <c r="D312" s="8" t="s">
        <v>23</v>
      </c>
      <c r="E312" s="8" t="s">
        <v>1400</v>
      </c>
      <c r="F312" s="8" t="s">
        <v>1384</v>
      </c>
      <c r="G312" s="8">
        <v>9.3800000000000008</v>
      </c>
      <c r="H312" s="8">
        <v>18.350000000000001</v>
      </c>
      <c r="I312" s="8">
        <v>6.2E-2</v>
      </c>
      <c r="J312" s="8">
        <v>0.46989999999999998</v>
      </c>
      <c r="K312" s="8" t="s">
        <v>1412</v>
      </c>
      <c r="L312" s="8">
        <v>711</v>
      </c>
      <c r="M312" s="8" t="s">
        <v>1403</v>
      </c>
      <c r="N312" s="8" t="str">
        <f t="shared" si="4"/>
        <v>Approved</v>
      </c>
      <c r="O312" s="89" t="s">
        <v>1934</v>
      </c>
      <c r="P312" s="89" t="s">
        <v>1934</v>
      </c>
      <c r="Q312" s="8" t="s">
        <v>357</v>
      </c>
      <c r="R312" s="8">
        <v>24</v>
      </c>
      <c r="S312" s="8">
        <v>3.58</v>
      </c>
      <c r="T312" s="2"/>
      <c r="U312" s="12"/>
      <c r="V312" s="4"/>
    </row>
    <row r="313" spans="1:22">
      <c r="A313" s="9" t="s">
        <v>1994</v>
      </c>
      <c r="B313" s="9" t="s">
        <v>998</v>
      </c>
      <c r="C313" s="9" t="s">
        <v>38</v>
      </c>
      <c r="D313" s="9" t="s">
        <v>10</v>
      </c>
      <c r="E313" s="9" t="s">
        <v>1374</v>
      </c>
      <c r="F313" s="9" t="s">
        <v>1384</v>
      </c>
      <c r="G313" s="9">
        <v>52.11</v>
      </c>
      <c r="H313" s="9">
        <v>18.14</v>
      </c>
      <c r="I313" s="9">
        <v>0.36720000000000003</v>
      </c>
      <c r="J313" s="9">
        <v>1.8875999999999999</v>
      </c>
      <c r="K313" s="9" t="s">
        <v>1412</v>
      </c>
      <c r="L313" s="9">
        <v>618</v>
      </c>
      <c r="M313" s="9" t="s">
        <v>1381</v>
      </c>
      <c r="N313" s="8" t="str">
        <f t="shared" si="4"/>
        <v xml:space="preserve">Rejected </v>
      </c>
      <c r="O313" s="90" t="s">
        <v>1995</v>
      </c>
      <c r="P313" s="90" t="s">
        <v>1995</v>
      </c>
      <c r="Q313" s="9"/>
      <c r="R313" s="9">
        <v>36</v>
      </c>
      <c r="S313" s="9">
        <v>37.06</v>
      </c>
      <c r="T313" s="3"/>
      <c r="U313" s="13"/>
      <c r="V313" s="4"/>
    </row>
    <row r="314" spans="1:22">
      <c r="A314" s="8" t="s">
        <v>1996</v>
      </c>
      <c r="B314" s="8" t="s">
        <v>936</v>
      </c>
      <c r="C314" s="8" t="s">
        <v>20</v>
      </c>
      <c r="D314" s="8" t="s">
        <v>10</v>
      </c>
      <c r="E314" s="8" t="s">
        <v>1380</v>
      </c>
      <c r="F314" s="8" t="s">
        <v>1384</v>
      </c>
      <c r="G314" s="8">
        <v>16.149999999999999</v>
      </c>
      <c r="H314" s="8">
        <v>13.22</v>
      </c>
      <c r="I314" s="8">
        <v>0.1406</v>
      </c>
      <c r="J314" s="8">
        <v>0.76949999999999996</v>
      </c>
      <c r="K314" s="8" t="s">
        <v>1376</v>
      </c>
      <c r="L314" s="8">
        <v>680</v>
      </c>
      <c r="M314" s="8" t="s">
        <v>1396</v>
      </c>
      <c r="N314" s="8" t="str">
        <f t="shared" si="4"/>
        <v>Approved</v>
      </c>
      <c r="O314" s="89" t="s">
        <v>1997</v>
      </c>
      <c r="P314" s="89" t="s">
        <v>1997</v>
      </c>
      <c r="Q314" s="8" t="s">
        <v>1998</v>
      </c>
      <c r="R314" s="8">
        <v>24</v>
      </c>
      <c r="S314" s="8">
        <v>6.98</v>
      </c>
      <c r="T314" s="2"/>
      <c r="U314" s="12"/>
      <c r="V314" s="4"/>
    </row>
    <row r="315" spans="1:22">
      <c r="A315" s="9" t="s">
        <v>1999</v>
      </c>
      <c r="B315" s="9" t="s">
        <v>753</v>
      </c>
      <c r="C315" s="9" t="s">
        <v>16</v>
      </c>
      <c r="D315" s="9" t="s">
        <v>1360</v>
      </c>
      <c r="E315" s="9" t="s">
        <v>1411</v>
      </c>
      <c r="F315" s="9" t="s">
        <v>1375</v>
      </c>
      <c r="G315" s="9">
        <v>82.35</v>
      </c>
      <c r="H315" s="9">
        <v>16.95</v>
      </c>
      <c r="I315" s="9">
        <v>1.1740999999999999</v>
      </c>
      <c r="J315" s="9">
        <v>1.4286000000000001</v>
      </c>
      <c r="K315" s="9" t="s">
        <v>1395</v>
      </c>
      <c r="L315" s="9">
        <v>669</v>
      </c>
      <c r="M315" s="9" t="s">
        <v>1381</v>
      </c>
      <c r="N315" s="8" t="str">
        <f t="shared" si="4"/>
        <v xml:space="preserve">Rejected </v>
      </c>
      <c r="O315" s="90" t="s">
        <v>2000</v>
      </c>
      <c r="P315" s="90" t="s">
        <v>2000</v>
      </c>
      <c r="Q315" s="9"/>
      <c r="R315" s="9">
        <v>120</v>
      </c>
      <c r="S315" s="9">
        <v>21.17</v>
      </c>
      <c r="T315" s="3"/>
      <c r="U315" s="13"/>
      <c r="V315" s="4"/>
    </row>
    <row r="316" spans="1:22">
      <c r="A316" s="8" t="s">
        <v>2001</v>
      </c>
      <c r="B316" s="8" t="s">
        <v>328</v>
      </c>
      <c r="C316" s="8" t="s">
        <v>38</v>
      </c>
      <c r="D316" s="8" t="s">
        <v>23</v>
      </c>
      <c r="E316" s="8" t="s">
        <v>1389</v>
      </c>
      <c r="F316" s="8" t="s">
        <v>1375</v>
      </c>
      <c r="G316" s="8">
        <v>48.57</v>
      </c>
      <c r="H316" s="8">
        <v>8.6</v>
      </c>
      <c r="I316" s="8">
        <v>0.67179999999999995</v>
      </c>
      <c r="J316" s="8">
        <v>0.77159999999999995</v>
      </c>
      <c r="K316" s="8" t="s">
        <v>1412</v>
      </c>
      <c r="L316" s="8">
        <v>739</v>
      </c>
      <c r="M316" s="8" t="s">
        <v>1377</v>
      </c>
      <c r="N316" s="8" t="str">
        <f t="shared" si="4"/>
        <v>Approved</v>
      </c>
      <c r="O316" s="89" t="s">
        <v>1743</v>
      </c>
      <c r="P316" s="89" t="s">
        <v>1743</v>
      </c>
      <c r="Q316" s="8" t="s">
        <v>1580</v>
      </c>
      <c r="R316" s="8">
        <v>84</v>
      </c>
      <c r="S316" s="8">
        <v>37.880000000000003</v>
      </c>
      <c r="T316" s="2"/>
      <c r="U316" s="12"/>
      <c r="V316" s="4"/>
    </row>
    <row r="317" spans="1:22">
      <c r="A317" s="9" t="s">
        <v>2002</v>
      </c>
      <c r="B317" s="9" t="s">
        <v>294</v>
      </c>
      <c r="C317" s="9" t="s">
        <v>7</v>
      </c>
      <c r="D317" s="9" t="s">
        <v>31</v>
      </c>
      <c r="E317" s="9" t="s">
        <v>1400</v>
      </c>
      <c r="F317" s="9" t="s">
        <v>1384</v>
      </c>
      <c r="G317" s="9">
        <v>56.86</v>
      </c>
      <c r="H317" s="9"/>
      <c r="I317" s="9">
        <v>0.54249999999999998</v>
      </c>
      <c r="J317" s="9"/>
      <c r="K317" s="9" t="s">
        <v>1385</v>
      </c>
      <c r="L317" s="9">
        <v>666</v>
      </c>
      <c r="M317" s="9" t="s">
        <v>1426</v>
      </c>
      <c r="N317" s="8" t="str">
        <f t="shared" si="4"/>
        <v>Under Review</v>
      </c>
      <c r="O317" s="90" t="s">
        <v>2003</v>
      </c>
      <c r="P317" s="90" t="s">
        <v>2003</v>
      </c>
      <c r="Q317" s="9"/>
      <c r="R317" s="9">
        <v>180</v>
      </c>
      <c r="S317" s="9">
        <v>0</v>
      </c>
      <c r="T317" s="3"/>
      <c r="U317" s="13"/>
      <c r="V317" s="4"/>
    </row>
    <row r="318" spans="1:22">
      <c r="A318" s="8" t="s">
        <v>2004</v>
      </c>
      <c r="B318" s="8" t="s">
        <v>477</v>
      </c>
      <c r="C318" s="8" t="s">
        <v>7</v>
      </c>
      <c r="D318" s="8" t="s">
        <v>1360</v>
      </c>
      <c r="E318" s="8" t="s">
        <v>1408</v>
      </c>
      <c r="F318" s="8" t="s">
        <v>1390</v>
      </c>
      <c r="G318" s="8">
        <v>85.73</v>
      </c>
      <c r="H318" s="8">
        <v>11.34</v>
      </c>
      <c r="I318" s="8">
        <v>1.3368</v>
      </c>
      <c r="J318" s="8">
        <v>1.1975</v>
      </c>
      <c r="K318" s="8" t="s">
        <v>1358</v>
      </c>
      <c r="L318" s="8">
        <v>727</v>
      </c>
      <c r="M318" s="8" t="s">
        <v>1396</v>
      </c>
      <c r="N318" s="8" t="str">
        <f t="shared" si="4"/>
        <v>Approved</v>
      </c>
      <c r="O318" s="89" t="s">
        <v>2005</v>
      </c>
      <c r="P318" s="89" t="s">
        <v>2005</v>
      </c>
      <c r="Q318" s="8" t="s">
        <v>1043</v>
      </c>
      <c r="R318" s="8">
        <v>120</v>
      </c>
      <c r="S318" s="8">
        <v>19.61</v>
      </c>
      <c r="T318" s="2"/>
      <c r="U318" s="12"/>
      <c r="V318" s="4"/>
    </row>
    <row r="319" spans="1:22">
      <c r="A319" s="9" t="s">
        <v>2006</v>
      </c>
      <c r="B319" s="9" t="s">
        <v>723</v>
      </c>
      <c r="C319" s="9" t="s">
        <v>16</v>
      </c>
      <c r="D319" s="9" t="s">
        <v>31</v>
      </c>
      <c r="E319" s="9" t="s">
        <v>1374</v>
      </c>
      <c r="F319" s="9" t="s">
        <v>1375</v>
      </c>
      <c r="G319" s="9">
        <v>92.42</v>
      </c>
      <c r="H319" s="9">
        <v>16.73</v>
      </c>
      <c r="I319" s="9">
        <v>1.1327</v>
      </c>
      <c r="J319" s="9">
        <v>1.4047000000000001</v>
      </c>
      <c r="K319" s="9" t="s">
        <v>1358</v>
      </c>
      <c r="L319" s="9">
        <v>672</v>
      </c>
      <c r="M319" s="9" t="s">
        <v>1381</v>
      </c>
      <c r="N319" s="8" t="str">
        <f t="shared" si="4"/>
        <v xml:space="preserve">Rejected </v>
      </c>
      <c r="O319" s="90" t="s">
        <v>2007</v>
      </c>
      <c r="P319" s="90" t="s">
        <v>2007</v>
      </c>
      <c r="Q319" s="9"/>
      <c r="R319" s="9">
        <v>180</v>
      </c>
      <c r="S319" s="9">
        <v>54.49</v>
      </c>
      <c r="T319" s="3"/>
      <c r="U319" s="13"/>
      <c r="V319" s="4"/>
    </row>
    <row r="320" spans="1:22">
      <c r="A320" s="8" t="s">
        <v>2008</v>
      </c>
      <c r="B320" s="8" t="s">
        <v>811</v>
      </c>
      <c r="C320" s="8" t="s">
        <v>24</v>
      </c>
      <c r="D320" s="8" t="s">
        <v>1360</v>
      </c>
      <c r="E320" s="8" t="s">
        <v>1374</v>
      </c>
      <c r="F320" s="8" t="s">
        <v>1375</v>
      </c>
      <c r="G320" s="8">
        <v>59.3</v>
      </c>
      <c r="H320" s="8">
        <v>13.93</v>
      </c>
      <c r="I320" s="8">
        <v>1.0347</v>
      </c>
      <c r="J320" s="8">
        <v>2.8452000000000002</v>
      </c>
      <c r="K320" s="8" t="s">
        <v>1385</v>
      </c>
      <c r="L320" s="8">
        <v>845</v>
      </c>
      <c r="M320" s="8" t="s">
        <v>1396</v>
      </c>
      <c r="N320" s="8" t="str">
        <f t="shared" si="4"/>
        <v>Approved</v>
      </c>
      <c r="O320" s="89" t="s">
        <v>2009</v>
      </c>
      <c r="P320" s="89" t="s">
        <v>2009</v>
      </c>
      <c r="Q320" s="8" t="s">
        <v>2010</v>
      </c>
      <c r="R320" s="8">
        <v>24</v>
      </c>
      <c r="S320" s="8">
        <v>0</v>
      </c>
      <c r="T320" s="2"/>
      <c r="U320" s="12"/>
      <c r="V320" s="4"/>
    </row>
    <row r="321" spans="1:22">
      <c r="A321" s="9" t="s">
        <v>2011</v>
      </c>
      <c r="B321" s="9" t="s">
        <v>1307</v>
      </c>
      <c r="C321" s="9" t="s">
        <v>35</v>
      </c>
      <c r="D321" s="9" t="s">
        <v>31</v>
      </c>
      <c r="E321" s="9" t="s">
        <v>1389</v>
      </c>
      <c r="F321" s="9" t="s">
        <v>1390</v>
      </c>
      <c r="G321" s="9">
        <v>79.760000000000005</v>
      </c>
      <c r="H321" s="9">
        <v>17.190000000000001</v>
      </c>
      <c r="I321" s="9">
        <v>1.27</v>
      </c>
      <c r="J321" s="9">
        <v>1.3957999999999999</v>
      </c>
      <c r="K321" s="9" t="s">
        <v>1376</v>
      </c>
      <c r="L321" s="9">
        <v>767</v>
      </c>
      <c r="M321" s="9" t="s">
        <v>1396</v>
      </c>
      <c r="N321" s="8" t="str">
        <f t="shared" si="4"/>
        <v>Approved</v>
      </c>
      <c r="O321" s="90" t="s">
        <v>2012</v>
      </c>
      <c r="P321" s="90" t="s">
        <v>2012</v>
      </c>
      <c r="Q321" s="9" t="s">
        <v>1591</v>
      </c>
      <c r="R321" s="9">
        <v>120</v>
      </c>
      <c r="S321" s="9">
        <v>24.96</v>
      </c>
      <c r="T321" s="3"/>
      <c r="U321" s="13"/>
      <c r="V321" s="4"/>
    </row>
    <row r="322" spans="1:22">
      <c r="A322" s="8" t="s">
        <v>2013</v>
      </c>
      <c r="B322" s="8" t="s">
        <v>702</v>
      </c>
      <c r="C322" s="8" t="s">
        <v>28</v>
      </c>
      <c r="D322" s="8" t="s">
        <v>23</v>
      </c>
      <c r="E322" s="8" t="s">
        <v>1374</v>
      </c>
      <c r="F322" s="8" t="s">
        <v>1384</v>
      </c>
      <c r="G322" s="8">
        <v>92.43</v>
      </c>
      <c r="H322" s="8">
        <v>15.19</v>
      </c>
      <c r="I322" s="8">
        <v>0.98570000000000002</v>
      </c>
      <c r="J322" s="8">
        <v>1.2301</v>
      </c>
      <c r="K322" s="8" t="s">
        <v>1395</v>
      </c>
      <c r="L322" s="8">
        <v>582</v>
      </c>
      <c r="M322" s="8" t="s">
        <v>1386</v>
      </c>
      <c r="N322" s="8" t="str">
        <f t="shared" si="4"/>
        <v>Rejected</v>
      </c>
      <c r="O322" s="89" t="s">
        <v>2014</v>
      </c>
      <c r="P322" s="89" t="s">
        <v>2014</v>
      </c>
      <c r="Q322" s="8"/>
      <c r="R322" s="8">
        <v>240</v>
      </c>
      <c r="S322" s="8">
        <v>47.83</v>
      </c>
      <c r="T322" s="2"/>
      <c r="U322" s="12"/>
      <c r="V322" s="4"/>
    </row>
    <row r="323" spans="1:22">
      <c r="A323" s="9" t="s">
        <v>2015</v>
      </c>
      <c r="B323" s="9" t="s">
        <v>1074</v>
      </c>
      <c r="C323" s="9" t="s">
        <v>16</v>
      </c>
      <c r="D323" s="9" t="s">
        <v>44</v>
      </c>
      <c r="E323" s="9" t="s">
        <v>1411</v>
      </c>
      <c r="F323" s="9" t="s">
        <v>1384</v>
      </c>
      <c r="G323" s="9">
        <v>9.52</v>
      </c>
      <c r="H323" s="9">
        <v>18.059999999999999</v>
      </c>
      <c r="I323" s="9">
        <v>6.13E-2</v>
      </c>
      <c r="J323" s="9">
        <v>0.87309999999999999</v>
      </c>
      <c r="K323" s="9" t="s">
        <v>1395</v>
      </c>
      <c r="L323" s="9">
        <v>740</v>
      </c>
      <c r="M323" s="9" t="s">
        <v>1396</v>
      </c>
      <c r="N323" s="8" t="str">
        <f t="shared" ref="N323:N386" si="5">PROPER(M323)</f>
        <v>Approved</v>
      </c>
      <c r="O323" s="90" t="s">
        <v>2016</v>
      </c>
      <c r="P323" s="90" t="s">
        <v>2016</v>
      </c>
      <c r="Q323" s="9" t="s">
        <v>2017</v>
      </c>
      <c r="R323" s="9">
        <v>12</v>
      </c>
      <c r="S323" s="9">
        <v>4.25</v>
      </c>
      <c r="T323" s="3"/>
      <c r="U323" s="13"/>
      <c r="V323" s="4"/>
    </row>
    <row r="324" spans="1:22">
      <c r="A324" s="8" t="s">
        <v>2018</v>
      </c>
      <c r="B324" s="8" t="s">
        <v>347</v>
      </c>
      <c r="C324" s="8" t="s">
        <v>38</v>
      </c>
      <c r="D324" s="8" t="s">
        <v>44</v>
      </c>
      <c r="E324" s="8" t="s">
        <v>1389</v>
      </c>
      <c r="F324" s="8" t="s">
        <v>1384</v>
      </c>
      <c r="G324" s="8">
        <v>57.47</v>
      </c>
      <c r="H324" s="8">
        <v>11.37</v>
      </c>
      <c r="I324" s="8">
        <v>0.82050000000000001</v>
      </c>
      <c r="J324" s="8">
        <v>0.60770000000000002</v>
      </c>
      <c r="K324" s="8" t="s">
        <v>1395</v>
      </c>
      <c r="L324" s="8">
        <v>859</v>
      </c>
      <c r="M324" s="8" t="s">
        <v>1396</v>
      </c>
      <c r="N324" s="8" t="str">
        <f t="shared" si="5"/>
        <v>Approved</v>
      </c>
      <c r="O324" s="89" t="s">
        <v>1032</v>
      </c>
      <c r="P324" s="89" t="s">
        <v>1032</v>
      </c>
      <c r="Q324" s="8" t="s">
        <v>1605</v>
      </c>
      <c r="R324" s="8">
        <v>240</v>
      </c>
      <c r="S324" s="8">
        <v>36.299999999999997</v>
      </c>
      <c r="T324" s="2"/>
      <c r="U324" s="12"/>
      <c r="V324" s="4"/>
    </row>
    <row r="325" spans="1:22">
      <c r="A325" s="9" t="s">
        <v>2019</v>
      </c>
      <c r="B325" s="9" t="s">
        <v>265</v>
      </c>
      <c r="C325" s="9" t="s">
        <v>38</v>
      </c>
      <c r="D325" s="9" t="s">
        <v>31</v>
      </c>
      <c r="E325" s="9" t="s">
        <v>1380</v>
      </c>
      <c r="F325" s="9" t="s">
        <v>1384</v>
      </c>
      <c r="G325" s="9">
        <v>50.37</v>
      </c>
      <c r="H325" s="9">
        <v>13.45</v>
      </c>
      <c r="I325" s="9">
        <v>0.26889999999999997</v>
      </c>
      <c r="J325" s="9">
        <v>1.1577</v>
      </c>
      <c r="K325" s="9" t="s">
        <v>1412</v>
      </c>
      <c r="L325" s="9">
        <v>755</v>
      </c>
      <c r="M325" s="9" t="s">
        <v>1377</v>
      </c>
      <c r="N325" s="8" t="str">
        <f t="shared" si="5"/>
        <v>Approved</v>
      </c>
      <c r="O325" s="90" t="s">
        <v>2020</v>
      </c>
      <c r="P325" s="90" t="s">
        <v>2020</v>
      </c>
      <c r="Q325" s="9" t="s">
        <v>765</v>
      </c>
      <c r="R325" s="9">
        <v>60</v>
      </c>
      <c r="S325" s="9">
        <v>42.39</v>
      </c>
      <c r="T325" s="3"/>
      <c r="U325" s="13"/>
      <c r="V325" s="4"/>
    </row>
    <row r="326" spans="1:22">
      <c r="A326" s="8" t="s">
        <v>2021</v>
      </c>
      <c r="B326" s="8" t="s">
        <v>820</v>
      </c>
      <c r="C326" s="8" t="s">
        <v>41</v>
      </c>
      <c r="D326" s="8" t="s">
        <v>1360</v>
      </c>
      <c r="E326" s="8" t="s">
        <v>1411</v>
      </c>
      <c r="F326" s="8" t="s">
        <v>1390</v>
      </c>
      <c r="G326" s="8">
        <v>50.5</v>
      </c>
      <c r="H326" s="8">
        <v>8.1199999999999992</v>
      </c>
      <c r="I326" s="8">
        <v>0.78090000000000004</v>
      </c>
      <c r="J326" s="8">
        <v>2.2867000000000002</v>
      </c>
      <c r="K326" s="8" t="s">
        <v>1358</v>
      </c>
      <c r="L326" s="8">
        <v>655</v>
      </c>
      <c r="M326" s="8" t="s">
        <v>1377</v>
      </c>
      <c r="N326" s="8" t="str">
        <f t="shared" si="5"/>
        <v>Approved</v>
      </c>
      <c r="O326" s="89" t="s">
        <v>2022</v>
      </c>
      <c r="P326" s="89" t="s">
        <v>2022</v>
      </c>
      <c r="Q326" s="8" t="s">
        <v>819</v>
      </c>
      <c r="R326" s="8">
        <v>24</v>
      </c>
      <c r="S326" s="8">
        <v>6.34</v>
      </c>
      <c r="T326" s="2"/>
      <c r="U326" s="12"/>
      <c r="V326" s="4"/>
    </row>
    <row r="327" spans="1:22">
      <c r="A327" s="9" t="s">
        <v>2023</v>
      </c>
      <c r="B327" s="9" t="s">
        <v>559</v>
      </c>
      <c r="C327" s="9" t="s">
        <v>7</v>
      </c>
      <c r="D327" s="9" t="s">
        <v>1360</v>
      </c>
      <c r="E327" s="9" t="s">
        <v>1389</v>
      </c>
      <c r="F327" s="9" t="s">
        <v>1390</v>
      </c>
      <c r="G327" s="9">
        <v>81.86</v>
      </c>
      <c r="H327" s="9">
        <v>15.83</v>
      </c>
      <c r="I327" s="9">
        <v>1.5295000000000001</v>
      </c>
      <c r="J327" s="9">
        <v>7.4206000000000003</v>
      </c>
      <c r="K327" s="9" t="s">
        <v>1395</v>
      </c>
      <c r="L327" s="9">
        <v>800</v>
      </c>
      <c r="M327" s="9" t="s">
        <v>1377</v>
      </c>
      <c r="N327" s="8" t="str">
        <f t="shared" si="5"/>
        <v>Approved</v>
      </c>
      <c r="O327" s="90" t="s">
        <v>2024</v>
      </c>
      <c r="P327" s="90" t="s">
        <v>2024</v>
      </c>
      <c r="Q327" s="9" t="s">
        <v>2025</v>
      </c>
      <c r="R327" s="9">
        <v>12</v>
      </c>
      <c r="S327" s="9">
        <v>74.150000000000006</v>
      </c>
      <c r="T327" s="3"/>
      <c r="U327" s="13"/>
      <c r="V327" s="4"/>
    </row>
    <row r="328" spans="1:22">
      <c r="A328" s="8" t="s">
        <v>2026</v>
      </c>
      <c r="B328" s="8" t="s">
        <v>1100</v>
      </c>
      <c r="C328" s="8" t="s">
        <v>7</v>
      </c>
      <c r="D328" s="8" t="s">
        <v>31</v>
      </c>
      <c r="E328" s="8" t="s">
        <v>1380</v>
      </c>
      <c r="F328" s="8" t="s">
        <v>1375</v>
      </c>
      <c r="G328" s="8">
        <v>60.22</v>
      </c>
      <c r="H328" s="8">
        <v>8.39</v>
      </c>
      <c r="I328" s="8">
        <v>0.79920000000000002</v>
      </c>
      <c r="J328" s="8">
        <v>1.8978999999999999</v>
      </c>
      <c r="K328" s="8" t="s">
        <v>1412</v>
      </c>
      <c r="L328" s="8">
        <v>794</v>
      </c>
      <c r="M328" s="8" t="s">
        <v>1381</v>
      </c>
      <c r="N328" s="8" t="str">
        <f t="shared" si="5"/>
        <v xml:space="preserve">Rejected </v>
      </c>
      <c r="O328" s="89" t="s">
        <v>2027</v>
      </c>
      <c r="P328" s="89" t="s">
        <v>2027</v>
      </c>
      <c r="Q328" s="8"/>
      <c r="R328" s="8">
        <v>36</v>
      </c>
      <c r="S328" s="8">
        <v>11.35</v>
      </c>
      <c r="T328" s="2"/>
      <c r="U328" s="12"/>
      <c r="V328" s="4"/>
    </row>
    <row r="329" spans="1:22">
      <c r="A329" s="9" t="s">
        <v>2028</v>
      </c>
      <c r="B329" s="9" t="s">
        <v>579</v>
      </c>
      <c r="C329" s="9" t="s">
        <v>32</v>
      </c>
      <c r="D329" s="9" t="s">
        <v>44</v>
      </c>
      <c r="E329" s="9" t="s">
        <v>1408</v>
      </c>
      <c r="F329" s="9" t="s">
        <v>1384</v>
      </c>
      <c r="G329" s="9">
        <v>3.12</v>
      </c>
      <c r="H329" s="9">
        <v>16.010000000000002</v>
      </c>
      <c r="I329" s="9">
        <v>5.3600000000000002E-2</v>
      </c>
      <c r="J329" s="9">
        <v>4.3400000000000001E-2</v>
      </c>
      <c r="K329" s="9" t="s">
        <v>1358</v>
      </c>
      <c r="L329" s="9">
        <v>639</v>
      </c>
      <c r="M329" s="9" t="s">
        <v>1377</v>
      </c>
      <c r="N329" s="8" t="str">
        <f t="shared" si="5"/>
        <v>Approved</v>
      </c>
      <c r="O329" s="90" t="s">
        <v>2029</v>
      </c>
      <c r="P329" s="90" t="s">
        <v>2029</v>
      </c>
      <c r="Q329" s="9" t="s">
        <v>2030</v>
      </c>
      <c r="R329" s="9">
        <v>240</v>
      </c>
      <c r="S329" s="9">
        <v>1.59</v>
      </c>
      <c r="T329" s="3"/>
      <c r="U329" s="13"/>
      <c r="V329" s="4"/>
    </row>
    <row r="330" spans="1:22">
      <c r="A330" s="8" t="s">
        <v>2031</v>
      </c>
      <c r="B330" s="8" t="s">
        <v>262</v>
      </c>
      <c r="C330" s="8" t="s">
        <v>32</v>
      </c>
      <c r="D330" s="8" t="s">
        <v>44</v>
      </c>
      <c r="E330" s="8" t="s">
        <v>1411</v>
      </c>
      <c r="F330" s="8" t="s">
        <v>1384</v>
      </c>
      <c r="G330" s="8">
        <v>12.44</v>
      </c>
      <c r="H330" s="8">
        <v>14.27</v>
      </c>
      <c r="I330" s="8">
        <v>0.23080000000000001</v>
      </c>
      <c r="J330" s="8">
        <v>0.23499999999999999</v>
      </c>
      <c r="K330" s="8" t="s">
        <v>1395</v>
      </c>
      <c r="L330" s="8">
        <v>849</v>
      </c>
      <c r="M330" s="8" t="s">
        <v>1426</v>
      </c>
      <c r="N330" s="8" t="str">
        <f t="shared" si="5"/>
        <v>Under Review</v>
      </c>
      <c r="O330" s="89" t="s">
        <v>2032</v>
      </c>
      <c r="P330" s="89" t="s">
        <v>2032</v>
      </c>
      <c r="Q330" s="8"/>
      <c r="R330" s="8">
        <v>84</v>
      </c>
      <c r="S330" s="8">
        <v>10.95</v>
      </c>
      <c r="T330" s="2"/>
      <c r="U330" s="12"/>
      <c r="V330" s="4"/>
    </row>
    <row r="331" spans="1:22">
      <c r="A331" s="9" t="s">
        <v>2033</v>
      </c>
      <c r="B331" s="9" t="s">
        <v>80</v>
      </c>
      <c r="C331" s="9" t="s">
        <v>20</v>
      </c>
      <c r="D331" s="9" t="s">
        <v>44</v>
      </c>
      <c r="E331" s="9" t="s">
        <v>1374</v>
      </c>
      <c r="F331" s="9" t="s">
        <v>1390</v>
      </c>
      <c r="G331" s="9">
        <v>57.24</v>
      </c>
      <c r="H331" s="9">
        <v>7.66</v>
      </c>
      <c r="I331" s="9">
        <v>0.9042</v>
      </c>
      <c r="J331" s="9">
        <v>4.9702000000000002</v>
      </c>
      <c r="K331" s="9" t="s">
        <v>1385</v>
      </c>
      <c r="L331" s="9">
        <v>747</v>
      </c>
      <c r="M331" s="9" t="s">
        <v>1396</v>
      </c>
      <c r="N331" s="8" t="str">
        <f t="shared" si="5"/>
        <v>Approved</v>
      </c>
      <c r="O331" s="90" t="s">
        <v>2034</v>
      </c>
      <c r="P331" s="90" t="s">
        <v>2034</v>
      </c>
      <c r="Q331" s="9" t="s">
        <v>2035</v>
      </c>
      <c r="R331" s="9">
        <v>12</v>
      </c>
      <c r="S331" s="9">
        <v>0</v>
      </c>
      <c r="T331" s="3"/>
      <c r="U331" s="13"/>
      <c r="V331" s="4"/>
    </row>
    <row r="332" spans="1:22">
      <c r="A332" s="8" t="s">
        <v>2036</v>
      </c>
      <c r="B332" s="8" t="s">
        <v>579</v>
      </c>
      <c r="C332" s="8" t="s">
        <v>41</v>
      </c>
      <c r="D332" s="8" t="s">
        <v>1360</v>
      </c>
      <c r="E332" s="8" t="s">
        <v>1408</v>
      </c>
      <c r="F332" s="8" t="s">
        <v>1384</v>
      </c>
      <c r="G332" s="8">
        <v>61.01</v>
      </c>
      <c r="H332" s="8">
        <v>8.85</v>
      </c>
      <c r="I332" s="8">
        <v>0.37530000000000002</v>
      </c>
      <c r="J332" s="8">
        <v>1.262</v>
      </c>
      <c r="K332" s="8" t="s">
        <v>1358</v>
      </c>
      <c r="L332" s="8">
        <v>639</v>
      </c>
      <c r="M332" s="8" t="s">
        <v>1386</v>
      </c>
      <c r="N332" s="8" t="str">
        <f t="shared" si="5"/>
        <v>Rejected</v>
      </c>
      <c r="O332" s="89" t="s">
        <v>2037</v>
      </c>
      <c r="P332" s="89" t="s">
        <v>2037</v>
      </c>
      <c r="Q332" s="8"/>
      <c r="R332" s="8">
        <v>60</v>
      </c>
      <c r="S332" s="8">
        <v>42.67</v>
      </c>
      <c r="T332" s="2"/>
      <c r="U332" s="12"/>
      <c r="V332" s="4"/>
    </row>
    <row r="333" spans="1:22">
      <c r="A333" s="9" t="s">
        <v>2038</v>
      </c>
      <c r="B333" s="9" t="s">
        <v>1215</v>
      </c>
      <c r="C333" s="9" t="s">
        <v>20</v>
      </c>
      <c r="D333" s="9" t="s">
        <v>44</v>
      </c>
      <c r="E333" s="9" t="s">
        <v>1374</v>
      </c>
      <c r="F333" s="9" t="s">
        <v>1375</v>
      </c>
      <c r="G333" s="9">
        <v>94.2</v>
      </c>
      <c r="H333" s="9">
        <v>10.72</v>
      </c>
      <c r="I333" s="9">
        <v>1.3946000000000001</v>
      </c>
      <c r="J333" s="9">
        <v>0.95440000000000003</v>
      </c>
      <c r="K333" s="9" t="s">
        <v>1412</v>
      </c>
      <c r="L333" s="9">
        <v>814</v>
      </c>
      <c r="M333" s="9" t="s">
        <v>1426</v>
      </c>
      <c r="N333" s="8" t="str">
        <f t="shared" si="5"/>
        <v>Under Review</v>
      </c>
      <c r="O333" s="90" t="s">
        <v>1890</v>
      </c>
      <c r="P333" s="90" t="s">
        <v>1890</v>
      </c>
      <c r="Q333" s="9"/>
      <c r="R333" s="9">
        <v>240</v>
      </c>
      <c r="S333" s="9">
        <v>17.78</v>
      </c>
      <c r="T333" s="3"/>
      <c r="U333" s="13"/>
      <c r="V333" s="4"/>
    </row>
    <row r="334" spans="1:22">
      <c r="A334" s="8" t="s">
        <v>2039</v>
      </c>
      <c r="B334" s="8" t="s">
        <v>1325</v>
      </c>
      <c r="C334" s="8" t="s">
        <v>41</v>
      </c>
      <c r="D334" s="8" t="s">
        <v>44</v>
      </c>
      <c r="E334" s="8" t="s">
        <v>1408</v>
      </c>
      <c r="F334" s="8" t="s">
        <v>1384</v>
      </c>
      <c r="G334" s="8">
        <v>21.15</v>
      </c>
      <c r="H334" s="8">
        <v>18.239999999999998</v>
      </c>
      <c r="I334" s="8">
        <v>0.1789</v>
      </c>
      <c r="J334" s="8">
        <v>0.33029999999999998</v>
      </c>
      <c r="K334" s="8" t="s">
        <v>1395</v>
      </c>
      <c r="L334" s="8">
        <v>685</v>
      </c>
      <c r="M334" s="8" t="s">
        <v>1396</v>
      </c>
      <c r="N334" s="8" t="str">
        <f t="shared" si="5"/>
        <v>Approved</v>
      </c>
      <c r="O334" s="89" t="s">
        <v>1804</v>
      </c>
      <c r="P334" s="89" t="s">
        <v>1804</v>
      </c>
      <c r="Q334" s="8" t="s">
        <v>2040</v>
      </c>
      <c r="R334" s="8">
        <v>240</v>
      </c>
      <c r="S334" s="8">
        <v>16.79</v>
      </c>
      <c r="T334" s="2"/>
      <c r="U334" s="12"/>
      <c r="V334" s="4"/>
    </row>
    <row r="335" spans="1:22">
      <c r="A335" s="9" t="s">
        <v>2041</v>
      </c>
      <c r="B335" s="9" t="s">
        <v>1022</v>
      </c>
      <c r="C335" s="9" t="s">
        <v>35</v>
      </c>
      <c r="D335" s="9" t="s">
        <v>44</v>
      </c>
      <c r="E335" s="9" t="s">
        <v>1380</v>
      </c>
      <c r="F335" s="9" t="s">
        <v>1384</v>
      </c>
      <c r="G335" s="9">
        <v>50.39</v>
      </c>
      <c r="H335" s="9">
        <v>10.56</v>
      </c>
      <c r="I335" s="9">
        <v>0.5423</v>
      </c>
      <c r="J335" s="9">
        <v>2.3382999999999998</v>
      </c>
      <c r="K335" s="9" t="s">
        <v>1385</v>
      </c>
      <c r="L335" s="9">
        <v>855</v>
      </c>
      <c r="M335" s="9" t="s">
        <v>1426</v>
      </c>
      <c r="N335" s="8" t="str">
        <f t="shared" si="5"/>
        <v>Under Review</v>
      </c>
      <c r="O335" s="90" t="s">
        <v>1537</v>
      </c>
      <c r="P335" s="90" t="s">
        <v>1537</v>
      </c>
      <c r="Q335" s="9"/>
      <c r="R335" s="9">
        <v>24</v>
      </c>
      <c r="S335" s="9">
        <v>0</v>
      </c>
      <c r="T335" s="3"/>
      <c r="U335" s="13"/>
      <c r="V335" s="4"/>
    </row>
    <row r="336" spans="1:22">
      <c r="A336" s="8" t="s">
        <v>2042</v>
      </c>
      <c r="B336" s="8" t="s">
        <v>623</v>
      </c>
      <c r="C336" s="8" t="s">
        <v>35</v>
      </c>
      <c r="D336" s="8" t="s">
        <v>10</v>
      </c>
      <c r="E336" s="8" t="s">
        <v>1389</v>
      </c>
      <c r="F336" s="8" t="s">
        <v>1384</v>
      </c>
      <c r="G336" s="8">
        <v>38.549999999999997</v>
      </c>
      <c r="H336" s="8">
        <v>13.36</v>
      </c>
      <c r="I336" s="8">
        <v>0.5746</v>
      </c>
      <c r="J336" s="8">
        <v>3.4497</v>
      </c>
      <c r="K336" s="8" t="s">
        <v>1358</v>
      </c>
      <c r="L336" s="8">
        <v>668</v>
      </c>
      <c r="M336" s="8" t="s">
        <v>1426</v>
      </c>
      <c r="N336" s="8" t="str">
        <f t="shared" si="5"/>
        <v>Under Review</v>
      </c>
      <c r="O336" s="89" t="s">
        <v>2043</v>
      </c>
      <c r="P336" s="89" t="s">
        <v>2043</v>
      </c>
      <c r="Q336" s="8"/>
      <c r="R336" s="8">
        <v>12</v>
      </c>
      <c r="S336" s="8">
        <v>33.68</v>
      </c>
      <c r="T336" s="2"/>
      <c r="U336" s="12"/>
      <c r="V336" s="4"/>
    </row>
    <row r="337" spans="1:22">
      <c r="A337" s="9" t="s">
        <v>2044</v>
      </c>
      <c r="B337" s="9" t="s">
        <v>1182</v>
      </c>
      <c r="C337" s="9" t="s">
        <v>24</v>
      </c>
      <c r="D337" s="9" t="s">
        <v>23</v>
      </c>
      <c r="E337" s="9" t="s">
        <v>1389</v>
      </c>
      <c r="F337" s="9" t="s">
        <v>1384</v>
      </c>
      <c r="G337" s="9">
        <v>34.75</v>
      </c>
      <c r="H337" s="9">
        <v>12.27</v>
      </c>
      <c r="I337" s="9">
        <v>0.39660000000000001</v>
      </c>
      <c r="J337" s="9">
        <v>3.0918999999999999</v>
      </c>
      <c r="K337" s="9" t="s">
        <v>1385</v>
      </c>
      <c r="L337" s="9">
        <v>791</v>
      </c>
      <c r="M337" s="9" t="s">
        <v>1403</v>
      </c>
      <c r="N337" s="8" t="str">
        <f t="shared" si="5"/>
        <v>Approved</v>
      </c>
      <c r="O337" s="90" t="s">
        <v>781</v>
      </c>
      <c r="P337" s="90" t="s">
        <v>781</v>
      </c>
      <c r="Q337" s="9" t="s">
        <v>2045</v>
      </c>
      <c r="R337" s="9">
        <v>12</v>
      </c>
      <c r="S337" s="9">
        <v>0</v>
      </c>
      <c r="T337" s="3"/>
      <c r="U337" s="13"/>
      <c r="V337" s="4"/>
    </row>
    <row r="338" spans="1:22">
      <c r="A338" s="8" t="s">
        <v>2046</v>
      </c>
      <c r="B338" s="8" t="s">
        <v>1312</v>
      </c>
      <c r="C338" s="8" t="s">
        <v>38</v>
      </c>
      <c r="D338" s="8" t="s">
        <v>44</v>
      </c>
      <c r="E338" s="8" t="s">
        <v>1400</v>
      </c>
      <c r="F338" s="8" t="s">
        <v>1390</v>
      </c>
      <c r="G338" s="8">
        <v>72.2</v>
      </c>
      <c r="H338" s="8">
        <v>10.36</v>
      </c>
      <c r="I338" s="8">
        <v>1.401</v>
      </c>
      <c r="J338" s="8">
        <v>0.79179999999999995</v>
      </c>
      <c r="K338" s="8" t="s">
        <v>1395</v>
      </c>
      <c r="L338" s="8">
        <v>872</v>
      </c>
      <c r="M338" s="8" t="s">
        <v>1386</v>
      </c>
      <c r="N338" s="8" t="str">
        <f t="shared" si="5"/>
        <v>Rejected</v>
      </c>
      <c r="O338" s="89" t="s">
        <v>997</v>
      </c>
      <c r="P338" s="89" t="s">
        <v>997</v>
      </c>
      <c r="Q338" s="8"/>
      <c r="R338" s="8">
        <v>180</v>
      </c>
      <c r="S338" s="8">
        <v>24.45</v>
      </c>
      <c r="T338" s="2"/>
      <c r="U338" s="12"/>
      <c r="V338" s="4"/>
    </row>
    <row r="339" spans="1:22">
      <c r="A339" s="9" t="s">
        <v>2047</v>
      </c>
      <c r="B339" s="9" t="s">
        <v>440</v>
      </c>
      <c r="C339" s="9" t="s">
        <v>38</v>
      </c>
      <c r="D339" s="9" t="s">
        <v>31</v>
      </c>
      <c r="E339" s="9" t="s">
        <v>1408</v>
      </c>
      <c r="F339" s="9" t="s">
        <v>1390</v>
      </c>
      <c r="G339" s="9">
        <v>40.07</v>
      </c>
      <c r="H339" s="9">
        <v>11.48</v>
      </c>
      <c r="I339" s="9">
        <v>0.59660000000000002</v>
      </c>
      <c r="J339" s="9">
        <v>3.5503999999999998</v>
      </c>
      <c r="K339" s="9" t="s">
        <v>1385</v>
      </c>
      <c r="L339" s="9">
        <v>871</v>
      </c>
      <c r="M339" s="9" t="s">
        <v>1426</v>
      </c>
      <c r="N339" s="8" t="str">
        <f t="shared" si="5"/>
        <v>Under Review</v>
      </c>
      <c r="O339" s="90" t="s">
        <v>2048</v>
      </c>
      <c r="P339" s="90" t="s">
        <v>2048</v>
      </c>
      <c r="Q339" s="9"/>
      <c r="R339" s="9">
        <v>12</v>
      </c>
      <c r="S339" s="9">
        <v>0</v>
      </c>
      <c r="T339" s="3"/>
      <c r="U339" s="13"/>
      <c r="V339" s="4"/>
    </row>
    <row r="340" spans="1:22">
      <c r="A340" s="8" t="s">
        <v>2049</v>
      </c>
      <c r="B340" s="8" t="s">
        <v>705</v>
      </c>
      <c r="C340" s="8" t="s">
        <v>35</v>
      </c>
      <c r="D340" s="8" t="s">
        <v>10</v>
      </c>
      <c r="E340" s="8" t="s">
        <v>1400</v>
      </c>
      <c r="F340" s="8" t="s">
        <v>1384</v>
      </c>
      <c r="G340" s="8">
        <v>47.18</v>
      </c>
      <c r="H340" s="8">
        <v>12.78</v>
      </c>
      <c r="I340" s="8">
        <v>0.83340000000000003</v>
      </c>
      <c r="J340" s="8">
        <v>1.2605999999999999</v>
      </c>
      <c r="K340" s="8" t="s">
        <v>1376</v>
      </c>
      <c r="L340" s="8">
        <v>798</v>
      </c>
      <c r="M340" s="8" t="s">
        <v>1396</v>
      </c>
      <c r="N340" s="8" t="str">
        <f t="shared" si="5"/>
        <v>Approved</v>
      </c>
      <c r="O340" s="89" t="s">
        <v>2025</v>
      </c>
      <c r="P340" s="89" t="s">
        <v>2025</v>
      </c>
      <c r="Q340" s="8" t="s">
        <v>1570</v>
      </c>
      <c r="R340" s="8">
        <v>48</v>
      </c>
      <c r="S340" s="8">
        <v>40.69</v>
      </c>
      <c r="T340" s="2"/>
      <c r="U340" s="12"/>
      <c r="V340" s="4"/>
    </row>
    <row r="341" spans="1:22">
      <c r="A341" s="9" t="s">
        <v>2050</v>
      </c>
      <c r="B341" s="9" t="s">
        <v>699</v>
      </c>
      <c r="C341" s="9" t="s">
        <v>16</v>
      </c>
      <c r="D341" s="9" t="s">
        <v>31</v>
      </c>
      <c r="E341" s="9" t="s">
        <v>1408</v>
      </c>
      <c r="F341" s="9" t="s">
        <v>1375</v>
      </c>
      <c r="G341" s="9">
        <v>87.04</v>
      </c>
      <c r="H341" s="9">
        <v>14.43</v>
      </c>
      <c r="I341" s="9">
        <v>0.627</v>
      </c>
      <c r="J341" s="9">
        <v>7.8327</v>
      </c>
      <c r="K341" s="9" t="s">
        <v>1395</v>
      </c>
      <c r="L341" s="9">
        <v>597</v>
      </c>
      <c r="M341" s="9" t="s">
        <v>1396</v>
      </c>
      <c r="N341" s="8" t="str">
        <f t="shared" si="5"/>
        <v>Approved</v>
      </c>
      <c r="O341" s="90" t="s">
        <v>2051</v>
      </c>
      <c r="P341" s="90" t="s">
        <v>2051</v>
      </c>
      <c r="Q341" s="9" t="s">
        <v>2052</v>
      </c>
      <c r="R341" s="9">
        <v>12</v>
      </c>
      <c r="S341" s="9">
        <v>59.34</v>
      </c>
      <c r="T341" s="3"/>
      <c r="U341" s="13"/>
      <c r="V341" s="4"/>
    </row>
    <row r="342" spans="1:22">
      <c r="A342" s="8" t="s">
        <v>2053</v>
      </c>
      <c r="B342" s="8" t="s">
        <v>136</v>
      </c>
      <c r="C342" s="8" t="s">
        <v>38</v>
      </c>
      <c r="D342" s="8" t="s">
        <v>1360</v>
      </c>
      <c r="E342" s="8" t="s">
        <v>1380</v>
      </c>
      <c r="F342" s="8" t="s">
        <v>1390</v>
      </c>
      <c r="G342" s="8">
        <v>99.21</v>
      </c>
      <c r="H342" s="8">
        <v>7.68</v>
      </c>
      <c r="I342" s="8">
        <v>1.7534000000000001</v>
      </c>
      <c r="J342" s="8">
        <v>1.5305</v>
      </c>
      <c r="K342" s="8" t="s">
        <v>1358</v>
      </c>
      <c r="L342" s="8">
        <v>618</v>
      </c>
      <c r="M342" s="8" t="s">
        <v>1381</v>
      </c>
      <c r="N342" s="8" t="str">
        <f t="shared" si="5"/>
        <v xml:space="preserve">Rejected </v>
      </c>
      <c r="O342" s="89" t="s">
        <v>1293</v>
      </c>
      <c r="P342" s="89" t="s">
        <v>1293</v>
      </c>
      <c r="Q342" s="8"/>
      <c r="R342" s="8">
        <v>84</v>
      </c>
      <c r="S342" s="8">
        <v>60.57</v>
      </c>
      <c r="T342" s="2"/>
      <c r="U342" s="12"/>
      <c r="V342" s="4"/>
    </row>
    <row r="343" spans="1:22">
      <c r="A343" s="9" t="s">
        <v>2054</v>
      </c>
      <c r="B343" s="9" t="s">
        <v>705</v>
      </c>
      <c r="C343" s="9" t="s">
        <v>12</v>
      </c>
      <c r="D343" s="9" t="s">
        <v>23</v>
      </c>
      <c r="E343" s="9" t="s">
        <v>1380</v>
      </c>
      <c r="F343" s="9" t="s">
        <v>1384</v>
      </c>
      <c r="G343" s="9">
        <v>21.2</v>
      </c>
      <c r="H343" s="9">
        <v>16.62</v>
      </c>
      <c r="I343" s="9">
        <v>0.3226</v>
      </c>
      <c r="J343" s="9">
        <v>1.0443</v>
      </c>
      <c r="K343" s="9" t="s">
        <v>1376</v>
      </c>
      <c r="L343" s="9">
        <v>798</v>
      </c>
      <c r="M343" s="9" t="s">
        <v>1426</v>
      </c>
      <c r="N343" s="8" t="str">
        <f t="shared" si="5"/>
        <v>Under Review</v>
      </c>
      <c r="O343" s="90" t="s">
        <v>2055</v>
      </c>
      <c r="P343" s="90" t="s">
        <v>2055</v>
      </c>
      <c r="Q343" s="9"/>
      <c r="R343" s="9">
        <v>24</v>
      </c>
      <c r="S343" s="9">
        <v>2.56</v>
      </c>
      <c r="T343" s="3"/>
      <c r="U343" s="13"/>
      <c r="V343" s="4"/>
    </row>
    <row r="344" spans="1:22">
      <c r="A344" s="8" t="s">
        <v>2056</v>
      </c>
      <c r="B344" s="8" t="s">
        <v>1353</v>
      </c>
      <c r="C344" s="8" t="s">
        <v>32</v>
      </c>
      <c r="D344" s="8" t="s">
        <v>31</v>
      </c>
      <c r="E344" s="8" t="s">
        <v>1400</v>
      </c>
      <c r="F344" s="8" t="s">
        <v>1375</v>
      </c>
      <c r="G344" s="8">
        <v>62.57</v>
      </c>
      <c r="H344" s="8">
        <v>7.99</v>
      </c>
      <c r="I344" s="8">
        <v>1.1859999999999999</v>
      </c>
      <c r="J344" s="8">
        <v>5.4425999999999997</v>
      </c>
      <c r="K344" s="8" t="s">
        <v>1385</v>
      </c>
      <c r="L344" s="8">
        <v>703</v>
      </c>
      <c r="M344" s="8" t="s">
        <v>1403</v>
      </c>
      <c r="N344" s="8" t="str">
        <f t="shared" si="5"/>
        <v>Approved</v>
      </c>
      <c r="O344" s="89" t="s">
        <v>2057</v>
      </c>
      <c r="P344" s="89" t="s">
        <v>2057</v>
      </c>
      <c r="Q344" s="8" t="s">
        <v>1848</v>
      </c>
      <c r="R344" s="8">
        <v>12</v>
      </c>
      <c r="S344" s="8">
        <v>0</v>
      </c>
      <c r="T344" s="2"/>
      <c r="U344" s="12"/>
      <c r="V344" s="4"/>
    </row>
    <row r="345" spans="1:22">
      <c r="A345" s="9" t="s">
        <v>2058</v>
      </c>
      <c r="B345" s="9" t="s">
        <v>1074</v>
      </c>
      <c r="C345" s="9" t="s">
        <v>38</v>
      </c>
      <c r="D345" s="9" t="s">
        <v>23</v>
      </c>
      <c r="E345" s="9" t="s">
        <v>1374</v>
      </c>
      <c r="F345" s="9" t="s">
        <v>1375</v>
      </c>
      <c r="G345" s="9">
        <v>94.05</v>
      </c>
      <c r="H345" s="9">
        <v>13.91</v>
      </c>
      <c r="I345" s="9">
        <v>1.3972</v>
      </c>
      <c r="J345" s="9">
        <v>3.2103000000000002</v>
      </c>
      <c r="K345" s="9" t="s">
        <v>1376</v>
      </c>
      <c r="L345" s="9">
        <v>740</v>
      </c>
      <c r="M345" s="9" t="s">
        <v>1381</v>
      </c>
      <c r="N345" s="8" t="str">
        <f t="shared" si="5"/>
        <v xml:space="preserve">Rejected </v>
      </c>
      <c r="O345" s="90" t="s">
        <v>382</v>
      </c>
      <c r="P345" s="90" t="s">
        <v>382</v>
      </c>
      <c r="Q345" s="9"/>
      <c r="R345" s="9">
        <v>36</v>
      </c>
      <c r="S345" s="9">
        <v>85.76</v>
      </c>
      <c r="T345" s="3"/>
      <c r="U345" s="13"/>
      <c r="V345" s="4"/>
    </row>
    <row r="346" spans="1:22">
      <c r="A346" s="8" t="s">
        <v>2059</v>
      </c>
      <c r="B346" s="8" t="s">
        <v>861</v>
      </c>
      <c r="C346" s="8" t="s">
        <v>38</v>
      </c>
      <c r="D346" s="8" t="s">
        <v>23</v>
      </c>
      <c r="E346" s="8" t="s">
        <v>1374</v>
      </c>
      <c r="F346" s="8" t="s">
        <v>1390</v>
      </c>
      <c r="G346" s="8">
        <v>73.66</v>
      </c>
      <c r="H346" s="8">
        <v>8.83</v>
      </c>
      <c r="I346" s="8">
        <v>1.3389</v>
      </c>
      <c r="J346" s="8">
        <v>6.4359000000000002</v>
      </c>
      <c r="K346" s="8" t="s">
        <v>1358</v>
      </c>
      <c r="L346" s="8">
        <v>742</v>
      </c>
      <c r="M346" s="8" t="s">
        <v>1377</v>
      </c>
      <c r="N346" s="8" t="str">
        <f t="shared" si="5"/>
        <v>Approved</v>
      </c>
      <c r="O346" s="89" t="s">
        <v>930</v>
      </c>
      <c r="P346" s="89" t="s">
        <v>930</v>
      </c>
      <c r="Q346" s="8" t="s">
        <v>2060</v>
      </c>
      <c r="R346" s="8">
        <v>12</v>
      </c>
      <c r="S346" s="8">
        <v>34.979999999999997</v>
      </c>
      <c r="T346" s="2"/>
      <c r="U346" s="12"/>
      <c r="V346" s="4"/>
    </row>
    <row r="347" spans="1:22">
      <c r="A347" s="9" t="s">
        <v>2061</v>
      </c>
      <c r="B347" s="9" t="s">
        <v>503</v>
      </c>
      <c r="C347" s="9" t="s">
        <v>20</v>
      </c>
      <c r="D347" s="9" t="s">
        <v>31</v>
      </c>
      <c r="E347" s="9" t="s">
        <v>1389</v>
      </c>
      <c r="F347" s="9" t="s">
        <v>1375</v>
      </c>
      <c r="G347" s="9">
        <v>23.86</v>
      </c>
      <c r="H347" s="9">
        <v>18.2</v>
      </c>
      <c r="I347" s="9">
        <v>0.3674</v>
      </c>
      <c r="J347" s="9">
        <v>0.38769999999999999</v>
      </c>
      <c r="K347" s="9" t="s">
        <v>1376</v>
      </c>
      <c r="L347" s="9">
        <v>898</v>
      </c>
      <c r="M347" s="9" t="s">
        <v>1426</v>
      </c>
      <c r="N347" s="8" t="str">
        <f t="shared" si="5"/>
        <v>Under Review</v>
      </c>
      <c r="O347" s="90" t="s">
        <v>1747</v>
      </c>
      <c r="P347" s="90" t="s">
        <v>1747</v>
      </c>
      <c r="Q347" s="9"/>
      <c r="R347" s="9">
        <v>180</v>
      </c>
      <c r="S347" s="9">
        <v>9.52</v>
      </c>
      <c r="T347" s="3"/>
      <c r="U347" s="13"/>
      <c r="V347" s="4"/>
    </row>
    <row r="348" spans="1:22">
      <c r="A348" s="8" t="s">
        <v>2062</v>
      </c>
      <c r="B348" s="8" t="s">
        <v>973</v>
      </c>
      <c r="C348" s="8" t="s">
        <v>35</v>
      </c>
      <c r="D348" s="8" t="s">
        <v>23</v>
      </c>
      <c r="E348" s="8" t="s">
        <v>1389</v>
      </c>
      <c r="F348" s="8" t="s">
        <v>1375</v>
      </c>
      <c r="G348" s="8">
        <v>78.84</v>
      </c>
      <c r="H348" s="8">
        <v>16.61</v>
      </c>
      <c r="I348" s="8">
        <v>1.5610999999999999</v>
      </c>
      <c r="J348" s="8">
        <v>1.1331</v>
      </c>
      <c r="K348" s="8" t="s">
        <v>1395</v>
      </c>
      <c r="L348" s="8">
        <v>745</v>
      </c>
      <c r="M348" s="8" t="s">
        <v>1377</v>
      </c>
      <c r="N348" s="8" t="str">
        <f t="shared" si="5"/>
        <v>Approved</v>
      </c>
      <c r="O348" s="89" t="s">
        <v>1599</v>
      </c>
      <c r="P348" s="89" t="s">
        <v>1599</v>
      </c>
      <c r="Q348" s="8" t="s">
        <v>1904</v>
      </c>
      <c r="R348" s="8">
        <v>240</v>
      </c>
      <c r="S348" s="8">
        <v>25.33</v>
      </c>
      <c r="T348" s="2"/>
      <c r="U348" s="12"/>
      <c r="V348" s="4"/>
    </row>
    <row r="349" spans="1:22">
      <c r="A349" s="9" t="s">
        <v>2063</v>
      </c>
      <c r="B349" s="9" t="s">
        <v>198</v>
      </c>
      <c r="C349" s="9" t="s">
        <v>32</v>
      </c>
      <c r="D349" s="9" t="s">
        <v>44</v>
      </c>
      <c r="E349" s="9" t="s">
        <v>1411</v>
      </c>
      <c r="F349" s="9" t="s">
        <v>1384</v>
      </c>
      <c r="G349" s="9">
        <v>58.03</v>
      </c>
      <c r="H349" s="9">
        <v>16</v>
      </c>
      <c r="I349" s="9">
        <v>1.0733999999999999</v>
      </c>
      <c r="J349" s="9">
        <v>0.85229999999999995</v>
      </c>
      <c r="K349" s="9" t="s">
        <v>1385</v>
      </c>
      <c r="L349" s="9">
        <v>892</v>
      </c>
      <c r="M349" s="9" t="s">
        <v>1386</v>
      </c>
      <c r="N349" s="8" t="str">
        <f t="shared" si="5"/>
        <v>Rejected</v>
      </c>
      <c r="O349" s="90" t="s">
        <v>2064</v>
      </c>
      <c r="P349" s="90" t="s">
        <v>2064</v>
      </c>
      <c r="Q349" s="9"/>
      <c r="R349" s="9">
        <v>180</v>
      </c>
      <c r="S349" s="9">
        <v>0</v>
      </c>
      <c r="T349" s="3"/>
      <c r="U349" s="13"/>
      <c r="V349" s="4"/>
    </row>
    <row r="350" spans="1:22">
      <c r="A350" s="8" t="s">
        <v>2065</v>
      </c>
      <c r="B350" s="8" t="s">
        <v>1041</v>
      </c>
      <c r="C350" s="8" t="s">
        <v>35</v>
      </c>
      <c r="D350" s="8" t="s">
        <v>10</v>
      </c>
      <c r="E350" s="8" t="s">
        <v>1389</v>
      </c>
      <c r="F350" s="8" t="s">
        <v>1384</v>
      </c>
      <c r="G350" s="8">
        <v>83.55</v>
      </c>
      <c r="H350" s="8">
        <v>9.34</v>
      </c>
      <c r="I350" s="8">
        <v>0.50929999999999997</v>
      </c>
      <c r="J350" s="8">
        <v>0.77010000000000001</v>
      </c>
      <c r="K350" s="8" t="s">
        <v>1358</v>
      </c>
      <c r="L350" s="8">
        <v>610</v>
      </c>
      <c r="M350" s="8" t="s">
        <v>1377</v>
      </c>
      <c r="N350" s="8" t="str">
        <f t="shared" si="5"/>
        <v>Approved</v>
      </c>
      <c r="O350" s="89" t="s">
        <v>2066</v>
      </c>
      <c r="P350" s="89" t="s">
        <v>2066</v>
      </c>
      <c r="Q350" s="8" t="s">
        <v>2067</v>
      </c>
      <c r="R350" s="8">
        <v>240</v>
      </c>
      <c r="S350" s="8">
        <v>17.41</v>
      </c>
      <c r="T350" s="2"/>
      <c r="U350" s="12"/>
      <c r="V350" s="4"/>
    </row>
    <row r="351" spans="1:22">
      <c r="A351" s="9" t="s">
        <v>2068</v>
      </c>
      <c r="B351" s="9" t="s">
        <v>503</v>
      </c>
      <c r="C351" s="9" t="s">
        <v>12</v>
      </c>
      <c r="D351" s="9" t="s">
        <v>31</v>
      </c>
      <c r="E351" s="9" t="s">
        <v>1408</v>
      </c>
      <c r="F351" s="9" t="s">
        <v>1390</v>
      </c>
      <c r="G351" s="9">
        <v>61.27</v>
      </c>
      <c r="H351" s="9">
        <v>15.44</v>
      </c>
      <c r="I351" s="9">
        <v>0.37409999999999999</v>
      </c>
      <c r="J351" s="9">
        <v>1.1975</v>
      </c>
      <c r="K351" s="9" t="s">
        <v>1376</v>
      </c>
      <c r="L351" s="9">
        <v>898</v>
      </c>
      <c r="M351" s="9" t="s">
        <v>1377</v>
      </c>
      <c r="N351" s="8" t="str">
        <f t="shared" si="5"/>
        <v>Approved</v>
      </c>
      <c r="O351" s="90" t="s">
        <v>1821</v>
      </c>
      <c r="P351" s="90" t="s">
        <v>1821</v>
      </c>
      <c r="Q351" s="9" t="s">
        <v>2069</v>
      </c>
      <c r="R351" s="9">
        <v>84</v>
      </c>
      <c r="S351" s="9">
        <v>49.6</v>
      </c>
      <c r="T351" s="3"/>
      <c r="U351" s="13"/>
      <c r="V351" s="4"/>
    </row>
    <row r="352" spans="1:22">
      <c r="A352" s="8" t="s">
        <v>2070</v>
      </c>
      <c r="B352" s="8" t="s">
        <v>273</v>
      </c>
      <c r="C352" s="8" t="s">
        <v>16</v>
      </c>
      <c r="D352" s="8" t="s">
        <v>23</v>
      </c>
      <c r="E352" s="8" t="s">
        <v>1411</v>
      </c>
      <c r="F352" s="8" t="s">
        <v>1384</v>
      </c>
      <c r="G352" s="8">
        <v>16.07</v>
      </c>
      <c r="H352" s="8"/>
      <c r="I352" s="8">
        <v>0.2233</v>
      </c>
      <c r="J352" s="8"/>
      <c r="K352" s="8" t="s">
        <v>1376</v>
      </c>
      <c r="L352" s="8">
        <v>608</v>
      </c>
      <c r="M352" s="8" t="s">
        <v>1426</v>
      </c>
      <c r="N352" s="8" t="str">
        <f t="shared" si="5"/>
        <v>Under Review</v>
      </c>
      <c r="O352" s="89" t="s">
        <v>1032</v>
      </c>
      <c r="P352" s="89" t="s">
        <v>1032</v>
      </c>
      <c r="Q352" s="8"/>
      <c r="R352" s="8">
        <v>180</v>
      </c>
      <c r="S352" s="8">
        <v>4.0199999999999996</v>
      </c>
      <c r="T352" s="2"/>
      <c r="U352" s="12"/>
      <c r="V352" s="4"/>
    </row>
    <row r="353" spans="1:22">
      <c r="A353" s="9" t="s">
        <v>2071</v>
      </c>
      <c r="B353" s="9" t="s">
        <v>1111</v>
      </c>
      <c r="C353" s="9" t="s">
        <v>12</v>
      </c>
      <c r="D353" s="9" t="s">
        <v>1360</v>
      </c>
      <c r="E353" s="9" t="s">
        <v>1408</v>
      </c>
      <c r="F353" s="9" t="s">
        <v>1375</v>
      </c>
      <c r="G353" s="9">
        <v>34.770000000000003</v>
      </c>
      <c r="H353" s="9">
        <v>17.37</v>
      </c>
      <c r="I353" s="9">
        <v>0.4763</v>
      </c>
      <c r="J353" s="9">
        <v>0.61250000000000004</v>
      </c>
      <c r="K353" s="9" t="s">
        <v>1412</v>
      </c>
      <c r="L353" s="9">
        <v>557</v>
      </c>
      <c r="M353" s="9" t="s">
        <v>1426</v>
      </c>
      <c r="N353" s="8" t="str">
        <f t="shared" si="5"/>
        <v>Under Review</v>
      </c>
      <c r="O353" s="90" t="s">
        <v>1537</v>
      </c>
      <c r="P353" s="90" t="s">
        <v>1537</v>
      </c>
      <c r="Q353" s="9"/>
      <c r="R353" s="9">
        <v>120</v>
      </c>
      <c r="S353" s="9">
        <v>12.89</v>
      </c>
      <c r="T353" s="3"/>
      <c r="U353" s="13"/>
      <c r="V353" s="4"/>
    </row>
    <row r="354" spans="1:22">
      <c r="A354" s="8" t="s">
        <v>2072</v>
      </c>
      <c r="B354" s="8" t="s">
        <v>1161</v>
      </c>
      <c r="C354" s="8" t="s">
        <v>20</v>
      </c>
      <c r="D354" s="8" t="s">
        <v>44</v>
      </c>
      <c r="E354" s="8" t="s">
        <v>1411</v>
      </c>
      <c r="F354" s="8" t="s">
        <v>1375</v>
      </c>
      <c r="G354" s="8">
        <v>57.94</v>
      </c>
      <c r="H354" s="8">
        <v>8.59</v>
      </c>
      <c r="I354" s="8">
        <v>0.53720000000000001</v>
      </c>
      <c r="J354" s="8">
        <v>2.6360999999999999</v>
      </c>
      <c r="K354" s="8" t="s">
        <v>1412</v>
      </c>
      <c r="L354" s="8">
        <v>589</v>
      </c>
      <c r="M354" s="8" t="s">
        <v>1426</v>
      </c>
      <c r="N354" s="8" t="str">
        <f t="shared" si="5"/>
        <v>Under Review</v>
      </c>
      <c r="O354" s="89" t="s">
        <v>2073</v>
      </c>
      <c r="P354" s="89" t="s">
        <v>2073</v>
      </c>
      <c r="Q354" s="8"/>
      <c r="R354" s="8">
        <v>24</v>
      </c>
      <c r="S354" s="8">
        <v>27.41</v>
      </c>
      <c r="T354" s="2"/>
      <c r="U354" s="12"/>
      <c r="V354" s="4"/>
    </row>
    <row r="355" spans="1:22">
      <c r="A355" s="9" t="s">
        <v>2074</v>
      </c>
      <c r="B355" s="9" t="s">
        <v>1288</v>
      </c>
      <c r="C355" s="9" t="s">
        <v>24</v>
      </c>
      <c r="D355" s="9" t="s">
        <v>23</v>
      </c>
      <c r="E355" s="9" t="s">
        <v>1380</v>
      </c>
      <c r="F355" s="9" t="s">
        <v>1384</v>
      </c>
      <c r="G355" s="9">
        <v>66.98</v>
      </c>
      <c r="H355" s="9">
        <v>9.7799999999999994</v>
      </c>
      <c r="I355" s="9">
        <v>1.1776</v>
      </c>
      <c r="J355" s="9">
        <v>2.1543000000000001</v>
      </c>
      <c r="K355" s="9" t="s">
        <v>1385</v>
      </c>
      <c r="L355" s="9">
        <v>724</v>
      </c>
      <c r="M355" s="9" t="s">
        <v>1403</v>
      </c>
      <c r="N355" s="8" t="str">
        <f t="shared" si="5"/>
        <v>Approved</v>
      </c>
      <c r="O355" s="90" t="s">
        <v>2052</v>
      </c>
      <c r="P355" s="90" t="s">
        <v>2052</v>
      </c>
      <c r="Q355" s="9" t="s">
        <v>2075</v>
      </c>
      <c r="R355" s="9">
        <v>36</v>
      </c>
      <c r="S355" s="9">
        <v>0</v>
      </c>
      <c r="T355" s="3"/>
      <c r="U355" s="13"/>
      <c r="V355" s="4"/>
    </row>
    <row r="356" spans="1:22">
      <c r="A356" s="8" t="s">
        <v>2076</v>
      </c>
      <c r="B356" s="8" t="s">
        <v>71</v>
      </c>
      <c r="C356" s="8" t="s">
        <v>35</v>
      </c>
      <c r="D356" s="8" t="s">
        <v>10</v>
      </c>
      <c r="E356" s="8" t="s">
        <v>1408</v>
      </c>
      <c r="F356" s="8" t="s">
        <v>1384</v>
      </c>
      <c r="G356" s="8">
        <v>28.9</v>
      </c>
      <c r="H356" s="8">
        <v>12.19</v>
      </c>
      <c r="I356" s="8">
        <v>0.33729999999999999</v>
      </c>
      <c r="J356" s="8">
        <v>0.96250000000000002</v>
      </c>
      <c r="K356" s="8" t="s">
        <v>1376</v>
      </c>
      <c r="L356" s="8">
        <v>711</v>
      </c>
      <c r="M356" s="8" t="s">
        <v>1426</v>
      </c>
      <c r="N356" s="8" t="str">
        <f t="shared" si="5"/>
        <v>Under Review</v>
      </c>
      <c r="O356" s="89" t="s">
        <v>2077</v>
      </c>
      <c r="P356" s="89" t="s">
        <v>2077</v>
      </c>
      <c r="Q356" s="8"/>
      <c r="R356" s="8">
        <v>36</v>
      </c>
      <c r="S356" s="8">
        <v>20.48</v>
      </c>
      <c r="T356" s="2"/>
      <c r="U356" s="12"/>
      <c r="V356" s="4"/>
    </row>
    <row r="357" spans="1:22">
      <c r="A357" s="9" t="s">
        <v>2078</v>
      </c>
      <c r="B357" s="9" t="s">
        <v>1252</v>
      </c>
      <c r="C357" s="9" t="s">
        <v>32</v>
      </c>
      <c r="D357" s="9" t="s">
        <v>44</v>
      </c>
      <c r="E357" s="9" t="s">
        <v>1408</v>
      </c>
      <c r="F357" s="9" t="s">
        <v>1384</v>
      </c>
      <c r="G357" s="9">
        <v>86.59</v>
      </c>
      <c r="H357" s="9">
        <v>15.55</v>
      </c>
      <c r="I357" s="9">
        <v>0.58420000000000005</v>
      </c>
      <c r="J357" s="9">
        <v>1.6977</v>
      </c>
      <c r="K357" s="9" t="s">
        <v>1385</v>
      </c>
      <c r="L357" s="9">
        <v>721</v>
      </c>
      <c r="M357" s="9" t="s">
        <v>1381</v>
      </c>
      <c r="N357" s="8" t="str">
        <f t="shared" si="5"/>
        <v xml:space="preserve">Rejected </v>
      </c>
      <c r="O357" s="90" t="s">
        <v>2079</v>
      </c>
      <c r="P357" s="90" t="s">
        <v>2079</v>
      </c>
      <c r="Q357" s="9"/>
      <c r="R357" s="9">
        <v>84</v>
      </c>
      <c r="S357" s="9">
        <v>0</v>
      </c>
      <c r="T357" s="3"/>
      <c r="U357" s="13"/>
      <c r="V357" s="4"/>
    </row>
    <row r="358" spans="1:22">
      <c r="A358" s="8" t="s">
        <v>2080</v>
      </c>
      <c r="B358" s="8" t="s">
        <v>784</v>
      </c>
      <c r="C358" s="8" t="s">
        <v>28</v>
      </c>
      <c r="D358" s="8" t="s">
        <v>31</v>
      </c>
      <c r="E358" s="8" t="s">
        <v>1400</v>
      </c>
      <c r="F358" s="8" t="s">
        <v>1390</v>
      </c>
      <c r="G358" s="8">
        <v>73.819999999999993</v>
      </c>
      <c r="H358" s="8">
        <v>8.31</v>
      </c>
      <c r="I358" s="8">
        <v>1.1309</v>
      </c>
      <c r="J358" s="8">
        <v>6.4321000000000002</v>
      </c>
      <c r="K358" s="8" t="s">
        <v>1376</v>
      </c>
      <c r="L358" s="8">
        <v>662</v>
      </c>
      <c r="M358" s="8" t="s">
        <v>1396</v>
      </c>
      <c r="N358" s="8" t="str">
        <f t="shared" si="5"/>
        <v>Approved</v>
      </c>
      <c r="O358" s="89" t="s">
        <v>673</v>
      </c>
      <c r="P358" s="89" t="s">
        <v>673</v>
      </c>
      <c r="Q358" s="8" t="s">
        <v>2081</v>
      </c>
      <c r="R358" s="8">
        <v>12</v>
      </c>
      <c r="S358" s="8">
        <v>19.329999999999998</v>
      </c>
      <c r="T358" s="2"/>
      <c r="U358" s="12"/>
      <c r="V358" s="4"/>
    </row>
    <row r="359" spans="1:22">
      <c r="A359" s="9" t="s">
        <v>2082</v>
      </c>
      <c r="B359" s="9" t="s">
        <v>939</v>
      </c>
      <c r="C359" s="9" t="s">
        <v>7</v>
      </c>
      <c r="D359" s="9" t="s">
        <v>10</v>
      </c>
      <c r="E359" s="9" t="s">
        <v>1389</v>
      </c>
      <c r="F359" s="9" t="s">
        <v>1384</v>
      </c>
      <c r="G359" s="9">
        <v>59.05</v>
      </c>
      <c r="H359" s="9">
        <v>9.92</v>
      </c>
      <c r="I359" s="9">
        <v>0.46860000000000002</v>
      </c>
      <c r="J359" s="9">
        <v>0.63170000000000004</v>
      </c>
      <c r="K359" s="9" t="s">
        <v>1395</v>
      </c>
      <c r="L359" s="9">
        <v>894</v>
      </c>
      <c r="M359" s="9" t="s">
        <v>1377</v>
      </c>
      <c r="N359" s="8" t="str">
        <f t="shared" si="5"/>
        <v>Approved</v>
      </c>
      <c r="O359" s="90" t="s">
        <v>2083</v>
      </c>
      <c r="P359" s="90" t="s">
        <v>2083</v>
      </c>
      <c r="Q359" s="9" t="s">
        <v>2084</v>
      </c>
      <c r="R359" s="9">
        <v>180</v>
      </c>
      <c r="S359" s="9">
        <v>30.84</v>
      </c>
      <c r="T359" s="3"/>
      <c r="U359" s="13"/>
      <c r="V359" s="4"/>
    </row>
    <row r="360" spans="1:22">
      <c r="A360" s="8" t="s">
        <v>2085</v>
      </c>
      <c r="B360" s="8" t="s">
        <v>208</v>
      </c>
      <c r="C360" s="8" t="s">
        <v>38</v>
      </c>
      <c r="D360" s="8" t="s">
        <v>1360</v>
      </c>
      <c r="E360" s="8" t="s">
        <v>1380</v>
      </c>
      <c r="F360" s="8" t="s">
        <v>1375</v>
      </c>
      <c r="G360" s="8">
        <v>7.66</v>
      </c>
      <c r="H360" s="8">
        <v>9.7899999999999991</v>
      </c>
      <c r="I360" s="8">
        <v>5.8799999999999998E-2</v>
      </c>
      <c r="J360" s="8">
        <v>0.1003</v>
      </c>
      <c r="K360" s="8" t="s">
        <v>1412</v>
      </c>
      <c r="L360" s="8">
        <v>681</v>
      </c>
      <c r="M360" s="8" t="s">
        <v>1403</v>
      </c>
      <c r="N360" s="8" t="str">
        <f t="shared" si="5"/>
        <v>Approved</v>
      </c>
      <c r="O360" s="89" t="s">
        <v>1837</v>
      </c>
      <c r="P360" s="89" t="s">
        <v>1837</v>
      </c>
      <c r="Q360" s="8" t="s">
        <v>2086</v>
      </c>
      <c r="R360" s="8">
        <v>120</v>
      </c>
      <c r="S360" s="8">
        <v>4.57</v>
      </c>
      <c r="T360" s="2"/>
      <c r="U360" s="12"/>
      <c r="V360" s="4"/>
    </row>
    <row r="361" spans="1:22">
      <c r="A361" s="9" t="s">
        <v>2087</v>
      </c>
      <c r="B361" s="9" t="s">
        <v>977</v>
      </c>
      <c r="C361" s="9" t="s">
        <v>16</v>
      </c>
      <c r="D361" s="9" t="s">
        <v>31</v>
      </c>
      <c r="E361" s="9" t="s">
        <v>1389</v>
      </c>
      <c r="F361" s="9" t="s">
        <v>1375</v>
      </c>
      <c r="G361" s="9">
        <v>67.13</v>
      </c>
      <c r="H361" s="9">
        <v>14.43</v>
      </c>
      <c r="I361" s="9">
        <v>0.93759999999999999</v>
      </c>
      <c r="J361" s="9">
        <v>0.85580000000000001</v>
      </c>
      <c r="K361" s="9" t="s">
        <v>1376</v>
      </c>
      <c r="L361" s="9">
        <v>659</v>
      </c>
      <c r="M361" s="9" t="s">
        <v>1426</v>
      </c>
      <c r="N361" s="8" t="str">
        <f t="shared" si="5"/>
        <v>Under Review</v>
      </c>
      <c r="O361" s="90" t="s">
        <v>2088</v>
      </c>
      <c r="P361" s="90" t="s">
        <v>2088</v>
      </c>
      <c r="Q361" s="9"/>
      <c r="R361" s="9">
        <v>240</v>
      </c>
      <c r="S361" s="9">
        <v>19.21</v>
      </c>
      <c r="T361" s="3"/>
      <c r="U361" s="13"/>
      <c r="V361" s="4"/>
    </row>
    <row r="362" spans="1:22">
      <c r="A362" s="8" t="s">
        <v>2089</v>
      </c>
      <c r="B362" s="8" t="s">
        <v>1100</v>
      </c>
      <c r="C362" s="8" t="s">
        <v>24</v>
      </c>
      <c r="D362" s="8" t="s">
        <v>44</v>
      </c>
      <c r="E362" s="8" t="s">
        <v>1400</v>
      </c>
      <c r="F362" s="8" t="s">
        <v>1375</v>
      </c>
      <c r="G362" s="8">
        <v>25.49</v>
      </c>
      <c r="H362" s="8">
        <v>9.44</v>
      </c>
      <c r="I362" s="8">
        <v>0.49309999999999998</v>
      </c>
      <c r="J362" s="8">
        <v>1.1697</v>
      </c>
      <c r="K362" s="8" t="s">
        <v>1412</v>
      </c>
      <c r="L362" s="8">
        <v>794</v>
      </c>
      <c r="M362" s="8" t="s">
        <v>1381</v>
      </c>
      <c r="N362" s="8" t="str">
        <f t="shared" si="5"/>
        <v xml:space="preserve">Rejected </v>
      </c>
      <c r="O362" s="89" t="s">
        <v>2090</v>
      </c>
      <c r="P362" s="89" t="s">
        <v>2090</v>
      </c>
      <c r="Q362" s="8"/>
      <c r="R362" s="8">
        <v>24</v>
      </c>
      <c r="S362" s="8">
        <v>17.82</v>
      </c>
      <c r="T362" s="2"/>
      <c r="U362" s="12"/>
      <c r="V362" s="4"/>
    </row>
    <row r="363" spans="1:22">
      <c r="A363" s="9" t="s">
        <v>2091</v>
      </c>
      <c r="B363" s="9" t="s">
        <v>1151</v>
      </c>
      <c r="C363" s="9" t="s">
        <v>35</v>
      </c>
      <c r="D363" s="9" t="s">
        <v>23</v>
      </c>
      <c r="E363" s="9" t="s">
        <v>1400</v>
      </c>
      <c r="F363" s="9" t="s">
        <v>1390</v>
      </c>
      <c r="G363" s="9">
        <v>24.25</v>
      </c>
      <c r="H363" s="9">
        <v>13.08</v>
      </c>
      <c r="I363" s="9">
        <v>0.44490000000000002</v>
      </c>
      <c r="J363" s="9">
        <v>0.36320000000000002</v>
      </c>
      <c r="K363" s="9" t="s">
        <v>1385</v>
      </c>
      <c r="L363" s="9">
        <v>857</v>
      </c>
      <c r="M363" s="9" t="s">
        <v>1403</v>
      </c>
      <c r="N363" s="8" t="str">
        <f t="shared" si="5"/>
        <v>Approved</v>
      </c>
      <c r="O363" s="90" t="s">
        <v>1050</v>
      </c>
      <c r="P363" s="90" t="s">
        <v>1050</v>
      </c>
      <c r="Q363" s="9" t="s">
        <v>1516</v>
      </c>
      <c r="R363" s="9">
        <v>120</v>
      </c>
      <c r="S363" s="9">
        <v>0</v>
      </c>
      <c r="T363" s="3"/>
      <c r="U363" s="13"/>
      <c r="V363" s="4"/>
    </row>
    <row r="364" spans="1:22">
      <c r="A364" s="8" t="s">
        <v>2092</v>
      </c>
      <c r="B364" s="8" t="s">
        <v>1156</v>
      </c>
      <c r="C364" s="8" t="s">
        <v>35</v>
      </c>
      <c r="D364" s="8" t="s">
        <v>44</v>
      </c>
      <c r="E364" s="8" t="s">
        <v>1400</v>
      </c>
      <c r="F364" s="8" t="s">
        <v>1375</v>
      </c>
      <c r="G364" s="8">
        <v>91.32</v>
      </c>
      <c r="H364" s="8">
        <v>15.51</v>
      </c>
      <c r="I364" s="8">
        <v>0.92210000000000003</v>
      </c>
      <c r="J364" s="8">
        <v>8.2644000000000002</v>
      </c>
      <c r="K364" s="8" t="s">
        <v>1412</v>
      </c>
      <c r="L364" s="8">
        <v>704</v>
      </c>
      <c r="M364" s="8" t="s">
        <v>1377</v>
      </c>
      <c r="N364" s="8" t="str">
        <f t="shared" si="5"/>
        <v>Approved</v>
      </c>
      <c r="O364" s="89" t="s">
        <v>2093</v>
      </c>
      <c r="P364" s="89" t="s">
        <v>2093</v>
      </c>
      <c r="Q364" s="8" t="s">
        <v>839</v>
      </c>
      <c r="R364" s="8">
        <v>12</v>
      </c>
      <c r="S364" s="8">
        <v>53.57</v>
      </c>
      <c r="T364" s="2"/>
      <c r="U364" s="12"/>
      <c r="V364" s="4"/>
    </row>
    <row r="365" spans="1:22">
      <c r="A365" s="9" t="s">
        <v>2094</v>
      </c>
      <c r="B365" s="9" t="s">
        <v>939</v>
      </c>
      <c r="C365" s="9" t="s">
        <v>12</v>
      </c>
      <c r="D365" s="9" t="s">
        <v>23</v>
      </c>
      <c r="E365" s="9" t="s">
        <v>1411</v>
      </c>
      <c r="F365" s="9" t="s">
        <v>1375</v>
      </c>
      <c r="G365" s="9">
        <v>13.79</v>
      </c>
      <c r="H365" s="9">
        <v>17.95</v>
      </c>
      <c r="I365" s="9">
        <v>7.3300000000000004E-2</v>
      </c>
      <c r="J365" s="9">
        <v>0.248</v>
      </c>
      <c r="K365" s="9" t="s">
        <v>1385</v>
      </c>
      <c r="L365" s="9">
        <v>894</v>
      </c>
      <c r="M365" s="9" t="s">
        <v>1381</v>
      </c>
      <c r="N365" s="8" t="str">
        <f t="shared" si="5"/>
        <v xml:space="preserve">Rejected </v>
      </c>
      <c r="O365" s="90" t="s">
        <v>2095</v>
      </c>
      <c r="P365" s="90" t="s">
        <v>2095</v>
      </c>
      <c r="Q365" s="9"/>
      <c r="R365" s="9">
        <v>120</v>
      </c>
      <c r="S365" s="9">
        <v>0</v>
      </c>
      <c r="T365" s="3"/>
      <c r="U365" s="13"/>
      <c r="V365" s="4"/>
    </row>
    <row r="366" spans="1:22">
      <c r="A366" s="8" t="s">
        <v>2096</v>
      </c>
      <c r="B366" s="8" t="s">
        <v>846</v>
      </c>
      <c r="C366" s="8" t="s">
        <v>12</v>
      </c>
      <c r="D366" s="8" t="s">
        <v>10</v>
      </c>
      <c r="E366" s="8" t="s">
        <v>1411</v>
      </c>
      <c r="F366" s="8" t="s">
        <v>1384</v>
      </c>
      <c r="G366" s="8">
        <v>36.85</v>
      </c>
      <c r="H366" s="8">
        <v>9.23</v>
      </c>
      <c r="I366" s="8">
        <v>0.48039999999999999</v>
      </c>
      <c r="J366" s="8">
        <v>0.92100000000000004</v>
      </c>
      <c r="K366" s="8" t="s">
        <v>1412</v>
      </c>
      <c r="L366" s="8">
        <v>714</v>
      </c>
      <c r="M366" s="8" t="s">
        <v>1386</v>
      </c>
      <c r="N366" s="8" t="str">
        <f t="shared" si="5"/>
        <v>Rejected</v>
      </c>
      <c r="O366" s="89" t="s">
        <v>1619</v>
      </c>
      <c r="P366" s="89" t="s">
        <v>1619</v>
      </c>
      <c r="Q366" s="8"/>
      <c r="R366" s="8">
        <v>48</v>
      </c>
      <c r="S366" s="8">
        <v>14.07</v>
      </c>
      <c r="T366" s="2"/>
      <c r="U366" s="12"/>
      <c r="V366" s="4"/>
    </row>
    <row r="367" spans="1:22">
      <c r="A367" s="9" t="s">
        <v>2097</v>
      </c>
      <c r="B367" s="9" t="s">
        <v>1315</v>
      </c>
      <c r="C367" s="9" t="s">
        <v>7</v>
      </c>
      <c r="D367" s="9" t="s">
        <v>10</v>
      </c>
      <c r="E367" s="9" t="s">
        <v>1380</v>
      </c>
      <c r="F367" s="9" t="s">
        <v>1390</v>
      </c>
      <c r="G367" s="9">
        <v>11.15</v>
      </c>
      <c r="H367" s="9">
        <v>12.83</v>
      </c>
      <c r="I367" s="9">
        <v>8.2000000000000003E-2</v>
      </c>
      <c r="J367" s="9">
        <v>0.25269999999999998</v>
      </c>
      <c r="K367" s="9" t="s">
        <v>1385</v>
      </c>
      <c r="L367" s="9">
        <v>790</v>
      </c>
      <c r="M367" s="9" t="s">
        <v>1386</v>
      </c>
      <c r="N367" s="8" t="str">
        <f t="shared" si="5"/>
        <v>Rejected</v>
      </c>
      <c r="O367" s="90" t="s">
        <v>2098</v>
      </c>
      <c r="P367" s="90" t="s">
        <v>2098</v>
      </c>
      <c r="Q367" s="9"/>
      <c r="R367" s="9">
        <v>60</v>
      </c>
      <c r="S367" s="9">
        <v>0</v>
      </c>
      <c r="T367" s="3"/>
      <c r="U367" s="13"/>
      <c r="V367" s="4"/>
    </row>
    <row r="368" spans="1:22">
      <c r="A368" s="8" t="s">
        <v>2099</v>
      </c>
      <c r="B368" s="8" t="s">
        <v>1161</v>
      </c>
      <c r="C368" s="8" t="s">
        <v>32</v>
      </c>
      <c r="D368" s="8" t="s">
        <v>44</v>
      </c>
      <c r="E368" s="8" t="s">
        <v>1389</v>
      </c>
      <c r="F368" s="8" t="s">
        <v>1390</v>
      </c>
      <c r="G368" s="8">
        <v>87.79</v>
      </c>
      <c r="H368" s="8">
        <v>8.34</v>
      </c>
      <c r="I368" s="8">
        <v>1.1032999999999999</v>
      </c>
      <c r="J368" s="8">
        <v>1.081</v>
      </c>
      <c r="K368" s="8" t="s">
        <v>1385</v>
      </c>
      <c r="L368" s="8">
        <v>589</v>
      </c>
      <c r="M368" s="8" t="s">
        <v>1396</v>
      </c>
      <c r="N368" s="8" t="str">
        <f t="shared" si="5"/>
        <v>Approved</v>
      </c>
      <c r="O368" s="89" t="s">
        <v>2100</v>
      </c>
      <c r="P368" s="89" t="s">
        <v>2100</v>
      </c>
      <c r="Q368" s="8" t="s">
        <v>1612</v>
      </c>
      <c r="R368" s="8">
        <v>120</v>
      </c>
      <c r="S368" s="8">
        <v>0</v>
      </c>
      <c r="T368" s="2"/>
      <c r="U368" s="12"/>
      <c r="V368" s="4"/>
    </row>
    <row r="369" spans="1:22">
      <c r="A369" s="9" t="s">
        <v>2101</v>
      </c>
      <c r="B369" s="9" t="s">
        <v>361</v>
      </c>
      <c r="C369" s="9" t="s">
        <v>41</v>
      </c>
      <c r="D369" s="9" t="s">
        <v>31</v>
      </c>
      <c r="E369" s="9" t="s">
        <v>1408</v>
      </c>
      <c r="F369" s="9" t="s">
        <v>1375</v>
      </c>
      <c r="G369" s="9">
        <v>51.72</v>
      </c>
      <c r="H369" s="9">
        <v>10.51</v>
      </c>
      <c r="I369" s="9">
        <v>0.4158</v>
      </c>
      <c r="J369" s="9">
        <v>1.1119000000000001</v>
      </c>
      <c r="K369" s="9" t="s">
        <v>1358</v>
      </c>
      <c r="L369" s="9">
        <v>686</v>
      </c>
      <c r="M369" s="9" t="s">
        <v>1377</v>
      </c>
      <c r="N369" s="8" t="str">
        <f t="shared" si="5"/>
        <v>Approved</v>
      </c>
      <c r="O369" s="90" t="s">
        <v>1301</v>
      </c>
      <c r="P369" s="90" t="s">
        <v>1301</v>
      </c>
      <c r="Q369" s="9" t="s">
        <v>726</v>
      </c>
      <c r="R369" s="9">
        <v>60</v>
      </c>
      <c r="S369" s="9">
        <v>24.06</v>
      </c>
      <c r="T369" s="3"/>
      <c r="U369" s="13"/>
      <c r="V369" s="4"/>
    </row>
    <row r="370" spans="1:22">
      <c r="A370" s="8" t="s">
        <v>2102</v>
      </c>
      <c r="B370" s="8" t="s">
        <v>480</v>
      </c>
      <c r="C370" s="8" t="s">
        <v>35</v>
      </c>
      <c r="D370" s="8" t="s">
        <v>31</v>
      </c>
      <c r="E370" s="8" t="s">
        <v>1374</v>
      </c>
      <c r="F370" s="8" t="s">
        <v>1390</v>
      </c>
      <c r="G370" s="8">
        <v>51.15</v>
      </c>
      <c r="H370" s="8">
        <v>18.420000000000002</v>
      </c>
      <c r="I370" s="8">
        <v>0.81399999999999995</v>
      </c>
      <c r="J370" s="8">
        <v>1.0876999999999999</v>
      </c>
      <c r="K370" s="8"/>
      <c r="L370" s="8">
        <v>878</v>
      </c>
      <c r="M370" s="8" t="s">
        <v>1381</v>
      </c>
      <c r="N370" s="8" t="str">
        <f t="shared" si="5"/>
        <v xml:space="preserve">Rejected </v>
      </c>
      <c r="O370" s="89" t="s">
        <v>1021</v>
      </c>
      <c r="P370" s="89" t="s">
        <v>1021</v>
      </c>
      <c r="Q370" s="8"/>
      <c r="R370" s="8">
        <v>84</v>
      </c>
      <c r="S370" s="8">
        <v>24.78</v>
      </c>
      <c r="T370" s="2"/>
      <c r="U370" s="12"/>
      <c r="V370" s="4"/>
    </row>
    <row r="371" spans="1:22">
      <c r="A371" s="9" t="s">
        <v>2103</v>
      </c>
      <c r="B371" s="9" t="s">
        <v>1108</v>
      </c>
      <c r="C371" s="9" t="s">
        <v>20</v>
      </c>
      <c r="D371" s="9" t="s">
        <v>44</v>
      </c>
      <c r="E371" s="9" t="s">
        <v>1408</v>
      </c>
      <c r="F371" s="9" t="s">
        <v>1375</v>
      </c>
      <c r="G371" s="9">
        <v>56.75</v>
      </c>
      <c r="H371" s="9">
        <v>11.16</v>
      </c>
      <c r="I371" s="9">
        <v>0.97299999999999998</v>
      </c>
      <c r="J371" s="9">
        <v>2.6492</v>
      </c>
      <c r="K371" s="9" t="s">
        <v>1385</v>
      </c>
      <c r="L371" s="9">
        <v>714</v>
      </c>
      <c r="M371" s="9" t="s">
        <v>1403</v>
      </c>
      <c r="N371" s="8" t="str">
        <f t="shared" si="5"/>
        <v>Approved</v>
      </c>
      <c r="O371" s="90" t="s">
        <v>2104</v>
      </c>
      <c r="P371" s="90" t="s">
        <v>2104</v>
      </c>
      <c r="Q371" s="9" t="s">
        <v>1444</v>
      </c>
      <c r="R371" s="9">
        <v>24</v>
      </c>
      <c r="S371" s="9">
        <v>0</v>
      </c>
      <c r="T371" s="3"/>
      <c r="U371" s="13"/>
      <c r="V371" s="4"/>
    </row>
    <row r="372" spans="1:22">
      <c r="A372" s="8" t="s">
        <v>2105</v>
      </c>
      <c r="B372" s="8" t="s">
        <v>440</v>
      </c>
      <c r="C372" s="8" t="s">
        <v>12</v>
      </c>
      <c r="D372" s="8" t="s">
        <v>1360</v>
      </c>
      <c r="E372" s="8" t="s">
        <v>1400</v>
      </c>
      <c r="F372" s="8" t="s">
        <v>1390</v>
      </c>
      <c r="G372" s="8">
        <v>83.97</v>
      </c>
      <c r="H372" s="8">
        <v>16.739999999999998</v>
      </c>
      <c r="I372" s="8">
        <v>1.3777999999999999</v>
      </c>
      <c r="J372" s="8">
        <v>7.6481000000000003</v>
      </c>
      <c r="K372" s="8" t="s">
        <v>1376</v>
      </c>
      <c r="L372" s="8">
        <v>871</v>
      </c>
      <c r="M372" s="8" t="s">
        <v>1426</v>
      </c>
      <c r="N372" s="8" t="str">
        <f t="shared" si="5"/>
        <v>Under Review</v>
      </c>
      <c r="O372" s="89" t="s">
        <v>839</v>
      </c>
      <c r="P372" s="89" t="s">
        <v>839</v>
      </c>
      <c r="Q372" s="8"/>
      <c r="R372" s="8">
        <v>12</v>
      </c>
      <c r="S372" s="8">
        <v>30.63</v>
      </c>
      <c r="T372" s="2"/>
      <c r="U372" s="12"/>
      <c r="V372" s="4"/>
    </row>
    <row r="373" spans="1:22">
      <c r="A373" s="9" t="s">
        <v>2106</v>
      </c>
      <c r="B373" s="9" t="s">
        <v>541</v>
      </c>
      <c r="C373" s="9" t="s">
        <v>41</v>
      </c>
      <c r="D373" s="9" t="s">
        <v>23</v>
      </c>
      <c r="E373" s="9" t="s">
        <v>1400</v>
      </c>
      <c r="F373" s="9" t="s">
        <v>1384</v>
      </c>
      <c r="G373" s="9">
        <v>27.55</v>
      </c>
      <c r="H373" s="9">
        <v>13.69</v>
      </c>
      <c r="I373" s="9">
        <v>0.3397</v>
      </c>
      <c r="J373" s="9">
        <v>0.36120000000000002</v>
      </c>
      <c r="K373" s="9" t="s">
        <v>1412</v>
      </c>
      <c r="L373" s="9">
        <v>604</v>
      </c>
      <c r="M373" s="9" t="s">
        <v>1381</v>
      </c>
      <c r="N373" s="8" t="str">
        <f t="shared" si="5"/>
        <v xml:space="preserve">Rejected </v>
      </c>
      <c r="O373" s="90" t="s">
        <v>1328</v>
      </c>
      <c r="P373" s="90" t="s">
        <v>1328</v>
      </c>
      <c r="Q373" s="9"/>
      <c r="R373" s="9">
        <v>180</v>
      </c>
      <c r="S373" s="9">
        <v>10.29</v>
      </c>
      <c r="T373" s="3"/>
      <c r="U373" s="13"/>
      <c r="V373" s="4"/>
    </row>
    <row r="374" spans="1:22">
      <c r="A374" s="8" t="s">
        <v>2107</v>
      </c>
      <c r="B374" s="8" t="s">
        <v>1215</v>
      </c>
      <c r="C374" s="8" t="s">
        <v>12</v>
      </c>
      <c r="D374" s="8" t="s">
        <v>10</v>
      </c>
      <c r="E374" s="8" t="s">
        <v>1400</v>
      </c>
      <c r="F374" s="8" t="s">
        <v>1390</v>
      </c>
      <c r="G374" s="8">
        <v>8.67</v>
      </c>
      <c r="H374" s="8">
        <v>7.65</v>
      </c>
      <c r="I374" s="8">
        <v>0.111</v>
      </c>
      <c r="J374" s="8">
        <v>0.39069999999999999</v>
      </c>
      <c r="K374" s="8" t="s">
        <v>1395</v>
      </c>
      <c r="L374" s="8">
        <v>814</v>
      </c>
      <c r="M374" s="8" t="s">
        <v>1386</v>
      </c>
      <c r="N374" s="8" t="str">
        <f t="shared" si="5"/>
        <v>Rejected</v>
      </c>
      <c r="O374" s="89" t="s">
        <v>2108</v>
      </c>
      <c r="P374" s="89" t="s">
        <v>2108</v>
      </c>
      <c r="Q374" s="8"/>
      <c r="R374" s="8">
        <v>24</v>
      </c>
      <c r="S374" s="8">
        <v>7.28</v>
      </c>
      <c r="T374" s="2"/>
      <c r="U374" s="12"/>
      <c r="V374" s="4"/>
    </row>
    <row r="375" spans="1:22">
      <c r="A375" s="9" t="s">
        <v>2109</v>
      </c>
      <c r="B375" s="9" t="s">
        <v>769</v>
      </c>
      <c r="C375" s="9" t="s">
        <v>16</v>
      </c>
      <c r="D375" s="9" t="s">
        <v>23</v>
      </c>
      <c r="E375" s="9" t="s">
        <v>1400</v>
      </c>
      <c r="F375" s="9" t="s">
        <v>1384</v>
      </c>
      <c r="G375" s="9">
        <v>75.150000000000006</v>
      </c>
      <c r="H375" s="9">
        <v>11.89</v>
      </c>
      <c r="I375" s="9">
        <v>0.71030000000000004</v>
      </c>
      <c r="J375" s="9">
        <v>1.0733999999999999</v>
      </c>
      <c r="K375" s="9" t="s">
        <v>1412</v>
      </c>
      <c r="L375" s="9">
        <v>565</v>
      </c>
      <c r="M375" s="9" t="s">
        <v>1381</v>
      </c>
      <c r="N375" s="8" t="str">
        <f t="shared" si="5"/>
        <v xml:space="preserve">Rejected </v>
      </c>
      <c r="O375" s="90" t="s">
        <v>2110</v>
      </c>
      <c r="P375" s="90" t="s">
        <v>2110</v>
      </c>
      <c r="Q375" s="9"/>
      <c r="R375" s="9">
        <v>120</v>
      </c>
      <c r="S375" s="9">
        <v>40.89</v>
      </c>
      <c r="T375" s="3"/>
      <c r="U375" s="13"/>
      <c r="V375" s="4"/>
    </row>
    <row r="376" spans="1:22">
      <c r="A376" s="8" t="s">
        <v>2111</v>
      </c>
      <c r="B376" s="8" t="s">
        <v>968</v>
      </c>
      <c r="C376" s="8" t="s">
        <v>16</v>
      </c>
      <c r="D376" s="8" t="s">
        <v>1360</v>
      </c>
      <c r="E376" s="8" t="s">
        <v>1408</v>
      </c>
      <c r="F376" s="8" t="s">
        <v>1390</v>
      </c>
      <c r="G376" s="8">
        <v>68.819999999999993</v>
      </c>
      <c r="H376" s="8">
        <v>17.97</v>
      </c>
      <c r="I376" s="8">
        <v>0.72729999999999995</v>
      </c>
      <c r="J376" s="8">
        <v>1.7464999999999999</v>
      </c>
      <c r="K376" s="8" t="s">
        <v>1376</v>
      </c>
      <c r="L376" s="8">
        <v>584</v>
      </c>
      <c r="M376" s="8" t="s">
        <v>1377</v>
      </c>
      <c r="N376" s="8" t="str">
        <f t="shared" si="5"/>
        <v>Approved</v>
      </c>
      <c r="O376" s="89" t="s">
        <v>270</v>
      </c>
      <c r="P376" s="89" t="s">
        <v>270</v>
      </c>
      <c r="Q376" s="8" t="s">
        <v>1848</v>
      </c>
      <c r="R376" s="8">
        <v>60</v>
      </c>
      <c r="S376" s="8">
        <v>26.2</v>
      </c>
      <c r="T376" s="2"/>
      <c r="U376" s="12"/>
      <c r="V376" s="4"/>
    </row>
    <row r="377" spans="1:22">
      <c r="A377" s="9" t="s">
        <v>2112</v>
      </c>
      <c r="B377" s="9" t="s">
        <v>1299</v>
      </c>
      <c r="C377" s="9" t="s">
        <v>16</v>
      </c>
      <c r="D377" s="9" t="s">
        <v>1360</v>
      </c>
      <c r="E377" s="9" t="s">
        <v>1411</v>
      </c>
      <c r="F377" s="9" t="s">
        <v>1390</v>
      </c>
      <c r="G377" s="9">
        <v>83.11</v>
      </c>
      <c r="H377" s="9"/>
      <c r="I377" s="9">
        <v>0.9345</v>
      </c>
      <c r="J377" s="9"/>
      <c r="K377" s="9" t="s">
        <v>1376</v>
      </c>
      <c r="L377" s="9">
        <v>757</v>
      </c>
      <c r="M377" s="9" t="s">
        <v>1396</v>
      </c>
      <c r="N377" s="8" t="str">
        <f t="shared" si="5"/>
        <v>Approved</v>
      </c>
      <c r="O377" s="90" t="s">
        <v>652</v>
      </c>
      <c r="P377" s="90" t="s">
        <v>652</v>
      </c>
      <c r="Q377" s="9" t="s">
        <v>1643</v>
      </c>
      <c r="R377" s="9">
        <v>36</v>
      </c>
      <c r="S377" s="9">
        <v>57.86</v>
      </c>
      <c r="T377" s="3"/>
      <c r="U377" s="13"/>
      <c r="V377" s="4"/>
    </row>
    <row r="378" spans="1:22">
      <c r="A378" s="8" t="s">
        <v>2113</v>
      </c>
      <c r="B378" s="8" t="s">
        <v>721</v>
      </c>
      <c r="C378" s="8" t="s">
        <v>28</v>
      </c>
      <c r="D378" s="8" t="s">
        <v>10</v>
      </c>
      <c r="E378" s="8" t="s">
        <v>1380</v>
      </c>
      <c r="F378" s="8" t="s">
        <v>1390</v>
      </c>
      <c r="G378" s="8">
        <v>47.4</v>
      </c>
      <c r="H378" s="8">
        <v>11.35</v>
      </c>
      <c r="I378" s="8">
        <v>0.63460000000000005</v>
      </c>
      <c r="J378" s="8">
        <v>1.2331000000000001</v>
      </c>
      <c r="K378" s="8" t="s">
        <v>1412</v>
      </c>
      <c r="L378" s="8">
        <v>563</v>
      </c>
      <c r="M378" s="8" t="s">
        <v>1381</v>
      </c>
      <c r="N378" s="8" t="str">
        <f t="shared" si="5"/>
        <v xml:space="preserve">Rejected </v>
      </c>
      <c r="O378" s="89" t="s">
        <v>1817</v>
      </c>
      <c r="P378" s="89" t="s">
        <v>1817</v>
      </c>
      <c r="Q378" s="8"/>
      <c r="R378" s="8">
        <v>48</v>
      </c>
      <c r="S378" s="8">
        <v>42.12</v>
      </c>
      <c r="T378" s="2"/>
      <c r="U378" s="12"/>
      <c r="V378" s="4"/>
    </row>
    <row r="379" spans="1:22">
      <c r="A379" s="9" t="s">
        <v>2114</v>
      </c>
      <c r="B379" s="9" t="s">
        <v>1226</v>
      </c>
      <c r="C379" s="9" t="s">
        <v>32</v>
      </c>
      <c r="D379" s="9" t="s">
        <v>23</v>
      </c>
      <c r="E379" s="9" t="s">
        <v>1374</v>
      </c>
      <c r="F379" s="9" t="s">
        <v>1375</v>
      </c>
      <c r="G379" s="9">
        <v>37.36</v>
      </c>
      <c r="H379" s="9">
        <v>17.78</v>
      </c>
      <c r="I379" s="9">
        <v>0.50119999999999998</v>
      </c>
      <c r="J379" s="9">
        <v>1.0931999999999999</v>
      </c>
      <c r="K379" s="9" t="s">
        <v>1385</v>
      </c>
      <c r="L379" s="9">
        <v>610</v>
      </c>
      <c r="M379" s="9" t="s">
        <v>1403</v>
      </c>
      <c r="N379" s="8" t="str">
        <f t="shared" si="5"/>
        <v>Approved</v>
      </c>
      <c r="O379" s="90" t="s">
        <v>1612</v>
      </c>
      <c r="P379" s="90" t="s">
        <v>1612</v>
      </c>
      <c r="Q379" s="9" t="s">
        <v>2115</v>
      </c>
      <c r="R379" s="9">
        <v>48</v>
      </c>
      <c r="S379" s="9">
        <v>0</v>
      </c>
      <c r="T379" s="3"/>
      <c r="U379" s="13"/>
      <c r="V379" s="4"/>
    </row>
    <row r="380" spans="1:22">
      <c r="A380" s="8" t="s">
        <v>2116</v>
      </c>
      <c r="B380" s="8" t="s">
        <v>458</v>
      </c>
      <c r="C380" s="8" t="s">
        <v>41</v>
      </c>
      <c r="D380" s="8" t="s">
        <v>10</v>
      </c>
      <c r="E380" s="8" t="s">
        <v>1389</v>
      </c>
      <c r="F380" s="8" t="s">
        <v>1390</v>
      </c>
      <c r="G380" s="8"/>
      <c r="H380" s="8">
        <v>11.13</v>
      </c>
      <c r="I380" s="8">
        <v>0.98050000000000004</v>
      </c>
      <c r="J380" s="8">
        <v>1.2897000000000001</v>
      </c>
      <c r="K380" s="8" t="s">
        <v>1358</v>
      </c>
      <c r="L380" s="8">
        <v>897</v>
      </c>
      <c r="M380" s="8" t="s">
        <v>1381</v>
      </c>
      <c r="N380" s="8" t="str">
        <f t="shared" si="5"/>
        <v xml:space="preserve">Rejected </v>
      </c>
      <c r="O380" s="89" t="s">
        <v>2117</v>
      </c>
      <c r="P380" s="89" t="s">
        <v>2117</v>
      </c>
      <c r="Q380" s="8"/>
      <c r="R380" s="8">
        <v>60</v>
      </c>
      <c r="S380" s="8">
        <v>16.440000000000001</v>
      </c>
      <c r="T380" s="2"/>
      <c r="U380" s="12"/>
      <c r="V380" s="4"/>
    </row>
    <row r="381" spans="1:22">
      <c r="A381" s="9" t="s">
        <v>2118</v>
      </c>
      <c r="B381" s="9" t="s">
        <v>391</v>
      </c>
      <c r="C381" s="9" t="s">
        <v>12</v>
      </c>
      <c r="D381" s="9" t="s">
        <v>23</v>
      </c>
      <c r="E381" s="9" t="s">
        <v>1389</v>
      </c>
      <c r="F381" s="9" t="s">
        <v>1384</v>
      </c>
      <c r="G381" s="9">
        <v>17.32</v>
      </c>
      <c r="H381" s="9">
        <v>11.06</v>
      </c>
      <c r="I381" s="9">
        <v>0.31940000000000002</v>
      </c>
      <c r="J381" s="9">
        <v>1.5313000000000001</v>
      </c>
      <c r="K381" s="9" t="s">
        <v>1395</v>
      </c>
      <c r="L381" s="9">
        <v>589</v>
      </c>
      <c r="M381" s="9" t="s">
        <v>1403</v>
      </c>
      <c r="N381" s="8" t="str">
        <f t="shared" si="5"/>
        <v>Approved</v>
      </c>
      <c r="O381" s="90" t="s">
        <v>165</v>
      </c>
      <c r="P381" s="90" t="s">
        <v>165</v>
      </c>
      <c r="Q381" s="9" t="s">
        <v>2119</v>
      </c>
      <c r="R381" s="9">
        <v>12</v>
      </c>
      <c r="S381" s="9">
        <v>11.52</v>
      </c>
      <c r="T381" s="3"/>
      <c r="U381" s="13"/>
      <c r="V381" s="4"/>
    </row>
    <row r="382" spans="1:22">
      <c r="A382" s="8" t="s">
        <v>2120</v>
      </c>
      <c r="B382" s="8" t="s">
        <v>251</v>
      </c>
      <c r="C382" s="8" t="s">
        <v>20</v>
      </c>
      <c r="D382" s="8" t="s">
        <v>23</v>
      </c>
      <c r="E382" s="8" t="s">
        <v>1400</v>
      </c>
      <c r="F382" s="8" t="s">
        <v>1375</v>
      </c>
      <c r="G382" s="8">
        <v>77.62</v>
      </c>
      <c r="H382" s="8">
        <v>11.4</v>
      </c>
      <c r="I382" s="8">
        <v>1.3645</v>
      </c>
      <c r="J382" s="8">
        <v>1.3453999999999999</v>
      </c>
      <c r="K382" s="8" t="s">
        <v>1358</v>
      </c>
      <c r="L382" s="8">
        <v>782</v>
      </c>
      <c r="M382" s="8" t="s">
        <v>1396</v>
      </c>
      <c r="N382" s="8" t="str">
        <f t="shared" si="5"/>
        <v>Approved</v>
      </c>
      <c r="O382" s="89" t="s">
        <v>2121</v>
      </c>
      <c r="P382" s="89" t="s">
        <v>2121</v>
      </c>
      <c r="Q382" s="8" t="s">
        <v>2122</v>
      </c>
      <c r="R382" s="8">
        <v>84</v>
      </c>
      <c r="S382" s="8">
        <v>70.14</v>
      </c>
      <c r="T382" s="2"/>
      <c r="U382" s="12"/>
      <c r="V382" s="4"/>
    </row>
    <row r="383" spans="1:22">
      <c r="A383" s="9" t="s">
        <v>2123</v>
      </c>
      <c r="B383" s="9" t="s">
        <v>1196</v>
      </c>
      <c r="C383" s="9" t="s">
        <v>32</v>
      </c>
      <c r="D383" s="9" t="s">
        <v>23</v>
      </c>
      <c r="E383" s="9" t="s">
        <v>1400</v>
      </c>
      <c r="F383" s="9" t="s">
        <v>1375</v>
      </c>
      <c r="G383" s="9">
        <v>69.81</v>
      </c>
      <c r="H383" s="9">
        <v>8.82</v>
      </c>
      <c r="I383" s="9">
        <v>1.2911999999999999</v>
      </c>
      <c r="J383" s="9">
        <v>1.1168</v>
      </c>
      <c r="K383" s="9" t="s">
        <v>1395</v>
      </c>
      <c r="L383" s="9">
        <v>594</v>
      </c>
      <c r="M383" s="9" t="s">
        <v>1396</v>
      </c>
      <c r="N383" s="8" t="str">
        <f t="shared" si="5"/>
        <v>Approved</v>
      </c>
      <c r="O383" s="90" t="s">
        <v>2124</v>
      </c>
      <c r="P383" s="90" t="s">
        <v>2124</v>
      </c>
      <c r="Q383" s="9" t="s">
        <v>1804</v>
      </c>
      <c r="R383" s="9">
        <v>84</v>
      </c>
      <c r="S383" s="9">
        <v>34.64</v>
      </c>
      <c r="T383" s="3"/>
      <c r="U383" s="13"/>
      <c r="V383" s="4"/>
    </row>
    <row r="384" spans="1:22">
      <c r="A384" s="8" t="s">
        <v>2125</v>
      </c>
      <c r="B384" s="8" t="s">
        <v>389</v>
      </c>
      <c r="C384" s="8" t="s">
        <v>41</v>
      </c>
      <c r="D384" s="8" t="s">
        <v>23</v>
      </c>
      <c r="E384" s="8" t="s">
        <v>1389</v>
      </c>
      <c r="F384" s="8" t="s">
        <v>1375</v>
      </c>
      <c r="G384" s="8">
        <v>38.049999999999997</v>
      </c>
      <c r="H384" s="8">
        <v>18.45</v>
      </c>
      <c r="I384" s="8">
        <v>0.30199999999999999</v>
      </c>
      <c r="J384" s="8">
        <v>0.80979999999999996</v>
      </c>
      <c r="K384" s="8" t="s">
        <v>1358</v>
      </c>
      <c r="L384" s="8">
        <v>584</v>
      </c>
      <c r="M384" s="8" t="s">
        <v>1386</v>
      </c>
      <c r="N384" s="8" t="str">
        <f t="shared" si="5"/>
        <v>Rejected</v>
      </c>
      <c r="O384" s="89" t="s">
        <v>652</v>
      </c>
      <c r="P384" s="89" t="s">
        <v>652</v>
      </c>
      <c r="Q384" s="8"/>
      <c r="R384" s="8">
        <v>84</v>
      </c>
      <c r="S384" s="8">
        <v>22.76</v>
      </c>
      <c r="T384" s="2"/>
      <c r="U384" s="12"/>
      <c r="V384" s="4"/>
    </row>
    <row r="385" spans="1:22">
      <c r="A385" s="9" t="s">
        <v>2126</v>
      </c>
      <c r="B385" s="9" t="s">
        <v>1287</v>
      </c>
      <c r="C385" s="9" t="s">
        <v>24</v>
      </c>
      <c r="D385" s="9" t="s">
        <v>23</v>
      </c>
      <c r="E385" s="9" t="s">
        <v>1380</v>
      </c>
      <c r="F385" s="9" t="s">
        <v>1390</v>
      </c>
      <c r="G385" s="9">
        <v>28.03</v>
      </c>
      <c r="H385" s="9">
        <v>14.56</v>
      </c>
      <c r="I385" s="9">
        <v>0.30759999999999998</v>
      </c>
      <c r="J385" s="9">
        <v>0.66039999999999999</v>
      </c>
      <c r="K385" s="9" t="s">
        <v>1412</v>
      </c>
      <c r="L385" s="9">
        <v>882</v>
      </c>
      <c r="M385" s="9" t="s">
        <v>1381</v>
      </c>
      <c r="N385" s="8" t="str">
        <f t="shared" si="5"/>
        <v xml:space="preserve">Rejected </v>
      </c>
      <c r="O385" s="90" t="s">
        <v>1707</v>
      </c>
      <c r="P385" s="90" t="s">
        <v>1707</v>
      </c>
      <c r="Q385" s="9"/>
      <c r="R385" s="9">
        <v>60</v>
      </c>
      <c r="S385" s="9">
        <v>25.94</v>
      </c>
      <c r="T385" s="3"/>
      <c r="U385" s="13"/>
      <c r="V385" s="4"/>
    </row>
    <row r="386" spans="1:22">
      <c r="A386" s="8" t="s">
        <v>2127</v>
      </c>
      <c r="B386" s="8" t="s">
        <v>1296</v>
      </c>
      <c r="C386" s="8" t="s">
        <v>35</v>
      </c>
      <c r="D386" s="8" t="s">
        <v>23</v>
      </c>
      <c r="E386" s="8" t="s">
        <v>1374</v>
      </c>
      <c r="F386" s="8" t="s">
        <v>1375</v>
      </c>
      <c r="G386" s="8">
        <v>49.54</v>
      </c>
      <c r="H386" s="8">
        <v>17.12</v>
      </c>
      <c r="I386" s="8">
        <v>0.80549999999999999</v>
      </c>
      <c r="J386" s="8">
        <v>2.4521999999999999</v>
      </c>
      <c r="K386" s="8" t="s">
        <v>1385</v>
      </c>
      <c r="L386" s="8">
        <v>577</v>
      </c>
      <c r="M386" s="8" t="s">
        <v>1426</v>
      </c>
      <c r="N386" s="8" t="str">
        <f t="shared" si="5"/>
        <v>Under Review</v>
      </c>
      <c r="O386" s="89" t="s">
        <v>1558</v>
      </c>
      <c r="P386" s="89" t="s">
        <v>1558</v>
      </c>
      <c r="Q386" s="8"/>
      <c r="R386" s="8">
        <v>24</v>
      </c>
      <c r="S386" s="8">
        <v>0</v>
      </c>
      <c r="T386" s="2"/>
      <c r="U386" s="12"/>
      <c r="V386" s="4"/>
    </row>
    <row r="387" spans="1:22">
      <c r="A387" s="9" t="s">
        <v>2128</v>
      </c>
      <c r="B387" s="9" t="s">
        <v>1033</v>
      </c>
      <c r="C387" s="9" t="s">
        <v>16</v>
      </c>
      <c r="D387" s="9" t="s">
        <v>1360</v>
      </c>
      <c r="E387" s="9" t="s">
        <v>1380</v>
      </c>
      <c r="F387" s="9" t="s">
        <v>1375</v>
      </c>
      <c r="G387" s="9">
        <v>83.57</v>
      </c>
      <c r="H387" s="9">
        <v>12.38</v>
      </c>
      <c r="I387" s="9">
        <v>1.3086</v>
      </c>
      <c r="J387" s="9">
        <v>1.4923</v>
      </c>
      <c r="K387" s="9" t="s">
        <v>1385</v>
      </c>
      <c r="L387" s="9">
        <v>552</v>
      </c>
      <c r="M387" s="9" t="s">
        <v>1403</v>
      </c>
      <c r="N387" s="8" t="str">
        <f t="shared" ref="N387:N450" si="6">PROPER(M387)</f>
        <v>Approved</v>
      </c>
      <c r="O387" s="90" t="s">
        <v>1624</v>
      </c>
      <c r="P387" s="90" t="s">
        <v>1624</v>
      </c>
      <c r="Q387" s="9" t="s">
        <v>2129</v>
      </c>
      <c r="R387" s="9">
        <v>84</v>
      </c>
      <c r="S387" s="9">
        <v>0</v>
      </c>
      <c r="T387" s="3"/>
      <c r="U387" s="13"/>
      <c r="V387" s="4"/>
    </row>
    <row r="388" spans="1:22">
      <c r="A388" s="8" t="s">
        <v>2130</v>
      </c>
      <c r="B388" s="8" t="s">
        <v>91</v>
      </c>
      <c r="C388" s="8" t="s">
        <v>28</v>
      </c>
      <c r="D388" s="8" t="s">
        <v>31</v>
      </c>
      <c r="E388" s="8" t="s">
        <v>1374</v>
      </c>
      <c r="F388" s="8" t="s">
        <v>1384</v>
      </c>
      <c r="G388" s="8">
        <v>90.67</v>
      </c>
      <c r="H388" s="8">
        <v>17.89</v>
      </c>
      <c r="I388" s="8">
        <v>1.1556</v>
      </c>
      <c r="J388" s="8">
        <v>1.6273</v>
      </c>
      <c r="K388" s="8" t="s">
        <v>1376</v>
      </c>
      <c r="L388" s="8">
        <v>707</v>
      </c>
      <c r="M388" s="8" t="s">
        <v>1381</v>
      </c>
      <c r="N388" s="8" t="str">
        <f t="shared" si="6"/>
        <v xml:space="preserve">Rejected </v>
      </c>
      <c r="O388" s="89" t="s">
        <v>2131</v>
      </c>
      <c r="P388" s="89" t="s">
        <v>2131</v>
      </c>
      <c r="Q388" s="8"/>
      <c r="R388" s="8">
        <v>120</v>
      </c>
      <c r="S388" s="8">
        <v>14.07</v>
      </c>
      <c r="T388" s="2"/>
      <c r="U388" s="12"/>
      <c r="V388" s="4"/>
    </row>
    <row r="389" spans="1:22">
      <c r="A389" s="9" t="s">
        <v>2132</v>
      </c>
      <c r="B389" s="9" t="s">
        <v>1062</v>
      </c>
      <c r="C389" s="9" t="s">
        <v>24</v>
      </c>
      <c r="D389" s="9" t="s">
        <v>10</v>
      </c>
      <c r="E389" s="9" t="s">
        <v>1389</v>
      </c>
      <c r="F389" s="9" t="s">
        <v>1375</v>
      </c>
      <c r="G389" s="9">
        <v>5.41</v>
      </c>
      <c r="H389" s="9">
        <v>15.08</v>
      </c>
      <c r="I389" s="9">
        <v>6.0299999999999999E-2</v>
      </c>
      <c r="J389" s="9">
        <v>0.48849999999999999</v>
      </c>
      <c r="K389" s="9" t="s">
        <v>1412</v>
      </c>
      <c r="L389" s="9">
        <v>725</v>
      </c>
      <c r="M389" s="9" t="s">
        <v>1426</v>
      </c>
      <c r="N389" s="8" t="str">
        <f t="shared" si="6"/>
        <v>Under Review</v>
      </c>
      <c r="O389" s="90" t="s">
        <v>2133</v>
      </c>
      <c r="P389" s="90" t="s">
        <v>2133</v>
      </c>
      <c r="Q389" s="9"/>
      <c r="R389" s="9">
        <v>12</v>
      </c>
      <c r="S389" s="9">
        <v>1.08</v>
      </c>
      <c r="T389" s="3"/>
      <c r="U389" s="13"/>
      <c r="V389" s="4"/>
    </row>
    <row r="390" spans="1:22">
      <c r="A390" s="8" t="s">
        <v>2134</v>
      </c>
      <c r="B390" s="8" t="s">
        <v>207</v>
      </c>
      <c r="C390" s="8" t="s">
        <v>41</v>
      </c>
      <c r="D390" s="8" t="s">
        <v>44</v>
      </c>
      <c r="E390" s="8" t="s">
        <v>1380</v>
      </c>
      <c r="F390" s="8" t="s">
        <v>1384</v>
      </c>
      <c r="G390" s="8">
        <v>91.88</v>
      </c>
      <c r="H390" s="8">
        <v>8.4499999999999993</v>
      </c>
      <c r="I390" s="8">
        <v>0.89700000000000002</v>
      </c>
      <c r="J390" s="8">
        <v>8.0115999999999996</v>
      </c>
      <c r="K390" s="8" t="s">
        <v>1395</v>
      </c>
      <c r="L390" s="8">
        <v>555</v>
      </c>
      <c r="M390" s="8" t="s">
        <v>1386</v>
      </c>
      <c r="N390" s="8" t="str">
        <f t="shared" si="6"/>
        <v>Rejected</v>
      </c>
      <c r="O390" s="89" t="s">
        <v>1416</v>
      </c>
      <c r="P390" s="89" t="s">
        <v>1416</v>
      </c>
      <c r="Q390" s="8"/>
      <c r="R390" s="8">
        <v>12</v>
      </c>
      <c r="S390" s="8">
        <v>45.14</v>
      </c>
      <c r="T390" s="2"/>
      <c r="U390" s="12"/>
      <c r="V390" s="4"/>
    </row>
    <row r="391" spans="1:22">
      <c r="A391" s="9" t="s">
        <v>2135</v>
      </c>
      <c r="B391" s="9" t="s">
        <v>522</v>
      </c>
      <c r="C391" s="9" t="s">
        <v>20</v>
      </c>
      <c r="D391" s="9" t="s">
        <v>1360</v>
      </c>
      <c r="E391" s="9" t="s">
        <v>1408</v>
      </c>
      <c r="F391" s="9" t="s">
        <v>1384</v>
      </c>
      <c r="G391" s="9">
        <v>38.549999999999997</v>
      </c>
      <c r="H391" s="9">
        <v>10.57</v>
      </c>
      <c r="I391" s="9">
        <v>0.51949999999999996</v>
      </c>
      <c r="J391" s="9">
        <v>0.52170000000000005</v>
      </c>
      <c r="K391" s="9" t="s">
        <v>1395</v>
      </c>
      <c r="L391" s="9">
        <v>879</v>
      </c>
      <c r="M391" s="9" t="s">
        <v>1386</v>
      </c>
      <c r="N391" s="8" t="str">
        <f t="shared" si="6"/>
        <v>Rejected</v>
      </c>
      <c r="O391" s="90" t="s">
        <v>2136</v>
      </c>
      <c r="P391" s="90" t="s">
        <v>2136</v>
      </c>
      <c r="Q391" s="9"/>
      <c r="R391" s="9">
        <v>120</v>
      </c>
      <c r="S391" s="9">
        <v>32.81</v>
      </c>
      <c r="T391" s="3"/>
      <c r="U391" s="13"/>
      <c r="V391" s="4"/>
    </row>
    <row r="392" spans="1:22">
      <c r="A392" s="8" t="s">
        <v>2137</v>
      </c>
      <c r="B392" s="8" t="s">
        <v>1022</v>
      </c>
      <c r="C392" s="8" t="s">
        <v>35</v>
      </c>
      <c r="D392" s="8" t="s">
        <v>31</v>
      </c>
      <c r="E392" s="8" t="s">
        <v>1380</v>
      </c>
      <c r="F392" s="8" t="s">
        <v>1375</v>
      </c>
      <c r="G392" s="8">
        <v>36.159999999999997</v>
      </c>
      <c r="H392" s="8">
        <v>16</v>
      </c>
      <c r="I392" s="8">
        <v>0.46450000000000002</v>
      </c>
      <c r="J392" s="8">
        <v>1.2713000000000001</v>
      </c>
      <c r="K392" s="8" t="s">
        <v>1385</v>
      </c>
      <c r="L392" s="8">
        <v>855</v>
      </c>
      <c r="M392" s="8" t="s">
        <v>1403</v>
      </c>
      <c r="N392" s="8" t="str">
        <f t="shared" si="6"/>
        <v>Approved</v>
      </c>
      <c r="O392" s="89" t="s">
        <v>2086</v>
      </c>
      <c r="P392" s="89" t="s">
        <v>2086</v>
      </c>
      <c r="Q392" s="8" t="s">
        <v>267</v>
      </c>
      <c r="R392" s="8">
        <v>36</v>
      </c>
      <c r="S392" s="8">
        <v>0</v>
      </c>
      <c r="T392" s="2"/>
      <c r="U392" s="12"/>
      <c r="V392" s="4"/>
    </row>
    <row r="393" spans="1:22">
      <c r="A393" s="9" t="s">
        <v>2138</v>
      </c>
      <c r="B393" s="9" t="s">
        <v>1028</v>
      </c>
      <c r="C393" s="9" t="s">
        <v>32</v>
      </c>
      <c r="D393" s="9" t="s">
        <v>31</v>
      </c>
      <c r="E393" s="9" t="s">
        <v>1374</v>
      </c>
      <c r="F393" s="9" t="s">
        <v>1390</v>
      </c>
      <c r="G393" s="9">
        <v>79.83</v>
      </c>
      <c r="H393" s="9">
        <v>15.2</v>
      </c>
      <c r="I393" s="9">
        <v>1.0024</v>
      </c>
      <c r="J393" s="9">
        <v>1.9075</v>
      </c>
      <c r="K393" s="9" t="s">
        <v>1385</v>
      </c>
      <c r="L393" s="9">
        <v>550</v>
      </c>
      <c r="M393" s="9" t="s">
        <v>1403</v>
      </c>
      <c r="N393" s="8" t="str">
        <f t="shared" si="6"/>
        <v>Approved</v>
      </c>
      <c r="O393" s="90" t="s">
        <v>270</v>
      </c>
      <c r="P393" s="90" t="s">
        <v>270</v>
      </c>
      <c r="Q393" s="9" t="s">
        <v>2139</v>
      </c>
      <c r="R393" s="9">
        <v>60</v>
      </c>
      <c r="S393" s="9">
        <v>0</v>
      </c>
      <c r="T393" s="3"/>
      <c r="U393" s="13"/>
      <c r="V393" s="4"/>
    </row>
    <row r="394" spans="1:22">
      <c r="A394" s="8" t="s">
        <v>2140</v>
      </c>
      <c r="B394" s="8" t="s">
        <v>1294</v>
      </c>
      <c r="C394" s="8" t="s">
        <v>12</v>
      </c>
      <c r="D394" s="8" t="s">
        <v>23</v>
      </c>
      <c r="E394" s="8" t="s">
        <v>1374</v>
      </c>
      <c r="F394" s="8" t="s">
        <v>1390</v>
      </c>
      <c r="G394" s="8">
        <v>19.46</v>
      </c>
      <c r="H394" s="8">
        <v>13.96</v>
      </c>
      <c r="I394" s="8">
        <v>0.20599999999999999</v>
      </c>
      <c r="J394" s="8">
        <v>0.30170000000000002</v>
      </c>
      <c r="K394" s="8"/>
      <c r="L394" s="8">
        <v>567</v>
      </c>
      <c r="M394" s="8" t="s">
        <v>1426</v>
      </c>
      <c r="N394" s="8" t="str">
        <f t="shared" si="6"/>
        <v>Under Review</v>
      </c>
      <c r="O394" s="89" t="s">
        <v>2141</v>
      </c>
      <c r="P394" s="89" t="s">
        <v>2141</v>
      </c>
      <c r="Q394" s="8"/>
      <c r="R394" s="8">
        <v>120</v>
      </c>
      <c r="S394" s="8">
        <v>12.36</v>
      </c>
      <c r="T394" s="2"/>
      <c r="U394" s="12"/>
      <c r="V394" s="4"/>
    </row>
    <row r="395" spans="1:22">
      <c r="A395" s="9" t="s">
        <v>2142</v>
      </c>
      <c r="B395" s="9" t="s">
        <v>672</v>
      </c>
      <c r="C395" s="9" t="s">
        <v>35</v>
      </c>
      <c r="D395" s="9" t="s">
        <v>31</v>
      </c>
      <c r="E395" s="9" t="s">
        <v>1408</v>
      </c>
      <c r="F395" s="9" t="s">
        <v>1390</v>
      </c>
      <c r="G395" s="9">
        <v>90.4</v>
      </c>
      <c r="H395" s="9">
        <v>11.44</v>
      </c>
      <c r="I395" s="9">
        <v>0.67269999999999996</v>
      </c>
      <c r="J395" s="9">
        <v>0.96030000000000004</v>
      </c>
      <c r="K395" s="9" t="s">
        <v>1395</v>
      </c>
      <c r="L395" s="9">
        <v>730</v>
      </c>
      <c r="M395" s="9" t="s">
        <v>1396</v>
      </c>
      <c r="N395" s="8" t="str">
        <f t="shared" si="6"/>
        <v>Approved</v>
      </c>
      <c r="O395" s="90" t="s">
        <v>2143</v>
      </c>
      <c r="P395" s="90" t="s">
        <v>2143</v>
      </c>
      <c r="Q395" s="9" t="s">
        <v>2144</v>
      </c>
      <c r="R395" s="9">
        <v>240</v>
      </c>
      <c r="S395" s="9">
        <v>56.42</v>
      </c>
      <c r="T395" s="3"/>
      <c r="U395" s="13"/>
      <c r="V395" s="4"/>
    </row>
    <row r="396" spans="1:22">
      <c r="A396" s="8" t="s">
        <v>2145</v>
      </c>
      <c r="B396" s="8" t="s">
        <v>1065</v>
      </c>
      <c r="C396" s="8" t="s">
        <v>32</v>
      </c>
      <c r="D396" s="8" t="s">
        <v>44</v>
      </c>
      <c r="E396" s="8" t="s">
        <v>1389</v>
      </c>
      <c r="F396" s="8" t="s">
        <v>1375</v>
      </c>
      <c r="G396" s="8">
        <v>72.61</v>
      </c>
      <c r="H396" s="8">
        <v>12.81</v>
      </c>
      <c r="I396" s="8">
        <v>0.8</v>
      </c>
      <c r="J396" s="8">
        <v>6.4789000000000003</v>
      </c>
      <c r="K396" s="8" t="s">
        <v>1395</v>
      </c>
      <c r="L396" s="8">
        <v>652</v>
      </c>
      <c r="M396" s="8" t="s">
        <v>1403</v>
      </c>
      <c r="N396" s="8" t="str">
        <f t="shared" si="6"/>
        <v>Approved</v>
      </c>
      <c r="O396" s="89" t="s">
        <v>1936</v>
      </c>
      <c r="P396" s="89" t="s">
        <v>1936</v>
      </c>
      <c r="Q396" s="8" t="s">
        <v>1683</v>
      </c>
      <c r="R396" s="8">
        <v>12</v>
      </c>
      <c r="S396" s="8">
        <v>33.549999999999997</v>
      </c>
      <c r="T396" s="2"/>
      <c r="U396" s="12"/>
      <c r="V396" s="4"/>
    </row>
    <row r="397" spans="1:22">
      <c r="A397" s="9" t="s">
        <v>2146</v>
      </c>
      <c r="B397" s="9" t="s">
        <v>897</v>
      </c>
      <c r="C397" s="9" t="s">
        <v>7</v>
      </c>
      <c r="D397" s="9" t="s">
        <v>1360</v>
      </c>
      <c r="E397" s="9" t="s">
        <v>1411</v>
      </c>
      <c r="F397" s="9" t="s">
        <v>1384</v>
      </c>
      <c r="G397" s="9">
        <v>92.31</v>
      </c>
      <c r="H397" s="9">
        <v>18.12</v>
      </c>
      <c r="I397" s="9">
        <v>1.7670999999999999</v>
      </c>
      <c r="J397" s="9">
        <v>2.7174</v>
      </c>
      <c r="K397" s="9" t="s">
        <v>1358</v>
      </c>
      <c r="L397" s="9">
        <v>621</v>
      </c>
      <c r="M397" s="9" t="s">
        <v>1386</v>
      </c>
      <c r="N397" s="8" t="str">
        <f t="shared" si="6"/>
        <v>Rejected</v>
      </c>
      <c r="O397" s="90" t="s">
        <v>2095</v>
      </c>
      <c r="P397" s="90" t="s">
        <v>2095</v>
      </c>
      <c r="Q397" s="9"/>
      <c r="R397" s="9">
        <v>48</v>
      </c>
      <c r="S397" s="9">
        <v>71.099999999999994</v>
      </c>
      <c r="T397" s="3"/>
      <c r="U397" s="13"/>
      <c r="V397" s="4"/>
    </row>
    <row r="398" spans="1:22">
      <c r="A398" s="8" t="s">
        <v>2147</v>
      </c>
      <c r="B398" s="8" t="s">
        <v>1134</v>
      </c>
      <c r="C398" s="8" t="s">
        <v>16</v>
      </c>
      <c r="D398" s="8" t="s">
        <v>31</v>
      </c>
      <c r="E398" s="8" t="s">
        <v>1400</v>
      </c>
      <c r="F398" s="8" t="s">
        <v>1375</v>
      </c>
      <c r="G398" s="8">
        <v>17.37</v>
      </c>
      <c r="H398" s="8"/>
      <c r="I398" s="8">
        <v>0.12529999999999999</v>
      </c>
      <c r="J398" s="8"/>
      <c r="K398" s="8" t="s">
        <v>1412</v>
      </c>
      <c r="L398" s="8">
        <v>559</v>
      </c>
      <c r="M398" s="8" t="s">
        <v>1426</v>
      </c>
      <c r="N398" s="8" t="str">
        <f t="shared" si="6"/>
        <v>Under Review</v>
      </c>
      <c r="O398" s="89" t="s">
        <v>613</v>
      </c>
      <c r="P398" s="89" t="s">
        <v>613</v>
      </c>
      <c r="Q398" s="8"/>
      <c r="R398" s="8">
        <v>36</v>
      </c>
      <c r="S398" s="8">
        <v>4.46</v>
      </c>
      <c r="T398" s="2"/>
      <c r="U398" s="12"/>
      <c r="V398" s="4"/>
    </row>
    <row r="399" spans="1:22">
      <c r="A399" s="9" t="s">
        <v>2148</v>
      </c>
      <c r="B399" s="9" t="s">
        <v>1056</v>
      </c>
      <c r="C399" s="9" t="s">
        <v>20</v>
      </c>
      <c r="D399" s="9" t="s">
        <v>1360</v>
      </c>
      <c r="E399" s="9" t="s">
        <v>1374</v>
      </c>
      <c r="F399" s="9" t="s">
        <v>1390</v>
      </c>
      <c r="G399" s="9">
        <v>84.72</v>
      </c>
      <c r="H399" s="9">
        <v>12.75</v>
      </c>
      <c r="I399" s="9">
        <v>0.86170000000000002</v>
      </c>
      <c r="J399" s="9">
        <v>1.0580000000000001</v>
      </c>
      <c r="K399" s="9" t="s">
        <v>1358</v>
      </c>
      <c r="L399" s="9">
        <v>758</v>
      </c>
      <c r="M399" s="9" t="s">
        <v>1381</v>
      </c>
      <c r="N399" s="8" t="str">
        <f t="shared" si="6"/>
        <v xml:space="preserve">Rejected </v>
      </c>
      <c r="O399" s="90" t="s">
        <v>2149</v>
      </c>
      <c r="P399" s="90" t="s">
        <v>2149</v>
      </c>
      <c r="Q399" s="9"/>
      <c r="R399" s="9">
        <v>180</v>
      </c>
      <c r="S399" s="9">
        <v>58.79</v>
      </c>
      <c r="T399" s="3"/>
      <c r="U399" s="13"/>
      <c r="V399" s="4"/>
    </row>
    <row r="400" spans="1:22">
      <c r="A400" s="8" t="s">
        <v>2150</v>
      </c>
      <c r="B400" s="8" t="s">
        <v>1184</v>
      </c>
      <c r="C400" s="8" t="s">
        <v>35</v>
      </c>
      <c r="D400" s="8" t="s">
        <v>1360</v>
      </c>
      <c r="E400" s="8" t="s">
        <v>1380</v>
      </c>
      <c r="F400" s="8" t="s">
        <v>1375</v>
      </c>
      <c r="G400" s="8">
        <v>13.72</v>
      </c>
      <c r="H400" s="8">
        <v>8.9700000000000006</v>
      </c>
      <c r="I400" s="8">
        <v>0.22770000000000001</v>
      </c>
      <c r="J400" s="8">
        <v>0.28460000000000002</v>
      </c>
      <c r="K400" s="8" t="s">
        <v>1376</v>
      </c>
      <c r="L400" s="8">
        <v>892</v>
      </c>
      <c r="M400" s="8" t="s">
        <v>1403</v>
      </c>
      <c r="N400" s="8" t="str">
        <f t="shared" si="6"/>
        <v>Approved</v>
      </c>
      <c r="O400" s="89" t="s">
        <v>2045</v>
      </c>
      <c r="P400" s="89" t="s">
        <v>2045</v>
      </c>
      <c r="Q400" s="8" t="s">
        <v>2090</v>
      </c>
      <c r="R400" s="8">
        <v>60</v>
      </c>
      <c r="S400" s="8">
        <v>2.21</v>
      </c>
      <c r="T400" s="2"/>
      <c r="U400" s="12"/>
      <c r="V400" s="4"/>
    </row>
    <row r="401" spans="1:22">
      <c r="A401" s="9" t="s">
        <v>2151</v>
      </c>
      <c r="B401" s="9" t="s">
        <v>889</v>
      </c>
      <c r="C401" s="9" t="s">
        <v>7</v>
      </c>
      <c r="D401" s="9" t="s">
        <v>1360</v>
      </c>
      <c r="E401" s="9" t="s">
        <v>1411</v>
      </c>
      <c r="F401" s="9" t="s">
        <v>1384</v>
      </c>
      <c r="G401" s="9">
        <v>77.02</v>
      </c>
      <c r="H401" s="9">
        <v>11.24</v>
      </c>
      <c r="I401" s="9">
        <v>1.3362000000000001</v>
      </c>
      <c r="J401" s="9">
        <v>1.0713999999999999</v>
      </c>
      <c r="K401" s="9" t="s">
        <v>1385</v>
      </c>
      <c r="L401" s="9">
        <v>709</v>
      </c>
      <c r="M401" s="9" t="s">
        <v>1381</v>
      </c>
      <c r="N401" s="8" t="str">
        <f t="shared" si="6"/>
        <v xml:space="preserve">Rejected </v>
      </c>
      <c r="O401" s="90" t="s">
        <v>744</v>
      </c>
      <c r="P401" s="90" t="s">
        <v>744</v>
      </c>
      <c r="Q401" s="9"/>
      <c r="R401" s="9">
        <v>120</v>
      </c>
      <c r="S401" s="9">
        <v>0</v>
      </c>
      <c r="T401" s="3"/>
      <c r="U401" s="13"/>
      <c r="V401" s="4"/>
    </row>
    <row r="402" spans="1:22">
      <c r="A402" s="8" t="s">
        <v>2152</v>
      </c>
      <c r="B402" s="8" t="s">
        <v>386</v>
      </c>
      <c r="C402" s="8" t="s">
        <v>24</v>
      </c>
      <c r="D402" s="8" t="s">
        <v>44</v>
      </c>
      <c r="E402" s="8" t="s">
        <v>1380</v>
      </c>
      <c r="F402" s="8" t="s">
        <v>1375</v>
      </c>
      <c r="G402" s="8">
        <v>39.020000000000003</v>
      </c>
      <c r="H402" s="8">
        <v>9.16</v>
      </c>
      <c r="I402" s="8">
        <v>0.37719999999999998</v>
      </c>
      <c r="J402" s="8">
        <v>0.39950000000000002</v>
      </c>
      <c r="K402" s="8" t="s">
        <v>1385</v>
      </c>
      <c r="L402" s="8">
        <v>871</v>
      </c>
      <c r="M402" s="8" t="s">
        <v>1426</v>
      </c>
      <c r="N402" s="8" t="str">
        <f t="shared" si="6"/>
        <v>Under Review</v>
      </c>
      <c r="O402" s="89" t="s">
        <v>1944</v>
      </c>
      <c r="P402" s="89" t="s">
        <v>1944</v>
      </c>
      <c r="Q402" s="8"/>
      <c r="R402" s="8">
        <v>180</v>
      </c>
      <c r="S402" s="8">
        <v>0</v>
      </c>
      <c r="T402" s="2"/>
      <c r="U402" s="12"/>
      <c r="V402" s="4"/>
    </row>
    <row r="403" spans="1:22">
      <c r="A403" s="9" t="s">
        <v>2153</v>
      </c>
      <c r="B403" s="9" t="s">
        <v>798</v>
      </c>
      <c r="C403" s="9" t="s">
        <v>12</v>
      </c>
      <c r="D403" s="9" t="s">
        <v>44</v>
      </c>
      <c r="E403" s="9" t="s">
        <v>1380</v>
      </c>
      <c r="F403" s="9" t="s">
        <v>1375</v>
      </c>
      <c r="G403" s="9">
        <v>68.92</v>
      </c>
      <c r="H403" s="9">
        <v>16.989999999999998</v>
      </c>
      <c r="I403" s="9">
        <v>1.1753</v>
      </c>
      <c r="J403" s="9">
        <v>6.2854999999999999</v>
      </c>
      <c r="K403" s="9" t="s">
        <v>1395</v>
      </c>
      <c r="L403" s="9">
        <v>704</v>
      </c>
      <c r="M403" s="9" t="s">
        <v>1426</v>
      </c>
      <c r="N403" s="8" t="str">
        <f t="shared" si="6"/>
        <v>Under Review</v>
      </c>
      <c r="O403" s="90" t="s">
        <v>1797</v>
      </c>
      <c r="P403" s="90" t="s">
        <v>1797</v>
      </c>
      <c r="Q403" s="9"/>
      <c r="R403" s="9">
        <v>12</v>
      </c>
      <c r="S403" s="9">
        <v>40.56</v>
      </c>
      <c r="T403" s="3"/>
      <c r="U403" s="13"/>
      <c r="V403" s="4"/>
    </row>
    <row r="404" spans="1:22">
      <c r="A404" s="8" t="s">
        <v>2154</v>
      </c>
      <c r="B404" s="8" t="s">
        <v>755</v>
      </c>
      <c r="C404" s="8" t="s">
        <v>32</v>
      </c>
      <c r="D404" s="8" t="s">
        <v>44</v>
      </c>
      <c r="E404" s="8" t="s">
        <v>1380</v>
      </c>
      <c r="F404" s="8" t="s">
        <v>1375</v>
      </c>
      <c r="G404" s="8">
        <v>43.07</v>
      </c>
      <c r="H404" s="8">
        <v>8.7799999999999994</v>
      </c>
      <c r="I404" s="8">
        <v>0.73680000000000001</v>
      </c>
      <c r="J404" s="8">
        <v>0.43120000000000003</v>
      </c>
      <c r="K404" s="8" t="s">
        <v>1358</v>
      </c>
      <c r="L404" s="8">
        <v>580</v>
      </c>
      <c r="M404" s="8" t="s">
        <v>1426</v>
      </c>
      <c r="N404" s="8" t="str">
        <f t="shared" si="6"/>
        <v>Under Review</v>
      </c>
      <c r="O404" s="89" t="s">
        <v>2117</v>
      </c>
      <c r="P404" s="89" t="s">
        <v>2117</v>
      </c>
      <c r="Q404" s="8"/>
      <c r="R404" s="8">
        <v>180</v>
      </c>
      <c r="S404" s="8">
        <v>30.37</v>
      </c>
      <c r="T404" s="2"/>
      <c r="U404" s="12"/>
      <c r="V404" s="4"/>
    </row>
    <row r="405" spans="1:22">
      <c r="A405" s="9" t="s">
        <v>2155</v>
      </c>
      <c r="B405" s="9" t="s">
        <v>243</v>
      </c>
      <c r="C405" s="9" t="s">
        <v>16</v>
      </c>
      <c r="D405" s="9" t="s">
        <v>44</v>
      </c>
      <c r="E405" s="9" t="s">
        <v>1411</v>
      </c>
      <c r="F405" s="9" t="s">
        <v>1375</v>
      </c>
      <c r="G405" s="9">
        <v>87.16</v>
      </c>
      <c r="H405" s="9">
        <v>7.58</v>
      </c>
      <c r="I405" s="9">
        <v>1.6755</v>
      </c>
      <c r="J405" s="9">
        <v>1.7498</v>
      </c>
      <c r="K405" s="9" t="s">
        <v>1395</v>
      </c>
      <c r="L405" s="9">
        <v>838</v>
      </c>
      <c r="M405" s="9" t="s">
        <v>1403</v>
      </c>
      <c r="N405" s="8" t="str">
        <f t="shared" si="6"/>
        <v>Approved</v>
      </c>
      <c r="O405" s="90" t="s">
        <v>2156</v>
      </c>
      <c r="P405" s="90" t="s">
        <v>2156</v>
      </c>
      <c r="Q405" s="9" t="s">
        <v>627</v>
      </c>
      <c r="R405" s="9">
        <v>60</v>
      </c>
      <c r="S405" s="9">
        <v>12.31</v>
      </c>
      <c r="T405" s="3"/>
      <c r="U405" s="13"/>
      <c r="V405" s="4"/>
    </row>
    <row r="406" spans="1:22">
      <c r="A406" s="8" t="s">
        <v>2157</v>
      </c>
      <c r="B406" s="8" t="s">
        <v>761</v>
      </c>
      <c r="C406" s="8" t="s">
        <v>35</v>
      </c>
      <c r="D406" s="8" t="s">
        <v>31</v>
      </c>
      <c r="E406" s="8" t="s">
        <v>1380</v>
      </c>
      <c r="F406" s="8" t="s">
        <v>1390</v>
      </c>
      <c r="G406" s="8">
        <v>68.95</v>
      </c>
      <c r="H406" s="8">
        <v>11.21</v>
      </c>
      <c r="I406" s="8">
        <v>0.65100000000000002</v>
      </c>
      <c r="J406" s="8">
        <v>6.1006999999999998</v>
      </c>
      <c r="K406" s="8" t="s">
        <v>1358</v>
      </c>
      <c r="L406" s="8">
        <v>751</v>
      </c>
      <c r="M406" s="8" t="s">
        <v>1426</v>
      </c>
      <c r="N406" s="8" t="str">
        <f t="shared" si="6"/>
        <v>Under Review</v>
      </c>
      <c r="O406" s="89" t="s">
        <v>1688</v>
      </c>
      <c r="P406" s="89" t="s">
        <v>1688</v>
      </c>
      <c r="Q406" s="8"/>
      <c r="R406" s="8">
        <v>12</v>
      </c>
      <c r="S406" s="8">
        <v>24.08</v>
      </c>
      <c r="T406" s="2"/>
      <c r="U406" s="12"/>
      <c r="V406" s="4"/>
    </row>
    <row r="407" spans="1:22">
      <c r="A407" s="9" t="s">
        <v>2158</v>
      </c>
      <c r="B407" s="9" t="s">
        <v>509</v>
      </c>
      <c r="C407" s="9" t="s">
        <v>7</v>
      </c>
      <c r="D407" s="9" t="s">
        <v>23</v>
      </c>
      <c r="E407" s="9" t="s">
        <v>1380</v>
      </c>
      <c r="F407" s="9" t="s">
        <v>1375</v>
      </c>
      <c r="G407" s="9">
        <v>73.459999999999994</v>
      </c>
      <c r="H407" s="9">
        <v>11.86</v>
      </c>
      <c r="I407" s="9">
        <v>0.56040000000000001</v>
      </c>
      <c r="J407" s="9">
        <v>0.80169999999999997</v>
      </c>
      <c r="K407" s="9" t="s">
        <v>1385</v>
      </c>
      <c r="L407" s="9">
        <v>865</v>
      </c>
      <c r="M407" s="9" t="s">
        <v>1386</v>
      </c>
      <c r="N407" s="8" t="str">
        <f t="shared" si="6"/>
        <v>Rejected</v>
      </c>
      <c r="O407" s="90" t="s">
        <v>1907</v>
      </c>
      <c r="P407" s="90" t="s">
        <v>1907</v>
      </c>
      <c r="Q407" s="9"/>
      <c r="R407" s="9">
        <v>240</v>
      </c>
      <c r="S407" s="9">
        <v>0</v>
      </c>
      <c r="T407" s="3"/>
      <c r="U407" s="13"/>
      <c r="V407" s="4"/>
    </row>
    <row r="408" spans="1:22">
      <c r="A408" s="8" t="s">
        <v>2159</v>
      </c>
      <c r="B408" s="8" t="s">
        <v>475</v>
      </c>
      <c r="C408" s="8" t="s">
        <v>28</v>
      </c>
      <c r="D408" s="8" t="s">
        <v>44</v>
      </c>
      <c r="E408" s="8" t="s">
        <v>1374</v>
      </c>
      <c r="F408" s="8" t="s">
        <v>1390</v>
      </c>
      <c r="G408" s="8">
        <v>25.17</v>
      </c>
      <c r="H408" s="8">
        <v>16.68</v>
      </c>
      <c r="I408" s="8">
        <v>0.40250000000000002</v>
      </c>
      <c r="J408" s="8">
        <v>0.36309999999999998</v>
      </c>
      <c r="K408" s="8" t="s">
        <v>1358</v>
      </c>
      <c r="L408" s="8">
        <v>643</v>
      </c>
      <c r="M408" s="8" t="s">
        <v>1377</v>
      </c>
      <c r="N408" s="8" t="str">
        <f t="shared" si="6"/>
        <v>Approved</v>
      </c>
      <c r="O408" s="89" t="s">
        <v>1981</v>
      </c>
      <c r="P408" s="89" t="s">
        <v>1981</v>
      </c>
      <c r="Q408" s="8" t="s">
        <v>2027</v>
      </c>
      <c r="R408" s="8">
        <v>240</v>
      </c>
      <c r="S408" s="8">
        <v>9.5</v>
      </c>
      <c r="T408" s="2"/>
      <c r="U408" s="12"/>
      <c r="V408" s="4"/>
    </row>
    <row r="409" spans="1:22">
      <c r="A409" s="9" t="s">
        <v>2160</v>
      </c>
      <c r="B409" s="9" t="s">
        <v>1056</v>
      </c>
      <c r="C409" s="9" t="s">
        <v>12</v>
      </c>
      <c r="D409" s="9" t="s">
        <v>44</v>
      </c>
      <c r="E409" s="9" t="s">
        <v>1411</v>
      </c>
      <c r="F409" s="9" t="s">
        <v>1390</v>
      </c>
      <c r="G409" s="9">
        <v>8.8000000000000007</v>
      </c>
      <c r="H409" s="9">
        <v>15.74</v>
      </c>
      <c r="I409" s="9">
        <v>9.98E-2</v>
      </c>
      <c r="J409" s="9">
        <v>0.79730000000000001</v>
      </c>
      <c r="K409" s="9" t="s">
        <v>1395</v>
      </c>
      <c r="L409" s="9">
        <v>758</v>
      </c>
      <c r="M409" s="9" t="s">
        <v>1381</v>
      </c>
      <c r="N409" s="8" t="str">
        <f t="shared" si="6"/>
        <v xml:space="preserve">Rejected </v>
      </c>
      <c r="O409" s="90" t="s">
        <v>2161</v>
      </c>
      <c r="P409" s="90" t="s">
        <v>2161</v>
      </c>
      <c r="Q409" s="9"/>
      <c r="R409" s="9">
        <v>12</v>
      </c>
      <c r="S409" s="9">
        <v>6.28</v>
      </c>
      <c r="T409" s="3"/>
      <c r="U409" s="13"/>
      <c r="V409" s="4"/>
    </row>
    <row r="410" spans="1:22">
      <c r="A410" s="8" t="s">
        <v>2162</v>
      </c>
      <c r="B410" s="8" t="s">
        <v>1285</v>
      </c>
      <c r="C410" s="8" t="s">
        <v>32</v>
      </c>
      <c r="D410" s="8" t="s">
        <v>10</v>
      </c>
      <c r="E410" s="8" t="s">
        <v>1389</v>
      </c>
      <c r="F410" s="8" t="s">
        <v>1390</v>
      </c>
      <c r="G410" s="8">
        <v>26.84</v>
      </c>
      <c r="H410" s="8">
        <v>13.15</v>
      </c>
      <c r="I410" s="8">
        <v>0.47810000000000002</v>
      </c>
      <c r="J410" s="8">
        <v>0.72199999999999998</v>
      </c>
      <c r="K410" s="8" t="s">
        <v>1385</v>
      </c>
      <c r="L410" s="8">
        <v>729</v>
      </c>
      <c r="M410" s="8" t="s">
        <v>1426</v>
      </c>
      <c r="N410" s="8" t="str">
        <f t="shared" si="6"/>
        <v>Under Review</v>
      </c>
      <c r="O410" s="89" t="s">
        <v>2163</v>
      </c>
      <c r="P410" s="89" t="s">
        <v>2163</v>
      </c>
      <c r="Q410" s="8"/>
      <c r="R410" s="8">
        <v>48</v>
      </c>
      <c r="S410" s="8">
        <v>0</v>
      </c>
      <c r="T410" s="2"/>
      <c r="U410" s="12"/>
      <c r="V410" s="4"/>
    </row>
    <row r="411" spans="1:22">
      <c r="A411" s="9" t="s">
        <v>2164</v>
      </c>
      <c r="B411" s="9" t="s">
        <v>475</v>
      </c>
      <c r="C411" s="9" t="s">
        <v>16</v>
      </c>
      <c r="D411" s="9" t="s">
        <v>31</v>
      </c>
      <c r="E411" s="9" t="s">
        <v>1411</v>
      </c>
      <c r="F411" s="9" t="s">
        <v>1390</v>
      </c>
      <c r="G411" s="9">
        <v>5.53</v>
      </c>
      <c r="H411" s="9">
        <v>9.49</v>
      </c>
      <c r="I411" s="9">
        <v>5.1299999999999998E-2</v>
      </c>
      <c r="J411" s="9">
        <v>0.4849</v>
      </c>
      <c r="K411" s="9" t="s">
        <v>1376</v>
      </c>
      <c r="L411" s="9">
        <v>643</v>
      </c>
      <c r="M411" s="9" t="s">
        <v>1386</v>
      </c>
      <c r="N411" s="8" t="str">
        <f t="shared" si="6"/>
        <v>Rejected</v>
      </c>
      <c r="O411" s="90" t="s">
        <v>1818</v>
      </c>
      <c r="P411" s="90" t="s">
        <v>1818</v>
      </c>
      <c r="Q411" s="9"/>
      <c r="R411" s="9">
        <v>12</v>
      </c>
      <c r="S411" s="9">
        <v>4.2300000000000004</v>
      </c>
      <c r="T411" s="3"/>
      <c r="U411" s="13"/>
      <c r="V411" s="4"/>
    </row>
    <row r="412" spans="1:22">
      <c r="A412" s="8" t="s">
        <v>2165</v>
      </c>
      <c r="B412" s="8" t="s">
        <v>725</v>
      </c>
      <c r="C412" s="8" t="s">
        <v>41</v>
      </c>
      <c r="D412" s="8" t="s">
        <v>31</v>
      </c>
      <c r="E412" s="8" t="s">
        <v>1380</v>
      </c>
      <c r="F412" s="8" t="s">
        <v>1384</v>
      </c>
      <c r="G412" s="8">
        <v>23.26</v>
      </c>
      <c r="H412" s="8">
        <v>9.93</v>
      </c>
      <c r="I412" s="8">
        <v>0.3296</v>
      </c>
      <c r="J412" s="8">
        <v>0.249</v>
      </c>
      <c r="K412" s="8"/>
      <c r="L412" s="8">
        <v>841</v>
      </c>
      <c r="M412" s="8" t="s">
        <v>1377</v>
      </c>
      <c r="N412" s="8" t="str">
        <f t="shared" si="6"/>
        <v>Approved</v>
      </c>
      <c r="O412" s="89" t="s">
        <v>2166</v>
      </c>
      <c r="P412" s="89" t="s">
        <v>2166</v>
      </c>
      <c r="Q412" s="8" t="s">
        <v>2095</v>
      </c>
      <c r="R412" s="8">
        <v>180</v>
      </c>
      <c r="S412" s="8">
        <v>10.02</v>
      </c>
      <c r="T412" s="2"/>
      <c r="U412" s="12"/>
      <c r="V412" s="4"/>
    </row>
    <row r="413" spans="1:22">
      <c r="A413" s="9" t="s">
        <v>2167</v>
      </c>
      <c r="B413" s="9" t="s">
        <v>565</v>
      </c>
      <c r="C413" s="9" t="s">
        <v>28</v>
      </c>
      <c r="D413" s="9" t="s">
        <v>31</v>
      </c>
      <c r="E413" s="9" t="s">
        <v>1400</v>
      </c>
      <c r="F413" s="9" t="s">
        <v>1384</v>
      </c>
      <c r="G413" s="9">
        <v>46.73</v>
      </c>
      <c r="H413" s="9">
        <v>9.82</v>
      </c>
      <c r="I413" s="9">
        <v>0.72270000000000001</v>
      </c>
      <c r="J413" s="9">
        <v>0.6129</v>
      </c>
      <c r="K413" s="9" t="s">
        <v>1412</v>
      </c>
      <c r="L413" s="9">
        <v>826</v>
      </c>
      <c r="M413" s="9" t="s">
        <v>1377</v>
      </c>
      <c r="N413" s="8" t="str">
        <f t="shared" si="6"/>
        <v>Approved</v>
      </c>
      <c r="O413" s="90" t="s">
        <v>2168</v>
      </c>
      <c r="P413" s="90" t="s">
        <v>2168</v>
      </c>
      <c r="Q413" s="9" t="s">
        <v>2169</v>
      </c>
      <c r="R413" s="9">
        <v>120</v>
      </c>
      <c r="S413" s="9">
        <v>38.53</v>
      </c>
      <c r="T413" s="3"/>
      <c r="U413" s="13"/>
      <c r="V413" s="4"/>
    </row>
    <row r="414" spans="1:22">
      <c r="A414" s="8" t="s">
        <v>2170</v>
      </c>
      <c r="B414" s="8" t="s">
        <v>856</v>
      </c>
      <c r="C414" s="8" t="s">
        <v>28</v>
      </c>
      <c r="D414" s="8" t="s">
        <v>10</v>
      </c>
      <c r="E414" s="8" t="s">
        <v>1389</v>
      </c>
      <c r="F414" s="8" t="s">
        <v>1390</v>
      </c>
      <c r="G414" s="8">
        <v>98.5</v>
      </c>
      <c r="H414" s="8">
        <v>10.71</v>
      </c>
      <c r="I414" s="8">
        <v>0.95840000000000003</v>
      </c>
      <c r="J414" s="8">
        <v>1.1016999999999999</v>
      </c>
      <c r="K414" s="8" t="s">
        <v>1385</v>
      </c>
      <c r="L414" s="8">
        <v>596</v>
      </c>
      <c r="M414" s="8" t="s">
        <v>1386</v>
      </c>
      <c r="N414" s="8" t="str">
        <f t="shared" si="6"/>
        <v>Rejected</v>
      </c>
      <c r="O414" s="89" t="s">
        <v>2171</v>
      </c>
      <c r="P414" s="89" t="s">
        <v>2171</v>
      </c>
      <c r="Q414" s="8"/>
      <c r="R414" s="8">
        <v>180</v>
      </c>
      <c r="S414" s="8">
        <v>0</v>
      </c>
      <c r="T414" s="2"/>
      <c r="U414" s="12"/>
      <c r="V414" s="4"/>
    </row>
    <row r="415" spans="1:22">
      <c r="A415" s="9" t="s">
        <v>2172</v>
      </c>
      <c r="B415" s="9" t="s">
        <v>664</v>
      </c>
      <c r="C415" s="9" t="s">
        <v>7</v>
      </c>
      <c r="D415" s="9" t="s">
        <v>31</v>
      </c>
      <c r="E415" s="9" t="s">
        <v>1411</v>
      </c>
      <c r="F415" s="9" t="s">
        <v>1390</v>
      </c>
      <c r="G415" s="9">
        <v>49.58</v>
      </c>
      <c r="H415" s="9">
        <v>17.63</v>
      </c>
      <c r="I415" s="9">
        <v>0.3458</v>
      </c>
      <c r="J415" s="9">
        <v>2.4664000000000001</v>
      </c>
      <c r="K415" s="9" t="s">
        <v>1385</v>
      </c>
      <c r="L415" s="9">
        <v>836</v>
      </c>
      <c r="M415" s="9" t="s">
        <v>1377</v>
      </c>
      <c r="N415" s="8" t="str">
        <f t="shared" si="6"/>
        <v>Approved</v>
      </c>
      <c r="O415" s="90" t="s">
        <v>2173</v>
      </c>
      <c r="P415" s="90" t="s">
        <v>2173</v>
      </c>
      <c r="Q415" s="9" t="s">
        <v>1855</v>
      </c>
      <c r="R415" s="9">
        <v>24</v>
      </c>
      <c r="S415" s="9">
        <v>0</v>
      </c>
      <c r="T415" s="3"/>
      <c r="U415" s="13"/>
      <c r="V415" s="4"/>
    </row>
    <row r="416" spans="1:22">
      <c r="A416" s="8" t="s">
        <v>2174</v>
      </c>
      <c r="B416" s="8" t="s">
        <v>339</v>
      </c>
      <c r="C416" s="8" t="s">
        <v>16</v>
      </c>
      <c r="D416" s="8" t="s">
        <v>44</v>
      </c>
      <c r="E416" s="8" t="s">
        <v>1411</v>
      </c>
      <c r="F416" s="8" t="s">
        <v>1375</v>
      </c>
      <c r="G416" s="8">
        <v>35.85</v>
      </c>
      <c r="H416" s="8">
        <v>17.41</v>
      </c>
      <c r="I416" s="8">
        <v>0.32919999999999999</v>
      </c>
      <c r="J416" s="8">
        <v>0.74109999999999998</v>
      </c>
      <c r="K416" s="8" t="s">
        <v>1385</v>
      </c>
      <c r="L416" s="8">
        <v>608</v>
      </c>
      <c r="M416" s="8" t="s">
        <v>1381</v>
      </c>
      <c r="N416" s="8" t="str">
        <f t="shared" si="6"/>
        <v xml:space="preserve">Rejected </v>
      </c>
      <c r="O416" s="89" t="s">
        <v>2175</v>
      </c>
      <c r="P416" s="89" t="s">
        <v>2175</v>
      </c>
      <c r="Q416" s="8"/>
      <c r="R416" s="8">
        <v>84</v>
      </c>
      <c r="S416" s="8">
        <v>0</v>
      </c>
      <c r="T416" s="2"/>
      <c r="U416" s="12"/>
      <c r="V416" s="4"/>
    </row>
    <row r="417" spans="1:22">
      <c r="A417" s="9" t="s">
        <v>2176</v>
      </c>
      <c r="B417" s="9" t="s">
        <v>405</v>
      </c>
      <c r="C417" s="9" t="s">
        <v>32</v>
      </c>
      <c r="D417" s="9" t="s">
        <v>44</v>
      </c>
      <c r="E417" s="9" t="s">
        <v>1400</v>
      </c>
      <c r="F417" s="9" t="s">
        <v>1375</v>
      </c>
      <c r="G417" s="9">
        <v>82.79</v>
      </c>
      <c r="H417" s="9">
        <v>17.66</v>
      </c>
      <c r="I417" s="9">
        <v>0.63449999999999995</v>
      </c>
      <c r="J417" s="9">
        <v>2.0870000000000002</v>
      </c>
      <c r="K417" s="9" t="s">
        <v>1385</v>
      </c>
      <c r="L417" s="9">
        <v>900</v>
      </c>
      <c r="M417" s="9" t="s">
        <v>1403</v>
      </c>
      <c r="N417" s="8" t="str">
        <f t="shared" si="6"/>
        <v>Approved</v>
      </c>
      <c r="O417" s="90" t="s">
        <v>1223</v>
      </c>
      <c r="P417" s="90" t="s">
        <v>1223</v>
      </c>
      <c r="Q417" s="9" t="s">
        <v>2177</v>
      </c>
      <c r="R417" s="9">
        <v>60</v>
      </c>
      <c r="S417" s="9">
        <v>0</v>
      </c>
      <c r="T417" s="3"/>
      <c r="U417" s="13"/>
      <c r="V417" s="4"/>
    </row>
    <row r="418" spans="1:22">
      <c r="A418" s="8" t="s">
        <v>2178</v>
      </c>
      <c r="B418" s="8" t="s">
        <v>1277</v>
      </c>
      <c r="C418" s="8" t="s">
        <v>12</v>
      </c>
      <c r="D418" s="8" t="s">
        <v>44</v>
      </c>
      <c r="E418" s="8" t="s">
        <v>1411</v>
      </c>
      <c r="F418" s="8" t="s">
        <v>1390</v>
      </c>
      <c r="G418" s="8">
        <v>42.39</v>
      </c>
      <c r="H418" s="8">
        <v>9.58</v>
      </c>
      <c r="I418" s="8">
        <v>0.23039999999999999</v>
      </c>
      <c r="J418" s="8">
        <v>1.0666</v>
      </c>
      <c r="K418" s="8" t="s">
        <v>1395</v>
      </c>
      <c r="L418" s="8">
        <v>575</v>
      </c>
      <c r="M418" s="8" t="s">
        <v>1403</v>
      </c>
      <c r="N418" s="8" t="str">
        <f t="shared" si="6"/>
        <v>Approved</v>
      </c>
      <c r="O418" s="89" t="s">
        <v>2179</v>
      </c>
      <c r="P418" s="89" t="s">
        <v>2179</v>
      </c>
      <c r="Q418" s="8" t="s">
        <v>1615</v>
      </c>
      <c r="R418" s="8">
        <v>48</v>
      </c>
      <c r="S418" s="8">
        <v>25.84</v>
      </c>
      <c r="T418" s="2"/>
      <c r="U418" s="12"/>
      <c r="V418" s="4"/>
    </row>
    <row r="419" spans="1:22">
      <c r="A419" s="9" t="s">
        <v>2180</v>
      </c>
      <c r="B419" s="9" t="s">
        <v>546</v>
      </c>
      <c r="C419" s="9" t="s">
        <v>41</v>
      </c>
      <c r="D419" s="9" t="s">
        <v>1360</v>
      </c>
      <c r="E419" s="9" t="s">
        <v>1389</v>
      </c>
      <c r="F419" s="9" t="s">
        <v>1390</v>
      </c>
      <c r="G419" s="9">
        <v>62.92</v>
      </c>
      <c r="H419" s="9">
        <v>17.97</v>
      </c>
      <c r="I419" s="9">
        <v>0.33600000000000002</v>
      </c>
      <c r="J419" s="9">
        <v>1.1325000000000001</v>
      </c>
      <c r="K419" s="9" t="s">
        <v>1358</v>
      </c>
      <c r="L419" s="9">
        <v>768</v>
      </c>
      <c r="M419" s="9" t="s">
        <v>1403</v>
      </c>
      <c r="N419" s="8" t="str">
        <f t="shared" si="6"/>
        <v>Approved</v>
      </c>
      <c r="O419" s="90" t="s">
        <v>2084</v>
      </c>
      <c r="P419" s="90" t="s">
        <v>2084</v>
      </c>
      <c r="Q419" s="9" t="s">
        <v>2181</v>
      </c>
      <c r="R419" s="9">
        <v>120</v>
      </c>
      <c r="S419" s="9">
        <v>55.13</v>
      </c>
      <c r="T419" s="3"/>
      <c r="U419" s="13"/>
      <c r="V419" s="4"/>
    </row>
    <row r="420" spans="1:22">
      <c r="A420" s="8" t="s">
        <v>2182</v>
      </c>
      <c r="B420" s="8" t="s">
        <v>426</v>
      </c>
      <c r="C420" s="8" t="s">
        <v>16</v>
      </c>
      <c r="D420" s="8" t="s">
        <v>44</v>
      </c>
      <c r="E420" s="8" t="s">
        <v>1374</v>
      </c>
      <c r="F420" s="8" t="s">
        <v>1384</v>
      </c>
      <c r="G420" s="8">
        <v>32.950000000000003</v>
      </c>
      <c r="H420" s="8">
        <v>17.34</v>
      </c>
      <c r="I420" s="8">
        <v>0.2671</v>
      </c>
      <c r="J420" s="8">
        <v>0.5151</v>
      </c>
      <c r="K420" s="8" t="s">
        <v>1376</v>
      </c>
      <c r="L420" s="8">
        <v>882</v>
      </c>
      <c r="M420" s="8" t="s">
        <v>1386</v>
      </c>
      <c r="N420" s="8" t="str">
        <f t="shared" si="6"/>
        <v>Rejected</v>
      </c>
      <c r="O420" s="89" t="s">
        <v>2183</v>
      </c>
      <c r="P420" s="89" t="s">
        <v>2183</v>
      </c>
      <c r="Q420" s="8"/>
      <c r="R420" s="8">
        <v>180</v>
      </c>
      <c r="S420" s="8">
        <v>31.01</v>
      </c>
      <c r="T420" s="2"/>
      <c r="U420" s="12"/>
      <c r="V420" s="4"/>
    </row>
    <row r="421" spans="1:22">
      <c r="A421" s="9" t="s">
        <v>2184</v>
      </c>
      <c r="B421" s="9" t="s">
        <v>776</v>
      </c>
      <c r="C421" s="9" t="s">
        <v>12</v>
      </c>
      <c r="D421" s="9" t="s">
        <v>23</v>
      </c>
      <c r="E421" s="9" t="s">
        <v>1408</v>
      </c>
      <c r="F421" s="9" t="s">
        <v>1384</v>
      </c>
      <c r="G421" s="9">
        <v>25.24</v>
      </c>
      <c r="H421" s="9">
        <v>8.27</v>
      </c>
      <c r="I421" s="9">
        <v>0.40960000000000002</v>
      </c>
      <c r="J421" s="9">
        <v>0.30980000000000002</v>
      </c>
      <c r="K421" s="9" t="s">
        <v>1358</v>
      </c>
      <c r="L421" s="9">
        <v>745</v>
      </c>
      <c r="M421" s="9" t="s">
        <v>1377</v>
      </c>
      <c r="N421" s="8" t="str">
        <f t="shared" si="6"/>
        <v>Approved</v>
      </c>
      <c r="O421" s="90" t="s">
        <v>2086</v>
      </c>
      <c r="P421" s="90" t="s">
        <v>2086</v>
      </c>
      <c r="Q421" s="9" t="s">
        <v>2185</v>
      </c>
      <c r="R421" s="9">
        <v>120</v>
      </c>
      <c r="S421" s="9">
        <v>19.32</v>
      </c>
      <c r="T421" s="3"/>
      <c r="U421" s="13"/>
      <c r="V421" s="4"/>
    </row>
    <row r="422" spans="1:22">
      <c r="A422" s="8" t="s">
        <v>2186</v>
      </c>
      <c r="B422" s="8" t="s">
        <v>825</v>
      </c>
      <c r="C422" s="8" t="s">
        <v>12</v>
      </c>
      <c r="D422" s="8" t="s">
        <v>23</v>
      </c>
      <c r="E422" s="8" t="s">
        <v>1374</v>
      </c>
      <c r="F422" s="8" t="s">
        <v>1390</v>
      </c>
      <c r="G422" s="8">
        <v>71.760000000000005</v>
      </c>
      <c r="H422" s="8">
        <v>16.61</v>
      </c>
      <c r="I422" s="8">
        <v>0.42320000000000002</v>
      </c>
      <c r="J422" s="8">
        <v>1.2295</v>
      </c>
      <c r="K422" s="8" t="s">
        <v>1385</v>
      </c>
      <c r="L422" s="8">
        <v>891</v>
      </c>
      <c r="M422" s="8" t="s">
        <v>1426</v>
      </c>
      <c r="N422" s="8" t="str">
        <f t="shared" si="6"/>
        <v>Under Review</v>
      </c>
      <c r="O422" s="89" t="s">
        <v>2187</v>
      </c>
      <c r="P422" s="89" t="s">
        <v>2187</v>
      </c>
      <c r="Q422" s="8"/>
      <c r="R422" s="8">
        <v>120</v>
      </c>
      <c r="S422" s="8">
        <v>0</v>
      </c>
      <c r="T422" s="2"/>
      <c r="U422" s="12"/>
      <c r="V422" s="4"/>
    </row>
    <row r="423" spans="1:22">
      <c r="A423" s="9" t="s">
        <v>2188</v>
      </c>
      <c r="B423" s="9" t="s">
        <v>968</v>
      </c>
      <c r="C423" s="9" t="s">
        <v>35</v>
      </c>
      <c r="D423" s="9" t="s">
        <v>44</v>
      </c>
      <c r="E423" s="9" t="s">
        <v>1380</v>
      </c>
      <c r="F423" s="9" t="s">
        <v>1384</v>
      </c>
      <c r="G423" s="9">
        <v>15.45</v>
      </c>
      <c r="H423" s="9">
        <v>16.579999999999998</v>
      </c>
      <c r="I423" s="9">
        <v>0.25190000000000001</v>
      </c>
      <c r="J423" s="9">
        <v>0.76080000000000003</v>
      </c>
      <c r="K423" s="9" t="s">
        <v>1395</v>
      </c>
      <c r="L423" s="9">
        <v>584</v>
      </c>
      <c r="M423" s="9" t="s">
        <v>1426</v>
      </c>
      <c r="N423" s="8" t="str">
        <f t="shared" si="6"/>
        <v>Under Review</v>
      </c>
      <c r="O423" s="90" t="s">
        <v>1917</v>
      </c>
      <c r="P423" s="90" t="s">
        <v>1917</v>
      </c>
      <c r="Q423" s="9"/>
      <c r="R423" s="9">
        <v>24</v>
      </c>
      <c r="S423" s="9">
        <v>10.17</v>
      </c>
      <c r="T423" s="3"/>
      <c r="U423" s="13"/>
      <c r="V423" s="4"/>
    </row>
    <row r="424" spans="1:22">
      <c r="A424" s="8" t="s">
        <v>2189</v>
      </c>
      <c r="B424" s="8" t="s">
        <v>753</v>
      </c>
      <c r="C424" s="8" t="s">
        <v>20</v>
      </c>
      <c r="D424" s="8" t="s">
        <v>31</v>
      </c>
      <c r="E424" s="8" t="s">
        <v>1380</v>
      </c>
      <c r="F424" s="8" t="s">
        <v>1375</v>
      </c>
      <c r="G424" s="8">
        <v>64.56</v>
      </c>
      <c r="H424" s="8">
        <v>17.39</v>
      </c>
      <c r="I424" s="8">
        <v>0.79879999999999995</v>
      </c>
      <c r="J424" s="8">
        <v>1.8758999999999999</v>
      </c>
      <c r="K424" s="8" t="s">
        <v>1412</v>
      </c>
      <c r="L424" s="8">
        <v>669</v>
      </c>
      <c r="M424" s="8" t="s">
        <v>1426</v>
      </c>
      <c r="N424" s="8" t="str">
        <f t="shared" si="6"/>
        <v>Under Review</v>
      </c>
      <c r="O424" s="89" t="s">
        <v>2190</v>
      </c>
      <c r="P424" s="89" t="s">
        <v>2190</v>
      </c>
      <c r="Q424" s="8"/>
      <c r="R424" s="8">
        <v>48</v>
      </c>
      <c r="S424" s="8">
        <v>44.28</v>
      </c>
      <c r="T424" s="2"/>
      <c r="U424" s="12"/>
      <c r="V424" s="4"/>
    </row>
    <row r="425" spans="1:22">
      <c r="A425" s="9" t="s">
        <v>2191</v>
      </c>
      <c r="B425" s="9" t="s">
        <v>453</v>
      </c>
      <c r="C425" s="9" t="s">
        <v>41</v>
      </c>
      <c r="D425" s="9" t="s">
        <v>31</v>
      </c>
      <c r="E425" s="9" t="s">
        <v>1411</v>
      </c>
      <c r="F425" s="9" t="s">
        <v>1384</v>
      </c>
      <c r="G425" s="9">
        <v>76.37</v>
      </c>
      <c r="H425" s="9">
        <v>10.67</v>
      </c>
      <c r="I425" s="9">
        <v>0.63500000000000001</v>
      </c>
      <c r="J425" s="9">
        <v>1.2944</v>
      </c>
      <c r="K425" s="9" t="s">
        <v>1358</v>
      </c>
      <c r="L425" s="9">
        <v>571</v>
      </c>
      <c r="M425" s="9" t="s">
        <v>1426</v>
      </c>
      <c r="N425" s="8" t="str">
        <f t="shared" si="6"/>
        <v>Under Review</v>
      </c>
      <c r="O425" s="90" t="s">
        <v>2192</v>
      </c>
      <c r="P425" s="90" t="s">
        <v>2192</v>
      </c>
      <c r="Q425" s="9"/>
      <c r="R425" s="9">
        <v>84</v>
      </c>
      <c r="S425" s="9">
        <v>27.54</v>
      </c>
      <c r="T425" s="3"/>
      <c r="U425" s="13"/>
      <c r="V425" s="4"/>
    </row>
    <row r="426" spans="1:22">
      <c r="A426" s="8" t="s">
        <v>2193</v>
      </c>
      <c r="B426" s="8" t="s">
        <v>519</v>
      </c>
      <c r="C426" s="8" t="s">
        <v>35</v>
      </c>
      <c r="D426" s="8" t="s">
        <v>44</v>
      </c>
      <c r="E426" s="8" t="s">
        <v>1374</v>
      </c>
      <c r="F426" s="8" t="s">
        <v>1375</v>
      </c>
      <c r="G426" s="8">
        <v>16.29</v>
      </c>
      <c r="H426" s="8">
        <v>8.91</v>
      </c>
      <c r="I426" s="8">
        <v>0.22989999999999999</v>
      </c>
      <c r="J426" s="8">
        <v>0.2056</v>
      </c>
      <c r="K426" s="8" t="s">
        <v>1412</v>
      </c>
      <c r="L426" s="8">
        <v>837</v>
      </c>
      <c r="M426" s="8" t="s">
        <v>1381</v>
      </c>
      <c r="N426" s="8" t="str">
        <f t="shared" si="6"/>
        <v xml:space="preserve">Rejected </v>
      </c>
      <c r="O426" s="89" t="s">
        <v>499</v>
      </c>
      <c r="P426" s="89" t="s">
        <v>499</v>
      </c>
      <c r="Q426" s="8"/>
      <c r="R426" s="8">
        <v>120</v>
      </c>
      <c r="S426" s="8">
        <v>2.02</v>
      </c>
      <c r="T426" s="2"/>
      <c r="U426" s="12"/>
      <c r="V426" s="4"/>
    </row>
    <row r="427" spans="1:22">
      <c r="A427" s="9" t="s">
        <v>2194</v>
      </c>
      <c r="B427" s="9" t="s">
        <v>886</v>
      </c>
      <c r="C427" s="9" t="s">
        <v>7</v>
      </c>
      <c r="D427" s="9" t="s">
        <v>31</v>
      </c>
      <c r="E427" s="9" t="s">
        <v>1408</v>
      </c>
      <c r="F427" s="9" t="s">
        <v>1390</v>
      </c>
      <c r="G427" s="9">
        <v>51.35</v>
      </c>
      <c r="H427" s="9">
        <v>13.18</v>
      </c>
      <c r="I427" s="9">
        <v>0.62409999999999999</v>
      </c>
      <c r="J427" s="9">
        <v>1.7345999999999999</v>
      </c>
      <c r="K427" s="9" t="s">
        <v>1412</v>
      </c>
      <c r="L427" s="9">
        <v>879</v>
      </c>
      <c r="M427" s="9" t="s">
        <v>1386</v>
      </c>
      <c r="N427" s="8" t="str">
        <f t="shared" si="6"/>
        <v>Rejected</v>
      </c>
      <c r="O427" s="90" t="s">
        <v>2195</v>
      </c>
      <c r="P427" s="90" t="s">
        <v>2195</v>
      </c>
      <c r="Q427" s="9"/>
      <c r="R427" s="9">
        <v>36</v>
      </c>
      <c r="S427" s="9">
        <v>18.850000000000001</v>
      </c>
      <c r="T427" s="3"/>
      <c r="U427" s="13"/>
      <c r="V427" s="4"/>
    </row>
    <row r="428" spans="1:22">
      <c r="A428" s="8" t="s">
        <v>2196</v>
      </c>
      <c r="B428" s="8" t="s">
        <v>755</v>
      </c>
      <c r="C428" s="8" t="s">
        <v>16</v>
      </c>
      <c r="D428" s="8" t="s">
        <v>23</v>
      </c>
      <c r="E428" s="8" t="s">
        <v>1400</v>
      </c>
      <c r="F428" s="8" t="s">
        <v>1384</v>
      </c>
      <c r="G428" s="8">
        <v>48.92</v>
      </c>
      <c r="H428" s="8">
        <v>14.86</v>
      </c>
      <c r="I428" s="8">
        <v>0.29210000000000003</v>
      </c>
      <c r="J428" s="8">
        <v>1.3580000000000001</v>
      </c>
      <c r="K428" s="8" t="s">
        <v>1412</v>
      </c>
      <c r="L428" s="8">
        <v>580</v>
      </c>
      <c r="M428" s="8" t="s">
        <v>1386</v>
      </c>
      <c r="N428" s="8" t="str">
        <f t="shared" si="6"/>
        <v>Rejected</v>
      </c>
      <c r="O428" s="89" t="s">
        <v>1567</v>
      </c>
      <c r="P428" s="89" t="s">
        <v>1567</v>
      </c>
      <c r="Q428" s="8"/>
      <c r="R428" s="8">
        <v>48</v>
      </c>
      <c r="S428" s="8">
        <v>11.13</v>
      </c>
      <c r="T428" s="2"/>
      <c r="U428" s="12"/>
      <c r="V428" s="4"/>
    </row>
    <row r="429" spans="1:22">
      <c r="A429" s="9" t="s">
        <v>2197</v>
      </c>
      <c r="B429" s="9" t="s">
        <v>254</v>
      </c>
      <c r="C429" s="9" t="s">
        <v>20</v>
      </c>
      <c r="D429" s="9" t="s">
        <v>31</v>
      </c>
      <c r="E429" s="9" t="s">
        <v>1400</v>
      </c>
      <c r="F429" s="9" t="s">
        <v>1375</v>
      </c>
      <c r="G429" s="9">
        <v>57.37</v>
      </c>
      <c r="H429" s="9">
        <v>7.63</v>
      </c>
      <c r="I429" s="9">
        <v>0.92900000000000005</v>
      </c>
      <c r="J429" s="9">
        <v>0.4667</v>
      </c>
      <c r="K429" s="9" t="s">
        <v>1395</v>
      </c>
      <c r="L429" s="9">
        <v>586</v>
      </c>
      <c r="M429" s="9" t="s">
        <v>1381</v>
      </c>
      <c r="N429" s="8" t="str">
        <f t="shared" si="6"/>
        <v xml:space="preserve">Rejected </v>
      </c>
      <c r="O429" s="90" t="s">
        <v>2198</v>
      </c>
      <c r="P429" s="90" t="s">
        <v>2198</v>
      </c>
      <c r="Q429" s="9"/>
      <c r="R429" s="9">
        <v>240</v>
      </c>
      <c r="S429" s="9">
        <v>23.47</v>
      </c>
      <c r="T429" s="3"/>
      <c r="U429" s="13"/>
      <c r="V429" s="4"/>
    </row>
    <row r="430" spans="1:22">
      <c r="A430" s="8" t="s">
        <v>2199</v>
      </c>
      <c r="B430" s="8" t="s">
        <v>1327</v>
      </c>
      <c r="C430" s="8" t="s">
        <v>28</v>
      </c>
      <c r="D430" s="8" t="s">
        <v>23</v>
      </c>
      <c r="E430" s="8" t="s">
        <v>1380</v>
      </c>
      <c r="F430" s="8" t="s">
        <v>1375</v>
      </c>
      <c r="G430" s="8">
        <v>55.78</v>
      </c>
      <c r="H430" s="8">
        <v>15.65</v>
      </c>
      <c r="I430" s="8">
        <v>1.0089999999999999</v>
      </c>
      <c r="J430" s="8">
        <v>5.0517000000000003</v>
      </c>
      <c r="K430" s="8" t="s">
        <v>1376</v>
      </c>
      <c r="L430" s="8">
        <v>899</v>
      </c>
      <c r="M430" s="8" t="s">
        <v>1403</v>
      </c>
      <c r="N430" s="8" t="str">
        <f t="shared" si="6"/>
        <v>Approved</v>
      </c>
      <c r="O430" s="89" t="s">
        <v>1093</v>
      </c>
      <c r="P430" s="89" t="s">
        <v>1093</v>
      </c>
      <c r="Q430" s="8" t="s">
        <v>930</v>
      </c>
      <c r="R430" s="8">
        <v>12</v>
      </c>
      <c r="S430" s="8">
        <v>17.18</v>
      </c>
      <c r="T430" s="2"/>
      <c r="U430" s="12"/>
      <c r="V430" s="4"/>
    </row>
    <row r="431" spans="1:22">
      <c r="A431" s="9" t="s">
        <v>2200</v>
      </c>
      <c r="B431" s="9" t="s">
        <v>1309</v>
      </c>
      <c r="C431" s="9" t="s">
        <v>20</v>
      </c>
      <c r="D431" s="9" t="s">
        <v>1360</v>
      </c>
      <c r="E431" s="9" t="s">
        <v>1374</v>
      </c>
      <c r="F431" s="9" t="s">
        <v>1390</v>
      </c>
      <c r="G431" s="9">
        <v>46.15</v>
      </c>
      <c r="H431" s="9">
        <v>14.2</v>
      </c>
      <c r="I431" s="9">
        <v>0.6129</v>
      </c>
      <c r="J431" s="9">
        <v>2.2202000000000002</v>
      </c>
      <c r="K431" s="9" t="s">
        <v>1395</v>
      </c>
      <c r="L431" s="9">
        <v>738</v>
      </c>
      <c r="M431" s="9" t="s">
        <v>1381</v>
      </c>
      <c r="N431" s="8" t="str">
        <f t="shared" si="6"/>
        <v xml:space="preserve">Rejected </v>
      </c>
      <c r="O431" s="90" t="s">
        <v>1590</v>
      </c>
      <c r="P431" s="90" t="s">
        <v>1590</v>
      </c>
      <c r="Q431" s="9"/>
      <c r="R431" s="9">
        <v>24</v>
      </c>
      <c r="S431" s="9">
        <v>40.159999999999997</v>
      </c>
      <c r="T431" s="3"/>
      <c r="U431" s="13"/>
      <c r="V431" s="4"/>
    </row>
    <row r="432" spans="1:22">
      <c r="A432" s="8" t="s">
        <v>2201</v>
      </c>
      <c r="B432" s="8" t="s">
        <v>380</v>
      </c>
      <c r="C432" s="8" t="s">
        <v>20</v>
      </c>
      <c r="D432" s="8" t="s">
        <v>1360</v>
      </c>
      <c r="E432" s="8" t="s">
        <v>1411</v>
      </c>
      <c r="F432" s="8" t="s">
        <v>1390</v>
      </c>
      <c r="G432" s="8">
        <v>48.25</v>
      </c>
      <c r="H432" s="8">
        <v>17.2</v>
      </c>
      <c r="I432" s="8">
        <v>0.2782</v>
      </c>
      <c r="J432" s="8">
        <v>2.3902000000000001</v>
      </c>
      <c r="K432" s="8" t="s">
        <v>1395</v>
      </c>
      <c r="L432" s="8">
        <v>755</v>
      </c>
      <c r="M432" s="8" t="s">
        <v>1377</v>
      </c>
      <c r="N432" s="8" t="str">
        <f t="shared" si="6"/>
        <v>Approved</v>
      </c>
      <c r="O432" s="89" t="s">
        <v>2202</v>
      </c>
      <c r="P432" s="89" t="s">
        <v>2202</v>
      </c>
      <c r="Q432" s="8" t="s">
        <v>848</v>
      </c>
      <c r="R432" s="8">
        <v>24</v>
      </c>
      <c r="S432" s="8">
        <v>8.24</v>
      </c>
      <c r="T432" s="2"/>
      <c r="U432" s="12"/>
      <c r="V432" s="4"/>
    </row>
    <row r="433" spans="1:22">
      <c r="A433" s="9" t="s">
        <v>2203</v>
      </c>
      <c r="B433" s="9" t="s">
        <v>391</v>
      </c>
      <c r="C433" s="9" t="s">
        <v>41</v>
      </c>
      <c r="D433" s="9" t="s">
        <v>44</v>
      </c>
      <c r="E433" s="9" t="s">
        <v>1408</v>
      </c>
      <c r="F433" s="9" t="s">
        <v>1390</v>
      </c>
      <c r="G433" s="9">
        <v>1.95</v>
      </c>
      <c r="H433" s="9">
        <v>17.45</v>
      </c>
      <c r="I433" s="9">
        <v>3.0800000000000001E-2</v>
      </c>
      <c r="J433" s="9">
        <v>3.0599999999999999E-2</v>
      </c>
      <c r="K433" s="9" t="s">
        <v>1395</v>
      </c>
      <c r="L433" s="9">
        <v>589</v>
      </c>
      <c r="M433" s="9" t="s">
        <v>1403</v>
      </c>
      <c r="N433" s="8" t="str">
        <f t="shared" si="6"/>
        <v>Approved</v>
      </c>
      <c r="O433" s="90" t="s">
        <v>2204</v>
      </c>
      <c r="P433" s="90" t="s">
        <v>2204</v>
      </c>
      <c r="Q433" s="9" t="s">
        <v>2205</v>
      </c>
      <c r="R433" s="9">
        <v>180</v>
      </c>
      <c r="S433" s="9">
        <v>0.61</v>
      </c>
      <c r="T433" s="3"/>
      <c r="U433" s="13"/>
      <c r="V433" s="4"/>
    </row>
    <row r="434" spans="1:22">
      <c r="A434" s="8" t="s">
        <v>2206</v>
      </c>
      <c r="B434" s="8" t="s">
        <v>946</v>
      </c>
      <c r="C434" s="8" t="s">
        <v>16</v>
      </c>
      <c r="D434" s="8" t="s">
        <v>31</v>
      </c>
      <c r="E434" s="8" t="s">
        <v>1411</v>
      </c>
      <c r="F434" s="8" t="s">
        <v>1375</v>
      </c>
      <c r="G434" s="8">
        <v>51.91</v>
      </c>
      <c r="H434" s="8">
        <v>10.8</v>
      </c>
      <c r="I434" s="8">
        <v>0.93479999999999996</v>
      </c>
      <c r="J434" s="8">
        <v>1.3366</v>
      </c>
      <c r="K434" s="8" t="s">
        <v>1412</v>
      </c>
      <c r="L434" s="8">
        <v>703</v>
      </c>
      <c r="M434" s="8" t="s">
        <v>1426</v>
      </c>
      <c r="N434" s="8" t="str">
        <f t="shared" si="6"/>
        <v>Under Review</v>
      </c>
      <c r="O434" s="89" t="s">
        <v>2179</v>
      </c>
      <c r="P434" s="89" t="s">
        <v>2179</v>
      </c>
      <c r="Q434" s="8"/>
      <c r="R434" s="8">
        <v>48</v>
      </c>
      <c r="S434" s="8">
        <v>18.82</v>
      </c>
      <c r="T434" s="2"/>
      <c r="U434" s="12"/>
      <c r="V434" s="4"/>
    </row>
    <row r="435" spans="1:22">
      <c r="A435" s="9" t="s">
        <v>2207</v>
      </c>
      <c r="B435" s="9" t="s">
        <v>1322</v>
      </c>
      <c r="C435" s="9" t="s">
        <v>16</v>
      </c>
      <c r="D435" s="9" t="s">
        <v>44</v>
      </c>
      <c r="E435" s="9" t="s">
        <v>1380</v>
      </c>
      <c r="F435" s="9" t="s">
        <v>1375</v>
      </c>
      <c r="G435" s="9">
        <v>89.44</v>
      </c>
      <c r="H435" s="9">
        <v>12.95</v>
      </c>
      <c r="I435" s="9">
        <v>0.68710000000000004</v>
      </c>
      <c r="J435" s="9">
        <v>1.3328</v>
      </c>
      <c r="K435" s="9" t="s">
        <v>1412</v>
      </c>
      <c r="L435" s="9">
        <v>778</v>
      </c>
      <c r="M435" s="9" t="s">
        <v>1396</v>
      </c>
      <c r="N435" s="8" t="str">
        <f t="shared" si="6"/>
        <v>Approved</v>
      </c>
      <c r="O435" s="90" t="s">
        <v>2119</v>
      </c>
      <c r="P435" s="90" t="s">
        <v>2119</v>
      </c>
      <c r="Q435" s="9" t="s">
        <v>2208</v>
      </c>
      <c r="R435" s="9">
        <v>120</v>
      </c>
      <c r="S435" s="9">
        <v>57.44</v>
      </c>
      <c r="T435" s="3"/>
      <c r="U435" s="13"/>
      <c r="V435" s="4"/>
    </row>
    <row r="436" spans="1:22">
      <c r="A436" s="8" t="s">
        <v>2209</v>
      </c>
      <c r="B436" s="8" t="s">
        <v>1116</v>
      </c>
      <c r="C436" s="8" t="s">
        <v>12</v>
      </c>
      <c r="D436" s="8" t="s">
        <v>1360</v>
      </c>
      <c r="E436" s="8" t="s">
        <v>1389</v>
      </c>
      <c r="F436" s="8" t="s">
        <v>1375</v>
      </c>
      <c r="G436" s="8">
        <v>50.68</v>
      </c>
      <c r="H436" s="8">
        <v>13.33</v>
      </c>
      <c r="I436" s="8">
        <v>0.33160000000000001</v>
      </c>
      <c r="J436" s="8">
        <v>1.1617</v>
      </c>
      <c r="K436" s="8" t="s">
        <v>1358</v>
      </c>
      <c r="L436" s="8">
        <v>631</v>
      </c>
      <c r="M436" s="8" t="s">
        <v>1386</v>
      </c>
      <c r="N436" s="8" t="str">
        <f t="shared" si="6"/>
        <v>Rejected</v>
      </c>
      <c r="O436" s="89" t="s">
        <v>296</v>
      </c>
      <c r="P436" s="89" t="s">
        <v>296</v>
      </c>
      <c r="Q436" s="8"/>
      <c r="R436" s="8">
        <v>60</v>
      </c>
      <c r="S436" s="8">
        <v>19.02</v>
      </c>
      <c r="T436" s="2"/>
      <c r="U436" s="12"/>
      <c r="V436" s="4"/>
    </row>
    <row r="437" spans="1:22">
      <c r="A437" s="9" t="s">
        <v>2210</v>
      </c>
      <c r="B437" s="9" t="s">
        <v>328</v>
      </c>
      <c r="C437" s="9" t="s">
        <v>16</v>
      </c>
      <c r="D437" s="9" t="s">
        <v>23</v>
      </c>
      <c r="E437" s="9" t="s">
        <v>1374</v>
      </c>
      <c r="F437" s="9" t="s">
        <v>1384</v>
      </c>
      <c r="G437" s="9">
        <v>33.24</v>
      </c>
      <c r="H437" s="9">
        <v>12.71</v>
      </c>
      <c r="I437" s="9">
        <v>0.46300000000000002</v>
      </c>
      <c r="J437" s="9">
        <v>0.49059999999999998</v>
      </c>
      <c r="K437" s="9" t="s">
        <v>1412</v>
      </c>
      <c r="L437" s="9">
        <v>739</v>
      </c>
      <c r="M437" s="9" t="s">
        <v>1386</v>
      </c>
      <c r="N437" s="8" t="str">
        <f t="shared" si="6"/>
        <v>Rejected</v>
      </c>
      <c r="O437" s="90" t="s">
        <v>2022</v>
      </c>
      <c r="P437" s="90" t="s">
        <v>2022</v>
      </c>
      <c r="Q437" s="9"/>
      <c r="R437" s="9">
        <v>120</v>
      </c>
      <c r="S437" s="9">
        <v>16.66</v>
      </c>
      <c r="T437" s="3"/>
      <c r="U437" s="13"/>
      <c r="V437" s="4"/>
    </row>
    <row r="438" spans="1:22">
      <c r="A438" s="8" t="s">
        <v>2211</v>
      </c>
      <c r="B438" s="8" t="s">
        <v>291</v>
      </c>
      <c r="C438" s="8" t="s">
        <v>24</v>
      </c>
      <c r="D438" s="8" t="s">
        <v>31</v>
      </c>
      <c r="E438" s="8" t="s">
        <v>1374</v>
      </c>
      <c r="F438" s="8" t="s">
        <v>1375</v>
      </c>
      <c r="G438" s="8">
        <v>83.09</v>
      </c>
      <c r="H438" s="8">
        <v>10.89</v>
      </c>
      <c r="I438" s="8">
        <v>1.1174999999999999</v>
      </c>
      <c r="J438" s="8">
        <v>1.1394</v>
      </c>
      <c r="K438" s="8" t="s">
        <v>1385</v>
      </c>
      <c r="L438" s="8">
        <v>823</v>
      </c>
      <c r="M438" s="8" t="s">
        <v>1377</v>
      </c>
      <c r="N438" s="8" t="str">
        <f t="shared" si="6"/>
        <v>Approved</v>
      </c>
      <c r="O438" s="89" t="s">
        <v>2212</v>
      </c>
      <c r="P438" s="89" t="s">
        <v>2212</v>
      </c>
      <c r="Q438" s="8" t="s">
        <v>2213</v>
      </c>
      <c r="R438" s="8">
        <v>120</v>
      </c>
      <c r="S438" s="8">
        <v>0</v>
      </c>
      <c r="T438" s="2"/>
      <c r="U438" s="12"/>
      <c r="V438" s="4"/>
    </row>
    <row r="439" spans="1:22">
      <c r="A439" s="9" t="s">
        <v>2214</v>
      </c>
      <c r="B439" s="9" t="s">
        <v>1353</v>
      </c>
      <c r="C439" s="9" t="s">
        <v>35</v>
      </c>
      <c r="D439" s="9" t="s">
        <v>31</v>
      </c>
      <c r="E439" s="9" t="s">
        <v>1380</v>
      </c>
      <c r="F439" s="9" t="s">
        <v>1390</v>
      </c>
      <c r="G439" s="9">
        <v>21.02</v>
      </c>
      <c r="H439" s="9">
        <v>10.32</v>
      </c>
      <c r="I439" s="9">
        <v>0.36759999999999998</v>
      </c>
      <c r="J439" s="9">
        <v>1.8511</v>
      </c>
      <c r="K439" s="9" t="s">
        <v>1412</v>
      </c>
      <c r="L439" s="9">
        <v>703</v>
      </c>
      <c r="M439" s="9" t="s">
        <v>1377</v>
      </c>
      <c r="N439" s="8" t="str">
        <f t="shared" si="6"/>
        <v>Approved</v>
      </c>
      <c r="O439" s="90" t="s">
        <v>1759</v>
      </c>
      <c r="P439" s="90" t="s">
        <v>1759</v>
      </c>
      <c r="Q439" s="9" t="s">
        <v>2086</v>
      </c>
      <c r="R439" s="9">
        <v>12</v>
      </c>
      <c r="S439" s="9">
        <v>12.07</v>
      </c>
      <c r="T439" s="3"/>
      <c r="U439" s="13"/>
      <c r="V439" s="4"/>
    </row>
    <row r="440" spans="1:22">
      <c r="A440" s="8" t="s">
        <v>2215</v>
      </c>
      <c r="B440" s="8" t="s">
        <v>928</v>
      </c>
      <c r="C440" s="8" t="s">
        <v>38</v>
      </c>
      <c r="D440" s="8" t="s">
        <v>44</v>
      </c>
      <c r="E440" s="8" t="s">
        <v>1408</v>
      </c>
      <c r="F440" s="8" t="s">
        <v>1384</v>
      </c>
      <c r="G440" s="8">
        <v>8.3699999999999992</v>
      </c>
      <c r="H440" s="8">
        <v>15.45</v>
      </c>
      <c r="I440" s="8">
        <v>0.16009999999999999</v>
      </c>
      <c r="J440" s="8">
        <v>0.1197</v>
      </c>
      <c r="K440" s="8" t="s">
        <v>1385</v>
      </c>
      <c r="L440" s="8">
        <v>596</v>
      </c>
      <c r="M440" s="8" t="s">
        <v>1381</v>
      </c>
      <c r="N440" s="8" t="str">
        <f t="shared" si="6"/>
        <v xml:space="preserve">Rejected </v>
      </c>
      <c r="O440" s="89" t="s">
        <v>471</v>
      </c>
      <c r="P440" s="89" t="s">
        <v>471</v>
      </c>
      <c r="Q440" s="8"/>
      <c r="R440" s="8">
        <v>180</v>
      </c>
      <c r="S440" s="8">
        <v>0</v>
      </c>
      <c r="T440" s="2"/>
      <c r="U440" s="12"/>
      <c r="V440" s="4"/>
    </row>
    <row r="441" spans="1:22">
      <c r="A441" s="9" t="s">
        <v>2216</v>
      </c>
      <c r="B441" s="9" t="s">
        <v>758</v>
      </c>
      <c r="C441" s="9" t="s">
        <v>20</v>
      </c>
      <c r="D441" s="9" t="s">
        <v>31</v>
      </c>
      <c r="E441" s="9" t="s">
        <v>1411</v>
      </c>
      <c r="F441" s="9" t="s">
        <v>1390</v>
      </c>
      <c r="G441" s="9">
        <v>38.130000000000003</v>
      </c>
      <c r="H441" s="9">
        <v>14.54</v>
      </c>
      <c r="I441" s="9">
        <v>0.34849999999999998</v>
      </c>
      <c r="J441" s="9">
        <v>0.72599999999999998</v>
      </c>
      <c r="K441" s="9" t="s">
        <v>1376</v>
      </c>
      <c r="L441" s="9">
        <v>618</v>
      </c>
      <c r="M441" s="9" t="s">
        <v>1426</v>
      </c>
      <c r="N441" s="8" t="str">
        <f t="shared" si="6"/>
        <v>Under Review</v>
      </c>
      <c r="O441" s="90" t="s">
        <v>1683</v>
      </c>
      <c r="P441" s="90" t="s">
        <v>1683</v>
      </c>
      <c r="Q441" s="9"/>
      <c r="R441" s="9">
        <v>84</v>
      </c>
      <c r="S441" s="9">
        <v>19.11</v>
      </c>
      <c r="T441" s="3"/>
      <c r="U441" s="13"/>
      <c r="V441" s="4"/>
    </row>
    <row r="442" spans="1:22">
      <c r="A442" s="8" t="s">
        <v>2217</v>
      </c>
      <c r="B442" s="8" t="s">
        <v>1113</v>
      </c>
      <c r="C442" s="8" t="s">
        <v>32</v>
      </c>
      <c r="D442" s="8" t="s">
        <v>1360</v>
      </c>
      <c r="E442" s="8" t="s">
        <v>1389</v>
      </c>
      <c r="F442" s="8" t="s">
        <v>1390</v>
      </c>
      <c r="G442" s="8">
        <v>30.59</v>
      </c>
      <c r="H442" s="8">
        <v>8.4700000000000006</v>
      </c>
      <c r="I442" s="8">
        <v>0.26550000000000001</v>
      </c>
      <c r="J442" s="8">
        <v>0.26490000000000002</v>
      </c>
      <c r="K442" s="8" t="s">
        <v>1412</v>
      </c>
      <c r="L442" s="8">
        <v>686</v>
      </c>
      <c r="M442" s="8" t="s">
        <v>1403</v>
      </c>
      <c r="N442" s="8" t="str">
        <f t="shared" si="6"/>
        <v>Approved</v>
      </c>
      <c r="O442" s="89" t="s">
        <v>2218</v>
      </c>
      <c r="P442" s="89" t="s">
        <v>2218</v>
      </c>
      <c r="Q442" s="8" t="s">
        <v>2219</v>
      </c>
      <c r="R442" s="8">
        <v>240</v>
      </c>
      <c r="S442" s="8">
        <v>10.64</v>
      </c>
      <c r="T442" s="2"/>
      <c r="U442" s="12"/>
      <c r="V442" s="4"/>
    </row>
    <row r="443" spans="1:22">
      <c r="A443" s="9" t="s">
        <v>2220</v>
      </c>
      <c r="B443" s="9" t="s">
        <v>178</v>
      </c>
      <c r="C443" s="9" t="s">
        <v>28</v>
      </c>
      <c r="D443" s="9" t="s">
        <v>31</v>
      </c>
      <c r="E443" s="9" t="s">
        <v>1400</v>
      </c>
      <c r="F443" s="9" t="s">
        <v>1390</v>
      </c>
      <c r="G443" s="9">
        <v>88.57</v>
      </c>
      <c r="H443" s="9">
        <v>12.65</v>
      </c>
      <c r="I443" s="9">
        <v>1.0550999999999999</v>
      </c>
      <c r="J443" s="9">
        <v>1.5945</v>
      </c>
      <c r="K443" s="9"/>
      <c r="L443" s="9">
        <v>573</v>
      </c>
      <c r="M443" s="9" t="s">
        <v>1381</v>
      </c>
      <c r="N443" s="8" t="str">
        <f t="shared" si="6"/>
        <v xml:space="preserve">Rejected </v>
      </c>
      <c r="O443" s="90" t="s">
        <v>2221</v>
      </c>
      <c r="P443" s="90" t="s">
        <v>2221</v>
      </c>
      <c r="Q443" s="9"/>
      <c r="R443" s="9">
        <v>84</v>
      </c>
      <c r="S443" s="9">
        <v>28.08</v>
      </c>
      <c r="T443" s="3"/>
      <c r="U443" s="13"/>
      <c r="V443" s="4"/>
    </row>
    <row r="444" spans="1:22">
      <c r="A444" s="8" t="s">
        <v>2222</v>
      </c>
      <c r="B444" s="8" t="s">
        <v>254</v>
      </c>
      <c r="C444" s="8" t="s">
        <v>32</v>
      </c>
      <c r="D444" s="8" t="s">
        <v>44</v>
      </c>
      <c r="E444" s="8" t="s">
        <v>1400</v>
      </c>
      <c r="F444" s="8" t="s">
        <v>1375</v>
      </c>
      <c r="G444" s="8">
        <v>80.010000000000005</v>
      </c>
      <c r="H444" s="8">
        <v>8.16</v>
      </c>
      <c r="I444" s="8">
        <v>1.5878000000000001</v>
      </c>
      <c r="J444" s="8">
        <v>1.2534000000000001</v>
      </c>
      <c r="K444" s="8" t="s">
        <v>1385</v>
      </c>
      <c r="L444" s="8">
        <v>586</v>
      </c>
      <c r="M444" s="8" t="s">
        <v>1403</v>
      </c>
      <c r="N444" s="8" t="str">
        <f t="shared" si="6"/>
        <v>Approved</v>
      </c>
      <c r="O444" s="89" t="s">
        <v>261</v>
      </c>
      <c r="P444" s="89" t="s">
        <v>261</v>
      </c>
      <c r="Q444" s="8" t="s">
        <v>2108</v>
      </c>
      <c r="R444" s="8">
        <v>84</v>
      </c>
      <c r="S444" s="8">
        <v>0</v>
      </c>
      <c r="T444" s="2"/>
      <c r="U444" s="12"/>
      <c r="V444" s="4"/>
    </row>
    <row r="445" spans="1:22">
      <c r="A445" s="9" t="s">
        <v>2223</v>
      </c>
      <c r="B445" s="9" t="s">
        <v>549</v>
      </c>
      <c r="C445" s="9" t="s">
        <v>38</v>
      </c>
      <c r="D445" s="9" t="s">
        <v>44</v>
      </c>
      <c r="E445" s="9" t="s">
        <v>1408</v>
      </c>
      <c r="F445" s="9" t="s">
        <v>1390</v>
      </c>
      <c r="G445" s="9">
        <v>34.04</v>
      </c>
      <c r="H445" s="9">
        <v>8.33</v>
      </c>
      <c r="I445" s="9">
        <v>0.2172</v>
      </c>
      <c r="J445" s="9">
        <v>0.2918</v>
      </c>
      <c r="K445" s="9" t="s">
        <v>1385</v>
      </c>
      <c r="L445" s="9">
        <v>778</v>
      </c>
      <c r="M445" s="9" t="s">
        <v>1403</v>
      </c>
      <c r="N445" s="8" t="str">
        <f t="shared" si="6"/>
        <v>Approved</v>
      </c>
      <c r="O445" s="90" t="s">
        <v>1833</v>
      </c>
      <c r="P445" s="90" t="s">
        <v>1833</v>
      </c>
      <c r="Q445" s="9" t="s">
        <v>1717</v>
      </c>
      <c r="R445" s="9">
        <v>240</v>
      </c>
      <c r="S445" s="9">
        <v>0</v>
      </c>
      <c r="T445" s="3"/>
      <c r="U445" s="13"/>
      <c r="V445" s="4"/>
    </row>
    <row r="446" spans="1:22">
      <c r="A446" s="8" t="s">
        <v>2224</v>
      </c>
      <c r="B446" s="8" t="s">
        <v>870</v>
      </c>
      <c r="C446" s="8" t="s">
        <v>35</v>
      </c>
      <c r="D446" s="8" t="s">
        <v>23</v>
      </c>
      <c r="E446" s="8" t="s">
        <v>1374</v>
      </c>
      <c r="F446" s="8" t="s">
        <v>1384</v>
      </c>
      <c r="G446" s="8">
        <v>75.44</v>
      </c>
      <c r="H446" s="8">
        <v>12.24</v>
      </c>
      <c r="I446" s="8">
        <v>0.6905</v>
      </c>
      <c r="J446" s="8">
        <v>0.91710000000000003</v>
      </c>
      <c r="K446" s="8" t="s">
        <v>1395</v>
      </c>
      <c r="L446" s="8">
        <v>876</v>
      </c>
      <c r="M446" s="8" t="s">
        <v>1381</v>
      </c>
      <c r="N446" s="8" t="str">
        <f t="shared" si="6"/>
        <v xml:space="preserve">Rejected </v>
      </c>
      <c r="O446" s="89" t="s">
        <v>2225</v>
      </c>
      <c r="P446" s="89" t="s">
        <v>2225</v>
      </c>
      <c r="Q446" s="8"/>
      <c r="R446" s="8">
        <v>180</v>
      </c>
      <c r="S446" s="8">
        <v>12.23</v>
      </c>
      <c r="T446" s="2"/>
      <c r="U446" s="12"/>
      <c r="V446" s="4"/>
    </row>
    <row r="447" spans="1:22">
      <c r="A447" s="9" t="s">
        <v>2226</v>
      </c>
      <c r="B447" s="9" t="s">
        <v>814</v>
      </c>
      <c r="C447" s="9" t="s">
        <v>32</v>
      </c>
      <c r="D447" s="9" t="s">
        <v>10</v>
      </c>
      <c r="E447" s="9" t="s">
        <v>1400</v>
      </c>
      <c r="F447" s="9" t="s">
        <v>1390</v>
      </c>
      <c r="G447" s="9">
        <v>30.09</v>
      </c>
      <c r="H447" s="9">
        <v>11.79</v>
      </c>
      <c r="I447" s="9">
        <v>0.15429999999999999</v>
      </c>
      <c r="J447" s="9">
        <v>0.52780000000000005</v>
      </c>
      <c r="K447" s="9" t="s">
        <v>1376</v>
      </c>
      <c r="L447" s="9">
        <v>742</v>
      </c>
      <c r="M447" s="9" t="s">
        <v>1386</v>
      </c>
      <c r="N447" s="8" t="str">
        <f t="shared" si="6"/>
        <v>Rejected</v>
      </c>
      <c r="O447" s="90" t="s">
        <v>2221</v>
      </c>
      <c r="P447" s="90" t="s">
        <v>2221</v>
      </c>
      <c r="Q447" s="9"/>
      <c r="R447" s="9">
        <v>84</v>
      </c>
      <c r="S447" s="9">
        <v>24.89</v>
      </c>
      <c r="T447" s="3"/>
      <c r="U447" s="13"/>
      <c r="V447" s="4"/>
    </row>
    <row r="448" spans="1:22">
      <c r="A448" s="8" t="s">
        <v>2227</v>
      </c>
      <c r="B448" s="8" t="s">
        <v>817</v>
      </c>
      <c r="C448" s="8" t="s">
        <v>35</v>
      </c>
      <c r="D448" s="8" t="s">
        <v>1360</v>
      </c>
      <c r="E448" s="8" t="s">
        <v>1411</v>
      </c>
      <c r="F448" s="8" t="s">
        <v>1375</v>
      </c>
      <c r="G448" s="8">
        <v>89.43</v>
      </c>
      <c r="H448" s="8">
        <v>13.85</v>
      </c>
      <c r="I448" s="8">
        <v>0.70050000000000001</v>
      </c>
      <c r="J448" s="8">
        <v>3.05</v>
      </c>
      <c r="K448" s="8" t="s">
        <v>1395</v>
      </c>
      <c r="L448" s="8">
        <v>751</v>
      </c>
      <c r="M448" s="8" t="s">
        <v>1426</v>
      </c>
      <c r="N448" s="8" t="str">
        <f t="shared" si="6"/>
        <v>Under Review</v>
      </c>
      <c r="O448" s="89" t="s">
        <v>2228</v>
      </c>
      <c r="P448" s="89" t="s">
        <v>2228</v>
      </c>
      <c r="Q448" s="8"/>
      <c r="R448" s="8">
        <v>36</v>
      </c>
      <c r="S448" s="8">
        <v>16.61</v>
      </c>
      <c r="T448" s="2"/>
      <c r="U448" s="12"/>
      <c r="V448" s="4"/>
    </row>
    <row r="449" spans="1:22">
      <c r="A449" s="9" t="s">
        <v>2229</v>
      </c>
      <c r="B449" s="9" t="s">
        <v>133</v>
      </c>
      <c r="C449" s="9" t="s">
        <v>16</v>
      </c>
      <c r="D449" s="9" t="s">
        <v>23</v>
      </c>
      <c r="E449" s="9" t="s">
        <v>1408</v>
      </c>
      <c r="F449" s="9" t="s">
        <v>1384</v>
      </c>
      <c r="G449" s="9">
        <v>33.42</v>
      </c>
      <c r="H449" s="9">
        <v>10.029999999999999</v>
      </c>
      <c r="I449" s="9">
        <v>0.27179999999999999</v>
      </c>
      <c r="J449" s="9">
        <v>0.71060000000000001</v>
      </c>
      <c r="K449" s="9" t="s">
        <v>1395</v>
      </c>
      <c r="L449" s="9">
        <v>739</v>
      </c>
      <c r="M449" s="9" t="s">
        <v>1377</v>
      </c>
      <c r="N449" s="8" t="str">
        <f t="shared" si="6"/>
        <v>Approved</v>
      </c>
      <c r="O449" s="90" t="s">
        <v>2110</v>
      </c>
      <c r="P449" s="90" t="s">
        <v>2110</v>
      </c>
      <c r="Q449" s="9" t="s">
        <v>2230</v>
      </c>
      <c r="R449" s="9">
        <v>60</v>
      </c>
      <c r="S449" s="9">
        <v>29.94</v>
      </c>
      <c r="T449" s="3"/>
      <c r="U449" s="13"/>
      <c r="V449" s="4"/>
    </row>
    <row r="450" spans="1:22">
      <c r="A450" s="8" t="s">
        <v>2231</v>
      </c>
      <c r="B450" s="8" t="s">
        <v>279</v>
      </c>
      <c r="C450" s="8" t="s">
        <v>35</v>
      </c>
      <c r="D450" s="8" t="s">
        <v>10</v>
      </c>
      <c r="E450" s="8" t="s">
        <v>1400</v>
      </c>
      <c r="F450" s="8" t="s">
        <v>1384</v>
      </c>
      <c r="G450" s="8">
        <v>44.95</v>
      </c>
      <c r="H450" s="8">
        <v>15.64</v>
      </c>
      <c r="I450" s="8">
        <v>0.48120000000000002</v>
      </c>
      <c r="J450" s="8">
        <v>0.64890000000000003</v>
      </c>
      <c r="K450" s="8" t="s">
        <v>1376</v>
      </c>
      <c r="L450" s="8">
        <v>694</v>
      </c>
      <c r="M450" s="8" t="s">
        <v>1377</v>
      </c>
      <c r="N450" s="8" t="str">
        <f t="shared" si="6"/>
        <v>Approved</v>
      </c>
      <c r="O450" s="89" t="s">
        <v>1306</v>
      </c>
      <c r="P450" s="89" t="s">
        <v>1306</v>
      </c>
      <c r="Q450" s="8" t="s">
        <v>2232</v>
      </c>
      <c r="R450" s="8">
        <v>180</v>
      </c>
      <c r="S450" s="8">
        <v>33.950000000000003</v>
      </c>
      <c r="T450" s="2"/>
      <c r="U450" s="12"/>
      <c r="V450" s="4"/>
    </row>
    <row r="451" spans="1:22">
      <c r="A451" s="9" t="s">
        <v>2233</v>
      </c>
      <c r="B451" s="9" t="s">
        <v>1346</v>
      </c>
      <c r="C451" s="9" t="s">
        <v>16</v>
      </c>
      <c r="D451" s="9" t="s">
        <v>23</v>
      </c>
      <c r="E451" s="9" t="s">
        <v>1411</v>
      </c>
      <c r="F451" s="9" t="s">
        <v>1390</v>
      </c>
      <c r="G451" s="9">
        <v>52.13</v>
      </c>
      <c r="H451" s="9">
        <v>9.81</v>
      </c>
      <c r="I451" s="9">
        <v>0.99619999999999997</v>
      </c>
      <c r="J451" s="9">
        <v>0.86029999999999995</v>
      </c>
      <c r="K451" s="9" t="s">
        <v>1412</v>
      </c>
      <c r="L451" s="9">
        <v>686</v>
      </c>
      <c r="M451" s="9" t="s">
        <v>1377</v>
      </c>
      <c r="N451" s="8" t="str">
        <f t="shared" ref="N451:N514" si="7">PROPER(M451)</f>
        <v>Approved</v>
      </c>
      <c r="O451" s="90" t="s">
        <v>771</v>
      </c>
      <c r="P451" s="90" t="s">
        <v>771</v>
      </c>
      <c r="Q451" s="9" t="s">
        <v>2084</v>
      </c>
      <c r="R451" s="9">
        <v>84</v>
      </c>
      <c r="S451" s="9">
        <v>48.87</v>
      </c>
      <c r="T451" s="3"/>
      <c r="U451" s="13"/>
      <c r="V451" s="4"/>
    </row>
    <row r="452" spans="1:22">
      <c r="A452" s="8" t="s">
        <v>2234</v>
      </c>
      <c r="B452" s="8" t="s">
        <v>448</v>
      </c>
      <c r="C452" s="8" t="s">
        <v>38</v>
      </c>
      <c r="D452" s="8" t="s">
        <v>10</v>
      </c>
      <c r="E452" s="8" t="s">
        <v>1400</v>
      </c>
      <c r="F452" s="8" t="s">
        <v>1384</v>
      </c>
      <c r="G452" s="8">
        <v>1.72</v>
      </c>
      <c r="H452" s="8">
        <v>11.9</v>
      </c>
      <c r="I452" s="8">
        <v>3.0700000000000002E-2</v>
      </c>
      <c r="J452" s="8">
        <v>3.0300000000000001E-2</v>
      </c>
      <c r="K452" s="8" t="s">
        <v>1412</v>
      </c>
      <c r="L452" s="8">
        <v>775</v>
      </c>
      <c r="M452" s="8" t="s">
        <v>1426</v>
      </c>
      <c r="N452" s="8" t="str">
        <f t="shared" si="7"/>
        <v>Under Review</v>
      </c>
      <c r="O452" s="89" t="s">
        <v>2235</v>
      </c>
      <c r="P452" s="89" t="s">
        <v>2235</v>
      </c>
      <c r="Q452" s="8"/>
      <c r="R452" s="8">
        <v>84</v>
      </c>
      <c r="S452" s="8">
        <v>0.81</v>
      </c>
      <c r="T452" s="2"/>
      <c r="U452" s="12"/>
      <c r="V452" s="4"/>
    </row>
    <row r="453" spans="1:22">
      <c r="A453" s="9" t="s">
        <v>2236</v>
      </c>
      <c r="B453" s="9" t="s">
        <v>1028</v>
      </c>
      <c r="C453" s="9" t="s">
        <v>12</v>
      </c>
      <c r="D453" s="9" t="s">
        <v>44</v>
      </c>
      <c r="E453" s="9" t="s">
        <v>1400</v>
      </c>
      <c r="F453" s="9" t="s">
        <v>1384</v>
      </c>
      <c r="G453" s="9">
        <v>95.18</v>
      </c>
      <c r="H453" s="9">
        <v>14.62</v>
      </c>
      <c r="I453" s="9">
        <v>0.93740000000000001</v>
      </c>
      <c r="J453" s="9">
        <v>3.2818000000000001</v>
      </c>
      <c r="K453" s="9" t="s">
        <v>1395</v>
      </c>
      <c r="L453" s="9">
        <v>550</v>
      </c>
      <c r="M453" s="9" t="s">
        <v>1386</v>
      </c>
      <c r="N453" s="8" t="str">
        <f t="shared" si="7"/>
        <v>Rejected</v>
      </c>
      <c r="O453" s="90" t="s">
        <v>1009</v>
      </c>
      <c r="P453" s="90" t="s">
        <v>1009</v>
      </c>
      <c r="Q453" s="9"/>
      <c r="R453" s="9">
        <v>36</v>
      </c>
      <c r="S453" s="9">
        <v>19.87</v>
      </c>
      <c r="T453" s="3"/>
      <c r="U453" s="13"/>
      <c r="V453" s="4"/>
    </row>
    <row r="454" spans="1:22">
      <c r="A454" s="8" t="s">
        <v>2237</v>
      </c>
      <c r="B454" s="8" t="s">
        <v>1098</v>
      </c>
      <c r="C454" s="8" t="s">
        <v>7</v>
      </c>
      <c r="D454" s="8" t="s">
        <v>10</v>
      </c>
      <c r="E454" s="8" t="s">
        <v>1411</v>
      </c>
      <c r="F454" s="8" t="s">
        <v>1384</v>
      </c>
      <c r="G454" s="8">
        <v>86.77</v>
      </c>
      <c r="H454" s="8">
        <v>11.59</v>
      </c>
      <c r="I454" s="8">
        <v>0.9738</v>
      </c>
      <c r="J454" s="8">
        <v>2.8650000000000002</v>
      </c>
      <c r="K454" s="8" t="s">
        <v>1376</v>
      </c>
      <c r="L454" s="8">
        <v>761</v>
      </c>
      <c r="M454" s="8" t="s">
        <v>1386</v>
      </c>
      <c r="N454" s="8" t="str">
        <f t="shared" si="7"/>
        <v>Rejected</v>
      </c>
      <c r="O454" s="89" t="s">
        <v>2005</v>
      </c>
      <c r="P454" s="89" t="s">
        <v>2005</v>
      </c>
      <c r="Q454" s="8"/>
      <c r="R454" s="8">
        <v>36</v>
      </c>
      <c r="S454" s="8">
        <v>77.73</v>
      </c>
      <c r="T454" s="2"/>
      <c r="U454" s="12"/>
      <c r="V454" s="4"/>
    </row>
    <row r="455" spans="1:22">
      <c r="A455" s="9" t="s">
        <v>2238</v>
      </c>
      <c r="B455" s="9" t="s">
        <v>1156</v>
      </c>
      <c r="C455" s="9" t="s">
        <v>16</v>
      </c>
      <c r="D455" s="9" t="s">
        <v>31</v>
      </c>
      <c r="E455" s="9" t="s">
        <v>1380</v>
      </c>
      <c r="F455" s="9" t="s">
        <v>1384</v>
      </c>
      <c r="G455" s="9">
        <v>3.97</v>
      </c>
      <c r="H455" s="9">
        <v>11.94</v>
      </c>
      <c r="I455" s="9">
        <v>4.2099999999999999E-2</v>
      </c>
      <c r="J455" s="9">
        <v>8.8200000000000001E-2</v>
      </c>
      <c r="K455" s="9" t="s">
        <v>1358</v>
      </c>
      <c r="L455" s="9">
        <v>704</v>
      </c>
      <c r="M455" s="9" t="s">
        <v>1426</v>
      </c>
      <c r="N455" s="8" t="str">
        <f t="shared" si="7"/>
        <v>Under Review</v>
      </c>
      <c r="O455" s="90" t="s">
        <v>460</v>
      </c>
      <c r="P455" s="90" t="s">
        <v>460</v>
      </c>
      <c r="Q455" s="9"/>
      <c r="R455" s="9">
        <v>60</v>
      </c>
      <c r="S455" s="9">
        <v>3.04</v>
      </c>
      <c r="T455" s="3"/>
      <c r="U455" s="13"/>
      <c r="V455" s="4"/>
    </row>
    <row r="456" spans="1:22">
      <c r="A456" s="8" t="s">
        <v>2239</v>
      </c>
      <c r="B456" s="8" t="s">
        <v>122</v>
      </c>
      <c r="C456" s="8" t="s">
        <v>16</v>
      </c>
      <c r="D456" s="8" t="s">
        <v>44</v>
      </c>
      <c r="E456" s="8" t="s">
        <v>1380</v>
      </c>
      <c r="F456" s="8" t="s">
        <v>1390</v>
      </c>
      <c r="G456" s="8">
        <v>38.33</v>
      </c>
      <c r="H456" s="8">
        <v>13.28</v>
      </c>
      <c r="I456" s="8">
        <v>0.28260000000000002</v>
      </c>
      <c r="J456" s="8">
        <v>3.4285999999999999</v>
      </c>
      <c r="K456" s="8" t="s">
        <v>1412</v>
      </c>
      <c r="L456" s="8">
        <v>810</v>
      </c>
      <c r="M456" s="8" t="s">
        <v>1386</v>
      </c>
      <c r="N456" s="8" t="str">
        <f t="shared" si="7"/>
        <v>Rejected</v>
      </c>
      <c r="O456" s="89" t="s">
        <v>112</v>
      </c>
      <c r="P456" s="89" t="s">
        <v>112</v>
      </c>
      <c r="Q456" s="8"/>
      <c r="R456" s="8">
        <v>12</v>
      </c>
      <c r="S456" s="8">
        <v>17.510000000000002</v>
      </c>
      <c r="T456" s="2"/>
      <c r="U456" s="12"/>
      <c r="V456" s="4"/>
    </row>
    <row r="457" spans="1:22">
      <c r="A457" s="9" t="s">
        <v>2240</v>
      </c>
      <c r="B457" s="9" t="s">
        <v>727</v>
      </c>
      <c r="C457" s="9" t="s">
        <v>32</v>
      </c>
      <c r="D457" s="9" t="s">
        <v>23</v>
      </c>
      <c r="E457" s="9" t="s">
        <v>1400</v>
      </c>
      <c r="F457" s="9" t="s">
        <v>1384</v>
      </c>
      <c r="G457" s="9">
        <v>85.83</v>
      </c>
      <c r="H457" s="9">
        <v>7.51</v>
      </c>
      <c r="I457" s="9">
        <v>1.0423</v>
      </c>
      <c r="J457" s="9">
        <v>1.7202999999999999</v>
      </c>
      <c r="K457" s="9" t="s">
        <v>1395</v>
      </c>
      <c r="L457" s="9">
        <v>580</v>
      </c>
      <c r="M457" s="9" t="s">
        <v>1426</v>
      </c>
      <c r="N457" s="8" t="str">
        <f t="shared" si="7"/>
        <v>Under Review</v>
      </c>
      <c r="O457" s="90" t="s">
        <v>2124</v>
      </c>
      <c r="P457" s="90" t="s">
        <v>2124</v>
      </c>
      <c r="Q457" s="9"/>
      <c r="R457" s="9">
        <v>60</v>
      </c>
      <c r="S457" s="9">
        <v>78.39</v>
      </c>
      <c r="T457" s="3"/>
      <c r="U457" s="13"/>
      <c r="V457" s="4"/>
    </row>
    <row r="458" spans="1:22">
      <c r="A458" s="8" t="s">
        <v>2241</v>
      </c>
      <c r="B458" s="8" t="s">
        <v>766</v>
      </c>
      <c r="C458" s="8" t="s">
        <v>41</v>
      </c>
      <c r="D458" s="8" t="s">
        <v>1360</v>
      </c>
      <c r="E458" s="8" t="s">
        <v>1389</v>
      </c>
      <c r="F458" s="8" t="s">
        <v>1384</v>
      </c>
      <c r="G458" s="8">
        <v>51.96</v>
      </c>
      <c r="H458" s="8">
        <v>9.07</v>
      </c>
      <c r="I458" s="8">
        <v>0.77359999999999995</v>
      </c>
      <c r="J458" s="8">
        <v>2.3754</v>
      </c>
      <c r="K458" s="8" t="s">
        <v>1376</v>
      </c>
      <c r="L458" s="8">
        <v>858</v>
      </c>
      <c r="M458" s="8" t="s">
        <v>1426</v>
      </c>
      <c r="N458" s="8" t="str">
        <f t="shared" si="7"/>
        <v>Under Review</v>
      </c>
      <c r="O458" s="89" t="s">
        <v>1985</v>
      </c>
      <c r="P458" s="89" t="s">
        <v>1985</v>
      </c>
      <c r="Q458" s="8"/>
      <c r="R458" s="8">
        <v>24</v>
      </c>
      <c r="S458" s="8">
        <v>16.23</v>
      </c>
      <c r="T458" s="2"/>
      <c r="U458" s="12"/>
      <c r="V458" s="4"/>
    </row>
    <row r="459" spans="1:22">
      <c r="A459" s="9" t="s">
        <v>2242</v>
      </c>
      <c r="B459" s="9" t="s">
        <v>513</v>
      </c>
      <c r="C459" s="9" t="s">
        <v>28</v>
      </c>
      <c r="D459" s="9" t="s">
        <v>44</v>
      </c>
      <c r="E459" s="9" t="s">
        <v>1374</v>
      </c>
      <c r="F459" s="9" t="s">
        <v>1390</v>
      </c>
      <c r="G459" s="9">
        <v>52.47</v>
      </c>
      <c r="H459" s="9">
        <v>17.22</v>
      </c>
      <c r="I459" s="9">
        <v>0.86040000000000005</v>
      </c>
      <c r="J459" s="9">
        <v>1.8764000000000001</v>
      </c>
      <c r="K459" s="9" t="s">
        <v>1412</v>
      </c>
      <c r="L459" s="9">
        <v>576</v>
      </c>
      <c r="M459" s="9" t="s">
        <v>1377</v>
      </c>
      <c r="N459" s="8" t="str">
        <f t="shared" si="7"/>
        <v>Approved</v>
      </c>
      <c r="O459" s="90" t="s">
        <v>1416</v>
      </c>
      <c r="P459" s="90" t="s">
        <v>1416</v>
      </c>
      <c r="Q459" s="9" t="s">
        <v>1837</v>
      </c>
      <c r="R459" s="9">
        <v>36</v>
      </c>
      <c r="S459" s="9">
        <v>11.72</v>
      </c>
      <c r="T459" s="3"/>
      <c r="U459" s="13"/>
      <c r="V459" s="4"/>
    </row>
    <row r="460" spans="1:22">
      <c r="A460" s="8" t="s">
        <v>2243</v>
      </c>
      <c r="B460" s="8" t="s">
        <v>1080</v>
      </c>
      <c r="C460" s="8" t="s">
        <v>32</v>
      </c>
      <c r="D460" s="8" t="s">
        <v>10</v>
      </c>
      <c r="E460" s="8" t="s">
        <v>1389</v>
      </c>
      <c r="F460" s="8" t="s">
        <v>1384</v>
      </c>
      <c r="G460" s="8">
        <v>2.42</v>
      </c>
      <c r="H460" s="8">
        <v>16.690000000000001</v>
      </c>
      <c r="I460" s="8">
        <v>2.07E-2</v>
      </c>
      <c r="J460" s="8">
        <v>4.1599999999999998E-2</v>
      </c>
      <c r="K460" s="8" t="s">
        <v>1412</v>
      </c>
      <c r="L460" s="8">
        <v>683</v>
      </c>
      <c r="M460" s="8" t="s">
        <v>1396</v>
      </c>
      <c r="N460" s="8" t="str">
        <f t="shared" si="7"/>
        <v>Approved</v>
      </c>
      <c r="O460" s="89" t="s">
        <v>2244</v>
      </c>
      <c r="P460" s="89" t="s">
        <v>2244</v>
      </c>
      <c r="Q460" s="8" t="s">
        <v>2245</v>
      </c>
      <c r="R460" s="8">
        <v>120</v>
      </c>
      <c r="S460" s="8">
        <v>2.0099999999999998</v>
      </c>
      <c r="T460" s="2"/>
      <c r="U460" s="12"/>
      <c r="V460" s="4"/>
    </row>
    <row r="461" spans="1:22">
      <c r="A461" s="9" t="s">
        <v>2246</v>
      </c>
      <c r="B461" s="9" t="s">
        <v>1348</v>
      </c>
      <c r="C461" s="9" t="s">
        <v>41</v>
      </c>
      <c r="D461" s="9" t="s">
        <v>44</v>
      </c>
      <c r="E461" s="9" t="s">
        <v>1400</v>
      </c>
      <c r="F461" s="9" t="s">
        <v>1384</v>
      </c>
      <c r="G461" s="9">
        <v>45.87</v>
      </c>
      <c r="H461" s="9">
        <v>12.34</v>
      </c>
      <c r="I461" s="9">
        <v>0.7419</v>
      </c>
      <c r="J461" s="9">
        <v>0.51600000000000001</v>
      </c>
      <c r="K461" s="9" t="s">
        <v>1412</v>
      </c>
      <c r="L461" s="9">
        <v>585</v>
      </c>
      <c r="M461" s="9" t="s">
        <v>1426</v>
      </c>
      <c r="N461" s="8" t="str">
        <f t="shared" si="7"/>
        <v>Under Review</v>
      </c>
      <c r="O461" s="90" t="s">
        <v>2247</v>
      </c>
      <c r="P461" s="90" t="s">
        <v>2247</v>
      </c>
      <c r="Q461" s="9"/>
      <c r="R461" s="9">
        <v>240</v>
      </c>
      <c r="S461" s="9">
        <v>14.54</v>
      </c>
      <c r="T461" s="3"/>
      <c r="U461" s="13"/>
      <c r="V461" s="4"/>
    </row>
    <row r="462" spans="1:22">
      <c r="A462" s="8" t="s">
        <v>2248</v>
      </c>
      <c r="B462" s="8" t="s">
        <v>840</v>
      </c>
      <c r="C462" s="8" t="s">
        <v>35</v>
      </c>
      <c r="D462" s="8" t="s">
        <v>10</v>
      </c>
      <c r="E462" s="8" t="s">
        <v>1374</v>
      </c>
      <c r="F462" s="8" t="s">
        <v>1375</v>
      </c>
      <c r="G462" s="8">
        <v>76.56</v>
      </c>
      <c r="H462" s="8">
        <v>16.100000000000001</v>
      </c>
      <c r="I462" s="8">
        <v>0.87260000000000004</v>
      </c>
      <c r="J462" s="8">
        <v>6.95</v>
      </c>
      <c r="K462" s="8" t="s">
        <v>1358</v>
      </c>
      <c r="L462" s="8">
        <v>638</v>
      </c>
      <c r="M462" s="8" t="s">
        <v>1386</v>
      </c>
      <c r="N462" s="8" t="str">
        <f t="shared" si="7"/>
        <v>Rejected</v>
      </c>
      <c r="O462" s="89" t="s">
        <v>1793</v>
      </c>
      <c r="P462" s="89" t="s">
        <v>1793</v>
      </c>
      <c r="Q462" s="8"/>
      <c r="R462" s="8">
        <v>12</v>
      </c>
      <c r="S462" s="8">
        <v>22.44</v>
      </c>
      <c r="T462" s="2"/>
      <c r="U462" s="12"/>
      <c r="V462" s="4"/>
    </row>
    <row r="463" spans="1:22">
      <c r="A463" s="9" t="s">
        <v>2249</v>
      </c>
      <c r="B463" s="9" t="s">
        <v>840</v>
      </c>
      <c r="C463" s="9" t="s">
        <v>24</v>
      </c>
      <c r="D463" s="9" t="s">
        <v>1360</v>
      </c>
      <c r="E463" s="9" t="s">
        <v>1408</v>
      </c>
      <c r="F463" s="9" t="s">
        <v>1375</v>
      </c>
      <c r="G463" s="9">
        <v>45.8</v>
      </c>
      <c r="H463" s="9">
        <v>17.84</v>
      </c>
      <c r="I463" s="9">
        <v>0.89280000000000004</v>
      </c>
      <c r="J463" s="9">
        <v>0.70120000000000005</v>
      </c>
      <c r="K463" s="9" t="s">
        <v>1395</v>
      </c>
      <c r="L463" s="9">
        <v>638</v>
      </c>
      <c r="M463" s="9" t="s">
        <v>1377</v>
      </c>
      <c r="N463" s="8" t="str">
        <f t="shared" si="7"/>
        <v>Approved</v>
      </c>
      <c r="O463" s="90" t="s">
        <v>2250</v>
      </c>
      <c r="P463" s="90" t="s">
        <v>2250</v>
      </c>
      <c r="Q463" s="9" t="s">
        <v>1694</v>
      </c>
      <c r="R463" s="9">
        <v>240</v>
      </c>
      <c r="S463" s="9">
        <v>10.1</v>
      </c>
      <c r="T463" s="3"/>
      <c r="U463" s="13"/>
      <c r="V463" s="4"/>
    </row>
    <row r="464" spans="1:22">
      <c r="A464" s="8" t="s">
        <v>2251</v>
      </c>
      <c r="B464" s="8" t="s">
        <v>367</v>
      </c>
      <c r="C464" s="8" t="s">
        <v>28</v>
      </c>
      <c r="D464" s="8" t="s">
        <v>23</v>
      </c>
      <c r="E464" s="8" t="s">
        <v>1411</v>
      </c>
      <c r="F464" s="8" t="s">
        <v>1384</v>
      </c>
      <c r="G464" s="8">
        <v>56.73</v>
      </c>
      <c r="H464" s="8">
        <v>8.02</v>
      </c>
      <c r="I464" s="8">
        <v>0.73729999999999996</v>
      </c>
      <c r="J464" s="8">
        <v>0.47520000000000001</v>
      </c>
      <c r="K464" s="8" t="s">
        <v>1395</v>
      </c>
      <c r="L464" s="8">
        <v>593</v>
      </c>
      <c r="M464" s="8" t="s">
        <v>1381</v>
      </c>
      <c r="N464" s="8" t="str">
        <f t="shared" si="7"/>
        <v xml:space="preserve">Rejected </v>
      </c>
      <c r="O464" s="89" t="s">
        <v>2218</v>
      </c>
      <c r="P464" s="89" t="s">
        <v>2218</v>
      </c>
      <c r="Q464" s="8"/>
      <c r="R464" s="8">
        <v>240</v>
      </c>
      <c r="S464" s="8">
        <v>13.71</v>
      </c>
      <c r="T464" s="2"/>
      <c r="U464" s="12"/>
      <c r="V464" s="4"/>
    </row>
    <row r="465" spans="1:22">
      <c r="A465" s="9" t="s">
        <v>2252</v>
      </c>
      <c r="B465" s="9" t="s">
        <v>950</v>
      </c>
      <c r="C465" s="9" t="s">
        <v>41</v>
      </c>
      <c r="D465" s="9" t="s">
        <v>1360</v>
      </c>
      <c r="E465" s="9" t="s">
        <v>1374</v>
      </c>
      <c r="F465" s="9" t="s">
        <v>1384</v>
      </c>
      <c r="G465" s="9">
        <v>54.54</v>
      </c>
      <c r="H465" s="9">
        <v>12.16</v>
      </c>
      <c r="I465" s="9">
        <v>0.43809999999999999</v>
      </c>
      <c r="J465" s="9">
        <v>4.8498999999999999</v>
      </c>
      <c r="K465" s="9" t="s">
        <v>1376</v>
      </c>
      <c r="L465" s="9">
        <v>763</v>
      </c>
      <c r="M465" s="9" t="s">
        <v>1426</v>
      </c>
      <c r="N465" s="8" t="str">
        <f t="shared" si="7"/>
        <v>Under Review</v>
      </c>
      <c r="O465" s="90" t="s">
        <v>471</v>
      </c>
      <c r="P465" s="90" t="s">
        <v>471</v>
      </c>
      <c r="Q465" s="9"/>
      <c r="R465" s="9">
        <v>12</v>
      </c>
      <c r="S465" s="9">
        <v>47.22</v>
      </c>
      <c r="T465" s="3"/>
      <c r="U465" s="13"/>
      <c r="V465" s="4"/>
    </row>
    <row r="466" spans="1:22">
      <c r="A466" s="8" t="s">
        <v>2253</v>
      </c>
      <c r="B466" s="8" t="s">
        <v>732</v>
      </c>
      <c r="C466" s="8" t="s">
        <v>28</v>
      </c>
      <c r="D466" s="8" t="s">
        <v>1360</v>
      </c>
      <c r="E466" s="8" t="s">
        <v>1374</v>
      </c>
      <c r="F466" s="8" t="s">
        <v>1375</v>
      </c>
      <c r="G466" s="8">
        <v>1.04</v>
      </c>
      <c r="H466" s="8">
        <v>13.61</v>
      </c>
      <c r="I466" s="8">
        <v>1.01E-2</v>
      </c>
      <c r="J466" s="8">
        <v>4.9700000000000001E-2</v>
      </c>
      <c r="K466" s="8" t="s">
        <v>1385</v>
      </c>
      <c r="L466" s="8">
        <v>579</v>
      </c>
      <c r="M466" s="8" t="s">
        <v>1377</v>
      </c>
      <c r="N466" s="8" t="str">
        <f t="shared" si="7"/>
        <v>Approved</v>
      </c>
      <c r="O466" s="89" t="s">
        <v>1522</v>
      </c>
      <c r="P466" s="89" t="s">
        <v>1522</v>
      </c>
      <c r="Q466" s="8" t="s">
        <v>1212</v>
      </c>
      <c r="R466" s="8">
        <v>24</v>
      </c>
      <c r="S466" s="8">
        <v>0</v>
      </c>
      <c r="T466" s="2"/>
      <c r="U466" s="12"/>
      <c r="V466" s="4"/>
    </row>
    <row r="467" spans="1:22">
      <c r="A467" s="9" t="s">
        <v>2254</v>
      </c>
      <c r="B467" s="9" t="s">
        <v>1348</v>
      </c>
      <c r="C467" s="9" t="s">
        <v>20</v>
      </c>
      <c r="D467" s="9" t="s">
        <v>44</v>
      </c>
      <c r="E467" s="9" t="s">
        <v>1389</v>
      </c>
      <c r="F467" s="9" t="s">
        <v>1390</v>
      </c>
      <c r="G467" s="9">
        <v>42.48</v>
      </c>
      <c r="H467" s="9">
        <v>10.23</v>
      </c>
      <c r="I467" s="9">
        <v>0.43569999999999998</v>
      </c>
      <c r="J467" s="9">
        <v>1.0821000000000001</v>
      </c>
      <c r="K467" s="9" t="s">
        <v>1412</v>
      </c>
      <c r="L467" s="9">
        <v>585</v>
      </c>
      <c r="M467" s="9" t="s">
        <v>1386</v>
      </c>
      <c r="N467" s="8" t="str">
        <f t="shared" si="7"/>
        <v>Rejected</v>
      </c>
      <c r="O467" s="90" t="s">
        <v>2255</v>
      </c>
      <c r="P467" s="90" t="s">
        <v>2255</v>
      </c>
      <c r="Q467" s="9"/>
      <c r="R467" s="9">
        <v>48</v>
      </c>
      <c r="S467" s="9">
        <v>8.7100000000000009</v>
      </c>
      <c r="T467" s="3"/>
      <c r="U467" s="13"/>
      <c r="V467" s="4"/>
    </row>
    <row r="468" spans="1:22">
      <c r="A468" s="8" t="s">
        <v>2256</v>
      </c>
      <c r="B468" s="8" t="s">
        <v>300</v>
      </c>
      <c r="C468" s="8" t="s">
        <v>20</v>
      </c>
      <c r="D468" s="8" t="s">
        <v>44</v>
      </c>
      <c r="E468" s="8" t="s">
        <v>1389</v>
      </c>
      <c r="F468" s="8" t="s">
        <v>1390</v>
      </c>
      <c r="G468" s="8">
        <v>28.27</v>
      </c>
      <c r="H468" s="8">
        <v>14.5</v>
      </c>
      <c r="I468" s="8">
        <v>0.36209999999999998</v>
      </c>
      <c r="J468" s="8">
        <v>0.3619</v>
      </c>
      <c r="K468" s="8" t="s">
        <v>1385</v>
      </c>
      <c r="L468" s="8">
        <v>848</v>
      </c>
      <c r="M468" s="8" t="s">
        <v>1381</v>
      </c>
      <c r="N468" s="8" t="str">
        <f t="shared" si="7"/>
        <v xml:space="preserve">Rejected </v>
      </c>
      <c r="O468" s="89" t="s">
        <v>2257</v>
      </c>
      <c r="P468" s="89" t="s">
        <v>2257</v>
      </c>
      <c r="Q468" s="8"/>
      <c r="R468" s="8">
        <v>240</v>
      </c>
      <c r="S468" s="8">
        <v>0</v>
      </c>
      <c r="T468" s="2"/>
      <c r="U468" s="12"/>
      <c r="V468" s="4"/>
    </row>
    <row r="469" spans="1:22">
      <c r="A469" s="9" t="s">
        <v>2258</v>
      </c>
      <c r="B469" s="9" t="s">
        <v>1171</v>
      </c>
      <c r="C469" s="9" t="s">
        <v>12</v>
      </c>
      <c r="D469" s="9" t="s">
        <v>23</v>
      </c>
      <c r="E469" s="9" t="s">
        <v>1374</v>
      </c>
      <c r="F469" s="9" t="s">
        <v>1390</v>
      </c>
      <c r="G469" s="9">
        <v>45.98</v>
      </c>
      <c r="H469" s="9">
        <v>18.27</v>
      </c>
      <c r="I469" s="9">
        <v>0.8579</v>
      </c>
      <c r="J469" s="9">
        <v>0.97370000000000001</v>
      </c>
      <c r="K469" s="9" t="s">
        <v>1412</v>
      </c>
      <c r="L469" s="9">
        <v>684</v>
      </c>
      <c r="M469" s="9" t="s">
        <v>1396</v>
      </c>
      <c r="N469" s="8" t="str">
        <f t="shared" si="7"/>
        <v>Approved</v>
      </c>
      <c r="O469" s="90" t="s">
        <v>1742</v>
      </c>
      <c r="P469" s="90" t="s">
        <v>1742</v>
      </c>
      <c r="Q469" s="9" t="s">
        <v>2259</v>
      </c>
      <c r="R469" s="9">
        <v>84</v>
      </c>
      <c r="S469" s="9">
        <v>39.43</v>
      </c>
      <c r="T469" s="3"/>
      <c r="U469" s="13"/>
      <c r="V469" s="4"/>
    </row>
    <row r="470" spans="1:22">
      <c r="A470" s="8" t="s">
        <v>2260</v>
      </c>
      <c r="B470" s="8" t="s">
        <v>886</v>
      </c>
      <c r="C470" s="8" t="s">
        <v>16</v>
      </c>
      <c r="D470" s="8" t="s">
        <v>44</v>
      </c>
      <c r="E470" s="8" t="s">
        <v>1408</v>
      </c>
      <c r="F470" s="8" t="s">
        <v>1384</v>
      </c>
      <c r="G470" s="8">
        <v>52.76</v>
      </c>
      <c r="H470" s="8">
        <v>15.55</v>
      </c>
      <c r="I470" s="8">
        <v>1.0233000000000001</v>
      </c>
      <c r="J470" s="8">
        <v>1.0344</v>
      </c>
      <c r="K470" s="8" t="s">
        <v>1395</v>
      </c>
      <c r="L470" s="8">
        <v>890</v>
      </c>
      <c r="M470" s="8" t="s">
        <v>1377</v>
      </c>
      <c r="N470" s="8" t="str">
        <f t="shared" si="7"/>
        <v>Approved</v>
      </c>
      <c r="O470" s="89" t="s">
        <v>2261</v>
      </c>
      <c r="P470" s="89" t="s">
        <v>2261</v>
      </c>
      <c r="Q470" s="8" t="s">
        <v>1550</v>
      </c>
      <c r="R470" s="8">
        <v>84</v>
      </c>
      <c r="S470" s="8">
        <v>7.82</v>
      </c>
      <c r="T470" s="2"/>
      <c r="U470" s="12"/>
      <c r="V470" s="4"/>
    </row>
    <row r="471" spans="1:22">
      <c r="A471" s="9" t="s">
        <v>2262</v>
      </c>
      <c r="B471" s="9" t="s">
        <v>1199</v>
      </c>
      <c r="C471" s="9" t="s">
        <v>24</v>
      </c>
      <c r="D471" s="9" t="s">
        <v>31</v>
      </c>
      <c r="E471" s="9" t="s">
        <v>1374</v>
      </c>
      <c r="F471" s="9" t="s">
        <v>1390</v>
      </c>
      <c r="G471" s="9">
        <v>33.549999999999997</v>
      </c>
      <c r="H471" s="9">
        <v>10.26</v>
      </c>
      <c r="I471" s="9">
        <v>0.34720000000000001</v>
      </c>
      <c r="J471" s="9">
        <v>2.9535999999999998</v>
      </c>
      <c r="K471" s="9" t="s">
        <v>1385</v>
      </c>
      <c r="L471" s="9">
        <v>779</v>
      </c>
      <c r="M471" s="9" t="s">
        <v>1381</v>
      </c>
      <c r="N471" s="8" t="str">
        <f t="shared" si="7"/>
        <v xml:space="preserve">Rejected </v>
      </c>
      <c r="O471" s="90" t="s">
        <v>2263</v>
      </c>
      <c r="P471" s="90" t="s">
        <v>2263</v>
      </c>
      <c r="Q471" s="9"/>
      <c r="R471" s="9">
        <v>12</v>
      </c>
      <c r="S471" s="9">
        <v>0</v>
      </c>
      <c r="T471" s="3"/>
      <c r="U471" s="13"/>
      <c r="V471" s="4"/>
    </row>
    <row r="472" spans="1:22">
      <c r="A472" s="8" t="s">
        <v>2264</v>
      </c>
      <c r="B472" s="8" t="s">
        <v>894</v>
      </c>
      <c r="C472" s="8" t="s">
        <v>32</v>
      </c>
      <c r="D472" s="8" t="s">
        <v>31</v>
      </c>
      <c r="E472" s="8" t="s">
        <v>1380</v>
      </c>
      <c r="F472" s="8" t="s">
        <v>1390</v>
      </c>
      <c r="G472" s="8">
        <v>49.3</v>
      </c>
      <c r="H472" s="8">
        <v>13.72</v>
      </c>
      <c r="I472" s="8">
        <v>0.69510000000000005</v>
      </c>
      <c r="J472" s="8">
        <v>0.75719999999999998</v>
      </c>
      <c r="K472" s="8" t="s">
        <v>1385</v>
      </c>
      <c r="L472" s="8">
        <v>561</v>
      </c>
      <c r="M472" s="8" t="s">
        <v>1403</v>
      </c>
      <c r="N472" s="8" t="str">
        <f t="shared" si="7"/>
        <v>Approved</v>
      </c>
      <c r="O472" s="89" t="s">
        <v>1936</v>
      </c>
      <c r="P472" s="89" t="s">
        <v>1936</v>
      </c>
      <c r="Q472" s="8" t="s">
        <v>1107</v>
      </c>
      <c r="R472" s="8">
        <v>120</v>
      </c>
      <c r="S472" s="8">
        <v>0</v>
      </c>
      <c r="T472" s="2"/>
      <c r="U472" s="12"/>
      <c r="V472" s="4"/>
    </row>
    <row r="473" spans="1:22">
      <c r="A473" s="9" t="s">
        <v>2265</v>
      </c>
      <c r="B473" s="9" t="s">
        <v>223</v>
      </c>
      <c r="C473" s="9" t="s">
        <v>41</v>
      </c>
      <c r="D473" s="9" t="s">
        <v>10</v>
      </c>
      <c r="E473" s="9" t="s">
        <v>1380</v>
      </c>
      <c r="F473" s="9" t="s">
        <v>1384</v>
      </c>
      <c r="G473" s="9">
        <v>36.71</v>
      </c>
      <c r="H473" s="9">
        <v>17.440000000000001</v>
      </c>
      <c r="I473" s="9">
        <v>0.4158</v>
      </c>
      <c r="J473" s="9">
        <v>0.64829999999999999</v>
      </c>
      <c r="K473" s="9" t="s">
        <v>1385</v>
      </c>
      <c r="L473" s="9">
        <v>722</v>
      </c>
      <c r="M473" s="9" t="s">
        <v>1426</v>
      </c>
      <c r="N473" s="8" t="str">
        <f t="shared" si="7"/>
        <v>Under Review</v>
      </c>
      <c r="O473" s="90" t="s">
        <v>2266</v>
      </c>
      <c r="P473" s="90" t="s">
        <v>2266</v>
      </c>
      <c r="Q473" s="9"/>
      <c r="R473" s="9">
        <v>120</v>
      </c>
      <c r="S473" s="9">
        <v>0</v>
      </c>
      <c r="T473" s="3"/>
      <c r="U473" s="13"/>
      <c r="V473" s="4"/>
    </row>
    <row r="474" spans="1:22">
      <c r="A474" s="8" t="s">
        <v>2267</v>
      </c>
      <c r="B474" s="8" t="s">
        <v>806</v>
      </c>
      <c r="C474" s="8" t="s">
        <v>7</v>
      </c>
      <c r="D474" s="8" t="s">
        <v>44</v>
      </c>
      <c r="E474" s="8" t="s">
        <v>1374</v>
      </c>
      <c r="F474" s="8" t="s">
        <v>1390</v>
      </c>
      <c r="G474" s="8">
        <v>77.989999999999995</v>
      </c>
      <c r="H474" s="8">
        <v>7.78</v>
      </c>
      <c r="I474" s="8">
        <v>1.0531999999999999</v>
      </c>
      <c r="J474" s="8">
        <v>6.7763</v>
      </c>
      <c r="K474" s="8" t="s">
        <v>1412</v>
      </c>
      <c r="L474" s="8">
        <v>635</v>
      </c>
      <c r="M474" s="8" t="s">
        <v>1396</v>
      </c>
      <c r="N474" s="8" t="str">
        <f t="shared" si="7"/>
        <v>Approved</v>
      </c>
      <c r="O474" s="89" t="s">
        <v>419</v>
      </c>
      <c r="P474" s="89" t="s">
        <v>419</v>
      </c>
      <c r="Q474" s="8" t="s">
        <v>2268</v>
      </c>
      <c r="R474" s="8">
        <v>12</v>
      </c>
      <c r="S474" s="8">
        <v>35.119999999999997</v>
      </c>
      <c r="T474" s="2"/>
      <c r="U474" s="12"/>
      <c r="V474" s="4"/>
    </row>
    <row r="475" spans="1:22">
      <c r="A475" s="9" t="s">
        <v>2269</v>
      </c>
      <c r="B475" s="9" t="s">
        <v>1254</v>
      </c>
      <c r="C475" s="9" t="s">
        <v>24</v>
      </c>
      <c r="D475" s="9" t="s">
        <v>31</v>
      </c>
      <c r="E475" s="9" t="s">
        <v>1374</v>
      </c>
      <c r="F475" s="9" t="s">
        <v>1375</v>
      </c>
      <c r="G475" s="9">
        <v>35.89</v>
      </c>
      <c r="H475" s="9">
        <v>10.54</v>
      </c>
      <c r="I475" s="9">
        <v>0.60140000000000005</v>
      </c>
      <c r="J475" s="9">
        <v>0.60589999999999999</v>
      </c>
      <c r="K475" s="9" t="s">
        <v>1376</v>
      </c>
      <c r="L475" s="9">
        <v>731</v>
      </c>
      <c r="M475" s="9" t="s">
        <v>1381</v>
      </c>
      <c r="N475" s="8" t="str">
        <f t="shared" si="7"/>
        <v xml:space="preserve">Rejected </v>
      </c>
      <c r="O475" s="90" t="s">
        <v>2022</v>
      </c>
      <c r="P475" s="90" t="s">
        <v>2022</v>
      </c>
      <c r="Q475" s="9"/>
      <c r="R475" s="9">
        <v>84</v>
      </c>
      <c r="S475" s="9">
        <v>27.04</v>
      </c>
      <c r="T475" s="3"/>
      <c r="U475" s="13"/>
      <c r="V475" s="4"/>
    </row>
    <row r="476" spans="1:22">
      <c r="A476" s="8" t="s">
        <v>2270</v>
      </c>
      <c r="B476" s="8" t="s">
        <v>1222</v>
      </c>
      <c r="C476" s="8" t="s">
        <v>38</v>
      </c>
      <c r="D476" s="8" t="s">
        <v>31</v>
      </c>
      <c r="E476" s="8" t="s">
        <v>1374</v>
      </c>
      <c r="F476" s="8" t="s">
        <v>1375</v>
      </c>
      <c r="G476" s="8">
        <v>75.58</v>
      </c>
      <c r="H476" s="8">
        <v>9.39</v>
      </c>
      <c r="I476" s="8">
        <v>0.9446</v>
      </c>
      <c r="J476" s="8">
        <v>3.4664000000000001</v>
      </c>
      <c r="K476" s="8" t="s">
        <v>1412</v>
      </c>
      <c r="L476" s="8">
        <v>874</v>
      </c>
      <c r="M476" s="8" t="s">
        <v>1426</v>
      </c>
      <c r="N476" s="8" t="str">
        <f t="shared" si="7"/>
        <v>Under Review</v>
      </c>
      <c r="O476" s="89" t="s">
        <v>499</v>
      </c>
      <c r="P476" s="89" t="s">
        <v>499</v>
      </c>
      <c r="Q476" s="8"/>
      <c r="R476" s="8">
        <v>24</v>
      </c>
      <c r="S476" s="8">
        <v>27.89</v>
      </c>
      <c r="T476" s="2"/>
      <c r="U476" s="12"/>
      <c r="V476" s="4"/>
    </row>
    <row r="477" spans="1:22">
      <c r="A477" s="9" t="s">
        <v>2271</v>
      </c>
      <c r="B477" s="9" t="s">
        <v>211</v>
      </c>
      <c r="C477" s="9" t="s">
        <v>32</v>
      </c>
      <c r="D477" s="9" t="s">
        <v>31</v>
      </c>
      <c r="E477" s="9" t="s">
        <v>1411</v>
      </c>
      <c r="F477" s="9" t="s">
        <v>1375</v>
      </c>
      <c r="G477" s="9">
        <v>64.31</v>
      </c>
      <c r="H477" s="9">
        <v>9.7200000000000006</v>
      </c>
      <c r="I477" s="9">
        <v>1.1473</v>
      </c>
      <c r="J477" s="9">
        <v>0.68010000000000004</v>
      </c>
      <c r="K477" s="9" t="s">
        <v>1412</v>
      </c>
      <c r="L477" s="9">
        <v>896</v>
      </c>
      <c r="M477" s="9" t="s">
        <v>1426</v>
      </c>
      <c r="N477" s="8" t="str">
        <f t="shared" si="7"/>
        <v>Under Review</v>
      </c>
      <c r="O477" s="90" t="s">
        <v>2108</v>
      </c>
      <c r="P477" s="90" t="s">
        <v>2108</v>
      </c>
      <c r="Q477" s="9"/>
      <c r="R477" s="9">
        <v>180</v>
      </c>
      <c r="S477" s="9">
        <v>55.4</v>
      </c>
      <c r="T477" s="3"/>
      <c r="U477" s="13"/>
      <c r="V477" s="4"/>
    </row>
    <row r="478" spans="1:22">
      <c r="A478" s="8" t="s">
        <v>2272</v>
      </c>
      <c r="B478" s="8" t="s">
        <v>544</v>
      </c>
      <c r="C478" s="8" t="s">
        <v>7</v>
      </c>
      <c r="D478" s="8" t="s">
        <v>10</v>
      </c>
      <c r="E478" s="8" t="s">
        <v>1389</v>
      </c>
      <c r="F478" s="8" t="s">
        <v>1390</v>
      </c>
      <c r="G478" s="8">
        <v>31.74</v>
      </c>
      <c r="H478" s="8">
        <v>14.57</v>
      </c>
      <c r="I478" s="8">
        <v>0.29970000000000002</v>
      </c>
      <c r="J478" s="8">
        <v>0.40789999999999998</v>
      </c>
      <c r="K478" s="8" t="s">
        <v>1358</v>
      </c>
      <c r="L478" s="8">
        <v>633</v>
      </c>
      <c r="M478" s="8" t="s">
        <v>1386</v>
      </c>
      <c r="N478" s="8" t="str">
        <f t="shared" si="7"/>
        <v>Rejected</v>
      </c>
      <c r="O478" s="89" t="s">
        <v>2090</v>
      </c>
      <c r="P478" s="89" t="s">
        <v>2090</v>
      </c>
      <c r="Q478" s="8"/>
      <c r="R478" s="8">
        <v>240</v>
      </c>
      <c r="S478" s="8">
        <v>19.86</v>
      </c>
      <c r="T478" s="2"/>
      <c r="U478" s="12"/>
      <c r="V478" s="4"/>
    </row>
    <row r="479" spans="1:22">
      <c r="A479" s="9" t="s">
        <v>2273</v>
      </c>
      <c r="B479" s="9" t="s">
        <v>1041</v>
      </c>
      <c r="C479" s="9" t="s">
        <v>41</v>
      </c>
      <c r="D479" s="9" t="s">
        <v>44</v>
      </c>
      <c r="E479" s="9" t="s">
        <v>1408</v>
      </c>
      <c r="F479" s="9" t="s">
        <v>1384</v>
      </c>
      <c r="G479" s="9">
        <v>71.87</v>
      </c>
      <c r="H479" s="9">
        <v>11.86</v>
      </c>
      <c r="I479" s="9">
        <v>1.3525</v>
      </c>
      <c r="J479" s="9">
        <v>3.3784999999999998</v>
      </c>
      <c r="K479" s="9" t="s">
        <v>1412</v>
      </c>
      <c r="L479" s="9">
        <v>610</v>
      </c>
      <c r="M479" s="9" t="s">
        <v>1403</v>
      </c>
      <c r="N479" s="8" t="str">
        <f t="shared" si="7"/>
        <v>Approved</v>
      </c>
      <c r="O479" s="90" t="s">
        <v>704</v>
      </c>
      <c r="P479" s="90" t="s">
        <v>704</v>
      </c>
      <c r="Q479" s="9" t="s">
        <v>2274</v>
      </c>
      <c r="R479" s="9">
        <v>24</v>
      </c>
      <c r="S479" s="9">
        <v>68.239999999999995</v>
      </c>
      <c r="T479" s="3"/>
      <c r="U479" s="13"/>
      <c r="V479" s="4"/>
    </row>
    <row r="480" spans="1:22">
      <c r="A480" s="8" t="s">
        <v>2275</v>
      </c>
      <c r="B480" s="8" t="s">
        <v>838</v>
      </c>
      <c r="C480" s="8" t="s">
        <v>16</v>
      </c>
      <c r="D480" s="8" t="s">
        <v>31</v>
      </c>
      <c r="E480" s="8" t="s">
        <v>1380</v>
      </c>
      <c r="F480" s="8" t="s">
        <v>1375</v>
      </c>
      <c r="G480" s="8">
        <v>23.22</v>
      </c>
      <c r="H480" s="8">
        <v>9.91</v>
      </c>
      <c r="I480" s="8">
        <v>0.4209</v>
      </c>
      <c r="J480" s="8">
        <v>0.2482</v>
      </c>
      <c r="K480" s="8" t="s">
        <v>1395</v>
      </c>
      <c r="L480" s="8">
        <v>601</v>
      </c>
      <c r="M480" s="8" t="s">
        <v>1386</v>
      </c>
      <c r="N480" s="8" t="str">
        <f t="shared" si="7"/>
        <v>Rejected</v>
      </c>
      <c r="O480" s="89" t="s">
        <v>2276</v>
      </c>
      <c r="P480" s="89" t="s">
        <v>2276</v>
      </c>
      <c r="Q480" s="8"/>
      <c r="R480" s="8">
        <v>180</v>
      </c>
      <c r="S480" s="8">
        <v>8.18</v>
      </c>
      <c r="T480" s="2"/>
      <c r="U480" s="12"/>
      <c r="V480" s="4"/>
    </row>
    <row r="481" spans="1:22">
      <c r="A481" s="9" t="s">
        <v>2277</v>
      </c>
      <c r="B481" s="9" t="s">
        <v>753</v>
      </c>
      <c r="C481" s="9" t="s">
        <v>35</v>
      </c>
      <c r="D481" s="9" t="s">
        <v>44</v>
      </c>
      <c r="E481" s="9" t="s">
        <v>1411</v>
      </c>
      <c r="F481" s="9" t="s">
        <v>1390</v>
      </c>
      <c r="G481" s="9">
        <v>99.84</v>
      </c>
      <c r="H481" s="9">
        <v>9.5500000000000007</v>
      </c>
      <c r="I481" s="9">
        <v>1.2758</v>
      </c>
      <c r="J481" s="9">
        <v>1.2946</v>
      </c>
      <c r="K481" s="9" t="s">
        <v>1358</v>
      </c>
      <c r="L481" s="9">
        <v>669</v>
      </c>
      <c r="M481" s="9" t="s">
        <v>1377</v>
      </c>
      <c r="N481" s="8" t="str">
        <f t="shared" si="7"/>
        <v>Approved</v>
      </c>
      <c r="O481" s="90" t="s">
        <v>1647</v>
      </c>
      <c r="P481" s="90" t="s">
        <v>1647</v>
      </c>
      <c r="Q481" s="9" t="s">
        <v>2278</v>
      </c>
      <c r="R481" s="9">
        <v>120</v>
      </c>
      <c r="S481" s="9">
        <v>77.599999999999994</v>
      </c>
      <c r="T481" s="3"/>
      <c r="U481" s="13"/>
      <c r="V481" s="4"/>
    </row>
    <row r="482" spans="1:22">
      <c r="A482" s="8" t="s">
        <v>2279</v>
      </c>
      <c r="B482" s="8" t="s">
        <v>685</v>
      </c>
      <c r="C482" s="8" t="s">
        <v>28</v>
      </c>
      <c r="D482" s="8" t="s">
        <v>31</v>
      </c>
      <c r="E482" s="8" t="s">
        <v>1389</v>
      </c>
      <c r="F482" s="8" t="s">
        <v>1375</v>
      </c>
      <c r="G482" s="8">
        <v>54.5</v>
      </c>
      <c r="H482" s="8">
        <v>15.13</v>
      </c>
      <c r="I482" s="8">
        <v>0.53549999999999998</v>
      </c>
      <c r="J482" s="8">
        <v>1.5204</v>
      </c>
      <c r="K482" s="8" t="s">
        <v>1358</v>
      </c>
      <c r="L482" s="8">
        <v>811</v>
      </c>
      <c r="M482" s="8" t="s">
        <v>1403</v>
      </c>
      <c r="N482" s="8" t="str">
        <f t="shared" si="7"/>
        <v>Approved</v>
      </c>
      <c r="O482" s="89" t="s">
        <v>1797</v>
      </c>
      <c r="P482" s="89" t="s">
        <v>1797</v>
      </c>
      <c r="Q482" s="8" t="s">
        <v>2280</v>
      </c>
      <c r="R482" s="8">
        <v>48</v>
      </c>
      <c r="S482" s="8">
        <v>50.9</v>
      </c>
      <c r="T482" s="2"/>
      <c r="U482" s="12"/>
      <c r="V482" s="4"/>
    </row>
    <row r="483" spans="1:22">
      <c r="A483" s="9" t="s">
        <v>2281</v>
      </c>
      <c r="B483" s="9" t="s">
        <v>743</v>
      </c>
      <c r="C483" s="9" t="s">
        <v>38</v>
      </c>
      <c r="D483" s="9" t="s">
        <v>31</v>
      </c>
      <c r="E483" s="9" t="s">
        <v>1380</v>
      </c>
      <c r="F483" s="9" t="s">
        <v>1390</v>
      </c>
      <c r="G483" s="9">
        <v>23.55</v>
      </c>
      <c r="H483" s="9">
        <v>15.22</v>
      </c>
      <c r="I483" s="9">
        <v>0.4627</v>
      </c>
      <c r="J483" s="9">
        <v>0.65800000000000003</v>
      </c>
      <c r="K483" s="9" t="s">
        <v>1376</v>
      </c>
      <c r="L483" s="9">
        <v>556</v>
      </c>
      <c r="M483" s="9" t="s">
        <v>1426</v>
      </c>
      <c r="N483" s="8" t="str">
        <f t="shared" si="7"/>
        <v>Under Review</v>
      </c>
      <c r="O483" s="90" t="s">
        <v>2282</v>
      </c>
      <c r="P483" s="90" t="s">
        <v>2282</v>
      </c>
      <c r="Q483" s="9"/>
      <c r="R483" s="9">
        <v>48</v>
      </c>
      <c r="S483" s="9">
        <v>11.57</v>
      </c>
      <c r="T483" s="3"/>
      <c r="U483" s="13"/>
      <c r="V483" s="4"/>
    </row>
    <row r="484" spans="1:22">
      <c r="A484" s="8" t="s">
        <v>2283</v>
      </c>
      <c r="B484" s="8" t="s">
        <v>175</v>
      </c>
      <c r="C484" s="8" t="s">
        <v>16</v>
      </c>
      <c r="D484" s="8" t="s">
        <v>10</v>
      </c>
      <c r="E484" s="8" t="s">
        <v>1411</v>
      </c>
      <c r="F484" s="8" t="s">
        <v>1375</v>
      </c>
      <c r="G484" s="8">
        <v>56.34</v>
      </c>
      <c r="H484" s="8">
        <v>11.32</v>
      </c>
      <c r="I484" s="8">
        <v>1.0148999999999999</v>
      </c>
      <c r="J484" s="8">
        <v>1.853</v>
      </c>
      <c r="K484" s="8" t="s">
        <v>1385</v>
      </c>
      <c r="L484" s="8">
        <v>636</v>
      </c>
      <c r="M484" s="8" t="s">
        <v>1381</v>
      </c>
      <c r="N484" s="8" t="str">
        <f t="shared" si="7"/>
        <v xml:space="preserve">Rejected </v>
      </c>
      <c r="O484" s="89" t="s">
        <v>952</v>
      </c>
      <c r="P484" s="89" t="s">
        <v>952</v>
      </c>
      <c r="Q484" s="8"/>
      <c r="R484" s="8">
        <v>36</v>
      </c>
      <c r="S484" s="8">
        <v>0</v>
      </c>
      <c r="T484" s="2"/>
      <c r="U484" s="12"/>
      <c r="V484" s="4"/>
    </row>
    <row r="485" spans="1:22">
      <c r="A485" s="9" t="s">
        <v>2284</v>
      </c>
      <c r="B485" s="9" t="s">
        <v>865</v>
      </c>
      <c r="C485" s="9" t="s">
        <v>24</v>
      </c>
      <c r="D485" s="9" t="s">
        <v>10</v>
      </c>
      <c r="E485" s="9" t="s">
        <v>1374</v>
      </c>
      <c r="F485" s="9" t="s">
        <v>1390</v>
      </c>
      <c r="G485" s="9">
        <v>49.59</v>
      </c>
      <c r="H485" s="9">
        <v>17.87</v>
      </c>
      <c r="I485" s="9">
        <v>0.98150000000000004</v>
      </c>
      <c r="J485" s="9">
        <v>1.4533</v>
      </c>
      <c r="K485" s="9" t="s">
        <v>1376</v>
      </c>
      <c r="L485" s="9">
        <v>883</v>
      </c>
      <c r="M485" s="9" t="s">
        <v>1426</v>
      </c>
      <c r="N485" s="8" t="str">
        <f t="shared" si="7"/>
        <v>Under Review</v>
      </c>
      <c r="O485" s="90" t="s">
        <v>1841</v>
      </c>
      <c r="P485" s="90" t="s">
        <v>1841</v>
      </c>
      <c r="Q485" s="9"/>
      <c r="R485" s="9">
        <v>48</v>
      </c>
      <c r="S485" s="9">
        <v>18.89</v>
      </c>
      <c r="T485" s="3"/>
      <c r="U485" s="13"/>
      <c r="V485" s="4"/>
    </row>
    <row r="486" spans="1:22">
      <c r="A486" s="8" t="s">
        <v>2285</v>
      </c>
      <c r="B486" s="8" t="s">
        <v>1322</v>
      </c>
      <c r="C486" s="8" t="s">
        <v>32</v>
      </c>
      <c r="D486" s="8" t="s">
        <v>1360</v>
      </c>
      <c r="E486" s="8" t="s">
        <v>1411</v>
      </c>
      <c r="F486" s="8" t="s">
        <v>1390</v>
      </c>
      <c r="G486" s="8">
        <v>59.1</v>
      </c>
      <c r="H486" s="8">
        <v>18.18</v>
      </c>
      <c r="I486" s="8">
        <v>0.34250000000000003</v>
      </c>
      <c r="J486" s="8">
        <v>1.2484</v>
      </c>
      <c r="K486" s="8" t="s">
        <v>1358</v>
      </c>
      <c r="L486" s="8">
        <v>778</v>
      </c>
      <c r="M486" s="8" t="s">
        <v>1396</v>
      </c>
      <c r="N486" s="8" t="str">
        <f t="shared" si="7"/>
        <v>Approved</v>
      </c>
      <c r="O486" s="89" t="s">
        <v>2286</v>
      </c>
      <c r="P486" s="89" t="s">
        <v>2286</v>
      </c>
      <c r="Q486" s="8" t="s">
        <v>2287</v>
      </c>
      <c r="R486" s="8">
        <v>84</v>
      </c>
      <c r="S486" s="8">
        <v>9.11</v>
      </c>
      <c r="T486" s="2"/>
      <c r="U486" s="12"/>
      <c r="V486" s="4"/>
    </row>
    <row r="487" spans="1:22">
      <c r="A487" s="9" t="s">
        <v>2288</v>
      </c>
      <c r="B487" s="9" t="s">
        <v>361</v>
      </c>
      <c r="C487" s="9" t="s">
        <v>20</v>
      </c>
      <c r="D487" s="9" t="s">
        <v>23</v>
      </c>
      <c r="E487" s="9" t="s">
        <v>1389</v>
      </c>
      <c r="F487" s="9" t="s">
        <v>1384</v>
      </c>
      <c r="G487" s="9">
        <v>3.92</v>
      </c>
      <c r="H487" s="9">
        <v>15.52</v>
      </c>
      <c r="I487" s="9">
        <v>3.9100000000000003E-2</v>
      </c>
      <c r="J487" s="9">
        <v>0.191</v>
      </c>
      <c r="K487" s="9" t="s">
        <v>1376</v>
      </c>
      <c r="L487" s="9">
        <v>686</v>
      </c>
      <c r="M487" s="9" t="s">
        <v>1403</v>
      </c>
      <c r="N487" s="8" t="str">
        <f t="shared" si="7"/>
        <v>Approved</v>
      </c>
      <c r="O487" s="90" t="s">
        <v>115</v>
      </c>
      <c r="P487" s="90" t="s">
        <v>115</v>
      </c>
      <c r="Q487" s="9" t="s">
        <v>2045</v>
      </c>
      <c r="R487" s="9">
        <v>24</v>
      </c>
      <c r="S487" s="9">
        <v>1.75</v>
      </c>
      <c r="T487" s="3"/>
      <c r="U487" s="13"/>
      <c r="V487" s="4"/>
    </row>
    <row r="488" spans="1:22">
      <c r="A488" s="8" t="s">
        <v>2289</v>
      </c>
      <c r="B488" s="8" t="s">
        <v>568</v>
      </c>
      <c r="C488" s="8" t="s">
        <v>16</v>
      </c>
      <c r="D488" s="8" t="s">
        <v>10</v>
      </c>
      <c r="E488" s="8" t="s">
        <v>1408</v>
      </c>
      <c r="F488" s="8" t="s">
        <v>1375</v>
      </c>
      <c r="G488" s="8">
        <v>18.559999999999999</v>
      </c>
      <c r="H488" s="8">
        <v>10.27</v>
      </c>
      <c r="I488" s="8">
        <v>0.1181</v>
      </c>
      <c r="J488" s="8">
        <v>0.39679999999999999</v>
      </c>
      <c r="K488" s="8" t="s">
        <v>1376</v>
      </c>
      <c r="L488" s="8">
        <v>828</v>
      </c>
      <c r="M488" s="8" t="s">
        <v>1386</v>
      </c>
      <c r="N488" s="8" t="str">
        <f t="shared" si="7"/>
        <v>Rejected</v>
      </c>
      <c r="O488" s="89" t="s">
        <v>439</v>
      </c>
      <c r="P488" s="89" t="s">
        <v>439</v>
      </c>
      <c r="Q488" s="8"/>
      <c r="R488" s="8">
        <v>60</v>
      </c>
      <c r="S488" s="8">
        <v>7.4</v>
      </c>
      <c r="T488" s="2"/>
      <c r="U488" s="12"/>
      <c r="V488" s="4"/>
    </row>
    <row r="489" spans="1:22">
      <c r="A489" s="9" t="s">
        <v>2290</v>
      </c>
      <c r="B489" s="9" t="s">
        <v>714</v>
      </c>
      <c r="C489" s="9" t="s">
        <v>12</v>
      </c>
      <c r="D489" s="9" t="s">
        <v>23</v>
      </c>
      <c r="E489" s="9" t="s">
        <v>1408</v>
      </c>
      <c r="F489" s="9" t="s">
        <v>1384</v>
      </c>
      <c r="G489" s="9">
        <v>88.05</v>
      </c>
      <c r="H489" s="9">
        <v>13.63</v>
      </c>
      <c r="I489" s="9">
        <v>1.3419000000000001</v>
      </c>
      <c r="J489" s="9">
        <v>4.2122000000000002</v>
      </c>
      <c r="K489" s="9"/>
      <c r="L489" s="9">
        <v>738</v>
      </c>
      <c r="M489" s="9" t="s">
        <v>1396</v>
      </c>
      <c r="N489" s="8" t="str">
        <f t="shared" si="7"/>
        <v>Approved</v>
      </c>
      <c r="O489" s="90" t="s">
        <v>2060</v>
      </c>
      <c r="P489" s="90" t="s">
        <v>2060</v>
      </c>
      <c r="Q489" s="9" t="s">
        <v>1476</v>
      </c>
      <c r="R489" s="9">
        <v>24</v>
      </c>
      <c r="S489" s="9">
        <v>9.15</v>
      </c>
      <c r="T489" s="3"/>
      <c r="U489" s="13"/>
      <c r="V489" s="4"/>
    </row>
    <row r="490" spans="1:22">
      <c r="A490" s="8" t="s">
        <v>2291</v>
      </c>
      <c r="B490" s="8" t="s">
        <v>1274</v>
      </c>
      <c r="C490" s="8" t="s">
        <v>41</v>
      </c>
      <c r="D490" s="8" t="s">
        <v>23</v>
      </c>
      <c r="E490" s="8" t="s">
        <v>1408</v>
      </c>
      <c r="F490" s="8" t="s">
        <v>1384</v>
      </c>
      <c r="G490" s="8">
        <v>95.62</v>
      </c>
      <c r="H490" s="8">
        <v>14.33</v>
      </c>
      <c r="I490" s="8">
        <v>0.73880000000000001</v>
      </c>
      <c r="J490" s="8">
        <v>2.6288</v>
      </c>
      <c r="K490" s="8" t="s">
        <v>1412</v>
      </c>
      <c r="L490" s="8">
        <v>843</v>
      </c>
      <c r="M490" s="8" t="s">
        <v>1396</v>
      </c>
      <c r="N490" s="8" t="str">
        <f t="shared" si="7"/>
        <v>Approved</v>
      </c>
      <c r="O490" s="89" t="s">
        <v>296</v>
      </c>
      <c r="P490" s="89" t="s">
        <v>296</v>
      </c>
      <c r="Q490" s="8" t="s">
        <v>2292</v>
      </c>
      <c r="R490" s="8">
        <v>48</v>
      </c>
      <c r="S490" s="8">
        <v>39.97</v>
      </c>
      <c r="T490" s="2"/>
      <c r="U490" s="12"/>
      <c r="V490" s="4"/>
    </row>
    <row r="491" spans="1:22">
      <c r="A491" s="9" t="s">
        <v>2293</v>
      </c>
      <c r="B491" s="9" t="s">
        <v>1203</v>
      </c>
      <c r="C491" s="9" t="s">
        <v>16</v>
      </c>
      <c r="D491" s="9" t="s">
        <v>23</v>
      </c>
      <c r="E491" s="9" t="s">
        <v>1389</v>
      </c>
      <c r="F491" s="9" t="s">
        <v>1375</v>
      </c>
      <c r="G491" s="9">
        <v>4</v>
      </c>
      <c r="H491" s="9">
        <v>13.41</v>
      </c>
      <c r="I491" s="9">
        <v>7.7499999999999999E-2</v>
      </c>
      <c r="J491" s="9">
        <v>0.19089999999999999</v>
      </c>
      <c r="K491" s="9" t="s">
        <v>1412</v>
      </c>
      <c r="L491" s="9">
        <v>624</v>
      </c>
      <c r="M491" s="9" t="s">
        <v>1426</v>
      </c>
      <c r="N491" s="8" t="str">
        <f t="shared" si="7"/>
        <v>Under Review</v>
      </c>
      <c r="O491" s="90" t="s">
        <v>1936</v>
      </c>
      <c r="P491" s="90" t="s">
        <v>1936</v>
      </c>
      <c r="Q491" s="9"/>
      <c r="R491" s="9">
        <v>24</v>
      </c>
      <c r="S491" s="9">
        <v>1.59</v>
      </c>
      <c r="T491" s="3"/>
      <c r="U491" s="13"/>
      <c r="V491" s="4"/>
    </row>
    <row r="492" spans="1:22">
      <c r="A492" s="8" t="s">
        <v>2294</v>
      </c>
      <c r="B492" s="8" t="s">
        <v>1266</v>
      </c>
      <c r="C492" s="8" t="s">
        <v>12</v>
      </c>
      <c r="D492" s="8" t="s">
        <v>44</v>
      </c>
      <c r="E492" s="8" t="s">
        <v>1389</v>
      </c>
      <c r="F492" s="8" t="s">
        <v>1390</v>
      </c>
      <c r="G492" s="8">
        <v>16.37</v>
      </c>
      <c r="H492" s="8">
        <v>11.21</v>
      </c>
      <c r="I492" s="8">
        <v>0.19350000000000001</v>
      </c>
      <c r="J492" s="8">
        <v>0.17130000000000001</v>
      </c>
      <c r="K492" s="8" t="s">
        <v>1376</v>
      </c>
      <c r="L492" s="8">
        <v>609</v>
      </c>
      <c r="M492" s="8" t="s">
        <v>1377</v>
      </c>
      <c r="N492" s="8" t="str">
        <f t="shared" si="7"/>
        <v>Approved</v>
      </c>
      <c r="O492" s="89" t="s">
        <v>2202</v>
      </c>
      <c r="P492" s="89" t="s">
        <v>2202</v>
      </c>
      <c r="Q492" s="8" t="s">
        <v>2295</v>
      </c>
      <c r="R492" s="8">
        <v>240</v>
      </c>
      <c r="S492" s="8">
        <v>9.35</v>
      </c>
      <c r="T492" s="2"/>
      <c r="U492" s="12"/>
      <c r="V492" s="4"/>
    </row>
    <row r="493" spans="1:22">
      <c r="A493" s="9" t="s">
        <v>2296</v>
      </c>
      <c r="B493" s="9" t="s">
        <v>426</v>
      </c>
      <c r="C493" s="9" t="s">
        <v>35</v>
      </c>
      <c r="D493" s="9" t="s">
        <v>1360</v>
      </c>
      <c r="E493" s="9" t="s">
        <v>1400</v>
      </c>
      <c r="F493" s="9" t="s">
        <v>1384</v>
      </c>
      <c r="G493" s="9">
        <v>36.47</v>
      </c>
      <c r="H493" s="9">
        <v>17.63</v>
      </c>
      <c r="I493" s="9">
        <v>0.626</v>
      </c>
      <c r="J493" s="9">
        <v>1.8142</v>
      </c>
      <c r="K493" s="9" t="s">
        <v>1358</v>
      </c>
      <c r="L493" s="9">
        <v>882</v>
      </c>
      <c r="M493" s="9" t="s">
        <v>1396</v>
      </c>
      <c r="N493" s="8" t="str">
        <f t="shared" si="7"/>
        <v>Approved</v>
      </c>
      <c r="O493" s="90" t="s">
        <v>1629</v>
      </c>
      <c r="P493" s="90" t="s">
        <v>1629</v>
      </c>
      <c r="Q493" s="9" t="s">
        <v>1198</v>
      </c>
      <c r="R493" s="9">
        <v>24</v>
      </c>
      <c r="S493" s="9">
        <v>19.989999999999998</v>
      </c>
      <c r="T493" s="3"/>
      <c r="U493" s="13"/>
      <c r="V493" s="4"/>
    </row>
    <row r="494" spans="1:22">
      <c r="A494" s="8" t="s">
        <v>2297</v>
      </c>
      <c r="B494" s="8" t="s">
        <v>636</v>
      </c>
      <c r="C494" s="8" t="s">
        <v>38</v>
      </c>
      <c r="D494" s="8" t="s">
        <v>1360</v>
      </c>
      <c r="E494" s="8" t="s">
        <v>1408</v>
      </c>
      <c r="F494" s="8" t="s">
        <v>1375</v>
      </c>
      <c r="G494" s="8">
        <v>14.41</v>
      </c>
      <c r="H494" s="8">
        <v>10.72</v>
      </c>
      <c r="I494" s="8">
        <v>0.2074</v>
      </c>
      <c r="J494" s="8">
        <v>0.19620000000000001</v>
      </c>
      <c r="K494" s="8" t="s">
        <v>1376</v>
      </c>
      <c r="L494" s="8">
        <v>582</v>
      </c>
      <c r="M494" s="8" t="s">
        <v>1377</v>
      </c>
      <c r="N494" s="8" t="str">
        <f t="shared" si="7"/>
        <v>Approved</v>
      </c>
      <c r="O494" s="89" t="s">
        <v>704</v>
      </c>
      <c r="P494" s="89" t="s">
        <v>704</v>
      </c>
      <c r="Q494" s="8" t="s">
        <v>2298</v>
      </c>
      <c r="R494" s="8">
        <v>120</v>
      </c>
      <c r="S494" s="8">
        <v>1.73</v>
      </c>
      <c r="T494" s="2"/>
      <c r="U494" s="12"/>
      <c r="V494" s="4"/>
    </row>
    <row r="495" spans="1:22">
      <c r="A495" s="9" t="s">
        <v>2299</v>
      </c>
      <c r="B495" s="9" t="s">
        <v>919</v>
      </c>
      <c r="C495" s="9" t="s">
        <v>32</v>
      </c>
      <c r="D495" s="9" t="s">
        <v>31</v>
      </c>
      <c r="E495" s="9" t="s">
        <v>1400</v>
      </c>
      <c r="F495" s="9" t="s">
        <v>1375</v>
      </c>
      <c r="G495" s="9">
        <v>77.31</v>
      </c>
      <c r="H495" s="9">
        <v>13.3</v>
      </c>
      <c r="I495" s="9">
        <v>0.43480000000000002</v>
      </c>
      <c r="J495" s="9">
        <v>3.6863999999999999</v>
      </c>
      <c r="K495" s="9"/>
      <c r="L495" s="9">
        <v>556</v>
      </c>
      <c r="M495" s="9" t="s">
        <v>1403</v>
      </c>
      <c r="N495" s="8" t="str">
        <f t="shared" si="7"/>
        <v>Approved</v>
      </c>
      <c r="O495" s="90" t="s">
        <v>1879</v>
      </c>
      <c r="P495" s="90" t="s">
        <v>1879</v>
      </c>
      <c r="Q495" s="9" t="s">
        <v>1688</v>
      </c>
      <c r="R495" s="9">
        <v>24</v>
      </c>
      <c r="S495" s="9">
        <v>28.34</v>
      </c>
      <c r="T495" s="3"/>
      <c r="U495" s="13"/>
      <c r="V495" s="4"/>
    </row>
    <row r="496" spans="1:22">
      <c r="A496" s="8" t="s">
        <v>2300</v>
      </c>
      <c r="B496" s="8" t="s">
        <v>1342</v>
      </c>
      <c r="C496" s="8" t="s">
        <v>24</v>
      </c>
      <c r="D496" s="8" t="s">
        <v>44</v>
      </c>
      <c r="E496" s="8" t="s">
        <v>1389</v>
      </c>
      <c r="F496" s="8" t="s">
        <v>1375</v>
      </c>
      <c r="G496" s="8">
        <v>96.45</v>
      </c>
      <c r="H496" s="8">
        <v>16.579999999999998</v>
      </c>
      <c r="I496" s="8">
        <v>1.7463</v>
      </c>
      <c r="J496" s="8">
        <v>1.3839999999999999</v>
      </c>
      <c r="K496" s="8" t="s">
        <v>1358</v>
      </c>
      <c r="L496" s="8">
        <v>652</v>
      </c>
      <c r="M496" s="8" t="s">
        <v>1386</v>
      </c>
      <c r="N496" s="8" t="str">
        <f t="shared" si="7"/>
        <v>Rejected</v>
      </c>
      <c r="O496" s="89" t="s">
        <v>2301</v>
      </c>
      <c r="P496" s="89" t="s">
        <v>2301</v>
      </c>
      <c r="Q496" s="8"/>
      <c r="R496" s="8">
        <v>240</v>
      </c>
      <c r="S496" s="8">
        <v>40.049999999999997</v>
      </c>
      <c r="T496" s="2"/>
      <c r="U496" s="12"/>
      <c r="V496" s="4"/>
    </row>
    <row r="497" spans="1:22">
      <c r="A497" s="9" t="s">
        <v>2302</v>
      </c>
      <c r="B497" s="9" t="s">
        <v>223</v>
      </c>
      <c r="C497" s="9" t="s">
        <v>35</v>
      </c>
      <c r="D497" s="9" t="s">
        <v>1360</v>
      </c>
      <c r="E497" s="9" t="s">
        <v>1389</v>
      </c>
      <c r="F497" s="9" t="s">
        <v>1390</v>
      </c>
      <c r="G497" s="9">
        <v>32.71</v>
      </c>
      <c r="H497" s="9">
        <v>12.95</v>
      </c>
      <c r="I497" s="9">
        <v>0.44379999999999997</v>
      </c>
      <c r="J497" s="9">
        <v>2.9207999999999998</v>
      </c>
      <c r="K497" s="9" t="s">
        <v>1385</v>
      </c>
      <c r="L497" s="9">
        <v>722</v>
      </c>
      <c r="M497" s="9" t="s">
        <v>1377</v>
      </c>
      <c r="N497" s="8" t="str">
        <f t="shared" si="7"/>
        <v>Approved</v>
      </c>
      <c r="O497" s="90" t="s">
        <v>1958</v>
      </c>
      <c r="P497" s="90" t="s">
        <v>1958</v>
      </c>
      <c r="Q497" s="9" t="s">
        <v>2139</v>
      </c>
      <c r="R497" s="9">
        <v>12</v>
      </c>
      <c r="S497" s="9">
        <v>0</v>
      </c>
      <c r="T497" s="3"/>
      <c r="U497" s="13"/>
      <c r="V497" s="4"/>
    </row>
    <row r="498" spans="1:22">
      <c r="A498" s="8" t="s">
        <v>2303</v>
      </c>
      <c r="B498" s="8" t="s">
        <v>66</v>
      </c>
      <c r="C498" s="8" t="s">
        <v>20</v>
      </c>
      <c r="D498" s="8" t="s">
        <v>31</v>
      </c>
      <c r="E498" s="8" t="s">
        <v>1389</v>
      </c>
      <c r="F498" s="8" t="s">
        <v>1375</v>
      </c>
      <c r="G498" s="8">
        <v>82.83</v>
      </c>
      <c r="H498" s="8">
        <v>16.72</v>
      </c>
      <c r="I498" s="8">
        <v>0.4698</v>
      </c>
      <c r="J498" s="8">
        <v>2.9416000000000002</v>
      </c>
      <c r="K498" s="8" t="s">
        <v>1358</v>
      </c>
      <c r="L498" s="8">
        <v>835</v>
      </c>
      <c r="M498" s="8" t="s">
        <v>1386</v>
      </c>
      <c r="N498" s="8" t="str">
        <f t="shared" si="7"/>
        <v>Rejected</v>
      </c>
      <c r="O498" s="89" t="s">
        <v>2304</v>
      </c>
      <c r="P498" s="89" t="s">
        <v>2304</v>
      </c>
      <c r="Q498" s="8"/>
      <c r="R498" s="8">
        <v>36</v>
      </c>
      <c r="S498" s="8">
        <v>70.38</v>
      </c>
      <c r="T498" s="2"/>
      <c r="U498" s="12"/>
      <c r="V498" s="4"/>
    </row>
    <row r="499" spans="1:22">
      <c r="A499" s="9" t="s">
        <v>2305</v>
      </c>
      <c r="B499" s="9" t="s">
        <v>1222</v>
      </c>
      <c r="C499" s="9" t="s">
        <v>24</v>
      </c>
      <c r="D499" s="9" t="s">
        <v>1360</v>
      </c>
      <c r="E499" s="9" t="s">
        <v>1374</v>
      </c>
      <c r="F499" s="9" t="s">
        <v>1390</v>
      </c>
      <c r="G499" s="9"/>
      <c r="H499" s="9">
        <v>7.61</v>
      </c>
      <c r="I499" s="9">
        <v>1.5871</v>
      </c>
      <c r="J499" s="9">
        <v>1.0909</v>
      </c>
      <c r="K499" s="9" t="s">
        <v>1412</v>
      </c>
      <c r="L499" s="9">
        <v>874</v>
      </c>
      <c r="M499" s="9" t="s">
        <v>1386</v>
      </c>
      <c r="N499" s="8" t="str">
        <f t="shared" si="7"/>
        <v>Rejected</v>
      </c>
      <c r="O499" s="90" t="s">
        <v>1398</v>
      </c>
      <c r="P499" s="90" t="s">
        <v>1398</v>
      </c>
      <c r="Q499" s="9"/>
      <c r="R499" s="9">
        <v>120</v>
      </c>
      <c r="S499" s="9">
        <v>28.85</v>
      </c>
      <c r="T499" s="3"/>
      <c r="U499" s="13"/>
      <c r="V499" s="4"/>
    </row>
    <row r="500" spans="1:22">
      <c r="A500" s="8" t="s">
        <v>2306</v>
      </c>
      <c r="B500" s="8" t="s">
        <v>136</v>
      </c>
      <c r="C500" s="8" t="s">
        <v>35</v>
      </c>
      <c r="D500" s="8" t="s">
        <v>1360</v>
      </c>
      <c r="E500" s="8" t="s">
        <v>1374</v>
      </c>
      <c r="F500" s="8" t="s">
        <v>1390</v>
      </c>
      <c r="G500" s="8">
        <v>23.07</v>
      </c>
      <c r="H500" s="8">
        <v>8.77</v>
      </c>
      <c r="I500" s="8">
        <v>0.42759999999999998</v>
      </c>
      <c r="J500" s="8">
        <v>0.23080000000000001</v>
      </c>
      <c r="K500" s="8" t="s">
        <v>1385</v>
      </c>
      <c r="L500" s="8">
        <v>618</v>
      </c>
      <c r="M500" s="8" t="s">
        <v>1386</v>
      </c>
      <c r="N500" s="8" t="str">
        <f t="shared" si="7"/>
        <v>Rejected</v>
      </c>
      <c r="O500" s="89" t="s">
        <v>2307</v>
      </c>
      <c r="P500" s="89" t="s">
        <v>2307</v>
      </c>
      <c r="Q500" s="8"/>
      <c r="R500" s="8">
        <v>180</v>
      </c>
      <c r="S500" s="8">
        <v>0</v>
      </c>
      <c r="T500" s="2"/>
      <c r="U500" s="12"/>
      <c r="V500" s="4"/>
    </row>
    <row r="501" spans="1:22">
      <c r="A501" s="9" t="s">
        <v>2308</v>
      </c>
      <c r="B501" s="9" t="s">
        <v>1332</v>
      </c>
      <c r="C501" s="9" t="s">
        <v>32</v>
      </c>
      <c r="D501" s="9" t="s">
        <v>31</v>
      </c>
      <c r="E501" s="9" t="s">
        <v>1411</v>
      </c>
      <c r="F501" s="9" t="s">
        <v>1375</v>
      </c>
      <c r="G501" s="9">
        <v>29.19</v>
      </c>
      <c r="H501" s="9">
        <v>8.69</v>
      </c>
      <c r="I501" s="9">
        <v>0.19819999999999999</v>
      </c>
      <c r="J501" s="9">
        <v>0.72209999999999996</v>
      </c>
      <c r="K501" s="9" t="s">
        <v>1385</v>
      </c>
      <c r="L501" s="9">
        <v>849</v>
      </c>
      <c r="M501" s="9" t="s">
        <v>1403</v>
      </c>
      <c r="N501" s="8" t="str">
        <f t="shared" si="7"/>
        <v>Approved</v>
      </c>
      <c r="O501" s="90" t="s">
        <v>1206</v>
      </c>
      <c r="P501" s="90" t="s">
        <v>1206</v>
      </c>
      <c r="Q501" s="9" t="s">
        <v>174</v>
      </c>
      <c r="R501" s="9">
        <v>48</v>
      </c>
      <c r="S501" s="9">
        <v>0</v>
      </c>
      <c r="T501" s="3"/>
      <c r="U501" s="13"/>
      <c r="V501" s="4"/>
    </row>
    <row r="502" spans="1:22">
      <c r="A502" s="8" t="s">
        <v>2309</v>
      </c>
      <c r="B502" s="8" t="s">
        <v>735</v>
      </c>
      <c r="C502" s="8" t="s">
        <v>35</v>
      </c>
      <c r="D502" s="8" t="s">
        <v>10</v>
      </c>
      <c r="E502" s="8" t="s">
        <v>1380</v>
      </c>
      <c r="F502" s="8" t="s">
        <v>1384</v>
      </c>
      <c r="G502" s="8">
        <v>4.7699999999999996</v>
      </c>
      <c r="H502" s="8">
        <v>8.42</v>
      </c>
      <c r="I502" s="8">
        <v>7.3499999999999996E-2</v>
      </c>
      <c r="J502" s="8">
        <v>0.21659999999999999</v>
      </c>
      <c r="K502" s="8" t="s">
        <v>1395</v>
      </c>
      <c r="L502" s="8">
        <v>555</v>
      </c>
      <c r="M502" s="8" t="s">
        <v>1377</v>
      </c>
      <c r="N502" s="8" t="str">
        <f t="shared" si="7"/>
        <v>Approved</v>
      </c>
      <c r="O502" s="89" t="s">
        <v>121</v>
      </c>
      <c r="P502" s="89" t="s">
        <v>121</v>
      </c>
      <c r="Q502" s="8" t="s">
        <v>1416</v>
      </c>
      <c r="R502" s="8">
        <v>24</v>
      </c>
      <c r="S502" s="8">
        <v>3.47</v>
      </c>
      <c r="T502" s="2"/>
      <c r="U502" s="12"/>
      <c r="V502" s="4"/>
    </row>
    <row r="503" spans="1:22">
      <c r="A503" s="9" t="s">
        <v>2310</v>
      </c>
      <c r="B503" s="9" t="s">
        <v>983</v>
      </c>
      <c r="C503" s="9" t="s">
        <v>38</v>
      </c>
      <c r="D503" s="9" t="s">
        <v>1360</v>
      </c>
      <c r="E503" s="9" t="s">
        <v>1389</v>
      </c>
      <c r="F503" s="9" t="s">
        <v>1390</v>
      </c>
      <c r="G503" s="9">
        <v>32.47</v>
      </c>
      <c r="H503" s="9">
        <v>17.93</v>
      </c>
      <c r="I503" s="9">
        <v>0.3286</v>
      </c>
      <c r="J503" s="9">
        <v>0.82330000000000003</v>
      </c>
      <c r="K503" s="9" t="s">
        <v>1395</v>
      </c>
      <c r="L503" s="9">
        <v>604</v>
      </c>
      <c r="M503" s="9" t="s">
        <v>1426</v>
      </c>
      <c r="N503" s="8" t="str">
        <f t="shared" si="7"/>
        <v>Under Review</v>
      </c>
      <c r="O503" s="90" t="s">
        <v>2311</v>
      </c>
      <c r="P503" s="90" t="s">
        <v>2311</v>
      </c>
      <c r="Q503" s="9"/>
      <c r="R503" s="9">
        <v>60</v>
      </c>
      <c r="S503" s="9">
        <v>8.7799999999999994</v>
      </c>
      <c r="T503" s="3"/>
      <c r="U503" s="13"/>
      <c r="V503" s="4"/>
    </row>
    <row r="504" spans="1:22">
      <c r="A504" s="8" t="s">
        <v>2312</v>
      </c>
      <c r="B504" s="8" t="s">
        <v>303</v>
      </c>
      <c r="C504" s="8" t="s">
        <v>24</v>
      </c>
      <c r="D504" s="8" t="s">
        <v>23</v>
      </c>
      <c r="E504" s="8" t="s">
        <v>1380</v>
      </c>
      <c r="F504" s="8" t="s">
        <v>1384</v>
      </c>
      <c r="G504" s="8">
        <v>19.21</v>
      </c>
      <c r="H504" s="8">
        <v>14.74</v>
      </c>
      <c r="I504" s="8">
        <v>0.2225</v>
      </c>
      <c r="J504" s="8">
        <v>0.26540000000000002</v>
      </c>
      <c r="K504" s="8" t="s">
        <v>1385</v>
      </c>
      <c r="L504" s="8">
        <v>726</v>
      </c>
      <c r="M504" s="8" t="s">
        <v>1386</v>
      </c>
      <c r="N504" s="8" t="str">
        <f t="shared" si="7"/>
        <v>Rejected</v>
      </c>
      <c r="O504" s="89" t="s">
        <v>2313</v>
      </c>
      <c r="P504" s="89" t="s">
        <v>2313</v>
      </c>
      <c r="Q504" s="8"/>
      <c r="R504" s="8">
        <v>180</v>
      </c>
      <c r="S504" s="8">
        <v>0</v>
      </c>
      <c r="T504" s="2"/>
      <c r="U504" s="12"/>
      <c r="V504" s="4"/>
    </row>
    <row r="505" spans="1:22">
      <c r="A505" s="9" t="s">
        <v>2314</v>
      </c>
      <c r="B505" s="9" t="s">
        <v>838</v>
      </c>
      <c r="C505" s="9" t="s">
        <v>28</v>
      </c>
      <c r="D505" s="9" t="s">
        <v>10</v>
      </c>
      <c r="E505" s="9" t="s">
        <v>1380</v>
      </c>
      <c r="F505" s="9" t="s">
        <v>1390</v>
      </c>
      <c r="G505" s="9">
        <v>7.45</v>
      </c>
      <c r="H505" s="9">
        <v>7.69</v>
      </c>
      <c r="I505" s="9">
        <v>0.1178</v>
      </c>
      <c r="J505" s="9">
        <v>0.115</v>
      </c>
      <c r="K505" s="9" t="s">
        <v>1412</v>
      </c>
      <c r="L505" s="9">
        <v>601</v>
      </c>
      <c r="M505" s="9" t="s">
        <v>1396</v>
      </c>
      <c r="N505" s="8" t="str">
        <f t="shared" si="7"/>
        <v>Approved</v>
      </c>
      <c r="O505" s="90" t="s">
        <v>2055</v>
      </c>
      <c r="P505" s="90" t="s">
        <v>2055</v>
      </c>
      <c r="Q505" s="9" t="s">
        <v>2315</v>
      </c>
      <c r="R505" s="9">
        <v>84</v>
      </c>
      <c r="S505" s="9">
        <v>1.4</v>
      </c>
      <c r="T505" s="3"/>
      <c r="U505" s="13"/>
      <c r="V505" s="4"/>
    </row>
    <row r="506" spans="1:22">
      <c r="A506" s="8" t="s">
        <v>2316</v>
      </c>
      <c r="B506" s="8" t="s">
        <v>858</v>
      </c>
      <c r="C506" s="8" t="s">
        <v>7</v>
      </c>
      <c r="D506" s="8" t="s">
        <v>44</v>
      </c>
      <c r="E506" s="8" t="s">
        <v>1411</v>
      </c>
      <c r="F506" s="8" t="s">
        <v>1384</v>
      </c>
      <c r="G506" s="8">
        <v>85.84</v>
      </c>
      <c r="H506" s="8">
        <v>7.89</v>
      </c>
      <c r="I506" s="8">
        <v>1.1316999999999999</v>
      </c>
      <c r="J506" s="8">
        <v>7.4626999999999999</v>
      </c>
      <c r="K506" s="8" t="s">
        <v>1376</v>
      </c>
      <c r="L506" s="8">
        <v>899</v>
      </c>
      <c r="M506" s="8" t="s">
        <v>1403</v>
      </c>
      <c r="N506" s="8" t="str">
        <f t="shared" si="7"/>
        <v>Approved</v>
      </c>
      <c r="O506" s="89" t="s">
        <v>1743</v>
      </c>
      <c r="P506" s="89" t="s">
        <v>1743</v>
      </c>
      <c r="Q506" s="8" t="s">
        <v>2259</v>
      </c>
      <c r="R506" s="8">
        <v>12</v>
      </c>
      <c r="S506" s="8">
        <v>58.61</v>
      </c>
      <c r="T506" s="2"/>
      <c r="U506" s="12"/>
      <c r="V506" s="4"/>
    </row>
    <row r="507" spans="1:22">
      <c r="A507" s="9" t="s">
        <v>2317</v>
      </c>
      <c r="B507" s="9" t="s">
        <v>423</v>
      </c>
      <c r="C507" s="9" t="s">
        <v>35</v>
      </c>
      <c r="D507" s="9" t="s">
        <v>23</v>
      </c>
      <c r="E507" s="9" t="s">
        <v>1408</v>
      </c>
      <c r="F507" s="9" t="s">
        <v>1375</v>
      </c>
      <c r="G507" s="9">
        <v>98.03</v>
      </c>
      <c r="H507" s="9">
        <v>12.77</v>
      </c>
      <c r="I507" s="9">
        <v>1.8115000000000001</v>
      </c>
      <c r="J507" s="9">
        <v>1.2255</v>
      </c>
      <c r="K507" s="9" t="s">
        <v>1358</v>
      </c>
      <c r="L507" s="9">
        <v>780</v>
      </c>
      <c r="M507" s="9" t="s">
        <v>1426</v>
      </c>
      <c r="N507" s="8" t="str">
        <f t="shared" si="7"/>
        <v>Under Review</v>
      </c>
      <c r="O507" s="90" t="s">
        <v>2318</v>
      </c>
      <c r="P507" s="90" t="s">
        <v>2318</v>
      </c>
      <c r="Q507" s="9"/>
      <c r="R507" s="9">
        <v>180</v>
      </c>
      <c r="S507" s="9">
        <v>21.84</v>
      </c>
      <c r="T507" s="3"/>
      <c r="U507" s="13"/>
      <c r="V507" s="4"/>
    </row>
    <row r="508" spans="1:22">
      <c r="A508" s="8" t="s">
        <v>2319</v>
      </c>
      <c r="B508" s="8" t="s">
        <v>1344</v>
      </c>
      <c r="C508" s="8" t="s">
        <v>32</v>
      </c>
      <c r="D508" s="8" t="s">
        <v>31</v>
      </c>
      <c r="E508" s="8" t="s">
        <v>1389</v>
      </c>
      <c r="F508" s="8" t="s">
        <v>1375</v>
      </c>
      <c r="G508" s="8">
        <v>74.260000000000005</v>
      </c>
      <c r="H508" s="8">
        <v>10.8</v>
      </c>
      <c r="I508" s="8">
        <v>0.41870000000000002</v>
      </c>
      <c r="J508" s="8">
        <v>1.0145</v>
      </c>
      <c r="K508" s="8" t="s">
        <v>1358</v>
      </c>
      <c r="L508" s="8">
        <v>602</v>
      </c>
      <c r="M508" s="8" t="s">
        <v>1386</v>
      </c>
      <c r="N508" s="8" t="str">
        <f t="shared" si="7"/>
        <v>Rejected</v>
      </c>
      <c r="O508" s="89" t="s">
        <v>1603</v>
      </c>
      <c r="P508" s="89" t="s">
        <v>1603</v>
      </c>
      <c r="Q508" s="8"/>
      <c r="R508" s="8">
        <v>120</v>
      </c>
      <c r="S508" s="8">
        <v>15.32</v>
      </c>
      <c r="T508" s="2"/>
      <c r="U508" s="12"/>
      <c r="V508" s="4"/>
    </row>
    <row r="509" spans="1:22">
      <c r="A509" s="9" t="s">
        <v>2320</v>
      </c>
      <c r="B509" s="9" t="s">
        <v>650</v>
      </c>
      <c r="C509" s="9" t="s">
        <v>32</v>
      </c>
      <c r="D509" s="9" t="s">
        <v>44</v>
      </c>
      <c r="E509" s="9" t="s">
        <v>1400</v>
      </c>
      <c r="F509" s="9" t="s">
        <v>1390</v>
      </c>
      <c r="G509" s="9">
        <v>45.78</v>
      </c>
      <c r="H509" s="9">
        <v>12.6</v>
      </c>
      <c r="I509" s="9">
        <v>0.46089999999999998</v>
      </c>
      <c r="J509" s="9">
        <v>0.67279999999999995</v>
      </c>
      <c r="K509" s="9" t="s">
        <v>1395</v>
      </c>
      <c r="L509" s="9">
        <v>828</v>
      </c>
      <c r="M509" s="9" t="s">
        <v>1381</v>
      </c>
      <c r="N509" s="8" t="str">
        <f t="shared" si="7"/>
        <v xml:space="preserve">Rejected </v>
      </c>
      <c r="O509" s="90" t="s">
        <v>1441</v>
      </c>
      <c r="P509" s="90" t="s">
        <v>1441</v>
      </c>
      <c r="Q509" s="9"/>
      <c r="R509" s="9">
        <v>120</v>
      </c>
      <c r="S509" s="9">
        <v>12.59</v>
      </c>
      <c r="T509" s="3"/>
      <c r="U509" s="13"/>
      <c r="V509" s="4"/>
    </row>
    <row r="510" spans="1:22">
      <c r="A510" s="8" t="s">
        <v>2321</v>
      </c>
      <c r="B510" s="8" t="s">
        <v>361</v>
      </c>
      <c r="C510" s="8" t="s">
        <v>41</v>
      </c>
      <c r="D510" s="8" t="s">
        <v>31</v>
      </c>
      <c r="E510" s="8" t="s">
        <v>1400</v>
      </c>
      <c r="F510" s="8" t="s">
        <v>1390</v>
      </c>
      <c r="G510" s="8">
        <v>86.38</v>
      </c>
      <c r="H510" s="8">
        <v>11.62</v>
      </c>
      <c r="I510" s="8">
        <v>0.82950000000000002</v>
      </c>
      <c r="J510" s="8">
        <v>1.2203999999999999</v>
      </c>
      <c r="K510" s="8" t="s">
        <v>1395</v>
      </c>
      <c r="L510" s="8">
        <v>686</v>
      </c>
      <c r="M510" s="8" t="s">
        <v>1377</v>
      </c>
      <c r="N510" s="8" t="str">
        <f t="shared" si="7"/>
        <v>Approved</v>
      </c>
      <c r="O510" s="89" t="s">
        <v>1017</v>
      </c>
      <c r="P510" s="89" t="s">
        <v>1017</v>
      </c>
      <c r="Q510" s="8" t="s">
        <v>2322</v>
      </c>
      <c r="R510" s="8">
        <v>120</v>
      </c>
      <c r="S510" s="8">
        <v>56.53</v>
      </c>
      <c r="T510" s="2"/>
      <c r="U510" s="12"/>
      <c r="V510" s="4"/>
    </row>
    <row r="511" spans="1:22">
      <c r="A511" s="9" t="s">
        <v>2323</v>
      </c>
      <c r="B511" s="9" t="s">
        <v>1113</v>
      </c>
      <c r="C511" s="9" t="s">
        <v>41</v>
      </c>
      <c r="D511" s="9" t="s">
        <v>44</v>
      </c>
      <c r="E511" s="9" t="s">
        <v>1380</v>
      </c>
      <c r="F511" s="9" t="s">
        <v>1384</v>
      </c>
      <c r="G511" s="9">
        <v>22.5</v>
      </c>
      <c r="H511" s="9">
        <v>9.2200000000000006</v>
      </c>
      <c r="I511" s="9">
        <v>0.2422</v>
      </c>
      <c r="J511" s="9">
        <v>0.2056</v>
      </c>
      <c r="K511" s="9" t="s">
        <v>1376</v>
      </c>
      <c r="L511" s="9">
        <v>686</v>
      </c>
      <c r="M511" s="9" t="s">
        <v>1386</v>
      </c>
      <c r="N511" s="8" t="str">
        <f t="shared" si="7"/>
        <v>Rejected</v>
      </c>
      <c r="O511" s="90" t="s">
        <v>2119</v>
      </c>
      <c r="P511" s="90" t="s">
        <v>2119</v>
      </c>
      <c r="Q511" s="9"/>
      <c r="R511" s="9">
        <v>240</v>
      </c>
      <c r="S511" s="9">
        <v>2.71</v>
      </c>
      <c r="T511" s="3"/>
      <c r="U511" s="13"/>
      <c r="V511" s="4"/>
    </row>
    <row r="512" spans="1:22">
      <c r="A512" s="8" t="s">
        <v>2324</v>
      </c>
      <c r="B512" s="8" t="s">
        <v>330</v>
      </c>
      <c r="C512" s="8" t="s">
        <v>24</v>
      </c>
      <c r="D512" s="8" t="s">
        <v>23</v>
      </c>
      <c r="E512" s="8" t="s">
        <v>1389</v>
      </c>
      <c r="F512" s="8" t="s">
        <v>1390</v>
      </c>
      <c r="G512" s="8">
        <v>40.79</v>
      </c>
      <c r="H512" s="8">
        <v>9.68</v>
      </c>
      <c r="I512" s="8">
        <v>0.4556</v>
      </c>
      <c r="J512" s="8">
        <v>0.4304</v>
      </c>
      <c r="K512" s="8" t="s">
        <v>1395</v>
      </c>
      <c r="L512" s="8">
        <v>782</v>
      </c>
      <c r="M512" s="8" t="s">
        <v>1381</v>
      </c>
      <c r="N512" s="8" t="str">
        <f t="shared" si="7"/>
        <v xml:space="preserve">Rejected </v>
      </c>
      <c r="O512" s="89" t="s">
        <v>2035</v>
      </c>
      <c r="P512" s="89" t="s">
        <v>2035</v>
      </c>
      <c r="Q512" s="8"/>
      <c r="R512" s="8">
        <v>180</v>
      </c>
      <c r="S512" s="8">
        <v>30.52</v>
      </c>
      <c r="T512" s="2"/>
      <c r="U512" s="12"/>
      <c r="V512" s="4"/>
    </row>
    <row r="513" spans="1:22">
      <c r="A513" s="9" t="s">
        <v>2325</v>
      </c>
      <c r="B513" s="9" t="s">
        <v>1098</v>
      </c>
      <c r="C513" s="9" t="s">
        <v>41</v>
      </c>
      <c r="D513" s="9" t="s">
        <v>23</v>
      </c>
      <c r="E513" s="9" t="s">
        <v>1374</v>
      </c>
      <c r="F513" s="9" t="s">
        <v>1390</v>
      </c>
      <c r="G513" s="9">
        <v>87.72</v>
      </c>
      <c r="H513" s="9">
        <v>16.16</v>
      </c>
      <c r="I513" s="9">
        <v>0.5514</v>
      </c>
      <c r="J513" s="9">
        <v>7.9656000000000002</v>
      </c>
      <c r="K513" s="9" t="s">
        <v>1385</v>
      </c>
      <c r="L513" s="9">
        <v>761</v>
      </c>
      <c r="M513" s="9" t="s">
        <v>1426</v>
      </c>
      <c r="N513" s="8" t="str">
        <f t="shared" si="7"/>
        <v>Under Review</v>
      </c>
      <c r="O513" s="90" t="s">
        <v>1653</v>
      </c>
      <c r="P513" s="90" t="s">
        <v>1653</v>
      </c>
      <c r="Q513" s="9"/>
      <c r="R513" s="9">
        <v>12</v>
      </c>
      <c r="S513" s="9">
        <v>0</v>
      </c>
      <c r="T513" s="3"/>
      <c r="U513" s="13"/>
      <c r="V513" s="4"/>
    </row>
    <row r="514" spans="1:22">
      <c r="A514" s="8" t="s">
        <v>2326</v>
      </c>
      <c r="B514" s="8" t="s">
        <v>372</v>
      </c>
      <c r="C514" s="8" t="s">
        <v>16</v>
      </c>
      <c r="D514" s="8" t="s">
        <v>1360</v>
      </c>
      <c r="E514" s="8" t="s">
        <v>1408</v>
      </c>
      <c r="F514" s="8" t="s">
        <v>1384</v>
      </c>
      <c r="G514" s="8">
        <v>36.93</v>
      </c>
      <c r="H514" s="8">
        <v>13.92</v>
      </c>
      <c r="I514" s="8">
        <v>0.64349999999999996</v>
      </c>
      <c r="J514" s="8">
        <v>0.48980000000000001</v>
      </c>
      <c r="K514" s="8" t="s">
        <v>1412</v>
      </c>
      <c r="L514" s="8">
        <v>654</v>
      </c>
      <c r="M514" s="8" t="s">
        <v>1381</v>
      </c>
      <c r="N514" s="8" t="str">
        <f t="shared" si="7"/>
        <v xml:space="preserve">Rejected </v>
      </c>
      <c r="O514" s="89" t="s">
        <v>1713</v>
      </c>
      <c r="P514" s="89" t="s">
        <v>1713</v>
      </c>
      <c r="Q514" s="8"/>
      <c r="R514" s="8">
        <v>180</v>
      </c>
      <c r="S514" s="8">
        <v>12.79</v>
      </c>
      <c r="T514" s="2"/>
      <c r="U514" s="12"/>
      <c r="V514" s="4"/>
    </row>
    <row r="515" spans="1:22">
      <c r="A515" s="9" t="s">
        <v>2327</v>
      </c>
      <c r="B515" s="9" t="s">
        <v>1269</v>
      </c>
      <c r="C515" s="9" t="s">
        <v>16</v>
      </c>
      <c r="D515" s="9" t="s">
        <v>1360</v>
      </c>
      <c r="E515" s="9" t="s">
        <v>1400</v>
      </c>
      <c r="F515" s="9" t="s">
        <v>1384</v>
      </c>
      <c r="G515" s="9">
        <v>53.7</v>
      </c>
      <c r="H515" s="9">
        <v>9.24</v>
      </c>
      <c r="I515" s="9">
        <v>0.71340000000000003</v>
      </c>
      <c r="J515" s="9">
        <v>0.5524</v>
      </c>
      <c r="K515" s="9" t="s">
        <v>1412</v>
      </c>
      <c r="L515" s="9">
        <v>845</v>
      </c>
      <c r="M515" s="9" t="s">
        <v>1381</v>
      </c>
      <c r="N515" s="8" t="str">
        <f t="shared" ref="N515:N578" si="8">PROPER(M515)</f>
        <v xml:space="preserve">Rejected </v>
      </c>
      <c r="O515" s="90" t="s">
        <v>2328</v>
      </c>
      <c r="P515" s="90" t="s">
        <v>2328</v>
      </c>
      <c r="Q515" s="9"/>
      <c r="R515" s="9">
        <v>180</v>
      </c>
      <c r="S515" s="9">
        <v>49.93</v>
      </c>
      <c r="T515" s="3"/>
      <c r="U515" s="13"/>
      <c r="V515" s="4"/>
    </row>
    <row r="516" spans="1:22">
      <c r="A516" s="8" t="s">
        <v>2329</v>
      </c>
      <c r="B516" s="8" t="s">
        <v>705</v>
      </c>
      <c r="C516" s="8" t="s">
        <v>12</v>
      </c>
      <c r="D516" s="8" t="s">
        <v>10</v>
      </c>
      <c r="E516" s="8" t="s">
        <v>1389</v>
      </c>
      <c r="F516" s="8" t="s">
        <v>1375</v>
      </c>
      <c r="G516" s="8">
        <v>47.81</v>
      </c>
      <c r="H516" s="8">
        <v>15.94</v>
      </c>
      <c r="I516" s="8">
        <v>0.65939999999999999</v>
      </c>
      <c r="J516" s="8">
        <v>0.94799999999999995</v>
      </c>
      <c r="K516" s="8" t="s">
        <v>1376</v>
      </c>
      <c r="L516" s="8">
        <v>798</v>
      </c>
      <c r="M516" s="8" t="s">
        <v>1403</v>
      </c>
      <c r="N516" s="8" t="str">
        <f t="shared" si="8"/>
        <v>Approved</v>
      </c>
      <c r="O516" s="89" t="s">
        <v>1689</v>
      </c>
      <c r="P516" s="89" t="s">
        <v>1689</v>
      </c>
      <c r="Q516" s="8" t="s">
        <v>1673</v>
      </c>
      <c r="R516" s="8">
        <v>84</v>
      </c>
      <c r="S516" s="8">
        <v>41.11</v>
      </c>
      <c r="T516" s="2"/>
      <c r="U516" s="12"/>
      <c r="V516" s="4"/>
    </row>
    <row r="517" spans="1:22">
      <c r="A517" s="9" t="s">
        <v>2330</v>
      </c>
      <c r="B517" s="9" t="s">
        <v>863</v>
      </c>
      <c r="C517" s="9" t="s">
        <v>28</v>
      </c>
      <c r="D517" s="9" t="s">
        <v>31</v>
      </c>
      <c r="E517" s="9" t="s">
        <v>1380</v>
      </c>
      <c r="F517" s="9" t="s">
        <v>1375</v>
      </c>
      <c r="G517" s="9">
        <v>7.82</v>
      </c>
      <c r="H517" s="9">
        <v>10.8</v>
      </c>
      <c r="I517" s="9">
        <v>8.5300000000000001E-2</v>
      </c>
      <c r="J517" s="9">
        <v>0.25530000000000003</v>
      </c>
      <c r="K517" s="9" t="s">
        <v>1385</v>
      </c>
      <c r="L517" s="9">
        <v>741</v>
      </c>
      <c r="M517" s="9" t="s">
        <v>1381</v>
      </c>
      <c r="N517" s="8" t="str">
        <f t="shared" si="8"/>
        <v xml:space="preserve">Rejected </v>
      </c>
      <c r="O517" s="90" t="s">
        <v>2331</v>
      </c>
      <c r="P517" s="90" t="s">
        <v>2331</v>
      </c>
      <c r="Q517" s="9"/>
      <c r="R517" s="9">
        <v>36</v>
      </c>
      <c r="S517" s="9">
        <v>0</v>
      </c>
      <c r="T517" s="3"/>
      <c r="U517" s="13"/>
      <c r="V517" s="4"/>
    </row>
    <row r="518" spans="1:22">
      <c r="A518" s="8" t="s">
        <v>2332</v>
      </c>
      <c r="B518" s="8" t="s">
        <v>1041</v>
      </c>
      <c r="C518" s="8" t="s">
        <v>12</v>
      </c>
      <c r="D518" s="8" t="s">
        <v>31</v>
      </c>
      <c r="E518" s="8" t="s">
        <v>1411</v>
      </c>
      <c r="F518" s="8" t="s">
        <v>1375</v>
      </c>
      <c r="G518" s="8">
        <v>2.58</v>
      </c>
      <c r="H518" s="8">
        <v>12.1</v>
      </c>
      <c r="I518" s="8">
        <v>1.9400000000000001E-2</v>
      </c>
      <c r="J518" s="8">
        <v>5.7500000000000002E-2</v>
      </c>
      <c r="K518" s="8" t="s">
        <v>1395</v>
      </c>
      <c r="L518" s="8">
        <v>610</v>
      </c>
      <c r="M518" s="8" t="s">
        <v>1403</v>
      </c>
      <c r="N518" s="8" t="str">
        <f t="shared" si="8"/>
        <v>Approved</v>
      </c>
      <c r="O518" s="89" t="s">
        <v>2333</v>
      </c>
      <c r="P518" s="89" t="s">
        <v>2333</v>
      </c>
      <c r="Q518" s="8" t="s">
        <v>2129</v>
      </c>
      <c r="R518" s="8">
        <v>60</v>
      </c>
      <c r="S518" s="8">
        <v>2.2400000000000002</v>
      </c>
      <c r="T518" s="2"/>
      <c r="U518" s="12"/>
      <c r="V518" s="4"/>
    </row>
    <row r="519" spans="1:22">
      <c r="A519" s="9" t="s">
        <v>2334</v>
      </c>
      <c r="B519" s="9" t="s">
        <v>323</v>
      </c>
      <c r="C519" s="9" t="s">
        <v>7</v>
      </c>
      <c r="D519" s="9" t="s">
        <v>1360</v>
      </c>
      <c r="E519" s="9" t="s">
        <v>1374</v>
      </c>
      <c r="F519" s="9" t="s">
        <v>1375</v>
      </c>
      <c r="G519" s="9">
        <v>27.05</v>
      </c>
      <c r="H519" s="9">
        <v>11.21</v>
      </c>
      <c r="I519" s="9">
        <v>0.246</v>
      </c>
      <c r="J519" s="9">
        <v>0.311</v>
      </c>
      <c r="K519" s="9" t="s">
        <v>1385</v>
      </c>
      <c r="L519" s="9">
        <v>787</v>
      </c>
      <c r="M519" s="9" t="s">
        <v>1426</v>
      </c>
      <c r="N519" s="8" t="str">
        <f t="shared" si="8"/>
        <v>Under Review</v>
      </c>
      <c r="O519" s="90" t="s">
        <v>1902</v>
      </c>
      <c r="P519" s="90" t="s">
        <v>1902</v>
      </c>
      <c r="Q519" s="9"/>
      <c r="R519" s="9">
        <v>180</v>
      </c>
      <c r="S519" s="9">
        <v>0</v>
      </c>
      <c r="T519" s="3"/>
      <c r="U519" s="13"/>
      <c r="V519" s="4"/>
    </row>
    <row r="520" spans="1:22">
      <c r="A520" s="8" t="s">
        <v>2335</v>
      </c>
      <c r="B520" s="8" t="s">
        <v>936</v>
      </c>
      <c r="C520" s="8" t="s">
        <v>7</v>
      </c>
      <c r="D520" s="8" t="s">
        <v>23</v>
      </c>
      <c r="E520" s="8" t="s">
        <v>1380</v>
      </c>
      <c r="F520" s="8" t="s">
        <v>1375</v>
      </c>
      <c r="G520" s="8">
        <v>38.69</v>
      </c>
      <c r="H520" s="8">
        <v>11.68</v>
      </c>
      <c r="I520" s="8">
        <v>0.21429999999999999</v>
      </c>
      <c r="J520" s="8">
        <v>0.85440000000000005</v>
      </c>
      <c r="K520" s="8" t="s">
        <v>1376</v>
      </c>
      <c r="L520" s="8">
        <v>680</v>
      </c>
      <c r="M520" s="8" t="s">
        <v>1426</v>
      </c>
      <c r="N520" s="8" t="str">
        <f t="shared" si="8"/>
        <v>Under Review</v>
      </c>
      <c r="O520" s="89" t="s">
        <v>191</v>
      </c>
      <c r="P520" s="89" t="s">
        <v>191</v>
      </c>
      <c r="Q520" s="8"/>
      <c r="R520" s="8">
        <v>60</v>
      </c>
      <c r="S520" s="8">
        <v>30.28</v>
      </c>
      <c r="T520" s="2"/>
      <c r="U520" s="12"/>
      <c r="V520" s="4"/>
    </row>
    <row r="521" spans="1:22">
      <c r="A521" s="9" t="s">
        <v>2336</v>
      </c>
      <c r="B521" s="9" t="s">
        <v>653</v>
      </c>
      <c r="C521" s="9" t="s">
        <v>28</v>
      </c>
      <c r="D521" s="9" t="s">
        <v>1360</v>
      </c>
      <c r="E521" s="9" t="s">
        <v>1408</v>
      </c>
      <c r="F521" s="9" t="s">
        <v>1390</v>
      </c>
      <c r="G521" s="9">
        <v>26.9</v>
      </c>
      <c r="H521" s="9">
        <v>10.6</v>
      </c>
      <c r="I521" s="9">
        <v>0.1681</v>
      </c>
      <c r="J521" s="9">
        <v>0.29899999999999999</v>
      </c>
      <c r="K521" s="9" t="s">
        <v>1385</v>
      </c>
      <c r="L521" s="9">
        <v>896</v>
      </c>
      <c r="M521" s="9" t="s">
        <v>1381</v>
      </c>
      <c r="N521" s="8" t="str">
        <f t="shared" si="8"/>
        <v xml:space="preserve">Rejected </v>
      </c>
      <c r="O521" s="90" t="s">
        <v>422</v>
      </c>
      <c r="P521" s="90" t="s">
        <v>422</v>
      </c>
      <c r="Q521" s="9"/>
      <c r="R521" s="9">
        <v>180</v>
      </c>
      <c r="S521" s="9">
        <v>0</v>
      </c>
      <c r="T521" s="3"/>
      <c r="U521" s="13"/>
      <c r="V521" s="4"/>
    </row>
    <row r="522" spans="1:22">
      <c r="A522" s="8" t="s">
        <v>2337</v>
      </c>
      <c r="B522" s="8" t="s">
        <v>103</v>
      </c>
      <c r="C522" s="8" t="s">
        <v>16</v>
      </c>
      <c r="D522" s="8" t="s">
        <v>10</v>
      </c>
      <c r="E522" s="8" t="s">
        <v>1389</v>
      </c>
      <c r="F522" s="8" t="s">
        <v>1384</v>
      </c>
      <c r="G522" s="8">
        <v>18.53</v>
      </c>
      <c r="H522" s="8">
        <v>13.79</v>
      </c>
      <c r="I522" s="8">
        <v>0.1585</v>
      </c>
      <c r="J522" s="8">
        <v>0.88780000000000003</v>
      </c>
      <c r="K522" s="8" t="s">
        <v>1385</v>
      </c>
      <c r="L522" s="8">
        <v>566</v>
      </c>
      <c r="M522" s="8" t="s">
        <v>1396</v>
      </c>
      <c r="N522" s="8" t="str">
        <f t="shared" si="8"/>
        <v>Approved</v>
      </c>
      <c r="O522" s="89" t="s">
        <v>2338</v>
      </c>
      <c r="P522" s="89" t="s">
        <v>2338</v>
      </c>
      <c r="Q522" s="8" t="s">
        <v>2339</v>
      </c>
      <c r="R522" s="8">
        <v>24</v>
      </c>
      <c r="S522" s="8">
        <v>0</v>
      </c>
      <c r="T522" s="2"/>
      <c r="U522" s="12"/>
      <c r="V522" s="4"/>
    </row>
    <row r="523" spans="1:22">
      <c r="A523" s="9" t="s">
        <v>2340</v>
      </c>
      <c r="B523" s="9" t="s">
        <v>928</v>
      </c>
      <c r="C523" s="9" t="s">
        <v>12</v>
      </c>
      <c r="D523" s="9" t="s">
        <v>1360</v>
      </c>
      <c r="E523" s="9" t="s">
        <v>1411</v>
      </c>
      <c r="F523" s="9" t="s">
        <v>1390</v>
      </c>
      <c r="G523" s="9">
        <v>96.6</v>
      </c>
      <c r="H523" s="9">
        <v>14.44</v>
      </c>
      <c r="I523" s="9">
        <v>0.96250000000000002</v>
      </c>
      <c r="J523" s="9">
        <v>4.6581000000000001</v>
      </c>
      <c r="K523" s="9" t="s">
        <v>1358</v>
      </c>
      <c r="L523" s="9">
        <v>596</v>
      </c>
      <c r="M523" s="9" t="s">
        <v>1396</v>
      </c>
      <c r="N523" s="8" t="str">
        <f t="shared" si="8"/>
        <v>Approved</v>
      </c>
      <c r="O523" s="90" t="s">
        <v>923</v>
      </c>
      <c r="P523" s="90" t="s">
        <v>923</v>
      </c>
      <c r="Q523" s="9" t="s">
        <v>2341</v>
      </c>
      <c r="R523" s="9">
        <v>24</v>
      </c>
      <c r="S523" s="9">
        <v>21.05</v>
      </c>
      <c r="T523" s="3"/>
      <c r="U523" s="13"/>
      <c r="V523" s="4"/>
    </row>
    <row r="524" spans="1:22">
      <c r="A524" s="8" t="s">
        <v>2342</v>
      </c>
      <c r="B524" s="8" t="s">
        <v>350</v>
      </c>
      <c r="C524" s="8" t="s">
        <v>12</v>
      </c>
      <c r="D524" s="8" t="s">
        <v>10</v>
      </c>
      <c r="E524" s="8" t="s">
        <v>1380</v>
      </c>
      <c r="F524" s="8" t="s">
        <v>1375</v>
      </c>
      <c r="G524" s="8">
        <v>79.37</v>
      </c>
      <c r="H524" s="8">
        <v>8.0500000000000007</v>
      </c>
      <c r="I524" s="8">
        <v>0.4914</v>
      </c>
      <c r="J524" s="8">
        <v>1.2391000000000001</v>
      </c>
      <c r="K524" s="8" t="s">
        <v>1358</v>
      </c>
      <c r="L524" s="8">
        <v>754</v>
      </c>
      <c r="M524" s="8" t="s">
        <v>1386</v>
      </c>
      <c r="N524" s="8" t="str">
        <f t="shared" si="8"/>
        <v>Rejected</v>
      </c>
      <c r="O524" s="89" t="s">
        <v>2343</v>
      </c>
      <c r="P524" s="89" t="s">
        <v>2343</v>
      </c>
      <c r="Q524" s="8"/>
      <c r="R524" s="8">
        <v>84</v>
      </c>
      <c r="S524" s="8">
        <v>63.09</v>
      </c>
      <c r="T524" s="2"/>
      <c r="U524" s="12"/>
      <c r="V524" s="4"/>
    </row>
    <row r="525" spans="1:22">
      <c r="A525" s="9" t="s">
        <v>2344</v>
      </c>
      <c r="B525" s="9" t="s">
        <v>1033</v>
      </c>
      <c r="C525" s="9" t="s">
        <v>16</v>
      </c>
      <c r="D525" s="9" t="s">
        <v>44</v>
      </c>
      <c r="E525" s="9" t="s">
        <v>1408</v>
      </c>
      <c r="F525" s="9" t="s">
        <v>1390</v>
      </c>
      <c r="G525" s="9">
        <v>67.94</v>
      </c>
      <c r="H525" s="9">
        <v>8.17</v>
      </c>
      <c r="I525" s="9">
        <v>0.5282</v>
      </c>
      <c r="J525" s="9">
        <v>5.9153000000000002</v>
      </c>
      <c r="K525" s="9" t="s">
        <v>1385</v>
      </c>
      <c r="L525" s="9">
        <v>552</v>
      </c>
      <c r="M525" s="9" t="s">
        <v>1386</v>
      </c>
      <c r="N525" s="8" t="str">
        <f t="shared" si="8"/>
        <v>Rejected</v>
      </c>
      <c r="O525" s="90" t="s">
        <v>2345</v>
      </c>
      <c r="P525" s="90" t="s">
        <v>2345</v>
      </c>
      <c r="Q525" s="9"/>
      <c r="R525" s="9">
        <v>12</v>
      </c>
      <c r="S525" s="9">
        <v>0</v>
      </c>
      <c r="T525" s="3"/>
      <c r="U525" s="13"/>
      <c r="V525" s="4"/>
    </row>
    <row r="526" spans="1:22">
      <c r="A526" s="8" t="s">
        <v>2346</v>
      </c>
      <c r="B526" s="8" t="s">
        <v>873</v>
      </c>
      <c r="C526" s="8" t="s">
        <v>20</v>
      </c>
      <c r="D526" s="8" t="s">
        <v>10</v>
      </c>
      <c r="E526" s="8" t="s">
        <v>1374</v>
      </c>
      <c r="F526" s="8" t="s">
        <v>1384</v>
      </c>
      <c r="G526" s="8">
        <v>19.63</v>
      </c>
      <c r="H526" s="8">
        <v>15.82</v>
      </c>
      <c r="I526" s="8">
        <v>0.16520000000000001</v>
      </c>
      <c r="J526" s="8">
        <v>0.3266</v>
      </c>
      <c r="K526" s="8" t="s">
        <v>1358</v>
      </c>
      <c r="L526" s="8">
        <v>836</v>
      </c>
      <c r="M526" s="8" t="s">
        <v>1426</v>
      </c>
      <c r="N526" s="8" t="str">
        <f t="shared" si="8"/>
        <v>Under Review</v>
      </c>
      <c r="O526" s="89" t="s">
        <v>2347</v>
      </c>
      <c r="P526" s="89" t="s">
        <v>2347</v>
      </c>
      <c r="Q526" s="8"/>
      <c r="R526" s="8">
        <v>120</v>
      </c>
      <c r="S526" s="8">
        <v>10.42</v>
      </c>
      <c r="T526" s="2"/>
      <c r="U526" s="12"/>
      <c r="V526" s="4"/>
    </row>
    <row r="527" spans="1:22">
      <c r="A527" s="9" t="s">
        <v>2348</v>
      </c>
      <c r="B527" s="9" t="s">
        <v>1177</v>
      </c>
      <c r="C527" s="9" t="s">
        <v>28</v>
      </c>
      <c r="D527" s="9" t="s">
        <v>1360</v>
      </c>
      <c r="E527" s="9" t="s">
        <v>1411</v>
      </c>
      <c r="F527" s="9" t="s">
        <v>1384</v>
      </c>
      <c r="G527" s="9">
        <v>65.83</v>
      </c>
      <c r="H527" s="9">
        <v>10.27</v>
      </c>
      <c r="I527" s="9">
        <v>1.0740000000000001</v>
      </c>
      <c r="J527" s="9">
        <v>3.0459000000000001</v>
      </c>
      <c r="K527" s="9" t="s">
        <v>1385</v>
      </c>
      <c r="L527" s="9">
        <v>885</v>
      </c>
      <c r="M527" s="9" t="s">
        <v>1396</v>
      </c>
      <c r="N527" s="8" t="str">
        <f t="shared" si="8"/>
        <v>Approved</v>
      </c>
      <c r="O527" s="90" t="s">
        <v>1460</v>
      </c>
      <c r="P527" s="90" t="s">
        <v>1460</v>
      </c>
      <c r="Q527" s="9" t="s">
        <v>396</v>
      </c>
      <c r="R527" s="9">
        <v>24</v>
      </c>
      <c r="S527" s="9">
        <v>0</v>
      </c>
      <c r="T527" s="3"/>
      <c r="U527" s="13"/>
      <c r="V527" s="4"/>
    </row>
    <row r="528" spans="1:22">
      <c r="A528" s="8" t="s">
        <v>2349</v>
      </c>
      <c r="B528" s="8" t="s">
        <v>1089</v>
      </c>
      <c r="C528" s="8" t="s">
        <v>32</v>
      </c>
      <c r="D528" s="8" t="s">
        <v>10</v>
      </c>
      <c r="E528" s="8" t="s">
        <v>1374</v>
      </c>
      <c r="F528" s="8" t="s">
        <v>1390</v>
      </c>
      <c r="G528" s="8">
        <v>45.15</v>
      </c>
      <c r="H528" s="8">
        <v>14.92</v>
      </c>
      <c r="I528" s="8">
        <v>0.44140000000000001</v>
      </c>
      <c r="J528" s="8">
        <v>0.86919999999999997</v>
      </c>
      <c r="K528" s="8" t="s">
        <v>1358</v>
      </c>
      <c r="L528" s="8">
        <v>897</v>
      </c>
      <c r="M528" s="8" t="s">
        <v>1396</v>
      </c>
      <c r="N528" s="8" t="str">
        <f t="shared" si="8"/>
        <v>Approved</v>
      </c>
      <c r="O528" s="89" t="s">
        <v>2350</v>
      </c>
      <c r="P528" s="89" t="s">
        <v>2350</v>
      </c>
      <c r="Q528" s="8" t="s">
        <v>819</v>
      </c>
      <c r="R528" s="8">
        <v>84</v>
      </c>
      <c r="S528" s="8">
        <v>36.74</v>
      </c>
      <c r="T528" s="2"/>
      <c r="U528" s="12"/>
      <c r="V528" s="4"/>
    </row>
    <row r="529" spans="1:22">
      <c r="A529" s="9" t="s">
        <v>2351</v>
      </c>
      <c r="B529" s="9" t="s">
        <v>747</v>
      </c>
      <c r="C529" s="9" t="s">
        <v>28</v>
      </c>
      <c r="D529" s="9" t="s">
        <v>44</v>
      </c>
      <c r="E529" s="9" t="s">
        <v>1408</v>
      </c>
      <c r="F529" s="9" t="s">
        <v>1375</v>
      </c>
      <c r="G529" s="9">
        <v>32.03</v>
      </c>
      <c r="H529" s="9">
        <v>9.59</v>
      </c>
      <c r="I529" s="9">
        <v>0.44230000000000003</v>
      </c>
      <c r="J529" s="9">
        <v>2.8098000000000001</v>
      </c>
      <c r="K529" s="9" t="s">
        <v>1412</v>
      </c>
      <c r="L529" s="9">
        <v>759</v>
      </c>
      <c r="M529" s="9" t="s">
        <v>1377</v>
      </c>
      <c r="N529" s="8" t="str">
        <f t="shared" si="8"/>
        <v>Approved</v>
      </c>
      <c r="O529" s="90" t="s">
        <v>2352</v>
      </c>
      <c r="P529" s="90" t="s">
        <v>2352</v>
      </c>
      <c r="Q529" s="9" t="s">
        <v>2353</v>
      </c>
      <c r="R529" s="9">
        <v>12</v>
      </c>
      <c r="S529" s="9">
        <v>28.34</v>
      </c>
      <c r="T529" s="3"/>
      <c r="U529" s="13"/>
      <c r="V529" s="4"/>
    </row>
    <row r="530" spans="1:22">
      <c r="A530" s="8" t="s">
        <v>2354</v>
      </c>
      <c r="B530" s="8" t="s">
        <v>727</v>
      </c>
      <c r="C530" s="8" t="s">
        <v>35</v>
      </c>
      <c r="D530" s="8" t="s">
        <v>44</v>
      </c>
      <c r="E530" s="8" t="s">
        <v>1389</v>
      </c>
      <c r="F530" s="8" t="s">
        <v>1384</v>
      </c>
      <c r="G530" s="8"/>
      <c r="H530" s="8">
        <v>17.95</v>
      </c>
      <c r="I530" s="8">
        <v>1.3403</v>
      </c>
      <c r="J530" s="8">
        <v>1.5542</v>
      </c>
      <c r="K530" s="8" t="s">
        <v>1376</v>
      </c>
      <c r="L530" s="8">
        <v>580</v>
      </c>
      <c r="M530" s="8" t="s">
        <v>1381</v>
      </c>
      <c r="N530" s="8" t="str">
        <f t="shared" si="8"/>
        <v xml:space="preserve">Rejected </v>
      </c>
      <c r="O530" s="89" t="s">
        <v>1382</v>
      </c>
      <c r="P530" s="89" t="s">
        <v>1382</v>
      </c>
      <c r="Q530" s="8"/>
      <c r="R530" s="8">
        <v>84</v>
      </c>
      <c r="S530" s="8">
        <v>32.549999999999997</v>
      </c>
      <c r="T530" s="2"/>
      <c r="U530" s="12"/>
      <c r="V530" s="4"/>
    </row>
    <row r="531" spans="1:22">
      <c r="A531" s="9" t="s">
        <v>2355</v>
      </c>
      <c r="B531" s="9" t="s">
        <v>981</v>
      </c>
      <c r="C531" s="9" t="s">
        <v>16</v>
      </c>
      <c r="D531" s="9" t="s">
        <v>1360</v>
      </c>
      <c r="E531" s="9" t="s">
        <v>1411</v>
      </c>
      <c r="F531" s="9" t="s">
        <v>1384</v>
      </c>
      <c r="G531" s="9">
        <v>22.48</v>
      </c>
      <c r="H531" s="9"/>
      <c r="I531" s="9">
        <v>0.2717</v>
      </c>
      <c r="J531" s="9"/>
      <c r="K531" s="9" t="s">
        <v>1412</v>
      </c>
      <c r="L531" s="9">
        <v>651</v>
      </c>
      <c r="M531" s="9" t="s">
        <v>1396</v>
      </c>
      <c r="N531" s="8" t="str">
        <f t="shared" si="8"/>
        <v>Approved</v>
      </c>
      <c r="O531" s="90" t="s">
        <v>2356</v>
      </c>
      <c r="P531" s="90" t="s">
        <v>2356</v>
      </c>
      <c r="Q531" s="9" t="s">
        <v>1482</v>
      </c>
      <c r="R531" s="9">
        <v>60</v>
      </c>
      <c r="S531" s="9">
        <v>5.27</v>
      </c>
      <c r="T531" s="3"/>
      <c r="U531" s="13"/>
      <c r="V531" s="4"/>
    </row>
    <row r="532" spans="1:22">
      <c r="A532" s="8" t="s">
        <v>2357</v>
      </c>
      <c r="B532" s="8" t="s">
        <v>480</v>
      </c>
      <c r="C532" s="8" t="s">
        <v>20</v>
      </c>
      <c r="D532" s="8" t="s">
        <v>1360</v>
      </c>
      <c r="E532" s="8" t="s">
        <v>1400</v>
      </c>
      <c r="F532" s="8" t="s">
        <v>1390</v>
      </c>
      <c r="G532" s="8">
        <v>72.650000000000006</v>
      </c>
      <c r="H532" s="8">
        <v>17.920000000000002</v>
      </c>
      <c r="I532" s="8">
        <v>0.53739999999999999</v>
      </c>
      <c r="J532" s="8">
        <v>6.6577999999999999</v>
      </c>
      <c r="K532" s="8" t="s">
        <v>1412</v>
      </c>
      <c r="L532" s="8">
        <v>878</v>
      </c>
      <c r="M532" s="8" t="s">
        <v>1396</v>
      </c>
      <c r="N532" s="8" t="str">
        <f t="shared" si="8"/>
        <v>Approved</v>
      </c>
      <c r="O532" s="89" t="s">
        <v>2358</v>
      </c>
      <c r="P532" s="89" t="s">
        <v>2358</v>
      </c>
      <c r="Q532" s="8" t="s">
        <v>2359</v>
      </c>
      <c r="R532" s="8">
        <v>12</v>
      </c>
      <c r="S532" s="8">
        <v>50.86</v>
      </c>
      <c r="T532" s="2"/>
      <c r="U532" s="12"/>
      <c r="V532" s="4"/>
    </row>
    <row r="533" spans="1:22">
      <c r="A533" s="9" t="s">
        <v>2360</v>
      </c>
      <c r="B533" s="9" t="s">
        <v>801</v>
      </c>
      <c r="C533" s="9" t="s">
        <v>35</v>
      </c>
      <c r="D533" s="9" t="s">
        <v>1360</v>
      </c>
      <c r="E533" s="9" t="s">
        <v>1400</v>
      </c>
      <c r="F533" s="9" t="s">
        <v>1375</v>
      </c>
      <c r="G533" s="9">
        <v>2.2799999999999998</v>
      </c>
      <c r="H533" s="9">
        <v>9.24</v>
      </c>
      <c r="I533" s="9">
        <v>3.3000000000000002E-2</v>
      </c>
      <c r="J533" s="9">
        <v>2.92E-2</v>
      </c>
      <c r="K533" s="9" t="s">
        <v>1358</v>
      </c>
      <c r="L533" s="9">
        <v>890</v>
      </c>
      <c r="M533" s="9" t="s">
        <v>1396</v>
      </c>
      <c r="N533" s="8" t="str">
        <f t="shared" si="8"/>
        <v>Approved</v>
      </c>
      <c r="O533" s="90" t="s">
        <v>2280</v>
      </c>
      <c r="P533" s="90" t="s">
        <v>2280</v>
      </c>
      <c r="Q533" s="9" t="s">
        <v>2361</v>
      </c>
      <c r="R533" s="9">
        <v>120</v>
      </c>
      <c r="S533" s="9">
        <v>0.77</v>
      </c>
      <c r="T533" s="3"/>
      <c r="U533" s="13"/>
      <c r="V533" s="4"/>
    </row>
    <row r="534" spans="1:22">
      <c r="A534" s="8" t="s">
        <v>2362</v>
      </c>
      <c r="B534" s="8" t="s">
        <v>1222</v>
      </c>
      <c r="C534" s="8" t="s">
        <v>16</v>
      </c>
      <c r="D534" s="8" t="s">
        <v>31</v>
      </c>
      <c r="E534" s="8" t="s">
        <v>1411</v>
      </c>
      <c r="F534" s="8" t="s">
        <v>1375</v>
      </c>
      <c r="G534" s="8">
        <v>7.25</v>
      </c>
      <c r="H534" s="8">
        <v>12.09</v>
      </c>
      <c r="I534" s="8">
        <v>5.8999999999999997E-2</v>
      </c>
      <c r="J534" s="8">
        <v>0.1283</v>
      </c>
      <c r="K534" s="8" t="s">
        <v>1395</v>
      </c>
      <c r="L534" s="8">
        <v>874</v>
      </c>
      <c r="M534" s="8" t="s">
        <v>1426</v>
      </c>
      <c r="N534" s="8" t="str">
        <f t="shared" si="8"/>
        <v>Under Review</v>
      </c>
      <c r="O534" s="89" t="s">
        <v>1964</v>
      </c>
      <c r="P534" s="89" t="s">
        <v>1964</v>
      </c>
      <c r="Q534" s="8"/>
      <c r="R534" s="8">
        <v>84</v>
      </c>
      <c r="S534" s="8">
        <v>5.57</v>
      </c>
      <c r="T534" s="2"/>
      <c r="U534" s="12"/>
      <c r="V534" s="4"/>
    </row>
    <row r="535" spans="1:22">
      <c r="A535" s="9" t="s">
        <v>2363</v>
      </c>
      <c r="B535" s="9" t="s">
        <v>553</v>
      </c>
      <c r="C535" s="9" t="s">
        <v>20</v>
      </c>
      <c r="D535" s="9" t="s">
        <v>1360</v>
      </c>
      <c r="E535" s="9" t="s">
        <v>1408</v>
      </c>
      <c r="F535" s="9" t="s">
        <v>1390</v>
      </c>
      <c r="G535" s="9">
        <v>57.66</v>
      </c>
      <c r="H535" s="9">
        <v>15.29</v>
      </c>
      <c r="I535" s="9">
        <v>0.81540000000000001</v>
      </c>
      <c r="J535" s="9">
        <v>1.6132</v>
      </c>
      <c r="K535" s="9" t="s">
        <v>1376</v>
      </c>
      <c r="L535" s="9">
        <v>860</v>
      </c>
      <c r="M535" s="9" t="s">
        <v>1403</v>
      </c>
      <c r="N535" s="8" t="str">
        <f t="shared" si="8"/>
        <v>Approved</v>
      </c>
      <c r="O535" s="90" t="s">
        <v>1501</v>
      </c>
      <c r="P535" s="90" t="s">
        <v>1501</v>
      </c>
      <c r="Q535" s="9" t="s">
        <v>2364</v>
      </c>
      <c r="R535" s="9">
        <v>48</v>
      </c>
      <c r="S535" s="9">
        <v>6.72</v>
      </c>
      <c r="T535" s="3"/>
      <c r="U535" s="13"/>
      <c r="V535" s="4"/>
    </row>
    <row r="536" spans="1:22">
      <c r="A536" s="8" t="s">
        <v>2365</v>
      </c>
      <c r="B536" s="8" t="s">
        <v>1085</v>
      </c>
      <c r="C536" s="8" t="s">
        <v>16</v>
      </c>
      <c r="D536" s="8" t="s">
        <v>23</v>
      </c>
      <c r="E536" s="8" t="s">
        <v>1408</v>
      </c>
      <c r="F536" s="8" t="s">
        <v>1384</v>
      </c>
      <c r="G536" s="8">
        <v>53.39</v>
      </c>
      <c r="H536" s="8">
        <v>17.399999999999999</v>
      </c>
      <c r="I536" s="8">
        <v>1.0255000000000001</v>
      </c>
      <c r="J536" s="8">
        <v>1.3384</v>
      </c>
      <c r="K536" s="8" t="s">
        <v>1385</v>
      </c>
      <c r="L536" s="8">
        <v>624</v>
      </c>
      <c r="M536" s="8" t="s">
        <v>1377</v>
      </c>
      <c r="N536" s="8" t="str">
        <f t="shared" si="8"/>
        <v>Approved</v>
      </c>
      <c r="O536" s="89" t="s">
        <v>1809</v>
      </c>
      <c r="P536" s="89" t="s">
        <v>1809</v>
      </c>
      <c r="Q536" s="8" t="s">
        <v>2366</v>
      </c>
      <c r="R536" s="8">
        <v>60</v>
      </c>
      <c r="S536" s="8">
        <v>0</v>
      </c>
      <c r="T536" s="2"/>
      <c r="U536" s="12"/>
      <c r="V536" s="4"/>
    </row>
    <row r="537" spans="1:22">
      <c r="A537" s="9" t="s">
        <v>2367</v>
      </c>
      <c r="B537" s="9" t="s">
        <v>1041</v>
      </c>
      <c r="C537" s="9" t="s">
        <v>16</v>
      </c>
      <c r="D537" s="9" t="s">
        <v>31</v>
      </c>
      <c r="E537" s="9" t="s">
        <v>1380</v>
      </c>
      <c r="F537" s="9" t="s">
        <v>1375</v>
      </c>
      <c r="G537" s="9">
        <v>25.41</v>
      </c>
      <c r="H537" s="9">
        <v>11.1</v>
      </c>
      <c r="I537" s="9">
        <v>0.44140000000000001</v>
      </c>
      <c r="J537" s="9">
        <v>0.29039999999999999</v>
      </c>
      <c r="K537" s="9" t="s">
        <v>1358</v>
      </c>
      <c r="L537" s="9">
        <v>610</v>
      </c>
      <c r="M537" s="9" t="s">
        <v>1386</v>
      </c>
      <c r="N537" s="8" t="str">
        <f t="shared" si="8"/>
        <v>Rejected</v>
      </c>
      <c r="O537" s="90" t="s">
        <v>2136</v>
      </c>
      <c r="P537" s="90" t="s">
        <v>2136</v>
      </c>
      <c r="Q537" s="9"/>
      <c r="R537" s="9">
        <v>180</v>
      </c>
      <c r="S537" s="9">
        <v>23.2</v>
      </c>
      <c r="T537" s="3"/>
      <c r="U537" s="13"/>
      <c r="V537" s="4"/>
    </row>
    <row r="538" spans="1:22">
      <c r="A538" s="8" t="s">
        <v>2368</v>
      </c>
      <c r="B538" s="8" t="s">
        <v>1244</v>
      </c>
      <c r="C538" s="8" t="s">
        <v>38</v>
      </c>
      <c r="D538" s="8" t="s">
        <v>1360</v>
      </c>
      <c r="E538" s="8" t="s">
        <v>1374</v>
      </c>
      <c r="F538" s="8" t="s">
        <v>1384</v>
      </c>
      <c r="G538" s="8">
        <v>95.81</v>
      </c>
      <c r="H538" s="8">
        <v>8.82</v>
      </c>
      <c r="I538" s="8">
        <v>1.5330999999999999</v>
      </c>
      <c r="J538" s="8">
        <v>2.3761000000000001</v>
      </c>
      <c r="K538" s="8" t="s">
        <v>1358</v>
      </c>
      <c r="L538" s="8">
        <v>808</v>
      </c>
      <c r="M538" s="8" t="s">
        <v>1426</v>
      </c>
      <c r="N538" s="8" t="str">
        <f t="shared" si="8"/>
        <v>Under Review</v>
      </c>
      <c r="O538" s="89" t="s">
        <v>2369</v>
      </c>
      <c r="P538" s="89" t="s">
        <v>2369</v>
      </c>
      <c r="Q538" s="8"/>
      <c r="R538" s="8">
        <v>48</v>
      </c>
      <c r="S538" s="8">
        <v>73.98</v>
      </c>
      <c r="T538" s="2"/>
      <c r="U538" s="12"/>
      <c r="V538" s="4"/>
    </row>
    <row r="539" spans="1:22">
      <c r="A539" s="9" t="s">
        <v>2370</v>
      </c>
      <c r="B539" s="9" t="s">
        <v>80</v>
      </c>
      <c r="C539" s="9" t="s">
        <v>24</v>
      </c>
      <c r="D539" s="9" t="s">
        <v>31</v>
      </c>
      <c r="E539" s="9" t="s">
        <v>1389</v>
      </c>
      <c r="F539" s="9" t="s">
        <v>1384</v>
      </c>
      <c r="G539" s="9">
        <v>30.31</v>
      </c>
      <c r="H539" s="9">
        <v>14.58</v>
      </c>
      <c r="I539" s="9">
        <v>0.34320000000000001</v>
      </c>
      <c r="J539" s="9">
        <v>0.57779999999999998</v>
      </c>
      <c r="K539" s="9" t="s">
        <v>1376</v>
      </c>
      <c r="L539" s="9">
        <v>747</v>
      </c>
      <c r="M539" s="9" t="s">
        <v>1386</v>
      </c>
      <c r="N539" s="8" t="str">
        <f t="shared" si="8"/>
        <v>Rejected</v>
      </c>
      <c r="O539" s="90" t="s">
        <v>2371</v>
      </c>
      <c r="P539" s="90" t="s">
        <v>2371</v>
      </c>
      <c r="Q539" s="9"/>
      <c r="R539" s="9">
        <v>84</v>
      </c>
      <c r="S539" s="9">
        <v>19.16</v>
      </c>
      <c r="T539" s="3"/>
      <c r="U539" s="13"/>
      <c r="V539" s="4"/>
    </row>
    <row r="540" spans="1:22">
      <c r="A540" s="8" t="s">
        <v>2372</v>
      </c>
      <c r="B540" s="8" t="s">
        <v>1094</v>
      </c>
      <c r="C540" s="8" t="s">
        <v>28</v>
      </c>
      <c r="D540" s="8" t="s">
        <v>10</v>
      </c>
      <c r="E540" s="8" t="s">
        <v>1408</v>
      </c>
      <c r="F540" s="8" t="s">
        <v>1375</v>
      </c>
      <c r="G540" s="8">
        <v>28.32</v>
      </c>
      <c r="H540" s="8">
        <v>12.49</v>
      </c>
      <c r="I540" s="8">
        <v>0.21079999999999999</v>
      </c>
      <c r="J540" s="8">
        <v>0.94730000000000003</v>
      </c>
      <c r="K540" s="8" t="s">
        <v>1412</v>
      </c>
      <c r="L540" s="8">
        <v>637</v>
      </c>
      <c r="M540" s="8" t="s">
        <v>1396</v>
      </c>
      <c r="N540" s="8" t="str">
        <f t="shared" si="8"/>
        <v>Approved</v>
      </c>
      <c r="O540" s="89" t="s">
        <v>869</v>
      </c>
      <c r="P540" s="89" t="s">
        <v>869</v>
      </c>
      <c r="Q540" s="8" t="s">
        <v>2373</v>
      </c>
      <c r="R540" s="8">
        <v>36</v>
      </c>
      <c r="S540" s="8">
        <v>23.72</v>
      </c>
      <c r="T540" s="2"/>
      <c r="U540" s="12"/>
      <c r="V540" s="4"/>
    </row>
    <row r="541" spans="1:22">
      <c r="A541" s="9" t="s">
        <v>2374</v>
      </c>
      <c r="B541" s="9" t="s">
        <v>533</v>
      </c>
      <c r="C541" s="9" t="s">
        <v>32</v>
      </c>
      <c r="D541" s="9" t="s">
        <v>23</v>
      </c>
      <c r="E541" s="9" t="s">
        <v>1380</v>
      </c>
      <c r="F541" s="9" t="s">
        <v>1390</v>
      </c>
      <c r="G541" s="9">
        <v>43.99</v>
      </c>
      <c r="H541" s="9">
        <v>9.4600000000000009</v>
      </c>
      <c r="I541" s="9">
        <v>0.62450000000000006</v>
      </c>
      <c r="J541" s="9">
        <v>3.8563999999999998</v>
      </c>
      <c r="K541" s="9" t="s">
        <v>1412</v>
      </c>
      <c r="L541" s="9">
        <v>601</v>
      </c>
      <c r="M541" s="9" t="s">
        <v>1426</v>
      </c>
      <c r="N541" s="8" t="str">
        <f t="shared" si="8"/>
        <v>Under Review</v>
      </c>
      <c r="O541" s="90" t="s">
        <v>2375</v>
      </c>
      <c r="P541" s="90" t="s">
        <v>2375</v>
      </c>
      <c r="Q541" s="9"/>
      <c r="R541" s="9">
        <v>12</v>
      </c>
      <c r="S541" s="9">
        <v>37.43</v>
      </c>
      <c r="T541" s="3"/>
      <c r="U541" s="13"/>
      <c r="V541" s="4"/>
    </row>
    <row r="542" spans="1:22">
      <c r="A542" s="8" t="s">
        <v>2376</v>
      </c>
      <c r="B542" s="8" t="s">
        <v>271</v>
      </c>
      <c r="C542" s="8" t="s">
        <v>35</v>
      </c>
      <c r="D542" s="8" t="s">
        <v>10</v>
      </c>
      <c r="E542" s="8" t="s">
        <v>1380</v>
      </c>
      <c r="F542" s="8" t="s">
        <v>1384</v>
      </c>
      <c r="G542" s="8">
        <v>16.010000000000002</v>
      </c>
      <c r="H542" s="8">
        <v>17.84</v>
      </c>
      <c r="I542" s="8">
        <v>0.13650000000000001</v>
      </c>
      <c r="J542" s="8">
        <v>0.33500000000000002</v>
      </c>
      <c r="K542" s="8" t="s">
        <v>1412</v>
      </c>
      <c r="L542" s="8">
        <v>617</v>
      </c>
      <c r="M542" s="8" t="s">
        <v>1426</v>
      </c>
      <c r="N542" s="8" t="str">
        <f t="shared" si="8"/>
        <v>Under Review</v>
      </c>
      <c r="O542" s="89" t="s">
        <v>319</v>
      </c>
      <c r="P542" s="89" t="s">
        <v>319</v>
      </c>
      <c r="Q542" s="8"/>
      <c r="R542" s="8">
        <v>84</v>
      </c>
      <c r="S542" s="8">
        <v>7.22</v>
      </c>
      <c r="T542" s="2"/>
      <c r="U542" s="12"/>
      <c r="V542" s="4"/>
    </row>
    <row r="543" spans="1:22">
      <c r="A543" s="9" t="s">
        <v>2377</v>
      </c>
      <c r="B543" s="9" t="s">
        <v>835</v>
      </c>
      <c r="C543" s="9" t="s">
        <v>7</v>
      </c>
      <c r="D543" s="9" t="s">
        <v>23</v>
      </c>
      <c r="E543" s="9" t="s">
        <v>1400</v>
      </c>
      <c r="F543" s="9" t="s">
        <v>1390</v>
      </c>
      <c r="G543" s="9">
        <v>79.180000000000007</v>
      </c>
      <c r="H543" s="9">
        <v>13.53</v>
      </c>
      <c r="I543" s="9">
        <v>0.50219999999999998</v>
      </c>
      <c r="J543" s="9">
        <v>2.1450999999999998</v>
      </c>
      <c r="K543" s="9" t="s">
        <v>1376</v>
      </c>
      <c r="L543" s="9">
        <v>556</v>
      </c>
      <c r="M543" s="9" t="s">
        <v>1386</v>
      </c>
      <c r="N543" s="8" t="str">
        <f t="shared" si="8"/>
        <v>Rejected</v>
      </c>
      <c r="O543" s="90" t="s">
        <v>1487</v>
      </c>
      <c r="P543" s="90" t="s">
        <v>1487</v>
      </c>
      <c r="Q543" s="9"/>
      <c r="R543" s="9">
        <v>48</v>
      </c>
      <c r="S543" s="9">
        <v>59.25</v>
      </c>
      <c r="T543" s="3"/>
      <c r="U543" s="13"/>
      <c r="V543" s="4"/>
    </row>
    <row r="544" spans="1:22">
      <c r="A544" s="8" t="s">
        <v>2378</v>
      </c>
      <c r="B544" s="8" t="s">
        <v>159</v>
      </c>
      <c r="C544" s="8" t="s">
        <v>38</v>
      </c>
      <c r="D544" s="8" t="s">
        <v>10</v>
      </c>
      <c r="E544" s="8" t="s">
        <v>1380</v>
      </c>
      <c r="F544" s="8" t="s">
        <v>1390</v>
      </c>
      <c r="G544" s="8">
        <v>84.45</v>
      </c>
      <c r="H544" s="8">
        <v>7.97</v>
      </c>
      <c r="I544" s="8">
        <v>0.69969999999999999</v>
      </c>
      <c r="J544" s="8">
        <v>2.0605000000000002</v>
      </c>
      <c r="K544" s="8" t="s">
        <v>1395</v>
      </c>
      <c r="L544" s="8">
        <v>564</v>
      </c>
      <c r="M544" s="8" t="s">
        <v>1386</v>
      </c>
      <c r="N544" s="8" t="str">
        <f t="shared" si="8"/>
        <v>Rejected</v>
      </c>
      <c r="O544" s="89" t="s">
        <v>1482</v>
      </c>
      <c r="P544" s="89" t="s">
        <v>1482</v>
      </c>
      <c r="Q544" s="8"/>
      <c r="R544" s="8">
        <v>48</v>
      </c>
      <c r="S544" s="8">
        <v>31.38</v>
      </c>
      <c r="T544" s="2"/>
      <c r="U544" s="12"/>
      <c r="V544" s="4"/>
    </row>
    <row r="545" spans="1:22">
      <c r="A545" s="9" t="s">
        <v>2379</v>
      </c>
      <c r="B545" s="9" t="s">
        <v>638</v>
      </c>
      <c r="C545" s="9" t="s">
        <v>7</v>
      </c>
      <c r="D545" s="9" t="s">
        <v>23</v>
      </c>
      <c r="E545" s="9" t="s">
        <v>1408</v>
      </c>
      <c r="F545" s="9" t="s">
        <v>1375</v>
      </c>
      <c r="G545" s="9"/>
      <c r="H545" s="9">
        <v>12.06</v>
      </c>
      <c r="I545" s="9">
        <v>0.02</v>
      </c>
      <c r="J545" s="9">
        <v>8.7800000000000003E-2</v>
      </c>
      <c r="K545" s="9" t="s">
        <v>1358</v>
      </c>
      <c r="L545" s="9">
        <v>604</v>
      </c>
      <c r="M545" s="9" t="s">
        <v>1396</v>
      </c>
      <c r="N545" s="8" t="str">
        <f t="shared" si="8"/>
        <v>Approved</v>
      </c>
      <c r="O545" s="90" t="s">
        <v>302</v>
      </c>
      <c r="P545" s="90" t="s">
        <v>302</v>
      </c>
      <c r="Q545" s="9" t="s">
        <v>270</v>
      </c>
      <c r="R545" s="9">
        <v>48</v>
      </c>
      <c r="S545" s="9">
        <v>1.98</v>
      </c>
      <c r="T545" s="3"/>
      <c r="U545" s="13"/>
      <c r="V545" s="4"/>
    </row>
    <row r="546" spans="1:22">
      <c r="A546" s="8" t="s">
        <v>2380</v>
      </c>
      <c r="B546" s="8" t="s">
        <v>881</v>
      </c>
      <c r="C546" s="8" t="s">
        <v>28</v>
      </c>
      <c r="D546" s="8" t="s">
        <v>23</v>
      </c>
      <c r="E546" s="8" t="s">
        <v>1389</v>
      </c>
      <c r="F546" s="8" t="s">
        <v>1375</v>
      </c>
      <c r="G546" s="8">
        <v>22.07</v>
      </c>
      <c r="H546" s="8">
        <v>17.57</v>
      </c>
      <c r="I546" s="8">
        <v>0.35670000000000002</v>
      </c>
      <c r="J546" s="8">
        <v>0.55530000000000002</v>
      </c>
      <c r="K546" s="8" t="s">
        <v>1412</v>
      </c>
      <c r="L546" s="8">
        <v>623</v>
      </c>
      <c r="M546" s="8" t="s">
        <v>1403</v>
      </c>
      <c r="N546" s="8" t="str">
        <f t="shared" si="8"/>
        <v>Approved</v>
      </c>
      <c r="O546" s="89" t="s">
        <v>2381</v>
      </c>
      <c r="P546" s="89" t="s">
        <v>2381</v>
      </c>
      <c r="Q546" s="8" t="s">
        <v>1811</v>
      </c>
      <c r="R546" s="8">
        <v>60</v>
      </c>
      <c r="S546" s="8">
        <v>9.49</v>
      </c>
      <c r="T546" s="2"/>
      <c r="U546" s="12"/>
      <c r="V546" s="4"/>
    </row>
    <row r="547" spans="1:22">
      <c r="A547" s="9" t="s">
        <v>2382</v>
      </c>
      <c r="B547" s="9" t="s">
        <v>450</v>
      </c>
      <c r="C547" s="9" t="s">
        <v>28</v>
      </c>
      <c r="D547" s="9" t="s">
        <v>1360</v>
      </c>
      <c r="E547" s="9" t="s">
        <v>1408</v>
      </c>
      <c r="F547" s="9" t="s">
        <v>1375</v>
      </c>
      <c r="G547" s="9">
        <v>39.869999999999997</v>
      </c>
      <c r="H547" s="9">
        <v>12.47</v>
      </c>
      <c r="I547" s="9">
        <v>0.46579999999999999</v>
      </c>
      <c r="J547" s="9">
        <v>0.4521</v>
      </c>
      <c r="K547" s="9" t="s">
        <v>1376</v>
      </c>
      <c r="L547" s="9">
        <v>642</v>
      </c>
      <c r="M547" s="9" t="s">
        <v>1386</v>
      </c>
      <c r="N547" s="8" t="str">
        <f t="shared" si="8"/>
        <v>Rejected</v>
      </c>
      <c r="O547" s="90" t="s">
        <v>831</v>
      </c>
      <c r="P547" s="90" t="s">
        <v>831</v>
      </c>
      <c r="Q547" s="9"/>
      <c r="R547" s="9">
        <v>240</v>
      </c>
      <c r="S547" s="9">
        <v>7.81</v>
      </c>
      <c r="T547" s="3"/>
      <c r="U547" s="13"/>
      <c r="V547" s="4"/>
    </row>
    <row r="548" spans="1:22">
      <c r="A548" s="8" t="s">
        <v>2383</v>
      </c>
      <c r="B548" s="8" t="s">
        <v>1305</v>
      </c>
      <c r="C548" s="8" t="s">
        <v>20</v>
      </c>
      <c r="D548" s="8" t="s">
        <v>1360</v>
      </c>
      <c r="E548" s="8" t="s">
        <v>1411</v>
      </c>
      <c r="F548" s="8" t="s">
        <v>1390</v>
      </c>
      <c r="G548" s="8">
        <v>74.98</v>
      </c>
      <c r="H548" s="8">
        <v>14.92</v>
      </c>
      <c r="I548" s="8">
        <v>1.3721000000000001</v>
      </c>
      <c r="J548" s="8">
        <v>1.7806</v>
      </c>
      <c r="K548" s="8" t="s">
        <v>1412</v>
      </c>
      <c r="L548" s="8">
        <v>878</v>
      </c>
      <c r="M548" s="8" t="s">
        <v>1377</v>
      </c>
      <c r="N548" s="8" t="str">
        <f t="shared" si="8"/>
        <v>Approved</v>
      </c>
      <c r="O548" s="89" t="s">
        <v>681</v>
      </c>
      <c r="P548" s="89" t="s">
        <v>681</v>
      </c>
      <c r="Q548" s="8" t="s">
        <v>449</v>
      </c>
      <c r="R548" s="8">
        <v>60</v>
      </c>
      <c r="S548" s="8">
        <v>47.4</v>
      </c>
      <c r="T548" s="2"/>
      <c r="U548" s="12"/>
      <c r="V548" s="4"/>
    </row>
    <row r="549" spans="1:22">
      <c r="A549" s="9" t="s">
        <v>2384</v>
      </c>
      <c r="B549" s="9" t="s">
        <v>445</v>
      </c>
      <c r="C549" s="9" t="s">
        <v>20</v>
      </c>
      <c r="D549" s="9" t="s">
        <v>23</v>
      </c>
      <c r="E549" s="9" t="s">
        <v>1380</v>
      </c>
      <c r="F549" s="9" t="s">
        <v>1375</v>
      </c>
      <c r="G549" s="9">
        <v>2.2200000000000002</v>
      </c>
      <c r="H549" s="9">
        <v>16.96</v>
      </c>
      <c r="I549" s="9">
        <v>1.7999999999999999E-2</v>
      </c>
      <c r="J549" s="9">
        <v>3.85E-2</v>
      </c>
      <c r="K549" s="9" t="s">
        <v>1412</v>
      </c>
      <c r="L549" s="9">
        <v>679</v>
      </c>
      <c r="M549" s="9" t="s">
        <v>1377</v>
      </c>
      <c r="N549" s="8" t="str">
        <f t="shared" si="8"/>
        <v>Approved</v>
      </c>
      <c r="O549" s="90" t="s">
        <v>1703</v>
      </c>
      <c r="P549" s="90" t="s">
        <v>1703</v>
      </c>
      <c r="Q549" s="9" t="s">
        <v>2366</v>
      </c>
      <c r="R549" s="9">
        <v>120</v>
      </c>
      <c r="S549" s="9">
        <v>1.64</v>
      </c>
      <c r="T549" s="3"/>
      <c r="U549" s="13"/>
      <c r="V549" s="4"/>
    </row>
    <row r="550" spans="1:22">
      <c r="A550" s="8" t="s">
        <v>2385</v>
      </c>
      <c r="B550" s="8" t="s">
        <v>903</v>
      </c>
      <c r="C550" s="8" t="s">
        <v>24</v>
      </c>
      <c r="D550" s="8" t="s">
        <v>1360</v>
      </c>
      <c r="E550" s="8" t="s">
        <v>1380</v>
      </c>
      <c r="F550" s="8" t="s">
        <v>1390</v>
      </c>
      <c r="G550" s="8">
        <v>11.62</v>
      </c>
      <c r="H550" s="8"/>
      <c r="I550" s="8">
        <v>6.3500000000000001E-2</v>
      </c>
      <c r="J550" s="8"/>
      <c r="K550" s="8" t="s">
        <v>1385</v>
      </c>
      <c r="L550" s="8">
        <v>866</v>
      </c>
      <c r="M550" s="8" t="s">
        <v>1426</v>
      </c>
      <c r="N550" s="8" t="str">
        <f t="shared" si="8"/>
        <v>Under Review</v>
      </c>
      <c r="O550" s="89" t="s">
        <v>1095</v>
      </c>
      <c r="P550" s="89" t="s">
        <v>1095</v>
      </c>
      <c r="Q550" s="8"/>
      <c r="R550" s="8">
        <v>12</v>
      </c>
      <c r="S550" s="8">
        <v>0</v>
      </c>
      <c r="T550" s="2"/>
      <c r="U550" s="12"/>
      <c r="V550" s="4"/>
    </row>
    <row r="551" spans="1:22">
      <c r="A551" s="9" t="s">
        <v>2386</v>
      </c>
      <c r="B551" s="9" t="s">
        <v>863</v>
      </c>
      <c r="C551" s="9" t="s">
        <v>16</v>
      </c>
      <c r="D551" s="9" t="s">
        <v>10</v>
      </c>
      <c r="E551" s="9" t="s">
        <v>1380</v>
      </c>
      <c r="F551" s="9" t="s">
        <v>1375</v>
      </c>
      <c r="G551" s="9">
        <v>22.32</v>
      </c>
      <c r="H551" s="9">
        <v>12.15</v>
      </c>
      <c r="I551" s="9">
        <v>0.40500000000000003</v>
      </c>
      <c r="J551" s="9">
        <v>1.0522</v>
      </c>
      <c r="K551" s="9" t="s">
        <v>1412</v>
      </c>
      <c r="L551" s="9">
        <v>741</v>
      </c>
      <c r="M551" s="9" t="s">
        <v>1377</v>
      </c>
      <c r="N551" s="8" t="str">
        <f t="shared" si="8"/>
        <v>Approved</v>
      </c>
      <c r="O551" s="90" t="s">
        <v>2387</v>
      </c>
      <c r="P551" s="90" t="s">
        <v>2387</v>
      </c>
      <c r="Q551" s="9" t="s">
        <v>2388</v>
      </c>
      <c r="R551" s="9">
        <v>24</v>
      </c>
      <c r="S551" s="9">
        <v>16.850000000000001</v>
      </c>
      <c r="T551" s="3"/>
      <c r="U551" s="13"/>
      <c r="V551" s="4"/>
    </row>
    <row r="552" spans="1:22">
      <c r="A552" s="8" t="s">
        <v>2389</v>
      </c>
      <c r="B552" s="8" t="s">
        <v>458</v>
      </c>
      <c r="C552" s="8" t="s">
        <v>35</v>
      </c>
      <c r="D552" s="8" t="s">
        <v>1360</v>
      </c>
      <c r="E552" s="8" t="s">
        <v>1380</v>
      </c>
      <c r="F552" s="8" t="s">
        <v>1390</v>
      </c>
      <c r="G552" s="8">
        <v>74.680000000000007</v>
      </c>
      <c r="H552" s="8">
        <v>7.83</v>
      </c>
      <c r="I552" s="8">
        <v>1.4164000000000001</v>
      </c>
      <c r="J552" s="8">
        <v>0.70640000000000003</v>
      </c>
      <c r="K552" s="8" t="s">
        <v>1395</v>
      </c>
      <c r="L552" s="8">
        <v>897</v>
      </c>
      <c r="M552" s="8" t="s">
        <v>1396</v>
      </c>
      <c r="N552" s="8" t="str">
        <f t="shared" si="8"/>
        <v>Approved</v>
      </c>
      <c r="O552" s="89" t="s">
        <v>1107</v>
      </c>
      <c r="P552" s="89" t="s">
        <v>1107</v>
      </c>
      <c r="Q552" s="8" t="s">
        <v>2390</v>
      </c>
      <c r="R552" s="8">
        <v>180</v>
      </c>
      <c r="S552" s="8">
        <v>53.48</v>
      </c>
      <c r="T552" s="2"/>
      <c r="U552" s="12"/>
      <c r="V552" s="4"/>
    </row>
    <row r="553" spans="1:22">
      <c r="A553" s="9" t="s">
        <v>2391</v>
      </c>
      <c r="B553" s="9" t="s">
        <v>1018</v>
      </c>
      <c r="C553" s="9" t="s">
        <v>38</v>
      </c>
      <c r="D553" s="9" t="s">
        <v>31</v>
      </c>
      <c r="E553" s="9" t="s">
        <v>1408</v>
      </c>
      <c r="F553" s="9" t="s">
        <v>1384</v>
      </c>
      <c r="G553" s="9">
        <v>70.58</v>
      </c>
      <c r="H553" s="9">
        <v>15.55</v>
      </c>
      <c r="I553" s="9">
        <v>0.51519999999999999</v>
      </c>
      <c r="J553" s="9">
        <v>3.4407000000000001</v>
      </c>
      <c r="K553" s="9" t="s">
        <v>1376</v>
      </c>
      <c r="L553" s="9">
        <v>578</v>
      </c>
      <c r="M553" s="9" t="s">
        <v>1381</v>
      </c>
      <c r="N553" s="8" t="str">
        <f t="shared" si="8"/>
        <v xml:space="preserve">Rejected </v>
      </c>
      <c r="O553" s="90" t="s">
        <v>1536</v>
      </c>
      <c r="P553" s="90" t="s">
        <v>1536</v>
      </c>
      <c r="Q553" s="9"/>
      <c r="R553" s="9">
        <v>24</v>
      </c>
      <c r="S553" s="9">
        <v>8.85</v>
      </c>
      <c r="T553" s="3"/>
      <c r="U553" s="13"/>
      <c r="V553" s="4"/>
    </row>
    <row r="554" spans="1:22">
      <c r="A554" s="8" t="s">
        <v>2392</v>
      </c>
      <c r="B554" s="8" t="s">
        <v>661</v>
      </c>
      <c r="C554" s="8" t="s">
        <v>16</v>
      </c>
      <c r="D554" s="8" t="s">
        <v>10</v>
      </c>
      <c r="E554" s="8" t="s">
        <v>1411</v>
      </c>
      <c r="F554" s="8" t="s">
        <v>1384</v>
      </c>
      <c r="G554" s="8">
        <v>66</v>
      </c>
      <c r="H554" s="8">
        <v>17.14</v>
      </c>
      <c r="I554" s="8">
        <v>1.0327999999999999</v>
      </c>
      <c r="J554" s="8">
        <v>1.0223</v>
      </c>
      <c r="K554" s="8" t="s">
        <v>1395</v>
      </c>
      <c r="L554" s="8">
        <v>713</v>
      </c>
      <c r="M554" s="8" t="s">
        <v>1426</v>
      </c>
      <c r="N554" s="8" t="str">
        <f t="shared" si="8"/>
        <v>Under Review</v>
      </c>
      <c r="O554" s="89" t="s">
        <v>1466</v>
      </c>
      <c r="P554" s="89" t="s">
        <v>1466</v>
      </c>
      <c r="Q554" s="8"/>
      <c r="R554" s="8">
        <v>180</v>
      </c>
      <c r="S554" s="8">
        <v>44.26</v>
      </c>
      <c r="T554" s="2"/>
      <c r="U554" s="12"/>
      <c r="V554" s="4"/>
    </row>
    <row r="555" spans="1:22">
      <c r="A555" s="9" t="s">
        <v>2393</v>
      </c>
      <c r="B555" s="9" t="s">
        <v>1015</v>
      </c>
      <c r="C555" s="9" t="s">
        <v>35</v>
      </c>
      <c r="D555" s="9" t="s">
        <v>10</v>
      </c>
      <c r="E555" s="9" t="s">
        <v>1374</v>
      </c>
      <c r="F555" s="9" t="s">
        <v>1384</v>
      </c>
      <c r="G555" s="9">
        <v>87.48</v>
      </c>
      <c r="H555" s="9">
        <v>12.29</v>
      </c>
      <c r="I555" s="9">
        <v>1.6868000000000001</v>
      </c>
      <c r="J555" s="9">
        <v>1.0663</v>
      </c>
      <c r="K555" s="9" t="s">
        <v>1395</v>
      </c>
      <c r="L555" s="9">
        <v>658</v>
      </c>
      <c r="M555" s="9" t="s">
        <v>1381</v>
      </c>
      <c r="N555" s="8" t="str">
        <f t="shared" si="8"/>
        <v xml:space="preserve">Rejected </v>
      </c>
      <c r="O555" s="90" t="s">
        <v>2075</v>
      </c>
      <c r="P555" s="90" t="s">
        <v>2075</v>
      </c>
      <c r="Q555" s="9"/>
      <c r="R555" s="9">
        <v>180</v>
      </c>
      <c r="S555" s="9">
        <v>30.05</v>
      </c>
      <c r="T555" s="3"/>
      <c r="U555" s="13"/>
      <c r="V555" s="4"/>
    </row>
    <row r="556" spans="1:22">
      <c r="A556" s="8" t="s">
        <v>2394</v>
      </c>
      <c r="B556" s="8" t="s">
        <v>1171</v>
      </c>
      <c r="C556" s="8" t="s">
        <v>35</v>
      </c>
      <c r="D556" s="8" t="s">
        <v>23</v>
      </c>
      <c r="E556" s="8" t="s">
        <v>1389</v>
      </c>
      <c r="F556" s="8" t="s">
        <v>1375</v>
      </c>
      <c r="G556" s="8">
        <v>66.2</v>
      </c>
      <c r="H556" s="8">
        <v>13.56</v>
      </c>
      <c r="I556" s="8">
        <v>0.47570000000000001</v>
      </c>
      <c r="J556" s="8">
        <v>1.2245999999999999</v>
      </c>
      <c r="K556" s="8" t="s">
        <v>1376</v>
      </c>
      <c r="L556" s="8">
        <v>684</v>
      </c>
      <c r="M556" s="8" t="s">
        <v>1386</v>
      </c>
      <c r="N556" s="8" t="str">
        <f t="shared" si="8"/>
        <v>Rejected</v>
      </c>
      <c r="O556" s="89" t="s">
        <v>2255</v>
      </c>
      <c r="P556" s="89" t="s">
        <v>2255</v>
      </c>
      <c r="Q556" s="8"/>
      <c r="R556" s="8">
        <v>84</v>
      </c>
      <c r="S556" s="8">
        <v>27.56</v>
      </c>
      <c r="T556" s="2"/>
      <c r="U556" s="12"/>
      <c r="V556" s="4"/>
    </row>
    <row r="557" spans="1:22">
      <c r="A557" s="9" t="s">
        <v>2395</v>
      </c>
      <c r="B557" s="9" t="s">
        <v>294</v>
      </c>
      <c r="C557" s="9" t="s">
        <v>35</v>
      </c>
      <c r="D557" s="9" t="s">
        <v>23</v>
      </c>
      <c r="E557" s="9" t="s">
        <v>1400</v>
      </c>
      <c r="F557" s="9" t="s">
        <v>1375</v>
      </c>
      <c r="G557" s="9">
        <v>96.18</v>
      </c>
      <c r="H557" s="9">
        <v>10.29</v>
      </c>
      <c r="I557" s="9">
        <v>0.67949999999999999</v>
      </c>
      <c r="J557" s="9">
        <v>1.6112</v>
      </c>
      <c r="K557" s="9" t="s">
        <v>1376</v>
      </c>
      <c r="L557" s="9">
        <v>666</v>
      </c>
      <c r="M557" s="9" t="s">
        <v>1377</v>
      </c>
      <c r="N557" s="8" t="str">
        <f t="shared" si="8"/>
        <v>Approved</v>
      </c>
      <c r="O557" s="90" t="s">
        <v>1753</v>
      </c>
      <c r="P557" s="90" t="s">
        <v>1753</v>
      </c>
      <c r="Q557" s="9" t="s">
        <v>1733</v>
      </c>
      <c r="R557" s="9">
        <v>84</v>
      </c>
      <c r="S557" s="9">
        <v>13.11</v>
      </c>
      <c r="T557" s="3"/>
      <c r="U557" s="13"/>
      <c r="V557" s="4"/>
    </row>
    <row r="558" spans="1:22">
      <c r="A558" s="8" t="s">
        <v>2396</v>
      </c>
      <c r="B558" s="8" t="s">
        <v>939</v>
      </c>
      <c r="C558" s="8" t="s">
        <v>16</v>
      </c>
      <c r="D558" s="8" t="s">
        <v>23</v>
      </c>
      <c r="E558" s="8" t="s">
        <v>1408</v>
      </c>
      <c r="F558" s="8" t="s">
        <v>1390</v>
      </c>
      <c r="G558" s="8">
        <v>63.64</v>
      </c>
      <c r="H558" s="8">
        <v>16.86</v>
      </c>
      <c r="I558" s="8">
        <v>0.86580000000000001</v>
      </c>
      <c r="J558" s="8">
        <v>1.8317000000000001</v>
      </c>
      <c r="K558" s="8" t="s">
        <v>1376</v>
      </c>
      <c r="L558" s="8">
        <v>894</v>
      </c>
      <c r="M558" s="8" t="s">
        <v>1396</v>
      </c>
      <c r="N558" s="8" t="str">
        <f t="shared" si="8"/>
        <v>Approved</v>
      </c>
      <c r="O558" s="89" t="s">
        <v>2397</v>
      </c>
      <c r="P558" s="89" t="s">
        <v>2397</v>
      </c>
      <c r="Q558" s="8" t="s">
        <v>1859</v>
      </c>
      <c r="R558" s="8">
        <v>48</v>
      </c>
      <c r="S558" s="8">
        <v>12.42</v>
      </c>
      <c r="T558" s="2"/>
      <c r="U558" s="12"/>
      <c r="V558" s="4"/>
    </row>
    <row r="559" spans="1:22">
      <c r="A559" s="9" t="s">
        <v>2398</v>
      </c>
      <c r="B559" s="9" t="s">
        <v>230</v>
      </c>
      <c r="C559" s="9" t="s">
        <v>41</v>
      </c>
      <c r="D559" s="9" t="s">
        <v>10</v>
      </c>
      <c r="E559" s="9" t="s">
        <v>1408</v>
      </c>
      <c r="F559" s="9" t="s">
        <v>1390</v>
      </c>
      <c r="G559" s="9">
        <v>66.8</v>
      </c>
      <c r="H559" s="9">
        <v>9.99</v>
      </c>
      <c r="I559" s="9">
        <v>1.0451999999999999</v>
      </c>
      <c r="J559" s="9">
        <v>1.1086</v>
      </c>
      <c r="K559" s="9" t="s">
        <v>1376</v>
      </c>
      <c r="L559" s="9">
        <v>730</v>
      </c>
      <c r="M559" s="9" t="s">
        <v>1396</v>
      </c>
      <c r="N559" s="8" t="str">
        <f t="shared" si="8"/>
        <v>Approved</v>
      </c>
      <c r="O559" s="90" t="s">
        <v>1516</v>
      </c>
      <c r="P559" s="90" t="s">
        <v>1516</v>
      </c>
      <c r="Q559" s="9" t="s">
        <v>2399</v>
      </c>
      <c r="R559" s="9">
        <v>84</v>
      </c>
      <c r="S559" s="9">
        <v>54.17</v>
      </c>
      <c r="T559" s="3"/>
      <c r="U559" s="13"/>
      <c r="V559" s="4"/>
    </row>
    <row r="560" spans="1:22">
      <c r="A560" s="8" t="s">
        <v>2400</v>
      </c>
      <c r="B560" s="8" t="s">
        <v>806</v>
      </c>
      <c r="C560" s="8" t="s">
        <v>32</v>
      </c>
      <c r="D560" s="8" t="s">
        <v>1360</v>
      </c>
      <c r="E560" s="8" t="s">
        <v>1411</v>
      </c>
      <c r="F560" s="8" t="s">
        <v>1375</v>
      </c>
      <c r="G560" s="8">
        <v>75.23</v>
      </c>
      <c r="H560" s="8">
        <v>18.37</v>
      </c>
      <c r="I560" s="8">
        <v>0.63100000000000001</v>
      </c>
      <c r="J560" s="8">
        <v>1.2316</v>
      </c>
      <c r="K560" s="8" t="s">
        <v>1395</v>
      </c>
      <c r="L560" s="8">
        <v>635</v>
      </c>
      <c r="M560" s="8" t="s">
        <v>1381</v>
      </c>
      <c r="N560" s="8" t="str">
        <f t="shared" si="8"/>
        <v xml:space="preserve">Rejected </v>
      </c>
      <c r="O560" s="89" t="s">
        <v>2401</v>
      </c>
      <c r="P560" s="89" t="s">
        <v>2401</v>
      </c>
      <c r="Q560" s="8"/>
      <c r="R560" s="8">
        <v>180</v>
      </c>
      <c r="S560" s="8">
        <v>53.32</v>
      </c>
      <c r="T560" s="2"/>
      <c r="U560" s="12"/>
      <c r="V560" s="4"/>
    </row>
    <row r="561" spans="1:22">
      <c r="A561" s="9" t="s">
        <v>2402</v>
      </c>
      <c r="B561" s="9" t="s">
        <v>1144</v>
      </c>
      <c r="C561" s="9" t="s">
        <v>12</v>
      </c>
      <c r="D561" s="9" t="s">
        <v>44</v>
      </c>
      <c r="E561" s="9" t="s">
        <v>1389</v>
      </c>
      <c r="F561" s="9" t="s">
        <v>1384</v>
      </c>
      <c r="G561" s="9">
        <v>69.8</v>
      </c>
      <c r="H561" s="9">
        <v>15.81</v>
      </c>
      <c r="I561" s="9">
        <v>0.66610000000000003</v>
      </c>
      <c r="J561" s="9">
        <v>1.9714</v>
      </c>
      <c r="K561" s="9"/>
      <c r="L561" s="9">
        <v>738</v>
      </c>
      <c r="M561" s="9" t="s">
        <v>1381</v>
      </c>
      <c r="N561" s="8" t="str">
        <f t="shared" si="8"/>
        <v xml:space="preserve">Rejected </v>
      </c>
      <c r="O561" s="90" t="s">
        <v>2088</v>
      </c>
      <c r="P561" s="90" t="s">
        <v>2088</v>
      </c>
      <c r="Q561" s="9"/>
      <c r="R561" s="9">
        <v>48</v>
      </c>
      <c r="S561" s="9">
        <v>63.44</v>
      </c>
      <c r="T561" s="3"/>
      <c r="U561" s="13"/>
      <c r="V561" s="4"/>
    </row>
    <row r="562" spans="1:22">
      <c r="A562" s="8" t="s">
        <v>2403</v>
      </c>
      <c r="B562" s="8" t="s">
        <v>506</v>
      </c>
      <c r="C562" s="8" t="s">
        <v>12</v>
      </c>
      <c r="D562" s="8" t="s">
        <v>1360</v>
      </c>
      <c r="E562" s="8" t="s">
        <v>1389</v>
      </c>
      <c r="F562" s="8" t="s">
        <v>1390</v>
      </c>
      <c r="G562" s="8">
        <v>8.06</v>
      </c>
      <c r="H562" s="8">
        <v>17.96</v>
      </c>
      <c r="I562" s="8">
        <v>9.1300000000000006E-2</v>
      </c>
      <c r="J562" s="8">
        <v>0.16919999999999999</v>
      </c>
      <c r="K562" s="8" t="s">
        <v>1376</v>
      </c>
      <c r="L562" s="8">
        <v>555</v>
      </c>
      <c r="M562" s="8" t="s">
        <v>1381</v>
      </c>
      <c r="N562" s="8" t="str">
        <f t="shared" si="8"/>
        <v xml:space="preserve">Rejected </v>
      </c>
      <c r="O562" s="89" t="s">
        <v>2404</v>
      </c>
      <c r="P562" s="89" t="s">
        <v>2404</v>
      </c>
      <c r="Q562" s="8"/>
      <c r="R562" s="8">
        <v>84</v>
      </c>
      <c r="S562" s="8">
        <v>3.16</v>
      </c>
      <c r="T562" s="2"/>
      <c r="U562" s="12"/>
      <c r="V562" s="4"/>
    </row>
    <row r="563" spans="1:22">
      <c r="A563" s="9" t="s">
        <v>2405</v>
      </c>
      <c r="B563" s="9" t="s">
        <v>931</v>
      </c>
      <c r="C563" s="9" t="s">
        <v>41</v>
      </c>
      <c r="D563" s="9" t="s">
        <v>44</v>
      </c>
      <c r="E563" s="9" t="s">
        <v>1374</v>
      </c>
      <c r="F563" s="9" t="s">
        <v>1390</v>
      </c>
      <c r="G563" s="9">
        <v>59.74</v>
      </c>
      <c r="H563" s="9">
        <v>18.25</v>
      </c>
      <c r="I563" s="9">
        <v>0.74670000000000003</v>
      </c>
      <c r="J563" s="9">
        <v>1.2644</v>
      </c>
      <c r="K563" s="9" t="s">
        <v>1385</v>
      </c>
      <c r="L563" s="9">
        <v>782</v>
      </c>
      <c r="M563" s="9" t="s">
        <v>1426</v>
      </c>
      <c r="N563" s="8" t="str">
        <f t="shared" si="8"/>
        <v>Under Review</v>
      </c>
      <c r="O563" s="90" t="s">
        <v>2117</v>
      </c>
      <c r="P563" s="90" t="s">
        <v>2117</v>
      </c>
      <c r="Q563" s="9"/>
      <c r="R563" s="9">
        <v>84</v>
      </c>
      <c r="S563" s="9">
        <v>0</v>
      </c>
      <c r="T563" s="3"/>
      <c r="U563" s="13"/>
      <c r="V563" s="4"/>
    </row>
    <row r="564" spans="1:22">
      <c r="A564" s="8" t="s">
        <v>2406</v>
      </c>
      <c r="B564" s="8" t="s">
        <v>825</v>
      </c>
      <c r="C564" s="8" t="s">
        <v>12</v>
      </c>
      <c r="D564" s="8" t="s">
        <v>44</v>
      </c>
      <c r="E564" s="8" t="s">
        <v>1374</v>
      </c>
      <c r="F564" s="8" t="s">
        <v>1390</v>
      </c>
      <c r="G564" s="8">
        <v>62.4</v>
      </c>
      <c r="H564" s="8">
        <v>18.18</v>
      </c>
      <c r="I564" s="8">
        <v>0.77090000000000003</v>
      </c>
      <c r="J564" s="8">
        <v>5.7262000000000004</v>
      </c>
      <c r="K564" s="8" t="s">
        <v>1376</v>
      </c>
      <c r="L564" s="8">
        <v>891</v>
      </c>
      <c r="M564" s="8" t="s">
        <v>1396</v>
      </c>
      <c r="N564" s="8" t="str">
        <f t="shared" si="8"/>
        <v>Approved</v>
      </c>
      <c r="O564" s="89" t="s">
        <v>357</v>
      </c>
      <c r="P564" s="89" t="s">
        <v>357</v>
      </c>
      <c r="Q564" s="8" t="s">
        <v>1460</v>
      </c>
      <c r="R564" s="8">
        <v>12</v>
      </c>
      <c r="S564" s="8">
        <v>54.29</v>
      </c>
      <c r="T564" s="2"/>
      <c r="U564" s="12"/>
      <c r="V564" s="4"/>
    </row>
    <row r="565" spans="1:22">
      <c r="A565" s="9" t="s">
        <v>2407</v>
      </c>
      <c r="B565" s="9" t="s">
        <v>201</v>
      </c>
      <c r="C565" s="9" t="s">
        <v>20</v>
      </c>
      <c r="D565" s="9" t="s">
        <v>10</v>
      </c>
      <c r="E565" s="9" t="s">
        <v>1400</v>
      </c>
      <c r="F565" s="9" t="s">
        <v>1375</v>
      </c>
      <c r="G565" s="9">
        <v>75.16</v>
      </c>
      <c r="H565" s="9">
        <v>18.32</v>
      </c>
      <c r="I565" s="9">
        <v>0.41449999999999998</v>
      </c>
      <c r="J565" s="9">
        <v>1.9217</v>
      </c>
      <c r="K565" s="9"/>
      <c r="L565" s="9">
        <v>769</v>
      </c>
      <c r="M565" s="9" t="s">
        <v>1381</v>
      </c>
      <c r="N565" s="8" t="str">
        <f t="shared" si="8"/>
        <v xml:space="preserve">Rejected </v>
      </c>
      <c r="O565" s="90" t="s">
        <v>2408</v>
      </c>
      <c r="P565" s="90" t="s">
        <v>2408</v>
      </c>
      <c r="Q565" s="9"/>
      <c r="R565" s="9">
        <v>60</v>
      </c>
      <c r="S565" s="9">
        <v>21.35</v>
      </c>
      <c r="T565" s="3"/>
      <c r="U565" s="13"/>
      <c r="V565" s="4"/>
    </row>
    <row r="566" spans="1:22">
      <c r="A566" s="8" t="s">
        <v>2409</v>
      </c>
      <c r="B566" s="8" t="s">
        <v>265</v>
      </c>
      <c r="C566" s="8" t="s">
        <v>41</v>
      </c>
      <c r="D566" s="8" t="s">
        <v>10</v>
      </c>
      <c r="E566" s="8" t="s">
        <v>1411</v>
      </c>
      <c r="F566" s="8" t="s">
        <v>1375</v>
      </c>
      <c r="G566" s="8">
        <v>7.84</v>
      </c>
      <c r="H566" s="8">
        <v>10.52</v>
      </c>
      <c r="I566" s="8">
        <v>0.1056</v>
      </c>
      <c r="J566" s="8">
        <v>7.8399999999999997E-2</v>
      </c>
      <c r="K566" s="8" t="s">
        <v>1385</v>
      </c>
      <c r="L566" s="8">
        <v>755</v>
      </c>
      <c r="M566" s="8" t="s">
        <v>1426</v>
      </c>
      <c r="N566" s="8" t="str">
        <f t="shared" si="8"/>
        <v>Under Review</v>
      </c>
      <c r="O566" s="89" t="s">
        <v>2410</v>
      </c>
      <c r="P566" s="89" t="s">
        <v>2410</v>
      </c>
      <c r="Q566" s="8"/>
      <c r="R566" s="8">
        <v>240</v>
      </c>
      <c r="S566" s="8">
        <v>0</v>
      </c>
      <c r="T566" s="2"/>
      <c r="U566" s="12"/>
      <c r="V566" s="4"/>
    </row>
    <row r="567" spans="1:22">
      <c r="A567" s="9" t="s">
        <v>2411</v>
      </c>
      <c r="B567" s="9" t="s">
        <v>1269</v>
      </c>
      <c r="C567" s="9" t="s">
        <v>35</v>
      </c>
      <c r="D567" s="9" t="s">
        <v>31</v>
      </c>
      <c r="E567" s="9" t="s">
        <v>1389</v>
      </c>
      <c r="F567" s="9" t="s">
        <v>1384</v>
      </c>
      <c r="G567" s="9">
        <v>29.74</v>
      </c>
      <c r="H567" s="9">
        <v>8.7100000000000009</v>
      </c>
      <c r="I567" s="9">
        <v>0.21779999999999999</v>
      </c>
      <c r="J567" s="9">
        <v>1.3547</v>
      </c>
      <c r="K567" s="9" t="s">
        <v>1395</v>
      </c>
      <c r="L567" s="9">
        <v>845</v>
      </c>
      <c r="M567" s="9" t="s">
        <v>1377</v>
      </c>
      <c r="N567" s="8" t="str">
        <f t="shared" si="8"/>
        <v>Approved</v>
      </c>
      <c r="O567" s="90" t="s">
        <v>2412</v>
      </c>
      <c r="P567" s="90" t="s">
        <v>2412</v>
      </c>
      <c r="Q567" s="9" t="s">
        <v>1398</v>
      </c>
      <c r="R567" s="9">
        <v>24</v>
      </c>
      <c r="S567" s="9">
        <v>3.12</v>
      </c>
      <c r="T567" s="3"/>
      <c r="U567" s="13"/>
      <c r="V567" s="4"/>
    </row>
    <row r="568" spans="1:22">
      <c r="A568" s="8" t="s">
        <v>2413</v>
      </c>
      <c r="B568" s="8" t="s">
        <v>1274</v>
      </c>
      <c r="C568" s="8" t="s">
        <v>16</v>
      </c>
      <c r="D568" s="8" t="s">
        <v>44</v>
      </c>
      <c r="E568" s="8" t="s">
        <v>1380</v>
      </c>
      <c r="F568" s="8" t="s">
        <v>1375</v>
      </c>
      <c r="G568" s="8">
        <v>19.09</v>
      </c>
      <c r="H568" s="8">
        <v>15.01</v>
      </c>
      <c r="I568" s="8">
        <v>0.33760000000000001</v>
      </c>
      <c r="J568" s="8">
        <v>0.53139999999999998</v>
      </c>
      <c r="K568" s="8" t="s">
        <v>1376</v>
      </c>
      <c r="L568" s="8">
        <v>843</v>
      </c>
      <c r="M568" s="8" t="s">
        <v>1381</v>
      </c>
      <c r="N568" s="8" t="str">
        <f t="shared" si="8"/>
        <v xml:space="preserve">Rejected </v>
      </c>
      <c r="O568" s="89" t="s">
        <v>2414</v>
      </c>
      <c r="P568" s="89" t="s">
        <v>2414</v>
      </c>
      <c r="Q568" s="8"/>
      <c r="R568" s="8">
        <v>48</v>
      </c>
      <c r="S568" s="8">
        <v>3.56</v>
      </c>
      <c r="T568" s="2"/>
      <c r="U568" s="12"/>
      <c r="V568" s="4"/>
    </row>
    <row r="569" spans="1:22">
      <c r="A569" s="9" t="s">
        <v>2415</v>
      </c>
      <c r="B569" s="9" t="s">
        <v>1322</v>
      </c>
      <c r="C569" s="9" t="s">
        <v>41</v>
      </c>
      <c r="D569" s="9" t="s">
        <v>23</v>
      </c>
      <c r="E569" s="9" t="s">
        <v>1380</v>
      </c>
      <c r="F569" s="9" t="s">
        <v>1375</v>
      </c>
      <c r="G569" s="9">
        <v>50.12</v>
      </c>
      <c r="H569" s="9">
        <v>12.23</v>
      </c>
      <c r="I569" s="9">
        <v>0.78320000000000001</v>
      </c>
      <c r="J569" s="9">
        <v>0.89090000000000003</v>
      </c>
      <c r="K569" s="9" t="s">
        <v>1358</v>
      </c>
      <c r="L569" s="9">
        <v>778</v>
      </c>
      <c r="M569" s="9" t="s">
        <v>1396</v>
      </c>
      <c r="N569" s="8" t="str">
        <f t="shared" si="8"/>
        <v>Approved</v>
      </c>
      <c r="O569" s="90" t="s">
        <v>216</v>
      </c>
      <c r="P569" s="90" t="s">
        <v>216</v>
      </c>
      <c r="Q569" s="9" t="s">
        <v>1531</v>
      </c>
      <c r="R569" s="9">
        <v>84</v>
      </c>
      <c r="S569" s="9">
        <v>6.44</v>
      </c>
      <c r="T569" s="3"/>
      <c r="U569" s="13"/>
      <c r="V569" s="4"/>
    </row>
    <row r="570" spans="1:22">
      <c r="A570" s="8" t="s">
        <v>2416</v>
      </c>
      <c r="B570" s="8" t="s">
        <v>178</v>
      </c>
      <c r="C570" s="8" t="s">
        <v>12</v>
      </c>
      <c r="D570" s="8" t="s">
        <v>10</v>
      </c>
      <c r="E570" s="8" t="s">
        <v>1408</v>
      </c>
      <c r="F570" s="8" t="s">
        <v>1390</v>
      </c>
      <c r="G570" s="8">
        <v>36.409999999999997</v>
      </c>
      <c r="H570" s="8">
        <v>17.61</v>
      </c>
      <c r="I570" s="8">
        <v>0.67720000000000002</v>
      </c>
      <c r="J570" s="8">
        <v>1.3091999999999999</v>
      </c>
      <c r="K570" s="8" t="s">
        <v>1385</v>
      </c>
      <c r="L570" s="8">
        <v>573</v>
      </c>
      <c r="M570" s="8" t="s">
        <v>1396</v>
      </c>
      <c r="N570" s="8" t="str">
        <f t="shared" si="8"/>
        <v>Approved</v>
      </c>
      <c r="O570" s="89" t="s">
        <v>2417</v>
      </c>
      <c r="P570" s="89" t="s">
        <v>2417</v>
      </c>
      <c r="Q570" s="8" t="s">
        <v>135</v>
      </c>
      <c r="R570" s="8">
        <v>36</v>
      </c>
      <c r="S570" s="8">
        <v>0</v>
      </c>
      <c r="T570" s="2"/>
      <c r="U570" s="12"/>
      <c r="V570" s="4"/>
    </row>
    <row r="571" spans="1:22">
      <c r="A571" s="9" t="s">
        <v>2418</v>
      </c>
      <c r="B571" s="9" t="s">
        <v>708</v>
      </c>
      <c r="C571" s="9" t="s">
        <v>38</v>
      </c>
      <c r="D571" s="9" t="s">
        <v>31</v>
      </c>
      <c r="E571" s="9" t="s">
        <v>1411</v>
      </c>
      <c r="F571" s="9" t="s">
        <v>1375</v>
      </c>
      <c r="G571" s="9">
        <v>48.31</v>
      </c>
      <c r="H571" s="9">
        <v>14.72</v>
      </c>
      <c r="I571" s="9">
        <v>0.66339999999999999</v>
      </c>
      <c r="J571" s="9">
        <v>2.3359999999999999</v>
      </c>
      <c r="K571" s="9" t="s">
        <v>1358</v>
      </c>
      <c r="L571" s="9">
        <v>617</v>
      </c>
      <c r="M571" s="9" t="s">
        <v>1396</v>
      </c>
      <c r="N571" s="8" t="str">
        <f t="shared" si="8"/>
        <v>Approved</v>
      </c>
      <c r="O571" s="90" t="s">
        <v>2419</v>
      </c>
      <c r="P571" s="90" t="s">
        <v>2419</v>
      </c>
      <c r="Q571" s="9" t="s">
        <v>2420</v>
      </c>
      <c r="R571" s="9">
        <v>24</v>
      </c>
      <c r="S571" s="9">
        <v>10.88</v>
      </c>
      <c r="T571" s="3"/>
      <c r="U571" s="13"/>
      <c r="V571" s="4"/>
    </row>
    <row r="572" spans="1:22">
      <c r="A572" s="8" t="s">
        <v>2421</v>
      </c>
      <c r="B572" s="8" t="s">
        <v>80</v>
      </c>
      <c r="C572" s="8" t="s">
        <v>28</v>
      </c>
      <c r="D572" s="8" t="s">
        <v>10</v>
      </c>
      <c r="E572" s="8" t="s">
        <v>1411</v>
      </c>
      <c r="F572" s="8" t="s">
        <v>1384</v>
      </c>
      <c r="G572" s="8">
        <v>12.16</v>
      </c>
      <c r="H572" s="8">
        <v>13.94</v>
      </c>
      <c r="I572" s="8">
        <v>6.2399999999999997E-2</v>
      </c>
      <c r="J572" s="8">
        <v>0.41520000000000001</v>
      </c>
      <c r="K572" s="8" t="s">
        <v>1412</v>
      </c>
      <c r="L572" s="8">
        <v>747</v>
      </c>
      <c r="M572" s="8" t="s">
        <v>1386</v>
      </c>
      <c r="N572" s="8" t="str">
        <f t="shared" si="8"/>
        <v>Rejected</v>
      </c>
      <c r="O572" s="89" t="s">
        <v>2422</v>
      </c>
      <c r="P572" s="89" t="s">
        <v>2422</v>
      </c>
      <c r="Q572" s="8"/>
      <c r="R572" s="8">
        <v>36</v>
      </c>
      <c r="S572" s="8">
        <v>9.5</v>
      </c>
      <c r="T572" s="2"/>
      <c r="U572" s="12"/>
      <c r="V572" s="4"/>
    </row>
    <row r="573" spans="1:22">
      <c r="A573" s="9" t="s">
        <v>2423</v>
      </c>
      <c r="B573" s="9" t="s">
        <v>747</v>
      </c>
      <c r="C573" s="9" t="s">
        <v>20</v>
      </c>
      <c r="D573" s="9" t="s">
        <v>10</v>
      </c>
      <c r="E573" s="9" t="s">
        <v>1389</v>
      </c>
      <c r="F573" s="9" t="s">
        <v>1375</v>
      </c>
      <c r="G573" s="9">
        <v>55.75</v>
      </c>
      <c r="H573" s="9">
        <v>16.95</v>
      </c>
      <c r="I573" s="9">
        <v>0.33810000000000001</v>
      </c>
      <c r="J573" s="9">
        <v>1.9863</v>
      </c>
      <c r="K573" s="9" t="s">
        <v>1358</v>
      </c>
      <c r="L573" s="9">
        <v>624</v>
      </c>
      <c r="M573" s="9" t="s">
        <v>1396</v>
      </c>
      <c r="N573" s="8" t="str">
        <f t="shared" si="8"/>
        <v>Approved</v>
      </c>
      <c r="O573" s="90" t="s">
        <v>1755</v>
      </c>
      <c r="P573" s="90" t="s">
        <v>1755</v>
      </c>
      <c r="Q573" s="9" t="s">
        <v>2424</v>
      </c>
      <c r="R573" s="9">
        <v>36</v>
      </c>
      <c r="S573" s="9">
        <v>52.48</v>
      </c>
      <c r="T573" s="3"/>
      <c r="U573" s="13"/>
      <c r="V573" s="4"/>
    </row>
    <row r="574" spans="1:22">
      <c r="A574" s="8" t="s">
        <v>2425</v>
      </c>
      <c r="B574" s="8" t="s">
        <v>939</v>
      </c>
      <c r="C574" s="8" t="s">
        <v>32</v>
      </c>
      <c r="D574" s="8" t="s">
        <v>31</v>
      </c>
      <c r="E574" s="8" t="s">
        <v>1389</v>
      </c>
      <c r="F574" s="8" t="s">
        <v>1375</v>
      </c>
      <c r="G574" s="8">
        <v>41.23</v>
      </c>
      <c r="H574" s="8">
        <v>7.97</v>
      </c>
      <c r="I574" s="8">
        <v>0.40439999999999998</v>
      </c>
      <c r="J574" s="8">
        <v>0.49959999999999999</v>
      </c>
      <c r="K574" s="8" t="s">
        <v>1385</v>
      </c>
      <c r="L574" s="8">
        <v>894</v>
      </c>
      <c r="M574" s="8" t="s">
        <v>1386</v>
      </c>
      <c r="N574" s="8" t="str">
        <f t="shared" si="8"/>
        <v>Rejected</v>
      </c>
      <c r="O574" s="89" t="s">
        <v>1619</v>
      </c>
      <c r="P574" s="89" t="s">
        <v>1619</v>
      </c>
      <c r="Q574" s="8"/>
      <c r="R574" s="8">
        <v>120</v>
      </c>
      <c r="S574" s="8">
        <v>0</v>
      </c>
      <c r="T574" s="2"/>
      <c r="U574" s="12"/>
      <c r="V574" s="4"/>
    </row>
    <row r="575" spans="1:22">
      <c r="A575" s="9" t="s">
        <v>2426</v>
      </c>
      <c r="B575" s="9" t="s">
        <v>1224</v>
      </c>
      <c r="C575" s="9" t="s">
        <v>20</v>
      </c>
      <c r="D575" s="9" t="s">
        <v>1360</v>
      </c>
      <c r="E575" s="9" t="s">
        <v>1400</v>
      </c>
      <c r="F575" s="9" t="s">
        <v>1390</v>
      </c>
      <c r="G575" s="9">
        <v>94.99</v>
      </c>
      <c r="H575" s="9">
        <v>11.97</v>
      </c>
      <c r="I575" s="9">
        <v>1.7172000000000001</v>
      </c>
      <c r="J575" s="9">
        <v>3.1537000000000002</v>
      </c>
      <c r="K575" s="9" t="s">
        <v>1395</v>
      </c>
      <c r="L575" s="9">
        <v>839</v>
      </c>
      <c r="M575" s="9" t="s">
        <v>1403</v>
      </c>
      <c r="N575" s="8" t="str">
        <f t="shared" si="8"/>
        <v>Approved</v>
      </c>
      <c r="O575" s="90" t="s">
        <v>673</v>
      </c>
      <c r="P575" s="90" t="s">
        <v>673</v>
      </c>
      <c r="Q575" s="9" t="s">
        <v>2427</v>
      </c>
      <c r="R575" s="9">
        <v>36</v>
      </c>
      <c r="S575" s="9">
        <v>49.64</v>
      </c>
      <c r="T575" s="3"/>
      <c r="U575" s="13"/>
      <c r="V575" s="4"/>
    </row>
    <row r="576" spans="1:22">
      <c r="A576" s="8" t="s">
        <v>2428</v>
      </c>
      <c r="B576" s="8" t="s">
        <v>666</v>
      </c>
      <c r="C576" s="8" t="s">
        <v>12</v>
      </c>
      <c r="D576" s="8" t="s">
        <v>23</v>
      </c>
      <c r="E576" s="8" t="s">
        <v>1380</v>
      </c>
      <c r="F576" s="8" t="s">
        <v>1390</v>
      </c>
      <c r="G576" s="8">
        <v>89.27</v>
      </c>
      <c r="H576" s="8">
        <v>14.56</v>
      </c>
      <c r="I576" s="8">
        <v>0.94120000000000004</v>
      </c>
      <c r="J576" s="8">
        <v>1.4162999999999999</v>
      </c>
      <c r="K576" s="8" t="s">
        <v>1412</v>
      </c>
      <c r="L576" s="8">
        <v>651</v>
      </c>
      <c r="M576" s="8" t="s">
        <v>1377</v>
      </c>
      <c r="N576" s="8" t="str">
        <f t="shared" si="8"/>
        <v>Approved</v>
      </c>
      <c r="O576" s="89" t="s">
        <v>2429</v>
      </c>
      <c r="P576" s="89" t="s">
        <v>2429</v>
      </c>
      <c r="Q576" s="8" t="s">
        <v>1831</v>
      </c>
      <c r="R576" s="8">
        <v>120</v>
      </c>
      <c r="S576" s="8">
        <v>72.39</v>
      </c>
      <c r="T576" s="2"/>
      <c r="U576" s="12"/>
      <c r="V576" s="4"/>
    </row>
    <row r="577" spans="1:22">
      <c r="A577" s="9" t="s">
        <v>2430</v>
      </c>
      <c r="B577" s="9" t="s">
        <v>1210</v>
      </c>
      <c r="C577" s="9" t="s">
        <v>35</v>
      </c>
      <c r="D577" s="9" t="s">
        <v>23</v>
      </c>
      <c r="E577" s="9" t="s">
        <v>1400</v>
      </c>
      <c r="F577" s="9" t="s">
        <v>1375</v>
      </c>
      <c r="G577" s="9">
        <v>75.98</v>
      </c>
      <c r="H577" s="9">
        <v>13.99</v>
      </c>
      <c r="I577" s="9">
        <v>1.0183</v>
      </c>
      <c r="J577" s="9">
        <v>2.5964</v>
      </c>
      <c r="K577" s="9" t="s">
        <v>1376</v>
      </c>
      <c r="L577" s="9">
        <v>784</v>
      </c>
      <c r="M577" s="9" t="s">
        <v>1426</v>
      </c>
      <c r="N577" s="8" t="str">
        <f t="shared" si="8"/>
        <v>Under Review</v>
      </c>
      <c r="O577" s="90" t="s">
        <v>2431</v>
      </c>
      <c r="P577" s="90" t="s">
        <v>2431</v>
      </c>
      <c r="Q577" s="9"/>
      <c r="R577" s="9">
        <v>36</v>
      </c>
      <c r="S577" s="9">
        <v>52.25</v>
      </c>
      <c r="T577" s="3"/>
      <c r="U577" s="13"/>
      <c r="V577" s="4"/>
    </row>
    <row r="578" spans="1:22">
      <c r="A578" s="8" t="s">
        <v>2432</v>
      </c>
      <c r="B578" s="8" t="s">
        <v>926</v>
      </c>
      <c r="C578" s="8" t="s">
        <v>12</v>
      </c>
      <c r="D578" s="8" t="s">
        <v>31</v>
      </c>
      <c r="E578" s="8" t="s">
        <v>1374</v>
      </c>
      <c r="F578" s="8" t="s">
        <v>1375</v>
      </c>
      <c r="G578" s="8">
        <v>93.48</v>
      </c>
      <c r="H578" s="8">
        <v>14.04</v>
      </c>
      <c r="I578" s="8">
        <v>0.78690000000000004</v>
      </c>
      <c r="J578" s="8">
        <v>1.7539</v>
      </c>
      <c r="K578" s="8" t="s">
        <v>1395</v>
      </c>
      <c r="L578" s="8">
        <v>777</v>
      </c>
      <c r="M578" s="8" t="s">
        <v>1403</v>
      </c>
      <c r="N578" s="8" t="str">
        <f t="shared" si="8"/>
        <v>Approved</v>
      </c>
      <c r="O578" s="89" t="s">
        <v>771</v>
      </c>
      <c r="P578" s="89" t="s">
        <v>771</v>
      </c>
      <c r="Q578" s="8" t="s">
        <v>2433</v>
      </c>
      <c r="R578" s="8">
        <v>84</v>
      </c>
      <c r="S578" s="8">
        <v>86.61</v>
      </c>
      <c r="T578" s="2"/>
      <c r="U578" s="12"/>
      <c r="V578" s="4"/>
    </row>
    <row r="579" spans="1:22">
      <c r="A579" s="9" t="s">
        <v>2434</v>
      </c>
      <c r="B579" s="9" t="s">
        <v>1000</v>
      </c>
      <c r="C579" s="9" t="s">
        <v>32</v>
      </c>
      <c r="D579" s="9" t="s">
        <v>31</v>
      </c>
      <c r="E579" s="9" t="s">
        <v>1408</v>
      </c>
      <c r="F579" s="9" t="s">
        <v>1390</v>
      </c>
      <c r="G579" s="9">
        <v>42.96</v>
      </c>
      <c r="H579" s="9">
        <v>15.95</v>
      </c>
      <c r="I579" s="9">
        <v>0.78869999999999996</v>
      </c>
      <c r="J579" s="9">
        <v>1.5093000000000001</v>
      </c>
      <c r="K579" s="9" t="s">
        <v>1412</v>
      </c>
      <c r="L579" s="9">
        <v>621</v>
      </c>
      <c r="M579" s="9" t="s">
        <v>1386</v>
      </c>
      <c r="N579" s="8" t="str">
        <f t="shared" ref="N579:N642" si="9">PROPER(M579)</f>
        <v>Rejected</v>
      </c>
      <c r="O579" s="90" t="s">
        <v>1873</v>
      </c>
      <c r="P579" s="90" t="s">
        <v>1873</v>
      </c>
      <c r="Q579" s="9"/>
      <c r="R579" s="9">
        <v>36</v>
      </c>
      <c r="S579" s="9">
        <v>30.32</v>
      </c>
      <c r="T579" s="3"/>
      <c r="U579" s="13"/>
      <c r="V579" s="4"/>
    </row>
    <row r="580" spans="1:22">
      <c r="A580" s="8" t="s">
        <v>2435</v>
      </c>
      <c r="B580" s="8" t="s">
        <v>725</v>
      </c>
      <c r="C580" s="8" t="s">
        <v>41</v>
      </c>
      <c r="D580" s="8" t="s">
        <v>23</v>
      </c>
      <c r="E580" s="8" t="s">
        <v>1389</v>
      </c>
      <c r="F580" s="8" t="s">
        <v>1384</v>
      </c>
      <c r="G580" s="8">
        <v>72.73</v>
      </c>
      <c r="H580" s="8">
        <v>14.52</v>
      </c>
      <c r="I580" s="8">
        <v>0.58809999999999996</v>
      </c>
      <c r="J580" s="8">
        <v>1.3838999999999999</v>
      </c>
      <c r="K580" s="8" t="s">
        <v>1395</v>
      </c>
      <c r="L580" s="8">
        <v>841</v>
      </c>
      <c r="M580" s="8" t="s">
        <v>1381</v>
      </c>
      <c r="N580" s="8" t="str">
        <f t="shared" si="9"/>
        <v xml:space="preserve">Rejected </v>
      </c>
      <c r="O580" s="89" t="s">
        <v>396</v>
      </c>
      <c r="P580" s="89" t="s">
        <v>396</v>
      </c>
      <c r="Q580" s="8"/>
      <c r="R580" s="8">
        <v>84</v>
      </c>
      <c r="S580" s="8">
        <v>30.46</v>
      </c>
      <c r="T580" s="2"/>
      <c r="U580" s="12"/>
      <c r="V580" s="4"/>
    </row>
    <row r="581" spans="1:22">
      <c r="A581" s="9" t="s">
        <v>2436</v>
      </c>
      <c r="B581" s="9" t="s">
        <v>1305</v>
      </c>
      <c r="C581" s="9" t="s">
        <v>41</v>
      </c>
      <c r="D581" s="9" t="s">
        <v>44</v>
      </c>
      <c r="E581" s="9" t="s">
        <v>1411</v>
      </c>
      <c r="F581" s="9" t="s">
        <v>1375</v>
      </c>
      <c r="G581" s="9">
        <v>15.49</v>
      </c>
      <c r="H581" s="9">
        <v>10.28</v>
      </c>
      <c r="I581" s="9">
        <v>0.30199999999999999</v>
      </c>
      <c r="J581" s="9">
        <v>0.15240000000000001</v>
      </c>
      <c r="K581" s="9" t="s">
        <v>1376</v>
      </c>
      <c r="L581" s="9">
        <v>878</v>
      </c>
      <c r="M581" s="9" t="s">
        <v>1396</v>
      </c>
      <c r="N581" s="8" t="str">
        <f t="shared" si="9"/>
        <v>Approved</v>
      </c>
      <c r="O581" s="90" t="s">
        <v>1591</v>
      </c>
      <c r="P581" s="90" t="s">
        <v>1591</v>
      </c>
      <c r="Q581" s="9" t="s">
        <v>2437</v>
      </c>
      <c r="R581" s="9">
        <v>240</v>
      </c>
      <c r="S581" s="9">
        <v>12.24</v>
      </c>
      <c r="T581" s="3"/>
      <c r="U581" s="13"/>
      <c r="V581" s="4"/>
    </row>
    <row r="582" spans="1:22">
      <c r="A582" s="8" t="s">
        <v>2438</v>
      </c>
      <c r="B582" s="8" t="s">
        <v>1307</v>
      </c>
      <c r="C582" s="8" t="s">
        <v>38</v>
      </c>
      <c r="D582" s="8" t="s">
        <v>23</v>
      </c>
      <c r="E582" s="8" t="s">
        <v>1408</v>
      </c>
      <c r="F582" s="8" t="s">
        <v>1390</v>
      </c>
      <c r="G582" s="8">
        <v>57.18</v>
      </c>
      <c r="H582" s="8">
        <v>8.06</v>
      </c>
      <c r="I582" s="8">
        <v>0.65269999999999995</v>
      </c>
      <c r="J582" s="8">
        <v>0.5484</v>
      </c>
      <c r="K582" s="8" t="s">
        <v>1358</v>
      </c>
      <c r="L582" s="8">
        <v>767</v>
      </c>
      <c r="M582" s="8" t="s">
        <v>1396</v>
      </c>
      <c r="N582" s="8" t="str">
        <f t="shared" si="9"/>
        <v>Approved</v>
      </c>
      <c r="O582" s="89" t="s">
        <v>1964</v>
      </c>
      <c r="P582" s="89" t="s">
        <v>1964</v>
      </c>
      <c r="Q582" s="8" t="s">
        <v>2439</v>
      </c>
      <c r="R582" s="8">
        <v>180</v>
      </c>
      <c r="S582" s="8">
        <v>24.52</v>
      </c>
      <c r="T582" s="2"/>
      <c r="U582" s="12"/>
      <c r="V582" s="4"/>
    </row>
    <row r="583" spans="1:22">
      <c r="A583" s="9" t="s">
        <v>2440</v>
      </c>
      <c r="B583" s="9" t="s">
        <v>593</v>
      </c>
      <c r="C583" s="9" t="s">
        <v>7</v>
      </c>
      <c r="D583" s="9" t="s">
        <v>10</v>
      </c>
      <c r="E583" s="9" t="s">
        <v>1380</v>
      </c>
      <c r="F583" s="9" t="s">
        <v>1375</v>
      </c>
      <c r="G583" s="9">
        <v>11.64</v>
      </c>
      <c r="H583" s="9">
        <v>8.9</v>
      </c>
      <c r="I583" s="9">
        <v>7.4899999999999994E-2</v>
      </c>
      <c r="J583" s="9">
        <v>0.14680000000000001</v>
      </c>
      <c r="K583" s="9" t="s">
        <v>1395</v>
      </c>
      <c r="L583" s="9">
        <v>713</v>
      </c>
      <c r="M583" s="9" t="s">
        <v>1396</v>
      </c>
      <c r="N583" s="8" t="str">
        <f t="shared" si="9"/>
        <v>Approved</v>
      </c>
      <c r="O583" s="90" t="s">
        <v>449</v>
      </c>
      <c r="P583" s="90" t="s">
        <v>449</v>
      </c>
      <c r="Q583" s="9" t="s">
        <v>1708</v>
      </c>
      <c r="R583" s="9">
        <v>120</v>
      </c>
      <c r="S583" s="9">
        <v>2.27</v>
      </c>
      <c r="T583" s="3"/>
      <c r="U583" s="13"/>
      <c r="V583" s="4"/>
    </row>
    <row r="584" spans="1:22">
      <c r="A584" s="8" t="s">
        <v>2441</v>
      </c>
      <c r="B584" s="8" t="s">
        <v>489</v>
      </c>
      <c r="C584" s="8" t="s">
        <v>32</v>
      </c>
      <c r="D584" s="8" t="s">
        <v>1360</v>
      </c>
      <c r="E584" s="8" t="s">
        <v>1389</v>
      </c>
      <c r="F584" s="8" t="s">
        <v>1384</v>
      </c>
      <c r="G584" s="8">
        <v>62.21</v>
      </c>
      <c r="H584" s="8">
        <v>10.43</v>
      </c>
      <c r="I584" s="8">
        <v>0.82669999999999999</v>
      </c>
      <c r="J584" s="8">
        <v>1.5907</v>
      </c>
      <c r="K584" s="8" t="s">
        <v>1395</v>
      </c>
      <c r="L584" s="8">
        <v>713</v>
      </c>
      <c r="M584" s="8" t="s">
        <v>1396</v>
      </c>
      <c r="N584" s="8" t="str">
        <f t="shared" si="9"/>
        <v>Approved</v>
      </c>
      <c r="O584" s="89" t="s">
        <v>1731</v>
      </c>
      <c r="P584" s="89" t="s">
        <v>1731</v>
      </c>
      <c r="Q584" s="8" t="s">
        <v>1050</v>
      </c>
      <c r="R584" s="8">
        <v>48</v>
      </c>
      <c r="S584" s="8">
        <v>17.850000000000001</v>
      </c>
      <c r="T584" s="2"/>
      <c r="U584" s="12"/>
      <c r="V584" s="4"/>
    </row>
    <row r="585" spans="1:22">
      <c r="A585" s="9" t="s">
        <v>2442</v>
      </c>
      <c r="B585" s="9" t="s">
        <v>374</v>
      </c>
      <c r="C585" s="9" t="s">
        <v>38</v>
      </c>
      <c r="D585" s="9" t="s">
        <v>23</v>
      </c>
      <c r="E585" s="9" t="s">
        <v>1380</v>
      </c>
      <c r="F585" s="9" t="s">
        <v>1384</v>
      </c>
      <c r="G585" s="9">
        <v>10.029999999999999</v>
      </c>
      <c r="H585" s="9">
        <v>18.27</v>
      </c>
      <c r="I585" s="9">
        <v>9.0700000000000003E-2</v>
      </c>
      <c r="J585" s="9">
        <v>0.16350000000000001</v>
      </c>
      <c r="K585" s="9" t="s">
        <v>1385</v>
      </c>
      <c r="L585" s="9">
        <v>667</v>
      </c>
      <c r="M585" s="9" t="s">
        <v>1396</v>
      </c>
      <c r="N585" s="8" t="str">
        <f t="shared" si="9"/>
        <v>Approved</v>
      </c>
      <c r="O585" s="90" t="s">
        <v>2443</v>
      </c>
      <c r="P585" s="90" t="s">
        <v>2443</v>
      </c>
      <c r="Q585" s="9" t="s">
        <v>2444</v>
      </c>
      <c r="R585" s="9">
        <v>180</v>
      </c>
      <c r="S585" s="9">
        <v>0</v>
      </c>
      <c r="T585" s="3"/>
      <c r="U585" s="13"/>
      <c r="V585" s="4"/>
    </row>
    <row r="586" spans="1:22">
      <c r="A586" s="8" t="s">
        <v>2445</v>
      </c>
      <c r="B586" s="8" t="s">
        <v>919</v>
      </c>
      <c r="C586" s="8" t="s">
        <v>16</v>
      </c>
      <c r="D586" s="8" t="s">
        <v>1360</v>
      </c>
      <c r="E586" s="8" t="s">
        <v>1389</v>
      </c>
      <c r="F586" s="8" t="s">
        <v>1375</v>
      </c>
      <c r="G586" s="8">
        <v>11.63</v>
      </c>
      <c r="H586" s="8">
        <v>10.89</v>
      </c>
      <c r="I586" s="8">
        <v>0.1593</v>
      </c>
      <c r="J586" s="8">
        <v>0.1595</v>
      </c>
      <c r="K586" s="8" t="s">
        <v>1376</v>
      </c>
      <c r="L586" s="8">
        <v>556</v>
      </c>
      <c r="M586" s="8" t="s">
        <v>1386</v>
      </c>
      <c r="N586" s="8" t="str">
        <f t="shared" si="9"/>
        <v>Rejected</v>
      </c>
      <c r="O586" s="89" t="s">
        <v>2419</v>
      </c>
      <c r="P586" s="89" t="s">
        <v>2419</v>
      </c>
      <c r="Q586" s="8"/>
      <c r="R586" s="8">
        <v>120</v>
      </c>
      <c r="S586" s="8">
        <v>2.16</v>
      </c>
      <c r="T586" s="2"/>
      <c r="U586" s="12"/>
      <c r="V586" s="4"/>
    </row>
    <row r="587" spans="1:22">
      <c r="A587" s="9" t="s">
        <v>2446</v>
      </c>
      <c r="B587" s="9" t="s">
        <v>702</v>
      </c>
      <c r="C587" s="9" t="s">
        <v>16</v>
      </c>
      <c r="D587" s="9" t="s">
        <v>44</v>
      </c>
      <c r="E587" s="9" t="s">
        <v>1411</v>
      </c>
      <c r="F587" s="9" t="s">
        <v>1375</v>
      </c>
      <c r="G587" s="9">
        <v>3.28</v>
      </c>
      <c r="H587" s="9">
        <v>9.76</v>
      </c>
      <c r="I587" s="9">
        <v>4.9500000000000002E-2</v>
      </c>
      <c r="J587" s="9">
        <v>4.2900000000000001E-2</v>
      </c>
      <c r="K587" s="9" t="s">
        <v>1358</v>
      </c>
      <c r="L587" s="9">
        <v>582</v>
      </c>
      <c r="M587" s="9" t="s">
        <v>1426</v>
      </c>
      <c r="N587" s="8" t="str">
        <f t="shared" si="9"/>
        <v>Under Review</v>
      </c>
      <c r="O587" s="90" t="s">
        <v>2447</v>
      </c>
      <c r="P587" s="90" t="s">
        <v>2447</v>
      </c>
      <c r="Q587" s="9"/>
      <c r="R587" s="9">
        <v>120</v>
      </c>
      <c r="S587" s="9">
        <v>0.39</v>
      </c>
      <c r="T587" s="3"/>
      <c r="U587" s="13"/>
      <c r="V587" s="4"/>
    </row>
    <row r="588" spans="1:22">
      <c r="A588" s="8" t="s">
        <v>2448</v>
      </c>
      <c r="B588" s="8" t="s">
        <v>702</v>
      </c>
      <c r="C588" s="8" t="s">
        <v>41</v>
      </c>
      <c r="D588" s="8" t="s">
        <v>1360</v>
      </c>
      <c r="E588" s="8" t="s">
        <v>1408</v>
      </c>
      <c r="F588" s="8" t="s">
        <v>1384</v>
      </c>
      <c r="G588" s="8">
        <v>70.64</v>
      </c>
      <c r="H588" s="8">
        <v>15.19</v>
      </c>
      <c r="I588" s="8">
        <v>0.75339999999999996</v>
      </c>
      <c r="J588" s="8">
        <v>1.1478999999999999</v>
      </c>
      <c r="K588" s="8" t="s">
        <v>1395</v>
      </c>
      <c r="L588" s="8">
        <v>582</v>
      </c>
      <c r="M588" s="8" t="s">
        <v>1386</v>
      </c>
      <c r="N588" s="8" t="str">
        <f t="shared" si="9"/>
        <v>Rejected</v>
      </c>
      <c r="O588" s="89" t="s">
        <v>2449</v>
      </c>
      <c r="P588" s="89" t="s">
        <v>2449</v>
      </c>
      <c r="Q588" s="8"/>
      <c r="R588" s="8">
        <v>120</v>
      </c>
      <c r="S588" s="8">
        <v>28.28</v>
      </c>
      <c r="T588" s="2"/>
      <c r="U588" s="12"/>
      <c r="V588" s="4"/>
    </row>
    <row r="589" spans="1:22">
      <c r="A589" s="9" t="s">
        <v>2450</v>
      </c>
      <c r="B589" s="9" t="s">
        <v>1266</v>
      </c>
      <c r="C589" s="9" t="s">
        <v>20</v>
      </c>
      <c r="D589" s="9" t="s">
        <v>44</v>
      </c>
      <c r="E589" s="9" t="s">
        <v>1411</v>
      </c>
      <c r="F589" s="9" t="s">
        <v>1375</v>
      </c>
      <c r="G589" s="9">
        <v>96.1</v>
      </c>
      <c r="H589" s="9">
        <v>13.7</v>
      </c>
      <c r="I589" s="9">
        <v>1.411</v>
      </c>
      <c r="J589" s="9">
        <v>4.6003999999999996</v>
      </c>
      <c r="K589" s="9" t="s">
        <v>1376</v>
      </c>
      <c r="L589" s="9">
        <v>609</v>
      </c>
      <c r="M589" s="9" t="s">
        <v>1381</v>
      </c>
      <c r="N589" s="8" t="str">
        <f t="shared" si="9"/>
        <v xml:space="preserve">Rejected </v>
      </c>
      <c r="O589" s="90" t="s">
        <v>2000</v>
      </c>
      <c r="P589" s="90" t="s">
        <v>2000</v>
      </c>
      <c r="Q589" s="9"/>
      <c r="R589" s="9">
        <v>24</v>
      </c>
      <c r="S589" s="9">
        <v>41.37</v>
      </c>
      <c r="T589" s="3"/>
      <c r="U589" s="13"/>
      <c r="V589" s="4"/>
    </row>
    <row r="590" spans="1:22">
      <c r="A590" s="8" t="s">
        <v>2451</v>
      </c>
      <c r="B590" s="8" t="s">
        <v>764</v>
      </c>
      <c r="C590" s="8" t="s">
        <v>32</v>
      </c>
      <c r="D590" s="8" t="s">
        <v>44</v>
      </c>
      <c r="E590" s="8" t="s">
        <v>1400</v>
      </c>
      <c r="F590" s="8" t="s">
        <v>1384</v>
      </c>
      <c r="G590" s="8">
        <v>44.3</v>
      </c>
      <c r="H590" s="8">
        <v>10.46</v>
      </c>
      <c r="I590" s="8">
        <v>0.82730000000000004</v>
      </c>
      <c r="J590" s="8">
        <v>0.95130000000000003</v>
      </c>
      <c r="K590" s="8" t="s">
        <v>1376</v>
      </c>
      <c r="L590" s="8">
        <v>710</v>
      </c>
      <c r="M590" s="8" t="s">
        <v>1386</v>
      </c>
      <c r="N590" s="8" t="str">
        <f t="shared" si="9"/>
        <v>Rejected</v>
      </c>
      <c r="O590" s="89" t="s">
        <v>2452</v>
      </c>
      <c r="P590" s="89" t="s">
        <v>2452</v>
      </c>
      <c r="Q590" s="8"/>
      <c r="R590" s="8">
        <v>60</v>
      </c>
      <c r="S590" s="8">
        <v>12.68</v>
      </c>
      <c r="T590" s="2"/>
      <c r="U590" s="12"/>
      <c r="V590" s="4"/>
    </row>
    <row r="591" spans="1:22">
      <c r="A591" s="9" t="s">
        <v>2453</v>
      </c>
      <c r="B591" s="9" t="s">
        <v>815</v>
      </c>
      <c r="C591" s="9" t="s">
        <v>20</v>
      </c>
      <c r="D591" s="9" t="s">
        <v>10</v>
      </c>
      <c r="E591" s="9" t="s">
        <v>1400</v>
      </c>
      <c r="F591" s="9" t="s">
        <v>1375</v>
      </c>
      <c r="G591" s="9">
        <v>5.75</v>
      </c>
      <c r="H591" s="9">
        <v>15.28</v>
      </c>
      <c r="I591" s="9">
        <v>4.24E-2</v>
      </c>
      <c r="J591" s="9">
        <v>7.6899999999999996E-2</v>
      </c>
      <c r="K591" s="9" t="s">
        <v>1385</v>
      </c>
      <c r="L591" s="9">
        <v>630</v>
      </c>
      <c r="M591" s="9" t="s">
        <v>1426</v>
      </c>
      <c r="N591" s="8" t="str">
        <f t="shared" si="9"/>
        <v>Under Review</v>
      </c>
      <c r="O591" s="90" t="s">
        <v>2025</v>
      </c>
      <c r="P591" s="90" t="s">
        <v>2025</v>
      </c>
      <c r="Q591" s="9"/>
      <c r="R591" s="9">
        <v>240</v>
      </c>
      <c r="S591" s="9">
        <v>0</v>
      </c>
      <c r="T591" s="3"/>
      <c r="U591" s="13"/>
      <c r="V591" s="4"/>
    </row>
    <row r="592" spans="1:22">
      <c r="A592" s="8" t="s">
        <v>2454</v>
      </c>
      <c r="B592" s="8" t="s">
        <v>297</v>
      </c>
      <c r="C592" s="8" t="s">
        <v>24</v>
      </c>
      <c r="D592" s="8" t="s">
        <v>1360</v>
      </c>
      <c r="E592" s="8" t="s">
        <v>1400</v>
      </c>
      <c r="F592" s="8" t="s">
        <v>1375</v>
      </c>
      <c r="G592" s="8">
        <v>87.23</v>
      </c>
      <c r="H592" s="8">
        <v>12</v>
      </c>
      <c r="I592" s="8">
        <v>0.6542</v>
      </c>
      <c r="J592" s="8">
        <v>4.1062000000000003</v>
      </c>
      <c r="K592" s="8" t="s">
        <v>1395</v>
      </c>
      <c r="L592" s="8">
        <v>741</v>
      </c>
      <c r="M592" s="8" t="s">
        <v>1396</v>
      </c>
      <c r="N592" s="8" t="str">
        <f t="shared" si="9"/>
        <v>Approved</v>
      </c>
      <c r="O592" s="89" t="s">
        <v>2455</v>
      </c>
      <c r="P592" s="89" t="s">
        <v>2455</v>
      </c>
      <c r="Q592" s="8" t="s">
        <v>2456</v>
      </c>
      <c r="R592" s="8">
        <v>24</v>
      </c>
      <c r="S592" s="8">
        <v>57.26</v>
      </c>
      <c r="T592" s="2"/>
      <c r="U592" s="12"/>
      <c r="V592" s="4"/>
    </row>
    <row r="593" spans="1:22">
      <c r="A593" s="9" t="s">
        <v>2457</v>
      </c>
      <c r="B593" s="9" t="s">
        <v>1318</v>
      </c>
      <c r="C593" s="9" t="s">
        <v>16</v>
      </c>
      <c r="D593" s="9" t="s">
        <v>31</v>
      </c>
      <c r="E593" s="9" t="s">
        <v>1411</v>
      </c>
      <c r="F593" s="9" t="s">
        <v>1375</v>
      </c>
      <c r="G593" s="9">
        <v>94.26</v>
      </c>
      <c r="H593" s="9">
        <v>10.1</v>
      </c>
      <c r="I593" s="9">
        <v>1.6133</v>
      </c>
      <c r="J593" s="9">
        <v>2.3952</v>
      </c>
      <c r="K593" s="9" t="s">
        <v>1358</v>
      </c>
      <c r="L593" s="9">
        <v>838</v>
      </c>
      <c r="M593" s="9" t="s">
        <v>1381</v>
      </c>
      <c r="N593" s="8" t="str">
        <f t="shared" si="9"/>
        <v xml:space="preserve">Rejected </v>
      </c>
      <c r="O593" s="90" t="s">
        <v>1468</v>
      </c>
      <c r="P593" s="90" t="s">
        <v>1468</v>
      </c>
      <c r="Q593" s="9"/>
      <c r="R593" s="9">
        <v>48</v>
      </c>
      <c r="S593" s="9">
        <v>14.82</v>
      </c>
      <c r="T593" s="3"/>
      <c r="U593" s="13"/>
      <c r="V593" s="4"/>
    </row>
    <row r="594" spans="1:22">
      <c r="A594" s="8" t="s">
        <v>2458</v>
      </c>
      <c r="B594" s="8" t="s">
        <v>339</v>
      </c>
      <c r="C594" s="8" t="s">
        <v>38</v>
      </c>
      <c r="D594" s="8" t="s">
        <v>10</v>
      </c>
      <c r="E594" s="8" t="s">
        <v>1400</v>
      </c>
      <c r="F594" s="8" t="s">
        <v>1390</v>
      </c>
      <c r="G594" s="8">
        <v>76.33</v>
      </c>
      <c r="H594" s="8">
        <v>9.18</v>
      </c>
      <c r="I594" s="8">
        <v>1.4489000000000001</v>
      </c>
      <c r="J594" s="8">
        <v>1.9059999999999999</v>
      </c>
      <c r="K594" s="8" t="s">
        <v>1385</v>
      </c>
      <c r="L594" s="8">
        <v>608</v>
      </c>
      <c r="M594" s="8" t="s">
        <v>1426</v>
      </c>
      <c r="N594" s="8" t="str">
        <f t="shared" si="9"/>
        <v>Under Review</v>
      </c>
      <c r="O594" s="89" t="s">
        <v>1733</v>
      </c>
      <c r="P594" s="89" t="s">
        <v>1733</v>
      </c>
      <c r="Q594" s="8"/>
      <c r="R594" s="8">
        <v>48</v>
      </c>
      <c r="S594" s="8">
        <v>0</v>
      </c>
      <c r="T594" s="2"/>
      <c r="U594" s="12"/>
      <c r="V594" s="4"/>
    </row>
    <row r="595" spans="1:22">
      <c r="A595" s="9" t="s">
        <v>2459</v>
      </c>
      <c r="B595" s="9" t="s">
        <v>99</v>
      </c>
      <c r="C595" s="9" t="s">
        <v>38</v>
      </c>
      <c r="D595" s="9" t="s">
        <v>23</v>
      </c>
      <c r="E595" s="9" t="s">
        <v>1380</v>
      </c>
      <c r="F595" s="9" t="s">
        <v>1375</v>
      </c>
      <c r="G595" s="9">
        <v>14.36</v>
      </c>
      <c r="H595" s="9">
        <v>9.2200000000000006</v>
      </c>
      <c r="I595" s="9">
        <v>0.1003</v>
      </c>
      <c r="J595" s="9">
        <v>0.2326</v>
      </c>
      <c r="K595" s="9" t="s">
        <v>1358</v>
      </c>
      <c r="L595" s="9">
        <v>611</v>
      </c>
      <c r="M595" s="9" t="s">
        <v>1426</v>
      </c>
      <c r="N595" s="8" t="str">
        <f t="shared" si="9"/>
        <v>Under Review</v>
      </c>
      <c r="O595" s="90" t="s">
        <v>1420</v>
      </c>
      <c r="P595" s="90" t="s">
        <v>1420</v>
      </c>
      <c r="Q595" s="9"/>
      <c r="R595" s="9">
        <v>84</v>
      </c>
      <c r="S595" s="9">
        <v>4.4400000000000004</v>
      </c>
      <c r="T595" s="3"/>
      <c r="U595" s="13"/>
      <c r="V595" s="4"/>
    </row>
    <row r="596" spans="1:22">
      <c r="A596" s="8" t="s">
        <v>2460</v>
      </c>
      <c r="B596" s="8" t="s">
        <v>440</v>
      </c>
      <c r="C596" s="8" t="s">
        <v>16</v>
      </c>
      <c r="D596" s="8" t="s">
        <v>23</v>
      </c>
      <c r="E596" s="8" t="s">
        <v>1380</v>
      </c>
      <c r="F596" s="8" t="s">
        <v>1384</v>
      </c>
      <c r="G596" s="8">
        <v>98.3</v>
      </c>
      <c r="H596" s="8">
        <v>10.66</v>
      </c>
      <c r="I596" s="8">
        <v>1.2714000000000001</v>
      </c>
      <c r="J596" s="8">
        <v>1.0964</v>
      </c>
      <c r="K596" s="8" t="s">
        <v>1376</v>
      </c>
      <c r="L596" s="8">
        <v>871</v>
      </c>
      <c r="M596" s="8" t="s">
        <v>1403</v>
      </c>
      <c r="N596" s="8" t="str">
        <f t="shared" si="9"/>
        <v>Approved</v>
      </c>
      <c r="O596" s="89" t="s">
        <v>1058</v>
      </c>
      <c r="P596" s="89" t="s">
        <v>1058</v>
      </c>
      <c r="Q596" s="8" t="s">
        <v>2461</v>
      </c>
      <c r="R596" s="8">
        <v>180</v>
      </c>
      <c r="S596" s="8">
        <v>53.7</v>
      </c>
      <c r="T596" s="2"/>
      <c r="U596" s="12"/>
      <c r="V596" s="4"/>
    </row>
    <row r="597" spans="1:22">
      <c r="A597" s="9" t="s">
        <v>2462</v>
      </c>
      <c r="B597" s="9" t="s">
        <v>584</v>
      </c>
      <c r="C597" s="9" t="s">
        <v>41</v>
      </c>
      <c r="D597" s="9" t="s">
        <v>23</v>
      </c>
      <c r="E597" s="9" t="s">
        <v>1374</v>
      </c>
      <c r="F597" s="9" t="s">
        <v>1390</v>
      </c>
      <c r="G597" s="9">
        <v>41.11</v>
      </c>
      <c r="H597" s="9">
        <v>17.809999999999999</v>
      </c>
      <c r="I597" s="9">
        <v>0.3085</v>
      </c>
      <c r="J597" s="9">
        <v>0.65639999999999998</v>
      </c>
      <c r="K597" s="9" t="s">
        <v>1395</v>
      </c>
      <c r="L597" s="9">
        <v>835</v>
      </c>
      <c r="M597" s="9" t="s">
        <v>1396</v>
      </c>
      <c r="N597" s="8" t="str">
        <f t="shared" si="9"/>
        <v>Approved</v>
      </c>
      <c r="O597" s="90" t="s">
        <v>2463</v>
      </c>
      <c r="P597" s="90" t="s">
        <v>2463</v>
      </c>
      <c r="Q597" s="9" t="s">
        <v>1929</v>
      </c>
      <c r="R597" s="9">
        <v>180</v>
      </c>
      <c r="S597" s="9">
        <v>25.07</v>
      </c>
      <c r="T597" s="3"/>
      <c r="U597" s="13"/>
      <c r="V597" s="4"/>
    </row>
    <row r="598" spans="1:22">
      <c r="A598" s="8" t="s">
        <v>2464</v>
      </c>
      <c r="B598" s="8" t="s">
        <v>912</v>
      </c>
      <c r="C598" s="8" t="s">
        <v>32</v>
      </c>
      <c r="D598" s="8" t="s">
        <v>44</v>
      </c>
      <c r="E598" s="8" t="s">
        <v>1400</v>
      </c>
      <c r="F598" s="8" t="s">
        <v>1375</v>
      </c>
      <c r="G598" s="8">
        <v>37.99</v>
      </c>
      <c r="H598" s="8">
        <v>9.69</v>
      </c>
      <c r="I598" s="8">
        <v>0.1991</v>
      </c>
      <c r="J598" s="8">
        <v>0.4955</v>
      </c>
      <c r="K598" s="8" t="s">
        <v>1395</v>
      </c>
      <c r="L598" s="8">
        <v>868</v>
      </c>
      <c r="M598" s="8" t="s">
        <v>1377</v>
      </c>
      <c r="N598" s="8" t="str">
        <f t="shared" si="9"/>
        <v>Approved</v>
      </c>
      <c r="O598" s="89" t="s">
        <v>2465</v>
      </c>
      <c r="P598" s="89" t="s">
        <v>2465</v>
      </c>
      <c r="Q598" s="8" t="s">
        <v>739</v>
      </c>
      <c r="R598" s="8">
        <v>120</v>
      </c>
      <c r="S598" s="8">
        <v>29.43</v>
      </c>
      <c r="T598" s="2"/>
      <c r="U598" s="12"/>
      <c r="V598" s="4"/>
    </row>
    <row r="599" spans="1:22">
      <c r="A599" s="9" t="s">
        <v>2466</v>
      </c>
      <c r="B599" s="9" t="s">
        <v>1269</v>
      </c>
      <c r="C599" s="9" t="s">
        <v>20</v>
      </c>
      <c r="D599" s="9" t="s">
        <v>44</v>
      </c>
      <c r="E599" s="9" t="s">
        <v>1408</v>
      </c>
      <c r="F599" s="9" t="s">
        <v>1375</v>
      </c>
      <c r="G599" s="9">
        <v>40.520000000000003</v>
      </c>
      <c r="H599" s="9">
        <v>11.59</v>
      </c>
      <c r="I599" s="9">
        <v>0.32700000000000001</v>
      </c>
      <c r="J599" s="9">
        <v>1.3379000000000001</v>
      </c>
      <c r="K599" s="9" t="s">
        <v>1376</v>
      </c>
      <c r="L599" s="9">
        <v>845</v>
      </c>
      <c r="M599" s="9" t="s">
        <v>1396</v>
      </c>
      <c r="N599" s="8" t="str">
        <f t="shared" si="9"/>
        <v>Approved</v>
      </c>
      <c r="O599" s="90" t="s">
        <v>1463</v>
      </c>
      <c r="P599" s="90" t="s">
        <v>1463</v>
      </c>
      <c r="Q599" s="9" t="s">
        <v>2467</v>
      </c>
      <c r="R599" s="9">
        <v>36</v>
      </c>
      <c r="S599" s="9">
        <v>34.950000000000003</v>
      </c>
      <c r="T599" s="3"/>
      <c r="U599" s="13"/>
      <c r="V599" s="4"/>
    </row>
    <row r="600" spans="1:22">
      <c r="A600" s="8" t="s">
        <v>2468</v>
      </c>
      <c r="B600" s="8" t="s">
        <v>155</v>
      </c>
      <c r="C600" s="8" t="s">
        <v>28</v>
      </c>
      <c r="D600" s="8" t="s">
        <v>44</v>
      </c>
      <c r="E600" s="8" t="s">
        <v>1400</v>
      </c>
      <c r="F600" s="8" t="s">
        <v>1390</v>
      </c>
      <c r="G600" s="8">
        <v>87.34</v>
      </c>
      <c r="H600" s="8">
        <v>10.73</v>
      </c>
      <c r="I600" s="8">
        <v>1.5124</v>
      </c>
      <c r="J600" s="8">
        <v>0.88549999999999995</v>
      </c>
      <c r="K600" s="8" t="s">
        <v>1376</v>
      </c>
      <c r="L600" s="8">
        <v>562</v>
      </c>
      <c r="M600" s="8" t="s">
        <v>1396</v>
      </c>
      <c r="N600" s="8" t="str">
        <f t="shared" si="9"/>
        <v>Approved</v>
      </c>
      <c r="O600" s="89" t="s">
        <v>2469</v>
      </c>
      <c r="P600" s="89" t="s">
        <v>2469</v>
      </c>
      <c r="Q600" s="8" t="s">
        <v>2422</v>
      </c>
      <c r="R600" s="8">
        <v>240</v>
      </c>
      <c r="S600" s="8">
        <v>34.9</v>
      </c>
      <c r="T600" s="2"/>
      <c r="U600" s="12"/>
      <c r="V600" s="4"/>
    </row>
    <row r="601" spans="1:22">
      <c r="A601" s="9" t="s">
        <v>2470</v>
      </c>
      <c r="B601" s="9" t="s">
        <v>320</v>
      </c>
      <c r="C601" s="9" t="s">
        <v>7</v>
      </c>
      <c r="D601" s="9" t="s">
        <v>10</v>
      </c>
      <c r="E601" s="9" t="s">
        <v>1389</v>
      </c>
      <c r="F601" s="9" t="s">
        <v>1390</v>
      </c>
      <c r="G601" s="9">
        <v>71.400000000000006</v>
      </c>
      <c r="H601" s="9">
        <v>7.77</v>
      </c>
      <c r="I601" s="9">
        <v>0.59119999999999995</v>
      </c>
      <c r="J601" s="9">
        <v>0.58699999999999997</v>
      </c>
      <c r="K601" s="9" t="s">
        <v>1412</v>
      </c>
      <c r="L601" s="9">
        <v>849</v>
      </c>
      <c r="M601" s="9" t="s">
        <v>1396</v>
      </c>
      <c r="N601" s="8" t="str">
        <f t="shared" si="9"/>
        <v>Approved</v>
      </c>
      <c r="O601" s="90" t="s">
        <v>1820</v>
      </c>
      <c r="P601" s="90" t="s">
        <v>1820</v>
      </c>
      <c r="Q601" s="9" t="s">
        <v>2471</v>
      </c>
      <c r="R601" s="9">
        <v>240</v>
      </c>
      <c r="S601" s="9">
        <v>27.41</v>
      </c>
      <c r="T601" s="3"/>
      <c r="U601" s="13"/>
      <c r="V601" s="4"/>
    </row>
    <row r="602" spans="1:22">
      <c r="A602" s="8" t="s">
        <v>2472</v>
      </c>
      <c r="B602" s="8" t="s">
        <v>549</v>
      </c>
      <c r="C602" s="8" t="s">
        <v>24</v>
      </c>
      <c r="D602" s="8" t="s">
        <v>31</v>
      </c>
      <c r="E602" s="8" t="s">
        <v>1380</v>
      </c>
      <c r="F602" s="8" t="s">
        <v>1390</v>
      </c>
      <c r="G602" s="8">
        <v>58.98</v>
      </c>
      <c r="H602" s="8">
        <v>15.84</v>
      </c>
      <c r="I602" s="8">
        <v>0.67830000000000001</v>
      </c>
      <c r="J602" s="8">
        <v>0.8135</v>
      </c>
      <c r="K602" s="8" t="s">
        <v>1385</v>
      </c>
      <c r="L602" s="8">
        <v>778</v>
      </c>
      <c r="M602" s="8" t="s">
        <v>1381</v>
      </c>
      <c r="N602" s="8" t="str">
        <f t="shared" si="9"/>
        <v xml:space="preserve">Rejected </v>
      </c>
      <c r="O602" s="89" t="s">
        <v>2473</v>
      </c>
      <c r="P602" s="89" t="s">
        <v>2473</v>
      </c>
      <c r="Q602" s="8"/>
      <c r="R602" s="8">
        <v>240</v>
      </c>
      <c r="S602" s="8">
        <v>0</v>
      </c>
      <c r="T602" s="2"/>
      <c r="U602" s="12"/>
      <c r="V602" s="4"/>
    </row>
    <row r="603" spans="1:22">
      <c r="A603" s="9" t="s">
        <v>2474</v>
      </c>
      <c r="B603" s="9" t="s">
        <v>1305</v>
      </c>
      <c r="C603" s="9" t="s">
        <v>32</v>
      </c>
      <c r="D603" s="9" t="s">
        <v>31</v>
      </c>
      <c r="E603" s="9" t="s">
        <v>1374</v>
      </c>
      <c r="F603" s="9" t="s">
        <v>1390</v>
      </c>
      <c r="G603" s="9">
        <v>44.55</v>
      </c>
      <c r="H603" s="9">
        <v>10.44</v>
      </c>
      <c r="I603" s="9">
        <v>0.31780000000000003</v>
      </c>
      <c r="J603" s="9">
        <v>1.1393</v>
      </c>
      <c r="K603" s="9" t="s">
        <v>1385</v>
      </c>
      <c r="L603" s="9">
        <v>878</v>
      </c>
      <c r="M603" s="9" t="s">
        <v>1403</v>
      </c>
      <c r="N603" s="8" t="str">
        <f t="shared" si="9"/>
        <v>Approved</v>
      </c>
      <c r="O603" s="90" t="s">
        <v>1537</v>
      </c>
      <c r="P603" s="90" t="s">
        <v>1537</v>
      </c>
      <c r="Q603" s="9" t="s">
        <v>2185</v>
      </c>
      <c r="R603" s="9">
        <v>48</v>
      </c>
      <c r="S603" s="9">
        <v>0</v>
      </c>
      <c r="T603" s="3"/>
      <c r="U603" s="13"/>
      <c r="V603" s="4"/>
    </row>
    <row r="604" spans="1:22">
      <c r="A604" s="8" t="s">
        <v>2475</v>
      </c>
      <c r="B604" s="8" t="s">
        <v>516</v>
      </c>
      <c r="C604" s="8" t="s">
        <v>7</v>
      </c>
      <c r="D604" s="8" t="s">
        <v>1360</v>
      </c>
      <c r="E604" s="8" t="s">
        <v>1389</v>
      </c>
      <c r="F604" s="8" t="s">
        <v>1375</v>
      </c>
      <c r="G604" s="8">
        <v>57.36</v>
      </c>
      <c r="H604" s="8">
        <v>16.59</v>
      </c>
      <c r="I604" s="8">
        <v>0.4173</v>
      </c>
      <c r="J604" s="8">
        <v>0.82350000000000001</v>
      </c>
      <c r="K604" s="8" t="s">
        <v>1358</v>
      </c>
      <c r="L604" s="8">
        <v>775</v>
      </c>
      <c r="M604" s="8" t="s">
        <v>1426</v>
      </c>
      <c r="N604" s="8" t="str">
        <f t="shared" si="9"/>
        <v>Under Review</v>
      </c>
      <c r="O604" s="89" t="s">
        <v>270</v>
      </c>
      <c r="P604" s="89" t="s">
        <v>270</v>
      </c>
      <c r="Q604" s="8"/>
      <c r="R604" s="8">
        <v>240</v>
      </c>
      <c r="S604" s="8">
        <v>5.76</v>
      </c>
      <c r="T604" s="2"/>
      <c r="U604" s="12"/>
      <c r="V604" s="4"/>
    </row>
    <row r="605" spans="1:22">
      <c r="A605" s="9" t="s">
        <v>2476</v>
      </c>
      <c r="B605" s="9" t="s">
        <v>461</v>
      </c>
      <c r="C605" s="9" t="s">
        <v>35</v>
      </c>
      <c r="D605" s="9" t="s">
        <v>10</v>
      </c>
      <c r="E605" s="9" t="s">
        <v>1389</v>
      </c>
      <c r="F605" s="9" t="s">
        <v>1375</v>
      </c>
      <c r="G605" s="9">
        <v>91.6</v>
      </c>
      <c r="H605" s="9">
        <v>14.9</v>
      </c>
      <c r="I605" s="9">
        <v>0.61499999999999999</v>
      </c>
      <c r="J605" s="9">
        <v>1.2758</v>
      </c>
      <c r="K605" s="9" t="s">
        <v>1412</v>
      </c>
      <c r="L605" s="9">
        <v>608</v>
      </c>
      <c r="M605" s="9" t="s">
        <v>1403</v>
      </c>
      <c r="N605" s="8" t="str">
        <f t="shared" si="9"/>
        <v>Approved</v>
      </c>
      <c r="O605" s="90" t="s">
        <v>1804</v>
      </c>
      <c r="P605" s="90" t="s">
        <v>1804</v>
      </c>
      <c r="Q605" s="9" t="s">
        <v>726</v>
      </c>
      <c r="R605" s="9">
        <v>180</v>
      </c>
      <c r="S605" s="9">
        <v>45.67</v>
      </c>
      <c r="T605" s="3"/>
      <c r="U605" s="13"/>
      <c r="V605" s="4"/>
    </row>
    <row r="606" spans="1:22">
      <c r="A606" s="8" t="s">
        <v>2477</v>
      </c>
      <c r="B606" s="8" t="s">
        <v>838</v>
      </c>
      <c r="C606" s="8" t="s">
        <v>28</v>
      </c>
      <c r="D606" s="8" t="s">
        <v>31</v>
      </c>
      <c r="E606" s="8" t="s">
        <v>1411</v>
      </c>
      <c r="F606" s="8" t="s">
        <v>1384</v>
      </c>
      <c r="G606" s="8">
        <v>67.11</v>
      </c>
      <c r="H606" s="8">
        <v>13.99</v>
      </c>
      <c r="I606" s="8">
        <v>1.0226999999999999</v>
      </c>
      <c r="J606" s="8">
        <v>1.8334999999999999</v>
      </c>
      <c r="K606" s="8" t="s">
        <v>1395</v>
      </c>
      <c r="L606" s="8">
        <v>601</v>
      </c>
      <c r="M606" s="8" t="s">
        <v>1396</v>
      </c>
      <c r="N606" s="8" t="str">
        <f t="shared" si="9"/>
        <v>Approved</v>
      </c>
      <c r="O606" s="89" t="s">
        <v>1540</v>
      </c>
      <c r="P606" s="89" t="s">
        <v>1540</v>
      </c>
      <c r="Q606" s="8" t="s">
        <v>2108</v>
      </c>
      <c r="R606" s="8">
        <v>48</v>
      </c>
      <c r="S606" s="8">
        <v>22.24</v>
      </c>
      <c r="T606" s="2"/>
      <c r="U606" s="12"/>
      <c r="V606" s="4"/>
    </row>
    <row r="607" spans="1:22">
      <c r="A607" s="9" t="s">
        <v>2478</v>
      </c>
      <c r="B607" s="9" t="s">
        <v>1351</v>
      </c>
      <c r="C607" s="9" t="s">
        <v>32</v>
      </c>
      <c r="D607" s="9" t="s">
        <v>10</v>
      </c>
      <c r="E607" s="9" t="s">
        <v>1411</v>
      </c>
      <c r="F607" s="9" t="s">
        <v>1375</v>
      </c>
      <c r="G607" s="9">
        <v>80.37</v>
      </c>
      <c r="H607" s="9">
        <v>16.559999999999999</v>
      </c>
      <c r="I607" s="9">
        <v>1.0709</v>
      </c>
      <c r="J607" s="9">
        <v>2.3008000000000002</v>
      </c>
      <c r="K607" s="9" t="s">
        <v>1395</v>
      </c>
      <c r="L607" s="9">
        <v>881</v>
      </c>
      <c r="M607" s="9" t="s">
        <v>1377</v>
      </c>
      <c r="N607" s="8" t="str">
        <f t="shared" si="9"/>
        <v>Approved</v>
      </c>
      <c r="O607" s="90" t="s">
        <v>2479</v>
      </c>
      <c r="P607" s="90" t="s">
        <v>2479</v>
      </c>
      <c r="Q607" s="9" t="s">
        <v>2480</v>
      </c>
      <c r="R607" s="9">
        <v>48</v>
      </c>
      <c r="S607" s="9">
        <v>14.77</v>
      </c>
      <c r="T607" s="3"/>
      <c r="U607" s="13"/>
      <c r="V607" s="4"/>
    </row>
    <row r="608" spans="1:22">
      <c r="A608" s="8" t="s">
        <v>2481</v>
      </c>
      <c r="B608" s="8" t="s">
        <v>1075</v>
      </c>
      <c r="C608" s="8" t="s">
        <v>32</v>
      </c>
      <c r="D608" s="8" t="s">
        <v>44</v>
      </c>
      <c r="E608" s="8" t="s">
        <v>1411</v>
      </c>
      <c r="F608" s="8" t="s">
        <v>1375</v>
      </c>
      <c r="G608" s="8">
        <v>30.61</v>
      </c>
      <c r="H608" s="8">
        <v>14.35</v>
      </c>
      <c r="I608" s="8">
        <v>0.58850000000000002</v>
      </c>
      <c r="J608" s="8">
        <v>1.4746999999999999</v>
      </c>
      <c r="K608" s="8" t="s">
        <v>1412</v>
      </c>
      <c r="L608" s="8">
        <v>745</v>
      </c>
      <c r="M608" s="8" t="s">
        <v>1396</v>
      </c>
      <c r="N608" s="8" t="str">
        <f t="shared" si="9"/>
        <v>Approved</v>
      </c>
      <c r="O608" s="89" t="s">
        <v>1550</v>
      </c>
      <c r="P608" s="89" t="s">
        <v>1550</v>
      </c>
      <c r="Q608" s="8" t="s">
        <v>2143</v>
      </c>
      <c r="R608" s="8">
        <v>24</v>
      </c>
      <c r="S608" s="8">
        <v>24.27</v>
      </c>
      <c r="T608" s="2"/>
      <c r="U608" s="12"/>
      <c r="V608" s="4"/>
    </row>
    <row r="609" spans="1:22">
      <c r="A609" s="9" t="s">
        <v>2482</v>
      </c>
      <c r="B609" s="9" t="s">
        <v>116</v>
      </c>
      <c r="C609" s="9" t="s">
        <v>28</v>
      </c>
      <c r="D609" s="9" t="s">
        <v>31</v>
      </c>
      <c r="E609" s="9" t="s">
        <v>1380</v>
      </c>
      <c r="F609" s="9" t="s">
        <v>1375</v>
      </c>
      <c r="G609" s="9">
        <v>24.33</v>
      </c>
      <c r="H609" s="9">
        <v>12.91</v>
      </c>
      <c r="I609" s="9">
        <v>0.47139999999999999</v>
      </c>
      <c r="J609" s="9">
        <v>0.65159999999999996</v>
      </c>
      <c r="K609" s="9" t="s">
        <v>1376</v>
      </c>
      <c r="L609" s="9">
        <v>580</v>
      </c>
      <c r="M609" s="9" t="s">
        <v>1377</v>
      </c>
      <c r="N609" s="8" t="str">
        <f t="shared" si="9"/>
        <v>Approved</v>
      </c>
      <c r="O609" s="90" t="s">
        <v>2483</v>
      </c>
      <c r="P609" s="90" t="s">
        <v>2483</v>
      </c>
      <c r="Q609" s="9" t="s">
        <v>2484</v>
      </c>
      <c r="R609" s="9">
        <v>48</v>
      </c>
      <c r="S609" s="9">
        <v>7.46</v>
      </c>
      <c r="T609" s="3"/>
      <c r="U609" s="13"/>
      <c r="V609" s="4"/>
    </row>
    <row r="610" spans="1:22">
      <c r="A610" s="8" t="s">
        <v>2485</v>
      </c>
      <c r="B610" s="8" t="s">
        <v>905</v>
      </c>
      <c r="C610" s="8" t="s">
        <v>28</v>
      </c>
      <c r="D610" s="8" t="s">
        <v>23</v>
      </c>
      <c r="E610" s="8" t="s">
        <v>1400</v>
      </c>
      <c r="F610" s="8" t="s">
        <v>1384</v>
      </c>
      <c r="G610" s="8">
        <v>10.97</v>
      </c>
      <c r="H610" s="8">
        <v>15.61</v>
      </c>
      <c r="I610" s="8">
        <v>7.9500000000000001E-2</v>
      </c>
      <c r="J610" s="8">
        <v>0.18110000000000001</v>
      </c>
      <c r="K610" s="8" t="s">
        <v>1376</v>
      </c>
      <c r="L610" s="8">
        <v>830</v>
      </c>
      <c r="M610" s="8" t="s">
        <v>1396</v>
      </c>
      <c r="N610" s="8" t="str">
        <f t="shared" si="9"/>
        <v>Approved</v>
      </c>
      <c r="O610" s="89" t="s">
        <v>2486</v>
      </c>
      <c r="P610" s="89" t="s">
        <v>2486</v>
      </c>
      <c r="Q610" s="8" t="s">
        <v>1612</v>
      </c>
      <c r="R610" s="8">
        <v>120</v>
      </c>
      <c r="S610" s="8">
        <v>1.1200000000000001</v>
      </c>
      <c r="T610" s="2"/>
      <c r="U610" s="12"/>
      <c r="V610" s="4"/>
    </row>
    <row r="611" spans="1:22">
      <c r="A611" s="9" t="s">
        <v>2487</v>
      </c>
      <c r="B611" s="9" t="s">
        <v>1199</v>
      </c>
      <c r="C611" s="9" t="s">
        <v>28</v>
      </c>
      <c r="D611" s="9" t="s">
        <v>31</v>
      </c>
      <c r="E611" s="9" t="s">
        <v>1374</v>
      </c>
      <c r="F611" s="9" t="s">
        <v>1390</v>
      </c>
      <c r="G611" s="9">
        <v>9.66</v>
      </c>
      <c r="H611" s="9">
        <v>10.91</v>
      </c>
      <c r="I611" s="9">
        <v>6.2799999999999995E-2</v>
      </c>
      <c r="J611" s="9">
        <v>0.44979999999999998</v>
      </c>
      <c r="K611" s="9" t="s">
        <v>1385</v>
      </c>
      <c r="L611" s="9">
        <v>779</v>
      </c>
      <c r="M611" s="9" t="s">
        <v>1403</v>
      </c>
      <c r="N611" s="8" t="str">
        <f t="shared" si="9"/>
        <v>Approved</v>
      </c>
      <c r="O611" s="90" t="s">
        <v>1095</v>
      </c>
      <c r="P611" s="90" t="s">
        <v>1095</v>
      </c>
      <c r="Q611" s="9" t="s">
        <v>2488</v>
      </c>
      <c r="R611" s="9">
        <v>24</v>
      </c>
      <c r="S611" s="9">
        <v>0</v>
      </c>
      <c r="T611" s="3"/>
      <c r="U611" s="13"/>
      <c r="V611" s="4"/>
    </row>
    <row r="612" spans="1:22">
      <c r="A612" s="8" t="s">
        <v>2489</v>
      </c>
      <c r="B612" s="8" t="s">
        <v>1263</v>
      </c>
      <c r="C612" s="8" t="s">
        <v>32</v>
      </c>
      <c r="D612" s="8" t="s">
        <v>44</v>
      </c>
      <c r="E612" s="8" t="s">
        <v>1380</v>
      </c>
      <c r="F612" s="8" t="s">
        <v>1375</v>
      </c>
      <c r="G612" s="8">
        <v>59.74</v>
      </c>
      <c r="H612" s="8">
        <v>13.29</v>
      </c>
      <c r="I612" s="8">
        <v>1.0441</v>
      </c>
      <c r="J612" s="8">
        <v>1.3682000000000001</v>
      </c>
      <c r="K612" s="8" t="s">
        <v>1395</v>
      </c>
      <c r="L612" s="8">
        <v>818</v>
      </c>
      <c r="M612" s="8" t="s">
        <v>1396</v>
      </c>
      <c r="N612" s="8" t="str">
        <f t="shared" si="9"/>
        <v>Approved</v>
      </c>
      <c r="O612" s="89" t="s">
        <v>2311</v>
      </c>
      <c r="P612" s="89" t="s">
        <v>2311</v>
      </c>
      <c r="Q612" s="8" t="s">
        <v>1221</v>
      </c>
      <c r="R612" s="8">
        <v>60</v>
      </c>
      <c r="S612" s="8">
        <v>49.26</v>
      </c>
      <c r="T612" s="2"/>
      <c r="U612" s="12"/>
      <c r="V612" s="4"/>
    </row>
    <row r="613" spans="1:22">
      <c r="A613" s="9" t="s">
        <v>2490</v>
      </c>
      <c r="B613" s="9" t="s">
        <v>795</v>
      </c>
      <c r="C613" s="9" t="s">
        <v>12</v>
      </c>
      <c r="D613" s="9" t="s">
        <v>44</v>
      </c>
      <c r="E613" s="9" t="s">
        <v>1411</v>
      </c>
      <c r="F613" s="9" t="s">
        <v>1384</v>
      </c>
      <c r="G613" s="9">
        <v>69.209999999999994</v>
      </c>
      <c r="H613" s="9">
        <v>16.87</v>
      </c>
      <c r="I613" s="9">
        <v>1.0364</v>
      </c>
      <c r="J613" s="9">
        <v>1.0588</v>
      </c>
      <c r="K613" s="9" t="s">
        <v>1376</v>
      </c>
      <c r="L613" s="9">
        <v>580</v>
      </c>
      <c r="M613" s="9" t="s">
        <v>1426</v>
      </c>
      <c r="N613" s="8" t="str">
        <f t="shared" si="9"/>
        <v>Under Review</v>
      </c>
      <c r="O613" s="90" t="s">
        <v>2491</v>
      </c>
      <c r="P613" s="90" t="s">
        <v>2491</v>
      </c>
      <c r="Q613" s="9"/>
      <c r="R613" s="9">
        <v>180</v>
      </c>
      <c r="S613" s="9">
        <v>24.95</v>
      </c>
      <c r="T613" s="3"/>
      <c r="U613" s="13"/>
      <c r="V613" s="4"/>
    </row>
    <row r="614" spans="1:22">
      <c r="A614" s="8" t="s">
        <v>2492</v>
      </c>
      <c r="B614" s="8" t="s">
        <v>669</v>
      </c>
      <c r="C614" s="8" t="s">
        <v>20</v>
      </c>
      <c r="D614" s="8" t="s">
        <v>31</v>
      </c>
      <c r="E614" s="8" t="s">
        <v>1374</v>
      </c>
      <c r="F614" s="8" t="s">
        <v>1375</v>
      </c>
      <c r="G614" s="8">
        <v>21.84</v>
      </c>
      <c r="H614" s="8">
        <v>15.24</v>
      </c>
      <c r="I614" s="8">
        <v>0.12130000000000001</v>
      </c>
      <c r="J614" s="8">
        <v>1.9737</v>
      </c>
      <c r="K614" s="8" t="s">
        <v>1358</v>
      </c>
      <c r="L614" s="8">
        <v>716</v>
      </c>
      <c r="M614" s="8" t="s">
        <v>1396</v>
      </c>
      <c r="N614" s="8" t="str">
        <f t="shared" si="9"/>
        <v>Approved</v>
      </c>
      <c r="O614" s="89" t="s">
        <v>1102</v>
      </c>
      <c r="P614" s="89" t="s">
        <v>1102</v>
      </c>
      <c r="Q614" s="8" t="s">
        <v>2493</v>
      </c>
      <c r="R614" s="8">
        <v>12</v>
      </c>
      <c r="S614" s="8">
        <v>20.72</v>
      </c>
      <c r="T614" s="2"/>
      <c r="U614" s="12"/>
      <c r="V614" s="4"/>
    </row>
    <row r="615" spans="1:22">
      <c r="A615" s="9" t="s">
        <v>2494</v>
      </c>
      <c r="B615" s="9" t="s">
        <v>486</v>
      </c>
      <c r="C615" s="9" t="s">
        <v>28</v>
      </c>
      <c r="D615" s="9" t="s">
        <v>31</v>
      </c>
      <c r="E615" s="9" t="s">
        <v>1411</v>
      </c>
      <c r="F615" s="9" t="s">
        <v>1384</v>
      </c>
      <c r="G615" s="9">
        <v>72.150000000000006</v>
      </c>
      <c r="H615" s="9">
        <v>8.85</v>
      </c>
      <c r="I615" s="9">
        <v>1.0581</v>
      </c>
      <c r="J615" s="9">
        <v>0.64219999999999999</v>
      </c>
      <c r="K615" s="9" t="s">
        <v>1358</v>
      </c>
      <c r="L615" s="9">
        <v>704</v>
      </c>
      <c r="M615" s="9" t="s">
        <v>1426</v>
      </c>
      <c r="N615" s="8" t="str">
        <f t="shared" si="9"/>
        <v>Under Review</v>
      </c>
      <c r="O615" s="90" t="s">
        <v>647</v>
      </c>
      <c r="P615" s="90" t="s">
        <v>647</v>
      </c>
      <c r="Q615" s="9"/>
      <c r="R615" s="9">
        <v>240</v>
      </c>
      <c r="S615" s="9">
        <v>62.14</v>
      </c>
      <c r="T615" s="3"/>
      <c r="U615" s="13"/>
      <c r="V615" s="4"/>
    </row>
    <row r="616" spans="1:22">
      <c r="A616" s="8" t="s">
        <v>2495</v>
      </c>
      <c r="B616" s="8" t="s">
        <v>633</v>
      </c>
      <c r="C616" s="8" t="s">
        <v>20</v>
      </c>
      <c r="D616" s="8" t="s">
        <v>31</v>
      </c>
      <c r="E616" s="8" t="s">
        <v>1380</v>
      </c>
      <c r="F616" s="8" t="s">
        <v>1384</v>
      </c>
      <c r="G616" s="8">
        <v>4.1100000000000003</v>
      </c>
      <c r="H616" s="8">
        <v>10.27</v>
      </c>
      <c r="I616" s="8">
        <v>3.2099999999999997E-2</v>
      </c>
      <c r="J616" s="8">
        <v>4.48E-2</v>
      </c>
      <c r="K616" s="8" t="s">
        <v>1376</v>
      </c>
      <c r="L616" s="8">
        <v>887</v>
      </c>
      <c r="M616" s="8" t="s">
        <v>1377</v>
      </c>
      <c r="N616" s="8" t="str">
        <f t="shared" si="9"/>
        <v>Approved</v>
      </c>
      <c r="O616" s="89" t="s">
        <v>2496</v>
      </c>
      <c r="P616" s="89" t="s">
        <v>2496</v>
      </c>
      <c r="Q616" s="8" t="s">
        <v>2307</v>
      </c>
      <c r="R616" s="8">
        <v>180</v>
      </c>
      <c r="S616" s="8">
        <v>0.88</v>
      </c>
      <c r="T616" s="2"/>
      <c r="U616" s="12"/>
      <c r="V616" s="4"/>
    </row>
    <row r="617" spans="1:22">
      <c r="A617" s="9" t="s">
        <v>2497</v>
      </c>
      <c r="B617" s="9" t="s">
        <v>674</v>
      </c>
      <c r="C617" s="9" t="s">
        <v>28</v>
      </c>
      <c r="D617" s="9" t="s">
        <v>23</v>
      </c>
      <c r="E617" s="9" t="s">
        <v>1374</v>
      </c>
      <c r="F617" s="9" t="s">
        <v>1384</v>
      </c>
      <c r="G617" s="9">
        <v>1.74</v>
      </c>
      <c r="H617" s="9">
        <v>18</v>
      </c>
      <c r="I617" s="9">
        <v>1.9599999999999999E-2</v>
      </c>
      <c r="J617" s="9">
        <v>2.8000000000000001E-2</v>
      </c>
      <c r="K617" s="9" t="s">
        <v>1412</v>
      </c>
      <c r="L617" s="9">
        <v>643</v>
      </c>
      <c r="M617" s="9" t="s">
        <v>1386</v>
      </c>
      <c r="N617" s="8" t="str">
        <f t="shared" si="9"/>
        <v>Rejected</v>
      </c>
      <c r="O617" s="90" t="s">
        <v>1520</v>
      </c>
      <c r="P617" s="90" t="s">
        <v>1520</v>
      </c>
      <c r="Q617" s="9"/>
      <c r="R617" s="9">
        <v>180</v>
      </c>
      <c r="S617" s="9">
        <v>1.48</v>
      </c>
      <c r="T617" s="3"/>
      <c r="U617" s="13"/>
      <c r="V617" s="4"/>
    </row>
    <row r="618" spans="1:22">
      <c r="A618" s="8" t="s">
        <v>2498</v>
      </c>
      <c r="B618" s="8" t="s">
        <v>1334</v>
      </c>
      <c r="C618" s="8" t="s">
        <v>24</v>
      </c>
      <c r="D618" s="8" t="s">
        <v>1360</v>
      </c>
      <c r="E618" s="8" t="s">
        <v>1374</v>
      </c>
      <c r="F618" s="8" t="s">
        <v>1384</v>
      </c>
      <c r="G618" s="8">
        <v>42.37</v>
      </c>
      <c r="H618" s="8">
        <v>14.45</v>
      </c>
      <c r="I618" s="8">
        <v>0.66400000000000003</v>
      </c>
      <c r="J618" s="8">
        <v>0.80459999999999998</v>
      </c>
      <c r="K618" s="8" t="s">
        <v>1412</v>
      </c>
      <c r="L618" s="8">
        <v>556</v>
      </c>
      <c r="M618" s="8" t="s">
        <v>1396</v>
      </c>
      <c r="N618" s="8" t="str">
        <f t="shared" si="9"/>
        <v>Approved</v>
      </c>
      <c r="O618" s="89" t="s">
        <v>2141</v>
      </c>
      <c r="P618" s="89" t="s">
        <v>2141</v>
      </c>
      <c r="Q618" s="8" t="s">
        <v>1017</v>
      </c>
      <c r="R618" s="8">
        <v>84</v>
      </c>
      <c r="S618" s="8">
        <v>32.020000000000003</v>
      </c>
      <c r="T618" s="2"/>
      <c r="U618" s="12"/>
      <c r="V618" s="4"/>
    </row>
    <row r="619" spans="1:22">
      <c r="A619" s="9" t="s">
        <v>2499</v>
      </c>
      <c r="B619" s="9" t="s">
        <v>294</v>
      </c>
      <c r="C619" s="9" t="s">
        <v>28</v>
      </c>
      <c r="D619" s="9" t="s">
        <v>23</v>
      </c>
      <c r="E619" s="9" t="s">
        <v>1408</v>
      </c>
      <c r="F619" s="9" t="s">
        <v>1390</v>
      </c>
      <c r="G619" s="9">
        <v>39.68</v>
      </c>
      <c r="H619" s="9">
        <v>14</v>
      </c>
      <c r="I619" s="9">
        <v>0.74990000000000001</v>
      </c>
      <c r="J619" s="9">
        <v>1.0843</v>
      </c>
      <c r="K619" s="9" t="s">
        <v>1376</v>
      </c>
      <c r="L619" s="9">
        <v>666</v>
      </c>
      <c r="M619" s="9" t="s">
        <v>1381</v>
      </c>
      <c r="N619" s="8" t="str">
        <f t="shared" si="9"/>
        <v xml:space="preserve">Rejected </v>
      </c>
      <c r="O619" s="90" t="s">
        <v>2375</v>
      </c>
      <c r="P619" s="90" t="s">
        <v>2375</v>
      </c>
      <c r="Q619" s="9"/>
      <c r="R619" s="9">
        <v>48</v>
      </c>
      <c r="S619" s="9">
        <v>19.309999999999999</v>
      </c>
      <c r="T619" s="3"/>
      <c r="U619" s="13"/>
      <c r="V619" s="4"/>
    </row>
    <row r="620" spans="1:22">
      <c r="A620" s="8" t="s">
        <v>2500</v>
      </c>
      <c r="B620" s="8" t="s">
        <v>825</v>
      </c>
      <c r="C620" s="8" t="s">
        <v>35</v>
      </c>
      <c r="D620" s="8" t="s">
        <v>10</v>
      </c>
      <c r="E620" s="8" t="s">
        <v>1408</v>
      </c>
      <c r="F620" s="8" t="s">
        <v>1375</v>
      </c>
      <c r="G620" s="8">
        <v>2.77</v>
      </c>
      <c r="H620" s="8">
        <v>18.12</v>
      </c>
      <c r="I620" s="8">
        <v>1.6500000000000001E-2</v>
      </c>
      <c r="J620" s="8">
        <v>5.0099999999999999E-2</v>
      </c>
      <c r="K620" s="8" t="s">
        <v>1376</v>
      </c>
      <c r="L620" s="8">
        <v>891</v>
      </c>
      <c r="M620" s="8" t="s">
        <v>1403</v>
      </c>
      <c r="N620" s="8" t="str">
        <f t="shared" si="9"/>
        <v>Approved</v>
      </c>
      <c r="O620" s="89" t="s">
        <v>2501</v>
      </c>
      <c r="P620" s="89" t="s">
        <v>2501</v>
      </c>
      <c r="Q620" s="8" t="s">
        <v>1230</v>
      </c>
      <c r="R620" s="8">
        <v>120</v>
      </c>
      <c r="S620" s="8">
        <v>1.02</v>
      </c>
      <c r="T620" s="2"/>
      <c r="U620" s="12"/>
      <c r="V620" s="4"/>
    </row>
    <row r="621" spans="1:22">
      <c r="A621" s="9" t="s">
        <v>2502</v>
      </c>
      <c r="B621" s="9" t="s">
        <v>510</v>
      </c>
      <c r="C621" s="9" t="s">
        <v>7</v>
      </c>
      <c r="D621" s="9" t="s">
        <v>1360</v>
      </c>
      <c r="E621" s="9" t="s">
        <v>1374</v>
      </c>
      <c r="F621" s="9" t="s">
        <v>1390</v>
      </c>
      <c r="G621" s="9">
        <v>26.16</v>
      </c>
      <c r="H621" s="9">
        <v>13.34</v>
      </c>
      <c r="I621" s="9">
        <v>0.1467</v>
      </c>
      <c r="J621" s="9">
        <v>0.33689999999999998</v>
      </c>
      <c r="K621" s="9" t="s">
        <v>1395</v>
      </c>
      <c r="L621" s="9">
        <v>606</v>
      </c>
      <c r="M621" s="9" t="s">
        <v>1377</v>
      </c>
      <c r="N621" s="8" t="str">
        <f t="shared" si="9"/>
        <v>Approved</v>
      </c>
      <c r="O621" s="90" t="s">
        <v>2503</v>
      </c>
      <c r="P621" s="90" t="s">
        <v>2503</v>
      </c>
      <c r="Q621" s="9" t="s">
        <v>652</v>
      </c>
      <c r="R621" s="9">
        <v>180</v>
      </c>
      <c r="S621" s="9">
        <v>3.68</v>
      </c>
      <c r="T621" s="3"/>
      <c r="U621" s="13"/>
      <c r="V621" s="4"/>
    </row>
    <row r="622" spans="1:22">
      <c r="A622" s="8" t="s">
        <v>2504</v>
      </c>
      <c r="B622" s="8" t="s">
        <v>822</v>
      </c>
      <c r="C622" s="8" t="s">
        <v>38</v>
      </c>
      <c r="D622" s="8" t="s">
        <v>44</v>
      </c>
      <c r="E622" s="8" t="s">
        <v>1380</v>
      </c>
      <c r="F622" s="8" t="s">
        <v>1390</v>
      </c>
      <c r="G622" s="8">
        <v>86.99</v>
      </c>
      <c r="H622" s="8">
        <v>15.93</v>
      </c>
      <c r="I622" s="8">
        <v>1.4632000000000001</v>
      </c>
      <c r="J622" s="8">
        <v>7.8898000000000001</v>
      </c>
      <c r="K622" s="8" t="s">
        <v>1376</v>
      </c>
      <c r="L622" s="8">
        <v>748</v>
      </c>
      <c r="M622" s="8" t="s">
        <v>1403</v>
      </c>
      <c r="N622" s="8" t="str">
        <f t="shared" si="9"/>
        <v>Approved</v>
      </c>
      <c r="O622" s="89" t="s">
        <v>1218</v>
      </c>
      <c r="P622" s="89" t="s">
        <v>1218</v>
      </c>
      <c r="Q622" s="8" t="s">
        <v>1848</v>
      </c>
      <c r="R622" s="8">
        <v>12</v>
      </c>
      <c r="S622" s="8">
        <v>57.6</v>
      </c>
      <c r="T622" s="2"/>
      <c r="U622" s="12"/>
      <c r="V622" s="4"/>
    </row>
    <row r="623" spans="1:22">
      <c r="A623" s="9" t="s">
        <v>2505</v>
      </c>
      <c r="B623" s="9" t="s">
        <v>420</v>
      </c>
      <c r="C623" s="9" t="s">
        <v>32</v>
      </c>
      <c r="D623" s="9" t="s">
        <v>23</v>
      </c>
      <c r="E623" s="9" t="s">
        <v>1374</v>
      </c>
      <c r="F623" s="9" t="s">
        <v>1375</v>
      </c>
      <c r="G623" s="9">
        <v>18.55</v>
      </c>
      <c r="H623" s="9">
        <v>7.66</v>
      </c>
      <c r="I623" s="9">
        <v>0.21229999999999999</v>
      </c>
      <c r="J623" s="9">
        <v>0.28599999999999998</v>
      </c>
      <c r="K623" s="9" t="s">
        <v>1395</v>
      </c>
      <c r="L623" s="9">
        <v>602</v>
      </c>
      <c r="M623" s="9" t="s">
        <v>1377</v>
      </c>
      <c r="N623" s="8" t="str">
        <f t="shared" si="9"/>
        <v>Approved</v>
      </c>
      <c r="O623" s="90" t="s">
        <v>2506</v>
      </c>
      <c r="P623" s="90" t="s">
        <v>2506</v>
      </c>
      <c r="Q623" s="9" t="s">
        <v>2000</v>
      </c>
      <c r="R623" s="9">
        <v>84</v>
      </c>
      <c r="S623" s="9">
        <v>3.9</v>
      </c>
      <c r="T623" s="3"/>
      <c r="U623" s="13"/>
      <c r="V623" s="4"/>
    </row>
    <row r="624" spans="1:22">
      <c r="A624" s="8" t="s">
        <v>2507</v>
      </c>
      <c r="B624" s="8" t="s">
        <v>977</v>
      </c>
      <c r="C624" s="8" t="s">
        <v>24</v>
      </c>
      <c r="D624" s="8" t="s">
        <v>31</v>
      </c>
      <c r="E624" s="8" t="s">
        <v>1400</v>
      </c>
      <c r="F624" s="8" t="s">
        <v>1384</v>
      </c>
      <c r="G624" s="8">
        <v>90.69</v>
      </c>
      <c r="H624" s="8">
        <v>9.3000000000000007</v>
      </c>
      <c r="I624" s="8">
        <v>0.58620000000000005</v>
      </c>
      <c r="J624" s="8">
        <v>1.8957999999999999</v>
      </c>
      <c r="K624" s="8" t="s">
        <v>1412</v>
      </c>
      <c r="L624" s="8">
        <v>659</v>
      </c>
      <c r="M624" s="8" t="s">
        <v>1403</v>
      </c>
      <c r="N624" s="8" t="str">
        <f t="shared" si="9"/>
        <v>Approved</v>
      </c>
      <c r="O624" s="89" t="s">
        <v>2437</v>
      </c>
      <c r="P624" s="89" t="s">
        <v>2437</v>
      </c>
      <c r="Q624" s="8" t="s">
        <v>1378</v>
      </c>
      <c r="R624" s="8">
        <v>60</v>
      </c>
      <c r="S624" s="8">
        <v>84.83</v>
      </c>
      <c r="T624" s="2"/>
      <c r="U624" s="12"/>
      <c r="V624" s="4"/>
    </row>
    <row r="625" spans="1:22">
      <c r="A625" s="9" t="s">
        <v>2508</v>
      </c>
      <c r="B625" s="9" t="s">
        <v>61</v>
      </c>
      <c r="C625" s="9" t="s">
        <v>20</v>
      </c>
      <c r="D625" s="9" t="s">
        <v>10</v>
      </c>
      <c r="E625" s="9" t="s">
        <v>1408</v>
      </c>
      <c r="F625" s="9" t="s">
        <v>1384</v>
      </c>
      <c r="G625" s="9">
        <v>12.22</v>
      </c>
      <c r="H625" s="9">
        <v>8.84</v>
      </c>
      <c r="I625" s="9">
        <v>0.20150000000000001</v>
      </c>
      <c r="J625" s="9">
        <v>0.1087</v>
      </c>
      <c r="K625" s="9" t="s">
        <v>1376</v>
      </c>
      <c r="L625" s="9">
        <v>657</v>
      </c>
      <c r="M625" s="9" t="s">
        <v>1403</v>
      </c>
      <c r="N625" s="8" t="str">
        <f t="shared" si="9"/>
        <v>Approved</v>
      </c>
      <c r="O625" s="90" t="s">
        <v>2509</v>
      </c>
      <c r="P625" s="90" t="s">
        <v>2509</v>
      </c>
      <c r="Q625" s="9" t="s">
        <v>2510</v>
      </c>
      <c r="R625" s="9">
        <v>240</v>
      </c>
      <c r="S625" s="9">
        <v>8.16</v>
      </c>
      <c r="T625" s="3"/>
      <c r="U625" s="13"/>
      <c r="V625" s="4"/>
    </row>
    <row r="626" spans="1:22">
      <c r="A626" s="8" t="s">
        <v>2511</v>
      </c>
      <c r="B626" s="8" t="s">
        <v>1129</v>
      </c>
      <c r="C626" s="8" t="s">
        <v>12</v>
      </c>
      <c r="D626" s="8" t="s">
        <v>31</v>
      </c>
      <c r="E626" s="8" t="s">
        <v>1389</v>
      </c>
      <c r="F626" s="8" t="s">
        <v>1375</v>
      </c>
      <c r="G626" s="8">
        <v>80.849999999999994</v>
      </c>
      <c r="H626" s="8">
        <v>10.25</v>
      </c>
      <c r="I626" s="8">
        <v>0.4264</v>
      </c>
      <c r="J626" s="8">
        <v>3.7402000000000002</v>
      </c>
      <c r="K626" s="8" t="s">
        <v>1385</v>
      </c>
      <c r="L626" s="8">
        <v>700</v>
      </c>
      <c r="M626" s="8" t="s">
        <v>1386</v>
      </c>
      <c r="N626" s="8" t="str">
        <f t="shared" si="9"/>
        <v>Rejected</v>
      </c>
      <c r="O626" s="89" t="s">
        <v>668</v>
      </c>
      <c r="P626" s="89" t="s">
        <v>668</v>
      </c>
      <c r="Q626" s="8"/>
      <c r="R626" s="8">
        <v>24</v>
      </c>
      <c r="S626" s="8">
        <v>0</v>
      </c>
      <c r="T626" s="2"/>
      <c r="U626" s="12"/>
      <c r="V626" s="4"/>
    </row>
    <row r="627" spans="1:22">
      <c r="A627" s="9" t="s">
        <v>2512</v>
      </c>
      <c r="B627" s="9" t="s">
        <v>1015</v>
      </c>
      <c r="C627" s="9" t="s">
        <v>38</v>
      </c>
      <c r="D627" s="9" t="s">
        <v>1360</v>
      </c>
      <c r="E627" s="9" t="s">
        <v>1400</v>
      </c>
      <c r="F627" s="9" t="s">
        <v>1390</v>
      </c>
      <c r="G627" s="9">
        <v>35.79</v>
      </c>
      <c r="H627" s="9">
        <v>11.78</v>
      </c>
      <c r="I627" s="9">
        <v>0.58520000000000005</v>
      </c>
      <c r="J627" s="9">
        <v>1.6811</v>
      </c>
      <c r="K627" s="9" t="s">
        <v>1358</v>
      </c>
      <c r="L627" s="9">
        <v>658</v>
      </c>
      <c r="M627" s="9" t="s">
        <v>1377</v>
      </c>
      <c r="N627" s="8" t="str">
        <f t="shared" si="9"/>
        <v>Approved</v>
      </c>
      <c r="O627" s="90" t="s">
        <v>1545</v>
      </c>
      <c r="P627" s="90" t="s">
        <v>1545</v>
      </c>
      <c r="Q627" s="9" t="s">
        <v>1218</v>
      </c>
      <c r="R627" s="9">
        <v>24</v>
      </c>
      <c r="S627" s="9">
        <v>9.36</v>
      </c>
      <c r="T627" s="3"/>
      <c r="U627" s="13"/>
      <c r="V627" s="4"/>
    </row>
    <row r="628" spans="1:22">
      <c r="A628" s="8" t="s">
        <v>2513</v>
      </c>
      <c r="B628" s="8" t="s">
        <v>1080</v>
      </c>
      <c r="C628" s="8" t="s">
        <v>12</v>
      </c>
      <c r="D628" s="8" t="s">
        <v>1360</v>
      </c>
      <c r="E628" s="8" t="s">
        <v>1374</v>
      </c>
      <c r="F628" s="8" t="s">
        <v>1375</v>
      </c>
      <c r="G628" s="8">
        <v>56.19</v>
      </c>
      <c r="H628" s="8">
        <v>11.04</v>
      </c>
      <c r="I628" s="8">
        <v>0.59189999999999998</v>
      </c>
      <c r="J628" s="8">
        <v>4.9672000000000001</v>
      </c>
      <c r="K628" s="8"/>
      <c r="L628" s="8">
        <v>683</v>
      </c>
      <c r="M628" s="8" t="s">
        <v>1377</v>
      </c>
      <c r="N628" s="8" t="str">
        <f t="shared" si="9"/>
        <v>Approved</v>
      </c>
      <c r="O628" s="89" t="s">
        <v>2401</v>
      </c>
      <c r="P628" s="89" t="s">
        <v>2401</v>
      </c>
      <c r="Q628" s="8" t="s">
        <v>1835</v>
      </c>
      <c r="R628" s="8">
        <v>12</v>
      </c>
      <c r="S628" s="8">
        <v>0</v>
      </c>
      <c r="T628" s="2"/>
      <c r="U628" s="12"/>
      <c r="V628" s="4"/>
    </row>
    <row r="629" spans="1:22">
      <c r="A629" s="9" t="s">
        <v>2514</v>
      </c>
      <c r="B629" s="9" t="s">
        <v>985</v>
      </c>
      <c r="C629" s="9" t="s">
        <v>28</v>
      </c>
      <c r="D629" s="9" t="s">
        <v>31</v>
      </c>
      <c r="E629" s="9" t="s">
        <v>1400</v>
      </c>
      <c r="F629" s="9" t="s">
        <v>1390</v>
      </c>
      <c r="G629" s="9">
        <v>83.91</v>
      </c>
      <c r="H629" s="9">
        <v>16.98</v>
      </c>
      <c r="I629" s="9">
        <v>0.52680000000000005</v>
      </c>
      <c r="J629" s="9">
        <v>4.1478999999999999</v>
      </c>
      <c r="K629" s="9" t="s">
        <v>1358</v>
      </c>
      <c r="L629" s="9">
        <v>829</v>
      </c>
      <c r="M629" s="9" t="s">
        <v>1403</v>
      </c>
      <c r="N629" s="8" t="str">
        <f t="shared" si="9"/>
        <v>Approved</v>
      </c>
      <c r="O629" s="90" t="s">
        <v>2202</v>
      </c>
      <c r="P629" s="90" t="s">
        <v>2202</v>
      </c>
      <c r="Q629" s="9" t="s">
        <v>2515</v>
      </c>
      <c r="R629" s="9">
        <v>24</v>
      </c>
      <c r="S629" s="9">
        <v>18.07</v>
      </c>
      <c r="T629" s="3"/>
      <c r="U629" s="13"/>
      <c r="V629" s="4"/>
    </row>
    <row r="630" spans="1:22">
      <c r="A630" s="8" t="s">
        <v>2516</v>
      </c>
      <c r="B630" s="8" t="s">
        <v>1059</v>
      </c>
      <c r="C630" s="8" t="s">
        <v>28</v>
      </c>
      <c r="D630" s="8" t="s">
        <v>10</v>
      </c>
      <c r="E630" s="8" t="s">
        <v>1411</v>
      </c>
      <c r="F630" s="8" t="s">
        <v>1384</v>
      </c>
      <c r="G630" s="8">
        <v>78.83</v>
      </c>
      <c r="H630" s="8">
        <v>10.210000000000001</v>
      </c>
      <c r="I630" s="8">
        <v>1.0291999999999999</v>
      </c>
      <c r="J630" s="8">
        <v>1.0508999999999999</v>
      </c>
      <c r="K630" s="8" t="s">
        <v>1412</v>
      </c>
      <c r="L630" s="8">
        <v>743</v>
      </c>
      <c r="M630" s="8" t="s">
        <v>1396</v>
      </c>
      <c r="N630" s="8" t="str">
        <f t="shared" si="9"/>
        <v>Approved</v>
      </c>
      <c r="O630" s="89" t="s">
        <v>1886</v>
      </c>
      <c r="P630" s="89" t="s">
        <v>1886</v>
      </c>
      <c r="Q630" s="8" t="s">
        <v>2517</v>
      </c>
      <c r="R630" s="8">
        <v>120</v>
      </c>
      <c r="S630" s="8">
        <v>70.8</v>
      </c>
      <c r="T630" s="2"/>
      <c r="U630" s="12"/>
      <c r="V630" s="4"/>
    </row>
    <row r="631" spans="1:22">
      <c r="A631" s="9" t="s">
        <v>2518</v>
      </c>
      <c r="B631" s="9" t="s">
        <v>1020</v>
      </c>
      <c r="C631" s="9" t="s">
        <v>24</v>
      </c>
      <c r="D631" s="9" t="s">
        <v>44</v>
      </c>
      <c r="E631" s="9" t="s">
        <v>1389</v>
      </c>
      <c r="F631" s="9" t="s">
        <v>1375</v>
      </c>
      <c r="G631" s="9">
        <v>34.65</v>
      </c>
      <c r="H631" s="9">
        <v>8.32</v>
      </c>
      <c r="I631" s="9">
        <v>0.44919999999999999</v>
      </c>
      <c r="J631" s="9">
        <v>1.5722</v>
      </c>
      <c r="K631" s="9" t="s">
        <v>1376</v>
      </c>
      <c r="L631" s="9">
        <v>796</v>
      </c>
      <c r="M631" s="9" t="s">
        <v>1426</v>
      </c>
      <c r="N631" s="8" t="str">
        <f t="shared" si="9"/>
        <v>Under Review</v>
      </c>
      <c r="O631" s="90" t="s">
        <v>2404</v>
      </c>
      <c r="P631" s="90" t="s">
        <v>2404</v>
      </c>
      <c r="Q631" s="9"/>
      <c r="R631" s="9">
        <v>24</v>
      </c>
      <c r="S631" s="9">
        <v>15.45</v>
      </c>
      <c r="T631" s="3"/>
      <c r="U631" s="13"/>
      <c r="V631" s="4"/>
    </row>
    <row r="632" spans="1:22">
      <c r="A632" s="8" t="s">
        <v>2519</v>
      </c>
      <c r="B632" s="8" t="s">
        <v>347</v>
      </c>
      <c r="C632" s="8" t="s">
        <v>12</v>
      </c>
      <c r="D632" s="8" t="s">
        <v>1360</v>
      </c>
      <c r="E632" s="8" t="s">
        <v>1411</v>
      </c>
      <c r="F632" s="8" t="s">
        <v>1390</v>
      </c>
      <c r="G632" s="8">
        <v>60.36</v>
      </c>
      <c r="H632" s="8">
        <v>8.75</v>
      </c>
      <c r="I632" s="8">
        <v>1.1841999999999999</v>
      </c>
      <c r="J632" s="8">
        <v>0.96350000000000002</v>
      </c>
      <c r="K632" s="8" t="s">
        <v>1412</v>
      </c>
      <c r="L632" s="8">
        <v>859</v>
      </c>
      <c r="M632" s="8" t="s">
        <v>1396</v>
      </c>
      <c r="N632" s="8" t="str">
        <f t="shared" si="9"/>
        <v>Approved</v>
      </c>
      <c r="O632" s="89" t="s">
        <v>927</v>
      </c>
      <c r="P632" s="89" t="s">
        <v>927</v>
      </c>
      <c r="Q632" s="8" t="s">
        <v>941</v>
      </c>
      <c r="R632" s="8">
        <v>84</v>
      </c>
      <c r="S632" s="8">
        <v>16.93</v>
      </c>
      <c r="T632" s="2"/>
      <c r="U632" s="12"/>
      <c r="V632" s="4"/>
    </row>
    <row r="633" spans="1:22">
      <c r="A633" s="9" t="s">
        <v>2520</v>
      </c>
      <c r="B633" s="9" t="s">
        <v>477</v>
      </c>
      <c r="C633" s="9" t="s">
        <v>24</v>
      </c>
      <c r="D633" s="9" t="s">
        <v>23</v>
      </c>
      <c r="E633" s="9" t="s">
        <v>1411</v>
      </c>
      <c r="F633" s="9" t="s">
        <v>1384</v>
      </c>
      <c r="G633" s="9">
        <v>81.349999999999994</v>
      </c>
      <c r="H633" s="9">
        <v>13.85</v>
      </c>
      <c r="I633" s="9">
        <v>1.2493000000000001</v>
      </c>
      <c r="J633" s="9">
        <v>1.8866000000000001</v>
      </c>
      <c r="K633" s="9" t="s">
        <v>1358</v>
      </c>
      <c r="L633" s="9">
        <v>727</v>
      </c>
      <c r="M633" s="9" t="s">
        <v>1381</v>
      </c>
      <c r="N633" s="8" t="str">
        <f t="shared" si="9"/>
        <v xml:space="preserve">Rejected </v>
      </c>
      <c r="O633" s="90" t="s">
        <v>2521</v>
      </c>
      <c r="P633" s="90" t="s">
        <v>2521</v>
      </c>
      <c r="Q633" s="9"/>
      <c r="R633" s="9">
        <v>60</v>
      </c>
      <c r="S633" s="9">
        <v>15.08</v>
      </c>
      <c r="T633" s="3"/>
      <c r="U633" s="13"/>
      <c r="V633" s="4"/>
    </row>
    <row r="634" spans="1:22">
      <c r="A634" s="8" t="s">
        <v>2522</v>
      </c>
      <c r="B634" s="8" t="s">
        <v>527</v>
      </c>
      <c r="C634" s="8" t="s">
        <v>32</v>
      </c>
      <c r="D634" s="8" t="s">
        <v>10</v>
      </c>
      <c r="E634" s="8" t="s">
        <v>1374</v>
      </c>
      <c r="F634" s="8" t="s">
        <v>1375</v>
      </c>
      <c r="G634" s="8">
        <v>27.64</v>
      </c>
      <c r="H634" s="8">
        <v>8.26</v>
      </c>
      <c r="I634" s="8">
        <v>0.53159999999999996</v>
      </c>
      <c r="J634" s="8">
        <v>2.4077000000000002</v>
      </c>
      <c r="K634" s="8" t="s">
        <v>1385</v>
      </c>
      <c r="L634" s="8">
        <v>752</v>
      </c>
      <c r="M634" s="8" t="s">
        <v>1377</v>
      </c>
      <c r="N634" s="8" t="str">
        <f t="shared" si="9"/>
        <v>Approved</v>
      </c>
      <c r="O634" s="89" t="s">
        <v>1982</v>
      </c>
      <c r="P634" s="89" t="s">
        <v>1982</v>
      </c>
      <c r="Q634" s="8" t="s">
        <v>2523</v>
      </c>
      <c r="R634" s="8">
        <v>12</v>
      </c>
      <c r="S634" s="8">
        <v>0</v>
      </c>
      <c r="T634" s="2"/>
      <c r="U634" s="12"/>
      <c r="V634" s="4"/>
    </row>
    <row r="635" spans="1:22">
      <c r="A635" s="9" t="s">
        <v>2524</v>
      </c>
      <c r="B635" s="9" t="s">
        <v>234</v>
      </c>
      <c r="C635" s="9" t="s">
        <v>24</v>
      </c>
      <c r="D635" s="9" t="s">
        <v>1360</v>
      </c>
      <c r="E635" s="9" t="s">
        <v>1411</v>
      </c>
      <c r="F635" s="9" t="s">
        <v>1390</v>
      </c>
      <c r="G635" s="9">
        <v>89.61</v>
      </c>
      <c r="H635" s="9">
        <v>11.17</v>
      </c>
      <c r="I635" s="9">
        <v>0.69689999999999996</v>
      </c>
      <c r="J635" s="9">
        <v>4.1836000000000002</v>
      </c>
      <c r="K635" s="9" t="s">
        <v>1385</v>
      </c>
      <c r="L635" s="9">
        <v>648</v>
      </c>
      <c r="M635" s="9" t="s">
        <v>1377</v>
      </c>
      <c r="N635" s="8" t="str">
        <f t="shared" si="9"/>
        <v>Approved</v>
      </c>
      <c r="O635" s="90" t="s">
        <v>2173</v>
      </c>
      <c r="P635" s="90" t="s">
        <v>2173</v>
      </c>
      <c r="Q635" s="9" t="s">
        <v>1567</v>
      </c>
      <c r="R635" s="9">
        <v>24</v>
      </c>
      <c r="S635" s="9">
        <v>0</v>
      </c>
      <c r="T635" s="3"/>
      <c r="U635" s="13"/>
      <c r="V635" s="4"/>
    </row>
    <row r="636" spans="1:22">
      <c r="A636" s="8" t="s">
        <v>2525</v>
      </c>
      <c r="B636" s="8" t="s">
        <v>1334</v>
      </c>
      <c r="C636" s="8" t="s">
        <v>38</v>
      </c>
      <c r="D636" s="8" t="s">
        <v>1360</v>
      </c>
      <c r="E636" s="8" t="s">
        <v>1400</v>
      </c>
      <c r="F636" s="8" t="s">
        <v>1384</v>
      </c>
      <c r="G636" s="8">
        <v>68.459999999999994</v>
      </c>
      <c r="H636" s="8">
        <v>13.84</v>
      </c>
      <c r="I636" s="8">
        <v>1.0918000000000001</v>
      </c>
      <c r="J636" s="8">
        <v>1.8653</v>
      </c>
      <c r="K636" s="8" t="s">
        <v>1376</v>
      </c>
      <c r="L636" s="8">
        <v>556</v>
      </c>
      <c r="M636" s="8" t="s">
        <v>1403</v>
      </c>
      <c r="N636" s="8" t="str">
        <f t="shared" si="9"/>
        <v>Approved</v>
      </c>
      <c r="O636" s="89" t="s">
        <v>1230</v>
      </c>
      <c r="P636" s="89" t="s">
        <v>1230</v>
      </c>
      <c r="Q636" s="8" t="s">
        <v>1725</v>
      </c>
      <c r="R636" s="8">
        <v>48</v>
      </c>
      <c r="S636" s="8">
        <v>31.85</v>
      </c>
      <c r="T636" s="2"/>
      <c r="U636" s="12"/>
      <c r="V636" s="4"/>
    </row>
    <row r="637" spans="1:22">
      <c r="A637" s="9" t="s">
        <v>2526</v>
      </c>
      <c r="B637" s="9" t="s">
        <v>1177</v>
      </c>
      <c r="C637" s="9" t="s">
        <v>38</v>
      </c>
      <c r="D637" s="9" t="s">
        <v>31</v>
      </c>
      <c r="E637" s="9" t="s">
        <v>1408</v>
      </c>
      <c r="F637" s="9" t="s">
        <v>1384</v>
      </c>
      <c r="G637" s="9">
        <v>41.05</v>
      </c>
      <c r="H637" s="9">
        <v>17.52</v>
      </c>
      <c r="I637" s="9">
        <v>0.38240000000000002</v>
      </c>
      <c r="J637" s="9">
        <v>1.1956</v>
      </c>
      <c r="K637" s="9" t="s">
        <v>1358</v>
      </c>
      <c r="L637" s="9">
        <v>885</v>
      </c>
      <c r="M637" s="9" t="s">
        <v>1396</v>
      </c>
      <c r="N637" s="8" t="str">
        <f t="shared" si="9"/>
        <v>Approved</v>
      </c>
      <c r="O637" s="90" t="s">
        <v>1728</v>
      </c>
      <c r="P637" s="90" t="s">
        <v>1728</v>
      </c>
      <c r="Q637" s="9" t="s">
        <v>1531</v>
      </c>
      <c r="R637" s="9">
        <v>48</v>
      </c>
      <c r="S637" s="9">
        <v>26.73</v>
      </c>
      <c r="T637" s="3"/>
      <c r="U637" s="13"/>
      <c r="V637" s="4"/>
    </row>
    <row r="638" spans="1:22">
      <c r="A638" s="8" t="s">
        <v>2527</v>
      </c>
      <c r="B638" s="8" t="s">
        <v>650</v>
      </c>
      <c r="C638" s="8" t="s">
        <v>41</v>
      </c>
      <c r="D638" s="8" t="s">
        <v>1360</v>
      </c>
      <c r="E638" s="8" t="s">
        <v>1374</v>
      </c>
      <c r="F638" s="8" t="s">
        <v>1375</v>
      </c>
      <c r="G638" s="8">
        <v>69.44</v>
      </c>
      <c r="H638" s="8">
        <v>16.46</v>
      </c>
      <c r="I638" s="8">
        <v>0.95150000000000001</v>
      </c>
      <c r="J638" s="8">
        <v>1.9843</v>
      </c>
      <c r="K638" s="8" t="s">
        <v>1395</v>
      </c>
      <c r="L638" s="8">
        <v>828</v>
      </c>
      <c r="M638" s="8" t="s">
        <v>1381</v>
      </c>
      <c r="N638" s="8" t="str">
        <f t="shared" si="9"/>
        <v xml:space="preserve">Rejected </v>
      </c>
      <c r="O638" s="89" t="s">
        <v>1423</v>
      </c>
      <c r="P638" s="89" t="s">
        <v>1423</v>
      </c>
      <c r="Q638" s="8"/>
      <c r="R638" s="8">
        <v>48</v>
      </c>
      <c r="S638" s="8">
        <v>20.57</v>
      </c>
      <c r="T638" s="2"/>
      <c r="U638" s="12"/>
      <c r="V638" s="4"/>
    </row>
    <row r="639" spans="1:22">
      <c r="A639" s="9" t="s">
        <v>2528</v>
      </c>
      <c r="B639" s="9" t="s">
        <v>184</v>
      </c>
      <c r="C639" s="9" t="s">
        <v>32</v>
      </c>
      <c r="D639" s="9" t="s">
        <v>1360</v>
      </c>
      <c r="E639" s="9" t="s">
        <v>1389</v>
      </c>
      <c r="F639" s="9" t="s">
        <v>1375</v>
      </c>
      <c r="G639" s="9">
        <v>95.98</v>
      </c>
      <c r="H639" s="9">
        <v>14.67</v>
      </c>
      <c r="I639" s="9">
        <v>1.5125</v>
      </c>
      <c r="J639" s="9">
        <v>8.6480999999999995</v>
      </c>
      <c r="K639" s="9" t="s">
        <v>1376</v>
      </c>
      <c r="L639" s="9">
        <v>787</v>
      </c>
      <c r="M639" s="9" t="s">
        <v>1396</v>
      </c>
      <c r="N639" s="8" t="str">
        <f t="shared" si="9"/>
        <v>Approved</v>
      </c>
      <c r="O639" s="90" t="s">
        <v>2429</v>
      </c>
      <c r="P639" s="90" t="s">
        <v>2429</v>
      </c>
      <c r="Q639" s="9" t="s">
        <v>1418</v>
      </c>
      <c r="R639" s="9">
        <v>12</v>
      </c>
      <c r="S639" s="9">
        <v>46.07</v>
      </c>
      <c r="T639" s="3"/>
      <c r="U639" s="13"/>
      <c r="V639" s="4"/>
    </row>
    <row r="640" spans="1:22">
      <c r="A640" s="8" t="s">
        <v>2529</v>
      </c>
      <c r="B640" s="8" t="s">
        <v>260</v>
      </c>
      <c r="C640" s="8" t="s">
        <v>28</v>
      </c>
      <c r="D640" s="8" t="s">
        <v>31</v>
      </c>
      <c r="E640" s="8" t="s">
        <v>1400</v>
      </c>
      <c r="F640" s="8" t="s">
        <v>1375</v>
      </c>
      <c r="G640" s="8">
        <v>66.290000000000006</v>
      </c>
      <c r="H640" s="8">
        <v>12.38</v>
      </c>
      <c r="I640" s="8">
        <v>0.53190000000000004</v>
      </c>
      <c r="J640" s="8">
        <v>2.2138</v>
      </c>
      <c r="K640" s="8" t="s">
        <v>1395</v>
      </c>
      <c r="L640" s="8">
        <v>895</v>
      </c>
      <c r="M640" s="8" t="s">
        <v>1377</v>
      </c>
      <c r="N640" s="8" t="str">
        <f t="shared" si="9"/>
        <v>Approved</v>
      </c>
      <c r="O640" s="89" t="s">
        <v>2530</v>
      </c>
      <c r="P640" s="89" t="s">
        <v>2530</v>
      </c>
      <c r="Q640" s="8" t="s">
        <v>2531</v>
      </c>
      <c r="R640" s="8">
        <v>36</v>
      </c>
      <c r="S640" s="8">
        <v>55.65</v>
      </c>
      <c r="T640" s="2"/>
      <c r="U640" s="12"/>
      <c r="V640" s="4"/>
    </row>
    <row r="641" spans="1:22">
      <c r="A641" s="9" t="s">
        <v>2532</v>
      </c>
      <c r="B641" s="9" t="s">
        <v>761</v>
      </c>
      <c r="C641" s="9" t="s">
        <v>35</v>
      </c>
      <c r="D641" s="9" t="s">
        <v>31</v>
      </c>
      <c r="E641" s="9" t="s">
        <v>1400</v>
      </c>
      <c r="F641" s="9" t="s">
        <v>1384</v>
      </c>
      <c r="G641" s="9">
        <v>25.96</v>
      </c>
      <c r="H641" s="9">
        <v>9.24</v>
      </c>
      <c r="I641" s="9">
        <v>0.43409999999999999</v>
      </c>
      <c r="J641" s="9">
        <v>2.2730999999999999</v>
      </c>
      <c r="K641" s="9" t="s">
        <v>1376</v>
      </c>
      <c r="L641" s="9">
        <v>751</v>
      </c>
      <c r="M641" s="9" t="s">
        <v>1403</v>
      </c>
      <c r="N641" s="8" t="str">
        <f t="shared" si="9"/>
        <v>Approved</v>
      </c>
      <c r="O641" s="90" t="s">
        <v>2533</v>
      </c>
      <c r="P641" s="90" t="s">
        <v>2533</v>
      </c>
      <c r="Q641" s="9" t="s">
        <v>2192</v>
      </c>
      <c r="R641" s="9">
        <v>12</v>
      </c>
      <c r="S641" s="9">
        <v>11.72</v>
      </c>
      <c r="T641" s="3"/>
      <c r="U641" s="13"/>
      <c r="V641" s="4"/>
    </row>
    <row r="642" spans="1:22">
      <c r="A642" s="8" t="s">
        <v>2534</v>
      </c>
      <c r="B642" s="8" t="s">
        <v>483</v>
      </c>
      <c r="C642" s="8" t="s">
        <v>16</v>
      </c>
      <c r="D642" s="8" t="s">
        <v>44</v>
      </c>
      <c r="E642" s="8" t="s">
        <v>1380</v>
      </c>
      <c r="F642" s="8" t="s">
        <v>1375</v>
      </c>
      <c r="G642" s="8">
        <v>78.78</v>
      </c>
      <c r="H642" s="8">
        <v>13.95</v>
      </c>
      <c r="I642" s="8">
        <v>0.80489999999999995</v>
      </c>
      <c r="J642" s="8">
        <v>2.1507999999999998</v>
      </c>
      <c r="K642" s="8" t="s">
        <v>1376</v>
      </c>
      <c r="L642" s="8">
        <v>878</v>
      </c>
      <c r="M642" s="8" t="s">
        <v>1386</v>
      </c>
      <c r="N642" s="8" t="str">
        <f t="shared" si="9"/>
        <v>Rejected</v>
      </c>
      <c r="O642" s="89" t="s">
        <v>1813</v>
      </c>
      <c r="P642" s="89" t="s">
        <v>1813</v>
      </c>
      <c r="Q642" s="8"/>
      <c r="R642" s="8">
        <v>48</v>
      </c>
      <c r="S642" s="8">
        <v>64.09</v>
      </c>
      <c r="T642" s="2"/>
      <c r="U642" s="12"/>
      <c r="V642" s="4"/>
    </row>
    <row r="643" spans="1:22">
      <c r="A643" s="9" t="s">
        <v>2535</v>
      </c>
      <c r="B643" s="9" t="s">
        <v>747</v>
      </c>
      <c r="C643" s="9" t="s">
        <v>20</v>
      </c>
      <c r="D643" s="9" t="s">
        <v>44</v>
      </c>
      <c r="E643" s="9" t="s">
        <v>1389</v>
      </c>
      <c r="F643" s="9" t="s">
        <v>1384</v>
      </c>
      <c r="G643" s="9">
        <v>78.319999999999993</v>
      </c>
      <c r="H643" s="9">
        <v>11.73</v>
      </c>
      <c r="I643" s="9">
        <v>1.5505</v>
      </c>
      <c r="J643" s="9">
        <v>0.84770000000000001</v>
      </c>
      <c r="K643" s="9" t="s">
        <v>1358</v>
      </c>
      <c r="L643" s="9">
        <v>878</v>
      </c>
      <c r="M643" s="9" t="s">
        <v>1386</v>
      </c>
      <c r="N643" s="8" t="str">
        <f t="shared" ref="N643:N706" si="10">PROPER(M643)</f>
        <v>Rejected</v>
      </c>
      <c r="O643" s="90" t="s">
        <v>2077</v>
      </c>
      <c r="P643" s="90" t="s">
        <v>2077</v>
      </c>
      <c r="Q643" s="9"/>
      <c r="R643" s="9">
        <v>240</v>
      </c>
      <c r="S643" s="9">
        <v>25.65</v>
      </c>
      <c r="T643" s="3"/>
      <c r="U643" s="13"/>
      <c r="V643" s="4"/>
    </row>
    <row r="644" spans="1:22">
      <c r="A644" s="8" t="s">
        <v>2536</v>
      </c>
      <c r="B644" s="8" t="s">
        <v>223</v>
      </c>
      <c r="C644" s="8" t="s">
        <v>24</v>
      </c>
      <c r="D644" s="8" t="s">
        <v>23</v>
      </c>
      <c r="E644" s="8" t="s">
        <v>1408</v>
      </c>
      <c r="F644" s="8" t="s">
        <v>1390</v>
      </c>
      <c r="G644" s="8">
        <v>40.97</v>
      </c>
      <c r="H644" s="8">
        <v>18.03</v>
      </c>
      <c r="I644" s="8">
        <v>0.2707</v>
      </c>
      <c r="J644" s="8">
        <v>1.0409999999999999</v>
      </c>
      <c r="K644" s="8" t="s">
        <v>1412</v>
      </c>
      <c r="L644" s="8">
        <v>722</v>
      </c>
      <c r="M644" s="8" t="s">
        <v>1386</v>
      </c>
      <c r="N644" s="8" t="str">
        <f t="shared" si="10"/>
        <v>Rejected</v>
      </c>
      <c r="O644" s="89" t="s">
        <v>1441</v>
      </c>
      <c r="P644" s="89" t="s">
        <v>1441</v>
      </c>
      <c r="Q644" s="8"/>
      <c r="R644" s="8">
        <v>60</v>
      </c>
      <c r="S644" s="8">
        <v>36.200000000000003</v>
      </c>
      <c r="T644" s="2"/>
      <c r="U644" s="12"/>
      <c r="V644" s="4"/>
    </row>
    <row r="645" spans="1:22">
      <c r="A645" s="9" t="s">
        <v>2537</v>
      </c>
      <c r="B645" s="9" t="s">
        <v>61</v>
      </c>
      <c r="C645" s="9" t="s">
        <v>16</v>
      </c>
      <c r="D645" s="9" t="s">
        <v>10</v>
      </c>
      <c r="E645" s="9" t="s">
        <v>1408</v>
      </c>
      <c r="F645" s="9" t="s">
        <v>1390</v>
      </c>
      <c r="G645" s="9">
        <v>77.2</v>
      </c>
      <c r="H645" s="9">
        <v>11.25</v>
      </c>
      <c r="I645" s="9">
        <v>0.94299999999999995</v>
      </c>
      <c r="J645" s="9">
        <v>2.5366</v>
      </c>
      <c r="K645" s="9" t="s">
        <v>1385</v>
      </c>
      <c r="L645" s="9">
        <v>657</v>
      </c>
      <c r="M645" s="9" t="s">
        <v>1381</v>
      </c>
      <c r="N645" s="8" t="str">
        <f t="shared" si="10"/>
        <v xml:space="preserve">Rejected </v>
      </c>
      <c r="O645" s="90" t="s">
        <v>2538</v>
      </c>
      <c r="P645" s="90" t="s">
        <v>2538</v>
      </c>
      <c r="Q645" s="9"/>
      <c r="R645" s="9">
        <v>36</v>
      </c>
      <c r="S645" s="9">
        <v>0</v>
      </c>
      <c r="T645" s="3"/>
      <c r="U645" s="13"/>
      <c r="V645" s="4"/>
    </row>
    <row r="646" spans="1:22">
      <c r="A646" s="8" t="s">
        <v>2539</v>
      </c>
      <c r="B646" s="8" t="s">
        <v>1020</v>
      </c>
      <c r="C646" s="8" t="s">
        <v>24</v>
      </c>
      <c r="D646" s="8" t="s">
        <v>23</v>
      </c>
      <c r="E646" s="8" t="s">
        <v>1389</v>
      </c>
      <c r="F646" s="8" t="s">
        <v>1390</v>
      </c>
      <c r="G646" s="8">
        <v>40.79</v>
      </c>
      <c r="H646" s="8">
        <v>14.12</v>
      </c>
      <c r="I646" s="8">
        <v>0.54900000000000004</v>
      </c>
      <c r="J646" s="8">
        <v>1.9608000000000001</v>
      </c>
      <c r="K646" s="8" t="s">
        <v>1376</v>
      </c>
      <c r="L646" s="8">
        <v>796</v>
      </c>
      <c r="M646" s="8" t="s">
        <v>1377</v>
      </c>
      <c r="N646" s="8" t="str">
        <f t="shared" si="10"/>
        <v>Approved</v>
      </c>
      <c r="O646" s="89" t="s">
        <v>2540</v>
      </c>
      <c r="P646" s="89" t="s">
        <v>2540</v>
      </c>
      <c r="Q646" s="8" t="s">
        <v>1542</v>
      </c>
      <c r="R646" s="8">
        <v>24</v>
      </c>
      <c r="S646" s="8">
        <v>12.57</v>
      </c>
      <c r="T646" s="2"/>
      <c r="U646" s="12"/>
      <c r="V646" s="4"/>
    </row>
    <row r="647" spans="1:22">
      <c r="A647" s="9" t="s">
        <v>2541</v>
      </c>
      <c r="B647" s="9" t="s">
        <v>738</v>
      </c>
      <c r="C647" s="9" t="s">
        <v>20</v>
      </c>
      <c r="D647" s="9" t="s">
        <v>23</v>
      </c>
      <c r="E647" s="9" t="s">
        <v>1408</v>
      </c>
      <c r="F647" s="9" t="s">
        <v>1375</v>
      </c>
      <c r="G647" s="9">
        <v>23.53</v>
      </c>
      <c r="H647" s="9">
        <v>7.68</v>
      </c>
      <c r="I647" s="9">
        <v>0.14460000000000001</v>
      </c>
      <c r="J647" s="9">
        <v>0.7339</v>
      </c>
      <c r="K647" s="9" t="s">
        <v>1395</v>
      </c>
      <c r="L647" s="9">
        <v>565</v>
      </c>
      <c r="M647" s="9" t="s">
        <v>1377</v>
      </c>
      <c r="N647" s="8" t="str">
        <f t="shared" si="10"/>
        <v>Approved</v>
      </c>
      <c r="O647" s="90" t="s">
        <v>2542</v>
      </c>
      <c r="P647" s="90" t="s">
        <v>2542</v>
      </c>
      <c r="Q647" s="9" t="s">
        <v>1888</v>
      </c>
      <c r="R647" s="9">
        <v>36</v>
      </c>
      <c r="S647" s="9">
        <v>11.69</v>
      </c>
      <c r="T647" s="3"/>
      <c r="U647" s="13"/>
      <c r="V647" s="4"/>
    </row>
    <row r="648" spans="1:22">
      <c r="A648" s="8" t="s">
        <v>2543</v>
      </c>
      <c r="B648" s="8" t="s">
        <v>228</v>
      </c>
      <c r="C648" s="8" t="s">
        <v>38</v>
      </c>
      <c r="D648" s="8" t="s">
        <v>44</v>
      </c>
      <c r="E648" s="8" t="s">
        <v>1374</v>
      </c>
      <c r="F648" s="8" t="s">
        <v>1384</v>
      </c>
      <c r="G648" s="8">
        <v>22.85</v>
      </c>
      <c r="H648" s="8">
        <v>11.58</v>
      </c>
      <c r="I648" s="8">
        <v>0.1268</v>
      </c>
      <c r="J648" s="8">
        <v>2.0257000000000001</v>
      </c>
      <c r="K648" s="8" t="s">
        <v>1358</v>
      </c>
      <c r="L648" s="8">
        <v>759</v>
      </c>
      <c r="M648" s="8" t="s">
        <v>1396</v>
      </c>
      <c r="N648" s="8" t="str">
        <f t="shared" si="10"/>
        <v>Approved</v>
      </c>
      <c r="O648" s="89" t="s">
        <v>1791</v>
      </c>
      <c r="P648" s="89" t="s">
        <v>1791</v>
      </c>
      <c r="Q648" s="8" t="s">
        <v>1561</v>
      </c>
      <c r="R648" s="8">
        <v>12</v>
      </c>
      <c r="S648" s="8">
        <v>13.72</v>
      </c>
      <c r="T648" s="2"/>
      <c r="U648" s="12"/>
      <c r="V648" s="4"/>
    </row>
    <row r="649" spans="1:22">
      <c r="A649" s="9" t="s">
        <v>2544</v>
      </c>
      <c r="B649" s="9" t="s">
        <v>565</v>
      </c>
      <c r="C649" s="9" t="s">
        <v>20</v>
      </c>
      <c r="D649" s="9" t="s">
        <v>23</v>
      </c>
      <c r="E649" s="9" t="s">
        <v>1380</v>
      </c>
      <c r="F649" s="9" t="s">
        <v>1384</v>
      </c>
      <c r="G649" s="9">
        <v>80.739999999999995</v>
      </c>
      <c r="H649" s="9">
        <v>13.41</v>
      </c>
      <c r="I649" s="9">
        <v>1.1656</v>
      </c>
      <c r="J649" s="9">
        <v>2.1825000000000001</v>
      </c>
      <c r="K649" s="9" t="s">
        <v>1385</v>
      </c>
      <c r="L649" s="9">
        <v>826</v>
      </c>
      <c r="M649" s="9" t="s">
        <v>1377</v>
      </c>
      <c r="N649" s="8" t="str">
        <f t="shared" si="10"/>
        <v>Approved</v>
      </c>
      <c r="O649" s="90" t="s">
        <v>287</v>
      </c>
      <c r="P649" s="90" t="s">
        <v>287</v>
      </c>
      <c r="Q649" s="9" t="s">
        <v>1645</v>
      </c>
      <c r="R649" s="9">
        <v>48</v>
      </c>
      <c r="S649" s="9">
        <v>0</v>
      </c>
      <c r="T649" s="3"/>
      <c r="U649" s="13"/>
      <c r="V649" s="4"/>
    </row>
    <row r="650" spans="1:22">
      <c r="A650" s="8" t="s">
        <v>2545</v>
      </c>
      <c r="B650" s="8" t="s">
        <v>1062</v>
      </c>
      <c r="C650" s="8" t="s">
        <v>7</v>
      </c>
      <c r="D650" s="8" t="s">
        <v>44</v>
      </c>
      <c r="E650" s="8" t="s">
        <v>1389</v>
      </c>
      <c r="F650" s="8" t="s">
        <v>1375</v>
      </c>
      <c r="G650" s="8">
        <v>88.86</v>
      </c>
      <c r="H650" s="8">
        <v>13.04</v>
      </c>
      <c r="I650" s="8">
        <v>0.75</v>
      </c>
      <c r="J650" s="8">
        <v>2.0236999999999998</v>
      </c>
      <c r="K650" s="8" t="s">
        <v>1385</v>
      </c>
      <c r="L650" s="8">
        <v>725</v>
      </c>
      <c r="M650" s="8" t="s">
        <v>1377</v>
      </c>
      <c r="N650" s="8" t="str">
        <f t="shared" si="10"/>
        <v>Approved</v>
      </c>
      <c r="O650" s="89" t="s">
        <v>1504</v>
      </c>
      <c r="P650" s="89" t="s">
        <v>1504</v>
      </c>
      <c r="Q650" s="8" t="s">
        <v>982</v>
      </c>
      <c r="R650" s="8">
        <v>60</v>
      </c>
      <c r="S650" s="8">
        <v>0</v>
      </c>
      <c r="T650" s="2"/>
      <c r="U650" s="12"/>
      <c r="V650" s="4"/>
    </row>
    <row r="651" spans="1:22">
      <c r="A651" s="9" t="s">
        <v>2546</v>
      </c>
      <c r="B651" s="9" t="s">
        <v>1020</v>
      </c>
      <c r="C651" s="9" t="s">
        <v>16</v>
      </c>
      <c r="D651" s="9" t="s">
        <v>10</v>
      </c>
      <c r="E651" s="9" t="s">
        <v>1374</v>
      </c>
      <c r="F651" s="9" t="s">
        <v>1384</v>
      </c>
      <c r="G651" s="9">
        <v>98.09</v>
      </c>
      <c r="H651" s="9">
        <v>14.84</v>
      </c>
      <c r="I651" s="9">
        <v>0.77380000000000004</v>
      </c>
      <c r="J651" s="9">
        <v>3.3925999999999998</v>
      </c>
      <c r="K651" s="9" t="s">
        <v>1395</v>
      </c>
      <c r="L651" s="9">
        <v>796</v>
      </c>
      <c r="M651" s="9" t="s">
        <v>1381</v>
      </c>
      <c r="N651" s="8" t="str">
        <f t="shared" si="10"/>
        <v xml:space="preserve">Rejected </v>
      </c>
      <c r="O651" s="90" t="s">
        <v>569</v>
      </c>
      <c r="P651" s="90" t="s">
        <v>569</v>
      </c>
      <c r="Q651" s="9"/>
      <c r="R651" s="9">
        <v>36</v>
      </c>
      <c r="S651" s="9">
        <v>70.88</v>
      </c>
      <c r="T651" s="3"/>
      <c r="U651" s="13"/>
      <c r="V651" s="4"/>
    </row>
    <row r="652" spans="1:22">
      <c r="A652" s="8" t="s">
        <v>2547</v>
      </c>
      <c r="B652" s="8" t="s">
        <v>271</v>
      </c>
      <c r="C652" s="8" t="s">
        <v>24</v>
      </c>
      <c r="D652" s="8" t="s">
        <v>44</v>
      </c>
      <c r="E652" s="8" t="s">
        <v>1380</v>
      </c>
      <c r="F652" s="8" t="s">
        <v>1390</v>
      </c>
      <c r="G652" s="8">
        <v>45.5</v>
      </c>
      <c r="H652" s="8">
        <v>7.85</v>
      </c>
      <c r="I652" s="8">
        <v>0.7228</v>
      </c>
      <c r="J652" s="8">
        <v>1.1075999999999999</v>
      </c>
      <c r="K652" s="8" t="s">
        <v>1412</v>
      </c>
      <c r="L652" s="8">
        <v>617</v>
      </c>
      <c r="M652" s="8" t="s">
        <v>1381</v>
      </c>
      <c r="N652" s="8" t="str">
        <f t="shared" si="10"/>
        <v xml:space="preserve">Rejected </v>
      </c>
      <c r="O652" s="89" t="s">
        <v>2268</v>
      </c>
      <c r="P652" s="89" t="s">
        <v>2268</v>
      </c>
      <c r="Q652" s="8"/>
      <c r="R652" s="8">
        <v>48</v>
      </c>
      <c r="S652" s="8">
        <v>36.83</v>
      </c>
      <c r="T652" s="2"/>
      <c r="U652" s="12"/>
      <c r="V652" s="4"/>
    </row>
    <row r="653" spans="1:22">
      <c r="A653" s="9" t="s">
        <v>2548</v>
      </c>
      <c r="B653" s="9" t="s">
        <v>1187</v>
      </c>
      <c r="C653" s="9" t="s">
        <v>16</v>
      </c>
      <c r="D653" s="9" t="s">
        <v>44</v>
      </c>
      <c r="E653" s="9" t="s">
        <v>1400</v>
      </c>
      <c r="F653" s="9" t="s">
        <v>1384</v>
      </c>
      <c r="G653" s="9">
        <v>17.97</v>
      </c>
      <c r="H653" s="9">
        <v>9.43</v>
      </c>
      <c r="I653" s="9">
        <v>0.31709999999999999</v>
      </c>
      <c r="J653" s="9">
        <v>0.23180000000000001</v>
      </c>
      <c r="K653" s="9" t="s">
        <v>1385</v>
      </c>
      <c r="L653" s="9">
        <v>885</v>
      </c>
      <c r="M653" s="9" t="s">
        <v>1396</v>
      </c>
      <c r="N653" s="8" t="str">
        <f t="shared" si="10"/>
        <v>Approved</v>
      </c>
      <c r="O653" s="90" t="s">
        <v>2549</v>
      </c>
      <c r="P653" s="90" t="s">
        <v>2549</v>
      </c>
      <c r="Q653" s="9" t="s">
        <v>2292</v>
      </c>
      <c r="R653" s="9">
        <v>120</v>
      </c>
      <c r="S653" s="9">
        <v>0</v>
      </c>
      <c r="T653" s="3"/>
      <c r="U653" s="13"/>
      <c r="V653" s="4"/>
    </row>
    <row r="654" spans="1:22">
      <c r="A654" s="8" t="s">
        <v>2550</v>
      </c>
      <c r="B654" s="8" t="s">
        <v>691</v>
      </c>
      <c r="C654" s="8" t="s">
        <v>20</v>
      </c>
      <c r="D654" s="8" t="s">
        <v>1360</v>
      </c>
      <c r="E654" s="8" t="s">
        <v>1408</v>
      </c>
      <c r="F654" s="8" t="s">
        <v>1390</v>
      </c>
      <c r="G654" s="8">
        <v>52.51</v>
      </c>
      <c r="H654" s="8">
        <v>14.95</v>
      </c>
      <c r="I654" s="8">
        <v>1.0107999999999999</v>
      </c>
      <c r="J654" s="8">
        <v>1.0118</v>
      </c>
      <c r="K654" s="8" t="s">
        <v>1376</v>
      </c>
      <c r="L654" s="8">
        <v>862</v>
      </c>
      <c r="M654" s="8" t="s">
        <v>1386</v>
      </c>
      <c r="N654" s="8" t="str">
        <f t="shared" si="10"/>
        <v>Rejected</v>
      </c>
      <c r="O654" s="89" t="s">
        <v>837</v>
      </c>
      <c r="P654" s="89" t="s">
        <v>837</v>
      </c>
      <c r="Q654" s="8"/>
      <c r="R654" s="8">
        <v>84</v>
      </c>
      <c r="S654" s="8">
        <v>34.729999999999997</v>
      </c>
      <c r="T654" s="2"/>
      <c r="U654" s="12"/>
      <c r="V654" s="4"/>
    </row>
    <row r="655" spans="1:22">
      <c r="A655" s="9" t="s">
        <v>2551</v>
      </c>
      <c r="B655" s="9" t="s">
        <v>330</v>
      </c>
      <c r="C655" s="9" t="s">
        <v>41</v>
      </c>
      <c r="D655" s="9" t="s">
        <v>44</v>
      </c>
      <c r="E655" s="9" t="s">
        <v>1408</v>
      </c>
      <c r="F655" s="9" t="s">
        <v>1375</v>
      </c>
      <c r="G655" s="9">
        <v>26.76</v>
      </c>
      <c r="H655" s="9">
        <v>15.57</v>
      </c>
      <c r="I655" s="9">
        <v>0.44359999999999999</v>
      </c>
      <c r="J655" s="9">
        <v>2.4224999999999999</v>
      </c>
      <c r="K655" s="9" t="s">
        <v>1395</v>
      </c>
      <c r="L655" s="9">
        <v>782</v>
      </c>
      <c r="M655" s="9" t="s">
        <v>1377</v>
      </c>
      <c r="N655" s="8" t="str">
        <f t="shared" si="10"/>
        <v>Approved</v>
      </c>
      <c r="O655" s="90" t="s">
        <v>1427</v>
      </c>
      <c r="P655" s="90" t="s">
        <v>1427</v>
      </c>
      <c r="Q655" s="9" t="s">
        <v>2552</v>
      </c>
      <c r="R655" s="9">
        <v>12</v>
      </c>
      <c r="S655" s="9">
        <v>20.25</v>
      </c>
      <c r="T655" s="3"/>
      <c r="U655" s="13"/>
      <c r="V655" s="4"/>
    </row>
    <row r="656" spans="1:22">
      <c r="A656" s="8" t="s">
        <v>2553</v>
      </c>
      <c r="B656" s="8" t="s">
        <v>881</v>
      </c>
      <c r="C656" s="8" t="s">
        <v>12</v>
      </c>
      <c r="D656" s="8" t="s">
        <v>1360</v>
      </c>
      <c r="E656" s="8" t="s">
        <v>1380</v>
      </c>
      <c r="F656" s="8" t="s">
        <v>1384</v>
      </c>
      <c r="G656" s="8">
        <v>73.959999999999994</v>
      </c>
      <c r="H656" s="8">
        <v>16.93</v>
      </c>
      <c r="I656" s="8">
        <v>0.99109999999999998</v>
      </c>
      <c r="J656" s="8">
        <v>1.2821</v>
      </c>
      <c r="K656" s="8" t="s">
        <v>1358</v>
      </c>
      <c r="L656" s="8">
        <v>623</v>
      </c>
      <c r="M656" s="8" t="s">
        <v>1381</v>
      </c>
      <c r="N656" s="8" t="str">
        <f t="shared" si="10"/>
        <v xml:space="preserve">Rejected </v>
      </c>
      <c r="O656" s="89" t="s">
        <v>978</v>
      </c>
      <c r="P656" s="89" t="s">
        <v>978</v>
      </c>
      <c r="Q656" s="8"/>
      <c r="R656" s="8">
        <v>120</v>
      </c>
      <c r="S656" s="8">
        <v>10.72</v>
      </c>
      <c r="T656" s="2"/>
      <c r="U656" s="12"/>
      <c r="V656" s="4"/>
    </row>
    <row r="657" spans="1:22">
      <c r="A657" s="9" t="s">
        <v>2554</v>
      </c>
      <c r="B657" s="9" t="s">
        <v>1144</v>
      </c>
      <c r="C657" s="9" t="s">
        <v>16</v>
      </c>
      <c r="D657" s="9" t="s">
        <v>1360</v>
      </c>
      <c r="E657" s="9" t="s">
        <v>1380</v>
      </c>
      <c r="F657" s="9" t="s">
        <v>1390</v>
      </c>
      <c r="G657" s="9">
        <v>85.97</v>
      </c>
      <c r="H657" s="9">
        <v>8.32</v>
      </c>
      <c r="I657" s="9">
        <v>1.1249</v>
      </c>
      <c r="J657" s="9">
        <v>3.9007000000000001</v>
      </c>
      <c r="K657" s="9" t="s">
        <v>1412</v>
      </c>
      <c r="L657" s="9">
        <v>738</v>
      </c>
      <c r="M657" s="9" t="s">
        <v>1403</v>
      </c>
      <c r="N657" s="8" t="str">
        <f t="shared" si="10"/>
        <v>Approved</v>
      </c>
      <c r="O657" s="90" t="s">
        <v>1554</v>
      </c>
      <c r="P657" s="90" t="s">
        <v>1554</v>
      </c>
      <c r="Q657" s="9" t="s">
        <v>2555</v>
      </c>
      <c r="R657" s="9">
        <v>24</v>
      </c>
      <c r="S657" s="9">
        <v>27.68</v>
      </c>
      <c r="T657" s="3"/>
      <c r="U657" s="13"/>
      <c r="V657" s="4"/>
    </row>
    <row r="658" spans="1:22">
      <c r="A658" s="8" t="s">
        <v>2556</v>
      </c>
      <c r="B658" s="8" t="s">
        <v>139</v>
      </c>
      <c r="C658" s="8" t="s">
        <v>32</v>
      </c>
      <c r="D658" s="8" t="s">
        <v>44</v>
      </c>
      <c r="E658" s="8" t="s">
        <v>1389</v>
      </c>
      <c r="F658" s="8" t="s">
        <v>1384</v>
      </c>
      <c r="G658" s="8">
        <v>80.48</v>
      </c>
      <c r="H658" s="8">
        <v>14.5</v>
      </c>
      <c r="I658" s="8">
        <v>1.0277000000000001</v>
      </c>
      <c r="J658" s="8">
        <v>1.099</v>
      </c>
      <c r="K658" s="8" t="s">
        <v>1385</v>
      </c>
      <c r="L658" s="8">
        <v>678</v>
      </c>
      <c r="M658" s="8" t="s">
        <v>1377</v>
      </c>
      <c r="N658" s="8" t="str">
        <f t="shared" si="10"/>
        <v>Approved</v>
      </c>
      <c r="O658" s="89" t="s">
        <v>613</v>
      </c>
      <c r="P658" s="89" t="s">
        <v>613</v>
      </c>
      <c r="Q658" s="8" t="s">
        <v>2298</v>
      </c>
      <c r="R658" s="8">
        <v>180</v>
      </c>
      <c r="S658" s="8">
        <v>0</v>
      </c>
      <c r="T658" s="2"/>
      <c r="U658" s="12"/>
      <c r="V658" s="4"/>
    </row>
    <row r="659" spans="1:22">
      <c r="A659" s="9" t="s">
        <v>2557</v>
      </c>
      <c r="B659" s="9" t="s">
        <v>1003</v>
      </c>
      <c r="C659" s="9" t="s">
        <v>24</v>
      </c>
      <c r="D659" s="9" t="s">
        <v>31</v>
      </c>
      <c r="E659" s="9" t="s">
        <v>1380</v>
      </c>
      <c r="F659" s="9" t="s">
        <v>1384</v>
      </c>
      <c r="G659" s="9">
        <v>76.78</v>
      </c>
      <c r="H659" s="9">
        <v>16.03</v>
      </c>
      <c r="I659" s="9">
        <v>1.1796</v>
      </c>
      <c r="J659" s="9">
        <v>6.9673999999999996</v>
      </c>
      <c r="K659" s="9" t="s">
        <v>1385</v>
      </c>
      <c r="L659" s="9">
        <v>698</v>
      </c>
      <c r="M659" s="9" t="s">
        <v>1426</v>
      </c>
      <c r="N659" s="8" t="str">
        <f t="shared" si="10"/>
        <v>Under Review</v>
      </c>
      <c r="O659" s="90" t="s">
        <v>1717</v>
      </c>
      <c r="P659" s="90" t="s">
        <v>1717</v>
      </c>
      <c r="Q659" s="9"/>
      <c r="R659" s="9">
        <v>12</v>
      </c>
      <c r="S659" s="9">
        <v>0</v>
      </c>
      <c r="T659" s="3"/>
      <c r="U659" s="13"/>
      <c r="V659" s="4"/>
    </row>
    <row r="660" spans="1:22">
      <c r="A660" s="8" t="s">
        <v>2558</v>
      </c>
      <c r="B660" s="8" t="s">
        <v>886</v>
      </c>
      <c r="C660" s="8" t="s">
        <v>12</v>
      </c>
      <c r="D660" s="8" t="s">
        <v>10</v>
      </c>
      <c r="E660" s="8" t="s">
        <v>1374</v>
      </c>
      <c r="F660" s="8" t="s">
        <v>1384</v>
      </c>
      <c r="G660" s="8">
        <v>48.6</v>
      </c>
      <c r="H660" s="8">
        <v>12.33</v>
      </c>
      <c r="I660" s="8">
        <v>0.89490000000000003</v>
      </c>
      <c r="J660" s="8">
        <v>0.86650000000000005</v>
      </c>
      <c r="K660" s="8" t="s">
        <v>1385</v>
      </c>
      <c r="L660" s="8">
        <v>872</v>
      </c>
      <c r="M660" s="8" t="s">
        <v>1381</v>
      </c>
      <c r="N660" s="8" t="str">
        <f t="shared" si="10"/>
        <v xml:space="preserve">Rejected </v>
      </c>
      <c r="O660" s="89" t="s">
        <v>2559</v>
      </c>
      <c r="P660" s="89" t="s">
        <v>2559</v>
      </c>
      <c r="Q660" s="8"/>
      <c r="R660" s="8">
        <v>84</v>
      </c>
      <c r="S660" s="8">
        <v>0</v>
      </c>
      <c r="T660" s="2"/>
      <c r="U660" s="12"/>
      <c r="V660" s="4"/>
    </row>
    <row r="661" spans="1:22">
      <c r="A661" s="9" t="s">
        <v>2560</v>
      </c>
      <c r="B661" s="9" t="s">
        <v>530</v>
      </c>
      <c r="C661" s="9" t="s">
        <v>32</v>
      </c>
      <c r="D661" s="9" t="s">
        <v>10</v>
      </c>
      <c r="E661" s="9" t="s">
        <v>1411</v>
      </c>
      <c r="F661" s="9" t="s">
        <v>1390</v>
      </c>
      <c r="G661" s="9">
        <v>29.7</v>
      </c>
      <c r="H661" s="9">
        <v>9.25</v>
      </c>
      <c r="I661" s="9">
        <v>0.3916</v>
      </c>
      <c r="J661" s="9">
        <v>0.94789999999999996</v>
      </c>
      <c r="K661" s="9" t="s">
        <v>1358</v>
      </c>
      <c r="L661" s="9">
        <v>837</v>
      </c>
      <c r="M661" s="9" t="s">
        <v>1381</v>
      </c>
      <c r="N661" s="8" t="str">
        <f t="shared" si="10"/>
        <v xml:space="preserve">Rejected </v>
      </c>
      <c r="O661" s="90" t="s">
        <v>834</v>
      </c>
      <c r="P661" s="90" t="s">
        <v>834</v>
      </c>
      <c r="Q661" s="9"/>
      <c r="R661" s="9">
        <v>36</v>
      </c>
      <c r="S661" s="9">
        <v>10.220000000000001</v>
      </c>
      <c r="T661" s="3"/>
      <c r="U661" s="13"/>
      <c r="V661" s="4"/>
    </row>
    <row r="662" spans="1:22">
      <c r="A662" s="8" t="s">
        <v>2561</v>
      </c>
      <c r="B662" s="8" t="s">
        <v>300</v>
      </c>
      <c r="C662" s="8" t="s">
        <v>16</v>
      </c>
      <c r="D662" s="8" t="s">
        <v>31</v>
      </c>
      <c r="E662" s="8" t="s">
        <v>1411</v>
      </c>
      <c r="F662" s="8" t="s">
        <v>1390</v>
      </c>
      <c r="G662" s="8">
        <v>79.040000000000006</v>
      </c>
      <c r="H662" s="8">
        <v>12.66</v>
      </c>
      <c r="I662" s="8">
        <v>0.99650000000000005</v>
      </c>
      <c r="J662" s="8">
        <v>0.98240000000000005</v>
      </c>
      <c r="K662" s="8" t="s">
        <v>1385</v>
      </c>
      <c r="L662" s="8">
        <v>848</v>
      </c>
      <c r="M662" s="8" t="s">
        <v>1396</v>
      </c>
      <c r="N662" s="8" t="str">
        <f t="shared" si="10"/>
        <v>Approved</v>
      </c>
      <c r="O662" s="89" t="s">
        <v>1966</v>
      </c>
      <c r="P662" s="89" t="s">
        <v>1966</v>
      </c>
      <c r="Q662" s="8" t="s">
        <v>824</v>
      </c>
      <c r="R662" s="8">
        <v>180</v>
      </c>
      <c r="S662" s="8">
        <v>0</v>
      </c>
      <c r="T662" s="2"/>
      <c r="U662" s="12"/>
      <c r="V662" s="4"/>
    </row>
    <row r="663" spans="1:22">
      <c r="A663" s="9" t="s">
        <v>2562</v>
      </c>
      <c r="B663" s="9" t="s">
        <v>616</v>
      </c>
      <c r="C663" s="9" t="s">
        <v>28</v>
      </c>
      <c r="D663" s="9" t="s">
        <v>31</v>
      </c>
      <c r="E663" s="9" t="s">
        <v>1380</v>
      </c>
      <c r="F663" s="9" t="s">
        <v>1375</v>
      </c>
      <c r="G663" s="9">
        <v>72.67</v>
      </c>
      <c r="H663" s="9">
        <v>9.15</v>
      </c>
      <c r="I663" s="9">
        <v>0.77510000000000001</v>
      </c>
      <c r="J663" s="9">
        <v>3.3249</v>
      </c>
      <c r="K663" s="9" t="s">
        <v>1395</v>
      </c>
      <c r="L663" s="9">
        <v>719</v>
      </c>
      <c r="M663" s="9" t="s">
        <v>1377</v>
      </c>
      <c r="N663" s="8" t="str">
        <f t="shared" si="10"/>
        <v>Approved</v>
      </c>
      <c r="O663" s="90" t="s">
        <v>1382</v>
      </c>
      <c r="P663" s="90" t="s">
        <v>1382</v>
      </c>
      <c r="Q663" s="9" t="s">
        <v>734</v>
      </c>
      <c r="R663" s="9">
        <v>24</v>
      </c>
      <c r="S663" s="9">
        <v>23.91</v>
      </c>
      <c r="T663" s="3"/>
      <c r="U663" s="13"/>
      <c r="V663" s="4"/>
    </row>
    <row r="664" spans="1:22">
      <c r="A664" s="8" t="s">
        <v>2563</v>
      </c>
      <c r="B664" s="8" t="s">
        <v>981</v>
      </c>
      <c r="C664" s="8" t="s">
        <v>7</v>
      </c>
      <c r="D664" s="8" t="s">
        <v>31</v>
      </c>
      <c r="E664" s="8" t="s">
        <v>1408</v>
      </c>
      <c r="F664" s="8" t="s">
        <v>1384</v>
      </c>
      <c r="G664" s="8">
        <v>78.73</v>
      </c>
      <c r="H664" s="8">
        <v>7.96</v>
      </c>
      <c r="I664" s="8">
        <v>1.2372000000000001</v>
      </c>
      <c r="J664" s="8">
        <v>0.75060000000000004</v>
      </c>
      <c r="K664" s="8" t="s">
        <v>1385</v>
      </c>
      <c r="L664" s="8">
        <v>758</v>
      </c>
      <c r="M664" s="8" t="s">
        <v>1386</v>
      </c>
      <c r="N664" s="8" t="str">
        <f t="shared" si="10"/>
        <v>Rejected</v>
      </c>
      <c r="O664" s="89" t="s">
        <v>1850</v>
      </c>
      <c r="P664" s="89" t="s">
        <v>1850</v>
      </c>
      <c r="Q664" s="8"/>
      <c r="R664" s="8">
        <v>180</v>
      </c>
      <c r="S664" s="8">
        <v>0</v>
      </c>
      <c r="T664" s="2"/>
      <c r="U664" s="12"/>
      <c r="V664" s="4"/>
    </row>
    <row r="665" spans="1:22">
      <c r="A665" s="9" t="s">
        <v>2564</v>
      </c>
      <c r="B665" s="9" t="s">
        <v>852</v>
      </c>
      <c r="C665" s="9" t="s">
        <v>35</v>
      </c>
      <c r="D665" s="9" t="s">
        <v>23</v>
      </c>
      <c r="E665" s="9" t="s">
        <v>1408</v>
      </c>
      <c r="F665" s="9" t="s">
        <v>1384</v>
      </c>
      <c r="G665" s="9">
        <v>77.459999999999994</v>
      </c>
      <c r="H665" s="9">
        <v>17.98</v>
      </c>
      <c r="I665" s="9">
        <v>1.3821000000000001</v>
      </c>
      <c r="J665" s="9">
        <v>1.1942999999999999</v>
      </c>
      <c r="K665" s="9" t="s">
        <v>1395</v>
      </c>
      <c r="L665" s="9">
        <v>652</v>
      </c>
      <c r="M665" s="9" t="s">
        <v>1386</v>
      </c>
      <c r="N665" s="8" t="str">
        <f t="shared" si="10"/>
        <v>Rejected</v>
      </c>
      <c r="O665" s="90" t="s">
        <v>2565</v>
      </c>
      <c r="P665" s="90" t="s">
        <v>2565</v>
      </c>
      <c r="Q665" s="9"/>
      <c r="R665" s="9">
        <v>240</v>
      </c>
      <c r="S665" s="9">
        <v>11.74</v>
      </c>
      <c r="T665" s="3"/>
      <c r="U665" s="13"/>
      <c r="V665" s="4"/>
    </row>
    <row r="666" spans="1:22">
      <c r="A666" s="8" t="s">
        <v>2566</v>
      </c>
      <c r="B666" s="8" t="s">
        <v>1224</v>
      </c>
      <c r="C666" s="8" t="s">
        <v>32</v>
      </c>
      <c r="D666" s="8" t="s">
        <v>31</v>
      </c>
      <c r="E666" s="8" t="s">
        <v>1411</v>
      </c>
      <c r="F666" s="8" t="s">
        <v>1384</v>
      </c>
      <c r="G666" s="8">
        <v>89.13</v>
      </c>
      <c r="H666" s="8">
        <v>15.62</v>
      </c>
      <c r="I666" s="8">
        <v>0.7954</v>
      </c>
      <c r="J666" s="8">
        <v>2.1495000000000002</v>
      </c>
      <c r="K666" s="8" t="s">
        <v>1395</v>
      </c>
      <c r="L666" s="8">
        <v>839</v>
      </c>
      <c r="M666" s="8" t="s">
        <v>1403</v>
      </c>
      <c r="N666" s="8" t="str">
        <f t="shared" si="10"/>
        <v>Approved</v>
      </c>
      <c r="O666" s="89" t="s">
        <v>1502</v>
      </c>
      <c r="P666" s="89" t="s">
        <v>1502</v>
      </c>
      <c r="Q666" s="8" t="s">
        <v>1755</v>
      </c>
      <c r="R666" s="8">
        <v>60</v>
      </c>
      <c r="S666" s="8">
        <v>75.62</v>
      </c>
      <c r="T666" s="2"/>
      <c r="U666" s="12"/>
      <c r="V666" s="4"/>
    </row>
    <row r="667" spans="1:22">
      <c r="A667" s="9" t="s">
        <v>2567</v>
      </c>
      <c r="B667" s="9" t="s">
        <v>1049</v>
      </c>
      <c r="C667" s="9" t="s">
        <v>20</v>
      </c>
      <c r="D667" s="9" t="s">
        <v>23</v>
      </c>
      <c r="E667" s="9" t="s">
        <v>1374</v>
      </c>
      <c r="F667" s="9" t="s">
        <v>1384</v>
      </c>
      <c r="G667" s="9">
        <v>40.57</v>
      </c>
      <c r="H667" s="9">
        <v>14.9</v>
      </c>
      <c r="I667" s="9">
        <v>0.28899999999999998</v>
      </c>
      <c r="J667" s="9">
        <v>0.65210000000000001</v>
      </c>
      <c r="K667" s="9" t="s">
        <v>1358</v>
      </c>
      <c r="L667" s="9">
        <v>886</v>
      </c>
      <c r="M667" s="9" t="s">
        <v>1381</v>
      </c>
      <c r="N667" s="8" t="str">
        <f t="shared" si="10"/>
        <v xml:space="preserve">Rejected </v>
      </c>
      <c r="O667" s="90" t="s">
        <v>2190</v>
      </c>
      <c r="P667" s="90" t="s">
        <v>2190</v>
      </c>
      <c r="Q667" s="9"/>
      <c r="R667" s="9">
        <v>120</v>
      </c>
      <c r="S667" s="9">
        <v>29.09</v>
      </c>
      <c r="T667" s="3"/>
      <c r="U667" s="13"/>
      <c r="V667" s="4"/>
    </row>
    <row r="668" spans="1:22">
      <c r="A668" s="8" t="s">
        <v>2568</v>
      </c>
      <c r="B668" s="8" t="s">
        <v>988</v>
      </c>
      <c r="C668" s="8" t="s">
        <v>24</v>
      </c>
      <c r="D668" s="8" t="s">
        <v>44</v>
      </c>
      <c r="E668" s="8" t="s">
        <v>1408</v>
      </c>
      <c r="F668" s="8" t="s">
        <v>1384</v>
      </c>
      <c r="G668" s="8">
        <v>3.05</v>
      </c>
      <c r="H668" s="8">
        <v>15.82</v>
      </c>
      <c r="I668" s="8">
        <v>2.12E-2</v>
      </c>
      <c r="J668" s="8">
        <v>4.2000000000000003E-2</v>
      </c>
      <c r="K668" s="8" t="s">
        <v>1376</v>
      </c>
      <c r="L668" s="8">
        <v>825</v>
      </c>
      <c r="M668" s="8" t="s">
        <v>1386</v>
      </c>
      <c r="N668" s="8" t="str">
        <f t="shared" si="10"/>
        <v>Rejected</v>
      </c>
      <c r="O668" s="89" t="s">
        <v>564</v>
      </c>
      <c r="P668" s="89" t="s">
        <v>564</v>
      </c>
      <c r="Q668" s="8"/>
      <c r="R668" s="8">
        <v>240</v>
      </c>
      <c r="S668" s="8">
        <v>1.1100000000000001</v>
      </c>
      <c r="T668" s="2"/>
      <c r="U668" s="12"/>
      <c r="V668" s="4"/>
    </row>
    <row r="669" spans="1:22">
      <c r="A669" s="9" t="s">
        <v>2569</v>
      </c>
      <c r="B669" s="9" t="s">
        <v>1234</v>
      </c>
      <c r="C669" s="9" t="s">
        <v>7</v>
      </c>
      <c r="D669" s="9" t="s">
        <v>44</v>
      </c>
      <c r="E669" s="9" t="s">
        <v>1408</v>
      </c>
      <c r="F669" s="9" t="s">
        <v>1390</v>
      </c>
      <c r="G669" s="9">
        <v>39.6</v>
      </c>
      <c r="H669" s="9">
        <v>15.75</v>
      </c>
      <c r="I669" s="9">
        <v>0.64800000000000002</v>
      </c>
      <c r="J669" s="9">
        <v>3.5882999999999998</v>
      </c>
      <c r="K669" s="9" t="s">
        <v>1395</v>
      </c>
      <c r="L669" s="9">
        <v>756</v>
      </c>
      <c r="M669" s="9" t="s">
        <v>1386</v>
      </c>
      <c r="N669" s="8" t="str">
        <f t="shared" si="10"/>
        <v>Rejected</v>
      </c>
      <c r="O669" s="90" t="s">
        <v>1675</v>
      </c>
      <c r="P669" s="90" t="s">
        <v>1675</v>
      </c>
      <c r="Q669" s="9"/>
      <c r="R669" s="9">
        <v>12</v>
      </c>
      <c r="S669" s="9">
        <v>15.4</v>
      </c>
      <c r="T669" s="3"/>
      <c r="U669" s="13"/>
      <c r="V669" s="4"/>
    </row>
    <row r="670" spans="1:22">
      <c r="A670" s="8" t="s">
        <v>2570</v>
      </c>
      <c r="B670" s="8" t="s">
        <v>1336</v>
      </c>
      <c r="C670" s="8" t="s">
        <v>7</v>
      </c>
      <c r="D670" s="8" t="s">
        <v>10</v>
      </c>
      <c r="E670" s="8" t="s">
        <v>1400</v>
      </c>
      <c r="F670" s="8" t="s">
        <v>1375</v>
      </c>
      <c r="G670" s="8">
        <v>31.47</v>
      </c>
      <c r="H670" s="8">
        <v>16.989999999999998</v>
      </c>
      <c r="I670" s="8">
        <v>0.39950000000000002</v>
      </c>
      <c r="J670" s="8">
        <v>0.46139999999999998</v>
      </c>
      <c r="K670" s="8" t="s">
        <v>1358</v>
      </c>
      <c r="L670" s="8">
        <v>854</v>
      </c>
      <c r="M670" s="8" t="s">
        <v>1396</v>
      </c>
      <c r="N670" s="8" t="str">
        <f t="shared" si="10"/>
        <v>Approved</v>
      </c>
      <c r="O670" s="89" t="s">
        <v>2571</v>
      </c>
      <c r="P670" s="89" t="s">
        <v>2571</v>
      </c>
      <c r="Q670" s="8" t="s">
        <v>2572</v>
      </c>
      <c r="R670" s="8">
        <v>240</v>
      </c>
      <c r="S670" s="8">
        <v>6.06</v>
      </c>
      <c r="T670" s="2"/>
      <c r="U670" s="12"/>
      <c r="V670" s="4"/>
    </row>
    <row r="671" spans="1:22">
      <c r="A671" s="9" t="s">
        <v>2573</v>
      </c>
      <c r="B671" s="9" t="s">
        <v>801</v>
      </c>
      <c r="C671" s="9" t="s">
        <v>16</v>
      </c>
      <c r="D671" s="9" t="s">
        <v>31</v>
      </c>
      <c r="E671" s="9" t="s">
        <v>1408</v>
      </c>
      <c r="F671" s="9" t="s">
        <v>1390</v>
      </c>
      <c r="G671" s="9">
        <v>97.28</v>
      </c>
      <c r="H671" s="9">
        <v>16.649999999999999</v>
      </c>
      <c r="I671" s="9">
        <v>0.57620000000000005</v>
      </c>
      <c r="J671" s="9">
        <v>1.9683999999999999</v>
      </c>
      <c r="K671" s="9" t="s">
        <v>1385</v>
      </c>
      <c r="L671" s="9">
        <v>890</v>
      </c>
      <c r="M671" s="9" t="s">
        <v>1426</v>
      </c>
      <c r="N671" s="8" t="str">
        <f t="shared" si="10"/>
        <v>Under Review</v>
      </c>
      <c r="O671" s="90" t="s">
        <v>1707</v>
      </c>
      <c r="P671" s="90" t="s">
        <v>1707</v>
      </c>
      <c r="Q671" s="9"/>
      <c r="R671" s="9">
        <v>84</v>
      </c>
      <c r="S671" s="9">
        <v>0</v>
      </c>
      <c r="T671" s="3"/>
      <c r="U671" s="13"/>
      <c r="V671" s="4"/>
    </row>
    <row r="672" spans="1:22">
      <c r="A672" s="8" t="s">
        <v>2574</v>
      </c>
      <c r="B672" s="8" t="s">
        <v>374</v>
      </c>
      <c r="C672" s="8" t="s">
        <v>20</v>
      </c>
      <c r="D672" s="8" t="s">
        <v>1360</v>
      </c>
      <c r="E672" s="8" t="s">
        <v>1408</v>
      </c>
      <c r="F672" s="8" t="s">
        <v>1384</v>
      </c>
      <c r="G672" s="8">
        <v>83.02</v>
      </c>
      <c r="H672" s="8">
        <v>10.97</v>
      </c>
      <c r="I672" s="8">
        <v>1.2979000000000001</v>
      </c>
      <c r="J672" s="8">
        <v>1.1422000000000001</v>
      </c>
      <c r="K672" s="8" t="s">
        <v>1395</v>
      </c>
      <c r="L672" s="8">
        <v>667</v>
      </c>
      <c r="M672" s="8" t="s">
        <v>1386</v>
      </c>
      <c r="N672" s="8" t="str">
        <f t="shared" si="10"/>
        <v>Rejected</v>
      </c>
      <c r="O672" s="89" t="s">
        <v>2575</v>
      </c>
      <c r="P672" s="89" t="s">
        <v>2575</v>
      </c>
      <c r="Q672" s="8"/>
      <c r="R672" s="8">
        <v>120</v>
      </c>
      <c r="S672" s="8">
        <v>14.66</v>
      </c>
      <c r="T672" s="2"/>
      <c r="U672" s="12"/>
      <c r="V672" s="4"/>
    </row>
    <row r="673" spans="1:22">
      <c r="A673" s="9" t="s">
        <v>2576</v>
      </c>
      <c r="B673" s="9" t="s">
        <v>729</v>
      </c>
      <c r="C673" s="9" t="s">
        <v>12</v>
      </c>
      <c r="D673" s="9" t="s">
        <v>23</v>
      </c>
      <c r="E673" s="9" t="s">
        <v>1380</v>
      </c>
      <c r="F673" s="9" t="s">
        <v>1390</v>
      </c>
      <c r="G673" s="9">
        <v>97.58</v>
      </c>
      <c r="H673" s="9">
        <v>8.51</v>
      </c>
      <c r="I673" s="9">
        <v>1.4814000000000001</v>
      </c>
      <c r="J673" s="9">
        <v>0.96150000000000002</v>
      </c>
      <c r="K673" s="9" t="s">
        <v>1395</v>
      </c>
      <c r="L673" s="9">
        <v>592</v>
      </c>
      <c r="M673" s="9" t="s">
        <v>1386</v>
      </c>
      <c r="N673" s="8" t="str">
        <f t="shared" si="10"/>
        <v>Rejected</v>
      </c>
      <c r="O673" s="90" t="s">
        <v>1055</v>
      </c>
      <c r="P673" s="90" t="s">
        <v>1055</v>
      </c>
      <c r="Q673" s="9"/>
      <c r="R673" s="9">
        <v>180</v>
      </c>
      <c r="S673" s="9">
        <v>63.18</v>
      </c>
      <c r="T673" s="3"/>
      <c r="U673" s="13"/>
      <c r="V673" s="4"/>
    </row>
    <row r="674" spans="1:22">
      <c r="A674" s="8" t="s">
        <v>2577</v>
      </c>
      <c r="B674" s="8" t="s">
        <v>653</v>
      </c>
      <c r="C674" s="8" t="s">
        <v>7</v>
      </c>
      <c r="D674" s="8" t="s">
        <v>10</v>
      </c>
      <c r="E674" s="8" t="s">
        <v>1380</v>
      </c>
      <c r="F674" s="8" t="s">
        <v>1390</v>
      </c>
      <c r="G674" s="8">
        <v>76.37</v>
      </c>
      <c r="H674" s="8">
        <v>18.079999999999998</v>
      </c>
      <c r="I674" s="8">
        <v>1.5176000000000001</v>
      </c>
      <c r="J674" s="8">
        <v>3.8157000000000001</v>
      </c>
      <c r="K674" s="8" t="s">
        <v>1376</v>
      </c>
      <c r="L674" s="8">
        <v>896</v>
      </c>
      <c r="M674" s="8" t="s">
        <v>1403</v>
      </c>
      <c r="N674" s="8" t="str">
        <f t="shared" si="10"/>
        <v>Approved</v>
      </c>
      <c r="O674" s="89" t="s">
        <v>1659</v>
      </c>
      <c r="P674" s="89" t="s">
        <v>1659</v>
      </c>
      <c r="Q674" s="8" t="s">
        <v>1897</v>
      </c>
      <c r="R674" s="8">
        <v>24</v>
      </c>
      <c r="S674" s="8">
        <v>43.51</v>
      </c>
      <c r="T674" s="2"/>
      <c r="U674" s="12"/>
      <c r="V674" s="4"/>
    </row>
    <row r="675" spans="1:22">
      <c r="A675" s="9" t="s">
        <v>2578</v>
      </c>
      <c r="B675" s="9" t="s">
        <v>80</v>
      </c>
      <c r="C675" s="9" t="s">
        <v>16</v>
      </c>
      <c r="D675" s="9" t="s">
        <v>1360</v>
      </c>
      <c r="E675" s="9" t="s">
        <v>1380</v>
      </c>
      <c r="F675" s="9" t="s">
        <v>1384</v>
      </c>
      <c r="G675" s="9">
        <v>59.02</v>
      </c>
      <c r="H675" s="9">
        <v>12.07</v>
      </c>
      <c r="I675" s="9">
        <v>0.78180000000000005</v>
      </c>
      <c r="J675" s="9">
        <v>0.65269999999999995</v>
      </c>
      <c r="K675" s="9" t="s">
        <v>1385</v>
      </c>
      <c r="L675" s="9">
        <v>747</v>
      </c>
      <c r="M675" s="9" t="s">
        <v>1386</v>
      </c>
      <c r="N675" s="8" t="str">
        <f t="shared" si="10"/>
        <v>Rejected</v>
      </c>
      <c r="O675" s="90" t="s">
        <v>1536</v>
      </c>
      <c r="P675" s="90" t="s">
        <v>1536</v>
      </c>
      <c r="Q675" s="9"/>
      <c r="R675" s="9">
        <v>240</v>
      </c>
      <c r="S675" s="9">
        <v>0</v>
      </c>
      <c r="T675" s="3"/>
      <c r="U675" s="13"/>
      <c r="V675" s="4"/>
    </row>
    <row r="676" spans="1:22">
      <c r="A676" s="8" t="s">
        <v>2579</v>
      </c>
      <c r="B676" s="8" t="s">
        <v>772</v>
      </c>
      <c r="C676" s="8" t="s">
        <v>24</v>
      </c>
      <c r="D676" s="8" t="s">
        <v>31</v>
      </c>
      <c r="E676" s="8" t="s">
        <v>1411</v>
      </c>
      <c r="F676" s="8" t="s">
        <v>1384</v>
      </c>
      <c r="G676" s="8">
        <v>96.08</v>
      </c>
      <c r="H676" s="8">
        <v>17.579999999999998</v>
      </c>
      <c r="I676" s="8">
        <v>1.7519</v>
      </c>
      <c r="J676" s="8">
        <v>2.8012999999999999</v>
      </c>
      <c r="K676" s="8" t="s">
        <v>1376</v>
      </c>
      <c r="L676" s="8">
        <v>663</v>
      </c>
      <c r="M676" s="8" t="s">
        <v>1426</v>
      </c>
      <c r="N676" s="8" t="str">
        <f t="shared" si="10"/>
        <v>Under Review</v>
      </c>
      <c r="O676" s="89" t="s">
        <v>2580</v>
      </c>
      <c r="P676" s="89" t="s">
        <v>2580</v>
      </c>
      <c r="Q676" s="8"/>
      <c r="R676" s="8">
        <v>48</v>
      </c>
      <c r="S676" s="8">
        <v>20.55</v>
      </c>
      <c r="T676" s="2"/>
      <c r="U676" s="12"/>
      <c r="V676" s="4"/>
    </row>
    <row r="677" spans="1:22">
      <c r="A677" s="9" t="s">
        <v>2581</v>
      </c>
      <c r="B677" s="9" t="s">
        <v>184</v>
      </c>
      <c r="C677" s="9" t="s">
        <v>12</v>
      </c>
      <c r="D677" s="9" t="s">
        <v>23</v>
      </c>
      <c r="E677" s="9" t="s">
        <v>1374</v>
      </c>
      <c r="F677" s="9" t="s">
        <v>1390</v>
      </c>
      <c r="G677" s="9">
        <v>29.4</v>
      </c>
      <c r="H677" s="9">
        <v>9.98</v>
      </c>
      <c r="I677" s="9">
        <v>0.3221</v>
      </c>
      <c r="J677" s="9">
        <v>0.31559999999999999</v>
      </c>
      <c r="K677" s="9" t="s">
        <v>1412</v>
      </c>
      <c r="L677" s="9">
        <v>787</v>
      </c>
      <c r="M677" s="9" t="s">
        <v>1396</v>
      </c>
      <c r="N677" s="8" t="str">
        <f t="shared" si="10"/>
        <v>Approved</v>
      </c>
      <c r="O677" s="90" t="s">
        <v>2003</v>
      </c>
      <c r="P677" s="90" t="s">
        <v>2003</v>
      </c>
      <c r="Q677" s="9" t="s">
        <v>668</v>
      </c>
      <c r="R677" s="9">
        <v>180</v>
      </c>
      <c r="S677" s="9">
        <v>27.85</v>
      </c>
      <c r="T677" s="3"/>
      <c r="U677" s="13"/>
      <c r="V677" s="4"/>
    </row>
    <row r="678" spans="1:22">
      <c r="A678" s="8" t="s">
        <v>2582</v>
      </c>
      <c r="B678" s="8" t="s">
        <v>309</v>
      </c>
      <c r="C678" s="8" t="s">
        <v>20</v>
      </c>
      <c r="D678" s="8" t="s">
        <v>23</v>
      </c>
      <c r="E678" s="8" t="s">
        <v>1411</v>
      </c>
      <c r="F678" s="8" t="s">
        <v>1390</v>
      </c>
      <c r="G678" s="8">
        <v>15.64</v>
      </c>
      <c r="H678" s="8">
        <v>10.53</v>
      </c>
      <c r="I678" s="8">
        <v>0.15740000000000001</v>
      </c>
      <c r="J678" s="8">
        <v>0.72550000000000003</v>
      </c>
      <c r="K678" s="8" t="s">
        <v>1385</v>
      </c>
      <c r="L678" s="8">
        <v>667</v>
      </c>
      <c r="M678" s="8" t="s">
        <v>1426</v>
      </c>
      <c r="N678" s="8" t="str">
        <f t="shared" si="10"/>
        <v>Under Review</v>
      </c>
      <c r="O678" s="89" t="s">
        <v>1499</v>
      </c>
      <c r="P678" s="89" t="s">
        <v>1499</v>
      </c>
      <c r="Q678" s="8"/>
      <c r="R678" s="8">
        <v>24</v>
      </c>
      <c r="S678" s="8">
        <v>0</v>
      </c>
      <c r="T678" s="2"/>
      <c r="U678" s="12"/>
      <c r="V678" s="4"/>
    </row>
    <row r="679" spans="1:22">
      <c r="A679" s="9" t="s">
        <v>2583</v>
      </c>
      <c r="B679" s="9" t="s">
        <v>503</v>
      </c>
      <c r="C679" s="9" t="s">
        <v>16</v>
      </c>
      <c r="D679" s="9" t="s">
        <v>23</v>
      </c>
      <c r="E679" s="9" t="s">
        <v>1411</v>
      </c>
      <c r="F679" s="9" t="s">
        <v>1375</v>
      </c>
      <c r="G679" s="9">
        <v>94.13</v>
      </c>
      <c r="H679" s="9">
        <v>11.54</v>
      </c>
      <c r="I679" s="9">
        <v>0.50070000000000003</v>
      </c>
      <c r="J679" s="9">
        <v>1.6386000000000001</v>
      </c>
      <c r="K679" s="9" t="s">
        <v>1395</v>
      </c>
      <c r="L679" s="9">
        <v>898</v>
      </c>
      <c r="M679" s="9" t="s">
        <v>1377</v>
      </c>
      <c r="N679" s="8" t="str">
        <f t="shared" si="10"/>
        <v>Approved</v>
      </c>
      <c r="O679" s="90" t="s">
        <v>2584</v>
      </c>
      <c r="P679" s="90" t="s">
        <v>2584</v>
      </c>
      <c r="Q679" s="9" t="s">
        <v>1767</v>
      </c>
      <c r="R679" s="9">
        <v>84</v>
      </c>
      <c r="S679" s="9">
        <v>44.25</v>
      </c>
      <c r="T679" s="3"/>
      <c r="U679" s="13"/>
      <c r="V679" s="4"/>
    </row>
    <row r="680" spans="1:22">
      <c r="A680" s="8" t="s">
        <v>2585</v>
      </c>
      <c r="B680" s="8" t="s">
        <v>1018</v>
      </c>
      <c r="C680" s="8" t="s">
        <v>12</v>
      </c>
      <c r="D680" s="8" t="s">
        <v>10</v>
      </c>
      <c r="E680" s="8" t="s">
        <v>1374</v>
      </c>
      <c r="F680" s="8" t="s">
        <v>1384</v>
      </c>
      <c r="G680" s="8">
        <v>43.23</v>
      </c>
      <c r="H680" s="8">
        <v>17.829999999999998</v>
      </c>
      <c r="I680" s="8">
        <v>0.82820000000000005</v>
      </c>
      <c r="J680" s="8">
        <v>3.9598</v>
      </c>
      <c r="K680" s="8" t="s">
        <v>1358</v>
      </c>
      <c r="L680" s="8">
        <v>578</v>
      </c>
      <c r="M680" s="8" t="s">
        <v>1386</v>
      </c>
      <c r="N680" s="8" t="str">
        <f t="shared" si="10"/>
        <v>Rejected</v>
      </c>
      <c r="O680" s="89" t="s">
        <v>2586</v>
      </c>
      <c r="P680" s="89" t="s">
        <v>2586</v>
      </c>
      <c r="Q680" s="8"/>
      <c r="R680" s="8">
        <v>12</v>
      </c>
      <c r="S680" s="8">
        <v>18.68</v>
      </c>
      <c r="T680" s="2"/>
      <c r="U680" s="12"/>
      <c r="V680" s="4"/>
    </row>
    <row r="681" spans="1:22">
      <c r="A681" s="9" t="s">
        <v>2587</v>
      </c>
      <c r="B681" s="9" t="s">
        <v>1231</v>
      </c>
      <c r="C681" s="9" t="s">
        <v>7</v>
      </c>
      <c r="D681" s="9" t="s">
        <v>44</v>
      </c>
      <c r="E681" s="9" t="s">
        <v>1389</v>
      </c>
      <c r="F681" s="9" t="s">
        <v>1390</v>
      </c>
      <c r="G681" s="9">
        <v>46.11</v>
      </c>
      <c r="H681" s="9">
        <v>15.7</v>
      </c>
      <c r="I681" s="9">
        <v>0.29970000000000002</v>
      </c>
      <c r="J681" s="9">
        <v>1.6143000000000001</v>
      </c>
      <c r="K681" s="9" t="s">
        <v>1395</v>
      </c>
      <c r="L681" s="9">
        <v>656</v>
      </c>
      <c r="M681" s="9" t="s">
        <v>1426</v>
      </c>
      <c r="N681" s="8" t="str">
        <f t="shared" si="10"/>
        <v>Under Review</v>
      </c>
      <c r="O681" s="90" t="s">
        <v>2177</v>
      </c>
      <c r="P681" s="90" t="s">
        <v>2177</v>
      </c>
      <c r="Q681" s="9"/>
      <c r="R681" s="9">
        <v>36</v>
      </c>
      <c r="S681" s="9">
        <v>18.559999999999999</v>
      </c>
      <c r="T681" s="3"/>
      <c r="U681" s="13"/>
      <c r="V681" s="4"/>
    </row>
    <row r="682" spans="1:22">
      <c r="A682" s="8" t="s">
        <v>2588</v>
      </c>
      <c r="B682" s="8" t="s">
        <v>344</v>
      </c>
      <c r="C682" s="8" t="s">
        <v>32</v>
      </c>
      <c r="D682" s="8" t="s">
        <v>23</v>
      </c>
      <c r="E682" s="8" t="s">
        <v>1380</v>
      </c>
      <c r="F682" s="8" t="s">
        <v>1375</v>
      </c>
      <c r="G682" s="8">
        <v>63.01</v>
      </c>
      <c r="H682" s="8">
        <v>15.89</v>
      </c>
      <c r="I682" s="8">
        <v>0.92390000000000005</v>
      </c>
      <c r="J682" s="8">
        <v>2.2118000000000002</v>
      </c>
      <c r="K682" s="8" t="s">
        <v>1358</v>
      </c>
      <c r="L682" s="8">
        <v>714</v>
      </c>
      <c r="M682" s="8" t="s">
        <v>1386</v>
      </c>
      <c r="N682" s="8" t="str">
        <f t="shared" si="10"/>
        <v>Rejected</v>
      </c>
      <c r="O682" s="89" t="s">
        <v>930</v>
      </c>
      <c r="P682" s="89" t="s">
        <v>930</v>
      </c>
      <c r="Q682" s="8"/>
      <c r="R682" s="8">
        <v>36</v>
      </c>
      <c r="S682" s="8">
        <v>50.83</v>
      </c>
      <c r="T682" s="2"/>
      <c r="U682" s="12"/>
      <c r="V682" s="4"/>
    </row>
    <row r="683" spans="1:22">
      <c r="A683" s="9" t="s">
        <v>2589</v>
      </c>
      <c r="B683" s="9" t="s">
        <v>248</v>
      </c>
      <c r="C683" s="9" t="s">
        <v>20</v>
      </c>
      <c r="D683" s="9" t="s">
        <v>31</v>
      </c>
      <c r="E683" s="9" t="s">
        <v>1411</v>
      </c>
      <c r="F683" s="9" t="s">
        <v>1384</v>
      </c>
      <c r="G683" s="9">
        <v>79.59</v>
      </c>
      <c r="H683" s="9">
        <v>16.079999999999998</v>
      </c>
      <c r="I683" s="9">
        <v>0.80700000000000005</v>
      </c>
      <c r="J683" s="9">
        <v>2.2589000000000001</v>
      </c>
      <c r="K683" s="9" t="s">
        <v>1376</v>
      </c>
      <c r="L683" s="9">
        <v>672</v>
      </c>
      <c r="M683" s="9" t="s">
        <v>1381</v>
      </c>
      <c r="N683" s="8" t="str">
        <f t="shared" si="10"/>
        <v xml:space="preserve">Rejected </v>
      </c>
      <c r="O683" s="90" t="s">
        <v>2313</v>
      </c>
      <c r="P683" s="90" t="s">
        <v>2313</v>
      </c>
      <c r="Q683" s="9"/>
      <c r="R683" s="9">
        <v>48</v>
      </c>
      <c r="S683" s="9">
        <v>17.190000000000001</v>
      </c>
      <c r="T683" s="3"/>
      <c r="U683" s="13"/>
      <c r="V683" s="4"/>
    </row>
    <row r="684" spans="1:22">
      <c r="A684" s="8" t="s">
        <v>2590</v>
      </c>
      <c r="B684" s="8" t="s">
        <v>611</v>
      </c>
      <c r="C684" s="8" t="s">
        <v>41</v>
      </c>
      <c r="D684" s="8" t="s">
        <v>10</v>
      </c>
      <c r="E684" s="8" t="s">
        <v>1380</v>
      </c>
      <c r="F684" s="8" t="s">
        <v>1384</v>
      </c>
      <c r="G684" s="8">
        <v>67.040000000000006</v>
      </c>
      <c r="H684" s="8">
        <v>15.13</v>
      </c>
      <c r="I684" s="8">
        <v>0.94430000000000003</v>
      </c>
      <c r="J684" s="8">
        <v>6.0549999999999997</v>
      </c>
      <c r="K684" s="8" t="s">
        <v>1358</v>
      </c>
      <c r="L684" s="8">
        <v>731</v>
      </c>
      <c r="M684" s="8" t="s">
        <v>1426</v>
      </c>
      <c r="N684" s="8" t="str">
        <f t="shared" si="10"/>
        <v>Under Review</v>
      </c>
      <c r="O684" s="89" t="s">
        <v>2565</v>
      </c>
      <c r="P684" s="89" t="s">
        <v>2565</v>
      </c>
      <c r="Q684" s="8"/>
      <c r="R684" s="8">
        <v>12</v>
      </c>
      <c r="S684" s="8">
        <v>52.48</v>
      </c>
      <c r="T684" s="2"/>
      <c r="U684" s="12"/>
      <c r="V684" s="4"/>
    </row>
    <row r="685" spans="1:22">
      <c r="A685" s="9" t="s">
        <v>2591</v>
      </c>
      <c r="B685" s="9" t="s">
        <v>91</v>
      </c>
      <c r="C685" s="9" t="s">
        <v>35</v>
      </c>
      <c r="D685" s="9" t="s">
        <v>31</v>
      </c>
      <c r="E685" s="9" t="s">
        <v>1411</v>
      </c>
      <c r="F685" s="9" t="s">
        <v>1384</v>
      </c>
      <c r="G685" s="9">
        <v>40.880000000000003</v>
      </c>
      <c r="H685" s="9">
        <v>13.8</v>
      </c>
      <c r="I685" s="9">
        <v>0.78239999999999998</v>
      </c>
      <c r="J685" s="9">
        <v>0.62980000000000003</v>
      </c>
      <c r="K685" s="9" t="s">
        <v>1358</v>
      </c>
      <c r="L685" s="9">
        <v>707</v>
      </c>
      <c r="M685" s="9" t="s">
        <v>1403</v>
      </c>
      <c r="N685" s="8" t="str">
        <f t="shared" si="10"/>
        <v>Approved</v>
      </c>
      <c r="O685" s="90" t="s">
        <v>2592</v>
      </c>
      <c r="P685" s="90" t="s">
        <v>2592</v>
      </c>
      <c r="Q685" s="9" t="s">
        <v>1759</v>
      </c>
      <c r="R685" s="9">
        <v>120</v>
      </c>
      <c r="S685" s="9">
        <v>31.21</v>
      </c>
      <c r="T685" s="3"/>
      <c r="U685" s="13"/>
      <c r="V685" s="4"/>
    </row>
    <row r="686" spans="1:22">
      <c r="A686" s="8" t="s">
        <v>2593</v>
      </c>
      <c r="B686" s="8" t="s">
        <v>912</v>
      </c>
      <c r="C686" s="8" t="s">
        <v>41</v>
      </c>
      <c r="D686" s="8" t="s">
        <v>44</v>
      </c>
      <c r="E686" s="8" t="s">
        <v>1380</v>
      </c>
      <c r="F686" s="8" t="s">
        <v>1390</v>
      </c>
      <c r="G686" s="8">
        <v>30.26</v>
      </c>
      <c r="H686" s="8">
        <v>11.53</v>
      </c>
      <c r="I686" s="8">
        <v>0.3256</v>
      </c>
      <c r="J686" s="8">
        <v>0.78990000000000005</v>
      </c>
      <c r="K686" s="8" t="s">
        <v>1395</v>
      </c>
      <c r="L686" s="8">
        <v>868</v>
      </c>
      <c r="M686" s="8" t="s">
        <v>1426</v>
      </c>
      <c r="N686" s="8" t="str">
        <f t="shared" si="10"/>
        <v>Under Review</v>
      </c>
      <c r="O686" s="89" t="s">
        <v>632</v>
      </c>
      <c r="P686" s="89" t="s">
        <v>632</v>
      </c>
      <c r="Q686" s="8"/>
      <c r="R686" s="8">
        <v>48</v>
      </c>
      <c r="S686" s="8">
        <v>10.6</v>
      </c>
      <c r="T686" s="2"/>
      <c r="U686" s="12"/>
      <c r="V686" s="4"/>
    </row>
    <row r="687" spans="1:22">
      <c r="A687" s="9" t="s">
        <v>2594</v>
      </c>
      <c r="B687" s="9" t="s">
        <v>865</v>
      </c>
      <c r="C687" s="9" t="s">
        <v>41</v>
      </c>
      <c r="D687" s="9" t="s">
        <v>1360</v>
      </c>
      <c r="E687" s="9" t="s">
        <v>1389</v>
      </c>
      <c r="F687" s="9" t="s">
        <v>1384</v>
      </c>
      <c r="G687" s="9">
        <v>11.73</v>
      </c>
      <c r="H687" s="9">
        <v>16.38</v>
      </c>
      <c r="I687" s="9">
        <v>9.7900000000000001E-2</v>
      </c>
      <c r="J687" s="9">
        <v>0.41460000000000002</v>
      </c>
      <c r="K687" s="9" t="s">
        <v>1376</v>
      </c>
      <c r="L687" s="9">
        <v>883</v>
      </c>
      <c r="M687" s="9" t="s">
        <v>1377</v>
      </c>
      <c r="N687" s="8" t="str">
        <f t="shared" si="10"/>
        <v>Approved</v>
      </c>
      <c r="O687" s="90" t="s">
        <v>2595</v>
      </c>
      <c r="P687" s="90" t="s">
        <v>2595</v>
      </c>
      <c r="Q687" s="9" t="s">
        <v>2596</v>
      </c>
      <c r="R687" s="9">
        <v>36</v>
      </c>
      <c r="S687" s="9">
        <v>7.38</v>
      </c>
      <c r="T687" s="3"/>
      <c r="U687" s="13"/>
      <c r="V687" s="4"/>
    </row>
    <row r="688" spans="1:22">
      <c r="A688" s="8" t="s">
        <v>2597</v>
      </c>
      <c r="B688" s="8" t="s">
        <v>306</v>
      </c>
      <c r="C688" s="8" t="s">
        <v>32</v>
      </c>
      <c r="D688" s="8" t="s">
        <v>10</v>
      </c>
      <c r="E688" s="8" t="s">
        <v>1400</v>
      </c>
      <c r="F688" s="8" t="s">
        <v>1375</v>
      </c>
      <c r="G688" s="8">
        <v>97.26</v>
      </c>
      <c r="H688" s="8">
        <v>12.36</v>
      </c>
      <c r="I688" s="8">
        <v>1.5793999999999999</v>
      </c>
      <c r="J688" s="8">
        <v>2.1812</v>
      </c>
      <c r="K688" s="8" t="s">
        <v>1358</v>
      </c>
      <c r="L688" s="8">
        <v>733</v>
      </c>
      <c r="M688" s="8" t="s">
        <v>1381</v>
      </c>
      <c r="N688" s="8" t="str">
        <f t="shared" si="10"/>
        <v xml:space="preserve">Rejected </v>
      </c>
      <c r="O688" s="89" t="s">
        <v>1453</v>
      </c>
      <c r="P688" s="89" t="s">
        <v>1453</v>
      </c>
      <c r="Q688" s="8"/>
      <c r="R688" s="8">
        <v>60</v>
      </c>
      <c r="S688" s="8">
        <v>52.71</v>
      </c>
      <c r="T688" s="2"/>
      <c r="U688" s="12"/>
      <c r="V688" s="4"/>
    </row>
    <row r="689" spans="1:22">
      <c r="A689" s="9" t="s">
        <v>2598</v>
      </c>
      <c r="B689" s="9" t="s">
        <v>909</v>
      </c>
      <c r="C689" s="9" t="s">
        <v>28</v>
      </c>
      <c r="D689" s="9" t="s">
        <v>1360</v>
      </c>
      <c r="E689" s="9" t="s">
        <v>1411</v>
      </c>
      <c r="F689" s="9" t="s">
        <v>1384</v>
      </c>
      <c r="G689" s="9">
        <v>66.069999999999993</v>
      </c>
      <c r="H689" s="9">
        <v>7.69</v>
      </c>
      <c r="I689" s="9">
        <v>1.1417999999999999</v>
      </c>
      <c r="J689" s="9">
        <v>1.3299000000000001</v>
      </c>
      <c r="K689" s="9" t="s">
        <v>1385</v>
      </c>
      <c r="L689" s="9">
        <v>698</v>
      </c>
      <c r="M689" s="9" t="s">
        <v>1426</v>
      </c>
      <c r="N689" s="8" t="str">
        <f t="shared" si="10"/>
        <v>Under Review</v>
      </c>
      <c r="O689" s="90" t="s">
        <v>1082</v>
      </c>
      <c r="P689" s="90" t="s">
        <v>1082</v>
      </c>
      <c r="Q689" s="9"/>
      <c r="R689" s="9">
        <v>60</v>
      </c>
      <c r="S689" s="9">
        <v>0</v>
      </c>
      <c r="T689" s="3"/>
      <c r="U689" s="13"/>
      <c r="V689" s="4"/>
    </row>
    <row r="690" spans="1:22">
      <c r="A690" s="8" t="s">
        <v>2599</v>
      </c>
      <c r="B690" s="8" t="s">
        <v>285</v>
      </c>
      <c r="C690" s="8" t="s">
        <v>41</v>
      </c>
      <c r="D690" s="8" t="s">
        <v>23</v>
      </c>
      <c r="E690" s="8" t="s">
        <v>1400</v>
      </c>
      <c r="F690" s="8" t="s">
        <v>1375</v>
      </c>
      <c r="G690" s="8">
        <v>3.96</v>
      </c>
      <c r="H690" s="8">
        <v>16.12</v>
      </c>
      <c r="I690" s="8">
        <v>4.3900000000000002E-2</v>
      </c>
      <c r="J690" s="8">
        <v>7.8899999999999998E-2</v>
      </c>
      <c r="K690" s="8" t="s">
        <v>1358</v>
      </c>
      <c r="L690" s="8">
        <v>883</v>
      </c>
      <c r="M690" s="8" t="s">
        <v>1381</v>
      </c>
      <c r="N690" s="8" t="str">
        <f t="shared" si="10"/>
        <v xml:space="preserve">Rejected </v>
      </c>
      <c r="O690" s="89" t="s">
        <v>1611</v>
      </c>
      <c r="P690" s="89" t="s">
        <v>1611</v>
      </c>
      <c r="Q690" s="8"/>
      <c r="R690" s="8">
        <v>84</v>
      </c>
      <c r="S690" s="8">
        <v>1.86</v>
      </c>
      <c r="T690" s="2"/>
      <c r="U690" s="12"/>
      <c r="V690" s="4"/>
    </row>
    <row r="691" spans="1:22">
      <c r="A691" s="9" t="s">
        <v>2600</v>
      </c>
      <c r="B691" s="9" t="s">
        <v>620</v>
      </c>
      <c r="C691" s="9" t="s">
        <v>41</v>
      </c>
      <c r="D691" s="9" t="s">
        <v>44</v>
      </c>
      <c r="E691" s="9" t="s">
        <v>1408</v>
      </c>
      <c r="F691" s="9" t="s">
        <v>1375</v>
      </c>
      <c r="G691" s="9">
        <v>63.4</v>
      </c>
      <c r="H691" s="9">
        <v>9.8800000000000008</v>
      </c>
      <c r="I691" s="9">
        <v>0.85129999999999995</v>
      </c>
      <c r="J691" s="9">
        <v>0.83360000000000001</v>
      </c>
      <c r="K691" s="9" t="s">
        <v>1385</v>
      </c>
      <c r="L691" s="9">
        <v>749</v>
      </c>
      <c r="M691" s="9" t="s">
        <v>1381</v>
      </c>
      <c r="N691" s="8" t="str">
        <f t="shared" si="10"/>
        <v xml:space="preserve">Rejected </v>
      </c>
      <c r="O691" s="90" t="s">
        <v>668</v>
      </c>
      <c r="P691" s="90" t="s">
        <v>668</v>
      </c>
      <c r="Q691" s="9"/>
      <c r="R691" s="9">
        <v>120</v>
      </c>
      <c r="S691" s="9">
        <v>0</v>
      </c>
      <c r="T691" s="3"/>
      <c r="U691" s="13"/>
      <c r="V691" s="4"/>
    </row>
    <row r="692" spans="1:22">
      <c r="A692" s="8" t="s">
        <v>2601</v>
      </c>
      <c r="B692" s="8" t="s">
        <v>530</v>
      </c>
      <c r="C692" s="8" t="s">
        <v>41</v>
      </c>
      <c r="D692" s="8" t="s">
        <v>31</v>
      </c>
      <c r="E692" s="8" t="s">
        <v>1380</v>
      </c>
      <c r="F692" s="8" t="s">
        <v>1375</v>
      </c>
      <c r="G692" s="8">
        <v>84.49</v>
      </c>
      <c r="H692" s="8">
        <v>11.89</v>
      </c>
      <c r="I692" s="8">
        <v>0.61119999999999997</v>
      </c>
      <c r="J692" s="8">
        <v>1.8747</v>
      </c>
      <c r="K692" s="8" t="s">
        <v>1358</v>
      </c>
      <c r="L692" s="8">
        <v>837</v>
      </c>
      <c r="M692" s="8" t="s">
        <v>1426</v>
      </c>
      <c r="N692" s="8" t="str">
        <f t="shared" si="10"/>
        <v>Under Review</v>
      </c>
      <c r="O692" s="89" t="s">
        <v>1981</v>
      </c>
      <c r="P692" s="89" t="s">
        <v>1981</v>
      </c>
      <c r="Q692" s="8"/>
      <c r="R692" s="8">
        <v>60</v>
      </c>
      <c r="S692" s="8">
        <v>69.83</v>
      </c>
      <c r="T692" s="2"/>
      <c r="U692" s="12"/>
      <c r="V692" s="4"/>
    </row>
    <row r="693" spans="1:22">
      <c r="A693" s="9" t="s">
        <v>2602</v>
      </c>
      <c r="B693" s="9" t="s">
        <v>1087</v>
      </c>
      <c r="C693" s="9" t="s">
        <v>20</v>
      </c>
      <c r="D693" s="9" t="s">
        <v>10</v>
      </c>
      <c r="E693" s="9" t="s">
        <v>1380</v>
      </c>
      <c r="F693" s="9" t="s">
        <v>1390</v>
      </c>
      <c r="G693" s="9">
        <v>85.37</v>
      </c>
      <c r="H693" s="9">
        <v>11.8</v>
      </c>
      <c r="I693" s="9">
        <v>1.5604</v>
      </c>
      <c r="J693" s="9">
        <v>4.0106999999999999</v>
      </c>
      <c r="K693" s="9" t="s">
        <v>1385</v>
      </c>
      <c r="L693" s="9">
        <v>686</v>
      </c>
      <c r="M693" s="9" t="s">
        <v>1396</v>
      </c>
      <c r="N693" s="8" t="str">
        <f t="shared" si="10"/>
        <v>Approved</v>
      </c>
      <c r="O693" s="90" t="s">
        <v>267</v>
      </c>
      <c r="P693" s="90" t="s">
        <v>267</v>
      </c>
      <c r="Q693" s="9" t="s">
        <v>2603</v>
      </c>
      <c r="R693" s="9">
        <v>24</v>
      </c>
      <c r="S693" s="9">
        <v>0</v>
      </c>
      <c r="T693" s="3"/>
      <c r="U693" s="13"/>
      <c r="V693" s="4"/>
    </row>
    <row r="694" spans="1:22">
      <c r="A694" s="8" t="s">
        <v>2604</v>
      </c>
      <c r="B694" s="8" t="s">
        <v>358</v>
      </c>
      <c r="C694" s="8" t="s">
        <v>41</v>
      </c>
      <c r="D694" s="8" t="s">
        <v>31</v>
      </c>
      <c r="E694" s="8" t="s">
        <v>1380</v>
      </c>
      <c r="F694" s="8" t="s">
        <v>1384</v>
      </c>
      <c r="G694" s="8">
        <v>94.59</v>
      </c>
      <c r="H694" s="8">
        <v>8.1199999999999992</v>
      </c>
      <c r="I694" s="8">
        <v>1.3928</v>
      </c>
      <c r="J694" s="8">
        <v>4.2831999999999999</v>
      </c>
      <c r="K694" s="8" t="s">
        <v>1412</v>
      </c>
      <c r="L694" s="8">
        <v>834</v>
      </c>
      <c r="M694" s="8" t="s">
        <v>1381</v>
      </c>
      <c r="N694" s="8" t="str">
        <f t="shared" si="10"/>
        <v xml:space="preserve">Rejected </v>
      </c>
      <c r="O694" s="89" t="s">
        <v>2024</v>
      </c>
      <c r="P694" s="89" t="s">
        <v>2024</v>
      </c>
      <c r="Q694" s="8"/>
      <c r="R694" s="8">
        <v>24</v>
      </c>
      <c r="S694" s="8">
        <v>78.430000000000007</v>
      </c>
      <c r="T694" s="2"/>
      <c r="U694" s="12"/>
      <c r="V694" s="4"/>
    </row>
    <row r="695" spans="1:22">
      <c r="A695" s="9" t="s">
        <v>2605</v>
      </c>
      <c r="B695" s="9" t="s">
        <v>1113</v>
      </c>
      <c r="C695" s="9" t="s">
        <v>16</v>
      </c>
      <c r="D695" s="9" t="s">
        <v>23</v>
      </c>
      <c r="E695" s="9" t="s">
        <v>1389</v>
      </c>
      <c r="F695" s="9" t="s">
        <v>1390</v>
      </c>
      <c r="G695" s="9">
        <v>94.99</v>
      </c>
      <c r="H695" s="9">
        <v>14.4</v>
      </c>
      <c r="I695" s="9">
        <v>0.54659999999999997</v>
      </c>
      <c r="J695" s="9">
        <v>1.8011999999999999</v>
      </c>
      <c r="K695" s="9" t="s">
        <v>1395</v>
      </c>
      <c r="L695" s="9">
        <v>686</v>
      </c>
      <c r="M695" s="9" t="s">
        <v>1381</v>
      </c>
      <c r="N695" s="8" t="str">
        <f t="shared" si="10"/>
        <v xml:space="preserve">Rejected </v>
      </c>
      <c r="O695" s="90" t="s">
        <v>2333</v>
      </c>
      <c r="P695" s="90" t="s">
        <v>2333</v>
      </c>
      <c r="Q695" s="9"/>
      <c r="R695" s="9">
        <v>84</v>
      </c>
      <c r="S695" s="9">
        <v>31.31</v>
      </c>
      <c r="T695" s="3"/>
      <c r="U695" s="13"/>
      <c r="V695" s="4"/>
    </row>
    <row r="696" spans="1:22">
      <c r="A696" s="8" t="s">
        <v>2606</v>
      </c>
      <c r="B696" s="8" t="s">
        <v>905</v>
      </c>
      <c r="C696" s="8" t="s">
        <v>24</v>
      </c>
      <c r="D696" s="8" t="s">
        <v>44</v>
      </c>
      <c r="E696" s="8" t="s">
        <v>1389</v>
      </c>
      <c r="F696" s="8" t="s">
        <v>1384</v>
      </c>
      <c r="G696" s="8">
        <v>71.72</v>
      </c>
      <c r="H696" s="8">
        <v>9.0399999999999991</v>
      </c>
      <c r="I696" s="8">
        <v>0.79239999999999999</v>
      </c>
      <c r="J696" s="8">
        <v>0.91010000000000002</v>
      </c>
      <c r="K696" s="8" t="s">
        <v>1395</v>
      </c>
      <c r="L696" s="8">
        <v>830</v>
      </c>
      <c r="M696" s="8" t="s">
        <v>1403</v>
      </c>
      <c r="N696" s="8" t="str">
        <f t="shared" si="10"/>
        <v>Approved</v>
      </c>
      <c r="O696" s="89" t="s">
        <v>2607</v>
      </c>
      <c r="P696" s="89" t="s">
        <v>2607</v>
      </c>
      <c r="Q696" s="8" t="s">
        <v>2465</v>
      </c>
      <c r="R696" s="8">
        <v>120</v>
      </c>
      <c r="S696" s="8">
        <v>8.36</v>
      </c>
      <c r="T696" s="2"/>
      <c r="U696" s="12"/>
      <c r="V696" s="4"/>
    </row>
    <row r="697" spans="1:22">
      <c r="A697" s="9" t="s">
        <v>2608</v>
      </c>
      <c r="B697" s="9" t="s">
        <v>764</v>
      </c>
      <c r="C697" s="9" t="s">
        <v>35</v>
      </c>
      <c r="D697" s="9" t="s">
        <v>44</v>
      </c>
      <c r="E697" s="9" t="s">
        <v>1380</v>
      </c>
      <c r="F697" s="9" t="s">
        <v>1384</v>
      </c>
      <c r="G697" s="9">
        <v>56.98</v>
      </c>
      <c r="H697" s="9">
        <v>8.23</v>
      </c>
      <c r="I697" s="9">
        <v>0.9496</v>
      </c>
      <c r="J697" s="9">
        <v>4.9626999999999999</v>
      </c>
      <c r="K697" s="9" t="s">
        <v>1376</v>
      </c>
      <c r="L697" s="9">
        <v>710</v>
      </c>
      <c r="M697" s="9" t="s">
        <v>1403</v>
      </c>
      <c r="N697" s="8" t="str">
        <f t="shared" si="10"/>
        <v>Approved</v>
      </c>
      <c r="O697" s="90" t="s">
        <v>1609</v>
      </c>
      <c r="P697" s="90" t="s">
        <v>1609</v>
      </c>
      <c r="Q697" s="9" t="s">
        <v>2609</v>
      </c>
      <c r="R697" s="9">
        <v>12</v>
      </c>
      <c r="S697" s="9">
        <v>8.9499999999999993</v>
      </c>
      <c r="T697" s="3"/>
      <c r="U697" s="13"/>
      <c r="V697" s="4"/>
    </row>
    <row r="698" spans="1:22">
      <c r="A698" s="8" t="s">
        <v>2610</v>
      </c>
      <c r="B698" s="8" t="s">
        <v>414</v>
      </c>
      <c r="C698" s="8" t="s">
        <v>12</v>
      </c>
      <c r="D698" s="8" t="s">
        <v>1360</v>
      </c>
      <c r="E698" s="8" t="s">
        <v>1408</v>
      </c>
      <c r="F698" s="8" t="s">
        <v>1375</v>
      </c>
      <c r="G698" s="8">
        <v>71.78</v>
      </c>
      <c r="H698" s="8">
        <v>11.29</v>
      </c>
      <c r="I698" s="8">
        <v>1.3935999999999999</v>
      </c>
      <c r="J698" s="8">
        <v>3.3552</v>
      </c>
      <c r="K698" s="8" t="s">
        <v>1376</v>
      </c>
      <c r="L698" s="8">
        <v>777</v>
      </c>
      <c r="M698" s="8" t="s">
        <v>1403</v>
      </c>
      <c r="N698" s="8" t="str">
        <f t="shared" si="10"/>
        <v>Approved</v>
      </c>
      <c r="O698" s="89" t="s">
        <v>2025</v>
      </c>
      <c r="P698" s="89" t="s">
        <v>2025</v>
      </c>
      <c r="Q698" s="8" t="s">
        <v>2611</v>
      </c>
      <c r="R698" s="8">
        <v>24</v>
      </c>
      <c r="S698" s="8">
        <v>7.83</v>
      </c>
      <c r="T698" s="2"/>
      <c r="U698" s="12"/>
      <c r="V698" s="4"/>
    </row>
    <row r="699" spans="1:22">
      <c r="A699" s="9" t="s">
        <v>2612</v>
      </c>
      <c r="B699" s="9" t="s">
        <v>320</v>
      </c>
      <c r="C699" s="9" t="s">
        <v>12</v>
      </c>
      <c r="D699" s="9" t="s">
        <v>10</v>
      </c>
      <c r="E699" s="9" t="s">
        <v>1411</v>
      </c>
      <c r="F699" s="9" t="s">
        <v>1384</v>
      </c>
      <c r="G699" s="9">
        <v>1.05</v>
      </c>
      <c r="H699" s="9">
        <v>15.75</v>
      </c>
      <c r="I699" s="9">
        <v>8.9999999999999993E-3</v>
      </c>
      <c r="J699" s="9">
        <v>1.44E-2</v>
      </c>
      <c r="K699" s="9" t="s">
        <v>1412</v>
      </c>
      <c r="L699" s="9">
        <v>849</v>
      </c>
      <c r="M699" s="9" t="s">
        <v>1386</v>
      </c>
      <c r="N699" s="8" t="str">
        <f t="shared" si="10"/>
        <v>Rejected</v>
      </c>
      <c r="O699" s="90" t="s">
        <v>2613</v>
      </c>
      <c r="P699" s="90" t="s">
        <v>2613</v>
      </c>
      <c r="Q699" s="9"/>
      <c r="R699" s="9">
        <v>240</v>
      </c>
      <c r="S699" s="9">
        <v>0.55000000000000004</v>
      </c>
      <c r="T699" s="3"/>
      <c r="U699" s="13"/>
      <c r="V699" s="4"/>
    </row>
    <row r="700" spans="1:22">
      <c r="A700" s="8" t="s">
        <v>2614</v>
      </c>
      <c r="B700" s="8" t="s">
        <v>257</v>
      </c>
      <c r="C700" s="8" t="s">
        <v>20</v>
      </c>
      <c r="D700" s="8" t="s">
        <v>1360</v>
      </c>
      <c r="E700" s="8" t="s">
        <v>1400</v>
      </c>
      <c r="F700" s="8" t="s">
        <v>1384</v>
      </c>
      <c r="G700" s="8">
        <v>89.25</v>
      </c>
      <c r="H700" s="8">
        <v>10.88</v>
      </c>
      <c r="I700" s="8">
        <v>1.2395</v>
      </c>
      <c r="J700" s="8">
        <v>2.9169</v>
      </c>
      <c r="K700" s="8" t="s">
        <v>1358</v>
      </c>
      <c r="L700" s="8">
        <v>806</v>
      </c>
      <c r="M700" s="8" t="s">
        <v>1426</v>
      </c>
      <c r="N700" s="8" t="str">
        <f t="shared" si="10"/>
        <v>Under Review</v>
      </c>
      <c r="O700" s="89" t="s">
        <v>2615</v>
      </c>
      <c r="P700" s="89" t="s">
        <v>2615</v>
      </c>
      <c r="Q700" s="8"/>
      <c r="R700" s="8">
        <v>36</v>
      </c>
      <c r="S700" s="8">
        <v>19.61</v>
      </c>
      <c r="T700" s="2"/>
      <c r="U700" s="12"/>
      <c r="V700" s="4"/>
    </row>
    <row r="701" spans="1:22">
      <c r="A701" s="9" t="s">
        <v>2616</v>
      </c>
      <c r="B701" s="9" t="s">
        <v>1351</v>
      </c>
      <c r="C701" s="9" t="s">
        <v>12</v>
      </c>
      <c r="D701" s="9" t="s">
        <v>44</v>
      </c>
      <c r="E701" s="9" t="s">
        <v>1408</v>
      </c>
      <c r="F701" s="9" t="s">
        <v>1375</v>
      </c>
      <c r="G701" s="9">
        <v>99.5</v>
      </c>
      <c r="H701" s="9">
        <v>9.75</v>
      </c>
      <c r="I701" s="9">
        <v>0.87080000000000002</v>
      </c>
      <c r="J701" s="9">
        <v>4.5799000000000003</v>
      </c>
      <c r="K701" s="9" t="s">
        <v>1376</v>
      </c>
      <c r="L701" s="9">
        <v>881</v>
      </c>
      <c r="M701" s="9" t="s">
        <v>1377</v>
      </c>
      <c r="N701" s="8" t="str">
        <f t="shared" si="10"/>
        <v>Approved</v>
      </c>
      <c r="O701" s="90" t="s">
        <v>2617</v>
      </c>
      <c r="P701" s="90" t="s">
        <v>2617</v>
      </c>
      <c r="Q701" s="9" t="s">
        <v>2618</v>
      </c>
      <c r="R701" s="9">
        <v>24</v>
      </c>
      <c r="S701" s="9">
        <v>88.41</v>
      </c>
      <c r="T701" s="3"/>
      <c r="U701" s="13"/>
      <c r="V701" s="4"/>
    </row>
    <row r="702" spans="1:22">
      <c r="A702" s="8" t="s">
        <v>2619</v>
      </c>
      <c r="B702" s="8" t="s">
        <v>775</v>
      </c>
      <c r="C702" s="8" t="s">
        <v>38</v>
      </c>
      <c r="D702" s="8" t="s">
        <v>1360</v>
      </c>
      <c r="E702" s="8" t="s">
        <v>1389</v>
      </c>
      <c r="F702" s="8" t="s">
        <v>1384</v>
      </c>
      <c r="G702" s="8">
        <v>2.39</v>
      </c>
      <c r="H702" s="8">
        <v>8.51</v>
      </c>
      <c r="I702" s="8">
        <v>2.9600000000000001E-2</v>
      </c>
      <c r="J702" s="8">
        <v>2.0799999999999999E-2</v>
      </c>
      <c r="K702" s="8" t="s">
        <v>1395</v>
      </c>
      <c r="L702" s="8">
        <v>880</v>
      </c>
      <c r="M702" s="8" t="s">
        <v>1396</v>
      </c>
      <c r="N702" s="8" t="str">
        <f t="shared" si="10"/>
        <v>Approved</v>
      </c>
      <c r="O702" s="89" t="s">
        <v>2620</v>
      </c>
      <c r="P702" s="89" t="s">
        <v>2620</v>
      </c>
      <c r="Q702" s="8" t="s">
        <v>2540</v>
      </c>
      <c r="R702" s="8">
        <v>240</v>
      </c>
      <c r="S702" s="8">
        <v>1.29</v>
      </c>
      <c r="T702" s="2"/>
      <c r="U702" s="12"/>
      <c r="V702" s="4"/>
    </row>
    <row r="703" spans="1:22">
      <c r="A703" s="9" t="s">
        <v>2621</v>
      </c>
      <c r="B703" s="9" t="s">
        <v>835</v>
      </c>
      <c r="C703" s="9" t="s">
        <v>28</v>
      </c>
      <c r="D703" s="9" t="s">
        <v>44</v>
      </c>
      <c r="E703" s="9" t="s">
        <v>1374</v>
      </c>
      <c r="F703" s="9" t="s">
        <v>1390</v>
      </c>
      <c r="G703" s="9">
        <v>61.04</v>
      </c>
      <c r="H703" s="9">
        <v>12.19</v>
      </c>
      <c r="I703" s="9">
        <v>1.0618000000000001</v>
      </c>
      <c r="J703" s="9">
        <v>0.68020000000000003</v>
      </c>
      <c r="K703" s="9" t="s">
        <v>1395</v>
      </c>
      <c r="L703" s="9">
        <v>556</v>
      </c>
      <c r="M703" s="9" t="s">
        <v>1396</v>
      </c>
      <c r="N703" s="8" t="str">
        <f t="shared" si="10"/>
        <v>Approved</v>
      </c>
      <c r="O703" s="90" t="s">
        <v>1824</v>
      </c>
      <c r="P703" s="90" t="s">
        <v>1824</v>
      </c>
      <c r="Q703" s="9" t="s">
        <v>2622</v>
      </c>
      <c r="R703" s="9">
        <v>240</v>
      </c>
      <c r="S703" s="9">
        <v>34.299999999999997</v>
      </c>
      <c r="T703" s="3"/>
      <c r="U703" s="13"/>
      <c r="V703" s="4"/>
    </row>
    <row r="704" spans="1:22">
      <c r="A704" s="8" t="s">
        <v>2623</v>
      </c>
      <c r="B704" s="8" t="s">
        <v>563</v>
      </c>
      <c r="C704" s="8" t="s">
        <v>20</v>
      </c>
      <c r="D704" s="8" t="s">
        <v>23</v>
      </c>
      <c r="E704" s="8" t="s">
        <v>1400</v>
      </c>
      <c r="F704" s="8" t="s">
        <v>1390</v>
      </c>
      <c r="G704" s="8">
        <v>3.27</v>
      </c>
      <c r="H704" s="8">
        <v>13.97</v>
      </c>
      <c r="I704" s="8">
        <v>5.16E-2</v>
      </c>
      <c r="J704" s="8">
        <v>5.0700000000000002E-2</v>
      </c>
      <c r="K704" s="8" t="s">
        <v>1376</v>
      </c>
      <c r="L704" s="8">
        <v>791</v>
      </c>
      <c r="M704" s="8" t="s">
        <v>1381</v>
      </c>
      <c r="N704" s="8" t="str">
        <f t="shared" si="10"/>
        <v xml:space="preserve">Rejected </v>
      </c>
      <c r="O704" s="89" t="s">
        <v>1488</v>
      </c>
      <c r="P704" s="89" t="s">
        <v>1488</v>
      </c>
      <c r="Q704" s="8"/>
      <c r="R704" s="8">
        <v>120</v>
      </c>
      <c r="S704" s="8">
        <v>1.59</v>
      </c>
      <c r="T704" s="2"/>
      <c r="U704" s="12"/>
      <c r="V704" s="4"/>
    </row>
    <row r="705" spans="1:22">
      <c r="A705" s="9" t="s">
        <v>2624</v>
      </c>
      <c r="B705" s="9" t="s">
        <v>1312</v>
      </c>
      <c r="C705" s="9" t="s">
        <v>35</v>
      </c>
      <c r="D705" s="9" t="s">
        <v>1360</v>
      </c>
      <c r="E705" s="9" t="s">
        <v>1400</v>
      </c>
      <c r="F705" s="9" t="s">
        <v>1390</v>
      </c>
      <c r="G705" s="9">
        <v>78.209999999999994</v>
      </c>
      <c r="H705" s="9">
        <v>16.22</v>
      </c>
      <c r="I705" s="9">
        <v>0.81940000000000002</v>
      </c>
      <c r="J705" s="9">
        <v>7.1041999999999996</v>
      </c>
      <c r="K705" s="9" t="s">
        <v>1376</v>
      </c>
      <c r="L705" s="9">
        <v>872</v>
      </c>
      <c r="M705" s="9" t="s">
        <v>1403</v>
      </c>
      <c r="N705" s="8" t="str">
        <f t="shared" si="10"/>
        <v>Approved</v>
      </c>
      <c r="O705" s="90" t="s">
        <v>2625</v>
      </c>
      <c r="P705" s="90" t="s">
        <v>2625</v>
      </c>
      <c r="Q705" s="9" t="s">
        <v>1907</v>
      </c>
      <c r="R705" s="9">
        <v>12</v>
      </c>
      <c r="S705" s="9">
        <v>51.62</v>
      </c>
      <c r="T705" s="3"/>
      <c r="U705" s="13"/>
      <c r="V705" s="4"/>
    </row>
    <row r="706" spans="1:22">
      <c r="A706" s="8" t="s">
        <v>2626</v>
      </c>
      <c r="B706" s="8" t="s">
        <v>576</v>
      </c>
      <c r="C706" s="8" t="s">
        <v>28</v>
      </c>
      <c r="D706" s="8" t="s">
        <v>1360</v>
      </c>
      <c r="E706" s="8" t="s">
        <v>1380</v>
      </c>
      <c r="F706" s="8" t="s">
        <v>1375</v>
      </c>
      <c r="G706" s="8">
        <v>68.2</v>
      </c>
      <c r="H706" s="8">
        <v>7.66</v>
      </c>
      <c r="I706" s="8">
        <v>0.68379999999999996</v>
      </c>
      <c r="J706" s="8">
        <v>0.63839999999999997</v>
      </c>
      <c r="K706" s="8" t="s">
        <v>1385</v>
      </c>
      <c r="L706" s="8">
        <v>856</v>
      </c>
      <c r="M706" s="8" t="s">
        <v>1381</v>
      </c>
      <c r="N706" s="8" t="str">
        <f t="shared" si="10"/>
        <v xml:space="preserve">Rejected </v>
      </c>
      <c r="O706" s="89" t="s">
        <v>1572</v>
      </c>
      <c r="P706" s="89" t="s">
        <v>1572</v>
      </c>
      <c r="Q706" s="8"/>
      <c r="R706" s="8">
        <v>180</v>
      </c>
      <c r="S706" s="8">
        <v>0</v>
      </c>
      <c r="T706" s="2"/>
      <c r="U706" s="12"/>
      <c r="V706" s="4"/>
    </row>
    <row r="707" spans="1:22">
      <c r="A707" s="9" t="s">
        <v>2627</v>
      </c>
      <c r="B707" s="9" t="s">
        <v>187</v>
      </c>
      <c r="C707" s="9" t="s">
        <v>38</v>
      </c>
      <c r="D707" s="9" t="s">
        <v>1360</v>
      </c>
      <c r="E707" s="9" t="s">
        <v>1380</v>
      </c>
      <c r="F707" s="9" t="s">
        <v>1390</v>
      </c>
      <c r="G707" s="9">
        <v>14.74</v>
      </c>
      <c r="H707" s="9">
        <v>18.16</v>
      </c>
      <c r="I707" s="9">
        <v>0.24060000000000001</v>
      </c>
      <c r="J707" s="9">
        <v>1.3525</v>
      </c>
      <c r="K707" s="9" t="s">
        <v>1358</v>
      </c>
      <c r="L707" s="9">
        <v>793</v>
      </c>
      <c r="M707" s="9" t="s">
        <v>1403</v>
      </c>
      <c r="N707" s="8" t="str">
        <f t="shared" ref="N707:N770" si="11">PROPER(M707)</f>
        <v>Approved</v>
      </c>
      <c r="O707" s="90" t="s">
        <v>2617</v>
      </c>
      <c r="P707" s="90" t="s">
        <v>2617</v>
      </c>
      <c r="Q707" s="9" t="s">
        <v>2628</v>
      </c>
      <c r="R707" s="9">
        <v>12</v>
      </c>
      <c r="S707" s="9">
        <v>10.02</v>
      </c>
      <c r="T707" s="3"/>
      <c r="U707" s="13"/>
      <c r="V707" s="4"/>
    </row>
    <row r="708" spans="1:22">
      <c r="A708" s="8" t="s">
        <v>2629</v>
      </c>
      <c r="B708" s="8" t="s">
        <v>830</v>
      </c>
      <c r="C708" s="8" t="s">
        <v>24</v>
      </c>
      <c r="D708" s="8" t="s">
        <v>23</v>
      </c>
      <c r="E708" s="8" t="s">
        <v>1380</v>
      </c>
      <c r="F708" s="8" t="s">
        <v>1384</v>
      </c>
      <c r="G708" s="8">
        <v>13.56</v>
      </c>
      <c r="H708" s="8">
        <v>16.86</v>
      </c>
      <c r="I708" s="8">
        <v>0.23019999999999999</v>
      </c>
      <c r="J708" s="8">
        <v>0.39029999999999998</v>
      </c>
      <c r="K708" s="8" t="s">
        <v>1358</v>
      </c>
      <c r="L708" s="8">
        <v>867</v>
      </c>
      <c r="M708" s="8" t="s">
        <v>1377</v>
      </c>
      <c r="N708" s="8" t="str">
        <f t="shared" si="11"/>
        <v>Approved</v>
      </c>
      <c r="O708" s="89" t="s">
        <v>2630</v>
      </c>
      <c r="P708" s="89" t="s">
        <v>2630</v>
      </c>
      <c r="Q708" s="8" t="s">
        <v>236</v>
      </c>
      <c r="R708" s="8">
        <v>48</v>
      </c>
      <c r="S708" s="8">
        <v>12.53</v>
      </c>
      <c r="T708" s="2"/>
      <c r="U708" s="12"/>
      <c r="V708" s="4"/>
    </row>
    <row r="709" spans="1:22">
      <c r="A709" s="9" t="s">
        <v>2631</v>
      </c>
      <c r="B709" s="9" t="s">
        <v>915</v>
      </c>
      <c r="C709" s="9" t="s">
        <v>28</v>
      </c>
      <c r="D709" s="9" t="s">
        <v>23</v>
      </c>
      <c r="E709" s="9" t="s">
        <v>1411</v>
      </c>
      <c r="F709" s="9" t="s">
        <v>1390</v>
      </c>
      <c r="G709" s="9">
        <v>63.32</v>
      </c>
      <c r="H709" s="9">
        <v>10.62</v>
      </c>
      <c r="I709" s="9">
        <v>0.74580000000000002</v>
      </c>
      <c r="J709" s="9">
        <v>0.63729999999999998</v>
      </c>
      <c r="K709" s="9" t="s">
        <v>1358</v>
      </c>
      <c r="L709" s="9">
        <v>765</v>
      </c>
      <c r="M709" s="9" t="s">
        <v>1377</v>
      </c>
      <c r="N709" s="8" t="str">
        <f t="shared" si="11"/>
        <v>Approved</v>
      </c>
      <c r="O709" s="90" t="s">
        <v>1498</v>
      </c>
      <c r="P709" s="90" t="s">
        <v>1498</v>
      </c>
      <c r="Q709" s="9" t="s">
        <v>2027</v>
      </c>
      <c r="R709" s="9">
        <v>240</v>
      </c>
      <c r="S709" s="9">
        <v>41.58</v>
      </c>
      <c r="T709" s="3"/>
      <c r="U709" s="13"/>
      <c r="V709" s="4"/>
    </row>
    <row r="710" spans="1:22">
      <c r="A710" s="8" t="s">
        <v>2632</v>
      </c>
      <c r="B710" s="8" t="s">
        <v>420</v>
      </c>
      <c r="C710" s="8" t="s">
        <v>38</v>
      </c>
      <c r="D710" s="8" t="s">
        <v>44</v>
      </c>
      <c r="E710" s="8" t="s">
        <v>1400</v>
      </c>
      <c r="F710" s="8" t="s">
        <v>1375</v>
      </c>
      <c r="G710" s="8">
        <v>48.28</v>
      </c>
      <c r="H710" s="8">
        <v>18.190000000000001</v>
      </c>
      <c r="I710" s="8">
        <v>0.37669999999999998</v>
      </c>
      <c r="J710" s="8">
        <v>0.78410000000000002</v>
      </c>
      <c r="K710" s="8" t="s">
        <v>1412</v>
      </c>
      <c r="L710" s="8">
        <v>602</v>
      </c>
      <c r="M710" s="8" t="s">
        <v>1377</v>
      </c>
      <c r="N710" s="8" t="str">
        <f t="shared" si="11"/>
        <v>Approved</v>
      </c>
      <c r="O710" s="89" t="s">
        <v>2633</v>
      </c>
      <c r="P710" s="89" t="s">
        <v>2633</v>
      </c>
      <c r="Q710" s="8" t="s">
        <v>728</v>
      </c>
      <c r="R710" s="8">
        <v>180</v>
      </c>
      <c r="S710" s="8">
        <v>7.43</v>
      </c>
      <c r="T710" s="2"/>
      <c r="U710" s="12"/>
      <c r="V710" s="4"/>
    </row>
    <row r="711" spans="1:22">
      <c r="A711" s="9" t="s">
        <v>2634</v>
      </c>
      <c r="B711" s="9" t="s">
        <v>769</v>
      </c>
      <c r="C711" s="9" t="s">
        <v>41</v>
      </c>
      <c r="D711" s="9" t="s">
        <v>23</v>
      </c>
      <c r="E711" s="9" t="s">
        <v>1400</v>
      </c>
      <c r="F711" s="9" t="s">
        <v>1375</v>
      </c>
      <c r="G711" s="9">
        <v>54.66</v>
      </c>
      <c r="H711" s="9">
        <v>13.82</v>
      </c>
      <c r="I711" s="9">
        <v>0.63119999999999998</v>
      </c>
      <c r="J711" s="9">
        <v>0.72130000000000005</v>
      </c>
      <c r="K711" s="9" t="s">
        <v>1395</v>
      </c>
      <c r="L711" s="9">
        <v>565</v>
      </c>
      <c r="M711" s="9" t="s">
        <v>1386</v>
      </c>
      <c r="N711" s="8" t="str">
        <f t="shared" si="11"/>
        <v>Rejected</v>
      </c>
      <c r="O711" s="90" t="s">
        <v>1699</v>
      </c>
      <c r="P711" s="90" t="s">
        <v>1699</v>
      </c>
      <c r="Q711" s="9"/>
      <c r="R711" s="9">
        <v>180</v>
      </c>
      <c r="S711" s="9">
        <v>29.45</v>
      </c>
      <c r="T711" s="3"/>
      <c r="U711" s="13"/>
      <c r="V711" s="4"/>
    </row>
    <row r="712" spans="1:22">
      <c r="A712" s="8" t="s">
        <v>2635</v>
      </c>
      <c r="B712" s="8" t="s">
        <v>130</v>
      </c>
      <c r="C712" s="8" t="s">
        <v>38</v>
      </c>
      <c r="D712" s="8" t="s">
        <v>31</v>
      </c>
      <c r="E712" s="8" t="s">
        <v>1374</v>
      </c>
      <c r="F712" s="8" t="s">
        <v>1390</v>
      </c>
      <c r="G712" s="8">
        <v>1.06</v>
      </c>
      <c r="H712" s="8">
        <v>15.01</v>
      </c>
      <c r="I712" s="8">
        <v>1.7899999999999999E-2</v>
      </c>
      <c r="J712" s="8">
        <v>2.0500000000000001E-2</v>
      </c>
      <c r="K712" s="8" t="s">
        <v>1385</v>
      </c>
      <c r="L712" s="8">
        <v>587</v>
      </c>
      <c r="M712" s="8" t="s">
        <v>1381</v>
      </c>
      <c r="N712" s="8" t="str">
        <f t="shared" si="11"/>
        <v xml:space="preserve">Rejected </v>
      </c>
      <c r="O712" s="89" t="s">
        <v>2636</v>
      </c>
      <c r="P712" s="89" t="s">
        <v>2636</v>
      </c>
      <c r="Q712" s="8"/>
      <c r="R712" s="8">
        <v>84</v>
      </c>
      <c r="S712" s="8">
        <v>0</v>
      </c>
      <c r="T712" s="2"/>
      <c r="U712" s="12"/>
      <c r="V712" s="4"/>
    </row>
    <row r="713" spans="1:22">
      <c r="A713" s="9" t="s">
        <v>2637</v>
      </c>
      <c r="B713" s="9" t="s">
        <v>1226</v>
      </c>
      <c r="C713" s="9" t="s">
        <v>28</v>
      </c>
      <c r="D713" s="9" t="s">
        <v>44</v>
      </c>
      <c r="E713" s="9" t="s">
        <v>1400</v>
      </c>
      <c r="F713" s="9" t="s">
        <v>1390</v>
      </c>
      <c r="G713" s="9">
        <v>62.33</v>
      </c>
      <c r="H713" s="9">
        <v>13.76</v>
      </c>
      <c r="I713" s="9">
        <v>0.34029999999999999</v>
      </c>
      <c r="J713" s="9">
        <v>2.9855999999999998</v>
      </c>
      <c r="K713" s="9" t="s">
        <v>1395</v>
      </c>
      <c r="L713" s="9">
        <v>610</v>
      </c>
      <c r="M713" s="9" t="s">
        <v>1426</v>
      </c>
      <c r="N713" s="8" t="str">
        <f t="shared" si="11"/>
        <v>Under Review</v>
      </c>
      <c r="O713" s="90" t="s">
        <v>329</v>
      </c>
      <c r="P713" s="90" t="s">
        <v>329</v>
      </c>
      <c r="Q713" s="9"/>
      <c r="R713" s="9">
        <v>24</v>
      </c>
      <c r="S713" s="9">
        <v>47.47</v>
      </c>
      <c r="T713" s="3"/>
      <c r="U713" s="13"/>
      <c r="V713" s="4"/>
    </row>
    <row r="714" spans="1:22">
      <c r="A714" s="8" t="s">
        <v>2638</v>
      </c>
      <c r="B714" s="8" t="s">
        <v>443</v>
      </c>
      <c r="C714" s="8" t="s">
        <v>16</v>
      </c>
      <c r="D714" s="8" t="s">
        <v>23</v>
      </c>
      <c r="E714" s="8" t="s">
        <v>1400</v>
      </c>
      <c r="F714" s="8" t="s">
        <v>1375</v>
      </c>
      <c r="G714" s="8">
        <v>59.77</v>
      </c>
      <c r="H714" s="8">
        <v>11.38</v>
      </c>
      <c r="I714" s="8">
        <v>1.0297000000000001</v>
      </c>
      <c r="J714" s="8">
        <v>1.3109</v>
      </c>
      <c r="K714" s="8" t="s">
        <v>1395</v>
      </c>
      <c r="L714" s="8">
        <v>619</v>
      </c>
      <c r="M714" s="8" t="s">
        <v>1381</v>
      </c>
      <c r="N714" s="8" t="str">
        <f t="shared" si="11"/>
        <v xml:space="preserve">Rejected </v>
      </c>
      <c r="O714" s="89" t="s">
        <v>2467</v>
      </c>
      <c r="P714" s="89" t="s">
        <v>2467</v>
      </c>
      <c r="Q714" s="8"/>
      <c r="R714" s="8">
        <v>60</v>
      </c>
      <c r="S714" s="8">
        <v>38.18</v>
      </c>
      <c r="T714" s="2"/>
      <c r="U714" s="12"/>
      <c r="V714" s="4"/>
    </row>
    <row r="715" spans="1:22">
      <c r="A715" s="9" t="s">
        <v>2639</v>
      </c>
      <c r="B715" s="9" t="s">
        <v>873</v>
      </c>
      <c r="C715" s="9" t="s">
        <v>24</v>
      </c>
      <c r="D715" s="9" t="s">
        <v>44</v>
      </c>
      <c r="E715" s="9" t="s">
        <v>1389</v>
      </c>
      <c r="F715" s="9" t="s">
        <v>1384</v>
      </c>
      <c r="G715" s="9">
        <v>55.07</v>
      </c>
      <c r="H715" s="9">
        <v>13.8</v>
      </c>
      <c r="I715" s="9">
        <v>0.36049999999999999</v>
      </c>
      <c r="J715" s="9">
        <v>0.84840000000000004</v>
      </c>
      <c r="K715" s="9" t="s">
        <v>1395</v>
      </c>
      <c r="L715" s="9">
        <v>836</v>
      </c>
      <c r="M715" s="9" t="s">
        <v>1426</v>
      </c>
      <c r="N715" s="8" t="str">
        <f t="shared" si="11"/>
        <v>Under Review</v>
      </c>
      <c r="O715" s="90" t="s">
        <v>1747</v>
      </c>
      <c r="P715" s="90" t="s">
        <v>1747</v>
      </c>
      <c r="Q715" s="9"/>
      <c r="R715" s="9">
        <v>120</v>
      </c>
      <c r="S715" s="9">
        <v>37.549999999999997</v>
      </c>
      <c r="T715" s="3"/>
      <c r="U715" s="13"/>
      <c r="V715" s="4"/>
    </row>
    <row r="716" spans="1:22">
      <c r="A716" s="8" t="s">
        <v>2640</v>
      </c>
      <c r="B716" s="8" t="s">
        <v>1096</v>
      </c>
      <c r="C716" s="8" t="s">
        <v>28</v>
      </c>
      <c r="D716" s="8" t="s">
        <v>44</v>
      </c>
      <c r="E716" s="8" t="s">
        <v>1389</v>
      </c>
      <c r="F716" s="8" t="s">
        <v>1375</v>
      </c>
      <c r="G716" s="8">
        <v>39.520000000000003</v>
      </c>
      <c r="H716" s="8">
        <v>9.39</v>
      </c>
      <c r="I716" s="8">
        <v>0.75839999999999996</v>
      </c>
      <c r="J716" s="8">
        <v>0.99080000000000001</v>
      </c>
      <c r="K716" s="8" t="s">
        <v>1395</v>
      </c>
      <c r="L716" s="8">
        <v>855</v>
      </c>
      <c r="M716" s="8" t="s">
        <v>1426</v>
      </c>
      <c r="N716" s="8" t="str">
        <f t="shared" si="11"/>
        <v>Under Review</v>
      </c>
      <c r="O716" s="89" t="s">
        <v>1476</v>
      </c>
      <c r="P716" s="89" t="s">
        <v>1476</v>
      </c>
      <c r="Q716" s="8"/>
      <c r="R716" s="8">
        <v>48</v>
      </c>
      <c r="S716" s="8">
        <v>24.37</v>
      </c>
      <c r="T716" s="2"/>
      <c r="U716" s="12"/>
      <c r="V716" s="4"/>
    </row>
    <row r="717" spans="1:22">
      <c r="A717" s="9" t="s">
        <v>2641</v>
      </c>
      <c r="B717" s="9" t="s">
        <v>1217</v>
      </c>
      <c r="C717" s="9" t="s">
        <v>38</v>
      </c>
      <c r="D717" s="9" t="s">
        <v>10</v>
      </c>
      <c r="E717" s="9" t="s">
        <v>1411</v>
      </c>
      <c r="F717" s="9" t="s">
        <v>1390</v>
      </c>
      <c r="G717" s="9">
        <v>39.729999999999997</v>
      </c>
      <c r="H717" s="9">
        <v>17.97</v>
      </c>
      <c r="I717" s="9">
        <v>0.4904</v>
      </c>
      <c r="J717" s="9">
        <v>1.0082</v>
      </c>
      <c r="K717" s="9" t="s">
        <v>1376</v>
      </c>
      <c r="L717" s="9">
        <v>814</v>
      </c>
      <c r="M717" s="9" t="s">
        <v>1403</v>
      </c>
      <c r="N717" s="8" t="str">
        <f t="shared" si="11"/>
        <v>Approved</v>
      </c>
      <c r="O717" s="90" t="s">
        <v>479</v>
      </c>
      <c r="P717" s="90" t="s">
        <v>479</v>
      </c>
      <c r="Q717" s="9" t="s">
        <v>2642</v>
      </c>
      <c r="R717" s="9">
        <v>60</v>
      </c>
      <c r="S717" s="9">
        <v>24.57</v>
      </c>
      <c r="T717" s="3"/>
      <c r="U717" s="13"/>
      <c r="V717" s="4"/>
    </row>
    <row r="718" spans="1:22">
      <c r="A718" s="8" t="s">
        <v>2643</v>
      </c>
      <c r="B718" s="8" t="s">
        <v>495</v>
      </c>
      <c r="C718" s="8" t="s">
        <v>24</v>
      </c>
      <c r="D718" s="8" t="s">
        <v>1360</v>
      </c>
      <c r="E718" s="8" t="s">
        <v>1380</v>
      </c>
      <c r="F718" s="8" t="s">
        <v>1384</v>
      </c>
      <c r="G718" s="8">
        <v>31.36</v>
      </c>
      <c r="H718" s="8">
        <v>17.16</v>
      </c>
      <c r="I718" s="8">
        <v>0.57730000000000004</v>
      </c>
      <c r="J718" s="8">
        <v>1.5528999999999999</v>
      </c>
      <c r="K718" s="8" t="s">
        <v>1385</v>
      </c>
      <c r="L718" s="8">
        <v>813</v>
      </c>
      <c r="M718" s="8" t="s">
        <v>1377</v>
      </c>
      <c r="N718" s="8" t="str">
        <f t="shared" si="11"/>
        <v>Approved</v>
      </c>
      <c r="O718" s="89" t="s">
        <v>2644</v>
      </c>
      <c r="P718" s="89" t="s">
        <v>2644</v>
      </c>
      <c r="Q718" s="8" t="s">
        <v>2263</v>
      </c>
      <c r="R718" s="8">
        <v>24</v>
      </c>
      <c r="S718" s="8">
        <v>0</v>
      </c>
      <c r="T718" s="2"/>
      <c r="U718" s="12"/>
      <c r="V718" s="4"/>
    </row>
    <row r="719" spans="1:22">
      <c r="A719" s="9" t="s">
        <v>2645</v>
      </c>
      <c r="B719" s="9" t="s">
        <v>1030</v>
      </c>
      <c r="C719" s="9" t="s">
        <v>28</v>
      </c>
      <c r="D719" s="9" t="s">
        <v>23</v>
      </c>
      <c r="E719" s="9" t="s">
        <v>1389</v>
      </c>
      <c r="F719" s="9" t="s">
        <v>1375</v>
      </c>
      <c r="G719" s="9">
        <v>79.55</v>
      </c>
      <c r="H719" s="9">
        <v>11.51</v>
      </c>
      <c r="I719" s="9">
        <v>0.86850000000000005</v>
      </c>
      <c r="J719" s="9">
        <v>3.7265000000000001</v>
      </c>
      <c r="K719" s="9" t="s">
        <v>1412</v>
      </c>
      <c r="L719" s="9">
        <v>729</v>
      </c>
      <c r="M719" s="9" t="s">
        <v>1426</v>
      </c>
      <c r="N719" s="8" t="str">
        <f t="shared" si="11"/>
        <v>Under Review</v>
      </c>
      <c r="O719" s="90" t="s">
        <v>512</v>
      </c>
      <c r="P719" s="90" t="s">
        <v>512</v>
      </c>
      <c r="Q719" s="9"/>
      <c r="R719" s="9">
        <v>24</v>
      </c>
      <c r="S719" s="9">
        <v>15.23</v>
      </c>
      <c r="T719" s="3"/>
      <c r="U719" s="13"/>
      <c r="V719" s="4"/>
    </row>
    <row r="720" spans="1:22">
      <c r="A720" s="8" t="s">
        <v>2646</v>
      </c>
      <c r="B720" s="8" t="s">
        <v>391</v>
      </c>
      <c r="C720" s="8" t="s">
        <v>16</v>
      </c>
      <c r="D720" s="8" t="s">
        <v>31</v>
      </c>
      <c r="E720" s="8" t="s">
        <v>1411</v>
      </c>
      <c r="F720" s="8" t="s">
        <v>1384</v>
      </c>
      <c r="G720" s="8">
        <v>81.94</v>
      </c>
      <c r="H720" s="8">
        <v>16.8</v>
      </c>
      <c r="I720" s="8">
        <v>1.0544</v>
      </c>
      <c r="J720" s="8">
        <v>2.3559000000000001</v>
      </c>
      <c r="K720" s="8" t="s">
        <v>1376</v>
      </c>
      <c r="L720" s="8">
        <v>589</v>
      </c>
      <c r="M720" s="8" t="s">
        <v>1377</v>
      </c>
      <c r="N720" s="8" t="str">
        <f t="shared" si="11"/>
        <v>Approved</v>
      </c>
      <c r="O720" s="89" t="s">
        <v>1548</v>
      </c>
      <c r="P720" s="89" t="s">
        <v>1548</v>
      </c>
      <c r="Q720" s="8" t="s">
        <v>2175</v>
      </c>
      <c r="R720" s="8">
        <v>48</v>
      </c>
      <c r="S720" s="8">
        <v>9.31</v>
      </c>
      <c r="T720" s="2"/>
      <c r="U720" s="12"/>
      <c r="V720" s="4"/>
    </row>
    <row r="721" spans="1:22">
      <c r="A721" s="9" t="s">
        <v>2647</v>
      </c>
      <c r="B721" s="9" t="s">
        <v>297</v>
      </c>
      <c r="C721" s="9" t="s">
        <v>12</v>
      </c>
      <c r="D721" s="9" t="s">
        <v>31</v>
      </c>
      <c r="E721" s="9" t="s">
        <v>1380</v>
      </c>
      <c r="F721" s="9" t="s">
        <v>1384</v>
      </c>
      <c r="G721" s="9">
        <v>77.86</v>
      </c>
      <c r="H721" s="9">
        <v>11.71</v>
      </c>
      <c r="I721" s="9">
        <v>1.0074000000000001</v>
      </c>
      <c r="J721" s="9">
        <v>3.6545999999999998</v>
      </c>
      <c r="K721" s="9" t="s">
        <v>1358</v>
      </c>
      <c r="L721" s="9">
        <v>741</v>
      </c>
      <c r="M721" s="9" t="s">
        <v>1403</v>
      </c>
      <c r="N721" s="8" t="str">
        <f t="shared" si="11"/>
        <v>Approved</v>
      </c>
      <c r="O721" s="90" t="s">
        <v>2163</v>
      </c>
      <c r="P721" s="90" t="s">
        <v>2163</v>
      </c>
      <c r="Q721" s="9" t="s">
        <v>2364</v>
      </c>
      <c r="R721" s="9">
        <v>24</v>
      </c>
      <c r="S721" s="9">
        <v>11.77</v>
      </c>
      <c r="T721" s="3"/>
      <c r="U721" s="13"/>
      <c r="V721" s="4"/>
    </row>
    <row r="722" spans="1:22">
      <c r="A722" s="8" t="s">
        <v>2648</v>
      </c>
      <c r="B722" s="8" t="s">
        <v>745</v>
      </c>
      <c r="C722" s="8" t="s">
        <v>7</v>
      </c>
      <c r="D722" s="8" t="s">
        <v>31</v>
      </c>
      <c r="E722" s="8" t="s">
        <v>1408</v>
      </c>
      <c r="F722" s="8" t="s">
        <v>1384</v>
      </c>
      <c r="G722" s="8">
        <v>24.27</v>
      </c>
      <c r="H722" s="8">
        <v>13.64</v>
      </c>
      <c r="I722" s="8">
        <v>0.40060000000000001</v>
      </c>
      <c r="J722" s="8">
        <v>0.37159999999999999</v>
      </c>
      <c r="K722" s="8" t="s">
        <v>1395</v>
      </c>
      <c r="L722" s="8">
        <v>763</v>
      </c>
      <c r="M722" s="8" t="s">
        <v>1386</v>
      </c>
      <c r="N722" s="8" t="str">
        <f t="shared" si="11"/>
        <v>Rejected</v>
      </c>
      <c r="O722" s="89" t="s">
        <v>2649</v>
      </c>
      <c r="P722" s="89" t="s">
        <v>2649</v>
      </c>
      <c r="Q722" s="8"/>
      <c r="R722" s="8">
        <v>120</v>
      </c>
      <c r="S722" s="8">
        <v>13.93</v>
      </c>
      <c r="T722" s="2"/>
      <c r="U722" s="12"/>
      <c r="V722" s="4"/>
    </row>
    <row r="723" spans="1:22">
      <c r="A723" s="9" t="s">
        <v>2650</v>
      </c>
      <c r="B723" s="9" t="s">
        <v>666</v>
      </c>
      <c r="C723" s="9" t="s">
        <v>7</v>
      </c>
      <c r="D723" s="9" t="s">
        <v>31</v>
      </c>
      <c r="E723" s="9" t="s">
        <v>1411</v>
      </c>
      <c r="F723" s="9" t="s">
        <v>1390</v>
      </c>
      <c r="G723" s="9">
        <v>42.14</v>
      </c>
      <c r="H723" s="9">
        <v>13.43</v>
      </c>
      <c r="I723" s="9">
        <v>0.38740000000000002</v>
      </c>
      <c r="J723" s="9">
        <v>1.4286000000000001</v>
      </c>
      <c r="K723" s="9" t="s">
        <v>1395</v>
      </c>
      <c r="L723" s="9">
        <v>651</v>
      </c>
      <c r="M723" s="9" t="s">
        <v>1377</v>
      </c>
      <c r="N723" s="8" t="str">
        <f t="shared" si="11"/>
        <v>Approved</v>
      </c>
      <c r="O723" s="90" t="s">
        <v>1784</v>
      </c>
      <c r="P723" s="90" t="s">
        <v>1784</v>
      </c>
      <c r="Q723" s="9" t="s">
        <v>2651</v>
      </c>
      <c r="R723" s="9">
        <v>36</v>
      </c>
      <c r="S723" s="9">
        <v>16.3</v>
      </c>
      <c r="T723" s="3"/>
      <c r="U723" s="13"/>
      <c r="V723" s="4"/>
    </row>
    <row r="724" spans="1:22">
      <c r="A724" s="8" t="s">
        <v>2652</v>
      </c>
      <c r="B724" s="8" t="s">
        <v>830</v>
      </c>
      <c r="C724" s="8" t="s">
        <v>28</v>
      </c>
      <c r="D724" s="8" t="s">
        <v>23</v>
      </c>
      <c r="E724" s="8" t="s">
        <v>1400</v>
      </c>
      <c r="F724" s="8" t="s">
        <v>1375</v>
      </c>
      <c r="G724" s="8">
        <v>79.86</v>
      </c>
      <c r="H724" s="8">
        <v>15.34</v>
      </c>
      <c r="I724" s="8">
        <v>1.1344000000000001</v>
      </c>
      <c r="J724" s="8">
        <v>2.7816999999999998</v>
      </c>
      <c r="K724" s="8" t="s">
        <v>1358</v>
      </c>
      <c r="L724" s="8">
        <v>867</v>
      </c>
      <c r="M724" s="8" t="s">
        <v>1386</v>
      </c>
      <c r="N724" s="8" t="str">
        <f t="shared" si="11"/>
        <v>Rejected</v>
      </c>
      <c r="O724" s="89" t="s">
        <v>1841</v>
      </c>
      <c r="P724" s="89" t="s">
        <v>1841</v>
      </c>
      <c r="Q724" s="8"/>
      <c r="R724" s="8">
        <v>36</v>
      </c>
      <c r="S724" s="8">
        <v>73.02</v>
      </c>
      <c r="T724" s="2"/>
      <c r="U724" s="12"/>
      <c r="V724" s="4"/>
    </row>
    <row r="725" spans="1:22">
      <c r="A725" s="9" t="s">
        <v>2653</v>
      </c>
      <c r="B725" s="9" t="s">
        <v>1159</v>
      </c>
      <c r="C725" s="9" t="s">
        <v>32</v>
      </c>
      <c r="D725" s="9" t="s">
        <v>31</v>
      </c>
      <c r="E725" s="9" t="s">
        <v>1380</v>
      </c>
      <c r="F725" s="9" t="s">
        <v>1384</v>
      </c>
      <c r="G725" s="9">
        <v>93.32</v>
      </c>
      <c r="H725" s="9"/>
      <c r="I725" s="9">
        <v>0.52180000000000004</v>
      </c>
      <c r="J725" s="9"/>
      <c r="K725" s="9" t="s">
        <v>1412</v>
      </c>
      <c r="L725" s="9">
        <v>740</v>
      </c>
      <c r="M725" s="9" t="s">
        <v>1381</v>
      </c>
      <c r="N725" s="8" t="str">
        <f t="shared" si="11"/>
        <v xml:space="preserve">Rejected </v>
      </c>
      <c r="O725" s="90" t="s">
        <v>2654</v>
      </c>
      <c r="P725" s="90" t="s">
        <v>2654</v>
      </c>
      <c r="Q725" s="9"/>
      <c r="R725" s="9">
        <v>36</v>
      </c>
      <c r="S725" s="9">
        <v>55.84</v>
      </c>
      <c r="T725" s="3"/>
      <c r="U725" s="13"/>
      <c r="V725" s="4"/>
    </row>
    <row r="726" spans="1:22">
      <c r="A726" s="8" t="s">
        <v>2655</v>
      </c>
      <c r="B726" s="8" t="s">
        <v>423</v>
      </c>
      <c r="C726" s="8" t="s">
        <v>16</v>
      </c>
      <c r="D726" s="8" t="s">
        <v>10</v>
      </c>
      <c r="E726" s="8" t="s">
        <v>1408</v>
      </c>
      <c r="F726" s="8" t="s">
        <v>1375</v>
      </c>
      <c r="G726" s="8">
        <v>7.86</v>
      </c>
      <c r="H726" s="8"/>
      <c r="I726" s="8">
        <v>7.9399999999999998E-2</v>
      </c>
      <c r="J726" s="8"/>
      <c r="K726" s="8" t="s">
        <v>1358</v>
      </c>
      <c r="L726" s="8">
        <v>780</v>
      </c>
      <c r="M726" s="8" t="s">
        <v>1386</v>
      </c>
      <c r="N726" s="8" t="str">
        <f t="shared" si="11"/>
        <v>Rejected</v>
      </c>
      <c r="O726" s="89" t="s">
        <v>2656</v>
      </c>
      <c r="P726" s="89" t="s">
        <v>2656</v>
      </c>
      <c r="Q726" s="8"/>
      <c r="R726" s="8">
        <v>12</v>
      </c>
      <c r="S726" s="8">
        <v>4.5</v>
      </c>
      <c r="T726" s="2"/>
      <c r="U726" s="12"/>
      <c r="V726" s="4"/>
    </row>
    <row r="727" spans="1:22">
      <c r="A727" s="9" t="s">
        <v>2657</v>
      </c>
      <c r="B727" s="9" t="s">
        <v>516</v>
      </c>
      <c r="C727" s="9" t="s">
        <v>24</v>
      </c>
      <c r="D727" s="9" t="s">
        <v>23</v>
      </c>
      <c r="E727" s="9" t="s">
        <v>1411</v>
      </c>
      <c r="F727" s="9" t="s">
        <v>1390</v>
      </c>
      <c r="G727" s="9">
        <v>38.92</v>
      </c>
      <c r="H727" s="9">
        <v>18.45</v>
      </c>
      <c r="I727" s="9">
        <v>0.48099999999999998</v>
      </c>
      <c r="J727" s="9">
        <v>0.63939999999999997</v>
      </c>
      <c r="K727" s="9" t="s">
        <v>1395</v>
      </c>
      <c r="L727" s="9">
        <v>775</v>
      </c>
      <c r="M727" s="9" t="s">
        <v>1377</v>
      </c>
      <c r="N727" s="8" t="str">
        <f t="shared" si="11"/>
        <v>Approved</v>
      </c>
      <c r="O727" s="90" t="s">
        <v>2658</v>
      </c>
      <c r="P727" s="90" t="s">
        <v>2658</v>
      </c>
      <c r="Q727" s="9" t="s">
        <v>2204</v>
      </c>
      <c r="R727" s="9">
        <v>180</v>
      </c>
      <c r="S727" s="9">
        <v>24.98</v>
      </c>
      <c r="T727" s="3"/>
      <c r="U727" s="13"/>
      <c r="V727" s="4"/>
    </row>
    <row r="728" spans="1:22">
      <c r="A728" s="8" t="s">
        <v>2659</v>
      </c>
      <c r="B728" s="8" t="s">
        <v>961</v>
      </c>
      <c r="C728" s="8" t="s">
        <v>32</v>
      </c>
      <c r="D728" s="8" t="s">
        <v>1360</v>
      </c>
      <c r="E728" s="8" t="s">
        <v>1374</v>
      </c>
      <c r="F728" s="8" t="s">
        <v>1384</v>
      </c>
      <c r="G728" s="8">
        <v>13.84</v>
      </c>
      <c r="H728" s="8">
        <v>18.329999999999998</v>
      </c>
      <c r="I728" s="8">
        <v>0.21529999999999999</v>
      </c>
      <c r="J728" s="8">
        <v>0.29360000000000003</v>
      </c>
      <c r="K728" s="8" t="s">
        <v>1412</v>
      </c>
      <c r="L728" s="8">
        <v>829</v>
      </c>
      <c r="M728" s="8" t="s">
        <v>1386</v>
      </c>
      <c r="N728" s="8" t="str">
        <f t="shared" si="11"/>
        <v>Rejected</v>
      </c>
      <c r="O728" s="89" t="s">
        <v>1378</v>
      </c>
      <c r="P728" s="89" t="s">
        <v>1378</v>
      </c>
      <c r="Q728" s="8"/>
      <c r="R728" s="8">
        <v>84</v>
      </c>
      <c r="S728" s="8">
        <v>7.57</v>
      </c>
      <c r="T728" s="2"/>
      <c r="U728" s="12"/>
      <c r="V728" s="4"/>
    </row>
    <row r="729" spans="1:22">
      <c r="A729" s="9" t="s">
        <v>2660</v>
      </c>
      <c r="B729" s="9" t="s">
        <v>832</v>
      </c>
      <c r="C729" s="9" t="s">
        <v>12</v>
      </c>
      <c r="D729" s="9" t="s">
        <v>1360</v>
      </c>
      <c r="E729" s="9" t="s">
        <v>1389</v>
      </c>
      <c r="F729" s="9" t="s">
        <v>1384</v>
      </c>
      <c r="G729" s="9">
        <v>13.5</v>
      </c>
      <c r="H729" s="9">
        <v>17.170000000000002</v>
      </c>
      <c r="I729" s="9">
        <v>0.1981</v>
      </c>
      <c r="J729" s="9">
        <v>0.3367</v>
      </c>
      <c r="K729" s="9" t="s">
        <v>1358</v>
      </c>
      <c r="L729" s="9">
        <v>871</v>
      </c>
      <c r="M729" s="9" t="s">
        <v>1396</v>
      </c>
      <c r="N729" s="8" t="str">
        <f t="shared" si="11"/>
        <v>Approved</v>
      </c>
      <c r="O729" s="90" t="s">
        <v>2213</v>
      </c>
      <c r="P729" s="90" t="s">
        <v>2213</v>
      </c>
      <c r="Q729" s="9" t="s">
        <v>2341</v>
      </c>
      <c r="R729" s="9">
        <v>60</v>
      </c>
      <c r="S729" s="9">
        <v>9.82</v>
      </c>
      <c r="T729" s="3"/>
      <c r="U729" s="13"/>
      <c r="V729" s="4"/>
    </row>
    <row r="730" spans="1:22">
      <c r="A730" s="8" t="s">
        <v>2661</v>
      </c>
      <c r="B730" s="8" t="s">
        <v>664</v>
      </c>
      <c r="C730" s="8" t="s">
        <v>24</v>
      </c>
      <c r="D730" s="8" t="s">
        <v>44</v>
      </c>
      <c r="E730" s="8" t="s">
        <v>1389</v>
      </c>
      <c r="F730" s="8" t="s">
        <v>1384</v>
      </c>
      <c r="G730" s="8">
        <v>72.040000000000006</v>
      </c>
      <c r="H730" s="8">
        <v>7.77</v>
      </c>
      <c r="I730" s="8">
        <v>0.53859999999999997</v>
      </c>
      <c r="J730" s="8">
        <v>0.67889999999999995</v>
      </c>
      <c r="K730" s="8" t="s">
        <v>1376</v>
      </c>
      <c r="L730" s="8">
        <v>836</v>
      </c>
      <c r="M730" s="8" t="s">
        <v>1403</v>
      </c>
      <c r="N730" s="8" t="str">
        <f t="shared" si="11"/>
        <v>Approved</v>
      </c>
      <c r="O730" s="89" t="s">
        <v>1436</v>
      </c>
      <c r="P730" s="89" t="s">
        <v>1436</v>
      </c>
      <c r="Q730" s="8" t="s">
        <v>1757</v>
      </c>
      <c r="R730" s="8">
        <v>180</v>
      </c>
      <c r="S730" s="8">
        <v>35.130000000000003</v>
      </c>
      <c r="T730" s="2"/>
      <c r="U730" s="12"/>
      <c r="V730" s="4"/>
    </row>
    <row r="731" spans="1:22">
      <c r="A731" s="9" t="s">
        <v>2662</v>
      </c>
      <c r="B731" s="9" t="s">
        <v>747</v>
      </c>
      <c r="C731" s="9" t="s">
        <v>35</v>
      </c>
      <c r="D731" s="9" t="s">
        <v>31</v>
      </c>
      <c r="E731" s="9" t="s">
        <v>1408</v>
      </c>
      <c r="F731" s="9" t="s">
        <v>1390</v>
      </c>
      <c r="G731" s="9">
        <v>97.36</v>
      </c>
      <c r="H731" s="9">
        <v>10.42</v>
      </c>
      <c r="I731" s="9">
        <v>0.68489999999999995</v>
      </c>
      <c r="J731" s="9">
        <v>3.1608000000000001</v>
      </c>
      <c r="K731" s="9" t="s">
        <v>1358</v>
      </c>
      <c r="L731" s="9">
        <v>566</v>
      </c>
      <c r="M731" s="9" t="s">
        <v>1426</v>
      </c>
      <c r="N731" s="8" t="str">
        <f t="shared" si="11"/>
        <v>Under Review</v>
      </c>
      <c r="O731" s="90" t="s">
        <v>2663</v>
      </c>
      <c r="P731" s="90" t="s">
        <v>2663</v>
      </c>
      <c r="Q731" s="9"/>
      <c r="R731" s="9">
        <v>36</v>
      </c>
      <c r="S731" s="9">
        <v>60.93</v>
      </c>
      <c r="T731" s="3"/>
      <c r="U731" s="13"/>
      <c r="V731" s="4"/>
    </row>
    <row r="732" spans="1:22">
      <c r="A732" s="8" t="s">
        <v>2664</v>
      </c>
      <c r="B732" s="8" t="s">
        <v>990</v>
      </c>
      <c r="C732" s="8" t="s">
        <v>35</v>
      </c>
      <c r="D732" s="8" t="s">
        <v>44</v>
      </c>
      <c r="E732" s="8" t="s">
        <v>1374</v>
      </c>
      <c r="F732" s="8" t="s">
        <v>1390</v>
      </c>
      <c r="G732" s="8">
        <v>24.87</v>
      </c>
      <c r="H732" s="8">
        <v>8.08</v>
      </c>
      <c r="I732" s="8">
        <v>0.44850000000000001</v>
      </c>
      <c r="J732" s="8">
        <v>0.23880000000000001</v>
      </c>
      <c r="K732" s="8" t="s">
        <v>1385</v>
      </c>
      <c r="L732" s="8">
        <v>649</v>
      </c>
      <c r="M732" s="8" t="s">
        <v>1381</v>
      </c>
      <c r="N732" s="8" t="str">
        <f t="shared" si="11"/>
        <v xml:space="preserve">Rejected </v>
      </c>
      <c r="O732" s="89" t="s">
        <v>2665</v>
      </c>
      <c r="P732" s="89" t="s">
        <v>2665</v>
      </c>
      <c r="Q732" s="8"/>
      <c r="R732" s="8">
        <v>180</v>
      </c>
      <c r="S732" s="8">
        <v>0</v>
      </c>
      <c r="T732" s="2"/>
      <c r="U732" s="12"/>
      <c r="V732" s="4"/>
    </row>
    <row r="733" spans="1:22">
      <c r="A733" s="9" t="s">
        <v>2666</v>
      </c>
      <c r="B733" s="9" t="s">
        <v>391</v>
      </c>
      <c r="C733" s="9" t="s">
        <v>20</v>
      </c>
      <c r="D733" s="9" t="s">
        <v>44</v>
      </c>
      <c r="E733" s="9" t="s">
        <v>1374</v>
      </c>
      <c r="F733" s="9" t="s">
        <v>1390</v>
      </c>
      <c r="G733" s="9">
        <v>22.51</v>
      </c>
      <c r="H733" s="9">
        <v>13.91</v>
      </c>
      <c r="I733" s="9">
        <v>0.1754</v>
      </c>
      <c r="J733" s="9">
        <v>2.0202</v>
      </c>
      <c r="K733" s="9" t="s">
        <v>1412</v>
      </c>
      <c r="L733" s="9">
        <v>589</v>
      </c>
      <c r="M733" s="9" t="s">
        <v>1386</v>
      </c>
      <c r="N733" s="8" t="str">
        <f t="shared" si="11"/>
        <v>Rejected</v>
      </c>
      <c r="O733" s="90" t="s">
        <v>2667</v>
      </c>
      <c r="P733" s="90" t="s">
        <v>2667</v>
      </c>
      <c r="Q733" s="9"/>
      <c r="R733" s="9">
        <v>12</v>
      </c>
      <c r="S733" s="9">
        <v>5.22</v>
      </c>
      <c r="T733" s="3"/>
      <c r="U733" s="13"/>
      <c r="V733" s="4"/>
    </row>
    <row r="734" spans="1:22">
      <c r="A734" s="8" t="s">
        <v>2668</v>
      </c>
      <c r="B734" s="8" t="s">
        <v>389</v>
      </c>
      <c r="C734" s="8" t="s">
        <v>32</v>
      </c>
      <c r="D734" s="8" t="s">
        <v>1360</v>
      </c>
      <c r="E734" s="8" t="s">
        <v>1380</v>
      </c>
      <c r="F734" s="8" t="s">
        <v>1390</v>
      </c>
      <c r="G734" s="8">
        <v>43.28</v>
      </c>
      <c r="H734" s="8">
        <v>16.89</v>
      </c>
      <c r="I734" s="8">
        <v>0.26529999999999998</v>
      </c>
      <c r="J734" s="8">
        <v>1.0730999999999999</v>
      </c>
      <c r="K734" s="8" t="s">
        <v>1395</v>
      </c>
      <c r="L734" s="8">
        <v>584</v>
      </c>
      <c r="M734" s="8" t="s">
        <v>1403</v>
      </c>
      <c r="N734" s="8" t="str">
        <f t="shared" si="11"/>
        <v>Approved</v>
      </c>
      <c r="O734" s="89" t="s">
        <v>2625</v>
      </c>
      <c r="P734" s="89" t="s">
        <v>2625</v>
      </c>
      <c r="Q734" s="8" t="s">
        <v>668</v>
      </c>
      <c r="R734" s="8">
        <v>60</v>
      </c>
      <c r="S734" s="8">
        <v>37.32</v>
      </c>
      <c r="T734" s="2"/>
      <c r="U734" s="12"/>
      <c r="V734" s="4"/>
    </row>
    <row r="735" spans="1:22">
      <c r="A735" s="9" t="s">
        <v>2669</v>
      </c>
      <c r="B735" s="9" t="s">
        <v>1340</v>
      </c>
      <c r="C735" s="9" t="s">
        <v>20</v>
      </c>
      <c r="D735" s="9" t="s">
        <v>23</v>
      </c>
      <c r="E735" s="9" t="s">
        <v>1411</v>
      </c>
      <c r="F735" s="9" t="s">
        <v>1384</v>
      </c>
      <c r="G735" s="9">
        <v>32.700000000000003</v>
      </c>
      <c r="H735" s="9">
        <v>10.43</v>
      </c>
      <c r="I735" s="9">
        <v>0.22339999999999999</v>
      </c>
      <c r="J735" s="9">
        <v>0.36</v>
      </c>
      <c r="K735" s="9" t="s">
        <v>1376</v>
      </c>
      <c r="L735" s="9">
        <v>681</v>
      </c>
      <c r="M735" s="9" t="s">
        <v>1386</v>
      </c>
      <c r="N735" s="8" t="str">
        <f t="shared" si="11"/>
        <v>Rejected</v>
      </c>
      <c r="O735" s="90" t="s">
        <v>2670</v>
      </c>
      <c r="P735" s="90" t="s">
        <v>2670</v>
      </c>
      <c r="Q735" s="9"/>
      <c r="R735" s="9">
        <v>180</v>
      </c>
      <c r="S735" s="9">
        <v>25.74</v>
      </c>
      <c r="T735" s="3"/>
      <c r="U735" s="13"/>
      <c r="V735" s="4"/>
    </row>
    <row r="736" spans="1:22">
      <c r="A736" s="8" t="s">
        <v>2671</v>
      </c>
      <c r="B736" s="8" t="s">
        <v>867</v>
      </c>
      <c r="C736" s="8" t="s">
        <v>28</v>
      </c>
      <c r="D736" s="8" t="s">
        <v>31</v>
      </c>
      <c r="E736" s="8" t="s">
        <v>1408</v>
      </c>
      <c r="F736" s="8" t="s">
        <v>1390</v>
      </c>
      <c r="G736" s="8">
        <v>81.27</v>
      </c>
      <c r="H736" s="8">
        <v>14.22</v>
      </c>
      <c r="I736" s="8">
        <v>1.2902</v>
      </c>
      <c r="J736" s="8">
        <v>2.7863000000000002</v>
      </c>
      <c r="K736" s="8" t="s">
        <v>1376</v>
      </c>
      <c r="L736" s="8">
        <v>701</v>
      </c>
      <c r="M736" s="8" t="s">
        <v>1403</v>
      </c>
      <c r="N736" s="8" t="str">
        <f t="shared" si="11"/>
        <v>Approved</v>
      </c>
      <c r="O736" s="89" t="s">
        <v>1032</v>
      </c>
      <c r="P736" s="89" t="s">
        <v>1032</v>
      </c>
      <c r="Q736" s="8" t="s">
        <v>2143</v>
      </c>
      <c r="R736" s="8">
        <v>36</v>
      </c>
      <c r="S736" s="8">
        <v>21.03</v>
      </c>
      <c r="T736" s="2"/>
      <c r="U736" s="12"/>
      <c r="V736" s="4"/>
    </row>
    <row r="737" spans="1:22">
      <c r="A737" s="9" t="s">
        <v>2672</v>
      </c>
      <c r="B737" s="9" t="s">
        <v>159</v>
      </c>
      <c r="C737" s="9" t="s">
        <v>28</v>
      </c>
      <c r="D737" s="9" t="s">
        <v>1360</v>
      </c>
      <c r="E737" s="9" t="s">
        <v>1374</v>
      </c>
      <c r="F737" s="9" t="s">
        <v>1390</v>
      </c>
      <c r="G737" s="9">
        <v>47.38</v>
      </c>
      <c r="H737" s="9">
        <v>12.97</v>
      </c>
      <c r="I737" s="9">
        <v>0.31690000000000002</v>
      </c>
      <c r="J737" s="9">
        <v>0.59850000000000003</v>
      </c>
      <c r="K737" s="9" t="s">
        <v>1412</v>
      </c>
      <c r="L737" s="9">
        <v>564</v>
      </c>
      <c r="M737" s="9" t="s">
        <v>1386</v>
      </c>
      <c r="N737" s="8" t="str">
        <f t="shared" si="11"/>
        <v>Rejected</v>
      </c>
      <c r="O737" s="90" t="s">
        <v>2673</v>
      </c>
      <c r="P737" s="90" t="s">
        <v>2673</v>
      </c>
      <c r="Q737" s="9"/>
      <c r="R737" s="9">
        <v>180</v>
      </c>
      <c r="S737" s="9">
        <v>14.53</v>
      </c>
      <c r="T737" s="3"/>
      <c r="U737" s="13"/>
      <c r="V737" s="4"/>
    </row>
    <row r="738" spans="1:22">
      <c r="A738" s="8" t="s">
        <v>2674</v>
      </c>
      <c r="B738" s="8" t="s">
        <v>1087</v>
      </c>
      <c r="C738" s="8" t="s">
        <v>12</v>
      </c>
      <c r="D738" s="8" t="s">
        <v>1360</v>
      </c>
      <c r="E738" s="8" t="s">
        <v>1408</v>
      </c>
      <c r="F738" s="8" t="s">
        <v>1375</v>
      </c>
      <c r="G738" s="8">
        <v>73.19</v>
      </c>
      <c r="H738" s="8">
        <v>8.1</v>
      </c>
      <c r="I738" s="8">
        <v>0.57279999999999998</v>
      </c>
      <c r="J738" s="8">
        <v>6.3700999999999999</v>
      </c>
      <c r="K738" s="8" t="s">
        <v>1385</v>
      </c>
      <c r="L738" s="8">
        <v>686</v>
      </c>
      <c r="M738" s="8" t="s">
        <v>1426</v>
      </c>
      <c r="N738" s="8" t="str">
        <f t="shared" si="11"/>
        <v>Under Review</v>
      </c>
      <c r="O738" s="89" t="s">
        <v>2675</v>
      </c>
      <c r="P738" s="89" t="s">
        <v>2675</v>
      </c>
      <c r="Q738" s="8"/>
      <c r="R738" s="8">
        <v>12</v>
      </c>
      <c r="S738" s="8">
        <v>0</v>
      </c>
      <c r="T738" s="2"/>
      <c r="U738" s="12"/>
      <c r="V738" s="4"/>
    </row>
    <row r="739" spans="1:22">
      <c r="A739" s="9" t="s">
        <v>2676</v>
      </c>
      <c r="B739" s="9" t="s">
        <v>1246</v>
      </c>
      <c r="C739" s="9" t="s">
        <v>35</v>
      </c>
      <c r="D739" s="9" t="s">
        <v>23</v>
      </c>
      <c r="E739" s="9" t="s">
        <v>1411</v>
      </c>
      <c r="F739" s="9" t="s">
        <v>1390</v>
      </c>
      <c r="G739" s="9">
        <v>86.5</v>
      </c>
      <c r="H739" s="9">
        <v>15.02</v>
      </c>
      <c r="I739" s="9">
        <v>1.3321000000000001</v>
      </c>
      <c r="J739" s="9">
        <v>1.6700999999999999</v>
      </c>
      <c r="K739" s="9" t="s">
        <v>1358</v>
      </c>
      <c r="L739" s="9">
        <v>694</v>
      </c>
      <c r="M739" s="9" t="s">
        <v>1426</v>
      </c>
      <c r="N739" s="8" t="str">
        <f t="shared" si="11"/>
        <v>Under Review</v>
      </c>
      <c r="O739" s="90" t="s">
        <v>831</v>
      </c>
      <c r="P739" s="90" t="s">
        <v>831</v>
      </c>
      <c r="Q739" s="9"/>
      <c r="R739" s="9">
        <v>84</v>
      </c>
      <c r="S739" s="9">
        <v>26.06</v>
      </c>
      <c r="T739" s="3"/>
      <c r="U739" s="13"/>
      <c r="V739" s="4"/>
    </row>
    <row r="740" spans="1:22">
      <c r="A740" s="8" t="s">
        <v>2677</v>
      </c>
      <c r="B740" s="8" t="s">
        <v>1141</v>
      </c>
      <c r="C740" s="8" t="s">
        <v>7</v>
      </c>
      <c r="D740" s="8" t="s">
        <v>1360</v>
      </c>
      <c r="E740" s="8" t="s">
        <v>1380</v>
      </c>
      <c r="F740" s="8" t="s">
        <v>1375</v>
      </c>
      <c r="G740" s="8">
        <v>97.82</v>
      </c>
      <c r="H740" s="8">
        <v>11.77</v>
      </c>
      <c r="I740" s="8">
        <v>0.60940000000000005</v>
      </c>
      <c r="J740" s="8">
        <v>1.7148000000000001</v>
      </c>
      <c r="K740" s="8" t="s">
        <v>1385</v>
      </c>
      <c r="L740" s="8">
        <v>860</v>
      </c>
      <c r="M740" s="8" t="s">
        <v>1377</v>
      </c>
      <c r="N740" s="8" t="str">
        <f t="shared" si="11"/>
        <v>Approved</v>
      </c>
      <c r="O740" s="89" t="s">
        <v>1591</v>
      </c>
      <c r="P740" s="89" t="s">
        <v>1591</v>
      </c>
      <c r="Q740" s="8" t="s">
        <v>1378</v>
      </c>
      <c r="R740" s="8">
        <v>84</v>
      </c>
      <c r="S740" s="8">
        <v>0</v>
      </c>
      <c r="T740" s="2"/>
      <c r="U740" s="12"/>
      <c r="V740" s="4"/>
    </row>
    <row r="741" spans="1:22">
      <c r="A741" s="9" t="s">
        <v>2678</v>
      </c>
      <c r="B741" s="9" t="s">
        <v>383</v>
      </c>
      <c r="C741" s="9" t="s">
        <v>41</v>
      </c>
      <c r="D741" s="9" t="s">
        <v>10</v>
      </c>
      <c r="E741" s="9" t="s">
        <v>1380</v>
      </c>
      <c r="F741" s="9" t="s">
        <v>1384</v>
      </c>
      <c r="G741" s="9">
        <v>64.650000000000006</v>
      </c>
      <c r="H741" s="9">
        <v>17.7</v>
      </c>
      <c r="I741" s="9">
        <v>1.2365999999999999</v>
      </c>
      <c r="J741" s="9">
        <v>1.3474999999999999</v>
      </c>
      <c r="K741" s="9" t="s">
        <v>1385</v>
      </c>
      <c r="L741" s="9">
        <v>728</v>
      </c>
      <c r="M741" s="9" t="s">
        <v>1396</v>
      </c>
      <c r="N741" s="8" t="str">
        <f t="shared" si="11"/>
        <v>Approved</v>
      </c>
      <c r="O741" s="90" t="s">
        <v>2679</v>
      </c>
      <c r="P741" s="90" t="s">
        <v>2679</v>
      </c>
      <c r="Q741" s="9" t="s">
        <v>2680</v>
      </c>
      <c r="R741" s="9">
        <v>84</v>
      </c>
      <c r="S741" s="9">
        <v>0</v>
      </c>
      <c r="T741" s="3"/>
      <c r="U741" s="13"/>
      <c r="V741" s="4"/>
    </row>
    <row r="742" spans="1:22">
      <c r="A742" s="8" t="s">
        <v>2681</v>
      </c>
      <c r="B742" s="8" t="s">
        <v>1068</v>
      </c>
      <c r="C742" s="8" t="s">
        <v>38</v>
      </c>
      <c r="D742" s="8" t="s">
        <v>1360</v>
      </c>
      <c r="E742" s="8" t="s">
        <v>1380</v>
      </c>
      <c r="F742" s="8" t="s">
        <v>1390</v>
      </c>
      <c r="G742" s="8">
        <v>82.5</v>
      </c>
      <c r="H742" s="8">
        <v>13.84</v>
      </c>
      <c r="I742" s="8">
        <v>1.6403000000000001</v>
      </c>
      <c r="J742" s="8">
        <v>3.9548000000000001</v>
      </c>
      <c r="K742" s="8" t="s">
        <v>1395</v>
      </c>
      <c r="L742" s="8">
        <v>690</v>
      </c>
      <c r="M742" s="8" t="s">
        <v>1381</v>
      </c>
      <c r="N742" s="8" t="str">
        <f t="shared" si="11"/>
        <v xml:space="preserve">Rejected </v>
      </c>
      <c r="O742" s="89" t="s">
        <v>174</v>
      </c>
      <c r="P742" s="89" t="s">
        <v>174</v>
      </c>
      <c r="Q742" s="8"/>
      <c r="R742" s="8">
        <v>24</v>
      </c>
      <c r="S742" s="8">
        <v>14.77</v>
      </c>
      <c r="T742" s="2"/>
      <c r="U742" s="12"/>
      <c r="V742" s="4"/>
    </row>
    <row r="743" spans="1:22">
      <c r="A743" s="9" t="s">
        <v>2682</v>
      </c>
      <c r="B743" s="9" t="s">
        <v>146</v>
      </c>
      <c r="C743" s="9" t="s">
        <v>16</v>
      </c>
      <c r="D743" s="9" t="s">
        <v>1360</v>
      </c>
      <c r="E743" s="9" t="s">
        <v>1380</v>
      </c>
      <c r="F743" s="9" t="s">
        <v>1384</v>
      </c>
      <c r="G743" s="9">
        <v>16.579999999999998</v>
      </c>
      <c r="H743" s="9">
        <v>17.66</v>
      </c>
      <c r="I743" s="9">
        <v>0.32169999999999999</v>
      </c>
      <c r="J743" s="9">
        <v>0.29509999999999997</v>
      </c>
      <c r="K743" s="9" t="s">
        <v>1376</v>
      </c>
      <c r="L743" s="9">
        <v>888</v>
      </c>
      <c r="M743" s="9" t="s">
        <v>1386</v>
      </c>
      <c r="N743" s="8" t="str">
        <f t="shared" si="11"/>
        <v>Rejected</v>
      </c>
      <c r="O743" s="90" t="s">
        <v>1992</v>
      </c>
      <c r="P743" s="90" t="s">
        <v>1992</v>
      </c>
      <c r="Q743" s="9"/>
      <c r="R743" s="9">
        <v>120</v>
      </c>
      <c r="S743" s="9">
        <v>3.28</v>
      </c>
      <c r="T743" s="3"/>
      <c r="U743" s="13"/>
      <c r="V743" s="4"/>
    </row>
    <row r="744" spans="1:22">
      <c r="A744" s="8" t="s">
        <v>2683</v>
      </c>
      <c r="B744" s="8" t="s">
        <v>248</v>
      </c>
      <c r="C744" s="8" t="s">
        <v>12</v>
      </c>
      <c r="D744" s="8" t="s">
        <v>44</v>
      </c>
      <c r="E744" s="8" t="s">
        <v>1400</v>
      </c>
      <c r="F744" s="8" t="s">
        <v>1384</v>
      </c>
      <c r="G744" s="8">
        <v>13.82</v>
      </c>
      <c r="H744" s="8">
        <v>8.83</v>
      </c>
      <c r="I744" s="8">
        <v>0.21870000000000001</v>
      </c>
      <c r="J744" s="8">
        <v>0.13880000000000001</v>
      </c>
      <c r="K744" s="8" t="s">
        <v>1395</v>
      </c>
      <c r="L744" s="8">
        <v>672</v>
      </c>
      <c r="M744" s="8" t="s">
        <v>1381</v>
      </c>
      <c r="N744" s="8" t="str">
        <f t="shared" si="11"/>
        <v xml:space="preserve">Rejected </v>
      </c>
      <c r="O744" s="89" t="s">
        <v>2684</v>
      </c>
      <c r="P744" s="89" t="s">
        <v>2684</v>
      </c>
      <c r="Q744" s="8"/>
      <c r="R744" s="8">
        <v>180</v>
      </c>
      <c r="S744" s="8">
        <v>9.16</v>
      </c>
      <c r="T744" s="2"/>
      <c r="U744" s="12"/>
      <c r="V744" s="4"/>
    </row>
    <row r="745" spans="1:22">
      <c r="A745" s="9" t="s">
        <v>2685</v>
      </c>
      <c r="B745" s="9" t="s">
        <v>1305</v>
      </c>
      <c r="C745" s="9" t="s">
        <v>20</v>
      </c>
      <c r="D745" s="9" t="s">
        <v>1360</v>
      </c>
      <c r="E745" s="9" t="s">
        <v>1411</v>
      </c>
      <c r="F745" s="9" t="s">
        <v>1390</v>
      </c>
      <c r="G745" s="9">
        <v>73.239999999999995</v>
      </c>
      <c r="H745" s="9">
        <v>13.79</v>
      </c>
      <c r="I745" s="9">
        <v>0.84019999999999995</v>
      </c>
      <c r="J745" s="9">
        <v>1.3640000000000001</v>
      </c>
      <c r="K745" s="9" t="s">
        <v>1395</v>
      </c>
      <c r="L745" s="9">
        <v>878</v>
      </c>
      <c r="M745" s="9" t="s">
        <v>1403</v>
      </c>
      <c r="N745" s="8" t="str">
        <f t="shared" si="11"/>
        <v>Approved</v>
      </c>
      <c r="O745" s="90" t="s">
        <v>2338</v>
      </c>
      <c r="P745" s="90" t="s">
        <v>2338</v>
      </c>
      <c r="Q745" s="9" t="s">
        <v>1818</v>
      </c>
      <c r="R745" s="9">
        <v>84</v>
      </c>
      <c r="S745" s="9">
        <v>18.46</v>
      </c>
      <c r="T745" s="3"/>
      <c r="U745" s="13"/>
      <c r="V745" s="4"/>
    </row>
    <row r="746" spans="1:22">
      <c r="A746" s="8" t="s">
        <v>2686</v>
      </c>
      <c r="B746" s="8" t="s">
        <v>513</v>
      </c>
      <c r="C746" s="8" t="s">
        <v>38</v>
      </c>
      <c r="D746" s="8" t="s">
        <v>10</v>
      </c>
      <c r="E746" s="8" t="s">
        <v>1389</v>
      </c>
      <c r="F746" s="8" t="s">
        <v>1375</v>
      </c>
      <c r="G746" s="8">
        <v>18.440000000000001</v>
      </c>
      <c r="H746" s="8">
        <v>7.75</v>
      </c>
      <c r="I746" s="8">
        <v>0.24660000000000001</v>
      </c>
      <c r="J746" s="8">
        <v>0.2213</v>
      </c>
      <c r="K746" s="8" t="s">
        <v>1358</v>
      </c>
      <c r="L746" s="8">
        <v>576</v>
      </c>
      <c r="M746" s="8" t="s">
        <v>1386</v>
      </c>
      <c r="N746" s="8" t="str">
        <f t="shared" si="11"/>
        <v>Rejected</v>
      </c>
      <c r="O746" s="89" t="s">
        <v>1335</v>
      </c>
      <c r="P746" s="89" t="s">
        <v>1335</v>
      </c>
      <c r="Q746" s="8"/>
      <c r="R746" s="8">
        <v>120</v>
      </c>
      <c r="S746" s="8">
        <v>15.32</v>
      </c>
      <c r="T746" s="2"/>
      <c r="U746" s="12"/>
      <c r="V746" s="4"/>
    </row>
    <row r="747" spans="1:22">
      <c r="A747" s="9" t="s">
        <v>2687</v>
      </c>
      <c r="B747" s="9" t="s">
        <v>273</v>
      </c>
      <c r="C747" s="9" t="s">
        <v>16</v>
      </c>
      <c r="D747" s="9" t="s">
        <v>23</v>
      </c>
      <c r="E747" s="9" t="s">
        <v>1408</v>
      </c>
      <c r="F747" s="9" t="s">
        <v>1375</v>
      </c>
      <c r="G747" s="9">
        <v>13.75</v>
      </c>
      <c r="H747" s="9">
        <v>14.01</v>
      </c>
      <c r="I747" s="9">
        <v>0.21329999999999999</v>
      </c>
      <c r="J747" s="9">
        <v>0.25779999999999997</v>
      </c>
      <c r="K747" s="9" t="s">
        <v>1412</v>
      </c>
      <c r="L747" s="9">
        <v>608</v>
      </c>
      <c r="M747" s="9" t="s">
        <v>1381</v>
      </c>
      <c r="N747" s="8" t="str">
        <f t="shared" si="11"/>
        <v xml:space="preserve">Rejected </v>
      </c>
      <c r="O747" s="90" t="s">
        <v>2688</v>
      </c>
      <c r="P747" s="90" t="s">
        <v>2688</v>
      </c>
      <c r="Q747" s="9"/>
      <c r="R747" s="9">
        <v>84</v>
      </c>
      <c r="S747" s="9">
        <v>11.19</v>
      </c>
      <c r="T747" s="3"/>
      <c r="U747" s="13"/>
      <c r="V747" s="4"/>
    </row>
    <row r="748" spans="1:22">
      <c r="A748" s="8" t="s">
        <v>2689</v>
      </c>
      <c r="B748" s="8" t="s">
        <v>975</v>
      </c>
      <c r="C748" s="8" t="s">
        <v>7</v>
      </c>
      <c r="D748" s="8" t="s">
        <v>1360</v>
      </c>
      <c r="E748" s="8" t="s">
        <v>1374</v>
      </c>
      <c r="F748" s="8" t="s">
        <v>1390</v>
      </c>
      <c r="G748" s="8">
        <v>57.32</v>
      </c>
      <c r="H748" s="8">
        <v>16.07</v>
      </c>
      <c r="I748" s="8">
        <v>0.7883</v>
      </c>
      <c r="J748" s="8">
        <v>5.2026000000000003</v>
      </c>
      <c r="K748" s="8" t="s">
        <v>1385</v>
      </c>
      <c r="L748" s="8">
        <v>667</v>
      </c>
      <c r="M748" s="8" t="s">
        <v>1377</v>
      </c>
      <c r="N748" s="8" t="str">
        <f t="shared" si="11"/>
        <v>Approved</v>
      </c>
      <c r="O748" s="89" t="s">
        <v>2690</v>
      </c>
      <c r="P748" s="89" t="s">
        <v>2690</v>
      </c>
      <c r="Q748" s="8" t="s">
        <v>2691</v>
      </c>
      <c r="R748" s="8">
        <v>12</v>
      </c>
      <c r="S748" s="8">
        <v>0</v>
      </c>
      <c r="T748" s="2"/>
      <c r="U748" s="12"/>
      <c r="V748" s="4"/>
    </row>
    <row r="749" spans="1:22">
      <c r="A749" s="9" t="s">
        <v>2692</v>
      </c>
      <c r="B749" s="9" t="s">
        <v>588</v>
      </c>
      <c r="C749" s="9" t="s">
        <v>38</v>
      </c>
      <c r="D749" s="9" t="s">
        <v>31</v>
      </c>
      <c r="E749" s="9" t="s">
        <v>1411</v>
      </c>
      <c r="F749" s="9" t="s">
        <v>1375</v>
      </c>
      <c r="G749" s="9">
        <v>39.35</v>
      </c>
      <c r="H749" s="9">
        <v>8.93</v>
      </c>
      <c r="I749" s="9">
        <v>0.69630000000000003</v>
      </c>
      <c r="J749" s="9">
        <v>0.8155</v>
      </c>
      <c r="K749" s="9" t="s">
        <v>1385</v>
      </c>
      <c r="L749" s="9">
        <v>557</v>
      </c>
      <c r="M749" s="9" t="s">
        <v>1381</v>
      </c>
      <c r="N749" s="8" t="str">
        <f t="shared" si="11"/>
        <v xml:space="preserve">Rejected </v>
      </c>
      <c r="O749" s="90" t="s">
        <v>86</v>
      </c>
      <c r="P749" s="90" t="s">
        <v>86</v>
      </c>
      <c r="Q749" s="9"/>
      <c r="R749" s="9">
        <v>60</v>
      </c>
      <c r="S749" s="9">
        <v>0</v>
      </c>
      <c r="T749" s="3"/>
      <c r="U749" s="13"/>
      <c r="V749" s="4"/>
    </row>
    <row r="750" spans="1:22">
      <c r="A750" s="8" t="s">
        <v>2693</v>
      </c>
      <c r="B750" s="8" t="s">
        <v>1302</v>
      </c>
      <c r="C750" s="8" t="s">
        <v>7</v>
      </c>
      <c r="D750" s="8" t="s">
        <v>44</v>
      </c>
      <c r="E750" s="8" t="s">
        <v>1380</v>
      </c>
      <c r="F750" s="8" t="s">
        <v>1375</v>
      </c>
      <c r="G750" s="8">
        <v>61.81</v>
      </c>
      <c r="H750" s="8">
        <v>13.63</v>
      </c>
      <c r="I750" s="8">
        <v>0.56669999999999998</v>
      </c>
      <c r="J750" s="8">
        <v>2.1013999999999999</v>
      </c>
      <c r="K750" s="8" t="s">
        <v>1358</v>
      </c>
      <c r="L750" s="8">
        <v>697</v>
      </c>
      <c r="M750" s="8" t="s">
        <v>1403</v>
      </c>
      <c r="N750" s="8" t="str">
        <f t="shared" si="11"/>
        <v>Approved</v>
      </c>
      <c r="O750" s="89" t="s">
        <v>2131</v>
      </c>
      <c r="P750" s="89" t="s">
        <v>2131</v>
      </c>
      <c r="Q750" s="8" t="s">
        <v>2235</v>
      </c>
      <c r="R750" s="8">
        <v>36</v>
      </c>
      <c r="S750" s="8">
        <v>43.95</v>
      </c>
      <c r="T750" s="2"/>
      <c r="U750" s="12"/>
      <c r="V750" s="4"/>
    </row>
    <row r="751" spans="1:22">
      <c r="A751" s="9" t="s">
        <v>2694</v>
      </c>
      <c r="B751" s="9" t="s">
        <v>1219</v>
      </c>
      <c r="C751" s="9" t="s">
        <v>41</v>
      </c>
      <c r="D751" s="9" t="s">
        <v>10</v>
      </c>
      <c r="E751" s="9" t="s">
        <v>1400</v>
      </c>
      <c r="F751" s="9" t="s">
        <v>1384</v>
      </c>
      <c r="G751" s="9">
        <v>13.87</v>
      </c>
      <c r="H751" s="9">
        <v>13.34</v>
      </c>
      <c r="I751" s="9">
        <v>0.26600000000000001</v>
      </c>
      <c r="J751" s="9">
        <v>0.66159999999999997</v>
      </c>
      <c r="K751" s="9" t="s">
        <v>1412</v>
      </c>
      <c r="L751" s="9">
        <v>562</v>
      </c>
      <c r="M751" s="9" t="s">
        <v>1426</v>
      </c>
      <c r="N751" s="8" t="str">
        <f t="shared" si="11"/>
        <v>Under Review</v>
      </c>
      <c r="O751" s="90" t="s">
        <v>2695</v>
      </c>
      <c r="P751" s="90" t="s">
        <v>2695</v>
      </c>
      <c r="Q751" s="9"/>
      <c r="R751" s="9">
        <v>24</v>
      </c>
      <c r="S751" s="9">
        <v>12.62</v>
      </c>
      <c r="T751" s="3"/>
      <c r="U751" s="13"/>
      <c r="V751" s="4"/>
    </row>
    <row r="752" spans="1:22">
      <c r="A752" s="8" t="s">
        <v>2696</v>
      </c>
      <c r="B752" s="8" t="s">
        <v>946</v>
      </c>
      <c r="C752" s="8" t="s">
        <v>7</v>
      </c>
      <c r="D752" s="8" t="s">
        <v>1360</v>
      </c>
      <c r="E752" s="8" t="s">
        <v>1374</v>
      </c>
      <c r="F752" s="8" t="s">
        <v>1390</v>
      </c>
      <c r="G752" s="8">
        <v>86.78</v>
      </c>
      <c r="H752" s="8">
        <v>8.15</v>
      </c>
      <c r="I752" s="8">
        <v>0.45579999999999998</v>
      </c>
      <c r="J752" s="8">
        <v>1.3591</v>
      </c>
      <c r="K752" s="8" t="s">
        <v>1376</v>
      </c>
      <c r="L752" s="8">
        <v>703</v>
      </c>
      <c r="M752" s="8" t="s">
        <v>1377</v>
      </c>
      <c r="N752" s="8" t="str">
        <f t="shared" si="11"/>
        <v>Approved</v>
      </c>
      <c r="O752" s="89" t="s">
        <v>2408</v>
      </c>
      <c r="P752" s="89" t="s">
        <v>2408</v>
      </c>
      <c r="Q752" s="8" t="s">
        <v>1951</v>
      </c>
      <c r="R752" s="8">
        <v>84</v>
      </c>
      <c r="S752" s="8">
        <v>39.89</v>
      </c>
      <c r="T752" s="2"/>
      <c r="U752" s="12"/>
      <c r="V752" s="4"/>
    </row>
    <row r="753" spans="1:22">
      <c r="A753" s="9" t="s">
        <v>2697</v>
      </c>
      <c r="B753" s="9" t="s">
        <v>605</v>
      </c>
      <c r="C753" s="9" t="s">
        <v>35</v>
      </c>
      <c r="D753" s="9" t="s">
        <v>23</v>
      </c>
      <c r="E753" s="9" t="s">
        <v>1374</v>
      </c>
      <c r="F753" s="9" t="s">
        <v>1375</v>
      </c>
      <c r="G753" s="9">
        <v>37.83</v>
      </c>
      <c r="H753" s="9">
        <v>9.4</v>
      </c>
      <c r="I753" s="9">
        <v>0.32879999999999998</v>
      </c>
      <c r="J753" s="9">
        <v>0.39279999999999998</v>
      </c>
      <c r="K753" s="9"/>
      <c r="L753" s="9">
        <v>741</v>
      </c>
      <c r="M753" s="9" t="s">
        <v>1386</v>
      </c>
      <c r="N753" s="8" t="str">
        <f t="shared" si="11"/>
        <v>Rejected</v>
      </c>
      <c r="O753" s="90" t="s">
        <v>2698</v>
      </c>
      <c r="P753" s="90" t="s">
        <v>2698</v>
      </c>
      <c r="Q753" s="9"/>
      <c r="R753" s="9">
        <v>180</v>
      </c>
      <c r="S753" s="9">
        <v>0</v>
      </c>
      <c r="T753" s="3"/>
      <c r="U753" s="13"/>
      <c r="V753" s="4"/>
    </row>
    <row r="754" spans="1:22">
      <c r="A754" s="8" t="s">
        <v>2699</v>
      </c>
      <c r="B754" s="8" t="s">
        <v>139</v>
      </c>
      <c r="C754" s="8" t="s">
        <v>38</v>
      </c>
      <c r="D754" s="8" t="s">
        <v>10</v>
      </c>
      <c r="E754" s="8" t="s">
        <v>1380</v>
      </c>
      <c r="F754" s="8" t="s">
        <v>1390</v>
      </c>
      <c r="G754" s="8">
        <v>13.14</v>
      </c>
      <c r="H754" s="8">
        <v>16.37</v>
      </c>
      <c r="I754" s="8">
        <v>0.2109</v>
      </c>
      <c r="J754" s="8">
        <v>0.22320000000000001</v>
      </c>
      <c r="K754" s="8" t="s">
        <v>1358</v>
      </c>
      <c r="L754" s="8">
        <v>678</v>
      </c>
      <c r="M754" s="8" t="s">
        <v>1386</v>
      </c>
      <c r="N754" s="8" t="str">
        <f t="shared" si="11"/>
        <v>Rejected</v>
      </c>
      <c r="O754" s="89" t="s">
        <v>1404</v>
      </c>
      <c r="P754" s="89" t="s">
        <v>1404</v>
      </c>
      <c r="Q754" s="8"/>
      <c r="R754" s="8">
        <v>120</v>
      </c>
      <c r="S754" s="8">
        <v>6.33</v>
      </c>
      <c r="T754" s="2"/>
      <c r="U754" s="12"/>
      <c r="V754" s="4"/>
    </row>
    <row r="755" spans="1:22">
      <c r="A755" s="9" t="s">
        <v>2700</v>
      </c>
      <c r="B755" s="9" t="s">
        <v>761</v>
      </c>
      <c r="C755" s="9" t="s">
        <v>16</v>
      </c>
      <c r="D755" s="9" t="s">
        <v>44</v>
      </c>
      <c r="E755" s="9" t="s">
        <v>1411</v>
      </c>
      <c r="F755" s="9" t="s">
        <v>1384</v>
      </c>
      <c r="G755" s="9">
        <v>54.89</v>
      </c>
      <c r="H755" s="9">
        <v>16.440000000000001</v>
      </c>
      <c r="I755" s="9">
        <v>0.82630000000000003</v>
      </c>
      <c r="J755" s="9">
        <v>0.82310000000000005</v>
      </c>
      <c r="K755" s="9" t="s">
        <v>1385</v>
      </c>
      <c r="L755" s="9">
        <v>751</v>
      </c>
      <c r="M755" s="9" t="s">
        <v>1386</v>
      </c>
      <c r="N755" s="8" t="str">
        <f t="shared" si="11"/>
        <v>Rejected</v>
      </c>
      <c r="O755" s="90" t="s">
        <v>2701</v>
      </c>
      <c r="P755" s="90" t="s">
        <v>2701</v>
      </c>
      <c r="Q755" s="9"/>
      <c r="R755" s="9">
        <v>180</v>
      </c>
      <c r="S755" s="9">
        <v>0</v>
      </c>
      <c r="T755" s="3"/>
      <c r="U755" s="13"/>
      <c r="V755" s="4"/>
    </row>
    <row r="756" spans="1:22">
      <c r="A756" s="8" t="s">
        <v>2702</v>
      </c>
      <c r="B756" s="8" t="s">
        <v>568</v>
      </c>
      <c r="C756" s="8" t="s">
        <v>7</v>
      </c>
      <c r="D756" s="8" t="s">
        <v>44</v>
      </c>
      <c r="E756" s="8" t="s">
        <v>1380</v>
      </c>
      <c r="F756" s="8" t="s">
        <v>1384</v>
      </c>
      <c r="G756" s="8">
        <v>51.33</v>
      </c>
      <c r="H756" s="8">
        <v>8.6199999999999992</v>
      </c>
      <c r="I756" s="8">
        <v>0.29809999999999998</v>
      </c>
      <c r="J756" s="8">
        <v>1.2681</v>
      </c>
      <c r="K756" s="8" t="s">
        <v>1412</v>
      </c>
      <c r="L756" s="8">
        <v>828</v>
      </c>
      <c r="M756" s="8" t="s">
        <v>1396</v>
      </c>
      <c r="N756" s="8" t="str">
        <f t="shared" si="11"/>
        <v>Approved</v>
      </c>
      <c r="O756" s="89" t="s">
        <v>2615</v>
      </c>
      <c r="P756" s="89" t="s">
        <v>2615</v>
      </c>
      <c r="Q756" s="8" t="s">
        <v>681</v>
      </c>
      <c r="R756" s="8">
        <v>48</v>
      </c>
      <c r="S756" s="8">
        <v>43.1</v>
      </c>
      <c r="T756" s="2"/>
      <c r="U756" s="12"/>
      <c r="V756" s="4"/>
    </row>
    <row r="757" spans="1:22">
      <c r="A757" s="9" t="s">
        <v>2703</v>
      </c>
      <c r="B757" s="9" t="s">
        <v>477</v>
      </c>
      <c r="C757" s="9" t="s">
        <v>35</v>
      </c>
      <c r="D757" s="9" t="s">
        <v>31</v>
      </c>
      <c r="E757" s="9" t="s">
        <v>1389</v>
      </c>
      <c r="F757" s="9" t="s">
        <v>1375</v>
      </c>
      <c r="G757" s="9">
        <v>18.32</v>
      </c>
      <c r="H757" s="9">
        <v>7.77</v>
      </c>
      <c r="I757" s="9">
        <v>0.24690000000000001</v>
      </c>
      <c r="J757" s="9">
        <v>0.57210000000000005</v>
      </c>
      <c r="K757" s="9" t="s">
        <v>1412</v>
      </c>
      <c r="L757" s="9">
        <v>727</v>
      </c>
      <c r="M757" s="9" t="s">
        <v>1403</v>
      </c>
      <c r="N757" s="8" t="str">
        <f t="shared" si="11"/>
        <v>Approved</v>
      </c>
      <c r="O757" s="90" t="s">
        <v>2704</v>
      </c>
      <c r="P757" s="90" t="s">
        <v>2704</v>
      </c>
      <c r="Q757" s="9" t="s">
        <v>1609</v>
      </c>
      <c r="R757" s="9">
        <v>36</v>
      </c>
      <c r="S757" s="9">
        <v>7.37</v>
      </c>
      <c r="T757" s="3"/>
      <c r="U757" s="13"/>
      <c r="V757" s="4"/>
    </row>
    <row r="758" spans="1:22">
      <c r="A758" s="8" t="s">
        <v>2705</v>
      </c>
      <c r="B758" s="8" t="s">
        <v>445</v>
      </c>
      <c r="C758" s="8" t="s">
        <v>35</v>
      </c>
      <c r="D758" s="8" t="s">
        <v>10</v>
      </c>
      <c r="E758" s="8" t="s">
        <v>1389</v>
      </c>
      <c r="F758" s="8" t="s">
        <v>1384</v>
      </c>
      <c r="G758" s="8">
        <v>56.56</v>
      </c>
      <c r="H758" s="8">
        <v>18.5</v>
      </c>
      <c r="I758" s="8">
        <v>0.96460000000000001</v>
      </c>
      <c r="J758" s="8">
        <v>1.6762999999999999</v>
      </c>
      <c r="K758" s="8" t="s">
        <v>1358</v>
      </c>
      <c r="L758" s="8">
        <v>679</v>
      </c>
      <c r="M758" s="8" t="s">
        <v>1377</v>
      </c>
      <c r="N758" s="8" t="str">
        <f t="shared" si="11"/>
        <v>Approved</v>
      </c>
      <c r="O758" s="89" t="s">
        <v>2706</v>
      </c>
      <c r="P758" s="89" t="s">
        <v>2706</v>
      </c>
      <c r="Q758" s="8" t="s">
        <v>1552</v>
      </c>
      <c r="R758" s="8">
        <v>48</v>
      </c>
      <c r="S758" s="8">
        <v>44.59</v>
      </c>
      <c r="T758" s="2"/>
      <c r="U758" s="12"/>
      <c r="V758" s="4"/>
    </row>
    <row r="759" spans="1:22">
      <c r="A759" s="9" t="s">
        <v>2707</v>
      </c>
      <c r="B759" s="9" t="s">
        <v>1194</v>
      </c>
      <c r="C759" s="9" t="s">
        <v>32</v>
      </c>
      <c r="D759" s="9" t="s">
        <v>44</v>
      </c>
      <c r="E759" s="9" t="s">
        <v>1400</v>
      </c>
      <c r="F759" s="9" t="s">
        <v>1384</v>
      </c>
      <c r="G759" s="9">
        <v>8.81</v>
      </c>
      <c r="H759" s="9">
        <v>13.27</v>
      </c>
      <c r="I759" s="9">
        <v>0.15379999999999999</v>
      </c>
      <c r="J759" s="9">
        <v>0.113</v>
      </c>
      <c r="K759" s="9" t="s">
        <v>1385</v>
      </c>
      <c r="L759" s="9">
        <v>806</v>
      </c>
      <c r="M759" s="9" t="s">
        <v>1396</v>
      </c>
      <c r="N759" s="8" t="str">
        <f t="shared" si="11"/>
        <v>Approved</v>
      </c>
      <c r="O759" s="90" t="s">
        <v>1707</v>
      </c>
      <c r="P759" s="90" t="s">
        <v>1707</v>
      </c>
      <c r="Q759" s="9" t="s">
        <v>449</v>
      </c>
      <c r="R759" s="9">
        <v>180</v>
      </c>
      <c r="S759" s="9">
        <v>0</v>
      </c>
      <c r="T759" s="3"/>
      <c r="U759" s="13"/>
      <c r="V759" s="4"/>
    </row>
    <row r="760" spans="1:22">
      <c r="A760" s="8" t="s">
        <v>2708</v>
      </c>
      <c r="B760" s="8" t="s">
        <v>527</v>
      </c>
      <c r="C760" s="8" t="s">
        <v>28</v>
      </c>
      <c r="D760" s="8" t="s">
        <v>23</v>
      </c>
      <c r="E760" s="8" t="s">
        <v>1380</v>
      </c>
      <c r="F760" s="8" t="s">
        <v>1384</v>
      </c>
      <c r="G760" s="8">
        <v>79.72</v>
      </c>
      <c r="H760" s="8">
        <v>13.97</v>
      </c>
      <c r="I760" s="8">
        <v>1.1956</v>
      </c>
      <c r="J760" s="8">
        <v>3.8264999999999998</v>
      </c>
      <c r="K760" s="8" t="s">
        <v>1412</v>
      </c>
      <c r="L760" s="8">
        <v>752</v>
      </c>
      <c r="M760" s="8" t="s">
        <v>1396</v>
      </c>
      <c r="N760" s="8" t="str">
        <f t="shared" si="11"/>
        <v>Approved</v>
      </c>
      <c r="O760" s="89" t="s">
        <v>2709</v>
      </c>
      <c r="P760" s="89" t="s">
        <v>2709</v>
      </c>
      <c r="Q760" s="8" t="s">
        <v>2559</v>
      </c>
      <c r="R760" s="8">
        <v>24</v>
      </c>
      <c r="S760" s="8">
        <v>52.36</v>
      </c>
      <c r="T760" s="2"/>
      <c r="U760" s="12"/>
      <c r="V760" s="4"/>
    </row>
    <row r="761" spans="1:22">
      <c r="A761" s="9" t="s">
        <v>2710</v>
      </c>
      <c r="B761" s="9" t="s">
        <v>1318</v>
      </c>
      <c r="C761" s="9" t="s">
        <v>38</v>
      </c>
      <c r="D761" s="9" t="s">
        <v>10</v>
      </c>
      <c r="E761" s="9" t="s">
        <v>1374</v>
      </c>
      <c r="F761" s="9" t="s">
        <v>1390</v>
      </c>
      <c r="G761" s="9">
        <v>75.97</v>
      </c>
      <c r="H761" s="9">
        <v>14.44</v>
      </c>
      <c r="I761" s="9">
        <v>0.68700000000000006</v>
      </c>
      <c r="J761" s="9">
        <v>6.8369</v>
      </c>
      <c r="K761" s="9" t="s">
        <v>1412</v>
      </c>
      <c r="L761" s="9">
        <v>838</v>
      </c>
      <c r="M761" s="9" t="s">
        <v>1386</v>
      </c>
      <c r="N761" s="8" t="str">
        <f t="shared" si="11"/>
        <v>Rejected</v>
      </c>
      <c r="O761" s="90" t="s">
        <v>2711</v>
      </c>
      <c r="P761" s="90" t="s">
        <v>2711</v>
      </c>
      <c r="Q761" s="9"/>
      <c r="R761" s="9">
        <v>12</v>
      </c>
      <c r="S761" s="9">
        <v>28.05</v>
      </c>
      <c r="T761" s="3"/>
      <c r="U761" s="13"/>
      <c r="V761" s="4"/>
    </row>
    <row r="762" spans="1:22">
      <c r="A762" s="8" t="s">
        <v>2712</v>
      </c>
      <c r="B762" s="8" t="s">
        <v>918</v>
      </c>
      <c r="C762" s="8" t="s">
        <v>38</v>
      </c>
      <c r="D762" s="8" t="s">
        <v>10</v>
      </c>
      <c r="E762" s="8" t="s">
        <v>1411</v>
      </c>
      <c r="F762" s="8" t="s">
        <v>1375</v>
      </c>
      <c r="G762" s="8">
        <v>65.010000000000005</v>
      </c>
      <c r="H762" s="8">
        <v>12.97</v>
      </c>
      <c r="I762" s="8">
        <v>1.2149000000000001</v>
      </c>
      <c r="J762" s="8">
        <v>0.76029999999999998</v>
      </c>
      <c r="K762" s="8" t="s">
        <v>1376</v>
      </c>
      <c r="L762" s="8">
        <v>862</v>
      </c>
      <c r="M762" s="8" t="s">
        <v>1381</v>
      </c>
      <c r="N762" s="8" t="str">
        <f t="shared" si="11"/>
        <v xml:space="preserve">Rejected </v>
      </c>
      <c r="O762" s="89" t="s">
        <v>2318</v>
      </c>
      <c r="P762" s="89" t="s">
        <v>2318</v>
      </c>
      <c r="Q762" s="8"/>
      <c r="R762" s="8">
        <v>240</v>
      </c>
      <c r="S762" s="8">
        <v>42.31</v>
      </c>
      <c r="T762" s="2"/>
      <c r="U762" s="12"/>
      <c r="V762" s="4"/>
    </row>
    <row r="763" spans="1:22">
      <c r="A763" s="9" t="s">
        <v>2713</v>
      </c>
      <c r="B763" s="9" t="s">
        <v>1007</v>
      </c>
      <c r="C763" s="9" t="s">
        <v>12</v>
      </c>
      <c r="D763" s="9" t="s">
        <v>44</v>
      </c>
      <c r="E763" s="9" t="s">
        <v>1400</v>
      </c>
      <c r="F763" s="9" t="s">
        <v>1390</v>
      </c>
      <c r="G763" s="9">
        <v>56.1</v>
      </c>
      <c r="H763" s="9">
        <v>12.02</v>
      </c>
      <c r="I763" s="9">
        <v>0.60199999999999998</v>
      </c>
      <c r="J763" s="9">
        <v>2.6413000000000002</v>
      </c>
      <c r="K763" s="9" t="s">
        <v>1395</v>
      </c>
      <c r="L763" s="9">
        <v>892</v>
      </c>
      <c r="M763" s="9" t="s">
        <v>1386</v>
      </c>
      <c r="N763" s="8" t="str">
        <f t="shared" si="11"/>
        <v>Rejected</v>
      </c>
      <c r="O763" s="90" t="s">
        <v>2714</v>
      </c>
      <c r="P763" s="90" t="s">
        <v>2714</v>
      </c>
      <c r="Q763" s="9"/>
      <c r="R763" s="9">
        <v>24</v>
      </c>
      <c r="S763" s="9">
        <v>19.28</v>
      </c>
      <c r="T763" s="3"/>
      <c r="U763" s="13"/>
      <c r="V763" s="4"/>
    </row>
    <row r="764" spans="1:22">
      <c r="A764" s="8" t="s">
        <v>2715</v>
      </c>
      <c r="B764" s="8" t="s">
        <v>464</v>
      </c>
      <c r="C764" s="8" t="s">
        <v>20</v>
      </c>
      <c r="D764" s="8" t="s">
        <v>1360</v>
      </c>
      <c r="E764" s="8" t="s">
        <v>1389</v>
      </c>
      <c r="F764" s="8" t="s">
        <v>1375</v>
      </c>
      <c r="G764" s="8"/>
      <c r="H764" s="8">
        <v>15.08</v>
      </c>
      <c r="I764" s="8">
        <v>0.56330000000000002</v>
      </c>
      <c r="J764" s="8">
        <v>1.0546</v>
      </c>
      <c r="K764" s="8" t="s">
        <v>1358</v>
      </c>
      <c r="L764" s="8">
        <v>801</v>
      </c>
      <c r="M764" s="8" t="s">
        <v>1403</v>
      </c>
      <c r="N764" s="8" t="str">
        <f t="shared" si="11"/>
        <v>Approved</v>
      </c>
      <c r="O764" s="89" t="s">
        <v>1239</v>
      </c>
      <c r="P764" s="89" t="s">
        <v>1239</v>
      </c>
      <c r="Q764" s="8" t="s">
        <v>1488</v>
      </c>
      <c r="R764" s="8">
        <v>60</v>
      </c>
      <c r="S764" s="8">
        <v>21.2</v>
      </c>
      <c r="T764" s="2"/>
      <c r="U764" s="12"/>
      <c r="V764" s="4"/>
    </row>
    <row r="765" spans="1:22">
      <c r="A765" s="9" t="s">
        <v>2716</v>
      </c>
      <c r="B765" s="9" t="s">
        <v>1282</v>
      </c>
      <c r="C765" s="9" t="s">
        <v>24</v>
      </c>
      <c r="D765" s="9" t="s">
        <v>1360</v>
      </c>
      <c r="E765" s="9" t="s">
        <v>1400</v>
      </c>
      <c r="F765" s="9" t="s">
        <v>1390</v>
      </c>
      <c r="G765" s="9">
        <v>14.82</v>
      </c>
      <c r="H765" s="9">
        <v>8.06</v>
      </c>
      <c r="I765" s="9">
        <v>0.17649999999999999</v>
      </c>
      <c r="J765" s="9">
        <v>0.1245</v>
      </c>
      <c r="K765" s="9" t="s">
        <v>1395</v>
      </c>
      <c r="L765" s="9">
        <v>788</v>
      </c>
      <c r="M765" s="9" t="s">
        <v>1396</v>
      </c>
      <c r="N765" s="8" t="str">
        <f t="shared" si="11"/>
        <v>Approved</v>
      </c>
      <c r="O765" s="90" t="s">
        <v>2717</v>
      </c>
      <c r="P765" s="90" t="s">
        <v>2717</v>
      </c>
      <c r="Q765" s="9" t="s">
        <v>1757</v>
      </c>
      <c r="R765" s="9">
        <v>240</v>
      </c>
      <c r="S765" s="9">
        <v>2.17</v>
      </c>
      <c r="T765" s="3"/>
      <c r="U765" s="13"/>
      <c r="V765" s="4"/>
    </row>
    <row r="766" spans="1:22">
      <c r="A766" s="8" t="s">
        <v>2718</v>
      </c>
      <c r="B766" s="8" t="s">
        <v>113</v>
      </c>
      <c r="C766" s="8" t="s">
        <v>24</v>
      </c>
      <c r="D766" s="8" t="s">
        <v>10</v>
      </c>
      <c r="E766" s="8" t="s">
        <v>1411</v>
      </c>
      <c r="F766" s="8" t="s">
        <v>1384</v>
      </c>
      <c r="G766" s="8">
        <v>24.29</v>
      </c>
      <c r="H766" s="8">
        <v>15.76</v>
      </c>
      <c r="I766" s="8">
        <v>0.32969999999999999</v>
      </c>
      <c r="J766" s="8">
        <v>0.33360000000000001</v>
      </c>
      <c r="K766" s="8" t="s">
        <v>1358</v>
      </c>
      <c r="L766" s="8">
        <v>588</v>
      </c>
      <c r="M766" s="8" t="s">
        <v>1377</v>
      </c>
      <c r="N766" s="8" t="str">
        <f t="shared" si="11"/>
        <v>Approved</v>
      </c>
      <c r="O766" s="89" t="s">
        <v>1611</v>
      </c>
      <c r="P766" s="89" t="s">
        <v>1611</v>
      </c>
      <c r="Q766" s="8" t="s">
        <v>2719</v>
      </c>
      <c r="R766" s="8">
        <v>240</v>
      </c>
      <c r="S766" s="8">
        <v>4.74</v>
      </c>
      <c r="T766" s="2"/>
      <c r="U766" s="12"/>
      <c r="V766" s="4"/>
    </row>
    <row r="767" spans="1:22">
      <c r="A767" s="9" t="s">
        <v>2720</v>
      </c>
      <c r="B767" s="9" t="s">
        <v>1065</v>
      </c>
      <c r="C767" s="9" t="s">
        <v>38</v>
      </c>
      <c r="D767" s="9" t="s">
        <v>23</v>
      </c>
      <c r="E767" s="9" t="s">
        <v>1374</v>
      </c>
      <c r="F767" s="9" t="s">
        <v>1390</v>
      </c>
      <c r="G767" s="9">
        <v>96.49</v>
      </c>
      <c r="H767" s="9">
        <v>13.09</v>
      </c>
      <c r="I767" s="9">
        <v>1.6625000000000001</v>
      </c>
      <c r="J767" s="9">
        <v>4.5914000000000001</v>
      </c>
      <c r="K767" s="9" t="s">
        <v>1358</v>
      </c>
      <c r="L767" s="9">
        <v>652</v>
      </c>
      <c r="M767" s="9" t="s">
        <v>1377</v>
      </c>
      <c r="N767" s="8" t="str">
        <f t="shared" si="11"/>
        <v>Approved</v>
      </c>
      <c r="O767" s="90" t="s">
        <v>2721</v>
      </c>
      <c r="P767" s="90" t="s">
        <v>2721</v>
      </c>
      <c r="Q767" s="9" t="s">
        <v>2350</v>
      </c>
      <c r="R767" s="9">
        <v>24</v>
      </c>
      <c r="S767" s="9">
        <v>53.54</v>
      </c>
      <c r="T767" s="3"/>
      <c r="U767" s="13"/>
      <c r="V767" s="4"/>
    </row>
    <row r="768" spans="1:22">
      <c r="A768" s="8" t="s">
        <v>2722</v>
      </c>
      <c r="B768" s="8" t="s">
        <v>1322</v>
      </c>
      <c r="C768" s="8" t="s">
        <v>28</v>
      </c>
      <c r="D768" s="8" t="s">
        <v>23</v>
      </c>
      <c r="E768" s="8" t="s">
        <v>1411</v>
      </c>
      <c r="F768" s="8" t="s">
        <v>1390</v>
      </c>
      <c r="G768" s="8">
        <v>92.78</v>
      </c>
      <c r="H768" s="8">
        <v>12.34</v>
      </c>
      <c r="I768" s="8">
        <v>1.1693</v>
      </c>
      <c r="J768" s="8">
        <v>1.1338999999999999</v>
      </c>
      <c r="K768" s="8" t="s">
        <v>1385</v>
      </c>
      <c r="L768" s="8">
        <v>778</v>
      </c>
      <c r="M768" s="8" t="s">
        <v>1403</v>
      </c>
      <c r="N768" s="8" t="str">
        <f t="shared" si="11"/>
        <v>Approved</v>
      </c>
      <c r="O768" s="89" t="s">
        <v>2667</v>
      </c>
      <c r="P768" s="89" t="s">
        <v>2667</v>
      </c>
      <c r="Q768" s="8" t="s">
        <v>2723</v>
      </c>
      <c r="R768" s="8">
        <v>180</v>
      </c>
      <c r="S768" s="8">
        <v>0</v>
      </c>
      <c r="T768" s="2"/>
      <c r="U768" s="12"/>
      <c r="V768" s="4"/>
    </row>
    <row r="769" spans="1:22">
      <c r="A769" s="9" t="s">
        <v>2724</v>
      </c>
      <c r="B769" s="9" t="s">
        <v>142</v>
      </c>
      <c r="C769" s="9" t="s">
        <v>32</v>
      </c>
      <c r="D769" s="9" t="s">
        <v>44</v>
      </c>
      <c r="E769" s="9" t="s">
        <v>1408</v>
      </c>
      <c r="F769" s="9" t="s">
        <v>1375</v>
      </c>
      <c r="G769" s="9">
        <v>66.989999999999995</v>
      </c>
      <c r="H769" s="9">
        <v>9.48</v>
      </c>
      <c r="I769" s="9">
        <v>0.52480000000000004</v>
      </c>
      <c r="J769" s="9">
        <v>3.0752000000000002</v>
      </c>
      <c r="K769" s="9" t="s">
        <v>1412</v>
      </c>
      <c r="L769" s="9">
        <v>832</v>
      </c>
      <c r="M769" s="9" t="s">
        <v>1403</v>
      </c>
      <c r="N769" s="8" t="str">
        <f t="shared" si="11"/>
        <v>Approved</v>
      </c>
      <c r="O769" s="90" t="s">
        <v>2725</v>
      </c>
      <c r="P769" s="90" t="s">
        <v>2725</v>
      </c>
      <c r="Q769" s="9" t="s">
        <v>1058</v>
      </c>
      <c r="R769" s="9">
        <v>24</v>
      </c>
      <c r="S769" s="9">
        <v>50.24</v>
      </c>
      <c r="T769" s="3"/>
      <c r="U769" s="13"/>
      <c r="V769" s="4"/>
    </row>
    <row r="770" spans="1:22">
      <c r="A770" s="8" t="s">
        <v>2726</v>
      </c>
      <c r="B770" s="8" t="s">
        <v>789</v>
      </c>
      <c r="C770" s="8" t="s">
        <v>35</v>
      </c>
      <c r="D770" s="8" t="s">
        <v>23</v>
      </c>
      <c r="E770" s="8" t="s">
        <v>1408</v>
      </c>
      <c r="F770" s="8" t="s">
        <v>1384</v>
      </c>
      <c r="G770" s="8">
        <v>60.39</v>
      </c>
      <c r="H770" s="8">
        <v>17.440000000000001</v>
      </c>
      <c r="I770" s="8">
        <v>0.43819999999999998</v>
      </c>
      <c r="J770" s="8">
        <v>1.0665</v>
      </c>
      <c r="K770" s="8" t="s">
        <v>1358</v>
      </c>
      <c r="L770" s="8">
        <v>564</v>
      </c>
      <c r="M770" s="8" t="s">
        <v>1381</v>
      </c>
      <c r="N770" s="8" t="str">
        <f t="shared" si="11"/>
        <v xml:space="preserve">Rejected </v>
      </c>
      <c r="O770" s="89" t="s">
        <v>2364</v>
      </c>
      <c r="P770" s="89" t="s">
        <v>2364</v>
      </c>
      <c r="Q770" s="8"/>
      <c r="R770" s="8">
        <v>120</v>
      </c>
      <c r="S770" s="8">
        <v>40.15</v>
      </c>
      <c r="T770" s="2"/>
      <c r="U770" s="12"/>
      <c r="V770" s="4"/>
    </row>
    <row r="771" spans="1:22">
      <c r="A771" s="9" t="s">
        <v>2727</v>
      </c>
      <c r="B771" s="9" t="s">
        <v>584</v>
      </c>
      <c r="C771" s="9" t="s">
        <v>20</v>
      </c>
      <c r="D771" s="9" t="s">
        <v>10</v>
      </c>
      <c r="E771" s="9" t="s">
        <v>1408</v>
      </c>
      <c r="F771" s="9" t="s">
        <v>1384</v>
      </c>
      <c r="G771" s="9">
        <v>79.22</v>
      </c>
      <c r="H771" s="9">
        <v>11.4</v>
      </c>
      <c r="I771" s="9">
        <v>0.44840000000000002</v>
      </c>
      <c r="J771" s="9">
        <v>0.83940000000000003</v>
      </c>
      <c r="K771" s="9" t="s">
        <v>1395</v>
      </c>
      <c r="L771" s="9">
        <v>835</v>
      </c>
      <c r="M771" s="9" t="s">
        <v>1386</v>
      </c>
      <c r="N771" s="8" t="str">
        <f t="shared" ref="N771:N834" si="12">PROPER(M771)</f>
        <v>Rejected</v>
      </c>
      <c r="O771" s="90" t="s">
        <v>357</v>
      </c>
      <c r="P771" s="90" t="s">
        <v>357</v>
      </c>
      <c r="Q771" s="9"/>
      <c r="R771" s="9">
        <v>240</v>
      </c>
      <c r="S771" s="9">
        <v>27.05</v>
      </c>
      <c r="T771" s="3"/>
      <c r="U771" s="13"/>
      <c r="V771" s="4"/>
    </row>
    <row r="772" spans="1:22">
      <c r="A772" s="8" t="s">
        <v>2728</v>
      </c>
      <c r="B772" s="8" t="s">
        <v>852</v>
      </c>
      <c r="C772" s="8" t="s">
        <v>20</v>
      </c>
      <c r="D772" s="8" t="s">
        <v>31</v>
      </c>
      <c r="E772" s="8" t="s">
        <v>1374</v>
      </c>
      <c r="F772" s="8" t="s">
        <v>1375</v>
      </c>
      <c r="G772" s="8">
        <v>36.049999999999997</v>
      </c>
      <c r="H772" s="8">
        <v>12.56</v>
      </c>
      <c r="I772" s="8">
        <v>0.61170000000000002</v>
      </c>
      <c r="J772" s="8">
        <v>0.52900000000000003</v>
      </c>
      <c r="K772" s="8" t="s">
        <v>1395</v>
      </c>
      <c r="L772" s="8">
        <v>652</v>
      </c>
      <c r="M772" s="8" t="s">
        <v>1426</v>
      </c>
      <c r="N772" s="8" t="str">
        <f t="shared" si="12"/>
        <v>Under Review</v>
      </c>
      <c r="O772" s="89" t="s">
        <v>569</v>
      </c>
      <c r="P772" s="89" t="s">
        <v>569</v>
      </c>
      <c r="Q772" s="8"/>
      <c r="R772" s="8">
        <v>120</v>
      </c>
      <c r="S772" s="8">
        <v>30.72</v>
      </c>
      <c r="T772" s="2"/>
      <c r="U772" s="12"/>
      <c r="V772" s="4"/>
    </row>
    <row r="773" spans="1:22">
      <c r="A773" s="9" t="s">
        <v>2729</v>
      </c>
      <c r="B773" s="9" t="s">
        <v>486</v>
      </c>
      <c r="C773" s="9" t="s">
        <v>41</v>
      </c>
      <c r="D773" s="9" t="s">
        <v>44</v>
      </c>
      <c r="E773" s="9" t="s">
        <v>1400</v>
      </c>
      <c r="F773" s="9" t="s">
        <v>1390</v>
      </c>
      <c r="G773" s="9"/>
      <c r="H773" s="9">
        <v>14.23</v>
      </c>
      <c r="I773" s="9">
        <v>0.13789999999999999</v>
      </c>
      <c r="J773" s="9">
        <v>0.34520000000000001</v>
      </c>
      <c r="K773" s="9" t="s">
        <v>1358</v>
      </c>
      <c r="L773" s="9">
        <v>704</v>
      </c>
      <c r="M773" s="9" t="s">
        <v>1426</v>
      </c>
      <c r="N773" s="8" t="str">
        <f t="shared" si="12"/>
        <v>Under Review</v>
      </c>
      <c r="O773" s="90" t="s">
        <v>2100</v>
      </c>
      <c r="P773" s="90" t="s">
        <v>2100</v>
      </c>
      <c r="Q773" s="9"/>
      <c r="R773" s="9">
        <v>180</v>
      </c>
      <c r="S773" s="9">
        <v>3.97</v>
      </c>
      <c r="T773" s="3"/>
      <c r="U773" s="13"/>
      <c r="V773" s="4"/>
    </row>
    <row r="774" spans="1:22">
      <c r="A774" s="8" t="s">
        <v>2730</v>
      </c>
      <c r="B774" s="8" t="s">
        <v>228</v>
      </c>
      <c r="C774" s="8" t="s">
        <v>32</v>
      </c>
      <c r="D774" s="8" t="s">
        <v>1360</v>
      </c>
      <c r="E774" s="8" t="s">
        <v>1389</v>
      </c>
      <c r="F774" s="8" t="s">
        <v>1375</v>
      </c>
      <c r="G774" s="8">
        <v>58.42</v>
      </c>
      <c r="H774" s="8">
        <v>14.43</v>
      </c>
      <c r="I774" s="8">
        <v>0.5333</v>
      </c>
      <c r="J774" s="8">
        <v>0.74480000000000002</v>
      </c>
      <c r="K774" s="8" t="s">
        <v>1395</v>
      </c>
      <c r="L774" s="8">
        <v>550</v>
      </c>
      <c r="M774" s="8" t="s">
        <v>1403</v>
      </c>
      <c r="N774" s="8" t="str">
        <f t="shared" si="12"/>
        <v>Approved</v>
      </c>
      <c r="O774" s="89" t="s">
        <v>1452</v>
      </c>
      <c r="P774" s="89" t="s">
        <v>1452</v>
      </c>
      <c r="Q774" s="8" t="s">
        <v>1567</v>
      </c>
      <c r="R774" s="8">
        <v>240</v>
      </c>
      <c r="S774" s="8">
        <v>32.39</v>
      </c>
      <c r="T774" s="2"/>
      <c r="U774" s="12"/>
      <c r="V774" s="4"/>
    </row>
    <row r="775" spans="1:22">
      <c r="A775" s="9" t="s">
        <v>2731</v>
      </c>
      <c r="B775" s="9" t="s">
        <v>924</v>
      </c>
      <c r="C775" s="9" t="s">
        <v>7</v>
      </c>
      <c r="D775" s="9" t="s">
        <v>44</v>
      </c>
      <c r="E775" s="9" t="s">
        <v>1389</v>
      </c>
      <c r="F775" s="9" t="s">
        <v>1375</v>
      </c>
      <c r="G775" s="9">
        <v>40.119999999999997</v>
      </c>
      <c r="H775" s="9">
        <v>18.36</v>
      </c>
      <c r="I775" s="9">
        <v>0.51790000000000003</v>
      </c>
      <c r="J775" s="9">
        <v>2.0099</v>
      </c>
      <c r="K775" s="9" t="s">
        <v>1376</v>
      </c>
      <c r="L775" s="9">
        <v>588</v>
      </c>
      <c r="M775" s="9" t="s">
        <v>1396</v>
      </c>
      <c r="N775" s="8" t="str">
        <f t="shared" si="12"/>
        <v>Approved</v>
      </c>
      <c r="O775" s="90" t="s">
        <v>585</v>
      </c>
      <c r="P775" s="90" t="s">
        <v>585</v>
      </c>
      <c r="Q775" s="9" t="s">
        <v>2732</v>
      </c>
      <c r="R775" s="9">
        <v>24</v>
      </c>
      <c r="S775" s="9">
        <v>14.24</v>
      </c>
      <c r="T775" s="3"/>
      <c r="U775" s="13"/>
      <c r="V775" s="4"/>
    </row>
    <row r="776" spans="1:22">
      <c r="A776" s="8" t="s">
        <v>2733</v>
      </c>
      <c r="B776" s="8" t="s">
        <v>889</v>
      </c>
      <c r="C776" s="8" t="s">
        <v>20</v>
      </c>
      <c r="D776" s="8" t="s">
        <v>31</v>
      </c>
      <c r="E776" s="8" t="s">
        <v>1374</v>
      </c>
      <c r="F776" s="8" t="s">
        <v>1390</v>
      </c>
      <c r="G776" s="8">
        <v>64.37</v>
      </c>
      <c r="H776" s="8">
        <v>16.53</v>
      </c>
      <c r="I776" s="8">
        <v>0.51939999999999997</v>
      </c>
      <c r="J776" s="8">
        <v>1.0995999999999999</v>
      </c>
      <c r="K776" s="8" t="s">
        <v>1385</v>
      </c>
      <c r="L776" s="8">
        <v>709</v>
      </c>
      <c r="M776" s="8" t="s">
        <v>1386</v>
      </c>
      <c r="N776" s="8" t="str">
        <f t="shared" si="12"/>
        <v>Rejected</v>
      </c>
      <c r="O776" s="89" t="s">
        <v>2139</v>
      </c>
      <c r="P776" s="89" t="s">
        <v>2139</v>
      </c>
      <c r="Q776" s="8"/>
      <c r="R776" s="8">
        <v>120</v>
      </c>
      <c r="S776" s="8">
        <v>0</v>
      </c>
      <c r="T776" s="2"/>
      <c r="U776" s="12"/>
      <c r="V776" s="4"/>
    </row>
    <row r="777" spans="1:22">
      <c r="A777" s="9" t="s">
        <v>2734</v>
      </c>
      <c r="B777" s="9" t="s">
        <v>55</v>
      </c>
      <c r="C777" s="9" t="s">
        <v>28</v>
      </c>
      <c r="D777" s="9" t="s">
        <v>1360</v>
      </c>
      <c r="E777" s="9" t="s">
        <v>1389</v>
      </c>
      <c r="F777" s="9" t="s">
        <v>1384</v>
      </c>
      <c r="G777" s="9">
        <v>91.92</v>
      </c>
      <c r="H777" s="9">
        <v>13.12</v>
      </c>
      <c r="I777" s="9">
        <v>1.012</v>
      </c>
      <c r="J777" s="9">
        <v>8.2151999999999994</v>
      </c>
      <c r="K777" s="9" t="s">
        <v>1395</v>
      </c>
      <c r="L777" s="9">
        <v>585</v>
      </c>
      <c r="M777" s="9" t="s">
        <v>1426</v>
      </c>
      <c r="N777" s="8" t="str">
        <f t="shared" si="12"/>
        <v>Under Review</v>
      </c>
      <c r="O777" s="90" t="s">
        <v>2735</v>
      </c>
      <c r="P777" s="90" t="s">
        <v>2735</v>
      </c>
      <c r="Q777" s="9"/>
      <c r="R777" s="9">
        <v>12</v>
      </c>
      <c r="S777" s="9">
        <v>67.83</v>
      </c>
      <c r="T777" s="3"/>
      <c r="U777" s="13"/>
      <c r="V777" s="4"/>
    </row>
    <row r="778" spans="1:22">
      <c r="A778" s="8" t="s">
        <v>2736</v>
      </c>
      <c r="B778" s="8" t="s">
        <v>926</v>
      </c>
      <c r="C778" s="8" t="s">
        <v>12</v>
      </c>
      <c r="D778" s="8" t="s">
        <v>44</v>
      </c>
      <c r="E778" s="8" t="s">
        <v>1408</v>
      </c>
      <c r="F778" s="8" t="s">
        <v>1390</v>
      </c>
      <c r="G778" s="8">
        <v>4.13</v>
      </c>
      <c r="H778" s="8">
        <v>10.68</v>
      </c>
      <c r="I778" s="8">
        <v>2.24E-2</v>
      </c>
      <c r="J778" s="8">
        <v>5.6099999999999997E-2</v>
      </c>
      <c r="K778" s="8" t="s">
        <v>1376</v>
      </c>
      <c r="L778" s="8">
        <v>777</v>
      </c>
      <c r="M778" s="8" t="s">
        <v>1396</v>
      </c>
      <c r="N778" s="8" t="str">
        <f t="shared" si="12"/>
        <v>Approved</v>
      </c>
      <c r="O778" s="89" t="s">
        <v>1501</v>
      </c>
      <c r="P778" s="89" t="s">
        <v>1501</v>
      </c>
      <c r="Q778" s="8" t="s">
        <v>1964</v>
      </c>
      <c r="R778" s="8">
        <v>120</v>
      </c>
      <c r="S778" s="8">
        <v>3.01</v>
      </c>
      <c r="T778" s="2"/>
      <c r="U778" s="12"/>
      <c r="V778" s="4"/>
    </row>
    <row r="779" spans="1:22">
      <c r="A779" s="9" t="s">
        <v>2737</v>
      </c>
      <c r="B779" s="9" t="s">
        <v>175</v>
      </c>
      <c r="C779" s="9" t="s">
        <v>38</v>
      </c>
      <c r="D779" s="9" t="s">
        <v>1360</v>
      </c>
      <c r="E779" s="9" t="s">
        <v>1374</v>
      </c>
      <c r="F779" s="9" t="s">
        <v>1375</v>
      </c>
      <c r="G779" s="9">
        <v>59.86</v>
      </c>
      <c r="H779" s="9">
        <v>13.51</v>
      </c>
      <c r="I779" s="9">
        <v>0.33689999999999998</v>
      </c>
      <c r="J779" s="9">
        <v>0.72319999999999995</v>
      </c>
      <c r="K779" s="9" t="s">
        <v>1385</v>
      </c>
      <c r="L779" s="9">
        <v>636</v>
      </c>
      <c r="M779" s="9" t="s">
        <v>1377</v>
      </c>
      <c r="N779" s="8" t="str">
        <f t="shared" si="12"/>
        <v>Approved</v>
      </c>
      <c r="O779" s="90" t="s">
        <v>2352</v>
      </c>
      <c r="P779" s="90" t="s">
        <v>2352</v>
      </c>
      <c r="Q779" s="9" t="s">
        <v>1289</v>
      </c>
      <c r="R779" s="9">
        <v>240</v>
      </c>
      <c r="S779" s="9">
        <v>0</v>
      </c>
      <c r="T779" s="3"/>
      <c r="U779" s="13"/>
      <c r="V779" s="4"/>
    </row>
    <row r="780" spans="1:22">
      <c r="A780" s="8" t="s">
        <v>2738</v>
      </c>
      <c r="B780" s="8" t="s">
        <v>195</v>
      </c>
      <c r="C780" s="8" t="s">
        <v>35</v>
      </c>
      <c r="D780" s="8" t="s">
        <v>31</v>
      </c>
      <c r="E780" s="8" t="s">
        <v>1400</v>
      </c>
      <c r="F780" s="8" t="s">
        <v>1390</v>
      </c>
      <c r="G780" s="8">
        <v>84.93</v>
      </c>
      <c r="H780" s="8">
        <v>9.99</v>
      </c>
      <c r="I780" s="8">
        <v>0.84050000000000002</v>
      </c>
      <c r="J780" s="8">
        <v>2.7401</v>
      </c>
      <c r="K780" s="8" t="s">
        <v>1376</v>
      </c>
      <c r="L780" s="8">
        <v>749</v>
      </c>
      <c r="M780" s="8" t="s">
        <v>1381</v>
      </c>
      <c r="N780" s="8" t="str">
        <f t="shared" si="12"/>
        <v xml:space="preserve">Rejected </v>
      </c>
      <c r="O780" s="89" t="s">
        <v>1301</v>
      </c>
      <c r="P780" s="89" t="s">
        <v>1301</v>
      </c>
      <c r="Q780" s="8"/>
      <c r="R780" s="8">
        <v>36</v>
      </c>
      <c r="S780" s="8">
        <v>76.87</v>
      </c>
      <c r="T780" s="2"/>
      <c r="U780" s="12"/>
      <c r="V780" s="4"/>
    </row>
    <row r="781" spans="1:22">
      <c r="A781" s="9" t="s">
        <v>2739</v>
      </c>
      <c r="B781" s="9" t="s">
        <v>825</v>
      </c>
      <c r="C781" s="9" t="s">
        <v>41</v>
      </c>
      <c r="D781" s="9" t="s">
        <v>1360</v>
      </c>
      <c r="E781" s="9" t="s">
        <v>1374</v>
      </c>
      <c r="F781" s="9" t="s">
        <v>1390</v>
      </c>
      <c r="G781" s="9">
        <v>40.19</v>
      </c>
      <c r="H781" s="9">
        <v>12.34</v>
      </c>
      <c r="I781" s="9">
        <v>0.76180000000000003</v>
      </c>
      <c r="J781" s="9">
        <v>0.58450000000000002</v>
      </c>
      <c r="K781" s="9" t="s">
        <v>1358</v>
      </c>
      <c r="L781" s="9">
        <v>891</v>
      </c>
      <c r="M781" s="9" t="s">
        <v>1426</v>
      </c>
      <c r="N781" s="8" t="str">
        <f t="shared" si="12"/>
        <v>Under Review</v>
      </c>
      <c r="O781" s="90" t="s">
        <v>1653</v>
      </c>
      <c r="P781" s="90" t="s">
        <v>1653</v>
      </c>
      <c r="Q781" s="9"/>
      <c r="R781" s="9">
        <v>120</v>
      </c>
      <c r="S781" s="9">
        <v>15.2</v>
      </c>
      <c r="T781" s="3"/>
      <c r="U781" s="13"/>
      <c r="V781" s="4"/>
    </row>
    <row r="782" spans="1:22">
      <c r="A782" s="8" t="s">
        <v>2740</v>
      </c>
      <c r="B782" s="8" t="s">
        <v>1149</v>
      </c>
      <c r="C782" s="8" t="s">
        <v>7</v>
      </c>
      <c r="D782" s="8" t="s">
        <v>10</v>
      </c>
      <c r="E782" s="8" t="s">
        <v>1380</v>
      </c>
      <c r="F782" s="8" t="s">
        <v>1390</v>
      </c>
      <c r="G782" s="8">
        <v>14.34</v>
      </c>
      <c r="H782" s="8">
        <v>9.49</v>
      </c>
      <c r="I782" s="8">
        <v>0.25340000000000001</v>
      </c>
      <c r="J782" s="8">
        <v>0.1497</v>
      </c>
      <c r="K782" s="8" t="s">
        <v>1412</v>
      </c>
      <c r="L782" s="8">
        <v>876</v>
      </c>
      <c r="M782" s="8" t="s">
        <v>1386</v>
      </c>
      <c r="N782" s="8" t="str">
        <f t="shared" si="12"/>
        <v>Rejected</v>
      </c>
      <c r="O782" s="89" t="s">
        <v>1742</v>
      </c>
      <c r="P782" s="89" t="s">
        <v>1742</v>
      </c>
      <c r="Q782" s="8"/>
      <c r="R782" s="8">
        <v>180</v>
      </c>
      <c r="S782" s="8">
        <v>12.27</v>
      </c>
      <c r="T782" s="2"/>
      <c r="U782" s="12"/>
      <c r="V782" s="4"/>
    </row>
    <row r="783" spans="1:22">
      <c r="A783" s="9" t="s">
        <v>2741</v>
      </c>
      <c r="B783" s="9" t="s">
        <v>740</v>
      </c>
      <c r="C783" s="9" t="s">
        <v>12</v>
      </c>
      <c r="D783" s="9" t="s">
        <v>44</v>
      </c>
      <c r="E783" s="9" t="s">
        <v>1374</v>
      </c>
      <c r="F783" s="9" t="s">
        <v>1390</v>
      </c>
      <c r="G783" s="9">
        <v>7.12</v>
      </c>
      <c r="H783" s="9">
        <v>13.42</v>
      </c>
      <c r="I783" s="9">
        <v>0.11799999999999999</v>
      </c>
      <c r="J783" s="9">
        <v>0.1081</v>
      </c>
      <c r="K783" s="9" t="s">
        <v>1395</v>
      </c>
      <c r="L783" s="9">
        <v>840</v>
      </c>
      <c r="M783" s="9" t="s">
        <v>1377</v>
      </c>
      <c r="N783" s="8" t="str">
        <f t="shared" si="12"/>
        <v>Approved</v>
      </c>
      <c r="O783" s="90" t="s">
        <v>2449</v>
      </c>
      <c r="P783" s="90" t="s">
        <v>2449</v>
      </c>
      <c r="Q783" s="9" t="s">
        <v>1730</v>
      </c>
      <c r="R783" s="9">
        <v>120</v>
      </c>
      <c r="S783" s="9">
        <v>3.2</v>
      </c>
      <c r="T783" s="3"/>
      <c r="U783" s="13"/>
      <c r="V783" s="4"/>
    </row>
    <row r="784" spans="1:22">
      <c r="A784" s="8" t="s">
        <v>2742</v>
      </c>
      <c r="B784" s="8" t="s">
        <v>795</v>
      </c>
      <c r="C784" s="8" t="s">
        <v>41</v>
      </c>
      <c r="D784" s="8" t="s">
        <v>31</v>
      </c>
      <c r="E784" s="8" t="s">
        <v>1408</v>
      </c>
      <c r="F784" s="8" t="s">
        <v>1375</v>
      </c>
      <c r="G784" s="8">
        <v>60.35</v>
      </c>
      <c r="H784" s="8">
        <v>7.58</v>
      </c>
      <c r="I784" s="8">
        <v>0.32419999999999999</v>
      </c>
      <c r="J784" s="8">
        <v>1.2116</v>
      </c>
      <c r="K784" s="8" t="s">
        <v>1395</v>
      </c>
      <c r="L784" s="8">
        <v>580</v>
      </c>
      <c r="M784" s="8" t="s">
        <v>1426</v>
      </c>
      <c r="N784" s="8" t="str">
        <f t="shared" si="12"/>
        <v>Under Review</v>
      </c>
      <c r="O784" s="89" t="s">
        <v>2743</v>
      </c>
      <c r="P784" s="89" t="s">
        <v>2743</v>
      </c>
      <c r="Q784" s="8"/>
      <c r="R784" s="8">
        <v>60</v>
      </c>
      <c r="S784" s="8">
        <v>55.86</v>
      </c>
      <c r="T784" s="2"/>
      <c r="U784" s="12"/>
      <c r="V784" s="4"/>
    </row>
    <row r="785" spans="1:22">
      <c r="A785" s="9" t="s">
        <v>2744</v>
      </c>
      <c r="B785" s="9" t="s">
        <v>1292</v>
      </c>
      <c r="C785" s="9" t="s">
        <v>32</v>
      </c>
      <c r="D785" s="9" t="s">
        <v>44</v>
      </c>
      <c r="E785" s="9" t="s">
        <v>1374</v>
      </c>
      <c r="F785" s="9" t="s">
        <v>1375</v>
      </c>
      <c r="G785" s="9">
        <v>78.77</v>
      </c>
      <c r="H785" s="9">
        <v>13.62</v>
      </c>
      <c r="I785" s="9">
        <v>0.90769999999999995</v>
      </c>
      <c r="J785" s="9">
        <v>1.0289999999999999</v>
      </c>
      <c r="K785" s="9" t="s">
        <v>1376</v>
      </c>
      <c r="L785" s="9">
        <v>900</v>
      </c>
      <c r="M785" s="9" t="s">
        <v>1396</v>
      </c>
      <c r="N785" s="8" t="str">
        <f t="shared" si="12"/>
        <v>Approved</v>
      </c>
      <c r="O785" s="90" t="s">
        <v>2745</v>
      </c>
      <c r="P785" s="90" t="s">
        <v>2745</v>
      </c>
      <c r="Q785" s="9" t="s">
        <v>2095</v>
      </c>
      <c r="R785" s="9">
        <v>180</v>
      </c>
      <c r="S785" s="9">
        <v>37.06</v>
      </c>
      <c r="T785" s="3"/>
      <c r="U785" s="13"/>
      <c r="V785" s="4"/>
    </row>
    <row r="786" spans="1:22">
      <c r="A786" s="8" t="s">
        <v>2746</v>
      </c>
      <c r="B786" s="8" t="s">
        <v>1302</v>
      </c>
      <c r="C786" s="8" t="s">
        <v>24</v>
      </c>
      <c r="D786" s="8" t="s">
        <v>31</v>
      </c>
      <c r="E786" s="8" t="s">
        <v>1400</v>
      </c>
      <c r="F786" s="8" t="s">
        <v>1375</v>
      </c>
      <c r="G786" s="8">
        <v>49.51</v>
      </c>
      <c r="H786" s="8">
        <v>13.41</v>
      </c>
      <c r="I786" s="8">
        <v>0.26919999999999999</v>
      </c>
      <c r="J786" s="8">
        <v>0.63980000000000004</v>
      </c>
      <c r="K786" s="8" t="s">
        <v>1412</v>
      </c>
      <c r="L786" s="8">
        <v>697</v>
      </c>
      <c r="M786" s="8" t="s">
        <v>1426</v>
      </c>
      <c r="N786" s="8" t="str">
        <f t="shared" si="12"/>
        <v>Under Review</v>
      </c>
      <c r="O786" s="89" t="s">
        <v>2747</v>
      </c>
      <c r="P786" s="89" t="s">
        <v>2747</v>
      </c>
      <c r="Q786" s="8"/>
      <c r="R786" s="8">
        <v>180</v>
      </c>
      <c r="S786" s="8">
        <v>13.04</v>
      </c>
      <c r="T786" s="2"/>
      <c r="U786" s="12"/>
      <c r="V786" s="4"/>
    </row>
    <row r="787" spans="1:22">
      <c r="A787" s="9" t="s">
        <v>2748</v>
      </c>
      <c r="B787" s="9" t="s">
        <v>677</v>
      </c>
      <c r="C787" s="9" t="s">
        <v>16</v>
      </c>
      <c r="D787" s="9" t="s">
        <v>1360</v>
      </c>
      <c r="E787" s="9" t="s">
        <v>1408</v>
      </c>
      <c r="F787" s="9" t="s">
        <v>1375</v>
      </c>
      <c r="G787" s="9">
        <v>80.09</v>
      </c>
      <c r="H787" s="9">
        <v>16.12</v>
      </c>
      <c r="I787" s="9">
        <v>1.4267000000000001</v>
      </c>
      <c r="J787" s="9">
        <v>2.8205</v>
      </c>
      <c r="K787" s="9" t="s">
        <v>1376</v>
      </c>
      <c r="L787" s="9">
        <v>880</v>
      </c>
      <c r="M787" s="9" t="s">
        <v>1426</v>
      </c>
      <c r="N787" s="8" t="str">
        <f t="shared" si="12"/>
        <v>Under Review</v>
      </c>
      <c r="O787" s="90" t="s">
        <v>2533</v>
      </c>
      <c r="P787" s="90" t="s">
        <v>2533</v>
      </c>
      <c r="Q787" s="9"/>
      <c r="R787" s="9">
        <v>36</v>
      </c>
      <c r="S787" s="9">
        <v>11.7</v>
      </c>
      <c r="T787" s="3"/>
      <c r="U787" s="13"/>
      <c r="V787" s="4"/>
    </row>
    <row r="788" spans="1:22">
      <c r="A788" s="8" t="s">
        <v>2749</v>
      </c>
      <c r="B788" s="8" t="s">
        <v>918</v>
      </c>
      <c r="C788" s="8" t="s">
        <v>28</v>
      </c>
      <c r="D788" s="8" t="s">
        <v>1360</v>
      </c>
      <c r="E788" s="8" t="s">
        <v>1380</v>
      </c>
      <c r="F788" s="8" t="s">
        <v>1384</v>
      </c>
      <c r="G788" s="8">
        <v>69.78</v>
      </c>
      <c r="H788" s="8">
        <v>9.26</v>
      </c>
      <c r="I788" s="8">
        <v>0.5444</v>
      </c>
      <c r="J788" s="8">
        <v>2.2273999999999998</v>
      </c>
      <c r="K788" s="8" t="s">
        <v>1395</v>
      </c>
      <c r="L788" s="8">
        <v>862</v>
      </c>
      <c r="M788" s="8" t="s">
        <v>1426</v>
      </c>
      <c r="N788" s="8" t="str">
        <f t="shared" si="12"/>
        <v>Under Review</v>
      </c>
      <c r="O788" s="89" t="s">
        <v>2750</v>
      </c>
      <c r="P788" s="89" t="s">
        <v>2750</v>
      </c>
      <c r="Q788" s="8"/>
      <c r="R788" s="8">
        <v>36</v>
      </c>
      <c r="S788" s="8">
        <v>64.11</v>
      </c>
      <c r="T788" s="2"/>
      <c r="U788" s="12"/>
      <c r="V788" s="4"/>
    </row>
    <row r="789" spans="1:22">
      <c r="A789" s="9" t="s">
        <v>2751</v>
      </c>
      <c r="B789" s="9" t="s">
        <v>1241</v>
      </c>
      <c r="C789" s="9" t="s">
        <v>35</v>
      </c>
      <c r="D789" s="9" t="s">
        <v>44</v>
      </c>
      <c r="E789" s="9" t="s">
        <v>1408</v>
      </c>
      <c r="F789" s="9" t="s">
        <v>1375</v>
      </c>
      <c r="G789" s="9">
        <v>14.3</v>
      </c>
      <c r="H789" s="9">
        <v>8.24</v>
      </c>
      <c r="I789" s="9">
        <v>7.7499999999999999E-2</v>
      </c>
      <c r="J789" s="9">
        <v>0.64829999999999999</v>
      </c>
      <c r="K789" s="9" t="s">
        <v>1395</v>
      </c>
      <c r="L789" s="9">
        <v>816</v>
      </c>
      <c r="M789" s="9" t="s">
        <v>1426</v>
      </c>
      <c r="N789" s="8" t="str">
        <f t="shared" si="12"/>
        <v>Under Review</v>
      </c>
      <c r="O789" s="90" t="s">
        <v>2752</v>
      </c>
      <c r="P789" s="90" t="s">
        <v>2752</v>
      </c>
      <c r="Q789" s="9"/>
      <c r="R789" s="9">
        <v>24</v>
      </c>
      <c r="S789" s="9">
        <v>2.5499999999999998</v>
      </c>
      <c r="T789" s="3"/>
      <c r="U789" s="13"/>
      <c r="V789" s="4"/>
    </row>
    <row r="790" spans="1:22">
      <c r="A790" s="8" t="s">
        <v>2753</v>
      </c>
      <c r="B790" s="8" t="s">
        <v>1163</v>
      </c>
      <c r="C790" s="8" t="s">
        <v>24</v>
      </c>
      <c r="D790" s="8" t="s">
        <v>23</v>
      </c>
      <c r="E790" s="8" t="s">
        <v>1411</v>
      </c>
      <c r="F790" s="8" t="s">
        <v>1390</v>
      </c>
      <c r="G790" s="8">
        <v>39.44</v>
      </c>
      <c r="H790" s="8">
        <v>15.87</v>
      </c>
      <c r="I790" s="8">
        <v>0.77659999999999996</v>
      </c>
      <c r="J790" s="8">
        <v>3.5760000000000001</v>
      </c>
      <c r="K790" s="8" t="s">
        <v>1385</v>
      </c>
      <c r="L790" s="8">
        <v>578</v>
      </c>
      <c r="M790" s="8" t="s">
        <v>1377</v>
      </c>
      <c r="N790" s="8" t="str">
        <f t="shared" si="12"/>
        <v>Approved</v>
      </c>
      <c r="O790" s="89" t="s">
        <v>1027</v>
      </c>
      <c r="P790" s="89" t="s">
        <v>1027</v>
      </c>
      <c r="Q790" s="8" t="s">
        <v>607</v>
      </c>
      <c r="R790" s="8">
        <v>12</v>
      </c>
      <c r="S790" s="8">
        <v>0</v>
      </c>
      <c r="T790" s="2"/>
      <c r="U790" s="12"/>
      <c r="V790" s="4"/>
    </row>
    <row r="791" spans="1:22">
      <c r="A791" s="9" t="s">
        <v>2754</v>
      </c>
      <c r="B791" s="9" t="s">
        <v>854</v>
      </c>
      <c r="C791" s="9" t="s">
        <v>16</v>
      </c>
      <c r="D791" s="9" t="s">
        <v>1360</v>
      </c>
      <c r="E791" s="9" t="s">
        <v>1380</v>
      </c>
      <c r="F791" s="9" t="s">
        <v>1384</v>
      </c>
      <c r="G791" s="9">
        <v>58.21</v>
      </c>
      <c r="H791" s="9">
        <v>11.44</v>
      </c>
      <c r="I791" s="9">
        <v>1.1036999999999999</v>
      </c>
      <c r="J791" s="9">
        <v>5.1566999999999998</v>
      </c>
      <c r="K791" s="9" t="s">
        <v>1412</v>
      </c>
      <c r="L791" s="9">
        <v>613</v>
      </c>
      <c r="M791" s="9" t="s">
        <v>1377</v>
      </c>
      <c r="N791" s="8" t="str">
        <f t="shared" si="12"/>
        <v>Approved</v>
      </c>
      <c r="O791" s="90" t="s">
        <v>978</v>
      </c>
      <c r="P791" s="90" t="s">
        <v>978</v>
      </c>
      <c r="Q791" s="9" t="s">
        <v>581</v>
      </c>
      <c r="R791" s="9">
        <v>12</v>
      </c>
      <c r="S791" s="9">
        <v>26.04</v>
      </c>
      <c r="T791" s="3"/>
      <c r="U791" s="13"/>
      <c r="V791" s="4"/>
    </row>
    <row r="792" spans="1:22">
      <c r="A792" s="8" t="s">
        <v>2755</v>
      </c>
      <c r="B792" s="8" t="s">
        <v>1159</v>
      </c>
      <c r="C792" s="8" t="s">
        <v>32</v>
      </c>
      <c r="D792" s="8" t="s">
        <v>10</v>
      </c>
      <c r="E792" s="8" t="s">
        <v>1389</v>
      </c>
      <c r="F792" s="8" t="s">
        <v>1390</v>
      </c>
      <c r="G792" s="8">
        <v>11.98</v>
      </c>
      <c r="H792" s="8">
        <v>9.74</v>
      </c>
      <c r="I792" s="8">
        <v>0.105</v>
      </c>
      <c r="J792" s="8">
        <v>0.1268</v>
      </c>
      <c r="K792" s="8" t="s">
        <v>1412</v>
      </c>
      <c r="L792" s="8">
        <v>666</v>
      </c>
      <c r="M792" s="8" t="s">
        <v>1377</v>
      </c>
      <c r="N792" s="8" t="str">
        <f t="shared" si="12"/>
        <v>Approved</v>
      </c>
      <c r="O792" s="89" t="s">
        <v>2580</v>
      </c>
      <c r="P792" s="89" t="s">
        <v>2580</v>
      </c>
      <c r="Q792" s="8" t="s">
        <v>1470</v>
      </c>
      <c r="R792" s="8">
        <v>180</v>
      </c>
      <c r="S792" s="8">
        <v>7.19</v>
      </c>
      <c r="T792" s="2"/>
      <c r="U792" s="12"/>
      <c r="V792" s="4"/>
    </row>
    <row r="793" spans="1:22">
      <c r="A793" s="9" t="s">
        <v>2756</v>
      </c>
      <c r="B793" s="9" t="s">
        <v>146</v>
      </c>
      <c r="C793" s="9" t="s">
        <v>35</v>
      </c>
      <c r="D793" s="9" t="s">
        <v>23</v>
      </c>
      <c r="E793" s="9" t="s">
        <v>1408</v>
      </c>
      <c r="F793" s="9" t="s">
        <v>1390</v>
      </c>
      <c r="G793" s="9">
        <v>17.71</v>
      </c>
      <c r="H793" s="9">
        <v>17.93</v>
      </c>
      <c r="I793" s="9">
        <v>0.13500000000000001</v>
      </c>
      <c r="J793" s="9">
        <v>0.63959999999999995</v>
      </c>
      <c r="K793" s="9" t="s">
        <v>1385</v>
      </c>
      <c r="L793" s="9">
        <v>893</v>
      </c>
      <c r="M793" s="9" t="s">
        <v>1403</v>
      </c>
      <c r="N793" s="8" t="str">
        <f t="shared" si="12"/>
        <v>Approved</v>
      </c>
      <c r="O793" s="90" t="s">
        <v>2757</v>
      </c>
      <c r="P793" s="90" t="s">
        <v>2757</v>
      </c>
      <c r="Q793" s="9" t="s">
        <v>180</v>
      </c>
      <c r="R793" s="9">
        <v>36</v>
      </c>
      <c r="S793" s="9">
        <v>0</v>
      </c>
      <c r="T793" s="3"/>
      <c r="U793" s="13"/>
      <c r="V793" s="4"/>
    </row>
    <row r="794" spans="1:22">
      <c r="A794" s="8" t="s">
        <v>2758</v>
      </c>
      <c r="B794" s="8" t="s">
        <v>1141</v>
      </c>
      <c r="C794" s="8" t="s">
        <v>24</v>
      </c>
      <c r="D794" s="8" t="s">
        <v>10</v>
      </c>
      <c r="E794" s="8" t="s">
        <v>1380</v>
      </c>
      <c r="F794" s="8" t="s">
        <v>1390</v>
      </c>
      <c r="G794" s="8">
        <v>94.51</v>
      </c>
      <c r="H794" s="8">
        <v>14.68</v>
      </c>
      <c r="I794" s="8">
        <v>0.87690000000000001</v>
      </c>
      <c r="J794" s="8">
        <v>1.3021</v>
      </c>
      <c r="K794" s="8" t="s">
        <v>1412</v>
      </c>
      <c r="L794" s="8">
        <v>860</v>
      </c>
      <c r="M794" s="8" t="s">
        <v>1381</v>
      </c>
      <c r="N794" s="8" t="str">
        <f t="shared" si="12"/>
        <v xml:space="preserve">Rejected </v>
      </c>
      <c r="O794" s="89" t="s">
        <v>668</v>
      </c>
      <c r="P794" s="89" t="s">
        <v>668</v>
      </c>
      <c r="Q794" s="8"/>
      <c r="R794" s="8">
        <v>180</v>
      </c>
      <c r="S794" s="8">
        <v>79.33</v>
      </c>
      <c r="T794" s="2"/>
      <c r="U794" s="12"/>
      <c r="V794" s="4"/>
    </row>
    <row r="795" spans="1:22">
      <c r="A795" s="9" t="s">
        <v>2759</v>
      </c>
      <c r="B795" s="9" t="s">
        <v>282</v>
      </c>
      <c r="C795" s="9" t="s">
        <v>20</v>
      </c>
      <c r="D795" s="9" t="s">
        <v>1360</v>
      </c>
      <c r="E795" s="9" t="s">
        <v>1374</v>
      </c>
      <c r="F795" s="9" t="s">
        <v>1375</v>
      </c>
      <c r="G795" s="9">
        <v>29.26</v>
      </c>
      <c r="H795" s="9">
        <v>15.92</v>
      </c>
      <c r="I795" s="9">
        <v>0.46710000000000002</v>
      </c>
      <c r="J795" s="9">
        <v>0.42809999999999998</v>
      </c>
      <c r="K795" s="9" t="s">
        <v>1358</v>
      </c>
      <c r="L795" s="9">
        <v>714</v>
      </c>
      <c r="M795" s="9" t="s">
        <v>1381</v>
      </c>
      <c r="N795" s="8" t="str">
        <f t="shared" si="12"/>
        <v xml:space="preserve">Rejected </v>
      </c>
      <c r="O795" s="90" t="s">
        <v>2760</v>
      </c>
      <c r="P795" s="90" t="s">
        <v>2760</v>
      </c>
      <c r="Q795" s="9"/>
      <c r="R795" s="9">
        <v>180</v>
      </c>
      <c r="S795" s="9">
        <v>14.14</v>
      </c>
      <c r="T795" s="3"/>
      <c r="U795" s="13"/>
      <c r="V795" s="4"/>
    </row>
    <row r="796" spans="1:22">
      <c r="A796" s="8" t="s">
        <v>2761</v>
      </c>
      <c r="B796" s="8" t="s">
        <v>377</v>
      </c>
      <c r="C796" s="8" t="s">
        <v>20</v>
      </c>
      <c r="D796" s="8" t="s">
        <v>31</v>
      </c>
      <c r="E796" s="8" t="s">
        <v>1374</v>
      </c>
      <c r="F796" s="8" t="s">
        <v>1390</v>
      </c>
      <c r="G796" s="8">
        <v>68.17</v>
      </c>
      <c r="H796" s="8">
        <v>9.3699999999999992</v>
      </c>
      <c r="I796" s="8">
        <v>0.53680000000000005</v>
      </c>
      <c r="J796" s="8">
        <v>0.62970000000000004</v>
      </c>
      <c r="K796" s="8" t="s">
        <v>1358</v>
      </c>
      <c r="L796" s="8">
        <v>877</v>
      </c>
      <c r="M796" s="8" t="s">
        <v>1377</v>
      </c>
      <c r="N796" s="8" t="str">
        <f t="shared" si="12"/>
        <v>Approved</v>
      </c>
      <c r="O796" s="89" t="s">
        <v>2762</v>
      </c>
      <c r="P796" s="89" t="s">
        <v>2762</v>
      </c>
      <c r="Q796" s="8" t="s">
        <v>2763</v>
      </c>
      <c r="R796" s="8">
        <v>240</v>
      </c>
      <c r="S796" s="8">
        <v>11.03</v>
      </c>
      <c r="T796" s="2"/>
      <c r="U796" s="12"/>
      <c r="V796" s="4"/>
    </row>
    <row r="797" spans="1:22">
      <c r="A797" s="9" t="s">
        <v>2764</v>
      </c>
      <c r="B797" s="9" t="s">
        <v>975</v>
      </c>
      <c r="C797" s="9" t="s">
        <v>38</v>
      </c>
      <c r="D797" s="9" t="s">
        <v>10</v>
      </c>
      <c r="E797" s="9" t="s">
        <v>1380</v>
      </c>
      <c r="F797" s="9" t="s">
        <v>1390</v>
      </c>
      <c r="G797" s="9">
        <v>78.62</v>
      </c>
      <c r="H797" s="9">
        <v>16.59</v>
      </c>
      <c r="I797" s="9">
        <v>0.69369999999999998</v>
      </c>
      <c r="J797" s="9">
        <v>2.2519</v>
      </c>
      <c r="K797" s="9" t="s">
        <v>1385</v>
      </c>
      <c r="L797" s="9">
        <v>747</v>
      </c>
      <c r="M797" s="9" t="s">
        <v>1403</v>
      </c>
      <c r="N797" s="8" t="str">
        <f t="shared" si="12"/>
        <v>Approved</v>
      </c>
      <c r="O797" s="90" t="s">
        <v>2654</v>
      </c>
      <c r="P797" s="90" t="s">
        <v>2654</v>
      </c>
      <c r="Q797" s="9" t="s">
        <v>2757</v>
      </c>
      <c r="R797" s="9">
        <v>48</v>
      </c>
      <c r="S797" s="9">
        <v>0</v>
      </c>
      <c r="T797" s="3"/>
      <c r="U797" s="13"/>
      <c r="V797" s="4"/>
    </row>
    <row r="798" spans="1:22">
      <c r="A798" s="8" t="s">
        <v>2765</v>
      </c>
      <c r="B798" s="8" t="s">
        <v>291</v>
      </c>
      <c r="C798" s="8" t="s">
        <v>24</v>
      </c>
      <c r="D798" s="8" t="s">
        <v>23</v>
      </c>
      <c r="E798" s="8" t="s">
        <v>1389</v>
      </c>
      <c r="F798" s="8" t="s">
        <v>1375</v>
      </c>
      <c r="G798" s="8">
        <v>84.93</v>
      </c>
      <c r="H798" s="8">
        <v>7.63</v>
      </c>
      <c r="I798" s="8">
        <v>1.5175000000000001</v>
      </c>
      <c r="J798" s="8">
        <v>3.8268</v>
      </c>
      <c r="K798" s="8" t="s">
        <v>1358</v>
      </c>
      <c r="L798" s="8">
        <v>823</v>
      </c>
      <c r="M798" s="8" t="s">
        <v>1396</v>
      </c>
      <c r="N798" s="8" t="str">
        <f t="shared" si="12"/>
        <v>Approved</v>
      </c>
      <c r="O798" s="89" t="s">
        <v>1524</v>
      </c>
      <c r="P798" s="89" t="s">
        <v>1524</v>
      </c>
      <c r="Q798" s="8" t="s">
        <v>1922</v>
      </c>
      <c r="R798" s="8">
        <v>24</v>
      </c>
      <c r="S798" s="8">
        <v>42.72</v>
      </c>
      <c r="T798" s="2"/>
      <c r="U798" s="12"/>
      <c r="V798" s="4"/>
    </row>
    <row r="799" spans="1:22">
      <c r="A799" s="9" t="s">
        <v>2766</v>
      </c>
      <c r="B799" s="9" t="s">
        <v>1199</v>
      </c>
      <c r="C799" s="9" t="s">
        <v>32</v>
      </c>
      <c r="D799" s="9" t="s">
        <v>31</v>
      </c>
      <c r="E799" s="9" t="s">
        <v>1389</v>
      </c>
      <c r="F799" s="9" t="s">
        <v>1375</v>
      </c>
      <c r="G799" s="9">
        <v>26.16</v>
      </c>
      <c r="H799" s="9">
        <v>18.010000000000002</v>
      </c>
      <c r="I799" s="9">
        <v>0.23350000000000001</v>
      </c>
      <c r="J799" s="9">
        <v>0.47149999999999997</v>
      </c>
      <c r="K799" s="9" t="s">
        <v>1385</v>
      </c>
      <c r="L799" s="9">
        <v>779</v>
      </c>
      <c r="M799" s="9" t="s">
        <v>1403</v>
      </c>
      <c r="N799" s="8" t="str">
        <f t="shared" si="12"/>
        <v>Approved</v>
      </c>
      <c r="O799" s="90" t="s">
        <v>203</v>
      </c>
      <c r="P799" s="90" t="s">
        <v>203</v>
      </c>
      <c r="Q799" s="9" t="s">
        <v>749</v>
      </c>
      <c r="R799" s="9">
        <v>120</v>
      </c>
      <c r="S799" s="9">
        <v>0</v>
      </c>
      <c r="T799" s="3"/>
      <c r="U799" s="13"/>
      <c r="V799" s="4"/>
    </row>
    <row r="800" spans="1:22">
      <c r="A800" s="8" t="s">
        <v>2767</v>
      </c>
      <c r="B800" s="8" t="s">
        <v>175</v>
      </c>
      <c r="C800" s="8" t="s">
        <v>35</v>
      </c>
      <c r="D800" s="8" t="s">
        <v>23</v>
      </c>
      <c r="E800" s="8" t="s">
        <v>1411</v>
      </c>
      <c r="F800" s="8" t="s">
        <v>1384</v>
      </c>
      <c r="G800" s="8">
        <v>45.58</v>
      </c>
      <c r="H800" s="8">
        <v>8.68</v>
      </c>
      <c r="I800" s="8">
        <v>0.66669999999999996</v>
      </c>
      <c r="J800" s="8">
        <v>0.72599999999999998</v>
      </c>
      <c r="K800" s="8" t="s">
        <v>1395</v>
      </c>
      <c r="L800" s="8">
        <v>636</v>
      </c>
      <c r="M800" s="8" t="s">
        <v>1381</v>
      </c>
      <c r="N800" s="8" t="str">
        <f t="shared" si="12"/>
        <v xml:space="preserve">Rejected </v>
      </c>
      <c r="O800" s="89" t="s">
        <v>2768</v>
      </c>
      <c r="P800" s="89" t="s">
        <v>2768</v>
      </c>
      <c r="Q800" s="8"/>
      <c r="R800" s="8">
        <v>84</v>
      </c>
      <c r="S800" s="8">
        <v>10.26</v>
      </c>
      <c r="T800" s="2"/>
      <c r="U800" s="12"/>
      <c r="V800" s="4"/>
    </row>
    <row r="801" spans="1:22">
      <c r="A801" s="9" t="s">
        <v>2769</v>
      </c>
      <c r="B801" s="9" t="s">
        <v>981</v>
      </c>
      <c r="C801" s="9" t="s">
        <v>24</v>
      </c>
      <c r="D801" s="9" t="s">
        <v>23</v>
      </c>
      <c r="E801" s="9" t="s">
        <v>1374</v>
      </c>
      <c r="F801" s="9" t="s">
        <v>1375</v>
      </c>
      <c r="G801" s="9">
        <v>80.59</v>
      </c>
      <c r="H801" s="9">
        <v>12.18</v>
      </c>
      <c r="I801" s="9">
        <v>1.1116999999999999</v>
      </c>
      <c r="J801" s="9">
        <v>0.89749999999999996</v>
      </c>
      <c r="K801" s="9" t="s">
        <v>1395</v>
      </c>
      <c r="L801" s="9">
        <v>856</v>
      </c>
      <c r="M801" s="9" t="s">
        <v>1396</v>
      </c>
      <c r="N801" s="8" t="str">
        <f t="shared" si="12"/>
        <v>Approved</v>
      </c>
      <c r="O801" s="90" t="s">
        <v>2770</v>
      </c>
      <c r="P801" s="90" t="s">
        <v>2770</v>
      </c>
      <c r="Q801" s="9" t="s">
        <v>1069</v>
      </c>
      <c r="R801" s="9">
        <v>240</v>
      </c>
      <c r="S801" s="9">
        <v>41.02</v>
      </c>
      <c r="T801" s="3"/>
      <c r="U801" s="13"/>
      <c r="V801" s="4"/>
    </row>
    <row r="802" spans="1:22">
      <c r="A802" s="8" t="s">
        <v>2771</v>
      </c>
      <c r="B802" s="8" t="s">
        <v>230</v>
      </c>
      <c r="C802" s="8" t="s">
        <v>24</v>
      </c>
      <c r="D802" s="8" t="s">
        <v>44</v>
      </c>
      <c r="E802" s="8" t="s">
        <v>1374</v>
      </c>
      <c r="F802" s="8" t="s">
        <v>1384</v>
      </c>
      <c r="G802" s="8">
        <v>26.13</v>
      </c>
      <c r="H802" s="8">
        <v>16.41</v>
      </c>
      <c r="I802" s="8">
        <v>0.46850000000000003</v>
      </c>
      <c r="J802" s="8">
        <v>0.37159999999999999</v>
      </c>
      <c r="K802" s="8" t="s">
        <v>1376</v>
      </c>
      <c r="L802" s="8">
        <v>730</v>
      </c>
      <c r="M802" s="8" t="s">
        <v>1381</v>
      </c>
      <c r="N802" s="8" t="str">
        <f t="shared" si="12"/>
        <v xml:space="preserve">Rejected </v>
      </c>
      <c r="O802" s="89" t="s">
        <v>2014</v>
      </c>
      <c r="P802" s="89" t="s">
        <v>2014</v>
      </c>
      <c r="Q802" s="8"/>
      <c r="R802" s="8">
        <v>240</v>
      </c>
      <c r="S802" s="8">
        <v>6.5</v>
      </c>
      <c r="T802" s="2"/>
      <c r="U802" s="12"/>
      <c r="V802" s="4"/>
    </row>
    <row r="803" spans="1:22">
      <c r="A803" s="9" t="s">
        <v>2772</v>
      </c>
      <c r="B803" s="9" t="s">
        <v>852</v>
      </c>
      <c r="C803" s="9" t="s">
        <v>20</v>
      </c>
      <c r="D803" s="9" t="s">
        <v>23</v>
      </c>
      <c r="E803" s="9" t="s">
        <v>1400</v>
      </c>
      <c r="F803" s="9" t="s">
        <v>1384</v>
      </c>
      <c r="G803" s="9">
        <v>52.62</v>
      </c>
      <c r="H803" s="9">
        <v>16.22</v>
      </c>
      <c r="I803" s="9">
        <v>0.38219999999999998</v>
      </c>
      <c r="J803" s="9">
        <v>2.5819999999999999</v>
      </c>
      <c r="K803" s="9" t="s">
        <v>1358</v>
      </c>
      <c r="L803" s="9">
        <v>652</v>
      </c>
      <c r="M803" s="9" t="s">
        <v>1377</v>
      </c>
      <c r="N803" s="8" t="str">
        <f t="shared" si="12"/>
        <v>Approved</v>
      </c>
      <c r="O803" s="90" t="s">
        <v>1940</v>
      </c>
      <c r="P803" s="90" t="s">
        <v>1940</v>
      </c>
      <c r="Q803" s="9" t="s">
        <v>2773</v>
      </c>
      <c r="R803" s="9">
        <v>24</v>
      </c>
      <c r="S803" s="9">
        <v>46.41</v>
      </c>
      <c r="T803" s="3"/>
      <c r="U803" s="13"/>
      <c r="V803" s="4"/>
    </row>
    <row r="804" spans="1:22">
      <c r="A804" s="8" t="s">
        <v>2774</v>
      </c>
      <c r="B804" s="8" t="s">
        <v>383</v>
      </c>
      <c r="C804" s="8" t="s">
        <v>16</v>
      </c>
      <c r="D804" s="8" t="s">
        <v>23</v>
      </c>
      <c r="E804" s="8" t="s">
        <v>1411</v>
      </c>
      <c r="F804" s="8" t="s">
        <v>1384</v>
      </c>
      <c r="G804" s="8">
        <v>71.459999999999994</v>
      </c>
      <c r="H804" s="8">
        <v>9.83</v>
      </c>
      <c r="I804" s="8">
        <v>0.51349999999999996</v>
      </c>
      <c r="J804" s="8">
        <v>6.2767999999999997</v>
      </c>
      <c r="K804" s="8"/>
      <c r="L804" s="8">
        <v>728</v>
      </c>
      <c r="M804" s="8" t="s">
        <v>1396</v>
      </c>
      <c r="N804" s="8" t="str">
        <f t="shared" si="12"/>
        <v>Approved</v>
      </c>
      <c r="O804" s="89" t="s">
        <v>2775</v>
      </c>
      <c r="P804" s="89" t="s">
        <v>2775</v>
      </c>
      <c r="Q804" s="8" t="s">
        <v>2083</v>
      </c>
      <c r="R804" s="8">
        <v>12</v>
      </c>
      <c r="S804" s="8">
        <v>0</v>
      </c>
      <c r="T804" s="2"/>
      <c r="U804" s="12"/>
      <c r="V804" s="4"/>
    </row>
    <row r="805" spans="1:22">
      <c r="A805" s="9" t="s">
        <v>2776</v>
      </c>
      <c r="B805" s="9" t="s">
        <v>172</v>
      </c>
      <c r="C805" s="9" t="s">
        <v>38</v>
      </c>
      <c r="D805" s="9" t="s">
        <v>44</v>
      </c>
      <c r="E805" s="9" t="s">
        <v>1400</v>
      </c>
      <c r="F805" s="9" t="s">
        <v>1375</v>
      </c>
      <c r="G805" s="9">
        <v>38.56</v>
      </c>
      <c r="H805" s="9">
        <v>7.83</v>
      </c>
      <c r="I805" s="9">
        <v>0.6794</v>
      </c>
      <c r="J805" s="9">
        <v>0.31850000000000001</v>
      </c>
      <c r="K805" s="9" t="s">
        <v>1376</v>
      </c>
      <c r="L805" s="9">
        <v>770</v>
      </c>
      <c r="M805" s="9" t="s">
        <v>1381</v>
      </c>
      <c r="N805" s="8" t="str">
        <f t="shared" si="12"/>
        <v xml:space="preserve">Rejected </v>
      </c>
      <c r="O805" s="90" t="s">
        <v>2185</v>
      </c>
      <c r="P805" s="90" t="s">
        <v>2185</v>
      </c>
      <c r="Q805" s="9"/>
      <c r="R805" s="9">
        <v>240</v>
      </c>
      <c r="S805" s="9">
        <v>7.84</v>
      </c>
      <c r="T805" s="3"/>
      <c r="U805" s="13"/>
      <c r="V805" s="4"/>
    </row>
    <row r="806" spans="1:22">
      <c r="A806" s="8" t="s">
        <v>2777</v>
      </c>
      <c r="B806" s="8" t="s">
        <v>353</v>
      </c>
      <c r="C806" s="8" t="s">
        <v>28</v>
      </c>
      <c r="D806" s="8" t="s">
        <v>44</v>
      </c>
      <c r="E806" s="8" t="s">
        <v>1380</v>
      </c>
      <c r="F806" s="8" t="s">
        <v>1375</v>
      </c>
      <c r="G806" s="8">
        <v>7.11</v>
      </c>
      <c r="H806" s="8">
        <v>17.38</v>
      </c>
      <c r="I806" s="8">
        <v>6.6400000000000001E-2</v>
      </c>
      <c r="J806" s="8">
        <v>0.1469</v>
      </c>
      <c r="K806" s="8" t="s">
        <v>1395</v>
      </c>
      <c r="L806" s="8">
        <v>740</v>
      </c>
      <c r="M806" s="8" t="s">
        <v>1381</v>
      </c>
      <c r="N806" s="8" t="str">
        <f t="shared" si="12"/>
        <v xml:space="preserve">Rejected </v>
      </c>
      <c r="O806" s="89" t="s">
        <v>2274</v>
      </c>
      <c r="P806" s="89" t="s">
        <v>2274</v>
      </c>
      <c r="Q806" s="8"/>
      <c r="R806" s="8">
        <v>84</v>
      </c>
      <c r="S806" s="8">
        <v>4.2699999999999996</v>
      </c>
      <c r="T806" s="2"/>
      <c r="U806" s="12"/>
      <c r="V806" s="4"/>
    </row>
    <row r="807" spans="1:22">
      <c r="A807" s="9" t="s">
        <v>2778</v>
      </c>
      <c r="B807" s="9" t="s">
        <v>477</v>
      </c>
      <c r="C807" s="9" t="s">
        <v>32</v>
      </c>
      <c r="D807" s="9" t="s">
        <v>23</v>
      </c>
      <c r="E807" s="9" t="s">
        <v>1374</v>
      </c>
      <c r="F807" s="9" t="s">
        <v>1384</v>
      </c>
      <c r="G807" s="9">
        <v>20.3</v>
      </c>
      <c r="H807" s="9">
        <v>17.03</v>
      </c>
      <c r="I807" s="9">
        <v>0.28079999999999999</v>
      </c>
      <c r="J807" s="9">
        <v>1.004</v>
      </c>
      <c r="K807" s="9"/>
      <c r="L807" s="9">
        <v>727</v>
      </c>
      <c r="M807" s="9" t="s">
        <v>1396</v>
      </c>
      <c r="N807" s="8" t="str">
        <f t="shared" si="12"/>
        <v>Approved</v>
      </c>
      <c r="O807" s="90" t="s">
        <v>1306</v>
      </c>
      <c r="P807" s="90" t="s">
        <v>1306</v>
      </c>
      <c r="Q807" s="9" t="s">
        <v>2779</v>
      </c>
      <c r="R807" s="9">
        <v>24</v>
      </c>
      <c r="S807" s="9">
        <v>0</v>
      </c>
      <c r="T807" s="3"/>
      <c r="U807" s="13"/>
      <c r="V807" s="4"/>
    </row>
    <row r="808" spans="1:22">
      <c r="A808" s="8" t="s">
        <v>2780</v>
      </c>
      <c r="B808" s="8" t="s">
        <v>1190</v>
      </c>
      <c r="C808" s="8" t="s">
        <v>32</v>
      </c>
      <c r="D808" s="8" t="s">
        <v>1360</v>
      </c>
      <c r="E808" s="8" t="s">
        <v>1380</v>
      </c>
      <c r="F808" s="8" t="s">
        <v>1375</v>
      </c>
      <c r="G808" s="8">
        <v>81.92</v>
      </c>
      <c r="H808" s="8">
        <v>11.12</v>
      </c>
      <c r="I808" s="8">
        <v>1.3216000000000001</v>
      </c>
      <c r="J808" s="8">
        <v>1.1339999999999999</v>
      </c>
      <c r="K808" s="8" t="s">
        <v>1376</v>
      </c>
      <c r="L808" s="8">
        <v>600</v>
      </c>
      <c r="M808" s="8" t="s">
        <v>1396</v>
      </c>
      <c r="N808" s="8" t="str">
        <f t="shared" si="12"/>
        <v>Approved</v>
      </c>
      <c r="O808" s="89" t="s">
        <v>2399</v>
      </c>
      <c r="P808" s="89" t="s">
        <v>2399</v>
      </c>
      <c r="Q808" s="8" t="s">
        <v>1862</v>
      </c>
      <c r="R808" s="8">
        <v>120</v>
      </c>
      <c r="S808" s="8">
        <v>71.069999999999993</v>
      </c>
      <c r="T808" s="2"/>
      <c r="U808" s="12"/>
      <c r="V808" s="4"/>
    </row>
    <row r="809" spans="1:22">
      <c r="A809" s="9" t="s">
        <v>2781</v>
      </c>
      <c r="B809" s="9" t="s">
        <v>1263</v>
      </c>
      <c r="C809" s="9" t="s">
        <v>32</v>
      </c>
      <c r="D809" s="9" t="s">
        <v>44</v>
      </c>
      <c r="E809" s="9" t="s">
        <v>1408</v>
      </c>
      <c r="F809" s="9" t="s">
        <v>1384</v>
      </c>
      <c r="G809" s="9">
        <v>8.31</v>
      </c>
      <c r="H809" s="9">
        <v>11.82</v>
      </c>
      <c r="I809" s="9">
        <v>8.7800000000000003E-2</v>
      </c>
      <c r="J809" s="9">
        <v>0.39050000000000001</v>
      </c>
      <c r="K809" s="9"/>
      <c r="L809" s="9">
        <v>818</v>
      </c>
      <c r="M809" s="9" t="s">
        <v>1381</v>
      </c>
      <c r="N809" s="8" t="str">
        <f t="shared" si="12"/>
        <v xml:space="preserve">Rejected </v>
      </c>
      <c r="O809" s="90" t="s">
        <v>2782</v>
      </c>
      <c r="P809" s="90" t="s">
        <v>2782</v>
      </c>
      <c r="Q809" s="9"/>
      <c r="R809" s="9">
        <v>24</v>
      </c>
      <c r="S809" s="9">
        <v>0</v>
      </c>
      <c r="T809" s="3"/>
      <c r="U809" s="13"/>
      <c r="V809" s="4"/>
    </row>
    <row r="810" spans="1:22">
      <c r="A810" s="8" t="s">
        <v>2783</v>
      </c>
      <c r="B810" s="8" t="s">
        <v>708</v>
      </c>
      <c r="C810" s="8" t="s">
        <v>38</v>
      </c>
      <c r="D810" s="8" t="s">
        <v>31</v>
      </c>
      <c r="E810" s="8" t="s">
        <v>1380</v>
      </c>
      <c r="F810" s="8" t="s">
        <v>1375</v>
      </c>
      <c r="G810" s="8">
        <v>61.8</v>
      </c>
      <c r="H810" s="8">
        <v>14.01</v>
      </c>
      <c r="I810" s="8">
        <v>1.0249999999999999</v>
      </c>
      <c r="J810" s="8">
        <v>0.82340000000000002</v>
      </c>
      <c r="K810" s="8" t="s">
        <v>1385</v>
      </c>
      <c r="L810" s="8">
        <v>617</v>
      </c>
      <c r="M810" s="8" t="s">
        <v>1403</v>
      </c>
      <c r="N810" s="8" t="str">
        <f t="shared" si="12"/>
        <v>Approved</v>
      </c>
      <c r="O810" s="89" t="s">
        <v>1136</v>
      </c>
      <c r="P810" s="89" t="s">
        <v>1136</v>
      </c>
      <c r="Q810" s="8" t="s">
        <v>1736</v>
      </c>
      <c r="R810" s="8">
        <v>180</v>
      </c>
      <c r="S810" s="8">
        <v>0</v>
      </c>
      <c r="T810" s="2"/>
      <c r="U810" s="12"/>
      <c r="V810" s="4"/>
    </row>
    <row r="811" spans="1:22">
      <c r="A811" s="9" t="s">
        <v>2784</v>
      </c>
      <c r="B811" s="9" t="s">
        <v>685</v>
      </c>
      <c r="C811" s="9" t="s">
        <v>32</v>
      </c>
      <c r="D811" s="9" t="s">
        <v>23</v>
      </c>
      <c r="E811" s="9" t="s">
        <v>1389</v>
      </c>
      <c r="F811" s="9" t="s">
        <v>1375</v>
      </c>
      <c r="G811" s="9">
        <v>55.84</v>
      </c>
      <c r="H811" s="9">
        <v>15.48</v>
      </c>
      <c r="I811" s="9">
        <v>0.75209999999999999</v>
      </c>
      <c r="J811" s="9">
        <v>0.91739999999999999</v>
      </c>
      <c r="K811" s="9" t="s">
        <v>1395</v>
      </c>
      <c r="L811" s="9">
        <v>811</v>
      </c>
      <c r="M811" s="9" t="s">
        <v>1377</v>
      </c>
      <c r="N811" s="8" t="str">
        <f t="shared" si="12"/>
        <v>Approved</v>
      </c>
      <c r="O811" s="90" t="s">
        <v>2785</v>
      </c>
      <c r="P811" s="90" t="s">
        <v>2785</v>
      </c>
      <c r="Q811" s="9" t="s">
        <v>1942</v>
      </c>
      <c r="R811" s="9">
        <v>120</v>
      </c>
      <c r="S811" s="9">
        <v>6.32</v>
      </c>
      <c r="T811" s="3"/>
      <c r="U811" s="13"/>
      <c r="V811" s="4"/>
    </row>
    <row r="812" spans="1:22">
      <c r="A812" s="8" t="s">
        <v>2786</v>
      </c>
      <c r="B812" s="8" t="s">
        <v>849</v>
      </c>
      <c r="C812" s="8" t="s">
        <v>38</v>
      </c>
      <c r="D812" s="8" t="s">
        <v>23</v>
      </c>
      <c r="E812" s="8" t="s">
        <v>1380</v>
      </c>
      <c r="F812" s="8" t="s">
        <v>1375</v>
      </c>
      <c r="G812" s="8">
        <v>53.38</v>
      </c>
      <c r="H812" s="8">
        <v>14.55</v>
      </c>
      <c r="I812" s="8">
        <v>0.89270000000000005</v>
      </c>
      <c r="J812" s="8">
        <v>2.5768</v>
      </c>
      <c r="K812" s="8" t="s">
        <v>1412</v>
      </c>
      <c r="L812" s="8">
        <v>578</v>
      </c>
      <c r="M812" s="8" t="s">
        <v>1396</v>
      </c>
      <c r="N812" s="8" t="str">
        <f t="shared" si="12"/>
        <v>Approved</v>
      </c>
      <c r="O812" s="89" t="s">
        <v>121</v>
      </c>
      <c r="P812" s="89" t="s">
        <v>121</v>
      </c>
      <c r="Q812" s="8" t="s">
        <v>1536</v>
      </c>
      <c r="R812" s="8">
        <v>24</v>
      </c>
      <c r="S812" s="8">
        <v>32.17</v>
      </c>
      <c r="T812" s="2"/>
      <c r="U812" s="12"/>
      <c r="V812" s="4"/>
    </row>
    <row r="813" spans="1:22">
      <c r="A813" s="9" t="s">
        <v>2787</v>
      </c>
      <c r="B813" s="9" t="s">
        <v>192</v>
      </c>
      <c r="C813" s="9" t="s">
        <v>41</v>
      </c>
      <c r="D813" s="9" t="s">
        <v>44</v>
      </c>
      <c r="E813" s="9" t="s">
        <v>1400</v>
      </c>
      <c r="F813" s="9" t="s">
        <v>1384</v>
      </c>
      <c r="G813" s="9">
        <v>69.63</v>
      </c>
      <c r="H813" s="9">
        <v>7.75</v>
      </c>
      <c r="I813" s="9">
        <v>0.439</v>
      </c>
      <c r="J813" s="9">
        <v>0.83560000000000001</v>
      </c>
      <c r="K813" s="9" t="s">
        <v>1412</v>
      </c>
      <c r="L813" s="9">
        <v>788</v>
      </c>
      <c r="M813" s="9" t="s">
        <v>1377</v>
      </c>
      <c r="N813" s="8" t="str">
        <f t="shared" si="12"/>
        <v>Approved</v>
      </c>
      <c r="O813" s="90" t="s">
        <v>2788</v>
      </c>
      <c r="P813" s="90" t="s">
        <v>2788</v>
      </c>
      <c r="Q813" s="9" t="s">
        <v>2789</v>
      </c>
      <c r="R813" s="9">
        <v>120</v>
      </c>
      <c r="S813" s="9">
        <v>40.049999999999997</v>
      </c>
      <c r="T813" s="3"/>
      <c r="U813" s="13"/>
      <c r="V813" s="4"/>
    </row>
    <row r="814" spans="1:22">
      <c r="A814" s="8" t="s">
        <v>2790</v>
      </c>
      <c r="B814" s="8" t="s">
        <v>513</v>
      </c>
      <c r="C814" s="8" t="s">
        <v>12</v>
      </c>
      <c r="D814" s="8" t="s">
        <v>23</v>
      </c>
      <c r="E814" s="8" t="s">
        <v>1380</v>
      </c>
      <c r="F814" s="8" t="s">
        <v>1390</v>
      </c>
      <c r="G814" s="8">
        <v>37.49</v>
      </c>
      <c r="H814" s="8">
        <v>8.3000000000000007</v>
      </c>
      <c r="I814" s="8">
        <v>0.44669999999999999</v>
      </c>
      <c r="J814" s="8">
        <v>0.58989999999999998</v>
      </c>
      <c r="K814" s="8" t="s">
        <v>1358</v>
      </c>
      <c r="L814" s="8">
        <v>576</v>
      </c>
      <c r="M814" s="8" t="s">
        <v>1426</v>
      </c>
      <c r="N814" s="8" t="str">
        <f t="shared" si="12"/>
        <v>Under Review</v>
      </c>
      <c r="O814" s="89" t="s">
        <v>1594</v>
      </c>
      <c r="P814" s="89" t="s">
        <v>1594</v>
      </c>
      <c r="Q814" s="8"/>
      <c r="R814" s="8">
        <v>84</v>
      </c>
      <c r="S814" s="8">
        <v>18.43</v>
      </c>
      <c r="T814" s="2"/>
      <c r="U814" s="12"/>
      <c r="V814" s="4"/>
    </row>
    <row r="815" spans="1:22">
      <c r="A815" s="9" t="s">
        <v>2791</v>
      </c>
      <c r="B815" s="9" t="s">
        <v>992</v>
      </c>
      <c r="C815" s="9" t="s">
        <v>16</v>
      </c>
      <c r="D815" s="9" t="s">
        <v>44</v>
      </c>
      <c r="E815" s="9" t="s">
        <v>1408</v>
      </c>
      <c r="F815" s="9" t="s">
        <v>1375</v>
      </c>
      <c r="G815" s="9">
        <v>60.61</v>
      </c>
      <c r="H815" s="9">
        <v>8.56</v>
      </c>
      <c r="I815" s="9">
        <v>0.91490000000000005</v>
      </c>
      <c r="J815" s="9">
        <v>0.52829999999999999</v>
      </c>
      <c r="K815" s="9" t="s">
        <v>1395</v>
      </c>
      <c r="L815" s="9">
        <v>719</v>
      </c>
      <c r="M815" s="9" t="s">
        <v>1426</v>
      </c>
      <c r="N815" s="8" t="str">
        <f t="shared" si="12"/>
        <v>Under Review</v>
      </c>
      <c r="O815" s="90" t="s">
        <v>112</v>
      </c>
      <c r="P815" s="90" t="s">
        <v>112</v>
      </c>
      <c r="Q815" s="9"/>
      <c r="R815" s="9">
        <v>240</v>
      </c>
      <c r="S815" s="9">
        <v>37.409999999999997</v>
      </c>
      <c r="T815" s="3"/>
      <c r="U815" s="13"/>
      <c r="V815" s="4"/>
    </row>
    <row r="816" spans="1:22">
      <c r="A816" s="8" t="s">
        <v>2792</v>
      </c>
      <c r="B816" s="8" t="s">
        <v>694</v>
      </c>
      <c r="C816" s="8" t="s">
        <v>24</v>
      </c>
      <c r="D816" s="8" t="s">
        <v>1360</v>
      </c>
      <c r="E816" s="8" t="s">
        <v>1389</v>
      </c>
      <c r="F816" s="8" t="s">
        <v>1384</v>
      </c>
      <c r="G816" s="8">
        <v>60.71</v>
      </c>
      <c r="H816" s="8">
        <v>13.13</v>
      </c>
      <c r="I816" s="8">
        <v>0.37130000000000002</v>
      </c>
      <c r="J816" s="8">
        <v>5.4261999999999997</v>
      </c>
      <c r="K816" s="8" t="s">
        <v>1412</v>
      </c>
      <c r="L816" s="8">
        <v>699</v>
      </c>
      <c r="M816" s="8" t="s">
        <v>1381</v>
      </c>
      <c r="N816" s="8" t="str">
        <f t="shared" si="12"/>
        <v xml:space="preserve">Rejected </v>
      </c>
      <c r="O816" s="89" t="s">
        <v>1167</v>
      </c>
      <c r="P816" s="89" t="s">
        <v>1167</v>
      </c>
      <c r="Q816" s="8"/>
      <c r="R816" s="8">
        <v>12</v>
      </c>
      <c r="S816" s="8">
        <v>19.82</v>
      </c>
      <c r="T816" s="2"/>
      <c r="U816" s="12"/>
      <c r="V816" s="4"/>
    </row>
    <row r="817" spans="1:22">
      <c r="A817" s="9" t="s">
        <v>2793</v>
      </c>
      <c r="B817" s="9" t="s">
        <v>573</v>
      </c>
      <c r="C817" s="9" t="s">
        <v>24</v>
      </c>
      <c r="D817" s="9" t="s">
        <v>31</v>
      </c>
      <c r="E817" s="9" t="s">
        <v>1400</v>
      </c>
      <c r="F817" s="9" t="s">
        <v>1384</v>
      </c>
      <c r="G817" s="9">
        <v>32.58</v>
      </c>
      <c r="H817" s="9">
        <v>8.89</v>
      </c>
      <c r="I817" s="9">
        <v>0.57579999999999998</v>
      </c>
      <c r="J817" s="9">
        <v>1.0344</v>
      </c>
      <c r="K817" s="9"/>
      <c r="L817" s="9">
        <v>572</v>
      </c>
      <c r="M817" s="9" t="s">
        <v>1426</v>
      </c>
      <c r="N817" s="8" t="str">
        <f t="shared" si="12"/>
        <v>Under Review</v>
      </c>
      <c r="O817" s="90" t="s">
        <v>396</v>
      </c>
      <c r="P817" s="90" t="s">
        <v>396</v>
      </c>
      <c r="Q817" s="9"/>
      <c r="R817" s="9">
        <v>36</v>
      </c>
      <c r="S817" s="9">
        <v>26.26</v>
      </c>
      <c r="T817" s="3"/>
      <c r="U817" s="13"/>
      <c r="V817" s="4"/>
    </row>
    <row r="818" spans="1:22">
      <c r="A818" s="8" t="s">
        <v>2794</v>
      </c>
      <c r="B818" s="8" t="s">
        <v>1067</v>
      </c>
      <c r="C818" s="8" t="s">
        <v>7</v>
      </c>
      <c r="D818" s="8" t="s">
        <v>10</v>
      </c>
      <c r="E818" s="8" t="s">
        <v>1374</v>
      </c>
      <c r="F818" s="8" t="s">
        <v>1375</v>
      </c>
      <c r="G818" s="8">
        <v>22.74</v>
      </c>
      <c r="H818" s="8">
        <v>11.26</v>
      </c>
      <c r="I818" s="8">
        <v>0.20749999999999999</v>
      </c>
      <c r="J818" s="8">
        <v>2.0125999999999999</v>
      </c>
      <c r="K818" s="8" t="s">
        <v>1376</v>
      </c>
      <c r="L818" s="8">
        <v>889</v>
      </c>
      <c r="M818" s="8" t="s">
        <v>1386</v>
      </c>
      <c r="N818" s="8" t="str">
        <f t="shared" si="12"/>
        <v>Rejected</v>
      </c>
      <c r="O818" s="89" t="s">
        <v>2795</v>
      </c>
      <c r="P818" s="89" t="s">
        <v>2795</v>
      </c>
      <c r="Q818" s="8"/>
      <c r="R818" s="8">
        <v>12</v>
      </c>
      <c r="S818" s="8">
        <v>18.260000000000002</v>
      </c>
      <c r="T818" s="2"/>
      <c r="U818" s="12"/>
      <c r="V818" s="4"/>
    </row>
    <row r="819" spans="1:22">
      <c r="A819" s="9" t="s">
        <v>2796</v>
      </c>
      <c r="B819" s="9" t="s">
        <v>336</v>
      </c>
      <c r="C819" s="9" t="s">
        <v>38</v>
      </c>
      <c r="D819" s="9" t="s">
        <v>1360</v>
      </c>
      <c r="E819" s="9" t="s">
        <v>1411</v>
      </c>
      <c r="F819" s="9" t="s">
        <v>1390</v>
      </c>
      <c r="G819" s="9">
        <v>33.479999999999997</v>
      </c>
      <c r="H819" s="9">
        <v>16.16</v>
      </c>
      <c r="I819" s="9">
        <v>0.1699</v>
      </c>
      <c r="J819" s="9">
        <v>1.6417999999999999</v>
      </c>
      <c r="K819" s="9" t="s">
        <v>1376</v>
      </c>
      <c r="L819" s="9">
        <v>606</v>
      </c>
      <c r="M819" s="9" t="s">
        <v>1403</v>
      </c>
      <c r="N819" s="8" t="str">
        <f t="shared" si="12"/>
        <v>Approved</v>
      </c>
      <c r="O819" s="90" t="s">
        <v>2622</v>
      </c>
      <c r="P819" s="90" t="s">
        <v>2622</v>
      </c>
      <c r="Q819" s="9" t="s">
        <v>1321</v>
      </c>
      <c r="R819" s="9">
        <v>24</v>
      </c>
      <c r="S819" s="9">
        <v>7.93</v>
      </c>
      <c r="T819" s="3"/>
      <c r="U819" s="13"/>
      <c r="V819" s="4"/>
    </row>
    <row r="820" spans="1:22">
      <c r="A820" s="8" t="s">
        <v>2797</v>
      </c>
      <c r="B820" s="8" t="s">
        <v>211</v>
      </c>
      <c r="C820" s="8" t="s">
        <v>16</v>
      </c>
      <c r="D820" s="8" t="s">
        <v>44</v>
      </c>
      <c r="E820" s="8" t="s">
        <v>1380</v>
      </c>
      <c r="F820" s="8" t="s">
        <v>1375</v>
      </c>
      <c r="G820" s="8">
        <v>94.22</v>
      </c>
      <c r="H820" s="8">
        <v>17.739999999999998</v>
      </c>
      <c r="I820" s="8">
        <v>1.5628</v>
      </c>
      <c r="J820" s="8">
        <v>8.6264000000000003</v>
      </c>
      <c r="K820" s="8" t="s">
        <v>1376</v>
      </c>
      <c r="L820" s="8">
        <v>896</v>
      </c>
      <c r="M820" s="8" t="s">
        <v>1396</v>
      </c>
      <c r="N820" s="8" t="str">
        <f t="shared" si="12"/>
        <v>Approved</v>
      </c>
      <c r="O820" s="89" t="s">
        <v>2213</v>
      </c>
      <c r="P820" s="89" t="s">
        <v>2213</v>
      </c>
      <c r="Q820" s="8" t="s">
        <v>2235</v>
      </c>
      <c r="R820" s="8">
        <v>12</v>
      </c>
      <c r="S820" s="8">
        <v>37.57</v>
      </c>
      <c r="T820" s="2"/>
      <c r="U820" s="12"/>
      <c r="V820" s="4"/>
    </row>
    <row r="821" spans="1:22">
      <c r="A821" s="9" t="s">
        <v>2798</v>
      </c>
      <c r="B821" s="9" t="s">
        <v>1324</v>
      </c>
      <c r="C821" s="9" t="s">
        <v>7</v>
      </c>
      <c r="D821" s="9" t="s">
        <v>10</v>
      </c>
      <c r="E821" s="9" t="s">
        <v>1380</v>
      </c>
      <c r="F821" s="9" t="s">
        <v>1390</v>
      </c>
      <c r="G821" s="9">
        <v>37.81</v>
      </c>
      <c r="H821" s="9"/>
      <c r="I821" s="9">
        <v>0.28999999999999998</v>
      </c>
      <c r="J821" s="9"/>
      <c r="K821" s="9" t="s">
        <v>1385</v>
      </c>
      <c r="L821" s="9">
        <v>628</v>
      </c>
      <c r="M821" s="9" t="s">
        <v>1381</v>
      </c>
      <c r="N821" s="8" t="str">
        <f t="shared" si="12"/>
        <v xml:space="preserve">Rejected </v>
      </c>
      <c r="O821" s="90" t="s">
        <v>2298</v>
      </c>
      <c r="P821" s="90" t="s">
        <v>2298</v>
      </c>
      <c r="Q821" s="9"/>
      <c r="R821" s="9">
        <v>180</v>
      </c>
      <c r="S821" s="9">
        <v>0</v>
      </c>
      <c r="T821" s="3"/>
      <c r="U821" s="13"/>
      <c r="V821" s="4"/>
    </row>
    <row r="822" spans="1:22">
      <c r="A822" s="8" t="s">
        <v>2799</v>
      </c>
      <c r="B822" s="8" t="s">
        <v>1080</v>
      </c>
      <c r="C822" s="8" t="s">
        <v>7</v>
      </c>
      <c r="D822" s="8" t="s">
        <v>31</v>
      </c>
      <c r="E822" s="8" t="s">
        <v>1389</v>
      </c>
      <c r="F822" s="8" t="s">
        <v>1375</v>
      </c>
      <c r="G822" s="8">
        <v>6.27</v>
      </c>
      <c r="H822" s="8">
        <v>9.6999999999999993</v>
      </c>
      <c r="I822" s="8">
        <v>3.44E-2</v>
      </c>
      <c r="J822" s="8">
        <v>0.28849999999999998</v>
      </c>
      <c r="K822" s="8" t="s">
        <v>1376</v>
      </c>
      <c r="L822" s="8">
        <v>683</v>
      </c>
      <c r="M822" s="8" t="s">
        <v>1403</v>
      </c>
      <c r="N822" s="8" t="str">
        <f t="shared" si="12"/>
        <v>Approved</v>
      </c>
      <c r="O822" s="89" t="s">
        <v>2800</v>
      </c>
      <c r="P822" s="89" t="s">
        <v>2800</v>
      </c>
      <c r="Q822" s="8" t="s">
        <v>2801</v>
      </c>
      <c r="R822" s="8">
        <v>24</v>
      </c>
      <c r="S822" s="8">
        <v>0.71</v>
      </c>
      <c r="T822" s="2"/>
      <c r="U822" s="12"/>
      <c r="V822" s="4"/>
    </row>
    <row r="823" spans="1:22">
      <c r="A823" s="9" t="s">
        <v>2802</v>
      </c>
      <c r="B823" s="9" t="s">
        <v>1025</v>
      </c>
      <c r="C823" s="9" t="s">
        <v>12</v>
      </c>
      <c r="D823" s="9" t="s">
        <v>23</v>
      </c>
      <c r="E823" s="9" t="s">
        <v>1411</v>
      </c>
      <c r="F823" s="9" t="s">
        <v>1375</v>
      </c>
      <c r="G823" s="9">
        <v>56.62</v>
      </c>
      <c r="H823" s="9">
        <v>10.72</v>
      </c>
      <c r="I823" s="9">
        <v>0.97170000000000001</v>
      </c>
      <c r="J823" s="9">
        <v>1.8462000000000001</v>
      </c>
      <c r="K823" s="9" t="s">
        <v>1358</v>
      </c>
      <c r="L823" s="9">
        <v>640</v>
      </c>
      <c r="M823" s="9" t="s">
        <v>1403</v>
      </c>
      <c r="N823" s="8" t="str">
        <f t="shared" si="12"/>
        <v>Approved</v>
      </c>
      <c r="O823" s="90" t="s">
        <v>1289</v>
      </c>
      <c r="P823" s="90" t="s">
        <v>1289</v>
      </c>
      <c r="Q823" s="9" t="s">
        <v>2803</v>
      </c>
      <c r="R823" s="9">
        <v>36</v>
      </c>
      <c r="S823" s="9">
        <v>34.21</v>
      </c>
      <c r="T823" s="3"/>
      <c r="U823" s="13"/>
      <c r="V823" s="4"/>
    </row>
    <row r="824" spans="1:22">
      <c r="A824" s="8" t="s">
        <v>2804</v>
      </c>
      <c r="B824" s="8" t="s">
        <v>661</v>
      </c>
      <c r="C824" s="8" t="s">
        <v>28</v>
      </c>
      <c r="D824" s="8" t="s">
        <v>1360</v>
      </c>
      <c r="E824" s="8" t="s">
        <v>1411</v>
      </c>
      <c r="F824" s="8" t="s">
        <v>1375</v>
      </c>
      <c r="G824" s="8">
        <v>28.62</v>
      </c>
      <c r="H824" s="8">
        <v>8.77</v>
      </c>
      <c r="I824" s="8">
        <v>0.50209999999999999</v>
      </c>
      <c r="J824" s="8">
        <v>1.3045</v>
      </c>
      <c r="K824" s="8" t="s">
        <v>1358</v>
      </c>
      <c r="L824" s="8">
        <v>713</v>
      </c>
      <c r="M824" s="8" t="s">
        <v>1381</v>
      </c>
      <c r="N824" s="8" t="str">
        <f t="shared" si="12"/>
        <v xml:space="preserve">Rejected </v>
      </c>
      <c r="O824" s="89" t="s">
        <v>2805</v>
      </c>
      <c r="P824" s="89" t="s">
        <v>2805</v>
      </c>
      <c r="Q824" s="8"/>
      <c r="R824" s="8">
        <v>24</v>
      </c>
      <c r="S824" s="8">
        <v>25.38</v>
      </c>
      <c r="T824" s="2"/>
      <c r="U824" s="12"/>
      <c r="V824" s="4"/>
    </row>
    <row r="825" spans="1:22">
      <c r="A825" s="9" t="s">
        <v>2806</v>
      </c>
      <c r="B825" s="9" t="s">
        <v>527</v>
      </c>
      <c r="C825" s="9" t="s">
        <v>38</v>
      </c>
      <c r="D825" s="9" t="s">
        <v>10</v>
      </c>
      <c r="E825" s="9" t="s">
        <v>1389</v>
      </c>
      <c r="F825" s="9" t="s">
        <v>1390</v>
      </c>
      <c r="G825" s="9">
        <v>77.569999999999993</v>
      </c>
      <c r="H825" s="9">
        <v>11.16</v>
      </c>
      <c r="I825" s="9">
        <v>0.56669999999999998</v>
      </c>
      <c r="J825" s="9">
        <v>0.80910000000000004</v>
      </c>
      <c r="K825" s="9" t="s">
        <v>1358</v>
      </c>
      <c r="L825" s="9">
        <v>752</v>
      </c>
      <c r="M825" s="9" t="s">
        <v>1377</v>
      </c>
      <c r="N825" s="8" t="str">
        <f t="shared" si="12"/>
        <v>Approved</v>
      </c>
      <c r="O825" s="90" t="s">
        <v>1452</v>
      </c>
      <c r="P825" s="90" t="s">
        <v>1452</v>
      </c>
      <c r="Q825" s="9" t="s">
        <v>2807</v>
      </c>
      <c r="R825" s="9">
        <v>240</v>
      </c>
      <c r="S825" s="9">
        <v>19.829999999999998</v>
      </c>
      <c r="T825" s="3"/>
      <c r="U825" s="13"/>
      <c r="V825" s="4"/>
    </row>
    <row r="826" spans="1:22">
      <c r="A826" s="8" t="s">
        <v>2808</v>
      </c>
      <c r="B826" s="8" t="s">
        <v>1348</v>
      </c>
      <c r="C826" s="8" t="s">
        <v>28</v>
      </c>
      <c r="D826" s="8" t="s">
        <v>44</v>
      </c>
      <c r="E826" s="8" t="s">
        <v>1408</v>
      </c>
      <c r="F826" s="8" t="s">
        <v>1390</v>
      </c>
      <c r="G826" s="8">
        <v>76.63</v>
      </c>
      <c r="H826" s="8">
        <v>11.21</v>
      </c>
      <c r="I826" s="8">
        <v>1.4388000000000001</v>
      </c>
      <c r="J826" s="8">
        <v>1.0647</v>
      </c>
      <c r="K826" s="8" t="s">
        <v>1358</v>
      </c>
      <c r="L826" s="8">
        <v>585</v>
      </c>
      <c r="M826" s="8" t="s">
        <v>1396</v>
      </c>
      <c r="N826" s="8" t="str">
        <f t="shared" si="12"/>
        <v>Approved</v>
      </c>
      <c r="O826" s="89" t="s">
        <v>2809</v>
      </c>
      <c r="P826" s="89" t="s">
        <v>2809</v>
      </c>
      <c r="Q826" s="8" t="s">
        <v>2347</v>
      </c>
      <c r="R826" s="8">
        <v>120</v>
      </c>
      <c r="S826" s="8">
        <v>25.45</v>
      </c>
      <c r="T826" s="2"/>
      <c r="U826" s="12"/>
      <c r="V826" s="4"/>
    </row>
    <row r="827" spans="1:22">
      <c r="A827" s="9" t="s">
        <v>2810</v>
      </c>
      <c r="B827" s="9" t="s">
        <v>682</v>
      </c>
      <c r="C827" s="9" t="s">
        <v>35</v>
      </c>
      <c r="D827" s="9" t="s">
        <v>1360</v>
      </c>
      <c r="E827" s="9" t="s">
        <v>1411</v>
      </c>
      <c r="F827" s="9" t="s">
        <v>1390</v>
      </c>
      <c r="G827" s="9">
        <v>22.68</v>
      </c>
      <c r="H827" s="9">
        <v>10.27</v>
      </c>
      <c r="I827" s="9">
        <v>0.21529999999999999</v>
      </c>
      <c r="J827" s="9">
        <v>0.22289999999999999</v>
      </c>
      <c r="K827" s="9" t="s">
        <v>1358</v>
      </c>
      <c r="L827" s="9">
        <v>839</v>
      </c>
      <c r="M827" s="9" t="s">
        <v>1386</v>
      </c>
      <c r="N827" s="8" t="str">
        <f t="shared" si="12"/>
        <v>Rejected</v>
      </c>
      <c r="O827" s="90" t="s">
        <v>943</v>
      </c>
      <c r="P827" s="90" t="s">
        <v>943</v>
      </c>
      <c r="Q827" s="9"/>
      <c r="R827" s="9">
        <v>240</v>
      </c>
      <c r="S827" s="9">
        <v>20.92</v>
      </c>
      <c r="T827" s="3"/>
      <c r="U827" s="13"/>
      <c r="V827" s="4"/>
    </row>
    <row r="828" spans="1:22">
      <c r="A828" s="8" t="s">
        <v>2811</v>
      </c>
      <c r="B828" s="8" t="s">
        <v>1292</v>
      </c>
      <c r="C828" s="8" t="s">
        <v>24</v>
      </c>
      <c r="D828" s="8" t="s">
        <v>44</v>
      </c>
      <c r="E828" s="8" t="s">
        <v>1389</v>
      </c>
      <c r="F828" s="8" t="s">
        <v>1390</v>
      </c>
      <c r="G828" s="8">
        <v>5.7</v>
      </c>
      <c r="H828" s="8">
        <v>12.4</v>
      </c>
      <c r="I828" s="8">
        <v>6.6500000000000004E-2</v>
      </c>
      <c r="J828" s="8">
        <v>0.12790000000000001</v>
      </c>
      <c r="K828" s="8" t="s">
        <v>1385</v>
      </c>
      <c r="L828" s="8">
        <v>900</v>
      </c>
      <c r="M828" s="8" t="s">
        <v>1377</v>
      </c>
      <c r="N828" s="8" t="str">
        <f t="shared" si="12"/>
        <v>Approved</v>
      </c>
      <c r="O828" s="89" t="s">
        <v>2812</v>
      </c>
      <c r="P828" s="89" t="s">
        <v>2812</v>
      </c>
      <c r="Q828" s="8" t="s">
        <v>2813</v>
      </c>
      <c r="R828" s="8">
        <v>60</v>
      </c>
      <c r="S828" s="8">
        <v>0</v>
      </c>
      <c r="T828" s="2"/>
      <c r="U828" s="12"/>
      <c r="V828" s="4"/>
    </row>
    <row r="829" spans="1:22">
      <c r="A829" s="9" t="s">
        <v>2814</v>
      </c>
      <c r="B829" s="9" t="s">
        <v>596</v>
      </c>
      <c r="C829" s="9" t="s">
        <v>32</v>
      </c>
      <c r="D829" s="9" t="s">
        <v>1360</v>
      </c>
      <c r="E829" s="9" t="s">
        <v>1389</v>
      </c>
      <c r="F829" s="9" t="s">
        <v>1390</v>
      </c>
      <c r="G829" s="9">
        <v>19.09</v>
      </c>
      <c r="H829" s="9">
        <v>14.03</v>
      </c>
      <c r="I829" s="9">
        <v>0.25030000000000002</v>
      </c>
      <c r="J829" s="9">
        <v>0.35809999999999997</v>
      </c>
      <c r="K829" s="9"/>
      <c r="L829" s="9">
        <v>763</v>
      </c>
      <c r="M829" s="9" t="s">
        <v>1396</v>
      </c>
      <c r="N829" s="8" t="str">
        <f t="shared" si="12"/>
        <v>Approved</v>
      </c>
      <c r="O829" s="90" t="s">
        <v>1982</v>
      </c>
      <c r="P829" s="90" t="s">
        <v>1982</v>
      </c>
      <c r="Q829" s="9" t="s">
        <v>2523</v>
      </c>
      <c r="R829" s="9">
        <v>84</v>
      </c>
      <c r="S829" s="9">
        <v>12.11</v>
      </c>
      <c r="T829" s="3"/>
      <c r="U829" s="13"/>
      <c r="V829" s="4"/>
    </row>
    <row r="830" spans="1:22">
      <c r="A830" s="8" t="s">
        <v>2815</v>
      </c>
      <c r="B830" s="8" t="s">
        <v>907</v>
      </c>
      <c r="C830" s="8" t="s">
        <v>12</v>
      </c>
      <c r="D830" s="8" t="s">
        <v>1360</v>
      </c>
      <c r="E830" s="8" t="s">
        <v>1380</v>
      </c>
      <c r="F830" s="8" t="s">
        <v>1384</v>
      </c>
      <c r="G830" s="8">
        <v>99.68</v>
      </c>
      <c r="H830" s="8">
        <v>13.08</v>
      </c>
      <c r="I830" s="8">
        <v>1.0784</v>
      </c>
      <c r="J830" s="8">
        <v>8.9069000000000003</v>
      </c>
      <c r="K830" s="8" t="s">
        <v>1395</v>
      </c>
      <c r="L830" s="8">
        <v>596</v>
      </c>
      <c r="M830" s="8" t="s">
        <v>1426</v>
      </c>
      <c r="N830" s="8" t="str">
        <f t="shared" si="12"/>
        <v>Under Review</v>
      </c>
      <c r="O830" s="89" t="s">
        <v>2190</v>
      </c>
      <c r="P830" s="89" t="s">
        <v>2190</v>
      </c>
      <c r="Q830" s="8"/>
      <c r="R830" s="8">
        <v>12</v>
      </c>
      <c r="S830" s="8">
        <v>69.63</v>
      </c>
      <c r="T830" s="2"/>
      <c r="U830" s="12"/>
      <c r="V830" s="4"/>
    </row>
    <row r="831" spans="1:22">
      <c r="A831" s="9" t="s">
        <v>2816</v>
      </c>
      <c r="B831" s="9" t="s">
        <v>1010</v>
      </c>
      <c r="C831" s="9" t="s">
        <v>16</v>
      </c>
      <c r="D831" s="9" t="s">
        <v>1360</v>
      </c>
      <c r="E831" s="9" t="s">
        <v>1374</v>
      </c>
      <c r="F831" s="9" t="s">
        <v>1384</v>
      </c>
      <c r="G831" s="9">
        <v>41.21</v>
      </c>
      <c r="H831" s="9">
        <v>17.61</v>
      </c>
      <c r="I831" s="9">
        <v>0.40079999999999999</v>
      </c>
      <c r="J831" s="9">
        <v>1.0377000000000001</v>
      </c>
      <c r="K831" s="9" t="s">
        <v>1385</v>
      </c>
      <c r="L831" s="9">
        <v>684</v>
      </c>
      <c r="M831" s="9" t="s">
        <v>1381</v>
      </c>
      <c r="N831" s="8" t="str">
        <f t="shared" si="12"/>
        <v xml:space="preserve">Rejected </v>
      </c>
      <c r="O831" s="90" t="s">
        <v>2817</v>
      </c>
      <c r="P831" s="90" t="s">
        <v>2817</v>
      </c>
      <c r="Q831" s="9"/>
      <c r="R831" s="9">
        <v>60</v>
      </c>
      <c r="S831" s="9">
        <v>0</v>
      </c>
      <c r="T831" s="3"/>
      <c r="U831" s="13"/>
      <c r="V831" s="4"/>
    </row>
    <row r="832" spans="1:22">
      <c r="A832" s="8" t="s">
        <v>2818</v>
      </c>
      <c r="B832" s="8" t="s">
        <v>988</v>
      </c>
      <c r="C832" s="8" t="s">
        <v>16</v>
      </c>
      <c r="D832" s="8" t="s">
        <v>1360</v>
      </c>
      <c r="E832" s="8" t="s">
        <v>1400</v>
      </c>
      <c r="F832" s="8" t="s">
        <v>1375</v>
      </c>
      <c r="G832" s="8">
        <v>78.709999999999994</v>
      </c>
      <c r="H832" s="8">
        <v>11.43</v>
      </c>
      <c r="I832" s="8">
        <v>1.5293000000000001</v>
      </c>
      <c r="J832" s="8">
        <v>6.9722999999999997</v>
      </c>
      <c r="K832" s="8" t="s">
        <v>1395</v>
      </c>
      <c r="L832" s="8">
        <v>825</v>
      </c>
      <c r="M832" s="8" t="s">
        <v>1377</v>
      </c>
      <c r="N832" s="8" t="str">
        <f t="shared" si="12"/>
        <v>Approved</v>
      </c>
      <c r="O832" s="89" t="s">
        <v>2819</v>
      </c>
      <c r="P832" s="89" t="s">
        <v>2819</v>
      </c>
      <c r="Q832" s="8" t="s">
        <v>783</v>
      </c>
      <c r="R832" s="8">
        <v>12</v>
      </c>
      <c r="S832" s="8">
        <v>29.25</v>
      </c>
      <c r="T832" s="2"/>
      <c r="U832" s="12"/>
      <c r="V832" s="4"/>
    </row>
    <row r="833" spans="1:22">
      <c r="A833" s="9" t="s">
        <v>2820</v>
      </c>
      <c r="B833" s="9" t="s">
        <v>1302</v>
      </c>
      <c r="C833" s="9" t="s">
        <v>16</v>
      </c>
      <c r="D833" s="9" t="s">
        <v>31</v>
      </c>
      <c r="E833" s="9" t="s">
        <v>1374</v>
      </c>
      <c r="F833" s="9" t="s">
        <v>1390</v>
      </c>
      <c r="G833" s="9">
        <v>68.95</v>
      </c>
      <c r="H833" s="9">
        <v>14.47</v>
      </c>
      <c r="I833" s="9">
        <v>0.98350000000000004</v>
      </c>
      <c r="J833" s="9">
        <v>6.2061000000000002</v>
      </c>
      <c r="K833" s="9" t="s">
        <v>1376</v>
      </c>
      <c r="L833" s="9">
        <v>697</v>
      </c>
      <c r="M833" s="9" t="s">
        <v>1426</v>
      </c>
      <c r="N833" s="8" t="str">
        <f t="shared" si="12"/>
        <v>Under Review</v>
      </c>
      <c r="O833" s="90" t="s">
        <v>2542</v>
      </c>
      <c r="P833" s="90" t="s">
        <v>2542</v>
      </c>
      <c r="Q833" s="9"/>
      <c r="R833" s="9">
        <v>12</v>
      </c>
      <c r="S833" s="9">
        <v>62.92</v>
      </c>
      <c r="T833" s="3"/>
      <c r="U833" s="13"/>
      <c r="V833" s="4"/>
    </row>
    <row r="834" spans="1:22">
      <c r="A834" s="8" t="s">
        <v>2821</v>
      </c>
      <c r="B834" s="8" t="s">
        <v>1030</v>
      </c>
      <c r="C834" s="8" t="s">
        <v>20</v>
      </c>
      <c r="D834" s="8" t="s">
        <v>1360</v>
      </c>
      <c r="E834" s="8" t="s">
        <v>1400</v>
      </c>
      <c r="F834" s="8" t="s">
        <v>1390</v>
      </c>
      <c r="G834" s="8">
        <v>55.52</v>
      </c>
      <c r="H834" s="8">
        <v>15.29</v>
      </c>
      <c r="I834" s="8">
        <v>0.76890000000000003</v>
      </c>
      <c r="J834" s="8">
        <v>1.0804</v>
      </c>
      <c r="K834" s="8" t="s">
        <v>1385</v>
      </c>
      <c r="L834" s="8">
        <v>729</v>
      </c>
      <c r="M834" s="8" t="s">
        <v>1386</v>
      </c>
      <c r="N834" s="8" t="str">
        <f t="shared" si="12"/>
        <v>Rejected</v>
      </c>
      <c r="O834" s="89" t="s">
        <v>2711</v>
      </c>
      <c r="P834" s="89" t="s">
        <v>2711</v>
      </c>
      <c r="Q834" s="8"/>
      <c r="R834" s="8">
        <v>84</v>
      </c>
      <c r="S834" s="8">
        <v>0</v>
      </c>
      <c r="T834" s="2"/>
      <c r="U834" s="12"/>
      <c r="V834" s="4"/>
    </row>
    <row r="835" spans="1:22">
      <c r="A835" s="9" t="s">
        <v>2822</v>
      </c>
      <c r="B835" s="9" t="s">
        <v>495</v>
      </c>
      <c r="C835" s="9" t="s">
        <v>41</v>
      </c>
      <c r="D835" s="9" t="s">
        <v>1360</v>
      </c>
      <c r="E835" s="9" t="s">
        <v>1408</v>
      </c>
      <c r="F835" s="9" t="s">
        <v>1390</v>
      </c>
      <c r="G835" s="9">
        <v>2.21</v>
      </c>
      <c r="H835" s="9">
        <v>13.87</v>
      </c>
      <c r="I835" s="9">
        <v>1.11E-2</v>
      </c>
      <c r="J835" s="9">
        <v>4.1300000000000003E-2</v>
      </c>
      <c r="K835" s="9" t="s">
        <v>1395</v>
      </c>
      <c r="L835" s="9">
        <v>813</v>
      </c>
      <c r="M835" s="9" t="s">
        <v>1396</v>
      </c>
      <c r="N835" s="8" t="str">
        <f t="shared" ref="N835:N898" si="13">PROPER(M835)</f>
        <v>Approved</v>
      </c>
      <c r="O835" s="90" t="s">
        <v>2823</v>
      </c>
      <c r="P835" s="90" t="s">
        <v>2823</v>
      </c>
      <c r="Q835" s="9" t="s">
        <v>1848</v>
      </c>
      <c r="R835" s="9">
        <v>84</v>
      </c>
      <c r="S835" s="9">
        <v>0.31</v>
      </c>
      <c r="T835" s="3"/>
      <c r="U835" s="13"/>
      <c r="V835" s="4"/>
    </row>
    <row r="836" spans="1:22">
      <c r="A836" s="8" t="s">
        <v>2824</v>
      </c>
      <c r="B836" s="8" t="s">
        <v>489</v>
      </c>
      <c r="C836" s="8" t="s">
        <v>12</v>
      </c>
      <c r="D836" s="8" t="s">
        <v>10</v>
      </c>
      <c r="E836" s="8" t="s">
        <v>1411</v>
      </c>
      <c r="F836" s="8" t="s">
        <v>1375</v>
      </c>
      <c r="G836" s="8">
        <v>63.06</v>
      </c>
      <c r="H836" s="8">
        <v>18.010000000000002</v>
      </c>
      <c r="I836" s="8">
        <v>1.2522</v>
      </c>
      <c r="J836" s="8">
        <v>1.3258000000000001</v>
      </c>
      <c r="K836" s="8" t="s">
        <v>1358</v>
      </c>
      <c r="L836" s="8">
        <v>713</v>
      </c>
      <c r="M836" s="8" t="s">
        <v>1403</v>
      </c>
      <c r="N836" s="8" t="str">
        <f t="shared" si="13"/>
        <v>Approved</v>
      </c>
      <c r="O836" s="89" t="s">
        <v>1734</v>
      </c>
      <c r="P836" s="89" t="s">
        <v>1734</v>
      </c>
      <c r="Q836" s="8" t="s">
        <v>1714</v>
      </c>
      <c r="R836" s="8">
        <v>84</v>
      </c>
      <c r="S836" s="8">
        <v>25.56</v>
      </c>
      <c r="T836" s="2"/>
      <c r="U836" s="12"/>
      <c r="V836" s="4"/>
    </row>
    <row r="837" spans="1:22">
      <c r="A837" s="9" t="s">
        <v>2825</v>
      </c>
      <c r="B837" s="9" t="s">
        <v>611</v>
      </c>
      <c r="C837" s="9" t="s">
        <v>41</v>
      </c>
      <c r="D837" s="9" t="s">
        <v>31</v>
      </c>
      <c r="E837" s="9" t="s">
        <v>1389</v>
      </c>
      <c r="F837" s="9" t="s">
        <v>1384</v>
      </c>
      <c r="G837" s="9">
        <v>36.770000000000003</v>
      </c>
      <c r="H837" s="9">
        <v>8.15</v>
      </c>
      <c r="I837" s="9">
        <v>0.71540000000000004</v>
      </c>
      <c r="J837" s="9">
        <v>3.2010999999999998</v>
      </c>
      <c r="K837" s="9" t="s">
        <v>1385</v>
      </c>
      <c r="L837" s="9">
        <v>731</v>
      </c>
      <c r="M837" s="9" t="s">
        <v>1377</v>
      </c>
      <c r="N837" s="8" t="str">
        <f t="shared" si="13"/>
        <v>Approved</v>
      </c>
      <c r="O837" s="90" t="s">
        <v>1738</v>
      </c>
      <c r="P837" s="90" t="s">
        <v>1738</v>
      </c>
      <c r="Q837" s="9" t="s">
        <v>1550</v>
      </c>
      <c r="R837" s="9">
        <v>12</v>
      </c>
      <c r="S837" s="9">
        <v>0</v>
      </c>
      <c r="T837" s="3"/>
      <c r="U837" s="13"/>
      <c r="V837" s="4"/>
    </row>
    <row r="838" spans="1:22">
      <c r="A838" s="8" t="s">
        <v>2826</v>
      </c>
      <c r="B838" s="8" t="s">
        <v>187</v>
      </c>
      <c r="C838" s="8" t="s">
        <v>38</v>
      </c>
      <c r="D838" s="8" t="s">
        <v>44</v>
      </c>
      <c r="E838" s="8" t="s">
        <v>1374</v>
      </c>
      <c r="F838" s="8" t="s">
        <v>1375</v>
      </c>
      <c r="G838" s="8">
        <v>48.27</v>
      </c>
      <c r="H838" s="8">
        <v>15.15</v>
      </c>
      <c r="I838" s="8">
        <v>0.4163</v>
      </c>
      <c r="J838" s="8">
        <v>0.68049999999999999</v>
      </c>
      <c r="K838" s="8" t="s">
        <v>1358</v>
      </c>
      <c r="L838" s="8">
        <v>793</v>
      </c>
      <c r="M838" s="8" t="s">
        <v>1426</v>
      </c>
      <c r="N838" s="8" t="str">
        <f t="shared" si="13"/>
        <v>Under Review</v>
      </c>
      <c r="O838" s="89" t="s">
        <v>2827</v>
      </c>
      <c r="P838" s="89" t="s">
        <v>2827</v>
      </c>
      <c r="Q838" s="8"/>
      <c r="R838" s="8">
        <v>180</v>
      </c>
      <c r="S838" s="8">
        <v>34.229999999999997</v>
      </c>
      <c r="T838" s="2"/>
      <c r="U838" s="12"/>
      <c r="V838" s="4"/>
    </row>
    <row r="839" spans="1:22">
      <c r="A839" s="9" t="s">
        <v>2828</v>
      </c>
      <c r="B839" s="9" t="s">
        <v>865</v>
      </c>
      <c r="C839" s="9" t="s">
        <v>24</v>
      </c>
      <c r="D839" s="9" t="s">
        <v>31</v>
      </c>
      <c r="E839" s="9" t="s">
        <v>1411</v>
      </c>
      <c r="F839" s="9" t="s">
        <v>1390</v>
      </c>
      <c r="G839" s="9">
        <v>96.35</v>
      </c>
      <c r="H839" s="9">
        <v>9.98</v>
      </c>
      <c r="I839" s="9">
        <v>0.48580000000000001</v>
      </c>
      <c r="J839" s="9">
        <v>1.0342</v>
      </c>
      <c r="K839" s="9" t="s">
        <v>1376</v>
      </c>
      <c r="L839" s="9">
        <v>883</v>
      </c>
      <c r="M839" s="9" t="s">
        <v>1377</v>
      </c>
      <c r="N839" s="8" t="str">
        <f t="shared" si="13"/>
        <v>Approved</v>
      </c>
      <c r="O839" s="90" t="s">
        <v>1749</v>
      </c>
      <c r="P839" s="90" t="s">
        <v>1749</v>
      </c>
      <c r="Q839" s="9" t="s">
        <v>1406</v>
      </c>
      <c r="R839" s="9">
        <v>180</v>
      </c>
      <c r="S839" s="9">
        <v>36.5</v>
      </c>
      <c r="T839" s="3"/>
      <c r="U839" s="13"/>
      <c r="V839" s="4"/>
    </row>
    <row r="840" spans="1:22">
      <c r="A840" s="8" t="s">
        <v>2829</v>
      </c>
      <c r="B840" s="8" t="s">
        <v>1182</v>
      </c>
      <c r="C840" s="8" t="s">
        <v>7</v>
      </c>
      <c r="D840" s="8" t="s">
        <v>10</v>
      </c>
      <c r="E840" s="8" t="s">
        <v>1400</v>
      </c>
      <c r="F840" s="8" t="s">
        <v>1384</v>
      </c>
      <c r="G840" s="8">
        <v>98.55</v>
      </c>
      <c r="H840" s="8">
        <v>8.93</v>
      </c>
      <c r="I840" s="8">
        <v>1.071</v>
      </c>
      <c r="J840" s="8">
        <v>2.0424000000000002</v>
      </c>
      <c r="K840" s="8" t="s">
        <v>1385</v>
      </c>
      <c r="L840" s="8">
        <v>791</v>
      </c>
      <c r="M840" s="8" t="s">
        <v>1377</v>
      </c>
      <c r="N840" s="8" t="str">
        <f t="shared" si="13"/>
        <v>Approved</v>
      </c>
      <c r="O840" s="89" t="s">
        <v>2830</v>
      </c>
      <c r="P840" s="89" t="s">
        <v>2830</v>
      </c>
      <c r="Q840" s="8" t="s">
        <v>1191</v>
      </c>
      <c r="R840" s="8">
        <v>60</v>
      </c>
      <c r="S840" s="8">
        <v>0</v>
      </c>
      <c r="T840" s="2"/>
      <c r="U840" s="12"/>
      <c r="V840" s="4"/>
    </row>
    <row r="841" spans="1:22">
      <c r="A841" s="9" t="s">
        <v>2831</v>
      </c>
      <c r="B841" s="9" t="s">
        <v>981</v>
      </c>
      <c r="C841" s="9" t="s">
        <v>41</v>
      </c>
      <c r="D841" s="9" t="s">
        <v>1360</v>
      </c>
      <c r="E841" s="9" t="s">
        <v>1389</v>
      </c>
      <c r="F841" s="9" t="s">
        <v>1384</v>
      </c>
      <c r="G841" s="9">
        <v>31.46</v>
      </c>
      <c r="H841" s="9">
        <v>8.27</v>
      </c>
      <c r="I841" s="9">
        <v>0.50519999999999998</v>
      </c>
      <c r="J841" s="9">
        <v>2.7406000000000001</v>
      </c>
      <c r="K841" s="9" t="s">
        <v>1358</v>
      </c>
      <c r="L841" s="9">
        <v>570</v>
      </c>
      <c r="M841" s="9" t="s">
        <v>1381</v>
      </c>
      <c r="N841" s="8" t="str">
        <f t="shared" si="13"/>
        <v xml:space="preserve">Rejected </v>
      </c>
      <c r="O841" s="90" t="s">
        <v>1944</v>
      </c>
      <c r="P841" s="90" t="s">
        <v>1944</v>
      </c>
      <c r="Q841" s="9"/>
      <c r="R841" s="9">
        <v>12</v>
      </c>
      <c r="S841" s="9">
        <v>25.58</v>
      </c>
      <c r="T841" s="3"/>
      <c r="U841" s="13"/>
      <c r="V841" s="4"/>
    </row>
    <row r="842" spans="1:22">
      <c r="A842" s="8" t="s">
        <v>2832</v>
      </c>
      <c r="B842" s="8" t="s">
        <v>953</v>
      </c>
      <c r="C842" s="8" t="s">
        <v>38</v>
      </c>
      <c r="D842" s="8" t="s">
        <v>23</v>
      </c>
      <c r="E842" s="8" t="s">
        <v>1400</v>
      </c>
      <c r="F842" s="8" t="s">
        <v>1390</v>
      </c>
      <c r="G842" s="8">
        <v>26.07</v>
      </c>
      <c r="H842" s="8"/>
      <c r="I842" s="8">
        <v>0.47699999999999998</v>
      </c>
      <c r="J842" s="8"/>
      <c r="K842" s="8" t="s">
        <v>1385</v>
      </c>
      <c r="L842" s="8">
        <v>632</v>
      </c>
      <c r="M842" s="8" t="s">
        <v>1377</v>
      </c>
      <c r="N842" s="8" t="str">
        <f t="shared" si="13"/>
        <v>Approved</v>
      </c>
      <c r="O842" s="89" t="s">
        <v>2833</v>
      </c>
      <c r="P842" s="89" t="s">
        <v>2833</v>
      </c>
      <c r="Q842" s="8" t="s">
        <v>2834</v>
      </c>
      <c r="R842" s="8">
        <v>24</v>
      </c>
      <c r="S842" s="8">
        <v>0</v>
      </c>
      <c r="T842" s="2"/>
      <c r="U842" s="12"/>
      <c r="V842" s="4"/>
    </row>
    <row r="843" spans="1:22">
      <c r="A843" s="9" t="s">
        <v>2835</v>
      </c>
      <c r="B843" s="9" t="s">
        <v>1296</v>
      </c>
      <c r="C843" s="9" t="s">
        <v>7</v>
      </c>
      <c r="D843" s="9" t="s">
        <v>31</v>
      </c>
      <c r="E843" s="9" t="s">
        <v>1374</v>
      </c>
      <c r="F843" s="9" t="s">
        <v>1375</v>
      </c>
      <c r="G843" s="9">
        <v>95.81</v>
      </c>
      <c r="H843" s="9">
        <v>12.52</v>
      </c>
      <c r="I843" s="9">
        <v>1.5629999999999999</v>
      </c>
      <c r="J843" s="9">
        <v>1.0899000000000001</v>
      </c>
      <c r="K843" s="9" t="s">
        <v>1358</v>
      </c>
      <c r="L843" s="9">
        <v>577</v>
      </c>
      <c r="M843" s="9" t="s">
        <v>1377</v>
      </c>
      <c r="N843" s="8" t="str">
        <f t="shared" si="13"/>
        <v>Approved</v>
      </c>
      <c r="O843" s="90" t="s">
        <v>2496</v>
      </c>
      <c r="P843" s="90" t="s">
        <v>2496</v>
      </c>
      <c r="Q843" s="9" t="s">
        <v>2225</v>
      </c>
      <c r="R843" s="9">
        <v>240</v>
      </c>
      <c r="S843" s="9">
        <v>55.64</v>
      </c>
      <c r="T843" s="3"/>
      <c r="U843" s="13"/>
      <c r="V843" s="4"/>
    </row>
    <row r="844" spans="1:22">
      <c r="A844" s="8" t="s">
        <v>2836</v>
      </c>
      <c r="B844" s="8" t="s">
        <v>1070</v>
      </c>
      <c r="C844" s="8" t="s">
        <v>41</v>
      </c>
      <c r="D844" s="8" t="s">
        <v>44</v>
      </c>
      <c r="E844" s="8" t="s">
        <v>1408</v>
      </c>
      <c r="F844" s="8" t="s">
        <v>1384</v>
      </c>
      <c r="G844" s="8">
        <v>40.130000000000003</v>
      </c>
      <c r="H844" s="8">
        <v>16.77</v>
      </c>
      <c r="I844" s="8">
        <v>0.45290000000000002</v>
      </c>
      <c r="J844" s="8">
        <v>1.4261999999999999</v>
      </c>
      <c r="K844" s="8" t="s">
        <v>1385</v>
      </c>
      <c r="L844" s="8">
        <v>751</v>
      </c>
      <c r="M844" s="8" t="s">
        <v>1381</v>
      </c>
      <c r="N844" s="8" t="str">
        <f t="shared" si="13"/>
        <v xml:space="preserve">Rejected </v>
      </c>
      <c r="O844" s="89" t="s">
        <v>1895</v>
      </c>
      <c r="P844" s="89" t="s">
        <v>1895</v>
      </c>
      <c r="Q844" s="8"/>
      <c r="R844" s="8">
        <v>36</v>
      </c>
      <c r="S844" s="8">
        <v>0</v>
      </c>
      <c r="T844" s="2"/>
      <c r="U844" s="12"/>
      <c r="V844" s="4"/>
    </row>
    <row r="845" spans="1:22">
      <c r="A845" s="9" t="s">
        <v>2837</v>
      </c>
      <c r="B845" s="9" t="s">
        <v>350</v>
      </c>
      <c r="C845" s="9" t="s">
        <v>12</v>
      </c>
      <c r="D845" s="9" t="s">
        <v>31</v>
      </c>
      <c r="E845" s="9" t="s">
        <v>1400</v>
      </c>
      <c r="F845" s="9" t="s">
        <v>1375</v>
      </c>
      <c r="G845" s="9">
        <v>89.1</v>
      </c>
      <c r="H845" s="9">
        <v>8.89</v>
      </c>
      <c r="I845" s="9">
        <v>1.6580999999999999</v>
      </c>
      <c r="J845" s="9">
        <v>4.0659999999999998</v>
      </c>
      <c r="K845" s="9" t="s">
        <v>1385</v>
      </c>
      <c r="L845" s="9">
        <v>754</v>
      </c>
      <c r="M845" s="9" t="s">
        <v>1426</v>
      </c>
      <c r="N845" s="8" t="str">
        <f t="shared" si="13"/>
        <v>Under Review</v>
      </c>
      <c r="O845" s="90" t="s">
        <v>2417</v>
      </c>
      <c r="P845" s="90" t="s">
        <v>2417</v>
      </c>
      <c r="Q845" s="9"/>
      <c r="R845" s="9">
        <v>24</v>
      </c>
      <c r="S845" s="9">
        <v>0</v>
      </c>
      <c r="T845" s="3"/>
      <c r="U845" s="13"/>
      <c r="V845" s="4"/>
    </row>
    <row r="846" spans="1:22">
      <c r="A846" s="8" t="s">
        <v>2838</v>
      </c>
      <c r="B846" s="8" t="s">
        <v>71</v>
      </c>
      <c r="C846" s="8" t="s">
        <v>16</v>
      </c>
      <c r="D846" s="8" t="s">
        <v>1360</v>
      </c>
      <c r="E846" s="8" t="s">
        <v>1400</v>
      </c>
      <c r="F846" s="8" t="s">
        <v>1390</v>
      </c>
      <c r="G846" s="8">
        <v>95.79</v>
      </c>
      <c r="H846" s="8">
        <v>16.25</v>
      </c>
      <c r="I846" s="8">
        <v>1.5215000000000001</v>
      </c>
      <c r="J846" s="8">
        <v>3.3795000000000002</v>
      </c>
      <c r="K846" s="8" t="s">
        <v>1385</v>
      </c>
      <c r="L846" s="8">
        <v>711</v>
      </c>
      <c r="M846" s="8" t="s">
        <v>1426</v>
      </c>
      <c r="N846" s="8" t="str">
        <f t="shared" si="13"/>
        <v>Under Review</v>
      </c>
      <c r="O846" s="89" t="s">
        <v>930</v>
      </c>
      <c r="P846" s="89" t="s">
        <v>930</v>
      </c>
      <c r="Q846" s="8"/>
      <c r="R846" s="8">
        <v>36</v>
      </c>
      <c r="S846" s="8">
        <v>0</v>
      </c>
      <c r="T846" s="2"/>
      <c r="U846" s="12"/>
      <c r="V846" s="4"/>
    </row>
    <row r="847" spans="1:22">
      <c r="A847" s="9" t="s">
        <v>2839</v>
      </c>
      <c r="B847" s="9" t="s">
        <v>1279</v>
      </c>
      <c r="C847" s="9" t="s">
        <v>35</v>
      </c>
      <c r="D847" s="9" t="s">
        <v>10</v>
      </c>
      <c r="E847" s="9" t="s">
        <v>1374</v>
      </c>
      <c r="F847" s="9" t="s">
        <v>1375</v>
      </c>
      <c r="G847" s="9">
        <v>56.99</v>
      </c>
      <c r="H847" s="9">
        <v>16</v>
      </c>
      <c r="I847" s="9">
        <v>0.71509999999999996</v>
      </c>
      <c r="J847" s="9">
        <v>1.6151</v>
      </c>
      <c r="K847" s="9" t="s">
        <v>1358</v>
      </c>
      <c r="L847" s="9">
        <v>709</v>
      </c>
      <c r="M847" s="9" t="s">
        <v>1426</v>
      </c>
      <c r="N847" s="8" t="str">
        <f t="shared" si="13"/>
        <v>Under Review</v>
      </c>
      <c r="O847" s="90" t="s">
        <v>129</v>
      </c>
      <c r="P847" s="90" t="s">
        <v>129</v>
      </c>
      <c r="Q847" s="9"/>
      <c r="R847" s="9">
        <v>48</v>
      </c>
      <c r="S847" s="9">
        <v>32.35</v>
      </c>
      <c r="T847" s="3"/>
      <c r="U847" s="13"/>
      <c r="V847" s="4"/>
    </row>
    <row r="848" spans="1:22">
      <c r="A848" s="8" t="s">
        <v>2840</v>
      </c>
      <c r="B848" s="8" t="s">
        <v>530</v>
      </c>
      <c r="C848" s="8" t="s">
        <v>41</v>
      </c>
      <c r="D848" s="8" t="s">
        <v>44</v>
      </c>
      <c r="E848" s="8" t="s">
        <v>1374</v>
      </c>
      <c r="F848" s="8" t="s">
        <v>1375</v>
      </c>
      <c r="G848" s="8">
        <v>17.579999999999998</v>
      </c>
      <c r="H848" s="8">
        <v>11.7</v>
      </c>
      <c r="I848" s="8">
        <v>0.22420000000000001</v>
      </c>
      <c r="J848" s="8">
        <v>1.5595000000000001</v>
      </c>
      <c r="K848" s="8" t="s">
        <v>1412</v>
      </c>
      <c r="L848" s="8">
        <v>837</v>
      </c>
      <c r="M848" s="8" t="s">
        <v>1386</v>
      </c>
      <c r="N848" s="8" t="str">
        <f t="shared" si="13"/>
        <v>Rejected</v>
      </c>
      <c r="O848" s="89" t="s">
        <v>1450</v>
      </c>
      <c r="P848" s="89" t="s">
        <v>1450</v>
      </c>
      <c r="Q848" s="8"/>
      <c r="R848" s="8">
        <v>12</v>
      </c>
      <c r="S848" s="8">
        <v>9.75</v>
      </c>
      <c r="T848" s="2"/>
      <c r="U848" s="12"/>
      <c r="V848" s="4"/>
    </row>
    <row r="849" spans="1:22">
      <c r="A849" s="9" t="s">
        <v>2841</v>
      </c>
      <c r="B849" s="9" t="s">
        <v>391</v>
      </c>
      <c r="C849" s="9" t="s">
        <v>12</v>
      </c>
      <c r="D849" s="9" t="s">
        <v>23</v>
      </c>
      <c r="E849" s="9" t="s">
        <v>1400</v>
      </c>
      <c r="F849" s="9" t="s">
        <v>1390</v>
      </c>
      <c r="G849" s="9">
        <v>94.32</v>
      </c>
      <c r="H849" s="9">
        <v>13.9</v>
      </c>
      <c r="I849" s="9">
        <v>1.7438</v>
      </c>
      <c r="J849" s="9">
        <v>1.1659999999999999</v>
      </c>
      <c r="K849" s="9" t="s">
        <v>1412</v>
      </c>
      <c r="L849" s="9">
        <v>589</v>
      </c>
      <c r="M849" s="9" t="s">
        <v>1426</v>
      </c>
      <c r="N849" s="8" t="str">
        <f t="shared" si="13"/>
        <v>Under Review</v>
      </c>
      <c r="O849" s="90" t="s">
        <v>1995</v>
      </c>
      <c r="P849" s="90" t="s">
        <v>1995</v>
      </c>
      <c r="Q849" s="9"/>
      <c r="R849" s="9">
        <v>240</v>
      </c>
      <c r="S849" s="9">
        <v>78.88</v>
      </c>
      <c r="T849" s="3"/>
      <c r="U849" s="13"/>
      <c r="V849" s="4"/>
    </row>
    <row r="850" spans="1:22">
      <c r="A850" s="8" t="s">
        <v>2842</v>
      </c>
      <c r="B850" s="8" t="s">
        <v>279</v>
      </c>
      <c r="C850" s="8" t="s">
        <v>16</v>
      </c>
      <c r="D850" s="8" t="s">
        <v>44</v>
      </c>
      <c r="E850" s="8" t="s">
        <v>1389</v>
      </c>
      <c r="F850" s="8" t="s">
        <v>1384</v>
      </c>
      <c r="G850" s="8">
        <v>6.34</v>
      </c>
      <c r="H850" s="8">
        <v>14.27</v>
      </c>
      <c r="I850" s="8">
        <v>8.2699999999999996E-2</v>
      </c>
      <c r="J850" s="8">
        <v>0.1741</v>
      </c>
      <c r="K850" s="8" t="s">
        <v>1395</v>
      </c>
      <c r="L850" s="8">
        <v>694</v>
      </c>
      <c r="M850" s="8" t="s">
        <v>1381</v>
      </c>
      <c r="N850" s="8" t="str">
        <f t="shared" si="13"/>
        <v xml:space="preserve">Rejected </v>
      </c>
      <c r="O850" s="89" t="s">
        <v>734</v>
      </c>
      <c r="P850" s="89" t="s">
        <v>734</v>
      </c>
      <c r="Q850" s="8"/>
      <c r="R850" s="8">
        <v>48</v>
      </c>
      <c r="S850" s="8">
        <v>0.95</v>
      </c>
      <c r="T850" s="2"/>
      <c r="U850" s="12"/>
      <c r="V850" s="4"/>
    </row>
    <row r="851" spans="1:22">
      <c r="A851" s="9" t="s">
        <v>2843</v>
      </c>
      <c r="B851" s="9" t="s">
        <v>480</v>
      </c>
      <c r="C851" s="9" t="s">
        <v>20</v>
      </c>
      <c r="D851" s="9" t="s">
        <v>1360</v>
      </c>
      <c r="E851" s="9" t="s">
        <v>1374</v>
      </c>
      <c r="F851" s="9" t="s">
        <v>1390</v>
      </c>
      <c r="G851" s="9">
        <v>75.03</v>
      </c>
      <c r="H851" s="9">
        <v>18.21</v>
      </c>
      <c r="I851" s="9">
        <v>1.4517</v>
      </c>
      <c r="J851" s="9">
        <v>2.2122000000000002</v>
      </c>
      <c r="K851" s="9" t="s">
        <v>1385</v>
      </c>
      <c r="L851" s="9">
        <v>878</v>
      </c>
      <c r="M851" s="9" t="s">
        <v>1381</v>
      </c>
      <c r="N851" s="8" t="str">
        <f t="shared" si="13"/>
        <v xml:space="preserve">Rejected </v>
      </c>
      <c r="O851" s="90" t="s">
        <v>2034</v>
      </c>
      <c r="P851" s="90" t="s">
        <v>2034</v>
      </c>
      <c r="Q851" s="9"/>
      <c r="R851" s="9">
        <v>48</v>
      </c>
      <c r="S851" s="9">
        <v>0</v>
      </c>
      <c r="T851" s="3"/>
      <c r="U851" s="13"/>
      <c r="V851" s="4"/>
    </row>
    <row r="852" spans="1:22">
      <c r="A852" s="8" t="s">
        <v>2844</v>
      </c>
      <c r="B852" s="8" t="s">
        <v>265</v>
      </c>
      <c r="C852" s="8" t="s">
        <v>7</v>
      </c>
      <c r="D852" s="8" t="s">
        <v>1360</v>
      </c>
      <c r="E852" s="8" t="s">
        <v>1380</v>
      </c>
      <c r="F852" s="8" t="s">
        <v>1375</v>
      </c>
      <c r="G852" s="8">
        <v>93.77</v>
      </c>
      <c r="H852" s="8">
        <v>9.91</v>
      </c>
      <c r="I852" s="8">
        <v>0.65339999999999998</v>
      </c>
      <c r="J852" s="8">
        <v>1.0024999999999999</v>
      </c>
      <c r="K852" s="8" t="s">
        <v>1376</v>
      </c>
      <c r="L852" s="8">
        <v>755</v>
      </c>
      <c r="M852" s="8" t="s">
        <v>1426</v>
      </c>
      <c r="N852" s="8" t="str">
        <f t="shared" si="13"/>
        <v>Under Review</v>
      </c>
      <c r="O852" s="89" t="s">
        <v>2845</v>
      </c>
      <c r="P852" s="89" t="s">
        <v>2845</v>
      </c>
      <c r="Q852" s="8"/>
      <c r="R852" s="8">
        <v>180</v>
      </c>
      <c r="S852" s="8">
        <v>64.81</v>
      </c>
      <c r="T852" s="2"/>
      <c r="U852" s="12"/>
      <c r="V852" s="4"/>
    </row>
    <row r="853" spans="1:22">
      <c r="A853" s="9" t="s">
        <v>2846</v>
      </c>
      <c r="B853" s="9" t="s">
        <v>361</v>
      </c>
      <c r="C853" s="9" t="s">
        <v>7</v>
      </c>
      <c r="D853" s="9" t="s">
        <v>1360</v>
      </c>
      <c r="E853" s="9" t="s">
        <v>1411</v>
      </c>
      <c r="F853" s="9" t="s">
        <v>1384</v>
      </c>
      <c r="G853" s="9">
        <v>42.37</v>
      </c>
      <c r="H853" s="9">
        <v>11.98</v>
      </c>
      <c r="I853" s="9">
        <v>0.46339999999999998</v>
      </c>
      <c r="J853" s="9">
        <v>3.7641</v>
      </c>
      <c r="K853" s="9" t="s">
        <v>1385</v>
      </c>
      <c r="L853" s="9">
        <v>686</v>
      </c>
      <c r="M853" s="9" t="s">
        <v>1426</v>
      </c>
      <c r="N853" s="8" t="str">
        <f t="shared" si="13"/>
        <v>Under Review</v>
      </c>
      <c r="O853" s="90" t="s">
        <v>2501</v>
      </c>
      <c r="P853" s="90" t="s">
        <v>2501</v>
      </c>
      <c r="Q853" s="9"/>
      <c r="R853" s="9">
        <v>12</v>
      </c>
      <c r="S853" s="9">
        <v>0</v>
      </c>
      <c r="T853" s="3"/>
      <c r="U853" s="13"/>
      <c r="V853" s="4"/>
    </row>
    <row r="854" spans="1:22">
      <c r="A854" s="8" t="s">
        <v>2847</v>
      </c>
      <c r="B854" s="8" t="s">
        <v>723</v>
      </c>
      <c r="C854" s="8" t="s">
        <v>28</v>
      </c>
      <c r="D854" s="8" t="s">
        <v>44</v>
      </c>
      <c r="E854" s="8" t="s">
        <v>1411</v>
      </c>
      <c r="F854" s="8" t="s">
        <v>1384</v>
      </c>
      <c r="G854" s="8">
        <v>61.5</v>
      </c>
      <c r="H854" s="8">
        <v>15.95</v>
      </c>
      <c r="I854" s="8">
        <v>0.93830000000000002</v>
      </c>
      <c r="J854" s="8">
        <v>2.1606000000000001</v>
      </c>
      <c r="K854" s="8" t="s">
        <v>1358</v>
      </c>
      <c r="L854" s="8">
        <v>672</v>
      </c>
      <c r="M854" s="8" t="s">
        <v>1396</v>
      </c>
      <c r="N854" s="8" t="str">
        <f t="shared" si="13"/>
        <v>Approved</v>
      </c>
      <c r="O854" s="89" t="s">
        <v>1727</v>
      </c>
      <c r="P854" s="89" t="s">
        <v>1727</v>
      </c>
      <c r="Q854" s="8" t="s">
        <v>991</v>
      </c>
      <c r="R854" s="8">
        <v>36</v>
      </c>
      <c r="S854" s="8">
        <v>52.33</v>
      </c>
      <c r="T854" s="2"/>
      <c r="U854" s="12"/>
      <c r="V854" s="4"/>
    </row>
    <row r="855" spans="1:22">
      <c r="A855" s="9" t="s">
        <v>2848</v>
      </c>
      <c r="B855" s="9" t="s">
        <v>735</v>
      </c>
      <c r="C855" s="9" t="s">
        <v>24</v>
      </c>
      <c r="D855" s="9" t="s">
        <v>44</v>
      </c>
      <c r="E855" s="9" t="s">
        <v>1411</v>
      </c>
      <c r="F855" s="9" t="s">
        <v>1384</v>
      </c>
      <c r="G855" s="9">
        <v>86.2</v>
      </c>
      <c r="H855" s="9">
        <v>15.74</v>
      </c>
      <c r="I855" s="9">
        <v>1.1173999999999999</v>
      </c>
      <c r="J855" s="9">
        <v>4.2099000000000002</v>
      </c>
      <c r="K855" s="9" t="s">
        <v>1385</v>
      </c>
      <c r="L855" s="9">
        <v>555</v>
      </c>
      <c r="M855" s="9" t="s">
        <v>1426</v>
      </c>
      <c r="N855" s="8" t="str">
        <f t="shared" si="13"/>
        <v>Under Review</v>
      </c>
      <c r="O855" s="90" t="s">
        <v>2849</v>
      </c>
      <c r="P855" s="90" t="s">
        <v>2849</v>
      </c>
      <c r="Q855" s="9"/>
      <c r="R855" s="9">
        <v>24</v>
      </c>
      <c r="S855" s="9">
        <v>0</v>
      </c>
      <c r="T855" s="3"/>
      <c r="U855" s="13"/>
      <c r="V855" s="4"/>
    </row>
    <row r="856" spans="1:22">
      <c r="A856" s="8" t="s">
        <v>2850</v>
      </c>
      <c r="B856" s="8" t="s">
        <v>1171</v>
      </c>
      <c r="C856" s="8" t="s">
        <v>24</v>
      </c>
      <c r="D856" s="8" t="s">
        <v>10</v>
      </c>
      <c r="E856" s="8" t="s">
        <v>1411</v>
      </c>
      <c r="F856" s="8" t="s">
        <v>1375</v>
      </c>
      <c r="G856" s="8">
        <v>39.799999999999997</v>
      </c>
      <c r="H856" s="8">
        <v>8.39</v>
      </c>
      <c r="I856" s="8">
        <v>0.71760000000000002</v>
      </c>
      <c r="J856" s="8">
        <v>1.8070999999999999</v>
      </c>
      <c r="K856" s="8" t="s">
        <v>1376</v>
      </c>
      <c r="L856" s="8">
        <v>684</v>
      </c>
      <c r="M856" s="8" t="s">
        <v>1377</v>
      </c>
      <c r="N856" s="8" t="str">
        <f t="shared" si="13"/>
        <v>Approved</v>
      </c>
      <c r="O856" s="89" t="s">
        <v>1817</v>
      </c>
      <c r="P856" s="89" t="s">
        <v>1817</v>
      </c>
      <c r="Q856" s="8" t="s">
        <v>2029</v>
      </c>
      <c r="R856" s="8">
        <v>24</v>
      </c>
      <c r="S856" s="8">
        <v>5.87</v>
      </c>
      <c r="T856" s="2"/>
      <c r="U856" s="12"/>
      <c r="V856" s="4"/>
    </row>
    <row r="857" spans="1:22">
      <c r="A857" s="9" t="s">
        <v>2851</v>
      </c>
      <c r="B857" s="9" t="s">
        <v>1346</v>
      </c>
      <c r="C857" s="9" t="s">
        <v>32</v>
      </c>
      <c r="D857" s="9" t="s">
        <v>44</v>
      </c>
      <c r="E857" s="9" t="s">
        <v>1400</v>
      </c>
      <c r="F857" s="9" t="s">
        <v>1384</v>
      </c>
      <c r="G857" s="9">
        <v>38.93</v>
      </c>
      <c r="H857" s="9">
        <v>17.73</v>
      </c>
      <c r="I857" s="9">
        <v>0.24379999999999999</v>
      </c>
      <c r="J857" s="9">
        <v>0.5927</v>
      </c>
      <c r="K857" s="9" t="s">
        <v>1376</v>
      </c>
      <c r="L857" s="9">
        <v>686</v>
      </c>
      <c r="M857" s="9" t="s">
        <v>1426</v>
      </c>
      <c r="N857" s="8" t="str">
        <f t="shared" si="13"/>
        <v>Under Review</v>
      </c>
      <c r="O857" s="90" t="s">
        <v>1873</v>
      </c>
      <c r="P857" s="90" t="s">
        <v>1873</v>
      </c>
      <c r="Q857" s="9"/>
      <c r="R857" s="9">
        <v>240</v>
      </c>
      <c r="S857" s="9">
        <v>5.89</v>
      </c>
      <c r="T857" s="3"/>
      <c r="U857" s="13"/>
      <c r="V857" s="4"/>
    </row>
    <row r="858" spans="1:22">
      <c r="A858" s="8" t="s">
        <v>2852</v>
      </c>
      <c r="B858" s="8" t="s">
        <v>1123</v>
      </c>
      <c r="C858" s="8" t="s">
        <v>24</v>
      </c>
      <c r="D858" s="8" t="s">
        <v>31</v>
      </c>
      <c r="E858" s="8" t="s">
        <v>1374</v>
      </c>
      <c r="F858" s="8" t="s">
        <v>1384</v>
      </c>
      <c r="G858" s="8">
        <v>44.66</v>
      </c>
      <c r="H858" s="8">
        <v>18.28</v>
      </c>
      <c r="I858" s="8">
        <v>0.68210000000000004</v>
      </c>
      <c r="J858" s="8">
        <v>1.3184</v>
      </c>
      <c r="K858" s="8" t="s">
        <v>1395</v>
      </c>
      <c r="L858" s="8">
        <v>870</v>
      </c>
      <c r="M858" s="8" t="s">
        <v>1403</v>
      </c>
      <c r="N858" s="8" t="str">
        <f t="shared" si="13"/>
        <v>Approved</v>
      </c>
      <c r="O858" s="89" t="s">
        <v>2853</v>
      </c>
      <c r="P858" s="89" t="s">
        <v>2853</v>
      </c>
      <c r="Q858" s="8" t="s">
        <v>2854</v>
      </c>
      <c r="R858" s="8">
        <v>48</v>
      </c>
      <c r="S858" s="8">
        <v>4.79</v>
      </c>
      <c r="T858" s="2"/>
      <c r="U858" s="12"/>
      <c r="V858" s="4"/>
    </row>
    <row r="859" spans="1:22">
      <c r="A859" s="9" t="s">
        <v>2855</v>
      </c>
      <c r="B859" s="9" t="s">
        <v>716</v>
      </c>
      <c r="C859" s="9" t="s">
        <v>20</v>
      </c>
      <c r="D859" s="9" t="s">
        <v>1360</v>
      </c>
      <c r="E859" s="9" t="s">
        <v>1389</v>
      </c>
      <c r="F859" s="9" t="s">
        <v>1375</v>
      </c>
      <c r="G859" s="9">
        <v>14.33</v>
      </c>
      <c r="H859" s="9">
        <v>8.7899999999999991</v>
      </c>
      <c r="I859" s="9">
        <v>0.13519999999999999</v>
      </c>
      <c r="J859" s="9">
        <v>0.45429999999999998</v>
      </c>
      <c r="K859" s="9" t="s">
        <v>1412</v>
      </c>
      <c r="L859" s="9">
        <v>659</v>
      </c>
      <c r="M859" s="9" t="s">
        <v>1386</v>
      </c>
      <c r="N859" s="8" t="str">
        <f t="shared" si="13"/>
        <v>Rejected</v>
      </c>
      <c r="O859" s="90" t="s">
        <v>2856</v>
      </c>
      <c r="P859" s="90" t="s">
        <v>2856</v>
      </c>
      <c r="Q859" s="9"/>
      <c r="R859" s="9">
        <v>36</v>
      </c>
      <c r="S859" s="9">
        <v>9.5399999999999991</v>
      </c>
      <c r="T859" s="3"/>
      <c r="U859" s="13"/>
      <c r="V859" s="4"/>
    </row>
    <row r="860" spans="1:22">
      <c r="A860" s="8" t="s">
        <v>2857</v>
      </c>
      <c r="B860" s="8" t="s">
        <v>1315</v>
      </c>
      <c r="C860" s="8" t="s">
        <v>38</v>
      </c>
      <c r="D860" s="8" t="s">
        <v>31</v>
      </c>
      <c r="E860" s="8" t="s">
        <v>1408</v>
      </c>
      <c r="F860" s="8" t="s">
        <v>1390</v>
      </c>
      <c r="G860" s="8">
        <v>15.98</v>
      </c>
      <c r="H860" s="8">
        <v>16.850000000000001</v>
      </c>
      <c r="I860" s="8">
        <v>0.2324</v>
      </c>
      <c r="J860" s="8">
        <v>1.4562999999999999</v>
      </c>
      <c r="K860" s="8" t="s">
        <v>1358</v>
      </c>
      <c r="L860" s="8">
        <v>790</v>
      </c>
      <c r="M860" s="8" t="s">
        <v>1381</v>
      </c>
      <c r="N860" s="8" t="str">
        <f t="shared" si="13"/>
        <v xml:space="preserve">Rejected </v>
      </c>
      <c r="O860" s="89" t="s">
        <v>2858</v>
      </c>
      <c r="P860" s="89" t="s">
        <v>2858</v>
      </c>
      <c r="Q860" s="8"/>
      <c r="R860" s="8">
        <v>12</v>
      </c>
      <c r="S860" s="8">
        <v>14.49</v>
      </c>
      <c r="T860" s="2"/>
      <c r="U860" s="12"/>
      <c r="V860" s="4"/>
    </row>
    <row r="861" spans="1:22">
      <c r="A861" s="9" t="s">
        <v>2859</v>
      </c>
      <c r="B861" s="9" t="s">
        <v>223</v>
      </c>
      <c r="C861" s="9" t="s">
        <v>41</v>
      </c>
      <c r="D861" s="9" t="s">
        <v>44</v>
      </c>
      <c r="E861" s="9" t="s">
        <v>1389</v>
      </c>
      <c r="F861" s="9" t="s">
        <v>1390</v>
      </c>
      <c r="G861" s="9">
        <v>24.77</v>
      </c>
      <c r="H861" s="9">
        <v>16.53</v>
      </c>
      <c r="I861" s="9">
        <v>0.15529999999999999</v>
      </c>
      <c r="J861" s="9">
        <v>0.42309999999999998</v>
      </c>
      <c r="K861" s="9" t="s">
        <v>1412</v>
      </c>
      <c r="L861" s="9">
        <v>722</v>
      </c>
      <c r="M861" s="9" t="s">
        <v>1386</v>
      </c>
      <c r="N861" s="8" t="str">
        <f t="shared" si="13"/>
        <v>Rejected</v>
      </c>
      <c r="O861" s="90" t="s">
        <v>2860</v>
      </c>
      <c r="P861" s="90" t="s">
        <v>2860</v>
      </c>
      <c r="Q861" s="9"/>
      <c r="R861" s="9">
        <v>120</v>
      </c>
      <c r="S861" s="9">
        <v>14.26</v>
      </c>
      <c r="T861" s="3"/>
      <c r="U861" s="13"/>
      <c r="V861" s="4"/>
    </row>
    <row r="862" spans="1:22">
      <c r="A862" s="8" t="s">
        <v>2861</v>
      </c>
      <c r="B862" s="8" t="s">
        <v>1051</v>
      </c>
      <c r="C862" s="8" t="s">
        <v>24</v>
      </c>
      <c r="D862" s="8" t="s">
        <v>44</v>
      </c>
      <c r="E862" s="8" t="s">
        <v>1389</v>
      </c>
      <c r="F862" s="8" t="s">
        <v>1375</v>
      </c>
      <c r="G862" s="8">
        <v>67</v>
      </c>
      <c r="H862" s="8">
        <v>10.09</v>
      </c>
      <c r="I862" s="8">
        <v>0.58179999999999998</v>
      </c>
      <c r="J862" s="8">
        <v>1.7021999999999999</v>
      </c>
      <c r="K862" s="8" t="s">
        <v>1385</v>
      </c>
      <c r="L862" s="8">
        <v>550</v>
      </c>
      <c r="M862" s="8" t="s">
        <v>1381</v>
      </c>
      <c r="N862" s="8" t="str">
        <f t="shared" si="13"/>
        <v xml:space="preserve">Rejected </v>
      </c>
      <c r="O862" s="89" t="s">
        <v>2862</v>
      </c>
      <c r="P862" s="89" t="s">
        <v>2862</v>
      </c>
      <c r="Q862" s="8"/>
      <c r="R862" s="8">
        <v>48</v>
      </c>
      <c r="S862" s="8">
        <v>0</v>
      </c>
      <c r="T862" s="2"/>
      <c r="U862" s="12"/>
      <c r="V862" s="4"/>
    </row>
    <row r="863" spans="1:22">
      <c r="A863" s="9" t="s">
        <v>2863</v>
      </c>
      <c r="B863" s="9" t="s">
        <v>599</v>
      </c>
      <c r="C863" s="9" t="s">
        <v>38</v>
      </c>
      <c r="D863" s="9" t="s">
        <v>44</v>
      </c>
      <c r="E863" s="9" t="s">
        <v>1400</v>
      </c>
      <c r="F863" s="9" t="s">
        <v>1384</v>
      </c>
      <c r="G863" s="9">
        <v>38.01</v>
      </c>
      <c r="H863" s="9">
        <v>11.57</v>
      </c>
      <c r="I863" s="9">
        <v>0.45629999999999998</v>
      </c>
      <c r="J863" s="9">
        <v>0.53590000000000004</v>
      </c>
      <c r="K863" s="9" t="s">
        <v>1358</v>
      </c>
      <c r="L863" s="9">
        <v>800</v>
      </c>
      <c r="M863" s="9" t="s">
        <v>1381</v>
      </c>
      <c r="N863" s="8" t="str">
        <f t="shared" si="13"/>
        <v xml:space="preserve">Rejected </v>
      </c>
      <c r="O863" s="90" t="s">
        <v>2864</v>
      </c>
      <c r="P863" s="90" t="s">
        <v>2864</v>
      </c>
      <c r="Q863" s="9"/>
      <c r="R863" s="9">
        <v>120</v>
      </c>
      <c r="S863" s="9">
        <v>19.940000000000001</v>
      </c>
      <c r="T863" s="3"/>
      <c r="U863" s="13"/>
      <c r="V863" s="4"/>
    </row>
    <row r="864" spans="1:22">
      <c r="A864" s="8" t="s">
        <v>2865</v>
      </c>
      <c r="B864" s="8" t="s">
        <v>1041</v>
      </c>
      <c r="C864" s="8" t="s">
        <v>24</v>
      </c>
      <c r="D864" s="8" t="s">
        <v>31</v>
      </c>
      <c r="E864" s="8" t="s">
        <v>1389</v>
      </c>
      <c r="F864" s="8" t="s">
        <v>1375</v>
      </c>
      <c r="G864" s="8">
        <v>96.74</v>
      </c>
      <c r="H864" s="8">
        <v>13.71</v>
      </c>
      <c r="I864" s="8">
        <v>1.9218999999999999</v>
      </c>
      <c r="J864" s="8">
        <v>2.2364999999999999</v>
      </c>
      <c r="K864" s="8" t="s">
        <v>1376</v>
      </c>
      <c r="L864" s="8">
        <v>610</v>
      </c>
      <c r="M864" s="8" t="s">
        <v>1377</v>
      </c>
      <c r="N864" s="8" t="str">
        <f t="shared" si="13"/>
        <v>Approved</v>
      </c>
      <c r="O864" s="89" t="s">
        <v>1762</v>
      </c>
      <c r="P864" s="89" t="s">
        <v>1762</v>
      </c>
      <c r="Q864" s="8" t="s">
        <v>2473</v>
      </c>
      <c r="R864" s="8">
        <v>60</v>
      </c>
      <c r="S864" s="8">
        <v>88.8</v>
      </c>
      <c r="T864" s="2"/>
      <c r="U864" s="12"/>
      <c r="V864" s="4"/>
    </row>
    <row r="865" spans="1:22">
      <c r="A865" s="9" t="s">
        <v>2866</v>
      </c>
      <c r="B865" s="9" t="s">
        <v>483</v>
      </c>
      <c r="C865" s="9" t="s">
        <v>16</v>
      </c>
      <c r="D865" s="9" t="s">
        <v>10</v>
      </c>
      <c r="E865" s="9" t="s">
        <v>1389</v>
      </c>
      <c r="F865" s="9" t="s">
        <v>1375</v>
      </c>
      <c r="G865" s="9">
        <v>29.27</v>
      </c>
      <c r="H865" s="9">
        <v>15.18</v>
      </c>
      <c r="I865" s="9">
        <v>0.14979999999999999</v>
      </c>
      <c r="J865" s="9">
        <v>0.56779999999999997</v>
      </c>
      <c r="K865" s="9" t="s">
        <v>1358</v>
      </c>
      <c r="L865" s="9">
        <v>878</v>
      </c>
      <c r="M865" s="9" t="s">
        <v>1426</v>
      </c>
      <c r="N865" s="8" t="str">
        <f t="shared" si="13"/>
        <v>Under Review</v>
      </c>
      <c r="O865" s="90" t="s">
        <v>1686</v>
      </c>
      <c r="P865" s="90" t="s">
        <v>1686</v>
      </c>
      <c r="Q865" s="9"/>
      <c r="R865" s="9">
        <v>84</v>
      </c>
      <c r="S865" s="9">
        <v>5.0999999999999996</v>
      </c>
      <c r="T865" s="3"/>
      <c r="U865" s="13"/>
      <c r="V865" s="4"/>
    </row>
    <row r="866" spans="1:22">
      <c r="A866" s="8" t="s">
        <v>2867</v>
      </c>
      <c r="B866" s="8" t="s">
        <v>903</v>
      </c>
      <c r="C866" s="8" t="s">
        <v>16</v>
      </c>
      <c r="D866" s="8" t="s">
        <v>31</v>
      </c>
      <c r="E866" s="8" t="s">
        <v>1408</v>
      </c>
      <c r="F866" s="8" t="s">
        <v>1390</v>
      </c>
      <c r="G866" s="8">
        <v>38.75</v>
      </c>
      <c r="H866" s="8">
        <v>12.41</v>
      </c>
      <c r="I866" s="8">
        <v>0.25929999999999997</v>
      </c>
      <c r="J866" s="8">
        <v>1.0283</v>
      </c>
      <c r="K866" s="8" t="s">
        <v>1385</v>
      </c>
      <c r="L866" s="8">
        <v>866</v>
      </c>
      <c r="M866" s="8" t="s">
        <v>1377</v>
      </c>
      <c r="N866" s="8" t="str">
        <f t="shared" si="13"/>
        <v>Approved</v>
      </c>
      <c r="O866" s="89" t="s">
        <v>1927</v>
      </c>
      <c r="P866" s="89" t="s">
        <v>1927</v>
      </c>
      <c r="Q866" s="8" t="s">
        <v>1624</v>
      </c>
      <c r="R866" s="8">
        <v>48</v>
      </c>
      <c r="S866" s="8">
        <v>0</v>
      </c>
      <c r="T866" s="2"/>
      <c r="U866" s="12"/>
      <c r="V866" s="4"/>
    </row>
    <row r="867" spans="1:22">
      <c r="A867" s="9" t="s">
        <v>2868</v>
      </c>
      <c r="B867" s="9" t="s">
        <v>891</v>
      </c>
      <c r="C867" s="9" t="s">
        <v>12</v>
      </c>
      <c r="D867" s="9" t="s">
        <v>31</v>
      </c>
      <c r="E867" s="9" t="s">
        <v>1389</v>
      </c>
      <c r="F867" s="9" t="s">
        <v>1375</v>
      </c>
      <c r="G867" s="9">
        <v>13.13</v>
      </c>
      <c r="H867" s="9">
        <v>8.08</v>
      </c>
      <c r="I867" s="9">
        <v>0.19719999999999999</v>
      </c>
      <c r="J867" s="9">
        <v>0.26669999999999999</v>
      </c>
      <c r="K867" s="9" t="s">
        <v>1358</v>
      </c>
      <c r="L867" s="9">
        <v>772</v>
      </c>
      <c r="M867" s="9" t="s">
        <v>1403</v>
      </c>
      <c r="N867" s="8" t="str">
        <f t="shared" si="13"/>
        <v>Approved</v>
      </c>
      <c r="O867" s="90" t="s">
        <v>1627</v>
      </c>
      <c r="P867" s="90" t="s">
        <v>1627</v>
      </c>
      <c r="Q867" s="9" t="s">
        <v>2345</v>
      </c>
      <c r="R867" s="9">
        <v>60</v>
      </c>
      <c r="S867" s="9">
        <v>10.16</v>
      </c>
      <c r="T867" s="3"/>
      <c r="U867" s="13"/>
      <c r="V867" s="4"/>
    </row>
    <row r="868" spans="1:22">
      <c r="A868" s="8" t="s">
        <v>2869</v>
      </c>
      <c r="B868" s="8" t="s">
        <v>248</v>
      </c>
      <c r="C868" s="8" t="s">
        <v>24</v>
      </c>
      <c r="D868" s="8" t="s">
        <v>31</v>
      </c>
      <c r="E868" s="8" t="s">
        <v>1408</v>
      </c>
      <c r="F868" s="8" t="s">
        <v>1384</v>
      </c>
      <c r="G868" s="8">
        <v>72.12</v>
      </c>
      <c r="H868" s="8">
        <v>13.73</v>
      </c>
      <c r="I868" s="8">
        <v>0.59860000000000002</v>
      </c>
      <c r="J868" s="8">
        <v>0.94740000000000002</v>
      </c>
      <c r="K868" s="8" t="s">
        <v>1395</v>
      </c>
      <c r="L868" s="8">
        <v>672</v>
      </c>
      <c r="M868" s="8" t="s">
        <v>1396</v>
      </c>
      <c r="N868" s="8" t="str">
        <f t="shared" si="13"/>
        <v>Approved</v>
      </c>
      <c r="O868" s="89" t="s">
        <v>2029</v>
      </c>
      <c r="P868" s="89" t="s">
        <v>2029</v>
      </c>
      <c r="Q868" s="8" t="s">
        <v>1818</v>
      </c>
      <c r="R868" s="8">
        <v>180</v>
      </c>
      <c r="S868" s="8">
        <v>39.96</v>
      </c>
      <c r="T868" s="2"/>
      <c r="U868" s="12"/>
      <c r="V868" s="4"/>
    </row>
    <row r="869" spans="1:22">
      <c r="A869" s="9" t="s">
        <v>2870</v>
      </c>
      <c r="B869" s="9" t="s">
        <v>1315</v>
      </c>
      <c r="C869" s="9" t="s">
        <v>38</v>
      </c>
      <c r="D869" s="9" t="s">
        <v>31</v>
      </c>
      <c r="E869" s="9" t="s">
        <v>1389</v>
      </c>
      <c r="F869" s="9" t="s">
        <v>1384</v>
      </c>
      <c r="G869" s="9">
        <v>93.26</v>
      </c>
      <c r="H869" s="9">
        <v>15.53</v>
      </c>
      <c r="I869" s="9">
        <v>1.0911</v>
      </c>
      <c r="J869" s="9">
        <v>1.2646999999999999</v>
      </c>
      <c r="K869" s="9" t="s">
        <v>1412</v>
      </c>
      <c r="L869" s="9">
        <v>790</v>
      </c>
      <c r="M869" s="9" t="s">
        <v>1426</v>
      </c>
      <c r="N869" s="8" t="str">
        <f t="shared" si="13"/>
        <v>Under Review</v>
      </c>
      <c r="O869" s="90" t="s">
        <v>2706</v>
      </c>
      <c r="P869" s="90" t="s">
        <v>2706</v>
      </c>
      <c r="Q869" s="9"/>
      <c r="R869" s="9">
        <v>240</v>
      </c>
      <c r="S869" s="9">
        <v>25.9</v>
      </c>
      <c r="T869" s="3"/>
      <c r="U869" s="13"/>
      <c r="V869" s="4"/>
    </row>
    <row r="870" spans="1:22">
      <c r="A870" s="8" t="s">
        <v>2871</v>
      </c>
      <c r="B870" s="8" t="s">
        <v>1072</v>
      </c>
      <c r="C870" s="8" t="s">
        <v>16</v>
      </c>
      <c r="D870" s="8" t="s">
        <v>44</v>
      </c>
      <c r="E870" s="8" t="s">
        <v>1411</v>
      </c>
      <c r="F870" s="8" t="s">
        <v>1375</v>
      </c>
      <c r="G870" s="8">
        <v>26.72</v>
      </c>
      <c r="H870" s="8">
        <v>14.66</v>
      </c>
      <c r="I870" s="8">
        <v>0.40560000000000002</v>
      </c>
      <c r="J870" s="8">
        <v>2.4074</v>
      </c>
      <c r="K870" s="8" t="s">
        <v>1385</v>
      </c>
      <c r="L870" s="8">
        <v>735</v>
      </c>
      <c r="M870" s="8" t="s">
        <v>1377</v>
      </c>
      <c r="N870" s="8" t="str">
        <f t="shared" si="13"/>
        <v>Approved</v>
      </c>
      <c r="O870" s="89" t="s">
        <v>2433</v>
      </c>
      <c r="P870" s="89" t="s">
        <v>2433</v>
      </c>
      <c r="Q870" s="8" t="s">
        <v>1900</v>
      </c>
      <c r="R870" s="8">
        <v>12</v>
      </c>
      <c r="S870" s="8">
        <v>0</v>
      </c>
      <c r="T870" s="2"/>
      <c r="U870" s="12"/>
      <c r="V870" s="4"/>
    </row>
    <row r="871" spans="1:22">
      <c r="A871" s="9" t="s">
        <v>2872</v>
      </c>
      <c r="B871" s="9" t="s">
        <v>1307</v>
      </c>
      <c r="C871" s="9" t="s">
        <v>7</v>
      </c>
      <c r="D871" s="9" t="s">
        <v>23</v>
      </c>
      <c r="E871" s="9" t="s">
        <v>1400</v>
      </c>
      <c r="F871" s="9" t="s">
        <v>1375</v>
      </c>
      <c r="G871" s="9">
        <v>87.66</v>
      </c>
      <c r="H871" s="9">
        <v>9.9499999999999993</v>
      </c>
      <c r="I871" s="9">
        <v>1.0229999999999999</v>
      </c>
      <c r="J871" s="9">
        <v>0.93930000000000002</v>
      </c>
      <c r="K871" s="9" t="s">
        <v>1395</v>
      </c>
      <c r="L871" s="9">
        <v>767</v>
      </c>
      <c r="M871" s="9" t="s">
        <v>1403</v>
      </c>
      <c r="N871" s="8" t="str">
        <f t="shared" si="13"/>
        <v>Approved</v>
      </c>
      <c r="O871" s="90" t="s">
        <v>2873</v>
      </c>
      <c r="P871" s="90" t="s">
        <v>2873</v>
      </c>
      <c r="Q871" s="9" t="s">
        <v>1869</v>
      </c>
      <c r="R871" s="9">
        <v>180</v>
      </c>
      <c r="S871" s="9">
        <v>59.58</v>
      </c>
      <c r="T871" s="3"/>
      <c r="U871" s="13"/>
      <c r="V871" s="4"/>
    </row>
    <row r="872" spans="1:22">
      <c r="A872" s="8" t="s">
        <v>2874</v>
      </c>
      <c r="B872" s="8" t="s">
        <v>61</v>
      </c>
      <c r="C872" s="8" t="s">
        <v>12</v>
      </c>
      <c r="D872" s="8" t="s">
        <v>31</v>
      </c>
      <c r="E872" s="8" t="s">
        <v>1380</v>
      </c>
      <c r="F872" s="8" t="s">
        <v>1390</v>
      </c>
      <c r="G872" s="8">
        <v>82.91</v>
      </c>
      <c r="H872" s="8">
        <v>14.42</v>
      </c>
      <c r="I872" s="8">
        <v>0.85870000000000002</v>
      </c>
      <c r="J872" s="8">
        <v>2.8506</v>
      </c>
      <c r="K872" s="8" t="s">
        <v>1376</v>
      </c>
      <c r="L872" s="8">
        <v>657</v>
      </c>
      <c r="M872" s="8" t="s">
        <v>1403</v>
      </c>
      <c r="N872" s="8" t="str">
        <f t="shared" si="13"/>
        <v>Approved</v>
      </c>
      <c r="O872" s="89" t="s">
        <v>2875</v>
      </c>
      <c r="P872" s="89" t="s">
        <v>2875</v>
      </c>
      <c r="Q872" s="8" t="s">
        <v>585</v>
      </c>
      <c r="R872" s="8">
        <v>36</v>
      </c>
      <c r="S872" s="8">
        <v>73.66</v>
      </c>
      <c r="T872" s="2"/>
      <c r="U872" s="12"/>
      <c r="V872" s="4"/>
    </row>
    <row r="873" spans="1:22">
      <c r="A873" s="9" t="s">
        <v>2876</v>
      </c>
      <c r="B873" s="9" t="s">
        <v>979</v>
      </c>
      <c r="C873" s="9" t="s">
        <v>7</v>
      </c>
      <c r="D873" s="9" t="s">
        <v>10</v>
      </c>
      <c r="E873" s="9" t="s">
        <v>1380</v>
      </c>
      <c r="F873" s="9" t="s">
        <v>1384</v>
      </c>
      <c r="G873" s="9">
        <v>48.9</v>
      </c>
      <c r="H873" s="9">
        <v>15.52</v>
      </c>
      <c r="I873" s="9">
        <v>0.29270000000000002</v>
      </c>
      <c r="J873" s="9">
        <v>1.7076</v>
      </c>
      <c r="K873" s="9" t="s">
        <v>1412</v>
      </c>
      <c r="L873" s="9">
        <v>577</v>
      </c>
      <c r="M873" s="9" t="s">
        <v>1377</v>
      </c>
      <c r="N873" s="8" t="str">
        <f t="shared" si="13"/>
        <v>Approved</v>
      </c>
      <c r="O873" s="90" t="s">
        <v>1772</v>
      </c>
      <c r="P873" s="90" t="s">
        <v>1772</v>
      </c>
      <c r="Q873" s="9" t="s">
        <v>2540</v>
      </c>
      <c r="R873" s="9">
        <v>36</v>
      </c>
      <c r="S873" s="9">
        <v>22.57</v>
      </c>
      <c r="T873" s="3"/>
      <c r="U873" s="13"/>
      <c r="V873" s="4"/>
    </row>
    <row r="874" spans="1:22">
      <c r="A874" s="8" t="s">
        <v>2877</v>
      </c>
      <c r="B874" s="8" t="s">
        <v>870</v>
      </c>
      <c r="C874" s="8" t="s">
        <v>12</v>
      </c>
      <c r="D874" s="8" t="s">
        <v>1360</v>
      </c>
      <c r="E874" s="8" t="s">
        <v>1400</v>
      </c>
      <c r="F874" s="8" t="s">
        <v>1390</v>
      </c>
      <c r="G874" s="8">
        <v>80.81</v>
      </c>
      <c r="H874" s="8">
        <v>12.94</v>
      </c>
      <c r="I874" s="8">
        <v>0.60340000000000005</v>
      </c>
      <c r="J874" s="8">
        <v>7.2154999999999996</v>
      </c>
      <c r="K874" s="8" t="s">
        <v>1395</v>
      </c>
      <c r="L874" s="8">
        <v>876</v>
      </c>
      <c r="M874" s="8" t="s">
        <v>1396</v>
      </c>
      <c r="N874" s="8" t="str">
        <f t="shared" si="13"/>
        <v>Approved</v>
      </c>
      <c r="O874" s="89" t="s">
        <v>2878</v>
      </c>
      <c r="P874" s="89" t="s">
        <v>2878</v>
      </c>
      <c r="Q874" s="8" t="s">
        <v>2879</v>
      </c>
      <c r="R874" s="8">
        <v>12</v>
      </c>
      <c r="S874" s="8">
        <v>50.84</v>
      </c>
      <c r="T874" s="2"/>
      <c r="U874" s="12"/>
      <c r="V874" s="4"/>
    </row>
    <row r="875" spans="1:22">
      <c r="A875" s="9" t="s">
        <v>2880</v>
      </c>
      <c r="B875" s="9" t="s">
        <v>1114</v>
      </c>
      <c r="C875" s="9" t="s">
        <v>32</v>
      </c>
      <c r="D875" s="9" t="s">
        <v>1360</v>
      </c>
      <c r="E875" s="9" t="s">
        <v>1374</v>
      </c>
      <c r="F875" s="9" t="s">
        <v>1384</v>
      </c>
      <c r="G875" s="9">
        <v>60.49</v>
      </c>
      <c r="H875" s="9">
        <v>15.49</v>
      </c>
      <c r="I875" s="9">
        <v>1.0790999999999999</v>
      </c>
      <c r="J875" s="9">
        <v>1.6984999999999999</v>
      </c>
      <c r="K875" s="9" t="s">
        <v>1412</v>
      </c>
      <c r="L875" s="9">
        <v>776</v>
      </c>
      <c r="M875" s="9" t="s">
        <v>1386</v>
      </c>
      <c r="N875" s="8" t="str">
        <f t="shared" si="13"/>
        <v>Rejected</v>
      </c>
      <c r="O875" s="90" t="s">
        <v>1415</v>
      </c>
      <c r="P875" s="90" t="s">
        <v>1415</v>
      </c>
      <c r="Q875" s="9"/>
      <c r="R875" s="9">
        <v>48</v>
      </c>
      <c r="S875" s="9">
        <v>55.74</v>
      </c>
      <c r="T875" s="3"/>
      <c r="U875" s="13"/>
      <c r="V875" s="4"/>
    </row>
    <row r="876" spans="1:22">
      <c r="A876" s="8" t="s">
        <v>2881</v>
      </c>
      <c r="B876" s="8" t="s">
        <v>979</v>
      </c>
      <c r="C876" s="8" t="s">
        <v>20</v>
      </c>
      <c r="D876" s="8" t="s">
        <v>1360</v>
      </c>
      <c r="E876" s="8" t="s">
        <v>1389</v>
      </c>
      <c r="F876" s="8" t="s">
        <v>1384</v>
      </c>
      <c r="G876" s="8">
        <v>15.93</v>
      </c>
      <c r="H876" s="8">
        <v>16.46</v>
      </c>
      <c r="I876" s="8">
        <v>0.13389999999999999</v>
      </c>
      <c r="J876" s="8">
        <v>0.45519999999999999</v>
      </c>
      <c r="K876" s="8" t="s">
        <v>1358</v>
      </c>
      <c r="L876" s="8">
        <v>577</v>
      </c>
      <c r="M876" s="8" t="s">
        <v>1403</v>
      </c>
      <c r="N876" s="8" t="str">
        <f t="shared" si="13"/>
        <v>Approved</v>
      </c>
      <c r="O876" s="89" t="s">
        <v>1734</v>
      </c>
      <c r="P876" s="89" t="s">
        <v>1734</v>
      </c>
      <c r="Q876" s="8" t="s">
        <v>2005</v>
      </c>
      <c r="R876" s="8">
        <v>48</v>
      </c>
      <c r="S876" s="8">
        <v>5.48</v>
      </c>
      <c r="T876" s="2"/>
      <c r="U876" s="12"/>
      <c r="V876" s="4"/>
    </row>
    <row r="877" spans="1:22">
      <c r="A877" s="9" t="s">
        <v>2882</v>
      </c>
      <c r="B877" s="9" t="s">
        <v>1182</v>
      </c>
      <c r="C877" s="9" t="s">
        <v>20</v>
      </c>
      <c r="D877" s="9" t="s">
        <v>31</v>
      </c>
      <c r="E877" s="9" t="s">
        <v>1389</v>
      </c>
      <c r="F877" s="9" t="s">
        <v>1384</v>
      </c>
      <c r="G877" s="9">
        <v>23.44</v>
      </c>
      <c r="H877" s="9">
        <v>13.08</v>
      </c>
      <c r="I877" s="9">
        <v>0.45900000000000002</v>
      </c>
      <c r="J877" s="9">
        <v>0.29780000000000001</v>
      </c>
      <c r="K877" s="9" t="s">
        <v>1376</v>
      </c>
      <c r="L877" s="9">
        <v>791</v>
      </c>
      <c r="M877" s="9" t="s">
        <v>1396</v>
      </c>
      <c r="N877" s="8" t="str">
        <f t="shared" si="13"/>
        <v>Approved</v>
      </c>
      <c r="O877" s="90" t="s">
        <v>1966</v>
      </c>
      <c r="P877" s="90" t="s">
        <v>1966</v>
      </c>
      <c r="Q877" s="9" t="s">
        <v>1992</v>
      </c>
      <c r="R877" s="9">
        <v>180</v>
      </c>
      <c r="S877" s="9">
        <v>21.79</v>
      </c>
      <c r="T877" s="3"/>
      <c r="U877" s="13"/>
      <c r="V877" s="4"/>
    </row>
    <row r="878" spans="1:22">
      <c r="A878" s="8" t="s">
        <v>2883</v>
      </c>
      <c r="B878" s="8" t="s">
        <v>915</v>
      </c>
      <c r="C878" s="8" t="s">
        <v>35</v>
      </c>
      <c r="D878" s="8" t="s">
        <v>10</v>
      </c>
      <c r="E878" s="8" t="s">
        <v>1411</v>
      </c>
      <c r="F878" s="8" t="s">
        <v>1384</v>
      </c>
      <c r="G878" s="8">
        <v>83.15</v>
      </c>
      <c r="H878" s="8">
        <v>7.92</v>
      </c>
      <c r="I878" s="8">
        <v>0.43340000000000001</v>
      </c>
      <c r="J878" s="8">
        <v>3.7576000000000001</v>
      </c>
      <c r="K878" s="8" t="s">
        <v>1395</v>
      </c>
      <c r="L878" s="8">
        <v>765</v>
      </c>
      <c r="M878" s="8" t="s">
        <v>1377</v>
      </c>
      <c r="N878" s="8" t="str">
        <f t="shared" si="13"/>
        <v>Approved</v>
      </c>
      <c r="O878" s="89" t="s">
        <v>2752</v>
      </c>
      <c r="P878" s="89" t="s">
        <v>2752</v>
      </c>
      <c r="Q878" s="8" t="s">
        <v>632</v>
      </c>
      <c r="R878" s="8">
        <v>24</v>
      </c>
      <c r="S878" s="8">
        <v>53.89</v>
      </c>
      <c r="T878" s="2"/>
      <c r="U878" s="12"/>
      <c r="V878" s="4"/>
    </row>
    <row r="879" spans="1:22">
      <c r="A879" s="9" t="s">
        <v>2884</v>
      </c>
      <c r="B879" s="9" t="s">
        <v>400</v>
      </c>
      <c r="C879" s="9" t="s">
        <v>38</v>
      </c>
      <c r="D879" s="9" t="s">
        <v>23</v>
      </c>
      <c r="E879" s="9" t="s">
        <v>1374</v>
      </c>
      <c r="F879" s="9" t="s">
        <v>1384</v>
      </c>
      <c r="G879" s="9">
        <v>70.900000000000006</v>
      </c>
      <c r="H879" s="9">
        <v>12.92</v>
      </c>
      <c r="I879" s="9">
        <v>1.1987000000000001</v>
      </c>
      <c r="J879" s="9">
        <v>1.0552999999999999</v>
      </c>
      <c r="K879" s="9" t="s">
        <v>1412</v>
      </c>
      <c r="L879" s="9">
        <v>873</v>
      </c>
      <c r="M879" s="9" t="s">
        <v>1403</v>
      </c>
      <c r="N879" s="8" t="str">
        <f t="shared" si="13"/>
        <v>Approved</v>
      </c>
      <c r="O879" s="90" t="s">
        <v>2304</v>
      </c>
      <c r="P879" s="90" t="s">
        <v>2304</v>
      </c>
      <c r="Q879" s="9" t="s">
        <v>526</v>
      </c>
      <c r="R879" s="9">
        <v>120</v>
      </c>
      <c r="S879" s="9">
        <v>31.35</v>
      </c>
      <c r="T879" s="3"/>
      <c r="U879" s="13"/>
      <c r="V879" s="4"/>
    </row>
    <row r="880" spans="1:22">
      <c r="A880" s="8" t="s">
        <v>2885</v>
      </c>
      <c r="B880" s="8" t="s">
        <v>458</v>
      </c>
      <c r="C880" s="8" t="s">
        <v>16</v>
      </c>
      <c r="D880" s="8" t="s">
        <v>1360</v>
      </c>
      <c r="E880" s="8" t="s">
        <v>1389</v>
      </c>
      <c r="F880" s="8" t="s">
        <v>1384</v>
      </c>
      <c r="G880" s="8">
        <v>98.23</v>
      </c>
      <c r="H880" s="8">
        <v>9.06</v>
      </c>
      <c r="I880" s="8">
        <v>0.72889999999999999</v>
      </c>
      <c r="J880" s="8">
        <v>0.88759999999999994</v>
      </c>
      <c r="K880" s="8" t="s">
        <v>1385</v>
      </c>
      <c r="L880" s="8">
        <v>897</v>
      </c>
      <c r="M880" s="8" t="s">
        <v>1381</v>
      </c>
      <c r="N880" s="8" t="str">
        <f t="shared" si="13"/>
        <v xml:space="preserve">Rejected </v>
      </c>
      <c r="O880" s="89" t="s">
        <v>1138</v>
      </c>
      <c r="P880" s="89" t="s">
        <v>1138</v>
      </c>
      <c r="Q880" s="8"/>
      <c r="R880" s="8">
        <v>240</v>
      </c>
      <c r="S880" s="8">
        <v>0</v>
      </c>
      <c r="T880" s="2"/>
      <c r="U880" s="12"/>
      <c r="V880" s="4"/>
    </row>
    <row r="881" spans="1:22">
      <c r="A881" s="9" t="s">
        <v>2886</v>
      </c>
      <c r="B881" s="9" t="s">
        <v>303</v>
      </c>
      <c r="C881" s="9" t="s">
        <v>28</v>
      </c>
      <c r="D881" s="9" t="s">
        <v>23</v>
      </c>
      <c r="E881" s="9" t="s">
        <v>1374</v>
      </c>
      <c r="F881" s="9" t="s">
        <v>1390</v>
      </c>
      <c r="G881" s="9">
        <v>57.04</v>
      </c>
      <c r="H881" s="9">
        <v>14.82</v>
      </c>
      <c r="I881" s="9">
        <v>0.87160000000000004</v>
      </c>
      <c r="J881" s="9">
        <v>1.9722999999999999</v>
      </c>
      <c r="K881" s="9" t="s">
        <v>1395</v>
      </c>
      <c r="L881" s="9">
        <v>726</v>
      </c>
      <c r="M881" s="9" t="s">
        <v>1381</v>
      </c>
      <c r="N881" s="8" t="str">
        <f t="shared" si="13"/>
        <v xml:space="preserve">Rejected </v>
      </c>
      <c r="O881" s="90" t="s">
        <v>592</v>
      </c>
      <c r="P881" s="90" t="s">
        <v>592</v>
      </c>
      <c r="Q881" s="9"/>
      <c r="R881" s="9">
        <v>36</v>
      </c>
      <c r="S881" s="9">
        <v>25.34</v>
      </c>
      <c r="T881" s="3"/>
      <c r="U881" s="13"/>
      <c r="V881" s="4"/>
    </row>
    <row r="882" spans="1:22">
      <c r="A882" s="8" t="s">
        <v>2887</v>
      </c>
      <c r="B882" s="8" t="s">
        <v>928</v>
      </c>
      <c r="C882" s="8" t="s">
        <v>28</v>
      </c>
      <c r="D882" s="8" t="s">
        <v>1360</v>
      </c>
      <c r="E882" s="8" t="s">
        <v>1408</v>
      </c>
      <c r="F882" s="8" t="s">
        <v>1390</v>
      </c>
      <c r="G882" s="8">
        <v>5.88</v>
      </c>
      <c r="H882" s="8">
        <v>16.66</v>
      </c>
      <c r="I882" s="8">
        <v>8.5400000000000004E-2</v>
      </c>
      <c r="J882" s="8">
        <v>8.9099999999999999E-2</v>
      </c>
      <c r="K882" s="8" t="s">
        <v>1395</v>
      </c>
      <c r="L882" s="8">
        <v>596</v>
      </c>
      <c r="M882" s="8" t="s">
        <v>1396</v>
      </c>
      <c r="N882" s="8" t="str">
        <f t="shared" si="13"/>
        <v>Approved</v>
      </c>
      <c r="O882" s="89" t="s">
        <v>1253</v>
      </c>
      <c r="P882" s="89" t="s">
        <v>1253</v>
      </c>
      <c r="Q882" s="8" t="s">
        <v>1488</v>
      </c>
      <c r="R882" s="8">
        <v>180</v>
      </c>
      <c r="S882" s="8">
        <v>0.86</v>
      </c>
      <c r="T882" s="2"/>
      <c r="U882" s="12"/>
      <c r="V882" s="4"/>
    </row>
    <row r="883" spans="1:22">
      <c r="A883" s="9" t="s">
        <v>2888</v>
      </c>
      <c r="B883" s="9" t="s">
        <v>477</v>
      </c>
      <c r="C883" s="9" t="s">
        <v>12</v>
      </c>
      <c r="D883" s="9" t="s">
        <v>1360</v>
      </c>
      <c r="E883" s="9" t="s">
        <v>1380</v>
      </c>
      <c r="F883" s="9" t="s">
        <v>1375</v>
      </c>
      <c r="G883" s="9">
        <v>67.23</v>
      </c>
      <c r="H883" s="9">
        <v>13.65</v>
      </c>
      <c r="I883" s="9">
        <v>0.64359999999999995</v>
      </c>
      <c r="J883" s="9">
        <v>3.2168000000000001</v>
      </c>
      <c r="K883" s="9" t="s">
        <v>1358</v>
      </c>
      <c r="L883" s="9">
        <v>727</v>
      </c>
      <c r="M883" s="9" t="s">
        <v>1426</v>
      </c>
      <c r="N883" s="8" t="str">
        <f t="shared" si="13"/>
        <v>Under Review</v>
      </c>
      <c r="O883" s="90" t="s">
        <v>2493</v>
      </c>
      <c r="P883" s="90" t="s">
        <v>2493</v>
      </c>
      <c r="Q883" s="9"/>
      <c r="R883" s="9">
        <v>24</v>
      </c>
      <c r="S883" s="9">
        <v>7.5</v>
      </c>
      <c r="T883" s="3"/>
      <c r="U883" s="13"/>
      <c r="V883" s="4"/>
    </row>
    <row r="884" spans="1:22">
      <c r="A884" s="8" t="s">
        <v>2889</v>
      </c>
      <c r="B884" s="8" t="s">
        <v>625</v>
      </c>
      <c r="C884" s="8" t="s">
        <v>16</v>
      </c>
      <c r="D884" s="8" t="s">
        <v>44</v>
      </c>
      <c r="E884" s="8" t="s">
        <v>1374</v>
      </c>
      <c r="F884" s="8" t="s">
        <v>1384</v>
      </c>
      <c r="G884" s="8">
        <v>51.36</v>
      </c>
      <c r="H884" s="8">
        <v>11.89</v>
      </c>
      <c r="I884" s="8">
        <v>0.6966</v>
      </c>
      <c r="J884" s="8">
        <v>0.61280000000000001</v>
      </c>
      <c r="K884" s="8" t="s">
        <v>1412</v>
      </c>
      <c r="L884" s="8">
        <v>771</v>
      </c>
      <c r="M884" s="8" t="s">
        <v>1377</v>
      </c>
      <c r="N884" s="8" t="str">
        <f t="shared" si="13"/>
        <v>Approved</v>
      </c>
      <c r="O884" s="89" t="s">
        <v>585</v>
      </c>
      <c r="P884" s="89" t="s">
        <v>585</v>
      </c>
      <c r="Q884" s="8" t="s">
        <v>2890</v>
      </c>
      <c r="R884" s="8">
        <v>180</v>
      </c>
      <c r="S884" s="8">
        <v>37.03</v>
      </c>
      <c r="T884" s="2"/>
      <c r="U884" s="12"/>
      <c r="V884" s="4"/>
    </row>
    <row r="885" spans="1:22">
      <c r="A885" s="9" t="s">
        <v>2891</v>
      </c>
      <c r="B885" s="9" t="s">
        <v>538</v>
      </c>
      <c r="C885" s="9" t="s">
        <v>24</v>
      </c>
      <c r="D885" s="9" t="s">
        <v>23</v>
      </c>
      <c r="E885" s="9" t="s">
        <v>1380</v>
      </c>
      <c r="F885" s="9" t="s">
        <v>1384</v>
      </c>
      <c r="G885" s="9">
        <v>93.74</v>
      </c>
      <c r="H885" s="9">
        <v>11.55</v>
      </c>
      <c r="I885" s="9">
        <v>1.0707</v>
      </c>
      <c r="J885" s="9">
        <v>2.0638999999999998</v>
      </c>
      <c r="K885" s="9"/>
      <c r="L885" s="9">
        <v>639</v>
      </c>
      <c r="M885" s="9" t="s">
        <v>1396</v>
      </c>
      <c r="N885" s="8" t="str">
        <f t="shared" si="13"/>
        <v>Approved</v>
      </c>
      <c r="O885" s="90" t="s">
        <v>2651</v>
      </c>
      <c r="P885" s="90" t="s">
        <v>2651</v>
      </c>
      <c r="Q885" s="9" t="s">
        <v>2892</v>
      </c>
      <c r="R885" s="9">
        <v>60</v>
      </c>
      <c r="S885" s="9">
        <v>0</v>
      </c>
      <c r="T885" s="3"/>
      <c r="U885" s="13"/>
      <c r="V885" s="4"/>
    </row>
    <row r="886" spans="1:22">
      <c r="A886" s="8" t="s">
        <v>2893</v>
      </c>
      <c r="B886" s="8" t="s">
        <v>1305</v>
      </c>
      <c r="C886" s="8" t="s">
        <v>12</v>
      </c>
      <c r="D886" s="8" t="s">
        <v>23</v>
      </c>
      <c r="E886" s="8" t="s">
        <v>1374</v>
      </c>
      <c r="F886" s="8" t="s">
        <v>1375</v>
      </c>
      <c r="G886" s="8">
        <v>59.65</v>
      </c>
      <c r="H886" s="8">
        <v>11.03</v>
      </c>
      <c r="I886" s="8">
        <v>0.78779999999999994</v>
      </c>
      <c r="J886" s="8">
        <v>1.0223</v>
      </c>
      <c r="K886" s="8" t="s">
        <v>1395</v>
      </c>
      <c r="L886" s="8">
        <v>878</v>
      </c>
      <c r="M886" s="8" t="s">
        <v>1396</v>
      </c>
      <c r="N886" s="8" t="str">
        <f t="shared" si="13"/>
        <v>Approved</v>
      </c>
      <c r="O886" s="89" t="s">
        <v>2364</v>
      </c>
      <c r="P886" s="89" t="s">
        <v>2364</v>
      </c>
      <c r="Q886" s="8" t="s">
        <v>2894</v>
      </c>
      <c r="R886" s="8">
        <v>84</v>
      </c>
      <c r="S886" s="8">
        <v>5.99</v>
      </c>
      <c r="T886" s="2"/>
      <c r="U886" s="12"/>
      <c r="V886" s="4"/>
    </row>
    <row r="887" spans="1:22">
      <c r="A887" s="9" t="s">
        <v>2895</v>
      </c>
      <c r="B887" s="9" t="s">
        <v>691</v>
      </c>
      <c r="C887" s="9" t="s">
        <v>16</v>
      </c>
      <c r="D887" s="9" t="s">
        <v>10</v>
      </c>
      <c r="E887" s="9" t="s">
        <v>1380</v>
      </c>
      <c r="F887" s="9" t="s">
        <v>1390</v>
      </c>
      <c r="G887" s="9">
        <v>86.82</v>
      </c>
      <c r="H887" s="9">
        <v>9</v>
      </c>
      <c r="I887" s="9">
        <v>1.2957000000000001</v>
      </c>
      <c r="J887" s="9">
        <v>2.7608999999999999</v>
      </c>
      <c r="K887" s="9" t="s">
        <v>1412</v>
      </c>
      <c r="L887" s="9">
        <v>862</v>
      </c>
      <c r="M887" s="9" t="s">
        <v>1396</v>
      </c>
      <c r="N887" s="8" t="str">
        <f t="shared" si="13"/>
        <v>Approved</v>
      </c>
      <c r="O887" s="90" t="s">
        <v>444</v>
      </c>
      <c r="P887" s="90" t="s">
        <v>444</v>
      </c>
      <c r="Q887" s="9" t="s">
        <v>2463</v>
      </c>
      <c r="R887" s="9">
        <v>36</v>
      </c>
      <c r="S887" s="9">
        <v>26.66</v>
      </c>
      <c r="T887" s="3"/>
      <c r="U887" s="13"/>
      <c r="V887" s="4"/>
    </row>
    <row r="888" spans="1:22">
      <c r="A888" s="8" t="s">
        <v>2896</v>
      </c>
      <c r="B888" s="8" t="s">
        <v>931</v>
      </c>
      <c r="C888" s="8" t="s">
        <v>32</v>
      </c>
      <c r="D888" s="8" t="s">
        <v>44</v>
      </c>
      <c r="E888" s="8" t="s">
        <v>1411</v>
      </c>
      <c r="F888" s="8" t="s">
        <v>1390</v>
      </c>
      <c r="G888" s="8">
        <v>65.08</v>
      </c>
      <c r="H888" s="8">
        <v>13.73</v>
      </c>
      <c r="I888" s="8">
        <v>0.83620000000000005</v>
      </c>
      <c r="J888" s="8">
        <v>1.7696000000000001</v>
      </c>
      <c r="K888" s="8" t="s">
        <v>1385</v>
      </c>
      <c r="L888" s="8">
        <v>782</v>
      </c>
      <c r="M888" s="8" t="s">
        <v>1386</v>
      </c>
      <c r="N888" s="8" t="str">
        <f t="shared" si="13"/>
        <v>Rejected</v>
      </c>
      <c r="O888" s="89" t="s">
        <v>1859</v>
      </c>
      <c r="P888" s="89" t="s">
        <v>1859</v>
      </c>
      <c r="Q888" s="8"/>
      <c r="R888" s="8">
        <v>48</v>
      </c>
      <c r="S888" s="8">
        <v>0</v>
      </c>
      <c r="T888" s="2"/>
      <c r="U888" s="12"/>
      <c r="V888" s="4"/>
    </row>
    <row r="889" spans="1:22">
      <c r="A889" s="9" t="s">
        <v>2897</v>
      </c>
      <c r="B889" s="9" t="s">
        <v>195</v>
      </c>
      <c r="C889" s="9" t="s">
        <v>41</v>
      </c>
      <c r="D889" s="9" t="s">
        <v>1360</v>
      </c>
      <c r="E889" s="9" t="s">
        <v>1389</v>
      </c>
      <c r="F889" s="9" t="s">
        <v>1375</v>
      </c>
      <c r="G889" s="9">
        <v>65.55</v>
      </c>
      <c r="H889" s="9">
        <v>7.81</v>
      </c>
      <c r="I889" s="9">
        <v>1.2707999999999999</v>
      </c>
      <c r="J889" s="9">
        <v>0.54059999999999997</v>
      </c>
      <c r="K889" s="9" t="s">
        <v>1358</v>
      </c>
      <c r="L889" s="9">
        <v>749</v>
      </c>
      <c r="M889" s="9" t="s">
        <v>1403</v>
      </c>
      <c r="N889" s="8" t="str">
        <f t="shared" si="13"/>
        <v>Approved</v>
      </c>
      <c r="O889" s="90" t="s">
        <v>2898</v>
      </c>
      <c r="P889" s="90" t="s">
        <v>2898</v>
      </c>
      <c r="Q889" s="9" t="s">
        <v>2244</v>
      </c>
      <c r="R889" s="9">
        <v>240</v>
      </c>
      <c r="S889" s="9">
        <v>36.9</v>
      </c>
      <c r="T889" s="3"/>
      <c r="U889" s="13"/>
      <c r="V889" s="4"/>
    </row>
    <row r="890" spans="1:22">
      <c r="A890" s="8" t="s">
        <v>2899</v>
      </c>
      <c r="B890" s="8" t="s">
        <v>1309</v>
      </c>
      <c r="C890" s="8" t="s">
        <v>20</v>
      </c>
      <c r="D890" s="8" t="s">
        <v>23</v>
      </c>
      <c r="E890" s="8" t="s">
        <v>1374</v>
      </c>
      <c r="F890" s="8" t="s">
        <v>1390</v>
      </c>
      <c r="G890" s="8">
        <v>31.57</v>
      </c>
      <c r="H890" s="8">
        <v>8.51</v>
      </c>
      <c r="I890" s="8">
        <v>0.52249999999999996</v>
      </c>
      <c r="J890" s="8">
        <v>0.50009999999999999</v>
      </c>
      <c r="K890" s="8" t="s">
        <v>1412</v>
      </c>
      <c r="L890" s="8">
        <v>738</v>
      </c>
      <c r="M890" s="8" t="s">
        <v>1386</v>
      </c>
      <c r="N890" s="8" t="str">
        <f t="shared" si="13"/>
        <v>Rejected</v>
      </c>
      <c r="O890" s="89" t="s">
        <v>1662</v>
      </c>
      <c r="P890" s="89" t="s">
        <v>1662</v>
      </c>
      <c r="Q890" s="8"/>
      <c r="R890" s="8">
        <v>84</v>
      </c>
      <c r="S890" s="8">
        <v>28.75</v>
      </c>
      <c r="T890" s="2"/>
      <c r="U890" s="12"/>
      <c r="V890" s="4"/>
    </row>
    <row r="891" spans="1:22">
      <c r="A891" s="9" t="s">
        <v>2900</v>
      </c>
      <c r="B891" s="9" t="s">
        <v>953</v>
      </c>
      <c r="C891" s="9" t="s">
        <v>28</v>
      </c>
      <c r="D891" s="9" t="s">
        <v>1360</v>
      </c>
      <c r="E891" s="9" t="s">
        <v>1389</v>
      </c>
      <c r="F891" s="9" t="s">
        <v>1384</v>
      </c>
      <c r="G891" s="9">
        <v>15.33</v>
      </c>
      <c r="H891" s="9">
        <v>13.95</v>
      </c>
      <c r="I891" s="9">
        <v>0.15759999999999999</v>
      </c>
      <c r="J891" s="9">
        <v>1.3761000000000001</v>
      </c>
      <c r="K891" s="9" t="s">
        <v>1412</v>
      </c>
      <c r="L891" s="9">
        <v>632</v>
      </c>
      <c r="M891" s="9" t="s">
        <v>1377</v>
      </c>
      <c r="N891" s="8" t="str">
        <f t="shared" si="13"/>
        <v>Approved</v>
      </c>
      <c r="O891" s="90" t="s">
        <v>2040</v>
      </c>
      <c r="P891" s="90" t="s">
        <v>2040</v>
      </c>
      <c r="Q891" s="9" t="s">
        <v>2688</v>
      </c>
      <c r="R891" s="9">
        <v>12</v>
      </c>
      <c r="S891" s="9">
        <v>14.47</v>
      </c>
      <c r="T891" s="3"/>
      <c r="U891" s="13"/>
      <c r="V891" s="4"/>
    </row>
    <row r="892" spans="1:22">
      <c r="A892" s="8" t="s">
        <v>2901</v>
      </c>
      <c r="B892" s="8" t="s">
        <v>1292</v>
      </c>
      <c r="C892" s="8" t="s">
        <v>24</v>
      </c>
      <c r="D892" s="8" t="s">
        <v>44</v>
      </c>
      <c r="E892" s="8" t="s">
        <v>1380</v>
      </c>
      <c r="F892" s="8" t="s">
        <v>1390</v>
      </c>
      <c r="G892" s="8">
        <v>5.94</v>
      </c>
      <c r="H892" s="8">
        <v>18.149999999999999</v>
      </c>
      <c r="I892" s="8">
        <v>7.1099999999999997E-2</v>
      </c>
      <c r="J892" s="8">
        <v>0.15129999999999999</v>
      </c>
      <c r="K892" s="8" t="s">
        <v>1412</v>
      </c>
      <c r="L892" s="8">
        <v>900</v>
      </c>
      <c r="M892" s="8" t="s">
        <v>1403</v>
      </c>
      <c r="N892" s="8" t="str">
        <f t="shared" si="13"/>
        <v>Approved</v>
      </c>
      <c r="O892" s="89" t="s">
        <v>1788</v>
      </c>
      <c r="P892" s="89" t="s">
        <v>1788</v>
      </c>
      <c r="Q892" s="8" t="s">
        <v>2143</v>
      </c>
      <c r="R892" s="8">
        <v>60</v>
      </c>
      <c r="S892" s="8">
        <v>2.62</v>
      </c>
      <c r="T892" s="2"/>
      <c r="U892" s="12"/>
      <c r="V892" s="4"/>
    </row>
    <row r="893" spans="1:22">
      <c r="A893" s="9" t="s">
        <v>2902</v>
      </c>
      <c r="B893" s="9" t="s">
        <v>1294</v>
      </c>
      <c r="C893" s="9" t="s">
        <v>24</v>
      </c>
      <c r="D893" s="9" t="s">
        <v>10</v>
      </c>
      <c r="E893" s="9" t="s">
        <v>1400</v>
      </c>
      <c r="F893" s="9" t="s">
        <v>1384</v>
      </c>
      <c r="G893" s="9">
        <v>39.18</v>
      </c>
      <c r="H893" s="9">
        <v>15.1</v>
      </c>
      <c r="I893" s="9">
        <v>0.2157</v>
      </c>
      <c r="J893" s="9">
        <v>0.75819999999999999</v>
      </c>
      <c r="K893" s="9" t="s">
        <v>1385</v>
      </c>
      <c r="L893" s="9">
        <v>561</v>
      </c>
      <c r="M893" s="9" t="s">
        <v>1377</v>
      </c>
      <c r="N893" s="8" t="str">
        <f t="shared" si="13"/>
        <v>Approved</v>
      </c>
      <c r="O893" s="90" t="s">
        <v>2903</v>
      </c>
      <c r="P893" s="90" t="s">
        <v>2903</v>
      </c>
      <c r="Q893" s="9" t="s">
        <v>2098</v>
      </c>
      <c r="R893" s="9">
        <v>84</v>
      </c>
      <c r="S893" s="9">
        <v>0</v>
      </c>
      <c r="T893" s="3"/>
      <c r="U893" s="13"/>
      <c r="V893" s="4"/>
    </row>
    <row r="894" spans="1:22">
      <c r="A894" s="8" t="s">
        <v>2904</v>
      </c>
      <c r="B894" s="8" t="s">
        <v>367</v>
      </c>
      <c r="C894" s="8" t="s">
        <v>7</v>
      </c>
      <c r="D894" s="8" t="s">
        <v>23</v>
      </c>
      <c r="E894" s="8" t="s">
        <v>1374</v>
      </c>
      <c r="F894" s="8" t="s">
        <v>1375</v>
      </c>
      <c r="G894" s="8">
        <v>97.53</v>
      </c>
      <c r="H894" s="8">
        <v>14.28</v>
      </c>
      <c r="I894" s="8">
        <v>1.8963000000000001</v>
      </c>
      <c r="J894" s="8">
        <v>1.3171999999999999</v>
      </c>
      <c r="K894" s="8" t="s">
        <v>1385</v>
      </c>
      <c r="L894" s="8">
        <v>593</v>
      </c>
      <c r="M894" s="8" t="s">
        <v>1396</v>
      </c>
      <c r="N894" s="8" t="str">
        <f t="shared" si="13"/>
        <v>Approved</v>
      </c>
      <c r="O894" s="89" t="s">
        <v>2905</v>
      </c>
      <c r="P894" s="89" t="s">
        <v>2905</v>
      </c>
      <c r="Q894" s="8" t="s">
        <v>2016</v>
      </c>
      <c r="R894" s="8">
        <v>180</v>
      </c>
      <c r="S894" s="8">
        <v>0</v>
      </c>
      <c r="T894" s="2"/>
      <c r="U894" s="12"/>
      <c r="V894" s="4"/>
    </row>
    <row r="895" spans="1:22">
      <c r="A895" s="9" t="s">
        <v>2906</v>
      </c>
      <c r="B895" s="9" t="s">
        <v>541</v>
      </c>
      <c r="C895" s="9" t="s">
        <v>20</v>
      </c>
      <c r="D895" s="9" t="s">
        <v>10</v>
      </c>
      <c r="E895" s="9" t="s">
        <v>1374</v>
      </c>
      <c r="F895" s="9" t="s">
        <v>1375</v>
      </c>
      <c r="G895" s="9">
        <v>59.76</v>
      </c>
      <c r="H895" s="9">
        <v>9.4700000000000006</v>
      </c>
      <c r="I895" s="9">
        <v>0.61229999999999996</v>
      </c>
      <c r="J895" s="9">
        <v>1.9135</v>
      </c>
      <c r="K895" s="9" t="s">
        <v>1358</v>
      </c>
      <c r="L895" s="9">
        <v>604</v>
      </c>
      <c r="M895" s="9" t="s">
        <v>1386</v>
      </c>
      <c r="N895" s="8" t="str">
        <f t="shared" si="13"/>
        <v>Rejected</v>
      </c>
      <c r="O895" s="90" t="s">
        <v>1420</v>
      </c>
      <c r="P895" s="90" t="s">
        <v>1420</v>
      </c>
      <c r="Q895" s="9"/>
      <c r="R895" s="9">
        <v>36</v>
      </c>
      <c r="S895" s="9">
        <v>26.98</v>
      </c>
      <c r="T895" s="3"/>
      <c r="U895" s="13"/>
      <c r="V895" s="4"/>
    </row>
    <row r="896" spans="1:22">
      <c r="A896" s="8" t="s">
        <v>2907</v>
      </c>
      <c r="B896" s="8" t="s">
        <v>195</v>
      </c>
      <c r="C896" s="8" t="s">
        <v>28</v>
      </c>
      <c r="D896" s="8" t="s">
        <v>23</v>
      </c>
      <c r="E896" s="8" t="s">
        <v>1408</v>
      </c>
      <c r="F896" s="8" t="s">
        <v>1390</v>
      </c>
      <c r="G896" s="8">
        <v>62.46</v>
      </c>
      <c r="H896" s="8">
        <v>13.77</v>
      </c>
      <c r="I896" s="8">
        <v>0.62649999999999995</v>
      </c>
      <c r="J896" s="8">
        <v>0.96120000000000005</v>
      </c>
      <c r="K896" s="8" t="s">
        <v>1412</v>
      </c>
      <c r="L896" s="8">
        <v>749</v>
      </c>
      <c r="M896" s="8" t="s">
        <v>1426</v>
      </c>
      <c r="N896" s="8" t="str">
        <f t="shared" si="13"/>
        <v>Under Review</v>
      </c>
      <c r="O896" s="89" t="s">
        <v>1401</v>
      </c>
      <c r="P896" s="89" t="s">
        <v>1401</v>
      </c>
      <c r="Q896" s="8"/>
      <c r="R896" s="8">
        <v>120</v>
      </c>
      <c r="S896" s="8">
        <v>41.15</v>
      </c>
      <c r="T896" s="2"/>
      <c r="U896" s="12"/>
      <c r="V896" s="4"/>
    </row>
    <row r="897" spans="1:22">
      <c r="A897" s="9" t="s">
        <v>2908</v>
      </c>
      <c r="B897" s="9" t="s">
        <v>1087</v>
      </c>
      <c r="C897" s="9" t="s">
        <v>24</v>
      </c>
      <c r="D897" s="9" t="s">
        <v>31</v>
      </c>
      <c r="E897" s="9" t="s">
        <v>1374</v>
      </c>
      <c r="F897" s="9" t="s">
        <v>1384</v>
      </c>
      <c r="G897" s="9">
        <v>31.43</v>
      </c>
      <c r="H897" s="9">
        <v>8.3000000000000007</v>
      </c>
      <c r="I897" s="9">
        <v>0.57989999999999997</v>
      </c>
      <c r="J897" s="9">
        <v>1.4258</v>
      </c>
      <c r="K897" s="9" t="s">
        <v>1376</v>
      </c>
      <c r="L897" s="9">
        <v>686</v>
      </c>
      <c r="M897" s="9" t="s">
        <v>1403</v>
      </c>
      <c r="N897" s="8" t="str">
        <f t="shared" si="13"/>
        <v>Approved</v>
      </c>
      <c r="O897" s="90" t="s">
        <v>2903</v>
      </c>
      <c r="P897" s="90" t="s">
        <v>2903</v>
      </c>
      <c r="Q897" s="9" t="s">
        <v>2630</v>
      </c>
      <c r="R897" s="9">
        <v>24</v>
      </c>
      <c r="S897" s="9">
        <v>19.37</v>
      </c>
      <c r="T897" s="3"/>
      <c r="U897" s="13"/>
      <c r="V897" s="4"/>
    </row>
    <row r="898" spans="1:22">
      <c r="A898" s="8" t="s">
        <v>2909</v>
      </c>
      <c r="B898" s="8" t="s">
        <v>453</v>
      </c>
      <c r="C898" s="8" t="s">
        <v>24</v>
      </c>
      <c r="D898" s="8" t="s">
        <v>23</v>
      </c>
      <c r="E898" s="8" t="s">
        <v>1400</v>
      </c>
      <c r="F898" s="8" t="s">
        <v>1375</v>
      </c>
      <c r="G898" s="8">
        <v>23.42</v>
      </c>
      <c r="H898" s="8">
        <v>17.149999999999999</v>
      </c>
      <c r="I898" s="8">
        <v>0.20979999999999999</v>
      </c>
      <c r="J898" s="8">
        <v>0.34620000000000001</v>
      </c>
      <c r="K898" s="8" t="s">
        <v>1358</v>
      </c>
      <c r="L898" s="8">
        <v>571</v>
      </c>
      <c r="M898" s="8" t="s">
        <v>1386</v>
      </c>
      <c r="N898" s="8" t="str">
        <f t="shared" si="13"/>
        <v>Rejected</v>
      </c>
      <c r="O898" s="89" t="s">
        <v>371</v>
      </c>
      <c r="P898" s="89" t="s">
        <v>371</v>
      </c>
      <c r="Q898" s="8"/>
      <c r="R898" s="8">
        <v>240</v>
      </c>
      <c r="S898" s="8">
        <v>6.81</v>
      </c>
      <c r="T898" s="2"/>
      <c r="U898" s="12"/>
      <c r="V898" s="4"/>
    </row>
    <row r="899" spans="1:22">
      <c r="A899" s="9" t="s">
        <v>2910</v>
      </c>
      <c r="B899" s="9" t="s">
        <v>265</v>
      </c>
      <c r="C899" s="9" t="s">
        <v>41</v>
      </c>
      <c r="D899" s="9" t="s">
        <v>44</v>
      </c>
      <c r="E899" s="9" t="s">
        <v>1374</v>
      </c>
      <c r="F899" s="9" t="s">
        <v>1384</v>
      </c>
      <c r="G899" s="9">
        <v>98.84</v>
      </c>
      <c r="H899" s="9">
        <v>13.36</v>
      </c>
      <c r="I899" s="9">
        <v>1.6366000000000001</v>
      </c>
      <c r="J899" s="9">
        <v>1.1834</v>
      </c>
      <c r="K899" s="9"/>
      <c r="L899" s="9">
        <v>755</v>
      </c>
      <c r="M899" s="9" t="s">
        <v>1426</v>
      </c>
      <c r="N899" s="8" t="str">
        <f t="shared" ref="N899:N962" si="14">PROPER(M899)</f>
        <v>Under Review</v>
      </c>
      <c r="O899" s="90" t="s">
        <v>2752</v>
      </c>
      <c r="P899" s="90" t="s">
        <v>2752</v>
      </c>
      <c r="Q899" s="9"/>
      <c r="R899" s="9">
        <v>240</v>
      </c>
      <c r="S899" s="9">
        <v>30.82</v>
      </c>
      <c r="T899" s="3"/>
      <c r="U899" s="13"/>
      <c r="V899" s="4"/>
    </row>
    <row r="900" spans="1:22">
      <c r="A900" s="8" t="s">
        <v>2911</v>
      </c>
      <c r="B900" s="8" t="s">
        <v>1257</v>
      </c>
      <c r="C900" s="8" t="s">
        <v>41</v>
      </c>
      <c r="D900" s="8" t="s">
        <v>44</v>
      </c>
      <c r="E900" s="8" t="s">
        <v>1389</v>
      </c>
      <c r="F900" s="8" t="s">
        <v>1384</v>
      </c>
      <c r="G900" s="8">
        <v>69.44</v>
      </c>
      <c r="H900" s="8">
        <v>12.77</v>
      </c>
      <c r="I900" s="8">
        <v>0.39240000000000003</v>
      </c>
      <c r="J900" s="8">
        <v>1.2545999999999999</v>
      </c>
      <c r="K900" s="8" t="s">
        <v>1412</v>
      </c>
      <c r="L900" s="8">
        <v>707</v>
      </c>
      <c r="M900" s="8" t="s">
        <v>1403</v>
      </c>
      <c r="N900" s="8" t="str">
        <f t="shared" si="14"/>
        <v>Approved</v>
      </c>
      <c r="O900" s="89" t="s">
        <v>2912</v>
      </c>
      <c r="P900" s="89" t="s">
        <v>2912</v>
      </c>
      <c r="Q900" s="8" t="s">
        <v>1621</v>
      </c>
      <c r="R900" s="8">
        <v>84</v>
      </c>
      <c r="S900" s="8">
        <v>23.89</v>
      </c>
      <c r="T900" s="2"/>
      <c r="U900" s="12"/>
      <c r="V900" s="4"/>
    </row>
    <row r="901" spans="1:22">
      <c r="A901" s="9" t="s">
        <v>2913</v>
      </c>
      <c r="B901" s="9" t="s">
        <v>561</v>
      </c>
      <c r="C901" s="9" t="s">
        <v>35</v>
      </c>
      <c r="D901" s="9" t="s">
        <v>23</v>
      </c>
      <c r="E901" s="9" t="s">
        <v>1389</v>
      </c>
      <c r="F901" s="9" t="s">
        <v>1384</v>
      </c>
      <c r="G901" s="9">
        <v>4.6900000000000004</v>
      </c>
      <c r="H901" s="9"/>
      <c r="I901" s="9">
        <v>4.4699999999999997E-2</v>
      </c>
      <c r="J901" s="9"/>
      <c r="K901" s="9" t="s">
        <v>1412</v>
      </c>
      <c r="L901" s="9">
        <v>561</v>
      </c>
      <c r="M901" s="9" t="s">
        <v>1377</v>
      </c>
      <c r="N901" s="8" t="str">
        <f t="shared" si="14"/>
        <v>Approved</v>
      </c>
      <c r="O901" s="90" t="s">
        <v>2732</v>
      </c>
      <c r="P901" s="90" t="s">
        <v>2732</v>
      </c>
      <c r="Q901" s="9" t="s">
        <v>2711</v>
      </c>
      <c r="R901" s="9">
        <v>120</v>
      </c>
      <c r="S901" s="9">
        <v>3.35</v>
      </c>
      <c r="T901" s="3"/>
      <c r="U901" s="13"/>
      <c r="V901" s="4"/>
    </row>
    <row r="902" spans="1:22">
      <c r="A902" s="8" t="s">
        <v>2914</v>
      </c>
      <c r="B902" s="8" t="s">
        <v>113</v>
      </c>
      <c r="C902" s="8" t="s">
        <v>16</v>
      </c>
      <c r="D902" s="8" t="s">
        <v>31</v>
      </c>
      <c r="E902" s="8" t="s">
        <v>1380</v>
      </c>
      <c r="F902" s="8" t="s">
        <v>1384</v>
      </c>
      <c r="G902" s="8">
        <v>78.099999999999994</v>
      </c>
      <c r="H902" s="8">
        <v>17</v>
      </c>
      <c r="I902" s="8">
        <v>0.78100000000000003</v>
      </c>
      <c r="J902" s="8">
        <v>1.3573999999999999</v>
      </c>
      <c r="K902" s="8" t="s">
        <v>1412</v>
      </c>
      <c r="L902" s="8">
        <v>588</v>
      </c>
      <c r="M902" s="8" t="s">
        <v>1403</v>
      </c>
      <c r="N902" s="8" t="str">
        <f t="shared" si="14"/>
        <v>Approved</v>
      </c>
      <c r="O902" s="89" t="s">
        <v>1580</v>
      </c>
      <c r="P902" s="89" t="s">
        <v>1580</v>
      </c>
      <c r="Q902" s="8" t="s">
        <v>2045</v>
      </c>
      <c r="R902" s="8">
        <v>120</v>
      </c>
      <c r="S902" s="8">
        <v>29.77</v>
      </c>
      <c r="T902" s="2"/>
      <c r="U902" s="12"/>
      <c r="V902" s="4"/>
    </row>
    <row r="903" spans="1:22">
      <c r="A903" s="9" t="s">
        <v>2915</v>
      </c>
      <c r="B903" s="9" t="s">
        <v>738</v>
      </c>
      <c r="C903" s="9" t="s">
        <v>7</v>
      </c>
      <c r="D903" s="9" t="s">
        <v>23</v>
      </c>
      <c r="E903" s="9" t="s">
        <v>1400</v>
      </c>
      <c r="F903" s="9" t="s">
        <v>1384</v>
      </c>
      <c r="G903" s="9">
        <v>92.35</v>
      </c>
      <c r="H903" s="9">
        <v>17.89</v>
      </c>
      <c r="I903" s="9">
        <v>0.82340000000000002</v>
      </c>
      <c r="J903" s="9">
        <v>1.9350000000000001</v>
      </c>
      <c r="K903" s="9" t="s">
        <v>1358</v>
      </c>
      <c r="L903" s="9">
        <v>565</v>
      </c>
      <c r="M903" s="9" t="s">
        <v>1426</v>
      </c>
      <c r="N903" s="8" t="str">
        <f t="shared" si="14"/>
        <v>Under Review</v>
      </c>
      <c r="O903" s="90" t="s">
        <v>1626</v>
      </c>
      <c r="P903" s="90" t="s">
        <v>1626</v>
      </c>
      <c r="Q903" s="9"/>
      <c r="R903" s="9">
        <v>84</v>
      </c>
      <c r="S903" s="9">
        <v>29.6</v>
      </c>
      <c r="T903" s="3"/>
      <c r="U903" s="13"/>
      <c r="V903" s="4"/>
    </row>
    <row r="904" spans="1:22">
      <c r="A904" s="8" t="s">
        <v>2916</v>
      </c>
      <c r="B904" s="8" t="s">
        <v>204</v>
      </c>
      <c r="C904" s="8" t="s">
        <v>12</v>
      </c>
      <c r="D904" s="8" t="s">
        <v>1360</v>
      </c>
      <c r="E904" s="8" t="s">
        <v>1411</v>
      </c>
      <c r="F904" s="8" t="s">
        <v>1390</v>
      </c>
      <c r="G904" s="8">
        <v>37.729999999999997</v>
      </c>
      <c r="H904" s="8">
        <v>10.76</v>
      </c>
      <c r="I904" s="8">
        <v>0.29249999999999998</v>
      </c>
      <c r="J904" s="8">
        <v>0.51459999999999995</v>
      </c>
      <c r="K904" s="8" t="s">
        <v>1395</v>
      </c>
      <c r="L904" s="8">
        <v>765</v>
      </c>
      <c r="M904" s="8" t="s">
        <v>1381</v>
      </c>
      <c r="N904" s="8" t="str">
        <f t="shared" si="14"/>
        <v xml:space="preserve">Rejected </v>
      </c>
      <c r="O904" s="89" t="s">
        <v>2917</v>
      </c>
      <c r="P904" s="89" t="s">
        <v>2917</v>
      </c>
      <c r="Q904" s="8"/>
      <c r="R904" s="8">
        <v>120</v>
      </c>
      <c r="S904" s="8">
        <v>4.8499999999999996</v>
      </c>
      <c r="T904" s="2"/>
      <c r="U904" s="12"/>
      <c r="V904" s="4"/>
    </row>
    <row r="905" spans="1:22">
      <c r="A905" s="9" t="s">
        <v>2918</v>
      </c>
      <c r="B905" s="9" t="s">
        <v>500</v>
      </c>
      <c r="C905" s="9" t="s">
        <v>16</v>
      </c>
      <c r="D905" s="9" t="s">
        <v>31</v>
      </c>
      <c r="E905" s="9" t="s">
        <v>1400</v>
      </c>
      <c r="F905" s="9" t="s">
        <v>1384</v>
      </c>
      <c r="G905" s="9">
        <v>65.95</v>
      </c>
      <c r="H905" s="9"/>
      <c r="I905" s="9">
        <v>0.55920000000000003</v>
      </c>
      <c r="J905" s="9"/>
      <c r="K905" s="9" t="s">
        <v>1358</v>
      </c>
      <c r="L905" s="9">
        <v>762</v>
      </c>
      <c r="M905" s="9" t="s">
        <v>1403</v>
      </c>
      <c r="N905" s="8" t="str">
        <f t="shared" si="14"/>
        <v>Approved</v>
      </c>
      <c r="O905" s="90" t="s">
        <v>1524</v>
      </c>
      <c r="P905" s="90" t="s">
        <v>1524</v>
      </c>
      <c r="Q905" s="9" t="s">
        <v>1563</v>
      </c>
      <c r="R905" s="9">
        <v>180</v>
      </c>
      <c r="S905" s="9">
        <v>52.65</v>
      </c>
      <c r="T905" s="3"/>
      <c r="U905" s="13"/>
      <c r="V905" s="4"/>
    </row>
    <row r="906" spans="1:22">
      <c r="A906" s="8" t="s">
        <v>2919</v>
      </c>
      <c r="B906" s="8" t="s">
        <v>1134</v>
      </c>
      <c r="C906" s="8" t="s">
        <v>28</v>
      </c>
      <c r="D906" s="8" t="s">
        <v>1360</v>
      </c>
      <c r="E906" s="8" t="s">
        <v>1411</v>
      </c>
      <c r="F906" s="8" t="s">
        <v>1375</v>
      </c>
      <c r="G906" s="8">
        <v>38.76</v>
      </c>
      <c r="H906" s="8">
        <v>8.0500000000000007</v>
      </c>
      <c r="I906" s="8">
        <v>0.70899999999999996</v>
      </c>
      <c r="J906" s="8">
        <v>1.7539</v>
      </c>
      <c r="K906" s="8" t="s">
        <v>1376</v>
      </c>
      <c r="L906" s="8">
        <v>559</v>
      </c>
      <c r="M906" s="8" t="s">
        <v>1377</v>
      </c>
      <c r="N906" s="8" t="str">
        <f t="shared" si="14"/>
        <v>Approved</v>
      </c>
      <c r="O906" s="89" t="s">
        <v>1561</v>
      </c>
      <c r="P906" s="89" t="s">
        <v>1561</v>
      </c>
      <c r="Q906" s="8" t="s">
        <v>1866</v>
      </c>
      <c r="R906" s="8">
        <v>24</v>
      </c>
      <c r="S906" s="8">
        <v>19.22</v>
      </c>
      <c r="T906" s="2"/>
      <c r="U906" s="12"/>
      <c r="V906" s="4"/>
    </row>
    <row r="907" spans="1:22">
      <c r="A907" s="9" t="s">
        <v>2920</v>
      </c>
      <c r="B907" s="9" t="s">
        <v>380</v>
      </c>
      <c r="C907" s="9" t="s">
        <v>28</v>
      </c>
      <c r="D907" s="9" t="s">
        <v>10</v>
      </c>
      <c r="E907" s="9" t="s">
        <v>1389</v>
      </c>
      <c r="F907" s="9" t="s">
        <v>1384</v>
      </c>
      <c r="G907" s="9">
        <v>54.12</v>
      </c>
      <c r="H907" s="9">
        <v>11.53</v>
      </c>
      <c r="I907" s="9">
        <v>0.30869999999999997</v>
      </c>
      <c r="J907" s="9">
        <v>1.7854000000000001</v>
      </c>
      <c r="K907" s="9" t="s">
        <v>1358</v>
      </c>
      <c r="L907" s="9">
        <v>755</v>
      </c>
      <c r="M907" s="9" t="s">
        <v>1403</v>
      </c>
      <c r="N907" s="8" t="str">
        <f t="shared" si="14"/>
        <v>Approved</v>
      </c>
      <c r="O907" s="90" t="s">
        <v>1791</v>
      </c>
      <c r="P907" s="90" t="s">
        <v>1791</v>
      </c>
      <c r="Q907" s="9" t="s">
        <v>1681</v>
      </c>
      <c r="R907" s="9">
        <v>36</v>
      </c>
      <c r="S907" s="9">
        <v>23.39</v>
      </c>
      <c r="T907" s="3"/>
      <c r="U907" s="13"/>
      <c r="V907" s="4"/>
    </row>
    <row r="908" spans="1:22">
      <c r="A908" s="8" t="s">
        <v>2921</v>
      </c>
      <c r="B908" s="8" t="s">
        <v>1062</v>
      </c>
      <c r="C908" s="8" t="s">
        <v>16</v>
      </c>
      <c r="D908" s="8" t="s">
        <v>1360</v>
      </c>
      <c r="E908" s="8" t="s">
        <v>1389</v>
      </c>
      <c r="F908" s="8" t="s">
        <v>1384</v>
      </c>
      <c r="G908" s="8">
        <v>52.51</v>
      </c>
      <c r="H908" s="8">
        <v>16.23</v>
      </c>
      <c r="I908" s="8">
        <v>0.26989999999999997</v>
      </c>
      <c r="J908" s="8">
        <v>4.7699999999999996</v>
      </c>
      <c r="K908" s="8" t="s">
        <v>1395</v>
      </c>
      <c r="L908" s="8">
        <v>725</v>
      </c>
      <c r="M908" s="8" t="s">
        <v>1426</v>
      </c>
      <c r="N908" s="8" t="str">
        <f t="shared" si="14"/>
        <v>Under Review</v>
      </c>
      <c r="O908" s="89" t="s">
        <v>2922</v>
      </c>
      <c r="P908" s="89" t="s">
        <v>2922</v>
      </c>
      <c r="Q908" s="8"/>
      <c r="R908" s="8">
        <v>12</v>
      </c>
      <c r="S908" s="8">
        <v>30.85</v>
      </c>
      <c r="T908" s="2"/>
      <c r="U908" s="12"/>
      <c r="V908" s="4"/>
    </row>
    <row r="909" spans="1:22">
      <c r="A909" s="9" t="s">
        <v>2923</v>
      </c>
      <c r="B909" s="9" t="s">
        <v>80</v>
      </c>
      <c r="C909" s="9" t="s">
        <v>20</v>
      </c>
      <c r="D909" s="9" t="s">
        <v>10</v>
      </c>
      <c r="E909" s="9" t="s">
        <v>1389</v>
      </c>
      <c r="F909" s="9" t="s">
        <v>1384</v>
      </c>
      <c r="G909" s="9">
        <v>26.11</v>
      </c>
      <c r="H909" s="9">
        <v>8.24</v>
      </c>
      <c r="I909" s="9">
        <v>0.4017</v>
      </c>
      <c r="J909" s="9">
        <v>0.3201</v>
      </c>
      <c r="K909" s="9" t="s">
        <v>1376</v>
      </c>
      <c r="L909" s="9">
        <v>747</v>
      </c>
      <c r="M909" s="9" t="s">
        <v>1426</v>
      </c>
      <c r="N909" s="8" t="str">
        <f t="shared" si="14"/>
        <v>Under Review</v>
      </c>
      <c r="O909" s="90" t="s">
        <v>1480</v>
      </c>
      <c r="P909" s="90" t="s">
        <v>1480</v>
      </c>
      <c r="Q909" s="9"/>
      <c r="R909" s="9">
        <v>120</v>
      </c>
      <c r="S909" s="9">
        <v>12.32</v>
      </c>
      <c r="T909" s="3"/>
      <c r="U909" s="13"/>
      <c r="V909" s="4"/>
    </row>
    <row r="910" spans="1:22">
      <c r="A910" s="8" t="s">
        <v>2924</v>
      </c>
      <c r="B910" s="8" t="s">
        <v>919</v>
      </c>
      <c r="C910" s="8" t="s">
        <v>41</v>
      </c>
      <c r="D910" s="8" t="s">
        <v>31</v>
      </c>
      <c r="E910" s="8" t="s">
        <v>1408</v>
      </c>
      <c r="F910" s="8" t="s">
        <v>1384</v>
      </c>
      <c r="G910" s="8">
        <v>89.97</v>
      </c>
      <c r="H910" s="8">
        <v>10.56</v>
      </c>
      <c r="I910" s="8">
        <v>0.94940000000000002</v>
      </c>
      <c r="J910" s="8">
        <v>7.9332000000000003</v>
      </c>
      <c r="K910" s="8" t="s">
        <v>1385</v>
      </c>
      <c r="L910" s="8">
        <v>556</v>
      </c>
      <c r="M910" s="8" t="s">
        <v>1386</v>
      </c>
      <c r="N910" s="8" t="str">
        <f t="shared" si="14"/>
        <v>Rejected</v>
      </c>
      <c r="O910" s="89" t="s">
        <v>2501</v>
      </c>
      <c r="P910" s="89" t="s">
        <v>2501</v>
      </c>
      <c r="Q910" s="8"/>
      <c r="R910" s="8">
        <v>12</v>
      </c>
      <c r="S910" s="8">
        <v>0</v>
      </c>
      <c r="T910" s="2"/>
      <c r="U910" s="12"/>
      <c r="V910" s="4"/>
    </row>
    <row r="911" spans="1:22">
      <c r="A911" s="9" t="s">
        <v>2925</v>
      </c>
      <c r="B911" s="9" t="s">
        <v>453</v>
      </c>
      <c r="C911" s="9" t="s">
        <v>35</v>
      </c>
      <c r="D911" s="9" t="s">
        <v>1360</v>
      </c>
      <c r="E911" s="9" t="s">
        <v>1389</v>
      </c>
      <c r="F911" s="9" t="s">
        <v>1384</v>
      </c>
      <c r="G911" s="9">
        <v>22.46</v>
      </c>
      <c r="H911" s="9">
        <v>17.96</v>
      </c>
      <c r="I911" s="9">
        <v>0.15670000000000001</v>
      </c>
      <c r="J911" s="9">
        <v>0.8115</v>
      </c>
      <c r="K911" s="9" t="s">
        <v>1358</v>
      </c>
      <c r="L911" s="9">
        <v>571</v>
      </c>
      <c r="M911" s="9" t="s">
        <v>1426</v>
      </c>
      <c r="N911" s="8" t="str">
        <f t="shared" si="14"/>
        <v>Under Review</v>
      </c>
      <c r="O911" s="90" t="s">
        <v>627</v>
      </c>
      <c r="P911" s="90" t="s">
        <v>627</v>
      </c>
      <c r="Q911" s="9"/>
      <c r="R911" s="9">
        <v>36</v>
      </c>
      <c r="S911" s="9">
        <v>3.55</v>
      </c>
      <c r="T911" s="3"/>
      <c r="U911" s="13"/>
      <c r="V911" s="4"/>
    </row>
    <row r="912" spans="1:22">
      <c r="A912" s="8" t="s">
        <v>2926</v>
      </c>
      <c r="B912" s="8" t="s">
        <v>1074</v>
      </c>
      <c r="C912" s="8" t="s">
        <v>7</v>
      </c>
      <c r="D912" s="8" t="s">
        <v>10</v>
      </c>
      <c r="E912" s="8" t="s">
        <v>1400</v>
      </c>
      <c r="F912" s="8" t="s">
        <v>1390</v>
      </c>
      <c r="G912" s="8">
        <v>17.14</v>
      </c>
      <c r="H912" s="8">
        <v>16.27</v>
      </c>
      <c r="I912" s="8">
        <v>0.16089999999999999</v>
      </c>
      <c r="J912" s="8">
        <v>0.34310000000000002</v>
      </c>
      <c r="K912" s="8" t="s">
        <v>1385</v>
      </c>
      <c r="L912" s="8">
        <v>740</v>
      </c>
      <c r="M912" s="8" t="s">
        <v>1377</v>
      </c>
      <c r="N912" s="8" t="str">
        <f t="shared" si="14"/>
        <v>Approved</v>
      </c>
      <c r="O912" s="89" t="s">
        <v>1401</v>
      </c>
      <c r="P912" s="89" t="s">
        <v>1401</v>
      </c>
      <c r="Q912" s="8" t="s">
        <v>991</v>
      </c>
      <c r="R912" s="8">
        <v>84</v>
      </c>
      <c r="S912" s="8">
        <v>0</v>
      </c>
      <c r="T912" s="2"/>
      <c r="U912" s="12"/>
      <c r="V912" s="4"/>
    </row>
    <row r="913" spans="1:22">
      <c r="A913" s="9" t="s">
        <v>2927</v>
      </c>
      <c r="B913" s="9" t="s">
        <v>835</v>
      </c>
      <c r="C913" s="9" t="s">
        <v>35</v>
      </c>
      <c r="D913" s="9" t="s">
        <v>10</v>
      </c>
      <c r="E913" s="9" t="s">
        <v>1400</v>
      </c>
      <c r="F913" s="9" t="s">
        <v>1390</v>
      </c>
      <c r="G913" s="9">
        <v>63.97</v>
      </c>
      <c r="H913" s="9">
        <v>16.57</v>
      </c>
      <c r="I913" s="9">
        <v>0.71699999999999997</v>
      </c>
      <c r="J913" s="9">
        <v>2.2669999999999999</v>
      </c>
      <c r="K913" s="9" t="s">
        <v>1412</v>
      </c>
      <c r="L913" s="9">
        <v>556</v>
      </c>
      <c r="M913" s="9" t="s">
        <v>1396</v>
      </c>
      <c r="N913" s="8" t="str">
        <f t="shared" si="14"/>
        <v>Approved</v>
      </c>
      <c r="O913" s="90" t="s">
        <v>2185</v>
      </c>
      <c r="P913" s="90" t="s">
        <v>2185</v>
      </c>
      <c r="Q913" s="9" t="s">
        <v>1809</v>
      </c>
      <c r="R913" s="9">
        <v>36</v>
      </c>
      <c r="S913" s="9">
        <v>41.19</v>
      </c>
      <c r="T913" s="3"/>
      <c r="U913" s="13"/>
      <c r="V913" s="4"/>
    </row>
    <row r="914" spans="1:22">
      <c r="A914" s="8" t="s">
        <v>2928</v>
      </c>
      <c r="B914" s="8" t="s">
        <v>699</v>
      </c>
      <c r="C914" s="8" t="s">
        <v>16</v>
      </c>
      <c r="D914" s="8" t="s">
        <v>44</v>
      </c>
      <c r="E914" s="8" t="s">
        <v>1374</v>
      </c>
      <c r="F914" s="8" t="s">
        <v>1384</v>
      </c>
      <c r="G914" s="8">
        <v>34.61</v>
      </c>
      <c r="H914" s="8">
        <v>8.1999999999999993</v>
      </c>
      <c r="I914" s="8">
        <v>0.25380000000000003</v>
      </c>
      <c r="J914" s="8">
        <v>3.0139</v>
      </c>
      <c r="K914" s="8" t="s">
        <v>1358</v>
      </c>
      <c r="L914" s="8">
        <v>597</v>
      </c>
      <c r="M914" s="8" t="s">
        <v>1381</v>
      </c>
      <c r="N914" s="8" t="str">
        <f t="shared" si="14"/>
        <v xml:space="preserve">Rejected </v>
      </c>
      <c r="O914" s="89" t="s">
        <v>2684</v>
      </c>
      <c r="P914" s="89" t="s">
        <v>2684</v>
      </c>
      <c r="Q914" s="8"/>
      <c r="R914" s="8">
        <v>12</v>
      </c>
      <c r="S914" s="8">
        <v>14.8</v>
      </c>
      <c r="T914" s="2"/>
      <c r="U914" s="12"/>
      <c r="V914" s="4"/>
    </row>
    <row r="915" spans="1:22">
      <c r="A915" s="9" t="s">
        <v>2929</v>
      </c>
      <c r="B915" s="9" t="s">
        <v>448</v>
      </c>
      <c r="C915" s="9" t="s">
        <v>38</v>
      </c>
      <c r="D915" s="9" t="s">
        <v>1360</v>
      </c>
      <c r="E915" s="9" t="s">
        <v>1389</v>
      </c>
      <c r="F915" s="9" t="s">
        <v>1375</v>
      </c>
      <c r="G915" s="9">
        <v>25.66</v>
      </c>
      <c r="H915" s="9">
        <v>13.81</v>
      </c>
      <c r="I915" s="9">
        <v>0.49030000000000001</v>
      </c>
      <c r="J915" s="9">
        <v>0.87460000000000004</v>
      </c>
      <c r="K915" s="9" t="s">
        <v>1385</v>
      </c>
      <c r="L915" s="9">
        <v>775</v>
      </c>
      <c r="M915" s="9" t="s">
        <v>1386</v>
      </c>
      <c r="N915" s="8" t="str">
        <f t="shared" si="14"/>
        <v>Rejected</v>
      </c>
      <c r="O915" s="90" t="s">
        <v>2760</v>
      </c>
      <c r="P915" s="90" t="s">
        <v>2760</v>
      </c>
      <c r="Q915" s="9"/>
      <c r="R915" s="9">
        <v>36</v>
      </c>
      <c r="S915" s="9">
        <v>0</v>
      </c>
      <c r="T915" s="3"/>
      <c r="U915" s="13"/>
      <c r="V915" s="4"/>
    </row>
    <row r="916" spans="1:22">
      <c r="A916" s="8" t="s">
        <v>2930</v>
      </c>
      <c r="B916" s="8" t="s">
        <v>815</v>
      </c>
      <c r="C916" s="8" t="s">
        <v>35</v>
      </c>
      <c r="D916" s="8" t="s">
        <v>23</v>
      </c>
      <c r="E916" s="8" t="s">
        <v>1380</v>
      </c>
      <c r="F916" s="8" t="s">
        <v>1384</v>
      </c>
      <c r="G916" s="8">
        <v>69.989999999999995</v>
      </c>
      <c r="H916" s="8">
        <v>13.58</v>
      </c>
      <c r="I916" s="8">
        <v>1.1975</v>
      </c>
      <c r="J916" s="8">
        <v>6.2704000000000004</v>
      </c>
      <c r="K916" s="8" t="s">
        <v>1385</v>
      </c>
      <c r="L916" s="8">
        <v>630</v>
      </c>
      <c r="M916" s="8" t="s">
        <v>1377</v>
      </c>
      <c r="N916" s="8" t="str">
        <f t="shared" si="14"/>
        <v>Approved</v>
      </c>
      <c r="O916" s="89" t="s">
        <v>824</v>
      </c>
      <c r="P916" s="89" t="s">
        <v>824</v>
      </c>
      <c r="Q916" s="8" t="s">
        <v>923</v>
      </c>
      <c r="R916" s="8">
        <v>12</v>
      </c>
      <c r="S916" s="8">
        <v>0</v>
      </c>
      <c r="T916" s="2"/>
      <c r="U916" s="12"/>
      <c r="V916" s="4"/>
    </row>
    <row r="917" spans="1:22">
      <c r="A917" s="9" t="s">
        <v>2931</v>
      </c>
      <c r="B917" s="9" t="s">
        <v>126</v>
      </c>
      <c r="C917" s="9" t="s">
        <v>20</v>
      </c>
      <c r="D917" s="9" t="s">
        <v>23</v>
      </c>
      <c r="E917" s="9" t="s">
        <v>1389</v>
      </c>
      <c r="F917" s="9" t="s">
        <v>1375</v>
      </c>
      <c r="G917" s="9">
        <v>11.25</v>
      </c>
      <c r="H917" s="9">
        <v>14.29</v>
      </c>
      <c r="I917" s="9">
        <v>0.1734</v>
      </c>
      <c r="J917" s="9">
        <v>0.3861</v>
      </c>
      <c r="K917" s="9" t="s">
        <v>1358</v>
      </c>
      <c r="L917" s="9">
        <v>886</v>
      </c>
      <c r="M917" s="9" t="s">
        <v>1426</v>
      </c>
      <c r="N917" s="8" t="str">
        <f t="shared" si="14"/>
        <v>Under Review</v>
      </c>
      <c r="O917" s="90" t="s">
        <v>2077</v>
      </c>
      <c r="P917" s="90" t="s">
        <v>2077</v>
      </c>
      <c r="Q917" s="9"/>
      <c r="R917" s="9">
        <v>36</v>
      </c>
      <c r="S917" s="9">
        <v>5.85</v>
      </c>
      <c r="T917" s="3"/>
      <c r="U917" s="13"/>
      <c r="V917" s="4"/>
    </row>
    <row r="918" spans="1:22">
      <c r="A918" s="8" t="s">
        <v>2932</v>
      </c>
      <c r="B918" s="8" t="s">
        <v>766</v>
      </c>
      <c r="C918" s="8" t="s">
        <v>32</v>
      </c>
      <c r="D918" s="8" t="s">
        <v>31</v>
      </c>
      <c r="E918" s="8" t="s">
        <v>1389</v>
      </c>
      <c r="F918" s="8" t="s">
        <v>1384</v>
      </c>
      <c r="G918" s="8">
        <v>56.2</v>
      </c>
      <c r="H918" s="8">
        <v>7.74</v>
      </c>
      <c r="I918" s="8">
        <v>1.0036</v>
      </c>
      <c r="J918" s="8">
        <v>1.7544</v>
      </c>
      <c r="K918" s="8" t="s">
        <v>1395</v>
      </c>
      <c r="L918" s="8">
        <v>858</v>
      </c>
      <c r="M918" s="8" t="s">
        <v>1396</v>
      </c>
      <c r="N918" s="8" t="str">
        <f t="shared" si="14"/>
        <v>Approved</v>
      </c>
      <c r="O918" s="89" t="s">
        <v>2592</v>
      </c>
      <c r="P918" s="89" t="s">
        <v>2592</v>
      </c>
      <c r="Q918" s="8" t="s">
        <v>1536</v>
      </c>
      <c r="R918" s="8">
        <v>36</v>
      </c>
      <c r="S918" s="8">
        <v>23.62</v>
      </c>
      <c r="T918" s="2"/>
      <c r="U918" s="12"/>
      <c r="V918" s="4"/>
    </row>
    <row r="919" spans="1:22">
      <c r="A919" s="9" t="s">
        <v>2933</v>
      </c>
      <c r="B919" s="9" t="s">
        <v>894</v>
      </c>
      <c r="C919" s="9" t="s">
        <v>32</v>
      </c>
      <c r="D919" s="9" t="s">
        <v>1360</v>
      </c>
      <c r="E919" s="9" t="s">
        <v>1389</v>
      </c>
      <c r="F919" s="9" t="s">
        <v>1390</v>
      </c>
      <c r="G919" s="9">
        <v>73.86</v>
      </c>
      <c r="H919" s="9">
        <v>16.48</v>
      </c>
      <c r="I919" s="9">
        <v>0.59350000000000003</v>
      </c>
      <c r="J919" s="9">
        <v>1.8149999999999999</v>
      </c>
      <c r="K919" s="9" t="s">
        <v>1412</v>
      </c>
      <c r="L919" s="9">
        <v>561</v>
      </c>
      <c r="M919" s="9" t="s">
        <v>1426</v>
      </c>
      <c r="N919" s="8" t="str">
        <f t="shared" si="14"/>
        <v>Under Review</v>
      </c>
      <c r="O919" s="90" t="s">
        <v>1308</v>
      </c>
      <c r="P919" s="90" t="s">
        <v>1308</v>
      </c>
      <c r="Q919" s="9"/>
      <c r="R919" s="9">
        <v>60</v>
      </c>
      <c r="S919" s="9">
        <v>62.46</v>
      </c>
      <c r="T919" s="3"/>
      <c r="U919" s="13"/>
      <c r="V919" s="4"/>
    </row>
    <row r="920" spans="1:22">
      <c r="A920" s="8" t="s">
        <v>2934</v>
      </c>
      <c r="B920" s="8" t="s">
        <v>1196</v>
      </c>
      <c r="C920" s="8" t="s">
        <v>38</v>
      </c>
      <c r="D920" s="8" t="s">
        <v>44</v>
      </c>
      <c r="E920" s="8" t="s">
        <v>1411</v>
      </c>
      <c r="F920" s="8" t="s">
        <v>1390</v>
      </c>
      <c r="G920" s="8">
        <v>58.43</v>
      </c>
      <c r="H920" s="8">
        <v>10.48</v>
      </c>
      <c r="I920" s="8">
        <v>0.31040000000000001</v>
      </c>
      <c r="J920" s="8">
        <v>1.8986000000000001</v>
      </c>
      <c r="K920" s="8" t="s">
        <v>1385</v>
      </c>
      <c r="L920" s="8">
        <v>594</v>
      </c>
      <c r="M920" s="8" t="s">
        <v>1426</v>
      </c>
      <c r="N920" s="8" t="str">
        <f t="shared" si="14"/>
        <v>Under Review</v>
      </c>
      <c r="O920" s="89" t="s">
        <v>2935</v>
      </c>
      <c r="P920" s="89" t="s">
        <v>2935</v>
      </c>
      <c r="Q920" s="8"/>
      <c r="R920" s="8">
        <v>36</v>
      </c>
      <c r="S920" s="8">
        <v>0</v>
      </c>
      <c r="T920" s="2"/>
      <c r="U920" s="12"/>
      <c r="V920" s="4"/>
    </row>
    <row r="921" spans="1:22">
      <c r="A921" s="9" t="s">
        <v>2936</v>
      </c>
      <c r="B921" s="9" t="s">
        <v>184</v>
      </c>
      <c r="C921" s="9" t="s">
        <v>41</v>
      </c>
      <c r="D921" s="9" t="s">
        <v>31</v>
      </c>
      <c r="E921" s="9" t="s">
        <v>1389</v>
      </c>
      <c r="F921" s="9" t="s">
        <v>1390</v>
      </c>
      <c r="G921" s="9">
        <v>45.37</v>
      </c>
      <c r="H921" s="9">
        <v>15.22</v>
      </c>
      <c r="I921" s="9">
        <v>0.35049999999999998</v>
      </c>
      <c r="J921" s="9">
        <v>0.73809999999999998</v>
      </c>
      <c r="K921" s="9" t="s">
        <v>1395</v>
      </c>
      <c r="L921" s="9">
        <v>787</v>
      </c>
      <c r="M921" s="9" t="s">
        <v>1386</v>
      </c>
      <c r="N921" s="8" t="str">
        <f t="shared" si="14"/>
        <v>Rejected</v>
      </c>
      <c r="O921" s="90" t="s">
        <v>1731</v>
      </c>
      <c r="P921" s="90" t="s">
        <v>1731</v>
      </c>
      <c r="Q921" s="9"/>
      <c r="R921" s="9">
        <v>120</v>
      </c>
      <c r="S921" s="9">
        <v>20.51</v>
      </c>
      <c r="T921" s="3"/>
      <c r="U921" s="13"/>
      <c r="V921" s="4"/>
    </row>
    <row r="922" spans="1:22">
      <c r="A922" s="8" t="s">
        <v>2937</v>
      </c>
      <c r="B922" s="8" t="s">
        <v>772</v>
      </c>
      <c r="C922" s="8" t="s">
        <v>35</v>
      </c>
      <c r="D922" s="8" t="s">
        <v>31</v>
      </c>
      <c r="E922" s="8" t="s">
        <v>1389</v>
      </c>
      <c r="F922" s="8" t="s">
        <v>1384</v>
      </c>
      <c r="G922" s="8">
        <v>91.29</v>
      </c>
      <c r="H922" s="8">
        <v>7.69</v>
      </c>
      <c r="I922" s="8">
        <v>0.56679999999999997</v>
      </c>
      <c r="J922" s="8">
        <v>1.0927</v>
      </c>
      <c r="K922" s="8" t="s">
        <v>1412</v>
      </c>
      <c r="L922" s="8">
        <v>663</v>
      </c>
      <c r="M922" s="8" t="s">
        <v>1403</v>
      </c>
      <c r="N922" s="8" t="str">
        <f t="shared" si="14"/>
        <v>Approved</v>
      </c>
      <c r="O922" s="89" t="s">
        <v>158</v>
      </c>
      <c r="P922" s="89" t="s">
        <v>158</v>
      </c>
      <c r="Q922" s="8" t="s">
        <v>2274</v>
      </c>
      <c r="R922" s="8">
        <v>120</v>
      </c>
      <c r="S922" s="8">
        <v>71.95</v>
      </c>
      <c r="T922" s="2"/>
      <c r="U922" s="12"/>
      <c r="V922" s="4"/>
    </row>
    <row r="923" spans="1:22">
      <c r="A923" s="9" t="s">
        <v>2938</v>
      </c>
      <c r="B923" s="9" t="s">
        <v>870</v>
      </c>
      <c r="C923" s="9" t="s">
        <v>16</v>
      </c>
      <c r="D923" s="9" t="s">
        <v>1360</v>
      </c>
      <c r="E923" s="9" t="s">
        <v>1411</v>
      </c>
      <c r="F923" s="9" t="s">
        <v>1375</v>
      </c>
      <c r="G923" s="9">
        <v>12.59</v>
      </c>
      <c r="H923" s="9">
        <v>17.010000000000002</v>
      </c>
      <c r="I923" s="9">
        <v>0.2384</v>
      </c>
      <c r="J923" s="9">
        <v>0.21890000000000001</v>
      </c>
      <c r="K923" s="9" t="s">
        <v>1395</v>
      </c>
      <c r="L923" s="9">
        <v>876</v>
      </c>
      <c r="M923" s="9" t="s">
        <v>1396</v>
      </c>
      <c r="N923" s="8" t="str">
        <f t="shared" si="14"/>
        <v>Approved</v>
      </c>
      <c r="O923" s="90" t="s">
        <v>2100</v>
      </c>
      <c r="P923" s="90" t="s">
        <v>2100</v>
      </c>
      <c r="Q923" s="9" t="s">
        <v>2706</v>
      </c>
      <c r="R923" s="9">
        <v>120</v>
      </c>
      <c r="S923" s="9">
        <v>4.66</v>
      </c>
      <c r="T923" s="3"/>
      <c r="U923" s="13"/>
      <c r="V923" s="4"/>
    </row>
    <row r="924" spans="1:22">
      <c r="A924" s="8" t="s">
        <v>2939</v>
      </c>
      <c r="B924" s="8" t="s">
        <v>645</v>
      </c>
      <c r="C924" s="8" t="s">
        <v>20</v>
      </c>
      <c r="D924" s="8" t="s">
        <v>44</v>
      </c>
      <c r="E924" s="8" t="s">
        <v>1389</v>
      </c>
      <c r="F924" s="8" t="s">
        <v>1375</v>
      </c>
      <c r="G924" s="8">
        <v>67.17</v>
      </c>
      <c r="H924" s="8">
        <v>14.6</v>
      </c>
      <c r="I924" s="8">
        <v>0.50949999999999995</v>
      </c>
      <c r="J924" s="8">
        <v>1.5839000000000001</v>
      </c>
      <c r="K924" s="8" t="s">
        <v>1395</v>
      </c>
      <c r="L924" s="8">
        <v>831</v>
      </c>
      <c r="M924" s="8" t="s">
        <v>1396</v>
      </c>
      <c r="N924" s="8" t="str">
        <f t="shared" si="14"/>
        <v>Approved</v>
      </c>
      <c r="O924" s="89" t="s">
        <v>2940</v>
      </c>
      <c r="P924" s="89" t="s">
        <v>2940</v>
      </c>
      <c r="Q924" s="8" t="s">
        <v>2941</v>
      </c>
      <c r="R924" s="8">
        <v>60</v>
      </c>
      <c r="S924" s="8">
        <v>11.06</v>
      </c>
      <c r="T924" s="2"/>
      <c r="U924" s="12"/>
      <c r="V924" s="4"/>
    </row>
    <row r="925" spans="1:22">
      <c r="A925" s="9" t="s">
        <v>2942</v>
      </c>
      <c r="B925" s="9" t="s">
        <v>110</v>
      </c>
      <c r="C925" s="9" t="s">
        <v>38</v>
      </c>
      <c r="D925" s="9" t="s">
        <v>31</v>
      </c>
      <c r="E925" s="9" t="s">
        <v>1380</v>
      </c>
      <c r="F925" s="9" t="s">
        <v>1384</v>
      </c>
      <c r="G925" s="9">
        <v>21.27</v>
      </c>
      <c r="H925" s="9">
        <v>14.7</v>
      </c>
      <c r="I925" s="9">
        <v>0.34889999999999999</v>
      </c>
      <c r="J925" s="9">
        <v>1.9168000000000001</v>
      </c>
      <c r="K925" s="9" t="s">
        <v>1385</v>
      </c>
      <c r="L925" s="9">
        <v>880</v>
      </c>
      <c r="M925" s="9" t="s">
        <v>1426</v>
      </c>
      <c r="N925" s="8" t="str">
        <f t="shared" si="14"/>
        <v>Under Review</v>
      </c>
      <c r="O925" s="90" t="s">
        <v>2617</v>
      </c>
      <c r="P925" s="90" t="s">
        <v>2617</v>
      </c>
      <c r="Q925" s="9"/>
      <c r="R925" s="9">
        <v>12</v>
      </c>
      <c r="S925" s="9">
        <v>0</v>
      </c>
      <c r="T925" s="3"/>
      <c r="U925" s="13"/>
      <c r="V925" s="4"/>
    </row>
    <row r="926" spans="1:22">
      <c r="A926" s="8" t="s">
        <v>2943</v>
      </c>
      <c r="B926" s="8" t="s">
        <v>1213</v>
      </c>
      <c r="C926" s="8" t="s">
        <v>16</v>
      </c>
      <c r="D926" s="8" t="s">
        <v>10</v>
      </c>
      <c r="E926" s="8" t="s">
        <v>1374</v>
      </c>
      <c r="F926" s="8" t="s">
        <v>1384</v>
      </c>
      <c r="G926" s="8">
        <v>18.5</v>
      </c>
      <c r="H926" s="8">
        <v>17.95</v>
      </c>
      <c r="I926" s="8">
        <v>0.14050000000000001</v>
      </c>
      <c r="J926" s="8">
        <v>0.92310000000000003</v>
      </c>
      <c r="K926" s="8" t="s">
        <v>1412</v>
      </c>
      <c r="L926" s="8">
        <v>878</v>
      </c>
      <c r="M926" s="8" t="s">
        <v>1381</v>
      </c>
      <c r="N926" s="8" t="str">
        <f t="shared" si="14"/>
        <v xml:space="preserve">Rejected </v>
      </c>
      <c r="O926" s="89" t="s">
        <v>2944</v>
      </c>
      <c r="P926" s="89" t="s">
        <v>2944</v>
      </c>
      <c r="Q926" s="8"/>
      <c r="R926" s="8">
        <v>24</v>
      </c>
      <c r="S926" s="8">
        <v>9.89</v>
      </c>
      <c r="T926" s="2"/>
      <c r="U926" s="12"/>
      <c r="V926" s="4"/>
    </row>
    <row r="927" spans="1:22">
      <c r="A927" s="9" t="s">
        <v>2945</v>
      </c>
      <c r="B927" s="9" t="s">
        <v>608</v>
      </c>
      <c r="C927" s="9" t="s">
        <v>38</v>
      </c>
      <c r="D927" s="9" t="s">
        <v>1360</v>
      </c>
      <c r="E927" s="9" t="s">
        <v>1400</v>
      </c>
      <c r="F927" s="9" t="s">
        <v>1390</v>
      </c>
      <c r="G927" s="9">
        <v>42.3</v>
      </c>
      <c r="H927" s="9">
        <v>11.92</v>
      </c>
      <c r="I927" s="9">
        <v>0.77849999999999997</v>
      </c>
      <c r="J927" s="9">
        <v>1.9896</v>
      </c>
      <c r="K927" s="9" t="s">
        <v>1358</v>
      </c>
      <c r="L927" s="9">
        <v>690</v>
      </c>
      <c r="M927" s="9" t="s">
        <v>1396</v>
      </c>
      <c r="N927" s="8" t="str">
        <f t="shared" si="14"/>
        <v>Approved</v>
      </c>
      <c r="O927" s="90" t="s">
        <v>2218</v>
      </c>
      <c r="P927" s="90" t="s">
        <v>2218</v>
      </c>
      <c r="Q927" s="9" t="s">
        <v>1795</v>
      </c>
      <c r="R927" s="9">
        <v>24</v>
      </c>
      <c r="S927" s="9">
        <v>13.66</v>
      </c>
      <c r="T927" s="3"/>
      <c r="U927" s="13"/>
      <c r="V927" s="4"/>
    </row>
    <row r="928" spans="1:22">
      <c r="A928" s="8" t="s">
        <v>2946</v>
      </c>
      <c r="B928" s="8" t="s">
        <v>519</v>
      </c>
      <c r="C928" s="8" t="s">
        <v>16</v>
      </c>
      <c r="D928" s="8" t="s">
        <v>10</v>
      </c>
      <c r="E928" s="8" t="s">
        <v>1380</v>
      </c>
      <c r="F928" s="8" t="s">
        <v>1375</v>
      </c>
      <c r="G928" s="8">
        <v>18.59</v>
      </c>
      <c r="H928" s="8">
        <v>17.57</v>
      </c>
      <c r="I928" s="8">
        <v>0.23180000000000001</v>
      </c>
      <c r="J928" s="8">
        <v>0.28079999999999999</v>
      </c>
      <c r="K928" s="8" t="s">
        <v>1376</v>
      </c>
      <c r="L928" s="8">
        <v>837</v>
      </c>
      <c r="M928" s="8" t="s">
        <v>1386</v>
      </c>
      <c r="N928" s="8" t="str">
        <f t="shared" si="14"/>
        <v>Rejected</v>
      </c>
      <c r="O928" s="89" t="s">
        <v>2800</v>
      </c>
      <c r="P928" s="89" t="s">
        <v>2800</v>
      </c>
      <c r="Q928" s="8"/>
      <c r="R928" s="8">
        <v>240</v>
      </c>
      <c r="S928" s="8">
        <v>10.09</v>
      </c>
      <c r="T928" s="2"/>
      <c r="U928" s="12"/>
      <c r="V928" s="4"/>
    </row>
    <row r="929" spans="1:22">
      <c r="A929" s="9" t="s">
        <v>2947</v>
      </c>
      <c r="B929" s="9" t="s">
        <v>953</v>
      </c>
      <c r="C929" s="9" t="s">
        <v>32</v>
      </c>
      <c r="D929" s="9" t="s">
        <v>31</v>
      </c>
      <c r="E929" s="9" t="s">
        <v>1400</v>
      </c>
      <c r="F929" s="9" t="s">
        <v>1390</v>
      </c>
      <c r="G929" s="9">
        <v>31.77</v>
      </c>
      <c r="H929" s="9">
        <v>14.05</v>
      </c>
      <c r="I929" s="9">
        <v>0.504</v>
      </c>
      <c r="J929" s="9">
        <v>0.86899999999999999</v>
      </c>
      <c r="K929" s="9" t="s">
        <v>1412</v>
      </c>
      <c r="L929" s="9">
        <v>632</v>
      </c>
      <c r="M929" s="9" t="s">
        <v>1381</v>
      </c>
      <c r="N929" s="8" t="str">
        <f t="shared" si="14"/>
        <v xml:space="preserve">Rejected </v>
      </c>
      <c r="O929" s="90" t="s">
        <v>2007</v>
      </c>
      <c r="P929" s="90" t="s">
        <v>2007</v>
      </c>
      <c r="Q929" s="9"/>
      <c r="R929" s="9">
        <v>48</v>
      </c>
      <c r="S929" s="9">
        <v>6.2</v>
      </c>
      <c r="T929" s="3"/>
      <c r="U929" s="13"/>
      <c r="V929" s="4"/>
    </row>
    <row r="930" spans="1:22">
      <c r="A930" s="8" t="s">
        <v>2948</v>
      </c>
      <c r="B930" s="8" t="s">
        <v>1156</v>
      </c>
      <c r="C930" s="8" t="s">
        <v>16</v>
      </c>
      <c r="D930" s="8" t="s">
        <v>1360</v>
      </c>
      <c r="E930" s="8" t="s">
        <v>1380</v>
      </c>
      <c r="F930" s="8" t="s">
        <v>1384</v>
      </c>
      <c r="G930" s="8">
        <v>19.12</v>
      </c>
      <c r="H930" s="8">
        <v>8.1999999999999993</v>
      </c>
      <c r="I930" s="8">
        <v>0.17710000000000001</v>
      </c>
      <c r="J930" s="8">
        <v>0.38950000000000001</v>
      </c>
      <c r="K930" s="8" t="s">
        <v>1358</v>
      </c>
      <c r="L930" s="8">
        <v>704</v>
      </c>
      <c r="M930" s="8" t="s">
        <v>1386</v>
      </c>
      <c r="N930" s="8" t="str">
        <f t="shared" si="14"/>
        <v>Rejected</v>
      </c>
      <c r="O930" s="89" t="s">
        <v>1107</v>
      </c>
      <c r="P930" s="89" t="s">
        <v>1107</v>
      </c>
      <c r="Q930" s="8"/>
      <c r="R930" s="8">
        <v>60</v>
      </c>
      <c r="S930" s="8">
        <v>6.49</v>
      </c>
      <c r="T930" s="2"/>
      <c r="U930" s="12"/>
      <c r="V930" s="4"/>
    </row>
    <row r="931" spans="1:22">
      <c r="A931" s="9" t="s">
        <v>2949</v>
      </c>
      <c r="B931" s="9" t="s">
        <v>1240</v>
      </c>
      <c r="C931" s="9" t="s">
        <v>41</v>
      </c>
      <c r="D931" s="9" t="s">
        <v>10</v>
      </c>
      <c r="E931" s="9" t="s">
        <v>1380</v>
      </c>
      <c r="F931" s="9" t="s">
        <v>1375</v>
      </c>
      <c r="G931" s="9">
        <v>86.41</v>
      </c>
      <c r="H931" s="9">
        <v>16.579999999999998</v>
      </c>
      <c r="I931" s="9">
        <v>0.95860000000000001</v>
      </c>
      <c r="J931" s="9">
        <v>2.1280000000000001</v>
      </c>
      <c r="K931" s="9" t="s">
        <v>1358</v>
      </c>
      <c r="L931" s="9">
        <v>797</v>
      </c>
      <c r="M931" s="9" t="s">
        <v>1381</v>
      </c>
      <c r="N931" s="8" t="str">
        <f t="shared" si="14"/>
        <v xml:space="preserve">Rejected </v>
      </c>
      <c r="O931" s="90" t="s">
        <v>1807</v>
      </c>
      <c r="P931" s="90" t="s">
        <v>1807</v>
      </c>
      <c r="Q931" s="9"/>
      <c r="R931" s="9">
        <v>60</v>
      </c>
      <c r="S931" s="9">
        <v>15.73</v>
      </c>
      <c r="T931" s="3"/>
      <c r="U931" s="13"/>
      <c r="V931" s="4"/>
    </row>
    <row r="932" spans="1:22">
      <c r="A932" s="8" t="s">
        <v>2950</v>
      </c>
      <c r="B932" s="8" t="s">
        <v>240</v>
      </c>
      <c r="C932" s="8" t="s">
        <v>38</v>
      </c>
      <c r="D932" s="8" t="s">
        <v>10</v>
      </c>
      <c r="E932" s="8" t="s">
        <v>1380</v>
      </c>
      <c r="F932" s="8" t="s">
        <v>1384</v>
      </c>
      <c r="G932" s="8">
        <v>87.64</v>
      </c>
      <c r="H932" s="8">
        <v>7.73</v>
      </c>
      <c r="I932" s="8">
        <v>1.3429</v>
      </c>
      <c r="J932" s="8">
        <v>2.7353999999999998</v>
      </c>
      <c r="K932" s="8" t="s">
        <v>1385</v>
      </c>
      <c r="L932" s="8">
        <v>644</v>
      </c>
      <c r="M932" s="8" t="s">
        <v>1396</v>
      </c>
      <c r="N932" s="8" t="str">
        <f t="shared" si="14"/>
        <v>Approved</v>
      </c>
      <c r="O932" s="89" t="s">
        <v>652</v>
      </c>
      <c r="P932" s="89" t="s">
        <v>652</v>
      </c>
      <c r="Q932" s="8" t="s">
        <v>1597</v>
      </c>
      <c r="R932" s="8">
        <v>36</v>
      </c>
      <c r="S932" s="8">
        <v>0</v>
      </c>
      <c r="T932" s="2"/>
      <c r="U932" s="12"/>
      <c r="V932" s="4"/>
    </row>
    <row r="933" spans="1:22">
      <c r="A933" s="9" t="s">
        <v>2951</v>
      </c>
      <c r="B933" s="9" t="s">
        <v>828</v>
      </c>
      <c r="C933" s="9" t="s">
        <v>28</v>
      </c>
      <c r="D933" s="9" t="s">
        <v>1360</v>
      </c>
      <c r="E933" s="9" t="s">
        <v>1411</v>
      </c>
      <c r="F933" s="9" t="s">
        <v>1375</v>
      </c>
      <c r="G933" s="9">
        <v>19.670000000000002</v>
      </c>
      <c r="H933" s="9">
        <v>11.04</v>
      </c>
      <c r="I933" s="9">
        <v>0.112</v>
      </c>
      <c r="J933" s="9">
        <v>0.64429999999999998</v>
      </c>
      <c r="K933" s="9"/>
      <c r="L933" s="9">
        <v>793</v>
      </c>
      <c r="M933" s="9" t="s">
        <v>1386</v>
      </c>
      <c r="N933" s="8" t="str">
        <f t="shared" si="14"/>
        <v>Rejected</v>
      </c>
      <c r="O933" s="90" t="s">
        <v>1476</v>
      </c>
      <c r="P933" s="90" t="s">
        <v>1476</v>
      </c>
      <c r="Q933" s="9"/>
      <c r="R933" s="9">
        <v>36</v>
      </c>
      <c r="S933" s="9">
        <v>17</v>
      </c>
      <c r="T933" s="3"/>
      <c r="U933" s="13"/>
      <c r="V933" s="4"/>
    </row>
    <row r="934" spans="1:22">
      <c r="A934" s="8" t="s">
        <v>2952</v>
      </c>
      <c r="B934" s="8" t="s">
        <v>584</v>
      </c>
      <c r="C934" s="8" t="s">
        <v>38</v>
      </c>
      <c r="D934" s="8" t="s">
        <v>1360</v>
      </c>
      <c r="E934" s="8" t="s">
        <v>1400</v>
      </c>
      <c r="F934" s="8" t="s">
        <v>1390</v>
      </c>
      <c r="G934" s="8">
        <v>17.920000000000002</v>
      </c>
      <c r="H934" s="8">
        <v>15.94</v>
      </c>
      <c r="I934" s="8">
        <v>0.10639999999999999</v>
      </c>
      <c r="J934" s="8">
        <v>0.26240000000000002</v>
      </c>
      <c r="K934" s="8" t="s">
        <v>1376</v>
      </c>
      <c r="L934" s="8">
        <v>835</v>
      </c>
      <c r="M934" s="8" t="s">
        <v>1403</v>
      </c>
      <c r="N934" s="8" t="str">
        <f t="shared" si="14"/>
        <v>Approved</v>
      </c>
      <c r="O934" s="89" t="s">
        <v>2261</v>
      </c>
      <c r="P934" s="89" t="s">
        <v>2261</v>
      </c>
      <c r="Q934" s="8" t="s">
        <v>1540</v>
      </c>
      <c r="R934" s="8">
        <v>180</v>
      </c>
      <c r="S934" s="8">
        <v>14.32</v>
      </c>
      <c r="T934" s="2"/>
      <c r="U934" s="12"/>
      <c r="V934" s="4"/>
    </row>
    <row r="935" spans="1:22">
      <c r="A935" s="9" t="s">
        <v>2953</v>
      </c>
      <c r="B935" s="9" t="s">
        <v>1215</v>
      </c>
      <c r="C935" s="9" t="s">
        <v>20</v>
      </c>
      <c r="D935" s="9" t="s">
        <v>1360</v>
      </c>
      <c r="E935" s="9" t="s">
        <v>1411</v>
      </c>
      <c r="F935" s="9" t="s">
        <v>1384</v>
      </c>
      <c r="G935" s="9">
        <v>88.32</v>
      </c>
      <c r="H935" s="9">
        <v>17.32</v>
      </c>
      <c r="I935" s="9">
        <v>1.3333999999999999</v>
      </c>
      <c r="J935" s="9">
        <v>2.5630999999999999</v>
      </c>
      <c r="K935" s="9" t="s">
        <v>1395</v>
      </c>
      <c r="L935" s="9">
        <v>814</v>
      </c>
      <c r="M935" s="9" t="s">
        <v>1377</v>
      </c>
      <c r="N935" s="8" t="str">
        <f t="shared" si="14"/>
        <v>Approved</v>
      </c>
      <c r="O935" s="90" t="s">
        <v>1082</v>
      </c>
      <c r="P935" s="90" t="s">
        <v>1082</v>
      </c>
      <c r="Q935" s="9" t="s">
        <v>1097</v>
      </c>
      <c r="R935" s="9">
        <v>48</v>
      </c>
      <c r="S935" s="9">
        <v>64.91</v>
      </c>
      <c r="T935" s="3"/>
      <c r="U935" s="13"/>
      <c r="V935" s="4"/>
    </row>
    <row r="936" spans="1:22">
      <c r="A936" s="8" t="s">
        <v>2954</v>
      </c>
      <c r="B936" s="8" t="s">
        <v>1244</v>
      </c>
      <c r="C936" s="8" t="s">
        <v>38</v>
      </c>
      <c r="D936" s="8" t="s">
        <v>44</v>
      </c>
      <c r="E936" s="8" t="s">
        <v>1389</v>
      </c>
      <c r="F936" s="8" t="s">
        <v>1375</v>
      </c>
      <c r="G936" s="8">
        <v>46.03</v>
      </c>
      <c r="H936" s="8">
        <v>13.57</v>
      </c>
      <c r="I936" s="8">
        <v>0.89649999999999996</v>
      </c>
      <c r="J936" s="8">
        <v>2.2006999999999999</v>
      </c>
      <c r="K936" s="8" t="s">
        <v>1385</v>
      </c>
      <c r="L936" s="8">
        <v>588</v>
      </c>
      <c r="M936" s="8" t="s">
        <v>1386</v>
      </c>
      <c r="N936" s="8" t="str">
        <f t="shared" si="14"/>
        <v>Rejected</v>
      </c>
      <c r="O936" s="89" t="s">
        <v>1120</v>
      </c>
      <c r="P936" s="89" t="s">
        <v>1120</v>
      </c>
      <c r="Q936" s="8"/>
      <c r="R936" s="8">
        <v>24</v>
      </c>
      <c r="S936" s="8">
        <v>0</v>
      </c>
      <c r="T936" s="2"/>
      <c r="U936" s="12"/>
      <c r="V936" s="4"/>
    </row>
    <row r="937" spans="1:22">
      <c r="A937" s="9" t="s">
        <v>2955</v>
      </c>
      <c r="B937" s="9" t="s">
        <v>369</v>
      </c>
      <c r="C937" s="9" t="s">
        <v>20</v>
      </c>
      <c r="D937" s="9" t="s">
        <v>23</v>
      </c>
      <c r="E937" s="9" t="s">
        <v>1389</v>
      </c>
      <c r="F937" s="9" t="s">
        <v>1384</v>
      </c>
      <c r="G937" s="9">
        <v>67.63</v>
      </c>
      <c r="H937" s="9">
        <v>15.54</v>
      </c>
      <c r="I937" s="9">
        <v>0.56520000000000004</v>
      </c>
      <c r="J937" s="9">
        <v>2.3622999999999998</v>
      </c>
      <c r="K937" s="9" t="s">
        <v>1376</v>
      </c>
      <c r="L937" s="9">
        <v>812</v>
      </c>
      <c r="M937" s="9" t="s">
        <v>1381</v>
      </c>
      <c r="N937" s="8" t="str">
        <f t="shared" si="14"/>
        <v xml:space="preserve">Rejected </v>
      </c>
      <c r="O937" s="90" t="s">
        <v>585</v>
      </c>
      <c r="P937" s="90" t="s">
        <v>585</v>
      </c>
      <c r="Q937" s="9"/>
      <c r="R937" s="9">
        <v>36</v>
      </c>
      <c r="S937" s="9">
        <v>37.14</v>
      </c>
      <c r="T937" s="3"/>
      <c r="U937" s="13"/>
      <c r="V937" s="4"/>
    </row>
    <row r="938" spans="1:22">
      <c r="A938" s="8" t="s">
        <v>2956</v>
      </c>
      <c r="B938" s="8" t="s">
        <v>1068</v>
      </c>
      <c r="C938" s="8" t="s">
        <v>7</v>
      </c>
      <c r="D938" s="8" t="s">
        <v>44</v>
      </c>
      <c r="E938" s="8" t="s">
        <v>1400</v>
      </c>
      <c r="F938" s="8" t="s">
        <v>1375</v>
      </c>
      <c r="G938" s="8">
        <v>39.18</v>
      </c>
      <c r="H938" s="8">
        <v>12.15</v>
      </c>
      <c r="I938" s="8">
        <v>0.56569999999999998</v>
      </c>
      <c r="J938" s="8">
        <v>0.69479999999999997</v>
      </c>
      <c r="K938" s="8" t="s">
        <v>1358</v>
      </c>
      <c r="L938" s="8">
        <v>690</v>
      </c>
      <c r="M938" s="8" t="s">
        <v>1386</v>
      </c>
      <c r="N938" s="8" t="str">
        <f t="shared" si="14"/>
        <v>Rejected</v>
      </c>
      <c r="O938" s="89" t="s">
        <v>2957</v>
      </c>
      <c r="P938" s="89" t="s">
        <v>2957</v>
      </c>
      <c r="Q938" s="8"/>
      <c r="R938" s="8">
        <v>84</v>
      </c>
      <c r="S938" s="8">
        <v>25.06</v>
      </c>
      <c r="T938" s="2"/>
      <c r="U938" s="12"/>
      <c r="V938" s="4"/>
    </row>
    <row r="939" spans="1:22">
      <c r="A939" s="9" t="s">
        <v>2958</v>
      </c>
      <c r="B939" s="9" t="s">
        <v>1213</v>
      </c>
      <c r="C939" s="9" t="s">
        <v>24</v>
      </c>
      <c r="D939" s="9" t="s">
        <v>1360</v>
      </c>
      <c r="E939" s="9" t="s">
        <v>1380</v>
      </c>
      <c r="F939" s="9" t="s">
        <v>1390</v>
      </c>
      <c r="G939" s="9">
        <v>13.62</v>
      </c>
      <c r="H939" s="9">
        <v>18.02</v>
      </c>
      <c r="I939" s="9">
        <v>9.1999999999999998E-2</v>
      </c>
      <c r="J939" s="9">
        <v>0.2104</v>
      </c>
      <c r="K939" s="9" t="s">
        <v>1385</v>
      </c>
      <c r="L939" s="9">
        <v>878</v>
      </c>
      <c r="M939" s="9" t="s">
        <v>1426</v>
      </c>
      <c r="N939" s="8" t="str">
        <f t="shared" si="14"/>
        <v>Under Review</v>
      </c>
      <c r="O939" s="90" t="s">
        <v>2397</v>
      </c>
      <c r="P939" s="90" t="s">
        <v>2397</v>
      </c>
      <c r="Q939" s="9"/>
      <c r="R939" s="9">
        <v>240</v>
      </c>
      <c r="S939" s="9">
        <v>0</v>
      </c>
      <c r="T939" s="3"/>
      <c r="U939" s="13"/>
      <c r="V939" s="4"/>
    </row>
    <row r="940" spans="1:22">
      <c r="A940" s="8" t="s">
        <v>2959</v>
      </c>
      <c r="B940" s="8" t="s">
        <v>437</v>
      </c>
      <c r="C940" s="8" t="s">
        <v>38</v>
      </c>
      <c r="D940" s="8" t="s">
        <v>31</v>
      </c>
      <c r="E940" s="8" t="s">
        <v>1408</v>
      </c>
      <c r="F940" s="8" t="s">
        <v>1390</v>
      </c>
      <c r="G940" s="8">
        <v>50.25</v>
      </c>
      <c r="H940" s="8">
        <v>7.68</v>
      </c>
      <c r="I940" s="8">
        <v>0.79110000000000003</v>
      </c>
      <c r="J940" s="8">
        <v>1.5671999999999999</v>
      </c>
      <c r="K940" s="8" t="s">
        <v>1376</v>
      </c>
      <c r="L940" s="8">
        <v>560</v>
      </c>
      <c r="M940" s="8" t="s">
        <v>1377</v>
      </c>
      <c r="N940" s="8" t="str">
        <f t="shared" si="14"/>
        <v>Approved</v>
      </c>
      <c r="O940" s="89" t="s">
        <v>2960</v>
      </c>
      <c r="P940" s="89" t="s">
        <v>2960</v>
      </c>
      <c r="Q940" s="8" t="s">
        <v>2381</v>
      </c>
      <c r="R940" s="8">
        <v>36</v>
      </c>
      <c r="S940" s="8">
        <v>45.74</v>
      </c>
      <c r="T940" s="2"/>
      <c r="U940" s="12"/>
      <c r="V940" s="4"/>
    </row>
    <row r="941" spans="1:22">
      <c r="A941" s="9" t="s">
        <v>2961</v>
      </c>
      <c r="B941" s="9" t="s">
        <v>328</v>
      </c>
      <c r="C941" s="9" t="s">
        <v>41</v>
      </c>
      <c r="D941" s="9" t="s">
        <v>31</v>
      </c>
      <c r="E941" s="9" t="s">
        <v>1411</v>
      </c>
      <c r="F941" s="9" t="s">
        <v>1384</v>
      </c>
      <c r="G941" s="9">
        <v>14.7</v>
      </c>
      <c r="H941" s="9">
        <v>10.89</v>
      </c>
      <c r="I941" s="9">
        <v>0.18529999999999999</v>
      </c>
      <c r="J941" s="9">
        <v>0.48049999999999998</v>
      </c>
      <c r="K941" s="9" t="s">
        <v>1412</v>
      </c>
      <c r="L941" s="9">
        <v>739</v>
      </c>
      <c r="M941" s="9" t="s">
        <v>1426</v>
      </c>
      <c r="N941" s="8" t="str">
        <f t="shared" si="14"/>
        <v>Under Review</v>
      </c>
      <c r="O941" s="90" t="s">
        <v>1856</v>
      </c>
      <c r="P941" s="90" t="s">
        <v>1856</v>
      </c>
      <c r="Q941" s="9"/>
      <c r="R941" s="9">
        <v>36</v>
      </c>
      <c r="S941" s="9">
        <v>9</v>
      </c>
      <c r="T941" s="3"/>
      <c r="U941" s="13"/>
      <c r="V941" s="4"/>
    </row>
    <row r="942" spans="1:22">
      <c r="A942" s="8" t="s">
        <v>2962</v>
      </c>
      <c r="B942" s="8" t="s">
        <v>76</v>
      </c>
      <c r="C942" s="8" t="s">
        <v>35</v>
      </c>
      <c r="D942" s="8" t="s">
        <v>31</v>
      </c>
      <c r="E942" s="8" t="s">
        <v>1389</v>
      </c>
      <c r="F942" s="8" t="s">
        <v>1390</v>
      </c>
      <c r="G942" s="8">
        <v>86.3</v>
      </c>
      <c r="H942" s="8">
        <v>10.45</v>
      </c>
      <c r="I942" s="8">
        <v>1.0466</v>
      </c>
      <c r="J942" s="8">
        <v>1.1620999999999999</v>
      </c>
      <c r="K942" s="8" t="s">
        <v>1376</v>
      </c>
      <c r="L942" s="8">
        <v>848</v>
      </c>
      <c r="M942" s="8" t="s">
        <v>1403</v>
      </c>
      <c r="N942" s="8" t="str">
        <f t="shared" si="14"/>
        <v>Approved</v>
      </c>
      <c r="O942" s="89" t="s">
        <v>1841</v>
      </c>
      <c r="P942" s="89" t="s">
        <v>1841</v>
      </c>
      <c r="Q942" s="8" t="s">
        <v>2963</v>
      </c>
      <c r="R942" s="8">
        <v>120</v>
      </c>
      <c r="S942" s="8">
        <v>64.709999999999994</v>
      </c>
      <c r="T942" s="2"/>
      <c r="U942" s="12"/>
      <c r="V942" s="4"/>
    </row>
    <row r="943" spans="1:22">
      <c r="A943" s="9" t="s">
        <v>2964</v>
      </c>
      <c r="B943" s="9" t="s">
        <v>103</v>
      </c>
      <c r="C943" s="9" t="s">
        <v>38</v>
      </c>
      <c r="D943" s="9" t="s">
        <v>10</v>
      </c>
      <c r="E943" s="9" t="s">
        <v>1411</v>
      </c>
      <c r="F943" s="9" t="s">
        <v>1390</v>
      </c>
      <c r="G943" s="9">
        <v>46.27</v>
      </c>
      <c r="H943" s="9">
        <v>12.98</v>
      </c>
      <c r="I943" s="9">
        <v>0.61939999999999995</v>
      </c>
      <c r="J943" s="9">
        <v>1.0523</v>
      </c>
      <c r="K943" s="9" t="s">
        <v>1376</v>
      </c>
      <c r="L943" s="9">
        <v>566</v>
      </c>
      <c r="M943" s="9" t="s">
        <v>1426</v>
      </c>
      <c r="N943" s="8" t="str">
        <f t="shared" si="14"/>
        <v>Under Review</v>
      </c>
      <c r="O943" s="90" t="s">
        <v>760</v>
      </c>
      <c r="P943" s="90" t="s">
        <v>760</v>
      </c>
      <c r="Q943" s="9"/>
      <c r="R943" s="9">
        <v>60</v>
      </c>
      <c r="S943" s="9">
        <v>42.13</v>
      </c>
      <c r="T943" s="3"/>
      <c r="U943" s="13"/>
      <c r="V943" s="4"/>
    </row>
    <row r="944" spans="1:22">
      <c r="A944" s="8" t="s">
        <v>2965</v>
      </c>
      <c r="B944" s="8" t="s">
        <v>782</v>
      </c>
      <c r="C944" s="8" t="s">
        <v>24</v>
      </c>
      <c r="D944" s="8" t="s">
        <v>10</v>
      </c>
      <c r="E944" s="8" t="s">
        <v>1400</v>
      </c>
      <c r="F944" s="8" t="s">
        <v>1375</v>
      </c>
      <c r="G944" s="8">
        <v>25.01</v>
      </c>
      <c r="H944" s="8">
        <v>13.21</v>
      </c>
      <c r="I944" s="8">
        <v>0.3614</v>
      </c>
      <c r="J944" s="8">
        <v>0.67359999999999998</v>
      </c>
      <c r="K944" s="8" t="s">
        <v>1376</v>
      </c>
      <c r="L944" s="8">
        <v>828</v>
      </c>
      <c r="M944" s="8" t="s">
        <v>1381</v>
      </c>
      <c r="N944" s="8" t="str">
        <f t="shared" si="14"/>
        <v xml:space="preserve">Rejected </v>
      </c>
      <c r="O944" s="89" t="s">
        <v>1609</v>
      </c>
      <c r="P944" s="89" t="s">
        <v>1609</v>
      </c>
      <c r="Q944" s="8"/>
      <c r="R944" s="8">
        <v>48</v>
      </c>
      <c r="S944" s="8">
        <v>4.7699999999999996</v>
      </c>
      <c r="T944" s="2"/>
      <c r="U944" s="12"/>
      <c r="V944" s="4"/>
    </row>
    <row r="945" spans="1:22">
      <c r="A945" s="9" t="s">
        <v>2966</v>
      </c>
      <c r="B945" s="9" t="s">
        <v>820</v>
      </c>
      <c r="C945" s="9" t="s">
        <v>7</v>
      </c>
      <c r="D945" s="9" t="s">
        <v>31</v>
      </c>
      <c r="E945" s="9" t="s">
        <v>1408</v>
      </c>
      <c r="F945" s="9" t="s">
        <v>1375</v>
      </c>
      <c r="G945" s="9">
        <v>1.98</v>
      </c>
      <c r="H945" s="9">
        <v>14.79</v>
      </c>
      <c r="I945" s="9">
        <v>2.52E-2</v>
      </c>
      <c r="J945" s="9">
        <v>3.1699999999999999E-2</v>
      </c>
      <c r="K945" s="9" t="s">
        <v>1385</v>
      </c>
      <c r="L945" s="9">
        <v>655</v>
      </c>
      <c r="M945" s="9" t="s">
        <v>1426</v>
      </c>
      <c r="N945" s="8" t="str">
        <f t="shared" si="14"/>
        <v>Under Review</v>
      </c>
      <c r="O945" s="90" t="s">
        <v>1444</v>
      </c>
      <c r="P945" s="90" t="s">
        <v>1444</v>
      </c>
      <c r="Q945" s="9"/>
      <c r="R945" s="9">
        <v>120</v>
      </c>
      <c r="S945" s="9">
        <v>0</v>
      </c>
      <c r="T945" s="3"/>
      <c r="U945" s="13"/>
      <c r="V945" s="4"/>
    </row>
    <row r="946" spans="1:22">
      <c r="A946" s="8" t="s">
        <v>2967</v>
      </c>
      <c r="B946" s="8" t="s">
        <v>119</v>
      </c>
      <c r="C946" s="8" t="s">
        <v>16</v>
      </c>
      <c r="D946" s="8" t="s">
        <v>44</v>
      </c>
      <c r="E946" s="8" t="s">
        <v>1389</v>
      </c>
      <c r="F946" s="8" t="s">
        <v>1375</v>
      </c>
      <c r="G946" s="8">
        <v>4.87</v>
      </c>
      <c r="H946" s="8">
        <v>13.58</v>
      </c>
      <c r="I946" s="8">
        <v>9.0200000000000002E-2</v>
      </c>
      <c r="J946" s="8">
        <v>0.43630000000000002</v>
      </c>
      <c r="K946" s="8" t="s">
        <v>1358</v>
      </c>
      <c r="L946" s="8">
        <v>579</v>
      </c>
      <c r="M946" s="8" t="s">
        <v>1386</v>
      </c>
      <c r="N946" s="8" t="str">
        <f t="shared" si="14"/>
        <v>Rejected</v>
      </c>
      <c r="O946" s="89" t="s">
        <v>2968</v>
      </c>
      <c r="P946" s="89" t="s">
        <v>2968</v>
      </c>
      <c r="Q946" s="8"/>
      <c r="R946" s="8">
        <v>12</v>
      </c>
      <c r="S946" s="8">
        <v>2.7</v>
      </c>
      <c r="T946" s="2"/>
      <c r="U946" s="12"/>
      <c r="V946" s="4"/>
    </row>
    <row r="947" spans="1:22">
      <c r="A947" s="9" t="s">
        <v>2969</v>
      </c>
      <c r="B947" s="9" t="s">
        <v>1108</v>
      </c>
      <c r="C947" s="9" t="s">
        <v>20</v>
      </c>
      <c r="D947" s="9" t="s">
        <v>10</v>
      </c>
      <c r="E947" s="9" t="s">
        <v>1411</v>
      </c>
      <c r="F947" s="9" t="s">
        <v>1390</v>
      </c>
      <c r="G947" s="9">
        <v>57.74</v>
      </c>
      <c r="H947" s="9">
        <v>14.82</v>
      </c>
      <c r="I947" s="9">
        <v>0.32429999999999998</v>
      </c>
      <c r="J947" s="9">
        <v>0.80100000000000005</v>
      </c>
      <c r="K947" s="9" t="s">
        <v>1412</v>
      </c>
      <c r="L947" s="9">
        <v>714</v>
      </c>
      <c r="M947" s="9" t="s">
        <v>1381</v>
      </c>
      <c r="N947" s="8" t="str">
        <f t="shared" si="14"/>
        <v xml:space="preserve">Rejected </v>
      </c>
      <c r="O947" s="90" t="s">
        <v>180</v>
      </c>
      <c r="P947" s="90" t="s">
        <v>180</v>
      </c>
      <c r="Q947" s="9"/>
      <c r="R947" s="9">
        <v>180</v>
      </c>
      <c r="S947" s="9">
        <v>36.15</v>
      </c>
      <c r="T947" s="3"/>
      <c r="U947" s="13"/>
      <c r="V947" s="4"/>
    </row>
    <row r="948" spans="1:22">
      <c r="A948" s="8" t="s">
        <v>2970</v>
      </c>
      <c r="B948" s="8" t="s">
        <v>1210</v>
      </c>
      <c r="C948" s="8" t="s">
        <v>12</v>
      </c>
      <c r="D948" s="8" t="s">
        <v>23</v>
      </c>
      <c r="E948" s="8" t="s">
        <v>1408</v>
      </c>
      <c r="F948" s="8" t="s">
        <v>1375</v>
      </c>
      <c r="G948" s="8">
        <v>98.44</v>
      </c>
      <c r="H948" s="8">
        <v>9.14</v>
      </c>
      <c r="I948" s="8">
        <v>1.9098999999999999</v>
      </c>
      <c r="J948" s="8">
        <v>1.5908</v>
      </c>
      <c r="K948" s="8" t="s">
        <v>1385</v>
      </c>
      <c r="L948" s="8">
        <v>784</v>
      </c>
      <c r="M948" s="8" t="s">
        <v>1396</v>
      </c>
      <c r="N948" s="8" t="str">
        <f t="shared" si="14"/>
        <v>Approved</v>
      </c>
      <c r="O948" s="89" t="s">
        <v>2971</v>
      </c>
      <c r="P948" s="89" t="s">
        <v>2971</v>
      </c>
      <c r="Q948" s="8" t="s">
        <v>2972</v>
      </c>
      <c r="R948" s="8">
        <v>84</v>
      </c>
      <c r="S948" s="8">
        <v>0</v>
      </c>
      <c r="T948" s="2"/>
      <c r="U948" s="12"/>
      <c r="V948" s="4"/>
    </row>
    <row r="949" spans="1:22">
      <c r="A949" s="9" t="s">
        <v>2973</v>
      </c>
      <c r="B949" s="9" t="s">
        <v>630</v>
      </c>
      <c r="C949" s="9" t="s">
        <v>32</v>
      </c>
      <c r="D949" s="9" t="s">
        <v>10</v>
      </c>
      <c r="E949" s="9" t="s">
        <v>1411</v>
      </c>
      <c r="F949" s="9" t="s">
        <v>1390</v>
      </c>
      <c r="G949" s="9">
        <v>36.229999999999997</v>
      </c>
      <c r="H949" s="9">
        <v>17.52</v>
      </c>
      <c r="I949" s="9">
        <v>0.6976</v>
      </c>
      <c r="J949" s="9">
        <v>0.64170000000000005</v>
      </c>
      <c r="K949" s="9" t="s">
        <v>1412</v>
      </c>
      <c r="L949" s="9">
        <v>835</v>
      </c>
      <c r="M949" s="9" t="s">
        <v>1396</v>
      </c>
      <c r="N949" s="8" t="str">
        <f t="shared" si="14"/>
        <v>Approved</v>
      </c>
      <c r="O949" s="90" t="s">
        <v>2695</v>
      </c>
      <c r="P949" s="90" t="s">
        <v>2695</v>
      </c>
      <c r="Q949" s="9" t="s">
        <v>2278</v>
      </c>
      <c r="R949" s="9">
        <v>120</v>
      </c>
      <c r="S949" s="9">
        <v>21.03</v>
      </c>
      <c r="T949" s="3"/>
      <c r="U949" s="13"/>
      <c r="V949" s="4"/>
    </row>
    <row r="950" spans="1:22">
      <c r="A950" s="8" t="s">
        <v>2974</v>
      </c>
      <c r="B950" s="8" t="s">
        <v>985</v>
      </c>
      <c r="C950" s="8" t="s">
        <v>24</v>
      </c>
      <c r="D950" s="8" t="s">
        <v>44</v>
      </c>
      <c r="E950" s="8" t="s">
        <v>1400</v>
      </c>
      <c r="F950" s="8" t="s">
        <v>1390</v>
      </c>
      <c r="G950" s="8">
        <v>6.13</v>
      </c>
      <c r="H950" s="8">
        <v>17.55</v>
      </c>
      <c r="I950" s="8">
        <v>0.1145</v>
      </c>
      <c r="J950" s="8">
        <v>0.30470000000000003</v>
      </c>
      <c r="K950" s="8" t="s">
        <v>1358</v>
      </c>
      <c r="L950" s="8">
        <v>829</v>
      </c>
      <c r="M950" s="8" t="s">
        <v>1377</v>
      </c>
      <c r="N950" s="8" t="str">
        <f t="shared" si="14"/>
        <v>Approved</v>
      </c>
      <c r="O950" s="89" t="s">
        <v>2417</v>
      </c>
      <c r="P950" s="89" t="s">
        <v>2417</v>
      </c>
      <c r="Q950" s="8" t="s">
        <v>399</v>
      </c>
      <c r="R950" s="8">
        <v>24</v>
      </c>
      <c r="S950" s="8">
        <v>5.19</v>
      </c>
      <c r="T950" s="2"/>
      <c r="U950" s="12"/>
      <c r="V950" s="4"/>
    </row>
    <row r="951" spans="1:22">
      <c r="A951" s="9" t="s">
        <v>2975</v>
      </c>
      <c r="B951" s="9" t="s">
        <v>946</v>
      </c>
      <c r="C951" s="9" t="s">
        <v>20</v>
      </c>
      <c r="D951" s="9" t="s">
        <v>44</v>
      </c>
      <c r="E951" s="9" t="s">
        <v>1408</v>
      </c>
      <c r="F951" s="9" t="s">
        <v>1390</v>
      </c>
      <c r="G951" s="9">
        <v>13.16</v>
      </c>
      <c r="H951" s="9">
        <v>17.61</v>
      </c>
      <c r="I951" s="9">
        <v>0.12559999999999999</v>
      </c>
      <c r="J951" s="9">
        <v>0.33139999999999997</v>
      </c>
      <c r="K951" s="9" t="s">
        <v>1395</v>
      </c>
      <c r="L951" s="9">
        <v>703</v>
      </c>
      <c r="M951" s="9" t="s">
        <v>1403</v>
      </c>
      <c r="N951" s="8" t="str">
        <f t="shared" si="14"/>
        <v>Approved</v>
      </c>
      <c r="O951" s="90" t="s">
        <v>1104</v>
      </c>
      <c r="P951" s="90" t="s">
        <v>1104</v>
      </c>
      <c r="Q951" s="9" t="s">
        <v>2523</v>
      </c>
      <c r="R951" s="9">
        <v>60</v>
      </c>
      <c r="S951" s="9">
        <v>6.73</v>
      </c>
      <c r="T951" s="3"/>
      <c r="U951" s="13"/>
      <c r="V951" s="4"/>
    </row>
    <row r="952" spans="1:22">
      <c r="A952" s="8" t="s">
        <v>2976</v>
      </c>
      <c r="B952" s="8" t="s">
        <v>854</v>
      </c>
      <c r="C952" s="8" t="s">
        <v>32</v>
      </c>
      <c r="D952" s="8" t="s">
        <v>31</v>
      </c>
      <c r="E952" s="8" t="s">
        <v>1389</v>
      </c>
      <c r="F952" s="8" t="s">
        <v>1375</v>
      </c>
      <c r="G952" s="8">
        <v>94.06</v>
      </c>
      <c r="H952" s="8">
        <v>16.16</v>
      </c>
      <c r="I952" s="8">
        <v>0.64810000000000001</v>
      </c>
      <c r="J952" s="8">
        <v>1.8768</v>
      </c>
      <c r="K952" s="8" t="s">
        <v>1412</v>
      </c>
      <c r="L952" s="8">
        <v>613</v>
      </c>
      <c r="M952" s="8" t="s">
        <v>1403</v>
      </c>
      <c r="N952" s="8" t="str">
        <f t="shared" si="14"/>
        <v>Approved</v>
      </c>
      <c r="O952" s="89" t="s">
        <v>1584</v>
      </c>
      <c r="P952" s="89" t="s">
        <v>1584</v>
      </c>
      <c r="Q952" s="8" t="s">
        <v>2119</v>
      </c>
      <c r="R952" s="8">
        <v>84</v>
      </c>
      <c r="S952" s="8">
        <v>47.6</v>
      </c>
      <c r="T952" s="2"/>
      <c r="U952" s="12"/>
      <c r="V952" s="4"/>
    </row>
    <row r="953" spans="1:22">
      <c r="A953" s="9" t="s">
        <v>2977</v>
      </c>
      <c r="B953" s="9" t="s">
        <v>339</v>
      </c>
      <c r="C953" s="9" t="s">
        <v>16</v>
      </c>
      <c r="D953" s="9" t="s">
        <v>1360</v>
      </c>
      <c r="E953" s="9" t="s">
        <v>1380</v>
      </c>
      <c r="F953" s="9" t="s">
        <v>1390</v>
      </c>
      <c r="G953" s="9">
        <v>1.78</v>
      </c>
      <c r="H953" s="9">
        <v>17.75</v>
      </c>
      <c r="I953" s="9">
        <v>2.6200000000000001E-2</v>
      </c>
      <c r="J953" s="9">
        <v>4.4999999999999998E-2</v>
      </c>
      <c r="K953" s="9" t="s">
        <v>1376</v>
      </c>
      <c r="L953" s="9">
        <v>608</v>
      </c>
      <c r="M953" s="9" t="s">
        <v>1396</v>
      </c>
      <c r="N953" s="8" t="str">
        <f t="shared" si="14"/>
        <v>Approved</v>
      </c>
      <c r="O953" s="90" t="s">
        <v>2978</v>
      </c>
      <c r="P953" s="90" t="s">
        <v>2978</v>
      </c>
      <c r="Q953" s="9" t="s">
        <v>2350</v>
      </c>
      <c r="R953" s="9">
        <v>60</v>
      </c>
      <c r="S953" s="9">
        <v>0.64</v>
      </c>
      <c r="T953" s="3"/>
      <c r="U953" s="13"/>
      <c r="V953" s="4"/>
    </row>
    <row r="954" spans="1:22">
      <c r="A954" s="8" t="s">
        <v>2979</v>
      </c>
      <c r="B954" s="8" t="s">
        <v>495</v>
      </c>
      <c r="C954" s="8" t="s">
        <v>28</v>
      </c>
      <c r="D954" s="8" t="s">
        <v>31</v>
      </c>
      <c r="E954" s="8" t="s">
        <v>1411</v>
      </c>
      <c r="F954" s="8" t="s">
        <v>1384</v>
      </c>
      <c r="G954" s="8">
        <v>60.48</v>
      </c>
      <c r="H954" s="8">
        <v>8.56</v>
      </c>
      <c r="I954" s="8">
        <v>1.05</v>
      </c>
      <c r="J954" s="8">
        <v>1.4923999999999999</v>
      </c>
      <c r="K954" s="8" t="s">
        <v>1358</v>
      </c>
      <c r="L954" s="8">
        <v>813</v>
      </c>
      <c r="M954" s="8" t="s">
        <v>1386</v>
      </c>
      <c r="N954" s="8" t="str">
        <f t="shared" si="14"/>
        <v>Rejected</v>
      </c>
      <c r="O954" s="89" t="s">
        <v>2980</v>
      </c>
      <c r="P954" s="89" t="s">
        <v>2980</v>
      </c>
      <c r="Q954" s="8"/>
      <c r="R954" s="8">
        <v>48</v>
      </c>
      <c r="S954" s="8">
        <v>6.36</v>
      </c>
      <c r="T954" s="2"/>
      <c r="U954" s="12"/>
      <c r="V954" s="4"/>
    </row>
    <row r="955" spans="1:22">
      <c r="A955" s="9" t="s">
        <v>2981</v>
      </c>
      <c r="B955" s="9" t="s">
        <v>495</v>
      </c>
      <c r="C955" s="9" t="s">
        <v>28</v>
      </c>
      <c r="D955" s="9" t="s">
        <v>31</v>
      </c>
      <c r="E955" s="9" t="s">
        <v>1389</v>
      </c>
      <c r="F955" s="9" t="s">
        <v>1384</v>
      </c>
      <c r="G955" s="9">
        <v>17.46</v>
      </c>
      <c r="H955" s="9">
        <v>17.39</v>
      </c>
      <c r="I955" s="9">
        <v>0.1021</v>
      </c>
      <c r="J955" s="9">
        <v>0.50729999999999997</v>
      </c>
      <c r="K955" s="9" t="s">
        <v>1376</v>
      </c>
      <c r="L955" s="9">
        <v>813</v>
      </c>
      <c r="M955" s="9" t="s">
        <v>1386</v>
      </c>
      <c r="N955" s="8" t="str">
        <f t="shared" si="14"/>
        <v>Rejected</v>
      </c>
      <c r="O955" s="90" t="s">
        <v>831</v>
      </c>
      <c r="P955" s="90" t="s">
        <v>831</v>
      </c>
      <c r="Q955" s="9"/>
      <c r="R955" s="9">
        <v>48</v>
      </c>
      <c r="S955" s="9">
        <v>15.79</v>
      </c>
      <c r="T955" s="3"/>
      <c r="U955" s="13"/>
      <c r="V955" s="4"/>
    </row>
    <row r="956" spans="1:22">
      <c r="A956" s="8" t="s">
        <v>2982</v>
      </c>
      <c r="B956" s="8" t="s">
        <v>1049</v>
      </c>
      <c r="C956" s="8" t="s">
        <v>35</v>
      </c>
      <c r="D956" s="8" t="s">
        <v>1360</v>
      </c>
      <c r="E956" s="8" t="s">
        <v>1374</v>
      </c>
      <c r="F956" s="8" t="s">
        <v>1384</v>
      </c>
      <c r="G956" s="8">
        <v>63.7</v>
      </c>
      <c r="H956" s="8">
        <v>9.23</v>
      </c>
      <c r="I956" s="8">
        <v>1.0565</v>
      </c>
      <c r="J956" s="8">
        <v>0.58260000000000001</v>
      </c>
      <c r="K956" s="8" t="s">
        <v>1358</v>
      </c>
      <c r="L956" s="8">
        <v>886</v>
      </c>
      <c r="M956" s="8" t="s">
        <v>1381</v>
      </c>
      <c r="N956" s="8" t="str">
        <f t="shared" si="14"/>
        <v xml:space="preserve">Rejected </v>
      </c>
      <c r="O956" s="89" t="s">
        <v>2443</v>
      </c>
      <c r="P956" s="89" t="s">
        <v>2443</v>
      </c>
      <c r="Q956" s="8"/>
      <c r="R956" s="8">
        <v>240</v>
      </c>
      <c r="S956" s="8">
        <v>39.799999999999997</v>
      </c>
      <c r="T956" s="2"/>
      <c r="U956" s="12"/>
      <c r="V956" s="4"/>
    </row>
    <row r="957" spans="1:22">
      <c r="A957" s="9" t="s">
        <v>2983</v>
      </c>
      <c r="B957" s="9" t="s">
        <v>541</v>
      </c>
      <c r="C957" s="9" t="s">
        <v>38</v>
      </c>
      <c r="D957" s="9" t="s">
        <v>31</v>
      </c>
      <c r="E957" s="9" t="s">
        <v>1389</v>
      </c>
      <c r="F957" s="9" t="s">
        <v>1384</v>
      </c>
      <c r="G957" s="9">
        <v>58.86</v>
      </c>
      <c r="H957" s="9">
        <v>14.99</v>
      </c>
      <c r="I957" s="9">
        <v>0.6</v>
      </c>
      <c r="J957" s="9">
        <v>1.1355</v>
      </c>
      <c r="K957" s="9" t="s">
        <v>1385</v>
      </c>
      <c r="L957" s="9">
        <v>604</v>
      </c>
      <c r="M957" s="9" t="s">
        <v>1377</v>
      </c>
      <c r="N957" s="8" t="str">
        <f t="shared" si="14"/>
        <v>Approved</v>
      </c>
      <c r="O957" s="90" t="s">
        <v>1487</v>
      </c>
      <c r="P957" s="90" t="s">
        <v>1487</v>
      </c>
      <c r="Q957" s="9" t="s">
        <v>2691</v>
      </c>
      <c r="R957" s="9">
        <v>84</v>
      </c>
      <c r="S957" s="9">
        <v>0</v>
      </c>
      <c r="T957" s="3"/>
      <c r="U957" s="13"/>
      <c r="V957" s="4"/>
    </row>
    <row r="958" spans="1:22">
      <c r="A958" s="8" t="s">
        <v>2984</v>
      </c>
      <c r="B958" s="8" t="s">
        <v>204</v>
      </c>
      <c r="C958" s="8" t="s">
        <v>35</v>
      </c>
      <c r="D958" s="8" t="s">
        <v>10</v>
      </c>
      <c r="E958" s="8" t="s">
        <v>1380</v>
      </c>
      <c r="F958" s="8" t="s">
        <v>1375</v>
      </c>
      <c r="G958" s="8">
        <v>91.71</v>
      </c>
      <c r="H958" s="8">
        <v>14.5</v>
      </c>
      <c r="I958" s="8">
        <v>0.95830000000000004</v>
      </c>
      <c r="J958" s="8">
        <v>4.4249999999999998</v>
      </c>
      <c r="K958" s="8" t="s">
        <v>1412</v>
      </c>
      <c r="L958" s="8">
        <v>765</v>
      </c>
      <c r="M958" s="8" t="s">
        <v>1377</v>
      </c>
      <c r="N958" s="8" t="str">
        <f t="shared" si="14"/>
        <v>Approved</v>
      </c>
      <c r="O958" s="89" t="s">
        <v>1951</v>
      </c>
      <c r="P958" s="89" t="s">
        <v>1951</v>
      </c>
      <c r="Q958" s="8" t="s">
        <v>2205</v>
      </c>
      <c r="R958" s="8">
        <v>24</v>
      </c>
      <c r="S958" s="8">
        <v>30.16</v>
      </c>
      <c r="T958" s="2"/>
      <c r="U958" s="12"/>
      <c r="V958" s="4"/>
    </row>
    <row r="959" spans="1:22">
      <c r="A959" s="9" t="s">
        <v>2985</v>
      </c>
      <c r="B959" s="9" t="s">
        <v>389</v>
      </c>
      <c r="C959" s="9" t="s">
        <v>28</v>
      </c>
      <c r="D959" s="9" t="s">
        <v>1360</v>
      </c>
      <c r="E959" s="9" t="s">
        <v>1408</v>
      </c>
      <c r="F959" s="9" t="s">
        <v>1375</v>
      </c>
      <c r="G959" s="9">
        <v>87.51</v>
      </c>
      <c r="H959" s="9">
        <v>16.88</v>
      </c>
      <c r="I959" s="9">
        <v>0.82579999999999998</v>
      </c>
      <c r="J959" s="9">
        <v>1.3392999999999999</v>
      </c>
      <c r="K959" s="9" t="s">
        <v>1385</v>
      </c>
      <c r="L959" s="9">
        <v>584</v>
      </c>
      <c r="M959" s="9" t="s">
        <v>1426</v>
      </c>
      <c r="N959" s="8" t="str">
        <f t="shared" si="14"/>
        <v>Under Review</v>
      </c>
      <c r="O959" s="90" t="s">
        <v>2404</v>
      </c>
      <c r="P959" s="90" t="s">
        <v>2404</v>
      </c>
      <c r="Q959" s="9"/>
      <c r="R959" s="9">
        <v>180</v>
      </c>
      <c r="S959" s="9">
        <v>0</v>
      </c>
      <c r="T959" s="3"/>
      <c r="U959" s="13"/>
      <c r="V959" s="4"/>
    </row>
    <row r="960" spans="1:22">
      <c r="A960" s="8" t="s">
        <v>2986</v>
      </c>
      <c r="B960" s="8" t="s">
        <v>723</v>
      </c>
      <c r="C960" s="8" t="s">
        <v>20</v>
      </c>
      <c r="D960" s="8" t="s">
        <v>31</v>
      </c>
      <c r="E960" s="8" t="s">
        <v>1408</v>
      </c>
      <c r="F960" s="8" t="s">
        <v>1390</v>
      </c>
      <c r="G960" s="8">
        <v>21.11</v>
      </c>
      <c r="H960" s="8">
        <v>12.87</v>
      </c>
      <c r="I960" s="8">
        <v>0.2747</v>
      </c>
      <c r="J960" s="8">
        <v>0.56499999999999995</v>
      </c>
      <c r="K960" s="8" t="s">
        <v>1395</v>
      </c>
      <c r="L960" s="8">
        <v>672</v>
      </c>
      <c r="M960" s="8" t="s">
        <v>1396</v>
      </c>
      <c r="N960" s="8" t="str">
        <f t="shared" si="14"/>
        <v>Approved</v>
      </c>
      <c r="O960" s="89" t="s">
        <v>1441</v>
      </c>
      <c r="P960" s="89" t="s">
        <v>1441</v>
      </c>
      <c r="Q960" s="8" t="s">
        <v>2987</v>
      </c>
      <c r="R960" s="8">
        <v>48</v>
      </c>
      <c r="S960" s="8">
        <v>9.67</v>
      </c>
      <c r="T960" s="2"/>
      <c r="U960" s="12"/>
      <c r="V960" s="4"/>
    </row>
    <row r="961" spans="1:22">
      <c r="A961" s="9" t="s">
        <v>2988</v>
      </c>
      <c r="B961" s="9" t="s">
        <v>369</v>
      </c>
      <c r="C961" s="9" t="s">
        <v>20</v>
      </c>
      <c r="D961" s="9" t="s">
        <v>23</v>
      </c>
      <c r="E961" s="9" t="s">
        <v>1411</v>
      </c>
      <c r="F961" s="9" t="s">
        <v>1384</v>
      </c>
      <c r="G961" s="9">
        <v>43.29</v>
      </c>
      <c r="H961" s="9">
        <v>12.72</v>
      </c>
      <c r="I961" s="9">
        <v>0.56379999999999997</v>
      </c>
      <c r="J961" s="9">
        <v>1.4528000000000001</v>
      </c>
      <c r="K961" s="9" t="s">
        <v>1358</v>
      </c>
      <c r="L961" s="9">
        <v>812</v>
      </c>
      <c r="M961" s="9" t="s">
        <v>1396</v>
      </c>
      <c r="N961" s="8" t="str">
        <f t="shared" si="14"/>
        <v>Approved</v>
      </c>
      <c r="O961" s="90" t="s">
        <v>1938</v>
      </c>
      <c r="P961" s="90" t="s">
        <v>1938</v>
      </c>
      <c r="Q961" s="9" t="s">
        <v>2989</v>
      </c>
      <c r="R961" s="9">
        <v>36</v>
      </c>
      <c r="S961" s="9">
        <v>10.73</v>
      </c>
      <c r="T961" s="3"/>
      <c r="U961" s="13"/>
      <c r="V961" s="4"/>
    </row>
    <row r="962" spans="1:22">
      <c r="A962" s="8" t="s">
        <v>2990</v>
      </c>
      <c r="B962" s="8" t="s">
        <v>492</v>
      </c>
      <c r="C962" s="8" t="s">
        <v>38</v>
      </c>
      <c r="D962" s="8" t="s">
        <v>44</v>
      </c>
      <c r="E962" s="8" t="s">
        <v>1389</v>
      </c>
      <c r="F962" s="8" t="s">
        <v>1375</v>
      </c>
      <c r="G962" s="8">
        <v>68.739999999999995</v>
      </c>
      <c r="H962" s="8">
        <v>8.84</v>
      </c>
      <c r="I962" s="8">
        <v>1.0567</v>
      </c>
      <c r="J962" s="8">
        <v>0.86480000000000001</v>
      </c>
      <c r="K962" s="8" t="s">
        <v>1412</v>
      </c>
      <c r="L962" s="8">
        <v>622</v>
      </c>
      <c r="M962" s="8" t="s">
        <v>1381</v>
      </c>
      <c r="N962" s="8" t="str">
        <f t="shared" si="14"/>
        <v xml:space="preserve">Rejected </v>
      </c>
      <c r="O962" s="89" t="s">
        <v>657</v>
      </c>
      <c r="P962" s="89" t="s">
        <v>657</v>
      </c>
      <c r="Q962" s="8"/>
      <c r="R962" s="8">
        <v>120</v>
      </c>
      <c r="S962" s="8">
        <v>61.01</v>
      </c>
      <c r="T962" s="2"/>
      <c r="U962" s="12"/>
      <c r="V962" s="4"/>
    </row>
    <row r="963" spans="1:22">
      <c r="A963" s="9" t="s">
        <v>2991</v>
      </c>
      <c r="B963" s="9" t="s">
        <v>1151</v>
      </c>
      <c r="C963" s="9" t="s">
        <v>38</v>
      </c>
      <c r="D963" s="9" t="s">
        <v>10</v>
      </c>
      <c r="E963" s="9" t="s">
        <v>1380</v>
      </c>
      <c r="F963" s="9" t="s">
        <v>1390</v>
      </c>
      <c r="G963" s="9">
        <v>56.89</v>
      </c>
      <c r="H963" s="9">
        <v>12.17</v>
      </c>
      <c r="I963" s="9">
        <v>0.69269999999999998</v>
      </c>
      <c r="J963" s="9">
        <v>1.2704</v>
      </c>
      <c r="K963" s="9" t="s">
        <v>1412</v>
      </c>
      <c r="L963" s="9">
        <v>857</v>
      </c>
      <c r="M963" s="9" t="s">
        <v>1377</v>
      </c>
      <c r="N963" s="8" t="str">
        <f t="shared" ref="N963:N1026" si="15">PROPER(M963)</f>
        <v>Approved</v>
      </c>
      <c r="O963" s="90" t="s">
        <v>587</v>
      </c>
      <c r="P963" s="90" t="s">
        <v>587</v>
      </c>
      <c r="Q963" s="9" t="s">
        <v>2356</v>
      </c>
      <c r="R963" s="9">
        <v>60</v>
      </c>
      <c r="S963" s="9">
        <v>41.24</v>
      </c>
      <c r="T963" s="3"/>
      <c r="U963" s="13"/>
      <c r="V963" s="4"/>
    </row>
    <row r="964" spans="1:22">
      <c r="A964" s="8" t="s">
        <v>2992</v>
      </c>
      <c r="B964" s="8" t="s">
        <v>317</v>
      </c>
      <c r="C964" s="8" t="s">
        <v>41</v>
      </c>
      <c r="D964" s="8" t="s">
        <v>44</v>
      </c>
      <c r="E964" s="8" t="s">
        <v>1411</v>
      </c>
      <c r="F964" s="8" t="s">
        <v>1384</v>
      </c>
      <c r="G964" s="8">
        <v>98.71</v>
      </c>
      <c r="H964" s="8">
        <v>16.45</v>
      </c>
      <c r="I964" s="8">
        <v>0.69569999999999999</v>
      </c>
      <c r="J964" s="8">
        <v>2.4241000000000001</v>
      </c>
      <c r="K964" s="8" t="s">
        <v>1376</v>
      </c>
      <c r="L964" s="8">
        <v>665</v>
      </c>
      <c r="M964" s="8" t="s">
        <v>1381</v>
      </c>
      <c r="N964" s="8" t="str">
        <f t="shared" si="15"/>
        <v xml:space="preserve">Rejected </v>
      </c>
      <c r="O964" s="89" t="s">
        <v>2873</v>
      </c>
      <c r="P964" s="89" t="s">
        <v>2873</v>
      </c>
      <c r="Q964" s="8"/>
      <c r="R964" s="8">
        <v>60</v>
      </c>
      <c r="S964" s="8">
        <v>31.85</v>
      </c>
      <c r="T964" s="2"/>
      <c r="U964" s="12"/>
      <c r="V964" s="4"/>
    </row>
    <row r="965" spans="1:22">
      <c r="A965" s="9" t="s">
        <v>2993</v>
      </c>
      <c r="B965" s="9" t="s">
        <v>889</v>
      </c>
      <c r="C965" s="9" t="s">
        <v>41</v>
      </c>
      <c r="D965" s="9" t="s">
        <v>23</v>
      </c>
      <c r="E965" s="9" t="s">
        <v>1380</v>
      </c>
      <c r="F965" s="9" t="s">
        <v>1390</v>
      </c>
      <c r="G965" s="9">
        <v>4.66</v>
      </c>
      <c r="H965" s="9">
        <v>14.05</v>
      </c>
      <c r="I965" s="9">
        <v>4.7100000000000003E-2</v>
      </c>
      <c r="J965" s="9">
        <v>0.1275</v>
      </c>
      <c r="K965" s="9" t="s">
        <v>1358</v>
      </c>
      <c r="L965" s="9">
        <v>709</v>
      </c>
      <c r="M965" s="9" t="s">
        <v>1396</v>
      </c>
      <c r="N965" s="8" t="str">
        <f t="shared" si="15"/>
        <v>Approved</v>
      </c>
      <c r="O965" s="90" t="s">
        <v>2994</v>
      </c>
      <c r="P965" s="90" t="s">
        <v>2994</v>
      </c>
      <c r="Q965" s="9" t="s">
        <v>2995</v>
      </c>
      <c r="R965" s="9">
        <v>48</v>
      </c>
      <c r="S965" s="9">
        <v>1.39</v>
      </c>
      <c r="T965" s="3"/>
      <c r="U965" s="13"/>
      <c r="V965" s="4"/>
    </row>
    <row r="966" spans="1:22">
      <c r="A966" s="8" t="s">
        <v>2996</v>
      </c>
      <c r="B966" s="8" t="s">
        <v>317</v>
      </c>
      <c r="C966" s="8" t="s">
        <v>12</v>
      </c>
      <c r="D966" s="8" t="s">
        <v>10</v>
      </c>
      <c r="E966" s="8" t="s">
        <v>1411</v>
      </c>
      <c r="F966" s="8" t="s">
        <v>1390</v>
      </c>
      <c r="G966" s="8">
        <v>41.55</v>
      </c>
      <c r="H966" s="8">
        <v>17.45</v>
      </c>
      <c r="I966" s="8">
        <v>0.31380000000000002</v>
      </c>
      <c r="J966" s="8">
        <v>1.0427</v>
      </c>
      <c r="K966" s="8" t="s">
        <v>1376</v>
      </c>
      <c r="L966" s="8">
        <v>665</v>
      </c>
      <c r="M966" s="8" t="s">
        <v>1426</v>
      </c>
      <c r="N966" s="8" t="str">
        <f t="shared" si="15"/>
        <v>Under Review</v>
      </c>
      <c r="O966" s="89" t="s">
        <v>1485</v>
      </c>
      <c r="P966" s="89" t="s">
        <v>1485</v>
      </c>
      <c r="Q966" s="8"/>
      <c r="R966" s="8">
        <v>60</v>
      </c>
      <c r="S966" s="8">
        <v>31.58</v>
      </c>
      <c r="T966" s="2"/>
      <c r="U966" s="12"/>
      <c r="V966" s="4"/>
    </row>
    <row r="967" spans="1:22">
      <c r="A967" s="9" t="s">
        <v>2997</v>
      </c>
      <c r="B967" s="9" t="s">
        <v>1269</v>
      </c>
      <c r="C967" s="9" t="s">
        <v>41</v>
      </c>
      <c r="D967" s="9" t="s">
        <v>44</v>
      </c>
      <c r="E967" s="9" t="s">
        <v>1411</v>
      </c>
      <c r="F967" s="9" t="s">
        <v>1375</v>
      </c>
      <c r="G967" s="9">
        <v>44.37</v>
      </c>
      <c r="H967" s="9">
        <v>17.149999999999999</v>
      </c>
      <c r="I967" s="9">
        <v>0.7702</v>
      </c>
      <c r="J967" s="9">
        <v>0.68759999999999999</v>
      </c>
      <c r="K967" s="9" t="s">
        <v>1412</v>
      </c>
      <c r="L967" s="9">
        <v>845</v>
      </c>
      <c r="M967" s="9" t="s">
        <v>1381</v>
      </c>
      <c r="N967" s="8" t="str">
        <f t="shared" si="15"/>
        <v xml:space="preserve">Rejected </v>
      </c>
      <c r="O967" s="90" t="s">
        <v>2998</v>
      </c>
      <c r="P967" s="90" t="s">
        <v>2998</v>
      </c>
      <c r="Q967" s="9"/>
      <c r="R967" s="9">
        <v>180</v>
      </c>
      <c r="S967" s="9">
        <v>32.880000000000003</v>
      </c>
      <c r="T967" s="3"/>
      <c r="U967" s="13"/>
      <c r="V967" s="4"/>
    </row>
    <row r="968" spans="1:22">
      <c r="A968" s="8" t="s">
        <v>2999</v>
      </c>
      <c r="B968" s="8" t="s">
        <v>240</v>
      </c>
      <c r="C968" s="8" t="s">
        <v>41</v>
      </c>
      <c r="D968" s="8" t="s">
        <v>10</v>
      </c>
      <c r="E968" s="8" t="s">
        <v>1389</v>
      </c>
      <c r="F968" s="8" t="s">
        <v>1384</v>
      </c>
      <c r="G968" s="8">
        <v>8.07</v>
      </c>
      <c r="H968" s="8">
        <v>12.59</v>
      </c>
      <c r="I968" s="8">
        <v>0.1056</v>
      </c>
      <c r="J968" s="8">
        <v>0.3821</v>
      </c>
      <c r="K968" s="8" t="s">
        <v>1395</v>
      </c>
      <c r="L968" s="8">
        <v>644</v>
      </c>
      <c r="M968" s="8" t="s">
        <v>1426</v>
      </c>
      <c r="N968" s="8" t="str">
        <f t="shared" si="15"/>
        <v>Under Review</v>
      </c>
      <c r="O968" s="89" t="s">
        <v>2060</v>
      </c>
      <c r="P968" s="89" t="s">
        <v>2060</v>
      </c>
      <c r="Q968" s="8"/>
      <c r="R968" s="8">
        <v>24</v>
      </c>
      <c r="S968" s="8">
        <v>4.51</v>
      </c>
      <c r="T968" s="2"/>
      <c r="U968" s="12"/>
      <c r="V968" s="4"/>
    </row>
    <row r="969" spans="1:22">
      <c r="A969" s="9" t="s">
        <v>3000</v>
      </c>
      <c r="B969" s="9" t="s">
        <v>714</v>
      </c>
      <c r="C969" s="9" t="s">
        <v>12</v>
      </c>
      <c r="D969" s="9" t="s">
        <v>44</v>
      </c>
      <c r="E969" s="9" t="s">
        <v>1380</v>
      </c>
      <c r="F969" s="9" t="s">
        <v>1375</v>
      </c>
      <c r="G969" s="9">
        <v>75.31</v>
      </c>
      <c r="H969" s="9">
        <v>17.57</v>
      </c>
      <c r="I969" s="9">
        <v>0.67330000000000001</v>
      </c>
      <c r="J969" s="9">
        <v>1.5639000000000001</v>
      </c>
      <c r="K969" s="9" t="s">
        <v>1385</v>
      </c>
      <c r="L969" s="9">
        <v>738</v>
      </c>
      <c r="M969" s="9" t="s">
        <v>1426</v>
      </c>
      <c r="N969" s="8" t="str">
        <f t="shared" si="15"/>
        <v>Under Review</v>
      </c>
      <c r="O969" s="90" t="s">
        <v>1433</v>
      </c>
      <c r="P969" s="90" t="s">
        <v>1433</v>
      </c>
      <c r="Q969" s="9"/>
      <c r="R969" s="9">
        <v>84</v>
      </c>
      <c r="S969" s="9">
        <v>0</v>
      </c>
      <c r="T969" s="3"/>
      <c r="U969" s="13"/>
      <c r="V969" s="4"/>
    </row>
    <row r="970" spans="1:22">
      <c r="A970" s="8" t="s">
        <v>3001</v>
      </c>
      <c r="B970" s="8" t="s">
        <v>312</v>
      </c>
      <c r="C970" s="8" t="s">
        <v>38</v>
      </c>
      <c r="D970" s="8" t="s">
        <v>44</v>
      </c>
      <c r="E970" s="8" t="s">
        <v>1411</v>
      </c>
      <c r="F970" s="8" t="s">
        <v>1384</v>
      </c>
      <c r="G970" s="8">
        <v>9.2200000000000006</v>
      </c>
      <c r="H970" s="8">
        <v>14.52</v>
      </c>
      <c r="I970" s="8">
        <v>7.51E-2</v>
      </c>
      <c r="J970" s="8">
        <v>0.1182</v>
      </c>
      <c r="K970" s="8" t="s">
        <v>1412</v>
      </c>
      <c r="L970" s="8">
        <v>772</v>
      </c>
      <c r="M970" s="8" t="s">
        <v>1403</v>
      </c>
      <c r="N970" s="8" t="str">
        <f t="shared" si="15"/>
        <v>Approved</v>
      </c>
      <c r="O970" s="89" t="s">
        <v>1239</v>
      </c>
      <c r="P970" s="89" t="s">
        <v>1239</v>
      </c>
      <c r="Q970" s="8" t="s">
        <v>848</v>
      </c>
      <c r="R970" s="8">
        <v>240</v>
      </c>
      <c r="S970" s="8">
        <v>1.56</v>
      </c>
      <c r="T970" s="2"/>
      <c r="U970" s="12"/>
      <c r="V970" s="4"/>
    </row>
    <row r="971" spans="1:22">
      <c r="A971" s="9" t="s">
        <v>3002</v>
      </c>
      <c r="B971" s="9" t="s">
        <v>764</v>
      </c>
      <c r="C971" s="9" t="s">
        <v>38</v>
      </c>
      <c r="D971" s="9" t="s">
        <v>10</v>
      </c>
      <c r="E971" s="9" t="s">
        <v>1408</v>
      </c>
      <c r="F971" s="9" t="s">
        <v>1375</v>
      </c>
      <c r="G971" s="9">
        <v>58.07</v>
      </c>
      <c r="H971" s="9">
        <v>7.75</v>
      </c>
      <c r="I971" s="9">
        <v>0.98280000000000001</v>
      </c>
      <c r="J971" s="9">
        <v>1.8129999999999999</v>
      </c>
      <c r="K971" s="9" t="s">
        <v>1385</v>
      </c>
      <c r="L971" s="9">
        <v>710</v>
      </c>
      <c r="M971" s="9" t="s">
        <v>1377</v>
      </c>
      <c r="N971" s="8" t="str">
        <f t="shared" si="15"/>
        <v>Approved</v>
      </c>
      <c r="O971" s="90" t="s">
        <v>3003</v>
      </c>
      <c r="P971" s="90" t="s">
        <v>3003</v>
      </c>
      <c r="Q971" s="9" t="s">
        <v>2163</v>
      </c>
      <c r="R971" s="9">
        <v>36</v>
      </c>
      <c r="S971" s="9">
        <v>0</v>
      </c>
      <c r="T971" s="3"/>
      <c r="U971" s="13"/>
      <c r="V971" s="4"/>
    </row>
    <row r="972" spans="1:22">
      <c r="A972" s="8" t="s">
        <v>3004</v>
      </c>
      <c r="B972" s="8" t="s">
        <v>854</v>
      </c>
      <c r="C972" s="8" t="s">
        <v>32</v>
      </c>
      <c r="D972" s="8" t="s">
        <v>44</v>
      </c>
      <c r="E972" s="8" t="s">
        <v>1411</v>
      </c>
      <c r="F972" s="8" t="s">
        <v>1384</v>
      </c>
      <c r="G972" s="8">
        <v>22.88</v>
      </c>
      <c r="H972" s="8">
        <v>8.48</v>
      </c>
      <c r="I972" s="8">
        <v>0.39889999999999998</v>
      </c>
      <c r="J972" s="8">
        <v>0.36209999999999998</v>
      </c>
      <c r="K972" s="8"/>
      <c r="L972" s="8">
        <v>613</v>
      </c>
      <c r="M972" s="8" t="s">
        <v>1403</v>
      </c>
      <c r="N972" s="8" t="str">
        <f t="shared" si="15"/>
        <v>Approved</v>
      </c>
      <c r="O972" s="89" t="s">
        <v>2506</v>
      </c>
      <c r="P972" s="89" t="s">
        <v>2506</v>
      </c>
      <c r="Q972" s="8" t="s">
        <v>1040</v>
      </c>
      <c r="R972" s="8">
        <v>84</v>
      </c>
      <c r="S972" s="8">
        <v>16.329999999999998</v>
      </c>
      <c r="T972" s="2"/>
      <c r="U972" s="12"/>
      <c r="V972" s="4"/>
    </row>
    <row r="973" spans="1:22">
      <c r="A973" s="9" t="s">
        <v>3005</v>
      </c>
      <c r="B973" s="9" t="s">
        <v>1192</v>
      </c>
      <c r="C973" s="9" t="s">
        <v>28</v>
      </c>
      <c r="D973" s="9" t="s">
        <v>1360</v>
      </c>
      <c r="E973" s="9" t="s">
        <v>1389</v>
      </c>
      <c r="F973" s="9" t="s">
        <v>1390</v>
      </c>
      <c r="G973" s="9">
        <v>40.06</v>
      </c>
      <c r="H973" s="9">
        <v>8.84</v>
      </c>
      <c r="I973" s="9">
        <v>0.54620000000000002</v>
      </c>
      <c r="J973" s="9">
        <v>1.8271999999999999</v>
      </c>
      <c r="K973" s="9" t="s">
        <v>1385</v>
      </c>
      <c r="L973" s="9">
        <v>821</v>
      </c>
      <c r="M973" s="9" t="s">
        <v>1386</v>
      </c>
      <c r="N973" s="8" t="str">
        <f t="shared" si="15"/>
        <v>Rejected</v>
      </c>
      <c r="O973" s="90" t="s">
        <v>1473</v>
      </c>
      <c r="P973" s="90" t="s">
        <v>1473</v>
      </c>
      <c r="Q973" s="9"/>
      <c r="R973" s="9">
        <v>24</v>
      </c>
      <c r="S973" s="9">
        <v>0</v>
      </c>
      <c r="T973" s="3"/>
      <c r="U973" s="13"/>
      <c r="V973" s="4"/>
    </row>
    <row r="974" spans="1:22">
      <c r="A974" s="8" t="s">
        <v>3006</v>
      </c>
      <c r="B974" s="8" t="s">
        <v>740</v>
      </c>
      <c r="C974" s="8" t="s">
        <v>24</v>
      </c>
      <c r="D974" s="8" t="s">
        <v>1360</v>
      </c>
      <c r="E974" s="8" t="s">
        <v>1374</v>
      </c>
      <c r="F974" s="8" t="s">
        <v>1375</v>
      </c>
      <c r="G974" s="8">
        <v>35.61</v>
      </c>
      <c r="H974" s="8">
        <v>12.19</v>
      </c>
      <c r="I974" s="8">
        <v>0.48459999999999998</v>
      </c>
      <c r="J974" s="8">
        <v>0.39679999999999999</v>
      </c>
      <c r="K974" s="8" t="s">
        <v>1412</v>
      </c>
      <c r="L974" s="8">
        <v>840</v>
      </c>
      <c r="M974" s="8" t="s">
        <v>1403</v>
      </c>
      <c r="N974" s="8" t="str">
        <f t="shared" si="15"/>
        <v>Approved</v>
      </c>
      <c r="O974" s="89" t="s">
        <v>3007</v>
      </c>
      <c r="P974" s="89" t="s">
        <v>3007</v>
      </c>
      <c r="Q974" s="8" t="s">
        <v>1936</v>
      </c>
      <c r="R974" s="8">
        <v>240</v>
      </c>
      <c r="S974" s="8">
        <v>18.760000000000002</v>
      </c>
      <c r="T974" s="2"/>
      <c r="U974" s="12"/>
      <c r="V974" s="4"/>
    </row>
    <row r="975" spans="1:22">
      <c r="A975" s="9" t="s">
        <v>3008</v>
      </c>
      <c r="B975" s="9" t="s">
        <v>169</v>
      </c>
      <c r="C975" s="9" t="s">
        <v>16</v>
      </c>
      <c r="D975" s="9" t="s">
        <v>31</v>
      </c>
      <c r="E975" s="9" t="s">
        <v>1389</v>
      </c>
      <c r="F975" s="9" t="s">
        <v>1390</v>
      </c>
      <c r="G975" s="9">
        <v>46.64</v>
      </c>
      <c r="H975" s="9">
        <v>17.46</v>
      </c>
      <c r="I975" s="9">
        <v>0.88570000000000004</v>
      </c>
      <c r="J975" s="9">
        <v>0.70050000000000001</v>
      </c>
      <c r="K975" s="9" t="s">
        <v>1376</v>
      </c>
      <c r="L975" s="9">
        <v>833</v>
      </c>
      <c r="M975" s="9" t="s">
        <v>1386</v>
      </c>
      <c r="N975" s="8" t="str">
        <f t="shared" si="15"/>
        <v>Rejected</v>
      </c>
      <c r="O975" s="90" t="s">
        <v>726</v>
      </c>
      <c r="P975" s="90" t="s">
        <v>726</v>
      </c>
      <c r="Q975" s="9"/>
      <c r="R975" s="9">
        <v>240</v>
      </c>
      <c r="S975" s="9">
        <v>34.700000000000003</v>
      </c>
      <c r="T975" s="3"/>
      <c r="U975" s="13"/>
      <c r="V975" s="4"/>
    </row>
    <row r="976" spans="1:22">
      <c r="A976" s="8" t="s">
        <v>3009</v>
      </c>
      <c r="B976" s="8" t="s">
        <v>394</v>
      </c>
      <c r="C976" s="8" t="s">
        <v>28</v>
      </c>
      <c r="D976" s="8" t="s">
        <v>23</v>
      </c>
      <c r="E976" s="8" t="s">
        <v>1374</v>
      </c>
      <c r="F976" s="8" t="s">
        <v>1390</v>
      </c>
      <c r="G976" s="8">
        <v>40.69</v>
      </c>
      <c r="H976" s="8">
        <v>11.39</v>
      </c>
      <c r="I976" s="8">
        <v>0.69079999999999997</v>
      </c>
      <c r="J976" s="8">
        <v>3.6036999999999999</v>
      </c>
      <c r="K976" s="8" t="s">
        <v>1385</v>
      </c>
      <c r="L976" s="8">
        <v>883</v>
      </c>
      <c r="M976" s="8" t="s">
        <v>1381</v>
      </c>
      <c r="N976" s="8" t="str">
        <f t="shared" si="15"/>
        <v xml:space="preserve">Rejected </v>
      </c>
      <c r="O976" s="89" t="s">
        <v>1975</v>
      </c>
      <c r="P976" s="89" t="s">
        <v>1975</v>
      </c>
      <c r="Q976" s="8"/>
      <c r="R976" s="8">
        <v>12</v>
      </c>
      <c r="S976" s="8">
        <v>0</v>
      </c>
      <c r="T976" s="2"/>
      <c r="U976" s="12"/>
      <c r="V976" s="4"/>
    </row>
    <row r="977" spans="1:22">
      <c r="A977" s="9" t="s">
        <v>3010</v>
      </c>
      <c r="B977" s="9" t="s">
        <v>1085</v>
      </c>
      <c r="C977" s="9" t="s">
        <v>32</v>
      </c>
      <c r="D977" s="9" t="s">
        <v>10</v>
      </c>
      <c r="E977" s="9" t="s">
        <v>1408</v>
      </c>
      <c r="F977" s="9" t="s">
        <v>1390</v>
      </c>
      <c r="G977" s="9">
        <v>95.61</v>
      </c>
      <c r="H977" s="9">
        <v>10.210000000000001</v>
      </c>
      <c r="I977" s="9">
        <v>1.4112</v>
      </c>
      <c r="J977" s="9">
        <v>1.2746</v>
      </c>
      <c r="K977" s="9" t="s">
        <v>1376</v>
      </c>
      <c r="L977" s="9">
        <v>624</v>
      </c>
      <c r="M977" s="9" t="s">
        <v>1386</v>
      </c>
      <c r="N977" s="8" t="str">
        <f t="shared" si="15"/>
        <v>Rejected</v>
      </c>
      <c r="O977" s="90" t="s">
        <v>357</v>
      </c>
      <c r="P977" s="90" t="s">
        <v>357</v>
      </c>
      <c r="Q977" s="9"/>
      <c r="R977" s="9">
        <v>120</v>
      </c>
      <c r="S977" s="9">
        <v>55.73</v>
      </c>
      <c r="T977" s="3"/>
      <c r="U977" s="13"/>
      <c r="V977" s="4"/>
    </row>
    <row r="978" spans="1:22">
      <c r="A978" s="8" t="s">
        <v>3011</v>
      </c>
      <c r="B978" s="8" t="s">
        <v>248</v>
      </c>
      <c r="C978" s="8" t="s">
        <v>12</v>
      </c>
      <c r="D978" s="8" t="s">
        <v>44</v>
      </c>
      <c r="E978" s="8" t="s">
        <v>1408</v>
      </c>
      <c r="F978" s="8" t="s">
        <v>1384</v>
      </c>
      <c r="G978" s="8">
        <v>39.9</v>
      </c>
      <c r="H978" s="8">
        <v>7.97</v>
      </c>
      <c r="I978" s="8">
        <v>0.2797</v>
      </c>
      <c r="J978" s="8">
        <v>0.33300000000000002</v>
      </c>
      <c r="K978" s="8" t="s">
        <v>1395</v>
      </c>
      <c r="L978" s="8">
        <v>672</v>
      </c>
      <c r="M978" s="8" t="s">
        <v>1377</v>
      </c>
      <c r="N978" s="8" t="str">
        <f t="shared" si="15"/>
        <v>Approved</v>
      </c>
      <c r="O978" s="89" t="s">
        <v>2412</v>
      </c>
      <c r="P978" s="89" t="s">
        <v>2412</v>
      </c>
      <c r="Q978" s="8" t="s">
        <v>357</v>
      </c>
      <c r="R978" s="8">
        <v>240</v>
      </c>
      <c r="S978" s="8">
        <v>19.489999999999998</v>
      </c>
      <c r="T978" s="2"/>
      <c r="U978" s="12"/>
      <c r="V978" s="4"/>
    </row>
    <row r="979" spans="1:22">
      <c r="A979" s="9" t="s">
        <v>3012</v>
      </c>
      <c r="B979" s="9" t="s">
        <v>672</v>
      </c>
      <c r="C979" s="9" t="s">
        <v>32</v>
      </c>
      <c r="D979" s="9" t="s">
        <v>44</v>
      </c>
      <c r="E979" s="9" t="s">
        <v>1380</v>
      </c>
      <c r="F979" s="9" t="s">
        <v>1375</v>
      </c>
      <c r="G979" s="9">
        <v>91.5</v>
      </c>
      <c r="H979" s="9">
        <v>13.23</v>
      </c>
      <c r="I979" s="9">
        <v>0.97589999999999999</v>
      </c>
      <c r="J979" s="9">
        <v>2.0926999999999998</v>
      </c>
      <c r="K979" s="9" t="s">
        <v>1412</v>
      </c>
      <c r="L979" s="9">
        <v>730</v>
      </c>
      <c r="M979" s="9" t="s">
        <v>1396</v>
      </c>
      <c r="N979" s="8" t="str">
        <f t="shared" si="15"/>
        <v>Approved</v>
      </c>
      <c r="O979" s="90" t="s">
        <v>2347</v>
      </c>
      <c r="P979" s="90" t="s">
        <v>2347</v>
      </c>
      <c r="Q979" s="9" t="s">
        <v>1897</v>
      </c>
      <c r="R979" s="9">
        <v>60</v>
      </c>
      <c r="S979" s="9">
        <v>11.87</v>
      </c>
      <c r="T979" s="3"/>
      <c r="U979" s="13"/>
      <c r="V979" s="4"/>
    </row>
    <row r="980" spans="1:22">
      <c r="A980" s="8" t="s">
        <v>3013</v>
      </c>
      <c r="B980" s="8" t="s">
        <v>725</v>
      </c>
      <c r="C980" s="8" t="s">
        <v>28</v>
      </c>
      <c r="D980" s="8" t="s">
        <v>1360</v>
      </c>
      <c r="E980" s="8" t="s">
        <v>1408</v>
      </c>
      <c r="F980" s="8" t="s">
        <v>1390</v>
      </c>
      <c r="G980" s="8">
        <v>87.35</v>
      </c>
      <c r="H980" s="8">
        <v>10.8</v>
      </c>
      <c r="I980" s="8">
        <v>1.5219</v>
      </c>
      <c r="J980" s="8">
        <v>7.7119999999999997</v>
      </c>
      <c r="K980" s="8" t="s">
        <v>1412</v>
      </c>
      <c r="L980" s="8">
        <v>841</v>
      </c>
      <c r="M980" s="8" t="s">
        <v>1396</v>
      </c>
      <c r="N980" s="8" t="str">
        <f t="shared" si="15"/>
        <v>Approved</v>
      </c>
      <c r="O980" s="89" t="s">
        <v>213</v>
      </c>
      <c r="P980" s="89" t="s">
        <v>213</v>
      </c>
      <c r="Q980" s="8" t="s">
        <v>2375</v>
      </c>
      <c r="R980" s="8">
        <v>12</v>
      </c>
      <c r="S980" s="8">
        <v>58.43</v>
      </c>
      <c r="T980" s="2"/>
      <c r="U980" s="12"/>
      <c r="V980" s="4"/>
    </row>
    <row r="981" spans="1:22">
      <c r="A981" s="9" t="s">
        <v>3014</v>
      </c>
      <c r="B981" s="9" t="s">
        <v>389</v>
      </c>
      <c r="C981" s="9" t="s">
        <v>7</v>
      </c>
      <c r="D981" s="9" t="s">
        <v>31</v>
      </c>
      <c r="E981" s="9" t="s">
        <v>1389</v>
      </c>
      <c r="F981" s="9" t="s">
        <v>1375</v>
      </c>
      <c r="G981" s="9">
        <v>42.55</v>
      </c>
      <c r="H981" s="9">
        <v>17.77</v>
      </c>
      <c r="I981" s="9">
        <v>0.53769999999999996</v>
      </c>
      <c r="J981" s="9">
        <v>2.1194999999999999</v>
      </c>
      <c r="K981" s="9" t="s">
        <v>1412</v>
      </c>
      <c r="L981" s="9">
        <v>584</v>
      </c>
      <c r="M981" s="9" t="s">
        <v>1381</v>
      </c>
      <c r="N981" s="8" t="str">
        <f t="shared" si="15"/>
        <v xml:space="preserve">Rejected </v>
      </c>
      <c r="O981" s="90" t="s">
        <v>2221</v>
      </c>
      <c r="P981" s="90" t="s">
        <v>2221</v>
      </c>
      <c r="Q981" s="9"/>
      <c r="R981" s="9">
        <v>24</v>
      </c>
      <c r="S981" s="9">
        <v>28.72</v>
      </c>
      <c r="T981" s="3"/>
      <c r="U981" s="13"/>
      <c r="V981" s="4"/>
    </row>
    <row r="982" spans="1:22">
      <c r="A982" s="8" t="s">
        <v>3015</v>
      </c>
      <c r="B982" s="8" t="s">
        <v>878</v>
      </c>
      <c r="C982" s="8" t="s">
        <v>20</v>
      </c>
      <c r="D982" s="8" t="s">
        <v>23</v>
      </c>
      <c r="E982" s="8" t="s">
        <v>1408</v>
      </c>
      <c r="F982" s="8" t="s">
        <v>1384</v>
      </c>
      <c r="G982" s="8">
        <v>92.73</v>
      </c>
      <c r="H982" s="8">
        <v>13.83</v>
      </c>
      <c r="I982" s="8">
        <v>0.52610000000000001</v>
      </c>
      <c r="J982" s="8">
        <v>1.2243999999999999</v>
      </c>
      <c r="K982" s="8" t="s">
        <v>1376</v>
      </c>
      <c r="L982" s="8">
        <v>898</v>
      </c>
      <c r="M982" s="8" t="s">
        <v>1426</v>
      </c>
      <c r="N982" s="8" t="str">
        <f t="shared" si="15"/>
        <v>Under Review</v>
      </c>
      <c r="O982" s="89" t="s">
        <v>872</v>
      </c>
      <c r="P982" s="89" t="s">
        <v>872</v>
      </c>
      <c r="Q982" s="8"/>
      <c r="R982" s="8">
        <v>180</v>
      </c>
      <c r="S982" s="8">
        <v>54.17</v>
      </c>
      <c r="T982" s="2"/>
      <c r="U982" s="12"/>
      <c r="V982" s="4"/>
    </row>
    <row r="983" spans="1:22">
      <c r="A983" s="9" t="s">
        <v>3016</v>
      </c>
      <c r="B983" s="9" t="s">
        <v>1215</v>
      </c>
      <c r="C983" s="9" t="s">
        <v>24</v>
      </c>
      <c r="D983" s="9" t="s">
        <v>23</v>
      </c>
      <c r="E983" s="9" t="s">
        <v>1411</v>
      </c>
      <c r="F983" s="9" t="s">
        <v>1375</v>
      </c>
      <c r="G983" s="9">
        <v>76.760000000000005</v>
      </c>
      <c r="H983" s="9">
        <v>15.8</v>
      </c>
      <c r="I983" s="9">
        <v>0.78749999999999998</v>
      </c>
      <c r="J983" s="9">
        <v>2.1675</v>
      </c>
      <c r="K983" s="9" t="s">
        <v>1412</v>
      </c>
      <c r="L983" s="9">
        <v>814</v>
      </c>
      <c r="M983" s="9" t="s">
        <v>1403</v>
      </c>
      <c r="N983" s="8" t="str">
        <f t="shared" si="15"/>
        <v>Approved</v>
      </c>
      <c r="O983" s="90" t="s">
        <v>512</v>
      </c>
      <c r="P983" s="90" t="s">
        <v>512</v>
      </c>
      <c r="Q983" s="9" t="s">
        <v>3017</v>
      </c>
      <c r="R983" s="9">
        <v>48</v>
      </c>
      <c r="S983" s="9">
        <v>62.86</v>
      </c>
      <c r="T983" s="3"/>
      <c r="U983" s="13"/>
      <c r="V983" s="4"/>
    </row>
    <row r="984" spans="1:22">
      <c r="A984" s="8" t="s">
        <v>3018</v>
      </c>
      <c r="B984" s="8" t="s">
        <v>364</v>
      </c>
      <c r="C984" s="8" t="s">
        <v>7</v>
      </c>
      <c r="D984" s="8" t="s">
        <v>44</v>
      </c>
      <c r="E984" s="8" t="s">
        <v>1411</v>
      </c>
      <c r="F984" s="8" t="s">
        <v>1390</v>
      </c>
      <c r="G984" s="8">
        <v>98.53</v>
      </c>
      <c r="H984" s="8">
        <v>15.83</v>
      </c>
      <c r="I984" s="8">
        <v>1.7329000000000001</v>
      </c>
      <c r="J984" s="8">
        <v>2.3872</v>
      </c>
      <c r="K984" s="8" t="s">
        <v>1385</v>
      </c>
      <c r="L984" s="8">
        <v>565</v>
      </c>
      <c r="M984" s="8" t="s">
        <v>1386</v>
      </c>
      <c r="N984" s="8" t="str">
        <f t="shared" si="15"/>
        <v>Rejected</v>
      </c>
      <c r="O984" s="89" t="s">
        <v>2680</v>
      </c>
      <c r="P984" s="89" t="s">
        <v>2680</v>
      </c>
      <c r="Q984" s="8"/>
      <c r="R984" s="8">
        <v>60</v>
      </c>
      <c r="S984" s="8">
        <v>0</v>
      </c>
      <c r="T984" s="2"/>
      <c r="U984" s="12"/>
      <c r="V984" s="4"/>
    </row>
    <row r="985" spans="1:22">
      <c r="A985" s="9" t="s">
        <v>3019</v>
      </c>
      <c r="B985" s="9" t="s">
        <v>1096</v>
      </c>
      <c r="C985" s="9" t="s">
        <v>38</v>
      </c>
      <c r="D985" s="9" t="s">
        <v>10</v>
      </c>
      <c r="E985" s="9" t="s">
        <v>1411</v>
      </c>
      <c r="F985" s="9" t="s">
        <v>1375</v>
      </c>
      <c r="G985" s="9">
        <v>21.35</v>
      </c>
      <c r="H985" s="9">
        <v>14.67</v>
      </c>
      <c r="I985" s="9">
        <v>0.2218</v>
      </c>
      <c r="J985" s="9">
        <v>0.27589999999999998</v>
      </c>
      <c r="K985" s="9" t="s">
        <v>1395</v>
      </c>
      <c r="L985" s="9">
        <v>855</v>
      </c>
      <c r="M985" s="9" t="s">
        <v>1381</v>
      </c>
      <c r="N985" s="8" t="str">
        <f t="shared" si="15"/>
        <v xml:space="preserve">Rejected </v>
      </c>
      <c r="O985" s="90" t="s">
        <v>2420</v>
      </c>
      <c r="P985" s="90" t="s">
        <v>2420</v>
      </c>
      <c r="Q985" s="9"/>
      <c r="R985" s="9">
        <v>240</v>
      </c>
      <c r="S985" s="9">
        <v>6.03</v>
      </c>
      <c r="T985" s="3"/>
      <c r="U985" s="13"/>
      <c r="V985" s="4"/>
    </row>
    <row r="986" spans="1:22">
      <c r="A986" s="8" t="s">
        <v>3020</v>
      </c>
      <c r="B986" s="8" t="s">
        <v>87</v>
      </c>
      <c r="C986" s="8" t="s">
        <v>24</v>
      </c>
      <c r="D986" s="8" t="s">
        <v>10</v>
      </c>
      <c r="E986" s="8" t="s">
        <v>1389</v>
      </c>
      <c r="F986" s="8" t="s">
        <v>1390</v>
      </c>
      <c r="G986" s="8">
        <v>1.83</v>
      </c>
      <c r="H986" s="8"/>
      <c r="I986" s="8">
        <v>3.4200000000000001E-2</v>
      </c>
      <c r="J986" s="8"/>
      <c r="K986" s="8" t="s">
        <v>1395</v>
      </c>
      <c r="L986" s="8">
        <v>861</v>
      </c>
      <c r="M986" s="8" t="s">
        <v>1403</v>
      </c>
      <c r="N986" s="8" t="str">
        <f t="shared" si="15"/>
        <v>Approved</v>
      </c>
      <c r="O986" s="89" t="s">
        <v>2397</v>
      </c>
      <c r="P986" s="89" t="s">
        <v>2397</v>
      </c>
      <c r="Q986" s="8" t="s">
        <v>2854</v>
      </c>
      <c r="R986" s="8">
        <v>84</v>
      </c>
      <c r="S986" s="8">
        <v>0.47</v>
      </c>
      <c r="T986" s="2"/>
      <c r="U986" s="12"/>
      <c r="V986" s="4"/>
    </row>
    <row r="987" spans="1:22">
      <c r="A987" s="9" t="s">
        <v>3021</v>
      </c>
      <c r="B987" s="9" t="s">
        <v>461</v>
      </c>
      <c r="C987" s="9" t="s">
        <v>16</v>
      </c>
      <c r="D987" s="9" t="s">
        <v>10</v>
      </c>
      <c r="E987" s="9" t="s">
        <v>1408</v>
      </c>
      <c r="F987" s="9" t="s">
        <v>1384</v>
      </c>
      <c r="G987" s="9">
        <v>65.87</v>
      </c>
      <c r="H987" s="9">
        <v>17.07</v>
      </c>
      <c r="I987" s="9">
        <v>1.2131000000000001</v>
      </c>
      <c r="J987" s="9">
        <v>6.0098000000000003</v>
      </c>
      <c r="K987" s="9" t="s">
        <v>1412</v>
      </c>
      <c r="L987" s="9">
        <v>608</v>
      </c>
      <c r="M987" s="9" t="s">
        <v>1377</v>
      </c>
      <c r="N987" s="8" t="str">
        <f t="shared" si="15"/>
        <v>Approved</v>
      </c>
      <c r="O987" s="90" t="s">
        <v>2352</v>
      </c>
      <c r="P987" s="90" t="s">
        <v>2352</v>
      </c>
      <c r="Q987" s="9" t="s">
        <v>3022</v>
      </c>
      <c r="R987" s="9">
        <v>12</v>
      </c>
      <c r="S987" s="9">
        <v>7</v>
      </c>
      <c r="T987" s="3"/>
      <c r="U987" s="13"/>
      <c r="V987" s="4"/>
    </row>
    <row r="988" spans="1:22">
      <c r="A988" s="8" t="s">
        <v>3023</v>
      </c>
      <c r="B988" s="8" t="s">
        <v>159</v>
      </c>
      <c r="C988" s="8" t="s">
        <v>35</v>
      </c>
      <c r="D988" s="8" t="s">
        <v>23</v>
      </c>
      <c r="E988" s="8" t="s">
        <v>1374</v>
      </c>
      <c r="F988" s="8" t="s">
        <v>1375</v>
      </c>
      <c r="G988" s="8">
        <v>10.87</v>
      </c>
      <c r="H988" s="8">
        <v>10.48</v>
      </c>
      <c r="I988" s="8">
        <v>0.217</v>
      </c>
      <c r="J988" s="8">
        <v>0.2782</v>
      </c>
      <c r="K988" s="8" t="s">
        <v>1358</v>
      </c>
      <c r="L988" s="8">
        <v>564</v>
      </c>
      <c r="M988" s="8" t="s">
        <v>1381</v>
      </c>
      <c r="N988" s="8" t="str">
        <f t="shared" si="15"/>
        <v xml:space="preserve">Rejected </v>
      </c>
      <c r="O988" s="89" t="s">
        <v>760</v>
      </c>
      <c r="P988" s="89" t="s">
        <v>760</v>
      </c>
      <c r="Q988" s="8"/>
      <c r="R988" s="8">
        <v>48</v>
      </c>
      <c r="S988" s="8">
        <v>1.64</v>
      </c>
      <c r="T988" s="2"/>
      <c r="U988" s="12"/>
      <c r="V988" s="4"/>
    </row>
    <row r="989" spans="1:22">
      <c r="A989" s="9" t="s">
        <v>3024</v>
      </c>
      <c r="B989" s="9" t="s">
        <v>223</v>
      </c>
      <c r="C989" s="9" t="s">
        <v>16</v>
      </c>
      <c r="D989" s="9" t="s">
        <v>1360</v>
      </c>
      <c r="E989" s="9" t="s">
        <v>1408</v>
      </c>
      <c r="F989" s="9" t="s">
        <v>1390</v>
      </c>
      <c r="G989" s="9">
        <v>95.26</v>
      </c>
      <c r="H989" s="9">
        <v>15.53</v>
      </c>
      <c r="I989" s="9">
        <v>1.2737000000000001</v>
      </c>
      <c r="J989" s="9">
        <v>3.327</v>
      </c>
      <c r="K989" s="9" t="s">
        <v>1376</v>
      </c>
      <c r="L989" s="9">
        <v>722</v>
      </c>
      <c r="M989" s="9" t="s">
        <v>1426</v>
      </c>
      <c r="N989" s="8" t="str">
        <f t="shared" si="15"/>
        <v>Under Review</v>
      </c>
      <c r="O989" s="90" t="s">
        <v>1659</v>
      </c>
      <c r="P989" s="90" t="s">
        <v>1659</v>
      </c>
      <c r="Q989" s="9"/>
      <c r="R989" s="9">
        <v>36</v>
      </c>
      <c r="S989" s="9">
        <v>26.1</v>
      </c>
      <c r="T989" s="3"/>
      <c r="U989" s="13"/>
      <c r="V989" s="4"/>
    </row>
    <row r="990" spans="1:22">
      <c r="A990" s="8" t="s">
        <v>3025</v>
      </c>
      <c r="B990" s="8" t="s">
        <v>769</v>
      </c>
      <c r="C990" s="8" t="s">
        <v>24</v>
      </c>
      <c r="D990" s="8" t="s">
        <v>1360</v>
      </c>
      <c r="E990" s="8" t="s">
        <v>1389</v>
      </c>
      <c r="F990" s="8" t="s">
        <v>1375</v>
      </c>
      <c r="G990" s="8">
        <v>2.38</v>
      </c>
      <c r="H990" s="8">
        <v>15.13</v>
      </c>
      <c r="I990" s="8">
        <v>3.5900000000000001E-2</v>
      </c>
      <c r="J990" s="8">
        <v>8.2699999999999996E-2</v>
      </c>
      <c r="K990" s="8" t="s">
        <v>1376</v>
      </c>
      <c r="L990" s="8">
        <v>565</v>
      </c>
      <c r="M990" s="8" t="s">
        <v>1396</v>
      </c>
      <c r="N990" s="8" t="str">
        <f t="shared" si="15"/>
        <v>Approved</v>
      </c>
      <c r="O990" s="89" t="s">
        <v>1936</v>
      </c>
      <c r="P990" s="89" t="s">
        <v>1936</v>
      </c>
      <c r="Q990" s="8" t="s">
        <v>3026</v>
      </c>
      <c r="R990" s="8">
        <v>36</v>
      </c>
      <c r="S990" s="8">
        <v>1.91</v>
      </c>
      <c r="T990" s="2"/>
      <c r="U990" s="12"/>
      <c r="V990" s="4"/>
    </row>
    <row r="991" spans="1:22">
      <c r="A991" s="9" t="s">
        <v>3027</v>
      </c>
      <c r="B991" s="9" t="s">
        <v>620</v>
      </c>
      <c r="C991" s="9" t="s">
        <v>38</v>
      </c>
      <c r="D991" s="9" t="s">
        <v>44</v>
      </c>
      <c r="E991" s="9" t="s">
        <v>1380</v>
      </c>
      <c r="F991" s="9" t="s">
        <v>1390</v>
      </c>
      <c r="G991" s="9">
        <v>38.770000000000003</v>
      </c>
      <c r="H991" s="9">
        <v>7.63</v>
      </c>
      <c r="I991" s="9">
        <v>0.51149999999999995</v>
      </c>
      <c r="J991" s="9">
        <v>0.36230000000000001</v>
      </c>
      <c r="K991" s="9" t="s">
        <v>1395</v>
      </c>
      <c r="L991" s="9">
        <v>749</v>
      </c>
      <c r="M991" s="9" t="s">
        <v>1396</v>
      </c>
      <c r="N991" s="8" t="str">
        <f t="shared" si="15"/>
        <v>Approved</v>
      </c>
      <c r="O991" s="90" t="s">
        <v>2100</v>
      </c>
      <c r="P991" s="90" t="s">
        <v>2100</v>
      </c>
      <c r="Q991" s="9" t="s">
        <v>1409</v>
      </c>
      <c r="R991" s="9">
        <v>180</v>
      </c>
      <c r="S991" s="9">
        <v>5.04</v>
      </c>
      <c r="T991" s="3"/>
      <c r="U991" s="13"/>
      <c r="V991" s="4"/>
    </row>
    <row r="992" spans="1:22">
      <c r="A992" s="8" t="s">
        <v>3028</v>
      </c>
      <c r="B992" s="8" t="s">
        <v>423</v>
      </c>
      <c r="C992" s="8" t="s">
        <v>32</v>
      </c>
      <c r="D992" s="8" t="s">
        <v>44</v>
      </c>
      <c r="E992" s="8" t="s">
        <v>1374</v>
      </c>
      <c r="F992" s="8" t="s">
        <v>1384</v>
      </c>
      <c r="G992" s="8">
        <v>7.94</v>
      </c>
      <c r="H992" s="8">
        <v>12</v>
      </c>
      <c r="I992" s="8">
        <v>0.1045</v>
      </c>
      <c r="J992" s="8">
        <v>0.70550000000000002</v>
      </c>
      <c r="K992" s="8" t="s">
        <v>1385</v>
      </c>
      <c r="L992" s="8">
        <v>780</v>
      </c>
      <c r="M992" s="8" t="s">
        <v>1426</v>
      </c>
      <c r="N992" s="8" t="str">
        <f t="shared" si="15"/>
        <v>Under Review</v>
      </c>
      <c r="O992" s="89" t="s">
        <v>1421</v>
      </c>
      <c r="P992" s="89" t="s">
        <v>1421</v>
      </c>
      <c r="Q992" s="8"/>
      <c r="R992" s="8">
        <v>12</v>
      </c>
      <c r="S992" s="8">
        <v>0</v>
      </c>
      <c r="T992" s="2"/>
      <c r="U992" s="12"/>
      <c r="V992" s="4"/>
    </row>
    <row r="993" spans="1:22">
      <c r="A993" s="9" t="s">
        <v>3029</v>
      </c>
      <c r="B993" s="9" t="s">
        <v>166</v>
      </c>
      <c r="C993" s="9" t="s">
        <v>12</v>
      </c>
      <c r="D993" s="9" t="s">
        <v>44</v>
      </c>
      <c r="E993" s="9" t="s">
        <v>1389</v>
      </c>
      <c r="F993" s="9" t="s">
        <v>1384</v>
      </c>
      <c r="G993" s="9">
        <v>34.020000000000003</v>
      </c>
      <c r="H993" s="9">
        <v>18.12</v>
      </c>
      <c r="I993" s="9">
        <v>0.18340000000000001</v>
      </c>
      <c r="J993" s="9">
        <v>0.55079999999999996</v>
      </c>
      <c r="K993" s="9" t="s">
        <v>1395</v>
      </c>
      <c r="L993" s="9">
        <v>736</v>
      </c>
      <c r="M993" s="9" t="s">
        <v>1403</v>
      </c>
      <c r="N993" s="8" t="str">
        <f t="shared" si="15"/>
        <v>Approved</v>
      </c>
      <c r="O993" s="90" t="s">
        <v>2352</v>
      </c>
      <c r="P993" s="90" t="s">
        <v>2352</v>
      </c>
      <c r="Q993" s="9" t="s">
        <v>1420</v>
      </c>
      <c r="R993" s="9">
        <v>180</v>
      </c>
      <c r="S993" s="9">
        <v>8.8800000000000008</v>
      </c>
      <c r="T993" s="3"/>
      <c r="U993" s="13"/>
      <c r="V993" s="4"/>
    </row>
    <row r="994" spans="1:22">
      <c r="A994" s="8" t="s">
        <v>3030</v>
      </c>
      <c r="B994" s="8" t="s">
        <v>328</v>
      </c>
      <c r="C994" s="8" t="s">
        <v>16</v>
      </c>
      <c r="D994" s="8" t="s">
        <v>10</v>
      </c>
      <c r="E994" s="8" t="s">
        <v>1380</v>
      </c>
      <c r="F994" s="8" t="s">
        <v>1384</v>
      </c>
      <c r="G994" s="8">
        <v>54.51</v>
      </c>
      <c r="H994" s="8">
        <v>7.95</v>
      </c>
      <c r="I994" s="8">
        <v>0.68899999999999995</v>
      </c>
      <c r="J994" s="8">
        <v>2.4641000000000002</v>
      </c>
      <c r="K994" s="8" t="s">
        <v>1376</v>
      </c>
      <c r="L994" s="8">
        <v>739</v>
      </c>
      <c r="M994" s="8" t="s">
        <v>1377</v>
      </c>
      <c r="N994" s="8" t="str">
        <f t="shared" si="15"/>
        <v>Approved</v>
      </c>
      <c r="O994" s="89" t="s">
        <v>2663</v>
      </c>
      <c r="P994" s="89" t="s">
        <v>2663</v>
      </c>
      <c r="Q994" s="8" t="s">
        <v>2625</v>
      </c>
      <c r="R994" s="8">
        <v>24</v>
      </c>
      <c r="S994" s="8">
        <v>11.01</v>
      </c>
      <c r="T994" s="2"/>
      <c r="U994" s="12"/>
      <c r="V994" s="4"/>
    </row>
    <row r="995" spans="1:22">
      <c r="A995" s="9" t="s">
        <v>3031</v>
      </c>
      <c r="B995" s="9" t="s">
        <v>1229</v>
      </c>
      <c r="C995" s="9" t="s">
        <v>24</v>
      </c>
      <c r="D995" s="9" t="s">
        <v>44</v>
      </c>
      <c r="E995" s="9" t="s">
        <v>1380</v>
      </c>
      <c r="F995" s="9" t="s">
        <v>1375</v>
      </c>
      <c r="G995" s="9">
        <v>11.98</v>
      </c>
      <c r="H995" s="9">
        <v>16.39</v>
      </c>
      <c r="I995" s="9">
        <v>0.23319999999999999</v>
      </c>
      <c r="J995" s="9">
        <v>0.1792</v>
      </c>
      <c r="K995" s="9" t="s">
        <v>1385</v>
      </c>
      <c r="L995" s="9">
        <v>671</v>
      </c>
      <c r="M995" s="9" t="s">
        <v>1377</v>
      </c>
      <c r="N995" s="8" t="str">
        <f t="shared" si="15"/>
        <v>Approved</v>
      </c>
      <c r="O995" s="90" t="s">
        <v>3032</v>
      </c>
      <c r="P995" s="90" t="s">
        <v>3032</v>
      </c>
      <c r="Q995" s="9" t="s">
        <v>2221</v>
      </c>
      <c r="R995" s="9">
        <v>180</v>
      </c>
      <c r="S995" s="9">
        <v>0</v>
      </c>
      <c r="T995" s="3"/>
      <c r="U995" s="13"/>
      <c r="V995" s="4"/>
    </row>
    <row r="996" spans="1:22">
      <c r="A996" s="8" t="s">
        <v>3033</v>
      </c>
      <c r="B996" s="8" t="s">
        <v>291</v>
      </c>
      <c r="C996" s="8" t="s">
        <v>20</v>
      </c>
      <c r="D996" s="8" t="s">
        <v>31</v>
      </c>
      <c r="E996" s="8" t="s">
        <v>1408</v>
      </c>
      <c r="F996" s="8" t="s">
        <v>1384</v>
      </c>
      <c r="G996" s="8">
        <v>19.18</v>
      </c>
      <c r="H996" s="8">
        <v>14.63</v>
      </c>
      <c r="I996" s="8">
        <v>0.1003</v>
      </c>
      <c r="J996" s="8">
        <v>0.36609999999999998</v>
      </c>
      <c r="K996" s="8" t="s">
        <v>1395</v>
      </c>
      <c r="L996" s="8">
        <v>823</v>
      </c>
      <c r="M996" s="8" t="s">
        <v>1386</v>
      </c>
      <c r="N996" s="8" t="str">
        <f t="shared" si="15"/>
        <v>Rejected</v>
      </c>
      <c r="O996" s="89" t="s">
        <v>3034</v>
      </c>
      <c r="P996" s="89" t="s">
        <v>3034</v>
      </c>
      <c r="Q996" s="8"/>
      <c r="R996" s="8">
        <v>84</v>
      </c>
      <c r="S996" s="8">
        <v>14.23</v>
      </c>
      <c r="T996" s="2"/>
      <c r="U996" s="12"/>
      <c r="V996" s="4"/>
    </row>
    <row r="997" spans="1:22">
      <c r="A997" s="9" t="s">
        <v>3035</v>
      </c>
      <c r="B997" s="9" t="s">
        <v>1309</v>
      </c>
      <c r="C997" s="9" t="s">
        <v>7</v>
      </c>
      <c r="D997" s="9" t="s">
        <v>23</v>
      </c>
      <c r="E997" s="9" t="s">
        <v>1408</v>
      </c>
      <c r="F997" s="9" t="s">
        <v>1375</v>
      </c>
      <c r="G997" s="9">
        <v>74.45</v>
      </c>
      <c r="H997" s="9">
        <v>16.77</v>
      </c>
      <c r="I997" s="9">
        <v>1.3587</v>
      </c>
      <c r="J997" s="9">
        <v>1.2830999999999999</v>
      </c>
      <c r="K997" s="9" t="s">
        <v>1358</v>
      </c>
      <c r="L997" s="9">
        <v>738</v>
      </c>
      <c r="M997" s="9" t="s">
        <v>1396</v>
      </c>
      <c r="N997" s="8" t="str">
        <f t="shared" si="15"/>
        <v>Approved</v>
      </c>
      <c r="O997" s="90" t="s">
        <v>3036</v>
      </c>
      <c r="P997" s="90" t="s">
        <v>3036</v>
      </c>
      <c r="Q997" s="9" t="s">
        <v>1218</v>
      </c>
      <c r="R997" s="9">
        <v>120</v>
      </c>
      <c r="S997" s="9">
        <v>19</v>
      </c>
      <c r="T997" s="3"/>
      <c r="U997" s="13"/>
      <c r="V997" s="4"/>
    </row>
    <row r="998" spans="1:22">
      <c r="A998" s="8" t="s">
        <v>3037</v>
      </c>
      <c r="B998" s="8" t="s">
        <v>217</v>
      </c>
      <c r="C998" s="8" t="s">
        <v>20</v>
      </c>
      <c r="D998" s="8" t="s">
        <v>1360</v>
      </c>
      <c r="E998" s="8" t="s">
        <v>1400</v>
      </c>
      <c r="F998" s="8" t="s">
        <v>1375</v>
      </c>
      <c r="G998" s="8">
        <v>8.81</v>
      </c>
      <c r="H998" s="8">
        <v>16.5</v>
      </c>
      <c r="I998" s="8">
        <v>0.13919999999999999</v>
      </c>
      <c r="J998" s="8">
        <v>0.8014</v>
      </c>
      <c r="K998" s="8" t="s">
        <v>1395</v>
      </c>
      <c r="L998" s="8">
        <v>800</v>
      </c>
      <c r="M998" s="8" t="s">
        <v>1426</v>
      </c>
      <c r="N998" s="8" t="str">
        <f t="shared" si="15"/>
        <v>Under Review</v>
      </c>
      <c r="O998" s="89" t="s">
        <v>2892</v>
      </c>
      <c r="P998" s="89" t="s">
        <v>2892</v>
      </c>
      <c r="Q998" s="8"/>
      <c r="R998" s="8">
        <v>12</v>
      </c>
      <c r="S998" s="8">
        <v>7.08</v>
      </c>
      <c r="T998" s="2"/>
      <c r="U998" s="12"/>
      <c r="V998" s="4"/>
    </row>
    <row r="999" spans="1:22">
      <c r="A999" s="9" t="s">
        <v>3038</v>
      </c>
      <c r="B999" s="9" t="s">
        <v>243</v>
      </c>
      <c r="C999" s="9" t="s">
        <v>32</v>
      </c>
      <c r="D999" s="9" t="s">
        <v>10</v>
      </c>
      <c r="E999" s="9" t="s">
        <v>1389</v>
      </c>
      <c r="F999" s="9" t="s">
        <v>1384</v>
      </c>
      <c r="G999" s="9">
        <v>11.52</v>
      </c>
      <c r="H999" s="9">
        <v>11.02</v>
      </c>
      <c r="I999" s="9">
        <v>0.21829999999999999</v>
      </c>
      <c r="J999" s="9">
        <v>0.53700000000000003</v>
      </c>
      <c r="K999" s="9" t="s">
        <v>1395</v>
      </c>
      <c r="L999" s="9">
        <v>838</v>
      </c>
      <c r="M999" s="9" t="s">
        <v>1377</v>
      </c>
      <c r="N999" s="8" t="str">
        <f t="shared" si="15"/>
        <v>Approved</v>
      </c>
      <c r="O999" s="90" t="s">
        <v>186</v>
      </c>
      <c r="P999" s="90" t="s">
        <v>186</v>
      </c>
      <c r="Q999" s="9" t="s">
        <v>2856</v>
      </c>
      <c r="R999" s="9">
        <v>24</v>
      </c>
      <c r="S999" s="9">
        <v>8.0399999999999991</v>
      </c>
      <c r="T999" s="3"/>
      <c r="U999" s="13"/>
      <c r="V999" s="4"/>
    </row>
    <row r="1000" spans="1:22">
      <c r="A1000" s="8" t="s">
        <v>3039</v>
      </c>
      <c r="B1000" s="8" t="s">
        <v>1246</v>
      </c>
      <c r="C1000" s="8" t="s">
        <v>32</v>
      </c>
      <c r="D1000" s="8" t="s">
        <v>31</v>
      </c>
      <c r="E1000" s="8" t="s">
        <v>1400</v>
      </c>
      <c r="F1000" s="8" t="s">
        <v>1390</v>
      </c>
      <c r="G1000" s="8">
        <v>43.37</v>
      </c>
      <c r="H1000" s="8">
        <v>18.29</v>
      </c>
      <c r="I1000" s="8">
        <v>0.65559999999999996</v>
      </c>
      <c r="J1000" s="8">
        <v>1.5742</v>
      </c>
      <c r="K1000" s="8" t="s">
        <v>1395</v>
      </c>
      <c r="L1000" s="8">
        <v>694</v>
      </c>
      <c r="M1000" s="8" t="s">
        <v>1377</v>
      </c>
      <c r="N1000" s="8" t="str">
        <f t="shared" si="15"/>
        <v>Approved</v>
      </c>
      <c r="O1000" s="89" t="s">
        <v>726</v>
      </c>
      <c r="P1000" s="89" t="s">
        <v>726</v>
      </c>
      <c r="Q1000" s="8" t="s">
        <v>1954</v>
      </c>
      <c r="R1000" s="8">
        <v>36</v>
      </c>
      <c r="S1000" s="8">
        <v>37.799999999999997</v>
      </c>
      <c r="T1000" s="2"/>
      <c r="U1000" s="12"/>
      <c r="V1000" s="4"/>
    </row>
    <row r="1001" spans="1:22">
      <c r="A1001" s="9" t="s">
        <v>3040</v>
      </c>
      <c r="B1001" s="9" t="s">
        <v>718</v>
      </c>
      <c r="C1001" s="9" t="s">
        <v>24</v>
      </c>
      <c r="D1001" s="9" t="s">
        <v>10</v>
      </c>
      <c r="E1001" s="9" t="s">
        <v>1411</v>
      </c>
      <c r="F1001" s="9" t="s">
        <v>1390</v>
      </c>
      <c r="G1001" s="9">
        <v>23.84</v>
      </c>
      <c r="H1001" s="9">
        <v>13.63</v>
      </c>
      <c r="I1001" s="9">
        <v>0.15090000000000001</v>
      </c>
      <c r="J1001" s="9">
        <v>1.1405000000000001</v>
      </c>
      <c r="K1001" s="9" t="s">
        <v>1358</v>
      </c>
      <c r="L1001" s="9">
        <v>769</v>
      </c>
      <c r="M1001" s="9" t="s">
        <v>1396</v>
      </c>
      <c r="N1001" s="8" t="str">
        <f t="shared" si="15"/>
        <v>Approved</v>
      </c>
      <c r="O1001" s="90" t="s">
        <v>3041</v>
      </c>
      <c r="P1001" s="90" t="s">
        <v>3041</v>
      </c>
      <c r="Q1001" s="9" t="s">
        <v>2858</v>
      </c>
      <c r="R1001" s="9">
        <v>24</v>
      </c>
      <c r="S1001" s="9">
        <v>14.94</v>
      </c>
      <c r="T1001" s="3"/>
      <c r="U1001" s="13"/>
      <c r="V1001" s="4"/>
    </row>
    <row r="1002" spans="1:22">
      <c r="A1002" s="8" t="s">
        <v>3042</v>
      </c>
      <c r="B1002" s="8" t="s">
        <v>510</v>
      </c>
      <c r="C1002" s="8" t="s">
        <v>7</v>
      </c>
      <c r="D1002" s="8" t="s">
        <v>10</v>
      </c>
      <c r="E1002" s="8" t="s">
        <v>1400</v>
      </c>
      <c r="F1002" s="8" t="s">
        <v>1390</v>
      </c>
      <c r="G1002" s="8">
        <v>73.959999999999994</v>
      </c>
      <c r="H1002" s="8">
        <v>17.77</v>
      </c>
      <c r="I1002" s="8">
        <v>1.2223999999999999</v>
      </c>
      <c r="J1002" s="8">
        <v>2.1637</v>
      </c>
      <c r="K1002" s="8" t="s">
        <v>1376</v>
      </c>
      <c r="L1002" s="8">
        <v>606</v>
      </c>
      <c r="M1002" s="8" t="s">
        <v>1403</v>
      </c>
      <c r="N1002" s="8" t="str">
        <f t="shared" si="15"/>
        <v>Approved</v>
      </c>
      <c r="O1002" s="89" t="s">
        <v>171</v>
      </c>
      <c r="P1002" s="89" t="s">
        <v>171</v>
      </c>
      <c r="Q1002" s="8" t="s">
        <v>3043</v>
      </c>
      <c r="R1002" s="8">
        <v>48</v>
      </c>
      <c r="S1002" s="8">
        <v>19.8</v>
      </c>
      <c r="T1002" s="2"/>
      <c r="U1002" s="12"/>
      <c r="V1002" s="4"/>
    </row>
    <row r="1003" spans="1:22">
      <c r="A1003" s="9" t="s">
        <v>3044</v>
      </c>
      <c r="B1003" s="9" t="s">
        <v>828</v>
      </c>
      <c r="C1003" s="9" t="s">
        <v>24</v>
      </c>
      <c r="D1003" s="9" t="s">
        <v>23</v>
      </c>
      <c r="E1003" s="9" t="s">
        <v>1400</v>
      </c>
      <c r="F1003" s="9" t="s">
        <v>1375</v>
      </c>
      <c r="G1003" s="9">
        <v>45.46</v>
      </c>
      <c r="H1003" s="9">
        <v>13.05</v>
      </c>
      <c r="I1003" s="9">
        <v>0.30730000000000002</v>
      </c>
      <c r="J1003" s="9">
        <v>0.53420000000000001</v>
      </c>
      <c r="K1003" s="9" t="s">
        <v>1376</v>
      </c>
      <c r="L1003" s="9">
        <v>793</v>
      </c>
      <c r="M1003" s="9" t="s">
        <v>1426</v>
      </c>
      <c r="N1003" s="8" t="str">
        <f t="shared" si="15"/>
        <v>Under Review</v>
      </c>
      <c r="O1003" s="90" t="s">
        <v>1657</v>
      </c>
      <c r="P1003" s="90" t="s">
        <v>1657</v>
      </c>
      <c r="Q1003" s="9"/>
      <c r="R1003" s="9">
        <v>240</v>
      </c>
      <c r="S1003" s="9">
        <v>21.23</v>
      </c>
      <c r="T1003" s="3"/>
      <c r="U1003" s="13"/>
      <c r="V1003" s="4"/>
    </row>
    <row r="1004" spans="1:22">
      <c r="A1004" s="8" t="s">
        <v>3045</v>
      </c>
      <c r="B1004" s="8" t="s">
        <v>326</v>
      </c>
      <c r="C1004" s="8" t="s">
        <v>12</v>
      </c>
      <c r="D1004" s="8" t="s">
        <v>1360</v>
      </c>
      <c r="E1004" s="8" t="s">
        <v>1389</v>
      </c>
      <c r="F1004" s="8" t="s">
        <v>1390</v>
      </c>
      <c r="G1004" s="8">
        <v>72.959999999999994</v>
      </c>
      <c r="H1004" s="8">
        <v>15.67</v>
      </c>
      <c r="I1004" s="8">
        <v>1.3128</v>
      </c>
      <c r="J1004" s="8">
        <v>1.4355</v>
      </c>
      <c r="K1004" s="8"/>
      <c r="L1004" s="8">
        <v>748</v>
      </c>
      <c r="M1004" s="8" t="s">
        <v>1396</v>
      </c>
      <c r="N1004" s="8" t="str">
        <f t="shared" si="15"/>
        <v>Approved</v>
      </c>
      <c r="O1004" s="89" t="s">
        <v>3036</v>
      </c>
      <c r="P1004" s="89" t="s">
        <v>3036</v>
      </c>
      <c r="Q1004" s="8" t="s">
        <v>2823</v>
      </c>
      <c r="R1004" s="8">
        <v>84</v>
      </c>
      <c r="S1004" s="8">
        <v>20.8</v>
      </c>
      <c r="T1004" s="2"/>
      <c r="U1004" s="12"/>
      <c r="V1004" s="4"/>
    </row>
    <row r="1005" spans="1:22">
      <c r="A1005" s="9" t="s">
        <v>3046</v>
      </c>
      <c r="B1005" s="9" t="s">
        <v>801</v>
      </c>
      <c r="C1005" s="9" t="s">
        <v>32</v>
      </c>
      <c r="D1005" s="9" t="s">
        <v>1360</v>
      </c>
      <c r="E1005" s="9" t="s">
        <v>1408</v>
      </c>
      <c r="F1005" s="9" t="s">
        <v>1390</v>
      </c>
      <c r="G1005" s="9">
        <v>71.72</v>
      </c>
      <c r="H1005" s="9">
        <v>10.130000000000001</v>
      </c>
      <c r="I1005" s="9">
        <v>0.4783</v>
      </c>
      <c r="J1005" s="9">
        <v>6.3097000000000003</v>
      </c>
      <c r="K1005" s="9" t="s">
        <v>1385</v>
      </c>
      <c r="L1005" s="9">
        <v>890</v>
      </c>
      <c r="M1005" s="9" t="s">
        <v>1403</v>
      </c>
      <c r="N1005" s="8" t="str">
        <f t="shared" si="15"/>
        <v>Approved</v>
      </c>
      <c r="O1005" s="90" t="s">
        <v>673</v>
      </c>
      <c r="P1005" s="90" t="s">
        <v>673</v>
      </c>
      <c r="Q1005" s="9" t="s">
        <v>933</v>
      </c>
      <c r="R1005" s="9">
        <v>12</v>
      </c>
      <c r="S1005" s="9">
        <v>0</v>
      </c>
      <c r="T1005" s="3"/>
      <c r="U1005" s="13"/>
      <c r="V1005" s="4"/>
    </row>
    <row r="1006" spans="1:22">
      <c r="A1006" s="8" t="s">
        <v>3047</v>
      </c>
      <c r="B1006" s="8" t="s">
        <v>211</v>
      </c>
      <c r="C1006" s="8" t="s">
        <v>12</v>
      </c>
      <c r="D1006" s="8" t="s">
        <v>31</v>
      </c>
      <c r="E1006" s="8" t="s">
        <v>1380</v>
      </c>
      <c r="F1006" s="8" t="s">
        <v>1375</v>
      </c>
      <c r="G1006" s="8">
        <v>80.03</v>
      </c>
      <c r="H1006" s="8">
        <v>18</v>
      </c>
      <c r="I1006" s="8">
        <v>1.421</v>
      </c>
      <c r="J1006" s="8">
        <v>1.4419999999999999</v>
      </c>
      <c r="K1006" s="8" t="s">
        <v>1358</v>
      </c>
      <c r="L1006" s="8">
        <v>896</v>
      </c>
      <c r="M1006" s="8" t="s">
        <v>1381</v>
      </c>
      <c r="N1006" s="8" t="str">
        <f t="shared" si="15"/>
        <v xml:space="preserve">Rejected </v>
      </c>
      <c r="O1006" s="89" t="s">
        <v>2486</v>
      </c>
      <c r="P1006" s="89" t="s">
        <v>2486</v>
      </c>
      <c r="Q1006" s="8"/>
      <c r="R1006" s="8">
        <v>120</v>
      </c>
      <c r="S1006" s="8">
        <v>63.81</v>
      </c>
      <c r="T1006" s="2"/>
      <c r="U1006" s="12"/>
      <c r="V1006" s="4"/>
    </row>
    <row r="1007" spans="1:22">
      <c r="A1007" s="9" t="s">
        <v>3048</v>
      </c>
      <c r="B1007" s="9" t="s">
        <v>1307</v>
      </c>
      <c r="C1007" s="9" t="s">
        <v>35</v>
      </c>
      <c r="D1007" s="9" t="s">
        <v>23</v>
      </c>
      <c r="E1007" s="9" t="s">
        <v>1374</v>
      </c>
      <c r="F1007" s="9" t="s">
        <v>1390</v>
      </c>
      <c r="G1007" s="9">
        <v>94.56</v>
      </c>
      <c r="H1007" s="9">
        <v>12.56</v>
      </c>
      <c r="I1007" s="9">
        <v>1.4888999999999999</v>
      </c>
      <c r="J1007" s="9">
        <v>8.4262999999999995</v>
      </c>
      <c r="K1007" s="9" t="s">
        <v>1376</v>
      </c>
      <c r="L1007" s="9">
        <v>767</v>
      </c>
      <c r="M1007" s="9" t="s">
        <v>1396</v>
      </c>
      <c r="N1007" s="8" t="str">
        <f t="shared" si="15"/>
        <v>Approved</v>
      </c>
      <c r="O1007" s="90" t="s">
        <v>3049</v>
      </c>
      <c r="P1007" s="90" t="s">
        <v>3049</v>
      </c>
      <c r="Q1007" s="9" t="s">
        <v>3050</v>
      </c>
      <c r="R1007" s="9">
        <v>12</v>
      </c>
      <c r="S1007" s="9">
        <v>53.13</v>
      </c>
      <c r="T1007" s="3"/>
      <c r="U1007" s="13"/>
      <c r="V1007" s="4"/>
    </row>
    <row r="1008" spans="1:22">
      <c r="A1008" s="8" t="s">
        <v>3051</v>
      </c>
      <c r="B1008" s="8" t="s">
        <v>1210</v>
      </c>
      <c r="C1008" s="8" t="s">
        <v>38</v>
      </c>
      <c r="D1008" s="8" t="s">
        <v>44</v>
      </c>
      <c r="E1008" s="8" t="s">
        <v>1400</v>
      </c>
      <c r="F1008" s="8" t="s">
        <v>1375</v>
      </c>
      <c r="G1008" s="8">
        <v>39.46</v>
      </c>
      <c r="H1008" s="8">
        <v>7.75</v>
      </c>
      <c r="I1008" s="8">
        <v>0.55049999999999999</v>
      </c>
      <c r="J1008" s="8">
        <v>0.32390000000000002</v>
      </c>
      <c r="K1008" s="8" t="s">
        <v>1412</v>
      </c>
      <c r="L1008" s="8">
        <v>784</v>
      </c>
      <c r="M1008" s="8" t="s">
        <v>1381</v>
      </c>
      <c r="N1008" s="8" t="str">
        <f t="shared" si="15"/>
        <v xml:space="preserve">Rejected </v>
      </c>
      <c r="O1008" s="89" t="s">
        <v>3052</v>
      </c>
      <c r="P1008" s="89" t="s">
        <v>3052</v>
      </c>
      <c r="Q1008" s="8"/>
      <c r="R1008" s="8">
        <v>240</v>
      </c>
      <c r="S1008" s="8">
        <v>12.3</v>
      </c>
      <c r="T1008" s="2"/>
      <c r="U1008" s="12"/>
      <c r="V1008" s="4"/>
    </row>
    <row r="1009" spans="1:22">
      <c r="A1009" s="9" t="s">
        <v>3053</v>
      </c>
      <c r="B1009" s="9" t="s">
        <v>1190</v>
      </c>
      <c r="C1009" s="9" t="s">
        <v>20</v>
      </c>
      <c r="D1009" s="9" t="s">
        <v>44</v>
      </c>
      <c r="E1009" s="9" t="s">
        <v>1380</v>
      </c>
      <c r="F1009" s="9" t="s">
        <v>1384</v>
      </c>
      <c r="G1009" s="9">
        <v>52.82</v>
      </c>
      <c r="H1009" s="9">
        <v>8.52</v>
      </c>
      <c r="I1009" s="9">
        <v>0.74280000000000002</v>
      </c>
      <c r="J1009" s="9">
        <v>0.83699999999999997</v>
      </c>
      <c r="K1009" s="9" t="s">
        <v>1412</v>
      </c>
      <c r="L1009" s="9">
        <v>600</v>
      </c>
      <c r="M1009" s="9" t="s">
        <v>1426</v>
      </c>
      <c r="N1009" s="8" t="str">
        <f t="shared" si="15"/>
        <v>Under Review</v>
      </c>
      <c r="O1009" s="90" t="s">
        <v>2195</v>
      </c>
      <c r="P1009" s="90" t="s">
        <v>2195</v>
      </c>
      <c r="Q1009" s="9"/>
      <c r="R1009" s="9">
        <v>84</v>
      </c>
      <c r="S1009" s="9">
        <v>11.64</v>
      </c>
      <c r="T1009" s="3"/>
      <c r="U1009" s="13"/>
      <c r="V1009" s="4"/>
    </row>
    <row r="1010" spans="1:22">
      <c r="A1010" s="8" t="s">
        <v>3054</v>
      </c>
      <c r="B1010" s="8" t="s">
        <v>297</v>
      </c>
      <c r="C1010" s="8" t="s">
        <v>7</v>
      </c>
      <c r="D1010" s="8" t="s">
        <v>1360</v>
      </c>
      <c r="E1010" s="8" t="s">
        <v>1374</v>
      </c>
      <c r="F1010" s="8" t="s">
        <v>1375</v>
      </c>
      <c r="G1010" s="8">
        <v>80.69</v>
      </c>
      <c r="H1010" s="8">
        <v>8.25</v>
      </c>
      <c r="I1010" s="8">
        <v>0.64970000000000006</v>
      </c>
      <c r="J1010" s="8">
        <v>1.9794</v>
      </c>
      <c r="K1010" s="8" t="s">
        <v>1412</v>
      </c>
      <c r="L1010" s="8">
        <v>741</v>
      </c>
      <c r="M1010" s="8" t="s">
        <v>1377</v>
      </c>
      <c r="N1010" s="8" t="str">
        <f t="shared" si="15"/>
        <v>Approved</v>
      </c>
      <c r="O1010" s="89" t="s">
        <v>2856</v>
      </c>
      <c r="P1010" s="89" t="s">
        <v>2856</v>
      </c>
      <c r="Q1010" s="8" t="s">
        <v>2461</v>
      </c>
      <c r="R1010" s="8">
        <v>48</v>
      </c>
      <c r="S1010" s="8">
        <v>38.69</v>
      </c>
      <c r="T1010" s="2"/>
      <c r="U1010" s="12"/>
      <c r="V1010" s="4"/>
    </row>
    <row r="1011" spans="1:22">
      <c r="A1011" s="9" t="s">
        <v>3055</v>
      </c>
      <c r="B1011" s="9" t="s">
        <v>903</v>
      </c>
      <c r="C1011" s="9" t="s">
        <v>24</v>
      </c>
      <c r="D1011" s="9" t="s">
        <v>31</v>
      </c>
      <c r="E1011" s="9" t="s">
        <v>1411</v>
      </c>
      <c r="F1011" s="9" t="s">
        <v>1390</v>
      </c>
      <c r="G1011" s="9">
        <v>28.06</v>
      </c>
      <c r="H1011" s="9">
        <v>12.36</v>
      </c>
      <c r="I1011" s="9">
        <v>0.44169999999999998</v>
      </c>
      <c r="J1011" s="9">
        <v>1.3255999999999999</v>
      </c>
      <c r="K1011" s="9" t="s">
        <v>1385</v>
      </c>
      <c r="L1011" s="9">
        <v>866</v>
      </c>
      <c r="M1011" s="9" t="s">
        <v>1403</v>
      </c>
      <c r="N1011" s="8" t="str">
        <f t="shared" si="15"/>
        <v>Approved</v>
      </c>
      <c r="O1011" s="90" t="s">
        <v>1599</v>
      </c>
      <c r="P1011" s="90" t="s">
        <v>1599</v>
      </c>
      <c r="Q1011" s="9" t="s">
        <v>1522</v>
      </c>
      <c r="R1011" s="9">
        <v>24</v>
      </c>
      <c r="S1011" s="9">
        <v>0</v>
      </c>
      <c r="T1011" s="3"/>
      <c r="U1011" s="13"/>
      <c r="V1011" s="4"/>
    </row>
    <row r="1012" spans="1:22">
      <c r="A1012" s="8" t="s">
        <v>3056</v>
      </c>
      <c r="B1012" s="8" t="s">
        <v>1156</v>
      </c>
      <c r="C1012" s="8" t="s">
        <v>16</v>
      </c>
      <c r="D1012" s="8" t="s">
        <v>23</v>
      </c>
      <c r="E1012" s="8" t="s">
        <v>1380</v>
      </c>
      <c r="F1012" s="8" t="s">
        <v>1390</v>
      </c>
      <c r="G1012" s="8">
        <v>51.19</v>
      </c>
      <c r="H1012" s="8">
        <v>14.68</v>
      </c>
      <c r="I1012" s="8">
        <v>0.65010000000000001</v>
      </c>
      <c r="J1012" s="8">
        <v>1.2092000000000001</v>
      </c>
      <c r="K1012" s="8" t="s">
        <v>1385</v>
      </c>
      <c r="L1012" s="8">
        <v>704</v>
      </c>
      <c r="M1012" s="8" t="s">
        <v>1386</v>
      </c>
      <c r="N1012" s="8" t="str">
        <f t="shared" si="15"/>
        <v>Rejected</v>
      </c>
      <c r="O1012" s="89" t="s">
        <v>1703</v>
      </c>
      <c r="P1012" s="89" t="s">
        <v>1703</v>
      </c>
      <c r="Q1012" s="8"/>
      <c r="R1012" s="8">
        <v>60</v>
      </c>
      <c r="S1012" s="8">
        <v>0</v>
      </c>
      <c r="T1012" s="2"/>
      <c r="U1012" s="12"/>
      <c r="V1012" s="4"/>
    </row>
    <row r="1013" spans="1:22">
      <c r="A1013" s="9" t="s">
        <v>3057</v>
      </c>
      <c r="B1013" s="9" t="s">
        <v>776</v>
      </c>
      <c r="C1013" s="9" t="s">
        <v>12</v>
      </c>
      <c r="D1013" s="9" t="s">
        <v>44</v>
      </c>
      <c r="E1013" s="9" t="s">
        <v>1408</v>
      </c>
      <c r="F1013" s="9" t="s">
        <v>1390</v>
      </c>
      <c r="G1013" s="9">
        <v>33.15</v>
      </c>
      <c r="H1013" s="9">
        <v>10</v>
      </c>
      <c r="I1013" s="9">
        <v>0.61960000000000004</v>
      </c>
      <c r="J1013" s="9">
        <v>0.84079999999999999</v>
      </c>
      <c r="K1013" s="9" t="s">
        <v>1376</v>
      </c>
      <c r="L1013" s="9">
        <v>745</v>
      </c>
      <c r="M1013" s="9" t="s">
        <v>1426</v>
      </c>
      <c r="N1013" s="8" t="str">
        <f t="shared" si="15"/>
        <v>Under Review</v>
      </c>
      <c r="O1013" s="90" t="s">
        <v>1406</v>
      </c>
      <c r="P1013" s="90" t="s">
        <v>1406</v>
      </c>
      <c r="Q1013" s="9"/>
      <c r="R1013" s="9">
        <v>48</v>
      </c>
      <c r="S1013" s="9">
        <v>30.11</v>
      </c>
      <c r="T1013" s="3"/>
      <c r="U1013" s="13"/>
      <c r="V1013" s="4"/>
    </row>
    <row r="1014" spans="1:22">
      <c r="A1014" s="8" t="s">
        <v>3058</v>
      </c>
      <c r="B1014" s="8" t="s">
        <v>91</v>
      </c>
      <c r="C1014" s="8" t="s">
        <v>7</v>
      </c>
      <c r="D1014" s="8" t="s">
        <v>31</v>
      </c>
      <c r="E1014" s="8" t="s">
        <v>1380</v>
      </c>
      <c r="F1014" s="8" t="s">
        <v>1384</v>
      </c>
      <c r="G1014" s="8">
        <v>62.36</v>
      </c>
      <c r="H1014" s="8">
        <v>13.66</v>
      </c>
      <c r="I1014" s="8">
        <v>0.44230000000000003</v>
      </c>
      <c r="J1014" s="8">
        <v>1.1569</v>
      </c>
      <c r="K1014" s="8" t="s">
        <v>1385</v>
      </c>
      <c r="L1014" s="8">
        <v>707</v>
      </c>
      <c r="M1014" s="8" t="s">
        <v>1403</v>
      </c>
      <c r="N1014" s="8" t="str">
        <f t="shared" si="15"/>
        <v>Approved</v>
      </c>
      <c r="O1014" s="89" t="s">
        <v>2414</v>
      </c>
      <c r="P1014" s="89" t="s">
        <v>2414</v>
      </c>
      <c r="Q1014" s="8" t="s">
        <v>2515</v>
      </c>
      <c r="R1014" s="8">
        <v>84</v>
      </c>
      <c r="S1014" s="8">
        <v>0</v>
      </c>
      <c r="T1014" s="2"/>
      <c r="U1014" s="12"/>
      <c r="V1014" s="4"/>
    </row>
    <row r="1015" spans="1:22">
      <c r="A1015" s="9" t="s">
        <v>3059</v>
      </c>
      <c r="B1015" s="9" t="s">
        <v>336</v>
      </c>
      <c r="C1015" s="9" t="s">
        <v>28</v>
      </c>
      <c r="D1015" s="9" t="s">
        <v>31</v>
      </c>
      <c r="E1015" s="9" t="s">
        <v>1411</v>
      </c>
      <c r="F1015" s="9" t="s">
        <v>1384</v>
      </c>
      <c r="G1015" s="9">
        <v>29.4</v>
      </c>
      <c r="H1015" s="9">
        <v>11.87</v>
      </c>
      <c r="I1015" s="9">
        <v>0.53659999999999997</v>
      </c>
      <c r="J1015" s="9">
        <v>2.6103999999999998</v>
      </c>
      <c r="K1015" s="9"/>
      <c r="L1015" s="9">
        <v>606</v>
      </c>
      <c r="M1015" s="9" t="s">
        <v>1403</v>
      </c>
      <c r="N1015" s="8" t="str">
        <f t="shared" si="15"/>
        <v>Approved</v>
      </c>
      <c r="O1015" s="90" t="s">
        <v>2723</v>
      </c>
      <c r="P1015" s="90" t="s">
        <v>2723</v>
      </c>
      <c r="Q1015" s="9" t="s">
        <v>1713</v>
      </c>
      <c r="R1015" s="9">
        <v>12</v>
      </c>
      <c r="S1015" s="9">
        <v>4.32</v>
      </c>
      <c r="T1015" s="3"/>
      <c r="U1015" s="13"/>
      <c r="V1015" s="4"/>
    </row>
    <row r="1016" spans="1:22">
      <c r="A1016" s="8" t="s">
        <v>3060</v>
      </c>
      <c r="B1016" s="8" t="s">
        <v>204</v>
      </c>
      <c r="C1016" s="8" t="s">
        <v>16</v>
      </c>
      <c r="D1016" s="8" t="s">
        <v>23</v>
      </c>
      <c r="E1016" s="8" t="s">
        <v>1389</v>
      </c>
      <c r="F1016" s="8" t="s">
        <v>1390</v>
      </c>
      <c r="G1016" s="8">
        <v>15.19</v>
      </c>
      <c r="H1016" s="8">
        <v>8.49</v>
      </c>
      <c r="I1016" s="8">
        <v>0.2762</v>
      </c>
      <c r="J1016" s="8">
        <v>0.47939999999999999</v>
      </c>
      <c r="K1016" s="8"/>
      <c r="L1016" s="8">
        <v>765</v>
      </c>
      <c r="M1016" s="8" t="s">
        <v>1386</v>
      </c>
      <c r="N1016" s="8" t="str">
        <f t="shared" si="15"/>
        <v>Rejected</v>
      </c>
      <c r="O1016" s="89" t="s">
        <v>1011</v>
      </c>
      <c r="P1016" s="89" t="s">
        <v>1011</v>
      </c>
      <c r="Q1016" s="8"/>
      <c r="R1016" s="8">
        <v>36</v>
      </c>
      <c r="S1016" s="8">
        <v>2.41</v>
      </c>
      <c r="T1016" s="2"/>
      <c r="U1016" s="12"/>
      <c r="V1016" s="4"/>
    </row>
    <row r="1017" spans="1:22">
      <c r="A1017" s="9" t="s">
        <v>3061</v>
      </c>
      <c r="B1017" s="9" t="s">
        <v>1274</v>
      </c>
      <c r="C1017" s="9" t="s">
        <v>24</v>
      </c>
      <c r="D1017" s="9" t="s">
        <v>23</v>
      </c>
      <c r="E1017" s="9" t="s">
        <v>1374</v>
      </c>
      <c r="F1017" s="9" t="s">
        <v>1375</v>
      </c>
      <c r="G1017" s="9">
        <v>2.14</v>
      </c>
      <c r="H1017" s="9">
        <v>12.29</v>
      </c>
      <c r="I1017" s="9">
        <v>2.1100000000000001E-2</v>
      </c>
      <c r="J1017" s="9">
        <v>4.7899999999999998E-2</v>
      </c>
      <c r="K1017" s="9" t="s">
        <v>1412</v>
      </c>
      <c r="L1017" s="9">
        <v>843</v>
      </c>
      <c r="M1017" s="9" t="s">
        <v>1377</v>
      </c>
      <c r="N1017" s="8" t="str">
        <f t="shared" si="15"/>
        <v>Approved</v>
      </c>
      <c r="O1017" s="90" t="s">
        <v>1800</v>
      </c>
      <c r="P1017" s="90" t="s">
        <v>1800</v>
      </c>
      <c r="Q1017" s="9" t="s">
        <v>1992</v>
      </c>
      <c r="R1017" s="9">
        <v>60</v>
      </c>
      <c r="S1017" s="9">
        <v>0.77</v>
      </c>
      <c r="T1017" s="3"/>
      <c r="U1017" s="13"/>
      <c r="V1017" s="4"/>
    </row>
    <row r="1018" spans="1:22">
      <c r="A1018" s="8" t="s">
        <v>3062</v>
      </c>
      <c r="B1018" s="8" t="s">
        <v>699</v>
      </c>
      <c r="C1018" s="8" t="s">
        <v>32</v>
      </c>
      <c r="D1018" s="8" t="s">
        <v>1360</v>
      </c>
      <c r="E1018" s="8" t="s">
        <v>1374</v>
      </c>
      <c r="F1018" s="8" t="s">
        <v>1375</v>
      </c>
      <c r="G1018" s="8">
        <v>38.9</v>
      </c>
      <c r="H1018" s="8">
        <v>8.68</v>
      </c>
      <c r="I1018" s="8">
        <v>0.24590000000000001</v>
      </c>
      <c r="J1018" s="8">
        <v>0.96209999999999996</v>
      </c>
      <c r="K1018" s="8" t="s">
        <v>1385</v>
      </c>
      <c r="L1018" s="8">
        <v>597</v>
      </c>
      <c r="M1018" s="8" t="s">
        <v>1426</v>
      </c>
      <c r="N1018" s="8" t="str">
        <f t="shared" si="15"/>
        <v>Under Review</v>
      </c>
      <c r="O1018" s="89" t="s">
        <v>3063</v>
      </c>
      <c r="P1018" s="89" t="s">
        <v>3063</v>
      </c>
      <c r="Q1018" s="8"/>
      <c r="R1018" s="8">
        <v>48</v>
      </c>
      <c r="S1018" s="8">
        <v>0</v>
      </c>
      <c r="T1018" s="2"/>
      <c r="U1018" s="12"/>
      <c r="V1018" s="4"/>
    </row>
    <row r="1019" spans="1:22">
      <c r="A1019" s="9" t="s">
        <v>3064</v>
      </c>
      <c r="B1019" s="9" t="s">
        <v>374</v>
      </c>
      <c r="C1019" s="9" t="s">
        <v>24</v>
      </c>
      <c r="D1019" s="9" t="s">
        <v>44</v>
      </c>
      <c r="E1019" s="9" t="s">
        <v>1389</v>
      </c>
      <c r="F1019" s="9" t="s">
        <v>1375</v>
      </c>
      <c r="G1019" s="9">
        <v>24.25</v>
      </c>
      <c r="H1019" s="9">
        <v>12.14</v>
      </c>
      <c r="I1019" s="9">
        <v>0.2999</v>
      </c>
      <c r="J1019" s="9">
        <v>0.34989999999999999</v>
      </c>
      <c r="K1019" s="9" t="s">
        <v>1358</v>
      </c>
      <c r="L1019" s="9">
        <v>667</v>
      </c>
      <c r="M1019" s="9" t="s">
        <v>1386</v>
      </c>
      <c r="N1019" s="8" t="str">
        <f t="shared" si="15"/>
        <v>Rejected</v>
      </c>
      <c r="O1019" s="90" t="s">
        <v>1552</v>
      </c>
      <c r="P1019" s="90" t="s">
        <v>1552</v>
      </c>
      <c r="Q1019" s="9"/>
      <c r="R1019" s="9">
        <v>120</v>
      </c>
      <c r="S1019" s="9">
        <v>21.8</v>
      </c>
      <c r="T1019" s="3"/>
      <c r="U1019" s="13"/>
      <c r="V1019" s="4"/>
    </row>
    <row r="1020" spans="1:22">
      <c r="A1020" s="8" t="s">
        <v>3065</v>
      </c>
      <c r="B1020" s="8" t="s">
        <v>262</v>
      </c>
      <c r="C1020" s="8" t="s">
        <v>35</v>
      </c>
      <c r="D1020" s="8" t="s">
        <v>1360</v>
      </c>
      <c r="E1020" s="8" t="s">
        <v>1400</v>
      </c>
      <c r="F1020" s="8" t="s">
        <v>1375</v>
      </c>
      <c r="G1020" s="8">
        <v>98.7</v>
      </c>
      <c r="H1020" s="8">
        <v>16.82</v>
      </c>
      <c r="I1020" s="8">
        <v>1.5351999999999999</v>
      </c>
      <c r="J1020" s="8">
        <v>1.7040999999999999</v>
      </c>
      <c r="K1020" s="8" t="s">
        <v>1412</v>
      </c>
      <c r="L1020" s="8">
        <v>849</v>
      </c>
      <c r="M1020" s="8" t="s">
        <v>1381</v>
      </c>
      <c r="N1020" s="8" t="str">
        <f t="shared" si="15"/>
        <v xml:space="preserve">Rejected </v>
      </c>
      <c r="O1020" s="89" t="s">
        <v>1922</v>
      </c>
      <c r="P1020" s="89" t="s">
        <v>1922</v>
      </c>
      <c r="Q1020" s="8"/>
      <c r="R1020" s="8">
        <v>120</v>
      </c>
      <c r="S1020" s="8">
        <v>89.8</v>
      </c>
      <c r="T1020" s="2"/>
      <c r="U1020" s="12"/>
      <c r="V1020" s="4"/>
    </row>
    <row r="1021" spans="1:22">
      <c r="A1021" s="9" t="s">
        <v>3066</v>
      </c>
      <c r="B1021" s="9" t="s">
        <v>192</v>
      </c>
      <c r="C1021" s="9" t="s">
        <v>41</v>
      </c>
      <c r="D1021" s="9" t="s">
        <v>44</v>
      </c>
      <c r="E1021" s="9" t="s">
        <v>1400</v>
      </c>
      <c r="F1021" s="9" t="s">
        <v>1390</v>
      </c>
      <c r="G1021" s="9">
        <v>44.76</v>
      </c>
      <c r="H1021" s="9">
        <v>10.47</v>
      </c>
      <c r="I1021" s="9">
        <v>0.64239999999999997</v>
      </c>
      <c r="J1021" s="9">
        <v>0.49390000000000001</v>
      </c>
      <c r="K1021" s="9"/>
      <c r="L1021" s="9">
        <v>788</v>
      </c>
      <c r="M1021" s="9" t="s">
        <v>1396</v>
      </c>
      <c r="N1021" s="8" t="str">
        <f t="shared" si="15"/>
        <v>Approved</v>
      </c>
      <c r="O1021" s="90" t="s">
        <v>2292</v>
      </c>
      <c r="P1021" s="90" t="s">
        <v>2292</v>
      </c>
      <c r="Q1021" s="9" t="s">
        <v>1753</v>
      </c>
      <c r="R1021" s="9">
        <v>180</v>
      </c>
      <c r="S1021" s="9">
        <v>6.76</v>
      </c>
      <c r="T1021" s="3"/>
      <c r="U1021" s="13"/>
      <c r="V1021" s="4"/>
    </row>
    <row r="1022" spans="1:22">
      <c r="A1022" s="8" t="s">
        <v>3067</v>
      </c>
      <c r="B1022" s="8" t="s">
        <v>661</v>
      </c>
      <c r="C1022" s="8" t="s">
        <v>12</v>
      </c>
      <c r="D1022" s="8" t="s">
        <v>23</v>
      </c>
      <c r="E1022" s="8" t="s">
        <v>1408</v>
      </c>
      <c r="F1022" s="8" t="s">
        <v>1390</v>
      </c>
      <c r="G1022" s="8">
        <v>57</v>
      </c>
      <c r="H1022" s="8">
        <v>18.21</v>
      </c>
      <c r="I1022" s="8">
        <v>0.39229999999999998</v>
      </c>
      <c r="J1022" s="8">
        <v>1.2050000000000001</v>
      </c>
      <c r="K1022" s="8" t="s">
        <v>1412</v>
      </c>
      <c r="L1022" s="8">
        <v>713</v>
      </c>
      <c r="M1022" s="8" t="s">
        <v>1386</v>
      </c>
      <c r="N1022" s="8" t="str">
        <f t="shared" si="15"/>
        <v>Rejected</v>
      </c>
      <c r="O1022" s="89" t="s">
        <v>560</v>
      </c>
      <c r="P1022" s="89" t="s">
        <v>560</v>
      </c>
      <c r="Q1022" s="8"/>
      <c r="R1022" s="8">
        <v>84</v>
      </c>
      <c r="S1022" s="8">
        <v>8.3000000000000007</v>
      </c>
      <c r="T1022" s="2"/>
      <c r="U1022" s="12"/>
      <c r="V1022" s="4"/>
    </row>
    <row r="1023" spans="1:22">
      <c r="A1023" s="9" t="s">
        <v>3068</v>
      </c>
      <c r="B1023" s="9" t="s">
        <v>1087</v>
      </c>
      <c r="C1023" s="9" t="s">
        <v>32</v>
      </c>
      <c r="D1023" s="9" t="s">
        <v>23</v>
      </c>
      <c r="E1023" s="9" t="s">
        <v>1389</v>
      </c>
      <c r="F1023" s="9" t="s">
        <v>1384</v>
      </c>
      <c r="G1023" s="9">
        <v>15.93</v>
      </c>
      <c r="H1023" s="9">
        <v>14.51</v>
      </c>
      <c r="I1023" s="9">
        <v>0.28120000000000001</v>
      </c>
      <c r="J1023" s="9">
        <v>0.30299999999999999</v>
      </c>
      <c r="K1023" s="9" t="s">
        <v>1395</v>
      </c>
      <c r="L1023" s="9">
        <v>686</v>
      </c>
      <c r="M1023" s="9" t="s">
        <v>1426</v>
      </c>
      <c r="N1023" s="8" t="str">
        <f t="shared" si="15"/>
        <v>Under Review</v>
      </c>
      <c r="O1023" s="90" t="s">
        <v>3032</v>
      </c>
      <c r="P1023" s="90" t="s">
        <v>3032</v>
      </c>
      <c r="Q1023" s="9"/>
      <c r="R1023" s="9">
        <v>84</v>
      </c>
      <c r="S1023" s="9">
        <v>9.3800000000000008</v>
      </c>
      <c r="T1023" s="3"/>
      <c r="U1023" s="13"/>
      <c r="V1023" s="4"/>
    </row>
    <row r="1024" spans="1:22">
      <c r="A1024" s="8" t="s">
        <v>3069</v>
      </c>
      <c r="B1024" s="8" t="s">
        <v>979</v>
      </c>
      <c r="C1024" s="8" t="s">
        <v>24</v>
      </c>
      <c r="D1024" s="8" t="s">
        <v>31</v>
      </c>
      <c r="E1024" s="8" t="s">
        <v>1374</v>
      </c>
      <c r="F1024" s="8" t="s">
        <v>1384</v>
      </c>
      <c r="G1024" s="8">
        <v>76.88</v>
      </c>
      <c r="H1024" s="8">
        <v>15.31</v>
      </c>
      <c r="I1024" s="8">
        <v>0.95299999999999996</v>
      </c>
      <c r="J1024" s="8">
        <v>2.1516999999999999</v>
      </c>
      <c r="K1024" s="8" t="s">
        <v>1358</v>
      </c>
      <c r="L1024" s="8">
        <v>577</v>
      </c>
      <c r="M1024" s="8" t="s">
        <v>1403</v>
      </c>
      <c r="N1024" s="8" t="str">
        <f t="shared" si="15"/>
        <v>Approved</v>
      </c>
      <c r="O1024" s="89" t="s">
        <v>613</v>
      </c>
      <c r="P1024" s="89" t="s">
        <v>613</v>
      </c>
      <c r="Q1024" s="8" t="s">
        <v>2760</v>
      </c>
      <c r="R1024" s="8">
        <v>48</v>
      </c>
      <c r="S1024" s="8">
        <v>17.28</v>
      </c>
      <c r="T1024" s="2"/>
      <c r="U1024" s="12"/>
      <c r="V1024" s="4"/>
    </row>
    <row r="1025" spans="1:22">
      <c r="A1025" s="9" t="s">
        <v>3070</v>
      </c>
      <c r="B1025" s="9" t="s">
        <v>682</v>
      </c>
      <c r="C1025" s="9" t="s">
        <v>20</v>
      </c>
      <c r="D1025" s="9" t="s">
        <v>31</v>
      </c>
      <c r="E1025" s="9" t="s">
        <v>1389</v>
      </c>
      <c r="F1025" s="9" t="s">
        <v>1375</v>
      </c>
      <c r="G1025" s="9">
        <v>68.040000000000006</v>
      </c>
      <c r="H1025" s="9">
        <v>13</v>
      </c>
      <c r="I1025" s="9">
        <v>1.222</v>
      </c>
      <c r="J1025" s="9">
        <v>2.2925</v>
      </c>
      <c r="K1025" s="9" t="s">
        <v>1385</v>
      </c>
      <c r="L1025" s="9">
        <v>839</v>
      </c>
      <c r="M1025" s="9" t="s">
        <v>1403</v>
      </c>
      <c r="N1025" s="8" t="str">
        <f t="shared" si="15"/>
        <v>Approved</v>
      </c>
      <c r="O1025" s="90" t="s">
        <v>2622</v>
      </c>
      <c r="P1025" s="90" t="s">
        <v>2622</v>
      </c>
      <c r="Q1025" s="9" t="s">
        <v>3071</v>
      </c>
      <c r="R1025" s="9">
        <v>36</v>
      </c>
      <c r="S1025" s="9">
        <v>0</v>
      </c>
      <c r="T1025" s="3"/>
      <c r="U1025" s="13"/>
      <c r="V1025" s="4"/>
    </row>
    <row r="1026" spans="1:22">
      <c r="A1026" s="8" t="s">
        <v>3072</v>
      </c>
      <c r="B1026" s="8" t="s">
        <v>103</v>
      </c>
      <c r="C1026" s="8" t="s">
        <v>32</v>
      </c>
      <c r="D1026" s="8" t="s">
        <v>44</v>
      </c>
      <c r="E1026" s="8" t="s">
        <v>1408</v>
      </c>
      <c r="F1026" s="8" t="s">
        <v>1384</v>
      </c>
      <c r="G1026" s="8">
        <v>35.380000000000003</v>
      </c>
      <c r="H1026" s="8">
        <v>8.61</v>
      </c>
      <c r="I1026" s="8">
        <v>0.2001</v>
      </c>
      <c r="J1026" s="8">
        <v>1.61</v>
      </c>
      <c r="K1026" s="8" t="s">
        <v>1395</v>
      </c>
      <c r="L1026" s="8">
        <v>566</v>
      </c>
      <c r="M1026" s="8" t="s">
        <v>1426</v>
      </c>
      <c r="N1026" s="8" t="str">
        <f t="shared" si="15"/>
        <v>Under Review</v>
      </c>
      <c r="O1026" s="89" t="s">
        <v>1995</v>
      </c>
      <c r="P1026" s="89" t="s">
        <v>1995</v>
      </c>
      <c r="Q1026" s="8"/>
      <c r="R1026" s="8">
        <v>24</v>
      </c>
      <c r="S1026" s="8">
        <v>9.43</v>
      </c>
      <c r="T1026" s="2"/>
      <c r="U1026" s="12"/>
      <c r="V1026" s="4"/>
    </row>
    <row r="1027" spans="1:22">
      <c r="A1027" s="9" t="s">
        <v>3073</v>
      </c>
      <c r="B1027" s="9" t="s">
        <v>1059</v>
      </c>
      <c r="C1027" s="9" t="s">
        <v>16</v>
      </c>
      <c r="D1027" s="9" t="s">
        <v>1360</v>
      </c>
      <c r="E1027" s="9" t="s">
        <v>1380</v>
      </c>
      <c r="F1027" s="9" t="s">
        <v>1384</v>
      </c>
      <c r="G1027" s="9">
        <v>71.12</v>
      </c>
      <c r="H1027" s="9">
        <v>14.22</v>
      </c>
      <c r="I1027" s="9">
        <v>1.3702000000000001</v>
      </c>
      <c r="J1027" s="9">
        <v>1.1136999999999999</v>
      </c>
      <c r="K1027" s="9" t="s">
        <v>1385</v>
      </c>
      <c r="L1027" s="9">
        <v>743</v>
      </c>
      <c r="M1027" s="9" t="s">
        <v>1386</v>
      </c>
      <c r="N1027" s="8" t="str">
        <f t="shared" ref="N1027:N1090" si="16">PROPER(M1027)</f>
        <v>Rejected</v>
      </c>
      <c r="O1027" s="90" t="s">
        <v>396</v>
      </c>
      <c r="P1027" s="90" t="s">
        <v>396</v>
      </c>
      <c r="Q1027" s="9"/>
      <c r="R1027" s="9">
        <v>120</v>
      </c>
      <c r="S1027" s="9">
        <v>0</v>
      </c>
      <c r="T1027" s="3"/>
      <c r="U1027" s="13"/>
      <c r="V1027" s="4"/>
    </row>
    <row r="1028" spans="1:22">
      <c r="A1028" s="8" t="s">
        <v>3074</v>
      </c>
      <c r="B1028" s="8" t="s">
        <v>958</v>
      </c>
      <c r="C1028" s="8" t="s">
        <v>38</v>
      </c>
      <c r="D1028" s="8" t="s">
        <v>44</v>
      </c>
      <c r="E1028" s="8" t="s">
        <v>1380</v>
      </c>
      <c r="F1028" s="8" t="s">
        <v>1384</v>
      </c>
      <c r="G1028" s="8">
        <v>21.06</v>
      </c>
      <c r="H1028" s="8">
        <v>15.19</v>
      </c>
      <c r="I1028" s="8">
        <v>0.13850000000000001</v>
      </c>
      <c r="J1028" s="8">
        <v>0.29749999999999999</v>
      </c>
      <c r="K1028" s="8" t="s">
        <v>1358</v>
      </c>
      <c r="L1028" s="8">
        <v>710</v>
      </c>
      <c r="M1028" s="8" t="s">
        <v>1403</v>
      </c>
      <c r="N1028" s="8" t="str">
        <f t="shared" si="16"/>
        <v>Approved</v>
      </c>
      <c r="O1028" s="89" t="s">
        <v>824</v>
      </c>
      <c r="P1028" s="89" t="s">
        <v>824</v>
      </c>
      <c r="Q1028" s="8" t="s">
        <v>2819</v>
      </c>
      <c r="R1028" s="8">
        <v>180</v>
      </c>
      <c r="S1028" s="8">
        <v>3.71</v>
      </c>
      <c r="T1028" s="2"/>
      <c r="U1028" s="12"/>
      <c r="V1028" s="4"/>
    </row>
    <row r="1029" spans="1:22">
      <c r="A1029" s="9" t="s">
        <v>3075</v>
      </c>
      <c r="B1029" s="9" t="s">
        <v>383</v>
      </c>
      <c r="C1029" s="9" t="s">
        <v>24</v>
      </c>
      <c r="D1029" s="9" t="s">
        <v>44</v>
      </c>
      <c r="E1029" s="9" t="s">
        <v>1380</v>
      </c>
      <c r="F1029" s="9" t="s">
        <v>1384</v>
      </c>
      <c r="G1029" s="9">
        <v>11.59</v>
      </c>
      <c r="H1029" s="9">
        <v>15.72</v>
      </c>
      <c r="I1029" s="9">
        <v>0.1605</v>
      </c>
      <c r="J1029" s="9">
        <v>0.16800000000000001</v>
      </c>
      <c r="K1029" s="9" t="s">
        <v>1358</v>
      </c>
      <c r="L1029" s="9">
        <v>728</v>
      </c>
      <c r="M1029" s="9" t="s">
        <v>1377</v>
      </c>
      <c r="N1029" s="8" t="str">
        <f t="shared" si="16"/>
        <v>Approved</v>
      </c>
      <c r="O1029" s="90" t="s">
        <v>1888</v>
      </c>
      <c r="P1029" s="90" t="s">
        <v>1888</v>
      </c>
      <c r="Q1029" s="9" t="s">
        <v>2455</v>
      </c>
      <c r="R1029" s="9">
        <v>180</v>
      </c>
      <c r="S1029" s="9">
        <v>8.5399999999999991</v>
      </c>
      <c r="T1029" s="3"/>
      <c r="U1029" s="13"/>
      <c r="V1029" s="4"/>
    </row>
    <row r="1030" spans="1:22">
      <c r="A1030" s="8" t="s">
        <v>3076</v>
      </c>
      <c r="B1030" s="8" t="s">
        <v>1244</v>
      </c>
      <c r="C1030" s="8" t="s">
        <v>16</v>
      </c>
      <c r="D1030" s="8" t="s">
        <v>31</v>
      </c>
      <c r="E1030" s="8" t="s">
        <v>1374</v>
      </c>
      <c r="F1030" s="8" t="s">
        <v>1390</v>
      </c>
      <c r="G1030" s="8">
        <v>62.07</v>
      </c>
      <c r="H1030" s="8">
        <v>8.06</v>
      </c>
      <c r="I1030" s="8">
        <v>0.78269999999999995</v>
      </c>
      <c r="J1030" s="8">
        <v>2.8090000000000002</v>
      </c>
      <c r="K1030" s="8" t="s">
        <v>1358</v>
      </c>
      <c r="L1030" s="8">
        <v>881</v>
      </c>
      <c r="M1030" s="8" t="s">
        <v>1426</v>
      </c>
      <c r="N1030" s="8" t="str">
        <f t="shared" si="16"/>
        <v>Under Review</v>
      </c>
      <c r="O1030" s="89" t="s">
        <v>3077</v>
      </c>
      <c r="P1030" s="89" t="s">
        <v>3077</v>
      </c>
      <c r="Q1030" s="8"/>
      <c r="R1030" s="8">
        <v>24</v>
      </c>
      <c r="S1030" s="8">
        <v>49.55</v>
      </c>
      <c r="T1030" s="2"/>
      <c r="U1030" s="12"/>
      <c r="V1030" s="4"/>
    </row>
    <row r="1031" spans="1:22">
      <c r="A1031" s="9" t="s">
        <v>3078</v>
      </c>
      <c r="B1031" s="9" t="s">
        <v>76</v>
      </c>
      <c r="C1031" s="9" t="s">
        <v>12</v>
      </c>
      <c r="D1031" s="9" t="s">
        <v>10</v>
      </c>
      <c r="E1031" s="9" t="s">
        <v>1389</v>
      </c>
      <c r="F1031" s="9" t="s">
        <v>1375</v>
      </c>
      <c r="G1031" s="9">
        <v>34.729999999999997</v>
      </c>
      <c r="H1031" s="9">
        <v>9.32</v>
      </c>
      <c r="I1031" s="9">
        <v>0.23580000000000001</v>
      </c>
      <c r="J1031" s="9">
        <v>0.3589</v>
      </c>
      <c r="K1031" s="9" t="s">
        <v>1395</v>
      </c>
      <c r="L1031" s="9">
        <v>848</v>
      </c>
      <c r="M1031" s="9" t="s">
        <v>1403</v>
      </c>
      <c r="N1031" s="8" t="str">
        <f t="shared" si="16"/>
        <v>Approved</v>
      </c>
      <c r="O1031" s="90" t="s">
        <v>2313</v>
      </c>
      <c r="P1031" s="90" t="s">
        <v>2313</v>
      </c>
      <c r="Q1031" s="9" t="s">
        <v>1795</v>
      </c>
      <c r="R1031" s="9">
        <v>180</v>
      </c>
      <c r="S1031" s="9">
        <v>29.07</v>
      </c>
      <c r="T1031" s="3"/>
      <c r="U1031" s="13"/>
      <c r="V1031" s="4"/>
    </row>
    <row r="1032" spans="1:22">
      <c r="A1032" s="8" t="s">
        <v>3079</v>
      </c>
      <c r="B1032" s="8" t="s">
        <v>738</v>
      </c>
      <c r="C1032" s="8" t="s">
        <v>16</v>
      </c>
      <c r="D1032" s="8" t="s">
        <v>44</v>
      </c>
      <c r="E1032" s="8" t="s">
        <v>1411</v>
      </c>
      <c r="F1032" s="8" t="s">
        <v>1384</v>
      </c>
      <c r="G1032" s="8">
        <v>71.790000000000006</v>
      </c>
      <c r="H1032" s="8">
        <v>17.899999999999999</v>
      </c>
      <c r="I1032" s="8">
        <v>0.47289999999999999</v>
      </c>
      <c r="J1032" s="8">
        <v>6.5782999999999996</v>
      </c>
      <c r="K1032" s="8" t="s">
        <v>1358</v>
      </c>
      <c r="L1032" s="8">
        <v>565</v>
      </c>
      <c r="M1032" s="8" t="s">
        <v>1381</v>
      </c>
      <c r="N1032" s="8" t="str">
        <f t="shared" si="16"/>
        <v xml:space="preserve">Rejected </v>
      </c>
      <c r="O1032" s="89" t="s">
        <v>3080</v>
      </c>
      <c r="P1032" s="89" t="s">
        <v>3080</v>
      </c>
      <c r="Q1032" s="8"/>
      <c r="R1032" s="8">
        <v>12</v>
      </c>
      <c r="S1032" s="8">
        <v>13.96</v>
      </c>
      <c r="T1032" s="2"/>
      <c r="U1032" s="12"/>
      <c r="V1032" s="4"/>
    </row>
    <row r="1033" spans="1:22">
      <c r="A1033" s="9" t="s">
        <v>3081</v>
      </c>
      <c r="B1033" s="9" t="s">
        <v>306</v>
      </c>
      <c r="C1033" s="9" t="s">
        <v>16</v>
      </c>
      <c r="D1033" s="9" t="s">
        <v>1360</v>
      </c>
      <c r="E1033" s="9" t="s">
        <v>1374</v>
      </c>
      <c r="F1033" s="9" t="s">
        <v>1390</v>
      </c>
      <c r="G1033" s="9">
        <v>88.03</v>
      </c>
      <c r="H1033" s="9">
        <v>18.37</v>
      </c>
      <c r="I1033" s="9">
        <v>0.77200000000000002</v>
      </c>
      <c r="J1033" s="9">
        <v>1.4411</v>
      </c>
      <c r="K1033" s="9" t="s">
        <v>1385</v>
      </c>
      <c r="L1033" s="9">
        <v>733</v>
      </c>
      <c r="M1033" s="9" t="s">
        <v>1403</v>
      </c>
      <c r="N1033" s="8" t="str">
        <f t="shared" si="16"/>
        <v>Approved</v>
      </c>
      <c r="O1033" s="90" t="s">
        <v>2878</v>
      </c>
      <c r="P1033" s="90" t="s">
        <v>2878</v>
      </c>
      <c r="Q1033" s="9" t="s">
        <v>444</v>
      </c>
      <c r="R1033" s="9">
        <v>180</v>
      </c>
      <c r="S1033" s="9">
        <v>0</v>
      </c>
      <c r="T1033" s="3"/>
      <c r="U1033" s="13"/>
      <c r="V1033" s="4"/>
    </row>
    <row r="1034" spans="1:22">
      <c r="A1034" s="8" t="s">
        <v>3082</v>
      </c>
      <c r="B1034" s="8" t="s">
        <v>711</v>
      </c>
      <c r="C1034" s="8" t="s">
        <v>32</v>
      </c>
      <c r="D1034" s="8" t="s">
        <v>23</v>
      </c>
      <c r="E1034" s="8" t="s">
        <v>1380</v>
      </c>
      <c r="F1034" s="8" t="s">
        <v>1384</v>
      </c>
      <c r="G1034" s="8">
        <v>19.02</v>
      </c>
      <c r="H1034" s="8">
        <v>7.66</v>
      </c>
      <c r="I1034" s="8">
        <v>0.30130000000000001</v>
      </c>
      <c r="J1034" s="8">
        <v>0.15509999999999999</v>
      </c>
      <c r="K1034" s="8"/>
      <c r="L1034" s="8">
        <v>706</v>
      </c>
      <c r="M1034" s="8" t="s">
        <v>1426</v>
      </c>
      <c r="N1034" s="8" t="str">
        <f t="shared" si="16"/>
        <v>Under Review</v>
      </c>
      <c r="O1034" s="89" t="s">
        <v>1942</v>
      </c>
      <c r="P1034" s="89" t="s">
        <v>1942</v>
      </c>
      <c r="Q1034" s="8"/>
      <c r="R1034" s="8">
        <v>240</v>
      </c>
      <c r="S1034" s="8">
        <v>15.92</v>
      </c>
      <c r="T1034" s="2"/>
      <c r="U1034" s="12"/>
      <c r="V1034" s="4"/>
    </row>
    <row r="1035" spans="1:22">
      <c r="A1035" s="9" t="s">
        <v>3083</v>
      </c>
      <c r="B1035" s="9" t="s">
        <v>971</v>
      </c>
      <c r="C1035" s="9" t="s">
        <v>24</v>
      </c>
      <c r="D1035" s="9" t="s">
        <v>31</v>
      </c>
      <c r="E1035" s="9" t="s">
        <v>1389</v>
      </c>
      <c r="F1035" s="9" t="s">
        <v>1384</v>
      </c>
      <c r="G1035" s="9">
        <v>22.12</v>
      </c>
      <c r="H1035" s="9">
        <v>9.5500000000000007</v>
      </c>
      <c r="I1035" s="9">
        <v>0.4325</v>
      </c>
      <c r="J1035" s="9">
        <v>1.0161</v>
      </c>
      <c r="K1035" s="9" t="s">
        <v>1376</v>
      </c>
      <c r="L1035" s="9">
        <v>866</v>
      </c>
      <c r="M1035" s="9" t="s">
        <v>1403</v>
      </c>
      <c r="N1035" s="8" t="str">
        <f t="shared" si="16"/>
        <v>Approved</v>
      </c>
      <c r="O1035" s="90" t="s">
        <v>2169</v>
      </c>
      <c r="P1035" s="90" t="s">
        <v>2169</v>
      </c>
      <c r="Q1035" s="9" t="s">
        <v>1424</v>
      </c>
      <c r="R1035" s="9">
        <v>24</v>
      </c>
      <c r="S1035" s="9">
        <v>20.89</v>
      </c>
      <c r="T1035" s="3"/>
      <c r="U1035" s="13"/>
      <c r="V1035" s="4"/>
    </row>
    <row r="1036" spans="1:22">
      <c r="A1036" s="8" t="s">
        <v>3084</v>
      </c>
      <c r="B1036" s="8" t="s">
        <v>843</v>
      </c>
      <c r="C1036" s="8" t="s">
        <v>28</v>
      </c>
      <c r="D1036" s="8" t="s">
        <v>44</v>
      </c>
      <c r="E1036" s="8" t="s">
        <v>1408</v>
      </c>
      <c r="F1036" s="8" t="s">
        <v>1375</v>
      </c>
      <c r="G1036" s="8">
        <v>66.97</v>
      </c>
      <c r="H1036" s="8"/>
      <c r="I1036" s="8">
        <v>1.1393</v>
      </c>
      <c r="J1036" s="8"/>
      <c r="K1036" s="8" t="s">
        <v>1385</v>
      </c>
      <c r="L1036" s="8">
        <v>740</v>
      </c>
      <c r="M1036" s="8" t="s">
        <v>1377</v>
      </c>
      <c r="N1036" s="8" t="str">
        <f t="shared" si="16"/>
        <v>Approved</v>
      </c>
      <c r="O1036" s="89" t="s">
        <v>2690</v>
      </c>
      <c r="P1036" s="89" t="s">
        <v>2690</v>
      </c>
      <c r="Q1036" s="8" t="s">
        <v>848</v>
      </c>
      <c r="R1036" s="8">
        <v>84</v>
      </c>
      <c r="S1036" s="8">
        <v>0</v>
      </c>
      <c r="T1036" s="2"/>
      <c r="U1036" s="12"/>
      <c r="V1036" s="4"/>
    </row>
    <row r="1037" spans="1:22">
      <c r="A1037" s="9" t="s">
        <v>3085</v>
      </c>
      <c r="B1037" s="9" t="s">
        <v>1302</v>
      </c>
      <c r="C1037" s="9" t="s">
        <v>28</v>
      </c>
      <c r="D1037" s="9" t="s">
        <v>1360</v>
      </c>
      <c r="E1037" s="9" t="s">
        <v>1380</v>
      </c>
      <c r="F1037" s="9" t="s">
        <v>1375</v>
      </c>
      <c r="G1037" s="9">
        <v>6.44</v>
      </c>
      <c r="H1037" s="9">
        <v>11.97</v>
      </c>
      <c r="I1037" s="9">
        <v>6.0999999999999999E-2</v>
      </c>
      <c r="J1037" s="9">
        <v>0.21379999999999999</v>
      </c>
      <c r="K1037" s="9" t="s">
        <v>1376</v>
      </c>
      <c r="L1037" s="9">
        <v>697</v>
      </c>
      <c r="M1037" s="9" t="s">
        <v>1396</v>
      </c>
      <c r="N1037" s="8" t="str">
        <f t="shared" si="16"/>
        <v>Approved</v>
      </c>
      <c r="O1037" s="90" t="s">
        <v>3086</v>
      </c>
      <c r="P1037" s="90" t="s">
        <v>3086</v>
      </c>
      <c r="Q1037" s="9" t="s">
        <v>1597</v>
      </c>
      <c r="R1037" s="9">
        <v>36</v>
      </c>
      <c r="S1037" s="9">
        <v>5.72</v>
      </c>
      <c r="T1037" s="3"/>
      <c r="U1037" s="13"/>
      <c r="V1037" s="4"/>
    </row>
    <row r="1038" spans="1:22">
      <c r="A1038" s="8" t="s">
        <v>3087</v>
      </c>
      <c r="B1038" s="8" t="s">
        <v>1315</v>
      </c>
      <c r="C1038" s="8" t="s">
        <v>38</v>
      </c>
      <c r="D1038" s="8" t="s">
        <v>31</v>
      </c>
      <c r="E1038" s="8" t="s">
        <v>1389</v>
      </c>
      <c r="F1038" s="8" t="s">
        <v>1375</v>
      </c>
      <c r="G1038" s="8">
        <v>85</v>
      </c>
      <c r="H1038" s="8">
        <v>15.14</v>
      </c>
      <c r="I1038" s="8">
        <v>1.2155</v>
      </c>
      <c r="J1038" s="8">
        <v>2.3717000000000001</v>
      </c>
      <c r="K1038" s="8" t="s">
        <v>1358</v>
      </c>
      <c r="L1038" s="8">
        <v>790</v>
      </c>
      <c r="M1038" s="8" t="s">
        <v>1386</v>
      </c>
      <c r="N1038" s="8" t="str">
        <f t="shared" si="16"/>
        <v>Rejected</v>
      </c>
      <c r="O1038" s="89" t="s">
        <v>3088</v>
      </c>
      <c r="P1038" s="89" t="s">
        <v>3088</v>
      </c>
      <c r="Q1038" s="8"/>
      <c r="R1038" s="8">
        <v>48</v>
      </c>
      <c r="S1038" s="8">
        <v>47.65</v>
      </c>
      <c r="T1038" s="2"/>
      <c r="U1038" s="12"/>
      <c r="V1038" s="4"/>
    </row>
    <row r="1039" spans="1:22">
      <c r="A1039" s="9" t="s">
        <v>3089</v>
      </c>
      <c r="B1039" s="9" t="s">
        <v>107</v>
      </c>
      <c r="C1039" s="9" t="s">
        <v>7</v>
      </c>
      <c r="D1039" s="9" t="s">
        <v>31</v>
      </c>
      <c r="E1039" s="9" t="s">
        <v>1380</v>
      </c>
      <c r="F1039" s="9" t="s">
        <v>1390</v>
      </c>
      <c r="G1039" s="9">
        <v>43.08</v>
      </c>
      <c r="H1039" s="9">
        <v>8.32</v>
      </c>
      <c r="I1039" s="9">
        <v>0.22539999999999999</v>
      </c>
      <c r="J1039" s="9">
        <v>1.0582</v>
      </c>
      <c r="K1039" s="9" t="s">
        <v>1385</v>
      </c>
      <c r="L1039" s="9">
        <v>792</v>
      </c>
      <c r="M1039" s="9" t="s">
        <v>1386</v>
      </c>
      <c r="N1039" s="8" t="str">
        <f t="shared" si="16"/>
        <v>Rejected</v>
      </c>
      <c r="O1039" s="90" t="s">
        <v>3007</v>
      </c>
      <c r="P1039" s="90" t="s">
        <v>3007</v>
      </c>
      <c r="Q1039" s="9"/>
      <c r="R1039" s="9">
        <v>48</v>
      </c>
      <c r="S1039" s="9">
        <v>0</v>
      </c>
      <c r="T1039" s="3"/>
      <c r="U1039" s="13"/>
      <c r="V1039" s="4"/>
    </row>
    <row r="1040" spans="1:22">
      <c r="A1040" s="8" t="s">
        <v>3090</v>
      </c>
      <c r="B1040" s="8" t="s">
        <v>743</v>
      </c>
      <c r="C1040" s="8" t="s">
        <v>28</v>
      </c>
      <c r="D1040" s="8" t="s">
        <v>23</v>
      </c>
      <c r="E1040" s="8" t="s">
        <v>1400</v>
      </c>
      <c r="F1040" s="8" t="s">
        <v>1390</v>
      </c>
      <c r="G1040" s="8">
        <v>29.79</v>
      </c>
      <c r="H1040" s="8">
        <v>10.199999999999999</v>
      </c>
      <c r="I1040" s="8">
        <v>0.44729999999999998</v>
      </c>
      <c r="J1040" s="8">
        <v>0.49759999999999999</v>
      </c>
      <c r="K1040" s="8" t="s">
        <v>1395</v>
      </c>
      <c r="L1040" s="8">
        <v>556</v>
      </c>
      <c r="M1040" s="8" t="s">
        <v>1426</v>
      </c>
      <c r="N1040" s="8" t="str">
        <f t="shared" si="16"/>
        <v>Under Review</v>
      </c>
      <c r="O1040" s="89" t="s">
        <v>3091</v>
      </c>
      <c r="P1040" s="89" t="s">
        <v>3091</v>
      </c>
      <c r="Q1040" s="8"/>
      <c r="R1040" s="8">
        <v>84</v>
      </c>
      <c r="S1040" s="8">
        <v>5.35</v>
      </c>
      <c r="T1040" s="2"/>
      <c r="U1040" s="12"/>
      <c r="V1040" s="4"/>
    </row>
    <row r="1041" spans="1:22">
      <c r="A1041" s="9" t="s">
        <v>3092</v>
      </c>
      <c r="B1041" s="9" t="s">
        <v>1240</v>
      </c>
      <c r="C1041" s="9" t="s">
        <v>24</v>
      </c>
      <c r="D1041" s="9" t="s">
        <v>44</v>
      </c>
      <c r="E1041" s="9" t="s">
        <v>1400</v>
      </c>
      <c r="F1041" s="9" t="s">
        <v>1375</v>
      </c>
      <c r="G1041" s="9">
        <v>77.099999999999994</v>
      </c>
      <c r="H1041" s="9">
        <v>13.06</v>
      </c>
      <c r="I1041" s="9">
        <v>1.3204</v>
      </c>
      <c r="J1041" s="9">
        <v>1.1538999999999999</v>
      </c>
      <c r="K1041" s="9" t="s">
        <v>1385</v>
      </c>
      <c r="L1041" s="9">
        <v>797</v>
      </c>
      <c r="M1041" s="9" t="s">
        <v>1426</v>
      </c>
      <c r="N1041" s="8" t="str">
        <f t="shared" si="16"/>
        <v>Under Review</v>
      </c>
      <c r="O1041" s="90" t="s">
        <v>3093</v>
      </c>
      <c r="P1041" s="90" t="s">
        <v>3093</v>
      </c>
      <c r="Q1041" s="9"/>
      <c r="R1041" s="9">
        <v>120</v>
      </c>
      <c r="S1041" s="9">
        <v>0</v>
      </c>
      <c r="T1041" s="3"/>
      <c r="U1041" s="13"/>
      <c r="V1041" s="4"/>
    </row>
    <row r="1042" spans="1:22">
      <c r="A1042" s="8" t="s">
        <v>3094</v>
      </c>
      <c r="B1042" s="8" t="s">
        <v>1077</v>
      </c>
      <c r="C1042" s="8" t="s">
        <v>12</v>
      </c>
      <c r="D1042" s="8" t="s">
        <v>1360</v>
      </c>
      <c r="E1042" s="8" t="s">
        <v>1411</v>
      </c>
      <c r="F1042" s="8" t="s">
        <v>1384</v>
      </c>
      <c r="G1042" s="8">
        <v>90.68</v>
      </c>
      <c r="H1042" s="8">
        <v>11.12</v>
      </c>
      <c r="I1042" s="8">
        <v>0.58740000000000003</v>
      </c>
      <c r="J1042" s="8">
        <v>2.3490000000000002</v>
      </c>
      <c r="K1042" s="8" t="s">
        <v>1358</v>
      </c>
      <c r="L1042" s="8">
        <v>837</v>
      </c>
      <c r="M1042" s="8" t="s">
        <v>1426</v>
      </c>
      <c r="N1042" s="8" t="str">
        <f t="shared" si="16"/>
        <v>Under Review</v>
      </c>
      <c r="O1042" s="89" t="s">
        <v>1206</v>
      </c>
      <c r="P1042" s="89" t="s">
        <v>1206</v>
      </c>
      <c r="Q1042" s="8"/>
      <c r="R1042" s="8">
        <v>48</v>
      </c>
      <c r="S1042" s="8">
        <v>48.12</v>
      </c>
      <c r="T1042" s="2"/>
      <c r="U1042" s="12"/>
      <c r="V1042" s="4"/>
    </row>
    <row r="1043" spans="1:22">
      <c r="A1043" s="9" t="s">
        <v>3095</v>
      </c>
      <c r="B1043" s="9" t="s">
        <v>614</v>
      </c>
      <c r="C1043" s="9" t="s">
        <v>7</v>
      </c>
      <c r="D1043" s="9" t="s">
        <v>23</v>
      </c>
      <c r="E1043" s="9" t="s">
        <v>1400</v>
      </c>
      <c r="F1043" s="9" t="s">
        <v>1384</v>
      </c>
      <c r="G1043" s="9">
        <v>23.48</v>
      </c>
      <c r="H1043" s="9">
        <v>9.19</v>
      </c>
      <c r="I1043" s="9">
        <v>0.39450000000000002</v>
      </c>
      <c r="J1043" s="9">
        <v>0.2999</v>
      </c>
      <c r="K1043" s="9" t="s">
        <v>1412</v>
      </c>
      <c r="L1043" s="9">
        <v>882</v>
      </c>
      <c r="M1043" s="9" t="s">
        <v>1426</v>
      </c>
      <c r="N1043" s="8" t="str">
        <f t="shared" si="16"/>
        <v>Under Review</v>
      </c>
      <c r="O1043" s="90" t="s">
        <v>1531</v>
      </c>
      <c r="P1043" s="90" t="s">
        <v>1531</v>
      </c>
      <c r="Q1043" s="9"/>
      <c r="R1043" s="9">
        <v>120</v>
      </c>
      <c r="S1043" s="9">
        <v>17.78</v>
      </c>
      <c r="T1043" s="3"/>
      <c r="U1043" s="13"/>
      <c r="V1043" s="4"/>
    </row>
    <row r="1044" spans="1:22">
      <c r="A1044" s="8" t="s">
        <v>3096</v>
      </c>
      <c r="B1044" s="8" t="s">
        <v>175</v>
      </c>
      <c r="C1044" s="8" t="s">
        <v>35</v>
      </c>
      <c r="D1044" s="8" t="s">
        <v>10</v>
      </c>
      <c r="E1044" s="8" t="s">
        <v>1380</v>
      </c>
      <c r="F1044" s="8" t="s">
        <v>1375</v>
      </c>
      <c r="G1044" s="8">
        <v>21.15</v>
      </c>
      <c r="H1044" s="8">
        <v>12.6</v>
      </c>
      <c r="I1044" s="8">
        <v>0.2205</v>
      </c>
      <c r="J1044" s="8">
        <v>0.47689999999999999</v>
      </c>
      <c r="K1044" s="8" t="s">
        <v>1376</v>
      </c>
      <c r="L1044" s="8">
        <v>636</v>
      </c>
      <c r="M1044" s="8" t="s">
        <v>1403</v>
      </c>
      <c r="N1044" s="8" t="str">
        <f t="shared" si="16"/>
        <v>Approved</v>
      </c>
      <c r="O1044" s="89" t="s">
        <v>2654</v>
      </c>
      <c r="P1044" s="89" t="s">
        <v>2654</v>
      </c>
      <c r="Q1044" s="8" t="s">
        <v>3097</v>
      </c>
      <c r="R1044" s="8">
        <v>60</v>
      </c>
      <c r="S1044" s="8">
        <v>14.06</v>
      </c>
      <c r="T1044" s="2"/>
      <c r="U1044" s="12"/>
      <c r="V1044" s="4"/>
    </row>
    <row r="1045" spans="1:22">
      <c r="A1045" s="9" t="s">
        <v>3098</v>
      </c>
      <c r="B1045" s="9" t="s">
        <v>536</v>
      </c>
      <c r="C1045" s="9" t="s">
        <v>24</v>
      </c>
      <c r="D1045" s="9" t="s">
        <v>1360</v>
      </c>
      <c r="E1045" s="9" t="s">
        <v>1411</v>
      </c>
      <c r="F1045" s="9" t="s">
        <v>1384</v>
      </c>
      <c r="G1045" s="9">
        <v>77.86</v>
      </c>
      <c r="H1045" s="9">
        <v>10.76</v>
      </c>
      <c r="I1045" s="9">
        <v>0.47439999999999999</v>
      </c>
      <c r="J1045" s="9">
        <v>1.6836</v>
      </c>
      <c r="K1045" s="9" t="s">
        <v>1358</v>
      </c>
      <c r="L1045" s="9">
        <v>883</v>
      </c>
      <c r="M1045" s="9" t="s">
        <v>1426</v>
      </c>
      <c r="N1045" s="8" t="str">
        <f t="shared" si="16"/>
        <v>Under Review</v>
      </c>
      <c r="O1045" s="90" t="s">
        <v>2785</v>
      </c>
      <c r="P1045" s="90" t="s">
        <v>2785</v>
      </c>
      <c r="Q1045" s="9"/>
      <c r="R1045" s="9">
        <v>60</v>
      </c>
      <c r="S1045" s="9">
        <v>52.24</v>
      </c>
      <c r="T1045" s="3"/>
      <c r="U1045" s="13"/>
      <c r="V1045" s="4"/>
    </row>
    <row r="1046" spans="1:22">
      <c r="A1046" s="8" t="s">
        <v>3099</v>
      </c>
      <c r="B1046" s="8" t="s">
        <v>330</v>
      </c>
      <c r="C1046" s="8" t="s">
        <v>28</v>
      </c>
      <c r="D1046" s="8" t="s">
        <v>31</v>
      </c>
      <c r="E1046" s="8" t="s">
        <v>1400</v>
      </c>
      <c r="F1046" s="8" t="s">
        <v>1390</v>
      </c>
      <c r="G1046" s="8">
        <v>53.28</v>
      </c>
      <c r="H1046" s="8">
        <v>17.329999999999998</v>
      </c>
      <c r="I1046" s="8">
        <v>0.41499999999999998</v>
      </c>
      <c r="J1046" s="8">
        <v>0.79490000000000005</v>
      </c>
      <c r="K1046" s="8" t="s">
        <v>1412</v>
      </c>
      <c r="L1046" s="8">
        <v>782</v>
      </c>
      <c r="M1046" s="8" t="s">
        <v>1396</v>
      </c>
      <c r="N1046" s="8" t="str">
        <f t="shared" si="16"/>
        <v>Approved</v>
      </c>
      <c r="O1046" s="89" t="s">
        <v>1820</v>
      </c>
      <c r="P1046" s="89" t="s">
        <v>1820</v>
      </c>
      <c r="Q1046" s="8" t="s">
        <v>2471</v>
      </c>
      <c r="R1046" s="8">
        <v>240</v>
      </c>
      <c r="S1046" s="8">
        <v>24.74</v>
      </c>
      <c r="T1046" s="2"/>
      <c r="U1046" s="12"/>
      <c r="V1046" s="4"/>
    </row>
    <row r="1047" spans="1:22">
      <c r="A1047" s="9" t="s">
        <v>3100</v>
      </c>
      <c r="B1047" s="9" t="s">
        <v>1254</v>
      </c>
      <c r="C1047" s="9" t="s">
        <v>32</v>
      </c>
      <c r="D1047" s="9" t="s">
        <v>1360</v>
      </c>
      <c r="E1047" s="9" t="s">
        <v>1389</v>
      </c>
      <c r="F1047" s="9" t="s">
        <v>1375</v>
      </c>
      <c r="G1047" s="9">
        <v>94.61</v>
      </c>
      <c r="H1047" s="9">
        <v>15.27</v>
      </c>
      <c r="I1047" s="9">
        <v>1.8113999999999999</v>
      </c>
      <c r="J1047" s="9">
        <v>2.6459999999999999</v>
      </c>
      <c r="K1047" s="9" t="s">
        <v>1358</v>
      </c>
      <c r="L1047" s="9">
        <v>731</v>
      </c>
      <c r="M1047" s="9" t="s">
        <v>1377</v>
      </c>
      <c r="N1047" s="8" t="str">
        <f t="shared" si="16"/>
        <v>Approved</v>
      </c>
      <c r="O1047" s="90" t="s">
        <v>2343</v>
      </c>
      <c r="P1047" s="90" t="s">
        <v>2343</v>
      </c>
      <c r="Q1047" s="9" t="s">
        <v>2469</v>
      </c>
      <c r="R1047" s="9">
        <v>48</v>
      </c>
      <c r="S1047" s="9">
        <v>65.08</v>
      </c>
      <c r="T1047" s="3"/>
      <c r="U1047" s="13"/>
      <c r="V1047" s="4"/>
    </row>
    <row r="1048" spans="1:22">
      <c r="A1048" s="8" t="s">
        <v>3101</v>
      </c>
      <c r="B1048" s="8" t="s">
        <v>1257</v>
      </c>
      <c r="C1048" s="8" t="s">
        <v>38</v>
      </c>
      <c r="D1048" s="8" t="s">
        <v>44</v>
      </c>
      <c r="E1048" s="8" t="s">
        <v>1374</v>
      </c>
      <c r="F1048" s="8" t="s">
        <v>1390</v>
      </c>
      <c r="G1048" s="8">
        <v>83.75</v>
      </c>
      <c r="H1048" s="8">
        <v>11.97</v>
      </c>
      <c r="I1048" s="8">
        <v>1.2626999999999999</v>
      </c>
      <c r="J1048" s="8">
        <v>7.4398999999999997</v>
      </c>
      <c r="K1048" s="8" t="s">
        <v>1412</v>
      </c>
      <c r="L1048" s="8">
        <v>707</v>
      </c>
      <c r="M1048" s="8" t="s">
        <v>1403</v>
      </c>
      <c r="N1048" s="8" t="str">
        <f t="shared" si="16"/>
        <v>Approved</v>
      </c>
      <c r="O1048" s="89" t="s">
        <v>1475</v>
      </c>
      <c r="P1048" s="89" t="s">
        <v>1475</v>
      </c>
      <c r="Q1048" s="8" t="s">
        <v>1807</v>
      </c>
      <c r="R1048" s="8">
        <v>12</v>
      </c>
      <c r="S1048" s="8">
        <v>50.47</v>
      </c>
      <c r="T1048" s="2"/>
      <c r="U1048" s="12"/>
      <c r="V1048" s="4"/>
    </row>
    <row r="1049" spans="1:22">
      <c r="A1049" s="9" t="s">
        <v>3102</v>
      </c>
      <c r="B1049" s="9" t="s">
        <v>559</v>
      </c>
      <c r="C1049" s="9" t="s">
        <v>28</v>
      </c>
      <c r="D1049" s="9" t="s">
        <v>1360</v>
      </c>
      <c r="E1049" s="9" t="s">
        <v>1408</v>
      </c>
      <c r="F1049" s="9" t="s">
        <v>1384</v>
      </c>
      <c r="G1049" s="9">
        <v>35.340000000000003</v>
      </c>
      <c r="H1049" s="9">
        <v>13.27</v>
      </c>
      <c r="I1049" s="9">
        <v>0.61890000000000001</v>
      </c>
      <c r="J1049" s="9">
        <v>1.1953</v>
      </c>
      <c r="K1049" s="9" t="s">
        <v>1376</v>
      </c>
      <c r="L1049" s="9">
        <v>800</v>
      </c>
      <c r="M1049" s="9" t="s">
        <v>1386</v>
      </c>
      <c r="N1049" s="8" t="str">
        <f t="shared" si="16"/>
        <v>Rejected</v>
      </c>
      <c r="O1049" s="90" t="s">
        <v>1006</v>
      </c>
      <c r="P1049" s="90" t="s">
        <v>1006</v>
      </c>
      <c r="Q1049" s="9"/>
      <c r="R1049" s="9">
        <v>36</v>
      </c>
      <c r="S1049" s="9">
        <v>25.83</v>
      </c>
      <c r="T1049" s="3"/>
      <c r="U1049" s="13"/>
      <c r="V1049" s="4"/>
    </row>
    <row r="1050" spans="1:22">
      <c r="A1050" s="8" t="s">
        <v>3103</v>
      </c>
      <c r="B1050" s="8" t="s">
        <v>1210</v>
      </c>
      <c r="C1050" s="8" t="s">
        <v>35</v>
      </c>
      <c r="D1050" s="8" t="s">
        <v>44</v>
      </c>
      <c r="E1050" s="8" t="s">
        <v>1408</v>
      </c>
      <c r="F1050" s="8" t="s">
        <v>1384</v>
      </c>
      <c r="G1050" s="8">
        <v>32.11</v>
      </c>
      <c r="H1050" s="8">
        <v>15.62</v>
      </c>
      <c r="I1050" s="8">
        <v>0.35870000000000002</v>
      </c>
      <c r="J1050" s="8">
        <v>2.9076</v>
      </c>
      <c r="K1050" s="8" t="s">
        <v>1376</v>
      </c>
      <c r="L1050" s="8">
        <v>784</v>
      </c>
      <c r="M1050" s="8" t="s">
        <v>1403</v>
      </c>
      <c r="N1050" s="8" t="str">
        <f t="shared" si="16"/>
        <v>Approved</v>
      </c>
      <c r="O1050" s="89" t="s">
        <v>3022</v>
      </c>
      <c r="P1050" s="89" t="s">
        <v>3022</v>
      </c>
      <c r="Q1050" s="8" t="s">
        <v>1221</v>
      </c>
      <c r="R1050" s="8">
        <v>12</v>
      </c>
      <c r="S1050" s="8">
        <v>22.61</v>
      </c>
      <c r="T1050" s="2"/>
      <c r="U1050" s="12"/>
      <c r="V1050" s="4"/>
    </row>
    <row r="1051" spans="1:22">
      <c r="A1051" s="9" t="s">
        <v>3104</v>
      </c>
      <c r="B1051" s="9" t="s">
        <v>1207</v>
      </c>
      <c r="C1051" s="9" t="s">
        <v>12</v>
      </c>
      <c r="D1051" s="9" t="s">
        <v>23</v>
      </c>
      <c r="E1051" s="9" t="s">
        <v>1374</v>
      </c>
      <c r="F1051" s="9" t="s">
        <v>1384</v>
      </c>
      <c r="G1051" s="9">
        <v>24.88</v>
      </c>
      <c r="H1051" s="9">
        <v>10.36</v>
      </c>
      <c r="I1051" s="9">
        <v>0.43980000000000002</v>
      </c>
      <c r="J1051" s="9">
        <v>0.27289999999999998</v>
      </c>
      <c r="K1051" s="9" t="s">
        <v>1395</v>
      </c>
      <c r="L1051" s="9">
        <v>859</v>
      </c>
      <c r="M1051" s="9" t="s">
        <v>1377</v>
      </c>
      <c r="N1051" s="8" t="str">
        <f t="shared" si="16"/>
        <v>Approved</v>
      </c>
      <c r="O1051" s="90" t="s">
        <v>3105</v>
      </c>
      <c r="P1051" s="90" t="s">
        <v>3105</v>
      </c>
      <c r="Q1051" s="9" t="s">
        <v>2361</v>
      </c>
      <c r="R1051" s="9">
        <v>180</v>
      </c>
      <c r="S1051" s="9">
        <v>17.899999999999999</v>
      </c>
      <c r="T1051" s="3"/>
      <c r="U1051" s="13"/>
      <c r="V1051" s="4"/>
    </row>
    <row r="1052" spans="1:22">
      <c r="A1052" s="8" t="s">
        <v>3106</v>
      </c>
      <c r="B1052" s="8" t="s">
        <v>333</v>
      </c>
      <c r="C1052" s="8" t="s">
        <v>16</v>
      </c>
      <c r="D1052" s="8" t="s">
        <v>44</v>
      </c>
      <c r="E1052" s="8" t="s">
        <v>1380</v>
      </c>
      <c r="F1052" s="8" t="s">
        <v>1384</v>
      </c>
      <c r="G1052" s="8">
        <v>76.400000000000006</v>
      </c>
      <c r="H1052" s="8">
        <v>16.63</v>
      </c>
      <c r="I1052" s="8">
        <v>1.1283000000000001</v>
      </c>
      <c r="J1052" s="8">
        <v>1.1557999999999999</v>
      </c>
      <c r="K1052" s="8" t="s">
        <v>1376</v>
      </c>
      <c r="L1052" s="8">
        <v>833</v>
      </c>
      <c r="M1052" s="8" t="s">
        <v>1403</v>
      </c>
      <c r="N1052" s="8" t="str">
        <f t="shared" si="16"/>
        <v>Approved</v>
      </c>
      <c r="O1052" s="89" t="s">
        <v>2064</v>
      </c>
      <c r="P1052" s="89" t="s">
        <v>2064</v>
      </c>
      <c r="Q1052" s="8" t="s">
        <v>197</v>
      </c>
      <c r="R1052" s="8">
        <v>180</v>
      </c>
      <c r="S1052" s="8">
        <v>14.56</v>
      </c>
      <c r="T1052" s="2"/>
      <c r="U1052" s="12"/>
      <c r="V1052" s="4"/>
    </row>
    <row r="1053" spans="1:22">
      <c r="A1053" s="9" t="s">
        <v>3107</v>
      </c>
      <c r="B1053" s="9" t="s">
        <v>309</v>
      </c>
      <c r="C1053" s="9" t="s">
        <v>41</v>
      </c>
      <c r="D1053" s="9" t="s">
        <v>23</v>
      </c>
      <c r="E1053" s="9" t="s">
        <v>1408</v>
      </c>
      <c r="F1053" s="9" t="s">
        <v>1384</v>
      </c>
      <c r="G1053" s="9">
        <v>29.61</v>
      </c>
      <c r="H1053" s="9">
        <v>11.95</v>
      </c>
      <c r="I1053" s="9">
        <v>0.39389999999999997</v>
      </c>
      <c r="J1053" s="9">
        <v>2.6301000000000001</v>
      </c>
      <c r="K1053" s="9"/>
      <c r="L1053" s="9">
        <v>667</v>
      </c>
      <c r="M1053" s="9" t="s">
        <v>1386</v>
      </c>
      <c r="N1053" s="8" t="str">
        <f t="shared" si="16"/>
        <v>Rejected</v>
      </c>
      <c r="O1053" s="90" t="s">
        <v>3108</v>
      </c>
      <c r="P1053" s="90" t="s">
        <v>3108</v>
      </c>
      <c r="Q1053" s="9"/>
      <c r="R1053" s="9">
        <v>12</v>
      </c>
      <c r="S1053" s="9">
        <v>23.99</v>
      </c>
      <c r="T1053" s="3"/>
      <c r="U1053" s="13"/>
      <c r="V1053" s="4"/>
    </row>
    <row r="1054" spans="1:22">
      <c r="A1054" s="8" t="s">
        <v>3109</v>
      </c>
      <c r="B1054" s="8" t="s">
        <v>886</v>
      </c>
      <c r="C1054" s="8" t="s">
        <v>16</v>
      </c>
      <c r="D1054" s="8" t="s">
        <v>1360</v>
      </c>
      <c r="E1054" s="8" t="s">
        <v>1380</v>
      </c>
      <c r="F1054" s="8" t="s">
        <v>1384</v>
      </c>
      <c r="G1054" s="8">
        <v>74.94</v>
      </c>
      <c r="H1054" s="8">
        <v>18.32</v>
      </c>
      <c r="I1054" s="8">
        <v>1.268</v>
      </c>
      <c r="J1054" s="8">
        <v>6.8818999999999999</v>
      </c>
      <c r="K1054" s="8" t="s">
        <v>1385</v>
      </c>
      <c r="L1054" s="8">
        <v>686</v>
      </c>
      <c r="M1054" s="8" t="s">
        <v>1386</v>
      </c>
      <c r="N1054" s="8" t="str">
        <f t="shared" si="16"/>
        <v>Rejected</v>
      </c>
      <c r="O1054" s="89" t="s">
        <v>1846</v>
      </c>
      <c r="P1054" s="89" t="s">
        <v>1846</v>
      </c>
      <c r="Q1054" s="8"/>
      <c r="R1054" s="8">
        <v>12</v>
      </c>
      <c r="S1054" s="8">
        <v>0</v>
      </c>
      <c r="T1054" s="2"/>
      <c r="U1054" s="12"/>
      <c r="V1054" s="4"/>
    </row>
    <row r="1055" spans="1:22">
      <c r="A1055" s="9" t="s">
        <v>3110</v>
      </c>
      <c r="B1055" s="9" t="s">
        <v>169</v>
      </c>
      <c r="C1055" s="9" t="s">
        <v>32</v>
      </c>
      <c r="D1055" s="9" t="s">
        <v>23</v>
      </c>
      <c r="E1055" s="9" t="s">
        <v>1380</v>
      </c>
      <c r="F1055" s="9" t="s">
        <v>1384</v>
      </c>
      <c r="G1055" s="9">
        <v>45.61</v>
      </c>
      <c r="H1055" s="9">
        <v>15.85</v>
      </c>
      <c r="I1055" s="9">
        <v>0.85860000000000003</v>
      </c>
      <c r="J1055" s="9">
        <v>2.2299000000000002</v>
      </c>
      <c r="K1055" s="9" t="s">
        <v>1376</v>
      </c>
      <c r="L1055" s="9">
        <v>833</v>
      </c>
      <c r="M1055" s="9" t="s">
        <v>1386</v>
      </c>
      <c r="N1055" s="8" t="str">
        <f t="shared" si="16"/>
        <v>Rejected</v>
      </c>
      <c r="O1055" s="90" t="s">
        <v>2144</v>
      </c>
      <c r="P1055" s="90" t="s">
        <v>2144</v>
      </c>
      <c r="Q1055" s="9"/>
      <c r="R1055" s="9">
        <v>24</v>
      </c>
      <c r="S1055" s="9">
        <v>38.950000000000003</v>
      </c>
      <c r="T1055" s="3"/>
      <c r="U1055" s="13"/>
      <c r="V1055" s="4"/>
    </row>
    <row r="1056" spans="1:22">
      <c r="A1056" s="8" t="s">
        <v>3111</v>
      </c>
      <c r="B1056" s="8" t="s">
        <v>80</v>
      </c>
      <c r="C1056" s="8" t="s">
        <v>7</v>
      </c>
      <c r="D1056" s="8" t="s">
        <v>31</v>
      </c>
      <c r="E1056" s="8" t="s">
        <v>1411</v>
      </c>
      <c r="F1056" s="8" t="s">
        <v>1384</v>
      </c>
      <c r="G1056" s="8">
        <v>21.66</v>
      </c>
      <c r="H1056" s="8">
        <v>12.55</v>
      </c>
      <c r="I1056" s="8">
        <v>0.1908</v>
      </c>
      <c r="J1056" s="8">
        <v>0.4879</v>
      </c>
      <c r="K1056" s="8" t="s">
        <v>1376</v>
      </c>
      <c r="L1056" s="8">
        <v>747</v>
      </c>
      <c r="M1056" s="8" t="s">
        <v>1403</v>
      </c>
      <c r="N1056" s="8" t="str">
        <f t="shared" si="16"/>
        <v>Approved</v>
      </c>
      <c r="O1056" s="89" t="s">
        <v>2318</v>
      </c>
      <c r="P1056" s="89" t="s">
        <v>2318</v>
      </c>
      <c r="Q1056" s="8" t="s">
        <v>2501</v>
      </c>
      <c r="R1056" s="8">
        <v>60</v>
      </c>
      <c r="S1056" s="8">
        <v>4.25</v>
      </c>
      <c r="T1056" s="2"/>
      <c r="U1056" s="12"/>
      <c r="V1056" s="4"/>
    </row>
    <row r="1057" spans="1:22">
      <c r="A1057" s="9" t="s">
        <v>3112</v>
      </c>
      <c r="B1057" s="9" t="s">
        <v>480</v>
      </c>
      <c r="C1057" s="9" t="s">
        <v>35</v>
      </c>
      <c r="D1057" s="9" t="s">
        <v>44</v>
      </c>
      <c r="E1057" s="9" t="s">
        <v>1389</v>
      </c>
      <c r="F1057" s="9" t="s">
        <v>1390</v>
      </c>
      <c r="G1057" s="9">
        <v>1.53</v>
      </c>
      <c r="H1057" s="9">
        <v>13.69</v>
      </c>
      <c r="I1057" s="9">
        <v>2.47E-2</v>
      </c>
      <c r="J1057" s="9">
        <v>2.8400000000000002E-2</v>
      </c>
      <c r="K1057" s="9" t="s">
        <v>1412</v>
      </c>
      <c r="L1057" s="9">
        <v>878</v>
      </c>
      <c r="M1057" s="9" t="s">
        <v>1396</v>
      </c>
      <c r="N1057" s="8" t="str">
        <f t="shared" si="16"/>
        <v>Approved</v>
      </c>
      <c r="O1057" s="90" t="s">
        <v>2706</v>
      </c>
      <c r="P1057" s="90" t="s">
        <v>2706</v>
      </c>
      <c r="Q1057" s="9" t="s">
        <v>1128</v>
      </c>
      <c r="R1057" s="9">
        <v>84</v>
      </c>
      <c r="S1057" s="9">
        <v>0.61</v>
      </c>
      <c r="T1057" s="3"/>
      <c r="U1057" s="13"/>
      <c r="V1057" s="4"/>
    </row>
    <row r="1058" spans="1:22">
      <c r="A1058" s="8" t="s">
        <v>3113</v>
      </c>
      <c r="B1058" s="8" t="s">
        <v>840</v>
      </c>
      <c r="C1058" s="8" t="s">
        <v>28</v>
      </c>
      <c r="D1058" s="8" t="s">
        <v>10</v>
      </c>
      <c r="E1058" s="8" t="s">
        <v>1374</v>
      </c>
      <c r="F1058" s="8" t="s">
        <v>1390</v>
      </c>
      <c r="G1058" s="8">
        <v>22.68</v>
      </c>
      <c r="H1058" s="8">
        <v>8.9</v>
      </c>
      <c r="I1058" s="8">
        <v>0.3518</v>
      </c>
      <c r="J1058" s="8">
        <v>0.22869999999999999</v>
      </c>
      <c r="K1058" s="8" t="s">
        <v>1395</v>
      </c>
      <c r="L1058" s="8">
        <v>638</v>
      </c>
      <c r="M1058" s="8" t="s">
        <v>1403</v>
      </c>
      <c r="N1058" s="8" t="str">
        <f t="shared" si="16"/>
        <v>Approved</v>
      </c>
      <c r="O1058" s="89" t="s">
        <v>1436</v>
      </c>
      <c r="P1058" s="89" t="s">
        <v>1436</v>
      </c>
      <c r="Q1058" s="8" t="s">
        <v>3114</v>
      </c>
      <c r="R1058" s="8">
        <v>180</v>
      </c>
      <c r="S1058" s="8">
        <v>19.52</v>
      </c>
      <c r="T1058" s="2"/>
      <c r="U1058" s="12"/>
      <c r="V1058" s="4"/>
    </row>
    <row r="1059" spans="1:22">
      <c r="A1059" s="9" t="s">
        <v>3115</v>
      </c>
      <c r="B1059" s="9" t="s">
        <v>576</v>
      </c>
      <c r="C1059" s="9" t="s">
        <v>7</v>
      </c>
      <c r="D1059" s="9" t="s">
        <v>31</v>
      </c>
      <c r="E1059" s="9" t="s">
        <v>1411</v>
      </c>
      <c r="F1059" s="9" t="s">
        <v>1375</v>
      </c>
      <c r="G1059" s="9">
        <v>6.89</v>
      </c>
      <c r="H1059" s="9">
        <v>15.4</v>
      </c>
      <c r="I1059" s="9">
        <v>8.1199999999999994E-2</v>
      </c>
      <c r="J1059" s="9">
        <v>0.13450000000000001</v>
      </c>
      <c r="K1059" s="9" t="s">
        <v>1395</v>
      </c>
      <c r="L1059" s="9">
        <v>856</v>
      </c>
      <c r="M1059" s="9" t="s">
        <v>1377</v>
      </c>
      <c r="N1059" s="8" t="str">
        <f t="shared" si="16"/>
        <v>Approved</v>
      </c>
      <c r="O1059" s="90" t="s">
        <v>1443</v>
      </c>
      <c r="P1059" s="90" t="s">
        <v>1443</v>
      </c>
      <c r="Q1059" s="9" t="s">
        <v>1633</v>
      </c>
      <c r="R1059" s="9">
        <v>84</v>
      </c>
      <c r="S1059" s="9">
        <v>4.46</v>
      </c>
      <c r="T1059" s="3"/>
      <c r="U1059" s="13"/>
      <c r="V1059" s="4"/>
    </row>
    <row r="1060" spans="1:22">
      <c r="A1060" s="8" t="s">
        <v>3116</v>
      </c>
      <c r="B1060" s="8" t="s">
        <v>761</v>
      </c>
      <c r="C1060" s="8" t="s">
        <v>24</v>
      </c>
      <c r="D1060" s="8" t="s">
        <v>23</v>
      </c>
      <c r="E1060" s="8" t="s">
        <v>1374</v>
      </c>
      <c r="F1060" s="8" t="s">
        <v>1390</v>
      </c>
      <c r="G1060" s="8">
        <v>59.05</v>
      </c>
      <c r="H1060" s="8">
        <v>15.45</v>
      </c>
      <c r="I1060" s="8">
        <v>0.74309999999999998</v>
      </c>
      <c r="J1060" s="8">
        <v>0.79730000000000001</v>
      </c>
      <c r="K1060" s="8" t="s">
        <v>1376</v>
      </c>
      <c r="L1060" s="8">
        <v>751</v>
      </c>
      <c r="M1060" s="8" t="s">
        <v>1426</v>
      </c>
      <c r="N1060" s="8" t="str">
        <f t="shared" si="16"/>
        <v>Under Review</v>
      </c>
      <c r="O1060" s="89" t="s">
        <v>2972</v>
      </c>
      <c r="P1060" s="89" t="s">
        <v>2972</v>
      </c>
      <c r="Q1060" s="8"/>
      <c r="R1060" s="8">
        <v>240</v>
      </c>
      <c r="S1060" s="8">
        <v>26.92</v>
      </c>
      <c r="T1060" s="2"/>
      <c r="U1060" s="12"/>
      <c r="V1060" s="4"/>
    </row>
    <row r="1061" spans="1:22">
      <c r="A1061" s="9" t="s">
        <v>3117</v>
      </c>
      <c r="B1061" s="9" t="s">
        <v>661</v>
      </c>
      <c r="C1061" s="9" t="s">
        <v>7</v>
      </c>
      <c r="D1061" s="9" t="s">
        <v>1360</v>
      </c>
      <c r="E1061" s="9" t="s">
        <v>1380</v>
      </c>
      <c r="F1061" s="9" t="s">
        <v>1390</v>
      </c>
      <c r="G1061" s="9">
        <v>2.0099999999999998</v>
      </c>
      <c r="H1061" s="9">
        <v>8.64</v>
      </c>
      <c r="I1061" s="9">
        <v>3.9E-2</v>
      </c>
      <c r="J1061" s="9">
        <v>6.3600000000000004E-2</v>
      </c>
      <c r="K1061" s="9" t="s">
        <v>1358</v>
      </c>
      <c r="L1061" s="9">
        <v>713</v>
      </c>
      <c r="M1061" s="9" t="s">
        <v>1396</v>
      </c>
      <c r="N1061" s="8" t="str">
        <f t="shared" si="16"/>
        <v>Approved</v>
      </c>
      <c r="O1061" s="90" t="s">
        <v>3118</v>
      </c>
      <c r="P1061" s="90" t="s">
        <v>3118</v>
      </c>
      <c r="Q1061" s="9" t="s">
        <v>1718</v>
      </c>
      <c r="R1061" s="9">
        <v>36</v>
      </c>
      <c r="S1061" s="9">
        <v>1.52</v>
      </c>
      <c r="T1061" s="3"/>
      <c r="U1061" s="13"/>
      <c r="V1061" s="4"/>
    </row>
    <row r="1062" spans="1:22">
      <c r="A1062" s="8" t="s">
        <v>3119</v>
      </c>
      <c r="B1062" s="8" t="s">
        <v>1320</v>
      </c>
      <c r="C1062" s="8" t="s">
        <v>24</v>
      </c>
      <c r="D1062" s="8" t="s">
        <v>1360</v>
      </c>
      <c r="E1062" s="8" t="s">
        <v>1411</v>
      </c>
      <c r="F1062" s="8" t="s">
        <v>1384</v>
      </c>
      <c r="G1062" s="8">
        <v>28.67</v>
      </c>
      <c r="H1062" s="8">
        <v>17.55</v>
      </c>
      <c r="I1062" s="8">
        <v>0.39479999999999998</v>
      </c>
      <c r="J1062" s="8">
        <v>1.03</v>
      </c>
      <c r="K1062" s="8" t="s">
        <v>1395</v>
      </c>
      <c r="L1062" s="8">
        <v>692</v>
      </c>
      <c r="M1062" s="8" t="s">
        <v>1426</v>
      </c>
      <c r="N1062" s="8" t="str">
        <f t="shared" si="16"/>
        <v>Under Review</v>
      </c>
      <c r="O1062" s="89" t="s">
        <v>3120</v>
      </c>
      <c r="P1062" s="89" t="s">
        <v>3120</v>
      </c>
      <c r="Q1062" s="8"/>
      <c r="R1062" s="8">
        <v>36</v>
      </c>
      <c r="S1062" s="8">
        <v>8.89</v>
      </c>
      <c r="T1062" s="2"/>
      <c r="U1062" s="12"/>
      <c r="V1062" s="4"/>
    </row>
    <row r="1063" spans="1:22">
      <c r="A1063" s="9" t="s">
        <v>3121</v>
      </c>
      <c r="B1063" s="9" t="s">
        <v>435</v>
      </c>
      <c r="C1063" s="9" t="s">
        <v>28</v>
      </c>
      <c r="D1063" s="9" t="s">
        <v>10</v>
      </c>
      <c r="E1063" s="9" t="s">
        <v>1380</v>
      </c>
      <c r="F1063" s="9" t="s">
        <v>1384</v>
      </c>
      <c r="G1063" s="9">
        <v>81.150000000000006</v>
      </c>
      <c r="H1063" s="9">
        <v>16.36</v>
      </c>
      <c r="I1063" s="9">
        <v>0.82450000000000001</v>
      </c>
      <c r="J1063" s="9">
        <v>7.3765999999999998</v>
      </c>
      <c r="K1063" s="9" t="s">
        <v>1385</v>
      </c>
      <c r="L1063" s="9">
        <v>866</v>
      </c>
      <c r="M1063" s="9" t="s">
        <v>1381</v>
      </c>
      <c r="N1063" s="8" t="str">
        <f t="shared" si="16"/>
        <v xml:space="preserve">Rejected </v>
      </c>
      <c r="O1063" s="90" t="s">
        <v>3122</v>
      </c>
      <c r="P1063" s="90" t="s">
        <v>3122</v>
      </c>
      <c r="Q1063" s="9"/>
      <c r="R1063" s="9">
        <v>12</v>
      </c>
      <c r="S1063" s="9">
        <v>0</v>
      </c>
      <c r="T1063" s="3"/>
      <c r="U1063" s="13"/>
      <c r="V1063" s="4"/>
    </row>
    <row r="1064" spans="1:22">
      <c r="A1064" s="8" t="s">
        <v>3123</v>
      </c>
      <c r="B1064" s="8" t="s">
        <v>1139</v>
      </c>
      <c r="C1064" s="8" t="s">
        <v>7</v>
      </c>
      <c r="D1064" s="8" t="s">
        <v>1360</v>
      </c>
      <c r="E1064" s="8" t="s">
        <v>1400</v>
      </c>
      <c r="F1064" s="8" t="s">
        <v>1390</v>
      </c>
      <c r="G1064" s="8">
        <v>50.93</v>
      </c>
      <c r="H1064" s="8">
        <v>13.66</v>
      </c>
      <c r="I1064" s="8">
        <v>0.78569999999999995</v>
      </c>
      <c r="J1064" s="8">
        <v>1.3831</v>
      </c>
      <c r="K1064" s="8" t="s">
        <v>1358</v>
      </c>
      <c r="L1064" s="8">
        <v>653</v>
      </c>
      <c r="M1064" s="8" t="s">
        <v>1386</v>
      </c>
      <c r="N1064" s="8" t="str">
        <f t="shared" si="16"/>
        <v>Rejected</v>
      </c>
      <c r="O1064" s="89" t="s">
        <v>1463</v>
      </c>
      <c r="P1064" s="89" t="s">
        <v>1463</v>
      </c>
      <c r="Q1064" s="8"/>
      <c r="R1064" s="8">
        <v>48</v>
      </c>
      <c r="S1064" s="8">
        <v>13.44</v>
      </c>
      <c r="T1064" s="2"/>
      <c r="U1064" s="12"/>
      <c r="V1064" s="4"/>
    </row>
    <row r="1065" spans="1:22">
      <c r="A1065" s="9" t="s">
        <v>3124</v>
      </c>
      <c r="B1065" s="9" t="s">
        <v>636</v>
      </c>
      <c r="C1065" s="9" t="s">
        <v>16</v>
      </c>
      <c r="D1065" s="9" t="s">
        <v>23</v>
      </c>
      <c r="E1065" s="9" t="s">
        <v>1400</v>
      </c>
      <c r="F1065" s="9" t="s">
        <v>1384</v>
      </c>
      <c r="G1065" s="9">
        <v>1.72</v>
      </c>
      <c r="H1065" s="9">
        <v>11.32</v>
      </c>
      <c r="I1065" s="9">
        <v>2.7900000000000001E-2</v>
      </c>
      <c r="J1065" s="9">
        <v>1.8100000000000002E-2</v>
      </c>
      <c r="K1065" s="9" t="s">
        <v>1395</v>
      </c>
      <c r="L1065" s="9">
        <v>582</v>
      </c>
      <c r="M1065" s="9" t="s">
        <v>1396</v>
      </c>
      <c r="N1065" s="8" t="str">
        <f t="shared" si="16"/>
        <v>Approved</v>
      </c>
      <c r="O1065" s="90" t="s">
        <v>2510</v>
      </c>
      <c r="P1065" s="90" t="s">
        <v>2510</v>
      </c>
      <c r="Q1065" s="9" t="s">
        <v>98</v>
      </c>
      <c r="R1065" s="9">
        <v>240</v>
      </c>
      <c r="S1065" s="9">
        <v>1.58</v>
      </c>
      <c r="T1065" s="3"/>
      <c r="U1065" s="13"/>
      <c r="V1065" s="4"/>
    </row>
    <row r="1066" spans="1:22">
      <c r="A1066" s="8" t="s">
        <v>3125</v>
      </c>
      <c r="B1066" s="8" t="s">
        <v>315</v>
      </c>
      <c r="C1066" s="8" t="s">
        <v>41</v>
      </c>
      <c r="D1066" s="8" t="s">
        <v>10</v>
      </c>
      <c r="E1066" s="8" t="s">
        <v>1400</v>
      </c>
      <c r="F1066" s="8" t="s">
        <v>1375</v>
      </c>
      <c r="G1066" s="8">
        <v>75.38</v>
      </c>
      <c r="H1066" s="8">
        <v>17.48</v>
      </c>
      <c r="I1066" s="8">
        <v>1.0686</v>
      </c>
      <c r="J1066" s="8">
        <v>2.7054999999999998</v>
      </c>
      <c r="K1066" s="8" t="s">
        <v>1385</v>
      </c>
      <c r="L1066" s="8">
        <v>737</v>
      </c>
      <c r="M1066" s="8" t="s">
        <v>1396</v>
      </c>
      <c r="N1066" s="8" t="str">
        <f t="shared" si="16"/>
        <v>Approved</v>
      </c>
      <c r="O1066" s="89" t="s">
        <v>1904</v>
      </c>
      <c r="P1066" s="89" t="s">
        <v>1904</v>
      </c>
      <c r="Q1066" s="8" t="s">
        <v>1907</v>
      </c>
      <c r="R1066" s="8">
        <v>36</v>
      </c>
      <c r="S1066" s="8">
        <v>0</v>
      </c>
      <c r="T1066" s="2"/>
      <c r="U1066" s="12"/>
      <c r="V1066" s="4"/>
    </row>
    <row r="1067" spans="1:22">
      <c r="A1067" s="9" t="s">
        <v>3126</v>
      </c>
      <c r="B1067" s="9" t="s">
        <v>190</v>
      </c>
      <c r="C1067" s="9" t="s">
        <v>35</v>
      </c>
      <c r="D1067" s="9" t="s">
        <v>44</v>
      </c>
      <c r="E1067" s="9" t="s">
        <v>1408</v>
      </c>
      <c r="F1067" s="9" t="s">
        <v>1390</v>
      </c>
      <c r="G1067" s="9">
        <v>37.799999999999997</v>
      </c>
      <c r="H1067" s="9">
        <v>17.47</v>
      </c>
      <c r="I1067" s="9">
        <v>0.40670000000000001</v>
      </c>
      <c r="J1067" s="9">
        <v>0.94899999999999995</v>
      </c>
      <c r="K1067" s="9" t="s">
        <v>1385</v>
      </c>
      <c r="L1067" s="9">
        <v>721</v>
      </c>
      <c r="M1067" s="9" t="s">
        <v>1403</v>
      </c>
      <c r="N1067" s="8" t="str">
        <f t="shared" si="16"/>
        <v>Approved</v>
      </c>
      <c r="O1067" s="90" t="s">
        <v>1542</v>
      </c>
      <c r="P1067" s="90" t="s">
        <v>1542</v>
      </c>
      <c r="Q1067" s="9" t="s">
        <v>270</v>
      </c>
      <c r="R1067" s="9">
        <v>60</v>
      </c>
      <c r="S1067" s="9">
        <v>0</v>
      </c>
      <c r="T1067" s="3"/>
      <c r="U1067" s="13"/>
      <c r="V1067" s="4"/>
    </row>
    <row r="1068" spans="1:22">
      <c r="A1068" s="8" t="s">
        <v>3127</v>
      </c>
      <c r="B1068" s="8" t="s">
        <v>1139</v>
      </c>
      <c r="C1068" s="8" t="s">
        <v>12</v>
      </c>
      <c r="D1068" s="8" t="s">
        <v>23</v>
      </c>
      <c r="E1068" s="8" t="s">
        <v>1389</v>
      </c>
      <c r="F1068" s="8" t="s">
        <v>1384</v>
      </c>
      <c r="G1068" s="8">
        <v>40.159999999999997</v>
      </c>
      <c r="H1068" s="8">
        <v>10.02</v>
      </c>
      <c r="I1068" s="8">
        <v>0.4909</v>
      </c>
      <c r="J1068" s="8">
        <v>1.0188999999999999</v>
      </c>
      <c r="K1068" s="8" t="s">
        <v>1376</v>
      </c>
      <c r="L1068" s="8">
        <v>653</v>
      </c>
      <c r="M1068" s="8" t="s">
        <v>1386</v>
      </c>
      <c r="N1068" s="8" t="str">
        <f t="shared" si="16"/>
        <v>Rejected</v>
      </c>
      <c r="O1068" s="89" t="s">
        <v>1526</v>
      </c>
      <c r="P1068" s="89" t="s">
        <v>1526</v>
      </c>
      <c r="Q1068" s="8"/>
      <c r="R1068" s="8">
        <v>48</v>
      </c>
      <c r="S1068" s="8">
        <v>33.200000000000003</v>
      </c>
      <c r="T1068" s="2"/>
      <c r="U1068" s="12"/>
      <c r="V1068" s="4"/>
    </row>
    <row r="1069" spans="1:22">
      <c r="A1069" s="9" t="s">
        <v>3128</v>
      </c>
      <c r="B1069" s="9" t="s">
        <v>988</v>
      </c>
      <c r="C1069" s="9" t="s">
        <v>38</v>
      </c>
      <c r="D1069" s="9" t="s">
        <v>44</v>
      </c>
      <c r="E1069" s="9" t="s">
        <v>1408</v>
      </c>
      <c r="F1069" s="9" t="s">
        <v>1375</v>
      </c>
      <c r="G1069" s="9"/>
      <c r="H1069" s="9">
        <v>15.21</v>
      </c>
      <c r="I1069" s="9">
        <v>0.2054</v>
      </c>
      <c r="J1069" s="9">
        <v>0.182</v>
      </c>
      <c r="K1069" s="9" t="s">
        <v>1385</v>
      </c>
      <c r="L1069" s="9">
        <v>825</v>
      </c>
      <c r="M1069" s="9" t="s">
        <v>1377</v>
      </c>
      <c r="N1069" s="8" t="str">
        <f t="shared" si="16"/>
        <v>Approved</v>
      </c>
      <c r="O1069" s="90" t="s">
        <v>3129</v>
      </c>
      <c r="P1069" s="90" t="s">
        <v>3129</v>
      </c>
      <c r="Q1069" s="9" t="s">
        <v>3130</v>
      </c>
      <c r="R1069" s="9">
        <v>120</v>
      </c>
      <c r="S1069" s="9">
        <v>0</v>
      </c>
      <c r="T1069" s="3"/>
      <c r="U1069" s="13"/>
      <c r="V1069" s="4"/>
    </row>
    <row r="1070" spans="1:22">
      <c r="A1070" s="8" t="s">
        <v>3131</v>
      </c>
      <c r="B1070" s="8" t="s">
        <v>979</v>
      </c>
      <c r="C1070" s="8" t="s">
        <v>38</v>
      </c>
      <c r="D1070" s="8" t="s">
        <v>31</v>
      </c>
      <c r="E1070" s="8" t="s">
        <v>1408</v>
      </c>
      <c r="F1070" s="8" t="s">
        <v>1384</v>
      </c>
      <c r="G1070" s="8">
        <v>27.78</v>
      </c>
      <c r="H1070" s="8">
        <v>15.26</v>
      </c>
      <c r="I1070" s="8">
        <v>0.1651</v>
      </c>
      <c r="J1070" s="8">
        <v>0.77680000000000005</v>
      </c>
      <c r="K1070" s="8" t="s">
        <v>1412</v>
      </c>
      <c r="L1070" s="8">
        <v>577</v>
      </c>
      <c r="M1070" s="8" t="s">
        <v>1426</v>
      </c>
      <c r="N1070" s="8" t="str">
        <f t="shared" si="16"/>
        <v>Under Review</v>
      </c>
      <c r="O1070" s="89" t="s">
        <v>1931</v>
      </c>
      <c r="P1070" s="89" t="s">
        <v>1931</v>
      </c>
      <c r="Q1070" s="8"/>
      <c r="R1070" s="8">
        <v>48</v>
      </c>
      <c r="S1070" s="8">
        <v>10.28</v>
      </c>
      <c r="T1070" s="2"/>
      <c r="U1070" s="12"/>
      <c r="V1070" s="4"/>
    </row>
    <row r="1071" spans="1:22">
      <c r="A1071" s="9" t="s">
        <v>3132</v>
      </c>
      <c r="B1071" s="9" t="s">
        <v>282</v>
      </c>
      <c r="C1071" s="9" t="s">
        <v>12</v>
      </c>
      <c r="D1071" s="9" t="s">
        <v>23</v>
      </c>
      <c r="E1071" s="9" t="s">
        <v>1374</v>
      </c>
      <c r="F1071" s="9" t="s">
        <v>1384</v>
      </c>
      <c r="G1071" s="9">
        <v>30.65</v>
      </c>
      <c r="H1071" s="9">
        <v>8.0399999999999991</v>
      </c>
      <c r="I1071" s="9">
        <v>0.54469999999999996</v>
      </c>
      <c r="J1071" s="9">
        <v>0.29360000000000003</v>
      </c>
      <c r="K1071" s="9" t="s">
        <v>1358</v>
      </c>
      <c r="L1071" s="9">
        <v>714</v>
      </c>
      <c r="M1071" s="9" t="s">
        <v>1377</v>
      </c>
      <c r="N1071" s="8" t="str">
        <f t="shared" si="16"/>
        <v>Approved</v>
      </c>
      <c r="O1071" s="90" t="s">
        <v>2465</v>
      </c>
      <c r="P1071" s="90" t="s">
        <v>2465</v>
      </c>
      <c r="Q1071" s="9" t="s">
        <v>2663</v>
      </c>
      <c r="R1071" s="9">
        <v>180</v>
      </c>
      <c r="S1071" s="9">
        <v>15.21</v>
      </c>
      <c r="T1071" s="3"/>
      <c r="U1071" s="13"/>
      <c r="V1071" s="4"/>
    </row>
    <row r="1072" spans="1:22">
      <c r="A1072" s="8" t="s">
        <v>3133</v>
      </c>
      <c r="B1072" s="8" t="s">
        <v>1074</v>
      </c>
      <c r="C1072" s="8" t="s">
        <v>24</v>
      </c>
      <c r="D1072" s="8" t="s">
        <v>1360</v>
      </c>
      <c r="E1072" s="8" t="s">
        <v>1389</v>
      </c>
      <c r="F1072" s="8" t="s">
        <v>1384</v>
      </c>
      <c r="G1072" s="8"/>
      <c r="H1072" s="8">
        <v>16.510000000000002</v>
      </c>
      <c r="I1072" s="8">
        <v>0.73089999999999999</v>
      </c>
      <c r="J1072" s="8">
        <v>1.0212000000000001</v>
      </c>
      <c r="K1072" s="8" t="s">
        <v>1358</v>
      </c>
      <c r="L1072" s="8">
        <v>740</v>
      </c>
      <c r="M1072" s="8" t="s">
        <v>1396</v>
      </c>
      <c r="N1072" s="8" t="str">
        <f t="shared" si="16"/>
        <v>Approved</v>
      </c>
      <c r="O1072" s="89" t="s">
        <v>2007</v>
      </c>
      <c r="P1072" s="89" t="s">
        <v>2007</v>
      </c>
      <c r="Q1072" s="8" t="s">
        <v>2247</v>
      </c>
      <c r="R1072" s="8">
        <v>84</v>
      </c>
      <c r="S1072" s="8">
        <v>45.02</v>
      </c>
      <c r="T1072" s="2"/>
      <c r="U1072" s="12"/>
      <c r="V1072" s="4"/>
    </row>
    <row r="1073" spans="1:22">
      <c r="A1073" s="9" t="s">
        <v>3134</v>
      </c>
      <c r="B1073" s="9" t="s">
        <v>753</v>
      </c>
      <c r="C1073" s="9" t="s">
        <v>35</v>
      </c>
      <c r="D1073" s="9" t="s">
        <v>10</v>
      </c>
      <c r="E1073" s="9" t="s">
        <v>1400</v>
      </c>
      <c r="F1073" s="9" t="s">
        <v>1375</v>
      </c>
      <c r="G1073" s="9">
        <v>63.77</v>
      </c>
      <c r="H1073" s="9">
        <v>9.68</v>
      </c>
      <c r="I1073" s="9">
        <v>0.51870000000000005</v>
      </c>
      <c r="J1073" s="9">
        <v>1.6075999999999999</v>
      </c>
      <c r="K1073" s="9" t="s">
        <v>1395</v>
      </c>
      <c r="L1073" s="9">
        <v>669</v>
      </c>
      <c r="M1073" s="9" t="s">
        <v>1403</v>
      </c>
      <c r="N1073" s="8" t="str">
        <f t="shared" si="16"/>
        <v>Approved</v>
      </c>
      <c r="O1073" s="90" t="s">
        <v>2873</v>
      </c>
      <c r="P1073" s="90" t="s">
        <v>2873</v>
      </c>
      <c r="Q1073" s="9" t="s">
        <v>3135</v>
      </c>
      <c r="R1073" s="9">
        <v>48</v>
      </c>
      <c r="S1073" s="9">
        <v>11.54</v>
      </c>
      <c r="T1073" s="3"/>
      <c r="U1073" s="13"/>
      <c r="V1073" s="4"/>
    </row>
    <row r="1074" spans="1:22">
      <c r="A1074" s="8" t="s">
        <v>3136</v>
      </c>
      <c r="B1074" s="8" t="s">
        <v>320</v>
      </c>
      <c r="C1074" s="8" t="s">
        <v>28</v>
      </c>
      <c r="D1074" s="8" t="s">
        <v>44</v>
      </c>
      <c r="E1074" s="8" t="s">
        <v>1374</v>
      </c>
      <c r="F1074" s="8" t="s">
        <v>1390</v>
      </c>
      <c r="G1074" s="8">
        <v>66.89</v>
      </c>
      <c r="H1074" s="8">
        <v>10.52</v>
      </c>
      <c r="I1074" s="8">
        <v>1.2208000000000001</v>
      </c>
      <c r="J1074" s="8">
        <v>1.1285000000000001</v>
      </c>
      <c r="K1074" s="8" t="s">
        <v>1358</v>
      </c>
      <c r="L1074" s="8">
        <v>849</v>
      </c>
      <c r="M1074" s="8" t="s">
        <v>1426</v>
      </c>
      <c r="N1074" s="8" t="str">
        <f t="shared" si="16"/>
        <v>Under Review</v>
      </c>
      <c r="O1074" s="89" t="s">
        <v>2789</v>
      </c>
      <c r="P1074" s="89" t="s">
        <v>2789</v>
      </c>
      <c r="Q1074" s="8"/>
      <c r="R1074" s="8">
        <v>84</v>
      </c>
      <c r="S1074" s="8">
        <v>36.85</v>
      </c>
      <c r="T1074" s="2"/>
      <c r="U1074" s="12"/>
      <c r="V1074" s="4"/>
    </row>
    <row r="1075" spans="1:22">
      <c r="A1075" s="9" t="s">
        <v>3137</v>
      </c>
      <c r="B1075" s="9" t="s">
        <v>1351</v>
      </c>
      <c r="C1075" s="9" t="s">
        <v>28</v>
      </c>
      <c r="D1075" s="9" t="s">
        <v>44</v>
      </c>
      <c r="E1075" s="9" t="s">
        <v>1374</v>
      </c>
      <c r="F1075" s="9" t="s">
        <v>1375</v>
      </c>
      <c r="G1075" s="9">
        <v>14.36</v>
      </c>
      <c r="H1075" s="9">
        <v>7.7</v>
      </c>
      <c r="I1075" s="9">
        <v>0.1812</v>
      </c>
      <c r="J1075" s="9">
        <v>0.17199999999999999</v>
      </c>
      <c r="K1075" s="9" t="s">
        <v>1376</v>
      </c>
      <c r="L1075" s="9">
        <v>881</v>
      </c>
      <c r="M1075" s="9" t="s">
        <v>1386</v>
      </c>
      <c r="N1075" s="8" t="str">
        <f t="shared" si="16"/>
        <v>Rejected</v>
      </c>
      <c r="O1075" s="90" t="s">
        <v>1632</v>
      </c>
      <c r="P1075" s="90" t="s">
        <v>1632</v>
      </c>
      <c r="Q1075" s="9"/>
      <c r="R1075" s="9">
        <v>120</v>
      </c>
      <c r="S1075" s="9">
        <v>5.86</v>
      </c>
      <c r="T1075" s="3"/>
      <c r="U1075" s="13"/>
      <c r="V1075" s="4"/>
    </row>
    <row r="1076" spans="1:22">
      <c r="A1076" s="8" t="s">
        <v>3138</v>
      </c>
      <c r="B1076" s="8" t="s">
        <v>953</v>
      </c>
      <c r="C1076" s="8" t="s">
        <v>28</v>
      </c>
      <c r="D1076" s="8" t="s">
        <v>31</v>
      </c>
      <c r="E1076" s="8" t="s">
        <v>1380</v>
      </c>
      <c r="F1076" s="8" t="s">
        <v>1390</v>
      </c>
      <c r="G1076" s="8">
        <v>39.79</v>
      </c>
      <c r="H1076" s="8">
        <v>9.4</v>
      </c>
      <c r="I1076" s="8">
        <v>0.71799999999999997</v>
      </c>
      <c r="J1076" s="8">
        <v>3.4870999999999999</v>
      </c>
      <c r="K1076" s="8" t="s">
        <v>1385</v>
      </c>
      <c r="L1076" s="8">
        <v>632</v>
      </c>
      <c r="M1076" s="8" t="s">
        <v>1403</v>
      </c>
      <c r="N1076" s="8" t="str">
        <f t="shared" si="16"/>
        <v>Approved</v>
      </c>
      <c r="O1076" s="89" t="s">
        <v>3139</v>
      </c>
      <c r="P1076" s="89" t="s">
        <v>3139</v>
      </c>
      <c r="Q1076" s="8" t="s">
        <v>2247</v>
      </c>
      <c r="R1076" s="8">
        <v>12</v>
      </c>
      <c r="S1076" s="8">
        <v>0</v>
      </c>
      <c r="T1076" s="2"/>
      <c r="U1076" s="12"/>
      <c r="V1076" s="4"/>
    </row>
    <row r="1077" spans="1:22">
      <c r="A1077" s="9" t="s">
        <v>3140</v>
      </c>
      <c r="B1077" s="9" t="s">
        <v>950</v>
      </c>
      <c r="C1077" s="9" t="s">
        <v>32</v>
      </c>
      <c r="D1077" s="9" t="s">
        <v>1360</v>
      </c>
      <c r="E1077" s="9" t="s">
        <v>1408</v>
      </c>
      <c r="F1077" s="9" t="s">
        <v>1375</v>
      </c>
      <c r="G1077" s="9">
        <v>18.04</v>
      </c>
      <c r="H1077" s="9">
        <v>13.98</v>
      </c>
      <c r="I1077" s="9">
        <v>0.15840000000000001</v>
      </c>
      <c r="J1077" s="9">
        <v>0.61639999999999995</v>
      </c>
      <c r="K1077" s="9" t="s">
        <v>1385</v>
      </c>
      <c r="L1077" s="9">
        <v>763</v>
      </c>
      <c r="M1077" s="9" t="s">
        <v>1396</v>
      </c>
      <c r="N1077" s="8" t="str">
        <f t="shared" si="16"/>
        <v>Approved</v>
      </c>
      <c r="O1077" s="90" t="s">
        <v>2762</v>
      </c>
      <c r="P1077" s="90" t="s">
        <v>2762</v>
      </c>
      <c r="Q1077" s="9" t="s">
        <v>329</v>
      </c>
      <c r="R1077" s="9">
        <v>36</v>
      </c>
      <c r="S1077" s="9">
        <v>0</v>
      </c>
      <c r="T1077" s="3"/>
      <c r="U1077" s="13"/>
      <c r="V1077" s="4"/>
    </row>
    <row r="1078" spans="1:22">
      <c r="A1078" s="8" t="s">
        <v>3141</v>
      </c>
      <c r="B1078" s="8" t="s">
        <v>207</v>
      </c>
      <c r="C1078" s="8" t="s">
        <v>24</v>
      </c>
      <c r="D1078" s="8" t="s">
        <v>23</v>
      </c>
      <c r="E1078" s="8" t="s">
        <v>1411</v>
      </c>
      <c r="F1078" s="8" t="s">
        <v>1384</v>
      </c>
      <c r="G1078" s="8">
        <v>59.81</v>
      </c>
      <c r="H1078" s="8">
        <v>14.16</v>
      </c>
      <c r="I1078" s="8">
        <v>0.88680000000000003</v>
      </c>
      <c r="J1078" s="8">
        <v>0.93440000000000001</v>
      </c>
      <c r="K1078" s="8" t="s">
        <v>1395</v>
      </c>
      <c r="L1078" s="8">
        <v>777</v>
      </c>
      <c r="M1078" s="8" t="s">
        <v>1396</v>
      </c>
      <c r="N1078" s="8" t="str">
        <f t="shared" si="16"/>
        <v>Approved</v>
      </c>
      <c r="O1078" s="89" t="s">
        <v>3043</v>
      </c>
      <c r="P1078" s="89" t="s">
        <v>3043</v>
      </c>
      <c r="Q1078" s="8" t="s">
        <v>1599</v>
      </c>
      <c r="R1078" s="8">
        <v>120</v>
      </c>
      <c r="S1078" s="8">
        <v>26.24</v>
      </c>
      <c r="T1078" s="2"/>
      <c r="U1078" s="12"/>
      <c r="V1078" s="4"/>
    </row>
    <row r="1079" spans="1:22">
      <c r="A1079" s="9" t="s">
        <v>3142</v>
      </c>
      <c r="B1079" s="9" t="s">
        <v>568</v>
      </c>
      <c r="C1079" s="9" t="s">
        <v>7</v>
      </c>
      <c r="D1079" s="9" t="s">
        <v>23</v>
      </c>
      <c r="E1079" s="9" t="s">
        <v>1408</v>
      </c>
      <c r="F1079" s="9" t="s">
        <v>1375</v>
      </c>
      <c r="G1079" s="9">
        <v>20.23</v>
      </c>
      <c r="H1079" s="9">
        <v>16.7</v>
      </c>
      <c r="I1079" s="9">
        <v>0.29749999999999999</v>
      </c>
      <c r="J1079" s="9">
        <v>1.8422000000000001</v>
      </c>
      <c r="K1079" s="9" t="s">
        <v>1395</v>
      </c>
      <c r="L1079" s="9">
        <v>828</v>
      </c>
      <c r="M1079" s="9" t="s">
        <v>1403</v>
      </c>
      <c r="N1079" s="8" t="str">
        <f t="shared" si="16"/>
        <v>Approved</v>
      </c>
      <c r="O1079" s="90" t="s">
        <v>3143</v>
      </c>
      <c r="P1079" s="90" t="s">
        <v>3143</v>
      </c>
      <c r="Q1079" s="9" t="s">
        <v>760</v>
      </c>
      <c r="R1079" s="9">
        <v>12</v>
      </c>
      <c r="S1079" s="9">
        <v>14.7</v>
      </c>
      <c r="T1079" s="3"/>
      <c r="U1079" s="13"/>
      <c r="V1079" s="4"/>
    </row>
    <row r="1080" spans="1:22">
      <c r="A1080" s="8" t="s">
        <v>3144</v>
      </c>
      <c r="B1080" s="8" t="s">
        <v>605</v>
      </c>
      <c r="C1080" s="8" t="s">
        <v>20</v>
      </c>
      <c r="D1080" s="8" t="s">
        <v>23</v>
      </c>
      <c r="E1080" s="8" t="s">
        <v>1411</v>
      </c>
      <c r="F1080" s="8" t="s">
        <v>1384</v>
      </c>
      <c r="G1080" s="8">
        <v>14.31</v>
      </c>
      <c r="H1080" s="8">
        <v>12.6</v>
      </c>
      <c r="I1080" s="8">
        <v>9.0200000000000002E-2</v>
      </c>
      <c r="J1080" s="8">
        <v>0.38109999999999999</v>
      </c>
      <c r="K1080" s="8" t="s">
        <v>1376</v>
      </c>
      <c r="L1080" s="8">
        <v>741</v>
      </c>
      <c r="M1080" s="8" t="s">
        <v>1396</v>
      </c>
      <c r="N1080" s="8" t="str">
        <f t="shared" si="16"/>
        <v>Approved</v>
      </c>
      <c r="O1080" s="89" t="s">
        <v>2523</v>
      </c>
      <c r="P1080" s="89" t="s">
        <v>2523</v>
      </c>
      <c r="Q1080" s="8" t="s">
        <v>1387</v>
      </c>
      <c r="R1080" s="8">
        <v>48</v>
      </c>
      <c r="S1080" s="8">
        <v>13.17</v>
      </c>
      <c r="T1080" s="2"/>
      <c r="U1080" s="12"/>
      <c r="V1080" s="4"/>
    </row>
    <row r="1081" spans="1:22">
      <c r="A1081" s="9" t="s">
        <v>3145</v>
      </c>
      <c r="B1081" s="9" t="s">
        <v>755</v>
      </c>
      <c r="C1081" s="9" t="s">
        <v>7</v>
      </c>
      <c r="D1081" s="9" t="s">
        <v>31</v>
      </c>
      <c r="E1081" s="9" t="s">
        <v>1400</v>
      </c>
      <c r="F1081" s="9" t="s">
        <v>1375</v>
      </c>
      <c r="G1081" s="9">
        <v>40.619999999999997</v>
      </c>
      <c r="H1081" s="9">
        <v>15.73</v>
      </c>
      <c r="I1081" s="9">
        <v>0.70940000000000003</v>
      </c>
      <c r="J1081" s="9">
        <v>3.6802999999999999</v>
      </c>
      <c r="K1081" s="9" t="s">
        <v>1376</v>
      </c>
      <c r="L1081" s="9">
        <v>580</v>
      </c>
      <c r="M1081" s="9" t="s">
        <v>1377</v>
      </c>
      <c r="N1081" s="8" t="str">
        <f t="shared" si="16"/>
        <v>Approved</v>
      </c>
      <c r="O1081" s="90" t="s">
        <v>2280</v>
      </c>
      <c r="P1081" s="90" t="s">
        <v>2280</v>
      </c>
      <c r="Q1081" s="9" t="s">
        <v>98</v>
      </c>
      <c r="R1081" s="9">
        <v>12</v>
      </c>
      <c r="S1081" s="9">
        <v>13.78</v>
      </c>
      <c r="T1081" s="3"/>
      <c r="U1081" s="13"/>
      <c r="V1081" s="4"/>
    </row>
    <row r="1082" spans="1:22">
      <c r="A1082" s="8" t="s">
        <v>3146</v>
      </c>
      <c r="B1082" s="8" t="s">
        <v>584</v>
      </c>
      <c r="C1082" s="8" t="s">
        <v>7</v>
      </c>
      <c r="D1082" s="8" t="s">
        <v>10</v>
      </c>
      <c r="E1082" s="8" t="s">
        <v>1411</v>
      </c>
      <c r="F1082" s="8" t="s">
        <v>1375</v>
      </c>
      <c r="G1082" s="8">
        <v>23.6</v>
      </c>
      <c r="H1082" s="8">
        <v>10.49</v>
      </c>
      <c r="I1082" s="8">
        <v>0.14990000000000001</v>
      </c>
      <c r="J1082" s="8">
        <v>0.31830000000000003</v>
      </c>
      <c r="K1082" s="8" t="s">
        <v>1395</v>
      </c>
      <c r="L1082" s="8">
        <v>835</v>
      </c>
      <c r="M1082" s="8" t="s">
        <v>1386</v>
      </c>
      <c r="N1082" s="8" t="str">
        <f t="shared" si="16"/>
        <v>Rejected</v>
      </c>
      <c r="O1082" s="89" t="s">
        <v>1683</v>
      </c>
      <c r="P1082" s="89" t="s">
        <v>1683</v>
      </c>
      <c r="Q1082" s="8"/>
      <c r="R1082" s="8">
        <v>120</v>
      </c>
      <c r="S1082" s="8">
        <v>6.48</v>
      </c>
      <c r="T1082" s="2"/>
      <c r="U1082" s="12"/>
      <c r="V1082" s="4"/>
    </row>
    <row r="1083" spans="1:22">
      <c r="A1083" s="9" t="s">
        <v>3147</v>
      </c>
      <c r="B1083" s="9" t="s">
        <v>658</v>
      </c>
      <c r="C1083" s="9" t="s">
        <v>12</v>
      </c>
      <c r="D1083" s="9" t="s">
        <v>10</v>
      </c>
      <c r="E1083" s="9" t="s">
        <v>1374</v>
      </c>
      <c r="F1083" s="9" t="s">
        <v>1390</v>
      </c>
      <c r="G1083" s="9">
        <v>26.64</v>
      </c>
      <c r="H1083" s="9">
        <v>18.11</v>
      </c>
      <c r="I1083" s="9">
        <v>0.25290000000000001</v>
      </c>
      <c r="J1083" s="9">
        <v>0.78410000000000002</v>
      </c>
      <c r="K1083" s="9" t="s">
        <v>1385</v>
      </c>
      <c r="L1083" s="9">
        <v>609</v>
      </c>
      <c r="M1083" s="9" t="s">
        <v>1377</v>
      </c>
      <c r="N1083" s="8" t="str">
        <f t="shared" si="16"/>
        <v>Approved</v>
      </c>
      <c r="O1083" s="90" t="s">
        <v>1504</v>
      </c>
      <c r="P1083" s="90" t="s">
        <v>1504</v>
      </c>
      <c r="Q1083" s="9" t="s">
        <v>3148</v>
      </c>
      <c r="R1083" s="9">
        <v>48</v>
      </c>
      <c r="S1083" s="9">
        <v>0</v>
      </c>
      <c r="T1083" s="3"/>
      <c r="U1083" s="13"/>
      <c r="V1083" s="4"/>
    </row>
    <row r="1084" spans="1:22">
      <c r="A1084" s="8" t="s">
        <v>3149</v>
      </c>
      <c r="B1084" s="8" t="s">
        <v>1287</v>
      </c>
      <c r="C1084" s="8" t="s">
        <v>20</v>
      </c>
      <c r="D1084" s="8" t="s">
        <v>44</v>
      </c>
      <c r="E1084" s="8" t="s">
        <v>1389</v>
      </c>
      <c r="F1084" s="8" t="s">
        <v>1375</v>
      </c>
      <c r="G1084" s="8">
        <v>47.52</v>
      </c>
      <c r="H1084" s="8">
        <v>13.26</v>
      </c>
      <c r="I1084" s="8">
        <v>0.57730000000000004</v>
      </c>
      <c r="J1084" s="8">
        <v>0.71679999999999999</v>
      </c>
      <c r="K1084" s="8" t="s">
        <v>1385</v>
      </c>
      <c r="L1084" s="8">
        <v>882</v>
      </c>
      <c r="M1084" s="8" t="s">
        <v>1377</v>
      </c>
      <c r="N1084" s="8" t="str">
        <f t="shared" si="16"/>
        <v>Approved</v>
      </c>
      <c r="O1084" s="89" t="s">
        <v>3036</v>
      </c>
      <c r="P1084" s="89" t="s">
        <v>3036</v>
      </c>
      <c r="Q1084" s="8" t="s">
        <v>2823</v>
      </c>
      <c r="R1084" s="8">
        <v>120</v>
      </c>
      <c r="S1084" s="8">
        <v>0</v>
      </c>
      <c r="T1084" s="2"/>
      <c r="U1084" s="12"/>
      <c r="V1084" s="4"/>
    </row>
    <row r="1085" spans="1:22">
      <c r="A1085" s="9" t="s">
        <v>3150</v>
      </c>
      <c r="B1085" s="9" t="s">
        <v>936</v>
      </c>
      <c r="C1085" s="9" t="s">
        <v>7</v>
      </c>
      <c r="D1085" s="9" t="s">
        <v>31</v>
      </c>
      <c r="E1085" s="9" t="s">
        <v>1400</v>
      </c>
      <c r="F1085" s="9" t="s">
        <v>1384</v>
      </c>
      <c r="G1085" s="9">
        <v>47.86</v>
      </c>
      <c r="H1085" s="9">
        <v>8.6</v>
      </c>
      <c r="I1085" s="9">
        <v>0.63449999999999995</v>
      </c>
      <c r="J1085" s="9">
        <v>4.1765999999999996</v>
      </c>
      <c r="K1085" s="9" t="s">
        <v>1385</v>
      </c>
      <c r="L1085" s="9">
        <v>680</v>
      </c>
      <c r="M1085" s="9" t="s">
        <v>1377</v>
      </c>
      <c r="N1085" s="8" t="str">
        <f t="shared" si="16"/>
        <v>Approved</v>
      </c>
      <c r="O1085" s="90" t="s">
        <v>1835</v>
      </c>
      <c r="P1085" s="90" t="s">
        <v>1835</v>
      </c>
      <c r="Q1085" s="9" t="s">
        <v>3151</v>
      </c>
      <c r="R1085" s="9">
        <v>12</v>
      </c>
      <c r="S1085" s="9">
        <v>0</v>
      </c>
      <c r="T1085" s="3"/>
      <c r="U1085" s="13"/>
      <c r="V1085" s="4"/>
    </row>
    <row r="1086" spans="1:22">
      <c r="A1086" s="8" t="s">
        <v>3152</v>
      </c>
      <c r="B1086" s="8" t="s">
        <v>1241</v>
      </c>
      <c r="C1086" s="8" t="s">
        <v>16</v>
      </c>
      <c r="D1086" s="8" t="s">
        <v>31</v>
      </c>
      <c r="E1086" s="8" t="s">
        <v>1411</v>
      </c>
      <c r="F1086" s="8" t="s">
        <v>1384</v>
      </c>
      <c r="G1086" s="8">
        <v>45.08</v>
      </c>
      <c r="H1086" s="8">
        <v>10.44</v>
      </c>
      <c r="I1086" s="8">
        <v>0.74509999999999998</v>
      </c>
      <c r="J1086" s="8">
        <v>1.4639</v>
      </c>
      <c r="K1086" s="8" t="s">
        <v>1395</v>
      </c>
      <c r="L1086" s="8">
        <v>816</v>
      </c>
      <c r="M1086" s="8" t="s">
        <v>1426</v>
      </c>
      <c r="N1086" s="8" t="str">
        <f t="shared" si="16"/>
        <v>Under Review</v>
      </c>
      <c r="O1086" s="89" t="s">
        <v>3153</v>
      </c>
      <c r="P1086" s="89" t="s">
        <v>3153</v>
      </c>
      <c r="Q1086" s="8"/>
      <c r="R1086" s="8">
        <v>36</v>
      </c>
      <c r="S1086" s="8">
        <v>20.92</v>
      </c>
      <c r="T1086" s="2"/>
      <c r="U1086" s="12"/>
      <c r="V1086" s="4"/>
    </row>
    <row r="1087" spans="1:22">
      <c r="A1087" s="9" t="s">
        <v>3154</v>
      </c>
      <c r="B1087" s="9" t="s">
        <v>1174</v>
      </c>
      <c r="C1087" s="9" t="s">
        <v>32</v>
      </c>
      <c r="D1087" s="9" t="s">
        <v>23</v>
      </c>
      <c r="E1087" s="9" t="s">
        <v>1408</v>
      </c>
      <c r="F1087" s="9" t="s">
        <v>1375</v>
      </c>
      <c r="G1087" s="9">
        <v>57.46</v>
      </c>
      <c r="H1087" s="9">
        <v>9.32</v>
      </c>
      <c r="I1087" s="9">
        <v>1.0407</v>
      </c>
      <c r="J1087" s="9">
        <v>0.52890000000000004</v>
      </c>
      <c r="K1087" s="9" t="s">
        <v>1412</v>
      </c>
      <c r="L1087" s="9">
        <v>818</v>
      </c>
      <c r="M1087" s="9" t="s">
        <v>1381</v>
      </c>
      <c r="N1087" s="8" t="str">
        <f t="shared" si="16"/>
        <v xml:space="preserve">Rejected </v>
      </c>
      <c r="O1087" s="90" t="s">
        <v>3155</v>
      </c>
      <c r="P1087" s="90" t="s">
        <v>3155</v>
      </c>
      <c r="Q1087" s="9"/>
      <c r="R1087" s="9">
        <v>240</v>
      </c>
      <c r="S1087" s="9">
        <v>24.23</v>
      </c>
      <c r="T1087" s="3"/>
      <c r="U1087" s="13"/>
      <c r="V1087" s="4"/>
    </row>
    <row r="1088" spans="1:22">
      <c r="A1088" s="8" t="s">
        <v>3156</v>
      </c>
      <c r="B1088" s="8" t="s">
        <v>863</v>
      </c>
      <c r="C1088" s="8" t="s">
        <v>7</v>
      </c>
      <c r="D1088" s="8" t="s">
        <v>31</v>
      </c>
      <c r="E1088" s="8" t="s">
        <v>1374</v>
      </c>
      <c r="F1088" s="8" t="s">
        <v>1375</v>
      </c>
      <c r="G1088" s="8">
        <v>18.12</v>
      </c>
      <c r="H1088" s="8">
        <v>15.57</v>
      </c>
      <c r="I1088" s="8">
        <v>0.16300000000000001</v>
      </c>
      <c r="J1088" s="8">
        <v>1.6404000000000001</v>
      </c>
      <c r="K1088" s="8" t="s">
        <v>1385</v>
      </c>
      <c r="L1088" s="8">
        <v>741</v>
      </c>
      <c r="M1088" s="8" t="s">
        <v>1403</v>
      </c>
      <c r="N1088" s="8" t="str">
        <f t="shared" si="16"/>
        <v>Approved</v>
      </c>
      <c r="O1088" s="89" t="s">
        <v>3050</v>
      </c>
      <c r="P1088" s="89" t="s">
        <v>3050</v>
      </c>
      <c r="Q1088" s="8" t="s">
        <v>1664</v>
      </c>
      <c r="R1088" s="8">
        <v>12</v>
      </c>
      <c r="S1088" s="8">
        <v>0</v>
      </c>
      <c r="T1088" s="2"/>
      <c r="U1088" s="12"/>
      <c r="V1088" s="4"/>
    </row>
    <row r="1089" spans="1:22">
      <c r="A1089" s="9" t="s">
        <v>3157</v>
      </c>
      <c r="B1089" s="9" t="s">
        <v>1246</v>
      </c>
      <c r="C1089" s="9" t="s">
        <v>28</v>
      </c>
      <c r="D1089" s="9" t="s">
        <v>44</v>
      </c>
      <c r="E1089" s="9" t="s">
        <v>1374</v>
      </c>
      <c r="F1089" s="9" t="s">
        <v>1375</v>
      </c>
      <c r="G1089" s="9">
        <v>18.260000000000002</v>
      </c>
      <c r="H1089" s="9">
        <v>10.56</v>
      </c>
      <c r="I1089" s="9">
        <v>0.17929999999999999</v>
      </c>
      <c r="J1089" s="9">
        <v>1.6101000000000001</v>
      </c>
      <c r="K1089" s="9" t="s">
        <v>1385</v>
      </c>
      <c r="L1089" s="9">
        <v>694</v>
      </c>
      <c r="M1089" s="9" t="s">
        <v>1403</v>
      </c>
      <c r="N1089" s="8" t="str">
        <f t="shared" si="16"/>
        <v>Approved</v>
      </c>
      <c r="O1089" s="90" t="s">
        <v>1855</v>
      </c>
      <c r="P1089" s="90" t="s">
        <v>1855</v>
      </c>
      <c r="Q1089" s="9" t="s">
        <v>1567</v>
      </c>
      <c r="R1089" s="9">
        <v>12</v>
      </c>
      <c r="S1089" s="9">
        <v>0</v>
      </c>
      <c r="T1089" s="3"/>
      <c r="U1089" s="13"/>
      <c r="V1089" s="4"/>
    </row>
    <row r="1090" spans="1:22">
      <c r="A1090" s="8" t="s">
        <v>3158</v>
      </c>
      <c r="B1090" s="8" t="s">
        <v>680</v>
      </c>
      <c r="C1090" s="8" t="s">
        <v>7</v>
      </c>
      <c r="D1090" s="8" t="s">
        <v>31</v>
      </c>
      <c r="E1090" s="8" t="s">
        <v>1400</v>
      </c>
      <c r="F1090" s="8" t="s">
        <v>1390</v>
      </c>
      <c r="G1090" s="8">
        <v>63.87</v>
      </c>
      <c r="H1090" s="8">
        <v>10.73</v>
      </c>
      <c r="I1090" s="8">
        <v>0.75580000000000003</v>
      </c>
      <c r="J1090" s="8">
        <v>0.64759999999999995</v>
      </c>
      <c r="K1090" s="8" t="s">
        <v>1412</v>
      </c>
      <c r="L1090" s="8">
        <v>798</v>
      </c>
      <c r="M1090" s="8" t="s">
        <v>1426</v>
      </c>
      <c r="N1090" s="8" t="str">
        <f t="shared" si="16"/>
        <v>Under Review</v>
      </c>
      <c r="O1090" s="89" t="s">
        <v>1545</v>
      </c>
      <c r="P1090" s="89" t="s">
        <v>1545</v>
      </c>
      <c r="Q1090" s="8"/>
      <c r="R1090" s="8">
        <v>240</v>
      </c>
      <c r="S1090" s="8">
        <v>31.2</v>
      </c>
      <c r="T1090" s="2"/>
      <c r="U1090" s="12"/>
      <c r="V1090" s="4"/>
    </row>
    <row r="1091" spans="1:22">
      <c r="A1091" s="9" t="s">
        <v>3159</v>
      </c>
      <c r="B1091" s="9" t="s">
        <v>830</v>
      </c>
      <c r="C1091" s="9" t="s">
        <v>35</v>
      </c>
      <c r="D1091" s="9" t="s">
        <v>31</v>
      </c>
      <c r="E1091" s="9" t="s">
        <v>1400</v>
      </c>
      <c r="F1091" s="9" t="s">
        <v>1375</v>
      </c>
      <c r="G1091" s="9">
        <v>89.71</v>
      </c>
      <c r="H1091" s="9">
        <v>8.9499999999999993</v>
      </c>
      <c r="I1091" s="9">
        <v>1.6285000000000001</v>
      </c>
      <c r="J1091" s="9">
        <v>2.2303000000000002</v>
      </c>
      <c r="K1091" s="9" t="s">
        <v>1376</v>
      </c>
      <c r="L1091" s="9">
        <v>867</v>
      </c>
      <c r="M1091" s="9" t="s">
        <v>1403</v>
      </c>
      <c r="N1091" s="8" t="str">
        <f t="shared" ref="N1091:N1154" si="17">PROPER(M1091)</f>
        <v>Approved</v>
      </c>
      <c r="O1091" s="90" t="s">
        <v>2358</v>
      </c>
      <c r="P1091" s="90" t="s">
        <v>2358</v>
      </c>
      <c r="Q1091" s="9" t="s">
        <v>2359</v>
      </c>
      <c r="R1091" s="9">
        <v>48</v>
      </c>
      <c r="S1091" s="9">
        <v>59.23</v>
      </c>
      <c r="T1091" s="3"/>
      <c r="U1091" s="13"/>
      <c r="V1091" s="4"/>
    </row>
    <row r="1092" spans="1:22">
      <c r="A1092" s="8" t="s">
        <v>3160</v>
      </c>
      <c r="B1092" s="8" t="s">
        <v>608</v>
      </c>
      <c r="C1092" s="8" t="s">
        <v>38</v>
      </c>
      <c r="D1092" s="8" t="s">
        <v>23</v>
      </c>
      <c r="E1092" s="8" t="s">
        <v>1411</v>
      </c>
      <c r="F1092" s="8" t="s">
        <v>1384</v>
      </c>
      <c r="G1092" s="8">
        <v>93.9</v>
      </c>
      <c r="H1092" s="8">
        <v>12.73</v>
      </c>
      <c r="I1092" s="8">
        <v>1.4495</v>
      </c>
      <c r="J1092" s="8">
        <v>4.4523000000000001</v>
      </c>
      <c r="K1092" s="8" t="s">
        <v>1385</v>
      </c>
      <c r="L1092" s="8">
        <v>690</v>
      </c>
      <c r="M1092" s="8" t="s">
        <v>1403</v>
      </c>
      <c r="N1092" s="8" t="str">
        <f t="shared" si="17"/>
        <v>Approved</v>
      </c>
      <c r="O1092" s="89" t="s">
        <v>3161</v>
      </c>
      <c r="P1092" s="89" t="s">
        <v>3161</v>
      </c>
      <c r="Q1092" s="8" t="s">
        <v>1995</v>
      </c>
      <c r="R1092" s="8">
        <v>24</v>
      </c>
      <c r="S1092" s="8">
        <v>0</v>
      </c>
      <c r="T1092" s="2"/>
      <c r="U1092" s="12"/>
      <c r="V1092" s="4"/>
    </row>
    <row r="1093" spans="1:22">
      <c r="A1093" s="9" t="s">
        <v>3162</v>
      </c>
      <c r="B1093" s="9" t="s">
        <v>1196</v>
      </c>
      <c r="C1093" s="9" t="s">
        <v>38</v>
      </c>
      <c r="D1093" s="9" t="s">
        <v>44</v>
      </c>
      <c r="E1093" s="9" t="s">
        <v>1380</v>
      </c>
      <c r="F1093" s="9" t="s">
        <v>1375</v>
      </c>
      <c r="G1093" s="9">
        <v>97.65</v>
      </c>
      <c r="H1093" s="9">
        <v>15.78</v>
      </c>
      <c r="I1093" s="9">
        <v>1.1157999999999999</v>
      </c>
      <c r="J1093" s="9">
        <v>1.9273</v>
      </c>
      <c r="K1093" s="9" t="s">
        <v>1385</v>
      </c>
      <c r="L1093" s="9">
        <v>594</v>
      </c>
      <c r="M1093" s="9" t="s">
        <v>1386</v>
      </c>
      <c r="N1093" s="8" t="str">
        <f t="shared" si="17"/>
        <v>Rejected</v>
      </c>
      <c r="O1093" s="90" t="s">
        <v>2849</v>
      </c>
      <c r="P1093" s="90" t="s">
        <v>2849</v>
      </c>
      <c r="Q1093" s="9"/>
      <c r="R1093" s="9">
        <v>84</v>
      </c>
      <c r="S1093" s="9">
        <v>0</v>
      </c>
      <c r="T1093" s="3"/>
      <c r="U1093" s="13"/>
      <c r="V1093" s="4"/>
    </row>
    <row r="1094" spans="1:22">
      <c r="A1094" s="8" t="s">
        <v>3163</v>
      </c>
      <c r="B1094" s="8" t="s">
        <v>897</v>
      </c>
      <c r="C1094" s="8" t="s">
        <v>38</v>
      </c>
      <c r="D1094" s="8" t="s">
        <v>1360</v>
      </c>
      <c r="E1094" s="8" t="s">
        <v>1389</v>
      </c>
      <c r="F1094" s="8" t="s">
        <v>1384</v>
      </c>
      <c r="G1094" s="8">
        <v>40.24</v>
      </c>
      <c r="H1094" s="8">
        <v>14.82</v>
      </c>
      <c r="I1094" s="8">
        <v>0.21460000000000001</v>
      </c>
      <c r="J1094" s="8">
        <v>0.64480000000000004</v>
      </c>
      <c r="K1094" s="8" t="s">
        <v>1376</v>
      </c>
      <c r="L1094" s="8">
        <v>611</v>
      </c>
      <c r="M1094" s="8" t="s">
        <v>1403</v>
      </c>
      <c r="N1094" s="8" t="str">
        <f t="shared" si="17"/>
        <v>Approved</v>
      </c>
      <c r="O1094" s="89" t="s">
        <v>2917</v>
      </c>
      <c r="P1094" s="89" t="s">
        <v>2917</v>
      </c>
      <c r="Q1094" s="8" t="s">
        <v>2607</v>
      </c>
      <c r="R1094" s="8">
        <v>120</v>
      </c>
      <c r="S1094" s="8">
        <v>29.16</v>
      </c>
      <c r="T1094" s="2"/>
      <c r="U1094" s="12"/>
      <c r="V1094" s="4"/>
    </row>
    <row r="1095" spans="1:22">
      <c r="A1095" s="9" t="s">
        <v>3164</v>
      </c>
      <c r="B1095" s="9" t="s">
        <v>743</v>
      </c>
      <c r="C1095" s="9" t="s">
        <v>41</v>
      </c>
      <c r="D1095" s="9" t="s">
        <v>31</v>
      </c>
      <c r="E1095" s="9" t="s">
        <v>1380</v>
      </c>
      <c r="F1095" s="9" t="s">
        <v>1390</v>
      </c>
      <c r="G1095" s="9">
        <v>2.6</v>
      </c>
      <c r="H1095" s="9">
        <v>13.09</v>
      </c>
      <c r="I1095" s="9">
        <v>3.2800000000000003E-2</v>
      </c>
      <c r="J1095" s="9">
        <v>4.7399999999999998E-2</v>
      </c>
      <c r="K1095" s="9" t="s">
        <v>1395</v>
      </c>
      <c r="L1095" s="9">
        <v>556</v>
      </c>
      <c r="M1095" s="9" t="s">
        <v>1403</v>
      </c>
      <c r="N1095" s="8" t="str">
        <f t="shared" si="17"/>
        <v>Approved</v>
      </c>
      <c r="O1095" s="90" t="s">
        <v>3165</v>
      </c>
      <c r="P1095" s="90" t="s">
        <v>3165</v>
      </c>
      <c r="Q1095" s="9" t="s">
        <v>3166</v>
      </c>
      <c r="R1095" s="9">
        <v>84</v>
      </c>
      <c r="S1095" s="9">
        <v>1.58</v>
      </c>
      <c r="T1095" s="3"/>
      <c r="U1095" s="13"/>
      <c r="V1095" s="4"/>
    </row>
    <row r="1096" spans="1:22">
      <c r="A1096" s="8" t="s">
        <v>3167</v>
      </c>
      <c r="B1096" s="8" t="s">
        <v>1085</v>
      </c>
      <c r="C1096" s="8" t="s">
        <v>20</v>
      </c>
      <c r="D1096" s="8" t="s">
        <v>23</v>
      </c>
      <c r="E1096" s="8" t="s">
        <v>1400</v>
      </c>
      <c r="F1096" s="8" t="s">
        <v>1384</v>
      </c>
      <c r="G1096" s="8">
        <v>31.16</v>
      </c>
      <c r="H1096" s="8">
        <v>15.16</v>
      </c>
      <c r="I1096" s="8">
        <v>0.48</v>
      </c>
      <c r="J1096" s="8">
        <v>0.41399999999999998</v>
      </c>
      <c r="K1096" s="8" t="s">
        <v>1376</v>
      </c>
      <c r="L1096" s="8">
        <v>624</v>
      </c>
      <c r="M1096" s="8" t="s">
        <v>1377</v>
      </c>
      <c r="N1096" s="8" t="str">
        <f t="shared" si="17"/>
        <v>Approved</v>
      </c>
      <c r="O1096" s="89" t="s">
        <v>1466</v>
      </c>
      <c r="P1096" s="89" t="s">
        <v>1466</v>
      </c>
      <c r="Q1096" s="8" t="s">
        <v>1940</v>
      </c>
      <c r="R1096" s="8">
        <v>240</v>
      </c>
      <c r="S1096" s="8">
        <v>25.47</v>
      </c>
      <c r="T1096" s="2"/>
      <c r="U1096" s="12"/>
      <c r="V1096" s="4"/>
    </row>
    <row r="1097" spans="1:22">
      <c r="A1097" s="9" t="s">
        <v>3168</v>
      </c>
      <c r="B1097" s="9" t="s">
        <v>1205</v>
      </c>
      <c r="C1097" s="9" t="s">
        <v>7</v>
      </c>
      <c r="D1097" s="9" t="s">
        <v>31</v>
      </c>
      <c r="E1097" s="9" t="s">
        <v>1411</v>
      </c>
      <c r="F1097" s="9" t="s">
        <v>1384</v>
      </c>
      <c r="G1097" s="9">
        <v>14.76</v>
      </c>
      <c r="H1097" s="9">
        <v>12.51</v>
      </c>
      <c r="I1097" s="9">
        <v>0.13189999999999999</v>
      </c>
      <c r="J1097" s="9">
        <v>0.1678</v>
      </c>
      <c r="K1097" s="9" t="s">
        <v>1376</v>
      </c>
      <c r="L1097" s="9">
        <v>863</v>
      </c>
      <c r="M1097" s="9" t="s">
        <v>1381</v>
      </c>
      <c r="N1097" s="8" t="str">
        <f t="shared" si="17"/>
        <v xml:space="preserve">Rejected </v>
      </c>
      <c r="O1097" s="90" t="s">
        <v>2633</v>
      </c>
      <c r="P1097" s="90" t="s">
        <v>2633</v>
      </c>
      <c r="Q1097" s="9"/>
      <c r="R1097" s="9">
        <v>240</v>
      </c>
      <c r="S1097" s="9">
        <v>8.31</v>
      </c>
      <c r="T1097" s="3"/>
      <c r="U1097" s="13"/>
      <c r="V1097" s="4"/>
    </row>
    <row r="1098" spans="1:22">
      <c r="A1098" s="8" t="s">
        <v>3169</v>
      </c>
      <c r="B1098" s="8" t="s">
        <v>116</v>
      </c>
      <c r="C1098" s="8" t="s">
        <v>32</v>
      </c>
      <c r="D1098" s="8" t="s">
        <v>44</v>
      </c>
      <c r="E1098" s="8" t="s">
        <v>1389</v>
      </c>
      <c r="F1098" s="8" t="s">
        <v>1384</v>
      </c>
      <c r="G1098" s="8">
        <v>84.05</v>
      </c>
      <c r="H1098" s="8">
        <v>11.92</v>
      </c>
      <c r="I1098" s="8">
        <v>0.62560000000000004</v>
      </c>
      <c r="J1098" s="8">
        <v>7.4645999999999999</v>
      </c>
      <c r="K1098" s="8" t="s">
        <v>1376</v>
      </c>
      <c r="L1098" s="8">
        <v>580</v>
      </c>
      <c r="M1098" s="8" t="s">
        <v>1386</v>
      </c>
      <c r="N1098" s="8" t="str">
        <f t="shared" si="17"/>
        <v>Rejected</v>
      </c>
      <c r="O1098" s="89" t="s">
        <v>1705</v>
      </c>
      <c r="P1098" s="89" t="s">
        <v>1705</v>
      </c>
      <c r="Q1098" s="8"/>
      <c r="R1098" s="8">
        <v>12</v>
      </c>
      <c r="S1098" s="8">
        <v>63.18</v>
      </c>
      <c r="T1098" s="2"/>
      <c r="U1098" s="12"/>
      <c r="V1098" s="4"/>
    </row>
    <row r="1099" spans="1:22">
      <c r="A1099" s="9" t="s">
        <v>3170</v>
      </c>
      <c r="B1099" s="9" t="s">
        <v>995</v>
      </c>
      <c r="C1099" s="9" t="s">
        <v>41</v>
      </c>
      <c r="D1099" s="9" t="s">
        <v>23</v>
      </c>
      <c r="E1099" s="9" t="s">
        <v>1389</v>
      </c>
      <c r="F1099" s="9" t="s">
        <v>1375</v>
      </c>
      <c r="G1099" s="9">
        <v>12.88</v>
      </c>
      <c r="H1099" s="9">
        <v>15.23</v>
      </c>
      <c r="I1099" s="9">
        <v>0.251</v>
      </c>
      <c r="J1099" s="9">
        <v>0.36</v>
      </c>
      <c r="K1099" s="9" t="s">
        <v>1395</v>
      </c>
      <c r="L1099" s="9">
        <v>628</v>
      </c>
      <c r="M1099" s="9" t="s">
        <v>1377</v>
      </c>
      <c r="N1099" s="8" t="str">
        <f t="shared" si="17"/>
        <v>Approved</v>
      </c>
      <c r="O1099" s="90" t="s">
        <v>3091</v>
      </c>
      <c r="P1099" s="90" t="s">
        <v>3091</v>
      </c>
      <c r="Q1099" s="9" t="s">
        <v>1793</v>
      </c>
      <c r="R1099" s="9">
        <v>48</v>
      </c>
      <c r="S1099" s="9">
        <v>9.36</v>
      </c>
      <c r="T1099" s="3"/>
      <c r="U1099" s="13"/>
      <c r="V1099" s="4"/>
    </row>
    <row r="1100" spans="1:22">
      <c r="A1100" s="8" t="s">
        <v>3171</v>
      </c>
      <c r="B1100" s="8" t="s">
        <v>1174</v>
      </c>
      <c r="C1100" s="8" t="s">
        <v>24</v>
      </c>
      <c r="D1100" s="8" t="s">
        <v>23</v>
      </c>
      <c r="E1100" s="8" t="s">
        <v>1408</v>
      </c>
      <c r="F1100" s="8" t="s">
        <v>1384</v>
      </c>
      <c r="G1100" s="8">
        <v>41.12</v>
      </c>
      <c r="H1100" s="8">
        <v>7.83</v>
      </c>
      <c r="I1100" s="8">
        <v>0.64839999999999998</v>
      </c>
      <c r="J1100" s="8">
        <v>0.33960000000000001</v>
      </c>
      <c r="K1100" s="8" t="s">
        <v>1395</v>
      </c>
      <c r="L1100" s="8">
        <v>818</v>
      </c>
      <c r="M1100" s="8" t="s">
        <v>1396</v>
      </c>
      <c r="N1100" s="8" t="str">
        <f t="shared" si="17"/>
        <v>Approved</v>
      </c>
      <c r="O1100" s="89" t="s">
        <v>2484</v>
      </c>
      <c r="P1100" s="89" t="s">
        <v>2484</v>
      </c>
      <c r="Q1100" s="8" t="s">
        <v>1850</v>
      </c>
      <c r="R1100" s="8">
        <v>240</v>
      </c>
      <c r="S1100" s="8">
        <v>14.68</v>
      </c>
      <c r="T1100" s="2"/>
      <c r="U1100" s="12"/>
      <c r="V1100" s="4"/>
    </row>
    <row r="1101" spans="1:22">
      <c r="A1101" s="9" t="s">
        <v>3172</v>
      </c>
      <c r="B1101" s="9" t="s">
        <v>95</v>
      </c>
      <c r="C1101" s="9" t="s">
        <v>12</v>
      </c>
      <c r="D1101" s="9" t="s">
        <v>31</v>
      </c>
      <c r="E1101" s="9" t="s">
        <v>1408</v>
      </c>
      <c r="F1101" s="9" t="s">
        <v>1390</v>
      </c>
      <c r="G1101" s="9">
        <v>61.44</v>
      </c>
      <c r="H1101" s="9">
        <v>7.79</v>
      </c>
      <c r="I1101" s="9">
        <v>0.65780000000000005</v>
      </c>
      <c r="J1101" s="9">
        <v>1.9194</v>
      </c>
      <c r="K1101" s="9" t="s">
        <v>1385</v>
      </c>
      <c r="L1101" s="9">
        <v>820</v>
      </c>
      <c r="M1101" s="9" t="s">
        <v>1403</v>
      </c>
      <c r="N1101" s="8" t="str">
        <f t="shared" si="17"/>
        <v>Approved</v>
      </c>
      <c r="O1101" s="90" t="s">
        <v>3173</v>
      </c>
      <c r="P1101" s="90" t="s">
        <v>3173</v>
      </c>
      <c r="Q1101" s="9" t="s">
        <v>1979</v>
      </c>
      <c r="R1101" s="9">
        <v>36</v>
      </c>
      <c r="S1101" s="9">
        <v>0</v>
      </c>
      <c r="T1101" s="3"/>
      <c r="U1101" s="13"/>
      <c r="V1101" s="4"/>
    </row>
    <row r="1102" spans="1:22">
      <c r="A1102" s="8" t="s">
        <v>3174</v>
      </c>
      <c r="B1102" s="8" t="s">
        <v>602</v>
      </c>
      <c r="C1102" s="8" t="s">
        <v>24</v>
      </c>
      <c r="D1102" s="8" t="s">
        <v>23</v>
      </c>
      <c r="E1102" s="8" t="s">
        <v>1411</v>
      </c>
      <c r="F1102" s="8" t="s">
        <v>1384</v>
      </c>
      <c r="G1102" s="8">
        <v>95.9</v>
      </c>
      <c r="H1102" s="8">
        <v>13.68</v>
      </c>
      <c r="I1102" s="8">
        <v>1.2169000000000001</v>
      </c>
      <c r="J1102" s="8">
        <v>2.2155</v>
      </c>
      <c r="K1102" s="8" t="s">
        <v>1395</v>
      </c>
      <c r="L1102" s="8">
        <v>580</v>
      </c>
      <c r="M1102" s="8" t="s">
        <v>1396</v>
      </c>
      <c r="N1102" s="8" t="str">
        <f t="shared" si="17"/>
        <v>Approved</v>
      </c>
      <c r="O1102" s="89" t="s">
        <v>1611</v>
      </c>
      <c r="P1102" s="89" t="s">
        <v>1611</v>
      </c>
      <c r="Q1102" s="8" t="s">
        <v>2479</v>
      </c>
      <c r="R1102" s="8">
        <v>60</v>
      </c>
      <c r="S1102" s="8">
        <v>80.64</v>
      </c>
      <c r="T1102" s="2"/>
      <c r="U1102" s="12"/>
      <c r="V1102" s="4"/>
    </row>
    <row r="1103" spans="1:22">
      <c r="A1103" s="9" t="s">
        <v>3175</v>
      </c>
      <c r="B1103" s="9" t="s">
        <v>729</v>
      </c>
      <c r="C1103" s="9" t="s">
        <v>38</v>
      </c>
      <c r="D1103" s="9" t="s">
        <v>10</v>
      </c>
      <c r="E1103" s="9" t="s">
        <v>1400</v>
      </c>
      <c r="F1103" s="9" t="s">
        <v>1375</v>
      </c>
      <c r="G1103" s="9">
        <v>50.7</v>
      </c>
      <c r="H1103" s="9">
        <v>11.75</v>
      </c>
      <c r="I1103" s="9">
        <v>0.54010000000000002</v>
      </c>
      <c r="J1103" s="9">
        <v>1.1214</v>
      </c>
      <c r="K1103" s="9" t="s">
        <v>1395</v>
      </c>
      <c r="L1103" s="9">
        <v>592</v>
      </c>
      <c r="M1103" s="9" t="s">
        <v>1381</v>
      </c>
      <c r="N1103" s="8" t="str">
        <f t="shared" si="17"/>
        <v xml:space="preserve">Rejected </v>
      </c>
      <c r="O1103" s="90" t="s">
        <v>1239</v>
      </c>
      <c r="P1103" s="90" t="s">
        <v>1239</v>
      </c>
      <c r="Q1103" s="9"/>
      <c r="R1103" s="9">
        <v>60</v>
      </c>
      <c r="S1103" s="9">
        <v>19.88</v>
      </c>
      <c r="T1103" s="3"/>
      <c r="U1103" s="13"/>
      <c r="V1103" s="4"/>
    </row>
    <row r="1104" spans="1:22">
      <c r="A1104" s="8" t="s">
        <v>3176</v>
      </c>
      <c r="B1104" s="8" t="s">
        <v>1089</v>
      </c>
      <c r="C1104" s="8" t="s">
        <v>7</v>
      </c>
      <c r="D1104" s="8" t="s">
        <v>10</v>
      </c>
      <c r="E1104" s="8" t="s">
        <v>1400</v>
      </c>
      <c r="F1104" s="8" t="s">
        <v>1390</v>
      </c>
      <c r="G1104" s="8">
        <v>85.24</v>
      </c>
      <c r="H1104" s="8">
        <v>13.89</v>
      </c>
      <c r="I1104" s="8">
        <v>1.3503000000000001</v>
      </c>
      <c r="J1104" s="8">
        <v>2.9087000000000001</v>
      </c>
      <c r="K1104" s="8" t="s">
        <v>1358</v>
      </c>
      <c r="L1104" s="8">
        <v>597</v>
      </c>
      <c r="M1104" s="8" t="s">
        <v>1426</v>
      </c>
      <c r="N1104" s="8" t="str">
        <f t="shared" si="17"/>
        <v>Under Review</v>
      </c>
      <c r="O1104" s="89" t="s">
        <v>3177</v>
      </c>
      <c r="P1104" s="89" t="s">
        <v>3177</v>
      </c>
      <c r="Q1104" s="8"/>
      <c r="R1104" s="8">
        <v>36</v>
      </c>
      <c r="S1104" s="8">
        <v>22.99</v>
      </c>
      <c r="T1104" s="2"/>
      <c r="U1104" s="12"/>
      <c r="V1104" s="4"/>
    </row>
    <row r="1105" spans="1:22">
      <c r="A1105" s="9" t="s">
        <v>3178</v>
      </c>
      <c r="B1105" s="9" t="s">
        <v>743</v>
      </c>
      <c r="C1105" s="9" t="s">
        <v>7</v>
      </c>
      <c r="D1105" s="9" t="s">
        <v>23</v>
      </c>
      <c r="E1105" s="9" t="s">
        <v>1389</v>
      </c>
      <c r="F1105" s="9" t="s">
        <v>1375</v>
      </c>
      <c r="G1105" s="9">
        <v>63.45</v>
      </c>
      <c r="H1105" s="9">
        <v>17.18</v>
      </c>
      <c r="I1105" s="9">
        <v>0.51100000000000001</v>
      </c>
      <c r="J1105" s="9">
        <v>0.93940000000000001</v>
      </c>
      <c r="K1105" s="9" t="s">
        <v>1358</v>
      </c>
      <c r="L1105" s="9">
        <v>556</v>
      </c>
      <c r="M1105" s="9" t="s">
        <v>1396</v>
      </c>
      <c r="N1105" s="8" t="str">
        <f t="shared" si="17"/>
        <v>Approved</v>
      </c>
      <c r="O1105" s="90" t="s">
        <v>967</v>
      </c>
      <c r="P1105" s="90" t="s">
        <v>967</v>
      </c>
      <c r="Q1105" s="9" t="s">
        <v>1475</v>
      </c>
      <c r="R1105" s="9">
        <v>240</v>
      </c>
      <c r="S1105" s="9">
        <v>54.79</v>
      </c>
      <c r="T1105" s="3"/>
      <c r="U1105" s="13"/>
      <c r="V1105" s="4"/>
    </row>
    <row r="1106" spans="1:22">
      <c r="A1106" s="8" t="s">
        <v>3179</v>
      </c>
      <c r="B1106" s="8" t="s">
        <v>312</v>
      </c>
      <c r="C1106" s="8" t="s">
        <v>32</v>
      </c>
      <c r="D1106" s="8" t="s">
        <v>1360</v>
      </c>
      <c r="E1106" s="8" t="s">
        <v>1411</v>
      </c>
      <c r="F1106" s="8" t="s">
        <v>1384</v>
      </c>
      <c r="G1106" s="8"/>
      <c r="H1106" s="8">
        <v>9.41</v>
      </c>
      <c r="I1106" s="8">
        <v>1.0913999999999999</v>
      </c>
      <c r="J1106" s="8">
        <v>1.2670999999999999</v>
      </c>
      <c r="K1106" s="8" t="s">
        <v>1412</v>
      </c>
      <c r="L1106" s="8">
        <v>819</v>
      </c>
      <c r="M1106" s="8" t="s">
        <v>1426</v>
      </c>
      <c r="N1106" s="8" t="str">
        <f t="shared" si="17"/>
        <v>Under Review</v>
      </c>
      <c r="O1106" s="89" t="s">
        <v>1940</v>
      </c>
      <c r="P1106" s="89" t="s">
        <v>1940</v>
      </c>
      <c r="Q1106" s="8"/>
      <c r="R1106" s="8">
        <v>60</v>
      </c>
      <c r="S1106" s="8">
        <v>39.99</v>
      </c>
      <c r="T1106" s="2"/>
      <c r="U1106" s="12"/>
      <c r="V1106" s="4"/>
    </row>
    <row r="1107" spans="1:22">
      <c r="A1107" s="9" t="s">
        <v>3180</v>
      </c>
      <c r="B1107" s="9" t="s">
        <v>784</v>
      </c>
      <c r="C1107" s="9" t="s">
        <v>41</v>
      </c>
      <c r="D1107" s="9" t="s">
        <v>31</v>
      </c>
      <c r="E1107" s="9" t="s">
        <v>1411</v>
      </c>
      <c r="F1107" s="9" t="s">
        <v>1384</v>
      </c>
      <c r="G1107" s="9">
        <v>64.52</v>
      </c>
      <c r="H1107" s="9">
        <v>10.53</v>
      </c>
      <c r="I1107" s="9">
        <v>0.39539999999999997</v>
      </c>
      <c r="J1107" s="9">
        <v>0.64549999999999996</v>
      </c>
      <c r="K1107" s="9" t="s">
        <v>1385</v>
      </c>
      <c r="L1107" s="9">
        <v>662</v>
      </c>
      <c r="M1107" s="9" t="s">
        <v>1377</v>
      </c>
      <c r="N1107" s="8" t="str">
        <f t="shared" si="17"/>
        <v>Approved</v>
      </c>
      <c r="O1107" s="90" t="s">
        <v>1107</v>
      </c>
      <c r="P1107" s="90" t="s">
        <v>1107</v>
      </c>
      <c r="Q1107" s="9" t="s">
        <v>2690</v>
      </c>
      <c r="R1107" s="9">
        <v>240</v>
      </c>
      <c r="S1107" s="9">
        <v>0</v>
      </c>
      <c r="T1107" s="3"/>
      <c r="U1107" s="13"/>
      <c r="V1107" s="4"/>
    </row>
    <row r="1108" spans="1:22">
      <c r="A1108" s="8" t="s">
        <v>3181</v>
      </c>
      <c r="B1108" s="8" t="s">
        <v>1215</v>
      </c>
      <c r="C1108" s="8" t="s">
        <v>12</v>
      </c>
      <c r="D1108" s="8" t="s">
        <v>1360</v>
      </c>
      <c r="E1108" s="8" t="s">
        <v>1400</v>
      </c>
      <c r="F1108" s="8" t="s">
        <v>1375</v>
      </c>
      <c r="G1108" s="8">
        <v>39.799999999999997</v>
      </c>
      <c r="H1108" s="8"/>
      <c r="I1108" s="8">
        <v>0.21879999999999999</v>
      </c>
      <c r="J1108" s="8"/>
      <c r="K1108" s="8" t="s">
        <v>1385</v>
      </c>
      <c r="L1108" s="8">
        <v>814</v>
      </c>
      <c r="M1108" s="8" t="s">
        <v>1386</v>
      </c>
      <c r="N1108" s="8" t="str">
        <f t="shared" si="17"/>
        <v>Rejected</v>
      </c>
      <c r="O1108" s="89" t="s">
        <v>2691</v>
      </c>
      <c r="P1108" s="89" t="s">
        <v>2691</v>
      </c>
      <c r="Q1108" s="8"/>
      <c r="R1108" s="8">
        <v>36</v>
      </c>
      <c r="S1108" s="8">
        <v>0</v>
      </c>
      <c r="T1108" s="2"/>
      <c r="U1108" s="12"/>
      <c r="V1108" s="4"/>
    </row>
    <row r="1109" spans="1:22">
      <c r="A1109" s="9" t="s">
        <v>3182</v>
      </c>
      <c r="B1109" s="9" t="s">
        <v>1149</v>
      </c>
      <c r="C1109" s="9" t="s">
        <v>16</v>
      </c>
      <c r="D1109" s="9" t="s">
        <v>44</v>
      </c>
      <c r="E1109" s="9" t="s">
        <v>1389</v>
      </c>
      <c r="F1109" s="9" t="s">
        <v>1390</v>
      </c>
      <c r="G1109" s="9">
        <v>90.23</v>
      </c>
      <c r="H1109" s="9">
        <v>10.46</v>
      </c>
      <c r="I1109" s="9">
        <v>0.89249999999999996</v>
      </c>
      <c r="J1109" s="9">
        <v>1.2155</v>
      </c>
      <c r="K1109" s="9" t="s">
        <v>1395</v>
      </c>
      <c r="L1109" s="9">
        <v>876</v>
      </c>
      <c r="M1109" s="9" t="s">
        <v>1381</v>
      </c>
      <c r="N1109" s="8" t="str">
        <f t="shared" si="17"/>
        <v xml:space="preserve">Rejected </v>
      </c>
      <c r="O1109" s="90" t="s">
        <v>2444</v>
      </c>
      <c r="P1109" s="90" t="s">
        <v>2444</v>
      </c>
      <c r="Q1109" s="9"/>
      <c r="R1109" s="9">
        <v>120</v>
      </c>
      <c r="S1109" s="9">
        <v>34.64</v>
      </c>
      <c r="T1109" s="3"/>
      <c r="U1109" s="13"/>
      <c r="V1109" s="4"/>
    </row>
    <row r="1110" spans="1:22">
      <c r="A1110" s="8" t="s">
        <v>3183</v>
      </c>
      <c r="B1110" s="8" t="s">
        <v>755</v>
      </c>
      <c r="C1110" s="8" t="s">
        <v>7</v>
      </c>
      <c r="D1110" s="8" t="s">
        <v>10</v>
      </c>
      <c r="E1110" s="8" t="s">
        <v>1389</v>
      </c>
      <c r="F1110" s="8" t="s">
        <v>1384</v>
      </c>
      <c r="G1110" s="8">
        <v>73.84</v>
      </c>
      <c r="H1110" s="8">
        <v>14.78</v>
      </c>
      <c r="I1110" s="8">
        <v>1.0976999999999999</v>
      </c>
      <c r="J1110" s="8">
        <v>1.7481</v>
      </c>
      <c r="K1110" s="8" t="s">
        <v>1395</v>
      </c>
      <c r="L1110" s="8">
        <v>580</v>
      </c>
      <c r="M1110" s="8" t="s">
        <v>1381</v>
      </c>
      <c r="N1110" s="8" t="str">
        <f t="shared" si="17"/>
        <v xml:space="preserve">Rejected </v>
      </c>
      <c r="O1110" s="89" t="s">
        <v>1619</v>
      </c>
      <c r="P1110" s="89" t="s">
        <v>1619</v>
      </c>
      <c r="Q1110" s="8"/>
      <c r="R1110" s="8">
        <v>60</v>
      </c>
      <c r="S1110" s="8">
        <v>20.88</v>
      </c>
      <c r="T1110" s="2"/>
      <c r="U1110" s="12"/>
      <c r="V1110" s="4"/>
    </row>
    <row r="1111" spans="1:22">
      <c r="A1111" s="9" t="s">
        <v>3184</v>
      </c>
      <c r="B1111" s="9" t="s">
        <v>1312</v>
      </c>
      <c r="C1111" s="9" t="s">
        <v>16</v>
      </c>
      <c r="D1111" s="9" t="s">
        <v>1360</v>
      </c>
      <c r="E1111" s="9" t="s">
        <v>1400</v>
      </c>
      <c r="F1111" s="9" t="s">
        <v>1375</v>
      </c>
      <c r="G1111" s="9">
        <v>25.62</v>
      </c>
      <c r="H1111" s="9">
        <v>17.5</v>
      </c>
      <c r="I1111" s="9">
        <v>0.34710000000000002</v>
      </c>
      <c r="J1111" s="9">
        <v>0.45340000000000003</v>
      </c>
      <c r="K1111" s="9" t="s">
        <v>1385</v>
      </c>
      <c r="L1111" s="9">
        <v>872</v>
      </c>
      <c r="M1111" s="9" t="s">
        <v>1386</v>
      </c>
      <c r="N1111" s="8" t="str">
        <f t="shared" si="17"/>
        <v>Rejected</v>
      </c>
      <c r="O1111" s="90" t="s">
        <v>1301</v>
      </c>
      <c r="P1111" s="90" t="s">
        <v>1301</v>
      </c>
      <c r="Q1111" s="9"/>
      <c r="R1111" s="9">
        <v>120</v>
      </c>
      <c r="S1111" s="9">
        <v>0</v>
      </c>
      <c r="T1111" s="3"/>
      <c r="U1111" s="13"/>
      <c r="V1111" s="4"/>
    </row>
    <row r="1112" spans="1:22">
      <c r="A1112" s="8" t="s">
        <v>3185</v>
      </c>
      <c r="B1112" s="8" t="s">
        <v>271</v>
      </c>
      <c r="C1112" s="8" t="s">
        <v>24</v>
      </c>
      <c r="D1112" s="8" t="s">
        <v>1360</v>
      </c>
      <c r="E1112" s="8" t="s">
        <v>1400</v>
      </c>
      <c r="F1112" s="8" t="s">
        <v>1375</v>
      </c>
      <c r="G1112" s="8">
        <v>14.16</v>
      </c>
      <c r="H1112" s="8">
        <v>15.09</v>
      </c>
      <c r="I1112" s="8">
        <v>7.9699999999999993E-2</v>
      </c>
      <c r="J1112" s="8">
        <v>0.27400000000000002</v>
      </c>
      <c r="K1112" s="8" t="s">
        <v>1395</v>
      </c>
      <c r="L1112" s="8">
        <v>617</v>
      </c>
      <c r="M1112" s="8" t="s">
        <v>1381</v>
      </c>
      <c r="N1112" s="8" t="str">
        <f t="shared" si="17"/>
        <v xml:space="preserve">Rejected </v>
      </c>
      <c r="O1112" s="89" t="s">
        <v>2067</v>
      </c>
      <c r="P1112" s="89" t="s">
        <v>2067</v>
      </c>
      <c r="Q1112" s="8"/>
      <c r="R1112" s="8">
        <v>84</v>
      </c>
      <c r="S1112" s="8">
        <v>4.5</v>
      </c>
      <c r="T1112" s="2"/>
      <c r="U1112" s="12"/>
      <c r="V1112" s="4"/>
    </row>
    <row r="1113" spans="1:22">
      <c r="A1113" s="9" t="s">
        <v>3186</v>
      </c>
      <c r="B1113" s="9" t="s">
        <v>1163</v>
      </c>
      <c r="C1113" s="9" t="s">
        <v>35</v>
      </c>
      <c r="D1113" s="9" t="s">
        <v>31</v>
      </c>
      <c r="E1113" s="9" t="s">
        <v>1408</v>
      </c>
      <c r="F1113" s="9" t="s">
        <v>1390</v>
      </c>
      <c r="G1113" s="9">
        <v>2.61</v>
      </c>
      <c r="H1113" s="9">
        <v>11.9</v>
      </c>
      <c r="I1113" s="9">
        <v>4.0500000000000001E-2</v>
      </c>
      <c r="J1113" s="9">
        <v>2.86E-2</v>
      </c>
      <c r="K1113" s="9" t="s">
        <v>1358</v>
      </c>
      <c r="L1113" s="9">
        <v>578</v>
      </c>
      <c r="M1113" s="9" t="s">
        <v>1386</v>
      </c>
      <c r="N1113" s="8" t="str">
        <f t="shared" si="17"/>
        <v>Rejected</v>
      </c>
      <c r="O1113" s="90" t="s">
        <v>1488</v>
      </c>
      <c r="P1113" s="90" t="s">
        <v>1488</v>
      </c>
      <c r="Q1113" s="9"/>
      <c r="R1113" s="9">
        <v>240</v>
      </c>
      <c r="S1113" s="9">
        <v>1.04</v>
      </c>
      <c r="T1113" s="3"/>
      <c r="U1113" s="13"/>
      <c r="V1113" s="4"/>
    </row>
    <row r="1114" spans="1:22">
      <c r="A1114" s="8" t="s">
        <v>3187</v>
      </c>
      <c r="B1114" s="8" t="s">
        <v>775</v>
      </c>
      <c r="C1114" s="8" t="s">
        <v>20</v>
      </c>
      <c r="D1114" s="8" t="s">
        <v>23</v>
      </c>
      <c r="E1114" s="8" t="s">
        <v>1408</v>
      </c>
      <c r="F1114" s="8" t="s">
        <v>1375</v>
      </c>
      <c r="G1114" s="8">
        <v>93.97</v>
      </c>
      <c r="H1114" s="8">
        <v>9.17</v>
      </c>
      <c r="I1114" s="8">
        <v>0.74839999999999995</v>
      </c>
      <c r="J1114" s="8">
        <v>2.9956999999999998</v>
      </c>
      <c r="K1114" s="8" t="s">
        <v>1395</v>
      </c>
      <c r="L1114" s="8">
        <v>880</v>
      </c>
      <c r="M1114" s="8" t="s">
        <v>1377</v>
      </c>
      <c r="N1114" s="8" t="str">
        <f t="shared" si="17"/>
        <v>Approved</v>
      </c>
      <c r="O1114" s="89" t="s">
        <v>2051</v>
      </c>
      <c r="P1114" s="89" t="s">
        <v>2051</v>
      </c>
      <c r="Q1114" s="8" t="s">
        <v>2027</v>
      </c>
      <c r="R1114" s="8">
        <v>36</v>
      </c>
      <c r="S1114" s="8">
        <v>41.6</v>
      </c>
      <c r="T1114" s="2"/>
      <c r="U1114" s="12"/>
      <c r="V1114" s="4"/>
    </row>
    <row r="1115" spans="1:22">
      <c r="A1115" s="9" t="s">
        <v>3188</v>
      </c>
      <c r="B1115" s="9" t="s">
        <v>1346</v>
      </c>
      <c r="C1115" s="9" t="s">
        <v>38</v>
      </c>
      <c r="D1115" s="9" t="s">
        <v>44</v>
      </c>
      <c r="E1115" s="9" t="s">
        <v>1408</v>
      </c>
      <c r="F1115" s="9" t="s">
        <v>1390</v>
      </c>
      <c r="G1115" s="9">
        <v>8.3000000000000007</v>
      </c>
      <c r="H1115" s="9">
        <v>10.91</v>
      </c>
      <c r="I1115" s="9">
        <v>0.14319999999999999</v>
      </c>
      <c r="J1115" s="9">
        <v>0.27139999999999997</v>
      </c>
      <c r="K1115" s="9" t="s">
        <v>1395</v>
      </c>
      <c r="L1115" s="9">
        <v>686</v>
      </c>
      <c r="M1115" s="9" t="s">
        <v>1381</v>
      </c>
      <c r="N1115" s="8" t="str">
        <f t="shared" si="17"/>
        <v xml:space="preserve">Rejected </v>
      </c>
      <c r="O1115" s="90" t="s">
        <v>2819</v>
      </c>
      <c r="P1115" s="90" t="s">
        <v>2819</v>
      </c>
      <c r="Q1115" s="9"/>
      <c r="R1115" s="9">
        <v>36</v>
      </c>
      <c r="S1115" s="9">
        <v>7.54</v>
      </c>
      <c r="T1115" s="3"/>
      <c r="U1115" s="13"/>
      <c r="V1115" s="4"/>
    </row>
    <row r="1116" spans="1:22">
      <c r="A1116" s="8" t="s">
        <v>3189</v>
      </c>
      <c r="B1116" s="8" t="s">
        <v>347</v>
      </c>
      <c r="C1116" s="8" t="s">
        <v>16</v>
      </c>
      <c r="D1116" s="8" t="s">
        <v>44</v>
      </c>
      <c r="E1116" s="8" t="s">
        <v>1411</v>
      </c>
      <c r="F1116" s="8" t="s">
        <v>1390</v>
      </c>
      <c r="G1116" s="8">
        <v>13.75</v>
      </c>
      <c r="H1116" s="8">
        <v>11.88</v>
      </c>
      <c r="I1116" s="8">
        <v>0.2681</v>
      </c>
      <c r="J1116" s="8">
        <v>0.1963</v>
      </c>
      <c r="K1116" s="8" t="s">
        <v>1395</v>
      </c>
      <c r="L1116" s="8">
        <v>859</v>
      </c>
      <c r="M1116" s="8" t="s">
        <v>1386</v>
      </c>
      <c r="N1116" s="8" t="str">
        <f t="shared" si="17"/>
        <v>Rejected</v>
      </c>
      <c r="O1116" s="89" t="s">
        <v>2892</v>
      </c>
      <c r="P1116" s="89" t="s">
        <v>2892</v>
      </c>
      <c r="Q1116" s="8"/>
      <c r="R1116" s="8">
        <v>120</v>
      </c>
      <c r="S1116" s="8">
        <v>5.78</v>
      </c>
      <c r="T1116" s="2"/>
      <c r="U1116" s="12"/>
      <c r="V1116" s="4"/>
    </row>
    <row r="1117" spans="1:22">
      <c r="A1117" s="9" t="s">
        <v>3190</v>
      </c>
      <c r="B1117" s="9" t="s">
        <v>1324</v>
      </c>
      <c r="C1117" s="9" t="s">
        <v>41</v>
      </c>
      <c r="D1117" s="9" t="s">
        <v>1360</v>
      </c>
      <c r="E1117" s="9" t="s">
        <v>1411</v>
      </c>
      <c r="F1117" s="9" t="s">
        <v>1390</v>
      </c>
      <c r="G1117" s="9">
        <v>60.72</v>
      </c>
      <c r="H1117" s="9">
        <v>13.53</v>
      </c>
      <c r="I1117" s="9">
        <v>0.49969999999999998</v>
      </c>
      <c r="J1117" s="9">
        <v>0.73440000000000005</v>
      </c>
      <c r="K1117" s="9" t="s">
        <v>1376</v>
      </c>
      <c r="L1117" s="9">
        <v>628</v>
      </c>
      <c r="M1117" s="9" t="s">
        <v>1377</v>
      </c>
      <c r="N1117" s="8" t="str">
        <f t="shared" si="17"/>
        <v>Approved</v>
      </c>
      <c r="O1117" s="90" t="s">
        <v>2805</v>
      </c>
      <c r="P1117" s="90" t="s">
        <v>2805</v>
      </c>
      <c r="Q1117" s="9" t="s">
        <v>2673</v>
      </c>
      <c r="R1117" s="9">
        <v>240</v>
      </c>
      <c r="S1117" s="9">
        <v>42.72</v>
      </c>
      <c r="T1117" s="3"/>
      <c r="U1117" s="13"/>
      <c r="V1117" s="4"/>
    </row>
    <row r="1118" spans="1:22">
      <c r="A1118" s="8" t="s">
        <v>3191</v>
      </c>
      <c r="B1118" s="8" t="s">
        <v>1288</v>
      </c>
      <c r="C1118" s="8" t="s">
        <v>32</v>
      </c>
      <c r="D1118" s="8" t="s">
        <v>10</v>
      </c>
      <c r="E1118" s="8" t="s">
        <v>1408</v>
      </c>
      <c r="F1118" s="8" t="s">
        <v>1384</v>
      </c>
      <c r="G1118" s="8">
        <v>25.46</v>
      </c>
      <c r="H1118" s="8">
        <v>8.0399999999999991</v>
      </c>
      <c r="I1118" s="8">
        <v>0.48920000000000002</v>
      </c>
      <c r="J1118" s="8">
        <v>0.51670000000000005</v>
      </c>
      <c r="K1118" s="8" t="s">
        <v>1358</v>
      </c>
      <c r="L1118" s="8">
        <v>724</v>
      </c>
      <c r="M1118" s="8" t="s">
        <v>1386</v>
      </c>
      <c r="N1118" s="8" t="str">
        <f t="shared" si="17"/>
        <v>Rejected</v>
      </c>
      <c r="O1118" s="89" t="s">
        <v>200</v>
      </c>
      <c r="P1118" s="89" t="s">
        <v>200</v>
      </c>
      <c r="Q1118" s="8"/>
      <c r="R1118" s="8">
        <v>60</v>
      </c>
      <c r="S1118" s="8">
        <v>9.6300000000000008</v>
      </c>
      <c r="T1118" s="2"/>
      <c r="U1118" s="12"/>
      <c r="V1118" s="4"/>
    </row>
    <row r="1119" spans="1:22">
      <c r="A1119" s="9" t="s">
        <v>3192</v>
      </c>
      <c r="B1119" s="9" t="s">
        <v>1353</v>
      </c>
      <c r="C1119" s="9" t="s">
        <v>41</v>
      </c>
      <c r="D1119" s="9" t="s">
        <v>10</v>
      </c>
      <c r="E1119" s="9" t="s">
        <v>1389</v>
      </c>
      <c r="F1119" s="9" t="s">
        <v>1384</v>
      </c>
      <c r="G1119" s="9">
        <v>40.840000000000003</v>
      </c>
      <c r="H1119" s="9">
        <v>17.36</v>
      </c>
      <c r="I1119" s="9">
        <v>0.38159999999999999</v>
      </c>
      <c r="J1119" s="9">
        <v>3.7317999999999998</v>
      </c>
      <c r="K1119" s="9" t="s">
        <v>1376</v>
      </c>
      <c r="L1119" s="9">
        <v>703</v>
      </c>
      <c r="M1119" s="9" t="s">
        <v>1377</v>
      </c>
      <c r="N1119" s="8" t="str">
        <f t="shared" si="17"/>
        <v>Approved</v>
      </c>
      <c r="O1119" s="90" t="s">
        <v>1611</v>
      </c>
      <c r="P1119" s="90" t="s">
        <v>1611</v>
      </c>
      <c r="Q1119" s="9" t="s">
        <v>2115</v>
      </c>
      <c r="R1119" s="9">
        <v>12</v>
      </c>
      <c r="S1119" s="9">
        <v>25.5</v>
      </c>
      <c r="T1119" s="3"/>
      <c r="U1119" s="13"/>
      <c r="V1119" s="4"/>
    </row>
    <row r="1120" spans="1:22">
      <c r="A1120" s="8" t="s">
        <v>3193</v>
      </c>
      <c r="B1120" s="8" t="s">
        <v>1134</v>
      </c>
      <c r="C1120" s="8" t="s">
        <v>24</v>
      </c>
      <c r="D1120" s="8" t="s">
        <v>1360</v>
      </c>
      <c r="E1120" s="8" t="s">
        <v>1380</v>
      </c>
      <c r="F1120" s="8" t="s">
        <v>1375</v>
      </c>
      <c r="G1120" s="8">
        <v>73.38</v>
      </c>
      <c r="H1120" s="8">
        <v>9.89</v>
      </c>
      <c r="I1120" s="8">
        <v>0.497</v>
      </c>
      <c r="J1120" s="8">
        <v>1.8572</v>
      </c>
      <c r="K1120" s="8" t="s">
        <v>1358</v>
      </c>
      <c r="L1120" s="8">
        <v>559</v>
      </c>
      <c r="M1120" s="8" t="s">
        <v>1403</v>
      </c>
      <c r="N1120" s="8" t="str">
        <f t="shared" si="17"/>
        <v>Approved</v>
      </c>
      <c r="O1120" s="89" t="s">
        <v>3194</v>
      </c>
      <c r="P1120" s="89" t="s">
        <v>3194</v>
      </c>
      <c r="Q1120" s="8" t="s">
        <v>1614</v>
      </c>
      <c r="R1120" s="8">
        <v>48</v>
      </c>
      <c r="S1120" s="8">
        <v>16.84</v>
      </c>
      <c r="T1120" s="2"/>
      <c r="U1120" s="12"/>
      <c r="V1120" s="4"/>
    </row>
    <row r="1121" spans="1:22">
      <c r="A1121" s="9" t="s">
        <v>3195</v>
      </c>
      <c r="B1121" s="9" t="s">
        <v>271</v>
      </c>
      <c r="C1121" s="9" t="s">
        <v>7</v>
      </c>
      <c r="D1121" s="9" t="s">
        <v>23</v>
      </c>
      <c r="E1121" s="9" t="s">
        <v>1411</v>
      </c>
      <c r="F1121" s="9" t="s">
        <v>1390</v>
      </c>
      <c r="G1121" s="9">
        <v>44.04</v>
      </c>
      <c r="H1121" s="9">
        <v>14.88</v>
      </c>
      <c r="I1121" s="9">
        <v>0.41649999999999998</v>
      </c>
      <c r="J1121" s="9">
        <v>1.5241</v>
      </c>
      <c r="K1121" s="9" t="s">
        <v>1412</v>
      </c>
      <c r="L1121" s="9">
        <v>617</v>
      </c>
      <c r="M1121" s="9" t="s">
        <v>1396</v>
      </c>
      <c r="N1121" s="8" t="str">
        <f t="shared" si="17"/>
        <v>Approved</v>
      </c>
      <c r="O1121" s="90" t="s">
        <v>3165</v>
      </c>
      <c r="P1121" s="90" t="s">
        <v>3165</v>
      </c>
      <c r="Q1121" s="9" t="s">
        <v>1223</v>
      </c>
      <c r="R1121" s="9">
        <v>36</v>
      </c>
      <c r="S1121" s="9">
        <v>40.700000000000003</v>
      </c>
      <c r="T1121" s="3"/>
      <c r="U1121" s="13"/>
      <c r="V1121" s="4"/>
    </row>
    <row r="1122" spans="1:22">
      <c r="A1122" s="8" t="s">
        <v>3196</v>
      </c>
      <c r="B1122" s="8" t="s">
        <v>344</v>
      </c>
      <c r="C1122" s="8" t="s">
        <v>20</v>
      </c>
      <c r="D1122" s="8" t="s">
        <v>31</v>
      </c>
      <c r="E1122" s="8" t="s">
        <v>1389</v>
      </c>
      <c r="F1122" s="8" t="s">
        <v>1384</v>
      </c>
      <c r="G1122" s="8">
        <v>57.45</v>
      </c>
      <c r="H1122" s="8">
        <v>12.19</v>
      </c>
      <c r="I1122" s="8">
        <v>0.81169999999999998</v>
      </c>
      <c r="J1122" s="8">
        <v>2.7094999999999998</v>
      </c>
      <c r="K1122" s="8" t="s">
        <v>1358</v>
      </c>
      <c r="L1122" s="8">
        <v>714</v>
      </c>
      <c r="M1122" s="8" t="s">
        <v>1426</v>
      </c>
      <c r="N1122" s="8" t="str">
        <f t="shared" si="17"/>
        <v>Under Review</v>
      </c>
      <c r="O1122" s="89" t="s">
        <v>3197</v>
      </c>
      <c r="P1122" s="89" t="s">
        <v>3197</v>
      </c>
      <c r="Q1122" s="8"/>
      <c r="R1122" s="8">
        <v>24</v>
      </c>
      <c r="S1122" s="8">
        <v>11.85</v>
      </c>
      <c r="T1122" s="2"/>
      <c r="U1122" s="12"/>
      <c r="V1122" s="4"/>
    </row>
    <row r="1123" spans="1:22">
      <c r="A1123" s="9" t="s">
        <v>3198</v>
      </c>
      <c r="B1123" s="9" t="s">
        <v>1180</v>
      </c>
      <c r="C1123" s="9" t="s">
        <v>38</v>
      </c>
      <c r="D1123" s="9" t="s">
        <v>10</v>
      </c>
      <c r="E1123" s="9" t="s">
        <v>1374</v>
      </c>
      <c r="F1123" s="9" t="s">
        <v>1375</v>
      </c>
      <c r="G1123" s="9">
        <v>40.83</v>
      </c>
      <c r="H1123" s="9">
        <v>7.55</v>
      </c>
      <c r="I1123" s="9">
        <v>0.49440000000000001</v>
      </c>
      <c r="J1123" s="9">
        <v>0.62729999999999997</v>
      </c>
      <c r="K1123" s="9" t="s">
        <v>1395</v>
      </c>
      <c r="L1123" s="9">
        <v>629</v>
      </c>
      <c r="M1123" s="9" t="s">
        <v>1381</v>
      </c>
      <c r="N1123" s="8" t="str">
        <f t="shared" si="17"/>
        <v xml:space="preserve">Rejected </v>
      </c>
      <c r="O1123" s="90" t="s">
        <v>2972</v>
      </c>
      <c r="P1123" s="90" t="s">
        <v>2972</v>
      </c>
      <c r="Q1123" s="9"/>
      <c r="R1123" s="9">
        <v>84</v>
      </c>
      <c r="S1123" s="9">
        <v>19.649999999999999</v>
      </c>
      <c r="T1123" s="3"/>
      <c r="U1123" s="13"/>
      <c r="V1123" s="4"/>
    </row>
    <row r="1124" spans="1:22">
      <c r="A1124" s="8" t="s">
        <v>3199</v>
      </c>
      <c r="B1124" s="8" t="s">
        <v>811</v>
      </c>
      <c r="C1124" s="8" t="s">
        <v>32</v>
      </c>
      <c r="D1124" s="8" t="s">
        <v>23</v>
      </c>
      <c r="E1124" s="8" t="s">
        <v>1408</v>
      </c>
      <c r="F1124" s="8" t="s">
        <v>1375</v>
      </c>
      <c r="G1124" s="8">
        <v>16.14</v>
      </c>
      <c r="H1124" s="8">
        <v>17.57</v>
      </c>
      <c r="I1124" s="8">
        <v>0.2361</v>
      </c>
      <c r="J1124" s="8">
        <v>0.40610000000000002</v>
      </c>
      <c r="K1124" s="8" t="s">
        <v>1385</v>
      </c>
      <c r="L1124" s="8">
        <v>845</v>
      </c>
      <c r="M1124" s="8" t="s">
        <v>1426</v>
      </c>
      <c r="N1124" s="8" t="str">
        <f t="shared" si="17"/>
        <v>Under Review</v>
      </c>
      <c r="O1124" s="89" t="s">
        <v>2849</v>
      </c>
      <c r="P1124" s="89" t="s">
        <v>2849</v>
      </c>
      <c r="Q1124" s="8"/>
      <c r="R1124" s="8">
        <v>60</v>
      </c>
      <c r="S1124" s="8">
        <v>0</v>
      </c>
      <c r="T1124" s="2"/>
      <c r="U1124" s="12"/>
      <c r="V1124" s="4"/>
    </row>
    <row r="1125" spans="1:22">
      <c r="A1125" s="9" t="s">
        <v>3200</v>
      </c>
      <c r="B1125" s="9" t="s">
        <v>450</v>
      </c>
      <c r="C1125" s="9" t="s">
        <v>12</v>
      </c>
      <c r="D1125" s="9" t="s">
        <v>1360</v>
      </c>
      <c r="E1125" s="9" t="s">
        <v>1408</v>
      </c>
      <c r="F1125" s="9" t="s">
        <v>1384</v>
      </c>
      <c r="G1125" s="9">
        <v>96.47</v>
      </c>
      <c r="H1125" s="9">
        <v>12.8</v>
      </c>
      <c r="I1125" s="9">
        <v>1.3775999999999999</v>
      </c>
      <c r="J1125" s="9">
        <v>1.429</v>
      </c>
      <c r="K1125" s="9" t="s">
        <v>1385</v>
      </c>
      <c r="L1125" s="9">
        <v>642</v>
      </c>
      <c r="M1125" s="9" t="s">
        <v>1396</v>
      </c>
      <c r="N1125" s="8" t="str">
        <f t="shared" si="17"/>
        <v>Approved</v>
      </c>
      <c r="O1125" s="90" t="s">
        <v>2455</v>
      </c>
      <c r="P1125" s="90" t="s">
        <v>2455</v>
      </c>
      <c r="Q1125" s="9" t="s">
        <v>3201</v>
      </c>
      <c r="R1125" s="9">
        <v>120</v>
      </c>
      <c r="S1125" s="9">
        <v>0</v>
      </c>
      <c r="T1125" s="3"/>
      <c r="U1125" s="13"/>
      <c r="V1125" s="4"/>
    </row>
    <row r="1126" spans="1:22">
      <c r="A1126" s="8" t="s">
        <v>3202</v>
      </c>
      <c r="B1126" s="8" t="s">
        <v>326</v>
      </c>
      <c r="C1126" s="8" t="s">
        <v>12</v>
      </c>
      <c r="D1126" s="8" t="s">
        <v>44</v>
      </c>
      <c r="E1126" s="8" t="s">
        <v>1408</v>
      </c>
      <c r="F1126" s="8" t="s">
        <v>1384</v>
      </c>
      <c r="G1126" s="8">
        <v>23.35</v>
      </c>
      <c r="H1126" s="8">
        <v>13.83</v>
      </c>
      <c r="I1126" s="8">
        <v>0.34910000000000002</v>
      </c>
      <c r="J1126" s="8">
        <v>2.0947</v>
      </c>
      <c r="K1126" s="8" t="s">
        <v>1395</v>
      </c>
      <c r="L1126" s="8">
        <v>748</v>
      </c>
      <c r="M1126" s="8" t="s">
        <v>1381</v>
      </c>
      <c r="N1126" s="8" t="str">
        <f t="shared" si="17"/>
        <v xml:space="preserve">Rejected </v>
      </c>
      <c r="O1126" s="89" t="s">
        <v>1975</v>
      </c>
      <c r="P1126" s="89" t="s">
        <v>1975</v>
      </c>
      <c r="Q1126" s="8"/>
      <c r="R1126" s="8">
        <v>12</v>
      </c>
      <c r="S1126" s="8">
        <v>18.87</v>
      </c>
      <c r="T1126" s="2"/>
      <c r="U1126" s="12"/>
      <c r="V1126" s="4"/>
    </row>
    <row r="1127" spans="1:22">
      <c r="A1127" s="9" t="s">
        <v>3203</v>
      </c>
      <c r="B1127" s="9" t="s">
        <v>1053</v>
      </c>
      <c r="C1127" s="9" t="s">
        <v>12</v>
      </c>
      <c r="D1127" s="9" t="s">
        <v>23</v>
      </c>
      <c r="E1127" s="9" t="s">
        <v>1389</v>
      </c>
      <c r="F1127" s="9" t="s">
        <v>1390</v>
      </c>
      <c r="G1127" s="9">
        <v>48.94</v>
      </c>
      <c r="H1127" s="9">
        <v>7.94</v>
      </c>
      <c r="I1127" s="9">
        <v>0.4637</v>
      </c>
      <c r="J1127" s="9">
        <v>1.5322</v>
      </c>
      <c r="K1127" s="9" t="s">
        <v>1412</v>
      </c>
      <c r="L1127" s="9">
        <v>596</v>
      </c>
      <c r="M1127" s="9" t="s">
        <v>1426</v>
      </c>
      <c r="N1127" s="8" t="str">
        <f t="shared" si="17"/>
        <v>Under Review</v>
      </c>
      <c r="O1127" s="90" t="s">
        <v>1790</v>
      </c>
      <c r="P1127" s="90" t="s">
        <v>1790</v>
      </c>
      <c r="Q1127" s="9"/>
      <c r="R1127" s="9">
        <v>36</v>
      </c>
      <c r="S1127" s="9">
        <v>40.11</v>
      </c>
      <c r="T1127" s="3"/>
      <c r="U1127" s="13"/>
      <c r="V1127" s="4"/>
    </row>
    <row r="1128" spans="1:22">
      <c r="A1128" s="8" t="s">
        <v>3204</v>
      </c>
      <c r="B1128" s="8" t="s">
        <v>1118</v>
      </c>
      <c r="C1128" s="8" t="s">
        <v>24</v>
      </c>
      <c r="D1128" s="8" t="s">
        <v>44</v>
      </c>
      <c r="E1128" s="8" t="s">
        <v>1400</v>
      </c>
      <c r="F1128" s="8" t="s">
        <v>1384</v>
      </c>
      <c r="G1128" s="8">
        <v>44.95</v>
      </c>
      <c r="H1128" s="8">
        <v>12.08</v>
      </c>
      <c r="I1128" s="8">
        <v>0.3115</v>
      </c>
      <c r="J1128" s="8">
        <v>1.1855</v>
      </c>
      <c r="K1128" s="8" t="s">
        <v>1412</v>
      </c>
      <c r="L1128" s="8">
        <v>607</v>
      </c>
      <c r="M1128" s="8" t="s">
        <v>1396</v>
      </c>
      <c r="N1128" s="8" t="str">
        <f t="shared" si="17"/>
        <v>Approved</v>
      </c>
      <c r="O1128" s="89" t="s">
        <v>3205</v>
      </c>
      <c r="P1128" s="89" t="s">
        <v>3205</v>
      </c>
      <c r="Q1128" s="8" t="s">
        <v>219</v>
      </c>
      <c r="R1128" s="8">
        <v>48</v>
      </c>
      <c r="S1128" s="8">
        <v>36.47</v>
      </c>
      <c r="T1128" s="2"/>
      <c r="U1128" s="12"/>
      <c r="V1128" s="4"/>
    </row>
    <row r="1129" spans="1:22">
      <c r="A1129" s="9" t="s">
        <v>3206</v>
      </c>
      <c r="B1129" s="9" t="s">
        <v>1091</v>
      </c>
      <c r="C1129" s="9" t="s">
        <v>41</v>
      </c>
      <c r="D1129" s="9" t="s">
        <v>10</v>
      </c>
      <c r="E1129" s="9" t="s">
        <v>1400</v>
      </c>
      <c r="F1129" s="9" t="s">
        <v>1390</v>
      </c>
      <c r="G1129" s="9">
        <v>4.38</v>
      </c>
      <c r="H1129" s="9">
        <v>13.63</v>
      </c>
      <c r="I1129" s="9">
        <v>7.3200000000000001E-2</v>
      </c>
      <c r="J1129" s="9">
        <v>8.1199999999999994E-2</v>
      </c>
      <c r="K1129" s="9" t="s">
        <v>1385</v>
      </c>
      <c r="L1129" s="9">
        <v>592</v>
      </c>
      <c r="M1129" s="9" t="s">
        <v>1377</v>
      </c>
      <c r="N1129" s="8" t="str">
        <f t="shared" si="17"/>
        <v>Approved</v>
      </c>
      <c r="O1129" s="90" t="s">
        <v>341</v>
      </c>
      <c r="P1129" s="90" t="s">
        <v>341</v>
      </c>
      <c r="Q1129" s="9" t="s">
        <v>2903</v>
      </c>
      <c r="R1129" s="9">
        <v>84</v>
      </c>
      <c r="S1129" s="9">
        <v>0</v>
      </c>
      <c r="T1129" s="3"/>
      <c r="U1129" s="13"/>
      <c r="V1129" s="4"/>
    </row>
    <row r="1130" spans="1:22">
      <c r="A1130" s="8" t="s">
        <v>3207</v>
      </c>
      <c r="B1130" s="8" t="s">
        <v>573</v>
      </c>
      <c r="C1130" s="8" t="s">
        <v>12</v>
      </c>
      <c r="D1130" s="8" t="s">
        <v>31</v>
      </c>
      <c r="E1130" s="8" t="s">
        <v>1408</v>
      </c>
      <c r="F1130" s="8" t="s">
        <v>1375</v>
      </c>
      <c r="G1130" s="8">
        <v>20.07</v>
      </c>
      <c r="H1130" s="8">
        <v>14.16</v>
      </c>
      <c r="I1130" s="8">
        <v>0.12239999999999999</v>
      </c>
      <c r="J1130" s="8">
        <v>0.37790000000000001</v>
      </c>
      <c r="K1130" s="8" t="s">
        <v>1358</v>
      </c>
      <c r="L1130" s="8">
        <v>572</v>
      </c>
      <c r="M1130" s="8" t="s">
        <v>1396</v>
      </c>
      <c r="N1130" s="8" t="str">
        <f t="shared" si="17"/>
        <v>Approved</v>
      </c>
      <c r="O1130" s="89" t="s">
        <v>3208</v>
      </c>
      <c r="P1130" s="89" t="s">
        <v>3208</v>
      </c>
      <c r="Q1130" s="8" t="s">
        <v>366</v>
      </c>
      <c r="R1130" s="8">
        <v>84</v>
      </c>
      <c r="S1130" s="8">
        <v>11.3</v>
      </c>
      <c r="T1130" s="2"/>
      <c r="U1130" s="12"/>
      <c r="V1130" s="4"/>
    </row>
    <row r="1131" spans="1:22">
      <c r="A1131" s="9" t="s">
        <v>3209</v>
      </c>
      <c r="B1131" s="9" t="s">
        <v>217</v>
      </c>
      <c r="C1131" s="9" t="s">
        <v>28</v>
      </c>
      <c r="D1131" s="9" t="s">
        <v>44</v>
      </c>
      <c r="E1131" s="9" t="s">
        <v>1408</v>
      </c>
      <c r="F1131" s="9" t="s">
        <v>1375</v>
      </c>
      <c r="G1131" s="9">
        <v>72.11</v>
      </c>
      <c r="H1131" s="9">
        <v>14.86</v>
      </c>
      <c r="I1131" s="9">
        <v>0.62970000000000004</v>
      </c>
      <c r="J1131" s="9">
        <v>3.4916</v>
      </c>
      <c r="K1131" s="9"/>
      <c r="L1131" s="9">
        <v>800</v>
      </c>
      <c r="M1131" s="9" t="s">
        <v>1396</v>
      </c>
      <c r="N1131" s="8" t="str">
        <f t="shared" si="17"/>
        <v>Approved</v>
      </c>
      <c r="O1131" s="90" t="s">
        <v>1588</v>
      </c>
      <c r="P1131" s="90" t="s">
        <v>1588</v>
      </c>
      <c r="Q1131" s="9" t="s">
        <v>1614</v>
      </c>
      <c r="R1131" s="9">
        <v>24</v>
      </c>
      <c r="S1131" s="9">
        <v>36.19</v>
      </c>
      <c r="T1131" s="3"/>
      <c r="U1131" s="13"/>
      <c r="V1131" s="4"/>
    </row>
    <row r="1132" spans="1:22">
      <c r="A1132" s="8" t="s">
        <v>3210</v>
      </c>
      <c r="B1132" s="8" t="s">
        <v>435</v>
      </c>
      <c r="C1132" s="8" t="s">
        <v>7</v>
      </c>
      <c r="D1132" s="8" t="s">
        <v>31</v>
      </c>
      <c r="E1132" s="8" t="s">
        <v>1408</v>
      </c>
      <c r="F1132" s="8" t="s">
        <v>1375</v>
      </c>
      <c r="G1132" s="8">
        <v>12.61</v>
      </c>
      <c r="H1132" s="8">
        <v>7.7</v>
      </c>
      <c r="I1132" s="8">
        <v>0.20699999999999999</v>
      </c>
      <c r="J1132" s="8">
        <v>0.1031</v>
      </c>
      <c r="K1132" s="8" t="s">
        <v>1395</v>
      </c>
      <c r="L1132" s="8">
        <v>641</v>
      </c>
      <c r="M1132" s="8" t="s">
        <v>1396</v>
      </c>
      <c r="N1132" s="8" t="str">
        <f t="shared" si="17"/>
        <v>Approved</v>
      </c>
      <c r="O1132" s="89" t="s">
        <v>1466</v>
      </c>
      <c r="P1132" s="89" t="s">
        <v>1466</v>
      </c>
      <c r="Q1132" s="8" t="s">
        <v>322</v>
      </c>
      <c r="R1132" s="8">
        <v>240</v>
      </c>
      <c r="S1132" s="8">
        <v>3.5</v>
      </c>
      <c r="T1132" s="2"/>
      <c r="U1132" s="12"/>
      <c r="V1132" s="4"/>
    </row>
    <row r="1133" spans="1:22">
      <c r="A1133" s="9" t="s">
        <v>3211</v>
      </c>
      <c r="B1133" s="9" t="s">
        <v>1103</v>
      </c>
      <c r="C1133" s="9" t="s">
        <v>7</v>
      </c>
      <c r="D1133" s="9" t="s">
        <v>1360</v>
      </c>
      <c r="E1133" s="9" t="s">
        <v>1411</v>
      </c>
      <c r="F1133" s="9" t="s">
        <v>1375</v>
      </c>
      <c r="G1133" s="9">
        <v>91.62</v>
      </c>
      <c r="H1133" s="9">
        <v>11.89</v>
      </c>
      <c r="I1133" s="9">
        <v>1.7617</v>
      </c>
      <c r="J1133" s="9">
        <v>8.1356000000000002</v>
      </c>
      <c r="K1133" s="9" t="s">
        <v>1376</v>
      </c>
      <c r="L1133" s="9">
        <v>880</v>
      </c>
      <c r="M1133" s="9" t="s">
        <v>1403</v>
      </c>
      <c r="N1133" s="8" t="str">
        <f t="shared" si="17"/>
        <v>Approved</v>
      </c>
      <c r="O1133" s="90" t="s">
        <v>2276</v>
      </c>
      <c r="P1133" s="90" t="s">
        <v>2276</v>
      </c>
      <c r="Q1133" s="9" t="s">
        <v>1817</v>
      </c>
      <c r="R1133" s="9">
        <v>12</v>
      </c>
      <c r="S1133" s="9">
        <v>39.67</v>
      </c>
      <c r="T1133" s="3"/>
      <c r="U1133" s="13"/>
      <c r="V1133" s="4"/>
    </row>
    <row r="1134" spans="1:22">
      <c r="A1134" s="8" t="s">
        <v>3212</v>
      </c>
      <c r="B1134" s="8" t="s">
        <v>211</v>
      </c>
      <c r="C1134" s="8" t="s">
        <v>32</v>
      </c>
      <c r="D1134" s="8" t="s">
        <v>31</v>
      </c>
      <c r="E1134" s="8" t="s">
        <v>1374</v>
      </c>
      <c r="F1134" s="8" t="s">
        <v>1375</v>
      </c>
      <c r="G1134" s="8">
        <v>71.22</v>
      </c>
      <c r="H1134" s="8">
        <v>9.74</v>
      </c>
      <c r="I1134" s="8">
        <v>0.60899999999999999</v>
      </c>
      <c r="J1134" s="8">
        <v>0.93100000000000005</v>
      </c>
      <c r="K1134" s="8" t="s">
        <v>1395</v>
      </c>
      <c r="L1134" s="8">
        <v>896</v>
      </c>
      <c r="M1134" s="8" t="s">
        <v>1386</v>
      </c>
      <c r="N1134" s="8" t="str">
        <f t="shared" si="17"/>
        <v>Rejected</v>
      </c>
      <c r="O1134" s="89" t="s">
        <v>2212</v>
      </c>
      <c r="P1134" s="89" t="s">
        <v>2212</v>
      </c>
      <c r="Q1134" s="8"/>
      <c r="R1134" s="8">
        <v>120</v>
      </c>
      <c r="S1134" s="8">
        <v>63.58</v>
      </c>
      <c r="T1134" s="2"/>
      <c r="U1134" s="12"/>
      <c r="V1134" s="4"/>
    </row>
    <row r="1135" spans="1:22">
      <c r="A1135" s="9" t="s">
        <v>3213</v>
      </c>
      <c r="B1135" s="9" t="s">
        <v>458</v>
      </c>
      <c r="C1135" s="9" t="s">
        <v>7</v>
      </c>
      <c r="D1135" s="9" t="s">
        <v>23</v>
      </c>
      <c r="E1135" s="9" t="s">
        <v>1411</v>
      </c>
      <c r="F1135" s="9" t="s">
        <v>1384</v>
      </c>
      <c r="G1135" s="9">
        <v>76.45</v>
      </c>
      <c r="H1135" s="9">
        <v>12.86</v>
      </c>
      <c r="I1135" s="9">
        <v>0.96199999999999997</v>
      </c>
      <c r="J1135" s="9">
        <v>0.8881</v>
      </c>
      <c r="K1135" s="9" t="s">
        <v>1376</v>
      </c>
      <c r="L1135" s="9">
        <v>897</v>
      </c>
      <c r="M1135" s="9" t="s">
        <v>1396</v>
      </c>
      <c r="N1135" s="8" t="str">
        <f t="shared" si="17"/>
        <v>Approved</v>
      </c>
      <c r="O1135" s="90" t="s">
        <v>1632</v>
      </c>
      <c r="P1135" s="90" t="s">
        <v>1632</v>
      </c>
      <c r="Q1135" s="9" t="s">
        <v>2452</v>
      </c>
      <c r="R1135" s="9">
        <v>240</v>
      </c>
      <c r="S1135" s="9">
        <v>71.27</v>
      </c>
      <c r="T1135" s="3"/>
      <c r="U1135" s="13"/>
      <c r="V1135" s="4"/>
    </row>
    <row r="1136" spans="1:22">
      <c r="A1136" s="8" t="s">
        <v>3214</v>
      </c>
      <c r="B1136" s="8" t="s">
        <v>924</v>
      </c>
      <c r="C1136" s="8" t="s">
        <v>12</v>
      </c>
      <c r="D1136" s="8" t="s">
        <v>23</v>
      </c>
      <c r="E1136" s="8" t="s">
        <v>1374</v>
      </c>
      <c r="F1136" s="8" t="s">
        <v>1390</v>
      </c>
      <c r="G1136" s="8">
        <v>63.29</v>
      </c>
      <c r="H1136" s="8">
        <v>17.02</v>
      </c>
      <c r="I1136" s="8">
        <v>0.39129999999999998</v>
      </c>
      <c r="J1136" s="8">
        <v>1.8269</v>
      </c>
      <c r="K1136" s="8" t="s">
        <v>1395</v>
      </c>
      <c r="L1136" s="8">
        <v>588</v>
      </c>
      <c r="M1136" s="8" t="s">
        <v>1377</v>
      </c>
      <c r="N1136" s="8" t="str">
        <f t="shared" si="17"/>
        <v>Approved</v>
      </c>
      <c r="O1136" s="89" t="s">
        <v>1811</v>
      </c>
      <c r="P1136" s="89" t="s">
        <v>1811</v>
      </c>
      <c r="Q1136" s="8" t="s">
        <v>1954</v>
      </c>
      <c r="R1136" s="8">
        <v>48</v>
      </c>
      <c r="S1136" s="8">
        <v>11.51</v>
      </c>
      <c r="T1136" s="2"/>
      <c r="U1136" s="12"/>
      <c r="V1136" s="4"/>
    </row>
    <row r="1137" spans="1:22">
      <c r="A1137" s="9" t="s">
        <v>3215</v>
      </c>
      <c r="B1137" s="9" t="s">
        <v>856</v>
      </c>
      <c r="C1137" s="9" t="s">
        <v>7</v>
      </c>
      <c r="D1137" s="9" t="s">
        <v>31</v>
      </c>
      <c r="E1137" s="9" t="s">
        <v>1389</v>
      </c>
      <c r="F1137" s="9" t="s">
        <v>1375</v>
      </c>
      <c r="G1137" s="9">
        <v>24.86</v>
      </c>
      <c r="H1137" s="9">
        <v>8.73</v>
      </c>
      <c r="I1137" s="9">
        <v>0.36899999999999999</v>
      </c>
      <c r="J1137" s="9">
        <v>2.1709000000000001</v>
      </c>
      <c r="K1137" s="9" t="s">
        <v>1412</v>
      </c>
      <c r="L1137" s="9">
        <v>596</v>
      </c>
      <c r="M1137" s="9" t="s">
        <v>1377</v>
      </c>
      <c r="N1137" s="8" t="str">
        <f t="shared" si="17"/>
        <v>Approved</v>
      </c>
      <c r="O1137" s="90" t="s">
        <v>2009</v>
      </c>
      <c r="P1137" s="90" t="s">
        <v>2009</v>
      </c>
      <c r="Q1137" s="9" t="s">
        <v>2480</v>
      </c>
      <c r="R1137" s="9">
        <v>12</v>
      </c>
      <c r="S1137" s="9">
        <v>2.87</v>
      </c>
      <c r="T1137" s="3"/>
      <c r="U1137" s="13"/>
      <c r="V1137" s="4"/>
    </row>
    <row r="1138" spans="1:22">
      <c r="A1138" s="8" t="s">
        <v>3216</v>
      </c>
      <c r="B1138" s="8" t="s">
        <v>1001</v>
      </c>
      <c r="C1138" s="8" t="s">
        <v>7</v>
      </c>
      <c r="D1138" s="8" t="s">
        <v>44</v>
      </c>
      <c r="E1138" s="8" t="s">
        <v>1400</v>
      </c>
      <c r="F1138" s="8" t="s">
        <v>1375</v>
      </c>
      <c r="G1138" s="8">
        <v>36.97</v>
      </c>
      <c r="H1138" s="8">
        <v>12.78</v>
      </c>
      <c r="I1138" s="8">
        <v>0.57210000000000005</v>
      </c>
      <c r="J1138" s="8">
        <v>3.2982</v>
      </c>
      <c r="K1138" s="8" t="s">
        <v>1358</v>
      </c>
      <c r="L1138" s="8">
        <v>852</v>
      </c>
      <c r="M1138" s="8" t="s">
        <v>1381</v>
      </c>
      <c r="N1138" s="8" t="str">
        <f t="shared" si="17"/>
        <v xml:space="preserve">Rejected </v>
      </c>
      <c r="O1138" s="89" t="s">
        <v>3217</v>
      </c>
      <c r="P1138" s="89" t="s">
        <v>3217</v>
      </c>
      <c r="Q1138" s="8"/>
      <c r="R1138" s="8">
        <v>12</v>
      </c>
      <c r="S1138" s="8">
        <v>32.56</v>
      </c>
      <c r="T1138" s="2"/>
      <c r="U1138" s="12"/>
      <c r="V1138" s="4"/>
    </row>
    <row r="1139" spans="1:22">
      <c r="A1139" s="9" t="s">
        <v>3218</v>
      </c>
      <c r="B1139" s="9" t="s">
        <v>1085</v>
      </c>
      <c r="C1139" s="9" t="s">
        <v>12</v>
      </c>
      <c r="D1139" s="9" t="s">
        <v>31</v>
      </c>
      <c r="E1139" s="9" t="s">
        <v>1400</v>
      </c>
      <c r="F1139" s="9" t="s">
        <v>1390</v>
      </c>
      <c r="G1139" s="9">
        <v>8.27</v>
      </c>
      <c r="H1139" s="9">
        <v>11.23</v>
      </c>
      <c r="I1139" s="9">
        <v>7.1599999999999997E-2</v>
      </c>
      <c r="J1139" s="9">
        <v>0.18079999999999999</v>
      </c>
      <c r="K1139" s="9" t="s">
        <v>1376</v>
      </c>
      <c r="L1139" s="9">
        <v>624</v>
      </c>
      <c r="M1139" s="9" t="s">
        <v>1377</v>
      </c>
      <c r="N1139" s="8" t="str">
        <f t="shared" si="17"/>
        <v>Approved</v>
      </c>
      <c r="O1139" s="90" t="s">
        <v>115</v>
      </c>
      <c r="P1139" s="90" t="s">
        <v>115</v>
      </c>
      <c r="Q1139" s="9" t="s">
        <v>1703</v>
      </c>
      <c r="R1139" s="9">
        <v>60</v>
      </c>
      <c r="S1139" s="9">
        <v>1.76</v>
      </c>
      <c r="T1139" s="3"/>
      <c r="U1139" s="13"/>
      <c r="V1139" s="4"/>
    </row>
    <row r="1140" spans="1:22">
      <c r="A1140" s="8" t="s">
        <v>3219</v>
      </c>
      <c r="B1140" s="8" t="s">
        <v>1028</v>
      </c>
      <c r="C1140" s="8" t="s">
        <v>41</v>
      </c>
      <c r="D1140" s="8" t="s">
        <v>44</v>
      </c>
      <c r="E1140" s="8" t="s">
        <v>1380</v>
      </c>
      <c r="F1140" s="8" t="s">
        <v>1375</v>
      </c>
      <c r="G1140" s="8">
        <v>23.98</v>
      </c>
      <c r="H1140" s="8"/>
      <c r="I1140" s="8">
        <v>0.38929999999999998</v>
      </c>
      <c r="J1140" s="8"/>
      <c r="K1140" s="8" t="s">
        <v>1358</v>
      </c>
      <c r="L1140" s="8">
        <v>550</v>
      </c>
      <c r="M1140" s="8" t="s">
        <v>1426</v>
      </c>
      <c r="N1140" s="8" t="str">
        <f t="shared" si="17"/>
        <v>Under Review</v>
      </c>
      <c r="O1140" s="89" t="s">
        <v>1949</v>
      </c>
      <c r="P1140" s="89" t="s">
        <v>1949</v>
      </c>
      <c r="Q1140" s="8"/>
      <c r="R1140" s="8">
        <v>24</v>
      </c>
      <c r="S1140" s="8">
        <v>5.04</v>
      </c>
      <c r="T1140" s="2"/>
      <c r="U1140" s="12"/>
      <c r="V1140" s="4"/>
    </row>
    <row r="1141" spans="1:22">
      <c r="A1141" s="9" t="s">
        <v>3220</v>
      </c>
      <c r="B1141" s="9" t="s">
        <v>711</v>
      </c>
      <c r="C1141" s="9" t="s">
        <v>7</v>
      </c>
      <c r="D1141" s="9" t="s">
        <v>1360</v>
      </c>
      <c r="E1141" s="9" t="s">
        <v>1400</v>
      </c>
      <c r="F1141" s="9" t="s">
        <v>1390</v>
      </c>
      <c r="G1141" s="9">
        <v>40.729999999999997</v>
      </c>
      <c r="H1141" s="9">
        <v>16.440000000000001</v>
      </c>
      <c r="I1141" s="9">
        <v>0.44400000000000001</v>
      </c>
      <c r="J1141" s="9">
        <v>3.7040000000000002</v>
      </c>
      <c r="K1141" s="9" t="s">
        <v>1376</v>
      </c>
      <c r="L1141" s="9">
        <v>706</v>
      </c>
      <c r="M1141" s="9" t="s">
        <v>1377</v>
      </c>
      <c r="N1141" s="8" t="str">
        <f t="shared" si="17"/>
        <v>Approved</v>
      </c>
      <c r="O1141" s="90" t="s">
        <v>1725</v>
      </c>
      <c r="P1141" s="90" t="s">
        <v>1725</v>
      </c>
      <c r="Q1141" s="9" t="s">
        <v>3221</v>
      </c>
      <c r="R1141" s="9">
        <v>12</v>
      </c>
      <c r="S1141" s="9">
        <v>32.78</v>
      </c>
      <c r="T1141" s="3"/>
      <c r="U1141" s="13"/>
      <c r="V1141" s="4"/>
    </row>
    <row r="1142" spans="1:22">
      <c r="A1142" s="8" t="s">
        <v>3222</v>
      </c>
      <c r="B1142" s="8" t="s">
        <v>815</v>
      </c>
      <c r="C1142" s="8" t="s">
        <v>12</v>
      </c>
      <c r="D1142" s="8" t="s">
        <v>44</v>
      </c>
      <c r="E1142" s="8" t="s">
        <v>1408</v>
      </c>
      <c r="F1142" s="8" t="s">
        <v>1384</v>
      </c>
      <c r="G1142" s="8">
        <v>62.76</v>
      </c>
      <c r="H1142" s="8">
        <v>7.62</v>
      </c>
      <c r="I1142" s="8">
        <v>0.51749999999999996</v>
      </c>
      <c r="J1142" s="8">
        <v>5.4484000000000004</v>
      </c>
      <c r="K1142" s="8"/>
      <c r="L1142" s="8">
        <v>630</v>
      </c>
      <c r="M1142" s="8" t="s">
        <v>1396</v>
      </c>
      <c r="N1142" s="8" t="str">
        <f t="shared" si="17"/>
        <v>Approved</v>
      </c>
      <c r="O1142" s="89" t="s">
        <v>1717</v>
      </c>
      <c r="P1142" s="89" t="s">
        <v>1717</v>
      </c>
      <c r="Q1142" s="8" t="s">
        <v>399</v>
      </c>
      <c r="R1142" s="8">
        <v>12</v>
      </c>
      <c r="S1142" s="8">
        <v>49.25</v>
      </c>
      <c r="T1142" s="2"/>
      <c r="U1142" s="12"/>
      <c r="V1142" s="4"/>
    </row>
    <row r="1143" spans="1:22">
      <c r="A1143" s="9" t="s">
        <v>3223</v>
      </c>
      <c r="B1143" s="9" t="s">
        <v>596</v>
      </c>
      <c r="C1143" s="9" t="s">
        <v>16</v>
      </c>
      <c r="D1143" s="9" t="s">
        <v>10</v>
      </c>
      <c r="E1143" s="9" t="s">
        <v>1411</v>
      </c>
      <c r="F1143" s="9" t="s">
        <v>1375</v>
      </c>
      <c r="G1143" s="9">
        <v>34.56</v>
      </c>
      <c r="H1143" s="9">
        <v>15.94</v>
      </c>
      <c r="I1143" s="9">
        <v>0.4113</v>
      </c>
      <c r="J1143" s="9">
        <v>0.68530000000000002</v>
      </c>
      <c r="K1143" s="9" t="s">
        <v>1358</v>
      </c>
      <c r="L1143" s="9">
        <v>763</v>
      </c>
      <c r="M1143" s="9" t="s">
        <v>1377</v>
      </c>
      <c r="N1143" s="8" t="str">
        <f t="shared" si="17"/>
        <v>Approved</v>
      </c>
      <c r="O1143" s="90" t="s">
        <v>1167</v>
      </c>
      <c r="P1143" s="90" t="s">
        <v>1167</v>
      </c>
      <c r="Q1143" s="9" t="s">
        <v>2960</v>
      </c>
      <c r="R1143" s="9">
        <v>84</v>
      </c>
      <c r="S1143" s="9">
        <v>28.64</v>
      </c>
      <c r="T1143" s="3"/>
      <c r="U1143" s="13"/>
      <c r="V1143" s="4"/>
    </row>
    <row r="1144" spans="1:22">
      <c r="A1144" s="8" t="s">
        <v>3224</v>
      </c>
      <c r="B1144" s="8" t="s">
        <v>1346</v>
      </c>
      <c r="C1144" s="8" t="s">
        <v>32</v>
      </c>
      <c r="D1144" s="8" t="s">
        <v>10</v>
      </c>
      <c r="E1144" s="8" t="s">
        <v>1380</v>
      </c>
      <c r="F1144" s="8" t="s">
        <v>1390</v>
      </c>
      <c r="G1144" s="8">
        <v>71.94</v>
      </c>
      <c r="H1144" s="8">
        <v>8.9600000000000009</v>
      </c>
      <c r="I1144" s="8">
        <v>1.4032</v>
      </c>
      <c r="J1144" s="8">
        <v>1.1559999999999999</v>
      </c>
      <c r="K1144" s="8" t="s">
        <v>1376</v>
      </c>
      <c r="L1144" s="8">
        <v>686</v>
      </c>
      <c r="M1144" s="8" t="s">
        <v>1426</v>
      </c>
      <c r="N1144" s="8" t="str">
        <f t="shared" si="17"/>
        <v>Under Review</v>
      </c>
      <c r="O1144" s="89" t="s">
        <v>3225</v>
      </c>
      <c r="P1144" s="89" t="s">
        <v>3225</v>
      </c>
      <c r="Q1144" s="8"/>
      <c r="R1144" s="8">
        <v>84</v>
      </c>
      <c r="S1144" s="8">
        <v>22.96</v>
      </c>
      <c r="T1144" s="2"/>
      <c r="U1144" s="12"/>
      <c r="V1144" s="4"/>
    </row>
    <row r="1145" spans="1:22">
      <c r="A1145" s="9" t="s">
        <v>3226</v>
      </c>
      <c r="B1145" s="9" t="s">
        <v>1327</v>
      </c>
      <c r="C1145" s="9" t="s">
        <v>16</v>
      </c>
      <c r="D1145" s="9" t="s">
        <v>10</v>
      </c>
      <c r="E1145" s="9" t="s">
        <v>1408</v>
      </c>
      <c r="F1145" s="9" t="s">
        <v>1375</v>
      </c>
      <c r="G1145" s="9">
        <v>74.97</v>
      </c>
      <c r="H1145" s="9">
        <v>10.6</v>
      </c>
      <c r="I1145" s="9">
        <v>0.69569999999999999</v>
      </c>
      <c r="J1145" s="9">
        <v>1.268</v>
      </c>
      <c r="K1145" s="9" t="s">
        <v>1395</v>
      </c>
      <c r="L1145" s="9">
        <v>899</v>
      </c>
      <c r="M1145" s="9" t="s">
        <v>1403</v>
      </c>
      <c r="N1145" s="8" t="str">
        <f t="shared" si="17"/>
        <v>Approved</v>
      </c>
      <c r="O1145" s="90" t="s">
        <v>3091</v>
      </c>
      <c r="P1145" s="90" t="s">
        <v>3091</v>
      </c>
      <c r="Q1145" s="9" t="s">
        <v>3227</v>
      </c>
      <c r="R1145" s="9">
        <v>84</v>
      </c>
      <c r="S1145" s="9">
        <v>43.02</v>
      </c>
      <c r="T1145" s="3"/>
      <c r="U1145" s="13"/>
      <c r="V1145" s="4"/>
    </row>
    <row r="1146" spans="1:22">
      <c r="A1146" s="8" t="s">
        <v>3228</v>
      </c>
      <c r="B1146" s="8" t="s">
        <v>838</v>
      </c>
      <c r="C1146" s="8" t="s">
        <v>41</v>
      </c>
      <c r="D1146" s="8" t="s">
        <v>44</v>
      </c>
      <c r="E1146" s="8" t="s">
        <v>1408</v>
      </c>
      <c r="F1146" s="8" t="s">
        <v>1390</v>
      </c>
      <c r="G1146" s="8">
        <v>35.69</v>
      </c>
      <c r="H1146" s="8">
        <v>17.25</v>
      </c>
      <c r="I1146" s="8">
        <v>0.63100000000000001</v>
      </c>
      <c r="J1146" s="8">
        <v>0.73450000000000004</v>
      </c>
      <c r="K1146" s="8" t="s">
        <v>1376</v>
      </c>
      <c r="L1146" s="8">
        <v>601</v>
      </c>
      <c r="M1146" s="8" t="s">
        <v>1377</v>
      </c>
      <c r="N1146" s="8" t="str">
        <f t="shared" si="17"/>
        <v>Approved</v>
      </c>
      <c r="O1146" s="89" t="s">
        <v>1749</v>
      </c>
      <c r="P1146" s="89" t="s">
        <v>1749</v>
      </c>
      <c r="Q1146" s="8" t="s">
        <v>1128</v>
      </c>
      <c r="R1146" s="8">
        <v>84</v>
      </c>
      <c r="S1146" s="8">
        <v>8.66</v>
      </c>
      <c r="T1146" s="2"/>
      <c r="U1146" s="12"/>
      <c r="V1146" s="4"/>
    </row>
    <row r="1147" spans="1:22">
      <c r="A1147" s="9" t="s">
        <v>3229</v>
      </c>
      <c r="B1147" s="9" t="s">
        <v>260</v>
      </c>
      <c r="C1147" s="9" t="s">
        <v>35</v>
      </c>
      <c r="D1147" s="9" t="s">
        <v>23</v>
      </c>
      <c r="E1147" s="9" t="s">
        <v>1400</v>
      </c>
      <c r="F1147" s="9" t="s">
        <v>1384</v>
      </c>
      <c r="G1147" s="9">
        <v>32.17</v>
      </c>
      <c r="H1147" s="9">
        <v>7.63</v>
      </c>
      <c r="I1147" s="9">
        <v>0.62870000000000004</v>
      </c>
      <c r="J1147" s="9">
        <v>0.38400000000000001</v>
      </c>
      <c r="K1147" s="9" t="s">
        <v>1385</v>
      </c>
      <c r="L1147" s="9">
        <v>895</v>
      </c>
      <c r="M1147" s="9" t="s">
        <v>1377</v>
      </c>
      <c r="N1147" s="8" t="str">
        <f t="shared" si="17"/>
        <v>Approved</v>
      </c>
      <c r="O1147" s="90" t="s">
        <v>2003</v>
      </c>
      <c r="P1147" s="90" t="s">
        <v>2003</v>
      </c>
      <c r="Q1147" s="9" t="s">
        <v>1212</v>
      </c>
      <c r="R1147" s="9">
        <v>120</v>
      </c>
      <c r="S1147" s="9">
        <v>0</v>
      </c>
      <c r="T1147" s="3"/>
      <c r="U1147" s="13"/>
      <c r="V1147" s="4"/>
    </row>
    <row r="1148" spans="1:22">
      <c r="A1148" s="8" t="s">
        <v>3230</v>
      </c>
      <c r="B1148" s="8" t="s">
        <v>80</v>
      </c>
      <c r="C1148" s="8" t="s">
        <v>24</v>
      </c>
      <c r="D1148" s="8" t="s">
        <v>44</v>
      </c>
      <c r="E1148" s="8" t="s">
        <v>1374</v>
      </c>
      <c r="F1148" s="8" t="s">
        <v>1384</v>
      </c>
      <c r="G1148" s="8">
        <v>76.02</v>
      </c>
      <c r="H1148" s="8">
        <v>11.97</v>
      </c>
      <c r="I1148" s="8">
        <v>0.52959999999999996</v>
      </c>
      <c r="J1148" s="8">
        <v>1.3407</v>
      </c>
      <c r="K1148" s="8" t="s">
        <v>1385</v>
      </c>
      <c r="L1148" s="8">
        <v>747</v>
      </c>
      <c r="M1148" s="8" t="s">
        <v>1426</v>
      </c>
      <c r="N1148" s="8" t="str">
        <f t="shared" si="17"/>
        <v>Under Review</v>
      </c>
      <c r="O1148" s="89" t="s">
        <v>1615</v>
      </c>
      <c r="P1148" s="89" t="s">
        <v>1615</v>
      </c>
      <c r="Q1148" s="8"/>
      <c r="R1148" s="8">
        <v>84</v>
      </c>
      <c r="S1148" s="8">
        <v>0</v>
      </c>
      <c r="T1148" s="2"/>
      <c r="U1148" s="12"/>
      <c r="V1148" s="4"/>
    </row>
    <row r="1149" spans="1:22">
      <c r="A1149" s="9" t="s">
        <v>3231</v>
      </c>
      <c r="B1149" s="9" t="s">
        <v>1329</v>
      </c>
      <c r="C1149" s="9" t="s">
        <v>20</v>
      </c>
      <c r="D1149" s="9" t="s">
        <v>10</v>
      </c>
      <c r="E1149" s="9" t="s">
        <v>1380</v>
      </c>
      <c r="F1149" s="9" t="s">
        <v>1375</v>
      </c>
      <c r="G1149" s="9">
        <v>23.81</v>
      </c>
      <c r="H1149" s="9">
        <v>17.96</v>
      </c>
      <c r="I1149" s="9">
        <v>0.2702</v>
      </c>
      <c r="J1149" s="9">
        <v>1.1881999999999999</v>
      </c>
      <c r="K1149" s="9" t="s">
        <v>1412</v>
      </c>
      <c r="L1149" s="9">
        <v>571</v>
      </c>
      <c r="M1149" s="9" t="s">
        <v>1377</v>
      </c>
      <c r="N1149" s="8" t="str">
        <f t="shared" si="17"/>
        <v>Approved</v>
      </c>
      <c r="O1149" s="90" t="s">
        <v>890</v>
      </c>
      <c r="P1149" s="90" t="s">
        <v>890</v>
      </c>
      <c r="Q1149" s="9" t="s">
        <v>2456</v>
      </c>
      <c r="R1149" s="9">
        <v>24</v>
      </c>
      <c r="S1149" s="9">
        <v>13.04</v>
      </c>
      <c r="T1149" s="3"/>
      <c r="U1149" s="13"/>
      <c r="V1149" s="4"/>
    </row>
    <row r="1150" spans="1:22">
      <c r="A1150" s="8" t="s">
        <v>3232</v>
      </c>
      <c r="B1150" s="8" t="s">
        <v>339</v>
      </c>
      <c r="C1150" s="8" t="s">
        <v>24</v>
      </c>
      <c r="D1150" s="8" t="s">
        <v>31</v>
      </c>
      <c r="E1150" s="8" t="s">
        <v>1380</v>
      </c>
      <c r="F1150" s="8" t="s">
        <v>1384</v>
      </c>
      <c r="G1150" s="8">
        <v>25.28</v>
      </c>
      <c r="H1150" s="8">
        <v>12.37</v>
      </c>
      <c r="I1150" s="8">
        <v>0.22700000000000001</v>
      </c>
      <c r="J1150" s="8">
        <v>0.36809999999999998</v>
      </c>
      <c r="K1150" s="8" t="s">
        <v>1412</v>
      </c>
      <c r="L1150" s="8">
        <v>608</v>
      </c>
      <c r="M1150" s="8" t="s">
        <v>1381</v>
      </c>
      <c r="N1150" s="8" t="str">
        <f t="shared" si="17"/>
        <v xml:space="preserve">Rejected </v>
      </c>
      <c r="O1150" s="89" t="s">
        <v>2124</v>
      </c>
      <c r="P1150" s="89" t="s">
        <v>2124</v>
      </c>
      <c r="Q1150" s="8"/>
      <c r="R1150" s="8">
        <v>120</v>
      </c>
      <c r="S1150" s="8">
        <v>7.12</v>
      </c>
      <c r="T1150" s="2"/>
      <c r="U1150" s="12"/>
      <c r="V1150" s="4"/>
    </row>
    <row r="1151" spans="1:22">
      <c r="A1151" s="9" t="s">
        <v>3233</v>
      </c>
      <c r="B1151" s="9" t="s">
        <v>1312</v>
      </c>
      <c r="C1151" s="9" t="s">
        <v>35</v>
      </c>
      <c r="D1151" s="9" t="s">
        <v>23</v>
      </c>
      <c r="E1151" s="9" t="s">
        <v>1380</v>
      </c>
      <c r="F1151" s="9" t="s">
        <v>1375</v>
      </c>
      <c r="G1151" s="9">
        <v>72.55</v>
      </c>
      <c r="H1151" s="9">
        <v>17.77</v>
      </c>
      <c r="I1151" s="9">
        <v>0.44979999999999998</v>
      </c>
      <c r="J1151" s="9">
        <v>1.1068</v>
      </c>
      <c r="K1151" s="9" t="s">
        <v>1358</v>
      </c>
      <c r="L1151" s="9">
        <v>872</v>
      </c>
      <c r="M1151" s="9" t="s">
        <v>1403</v>
      </c>
      <c r="N1151" s="8" t="str">
        <f t="shared" si="17"/>
        <v>Approved</v>
      </c>
      <c r="O1151" s="90" t="s">
        <v>1846</v>
      </c>
      <c r="P1151" s="90" t="s">
        <v>1846</v>
      </c>
      <c r="Q1151" s="9" t="s">
        <v>2922</v>
      </c>
      <c r="R1151" s="9">
        <v>240</v>
      </c>
      <c r="S1151" s="9">
        <v>66.73</v>
      </c>
      <c r="T1151" s="3"/>
      <c r="U1151" s="13"/>
      <c r="V1151" s="4"/>
    </row>
    <row r="1152" spans="1:22">
      <c r="A1152" s="8" t="s">
        <v>3234</v>
      </c>
      <c r="B1152" s="8" t="s">
        <v>650</v>
      </c>
      <c r="C1152" s="8" t="s">
        <v>41</v>
      </c>
      <c r="D1152" s="8" t="s">
        <v>1360</v>
      </c>
      <c r="E1152" s="8" t="s">
        <v>1400</v>
      </c>
      <c r="F1152" s="8" t="s">
        <v>1375</v>
      </c>
      <c r="G1152" s="8">
        <v>39.450000000000003</v>
      </c>
      <c r="H1152" s="8">
        <v>10.09</v>
      </c>
      <c r="I1152" s="8">
        <v>0.71860000000000002</v>
      </c>
      <c r="J1152" s="8">
        <v>0.42609999999999998</v>
      </c>
      <c r="K1152" s="8" t="s">
        <v>1412</v>
      </c>
      <c r="L1152" s="8">
        <v>828</v>
      </c>
      <c r="M1152" s="8" t="s">
        <v>1381</v>
      </c>
      <c r="N1152" s="8" t="str">
        <f t="shared" si="17"/>
        <v xml:space="preserve">Rejected </v>
      </c>
      <c r="O1152" s="89" t="s">
        <v>3235</v>
      </c>
      <c r="P1152" s="89" t="s">
        <v>3235</v>
      </c>
      <c r="Q1152" s="8"/>
      <c r="R1152" s="8">
        <v>180</v>
      </c>
      <c r="S1152" s="8">
        <v>17.22</v>
      </c>
      <c r="T1152" s="2"/>
      <c r="U1152" s="12"/>
      <c r="V1152" s="4"/>
    </row>
    <row r="1153" spans="1:22">
      <c r="A1153" s="9" t="s">
        <v>3236</v>
      </c>
      <c r="B1153" s="9" t="s">
        <v>732</v>
      </c>
      <c r="C1153" s="9" t="s">
        <v>7</v>
      </c>
      <c r="D1153" s="9" t="s">
        <v>1360</v>
      </c>
      <c r="E1153" s="9" t="s">
        <v>1389</v>
      </c>
      <c r="F1153" s="9" t="s">
        <v>1390</v>
      </c>
      <c r="G1153" s="9">
        <v>69.709999999999994</v>
      </c>
      <c r="H1153" s="9">
        <v>16.309999999999999</v>
      </c>
      <c r="I1153" s="9">
        <v>0.44130000000000003</v>
      </c>
      <c r="J1153" s="9">
        <v>1.7067000000000001</v>
      </c>
      <c r="K1153" s="9" t="s">
        <v>1395</v>
      </c>
      <c r="L1153" s="9">
        <v>579</v>
      </c>
      <c r="M1153" s="9" t="s">
        <v>1396</v>
      </c>
      <c r="N1153" s="8" t="str">
        <f t="shared" si="17"/>
        <v>Approved</v>
      </c>
      <c r="O1153" s="90" t="s">
        <v>1404</v>
      </c>
      <c r="P1153" s="90" t="s">
        <v>1404</v>
      </c>
      <c r="Q1153" s="9" t="s">
        <v>1985</v>
      </c>
      <c r="R1153" s="9">
        <v>60</v>
      </c>
      <c r="S1153" s="9">
        <v>17.97</v>
      </c>
      <c r="T1153" s="3"/>
      <c r="U1153" s="13"/>
      <c r="V1153" s="4"/>
    </row>
    <row r="1154" spans="1:22">
      <c r="A1154" s="8" t="s">
        <v>3237</v>
      </c>
      <c r="B1154" s="8" t="s">
        <v>761</v>
      </c>
      <c r="C1154" s="8" t="s">
        <v>20</v>
      </c>
      <c r="D1154" s="8" t="s">
        <v>1360</v>
      </c>
      <c r="E1154" s="8" t="s">
        <v>1389</v>
      </c>
      <c r="F1154" s="8" t="s">
        <v>1384</v>
      </c>
      <c r="G1154" s="8">
        <v>69.33</v>
      </c>
      <c r="H1154" s="8">
        <v>12.77</v>
      </c>
      <c r="I1154" s="8">
        <v>1.1641999999999999</v>
      </c>
      <c r="J1154" s="8">
        <v>2.3283</v>
      </c>
      <c r="K1154" s="8" t="s">
        <v>1395</v>
      </c>
      <c r="L1154" s="8">
        <v>751</v>
      </c>
      <c r="M1154" s="8" t="s">
        <v>1403</v>
      </c>
      <c r="N1154" s="8" t="str">
        <f t="shared" si="17"/>
        <v>Approved</v>
      </c>
      <c r="O1154" s="89" t="s">
        <v>1055</v>
      </c>
      <c r="P1154" s="89" t="s">
        <v>1055</v>
      </c>
      <c r="Q1154" s="8" t="s">
        <v>1082</v>
      </c>
      <c r="R1154" s="8">
        <v>36</v>
      </c>
      <c r="S1154" s="8">
        <v>22.2</v>
      </c>
      <c r="T1154" s="2"/>
      <c r="U1154" s="12"/>
      <c r="V1154" s="4"/>
    </row>
    <row r="1155" spans="1:22">
      <c r="A1155" s="9" t="s">
        <v>3238</v>
      </c>
      <c r="B1155" s="9" t="s">
        <v>273</v>
      </c>
      <c r="C1155" s="9" t="s">
        <v>28</v>
      </c>
      <c r="D1155" s="9" t="s">
        <v>1360</v>
      </c>
      <c r="E1155" s="9" t="s">
        <v>1389</v>
      </c>
      <c r="F1155" s="9" t="s">
        <v>1375</v>
      </c>
      <c r="G1155" s="9">
        <v>93.54</v>
      </c>
      <c r="H1155" s="9">
        <v>12.56</v>
      </c>
      <c r="I1155" s="9">
        <v>1.3338000000000001</v>
      </c>
      <c r="J1155" s="9">
        <v>3.1318999999999999</v>
      </c>
      <c r="K1155" s="9" t="s">
        <v>1412</v>
      </c>
      <c r="L1155" s="9">
        <v>608</v>
      </c>
      <c r="M1155" s="9" t="s">
        <v>1386</v>
      </c>
      <c r="N1155" s="8" t="str">
        <f t="shared" ref="N1155:N1218" si="18">PROPER(M1155)</f>
        <v>Rejected</v>
      </c>
      <c r="O1155" s="90" t="s">
        <v>2143</v>
      </c>
      <c r="P1155" s="90" t="s">
        <v>2143</v>
      </c>
      <c r="Q1155" s="9"/>
      <c r="R1155" s="9">
        <v>36</v>
      </c>
      <c r="S1155" s="9">
        <v>46.99</v>
      </c>
      <c r="T1155" s="3"/>
      <c r="U1155" s="13"/>
      <c r="V1155" s="4"/>
    </row>
    <row r="1156" spans="1:22">
      <c r="A1156" s="8" t="s">
        <v>3239</v>
      </c>
      <c r="B1156" s="8" t="s">
        <v>312</v>
      </c>
      <c r="C1156" s="8" t="s">
        <v>20</v>
      </c>
      <c r="D1156" s="8" t="s">
        <v>23</v>
      </c>
      <c r="E1156" s="8" t="s">
        <v>1408</v>
      </c>
      <c r="F1156" s="8" t="s">
        <v>1390</v>
      </c>
      <c r="G1156" s="8">
        <v>14.93</v>
      </c>
      <c r="H1156" s="8">
        <v>15.05</v>
      </c>
      <c r="I1156" s="8">
        <v>7.9500000000000001E-2</v>
      </c>
      <c r="J1156" s="8">
        <v>0.72430000000000005</v>
      </c>
      <c r="K1156" s="8" t="s">
        <v>1412</v>
      </c>
      <c r="L1156" s="8">
        <v>550</v>
      </c>
      <c r="M1156" s="8" t="s">
        <v>1396</v>
      </c>
      <c r="N1156" s="8" t="str">
        <f t="shared" si="18"/>
        <v>Approved</v>
      </c>
      <c r="O1156" s="89" t="s">
        <v>1962</v>
      </c>
      <c r="P1156" s="89" t="s">
        <v>1962</v>
      </c>
      <c r="Q1156" s="8" t="s">
        <v>436</v>
      </c>
      <c r="R1156" s="8">
        <v>24</v>
      </c>
      <c r="S1156" s="8">
        <v>3.89</v>
      </c>
      <c r="T1156" s="2"/>
      <c r="U1156" s="12"/>
      <c r="V1156" s="4"/>
    </row>
    <row r="1157" spans="1:22">
      <c r="A1157" s="9" t="s">
        <v>3240</v>
      </c>
      <c r="B1157" s="9" t="s">
        <v>480</v>
      </c>
      <c r="C1157" s="9" t="s">
        <v>24</v>
      </c>
      <c r="D1157" s="9" t="s">
        <v>1360</v>
      </c>
      <c r="E1157" s="9" t="s">
        <v>1389</v>
      </c>
      <c r="F1157" s="9" t="s">
        <v>1375</v>
      </c>
      <c r="G1157" s="9">
        <v>49.97</v>
      </c>
      <c r="H1157" s="9">
        <v>14</v>
      </c>
      <c r="I1157" s="9">
        <v>0.36180000000000001</v>
      </c>
      <c r="J1157" s="9">
        <v>4.4866999999999999</v>
      </c>
      <c r="K1157" s="9" t="s">
        <v>1376</v>
      </c>
      <c r="L1157" s="9">
        <v>878</v>
      </c>
      <c r="M1157" s="9" t="s">
        <v>1426</v>
      </c>
      <c r="N1157" s="8" t="str">
        <f t="shared" si="18"/>
        <v>Under Review</v>
      </c>
      <c r="O1157" s="90" t="s">
        <v>2048</v>
      </c>
      <c r="P1157" s="90" t="s">
        <v>2048</v>
      </c>
      <c r="Q1157" s="9"/>
      <c r="R1157" s="9">
        <v>12</v>
      </c>
      <c r="S1157" s="9">
        <v>41.61</v>
      </c>
      <c r="T1157" s="3"/>
      <c r="U1157" s="13"/>
      <c r="V1157" s="4"/>
    </row>
    <row r="1158" spans="1:22">
      <c r="A1158" s="8" t="s">
        <v>3241</v>
      </c>
      <c r="B1158" s="8" t="s">
        <v>568</v>
      </c>
      <c r="C1158" s="8" t="s">
        <v>16</v>
      </c>
      <c r="D1158" s="8" t="s">
        <v>44</v>
      </c>
      <c r="E1158" s="8" t="s">
        <v>1380</v>
      </c>
      <c r="F1158" s="8" t="s">
        <v>1375</v>
      </c>
      <c r="G1158" s="8">
        <v>33.04</v>
      </c>
      <c r="H1158" s="8">
        <v>14.2</v>
      </c>
      <c r="I1158" s="8">
        <v>0.1996</v>
      </c>
      <c r="J1158" s="8">
        <v>0.41570000000000001</v>
      </c>
      <c r="K1158" s="8" t="s">
        <v>1395</v>
      </c>
      <c r="L1158" s="8">
        <v>828</v>
      </c>
      <c r="M1158" s="8" t="s">
        <v>1396</v>
      </c>
      <c r="N1158" s="8" t="str">
        <f t="shared" si="18"/>
        <v>Approved</v>
      </c>
      <c r="O1158" s="89" t="s">
        <v>322</v>
      </c>
      <c r="P1158" s="89" t="s">
        <v>322</v>
      </c>
      <c r="Q1158" s="8" t="s">
        <v>1940</v>
      </c>
      <c r="R1158" s="8">
        <v>240</v>
      </c>
      <c r="S1158" s="8">
        <v>23.43</v>
      </c>
      <c r="T1158" s="2"/>
      <c r="U1158" s="12"/>
      <c r="V1158" s="4"/>
    </row>
    <row r="1159" spans="1:22">
      <c r="A1159" s="9" t="s">
        <v>3242</v>
      </c>
      <c r="B1159" s="9" t="s">
        <v>435</v>
      </c>
      <c r="C1159" s="9" t="s">
        <v>20</v>
      </c>
      <c r="D1159" s="9" t="s">
        <v>1360</v>
      </c>
      <c r="E1159" s="9" t="s">
        <v>1389</v>
      </c>
      <c r="F1159" s="9" t="s">
        <v>1375</v>
      </c>
      <c r="G1159" s="9">
        <v>99.3</v>
      </c>
      <c r="H1159" s="9">
        <v>9.16</v>
      </c>
      <c r="I1159" s="9">
        <v>0.68759999999999999</v>
      </c>
      <c r="J1159" s="9">
        <v>1.0165999999999999</v>
      </c>
      <c r="K1159" s="9" t="s">
        <v>1376</v>
      </c>
      <c r="L1159" s="9">
        <v>789</v>
      </c>
      <c r="M1159" s="9" t="s">
        <v>1386</v>
      </c>
      <c r="N1159" s="8" t="str">
        <f t="shared" si="18"/>
        <v>Rejected</v>
      </c>
      <c r="O1159" s="90" t="s">
        <v>1150</v>
      </c>
      <c r="P1159" s="90" t="s">
        <v>1150</v>
      </c>
      <c r="Q1159" s="9"/>
      <c r="R1159" s="9">
        <v>180</v>
      </c>
      <c r="S1159" s="9">
        <v>89.21</v>
      </c>
      <c r="T1159" s="3"/>
      <c r="U1159" s="13"/>
      <c r="V1159" s="4"/>
    </row>
    <row r="1160" spans="1:22">
      <c r="A1160" s="8" t="s">
        <v>3243</v>
      </c>
      <c r="B1160" s="8" t="s">
        <v>1025</v>
      </c>
      <c r="C1160" s="8" t="s">
        <v>7</v>
      </c>
      <c r="D1160" s="8" t="s">
        <v>44</v>
      </c>
      <c r="E1160" s="8" t="s">
        <v>1400</v>
      </c>
      <c r="F1160" s="8" t="s">
        <v>1375</v>
      </c>
      <c r="G1160" s="8">
        <v>73.28</v>
      </c>
      <c r="H1160" s="8">
        <v>16.329999999999998</v>
      </c>
      <c r="I1160" s="8">
        <v>0.37019999999999997</v>
      </c>
      <c r="J1160" s="8">
        <v>1.0377000000000001</v>
      </c>
      <c r="K1160" s="8" t="s">
        <v>1412</v>
      </c>
      <c r="L1160" s="8">
        <v>640</v>
      </c>
      <c r="M1160" s="8" t="s">
        <v>1396</v>
      </c>
      <c r="N1160" s="8" t="str">
        <f t="shared" si="18"/>
        <v>Approved</v>
      </c>
      <c r="O1160" s="89" t="s">
        <v>1230</v>
      </c>
      <c r="P1160" s="89" t="s">
        <v>1230</v>
      </c>
      <c r="Q1160" s="8" t="s">
        <v>1947</v>
      </c>
      <c r="R1160" s="8">
        <v>240</v>
      </c>
      <c r="S1160" s="8">
        <v>57.01</v>
      </c>
      <c r="T1160" s="2"/>
      <c r="U1160" s="12"/>
      <c r="V1160" s="4"/>
    </row>
    <row r="1161" spans="1:22">
      <c r="A1161" s="9" t="s">
        <v>3244</v>
      </c>
      <c r="B1161" s="9" t="s">
        <v>936</v>
      </c>
      <c r="C1161" s="9" t="s">
        <v>38</v>
      </c>
      <c r="D1161" s="9" t="s">
        <v>31</v>
      </c>
      <c r="E1161" s="9" t="s">
        <v>1389</v>
      </c>
      <c r="F1161" s="9" t="s">
        <v>1390</v>
      </c>
      <c r="G1161" s="9">
        <v>29.48</v>
      </c>
      <c r="H1161" s="9">
        <v>7.91</v>
      </c>
      <c r="I1161" s="9">
        <v>0.35649999999999998</v>
      </c>
      <c r="J1161" s="9">
        <v>0.59650000000000003</v>
      </c>
      <c r="K1161" s="9" t="s">
        <v>1385</v>
      </c>
      <c r="L1161" s="9">
        <v>680</v>
      </c>
      <c r="M1161" s="9" t="s">
        <v>1386</v>
      </c>
      <c r="N1161" s="8" t="str">
        <f t="shared" si="18"/>
        <v>Rejected</v>
      </c>
      <c r="O1161" s="90" t="s">
        <v>3194</v>
      </c>
      <c r="P1161" s="90" t="s">
        <v>3194</v>
      </c>
      <c r="Q1161" s="9"/>
      <c r="R1161" s="9">
        <v>60</v>
      </c>
      <c r="S1161" s="9">
        <v>0</v>
      </c>
      <c r="T1161" s="3"/>
      <c r="U1161" s="13"/>
      <c r="V1161" s="4"/>
    </row>
    <row r="1162" spans="1:22">
      <c r="A1162" s="8" t="s">
        <v>3245</v>
      </c>
      <c r="B1162" s="8" t="s">
        <v>1226</v>
      </c>
      <c r="C1162" s="8" t="s">
        <v>32</v>
      </c>
      <c r="D1162" s="8" t="s">
        <v>44</v>
      </c>
      <c r="E1162" s="8" t="s">
        <v>1408</v>
      </c>
      <c r="F1162" s="8" t="s">
        <v>1390</v>
      </c>
      <c r="G1162" s="8">
        <v>17.53</v>
      </c>
      <c r="H1162" s="8">
        <v>9.01</v>
      </c>
      <c r="I1162" s="8">
        <v>0.23730000000000001</v>
      </c>
      <c r="J1162" s="8">
        <v>1.5330999999999999</v>
      </c>
      <c r="K1162" s="8" t="s">
        <v>1376</v>
      </c>
      <c r="L1162" s="8">
        <v>610</v>
      </c>
      <c r="M1162" s="8" t="s">
        <v>1386</v>
      </c>
      <c r="N1162" s="8" t="str">
        <f t="shared" si="18"/>
        <v>Rejected</v>
      </c>
      <c r="O1162" s="89" t="s">
        <v>1817</v>
      </c>
      <c r="P1162" s="89" t="s">
        <v>1817</v>
      </c>
      <c r="Q1162" s="8"/>
      <c r="R1162" s="8">
        <v>12</v>
      </c>
      <c r="S1162" s="8">
        <v>14.31</v>
      </c>
      <c r="T1162" s="2"/>
      <c r="U1162" s="12"/>
      <c r="V1162" s="4"/>
    </row>
    <row r="1163" spans="1:22">
      <c r="A1163" s="9" t="s">
        <v>3246</v>
      </c>
      <c r="B1163" s="9" t="s">
        <v>1151</v>
      </c>
      <c r="C1163" s="9" t="s">
        <v>38</v>
      </c>
      <c r="D1163" s="9" t="s">
        <v>31</v>
      </c>
      <c r="E1163" s="9" t="s">
        <v>1374</v>
      </c>
      <c r="F1163" s="9" t="s">
        <v>1375</v>
      </c>
      <c r="G1163" s="9">
        <v>88.42</v>
      </c>
      <c r="H1163" s="9">
        <v>17.899999999999999</v>
      </c>
      <c r="I1163" s="9">
        <v>1.4089</v>
      </c>
      <c r="J1163" s="9">
        <v>2.2404999999999999</v>
      </c>
      <c r="K1163" s="9" t="s">
        <v>1358</v>
      </c>
      <c r="L1163" s="9">
        <v>857</v>
      </c>
      <c r="M1163" s="9" t="s">
        <v>1377</v>
      </c>
      <c r="N1163" s="8" t="str">
        <f t="shared" si="18"/>
        <v>Approved</v>
      </c>
      <c r="O1163" s="90" t="s">
        <v>2278</v>
      </c>
      <c r="P1163" s="90" t="s">
        <v>2278</v>
      </c>
      <c r="Q1163" s="9" t="s">
        <v>264</v>
      </c>
      <c r="R1163" s="9">
        <v>60</v>
      </c>
      <c r="S1163" s="9">
        <v>53.56</v>
      </c>
      <c r="T1163" s="3"/>
      <c r="U1163" s="13"/>
      <c r="V1163" s="4"/>
    </row>
    <row r="1164" spans="1:22">
      <c r="A1164" s="8" t="s">
        <v>3247</v>
      </c>
      <c r="B1164" s="8" t="s">
        <v>806</v>
      </c>
      <c r="C1164" s="8" t="s">
        <v>20</v>
      </c>
      <c r="D1164" s="8" t="s">
        <v>23</v>
      </c>
      <c r="E1164" s="8" t="s">
        <v>1374</v>
      </c>
      <c r="F1164" s="8" t="s">
        <v>1390</v>
      </c>
      <c r="G1164" s="8">
        <v>68.260000000000005</v>
      </c>
      <c r="H1164" s="8">
        <v>16.73</v>
      </c>
      <c r="I1164" s="8">
        <v>1.0663</v>
      </c>
      <c r="J1164" s="8">
        <v>3.3660999999999999</v>
      </c>
      <c r="K1164" s="8" t="s">
        <v>1412</v>
      </c>
      <c r="L1164" s="8">
        <v>635</v>
      </c>
      <c r="M1164" s="8" t="s">
        <v>1403</v>
      </c>
      <c r="N1164" s="8" t="str">
        <f t="shared" si="18"/>
        <v>Approved</v>
      </c>
      <c r="O1164" s="89" t="s">
        <v>2473</v>
      </c>
      <c r="P1164" s="89" t="s">
        <v>2473</v>
      </c>
      <c r="Q1164" s="8" t="s">
        <v>1998</v>
      </c>
      <c r="R1164" s="8">
        <v>24</v>
      </c>
      <c r="S1164" s="8">
        <v>8.82</v>
      </c>
      <c r="T1164" s="2"/>
      <c r="U1164" s="12"/>
      <c r="V1164" s="4"/>
    </row>
    <row r="1165" spans="1:22">
      <c r="A1165" s="9" t="s">
        <v>3248</v>
      </c>
      <c r="B1165" s="9" t="s">
        <v>1161</v>
      </c>
      <c r="C1165" s="9" t="s">
        <v>28</v>
      </c>
      <c r="D1165" s="9" t="s">
        <v>10</v>
      </c>
      <c r="E1165" s="9" t="s">
        <v>1408</v>
      </c>
      <c r="F1165" s="9" t="s">
        <v>1390</v>
      </c>
      <c r="G1165" s="9">
        <v>70.52</v>
      </c>
      <c r="H1165" s="9">
        <v>9.07</v>
      </c>
      <c r="I1165" s="9">
        <v>0.79359999999999997</v>
      </c>
      <c r="J1165" s="9">
        <v>0.89600000000000002</v>
      </c>
      <c r="K1165" s="9" t="s">
        <v>1412</v>
      </c>
      <c r="L1165" s="9">
        <v>589</v>
      </c>
      <c r="M1165" s="9" t="s">
        <v>1386</v>
      </c>
      <c r="N1165" s="8" t="str">
        <f t="shared" si="18"/>
        <v>Rejected</v>
      </c>
      <c r="O1165" s="90" t="s">
        <v>171</v>
      </c>
      <c r="P1165" s="90" t="s">
        <v>171</v>
      </c>
      <c r="Q1165" s="9"/>
      <c r="R1165" s="9">
        <v>120</v>
      </c>
      <c r="S1165" s="9">
        <v>14.95</v>
      </c>
      <c r="T1165" s="3"/>
      <c r="U1165" s="13"/>
      <c r="V1165" s="4"/>
    </row>
    <row r="1166" spans="1:22">
      <c r="A1166" s="8" t="s">
        <v>3249</v>
      </c>
      <c r="B1166" s="8" t="s">
        <v>1257</v>
      </c>
      <c r="C1166" s="8" t="s">
        <v>32</v>
      </c>
      <c r="D1166" s="8" t="s">
        <v>10</v>
      </c>
      <c r="E1166" s="8" t="s">
        <v>1389</v>
      </c>
      <c r="F1166" s="8" t="s">
        <v>1384</v>
      </c>
      <c r="G1166" s="8">
        <v>16.54</v>
      </c>
      <c r="H1166" s="8">
        <v>15.24</v>
      </c>
      <c r="I1166" s="8">
        <v>0.30120000000000002</v>
      </c>
      <c r="J1166" s="8">
        <v>0.80389999999999995</v>
      </c>
      <c r="K1166" s="8" t="s">
        <v>1385</v>
      </c>
      <c r="L1166" s="8">
        <v>707</v>
      </c>
      <c r="M1166" s="8" t="s">
        <v>1426</v>
      </c>
      <c r="N1166" s="8" t="str">
        <f t="shared" si="18"/>
        <v>Under Review</v>
      </c>
      <c r="O1166" s="89" t="s">
        <v>3088</v>
      </c>
      <c r="P1166" s="89" t="s">
        <v>3088</v>
      </c>
      <c r="Q1166" s="8"/>
      <c r="R1166" s="8">
        <v>24</v>
      </c>
      <c r="S1166" s="8">
        <v>0</v>
      </c>
      <c r="T1166" s="2"/>
      <c r="U1166" s="12"/>
      <c r="V1166" s="4"/>
    </row>
    <row r="1167" spans="1:22">
      <c r="A1167" s="9" t="s">
        <v>3250</v>
      </c>
      <c r="B1167" s="9" t="s">
        <v>443</v>
      </c>
      <c r="C1167" s="9" t="s">
        <v>7</v>
      </c>
      <c r="D1167" s="9" t="s">
        <v>10</v>
      </c>
      <c r="E1167" s="9" t="s">
        <v>1374</v>
      </c>
      <c r="F1167" s="9" t="s">
        <v>1384</v>
      </c>
      <c r="G1167" s="9">
        <v>19.059999999999999</v>
      </c>
      <c r="H1167" s="9">
        <v>15.65</v>
      </c>
      <c r="I1167" s="9">
        <v>0.37769999999999998</v>
      </c>
      <c r="J1167" s="9">
        <v>0.66679999999999995</v>
      </c>
      <c r="K1167" s="9" t="s">
        <v>1395</v>
      </c>
      <c r="L1167" s="9">
        <v>619</v>
      </c>
      <c r="M1167" s="9" t="s">
        <v>1386</v>
      </c>
      <c r="N1167" s="8" t="str">
        <f t="shared" si="18"/>
        <v>Rejected</v>
      </c>
      <c r="O1167" s="90" t="s">
        <v>2218</v>
      </c>
      <c r="P1167" s="90" t="s">
        <v>2218</v>
      </c>
      <c r="Q1167" s="9"/>
      <c r="R1167" s="9">
        <v>36</v>
      </c>
      <c r="S1167" s="9">
        <v>13.3</v>
      </c>
      <c r="T1167" s="3"/>
      <c r="U1167" s="13"/>
      <c r="V1167" s="4"/>
    </row>
    <row r="1168" spans="1:22">
      <c r="A1168" s="8" t="s">
        <v>3251</v>
      </c>
      <c r="B1168" s="8" t="s">
        <v>330</v>
      </c>
      <c r="C1168" s="8" t="s">
        <v>16</v>
      </c>
      <c r="D1168" s="8" t="s">
        <v>31</v>
      </c>
      <c r="E1168" s="8" t="s">
        <v>1400</v>
      </c>
      <c r="F1168" s="8" t="s">
        <v>1390</v>
      </c>
      <c r="G1168" s="8">
        <v>46.65</v>
      </c>
      <c r="H1168" s="8">
        <v>12.91</v>
      </c>
      <c r="I1168" s="8">
        <v>0.82609999999999995</v>
      </c>
      <c r="J1168" s="8">
        <v>0.54359999999999997</v>
      </c>
      <c r="K1168" s="8" t="s">
        <v>1358</v>
      </c>
      <c r="L1168" s="8">
        <v>782</v>
      </c>
      <c r="M1168" s="8" t="s">
        <v>1386</v>
      </c>
      <c r="N1168" s="8" t="str">
        <f t="shared" si="18"/>
        <v>Rejected</v>
      </c>
      <c r="O1168" s="89" t="s">
        <v>1797</v>
      </c>
      <c r="P1168" s="89" t="s">
        <v>1797</v>
      </c>
      <c r="Q1168" s="8"/>
      <c r="R1168" s="8">
        <v>240</v>
      </c>
      <c r="S1168" s="8">
        <v>12.79</v>
      </c>
      <c r="T1168" s="2"/>
      <c r="U1168" s="12"/>
      <c r="V1168" s="4"/>
    </row>
    <row r="1169" spans="1:22">
      <c r="A1169" s="9" t="s">
        <v>3252</v>
      </c>
      <c r="B1169" s="9" t="s">
        <v>753</v>
      </c>
      <c r="C1169" s="9" t="s">
        <v>7</v>
      </c>
      <c r="D1169" s="9" t="s">
        <v>31</v>
      </c>
      <c r="E1169" s="9" t="s">
        <v>1374</v>
      </c>
      <c r="F1169" s="9" t="s">
        <v>1390</v>
      </c>
      <c r="G1169" s="9">
        <v>97.28</v>
      </c>
      <c r="H1169" s="9">
        <v>11.77</v>
      </c>
      <c r="I1169" s="9">
        <v>0.55859999999999999</v>
      </c>
      <c r="J1169" s="9">
        <v>4.5689000000000002</v>
      </c>
      <c r="K1169" s="9" t="s">
        <v>1395</v>
      </c>
      <c r="L1169" s="9">
        <v>669</v>
      </c>
      <c r="M1169" s="9" t="s">
        <v>1381</v>
      </c>
      <c r="N1169" s="8" t="str">
        <f t="shared" si="18"/>
        <v xml:space="preserve">Rejected </v>
      </c>
      <c r="O1169" s="90" t="s">
        <v>3253</v>
      </c>
      <c r="P1169" s="90" t="s">
        <v>3253</v>
      </c>
      <c r="Q1169" s="9"/>
      <c r="R1169" s="9">
        <v>24</v>
      </c>
      <c r="S1169" s="9">
        <v>57.32</v>
      </c>
      <c r="T1169" s="3"/>
      <c r="U1169" s="13"/>
      <c r="V1169" s="4"/>
    </row>
    <row r="1170" spans="1:22">
      <c r="A1170" s="8" t="s">
        <v>3254</v>
      </c>
      <c r="B1170" s="8" t="s">
        <v>1080</v>
      </c>
      <c r="C1170" s="8" t="s">
        <v>41</v>
      </c>
      <c r="D1170" s="8" t="s">
        <v>23</v>
      </c>
      <c r="E1170" s="8" t="s">
        <v>1411</v>
      </c>
      <c r="F1170" s="8" t="s">
        <v>1375</v>
      </c>
      <c r="G1170" s="8">
        <v>39.75</v>
      </c>
      <c r="H1170" s="8">
        <v>11.07</v>
      </c>
      <c r="I1170" s="8">
        <v>0.45419999999999999</v>
      </c>
      <c r="J1170" s="8">
        <v>0.45350000000000001</v>
      </c>
      <c r="K1170" s="8" t="s">
        <v>1358</v>
      </c>
      <c r="L1170" s="8">
        <v>683</v>
      </c>
      <c r="M1170" s="8" t="s">
        <v>1426</v>
      </c>
      <c r="N1170" s="8" t="str">
        <f t="shared" si="18"/>
        <v>Under Review</v>
      </c>
      <c r="O1170" s="89" t="s">
        <v>267</v>
      </c>
      <c r="P1170" s="89" t="s">
        <v>267</v>
      </c>
      <c r="Q1170" s="8"/>
      <c r="R1170" s="8">
        <v>180</v>
      </c>
      <c r="S1170" s="8">
        <v>10.49</v>
      </c>
      <c r="T1170" s="2"/>
      <c r="U1170" s="12"/>
      <c r="V1170" s="4"/>
    </row>
    <row r="1171" spans="1:22">
      <c r="A1171" s="9" t="s">
        <v>3255</v>
      </c>
      <c r="B1171" s="9" t="s">
        <v>61</v>
      </c>
      <c r="C1171" s="9" t="s">
        <v>41</v>
      </c>
      <c r="D1171" s="9" t="s">
        <v>44</v>
      </c>
      <c r="E1171" s="9" t="s">
        <v>1389</v>
      </c>
      <c r="F1171" s="9" t="s">
        <v>1384</v>
      </c>
      <c r="G1171" s="9">
        <v>40.1</v>
      </c>
      <c r="H1171" s="9">
        <v>16.73</v>
      </c>
      <c r="I1171" s="9">
        <v>0.23619999999999999</v>
      </c>
      <c r="J1171" s="9">
        <v>1.4242999999999999</v>
      </c>
      <c r="K1171" s="9" t="s">
        <v>1376</v>
      </c>
      <c r="L1171" s="9">
        <v>657</v>
      </c>
      <c r="M1171" s="9" t="s">
        <v>1396</v>
      </c>
      <c r="N1171" s="8" t="str">
        <f t="shared" si="18"/>
        <v>Approved</v>
      </c>
      <c r="O1171" s="90" t="s">
        <v>1537</v>
      </c>
      <c r="P1171" s="90" t="s">
        <v>1537</v>
      </c>
      <c r="Q1171" s="9" t="s">
        <v>115</v>
      </c>
      <c r="R1171" s="9">
        <v>36</v>
      </c>
      <c r="S1171" s="9">
        <v>8.52</v>
      </c>
      <c r="T1171" s="3"/>
      <c r="U1171" s="13"/>
      <c r="V1171" s="4"/>
    </row>
    <row r="1172" spans="1:22">
      <c r="A1172" s="8" t="s">
        <v>3256</v>
      </c>
      <c r="B1172" s="8" t="s">
        <v>1269</v>
      </c>
      <c r="C1172" s="8" t="s">
        <v>28</v>
      </c>
      <c r="D1172" s="8" t="s">
        <v>44</v>
      </c>
      <c r="E1172" s="8" t="s">
        <v>1374</v>
      </c>
      <c r="F1172" s="8" t="s">
        <v>1390</v>
      </c>
      <c r="G1172" s="8">
        <v>41.23</v>
      </c>
      <c r="H1172" s="8">
        <v>12.99</v>
      </c>
      <c r="I1172" s="8">
        <v>0.77929999999999999</v>
      </c>
      <c r="J1172" s="8">
        <v>0.61539999999999995</v>
      </c>
      <c r="K1172" s="8" t="s">
        <v>1412</v>
      </c>
      <c r="L1172" s="8">
        <v>845</v>
      </c>
      <c r="M1172" s="8" t="s">
        <v>1426</v>
      </c>
      <c r="N1172" s="8" t="str">
        <f t="shared" si="18"/>
        <v>Under Review</v>
      </c>
      <c r="O1172" s="89" t="s">
        <v>765</v>
      </c>
      <c r="P1172" s="89" t="s">
        <v>765</v>
      </c>
      <c r="Q1172" s="8"/>
      <c r="R1172" s="8">
        <v>120</v>
      </c>
      <c r="S1172" s="8">
        <v>35.26</v>
      </c>
      <c r="T1172" s="2"/>
      <c r="U1172" s="12"/>
      <c r="V1172" s="4"/>
    </row>
    <row r="1173" spans="1:22">
      <c r="A1173" s="9" t="s">
        <v>3257</v>
      </c>
      <c r="B1173" s="9" t="s">
        <v>330</v>
      </c>
      <c r="C1173" s="9" t="s">
        <v>24</v>
      </c>
      <c r="D1173" s="9" t="s">
        <v>44</v>
      </c>
      <c r="E1173" s="9" t="s">
        <v>1400</v>
      </c>
      <c r="F1173" s="9" t="s">
        <v>1375</v>
      </c>
      <c r="G1173" s="9">
        <v>1.57</v>
      </c>
      <c r="H1173" s="9">
        <v>13.26</v>
      </c>
      <c r="I1173" s="9">
        <v>1.5800000000000002E-2</v>
      </c>
      <c r="J1173" s="9">
        <v>2.3699999999999999E-2</v>
      </c>
      <c r="K1173" s="9" t="s">
        <v>1358</v>
      </c>
      <c r="L1173" s="9">
        <v>782</v>
      </c>
      <c r="M1173" s="9" t="s">
        <v>1386</v>
      </c>
      <c r="N1173" s="8" t="str">
        <f t="shared" si="18"/>
        <v>Rejected</v>
      </c>
      <c r="O1173" s="90" t="s">
        <v>2192</v>
      </c>
      <c r="P1173" s="90" t="s">
        <v>2192</v>
      </c>
      <c r="Q1173" s="9"/>
      <c r="R1173" s="9">
        <v>120</v>
      </c>
      <c r="S1173" s="9">
        <v>1.07</v>
      </c>
      <c r="T1173" s="3"/>
      <c r="U1173" s="13"/>
      <c r="V1173" s="4"/>
    </row>
    <row r="1174" spans="1:22">
      <c r="A1174" s="8" t="s">
        <v>3258</v>
      </c>
      <c r="B1174" s="8" t="s">
        <v>582</v>
      </c>
      <c r="C1174" s="8" t="s">
        <v>24</v>
      </c>
      <c r="D1174" s="8" t="s">
        <v>31</v>
      </c>
      <c r="E1174" s="8" t="s">
        <v>1380</v>
      </c>
      <c r="F1174" s="8" t="s">
        <v>1384</v>
      </c>
      <c r="G1174" s="8">
        <v>18.34</v>
      </c>
      <c r="H1174" s="8">
        <v>10.83</v>
      </c>
      <c r="I1174" s="8">
        <v>0.1106</v>
      </c>
      <c r="J1174" s="8">
        <v>0.18720000000000001</v>
      </c>
      <c r="K1174" s="8" t="s">
        <v>1358</v>
      </c>
      <c r="L1174" s="8">
        <v>742</v>
      </c>
      <c r="M1174" s="8" t="s">
        <v>1403</v>
      </c>
      <c r="N1174" s="8" t="str">
        <f t="shared" si="18"/>
        <v>Approved</v>
      </c>
      <c r="O1174" s="89" t="s">
        <v>3093</v>
      </c>
      <c r="P1174" s="89" t="s">
        <v>3093</v>
      </c>
      <c r="Q1174" s="8" t="s">
        <v>2439</v>
      </c>
      <c r="R1174" s="8">
        <v>240</v>
      </c>
      <c r="S1174" s="8">
        <v>6.45</v>
      </c>
      <c r="T1174" s="2"/>
      <c r="U1174" s="12"/>
      <c r="V1174" s="4"/>
    </row>
    <row r="1175" spans="1:22">
      <c r="A1175" s="9" t="s">
        <v>3259</v>
      </c>
      <c r="B1175" s="9" t="s">
        <v>372</v>
      </c>
      <c r="C1175" s="9" t="s">
        <v>20</v>
      </c>
      <c r="D1175" s="9" t="s">
        <v>23</v>
      </c>
      <c r="E1175" s="9" t="s">
        <v>1400</v>
      </c>
      <c r="F1175" s="9" t="s">
        <v>1390</v>
      </c>
      <c r="G1175" s="9">
        <v>99.81</v>
      </c>
      <c r="H1175" s="9"/>
      <c r="I1175" s="9">
        <v>1.6600999999999999</v>
      </c>
      <c r="J1175" s="9"/>
      <c r="K1175" s="9" t="s">
        <v>1376</v>
      </c>
      <c r="L1175" s="9">
        <v>654</v>
      </c>
      <c r="M1175" s="9" t="s">
        <v>1396</v>
      </c>
      <c r="N1175" s="8" t="str">
        <f t="shared" si="18"/>
        <v>Approved</v>
      </c>
      <c r="O1175" s="90" t="s">
        <v>1590</v>
      </c>
      <c r="P1175" s="90" t="s">
        <v>1590</v>
      </c>
      <c r="Q1175" s="9" t="s">
        <v>3260</v>
      </c>
      <c r="R1175" s="9">
        <v>84</v>
      </c>
      <c r="S1175" s="9">
        <v>11.67</v>
      </c>
      <c r="T1175" s="3"/>
      <c r="U1175" s="13"/>
      <c r="V1175" s="4"/>
    </row>
    <row r="1176" spans="1:22">
      <c r="A1176" s="8" t="s">
        <v>3261</v>
      </c>
      <c r="B1176" s="8" t="s">
        <v>1241</v>
      </c>
      <c r="C1176" s="8" t="s">
        <v>41</v>
      </c>
      <c r="D1176" s="8" t="s">
        <v>31</v>
      </c>
      <c r="E1176" s="8" t="s">
        <v>1408</v>
      </c>
      <c r="F1176" s="8" t="s">
        <v>1384</v>
      </c>
      <c r="G1176" s="8">
        <v>91.71</v>
      </c>
      <c r="H1176" s="8">
        <v>12.02</v>
      </c>
      <c r="I1176" s="8">
        <v>0.69699999999999995</v>
      </c>
      <c r="J1176" s="8">
        <v>1.6198999999999999</v>
      </c>
      <c r="K1176" s="8" t="s">
        <v>1385</v>
      </c>
      <c r="L1176" s="8">
        <v>816</v>
      </c>
      <c r="M1176" s="8" t="s">
        <v>1403</v>
      </c>
      <c r="N1176" s="8" t="str">
        <f t="shared" si="18"/>
        <v>Approved</v>
      </c>
      <c r="O1176" s="89" t="s">
        <v>3262</v>
      </c>
      <c r="P1176" s="89" t="s">
        <v>3262</v>
      </c>
      <c r="Q1176" s="8" t="s">
        <v>3263</v>
      </c>
      <c r="R1176" s="8">
        <v>84</v>
      </c>
      <c r="S1176" s="8">
        <v>0</v>
      </c>
      <c r="T1176" s="2"/>
      <c r="U1176" s="12"/>
      <c r="V1176" s="4"/>
    </row>
    <row r="1177" spans="1:22">
      <c r="A1177" s="9" t="s">
        <v>3264</v>
      </c>
      <c r="B1177" s="9" t="s">
        <v>1231</v>
      </c>
      <c r="C1177" s="9" t="s">
        <v>24</v>
      </c>
      <c r="D1177" s="9" t="s">
        <v>10</v>
      </c>
      <c r="E1177" s="9" t="s">
        <v>1389</v>
      </c>
      <c r="F1177" s="9" t="s">
        <v>1375</v>
      </c>
      <c r="G1177" s="9">
        <v>67.13</v>
      </c>
      <c r="H1177" s="9"/>
      <c r="I1177" s="9">
        <v>1.1112</v>
      </c>
      <c r="J1177" s="9"/>
      <c r="K1177" s="9" t="s">
        <v>1358</v>
      </c>
      <c r="L1177" s="9">
        <v>656</v>
      </c>
      <c r="M1177" s="9" t="s">
        <v>1377</v>
      </c>
      <c r="N1177" s="8" t="str">
        <f t="shared" si="18"/>
        <v>Approved</v>
      </c>
      <c r="O1177" s="90" t="s">
        <v>2245</v>
      </c>
      <c r="P1177" s="90" t="s">
        <v>2245</v>
      </c>
      <c r="Q1177" s="9" t="s">
        <v>805</v>
      </c>
      <c r="R1177" s="9">
        <v>24</v>
      </c>
      <c r="S1177" s="9">
        <v>54.91</v>
      </c>
      <c r="T1177" s="3"/>
      <c r="U1177" s="13"/>
      <c r="V1177" s="4"/>
    </row>
    <row r="1178" spans="1:22">
      <c r="A1178" s="8" t="s">
        <v>3265</v>
      </c>
      <c r="B1178" s="8" t="s">
        <v>758</v>
      </c>
      <c r="C1178" s="8" t="s">
        <v>16</v>
      </c>
      <c r="D1178" s="8" t="s">
        <v>31</v>
      </c>
      <c r="E1178" s="8" t="s">
        <v>1408</v>
      </c>
      <c r="F1178" s="8" t="s">
        <v>1384</v>
      </c>
      <c r="G1178" s="8">
        <v>55.97</v>
      </c>
      <c r="H1178" s="8">
        <v>11.49</v>
      </c>
      <c r="I1178" s="8">
        <v>0.79149999999999998</v>
      </c>
      <c r="J1178" s="8">
        <v>0.59650000000000003</v>
      </c>
      <c r="K1178" s="8" t="s">
        <v>1385</v>
      </c>
      <c r="L1178" s="8">
        <v>618</v>
      </c>
      <c r="M1178" s="8" t="s">
        <v>1426</v>
      </c>
      <c r="N1178" s="8" t="str">
        <f t="shared" si="18"/>
        <v>Under Review</v>
      </c>
      <c r="O1178" s="89" t="s">
        <v>2175</v>
      </c>
      <c r="P1178" s="89" t="s">
        <v>2175</v>
      </c>
      <c r="Q1178" s="8"/>
      <c r="R1178" s="8">
        <v>240</v>
      </c>
      <c r="S1178" s="8">
        <v>0</v>
      </c>
      <c r="T1178" s="2"/>
      <c r="U1178" s="12"/>
      <c r="V1178" s="4"/>
    </row>
    <row r="1179" spans="1:22">
      <c r="A1179" s="9" t="s">
        <v>3266</v>
      </c>
      <c r="B1179" s="9" t="s">
        <v>584</v>
      </c>
      <c r="C1179" s="9" t="s">
        <v>32</v>
      </c>
      <c r="D1179" s="9" t="s">
        <v>44</v>
      </c>
      <c r="E1179" s="9" t="s">
        <v>1408</v>
      </c>
      <c r="F1179" s="9" t="s">
        <v>1390</v>
      </c>
      <c r="G1179" s="9">
        <v>97.39</v>
      </c>
      <c r="H1179" s="9"/>
      <c r="I1179" s="9">
        <v>0.95720000000000005</v>
      </c>
      <c r="J1179" s="9"/>
      <c r="K1179" s="9" t="s">
        <v>1358</v>
      </c>
      <c r="L1179" s="9">
        <v>835</v>
      </c>
      <c r="M1179" s="9" t="s">
        <v>1426</v>
      </c>
      <c r="N1179" s="8" t="str">
        <f t="shared" si="18"/>
        <v>Under Review</v>
      </c>
      <c r="O1179" s="90" t="s">
        <v>1818</v>
      </c>
      <c r="P1179" s="90" t="s">
        <v>1818</v>
      </c>
      <c r="Q1179" s="9"/>
      <c r="R1179" s="9">
        <v>48</v>
      </c>
      <c r="S1179" s="9">
        <v>83.27</v>
      </c>
      <c r="T1179" s="3"/>
      <c r="U1179" s="13"/>
      <c r="V1179" s="4"/>
    </row>
    <row r="1180" spans="1:22">
      <c r="A1180" s="8" t="s">
        <v>3267</v>
      </c>
      <c r="B1180" s="8" t="s">
        <v>838</v>
      </c>
      <c r="C1180" s="8" t="s">
        <v>7</v>
      </c>
      <c r="D1180" s="8" t="s">
        <v>1360</v>
      </c>
      <c r="E1180" s="8" t="s">
        <v>1374</v>
      </c>
      <c r="F1180" s="8" t="s">
        <v>1375</v>
      </c>
      <c r="G1180" s="8">
        <v>1.1100000000000001</v>
      </c>
      <c r="H1180" s="8">
        <v>10.26</v>
      </c>
      <c r="I1180" s="8">
        <v>8.0000000000000002E-3</v>
      </c>
      <c r="J1180" s="8">
        <v>9.7699999999999995E-2</v>
      </c>
      <c r="K1180" s="8" t="s">
        <v>1395</v>
      </c>
      <c r="L1180" s="8">
        <v>601</v>
      </c>
      <c r="M1180" s="8" t="s">
        <v>1396</v>
      </c>
      <c r="N1180" s="8" t="str">
        <f t="shared" si="18"/>
        <v>Approved</v>
      </c>
      <c r="O1180" s="89" t="s">
        <v>592</v>
      </c>
      <c r="P1180" s="89" t="s">
        <v>592</v>
      </c>
      <c r="Q1180" s="8" t="s">
        <v>2586</v>
      </c>
      <c r="R1180" s="8">
        <v>12</v>
      </c>
      <c r="S1180" s="8">
        <v>0.61</v>
      </c>
      <c r="T1180" s="2"/>
      <c r="U1180" s="12"/>
      <c r="V1180" s="4"/>
    </row>
    <row r="1181" spans="1:22">
      <c r="A1181" s="9" t="s">
        <v>3268</v>
      </c>
      <c r="B1181" s="9" t="s">
        <v>803</v>
      </c>
      <c r="C1181" s="9" t="s">
        <v>24</v>
      </c>
      <c r="D1181" s="9" t="s">
        <v>23</v>
      </c>
      <c r="E1181" s="9" t="s">
        <v>1380</v>
      </c>
      <c r="F1181" s="9" t="s">
        <v>1375</v>
      </c>
      <c r="G1181" s="9">
        <v>19.93</v>
      </c>
      <c r="H1181" s="9">
        <v>7.95</v>
      </c>
      <c r="I1181" s="9">
        <v>0.1285</v>
      </c>
      <c r="J1181" s="9">
        <v>0.18990000000000001</v>
      </c>
      <c r="K1181" s="9" t="s">
        <v>1376</v>
      </c>
      <c r="L1181" s="9">
        <v>840</v>
      </c>
      <c r="M1181" s="9" t="s">
        <v>1377</v>
      </c>
      <c r="N1181" s="8" t="str">
        <f t="shared" si="18"/>
        <v>Approved</v>
      </c>
      <c r="O1181" s="90" t="s">
        <v>1561</v>
      </c>
      <c r="P1181" s="90" t="s">
        <v>1561</v>
      </c>
      <c r="Q1181" s="9" t="s">
        <v>1173</v>
      </c>
      <c r="R1181" s="9">
        <v>180</v>
      </c>
      <c r="S1181" s="9">
        <v>9.39</v>
      </c>
      <c r="T1181" s="3"/>
      <c r="U1181" s="13"/>
      <c r="V1181" s="4"/>
    </row>
    <row r="1182" spans="1:22">
      <c r="A1182" s="8" t="s">
        <v>3269</v>
      </c>
      <c r="B1182" s="8" t="s">
        <v>1324</v>
      </c>
      <c r="C1182" s="8" t="s">
        <v>12</v>
      </c>
      <c r="D1182" s="8" t="s">
        <v>31</v>
      </c>
      <c r="E1182" s="8" t="s">
        <v>1380</v>
      </c>
      <c r="F1182" s="8" t="s">
        <v>1390</v>
      </c>
      <c r="G1182" s="8">
        <v>90.04</v>
      </c>
      <c r="H1182" s="8">
        <v>18.43</v>
      </c>
      <c r="I1182" s="8">
        <v>1.3776999999999999</v>
      </c>
      <c r="J1182" s="8">
        <v>3.2746</v>
      </c>
      <c r="K1182" s="8" t="s">
        <v>1395</v>
      </c>
      <c r="L1182" s="8">
        <v>628</v>
      </c>
      <c r="M1182" s="8" t="s">
        <v>1396</v>
      </c>
      <c r="N1182" s="8" t="str">
        <f t="shared" si="18"/>
        <v>Approved</v>
      </c>
      <c r="O1182" s="89" t="s">
        <v>1482</v>
      </c>
      <c r="P1182" s="89" t="s">
        <v>1482</v>
      </c>
      <c r="Q1182" s="8" t="s">
        <v>3270</v>
      </c>
      <c r="R1182" s="8">
        <v>36</v>
      </c>
      <c r="S1182" s="8">
        <v>66.760000000000005</v>
      </c>
      <c r="T1182" s="2"/>
      <c r="U1182" s="12"/>
      <c r="V1182" s="4"/>
    </row>
    <row r="1183" spans="1:22">
      <c r="A1183" s="9" t="s">
        <v>3271</v>
      </c>
      <c r="B1183" s="9" t="s">
        <v>1126</v>
      </c>
      <c r="C1183" s="9" t="s">
        <v>38</v>
      </c>
      <c r="D1183" s="9" t="s">
        <v>44</v>
      </c>
      <c r="E1183" s="9" t="s">
        <v>1374</v>
      </c>
      <c r="F1183" s="9" t="s">
        <v>1390</v>
      </c>
      <c r="G1183" s="9">
        <v>80.790000000000006</v>
      </c>
      <c r="H1183" s="9">
        <v>13.78</v>
      </c>
      <c r="I1183" s="9">
        <v>0.5968</v>
      </c>
      <c r="J1183" s="9">
        <v>2.1987999999999999</v>
      </c>
      <c r="K1183" s="9" t="s">
        <v>1395</v>
      </c>
      <c r="L1183" s="9">
        <v>727</v>
      </c>
      <c r="M1183" s="9" t="s">
        <v>1377</v>
      </c>
      <c r="N1183" s="8" t="str">
        <f t="shared" si="18"/>
        <v>Approved</v>
      </c>
      <c r="O1183" s="90" t="s">
        <v>1662</v>
      </c>
      <c r="P1183" s="90" t="s">
        <v>1662</v>
      </c>
      <c r="Q1183" s="9" t="s">
        <v>3272</v>
      </c>
      <c r="R1183" s="9">
        <v>48</v>
      </c>
      <c r="S1183" s="9">
        <v>52.22</v>
      </c>
      <c r="T1183" s="3"/>
      <c r="U1183" s="13"/>
      <c r="V1183" s="4"/>
    </row>
    <row r="1184" spans="1:22">
      <c r="A1184" s="8" t="s">
        <v>3273</v>
      </c>
      <c r="B1184" s="8" t="s">
        <v>934</v>
      </c>
      <c r="C1184" s="8" t="s">
        <v>24</v>
      </c>
      <c r="D1184" s="8" t="s">
        <v>1360</v>
      </c>
      <c r="E1184" s="8" t="s">
        <v>1400</v>
      </c>
      <c r="F1184" s="8" t="s">
        <v>1375</v>
      </c>
      <c r="G1184" s="8">
        <v>84.03</v>
      </c>
      <c r="H1184" s="8">
        <v>13.18</v>
      </c>
      <c r="I1184" s="8">
        <v>0.54449999999999998</v>
      </c>
      <c r="J1184" s="8">
        <v>1.0731999999999999</v>
      </c>
      <c r="K1184" s="8" t="s">
        <v>1395</v>
      </c>
      <c r="L1184" s="8">
        <v>874</v>
      </c>
      <c r="M1184" s="8" t="s">
        <v>1381</v>
      </c>
      <c r="N1184" s="8" t="str">
        <f t="shared" si="18"/>
        <v xml:space="preserve">Rejected </v>
      </c>
      <c r="O1184" s="89" t="s">
        <v>2972</v>
      </c>
      <c r="P1184" s="89" t="s">
        <v>2972</v>
      </c>
      <c r="Q1184" s="8"/>
      <c r="R1184" s="8">
        <v>180</v>
      </c>
      <c r="S1184" s="8">
        <v>35.83</v>
      </c>
      <c r="T1184" s="2"/>
      <c r="U1184" s="12"/>
      <c r="V1184" s="4"/>
    </row>
    <row r="1185" spans="1:22">
      <c r="A1185" s="9" t="s">
        <v>3274</v>
      </c>
      <c r="B1185" s="9" t="s">
        <v>977</v>
      </c>
      <c r="C1185" s="9" t="s">
        <v>12</v>
      </c>
      <c r="D1185" s="9" t="s">
        <v>31</v>
      </c>
      <c r="E1185" s="9" t="s">
        <v>1380</v>
      </c>
      <c r="F1185" s="9" t="s">
        <v>1390</v>
      </c>
      <c r="G1185" s="9">
        <v>92.41</v>
      </c>
      <c r="H1185" s="9">
        <v>8.49</v>
      </c>
      <c r="I1185" s="9">
        <v>1.2118</v>
      </c>
      <c r="J1185" s="9">
        <v>2.9167000000000001</v>
      </c>
      <c r="K1185" s="9" t="s">
        <v>1412</v>
      </c>
      <c r="L1185" s="9">
        <v>659</v>
      </c>
      <c r="M1185" s="9" t="s">
        <v>1386</v>
      </c>
      <c r="N1185" s="8" t="str">
        <f t="shared" si="18"/>
        <v>Rejected</v>
      </c>
      <c r="O1185" s="90" t="s">
        <v>1742</v>
      </c>
      <c r="P1185" s="90" t="s">
        <v>1742</v>
      </c>
      <c r="Q1185" s="9"/>
      <c r="R1185" s="9">
        <v>36</v>
      </c>
      <c r="S1185" s="9">
        <v>73.91</v>
      </c>
      <c r="T1185" s="3"/>
      <c r="U1185" s="13"/>
      <c r="V1185" s="4"/>
    </row>
    <row r="1186" spans="1:22">
      <c r="A1186" s="8" t="s">
        <v>3275</v>
      </c>
      <c r="B1186" s="8" t="s">
        <v>664</v>
      </c>
      <c r="C1186" s="8" t="s">
        <v>41</v>
      </c>
      <c r="D1186" s="8" t="s">
        <v>23</v>
      </c>
      <c r="E1186" s="8" t="s">
        <v>1411</v>
      </c>
      <c r="F1186" s="8" t="s">
        <v>1384</v>
      </c>
      <c r="G1186" s="8">
        <v>93.42</v>
      </c>
      <c r="H1186" s="8">
        <v>10.09</v>
      </c>
      <c r="I1186" s="8">
        <v>1.1119000000000001</v>
      </c>
      <c r="J1186" s="8">
        <v>3.0183</v>
      </c>
      <c r="K1186" s="8" t="s">
        <v>1395</v>
      </c>
      <c r="L1186" s="8">
        <v>836</v>
      </c>
      <c r="M1186" s="8" t="s">
        <v>1381</v>
      </c>
      <c r="N1186" s="8" t="str">
        <f t="shared" si="18"/>
        <v xml:space="preserve">Rejected </v>
      </c>
      <c r="O1186" s="89" t="s">
        <v>1502</v>
      </c>
      <c r="P1186" s="89" t="s">
        <v>1502</v>
      </c>
      <c r="Q1186" s="8"/>
      <c r="R1186" s="8">
        <v>36</v>
      </c>
      <c r="S1186" s="8">
        <v>18.8</v>
      </c>
      <c r="T1186" s="2"/>
      <c r="U1186" s="12"/>
      <c r="V1186" s="4"/>
    </row>
    <row r="1187" spans="1:22">
      <c r="A1187" s="9" t="s">
        <v>3276</v>
      </c>
      <c r="B1187" s="9" t="s">
        <v>110</v>
      </c>
      <c r="C1187" s="9" t="s">
        <v>16</v>
      </c>
      <c r="D1187" s="9" t="s">
        <v>1360</v>
      </c>
      <c r="E1187" s="9" t="s">
        <v>1389</v>
      </c>
      <c r="F1187" s="9" t="s">
        <v>1375</v>
      </c>
      <c r="G1187" s="9">
        <v>68.25</v>
      </c>
      <c r="H1187" s="9">
        <v>7.9</v>
      </c>
      <c r="I1187" s="9">
        <v>1.1731</v>
      </c>
      <c r="J1187" s="9">
        <v>0.82450000000000001</v>
      </c>
      <c r="K1187" s="9" t="s">
        <v>1412</v>
      </c>
      <c r="L1187" s="9">
        <v>880</v>
      </c>
      <c r="M1187" s="9" t="s">
        <v>1426</v>
      </c>
      <c r="N1187" s="8" t="str">
        <f t="shared" si="18"/>
        <v>Under Review</v>
      </c>
      <c r="O1187" s="90" t="s">
        <v>482</v>
      </c>
      <c r="P1187" s="90" t="s">
        <v>482</v>
      </c>
      <c r="Q1187" s="9"/>
      <c r="R1187" s="9">
        <v>120</v>
      </c>
      <c r="S1187" s="9">
        <v>10.050000000000001</v>
      </c>
      <c r="T1187" s="3"/>
      <c r="U1187" s="13"/>
      <c r="V1187" s="4"/>
    </row>
    <row r="1188" spans="1:22">
      <c r="A1188" s="8" t="s">
        <v>3277</v>
      </c>
      <c r="B1188" s="8" t="s">
        <v>729</v>
      </c>
      <c r="C1188" s="8" t="s">
        <v>35</v>
      </c>
      <c r="D1188" s="8" t="s">
        <v>23</v>
      </c>
      <c r="E1188" s="8" t="s">
        <v>1408</v>
      </c>
      <c r="F1188" s="8" t="s">
        <v>1390</v>
      </c>
      <c r="G1188" s="8">
        <v>26.69</v>
      </c>
      <c r="H1188" s="8">
        <v>12.4</v>
      </c>
      <c r="I1188" s="8">
        <v>0.3322</v>
      </c>
      <c r="J1188" s="8">
        <v>0.47689999999999999</v>
      </c>
      <c r="K1188" s="8" t="s">
        <v>1395</v>
      </c>
      <c r="L1188" s="8">
        <v>592</v>
      </c>
      <c r="M1188" s="8" t="s">
        <v>1403</v>
      </c>
      <c r="N1188" s="8" t="str">
        <f t="shared" si="18"/>
        <v>Approved</v>
      </c>
      <c r="O1188" s="89" t="s">
        <v>930</v>
      </c>
      <c r="P1188" s="89" t="s">
        <v>930</v>
      </c>
      <c r="Q1188" s="8" t="s">
        <v>1472</v>
      </c>
      <c r="R1188" s="8">
        <v>84</v>
      </c>
      <c r="S1188" s="8">
        <v>25.1</v>
      </c>
      <c r="T1188" s="2"/>
      <c r="U1188" s="12"/>
      <c r="V1188" s="4"/>
    </row>
    <row r="1189" spans="1:22">
      <c r="A1189" s="9" t="s">
        <v>3278</v>
      </c>
      <c r="B1189" s="9" t="s">
        <v>936</v>
      </c>
      <c r="C1189" s="9" t="s">
        <v>7</v>
      </c>
      <c r="D1189" s="9" t="s">
        <v>44</v>
      </c>
      <c r="E1189" s="9" t="s">
        <v>1374</v>
      </c>
      <c r="F1189" s="9" t="s">
        <v>1384</v>
      </c>
      <c r="G1189" s="9">
        <v>46.81</v>
      </c>
      <c r="H1189" s="9">
        <v>13.92</v>
      </c>
      <c r="I1189" s="9">
        <v>0.45900000000000002</v>
      </c>
      <c r="J1189" s="9">
        <v>4.2012</v>
      </c>
      <c r="K1189" s="9" t="s">
        <v>1358</v>
      </c>
      <c r="L1189" s="9">
        <v>680</v>
      </c>
      <c r="M1189" s="9" t="s">
        <v>1403</v>
      </c>
      <c r="N1189" s="8" t="str">
        <f t="shared" si="18"/>
        <v>Approved</v>
      </c>
      <c r="O1189" s="90" t="s">
        <v>3279</v>
      </c>
      <c r="P1189" s="90" t="s">
        <v>3279</v>
      </c>
      <c r="Q1189" s="9" t="s">
        <v>2963</v>
      </c>
      <c r="R1189" s="9">
        <v>12</v>
      </c>
      <c r="S1189" s="9">
        <v>24.97</v>
      </c>
      <c r="T1189" s="3"/>
      <c r="U1189" s="13"/>
      <c r="V1189" s="4"/>
    </row>
    <row r="1190" spans="1:22">
      <c r="A1190" s="8" t="s">
        <v>3280</v>
      </c>
      <c r="B1190" s="8" t="s">
        <v>630</v>
      </c>
      <c r="C1190" s="8" t="s">
        <v>16</v>
      </c>
      <c r="D1190" s="8" t="s">
        <v>44</v>
      </c>
      <c r="E1190" s="8" t="s">
        <v>1411</v>
      </c>
      <c r="F1190" s="8" t="s">
        <v>1384</v>
      </c>
      <c r="G1190" s="8">
        <v>51.05</v>
      </c>
      <c r="H1190" s="8">
        <v>12.38</v>
      </c>
      <c r="I1190" s="8">
        <v>0.41249999999999998</v>
      </c>
      <c r="J1190" s="8">
        <v>4.5448000000000004</v>
      </c>
      <c r="K1190" s="8" t="s">
        <v>1395</v>
      </c>
      <c r="L1190" s="8">
        <v>835</v>
      </c>
      <c r="M1190" s="8" t="s">
        <v>1396</v>
      </c>
      <c r="N1190" s="8" t="str">
        <f t="shared" si="18"/>
        <v>Approved</v>
      </c>
      <c r="O1190" s="89" t="s">
        <v>1450</v>
      </c>
      <c r="P1190" s="89" t="s">
        <v>1450</v>
      </c>
      <c r="Q1190" s="8" t="s">
        <v>2424</v>
      </c>
      <c r="R1190" s="8">
        <v>12</v>
      </c>
      <c r="S1190" s="8">
        <v>8.5399999999999991</v>
      </c>
      <c r="T1190" s="2"/>
      <c r="U1190" s="12"/>
      <c r="V1190" s="4"/>
    </row>
    <row r="1191" spans="1:22">
      <c r="A1191" s="9" t="s">
        <v>3281</v>
      </c>
      <c r="B1191" s="9" t="s">
        <v>237</v>
      </c>
      <c r="C1191" s="9" t="s">
        <v>16</v>
      </c>
      <c r="D1191" s="9" t="s">
        <v>10</v>
      </c>
      <c r="E1191" s="9" t="s">
        <v>1374</v>
      </c>
      <c r="F1191" s="9" t="s">
        <v>1390</v>
      </c>
      <c r="G1191" s="9">
        <v>60.66</v>
      </c>
      <c r="H1191" s="9">
        <v>11.17</v>
      </c>
      <c r="I1191" s="9">
        <v>0.3836</v>
      </c>
      <c r="J1191" s="9">
        <v>0.63319999999999999</v>
      </c>
      <c r="K1191" s="9" t="s">
        <v>1385</v>
      </c>
      <c r="L1191" s="9">
        <v>823</v>
      </c>
      <c r="M1191" s="9" t="s">
        <v>1386</v>
      </c>
      <c r="N1191" s="8" t="str">
        <f t="shared" si="18"/>
        <v>Rejected</v>
      </c>
      <c r="O1191" s="90" t="s">
        <v>1475</v>
      </c>
      <c r="P1191" s="90" t="s">
        <v>1475</v>
      </c>
      <c r="Q1191" s="9"/>
      <c r="R1191" s="9">
        <v>240</v>
      </c>
      <c r="S1191" s="9">
        <v>0</v>
      </c>
      <c r="T1191" s="3"/>
      <c r="U1191" s="13"/>
      <c r="V1191" s="4"/>
    </row>
    <row r="1192" spans="1:22">
      <c r="A1192" s="8" t="s">
        <v>3282</v>
      </c>
      <c r="B1192" s="8" t="s">
        <v>1123</v>
      </c>
      <c r="C1192" s="8" t="s">
        <v>12</v>
      </c>
      <c r="D1192" s="8" t="s">
        <v>23</v>
      </c>
      <c r="E1192" s="8" t="s">
        <v>1389</v>
      </c>
      <c r="F1192" s="8" t="s">
        <v>1384</v>
      </c>
      <c r="G1192" s="8">
        <v>65.239999999999995</v>
      </c>
      <c r="H1192" s="8">
        <v>17.57</v>
      </c>
      <c r="I1192" s="8">
        <v>0.70589999999999997</v>
      </c>
      <c r="J1192" s="8">
        <v>5.9679000000000002</v>
      </c>
      <c r="K1192" s="8" t="s">
        <v>1385</v>
      </c>
      <c r="L1192" s="8">
        <v>870</v>
      </c>
      <c r="M1192" s="8" t="s">
        <v>1396</v>
      </c>
      <c r="N1192" s="8" t="str">
        <f t="shared" si="18"/>
        <v>Approved</v>
      </c>
      <c r="O1192" s="89" t="s">
        <v>2156</v>
      </c>
      <c r="P1192" s="89" t="s">
        <v>2156</v>
      </c>
      <c r="Q1192" s="8" t="s">
        <v>797</v>
      </c>
      <c r="R1192" s="8">
        <v>12</v>
      </c>
      <c r="S1192" s="8">
        <v>0</v>
      </c>
      <c r="T1192" s="2"/>
      <c r="U1192" s="12"/>
      <c r="V1192" s="4"/>
    </row>
    <row r="1193" spans="1:22">
      <c r="A1193" s="9" t="s">
        <v>3283</v>
      </c>
      <c r="B1193" s="9" t="s">
        <v>294</v>
      </c>
      <c r="C1193" s="9" t="s">
        <v>41</v>
      </c>
      <c r="D1193" s="9" t="s">
        <v>23</v>
      </c>
      <c r="E1193" s="9" t="s">
        <v>1389</v>
      </c>
      <c r="F1193" s="9" t="s">
        <v>1375</v>
      </c>
      <c r="G1193" s="9">
        <v>55.77</v>
      </c>
      <c r="H1193" s="9">
        <v>9.9600000000000009</v>
      </c>
      <c r="I1193" s="9">
        <v>1.0362</v>
      </c>
      <c r="J1193" s="9">
        <v>0.53669999999999995</v>
      </c>
      <c r="K1193" s="9" t="s">
        <v>1376</v>
      </c>
      <c r="L1193" s="9">
        <v>666</v>
      </c>
      <c r="M1193" s="9" t="s">
        <v>1381</v>
      </c>
      <c r="N1193" s="8" t="str">
        <f t="shared" si="18"/>
        <v xml:space="preserve">Rejected </v>
      </c>
      <c r="O1193" s="90" t="s">
        <v>3284</v>
      </c>
      <c r="P1193" s="90" t="s">
        <v>3284</v>
      </c>
      <c r="Q1193" s="9"/>
      <c r="R1193" s="9">
        <v>240</v>
      </c>
      <c r="S1193" s="9">
        <v>34.369999999999997</v>
      </c>
      <c r="T1193" s="3"/>
      <c r="U1193" s="13"/>
      <c r="V1193" s="4"/>
    </row>
    <row r="1194" spans="1:22">
      <c r="A1194" s="8" t="s">
        <v>3285</v>
      </c>
      <c r="B1194" s="8" t="s">
        <v>1044</v>
      </c>
      <c r="C1194" s="8" t="s">
        <v>28</v>
      </c>
      <c r="D1194" s="8" t="s">
        <v>10</v>
      </c>
      <c r="E1194" s="8" t="s">
        <v>1400</v>
      </c>
      <c r="F1194" s="8" t="s">
        <v>1375</v>
      </c>
      <c r="G1194" s="8"/>
      <c r="H1194" s="8">
        <v>12.05</v>
      </c>
      <c r="I1194" s="8">
        <v>0.42759999999999998</v>
      </c>
      <c r="J1194" s="8">
        <v>0.88200000000000001</v>
      </c>
      <c r="K1194" s="8" t="s">
        <v>1395</v>
      </c>
      <c r="L1194" s="8">
        <v>875</v>
      </c>
      <c r="M1194" s="8" t="s">
        <v>1426</v>
      </c>
      <c r="N1194" s="8" t="str">
        <f t="shared" si="18"/>
        <v>Under Review</v>
      </c>
      <c r="O1194" s="89" t="s">
        <v>952</v>
      </c>
      <c r="P1194" s="89" t="s">
        <v>952</v>
      </c>
      <c r="Q1194" s="8"/>
      <c r="R1194" s="8">
        <v>48</v>
      </c>
      <c r="S1194" s="8">
        <v>22.98</v>
      </c>
      <c r="T1194" s="2"/>
      <c r="U1194" s="12"/>
      <c r="V1194" s="4"/>
    </row>
    <row r="1195" spans="1:22">
      <c r="A1195" s="9" t="s">
        <v>3286</v>
      </c>
      <c r="B1195" s="9" t="s">
        <v>420</v>
      </c>
      <c r="C1195" s="9" t="s">
        <v>12</v>
      </c>
      <c r="D1195" s="9" t="s">
        <v>1360</v>
      </c>
      <c r="E1195" s="9" t="s">
        <v>1374</v>
      </c>
      <c r="F1195" s="9" t="s">
        <v>1384</v>
      </c>
      <c r="G1195" s="9">
        <v>10.91</v>
      </c>
      <c r="H1195" s="9">
        <v>14.45</v>
      </c>
      <c r="I1195" s="9">
        <v>0.1661</v>
      </c>
      <c r="J1195" s="9">
        <v>0.2072</v>
      </c>
      <c r="K1195" s="9" t="s">
        <v>1376</v>
      </c>
      <c r="L1195" s="9">
        <v>602</v>
      </c>
      <c r="M1195" s="9" t="s">
        <v>1381</v>
      </c>
      <c r="N1195" s="8" t="str">
        <f t="shared" si="18"/>
        <v xml:space="preserve">Rejected </v>
      </c>
      <c r="O1195" s="90" t="s">
        <v>888</v>
      </c>
      <c r="P1195" s="90" t="s">
        <v>888</v>
      </c>
      <c r="Q1195" s="9"/>
      <c r="R1195" s="9">
        <v>84</v>
      </c>
      <c r="S1195" s="9">
        <v>4.41</v>
      </c>
      <c r="T1195" s="3"/>
      <c r="U1195" s="13"/>
      <c r="V1195" s="4"/>
    </row>
    <row r="1196" spans="1:22">
      <c r="A1196" s="8" t="s">
        <v>3287</v>
      </c>
      <c r="B1196" s="8" t="s">
        <v>928</v>
      </c>
      <c r="C1196" s="8" t="s">
        <v>41</v>
      </c>
      <c r="D1196" s="8" t="s">
        <v>1360</v>
      </c>
      <c r="E1196" s="8" t="s">
        <v>1411</v>
      </c>
      <c r="F1196" s="8" t="s">
        <v>1375</v>
      </c>
      <c r="G1196" s="8">
        <v>71.38</v>
      </c>
      <c r="H1196" s="8">
        <v>7.99</v>
      </c>
      <c r="I1196" s="8">
        <v>0.75049999999999994</v>
      </c>
      <c r="J1196" s="8">
        <v>0.59660000000000002</v>
      </c>
      <c r="K1196" s="8" t="s">
        <v>1358</v>
      </c>
      <c r="L1196" s="8">
        <v>596</v>
      </c>
      <c r="M1196" s="8" t="s">
        <v>1386</v>
      </c>
      <c r="N1196" s="8" t="str">
        <f t="shared" si="18"/>
        <v>Rejected</v>
      </c>
      <c r="O1196" s="89" t="s">
        <v>2141</v>
      </c>
      <c r="P1196" s="89" t="s">
        <v>2141</v>
      </c>
      <c r="Q1196" s="8"/>
      <c r="R1196" s="8">
        <v>240</v>
      </c>
      <c r="S1196" s="8">
        <v>66.099999999999994</v>
      </c>
      <c r="T1196" s="2"/>
      <c r="U1196" s="12"/>
      <c r="V1196" s="4"/>
    </row>
    <row r="1197" spans="1:22">
      <c r="A1197" s="9" t="s">
        <v>3288</v>
      </c>
      <c r="B1197" s="9" t="s">
        <v>753</v>
      </c>
      <c r="C1197" s="9" t="s">
        <v>7</v>
      </c>
      <c r="D1197" s="9" t="s">
        <v>10</v>
      </c>
      <c r="E1197" s="9" t="s">
        <v>1389</v>
      </c>
      <c r="F1197" s="9" t="s">
        <v>1384</v>
      </c>
      <c r="G1197" s="9">
        <v>97.8</v>
      </c>
      <c r="H1197" s="9">
        <v>16.86</v>
      </c>
      <c r="I1197" s="9">
        <v>0.78010000000000002</v>
      </c>
      <c r="J1197" s="9">
        <v>1.4240999999999999</v>
      </c>
      <c r="K1197" s="9" t="s">
        <v>1376</v>
      </c>
      <c r="L1197" s="9">
        <v>669</v>
      </c>
      <c r="M1197" s="9" t="s">
        <v>1396</v>
      </c>
      <c r="N1197" s="8" t="str">
        <f t="shared" si="18"/>
        <v>Approved</v>
      </c>
      <c r="O1197" s="90" t="s">
        <v>479</v>
      </c>
      <c r="P1197" s="90" t="s">
        <v>479</v>
      </c>
      <c r="Q1197" s="9" t="s">
        <v>3289</v>
      </c>
      <c r="R1197" s="9">
        <v>240</v>
      </c>
      <c r="S1197" s="9">
        <v>72.13</v>
      </c>
      <c r="T1197" s="3"/>
      <c r="U1197" s="13"/>
      <c r="V1197" s="4"/>
    </row>
    <row r="1198" spans="1:22">
      <c r="A1198" s="8" t="s">
        <v>3290</v>
      </c>
      <c r="B1198" s="8" t="s">
        <v>909</v>
      </c>
      <c r="C1198" s="8" t="s">
        <v>12</v>
      </c>
      <c r="D1198" s="8" t="s">
        <v>10</v>
      </c>
      <c r="E1198" s="8" t="s">
        <v>1411</v>
      </c>
      <c r="F1198" s="8" t="s">
        <v>1390</v>
      </c>
      <c r="G1198" s="8">
        <v>44.35</v>
      </c>
      <c r="H1198" s="8">
        <v>14.3</v>
      </c>
      <c r="I1198" s="8">
        <v>0.57950000000000002</v>
      </c>
      <c r="J1198" s="8">
        <v>1.5222</v>
      </c>
      <c r="K1198" s="8" t="s">
        <v>1395</v>
      </c>
      <c r="L1198" s="8">
        <v>698</v>
      </c>
      <c r="M1198" s="8" t="s">
        <v>1381</v>
      </c>
      <c r="N1198" s="8" t="str">
        <f t="shared" si="18"/>
        <v xml:space="preserve">Rejected </v>
      </c>
      <c r="O1198" s="89" t="s">
        <v>3279</v>
      </c>
      <c r="P1198" s="89" t="s">
        <v>3279</v>
      </c>
      <c r="Q1198" s="8"/>
      <c r="R1198" s="8">
        <v>36</v>
      </c>
      <c r="S1198" s="8">
        <v>34.75</v>
      </c>
      <c r="T1198" s="2"/>
      <c r="U1198" s="12"/>
      <c r="V1198" s="4"/>
    </row>
    <row r="1199" spans="1:22">
      <c r="A1199" s="9" t="s">
        <v>3291</v>
      </c>
      <c r="B1199" s="9" t="s">
        <v>792</v>
      </c>
      <c r="C1199" s="9" t="s">
        <v>24</v>
      </c>
      <c r="D1199" s="9" t="s">
        <v>31</v>
      </c>
      <c r="E1199" s="9" t="s">
        <v>1400</v>
      </c>
      <c r="F1199" s="9" t="s">
        <v>1375</v>
      </c>
      <c r="G1199" s="9">
        <v>57.88</v>
      </c>
      <c r="H1199" s="9">
        <v>17.559999999999999</v>
      </c>
      <c r="I1199" s="9">
        <v>1.1486000000000001</v>
      </c>
      <c r="J1199" s="9">
        <v>1.0266</v>
      </c>
      <c r="K1199" s="9" t="s">
        <v>1376</v>
      </c>
      <c r="L1199" s="9">
        <v>858</v>
      </c>
      <c r="M1199" s="9" t="s">
        <v>1426</v>
      </c>
      <c r="N1199" s="8" t="str">
        <f t="shared" si="18"/>
        <v>Under Review</v>
      </c>
      <c r="O1199" s="90" t="s">
        <v>2000</v>
      </c>
      <c r="P1199" s="90" t="s">
        <v>2000</v>
      </c>
      <c r="Q1199" s="9"/>
      <c r="R1199" s="9">
        <v>120</v>
      </c>
      <c r="S1199" s="9">
        <v>9.0500000000000007</v>
      </c>
      <c r="T1199" s="3"/>
      <c r="U1199" s="13"/>
      <c r="V1199" s="4"/>
    </row>
    <row r="1200" spans="1:22">
      <c r="A1200" s="8" t="s">
        <v>3292</v>
      </c>
      <c r="B1200" s="8" t="s">
        <v>538</v>
      </c>
      <c r="C1200" s="8" t="s">
        <v>35</v>
      </c>
      <c r="D1200" s="8" t="s">
        <v>1360</v>
      </c>
      <c r="E1200" s="8" t="s">
        <v>1400</v>
      </c>
      <c r="F1200" s="8" t="s">
        <v>1390</v>
      </c>
      <c r="G1200" s="8">
        <v>66.53</v>
      </c>
      <c r="H1200" s="8">
        <v>11.41</v>
      </c>
      <c r="I1200" s="8">
        <v>1.2756000000000001</v>
      </c>
      <c r="J1200" s="8">
        <v>1.1535</v>
      </c>
      <c r="K1200" s="8" t="s">
        <v>1376</v>
      </c>
      <c r="L1200" s="8">
        <v>639</v>
      </c>
      <c r="M1200" s="8" t="s">
        <v>1381</v>
      </c>
      <c r="N1200" s="8" t="str">
        <f t="shared" si="18"/>
        <v xml:space="preserve">Rejected </v>
      </c>
      <c r="O1200" s="89" t="s">
        <v>2480</v>
      </c>
      <c r="P1200" s="89" t="s">
        <v>2480</v>
      </c>
      <c r="Q1200" s="8"/>
      <c r="R1200" s="8">
        <v>84</v>
      </c>
      <c r="S1200" s="8">
        <v>40.659999999999997</v>
      </c>
      <c r="T1200" s="2"/>
      <c r="U1200" s="12"/>
      <c r="V1200" s="4"/>
    </row>
    <row r="1201" spans="1:22">
      <c r="A1201" s="9" t="s">
        <v>3293</v>
      </c>
      <c r="B1201" s="9" t="s">
        <v>696</v>
      </c>
      <c r="C1201" s="9" t="s">
        <v>20</v>
      </c>
      <c r="D1201" s="9" t="s">
        <v>10</v>
      </c>
      <c r="E1201" s="9" t="s">
        <v>1411</v>
      </c>
      <c r="F1201" s="9" t="s">
        <v>1375</v>
      </c>
      <c r="G1201" s="9">
        <v>96.21</v>
      </c>
      <c r="H1201" s="9">
        <v>9.7899999999999991</v>
      </c>
      <c r="I1201" s="9">
        <v>0.53549999999999998</v>
      </c>
      <c r="J1201" s="9">
        <v>4.4302999999999999</v>
      </c>
      <c r="K1201" s="9" t="s">
        <v>1412</v>
      </c>
      <c r="L1201" s="9">
        <v>677</v>
      </c>
      <c r="M1201" s="9" t="s">
        <v>1403</v>
      </c>
      <c r="N1201" s="8" t="str">
        <f t="shared" si="18"/>
        <v>Approved</v>
      </c>
      <c r="O1201" s="90" t="s">
        <v>2960</v>
      </c>
      <c r="P1201" s="90" t="s">
        <v>2960</v>
      </c>
      <c r="Q1201" s="9" t="s">
        <v>2592</v>
      </c>
      <c r="R1201" s="9">
        <v>24</v>
      </c>
      <c r="S1201" s="9">
        <v>67.290000000000006</v>
      </c>
      <c r="T1201" s="3"/>
      <c r="U1201" s="13"/>
      <c r="V1201" s="4"/>
    </row>
    <row r="1202" spans="1:22">
      <c r="A1202" s="8" t="s">
        <v>3294</v>
      </c>
      <c r="B1202" s="8" t="s">
        <v>1171</v>
      </c>
      <c r="C1202" s="8" t="s">
        <v>20</v>
      </c>
      <c r="D1202" s="8" t="s">
        <v>1360</v>
      </c>
      <c r="E1202" s="8" t="s">
        <v>1389</v>
      </c>
      <c r="F1202" s="8" t="s">
        <v>1375</v>
      </c>
      <c r="G1202" s="8">
        <v>9.9600000000000009</v>
      </c>
      <c r="H1202" s="8">
        <v>15.6</v>
      </c>
      <c r="I1202" s="8">
        <v>6.0100000000000001E-2</v>
      </c>
      <c r="J1202" s="8">
        <v>0.1956</v>
      </c>
      <c r="K1202" s="8" t="s">
        <v>1412</v>
      </c>
      <c r="L1202" s="8">
        <v>684</v>
      </c>
      <c r="M1202" s="8" t="s">
        <v>1403</v>
      </c>
      <c r="N1202" s="8" t="str">
        <f t="shared" si="18"/>
        <v>Approved</v>
      </c>
      <c r="O1202" s="89" t="s">
        <v>2098</v>
      </c>
      <c r="P1202" s="89" t="s">
        <v>2098</v>
      </c>
      <c r="Q1202" s="8" t="s">
        <v>3295</v>
      </c>
      <c r="R1202" s="8">
        <v>84</v>
      </c>
      <c r="S1202" s="8">
        <v>4.66</v>
      </c>
      <c r="T1202" s="2"/>
      <c r="U1202" s="12"/>
      <c r="V1202" s="4"/>
    </row>
    <row r="1203" spans="1:22">
      <c r="A1203" s="9" t="s">
        <v>3296</v>
      </c>
      <c r="B1203" s="9" t="s">
        <v>1282</v>
      </c>
      <c r="C1203" s="9" t="s">
        <v>20</v>
      </c>
      <c r="D1203" s="9" t="s">
        <v>31</v>
      </c>
      <c r="E1203" s="9" t="s">
        <v>1408</v>
      </c>
      <c r="F1203" s="9" t="s">
        <v>1375</v>
      </c>
      <c r="G1203" s="9">
        <v>84.81</v>
      </c>
      <c r="H1203" s="9">
        <v>11.78</v>
      </c>
      <c r="I1203" s="9">
        <v>1.3491</v>
      </c>
      <c r="J1203" s="9">
        <v>1.4872000000000001</v>
      </c>
      <c r="K1203" s="9" t="s">
        <v>1358</v>
      </c>
      <c r="L1203" s="9">
        <v>788</v>
      </c>
      <c r="M1203" s="9" t="s">
        <v>1426</v>
      </c>
      <c r="N1203" s="8" t="str">
        <f t="shared" si="18"/>
        <v>Under Review</v>
      </c>
      <c r="O1203" s="90" t="s">
        <v>1913</v>
      </c>
      <c r="P1203" s="90" t="s">
        <v>1913</v>
      </c>
      <c r="Q1203" s="9"/>
      <c r="R1203" s="9">
        <v>84</v>
      </c>
      <c r="S1203" s="9">
        <v>55.36</v>
      </c>
      <c r="T1203" s="3"/>
      <c r="U1203" s="13"/>
      <c r="V1203" s="4"/>
    </row>
    <row r="1204" spans="1:22">
      <c r="A1204" s="8" t="s">
        <v>3297</v>
      </c>
      <c r="B1204" s="8" t="s">
        <v>1074</v>
      </c>
      <c r="C1204" s="8" t="s">
        <v>41</v>
      </c>
      <c r="D1204" s="8" t="s">
        <v>10</v>
      </c>
      <c r="E1204" s="8" t="s">
        <v>1400</v>
      </c>
      <c r="F1204" s="8" t="s">
        <v>1384</v>
      </c>
      <c r="G1204" s="8">
        <v>44.75</v>
      </c>
      <c r="H1204" s="8">
        <v>17.93</v>
      </c>
      <c r="I1204" s="8">
        <v>0.82620000000000005</v>
      </c>
      <c r="J1204" s="8">
        <v>2.2326000000000001</v>
      </c>
      <c r="K1204" s="8" t="s">
        <v>1358</v>
      </c>
      <c r="L1204" s="8">
        <v>740</v>
      </c>
      <c r="M1204" s="8" t="s">
        <v>1381</v>
      </c>
      <c r="N1204" s="8" t="str">
        <f t="shared" si="18"/>
        <v xml:space="preserve">Rejected </v>
      </c>
      <c r="O1204" s="89" t="s">
        <v>3298</v>
      </c>
      <c r="P1204" s="89" t="s">
        <v>3298</v>
      </c>
      <c r="Q1204" s="8"/>
      <c r="R1204" s="8">
        <v>24</v>
      </c>
      <c r="S1204" s="8">
        <v>19.86</v>
      </c>
      <c r="T1204" s="2"/>
      <c r="U1204" s="12"/>
      <c r="V1204" s="4"/>
    </row>
    <row r="1205" spans="1:22">
      <c r="A1205" s="9" t="s">
        <v>3299</v>
      </c>
      <c r="B1205" s="9" t="s">
        <v>1318</v>
      </c>
      <c r="C1205" s="9" t="s">
        <v>24</v>
      </c>
      <c r="D1205" s="9" t="s">
        <v>10</v>
      </c>
      <c r="E1205" s="9" t="s">
        <v>1389</v>
      </c>
      <c r="F1205" s="9" t="s">
        <v>1375</v>
      </c>
      <c r="G1205" s="9">
        <v>83.94</v>
      </c>
      <c r="H1205" s="9">
        <v>11.75</v>
      </c>
      <c r="I1205" s="9">
        <v>1.5395000000000001</v>
      </c>
      <c r="J1205" s="9">
        <v>1.8566</v>
      </c>
      <c r="K1205" s="9" t="s">
        <v>1358</v>
      </c>
      <c r="L1205" s="9">
        <v>838</v>
      </c>
      <c r="M1205" s="9" t="s">
        <v>1386</v>
      </c>
      <c r="N1205" s="8" t="str">
        <f t="shared" si="18"/>
        <v>Rejected</v>
      </c>
      <c r="O1205" s="90" t="s">
        <v>1397</v>
      </c>
      <c r="P1205" s="90" t="s">
        <v>1397</v>
      </c>
      <c r="Q1205" s="9"/>
      <c r="R1205" s="9">
        <v>60</v>
      </c>
      <c r="S1205" s="9">
        <v>66.25</v>
      </c>
      <c r="T1205" s="3"/>
      <c r="U1205" s="13"/>
      <c r="V1205" s="4"/>
    </row>
    <row r="1206" spans="1:22">
      <c r="A1206" s="8" t="s">
        <v>3300</v>
      </c>
      <c r="B1206" s="8" t="s">
        <v>265</v>
      </c>
      <c r="C1206" s="8" t="s">
        <v>41</v>
      </c>
      <c r="D1206" s="8" t="s">
        <v>1360</v>
      </c>
      <c r="E1206" s="8" t="s">
        <v>1411</v>
      </c>
      <c r="F1206" s="8" t="s">
        <v>1375</v>
      </c>
      <c r="G1206" s="8">
        <v>29.57</v>
      </c>
      <c r="H1206" s="8">
        <v>10.16</v>
      </c>
      <c r="I1206" s="8">
        <v>0.23710000000000001</v>
      </c>
      <c r="J1206" s="8">
        <v>2.6019000000000001</v>
      </c>
      <c r="K1206" s="8" t="s">
        <v>1395</v>
      </c>
      <c r="L1206" s="8">
        <v>755</v>
      </c>
      <c r="M1206" s="8" t="s">
        <v>1377</v>
      </c>
      <c r="N1206" s="8" t="str">
        <f t="shared" si="18"/>
        <v>Approved</v>
      </c>
      <c r="O1206" s="89" t="s">
        <v>2912</v>
      </c>
      <c r="P1206" s="89" t="s">
        <v>2912</v>
      </c>
      <c r="Q1206" s="8" t="s">
        <v>2531</v>
      </c>
      <c r="R1206" s="8">
        <v>12</v>
      </c>
      <c r="S1206" s="8">
        <v>21.79</v>
      </c>
      <c r="T1206" s="2"/>
      <c r="U1206" s="12"/>
      <c r="V1206" s="4"/>
    </row>
    <row r="1207" spans="1:22">
      <c r="A1207" s="9" t="s">
        <v>3301</v>
      </c>
      <c r="B1207" s="9" t="s">
        <v>623</v>
      </c>
      <c r="C1207" s="9" t="s">
        <v>16</v>
      </c>
      <c r="D1207" s="9" t="s">
        <v>10</v>
      </c>
      <c r="E1207" s="9" t="s">
        <v>1411</v>
      </c>
      <c r="F1207" s="9" t="s">
        <v>1384</v>
      </c>
      <c r="G1207" s="9">
        <v>42.15</v>
      </c>
      <c r="H1207" s="9">
        <v>8.85</v>
      </c>
      <c r="I1207" s="9">
        <v>0.68259999999999998</v>
      </c>
      <c r="J1207" s="9">
        <v>0.53049999999999997</v>
      </c>
      <c r="K1207" s="9" t="s">
        <v>1376</v>
      </c>
      <c r="L1207" s="9">
        <v>668</v>
      </c>
      <c r="M1207" s="9" t="s">
        <v>1377</v>
      </c>
      <c r="N1207" s="8" t="str">
        <f t="shared" si="18"/>
        <v>Approved</v>
      </c>
      <c r="O1207" s="90" t="s">
        <v>2633</v>
      </c>
      <c r="P1207" s="90" t="s">
        <v>2633</v>
      </c>
      <c r="Q1207" s="9" t="s">
        <v>382</v>
      </c>
      <c r="R1207" s="9">
        <v>120</v>
      </c>
      <c r="S1207" s="9">
        <v>9.2100000000000009</v>
      </c>
      <c r="T1207" s="3"/>
      <c r="U1207" s="13"/>
      <c r="V1207" s="4"/>
    </row>
    <row r="1208" spans="1:22">
      <c r="A1208" s="8" t="s">
        <v>3302</v>
      </c>
      <c r="B1208" s="8" t="s">
        <v>429</v>
      </c>
      <c r="C1208" s="8" t="s">
        <v>24</v>
      </c>
      <c r="D1208" s="8" t="s">
        <v>1360</v>
      </c>
      <c r="E1208" s="8" t="s">
        <v>1380</v>
      </c>
      <c r="F1208" s="8" t="s">
        <v>1384</v>
      </c>
      <c r="G1208" s="8">
        <v>79.55</v>
      </c>
      <c r="H1208" s="8">
        <v>8.9700000000000006</v>
      </c>
      <c r="I1208" s="8">
        <v>1.2318</v>
      </c>
      <c r="J1208" s="8">
        <v>1.9784999999999999</v>
      </c>
      <c r="K1208" s="8" t="s">
        <v>1412</v>
      </c>
      <c r="L1208" s="8">
        <v>864</v>
      </c>
      <c r="M1208" s="8" t="s">
        <v>1403</v>
      </c>
      <c r="N1208" s="8" t="str">
        <f t="shared" si="18"/>
        <v>Approved</v>
      </c>
      <c r="O1208" s="89" t="s">
        <v>2052</v>
      </c>
      <c r="P1208" s="89" t="s">
        <v>2052</v>
      </c>
      <c r="Q1208" s="8" t="s">
        <v>1981</v>
      </c>
      <c r="R1208" s="8">
        <v>48</v>
      </c>
      <c r="S1208" s="8">
        <v>68.790000000000006</v>
      </c>
      <c r="T1208" s="2"/>
      <c r="U1208" s="12"/>
      <c r="V1208" s="4"/>
    </row>
    <row r="1209" spans="1:22">
      <c r="A1209" s="9" t="s">
        <v>3303</v>
      </c>
      <c r="B1209" s="9" t="s">
        <v>674</v>
      </c>
      <c r="C1209" s="9" t="s">
        <v>38</v>
      </c>
      <c r="D1209" s="9" t="s">
        <v>1360</v>
      </c>
      <c r="E1209" s="9" t="s">
        <v>1400</v>
      </c>
      <c r="F1209" s="9" t="s">
        <v>1375</v>
      </c>
      <c r="G1209" s="9">
        <v>36.450000000000003</v>
      </c>
      <c r="H1209" s="9">
        <v>8.5299999999999994</v>
      </c>
      <c r="I1209" s="9">
        <v>0.65480000000000005</v>
      </c>
      <c r="J1209" s="9">
        <v>1.6574</v>
      </c>
      <c r="K1209" s="9" t="s">
        <v>1412</v>
      </c>
      <c r="L1209" s="9">
        <v>643</v>
      </c>
      <c r="M1209" s="9" t="s">
        <v>1386</v>
      </c>
      <c r="N1209" s="8" t="str">
        <f t="shared" si="18"/>
        <v>Rejected</v>
      </c>
      <c r="O1209" s="90" t="s">
        <v>1841</v>
      </c>
      <c r="P1209" s="90" t="s">
        <v>1841</v>
      </c>
      <c r="Q1209" s="9"/>
      <c r="R1209" s="9">
        <v>24</v>
      </c>
      <c r="S1209" s="9">
        <v>12.2</v>
      </c>
      <c r="T1209" s="3"/>
      <c r="U1209" s="13"/>
      <c r="V1209" s="4"/>
    </row>
    <row r="1210" spans="1:22">
      <c r="A1210" s="8" t="s">
        <v>3304</v>
      </c>
      <c r="B1210" s="8" t="s">
        <v>110</v>
      </c>
      <c r="C1210" s="8" t="s">
        <v>41</v>
      </c>
      <c r="D1210" s="8" t="s">
        <v>1360</v>
      </c>
      <c r="E1210" s="8" t="s">
        <v>1389</v>
      </c>
      <c r="F1210" s="8" t="s">
        <v>1384</v>
      </c>
      <c r="G1210" s="8">
        <v>77.91</v>
      </c>
      <c r="H1210" s="8">
        <v>12.54</v>
      </c>
      <c r="I1210" s="8">
        <v>1.3846000000000001</v>
      </c>
      <c r="J1210" s="8">
        <v>1.3978999999999999</v>
      </c>
      <c r="K1210" s="8" t="s">
        <v>1376</v>
      </c>
      <c r="L1210" s="8">
        <v>880</v>
      </c>
      <c r="M1210" s="8" t="s">
        <v>1426</v>
      </c>
      <c r="N1210" s="8" t="str">
        <f t="shared" si="18"/>
        <v>Under Review</v>
      </c>
      <c r="O1210" s="89" t="s">
        <v>2465</v>
      </c>
      <c r="P1210" s="89" t="s">
        <v>2465</v>
      </c>
      <c r="Q1210" s="8"/>
      <c r="R1210" s="8">
        <v>84</v>
      </c>
      <c r="S1210" s="8">
        <v>65.31</v>
      </c>
      <c r="T1210" s="2"/>
      <c r="U1210" s="12"/>
      <c r="V1210" s="4"/>
    </row>
    <row r="1211" spans="1:22">
      <c r="A1211" s="9" t="s">
        <v>3305</v>
      </c>
      <c r="B1211" s="9" t="s">
        <v>840</v>
      </c>
      <c r="C1211" s="9" t="s">
        <v>32</v>
      </c>
      <c r="D1211" s="9" t="s">
        <v>1360</v>
      </c>
      <c r="E1211" s="9" t="s">
        <v>1400</v>
      </c>
      <c r="F1211" s="9" t="s">
        <v>1384</v>
      </c>
      <c r="G1211" s="9">
        <v>38.58</v>
      </c>
      <c r="H1211" s="9">
        <v>13.93</v>
      </c>
      <c r="I1211" s="9">
        <v>0.62719999999999998</v>
      </c>
      <c r="J1211" s="9">
        <v>0.59740000000000004</v>
      </c>
      <c r="K1211" s="9" t="s">
        <v>1358</v>
      </c>
      <c r="L1211" s="9">
        <v>638</v>
      </c>
      <c r="M1211" s="9" t="s">
        <v>1381</v>
      </c>
      <c r="N1211" s="8" t="str">
        <f t="shared" si="18"/>
        <v xml:space="preserve">Rejected </v>
      </c>
      <c r="O1211" s="90" t="s">
        <v>3166</v>
      </c>
      <c r="P1211" s="90" t="s">
        <v>3166</v>
      </c>
      <c r="Q1211" s="9"/>
      <c r="R1211" s="9">
        <v>120</v>
      </c>
      <c r="S1211" s="9">
        <v>15.53</v>
      </c>
      <c r="T1211" s="3"/>
      <c r="U1211" s="13"/>
      <c r="V1211" s="4"/>
    </row>
    <row r="1212" spans="1:22">
      <c r="A1212" s="8" t="s">
        <v>3306</v>
      </c>
      <c r="B1212" s="8" t="s">
        <v>755</v>
      </c>
      <c r="C1212" s="8" t="s">
        <v>35</v>
      </c>
      <c r="D1212" s="8" t="s">
        <v>44</v>
      </c>
      <c r="E1212" s="8" t="s">
        <v>1408</v>
      </c>
      <c r="F1212" s="8" t="s">
        <v>1384</v>
      </c>
      <c r="G1212" s="8">
        <v>30.56</v>
      </c>
      <c r="H1212" s="8">
        <v>9.8800000000000008</v>
      </c>
      <c r="I1212" s="8">
        <v>0.54630000000000001</v>
      </c>
      <c r="J1212" s="8">
        <v>0.29249999999999998</v>
      </c>
      <c r="K1212" s="8" t="s">
        <v>1412</v>
      </c>
      <c r="L1212" s="8">
        <v>580</v>
      </c>
      <c r="M1212" s="8" t="s">
        <v>1396</v>
      </c>
      <c r="N1212" s="8" t="str">
        <f t="shared" si="18"/>
        <v>Approved</v>
      </c>
      <c r="O1212" s="89" t="s">
        <v>1688</v>
      </c>
      <c r="P1212" s="89" t="s">
        <v>1688</v>
      </c>
      <c r="Q1212" s="8" t="s">
        <v>831</v>
      </c>
      <c r="R1212" s="8">
        <v>240</v>
      </c>
      <c r="S1212" s="8">
        <v>23.88</v>
      </c>
      <c r="T1212" s="2"/>
      <c r="U1212" s="12"/>
      <c r="V1212" s="4"/>
    </row>
    <row r="1213" spans="1:22">
      <c r="A1213" s="9" t="s">
        <v>3307</v>
      </c>
      <c r="B1213" s="9" t="s">
        <v>380</v>
      </c>
      <c r="C1213" s="9" t="s">
        <v>24</v>
      </c>
      <c r="D1213" s="9" t="s">
        <v>31</v>
      </c>
      <c r="E1213" s="9" t="s">
        <v>1374</v>
      </c>
      <c r="F1213" s="9" t="s">
        <v>1375</v>
      </c>
      <c r="G1213" s="9">
        <v>87.63</v>
      </c>
      <c r="H1213" s="9">
        <v>9.0500000000000007</v>
      </c>
      <c r="I1213" s="9">
        <v>1.1393</v>
      </c>
      <c r="J1213" s="9">
        <v>0.79120000000000001</v>
      </c>
      <c r="K1213" s="9" t="s">
        <v>1395</v>
      </c>
      <c r="L1213" s="9">
        <v>755</v>
      </c>
      <c r="M1213" s="9" t="s">
        <v>1403</v>
      </c>
      <c r="N1213" s="8" t="str">
        <f t="shared" si="18"/>
        <v>Approved</v>
      </c>
      <c r="O1213" s="90" t="s">
        <v>2971</v>
      </c>
      <c r="P1213" s="90" t="s">
        <v>2971</v>
      </c>
      <c r="Q1213" s="9" t="s">
        <v>3308</v>
      </c>
      <c r="R1213" s="9">
        <v>240</v>
      </c>
      <c r="S1213" s="9">
        <v>43.68</v>
      </c>
      <c r="T1213" s="3"/>
      <c r="U1213" s="13"/>
      <c r="V1213" s="4"/>
    </row>
    <row r="1214" spans="1:22">
      <c r="A1214" s="8" t="s">
        <v>3309</v>
      </c>
      <c r="B1214" s="8" t="s">
        <v>445</v>
      </c>
      <c r="C1214" s="8" t="s">
        <v>28</v>
      </c>
      <c r="D1214" s="8" t="s">
        <v>31</v>
      </c>
      <c r="E1214" s="8" t="s">
        <v>1400</v>
      </c>
      <c r="F1214" s="8" t="s">
        <v>1390</v>
      </c>
      <c r="G1214" s="8">
        <v>74.150000000000006</v>
      </c>
      <c r="H1214" s="8">
        <v>15.05</v>
      </c>
      <c r="I1214" s="8">
        <v>0.69599999999999995</v>
      </c>
      <c r="J1214" s="8">
        <v>2.0655000000000001</v>
      </c>
      <c r="K1214" s="8" t="s">
        <v>1395</v>
      </c>
      <c r="L1214" s="8">
        <v>679</v>
      </c>
      <c r="M1214" s="8" t="s">
        <v>1426</v>
      </c>
      <c r="N1214" s="8" t="str">
        <f t="shared" si="18"/>
        <v>Under Review</v>
      </c>
      <c r="O1214" s="89" t="s">
        <v>3310</v>
      </c>
      <c r="P1214" s="89" t="s">
        <v>3310</v>
      </c>
      <c r="Q1214" s="8"/>
      <c r="R1214" s="8">
        <v>48</v>
      </c>
      <c r="S1214" s="8">
        <v>14.63</v>
      </c>
      <c r="T1214" s="2"/>
      <c r="U1214" s="12"/>
      <c r="V1214" s="4"/>
    </row>
    <row r="1215" spans="1:22">
      <c r="A1215" s="9" t="s">
        <v>3311</v>
      </c>
      <c r="B1215" s="9" t="s">
        <v>811</v>
      </c>
      <c r="C1215" s="9" t="s">
        <v>38</v>
      </c>
      <c r="D1215" s="9" t="s">
        <v>44</v>
      </c>
      <c r="E1215" s="9" t="s">
        <v>1411</v>
      </c>
      <c r="F1215" s="9" t="s">
        <v>1375</v>
      </c>
      <c r="G1215" s="9">
        <v>22.15</v>
      </c>
      <c r="H1215" s="9">
        <v>15.07</v>
      </c>
      <c r="I1215" s="9">
        <v>0.2069</v>
      </c>
      <c r="J1215" s="9">
        <v>0.42830000000000001</v>
      </c>
      <c r="K1215" s="9" t="s">
        <v>1412</v>
      </c>
      <c r="L1215" s="9">
        <v>845</v>
      </c>
      <c r="M1215" s="9" t="s">
        <v>1386</v>
      </c>
      <c r="N1215" s="8" t="str">
        <f t="shared" si="18"/>
        <v>Rejected</v>
      </c>
      <c r="O1215" s="90" t="s">
        <v>3312</v>
      </c>
      <c r="P1215" s="90" t="s">
        <v>3312</v>
      </c>
      <c r="Q1215" s="9"/>
      <c r="R1215" s="9">
        <v>84</v>
      </c>
      <c r="S1215" s="9">
        <v>11.54</v>
      </c>
      <c r="T1215" s="3"/>
      <c r="U1215" s="13"/>
      <c r="V1215" s="4"/>
    </row>
    <row r="1216" spans="1:22">
      <c r="A1216" s="8" t="s">
        <v>3313</v>
      </c>
      <c r="B1216" s="8" t="s">
        <v>361</v>
      </c>
      <c r="C1216" s="8" t="s">
        <v>7</v>
      </c>
      <c r="D1216" s="8" t="s">
        <v>23</v>
      </c>
      <c r="E1216" s="8" t="s">
        <v>1408</v>
      </c>
      <c r="F1216" s="8" t="s">
        <v>1390</v>
      </c>
      <c r="G1216" s="8">
        <v>6.11</v>
      </c>
      <c r="H1216" s="8">
        <v>15.16</v>
      </c>
      <c r="I1216" s="8">
        <v>7.46E-2</v>
      </c>
      <c r="J1216" s="8">
        <v>0.17050000000000001</v>
      </c>
      <c r="K1216" s="8" t="s">
        <v>1385</v>
      </c>
      <c r="L1216" s="8">
        <v>686</v>
      </c>
      <c r="M1216" s="8" t="s">
        <v>1426</v>
      </c>
      <c r="N1216" s="8" t="str">
        <f t="shared" si="18"/>
        <v>Under Review</v>
      </c>
      <c r="O1216" s="89" t="s">
        <v>1433</v>
      </c>
      <c r="P1216" s="89" t="s">
        <v>1433</v>
      </c>
      <c r="Q1216" s="8"/>
      <c r="R1216" s="8">
        <v>48</v>
      </c>
      <c r="S1216" s="8">
        <v>0</v>
      </c>
      <c r="T1216" s="2"/>
      <c r="U1216" s="12"/>
      <c r="V1216" s="4"/>
    </row>
    <row r="1217" spans="1:22">
      <c r="A1217" s="9" t="s">
        <v>3314</v>
      </c>
      <c r="B1217" s="9" t="s">
        <v>1312</v>
      </c>
      <c r="C1217" s="9" t="s">
        <v>12</v>
      </c>
      <c r="D1217" s="9" t="s">
        <v>31</v>
      </c>
      <c r="E1217" s="9" t="s">
        <v>1389</v>
      </c>
      <c r="F1217" s="9" t="s">
        <v>1375</v>
      </c>
      <c r="G1217" s="9">
        <v>48.66</v>
      </c>
      <c r="H1217" s="9">
        <v>14.44</v>
      </c>
      <c r="I1217" s="9">
        <v>0.93330000000000002</v>
      </c>
      <c r="J1217" s="9">
        <v>4.3791000000000002</v>
      </c>
      <c r="K1217" s="9" t="s">
        <v>1376</v>
      </c>
      <c r="L1217" s="9">
        <v>872</v>
      </c>
      <c r="M1217" s="9" t="s">
        <v>1403</v>
      </c>
      <c r="N1217" s="8" t="str">
        <f t="shared" si="18"/>
        <v>Approved</v>
      </c>
      <c r="O1217" s="90" t="s">
        <v>1088</v>
      </c>
      <c r="P1217" s="90" t="s">
        <v>1088</v>
      </c>
      <c r="Q1217" s="9" t="s">
        <v>1570</v>
      </c>
      <c r="R1217" s="9">
        <v>12</v>
      </c>
      <c r="S1217" s="9">
        <v>23.73</v>
      </c>
      <c r="T1217" s="3"/>
      <c r="U1217" s="13"/>
      <c r="V1217" s="4"/>
    </row>
    <row r="1218" spans="1:22">
      <c r="A1218" s="8" t="s">
        <v>3315</v>
      </c>
      <c r="B1218" s="8" t="s">
        <v>946</v>
      </c>
      <c r="C1218" s="8" t="s">
        <v>38</v>
      </c>
      <c r="D1218" s="8" t="s">
        <v>31</v>
      </c>
      <c r="E1218" s="8" t="s">
        <v>1400</v>
      </c>
      <c r="F1218" s="8" t="s">
        <v>1375</v>
      </c>
      <c r="G1218" s="8">
        <v>13.76</v>
      </c>
      <c r="H1218" s="8">
        <v>16.73</v>
      </c>
      <c r="I1218" s="8">
        <v>0.1527</v>
      </c>
      <c r="J1218" s="8">
        <v>0.19900000000000001</v>
      </c>
      <c r="K1218" s="8" t="s">
        <v>1385</v>
      </c>
      <c r="L1218" s="8">
        <v>703</v>
      </c>
      <c r="M1218" s="8" t="s">
        <v>1386</v>
      </c>
      <c r="N1218" s="8" t="str">
        <f t="shared" si="18"/>
        <v>Rejected</v>
      </c>
      <c r="O1218" s="89" t="s">
        <v>436</v>
      </c>
      <c r="P1218" s="89" t="s">
        <v>436</v>
      </c>
      <c r="Q1218" s="8"/>
      <c r="R1218" s="8">
        <v>240</v>
      </c>
      <c r="S1218" s="8">
        <v>0</v>
      </c>
      <c r="T1218" s="2"/>
      <c r="U1218" s="12"/>
      <c r="V1218" s="4"/>
    </row>
    <row r="1219" spans="1:22">
      <c r="A1219" s="9" t="s">
        <v>3316</v>
      </c>
      <c r="B1219" s="9" t="s">
        <v>435</v>
      </c>
      <c r="C1219" s="9" t="s">
        <v>12</v>
      </c>
      <c r="D1219" s="9" t="s">
        <v>31</v>
      </c>
      <c r="E1219" s="9" t="s">
        <v>1408</v>
      </c>
      <c r="F1219" s="9" t="s">
        <v>1384</v>
      </c>
      <c r="G1219" s="9">
        <v>70.97</v>
      </c>
      <c r="H1219" s="9">
        <v>11.95</v>
      </c>
      <c r="I1219" s="9">
        <v>0.41110000000000002</v>
      </c>
      <c r="J1219" s="9">
        <v>1.8672</v>
      </c>
      <c r="K1219" s="9" t="s">
        <v>1385</v>
      </c>
      <c r="L1219" s="9">
        <v>644</v>
      </c>
      <c r="M1219" s="9" t="s">
        <v>1403</v>
      </c>
      <c r="N1219" s="8" t="str">
        <f t="shared" ref="N1219:N1282" si="19">PROPER(M1219)</f>
        <v>Approved</v>
      </c>
      <c r="O1219" s="90" t="s">
        <v>3317</v>
      </c>
      <c r="P1219" s="90" t="s">
        <v>3317</v>
      </c>
      <c r="Q1219" s="9" t="s">
        <v>1032</v>
      </c>
      <c r="R1219" s="9">
        <v>48</v>
      </c>
      <c r="S1219" s="9">
        <v>0</v>
      </c>
      <c r="T1219" s="3"/>
      <c r="U1219" s="13"/>
      <c r="V1219" s="4"/>
    </row>
    <row r="1220" spans="1:22">
      <c r="A1220" s="8" t="s">
        <v>3318</v>
      </c>
      <c r="B1220" s="8" t="s">
        <v>1318</v>
      </c>
      <c r="C1220" s="8" t="s">
        <v>28</v>
      </c>
      <c r="D1220" s="8" t="s">
        <v>10</v>
      </c>
      <c r="E1220" s="8" t="s">
        <v>1374</v>
      </c>
      <c r="F1220" s="8" t="s">
        <v>1375</v>
      </c>
      <c r="G1220" s="8">
        <v>91.64</v>
      </c>
      <c r="H1220" s="8">
        <v>10.67</v>
      </c>
      <c r="I1220" s="8">
        <v>0.58960000000000001</v>
      </c>
      <c r="J1220" s="8">
        <v>1.9774</v>
      </c>
      <c r="K1220" s="8" t="s">
        <v>1395</v>
      </c>
      <c r="L1220" s="8">
        <v>838</v>
      </c>
      <c r="M1220" s="8" t="s">
        <v>1396</v>
      </c>
      <c r="N1220" s="8" t="str">
        <f t="shared" si="19"/>
        <v>Approved</v>
      </c>
      <c r="O1220" s="89" t="s">
        <v>3319</v>
      </c>
      <c r="P1220" s="89" t="s">
        <v>3319</v>
      </c>
      <c r="Q1220" s="8" t="s">
        <v>1659</v>
      </c>
      <c r="R1220" s="8">
        <v>60</v>
      </c>
      <c r="S1220" s="8">
        <v>46.58</v>
      </c>
      <c r="T1220" s="2"/>
      <c r="U1220" s="12"/>
      <c r="V1220" s="4"/>
    </row>
    <row r="1221" spans="1:22">
      <c r="A1221" s="9" t="s">
        <v>3320</v>
      </c>
      <c r="B1221" s="9" t="s">
        <v>538</v>
      </c>
      <c r="C1221" s="9" t="s">
        <v>41</v>
      </c>
      <c r="D1221" s="9" t="s">
        <v>23</v>
      </c>
      <c r="E1221" s="9" t="s">
        <v>1389</v>
      </c>
      <c r="F1221" s="9" t="s">
        <v>1384</v>
      </c>
      <c r="G1221" s="9">
        <v>10.45</v>
      </c>
      <c r="H1221" s="9">
        <v>12.17</v>
      </c>
      <c r="I1221" s="9">
        <v>9.1399999999999995E-2</v>
      </c>
      <c r="J1221" s="9">
        <v>0.1163</v>
      </c>
      <c r="K1221" s="9" t="s">
        <v>1395</v>
      </c>
      <c r="L1221" s="9">
        <v>639</v>
      </c>
      <c r="M1221" s="9" t="s">
        <v>1386</v>
      </c>
      <c r="N1221" s="8" t="str">
        <f t="shared" si="19"/>
        <v>Rejected</v>
      </c>
      <c r="O1221" s="90" t="s">
        <v>2917</v>
      </c>
      <c r="P1221" s="90" t="s">
        <v>2917</v>
      </c>
      <c r="Q1221" s="9"/>
      <c r="R1221" s="9">
        <v>240</v>
      </c>
      <c r="S1221" s="9">
        <v>8.6199999999999992</v>
      </c>
      <c r="T1221" s="3"/>
      <c r="U1221" s="13"/>
      <c r="V1221" s="4"/>
    </row>
    <row r="1222" spans="1:22">
      <c r="A1222" s="8" t="s">
        <v>3321</v>
      </c>
      <c r="B1222" s="8" t="s">
        <v>538</v>
      </c>
      <c r="C1222" s="8" t="s">
        <v>20</v>
      </c>
      <c r="D1222" s="8" t="s">
        <v>23</v>
      </c>
      <c r="E1222" s="8" t="s">
        <v>1389</v>
      </c>
      <c r="F1222" s="8" t="s">
        <v>1384</v>
      </c>
      <c r="G1222" s="8">
        <v>66.819999999999993</v>
      </c>
      <c r="H1222" s="8">
        <v>11.66</v>
      </c>
      <c r="I1222" s="8">
        <v>0.99060000000000004</v>
      </c>
      <c r="J1222" s="8">
        <v>3.1349</v>
      </c>
      <c r="K1222" s="8" t="s">
        <v>1358</v>
      </c>
      <c r="L1222" s="8">
        <v>639</v>
      </c>
      <c r="M1222" s="8" t="s">
        <v>1396</v>
      </c>
      <c r="N1222" s="8" t="str">
        <f t="shared" si="19"/>
        <v>Approved</v>
      </c>
      <c r="O1222" s="89" t="s">
        <v>760</v>
      </c>
      <c r="P1222" s="89" t="s">
        <v>760</v>
      </c>
      <c r="Q1222" s="8" t="s">
        <v>3322</v>
      </c>
      <c r="R1222" s="8">
        <v>24</v>
      </c>
      <c r="S1222" s="8">
        <v>49.74</v>
      </c>
      <c r="T1222" s="2"/>
      <c r="U1222" s="12"/>
      <c r="V1222" s="4"/>
    </row>
    <row r="1223" spans="1:22">
      <c r="A1223" s="9" t="s">
        <v>3323</v>
      </c>
      <c r="B1223" s="9" t="s">
        <v>402</v>
      </c>
      <c r="C1223" s="9" t="s">
        <v>41</v>
      </c>
      <c r="D1223" s="9" t="s">
        <v>10</v>
      </c>
      <c r="E1223" s="9" t="s">
        <v>1389</v>
      </c>
      <c r="F1223" s="9" t="s">
        <v>1384</v>
      </c>
      <c r="G1223" s="9">
        <v>64.53</v>
      </c>
      <c r="H1223" s="9">
        <v>13.19</v>
      </c>
      <c r="I1223" s="9">
        <v>1.2474000000000001</v>
      </c>
      <c r="J1223" s="9">
        <v>3.0735999999999999</v>
      </c>
      <c r="K1223" s="9" t="s">
        <v>1395</v>
      </c>
      <c r="L1223" s="9">
        <v>729</v>
      </c>
      <c r="M1223" s="9" t="s">
        <v>1386</v>
      </c>
      <c r="N1223" s="8" t="str">
        <f t="shared" si="19"/>
        <v>Rejected</v>
      </c>
      <c r="O1223" s="90" t="s">
        <v>521</v>
      </c>
      <c r="P1223" s="90" t="s">
        <v>521</v>
      </c>
      <c r="Q1223" s="9"/>
      <c r="R1223" s="9">
        <v>24</v>
      </c>
      <c r="S1223" s="9">
        <v>46.65</v>
      </c>
      <c r="T1223" s="3"/>
      <c r="U1223" s="13"/>
      <c r="V1223" s="4"/>
    </row>
    <row r="1224" spans="1:22">
      <c r="A1224" s="8" t="s">
        <v>3324</v>
      </c>
      <c r="B1224" s="8" t="s">
        <v>658</v>
      </c>
      <c r="C1224" s="8" t="s">
        <v>24</v>
      </c>
      <c r="D1224" s="8" t="s">
        <v>31</v>
      </c>
      <c r="E1224" s="8" t="s">
        <v>1389</v>
      </c>
      <c r="F1224" s="8" t="s">
        <v>1384</v>
      </c>
      <c r="G1224" s="8">
        <v>31.12</v>
      </c>
      <c r="H1224" s="8">
        <v>10.78</v>
      </c>
      <c r="I1224" s="8">
        <v>0.53100000000000003</v>
      </c>
      <c r="J1224" s="8">
        <v>0.34939999999999999</v>
      </c>
      <c r="K1224" s="8" t="s">
        <v>1376</v>
      </c>
      <c r="L1224" s="8">
        <v>609</v>
      </c>
      <c r="M1224" s="8" t="s">
        <v>1396</v>
      </c>
      <c r="N1224" s="8" t="str">
        <f t="shared" si="19"/>
        <v>Approved</v>
      </c>
      <c r="O1224" s="89" t="s">
        <v>2723</v>
      </c>
      <c r="P1224" s="89" t="s">
        <v>2723</v>
      </c>
      <c r="Q1224" s="8" t="s">
        <v>3325</v>
      </c>
      <c r="R1224" s="8">
        <v>180</v>
      </c>
      <c r="S1224" s="8">
        <v>18.55</v>
      </c>
      <c r="T1224" s="2"/>
      <c r="U1224" s="12"/>
      <c r="V1224" s="4"/>
    </row>
    <row r="1225" spans="1:22">
      <c r="A1225" s="9" t="s">
        <v>3326</v>
      </c>
      <c r="B1225" s="9" t="s">
        <v>333</v>
      </c>
      <c r="C1225" s="9" t="s">
        <v>7</v>
      </c>
      <c r="D1225" s="9" t="s">
        <v>23</v>
      </c>
      <c r="E1225" s="9" t="s">
        <v>1408</v>
      </c>
      <c r="F1225" s="9" t="s">
        <v>1384</v>
      </c>
      <c r="G1225" s="9">
        <v>44.29</v>
      </c>
      <c r="H1225" s="9">
        <v>14.87</v>
      </c>
      <c r="I1225" s="9">
        <v>0.63670000000000004</v>
      </c>
      <c r="J1225" s="9">
        <v>1.2297</v>
      </c>
      <c r="K1225" s="9" t="s">
        <v>1412</v>
      </c>
      <c r="L1225" s="9">
        <v>833</v>
      </c>
      <c r="M1225" s="9" t="s">
        <v>1381</v>
      </c>
      <c r="N1225" s="8" t="str">
        <f t="shared" si="19"/>
        <v xml:space="preserve">Rejected </v>
      </c>
      <c r="O1225" s="90" t="s">
        <v>3327</v>
      </c>
      <c r="P1225" s="90" t="s">
        <v>3327</v>
      </c>
      <c r="Q1225" s="9"/>
      <c r="R1225" s="9">
        <v>48</v>
      </c>
      <c r="S1225" s="9">
        <v>11.11</v>
      </c>
      <c r="T1225" s="3"/>
      <c r="U1225" s="13"/>
      <c r="V1225" s="4"/>
    </row>
    <row r="1226" spans="1:22">
      <c r="A1226" s="8" t="s">
        <v>3328</v>
      </c>
      <c r="B1226" s="8" t="s">
        <v>650</v>
      </c>
      <c r="C1226" s="8" t="s">
        <v>12</v>
      </c>
      <c r="D1226" s="8" t="s">
        <v>31</v>
      </c>
      <c r="E1226" s="8" t="s">
        <v>1374</v>
      </c>
      <c r="F1226" s="8" t="s">
        <v>1384</v>
      </c>
      <c r="G1226" s="8">
        <v>99.73</v>
      </c>
      <c r="H1226" s="8">
        <v>11.95</v>
      </c>
      <c r="I1226" s="8">
        <v>1.7164999999999999</v>
      </c>
      <c r="J1226" s="8">
        <v>4.6923000000000004</v>
      </c>
      <c r="K1226" s="8" t="s">
        <v>1412</v>
      </c>
      <c r="L1226" s="8">
        <v>828</v>
      </c>
      <c r="M1226" s="8" t="s">
        <v>1377</v>
      </c>
      <c r="N1226" s="8" t="str">
        <f t="shared" si="19"/>
        <v>Approved</v>
      </c>
      <c r="O1226" s="89" t="s">
        <v>471</v>
      </c>
      <c r="P1226" s="89" t="s">
        <v>471</v>
      </c>
      <c r="Q1226" s="8" t="s">
        <v>2603</v>
      </c>
      <c r="R1226" s="8">
        <v>24</v>
      </c>
      <c r="S1226" s="8">
        <v>41.32</v>
      </c>
      <c r="T1226" s="2"/>
      <c r="U1226" s="12"/>
      <c r="V1226" s="4"/>
    </row>
    <row r="1227" spans="1:22">
      <c r="A1227" s="9" t="s">
        <v>3329</v>
      </c>
      <c r="B1227" s="9" t="s">
        <v>169</v>
      </c>
      <c r="C1227" s="9" t="s">
        <v>41</v>
      </c>
      <c r="D1227" s="9" t="s">
        <v>44</v>
      </c>
      <c r="E1227" s="9" t="s">
        <v>1400</v>
      </c>
      <c r="F1227" s="9" t="s">
        <v>1375</v>
      </c>
      <c r="G1227" s="9">
        <v>11.42</v>
      </c>
      <c r="H1227" s="9">
        <v>18.420000000000002</v>
      </c>
      <c r="I1227" s="9">
        <v>9.4600000000000004E-2</v>
      </c>
      <c r="J1227" s="9">
        <v>0.2089</v>
      </c>
      <c r="K1227" s="9" t="s">
        <v>1358</v>
      </c>
      <c r="L1227" s="9">
        <v>833</v>
      </c>
      <c r="M1227" s="9" t="s">
        <v>1381</v>
      </c>
      <c r="N1227" s="8" t="str">
        <f t="shared" si="19"/>
        <v xml:space="preserve">Rejected </v>
      </c>
      <c r="O1227" s="90" t="s">
        <v>121</v>
      </c>
      <c r="P1227" s="90" t="s">
        <v>121</v>
      </c>
      <c r="Q1227" s="9"/>
      <c r="R1227" s="9">
        <v>120</v>
      </c>
      <c r="S1227" s="9">
        <v>2.69</v>
      </c>
      <c r="T1227" s="3"/>
      <c r="U1227" s="13"/>
      <c r="V1227" s="4"/>
    </row>
    <row r="1228" spans="1:22">
      <c r="A1228" s="8" t="s">
        <v>3330</v>
      </c>
      <c r="B1228" s="8" t="s">
        <v>1324</v>
      </c>
      <c r="C1228" s="8" t="s">
        <v>24</v>
      </c>
      <c r="D1228" s="8" t="s">
        <v>44</v>
      </c>
      <c r="E1228" s="8" t="s">
        <v>1400</v>
      </c>
      <c r="F1228" s="8" t="s">
        <v>1390</v>
      </c>
      <c r="G1228" s="8">
        <v>32.46</v>
      </c>
      <c r="H1228" s="8">
        <v>9.7899999999999991</v>
      </c>
      <c r="I1228" s="8">
        <v>0.44500000000000001</v>
      </c>
      <c r="J1228" s="8">
        <v>0.42520000000000002</v>
      </c>
      <c r="K1228" s="8" t="s">
        <v>1395</v>
      </c>
      <c r="L1228" s="8">
        <v>628</v>
      </c>
      <c r="M1228" s="8" t="s">
        <v>1381</v>
      </c>
      <c r="N1228" s="8" t="str">
        <f t="shared" si="19"/>
        <v xml:space="preserve">Rejected </v>
      </c>
      <c r="O1228" s="89" t="s">
        <v>3050</v>
      </c>
      <c r="P1228" s="89" t="s">
        <v>3050</v>
      </c>
      <c r="Q1228" s="8"/>
      <c r="R1228" s="8">
        <v>120</v>
      </c>
      <c r="S1228" s="8">
        <v>23.88</v>
      </c>
      <c r="T1228" s="2"/>
      <c r="U1228" s="12"/>
      <c r="V1228" s="4"/>
    </row>
    <row r="1229" spans="1:22">
      <c r="A1229" s="9" t="s">
        <v>3331</v>
      </c>
      <c r="B1229" s="9" t="s">
        <v>1282</v>
      </c>
      <c r="C1229" s="9" t="s">
        <v>32</v>
      </c>
      <c r="D1229" s="9" t="s">
        <v>44</v>
      </c>
      <c r="E1229" s="9" t="s">
        <v>1411</v>
      </c>
      <c r="F1229" s="9" t="s">
        <v>1384</v>
      </c>
      <c r="G1229" s="9">
        <v>30.48</v>
      </c>
      <c r="H1229" s="9">
        <v>8.4</v>
      </c>
      <c r="I1229" s="9">
        <v>0.44540000000000002</v>
      </c>
      <c r="J1229" s="9">
        <v>0.37630000000000002</v>
      </c>
      <c r="K1229" s="9" t="s">
        <v>1395</v>
      </c>
      <c r="L1229" s="9">
        <v>788</v>
      </c>
      <c r="M1229" s="9" t="s">
        <v>1381</v>
      </c>
      <c r="N1229" s="8" t="str">
        <f t="shared" si="19"/>
        <v xml:space="preserve">Rejected </v>
      </c>
      <c r="O1229" s="90" t="s">
        <v>1567</v>
      </c>
      <c r="P1229" s="90" t="s">
        <v>1567</v>
      </c>
      <c r="Q1229" s="9"/>
      <c r="R1229" s="9">
        <v>120</v>
      </c>
      <c r="S1229" s="9">
        <v>11.44</v>
      </c>
      <c r="T1229" s="3"/>
      <c r="U1229" s="13"/>
      <c r="V1229" s="4"/>
    </row>
    <row r="1230" spans="1:22">
      <c r="A1230" s="8" t="s">
        <v>3332</v>
      </c>
      <c r="B1230" s="8" t="s">
        <v>658</v>
      </c>
      <c r="C1230" s="8" t="s">
        <v>38</v>
      </c>
      <c r="D1230" s="8" t="s">
        <v>31</v>
      </c>
      <c r="E1230" s="8" t="s">
        <v>1411</v>
      </c>
      <c r="F1230" s="8" t="s">
        <v>1390</v>
      </c>
      <c r="G1230" s="8">
        <v>43.49</v>
      </c>
      <c r="H1230" s="8">
        <v>7.79</v>
      </c>
      <c r="I1230" s="8">
        <v>0.72940000000000005</v>
      </c>
      <c r="J1230" s="8">
        <v>0.52280000000000004</v>
      </c>
      <c r="K1230" s="8" t="s">
        <v>1358</v>
      </c>
      <c r="L1230" s="8">
        <v>609</v>
      </c>
      <c r="M1230" s="8" t="s">
        <v>1386</v>
      </c>
      <c r="N1230" s="8" t="str">
        <f t="shared" si="19"/>
        <v>Rejected</v>
      </c>
      <c r="O1230" s="89" t="s">
        <v>2944</v>
      </c>
      <c r="P1230" s="89" t="s">
        <v>2944</v>
      </c>
      <c r="Q1230" s="8"/>
      <c r="R1230" s="8">
        <v>120</v>
      </c>
      <c r="S1230" s="8">
        <v>25.25</v>
      </c>
      <c r="T1230" s="2"/>
      <c r="U1230" s="12"/>
      <c r="V1230" s="4"/>
    </row>
    <row r="1231" spans="1:22">
      <c r="A1231" s="9" t="s">
        <v>3333</v>
      </c>
      <c r="B1231" s="9" t="s">
        <v>918</v>
      </c>
      <c r="C1231" s="9" t="s">
        <v>38</v>
      </c>
      <c r="D1231" s="9" t="s">
        <v>10</v>
      </c>
      <c r="E1231" s="9" t="s">
        <v>1400</v>
      </c>
      <c r="F1231" s="9" t="s">
        <v>1384</v>
      </c>
      <c r="G1231" s="9">
        <v>36.090000000000003</v>
      </c>
      <c r="H1231" s="9">
        <v>17.91</v>
      </c>
      <c r="I1231" s="9">
        <v>0.22550000000000001</v>
      </c>
      <c r="J1231" s="9">
        <v>0.6482</v>
      </c>
      <c r="K1231" s="9" t="s">
        <v>1358</v>
      </c>
      <c r="L1231" s="9">
        <v>862</v>
      </c>
      <c r="M1231" s="9" t="s">
        <v>1381</v>
      </c>
      <c r="N1231" s="8" t="str">
        <f t="shared" si="19"/>
        <v xml:space="preserve">Rejected </v>
      </c>
      <c r="O1231" s="90" t="s">
        <v>3334</v>
      </c>
      <c r="P1231" s="90" t="s">
        <v>3334</v>
      </c>
      <c r="Q1231" s="9"/>
      <c r="R1231" s="9">
        <v>120</v>
      </c>
      <c r="S1231" s="9">
        <v>24.92</v>
      </c>
      <c r="T1231" s="3"/>
      <c r="U1231" s="13"/>
      <c r="V1231" s="4"/>
    </row>
    <row r="1232" spans="1:22">
      <c r="A1232" s="8" t="s">
        <v>3335</v>
      </c>
      <c r="B1232" s="8" t="s">
        <v>772</v>
      </c>
      <c r="C1232" s="8" t="s">
        <v>20</v>
      </c>
      <c r="D1232" s="8" t="s">
        <v>44</v>
      </c>
      <c r="E1232" s="8" t="s">
        <v>1389</v>
      </c>
      <c r="F1232" s="8" t="s">
        <v>1375</v>
      </c>
      <c r="G1232" s="8">
        <v>6.83</v>
      </c>
      <c r="H1232" s="8">
        <v>16.03</v>
      </c>
      <c r="I1232" s="8">
        <v>0.1134</v>
      </c>
      <c r="J1232" s="8">
        <v>0.33450000000000002</v>
      </c>
      <c r="K1232" s="8" t="s">
        <v>1412</v>
      </c>
      <c r="L1232" s="8">
        <v>663</v>
      </c>
      <c r="M1232" s="8" t="s">
        <v>1403</v>
      </c>
      <c r="N1232" s="8" t="str">
        <f t="shared" si="19"/>
        <v>Approved</v>
      </c>
      <c r="O1232" s="89" t="s">
        <v>1526</v>
      </c>
      <c r="P1232" s="89" t="s">
        <v>1526</v>
      </c>
      <c r="Q1232" s="8" t="s">
        <v>3336</v>
      </c>
      <c r="R1232" s="8">
        <v>24</v>
      </c>
      <c r="S1232" s="8">
        <v>3.48</v>
      </c>
      <c r="T1232" s="2"/>
      <c r="U1232" s="12"/>
      <c r="V1232" s="4"/>
    </row>
    <row r="1233" spans="1:22">
      <c r="A1233" s="9" t="s">
        <v>3337</v>
      </c>
      <c r="B1233" s="9" t="s">
        <v>849</v>
      </c>
      <c r="C1233" s="9" t="s">
        <v>16</v>
      </c>
      <c r="D1233" s="9" t="s">
        <v>44</v>
      </c>
      <c r="E1233" s="9" t="s">
        <v>1374</v>
      </c>
      <c r="F1233" s="9" t="s">
        <v>1375</v>
      </c>
      <c r="G1233" s="9">
        <v>57.81</v>
      </c>
      <c r="H1233" s="9">
        <v>18.27</v>
      </c>
      <c r="I1233" s="9">
        <v>1.1379999999999999</v>
      </c>
      <c r="J1233" s="9">
        <v>1.0517000000000001</v>
      </c>
      <c r="K1233" s="9" t="s">
        <v>1395</v>
      </c>
      <c r="L1233" s="9">
        <v>578</v>
      </c>
      <c r="M1233" s="9" t="s">
        <v>1403</v>
      </c>
      <c r="N1233" s="8" t="str">
        <f t="shared" si="19"/>
        <v>Approved</v>
      </c>
      <c r="O1233" s="90" t="s">
        <v>2521</v>
      </c>
      <c r="P1233" s="90" t="s">
        <v>2521</v>
      </c>
      <c r="Q1233" s="9" t="s">
        <v>3284</v>
      </c>
      <c r="R1233" s="9">
        <v>120</v>
      </c>
      <c r="S1233" s="9">
        <v>43.78</v>
      </c>
      <c r="T1233" s="3"/>
      <c r="U1233" s="13"/>
      <c r="V1233" s="4"/>
    </row>
    <row r="1234" spans="1:22">
      <c r="A1234" s="8" t="s">
        <v>3338</v>
      </c>
      <c r="B1234" s="8" t="s">
        <v>480</v>
      </c>
      <c r="C1234" s="8" t="s">
        <v>16</v>
      </c>
      <c r="D1234" s="8" t="s">
        <v>23</v>
      </c>
      <c r="E1234" s="8" t="s">
        <v>1374</v>
      </c>
      <c r="F1234" s="8" t="s">
        <v>1384</v>
      </c>
      <c r="G1234" s="8">
        <v>39.47</v>
      </c>
      <c r="H1234" s="8">
        <v>11.29</v>
      </c>
      <c r="I1234" s="8">
        <v>0.43740000000000001</v>
      </c>
      <c r="J1234" s="8">
        <v>1.0257000000000001</v>
      </c>
      <c r="K1234" s="8" t="s">
        <v>1358</v>
      </c>
      <c r="L1234" s="8">
        <v>878</v>
      </c>
      <c r="M1234" s="8" t="s">
        <v>1396</v>
      </c>
      <c r="N1234" s="8" t="str">
        <f t="shared" si="19"/>
        <v>Approved</v>
      </c>
      <c r="O1234" s="89" t="s">
        <v>3235</v>
      </c>
      <c r="P1234" s="89" t="s">
        <v>3235</v>
      </c>
      <c r="Q1234" s="8" t="s">
        <v>2352</v>
      </c>
      <c r="R1234" s="8">
        <v>48</v>
      </c>
      <c r="S1234" s="8">
        <v>29.04</v>
      </c>
      <c r="T1234" s="2"/>
      <c r="U1234" s="12"/>
      <c r="V1234" s="4"/>
    </row>
    <row r="1235" spans="1:22">
      <c r="A1235" s="9" t="s">
        <v>3339</v>
      </c>
      <c r="B1235" s="9" t="s">
        <v>944</v>
      </c>
      <c r="C1235" s="9" t="s">
        <v>24</v>
      </c>
      <c r="D1235" s="9" t="s">
        <v>10</v>
      </c>
      <c r="E1235" s="9" t="s">
        <v>1389</v>
      </c>
      <c r="F1235" s="9" t="s">
        <v>1375</v>
      </c>
      <c r="G1235" s="9">
        <v>82.25</v>
      </c>
      <c r="H1235" s="9">
        <v>16.809999999999999</v>
      </c>
      <c r="I1235" s="9">
        <v>0.50990000000000002</v>
      </c>
      <c r="J1235" s="9">
        <v>4.0590999999999999</v>
      </c>
      <c r="K1235" s="9" t="s">
        <v>1395</v>
      </c>
      <c r="L1235" s="9">
        <v>746</v>
      </c>
      <c r="M1235" s="9" t="s">
        <v>1381</v>
      </c>
      <c r="N1235" s="8" t="str">
        <f t="shared" si="19"/>
        <v xml:space="preserve">Rejected </v>
      </c>
      <c r="O1235" s="90" t="s">
        <v>1401</v>
      </c>
      <c r="P1235" s="90" t="s">
        <v>1401</v>
      </c>
      <c r="Q1235" s="9"/>
      <c r="R1235" s="9">
        <v>24</v>
      </c>
      <c r="S1235" s="9">
        <v>57.34</v>
      </c>
      <c r="T1235" s="3"/>
      <c r="U1235" s="13"/>
      <c r="V1235" s="4"/>
    </row>
    <row r="1236" spans="1:22">
      <c r="A1236" s="8" t="s">
        <v>3340</v>
      </c>
      <c r="B1236" s="8" t="s">
        <v>723</v>
      </c>
      <c r="C1236" s="8" t="s">
        <v>12</v>
      </c>
      <c r="D1236" s="8" t="s">
        <v>23</v>
      </c>
      <c r="E1236" s="8" t="s">
        <v>1400</v>
      </c>
      <c r="F1236" s="8" t="s">
        <v>1375</v>
      </c>
      <c r="G1236" s="8">
        <v>98.97</v>
      </c>
      <c r="H1236" s="8">
        <v>15</v>
      </c>
      <c r="I1236" s="8">
        <v>1.3124</v>
      </c>
      <c r="J1236" s="8">
        <v>2.7544</v>
      </c>
      <c r="K1236" s="8" t="s">
        <v>1412</v>
      </c>
      <c r="L1236" s="8">
        <v>672</v>
      </c>
      <c r="M1236" s="8" t="s">
        <v>1386</v>
      </c>
      <c r="N1236" s="8" t="str">
        <f t="shared" si="19"/>
        <v>Rejected</v>
      </c>
      <c r="O1236" s="89" t="s">
        <v>1683</v>
      </c>
      <c r="P1236" s="89" t="s">
        <v>1683</v>
      </c>
      <c r="Q1236" s="8"/>
      <c r="R1236" s="8">
        <v>48</v>
      </c>
      <c r="S1236" s="8">
        <v>12.66</v>
      </c>
      <c r="T1236" s="2"/>
      <c r="U1236" s="12"/>
      <c r="V1236" s="4"/>
    </row>
    <row r="1237" spans="1:22">
      <c r="A1237" s="9" t="s">
        <v>3341</v>
      </c>
      <c r="B1237" s="9" t="s">
        <v>579</v>
      </c>
      <c r="C1237" s="9" t="s">
        <v>41</v>
      </c>
      <c r="D1237" s="9" t="s">
        <v>10</v>
      </c>
      <c r="E1237" s="9" t="s">
        <v>1380</v>
      </c>
      <c r="F1237" s="9" t="s">
        <v>1375</v>
      </c>
      <c r="G1237" s="9">
        <v>77.83</v>
      </c>
      <c r="H1237" s="9">
        <v>14.12</v>
      </c>
      <c r="I1237" s="9">
        <v>1.2430000000000001</v>
      </c>
      <c r="J1237" s="9">
        <v>6.9924999999999997</v>
      </c>
      <c r="K1237" s="9" t="s">
        <v>1385</v>
      </c>
      <c r="L1237" s="9">
        <v>639</v>
      </c>
      <c r="M1237" s="9" t="s">
        <v>1386</v>
      </c>
      <c r="N1237" s="8" t="str">
        <f t="shared" si="19"/>
        <v>Rejected</v>
      </c>
      <c r="O1237" s="90" t="s">
        <v>3122</v>
      </c>
      <c r="P1237" s="90" t="s">
        <v>3122</v>
      </c>
      <c r="Q1237" s="9"/>
      <c r="R1237" s="9">
        <v>12</v>
      </c>
      <c r="S1237" s="9">
        <v>0</v>
      </c>
      <c r="T1237" s="3"/>
      <c r="U1237" s="13"/>
      <c r="V1237" s="4"/>
    </row>
    <row r="1238" spans="1:22">
      <c r="A1238" s="8" t="s">
        <v>3342</v>
      </c>
      <c r="B1238" s="8" t="s">
        <v>391</v>
      </c>
      <c r="C1238" s="8" t="s">
        <v>35</v>
      </c>
      <c r="D1238" s="8" t="s">
        <v>44</v>
      </c>
      <c r="E1238" s="8" t="s">
        <v>1400</v>
      </c>
      <c r="F1238" s="8" t="s">
        <v>1390</v>
      </c>
      <c r="G1238" s="8">
        <v>80.209999999999994</v>
      </c>
      <c r="H1238" s="8">
        <v>10.51</v>
      </c>
      <c r="I1238" s="8">
        <v>1.357</v>
      </c>
      <c r="J1238" s="8">
        <v>1.7243999999999999</v>
      </c>
      <c r="K1238" s="8" t="s">
        <v>1385</v>
      </c>
      <c r="L1238" s="8">
        <v>589</v>
      </c>
      <c r="M1238" s="8" t="s">
        <v>1403</v>
      </c>
      <c r="N1238" s="8" t="str">
        <f t="shared" si="19"/>
        <v>Approved</v>
      </c>
      <c r="O1238" s="89" t="s">
        <v>3343</v>
      </c>
      <c r="P1238" s="89" t="s">
        <v>3343</v>
      </c>
      <c r="Q1238" s="8" t="s">
        <v>1193</v>
      </c>
      <c r="R1238" s="8">
        <v>60</v>
      </c>
      <c r="S1238" s="8">
        <v>0</v>
      </c>
      <c r="T1238" s="2"/>
      <c r="U1238" s="12"/>
      <c r="V1238" s="4"/>
    </row>
    <row r="1239" spans="1:22">
      <c r="A1239" s="9" t="s">
        <v>3344</v>
      </c>
      <c r="B1239" s="9" t="s">
        <v>1222</v>
      </c>
      <c r="C1239" s="9" t="s">
        <v>32</v>
      </c>
      <c r="D1239" s="9" t="s">
        <v>44</v>
      </c>
      <c r="E1239" s="9" t="s">
        <v>1411</v>
      </c>
      <c r="F1239" s="9" t="s">
        <v>1384</v>
      </c>
      <c r="G1239" s="9">
        <v>4.7300000000000004</v>
      </c>
      <c r="H1239" s="9">
        <v>17.5</v>
      </c>
      <c r="I1239" s="9">
        <v>3.0099999999999998E-2</v>
      </c>
      <c r="J1239" s="9">
        <v>8.3699999999999997E-2</v>
      </c>
      <c r="K1239" s="9" t="s">
        <v>1385</v>
      </c>
      <c r="L1239" s="9">
        <v>874</v>
      </c>
      <c r="M1239" s="9" t="s">
        <v>1426</v>
      </c>
      <c r="N1239" s="8" t="str">
        <f t="shared" si="19"/>
        <v>Under Review</v>
      </c>
      <c r="O1239" s="90" t="s">
        <v>2611</v>
      </c>
      <c r="P1239" s="90" t="s">
        <v>2611</v>
      </c>
      <c r="Q1239" s="9"/>
      <c r="R1239" s="9">
        <v>120</v>
      </c>
      <c r="S1239" s="9">
        <v>0</v>
      </c>
      <c r="T1239" s="3"/>
      <c r="U1239" s="13"/>
      <c r="V1239" s="4"/>
    </row>
    <row r="1240" spans="1:22">
      <c r="A1240" s="8" t="s">
        <v>3345</v>
      </c>
      <c r="B1240" s="8" t="s">
        <v>527</v>
      </c>
      <c r="C1240" s="8" t="s">
        <v>16</v>
      </c>
      <c r="D1240" s="8" t="s">
        <v>10</v>
      </c>
      <c r="E1240" s="8" t="s">
        <v>1389</v>
      </c>
      <c r="F1240" s="8" t="s">
        <v>1390</v>
      </c>
      <c r="G1240" s="8">
        <v>56.62</v>
      </c>
      <c r="H1240" s="8">
        <v>16.89</v>
      </c>
      <c r="I1240" s="8">
        <v>1.0693999999999999</v>
      </c>
      <c r="J1240" s="8">
        <v>0.98009999999999997</v>
      </c>
      <c r="K1240" s="8" t="s">
        <v>1358</v>
      </c>
      <c r="L1240" s="8">
        <v>752</v>
      </c>
      <c r="M1240" s="8" t="s">
        <v>1396</v>
      </c>
      <c r="N1240" s="8" t="str">
        <f t="shared" si="19"/>
        <v>Approved</v>
      </c>
      <c r="O1240" s="89" t="s">
        <v>3346</v>
      </c>
      <c r="P1240" s="89" t="s">
        <v>3346</v>
      </c>
      <c r="Q1240" s="8" t="s">
        <v>1747</v>
      </c>
      <c r="R1240" s="8">
        <v>120</v>
      </c>
      <c r="S1240" s="8">
        <v>35.54</v>
      </c>
      <c r="T1240" s="2"/>
      <c r="U1240" s="12"/>
      <c r="V1240" s="4"/>
    </row>
    <row r="1241" spans="1:22">
      <c r="A1241" s="9" t="s">
        <v>3347</v>
      </c>
      <c r="B1241" s="9" t="s">
        <v>257</v>
      </c>
      <c r="C1241" s="9" t="s">
        <v>20</v>
      </c>
      <c r="D1241" s="9" t="s">
        <v>31</v>
      </c>
      <c r="E1241" s="9" t="s">
        <v>1411</v>
      </c>
      <c r="F1241" s="9" t="s">
        <v>1390</v>
      </c>
      <c r="G1241" s="9">
        <v>93.52</v>
      </c>
      <c r="H1241" s="9">
        <v>10.37</v>
      </c>
      <c r="I1241" s="9">
        <v>0.68630000000000002</v>
      </c>
      <c r="J1241" s="9">
        <v>8.2379999999999995</v>
      </c>
      <c r="K1241" s="9" t="s">
        <v>1395</v>
      </c>
      <c r="L1241" s="9">
        <v>806</v>
      </c>
      <c r="M1241" s="9" t="s">
        <v>1426</v>
      </c>
      <c r="N1241" s="8" t="str">
        <f t="shared" si="19"/>
        <v>Under Review</v>
      </c>
      <c r="O1241" s="90" t="s">
        <v>2345</v>
      </c>
      <c r="P1241" s="90" t="s">
        <v>2345</v>
      </c>
      <c r="Q1241" s="9"/>
      <c r="R1241" s="9">
        <v>12</v>
      </c>
      <c r="S1241" s="9">
        <v>15.29</v>
      </c>
      <c r="T1241" s="3"/>
      <c r="U1241" s="13"/>
      <c r="V1241" s="4"/>
    </row>
    <row r="1242" spans="1:22">
      <c r="A1242" s="8" t="s">
        <v>3348</v>
      </c>
      <c r="B1242" s="8" t="s">
        <v>992</v>
      </c>
      <c r="C1242" s="8" t="s">
        <v>12</v>
      </c>
      <c r="D1242" s="8" t="s">
        <v>44</v>
      </c>
      <c r="E1242" s="8" t="s">
        <v>1411</v>
      </c>
      <c r="F1242" s="8" t="s">
        <v>1384</v>
      </c>
      <c r="G1242" s="8">
        <v>21.34</v>
      </c>
      <c r="H1242" s="8">
        <v>8.15</v>
      </c>
      <c r="I1242" s="8">
        <v>0.2104</v>
      </c>
      <c r="J1242" s="8">
        <v>0.20580000000000001</v>
      </c>
      <c r="K1242" s="8" t="s">
        <v>1385</v>
      </c>
      <c r="L1242" s="8">
        <v>719</v>
      </c>
      <c r="M1242" s="8" t="s">
        <v>1381</v>
      </c>
      <c r="N1242" s="8" t="str">
        <f t="shared" si="19"/>
        <v xml:space="preserve">Rejected </v>
      </c>
      <c r="O1242" s="89" t="s">
        <v>2298</v>
      </c>
      <c r="P1242" s="89" t="s">
        <v>2298</v>
      </c>
      <c r="Q1242" s="8"/>
      <c r="R1242" s="8">
        <v>180</v>
      </c>
      <c r="S1242" s="8">
        <v>0</v>
      </c>
      <c r="T1242" s="2"/>
      <c r="U1242" s="12"/>
      <c r="V1242" s="4"/>
    </row>
    <row r="1243" spans="1:22">
      <c r="A1243" s="9" t="s">
        <v>3349</v>
      </c>
      <c r="B1243" s="9" t="s">
        <v>1236</v>
      </c>
      <c r="C1243" s="9" t="s">
        <v>16</v>
      </c>
      <c r="D1243" s="9" t="s">
        <v>10</v>
      </c>
      <c r="E1243" s="9" t="s">
        <v>1411</v>
      </c>
      <c r="F1243" s="9" t="s">
        <v>1390</v>
      </c>
      <c r="G1243" s="9">
        <v>31.63</v>
      </c>
      <c r="H1243" s="9">
        <v>7.68</v>
      </c>
      <c r="I1243" s="9">
        <v>0.22239999999999999</v>
      </c>
      <c r="J1243" s="9">
        <v>0.29649999999999999</v>
      </c>
      <c r="K1243" s="9" t="s">
        <v>1385</v>
      </c>
      <c r="L1243" s="9">
        <v>846</v>
      </c>
      <c r="M1243" s="9" t="s">
        <v>1386</v>
      </c>
      <c r="N1243" s="8" t="str">
        <f t="shared" si="19"/>
        <v>Rejected</v>
      </c>
      <c r="O1243" s="90" t="s">
        <v>3350</v>
      </c>
      <c r="P1243" s="90" t="s">
        <v>3350</v>
      </c>
      <c r="Q1243" s="9"/>
      <c r="R1243" s="9">
        <v>180</v>
      </c>
      <c r="S1243" s="9">
        <v>0</v>
      </c>
      <c r="T1243" s="3"/>
      <c r="U1243" s="13"/>
      <c r="V1243" s="4"/>
    </row>
    <row r="1244" spans="1:22">
      <c r="A1244" s="8" t="s">
        <v>3351</v>
      </c>
      <c r="B1244" s="8" t="s">
        <v>498</v>
      </c>
      <c r="C1244" s="8" t="s">
        <v>12</v>
      </c>
      <c r="D1244" s="8" t="s">
        <v>10</v>
      </c>
      <c r="E1244" s="8" t="s">
        <v>1389</v>
      </c>
      <c r="F1244" s="8" t="s">
        <v>1390</v>
      </c>
      <c r="G1244" s="8">
        <v>46.48</v>
      </c>
      <c r="H1244" s="8">
        <v>10.99</v>
      </c>
      <c r="I1244" s="8">
        <v>0.8659</v>
      </c>
      <c r="J1244" s="8">
        <v>2.1661000000000001</v>
      </c>
      <c r="K1244" s="8" t="s">
        <v>1358</v>
      </c>
      <c r="L1244" s="8">
        <v>855</v>
      </c>
      <c r="M1244" s="8" t="s">
        <v>1386</v>
      </c>
      <c r="N1244" s="8" t="str">
        <f t="shared" si="19"/>
        <v>Rejected</v>
      </c>
      <c r="O1244" s="89" t="s">
        <v>1584</v>
      </c>
      <c r="P1244" s="89" t="s">
        <v>1584</v>
      </c>
      <c r="Q1244" s="8"/>
      <c r="R1244" s="8">
        <v>24</v>
      </c>
      <c r="S1244" s="8">
        <v>23.47</v>
      </c>
      <c r="T1244" s="2"/>
      <c r="U1244" s="12"/>
      <c r="V1244" s="4"/>
    </row>
    <row r="1245" spans="1:22">
      <c r="A1245" s="9" t="s">
        <v>3352</v>
      </c>
      <c r="B1245" s="9" t="s">
        <v>503</v>
      </c>
      <c r="C1245" s="9" t="s">
        <v>32</v>
      </c>
      <c r="D1245" s="9" t="s">
        <v>1360</v>
      </c>
      <c r="E1245" s="9" t="s">
        <v>1411</v>
      </c>
      <c r="F1245" s="9" t="s">
        <v>1384</v>
      </c>
      <c r="G1245" s="9">
        <v>24.65</v>
      </c>
      <c r="H1245" s="9">
        <v>8.3800000000000008</v>
      </c>
      <c r="I1245" s="9">
        <v>0.4627</v>
      </c>
      <c r="J1245" s="9">
        <v>0.24099999999999999</v>
      </c>
      <c r="K1245" s="9" t="s">
        <v>1412</v>
      </c>
      <c r="L1245" s="9">
        <v>898</v>
      </c>
      <c r="M1245" s="9" t="s">
        <v>1403</v>
      </c>
      <c r="N1245" s="8" t="str">
        <f t="shared" si="19"/>
        <v>Approved</v>
      </c>
      <c r="O1245" s="90" t="s">
        <v>1683</v>
      </c>
      <c r="P1245" s="90" t="s">
        <v>1683</v>
      </c>
      <c r="Q1245" s="9" t="s">
        <v>2202</v>
      </c>
      <c r="R1245" s="9">
        <v>180</v>
      </c>
      <c r="S1245" s="9">
        <v>23.12</v>
      </c>
      <c r="T1245" s="3"/>
      <c r="U1245" s="13"/>
      <c r="V1245" s="4"/>
    </row>
    <row r="1246" spans="1:22">
      <c r="A1246" s="8" t="s">
        <v>3353</v>
      </c>
      <c r="B1246" s="8" t="s">
        <v>492</v>
      </c>
      <c r="C1246" s="8" t="s">
        <v>16</v>
      </c>
      <c r="D1246" s="8" t="s">
        <v>1360</v>
      </c>
      <c r="E1246" s="8" t="s">
        <v>1374</v>
      </c>
      <c r="F1246" s="8" t="s">
        <v>1384</v>
      </c>
      <c r="G1246" s="8">
        <v>12.78</v>
      </c>
      <c r="H1246" s="8">
        <v>8.0299999999999994</v>
      </c>
      <c r="I1246" s="8">
        <v>0.2</v>
      </c>
      <c r="J1246" s="8">
        <v>0.57820000000000005</v>
      </c>
      <c r="K1246" s="8" t="s">
        <v>1412</v>
      </c>
      <c r="L1246" s="8">
        <v>622</v>
      </c>
      <c r="M1246" s="8" t="s">
        <v>1386</v>
      </c>
      <c r="N1246" s="8" t="str">
        <f t="shared" si="19"/>
        <v>Rejected</v>
      </c>
      <c r="O1246" s="89" t="s">
        <v>2399</v>
      </c>
      <c r="P1246" s="89" t="s">
        <v>2399</v>
      </c>
      <c r="Q1246" s="8"/>
      <c r="R1246" s="8">
        <v>24</v>
      </c>
      <c r="S1246" s="8">
        <v>1.84</v>
      </c>
      <c r="T1246" s="2"/>
      <c r="U1246" s="12"/>
      <c r="V1246" s="4"/>
    </row>
    <row r="1247" spans="1:22">
      <c r="A1247" s="9" t="s">
        <v>3354</v>
      </c>
      <c r="B1247" s="9" t="s">
        <v>981</v>
      </c>
      <c r="C1247" s="9" t="s">
        <v>16</v>
      </c>
      <c r="D1247" s="9" t="s">
        <v>44</v>
      </c>
      <c r="E1247" s="9" t="s">
        <v>1380</v>
      </c>
      <c r="F1247" s="9" t="s">
        <v>1375</v>
      </c>
      <c r="G1247" s="9">
        <v>55.24</v>
      </c>
      <c r="H1247" s="9">
        <v>11.21</v>
      </c>
      <c r="I1247" s="9">
        <v>1.1033999999999999</v>
      </c>
      <c r="J1247" s="9">
        <v>1.8140000000000001</v>
      </c>
      <c r="K1247" s="9" t="s">
        <v>1376</v>
      </c>
      <c r="L1247" s="9">
        <v>709</v>
      </c>
      <c r="M1247" s="9" t="s">
        <v>1396</v>
      </c>
      <c r="N1247" s="8" t="str">
        <f t="shared" si="19"/>
        <v>Approved</v>
      </c>
      <c r="O1247" s="90" t="s">
        <v>2503</v>
      </c>
      <c r="P1247" s="90" t="s">
        <v>2503</v>
      </c>
      <c r="Q1247" s="9" t="s">
        <v>872</v>
      </c>
      <c r="R1247" s="9">
        <v>36</v>
      </c>
      <c r="S1247" s="9">
        <v>35.25</v>
      </c>
      <c r="T1247" s="3"/>
      <c r="U1247" s="13"/>
      <c r="V1247" s="4"/>
    </row>
    <row r="1248" spans="1:22">
      <c r="A1248" s="8" t="s">
        <v>3355</v>
      </c>
      <c r="B1248" s="8" t="s">
        <v>175</v>
      </c>
      <c r="C1248" s="8" t="s">
        <v>35</v>
      </c>
      <c r="D1248" s="8" t="s">
        <v>23</v>
      </c>
      <c r="E1248" s="8" t="s">
        <v>1411</v>
      </c>
      <c r="F1248" s="8" t="s">
        <v>1390</v>
      </c>
      <c r="G1248" s="8">
        <v>70.77</v>
      </c>
      <c r="H1248" s="8">
        <v>13.28</v>
      </c>
      <c r="I1248" s="8">
        <v>1.3197000000000001</v>
      </c>
      <c r="J1248" s="8">
        <v>1.0684</v>
      </c>
      <c r="K1248" s="8" t="s">
        <v>1376</v>
      </c>
      <c r="L1248" s="8">
        <v>636</v>
      </c>
      <c r="M1248" s="8" t="s">
        <v>1403</v>
      </c>
      <c r="N1248" s="8" t="str">
        <f t="shared" si="19"/>
        <v>Approved</v>
      </c>
      <c r="O1248" s="89" t="s">
        <v>1655</v>
      </c>
      <c r="P1248" s="89" t="s">
        <v>1655</v>
      </c>
      <c r="Q1248" s="8" t="s">
        <v>1866</v>
      </c>
      <c r="R1248" s="8">
        <v>120</v>
      </c>
      <c r="S1248" s="8">
        <v>41.38</v>
      </c>
      <c r="T1248" s="2"/>
      <c r="U1248" s="12"/>
      <c r="V1248" s="4"/>
    </row>
    <row r="1249" spans="1:22">
      <c r="A1249" s="9" t="s">
        <v>3356</v>
      </c>
      <c r="B1249" s="9" t="s">
        <v>163</v>
      </c>
      <c r="C1249" s="9" t="s">
        <v>7</v>
      </c>
      <c r="D1249" s="9" t="s">
        <v>31</v>
      </c>
      <c r="E1249" s="9" t="s">
        <v>1380</v>
      </c>
      <c r="F1249" s="9" t="s">
        <v>1390</v>
      </c>
      <c r="G1249" s="9">
        <v>99.05</v>
      </c>
      <c r="H1249" s="9">
        <v>11.25</v>
      </c>
      <c r="I1249" s="9">
        <v>1.1658999999999999</v>
      </c>
      <c r="J1249" s="9">
        <v>1.3785000000000001</v>
      </c>
      <c r="K1249" s="9" t="s">
        <v>1395</v>
      </c>
      <c r="L1249" s="9">
        <v>811</v>
      </c>
      <c r="M1249" s="9" t="s">
        <v>1426</v>
      </c>
      <c r="N1249" s="8" t="str">
        <f t="shared" si="19"/>
        <v>Under Review</v>
      </c>
      <c r="O1249" s="90" t="s">
        <v>2813</v>
      </c>
      <c r="P1249" s="90" t="s">
        <v>2813</v>
      </c>
      <c r="Q1249" s="9"/>
      <c r="R1249" s="9">
        <v>120</v>
      </c>
      <c r="S1249" s="9">
        <v>75.430000000000007</v>
      </c>
      <c r="T1249" s="3"/>
      <c r="U1249" s="13"/>
      <c r="V1249" s="4"/>
    </row>
    <row r="1250" spans="1:22">
      <c r="A1250" s="8" t="s">
        <v>3357</v>
      </c>
      <c r="B1250" s="8" t="s">
        <v>347</v>
      </c>
      <c r="C1250" s="8" t="s">
        <v>35</v>
      </c>
      <c r="D1250" s="8" t="s">
        <v>10</v>
      </c>
      <c r="E1250" s="8" t="s">
        <v>1400</v>
      </c>
      <c r="F1250" s="8" t="s">
        <v>1384</v>
      </c>
      <c r="G1250" s="8">
        <v>39.58</v>
      </c>
      <c r="H1250" s="8">
        <v>14.69</v>
      </c>
      <c r="I1250" s="8">
        <v>0.43840000000000001</v>
      </c>
      <c r="J1250" s="8">
        <v>3.5666000000000002</v>
      </c>
      <c r="K1250" s="8" t="s">
        <v>1412</v>
      </c>
      <c r="L1250" s="8">
        <v>859</v>
      </c>
      <c r="M1250" s="8" t="s">
        <v>1377</v>
      </c>
      <c r="N1250" s="8" t="str">
        <f t="shared" si="19"/>
        <v>Approved</v>
      </c>
      <c r="O1250" s="89" t="s">
        <v>1643</v>
      </c>
      <c r="P1250" s="89" t="s">
        <v>1643</v>
      </c>
      <c r="Q1250" s="8" t="s">
        <v>3358</v>
      </c>
      <c r="R1250" s="8">
        <v>12</v>
      </c>
      <c r="S1250" s="8">
        <v>4.72</v>
      </c>
      <c r="T1250" s="2"/>
      <c r="U1250" s="12"/>
      <c r="V1250" s="4"/>
    </row>
    <row r="1251" spans="1:22">
      <c r="A1251" s="9" t="s">
        <v>3359</v>
      </c>
      <c r="B1251" s="9" t="s">
        <v>973</v>
      </c>
      <c r="C1251" s="9" t="s">
        <v>24</v>
      </c>
      <c r="D1251" s="9" t="s">
        <v>10</v>
      </c>
      <c r="E1251" s="9" t="s">
        <v>1389</v>
      </c>
      <c r="F1251" s="9" t="s">
        <v>1384</v>
      </c>
      <c r="G1251" s="9">
        <v>98.7</v>
      </c>
      <c r="H1251" s="9">
        <v>14.63</v>
      </c>
      <c r="I1251" s="9">
        <v>1.9162999999999999</v>
      </c>
      <c r="J1251" s="9">
        <v>3.4036</v>
      </c>
      <c r="K1251" s="9"/>
      <c r="L1251" s="9">
        <v>745</v>
      </c>
      <c r="M1251" s="9" t="s">
        <v>1396</v>
      </c>
      <c r="N1251" s="8" t="str">
        <f t="shared" si="19"/>
        <v>Approved</v>
      </c>
      <c r="O1251" s="90" t="s">
        <v>3080</v>
      </c>
      <c r="P1251" s="90" t="s">
        <v>3080</v>
      </c>
      <c r="Q1251" s="9" t="s">
        <v>3360</v>
      </c>
      <c r="R1251" s="9">
        <v>36</v>
      </c>
      <c r="S1251" s="9">
        <v>75.14</v>
      </c>
      <c r="T1251" s="3"/>
      <c r="U1251" s="13"/>
      <c r="V1251" s="4"/>
    </row>
    <row r="1252" spans="1:22">
      <c r="A1252" s="8" t="s">
        <v>3361</v>
      </c>
      <c r="B1252" s="8" t="s">
        <v>1344</v>
      </c>
      <c r="C1252" s="8" t="s">
        <v>32</v>
      </c>
      <c r="D1252" s="8" t="s">
        <v>44</v>
      </c>
      <c r="E1252" s="8" t="s">
        <v>1411</v>
      </c>
      <c r="F1252" s="8" t="s">
        <v>1390</v>
      </c>
      <c r="G1252" s="8">
        <v>6.84</v>
      </c>
      <c r="H1252" s="8">
        <v>18.190000000000001</v>
      </c>
      <c r="I1252" s="8">
        <v>0.11210000000000001</v>
      </c>
      <c r="J1252" s="8">
        <v>0.1111</v>
      </c>
      <c r="K1252" s="8" t="s">
        <v>1395</v>
      </c>
      <c r="L1252" s="8">
        <v>602</v>
      </c>
      <c r="M1252" s="8" t="s">
        <v>1403</v>
      </c>
      <c r="N1252" s="8" t="str">
        <f t="shared" si="19"/>
        <v>Approved</v>
      </c>
      <c r="O1252" s="89" t="s">
        <v>581</v>
      </c>
      <c r="P1252" s="89" t="s">
        <v>581</v>
      </c>
      <c r="Q1252" s="8" t="s">
        <v>1895</v>
      </c>
      <c r="R1252" s="8">
        <v>180</v>
      </c>
      <c r="S1252" s="8">
        <v>3.43</v>
      </c>
      <c r="T1252" s="2"/>
      <c r="U1252" s="12"/>
      <c r="V1252" s="4"/>
    </row>
    <row r="1253" spans="1:22">
      <c r="A1253" s="9" t="s">
        <v>3362</v>
      </c>
      <c r="B1253" s="9" t="s">
        <v>240</v>
      </c>
      <c r="C1253" s="9" t="s">
        <v>12</v>
      </c>
      <c r="D1253" s="9" t="s">
        <v>31</v>
      </c>
      <c r="E1253" s="9" t="s">
        <v>1374</v>
      </c>
      <c r="F1253" s="9" t="s">
        <v>1384</v>
      </c>
      <c r="G1253" s="9">
        <v>14.86</v>
      </c>
      <c r="H1253" s="9">
        <v>9.1300000000000008</v>
      </c>
      <c r="I1253" s="9">
        <v>0.1133</v>
      </c>
      <c r="J1253" s="9">
        <v>0.47339999999999999</v>
      </c>
      <c r="K1253" s="9" t="s">
        <v>1412</v>
      </c>
      <c r="L1253" s="9">
        <v>644</v>
      </c>
      <c r="M1253" s="9" t="s">
        <v>1396</v>
      </c>
      <c r="N1253" s="8" t="str">
        <f t="shared" si="19"/>
        <v>Approved</v>
      </c>
      <c r="O1253" s="90" t="s">
        <v>1624</v>
      </c>
      <c r="P1253" s="90" t="s">
        <v>1624</v>
      </c>
      <c r="Q1253" s="9" t="s">
        <v>1645</v>
      </c>
      <c r="R1253" s="9">
        <v>36</v>
      </c>
      <c r="S1253" s="9">
        <v>5.61</v>
      </c>
      <c r="T1253" s="3"/>
      <c r="U1253" s="13"/>
      <c r="V1253" s="4"/>
    </row>
    <row r="1254" spans="1:22">
      <c r="A1254" s="8" t="s">
        <v>3363</v>
      </c>
      <c r="B1254" s="8" t="s">
        <v>915</v>
      </c>
      <c r="C1254" s="8" t="s">
        <v>41</v>
      </c>
      <c r="D1254" s="8" t="s">
        <v>23</v>
      </c>
      <c r="E1254" s="8" t="s">
        <v>1408</v>
      </c>
      <c r="F1254" s="8" t="s">
        <v>1384</v>
      </c>
      <c r="G1254" s="8">
        <v>1.1299999999999999</v>
      </c>
      <c r="H1254" s="8">
        <v>15.49</v>
      </c>
      <c r="I1254" s="8">
        <v>1.4999999999999999E-2</v>
      </c>
      <c r="J1254" s="8">
        <v>1.6199999999999999E-2</v>
      </c>
      <c r="K1254" s="8" t="s">
        <v>1358</v>
      </c>
      <c r="L1254" s="8">
        <v>765</v>
      </c>
      <c r="M1254" s="8" t="s">
        <v>1396</v>
      </c>
      <c r="N1254" s="8" t="str">
        <f t="shared" si="19"/>
        <v>Approved</v>
      </c>
      <c r="O1254" s="89" t="s">
        <v>1453</v>
      </c>
      <c r="P1254" s="89" t="s">
        <v>1453</v>
      </c>
      <c r="Q1254" s="8" t="s">
        <v>535</v>
      </c>
      <c r="R1254" s="8">
        <v>180</v>
      </c>
      <c r="S1254" s="8">
        <v>0.97</v>
      </c>
      <c r="T1254" s="2"/>
      <c r="U1254" s="12"/>
      <c r="V1254" s="4"/>
    </row>
    <row r="1255" spans="1:22">
      <c r="A1255" s="9" t="s">
        <v>3364</v>
      </c>
      <c r="B1255" s="9" t="s">
        <v>437</v>
      </c>
      <c r="C1255" s="9" t="s">
        <v>28</v>
      </c>
      <c r="D1255" s="9" t="s">
        <v>10</v>
      </c>
      <c r="E1255" s="9" t="s">
        <v>1408</v>
      </c>
      <c r="F1255" s="9" t="s">
        <v>1384</v>
      </c>
      <c r="G1255" s="9">
        <v>32.549999999999997</v>
      </c>
      <c r="H1255" s="9">
        <v>12.37</v>
      </c>
      <c r="I1255" s="9">
        <v>0.23380000000000001</v>
      </c>
      <c r="J1255" s="9">
        <v>0.36680000000000001</v>
      </c>
      <c r="K1255" s="9" t="s">
        <v>1358</v>
      </c>
      <c r="L1255" s="9">
        <v>560</v>
      </c>
      <c r="M1255" s="9" t="s">
        <v>1386</v>
      </c>
      <c r="N1255" s="8" t="str">
        <f t="shared" si="19"/>
        <v>Rejected</v>
      </c>
      <c r="O1255" s="90" t="s">
        <v>1909</v>
      </c>
      <c r="P1255" s="90" t="s">
        <v>1909</v>
      </c>
      <c r="Q1255" s="9"/>
      <c r="R1255" s="9">
        <v>240</v>
      </c>
      <c r="S1255" s="9">
        <v>25.16</v>
      </c>
      <c r="T1255" s="3"/>
      <c r="U1255" s="13"/>
      <c r="V1255" s="4"/>
    </row>
    <row r="1256" spans="1:22">
      <c r="A1256" s="8" t="s">
        <v>3365</v>
      </c>
      <c r="B1256" s="8" t="s">
        <v>1025</v>
      </c>
      <c r="C1256" s="8" t="s">
        <v>28</v>
      </c>
      <c r="D1256" s="8" t="s">
        <v>44</v>
      </c>
      <c r="E1256" s="8" t="s">
        <v>1411</v>
      </c>
      <c r="F1256" s="8" t="s">
        <v>1384</v>
      </c>
      <c r="G1256" s="8">
        <v>60.28</v>
      </c>
      <c r="H1256" s="8">
        <v>10.14</v>
      </c>
      <c r="I1256" s="8">
        <v>0.4168</v>
      </c>
      <c r="J1256" s="8">
        <v>0.58730000000000004</v>
      </c>
      <c r="K1256" s="8" t="s">
        <v>1385</v>
      </c>
      <c r="L1256" s="8">
        <v>640</v>
      </c>
      <c r="M1256" s="8" t="s">
        <v>1396</v>
      </c>
      <c r="N1256" s="8" t="str">
        <f t="shared" si="19"/>
        <v>Approved</v>
      </c>
      <c r="O1256" s="89" t="s">
        <v>3366</v>
      </c>
      <c r="P1256" s="89" t="s">
        <v>3366</v>
      </c>
      <c r="Q1256" s="8" t="s">
        <v>1662</v>
      </c>
      <c r="R1256" s="8">
        <v>240</v>
      </c>
      <c r="S1256" s="8">
        <v>0</v>
      </c>
      <c r="T1256" s="2"/>
      <c r="U1256" s="12"/>
      <c r="V1256" s="4"/>
    </row>
    <row r="1257" spans="1:22">
      <c r="A1257" s="9" t="s">
        <v>3367</v>
      </c>
      <c r="B1257" s="9" t="s">
        <v>1279</v>
      </c>
      <c r="C1257" s="9" t="s">
        <v>28</v>
      </c>
      <c r="D1257" s="9" t="s">
        <v>1360</v>
      </c>
      <c r="E1257" s="9" t="s">
        <v>1408</v>
      </c>
      <c r="F1257" s="9" t="s">
        <v>1384</v>
      </c>
      <c r="G1257" s="9">
        <v>61.71</v>
      </c>
      <c r="H1257" s="9">
        <v>8.89</v>
      </c>
      <c r="I1257" s="9">
        <v>1.014</v>
      </c>
      <c r="J1257" s="9">
        <v>2.8161</v>
      </c>
      <c r="K1257" s="9" t="s">
        <v>1412</v>
      </c>
      <c r="L1257" s="9">
        <v>709</v>
      </c>
      <c r="M1257" s="9" t="s">
        <v>1426</v>
      </c>
      <c r="N1257" s="8" t="str">
        <f t="shared" si="19"/>
        <v>Under Review</v>
      </c>
      <c r="O1257" s="90" t="s">
        <v>3368</v>
      </c>
      <c r="P1257" s="90" t="s">
        <v>3368</v>
      </c>
      <c r="Q1257" s="9"/>
      <c r="R1257" s="9">
        <v>24</v>
      </c>
      <c r="S1257" s="9">
        <v>35.32</v>
      </c>
      <c r="T1257" s="3"/>
      <c r="U1257" s="13"/>
      <c r="V1257" s="4"/>
    </row>
    <row r="1258" spans="1:22">
      <c r="A1258" s="8" t="s">
        <v>3369</v>
      </c>
      <c r="B1258" s="8" t="s">
        <v>1244</v>
      </c>
      <c r="C1258" s="8" t="s">
        <v>16</v>
      </c>
      <c r="D1258" s="8" t="s">
        <v>23</v>
      </c>
      <c r="E1258" s="8" t="s">
        <v>1380</v>
      </c>
      <c r="F1258" s="8" t="s">
        <v>1384</v>
      </c>
      <c r="G1258" s="8">
        <v>9.42</v>
      </c>
      <c r="H1258" s="8">
        <v>13.61</v>
      </c>
      <c r="I1258" s="8">
        <v>0.1333</v>
      </c>
      <c r="J1258" s="8">
        <v>0.84409999999999996</v>
      </c>
      <c r="K1258" s="8" t="s">
        <v>1376</v>
      </c>
      <c r="L1258" s="8">
        <v>663</v>
      </c>
      <c r="M1258" s="8" t="s">
        <v>1426</v>
      </c>
      <c r="N1258" s="8" t="str">
        <f t="shared" si="19"/>
        <v>Under Review</v>
      </c>
      <c r="O1258" s="89" t="s">
        <v>1206</v>
      </c>
      <c r="P1258" s="89" t="s">
        <v>1206</v>
      </c>
      <c r="Q1258" s="8"/>
      <c r="R1258" s="8">
        <v>12</v>
      </c>
      <c r="S1258" s="8">
        <v>8.8000000000000007</v>
      </c>
      <c r="T1258" s="2"/>
      <c r="U1258" s="12"/>
      <c r="V1258" s="4"/>
    </row>
    <row r="1259" spans="1:22">
      <c r="A1259" s="9" t="s">
        <v>3370</v>
      </c>
      <c r="B1259" s="9" t="s">
        <v>107</v>
      </c>
      <c r="C1259" s="9" t="s">
        <v>20</v>
      </c>
      <c r="D1259" s="9" t="s">
        <v>44</v>
      </c>
      <c r="E1259" s="9" t="s">
        <v>1411</v>
      </c>
      <c r="F1259" s="9" t="s">
        <v>1390</v>
      </c>
      <c r="G1259" s="9"/>
      <c r="H1259" s="9">
        <v>8.57</v>
      </c>
      <c r="I1259" s="9">
        <v>1.3460000000000001</v>
      </c>
      <c r="J1259" s="9">
        <v>0.76680000000000004</v>
      </c>
      <c r="K1259" s="9" t="s">
        <v>1412</v>
      </c>
      <c r="L1259" s="9">
        <v>792</v>
      </c>
      <c r="M1259" s="9" t="s">
        <v>1386</v>
      </c>
      <c r="N1259" s="8" t="str">
        <f t="shared" si="19"/>
        <v>Rejected</v>
      </c>
      <c r="O1259" s="90" t="s">
        <v>1563</v>
      </c>
      <c r="P1259" s="90" t="s">
        <v>1563</v>
      </c>
      <c r="Q1259" s="9"/>
      <c r="R1259" s="9">
        <v>180</v>
      </c>
      <c r="S1259" s="9">
        <v>47.05</v>
      </c>
      <c r="T1259" s="3"/>
      <c r="U1259" s="13"/>
      <c r="V1259" s="4"/>
    </row>
    <row r="1260" spans="1:22">
      <c r="A1260" s="8" t="s">
        <v>3371</v>
      </c>
      <c r="B1260" s="8" t="s">
        <v>843</v>
      </c>
      <c r="C1260" s="8" t="s">
        <v>28</v>
      </c>
      <c r="D1260" s="8" t="s">
        <v>31</v>
      </c>
      <c r="E1260" s="8" t="s">
        <v>1400</v>
      </c>
      <c r="F1260" s="8" t="s">
        <v>1375</v>
      </c>
      <c r="G1260" s="8">
        <v>59.64</v>
      </c>
      <c r="H1260" s="8">
        <v>15.95</v>
      </c>
      <c r="I1260" s="8">
        <v>0.78549999999999998</v>
      </c>
      <c r="J1260" s="8">
        <v>1.4487000000000001</v>
      </c>
      <c r="K1260" s="8" t="s">
        <v>1395</v>
      </c>
      <c r="L1260" s="8">
        <v>740</v>
      </c>
      <c r="M1260" s="8" t="s">
        <v>1403</v>
      </c>
      <c r="N1260" s="8" t="str">
        <f t="shared" si="19"/>
        <v>Approved</v>
      </c>
      <c r="O1260" s="89" t="s">
        <v>2971</v>
      </c>
      <c r="P1260" s="89" t="s">
        <v>2971</v>
      </c>
      <c r="Q1260" s="8" t="s">
        <v>1909</v>
      </c>
      <c r="R1260" s="8">
        <v>60</v>
      </c>
      <c r="S1260" s="8">
        <v>27.21</v>
      </c>
      <c r="T1260" s="2"/>
      <c r="U1260" s="12"/>
      <c r="V1260" s="4"/>
    </row>
    <row r="1261" spans="1:22">
      <c r="A1261" s="9" t="s">
        <v>3372</v>
      </c>
      <c r="B1261" s="9" t="s">
        <v>149</v>
      </c>
      <c r="C1261" s="9" t="s">
        <v>24</v>
      </c>
      <c r="D1261" s="9" t="s">
        <v>31</v>
      </c>
      <c r="E1261" s="9" t="s">
        <v>1389</v>
      </c>
      <c r="F1261" s="9" t="s">
        <v>1390</v>
      </c>
      <c r="G1261" s="9">
        <v>61.17</v>
      </c>
      <c r="H1261" s="9">
        <v>7.66</v>
      </c>
      <c r="I1261" s="9">
        <v>0.36699999999999999</v>
      </c>
      <c r="J1261" s="9">
        <v>5.3114999999999997</v>
      </c>
      <c r="K1261" s="9" t="s">
        <v>1376</v>
      </c>
      <c r="L1261" s="9">
        <v>629</v>
      </c>
      <c r="M1261" s="9" t="s">
        <v>1426</v>
      </c>
      <c r="N1261" s="8" t="str">
        <f t="shared" si="19"/>
        <v>Under Review</v>
      </c>
      <c r="O1261" s="90" t="s">
        <v>1728</v>
      </c>
      <c r="P1261" s="90" t="s">
        <v>1728</v>
      </c>
      <c r="Q1261" s="9"/>
      <c r="R1261" s="9">
        <v>12</v>
      </c>
      <c r="S1261" s="9">
        <v>30.02</v>
      </c>
      <c r="T1261" s="3"/>
      <c r="U1261" s="13"/>
      <c r="V1261" s="4"/>
    </row>
    <row r="1262" spans="1:22">
      <c r="A1262" s="8" t="s">
        <v>3373</v>
      </c>
      <c r="B1262" s="8" t="s">
        <v>608</v>
      </c>
      <c r="C1262" s="8" t="s">
        <v>35</v>
      </c>
      <c r="D1262" s="8" t="s">
        <v>10</v>
      </c>
      <c r="E1262" s="8" t="s">
        <v>1380</v>
      </c>
      <c r="F1262" s="8" t="s">
        <v>1375</v>
      </c>
      <c r="G1262" s="8">
        <v>32.520000000000003</v>
      </c>
      <c r="H1262" s="8">
        <v>8.5299999999999994</v>
      </c>
      <c r="I1262" s="8">
        <v>0.2712</v>
      </c>
      <c r="J1262" s="8">
        <v>0.2828</v>
      </c>
      <c r="K1262" s="8" t="s">
        <v>1385</v>
      </c>
      <c r="L1262" s="8">
        <v>690</v>
      </c>
      <c r="M1262" s="8" t="s">
        <v>1426</v>
      </c>
      <c r="N1262" s="8" t="str">
        <f t="shared" si="19"/>
        <v>Under Review</v>
      </c>
      <c r="O1262" s="89" t="s">
        <v>2596</v>
      </c>
      <c r="P1262" s="89" t="s">
        <v>2596</v>
      </c>
      <c r="Q1262" s="8"/>
      <c r="R1262" s="8">
        <v>240</v>
      </c>
      <c r="S1262" s="8">
        <v>0</v>
      </c>
      <c r="T1262" s="2"/>
      <c r="U1262" s="12"/>
      <c r="V1262" s="4"/>
    </row>
    <row r="1263" spans="1:22">
      <c r="A1263" s="9" t="s">
        <v>3374</v>
      </c>
      <c r="B1263" s="9" t="s">
        <v>99</v>
      </c>
      <c r="C1263" s="9" t="s">
        <v>38</v>
      </c>
      <c r="D1263" s="9" t="s">
        <v>31</v>
      </c>
      <c r="E1263" s="9" t="s">
        <v>1389</v>
      </c>
      <c r="F1263" s="9" t="s">
        <v>1375</v>
      </c>
      <c r="G1263" s="9">
        <v>72.569999999999993</v>
      </c>
      <c r="H1263" s="9">
        <v>9.27</v>
      </c>
      <c r="I1263" s="9">
        <v>1.03</v>
      </c>
      <c r="J1263" s="9">
        <v>0.92989999999999995</v>
      </c>
      <c r="K1263" s="9" t="s">
        <v>1412</v>
      </c>
      <c r="L1263" s="9">
        <v>611</v>
      </c>
      <c r="M1263" s="9" t="s">
        <v>1426</v>
      </c>
      <c r="N1263" s="8" t="str">
        <f t="shared" si="19"/>
        <v>Under Review</v>
      </c>
      <c r="O1263" s="90" t="s">
        <v>1668</v>
      </c>
      <c r="P1263" s="90" t="s">
        <v>1668</v>
      </c>
      <c r="Q1263" s="9"/>
      <c r="R1263" s="9">
        <v>120</v>
      </c>
      <c r="S1263" s="9">
        <v>35.619999999999997</v>
      </c>
      <c r="T1263" s="3"/>
      <c r="U1263" s="13"/>
      <c r="V1263" s="4"/>
    </row>
    <row r="1264" spans="1:22">
      <c r="A1264" s="8" t="s">
        <v>3375</v>
      </c>
      <c r="B1264" s="8" t="s">
        <v>342</v>
      </c>
      <c r="C1264" s="8" t="s">
        <v>28</v>
      </c>
      <c r="D1264" s="8" t="s">
        <v>10</v>
      </c>
      <c r="E1264" s="8" t="s">
        <v>1411</v>
      </c>
      <c r="F1264" s="8" t="s">
        <v>1375</v>
      </c>
      <c r="G1264" s="8">
        <v>67.86</v>
      </c>
      <c r="H1264" s="8">
        <v>9.0500000000000007</v>
      </c>
      <c r="I1264" s="8">
        <v>0.59430000000000005</v>
      </c>
      <c r="J1264" s="8">
        <v>1.6902999999999999</v>
      </c>
      <c r="K1264" s="8" t="s">
        <v>1412</v>
      </c>
      <c r="L1264" s="8">
        <v>887</v>
      </c>
      <c r="M1264" s="8" t="s">
        <v>1403</v>
      </c>
      <c r="N1264" s="8" t="str">
        <f t="shared" si="19"/>
        <v>Approved</v>
      </c>
      <c r="O1264" s="89" t="s">
        <v>3086</v>
      </c>
      <c r="P1264" s="89" t="s">
        <v>3086</v>
      </c>
      <c r="Q1264" s="8" t="s">
        <v>219</v>
      </c>
      <c r="R1264" s="8">
        <v>48</v>
      </c>
      <c r="S1264" s="8">
        <v>8.6300000000000008</v>
      </c>
      <c r="T1264" s="2"/>
      <c r="U1264" s="12"/>
      <c r="V1264" s="4"/>
    </row>
    <row r="1265" spans="1:22">
      <c r="A1265" s="9" t="s">
        <v>3376</v>
      </c>
      <c r="B1265" s="9" t="s">
        <v>522</v>
      </c>
      <c r="C1265" s="9" t="s">
        <v>12</v>
      </c>
      <c r="D1265" s="9" t="s">
        <v>31</v>
      </c>
      <c r="E1265" s="9" t="s">
        <v>1408</v>
      </c>
      <c r="F1265" s="9" t="s">
        <v>1384</v>
      </c>
      <c r="G1265" s="9">
        <v>94.29</v>
      </c>
      <c r="H1265" s="9">
        <v>8.69</v>
      </c>
      <c r="I1265" s="9">
        <v>1.2275</v>
      </c>
      <c r="J1265" s="9">
        <v>1.5022</v>
      </c>
      <c r="K1265" s="9" t="s">
        <v>1376</v>
      </c>
      <c r="L1265" s="9">
        <v>879</v>
      </c>
      <c r="M1265" s="9" t="s">
        <v>1426</v>
      </c>
      <c r="N1265" s="8" t="str">
        <f t="shared" si="19"/>
        <v>Under Review</v>
      </c>
      <c r="O1265" s="90" t="s">
        <v>460</v>
      </c>
      <c r="P1265" s="90" t="s">
        <v>460</v>
      </c>
      <c r="Q1265" s="9"/>
      <c r="R1265" s="9">
        <v>84</v>
      </c>
      <c r="S1265" s="9">
        <v>40.22</v>
      </c>
      <c r="T1265" s="3"/>
      <c r="U1265" s="13"/>
      <c r="V1265" s="4"/>
    </row>
    <row r="1266" spans="1:22">
      <c r="A1266" s="8" t="s">
        <v>3377</v>
      </c>
      <c r="B1266" s="8" t="s">
        <v>616</v>
      </c>
      <c r="C1266" s="8" t="s">
        <v>7</v>
      </c>
      <c r="D1266" s="8" t="s">
        <v>1360</v>
      </c>
      <c r="E1266" s="8" t="s">
        <v>1408</v>
      </c>
      <c r="F1266" s="8" t="s">
        <v>1384</v>
      </c>
      <c r="G1266" s="8">
        <v>37.520000000000003</v>
      </c>
      <c r="H1266" s="8">
        <v>18.46</v>
      </c>
      <c r="I1266" s="8">
        <v>0.30740000000000001</v>
      </c>
      <c r="J1266" s="8">
        <v>1.3651</v>
      </c>
      <c r="K1266" s="8" t="s">
        <v>1358</v>
      </c>
      <c r="L1266" s="8">
        <v>719</v>
      </c>
      <c r="M1266" s="8" t="s">
        <v>1426</v>
      </c>
      <c r="N1266" s="8" t="str">
        <f t="shared" si="19"/>
        <v>Under Review</v>
      </c>
      <c r="O1266" s="89" t="s">
        <v>2192</v>
      </c>
      <c r="P1266" s="89" t="s">
        <v>2192</v>
      </c>
      <c r="Q1266" s="8"/>
      <c r="R1266" s="8">
        <v>36</v>
      </c>
      <c r="S1266" s="8">
        <v>15.2</v>
      </c>
      <c r="T1266" s="2"/>
      <c r="U1266" s="12"/>
      <c r="V1266" s="4"/>
    </row>
    <row r="1267" spans="1:22">
      <c r="A1267" s="9" t="s">
        <v>3378</v>
      </c>
      <c r="B1267" s="9" t="s">
        <v>541</v>
      </c>
      <c r="C1267" s="9" t="s">
        <v>38</v>
      </c>
      <c r="D1267" s="9" t="s">
        <v>1360</v>
      </c>
      <c r="E1267" s="9" t="s">
        <v>1411</v>
      </c>
      <c r="F1267" s="9" t="s">
        <v>1375</v>
      </c>
      <c r="G1267" s="9">
        <v>23.41</v>
      </c>
      <c r="H1267" s="9">
        <v>17.53</v>
      </c>
      <c r="I1267" s="9">
        <v>0.1661</v>
      </c>
      <c r="J1267" s="9">
        <v>0.4148</v>
      </c>
      <c r="K1267" s="9" t="s">
        <v>1376</v>
      </c>
      <c r="L1267" s="9">
        <v>604</v>
      </c>
      <c r="M1267" s="9" t="s">
        <v>1386</v>
      </c>
      <c r="N1267" s="8" t="str">
        <f t="shared" si="19"/>
        <v>Rejected</v>
      </c>
      <c r="O1267" s="90" t="s">
        <v>3091</v>
      </c>
      <c r="P1267" s="90" t="s">
        <v>3091</v>
      </c>
      <c r="Q1267" s="9"/>
      <c r="R1267" s="9">
        <v>120</v>
      </c>
      <c r="S1267" s="9">
        <v>11.15</v>
      </c>
      <c r="T1267" s="3"/>
      <c r="U1267" s="13"/>
      <c r="V1267" s="4"/>
    </row>
    <row r="1268" spans="1:22">
      <c r="A1268" s="8" t="s">
        <v>3379</v>
      </c>
      <c r="B1268" s="8" t="s">
        <v>309</v>
      </c>
      <c r="C1268" s="8" t="s">
        <v>41</v>
      </c>
      <c r="D1268" s="8" t="s">
        <v>1360</v>
      </c>
      <c r="E1268" s="8" t="s">
        <v>1389</v>
      </c>
      <c r="F1268" s="8" t="s">
        <v>1384</v>
      </c>
      <c r="G1268" s="8">
        <v>30.9</v>
      </c>
      <c r="H1268" s="8">
        <v>13.46</v>
      </c>
      <c r="I1268" s="8">
        <v>0.51100000000000001</v>
      </c>
      <c r="J1268" s="8">
        <v>1.4757</v>
      </c>
      <c r="K1268" s="8" t="s">
        <v>1412</v>
      </c>
      <c r="L1268" s="8">
        <v>667</v>
      </c>
      <c r="M1268" s="8" t="s">
        <v>1381</v>
      </c>
      <c r="N1268" s="8" t="str">
        <f t="shared" si="19"/>
        <v xml:space="preserve">Rejected </v>
      </c>
      <c r="O1268" s="89" t="s">
        <v>2862</v>
      </c>
      <c r="P1268" s="89" t="s">
        <v>2862</v>
      </c>
      <c r="Q1268" s="8"/>
      <c r="R1268" s="8">
        <v>24</v>
      </c>
      <c r="S1268" s="8">
        <v>18.600000000000001</v>
      </c>
      <c r="T1268" s="2"/>
      <c r="U1268" s="12"/>
      <c r="V1268" s="4"/>
    </row>
    <row r="1269" spans="1:22">
      <c r="A1269" s="9" t="s">
        <v>3380</v>
      </c>
      <c r="B1269" s="9" t="s">
        <v>383</v>
      </c>
      <c r="C1269" s="9" t="s">
        <v>35</v>
      </c>
      <c r="D1269" s="9" t="s">
        <v>10</v>
      </c>
      <c r="E1269" s="9" t="s">
        <v>1400</v>
      </c>
      <c r="F1269" s="9" t="s">
        <v>1384</v>
      </c>
      <c r="G1269" s="9">
        <v>98.63</v>
      </c>
      <c r="H1269" s="9">
        <v>15.77</v>
      </c>
      <c r="I1269" s="9">
        <v>1.93</v>
      </c>
      <c r="J1269" s="9">
        <v>4.8183999999999996</v>
      </c>
      <c r="K1269" s="9" t="s">
        <v>1395</v>
      </c>
      <c r="L1269" s="9">
        <v>728</v>
      </c>
      <c r="M1269" s="9" t="s">
        <v>1403</v>
      </c>
      <c r="N1269" s="8" t="str">
        <f t="shared" si="19"/>
        <v>Approved</v>
      </c>
      <c r="O1269" s="90" t="s">
        <v>1749</v>
      </c>
      <c r="P1269" s="90" t="s">
        <v>1749</v>
      </c>
      <c r="Q1269" s="9" t="s">
        <v>2670</v>
      </c>
      <c r="R1269" s="9">
        <v>24</v>
      </c>
      <c r="S1269" s="9">
        <v>13.65</v>
      </c>
      <c r="T1269" s="3"/>
      <c r="U1269" s="13"/>
      <c r="V1269" s="4"/>
    </row>
    <row r="1270" spans="1:22">
      <c r="A1270" s="8" t="s">
        <v>3381</v>
      </c>
      <c r="B1270" s="8" t="s">
        <v>588</v>
      </c>
      <c r="C1270" s="8" t="s">
        <v>7</v>
      </c>
      <c r="D1270" s="8" t="s">
        <v>1360</v>
      </c>
      <c r="E1270" s="8" t="s">
        <v>1389</v>
      </c>
      <c r="F1270" s="8" t="s">
        <v>1384</v>
      </c>
      <c r="G1270" s="8">
        <v>42.38</v>
      </c>
      <c r="H1270" s="8">
        <v>8.0399999999999991</v>
      </c>
      <c r="I1270" s="8">
        <v>0.57840000000000003</v>
      </c>
      <c r="J1270" s="8">
        <v>1.0354000000000001</v>
      </c>
      <c r="K1270" s="8" t="s">
        <v>1395</v>
      </c>
      <c r="L1270" s="8">
        <v>557</v>
      </c>
      <c r="M1270" s="8" t="s">
        <v>1426</v>
      </c>
      <c r="N1270" s="8" t="str">
        <f t="shared" si="19"/>
        <v>Under Review</v>
      </c>
      <c r="O1270" s="89" t="s">
        <v>2571</v>
      </c>
      <c r="P1270" s="89" t="s">
        <v>2571</v>
      </c>
      <c r="Q1270" s="8"/>
      <c r="R1270" s="8">
        <v>48</v>
      </c>
      <c r="S1270" s="8">
        <v>21.87</v>
      </c>
      <c r="T1270" s="2"/>
      <c r="U1270" s="12"/>
      <c r="V1270" s="4"/>
    </row>
    <row r="1271" spans="1:22">
      <c r="A1271" s="9" t="s">
        <v>3382</v>
      </c>
      <c r="B1271" s="9" t="s">
        <v>61</v>
      </c>
      <c r="C1271" s="9" t="s">
        <v>7</v>
      </c>
      <c r="D1271" s="9" t="s">
        <v>10</v>
      </c>
      <c r="E1271" s="9" t="s">
        <v>1389</v>
      </c>
      <c r="F1271" s="9" t="s">
        <v>1390</v>
      </c>
      <c r="G1271" s="9">
        <v>58.59</v>
      </c>
      <c r="H1271" s="9">
        <v>8.59</v>
      </c>
      <c r="I1271" s="9">
        <v>0.42149999999999999</v>
      </c>
      <c r="J1271" s="9">
        <v>0.93049999999999999</v>
      </c>
      <c r="K1271" s="9" t="s">
        <v>1376</v>
      </c>
      <c r="L1271" s="9">
        <v>657</v>
      </c>
      <c r="M1271" s="9" t="s">
        <v>1381</v>
      </c>
      <c r="N1271" s="8" t="str">
        <f t="shared" si="19"/>
        <v xml:space="preserve">Rejected </v>
      </c>
      <c r="O1271" s="90" t="s">
        <v>3383</v>
      </c>
      <c r="P1271" s="90" t="s">
        <v>3383</v>
      </c>
      <c r="Q1271" s="9"/>
      <c r="R1271" s="9">
        <v>84</v>
      </c>
      <c r="S1271" s="9">
        <v>40.72</v>
      </c>
      <c r="T1271" s="3"/>
      <c r="U1271" s="13"/>
      <c r="V1271" s="4"/>
    </row>
    <row r="1272" spans="1:22">
      <c r="A1272" s="8" t="s">
        <v>3384</v>
      </c>
      <c r="B1272" s="8" t="s">
        <v>584</v>
      </c>
      <c r="C1272" s="8" t="s">
        <v>41</v>
      </c>
      <c r="D1272" s="8" t="s">
        <v>31</v>
      </c>
      <c r="E1272" s="8" t="s">
        <v>1380</v>
      </c>
      <c r="F1272" s="8" t="s">
        <v>1390</v>
      </c>
      <c r="G1272" s="8">
        <v>45.5</v>
      </c>
      <c r="H1272" s="8">
        <v>16.43</v>
      </c>
      <c r="I1272" s="8">
        <v>0.32479999999999998</v>
      </c>
      <c r="J1272" s="8">
        <v>4.1375000000000002</v>
      </c>
      <c r="K1272" s="8" t="s">
        <v>1412</v>
      </c>
      <c r="L1272" s="8">
        <v>835</v>
      </c>
      <c r="M1272" s="8" t="s">
        <v>1426</v>
      </c>
      <c r="N1272" s="8" t="str">
        <f t="shared" si="19"/>
        <v>Under Review</v>
      </c>
      <c r="O1272" s="89" t="s">
        <v>749</v>
      </c>
      <c r="P1272" s="89" t="s">
        <v>749</v>
      </c>
      <c r="Q1272" s="8"/>
      <c r="R1272" s="8">
        <v>12</v>
      </c>
      <c r="S1272" s="8">
        <v>9.84</v>
      </c>
      <c r="T1272" s="2"/>
      <c r="U1272" s="12"/>
      <c r="V1272" s="4"/>
    </row>
    <row r="1273" spans="1:22">
      <c r="A1273" s="9" t="s">
        <v>3385</v>
      </c>
      <c r="B1273" s="9" t="s">
        <v>971</v>
      </c>
      <c r="C1273" s="9" t="s">
        <v>35</v>
      </c>
      <c r="D1273" s="9" t="s">
        <v>44</v>
      </c>
      <c r="E1273" s="9" t="s">
        <v>1411</v>
      </c>
      <c r="F1273" s="9" t="s">
        <v>1384</v>
      </c>
      <c r="G1273" s="9">
        <v>29.2</v>
      </c>
      <c r="H1273" s="9">
        <v>12.35</v>
      </c>
      <c r="I1273" s="9">
        <v>0.27210000000000001</v>
      </c>
      <c r="J1273" s="9">
        <v>0.77400000000000002</v>
      </c>
      <c r="K1273" s="9" t="s">
        <v>1376</v>
      </c>
      <c r="L1273" s="9">
        <v>866</v>
      </c>
      <c r="M1273" s="9" t="s">
        <v>1396</v>
      </c>
      <c r="N1273" s="8" t="str">
        <f t="shared" si="19"/>
        <v>Approved</v>
      </c>
      <c r="O1273" s="90" t="s">
        <v>2690</v>
      </c>
      <c r="P1273" s="90" t="s">
        <v>2690</v>
      </c>
      <c r="Q1273" s="9" t="s">
        <v>2768</v>
      </c>
      <c r="R1273" s="9">
        <v>48</v>
      </c>
      <c r="S1273" s="9">
        <v>10.26</v>
      </c>
      <c r="T1273" s="3"/>
      <c r="U1273" s="13"/>
      <c r="V1273" s="4"/>
    </row>
    <row r="1274" spans="1:22">
      <c r="A1274" s="8" t="s">
        <v>3386</v>
      </c>
      <c r="B1274" s="8" t="s">
        <v>924</v>
      </c>
      <c r="C1274" s="8" t="s">
        <v>12</v>
      </c>
      <c r="D1274" s="8" t="s">
        <v>10</v>
      </c>
      <c r="E1274" s="8" t="s">
        <v>1374</v>
      </c>
      <c r="F1274" s="8" t="s">
        <v>1375</v>
      </c>
      <c r="G1274" s="8">
        <v>97.43</v>
      </c>
      <c r="H1274" s="8">
        <v>12.13</v>
      </c>
      <c r="I1274" s="8">
        <v>1.1127</v>
      </c>
      <c r="J1274" s="8">
        <v>8.6624999999999996</v>
      </c>
      <c r="K1274" s="8" t="s">
        <v>1412</v>
      </c>
      <c r="L1274" s="8">
        <v>588</v>
      </c>
      <c r="M1274" s="8" t="s">
        <v>1386</v>
      </c>
      <c r="N1274" s="8" t="str">
        <f t="shared" si="19"/>
        <v>Rejected</v>
      </c>
      <c r="O1274" s="89" t="s">
        <v>2257</v>
      </c>
      <c r="P1274" s="89" t="s">
        <v>2257</v>
      </c>
      <c r="Q1274" s="8"/>
      <c r="R1274" s="8">
        <v>12</v>
      </c>
      <c r="S1274" s="8">
        <v>63.42</v>
      </c>
      <c r="T1274" s="2"/>
      <c r="U1274" s="12"/>
      <c r="V1274" s="4"/>
    </row>
    <row r="1275" spans="1:22">
      <c r="A1275" s="9" t="s">
        <v>3387</v>
      </c>
      <c r="B1275" s="9" t="s">
        <v>110</v>
      </c>
      <c r="C1275" s="9" t="s">
        <v>41</v>
      </c>
      <c r="D1275" s="9" t="s">
        <v>1360</v>
      </c>
      <c r="E1275" s="9" t="s">
        <v>1411</v>
      </c>
      <c r="F1275" s="9" t="s">
        <v>1384</v>
      </c>
      <c r="G1275" s="9">
        <v>82.32</v>
      </c>
      <c r="H1275" s="9">
        <v>12.74</v>
      </c>
      <c r="I1275" s="9">
        <v>0.47939999999999999</v>
      </c>
      <c r="J1275" s="9">
        <v>3.9036</v>
      </c>
      <c r="K1275" s="9" t="s">
        <v>1358</v>
      </c>
      <c r="L1275" s="9">
        <v>880</v>
      </c>
      <c r="M1275" s="9" t="s">
        <v>1396</v>
      </c>
      <c r="N1275" s="8" t="str">
        <f t="shared" si="19"/>
        <v>Approved</v>
      </c>
      <c r="O1275" s="90" t="s">
        <v>86</v>
      </c>
      <c r="P1275" s="90" t="s">
        <v>86</v>
      </c>
      <c r="Q1275" s="9" t="s">
        <v>2549</v>
      </c>
      <c r="R1275" s="9">
        <v>24</v>
      </c>
      <c r="S1275" s="9">
        <v>25.44</v>
      </c>
      <c r="T1275" s="3"/>
      <c r="U1275" s="13"/>
      <c r="V1275" s="4"/>
    </row>
    <row r="1276" spans="1:22">
      <c r="A1276" s="8" t="s">
        <v>3388</v>
      </c>
      <c r="B1276" s="8" t="s">
        <v>939</v>
      </c>
      <c r="C1276" s="8" t="s">
        <v>38</v>
      </c>
      <c r="D1276" s="8" t="s">
        <v>44</v>
      </c>
      <c r="E1276" s="8" t="s">
        <v>1380</v>
      </c>
      <c r="F1276" s="8" t="s">
        <v>1375</v>
      </c>
      <c r="G1276" s="8">
        <v>63.29</v>
      </c>
      <c r="H1276" s="8">
        <v>12.2</v>
      </c>
      <c r="I1276" s="8">
        <v>0.63480000000000003</v>
      </c>
      <c r="J1276" s="8">
        <v>2.1082000000000001</v>
      </c>
      <c r="K1276" s="8" t="s">
        <v>1395</v>
      </c>
      <c r="L1276" s="8">
        <v>894</v>
      </c>
      <c r="M1276" s="8" t="s">
        <v>1386</v>
      </c>
      <c r="N1276" s="8" t="str">
        <f t="shared" si="19"/>
        <v>Rejected</v>
      </c>
      <c r="O1276" s="89" t="s">
        <v>2412</v>
      </c>
      <c r="P1276" s="89" t="s">
        <v>2412</v>
      </c>
      <c r="Q1276" s="8"/>
      <c r="R1276" s="8">
        <v>36</v>
      </c>
      <c r="S1276" s="8">
        <v>12.95</v>
      </c>
      <c r="T1276" s="2"/>
      <c r="U1276" s="12"/>
      <c r="V1276" s="4"/>
    </row>
    <row r="1277" spans="1:22">
      <c r="A1277" s="9" t="s">
        <v>3389</v>
      </c>
      <c r="B1277" s="9" t="s">
        <v>1226</v>
      </c>
      <c r="C1277" s="9" t="s">
        <v>16</v>
      </c>
      <c r="D1277" s="9" t="s">
        <v>44</v>
      </c>
      <c r="E1277" s="9" t="s">
        <v>1374</v>
      </c>
      <c r="F1277" s="9" t="s">
        <v>1390</v>
      </c>
      <c r="G1277" s="9">
        <v>72.33</v>
      </c>
      <c r="H1277" s="9">
        <v>11.54</v>
      </c>
      <c r="I1277" s="9">
        <v>0.60109999999999997</v>
      </c>
      <c r="J1277" s="9">
        <v>0.8468</v>
      </c>
      <c r="K1277" s="9" t="s">
        <v>1385</v>
      </c>
      <c r="L1277" s="9">
        <v>610</v>
      </c>
      <c r="M1277" s="9" t="s">
        <v>1396</v>
      </c>
      <c r="N1277" s="8" t="str">
        <f t="shared" si="19"/>
        <v>Approved</v>
      </c>
      <c r="O1277" s="90" t="s">
        <v>1561</v>
      </c>
      <c r="P1277" s="90" t="s">
        <v>1561</v>
      </c>
      <c r="Q1277" s="9" t="s">
        <v>3390</v>
      </c>
      <c r="R1277" s="9">
        <v>180</v>
      </c>
      <c r="S1277" s="9">
        <v>0</v>
      </c>
      <c r="T1277" s="3"/>
      <c r="U1277" s="13"/>
      <c r="V1277" s="4"/>
    </row>
    <row r="1278" spans="1:22">
      <c r="A1278" s="8" t="s">
        <v>3391</v>
      </c>
      <c r="B1278" s="8" t="s">
        <v>103</v>
      </c>
      <c r="C1278" s="8" t="s">
        <v>7</v>
      </c>
      <c r="D1278" s="8" t="s">
        <v>10</v>
      </c>
      <c r="E1278" s="8" t="s">
        <v>1374</v>
      </c>
      <c r="F1278" s="8" t="s">
        <v>1384</v>
      </c>
      <c r="G1278" s="8">
        <v>45.9</v>
      </c>
      <c r="H1278" s="8">
        <v>17.489999999999998</v>
      </c>
      <c r="I1278" s="8">
        <v>0.62180000000000002</v>
      </c>
      <c r="J1278" s="8">
        <v>0.69040000000000001</v>
      </c>
      <c r="K1278" s="8" t="s">
        <v>1358</v>
      </c>
      <c r="L1278" s="8">
        <v>566</v>
      </c>
      <c r="M1278" s="8" t="s">
        <v>1381</v>
      </c>
      <c r="N1278" s="8" t="str">
        <f t="shared" si="19"/>
        <v xml:space="preserve">Rejected </v>
      </c>
      <c r="O1278" s="89" t="s">
        <v>2493</v>
      </c>
      <c r="P1278" s="89" t="s">
        <v>2493</v>
      </c>
      <c r="Q1278" s="8"/>
      <c r="R1278" s="8">
        <v>240</v>
      </c>
      <c r="S1278" s="8">
        <v>38.68</v>
      </c>
      <c r="T1278" s="2"/>
      <c r="U1278" s="12"/>
      <c r="V1278" s="4"/>
    </row>
    <row r="1279" spans="1:22">
      <c r="A1279" s="9" t="s">
        <v>3392</v>
      </c>
      <c r="B1279" s="9" t="s">
        <v>288</v>
      </c>
      <c r="C1279" s="9" t="s">
        <v>24</v>
      </c>
      <c r="D1279" s="9" t="s">
        <v>44</v>
      </c>
      <c r="E1279" s="9" t="s">
        <v>1408</v>
      </c>
      <c r="F1279" s="9" t="s">
        <v>1390</v>
      </c>
      <c r="G1279" s="9">
        <v>66.209999999999994</v>
      </c>
      <c r="H1279" s="9">
        <v>11.68</v>
      </c>
      <c r="I1279" s="9">
        <v>0.9395</v>
      </c>
      <c r="J1279" s="9">
        <v>2.1890000000000001</v>
      </c>
      <c r="K1279" s="9" t="s">
        <v>1376</v>
      </c>
      <c r="L1279" s="9">
        <v>759</v>
      </c>
      <c r="M1279" s="9" t="s">
        <v>1403</v>
      </c>
      <c r="N1279" s="8" t="str">
        <f t="shared" si="19"/>
        <v>Approved</v>
      </c>
      <c r="O1279" s="90" t="s">
        <v>2304</v>
      </c>
      <c r="P1279" s="90" t="s">
        <v>2304</v>
      </c>
      <c r="Q1279" s="9" t="s">
        <v>2221</v>
      </c>
      <c r="R1279" s="9">
        <v>36</v>
      </c>
      <c r="S1279" s="9">
        <v>34.25</v>
      </c>
      <c r="T1279" s="3"/>
      <c r="U1279" s="13"/>
      <c r="V1279" s="4"/>
    </row>
    <row r="1280" spans="1:22">
      <c r="A1280" s="8" t="s">
        <v>3393</v>
      </c>
      <c r="B1280" s="8" t="s">
        <v>772</v>
      </c>
      <c r="C1280" s="8" t="s">
        <v>32</v>
      </c>
      <c r="D1280" s="8" t="s">
        <v>31</v>
      </c>
      <c r="E1280" s="8" t="s">
        <v>1411</v>
      </c>
      <c r="F1280" s="8" t="s">
        <v>1384</v>
      </c>
      <c r="G1280" s="8">
        <v>88.36</v>
      </c>
      <c r="H1280" s="8">
        <v>9.81</v>
      </c>
      <c r="I1280" s="8">
        <v>1.1359999999999999</v>
      </c>
      <c r="J1280" s="8">
        <v>7.7603999999999997</v>
      </c>
      <c r="K1280" s="8" t="s">
        <v>1385</v>
      </c>
      <c r="L1280" s="8">
        <v>663</v>
      </c>
      <c r="M1280" s="8" t="s">
        <v>1396</v>
      </c>
      <c r="N1280" s="8" t="str">
        <f t="shared" si="19"/>
        <v>Approved</v>
      </c>
      <c r="O1280" s="89" t="s">
        <v>3394</v>
      </c>
      <c r="P1280" s="89" t="s">
        <v>3394</v>
      </c>
      <c r="Q1280" s="8" t="s">
        <v>2333</v>
      </c>
      <c r="R1280" s="8">
        <v>12</v>
      </c>
      <c r="S1280" s="8">
        <v>0</v>
      </c>
      <c r="T1280" s="2"/>
      <c r="U1280" s="12"/>
      <c r="V1280" s="4"/>
    </row>
    <row r="1281" spans="1:22">
      <c r="A1281" s="9" t="s">
        <v>3395</v>
      </c>
      <c r="B1281" s="9" t="s">
        <v>1149</v>
      </c>
      <c r="C1281" s="9" t="s">
        <v>28</v>
      </c>
      <c r="D1281" s="9" t="s">
        <v>1360</v>
      </c>
      <c r="E1281" s="9" t="s">
        <v>1374</v>
      </c>
      <c r="F1281" s="9" t="s">
        <v>1375</v>
      </c>
      <c r="G1281" s="9">
        <v>39.9</v>
      </c>
      <c r="H1281" s="9">
        <v>12.4</v>
      </c>
      <c r="I1281" s="9">
        <v>0.67410000000000003</v>
      </c>
      <c r="J1281" s="9">
        <v>1.0586</v>
      </c>
      <c r="K1281" s="9" t="s">
        <v>1412</v>
      </c>
      <c r="L1281" s="9">
        <v>876</v>
      </c>
      <c r="M1281" s="9" t="s">
        <v>1396</v>
      </c>
      <c r="N1281" s="8" t="str">
        <f t="shared" si="19"/>
        <v>Approved</v>
      </c>
      <c r="O1281" s="90" t="s">
        <v>247</v>
      </c>
      <c r="P1281" s="90" t="s">
        <v>247</v>
      </c>
      <c r="Q1281" s="9" t="s">
        <v>3396</v>
      </c>
      <c r="R1281" s="9">
        <v>48</v>
      </c>
      <c r="S1281" s="9">
        <v>10.199999999999999</v>
      </c>
      <c r="T1281" s="3"/>
      <c r="U1281" s="13"/>
      <c r="V1281" s="4"/>
    </row>
    <row r="1282" spans="1:22">
      <c r="A1282" s="8" t="s">
        <v>3397</v>
      </c>
      <c r="B1282" s="8" t="s">
        <v>397</v>
      </c>
      <c r="C1282" s="8" t="s">
        <v>20</v>
      </c>
      <c r="D1282" s="8" t="s">
        <v>44</v>
      </c>
      <c r="E1282" s="8" t="s">
        <v>1408</v>
      </c>
      <c r="F1282" s="8" t="s">
        <v>1390</v>
      </c>
      <c r="G1282" s="8">
        <v>39.83</v>
      </c>
      <c r="H1282" s="8">
        <v>11.74</v>
      </c>
      <c r="I1282" s="8">
        <v>0.47949999999999998</v>
      </c>
      <c r="J1282" s="8">
        <v>0.5655</v>
      </c>
      <c r="K1282" s="8" t="s">
        <v>1412</v>
      </c>
      <c r="L1282" s="8">
        <v>820</v>
      </c>
      <c r="M1282" s="8" t="s">
        <v>1377</v>
      </c>
      <c r="N1282" s="8" t="str">
        <f t="shared" si="19"/>
        <v>Approved</v>
      </c>
      <c r="O1282" s="89" t="s">
        <v>3398</v>
      </c>
      <c r="P1282" s="89" t="s">
        <v>3398</v>
      </c>
      <c r="Q1282" s="8" t="s">
        <v>3399</v>
      </c>
      <c r="R1282" s="8">
        <v>120</v>
      </c>
      <c r="S1282" s="8">
        <v>23.91</v>
      </c>
      <c r="T1282" s="2"/>
      <c r="U1282" s="12"/>
      <c r="V1282" s="4"/>
    </row>
    <row r="1283" spans="1:22">
      <c r="A1283" s="9" t="s">
        <v>3400</v>
      </c>
      <c r="B1283" s="9" t="s">
        <v>1146</v>
      </c>
      <c r="C1283" s="9" t="s">
        <v>41</v>
      </c>
      <c r="D1283" s="9" t="s">
        <v>31</v>
      </c>
      <c r="E1283" s="9" t="s">
        <v>1374</v>
      </c>
      <c r="F1283" s="9" t="s">
        <v>1375</v>
      </c>
      <c r="G1283" s="9">
        <v>83.22</v>
      </c>
      <c r="H1283" s="9">
        <v>11.97</v>
      </c>
      <c r="I1283" s="9">
        <v>0.58850000000000002</v>
      </c>
      <c r="J1283" s="9">
        <v>7.3928000000000003</v>
      </c>
      <c r="K1283" s="9" t="s">
        <v>1376</v>
      </c>
      <c r="L1283" s="9">
        <v>668</v>
      </c>
      <c r="M1283" s="9" t="s">
        <v>1403</v>
      </c>
      <c r="N1283" s="8" t="str">
        <f t="shared" ref="N1283:N1346" si="20">PROPER(M1283)</f>
        <v>Approved</v>
      </c>
      <c r="O1283" s="90" t="s">
        <v>2280</v>
      </c>
      <c r="P1283" s="90" t="s">
        <v>2280</v>
      </c>
      <c r="Q1283" s="9" t="s">
        <v>3043</v>
      </c>
      <c r="R1283" s="9">
        <v>12</v>
      </c>
      <c r="S1283" s="9">
        <v>37.950000000000003</v>
      </c>
      <c r="T1283" s="3"/>
      <c r="U1283" s="13"/>
      <c r="V1283" s="4"/>
    </row>
    <row r="1284" spans="1:22">
      <c r="A1284" s="8" t="s">
        <v>3401</v>
      </c>
      <c r="B1284" s="8" t="s">
        <v>1215</v>
      </c>
      <c r="C1284" s="8" t="s">
        <v>12</v>
      </c>
      <c r="D1284" s="8" t="s">
        <v>1360</v>
      </c>
      <c r="E1284" s="8" t="s">
        <v>1374</v>
      </c>
      <c r="F1284" s="8" t="s">
        <v>1384</v>
      </c>
      <c r="G1284" s="8">
        <v>86.77</v>
      </c>
      <c r="H1284" s="8">
        <v>15.76</v>
      </c>
      <c r="I1284" s="8">
        <v>1.5738000000000001</v>
      </c>
      <c r="J1284" s="8">
        <v>1.2599</v>
      </c>
      <c r="K1284" s="8" t="s">
        <v>1395</v>
      </c>
      <c r="L1284" s="8">
        <v>814</v>
      </c>
      <c r="M1284" s="8" t="s">
        <v>1403</v>
      </c>
      <c r="N1284" s="8" t="str">
        <f t="shared" si="20"/>
        <v>Approved</v>
      </c>
      <c r="O1284" s="89" t="s">
        <v>535</v>
      </c>
      <c r="P1284" s="89" t="s">
        <v>535</v>
      </c>
      <c r="Q1284" s="8" t="s">
        <v>180</v>
      </c>
      <c r="R1284" s="8">
        <v>180</v>
      </c>
      <c r="S1284" s="8">
        <v>32.25</v>
      </c>
      <c r="T1284" s="2"/>
      <c r="U1284" s="12"/>
      <c r="V1284" s="4"/>
    </row>
    <row r="1285" spans="1:22">
      <c r="A1285" s="9" t="s">
        <v>3402</v>
      </c>
      <c r="B1285" s="9" t="s">
        <v>1116</v>
      </c>
      <c r="C1285" s="9" t="s">
        <v>20</v>
      </c>
      <c r="D1285" s="9" t="s">
        <v>31</v>
      </c>
      <c r="E1285" s="9" t="s">
        <v>1374</v>
      </c>
      <c r="F1285" s="9" t="s">
        <v>1375</v>
      </c>
      <c r="G1285" s="9">
        <v>86.78</v>
      </c>
      <c r="H1285" s="9">
        <v>13.83</v>
      </c>
      <c r="I1285" s="9">
        <v>0.82589999999999997</v>
      </c>
      <c r="J1285" s="9">
        <v>1.6181000000000001</v>
      </c>
      <c r="K1285" s="9" t="s">
        <v>1385</v>
      </c>
      <c r="L1285" s="9">
        <v>631</v>
      </c>
      <c r="M1285" s="9" t="s">
        <v>1386</v>
      </c>
      <c r="N1285" s="8" t="str">
        <f t="shared" si="20"/>
        <v>Rejected</v>
      </c>
      <c r="O1285" s="90" t="s">
        <v>3403</v>
      </c>
      <c r="P1285" s="90" t="s">
        <v>3403</v>
      </c>
      <c r="Q1285" s="9"/>
      <c r="R1285" s="9">
        <v>84</v>
      </c>
      <c r="S1285" s="9">
        <v>0</v>
      </c>
      <c r="T1285" s="3"/>
      <c r="U1285" s="13"/>
      <c r="V1285" s="4"/>
    </row>
    <row r="1286" spans="1:22">
      <c r="A1286" s="8" t="s">
        <v>3404</v>
      </c>
      <c r="B1286" s="8" t="s">
        <v>766</v>
      </c>
      <c r="C1286" s="8" t="s">
        <v>35</v>
      </c>
      <c r="D1286" s="8" t="s">
        <v>23</v>
      </c>
      <c r="E1286" s="8" t="s">
        <v>1374</v>
      </c>
      <c r="F1286" s="8" t="s">
        <v>1390</v>
      </c>
      <c r="G1286" s="8">
        <v>67.14</v>
      </c>
      <c r="H1286" s="8">
        <v>10.66</v>
      </c>
      <c r="I1286" s="8">
        <v>0.68300000000000005</v>
      </c>
      <c r="J1286" s="8">
        <v>0.74880000000000002</v>
      </c>
      <c r="K1286" s="8" t="s">
        <v>1358</v>
      </c>
      <c r="L1286" s="8">
        <v>858</v>
      </c>
      <c r="M1286" s="8" t="s">
        <v>1377</v>
      </c>
      <c r="N1286" s="8" t="str">
        <f t="shared" si="20"/>
        <v>Approved</v>
      </c>
      <c r="O1286" s="89" t="s">
        <v>2607</v>
      </c>
      <c r="P1286" s="89" t="s">
        <v>2607</v>
      </c>
      <c r="Q1286" s="8" t="s">
        <v>2465</v>
      </c>
      <c r="R1286" s="8">
        <v>180</v>
      </c>
      <c r="S1286" s="8">
        <v>13.35</v>
      </c>
      <c r="T1286" s="2"/>
      <c r="U1286" s="12"/>
      <c r="V1286" s="4"/>
    </row>
    <row r="1287" spans="1:22">
      <c r="A1287" s="9" t="s">
        <v>3405</v>
      </c>
      <c r="B1287" s="9" t="s">
        <v>152</v>
      </c>
      <c r="C1287" s="9" t="s">
        <v>35</v>
      </c>
      <c r="D1287" s="9" t="s">
        <v>10</v>
      </c>
      <c r="E1287" s="9" t="s">
        <v>1389</v>
      </c>
      <c r="F1287" s="9" t="s">
        <v>1384</v>
      </c>
      <c r="G1287" s="9">
        <v>65.319999999999993</v>
      </c>
      <c r="H1287" s="9">
        <v>8.5299999999999994</v>
      </c>
      <c r="I1287" s="9">
        <v>0.7702</v>
      </c>
      <c r="J1287" s="9">
        <v>2.0629</v>
      </c>
      <c r="K1287" s="9" t="s">
        <v>1395</v>
      </c>
      <c r="L1287" s="9">
        <v>686</v>
      </c>
      <c r="M1287" s="9" t="s">
        <v>1386</v>
      </c>
      <c r="N1287" s="8" t="str">
        <f t="shared" si="20"/>
        <v>Rejected</v>
      </c>
      <c r="O1287" s="90" t="s">
        <v>3406</v>
      </c>
      <c r="P1287" s="90" t="s">
        <v>3406</v>
      </c>
      <c r="Q1287" s="9"/>
      <c r="R1287" s="9">
        <v>36</v>
      </c>
      <c r="S1287" s="9">
        <v>42.35</v>
      </c>
      <c r="T1287" s="3"/>
      <c r="U1287" s="13"/>
      <c r="V1287" s="4"/>
    </row>
    <row r="1288" spans="1:22">
      <c r="A1288" s="8" t="s">
        <v>3407</v>
      </c>
      <c r="B1288" s="8" t="s">
        <v>1296</v>
      </c>
      <c r="C1288" s="8" t="s">
        <v>41</v>
      </c>
      <c r="D1288" s="8" t="s">
        <v>31</v>
      </c>
      <c r="E1288" s="8" t="s">
        <v>1408</v>
      </c>
      <c r="F1288" s="8" t="s">
        <v>1384</v>
      </c>
      <c r="G1288" s="8">
        <v>72.06</v>
      </c>
      <c r="H1288" s="8">
        <v>11.9</v>
      </c>
      <c r="I1288" s="8">
        <v>1.1492</v>
      </c>
      <c r="J1288" s="8">
        <v>6.3990999999999998</v>
      </c>
      <c r="K1288" s="8" t="s">
        <v>1376</v>
      </c>
      <c r="L1288" s="8">
        <v>577</v>
      </c>
      <c r="M1288" s="8" t="s">
        <v>1386</v>
      </c>
      <c r="N1288" s="8" t="str">
        <f t="shared" si="20"/>
        <v>Rejected</v>
      </c>
      <c r="O1288" s="89" t="s">
        <v>1659</v>
      </c>
      <c r="P1288" s="89" t="s">
        <v>1659</v>
      </c>
      <c r="Q1288" s="8"/>
      <c r="R1288" s="8">
        <v>12</v>
      </c>
      <c r="S1288" s="8">
        <v>45.8</v>
      </c>
      <c r="T1288" s="2"/>
      <c r="U1288" s="12"/>
      <c r="V1288" s="4"/>
    </row>
    <row r="1289" spans="1:22">
      <c r="A1289" s="9" t="s">
        <v>3408</v>
      </c>
      <c r="B1289" s="9" t="s">
        <v>1123</v>
      </c>
      <c r="C1289" s="9" t="s">
        <v>38</v>
      </c>
      <c r="D1289" s="9" t="s">
        <v>44</v>
      </c>
      <c r="E1289" s="9" t="s">
        <v>1389</v>
      </c>
      <c r="F1289" s="9" t="s">
        <v>1384</v>
      </c>
      <c r="G1289" s="9">
        <v>12.17</v>
      </c>
      <c r="H1289" s="9">
        <v>17.22</v>
      </c>
      <c r="I1289" s="9">
        <v>0.21149999999999999</v>
      </c>
      <c r="J1289" s="9">
        <v>1.1112</v>
      </c>
      <c r="K1289" s="9" t="s">
        <v>1385</v>
      </c>
      <c r="L1289" s="9">
        <v>870</v>
      </c>
      <c r="M1289" s="9" t="s">
        <v>1381</v>
      </c>
      <c r="N1289" s="8" t="str">
        <f t="shared" si="20"/>
        <v xml:space="preserve">Rejected </v>
      </c>
      <c r="O1289" s="90" t="s">
        <v>967</v>
      </c>
      <c r="P1289" s="90" t="s">
        <v>967</v>
      </c>
      <c r="Q1289" s="9"/>
      <c r="R1289" s="9">
        <v>12</v>
      </c>
      <c r="S1289" s="9">
        <v>0</v>
      </c>
      <c r="T1289" s="3"/>
      <c r="U1289" s="13"/>
      <c r="V1289" s="4"/>
    </row>
    <row r="1290" spans="1:22">
      <c r="A1290" s="8" t="s">
        <v>3409</v>
      </c>
      <c r="B1290" s="8" t="s">
        <v>262</v>
      </c>
      <c r="C1290" s="8" t="s">
        <v>32</v>
      </c>
      <c r="D1290" s="8" t="s">
        <v>31</v>
      </c>
      <c r="E1290" s="8" t="s">
        <v>1411</v>
      </c>
      <c r="F1290" s="8" t="s">
        <v>1384</v>
      </c>
      <c r="G1290" s="8">
        <v>21.25</v>
      </c>
      <c r="H1290" s="8">
        <v>12.15</v>
      </c>
      <c r="I1290" s="8">
        <v>0.25009999999999999</v>
      </c>
      <c r="J1290" s="8">
        <v>0.30669999999999997</v>
      </c>
      <c r="K1290" s="8" t="s">
        <v>1385</v>
      </c>
      <c r="L1290" s="8">
        <v>849</v>
      </c>
      <c r="M1290" s="8" t="s">
        <v>1403</v>
      </c>
      <c r="N1290" s="8" t="str">
        <f t="shared" si="20"/>
        <v>Approved</v>
      </c>
      <c r="O1290" s="89" t="s">
        <v>1443</v>
      </c>
      <c r="P1290" s="89" t="s">
        <v>1443</v>
      </c>
      <c r="Q1290" s="8" t="s">
        <v>3410</v>
      </c>
      <c r="R1290" s="8">
        <v>120</v>
      </c>
      <c r="S1290" s="8">
        <v>0</v>
      </c>
      <c r="T1290" s="2"/>
      <c r="U1290" s="12"/>
      <c r="V1290" s="4"/>
    </row>
    <row r="1291" spans="1:22">
      <c r="A1291" s="9" t="s">
        <v>3411</v>
      </c>
      <c r="B1291" s="9" t="s">
        <v>1056</v>
      </c>
      <c r="C1291" s="9" t="s">
        <v>12</v>
      </c>
      <c r="D1291" s="9" t="s">
        <v>1360</v>
      </c>
      <c r="E1291" s="9" t="s">
        <v>1400</v>
      </c>
      <c r="F1291" s="9" t="s">
        <v>1384</v>
      </c>
      <c r="G1291" s="9">
        <v>85.33</v>
      </c>
      <c r="H1291" s="9">
        <v>10.29</v>
      </c>
      <c r="I1291" s="9">
        <v>1.6008</v>
      </c>
      <c r="J1291" s="9">
        <v>1.1414</v>
      </c>
      <c r="K1291" s="9" t="s">
        <v>1358</v>
      </c>
      <c r="L1291" s="9">
        <v>758</v>
      </c>
      <c r="M1291" s="9" t="s">
        <v>1386</v>
      </c>
      <c r="N1291" s="8" t="str">
        <f t="shared" si="20"/>
        <v>Rejected</v>
      </c>
      <c r="O1291" s="90" t="s">
        <v>1466</v>
      </c>
      <c r="P1291" s="90" t="s">
        <v>1466</v>
      </c>
      <c r="Q1291" s="9"/>
      <c r="R1291" s="9">
        <v>120</v>
      </c>
      <c r="S1291" s="9">
        <v>49.32</v>
      </c>
      <c r="T1291" s="3"/>
      <c r="U1291" s="13"/>
      <c r="V1291" s="4"/>
    </row>
    <row r="1292" spans="1:22">
      <c r="A1292" s="8" t="s">
        <v>3412</v>
      </c>
      <c r="B1292" s="8" t="s">
        <v>863</v>
      </c>
      <c r="C1292" s="8" t="s">
        <v>7</v>
      </c>
      <c r="D1292" s="8" t="s">
        <v>10</v>
      </c>
      <c r="E1292" s="8" t="s">
        <v>1389</v>
      </c>
      <c r="F1292" s="8" t="s">
        <v>1384</v>
      </c>
      <c r="G1292" s="8">
        <v>26.89</v>
      </c>
      <c r="H1292" s="8">
        <v>17.04</v>
      </c>
      <c r="I1292" s="8">
        <v>0.50070000000000003</v>
      </c>
      <c r="J1292" s="8">
        <v>0.77649999999999997</v>
      </c>
      <c r="K1292" s="8" t="s">
        <v>1412</v>
      </c>
      <c r="L1292" s="8">
        <v>741</v>
      </c>
      <c r="M1292" s="8" t="s">
        <v>1396</v>
      </c>
      <c r="N1292" s="8" t="str">
        <f t="shared" si="20"/>
        <v>Approved</v>
      </c>
      <c r="O1292" s="89" t="s">
        <v>2971</v>
      </c>
      <c r="P1292" s="89" t="s">
        <v>2971</v>
      </c>
      <c r="Q1292" s="8" t="s">
        <v>3177</v>
      </c>
      <c r="R1292" s="8">
        <v>48</v>
      </c>
      <c r="S1292" s="8">
        <v>5.16</v>
      </c>
      <c r="T1292" s="2"/>
      <c r="U1292" s="12"/>
      <c r="V1292" s="4"/>
    </row>
    <row r="1293" spans="1:22">
      <c r="A1293" s="9" t="s">
        <v>3413</v>
      </c>
      <c r="B1293" s="9" t="s">
        <v>743</v>
      </c>
      <c r="C1293" s="9" t="s">
        <v>28</v>
      </c>
      <c r="D1293" s="9" t="s">
        <v>23</v>
      </c>
      <c r="E1293" s="9" t="s">
        <v>1374</v>
      </c>
      <c r="F1293" s="9" t="s">
        <v>1390</v>
      </c>
      <c r="G1293" s="9">
        <v>89.56</v>
      </c>
      <c r="H1293" s="9">
        <v>13.45</v>
      </c>
      <c r="I1293" s="9">
        <v>0.51329999999999998</v>
      </c>
      <c r="J1293" s="9">
        <v>1.0781000000000001</v>
      </c>
      <c r="K1293" s="9" t="s">
        <v>1358</v>
      </c>
      <c r="L1293" s="9">
        <v>556</v>
      </c>
      <c r="M1293" s="9" t="s">
        <v>1403</v>
      </c>
      <c r="N1293" s="8" t="str">
        <f t="shared" si="20"/>
        <v>Approved</v>
      </c>
      <c r="O1293" s="90" t="s">
        <v>1498</v>
      </c>
      <c r="P1293" s="90" t="s">
        <v>1498</v>
      </c>
      <c r="Q1293" s="9" t="s">
        <v>2051</v>
      </c>
      <c r="R1293" s="9">
        <v>240</v>
      </c>
      <c r="S1293" s="9">
        <v>28.39</v>
      </c>
      <c r="T1293" s="3"/>
      <c r="U1293" s="13"/>
      <c r="V1293" s="4"/>
    </row>
    <row r="1294" spans="1:22">
      <c r="A1294" s="8" t="s">
        <v>3414</v>
      </c>
      <c r="B1294" s="8" t="s">
        <v>472</v>
      </c>
      <c r="C1294" s="8" t="s">
        <v>20</v>
      </c>
      <c r="D1294" s="8" t="s">
        <v>10</v>
      </c>
      <c r="E1294" s="8" t="s">
        <v>1408</v>
      </c>
      <c r="F1294" s="8" t="s">
        <v>1375</v>
      </c>
      <c r="G1294" s="8">
        <v>39.11</v>
      </c>
      <c r="H1294" s="8">
        <v>8.33</v>
      </c>
      <c r="I1294" s="8">
        <v>0.32079999999999997</v>
      </c>
      <c r="J1294" s="8">
        <v>0.61599999999999999</v>
      </c>
      <c r="K1294" s="8" t="s">
        <v>1395</v>
      </c>
      <c r="L1294" s="8">
        <v>844</v>
      </c>
      <c r="M1294" s="8" t="s">
        <v>1403</v>
      </c>
      <c r="N1294" s="8" t="str">
        <f t="shared" si="20"/>
        <v>Approved</v>
      </c>
      <c r="O1294" s="89" t="s">
        <v>3415</v>
      </c>
      <c r="P1294" s="89" t="s">
        <v>3415</v>
      </c>
      <c r="Q1294" s="8" t="s">
        <v>3416</v>
      </c>
      <c r="R1294" s="8">
        <v>84</v>
      </c>
      <c r="S1294" s="8">
        <v>21.03</v>
      </c>
      <c r="T1294" s="2"/>
      <c r="U1294" s="12"/>
      <c r="V1294" s="4"/>
    </row>
    <row r="1295" spans="1:22">
      <c r="A1295" s="9" t="s">
        <v>3417</v>
      </c>
      <c r="B1295" s="9" t="s">
        <v>538</v>
      </c>
      <c r="C1295" s="9" t="s">
        <v>28</v>
      </c>
      <c r="D1295" s="9" t="s">
        <v>23</v>
      </c>
      <c r="E1295" s="9" t="s">
        <v>1380</v>
      </c>
      <c r="F1295" s="9" t="s">
        <v>1384</v>
      </c>
      <c r="G1295" s="9">
        <v>5.16</v>
      </c>
      <c r="H1295" s="9">
        <v>8.6300000000000008</v>
      </c>
      <c r="I1295" s="9">
        <v>5.7000000000000002E-2</v>
      </c>
      <c r="J1295" s="9">
        <v>8.2100000000000006E-2</v>
      </c>
      <c r="K1295" s="9" t="s">
        <v>1376</v>
      </c>
      <c r="L1295" s="9">
        <v>639</v>
      </c>
      <c r="M1295" s="9" t="s">
        <v>1426</v>
      </c>
      <c r="N1295" s="8" t="str">
        <f t="shared" si="20"/>
        <v>Under Review</v>
      </c>
      <c r="O1295" s="90" t="s">
        <v>3418</v>
      </c>
      <c r="P1295" s="90" t="s">
        <v>3418</v>
      </c>
      <c r="Q1295" s="9"/>
      <c r="R1295" s="9">
        <v>84</v>
      </c>
      <c r="S1295" s="9">
        <v>1</v>
      </c>
      <c r="T1295" s="3"/>
      <c r="U1295" s="13"/>
      <c r="V1295" s="4"/>
    </row>
    <row r="1296" spans="1:22">
      <c r="A1296" s="8" t="s">
        <v>3419</v>
      </c>
      <c r="B1296" s="8" t="s">
        <v>458</v>
      </c>
      <c r="C1296" s="8" t="s">
        <v>7</v>
      </c>
      <c r="D1296" s="8" t="s">
        <v>10</v>
      </c>
      <c r="E1296" s="8" t="s">
        <v>1411</v>
      </c>
      <c r="F1296" s="8" t="s">
        <v>1384</v>
      </c>
      <c r="G1296" s="8">
        <v>16.32</v>
      </c>
      <c r="H1296" s="8">
        <v>17.53</v>
      </c>
      <c r="I1296" s="8">
        <v>0.1067</v>
      </c>
      <c r="J1296" s="8">
        <v>0.246</v>
      </c>
      <c r="K1296" s="8" t="s">
        <v>1358</v>
      </c>
      <c r="L1296" s="8">
        <v>897</v>
      </c>
      <c r="M1296" s="8" t="s">
        <v>1381</v>
      </c>
      <c r="N1296" s="8" t="str">
        <f t="shared" si="20"/>
        <v xml:space="preserve">Rejected </v>
      </c>
      <c r="O1296" s="89" t="s">
        <v>2779</v>
      </c>
      <c r="P1296" s="89" t="s">
        <v>2779</v>
      </c>
      <c r="Q1296" s="8"/>
      <c r="R1296" s="8">
        <v>240</v>
      </c>
      <c r="S1296" s="8">
        <v>8.34</v>
      </c>
      <c r="T1296" s="2"/>
      <c r="U1296" s="12"/>
      <c r="V1296" s="4"/>
    </row>
    <row r="1297" spans="1:22">
      <c r="A1297" s="9" t="s">
        <v>3420</v>
      </c>
      <c r="B1297" s="9" t="s">
        <v>599</v>
      </c>
      <c r="C1297" s="9" t="s">
        <v>38</v>
      </c>
      <c r="D1297" s="9" t="s">
        <v>44</v>
      </c>
      <c r="E1297" s="9" t="s">
        <v>1400</v>
      </c>
      <c r="F1297" s="9" t="s">
        <v>1390</v>
      </c>
      <c r="G1297" s="9">
        <v>97.8</v>
      </c>
      <c r="H1297" s="9">
        <v>13.76</v>
      </c>
      <c r="I1297" s="9">
        <v>1.1785000000000001</v>
      </c>
      <c r="J1297" s="9">
        <v>1.5044</v>
      </c>
      <c r="K1297" s="9" t="s">
        <v>1376</v>
      </c>
      <c r="L1297" s="9">
        <v>800</v>
      </c>
      <c r="M1297" s="9" t="s">
        <v>1426</v>
      </c>
      <c r="N1297" s="8" t="str">
        <f t="shared" si="20"/>
        <v>Under Review</v>
      </c>
      <c r="O1297" s="90" t="s">
        <v>673</v>
      </c>
      <c r="P1297" s="90" t="s">
        <v>673</v>
      </c>
      <c r="Q1297" s="9"/>
      <c r="R1297" s="9">
        <v>120</v>
      </c>
      <c r="S1297" s="9">
        <v>26.57</v>
      </c>
      <c r="T1297" s="3"/>
      <c r="U1297" s="13"/>
      <c r="V1297" s="4"/>
    </row>
    <row r="1298" spans="1:22">
      <c r="A1298" s="8" t="s">
        <v>3421</v>
      </c>
      <c r="B1298" s="8" t="s">
        <v>743</v>
      </c>
      <c r="C1298" s="8" t="s">
        <v>7</v>
      </c>
      <c r="D1298" s="8" t="s">
        <v>31</v>
      </c>
      <c r="E1298" s="8" t="s">
        <v>1380</v>
      </c>
      <c r="F1298" s="8" t="s">
        <v>1375</v>
      </c>
      <c r="G1298" s="8">
        <v>97</v>
      </c>
      <c r="H1298" s="8">
        <v>11.62</v>
      </c>
      <c r="I1298" s="8">
        <v>0.8569</v>
      </c>
      <c r="J1298" s="8">
        <v>1.0425</v>
      </c>
      <c r="K1298" s="8" t="s">
        <v>1385</v>
      </c>
      <c r="L1298" s="8">
        <v>556</v>
      </c>
      <c r="M1298" s="8" t="s">
        <v>1403</v>
      </c>
      <c r="N1298" s="8" t="str">
        <f t="shared" si="20"/>
        <v>Approved</v>
      </c>
      <c r="O1298" s="89" t="s">
        <v>2912</v>
      </c>
      <c r="P1298" s="89" t="s">
        <v>2912</v>
      </c>
      <c r="Q1298" s="8" t="s">
        <v>3148</v>
      </c>
      <c r="R1298" s="8">
        <v>240</v>
      </c>
      <c r="S1298" s="8">
        <v>0</v>
      </c>
      <c r="T1298" s="2"/>
      <c r="U1298" s="12"/>
      <c r="V1298" s="4"/>
    </row>
    <row r="1299" spans="1:22">
      <c r="A1299" s="9" t="s">
        <v>3422</v>
      </c>
      <c r="B1299" s="9" t="s">
        <v>835</v>
      </c>
      <c r="C1299" s="9" t="s">
        <v>28</v>
      </c>
      <c r="D1299" s="9" t="s">
        <v>1360</v>
      </c>
      <c r="E1299" s="9" t="s">
        <v>1408</v>
      </c>
      <c r="F1299" s="9" t="s">
        <v>1384</v>
      </c>
      <c r="G1299" s="9">
        <v>98.75</v>
      </c>
      <c r="H1299" s="9">
        <v>14.03</v>
      </c>
      <c r="I1299" s="9">
        <v>1.6211</v>
      </c>
      <c r="J1299" s="9">
        <v>3.3765000000000001</v>
      </c>
      <c r="K1299" s="9" t="s">
        <v>1412</v>
      </c>
      <c r="L1299" s="9">
        <v>556</v>
      </c>
      <c r="M1299" s="9" t="s">
        <v>1386</v>
      </c>
      <c r="N1299" s="8" t="str">
        <f t="shared" si="20"/>
        <v>Rejected</v>
      </c>
      <c r="O1299" s="90" t="s">
        <v>781</v>
      </c>
      <c r="P1299" s="90" t="s">
        <v>781</v>
      </c>
      <c r="Q1299" s="9"/>
      <c r="R1299" s="9">
        <v>36</v>
      </c>
      <c r="S1299" s="9">
        <v>43.47</v>
      </c>
      <c r="T1299" s="3"/>
      <c r="U1299" s="13"/>
      <c r="V1299" s="4"/>
    </row>
    <row r="1300" spans="1:22">
      <c r="A1300" s="8" t="s">
        <v>3423</v>
      </c>
      <c r="B1300" s="8" t="s">
        <v>1114</v>
      </c>
      <c r="C1300" s="8" t="s">
        <v>35</v>
      </c>
      <c r="D1300" s="8" t="s">
        <v>31</v>
      </c>
      <c r="E1300" s="8" t="s">
        <v>1411</v>
      </c>
      <c r="F1300" s="8" t="s">
        <v>1384</v>
      </c>
      <c r="G1300" s="8">
        <v>7.59</v>
      </c>
      <c r="H1300" s="8">
        <v>16.46</v>
      </c>
      <c r="I1300" s="8">
        <v>0.14369999999999999</v>
      </c>
      <c r="J1300" s="8">
        <v>0.1293</v>
      </c>
      <c r="K1300" s="8"/>
      <c r="L1300" s="8">
        <v>776</v>
      </c>
      <c r="M1300" s="8" t="s">
        <v>1377</v>
      </c>
      <c r="N1300" s="8" t="str">
        <f t="shared" si="20"/>
        <v>Approved</v>
      </c>
      <c r="O1300" s="89" t="s">
        <v>3036</v>
      </c>
      <c r="P1300" s="89" t="s">
        <v>3036</v>
      </c>
      <c r="Q1300" s="8" t="s">
        <v>302</v>
      </c>
      <c r="R1300" s="8">
        <v>120</v>
      </c>
      <c r="S1300" s="8">
        <v>6.02</v>
      </c>
      <c r="T1300" s="2"/>
      <c r="U1300" s="12"/>
      <c r="V1300" s="4"/>
    </row>
    <row r="1301" spans="1:22">
      <c r="A1301" s="9" t="s">
        <v>3424</v>
      </c>
      <c r="B1301" s="9" t="s">
        <v>1129</v>
      </c>
      <c r="C1301" s="9" t="s">
        <v>38</v>
      </c>
      <c r="D1301" s="9" t="s">
        <v>31</v>
      </c>
      <c r="E1301" s="9" t="s">
        <v>1389</v>
      </c>
      <c r="F1301" s="9" t="s">
        <v>1384</v>
      </c>
      <c r="G1301" s="9">
        <v>90.19</v>
      </c>
      <c r="H1301" s="9">
        <v>12.77</v>
      </c>
      <c r="I1301" s="9">
        <v>0.9708</v>
      </c>
      <c r="J1301" s="9">
        <v>1.0419</v>
      </c>
      <c r="K1301" s="9" t="s">
        <v>1395</v>
      </c>
      <c r="L1301" s="9">
        <v>700</v>
      </c>
      <c r="M1301" s="9" t="s">
        <v>1426</v>
      </c>
      <c r="N1301" s="8" t="str">
        <f t="shared" si="20"/>
        <v>Under Review</v>
      </c>
      <c r="O1301" s="90" t="s">
        <v>1731</v>
      </c>
      <c r="P1301" s="90" t="s">
        <v>1731</v>
      </c>
      <c r="Q1301" s="9"/>
      <c r="R1301" s="9">
        <v>240</v>
      </c>
      <c r="S1301" s="9">
        <v>14.36</v>
      </c>
      <c r="T1301" s="3"/>
      <c r="U1301" s="13"/>
      <c r="V1301" s="4"/>
    </row>
    <row r="1302" spans="1:22">
      <c r="A1302" s="8" t="s">
        <v>3425</v>
      </c>
      <c r="B1302" s="8" t="s">
        <v>169</v>
      </c>
      <c r="C1302" s="8" t="s">
        <v>16</v>
      </c>
      <c r="D1302" s="8" t="s">
        <v>31</v>
      </c>
      <c r="E1302" s="8" t="s">
        <v>1389</v>
      </c>
      <c r="F1302" s="8" t="s">
        <v>1390</v>
      </c>
      <c r="G1302" s="8">
        <v>37.69</v>
      </c>
      <c r="H1302" s="8">
        <v>8.67</v>
      </c>
      <c r="I1302" s="8">
        <v>0.32329999999999998</v>
      </c>
      <c r="J1302" s="8">
        <v>0.33110000000000001</v>
      </c>
      <c r="K1302" s="8" t="s">
        <v>1376</v>
      </c>
      <c r="L1302" s="8">
        <v>833</v>
      </c>
      <c r="M1302" s="8" t="s">
        <v>1386</v>
      </c>
      <c r="N1302" s="8" t="str">
        <f t="shared" si="20"/>
        <v>Rejected</v>
      </c>
      <c r="O1302" s="89" t="s">
        <v>1909</v>
      </c>
      <c r="P1302" s="89" t="s">
        <v>1909</v>
      </c>
      <c r="Q1302" s="8"/>
      <c r="R1302" s="8">
        <v>240</v>
      </c>
      <c r="S1302" s="8">
        <v>20.91</v>
      </c>
      <c r="T1302" s="2"/>
      <c r="U1302" s="12"/>
      <c r="V1302" s="4"/>
    </row>
    <row r="1303" spans="1:22">
      <c r="A1303" s="9" t="s">
        <v>3426</v>
      </c>
      <c r="B1303" s="9" t="s">
        <v>1246</v>
      </c>
      <c r="C1303" s="9" t="s">
        <v>7</v>
      </c>
      <c r="D1303" s="9" t="s">
        <v>44</v>
      </c>
      <c r="E1303" s="9" t="s">
        <v>1389</v>
      </c>
      <c r="F1303" s="9" t="s">
        <v>1390</v>
      </c>
      <c r="G1303" s="9">
        <v>86.64</v>
      </c>
      <c r="H1303" s="9">
        <v>17.95</v>
      </c>
      <c r="I1303" s="9">
        <v>1.4641999999999999</v>
      </c>
      <c r="J1303" s="9">
        <v>1.3922000000000001</v>
      </c>
      <c r="K1303" s="9" t="s">
        <v>1376</v>
      </c>
      <c r="L1303" s="9">
        <v>694</v>
      </c>
      <c r="M1303" s="9" t="s">
        <v>1381</v>
      </c>
      <c r="N1303" s="8" t="str">
        <f t="shared" si="20"/>
        <v xml:space="preserve">Rejected </v>
      </c>
      <c r="O1303" s="90" t="s">
        <v>2414</v>
      </c>
      <c r="P1303" s="90" t="s">
        <v>2414</v>
      </c>
      <c r="Q1303" s="9"/>
      <c r="R1303" s="9">
        <v>180</v>
      </c>
      <c r="S1303" s="9">
        <v>17.57</v>
      </c>
      <c r="T1303" s="3"/>
      <c r="U1303" s="13"/>
      <c r="V1303" s="4"/>
    </row>
    <row r="1304" spans="1:22">
      <c r="A1304" s="8" t="s">
        <v>3427</v>
      </c>
      <c r="B1304" s="8" t="s">
        <v>538</v>
      </c>
      <c r="C1304" s="8" t="s">
        <v>16</v>
      </c>
      <c r="D1304" s="8" t="s">
        <v>44</v>
      </c>
      <c r="E1304" s="8" t="s">
        <v>1374</v>
      </c>
      <c r="F1304" s="8" t="s">
        <v>1390</v>
      </c>
      <c r="G1304" s="8">
        <v>92.23</v>
      </c>
      <c r="H1304" s="8">
        <v>16.079999999999998</v>
      </c>
      <c r="I1304" s="8">
        <v>0.54620000000000002</v>
      </c>
      <c r="J1304" s="8">
        <v>1.3596999999999999</v>
      </c>
      <c r="K1304" s="8" t="s">
        <v>1385</v>
      </c>
      <c r="L1304" s="8">
        <v>639</v>
      </c>
      <c r="M1304" s="8" t="s">
        <v>1386</v>
      </c>
      <c r="N1304" s="8" t="str">
        <f t="shared" si="20"/>
        <v>Rejected</v>
      </c>
      <c r="O1304" s="89" t="s">
        <v>2024</v>
      </c>
      <c r="P1304" s="89" t="s">
        <v>2024</v>
      </c>
      <c r="Q1304" s="8"/>
      <c r="R1304" s="8">
        <v>180</v>
      </c>
      <c r="S1304" s="8">
        <v>0</v>
      </c>
      <c r="T1304" s="2"/>
      <c r="U1304" s="12"/>
      <c r="V1304" s="4"/>
    </row>
    <row r="1305" spans="1:22">
      <c r="A1305" s="9" t="s">
        <v>3428</v>
      </c>
      <c r="B1305" s="9" t="s">
        <v>1215</v>
      </c>
      <c r="C1305" s="9" t="s">
        <v>24</v>
      </c>
      <c r="D1305" s="9" t="s">
        <v>1360</v>
      </c>
      <c r="E1305" s="9" t="s">
        <v>1389</v>
      </c>
      <c r="F1305" s="9" t="s">
        <v>1375</v>
      </c>
      <c r="G1305" s="9">
        <v>67.84</v>
      </c>
      <c r="H1305" s="9">
        <v>17.27</v>
      </c>
      <c r="I1305" s="9">
        <v>1.3205</v>
      </c>
      <c r="J1305" s="9">
        <v>1.397</v>
      </c>
      <c r="K1305" s="9" t="s">
        <v>1376</v>
      </c>
      <c r="L1305" s="9">
        <v>814</v>
      </c>
      <c r="M1305" s="9" t="s">
        <v>1381</v>
      </c>
      <c r="N1305" s="8" t="str">
        <f t="shared" si="20"/>
        <v xml:space="preserve">Rejected </v>
      </c>
      <c r="O1305" s="90" t="s">
        <v>3429</v>
      </c>
      <c r="P1305" s="90" t="s">
        <v>3429</v>
      </c>
      <c r="Q1305" s="9"/>
      <c r="R1305" s="9">
        <v>84</v>
      </c>
      <c r="S1305" s="9">
        <v>63.61</v>
      </c>
      <c r="T1305" s="3"/>
      <c r="U1305" s="13"/>
      <c r="V1305" s="4"/>
    </row>
    <row r="1306" spans="1:22">
      <c r="A1306" s="8" t="s">
        <v>3430</v>
      </c>
      <c r="B1306" s="8" t="s">
        <v>1299</v>
      </c>
      <c r="C1306" s="8" t="s">
        <v>32</v>
      </c>
      <c r="D1306" s="8" t="s">
        <v>10</v>
      </c>
      <c r="E1306" s="8" t="s">
        <v>1374</v>
      </c>
      <c r="F1306" s="8" t="s">
        <v>1390</v>
      </c>
      <c r="G1306" s="8">
        <v>58.67</v>
      </c>
      <c r="H1306" s="8">
        <v>11.64</v>
      </c>
      <c r="I1306" s="8">
        <v>0.91800000000000004</v>
      </c>
      <c r="J1306" s="8">
        <v>0.8296</v>
      </c>
      <c r="K1306" s="8" t="s">
        <v>1412</v>
      </c>
      <c r="L1306" s="8">
        <v>757</v>
      </c>
      <c r="M1306" s="8" t="s">
        <v>1377</v>
      </c>
      <c r="N1306" s="8" t="str">
        <f t="shared" si="20"/>
        <v>Approved</v>
      </c>
      <c r="O1306" s="89" t="s">
        <v>1563</v>
      </c>
      <c r="P1306" s="89" t="s">
        <v>1563</v>
      </c>
      <c r="Q1306" s="8" t="s">
        <v>957</v>
      </c>
      <c r="R1306" s="8">
        <v>120</v>
      </c>
      <c r="S1306" s="8">
        <v>28.57</v>
      </c>
      <c r="T1306" s="2"/>
      <c r="U1306" s="12"/>
      <c r="V1306" s="4"/>
    </row>
    <row r="1307" spans="1:22">
      <c r="A1307" s="9" t="s">
        <v>3431</v>
      </c>
      <c r="B1307" s="9" t="s">
        <v>1056</v>
      </c>
      <c r="C1307" s="9" t="s">
        <v>32</v>
      </c>
      <c r="D1307" s="9" t="s">
        <v>23</v>
      </c>
      <c r="E1307" s="9" t="s">
        <v>1389</v>
      </c>
      <c r="F1307" s="9" t="s">
        <v>1384</v>
      </c>
      <c r="G1307" s="9">
        <v>29.47</v>
      </c>
      <c r="H1307" s="9">
        <v>7.69</v>
      </c>
      <c r="I1307" s="9">
        <v>0.4627</v>
      </c>
      <c r="J1307" s="9">
        <v>0.91930000000000001</v>
      </c>
      <c r="K1307" s="9" t="s">
        <v>1395</v>
      </c>
      <c r="L1307" s="9">
        <v>758</v>
      </c>
      <c r="M1307" s="9" t="s">
        <v>1426</v>
      </c>
      <c r="N1307" s="8" t="str">
        <f t="shared" si="20"/>
        <v>Under Review</v>
      </c>
      <c r="O1307" s="90" t="s">
        <v>3432</v>
      </c>
      <c r="P1307" s="90" t="s">
        <v>3432</v>
      </c>
      <c r="Q1307" s="9"/>
      <c r="R1307" s="9">
        <v>36</v>
      </c>
      <c r="S1307" s="9">
        <v>27.66</v>
      </c>
      <c r="T1307" s="3"/>
      <c r="U1307" s="13"/>
      <c r="V1307" s="4"/>
    </row>
    <row r="1308" spans="1:22">
      <c r="A1308" s="8" t="s">
        <v>3433</v>
      </c>
      <c r="B1308" s="8" t="s">
        <v>364</v>
      </c>
      <c r="C1308" s="8" t="s">
        <v>35</v>
      </c>
      <c r="D1308" s="8" t="s">
        <v>23</v>
      </c>
      <c r="E1308" s="8" t="s">
        <v>1389</v>
      </c>
      <c r="F1308" s="8" t="s">
        <v>1390</v>
      </c>
      <c r="G1308" s="8">
        <v>19.05</v>
      </c>
      <c r="H1308" s="8">
        <v>13.87</v>
      </c>
      <c r="I1308" s="8">
        <v>0.3125</v>
      </c>
      <c r="J1308" s="8">
        <v>0.51929999999999998</v>
      </c>
      <c r="K1308" s="8" t="s">
        <v>1358</v>
      </c>
      <c r="L1308" s="8">
        <v>565</v>
      </c>
      <c r="M1308" s="8" t="s">
        <v>1381</v>
      </c>
      <c r="N1308" s="8" t="str">
        <f t="shared" si="20"/>
        <v xml:space="preserve">Rejected </v>
      </c>
      <c r="O1308" s="89" t="s">
        <v>2338</v>
      </c>
      <c r="P1308" s="89" t="s">
        <v>2338</v>
      </c>
      <c r="Q1308" s="8"/>
      <c r="R1308" s="8">
        <v>48</v>
      </c>
      <c r="S1308" s="8">
        <v>9.33</v>
      </c>
      <c r="T1308" s="2"/>
      <c r="U1308" s="12"/>
      <c r="V1308" s="4"/>
    </row>
    <row r="1309" spans="1:22">
      <c r="A1309" s="9" t="s">
        <v>3434</v>
      </c>
      <c r="B1309" s="9" t="s">
        <v>992</v>
      </c>
      <c r="C1309" s="9" t="s">
        <v>20</v>
      </c>
      <c r="D1309" s="9" t="s">
        <v>44</v>
      </c>
      <c r="E1309" s="9" t="s">
        <v>1380</v>
      </c>
      <c r="F1309" s="9" t="s">
        <v>1384</v>
      </c>
      <c r="G1309" s="9">
        <v>34.119999999999997</v>
      </c>
      <c r="H1309" s="9">
        <v>13.95</v>
      </c>
      <c r="I1309" s="9">
        <v>0.21290000000000001</v>
      </c>
      <c r="J1309" s="9">
        <v>0.63849999999999996</v>
      </c>
      <c r="K1309" s="9" t="s">
        <v>1385</v>
      </c>
      <c r="L1309" s="9">
        <v>719</v>
      </c>
      <c r="M1309" s="9" t="s">
        <v>1381</v>
      </c>
      <c r="N1309" s="8" t="str">
        <f t="shared" si="20"/>
        <v xml:space="preserve">Rejected </v>
      </c>
      <c r="O1309" s="90" t="s">
        <v>2555</v>
      </c>
      <c r="P1309" s="90" t="s">
        <v>2555</v>
      </c>
      <c r="Q1309" s="9"/>
      <c r="R1309" s="9">
        <v>84</v>
      </c>
      <c r="S1309" s="9">
        <v>0</v>
      </c>
      <c r="T1309" s="3"/>
      <c r="U1309" s="13"/>
      <c r="V1309" s="4"/>
    </row>
    <row r="1310" spans="1:22">
      <c r="A1310" s="8" t="s">
        <v>3435</v>
      </c>
      <c r="B1310" s="8" t="s">
        <v>1182</v>
      </c>
      <c r="C1310" s="8" t="s">
        <v>16</v>
      </c>
      <c r="D1310" s="8" t="s">
        <v>44</v>
      </c>
      <c r="E1310" s="8" t="s">
        <v>1380</v>
      </c>
      <c r="F1310" s="8" t="s">
        <v>1384</v>
      </c>
      <c r="G1310" s="8">
        <v>50.89</v>
      </c>
      <c r="H1310" s="8">
        <v>11.34</v>
      </c>
      <c r="I1310" s="8">
        <v>0.69089999999999996</v>
      </c>
      <c r="J1310" s="8">
        <v>1.3237000000000001</v>
      </c>
      <c r="K1310" s="8" t="s">
        <v>1412</v>
      </c>
      <c r="L1310" s="8">
        <v>791</v>
      </c>
      <c r="M1310" s="8" t="s">
        <v>1377</v>
      </c>
      <c r="N1310" s="8" t="str">
        <f t="shared" si="20"/>
        <v>Approved</v>
      </c>
      <c r="O1310" s="89" t="s">
        <v>920</v>
      </c>
      <c r="P1310" s="89" t="s">
        <v>920</v>
      </c>
      <c r="Q1310" s="8" t="s">
        <v>1664</v>
      </c>
      <c r="R1310" s="8">
        <v>48</v>
      </c>
      <c r="S1310" s="8">
        <v>24.8</v>
      </c>
      <c r="T1310" s="2"/>
      <c r="U1310" s="12"/>
      <c r="V1310" s="4"/>
    </row>
    <row r="1311" spans="1:22">
      <c r="A1311" s="9" t="s">
        <v>3436</v>
      </c>
      <c r="B1311" s="9" t="s">
        <v>397</v>
      </c>
      <c r="C1311" s="9" t="s">
        <v>28</v>
      </c>
      <c r="D1311" s="9" t="s">
        <v>31</v>
      </c>
      <c r="E1311" s="9" t="s">
        <v>1411</v>
      </c>
      <c r="F1311" s="9" t="s">
        <v>1390</v>
      </c>
      <c r="G1311" s="9">
        <v>71.66</v>
      </c>
      <c r="H1311" s="9">
        <v>17.34</v>
      </c>
      <c r="I1311" s="9">
        <v>1.0034000000000001</v>
      </c>
      <c r="J1311" s="9">
        <v>3.5548000000000002</v>
      </c>
      <c r="K1311" s="9" t="s">
        <v>1412</v>
      </c>
      <c r="L1311" s="9">
        <v>842</v>
      </c>
      <c r="M1311" s="9" t="s">
        <v>1377</v>
      </c>
      <c r="N1311" s="8" t="str">
        <f t="shared" si="20"/>
        <v>Approved</v>
      </c>
      <c r="O1311" s="90" t="s">
        <v>2803</v>
      </c>
      <c r="P1311" s="90" t="s">
        <v>2803</v>
      </c>
      <c r="Q1311" s="9" t="s">
        <v>834</v>
      </c>
      <c r="R1311" s="9">
        <v>24</v>
      </c>
      <c r="S1311" s="9">
        <v>12.73</v>
      </c>
      <c r="T1311" s="3"/>
      <c r="U1311" s="13"/>
      <c r="V1311" s="4"/>
    </row>
    <row r="1312" spans="1:22">
      <c r="A1312" s="8" t="s">
        <v>3437</v>
      </c>
      <c r="B1312" s="8" t="s">
        <v>1260</v>
      </c>
      <c r="C1312" s="8" t="s">
        <v>38</v>
      </c>
      <c r="D1312" s="8" t="s">
        <v>44</v>
      </c>
      <c r="E1312" s="8" t="s">
        <v>1374</v>
      </c>
      <c r="F1312" s="8" t="s">
        <v>1375</v>
      </c>
      <c r="G1312" s="8">
        <v>85.45</v>
      </c>
      <c r="H1312" s="8">
        <v>10.14</v>
      </c>
      <c r="I1312" s="8">
        <v>0.62690000000000001</v>
      </c>
      <c r="J1312" s="8">
        <v>2.173</v>
      </c>
      <c r="K1312" s="8" t="s">
        <v>1385</v>
      </c>
      <c r="L1312" s="8">
        <v>639</v>
      </c>
      <c r="M1312" s="8" t="s">
        <v>1377</v>
      </c>
      <c r="N1312" s="8" t="str">
        <f t="shared" si="20"/>
        <v>Approved</v>
      </c>
      <c r="O1312" s="89" t="s">
        <v>3438</v>
      </c>
      <c r="P1312" s="89" t="s">
        <v>3438</v>
      </c>
      <c r="Q1312" s="8" t="s">
        <v>668</v>
      </c>
      <c r="R1312" s="8">
        <v>48</v>
      </c>
      <c r="S1312" s="8">
        <v>0</v>
      </c>
      <c r="T1312" s="2"/>
      <c r="U1312" s="12"/>
      <c r="V1312" s="4"/>
    </row>
    <row r="1313" spans="1:22">
      <c r="A1313" s="9" t="s">
        <v>3439</v>
      </c>
      <c r="B1313" s="9" t="s">
        <v>291</v>
      </c>
      <c r="C1313" s="9" t="s">
        <v>38</v>
      </c>
      <c r="D1313" s="9" t="s">
        <v>1360</v>
      </c>
      <c r="E1313" s="9" t="s">
        <v>1408</v>
      </c>
      <c r="F1313" s="9" t="s">
        <v>1375</v>
      </c>
      <c r="G1313" s="9">
        <v>54.33</v>
      </c>
      <c r="H1313" s="9">
        <v>17.28</v>
      </c>
      <c r="I1313" s="9">
        <v>1.0064</v>
      </c>
      <c r="J1313" s="9">
        <v>0.84689999999999999</v>
      </c>
      <c r="K1313" s="9" t="s">
        <v>1395</v>
      </c>
      <c r="L1313" s="9">
        <v>823</v>
      </c>
      <c r="M1313" s="9" t="s">
        <v>1426</v>
      </c>
      <c r="N1313" s="8" t="str">
        <f t="shared" si="20"/>
        <v>Under Review</v>
      </c>
      <c r="O1313" s="90" t="s">
        <v>2972</v>
      </c>
      <c r="P1313" s="90" t="s">
        <v>2972</v>
      </c>
      <c r="Q1313" s="9"/>
      <c r="R1313" s="9">
        <v>180</v>
      </c>
      <c r="S1313" s="9">
        <v>7.25</v>
      </c>
      <c r="T1313" s="3"/>
      <c r="U1313" s="13"/>
      <c r="V1313" s="4"/>
    </row>
    <row r="1314" spans="1:22">
      <c r="A1314" s="8" t="s">
        <v>3440</v>
      </c>
      <c r="B1314" s="8" t="s">
        <v>998</v>
      </c>
      <c r="C1314" s="8" t="s">
        <v>16</v>
      </c>
      <c r="D1314" s="8" t="s">
        <v>10</v>
      </c>
      <c r="E1314" s="8" t="s">
        <v>1411</v>
      </c>
      <c r="F1314" s="8" t="s">
        <v>1375</v>
      </c>
      <c r="G1314" s="8">
        <v>66.739999999999995</v>
      </c>
      <c r="H1314" s="8">
        <v>14.83</v>
      </c>
      <c r="I1314" s="8">
        <v>0.71109999999999995</v>
      </c>
      <c r="J1314" s="8">
        <v>6.0185000000000004</v>
      </c>
      <c r="K1314" s="8" t="s">
        <v>1412</v>
      </c>
      <c r="L1314" s="8">
        <v>618</v>
      </c>
      <c r="M1314" s="8" t="s">
        <v>1396</v>
      </c>
      <c r="N1314" s="8" t="str">
        <f t="shared" si="20"/>
        <v>Approved</v>
      </c>
      <c r="O1314" s="89" t="s">
        <v>1466</v>
      </c>
      <c r="P1314" s="89" t="s">
        <v>1466</v>
      </c>
      <c r="Q1314" s="8" t="s">
        <v>460</v>
      </c>
      <c r="R1314" s="8">
        <v>12</v>
      </c>
      <c r="S1314" s="8">
        <v>50.11</v>
      </c>
      <c r="T1314" s="2"/>
      <c r="U1314" s="12"/>
      <c r="V1314" s="4"/>
    </row>
    <row r="1315" spans="1:22">
      <c r="A1315" s="9" t="s">
        <v>3441</v>
      </c>
      <c r="B1315" s="9" t="s">
        <v>769</v>
      </c>
      <c r="C1315" s="9" t="s">
        <v>12</v>
      </c>
      <c r="D1315" s="9" t="s">
        <v>44</v>
      </c>
      <c r="E1315" s="9" t="s">
        <v>1374</v>
      </c>
      <c r="F1315" s="9" t="s">
        <v>1384</v>
      </c>
      <c r="G1315" s="9">
        <v>73.23</v>
      </c>
      <c r="H1315" s="9">
        <v>15.16</v>
      </c>
      <c r="I1315" s="9">
        <v>0.58379999999999999</v>
      </c>
      <c r="J1315" s="9">
        <v>2.044</v>
      </c>
      <c r="K1315" s="9" t="s">
        <v>1412</v>
      </c>
      <c r="L1315" s="9">
        <v>565</v>
      </c>
      <c r="M1315" s="9" t="s">
        <v>1377</v>
      </c>
      <c r="N1315" s="8" t="str">
        <f t="shared" si="20"/>
        <v>Approved</v>
      </c>
      <c r="O1315" s="90" t="s">
        <v>749</v>
      </c>
      <c r="P1315" s="90" t="s">
        <v>749</v>
      </c>
      <c r="Q1315" s="9" t="s">
        <v>1855</v>
      </c>
      <c r="R1315" s="9">
        <v>48</v>
      </c>
      <c r="S1315" s="9">
        <v>44.56</v>
      </c>
      <c r="T1315" s="3"/>
      <c r="U1315" s="13"/>
      <c r="V1315" s="4"/>
    </row>
    <row r="1316" spans="1:22">
      <c r="A1316" s="8" t="s">
        <v>3442</v>
      </c>
      <c r="B1316" s="8" t="s">
        <v>1159</v>
      </c>
      <c r="C1316" s="8" t="s">
        <v>7</v>
      </c>
      <c r="D1316" s="8" t="s">
        <v>10</v>
      </c>
      <c r="E1316" s="8" t="s">
        <v>1380</v>
      </c>
      <c r="F1316" s="8" t="s">
        <v>1384</v>
      </c>
      <c r="G1316" s="8">
        <v>72.52</v>
      </c>
      <c r="H1316" s="8">
        <v>13.29</v>
      </c>
      <c r="I1316" s="8">
        <v>1.01</v>
      </c>
      <c r="J1316" s="8">
        <v>1.956</v>
      </c>
      <c r="K1316" s="8" t="s">
        <v>1385</v>
      </c>
      <c r="L1316" s="8">
        <v>833</v>
      </c>
      <c r="M1316" s="8" t="s">
        <v>1377</v>
      </c>
      <c r="N1316" s="8" t="str">
        <f t="shared" si="20"/>
        <v>Approved</v>
      </c>
      <c r="O1316" s="89" t="s">
        <v>673</v>
      </c>
      <c r="P1316" s="89" t="s">
        <v>673</v>
      </c>
      <c r="Q1316" s="8" t="s">
        <v>2788</v>
      </c>
      <c r="R1316" s="8">
        <v>48</v>
      </c>
      <c r="S1316" s="8">
        <v>0</v>
      </c>
      <c r="T1316" s="2"/>
      <c r="U1316" s="12"/>
      <c r="V1316" s="4"/>
    </row>
    <row r="1317" spans="1:22">
      <c r="A1317" s="9" t="s">
        <v>3443</v>
      </c>
      <c r="B1317" s="9" t="s">
        <v>524</v>
      </c>
      <c r="C1317" s="9" t="s">
        <v>38</v>
      </c>
      <c r="D1317" s="9" t="s">
        <v>10</v>
      </c>
      <c r="E1317" s="9" t="s">
        <v>1389</v>
      </c>
      <c r="F1317" s="9" t="s">
        <v>1390</v>
      </c>
      <c r="G1317" s="9">
        <v>64.73</v>
      </c>
      <c r="H1317" s="9">
        <v>11.2</v>
      </c>
      <c r="I1317" s="9">
        <v>1.2478</v>
      </c>
      <c r="J1317" s="9">
        <v>3.0228999999999999</v>
      </c>
      <c r="K1317" s="9" t="s">
        <v>1412</v>
      </c>
      <c r="L1317" s="9">
        <v>656</v>
      </c>
      <c r="M1317" s="9" t="s">
        <v>1403</v>
      </c>
      <c r="N1317" s="8" t="str">
        <f t="shared" si="20"/>
        <v>Approved</v>
      </c>
      <c r="O1317" s="90" t="s">
        <v>1043</v>
      </c>
      <c r="P1317" s="90" t="s">
        <v>1043</v>
      </c>
      <c r="Q1317" s="9" t="s">
        <v>831</v>
      </c>
      <c r="R1317" s="9">
        <v>24</v>
      </c>
      <c r="S1317" s="9">
        <v>44.05</v>
      </c>
      <c r="T1317" s="3"/>
      <c r="U1317" s="13"/>
      <c r="V1317" s="4"/>
    </row>
    <row r="1318" spans="1:22">
      <c r="A1318" s="8" t="s">
        <v>3444</v>
      </c>
      <c r="B1318" s="8" t="s">
        <v>1294</v>
      </c>
      <c r="C1318" s="8" t="s">
        <v>24</v>
      </c>
      <c r="D1318" s="8" t="s">
        <v>1360</v>
      </c>
      <c r="E1318" s="8" t="s">
        <v>1374</v>
      </c>
      <c r="F1318" s="8" t="s">
        <v>1375</v>
      </c>
      <c r="G1318" s="8">
        <v>42.3</v>
      </c>
      <c r="H1318" s="8">
        <v>15.97</v>
      </c>
      <c r="I1318" s="8">
        <v>0.46139999999999998</v>
      </c>
      <c r="J1318" s="8">
        <v>0.58750000000000002</v>
      </c>
      <c r="K1318" s="8" t="s">
        <v>1385</v>
      </c>
      <c r="L1318" s="8">
        <v>812</v>
      </c>
      <c r="M1318" s="8" t="s">
        <v>1396</v>
      </c>
      <c r="N1318" s="8" t="str">
        <f t="shared" si="20"/>
        <v>Approved</v>
      </c>
      <c r="O1318" s="89" t="s">
        <v>1522</v>
      </c>
      <c r="P1318" s="89" t="s">
        <v>1522</v>
      </c>
      <c r="Q1318" s="8" t="s">
        <v>1212</v>
      </c>
      <c r="R1318" s="8">
        <v>240</v>
      </c>
      <c r="S1318" s="8">
        <v>0</v>
      </c>
      <c r="T1318" s="2"/>
      <c r="U1318" s="12"/>
      <c r="V1318" s="4"/>
    </row>
    <row r="1319" spans="1:22">
      <c r="A1319" s="9" t="s">
        <v>3445</v>
      </c>
      <c r="B1319" s="9" t="s">
        <v>178</v>
      </c>
      <c r="C1319" s="9" t="s">
        <v>28</v>
      </c>
      <c r="D1319" s="9" t="s">
        <v>23</v>
      </c>
      <c r="E1319" s="9" t="s">
        <v>1408</v>
      </c>
      <c r="F1319" s="9" t="s">
        <v>1375</v>
      </c>
      <c r="G1319" s="9">
        <v>89.52</v>
      </c>
      <c r="H1319" s="9">
        <v>15.96</v>
      </c>
      <c r="I1319" s="9">
        <v>1.5847</v>
      </c>
      <c r="J1319" s="9">
        <v>1.776</v>
      </c>
      <c r="K1319" s="9" t="s">
        <v>1395</v>
      </c>
      <c r="L1319" s="9">
        <v>573</v>
      </c>
      <c r="M1319" s="9" t="s">
        <v>1396</v>
      </c>
      <c r="N1319" s="8" t="str">
        <f t="shared" si="20"/>
        <v>Approved</v>
      </c>
      <c r="O1319" s="90" t="s">
        <v>1048</v>
      </c>
      <c r="P1319" s="90" t="s">
        <v>1048</v>
      </c>
      <c r="Q1319" s="9" t="s">
        <v>3114</v>
      </c>
      <c r="R1319" s="9">
        <v>84</v>
      </c>
      <c r="S1319" s="9">
        <v>83.48</v>
      </c>
      <c r="T1319" s="3"/>
      <c r="U1319" s="13"/>
      <c r="V1319" s="4"/>
    </row>
    <row r="1320" spans="1:22">
      <c r="A1320" s="8" t="s">
        <v>3446</v>
      </c>
      <c r="B1320" s="8" t="s">
        <v>998</v>
      </c>
      <c r="C1320" s="8" t="s">
        <v>20</v>
      </c>
      <c r="D1320" s="8" t="s">
        <v>10</v>
      </c>
      <c r="E1320" s="8" t="s">
        <v>1411</v>
      </c>
      <c r="F1320" s="8" t="s">
        <v>1375</v>
      </c>
      <c r="G1320" s="8">
        <v>50.22</v>
      </c>
      <c r="H1320" s="8">
        <v>12.43</v>
      </c>
      <c r="I1320" s="8">
        <v>0.63060000000000005</v>
      </c>
      <c r="J1320" s="8">
        <v>1.6783999999999999</v>
      </c>
      <c r="K1320" s="8" t="s">
        <v>1385</v>
      </c>
      <c r="L1320" s="8">
        <v>618</v>
      </c>
      <c r="M1320" s="8" t="s">
        <v>1403</v>
      </c>
      <c r="N1320" s="8" t="str">
        <f t="shared" si="20"/>
        <v>Approved</v>
      </c>
      <c r="O1320" s="89" t="s">
        <v>197</v>
      </c>
      <c r="P1320" s="89" t="s">
        <v>197</v>
      </c>
      <c r="Q1320" s="8" t="s">
        <v>2035</v>
      </c>
      <c r="R1320" s="8">
        <v>36</v>
      </c>
      <c r="S1320" s="8">
        <v>0</v>
      </c>
      <c r="T1320" s="2"/>
      <c r="U1320" s="12"/>
      <c r="V1320" s="4"/>
    </row>
    <row r="1321" spans="1:22">
      <c r="A1321" s="9" t="s">
        <v>3447</v>
      </c>
      <c r="B1321" s="9" t="s">
        <v>915</v>
      </c>
      <c r="C1321" s="9" t="s">
        <v>20</v>
      </c>
      <c r="D1321" s="9" t="s">
        <v>44</v>
      </c>
      <c r="E1321" s="9" t="s">
        <v>1400</v>
      </c>
      <c r="F1321" s="9" t="s">
        <v>1390</v>
      </c>
      <c r="G1321" s="9">
        <v>86.49</v>
      </c>
      <c r="H1321" s="9">
        <v>15.83</v>
      </c>
      <c r="I1321" s="9">
        <v>0.56720000000000004</v>
      </c>
      <c r="J1321" s="9">
        <v>1.26</v>
      </c>
      <c r="K1321" s="9" t="s">
        <v>1376</v>
      </c>
      <c r="L1321" s="9">
        <v>765</v>
      </c>
      <c r="M1321" s="9" t="s">
        <v>1377</v>
      </c>
      <c r="N1321" s="8" t="str">
        <f t="shared" si="20"/>
        <v>Approved</v>
      </c>
      <c r="O1321" s="90" t="s">
        <v>3448</v>
      </c>
      <c r="P1321" s="90" t="s">
        <v>3448</v>
      </c>
      <c r="Q1321" s="9" t="s">
        <v>632</v>
      </c>
      <c r="R1321" s="9">
        <v>180</v>
      </c>
      <c r="S1321" s="9">
        <v>45.06</v>
      </c>
      <c r="T1321" s="3"/>
      <c r="U1321" s="13"/>
      <c r="V1321" s="4"/>
    </row>
    <row r="1322" spans="1:22">
      <c r="A1322" s="8" t="s">
        <v>3449</v>
      </c>
      <c r="B1322" s="8" t="s">
        <v>977</v>
      </c>
      <c r="C1322" s="8" t="s">
        <v>38</v>
      </c>
      <c r="D1322" s="8" t="s">
        <v>23</v>
      </c>
      <c r="E1322" s="8" t="s">
        <v>1389</v>
      </c>
      <c r="F1322" s="8" t="s">
        <v>1375</v>
      </c>
      <c r="G1322" s="8">
        <v>92.76</v>
      </c>
      <c r="H1322" s="8">
        <v>13.29</v>
      </c>
      <c r="I1322" s="8">
        <v>1.3888</v>
      </c>
      <c r="J1322" s="8">
        <v>1.7020999999999999</v>
      </c>
      <c r="K1322" s="8" t="s">
        <v>1385</v>
      </c>
      <c r="L1322" s="8">
        <v>659</v>
      </c>
      <c r="M1322" s="8" t="s">
        <v>1396</v>
      </c>
      <c r="N1322" s="8" t="str">
        <f t="shared" si="20"/>
        <v>Approved</v>
      </c>
      <c r="O1322" s="89" t="s">
        <v>2834</v>
      </c>
      <c r="P1322" s="89" t="s">
        <v>2834</v>
      </c>
      <c r="Q1322" s="8" t="s">
        <v>1058</v>
      </c>
      <c r="R1322" s="8">
        <v>84</v>
      </c>
      <c r="S1322" s="8">
        <v>0</v>
      </c>
      <c r="T1322" s="2"/>
      <c r="U1322" s="12"/>
      <c r="V1322" s="4"/>
    </row>
    <row r="1323" spans="1:22">
      <c r="A1323" s="9" t="s">
        <v>3450</v>
      </c>
      <c r="B1323" s="9" t="s">
        <v>723</v>
      </c>
      <c r="C1323" s="9" t="s">
        <v>32</v>
      </c>
      <c r="D1323" s="9" t="s">
        <v>1360</v>
      </c>
      <c r="E1323" s="9" t="s">
        <v>1411</v>
      </c>
      <c r="F1323" s="9" t="s">
        <v>1384</v>
      </c>
      <c r="G1323" s="9">
        <v>19.22</v>
      </c>
      <c r="H1323" s="9">
        <v>12.38</v>
      </c>
      <c r="I1323" s="9">
        <v>0.33560000000000001</v>
      </c>
      <c r="J1323" s="9">
        <v>0.2167</v>
      </c>
      <c r="K1323" s="9" t="s">
        <v>1385</v>
      </c>
      <c r="L1323" s="9">
        <v>672</v>
      </c>
      <c r="M1323" s="9" t="s">
        <v>1403</v>
      </c>
      <c r="N1323" s="8" t="str">
        <f t="shared" si="20"/>
        <v>Approved</v>
      </c>
      <c r="O1323" s="90" t="s">
        <v>3451</v>
      </c>
      <c r="P1323" s="90" t="s">
        <v>3451</v>
      </c>
      <c r="Q1323" s="9" t="s">
        <v>1306</v>
      </c>
      <c r="R1323" s="9">
        <v>240</v>
      </c>
      <c r="S1323" s="9">
        <v>0</v>
      </c>
      <c r="T1323" s="3"/>
      <c r="U1323" s="13"/>
      <c r="V1323" s="4"/>
    </row>
    <row r="1324" spans="1:22">
      <c r="A1324" s="8" t="s">
        <v>3452</v>
      </c>
      <c r="B1324" s="8" t="s">
        <v>638</v>
      </c>
      <c r="C1324" s="8" t="s">
        <v>28</v>
      </c>
      <c r="D1324" s="8" t="s">
        <v>1360</v>
      </c>
      <c r="E1324" s="8" t="s">
        <v>1389</v>
      </c>
      <c r="F1324" s="8" t="s">
        <v>1390</v>
      </c>
      <c r="G1324" s="8">
        <v>91.76</v>
      </c>
      <c r="H1324" s="8">
        <v>17.309999999999999</v>
      </c>
      <c r="I1324" s="8">
        <v>1.1990000000000001</v>
      </c>
      <c r="J1324" s="8">
        <v>8.3825000000000003</v>
      </c>
      <c r="K1324" s="8" t="s">
        <v>1376</v>
      </c>
      <c r="L1324" s="8">
        <v>604</v>
      </c>
      <c r="M1324" s="8" t="s">
        <v>1426</v>
      </c>
      <c r="N1324" s="8" t="str">
        <f t="shared" si="20"/>
        <v>Under Review</v>
      </c>
      <c r="O1324" s="89" t="s">
        <v>3221</v>
      </c>
      <c r="P1324" s="89" t="s">
        <v>3221</v>
      </c>
      <c r="Q1324" s="8"/>
      <c r="R1324" s="8">
        <v>12</v>
      </c>
      <c r="S1324" s="8">
        <v>72.23</v>
      </c>
      <c r="T1324" s="2"/>
      <c r="U1324" s="12"/>
      <c r="V1324" s="4"/>
    </row>
    <row r="1325" spans="1:22">
      <c r="A1325" s="9" t="s">
        <v>3453</v>
      </c>
      <c r="B1325" s="9" t="s">
        <v>544</v>
      </c>
      <c r="C1325" s="9" t="s">
        <v>28</v>
      </c>
      <c r="D1325" s="9" t="s">
        <v>23</v>
      </c>
      <c r="E1325" s="9" t="s">
        <v>1400</v>
      </c>
      <c r="F1325" s="9" t="s">
        <v>1375</v>
      </c>
      <c r="G1325" s="9">
        <v>47.02</v>
      </c>
      <c r="H1325" s="9">
        <v>18.22</v>
      </c>
      <c r="I1325" s="9">
        <v>0.82469999999999999</v>
      </c>
      <c r="J1325" s="9">
        <v>0.85389999999999999</v>
      </c>
      <c r="K1325" s="9" t="s">
        <v>1412</v>
      </c>
      <c r="L1325" s="9">
        <v>633</v>
      </c>
      <c r="M1325" s="9" t="s">
        <v>1396</v>
      </c>
      <c r="N1325" s="8" t="str">
        <f t="shared" si="20"/>
        <v>Approved</v>
      </c>
      <c r="O1325" s="90" t="s">
        <v>941</v>
      </c>
      <c r="P1325" s="90" t="s">
        <v>941</v>
      </c>
      <c r="Q1325" s="9" t="s">
        <v>1772</v>
      </c>
      <c r="R1325" s="9">
        <v>120</v>
      </c>
      <c r="S1325" s="9">
        <v>26.97</v>
      </c>
      <c r="T1325" s="3"/>
      <c r="U1325" s="13"/>
      <c r="V1325" s="4"/>
    </row>
    <row r="1326" spans="1:22">
      <c r="A1326" s="8" t="s">
        <v>3454</v>
      </c>
      <c r="B1326" s="8" t="s">
        <v>536</v>
      </c>
      <c r="C1326" s="8" t="s">
        <v>7</v>
      </c>
      <c r="D1326" s="8" t="s">
        <v>10</v>
      </c>
      <c r="E1326" s="8" t="s">
        <v>1374</v>
      </c>
      <c r="F1326" s="8" t="s">
        <v>1375</v>
      </c>
      <c r="G1326" s="8">
        <v>13.36</v>
      </c>
      <c r="H1326" s="8">
        <v>17.309999999999999</v>
      </c>
      <c r="I1326" s="8">
        <v>0.2233</v>
      </c>
      <c r="J1326" s="8">
        <v>0.27539999999999998</v>
      </c>
      <c r="K1326" s="8" t="s">
        <v>1376</v>
      </c>
      <c r="L1326" s="8">
        <v>883</v>
      </c>
      <c r="M1326" s="8" t="s">
        <v>1403</v>
      </c>
      <c r="N1326" s="8" t="str">
        <f t="shared" si="20"/>
        <v>Approved</v>
      </c>
      <c r="O1326" s="89" t="s">
        <v>2401</v>
      </c>
      <c r="P1326" s="89" t="s">
        <v>2401</v>
      </c>
      <c r="Q1326" s="8" t="s">
        <v>2084</v>
      </c>
      <c r="R1326" s="8">
        <v>84</v>
      </c>
      <c r="S1326" s="8">
        <v>2.13</v>
      </c>
      <c r="T1326" s="2"/>
      <c r="U1326" s="12"/>
      <c r="V1326" s="4"/>
    </row>
    <row r="1327" spans="1:22">
      <c r="A1327" s="9" t="s">
        <v>3455</v>
      </c>
      <c r="B1327" s="9" t="s">
        <v>1324</v>
      </c>
      <c r="C1327" s="9" t="s">
        <v>28</v>
      </c>
      <c r="D1327" s="9" t="s">
        <v>44</v>
      </c>
      <c r="E1327" s="9" t="s">
        <v>1408</v>
      </c>
      <c r="F1327" s="9" t="s">
        <v>1384</v>
      </c>
      <c r="G1327" s="9">
        <v>53.9</v>
      </c>
      <c r="H1327" s="9">
        <v>14.63</v>
      </c>
      <c r="I1327" s="9">
        <v>0.94989999999999997</v>
      </c>
      <c r="J1327" s="9">
        <v>1.2718</v>
      </c>
      <c r="K1327" s="9" t="s">
        <v>1358</v>
      </c>
      <c r="L1327" s="9">
        <v>628</v>
      </c>
      <c r="M1327" s="9" t="s">
        <v>1377</v>
      </c>
      <c r="N1327" s="8" t="str">
        <f t="shared" si="20"/>
        <v>Approved</v>
      </c>
      <c r="O1327" s="90" t="s">
        <v>2375</v>
      </c>
      <c r="P1327" s="90" t="s">
        <v>2375</v>
      </c>
      <c r="Q1327" s="9" t="s">
        <v>2052</v>
      </c>
      <c r="R1327" s="9">
        <v>60</v>
      </c>
      <c r="S1327" s="9">
        <v>45.39</v>
      </c>
      <c r="T1327" s="3"/>
      <c r="U1327" s="13"/>
      <c r="V1327" s="4"/>
    </row>
    <row r="1328" spans="1:22">
      <c r="A1328" s="8" t="s">
        <v>3456</v>
      </c>
      <c r="B1328" s="8" t="s">
        <v>1049</v>
      </c>
      <c r="C1328" s="8" t="s">
        <v>41</v>
      </c>
      <c r="D1328" s="8" t="s">
        <v>1360</v>
      </c>
      <c r="E1328" s="8" t="s">
        <v>1408</v>
      </c>
      <c r="F1328" s="8" t="s">
        <v>1375</v>
      </c>
      <c r="G1328" s="8">
        <v>59.84</v>
      </c>
      <c r="H1328" s="8">
        <v>13.25</v>
      </c>
      <c r="I1328" s="8">
        <v>0.7006</v>
      </c>
      <c r="J1328" s="8">
        <v>0.76700000000000002</v>
      </c>
      <c r="K1328" s="8" t="s">
        <v>1412</v>
      </c>
      <c r="L1328" s="8">
        <v>886</v>
      </c>
      <c r="M1328" s="8" t="s">
        <v>1381</v>
      </c>
      <c r="N1328" s="8" t="str">
        <f t="shared" si="20"/>
        <v xml:space="preserve">Rejected </v>
      </c>
      <c r="O1328" s="89" t="s">
        <v>3022</v>
      </c>
      <c r="P1328" s="89" t="s">
        <v>3022</v>
      </c>
      <c r="Q1328" s="8"/>
      <c r="R1328" s="8">
        <v>180</v>
      </c>
      <c r="S1328" s="8">
        <v>56.46</v>
      </c>
      <c r="T1328" s="2"/>
      <c r="U1328" s="12"/>
      <c r="V1328" s="4"/>
    </row>
    <row r="1329" spans="1:22">
      <c r="A1329" s="9" t="s">
        <v>3457</v>
      </c>
      <c r="B1329" s="9" t="s">
        <v>1113</v>
      </c>
      <c r="C1329" s="9" t="s">
        <v>16</v>
      </c>
      <c r="D1329" s="9" t="s">
        <v>23</v>
      </c>
      <c r="E1329" s="9" t="s">
        <v>1389</v>
      </c>
      <c r="F1329" s="9" t="s">
        <v>1384</v>
      </c>
      <c r="G1329" s="9">
        <v>13.23</v>
      </c>
      <c r="H1329" s="9">
        <v>9.15</v>
      </c>
      <c r="I1329" s="9">
        <v>0.19189999999999999</v>
      </c>
      <c r="J1329" s="9">
        <v>0.60529999999999995</v>
      </c>
      <c r="K1329" s="9" t="s">
        <v>1358</v>
      </c>
      <c r="L1329" s="9">
        <v>686</v>
      </c>
      <c r="M1329" s="9" t="s">
        <v>1377</v>
      </c>
      <c r="N1329" s="8" t="str">
        <f t="shared" si="20"/>
        <v>Approved</v>
      </c>
      <c r="O1329" s="90" t="s">
        <v>1498</v>
      </c>
      <c r="P1329" s="90" t="s">
        <v>1498</v>
      </c>
      <c r="Q1329" s="9" t="s">
        <v>2052</v>
      </c>
      <c r="R1329" s="9">
        <v>24</v>
      </c>
      <c r="S1329" s="9">
        <v>4.42</v>
      </c>
      <c r="T1329" s="3"/>
      <c r="U1329" s="13"/>
      <c r="V1329" s="4"/>
    </row>
    <row r="1330" spans="1:22">
      <c r="A1330" s="8" t="s">
        <v>3458</v>
      </c>
      <c r="B1330" s="8" t="s">
        <v>645</v>
      </c>
      <c r="C1330" s="8" t="s">
        <v>41</v>
      </c>
      <c r="D1330" s="8" t="s">
        <v>31</v>
      </c>
      <c r="E1330" s="8" t="s">
        <v>1389</v>
      </c>
      <c r="F1330" s="8" t="s">
        <v>1384</v>
      </c>
      <c r="G1330" s="8"/>
      <c r="H1330" s="8">
        <v>11.99</v>
      </c>
      <c r="I1330" s="8">
        <v>0.1391</v>
      </c>
      <c r="J1330" s="8">
        <v>0.80210000000000004</v>
      </c>
      <c r="K1330" s="8" t="s">
        <v>1358</v>
      </c>
      <c r="L1330" s="8">
        <v>831</v>
      </c>
      <c r="M1330" s="8" t="s">
        <v>1396</v>
      </c>
      <c r="N1330" s="8" t="str">
        <f t="shared" si="20"/>
        <v>Approved</v>
      </c>
      <c r="O1330" s="89" t="s">
        <v>3459</v>
      </c>
      <c r="P1330" s="89" t="s">
        <v>3459</v>
      </c>
      <c r="Q1330" s="8" t="s">
        <v>1743</v>
      </c>
      <c r="R1330" s="8">
        <v>24</v>
      </c>
      <c r="S1330" s="8">
        <v>14.54</v>
      </c>
      <c r="T1330" s="2"/>
      <c r="U1330" s="12"/>
      <c r="V1330" s="4"/>
    </row>
    <row r="1331" spans="1:22">
      <c r="A1331" s="9" t="s">
        <v>3460</v>
      </c>
      <c r="B1331" s="9" t="s">
        <v>956</v>
      </c>
      <c r="C1331" s="9" t="s">
        <v>20</v>
      </c>
      <c r="D1331" s="9" t="s">
        <v>10</v>
      </c>
      <c r="E1331" s="9" t="s">
        <v>1389</v>
      </c>
      <c r="F1331" s="9" t="s">
        <v>1375</v>
      </c>
      <c r="G1331" s="9">
        <v>78.760000000000005</v>
      </c>
      <c r="H1331" s="9">
        <v>14.66</v>
      </c>
      <c r="I1331" s="9">
        <v>0.89410000000000001</v>
      </c>
      <c r="J1331" s="9">
        <v>1.8596999999999999</v>
      </c>
      <c r="K1331" s="9" t="s">
        <v>1358</v>
      </c>
      <c r="L1331" s="9">
        <v>837</v>
      </c>
      <c r="M1331" s="9" t="s">
        <v>1377</v>
      </c>
      <c r="N1331" s="8" t="str">
        <f t="shared" si="20"/>
        <v>Approved</v>
      </c>
      <c r="O1331" s="90" t="s">
        <v>3461</v>
      </c>
      <c r="P1331" s="90" t="s">
        <v>3461</v>
      </c>
      <c r="Q1331" s="9" t="s">
        <v>2124</v>
      </c>
      <c r="R1331" s="9">
        <v>60</v>
      </c>
      <c r="S1331" s="9">
        <v>39.31</v>
      </c>
      <c r="T1331" s="3"/>
      <c r="U1331" s="13"/>
      <c r="V1331" s="4"/>
    </row>
    <row r="1332" spans="1:22">
      <c r="A1332" s="8" t="s">
        <v>3462</v>
      </c>
      <c r="B1332" s="8" t="s">
        <v>107</v>
      </c>
      <c r="C1332" s="8" t="s">
        <v>28</v>
      </c>
      <c r="D1332" s="8" t="s">
        <v>44</v>
      </c>
      <c r="E1332" s="8" t="s">
        <v>1374</v>
      </c>
      <c r="F1332" s="8" t="s">
        <v>1384</v>
      </c>
      <c r="G1332" s="8">
        <v>80.87</v>
      </c>
      <c r="H1332" s="8">
        <v>10.86</v>
      </c>
      <c r="I1332" s="8">
        <v>1.5519000000000001</v>
      </c>
      <c r="J1332" s="8">
        <v>1.3787</v>
      </c>
      <c r="K1332" s="8" t="s">
        <v>1376</v>
      </c>
      <c r="L1332" s="8">
        <v>792</v>
      </c>
      <c r="M1332" s="8" t="s">
        <v>1381</v>
      </c>
      <c r="N1332" s="8" t="str">
        <f t="shared" si="20"/>
        <v xml:space="preserve">Rejected </v>
      </c>
      <c r="O1332" s="89" t="s">
        <v>3194</v>
      </c>
      <c r="P1332" s="89" t="s">
        <v>3194</v>
      </c>
      <c r="Q1332" s="8"/>
      <c r="R1332" s="8">
        <v>84</v>
      </c>
      <c r="S1332" s="8">
        <v>25.66</v>
      </c>
      <c r="T1332" s="2"/>
      <c r="U1332" s="12"/>
      <c r="V1332" s="4"/>
    </row>
    <row r="1333" spans="1:22">
      <c r="A1333" s="9" t="s">
        <v>3463</v>
      </c>
      <c r="B1333" s="9" t="s">
        <v>766</v>
      </c>
      <c r="C1333" s="9" t="s">
        <v>20</v>
      </c>
      <c r="D1333" s="9" t="s">
        <v>31</v>
      </c>
      <c r="E1333" s="9" t="s">
        <v>1374</v>
      </c>
      <c r="F1333" s="9" t="s">
        <v>1375</v>
      </c>
      <c r="G1333" s="9">
        <v>26.06</v>
      </c>
      <c r="H1333" s="9">
        <v>10.3</v>
      </c>
      <c r="I1333" s="9">
        <v>0.41349999999999998</v>
      </c>
      <c r="J1333" s="9">
        <v>0.55759999999999998</v>
      </c>
      <c r="K1333" s="9" t="s">
        <v>1376</v>
      </c>
      <c r="L1333" s="9">
        <v>858</v>
      </c>
      <c r="M1333" s="9" t="s">
        <v>1381</v>
      </c>
      <c r="N1333" s="8" t="str">
        <f t="shared" si="20"/>
        <v xml:space="preserve">Rejected </v>
      </c>
      <c r="O1333" s="90" t="s">
        <v>1539</v>
      </c>
      <c r="P1333" s="90" t="s">
        <v>1539</v>
      </c>
      <c r="Q1333" s="9"/>
      <c r="R1333" s="9">
        <v>60</v>
      </c>
      <c r="S1333" s="9">
        <v>22.46</v>
      </c>
      <c r="T1333" s="3"/>
      <c r="U1333" s="13"/>
      <c r="V1333" s="4"/>
    </row>
    <row r="1334" spans="1:22">
      <c r="A1334" s="8" t="s">
        <v>3464</v>
      </c>
      <c r="B1334" s="8" t="s">
        <v>669</v>
      </c>
      <c r="C1334" s="8" t="s">
        <v>28</v>
      </c>
      <c r="D1334" s="8" t="s">
        <v>23</v>
      </c>
      <c r="E1334" s="8" t="s">
        <v>1389</v>
      </c>
      <c r="F1334" s="8" t="s">
        <v>1390</v>
      </c>
      <c r="G1334" s="8">
        <v>75.010000000000005</v>
      </c>
      <c r="H1334" s="8">
        <v>9.68</v>
      </c>
      <c r="I1334" s="8">
        <v>0.70889999999999997</v>
      </c>
      <c r="J1334" s="8">
        <v>1.8909</v>
      </c>
      <c r="K1334" s="8" t="s">
        <v>1412</v>
      </c>
      <c r="L1334" s="8">
        <v>716</v>
      </c>
      <c r="M1334" s="8" t="s">
        <v>1381</v>
      </c>
      <c r="N1334" s="8" t="str">
        <f t="shared" si="20"/>
        <v xml:space="preserve">Rejected </v>
      </c>
      <c r="O1334" s="89" t="s">
        <v>1539</v>
      </c>
      <c r="P1334" s="89" t="s">
        <v>1539</v>
      </c>
      <c r="Q1334" s="8"/>
      <c r="R1334" s="8">
        <v>48</v>
      </c>
      <c r="S1334" s="8">
        <v>47.67</v>
      </c>
      <c r="T1334" s="2"/>
      <c r="U1334" s="12"/>
      <c r="V1334" s="4"/>
    </row>
    <row r="1335" spans="1:22">
      <c r="A1335" s="9" t="s">
        <v>3465</v>
      </c>
      <c r="B1335" s="9" t="s">
        <v>391</v>
      </c>
      <c r="C1335" s="9" t="s">
        <v>32</v>
      </c>
      <c r="D1335" s="9" t="s">
        <v>44</v>
      </c>
      <c r="E1335" s="9" t="s">
        <v>1408</v>
      </c>
      <c r="F1335" s="9" t="s">
        <v>1390</v>
      </c>
      <c r="G1335" s="9">
        <v>32.01</v>
      </c>
      <c r="H1335" s="9">
        <v>16.97</v>
      </c>
      <c r="I1335" s="9">
        <v>0.54959999999999998</v>
      </c>
      <c r="J1335" s="9">
        <v>0.49199999999999999</v>
      </c>
      <c r="K1335" s="9" t="s">
        <v>1412</v>
      </c>
      <c r="L1335" s="9">
        <v>589</v>
      </c>
      <c r="M1335" s="9" t="s">
        <v>1403</v>
      </c>
      <c r="N1335" s="8" t="str">
        <f t="shared" si="20"/>
        <v>Approved</v>
      </c>
      <c r="O1335" s="90" t="s">
        <v>2257</v>
      </c>
      <c r="P1335" s="90" t="s">
        <v>2257</v>
      </c>
      <c r="Q1335" s="9" t="s">
        <v>222</v>
      </c>
      <c r="R1335" s="9">
        <v>180</v>
      </c>
      <c r="S1335" s="9">
        <v>28.35</v>
      </c>
      <c r="T1335" s="3"/>
      <c r="U1335" s="13"/>
      <c r="V1335" s="4"/>
    </row>
    <row r="1336" spans="1:22">
      <c r="A1336" s="8" t="s">
        <v>3466</v>
      </c>
      <c r="B1336" s="8" t="s">
        <v>312</v>
      </c>
      <c r="C1336" s="8" t="s">
        <v>32</v>
      </c>
      <c r="D1336" s="8" t="s">
        <v>23</v>
      </c>
      <c r="E1336" s="8" t="s">
        <v>1411</v>
      </c>
      <c r="F1336" s="8" t="s">
        <v>1384</v>
      </c>
      <c r="G1336" s="8">
        <v>66.03</v>
      </c>
      <c r="H1336" s="8">
        <v>10.81</v>
      </c>
      <c r="I1336" s="8">
        <v>1.1931</v>
      </c>
      <c r="J1336" s="8">
        <v>0.90249999999999997</v>
      </c>
      <c r="K1336" s="8" t="s">
        <v>1358</v>
      </c>
      <c r="L1336" s="8">
        <v>722</v>
      </c>
      <c r="M1336" s="8" t="s">
        <v>1403</v>
      </c>
      <c r="N1336" s="8" t="str">
        <f t="shared" si="20"/>
        <v>Approved</v>
      </c>
      <c r="O1336" s="89" t="s">
        <v>1902</v>
      </c>
      <c r="P1336" s="89" t="s">
        <v>1902</v>
      </c>
      <c r="Q1336" s="8" t="s">
        <v>90</v>
      </c>
      <c r="R1336" s="8">
        <v>120</v>
      </c>
      <c r="S1336" s="8">
        <v>7.94</v>
      </c>
      <c r="T1336" s="2"/>
      <c r="U1336" s="12"/>
      <c r="V1336" s="4"/>
    </row>
    <row r="1337" spans="1:22">
      <c r="A1337" s="9" t="s">
        <v>3467</v>
      </c>
      <c r="B1337" s="9" t="s">
        <v>1144</v>
      </c>
      <c r="C1337" s="9" t="s">
        <v>7</v>
      </c>
      <c r="D1337" s="9" t="s">
        <v>31</v>
      </c>
      <c r="E1337" s="9" t="s">
        <v>1374</v>
      </c>
      <c r="F1337" s="9" t="s">
        <v>1384</v>
      </c>
      <c r="G1337" s="9">
        <v>59.99</v>
      </c>
      <c r="H1337" s="9">
        <v>11.91</v>
      </c>
      <c r="I1337" s="9">
        <v>0.4486</v>
      </c>
      <c r="J1337" s="9">
        <v>5.3274999999999997</v>
      </c>
      <c r="K1337" s="9" t="s">
        <v>1385</v>
      </c>
      <c r="L1337" s="9">
        <v>738</v>
      </c>
      <c r="M1337" s="9" t="s">
        <v>1377</v>
      </c>
      <c r="N1337" s="8" t="str">
        <f t="shared" si="20"/>
        <v>Approved</v>
      </c>
      <c r="O1337" s="90" t="s">
        <v>2331</v>
      </c>
      <c r="P1337" s="90" t="s">
        <v>2331</v>
      </c>
      <c r="Q1337" s="9" t="s">
        <v>1900</v>
      </c>
      <c r="R1337" s="9">
        <v>12</v>
      </c>
      <c r="S1337" s="9">
        <v>0</v>
      </c>
      <c r="T1337" s="3"/>
      <c r="U1337" s="13"/>
      <c r="V1337" s="4"/>
    </row>
    <row r="1338" spans="1:22">
      <c r="A1338" s="8" t="s">
        <v>3468</v>
      </c>
      <c r="B1338" s="8" t="s">
        <v>909</v>
      </c>
      <c r="C1338" s="8" t="s">
        <v>20</v>
      </c>
      <c r="D1338" s="8" t="s">
        <v>23</v>
      </c>
      <c r="E1338" s="8" t="s">
        <v>1380</v>
      </c>
      <c r="F1338" s="8" t="s">
        <v>1390</v>
      </c>
      <c r="G1338" s="8">
        <v>47.28</v>
      </c>
      <c r="H1338" s="8">
        <v>15.62</v>
      </c>
      <c r="I1338" s="8">
        <v>0.87960000000000005</v>
      </c>
      <c r="J1338" s="8">
        <v>0.92889999999999995</v>
      </c>
      <c r="K1338" s="8"/>
      <c r="L1338" s="8">
        <v>698</v>
      </c>
      <c r="M1338" s="8" t="s">
        <v>1381</v>
      </c>
      <c r="N1338" s="8" t="str">
        <f t="shared" si="20"/>
        <v xml:space="preserve">Rejected </v>
      </c>
      <c r="O1338" s="89" t="s">
        <v>3153</v>
      </c>
      <c r="P1338" s="89" t="s">
        <v>3153</v>
      </c>
      <c r="Q1338" s="8"/>
      <c r="R1338" s="8">
        <v>84</v>
      </c>
      <c r="S1338" s="8">
        <v>31.53</v>
      </c>
      <c r="T1338" s="2"/>
      <c r="U1338" s="12"/>
      <c r="V1338" s="4"/>
    </row>
    <row r="1339" spans="1:22">
      <c r="A1339" s="9" t="s">
        <v>3469</v>
      </c>
      <c r="B1339" s="9" t="s">
        <v>856</v>
      </c>
      <c r="C1339" s="9" t="s">
        <v>7</v>
      </c>
      <c r="D1339" s="9" t="s">
        <v>10</v>
      </c>
      <c r="E1339" s="9" t="s">
        <v>1400</v>
      </c>
      <c r="F1339" s="9" t="s">
        <v>1384</v>
      </c>
      <c r="G1339" s="9">
        <v>34.17</v>
      </c>
      <c r="H1339" s="9">
        <v>8.7100000000000009</v>
      </c>
      <c r="I1339" s="9">
        <v>0.19059999999999999</v>
      </c>
      <c r="J1339" s="9">
        <v>1.0820000000000001</v>
      </c>
      <c r="K1339" s="9" t="s">
        <v>1385</v>
      </c>
      <c r="L1339" s="9">
        <v>596</v>
      </c>
      <c r="M1339" s="9" t="s">
        <v>1426</v>
      </c>
      <c r="N1339" s="8" t="str">
        <f t="shared" si="20"/>
        <v>Under Review</v>
      </c>
      <c r="O1339" s="90" t="s">
        <v>1418</v>
      </c>
      <c r="P1339" s="90" t="s">
        <v>1418</v>
      </c>
      <c r="Q1339" s="9"/>
      <c r="R1339" s="9">
        <v>36</v>
      </c>
      <c r="S1339" s="9">
        <v>0</v>
      </c>
      <c r="T1339" s="3"/>
      <c r="U1339" s="13"/>
      <c r="V1339" s="4"/>
    </row>
    <row r="1340" spans="1:22">
      <c r="A1340" s="8" t="s">
        <v>3470</v>
      </c>
      <c r="B1340" s="8" t="s">
        <v>856</v>
      </c>
      <c r="C1340" s="8" t="s">
        <v>12</v>
      </c>
      <c r="D1340" s="8" t="s">
        <v>31</v>
      </c>
      <c r="E1340" s="8" t="s">
        <v>1389</v>
      </c>
      <c r="F1340" s="8" t="s">
        <v>1375</v>
      </c>
      <c r="G1340" s="8">
        <v>23.47</v>
      </c>
      <c r="H1340" s="8">
        <v>17.5</v>
      </c>
      <c r="I1340" s="8">
        <v>0.32740000000000002</v>
      </c>
      <c r="J1340" s="8">
        <v>0.68330000000000002</v>
      </c>
      <c r="K1340" s="8" t="s">
        <v>1395</v>
      </c>
      <c r="L1340" s="8">
        <v>596</v>
      </c>
      <c r="M1340" s="8" t="s">
        <v>1377</v>
      </c>
      <c r="N1340" s="8" t="str">
        <f t="shared" si="20"/>
        <v>Approved</v>
      </c>
      <c r="O1340" s="89" t="s">
        <v>2649</v>
      </c>
      <c r="P1340" s="89" t="s">
        <v>2649</v>
      </c>
      <c r="Q1340" s="8" t="s">
        <v>3471</v>
      </c>
      <c r="R1340" s="8">
        <v>48</v>
      </c>
      <c r="S1340" s="8">
        <v>3.92</v>
      </c>
      <c r="T1340" s="2"/>
      <c r="U1340" s="12"/>
      <c r="V1340" s="4"/>
    </row>
    <row r="1341" spans="1:22">
      <c r="A1341" s="9" t="s">
        <v>3472</v>
      </c>
      <c r="B1341" s="9" t="s">
        <v>243</v>
      </c>
      <c r="C1341" s="9" t="s">
        <v>16</v>
      </c>
      <c r="D1341" s="9" t="s">
        <v>1360</v>
      </c>
      <c r="E1341" s="9" t="s">
        <v>1374</v>
      </c>
      <c r="F1341" s="9" t="s">
        <v>1375</v>
      </c>
      <c r="G1341" s="9">
        <v>58.03</v>
      </c>
      <c r="H1341" s="9">
        <v>17.059999999999999</v>
      </c>
      <c r="I1341" s="9">
        <v>0.63929999999999998</v>
      </c>
      <c r="J1341" s="9">
        <v>2.0707</v>
      </c>
      <c r="K1341" s="9" t="s">
        <v>1376</v>
      </c>
      <c r="L1341" s="9">
        <v>838</v>
      </c>
      <c r="M1341" s="9" t="s">
        <v>1426</v>
      </c>
      <c r="N1341" s="8" t="str">
        <f t="shared" si="20"/>
        <v>Under Review</v>
      </c>
      <c r="O1341" s="90" t="s">
        <v>1382</v>
      </c>
      <c r="P1341" s="90" t="s">
        <v>1382</v>
      </c>
      <c r="Q1341" s="9"/>
      <c r="R1341" s="9">
        <v>36</v>
      </c>
      <c r="S1341" s="9">
        <v>33</v>
      </c>
      <c r="T1341" s="3"/>
      <c r="U1341" s="13"/>
      <c r="V1341" s="4"/>
    </row>
    <row r="1342" spans="1:22">
      <c r="A1342" s="8" t="s">
        <v>3473</v>
      </c>
      <c r="B1342" s="8" t="s">
        <v>344</v>
      </c>
      <c r="C1342" s="8" t="s">
        <v>28</v>
      </c>
      <c r="D1342" s="8" t="s">
        <v>10</v>
      </c>
      <c r="E1342" s="8" t="s">
        <v>1374</v>
      </c>
      <c r="F1342" s="8" t="s">
        <v>1384</v>
      </c>
      <c r="G1342" s="8">
        <v>52.83</v>
      </c>
      <c r="H1342" s="8">
        <v>13.31</v>
      </c>
      <c r="I1342" s="8">
        <v>0.70320000000000005</v>
      </c>
      <c r="J1342" s="8">
        <v>0.97</v>
      </c>
      <c r="K1342" s="8" t="s">
        <v>1412</v>
      </c>
      <c r="L1342" s="8">
        <v>714</v>
      </c>
      <c r="M1342" s="8" t="s">
        <v>1426</v>
      </c>
      <c r="N1342" s="8" t="str">
        <f t="shared" si="20"/>
        <v>Under Review</v>
      </c>
      <c r="O1342" s="89" t="s">
        <v>2651</v>
      </c>
      <c r="P1342" s="89" t="s">
        <v>2651</v>
      </c>
      <c r="Q1342" s="8"/>
      <c r="R1342" s="8">
        <v>84</v>
      </c>
      <c r="S1342" s="8">
        <v>48.15</v>
      </c>
      <c r="T1342" s="2"/>
      <c r="U1342" s="12"/>
      <c r="V1342" s="4"/>
    </row>
    <row r="1343" spans="1:22">
      <c r="A1343" s="9" t="s">
        <v>3474</v>
      </c>
      <c r="B1343" s="9" t="s">
        <v>133</v>
      </c>
      <c r="C1343" s="9" t="s">
        <v>41</v>
      </c>
      <c r="D1343" s="9" t="s">
        <v>10</v>
      </c>
      <c r="E1343" s="9" t="s">
        <v>1411</v>
      </c>
      <c r="F1343" s="9" t="s">
        <v>1384</v>
      </c>
      <c r="G1343" s="9">
        <v>33.090000000000003</v>
      </c>
      <c r="H1343" s="9">
        <v>14.82</v>
      </c>
      <c r="I1343" s="9">
        <v>0.62370000000000003</v>
      </c>
      <c r="J1343" s="9">
        <v>0.63519999999999999</v>
      </c>
      <c r="K1343" s="9" t="s">
        <v>1412</v>
      </c>
      <c r="L1343" s="9">
        <v>739</v>
      </c>
      <c r="M1343" s="9" t="s">
        <v>1426</v>
      </c>
      <c r="N1343" s="8" t="str">
        <f t="shared" si="20"/>
        <v>Under Review</v>
      </c>
      <c r="O1343" s="90" t="s">
        <v>3475</v>
      </c>
      <c r="P1343" s="90" t="s">
        <v>3475</v>
      </c>
      <c r="Q1343" s="9"/>
      <c r="R1343" s="9">
        <v>84</v>
      </c>
      <c r="S1343" s="9">
        <v>22.68</v>
      </c>
      <c r="T1343" s="3"/>
      <c r="U1343" s="13"/>
      <c r="V1343" s="4"/>
    </row>
    <row r="1344" spans="1:22">
      <c r="A1344" s="8" t="s">
        <v>3476</v>
      </c>
      <c r="B1344" s="8" t="s">
        <v>666</v>
      </c>
      <c r="C1344" s="8" t="s">
        <v>16</v>
      </c>
      <c r="D1344" s="8" t="s">
        <v>44</v>
      </c>
      <c r="E1344" s="8" t="s">
        <v>1389</v>
      </c>
      <c r="F1344" s="8" t="s">
        <v>1390</v>
      </c>
      <c r="G1344" s="8">
        <v>84.67</v>
      </c>
      <c r="H1344" s="8">
        <v>9.6999999999999993</v>
      </c>
      <c r="I1344" s="8">
        <v>0.98499999999999999</v>
      </c>
      <c r="J1344" s="8">
        <v>1.1049</v>
      </c>
      <c r="K1344" s="8" t="s">
        <v>1385</v>
      </c>
      <c r="L1344" s="8">
        <v>651</v>
      </c>
      <c r="M1344" s="8" t="s">
        <v>1386</v>
      </c>
      <c r="N1344" s="8" t="str">
        <f t="shared" si="20"/>
        <v>Rejected</v>
      </c>
      <c r="O1344" s="89" t="s">
        <v>3477</v>
      </c>
      <c r="P1344" s="89" t="s">
        <v>3477</v>
      </c>
      <c r="Q1344" s="8"/>
      <c r="R1344" s="8">
        <v>120</v>
      </c>
      <c r="S1344" s="8">
        <v>0</v>
      </c>
      <c r="T1344" s="2"/>
      <c r="U1344" s="12"/>
      <c r="V1344" s="4"/>
    </row>
    <row r="1345" spans="1:22">
      <c r="A1345" s="9" t="s">
        <v>3478</v>
      </c>
      <c r="B1345" s="9" t="s">
        <v>611</v>
      </c>
      <c r="C1345" s="9" t="s">
        <v>32</v>
      </c>
      <c r="D1345" s="9" t="s">
        <v>1360</v>
      </c>
      <c r="E1345" s="9" t="s">
        <v>1400</v>
      </c>
      <c r="F1345" s="9" t="s">
        <v>1375</v>
      </c>
      <c r="G1345" s="9">
        <v>88.41</v>
      </c>
      <c r="H1345" s="9">
        <v>12.17</v>
      </c>
      <c r="I1345" s="9">
        <v>1.1233</v>
      </c>
      <c r="J1345" s="9">
        <v>0.98399999999999999</v>
      </c>
      <c r="K1345" s="9" t="s">
        <v>1385</v>
      </c>
      <c r="L1345" s="9">
        <v>731</v>
      </c>
      <c r="M1345" s="9" t="s">
        <v>1403</v>
      </c>
      <c r="N1345" s="8" t="str">
        <f t="shared" si="20"/>
        <v>Approved</v>
      </c>
      <c r="O1345" s="90" t="s">
        <v>1605</v>
      </c>
      <c r="P1345" s="90" t="s">
        <v>1605</v>
      </c>
      <c r="Q1345" s="9" t="s">
        <v>2144</v>
      </c>
      <c r="R1345" s="9">
        <v>240</v>
      </c>
      <c r="S1345" s="9">
        <v>0</v>
      </c>
      <c r="T1345" s="3"/>
      <c r="U1345" s="13"/>
      <c r="V1345" s="4"/>
    </row>
    <row r="1346" spans="1:22">
      <c r="A1346" s="8" t="s">
        <v>3479</v>
      </c>
      <c r="B1346" s="8" t="s">
        <v>1305</v>
      </c>
      <c r="C1346" s="8" t="s">
        <v>7</v>
      </c>
      <c r="D1346" s="8" t="s">
        <v>44</v>
      </c>
      <c r="E1346" s="8" t="s">
        <v>1411</v>
      </c>
      <c r="F1346" s="8" t="s">
        <v>1384</v>
      </c>
      <c r="G1346" s="8">
        <v>9.3000000000000007</v>
      </c>
      <c r="H1346" s="8">
        <v>10.15</v>
      </c>
      <c r="I1346" s="8">
        <v>0.15670000000000001</v>
      </c>
      <c r="J1346" s="8">
        <v>0.23649999999999999</v>
      </c>
      <c r="K1346" s="8" t="s">
        <v>1358</v>
      </c>
      <c r="L1346" s="8">
        <v>878</v>
      </c>
      <c r="M1346" s="8" t="s">
        <v>1403</v>
      </c>
      <c r="N1346" s="8" t="str">
        <f t="shared" si="20"/>
        <v>Approved</v>
      </c>
      <c r="O1346" s="89" t="s">
        <v>920</v>
      </c>
      <c r="P1346" s="89" t="s">
        <v>920</v>
      </c>
      <c r="Q1346" s="8" t="s">
        <v>1335</v>
      </c>
      <c r="R1346" s="8">
        <v>48</v>
      </c>
      <c r="S1346" s="8">
        <v>4.38</v>
      </c>
      <c r="T1346" s="2"/>
      <c r="U1346" s="12"/>
      <c r="V1346" s="4"/>
    </row>
    <row r="1347" spans="1:22">
      <c r="A1347" s="9" t="s">
        <v>3480</v>
      </c>
      <c r="B1347" s="9" t="s">
        <v>559</v>
      </c>
      <c r="C1347" s="9" t="s">
        <v>7</v>
      </c>
      <c r="D1347" s="9" t="s">
        <v>31</v>
      </c>
      <c r="E1347" s="9" t="s">
        <v>1374</v>
      </c>
      <c r="F1347" s="9" t="s">
        <v>1390</v>
      </c>
      <c r="G1347" s="9">
        <v>82.33</v>
      </c>
      <c r="H1347" s="9">
        <v>17.59</v>
      </c>
      <c r="I1347" s="9">
        <v>0.56610000000000005</v>
      </c>
      <c r="J1347" s="9">
        <v>1.4618</v>
      </c>
      <c r="K1347" s="9" t="s">
        <v>1376</v>
      </c>
      <c r="L1347" s="9">
        <v>800</v>
      </c>
      <c r="M1347" s="9" t="s">
        <v>1386</v>
      </c>
      <c r="N1347" s="8" t="str">
        <f t="shared" ref="N1347:N1410" si="21">PROPER(M1347)</f>
        <v>Rejected</v>
      </c>
      <c r="O1347" s="90" t="s">
        <v>2752</v>
      </c>
      <c r="P1347" s="90" t="s">
        <v>2752</v>
      </c>
      <c r="Q1347" s="9"/>
      <c r="R1347" s="9">
        <v>120</v>
      </c>
      <c r="S1347" s="9">
        <v>74.55</v>
      </c>
      <c r="T1347" s="3"/>
      <c r="U1347" s="13"/>
      <c r="V1347" s="4"/>
    </row>
    <row r="1348" spans="1:22">
      <c r="A1348" s="8" t="s">
        <v>3481</v>
      </c>
      <c r="B1348" s="8" t="s">
        <v>1121</v>
      </c>
      <c r="C1348" s="8" t="s">
        <v>20</v>
      </c>
      <c r="D1348" s="8" t="s">
        <v>23</v>
      </c>
      <c r="E1348" s="8" t="s">
        <v>1411</v>
      </c>
      <c r="F1348" s="8" t="s">
        <v>1390</v>
      </c>
      <c r="G1348" s="8">
        <v>95.77</v>
      </c>
      <c r="H1348" s="8">
        <v>11.29</v>
      </c>
      <c r="I1348" s="8">
        <v>1.8230999999999999</v>
      </c>
      <c r="J1348" s="8">
        <v>2.0960999999999999</v>
      </c>
      <c r="K1348" s="8" t="s">
        <v>1395</v>
      </c>
      <c r="L1348" s="8">
        <v>579</v>
      </c>
      <c r="M1348" s="8" t="s">
        <v>1386</v>
      </c>
      <c r="N1348" s="8" t="str">
        <f t="shared" si="21"/>
        <v>Rejected</v>
      </c>
      <c r="O1348" s="89" t="s">
        <v>1779</v>
      </c>
      <c r="P1348" s="89" t="s">
        <v>1779</v>
      </c>
      <c r="Q1348" s="8"/>
      <c r="R1348" s="8">
        <v>60</v>
      </c>
      <c r="S1348" s="8">
        <v>59.06</v>
      </c>
      <c r="T1348" s="2"/>
      <c r="U1348" s="12"/>
      <c r="V1348" s="4"/>
    </row>
    <row r="1349" spans="1:22">
      <c r="A1349" s="9" t="s">
        <v>3482</v>
      </c>
      <c r="B1349" s="9" t="s">
        <v>142</v>
      </c>
      <c r="C1349" s="9" t="s">
        <v>16</v>
      </c>
      <c r="D1349" s="9" t="s">
        <v>23</v>
      </c>
      <c r="E1349" s="9" t="s">
        <v>1389</v>
      </c>
      <c r="F1349" s="9" t="s">
        <v>1390</v>
      </c>
      <c r="G1349" s="9">
        <v>24.52</v>
      </c>
      <c r="H1349" s="9">
        <v>8.9600000000000009</v>
      </c>
      <c r="I1349" s="9">
        <v>0.25569999999999998</v>
      </c>
      <c r="J1349" s="9">
        <v>0.39400000000000002</v>
      </c>
      <c r="K1349" s="9" t="s">
        <v>1376</v>
      </c>
      <c r="L1349" s="9">
        <v>832</v>
      </c>
      <c r="M1349" s="9" t="s">
        <v>1377</v>
      </c>
      <c r="N1349" s="8" t="str">
        <f t="shared" si="21"/>
        <v>Approved</v>
      </c>
      <c r="O1349" s="90" t="s">
        <v>3077</v>
      </c>
      <c r="P1349" s="90" t="s">
        <v>3077</v>
      </c>
      <c r="Q1349" s="9" t="s">
        <v>3003</v>
      </c>
      <c r="R1349" s="9">
        <v>84</v>
      </c>
      <c r="S1349" s="9">
        <v>15.09</v>
      </c>
      <c r="T1349" s="3"/>
      <c r="U1349" s="13"/>
      <c r="V1349" s="4"/>
    </row>
    <row r="1350" spans="1:22">
      <c r="A1350" s="8" t="s">
        <v>3483</v>
      </c>
      <c r="B1350" s="8" t="s">
        <v>500</v>
      </c>
      <c r="C1350" s="8" t="s">
        <v>41</v>
      </c>
      <c r="D1350" s="8" t="s">
        <v>10</v>
      </c>
      <c r="E1350" s="8" t="s">
        <v>1374</v>
      </c>
      <c r="F1350" s="8" t="s">
        <v>1375</v>
      </c>
      <c r="G1350" s="8">
        <v>63.24</v>
      </c>
      <c r="H1350" s="8">
        <v>8.44</v>
      </c>
      <c r="I1350" s="8">
        <v>1.1233</v>
      </c>
      <c r="J1350" s="8">
        <v>1.5569999999999999</v>
      </c>
      <c r="K1350" s="8" t="s">
        <v>1412</v>
      </c>
      <c r="L1350" s="8">
        <v>677</v>
      </c>
      <c r="M1350" s="8" t="s">
        <v>1377</v>
      </c>
      <c r="N1350" s="8" t="str">
        <f t="shared" si="21"/>
        <v>Approved</v>
      </c>
      <c r="O1350" s="89" t="s">
        <v>1804</v>
      </c>
      <c r="P1350" s="89" t="s">
        <v>1804</v>
      </c>
      <c r="Q1350" s="8" t="s">
        <v>2381</v>
      </c>
      <c r="R1350" s="8">
        <v>48</v>
      </c>
      <c r="S1350" s="8">
        <v>55.53</v>
      </c>
      <c r="T1350" s="2"/>
      <c r="U1350" s="12"/>
      <c r="V1350" s="4"/>
    </row>
    <row r="1351" spans="1:22">
      <c r="A1351" s="9" t="s">
        <v>3484</v>
      </c>
      <c r="B1351" s="9" t="s">
        <v>973</v>
      </c>
      <c r="C1351" s="9" t="s">
        <v>16</v>
      </c>
      <c r="D1351" s="9" t="s">
        <v>23</v>
      </c>
      <c r="E1351" s="9" t="s">
        <v>1400</v>
      </c>
      <c r="F1351" s="9" t="s">
        <v>1375</v>
      </c>
      <c r="G1351" s="9">
        <v>12.75</v>
      </c>
      <c r="H1351" s="9">
        <v>11.03</v>
      </c>
      <c r="I1351" s="9">
        <v>0.14180000000000001</v>
      </c>
      <c r="J1351" s="9">
        <v>0.59440000000000004</v>
      </c>
      <c r="K1351" s="9" t="s">
        <v>1376</v>
      </c>
      <c r="L1351" s="9">
        <v>745</v>
      </c>
      <c r="M1351" s="9" t="s">
        <v>1403</v>
      </c>
      <c r="N1351" s="8" t="str">
        <f t="shared" si="21"/>
        <v>Approved</v>
      </c>
      <c r="O1351" s="90" t="s">
        <v>2034</v>
      </c>
      <c r="P1351" s="90" t="s">
        <v>2034</v>
      </c>
      <c r="Q1351" s="9" t="s">
        <v>3105</v>
      </c>
      <c r="R1351" s="9">
        <v>24</v>
      </c>
      <c r="S1351" s="9">
        <v>11.06</v>
      </c>
      <c r="T1351" s="3"/>
      <c r="U1351" s="13"/>
      <c r="V1351" s="4"/>
    </row>
    <row r="1352" spans="1:22">
      <c r="A1352" s="8" t="s">
        <v>3485</v>
      </c>
      <c r="B1352" s="8" t="s">
        <v>1279</v>
      </c>
      <c r="C1352" s="8" t="s">
        <v>35</v>
      </c>
      <c r="D1352" s="8" t="s">
        <v>1360</v>
      </c>
      <c r="E1352" s="8" t="s">
        <v>1389</v>
      </c>
      <c r="F1352" s="8" t="s">
        <v>1390</v>
      </c>
      <c r="G1352" s="8">
        <v>12.04</v>
      </c>
      <c r="H1352" s="8">
        <v>15.04</v>
      </c>
      <c r="I1352" s="8">
        <v>7.5300000000000006E-2</v>
      </c>
      <c r="J1352" s="8">
        <v>1.0869</v>
      </c>
      <c r="K1352" s="8" t="s">
        <v>1358</v>
      </c>
      <c r="L1352" s="8">
        <v>709</v>
      </c>
      <c r="M1352" s="8" t="s">
        <v>1377</v>
      </c>
      <c r="N1352" s="8" t="str">
        <f t="shared" si="21"/>
        <v>Approved</v>
      </c>
      <c r="O1352" s="89" t="s">
        <v>3129</v>
      </c>
      <c r="P1352" s="89" t="s">
        <v>3129</v>
      </c>
      <c r="Q1352" s="8" t="s">
        <v>1328</v>
      </c>
      <c r="R1352" s="8">
        <v>12</v>
      </c>
      <c r="S1352" s="8">
        <v>7.53</v>
      </c>
      <c r="T1352" s="2"/>
      <c r="U1352" s="12"/>
      <c r="V1352" s="4"/>
    </row>
    <row r="1353" spans="1:22">
      <c r="A1353" s="9" t="s">
        <v>3486</v>
      </c>
      <c r="B1353" s="9" t="s">
        <v>437</v>
      </c>
      <c r="C1353" s="9" t="s">
        <v>32</v>
      </c>
      <c r="D1353" s="9" t="s">
        <v>23</v>
      </c>
      <c r="E1353" s="9" t="s">
        <v>1380</v>
      </c>
      <c r="F1353" s="9" t="s">
        <v>1375</v>
      </c>
      <c r="G1353" s="9">
        <v>44.82</v>
      </c>
      <c r="H1353" s="9">
        <v>12.29</v>
      </c>
      <c r="I1353" s="9">
        <v>0.54949999999999999</v>
      </c>
      <c r="J1353" s="9">
        <v>3.9883000000000002</v>
      </c>
      <c r="K1353" s="9" t="s">
        <v>1412</v>
      </c>
      <c r="L1353" s="9">
        <v>560</v>
      </c>
      <c r="M1353" s="9" t="s">
        <v>1386</v>
      </c>
      <c r="N1353" s="8" t="str">
        <f t="shared" si="21"/>
        <v>Rejected</v>
      </c>
      <c r="O1353" s="90" t="s">
        <v>3399</v>
      </c>
      <c r="P1353" s="90" t="s">
        <v>3399</v>
      </c>
      <c r="Q1353" s="9"/>
      <c r="R1353" s="9">
        <v>12</v>
      </c>
      <c r="S1353" s="9">
        <v>30.48</v>
      </c>
      <c r="T1353" s="3"/>
      <c r="U1353" s="13"/>
      <c r="V1353" s="4"/>
    </row>
    <row r="1354" spans="1:22">
      <c r="A1354" s="8" t="s">
        <v>3487</v>
      </c>
      <c r="B1354" s="8" t="s">
        <v>500</v>
      </c>
      <c r="C1354" s="8" t="s">
        <v>28</v>
      </c>
      <c r="D1354" s="8" t="s">
        <v>23</v>
      </c>
      <c r="E1354" s="8" t="s">
        <v>1374</v>
      </c>
      <c r="F1354" s="8" t="s">
        <v>1390</v>
      </c>
      <c r="G1354" s="8">
        <v>84.21</v>
      </c>
      <c r="H1354" s="8">
        <v>17</v>
      </c>
      <c r="I1354" s="8">
        <v>0.4924</v>
      </c>
      <c r="J1354" s="8">
        <v>2.0928</v>
      </c>
      <c r="K1354" s="8" t="s">
        <v>1412</v>
      </c>
      <c r="L1354" s="8">
        <v>576</v>
      </c>
      <c r="M1354" s="8" t="s">
        <v>1396</v>
      </c>
      <c r="N1354" s="8" t="str">
        <f t="shared" si="21"/>
        <v>Approved</v>
      </c>
      <c r="O1354" s="89" t="s">
        <v>1705</v>
      </c>
      <c r="P1354" s="89" t="s">
        <v>1705</v>
      </c>
      <c r="Q1354" s="8" t="s">
        <v>1880</v>
      </c>
      <c r="R1354" s="8">
        <v>60</v>
      </c>
      <c r="S1354" s="8">
        <v>17.79</v>
      </c>
      <c r="T1354" s="2"/>
      <c r="U1354" s="12"/>
      <c r="V1354" s="4"/>
    </row>
    <row r="1355" spans="1:22">
      <c r="A1355" s="9" t="s">
        <v>3488</v>
      </c>
      <c r="B1355" s="9" t="s">
        <v>803</v>
      </c>
      <c r="C1355" s="9" t="s">
        <v>20</v>
      </c>
      <c r="D1355" s="9" t="s">
        <v>23</v>
      </c>
      <c r="E1355" s="9" t="s">
        <v>1400</v>
      </c>
      <c r="F1355" s="9" t="s">
        <v>1390</v>
      </c>
      <c r="G1355" s="9">
        <v>61.68</v>
      </c>
      <c r="H1355" s="9">
        <v>15.69</v>
      </c>
      <c r="I1355" s="9">
        <v>0.59489999999999998</v>
      </c>
      <c r="J1355" s="9">
        <v>1.2141999999999999</v>
      </c>
      <c r="K1355" s="9" t="s">
        <v>1385</v>
      </c>
      <c r="L1355" s="9">
        <v>840</v>
      </c>
      <c r="M1355" s="9" t="s">
        <v>1386</v>
      </c>
      <c r="N1355" s="8" t="str">
        <f t="shared" si="21"/>
        <v>Rejected</v>
      </c>
      <c r="O1355" s="90" t="s">
        <v>1730</v>
      </c>
      <c r="P1355" s="90" t="s">
        <v>1730</v>
      </c>
      <c r="Q1355" s="9"/>
      <c r="R1355" s="9">
        <v>84</v>
      </c>
      <c r="S1355" s="9">
        <v>0</v>
      </c>
      <c r="T1355" s="3"/>
      <c r="U1355" s="13"/>
      <c r="V1355" s="4"/>
    </row>
    <row r="1356" spans="1:22">
      <c r="A1356" s="8" t="s">
        <v>3489</v>
      </c>
      <c r="B1356" s="8" t="s">
        <v>640</v>
      </c>
      <c r="C1356" s="8" t="s">
        <v>7</v>
      </c>
      <c r="D1356" s="8" t="s">
        <v>1360</v>
      </c>
      <c r="E1356" s="8" t="s">
        <v>1374</v>
      </c>
      <c r="F1356" s="8" t="s">
        <v>1384</v>
      </c>
      <c r="G1356" s="8">
        <v>27.95</v>
      </c>
      <c r="H1356" s="8">
        <v>15.41</v>
      </c>
      <c r="I1356" s="8">
        <v>0.22600000000000001</v>
      </c>
      <c r="J1356" s="8">
        <v>0.45800000000000002</v>
      </c>
      <c r="K1356" s="8" t="s">
        <v>1376</v>
      </c>
      <c r="L1356" s="8">
        <v>854</v>
      </c>
      <c r="M1356" s="8" t="s">
        <v>1381</v>
      </c>
      <c r="N1356" s="8" t="str">
        <f t="shared" si="21"/>
        <v xml:space="preserve">Rejected </v>
      </c>
      <c r="O1356" s="89" t="s">
        <v>2912</v>
      </c>
      <c r="P1356" s="89" t="s">
        <v>2912</v>
      </c>
      <c r="Q1356" s="8"/>
      <c r="R1356" s="8">
        <v>120</v>
      </c>
      <c r="S1356" s="8">
        <v>9.8699999999999992</v>
      </c>
      <c r="T1356" s="2"/>
      <c r="U1356" s="12"/>
      <c r="V1356" s="4"/>
    </row>
    <row r="1357" spans="1:22">
      <c r="A1357" s="9" t="s">
        <v>3490</v>
      </c>
      <c r="B1357" s="9" t="s">
        <v>291</v>
      </c>
      <c r="C1357" s="9" t="s">
        <v>20</v>
      </c>
      <c r="D1357" s="9" t="s">
        <v>44</v>
      </c>
      <c r="E1357" s="9" t="s">
        <v>1411</v>
      </c>
      <c r="F1357" s="9" t="s">
        <v>1390</v>
      </c>
      <c r="G1357" s="9">
        <v>10.53</v>
      </c>
      <c r="H1357" s="9">
        <v>10.18</v>
      </c>
      <c r="I1357" s="9">
        <v>0.1394</v>
      </c>
      <c r="J1357" s="9">
        <v>0.3407</v>
      </c>
      <c r="K1357" s="9" t="s">
        <v>1376</v>
      </c>
      <c r="L1357" s="9">
        <v>823</v>
      </c>
      <c r="M1357" s="9" t="s">
        <v>1386</v>
      </c>
      <c r="N1357" s="8" t="str">
        <f t="shared" si="21"/>
        <v>Rejected</v>
      </c>
      <c r="O1357" s="90" t="s">
        <v>3491</v>
      </c>
      <c r="P1357" s="90" t="s">
        <v>3491</v>
      </c>
      <c r="Q1357" s="9"/>
      <c r="R1357" s="9">
        <v>36</v>
      </c>
      <c r="S1357" s="9">
        <v>1.49</v>
      </c>
      <c r="T1357" s="3"/>
      <c r="U1357" s="13"/>
      <c r="V1357" s="4"/>
    </row>
    <row r="1358" spans="1:22">
      <c r="A1358" s="8" t="s">
        <v>3492</v>
      </c>
      <c r="B1358" s="8" t="s">
        <v>435</v>
      </c>
      <c r="C1358" s="8" t="s">
        <v>24</v>
      </c>
      <c r="D1358" s="8" t="s">
        <v>44</v>
      </c>
      <c r="E1358" s="8" t="s">
        <v>1380</v>
      </c>
      <c r="F1358" s="8" t="s">
        <v>1384</v>
      </c>
      <c r="G1358" s="8">
        <v>55</v>
      </c>
      <c r="H1358" s="8">
        <v>7.53</v>
      </c>
      <c r="I1358" s="8">
        <v>0.46889999999999998</v>
      </c>
      <c r="J1358" s="8">
        <v>0.44409999999999999</v>
      </c>
      <c r="K1358" s="8" t="s">
        <v>1395</v>
      </c>
      <c r="L1358" s="8">
        <v>735</v>
      </c>
      <c r="M1358" s="8" t="s">
        <v>1386</v>
      </c>
      <c r="N1358" s="8" t="str">
        <f t="shared" si="21"/>
        <v>Rejected</v>
      </c>
      <c r="O1358" s="89" t="s">
        <v>1879</v>
      </c>
      <c r="P1358" s="89" t="s">
        <v>1879</v>
      </c>
      <c r="Q1358" s="8"/>
      <c r="R1358" s="8">
        <v>240</v>
      </c>
      <c r="S1358" s="8">
        <v>6.97</v>
      </c>
      <c r="T1358" s="2"/>
      <c r="U1358" s="12"/>
      <c r="V1358" s="4"/>
    </row>
    <row r="1359" spans="1:22">
      <c r="A1359" s="9" t="s">
        <v>3493</v>
      </c>
      <c r="B1359" s="9" t="s">
        <v>1065</v>
      </c>
      <c r="C1359" s="9" t="s">
        <v>12</v>
      </c>
      <c r="D1359" s="9" t="s">
        <v>44</v>
      </c>
      <c r="E1359" s="9" t="s">
        <v>1411</v>
      </c>
      <c r="F1359" s="9" t="s">
        <v>1384</v>
      </c>
      <c r="G1359" s="9">
        <v>72.64</v>
      </c>
      <c r="H1359" s="9">
        <v>9.94</v>
      </c>
      <c r="I1359" s="9">
        <v>1.2797000000000001</v>
      </c>
      <c r="J1359" s="9">
        <v>1.8402000000000001</v>
      </c>
      <c r="K1359" s="9" t="s">
        <v>1358</v>
      </c>
      <c r="L1359" s="9">
        <v>652</v>
      </c>
      <c r="M1359" s="9" t="s">
        <v>1403</v>
      </c>
      <c r="N1359" s="8" t="str">
        <f t="shared" si="21"/>
        <v>Approved</v>
      </c>
      <c r="O1359" s="90" t="s">
        <v>2298</v>
      </c>
      <c r="P1359" s="90" t="s">
        <v>2298</v>
      </c>
      <c r="Q1359" s="9" t="s">
        <v>3227</v>
      </c>
      <c r="R1359" s="9">
        <v>48</v>
      </c>
      <c r="S1359" s="9">
        <v>65.209999999999994</v>
      </c>
      <c r="T1359" s="3"/>
      <c r="U1359" s="13"/>
      <c r="V1359" s="4"/>
    </row>
    <row r="1360" spans="1:22">
      <c r="A1360" s="8" t="s">
        <v>3494</v>
      </c>
      <c r="B1360" s="8" t="s">
        <v>618</v>
      </c>
      <c r="C1360" s="8" t="s">
        <v>41</v>
      </c>
      <c r="D1360" s="8" t="s">
        <v>10</v>
      </c>
      <c r="E1360" s="8" t="s">
        <v>1400</v>
      </c>
      <c r="F1360" s="8" t="s">
        <v>1390</v>
      </c>
      <c r="G1360" s="8">
        <v>51.52</v>
      </c>
      <c r="H1360" s="8">
        <v>14.63</v>
      </c>
      <c r="I1360" s="8">
        <v>0.5887</v>
      </c>
      <c r="J1360" s="8">
        <v>1.7766</v>
      </c>
      <c r="K1360" s="8" t="s">
        <v>1385</v>
      </c>
      <c r="L1360" s="8">
        <v>828</v>
      </c>
      <c r="M1360" s="8" t="s">
        <v>1396</v>
      </c>
      <c r="N1360" s="8" t="str">
        <f t="shared" si="21"/>
        <v>Approved</v>
      </c>
      <c r="O1360" s="89" t="s">
        <v>752</v>
      </c>
      <c r="P1360" s="89" t="s">
        <v>752</v>
      </c>
      <c r="Q1360" s="8" t="s">
        <v>2043</v>
      </c>
      <c r="R1360" s="8">
        <v>36</v>
      </c>
      <c r="S1360" s="8">
        <v>0</v>
      </c>
      <c r="T1360" s="2"/>
      <c r="U1360" s="12"/>
      <c r="V1360" s="4"/>
    </row>
    <row r="1361" spans="1:22">
      <c r="A1361" s="9" t="s">
        <v>3495</v>
      </c>
      <c r="B1361" s="9" t="s">
        <v>1049</v>
      </c>
      <c r="C1361" s="9" t="s">
        <v>12</v>
      </c>
      <c r="D1361" s="9" t="s">
        <v>10</v>
      </c>
      <c r="E1361" s="9" t="s">
        <v>1400</v>
      </c>
      <c r="F1361" s="9" t="s">
        <v>1384</v>
      </c>
      <c r="G1361" s="9">
        <v>46.22</v>
      </c>
      <c r="H1361" s="9">
        <v>10.46</v>
      </c>
      <c r="I1361" s="9">
        <v>0.48430000000000001</v>
      </c>
      <c r="J1361" s="9">
        <v>4.0734000000000004</v>
      </c>
      <c r="K1361" s="9" t="s">
        <v>1358</v>
      </c>
      <c r="L1361" s="9">
        <v>886</v>
      </c>
      <c r="M1361" s="9" t="s">
        <v>1403</v>
      </c>
      <c r="N1361" s="8" t="str">
        <f t="shared" si="21"/>
        <v>Approved</v>
      </c>
      <c r="O1361" s="90" t="s">
        <v>1629</v>
      </c>
      <c r="P1361" s="90" t="s">
        <v>1629</v>
      </c>
      <c r="Q1361" s="9" t="s">
        <v>3225</v>
      </c>
      <c r="R1361" s="9">
        <v>12</v>
      </c>
      <c r="S1361" s="9">
        <v>11.71</v>
      </c>
      <c r="T1361" s="3"/>
      <c r="U1361" s="13"/>
      <c r="V1361" s="4"/>
    </row>
    <row r="1362" spans="1:22">
      <c r="A1362" s="8" t="s">
        <v>3496</v>
      </c>
      <c r="B1362" s="8" t="s">
        <v>198</v>
      </c>
      <c r="C1362" s="8" t="s">
        <v>12</v>
      </c>
      <c r="D1362" s="8" t="s">
        <v>23</v>
      </c>
      <c r="E1362" s="8" t="s">
        <v>1380</v>
      </c>
      <c r="F1362" s="8" t="s">
        <v>1390</v>
      </c>
      <c r="G1362" s="8">
        <v>27.22</v>
      </c>
      <c r="H1362" s="8">
        <v>11.48</v>
      </c>
      <c r="I1362" s="8">
        <v>0.51780000000000004</v>
      </c>
      <c r="J1362" s="8">
        <v>0.38240000000000002</v>
      </c>
      <c r="K1362" s="8" t="s">
        <v>1358</v>
      </c>
      <c r="L1362" s="8">
        <v>892</v>
      </c>
      <c r="M1362" s="8" t="s">
        <v>1377</v>
      </c>
      <c r="N1362" s="8" t="str">
        <f t="shared" si="21"/>
        <v>Approved</v>
      </c>
      <c r="O1362" s="89" t="s">
        <v>1212</v>
      </c>
      <c r="P1362" s="89" t="s">
        <v>1212</v>
      </c>
      <c r="Q1362" s="8" t="s">
        <v>1611</v>
      </c>
      <c r="R1362" s="8">
        <v>120</v>
      </c>
      <c r="S1362" s="8">
        <v>11.87</v>
      </c>
      <c r="T1362" s="2"/>
      <c r="U1362" s="12"/>
      <c r="V1362" s="4"/>
    </row>
    <row r="1363" spans="1:22">
      <c r="A1363" s="9" t="s">
        <v>3497</v>
      </c>
      <c r="B1363" s="9" t="s">
        <v>907</v>
      </c>
      <c r="C1363" s="9" t="s">
        <v>16</v>
      </c>
      <c r="D1363" s="9" t="s">
        <v>44</v>
      </c>
      <c r="E1363" s="9" t="s">
        <v>1400</v>
      </c>
      <c r="F1363" s="9" t="s">
        <v>1375</v>
      </c>
      <c r="G1363" s="9">
        <v>8.75</v>
      </c>
      <c r="H1363" s="9">
        <v>15.58</v>
      </c>
      <c r="I1363" s="9">
        <v>0.1502</v>
      </c>
      <c r="J1363" s="9">
        <v>0.11899999999999999</v>
      </c>
      <c r="K1363" s="9" t="s">
        <v>1358</v>
      </c>
      <c r="L1363" s="9">
        <v>596</v>
      </c>
      <c r="M1363" s="9" t="s">
        <v>1377</v>
      </c>
      <c r="N1363" s="8" t="str">
        <f t="shared" si="21"/>
        <v>Approved</v>
      </c>
      <c r="O1363" s="90" t="s">
        <v>1895</v>
      </c>
      <c r="P1363" s="90" t="s">
        <v>1895</v>
      </c>
      <c r="Q1363" s="9" t="s">
        <v>3396</v>
      </c>
      <c r="R1363" s="9">
        <v>240</v>
      </c>
      <c r="S1363" s="9">
        <v>4.04</v>
      </c>
      <c r="T1363" s="3"/>
      <c r="U1363" s="13"/>
      <c r="V1363" s="4"/>
    </row>
    <row r="1364" spans="1:22">
      <c r="A1364" s="8" t="s">
        <v>3498</v>
      </c>
      <c r="B1364" s="8" t="s">
        <v>273</v>
      </c>
      <c r="C1364" s="8" t="s">
        <v>32</v>
      </c>
      <c r="D1364" s="8" t="s">
        <v>44</v>
      </c>
      <c r="E1364" s="8" t="s">
        <v>1400</v>
      </c>
      <c r="F1364" s="8" t="s">
        <v>1390</v>
      </c>
      <c r="G1364" s="8">
        <v>22.66</v>
      </c>
      <c r="H1364" s="8">
        <v>11.5</v>
      </c>
      <c r="I1364" s="8">
        <v>0.18379999999999999</v>
      </c>
      <c r="J1364" s="8">
        <v>1.0613999999999999</v>
      </c>
      <c r="K1364" s="8" t="s">
        <v>1395</v>
      </c>
      <c r="L1364" s="8">
        <v>608</v>
      </c>
      <c r="M1364" s="8" t="s">
        <v>1403</v>
      </c>
      <c r="N1364" s="8" t="str">
        <f t="shared" si="21"/>
        <v>Approved</v>
      </c>
      <c r="O1364" s="89" t="s">
        <v>930</v>
      </c>
      <c r="P1364" s="89" t="s">
        <v>930</v>
      </c>
      <c r="Q1364" s="8" t="s">
        <v>2313</v>
      </c>
      <c r="R1364" s="8">
        <v>24</v>
      </c>
      <c r="S1364" s="8">
        <v>16.66</v>
      </c>
      <c r="T1364" s="2"/>
      <c r="U1364" s="12"/>
      <c r="V1364" s="4"/>
    </row>
    <row r="1365" spans="1:22">
      <c r="A1365" s="9" t="s">
        <v>3499</v>
      </c>
      <c r="B1365" s="9" t="s">
        <v>1062</v>
      </c>
      <c r="C1365" s="9" t="s">
        <v>16</v>
      </c>
      <c r="D1365" s="9" t="s">
        <v>1360</v>
      </c>
      <c r="E1365" s="9" t="s">
        <v>1374</v>
      </c>
      <c r="F1365" s="9" t="s">
        <v>1390</v>
      </c>
      <c r="G1365" s="9">
        <v>92.84</v>
      </c>
      <c r="H1365" s="9">
        <v>10.68</v>
      </c>
      <c r="I1365" s="9">
        <v>0.99450000000000005</v>
      </c>
      <c r="J1365" s="9">
        <v>4.3132999999999999</v>
      </c>
      <c r="K1365" s="9" t="s">
        <v>1412</v>
      </c>
      <c r="L1365" s="9">
        <v>725</v>
      </c>
      <c r="M1365" s="9" t="s">
        <v>1426</v>
      </c>
      <c r="N1365" s="8" t="str">
        <f t="shared" si="21"/>
        <v>Under Review</v>
      </c>
      <c r="O1365" s="90" t="s">
        <v>1703</v>
      </c>
      <c r="P1365" s="90" t="s">
        <v>1703</v>
      </c>
      <c r="Q1365" s="9"/>
      <c r="R1365" s="9">
        <v>24</v>
      </c>
      <c r="S1365" s="9">
        <v>79.180000000000007</v>
      </c>
      <c r="T1365" s="3"/>
      <c r="U1365" s="13"/>
      <c r="V1365" s="4"/>
    </row>
    <row r="1366" spans="1:22">
      <c r="A1366" s="8" t="s">
        <v>3500</v>
      </c>
      <c r="B1366" s="8" t="s">
        <v>1061</v>
      </c>
      <c r="C1366" s="8" t="s">
        <v>20</v>
      </c>
      <c r="D1366" s="8" t="s">
        <v>10</v>
      </c>
      <c r="E1366" s="8" t="s">
        <v>1408</v>
      </c>
      <c r="F1366" s="8" t="s">
        <v>1390</v>
      </c>
      <c r="G1366" s="8">
        <v>11.93</v>
      </c>
      <c r="H1366" s="8">
        <v>12.08</v>
      </c>
      <c r="I1366" s="8">
        <v>7.6999999999999999E-2</v>
      </c>
      <c r="J1366" s="8">
        <v>0.26590000000000003</v>
      </c>
      <c r="K1366" s="8" t="s">
        <v>1395</v>
      </c>
      <c r="L1366" s="8">
        <v>662</v>
      </c>
      <c r="M1366" s="8" t="s">
        <v>1381</v>
      </c>
      <c r="N1366" s="8" t="str">
        <f t="shared" si="21"/>
        <v xml:space="preserve">Rejected </v>
      </c>
      <c r="O1366" s="89" t="s">
        <v>2575</v>
      </c>
      <c r="P1366" s="89" t="s">
        <v>2575</v>
      </c>
      <c r="Q1366" s="8"/>
      <c r="R1366" s="8">
        <v>60</v>
      </c>
      <c r="S1366" s="8">
        <v>4.99</v>
      </c>
      <c r="T1366" s="2"/>
      <c r="U1366" s="12"/>
      <c r="V1366" s="4"/>
    </row>
    <row r="1367" spans="1:22">
      <c r="A1367" s="9" t="s">
        <v>3501</v>
      </c>
      <c r="B1367" s="9" t="s">
        <v>907</v>
      </c>
      <c r="C1367" s="9" t="s">
        <v>32</v>
      </c>
      <c r="D1367" s="9" t="s">
        <v>23</v>
      </c>
      <c r="E1367" s="9" t="s">
        <v>1374</v>
      </c>
      <c r="F1367" s="9" t="s">
        <v>1375</v>
      </c>
      <c r="G1367" s="9">
        <v>21.51</v>
      </c>
      <c r="H1367" s="9">
        <v>10.38</v>
      </c>
      <c r="I1367" s="9">
        <v>0.1163</v>
      </c>
      <c r="J1367" s="9">
        <v>0.46110000000000001</v>
      </c>
      <c r="K1367" s="9" t="s">
        <v>1376</v>
      </c>
      <c r="L1367" s="9">
        <v>596</v>
      </c>
      <c r="M1367" s="9" t="s">
        <v>1426</v>
      </c>
      <c r="N1367" s="8" t="str">
        <f t="shared" si="21"/>
        <v>Under Review</v>
      </c>
      <c r="O1367" s="90" t="s">
        <v>1536</v>
      </c>
      <c r="P1367" s="90" t="s">
        <v>1536</v>
      </c>
      <c r="Q1367" s="9"/>
      <c r="R1367" s="9">
        <v>60</v>
      </c>
      <c r="S1367" s="9">
        <v>12</v>
      </c>
      <c r="T1367" s="3"/>
      <c r="U1367" s="13"/>
      <c r="V1367" s="4"/>
    </row>
    <row r="1368" spans="1:22">
      <c r="A1368" s="8" t="s">
        <v>3502</v>
      </c>
      <c r="B1368" s="8" t="s">
        <v>1271</v>
      </c>
      <c r="C1368" s="8" t="s">
        <v>35</v>
      </c>
      <c r="D1368" s="8" t="s">
        <v>10</v>
      </c>
      <c r="E1368" s="8" t="s">
        <v>1389</v>
      </c>
      <c r="F1368" s="8" t="s">
        <v>1375</v>
      </c>
      <c r="G1368" s="8">
        <v>55.57</v>
      </c>
      <c r="H1368" s="8">
        <v>10.039999999999999</v>
      </c>
      <c r="I1368" s="8">
        <v>0.3014</v>
      </c>
      <c r="J1368" s="8">
        <v>0.53769999999999996</v>
      </c>
      <c r="K1368" s="8" t="s">
        <v>1395</v>
      </c>
      <c r="L1368" s="8">
        <v>608</v>
      </c>
      <c r="M1368" s="8" t="s">
        <v>1377</v>
      </c>
      <c r="N1368" s="8" t="str">
        <f t="shared" si="21"/>
        <v>Approved</v>
      </c>
      <c r="O1368" s="89" t="s">
        <v>499</v>
      </c>
      <c r="P1368" s="89" t="s">
        <v>499</v>
      </c>
      <c r="Q1368" s="8" t="s">
        <v>535</v>
      </c>
      <c r="R1368" s="8">
        <v>240</v>
      </c>
      <c r="S1368" s="8">
        <v>39.99</v>
      </c>
      <c r="T1368" s="2"/>
      <c r="U1368" s="12"/>
      <c r="V1368" s="4"/>
    </row>
    <row r="1369" spans="1:22">
      <c r="A1369" s="9" t="s">
        <v>3503</v>
      </c>
      <c r="B1369" s="9" t="s">
        <v>570</v>
      </c>
      <c r="C1369" s="9" t="s">
        <v>41</v>
      </c>
      <c r="D1369" s="9" t="s">
        <v>1360</v>
      </c>
      <c r="E1369" s="9" t="s">
        <v>1374</v>
      </c>
      <c r="F1369" s="9" t="s">
        <v>1384</v>
      </c>
      <c r="G1369" s="9">
        <v>78.17</v>
      </c>
      <c r="H1369" s="9">
        <v>17.93</v>
      </c>
      <c r="I1369" s="9">
        <v>0.52410000000000001</v>
      </c>
      <c r="J1369" s="9">
        <v>2.8233000000000001</v>
      </c>
      <c r="K1369" s="9" t="s">
        <v>1376</v>
      </c>
      <c r="L1369" s="9">
        <v>864</v>
      </c>
      <c r="M1369" s="9" t="s">
        <v>1396</v>
      </c>
      <c r="N1369" s="8" t="str">
        <f t="shared" si="21"/>
        <v>Approved</v>
      </c>
      <c r="O1369" s="90" t="s">
        <v>1838</v>
      </c>
      <c r="P1369" s="90" t="s">
        <v>1838</v>
      </c>
      <c r="Q1369" s="9" t="s">
        <v>2185</v>
      </c>
      <c r="R1369" s="9">
        <v>36</v>
      </c>
      <c r="S1369" s="9">
        <v>47.57</v>
      </c>
      <c r="T1369" s="3"/>
      <c r="U1369" s="13"/>
      <c r="V1369" s="4"/>
    </row>
    <row r="1370" spans="1:22">
      <c r="A1370" s="8" t="s">
        <v>3504</v>
      </c>
      <c r="B1370" s="8" t="s">
        <v>461</v>
      </c>
      <c r="C1370" s="8" t="s">
        <v>7</v>
      </c>
      <c r="D1370" s="8" t="s">
        <v>44</v>
      </c>
      <c r="E1370" s="8" t="s">
        <v>1374</v>
      </c>
      <c r="F1370" s="8" t="s">
        <v>1390</v>
      </c>
      <c r="G1370" s="8">
        <v>15.37</v>
      </c>
      <c r="H1370" s="8">
        <v>13.48</v>
      </c>
      <c r="I1370" s="8">
        <v>0.11609999999999999</v>
      </c>
      <c r="J1370" s="8">
        <v>0.18540000000000001</v>
      </c>
      <c r="K1370" s="8" t="s">
        <v>1395</v>
      </c>
      <c r="L1370" s="8">
        <v>608</v>
      </c>
      <c r="M1370" s="8" t="s">
        <v>1426</v>
      </c>
      <c r="N1370" s="8" t="str">
        <f t="shared" si="21"/>
        <v>Under Review</v>
      </c>
      <c r="O1370" s="89" t="s">
        <v>2439</v>
      </c>
      <c r="P1370" s="89" t="s">
        <v>2439</v>
      </c>
      <c r="Q1370" s="8"/>
      <c r="R1370" s="8">
        <v>240</v>
      </c>
      <c r="S1370" s="8">
        <v>3.16</v>
      </c>
      <c r="T1370" s="2"/>
      <c r="U1370" s="12"/>
      <c r="V1370" s="4"/>
    </row>
    <row r="1371" spans="1:22">
      <c r="A1371" s="9" t="s">
        <v>3505</v>
      </c>
      <c r="B1371" s="9" t="s">
        <v>246</v>
      </c>
      <c r="C1371" s="9" t="s">
        <v>35</v>
      </c>
      <c r="D1371" s="9" t="s">
        <v>23</v>
      </c>
      <c r="E1371" s="9" t="s">
        <v>1400</v>
      </c>
      <c r="F1371" s="9" t="s">
        <v>1390</v>
      </c>
      <c r="G1371" s="9">
        <v>6.29</v>
      </c>
      <c r="H1371" s="9">
        <v>11.18</v>
      </c>
      <c r="I1371" s="9">
        <v>7.3700000000000002E-2</v>
      </c>
      <c r="J1371" s="9">
        <v>6.5699999999999995E-2</v>
      </c>
      <c r="K1371" s="9" t="s">
        <v>1412</v>
      </c>
      <c r="L1371" s="9">
        <v>702</v>
      </c>
      <c r="M1371" s="9" t="s">
        <v>1403</v>
      </c>
      <c r="N1371" s="8" t="str">
        <f t="shared" si="21"/>
        <v>Approved</v>
      </c>
      <c r="O1371" s="90" t="s">
        <v>2364</v>
      </c>
      <c r="P1371" s="90" t="s">
        <v>2364</v>
      </c>
      <c r="Q1371" s="9" t="s">
        <v>2245</v>
      </c>
      <c r="R1371" s="9">
        <v>240</v>
      </c>
      <c r="S1371" s="9">
        <v>2.15</v>
      </c>
      <c r="T1371" s="3"/>
      <c r="U1371" s="13"/>
      <c r="V1371" s="4"/>
    </row>
    <row r="1372" spans="1:22">
      <c r="A1372" s="8" t="s">
        <v>3506</v>
      </c>
      <c r="B1372" s="8" t="s">
        <v>163</v>
      </c>
      <c r="C1372" s="8" t="s">
        <v>28</v>
      </c>
      <c r="D1372" s="8" t="s">
        <v>1360</v>
      </c>
      <c r="E1372" s="8" t="s">
        <v>1389</v>
      </c>
      <c r="F1372" s="8" t="s">
        <v>1384</v>
      </c>
      <c r="G1372" s="8">
        <v>49.54</v>
      </c>
      <c r="H1372" s="8">
        <v>13.51</v>
      </c>
      <c r="I1372" s="8">
        <v>0.55179999999999996</v>
      </c>
      <c r="J1372" s="8">
        <v>0.91500000000000004</v>
      </c>
      <c r="K1372" s="8" t="s">
        <v>1376</v>
      </c>
      <c r="L1372" s="8">
        <v>811</v>
      </c>
      <c r="M1372" s="8" t="s">
        <v>1426</v>
      </c>
      <c r="N1372" s="8" t="str">
        <f t="shared" si="21"/>
        <v>Under Review</v>
      </c>
      <c r="O1372" s="89" t="s">
        <v>2622</v>
      </c>
      <c r="P1372" s="89" t="s">
        <v>2622</v>
      </c>
      <c r="Q1372" s="8"/>
      <c r="R1372" s="8">
        <v>84</v>
      </c>
      <c r="S1372" s="8">
        <v>36.020000000000003</v>
      </c>
      <c r="T1372" s="2"/>
      <c r="U1372" s="12"/>
      <c r="V1372" s="4"/>
    </row>
    <row r="1373" spans="1:22">
      <c r="A1373" s="9" t="s">
        <v>3507</v>
      </c>
      <c r="B1373" s="9" t="s">
        <v>228</v>
      </c>
      <c r="C1373" s="9" t="s">
        <v>7</v>
      </c>
      <c r="D1373" s="9" t="s">
        <v>44</v>
      </c>
      <c r="E1373" s="9" t="s">
        <v>1380</v>
      </c>
      <c r="F1373" s="9" t="s">
        <v>1375</v>
      </c>
      <c r="G1373" s="9">
        <v>21.91</v>
      </c>
      <c r="H1373" s="9">
        <v>16.899999999999999</v>
      </c>
      <c r="I1373" s="9">
        <v>0.39389999999999997</v>
      </c>
      <c r="J1373" s="9">
        <v>0.44650000000000001</v>
      </c>
      <c r="K1373" s="9" t="s">
        <v>1376</v>
      </c>
      <c r="L1373" s="9">
        <v>674</v>
      </c>
      <c r="M1373" s="9" t="s">
        <v>1396</v>
      </c>
      <c r="N1373" s="8" t="str">
        <f t="shared" si="21"/>
        <v>Approved</v>
      </c>
      <c r="O1373" s="90" t="s">
        <v>3508</v>
      </c>
      <c r="P1373" s="90" t="s">
        <v>3508</v>
      </c>
      <c r="Q1373" s="9" t="s">
        <v>2093</v>
      </c>
      <c r="R1373" s="9">
        <v>84</v>
      </c>
      <c r="S1373" s="9">
        <v>17.63</v>
      </c>
      <c r="T1373" s="3"/>
      <c r="U1373" s="13"/>
      <c r="V1373" s="4"/>
    </row>
    <row r="1374" spans="1:22">
      <c r="A1374" s="8" t="s">
        <v>3509</v>
      </c>
      <c r="B1374" s="8" t="s">
        <v>1332</v>
      </c>
      <c r="C1374" s="8" t="s">
        <v>28</v>
      </c>
      <c r="D1374" s="8" t="s">
        <v>31</v>
      </c>
      <c r="E1374" s="8" t="s">
        <v>1400</v>
      </c>
      <c r="F1374" s="8" t="s">
        <v>1384</v>
      </c>
      <c r="G1374" s="8">
        <v>74.739999999999995</v>
      </c>
      <c r="H1374" s="8">
        <v>8.64</v>
      </c>
      <c r="I1374" s="8">
        <v>1.0426</v>
      </c>
      <c r="J1374" s="8">
        <v>0.93230000000000002</v>
      </c>
      <c r="K1374" s="8" t="s">
        <v>1395</v>
      </c>
      <c r="L1374" s="8">
        <v>849</v>
      </c>
      <c r="M1374" s="8" t="s">
        <v>1377</v>
      </c>
      <c r="N1374" s="8" t="str">
        <f t="shared" si="21"/>
        <v>Approved</v>
      </c>
      <c r="O1374" s="89" t="s">
        <v>3510</v>
      </c>
      <c r="P1374" s="89" t="s">
        <v>3510</v>
      </c>
      <c r="Q1374" s="8" t="s">
        <v>1686</v>
      </c>
      <c r="R1374" s="8">
        <v>120</v>
      </c>
      <c r="S1374" s="8">
        <v>13.11</v>
      </c>
      <c r="T1374" s="2"/>
      <c r="U1374" s="12"/>
      <c r="V1374" s="4"/>
    </row>
    <row r="1375" spans="1:22">
      <c r="A1375" s="9" t="s">
        <v>3511</v>
      </c>
      <c r="B1375" s="9" t="s">
        <v>1209</v>
      </c>
      <c r="C1375" s="9" t="s">
        <v>41</v>
      </c>
      <c r="D1375" s="9" t="s">
        <v>23</v>
      </c>
      <c r="E1375" s="9" t="s">
        <v>1411</v>
      </c>
      <c r="F1375" s="9" t="s">
        <v>1384</v>
      </c>
      <c r="G1375" s="9">
        <v>39.799999999999997</v>
      </c>
      <c r="H1375" s="9">
        <v>9.33</v>
      </c>
      <c r="I1375" s="9">
        <v>0.2273</v>
      </c>
      <c r="J1375" s="9">
        <v>0.99670000000000003</v>
      </c>
      <c r="K1375" s="9" t="s">
        <v>1385</v>
      </c>
      <c r="L1375" s="9">
        <v>805</v>
      </c>
      <c r="M1375" s="9" t="s">
        <v>1396</v>
      </c>
      <c r="N1375" s="8" t="str">
        <f t="shared" si="21"/>
        <v>Approved</v>
      </c>
      <c r="O1375" s="90" t="s">
        <v>1391</v>
      </c>
      <c r="P1375" s="90" t="s">
        <v>1391</v>
      </c>
      <c r="Q1375" s="9" t="s">
        <v>2873</v>
      </c>
      <c r="R1375" s="9">
        <v>48</v>
      </c>
      <c r="S1375" s="9">
        <v>0</v>
      </c>
      <c r="T1375" s="3"/>
      <c r="U1375" s="13"/>
      <c r="V1375" s="4"/>
    </row>
    <row r="1376" spans="1:22">
      <c r="A1376" s="8" t="s">
        <v>3512</v>
      </c>
      <c r="B1376" s="8" t="s">
        <v>1020</v>
      </c>
      <c r="C1376" s="8" t="s">
        <v>16</v>
      </c>
      <c r="D1376" s="8" t="s">
        <v>10</v>
      </c>
      <c r="E1376" s="8" t="s">
        <v>1400</v>
      </c>
      <c r="F1376" s="8" t="s">
        <v>1384</v>
      </c>
      <c r="G1376" s="8">
        <v>80.45</v>
      </c>
      <c r="H1376" s="8">
        <v>12.14</v>
      </c>
      <c r="I1376" s="8">
        <v>0.54769999999999996</v>
      </c>
      <c r="J1376" s="8">
        <v>2.1240999999999999</v>
      </c>
      <c r="K1376" s="8" t="s">
        <v>1385</v>
      </c>
      <c r="L1376" s="8">
        <v>796</v>
      </c>
      <c r="M1376" s="8" t="s">
        <v>1377</v>
      </c>
      <c r="N1376" s="8" t="str">
        <f t="shared" si="21"/>
        <v>Approved</v>
      </c>
      <c r="O1376" s="89" t="s">
        <v>2789</v>
      </c>
      <c r="P1376" s="89" t="s">
        <v>2789</v>
      </c>
      <c r="Q1376" s="8" t="s">
        <v>1441</v>
      </c>
      <c r="R1376" s="8">
        <v>48</v>
      </c>
      <c r="S1376" s="8">
        <v>0</v>
      </c>
      <c r="T1376" s="2"/>
      <c r="U1376" s="12"/>
      <c r="V1376" s="4"/>
    </row>
    <row r="1377" spans="1:22">
      <c r="A1377" s="9" t="s">
        <v>3513</v>
      </c>
      <c r="B1377" s="9" t="s">
        <v>1205</v>
      </c>
      <c r="C1377" s="9" t="s">
        <v>7</v>
      </c>
      <c r="D1377" s="9" t="s">
        <v>31</v>
      </c>
      <c r="E1377" s="9" t="s">
        <v>1374</v>
      </c>
      <c r="F1377" s="9" t="s">
        <v>1390</v>
      </c>
      <c r="G1377" s="9">
        <v>83.64</v>
      </c>
      <c r="H1377" s="9">
        <v>14.9</v>
      </c>
      <c r="I1377" s="9">
        <v>1.1727000000000001</v>
      </c>
      <c r="J1377" s="9">
        <v>1.9854000000000001</v>
      </c>
      <c r="K1377" s="9" t="s">
        <v>1412</v>
      </c>
      <c r="L1377" s="9">
        <v>863</v>
      </c>
      <c r="M1377" s="9" t="s">
        <v>1403</v>
      </c>
      <c r="N1377" s="8" t="str">
        <f t="shared" si="21"/>
        <v>Approved</v>
      </c>
      <c r="O1377" s="90" t="s">
        <v>3471</v>
      </c>
      <c r="P1377" s="90" t="s">
        <v>3471</v>
      </c>
      <c r="Q1377" s="9" t="s">
        <v>1335</v>
      </c>
      <c r="R1377" s="9">
        <v>60</v>
      </c>
      <c r="S1377" s="9">
        <v>24.35</v>
      </c>
      <c r="T1377" s="3"/>
      <c r="U1377" s="13"/>
      <c r="V1377" s="4"/>
    </row>
    <row r="1378" spans="1:22">
      <c r="A1378" s="8" t="s">
        <v>3514</v>
      </c>
      <c r="B1378" s="8" t="s">
        <v>1171</v>
      </c>
      <c r="C1378" s="8" t="s">
        <v>20</v>
      </c>
      <c r="D1378" s="8" t="s">
        <v>23</v>
      </c>
      <c r="E1378" s="8" t="s">
        <v>1411</v>
      </c>
      <c r="F1378" s="8" t="s">
        <v>1390</v>
      </c>
      <c r="G1378" s="8">
        <v>76.09</v>
      </c>
      <c r="H1378" s="8">
        <v>12.8</v>
      </c>
      <c r="I1378" s="8">
        <v>0.69830000000000003</v>
      </c>
      <c r="J1378" s="8">
        <v>2.0337999999999998</v>
      </c>
      <c r="K1378" s="8" t="s">
        <v>1358</v>
      </c>
      <c r="L1378" s="8">
        <v>684</v>
      </c>
      <c r="M1378" s="8" t="s">
        <v>1381</v>
      </c>
      <c r="N1378" s="8" t="str">
        <f t="shared" si="21"/>
        <v xml:space="preserve">Rejected </v>
      </c>
      <c r="O1378" s="89" t="s">
        <v>2719</v>
      </c>
      <c r="P1378" s="89" t="s">
        <v>2719</v>
      </c>
      <c r="Q1378" s="8"/>
      <c r="R1378" s="8">
        <v>48</v>
      </c>
      <c r="S1378" s="8">
        <v>17.02</v>
      </c>
      <c r="T1378" s="2"/>
      <c r="U1378" s="12"/>
      <c r="V1378" s="4"/>
    </row>
    <row r="1379" spans="1:22">
      <c r="A1379" s="9" t="s">
        <v>3515</v>
      </c>
      <c r="B1379" s="9" t="s">
        <v>568</v>
      </c>
      <c r="C1379" s="9" t="s">
        <v>12</v>
      </c>
      <c r="D1379" s="9" t="s">
        <v>44</v>
      </c>
      <c r="E1379" s="9" t="s">
        <v>1408</v>
      </c>
      <c r="F1379" s="9" t="s">
        <v>1384</v>
      </c>
      <c r="G1379" s="9">
        <v>83.53</v>
      </c>
      <c r="H1379" s="9">
        <v>9.5299999999999994</v>
      </c>
      <c r="I1379" s="9">
        <v>1.1164000000000001</v>
      </c>
      <c r="J1379" s="9">
        <v>3.8363999999999998</v>
      </c>
      <c r="K1379" s="9" t="s">
        <v>1412</v>
      </c>
      <c r="L1379" s="9">
        <v>828</v>
      </c>
      <c r="M1379" s="9" t="s">
        <v>1377</v>
      </c>
      <c r="N1379" s="8" t="str">
        <f t="shared" si="21"/>
        <v>Approved</v>
      </c>
      <c r="O1379" s="90" t="s">
        <v>991</v>
      </c>
      <c r="P1379" s="90" t="s">
        <v>991</v>
      </c>
      <c r="Q1379" s="9" t="s">
        <v>1738</v>
      </c>
      <c r="R1379" s="9">
        <v>24</v>
      </c>
      <c r="S1379" s="9">
        <v>21.1</v>
      </c>
      <c r="T1379" s="3"/>
      <c r="U1379" s="13"/>
      <c r="V1379" s="4"/>
    </row>
    <row r="1380" spans="1:22">
      <c r="A1380" s="8" t="s">
        <v>3516</v>
      </c>
      <c r="B1380" s="8" t="s">
        <v>344</v>
      </c>
      <c r="C1380" s="8" t="s">
        <v>20</v>
      </c>
      <c r="D1380" s="8" t="s">
        <v>44</v>
      </c>
      <c r="E1380" s="8" t="s">
        <v>1380</v>
      </c>
      <c r="F1380" s="8" t="s">
        <v>1384</v>
      </c>
      <c r="G1380" s="8">
        <v>69.930000000000007</v>
      </c>
      <c r="H1380" s="8">
        <v>13.79</v>
      </c>
      <c r="I1380" s="8">
        <v>0.62360000000000004</v>
      </c>
      <c r="J1380" s="8">
        <v>1.6194999999999999</v>
      </c>
      <c r="K1380" s="8" t="s">
        <v>1385</v>
      </c>
      <c r="L1380" s="8">
        <v>714</v>
      </c>
      <c r="M1380" s="8" t="s">
        <v>1386</v>
      </c>
      <c r="N1380" s="8" t="str">
        <f t="shared" si="21"/>
        <v>Rejected</v>
      </c>
      <c r="O1380" s="89" t="s">
        <v>1162</v>
      </c>
      <c r="P1380" s="89" t="s">
        <v>1162</v>
      </c>
      <c r="Q1380" s="8"/>
      <c r="R1380" s="8">
        <v>60</v>
      </c>
      <c r="S1380" s="8">
        <v>0</v>
      </c>
      <c r="T1380" s="2"/>
      <c r="U1380" s="12"/>
      <c r="V1380" s="4"/>
    </row>
    <row r="1381" spans="1:22">
      <c r="A1381" s="9" t="s">
        <v>3517</v>
      </c>
      <c r="B1381" s="9" t="s">
        <v>630</v>
      </c>
      <c r="C1381" s="9" t="s">
        <v>20</v>
      </c>
      <c r="D1381" s="9" t="s">
        <v>10</v>
      </c>
      <c r="E1381" s="9" t="s">
        <v>1411</v>
      </c>
      <c r="F1381" s="9" t="s">
        <v>1384</v>
      </c>
      <c r="G1381" s="9">
        <v>1.86</v>
      </c>
      <c r="H1381" s="9">
        <v>12.67</v>
      </c>
      <c r="I1381" s="9">
        <v>2.0500000000000001E-2</v>
      </c>
      <c r="J1381" s="9">
        <v>3.3500000000000002E-2</v>
      </c>
      <c r="K1381" s="9" t="s">
        <v>1358</v>
      </c>
      <c r="L1381" s="9">
        <v>835</v>
      </c>
      <c r="M1381" s="9" t="s">
        <v>1396</v>
      </c>
      <c r="N1381" s="8" t="str">
        <f t="shared" si="21"/>
        <v>Approved</v>
      </c>
      <c r="O1381" s="90" t="s">
        <v>1738</v>
      </c>
      <c r="P1381" s="90" t="s">
        <v>1738</v>
      </c>
      <c r="Q1381" s="9" t="s">
        <v>3518</v>
      </c>
      <c r="R1381" s="9">
        <v>84</v>
      </c>
      <c r="S1381" s="9">
        <v>1.23</v>
      </c>
      <c r="T1381" s="3"/>
      <c r="U1381" s="13"/>
      <c r="V1381" s="4"/>
    </row>
    <row r="1382" spans="1:22">
      <c r="A1382" s="8" t="s">
        <v>3519</v>
      </c>
      <c r="B1382" s="8" t="s">
        <v>825</v>
      </c>
      <c r="C1382" s="8" t="s">
        <v>35</v>
      </c>
      <c r="D1382" s="8" t="s">
        <v>1360</v>
      </c>
      <c r="E1382" s="8" t="s">
        <v>1374</v>
      </c>
      <c r="F1382" s="8" t="s">
        <v>1375</v>
      </c>
      <c r="G1382" s="8">
        <v>91.55</v>
      </c>
      <c r="H1382" s="8">
        <v>18.34</v>
      </c>
      <c r="I1382" s="8">
        <v>1.2971999999999999</v>
      </c>
      <c r="J1382" s="8">
        <v>3.3254000000000001</v>
      </c>
      <c r="K1382" s="8" t="s">
        <v>1385</v>
      </c>
      <c r="L1382" s="8">
        <v>891</v>
      </c>
      <c r="M1382" s="8" t="s">
        <v>1377</v>
      </c>
      <c r="N1382" s="8" t="str">
        <f t="shared" si="21"/>
        <v>Approved</v>
      </c>
      <c r="O1382" s="89" t="s">
        <v>2894</v>
      </c>
      <c r="P1382" s="89" t="s">
        <v>2894</v>
      </c>
      <c r="Q1382" s="8" t="s">
        <v>2675</v>
      </c>
      <c r="R1382" s="8">
        <v>36</v>
      </c>
      <c r="S1382" s="8">
        <v>0</v>
      </c>
      <c r="T1382" s="2"/>
      <c r="U1382" s="12"/>
      <c r="V1382" s="4"/>
    </row>
    <row r="1383" spans="1:22">
      <c r="A1383" s="9" t="s">
        <v>3520</v>
      </c>
      <c r="B1383" s="9" t="s">
        <v>971</v>
      </c>
      <c r="C1383" s="9" t="s">
        <v>12</v>
      </c>
      <c r="D1383" s="9" t="s">
        <v>44</v>
      </c>
      <c r="E1383" s="9" t="s">
        <v>1400</v>
      </c>
      <c r="F1383" s="9" t="s">
        <v>1390</v>
      </c>
      <c r="G1383" s="9">
        <v>7.37</v>
      </c>
      <c r="H1383" s="9">
        <v>9.8699999999999992</v>
      </c>
      <c r="I1383" s="9">
        <v>0.1056</v>
      </c>
      <c r="J1383" s="9">
        <v>0.1865</v>
      </c>
      <c r="K1383" s="9" t="s">
        <v>1376</v>
      </c>
      <c r="L1383" s="9">
        <v>866</v>
      </c>
      <c r="M1383" s="9" t="s">
        <v>1377</v>
      </c>
      <c r="N1383" s="8" t="str">
        <f t="shared" si="21"/>
        <v>Approved</v>
      </c>
      <c r="O1383" s="90" t="s">
        <v>460</v>
      </c>
      <c r="P1383" s="90" t="s">
        <v>460</v>
      </c>
      <c r="Q1383" s="9" t="s">
        <v>2168</v>
      </c>
      <c r="R1383" s="9">
        <v>48</v>
      </c>
      <c r="S1383" s="9">
        <v>5.07</v>
      </c>
      <c r="T1383" s="3"/>
      <c r="U1383" s="13"/>
      <c r="V1383" s="4"/>
    </row>
    <row r="1384" spans="1:22">
      <c r="A1384" s="8" t="s">
        <v>3521</v>
      </c>
      <c r="B1384" s="8" t="s">
        <v>1033</v>
      </c>
      <c r="C1384" s="8" t="s">
        <v>24</v>
      </c>
      <c r="D1384" s="8" t="s">
        <v>10</v>
      </c>
      <c r="E1384" s="8" t="s">
        <v>1374</v>
      </c>
      <c r="F1384" s="8" t="s">
        <v>1384</v>
      </c>
      <c r="G1384" s="8">
        <v>31.26</v>
      </c>
      <c r="H1384" s="8">
        <v>14.61</v>
      </c>
      <c r="I1384" s="8">
        <v>0.50090000000000001</v>
      </c>
      <c r="J1384" s="8">
        <v>0.73729999999999996</v>
      </c>
      <c r="K1384" s="8" t="s">
        <v>1385</v>
      </c>
      <c r="L1384" s="8">
        <v>552</v>
      </c>
      <c r="M1384" s="8" t="s">
        <v>1381</v>
      </c>
      <c r="N1384" s="8" t="str">
        <f t="shared" si="21"/>
        <v xml:space="preserve">Rejected </v>
      </c>
      <c r="O1384" s="89" t="s">
        <v>1883</v>
      </c>
      <c r="P1384" s="89" t="s">
        <v>1883</v>
      </c>
      <c r="Q1384" s="8"/>
      <c r="R1384" s="8">
        <v>60</v>
      </c>
      <c r="S1384" s="8">
        <v>0</v>
      </c>
      <c r="T1384" s="2"/>
      <c r="U1384" s="12"/>
      <c r="V1384" s="4"/>
    </row>
    <row r="1385" spans="1:22">
      <c r="A1385" s="9" t="s">
        <v>3522</v>
      </c>
      <c r="B1385" s="9" t="s">
        <v>411</v>
      </c>
      <c r="C1385" s="9" t="s">
        <v>7</v>
      </c>
      <c r="D1385" s="9" t="s">
        <v>44</v>
      </c>
      <c r="E1385" s="9" t="s">
        <v>1374</v>
      </c>
      <c r="F1385" s="9" t="s">
        <v>1384</v>
      </c>
      <c r="G1385" s="9">
        <v>19.3</v>
      </c>
      <c r="H1385" s="9">
        <v>10.94</v>
      </c>
      <c r="I1385" s="9">
        <v>0.35759999999999997</v>
      </c>
      <c r="J1385" s="9">
        <v>0.89900000000000002</v>
      </c>
      <c r="K1385" s="9" t="s">
        <v>1358</v>
      </c>
      <c r="L1385" s="9">
        <v>855</v>
      </c>
      <c r="M1385" s="9" t="s">
        <v>1396</v>
      </c>
      <c r="N1385" s="8" t="str">
        <f t="shared" si="21"/>
        <v>Approved</v>
      </c>
      <c r="O1385" s="90" t="s">
        <v>1710</v>
      </c>
      <c r="P1385" s="90" t="s">
        <v>1710</v>
      </c>
      <c r="Q1385" s="9" t="s">
        <v>1506</v>
      </c>
      <c r="R1385" s="9">
        <v>24</v>
      </c>
      <c r="S1385" s="9">
        <v>6.33</v>
      </c>
      <c r="T1385" s="3"/>
      <c r="U1385" s="13"/>
      <c r="V1385" s="4"/>
    </row>
    <row r="1386" spans="1:22">
      <c r="A1386" s="8" t="s">
        <v>3523</v>
      </c>
      <c r="B1386" s="8" t="s">
        <v>1231</v>
      </c>
      <c r="C1386" s="8" t="s">
        <v>24</v>
      </c>
      <c r="D1386" s="8" t="s">
        <v>1360</v>
      </c>
      <c r="E1386" s="8" t="s">
        <v>1374</v>
      </c>
      <c r="F1386" s="8" t="s">
        <v>1390</v>
      </c>
      <c r="G1386" s="8">
        <v>4.05</v>
      </c>
      <c r="H1386" s="8">
        <v>10.19</v>
      </c>
      <c r="I1386" s="8">
        <v>7.1099999999999997E-2</v>
      </c>
      <c r="J1386" s="8">
        <v>6.7599999999999993E-2</v>
      </c>
      <c r="K1386" s="8" t="s">
        <v>1385</v>
      </c>
      <c r="L1386" s="8">
        <v>656</v>
      </c>
      <c r="M1386" s="8" t="s">
        <v>1381</v>
      </c>
      <c r="N1386" s="8" t="str">
        <f t="shared" si="21"/>
        <v xml:space="preserve">Rejected </v>
      </c>
      <c r="O1386" s="89" t="s">
        <v>3161</v>
      </c>
      <c r="P1386" s="89" t="s">
        <v>3161</v>
      </c>
      <c r="Q1386" s="8"/>
      <c r="R1386" s="8">
        <v>84</v>
      </c>
      <c r="S1386" s="8">
        <v>0</v>
      </c>
      <c r="T1386" s="2"/>
      <c r="U1386" s="12"/>
      <c r="V1386" s="4"/>
    </row>
    <row r="1387" spans="1:22">
      <c r="A1387" s="9" t="s">
        <v>3524</v>
      </c>
      <c r="B1387" s="9" t="s">
        <v>1257</v>
      </c>
      <c r="C1387" s="9" t="s">
        <v>12</v>
      </c>
      <c r="D1387" s="9" t="s">
        <v>10</v>
      </c>
      <c r="E1387" s="9" t="s">
        <v>1374</v>
      </c>
      <c r="F1387" s="9" t="s">
        <v>1390</v>
      </c>
      <c r="G1387" s="9">
        <v>51.96</v>
      </c>
      <c r="H1387" s="9">
        <v>18.28</v>
      </c>
      <c r="I1387" s="9">
        <v>0.58440000000000003</v>
      </c>
      <c r="J1387" s="9">
        <v>1.3273999999999999</v>
      </c>
      <c r="K1387" s="9" t="s">
        <v>1385</v>
      </c>
      <c r="L1387" s="9">
        <v>707</v>
      </c>
      <c r="M1387" s="9" t="s">
        <v>1403</v>
      </c>
      <c r="N1387" s="8" t="str">
        <f t="shared" si="21"/>
        <v>Approved</v>
      </c>
      <c r="O1387" s="90" t="s">
        <v>75</v>
      </c>
      <c r="P1387" s="90" t="s">
        <v>75</v>
      </c>
      <c r="Q1387" s="9" t="s">
        <v>1561</v>
      </c>
      <c r="R1387" s="9">
        <v>60</v>
      </c>
      <c r="S1387" s="9">
        <v>0</v>
      </c>
      <c r="T1387" s="3"/>
      <c r="U1387" s="13"/>
      <c r="V1387" s="4"/>
    </row>
    <row r="1388" spans="1:22">
      <c r="A1388" s="8" t="s">
        <v>3525</v>
      </c>
      <c r="B1388" s="8" t="s">
        <v>931</v>
      </c>
      <c r="C1388" s="8" t="s">
        <v>38</v>
      </c>
      <c r="D1388" s="8" t="s">
        <v>23</v>
      </c>
      <c r="E1388" s="8" t="s">
        <v>1374</v>
      </c>
      <c r="F1388" s="8" t="s">
        <v>1384</v>
      </c>
      <c r="G1388" s="8">
        <v>89.83</v>
      </c>
      <c r="H1388" s="8">
        <v>11.02</v>
      </c>
      <c r="I1388" s="8">
        <v>1.5686</v>
      </c>
      <c r="J1388" s="8">
        <v>2.9418000000000002</v>
      </c>
      <c r="K1388" s="8" t="s">
        <v>1412</v>
      </c>
      <c r="L1388" s="8">
        <v>782</v>
      </c>
      <c r="M1388" s="8" t="s">
        <v>1426</v>
      </c>
      <c r="N1388" s="8" t="str">
        <f t="shared" si="21"/>
        <v>Under Review</v>
      </c>
      <c r="O1388" s="89" t="s">
        <v>1554</v>
      </c>
      <c r="P1388" s="89" t="s">
        <v>1554</v>
      </c>
      <c r="Q1388" s="8"/>
      <c r="R1388" s="8">
        <v>36</v>
      </c>
      <c r="S1388" s="8">
        <v>61.24</v>
      </c>
      <c r="T1388" s="2"/>
      <c r="U1388" s="12"/>
      <c r="V1388" s="4"/>
    </row>
    <row r="1389" spans="1:22">
      <c r="A1389" s="9" t="s">
        <v>3526</v>
      </c>
      <c r="B1389" s="9" t="s">
        <v>1177</v>
      </c>
      <c r="C1389" s="9" t="s">
        <v>16</v>
      </c>
      <c r="D1389" s="9" t="s">
        <v>44</v>
      </c>
      <c r="E1389" s="9" t="s">
        <v>1380</v>
      </c>
      <c r="F1389" s="9" t="s">
        <v>1390</v>
      </c>
      <c r="G1389" s="9">
        <v>90.28</v>
      </c>
      <c r="H1389" s="9">
        <v>7.8</v>
      </c>
      <c r="I1389" s="9">
        <v>0.72170000000000001</v>
      </c>
      <c r="J1389" s="9">
        <v>1.0858000000000001</v>
      </c>
      <c r="K1389" s="9" t="s">
        <v>1412</v>
      </c>
      <c r="L1389" s="9">
        <v>885</v>
      </c>
      <c r="M1389" s="9" t="s">
        <v>1403</v>
      </c>
      <c r="N1389" s="8" t="str">
        <f t="shared" si="21"/>
        <v>Approved</v>
      </c>
      <c r="O1389" s="90" t="s">
        <v>2278</v>
      </c>
      <c r="P1389" s="90" t="s">
        <v>2278</v>
      </c>
      <c r="Q1389" s="9" t="s">
        <v>2864</v>
      </c>
      <c r="R1389" s="9">
        <v>120</v>
      </c>
      <c r="S1389" s="9">
        <v>66.53</v>
      </c>
      <c r="T1389" s="3"/>
      <c r="U1389" s="13"/>
      <c r="V1389" s="4"/>
    </row>
    <row r="1390" spans="1:22">
      <c r="A1390" s="8" t="s">
        <v>3527</v>
      </c>
      <c r="B1390" s="8" t="s">
        <v>948</v>
      </c>
      <c r="C1390" s="8" t="s">
        <v>16</v>
      </c>
      <c r="D1390" s="8" t="s">
        <v>1360</v>
      </c>
      <c r="E1390" s="8" t="s">
        <v>1400</v>
      </c>
      <c r="F1390" s="8" t="s">
        <v>1375</v>
      </c>
      <c r="G1390" s="8">
        <v>71.400000000000006</v>
      </c>
      <c r="H1390" s="8">
        <v>14.8</v>
      </c>
      <c r="I1390" s="8">
        <v>1.4269000000000001</v>
      </c>
      <c r="J1390" s="8">
        <v>2.4681000000000002</v>
      </c>
      <c r="K1390" s="8" t="s">
        <v>1395</v>
      </c>
      <c r="L1390" s="8">
        <v>894</v>
      </c>
      <c r="M1390" s="8" t="s">
        <v>1403</v>
      </c>
      <c r="N1390" s="8" t="str">
        <f t="shared" si="21"/>
        <v>Approved</v>
      </c>
      <c r="O1390" s="89" t="s">
        <v>1979</v>
      </c>
      <c r="P1390" s="89" t="s">
        <v>1979</v>
      </c>
      <c r="Q1390" s="8" t="s">
        <v>1504</v>
      </c>
      <c r="R1390" s="8">
        <v>36</v>
      </c>
      <c r="S1390" s="8">
        <v>21.2</v>
      </c>
      <c r="T1390" s="2"/>
      <c r="U1390" s="12"/>
      <c r="V1390" s="4"/>
    </row>
    <row r="1391" spans="1:22">
      <c r="A1391" s="9" t="s">
        <v>3528</v>
      </c>
      <c r="B1391" s="9" t="s">
        <v>214</v>
      </c>
      <c r="C1391" s="9" t="s">
        <v>12</v>
      </c>
      <c r="D1391" s="9" t="s">
        <v>23</v>
      </c>
      <c r="E1391" s="9" t="s">
        <v>1389</v>
      </c>
      <c r="F1391" s="9" t="s">
        <v>1390</v>
      </c>
      <c r="G1391" s="9">
        <v>68</v>
      </c>
      <c r="H1391" s="9">
        <v>16.22</v>
      </c>
      <c r="I1391" s="9">
        <v>1.1391</v>
      </c>
      <c r="J1391" s="9">
        <v>1.6616</v>
      </c>
      <c r="K1391" s="9" t="s">
        <v>1395</v>
      </c>
      <c r="L1391" s="9">
        <v>611</v>
      </c>
      <c r="M1391" s="9" t="s">
        <v>1426</v>
      </c>
      <c r="N1391" s="8" t="str">
        <f t="shared" si="21"/>
        <v>Under Review</v>
      </c>
      <c r="O1391" s="90" t="s">
        <v>2493</v>
      </c>
      <c r="P1391" s="90" t="s">
        <v>2493</v>
      </c>
      <c r="Q1391" s="9"/>
      <c r="R1391" s="9">
        <v>60</v>
      </c>
      <c r="S1391" s="9">
        <v>23.8</v>
      </c>
      <c r="T1391" s="3"/>
      <c r="U1391" s="13"/>
      <c r="V1391" s="4"/>
    </row>
    <row r="1392" spans="1:22">
      <c r="A1392" s="8" t="s">
        <v>3529</v>
      </c>
      <c r="B1392" s="8" t="s">
        <v>792</v>
      </c>
      <c r="C1392" s="8" t="s">
        <v>20</v>
      </c>
      <c r="D1392" s="8" t="s">
        <v>31</v>
      </c>
      <c r="E1392" s="8" t="s">
        <v>1400</v>
      </c>
      <c r="F1392" s="8" t="s">
        <v>1384</v>
      </c>
      <c r="G1392" s="8">
        <v>20.96</v>
      </c>
      <c r="H1392" s="8">
        <v>13.19</v>
      </c>
      <c r="I1392" s="8">
        <v>0.2949</v>
      </c>
      <c r="J1392" s="8">
        <v>0.56430000000000002</v>
      </c>
      <c r="K1392" s="8" t="s">
        <v>1412</v>
      </c>
      <c r="L1392" s="8">
        <v>858</v>
      </c>
      <c r="M1392" s="8" t="s">
        <v>1386</v>
      </c>
      <c r="N1392" s="8" t="str">
        <f t="shared" si="21"/>
        <v>Rejected</v>
      </c>
      <c r="O1392" s="89" t="s">
        <v>3093</v>
      </c>
      <c r="P1392" s="89" t="s">
        <v>3093</v>
      </c>
      <c r="Q1392" s="8"/>
      <c r="R1392" s="8">
        <v>48</v>
      </c>
      <c r="S1392" s="8">
        <v>8.6999999999999993</v>
      </c>
      <c r="T1392" s="2"/>
      <c r="U1392" s="12"/>
      <c r="V1392" s="4"/>
    </row>
    <row r="1393" spans="1:22">
      <c r="A1393" s="9" t="s">
        <v>3530</v>
      </c>
      <c r="B1393" s="9" t="s">
        <v>620</v>
      </c>
      <c r="C1393" s="9" t="s">
        <v>32</v>
      </c>
      <c r="D1393" s="9" t="s">
        <v>23</v>
      </c>
      <c r="E1393" s="9" t="s">
        <v>1408</v>
      </c>
      <c r="F1393" s="9" t="s">
        <v>1390</v>
      </c>
      <c r="G1393" s="9">
        <v>4.6900000000000004</v>
      </c>
      <c r="H1393" s="9">
        <v>16.39</v>
      </c>
      <c r="I1393" s="9">
        <v>8.0600000000000005E-2</v>
      </c>
      <c r="J1393" s="9">
        <v>0.1658</v>
      </c>
      <c r="K1393" s="9" t="s">
        <v>1412</v>
      </c>
      <c r="L1393" s="9">
        <v>749</v>
      </c>
      <c r="M1393" s="9" t="s">
        <v>1386</v>
      </c>
      <c r="N1393" s="8" t="str">
        <f t="shared" si="21"/>
        <v>Rejected</v>
      </c>
      <c r="O1393" s="90" t="s">
        <v>2763</v>
      </c>
      <c r="P1393" s="90" t="s">
        <v>2763</v>
      </c>
      <c r="Q1393" s="9"/>
      <c r="R1393" s="9">
        <v>36</v>
      </c>
      <c r="S1393" s="9">
        <v>2</v>
      </c>
      <c r="T1393" s="3"/>
      <c r="U1393" s="13"/>
      <c r="V1393" s="4"/>
    </row>
    <row r="1394" spans="1:22">
      <c r="A1394" s="8" t="s">
        <v>3531</v>
      </c>
      <c r="B1394" s="8" t="s">
        <v>551</v>
      </c>
      <c r="C1394" s="8" t="s">
        <v>28</v>
      </c>
      <c r="D1394" s="8" t="s">
        <v>10</v>
      </c>
      <c r="E1394" s="8" t="s">
        <v>1400</v>
      </c>
      <c r="F1394" s="8" t="s">
        <v>1375</v>
      </c>
      <c r="G1394" s="8">
        <v>21.22</v>
      </c>
      <c r="H1394" s="8">
        <v>7.74</v>
      </c>
      <c r="I1394" s="8">
        <v>0.3805</v>
      </c>
      <c r="J1394" s="8">
        <v>0.66239999999999999</v>
      </c>
      <c r="K1394" s="8" t="s">
        <v>1358</v>
      </c>
      <c r="L1394" s="8">
        <v>631</v>
      </c>
      <c r="M1394" s="8" t="s">
        <v>1381</v>
      </c>
      <c r="N1394" s="8" t="str">
        <f t="shared" si="21"/>
        <v xml:space="preserve">Rejected </v>
      </c>
      <c r="O1394" s="89" t="s">
        <v>1475</v>
      </c>
      <c r="P1394" s="89" t="s">
        <v>1475</v>
      </c>
      <c r="Q1394" s="8"/>
      <c r="R1394" s="8">
        <v>36</v>
      </c>
      <c r="S1394" s="8">
        <v>16.68</v>
      </c>
      <c r="T1394" s="2"/>
      <c r="U1394" s="12"/>
      <c r="V1394" s="4"/>
    </row>
    <row r="1395" spans="1:22">
      <c r="A1395" s="9" t="s">
        <v>3532</v>
      </c>
      <c r="B1395" s="9" t="s">
        <v>1240</v>
      </c>
      <c r="C1395" s="9" t="s">
        <v>35</v>
      </c>
      <c r="D1395" s="9" t="s">
        <v>10</v>
      </c>
      <c r="E1395" s="9" t="s">
        <v>1389</v>
      </c>
      <c r="F1395" s="9" t="s">
        <v>1390</v>
      </c>
      <c r="G1395" s="9">
        <v>43.27</v>
      </c>
      <c r="H1395" s="9">
        <v>17.11</v>
      </c>
      <c r="I1395" s="9">
        <v>0.49020000000000002</v>
      </c>
      <c r="J1395" s="9">
        <v>0.88700000000000001</v>
      </c>
      <c r="K1395" s="9" t="s">
        <v>1395</v>
      </c>
      <c r="L1395" s="9">
        <v>797</v>
      </c>
      <c r="M1395" s="9" t="s">
        <v>1426</v>
      </c>
      <c r="N1395" s="8" t="str">
        <f t="shared" si="21"/>
        <v>Under Review</v>
      </c>
      <c r="O1395" s="90" t="s">
        <v>2555</v>
      </c>
      <c r="P1395" s="90" t="s">
        <v>2555</v>
      </c>
      <c r="Q1395" s="9"/>
      <c r="R1395" s="9">
        <v>84</v>
      </c>
      <c r="S1395" s="9">
        <v>35.200000000000003</v>
      </c>
      <c r="T1395" s="3"/>
      <c r="U1395" s="13"/>
      <c r="V1395" s="4"/>
    </row>
    <row r="1396" spans="1:22">
      <c r="A1396" s="8" t="s">
        <v>3533</v>
      </c>
      <c r="B1396" s="8" t="s">
        <v>453</v>
      </c>
      <c r="C1396" s="8" t="s">
        <v>35</v>
      </c>
      <c r="D1396" s="8" t="s">
        <v>10</v>
      </c>
      <c r="E1396" s="8" t="s">
        <v>1411</v>
      </c>
      <c r="F1396" s="8" t="s">
        <v>1390</v>
      </c>
      <c r="G1396" s="8">
        <v>20.94</v>
      </c>
      <c r="H1396" s="8">
        <v>14.01</v>
      </c>
      <c r="I1396" s="8">
        <v>0.28960000000000002</v>
      </c>
      <c r="J1396" s="8">
        <v>0.48730000000000001</v>
      </c>
      <c r="K1396" s="8" t="s">
        <v>1395</v>
      </c>
      <c r="L1396" s="8">
        <v>571</v>
      </c>
      <c r="M1396" s="8" t="s">
        <v>1403</v>
      </c>
      <c r="N1396" s="8" t="str">
        <f t="shared" si="21"/>
        <v>Approved</v>
      </c>
      <c r="O1396" s="89" t="s">
        <v>2301</v>
      </c>
      <c r="P1396" s="89" t="s">
        <v>2301</v>
      </c>
      <c r="Q1396" s="8" t="s">
        <v>1697</v>
      </c>
      <c r="R1396" s="8">
        <v>60</v>
      </c>
      <c r="S1396" s="8">
        <v>5.87</v>
      </c>
      <c r="T1396" s="2"/>
      <c r="U1396" s="12"/>
      <c r="V1396" s="4"/>
    </row>
    <row r="1397" spans="1:22">
      <c r="A1397" s="9" t="s">
        <v>3534</v>
      </c>
      <c r="B1397" s="9" t="s">
        <v>1062</v>
      </c>
      <c r="C1397" s="9" t="s">
        <v>41</v>
      </c>
      <c r="D1397" s="9" t="s">
        <v>44</v>
      </c>
      <c r="E1397" s="9" t="s">
        <v>1374</v>
      </c>
      <c r="F1397" s="9" t="s">
        <v>1375</v>
      </c>
      <c r="G1397" s="9">
        <v>52.12</v>
      </c>
      <c r="H1397" s="9">
        <v>12.45</v>
      </c>
      <c r="I1397" s="9">
        <v>0.68189999999999995</v>
      </c>
      <c r="J1397" s="9">
        <v>1.1713</v>
      </c>
      <c r="K1397" s="9" t="s">
        <v>1376</v>
      </c>
      <c r="L1397" s="9">
        <v>725</v>
      </c>
      <c r="M1397" s="9" t="s">
        <v>1396</v>
      </c>
      <c r="N1397" s="8" t="str">
        <f t="shared" si="21"/>
        <v>Approved</v>
      </c>
      <c r="O1397" s="90" t="s">
        <v>145</v>
      </c>
      <c r="P1397" s="90" t="s">
        <v>145</v>
      </c>
      <c r="Q1397" s="9" t="s">
        <v>388</v>
      </c>
      <c r="R1397" s="9">
        <v>60</v>
      </c>
      <c r="S1397" s="9">
        <v>9.93</v>
      </c>
      <c r="T1397" s="3"/>
      <c r="U1397" s="13"/>
      <c r="V1397" s="4"/>
    </row>
    <row r="1398" spans="1:22">
      <c r="A1398" s="8" t="s">
        <v>3535</v>
      </c>
      <c r="B1398" s="8" t="s">
        <v>103</v>
      </c>
      <c r="C1398" s="8" t="s">
        <v>32</v>
      </c>
      <c r="D1398" s="8" t="s">
        <v>23</v>
      </c>
      <c r="E1398" s="8" t="s">
        <v>1380</v>
      </c>
      <c r="F1398" s="8" t="s">
        <v>1384</v>
      </c>
      <c r="G1398" s="8">
        <v>84.78</v>
      </c>
      <c r="H1398" s="8">
        <v>17.489999999999998</v>
      </c>
      <c r="I1398" s="8">
        <v>0.52659999999999996</v>
      </c>
      <c r="J1398" s="8">
        <v>2.4679000000000002</v>
      </c>
      <c r="K1398" s="8" t="s">
        <v>1358</v>
      </c>
      <c r="L1398" s="8">
        <v>566</v>
      </c>
      <c r="M1398" s="8" t="s">
        <v>1426</v>
      </c>
      <c r="N1398" s="8" t="str">
        <f t="shared" si="21"/>
        <v>Under Review</v>
      </c>
      <c r="O1398" s="89" t="s">
        <v>482</v>
      </c>
      <c r="P1398" s="89" t="s">
        <v>482</v>
      </c>
      <c r="Q1398" s="8"/>
      <c r="R1398" s="8">
        <v>48</v>
      </c>
      <c r="S1398" s="8">
        <v>15.87</v>
      </c>
      <c r="T1398" s="2"/>
      <c r="U1398" s="12"/>
      <c r="V1398" s="4"/>
    </row>
    <row r="1399" spans="1:22">
      <c r="A1399" s="9" t="s">
        <v>3536</v>
      </c>
      <c r="B1399" s="9" t="s">
        <v>669</v>
      </c>
      <c r="C1399" s="9" t="s">
        <v>32</v>
      </c>
      <c r="D1399" s="9" t="s">
        <v>31</v>
      </c>
      <c r="E1399" s="9" t="s">
        <v>1380</v>
      </c>
      <c r="F1399" s="9" t="s">
        <v>1390</v>
      </c>
      <c r="G1399" s="9">
        <v>34.53</v>
      </c>
      <c r="H1399" s="9">
        <v>13.06</v>
      </c>
      <c r="I1399" s="9">
        <v>0.66139999999999999</v>
      </c>
      <c r="J1399" s="9">
        <v>1.6426000000000001</v>
      </c>
      <c r="K1399" s="9" t="s">
        <v>1376</v>
      </c>
      <c r="L1399" s="9">
        <v>716</v>
      </c>
      <c r="M1399" s="9" t="s">
        <v>1377</v>
      </c>
      <c r="N1399" s="8" t="str">
        <f t="shared" si="21"/>
        <v>Approved</v>
      </c>
      <c r="O1399" s="90" t="s">
        <v>3390</v>
      </c>
      <c r="P1399" s="90" t="s">
        <v>3390</v>
      </c>
      <c r="Q1399" s="9" t="s">
        <v>2190</v>
      </c>
      <c r="R1399" s="9">
        <v>24</v>
      </c>
      <c r="S1399" s="9">
        <v>19.98</v>
      </c>
      <c r="T1399" s="3"/>
      <c r="U1399" s="13"/>
      <c r="V1399" s="4"/>
    </row>
    <row r="1400" spans="1:22">
      <c r="A1400" s="8" t="s">
        <v>3537</v>
      </c>
      <c r="B1400" s="8" t="s">
        <v>489</v>
      </c>
      <c r="C1400" s="8" t="s">
        <v>20</v>
      </c>
      <c r="D1400" s="8" t="s">
        <v>31</v>
      </c>
      <c r="E1400" s="8" t="s">
        <v>1411</v>
      </c>
      <c r="F1400" s="8" t="s">
        <v>1390</v>
      </c>
      <c r="G1400" s="8">
        <v>98.35</v>
      </c>
      <c r="H1400" s="8">
        <v>11.1</v>
      </c>
      <c r="I1400" s="8">
        <v>1.7943</v>
      </c>
      <c r="J1400" s="8">
        <v>2.1433</v>
      </c>
      <c r="K1400" s="8" t="s">
        <v>1412</v>
      </c>
      <c r="L1400" s="8">
        <v>713</v>
      </c>
      <c r="M1400" s="8" t="s">
        <v>1396</v>
      </c>
      <c r="N1400" s="8" t="str">
        <f t="shared" si="21"/>
        <v>Approved</v>
      </c>
      <c r="O1400" s="89" t="s">
        <v>3538</v>
      </c>
      <c r="P1400" s="89" t="s">
        <v>3538</v>
      </c>
      <c r="Q1400" s="8" t="s">
        <v>2429</v>
      </c>
      <c r="R1400" s="8">
        <v>60</v>
      </c>
      <c r="S1400" s="8">
        <v>44.02</v>
      </c>
      <c r="T1400" s="2"/>
      <c r="U1400" s="12"/>
      <c r="V1400" s="4"/>
    </row>
    <row r="1401" spans="1:22">
      <c r="A1401" s="9" t="s">
        <v>3539</v>
      </c>
      <c r="B1401" s="9" t="s">
        <v>1324</v>
      </c>
      <c r="C1401" s="9" t="s">
        <v>20</v>
      </c>
      <c r="D1401" s="9" t="s">
        <v>44</v>
      </c>
      <c r="E1401" s="9" t="s">
        <v>1408</v>
      </c>
      <c r="F1401" s="9" t="s">
        <v>1375</v>
      </c>
      <c r="G1401" s="9">
        <v>5.51</v>
      </c>
      <c r="H1401" s="9">
        <v>15.74</v>
      </c>
      <c r="I1401" s="9">
        <v>4.9399999999999999E-2</v>
      </c>
      <c r="J1401" s="9">
        <v>0.193</v>
      </c>
      <c r="K1401" s="9" t="s">
        <v>1358</v>
      </c>
      <c r="L1401" s="9">
        <v>628</v>
      </c>
      <c r="M1401" s="9" t="s">
        <v>1377</v>
      </c>
      <c r="N1401" s="8" t="str">
        <f t="shared" si="21"/>
        <v>Approved</v>
      </c>
      <c r="O1401" s="90" t="s">
        <v>3540</v>
      </c>
      <c r="P1401" s="90" t="s">
        <v>3540</v>
      </c>
      <c r="Q1401" s="9" t="s">
        <v>2287</v>
      </c>
      <c r="R1401" s="9">
        <v>36</v>
      </c>
      <c r="S1401" s="9">
        <v>4.45</v>
      </c>
      <c r="T1401" s="3"/>
      <c r="U1401" s="13"/>
      <c r="V1401" s="4"/>
    </row>
    <row r="1402" spans="1:22">
      <c r="A1402" s="8" t="s">
        <v>3541</v>
      </c>
      <c r="B1402" s="8" t="s">
        <v>553</v>
      </c>
      <c r="C1402" s="8" t="s">
        <v>35</v>
      </c>
      <c r="D1402" s="8" t="s">
        <v>10</v>
      </c>
      <c r="E1402" s="8" t="s">
        <v>1408</v>
      </c>
      <c r="F1402" s="8" t="s">
        <v>1384</v>
      </c>
      <c r="G1402" s="8">
        <v>84.6</v>
      </c>
      <c r="H1402" s="8">
        <v>18.28</v>
      </c>
      <c r="I1402" s="8">
        <v>1.2890999999999999</v>
      </c>
      <c r="J1402" s="8">
        <v>2.4975000000000001</v>
      </c>
      <c r="K1402" s="8" t="s">
        <v>1358</v>
      </c>
      <c r="L1402" s="8">
        <v>860</v>
      </c>
      <c r="M1402" s="8" t="s">
        <v>1426</v>
      </c>
      <c r="N1402" s="8" t="str">
        <f t="shared" si="21"/>
        <v>Under Review</v>
      </c>
      <c r="O1402" s="89" t="s">
        <v>3041</v>
      </c>
      <c r="P1402" s="89" t="s">
        <v>3041</v>
      </c>
      <c r="Q1402" s="8"/>
      <c r="R1402" s="8">
        <v>48</v>
      </c>
      <c r="S1402" s="8">
        <v>39.229999999999997</v>
      </c>
      <c r="T1402" s="2"/>
      <c r="U1402" s="12"/>
      <c r="V1402" s="4"/>
    </row>
    <row r="1403" spans="1:22">
      <c r="A1403" s="9" t="s">
        <v>3542</v>
      </c>
      <c r="B1403" s="9" t="s">
        <v>1184</v>
      </c>
      <c r="C1403" s="9" t="s">
        <v>24</v>
      </c>
      <c r="D1403" s="9" t="s">
        <v>23</v>
      </c>
      <c r="E1403" s="9" t="s">
        <v>1380</v>
      </c>
      <c r="F1403" s="9" t="s">
        <v>1390</v>
      </c>
      <c r="G1403" s="9">
        <v>41.72</v>
      </c>
      <c r="H1403" s="9">
        <v>13.19</v>
      </c>
      <c r="I1403" s="9">
        <v>0.38850000000000001</v>
      </c>
      <c r="J1403" s="9">
        <v>1.1232</v>
      </c>
      <c r="K1403" s="9" t="s">
        <v>1376</v>
      </c>
      <c r="L1403" s="9">
        <v>892</v>
      </c>
      <c r="M1403" s="9" t="s">
        <v>1403</v>
      </c>
      <c r="N1403" s="8" t="str">
        <f t="shared" si="21"/>
        <v>Approved</v>
      </c>
      <c r="O1403" s="90" t="s">
        <v>2455</v>
      </c>
      <c r="P1403" s="90" t="s">
        <v>2455</v>
      </c>
      <c r="Q1403" s="9" t="s">
        <v>1707</v>
      </c>
      <c r="R1403" s="9">
        <v>48</v>
      </c>
      <c r="S1403" s="9">
        <v>17.84</v>
      </c>
      <c r="T1403" s="3"/>
      <c r="U1403" s="13"/>
      <c r="V1403" s="4"/>
    </row>
    <row r="1404" spans="1:22">
      <c r="A1404" s="8" t="s">
        <v>3543</v>
      </c>
      <c r="B1404" s="8" t="s">
        <v>95</v>
      </c>
      <c r="C1404" s="8" t="s">
        <v>12</v>
      </c>
      <c r="D1404" s="8" t="s">
        <v>10</v>
      </c>
      <c r="E1404" s="8" t="s">
        <v>1380</v>
      </c>
      <c r="F1404" s="8" t="s">
        <v>1384</v>
      </c>
      <c r="G1404" s="8">
        <v>44.49</v>
      </c>
      <c r="H1404" s="8">
        <v>14.11</v>
      </c>
      <c r="I1404" s="8">
        <v>0.27850000000000003</v>
      </c>
      <c r="J1404" s="8">
        <v>1.2181999999999999</v>
      </c>
      <c r="K1404" s="8" t="s">
        <v>1385</v>
      </c>
      <c r="L1404" s="8">
        <v>820</v>
      </c>
      <c r="M1404" s="8" t="s">
        <v>1426</v>
      </c>
      <c r="N1404" s="8" t="str">
        <f t="shared" si="21"/>
        <v>Under Review</v>
      </c>
      <c r="O1404" s="89" t="s">
        <v>1890</v>
      </c>
      <c r="P1404" s="89" t="s">
        <v>1890</v>
      </c>
      <c r="Q1404" s="8"/>
      <c r="R1404" s="8">
        <v>48</v>
      </c>
      <c r="S1404" s="8">
        <v>0</v>
      </c>
      <c r="T1404" s="2"/>
      <c r="U1404" s="12"/>
      <c r="V1404" s="4"/>
    </row>
    <row r="1405" spans="1:22">
      <c r="A1405" s="9" t="s">
        <v>3544</v>
      </c>
      <c r="B1405" s="9" t="s">
        <v>1226</v>
      </c>
      <c r="C1405" s="9" t="s">
        <v>35</v>
      </c>
      <c r="D1405" s="9" t="s">
        <v>44</v>
      </c>
      <c r="E1405" s="9" t="s">
        <v>1408</v>
      </c>
      <c r="F1405" s="9" t="s">
        <v>1390</v>
      </c>
      <c r="G1405" s="9">
        <v>38.229999999999997</v>
      </c>
      <c r="H1405" s="9">
        <v>17.309999999999999</v>
      </c>
      <c r="I1405" s="9">
        <v>0.41320000000000001</v>
      </c>
      <c r="J1405" s="9">
        <v>0.67200000000000004</v>
      </c>
      <c r="K1405" s="9" t="s">
        <v>1395</v>
      </c>
      <c r="L1405" s="9">
        <v>610</v>
      </c>
      <c r="M1405" s="9" t="s">
        <v>1396</v>
      </c>
      <c r="N1405" s="8" t="str">
        <f t="shared" si="21"/>
        <v>Approved</v>
      </c>
      <c r="O1405" s="90" t="s">
        <v>2433</v>
      </c>
      <c r="P1405" s="90" t="s">
        <v>2433</v>
      </c>
      <c r="Q1405" s="9" t="s">
        <v>2181</v>
      </c>
      <c r="R1405" s="9">
        <v>120</v>
      </c>
      <c r="S1405" s="9">
        <v>17.55</v>
      </c>
      <c r="T1405" s="3"/>
      <c r="U1405" s="13"/>
      <c r="V1405" s="4"/>
    </row>
    <row r="1406" spans="1:22">
      <c r="A1406" s="8" t="s">
        <v>3545</v>
      </c>
      <c r="B1406" s="8" t="s">
        <v>386</v>
      </c>
      <c r="C1406" s="8" t="s">
        <v>41</v>
      </c>
      <c r="D1406" s="8" t="s">
        <v>31</v>
      </c>
      <c r="E1406" s="8" t="s">
        <v>1400</v>
      </c>
      <c r="F1406" s="8" t="s">
        <v>1390</v>
      </c>
      <c r="G1406" s="8">
        <v>78.31</v>
      </c>
      <c r="H1406" s="8">
        <v>15.63</v>
      </c>
      <c r="I1406" s="8">
        <v>0.67889999999999995</v>
      </c>
      <c r="J1406" s="8">
        <v>3.8205</v>
      </c>
      <c r="K1406" s="8" t="s">
        <v>1358</v>
      </c>
      <c r="L1406" s="8">
        <v>871</v>
      </c>
      <c r="M1406" s="8" t="s">
        <v>1396</v>
      </c>
      <c r="N1406" s="8" t="str">
        <f t="shared" si="21"/>
        <v>Approved</v>
      </c>
      <c r="O1406" s="89" t="s">
        <v>2315</v>
      </c>
      <c r="P1406" s="89" t="s">
        <v>2315</v>
      </c>
      <c r="Q1406" s="8" t="s">
        <v>1612</v>
      </c>
      <c r="R1406" s="8">
        <v>24</v>
      </c>
      <c r="S1406" s="8">
        <v>22.63</v>
      </c>
      <c r="T1406" s="2"/>
      <c r="U1406" s="12"/>
      <c r="V1406" s="4"/>
    </row>
    <row r="1407" spans="1:22">
      <c r="A1407" s="9" t="s">
        <v>3546</v>
      </c>
      <c r="B1407" s="9" t="s">
        <v>745</v>
      </c>
      <c r="C1407" s="9" t="s">
        <v>7</v>
      </c>
      <c r="D1407" s="9" t="s">
        <v>44</v>
      </c>
      <c r="E1407" s="9" t="s">
        <v>1389</v>
      </c>
      <c r="F1407" s="9" t="s">
        <v>1384</v>
      </c>
      <c r="G1407" s="9">
        <v>88.7</v>
      </c>
      <c r="H1407" s="9">
        <v>17.03</v>
      </c>
      <c r="I1407" s="9">
        <v>1.0568</v>
      </c>
      <c r="J1407" s="9">
        <v>1.5432999999999999</v>
      </c>
      <c r="K1407" s="9" t="s">
        <v>1395</v>
      </c>
      <c r="L1407" s="9">
        <v>763</v>
      </c>
      <c r="M1407" s="9" t="s">
        <v>1381</v>
      </c>
      <c r="N1407" s="8" t="str">
        <f t="shared" si="21"/>
        <v xml:space="preserve">Rejected </v>
      </c>
      <c r="O1407" s="90" t="s">
        <v>1897</v>
      </c>
      <c r="P1407" s="90" t="s">
        <v>1897</v>
      </c>
      <c r="Q1407" s="9"/>
      <c r="R1407" s="9">
        <v>120</v>
      </c>
      <c r="S1407" s="9">
        <v>75.989999999999995</v>
      </c>
      <c r="T1407" s="3"/>
      <c r="U1407" s="13"/>
      <c r="V1407" s="4"/>
    </row>
    <row r="1408" spans="1:22">
      <c r="A1408" s="8" t="s">
        <v>3547</v>
      </c>
      <c r="B1408" s="8" t="s">
        <v>705</v>
      </c>
      <c r="C1408" s="8" t="s">
        <v>38</v>
      </c>
      <c r="D1408" s="8" t="s">
        <v>31</v>
      </c>
      <c r="E1408" s="8" t="s">
        <v>1374</v>
      </c>
      <c r="F1408" s="8" t="s">
        <v>1384</v>
      </c>
      <c r="G1408" s="8">
        <v>51.43</v>
      </c>
      <c r="H1408" s="8">
        <v>13.6</v>
      </c>
      <c r="I1408" s="8">
        <v>0.94099999999999995</v>
      </c>
      <c r="J1408" s="8">
        <v>0.67110000000000003</v>
      </c>
      <c r="K1408" s="8" t="s">
        <v>1376</v>
      </c>
      <c r="L1408" s="8">
        <v>798</v>
      </c>
      <c r="M1408" s="8" t="s">
        <v>1426</v>
      </c>
      <c r="N1408" s="8" t="str">
        <f t="shared" si="21"/>
        <v>Under Review</v>
      </c>
      <c r="O1408" s="89" t="s">
        <v>3194</v>
      </c>
      <c r="P1408" s="89" t="s">
        <v>3194</v>
      </c>
      <c r="Q1408" s="8"/>
      <c r="R1408" s="8">
        <v>180</v>
      </c>
      <c r="S1408" s="8">
        <v>47.38</v>
      </c>
      <c r="T1408" s="2"/>
      <c r="U1408" s="12"/>
      <c r="V1408" s="4"/>
    </row>
    <row r="1409" spans="1:22">
      <c r="A1409" s="9" t="s">
        <v>3548</v>
      </c>
      <c r="B1409" s="9" t="s">
        <v>1007</v>
      </c>
      <c r="C1409" s="9" t="s">
        <v>24</v>
      </c>
      <c r="D1409" s="9" t="s">
        <v>1360</v>
      </c>
      <c r="E1409" s="9" t="s">
        <v>1408</v>
      </c>
      <c r="F1409" s="9" t="s">
        <v>1390</v>
      </c>
      <c r="G1409" s="9">
        <v>71.569999999999993</v>
      </c>
      <c r="H1409" s="9">
        <v>11.4</v>
      </c>
      <c r="I1409" s="9">
        <v>0.56210000000000004</v>
      </c>
      <c r="J1409" s="9">
        <v>0.83150000000000002</v>
      </c>
      <c r="K1409" s="9" t="s">
        <v>1412</v>
      </c>
      <c r="L1409" s="9">
        <v>892</v>
      </c>
      <c r="M1409" s="9" t="s">
        <v>1396</v>
      </c>
      <c r="N1409" s="8" t="str">
        <f t="shared" si="21"/>
        <v>Approved</v>
      </c>
      <c r="O1409" s="90" t="s">
        <v>3549</v>
      </c>
      <c r="P1409" s="90" t="s">
        <v>3549</v>
      </c>
      <c r="Q1409" s="9" t="s">
        <v>3550</v>
      </c>
      <c r="R1409" s="9">
        <v>180</v>
      </c>
      <c r="S1409" s="9">
        <v>30.84</v>
      </c>
      <c r="T1409" s="3"/>
      <c r="U1409" s="13"/>
      <c r="V1409" s="4"/>
    </row>
    <row r="1410" spans="1:22">
      <c r="A1410" s="8" t="s">
        <v>3551</v>
      </c>
      <c r="B1410" s="8" t="s">
        <v>107</v>
      </c>
      <c r="C1410" s="8" t="s">
        <v>24</v>
      </c>
      <c r="D1410" s="8" t="s">
        <v>1360</v>
      </c>
      <c r="E1410" s="8" t="s">
        <v>1380</v>
      </c>
      <c r="F1410" s="8" t="s">
        <v>1375</v>
      </c>
      <c r="G1410" s="8">
        <v>42.7</v>
      </c>
      <c r="H1410" s="8">
        <v>10.89</v>
      </c>
      <c r="I1410" s="8">
        <v>0.49859999999999999</v>
      </c>
      <c r="J1410" s="8">
        <v>1.1012999999999999</v>
      </c>
      <c r="K1410" s="8" t="s">
        <v>1412</v>
      </c>
      <c r="L1410" s="8">
        <v>792</v>
      </c>
      <c r="M1410" s="8" t="s">
        <v>1396</v>
      </c>
      <c r="N1410" s="8" t="str">
        <f t="shared" si="21"/>
        <v>Approved</v>
      </c>
      <c r="O1410" s="89" t="s">
        <v>2287</v>
      </c>
      <c r="P1410" s="89" t="s">
        <v>2287</v>
      </c>
      <c r="Q1410" s="8" t="s">
        <v>1925</v>
      </c>
      <c r="R1410" s="8">
        <v>48</v>
      </c>
      <c r="S1410" s="8">
        <v>31.65</v>
      </c>
      <c r="T1410" s="2"/>
      <c r="U1410" s="12"/>
      <c r="V1410" s="4"/>
    </row>
    <row r="1411" spans="1:22">
      <c r="A1411" s="9" t="s">
        <v>3552</v>
      </c>
      <c r="B1411" s="9" t="s">
        <v>380</v>
      </c>
      <c r="C1411" s="9" t="s">
        <v>7</v>
      </c>
      <c r="D1411" s="9" t="s">
        <v>23</v>
      </c>
      <c r="E1411" s="9" t="s">
        <v>1411</v>
      </c>
      <c r="F1411" s="9" t="s">
        <v>1384</v>
      </c>
      <c r="G1411" s="9">
        <v>79.09</v>
      </c>
      <c r="H1411" s="9">
        <v>8.01</v>
      </c>
      <c r="I1411" s="9">
        <v>1.4052</v>
      </c>
      <c r="J1411" s="9">
        <v>6.8803000000000001</v>
      </c>
      <c r="K1411" s="9" t="s">
        <v>1376</v>
      </c>
      <c r="L1411" s="9">
        <v>755</v>
      </c>
      <c r="M1411" s="9" t="s">
        <v>1426</v>
      </c>
      <c r="N1411" s="8" t="str">
        <f t="shared" ref="N1411:N1474" si="22">PROPER(M1411)</f>
        <v>Under Review</v>
      </c>
      <c r="O1411" s="90" t="s">
        <v>2090</v>
      </c>
      <c r="P1411" s="90" t="s">
        <v>2090</v>
      </c>
      <c r="Q1411" s="9"/>
      <c r="R1411" s="9">
        <v>12</v>
      </c>
      <c r="S1411" s="9">
        <v>31.91</v>
      </c>
      <c r="T1411" s="3"/>
      <c r="U1411" s="13"/>
      <c r="V1411" s="4"/>
    </row>
    <row r="1412" spans="1:22">
      <c r="A1412" s="8" t="s">
        <v>3553</v>
      </c>
      <c r="B1412" s="8" t="s">
        <v>498</v>
      </c>
      <c r="C1412" s="8" t="s">
        <v>24</v>
      </c>
      <c r="D1412" s="8" t="s">
        <v>31</v>
      </c>
      <c r="E1412" s="8" t="s">
        <v>1389</v>
      </c>
      <c r="F1412" s="8" t="s">
        <v>1390</v>
      </c>
      <c r="G1412" s="8">
        <v>98.34</v>
      </c>
      <c r="H1412" s="8">
        <v>14.7</v>
      </c>
      <c r="I1412" s="8">
        <v>1.1152</v>
      </c>
      <c r="J1412" s="8">
        <v>2.7219000000000002</v>
      </c>
      <c r="K1412" s="8" t="s">
        <v>1412</v>
      </c>
      <c r="L1412" s="8">
        <v>855</v>
      </c>
      <c r="M1412" s="8" t="s">
        <v>1386</v>
      </c>
      <c r="N1412" s="8" t="str">
        <f t="shared" si="22"/>
        <v>Rejected</v>
      </c>
      <c r="O1412" s="89" t="s">
        <v>2232</v>
      </c>
      <c r="P1412" s="89" t="s">
        <v>2232</v>
      </c>
      <c r="Q1412" s="8"/>
      <c r="R1412" s="8">
        <v>48</v>
      </c>
      <c r="S1412" s="8">
        <v>82.13</v>
      </c>
      <c r="T1412" s="2"/>
      <c r="U1412" s="12"/>
      <c r="V1412" s="4"/>
    </row>
    <row r="1413" spans="1:22">
      <c r="A1413" s="9" t="s">
        <v>3554</v>
      </c>
      <c r="B1413" s="9" t="s">
        <v>119</v>
      </c>
      <c r="C1413" s="9" t="s">
        <v>7</v>
      </c>
      <c r="D1413" s="9" t="s">
        <v>10</v>
      </c>
      <c r="E1413" s="9" t="s">
        <v>1408</v>
      </c>
      <c r="F1413" s="9" t="s">
        <v>1375</v>
      </c>
      <c r="G1413" s="9">
        <v>3.86</v>
      </c>
      <c r="H1413" s="9">
        <v>15.61</v>
      </c>
      <c r="I1413" s="9">
        <v>2.3400000000000001E-2</v>
      </c>
      <c r="J1413" s="9">
        <v>0.1086</v>
      </c>
      <c r="K1413" s="9" t="s">
        <v>1412</v>
      </c>
      <c r="L1413" s="9">
        <v>579</v>
      </c>
      <c r="M1413" s="9" t="s">
        <v>1403</v>
      </c>
      <c r="N1413" s="8" t="str">
        <f t="shared" si="22"/>
        <v>Approved</v>
      </c>
      <c r="O1413" s="90" t="s">
        <v>1873</v>
      </c>
      <c r="P1413" s="90" t="s">
        <v>1873</v>
      </c>
      <c r="Q1413" s="9" t="s">
        <v>2960</v>
      </c>
      <c r="R1413" s="9">
        <v>48</v>
      </c>
      <c r="S1413" s="9">
        <v>1.77</v>
      </c>
      <c r="T1413" s="3"/>
      <c r="U1413" s="13"/>
      <c r="V1413" s="4"/>
    </row>
    <row r="1414" spans="1:22">
      <c r="A1414" s="8" t="s">
        <v>3555</v>
      </c>
      <c r="B1414" s="8" t="s">
        <v>905</v>
      </c>
      <c r="C1414" s="8" t="s">
        <v>38</v>
      </c>
      <c r="D1414" s="8" t="s">
        <v>23</v>
      </c>
      <c r="E1414" s="8" t="s">
        <v>1411</v>
      </c>
      <c r="F1414" s="8" t="s">
        <v>1390</v>
      </c>
      <c r="G1414" s="8">
        <v>40.51</v>
      </c>
      <c r="H1414" s="8">
        <v>8.3800000000000008</v>
      </c>
      <c r="I1414" s="8">
        <v>0.5353</v>
      </c>
      <c r="J1414" s="8">
        <v>0.6391</v>
      </c>
      <c r="K1414" s="8" t="s">
        <v>1358</v>
      </c>
      <c r="L1414" s="8">
        <v>830</v>
      </c>
      <c r="M1414" s="8" t="s">
        <v>1386</v>
      </c>
      <c r="N1414" s="8" t="str">
        <f t="shared" si="22"/>
        <v>Rejected</v>
      </c>
      <c r="O1414" s="89" t="s">
        <v>482</v>
      </c>
      <c r="P1414" s="89" t="s">
        <v>482</v>
      </c>
      <c r="Q1414" s="8"/>
      <c r="R1414" s="8">
        <v>84</v>
      </c>
      <c r="S1414" s="8">
        <v>31.17</v>
      </c>
      <c r="T1414" s="2"/>
      <c r="U1414" s="12"/>
      <c r="V1414" s="4"/>
    </row>
    <row r="1415" spans="1:22">
      <c r="A1415" s="9" t="s">
        <v>3556</v>
      </c>
      <c r="B1415" s="9" t="s">
        <v>527</v>
      </c>
      <c r="C1415" s="9" t="s">
        <v>24</v>
      </c>
      <c r="D1415" s="9" t="s">
        <v>44</v>
      </c>
      <c r="E1415" s="9" t="s">
        <v>1400</v>
      </c>
      <c r="F1415" s="9" t="s">
        <v>1375</v>
      </c>
      <c r="G1415" s="9">
        <v>92.41</v>
      </c>
      <c r="H1415" s="9">
        <v>15.91</v>
      </c>
      <c r="I1415" s="9">
        <v>1.0281</v>
      </c>
      <c r="J1415" s="9">
        <v>1.3513999999999999</v>
      </c>
      <c r="K1415" s="9" t="s">
        <v>1385</v>
      </c>
      <c r="L1415" s="9">
        <v>752</v>
      </c>
      <c r="M1415" s="9" t="s">
        <v>1426</v>
      </c>
      <c r="N1415" s="8" t="str">
        <f t="shared" si="22"/>
        <v>Under Review</v>
      </c>
      <c r="O1415" s="90" t="s">
        <v>2352</v>
      </c>
      <c r="P1415" s="90" t="s">
        <v>2352</v>
      </c>
      <c r="Q1415" s="9"/>
      <c r="R1415" s="9">
        <v>180</v>
      </c>
      <c r="S1415" s="9">
        <v>0</v>
      </c>
      <c r="T1415" s="3"/>
      <c r="U1415" s="13"/>
      <c r="V1415" s="4"/>
    </row>
    <row r="1416" spans="1:22">
      <c r="A1416" s="8" t="s">
        <v>3557</v>
      </c>
      <c r="B1416" s="8" t="s">
        <v>992</v>
      </c>
      <c r="C1416" s="8" t="s">
        <v>32</v>
      </c>
      <c r="D1416" s="8" t="s">
        <v>23</v>
      </c>
      <c r="E1416" s="8" t="s">
        <v>1389</v>
      </c>
      <c r="F1416" s="8" t="s">
        <v>1390</v>
      </c>
      <c r="G1416" s="8">
        <v>61.8</v>
      </c>
      <c r="H1416" s="8">
        <v>15.33</v>
      </c>
      <c r="I1416" s="8">
        <v>0.65090000000000003</v>
      </c>
      <c r="J1416" s="8">
        <v>1.204</v>
      </c>
      <c r="K1416" s="8" t="s">
        <v>1358</v>
      </c>
      <c r="L1416" s="8">
        <v>719</v>
      </c>
      <c r="M1416" s="8" t="s">
        <v>1403</v>
      </c>
      <c r="N1416" s="8" t="str">
        <f t="shared" si="22"/>
        <v>Approved</v>
      </c>
      <c r="O1416" s="89" t="s">
        <v>1416</v>
      </c>
      <c r="P1416" s="89" t="s">
        <v>1416</v>
      </c>
      <c r="Q1416" s="8" t="s">
        <v>3558</v>
      </c>
      <c r="R1416" s="8">
        <v>84</v>
      </c>
      <c r="S1416" s="8">
        <v>33.85</v>
      </c>
      <c r="T1416" s="2"/>
      <c r="U1416" s="12"/>
      <c r="V1416" s="4"/>
    </row>
    <row r="1417" spans="1:22">
      <c r="A1417" s="9" t="s">
        <v>3559</v>
      </c>
      <c r="B1417" s="9" t="s">
        <v>320</v>
      </c>
      <c r="C1417" s="9" t="s">
        <v>20</v>
      </c>
      <c r="D1417" s="9" t="s">
        <v>1360</v>
      </c>
      <c r="E1417" s="9" t="s">
        <v>1380</v>
      </c>
      <c r="F1417" s="9" t="s">
        <v>1390</v>
      </c>
      <c r="G1417" s="9">
        <v>18.87</v>
      </c>
      <c r="H1417" s="9">
        <v>12.96</v>
      </c>
      <c r="I1417" s="9">
        <v>0.35139999999999999</v>
      </c>
      <c r="J1417" s="9">
        <v>1.6851</v>
      </c>
      <c r="K1417" s="9" t="s">
        <v>1412</v>
      </c>
      <c r="L1417" s="9">
        <v>849</v>
      </c>
      <c r="M1417" s="9" t="s">
        <v>1426</v>
      </c>
      <c r="N1417" s="8" t="str">
        <f t="shared" si="22"/>
        <v>Under Review</v>
      </c>
      <c r="O1417" s="90" t="s">
        <v>3560</v>
      </c>
      <c r="P1417" s="90" t="s">
        <v>3560</v>
      </c>
      <c r="Q1417" s="9"/>
      <c r="R1417" s="9">
        <v>12</v>
      </c>
      <c r="S1417" s="9">
        <v>12.8</v>
      </c>
      <c r="T1417" s="3"/>
      <c r="U1417" s="13"/>
      <c r="V1417" s="4"/>
    </row>
    <row r="1418" spans="1:22">
      <c r="A1418" s="8" t="s">
        <v>3561</v>
      </c>
      <c r="B1418" s="8" t="s">
        <v>1287</v>
      </c>
      <c r="C1418" s="8" t="s">
        <v>16</v>
      </c>
      <c r="D1418" s="8" t="s">
        <v>10</v>
      </c>
      <c r="E1418" s="8" t="s">
        <v>1408</v>
      </c>
      <c r="F1418" s="8" t="s">
        <v>1384</v>
      </c>
      <c r="G1418" s="8">
        <v>36.1</v>
      </c>
      <c r="H1418" s="8">
        <v>8.4700000000000006</v>
      </c>
      <c r="I1418" s="8">
        <v>0.39090000000000003</v>
      </c>
      <c r="J1418" s="8">
        <v>3.1480999999999999</v>
      </c>
      <c r="K1418" s="8" t="s">
        <v>1412</v>
      </c>
      <c r="L1418" s="8">
        <v>882</v>
      </c>
      <c r="M1418" s="8" t="s">
        <v>1377</v>
      </c>
      <c r="N1418" s="8" t="str">
        <f t="shared" si="22"/>
        <v>Approved</v>
      </c>
      <c r="O1418" s="89" t="s">
        <v>560</v>
      </c>
      <c r="P1418" s="89" t="s">
        <v>560</v>
      </c>
      <c r="Q1418" s="8" t="s">
        <v>3562</v>
      </c>
      <c r="R1418" s="8">
        <v>12</v>
      </c>
      <c r="S1418" s="8">
        <v>30.23</v>
      </c>
      <c r="T1418" s="2"/>
      <c r="U1418" s="12"/>
      <c r="V1418" s="4"/>
    </row>
    <row r="1419" spans="1:22">
      <c r="A1419" s="9" t="s">
        <v>3563</v>
      </c>
      <c r="B1419" s="9" t="s">
        <v>211</v>
      </c>
      <c r="C1419" s="9" t="s">
        <v>24</v>
      </c>
      <c r="D1419" s="9" t="s">
        <v>44</v>
      </c>
      <c r="E1419" s="9" t="s">
        <v>1374</v>
      </c>
      <c r="F1419" s="9" t="s">
        <v>1390</v>
      </c>
      <c r="G1419" s="9">
        <v>50.53</v>
      </c>
      <c r="H1419" s="9">
        <v>12.51</v>
      </c>
      <c r="I1419" s="9">
        <v>0.90810000000000002</v>
      </c>
      <c r="J1419" s="9">
        <v>1.6907000000000001</v>
      </c>
      <c r="K1419" s="9" t="s">
        <v>1385</v>
      </c>
      <c r="L1419" s="9">
        <v>896</v>
      </c>
      <c r="M1419" s="9" t="s">
        <v>1386</v>
      </c>
      <c r="N1419" s="8" t="str">
        <f t="shared" si="22"/>
        <v>Rejected</v>
      </c>
      <c r="O1419" s="90" t="s">
        <v>2307</v>
      </c>
      <c r="P1419" s="90" t="s">
        <v>2307</v>
      </c>
      <c r="Q1419" s="9"/>
      <c r="R1419" s="9">
        <v>36</v>
      </c>
      <c r="S1419" s="9">
        <v>0</v>
      </c>
      <c r="T1419" s="3"/>
      <c r="U1419" s="13"/>
      <c r="V1419" s="4"/>
    </row>
    <row r="1420" spans="1:22">
      <c r="A1420" s="8" t="s">
        <v>3564</v>
      </c>
      <c r="B1420" s="8" t="s">
        <v>91</v>
      </c>
      <c r="C1420" s="8" t="s">
        <v>16</v>
      </c>
      <c r="D1420" s="8" t="s">
        <v>1360</v>
      </c>
      <c r="E1420" s="8" t="s">
        <v>1411</v>
      </c>
      <c r="F1420" s="8" t="s">
        <v>1375</v>
      </c>
      <c r="G1420" s="8">
        <v>64.87</v>
      </c>
      <c r="H1420" s="8">
        <v>18.41</v>
      </c>
      <c r="I1420" s="8">
        <v>0.84709999999999996</v>
      </c>
      <c r="J1420" s="8">
        <v>1.1859999999999999</v>
      </c>
      <c r="K1420" s="8" t="s">
        <v>1376</v>
      </c>
      <c r="L1420" s="8">
        <v>707</v>
      </c>
      <c r="M1420" s="8" t="s">
        <v>1426</v>
      </c>
      <c r="N1420" s="8" t="str">
        <f t="shared" si="22"/>
        <v>Under Review</v>
      </c>
      <c r="O1420" s="89" t="s">
        <v>396</v>
      </c>
      <c r="P1420" s="89" t="s">
        <v>396</v>
      </c>
      <c r="Q1420" s="8"/>
      <c r="R1420" s="8">
        <v>120</v>
      </c>
      <c r="S1420" s="8">
        <v>32.9</v>
      </c>
      <c r="T1420" s="2"/>
      <c r="U1420" s="12"/>
      <c r="V1420" s="4"/>
    </row>
    <row r="1421" spans="1:22">
      <c r="A1421" s="9" t="s">
        <v>3565</v>
      </c>
      <c r="B1421" s="9" t="s">
        <v>374</v>
      </c>
      <c r="C1421" s="9" t="s">
        <v>28</v>
      </c>
      <c r="D1421" s="9" t="s">
        <v>10</v>
      </c>
      <c r="E1421" s="9" t="s">
        <v>1411</v>
      </c>
      <c r="F1421" s="9" t="s">
        <v>1390</v>
      </c>
      <c r="G1421" s="9">
        <v>19.600000000000001</v>
      </c>
      <c r="H1421" s="9">
        <v>13.16</v>
      </c>
      <c r="I1421" s="9">
        <v>0.1555</v>
      </c>
      <c r="J1421" s="9">
        <v>0.29449999999999998</v>
      </c>
      <c r="K1421" s="9" t="s">
        <v>1412</v>
      </c>
      <c r="L1421" s="9">
        <v>667</v>
      </c>
      <c r="M1421" s="9" t="s">
        <v>1403</v>
      </c>
      <c r="N1421" s="8" t="str">
        <f t="shared" si="22"/>
        <v>Approved</v>
      </c>
      <c r="O1421" s="90" t="s">
        <v>382</v>
      </c>
      <c r="P1421" s="90" t="s">
        <v>382</v>
      </c>
      <c r="Q1421" s="9" t="s">
        <v>319</v>
      </c>
      <c r="R1421" s="9">
        <v>120</v>
      </c>
      <c r="S1421" s="9">
        <v>5.46</v>
      </c>
      <c r="T1421" s="3"/>
      <c r="U1421" s="13"/>
      <c r="V1421" s="4"/>
    </row>
    <row r="1422" spans="1:22">
      <c r="A1422" s="8" t="s">
        <v>3566</v>
      </c>
      <c r="B1422" s="8" t="s">
        <v>825</v>
      </c>
      <c r="C1422" s="8" t="s">
        <v>28</v>
      </c>
      <c r="D1422" s="8" t="s">
        <v>1360</v>
      </c>
      <c r="E1422" s="8" t="s">
        <v>1374</v>
      </c>
      <c r="F1422" s="8" t="s">
        <v>1384</v>
      </c>
      <c r="G1422" s="8">
        <v>49.41</v>
      </c>
      <c r="H1422" s="8">
        <v>11.28</v>
      </c>
      <c r="I1422" s="8">
        <v>0.70850000000000002</v>
      </c>
      <c r="J1422" s="8">
        <v>4.3734000000000002</v>
      </c>
      <c r="K1422" s="8" t="s">
        <v>1358</v>
      </c>
      <c r="L1422" s="8">
        <v>891</v>
      </c>
      <c r="M1422" s="8" t="s">
        <v>1403</v>
      </c>
      <c r="N1422" s="8" t="str">
        <f t="shared" si="22"/>
        <v>Approved</v>
      </c>
      <c r="O1422" s="89" t="s">
        <v>943</v>
      </c>
      <c r="P1422" s="89" t="s">
        <v>943</v>
      </c>
      <c r="Q1422" s="8" t="s">
        <v>731</v>
      </c>
      <c r="R1422" s="8">
        <v>12</v>
      </c>
      <c r="S1422" s="8">
        <v>42.16</v>
      </c>
      <c r="T1422" s="2"/>
      <c r="U1422" s="12"/>
      <c r="V1422" s="4"/>
    </row>
    <row r="1423" spans="1:22">
      <c r="A1423" s="9" t="s">
        <v>3567</v>
      </c>
      <c r="B1423" s="9" t="s">
        <v>328</v>
      </c>
      <c r="C1423" s="9" t="s">
        <v>38</v>
      </c>
      <c r="D1423" s="9" t="s">
        <v>44</v>
      </c>
      <c r="E1423" s="9" t="s">
        <v>1408</v>
      </c>
      <c r="F1423" s="9" t="s">
        <v>1375</v>
      </c>
      <c r="G1423" s="9">
        <v>80.959999999999994</v>
      </c>
      <c r="H1423" s="9">
        <v>18.2</v>
      </c>
      <c r="I1423" s="9">
        <v>0.53910000000000002</v>
      </c>
      <c r="J1423" s="9">
        <v>1.3154999999999999</v>
      </c>
      <c r="K1423" s="9" t="s">
        <v>1412</v>
      </c>
      <c r="L1423" s="9">
        <v>739</v>
      </c>
      <c r="M1423" s="9" t="s">
        <v>1403</v>
      </c>
      <c r="N1423" s="8" t="str">
        <f t="shared" si="22"/>
        <v>Approved</v>
      </c>
      <c r="O1423" s="90" t="s">
        <v>1880</v>
      </c>
      <c r="P1423" s="90" t="s">
        <v>1880</v>
      </c>
      <c r="Q1423" s="9" t="s">
        <v>1043</v>
      </c>
      <c r="R1423" s="9">
        <v>180</v>
      </c>
      <c r="S1423" s="9">
        <v>45.12</v>
      </c>
      <c r="T1423" s="3"/>
      <c r="U1423" s="13"/>
      <c r="V1423" s="4"/>
    </row>
    <row r="1424" spans="1:22">
      <c r="A1424" s="8" t="s">
        <v>3568</v>
      </c>
      <c r="B1424" s="8" t="s">
        <v>397</v>
      </c>
      <c r="C1424" s="8" t="s">
        <v>24</v>
      </c>
      <c r="D1424" s="8" t="s">
        <v>23</v>
      </c>
      <c r="E1424" s="8" t="s">
        <v>1411</v>
      </c>
      <c r="F1424" s="8" t="s">
        <v>1384</v>
      </c>
      <c r="G1424" s="8">
        <v>55.23</v>
      </c>
      <c r="H1424" s="8">
        <v>7.95</v>
      </c>
      <c r="I1424" s="8">
        <v>0.3221</v>
      </c>
      <c r="J1424" s="8">
        <v>1.347</v>
      </c>
      <c r="K1424" s="8" t="s">
        <v>1358</v>
      </c>
      <c r="L1424" s="8">
        <v>583</v>
      </c>
      <c r="M1424" s="8" t="s">
        <v>1426</v>
      </c>
      <c r="N1424" s="8" t="str">
        <f t="shared" si="22"/>
        <v>Under Review</v>
      </c>
      <c r="O1424" s="89" t="s">
        <v>555</v>
      </c>
      <c r="P1424" s="89" t="s">
        <v>555</v>
      </c>
      <c r="Q1424" s="8"/>
      <c r="R1424" s="8">
        <v>48</v>
      </c>
      <c r="S1424" s="8">
        <v>14.4</v>
      </c>
      <c r="T1424" s="2"/>
      <c r="U1424" s="12"/>
      <c r="V1424" s="4"/>
    </row>
    <row r="1425" spans="1:22">
      <c r="A1425" s="9" t="s">
        <v>3569</v>
      </c>
      <c r="B1425" s="9" t="s">
        <v>1165</v>
      </c>
      <c r="C1425" s="9" t="s">
        <v>16</v>
      </c>
      <c r="D1425" s="9" t="s">
        <v>31</v>
      </c>
      <c r="E1425" s="9" t="s">
        <v>1389</v>
      </c>
      <c r="F1425" s="9" t="s">
        <v>1384</v>
      </c>
      <c r="G1425" s="9">
        <v>69.22</v>
      </c>
      <c r="H1425" s="9">
        <v>13.82</v>
      </c>
      <c r="I1425" s="9">
        <v>1.1192</v>
      </c>
      <c r="J1425" s="9">
        <v>1.8853</v>
      </c>
      <c r="K1425" s="9" t="s">
        <v>1385</v>
      </c>
      <c r="L1425" s="9">
        <v>818</v>
      </c>
      <c r="M1425" s="9" t="s">
        <v>1403</v>
      </c>
      <c r="N1425" s="8" t="str">
        <f t="shared" si="22"/>
        <v>Approved</v>
      </c>
      <c r="O1425" s="90" t="s">
        <v>1635</v>
      </c>
      <c r="P1425" s="90" t="s">
        <v>1635</v>
      </c>
      <c r="Q1425" s="9" t="s">
        <v>3415</v>
      </c>
      <c r="R1425" s="9">
        <v>48</v>
      </c>
      <c r="S1425" s="9">
        <v>0</v>
      </c>
      <c r="T1425" s="3"/>
      <c r="U1425" s="13"/>
      <c r="V1425" s="4"/>
    </row>
    <row r="1426" spans="1:22">
      <c r="A1426" s="8" t="s">
        <v>3570</v>
      </c>
      <c r="B1426" s="8" t="s">
        <v>738</v>
      </c>
      <c r="C1426" s="8" t="s">
        <v>20</v>
      </c>
      <c r="D1426" s="8" t="s">
        <v>31</v>
      </c>
      <c r="E1426" s="8" t="s">
        <v>1380</v>
      </c>
      <c r="F1426" s="8" t="s">
        <v>1384</v>
      </c>
      <c r="G1426" s="8">
        <v>30.28</v>
      </c>
      <c r="H1426" s="8">
        <v>9.66</v>
      </c>
      <c r="I1426" s="8">
        <v>0.1895</v>
      </c>
      <c r="J1426" s="8">
        <v>0.49740000000000001</v>
      </c>
      <c r="K1426" s="8" t="s">
        <v>1412</v>
      </c>
      <c r="L1426" s="8">
        <v>565</v>
      </c>
      <c r="M1426" s="8" t="s">
        <v>1386</v>
      </c>
      <c r="N1426" s="8" t="str">
        <f t="shared" si="22"/>
        <v>Rejected</v>
      </c>
      <c r="O1426" s="89" t="s">
        <v>890</v>
      </c>
      <c r="P1426" s="89" t="s">
        <v>890</v>
      </c>
      <c r="Q1426" s="8"/>
      <c r="R1426" s="8">
        <v>84</v>
      </c>
      <c r="S1426" s="8">
        <v>27.54</v>
      </c>
      <c r="T1426" s="2"/>
      <c r="U1426" s="12"/>
      <c r="V1426" s="4"/>
    </row>
    <row r="1427" spans="1:22">
      <c r="A1427" s="9" t="s">
        <v>3571</v>
      </c>
      <c r="B1427" s="9" t="s">
        <v>166</v>
      </c>
      <c r="C1427" s="9" t="s">
        <v>24</v>
      </c>
      <c r="D1427" s="9" t="s">
        <v>31</v>
      </c>
      <c r="E1427" s="9" t="s">
        <v>1380</v>
      </c>
      <c r="F1427" s="9" t="s">
        <v>1375</v>
      </c>
      <c r="G1427" s="9">
        <v>44.65</v>
      </c>
      <c r="H1427" s="9">
        <v>15.33</v>
      </c>
      <c r="I1427" s="9">
        <v>0.82179999999999997</v>
      </c>
      <c r="J1427" s="9">
        <v>0.72940000000000005</v>
      </c>
      <c r="K1427" s="9" t="s">
        <v>1412</v>
      </c>
      <c r="L1427" s="9">
        <v>736</v>
      </c>
      <c r="M1427" s="9" t="s">
        <v>1403</v>
      </c>
      <c r="N1427" s="8" t="str">
        <f t="shared" si="22"/>
        <v>Approved</v>
      </c>
      <c r="O1427" s="90" t="s">
        <v>2679</v>
      </c>
      <c r="P1427" s="90" t="s">
        <v>2679</v>
      </c>
      <c r="Q1427" s="9" t="s">
        <v>3572</v>
      </c>
      <c r="R1427" s="9">
        <v>120</v>
      </c>
      <c r="S1427" s="9">
        <v>33.61</v>
      </c>
      <c r="T1427" s="3"/>
      <c r="U1427" s="13"/>
      <c r="V1427" s="4"/>
    </row>
    <row r="1428" spans="1:22">
      <c r="A1428" s="8" t="s">
        <v>3573</v>
      </c>
      <c r="B1428" s="8" t="s">
        <v>1194</v>
      </c>
      <c r="C1428" s="8" t="s">
        <v>32</v>
      </c>
      <c r="D1428" s="8" t="s">
        <v>1360</v>
      </c>
      <c r="E1428" s="8" t="s">
        <v>1374</v>
      </c>
      <c r="F1428" s="8" t="s">
        <v>1375</v>
      </c>
      <c r="G1428" s="8">
        <v>33.229999999999997</v>
      </c>
      <c r="H1428" s="8">
        <v>8.82</v>
      </c>
      <c r="I1428" s="8">
        <v>0.44450000000000001</v>
      </c>
      <c r="J1428" s="8">
        <v>1.0539000000000001</v>
      </c>
      <c r="K1428" s="8" t="s">
        <v>1358</v>
      </c>
      <c r="L1428" s="8">
        <v>806</v>
      </c>
      <c r="M1428" s="8" t="s">
        <v>1403</v>
      </c>
      <c r="N1428" s="8" t="str">
        <f t="shared" si="22"/>
        <v>Approved</v>
      </c>
      <c r="O1428" s="89" t="s">
        <v>3448</v>
      </c>
      <c r="P1428" s="89" t="s">
        <v>3448</v>
      </c>
      <c r="Q1428" s="8" t="s">
        <v>2752</v>
      </c>
      <c r="R1428" s="8">
        <v>36</v>
      </c>
      <c r="S1428" s="8">
        <v>14.81</v>
      </c>
      <c r="T1428" s="2"/>
      <c r="U1428" s="12"/>
      <c r="V1428" s="4"/>
    </row>
    <row r="1429" spans="1:22">
      <c r="A1429" s="9" t="s">
        <v>3574</v>
      </c>
      <c r="B1429" s="9" t="s">
        <v>464</v>
      </c>
      <c r="C1429" s="9" t="s">
        <v>28</v>
      </c>
      <c r="D1429" s="9" t="s">
        <v>1360</v>
      </c>
      <c r="E1429" s="9" t="s">
        <v>1380</v>
      </c>
      <c r="F1429" s="9" t="s">
        <v>1375</v>
      </c>
      <c r="G1429" s="9">
        <v>31.37</v>
      </c>
      <c r="H1429" s="9">
        <v>14.3</v>
      </c>
      <c r="I1429" s="9">
        <v>0.50209999999999999</v>
      </c>
      <c r="J1429" s="9">
        <v>1.5105999999999999</v>
      </c>
      <c r="K1429" s="9" t="s">
        <v>1385</v>
      </c>
      <c r="L1429" s="9">
        <v>801</v>
      </c>
      <c r="M1429" s="9" t="s">
        <v>1377</v>
      </c>
      <c r="N1429" s="8" t="str">
        <f t="shared" si="22"/>
        <v>Approved</v>
      </c>
      <c r="O1429" s="90" t="s">
        <v>2141</v>
      </c>
      <c r="P1429" s="90" t="s">
        <v>2141</v>
      </c>
      <c r="Q1429" s="9" t="s">
        <v>3026</v>
      </c>
      <c r="R1429" s="9">
        <v>24</v>
      </c>
      <c r="S1429" s="9">
        <v>0</v>
      </c>
      <c r="T1429" s="3"/>
      <c r="U1429" s="13"/>
      <c r="V1429" s="4"/>
    </row>
    <row r="1430" spans="1:22">
      <c r="A1430" s="8" t="s">
        <v>3575</v>
      </c>
      <c r="B1430" s="8" t="s">
        <v>958</v>
      </c>
      <c r="C1430" s="8" t="s">
        <v>32</v>
      </c>
      <c r="D1430" s="8" t="s">
        <v>23</v>
      </c>
      <c r="E1430" s="8" t="s">
        <v>1380</v>
      </c>
      <c r="F1430" s="8" t="s">
        <v>1384</v>
      </c>
      <c r="G1430" s="8">
        <v>6.83</v>
      </c>
      <c r="H1430" s="8">
        <v>16.739999999999998</v>
      </c>
      <c r="I1430" s="8">
        <v>0.1061</v>
      </c>
      <c r="J1430" s="8">
        <v>9.8799999999999999E-2</v>
      </c>
      <c r="K1430" s="8" t="s">
        <v>1395</v>
      </c>
      <c r="L1430" s="8">
        <v>710</v>
      </c>
      <c r="M1430" s="8" t="s">
        <v>1386</v>
      </c>
      <c r="N1430" s="8" t="str">
        <f t="shared" si="22"/>
        <v>Rejected</v>
      </c>
      <c r="O1430" s="89" t="s">
        <v>3576</v>
      </c>
      <c r="P1430" s="89" t="s">
        <v>3576</v>
      </c>
      <c r="Q1430" s="8"/>
      <c r="R1430" s="8">
        <v>240</v>
      </c>
      <c r="S1430" s="8">
        <v>1.46</v>
      </c>
      <c r="T1430" s="2"/>
      <c r="U1430" s="12"/>
      <c r="V1430" s="4"/>
    </row>
    <row r="1431" spans="1:22">
      <c r="A1431" s="9" t="s">
        <v>3577</v>
      </c>
      <c r="B1431" s="9" t="s">
        <v>285</v>
      </c>
      <c r="C1431" s="9" t="s">
        <v>32</v>
      </c>
      <c r="D1431" s="9" t="s">
        <v>23</v>
      </c>
      <c r="E1431" s="9" t="s">
        <v>1389</v>
      </c>
      <c r="F1431" s="9" t="s">
        <v>1384</v>
      </c>
      <c r="G1431" s="9">
        <v>69.010000000000005</v>
      </c>
      <c r="H1431" s="9">
        <v>12.99</v>
      </c>
      <c r="I1431" s="9">
        <v>1.3055000000000001</v>
      </c>
      <c r="J1431" s="9">
        <v>1.03</v>
      </c>
      <c r="K1431" s="9" t="s">
        <v>1395</v>
      </c>
      <c r="L1431" s="9">
        <v>883</v>
      </c>
      <c r="M1431" s="9" t="s">
        <v>1381</v>
      </c>
      <c r="N1431" s="8" t="str">
        <f t="shared" si="22"/>
        <v xml:space="preserve">Rejected </v>
      </c>
      <c r="O1431" s="90" t="s">
        <v>3578</v>
      </c>
      <c r="P1431" s="90" t="s">
        <v>3578</v>
      </c>
      <c r="Q1431" s="9"/>
      <c r="R1431" s="9">
        <v>120</v>
      </c>
      <c r="S1431" s="9">
        <v>55.92</v>
      </c>
      <c r="T1431" s="3"/>
      <c r="U1431" s="13"/>
      <c r="V1431" s="4"/>
    </row>
    <row r="1432" spans="1:22">
      <c r="A1432" s="8" t="s">
        <v>3579</v>
      </c>
      <c r="B1432" s="8" t="s">
        <v>291</v>
      </c>
      <c r="C1432" s="8" t="s">
        <v>7</v>
      </c>
      <c r="D1432" s="8" t="s">
        <v>23</v>
      </c>
      <c r="E1432" s="8" t="s">
        <v>1389</v>
      </c>
      <c r="F1432" s="8" t="s">
        <v>1390</v>
      </c>
      <c r="G1432" s="8">
        <v>27.83</v>
      </c>
      <c r="H1432" s="8">
        <v>17.760000000000002</v>
      </c>
      <c r="I1432" s="8">
        <v>0.17519999999999999</v>
      </c>
      <c r="J1432" s="8">
        <v>2.5482999999999998</v>
      </c>
      <c r="K1432" s="8" t="s">
        <v>1385</v>
      </c>
      <c r="L1432" s="8">
        <v>823</v>
      </c>
      <c r="M1432" s="8" t="s">
        <v>1426</v>
      </c>
      <c r="N1432" s="8" t="str">
        <f t="shared" si="22"/>
        <v>Under Review</v>
      </c>
      <c r="O1432" s="89" t="s">
        <v>744</v>
      </c>
      <c r="P1432" s="89" t="s">
        <v>744</v>
      </c>
      <c r="Q1432" s="8"/>
      <c r="R1432" s="8">
        <v>12</v>
      </c>
      <c r="S1432" s="8">
        <v>0</v>
      </c>
      <c r="T1432" s="2"/>
      <c r="U1432" s="12"/>
      <c r="V1432" s="4"/>
    </row>
    <row r="1433" spans="1:22">
      <c r="A1433" s="9" t="s">
        <v>3580</v>
      </c>
      <c r="B1433" s="9" t="s">
        <v>948</v>
      </c>
      <c r="C1433" s="9" t="s">
        <v>28</v>
      </c>
      <c r="D1433" s="9" t="s">
        <v>44</v>
      </c>
      <c r="E1433" s="9" t="s">
        <v>1389</v>
      </c>
      <c r="F1433" s="9" t="s">
        <v>1384</v>
      </c>
      <c r="G1433" s="9">
        <v>55.58</v>
      </c>
      <c r="H1433" s="9">
        <v>15.24</v>
      </c>
      <c r="I1433" s="9">
        <v>0.40949999999999998</v>
      </c>
      <c r="J1433" s="9">
        <v>5.0228999999999999</v>
      </c>
      <c r="K1433" s="9" t="s">
        <v>1385</v>
      </c>
      <c r="L1433" s="9">
        <v>894</v>
      </c>
      <c r="M1433" s="9" t="s">
        <v>1381</v>
      </c>
      <c r="N1433" s="8" t="str">
        <f t="shared" si="22"/>
        <v xml:space="preserve">Rejected </v>
      </c>
      <c r="O1433" s="90" t="s">
        <v>3022</v>
      </c>
      <c r="P1433" s="90" t="s">
        <v>3022</v>
      </c>
      <c r="Q1433" s="9"/>
      <c r="R1433" s="9">
        <v>12</v>
      </c>
      <c r="S1433" s="9">
        <v>0</v>
      </c>
      <c r="T1433" s="3"/>
      <c r="U1433" s="13"/>
      <c r="V1433" s="4"/>
    </row>
    <row r="1434" spans="1:22">
      <c r="A1434" s="8" t="s">
        <v>3581</v>
      </c>
      <c r="B1434" s="8" t="s">
        <v>563</v>
      </c>
      <c r="C1434" s="8" t="s">
        <v>41</v>
      </c>
      <c r="D1434" s="8" t="s">
        <v>44</v>
      </c>
      <c r="E1434" s="8" t="s">
        <v>1374</v>
      </c>
      <c r="F1434" s="8" t="s">
        <v>1384</v>
      </c>
      <c r="G1434" s="8">
        <v>26.15</v>
      </c>
      <c r="H1434" s="8">
        <v>12.59</v>
      </c>
      <c r="I1434" s="8">
        <v>0.17860000000000001</v>
      </c>
      <c r="J1434" s="8">
        <v>0.46989999999999998</v>
      </c>
      <c r="K1434" s="8" t="s">
        <v>1385</v>
      </c>
      <c r="L1434" s="8">
        <v>791</v>
      </c>
      <c r="M1434" s="8" t="s">
        <v>1426</v>
      </c>
      <c r="N1434" s="8" t="str">
        <f t="shared" si="22"/>
        <v>Under Review</v>
      </c>
      <c r="O1434" s="89" t="s">
        <v>3166</v>
      </c>
      <c r="P1434" s="89" t="s">
        <v>3166</v>
      </c>
      <c r="Q1434" s="8"/>
      <c r="R1434" s="8">
        <v>84</v>
      </c>
      <c r="S1434" s="8">
        <v>0</v>
      </c>
      <c r="T1434" s="2"/>
      <c r="U1434" s="12"/>
      <c r="V1434" s="4"/>
    </row>
    <row r="1435" spans="1:22">
      <c r="A1435" s="9" t="s">
        <v>3582</v>
      </c>
      <c r="B1435" s="9" t="s">
        <v>139</v>
      </c>
      <c r="C1435" s="9" t="s">
        <v>28</v>
      </c>
      <c r="D1435" s="9" t="s">
        <v>23</v>
      </c>
      <c r="E1435" s="9" t="s">
        <v>1374</v>
      </c>
      <c r="F1435" s="9" t="s">
        <v>1384</v>
      </c>
      <c r="G1435" s="9">
        <v>70.94</v>
      </c>
      <c r="H1435" s="9">
        <v>14.45</v>
      </c>
      <c r="I1435" s="9">
        <v>0.90380000000000005</v>
      </c>
      <c r="J1435" s="9">
        <v>6.3845000000000001</v>
      </c>
      <c r="K1435" s="9" t="s">
        <v>1376</v>
      </c>
      <c r="L1435" s="9">
        <v>678</v>
      </c>
      <c r="M1435" s="9" t="s">
        <v>1396</v>
      </c>
      <c r="N1435" s="8" t="str">
        <f t="shared" si="22"/>
        <v>Approved</v>
      </c>
      <c r="O1435" s="90" t="s">
        <v>3583</v>
      </c>
      <c r="P1435" s="90" t="s">
        <v>3583</v>
      </c>
      <c r="Q1435" s="9" t="s">
        <v>419</v>
      </c>
      <c r="R1435" s="9">
        <v>12</v>
      </c>
      <c r="S1435" s="9">
        <v>8.82</v>
      </c>
      <c r="T1435" s="3"/>
      <c r="U1435" s="13"/>
      <c r="V1435" s="4"/>
    </row>
    <row r="1436" spans="1:22">
      <c r="A1436" s="8" t="s">
        <v>3584</v>
      </c>
      <c r="B1436" s="8" t="s">
        <v>458</v>
      </c>
      <c r="C1436" s="8" t="s">
        <v>7</v>
      </c>
      <c r="D1436" s="8" t="s">
        <v>44</v>
      </c>
      <c r="E1436" s="8" t="s">
        <v>1408</v>
      </c>
      <c r="F1436" s="8" t="s">
        <v>1375</v>
      </c>
      <c r="G1436" s="8">
        <v>88.75</v>
      </c>
      <c r="H1436" s="8">
        <v>18</v>
      </c>
      <c r="I1436" s="8">
        <v>0.97509999999999997</v>
      </c>
      <c r="J1436" s="8">
        <v>1.8653</v>
      </c>
      <c r="K1436" s="8" t="s">
        <v>1385</v>
      </c>
      <c r="L1436" s="8">
        <v>897</v>
      </c>
      <c r="M1436" s="8" t="s">
        <v>1381</v>
      </c>
      <c r="N1436" s="8" t="str">
        <f t="shared" si="22"/>
        <v xml:space="preserve">Rejected </v>
      </c>
      <c r="O1436" s="89" t="s">
        <v>752</v>
      </c>
      <c r="P1436" s="89" t="s">
        <v>752</v>
      </c>
      <c r="Q1436" s="8"/>
      <c r="R1436" s="8">
        <v>84</v>
      </c>
      <c r="S1436" s="8">
        <v>0</v>
      </c>
      <c r="T1436" s="2"/>
      <c r="U1436" s="12"/>
      <c r="V1436" s="4"/>
    </row>
    <row r="1437" spans="1:22">
      <c r="A1437" s="9" t="s">
        <v>3585</v>
      </c>
      <c r="B1437" s="9" t="s">
        <v>779</v>
      </c>
      <c r="C1437" s="9" t="s">
        <v>41</v>
      </c>
      <c r="D1437" s="9" t="s">
        <v>23</v>
      </c>
      <c r="E1437" s="9" t="s">
        <v>1408</v>
      </c>
      <c r="F1437" s="9" t="s">
        <v>1375</v>
      </c>
      <c r="G1437" s="9">
        <v>39.82</v>
      </c>
      <c r="H1437" s="9">
        <v>9.75</v>
      </c>
      <c r="I1437" s="9">
        <v>0.25509999999999999</v>
      </c>
      <c r="J1437" s="9">
        <v>0.52070000000000005</v>
      </c>
      <c r="K1437" s="9" t="s">
        <v>1412</v>
      </c>
      <c r="L1437" s="9">
        <v>701</v>
      </c>
      <c r="M1437" s="9" t="s">
        <v>1381</v>
      </c>
      <c r="N1437" s="8" t="str">
        <f t="shared" si="22"/>
        <v xml:space="preserve">Rejected </v>
      </c>
      <c r="O1437" s="90" t="s">
        <v>952</v>
      </c>
      <c r="P1437" s="90" t="s">
        <v>952</v>
      </c>
      <c r="Q1437" s="9"/>
      <c r="R1437" s="9">
        <v>120</v>
      </c>
      <c r="S1437" s="9">
        <v>18.579999999999998</v>
      </c>
      <c r="T1437" s="3"/>
      <c r="U1437" s="13"/>
      <c r="V1437" s="4"/>
    </row>
    <row r="1438" spans="1:22">
      <c r="A1438" s="8" t="s">
        <v>3586</v>
      </c>
      <c r="B1438" s="8" t="s">
        <v>764</v>
      </c>
      <c r="C1438" s="8" t="s">
        <v>38</v>
      </c>
      <c r="D1438" s="8" t="s">
        <v>23</v>
      </c>
      <c r="E1438" s="8" t="s">
        <v>1411</v>
      </c>
      <c r="F1438" s="8" t="s">
        <v>1375</v>
      </c>
      <c r="G1438" s="8">
        <v>73.069999999999993</v>
      </c>
      <c r="H1438" s="8">
        <v>12.18</v>
      </c>
      <c r="I1438" s="8">
        <v>1.4422999999999999</v>
      </c>
      <c r="J1438" s="8">
        <v>1.9307000000000001</v>
      </c>
      <c r="K1438" s="8" t="s">
        <v>1385</v>
      </c>
      <c r="L1438" s="8">
        <v>710</v>
      </c>
      <c r="M1438" s="8" t="s">
        <v>1386</v>
      </c>
      <c r="N1438" s="8" t="str">
        <f t="shared" si="22"/>
        <v>Rejected</v>
      </c>
      <c r="O1438" s="89" t="s">
        <v>1809</v>
      </c>
      <c r="P1438" s="89" t="s">
        <v>1809</v>
      </c>
      <c r="Q1438" s="8"/>
      <c r="R1438" s="8">
        <v>48</v>
      </c>
      <c r="S1438" s="8">
        <v>0</v>
      </c>
      <c r="T1438" s="2"/>
      <c r="U1438" s="12"/>
      <c r="V1438" s="4"/>
    </row>
    <row r="1439" spans="1:22">
      <c r="A1439" s="9" t="s">
        <v>3587</v>
      </c>
      <c r="B1439" s="9" t="s">
        <v>965</v>
      </c>
      <c r="C1439" s="9" t="s">
        <v>16</v>
      </c>
      <c r="D1439" s="9" t="s">
        <v>1360</v>
      </c>
      <c r="E1439" s="9" t="s">
        <v>1411</v>
      </c>
      <c r="F1439" s="9" t="s">
        <v>1384</v>
      </c>
      <c r="G1439" s="9">
        <v>88.59</v>
      </c>
      <c r="H1439" s="9">
        <v>16.29</v>
      </c>
      <c r="I1439" s="9">
        <v>1.5966</v>
      </c>
      <c r="J1439" s="9">
        <v>1.2518</v>
      </c>
      <c r="K1439" s="9" t="s">
        <v>1376</v>
      </c>
      <c r="L1439" s="9">
        <v>855</v>
      </c>
      <c r="M1439" s="9" t="s">
        <v>1396</v>
      </c>
      <c r="N1439" s="8" t="str">
        <f t="shared" si="22"/>
        <v>Approved</v>
      </c>
      <c r="O1439" s="90" t="s">
        <v>3588</v>
      </c>
      <c r="P1439" s="90" t="s">
        <v>3588</v>
      </c>
      <c r="Q1439" s="9" t="s">
        <v>1913</v>
      </c>
      <c r="R1439" s="9">
        <v>240</v>
      </c>
      <c r="S1439" s="9">
        <v>71.41</v>
      </c>
      <c r="T1439" s="3"/>
      <c r="U1439" s="13"/>
      <c r="V1439" s="4"/>
    </row>
    <row r="1440" spans="1:22">
      <c r="A1440" s="8" t="s">
        <v>3589</v>
      </c>
      <c r="B1440" s="8" t="s">
        <v>1271</v>
      </c>
      <c r="C1440" s="8" t="s">
        <v>12</v>
      </c>
      <c r="D1440" s="8" t="s">
        <v>23</v>
      </c>
      <c r="E1440" s="8" t="s">
        <v>1411</v>
      </c>
      <c r="F1440" s="8" t="s">
        <v>1384</v>
      </c>
      <c r="G1440" s="8">
        <v>22.22</v>
      </c>
      <c r="H1440" s="8"/>
      <c r="I1440" s="8">
        <v>0.2208</v>
      </c>
      <c r="J1440" s="8"/>
      <c r="K1440" s="8" t="s">
        <v>1358</v>
      </c>
      <c r="L1440" s="8">
        <v>608</v>
      </c>
      <c r="M1440" s="8" t="s">
        <v>1403</v>
      </c>
      <c r="N1440" s="8" t="str">
        <f t="shared" si="22"/>
        <v>Approved</v>
      </c>
      <c r="O1440" s="89" t="s">
        <v>3590</v>
      </c>
      <c r="P1440" s="89" t="s">
        <v>3590</v>
      </c>
      <c r="Q1440" s="8" t="s">
        <v>3591</v>
      </c>
      <c r="R1440" s="8">
        <v>60</v>
      </c>
      <c r="S1440" s="8">
        <v>6.87</v>
      </c>
      <c r="T1440" s="2"/>
      <c r="U1440" s="12"/>
      <c r="V1440" s="4"/>
    </row>
    <row r="1441" spans="1:22">
      <c r="A1441" s="9" t="s">
        <v>3592</v>
      </c>
      <c r="B1441" s="9" t="s">
        <v>498</v>
      </c>
      <c r="C1441" s="9" t="s">
        <v>24</v>
      </c>
      <c r="D1441" s="9" t="s">
        <v>10</v>
      </c>
      <c r="E1441" s="9" t="s">
        <v>1411</v>
      </c>
      <c r="F1441" s="9" t="s">
        <v>1390</v>
      </c>
      <c r="G1441" s="9">
        <v>75.599999999999994</v>
      </c>
      <c r="H1441" s="9">
        <v>16.399999999999999</v>
      </c>
      <c r="I1441" s="9">
        <v>1.2070000000000001</v>
      </c>
      <c r="J1441" s="9">
        <v>1.5187999999999999</v>
      </c>
      <c r="K1441" s="9" t="s">
        <v>1395</v>
      </c>
      <c r="L1441" s="9">
        <v>855</v>
      </c>
      <c r="M1441" s="9" t="s">
        <v>1426</v>
      </c>
      <c r="N1441" s="8" t="str">
        <f t="shared" si="22"/>
        <v>Under Review</v>
      </c>
      <c r="O1441" s="90" t="s">
        <v>3312</v>
      </c>
      <c r="P1441" s="90" t="s">
        <v>3312</v>
      </c>
      <c r="Q1441" s="9"/>
      <c r="R1441" s="9">
        <v>84</v>
      </c>
      <c r="S1441" s="9">
        <v>15.79</v>
      </c>
      <c r="T1441" s="3"/>
      <c r="U1441" s="13"/>
      <c r="V1441" s="4"/>
    </row>
    <row r="1442" spans="1:22">
      <c r="A1442" s="8" t="s">
        <v>3593</v>
      </c>
      <c r="B1442" s="8" t="s">
        <v>214</v>
      </c>
      <c r="C1442" s="8" t="s">
        <v>32</v>
      </c>
      <c r="D1442" s="8" t="s">
        <v>44</v>
      </c>
      <c r="E1442" s="8" t="s">
        <v>1389</v>
      </c>
      <c r="F1442" s="8" t="s">
        <v>1390</v>
      </c>
      <c r="G1442" s="8">
        <v>6.57</v>
      </c>
      <c r="H1442" s="8">
        <v>15.52</v>
      </c>
      <c r="I1442" s="8">
        <v>4.53E-2</v>
      </c>
      <c r="J1442" s="8">
        <v>0.1081</v>
      </c>
      <c r="K1442" s="8" t="s">
        <v>1376</v>
      </c>
      <c r="L1442" s="8">
        <v>611</v>
      </c>
      <c r="M1442" s="8" t="s">
        <v>1396</v>
      </c>
      <c r="N1442" s="8" t="str">
        <f t="shared" si="22"/>
        <v>Approved</v>
      </c>
      <c r="O1442" s="89" t="s">
        <v>3253</v>
      </c>
      <c r="P1442" s="89" t="s">
        <v>3253</v>
      </c>
      <c r="Q1442" s="8" t="s">
        <v>2350</v>
      </c>
      <c r="R1442" s="8">
        <v>120</v>
      </c>
      <c r="S1442" s="8">
        <v>3.51</v>
      </c>
      <c r="T1442" s="2"/>
      <c r="U1442" s="12"/>
      <c r="V1442" s="4"/>
    </row>
    <row r="1443" spans="1:22">
      <c r="A1443" s="9" t="s">
        <v>3594</v>
      </c>
      <c r="B1443" s="9" t="s">
        <v>814</v>
      </c>
      <c r="C1443" s="9" t="s">
        <v>32</v>
      </c>
      <c r="D1443" s="9" t="s">
        <v>31</v>
      </c>
      <c r="E1443" s="9" t="s">
        <v>1400</v>
      </c>
      <c r="F1443" s="9" t="s">
        <v>1390</v>
      </c>
      <c r="G1443" s="9">
        <v>66.42</v>
      </c>
      <c r="H1443" s="9">
        <v>9.33</v>
      </c>
      <c r="I1443" s="9">
        <v>1.1034999999999999</v>
      </c>
      <c r="J1443" s="9">
        <v>0.61180000000000001</v>
      </c>
      <c r="K1443" s="9" t="s">
        <v>1395</v>
      </c>
      <c r="L1443" s="9">
        <v>742</v>
      </c>
      <c r="M1443" s="9" t="s">
        <v>1386</v>
      </c>
      <c r="N1443" s="8" t="str">
        <f t="shared" si="22"/>
        <v>Rejected</v>
      </c>
      <c r="O1443" s="90" t="s">
        <v>1472</v>
      </c>
      <c r="P1443" s="90" t="s">
        <v>1472</v>
      </c>
      <c r="Q1443" s="9"/>
      <c r="R1443" s="9">
        <v>240</v>
      </c>
      <c r="S1443" s="9">
        <v>57.81</v>
      </c>
      <c r="T1443" s="3"/>
      <c r="U1443" s="13"/>
      <c r="V1443" s="4"/>
    </row>
    <row r="1444" spans="1:22">
      <c r="A1444" s="8" t="s">
        <v>3595</v>
      </c>
      <c r="B1444" s="8" t="s">
        <v>1096</v>
      </c>
      <c r="C1444" s="8" t="s">
        <v>12</v>
      </c>
      <c r="D1444" s="8" t="s">
        <v>23</v>
      </c>
      <c r="E1444" s="8" t="s">
        <v>1389</v>
      </c>
      <c r="F1444" s="8" t="s">
        <v>1384</v>
      </c>
      <c r="G1444" s="8">
        <v>25.3</v>
      </c>
      <c r="H1444" s="8">
        <v>12.3</v>
      </c>
      <c r="I1444" s="8">
        <v>0.32</v>
      </c>
      <c r="J1444" s="8">
        <v>0.45069999999999999</v>
      </c>
      <c r="K1444" s="8" t="s">
        <v>1376</v>
      </c>
      <c r="L1444" s="8">
        <v>855</v>
      </c>
      <c r="M1444" s="8" t="s">
        <v>1403</v>
      </c>
      <c r="N1444" s="8" t="str">
        <f t="shared" si="22"/>
        <v>Approved</v>
      </c>
      <c r="O1444" s="89" t="s">
        <v>3596</v>
      </c>
      <c r="P1444" s="89" t="s">
        <v>3596</v>
      </c>
      <c r="Q1444" s="8" t="s">
        <v>943</v>
      </c>
      <c r="R1444" s="8">
        <v>84</v>
      </c>
      <c r="S1444" s="8">
        <v>22.79</v>
      </c>
      <c r="T1444" s="2"/>
      <c r="U1444" s="12"/>
      <c r="V1444" s="4"/>
    </row>
    <row r="1445" spans="1:22">
      <c r="A1445" s="9" t="s">
        <v>3597</v>
      </c>
      <c r="B1445" s="9" t="s">
        <v>956</v>
      </c>
      <c r="C1445" s="9" t="s">
        <v>35</v>
      </c>
      <c r="D1445" s="9" t="s">
        <v>23</v>
      </c>
      <c r="E1445" s="9" t="s">
        <v>1380</v>
      </c>
      <c r="F1445" s="9" t="s">
        <v>1390</v>
      </c>
      <c r="G1445" s="9">
        <v>94.96</v>
      </c>
      <c r="H1445" s="9">
        <v>16.32</v>
      </c>
      <c r="I1445" s="9">
        <v>0.78649999999999998</v>
      </c>
      <c r="J1445" s="9">
        <v>2.3254000000000001</v>
      </c>
      <c r="K1445" s="9" t="s">
        <v>1412</v>
      </c>
      <c r="L1445" s="9">
        <v>837</v>
      </c>
      <c r="M1445" s="9" t="s">
        <v>1403</v>
      </c>
      <c r="N1445" s="8" t="str">
        <f t="shared" si="22"/>
        <v>Approved</v>
      </c>
      <c r="O1445" s="90" t="s">
        <v>1516</v>
      </c>
      <c r="P1445" s="90" t="s">
        <v>1516</v>
      </c>
      <c r="Q1445" s="9" t="s">
        <v>129</v>
      </c>
      <c r="R1445" s="9">
        <v>60</v>
      </c>
      <c r="S1445" s="9">
        <v>55.89</v>
      </c>
      <c r="T1445" s="3"/>
      <c r="U1445" s="13"/>
      <c r="V1445" s="4"/>
    </row>
    <row r="1446" spans="1:22">
      <c r="A1446" s="8" t="s">
        <v>3598</v>
      </c>
      <c r="B1446" s="8" t="s">
        <v>586</v>
      </c>
      <c r="C1446" s="8" t="s">
        <v>20</v>
      </c>
      <c r="D1446" s="8" t="s">
        <v>10</v>
      </c>
      <c r="E1446" s="8" t="s">
        <v>1400</v>
      </c>
      <c r="F1446" s="8" t="s">
        <v>1375</v>
      </c>
      <c r="G1446" s="8">
        <v>89.83</v>
      </c>
      <c r="H1446" s="8">
        <v>15.3</v>
      </c>
      <c r="I1446" s="8">
        <v>1.2572000000000001</v>
      </c>
      <c r="J1446" s="8">
        <v>3.1272000000000002</v>
      </c>
      <c r="K1446" s="8" t="s">
        <v>1358</v>
      </c>
      <c r="L1446" s="8">
        <v>687</v>
      </c>
      <c r="M1446" s="8" t="s">
        <v>1381</v>
      </c>
      <c r="N1446" s="8" t="str">
        <f t="shared" si="22"/>
        <v xml:space="preserve">Rejected </v>
      </c>
      <c r="O1446" s="89" t="s">
        <v>3599</v>
      </c>
      <c r="P1446" s="89" t="s">
        <v>3599</v>
      </c>
      <c r="Q1446" s="8"/>
      <c r="R1446" s="8">
        <v>36</v>
      </c>
      <c r="S1446" s="8">
        <v>29.95</v>
      </c>
      <c r="T1446" s="2"/>
      <c r="U1446" s="12"/>
      <c r="V1446" s="4"/>
    </row>
    <row r="1447" spans="1:22">
      <c r="A1447" s="9" t="s">
        <v>3600</v>
      </c>
      <c r="B1447" s="9" t="s">
        <v>207</v>
      </c>
      <c r="C1447" s="9" t="s">
        <v>12</v>
      </c>
      <c r="D1447" s="9" t="s">
        <v>31</v>
      </c>
      <c r="E1447" s="9" t="s">
        <v>1411</v>
      </c>
      <c r="F1447" s="9" t="s">
        <v>1375</v>
      </c>
      <c r="G1447" s="9">
        <v>68.709999999999994</v>
      </c>
      <c r="H1447" s="9">
        <v>9.2200000000000006</v>
      </c>
      <c r="I1447" s="9">
        <v>0.80089999999999995</v>
      </c>
      <c r="J1447" s="9">
        <v>3.1459000000000001</v>
      </c>
      <c r="K1447" s="9" t="s">
        <v>1385</v>
      </c>
      <c r="L1447" s="9">
        <v>865</v>
      </c>
      <c r="M1447" s="9" t="s">
        <v>1403</v>
      </c>
      <c r="N1447" s="8" t="str">
        <f t="shared" si="22"/>
        <v>Approved</v>
      </c>
      <c r="O1447" s="90" t="s">
        <v>2858</v>
      </c>
      <c r="P1447" s="90" t="s">
        <v>2858</v>
      </c>
      <c r="Q1447" s="9" t="s">
        <v>587</v>
      </c>
      <c r="R1447" s="9">
        <v>24</v>
      </c>
      <c r="S1447" s="9">
        <v>0</v>
      </c>
      <c r="T1447" s="3"/>
      <c r="U1447" s="13"/>
      <c r="V1447" s="4"/>
    </row>
    <row r="1448" spans="1:22">
      <c r="A1448" s="8" t="s">
        <v>3601</v>
      </c>
      <c r="B1448" s="8" t="s">
        <v>921</v>
      </c>
      <c r="C1448" s="8" t="s">
        <v>32</v>
      </c>
      <c r="D1448" s="8" t="s">
        <v>31</v>
      </c>
      <c r="E1448" s="8" t="s">
        <v>1408</v>
      </c>
      <c r="F1448" s="8" t="s">
        <v>1384</v>
      </c>
      <c r="G1448" s="8"/>
      <c r="H1448" s="8">
        <v>12.29</v>
      </c>
      <c r="I1448" s="8">
        <v>1.4088000000000001</v>
      </c>
      <c r="J1448" s="8">
        <v>1.1173999999999999</v>
      </c>
      <c r="K1448" s="8" t="s">
        <v>1376</v>
      </c>
      <c r="L1448" s="8">
        <v>677</v>
      </c>
      <c r="M1448" s="8" t="s">
        <v>1403</v>
      </c>
      <c r="N1448" s="8" t="str">
        <f t="shared" si="22"/>
        <v>Approved</v>
      </c>
      <c r="O1448" s="89" t="s">
        <v>1011</v>
      </c>
      <c r="P1448" s="89" t="s">
        <v>1011</v>
      </c>
      <c r="Q1448" s="8" t="s">
        <v>1539</v>
      </c>
      <c r="R1448" s="8">
        <v>120</v>
      </c>
      <c r="S1448" s="8">
        <v>68.900000000000006</v>
      </c>
      <c r="T1448" s="2"/>
      <c r="U1448" s="12"/>
      <c r="V1448" s="4"/>
    </row>
    <row r="1449" spans="1:22">
      <c r="A1449" s="9" t="s">
        <v>3602</v>
      </c>
      <c r="B1449" s="9" t="s">
        <v>861</v>
      </c>
      <c r="C1449" s="9" t="s">
        <v>20</v>
      </c>
      <c r="D1449" s="9" t="s">
        <v>31</v>
      </c>
      <c r="E1449" s="9" t="s">
        <v>1374</v>
      </c>
      <c r="F1449" s="9" t="s">
        <v>1390</v>
      </c>
      <c r="G1449" s="9">
        <v>82</v>
      </c>
      <c r="H1449" s="9">
        <v>8.7100000000000009</v>
      </c>
      <c r="I1449" s="9">
        <v>1.3747</v>
      </c>
      <c r="J1449" s="9">
        <v>7.16</v>
      </c>
      <c r="K1449" s="9" t="s">
        <v>1385</v>
      </c>
      <c r="L1449" s="9">
        <v>742</v>
      </c>
      <c r="M1449" s="9" t="s">
        <v>1381</v>
      </c>
      <c r="N1449" s="8" t="str">
        <f t="shared" si="22"/>
        <v xml:space="preserve">Rejected </v>
      </c>
      <c r="O1449" s="90" t="s">
        <v>2307</v>
      </c>
      <c r="P1449" s="90" t="s">
        <v>2307</v>
      </c>
      <c r="Q1449" s="9"/>
      <c r="R1449" s="9">
        <v>12</v>
      </c>
      <c r="S1449" s="9">
        <v>0</v>
      </c>
      <c r="T1449" s="3"/>
      <c r="U1449" s="13"/>
      <c r="V1449" s="4"/>
    </row>
    <row r="1450" spans="1:22">
      <c r="A1450" s="8" t="s">
        <v>3603</v>
      </c>
      <c r="B1450" s="8" t="s">
        <v>306</v>
      </c>
      <c r="C1450" s="8" t="s">
        <v>16</v>
      </c>
      <c r="D1450" s="8" t="s">
        <v>31</v>
      </c>
      <c r="E1450" s="8" t="s">
        <v>1389</v>
      </c>
      <c r="F1450" s="8" t="s">
        <v>1384</v>
      </c>
      <c r="G1450" s="8">
        <v>52.91</v>
      </c>
      <c r="H1450" s="8">
        <v>16.21</v>
      </c>
      <c r="I1450" s="8">
        <v>0.43519999999999998</v>
      </c>
      <c r="J1450" s="8">
        <v>1.8655999999999999</v>
      </c>
      <c r="K1450" s="8" t="s">
        <v>1376</v>
      </c>
      <c r="L1450" s="8">
        <v>733</v>
      </c>
      <c r="M1450" s="8" t="s">
        <v>1377</v>
      </c>
      <c r="N1450" s="8" t="str">
        <f t="shared" si="22"/>
        <v>Approved</v>
      </c>
      <c r="O1450" s="89" t="s">
        <v>502</v>
      </c>
      <c r="P1450" s="89" t="s">
        <v>502</v>
      </c>
      <c r="Q1450" s="8" t="s">
        <v>1097</v>
      </c>
      <c r="R1450" s="8">
        <v>36</v>
      </c>
      <c r="S1450" s="8">
        <v>7.49</v>
      </c>
      <c r="T1450" s="2"/>
      <c r="U1450" s="12"/>
      <c r="V1450" s="4"/>
    </row>
    <row r="1451" spans="1:22">
      <c r="A1451" s="9" t="s">
        <v>3604</v>
      </c>
      <c r="B1451" s="9" t="s">
        <v>694</v>
      </c>
      <c r="C1451" s="9" t="s">
        <v>7</v>
      </c>
      <c r="D1451" s="9" t="s">
        <v>10</v>
      </c>
      <c r="E1451" s="9" t="s">
        <v>1374</v>
      </c>
      <c r="F1451" s="9" t="s">
        <v>1390</v>
      </c>
      <c r="G1451" s="9">
        <v>97.11</v>
      </c>
      <c r="H1451" s="9">
        <v>16.23</v>
      </c>
      <c r="I1451" s="9">
        <v>0.77180000000000004</v>
      </c>
      <c r="J1451" s="9">
        <v>2.3734000000000002</v>
      </c>
      <c r="K1451" s="9" t="s">
        <v>1358</v>
      </c>
      <c r="L1451" s="9">
        <v>699</v>
      </c>
      <c r="M1451" s="9" t="s">
        <v>1396</v>
      </c>
      <c r="N1451" s="8" t="str">
        <f t="shared" si="22"/>
        <v>Approved</v>
      </c>
      <c r="O1451" s="90" t="s">
        <v>3540</v>
      </c>
      <c r="P1451" s="90" t="s">
        <v>3540</v>
      </c>
      <c r="Q1451" s="9" t="s">
        <v>1925</v>
      </c>
      <c r="R1451" s="9">
        <v>60</v>
      </c>
      <c r="S1451" s="9">
        <v>80.23</v>
      </c>
      <c r="T1451" s="3"/>
      <c r="U1451" s="13"/>
      <c r="V1451" s="4"/>
    </row>
    <row r="1452" spans="1:22">
      <c r="A1452" s="8" t="s">
        <v>3605</v>
      </c>
      <c r="B1452" s="8" t="s">
        <v>429</v>
      </c>
      <c r="C1452" s="8" t="s">
        <v>28</v>
      </c>
      <c r="D1452" s="8" t="s">
        <v>23</v>
      </c>
      <c r="E1452" s="8" t="s">
        <v>1400</v>
      </c>
      <c r="F1452" s="8" t="s">
        <v>1375</v>
      </c>
      <c r="G1452" s="8">
        <v>98.69</v>
      </c>
      <c r="H1452" s="8">
        <v>17.71</v>
      </c>
      <c r="I1452" s="8">
        <v>0.97650000000000003</v>
      </c>
      <c r="J1452" s="8">
        <v>2.4904999999999999</v>
      </c>
      <c r="K1452" s="8" t="s">
        <v>1376</v>
      </c>
      <c r="L1452" s="8">
        <v>558</v>
      </c>
      <c r="M1452" s="8" t="s">
        <v>1426</v>
      </c>
      <c r="N1452" s="8" t="str">
        <f t="shared" si="22"/>
        <v>Under Review</v>
      </c>
      <c r="O1452" s="89" t="s">
        <v>1462</v>
      </c>
      <c r="P1452" s="89" t="s">
        <v>1462</v>
      </c>
      <c r="Q1452" s="8"/>
      <c r="R1452" s="8">
        <v>60</v>
      </c>
      <c r="S1452" s="8">
        <v>59.01</v>
      </c>
      <c r="T1452" s="2"/>
      <c r="U1452" s="12"/>
      <c r="V1452" s="4"/>
    </row>
    <row r="1453" spans="1:22">
      <c r="A1453" s="9" t="s">
        <v>3606</v>
      </c>
      <c r="B1453" s="9" t="s">
        <v>1252</v>
      </c>
      <c r="C1453" s="9" t="s">
        <v>32</v>
      </c>
      <c r="D1453" s="9" t="s">
        <v>44</v>
      </c>
      <c r="E1453" s="9" t="s">
        <v>1408</v>
      </c>
      <c r="F1453" s="9" t="s">
        <v>1390</v>
      </c>
      <c r="G1453" s="9">
        <v>82.64</v>
      </c>
      <c r="H1453" s="9">
        <v>15.21</v>
      </c>
      <c r="I1453" s="9">
        <v>1.0278</v>
      </c>
      <c r="J1453" s="9">
        <v>7.4671000000000003</v>
      </c>
      <c r="K1453" s="9" t="s">
        <v>1412</v>
      </c>
      <c r="L1453" s="9">
        <v>721</v>
      </c>
      <c r="M1453" s="9" t="s">
        <v>1381</v>
      </c>
      <c r="N1453" s="8" t="str">
        <f t="shared" si="22"/>
        <v xml:space="preserve">Rejected </v>
      </c>
      <c r="O1453" s="90" t="s">
        <v>1433</v>
      </c>
      <c r="P1453" s="90" t="s">
        <v>1433</v>
      </c>
      <c r="Q1453" s="9"/>
      <c r="R1453" s="9">
        <v>12</v>
      </c>
      <c r="S1453" s="9">
        <v>36.020000000000003</v>
      </c>
      <c r="T1453" s="3"/>
      <c r="U1453" s="13"/>
      <c r="V1453" s="4"/>
    </row>
    <row r="1454" spans="1:22">
      <c r="A1454" s="8" t="s">
        <v>3607</v>
      </c>
      <c r="B1454" s="8" t="s">
        <v>936</v>
      </c>
      <c r="C1454" s="8" t="s">
        <v>41</v>
      </c>
      <c r="D1454" s="8" t="s">
        <v>10</v>
      </c>
      <c r="E1454" s="8" t="s">
        <v>1380</v>
      </c>
      <c r="F1454" s="8" t="s">
        <v>1390</v>
      </c>
      <c r="G1454" s="8">
        <v>69.400000000000006</v>
      </c>
      <c r="H1454" s="8">
        <v>16.53</v>
      </c>
      <c r="I1454" s="8">
        <v>0.71030000000000004</v>
      </c>
      <c r="J1454" s="8">
        <v>1.0449999999999999</v>
      </c>
      <c r="K1454" s="8" t="s">
        <v>1395</v>
      </c>
      <c r="L1454" s="8">
        <v>680</v>
      </c>
      <c r="M1454" s="8" t="s">
        <v>1403</v>
      </c>
      <c r="N1454" s="8" t="str">
        <f t="shared" si="22"/>
        <v>Approved</v>
      </c>
      <c r="O1454" s="89" t="s">
        <v>3608</v>
      </c>
      <c r="P1454" s="89" t="s">
        <v>3608</v>
      </c>
      <c r="Q1454" s="8" t="s">
        <v>1429</v>
      </c>
      <c r="R1454" s="8">
        <v>180</v>
      </c>
      <c r="S1454" s="8">
        <v>9.4499999999999993</v>
      </c>
      <c r="T1454" s="2"/>
      <c r="U1454" s="12"/>
      <c r="V1454" s="4"/>
    </row>
    <row r="1455" spans="1:22">
      <c r="A1455" s="9" t="s">
        <v>3609</v>
      </c>
      <c r="B1455" s="9" t="s">
        <v>1325</v>
      </c>
      <c r="C1455" s="9" t="s">
        <v>28</v>
      </c>
      <c r="D1455" s="9" t="s">
        <v>31</v>
      </c>
      <c r="E1455" s="9" t="s">
        <v>1374</v>
      </c>
      <c r="F1455" s="9" t="s">
        <v>1390</v>
      </c>
      <c r="G1455" s="9">
        <v>84</v>
      </c>
      <c r="H1455" s="9">
        <v>10.199999999999999</v>
      </c>
      <c r="I1455" s="9">
        <v>0.44469999999999998</v>
      </c>
      <c r="J1455" s="9">
        <v>0.91300000000000003</v>
      </c>
      <c r="K1455" s="9" t="s">
        <v>1376</v>
      </c>
      <c r="L1455" s="9">
        <v>685</v>
      </c>
      <c r="M1455" s="9" t="s">
        <v>1426</v>
      </c>
      <c r="N1455" s="8" t="str">
        <f t="shared" si="22"/>
        <v>Under Review</v>
      </c>
      <c r="O1455" s="90" t="s">
        <v>1699</v>
      </c>
      <c r="P1455" s="90" t="s">
        <v>1699</v>
      </c>
      <c r="Q1455" s="9"/>
      <c r="R1455" s="9">
        <v>180</v>
      </c>
      <c r="S1455" s="9">
        <v>47.6</v>
      </c>
      <c r="T1455" s="3"/>
      <c r="U1455" s="13"/>
      <c r="V1455" s="4"/>
    </row>
    <row r="1456" spans="1:22">
      <c r="A1456" s="8" t="s">
        <v>3610</v>
      </c>
      <c r="B1456" s="8" t="s">
        <v>344</v>
      </c>
      <c r="C1456" s="8" t="s">
        <v>32</v>
      </c>
      <c r="D1456" s="8" t="s">
        <v>31</v>
      </c>
      <c r="E1456" s="8" t="s">
        <v>1389</v>
      </c>
      <c r="F1456" s="8" t="s">
        <v>1390</v>
      </c>
      <c r="G1456" s="8">
        <v>37.71</v>
      </c>
      <c r="H1456" s="8">
        <v>13.13</v>
      </c>
      <c r="I1456" s="8">
        <v>0.3518</v>
      </c>
      <c r="J1456" s="8">
        <v>0.56589999999999996</v>
      </c>
      <c r="K1456" s="8" t="s">
        <v>1385</v>
      </c>
      <c r="L1456" s="8">
        <v>714</v>
      </c>
      <c r="M1456" s="8" t="s">
        <v>1377</v>
      </c>
      <c r="N1456" s="8" t="str">
        <f t="shared" si="22"/>
        <v>Approved</v>
      </c>
      <c r="O1456" s="89" t="s">
        <v>2387</v>
      </c>
      <c r="P1456" s="89" t="s">
        <v>2387</v>
      </c>
      <c r="Q1456" s="8" t="s">
        <v>1558</v>
      </c>
      <c r="R1456" s="8">
        <v>120</v>
      </c>
      <c r="S1456" s="8">
        <v>0</v>
      </c>
      <c r="T1456" s="2"/>
      <c r="U1456" s="12"/>
      <c r="V1456" s="4"/>
    </row>
    <row r="1457" spans="1:22">
      <c r="A1457" s="9" t="s">
        <v>3611</v>
      </c>
      <c r="B1457" s="9" t="s">
        <v>988</v>
      </c>
      <c r="C1457" s="9" t="s">
        <v>41</v>
      </c>
      <c r="D1457" s="9" t="s">
        <v>23</v>
      </c>
      <c r="E1457" s="9" t="s">
        <v>1380</v>
      </c>
      <c r="F1457" s="9" t="s">
        <v>1390</v>
      </c>
      <c r="G1457" s="9">
        <v>50.98</v>
      </c>
      <c r="H1457" s="9">
        <v>11.62</v>
      </c>
      <c r="I1457" s="9">
        <v>0.30730000000000002</v>
      </c>
      <c r="J1457" s="9">
        <v>1.1243000000000001</v>
      </c>
      <c r="K1457" s="9" t="s">
        <v>1412</v>
      </c>
      <c r="L1457" s="9">
        <v>825</v>
      </c>
      <c r="M1457" s="9" t="s">
        <v>1396</v>
      </c>
      <c r="N1457" s="8" t="str">
        <f t="shared" si="22"/>
        <v>Approved</v>
      </c>
      <c r="O1457" s="90" t="s">
        <v>3612</v>
      </c>
      <c r="P1457" s="90" t="s">
        <v>3612</v>
      </c>
      <c r="Q1457" s="9" t="s">
        <v>1960</v>
      </c>
      <c r="R1457" s="9">
        <v>60</v>
      </c>
      <c r="S1457" s="9">
        <v>38.93</v>
      </c>
      <c r="T1457" s="3"/>
      <c r="U1457" s="13"/>
      <c r="V1457" s="4"/>
    </row>
    <row r="1458" spans="1:22">
      <c r="A1458" s="8" t="s">
        <v>3613</v>
      </c>
      <c r="B1458" s="8" t="s">
        <v>682</v>
      </c>
      <c r="C1458" s="8" t="s">
        <v>24</v>
      </c>
      <c r="D1458" s="8" t="s">
        <v>23</v>
      </c>
      <c r="E1458" s="8" t="s">
        <v>1411</v>
      </c>
      <c r="F1458" s="8" t="s">
        <v>1384</v>
      </c>
      <c r="G1458" s="8">
        <v>52.48</v>
      </c>
      <c r="H1458" s="8">
        <v>10.19</v>
      </c>
      <c r="I1458" s="8">
        <v>0.87690000000000001</v>
      </c>
      <c r="J1458" s="8">
        <v>0.87639999999999996</v>
      </c>
      <c r="K1458" s="8" t="s">
        <v>1358</v>
      </c>
      <c r="L1458" s="8">
        <v>839</v>
      </c>
      <c r="M1458" s="8" t="s">
        <v>1377</v>
      </c>
      <c r="N1458" s="8" t="str">
        <f t="shared" si="22"/>
        <v>Approved</v>
      </c>
      <c r="O1458" s="89" t="s">
        <v>3614</v>
      </c>
      <c r="P1458" s="89" t="s">
        <v>3614</v>
      </c>
      <c r="Q1458" s="8" t="s">
        <v>1927</v>
      </c>
      <c r="R1458" s="8">
        <v>84</v>
      </c>
      <c r="S1458" s="8">
        <v>25.1</v>
      </c>
      <c r="T1458" s="2"/>
      <c r="U1458" s="12"/>
      <c r="V1458" s="4"/>
    </row>
    <row r="1459" spans="1:22">
      <c r="A1459" s="9" t="s">
        <v>3615</v>
      </c>
      <c r="B1459" s="9" t="s">
        <v>884</v>
      </c>
      <c r="C1459" s="9" t="s">
        <v>7</v>
      </c>
      <c r="D1459" s="9" t="s">
        <v>44</v>
      </c>
      <c r="E1459" s="9" t="s">
        <v>1380</v>
      </c>
      <c r="F1459" s="9" t="s">
        <v>1375</v>
      </c>
      <c r="G1459" s="9">
        <v>33.29</v>
      </c>
      <c r="H1459" s="9">
        <v>10.4</v>
      </c>
      <c r="I1459" s="9">
        <v>0.56279999999999997</v>
      </c>
      <c r="J1459" s="9">
        <v>0.85070000000000001</v>
      </c>
      <c r="K1459" s="9" t="s">
        <v>1412</v>
      </c>
      <c r="L1459" s="9">
        <v>845</v>
      </c>
      <c r="M1459" s="9" t="s">
        <v>1386</v>
      </c>
      <c r="N1459" s="8" t="str">
        <f t="shared" si="22"/>
        <v>Rejected</v>
      </c>
      <c r="O1459" s="90" t="s">
        <v>3317</v>
      </c>
      <c r="P1459" s="90" t="s">
        <v>3317</v>
      </c>
      <c r="Q1459" s="9"/>
      <c r="R1459" s="9">
        <v>48</v>
      </c>
      <c r="S1459" s="9">
        <v>18.53</v>
      </c>
      <c r="T1459" s="3"/>
      <c r="U1459" s="13"/>
      <c r="V1459" s="4"/>
    </row>
    <row r="1460" spans="1:22">
      <c r="A1460" s="8" t="s">
        <v>3616</v>
      </c>
      <c r="B1460" s="8" t="s">
        <v>1217</v>
      </c>
      <c r="C1460" s="8" t="s">
        <v>32</v>
      </c>
      <c r="D1460" s="8" t="s">
        <v>23</v>
      </c>
      <c r="E1460" s="8" t="s">
        <v>1389</v>
      </c>
      <c r="F1460" s="8" t="s">
        <v>1384</v>
      </c>
      <c r="G1460" s="8">
        <v>72.87</v>
      </c>
      <c r="H1460" s="8">
        <v>10.42</v>
      </c>
      <c r="I1460" s="8">
        <v>1.0338000000000001</v>
      </c>
      <c r="J1460" s="8">
        <v>6.4207000000000001</v>
      </c>
      <c r="K1460" s="8" t="s">
        <v>1376</v>
      </c>
      <c r="L1460" s="8">
        <v>814</v>
      </c>
      <c r="M1460" s="8" t="s">
        <v>1377</v>
      </c>
      <c r="N1460" s="8" t="str">
        <f t="shared" si="22"/>
        <v>Approved</v>
      </c>
      <c r="O1460" s="89" t="s">
        <v>2862</v>
      </c>
      <c r="P1460" s="89" t="s">
        <v>2862</v>
      </c>
      <c r="Q1460" s="8" t="s">
        <v>521</v>
      </c>
      <c r="R1460" s="8">
        <v>12</v>
      </c>
      <c r="S1460" s="8">
        <v>60.87</v>
      </c>
      <c r="T1460" s="2"/>
      <c r="U1460" s="12"/>
      <c r="V1460" s="4"/>
    </row>
    <row r="1461" spans="1:22">
      <c r="A1461" s="9" t="s">
        <v>3617</v>
      </c>
      <c r="B1461" s="9" t="s">
        <v>727</v>
      </c>
      <c r="C1461" s="9" t="s">
        <v>35</v>
      </c>
      <c r="D1461" s="9" t="s">
        <v>10</v>
      </c>
      <c r="E1461" s="9" t="s">
        <v>1380</v>
      </c>
      <c r="F1461" s="9" t="s">
        <v>1390</v>
      </c>
      <c r="G1461" s="9">
        <v>5.73</v>
      </c>
      <c r="H1461" s="9">
        <v>11.16</v>
      </c>
      <c r="I1461" s="9">
        <v>5.0299999999999997E-2</v>
      </c>
      <c r="J1461" s="9">
        <v>6.5699999999999995E-2</v>
      </c>
      <c r="K1461" s="9" t="s">
        <v>1395</v>
      </c>
      <c r="L1461" s="9">
        <v>580</v>
      </c>
      <c r="M1461" s="9" t="s">
        <v>1426</v>
      </c>
      <c r="N1461" s="8" t="str">
        <f t="shared" si="22"/>
        <v>Under Review</v>
      </c>
      <c r="O1461" s="90" t="s">
        <v>2022</v>
      </c>
      <c r="P1461" s="90" t="s">
        <v>2022</v>
      </c>
      <c r="Q1461" s="9"/>
      <c r="R1461" s="9">
        <v>180</v>
      </c>
      <c r="S1461" s="9">
        <v>1.74</v>
      </c>
      <c r="T1461" s="3"/>
      <c r="U1461" s="13"/>
      <c r="V1461" s="4"/>
    </row>
    <row r="1462" spans="1:22">
      <c r="A1462" s="8" t="s">
        <v>3618</v>
      </c>
      <c r="B1462" s="8" t="s">
        <v>458</v>
      </c>
      <c r="C1462" s="8" t="s">
        <v>38</v>
      </c>
      <c r="D1462" s="8" t="s">
        <v>44</v>
      </c>
      <c r="E1462" s="8" t="s">
        <v>1389</v>
      </c>
      <c r="F1462" s="8" t="s">
        <v>1384</v>
      </c>
      <c r="G1462" s="8">
        <v>35.89</v>
      </c>
      <c r="H1462" s="8">
        <v>18.079999999999998</v>
      </c>
      <c r="I1462" s="8">
        <v>0.36070000000000002</v>
      </c>
      <c r="J1462" s="8">
        <v>0.91290000000000004</v>
      </c>
      <c r="K1462" s="8" t="s">
        <v>1385</v>
      </c>
      <c r="L1462" s="8">
        <v>897</v>
      </c>
      <c r="M1462" s="8" t="s">
        <v>1386</v>
      </c>
      <c r="N1462" s="8" t="str">
        <f t="shared" si="22"/>
        <v>Rejected</v>
      </c>
      <c r="O1462" s="89" t="s">
        <v>3619</v>
      </c>
      <c r="P1462" s="89" t="s">
        <v>3619</v>
      </c>
      <c r="Q1462" s="8"/>
      <c r="R1462" s="8">
        <v>60</v>
      </c>
      <c r="S1462" s="8">
        <v>0</v>
      </c>
      <c r="T1462" s="2"/>
      <c r="U1462" s="12"/>
      <c r="V1462" s="4"/>
    </row>
    <row r="1463" spans="1:22">
      <c r="A1463" s="9" t="s">
        <v>3620</v>
      </c>
      <c r="B1463" s="9" t="s">
        <v>948</v>
      </c>
      <c r="C1463" s="9" t="s">
        <v>35</v>
      </c>
      <c r="D1463" s="9" t="s">
        <v>31</v>
      </c>
      <c r="E1463" s="9" t="s">
        <v>1380</v>
      </c>
      <c r="F1463" s="9" t="s">
        <v>1375</v>
      </c>
      <c r="G1463" s="9">
        <v>53.86</v>
      </c>
      <c r="H1463" s="9">
        <v>11.62</v>
      </c>
      <c r="I1463" s="9">
        <v>0.44219999999999998</v>
      </c>
      <c r="J1463" s="9">
        <v>0.93989999999999996</v>
      </c>
      <c r="K1463" s="9" t="s">
        <v>1395</v>
      </c>
      <c r="L1463" s="9">
        <v>894</v>
      </c>
      <c r="M1463" s="9" t="s">
        <v>1386</v>
      </c>
      <c r="N1463" s="8" t="str">
        <f t="shared" si="22"/>
        <v>Rejected</v>
      </c>
      <c r="O1463" s="90" t="s">
        <v>1907</v>
      </c>
      <c r="P1463" s="90" t="s">
        <v>1907</v>
      </c>
      <c r="Q1463" s="9"/>
      <c r="R1463" s="9">
        <v>84</v>
      </c>
      <c r="S1463" s="9">
        <v>29.94</v>
      </c>
      <c r="T1463" s="3"/>
      <c r="U1463" s="13"/>
      <c r="V1463" s="4"/>
    </row>
    <row r="1464" spans="1:22">
      <c r="A1464" s="8" t="s">
        <v>3621</v>
      </c>
      <c r="B1464" s="8" t="s">
        <v>95</v>
      </c>
      <c r="C1464" s="8" t="s">
        <v>41</v>
      </c>
      <c r="D1464" s="8" t="s">
        <v>31</v>
      </c>
      <c r="E1464" s="8" t="s">
        <v>1400</v>
      </c>
      <c r="F1464" s="8" t="s">
        <v>1390</v>
      </c>
      <c r="G1464" s="8">
        <v>60.18</v>
      </c>
      <c r="H1464" s="8">
        <v>11.48</v>
      </c>
      <c r="I1464" s="8">
        <v>0.75370000000000004</v>
      </c>
      <c r="J1464" s="8">
        <v>0.84540000000000004</v>
      </c>
      <c r="K1464" s="8" t="s">
        <v>1376</v>
      </c>
      <c r="L1464" s="8">
        <v>820</v>
      </c>
      <c r="M1464" s="8" t="s">
        <v>1396</v>
      </c>
      <c r="N1464" s="8" t="str">
        <f t="shared" si="22"/>
        <v>Approved</v>
      </c>
      <c r="O1464" s="89" t="s">
        <v>734</v>
      </c>
      <c r="P1464" s="89" t="s">
        <v>734</v>
      </c>
      <c r="Q1464" s="8" t="s">
        <v>2417</v>
      </c>
      <c r="R1464" s="8">
        <v>120</v>
      </c>
      <c r="S1464" s="8">
        <v>51.95</v>
      </c>
      <c r="T1464" s="2"/>
      <c r="U1464" s="12"/>
      <c r="V1464" s="4"/>
    </row>
    <row r="1465" spans="1:22">
      <c r="A1465" s="9" t="s">
        <v>3622</v>
      </c>
      <c r="B1465" s="9" t="s">
        <v>942</v>
      </c>
      <c r="C1465" s="9" t="s">
        <v>12</v>
      </c>
      <c r="D1465" s="9" t="s">
        <v>1360</v>
      </c>
      <c r="E1465" s="9" t="s">
        <v>1400</v>
      </c>
      <c r="F1465" s="9" t="s">
        <v>1384</v>
      </c>
      <c r="G1465" s="9">
        <v>24.6</v>
      </c>
      <c r="H1465" s="9">
        <v>14.71</v>
      </c>
      <c r="I1465" s="9">
        <v>0.47810000000000002</v>
      </c>
      <c r="J1465" s="9">
        <v>0.58150000000000002</v>
      </c>
      <c r="K1465" s="9" t="s">
        <v>1376</v>
      </c>
      <c r="L1465" s="9">
        <v>849</v>
      </c>
      <c r="M1465" s="9" t="s">
        <v>1396</v>
      </c>
      <c r="N1465" s="8" t="str">
        <f t="shared" si="22"/>
        <v>Approved</v>
      </c>
      <c r="O1465" s="90" t="s">
        <v>3623</v>
      </c>
      <c r="P1465" s="90" t="s">
        <v>3623</v>
      </c>
      <c r="Q1465" s="9" t="s">
        <v>3624</v>
      </c>
      <c r="R1465" s="9">
        <v>60</v>
      </c>
      <c r="S1465" s="9">
        <v>12.18</v>
      </c>
      <c r="T1465" s="3"/>
      <c r="U1465" s="13"/>
      <c r="V1465" s="4"/>
    </row>
    <row r="1466" spans="1:22">
      <c r="A1466" s="8" t="s">
        <v>3625</v>
      </c>
      <c r="B1466" s="8" t="s">
        <v>1353</v>
      </c>
      <c r="C1466" s="8" t="s">
        <v>35</v>
      </c>
      <c r="D1466" s="8" t="s">
        <v>10</v>
      </c>
      <c r="E1466" s="8" t="s">
        <v>1408</v>
      </c>
      <c r="F1466" s="8" t="s">
        <v>1390</v>
      </c>
      <c r="G1466" s="8">
        <v>97.93</v>
      </c>
      <c r="H1466" s="8">
        <v>12.88</v>
      </c>
      <c r="I1466" s="8">
        <v>1.6786000000000001</v>
      </c>
      <c r="J1466" s="8">
        <v>2.6214</v>
      </c>
      <c r="K1466" s="8" t="s">
        <v>1412</v>
      </c>
      <c r="L1466" s="8">
        <v>703</v>
      </c>
      <c r="M1466" s="8" t="s">
        <v>1396</v>
      </c>
      <c r="N1466" s="8" t="str">
        <f t="shared" si="22"/>
        <v>Approved</v>
      </c>
      <c r="O1466" s="89" t="s">
        <v>1331</v>
      </c>
      <c r="P1466" s="89" t="s">
        <v>1331</v>
      </c>
      <c r="Q1466" s="8" t="s">
        <v>2531</v>
      </c>
      <c r="R1466" s="8">
        <v>48</v>
      </c>
      <c r="S1466" s="8">
        <v>36.380000000000003</v>
      </c>
      <c r="T1466" s="2"/>
      <c r="U1466" s="12"/>
      <c r="V1466" s="4"/>
    </row>
    <row r="1467" spans="1:22">
      <c r="A1467" s="9" t="s">
        <v>3626</v>
      </c>
      <c r="B1467" s="9" t="s">
        <v>1041</v>
      </c>
      <c r="C1467" s="9" t="s">
        <v>20</v>
      </c>
      <c r="D1467" s="9" t="s">
        <v>44</v>
      </c>
      <c r="E1467" s="9" t="s">
        <v>1408</v>
      </c>
      <c r="F1467" s="9" t="s">
        <v>1375</v>
      </c>
      <c r="G1467" s="9">
        <v>71.67</v>
      </c>
      <c r="H1467" s="9">
        <v>8.85</v>
      </c>
      <c r="I1467" s="9">
        <v>0.38569999999999999</v>
      </c>
      <c r="J1467" s="9">
        <v>0.90210000000000001</v>
      </c>
      <c r="K1467" s="9" t="s">
        <v>1385</v>
      </c>
      <c r="L1467" s="9">
        <v>610</v>
      </c>
      <c r="M1467" s="9" t="s">
        <v>1396</v>
      </c>
      <c r="N1467" s="8" t="str">
        <f t="shared" si="22"/>
        <v>Approved</v>
      </c>
      <c r="O1467" s="90" t="s">
        <v>2633</v>
      </c>
      <c r="P1467" s="90" t="s">
        <v>2633</v>
      </c>
      <c r="Q1467" s="9" t="s">
        <v>1570</v>
      </c>
      <c r="R1467" s="9">
        <v>120</v>
      </c>
      <c r="S1467" s="9">
        <v>0</v>
      </c>
      <c r="T1467" s="3"/>
      <c r="U1467" s="13"/>
      <c r="V1467" s="4"/>
    </row>
    <row r="1468" spans="1:22">
      <c r="A1468" s="8" t="s">
        <v>3627</v>
      </c>
      <c r="B1468" s="8" t="s">
        <v>979</v>
      </c>
      <c r="C1468" s="8" t="s">
        <v>7</v>
      </c>
      <c r="D1468" s="8" t="s">
        <v>10</v>
      </c>
      <c r="E1468" s="8" t="s">
        <v>1400</v>
      </c>
      <c r="F1468" s="8" t="s">
        <v>1390</v>
      </c>
      <c r="G1468" s="8">
        <v>4.49</v>
      </c>
      <c r="H1468" s="8">
        <v>13.8</v>
      </c>
      <c r="I1468" s="8">
        <v>6.6000000000000003E-2</v>
      </c>
      <c r="J1468" s="8">
        <v>0.4027</v>
      </c>
      <c r="K1468" s="8" t="s">
        <v>1376</v>
      </c>
      <c r="L1468" s="8">
        <v>577</v>
      </c>
      <c r="M1468" s="8" t="s">
        <v>1403</v>
      </c>
      <c r="N1468" s="8" t="str">
        <f t="shared" si="22"/>
        <v>Approved</v>
      </c>
      <c r="O1468" s="89" t="s">
        <v>2261</v>
      </c>
      <c r="P1468" s="89" t="s">
        <v>2261</v>
      </c>
      <c r="Q1468" s="8" t="s">
        <v>3628</v>
      </c>
      <c r="R1468" s="8">
        <v>12</v>
      </c>
      <c r="S1468" s="8">
        <v>2.73</v>
      </c>
      <c r="T1468" s="2"/>
      <c r="U1468" s="12"/>
      <c r="V1468" s="4"/>
    </row>
    <row r="1469" spans="1:22">
      <c r="A1469" s="9" t="s">
        <v>3629</v>
      </c>
      <c r="B1469" s="9" t="s">
        <v>1003</v>
      </c>
      <c r="C1469" s="9" t="s">
        <v>12</v>
      </c>
      <c r="D1469" s="9" t="s">
        <v>44</v>
      </c>
      <c r="E1469" s="9" t="s">
        <v>1374</v>
      </c>
      <c r="F1469" s="9" t="s">
        <v>1384</v>
      </c>
      <c r="G1469" s="9">
        <v>11.87</v>
      </c>
      <c r="H1469" s="9">
        <v>13.86</v>
      </c>
      <c r="I1469" s="9">
        <v>0.1983</v>
      </c>
      <c r="J1469" s="9">
        <v>0.1464</v>
      </c>
      <c r="K1469" s="9" t="s">
        <v>1358</v>
      </c>
      <c r="L1469" s="9">
        <v>698</v>
      </c>
      <c r="M1469" s="9" t="s">
        <v>1377</v>
      </c>
      <c r="N1469" s="8" t="str">
        <f t="shared" si="22"/>
        <v>Approved</v>
      </c>
      <c r="O1469" s="90" t="s">
        <v>3630</v>
      </c>
      <c r="P1469" s="90" t="s">
        <v>3630</v>
      </c>
      <c r="Q1469" s="9" t="s">
        <v>1820</v>
      </c>
      <c r="R1469" s="9">
        <v>240</v>
      </c>
      <c r="S1469" s="9">
        <v>8.02</v>
      </c>
      <c r="T1469" s="3"/>
      <c r="U1469" s="13"/>
      <c r="V1469" s="4"/>
    </row>
    <row r="1470" spans="1:22">
      <c r="A1470" s="8" t="s">
        <v>3631</v>
      </c>
      <c r="B1470" s="8" t="s">
        <v>682</v>
      </c>
      <c r="C1470" s="8" t="s">
        <v>35</v>
      </c>
      <c r="D1470" s="8" t="s">
        <v>1360</v>
      </c>
      <c r="E1470" s="8" t="s">
        <v>1408</v>
      </c>
      <c r="F1470" s="8" t="s">
        <v>1390</v>
      </c>
      <c r="G1470" s="8">
        <v>79.760000000000005</v>
      </c>
      <c r="H1470" s="8">
        <v>14.04</v>
      </c>
      <c r="I1470" s="8">
        <v>0.45319999999999999</v>
      </c>
      <c r="J1470" s="8">
        <v>7.1628999999999996</v>
      </c>
      <c r="K1470" s="8" t="s">
        <v>1376</v>
      </c>
      <c r="L1470" s="8">
        <v>839</v>
      </c>
      <c r="M1470" s="8" t="s">
        <v>1386</v>
      </c>
      <c r="N1470" s="8" t="str">
        <f t="shared" si="22"/>
        <v>Rejected</v>
      </c>
      <c r="O1470" s="89" t="s">
        <v>98</v>
      </c>
      <c r="P1470" s="89" t="s">
        <v>98</v>
      </c>
      <c r="Q1470" s="8"/>
      <c r="R1470" s="8">
        <v>12</v>
      </c>
      <c r="S1470" s="8">
        <v>44.18</v>
      </c>
      <c r="T1470" s="2"/>
      <c r="U1470" s="12"/>
      <c r="V1470" s="4"/>
    </row>
    <row r="1471" spans="1:22">
      <c r="A1471" s="9" t="s">
        <v>3632</v>
      </c>
      <c r="B1471" s="9" t="s">
        <v>1344</v>
      </c>
      <c r="C1471" s="9" t="s">
        <v>20</v>
      </c>
      <c r="D1471" s="9" t="s">
        <v>1360</v>
      </c>
      <c r="E1471" s="9" t="s">
        <v>1408</v>
      </c>
      <c r="F1471" s="9" t="s">
        <v>1384</v>
      </c>
      <c r="G1471" s="9">
        <v>75.569999999999993</v>
      </c>
      <c r="H1471" s="9">
        <v>8.32</v>
      </c>
      <c r="I1471" s="9">
        <v>0.5927</v>
      </c>
      <c r="J1471" s="9">
        <v>0.73619999999999997</v>
      </c>
      <c r="K1471" s="9" t="s">
        <v>1412</v>
      </c>
      <c r="L1471" s="9">
        <v>602</v>
      </c>
      <c r="M1471" s="9" t="s">
        <v>1386</v>
      </c>
      <c r="N1471" s="8" t="str">
        <f t="shared" si="22"/>
        <v>Rejected</v>
      </c>
      <c r="O1471" s="90" t="s">
        <v>3633</v>
      </c>
      <c r="P1471" s="90" t="s">
        <v>3633</v>
      </c>
      <c r="Q1471" s="9"/>
      <c r="R1471" s="9">
        <v>180</v>
      </c>
      <c r="S1471" s="9">
        <v>48.36</v>
      </c>
      <c r="T1471" s="3"/>
      <c r="U1471" s="13"/>
      <c r="V1471" s="4"/>
    </row>
    <row r="1472" spans="1:22">
      <c r="A1472" s="8" t="s">
        <v>3634</v>
      </c>
      <c r="B1472" s="8" t="s">
        <v>650</v>
      </c>
      <c r="C1472" s="8" t="s">
        <v>20</v>
      </c>
      <c r="D1472" s="8" t="s">
        <v>31</v>
      </c>
      <c r="E1472" s="8" t="s">
        <v>1400</v>
      </c>
      <c r="F1472" s="8" t="s">
        <v>1390</v>
      </c>
      <c r="G1472" s="8">
        <v>77.42</v>
      </c>
      <c r="H1472" s="8">
        <v>12.36</v>
      </c>
      <c r="I1472" s="8">
        <v>1.3395999999999999</v>
      </c>
      <c r="J1472" s="8">
        <v>3.6575000000000002</v>
      </c>
      <c r="K1472" s="8" t="s">
        <v>1412</v>
      </c>
      <c r="L1472" s="8">
        <v>828</v>
      </c>
      <c r="M1472" s="8" t="s">
        <v>1403</v>
      </c>
      <c r="N1472" s="8" t="str">
        <f t="shared" si="22"/>
        <v>Approved</v>
      </c>
      <c r="O1472" s="89" t="s">
        <v>2387</v>
      </c>
      <c r="P1472" s="89" t="s">
        <v>2387</v>
      </c>
      <c r="Q1472" s="8" t="s">
        <v>1466</v>
      </c>
      <c r="R1472" s="8">
        <v>24</v>
      </c>
      <c r="S1472" s="8">
        <v>54.04</v>
      </c>
      <c r="T1472" s="2"/>
      <c r="U1472" s="12"/>
      <c r="V1472" s="4"/>
    </row>
    <row r="1473" spans="1:22">
      <c r="A1473" s="9" t="s">
        <v>3635</v>
      </c>
      <c r="B1473" s="9" t="s">
        <v>80</v>
      </c>
      <c r="C1473" s="9" t="s">
        <v>7</v>
      </c>
      <c r="D1473" s="9" t="s">
        <v>44</v>
      </c>
      <c r="E1473" s="9" t="s">
        <v>1374</v>
      </c>
      <c r="F1473" s="9" t="s">
        <v>1390</v>
      </c>
      <c r="G1473" s="9">
        <v>23.6</v>
      </c>
      <c r="H1473" s="9">
        <v>14.42</v>
      </c>
      <c r="I1473" s="9">
        <v>0.41660000000000003</v>
      </c>
      <c r="J1473" s="9">
        <v>0.30070000000000002</v>
      </c>
      <c r="K1473" s="9" t="s">
        <v>1395</v>
      </c>
      <c r="L1473" s="9">
        <v>747</v>
      </c>
      <c r="M1473" s="9" t="s">
        <v>1377</v>
      </c>
      <c r="N1473" s="8" t="str">
        <f t="shared" si="22"/>
        <v>Approved</v>
      </c>
      <c r="O1473" s="90" t="s">
        <v>1661</v>
      </c>
      <c r="P1473" s="90" t="s">
        <v>1661</v>
      </c>
      <c r="Q1473" s="9" t="s">
        <v>322</v>
      </c>
      <c r="R1473" s="9">
        <v>240</v>
      </c>
      <c r="S1473" s="9">
        <v>5.85</v>
      </c>
      <c r="T1473" s="3"/>
      <c r="U1473" s="13"/>
      <c r="V1473" s="4"/>
    </row>
    <row r="1474" spans="1:22">
      <c r="A1474" s="8" t="s">
        <v>3636</v>
      </c>
      <c r="B1474" s="8" t="s">
        <v>990</v>
      </c>
      <c r="C1474" s="8" t="s">
        <v>32</v>
      </c>
      <c r="D1474" s="8" t="s">
        <v>1360</v>
      </c>
      <c r="E1474" s="8" t="s">
        <v>1374</v>
      </c>
      <c r="F1474" s="8" t="s">
        <v>1375</v>
      </c>
      <c r="G1474" s="8">
        <v>81.17</v>
      </c>
      <c r="H1474" s="8">
        <v>15.28</v>
      </c>
      <c r="I1474" s="8">
        <v>1.3797999999999999</v>
      </c>
      <c r="J1474" s="8">
        <v>2.8249</v>
      </c>
      <c r="K1474" s="8" t="s">
        <v>1358</v>
      </c>
      <c r="L1474" s="8">
        <v>649</v>
      </c>
      <c r="M1474" s="8" t="s">
        <v>1403</v>
      </c>
      <c r="N1474" s="8" t="str">
        <f t="shared" si="22"/>
        <v>Approved</v>
      </c>
      <c r="O1474" s="89" t="s">
        <v>1586</v>
      </c>
      <c r="P1474" s="89" t="s">
        <v>1586</v>
      </c>
      <c r="Q1474" s="8" t="s">
        <v>2045</v>
      </c>
      <c r="R1474" s="8">
        <v>36</v>
      </c>
      <c r="S1474" s="8">
        <v>72.900000000000006</v>
      </c>
      <c r="T1474" s="2"/>
      <c r="U1474" s="12"/>
      <c r="V1474" s="4"/>
    </row>
    <row r="1475" spans="1:22">
      <c r="A1475" s="9" t="s">
        <v>3637</v>
      </c>
      <c r="B1475" s="9" t="s">
        <v>995</v>
      </c>
      <c r="C1475" s="9" t="s">
        <v>16</v>
      </c>
      <c r="D1475" s="9" t="s">
        <v>1360</v>
      </c>
      <c r="E1475" s="9" t="s">
        <v>1389</v>
      </c>
      <c r="F1475" s="9" t="s">
        <v>1384</v>
      </c>
      <c r="G1475" s="9">
        <v>27.12</v>
      </c>
      <c r="H1475" s="9">
        <v>11.04</v>
      </c>
      <c r="I1475" s="9">
        <v>0.20030000000000001</v>
      </c>
      <c r="J1475" s="9">
        <v>0.37419999999999998</v>
      </c>
      <c r="K1475" s="9" t="s">
        <v>1385</v>
      </c>
      <c r="L1475" s="9">
        <v>628</v>
      </c>
      <c r="M1475" s="9" t="s">
        <v>1396</v>
      </c>
      <c r="N1475" s="8" t="str">
        <f t="shared" ref="N1475:N1538" si="23">PROPER(M1475)</f>
        <v>Approved</v>
      </c>
      <c r="O1475" s="90" t="s">
        <v>2675</v>
      </c>
      <c r="P1475" s="90" t="s">
        <v>2675</v>
      </c>
      <c r="Q1475" s="9" t="s">
        <v>1829</v>
      </c>
      <c r="R1475" s="9">
        <v>120</v>
      </c>
      <c r="S1475" s="9">
        <v>0</v>
      </c>
      <c r="T1475" s="3"/>
      <c r="U1475" s="13"/>
      <c r="V1475" s="4"/>
    </row>
    <row r="1476" spans="1:22">
      <c r="A1476" s="8" t="s">
        <v>3638</v>
      </c>
      <c r="B1476" s="8" t="s">
        <v>294</v>
      </c>
      <c r="C1476" s="8" t="s">
        <v>28</v>
      </c>
      <c r="D1476" s="8" t="s">
        <v>23</v>
      </c>
      <c r="E1476" s="8" t="s">
        <v>1408</v>
      </c>
      <c r="F1476" s="8" t="s">
        <v>1375</v>
      </c>
      <c r="G1476" s="8">
        <v>97.7</v>
      </c>
      <c r="H1476" s="8">
        <v>12.47</v>
      </c>
      <c r="I1476" s="8">
        <v>0.87549999999999994</v>
      </c>
      <c r="J1476" s="8">
        <v>2.1966000000000001</v>
      </c>
      <c r="K1476" s="8" t="s">
        <v>1376</v>
      </c>
      <c r="L1476" s="8">
        <v>666</v>
      </c>
      <c r="M1476" s="8" t="s">
        <v>1426</v>
      </c>
      <c r="N1476" s="8" t="str">
        <f t="shared" si="23"/>
        <v>Under Review</v>
      </c>
      <c r="O1476" s="89" t="s">
        <v>2823</v>
      </c>
      <c r="P1476" s="89" t="s">
        <v>2823</v>
      </c>
      <c r="Q1476" s="8"/>
      <c r="R1476" s="8">
        <v>60</v>
      </c>
      <c r="S1476" s="8">
        <v>24.79</v>
      </c>
      <c r="T1476" s="2"/>
      <c r="U1476" s="12"/>
      <c r="V1476" s="4"/>
    </row>
    <row r="1477" spans="1:22">
      <c r="A1477" s="9" t="s">
        <v>3639</v>
      </c>
      <c r="B1477" s="9" t="s">
        <v>492</v>
      </c>
      <c r="C1477" s="9" t="s">
        <v>12</v>
      </c>
      <c r="D1477" s="9" t="s">
        <v>10</v>
      </c>
      <c r="E1477" s="9" t="s">
        <v>1411</v>
      </c>
      <c r="F1477" s="9" t="s">
        <v>1384</v>
      </c>
      <c r="G1477" s="9">
        <v>79.930000000000007</v>
      </c>
      <c r="H1477" s="9">
        <v>14.82</v>
      </c>
      <c r="I1477" s="9">
        <v>1.3163</v>
      </c>
      <c r="J1477" s="9">
        <v>1.5343</v>
      </c>
      <c r="K1477" s="9" t="s">
        <v>1385</v>
      </c>
      <c r="L1477" s="9">
        <v>622</v>
      </c>
      <c r="M1477" s="9" t="s">
        <v>1386</v>
      </c>
      <c r="N1477" s="8" t="str">
        <f t="shared" si="23"/>
        <v>Rejected</v>
      </c>
      <c r="O1477" s="90" t="s">
        <v>558</v>
      </c>
      <c r="P1477" s="90" t="s">
        <v>558</v>
      </c>
      <c r="Q1477" s="9"/>
      <c r="R1477" s="9">
        <v>84</v>
      </c>
      <c r="S1477" s="9">
        <v>0</v>
      </c>
      <c r="T1477" s="3"/>
      <c r="U1477" s="13"/>
      <c r="V1477" s="4"/>
    </row>
    <row r="1478" spans="1:22">
      <c r="A1478" s="8" t="s">
        <v>3640</v>
      </c>
      <c r="B1478" s="8" t="s">
        <v>1342</v>
      </c>
      <c r="C1478" s="8" t="s">
        <v>7</v>
      </c>
      <c r="D1478" s="8" t="s">
        <v>31</v>
      </c>
      <c r="E1478" s="8" t="s">
        <v>1389</v>
      </c>
      <c r="F1478" s="8" t="s">
        <v>1384</v>
      </c>
      <c r="G1478" s="8">
        <v>21.4</v>
      </c>
      <c r="H1478" s="8">
        <v>14.58</v>
      </c>
      <c r="I1478" s="8">
        <v>0.13919999999999999</v>
      </c>
      <c r="J1478" s="8">
        <v>0.59099999999999997</v>
      </c>
      <c r="K1478" s="8" t="s">
        <v>1376</v>
      </c>
      <c r="L1478" s="8">
        <v>652</v>
      </c>
      <c r="M1478" s="8" t="s">
        <v>1381</v>
      </c>
      <c r="N1478" s="8" t="str">
        <f t="shared" si="23"/>
        <v xml:space="preserve">Rejected </v>
      </c>
      <c r="O1478" s="89" t="s">
        <v>1539</v>
      </c>
      <c r="P1478" s="89" t="s">
        <v>1539</v>
      </c>
      <c r="Q1478" s="8"/>
      <c r="R1478" s="8">
        <v>48</v>
      </c>
      <c r="S1478" s="8">
        <v>11.47</v>
      </c>
      <c r="T1478" s="2"/>
      <c r="U1478" s="12"/>
      <c r="V1478" s="4"/>
    </row>
    <row r="1479" spans="1:22">
      <c r="A1479" s="9" t="s">
        <v>3641</v>
      </c>
      <c r="B1479" s="9" t="s">
        <v>1263</v>
      </c>
      <c r="C1479" s="9" t="s">
        <v>24</v>
      </c>
      <c r="D1479" s="9" t="s">
        <v>44</v>
      </c>
      <c r="E1479" s="9" t="s">
        <v>1380</v>
      </c>
      <c r="F1479" s="9" t="s">
        <v>1375</v>
      </c>
      <c r="G1479" s="9">
        <v>38.82</v>
      </c>
      <c r="H1479" s="9">
        <v>7.81</v>
      </c>
      <c r="I1479" s="9">
        <v>0.23749999999999999</v>
      </c>
      <c r="J1479" s="9">
        <v>0.3201</v>
      </c>
      <c r="K1479" s="9" t="s">
        <v>1395</v>
      </c>
      <c r="L1479" s="9">
        <v>818</v>
      </c>
      <c r="M1479" s="9" t="s">
        <v>1386</v>
      </c>
      <c r="N1479" s="8" t="str">
        <f t="shared" si="23"/>
        <v>Rejected</v>
      </c>
      <c r="O1479" s="90" t="s">
        <v>3642</v>
      </c>
      <c r="P1479" s="90" t="s">
        <v>3642</v>
      </c>
      <c r="Q1479" s="9"/>
      <c r="R1479" s="9">
        <v>240</v>
      </c>
      <c r="S1479" s="9">
        <v>14.56</v>
      </c>
      <c r="T1479" s="3"/>
      <c r="U1479" s="13"/>
      <c r="V1479" s="4"/>
    </row>
    <row r="1480" spans="1:22">
      <c r="A1480" s="8" t="s">
        <v>3643</v>
      </c>
      <c r="B1480" s="8" t="s">
        <v>240</v>
      </c>
      <c r="C1480" s="8" t="s">
        <v>16</v>
      </c>
      <c r="D1480" s="8" t="s">
        <v>44</v>
      </c>
      <c r="E1480" s="8" t="s">
        <v>1389</v>
      </c>
      <c r="F1480" s="8" t="s">
        <v>1390</v>
      </c>
      <c r="G1480" s="8"/>
      <c r="H1480" s="8">
        <v>9.65</v>
      </c>
      <c r="I1480" s="8">
        <v>0.27139999999999997</v>
      </c>
      <c r="J1480" s="8">
        <v>0.28000000000000003</v>
      </c>
      <c r="K1480" s="8" t="s">
        <v>1412</v>
      </c>
      <c r="L1480" s="8">
        <v>644</v>
      </c>
      <c r="M1480" s="8" t="s">
        <v>1377</v>
      </c>
      <c r="N1480" s="8" t="str">
        <f t="shared" si="23"/>
        <v>Approved</v>
      </c>
      <c r="O1480" s="89" t="s">
        <v>3644</v>
      </c>
      <c r="P1480" s="89" t="s">
        <v>3644</v>
      </c>
      <c r="Q1480" s="8" t="s">
        <v>3645</v>
      </c>
      <c r="R1480" s="8">
        <v>120</v>
      </c>
      <c r="S1480" s="8">
        <v>15.53</v>
      </c>
      <c r="T1480" s="2"/>
      <c r="U1480" s="12"/>
      <c r="V1480" s="4"/>
    </row>
    <row r="1481" spans="1:22">
      <c r="A1481" s="9" t="s">
        <v>3646</v>
      </c>
      <c r="B1481" s="9" t="s">
        <v>985</v>
      </c>
      <c r="C1481" s="9" t="s">
        <v>35</v>
      </c>
      <c r="D1481" s="9" t="s">
        <v>44</v>
      </c>
      <c r="E1481" s="9" t="s">
        <v>1380</v>
      </c>
      <c r="F1481" s="9" t="s">
        <v>1390</v>
      </c>
      <c r="G1481" s="9">
        <v>24.49</v>
      </c>
      <c r="H1481" s="9">
        <v>9.09</v>
      </c>
      <c r="I1481" s="9">
        <v>0.34420000000000001</v>
      </c>
      <c r="J1481" s="9">
        <v>2.1427</v>
      </c>
      <c r="K1481" s="9" t="s">
        <v>1376</v>
      </c>
      <c r="L1481" s="9">
        <v>829</v>
      </c>
      <c r="M1481" s="9" t="s">
        <v>1377</v>
      </c>
      <c r="N1481" s="8" t="str">
        <f t="shared" si="23"/>
        <v>Approved</v>
      </c>
      <c r="O1481" s="90" t="s">
        <v>3644</v>
      </c>
      <c r="P1481" s="90" t="s">
        <v>3644</v>
      </c>
      <c r="Q1481" s="9" t="s">
        <v>3599</v>
      </c>
      <c r="R1481" s="9">
        <v>12</v>
      </c>
      <c r="S1481" s="9">
        <v>19.899999999999999</v>
      </c>
      <c r="T1481" s="3"/>
      <c r="U1481" s="13"/>
      <c r="V1481" s="4"/>
    </row>
    <row r="1482" spans="1:22">
      <c r="A1482" s="8" t="s">
        <v>3647</v>
      </c>
      <c r="B1482" s="8" t="s">
        <v>217</v>
      </c>
      <c r="C1482" s="8" t="s">
        <v>35</v>
      </c>
      <c r="D1482" s="8" t="s">
        <v>1360</v>
      </c>
      <c r="E1482" s="8" t="s">
        <v>1380</v>
      </c>
      <c r="F1482" s="8" t="s">
        <v>1375</v>
      </c>
      <c r="G1482" s="8">
        <v>55.01</v>
      </c>
      <c r="H1482" s="8">
        <v>11.84</v>
      </c>
      <c r="I1482" s="8">
        <v>0.31580000000000003</v>
      </c>
      <c r="J1482" s="8">
        <v>1.2192000000000001</v>
      </c>
      <c r="K1482" s="8" t="s">
        <v>1385</v>
      </c>
      <c r="L1482" s="8">
        <v>800</v>
      </c>
      <c r="M1482" s="8" t="s">
        <v>1403</v>
      </c>
      <c r="N1482" s="8" t="str">
        <f t="shared" si="23"/>
        <v>Approved</v>
      </c>
      <c r="O1482" s="89" t="s">
        <v>471</v>
      </c>
      <c r="P1482" s="89" t="s">
        <v>471</v>
      </c>
      <c r="Q1482" s="8" t="s">
        <v>2834</v>
      </c>
      <c r="R1482" s="8">
        <v>60</v>
      </c>
      <c r="S1482" s="8">
        <v>0</v>
      </c>
      <c r="T1482" s="2"/>
      <c r="U1482" s="12"/>
      <c r="V1482" s="4"/>
    </row>
    <row r="1483" spans="1:22">
      <c r="A1483" s="9" t="s">
        <v>3648</v>
      </c>
      <c r="B1483" s="9" t="s">
        <v>1246</v>
      </c>
      <c r="C1483" s="9" t="s">
        <v>16</v>
      </c>
      <c r="D1483" s="9" t="s">
        <v>44</v>
      </c>
      <c r="E1483" s="9" t="s">
        <v>1408</v>
      </c>
      <c r="F1483" s="9" t="s">
        <v>1390</v>
      </c>
      <c r="G1483" s="9">
        <v>33.520000000000003</v>
      </c>
      <c r="H1483" s="9">
        <v>14.26</v>
      </c>
      <c r="I1483" s="9">
        <v>0.40250000000000002</v>
      </c>
      <c r="J1483" s="9">
        <v>1.6134999999999999</v>
      </c>
      <c r="K1483" s="9" t="s">
        <v>1358</v>
      </c>
      <c r="L1483" s="9">
        <v>694</v>
      </c>
      <c r="M1483" s="9" t="s">
        <v>1403</v>
      </c>
      <c r="N1483" s="8" t="str">
        <f t="shared" si="23"/>
        <v>Approved</v>
      </c>
      <c r="O1483" s="90" t="s">
        <v>2611</v>
      </c>
      <c r="P1483" s="90" t="s">
        <v>2611</v>
      </c>
      <c r="Q1483" s="9" t="s">
        <v>3477</v>
      </c>
      <c r="R1483" s="9">
        <v>24</v>
      </c>
      <c r="S1483" s="9">
        <v>4.41</v>
      </c>
      <c r="T1483" s="3"/>
      <c r="U1483" s="13"/>
      <c r="V1483" s="4"/>
    </row>
    <row r="1484" spans="1:22">
      <c r="A1484" s="8" t="s">
        <v>3649</v>
      </c>
      <c r="B1484" s="8" t="s">
        <v>414</v>
      </c>
      <c r="C1484" s="8" t="s">
        <v>41</v>
      </c>
      <c r="D1484" s="8" t="s">
        <v>10</v>
      </c>
      <c r="E1484" s="8" t="s">
        <v>1400</v>
      </c>
      <c r="F1484" s="8" t="s">
        <v>1375</v>
      </c>
      <c r="G1484" s="8">
        <v>79.81</v>
      </c>
      <c r="H1484" s="8">
        <v>18.12</v>
      </c>
      <c r="I1484" s="8">
        <v>1.2602</v>
      </c>
      <c r="J1484" s="8">
        <v>1.2922</v>
      </c>
      <c r="K1484" s="8" t="s">
        <v>1385</v>
      </c>
      <c r="L1484" s="8">
        <v>777</v>
      </c>
      <c r="M1484" s="8" t="s">
        <v>1386</v>
      </c>
      <c r="N1484" s="8" t="str">
        <f t="shared" si="23"/>
        <v>Rejected</v>
      </c>
      <c r="O1484" s="89" t="s">
        <v>3650</v>
      </c>
      <c r="P1484" s="89" t="s">
        <v>3650</v>
      </c>
      <c r="Q1484" s="8"/>
      <c r="R1484" s="8">
        <v>180</v>
      </c>
      <c r="S1484" s="8">
        <v>0</v>
      </c>
      <c r="T1484" s="2"/>
      <c r="U1484" s="12"/>
      <c r="V1484" s="4"/>
    </row>
    <row r="1485" spans="1:22">
      <c r="A1485" s="9" t="s">
        <v>3651</v>
      </c>
      <c r="B1485" s="9" t="s">
        <v>246</v>
      </c>
      <c r="C1485" s="9" t="s">
        <v>41</v>
      </c>
      <c r="D1485" s="9" t="s">
        <v>44</v>
      </c>
      <c r="E1485" s="9" t="s">
        <v>1374</v>
      </c>
      <c r="F1485" s="9" t="s">
        <v>1384</v>
      </c>
      <c r="G1485" s="9">
        <v>13.21</v>
      </c>
      <c r="H1485" s="9">
        <v>17</v>
      </c>
      <c r="I1485" s="9">
        <v>0.1767</v>
      </c>
      <c r="J1485" s="9">
        <v>0.65310000000000001</v>
      </c>
      <c r="K1485" s="9" t="s">
        <v>1395</v>
      </c>
      <c r="L1485" s="9">
        <v>702</v>
      </c>
      <c r="M1485" s="9" t="s">
        <v>1377</v>
      </c>
      <c r="N1485" s="8" t="str">
        <f t="shared" si="23"/>
        <v>Approved</v>
      </c>
      <c r="O1485" s="90" t="s">
        <v>2663</v>
      </c>
      <c r="P1485" s="90" t="s">
        <v>2663</v>
      </c>
      <c r="Q1485" s="9" t="s">
        <v>3403</v>
      </c>
      <c r="R1485" s="9">
        <v>24</v>
      </c>
      <c r="S1485" s="9">
        <v>5.71</v>
      </c>
      <c r="T1485" s="3"/>
      <c r="U1485" s="13"/>
      <c r="V1485" s="4"/>
    </row>
    <row r="1486" spans="1:22">
      <c r="A1486" s="8" t="s">
        <v>3652</v>
      </c>
      <c r="B1486" s="8" t="s">
        <v>333</v>
      </c>
      <c r="C1486" s="8" t="s">
        <v>12</v>
      </c>
      <c r="D1486" s="8" t="s">
        <v>31</v>
      </c>
      <c r="E1486" s="8" t="s">
        <v>1389</v>
      </c>
      <c r="F1486" s="8" t="s">
        <v>1384</v>
      </c>
      <c r="G1486" s="8">
        <v>60.24</v>
      </c>
      <c r="H1486" s="8">
        <v>11.88</v>
      </c>
      <c r="I1486" s="8">
        <v>0.4264</v>
      </c>
      <c r="J1486" s="8">
        <v>1.0595000000000001</v>
      </c>
      <c r="K1486" s="8" t="s">
        <v>1395</v>
      </c>
      <c r="L1486" s="8">
        <v>833</v>
      </c>
      <c r="M1486" s="8" t="s">
        <v>1377</v>
      </c>
      <c r="N1486" s="8" t="str">
        <f t="shared" si="23"/>
        <v>Approved</v>
      </c>
      <c r="O1486" s="89" t="s">
        <v>872</v>
      </c>
      <c r="P1486" s="89" t="s">
        <v>872</v>
      </c>
      <c r="Q1486" s="8" t="s">
        <v>3205</v>
      </c>
      <c r="R1486" s="8">
        <v>84</v>
      </c>
      <c r="S1486" s="8">
        <v>14.95</v>
      </c>
      <c r="T1486" s="2"/>
      <c r="U1486" s="12"/>
      <c r="V1486" s="4"/>
    </row>
    <row r="1487" spans="1:22">
      <c r="A1487" s="9" t="s">
        <v>3653</v>
      </c>
      <c r="B1487" s="9" t="s">
        <v>1091</v>
      </c>
      <c r="C1487" s="9" t="s">
        <v>7</v>
      </c>
      <c r="D1487" s="9" t="s">
        <v>23</v>
      </c>
      <c r="E1487" s="9" t="s">
        <v>1374</v>
      </c>
      <c r="F1487" s="9" t="s">
        <v>1390</v>
      </c>
      <c r="G1487" s="9">
        <v>46.09</v>
      </c>
      <c r="H1487" s="9">
        <v>13.16</v>
      </c>
      <c r="I1487" s="9">
        <v>0.32829999999999998</v>
      </c>
      <c r="J1487" s="9">
        <v>1.2401</v>
      </c>
      <c r="K1487" s="9" t="s">
        <v>1395</v>
      </c>
      <c r="L1487" s="9">
        <v>592</v>
      </c>
      <c r="M1487" s="9" t="s">
        <v>1426</v>
      </c>
      <c r="N1487" s="8" t="str">
        <f t="shared" si="23"/>
        <v>Under Review</v>
      </c>
      <c r="O1487" s="90" t="s">
        <v>2501</v>
      </c>
      <c r="P1487" s="90" t="s">
        <v>2501</v>
      </c>
      <c r="Q1487" s="9"/>
      <c r="R1487" s="9">
        <v>48</v>
      </c>
      <c r="S1487" s="9">
        <v>34.229999999999997</v>
      </c>
      <c r="T1487" s="3"/>
      <c r="U1487" s="13"/>
      <c r="V1487" s="4"/>
    </row>
    <row r="1488" spans="1:22">
      <c r="A1488" s="8" t="s">
        <v>3654</v>
      </c>
      <c r="B1488" s="8" t="s">
        <v>1194</v>
      </c>
      <c r="C1488" s="8" t="s">
        <v>41</v>
      </c>
      <c r="D1488" s="8" t="s">
        <v>10</v>
      </c>
      <c r="E1488" s="8" t="s">
        <v>1380</v>
      </c>
      <c r="F1488" s="8" t="s">
        <v>1375</v>
      </c>
      <c r="G1488" s="8">
        <v>36.85</v>
      </c>
      <c r="H1488" s="8">
        <v>16.34</v>
      </c>
      <c r="I1488" s="8">
        <v>0.65480000000000005</v>
      </c>
      <c r="J1488" s="8">
        <v>0.55000000000000004</v>
      </c>
      <c r="K1488" s="8" t="s">
        <v>1412</v>
      </c>
      <c r="L1488" s="8">
        <v>806</v>
      </c>
      <c r="M1488" s="8" t="s">
        <v>1426</v>
      </c>
      <c r="N1488" s="8" t="str">
        <f t="shared" si="23"/>
        <v>Under Review</v>
      </c>
      <c r="O1488" s="89" t="s">
        <v>3655</v>
      </c>
      <c r="P1488" s="89" t="s">
        <v>3655</v>
      </c>
      <c r="Q1488" s="8"/>
      <c r="R1488" s="8">
        <v>180</v>
      </c>
      <c r="S1488" s="8">
        <v>15.51</v>
      </c>
      <c r="T1488" s="2"/>
      <c r="U1488" s="12"/>
      <c r="V1488" s="4"/>
    </row>
    <row r="1489" spans="1:22">
      <c r="A1489" s="9" t="s">
        <v>3656</v>
      </c>
      <c r="B1489" s="9" t="s">
        <v>570</v>
      </c>
      <c r="C1489" s="9" t="s">
        <v>12</v>
      </c>
      <c r="D1489" s="9" t="s">
        <v>10</v>
      </c>
      <c r="E1489" s="9" t="s">
        <v>1389</v>
      </c>
      <c r="F1489" s="9" t="s">
        <v>1390</v>
      </c>
      <c r="G1489" s="9">
        <v>9.07</v>
      </c>
      <c r="H1489" s="9">
        <v>16.39</v>
      </c>
      <c r="I1489" s="9">
        <v>5.74E-2</v>
      </c>
      <c r="J1489" s="9">
        <v>0.1288</v>
      </c>
      <c r="K1489" s="9" t="s">
        <v>1395</v>
      </c>
      <c r="L1489" s="9">
        <v>864</v>
      </c>
      <c r="M1489" s="9" t="s">
        <v>1386</v>
      </c>
      <c r="N1489" s="8" t="str">
        <f t="shared" si="23"/>
        <v>Rejected</v>
      </c>
      <c r="O1489" s="90" t="s">
        <v>3477</v>
      </c>
      <c r="P1489" s="90" t="s">
        <v>3477</v>
      </c>
      <c r="Q1489" s="9"/>
      <c r="R1489" s="9">
        <v>240</v>
      </c>
      <c r="S1489" s="9">
        <v>5.31</v>
      </c>
      <c r="T1489" s="3"/>
      <c r="U1489" s="13"/>
      <c r="V1489" s="4"/>
    </row>
    <row r="1490" spans="1:22">
      <c r="A1490" s="8" t="s">
        <v>3657</v>
      </c>
      <c r="B1490" s="8" t="s">
        <v>884</v>
      </c>
      <c r="C1490" s="8" t="s">
        <v>35</v>
      </c>
      <c r="D1490" s="8" t="s">
        <v>23</v>
      </c>
      <c r="E1490" s="8" t="s">
        <v>1411</v>
      </c>
      <c r="F1490" s="8" t="s">
        <v>1384</v>
      </c>
      <c r="G1490" s="8">
        <v>93.24</v>
      </c>
      <c r="H1490" s="8">
        <v>15.84</v>
      </c>
      <c r="I1490" s="8">
        <v>1.3093999999999999</v>
      </c>
      <c r="J1490" s="8">
        <v>4.5582000000000003</v>
      </c>
      <c r="K1490" s="8" t="s">
        <v>1376</v>
      </c>
      <c r="L1490" s="8">
        <v>845</v>
      </c>
      <c r="M1490" s="8" t="s">
        <v>1377</v>
      </c>
      <c r="N1490" s="8" t="str">
        <f t="shared" si="23"/>
        <v>Approved</v>
      </c>
      <c r="O1490" s="89" t="s">
        <v>319</v>
      </c>
      <c r="P1490" s="89" t="s">
        <v>319</v>
      </c>
      <c r="Q1490" s="8" t="s">
        <v>1048</v>
      </c>
      <c r="R1490" s="8">
        <v>24</v>
      </c>
      <c r="S1490" s="8">
        <v>47.84</v>
      </c>
      <c r="T1490" s="2"/>
      <c r="U1490" s="12"/>
      <c r="V1490" s="4"/>
    </row>
    <row r="1491" spans="1:22">
      <c r="A1491" s="9" t="s">
        <v>3658</v>
      </c>
      <c r="B1491" s="9" t="s">
        <v>658</v>
      </c>
      <c r="C1491" s="9" t="s">
        <v>38</v>
      </c>
      <c r="D1491" s="9" t="s">
        <v>44</v>
      </c>
      <c r="E1491" s="9" t="s">
        <v>1380</v>
      </c>
      <c r="F1491" s="9" t="s">
        <v>1390</v>
      </c>
      <c r="G1491" s="9">
        <v>31.04</v>
      </c>
      <c r="H1491" s="9">
        <v>17.510000000000002</v>
      </c>
      <c r="I1491" s="9">
        <v>0.48049999999999998</v>
      </c>
      <c r="J1491" s="9">
        <v>2.8384999999999998</v>
      </c>
      <c r="K1491" s="9" t="s">
        <v>1412</v>
      </c>
      <c r="L1491" s="9">
        <v>609</v>
      </c>
      <c r="M1491" s="9" t="s">
        <v>1396</v>
      </c>
      <c r="N1491" s="8" t="str">
        <f t="shared" si="23"/>
        <v>Approved</v>
      </c>
      <c r="O1491" s="90" t="s">
        <v>1722</v>
      </c>
      <c r="P1491" s="90" t="s">
        <v>1722</v>
      </c>
      <c r="Q1491" s="9" t="s">
        <v>3659</v>
      </c>
      <c r="R1491" s="9">
        <v>12</v>
      </c>
      <c r="S1491" s="9">
        <v>17.37</v>
      </c>
      <c r="T1491" s="3"/>
      <c r="U1491" s="13"/>
      <c r="V1491" s="4"/>
    </row>
    <row r="1492" spans="1:22">
      <c r="A1492" s="8" t="s">
        <v>3660</v>
      </c>
      <c r="B1492" s="8" t="s">
        <v>849</v>
      </c>
      <c r="C1492" s="8" t="s">
        <v>41</v>
      </c>
      <c r="D1492" s="8" t="s">
        <v>31</v>
      </c>
      <c r="E1492" s="8" t="s">
        <v>1389</v>
      </c>
      <c r="F1492" s="8" t="s">
        <v>1384</v>
      </c>
      <c r="G1492" s="8">
        <v>45.37</v>
      </c>
      <c r="H1492" s="8">
        <v>8.77</v>
      </c>
      <c r="I1492" s="8">
        <v>0.60619999999999996</v>
      </c>
      <c r="J1492" s="8">
        <v>0.56910000000000005</v>
      </c>
      <c r="K1492" s="8" t="s">
        <v>1376</v>
      </c>
      <c r="L1492" s="8">
        <v>578</v>
      </c>
      <c r="M1492" s="8" t="s">
        <v>1377</v>
      </c>
      <c r="N1492" s="8" t="str">
        <f t="shared" si="23"/>
        <v>Approved</v>
      </c>
      <c r="O1492" s="89" t="s">
        <v>1550</v>
      </c>
      <c r="P1492" s="89" t="s">
        <v>1550</v>
      </c>
      <c r="Q1492" s="8" t="s">
        <v>1308</v>
      </c>
      <c r="R1492" s="8">
        <v>120</v>
      </c>
      <c r="S1492" s="8">
        <v>6.88</v>
      </c>
      <c r="T1492" s="2"/>
      <c r="U1492" s="12"/>
      <c r="V1492" s="4"/>
    </row>
    <row r="1493" spans="1:22">
      <c r="A1493" s="9" t="s">
        <v>3661</v>
      </c>
      <c r="B1493" s="9" t="s">
        <v>546</v>
      </c>
      <c r="C1493" s="9" t="s">
        <v>41</v>
      </c>
      <c r="D1493" s="9" t="s">
        <v>44</v>
      </c>
      <c r="E1493" s="9" t="s">
        <v>1374</v>
      </c>
      <c r="F1493" s="9" t="s">
        <v>1390</v>
      </c>
      <c r="G1493" s="9">
        <v>67.16</v>
      </c>
      <c r="H1493" s="9">
        <v>8.3800000000000008</v>
      </c>
      <c r="I1493" s="9">
        <v>1.1040000000000001</v>
      </c>
      <c r="J1493" s="9">
        <v>1.6516</v>
      </c>
      <c r="K1493" s="9" t="s">
        <v>1385</v>
      </c>
      <c r="L1493" s="9">
        <v>768</v>
      </c>
      <c r="M1493" s="9" t="s">
        <v>1386</v>
      </c>
      <c r="N1493" s="8" t="str">
        <f t="shared" si="23"/>
        <v>Rejected</v>
      </c>
      <c r="O1493" s="90" t="s">
        <v>2571</v>
      </c>
      <c r="P1493" s="90" t="s">
        <v>2571</v>
      </c>
      <c r="Q1493" s="9"/>
      <c r="R1493" s="9">
        <v>48</v>
      </c>
      <c r="S1493" s="9">
        <v>0</v>
      </c>
      <c r="T1493" s="3"/>
      <c r="U1493" s="13"/>
      <c r="V1493" s="4"/>
    </row>
    <row r="1494" spans="1:22">
      <c r="A1494" s="8" t="s">
        <v>3662</v>
      </c>
      <c r="B1494" s="8" t="s">
        <v>672</v>
      </c>
      <c r="C1494" s="8" t="s">
        <v>35</v>
      </c>
      <c r="D1494" s="8" t="s">
        <v>31</v>
      </c>
      <c r="E1494" s="8" t="s">
        <v>1400</v>
      </c>
      <c r="F1494" s="8" t="s">
        <v>1375</v>
      </c>
      <c r="G1494" s="8">
        <v>99.46</v>
      </c>
      <c r="H1494" s="8">
        <v>16.07</v>
      </c>
      <c r="I1494" s="8">
        <v>0.94810000000000005</v>
      </c>
      <c r="J1494" s="8">
        <v>2.4224000000000001</v>
      </c>
      <c r="K1494" s="8" t="s">
        <v>1358</v>
      </c>
      <c r="L1494" s="8">
        <v>730</v>
      </c>
      <c r="M1494" s="8" t="s">
        <v>1396</v>
      </c>
      <c r="N1494" s="8" t="str">
        <f t="shared" si="23"/>
        <v>Approved</v>
      </c>
      <c r="O1494" s="89" t="s">
        <v>943</v>
      </c>
      <c r="P1494" s="89" t="s">
        <v>943</v>
      </c>
      <c r="Q1494" s="8" t="s">
        <v>731</v>
      </c>
      <c r="R1494" s="8">
        <v>60</v>
      </c>
      <c r="S1494" s="8">
        <v>83.77</v>
      </c>
      <c r="T1494" s="2"/>
      <c r="U1494" s="12"/>
      <c r="V1494" s="4"/>
    </row>
    <row r="1495" spans="1:22">
      <c r="A1495" s="9" t="s">
        <v>3663</v>
      </c>
      <c r="B1495" s="9" t="s">
        <v>1199</v>
      </c>
      <c r="C1495" s="9" t="s">
        <v>12</v>
      </c>
      <c r="D1495" s="9" t="s">
        <v>23</v>
      </c>
      <c r="E1495" s="9" t="s">
        <v>1380</v>
      </c>
      <c r="F1495" s="9" t="s">
        <v>1375</v>
      </c>
      <c r="G1495" s="9">
        <v>39.31</v>
      </c>
      <c r="H1495" s="9">
        <v>16.8</v>
      </c>
      <c r="I1495" s="9">
        <v>0.29220000000000002</v>
      </c>
      <c r="J1495" s="9">
        <v>3.5815000000000001</v>
      </c>
      <c r="K1495" s="9" t="s">
        <v>1376</v>
      </c>
      <c r="L1495" s="9">
        <v>779</v>
      </c>
      <c r="M1495" s="9" t="s">
        <v>1403</v>
      </c>
      <c r="N1495" s="8" t="str">
        <f t="shared" si="23"/>
        <v>Approved</v>
      </c>
      <c r="O1495" s="90" t="s">
        <v>2812</v>
      </c>
      <c r="P1495" s="90" t="s">
        <v>2812</v>
      </c>
      <c r="Q1495" s="9" t="s">
        <v>191</v>
      </c>
      <c r="R1495" s="9">
        <v>12</v>
      </c>
      <c r="S1495" s="9">
        <v>23.3</v>
      </c>
      <c r="T1495" s="3"/>
      <c r="U1495" s="13"/>
      <c r="V1495" s="4"/>
    </row>
    <row r="1496" spans="1:22">
      <c r="A1496" s="8" t="s">
        <v>3664</v>
      </c>
      <c r="B1496" s="8" t="s">
        <v>661</v>
      </c>
      <c r="C1496" s="8" t="s">
        <v>12</v>
      </c>
      <c r="D1496" s="8" t="s">
        <v>10</v>
      </c>
      <c r="E1496" s="8" t="s">
        <v>1380</v>
      </c>
      <c r="F1496" s="8" t="s">
        <v>1384</v>
      </c>
      <c r="G1496" s="8">
        <v>48.93</v>
      </c>
      <c r="H1496" s="8">
        <v>12.7</v>
      </c>
      <c r="I1496" s="8">
        <v>0.46970000000000001</v>
      </c>
      <c r="J1496" s="8">
        <v>0.60950000000000004</v>
      </c>
      <c r="K1496" s="8" t="s">
        <v>1412</v>
      </c>
      <c r="L1496" s="8">
        <v>713</v>
      </c>
      <c r="M1496" s="8" t="s">
        <v>1426</v>
      </c>
      <c r="N1496" s="8" t="str">
        <f t="shared" si="23"/>
        <v>Under Review</v>
      </c>
      <c r="O1496" s="89" t="s">
        <v>3148</v>
      </c>
      <c r="P1496" s="89" t="s">
        <v>3148</v>
      </c>
      <c r="Q1496" s="8"/>
      <c r="R1496" s="8">
        <v>180</v>
      </c>
      <c r="S1496" s="8">
        <v>22.29</v>
      </c>
      <c r="T1496" s="2"/>
      <c r="U1496" s="12"/>
      <c r="V1496" s="4"/>
    </row>
    <row r="1497" spans="1:22">
      <c r="A1497" s="9" t="s">
        <v>3665</v>
      </c>
      <c r="B1497" s="9" t="s">
        <v>1132</v>
      </c>
      <c r="C1497" s="9" t="s">
        <v>35</v>
      </c>
      <c r="D1497" s="9" t="s">
        <v>1360</v>
      </c>
      <c r="E1497" s="9" t="s">
        <v>1389</v>
      </c>
      <c r="F1497" s="9" t="s">
        <v>1375</v>
      </c>
      <c r="G1497" s="9">
        <v>68.63</v>
      </c>
      <c r="H1497" s="9">
        <v>13.08</v>
      </c>
      <c r="I1497" s="9">
        <v>0.61939999999999995</v>
      </c>
      <c r="J1497" s="9">
        <v>6.1323999999999996</v>
      </c>
      <c r="K1497" s="9" t="s">
        <v>1395</v>
      </c>
      <c r="L1497" s="9">
        <v>632</v>
      </c>
      <c r="M1497" s="9" t="s">
        <v>1403</v>
      </c>
      <c r="N1497" s="8" t="str">
        <f t="shared" si="23"/>
        <v>Approved</v>
      </c>
      <c r="O1497" s="90" t="s">
        <v>1480</v>
      </c>
      <c r="P1497" s="90" t="s">
        <v>1480</v>
      </c>
      <c r="Q1497" s="9" t="s">
        <v>997</v>
      </c>
      <c r="R1497" s="9">
        <v>12</v>
      </c>
      <c r="S1497" s="9">
        <v>36.47</v>
      </c>
      <c r="T1497" s="3"/>
      <c r="U1497" s="13"/>
      <c r="V1497" s="4"/>
    </row>
    <row r="1498" spans="1:22">
      <c r="A1498" s="8" t="s">
        <v>3666</v>
      </c>
      <c r="B1498" s="8" t="s">
        <v>1215</v>
      </c>
      <c r="C1498" s="8" t="s">
        <v>28</v>
      </c>
      <c r="D1498" s="8" t="s">
        <v>44</v>
      </c>
      <c r="E1498" s="8" t="s">
        <v>1380</v>
      </c>
      <c r="F1498" s="8" t="s">
        <v>1375</v>
      </c>
      <c r="G1498" s="8">
        <v>38.520000000000003</v>
      </c>
      <c r="H1498" s="8">
        <v>14.07</v>
      </c>
      <c r="I1498" s="8">
        <v>0.72540000000000004</v>
      </c>
      <c r="J1498" s="8">
        <v>0.59970000000000001</v>
      </c>
      <c r="K1498" s="8" t="s">
        <v>1385</v>
      </c>
      <c r="L1498" s="8">
        <v>814</v>
      </c>
      <c r="M1498" s="8" t="s">
        <v>1386</v>
      </c>
      <c r="N1498" s="8" t="str">
        <f t="shared" si="23"/>
        <v>Rejected</v>
      </c>
      <c r="O1498" s="89" t="s">
        <v>3071</v>
      </c>
      <c r="P1498" s="89" t="s">
        <v>3071</v>
      </c>
      <c r="Q1498" s="8"/>
      <c r="R1498" s="8">
        <v>120</v>
      </c>
      <c r="S1498" s="8">
        <v>0</v>
      </c>
      <c r="T1498" s="2"/>
      <c r="U1498" s="12"/>
      <c r="V1498" s="4"/>
    </row>
    <row r="1499" spans="1:22">
      <c r="A1499" s="9" t="s">
        <v>3667</v>
      </c>
      <c r="B1499" s="9" t="s">
        <v>838</v>
      </c>
      <c r="C1499" s="9" t="s">
        <v>35</v>
      </c>
      <c r="D1499" s="9" t="s">
        <v>10</v>
      </c>
      <c r="E1499" s="9" t="s">
        <v>1411</v>
      </c>
      <c r="F1499" s="9" t="s">
        <v>1375</v>
      </c>
      <c r="G1499" s="9">
        <v>88.43</v>
      </c>
      <c r="H1499" s="9">
        <v>12.33</v>
      </c>
      <c r="I1499" s="9">
        <v>0.93899999999999995</v>
      </c>
      <c r="J1499" s="9">
        <v>7.8705999999999996</v>
      </c>
      <c r="K1499" s="9" t="s">
        <v>1395</v>
      </c>
      <c r="L1499" s="9">
        <v>601</v>
      </c>
      <c r="M1499" s="9" t="s">
        <v>1403</v>
      </c>
      <c r="N1499" s="8" t="str">
        <f t="shared" si="23"/>
        <v>Approved</v>
      </c>
      <c r="O1499" s="90" t="s">
        <v>3668</v>
      </c>
      <c r="P1499" s="90" t="s">
        <v>3668</v>
      </c>
      <c r="Q1499" s="9" t="s">
        <v>3508</v>
      </c>
      <c r="R1499" s="9">
        <v>12</v>
      </c>
      <c r="S1499" s="9">
        <v>37.119999999999997</v>
      </c>
      <c r="T1499" s="3"/>
      <c r="U1499" s="13"/>
      <c r="V1499" s="4"/>
    </row>
    <row r="1500" spans="1:22">
      <c r="A1500" s="8" t="s">
        <v>3669</v>
      </c>
      <c r="B1500" s="8" t="s">
        <v>1240</v>
      </c>
      <c r="C1500" s="8" t="s">
        <v>35</v>
      </c>
      <c r="D1500" s="8" t="s">
        <v>10</v>
      </c>
      <c r="E1500" s="8" t="s">
        <v>1374</v>
      </c>
      <c r="F1500" s="8" t="s">
        <v>1384</v>
      </c>
      <c r="G1500" s="8">
        <v>6.46</v>
      </c>
      <c r="H1500" s="8">
        <v>10.119999999999999</v>
      </c>
      <c r="I1500" s="8">
        <v>6.7000000000000004E-2</v>
      </c>
      <c r="J1500" s="8">
        <v>0.20880000000000001</v>
      </c>
      <c r="K1500" s="8" t="s">
        <v>1358</v>
      </c>
      <c r="L1500" s="8">
        <v>797</v>
      </c>
      <c r="M1500" s="8" t="s">
        <v>1403</v>
      </c>
      <c r="N1500" s="8" t="str">
        <f t="shared" si="23"/>
        <v>Approved</v>
      </c>
      <c r="O1500" s="89" t="s">
        <v>2854</v>
      </c>
      <c r="P1500" s="89" t="s">
        <v>2854</v>
      </c>
      <c r="Q1500" s="8" t="s">
        <v>991</v>
      </c>
      <c r="R1500" s="8">
        <v>36</v>
      </c>
      <c r="S1500" s="8">
        <v>1.68</v>
      </c>
      <c r="T1500" s="2"/>
      <c r="U1500" s="12"/>
      <c r="V1500" s="4"/>
    </row>
    <row r="1501" spans="1:22">
      <c r="A1501" s="9" t="s">
        <v>3670</v>
      </c>
      <c r="B1501" s="9" t="s">
        <v>1344</v>
      </c>
      <c r="C1501" s="9" t="s">
        <v>16</v>
      </c>
      <c r="D1501" s="9" t="s">
        <v>31</v>
      </c>
      <c r="E1501" s="9" t="s">
        <v>1389</v>
      </c>
      <c r="F1501" s="9" t="s">
        <v>1384</v>
      </c>
      <c r="G1501" s="9">
        <v>23.95</v>
      </c>
      <c r="H1501" s="9">
        <v>16.04</v>
      </c>
      <c r="I1501" s="9">
        <v>0.1384</v>
      </c>
      <c r="J1501" s="9">
        <v>0.84250000000000003</v>
      </c>
      <c r="K1501" s="9" t="s">
        <v>1395</v>
      </c>
      <c r="L1501" s="9">
        <v>602</v>
      </c>
      <c r="M1501" s="9" t="s">
        <v>1403</v>
      </c>
      <c r="N1501" s="8" t="str">
        <f t="shared" si="23"/>
        <v>Approved</v>
      </c>
      <c r="O1501" s="90" t="s">
        <v>2654</v>
      </c>
      <c r="P1501" s="90" t="s">
        <v>2654</v>
      </c>
      <c r="Q1501" s="9" t="s">
        <v>2419</v>
      </c>
      <c r="R1501" s="9">
        <v>36</v>
      </c>
      <c r="S1501" s="9">
        <v>8.09</v>
      </c>
      <c r="T1501" s="3"/>
      <c r="U1501" s="13"/>
      <c r="V1501" s="4"/>
    </row>
    <row r="1502" spans="1:22">
      <c r="A1502" s="8" t="s">
        <v>3671</v>
      </c>
      <c r="B1502" s="8" t="s">
        <v>1035</v>
      </c>
      <c r="C1502" s="8" t="s">
        <v>7</v>
      </c>
      <c r="D1502" s="8" t="s">
        <v>44</v>
      </c>
      <c r="E1502" s="8" t="s">
        <v>1411</v>
      </c>
      <c r="F1502" s="8" t="s">
        <v>1375</v>
      </c>
      <c r="G1502" s="8">
        <v>71.06</v>
      </c>
      <c r="H1502" s="8">
        <v>7.53</v>
      </c>
      <c r="I1502" s="8">
        <v>1.0076000000000001</v>
      </c>
      <c r="J1502" s="8">
        <v>2.2113999999999998</v>
      </c>
      <c r="K1502" s="8" t="s">
        <v>1395</v>
      </c>
      <c r="L1502" s="8">
        <v>768</v>
      </c>
      <c r="M1502" s="8" t="s">
        <v>1426</v>
      </c>
      <c r="N1502" s="8" t="str">
        <f t="shared" si="23"/>
        <v>Under Review</v>
      </c>
      <c r="O1502" s="89" t="s">
        <v>2108</v>
      </c>
      <c r="P1502" s="89" t="s">
        <v>2108</v>
      </c>
      <c r="Q1502" s="8"/>
      <c r="R1502" s="8">
        <v>36</v>
      </c>
      <c r="S1502" s="8">
        <v>39.58</v>
      </c>
      <c r="T1502" s="2"/>
      <c r="U1502" s="12"/>
      <c r="V1502" s="4"/>
    </row>
    <row r="1503" spans="1:22">
      <c r="A1503" s="9" t="s">
        <v>3672</v>
      </c>
      <c r="B1503" s="9" t="s">
        <v>905</v>
      </c>
      <c r="C1503" s="9" t="s">
        <v>24</v>
      </c>
      <c r="D1503" s="9" t="s">
        <v>10</v>
      </c>
      <c r="E1503" s="9" t="s">
        <v>1389</v>
      </c>
      <c r="F1503" s="9" t="s">
        <v>1390</v>
      </c>
      <c r="G1503" s="9">
        <v>35.020000000000003</v>
      </c>
      <c r="H1503" s="9">
        <v>16.68</v>
      </c>
      <c r="I1503" s="9">
        <v>0.19239999999999999</v>
      </c>
      <c r="J1503" s="9">
        <v>0.60160000000000002</v>
      </c>
      <c r="K1503" s="9" t="s">
        <v>1412</v>
      </c>
      <c r="L1503" s="9">
        <v>830</v>
      </c>
      <c r="M1503" s="9" t="s">
        <v>1426</v>
      </c>
      <c r="N1503" s="8" t="str">
        <f t="shared" si="23"/>
        <v>Under Review</v>
      </c>
      <c r="O1503" s="90" t="s">
        <v>2218</v>
      </c>
      <c r="P1503" s="90" t="s">
        <v>2218</v>
      </c>
      <c r="Q1503" s="9"/>
      <c r="R1503" s="9">
        <v>120</v>
      </c>
      <c r="S1503" s="9">
        <v>29.87</v>
      </c>
      <c r="T1503" s="3"/>
      <c r="U1503" s="13"/>
      <c r="V1503" s="4"/>
    </row>
    <row r="1504" spans="1:22">
      <c r="A1504" s="8" t="s">
        <v>3673</v>
      </c>
      <c r="B1504" s="8" t="s">
        <v>747</v>
      </c>
      <c r="C1504" s="8" t="s">
        <v>28</v>
      </c>
      <c r="D1504" s="8" t="s">
        <v>1360</v>
      </c>
      <c r="E1504" s="8" t="s">
        <v>1380</v>
      </c>
      <c r="F1504" s="8" t="s">
        <v>1384</v>
      </c>
      <c r="G1504" s="8">
        <v>96.22</v>
      </c>
      <c r="H1504" s="8">
        <v>15.91</v>
      </c>
      <c r="I1504" s="8">
        <v>1.232</v>
      </c>
      <c r="J1504" s="8">
        <v>8.7260000000000009</v>
      </c>
      <c r="K1504" s="8" t="s">
        <v>1412</v>
      </c>
      <c r="L1504" s="8">
        <v>635</v>
      </c>
      <c r="M1504" s="8" t="s">
        <v>1426</v>
      </c>
      <c r="N1504" s="8" t="str">
        <f t="shared" si="23"/>
        <v>Under Review</v>
      </c>
      <c r="O1504" s="89" t="s">
        <v>1621</v>
      </c>
      <c r="P1504" s="89" t="s">
        <v>1621</v>
      </c>
      <c r="Q1504" s="8"/>
      <c r="R1504" s="8">
        <v>12</v>
      </c>
      <c r="S1504" s="8">
        <v>88.39</v>
      </c>
      <c r="T1504" s="2"/>
      <c r="U1504" s="12"/>
      <c r="V1504" s="4"/>
    </row>
    <row r="1505" spans="1:22">
      <c r="A1505" s="9" t="s">
        <v>3674</v>
      </c>
      <c r="B1505" s="9" t="s">
        <v>71</v>
      </c>
      <c r="C1505" s="9" t="s">
        <v>28</v>
      </c>
      <c r="D1505" s="9" t="s">
        <v>1360</v>
      </c>
      <c r="E1505" s="9" t="s">
        <v>1400</v>
      </c>
      <c r="F1505" s="9" t="s">
        <v>1375</v>
      </c>
      <c r="G1505" s="9">
        <v>76.25</v>
      </c>
      <c r="H1505" s="9">
        <v>8.9499999999999993</v>
      </c>
      <c r="I1505" s="9">
        <v>0.7621</v>
      </c>
      <c r="J1505" s="9">
        <v>6.6664000000000003</v>
      </c>
      <c r="K1505" s="9" t="s">
        <v>1376</v>
      </c>
      <c r="L1505" s="9">
        <v>711</v>
      </c>
      <c r="M1505" s="9" t="s">
        <v>1403</v>
      </c>
      <c r="N1505" s="8" t="str">
        <f t="shared" si="23"/>
        <v>Approved</v>
      </c>
      <c r="O1505" s="90" t="s">
        <v>1457</v>
      </c>
      <c r="P1505" s="90" t="s">
        <v>1457</v>
      </c>
      <c r="Q1505" s="9" t="s">
        <v>1738</v>
      </c>
      <c r="R1505" s="9">
        <v>12</v>
      </c>
      <c r="S1505" s="9">
        <v>41.98</v>
      </c>
      <c r="T1505" s="3"/>
      <c r="U1505" s="13"/>
      <c r="V1505" s="4"/>
    </row>
    <row r="1506" spans="1:22">
      <c r="A1506" s="8" t="s">
        <v>3675</v>
      </c>
      <c r="B1506" s="8" t="s">
        <v>113</v>
      </c>
      <c r="C1506" s="8" t="s">
        <v>16</v>
      </c>
      <c r="D1506" s="8" t="s">
        <v>10</v>
      </c>
      <c r="E1506" s="8" t="s">
        <v>1389</v>
      </c>
      <c r="F1506" s="8" t="s">
        <v>1390</v>
      </c>
      <c r="G1506" s="8">
        <v>59.42</v>
      </c>
      <c r="H1506" s="8">
        <v>8.85</v>
      </c>
      <c r="I1506" s="8">
        <v>1.0883</v>
      </c>
      <c r="J1506" s="8">
        <v>0.59740000000000004</v>
      </c>
      <c r="K1506" s="8" t="s">
        <v>1385</v>
      </c>
      <c r="L1506" s="8">
        <v>588</v>
      </c>
      <c r="M1506" s="8" t="s">
        <v>1396</v>
      </c>
      <c r="N1506" s="8" t="str">
        <f t="shared" si="23"/>
        <v>Approved</v>
      </c>
      <c r="O1506" s="89" t="s">
        <v>3676</v>
      </c>
      <c r="P1506" s="89" t="s">
        <v>3676</v>
      </c>
      <c r="Q1506" s="8" t="s">
        <v>2225</v>
      </c>
      <c r="R1506" s="8">
        <v>180</v>
      </c>
      <c r="S1506" s="8">
        <v>0</v>
      </c>
      <c r="T1506" s="2"/>
      <c r="U1506" s="12"/>
      <c r="V1506" s="4"/>
    </row>
    <row r="1507" spans="1:22">
      <c r="A1507" s="9" t="s">
        <v>3677</v>
      </c>
      <c r="B1507" s="9" t="s">
        <v>380</v>
      </c>
      <c r="C1507" s="9" t="s">
        <v>41</v>
      </c>
      <c r="D1507" s="9" t="s">
        <v>23</v>
      </c>
      <c r="E1507" s="9" t="s">
        <v>1374</v>
      </c>
      <c r="F1507" s="9" t="s">
        <v>1384</v>
      </c>
      <c r="G1507" s="9">
        <v>54.45</v>
      </c>
      <c r="H1507" s="9">
        <v>13.27</v>
      </c>
      <c r="I1507" s="9">
        <v>0.66759999999999997</v>
      </c>
      <c r="J1507" s="9">
        <v>0.64839999999999998</v>
      </c>
      <c r="K1507" s="9" t="s">
        <v>1376</v>
      </c>
      <c r="L1507" s="9">
        <v>755</v>
      </c>
      <c r="M1507" s="9" t="s">
        <v>1386</v>
      </c>
      <c r="N1507" s="8" t="str">
        <f t="shared" si="23"/>
        <v>Rejected</v>
      </c>
      <c r="O1507" s="90" t="s">
        <v>3322</v>
      </c>
      <c r="P1507" s="90" t="s">
        <v>3322</v>
      </c>
      <c r="Q1507" s="9"/>
      <c r="R1507" s="9">
        <v>240</v>
      </c>
      <c r="S1507" s="9">
        <v>17.09</v>
      </c>
      <c r="T1507" s="3"/>
      <c r="U1507" s="13"/>
      <c r="V1507" s="4"/>
    </row>
    <row r="1508" spans="1:22">
      <c r="A1508" s="8" t="s">
        <v>3678</v>
      </c>
      <c r="B1508" s="8" t="s">
        <v>593</v>
      </c>
      <c r="C1508" s="8" t="s">
        <v>32</v>
      </c>
      <c r="D1508" s="8" t="s">
        <v>1360</v>
      </c>
      <c r="E1508" s="8" t="s">
        <v>1411</v>
      </c>
      <c r="F1508" s="8" t="s">
        <v>1384</v>
      </c>
      <c r="G1508" s="8">
        <v>47.92</v>
      </c>
      <c r="H1508" s="8">
        <v>11.82</v>
      </c>
      <c r="I1508" s="8">
        <v>0.45550000000000002</v>
      </c>
      <c r="J1508" s="8">
        <v>0.6825</v>
      </c>
      <c r="K1508" s="8" t="s">
        <v>1385</v>
      </c>
      <c r="L1508" s="8">
        <v>713</v>
      </c>
      <c r="M1508" s="8" t="s">
        <v>1386</v>
      </c>
      <c r="N1508" s="8" t="str">
        <f t="shared" si="23"/>
        <v>Rejected</v>
      </c>
      <c r="O1508" s="89" t="s">
        <v>3451</v>
      </c>
      <c r="P1508" s="89" t="s">
        <v>3451</v>
      </c>
      <c r="Q1508" s="8"/>
      <c r="R1508" s="8">
        <v>120</v>
      </c>
      <c r="S1508" s="8">
        <v>0</v>
      </c>
      <c r="T1508" s="2"/>
      <c r="U1508" s="12"/>
      <c r="V1508" s="4"/>
    </row>
    <row r="1509" spans="1:22">
      <c r="A1509" s="9" t="s">
        <v>3679</v>
      </c>
      <c r="B1509" s="9" t="s">
        <v>784</v>
      </c>
      <c r="C1509" s="9" t="s">
        <v>7</v>
      </c>
      <c r="D1509" s="9" t="s">
        <v>44</v>
      </c>
      <c r="E1509" s="9" t="s">
        <v>1380</v>
      </c>
      <c r="F1509" s="9" t="s">
        <v>1384</v>
      </c>
      <c r="G1509" s="9">
        <v>33.090000000000003</v>
      </c>
      <c r="H1509" s="9">
        <v>9.4700000000000006</v>
      </c>
      <c r="I1509" s="9">
        <v>0.40749999999999997</v>
      </c>
      <c r="J1509" s="9">
        <v>0.5403</v>
      </c>
      <c r="K1509" s="9" t="s">
        <v>1385</v>
      </c>
      <c r="L1509" s="9">
        <v>662</v>
      </c>
      <c r="M1509" s="9" t="s">
        <v>1386</v>
      </c>
      <c r="N1509" s="8" t="str">
        <f t="shared" si="23"/>
        <v>Rejected</v>
      </c>
      <c r="O1509" s="90" t="s">
        <v>3680</v>
      </c>
      <c r="P1509" s="90" t="s">
        <v>3680</v>
      </c>
      <c r="Q1509" s="9"/>
      <c r="R1509" s="9">
        <v>84</v>
      </c>
      <c r="S1509" s="9">
        <v>0</v>
      </c>
      <c r="T1509" s="3"/>
      <c r="U1509" s="13"/>
      <c r="V1509" s="4"/>
    </row>
    <row r="1510" spans="1:22">
      <c r="A1510" s="8" t="s">
        <v>3681</v>
      </c>
      <c r="B1510" s="8" t="s">
        <v>1030</v>
      </c>
      <c r="C1510" s="8" t="s">
        <v>7</v>
      </c>
      <c r="D1510" s="8" t="s">
        <v>10</v>
      </c>
      <c r="E1510" s="8" t="s">
        <v>1374</v>
      </c>
      <c r="F1510" s="8" t="s">
        <v>1375</v>
      </c>
      <c r="G1510" s="8">
        <v>36.72</v>
      </c>
      <c r="H1510" s="8">
        <v>10.49</v>
      </c>
      <c r="I1510" s="8">
        <v>0.40300000000000002</v>
      </c>
      <c r="J1510" s="8">
        <v>0.3664</v>
      </c>
      <c r="K1510" s="8" t="s">
        <v>1376</v>
      </c>
      <c r="L1510" s="8">
        <v>729</v>
      </c>
      <c r="M1510" s="8" t="s">
        <v>1403</v>
      </c>
      <c r="N1510" s="8" t="str">
        <f t="shared" si="23"/>
        <v>Approved</v>
      </c>
      <c r="O1510" s="89" t="s">
        <v>3217</v>
      </c>
      <c r="P1510" s="89" t="s">
        <v>3217</v>
      </c>
      <c r="Q1510" s="8" t="s">
        <v>1904</v>
      </c>
      <c r="R1510" s="8">
        <v>240</v>
      </c>
      <c r="S1510" s="8">
        <v>30.67</v>
      </c>
      <c r="T1510" s="2"/>
      <c r="U1510" s="12"/>
      <c r="V1510" s="4"/>
    </row>
    <row r="1511" spans="1:22">
      <c r="A1511" s="9" t="s">
        <v>3682</v>
      </c>
      <c r="B1511" s="9" t="s">
        <v>467</v>
      </c>
      <c r="C1511" s="9" t="s">
        <v>32</v>
      </c>
      <c r="D1511" s="9" t="s">
        <v>44</v>
      </c>
      <c r="E1511" s="9" t="s">
        <v>1389</v>
      </c>
      <c r="F1511" s="9" t="s">
        <v>1375</v>
      </c>
      <c r="G1511" s="9">
        <v>32.630000000000003</v>
      </c>
      <c r="H1511" s="9">
        <v>16.079999999999998</v>
      </c>
      <c r="I1511" s="9">
        <v>0.3372</v>
      </c>
      <c r="J1511" s="9">
        <v>0.54820000000000002</v>
      </c>
      <c r="K1511" s="9" t="s">
        <v>1358</v>
      </c>
      <c r="L1511" s="9">
        <v>703</v>
      </c>
      <c r="M1511" s="9" t="s">
        <v>1377</v>
      </c>
      <c r="N1511" s="8" t="str">
        <f t="shared" si="23"/>
        <v>Approved</v>
      </c>
      <c r="O1511" s="90" t="s">
        <v>2014</v>
      </c>
      <c r="P1511" s="90" t="s">
        <v>2014</v>
      </c>
      <c r="Q1511" s="9" t="s">
        <v>236</v>
      </c>
      <c r="R1511" s="9">
        <v>120</v>
      </c>
      <c r="S1511" s="9">
        <v>8</v>
      </c>
      <c r="T1511" s="3"/>
      <c r="U1511" s="13"/>
      <c r="V1511" s="4"/>
    </row>
    <row r="1512" spans="1:22">
      <c r="A1512" s="8" t="s">
        <v>3683</v>
      </c>
      <c r="B1512" s="8" t="s">
        <v>640</v>
      </c>
      <c r="C1512" s="8" t="s">
        <v>7</v>
      </c>
      <c r="D1512" s="8" t="s">
        <v>44</v>
      </c>
      <c r="E1512" s="8" t="s">
        <v>1411</v>
      </c>
      <c r="F1512" s="8" t="s">
        <v>1375</v>
      </c>
      <c r="G1512" s="8">
        <v>29.94</v>
      </c>
      <c r="H1512" s="8">
        <v>17.829999999999998</v>
      </c>
      <c r="I1512" s="8">
        <v>0.2344</v>
      </c>
      <c r="J1512" s="8">
        <v>2.7425000000000002</v>
      </c>
      <c r="K1512" s="8" t="s">
        <v>1358</v>
      </c>
      <c r="L1512" s="8">
        <v>854</v>
      </c>
      <c r="M1512" s="8" t="s">
        <v>1426</v>
      </c>
      <c r="N1512" s="8" t="str">
        <f t="shared" si="23"/>
        <v>Under Review</v>
      </c>
      <c r="O1512" s="89" t="s">
        <v>1745</v>
      </c>
      <c r="P1512" s="89" t="s">
        <v>1745</v>
      </c>
      <c r="Q1512" s="8"/>
      <c r="R1512" s="8">
        <v>12</v>
      </c>
      <c r="S1512" s="8">
        <v>27.23</v>
      </c>
      <c r="T1512" s="2"/>
      <c r="U1512" s="12"/>
      <c r="V1512" s="4"/>
    </row>
    <row r="1513" spans="1:22">
      <c r="A1513" s="9" t="s">
        <v>3684</v>
      </c>
      <c r="B1513" s="9" t="s">
        <v>849</v>
      </c>
      <c r="C1513" s="9" t="s">
        <v>20</v>
      </c>
      <c r="D1513" s="9" t="s">
        <v>44</v>
      </c>
      <c r="E1513" s="9" t="s">
        <v>1411</v>
      </c>
      <c r="F1513" s="9" t="s">
        <v>1390</v>
      </c>
      <c r="G1513" s="9">
        <v>64.78</v>
      </c>
      <c r="H1513" s="9">
        <v>16.25</v>
      </c>
      <c r="I1513" s="9">
        <v>1.1638999999999999</v>
      </c>
      <c r="J1513" s="9">
        <v>1.2959000000000001</v>
      </c>
      <c r="K1513" s="9" t="s">
        <v>1376</v>
      </c>
      <c r="L1513" s="9">
        <v>578</v>
      </c>
      <c r="M1513" s="9" t="s">
        <v>1403</v>
      </c>
      <c r="N1513" s="8" t="str">
        <f t="shared" si="23"/>
        <v>Approved</v>
      </c>
      <c r="O1513" s="90" t="s">
        <v>2115</v>
      </c>
      <c r="P1513" s="90" t="s">
        <v>2115</v>
      </c>
      <c r="Q1513" s="9" t="s">
        <v>734</v>
      </c>
      <c r="R1513" s="9">
        <v>84</v>
      </c>
      <c r="S1513" s="9">
        <v>13.89</v>
      </c>
      <c r="T1513" s="3"/>
      <c r="U1513" s="13"/>
      <c r="V1513" s="4"/>
    </row>
    <row r="1514" spans="1:22">
      <c r="A1514" s="8" t="s">
        <v>3685</v>
      </c>
      <c r="B1514" s="8" t="s">
        <v>983</v>
      </c>
      <c r="C1514" s="8" t="s">
        <v>38</v>
      </c>
      <c r="D1514" s="8" t="s">
        <v>31</v>
      </c>
      <c r="E1514" s="8" t="s">
        <v>1411</v>
      </c>
      <c r="F1514" s="8" t="s">
        <v>1390</v>
      </c>
      <c r="G1514" s="8">
        <v>10.87</v>
      </c>
      <c r="H1514" s="8">
        <v>7.58</v>
      </c>
      <c r="I1514" s="8">
        <v>0.1139</v>
      </c>
      <c r="J1514" s="8">
        <v>0.48949999999999999</v>
      </c>
      <c r="K1514" s="8" t="s">
        <v>1358</v>
      </c>
      <c r="L1514" s="8">
        <v>604</v>
      </c>
      <c r="M1514" s="8" t="s">
        <v>1377</v>
      </c>
      <c r="N1514" s="8" t="str">
        <f t="shared" si="23"/>
        <v>Approved</v>
      </c>
      <c r="O1514" s="89" t="s">
        <v>587</v>
      </c>
      <c r="P1514" s="89" t="s">
        <v>587</v>
      </c>
      <c r="Q1514" s="8" t="s">
        <v>2195</v>
      </c>
      <c r="R1514" s="8">
        <v>24</v>
      </c>
      <c r="S1514" s="8">
        <v>10.15</v>
      </c>
      <c r="T1514" s="2"/>
      <c r="U1514" s="12"/>
      <c r="V1514" s="4"/>
    </row>
    <row r="1515" spans="1:22">
      <c r="A1515" s="9" t="s">
        <v>3686</v>
      </c>
      <c r="B1515" s="9" t="s">
        <v>113</v>
      </c>
      <c r="C1515" s="9" t="s">
        <v>41</v>
      </c>
      <c r="D1515" s="9" t="s">
        <v>1360</v>
      </c>
      <c r="E1515" s="9" t="s">
        <v>1408</v>
      </c>
      <c r="F1515" s="9" t="s">
        <v>1384</v>
      </c>
      <c r="G1515" s="9">
        <v>57.57</v>
      </c>
      <c r="H1515" s="9">
        <v>16.829999999999998</v>
      </c>
      <c r="I1515" s="9">
        <v>0.42149999999999999</v>
      </c>
      <c r="J1515" s="9">
        <v>1.1708000000000001</v>
      </c>
      <c r="K1515" s="9" t="s">
        <v>1395</v>
      </c>
      <c r="L1515" s="9">
        <v>588</v>
      </c>
      <c r="M1515" s="9" t="s">
        <v>1386</v>
      </c>
      <c r="N1515" s="8" t="str">
        <f t="shared" si="23"/>
        <v>Rejected</v>
      </c>
      <c r="O1515" s="90" t="s">
        <v>439</v>
      </c>
      <c r="P1515" s="90" t="s">
        <v>439</v>
      </c>
      <c r="Q1515" s="9"/>
      <c r="R1515" s="9">
        <v>84</v>
      </c>
      <c r="S1515" s="9">
        <v>40.26</v>
      </c>
      <c r="T1515" s="3"/>
      <c r="U1515" s="13"/>
      <c r="V1515" s="4"/>
    </row>
    <row r="1516" spans="1:22">
      <c r="A1516" s="8" t="s">
        <v>3687</v>
      </c>
      <c r="B1516" s="8" t="s">
        <v>61</v>
      </c>
      <c r="C1516" s="8" t="s">
        <v>24</v>
      </c>
      <c r="D1516" s="8" t="s">
        <v>23</v>
      </c>
      <c r="E1516" s="8" t="s">
        <v>1374</v>
      </c>
      <c r="F1516" s="8" t="s">
        <v>1384</v>
      </c>
      <c r="G1516" s="8">
        <v>75.64</v>
      </c>
      <c r="H1516" s="8">
        <v>13.06</v>
      </c>
      <c r="I1516" s="8">
        <v>1.0515000000000001</v>
      </c>
      <c r="J1516" s="8">
        <v>3.5981999999999998</v>
      </c>
      <c r="K1516" s="8" t="s">
        <v>1412</v>
      </c>
      <c r="L1516" s="8">
        <v>657</v>
      </c>
      <c r="M1516" s="8" t="s">
        <v>1403</v>
      </c>
      <c r="N1516" s="8" t="str">
        <f t="shared" si="23"/>
        <v>Approved</v>
      </c>
      <c r="O1516" s="89" t="s">
        <v>1852</v>
      </c>
      <c r="P1516" s="89" t="s">
        <v>1852</v>
      </c>
      <c r="Q1516" s="8" t="s">
        <v>726</v>
      </c>
      <c r="R1516" s="8">
        <v>24</v>
      </c>
      <c r="S1516" s="8">
        <v>28.31</v>
      </c>
      <c r="T1516" s="2"/>
      <c r="U1516" s="12"/>
      <c r="V1516" s="4"/>
    </row>
    <row r="1517" spans="1:22">
      <c r="A1517" s="9" t="s">
        <v>3688</v>
      </c>
      <c r="B1517" s="9" t="s">
        <v>386</v>
      </c>
      <c r="C1517" s="9" t="s">
        <v>41</v>
      </c>
      <c r="D1517" s="9" t="s">
        <v>44</v>
      </c>
      <c r="E1517" s="9" t="s">
        <v>1380</v>
      </c>
      <c r="F1517" s="9" t="s">
        <v>1375</v>
      </c>
      <c r="G1517" s="9">
        <v>60.55</v>
      </c>
      <c r="H1517" s="9">
        <v>17.440000000000001</v>
      </c>
      <c r="I1517" s="9">
        <v>0.72660000000000002</v>
      </c>
      <c r="J1517" s="9">
        <v>0.95079999999999998</v>
      </c>
      <c r="K1517" s="9" t="s">
        <v>1412</v>
      </c>
      <c r="L1517" s="9">
        <v>871</v>
      </c>
      <c r="M1517" s="9" t="s">
        <v>1381</v>
      </c>
      <c r="N1517" s="8" t="str">
        <f t="shared" si="23"/>
        <v xml:space="preserve">Rejected </v>
      </c>
      <c r="O1517" s="90" t="s">
        <v>3689</v>
      </c>
      <c r="P1517" s="90" t="s">
        <v>3689</v>
      </c>
      <c r="Q1517" s="9"/>
      <c r="R1517" s="9">
        <v>180</v>
      </c>
      <c r="S1517" s="9">
        <v>57.26</v>
      </c>
      <c r="T1517" s="3"/>
      <c r="U1517" s="13"/>
      <c r="V1517" s="4"/>
    </row>
    <row r="1518" spans="1:22">
      <c r="A1518" s="8" t="s">
        <v>3690</v>
      </c>
      <c r="B1518" s="8" t="s">
        <v>510</v>
      </c>
      <c r="C1518" s="8" t="s">
        <v>38</v>
      </c>
      <c r="D1518" s="8" t="s">
        <v>44</v>
      </c>
      <c r="E1518" s="8" t="s">
        <v>1389</v>
      </c>
      <c r="F1518" s="8" t="s">
        <v>1390</v>
      </c>
      <c r="G1518" s="8">
        <v>41.79</v>
      </c>
      <c r="H1518" s="8">
        <v>11.3</v>
      </c>
      <c r="I1518" s="8">
        <v>0.25890000000000002</v>
      </c>
      <c r="J1518" s="8">
        <v>0.43990000000000001</v>
      </c>
      <c r="K1518" s="8" t="s">
        <v>1395</v>
      </c>
      <c r="L1518" s="8">
        <v>606</v>
      </c>
      <c r="M1518" s="8" t="s">
        <v>1381</v>
      </c>
      <c r="N1518" s="8" t="str">
        <f t="shared" si="23"/>
        <v xml:space="preserve">Rejected </v>
      </c>
      <c r="O1518" s="89" t="s">
        <v>2359</v>
      </c>
      <c r="P1518" s="89" t="s">
        <v>2359</v>
      </c>
      <c r="Q1518" s="8"/>
      <c r="R1518" s="8">
        <v>240</v>
      </c>
      <c r="S1518" s="8">
        <v>10.5</v>
      </c>
      <c r="T1518" s="2"/>
      <c r="U1518" s="12"/>
      <c r="V1518" s="4"/>
    </row>
    <row r="1519" spans="1:22">
      <c r="A1519" s="9" t="s">
        <v>3691</v>
      </c>
      <c r="B1519" s="9" t="s">
        <v>1344</v>
      </c>
      <c r="C1519" s="9" t="s">
        <v>35</v>
      </c>
      <c r="D1519" s="9" t="s">
        <v>44</v>
      </c>
      <c r="E1519" s="9" t="s">
        <v>1389</v>
      </c>
      <c r="F1519" s="9" t="s">
        <v>1390</v>
      </c>
      <c r="G1519" s="9">
        <v>43.99</v>
      </c>
      <c r="H1519" s="9">
        <v>12.78</v>
      </c>
      <c r="I1519" s="9">
        <v>0.80189999999999995</v>
      </c>
      <c r="J1519" s="9">
        <v>0.996</v>
      </c>
      <c r="K1519" s="9" t="s">
        <v>1412</v>
      </c>
      <c r="L1519" s="9">
        <v>602</v>
      </c>
      <c r="M1519" s="9" t="s">
        <v>1386</v>
      </c>
      <c r="N1519" s="8" t="str">
        <f t="shared" si="23"/>
        <v>Rejected</v>
      </c>
      <c r="O1519" s="90" t="s">
        <v>2770</v>
      </c>
      <c r="P1519" s="90" t="s">
        <v>2770</v>
      </c>
      <c r="Q1519" s="9"/>
      <c r="R1519" s="9">
        <v>60</v>
      </c>
      <c r="S1519" s="9">
        <v>11.79</v>
      </c>
      <c r="T1519" s="3"/>
      <c r="U1519" s="13"/>
      <c r="V1519" s="4"/>
    </row>
    <row r="1520" spans="1:22">
      <c r="A1520" s="8" t="s">
        <v>3692</v>
      </c>
      <c r="B1520" s="8" t="s">
        <v>934</v>
      </c>
      <c r="C1520" s="8" t="s">
        <v>35</v>
      </c>
      <c r="D1520" s="8" t="s">
        <v>23</v>
      </c>
      <c r="E1520" s="8" t="s">
        <v>1400</v>
      </c>
      <c r="F1520" s="8" t="s">
        <v>1384</v>
      </c>
      <c r="G1520" s="8">
        <v>60.76</v>
      </c>
      <c r="H1520" s="8">
        <v>11.48</v>
      </c>
      <c r="I1520" s="8">
        <v>0.40429999999999999</v>
      </c>
      <c r="J1520" s="8">
        <v>0.85360000000000003</v>
      </c>
      <c r="K1520" s="8" t="s">
        <v>1412</v>
      </c>
      <c r="L1520" s="8">
        <v>874</v>
      </c>
      <c r="M1520" s="8" t="s">
        <v>1386</v>
      </c>
      <c r="N1520" s="8" t="str">
        <f t="shared" si="23"/>
        <v>Rejected</v>
      </c>
      <c r="O1520" s="89" t="s">
        <v>1321</v>
      </c>
      <c r="P1520" s="89" t="s">
        <v>1321</v>
      </c>
      <c r="Q1520" s="8"/>
      <c r="R1520" s="8">
        <v>120</v>
      </c>
      <c r="S1520" s="8">
        <v>50.83</v>
      </c>
      <c r="T1520" s="2"/>
      <c r="U1520" s="12"/>
      <c r="V1520" s="4"/>
    </row>
    <row r="1521" spans="1:22">
      <c r="A1521" s="9" t="s">
        <v>3693</v>
      </c>
      <c r="B1521" s="9" t="s">
        <v>924</v>
      </c>
      <c r="C1521" s="9" t="s">
        <v>41</v>
      </c>
      <c r="D1521" s="9" t="s">
        <v>10</v>
      </c>
      <c r="E1521" s="9" t="s">
        <v>1389</v>
      </c>
      <c r="F1521" s="9" t="s">
        <v>1375</v>
      </c>
      <c r="G1521" s="9">
        <v>92.88</v>
      </c>
      <c r="H1521" s="9">
        <v>14.55</v>
      </c>
      <c r="I1521" s="9">
        <v>0.6391</v>
      </c>
      <c r="J1521" s="9">
        <v>1.2714000000000001</v>
      </c>
      <c r="K1521" s="9" t="s">
        <v>1358</v>
      </c>
      <c r="L1521" s="9">
        <v>588</v>
      </c>
      <c r="M1521" s="9" t="s">
        <v>1377</v>
      </c>
      <c r="N1521" s="8" t="str">
        <f t="shared" si="23"/>
        <v>Approved</v>
      </c>
      <c r="O1521" s="90" t="s">
        <v>2819</v>
      </c>
      <c r="P1521" s="90" t="s">
        <v>2819</v>
      </c>
      <c r="Q1521" s="9" t="s">
        <v>3201</v>
      </c>
      <c r="R1521" s="9">
        <v>180</v>
      </c>
      <c r="S1521" s="9">
        <v>11.7</v>
      </c>
      <c r="T1521" s="3"/>
      <c r="U1521" s="13"/>
      <c r="V1521" s="4"/>
    </row>
    <row r="1522" spans="1:22">
      <c r="A1522" s="8" t="s">
        <v>3694</v>
      </c>
      <c r="B1522" s="8" t="s">
        <v>907</v>
      </c>
      <c r="C1522" s="8" t="s">
        <v>12</v>
      </c>
      <c r="D1522" s="8" t="s">
        <v>44</v>
      </c>
      <c r="E1522" s="8" t="s">
        <v>1374</v>
      </c>
      <c r="F1522" s="8" t="s">
        <v>1375</v>
      </c>
      <c r="G1522" s="8">
        <v>48.81</v>
      </c>
      <c r="H1522" s="8">
        <v>8.9</v>
      </c>
      <c r="I1522" s="8">
        <v>0.88759999999999994</v>
      </c>
      <c r="J1522" s="8">
        <v>0.61570000000000003</v>
      </c>
      <c r="K1522" s="8" t="s">
        <v>1376</v>
      </c>
      <c r="L1522" s="8">
        <v>596</v>
      </c>
      <c r="M1522" s="8" t="s">
        <v>1381</v>
      </c>
      <c r="N1522" s="8" t="str">
        <f t="shared" si="23"/>
        <v xml:space="preserve">Rejected </v>
      </c>
      <c r="O1522" s="89" t="s">
        <v>3432</v>
      </c>
      <c r="P1522" s="89" t="s">
        <v>3432</v>
      </c>
      <c r="Q1522" s="8"/>
      <c r="R1522" s="8">
        <v>120</v>
      </c>
      <c r="S1522" s="8">
        <v>10.1</v>
      </c>
      <c r="T1522" s="2"/>
      <c r="U1522" s="12"/>
      <c r="V1522" s="4"/>
    </row>
    <row r="1523" spans="1:22">
      <c r="A1523" s="9" t="s">
        <v>3695</v>
      </c>
      <c r="B1523" s="9" t="s">
        <v>119</v>
      </c>
      <c r="C1523" s="9" t="s">
        <v>20</v>
      </c>
      <c r="D1523" s="9" t="s">
        <v>44</v>
      </c>
      <c r="E1523" s="9" t="s">
        <v>1411</v>
      </c>
      <c r="F1523" s="9" t="s">
        <v>1384</v>
      </c>
      <c r="G1523" s="9">
        <v>6.25</v>
      </c>
      <c r="H1523" s="9">
        <v>15.4</v>
      </c>
      <c r="I1523" s="9">
        <v>5.6399999999999999E-2</v>
      </c>
      <c r="J1523" s="9">
        <v>0.56530000000000002</v>
      </c>
      <c r="K1523" s="9" t="s">
        <v>1385</v>
      </c>
      <c r="L1523" s="9">
        <v>579</v>
      </c>
      <c r="M1523" s="9" t="s">
        <v>1381</v>
      </c>
      <c r="N1523" s="8" t="str">
        <f t="shared" si="23"/>
        <v xml:space="preserve">Rejected </v>
      </c>
      <c r="O1523" s="90" t="s">
        <v>129</v>
      </c>
      <c r="P1523" s="90" t="s">
        <v>129</v>
      </c>
      <c r="Q1523" s="9"/>
      <c r="R1523" s="9">
        <v>12</v>
      </c>
      <c r="S1523" s="9">
        <v>0</v>
      </c>
      <c r="T1523" s="3"/>
      <c r="U1523" s="13"/>
      <c r="V1523" s="4"/>
    </row>
    <row r="1524" spans="1:22">
      <c r="A1524" s="8" t="s">
        <v>3696</v>
      </c>
      <c r="B1524" s="8" t="s">
        <v>1320</v>
      </c>
      <c r="C1524" s="8" t="s">
        <v>12</v>
      </c>
      <c r="D1524" s="8" t="s">
        <v>44</v>
      </c>
      <c r="E1524" s="8" t="s">
        <v>1389</v>
      </c>
      <c r="F1524" s="8" t="s">
        <v>1384</v>
      </c>
      <c r="G1524" s="8">
        <v>40.200000000000003</v>
      </c>
      <c r="H1524" s="8">
        <v>10.34</v>
      </c>
      <c r="I1524" s="8">
        <v>0.77990000000000004</v>
      </c>
      <c r="J1524" s="8">
        <v>0.67449999999999999</v>
      </c>
      <c r="K1524" s="8" t="s">
        <v>1376</v>
      </c>
      <c r="L1524" s="8">
        <v>692</v>
      </c>
      <c r="M1524" s="8" t="s">
        <v>1403</v>
      </c>
      <c r="N1524" s="8" t="str">
        <f t="shared" si="23"/>
        <v>Approved</v>
      </c>
      <c r="O1524" s="89" t="s">
        <v>1490</v>
      </c>
      <c r="P1524" s="89" t="s">
        <v>1490</v>
      </c>
      <c r="Q1524" s="8" t="s">
        <v>1508</v>
      </c>
      <c r="R1524" s="8">
        <v>84</v>
      </c>
      <c r="S1524" s="8">
        <v>4.41</v>
      </c>
      <c r="T1524" s="2"/>
      <c r="U1524" s="12"/>
      <c r="V1524" s="4"/>
    </row>
    <row r="1525" spans="1:22">
      <c r="A1525" s="9" t="s">
        <v>3697</v>
      </c>
      <c r="B1525" s="9" t="s">
        <v>1290</v>
      </c>
      <c r="C1525" s="9" t="s">
        <v>41</v>
      </c>
      <c r="D1525" s="9" t="s">
        <v>1360</v>
      </c>
      <c r="E1525" s="9" t="s">
        <v>1389</v>
      </c>
      <c r="F1525" s="9" t="s">
        <v>1375</v>
      </c>
      <c r="G1525" s="9">
        <v>61.47</v>
      </c>
      <c r="H1525" s="9">
        <v>10.5</v>
      </c>
      <c r="I1525" s="9">
        <v>1.046</v>
      </c>
      <c r="J1525" s="9">
        <v>1.9979</v>
      </c>
      <c r="K1525" s="9" t="s">
        <v>1395</v>
      </c>
      <c r="L1525" s="9">
        <v>843</v>
      </c>
      <c r="M1525" s="9" t="s">
        <v>1403</v>
      </c>
      <c r="N1525" s="8" t="str">
        <f t="shared" si="23"/>
        <v>Approved</v>
      </c>
      <c r="O1525" s="90" t="s">
        <v>3698</v>
      </c>
      <c r="P1525" s="90" t="s">
        <v>3698</v>
      </c>
      <c r="Q1525" s="9" t="s">
        <v>2328</v>
      </c>
      <c r="R1525" s="9">
        <v>36</v>
      </c>
      <c r="S1525" s="9">
        <v>47.63</v>
      </c>
      <c r="T1525" s="3"/>
      <c r="U1525" s="13"/>
      <c r="V1525" s="4"/>
    </row>
    <row r="1526" spans="1:22">
      <c r="A1526" s="8" t="s">
        <v>3699</v>
      </c>
      <c r="B1526" s="8" t="s">
        <v>926</v>
      </c>
      <c r="C1526" s="8" t="s">
        <v>32</v>
      </c>
      <c r="D1526" s="8" t="s">
        <v>44</v>
      </c>
      <c r="E1526" s="8" t="s">
        <v>1374</v>
      </c>
      <c r="F1526" s="8" t="s">
        <v>1375</v>
      </c>
      <c r="G1526" s="8">
        <v>78.959999999999994</v>
      </c>
      <c r="H1526" s="8">
        <v>8.41</v>
      </c>
      <c r="I1526" s="8">
        <v>0.81279999999999997</v>
      </c>
      <c r="J1526" s="8">
        <v>6.8836000000000004</v>
      </c>
      <c r="K1526" s="8" t="s">
        <v>1395</v>
      </c>
      <c r="L1526" s="8">
        <v>777</v>
      </c>
      <c r="M1526" s="8" t="s">
        <v>1386</v>
      </c>
      <c r="N1526" s="8" t="str">
        <f t="shared" si="23"/>
        <v>Rejected</v>
      </c>
      <c r="O1526" s="89" t="s">
        <v>2940</v>
      </c>
      <c r="P1526" s="89" t="s">
        <v>2940</v>
      </c>
      <c r="Q1526" s="8"/>
      <c r="R1526" s="8">
        <v>12</v>
      </c>
      <c r="S1526" s="8">
        <v>59.52</v>
      </c>
      <c r="T1526" s="2"/>
      <c r="U1526" s="12"/>
      <c r="V1526" s="4"/>
    </row>
    <row r="1527" spans="1:22">
      <c r="A1527" s="9" t="s">
        <v>3700</v>
      </c>
      <c r="B1527" s="9" t="s">
        <v>1062</v>
      </c>
      <c r="C1527" s="9" t="s">
        <v>20</v>
      </c>
      <c r="D1527" s="9" t="s">
        <v>44</v>
      </c>
      <c r="E1527" s="9" t="s">
        <v>1408</v>
      </c>
      <c r="F1527" s="9" t="s">
        <v>1384</v>
      </c>
      <c r="G1527" s="9">
        <v>5.23</v>
      </c>
      <c r="H1527" s="9">
        <v>14.16</v>
      </c>
      <c r="I1527" s="9">
        <v>2.7400000000000001E-2</v>
      </c>
      <c r="J1527" s="9">
        <v>0.47</v>
      </c>
      <c r="K1527" s="9" t="s">
        <v>1385</v>
      </c>
      <c r="L1527" s="9">
        <v>725</v>
      </c>
      <c r="M1527" s="9" t="s">
        <v>1377</v>
      </c>
      <c r="N1527" s="8" t="str">
        <f t="shared" si="23"/>
        <v>Approved</v>
      </c>
      <c r="O1527" s="90" t="s">
        <v>3623</v>
      </c>
      <c r="P1527" s="90" t="s">
        <v>3623</v>
      </c>
      <c r="Q1527" s="9" t="s">
        <v>560</v>
      </c>
      <c r="R1527" s="9">
        <v>12</v>
      </c>
      <c r="S1527" s="9">
        <v>0</v>
      </c>
      <c r="T1527" s="3"/>
      <c r="U1527" s="13"/>
      <c r="V1527" s="4"/>
    </row>
    <row r="1528" spans="1:22">
      <c r="A1528" s="8" t="s">
        <v>3701</v>
      </c>
      <c r="B1528" s="8" t="s">
        <v>1196</v>
      </c>
      <c r="C1528" s="8" t="s">
        <v>24</v>
      </c>
      <c r="D1528" s="8" t="s">
        <v>31</v>
      </c>
      <c r="E1528" s="8" t="s">
        <v>1389</v>
      </c>
      <c r="F1528" s="8" t="s">
        <v>1375</v>
      </c>
      <c r="G1528" s="8">
        <v>50.82</v>
      </c>
      <c r="H1528" s="8">
        <v>15.61</v>
      </c>
      <c r="I1528" s="8">
        <v>0.50180000000000002</v>
      </c>
      <c r="J1528" s="8">
        <v>1.2253000000000001</v>
      </c>
      <c r="K1528" s="8" t="s">
        <v>1385</v>
      </c>
      <c r="L1528" s="8">
        <v>594</v>
      </c>
      <c r="M1528" s="8" t="s">
        <v>1381</v>
      </c>
      <c r="N1528" s="8" t="str">
        <f t="shared" si="23"/>
        <v xml:space="preserve">Rejected </v>
      </c>
      <c r="O1528" s="89" t="s">
        <v>1681</v>
      </c>
      <c r="P1528" s="89" t="s">
        <v>1681</v>
      </c>
      <c r="Q1528" s="8"/>
      <c r="R1528" s="8">
        <v>60</v>
      </c>
      <c r="S1528" s="8">
        <v>0</v>
      </c>
      <c r="T1528" s="2"/>
      <c r="U1528" s="12"/>
      <c r="V1528" s="4"/>
    </row>
    <row r="1529" spans="1:22">
      <c r="A1529" s="9" t="s">
        <v>3702</v>
      </c>
      <c r="B1529" s="9" t="s">
        <v>645</v>
      </c>
      <c r="C1529" s="9" t="s">
        <v>41</v>
      </c>
      <c r="D1529" s="9" t="s">
        <v>44</v>
      </c>
      <c r="E1529" s="9" t="s">
        <v>1411</v>
      </c>
      <c r="F1529" s="9" t="s">
        <v>1384</v>
      </c>
      <c r="G1529" s="9">
        <v>72.69</v>
      </c>
      <c r="H1529" s="9">
        <v>15.58</v>
      </c>
      <c r="I1529" s="9">
        <v>0.84630000000000005</v>
      </c>
      <c r="J1529" s="9">
        <v>1.4263999999999999</v>
      </c>
      <c r="K1529" s="9" t="s">
        <v>1412</v>
      </c>
      <c r="L1529" s="9">
        <v>831</v>
      </c>
      <c r="M1529" s="9" t="s">
        <v>1403</v>
      </c>
      <c r="N1529" s="8" t="str">
        <f t="shared" si="23"/>
        <v>Approved</v>
      </c>
      <c r="O1529" s="90" t="s">
        <v>2782</v>
      </c>
      <c r="P1529" s="90" t="s">
        <v>2782</v>
      </c>
      <c r="Q1529" s="9" t="s">
        <v>2654</v>
      </c>
      <c r="R1529" s="9">
        <v>84</v>
      </c>
      <c r="S1529" s="9">
        <v>19.41</v>
      </c>
      <c r="T1529" s="3"/>
      <c r="U1529" s="13"/>
      <c r="V1529" s="4"/>
    </row>
    <row r="1530" spans="1:22">
      <c r="A1530" s="8" t="s">
        <v>3703</v>
      </c>
      <c r="B1530" s="8" t="s">
        <v>642</v>
      </c>
      <c r="C1530" s="8" t="s">
        <v>41</v>
      </c>
      <c r="D1530" s="8" t="s">
        <v>10</v>
      </c>
      <c r="E1530" s="8" t="s">
        <v>1408</v>
      </c>
      <c r="F1530" s="8" t="s">
        <v>1375</v>
      </c>
      <c r="G1530" s="8">
        <v>85.51</v>
      </c>
      <c r="H1530" s="8">
        <v>14.89</v>
      </c>
      <c r="I1530" s="8">
        <v>1.5371999999999999</v>
      </c>
      <c r="J1530" s="8">
        <v>1.6448</v>
      </c>
      <c r="K1530" s="8" t="s">
        <v>1395</v>
      </c>
      <c r="L1530" s="8">
        <v>844</v>
      </c>
      <c r="M1530" s="8" t="s">
        <v>1403</v>
      </c>
      <c r="N1530" s="8" t="str">
        <f t="shared" si="23"/>
        <v>Approved</v>
      </c>
      <c r="O1530" s="89" t="s">
        <v>2665</v>
      </c>
      <c r="P1530" s="89" t="s">
        <v>2665</v>
      </c>
      <c r="Q1530" s="8" t="s">
        <v>2117</v>
      </c>
      <c r="R1530" s="8">
        <v>84</v>
      </c>
      <c r="S1530" s="8">
        <v>58.99</v>
      </c>
      <c r="T1530" s="2"/>
      <c r="U1530" s="12"/>
      <c r="V1530" s="4"/>
    </row>
    <row r="1531" spans="1:22">
      <c r="A1531" s="9" t="s">
        <v>3704</v>
      </c>
      <c r="B1531" s="9" t="s">
        <v>1180</v>
      </c>
      <c r="C1531" s="9" t="s">
        <v>38</v>
      </c>
      <c r="D1531" s="9" t="s">
        <v>10</v>
      </c>
      <c r="E1531" s="9" t="s">
        <v>1389</v>
      </c>
      <c r="F1531" s="9" t="s">
        <v>1384</v>
      </c>
      <c r="G1531" s="9">
        <v>2.95</v>
      </c>
      <c r="H1531" s="9">
        <v>10.55</v>
      </c>
      <c r="I1531" s="9">
        <v>2.5700000000000001E-2</v>
      </c>
      <c r="J1531" s="9">
        <v>7.5600000000000001E-2</v>
      </c>
      <c r="K1531" s="9" t="s">
        <v>1385</v>
      </c>
      <c r="L1531" s="9">
        <v>629</v>
      </c>
      <c r="M1531" s="9" t="s">
        <v>1386</v>
      </c>
      <c r="N1531" s="8" t="str">
        <f t="shared" si="23"/>
        <v>Rejected</v>
      </c>
      <c r="O1531" s="90" t="s">
        <v>744</v>
      </c>
      <c r="P1531" s="90" t="s">
        <v>744</v>
      </c>
      <c r="Q1531" s="9"/>
      <c r="R1531" s="9">
        <v>48</v>
      </c>
      <c r="S1531" s="9">
        <v>0</v>
      </c>
      <c r="T1531" s="3"/>
      <c r="U1531" s="13"/>
      <c r="V1531" s="4"/>
    </row>
    <row r="1532" spans="1:22">
      <c r="A1532" s="8" t="s">
        <v>3705</v>
      </c>
      <c r="B1532" s="8" t="s">
        <v>339</v>
      </c>
      <c r="C1532" s="8" t="s">
        <v>16</v>
      </c>
      <c r="D1532" s="8" t="s">
        <v>31</v>
      </c>
      <c r="E1532" s="8" t="s">
        <v>1400</v>
      </c>
      <c r="F1532" s="8" t="s">
        <v>1375</v>
      </c>
      <c r="G1532" s="8">
        <v>3.14</v>
      </c>
      <c r="H1532" s="8">
        <v>11.62</v>
      </c>
      <c r="I1532" s="8">
        <v>4.9399999999999999E-2</v>
      </c>
      <c r="J1532" s="8">
        <v>3.6900000000000002E-2</v>
      </c>
      <c r="K1532" s="8" t="s">
        <v>1395</v>
      </c>
      <c r="L1532" s="8">
        <v>608</v>
      </c>
      <c r="M1532" s="8" t="s">
        <v>1396</v>
      </c>
      <c r="N1532" s="8" t="str">
        <f t="shared" si="23"/>
        <v>Approved</v>
      </c>
      <c r="O1532" s="89" t="s">
        <v>3221</v>
      </c>
      <c r="P1532" s="89" t="s">
        <v>3221</v>
      </c>
      <c r="Q1532" s="8" t="s">
        <v>3550</v>
      </c>
      <c r="R1532" s="8">
        <v>180</v>
      </c>
      <c r="S1532" s="8">
        <v>1.24</v>
      </c>
      <c r="T1532" s="2"/>
      <c r="U1532" s="12"/>
      <c r="V1532" s="4"/>
    </row>
    <row r="1533" spans="1:22">
      <c r="A1533" s="9" t="s">
        <v>3706</v>
      </c>
      <c r="B1533" s="9" t="s">
        <v>146</v>
      </c>
      <c r="C1533" s="9" t="s">
        <v>16</v>
      </c>
      <c r="D1533" s="9" t="s">
        <v>1360</v>
      </c>
      <c r="E1533" s="9" t="s">
        <v>1389</v>
      </c>
      <c r="F1533" s="9" t="s">
        <v>1375</v>
      </c>
      <c r="G1533" s="9">
        <v>10.49</v>
      </c>
      <c r="H1533" s="9">
        <v>15.3</v>
      </c>
      <c r="I1533" s="9">
        <v>0.11</v>
      </c>
      <c r="J1533" s="9">
        <v>0.20419999999999999</v>
      </c>
      <c r="K1533" s="9" t="s">
        <v>1412</v>
      </c>
      <c r="L1533" s="9">
        <v>823</v>
      </c>
      <c r="M1533" s="9" t="s">
        <v>1377</v>
      </c>
      <c r="N1533" s="8" t="str">
        <f t="shared" si="23"/>
        <v>Approved</v>
      </c>
      <c r="O1533" s="90" t="s">
        <v>890</v>
      </c>
      <c r="P1533" s="90" t="s">
        <v>890</v>
      </c>
      <c r="Q1533" s="9" t="s">
        <v>1708</v>
      </c>
      <c r="R1533" s="9">
        <v>84</v>
      </c>
      <c r="S1533" s="9">
        <v>6.29</v>
      </c>
      <c r="T1533" s="3"/>
      <c r="U1533" s="13"/>
      <c r="V1533" s="4"/>
    </row>
    <row r="1534" spans="1:22">
      <c r="A1534" s="8" t="s">
        <v>3707</v>
      </c>
      <c r="B1534" s="8" t="s">
        <v>1022</v>
      </c>
      <c r="C1534" s="8" t="s">
        <v>7</v>
      </c>
      <c r="D1534" s="8" t="s">
        <v>31</v>
      </c>
      <c r="E1534" s="8" t="s">
        <v>1389</v>
      </c>
      <c r="F1534" s="8" t="s">
        <v>1384</v>
      </c>
      <c r="G1534" s="8">
        <v>89.64</v>
      </c>
      <c r="H1534" s="8">
        <v>14.93</v>
      </c>
      <c r="I1534" s="8">
        <v>1.7205999999999999</v>
      </c>
      <c r="J1534" s="8">
        <v>1.4423999999999999</v>
      </c>
      <c r="K1534" s="8" t="s">
        <v>1412</v>
      </c>
      <c r="L1534" s="8">
        <v>855</v>
      </c>
      <c r="M1534" s="8" t="s">
        <v>1396</v>
      </c>
      <c r="N1534" s="8" t="str">
        <f t="shared" si="23"/>
        <v>Approved</v>
      </c>
      <c r="O1534" s="89" t="s">
        <v>1925</v>
      </c>
      <c r="P1534" s="89" t="s">
        <v>1925</v>
      </c>
      <c r="Q1534" s="8" t="s">
        <v>158</v>
      </c>
      <c r="R1534" s="8">
        <v>120</v>
      </c>
      <c r="S1534" s="8">
        <v>56.25</v>
      </c>
      <c r="T1534" s="2"/>
      <c r="U1534" s="12"/>
      <c r="V1534" s="4"/>
    </row>
    <row r="1535" spans="1:22">
      <c r="A1535" s="9" t="s">
        <v>3708</v>
      </c>
      <c r="B1535" s="9" t="s">
        <v>207</v>
      </c>
      <c r="C1535" s="9" t="s">
        <v>16</v>
      </c>
      <c r="D1535" s="9" t="s">
        <v>31</v>
      </c>
      <c r="E1535" s="9" t="s">
        <v>1389</v>
      </c>
      <c r="F1535" s="9" t="s">
        <v>1390</v>
      </c>
      <c r="G1535" s="9">
        <v>80.28</v>
      </c>
      <c r="H1535" s="9">
        <v>12.85</v>
      </c>
      <c r="I1535" s="9">
        <v>1.0238</v>
      </c>
      <c r="J1535" s="9">
        <v>3.8109999999999999</v>
      </c>
      <c r="K1535" s="9" t="s">
        <v>1395</v>
      </c>
      <c r="L1535" s="9">
        <v>726</v>
      </c>
      <c r="M1535" s="9" t="s">
        <v>1396</v>
      </c>
      <c r="N1535" s="8" t="str">
        <f t="shared" si="23"/>
        <v>Approved</v>
      </c>
      <c r="O1535" s="90" t="s">
        <v>1331</v>
      </c>
      <c r="P1535" s="90" t="s">
        <v>1331</v>
      </c>
      <c r="Q1535" s="9" t="s">
        <v>2531</v>
      </c>
      <c r="R1535" s="9">
        <v>24</v>
      </c>
      <c r="S1535" s="9">
        <v>58.72</v>
      </c>
      <c r="T1535" s="3"/>
      <c r="U1535" s="13"/>
      <c r="V1535" s="4"/>
    </row>
    <row r="1536" spans="1:22">
      <c r="A1536" s="8" t="s">
        <v>3709</v>
      </c>
      <c r="B1536" s="8" t="s">
        <v>1338</v>
      </c>
      <c r="C1536" s="8" t="s">
        <v>24</v>
      </c>
      <c r="D1536" s="8" t="s">
        <v>10</v>
      </c>
      <c r="E1536" s="8" t="s">
        <v>1411</v>
      </c>
      <c r="F1536" s="8" t="s">
        <v>1390</v>
      </c>
      <c r="G1536" s="8">
        <v>87.57</v>
      </c>
      <c r="H1536" s="8">
        <v>15.11</v>
      </c>
      <c r="I1536" s="8">
        <v>1.5652999999999999</v>
      </c>
      <c r="J1536" s="8">
        <v>1.6952</v>
      </c>
      <c r="K1536" s="8" t="s">
        <v>1412</v>
      </c>
      <c r="L1536" s="8">
        <v>644</v>
      </c>
      <c r="M1536" s="8" t="s">
        <v>1377</v>
      </c>
      <c r="N1536" s="8" t="str">
        <f t="shared" si="23"/>
        <v>Approved</v>
      </c>
      <c r="O1536" s="89" t="s">
        <v>2515</v>
      </c>
      <c r="P1536" s="89" t="s">
        <v>2515</v>
      </c>
      <c r="Q1536" s="8" t="s">
        <v>1797</v>
      </c>
      <c r="R1536" s="8">
        <v>84</v>
      </c>
      <c r="S1536" s="8">
        <v>78.12</v>
      </c>
      <c r="T1536" s="2"/>
      <c r="U1536" s="12"/>
      <c r="V1536" s="4"/>
    </row>
    <row r="1537" spans="1:22">
      <c r="A1537" s="9" t="s">
        <v>3710</v>
      </c>
      <c r="B1537" s="9" t="s">
        <v>1334</v>
      </c>
      <c r="C1537" s="9" t="s">
        <v>38</v>
      </c>
      <c r="D1537" s="9" t="s">
        <v>1360</v>
      </c>
      <c r="E1537" s="9" t="s">
        <v>1408</v>
      </c>
      <c r="F1537" s="9" t="s">
        <v>1375</v>
      </c>
      <c r="G1537" s="9">
        <v>25.36</v>
      </c>
      <c r="H1537" s="9">
        <v>12.24</v>
      </c>
      <c r="I1537" s="9">
        <v>0.41020000000000001</v>
      </c>
      <c r="J1537" s="9">
        <v>0.84519999999999995</v>
      </c>
      <c r="K1537" s="9" t="s">
        <v>1385</v>
      </c>
      <c r="L1537" s="9">
        <v>556</v>
      </c>
      <c r="M1537" s="9" t="s">
        <v>1381</v>
      </c>
      <c r="N1537" s="8" t="str">
        <f t="shared" si="23"/>
        <v xml:space="preserve">Rejected </v>
      </c>
      <c r="O1537" s="90" t="s">
        <v>3608</v>
      </c>
      <c r="P1537" s="90" t="s">
        <v>3608</v>
      </c>
      <c r="Q1537" s="9"/>
      <c r="R1537" s="9">
        <v>36</v>
      </c>
      <c r="S1537" s="9">
        <v>0</v>
      </c>
      <c r="T1537" s="3"/>
      <c r="U1537" s="13"/>
      <c r="V1537" s="4"/>
    </row>
    <row r="1538" spans="1:22">
      <c r="A1538" s="8" t="s">
        <v>3711</v>
      </c>
      <c r="B1538" s="8" t="s">
        <v>423</v>
      </c>
      <c r="C1538" s="8" t="s">
        <v>28</v>
      </c>
      <c r="D1538" s="8" t="s">
        <v>1360</v>
      </c>
      <c r="E1538" s="8" t="s">
        <v>1380</v>
      </c>
      <c r="F1538" s="8" t="s">
        <v>1384</v>
      </c>
      <c r="G1538" s="8">
        <v>46.36</v>
      </c>
      <c r="H1538" s="8">
        <v>10.94</v>
      </c>
      <c r="I1538" s="8">
        <v>0.43290000000000001</v>
      </c>
      <c r="J1538" s="8">
        <v>4.0960999999999999</v>
      </c>
      <c r="K1538" s="8" t="s">
        <v>1412</v>
      </c>
      <c r="L1538" s="8">
        <v>780</v>
      </c>
      <c r="M1538" s="8" t="s">
        <v>1403</v>
      </c>
      <c r="N1538" s="8" t="str">
        <f t="shared" si="23"/>
        <v>Approved</v>
      </c>
      <c r="O1538" s="89" t="s">
        <v>2086</v>
      </c>
      <c r="P1538" s="89" t="s">
        <v>2086</v>
      </c>
      <c r="Q1538" s="8" t="s">
        <v>471</v>
      </c>
      <c r="R1538" s="8">
        <v>12</v>
      </c>
      <c r="S1538" s="8">
        <v>36.5</v>
      </c>
      <c r="T1538" s="2"/>
      <c r="U1538" s="12"/>
      <c r="V1538" s="4"/>
    </row>
    <row r="1539" spans="1:22">
      <c r="A1539" s="9" t="s">
        <v>3712</v>
      </c>
      <c r="B1539" s="9" t="s">
        <v>708</v>
      </c>
      <c r="C1539" s="9" t="s">
        <v>35</v>
      </c>
      <c r="D1539" s="9" t="s">
        <v>10</v>
      </c>
      <c r="E1539" s="9" t="s">
        <v>1408</v>
      </c>
      <c r="F1539" s="9" t="s">
        <v>1384</v>
      </c>
      <c r="G1539" s="9">
        <v>68.900000000000006</v>
      </c>
      <c r="H1539" s="9">
        <v>12.15</v>
      </c>
      <c r="I1539" s="9">
        <v>1.288</v>
      </c>
      <c r="J1539" s="9">
        <v>0.76590000000000003</v>
      </c>
      <c r="K1539" s="9" t="s">
        <v>1385</v>
      </c>
      <c r="L1539" s="9">
        <v>617</v>
      </c>
      <c r="M1539" s="9" t="s">
        <v>1381</v>
      </c>
      <c r="N1539" s="8" t="str">
        <f t="shared" ref="N1539:N1602" si="24">PROPER(M1539)</f>
        <v xml:space="preserve">Rejected </v>
      </c>
      <c r="O1539" s="90" t="s">
        <v>2169</v>
      </c>
      <c r="P1539" s="90" t="s">
        <v>2169</v>
      </c>
      <c r="Q1539" s="9"/>
      <c r="R1539" s="9">
        <v>240</v>
      </c>
      <c r="S1539" s="9">
        <v>0</v>
      </c>
      <c r="T1539" s="3"/>
      <c r="U1539" s="13"/>
      <c r="V1539" s="4"/>
    </row>
    <row r="1540" spans="1:22">
      <c r="A1540" s="8" t="s">
        <v>3713</v>
      </c>
      <c r="B1540" s="8" t="s">
        <v>489</v>
      </c>
      <c r="C1540" s="8" t="s">
        <v>32</v>
      </c>
      <c r="D1540" s="8" t="s">
        <v>10</v>
      </c>
      <c r="E1540" s="8" t="s">
        <v>1380</v>
      </c>
      <c r="F1540" s="8" t="s">
        <v>1390</v>
      </c>
      <c r="G1540" s="8">
        <v>22.44</v>
      </c>
      <c r="H1540" s="8">
        <v>16.64</v>
      </c>
      <c r="I1540" s="8">
        <v>0.28870000000000001</v>
      </c>
      <c r="J1540" s="8">
        <v>0.32300000000000001</v>
      </c>
      <c r="K1540" s="8" t="s">
        <v>1385</v>
      </c>
      <c r="L1540" s="8">
        <v>713</v>
      </c>
      <c r="M1540" s="8" t="s">
        <v>1403</v>
      </c>
      <c r="N1540" s="8" t="str">
        <f t="shared" si="24"/>
        <v>Approved</v>
      </c>
      <c r="O1540" s="89" t="s">
        <v>3714</v>
      </c>
      <c r="P1540" s="89" t="s">
        <v>3714</v>
      </c>
      <c r="Q1540" s="8" t="s">
        <v>1929</v>
      </c>
      <c r="R1540" s="8">
        <v>240</v>
      </c>
      <c r="S1540" s="8">
        <v>0</v>
      </c>
      <c r="T1540" s="2"/>
      <c r="U1540" s="12"/>
      <c r="V1540" s="4"/>
    </row>
    <row r="1541" spans="1:22">
      <c r="A1541" s="9" t="s">
        <v>3715</v>
      </c>
      <c r="B1541" s="9" t="s">
        <v>633</v>
      </c>
      <c r="C1541" s="9" t="s">
        <v>12</v>
      </c>
      <c r="D1541" s="9" t="s">
        <v>44</v>
      </c>
      <c r="E1541" s="9" t="s">
        <v>1389</v>
      </c>
      <c r="F1541" s="9" t="s">
        <v>1390</v>
      </c>
      <c r="G1541" s="9">
        <v>52.78</v>
      </c>
      <c r="H1541" s="9">
        <v>13.09</v>
      </c>
      <c r="I1541" s="9">
        <v>0.82420000000000004</v>
      </c>
      <c r="J1541" s="9">
        <v>0.96279999999999999</v>
      </c>
      <c r="K1541" s="9" t="s">
        <v>1385</v>
      </c>
      <c r="L1541" s="9">
        <v>820</v>
      </c>
      <c r="M1541" s="9" t="s">
        <v>1381</v>
      </c>
      <c r="N1541" s="8" t="str">
        <f t="shared" si="24"/>
        <v xml:space="preserve">Rejected </v>
      </c>
      <c r="O1541" s="90" t="s">
        <v>2530</v>
      </c>
      <c r="P1541" s="90" t="s">
        <v>2530</v>
      </c>
      <c r="Q1541" s="9"/>
      <c r="R1541" s="9">
        <v>84</v>
      </c>
      <c r="S1541" s="9">
        <v>0</v>
      </c>
      <c r="T1541" s="3"/>
      <c r="U1541" s="13"/>
      <c r="V1541" s="4"/>
    </row>
    <row r="1542" spans="1:22">
      <c r="A1542" s="8" t="s">
        <v>3716</v>
      </c>
      <c r="B1542" s="8" t="s">
        <v>142</v>
      </c>
      <c r="C1542" s="8" t="s">
        <v>28</v>
      </c>
      <c r="D1542" s="8" t="s">
        <v>10</v>
      </c>
      <c r="E1542" s="8" t="s">
        <v>1374</v>
      </c>
      <c r="F1542" s="8" t="s">
        <v>1390</v>
      </c>
      <c r="G1542" s="8">
        <v>38.799999999999997</v>
      </c>
      <c r="H1542" s="8">
        <v>15.85</v>
      </c>
      <c r="I1542" s="8">
        <v>0.50609999999999999</v>
      </c>
      <c r="J1542" s="8">
        <v>1.3612</v>
      </c>
      <c r="K1542" s="8" t="s">
        <v>1376</v>
      </c>
      <c r="L1542" s="8">
        <v>832</v>
      </c>
      <c r="M1542" s="8" t="s">
        <v>1377</v>
      </c>
      <c r="N1542" s="8" t="str">
        <f t="shared" si="24"/>
        <v>Approved</v>
      </c>
      <c r="O1542" s="89" t="s">
        <v>329</v>
      </c>
      <c r="P1542" s="89" t="s">
        <v>329</v>
      </c>
      <c r="Q1542" s="8" t="s">
        <v>2007</v>
      </c>
      <c r="R1542" s="8">
        <v>36</v>
      </c>
      <c r="S1542" s="8">
        <v>5.01</v>
      </c>
      <c r="T1542" s="2"/>
      <c r="U1542" s="12"/>
      <c r="V1542" s="4"/>
    </row>
    <row r="1543" spans="1:22">
      <c r="A1543" s="9" t="s">
        <v>3717</v>
      </c>
      <c r="B1543" s="9" t="s">
        <v>758</v>
      </c>
      <c r="C1543" s="9" t="s">
        <v>16</v>
      </c>
      <c r="D1543" s="9" t="s">
        <v>10</v>
      </c>
      <c r="E1543" s="9" t="s">
        <v>1374</v>
      </c>
      <c r="F1543" s="9" t="s">
        <v>1390</v>
      </c>
      <c r="G1543" s="9">
        <v>98.37</v>
      </c>
      <c r="H1543" s="9">
        <v>14.86</v>
      </c>
      <c r="I1543" s="9">
        <v>1.7679</v>
      </c>
      <c r="J1543" s="9">
        <v>1.3673999999999999</v>
      </c>
      <c r="K1543" s="9" t="s">
        <v>1395</v>
      </c>
      <c r="L1543" s="9">
        <v>618</v>
      </c>
      <c r="M1543" s="9" t="s">
        <v>1381</v>
      </c>
      <c r="N1543" s="8" t="str">
        <f t="shared" si="24"/>
        <v xml:space="preserve">Rejected </v>
      </c>
      <c r="O1543" s="90" t="s">
        <v>2084</v>
      </c>
      <c r="P1543" s="90" t="s">
        <v>2084</v>
      </c>
      <c r="Q1543" s="9"/>
      <c r="R1543" s="9">
        <v>180</v>
      </c>
      <c r="S1543" s="9">
        <v>48.14</v>
      </c>
      <c r="T1543" s="3"/>
      <c r="U1543" s="13"/>
      <c r="V1543" s="4"/>
    </row>
    <row r="1544" spans="1:22">
      <c r="A1544" s="8" t="s">
        <v>3718</v>
      </c>
      <c r="B1544" s="8" t="s">
        <v>729</v>
      </c>
      <c r="C1544" s="8" t="s">
        <v>38</v>
      </c>
      <c r="D1544" s="8" t="s">
        <v>1360</v>
      </c>
      <c r="E1544" s="8" t="s">
        <v>1374</v>
      </c>
      <c r="F1544" s="8" t="s">
        <v>1390</v>
      </c>
      <c r="G1544" s="8">
        <v>71.48</v>
      </c>
      <c r="H1544" s="8">
        <v>13.37</v>
      </c>
      <c r="I1544" s="8">
        <v>0.41070000000000001</v>
      </c>
      <c r="J1544" s="8">
        <v>1.0829</v>
      </c>
      <c r="K1544" s="8" t="s">
        <v>1358</v>
      </c>
      <c r="L1544" s="8">
        <v>592</v>
      </c>
      <c r="M1544" s="8" t="s">
        <v>1377</v>
      </c>
      <c r="N1544" s="8" t="str">
        <f t="shared" si="24"/>
        <v>Approved</v>
      </c>
      <c r="O1544" s="89" t="s">
        <v>1671</v>
      </c>
      <c r="P1544" s="89" t="s">
        <v>1671</v>
      </c>
      <c r="Q1544" s="8" t="s">
        <v>1807</v>
      </c>
      <c r="R1544" s="8">
        <v>120</v>
      </c>
      <c r="S1544" s="8">
        <v>43.51</v>
      </c>
      <c r="T1544" s="2"/>
      <c r="U1544" s="12"/>
      <c r="V1544" s="4"/>
    </row>
    <row r="1545" spans="1:22">
      <c r="A1545" s="9" t="s">
        <v>3719</v>
      </c>
      <c r="B1545" s="9" t="s">
        <v>228</v>
      </c>
      <c r="C1545" s="9" t="s">
        <v>24</v>
      </c>
      <c r="D1545" s="9" t="s">
        <v>31</v>
      </c>
      <c r="E1545" s="9" t="s">
        <v>1408</v>
      </c>
      <c r="F1545" s="9" t="s">
        <v>1390</v>
      </c>
      <c r="G1545" s="9">
        <v>55.31</v>
      </c>
      <c r="H1545" s="9">
        <v>17.309999999999999</v>
      </c>
      <c r="I1545" s="9">
        <v>0.4924</v>
      </c>
      <c r="J1545" s="9">
        <v>0.86339999999999995</v>
      </c>
      <c r="K1545" s="9" t="s">
        <v>1412</v>
      </c>
      <c r="L1545" s="9">
        <v>838</v>
      </c>
      <c r="M1545" s="9" t="s">
        <v>1396</v>
      </c>
      <c r="N1545" s="8" t="str">
        <f t="shared" si="24"/>
        <v>Approved</v>
      </c>
      <c r="O1545" s="90" t="s">
        <v>2941</v>
      </c>
      <c r="P1545" s="90" t="s">
        <v>2941</v>
      </c>
      <c r="Q1545" s="9" t="s">
        <v>3628</v>
      </c>
      <c r="R1545" s="9">
        <v>180</v>
      </c>
      <c r="S1545" s="9">
        <v>30.3</v>
      </c>
      <c r="T1545" s="3"/>
      <c r="U1545" s="13"/>
      <c r="V1545" s="4"/>
    </row>
    <row r="1546" spans="1:22">
      <c r="A1546" s="8" t="s">
        <v>3720</v>
      </c>
      <c r="B1546" s="8" t="s">
        <v>181</v>
      </c>
      <c r="C1546" s="8" t="s">
        <v>38</v>
      </c>
      <c r="D1546" s="8" t="s">
        <v>31</v>
      </c>
      <c r="E1546" s="8" t="s">
        <v>1400</v>
      </c>
      <c r="F1546" s="8" t="s">
        <v>1384</v>
      </c>
      <c r="G1546" s="8">
        <v>9.32</v>
      </c>
      <c r="H1546" s="8">
        <v>12.24</v>
      </c>
      <c r="I1546" s="8">
        <v>9.5699999999999993E-2</v>
      </c>
      <c r="J1546" s="8">
        <v>0.16569999999999999</v>
      </c>
      <c r="K1546" s="8" t="s">
        <v>1376</v>
      </c>
      <c r="L1546" s="8">
        <v>885</v>
      </c>
      <c r="M1546" s="8" t="s">
        <v>1386</v>
      </c>
      <c r="N1546" s="8" t="str">
        <f t="shared" si="24"/>
        <v>Rejected</v>
      </c>
      <c r="O1546" s="89" t="s">
        <v>943</v>
      </c>
      <c r="P1546" s="89" t="s">
        <v>943</v>
      </c>
      <c r="Q1546" s="8"/>
      <c r="R1546" s="8">
        <v>84</v>
      </c>
      <c r="S1546" s="8">
        <v>2.9</v>
      </c>
      <c r="T1546" s="2"/>
      <c r="U1546" s="12"/>
      <c r="V1546" s="4"/>
    </row>
    <row r="1547" spans="1:22">
      <c r="A1547" s="9" t="s">
        <v>3721</v>
      </c>
      <c r="B1547" s="9" t="s">
        <v>1288</v>
      </c>
      <c r="C1547" s="9" t="s">
        <v>35</v>
      </c>
      <c r="D1547" s="9" t="s">
        <v>1360</v>
      </c>
      <c r="E1547" s="9" t="s">
        <v>1411</v>
      </c>
      <c r="F1547" s="9" t="s">
        <v>1384</v>
      </c>
      <c r="G1547" s="9">
        <v>2.61</v>
      </c>
      <c r="H1547" s="9">
        <v>11.34</v>
      </c>
      <c r="I1547" s="9">
        <v>4.5699999999999998E-2</v>
      </c>
      <c r="J1547" s="9">
        <v>4.5199999999999997E-2</v>
      </c>
      <c r="K1547" s="9" t="s">
        <v>1376</v>
      </c>
      <c r="L1547" s="9">
        <v>724</v>
      </c>
      <c r="M1547" s="9" t="s">
        <v>1426</v>
      </c>
      <c r="N1547" s="8" t="str">
        <f t="shared" si="24"/>
        <v>Under Review</v>
      </c>
      <c r="O1547" s="90" t="s">
        <v>2121</v>
      </c>
      <c r="P1547" s="90" t="s">
        <v>2121</v>
      </c>
      <c r="Q1547" s="9"/>
      <c r="R1547" s="9">
        <v>84</v>
      </c>
      <c r="S1547" s="9">
        <v>0.79</v>
      </c>
      <c r="T1547" s="3"/>
      <c r="U1547" s="13"/>
      <c r="V1547" s="4"/>
    </row>
    <row r="1548" spans="1:22">
      <c r="A1548" s="8" t="s">
        <v>3722</v>
      </c>
      <c r="B1548" s="8" t="s">
        <v>1137</v>
      </c>
      <c r="C1548" s="8" t="s">
        <v>20</v>
      </c>
      <c r="D1548" s="8" t="s">
        <v>10</v>
      </c>
      <c r="E1548" s="8" t="s">
        <v>1374</v>
      </c>
      <c r="F1548" s="8" t="s">
        <v>1384</v>
      </c>
      <c r="G1548" s="8">
        <v>10.84</v>
      </c>
      <c r="H1548" s="8">
        <v>13.63</v>
      </c>
      <c r="I1548" s="8">
        <v>7.1800000000000003E-2</v>
      </c>
      <c r="J1548" s="8">
        <v>0.36849999999999999</v>
      </c>
      <c r="K1548" s="8"/>
      <c r="L1548" s="8">
        <v>863</v>
      </c>
      <c r="M1548" s="8" t="s">
        <v>1396</v>
      </c>
      <c r="N1548" s="8" t="str">
        <f t="shared" si="24"/>
        <v>Approved</v>
      </c>
      <c r="O1548" s="89" t="s">
        <v>1618</v>
      </c>
      <c r="P1548" s="89" t="s">
        <v>1618</v>
      </c>
      <c r="Q1548" s="8" t="s">
        <v>1619</v>
      </c>
      <c r="R1548" s="8">
        <v>36</v>
      </c>
      <c r="S1548" s="8">
        <v>6.13</v>
      </c>
      <c r="T1548" s="2"/>
      <c r="U1548" s="12"/>
      <c r="V1548" s="4"/>
    </row>
    <row r="1549" spans="1:22">
      <c r="A1549" s="9" t="s">
        <v>3723</v>
      </c>
      <c r="B1549" s="9" t="s">
        <v>228</v>
      </c>
      <c r="C1549" s="9" t="s">
        <v>16</v>
      </c>
      <c r="D1549" s="9" t="s">
        <v>31</v>
      </c>
      <c r="E1549" s="9" t="s">
        <v>1374</v>
      </c>
      <c r="F1549" s="9" t="s">
        <v>1384</v>
      </c>
      <c r="G1549" s="9">
        <v>14.71</v>
      </c>
      <c r="H1549" s="9">
        <v>16.5</v>
      </c>
      <c r="I1549" s="9">
        <v>0.1479</v>
      </c>
      <c r="J1549" s="9">
        <v>1.3381000000000001</v>
      </c>
      <c r="K1549" s="9" t="s">
        <v>1385</v>
      </c>
      <c r="L1549" s="9">
        <v>725</v>
      </c>
      <c r="M1549" s="9" t="s">
        <v>1426</v>
      </c>
      <c r="N1549" s="8" t="str">
        <f t="shared" si="24"/>
        <v>Under Review</v>
      </c>
      <c r="O1549" s="90" t="s">
        <v>1902</v>
      </c>
      <c r="P1549" s="90" t="s">
        <v>1902</v>
      </c>
      <c r="Q1549" s="9"/>
      <c r="R1549" s="9">
        <v>12</v>
      </c>
      <c r="S1549" s="9">
        <v>0</v>
      </c>
      <c r="T1549" s="3"/>
      <c r="U1549" s="13"/>
      <c r="V1549" s="4"/>
    </row>
    <row r="1550" spans="1:22">
      <c r="A1550" s="8" t="s">
        <v>3724</v>
      </c>
      <c r="B1550" s="8" t="s">
        <v>126</v>
      </c>
      <c r="C1550" s="8" t="s">
        <v>41</v>
      </c>
      <c r="D1550" s="8" t="s">
        <v>23</v>
      </c>
      <c r="E1550" s="8" t="s">
        <v>1411</v>
      </c>
      <c r="F1550" s="8" t="s">
        <v>1384</v>
      </c>
      <c r="G1550" s="8">
        <v>57.23</v>
      </c>
      <c r="H1550" s="8">
        <v>14.44</v>
      </c>
      <c r="I1550" s="8">
        <v>0.48949999999999999</v>
      </c>
      <c r="J1550" s="8">
        <v>0.73</v>
      </c>
      <c r="K1550" s="8"/>
      <c r="L1550" s="8">
        <v>886</v>
      </c>
      <c r="M1550" s="8" t="s">
        <v>1386</v>
      </c>
      <c r="N1550" s="8" t="str">
        <f t="shared" si="24"/>
        <v>Rejected</v>
      </c>
      <c r="O1550" s="89" t="s">
        <v>1710</v>
      </c>
      <c r="P1550" s="89" t="s">
        <v>1710</v>
      </c>
      <c r="Q1550" s="8"/>
      <c r="R1550" s="8">
        <v>240</v>
      </c>
      <c r="S1550" s="8">
        <v>24.09</v>
      </c>
      <c r="T1550" s="2"/>
      <c r="U1550" s="12"/>
      <c r="V1550" s="4"/>
    </row>
    <row r="1551" spans="1:22">
      <c r="A1551" s="9" t="s">
        <v>3725</v>
      </c>
      <c r="B1551" s="9" t="s">
        <v>1141</v>
      </c>
      <c r="C1551" s="9" t="s">
        <v>24</v>
      </c>
      <c r="D1551" s="9" t="s">
        <v>1360</v>
      </c>
      <c r="E1551" s="9" t="s">
        <v>1411</v>
      </c>
      <c r="F1551" s="9" t="s">
        <v>1384</v>
      </c>
      <c r="G1551" s="9">
        <v>77.47</v>
      </c>
      <c r="H1551" s="9">
        <v>7.83</v>
      </c>
      <c r="I1551" s="9">
        <v>0.47970000000000002</v>
      </c>
      <c r="J1551" s="9">
        <v>1.8851</v>
      </c>
      <c r="K1551" s="9"/>
      <c r="L1551" s="9">
        <v>860</v>
      </c>
      <c r="M1551" s="9" t="s">
        <v>1386</v>
      </c>
      <c r="N1551" s="8" t="str">
        <f t="shared" si="24"/>
        <v>Rejected</v>
      </c>
      <c r="O1551" s="90" t="s">
        <v>560</v>
      </c>
      <c r="P1551" s="90" t="s">
        <v>560</v>
      </c>
      <c r="Q1551" s="9"/>
      <c r="R1551" s="9">
        <v>48</v>
      </c>
      <c r="S1551" s="9">
        <v>48.47</v>
      </c>
      <c r="T1551" s="3"/>
      <c r="U1551" s="13"/>
      <c r="V1551" s="4"/>
    </row>
    <row r="1552" spans="1:22">
      <c r="A1552" s="8" t="s">
        <v>3726</v>
      </c>
      <c r="B1552" s="8" t="s">
        <v>1016</v>
      </c>
      <c r="C1552" s="8" t="s">
        <v>24</v>
      </c>
      <c r="D1552" s="8" t="s">
        <v>10</v>
      </c>
      <c r="E1552" s="8" t="s">
        <v>1400</v>
      </c>
      <c r="F1552" s="8" t="s">
        <v>1390</v>
      </c>
      <c r="G1552" s="8">
        <v>57.07</v>
      </c>
      <c r="H1552" s="8">
        <v>10.96</v>
      </c>
      <c r="I1552" s="8">
        <v>0.51770000000000005</v>
      </c>
      <c r="J1552" s="8">
        <v>0.78480000000000005</v>
      </c>
      <c r="K1552" s="8" t="s">
        <v>1395</v>
      </c>
      <c r="L1552" s="8">
        <v>657</v>
      </c>
      <c r="M1552" s="8" t="s">
        <v>1403</v>
      </c>
      <c r="N1552" s="8" t="str">
        <f t="shared" si="24"/>
        <v>Approved</v>
      </c>
      <c r="O1552" s="89" t="s">
        <v>587</v>
      </c>
      <c r="P1552" s="89" t="s">
        <v>587</v>
      </c>
      <c r="Q1552" s="8" t="s">
        <v>3727</v>
      </c>
      <c r="R1552" s="8">
        <v>120</v>
      </c>
      <c r="S1552" s="8">
        <v>15.15</v>
      </c>
      <c r="T1552" s="2"/>
      <c r="U1552" s="12"/>
      <c r="V1552" s="4"/>
    </row>
    <row r="1553" spans="1:22">
      <c r="A1553" s="9" t="s">
        <v>3728</v>
      </c>
      <c r="B1553" s="9" t="s">
        <v>616</v>
      </c>
      <c r="C1553" s="9" t="s">
        <v>16</v>
      </c>
      <c r="D1553" s="9" t="s">
        <v>1360</v>
      </c>
      <c r="E1553" s="9" t="s">
        <v>1408</v>
      </c>
      <c r="F1553" s="9" t="s">
        <v>1384</v>
      </c>
      <c r="G1553" s="9">
        <v>45.78</v>
      </c>
      <c r="H1553" s="9">
        <v>11.95</v>
      </c>
      <c r="I1553" s="9">
        <v>0.23180000000000001</v>
      </c>
      <c r="J1553" s="9">
        <v>1.5195000000000001</v>
      </c>
      <c r="K1553" s="9" t="s">
        <v>1395</v>
      </c>
      <c r="L1553" s="9">
        <v>719</v>
      </c>
      <c r="M1553" s="9" t="s">
        <v>1396</v>
      </c>
      <c r="N1553" s="8" t="str">
        <f t="shared" si="24"/>
        <v>Approved</v>
      </c>
      <c r="O1553" s="90" t="s">
        <v>2280</v>
      </c>
      <c r="P1553" s="90" t="s">
        <v>2280</v>
      </c>
      <c r="Q1553" s="9" t="s">
        <v>3729</v>
      </c>
      <c r="R1553" s="9">
        <v>36</v>
      </c>
      <c r="S1553" s="9">
        <v>39.47</v>
      </c>
      <c r="T1553" s="3"/>
      <c r="U1553" s="13"/>
      <c r="V1553" s="4"/>
    </row>
    <row r="1554" spans="1:22">
      <c r="A1554" s="8" t="s">
        <v>3730</v>
      </c>
      <c r="B1554" s="8" t="s">
        <v>1075</v>
      </c>
      <c r="C1554" s="8" t="s">
        <v>35</v>
      </c>
      <c r="D1554" s="8" t="s">
        <v>44</v>
      </c>
      <c r="E1554" s="8" t="s">
        <v>1380</v>
      </c>
      <c r="F1554" s="8" t="s">
        <v>1384</v>
      </c>
      <c r="G1554" s="8">
        <v>36.58</v>
      </c>
      <c r="H1554" s="8">
        <v>13.21</v>
      </c>
      <c r="I1554" s="8">
        <v>0.58709999999999996</v>
      </c>
      <c r="J1554" s="8">
        <v>0.83620000000000005</v>
      </c>
      <c r="K1554" s="8" t="s">
        <v>1385</v>
      </c>
      <c r="L1554" s="8">
        <v>745</v>
      </c>
      <c r="M1554" s="8" t="s">
        <v>1403</v>
      </c>
      <c r="N1554" s="8" t="str">
        <f t="shared" si="24"/>
        <v>Approved</v>
      </c>
      <c r="O1554" s="89" t="s">
        <v>3118</v>
      </c>
      <c r="P1554" s="89" t="s">
        <v>3118</v>
      </c>
      <c r="Q1554" s="8" t="s">
        <v>3410</v>
      </c>
      <c r="R1554" s="8">
        <v>60</v>
      </c>
      <c r="S1554" s="8">
        <v>0</v>
      </c>
      <c r="T1554" s="2"/>
      <c r="U1554" s="12"/>
      <c r="V1554" s="4"/>
    </row>
    <row r="1555" spans="1:22">
      <c r="A1555" s="9" t="s">
        <v>3731</v>
      </c>
      <c r="B1555" s="9" t="s">
        <v>84</v>
      </c>
      <c r="C1555" s="9" t="s">
        <v>28</v>
      </c>
      <c r="D1555" s="9" t="s">
        <v>10</v>
      </c>
      <c r="E1555" s="9" t="s">
        <v>1400</v>
      </c>
      <c r="F1555" s="9" t="s">
        <v>1375</v>
      </c>
      <c r="G1555" s="9">
        <v>43.7</v>
      </c>
      <c r="H1555" s="9">
        <v>16.309999999999999</v>
      </c>
      <c r="I1555" s="9">
        <v>0.77549999999999997</v>
      </c>
      <c r="J1555" s="9">
        <v>1.2454000000000001</v>
      </c>
      <c r="K1555" s="9" t="s">
        <v>1358</v>
      </c>
      <c r="L1555" s="9">
        <v>724</v>
      </c>
      <c r="M1555" s="9" t="s">
        <v>1386</v>
      </c>
      <c r="N1555" s="8" t="str">
        <f t="shared" si="24"/>
        <v>Rejected</v>
      </c>
      <c r="O1555" s="90" t="s">
        <v>1398</v>
      </c>
      <c r="P1555" s="90" t="s">
        <v>1398</v>
      </c>
      <c r="Q1555" s="9"/>
      <c r="R1555" s="9">
        <v>48</v>
      </c>
      <c r="S1555" s="9">
        <v>23.95</v>
      </c>
      <c r="T1555" s="3"/>
      <c r="U1555" s="13"/>
      <c r="V1555" s="4"/>
    </row>
    <row r="1556" spans="1:22">
      <c r="A1556" s="8" t="s">
        <v>3732</v>
      </c>
      <c r="B1556" s="8" t="s">
        <v>950</v>
      </c>
      <c r="C1556" s="8" t="s">
        <v>41</v>
      </c>
      <c r="D1556" s="8" t="s">
        <v>10</v>
      </c>
      <c r="E1556" s="8" t="s">
        <v>1411</v>
      </c>
      <c r="F1556" s="8" t="s">
        <v>1390</v>
      </c>
      <c r="G1556" s="8">
        <v>38.78</v>
      </c>
      <c r="H1556" s="8">
        <v>8.41</v>
      </c>
      <c r="I1556" s="8">
        <v>0.27560000000000001</v>
      </c>
      <c r="J1556" s="8">
        <v>0.47899999999999998</v>
      </c>
      <c r="K1556" s="8" t="s">
        <v>1358</v>
      </c>
      <c r="L1556" s="8">
        <v>763</v>
      </c>
      <c r="M1556" s="8" t="s">
        <v>1426</v>
      </c>
      <c r="N1556" s="8" t="str">
        <f t="shared" si="24"/>
        <v>Under Review</v>
      </c>
      <c r="O1556" s="89" t="s">
        <v>1243</v>
      </c>
      <c r="P1556" s="89" t="s">
        <v>1243</v>
      </c>
      <c r="Q1556" s="8"/>
      <c r="R1556" s="8">
        <v>120</v>
      </c>
      <c r="S1556" s="8">
        <v>13.86</v>
      </c>
      <c r="T1556" s="2"/>
      <c r="U1556" s="12"/>
      <c r="V1556" s="4"/>
    </row>
    <row r="1557" spans="1:22">
      <c r="A1557" s="9" t="s">
        <v>3733</v>
      </c>
      <c r="B1557" s="9" t="s">
        <v>1144</v>
      </c>
      <c r="C1557" s="9" t="s">
        <v>24</v>
      </c>
      <c r="D1557" s="9" t="s">
        <v>23</v>
      </c>
      <c r="E1557" s="9" t="s">
        <v>1389</v>
      </c>
      <c r="F1557" s="9" t="s">
        <v>1375</v>
      </c>
      <c r="G1557" s="9">
        <v>54.13</v>
      </c>
      <c r="H1557" s="9">
        <v>9.61</v>
      </c>
      <c r="I1557" s="9">
        <v>0.32790000000000002</v>
      </c>
      <c r="J1557" s="9">
        <v>0.56879999999999997</v>
      </c>
      <c r="K1557" s="9" t="s">
        <v>1395</v>
      </c>
      <c r="L1557" s="9">
        <v>738</v>
      </c>
      <c r="M1557" s="9" t="s">
        <v>1377</v>
      </c>
      <c r="N1557" s="8" t="str">
        <f t="shared" si="24"/>
        <v>Approved</v>
      </c>
      <c r="O1557" s="90" t="s">
        <v>1468</v>
      </c>
      <c r="P1557" s="90" t="s">
        <v>1468</v>
      </c>
      <c r="Q1557" s="9" t="s">
        <v>2025</v>
      </c>
      <c r="R1557" s="9">
        <v>180</v>
      </c>
      <c r="S1557" s="9">
        <v>22.3</v>
      </c>
      <c r="T1557" s="3"/>
      <c r="U1557" s="13"/>
      <c r="V1557" s="4"/>
    </row>
    <row r="1558" spans="1:22">
      <c r="A1558" s="8" t="s">
        <v>3734</v>
      </c>
      <c r="B1558" s="8" t="s">
        <v>1190</v>
      </c>
      <c r="C1558" s="8" t="s">
        <v>12</v>
      </c>
      <c r="D1558" s="8" t="s">
        <v>23</v>
      </c>
      <c r="E1558" s="8" t="s">
        <v>1380</v>
      </c>
      <c r="F1558" s="8" t="s">
        <v>1390</v>
      </c>
      <c r="G1558" s="8">
        <v>16.100000000000001</v>
      </c>
      <c r="H1558" s="8">
        <v>14.44</v>
      </c>
      <c r="I1558" s="8">
        <v>0.27660000000000001</v>
      </c>
      <c r="J1558" s="8">
        <v>0.37830000000000003</v>
      </c>
      <c r="K1558" s="8"/>
      <c r="L1558" s="8">
        <v>600</v>
      </c>
      <c r="M1558" s="8" t="s">
        <v>1403</v>
      </c>
      <c r="N1558" s="8" t="str">
        <f t="shared" si="24"/>
        <v>Approved</v>
      </c>
      <c r="O1558" s="89" t="s">
        <v>1769</v>
      </c>
      <c r="P1558" s="89" t="s">
        <v>1769</v>
      </c>
      <c r="Q1558" s="8" t="s">
        <v>3735</v>
      </c>
      <c r="R1558" s="8">
        <v>60</v>
      </c>
      <c r="S1558" s="8">
        <v>0</v>
      </c>
      <c r="T1558" s="2"/>
      <c r="U1558" s="12"/>
      <c r="V1558" s="4"/>
    </row>
    <row r="1559" spans="1:22">
      <c r="A1559" s="9" t="s">
        <v>3736</v>
      </c>
      <c r="B1559" s="9" t="s">
        <v>204</v>
      </c>
      <c r="C1559" s="9" t="s">
        <v>7</v>
      </c>
      <c r="D1559" s="9" t="s">
        <v>31</v>
      </c>
      <c r="E1559" s="9" t="s">
        <v>1400</v>
      </c>
      <c r="F1559" s="9" t="s">
        <v>1384</v>
      </c>
      <c r="G1559" s="9">
        <v>87.46</v>
      </c>
      <c r="H1559" s="9">
        <v>15.69</v>
      </c>
      <c r="I1559" s="9">
        <v>1.5273000000000001</v>
      </c>
      <c r="J1559" s="9">
        <v>3.0615000000000001</v>
      </c>
      <c r="K1559" s="9" t="s">
        <v>1412</v>
      </c>
      <c r="L1559" s="9">
        <v>765</v>
      </c>
      <c r="M1559" s="9" t="s">
        <v>1377</v>
      </c>
      <c r="N1559" s="8" t="str">
        <f t="shared" si="24"/>
        <v>Approved</v>
      </c>
      <c r="O1559" s="90" t="s">
        <v>1904</v>
      </c>
      <c r="P1559" s="90" t="s">
        <v>1904</v>
      </c>
      <c r="Q1559" s="9" t="s">
        <v>3737</v>
      </c>
      <c r="R1559" s="9">
        <v>36</v>
      </c>
      <c r="S1559" s="9">
        <v>31.33</v>
      </c>
      <c r="T1559" s="3"/>
      <c r="U1559" s="13"/>
      <c r="V1559" s="4"/>
    </row>
    <row r="1560" spans="1:22">
      <c r="A1560" s="8" t="s">
        <v>3738</v>
      </c>
      <c r="B1560" s="8" t="s">
        <v>990</v>
      </c>
      <c r="C1560" s="8" t="s">
        <v>20</v>
      </c>
      <c r="D1560" s="8" t="s">
        <v>31</v>
      </c>
      <c r="E1560" s="8" t="s">
        <v>1380</v>
      </c>
      <c r="F1560" s="8" t="s">
        <v>1384</v>
      </c>
      <c r="G1560" s="8"/>
      <c r="H1560" s="8">
        <v>8.5299999999999994</v>
      </c>
      <c r="I1560" s="8">
        <v>0.37269999999999998</v>
      </c>
      <c r="J1560" s="8">
        <v>0.19850000000000001</v>
      </c>
      <c r="K1560" s="8" t="s">
        <v>1385</v>
      </c>
      <c r="L1560" s="8">
        <v>649</v>
      </c>
      <c r="M1560" s="8" t="s">
        <v>1396</v>
      </c>
      <c r="N1560" s="8" t="str">
        <f t="shared" si="24"/>
        <v>Approved</v>
      </c>
      <c r="O1560" s="89" t="s">
        <v>3108</v>
      </c>
      <c r="P1560" s="89" t="s">
        <v>3108</v>
      </c>
      <c r="Q1560" s="8" t="s">
        <v>1138</v>
      </c>
      <c r="R1560" s="8">
        <v>240</v>
      </c>
      <c r="S1560" s="8">
        <v>0</v>
      </c>
      <c r="T1560" s="2"/>
      <c r="U1560" s="12"/>
      <c r="V1560" s="4"/>
    </row>
    <row r="1561" spans="1:22">
      <c r="A1561" s="9" t="s">
        <v>3739</v>
      </c>
      <c r="B1561" s="9" t="s">
        <v>1292</v>
      </c>
      <c r="C1561" s="9" t="s">
        <v>12</v>
      </c>
      <c r="D1561" s="9" t="s">
        <v>1360</v>
      </c>
      <c r="E1561" s="9" t="s">
        <v>1389</v>
      </c>
      <c r="F1561" s="9" t="s">
        <v>1375</v>
      </c>
      <c r="G1561" s="9">
        <v>63.98</v>
      </c>
      <c r="H1561" s="9">
        <v>13.96</v>
      </c>
      <c r="I1561" s="9">
        <v>0.32200000000000001</v>
      </c>
      <c r="J1561" s="9">
        <v>1.4874000000000001</v>
      </c>
      <c r="K1561" s="9" t="s">
        <v>1376</v>
      </c>
      <c r="L1561" s="9">
        <v>900</v>
      </c>
      <c r="M1561" s="9" t="s">
        <v>1396</v>
      </c>
      <c r="N1561" s="8" t="str">
        <f t="shared" si="24"/>
        <v>Approved</v>
      </c>
      <c r="O1561" s="90" t="s">
        <v>3727</v>
      </c>
      <c r="P1561" s="90" t="s">
        <v>3727</v>
      </c>
      <c r="Q1561" s="9" t="s">
        <v>3270</v>
      </c>
      <c r="R1561" s="9">
        <v>60</v>
      </c>
      <c r="S1561" s="9">
        <v>28.92</v>
      </c>
      <c r="T1561" s="3"/>
      <c r="U1561" s="13"/>
      <c r="V1561" s="4"/>
    </row>
    <row r="1562" spans="1:22">
      <c r="A1562" s="8" t="s">
        <v>3740</v>
      </c>
      <c r="B1562" s="8" t="s">
        <v>146</v>
      </c>
      <c r="C1562" s="8" t="s">
        <v>32</v>
      </c>
      <c r="D1562" s="8" t="s">
        <v>44</v>
      </c>
      <c r="E1562" s="8" t="s">
        <v>1380</v>
      </c>
      <c r="F1562" s="8" t="s">
        <v>1375</v>
      </c>
      <c r="G1562" s="8">
        <v>66.400000000000006</v>
      </c>
      <c r="H1562" s="8">
        <v>13.29</v>
      </c>
      <c r="I1562" s="8">
        <v>0.40089999999999998</v>
      </c>
      <c r="J1562" s="8">
        <v>1.7908999999999999</v>
      </c>
      <c r="K1562" s="8" t="s">
        <v>1385</v>
      </c>
      <c r="L1562" s="8">
        <v>684</v>
      </c>
      <c r="M1562" s="8" t="s">
        <v>1426</v>
      </c>
      <c r="N1562" s="8" t="str">
        <f t="shared" si="24"/>
        <v>Under Review</v>
      </c>
      <c r="O1562" s="89" t="s">
        <v>471</v>
      </c>
      <c r="P1562" s="89" t="s">
        <v>471</v>
      </c>
      <c r="Q1562" s="8"/>
      <c r="R1562" s="8">
        <v>48</v>
      </c>
      <c r="S1562" s="8">
        <v>0</v>
      </c>
      <c r="T1562" s="2"/>
      <c r="U1562" s="12"/>
      <c r="V1562" s="4"/>
    </row>
    <row r="1563" spans="1:22">
      <c r="A1563" s="9" t="s">
        <v>3741</v>
      </c>
      <c r="B1563" s="9" t="s">
        <v>1322</v>
      </c>
      <c r="C1563" s="9" t="s">
        <v>16</v>
      </c>
      <c r="D1563" s="9" t="s">
        <v>44</v>
      </c>
      <c r="E1563" s="9" t="s">
        <v>1408</v>
      </c>
      <c r="F1563" s="9" t="s">
        <v>1390</v>
      </c>
      <c r="G1563" s="9">
        <v>97.69</v>
      </c>
      <c r="H1563" s="9">
        <v>16.2</v>
      </c>
      <c r="I1563" s="9">
        <v>1.1552</v>
      </c>
      <c r="J1563" s="9">
        <v>2.3860000000000001</v>
      </c>
      <c r="K1563" s="9" t="s">
        <v>1385</v>
      </c>
      <c r="L1563" s="9">
        <v>778</v>
      </c>
      <c r="M1563" s="9" t="s">
        <v>1386</v>
      </c>
      <c r="N1563" s="8" t="str">
        <f t="shared" si="24"/>
        <v>Rejected</v>
      </c>
      <c r="O1563" s="90" t="s">
        <v>2823</v>
      </c>
      <c r="P1563" s="90" t="s">
        <v>2823</v>
      </c>
      <c r="Q1563" s="9"/>
      <c r="R1563" s="9">
        <v>60</v>
      </c>
      <c r="S1563" s="9">
        <v>0</v>
      </c>
      <c r="T1563" s="3"/>
      <c r="U1563" s="13"/>
      <c r="V1563" s="4"/>
    </row>
    <row r="1564" spans="1:22">
      <c r="A1564" s="8" t="s">
        <v>3742</v>
      </c>
      <c r="B1564" s="8" t="s">
        <v>461</v>
      </c>
      <c r="C1564" s="8" t="s">
        <v>24</v>
      </c>
      <c r="D1564" s="8" t="s">
        <v>23</v>
      </c>
      <c r="E1564" s="8" t="s">
        <v>1374</v>
      </c>
      <c r="F1564" s="8" t="s">
        <v>1390</v>
      </c>
      <c r="G1564" s="8">
        <v>61.73</v>
      </c>
      <c r="H1564" s="8">
        <v>12.45</v>
      </c>
      <c r="I1564" s="8">
        <v>0.86819999999999997</v>
      </c>
      <c r="J1564" s="8">
        <v>1.6393</v>
      </c>
      <c r="K1564" s="8" t="s">
        <v>1395</v>
      </c>
      <c r="L1564" s="8">
        <v>608</v>
      </c>
      <c r="M1564" s="8" t="s">
        <v>1403</v>
      </c>
      <c r="N1564" s="8" t="str">
        <f t="shared" si="24"/>
        <v>Approved</v>
      </c>
      <c r="O1564" s="89" t="s">
        <v>1886</v>
      </c>
      <c r="P1564" s="89" t="s">
        <v>1886</v>
      </c>
      <c r="Q1564" s="8" t="s">
        <v>1107</v>
      </c>
      <c r="R1564" s="8">
        <v>48</v>
      </c>
      <c r="S1564" s="8">
        <v>18.18</v>
      </c>
      <c r="T1564" s="2"/>
      <c r="U1564" s="12"/>
      <c r="V1564" s="4"/>
    </row>
    <row r="1565" spans="1:22">
      <c r="A1565" s="9" t="s">
        <v>3743</v>
      </c>
      <c r="B1565" s="9" t="s">
        <v>495</v>
      </c>
      <c r="C1565" s="9" t="s">
        <v>12</v>
      </c>
      <c r="D1565" s="9" t="s">
        <v>1360</v>
      </c>
      <c r="E1565" s="9" t="s">
        <v>1374</v>
      </c>
      <c r="F1565" s="9" t="s">
        <v>1375</v>
      </c>
      <c r="G1565" s="9">
        <v>96.38</v>
      </c>
      <c r="H1565" s="9">
        <v>16.670000000000002</v>
      </c>
      <c r="I1565" s="9">
        <v>0.50639999999999996</v>
      </c>
      <c r="J1565" s="9">
        <v>3.4203999999999999</v>
      </c>
      <c r="K1565" s="9" t="s">
        <v>1376</v>
      </c>
      <c r="L1565" s="9">
        <v>813</v>
      </c>
      <c r="M1565" s="9" t="s">
        <v>1377</v>
      </c>
      <c r="N1565" s="8" t="str">
        <f t="shared" si="24"/>
        <v>Approved</v>
      </c>
      <c r="O1565" s="90" t="s">
        <v>2133</v>
      </c>
      <c r="P1565" s="90" t="s">
        <v>2133</v>
      </c>
      <c r="Q1565" s="9" t="s">
        <v>1938</v>
      </c>
      <c r="R1565" s="9">
        <v>36</v>
      </c>
      <c r="S1565" s="9">
        <v>86.67</v>
      </c>
      <c r="T1565" s="3"/>
      <c r="U1565" s="13"/>
      <c r="V1565" s="4"/>
    </row>
    <row r="1566" spans="1:22">
      <c r="A1566" s="8" t="s">
        <v>3744</v>
      </c>
      <c r="B1566" s="8" t="s">
        <v>576</v>
      </c>
      <c r="C1566" s="8" t="s">
        <v>35</v>
      </c>
      <c r="D1566" s="8" t="s">
        <v>44</v>
      </c>
      <c r="E1566" s="8" t="s">
        <v>1389</v>
      </c>
      <c r="F1566" s="8" t="s">
        <v>1384</v>
      </c>
      <c r="G1566" s="8">
        <v>68.86</v>
      </c>
      <c r="H1566" s="8">
        <v>7.79</v>
      </c>
      <c r="I1566" s="8">
        <v>0.89570000000000005</v>
      </c>
      <c r="J1566" s="8">
        <v>0.82779999999999998</v>
      </c>
      <c r="K1566" s="8" t="s">
        <v>1412</v>
      </c>
      <c r="L1566" s="8">
        <v>856</v>
      </c>
      <c r="M1566" s="8" t="s">
        <v>1426</v>
      </c>
      <c r="N1566" s="8" t="str">
        <f t="shared" si="24"/>
        <v>Under Review</v>
      </c>
      <c r="O1566" s="89" t="s">
        <v>1659</v>
      </c>
      <c r="P1566" s="89" t="s">
        <v>1659</v>
      </c>
      <c r="Q1566" s="8"/>
      <c r="R1566" s="8">
        <v>120</v>
      </c>
      <c r="S1566" s="8">
        <v>52.94</v>
      </c>
      <c r="T1566" s="2"/>
      <c r="U1566" s="12"/>
      <c r="V1566" s="4"/>
    </row>
    <row r="1567" spans="1:22">
      <c r="A1567" s="9" t="s">
        <v>3745</v>
      </c>
      <c r="B1567" s="9" t="s">
        <v>130</v>
      </c>
      <c r="C1567" s="9" t="s">
        <v>32</v>
      </c>
      <c r="D1567" s="9" t="s">
        <v>31</v>
      </c>
      <c r="E1567" s="9" t="s">
        <v>1380</v>
      </c>
      <c r="F1567" s="9" t="s">
        <v>1384</v>
      </c>
      <c r="G1567" s="9">
        <v>28.81</v>
      </c>
      <c r="H1567" s="9">
        <v>13.23</v>
      </c>
      <c r="I1567" s="9">
        <v>0.34449999999999997</v>
      </c>
      <c r="J1567" s="9">
        <v>0.65890000000000004</v>
      </c>
      <c r="K1567" s="9" t="s">
        <v>1358</v>
      </c>
      <c r="L1567" s="9">
        <v>587</v>
      </c>
      <c r="M1567" s="9" t="s">
        <v>1377</v>
      </c>
      <c r="N1567" s="8" t="str">
        <f t="shared" si="24"/>
        <v>Approved</v>
      </c>
      <c r="O1567" s="90" t="s">
        <v>2673</v>
      </c>
      <c r="P1567" s="90" t="s">
        <v>2673</v>
      </c>
      <c r="Q1567" s="9" t="s">
        <v>2427</v>
      </c>
      <c r="R1567" s="9">
        <v>60</v>
      </c>
      <c r="S1567" s="9">
        <v>9.5299999999999994</v>
      </c>
      <c r="T1567" s="3"/>
      <c r="U1567" s="13"/>
      <c r="V1567" s="4"/>
    </row>
    <row r="1568" spans="1:22">
      <c r="A1568" s="8" t="s">
        <v>3746</v>
      </c>
      <c r="B1568" s="8" t="s">
        <v>84</v>
      </c>
      <c r="C1568" s="8" t="s">
        <v>20</v>
      </c>
      <c r="D1568" s="8" t="s">
        <v>44</v>
      </c>
      <c r="E1568" s="8" t="s">
        <v>1380</v>
      </c>
      <c r="F1568" s="8" t="s">
        <v>1384</v>
      </c>
      <c r="G1568" s="8">
        <v>98.83</v>
      </c>
      <c r="H1568" s="8">
        <v>12.52</v>
      </c>
      <c r="I1568" s="8">
        <v>1.1887000000000001</v>
      </c>
      <c r="J1568" s="8">
        <v>4.6763000000000003</v>
      </c>
      <c r="K1568" s="8" t="s">
        <v>1376</v>
      </c>
      <c r="L1568" s="8">
        <v>724</v>
      </c>
      <c r="M1568" s="8" t="s">
        <v>1377</v>
      </c>
      <c r="N1568" s="8" t="str">
        <f t="shared" si="24"/>
        <v>Approved</v>
      </c>
      <c r="O1568" s="89" t="s">
        <v>1452</v>
      </c>
      <c r="P1568" s="89" t="s">
        <v>1452</v>
      </c>
      <c r="Q1568" s="8" t="s">
        <v>2807</v>
      </c>
      <c r="R1568" s="8">
        <v>24</v>
      </c>
      <c r="S1568" s="8">
        <v>50.25</v>
      </c>
      <c r="T1568" s="2"/>
      <c r="U1568" s="12"/>
      <c r="V1568" s="4"/>
    </row>
    <row r="1569" spans="1:22">
      <c r="A1569" s="9" t="s">
        <v>3747</v>
      </c>
      <c r="B1569" s="9" t="s">
        <v>367</v>
      </c>
      <c r="C1569" s="9" t="s">
        <v>20</v>
      </c>
      <c r="D1569" s="9" t="s">
        <v>10</v>
      </c>
      <c r="E1569" s="9" t="s">
        <v>1400</v>
      </c>
      <c r="F1569" s="9" t="s">
        <v>1390</v>
      </c>
      <c r="G1569" s="9">
        <v>11.22</v>
      </c>
      <c r="H1569" s="9">
        <v>8.31</v>
      </c>
      <c r="I1569" s="9">
        <v>7.3999999999999996E-2</v>
      </c>
      <c r="J1569" s="9">
        <v>0.13800000000000001</v>
      </c>
      <c r="K1569" s="9" t="s">
        <v>1385</v>
      </c>
      <c r="L1569" s="9">
        <v>593</v>
      </c>
      <c r="M1569" s="9" t="s">
        <v>1396</v>
      </c>
      <c r="N1569" s="8" t="str">
        <f t="shared" si="24"/>
        <v>Approved</v>
      </c>
      <c r="O1569" s="90" t="s">
        <v>1740</v>
      </c>
      <c r="P1569" s="90" t="s">
        <v>1740</v>
      </c>
      <c r="Q1569" s="9" t="s">
        <v>1560</v>
      </c>
      <c r="R1569" s="9">
        <v>120</v>
      </c>
      <c r="S1569" s="9">
        <v>0</v>
      </c>
      <c r="T1569" s="3"/>
      <c r="U1569" s="13"/>
      <c r="V1569" s="4"/>
    </row>
    <row r="1570" spans="1:22">
      <c r="A1570" s="8" t="s">
        <v>3748</v>
      </c>
      <c r="B1570" s="8" t="s">
        <v>467</v>
      </c>
      <c r="C1570" s="8" t="s">
        <v>24</v>
      </c>
      <c r="D1570" s="8" t="s">
        <v>31</v>
      </c>
      <c r="E1570" s="8" t="s">
        <v>1380</v>
      </c>
      <c r="F1570" s="8" t="s">
        <v>1375</v>
      </c>
      <c r="G1570" s="8">
        <v>34.08</v>
      </c>
      <c r="H1570" s="8">
        <v>12.43</v>
      </c>
      <c r="I1570" s="8">
        <v>0.28670000000000001</v>
      </c>
      <c r="J1570" s="8">
        <v>0.90469999999999995</v>
      </c>
      <c r="K1570" s="8" t="s">
        <v>1358</v>
      </c>
      <c r="L1570" s="8">
        <v>703</v>
      </c>
      <c r="M1570" s="8" t="s">
        <v>1426</v>
      </c>
      <c r="N1570" s="8" t="str">
        <f t="shared" si="24"/>
        <v>Under Review</v>
      </c>
      <c r="O1570" s="89" t="s">
        <v>1659</v>
      </c>
      <c r="P1570" s="89" t="s">
        <v>1659</v>
      </c>
      <c r="Q1570" s="8"/>
      <c r="R1570" s="8">
        <v>48</v>
      </c>
      <c r="S1570" s="8">
        <v>31.94</v>
      </c>
      <c r="T1570" s="2"/>
      <c r="U1570" s="12"/>
      <c r="V1570" s="4"/>
    </row>
    <row r="1571" spans="1:22">
      <c r="A1571" s="9" t="s">
        <v>3749</v>
      </c>
      <c r="B1571" s="9" t="s">
        <v>315</v>
      </c>
      <c r="C1571" s="9" t="s">
        <v>20</v>
      </c>
      <c r="D1571" s="9" t="s">
        <v>23</v>
      </c>
      <c r="E1571" s="9" t="s">
        <v>1380</v>
      </c>
      <c r="F1571" s="9" t="s">
        <v>1375</v>
      </c>
      <c r="G1571" s="9">
        <v>77.84</v>
      </c>
      <c r="H1571" s="9">
        <v>9.82</v>
      </c>
      <c r="I1571" s="9">
        <v>0.66259999999999997</v>
      </c>
      <c r="J1571" s="9">
        <v>1.9675</v>
      </c>
      <c r="K1571" s="9" t="s">
        <v>1385</v>
      </c>
      <c r="L1571" s="9">
        <v>737</v>
      </c>
      <c r="M1571" s="9" t="s">
        <v>1396</v>
      </c>
      <c r="N1571" s="8" t="str">
        <f t="shared" si="24"/>
        <v>Approved</v>
      </c>
      <c r="O1571" s="90" t="s">
        <v>3562</v>
      </c>
      <c r="P1571" s="90" t="s">
        <v>3562</v>
      </c>
      <c r="Q1571" s="9" t="s">
        <v>1730</v>
      </c>
      <c r="R1571" s="9">
        <v>48</v>
      </c>
      <c r="S1571" s="9">
        <v>0</v>
      </c>
      <c r="T1571" s="3"/>
      <c r="U1571" s="13"/>
      <c r="V1571" s="4"/>
    </row>
    <row r="1572" spans="1:22">
      <c r="A1572" s="8" t="s">
        <v>3750</v>
      </c>
      <c r="B1572" s="8" t="s">
        <v>342</v>
      </c>
      <c r="C1572" s="8" t="s">
        <v>32</v>
      </c>
      <c r="D1572" s="8" t="s">
        <v>44</v>
      </c>
      <c r="E1572" s="8" t="s">
        <v>1408</v>
      </c>
      <c r="F1572" s="8" t="s">
        <v>1384</v>
      </c>
      <c r="G1572" s="8">
        <v>72.209999999999994</v>
      </c>
      <c r="H1572" s="8">
        <v>18.03</v>
      </c>
      <c r="I1572" s="8">
        <v>1.0255000000000001</v>
      </c>
      <c r="J1572" s="8">
        <v>1.1644000000000001</v>
      </c>
      <c r="K1572" s="8" t="s">
        <v>1395</v>
      </c>
      <c r="L1572" s="8">
        <v>887</v>
      </c>
      <c r="M1572" s="8" t="s">
        <v>1396</v>
      </c>
      <c r="N1572" s="8" t="str">
        <f t="shared" si="24"/>
        <v>Approved</v>
      </c>
      <c r="O1572" s="89" t="s">
        <v>1951</v>
      </c>
      <c r="P1572" s="89" t="s">
        <v>1951</v>
      </c>
      <c r="Q1572" s="8" t="s">
        <v>2204</v>
      </c>
      <c r="R1572" s="8">
        <v>180</v>
      </c>
      <c r="S1572" s="8">
        <v>66.239999999999995</v>
      </c>
      <c r="T1572" s="2"/>
      <c r="U1572" s="12"/>
      <c r="V1572" s="4"/>
    </row>
    <row r="1573" spans="1:22">
      <c r="A1573" s="9" t="s">
        <v>3751</v>
      </c>
      <c r="B1573" s="9" t="s">
        <v>1018</v>
      </c>
      <c r="C1573" s="9" t="s">
        <v>16</v>
      </c>
      <c r="D1573" s="9" t="s">
        <v>31</v>
      </c>
      <c r="E1573" s="9" t="s">
        <v>1411</v>
      </c>
      <c r="F1573" s="9" t="s">
        <v>1375</v>
      </c>
      <c r="G1573" s="9">
        <v>72.05</v>
      </c>
      <c r="H1573" s="9">
        <v>17.600000000000001</v>
      </c>
      <c r="I1573" s="9">
        <v>1.2170000000000001</v>
      </c>
      <c r="J1573" s="9">
        <v>1.0898000000000001</v>
      </c>
      <c r="K1573" s="9" t="s">
        <v>1412</v>
      </c>
      <c r="L1573" s="9">
        <v>578</v>
      </c>
      <c r="M1573" s="9" t="s">
        <v>1403</v>
      </c>
      <c r="N1573" s="8" t="str">
        <f t="shared" si="24"/>
        <v>Approved</v>
      </c>
      <c r="O1573" s="90" t="s">
        <v>1651</v>
      </c>
      <c r="P1573" s="90" t="s">
        <v>1651</v>
      </c>
      <c r="Q1573" s="9" t="s">
        <v>3752</v>
      </c>
      <c r="R1573" s="9">
        <v>240</v>
      </c>
      <c r="S1573" s="9">
        <v>27.39</v>
      </c>
      <c r="T1573" s="3"/>
      <c r="U1573" s="13"/>
      <c r="V1573" s="4"/>
    </row>
    <row r="1574" spans="1:22">
      <c r="A1574" s="8" t="s">
        <v>3753</v>
      </c>
      <c r="B1574" s="8" t="s">
        <v>303</v>
      </c>
      <c r="C1574" s="8" t="s">
        <v>35</v>
      </c>
      <c r="D1574" s="8" t="s">
        <v>44</v>
      </c>
      <c r="E1574" s="8" t="s">
        <v>1411</v>
      </c>
      <c r="F1574" s="8" t="s">
        <v>1375</v>
      </c>
      <c r="G1574" s="8">
        <v>66.709999999999994</v>
      </c>
      <c r="H1574" s="8">
        <v>8.36</v>
      </c>
      <c r="I1574" s="8">
        <v>1.2595000000000001</v>
      </c>
      <c r="J1574" s="8">
        <v>1.6398999999999999</v>
      </c>
      <c r="K1574" s="8" t="s">
        <v>1412</v>
      </c>
      <c r="L1574" s="8">
        <v>726</v>
      </c>
      <c r="M1574" s="8" t="s">
        <v>1403</v>
      </c>
      <c r="N1574" s="8" t="str">
        <f t="shared" si="24"/>
        <v>Approved</v>
      </c>
      <c r="O1574" s="89" t="s">
        <v>2860</v>
      </c>
      <c r="P1574" s="89" t="s">
        <v>2860</v>
      </c>
      <c r="Q1574" s="8" t="s">
        <v>3714</v>
      </c>
      <c r="R1574" s="8">
        <v>48</v>
      </c>
      <c r="S1574" s="8">
        <v>13.72</v>
      </c>
      <c r="T1574" s="2"/>
      <c r="U1574" s="12"/>
      <c r="V1574" s="4"/>
    </row>
    <row r="1575" spans="1:22">
      <c r="A1575" s="9" t="s">
        <v>3754</v>
      </c>
      <c r="B1575" s="9" t="s">
        <v>630</v>
      </c>
      <c r="C1575" s="9" t="s">
        <v>35</v>
      </c>
      <c r="D1575" s="9" t="s">
        <v>10</v>
      </c>
      <c r="E1575" s="9" t="s">
        <v>1400</v>
      </c>
      <c r="F1575" s="9" t="s">
        <v>1384</v>
      </c>
      <c r="G1575" s="9">
        <v>37.159999999999997</v>
      </c>
      <c r="H1575" s="9">
        <v>8.61</v>
      </c>
      <c r="I1575" s="9">
        <v>0.67230000000000001</v>
      </c>
      <c r="J1575" s="9">
        <v>0.59050000000000002</v>
      </c>
      <c r="K1575" s="9" t="s">
        <v>1376</v>
      </c>
      <c r="L1575" s="9">
        <v>835</v>
      </c>
      <c r="M1575" s="9" t="s">
        <v>1403</v>
      </c>
      <c r="N1575" s="8" t="str">
        <f t="shared" si="24"/>
        <v>Approved</v>
      </c>
      <c r="O1575" s="90" t="s">
        <v>2827</v>
      </c>
      <c r="P1575" s="90" t="s">
        <v>2827</v>
      </c>
      <c r="Q1575" s="9" t="s">
        <v>2510</v>
      </c>
      <c r="R1575" s="9">
        <v>84</v>
      </c>
      <c r="S1575" s="9">
        <v>31.54</v>
      </c>
      <c r="T1575" s="3"/>
      <c r="U1575" s="13"/>
      <c r="V1575" s="4"/>
    </row>
    <row r="1576" spans="1:22">
      <c r="A1576" s="8" t="s">
        <v>3755</v>
      </c>
      <c r="B1576" s="8" t="s">
        <v>107</v>
      </c>
      <c r="C1576" s="8" t="s">
        <v>32</v>
      </c>
      <c r="D1576" s="8" t="s">
        <v>23</v>
      </c>
      <c r="E1576" s="8" t="s">
        <v>1411</v>
      </c>
      <c r="F1576" s="8" t="s">
        <v>1390</v>
      </c>
      <c r="G1576" s="8"/>
      <c r="H1576" s="8">
        <v>15.75</v>
      </c>
      <c r="I1576" s="8">
        <v>0.2137</v>
      </c>
      <c r="J1576" s="8">
        <v>0.32540000000000002</v>
      </c>
      <c r="K1576" s="8" t="s">
        <v>1395</v>
      </c>
      <c r="L1576" s="8">
        <v>792</v>
      </c>
      <c r="M1576" s="8" t="s">
        <v>1403</v>
      </c>
      <c r="N1576" s="8" t="str">
        <f t="shared" si="24"/>
        <v>Approved</v>
      </c>
      <c r="O1576" s="89" t="s">
        <v>3262</v>
      </c>
      <c r="P1576" s="89" t="s">
        <v>3262</v>
      </c>
      <c r="Q1576" s="8" t="s">
        <v>2628</v>
      </c>
      <c r="R1576" s="8">
        <v>120</v>
      </c>
      <c r="S1576" s="8">
        <v>11.89</v>
      </c>
      <c r="T1576" s="2"/>
      <c r="U1576" s="12"/>
      <c r="V1576" s="4"/>
    </row>
    <row r="1577" spans="1:22">
      <c r="A1577" s="9" t="s">
        <v>3756</v>
      </c>
      <c r="B1577" s="9" t="s">
        <v>983</v>
      </c>
      <c r="C1577" s="9" t="s">
        <v>28</v>
      </c>
      <c r="D1577" s="9" t="s">
        <v>31</v>
      </c>
      <c r="E1577" s="9" t="s">
        <v>1400</v>
      </c>
      <c r="F1577" s="9" t="s">
        <v>1384</v>
      </c>
      <c r="G1577" s="9">
        <v>84.85</v>
      </c>
      <c r="H1577" s="9">
        <v>15.39</v>
      </c>
      <c r="I1577" s="9">
        <v>0.74309999999999998</v>
      </c>
      <c r="J1577" s="9">
        <v>2.9575999999999998</v>
      </c>
      <c r="K1577" s="9" t="s">
        <v>1376</v>
      </c>
      <c r="L1577" s="9">
        <v>604</v>
      </c>
      <c r="M1577" s="9" t="s">
        <v>1381</v>
      </c>
      <c r="N1577" s="8" t="str">
        <f t="shared" si="24"/>
        <v xml:space="preserve">Rejected </v>
      </c>
      <c r="O1577" s="90" t="s">
        <v>488</v>
      </c>
      <c r="P1577" s="90" t="s">
        <v>488</v>
      </c>
      <c r="Q1577" s="9"/>
      <c r="R1577" s="9">
        <v>36</v>
      </c>
      <c r="S1577" s="9">
        <v>60.72</v>
      </c>
      <c r="T1577" s="3"/>
      <c r="U1577" s="13"/>
      <c r="V1577" s="4"/>
    </row>
    <row r="1578" spans="1:22">
      <c r="A1578" s="8" t="s">
        <v>3757</v>
      </c>
      <c r="B1578" s="8" t="s">
        <v>1080</v>
      </c>
      <c r="C1578" s="8" t="s">
        <v>41</v>
      </c>
      <c r="D1578" s="8" t="s">
        <v>1360</v>
      </c>
      <c r="E1578" s="8" t="s">
        <v>1408</v>
      </c>
      <c r="F1578" s="8" t="s">
        <v>1375</v>
      </c>
      <c r="G1578" s="8">
        <v>13.49</v>
      </c>
      <c r="H1578" s="8">
        <v>14.63</v>
      </c>
      <c r="I1578" s="8">
        <v>0.1341</v>
      </c>
      <c r="J1578" s="8">
        <v>0.4652</v>
      </c>
      <c r="K1578" s="8" t="s">
        <v>1376</v>
      </c>
      <c r="L1578" s="8">
        <v>683</v>
      </c>
      <c r="M1578" s="8" t="s">
        <v>1396</v>
      </c>
      <c r="N1578" s="8" t="str">
        <f t="shared" si="24"/>
        <v>Approved</v>
      </c>
      <c r="O1578" s="89" t="s">
        <v>2488</v>
      </c>
      <c r="P1578" s="89" t="s">
        <v>2488</v>
      </c>
      <c r="Q1578" s="8" t="s">
        <v>1909</v>
      </c>
      <c r="R1578" s="8">
        <v>36</v>
      </c>
      <c r="S1578" s="8">
        <v>8.99</v>
      </c>
      <c r="T1578" s="2"/>
      <c r="U1578" s="12"/>
      <c r="V1578" s="4"/>
    </row>
    <row r="1579" spans="1:22">
      <c r="A1579" s="9" t="s">
        <v>3758</v>
      </c>
      <c r="B1579" s="9" t="s">
        <v>240</v>
      </c>
      <c r="C1579" s="9" t="s">
        <v>7</v>
      </c>
      <c r="D1579" s="9" t="s">
        <v>10</v>
      </c>
      <c r="E1579" s="9" t="s">
        <v>1408</v>
      </c>
      <c r="F1579" s="9" t="s">
        <v>1375</v>
      </c>
      <c r="G1579" s="9">
        <v>8.31</v>
      </c>
      <c r="H1579" s="9">
        <v>13.94</v>
      </c>
      <c r="I1579" s="9">
        <v>6.5500000000000003E-2</v>
      </c>
      <c r="J1579" s="9">
        <v>0.19309999999999999</v>
      </c>
      <c r="K1579" s="9" t="s">
        <v>1412</v>
      </c>
      <c r="L1579" s="9">
        <v>644</v>
      </c>
      <c r="M1579" s="9" t="s">
        <v>1381</v>
      </c>
      <c r="N1579" s="8" t="str">
        <f t="shared" si="24"/>
        <v xml:space="preserve">Rejected </v>
      </c>
      <c r="O1579" s="90" t="s">
        <v>1485</v>
      </c>
      <c r="P1579" s="90" t="s">
        <v>1485</v>
      </c>
      <c r="Q1579" s="9"/>
      <c r="R1579" s="9">
        <v>60</v>
      </c>
      <c r="S1579" s="9">
        <v>1.41</v>
      </c>
      <c r="T1579" s="3"/>
      <c r="U1579" s="13"/>
      <c r="V1579" s="4"/>
    </row>
    <row r="1580" spans="1:22">
      <c r="A1580" s="8" t="s">
        <v>3759</v>
      </c>
      <c r="B1580" s="8" t="s">
        <v>55</v>
      </c>
      <c r="C1580" s="8" t="s">
        <v>7</v>
      </c>
      <c r="D1580" s="8" t="s">
        <v>23</v>
      </c>
      <c r="E1580" s="8" t="s">
        <v>1411</v>
      </c>
      <c r="F1580" s="8" t="s">
        <v>1384</v>
      </c>
      <c r="G1580" s="8">
        <v>65.86</v>
      </c>
      <c r="H1580" s="8">
        <v>16.89</v>
      </c>
      <c r="I1580" s="8">
        <v>0.98729999999999996</v>
      </c>
      <c r="J1580" s="8">
        <v>1.1399999999999999</v>
      </c>
      <c r="K1580" s="8" t="s">
        <v>1358</v>
      </c>
      <c r="L1580" s="8">
        <v>585</v>
      </c>
      <c r="M1580" s="8" t="s">
        <v>1403</v>
      </c>
      <c r="N1580" s="8" t="str">
        <f t="shared" si="24"/>
        <v>Approved</v>
      </c>
      <c r="O1580" s="89" t="s">
        <v>3760</v>
      </c>
      <c r="P1580" s="89" t="s">
        <v>3760</v>
      </c>
      <c r="Q1580" s="8" t="s">
        <v>1707</v>
      </c>
      <c r="R1580" s="8">
        <v>120</v>
      </c>
      <c r="S1580" s="8">
        <v>44.68</v>
      </c>
      <c r="T1580" s="2"/>
      <c r="U1580" s="12"/>
      <c r="V1580" s="4"/>
    </row>
    <row r="1581" spans="1:22">
      <c r="A1581" s="9" t="s">
        <v>3761</v>
      </c>
      <c r="B1581" s="9" t="s">
        <v>1168</v>
      </c>
      <c r="C1581" s="9" t="s">
        <v>38</v>
      </c>
      <c r="D1581" s="9" t="s">
        <v>44</v>
      </c>
      <c r="E1581" s="9" t="s">
        <v>1400</v>
      </c>
      <c r="F1581" s="9" t="s">
        <v>1384</v>
      </c>
      <c r="G1581" s="9">
        <v>20.47</v>
      </c>
      <c r="H1581" s="9">
        <v>8.31</v>
      </c>
      <c r="I1581" s="9">
        <v>0.18329999999999999</v>
      </c>
      <c r="J1581" s="9">
        <v>0.41810000000000003</v>
      </c>
      <c r="K1581" s="9" t="s">
        <v>1358</v>
      </c>
      <c r="L1581" s="9">
        <v>854</v>
      </c>
      <c r="M1581" s="9" t="s">
        <v>1396</v>
      </c>
      <c r="N1581" s="8" t="str">
        <f t="shared" si="24"/>
        <v>Approved</v>
      </c>
      <c r="O1581" s="90" t="s">
        <v>1460</v>
      </c>
      <c r="P1581" s="90" t="s">
        <v>1460</v>
      </c>
      <c r="Q1581" s="9" t="s">
        <v>3063</v>
      </c>
      <c r="R1581" s="9">
        <v>60</v>
      </c>
      <c r="S1581" s="9">
        <v>17.510000000000002</v>
      </c>
      <c r="T1581" s="3"/>
      <c r="U1581" s="13"/>
      <c r="V1581" s="4"/>
    </row>
    <row r="1582" spans="1:22">
      <c r="A1582" s="8" t="s">
        <v>3762</v>
      </c>
      <c r="B1582" s="8" t="s">
        <v>435</v>
      </c>
      <c r="C1582" s="8" t="s">
        <v>32</v>
      </c>
      <c r="D1582" s="8" t="s">
        <v>31</v>
      </c>
      <c r="E1582" s="8" t="s">
        <v>1408</v>
      </c>
      <c r="F1582" s="8" t="s">
        <v>1390</v>
      </c>
      <c r="G1582" s="8">
        <v>42.48</v>
      </c>
      <c r="H1582" s="8">
        <v>8.89</v>
      </c>
      <c r="I1582" s="8">
        <v>0.25819999999999999</v>
      </c>
      <c r="J1582" s="8">
        <v>0.37919999999999998</v>
      </c>
      <c r="K1582" s="8" t="s">
        <v>1358</v>
      </c>
      <c r="L1582" s="8">
        <v>619</v>
      </c>
      <c r="M1582" s="8" t="s">
        <v>1386</v>
      </c>
      <c r="N1582" s="8" t="str">
        <f t="shared" si="24"/>
        <v>Rejected</v>
      </c>
      <c r="O1582" s="89" t="s">
        <v>2506</v>
      </c>
      <c r="P1582" s="89" t="s">
        <v>2506</v>
      </c>
      <c r="Q1582" s="8"/>
      <c r="R1582" s="8">
        <v>240</v>
      </c>
      <c r="S1582" s="8">
        <v>19.079999999999998</v>
      </c>
      <c r="T1582" s="2"/>
      <c r="U1582" s="12"/>
      <c r="V1582" s="4"/>
    </row>
    <row r="1583" spans="1:22">
      <c r="A1583" s="9" t="s">
        <v>3763</v>
      </c>
      <c r="B1583" s="9" t="s">
        <v>640</v>
      </c>
      <c r="C1583" s="9" t="s">
        <v>24</v>
      </c>
      <c r="D1583" s="9" t="s">
        <v>10</v>
      </c>
      <c r="E1583" s="9" t="s">
        <v>1400</v>
      </c>
      <c r="F1583" s="9" t="s">
        <v>1375</v>
      </c>
      <c r="G1583" s="9">
        <v>7.25</v>
      </c>
      <c r="H1583" s="9">
        <v>18.22</v>
      </c>
      <c r="I1583" s="9">
        <v>6.0499999999999998E-2</v>
      </c>
      <c r="J1583" s="9">
        <v>0.66539999999999999</v>
      </c>
      <c r="K1583" s="9" t="s">
        <v>1395</v>
      </c>
      <c r="L1583" s="9">
        <v>854</v>
      </c>
      <c r="M1583" s="9" t="s">
        <v>1386</v>
      </c>
      <c r="N1583" s="8" t="str">
        <f t="shared" si="24"/>
        <v>Rejected</v>
      </c>
      <c r="O1583" s="90" t="s">
        <v>1897</v>
      </c>
      <c r="P1583" s="90" t="s">
        <v>1897</v>
      </c>
      <c r="Q1583" s="9"/>
      <c r="R1583" s="9">
        <v>12</v>
      </c>
      <c r="S1583" s="9">
        <v>2.34</v>
      </c>
      <c r="T1583" s="3"/>
      <c r="U1583" s="13"/>
      <c r="V1583" s="4"/>
    </row>
    <row r="1584" spans="1:22">
      <c r="A1584" s="8" t="s">
        <v>3764</v>
      </c>
      <c r="B1584" s="8" t="s">
        <v>918</v>
      </c>
      <c r="C1584" s="8" t="s">
        <v>20</v>
      </c>
      <c r="D1584" s="8" t="s">
        <v>44</v>
      </c>
      <c r="E1584" s="8" t="s">
        <v>1411</v>
      </c>
      <c r="F1584" s="8" t="s">
        <v>1384</v>
      </c>
      <c r="G1584" s="8">
        <v>32.369999999999997</v>
      </c>
      <c r="H1584" s="8">
        <v>14</v>
      </c>
      <c r="I1584" s="8">
        <v>0.36280000000000001</v>
      </c>
      <c r="J1584" s="8">
        <v>0.43109999999999998</v>
      </c>
      <c r="K1584" s="8" t="s">
        <v>1376</v>
      </c>
      <c r="L1584" s="8">
        <v>862</v>
      </c>
      <c r="M1584" s="8" t="s">
        <v>1426</v>
      </c>
      <c r="N1584" s="8" t="str">
        <f t="shared" si="24"/>
        <v>Under Review</v>
      </c>
      <c r="O1584" s="89" t="s">
        <v>1136</v>
      </c>
      <c r="P1584" s="89" t="s">
        <v>1136</v>
      </c>
      <c r="Q1584" s="8"/>
      <c r="R1584" s="8">
        <v>180</v>
      </c>
      <c r="S1584" s="8">
        <v>26.26</v>
      </c>
      <c r="T1584" s="2"/>
      <c r="U1584" s="12"/>
      <c r="V1584" s="4"/>
    </row>
    <row r="1585" spans="1:22">
      <c r="A1585" s="9" t="s">
        <v>3765</v>
      </c>
      <c r="B1585" s="9" t="s">
        <v>988</v>
      </c>
      <c r="C1585" s="9" t="s">
        <v>12</v>
      </c>
      <c r="D1585" s="9" t="s">
        <v>23</v>
      </c>
      <c r="E1585" s="9" t="s">
        <v>1374</v>
      </c>
      <c r="F1585" s="9" t="s">
        <v>1384</v>
      </c>
      <c r="G1585" s="9">
        <v>66.2</v>
      </c>
      <c r="H1585" s="9">
        <v>9.0399999999999991</v>
      </c>
      <c r="I1585" s="9">
        <v>1.2243999999999999</v>
      </c>
      <c r="J1585" s="9">
        <v>2.1063999999999998</v>
      </c>
      <c r="K1585" s="9" t="s">
        <v>1376</v>
      </c>
      <c r="L1585" s="9">
        <v>825</v>
      </c>
      <c r="M1585" s="9" t="s">
        <v>1377</v>
      </c>
      <c r="N1585" s="8" t="str">
        <f t="shared" si="24"/>
        <v>Approved</v>
      </c>
      <c r="O1585" s="90" t="s">
        <v>1635</v>
      </c>
      <c r="P1585" s="90" t="s">
        <v>1635</v>
      </c>
      <c r="Q1585" s="9" t="s">
        <v>3415</v>
      </c>
      <c r="R1585" s="9">
        <v>36</v>
      </c>
      <c r="S1585" s="9">
        <v>28.03</v>
      </c>
      <c r="T1585" s="3"/>
      <c r="U1585" s="13"/>
      <c r="V1585" s="4"/>
    </row>
    <row r="1586" spans="1:22">
      <c r="A1586" s="8" t="s">
        <v>3766</v>
      </c>
      <c r="B1586" s="8" t="s">
        <v>456</v>
      </c>
      <c r="C1586" s="8" t="s">
        <v>41</v>
      </c>
      <c r="D1586" s="8" t="s">
        <v>23</v>
      </c>
      <c r="E1586" s="8" t="s">
        <v>1411</v>
      </c>
      <c r="F1586" s="8" t="s">
        <v>1375</v>
      </c>
      <c r="G1586" s="8">
        <v>84.72</v>
      </c>
      <c r="H1586" s="8">
        <v>9.5500000000000007</v>
      </c>
      <c r="I1586" s="8">
        <v>0.65869999999999995</v>
      </c>
      <c r="J1586" s="8">
        <v>1.0986</v>
      </c>
      <c r="K1586" s="8" t="s">
        <v>1412</v>
      </c>
      <c r="L1586" s="8">
        <v>565</v>
      </c>
      <c r="M1586" s="8" t="s">
        <v>1426</v>
      </c>
      <c r="N1586" s="8" t="str">
        <f t="shared" si="24"/>
        <v>Under Review</v>
      </c>
      <c r="O1586" s="89" t="s">
        <v>1668</v>
      </c>
      <c r="P1586" s="89" t="s">
        <v>1668</v>
      </c>
      <c r="Q1586" s="8"/>
      <c r="R1586" s="8">
        <v>120</v>
      </c>
      <c r="S1586" s="8">
        <v>57.71</v>
      </c>
      <c r="T1586" s="2"/>
      <c r="U1586" s="12"/>
      <c r="V1586" s="4"/>
    </row>
    <row r="1587" spans="1:22">
      <c r="A1587" s="9" t="s">
        <v>3767</v>
      </c>
      <c r="B1587" s="9" t="s">
        <v>1146</v>
      </c>
      <c r="C1587" s="9" t="s">
        <v>32</v>
      </c>
      <c r="D1587" s="9" t="s">
        <v>23</v>
      </c>
      <c r="E1587" s="9" t="s">
        <v>1400</v>
      </c>
      <c r="F1587" s="9" t="s">
        <v>1390</v>
      </c>
      <c r="G1587" s="9">
        <v>12.18</v>
      </c>
      <c r="H1587" s="9">
        <v>8.7799999999999994</v>
      </c>
      <c r="I1587" s="9">
        <v>0.1174</v>
      </c>
      <c r="J1587" s="9">
        <v>0.30180000000000001</v>
      </c>
      <c r="K1587" s="9"/>
      <c r="L1587" s="9">
        <v>668</v>
      </c>
      <c r="M1587" s="9" t="s">
        <v>1396</v>
      </c>
      <c r="N1587" s="8" t="str">
        <f t="shared" si="24"/>
        <v>Approved</v>
      </c>
      <c r="O1587" s="90" t="s">
        <v>1391</v>
      </c>
      <c r="P1587" s="90" t="s">
        <v>1391</v>
      </c>
      <c r="Q1587" s="9" t="s">
        <v>1738</v>
      </c>
      <c r="R1587" s="9">
        <v>48</v>
      </c>
      <c r="S1587" s="9">
        <v>1.47</v>
      </c>
      <c r="T1587" s="3"/>
      <c r="U1587" s="13"/>
      <c r="V1587" s="4"/>
    </row>
    <row r="1588" spans="1:22">
      <c r="A1588" s="8" t="s">
        <v>3768</v>
      </c>
      <c r="B1588" s="8" t="s">
        <v>856</v>
      </c>
      <c r="C1588" s="8" t="s">
        <v>35</v>
      </c>
      <c r="D1588" s="8" t="s">
        <v>44</v>
      </c>
      <c r="E1588" s="8" t="s">
        <v>1380</v>
      </c>
      <c r="F1588" s="8" t="s">
        <v>1375</v>
      </c>
      <c r="G1588" s="8">
        <v>32.409999999999997</v>
      </c>
      <c r="H1588" s="8">
        <v>14.92</v>
      </c>
      <c r="I1588" s="8">
        <v>0.54210000000000003</v>
      </c>
      <c r="J1588" s="8">
        <v>2.9239999999999999</v>
      </c>
      <c r="K1588" s="8" t="s">
        <v>1376</v>
      </c>
      <c r="L1588" s="8">
        <v>596</v>
      </c>
      <c r="M1588" s="8" t="s">
        <v>1381</v>
      </c>
      <c r="N1588" s="8" t="str">
        <f t="shared" si="24"/>
        <v xml:space="preserve">Rejected </v>
      </c>
      <c r="O1588" s="89" t="s">
        <v>2171</v>
      </c>
      <c r="P1588" s="89" t="s">
        <v>2171</v>
      </c>
      <c r="Q1588" s="8"/>
      <c r="R1588" s="8">
        <v>12</v>
      </c>
      <c r="S1588" s="8">
        <v>24.73</v>
      </c>
      <c r="T1588" s="2"/>
      <c r="U1588" s="12"/>
      <c r="V1588" s="4"/>
    </row>
    <row r="1589" spans="1:22">
      <c r="A1589" s="9" t="s">
        <v>3769</v>
      </c>
      <c r="B1589" s="9" t="s">
        <v>152</v>
      </c>
      <c r="C1589" s="9" t="s">
        <v>16</v>
      </c>
      <c r="D1589" s="9" t="s">
        <v>31</v>
      </c>
      <c r="E1589" s="9" t="s">
        <v>1411</v>
      </c>
      <c r="F1589" s="9" t="s">
        <v>1384</v>
      </c>
      <c r="G1589" s="9">
        <v>69.12</v>
      </c>
      <c r="H1589" s="9"/>
      <c r="I1589" s="9">
        <v>1.1022000000000001</v>
      </c>
      <c r="J1589" s="9"/>
      <c r="K1589" s="9" t="s">
        <v>1395</v>
      </c>
      <c r="L1589" s="9">
        <v>686</v>
      </c>
      <c r="M1589" s="9" t="s">
        <v>1377</v>
      </c>
      <c r="N1589" s="8" t="str">
        <f t="shared" si="24"/>
        <v>Approved</v>
      </c>
      <c r="O1589" s="90" t="s">
        <v>1632</v>
      </c>
      <c r="P1589" s="90" t="s">
        <v>1632</v>
      </c>
      <c r="Q1589" s="9" t="s">
        <v>2104</v>
      </c>
      <c r="R1589" s="9">
        <v>120</v>
      </c>
      <c r="S1589" s="9">
        <v>31.14</v>
      </c>
      <c r="T1589" s="3"/>
      <c r="U1589" s="13"/>
      <c r="V1589" s="4"/>
    </row>
    <row r="1590" spans="1:22">
      <c r="A1590" s="8" t="s">
        <v>3770</v>
      </c>
      <c r="B1590" s="8" t="s">
        <v>638</v>
      </c>
      <c r="C1590" s="8" t="s">
        <v>7</v>
      </c>
      <c r="D1590" s="8" t="s">
        <v>1360</v>
      </c>
      <c r="E1590" s="8" t="s">
        <v>1389</v>
      </c>
      <c r="F1590" s="8" t="s">
        <v>1384</v>
      </c>
      <c r="G1590" s="8">
        <v>33.08</v>
      </c>
      <c r="H1590" s="8">
        <v>13.39</v>
      </c>
      <c r="I1590" s="8">
        <v>0.16869999999999999</v>
      </c>
      <c r="J1590" s="8">
        <v>0.60880000000000001</v>
      </c>
      <c r="K1590" s="8" t="s">
        <v>1412</v>
      </c>
      <c r="L1590" s="8">
        <v>604</v>
      </c>
      <c r="M1590" s="8" t="s">
        <v>1381</v>
      </c>
      <c r="N1590" s="8" t="str">
        <f t="shared" si="24"/>
        <v xml:space="preserve">Rejected </v>
      </c>
      <c r="O1590" s="89" t="s">
        <v>1565</v>
      </c>
      <c r="P1590" s="89" t="s">
        <v>1565</v>
      </c>
      <c r="Q1590" s="8"/>
      <c r="R1590" s="8">
        <v>84</v>
      </c>
      <c r="S1590" s="8">
        <v>16.48</v>
      </c>
      <c r="T1590" s="2"/>
      <c r="U1590" s="12"/>
      <c r="V1590" s="4"/>
    </row>
    <row r="1591" spans="1:22">
      <c r="A1591" s="9" t="s">
        <v>3771</v>
      </c>
      <c r="B1591" s="9" t="s">
        <v>1288</v>
      </c>
      <c r="C1591" s="9" t="s">
        <v>41</v>
      </c>
      <c r="D1591" s="9" t="s">
        <v>1360</v>
      </c>
      <c r="E1591" s="9" t="s">
        <v>1411</v>
      </c>
      <c r="F1591" s="9" t="s">
        <v>1375</v>
      </c>
      <c r="G1591" s="9">
        <v>97.7</v>
      </c>
      <c r="H1591" s="9">
        <v>10.97</v>
      </c>
      <c r="I1591" s="9">
        <v>0.99590000000000001</v>
      </c>
      <c r="J1591" s="9">
        <v>3.1972</v>
      </c>
      <c r="K1591" s="9" t="s">
        <v>1412</v>
      </c>
      <c r="L1591" s="9">
        <v>724</v>
      </c>
      <c r="M1591" s="9" t="s">
        <v>1381</v>
      </c>
      <c r="N1591" s="8" t="str">
        <f t="shared" si="24"/>
        <v xml:space="preserve">Rejected </v>
      </c>
      <c r="O1591" s="90" t="s">
        <v>2408</v>
      </c>
      <c r="P1591" s="90" t="s">
        <v>2408</v>
      </c>
      <c r="Q1591" s="9"/>
      <c r="R1591" s="9">
        <v>36</v>
      </c>
      <c r="S1591" s="9">
        <v>32.15</v>
      </c>
      <c r="T1591" s="3"/>
      <c r="U1591" s="13"/>
      <c r="V1591" s="4"/>
    </row>
    <row r="1592" spans="1:22">
      <c r="A1592" s="8" t="s">
        <v>3772</v>
      </c>
      <c r="B1592" s="8" t="s">
        <v>998</v>
      </c>
      <c r="C1592" s="8" t="s">
        <v>20</v>
      </c>
      <c r="D1592" s="8" t="s">
        <v>44</v>
      </c>
      <c r="E1592" s="8" t="s">
        <v>1400</v>
      </c>
      <c r="F1592" s="8" t="s">
        <v>1384</v>
      </c>
      <c r="G1592" s="8">
        <v>22.62</v>
      </c>
      <c r="H1592" s="8">
        <v>9.1300000000000008</v>
      </c>
      <c r="I1592" s="8">
        <v>0.2336</v>
      </c>
      <c r="J1592" s="8">
        <v>0.23119999999999999</v>
      </c>
      <c r="K1592" s="8" t="s">
        <v>1376</v>
      </c>
      <c r="L1592" s="8">
        <v>618</v>
      </c>
      <c r="M1592" s="8" t="s">
        <v>1396</v>
      </c>
      <c r="N1592" s="8" t="str">
        <f t="shared" si="24"/>
        <v>Approved</v>
      </c>
      <c r="O1592" s="89" t="s">
        <v>3415</v>
      </c>
      <c r="P1592" s="89" t="s">
        <v>3415</v>
      </c>
      <c r="Q1592" s="8" t="s">
        <v>2141</v>
      </c>
      <c r="R1592" s="8">
        <v>180</v>
      </c>
      <c r="S1592" s="8">
        <v>9.2799999999999994</v>
      </c>
      <c r="T1592" s="2"/>
      <c r="U1592" s="12"/>
      <c r="V1592" s="4"/>
    </row>
    <row r="1593" spans="1:22">
      <c r="A1593" s="9" t="s">
        <v>3773</v>
      </c>
      <c r="B1593" s="9" t="s">
        <v>315</v>
      </c>
      <c r="C1593" s="9" t="s">
        <v>20</v>
      </c>
      <c r="D1593" s="9" t="s">
        <v>1360</v>
      </c>
      <c r="E1593" s="9" t="s">
        <v>1380</v>
      </c>
      <c r="F1593" s="9" t="s">
        <v>1384</v>
      </c>
      <c r="G1593" s="9">
        <v>54.76</v>
      </c>
      <c r="H1593" s="9">
        <v>18.02</v>
      </c>
      <c r="I1593" s="9">
        <v>0.30009999999999998</v>
      </c>
      <c r="J1593" s="9">
        <v>0.84599999999999997</v>
      </c>
      <c r="K1593" s="9" t="s">
        <v>1395</v>
      </c>
      <c r="L1593" s="9">
        <v>737</v>
      </c>
      <c r="M1593" s="9" t="s">
        <v>1403</v>
      </c>
      <c r="N1593" s="8" t="str">
        <f t="shared" si="24"/>
        <v>Approved</v>
      </c>
      <c r="O1593" s="90" t="s">
        <v>1443</v>
      </c>
      <c r="P1593" s="90" t="s">
        <v>1443</v>
      </c>
      <c r="Q1593" s="9" t="s">
        <v>1733</v>
      </c>
      <c r="R1593" s="9">
        <v>240</v>
      </c>
      <c r="S1593" s="9">
        <v>17.239999999999998</v>
      </c>
      <c r="T1593" s="3"/>
      <c r="U1593" s="13"/>
      <c r="V1593" s="4"/>
    </row>
    <row r="1594" spans="1:22">
      <c r="A1594" s="8" t="s">
        <v>3774</v>
      </c>
      <c r="B1594" s="8" t="s">
        <v>729</v>
      </c>
      <c r="C1594" s="8" t="s">
        <v>20</v>
      </c>
      <c r="D1594" s="8" t="s">
        <v>1360</v>
      </c>
      <c r="E1594" s="8" t="s">
        <v>1380</v>
      </c>
      <c r="F1594" s="8" t="s">
        <v>1384</v>
      </c>
      <c r="G1594" s="8">
        <v>88.91</v>
      </c>
      <c r="H1594" s="8">
        <v>13.24</v>
      </c>
      <c r="I1594" s="8">
        <v>0.71489999999999998</v>
      </c>
      <c r="J1594" s="8">
        <v>3.0059999999999998</v>
      </c>
      <c r="K1594" s="8" t="s">
        <v>1376</v>
      </c>
      <c r="L1594" s="8">
        <v>592</v>
      </c>
      <c r="M1594" s="8" t="s">
        <v>1386</v>
      </c>
      <c r="N1594" s="8" t="str">
        <f t="shared" si="24"/>
        <v>Rejected</v>
      </c>
      <c r="O1594" s="89" t="s">
        <v>1011</v>
      </c>
      <c r="P1594" s="89" t="s">
        <v>1011</v>
      </c>
      <c r="Q1594" s="8"/>
      <c r="R1594" s="8">
        <v>36</v>
      </c>
      <c r="S1594" s="8">
        <v>83.07</v>
      </c>
      <c r="T1594" s="2"/>
      <c r="U1594" s="12"/>
      <c r="V1594" s="4"/>
    </row>
    <row r="1595" spans="1:22">
      <c r="A1595" s="9" t="s">
        <v>3775</v>
      </c>
      <c r="B1595" s="9" t="s">
        <v>576</v>
      </c>
      <c r="C1595" s="9" t="s">
        <v>16</v>
      </c>
      <c r="D1595" s="9" t="s">
        <v>1360</v>
      </c>
      <c r="E1595" s="9" t="s">
        <v>1380</v>
      </c>
      <c r="F1595" s="9" t="s">
        <v>1375</v>
      </c>
      <c r="G1595" s="9">
        <v>14.24</v>
      </c>
      <c r="H1595" s="9">
        <v>12.44</v>
      </c>
      <c r="I1595" s="9">
        <v>7.5999999999999998E-2</v>
      </c>
      <c r="J1595" s="9">
        <v>0.31990000000000002</v>
      </c>
      <c r="K1595" s="9" t="s">
        <v>1395</v>
      </c>
      <c r="L1595" s="9">
        <v>856</v>
      </c>
      <c r="M1595" s="9" t="s">
        <v>1403</v>
      </c>
      <c r="N1595" s="8" t="str">
        <f t="shared" si="24"/>
        <v>Approved</v>
      </c>
      <c r="O1595" s="90" t="s">
        <v>1501</v>
      </c>
      <c r="P1595" s="90" t="s">
        <v>1501</v>
      </c>
      <c r="Q1595" s="9" t="s">
        <v>3093</v>
      </c>
      <c r="R1595" s="9">
        <v>60</v>
      </c>
      <c r="S1595" s="9">
        <v>11.47</v>
      </c>
      <c r="T1595" s="3"/>
      <c r="U1595" s="13"/>
      <c r="V1595" s="4"/>
    </row>
    <row r="1596" spans="1:22">
      <c r="A1596" s="8" t="s">
        <v>3776</v>
      </c>
      <c r="B1596" s="8" t="s">
        <v>315</v>
      </c>
      <c r="C1596" s="8" t="s">
        <v>35</v>
      </c>
      <c r="D1596" s="8" t="s">
        <v>23</v>
      </c>
      <c r="E1596" s="8" t="s">
        <v>1374</v>
      </c>
      <c r="F1596" s="8" t="s">
        <v>1375</v>
      </c>
      <c r="G1596" s="8"/>
      <c r="H1596" s="8">
        <v>11.85</v>
      </c>
      <c r="I1596" s="8">
        <v>0.45810000000000001</v>
      </c>
      <c r="J1596" s="8">
        <v>1.3432999999999999</v>
      </c>
      <c r="K1596" s="8" t="s">
        <v>1412</v>
      </c>
      <c r="L1596" s="8">
        <v>737</v>
      </c>
      <c r="M1596" s="8" t="s">
        <v>1426</v>
      </c>
      <c r="N1596" s="8" t="str">
        <f t="shared" si="24"/>
        <v>Under Review</v>
      </c>
      <c r="O1596" s="89" t="s">
        <v>3227</v>
      </c>
      <c r="P1596" s="89" t="s">
        <v>3227</v>
      </c>
      <c r="Q1596" s="8"/>
      <c r="R1596" s="8">
        <v>84</v>
      </c>
      <c r="S1596" s="8">
        <v>52.11</v>
      </c>
      <c r="T1596" s="2"/>
      <c r="U1596" s="12"/>
      <c r="V1596" s="4"/>
    </row>
    <row r="1597" spans="1:22">
      <c r="A1597" s="9" t="s">
        <v>3777</v>
      </c>
      <c r="B1597" s="9" t="s">
        <v>1246</v>
      </c>
      <c r="C1597" s="9" t="s">
        <v>12</v>
      </c>
      <c r="D1597" s="9" t="s">
        <v>10</v>
      </c>
      <c r="E1597" s="9" t="s">
        <v>1411</v>
      </c>
      <c r="F1597" s="9" t="s">
        <v>1384</v>
      </c>
      <c r="G1597" s="9"/>
      <c r="H1597" s="9">
        <v>15.95</v>
      </c>
      <c r="I1597" s="9">
        <v>0.97389999999999999</v>
      </c>
      <c r="J1597" s="9">
        <v>2.1863000000000001</v>
      </c>
      <c r="K1597" s="9" t="s">
        <v>1376</v>
      </c>
      <c r="L1597" s="9">
        <v>694</v>
      </c>
      <c r="M1597" s="9" t="s">
        <v>1386</v>
      </c>
      <c r="N1597" s="8" t="str">
        <f t="shared" si="24"/>
        <v>Rejected</v>
      </c>
      <c r="O1597" s="90" t="s">
        <v>1929</v>
      </c>
      <c r="P1597" s="90" t="s">
        <v>1929</v>
      </c>
      <c r="Q1597" s="9"/>
      <c r="R1597" s="9">
        <v>36</v>
      </c>
      <c r="S1597" s="9">
        <v>42.73</v>
      </c>
      <c r="T1597" s="3"/>
      <c r="U1597" s="13"/>
      <c r="V1597" s="4"/>
    </row>
    <row r="1598" spans="1:22">
      <c r="A1598" s="8" t="s">
        <v>3778</v>
      </c>
      <c r="B1598" s="8" t="s">
        <v>714</v>
      </c>
      <c r="C1598" s="8" t="s">
        <v>16</v>
      </c>
      <c r="D1598" s="8" t="s">
        <v>1360</v>
      </c>
      <c r="E1598" s="8" t="s">
        <v>1389</v>
      </c>
      <c r="F1598" s="8" t="s">
        <v>1375</v>
      </c>
      <c r="G1598" s="8">
        <v>4.79</v>
      </c>
      <c r="H1598" s="8">
        <v>13.32</v>
      </c>
      <c r="I1598" s="8">
        <v>2.4199999999999999E-2</v>
      </c>
      <c r="J1598" s="8">
        <v>0.1293</v>
      </c>
      <c r="K1598" s="8" t="s">
        <v>1412</v>
      </c>
      <c r="L1598" s="8">
        <v>738</v>
      </c>
      <c r="M1598" s="8" t="s">
        <v>1381</v>
      </c>
      <c r="N1598" s="8" t="str">
        <f t="shared" si="24"/>
        <v xml:space="preserve">Rejected </v>
      </c>
      <c r="O1598" s="89" t="s">
        <v>2663</v>
      </c>
      <c r="P1598" s="89" t="s">
        <v>2663</v>
      </c>
      <c r="Q1598" s="8"/>
      <c r="R1598" s="8">
        <v>48</v>
      </c>
      <c r="S1598" s="8">
        <v>4.05</v>
      </c>
      <c r="T1598" s="2"/>
      <c r="U1598" s="12"/>
      <c r="V1598" s="4"/>
    </row>
    <row r="1599" spans="1:22">
      <c r="A1599" s="9" t="s">
        <v>3779</v>
      </c>
      <c r="B1599" s="9" t="s">
        <v>718</v>
      </c>
      <c r="C1599" s="9" t="s">
        <v>28</v>
      </c>
      <c r="D1599" s="9" t="s">
        <v>1360</v>
      </c>
      <c r="E1599" s="9" t="s">
        <v>1411</v>
      </c>
      <c r="F1599" s="9" t="s">
        <v>1384</v>
      </c>
      <c r="G1599" s="9">
        <v>98.08</v>
      </c>
      <c r="H1599" s="9">
        <v>9.06</v>
      </c>
      <c r="I1599" s="9">
        <v>1.8978999999999999</v>
      </c>
      <c r="J1599" s="9">
        <v>8.58</v>
      </c>
      <c r="K1599" s="9" t="s">
        <v>1358</v>
      </c>
      <c r="L1599" s="9">
        <v>769</v>
      </c>
      <c r="M1599" s="9" t="s">
        <v>1396</v>
      </c>
      <c r="N1599" s="8" t="str">
        <f t="shared" si="24"/>
        <v>Approved</v>
      </c>
      <c r="O1599" s="90" t="s">
        <v>1727</v>
      </c>
      <c r="P1599" s="90" t="s">
        <v>1727</v>
      </c>
      <c r="Q1599" s="9" t="s">
        <v>1944</v>
      </c>
      <c r="R1599" s="9">
        <v>12</v>
      </c>
      <c r="S1599" s="9">
        <v>42.85</v>
      </c>
      <c r="T1599" s="3"/>
      <c r="U1599" s="13"/>
      <c r="V1599" s="4"/>
    </row>
    <row r="1600" spans="1:22">
      <c r="A1600" s="8" t="s">
        <v>3780</v>
      </c>
      <c r="B1600" s="8" t="s">
        <v>1123</v>
      </c>
      <c r="C1600" s="8" t="s">
        <v>32</v>
      </c>
      <c r="D1600" s="8" t="s">
        <v>23</v>
      </c>
      <c r="E1600" s="8" t="s">
        <v>1400</v>
      </c>
      <c r="F1600" s="8" t="s">
        <v>1390</v>
      </c>
      <c r="G1600" s="8">
        <v>47.65</v>
      </c>
      <c r="H1600" s="8">
        <v>7.6</v>
      </c>
      <c r="I1600" s="8">
        <v>0.38569999999999999</v>
      </c>
      <c r="J1600" s="8">
        <v>4.1361999999999997</v>
      </c>
      <c r="K1600" s="8"/>
      <c r="L1600" s="8">
        <v>870</v>
      </c>
      <c r="M1600" s="8" t="s">
        <v>1426</v>
      </c>
      <c r="N1600" s="8" t="str">
        <f t="shared" si="24"/>
        <v>Under Review</v>
      </c>
      <c r="O1600" s="89" t="s">
        <v>2735</v>
      </c>
      <c r="P1600" s="89" t="s">
        <v>2735</v>
      </c>
      <c r="Q1600" s="8"/>
      <c r="R1600" s="8">
        <v>12</v>
      </c>
      <c r="S1600" s="8">
        <v>41.62</v>
      </c>
      <c r="T1600" s="2"/>
      <c r="U1600" s="12"/>
      <c r="V1600" s="4"/>
    </row>
    <row r="1601" spans="1:22">
      <c r="A1601" s="9" t="s">
        <v>3781</v>
      </c>
      <c r="B1601" s="9" t="s">
        <v>223</v>
      </c>
      <c r="C1601" s="9" t="s">
        <v>32</v>
      </c>
      <c r="D1601" s="9" t="s">
        <v>44</v>
      </c>
      <c r="E1601" s="9" t="s">
        <v>1408</v>
      </c>
      <c r="F1601" s="9" t="s">
        <v>1390</v>
      </c>
      <c r="G1601" s="9">
        <v>46.97</v>
      </c>
      <c r="H1601" s="9">
        <v>13.51</v>
      </c>
      <c r="I1601" s="9">
        <v>0.43930000000000002</v>
      </c>
      <c r="J1601" s="9">
        <v>0.86760000000000004</v>
      </c>
      <c r="K1601" s="9" t="s">
        <v>1358</v>
      </c>
      <c r="L1601" s="9">
        <v>722</v>
      </c>
      <c r="M1601" s="9" t="s">
        <v>1396</v>
      </c>
      <c r="N1601" s="8" t="str">
        <f t="shared" si="24"/>
        <v>Approved</v>
      </c>
      <c r="O1601" s="90" t="s">
        <v>2752</v>
      </c>
      <c r="P1601" s="90" t="s">
        <v>2752</v>
      </c>
      <c r="Q1601" s="9" t="s">
        <v>632</v>
      </c>
      <c r="R1601" s="9">
        <v>84</v>
      </c>
      <c r="S1601" s="9">
        <v>33.799999999999997</v>
      </c>
      <c r="T1601" s="3"/>
      <c r="U1601" s="13"/>
      <c r="V1601" s="4"/>
    </row>
    <row r="1602" spans="1:22">
      <c r="A1602" s="8" t="s">
        <v>3782</v>
      </c>
      <c r="B1602" s="8" t="s">
        <v>288</v>
      </c>
      <c r="C1602" s="8" t="s">
        <v>41</v>
      </c>
      <c r="D1602" s="8" t="s">
        <v>44</v>
      </c>
      <c r="E1602" s="8" t="s">
        <v>1374</v>
      </c>
      <c r="F1602" s="8" t="s">
        <v>1384</v>
      </c>
      <c r="G1602" s="8">
        <v>52.06</v>
      </c>
      <c r="H1602" s="8">
        <v>10.75</v>
      </c>
      <c r="I1602" s="8">
        <v>0.35320000000000001</v>
      </c>
      <c r="J1602" s="8">
        <v>4.5951000000000004</v>
      </c>
      <c r="K1602" s="8" t="s">
        <v>1412</v>
      </c>
      <c r="L1602" s="8">
        <v>759</v>
      </c>
      <c r="M1602" s="8" t="s">
        <v>1396</v>
      </c>
      <c r="N1602" s="8" t="str">
        <f t="shared" si="24"/>
        <v>Approved</v>
      </c>
      <c r="O1602" s="89" t="s">
        <v>3508</v>
      </c>
      <c r="P1602" s="89" t="s">
        <v>3508</v>
      </c>
      <c r="Q1602" s="8" t="s">
        <v>1917</v>
      </c>
      <c r="R1602" s="8">
        <v>12</v>
      </c>
      <c r="S1602" s="8">
        <v>30.57</v>
      </c>
      <c r="T1602" s="2"/>
      <c r="U1602" s="12"/>
      <c r="V1602" s="4"/>
    </row>
    <row r="1603" spans="1:22">
      <c r="A1603" s="9" t="s">
        <v>3783</v>
      </c>
      <c r="B1603" s="9" t="s">
        <v>1051</v>
      </c>
      <c r="C1603" s="9" t="s">
        <v>20</v>
      </c>
      <c r="D1603" s="9" t="s">
        <v>10</v>
      </c>
      <c r="E1603" s="9" t="s">
        <v>1408</v>
      </c>
      <c r="F1603" s="9" t="s">
        <v>1384</v>
      </c>
      <c r="G1603" s="9">
        <v>71.13</v>
      </c>
      <c r="H1603" s="9">
        <v>15.18</v>
      </c>
      <c r="I1603" s="9">
        <v>1.0986</v>
      </c>
      <c r="J1603" s="9">
        <v>2.472</v>
      </c>
      <c r="K1603" s="9" t="s">
        <v>1358</v>
      </c>
      <c r="L1603" s="9">
        <v>550</v>
      </c>
      <c r="M1603" s="9" t="s">
        <v>1396</v>
      </c>
      <c r="N1603" s="8" t="str">
        <f t="shared" ref="N1603:N1666" si="25">PROPER(M1603)</f>
        <v>Approved</v>
      </c>
      <c r="O1603" s="90" t="s">
        <v>479</v>
      </c>
      <c r="P1603" s="90" t="s">
        <v>479</v>
      </c>
      <c r="Q1603" s="9" t="s">
        <v>2166</v>
      </c>
      <c r="R1603" s="9">
        <v>36</v>
      </c>
      <c r="S1603" s="9">
        <v>57.75</v>
      </c>
      <c r="T1603" s="3"/>
      <c r="U1603" s="13"/>
      <c r="V1603" s="4"/>
    </row>
    <row r="1604" spans="1:22">
      <c r="A1604" s="8" t="s">
        <v>3784</v>
      </c>
      <c r="B1604" s="8" t="s">
        <v>705</v>
      </c>
      <c r="C1604" s="8" t="s">
        <v>24</v>
      </c>
      <c r="D1604" s="8" t="s">
        <v>1360</v>
      </c>
      <c r="E1604" s="8" t="s">
        <v>1408</v>
      </c>
      <c r="F1604" s="8" t="s">
        <v>1375</v>
      </c>
      <c r="G1604" s="8">
        <v>74.28</v>
      </c>
      <c r="H1604" s="8">
        <v>16.86</v>
      </c>
      <c r="I1604" s="8">
        <v>0.71240000000000003</v>
      </c>
      <c r="J1604" s="8">
        <v>1.2844</v>
      </c>
      <c r="K1604" s="8" t="s">
        <v>1395</v>
      </c>
      <c r="L1604" s="8">
        <v>798</v>
      </c>
      <c r="M1604" s="8" t="s">
        <v>1426</v>
      </c>
      <c r="N1604" s="8" t="str">
        <f t="shared" si="25"/>
        <v>Under Review</v>
      </c>
      <c r="O1604" s="89" t="s">
        <v>1306</v>
      </c>
      <c r="P1604" s="89" t="s">
        <v>1306</v>
      </c>
      <c r="Q1604" s="8"/>
      <c r="R1604" s="8">
        <v>120</v>
      </c>
      <c r="S1604" s="8">
        <v>45.05</v>
      </c>
      <c r="T1604" s="2"/>
      <c r="U1604" s="12"/>
      <c r="V1604" s="4"/>
    </row>
    <row r="1605" spans="1:22">
      <c r="A1605" s="9" t="s">
        <v>3785</v>
      </c>
      <c r="B1605" s="9" t="s">
        <v>248</v>
      </c>
      <c r="C1605" s="9" t="s">
        <v>28</v>
      </c>
      <c r="D1605" s="9" t="s">
        <v>1360</v>
      </c>
      <c r="E1605" s="9" t="s">
        <v>1408</v>
      </c>
      <c r="F1605" s="9" t="s">
        <v>1375</v>
      </c>
      <c r="G1605" s="9">
        <v>51.15</v>
      </c>
      <c r="H1605" s="9">
        <v>9.5</v>
      </c>
      <c r="I1605" s="9">
        <v>0.59740000000000004</v>
      </c>
      <c r="J1605" s="9">
        <v>0.4768</v>
      </c>
      <c r="K1605" s="9" t="s">
        <v>1358</v>
      </c>
      <c r="L1605" s="9">
        <v>672</v>
      </c>
      <c r="M1605" s="9" t="s">
        <v>1403</v>
      </c>
      <c r="N1605" s="8" t="str">
        <f t="shared" si="25"/>
        <v>Approved</v>
      </c>
      <c r="O1605" s="90" t="s">
        <v>2817</v>
      </c>
      <c r="P1605" s="90" t="s">
        <v>2817</v>
      </c>
      <c r="Q1605" s="9" t="s">
        <v>2007</v>
      </c>
      <c r="R1605" s="9">
        <v>240</v>
      </c>
      <c r="S1605" s="9">
        <v>6.87</v>
      </c>
      <c r="T1605" s="3"/>
      <c r="U1605" s="13"/>
      <c r="V1605" s="4"/>
    </row>
    <row r="1606" spans="1:22">
      <c r="A1606" s="8" t="s">
        <v>3786</v>
      </c>
      <c r="B1606" s="8" t="s">
        <v>817</v>
      </c>
      <c r="C1606" s="8" t="s">
        <v>41</v>
      </c>
      <c r="D1606" s="8" t="s">
        <v>10</v>
      </c>
      <c r="E1606" s="8" t="s">
        <v>1389</v>
      </c>
      <c r="F1606" s="8" t="s">
        <v>1384</v>
      </c>
      <c r="G1606" s="8">
        <v>26.22</v>
      </c>
      <c r="H1606" s="8">
        <v>16.329999999999998</v>
      </c>
      <c r="I1606" s="8">
        <v>0.34100000000000003</v>
      </c>
      <c r="J1606" s="8">
        <v>0.37130000000000002</v>
      </c>
      <c r="K1606" s="8" t="s">
        <v>1385</v>
      </c>
      <c r="L1606" s="8">
        <v>751</v>
      </c>
      <c r="M1606" s="8" t="s">
        <v>1381</v>
      </c>
      <c r="N1606" s="8" t="str">
        <f t="shared" si="25"/>
        <v xml:space="preserve">Rejected </v>
      </c>
      <c r="O1606" s="89" t="s">
        <v>2257</v>
      </c>
      <c r="P1606" s="89" t="s">
        <v>2257</v>
      </c>
      <c r="Q1606" s="8"/>
      <c r="R1606" s="8">
        <v>240</v>
      </c>
      <c r="S1606" s="8">
        <v>0</v>
      </c>
      <c r="T1606" s="2"/>
      <c r="U1606" s="12"/>
      <c r="V1606" s="4"/>
    </row>
    <row r="1607" spans="1:22">
      <c r="A1607" s="9" t="s">
        <v>3787</v>
      </c>
      <c r="B1607" s="9" t="s">
        <v>178</v>
      </c>
      <c r="C1607" s="9" t="s">
        <v>24</v>
      </c>
      <c r="D1607" s="9" t="s">
        <v>1360</v>
      </c>
      <c r="E1607" s="9" t="s">
        <v>1389</v>
      </c>
      <c r="F1607" s="9" t="s">
        <v>1390</v>
      </c>
      <c r="G1607" s="9">
        <v>99.17</v>
      </c>
      <c r="H1607" s="9">
        <v>18.03</v>
      </c>
      <c r="I1607" s="9">
        <v>0.98450000000000004</v>
      </c>
      <c r="J1607" s="9">
        <v>2.5198999999999998</v>
      </c>
      <c r="K1607" s="9" t="s">
        <v>1412</v>
      </c>
      <c r="L1607" s="9">
        <v>573</v>
      </c>
      <c r="M1607" s="9" t="s">
        <v>1403</v>
      </c>
      <c r="N1607" s="8" t="str">
        <f t="shared" si="25"/>
        <v>Approved</v>
      </c>
      <c r="O1607" s="90" t="s">
        <v>2750</v>
      </c>
      <c r="P1607" s="90" t="s">
        <v>2750</v>
      </c>
      <c r="Q1607" s="9" t="s">
        <v>2228</v>
      </c>
      <c r="R1607" s="9">
        <v>60</v>
      </c>
      <c r="S1607" s="9">
        <v>37.4</v>
      </c>
      <c r="T1607" s="3"/>
      <c r="U1607" s="13"/>
      <c r="V1607" s="4"/>
    </row>
    <row r="1608" spans="1:22">
      <c r="A1608" s="8" t="s">
        <v>3788</v>
      </c>
      <c r="B1608" s="8" t="s">
        <v>702</v>
      </c>
      <c r="C1608" s="8" t="s">
        <v>28</v>
      </c>
      <c r="D1608" s="8" t="s">
        <v>44</v>
      </c>
      <c r="E1608" s="8" t="s">
        <v>1400</v>
      </c>
      <c r="F1608" s="8" t="s">
        <v>1390</v>
      </c>
      <c r="G1608" s="8">
        <v>61.12</v>
      </c>
      <c r="H1608" s="8">
        <v>8.68</v>
      </c>
      <c r="I1608" s="8">
        <v>0.4783</v>
      </c>
      <c r="J1608" s="8">
        <v>0.60829999999999995</v>
      </c>
      <c r="K1608" s="8" t="s">
        <v>1358</v>
      </c>
      <c r="L1608" s="8">
        <v>582</v>
      </c>
      <c r="M1608" s="8" t="s">
        <v>1403</v>
      </c>
      <c r="N1608" s="8" t="str">
        <f t="shared" si="25"/>
        <v>Approved</v>
      </c>
      <c r="O1608" s="89" t="s">
        <v>1856</v>
      </c>
      <c r="P1608" s="89" t="s">
        <v>1856</v>
      </c>
      <c r="Q1608" s="8" t="s">
        <v>2318</v>
      </c>
      <c r="R1608" s="8">
        <v>180</v>
      </c>
      <c r="S1608" s="8">
        <v>42.93</v>
      </c>
      <c r="T1608" s="2"/>
      <c r="U1608" s="12"/>
      <c r="V1608" s="4"/>
    </row>
    <row r="1609" spans="1:22">
      <c r="A1609" s="9" t="s">
        <v>3789</v>
      </c>
      <c r="B1609" s="9" t="s">
        <v>1348</v>
      </c>
      <c r="C1609" s="9" t="s">
        <v>16</v>
      </c>
      <c r="D1609" s="9" t="s">
        <v>44</v>
      </c>
      <c r="E1609" s="9" t="s">
        <v>1408</v>
      </c>
      <c r="F1609" s="9" t="s">
        <v>1375</v>
      </c>
      <c r="G1609" s="9">
        <v>76.94</v>
      </c>
      <c r="H1609" s="9">
        <v>8.4700000000000006</v>
      </c>
      <c r="I1609" s="9">
        <v>0.8337</v>
      </c>
      <c r="J1609" s="9">
        <v>0.66620000000000001</v>
      </c>
      <c r="K1609" s="9" t="s">
        <v>1358</v>
      </c>
      <c r="L1609" s="9">
        <v>585</v>
      </c>
      <c r="M1609" s="9" t="s">
        <v>1426</v>
      </c>
      <c r="N1609" s="8" t="str">
        <f t="shared" si="25"/>
        <v>Under Review</v>
      </c>
      <c r="O1609" s="90" t="s">
        <v>2743</v>
      </c>
      <c r="P1609" s="90" t="s">
        <v>2743</v>
      </c>
      <c r="Q1609" s="9"/>
      <c r="R1609" s="9">
        <v>240</v>
      </c>
      <c r="S1609" s="9">
        <v>45</v>
      </c>
      <c r="T1609" s="3"/>
      <c r="U1609" s="13"/>
      <c r="V1609" s="4"/>
    </row>
    <row r="1610" spans="1:22">
      <c r="A1610" s="8" t="s">
        <v>3790</v>
      </c>
      <c r="B1610" s="8" t="s">
        <v>1091</v>
      </c>
      <c r="C1610" s="8" t="s">
        <v>12</v>
      </c>
      <c r="D1610" s="8" t="s">
        <v>31</v>
      </c>
      <c r="E1610" s="8" t="s">
        <v>1374</v>
      </c>
      <c r="F1610" s="8" t="s">
        <v>1384</v>
      </c>
      <c r="G1610" s="8">
        <v>18.97</v>
      </c>
      <c r="H1610" s="8">
        <v>9.7200000000000006</v>
      </c>
      <c r="I1610" s="8">
        <v>0.29670000000000002</v>
      </c>
      <c r="J1610" s="8">
        <v>0.24779999999999999</v>
      </c>
      <c r="K1610" s="8" t="s">
        <v>1385</v>
      </c>
      <c r="L1610" s="8">
        <v>592</v>
      </c>
      <c r="M1610" s="8" t="s">
        <v>1396</v>
      </c>
      <c r="N1610" s="8" t="str">
        <f t="shared" si="25"/>
        <v>Approved</v>
      </c>
      <c r="O1610" s="89" t="s">
        <v>3399</v>
      </c>
      <c r="P1610" s="89" t="s">
        <v>3399</v>
      </c>
      <c r="Q1610" s="8" t="s">
        <v>3360</v>
      </c>
      <c r="R1610" s="8">
        <v>120</v>
      </c>
      <c r="S1610" s="8">
        <v>0</v>
      </c>
      <c r="T1610" s="2"/>
      <c r="U1610" s="12"/>
      <c r="V1610" s="4"/>
    </row>
    <row r="1611" spans="1:22">
      <c r="A1611" s="9" t="s">
        <v>3791</v>
      </c>
      <c r="B1611" s="9" t="s">
        <v>1083</v>
      </c>
      <c r="C1611" s="9" t="s">
        <v>12</v>
      </c>
      <c r="D1611" s="9" t="s">
        <v>1360</v>
      </c>
      <c r="E1611" s="9" t="s">
        <v>1374</v>
      </c>
      <c r="F1611" s="9" t="s">
        <v>1390</v>
      </c>
      <c r="G1611" s="9">
        <v>63.93</v>
      </c>
      <c r="H1611" s="9">
        <v>13.95</v>
      </c>
      <c r="I1611" s="9">
        <v>1.0115000000000001</v>
      </c>
      <c r="J1611" s="9">
        <v>5.7385999999999999</v>
      </c>
      <c r="K1611" s="9" t="s">
        <v>1376</v>
      </c>
      <c r="L1611" s="9">
        <v>882</v>
      </c>
      <c r="M1611" s="9" t="s">
        <v>1426</v>
      </c>
      <c r="N1611" s="8" t="str">
        <f t="shared" si="25"/>
        <v>Under Review</v>
      </c>
      <c r="O1611" s="90" t="s">
        <v>1586</v>
      </c>
      <c r="P1611" s="90" t="s">
        <v>1586</v>
      </c>
      <c r="Q1611" s="9"/>
      <c r="R1611" s="9">
        <v>12</v>
      </c>
      <c r="S1611" s="9">
        <v>55.44</v>
      </c>
      <c r="T1611" s="3"/>
      <c r="U1611" s="13"/>
      <c r="V1611" s="4"/>
    </row>
    <row r="1612" spans="1:22">
      <c r="A1612" s="8" t="s">
        <v>3792</v>
      </c>
      <c r="B1612" s="8" t="s">
        <v>1065</v>
      </c>
      <c r="C1612" s="8" t="s">
        <v>41</v>
      </c>
      <c r="D1612" s="8" t="s">
        <v>23</v>
      </c>
      <c r="E1612" s="8" t="s">
        <v>1374</v>
      </c>
      <c r="F1612" s="8" t="s">
        <v>1375</v>
      </c>
      <c r="G1612" s="8">
        <v>58.15</v>
      </c>
      <c r="H1612" s="8">
        <v>14.04</v>
      </c>
      <c r="I1612" s="8">
        <v>0.69769999999999999</v>
      </c>
      <c r="J1612" s="8">
        <v>1.091</v>
      </c>
      <c r="K1612" s="8" t="s">
        <v>1376</v>
      </c>
      <c r="L1612" s="8">
        <v>652</v>
      </c>
      <c r="M1612" s="8" t="s">
        <v>1396</v>
      </c>
      <c r="N1612" s="8" t="str">
        <f t="shared" si="25"/>
        <v>Approved</v>
      </c>
      <c r="O1612" s="89" t="s">
        <v>1855</v>
      </c>
      <c r="P1612" s="89" t="s">
        <v>1855</v>
      </c>
      <c r="Q1612" s="8" t="s">
        <v>2079</v>
      </c>
      <c r="R1612" s="8">
        <v>84</v>
      </c>
      <c r="S1612" s="8">
        <v>31.56</v>
      </c>
      <c r="T1612" s="2"/>
      <c r="U1612" s="12"/>
      <c r="V1612" s="4"/>
    </row>
    <row r="1613" spans="1:22">
      <c r="A1613" s="9" t="s">
        <v>3793</v>
      </c>
      <c r="B1613" s="9" t="s">
        <v>801</v>
      </c>
      <c r="C1613" s="9" t="s">
        <v>28</v>
      </c>
      <c r="D1613" s="9" t="s">
        <v>1360</v>
      </c>
      <c r="E1613" s="9" t="s">
        <v>1411</v>
      </c>
      <c r="F1613" s="9" t="s">
        <v>1375</v>
      </c>
      <c r="G1613" s="9">
        <v>73.650000000000006</v>
      </c>
      <c r="H1613" s="9">
        <v>13.67</v>
      </c>
      <c r="I1613" s="9">
        <v>1.0474000000000001</v>
      </c>
      <c r="J1613" s="9">
        <v>1.129</v>
      </c>
      <c r="K1613" s="9" t="s">
        <v>1358</v>
      </c>
      <c r="L1613" s="9">
        <v>890</v>
      </c>
      <c r="M1613" s="9" t="s">
        <v>1381</v>
      </c>
      <c r="N1613" s="8" t="str">
        <f t="shared" si="25"/>
        <v xml:space="preserve">Rejected </v>
      </c>
      <c r="O1613" s="90" t="s">
        <v>2141</v>
      </c>
      <c r="P1613" s="90" t="s">
        <v>2141</v>
      </c>
      <c r="Q1613" s="9"/>
      <c r="R1613" s="9">
        <v>120</v>
      </c>
      <c r="S1613" s="9">
        <v>41.55</v>
      </c>
      <c r="T1613" s="3"/>
      <c r="U1613" s="13"/>
      <c r="V1613" s="4"/>
    </row>
    <row r="1614" spans="1:22">
      <c r="A1614" s="8" t="s">
        <v>3794</v>
      </c>
      <c r="B1614" s="8" t="s">
        <v>1346</v>
      </c>
      <c r="C1614" s="8" t="s">
        <v>41</v>
      </c>
      <c r="D1614" s="8" t="s">
        <v>44</v>
      </c>
      <c r="E1614" s="8" t="s">
        <v>1400</v>
      </c>
      <c r="F1614" s="8" t="s">
        <v>1390</v>
      </c>
      <c r="G1614" s="8">
        <v>25.03</v>
      </c>
      <c r="H1614" s="8">
        <v>17.36</v>
      </c>
      <c r="I1614" s="8">
        <v>0.12839999999999999</v>
      </c>
      <c r="J1614" s="8">
        <v>2.2871000000000001</v>
      </c>
      <c r="K1614" s="8" t="s">
        <v>1376</v>
      </c>
      <c r="L1614" s="8">
        <v>686</v>
      </c>
      <c r="M1614" s="8" t="s">
        <v>1386</v>
      </c>
      <c r="N1614" s="8" t="str">
        <f t="shared" si="25"/>
        <v>Rejected</v>
      </c>
      <c r="O1614" s="89" t="s">
        <v>587</v>
      </c>
      <c r="P1614" s="89" t="s">
        <v>587</v>
      </c>
      <c r="Q1614" s="8"/>
      <c r="R1614" s="8">
        <v>12</v>
      </c>
      <c r="S1614" s="8">
        <v>15</v>
      </c>
      <c r="T1614" s="2"/>
      <c r="U1614" s="12"/>
      <c r="V1614" s="4"/>
    </row>
    <row r="1615" spans="1:22">
      <c r="A1615" s="9" t="s">
        <v>3795</v>
      </c>
      <c r="B1615" s="9" t="s">
        <v>1207</v>
      </c>
      <c r="C1615" s="9" t="s">
        <v>24</v>
      </c>
      <c r="D1615" s="9" t="s">
        <v>31</v>
      </c>
      <c r="E1615" s="9" t="s">
        <v>1408</v>
      </c>
      <c r="F1615" s="9" t="s">
        <v>1375</v>
      </c>
      <c r="G1615" s="9">
        <v>68.72</v>
      </c>
      <c r="H1615" s="9">
        <v>10.28</v>
      </c>
      <c r="I1615" s="9">
        <v>1.1681999999999999</v>
      </c>
      <c r="J1615" s="9">
        <v>1.4696</v>
      </c>
      <c r="K1615" s="9" t="s">
        <v>1385</v>
      </c>
      <c r="L1615" s="9">
        <v>859</v>
      </c>
      <c r="M1615" s="9" t="s">
        <v>1396</v>
      </c>
      <c r="N1615" s="8" t="str">
        <f t="shared" si="25"/>
        <v>Approved</v>
      </c>
      <c r="O1615" s="90" t="s">
        <v>2471</v>
      </c>
      <c r="P1615" s="90" t="s">
        <v>2471</v>
      </c>
      <c r="Q1615" s="9" t="s">
        <v>3017</v>
      </c>
      <c r="R1615" s="9">
        <v>60</v>
      </c>
      <c r="S1615" s="9">
        <v>0</v>
      </c>
      <c r="T1615" s="3"/>
      <c r="U1615" s="13"/>
      <c r="V1615" s="4"/>
    </row>
    <row r="1616" spans="1:22">
      <c r="A1616" s="8" t="s">
        <v>3796</v>
      </c>
      <c r="B1616" s="8" t="s">
        <v>1075</v>
      </c>
      <c r="C1616" s="8" t="s">
        <v>32</v>
      </c>
      <c r="D1616" s="8" t="s">
        <v>1360</v>
      </c>
      <c r="E1616" s="8" t="s">
        <v>1400</v>
      </c>
      <c r="F1616" s="8" t="s">
        <v>1390</v>
      </c>
      <c r="G1616" s="8">
        <v>77.349999999999994</v>
      </c>
      <c r="H1616" s="8">
        <v>14.7</v>
      </c>
      <c r="I1616" s="8">
        <v>0.73219999999999996</v>
      </c>
      <c r="J1616" s="8">
        <v>1.0667</v>
      </c>
      <c r="K1616" s="8" t="s">
        <v>1412</v>
      </c>
      <c r="L1616" s="8">
        <v>745</v>
      </c>
      <c r="M1616" s="8" t="s">
        <v>1403</v>
      </c>
      <c r="N1616" s="8" t="str">
        <f t="shared" si="25"/>
        <v>Approved</v>
      </c>
      <c r="O1616" s="89" t="s">
        <v>3797</v>
      </c>
      <c r="P1616" s="89" t="s">
        <v>3797</v>
      </c>
      <c r="Q1616" s="8" t="s">
        <v>1968</v>
      </c>
      <c r="R1616" s="8">
        <v>180</v>
      </c>
      <c r="S1616" s="8">
        <v>33.44</v>
      </c>
      <c r="T1616" s="2"/>
      <c r="U1616" s="12"/>
      <c r="V1616" s="4"/>
    </row>
    <row r="1617" spans="1:22">
      <c r="A1617" s="9" t="s">
        <v>3798</v>
      </c>
      <c r="B1617" s="9" t="s">
        <v>440</v>
      </c>
      <c r="C1617" s="9" t="s">
        <v>28</v>
      </c>
      <c r="D1617" s="9" t="s">
        <v>23</v>
      </c>
      <c r="E1617" s="9" t="s">
        <v>1374</v>
      </c>
      <c r="F1617" s="9" t="s">
        <v>1390</v>
      </c>
      <c r="G1617" s="9">
        <v>21.72</v>
      </c>
      <c r="H1617" s="9">
        <v>11.12</v>
      </c>
      <c r="I1617" s="9">
        <v>0.31280000000000002</v>
      </c>
      <c r="J1617" s="9">
        <v>1.9209000000000001</v>
      </c>
      <c r="K1617" s="9" t="s">
        <v>1376</v>
      </c>
      <c r="L1617" s="9">
        <v>871</v>
      </c>
      <c r="M1617" s="9" t="s">
        <v>1403</v>
      </c>
      <c r="N1617" s="8" t="str">
        <f t="shared" si="25"/>
        <v>Approved</v>
      </c>
      <c r="O1617" s="90" t="s">
        <v>1539</v>
      </c>
      <c r="P1617" s="90" t="s">
        <v>1539</v>
      </c>
      <c r="Q1617" s="9" t="s">
        <v>3317</v>
      </c>
      <c r="R1617" s="9">
        <v>12</v>
      </c>
      <c r="S1617" s="9">
        <v>11.52</v>
      </c>
      <c r="T1617" s="3"/>
      <c r="U1617" s="13"/>
      <c r="V1617" s="4"/>
    </row>
    <row r="1618" spans="1:22">
      <c r="A1618" s="8" t="s">
        <v>3799</v>
      </c>
      <c r="B1618" s="8" t="s">
        <v>402</v>
      </c>
      <c r="C1618" s="8" t="s">
        <v>35</v>
      </c>
      <c r="D1618" s="8" t="s">
        <v>31</v>
      </c>
      <c r="E1618" s="8" t="s">
        <v>1400</v>
      </c>
      <c r="F1618" s="8" t="s">
        <v>1390</v>
      </c>
      <c r="G1618" s="8">
        <v>98.64</v>
      </c>
      <c r="H1618" s="8">
        <v>11.66</v>
      </c>
      <c r="I1618" s="8">
        <v>1.2718</v>
      </c>
      <c r="J1618" s="8">
        <v>2.5811000000000002</v>
      </c>
      <c r="K1618" s="8" t="s">
        <v>1412</v>
      </c>
      <c r="L1618" s="8">
        <v>729</v>
      </c>
      <c r="M1618" s="8" t="s">
        <v>1381</v>
      </c>
      <c r="N1618" s="8" t="str">
        <f t="shared" si="25"/>
        <v xml:space="preserve">Rejected </v>
      </c>
      <c r="O1618" s="89" t="s">
        <v>3800</v>
      </c>
      <c r="P1618" s="89" t="s">
        <v>3800</v>
      </c>
      <c r="Q1618" s="8"/>
      <c r="R1618" s="8">
        <v>48</v>
      </c>
      <c r="S1618" s="8">
        <v>50.85</v>
      </c>
      <c r="T1618" s="2"/>
      <c r="U1618" s="12"/>
      <c r="V1618" s="4"/>
    </row>
    <row r="1619" spans="1:22">
      <c r="A1619" s="9" t="s">
        <v>3801</v>
      </c>
      <c r="B1619" s="9" t="s">
        <v>702</v>
      </c>
      <c r="C1619" s="9" t="s">
        <v>12</v>
      </c>
      <c r="D1619" s="9" t="s">
        <v>44</v>
      </c>
      <c r="E1619" s="9" t="s">
        <v>1400</v>
      </c>
      <c r="F1619" s="9" t="s">
        <v>1375</v>
      </c>
      <c r="G1619" s="9">
        <v>10.3</v>
      </c>
      <c r="H1619" s="9">
        <v>14.51</v>
      </c>
      <c r="I1619" s="9">
        <v>8.14E-2</v>
      </c>
      <c r="J1619" s="9">
        <v>0.92730000000000001</v>
      </c>
      <c r="K1619" s="9" t="s">
        <v>1385</v>
      </c>
      <c r="L1619" s="9">
        <v>582</v>
      </c>
      <c r="M1619" s="9" t="s">
        <v>1377</v>
      </c>
      <c r="N1619" s="8" t="str">
        <f t="shared" si="25"/>
        <v>Approved</v>
      </c>
      <c r="O1619" s="90" t="s">
        <v>1686</v>
      </c>
      <c r="P1619" s="90" t="s">
        <v>1686</v>
      </c>
      <c r="Q1619" s="9" t="s">
        <v>1697</v>
      </c>
      <c r="R1619" s="9">
        <v>12</v>
      </c>
      <c r="S1619" s="9">
        <v>0</v>
      </c>
      <c r="T1619" s="3"/>
      <c r="U1619" s="13"/>
      <c r="V1619" s="4"/>
    </row>
    <row r="1620" spans="1:22">
      <c r="A1620" s="8" t="s">
        <v>3802</v>
      </c>
      <c r="B1620" s="8" t="s">
        <v>297</v>
      </c>
      <c r="C1620" s="8" t="s">
        <v>20</v>
      </c>
      <c r="D1620" s="8" t="s">
        <v>1360</v>
      </c>
      <c r="E1620" s="8" t="s">
        <v>1374</v>
      </c>
      <c r="F1620" s="8" t="s">
        <v>1390</v>
      </c>
      <c r="G1620" s="8">
        <v>50.6</v>
      </c>
      <c r="H1620" s="8">
        <v>10.1</v>
      </c>
      <c r="I1620" s="8">
        <v>0.39650000000000002</v>
      </c>
      <c r="J1620" s="8">
        <v>0.84260000000000002</v>
      </c>
      <c r="K1620" s="8" t="s">
        <v>1395</v>
      </c>
      <c r="L1620" s="8">
        <v>741</v>
      </c>
      <c r="M1620" s="8" t="s">
        <v>1403</v>
      </c>
      <c r="N1620" s="8" t="str">
        <f t="shared" si="25"/>
        <v>Approved</v>
      </c>
      <c r="O1620" s="89" t="s">
        <v>2095</v>
      </c>
      <c r="P1620" s="89" t="s">
        <v>2095</v>
      </c>
      <c r="Q1620" s="8" t="s">
        <v>3803</v>
      </c>
      <c r="R1620" s="8">
        <v>84</v>
      </c>
      <c r="S1620" s="8">
        <v>38</v>
      </c>
      <c r="T1620" s="2"/>
      <c r="U1620" s="12"/>
      <c r="V1620" s="4"/>
    </row>
    <row r="1621" spans="1:22">
      <c r="A1621" s="9" t="s">
        <v>3804</v>
      </c>
      <c r="B1621" s="9" t="s">
        <v>1100</v>
      </c>
      <c r="C1621" s="9" t="s">
        <v>16</v>
      </c>
      <c r="D1621" s="9" t="s">
        <v>44</v>
      </c>
      <c r="E1621" s="9" t="s">
        <v>1408</v>
      </c>
      <c r="F1621" s="9" t="s">
        <v>1384</v>
      </c>
      <c r="G1621" s="9">
        <v>16.7</v>
      </c>
      <c r="H1621" s="9">
        <v>15.14</v>
      </c>
      <c r="I1621" s="9">
        <v>0.2616</v>
      </c>
      <c r="J1621" s="9">
        <v>0.81079999999999997</v>
      </c>
      <c r="K1621" s="9" t="s">
        <v>1412</v>
      </c>
      <c r="L1621" s="9">
        <v>794</v>
      </c>
      <c r="M1621" s="9" t="s">
        <v>1403</v>
      </c>
      <c r="N1621" s="8" t="str">
        <f t="shared" si="25"/>
        <v>Approved</v>
      </c>
      <c r="O1621" s="90" t="s">
        <v>442</v>
      </c>
      <c r="P1621" s="90" t="s">
        <v>442</v>
      </c>
      <c r="Q1621" s="9" t="s">
        <v>2471</v>
      </c>
      <c r="R1621" s="9">
        <v>24</v>
      </c>
      <c r="S1621" s="9">
        <v>5.4</v>
      </c>
      <c r="T1621" s="3"/>
      <c r="U1621" s="13"/>
      <c r="V1621" s="4"/>
    </row>
    <row r="1622" spans="1:22">
      <c r="A1622" s="8" t="s">
        <v>3805</v>
      </c>
      <c r="B1622" s="8" t="s">
        <v>1344</v>
      </c>
      <c r="C1622" s="8" t="s">
        <v>16</v>
      </c>
      <c r="D1622" s="8" t="s">
        <v>1360</v>
      </c>
      <c r="E1622" s="8" t="s">
        <v>1408</v>
      </c>
      <c r="F1622" s="8" t="s">
        <v>1375</v>
      </c>
      <c r="G1622" s="8">
        <v>49.24</v>
      </c>
      <c r="H1622" s="8">
        <v>16.21</v>
      </c>
      <c r="I1622" s="8">
        <v>0.48970000000000002</v>
      </c>
      <c r="J1622" s="8">
        <v>4.4725000000000001</v>
      </c>
      <c r="K1622" s="8" t="s">
        <v>1358</v>
      </c>
      <c r="L1622" s="8">
        <v>602</v>
      </c>
      <c r="M1622" s="8" t="s">
        <v>1386</v>
      </c>
      <c r="N1622" s="8" t="str">
        <f t="shared" si="25"/>
        <v>Rejected</v>
      </c>
      <c r="O1622" s="89" t="s">
        <v>3806</v>
      </c>
      <c r="P1622" s="89" t="s">
        <v>3806</v>
      </c>
      <c r="Q1622" s="8"/>
      <c r="R1622" s="8">
        <v>12</v>
      </c>
      <c r="S1622" s="8">
        <v>18.059999999999999</v>
      </c>
      <c r="T1622" s="2"/>
      <c r="U1622" s="12"/>
      <c r="V1622" s="4"/>
    </row>
    <row r="1623" spans="1:22">
      <c r="A1623" s="9" t="s">
        <v>3807</v>
      </c>
      <c r="B1623" s="9" t="s">
        <v>136</v>
      </c>
      <c r="C1623" s="9" t="s">
        <v>16</v>
      </c>
      <c r="D1623" s="9" t="s">
        <v>10</v>
      </c>
      <c r="E1623" s="9" t="s">
        <v>1380</v>
      </c>
      <c r="F1623" s="9" t="s">
        <v>1375</v>
      </c>
      <c r="G1623" s="9">
        <v>12.24</v>
      </c>
      <c r="H1623" s="9">
        <v>9.64</v>
      </c>
      <c r="I1623" s="9">
        <v>0.24010000000000001</v>
      </c>
      <c r="J1623" s="9">
        <v>0.25790000000000002</v>
      </c>
      <c r="K1623" s="9" t="s">
        <v>1412</v>
      </c>
      <c r="L1623" s="9">
        <v>618</v>
      </c>
      <c r="M1623" s="9" t="s">
        <v>1403</v>
      </c>
      <c r="N1623" s="8" t="str">
        <f t="shared" si="25"/>
        <v>Approved</v>
      </c>
      <c r="O1623" s="90" t="s">
        <v>1657</v>
      </c>
      <c r="P1623" s="90" t="s">
        <v>1657</v>
      </c>
      <c r="Q1623" s="9" t="s">
        <v>1791</v>
      </c>
      <c r="R1623" s="9">
        <v>60</v>
      </c>
      <c r="S1623" s="9">
        <v>6.11</v>
      </c>
      <c r="T1623" s="3"/>
      <c r="U1623" s="13"/>
      <c r="V1623" s="4"/>
    </row>
    <row r="1624" spans="1:22">
      <c r="A1624" s="8" t="s">
        <v>3808</v>
      </c>
      <c r="B1624" s="8" t="s">
        <v>237</v>
      </c>
      <c r="C1624" s="8" t="s">
        <v>38</v>
      </c>
      <c r="D1624" s="8" t="s">
        <v>23</v>
      </c>
      <c r="E1624" s="8" t="s">
        <v>1389</v>
      </c>
      <c r="F1624" s="8" t="s">
        <v>1390</v>
      </c>
      <c r="G1624" s="8">
        <v>60.11</v>
      </c>
      <c r="H1624" s="8">
        <v>9.1199999999999992</v>
      </c>
      <c r="I1624" s="8">
        <v>0.91100000000000003</v>
      </c>
      <c r="J1624" s="8">
        <v>5.2601000000000004</v>
      </c>
      <c r="K1624" s="8" t="s">
        <v>1376</v>
      </c>
      <c r="L1624" s="8">
        <v>823</v>
      </c>
      <c r="M1624" s="8" t="s">
        <v>1426</v>
      </c>
      <c r="N1624" s="8" t="str">
        <f t="shared" si="25"/>
        <v>Under Review</v>
      </c>
      <c r="O1624" s="89" t="s">
        <v>322</v>
      </c>
      <c r="P1624" s="89" t="s">
        <v>322</v>
      </c>
      <c r="Q1624" s="8"/>
      <c r="R1624" s="8">
        <v>12</v>
      </c>
      <c r="S1624" s="8">
        <v>28.37</v>
      </c>
      <c r="T1624" s="2"/>
      <c r="U1624" s="12"/>
      <c r="V1624" s="4"/>
    </row>
    <row r="1625" spans="1:22">
      <c r="A1625" s="9" t="s">
        <v>3809</v>
      </c>
      <c r="B1625" s="9" t="s">
        <v>326</v>
      </c>
      <c r="C1625" s="9" t="s">
        <v>16</v>
      </c>
      <c r="D1625" s="9" t="s">
        <v>23</v>
      </c>
      <c r="E1625" s="9" t="s">
        <v>1374</v>
      </c>
      <c r="F1625" s="9" t="s">
        <v>1384</v>
      </c>
      <c r="G1625" s="9"/>
      <c r="H1625" s="9">
        <v>11.51</v>
      </c>
      <c r="I1625" s="9">
        <v>0.62280000000000002</v>
      </c>
      <c r="J1625" s="9">
        <v>0.92789999999999995</v>
      </c>
      <c r="K1625" s="9" t="s">
        <v>1358</v>
      </c>
      <c r="L1625" s="9">
        <v>748</v>
      </c>
      <c r="M1625" s="9" t="s">
        <v>1381</v>
      </c>
      <c r="N1625" s="8" t="str">
        <f t="shared" si="25"/>
        <v xml:space="preserve">Rejected </v>
      </c>
      <c r="O1625" s="90" t="s">
        <v>1938</v>
      </c>
      <c r="P1625" s="90" t="s">
        <v>1938</v>
      </c>
      <c r="Q1625" s="9"/>
      <c r="R1625" s="9">
        <v>120</v>
      </c>
      <c r="S1625" s="9">
        <v>20.52</v>
      </c>
      <c r="T1625" s="3"/>
      <c r="U1625" s="13"/>
      <c r="V1625" s="4"/>
    </row>
    <row r="1626" spans="1:22">
      <c r="A1626" s="8" t="s">
        <v>3810</v>
      </c>
      <c r="B1626" s="8" t="s">
        <v>605</v>
      </c>
      <c r="C1626" s="8" t="s">
        <v>28</v>
      </c>
      <c r="D1626" s="8" t="s">
        <v>31</v>
      </c>
      <c r="E1626" s="8" t="s">
        <v>1411</v>
      </c>
      <c r="F1626" s="8" t="s">
        <v>1375</v>
      </c>
      <c r="G1626" s="8">
        <v>6.05</v>
      </c>
      <c r="H1626" s="8">
        <v>9.83</v>
      </c>
      <c r="I1626" s="8">
        <v>6.0499999999999998E-2</v>
      </c>
      <c r="J1626" s="8">
        <v>0.53139999999999998</v>
      </c>
      <c r="K1626" s="8" t="s">
        <v>1376</v>
      </c>
      <c r="L1626" s="8">
        <v>741</v>
      </c>
      <c r="M1626" s="8" t="s">
        <v>1377</v>
      </c>
      <c r="N1626" s="8" t="str">
        <f t="shared" si="25"/>
        <v>Approved</v>
      </c>
      <c r="O1626" s="89" t="s">
        <v>1397</v>
      </c>
      <c r="P1626" s="89" t="s">
        <v>1397</v>
      </c>
      <c r="Q1626" s="8" t="s">
        <v>3811</v>
      </c>
      <c r="R1626" s="8">
        <v>12</v>
      </c>
      <c r="S1626" s="8">
        <v>3.38</v>
      </c>
      <c r="T1626" s="2"/>
      <c r="U1626" s="12"/>
      <c r="V1626" s="4"/>
    </row>
    <row r="1627" spans="1:22">
      <c r="A1627" s="9" t="s">
        <v>3812</v>
      </c>
      <c r="B1627" s="9" t="s">
        <v>1137</v>
      </c>
      <c r="C1627" s="9" t="s">
        <v>20</v>
      </c>
      <c r="D1627" s="9" t="s">
        <v>1360</v>
      </c>
      <c r="E1627" s="9" t="s">
        <v>1374</v>
      </c>
      <c r="F1627" s="9" t="s">
        <v>1384</v>
      </c>
      <c r="G1627" s="9">
        <v>49.33</v>
      </c>
      <c r="H1627" s="9">
        <v>9.61</v>
      </c>
      <c r="I1627" s="9">
        <v>0.78180000000000005</v>
      </c>
      <c r="J1627" s="9">
        <v>4.3278999999999996</v>
      </c>
      <c r="K1627" s="9" t="s">
        <v>1412</v>
      </c>
      <c r="L1627" s="9">
        <v>863</v>
      </c>
      <c r="M1627" s="9" t="s">
        <v>1381</v>
      </c>
      <c r="N1627" s="8" t="str">
        <f t="shared" si="25"/>
        <v xml:space="preserve">Rejected </v>
      </c>
      <c r="O1627" s="90" t="s">
        <v>2856</v>
      </c>
      <c r="P1627" s="90" t="s">
        <v>2856</v>
      </c>
      <c r="Q1627" s="9"/>
      <c r="R1627" s="9">
        <v>12</v>
      </c>
      <c r="S1627" s="9">
        <v>6.42</v>
      </c>
      <c r="T1627" s="3"/>
      <c r="U1627" s="13"/>
      <c r="V1627" s="4"/>
    </row>
    <row r="1628" spans="1:22">
      <c r="A1628" s="8" t="s">
        <v>3813</v>
      </c>
      <c r="B1628" s="8" t="s">
        <v>1177</v>
      </c>
      <c r="C1628" s="8" t="s">
        <v>20</v>
      </c>
      <c r="D1628" s="8" t="s">
        <v>44</v>
      </c>
      <c r="E1628" s="8" t="s">
        <v>1411</v>
      </c>
      <c r="F1628" s="8" t="s">
        <v>1375</v>
      </c>
      <c r="G1628" s="8">
        <v>72.37</v>
      </c>
      <c r="H1628" s="8">
        <v>16.690000000000001</v>
      </c>
      <c r="I1628" s="8">
        <v>1.391</v>
      </c>
      <c r="J1628" s="8">
        <v>1.2436</v>
      </c>
      <c r="K1628" s="8" t="s">
        <v>1358</v>
      </c>
      <c r="L1628" s="8">
        <v>885</v>
      </c>
      <c r="M1628" s="8" t="s">
        <v>1396</v>
      </c>
      <c r="N1628" s="8" t="str">
        <f t="shared" si="25"/>
        <v>Approved</v>
      </c>
      <c r="O1628" s="89" t="s">
        <v>1533</v>
      </c>
      <c r="P1628" s="89" t="s">
        <v>1533</v>
      </c>
      <c r="Q1628" s="8" t="s">
        <v>1626</v>
      </c>
      <c r="R1628" s="8">
        <v>120</v>
      </c>
      <c r="S1628" s="8">
        <v>18.54</v>
      </c>
      <c r="T1628" s="2"/>
      <c r="U1628" s="12"/>
      <c r="V1628" s="4"/>
    </row>
    <row r="1629" spans="1:22">
      <c r="A1629" s="9" t="s">
        <v>3814</v>
      </c>
      <c r="B1629" s="9" t="s">
        <v>1324</v>
      </c>
      <c r="C1629" s="9" t="s">
        <v>28</v>
      </c>
      <c r="D1629" s="9" t="s">
        <v>10</v>
      </c>
      <c r="E1629" s="9" t="s">
        <v>1400</v>
      </c>
      <c r="F1629" s="9" t="s">
        <v>1384</v>
      </c>
      <c r="G1629" s="9">
        <v>46.33</v>
      </c>
      <c r="H1629" s="9">
        <v>12.25</v>
      </c>
      <c r="I1629" s="9">
        <v>0.88390000000000002</v>
      </c>
      <c r="J1629" s="9">
        <v>0.5635</v>
      </c>
      <c r="K1629" s="9" t="s">
        <v>1385</v>
      </c>
      <c r="L1629" s="9">
        <v>628</v>
      </c>
      <c r="M1629" s="9" t="s">
        <v>1381</v>
      </c>
      <c r="N1629" s="8" t="str">
        <f t="shared" si="25"/>
        <v xml:space="preserve">Rejected </v>
      </c>
      <c r="O1629" s="90" t="s">
        <v>2358</v>
      </c>
      <c r="P1629" s="90" t="s">
        <v>2358</v>
      </c>
      <c r="Q1629" s="9"/>
      <c r="R1629" s="9">
        <v>180</v>
      </c>
      <c r="S1629" s="9">
        <v>0</v>
      </c>
      <c r="T1629" s="3"/>
      <c r="U1629" s="13"/>
      <c r="V1629" s="4"/>
    </row>
    <row r="1630" spans="1:22">
      <c r="A1630" s="8" t="s">
        <v>3815</v>
      </c>
      <c r="B1630" s="8" t="s">
        <v>330</v>
      </c>
      <c r="C1630" s="8" t="s">
        <v>7</v>
      </c>
      <c r="D1630" s="8" t="s">
        <v>10</v>
      </c>
      <c r="E1630" s="8" t="s">
        <v>1389</v>
      </c>
      <c r="F1630" s="8" t="s">
        <v>1390</v>
      </c>
      <c r="G1630" s="8">
        <v>84.99</v>
      </c>
      <c r="H1630" s="8">
        <v>14.23</v>
      </c>
      <c r="I1630" s="8">
        <v>1.0077</v>
      </c>
      <c r="J1630" s="8">
        <v>1.145</v>
      </c>
      <c r="K1630" s="8" t="s">
        <v>1395</v>
      </c>
      <c r="L1630" s="8">
        <v>782</v>
      </c>
      <c r="M1630" s="8" t="s">
        <v>1396</v>
      </c>
      <c r="N1630" s="8" t="str">
        <f t="shared" si="25"/>
        <v>Approved</v>
      </c>
      <c r="O1630" s="89" t="s">
        <v>1759</v>
      </c>
      <c r="P1630" s="89" t="s">
        <v>1759</v>
      </c>
      <c r="Q1630" s="8" t="s">
        <v>1537</v>
      </c>
      <c r="R1630" s="8">
        <v>180</v>
      </c>
      <c r="S1630" s="8">
        <v>61.1</v>
      </c>
      <c r="T1630" s="2"/>
      <c r="U1630" s="12"/>
      <c r="V1630" s="4"/>
    </row>
    <row r="1631" spans="1:22">
      <c r="A1631" s="9" t="s">
        <v>3816</v>
      </c>
      <c r="B1631" s="9" t="s">
        <v>423</v>
      </c>
      <c r="C1631" s="9" t="s">
        <v>20</v>
      </c>
      <c r="D1631" s="9" t="s">
        <v>23</v>
      </c>
      <c r="E1631" s="9" t="s">
        <v>1374</v>
      </c>
      <c r="F1631" s="9" t="s">
        <v>1390</v>
      </c>
      <c r="G1631" s="9">
        <v>85.66</v>
      </c>
      <c r="H1631" s="9">
        <v>14.06</v>
      </c>
      <c r="I1631" s="9">
        <v>1.171</v>
      </c>
      <c r="J1631" s="9">
        <v>1.3331</v>
      </c>
      <c r="K1631" s="9"/>
      <c r="L1631" s="9">
        <v>780</v>
      </c>
      <c r="M1631" s="9" t="s">
        <v>1386</v>
      </c>
      <c r="N1631" s="8" t="str">
        <f t="shared" si="25"/>
        <v>Rejected</v>
      </c>
      <c r="O1631" s="90" t="s">
        <v>1107</v>
      </c>
      <c r="P1631" s="90" t="s">
        <v>1107</v>
      </c>
      <c r="Q1631" s="9"/>
      <c r="R1631" s="9">
        <v>120</v>
      </c>
      <c r="S1631" s="9">
        <v>8.74</v>
      </c>
      <c r="T1631" s="3"/>
      <c r="U1631" s="13"/>
      <c r="V1631" s="4"/>
    </row>
    <row r="1632" spans="1:22">
      <c r="A1632" s="8" t="s">
        <v>3817</v>
      </c>
      <c r="B1632" s="8" t="s">
        <v>204</v>
      </c>
      <c r="C1632" s="8" t="s">
        <v>16</v>
      </c>
      <c r="D1632" s="8" t="s">
        <v>1360</v>
      </c>
      <c r="E1632" s="8" t="s">
        <v>1400</v>
      </c>
      <c r="F1632" s="8" t="s">
        <v>1384</v>
      </c>
      <c r="G1632" s="8">
        <v>86.72</v>
      </c>
      <c r="H1632" s="8">
        <v>8.89</v>
      </c>
      <c r="I1632" s="8">
        <v>0.62260000000000004</v>
      </c>
      <c r="J1632" s="8">
        <v>2.1535000000000002</v>
      </c>
      <c r="K1632" s="8" t="s">
        <v>1376</v>
      </c>
      <c r="L1632" s="8">
        <v>765</v>
      </c>
      <c r="M1632" s="8" t="s">
        <v>1377</v>
      </c>
      <c r="N1632" s="8" t="str">
        <f t="shared" si="25"/>
        <v>Approved</v>
      </c>
      <c r="O1632" s="89" t="s">
        <v>3588</v>
      </c>
      <c r="P1632" s="89" t="s">
        <v>3588</v>
      </c>
      <c r="Q1632" s="8" t="s">
        <v>3383</v>
      </c>
      <c r="R1632" s="8">
        <v>48</v>
      </c>
      <c r="S1632" s="8">
        <v>42.14</v>
      </c>
      <c r="T1632" s="2"/>
      <c r="U1632" s="12"/>
      <c r="V1632" s="4"/>
    </row>
    <row r="1633" spans="1:22">
      <c r="A1633" s="9" t="s">
        <v>3818</v>
      </c>
      <c r="B1633" s="9" t="s">
        <v>854</v>
      </c>
      <c r="C1633" s="9" t="s">
        <v>28</v>
      </c>
      <c r="D1633" s="9" t="s">
        <v>44</v>
      </c>
      <c r="E1633" s="9" t="s">
        <v>1374</v>
      </c>
      <c r="F1633" s="9" t="s">
        <v>1390</v>
      </c>
      <c r="G1633" s="9">
        <v>54.01</v>
      </c>
      <c r="H1633" s="9">
        <v>9.33</v>
      </c>
      <c r="I1633" s="9">
        <v>0.71360000000000001</v>
      </c>
      <c r="J1633" s="9">
        <v>1.7258</v>
      </c>
      <c r="K1633" s="9" t="s">
        <v>1385</v>
      </c>
      <c r="L1633" s="9">
        <v>613</v>
      </c>
      <c r="M1633" s="9" t="s">
        <v>1377</v>
      </c>
      <c r="N1633" s="8" t="str">
        <f t="shared" si="25"/>
        <v>Approved</v>
      </c>
      <c r="O1633" s="90" t="s">
        <v>2620</v>
      </c>
      <c r="P1633" s="90" t="s">
        <v>2620</v>
      </c>
      <c r="Q1633" s="9" t="s">
        <v>1772</v>
      </c>
      <c r="R1633" s="9">
        <v>36</v>
      </c>
      <c r="S1633" s="9">
        <v>0</v>
      </c>
      <c r="T1633" s="3"/>
      <c r="U1633" s="13"/>
      <c r="V1633" s="4"/>
    </row>
    <row r="1634" spans="1:22">
      <c r="A1634" s="8" t="s">
        <v>3819</v>
      </c>
      <c r="B1634" s="8" t="s">
        <v>1184</v>
      </c>
      <c r="C1634" s="8" t="s">
        <v>7</v>
      </c>
      <c r="D1634" s="8" t="s">
        <v>10</v>
      </c>
      <c r="E1634" s="8" t="s">
        <v>1389</v>
      </c>
      <c r="F1634" s="8" t="s">
        <v>1375</v>
      </c>
      <c r="G1634" s="8">
        <v>97.63</v>
      </c>
      <c r="H1634" s="8">
        <v>17.420000000000002</v>
      </c>
      <c r="I1634" s="8">
        <v>0.86699999999999999</v>
      </c>
      <c r="J1634" s="8">
        <v>1.7229000000000001</v>
      </c>
      <c r="K1634" s="8" t="s">
        <v>1412</v>
      </c>
      <c r="L1634" s="8">
        <v>892</v>
      </c>
      <c r="M1634" s="8" t="s">
        <v>1403</v>
      </c>
      <c r="N1634" s="8" t="str">
        <f t="shared" si="25"/>
        <v>Approved</v>
      </c>
      <c r="O1634" s="89" t="s">
        <v>1630</v>
      </c>
      <c r="P1634" s="89" t="s">
        <v>1630</v>
      </c>
      <c r="Q1634" s="8" t="s">
        <v>1516</v>
      </c>
      <c r="R1634" s="8">
        <v>120</v>
      </c>
      <c r="S1634" s="8">
        <v>71.23</v>
      </c>
      <c r="T1634" s="2"/>
      <c r="U1634" s="12"/>
      <c r="V1634" s="4"/>
    </row>
    <row r="1635" spans="1:22">
      <c r="A1635" s="9" t="s">
        <v>3820</v>
      </c>
      <c r="B1635" s="9" t="s">
        <v>1201</v>
      </c>
      <c r="C1635" s="9" t="s">
        <v>41</v>
      </c>
      <c r="D1635" s="9" t="s">
        <v>44</v>
      </c>
      <c r="E1635" s="9" t="s">
        <v>1374</v>
      </c>
      <c r="F1635" s="9" t="s">
        <v>1384</v>
      </c>
      <c r="G1635" s="9">
        <v>65.03</v>
      </c>
      <c r="H1635" s="9">
        <v>17.96</v>
      </c>
      <c r="I1635" s="9">
        <v>0.75429999999999997</v>
      </c>
      <c r="J1635" s="9">
        <v>1.6498999999999999</v>
      </c>
      <c r="K1635" s="9" t="s">
        <v>1412</v>
      </c>
      <c r="L1635" s="9">
        <v>770</v>
      </c>
      <c r="M1635" s="9" t="s">
        <v>1386</v>
      </c>
      <c r="N1635" s="8" t="str">
        <f t="shared" si="25"/>
        <v>Rejected</v>
      </c>
      <c r="O1635" s="90" t="s">
        <v>1873</v>
      </c>
      <c r="P1635" s="90" t="s">
        <v>1873</v>
      </c>
      <c r="Q1635" s="9"/>
      <c r="R1635" s="9">
        <v>60</v>
      </c>
      <c r="S1635" s="9">
        <v>31.99</v>
      </c>
      <c r="T1635" s="3"/>
      <c r="U1635" s="13"/>
      <c r="V1635" s="4"/>
    </row>
    <row r="1636" spans="1:22">
      <c r="A1636" s="8" t="s">
        <v>3821</v>
      </c>
      <c r="B1636" s="8" t="s">
        <v>443</v>
      </c>
      <c r="C1636" s="8" t="s">
        <v>35</v>
      </c>
      <c r="D1636" s="8" t="s">
        <v>44</v>
      </c>
      <c r="E1636" s="8" t="s">
        <v>1411</v>
      </c>
      <c r="F1636" s="8" t="s">
        <v>1390</v>
      </c>
      <c r="G1636" s="8">
        <v>26.83</v>
      </c>
      <c r="H1636" s="8">
        <v>16.420000000000002</v>
      </c>
      <c r="I1636" s="8">
        <v>0.41549999999999998</v>
      </c>
      <c r="J1636" s="8">
        <v>0.65849999999999997</v>
      </c>
      <c r="K1636" s="8" t="s">
        <v>1376</v>
      </c>
      <c r="L1636" s="8">
        <v>619</v>
      </c>
      <c r="M1636" s="8" t="s">
        <v>1426</v>
      </c>
      <c r="N1636" s="8" t="str">
        <f t="shared" si="25"/>
        <v>Under Review</v>
      </c>
      <c r="O1636" s="89" t="s">
        <v>1450</v>
      </c>
      <c r="P1636" s="89" t="s">
        <v>1450</v>
      </c>
      <c r="Q1636" s="8"/>
      <c r="R1636" s="8">
        <v>60</v>
      </c>
      <c r="S1636" s="8">
        <v>13.36</v>
      </c>
      <c r="T1636" s="2"/>
      <c r="U1636" s="12"/>
      <c r="V1636" s="4"/>
    </row>
    <row r="1637" spans="1:22">
      <c r="A1637" s="9" t="s">
        <v>3822</v>
      </c>
      <c r="B1637" s="9" t="s">
        <v>691</v>
      </c>
      <c r="C1637" s="9" t="s">
        <v>12</v>
      </c>
      <c r="D1637" s="9" t="s">
        <v>1360</v>
      </c>
      <c r="E1637" s="9" t="s">
        <v>1411</v>
      </c>
      <c r="F1637" s="9" t="s">
        <v>1390</v>
      </c>
      <c r="G1637" s="9">
        <v>50.51</v>
      </c>
      <c r="H1637" s="9">
        <v>17.63</v>
      </c>
      <c r="I1637" s="9">
        <v>0.66600000000000004</v>
      </c>
      <c r="J1637" s="9">
        <v>1.8167</v>
      </c>
      <c r="K1637" s="9" t="s">
        <v>1376</v>
      </c>
      <c r="L1637" s="9">
        <v>862</v>
      </c>
      <c r="M1637" s="9" t="s">
        <v>1403</v>
      </c>
      <c r="N1637" s="8" t="str">
        <f t="shared" si="25"/>
        <v>Approved</v>
      </c>
      <c r="O1637" s="90" t="s">
        <v>2131</v>
      </c>
      <c r="P1637" s="90" t="s">
        <v>2131</v>
      </c>
      <c r="Q1637" s="9" t="s">
        <v>3260</v>
      </c>
      <c r="R1637" s="9">
        <v>36</v>
      </c>
      <c r="S1637" s="9">
        <v>30.76</v>
      </c>
      <c r="T1637" s="3"/>
      <c r="U1637" s="13"/>
      <c r="V1637" s="4"/>
    </row>
    <row r="1638" spans="1:22">
      <c r="A1638" s="8" t="s">
        <v>3823</v>
      </c>
      <c r="B1638" s="8" t="s">
        <v>1257</v>
      </c>
      <c r="C1638" s="8" t="s">
        <v>32</v>
      </c>
      <c r="D1638" s="8" t="s">
        <v>10</v>
      </c>
      <c r="E1638" s="8" t="s">
        <v>1374</v>
      </c>
      <c r="F1638" s="8" t="s">
        <v>1390</v>
      </c>
      <c r="G1638" s="8">
        <v>75.83</v>
      </c>
      <c r="H1638" s="8">
        <v>12.31</v>
      </c>
      <c r="I1638" s="8">
        <v>0.38059999999999999</v>
      </c>
      <c r="J1638" s="8">
        <v>2.0085000000000002</v>
      </c>
      <c r="K1638" s="8" t="s">
        <v>1376</v>
      </c>
      <c r="L1638" s="8">
        <v>707</v>
      </c>
      <c r="M1638" s="8" t="s">
        <v>1396</v>
      </c>
      <c r="N1638" s="8" t="str">
        <f t="shared" si="25"/>
        <v>Approved</v>
      </c>
      <c r="O1638" s="89" t="s">
        <v>3360</v>
      </c>
      <c r="P1638" s="89" t="s">
        <v>3360</v>
      </c>
      <c r="Q1638" s="8" t="s">
        <v>3071</v>
      </c>
      <c r="R1638" s="8">
        <v>48</v>
      </c>
      <c r="S1638" s="8">
        <v>9.73</v>
      </c>
      <c r="T1638" s="2"/>
      <c r="U1638" s="12"/>
      <c r="V1638" s="4"/>
    </row>
    <row r="1639" spans="1:22">
      <c r="A1639" s="9" t="s">
        <v>3824</v>
      </c>
      <c r="B1639" s="9" t="s">
        <v>830</v>
      </c>
      <c r="C1639" s="9" t="s">
        <v>38</v>
      </c>
      <c r="D1639" s="9" t="s">
        <v>10</v>
      </c>
      <c r="E1639" s="9" t="s">
        <v>1389</v>
      </c>
      <c r="F1639" s="9" t="s">
        <v>1384</v>
      </c>
      <c r="G1639" s="9">
        <v>69.31</v>
      </c>
      <c r="H1639" s="9">
        <v>11.92</v>
      </c>
      <c r="I1639" s="9">
        <v>0.6643</v>
      </c>
      <c r="J1639" s="9">
        <v>0.82830000000000004</v>
      </c>
      <c r="K1639" s="9" t="s">
        <v>1358</v>
      </c>
      <c r="L1639" s="9">
        <v>867</v>
      </c>
      <c r="M1639" s="9" t="s">
        <v>1426</v>
      </c>
      <c r="N1639" s="8" t="str">
        <f t="shared" si="25"/>
        <v>Under Review</v>
      </c>
      <c r="O1639" s="90" t="s">
        <v>2732</v>
      </c>
      <c r="P1639" s="90" t="s">
        <v>2732</v>
      </c>
      <c r="Q1639" s="9"/>
      <c r="R1639" s="9">
        <v>180</v>
      </c>
      <c r="S1639" s="9">
        <v>15.43</v>
      </c>
      <c r="T1639" s="3"/>
      <c r="U1639" s="13"/>
      <c r="V1639" s="4"/>
    </row>
    <row r="1640" spans="1:22">
      <c r="A1640" s="8" t="s">
        <v>3825</v>
      </c>
      <c r="B1640" s="8" t="s">
        <v>260</v>
      </c>
      <c r="C1640" s="8" t="s">
        <v>16</v>
      </c>
      <c r="D1640" s="8" t="s">
        <v>31</v>
      </c>
      <c r="E1640" s="8" t="s">
        <v>1389</v>
      </c>
      <c r="F1640" s="8" t="s">
        <v>1390</v>
      </c>
      <c r="G1640" s="8">
        <v>68.790000000000006</v>
      </c>
      <c r="H1640" s="8">
        <v>11.6</v>
      </c>
      <c r="I1640" s="8">
        <v>1.0515000000000001</v>
      </c>
      <c r="J1640" s="8">
        <v>3.2252999999999998</v>
      </c>
      <c r="K1640" s="8" t="s">
        <v>1376</v>
      </c>
      <c r="L1640" s="8">
        <v>895</v>
      </c>
      <c r="M1640" s="8" t="s">
        <v>1396</v>
      </c>
      <c r="N1640" s="8" t="str">
        <f t="shared" si="25"/>
        <v>Approved</v>
      </c>
      <c r="O1640" s="89" t="s">
        <v>2760</v>
      </c>
      <c r="P1640" s="89" t="s">
        <v>2760</v>
      </c>
      <c r="Q1640" s="8" t="s">
        <v>3826</v>
      </c>
      <c r="R1640" s="8">
        <v>24</v>
      </c>
      <c r="S1640" s="8">
        <v>42.19</v>
      </c>
      <c r="T1640" s="2"/>
      <c r="U1640" s="12"/>
      <c r="V1640" s="4"/>
    </row>
    <row r="1641" spans="1:22">
      <c r="A1641" s="9" t="s">
        <v>3827</v>
      </c>
      <c r="B1641" s="9" t="s">
        <v>456</v>
      </c>
      <c r="C1641" s="9" t="s">
        <v>38</v>
      </c>
      <c r="D1641" s="9" t="s">
        <v>10</v>
      </c>
      <c r="E1641" s="9" t="s">
        <v>1411</v>
      </c>
      <c r="F1641" s="9" t="s">
        <v>1375</v>
      </c>
      <c r="G1641" s="9">
        <v>1.27</v>
      </c>
      <c r="H1641" s="9">
        <v>12.68</v>
      </c>
      <c r="I1641" s="9">
        <v>1.95E-2</v>
      </c>
      <c r="J1641" s="9">
        <v>1.8700000000000001E-2</v>
      </c>
      <c r="K1641" s="9" t="s">
        <v>1376</v>
      </c>
      <c r="L1641" s="9">
        <v>565</v>
      </c>
      <c r="M1641" s="9" t="s">
        <v>1396</v>
      </c>
      <c r="N1641" s="8" t="str">
        <f t="shared" si="25"/>
        <v>Approved</v>
      </c>
      <c r="O1641" s="90" t="s">
        <v>191</v>
      </c>
      <c r="P1641" s="90" t="s">
        <v>191</v>
      </c>
      <c r="Q1641" s="9" t="s">
        <v>2960</v>
      </c>
      <c r="R1641" s="9">
        <v>120</v>
      </c>
      <c r="S1641" s="9">
        <v>0.17</v>
      </c>
      <c r="T1641" s="3"/>
      <c r="U1641" s="13"/>
      <c r="V1641" s="4"/>
    </row>
    <row r="1642" spans="1:22">
      <c r="A1642" s="8" t="s">
        <v>3828</v>
      </c>
      <c r="B1642" s="8" t="s">
        <v>1324</v>
      </c>
      <c r="C1642" s="8" t="s">
        <v>7</v>
      </c>
      <c r="D1642" s="8" t="s">
        <v>44</v>
      </c>
      <c r="E1642" s="8" t="s">
        <v>1408</v>
      </c>
      <c r="F1642" s="8" t="s">
        <v>1384</v>
      </c>
      <c r="G1642" s="8">
        <v>29.21</v>
      </c>
      <c r="H1642" s="8">
        <v>18.23</v>
      </c>
      <c r="I1642" s="8">
        <v>0.3997</v>
      </c>
      <c r="J1642" s="8">
        <v>0.47520000000000001</v>
      </c>
      <c r="K1642" s="8" t="s">
        <v>1358</v>
      </c>
      <c r="L1642" s="8">
        <v>628</v>
      </c>
      <c r="M1642" s="8" t="s">
        <v>1377</v>
      </c>
      <c r="N1642" s="8" t="str">
        <f t="shared" si="25"/>
        <v>Approved</v>
      </c>
      <c r="O1642" s="89" t="s">
        <v>3829</v>
      </c>
      <c r="P1642" s="89" t="s">
        <v>3829</v>
      </c>
      <c r="Q1642" s="8" t="s">
        <v>3830</v>
      </c>
      <c r="R1642" s="8">
        <v>180</v>
      </c>
      <c r="S1642" s="8">
        <v>6.69</v>
      </c>
      <c r="T1642" s="2"/>
      <c r="U1642" s="12"/>
      <c r="V1642" s="4"/>
    </row>
    <row r="1643" spans="1:22">
      <c r="A1643" s="9" t="s">
        <v>3831</v>
      </c>
      <c r="B1643" s="9" t="s">
        <v>990</v>
      </c>
      <c r="C1643" s="9" t="s">
        <v>7</v>
      </c>
      <c r="D1643" s="9" t="s">
        <v>31</v>
      </c>
      <c r="E1643" s="9" t="s">
        <v>1380</v>
      </c>
      <c r="F1643" s="9" t="s">
        <v>1384</v>
      </c>
      <c r="G1643" s="9">
        <v>4.46</v>
      </c>
      <c r="H1643" s="9">
        <v>17.68</v>
      </c>
      <c r="I1643" s="9">
        <v>2.5700000000000001E-2</v>
      </c>
      <c r="J1643" s="9">
        <v>7.0800000000000002E-2</v>
      </c>
      <c r="K1643" s="9"/>
      <c r="L1643" s="9">
        <v>649</v>
      </c>
      <c r="M1643" s="9" t="s">
        <v>1396</v>
      </c>
      <c r="N1643" s="8" t="str">
        <f t="shared" si="25"/>
        <v>Approved</v>
      </c>
      <c r="O1643" s="90" t="s">
        <v>587</v>
      </c>
      <c r="P1643" s="90" t="s">
        <v>587</v>
      </c>
      <c r="Q1643" s="9" t="s">
        <v>1482</v>
      </c>
      <c r="R1643" s="9">
        <v>180</v>
      </c>
      <c r="S1643" s="9">
        <v>0</v>
      </c>
      <c r="T1643" s="3"/>
      <c r="U1643" s="13"/>
      <c r="V1643" s="4"/>
    </row>
    <row r="1644" spans="1:22">
      <c r="A1644" s="8" t="s">
        <v>3832</v>
      </c>
      <c r="B1644" s="8" t="s">
        <v>336</v>
      </c>
      <c r="C1644" s="8" t="s">
        <v>7</v>
      </c>
      <c r="D1644" s="8" t="s">
        <v>31</v>
      </c>
      <c r="E1644" s="8" t="s">
        <v>1380</v>
      </c>
      <c r="F1644" s="8" t="s">
        <v>1384</v>
      </c>
      <c r="G1644" s="8">
        <v>35.450000000000003</v>
      </c>
      <c r="H1644" s="8">
        <v>12.71</v>
      </c>
      <c r="I1644" s="8">
        <v>0.54210000000000003</v>
      </c>
      <c r="J1644" s="8">
        <v>0.94589999999999996</v>
      </c>
      <c r="K1644" s="8" t="s">
        <v>1358</v>
      </c>
      <c r="L1644" s="8">
        <v>606</v>
      </c>
      <c r="M1644" s="8" t="s">
        <v>1386</v>
      </c>
      <c r="N1644" s="8" t="str">
        <f t="shared" si="25"/>
        <v>Rejected</v>
      </c>
      <c r="O1644" s="89" t="s">
        <v>888</v>
      </c>
      <c r="P1644" s="89" t="s">
        <v>888</v>
      </c>
      <c r="Q1644" s="8"/>
      <c r="R1644" s="8">
        <v>48</v>
      </c>
      <c r="S1644" s="8">
        <v>6.01</v>
      </c>
      <c r="T1644" s="2"/>
      <c r="U1644" s="12"/>
      <c r="V1644" s="4"/>
    </row>
    <row r="1645" spans="1:22">
      <c r="A1645" s="9" t="s">
        <v>3833</v>
      </c>
      <c r="B1645" s="9" t="s">
        <v>1269</v>
      </c>
      <c r="C1645" s="9" t="s">
        <v>35</v>
      </c>
      <c r="D1645" s="9" t="s">
        <v>31</v>
      </c>
      <c r="E1645" s="9" t="s">
        <v>1411</v>
      </c>
      <c r="F1645" s="9" t="s">
        <v>1390</v>
      </c>
      <c r="G1645" s="9">
        <v>47.86</v>
      </c>
      <c r="H1645" s="9">
        <v>14.92</v>
      </c>
      <c r="I1645" s="9">
        <v>0.70879999999999999</v>
      </c>
      <c r="J1645" s="9">
        <v>0.9214</v>
      </c>
      <c r="K1645" s="9" t="s">
        <v>1395</v>
      </c>
      <c r="L1645" s="9">
        <v>845</v>
      </c>
      <c r="M1645" s="9" t="s">
        <v>1403</v>
      </c>
      <c r="N1645" s="8" t="str">
        <f t="shared" si="25"/>
        <v>Approved</v>
      </c>
      <c r="O1645" s="90" t="s">
        <v>2066</v>
      </c>
      <c r="P1645" s="90" t="s">
        <v>2066</v>
      </c>
      <c r="Q1645" s="9" t="s">
        <v>2067</v>
      </c>
      <c r="R1645" s="9">
        <v>84</v>
      </c>
      <c r="S1645" s="9">
        <v>28.99</v>
      </c>
      <c r="T1645" s="3"/>
      <c r="U1645" s="13"/>
      <c r="V1645" s="4"/>
    </row>
    <row r="1646" spans="1:22">
      <c r="A1646" s="8" t="s">
        <v>3834</v>
      </c>
      <c r="B1646" s="8" t="s">
        <v>524</v>
      </c>
      <c r="C1646" s="8" t="s">
        <v>24</v>
      </c>
      <c r="D1646" s="8" t="s">
        <v>1360</v>
      </c>
      <c r="E1646" s="8" t="s">
        <v>1408</v>
      </c>
      <c r="F1646" s="8" t="s">
        <v>1384</v>
      </c>
      <c r="G1646" s="8">
        <v>38.97</v>
      </c>
      <c r="H1646" s="8">
        <v>14.27</v>
      </c>
      <c r="I1646" s="8">
        <v>0.62860000000000005</v>
      </c>
      <c r="J1646" s="8">
        <v>1.337</v>
      </c>
      <c r="K1646" s="8" t="s">
        <v>1385</v>
      </c>
      <c r="L1646" s="8">
        <v>656</v>
      </c>
      <c r="M1646" s="8" t="s">
        <v>1426</v>
      </c>
      <c r="N1646" s="8" t="str">
        <f t="shared" si="25"/>
        <v>Under Review</v>
      </c>
      <c r="O1646" s="89" t="s">
        <v>2611</v>
      </c>
      <c r="P1646" s="89" t="s">
        <v>2611</v>
      </c>
      <c r="Q1646" s="8"/>
      <c r="R1646" s="8">
        <v>36</v>
      </c>
      <c r="S1646" s="8">
        <v>0</v>
      </c>
      <c r="T1646" s="2"/>
      <c r="U1646" s="12"/>
      <c r="V1646" s="4"/>
    </row>
    <row r="1647" spans="1:22">
      <c r="A1647" s="9" t="s">
        <v>3835</v>
      </c>
      <c r="B1647" s="9" t="s">
        <v>1116</v>
      </c>
      <c r="C1647" s="9" t="s">
        <v>20</v>
      </c>
      <c r="D1647" s="9" t="s">
        <v>44</v>
      </c>
      <c r="E1647" s="9" t="s">
        <v>1408</v>
      </c>
      <c r="F1647" s="9" t="s">
        <v>1384</v>
      </c>
      <c r="G1647" s="9">
        <v>94.17</v>
      </c>
      <c r="H1647" s="9">
        <v>16.86</v>
      </c>
      <c r="I1647" s="9">
        <v>0.60209999999999997</v>
      </c>
      <c r="J1647" s="9">
        <v>2.7105000000000001</v>
      </c>
      <c r="K1647" s="9" t="s">
        <v>1395</v>
      </c>
      <c r="L1647" s="9">
        <v>631</v>
      </c>
      <c r="M1647" s="9" t="s">
        <v>1377</v>
      </c>
      <c r="N1647" s="8" t="str">
        <f t="shared" si="25"/>
        <v>Approved</v>
      </c>
      <c r="O1647" s="90" t="s">
        <v>2654</v>
      </c>
      <c r="P1647" s="90" t="s">
        <v>2654</v>
      </c>
      <c r="Q1647" s="9" t="s">
        <v>1946</v>
      </c>
      <c r="R1647" s="9">
        <v>48</v>
      </c>
      <c r="S1647" s="9">
        <v>44.97</v>
      </c>
      <c r="T1647" s="3"/>
      <c r="U1647" s="13"/>
      <c r="V1647" s="4"/>
    </row>
    <row r="1648" spans="1:22">
      <c r="A1648" s="8" t="s">
        <v>3836</v>
      </c>
      <c r="B1648" s="8" t="s">
        <v>1074</v>
      </c>
      <c r="C1648" s="8" t="s">
        <v>41</v>
      </c>
      <c r="D1648" s="8" t="s">
        <v>23</v>
      </c>
      <c r="E1648" s="8" t="s">
        <v>1400</v>
      </c>
      <c r="F1648" s="8" t="s">
        <v>1375</v>
      </c>
      <c r="G1648" s="8">
        <v>53.82</v>
      </c>
      <c r="H1648" s="8">
        <v>17.41</v>
      </c>
      <c r="I1648" s="8">
        <v>0.88839999999999997</v>
      </c>
      <c r="J1648" s="8">
        <v>4.9191000000000003</v>
      </c>
      <c r="K1648" s="8" t="s">
        <v>1358</v>
      </c>
      <c r="L1648" s="8">
        <v>740</v>
      </c>
      <c r="M1648" s="8" t="s">
        <v>1426</v>
      </c>
      <c r="N1648" s="8" t="str">
        <f t="shared" si="25"/>
        <v>Under Review</v>
      </c>
      <c r="O1648" s="89" t="s">
        <v>1418</v>
      </c>
      <c r="P1648" s="89" t="s">
        <v>1418</v>
      </c>
      <c r="Q1648" s="8"/>
      <c r="R1648" s="8">
        <v>12</v>
      </c>
      <c r="S1648" s="8">
        <v>28.09</v>
      </c>
      <c r="T1648" s="2"/>
      <c r="U1648" s="12"/>
      <c r="V1648" s="4"/>
    </row>
    <row r="1649" spans="1:22">
      <c r="A1649" s="9" t="s">
        <v>3837</v>
      </c>
      <c r="B1649" s="9" t="s">
        <v>513</v>
      </c>
      <c r="C1649" s="9" t="s">
        <v>41</v>
      </c>
      <c r="D1649" s="9" t="s">
        <v>10</v>
      </c>
      <c r="E1649" s="9" t="s">
        <v>1408</v>
      </c>
      <c r="F1649" s="9" t="s">
        <v>1390</v>
      </c>
      <c r="G1649" s="9">
        <v>30.53</v>
      </c>
      <c r="H1649" s="9">
        <v>13.18</v>
      </c>
      <c r="I1649" s="9">
        <v>0.1888</v>
      </c>
      <c r="J1649" s="9">
        <v>0.69750000000000001</v>
      </c>
      <c r="K1649" s="9" t="s">
        <v>1358</v>
      </c>
      <c r="L1649" s="9">
        <v>576</v>
      </c>
      <c r="M1649" s="9" t="s">
        <v>1403</v>
      </c>
      <c r="N1649" s="8" t="str">
        <f t="shared" si="25"/>
        <v>Approved</v>
      </c>
      <c r="O1649" s="90" t="s">
        <v>1446</v>
      </c>
      <c r="P1649" s="90" t="s">
        <v>1446</v>
      </c>
      <c r="Q1649" s="9" t="s">
        <v>2375</v>
      </c>
      <c r="R1649" s="9">
        <v>60</v>
      </c>
      <c r="S1649" s="9">
        <v>4.57</v>
      </c>
      <c r="T1649" s="3"/>
      <c r="U1649" s="13"/>
      <c r="V1649" s="4"/>
    </row>
    <row r="1650" spans="1:22">
      <c r="A1650" s="8" t="s">
        <v>3838</v>
      </c>
      <c r="B1650" s="8" t="s">
        <v>779</v>
      </c>
      <c r="C1650" s="8" t="s">
        <v>32</v>
      </c>
      <c r="D1650" s="8" t="s">
        <v>1360</v>
      </c>
      <c r="E1650" s="8" t="s">
        <v>1408</v>
      </c>
      <c r="F1650" s="8" t="s">
        <v>1390</v>
      </c>
      <c r="G1650" s="8">
        <v>5.47</v>
      </c>
      <c r="H1650" s="8">
        <v>10.31</v>
      </c>
      <c r="I1650" s="8">
        <v>5.45E-2</v>
      </c>
      <c r="J1650" s="8">
        <v>5.3900000000000003E-2</v>
      </c>
      <c r="K1650" s="8" t="s">
        <v>1376</v>
      </c>
      <c r="L1650" s="8">
        <v>701</v>
      </c>
      <c r="M1650" s="8" t="s">
        <v>1386</v>
      </c>
      <c r="N1650" s="8" t="str">
        <f t="shared" si="25"/>
        <v>Rejected</v>
      </c>
      <c r="O1650" s="89" t="s">
        <v>927</v>
      </c>
      <c r="P1650" s="89" t="s">
        <v>927</v>
      </c>
      <c r="Q1650" s="8"/>
      <c r="R1650" s="8">
        <v>240</v>
      </c>
      <c r="S1650" s="8">
        <v>1.75</v>
      </c>
      <c r="T1650" s="2"/>
      <c r="U1650" s="12"/>
      <c r="V1650" s="4"/>
    </row>
    <row r="1651" spans="1:22">
      <c r="A1651" s="9" t="s">
        <v>3839</v>
      </c>
      <c r="B1651" s="9" t="s">
        <v>1351</v>
      </c>
      <c r="C1651" s="9" t="s">
        <v>35</v>
      </c>
      <c r="D1651" s="9" t="s">
        <v>23</v>
      </c>
      <c r="E1651" s="9" t="s">
        <v>1380</v>
      </c>
      <c r="F1651" s="9" t="s">
        <v>1384</v>
      </c>
      <c r="G1651" s="9">
        <v>90.23</v>
      </c>
      <c r="H1651" s="9">
        <v>18.09</v>
      </c>
      <c r="I1651" s="9">
        <v>1.6841999999999999</v>
      </c>
      <c r="J1651" s="9">
        <v>1.3988</v>
      </c>
      <c r="K1651" s="9" t="s">
        <v>1412</v>
      </c>
      <c r="L1651" s="9">
        <v>881</v>
      </c>
      <c r="M1651" s="9" t="s">
        <v>1381</v>
      </c>
      <c r="N1651" s="8" t="str">
        <f t="shared" si="25"/>
        <v xml:space="preserve">Rejected </v>
      </c>
      <c r="O1651" s="90" t="s">
        <v>2286</v>
      </c>
      <c r="P1651" s="90" t="s">
        <v>2286</v>
      </c>
      <c r="Q1651" s="9"/>
      <c r="R1651" s="9">
        <v>240</v>
      </c>
      <c r="S1651" s="9">
        <v>82.82</v>
      </c>
      <c r="T1651" s="3"/>
      <c r="U1651" s="13"/>
      <c r="V1651" s="4"/>
    </row>
    <row r="1652" spans="1:22">
      <c r="A1652" s="8" t="s">
        <v>3840</v>
      </c>
      <c r="B1652" s="8" t="s">
        <v>1263</v>
      </c>
      <c r="C1652" s="8" t="s">
        <v>38</v>
      </c>
      <c r="D1652" s="8" t="s">
        <v>23</v>
      </c>
      <c r="E1652" s="8" t="s">
        <v>1411</v>
      </c>
      <c r="F1652" s="8" t="s">
        <v>1390</v>
      </c>
      <c r="G1652" s="8">
        <v>99.55</v>
      </c>
      <c r="H1652" s="8">
        <v>9.9499999999999993</v>
      </c>
      <c r="I1652" s="8">
        <v>0.74550000000000005</v>
      </c>
      <c r="J1652" s="8">
        <v>2.5225</v>
      </c>
      <c r="K1652" s="8" t="s">
        <v>1412</v>
      </c>
      <c r="L1652" s="8">
        <v>818</v>
      </c>
      <c r="M1652" s="8" t="s">
        <v>1403</v>
      </c>
      <c r="N1652" s="8" t="str">
        <f t="shared" si="25"/>
        <v>Approved</v>
      </c>
      <c r="O1652" s="89" t="s">
        <v>839</v>
      </c>
      <c r="P1652" s="89" t="s">
        <v>839</v>
      </c>
      <c r="Q1652" s="8" t="s">
        <v>1917</v>
      </c>
      <c r="R1652" s="8">
        <v>48</v>
      </c>
      <c r="S1652" s="8">
        <v>52.27</v>
      </c>
      <c r="T1652" s="2"/>
      <c r="U1652" s="12"/>
      <c r="V1652" s="4"/>
    </row>
    <row r="1653" spans="1:22">
      <c r="A1653" s="9" t="s">
        <v>3841</v>
      </c>
      <c r="B1653" s="9" t="s">
        <v>716</v>
      </c>
      <c r="C1653" s="9" t="s">
        <v>20</v>
      </c>
      <c r="D1653" s="9" t="s">
        <v>31</v>
      </c>
      <c r="E1653" s="9" t="s">
        <v>1374</v>
      </c>
      <c r="F1653" s="9" t="s">
        <v>1390</v>
      </c>
      <c r="G1653" s="9">
        <v>1.82</v>
      </c>
      <c r="H1653" s="9">
        <v>17.23</v>
      </c>
      <c r="I1653" s="9">
        <v>1.3100000000000001E-2</v>
      </c>
      <c r="J1653" s="9">
        <v>3.1899999999999998E-2</v>
      </c>
      <c r="K1653" s="9" t="s">
        <v>1412</v>
      </c>
      <c r="L1653" s="9">
        <v>659</v>
      </c>
      <c r="M1653" s="9" t="s">
        <v>1386</v>
      </c>
      <c r="N1653" s="8" t="str">
        <f t="shared" si="25"/>
        <v>Rejected</v>
      </c>
      <c r="O1653" s="90" t="s">
        <v>2580</v>
      </c>
      <c r="P1653" s="90" t="s">
        <v>2580</v>
      </c>
      <c r="Q1653" s="9"/>
      <c r="R1653" s="9">
        <v>120</v>
      </c>
      <c r="S1653" s="9">
        <v>1.1399999999999999</v>
      </c>
      <c r="T1653" s="3"/>
      <c r="U1653" s="13"/>
      <c r="V1653" s="4"/>
    </row>
    <row r="1654" spans="1:22">
      <c r="A1654" s="8" t="s">
        <v>3842</v>
      </c>
      <c r="B1654" s="8" t="s">
        <v>273</v>
      </c>
      <c r="C1654" s="8" t="s">
        <v>7</v>
      </c>
      <c r="D1654" s="8" t="s">
        <v>31</v>
      </c>
      <c r="E1654" s="8" t="s">
        <v>1408</v>
      </c>
      <c r="F1654" s="8" t="s">
        <v>1375</v>
      </c>
      <c r="G1654" s="8">
        <v>55.12</v>
      </c>
      <c r="H1654" s="8">
        <v>13.82</v>
      </c>
      <c r="I1654" s="8">
        <v>0.99470000000000003</v>
      </c>
      <c r="J1654" s="8">
        <v>0.72740000000000005</v>
      </c>
      <c r="K1654" s="8" t="s">
        <v>1358</v>
      </c>
      <c r="L1654" s="8">
        <v>608</v>
      </c>
      <c r="M1654" s="8" t="s">
        <v>1396</v>
      </c>
      <c r="N1654" s="8" t="str">
        <f t="shared" si="25"/>
        <v>Approved</v>
      </c>
      <c r="O1654" s="89" t="s">
        <v>581</v>
      </c>
      <c r="P1654" s="89" t="s">
        <v>581</v>
      </c>
      <c r="Q1654" s="8" t="s">
        <v>1212</v>
      </c>
      <c r="R1654" s="8">
        <v>180</v>
      </c>
      <c r="S1654" s="8">
        <v>45.52</v>
      </c>
      <c r="T1654" s="2"/>
      <c r="U1654" s="12"/>
      <c r="V1654" s="4"/>
    </row>
    <row r="1655" spans="1:22">
      <c r="A1655" s="9" t="s">
        <v>3843</v>
      </c>
      <c r="B1655" s="9" t="s">
        <v>1005</v>
      </c>
      <c r="C1655" s="9" t="s">
        <v>24</v>
      </c>
      <c r="D1655" s="9" t="s">
        <v>23</v>
      </c>
      <c r="E1655" s="9" t="s">
        <v>1374</v>
      </c>
      <c r="F1655" s="9" t="s">
        <v>1390</v>
      </c>
      <c r="G1655" s="9">
        <v>28.72</v>
      </c>
      <c r="H1655" s="9">
        <v>7.55</v>
      </c>
      <c r="I1655" s="9">
        <v>0.21879999999999999</v>
      </c>
      <c r="J1655" s="9">
        <v>0.69510000000000005</v>
      </c>
      <c r="K1655" s="9" t="s">
        <v>1376</v>
      </c>
      <c r="L1655" s="9">
        <v>631</v>
      </c>
      <c r="M1655" s="9" t="s">
        <v>1396</v>
      </c>
      <c r="N1655" s="8" t="str">
        <f t="shared" si="25"/>
        <v>Approved</v>
      </c>
      <c r="O1655" s="90" t="s">
        <v>1934</v>
      </c>
      <c r="P1655" s="90" t="s">
        <v>1934</v>
      </c>
      <c r="Q1655" s="9" t="s">
        <v>357</v>
      </c>
      <c r="R1655" s="9">
        <v>48</v>
      </c>
      <c r="S1655" s="9">
        <v>16.239999999999998</v>
      </c>
      <c r="T1655" s="3"/>
      <c r="U1655" s="13"/>
      <c r="V1655" s="4"/>
    </row>
    <row r="1656" spans="1:22">
      <c r="A1656" s="8" t="s">
        <v>3844</v>
      </c>
      <c r="B1656" s="8" t="s">
        <v>1137</v>
      </c>
      <c r="C1656" s="8" t="s">
        <v>16</v>
      </c>
      <c r="D1656" s="8" t="s">
        <v>10</v>
      </c>
      <c r="E1656" s="8" t="s">
        <v>1408</v>
      </c>
      <c r="F1656" s="8" t="s">
        <v>1375</v>
      </c>
      <c r="G1656" s="8">
        <v>8.77</v>
      </c>
      <c r="H1656" s="8">
        <v>11.2</v>
      </c>
      <c r="I1656" s="8">
        <v>5.0099999999999999E-2</v>
      </c>
      <c r="J1656" s="8">
        <v>0.19159999999999999</v>
      </c>
      <c r="K1656" s="8" t="s">
        <v>1412</v>
      </c>
      <c r="L1656" s="8">
        <v>863</v>
      </c>
      <c r="M1656" s="8" t="s">
        <v>1386</v>
      </c>
      <c r="N1656" s="8" t="str">
        <f t="shared" si="25"/>
        <v>Rejected</v>
      </c>
      <c r="O1656" s="89" t="s">
        <v>2750</v>
      </c>
      <c r="P1656" s="89" t="s">
        <v>2750</v>
      </c>
      <c r="Q1656" s="8"/>
      <c r="R1656" s="8">
        <v>60</v>
      </c>
      <c r="S1656" s="8">
        <v>4.04</v>
      </c>
      <c r="T1656" s="2"/>
      <c r="U1656" s="12"/>
      <c r="V1656" s="4"/>
    </row>
    <row r="1657" spans="1:22">
      <c r="A1657" s="9" t="s">
        <v>3845</v>
      </c>
      <c r="B1657" s="9" t="s">
        <v>931</v>
      </c>
      <c r="C1657" s="9" t="s">
        <v>38</v>
      </c>
      <c r="D1657" s="9" t="s">
        <v>23</v>
      </c>
      <c r="E1657" s="9" t="s">
        <v>1374</v>
      </c>
      <c r="F1657" s="9" t="s">
        <v>1390</v>
      </c>
      <c r="G1657" s="9">
        <v>46.04</v>
      </c>
      <c r="H1657" s="9">
        <v>13.27</v>
      </c>
      <c r="I1657" s="9">
        <v>0.87990000000000002</v>
      </c>
      <c r="J1657" s="9">
        <v>0.84430000000000005</v>
      </c>
      <c r="K1657" s="9" t="s">
        <v>1412</v>
      </c>
      <c r="L1657" s="9">
        <v>782</v>
      </c>
      <c r="M1657" s="9" t="s">
        <v>1426</v>
      </c>
      <c r="N1657" s="8" t="str">
        <f t="shared" si="25"/>
        <v>Under Review</v>
      </c>
      <c r="O1657" s="90" t="s">
        <v>3165</v>
      </c>
      <c r="P1657" s="90" t="s">
        <v>3165</v>
      </c>
      <c r="Q1657" s="9"/>
      <c r="R1657" s="9">
        <v>84</v>
      </c>
      <c r="S1657" s="9">
        <v>24.67</v>
      </c>
      <c r="T1657" s="3"/>
      <c r="U1657" s="13"/>
      <c r="V1657" s="4"/>
    </row>
    <row r="1658" spans="1:22">
      <c r="A1658" s="8" t="s">
        <v>3846</v>
      </c>
      <c r="B1658" s="8" t="s">
        <v>1342</v>
      </c>
      <c r="C1658" s="8" t="s">
        <v>12</v>
      </c>
      <c r="D1658" s="8" t="s">
        <v>1360</v>
      </c>
      <c r="E1658" s="8" t="s">
        <v>1408</v>
      </c>
      <c r="F1658" s="8" t="s">
        <v>1384</v>
      </c>
      <c r="G1658" s="8">
        <v>12.44</v>
      </c>
      <c r="H1658" s="8">
        <v>18.45</v>
      </c>
      <c r="I1658" s="8">
        <v>0.19689999999999999</v>
      </c>
      <c r="J1658" s="8">
        <v>0.36840000000000001</v>
      </c>
      <c r="K1658" s="8" t="s">
        <v>1376</v>
      </c>
      <c r="L1658" s="8">
        <v>652</v>
      </c>
      <c r="M1658" s="8" t="s">
        <v>1396</v>
      </c>
      <c r="N1658" s="8" t="str">
        <f t="shared" si="25"/>
        <v>Approved</v>
      </c>
      <c r="O1658" s="89" t="s">
        <v>3591</v>
      </c>
      <c r="P1658" s="89" t="s">
        <v>3591</v>
      </c>
      <c r="Q1658" s="8" t="s">
        <v>2095</v>
      </c>
      <c r="R1658" s="8">
        <v>48</v>
      </c>
      <c r="S1658" s="8">
        <v>5.84</v>
      </c>
      <c r="T1658" s="2"/>
      <c r="U1658" s="12"/>
      <c r="V1658" s="4"/>
    </row>
    <row r="1659" spans="1:22">
      <c r="A1659" s="9" t="s">
        <v>3847</v>
      </c>
      <c r="B1659" s="9" t="s">
        <v>172</v>
      </c>
      <c r="C1659" s="9" t="s">
        <v>41</v>
      </c>
      <c r="D1659" s="9" t="s">
        <v>1360</v>
      </c>
      <c r="E1659" s="9" t="s">
        <v>1408</v>
      </c>
      <c r="F1659" s="9" t="s">
        <v>1375</v>
      </c>
      <c r="G1659" s="9">
        <v>89.69</v>
      </c>
      <c r="H1659" s="9">
        <v>7.8</v>
      </c>
      <c r="I1659" s="9">
        <v>0.65449999999999997</v>
      </c>
      <c r="J1659" s="9">
        <v>1.81</v>
      </c>
      <c r="K1659" s="9" t="s">
        <v>1358</v>
      </c>
      <c r="L1659" s="9">
        <v>770</v>
      </c>
      <c r="M1659" s="9" t="s">
        <v>1426</v>
      </c>
      <c r="N1659" s="8" t="str">
        <f t="shared" si="25"/>
        <v>Under Review</v>
      </c>
      <c r="O1659" s="90" t="s">
        <v>1667</v>
      </c>
      <c r="P1659" s="90" t="s">
        <v>1667</v>
      </c>
      <c r="Q1659" s="9"/>
      <c r="R1659" s="9">
        <v>60</v>
      </c>
      <c r="S1659" s="9">
        <v>45.45</v>
      </c>
      <c r="T1659" s="3"/>
      <c r="U1659" s="13"/>
      <c r="V1659" s="4"/>
    </row>
    <row r="1660" spans="1:22">
      <c r="A1660" s="8" t="s">
        <v>3848</v>
      </c>
      <c r="B1660" s="8" t="s">
        <v>990</v>
      </c>
      <c r="C1660" s="8" t="s">
        <v>28</v>
      </c>
      <c r="D1660" s="8" t="s">
        <v>44</v>
      </c>
      <c r="E1660" s="8" t="s">
        <v>1380</v>
      </c>
      <c r="F1660" s="8" t="s">
        <v>1384</v>
      </c>
      <c r="G1660" s="8">
        <v>98.14</v>
      </c>
      <c r="H1660" s="8">
        <v>16.34</v>
      </c>
      <c r="I1660" s="8">
        <v>0.69110000000000005</v>
      </c>
      <c r="J1660" s="8">
        <v>3.4668000000000001</v>
      </c>
      <c r="K1660" s="8" t="s">
        <v>1395</v>
      </c>
      <c r="L1660" s="8">
        <v>649</v>
      </c>
      <c r="M1660" s="8" t="s">
        <v>1396</v>
      </c>
      <c r="N1660" s="8" t="str">
        <f t="shared" si="25"/>
        <v>Approved</v>
      </c>
      <c r="O1660" s="89" t="s">
        <v>1942</v>
      </c>
      <c r="P1660" s="89" t="s">
        <v>1942</v>
      </c>
      <c r="Q1660" s="8" t="s">
        <v>3849</v>
      </c>
      <c r="R1660" s="8">
        <v>36</v>
      </c>
      <c r="S1660" s="8">
        <v>64.64</v>
      </c>
      <c r="T1660" s="2"/>
      <c r="U1660" s="12"/>
      <c r="V1660" s="4"/>
    </row>
    <row r="1661" spans="1:22">
      <c r="A1661" s="9" t="s">
        <v>3850</v>
      </c>
      <c r="B1661" s="9" t="s">
        <v>116</v>
      </c>
      <c r="C1661" s="9" t="s">
        <v>28</v>
      </c>
      <c r="D1661" s="9" t="s">
        <v>1360</v>
      </c>
      <c r="E1661" s="9" t="s">
        <v>1380</v>
      </c>
      <c r="F1661" s="9" t="s">
        <v>1375</v>
      </c>
      <c r="G1661" s="9">
        <v>4.4800000000000004</v>
      </c>
      <c r="H1661" s="9">
        <v>12.44</v>
      </c>
      <c r="I1661" s="9">
        <v>8.4500000000000006E-2</v>
      </c>
      <c r="J1661" s="9">
        <v>0.11890000000000001</v>
      </c>
      <c r="K1661" s="9" t="s">
        <v>1395</v>
      </c>
      <c r="L1661" s="9">
        <v>580</v>
      </c>
      <c r="M1661" s="9" t="s">
        <v>1396</v>
      </c>
      <c r="N1661" s="8" t="str">
        <f t="shared" si="25"/>
        <v>Approved</v>
      </c>
      <c r="O1661" s="90" t="s">
        <v>2139</v>
      </c>
      <c r="P1661" s="90" t="s">
        <v>2139</v>
      </c>
      <c r="Q1661" s="9" t="s">
        <v>3475</v>
      </c>
      <c r="R1661" s="9">
        <v>48</v>
      </c>
      <c r="S1661" s="9">
        <v>2.12</v>
      </c>
      <c r="T1661" s="3"/>
      <c r="U1661" s="13"/>
      <c r="V1661" s="4"/>
    </row>
    <row r="1662" spans="1:22">
      <c r="A1662" s="8" t="s">
        <v>3851</v>
      </c>
      <c r="B1662" s="8" t="s">
        <v>1285</v>
      </c>
      <c r="C1662" s="8" t="s">
        <v>35</v>
      </c>
      <c r="D1662" s="8" t="s">
        <v>10</v>
      </c>
      <c r="E1662" s="8" t="s">
        <v>1411</v>
      </c>
      <c r="F1662" s="8" t="s">
        <v>1375</v>
      </c>
      <c r="G1662" s="8">
        <v>63.94</v>
      </c>
      <c r="H1662" s="8">
        <v>10.78</v>
      </c>
      <c r="I1662" s="8">
        <v>1.1561999999999999</v>
      </c>
      <c r="J1662" s="8">
        <v>1.0873999999999999</v>
      </c>
      <c r="K1662" s="8" t="s">
        <v>1376</v>
      </c>
      <c r="L1662" s="8">
        <v>729</v>
      </c>
      <c r="M1662" s="8" t="s">
        <v>1386</v>
      </c>
      <c r="N1662" s="8" t="str">
        <f t="shared" si="25"/>
        <v>Rejected</v>
      </c>
      <c r="O1662" s="89" t="s">
        <v>2875</v>
      </c>
      <c r="P1662" s="89" t="s">
        <v>2875</v>
      </c>
      <c r="Q1662" s="8"/>
      <c r="R1662" s="8">
        <v>84</v>
      </c>
      <c r="S1662" s="8">
        <v>49.86</v>
      </c>
      <c r="T1662" s="2"/>
      <c r="U1662" s="12"/>
      <c r="V1662" s="4"/>
    </row>
    <row r="1663" spans="1:22">
      <c r="A1663" s="9" t="s">
        <v>3852</v>
      </c>
      <c r="B1663" s="9" t="s">
        <v>383</v>
      </c>
      <c r="C1663" s="9" t="s">
        <v>38</v>
      </c>
      <c r="D1663" s="9" t="s">
        <v>10</v>
      </c>
      <c r="E1663" s="9" t="s">
        <v>1400</v>
      </c>
      <c r="F1663" s="9" t="s">
        <v>1390</v>
      </c>
      <c r="G1663" s="9">
        <v>84.9</v>
      </c>
      <c r="H1663" s="9">
        <v>12.87</v>
      </c>
      <c r="I1663" s="9">
        <v>1.3902000000000001</v>
      </c>
      <c r="J1663" s="9">
        <v>7.5778999999999996</v>
      </c>
      <c r="K1663" s="9" t="s">
        <v>1376</v>
      </c>
      <c r="L1663" s="9">
        <v>728</v>
      </c>
      <c r="M1663" s="9" t="s">
        <v>1377</v>
      </c>
      <c r="N1663" s="8" t="str">
        <f t="shared" si="25"/>
        <v>Approved</v>
      </c>
      <c r="O1663" s="90" t="s">
        <v>1088</v>
      </c>
      <c r="P1663" s="90" t="s">
        <v>1088</v>
      </c>
      <c r="Q1663" s="9" t="s">
        <v>613</v>
      </c>
      <c r="R1663" s="9">
        <v>12</v>
      </c>
      <c r="S1663" s="9">
        <v>58.79</v>
      </c>
      <c r="T1663" s="3"/>
      <c r="U1663" s="13"/>
      <c r="V1663" s="4"/>
    </row>
    <row r="1664" spans="1:22">
      <c r="A1664" s="8" t="s">
        <v>3853</v>
      </c>
      <c r="B1664" s="8" t="s">
        <v>789</v>
      </c>
      <c r="C1664" s="8" t="s">
        <v>28</v>
      </c>
      <c r="D1664" s="8" t="s">
        <v>23</v>
      </c>
      <c r="E1664" s="8" t="s">
        <v>1400</v>
      </c>
      <c r="F1664" s="8" t="s">
        <v>1375</v>
      </c>
      <c r="G1664" s="8">
        <v>23.93</v>
      </c>
      <c r="H1664" s="8">
        <v>15.3</v>
      </c>
      <c r="I1664" s="8">
        <v>0.2261</v>
      </c>
      <c r="J1664" s="8">
        <v>0.32040000000000002</v>
      </c>
      <c r="K1664" s="8" t="s">
        <v>1385</v>
      </c>
      <c r="L1664" s="8">
        <v>564</v>
      </c>
      <c r="M1664" s="8" t="s">
        <v>1386</v>
      </c>
      <c r="N1664" s="8" t="str">
        <f t="shared" si="25"/>
        <v>Rejected</v>
      </c>
      <c r="O1664" s="89" t="s">
        <v>2788</v>
      </c>
      <c r="P1664" s="89" t="s">
        <v>2788</v>
      </c>
      <c r="Q1664" s="8"/>
      <c r="R1664" s="8">
        <v>240</v>
      </c>
      <c r="S1664" s="8">
        <v>0</v>
      </c>
      <c r="T1664" s="2"/>
      <c r="U1664" s="12"/>
      <c r="V1664" s="4"/>
    </row>
    <row r="1665" spans="1:22">
      <c r="A1665" s="9" t="s">
        <v>3854</v>
      </c>
      <c r="B1665" s="9" t="s">
        <v>1312</v>
      </c>
      <c r="C1665" s="9" t="s">
        <v>16</v>
      </c>
      <c r="D1665" s="9" t="s">
        <v>23</v>
      </c>
      <c r="E1665" s="9" t="s">
        <v>1374</v>
      </c>
      <c r="F1665" s="9" t="s">
        <v>1390</v>
      </c>
      <c r="G1665" s="9">
        <v>38.74</v>
      </c>
      <c r="H1665" s="9">
        <v>17.52</v>
      </c>
      <c r="I1665" s="9">
        <v>0.37740000000000001</v>
      </c>
      <c r="J1665" s="9">
        <v>0.97370000000000001</v>
      </c>
      <c r="K1665" s="9" t="s">
        <v>1376</v>
      </c>
      <c r="L1665" s="9">
        <v>872</v>
      </c>
      <c r="M1665" s="9" t="s">
        <v>1403</v>
      </c>
      <c r="N1665" s="8" t="str">
        <f t="shared" si="25"/>
        <v>Approved</v>
      </c>
      <c r="O1665" s="90" t="s">
        <v>933</v>
      </c>
      <c r="P1665" s="90" t="s">
        <v>933</v>
      </c>
      <c r="Q1665" s="9" t="s">
        <v>1473</v>
      </c>
      <c r="R1665" s="9">
        <v>60</v>
      </c>
      <c r="S1665" s="9">
        <v>14.09</v>
      </c>
      <c r="T1665" s="3"/>
      <c r="U1665" s="13"/>
      <c r="V1665" s="4"/>
    </row>
    <row r="1666" spans="1:22">
      <c r="A1666" s="8" t="s">
        <v>3855</v>
      </c>
      <c r="B1666" s="8" t="s">
        <v>1016</v>
      </c>
      <c r="C1666" s="8" t="s">
        <v>38</v>
      </c>
      <c r="D1666" s="8" t="s">
        <v>31</v>
      </c>
      <c r="E1666" s="8" t="s">
        <v>1400</v>
      </c>
      <c r="F1666" s="8" t="s">
        <v>1384</v>
      </c>
      <c r="G1666" s="8">
        <v>33.51</v>
      </c>
      <c r="H1666" s="8">
        <v>8.3699999999999992</v>
      </c>
      <c r="I1666" s="8">
        <v>0.2782</v>
      </c>
      <c r="J1666" s="8">
        <v>1.0558000000000001</v>
      </c>
      <c r="K1666" s="8" t="s">
        <v>1358</v>
      </c>
      <c r="L1666" s="8">
        <v>657</v>
      </c>
      <c r="M1666" s="8" t="s">
        <v>1403</v>
      </c>
      <c r="N1666" s="8" t="str">
        <f t="shared" si="25"/>
        <v>Approved</v>
      </c>
      <c r="O1666" s="89" t="s">
        <v>3235</v>
      </c>
      <c r="P1666" s="89" t="s">
        <v>3235</v>
      </c>
      <c r="Q1666" s="8" t="s">
        <v>3856</v>
      </c>
      <c r="R1666" s="8">
        <v>36</v>
      </c>
      <c r="S1666" s="8">
        <v>25.93</v>
      </c>
      <c r="T1666" s="2"/>
      <c r="U1666" s="12"/>
      <c r="V1666" s="4"/>
    </row>
    <row r="1667" spans="1:22">
      <c r="A1667" s="9" t="s">
        <v>3857</v>
      </c>
      <c r="B1667" s="9" t="s">
        <v>1077</v>
      </c>
      <c r="C1667" s="9" t="s">
        <v>16</v>
      </c>
      <c r="D1667" s="9" t="s">
        <v>10</v>
      </c>
      <c r="E1667" s="9" t="s">
        <v>1389</v>
      </c>
      <c r="F1667" s="9" t="s">
        <v>1375</v>
      </c>
      <c r="G1667" s="9">
        <v>94.52</v>
      </c>
      <c r="H1667" s="9">
        <v>18.28</v>
      </c>
      <c r="I1667" s="9">
        <v>0.65229999999999999</v>
      </c>
      <c r="J1667" s="9">
        <v>1.5411999999999999</v>
      </c>
      <c r="K1667" s="9" t="s">
        <v>1376</v>
      </c>
      <c r="L1667" s="9">
        <v>837</v>
      </c>
      <c r="M1667" s="9" t="s">
        <v>1403</v>
      </c>
      <c r="N1667" s="8" t="str">
        <f t="shared" ref="N1667:N1730" si="26">PROPER(M1667)</f>
        <v>Approved</v>
      </c>
      <c r="O1667" s="90" t="s">
        <v>1809</v>
      </c>
      <c r="P1667" s="90" t="s">
        <v>1809</v>
      </c>
      <c r="Q1667" s="9" t="s">
        <v>1703</v>
      </c>
      <c r="R1667" s="9">
        <v>180</v>
      </c>
      <c r="S1667" s="9">
        <v>43.8</v>
      </c>
      <c r="T1667" s="3"/>
      <c r="U1667" s="13"/>
      <c r="V1667" s="4"/>
    </row>
    <row r="1668" spans="1:22">
      <c r="A1668" s="8" t="s">
        <v>3858</v>
      </c>
      <c r="B1668" s="8" t="s">
        <v>563</v>
      </c>
      <c r="C1668" s="8" t="s">
        <v>16</v>
      </c>
      <c r="D1668" s="8" t="s">
        <v>44</v>
      </c>
      <c r="E1668" s="8" t="s">
        <v>1389</v>
      </c>
      <c r="F1668" s="8" t="s">
        <v>1390</v>
      </c>
      <c r="G1668" s="8">
        <v>46.81</v>
      </c>
      <c r="H1668" s="8">
        <v>7.82</v>
      </c>
      <c r="I1668" s="8">
        <v>0.40479999999999999</v>
      </c>
      <c r="J1668" s="8">
        <v>4.0679999999999996</v>
      </c>
      <c r="K1668" s="8" t="s">
        <v>1358</v>
      </c>
      <c r="L1668" s="8">
        <v>791</v>
      </c>
      <c r="M1668" s="8" t="s">
        <v>1377</v>
      </c>
      <c r="N1668" s="8" t="str">
        <f t="shared" si="26"/>
        <v>Approved</v>
      </c>
      <c r="O1668" s="89" t="s">
        <v>2658</v>
      </c>
      <c r="P1668" s="89" t="s">
        <v>2658</v>
      </c>
      <c r="Q1668" s="8" t="s">
        <v>3859</v>
      </c>
      <c r="R1668" s="8">
        <v>12</v>
      </c>
      <c r="S1668" s="8">
        <v>13.69</v>
      </c>
      <c r="T1668" s="2"/>
      <c r="U1668" s="12"/>
      <c r="V1668" s="4"/>
    </row>
    <row r="1669" spans="1:22">
      <c r="A1669" s="9" t="s">
        <v>3860</v>
      </c>
      <c r="B1669" s="9" t="s">
        <v>1332</v>
      </c>
      <c r="C1669" s="9" t="s">
        <v>7</v>
      </c>
      <c r="D1669" s="9" t="s">
        <v>44</v>
      </c>
      <c r="E1669" s="9" t="s">
        <v>1389</v>
      </c>
      <c r="F1669" s="9" t="s">
        <v>1390</v>
      </c>
      <c r="G1669" s="9">
        <v>54.16</v>
      </c>
      <c r="H1669" s="9">
        <v>10.43</v>
      </c>
      <c r="I1669" s="9">
        <v>0.7853</v>
      </c>
      <c r="J1669" s="9">
        <v>0.91120000000000001</v>
      </c>
      <c r="K1669" s="9" t="s">
        <v>1376</v>
      </c>
      <c r="L1669" s="9">
        <v>849</v>
      </c>
      <c r="M1669" s="9" t="s">
        <v>1386</v>
      </c>
      <c r="N1669" s="8" t="str">
        <f t="shared" si="26"/>
        <v>Rejected</v>
      </c>
      <c r="O1669" s="90" t="s">
        <v>2651</v>
      </c>
      <c r="P1669" s="90" t="s">
        <v>2651</v>
      </c>
      <c r="Q1669" s="9"/>
      <c r="R1669" s="9">
        <v>84</v>
      </c>
      <c r="S1669" s="9">
        <v>46.42</v>
      </c>
      <c r="T1669" s="3"/>
      <c r="U1669" s="13"/>
      <c r="V1669" s="4"/>
    </row>
    <row r="1670" spans="1:22">
      <c r="A1670" s="8" t="s">
        <v>3861</v>
      </c>
      <c r="B1670" s="8" t="s">
        <v>268</v>
      </c>
      <c r="C1670" s="8" t="s">
        <v>35</v>
      </c>
      <c r="D1670" s="8" t="s">
        <v>44</v>
      </c>
      <c r="E1670" s="8" t="s">
        <v>1374</v>
      </c>
      <c r="F1670" s="8" t="s">
        <v>1390</v>
      </c>
      <c r="G1670" s="8">
        <v>76.94</v>
      </c>
      <c r="H1670" s="8">
        <v>11.14</v>
      </c>
      <c r="I1670" s="8">
        <v>0.77669999999999995</v>
      </c>
      <c r="J1670" s="8">
        <v>1.3230999999999999</v>
      </c>
      <c r="K1670" s="8" t="s">
        <v>1358</v>
      </c>
      <c r="L1670" s="8">
        <v>790</v>
      </c>
      <c r="M1670" s="8" t="s">
        <v>1386</v>
      </c>
      <c r="N1670" s="8" t="str">
        <f t="shared" si="26"/>
        <v>Rejected</v>
      </c>
      <c r="O1670" s="89" t="s">
        <v>1637</v>
      </c>
      <c r="P1670" s="89" t="s">
        <v>1637</v>
      </c>
      <c r="Q1670" s="8"/>
      <c r="R1670" s="8">
        <v>84</v>
      </c>
      <c r="S1670" s="8">
        <v>69.27</v>
      </c>
      <c r="T1670" s="2"/>
      <c r="U1670" s="12"/>
      <c r="V1670" s="4"/>
    </row>
    <row r="1671" spans="1:22">
      <c r="A1671" s="9" t="s">
        <v>3862</v>
      </c>
      <c r="B1671" s="9" t="s">
        <v>950</v>
      </c>
      <c r="C1671" s="9" t="s">
        <v>16</v>
      </c>
      <c r="D1671" s="9" t="s">
        <v>1360</v>
      </c>
      <c r="E1671" s="9" t="s">
        <v>1411</v>
      </c>
      <c r="F1671" s="9" t="s">
        <v>1375</v>
      </c>
      <c r="G1671" s="9">
        <v>81.77</v>
      </c>
      <c r="H1671" s="9">
        <v>17.649999999999999</v>
      </c>
      <c r="I1671" s="9">
        <v>0.43659999999999999</v>
      </c>
      <c r="J1671" s="9">
        <v>2.9418000000000002</v>
      </c>
      <c r="K1671" s="9" t="s">
        <v>1412</v>
      </c>
      <c r="L1671" s="9">
        <v>763</v>
      </c>
      <c r="M1671" s="9" t="s">
        <v>1396</v>
      </c>
      <c r="N1671" s="8" t="str">
        <f t="shared" si="26"/>
        <v>Approved</v>
      </c>
      <c r="O1671" s="90" t="s">
        <v>1612</v>
      </c>
      <c r="P1671" s="90" t="s">
        <v>1612</v>
      </c>
      <c r="Q1671" s="9" t="s">
        <v>734</v>
      </c>
      <c r="R1671" s="9">
        <v>36</v>
      </c>
      <c r="S1671" s="9">
        <v>31.96</v>
      </c>
      <c r="T1671" s="3"/>
      <c r="U1671" s="13"/>
      <c r="V1671" s="4"/>
    </row>
    <row r="1672" spans="1:22">
      <c r="A1672" s="8" t="s">
        <v>3863</v>
      </c>
      <c r="B1672" s="8" t="s">
        <v>912</v>
      </c>
      <c r="C1672" s="8" t="s">
        <v>20</v>
      </c>
      <c r="D1672" s="8" t="s">
        <v>23</v>
      </c>
      <c r="E1672" s="8" t="s">
        <v>1400</v>
      </c>
      <c r="F1672" s="8" t="s">
        <v>1375</v>
      </c>
      <c r="G1672" s="8">
        <v>65.27</v>
      </c>
      <c r="H1672" s="8">
        <v>8.64</v>
      </c>
      <c r="I1672" s="8">
        <v>0.79300000000000004</v>
      </c>
      <c r="J1672" s="8">
        <v>0.57220000000000004</v>
      </c>
      <c r="K1672" s="8" t="s">
        <v>1358</v>
      </c>
      <c r="L1672" s="8">
        <v>868</v>
      </c>
      <c r="M1672" s="8" t="s">
        <v>1396</v>
      </c>
      <c r="N1672" s="8" t="str">
        <f t="shared" si="26"/>
        <v>Approved</v>
      </c>
      <c r="O1672" s="89" t="s">
        <v>2016</v>
      </c>
      <c r="P1672" s="89" t="s">
        <v>2016</v>
      </c>
      <c r="Q1672" s="8" t="s">
        <v>2017</v>
      </c>
      <c r="R1672" s="8">
        <v>240</v>
      </c>
      <c r="S1672" s="8">
        <v>38.909999999999997</v>
      </c>
      <c r="T1672" s="2"/>
      <c r="U1672" s="12"/>
      <c r="V1672" s="4"/>
    </row>
    <row r="1673" spans="1:22">
      <c r="A1673" s="9" t="s">
        <v>3864</v>
      </c>
      <c r="B1673" s="9" t="s">
        <v>642</v>
      </c>
      <c r="C1673" s="9" t="s">
        <v>35</v>
      </c>
      <c r="D1673" s="9" t="s">
        <v>1360</v>
      </c>
      <c r="E1673" s="9" t="s">
        <v>1411</v>
      </c>
      <c r="F1673" s="9" t="s">
        <v>1375</v>
      </c>
      <c r="G1673" s="9">
        <v>84.3</v>
      </c>
      <c r="H1673" s="9">
        <v>11.28</v>
      </c>
      <c r="I1673" s="9">
        <v>1.1912</v>
      </c>
      <c r="J1673" s="9">
        <v>1.8447</v>
      </c>
      <c r="K1673" s="9" t="s">
        <v>1412</v>
      </c>
      <c r="L1673" s="9">
        <v>844</v>
      </c>
      <c r="M1673" s="9" t="s">
        <v>1403</v>
      </c>
      <c r="N1673" s="8" t="str">
        <f t="shared" si="26"/>
        <v>Approved</v>
      </c>
      <c r="O1673" s="90" t="s">
        <v>526</v>
      </c>
      <c r="P1673" s="90" t="s">
        <v>526</v>
      </c>
      <c r="Q1673" s="9" t="s">
        <v>264</v>
      </c>
      <c r="R1673" s="9">
        <v>60</v>
      </c>
      <c r="S1673" s="9">
        <v>56.52</v>
      </c>
      <c r="T1673" s="3"/>
      <c r="U1673" s="13"/>
      <c r="V1673" s="4"/>
    </row>
    <row r="1674" spans="1:22">
      <c r="A1674" s="8" t="s">
        <v>3865</v>
      </c>
      <c r="B1674" s="8" t="s">
        <v>350</v>
      </c>
      <c r="C1674" s="8" t="s">
        <v>16</v>
      </c>
      <c r="D1674" s="8" t="s">
        <v>23</v>
      </c>
      <c r="E1674" s="8" t="s">
        <v>1380</v>
      </c>
      <c r="F1674" s="8" t="s">
        <v>1390</v>
      </c>
      <c r="G1674" s="8">
        <v>17.14</v>
      </c>
      <c r="H1674" s="8">
        <v>11.13</v>
      </c>
      <c r="I1674" s="8">
        <v>0.22320000000000001</v>
      </c>
      <c r="J1674" s="8">
        <v>0.19620000000000001</v>
      </c>
      <c r="K1674" s="8" t="s">
        <v>1385</v>
      </c>
      <c r="L1674" s="8">
        <v>754</v>
      </c>
      <c r="M1674" s="8" t="s">
        <v>1396</v>
      </c>
      <c r="N1674" s="8" t="str">
        <f t="shared" si="26"/>
        <v>Approved</v>
      </c>
      <c r="O1674" s="89" t="s">
        <v>1962</v>
      </c>
      <c r="P1674" s="89" t="s">
        <v>1962</v>
      </c>
      <c r="Q1674" s="8" t="s">
        <v>3336</v>
      </c>
      <c r="R1674" s="8">
        <v>180</v>
      </c>
      <c r="S1674" s="8">
        <v>0</v>
      </c>
      <c r="T1674" s="2"/>
      <c r="U1674" s="12"/>
      <c r="V1674" s="4"/>
    </row>
    <row r="1675" spans="1:22">
      <c r="A1675" s="9" t="s">
        <v>3866</v>
      </c>
      <c r="B1675" s="9" t="s">
        <v>458</v>
      </c>
      <c r="C1675" s="9" t="s">
        <v>28</v>
      </c>
      <c r="D1675" s="9" t="s">
        <v>23</v>
      </c>
      <c r="E1675" s="9" t="s">
        <v>1411</v>
      </c>
      <c r="F1675" s="9" t="s">
        <v>1390</v>
      </c>
      <c r="G1675" s="9">
        <v>84.34</v>
      </c>
      <c r="H1675" s="9">
        <v>12.14</v>
      </c>
      <c r="I1675" s="9">
        <v>0.46189999999999998</v>
      </c>
      <c r="J1675" s="9">
        <v>1.2169000000000001</v>
      </c>
      <c r="K1675" s="9" t="s">
        <v>1385</v>
      </c>
      <c r="L1675" s="9">
        <v>897</v>
      </c>
      <c r="M1675" s="9" t="s">
        <v>1381</v>
      </c>
      <c r="N1675" s="8" t="str">
        <f t="shared" si="26"/>
        <v xml:space="preserve">Rejected </v>
      </c>
      <c r="O1675" s="90" t="s">
        <v>1050</v>
      </c>
      <c r="P1675" s="90" t="s">
        <v>1050</v>
      </c>
      <c r="Q1675" s="9"/>
      <c r="R1675" s="9">
        <v>120</v>
      </c>
      <c r="S1675" s="9">
        <v>0</v>
      </c>
      <c r="T1675" s="3"/>
      <c r="U1675" s="13"/>
      <c r="V1675" s="4"/>
    </row>
    <row r="1676" spans="1:22">
      <c r="A1676" s="8" t="s">
        <v>3867</v>
      </c>
      <c r="B1676" s="8" t="s">
        <v>1320</v>
      </c>
      <c r="C1676" s="8" t="s">
        <v>7</v>
      </c>
      <c r="D1676" s="8" t="s">
        <v>1360</v>
      </c>
      <c r="E1676" s="8" t="s">
        <v>1389</v>
      </c>
      <c r="F1676" s="8" t="s">
        <v>1390</v>
      </c>
      <c r="G1676" s="8">
        <v>51.65</v>
      </c>
      <c r="H1676" s="8">
        <v>10.15</v>
      </c>
      <c r="I1676" s="8">
        <v>0.99060000000000004</v>
      </c>
      <c r="J1676" s="8">
        <v>0.55979999999999996</v>
      </c>
      <c r="K1676" s="8" t="s">
        <v>1385</v>
      </c>
      <c r="L1676" s="8">
        <v>692</v>
      </c>
      <c r="M1676" s="8" t="s">
        <v>1377</v>
      </c>
      <c r="N1676" s="8" t="str">
        <f t="shared" si="26"/>
        <v>Approved</v>
      </c>
      <c r="O1676" s="89" t="s">
        <v>2625</v>
      </c>
      <c r="P1676" s="89" t="s">
        <v>2625</v>
      </c>
      <c r="Q1676" s="8" t="s">
        <v>3396</v>
      </c>
      <c r="R1676" s="8">
        <v>180</v>
      </c>
      <c r="S1676" s="8">
        <v>0</v>
      </c>
      <c r="T1676" s="2"/>
      <c r="U1676" s="12"/>
      <c r="V1676" s="4"/>
    </row>
    <row r="1677" spans="1:22">
      <c r="A1677" s="9" t="s">
        <v>3868</v>
      </c>
      <c r="B1677" s="9" t="s">
        <v>840</v>
      </c>
      <c r="C1677" s="9" t="s">
        <v>41</v>
      </c>
      <c r="D1677" s="9" t="s">
        <v>10</v>
      </c>
      <c r="E1677" s="9" t="s">
        <v>1408</v>
      </c>
      <c r="F1677" s="9" t="s">
        <v>1390</v>
      </c>
      <c r="G1677" s="9">
        <v>77.73</v>
      </c>
      <c r="H1677" s="9">
        <v>13.45</v>
      </c>
      <c r="I1677" s="9">
        <v>0.40839999999999999</v>
      </c>
      <c r="J1677" s="9">
        <v>3.7119</v>
      </c>
      <c r="K1677" s="9" t="s">
        <v>1412</v>
      </c>
      <c r="L1677" s="9">
        <v>638</v>
      </c>
      <c r="M1677" s="9" t="s">
        <v>1386</v>
      </c>
      <c r="N1677" s="8" t="str">
        <f t="shared" si="26"/>
        <v>Rejected</v>
      </c>
      <c r="O1677" s="90" t="s">
        <v>2463</v>
      </c>
      <c r="P1677" s="90" t="s">
        <v>2463</v>
      </c>
      <c r="Q1677" s="9"/>
      <c r="R1677" s="9">
        <v>24</v>
      </c>
      <c r="S1677" s="9">
        <v>37.97</v>
      </c>
      <c r="T1677" s="3"/>
      <c r="U1677" s="13"/>
      <c r="V1677" s="4"/>
    </row>
    <row r="1678" spans="1:22">
      <c r="A1678" s="8" t="s">
        <v>3869</v>
      </c>
      <c r="B1678" s="8" t="s">
        <v>648</v>
      </c>
      <c r="C1678" s="8" t="s">
        <v>35</v>
      </c>
      <c r="D1678" s="8" t="s">
        <v>10</v>
      </c>
      <c r="E1678" s="8" t="s">
        <v>1389</v>
      </c>
      <c r="F1678" s="8" t="s">
        <v>1390</v>
      </c>
      <c r="G1678" s="8">
        <v>65.94</v>
      </c>
      <c r="H1678" s="8">
        <v>13.13</v>
      </c>
      <c r="I1678" s="8">
        <v>0.78549999999999998</v>
      </c>
      <c r="J1678" s="8">
        <v>1.2041999999999999</v>
      </c>
      <c r="K1678" s="8" t="s">
        <v>1376</v>
      </c>
      <c r="L1678" s="8">
        <v>887</v>
      </c>
      <c r="M1678" s="8" t="s">
        <v>1426</v>
      </c>
      <c r="N1678" s="8" t="str">
        <f t="shared" si="26"/>
        <v>Under Review</v>
      </c>
      <c r="O1678" s="89" t="s">
        <v>2940</v>
      </c>
      <c r="P1678" s="89" t="s">
        <v>2940</v>
      </c>
      <c r="Q1678" s="8"/>
      <c r="R1678" s="8">
        <v>84</v>
      </c>
      <c r="S1678" s="8">
        <v>43.59</v>
      </c>
      <c r="T1678" s="2"/>
      <c r="U1678" s="12"/>
      <c r="V1678" s="4"/>
    </row>
    <row r="1679" spans="1:22">
      <c r="A1679" s="9" t="s">
        <v>3870</v>
      </c>
      <c r="B1679" s="9" t="s">
        <v>881</v>
      </c>
      <c r="C1679" s="9" t="s">
        <v>24</v>
      </c>
      <c r="D1679" s="9" t="s">
        <v>31</v>
      </c>
      <c r="E1679" s="9" t="s">
        <v>1400</v>
      </c>
      <c r="F1679" s="9" t="s">
        <v>1375</v>
      </c>
      <c r="G1679" s="9">
        <v>57.27</v>
      </c>
      <c r="H1679" s="9">
        <v>11.58</v>
      </c>
      <c r="I1679" s="9">
        <v>0.60229999999999995</v>
      </c>
      <c r="J1679" s="9">
        <v>0.99819999999999998</v>
      </c>
      <c r="K1679" s="9" t="s">
        <v>1412</v>
      </c>
      <c r="L1679" s="9">
        <v>623</v>
      </c>
      <c r="M1679" s="9" t="s">
        <v>1381</v>
      </c>
      <c r="N1679" s="8" t="str">
        <f t="shared" si="26"/>
        <v xml:space="preserve">Rejected </v>
      </c>
      <c r="O1679" s="90" t="s">
        <v>3549</v>
      </c>
      <c r="P1679" s="90" t="s">
        <v>3549</v>
      </c>
      <c r="Q1679" s="9"/>
      <c r="R1679" s="9">
        <v>84</v>
      </c>
      <c r="S1679" s="9">
        <v>39.229999999999997</v>
      </c>
      <c r="T1679" s="3"/>
      <c r="U1679" s="13"/>
      <c r="V1679" s="4"/>
    </row>
    <row r="1680" spans="1:22">
      <c r="A1680" s="8" t="s">
        <v>3871</v>
      </c>
      <c r="B1680" s="8" t="s">
        <v>946</v>
      </c>
      <c r="C1680" s="8" t="s">
        <v>12</v>
      </c>
      <c r="D1680" s="8" t="s">
        <v>44</v>
      </c>
      <c r="E1680" s="8" t="s">
        <v>1380</v>
      </c>
      <c r="F1680" s="8" t="s">
        <v>1375</v>
      </c>
      <c r="G1680" s="8">
        <v>51.88</v>
      </c>
      <c r="H1680" s="8">
        <v>18.03</v>
      </c>
      <c r="I1680" s="8">
        <v>0.48209999999999997</v>
      </c>
      <c r="J1680" s="8">
        <v>2.5908000000000002</v>
      </c>
      <c r="K1680" s="8" t="s">
        <v>1358</v>
      </c>
      <c r="L1680" s="8">
        <v>703</v>
      </c>
      <c r="M1680" s="8" t="s">
        <v>1386</v>
      </c>
      <c r="N1680" s="8" t="str">
        <f t="shared" si="26"/>
        <v>Rejected</v>
      </c>
      <c r="O1680" s="89" t="s">
        <v>2892</v>
      </c>
      <c r="P1680" s="89" t="s">
        <v>2892</v>
      </c>
      <c r="Q1680" s="8"/>
      <c r="R1680" s="8">
        <v>24</v>
      </c>
      <c r="S1680" s="8">
        <v>46.73</v>
      </c>
      <c r="T1680" s="2"/>
      <c r="U1680" s="12"/>
      <c r="V1680" s="4"/>
    </row>
    <row r="1681" spans="1:22">
      <c r="A1681" s="9" t="s">
        <v>3872</v>
      </c>
      <c r="B1681" s="9" t="s">
        <v>1209</v>
      </c>
      <c r="C1681" s="9" t="s">
        <v>28</v>
      </c>
      <c r="D1681" s="9" t="s">
        <v>1360</v>
      </c>
      <c r="E1681" s="9" t="s">
        <v>1380</v>
      </c>
      <c r="F1681" s="9" t="s">
        <v>1375</v>
      </c>
      <c r="G1681" s="9">
        <v>89.53</v>
      </c>
      <c r="H1681" s="9">
        <v>14.6</v>
      </c>
      <c r="I1681" s="9">
        <v>1.1200000000000001</v>
      </c>
      <c r="J1681" s="9">
        <v>4.3239999999999998</v>
      </c>
      <c r="K1681" s="9" t="s">
        <v>1376</v>
      </c>
      <c r="L1681" s="9">
        <v>882</v>
      </c>
      <c r="M1681" s="9" t="s">
        <v>1426</v>
      </c>
      <c r="N1681" s="8" t="str">
        <f t="shared" si="26"/>
        <v>Under Review</v>
      </c>
      <c r="O1681" s="90" t="s">
        <v>2088</v>
      </c>
      <c r="P1681" s="90" t="s">
        <v>2088</v>
      </c>
      <c r="Q1681" s="9"/>
      <c r="R1681" s="9">
        <v>24</v>
      </c>
      <c r="S1681" s="9">
        <v>75.44</v>
      </c>
      <c r="T1681" s="3"/>
      <c r="U1681" s="13"/>
      <c r="V1681" s="4"/>
    </row>
    <row r="1682" spans="1:22">
      <c r="A1682" s="8" t="s">
        <v>3873</v>
      </c>
      <c r="B1682" s="8" t="s">
        <v>214</v>
      </c>
      <c r="C1682" s="8" t="s">
        <v>24</v>
      </c>
      <c r="D1682" s="8" t="s">
        <v>31</v>
      </c>
      <c r="E1682" s="8" t="s">
        <v>1400</v>
      </c>
      <c r="F1682" s="8" t="s">
        <v>1375</v>
      </c>
      <c r="G1682" s="8">
        <v>71.34</v>
      </c>
      <c r="H1682" s="8">
        <v>8.16</v>
      </c>
      <c r="I1682" s="8">
        <v>0.57550000000000001</v>
      </c>
      <c r="J1682" s="8">
        <v>2.2408000000000001</v>
      </c>
      <c r="K1682" s="8" t="s">
        <v>1376</v>
      </c>
      <c r="L1682" s="8">
        <v>611</v>
      </c>
      <c r="M1682" s="8" t="s">
        <v>1381</v>
      </c>
      <c r="N1682" s="8" t="str">
        <f t="shared" si="26"/>
        <v xml:space="preserve">Rejected </v>
      </c>
      <c r="O1682" s="89" t="s">
        <v>2086</v>
      </c>
      <c r="P1682" s="89" t="s">
        <v>2086</v>
      </c>
      <c r="Q1682" s="8"/>
      <c r="R1682" s="8">
        <v>36</v>
      </c>
      <c r="S1682" s="8">
        <v>53.52</v>
      </c>
      <c r="T1682" s="2"/>
      <c r="U1682" s="12"/>
      <c r="V1682" s="4"/>
    </row>
    <row r="1683" spans="1:22">
      <c r="A1683" s="9" t="s">
        <v>3874</v>
      </c>
      <c r="B1683" s="9" t="s">
        <v>110</v>
      </c>
      <c r="C1683" s="9" t="s">
        <v>38</v>
      </c>
      <c r="D1683" s="9" t="s">
        <v>23</v>
      </c>
      <c r="E1683" s="9" t="s">
        <v>1389</v>
      </c>
      <c r="F1683" s="9" t="s">
        <v>1375</v>
      </c>
      <c r="G1683" s="9">
        <v>95.16</v>
      </c>
      <c r="H1683" s="9">
        <v>15.52</v>
      </c>
      <c r="I1683" s="9">
        <v>1.4510000000000001</v>
      </c>
      <c r="J1683" s="9">
        <v>2.6735000000000002</v>
      </c>
      <c r="K1683" s="9" t="s">
        <v>1395</v>
      </c>
      <c r="L1683" s="9">
        <v>880</v>
      </c>
      <c r="M1683" s="9" t="s">
        <v>1381</v>
      </c>
      <c r="N1683" s="8" t="str">
        <f t="shared" si="26"/>
        <v xml:space="preserve">Rejected </v>
      </c>
      <c r="O1683" s="90" t="s">
        <v>3227</v>
      </c>
      <c r="P1683" s="90" t="s">
        <v>3227</v>
      </c>
      <c r="Q1683" s="9"/>
      <c r="R1683" s="9">
        <v>48</v>
      </c>
      <c r="S1683" s="9">
        <v>73.069999999999993</v>
      </c>
      <c r="T1683" s="3"/>
      <c r="U1683" s="13"/>
      <c r="V1683" s="4"/>
    </row>
    <row r="1684" spans="1:22">
      <c r="A1684" s="8" t="s">
        <v>3875</v>
      </c>
      <c r="B1684" s="8" t="s">
        <v>492</v>
      </c>
      <c r="C1684" s="8" t="s">
        <v>7</v>
      </c>
      <c r="D1684" s="8" t="s">
        <v>1360</v>
      </c>
      <c r="E1684" s="8" t="s">
        <v>1411</v>
      </c>
      <c r="F1684" s="8" t="s">
        <v>1384</v>
      </c>
      <c r="G1684" s="8">
        <v>99.87</v>
      </c>
      <c r="H1684" s="8">
        <v>10.69</v>
      </c>
      <c r="I1684" s="8">
        <v>1.7509999999999999</v>
      </c>
      <c r="J1684" s="8">
        <v>8.8122000000000007</v>
      </c>
      <c r="K1684" s="8" t="s">
        <v>1358</v>
      </c>
      <c r="L1684" s="8">
        <v>622</v>
      </c>
      <c r="M1684" s="8" t="s">
        <v>1426</v>
      </c>
      <c r="N1684" s="8" t="str">
        <f t="shared" si="26"/>
        <v>Under Review</v>
      </c>
      <c r="O1684" s="89" t="s">
        <v>1653</v>
      </c>
      <c r="P1684" s="89" t="s">
        <v>1653</v>
      </c>
      <c r="Q1684" s="8"/>
      <c r="R1684" s="8">
        <v>12</v>
      </c>
      <c r="S1684" s="8">
        <v>24.93</v>
      </c>
      <c r="T1684" s="2"/>
      <c r="U1684" s="12"/>
      <c r="V1684" s="4"/>
    </row>
    <row r="1685" spans="1:22">
      <c r="A1685" s="9" t="s">
        <v>3876</v>
      </c>
      <c r="B1685" s="9" t="s">
        <v>1269</v>
      </c>
      <c r="C1685" s="9" t="s">
        <v>7</v>
      </c>
      <c r="D1685" s="9" t="s">
        <v>31</v>
      </c>
      <c r="E1685" s="9" t="s">
        <v>1374</v>
      </c>
      <c r="F1685" s="9" t="s">
        <v>1390</v>
      </c>
      <c r="G1685" s="9">
        <v>17.309999999999999</v>
      </c>
      <c r="H1685" s="9">
        <v>10.99</v>
      </c>
      <c r="I1685" s="9">
        <v>0.2341</v>
      </c>
      <c r="J1685" s="9">
        <v>1.5298</v>
      </c>
      <c r="K1685" s="9" t="s">
        <v>1412</v>
      </c>
      <c r="L1685" s="9">
        <v>845</v>
      </c>
      <c r="M1685" s="9" t="s">
        <v>1377</v>
      </c>
      <c r="N1685" s="8" t="str">
        <f t="shared" si="26"/>
        <v>Approved</v>
      </c>
      <c r="O1685" s="90" t="s">
        <v>2014</v>
      </c>
      <c r="P1685" s="90" t="s">
        <v>2014</v>
      </c>
      <c r="Q1685" s="9" t="s">
        <v>3655</v>
      </c>
      <c r="R1685" s="9">
        <v>12</v>
      </c>
      <c r="S1685" s="9">
        <v>3.74</v>
      </c>
      <c r="T1685" s="3"/>
      <c r="U1685" s="13"/>
      <c r="V1685" s="4"/>
    </row>
    <row r="1686" spans="1:22">
      <c r="A1686" s="8" t="s">
        <v>3877</v>
      </c>
      <c r="B1686" s="8" t="s">
        <v>303</v>
      </c>
      <c r="C1686" s="8" t="s">
        <v>28</v>
      </c>
      <c r="D1686" s="8" t="s">
        <v>31</v>
      </c>
      <c r="E1686" s="8" t="s">
        <v>1400</v>
      </c>
      <c r="F1686" s="8" t="s">
        <v>1384</v>
      </c>
      <c r="G1686" s="8">
        <v>9.5500000000000007</v>
      </c>
      <c r="H1686" s="8">
        <v>8.4600000000000009</v>
      </c>
      <c r="I1686" s="8">
        <v>0.1862</v>
      </c>
      <c r="J1686" s="8">
        <v>0.43390000000000001</v>
      </c>
      <c r="K1686" s="8" t="s">
        <v>1395</v>
      </c>
      <c r="L1686" s="8">
        <v>726</v>
      </c>
      <c r="M1686" s="8" t="s">
        <v>1426</v>
      </c>
      <c r="N1686" s="8" t="str">
        <f t="shared" si="26"/>
        <v>Under Review</v>
      </c>
      <c r="O1686" s="89" t="s">
        <v>1319</v>
      </c>
      <c r="P1686" s="89" t="s">
        <v>1319</v>
      </c>
      <c r="Q1686" s="8"/>
      <c r="R1686" s="8">
        <v>24</v>
      </c>
      <c r="S1686" s="8">
        <v>3.08</v>
      </c>
      <c r="T1686" s="2"/>
      <c r="U1686" s="12"/>
      <c r="V1686" s="4"/>
    </row>
    <row r="1687" spans="1:22">
      <c r="A1687" s="9" t="s">
        <v>3878</v>
      </c>
      <c r="B1687" s="9" t="s">
        <v>181</v>
      </c>
      <c r="C1687" s="9" t="s">
        <v>20</v>
      </c>
      <c r="D1687" s="9" t="s">
        <v>1360</v>
      </c>
      <c r="E1687" s="9" t="s">
        <v>1411</v>
      </c>
      <c r="F1687" s="9" t="s">
        <v>1390</v>
      </c>
      <c r="G1687" s="9">
        <v>62.72</v>
      </c>
      <c r="H1687" s="9">
        <v>17.32</v>
      </c>
      <c r="I1687" s="9">
        <v>0.71579999999999999</v>
      </c>
      <c r="J1687" s="9">
        <v>1.1028</v>
      </c>
      <c r="K1687" s="9" t="s">
        <v>1385</v>
      </c>
      <c r="L1687" s="9">
        <v>885</v>
      </c>
      <c r="M1687" s="9" t="s">
        <v>1386</v>
      </c>
      <c r="N1687" s="8" t="str">
        <f t="shared" si="26"/>
        <v>Rejected</v>
      </c>
      <c r="O1687" s="90" t="s">
        <v>3811</v>
      </c>
      <c r="P1687" s="90" t="s">
        <v>3811</v>
      </c>
      <c r="Q1687" s="9"/>
      <c r="R1687" s="9">
        <v>120</v>
      </c>
      <c r="S1687" s="9">
        <v>0</v>
      </c>
      <c r="T1687" s="3"/>
      <c r="U1687" s="13"/>
      <c r="V1687" s="4"/>
    </row>
    <row r="1688" spans="1:22">
      <c r="A1688" s="8" t="s">
        <v>3879</v>
      </c>
      <c r="B1688" s="8" t="s">
        <v>248</v>
      </c>
      <c r="C1688" s="8" t="s">
        <v>12</v>
      </c>
      <c r="D1688" s="8" t="s">
        <v>1360</v>
      </c>
      <c r="E1688" s="8" t="s">
        <v>1380</v>
      </c>
      <c r="F1688" s="8" t="s">
        <v>1384</v>
      </c>
      <c r="G1688" s="8">
        <v>62.31</v>
      </c>
      <c r="H1688" s="8">
        <v>15.29</v>
      </c>
      <c r="I1688" s="8">
        <v>0.78120000000000001</v>
      </c>
      <c r="J1688" s="8">
        <v>1.7433000000000001</v>
      </c>
      <c r="K1688" s="8" t="s">
        <v>1385</v>
      </c>
      <c r="L1688" s="8">
        <v>672</v>
      </c>
      <c r="M1688" s="8" t="s">
        <v>1396</v>
      </c>
      <c r="N1688" s="8" t="str">
        <f t="shared" si="26"/>
        <v>Approved</v>
      </c>
      <c r="O1688" s="89" t="s">
        <v>1867</v>
      </c>
      <c r="P1688" s="89" t="s">
        <v>1867</v>
      </c>
      <c r="Q1688" s="8" t="s">
        <v>1667</v>
      </c>
      <c r="R1688" s="8">
        <v>48</v>
      </c>
      <c r="S1688" s="8">
        <v>0</v>
      </c>
      <c r="T1688" s="2"/>
      <c r="U1688" s="12"/>
      <c r="V1688" s="4"/>
    </row>
    <row r="1689" spans="1:22">
      <c r="A1689" s="9" t="s">
        <v>3880</v>
      </c>
      <c r="B1689" s="9" t="s">
        <v>317</v>
      </c>
      <c r="C1689" s="9" t="s">
        <v>41</v>
      </c>
      <c r="D1689" s="9" t="s">
        <v>23</v>
      </c>
      <c r="E1689" s="9" t="s">
        <v>1411</v>
      </c>
      <c r="F1689" s="9" t="s">
        <v>1384</v>
      </c>
      <c r="G1689" s="9">
        <v>56.05</v>
      </c>
      <c r="H1689" s="9">
        <v>15.33</v>
      </c>
      <c r="I1689" s="9">
        <v>0.76649999999999996</v>
      </c>
      <c r="J1689" s="9">
        <v>0.91559999999999997</v>
      </c>
      <c r="K1689" s="9" t="s">
        <v>1412</v>
      </c>
      <c r="L1689" s="9">
        <v>665</v>
      </c>
      <c r="M1689" s="9" t="s">
        <v>1426</v>
      </c>
      <c r="N1689" s="8" t="str">
        <f t="shared" si="26"/>
        <v>Under Review</v>
      </c>
      <c r="O1689" s="90" t="s">
        <v>1409</v>
      </c>
      <c r="P1689" s="90" t="s">
        <v>1409</v>
      </c>
      <c r="Q1689" s="9"/>
      <c r="R1689" s="9">
        <v>120</v>
      </c>
      <c r="S1689" s="9">
        <v>14.57</v>
      </c>
      <c r="T1689" s="3"/>
      <c r="U1689" s="13"/>
      <c r="V1689" s="4"/>
    </row>
    <row r="1690" spans="1:22">
      <c r="A1690" s="8" t="s">
        <v>3881</v>
      </c>
      <c r="B1690" s="8" t="s">
        <v>873</v>
      </c>
      <c r="C1690" s="8" t="s">
        <v>41</v>
      </c>
      <c r="D1690" s="8" t="s">
        <v>10</v>
      </c>
      <c r="E1690" s="8" t="s">
        <v>1411</v>
      </c>
      <c r="F1690" s="8" t="s">
        <v>1384</v>
      </c>
      <c r="G1690" s="8">
        <v>7.94</v>
      </c>
      <c r="H1690" s="8">
        <v>11.03</v>
      </c>
      <c r="I1690" s="8">
        <v>0.1545</v>
      </c>
      <c r="J1690" s="8">
        <v>0.20530000000000001</v>
      </c>
      <c r="K1690" s="8" t="s">
        <v>1385</v>
      </c>
      <c r="L1690" s="8">
        <v>836</v>
      </c>
      <c r="M1690" s="8" t="s">
        <v>1377</v>
      </c>
      <c r="N1690" s="8" t="str">
        <f t="shared" si="26"/>
        <v>Approved</v>
      </c>
      <c r="O1690" s="89" t="s">
        <v>2100</v>
      </c>
      <c r="P1690" s="89" t="s">
        <v>2100</v>
      </c>
      <c r="Q1690" s="8" t="s">
        <v>2115</v>
      </c>
      <c r="R1690" s="8">
        <v>48</v>
      </c>
      <c r="S1690" s="8">
        <v>0</v>
      </c>
      <c r="T1690" s="2"/>
      <c r="U1690" s="12"/>
      <c r="V1690" s="4"/>
    </row>
    <row r="1691" spans="1:22">
      <c r="A1691" s="9" t="s">
        <v>3882</v>
      </c>
      <c r="B1691" s="9" t="s">
        <v>939</v>
      </c>
      <c r="C1691" s="9" t="s">
        <v>32</v>
      </c>
      <c r="D1691" s="9" t="s">
        <v>44</v>
      </c>
      <c r="E1691" s="9" t="s">
        <v>1380</v>
      </c>
      <c r="F1691" s="9" t="s">
        <v>1375</v>
      </c>
      <c r="G1691" s="9">
        <v>97.41</v>
      </c>
      <c r="H1691" s="9">
        <v>15.15</v>
      </c>
      <c r="I1691" s="9">
        <v>0.58819999999999995</v>
      </c>
      <c r="J1691" s="9">
        <v>1.3734</v>
      </c>
      <c r="K1691" s="9" t="s">
        <v>1385</v>
      </c>
      <c r="L1691" s="9">
        <v>894</v>
      </c>
      <c r="M1691" s="9" t="s">
        <v>1396</v>
      </c>
      <c r="N1691" s="8" t="str">
        <f t="shared" si="26"/>
        <v>Approved</v>
      </c>
      <c r="O1691" s="90" t="s">
        <v>3883</v>
      </c>
      <c r="P1691" s="90" t="s">
        <v>3883</v>
      </c>
      <c r="Q1691" s="9" t="s">
        <v>1856</v>
      </c>
      <c r="R1691" s="9">
        <v>180</v>
      </c>
      <c r="S1691" s="9">
        <v>0</v>
      </c>
      <c r="T1691" s="3"/>
      <c r="U1691" s="13"/>
      <c r="V1691" s="4"/>
    </row>
    <row r="1692" spans="1:22">
      <c r="A1692" s="8" t="s">
        <v>3884</v>
      </c>
      <c r="B1692" s="8" t="s">
        <v>928</v>
      </c>
      <c r="C1692" s="8" t="s">
        <v>12</v>
      </c>
      <c r="D1692" s="8" t="s">
        <v>23</v>
      </c>
      <c r="E1692" s="8" t="s">
        <v>1400</v>
      </c>
      <c r="F1692" s="8" t="s">
        <v>1375</v>
      </c>
      <c r="G1692" s="8">
        <v>4.54</v>
      </c>
      <c r="H1692" s="8">
        <v>7.83</v>
      </c>
      <c r="I1692" s="8">
        <v>3.9E-2</v>
      </c>
      <c r="J1692" s="8">
        <v>0.1105</v>
      </c>
      <c r="K1692" s="8" t="s">
        <v>1395</v>
      </c>
      <c r="L1692" s="8">
        <v>596</v>
      </c>
      <c r="M1692" s="8" t="s">
        <v>1396</v>
      </c>
      <c r="N1692" s="8" t="str">
        <f t="shared" si="26"/>
        <v>Approved</v>
      </c>
      <c r="O1692" s="89" t="s">
        <v>1769</v>
      </c>
      <c r="P1692" s="89" t="s">
        <v>1769</v>
      </c>
      <c r="Q1692" s="8" t="s">
        <v>2698</v>
      </c>
      <c r="R1692" s="8">
        <v>48</v>
      </c>
      <c r="S1692" s="8">
        <v>4.13</v>
      </c>
      <c r="T1692" s="2"/>
      <c r="U1692" s="12"/>
      <c r="V1692" s="4"/>
    </row>
    <row r="1693" spans="1:22">
      <c r="A1693" s="9" t="s">
        <v>3885</v>
      </c>
      <c r="B1693" s="9" t="s">
        <v>113</v>
      </c>
      <c r="C1693" s="9" t="s">
        <v>35</v>
      </c>
      <c r="D1693" s="9" t="s">
        <v>10</v>
      </c>
      <c r="E1693" s="9" t="s">
        <v>1408</v>
      </c>
      <c r="F1693" s="9" t="s">
        <v>1390</v>
      </c>
      <c r="G1693" s="9">
        <v>48</v>
      </c>
      <c r="H1693" s="9">
        <v>8.14</v>
      </c>
      <c r="I1693" s="9">
        <v>0.75519999999999998</v>
      </c>
      <c r="J1693" s="9">
        <v>0.46260000000000001</v>
      </c>
      <c r="K1693" s="9" t="s">
        <v>1412</v>
      </c>
      <c r="L1693" s="9">
        <v>588</v>
      </c>
      <c r="M1693" s="9" t="s">
        <v>1381</v>
      </c>
      <c r="N1693" s="8" t="str">
        <f t="shared" si="26"/>
        <v xml:space="preserve">Rejected </v>
      </c>
      <c r="O1693" s="90" t="s">
        <v>2115</v>
      </c>
      <c r="P1693" s="90" t="s">
        <v>2115</v>
      </c>
      <c r="Q1693" s="9"/>
      <c r="R1693" s="9">
        <v>180</v>
      </c>
      <c r="S1693" s="9">
        <v>19.41</v>
      </c>
      <c r="T1693" s="3"/>
      <c r="U1693" s="13"/>
      <c r="V1693" s="4"/>
    </row>
    <row r="1694" spans="1:22">
      <c r="A1694" s="8" t="s">
        <v>3886</v>
      </c>
      <c r="B1694" s="8" t="s">
        <v>405</v>
      </c>
      <c r="C1694" s="8" t="s">
        <v>12</v>
      </c>
      <c r="D1694" s="8" t="s">
        <v>44</v>
      </c>
      <c r="E1694" s="8" t="s">
        <v>1374</v>
      </c>
      <c r="F1694" s="8" t="s">
        <v>1384</v>
      </c>
      <c r="G1694" s="8">
        <v>12.65</v>
      </c>
      <c r="H1694" s="8">
        <v>9.65</v>
      </c>
      <c r="I1694" s="8">
        <v>0.15759999999999999</v>
      </c>
      <c r="J1694" s="8">
        <v>0.1192</v>
      </c>
      <c r="K1694" s="8" t="s">
        <v>1385</v>
      </c>
      <c r="L1694" s="8">
        <v>900</v>
      </c>
      <c r="M1694" s="8" t="s">
        <v>1396</v>
      </c>
      <c r="N1694" s="8" t="str">
        <f t="shared" si="26"/>
        <v>Approved</v>
      </c>
      <c r="O1694" s="89" t="s">
        <v>2595</v>
      </c>
      <c r="P1694" s="89" t="s">
        <v>2595</v>
      </c>
      <c r="Q1694" s="8" t="s">
        <v>3887</v>
      </c>
      <c r="R1694" s="8">
        <v>240</v>
      </c>
      <c r="S1694" s="8">
        <v>0</v>
      </c>
      <c r="T1694" s="2"/>
      <c r="U1694" s="12"/>
      <c r="V1694" s="4"/>
    </row>
    <row r="1695" spans="1:22">
      <c r="A1695" s="9" t="s">
        <v>3888</v>
      </c>
      <c r="B1695" s="9" t="s">
        <v>699</v>
      </c>
      <c r="C1695" s="9" t="s">
        <v>7</v>
      </c>
      <c r="D1695" s="9" t="s">
        <v>1360</v>
      </c>
      <c r="E1695" s="9" t="s">
        <v>1411</v>
      </c>
      <c r="F1695" s="9" t="s">
        <v>1390</v>
      </c>
      <c r="G1695" s="9">
        <v>38.53</v>
      </c>
      <c r="H1695" s="9">
        <v>8.16</v>
      </c>
      <c r="I1695" s="9">
        <v>0.42320000000000002</v>
      </c>
      <c r="J1695" s="9">
        <v>0.37180000000000002</v>
      </c>
      <c r="K1695" s="9" t="s">
        <v>1385</v>
      </c>
      <c r="L1695" s="9">
        <v>597</v>
      </c>
      <c r="M1695" s="9" t="s">
        <v>1396</v>
      </c>
      <c r="N1695" s="8" t="str">
        <f t="shared" si="26"/>
        <v>Approved</v>
      </c>
      <c r="O1695" s="90" t="s">
        <v>3153</v>
      </c>
      <c r="P1695" s="90" t="s">
        <v>3153</v>
      </c>
      <c r="Q1695" s="9" t="s">
        <v>3889</v>
      </c>
      <c r="R1695" s="9">
        <v>180</v>
      </c>
      <c r="S1695" s="9">
        <v>0</v>
      </c>
      <c r="T1695" s="3"/>
      <c r="U1695" s="13"/>
      <c r="V1695" s="4"/>
    </row>
    <row r="1696" spans="1:22">
      <c r="A1696" s="8" t="s">
        <v>3890</v>
      </c>
      <c r="B1696" s="8" t="s">
        <v>903</v>
      </c>
      <c r="C1696" s="8" t="s">
        <v>32</v>
      </c>
      <c r="D1696" s="8" t="s">
        <v>44</v>
      </c>
      <c r="E1696" s="8" t="s">
        <v>1374</v>
      </c>
      <c r="F1696" s="8" t="s">
        <v>1390</v>
      </c>
      <c r="G1696" s="8">
        <v>25.31</v>
      </c>
      <c r="H1696" s="8">
        <v>18.350000000000001</v>
      </c>
      <c r="I1696" s="8">
        <v>0.22059999999999999</v>
      </c>
      <c r="J1696" s="8">
        <v>0.41399999999999998</v>
      </c>
      <c r="K1696" s="8" t="s">
        <v>1385</v>
      </c>
      <c r="L1696" s="8">
        <v>866</v>
      </c>
      <c r="M1696" s="8" t="s">
        <v>1396</v>
      </c>
      <c r="N1696" s="8" t="str">
        <f t="shared" si="26"/>
        <v>Approved</v>
      </c>
      <c r="O1696" s="89" t="s">
        <v>2858</v>
      </c>
      <c r="P1696" s="89" t="s">
        <v>2858</v>
      </c>
      <c r="Q1696" s="8" t="s">
        <v>1460</v>
      </c>
      <c r="R1696" s="8">
        <v>180</v>
      </c>
      <c r="S1696" s="8">
        <v>0</v>
      </c>
      <c r="T1696" s="2"/>
      <c r="U1696" s="12"/>
      <c r="V1696" s="4"/>
    </row>
    <row r="1697" spans="1:22">
      <c r="A1697" s="9" t="s">
        <v>3891</v>
      </c>
      <c r="B1697" s="9" t="s">
        <v>1168</v>
      </c>
      <c r="C1697" s="9" t="s">
        <v>7</v>
      </c>
      <c r="D1697" s="9" t="s">
        <v>10</v>
      </c>
      <c r="E1697" s="9" t="s">
        <v>1411</v>
      </c>
      <c r="F1697" s="9" t="s">
        <v>1375</v>
      </c>
      <c r="G1697" s="9">
        <v>86.8</v>
      </c>
      <c r="H1697" s="9">
        <v>14.72</v>
      </c>
      <c r="I1697" s="9">
        <v>1.1624000000000001</v>
      </c>
      <c r="J1697" s="9">
        <v>2.4034</v>
      </c>
      <c r="K1697" s="9" t="s">
        <v>1395</v>
      </c>
      <c r="L1697" s="9">
        <v>854</v>
      </c>
      <c r="M1697" s="9" t="s">
        <v>1386</v>
      </c>
      <c r="N1697" s="8" t="str">
        <f t="shared" si="26"/>
        <v>Rejected</v>
      </c>
      <c r="O1697" s="90" t="s">
        <v>3892</v>
      </c>
      <c r="P1697" s="90" t="s">
        <v>3892</v>
      </c>
      <c r="Q1697" s="9"/>
      <c r="R1697" s="9">
        <v>48</v>
      </c>
      <c r="S1697" s="9">
        <v>30.68</v>
      </c>
      <c r="T1697" s="3"/>
      <c r="U1697" s="13"/>
      <c r="V1697" s="4"/>
    </row>
    <row r="1698" spans="1:22">
      <c r="A1698" s="8" t="s">
        <v>3893</v>
      </c>
      <c r="B1698" s="8" t="s">
        <v>650</v>
      </c>
      <c r="C1698" s="8" t="s">
        <v>28</v>
      </c>
      <c r="D1698" s="8" t="s">
        <v>23</v>
      </c>
      <c r="E1698" s="8" t="s">
        <v>1400</v>
      </c>
      <c r="F1698" s="8" t="s">
        <v>1375</v>
      </c>
      <c r="G1698" s="8">
        <v>29.25</v>
      </c>
      <c r="H1698" s="8">
        <v>15.13</v>
      </c>
      <c r="I1698" s="8">
        <v>0.38850000000000001</v>
      </c>
      <c r="J1698" s="8">
        <v>1.0158</v>
      </c>
      <c r="K1698" s="8" t="s">
        <v>1395</v>
      </c>
      <c r="L1698" s="8">
        <v>828</v>
      </c>
      <c r="M1698" s="8" t="s">
        <v>1377</v>
      </c>
      <c r="N1698" s="8" t="str">
        <f t="shared" si="26"/>
        <v>Approved</v>
      </c>
      <c r="O1698" s="89" t="s">
        <v>3538</v>
      </c>
      <c r="P1698" s="89" t="s">
        <v>3538</v>
      </c>
      <c r="Q1698" s="8" t="s">
        <v>3173</v>
      </c>
      <c r="R1698" s="8">
        <v>36</v>
      </c>
      <c r="S1698" s="8">
        <v>21.13</v>
      </c>
      <c r="T1698" s="2"/>
      <c r="U1698" s="12"/>
      <c r="V1698" s="4"/>
    </row>
    <row r="1699" spans="1:22">
      <c r="A1699" s="9" t="s">
        <v>3894</v>
      </c>
      <c r="B1699" s="9" t="s">
        <v>285</v>
      </c>
      <c r="C1699" s="9" t="s">
        <v>38</v>
      </c>
      <c r="D1699" s="9" t="s">
        <v>31</v>
      </c>
      <c r="E1699" s="9" t="s">
        <v>1411</v>
      </c>
      <c r="F1699" s="9" t="s">
        <v>1390</v>
      </c>
      <c r="G1699" s="9">
        <v>15</v>
      </c>
      <c r="H1699" s="9">
        <v>17.899999999999999</v>
      </c>
      <c r="I1699" s="9">
        <v>0.24210000000000001</v>
      </c>
      <c r="J1699" s="9">
        <v>0.31440000000000001</v>
      </c>
      <c r="K1699" s="9" t="s">
        <v>1412</v>
      </c>
      <c r="L1699" s="9">
        <v>883</v>
      </c>
      <c r="M1699" s="9" t="s">
        <v>1396</v>
      </c>
      <c r="N1699" s="8" t="str">
        <f t="shared" si="26"/>
        <v>Approved</v>
      </c>
      <c r="O1699" s="90" t="s">
        <v>2057</v>
      </c>
      <c r="P1699" s="90" t="s">
        <v>2057</v>
      </c>
      <c r="Q1699" s="9" t="s">
        <v>3895</v>
      </c>
      <c r="R1699" s="9">
        <v>84</v>
      </c>
      <c r="S1699" s="9">
        <v>11.31</v>
      </c>
      <c r="T1699" s="3"/>
      <c r="U1699" s="13"/>
      <c r="V1699" s="4"/>
    </row>
    <row r="1700" spans="1:22">
      <c r="A1700" s="8" t="s">
        <v>3896</v>
      </c>
      <c r="B1700" s="8" t="s">
        <v>1121</v>
      </c>
      <c r="C1700" s="8" t="s">
        <v>7</v>
      </c>
      <c r="D1700" s="8" t="s">
        <v>1360</v>
      </c>
      <c r="E1700" s="8" t="s">
        <v>1408</v>
      </c>
      <c r="F1700" s="8" t="s">
        <v>1390</v>
      </c>
      <c r="G1700" s="8">
        <v>86.33</v>
      </c>
      <c r="H1700" s="8">
        <v>10.09</v>
      </c>
      <c r="I1700" s="8">
        <v>1.0733999999999999</v>
      </c>
      <c r="J1700" s="8">
        <v>0.83830000000000005</v>
      </c>
      <c r="K1700" s="8" t="s">
        <v>1395</v>
      </c>
      <c r="L1700" s="8">
        <v>830</v>
      </c>
      <c r="M1700" s="8" t="s">
        <v>1381</v>
      </c>
      <c r="N1700" s="8" t="str">
        <f t="shared" si="26"/>
        <v xml:space="preserve">Rejected </v>
      </c>
      <c r="O1700" s="89" t="s">
        <v>2675</v>
      </c>
      <c r="P1700" s="89" t="s">
        <v>2675</v>
      </c>
      <c r="Q1700" s="8"/>
      <c r="R1700" s="8">
        <v>240</v>
      </c>
      <c r="S1700" s="8">
        <v>22.98</v>
      </c>
      <c r="T1700" s="2"/>
      <c r="U1700" s="12"/>
      <c r="V1700" s="4"/>
    </row>
    <row r="1701" spans="1:22">
      <c r="A1701" s="9" t="s">
        <v>3897</v>
      </c>
      <c r="B1701" s="9" t="s">
        <v>358</v>
      </c>
      <c r="C1701" s="9" t="s">
        <v>16</v>
      </c>
      <c r="D1701" s="9" t="s">
        <v>1360</v>
      </c>
      <c r="E1701" s="9" t="s">
        <v>1411</v>
      </c>
      <c r="F1701" s="9" t="s">
        <v>1384</v>
      </c>
      <c r="G1701" s="9">
        <v>4.22</v>
      </c>
      <c r="H1701" s="9">
        <v>12.02</v>
      </c>
      <c r="I1701" s="9">
        <v>4.8899999999999999E-2</v>
      </c>
      <c r="J1701" s="9">
        <v>4.65E-2</v>
      </c>
      <c r="K1701" s="9" t="s">
        <v>1412</v>
      </c>
      <c r="L1701" s="9">
        <v>834</v>
      </c>
      <c r="M1701" s="9" t="s">
        <v>1377</v>
      </c>
      <c r="N1701" s="8" t="str">
        <f t="shared" si="26"/>
        <v>Approved</v>
      </c>
      <c r="O1701" s="90" t="s">
        <v>991</v>
      </c>
      <c r="P1701" s="90" t="s">
        <v>991</v>
      </c>
      <c r="Q1701" s="9" t="s">
        <v>1738</v>
      </c>
      <c r="R1701" s="9">
        <v>240</v>
      </c>
      <c r="S1701" s="9">
        <v>3.29</v>
      </c>
      <c r="T1701" s="3"/>
      <c r="U1701" s="13"/>
      <c r="V1701" s="4"/>
    </row>
    <row r="1702" spans="1:22">
      <c r="A1702" s="8" t="s">
        <v>3898</v>
      </c>
      <c r="B1702" s="8" t="s">
        <v>1320</v>
      </c>
      <c r="C1702" s="8" t="s">
        <v>24</v>
      </c>
      <c r="D1702" s="8" t="s">
        <v>10</v>
      </c>
      <c r="E1702" s="8" t="s">
        <v>1400</v>
      </c>
      <c r="F1702" s="8" t="s">
        <v>1384</v>
      </c>
      <c r="G1702" s="8">
        <v>49.62</v>
      </c>
      <c r="H1702" s="8">
        <v>7.92</v>
      </c>
      <c r="I1702" s="8">
        <v>0.4178</v>
      </c>
      <c r="J1702" s="8">
        <v>0.47189999999999999</v>
      </c>
      <c r="K1702" s="8" t="s">
        <v>1412</v>
      </c>
      <c r="L1702" s="8">
        <v>692</v>
      </c>
      <c r="M1702" s="8" t="s">
        <v>1426</v>
      </c>
      <c r="N1702" s="8" t="str">
        <f t="shared" si="26"/>
        <v>Under Review</v>
      </c>
      <c r="O1702" s="89" t="s">
        <v>2452</v>
      </c>
      <c r="P1702" s="89" t="s">
        <v>2452</v>
      </c>
      <c r="Q1702" s="8"/>
      <c r="R1702" s="8">
        <v>180</v>
      </c>
      <c r="S1702" s="8">
        <v>29.22</v>
      </c>
      <c r="T1702" s="2"/>
      <c r="U1702" s="12"/>
      <c r="V1702" s="4"/>
    </row>
    <row r="1703" spans="1:22">
      <c r="A1703" s="9" t="s">
        <v>3899</v>
      </c>
      <c r="B1703" s="9" t="s">
        <v>456</v>
      </c>
      <c r="C1703" s="9" t="s">
        <v>28</v>
      </c>
      <c r="D1703" s="9" t="s">
        <v>23</v>
      </c>
      <c r="E1703" s="9" t="s">
        <v>1408</v>
      </c>
      <c r="F1703" s="9" t="s">
        <v>1384</v>
      </c>
      <c r="G1703" s="9">
        <v>51.77</v>
      </c>
      <c r="H1703" s="9">
        <v>16.04</v>
      </c>
      <c r="I1703" s="9">
        <v>0.45540000000000003</v>
      </c>
      <c r="J1703" s="9">
        <v>2.5358000000000001</v>
      </c>
      <c r="K1703" s="9" t="s">
        <v>1412</v>
      </c>
      <c r="L1703" s="9">
        <v>565</v>
      </c>
      <c r="M1703" s="9" t="s">
        <v>1377</v>
      </c>
      <c r="N1703" s="8" t="str">
        <f t="shared" si="26"/>
        <v>Approved</v>
      </c>
      <c r="O1703" s="90" t="s">
        <v>1714</v>
      </c>
      <c r="P1703" s="90" t="s">
        <v>1714</v>
      </c>
      <c r="Q1703" s="9" t="s">
        <v>927</v>
      </c>
      <c r="R1703" s="9">
        <v>24</v>
      </c>
      <c r="S1703" s="9">
        <v>10.14</v>
      </c>
      <c r="T1703" s="3"/>
      <c r="U1703" s="13"/>
      <c r="V1703" s="4"/>
    </row>
    <row r="1704" spans="1:22">
      <c r="A1704" s="8" t="s">
        <v>3900</v>
      </c>
      <c r="B1704" s="8" t="s">
        <v>618</v>
      </c>
      <c r="C1704" s="8" t="s">
        <v>12</v>
      </c>
      <c r="D1704" s="8" t="s">
        <v>10</v>
      </c>
      <c r="E1704" s="8" t="s">
        <v>1400</v>
      </c>
      <c r="F1704" s="8" t="s">
        <v>1390</v>
      </c>
      <c r="G1704" s="8">
        <v>38.74</v>
      </c>
      <c r="H1704" s="8">
        <v>11.75</v>
      </c>
      <c r="I1704" s="8">
        <v>0.2117</v>
      </c>
      <c r="J1704" s="8">
        <v>1.0154000000000001</v>
      </c>
      <c r="K1704" s="8" t="s">
        <v>1376</v>
      </c>
      <c r="L1704" s="8">
        <v>828</v>
      </c>
      <c r="M1704" s="8" t="s">
        <v>1396</v>
      </c>
      <c r="N1704" s="8" t="str">
        <f t="shared" si="26"/>
        <v>Approved</v>
      </c>
      <c r="O1704" s="89" t="s">
        <v>2717</v>
      </c>
      <c r="P1704" s="89" t="s">
        <v>2717</v>
      </c>
      <c r="Q1704" s="8" t="s">
        <v>1554</v>
      </c>
      <c r="R1704" s="8">
        <v>48</v>
      </c>
      <c r="S1704" s="8">
        <v>23.88</v>
      </c>
      <c r="T1704" s="2"/>
      <c r="U1704" s="12"/>
      <c r="V1704" s="4"/>
    </row>
    <row r="1705" spans="1:22">
      <c r="A1705" s="9" t="s">
        <v>3901</v>
      </c>
      <c r="B1705" s="9" t="s">
        <v>1121</v>
      </c>
      <c r="C1705" s="9" t="s">
        <v>28</v>
      </c>
      <c r="D1705" s="9" t="s">
        <v>31</v>
      </c>
      <c r="E1705" s="9" t="s">
        <v>1408</v>
      </c>
      <c r="F1705" s="9" t="s">
        <v>1390</v>
      </c>
      <c r="G1705" s="9">
        <v>63.43</v>
      </c>
      <c r="H1705" s="9">
        <v>11.36</v>
      </c>
      <c r="I1705" s="9">
        <v>0.56279999999999997</v>
      </c>
      <c r="J1705" s="9">
        <v>0.88670000000000004</v>
      </c>
      <c r="K1705" s="9" t="s">
        <v>1358</v>
      </c>
      <c r="L1705" s="9">
        <v>676</v>
      </c>
      <c r="M1705" s="9" t="s">
        <v>1377</v>
      </c>
      <c r="N1705" s="8" t="str">
        <f t="shared" si="26"/>
        <v>Approved</v>
      </c>
      <c r="O1705" s="90" t="s">
        <v>1751</v>
      </c>
      <c r="P1705" s="90" t="s">
        <v>1751</v>
      </c>
      <c r="Q1705" s="9" t="s">
        <v>1694</v>
      </c>
      <c r="R1705" s="9">
        <v>120</v>
      </c>
      <c r="S1705" s="9">
        <v>20.12</v>
      </c>
      <c r="T1705" s="3"/>
      <c r="U1705" s="13"/>
      <c r="V1705" s="4"/>
    </row>
    <row r="1706" spans="1:22">
      <c r="A1706" s="8" t="s">
        <v>3902</v>
      </c>
      <c r="B1706" s="8" t="s">
        <v>1201</v>
      </c>
      <c r="C1706" s="8" t="s">
        <v>20</v>
      </c>
      <c r="D1706" s="8" t="s">
        <v>44</v>
      </c>
      <c r="E1706" s="8" t="s">
        <v>1400</v>
      </c>
      <c r="F1706" s="8" t="s">
        <v>1384</v>
      </c>
      <c r="G1706" s="8">
        <v>98.88</v>
      </c>
      <c r="H1706" s="8">
        <v>9.68</v>
      </c>
      <c r="I1706" s="8">
        <v>1.7956000000000001</v>
      </c>
      <c r="J1706" s="8">
        <v>2.0853999999999999</v>
      </c>
      <c r="K1706" s="8" t="s">
        <v>1412</v>
      </c>
      <c r="L1706" s="8">
        <v>770</v>
      </c>
      <c r="M1706" s="8" t="s">
        <v>1426</v>
      </c>
      <c r="N1706" s="8" t="str">
        <f t="shared" si="26"/>
        <v>Under Review</v>
      </c>
      <c r="O1706" s="89" t="s">
        <v>3903</v>
      </c>
      <c r="P1706" s="89" t="s">
        <v>3903</v>
      </c>
      <c r="Q1706" s="8"/>
      <c r="R1706" s="8">
        <v>60</v>
      </c>
      <c r="S1706" s="8">
        <v>81.13</v>
      </c>
      <c r="T1706" s="2"/>
      <c r="U1706" s="12"/>
      <c r="V1706" s="4"/>
    </row>
    <row r="1707" spans="1:22">
      <c r="A1707" s="9" t="s">
        <v>3904</v>
      </c>
      <c r="B1707" s="9" t="s">
        <v>677</v>
      </c>
      <c r="C1707" s="9" t="s">
        <v>7</v>
      </c>
      <c r="D1707" s="9" t="s">
        <v>10</v>
      </c>
      <c r="E1707" s="9" t="s">
        <v>1389</v>
      </c>
      <c r="F1707" s="9" t="s">
        <v>1384</v>
      </c>
      <c r="G1707" s="9">
        <v>85.27</v>
      </c>
      <c r="H1707" s="9">
        <v>18.010000000000002</v>
      </c>
      <c r="I1707" s="9">
        <v>1.2495000000000001</v>
      </c>
      <c r="J1707" s="9">
        <v>3.0831</v>
      </c>
      <c r="K1707" s="9" t="s">
        <v>1395</v>
      </c>
      <c r="L1707" s="9">
        <v>880</v>
      </c>
      <c r="M1707" s="9" t="s">
        <v>1377</v>
      </c>
      <c r="N1707" s="8" t="str">
        <f t="shared" si="26"/>
        <v>Approved</v>
      </c>
      <c r="O1707" s="90" t="s">
        <v>1029</v>
      </c>
      <c r="P1707" s="90" t="s">
        <v>1029</v>
      </c>
      <c r="Q1707" s="9" t="s">
        <v>2100</v>
      </c>
      <c r="R1707" s="9">
        <v>36</v>
      </c>
      <c r="S1707" s="9">
        <v>78.739999999999995</v>
      </c>
      <c r="T1707" s="3"/>
      <c r="U1707" s="13"/>
      <c r="V1707" s="4"/>
    </row>
    <row r="1708" spans="1:22">
      <c r="A1708" s="8" t="s">
        <v>3905</v>
      </c>
      <c r="B1708" s="8" t="s">
        <v>1277</v>
      </c>
      <c r="C1708" s="8" t="s">
        <v>24</v>
      </c>
      <c r="D1708" s="8" t="s">
        <v>1360</v>
      </c>
      <c r="E1708" s="8" t="s">
        <v>1374</v>
      </c>
      <c r="F1708" s="8" t="s">
        <v>1384</v>
      </c>
      <c r="G1708" s="8">
        <v>65.510000000000005</v>
      </c>
      <c r="H1708" s="8">
        <v>15.93</v>
      </c>
      <c r="I1708" s="8">
        <v>1.0584</v>
      </c>
      <c r="J1708" s="8">
        <v>1.8542000000000001</v>
      </c>
      <c r="K1708" s="8" t="s">
        <v>1376</v>
      </c>
      <c r="L1708" s="8">
        <v>575</v>
      </c>
      <c r="M1708" s="8" t="s">
        <v>1403</v>
      </c>
      <c r="N1708" s="8" t="str">
        <f t="shared" si="26"/>
        <v>Approved</v>
      </c>
      <c r="O1708" s="89" t="s">
        <v>2572</v>
      </c>
      <c r="P1708" s="89" t="s">
        <v>2572</v>
      </c>
      <c r="Q1708" s="8" t="s">
        <v>3906</v>
      </c>
      <c r="R1708" s="8">
        <v>48</v>
      </c>
      <c r="S1708" s="8">
        <v>27.02</v>
      </c>
      <c r="T1708" s="2"/>
      <c r="U1708" s="12"/>
      <c r="V1708" s="4"/>
    </row>
    <row r="1709" spans="1:22">
      <c r="A1709" s="9" t="s">
        <v>3907</v>
      </c>
      <c r="B1709" s="9" t="s">
        <v>881</v>
      </c>
      <c r="C1709" s="9" t="s">
        <v>28</v>
      </c>
      <c r="D1709" s="9" t="s">
        <v>44</v>
      </c>
      <c r="E1709" s="9" t="s">
        <v>1380</v>
      </c>
      <c r="F1709" s="9" t="s">
        <v>1390</v>
      </c>
      <c r="G1709" s="9">
        <v>20.170000000000002</v>
      </c>
      <c r="H1709" s="9">
        <v>15.38</v>
      </c>
      <c r="I1709" s="9">
        <v>0.27439999999999998</v>
      </c>
      <c r="J1709" s="9">
        <v>0.3301</v>
      </c>
      <c r="K1709" s="9" t="s">
        <v>1412</v>
      </c>
      <c r="L1709" s="9">
        <v>623</v>
      </c>
      <c r="M1709" s="9" t="s">
        <v>1396</v>
      </c>
      <c r="N1709" s="8" t="str">
        <f t="shared" si="26"/>
        <v>Approved</v>
      </c>
      <c r="O1709" s="90" t="s">
        <v>2390</v>
      </c>
      <c r="P1709" s="90" t="s">
        <v>2390</v>
      </c>
      <c r="Q1709" s="9" t="s">
        <v>1253</v>
      </c>
      <c r="R1709" s="9">
        <v>120</v>
      </c>
      <c r="S1709" s="9">
        <v>5.26</v>
      </c>
      <c r="T1709" s="3"/>
      <c r="U1709" s="13"/>
      <c r="V1709" s="4"/>
    </row>
    <row r="1710" spans="1:22">
      <c r="A1710" s="8" t="s">
        <v>3908</v>
      </c>
      <c r="B1710" s="8" t="s">
        <v>1213</v>
      </c>
      <c r="C1710" s="8" t="s">
        <v>7</v>
      </c>
      <c r="D1710" s="8" t="s">
        <v>1360</v>
      </c>
      <c r="E1710" s="8" t="s">
        <v>1408</v>
      </c>
      <c r="F1710" s="8" t="s">
        <v>1390</v>
      </c>
      <c r="G1710" s="8">
        <v>63.21</v>
      </c>
      <c r="H1710" s="8">
        <v>9.58</v>
      </c>
      <c r="I1710" s="8">
        <v>1.0228999999999999</v>
      </c>
      <c r="J1710" s="8">
        <v>0.66310000000000002</v>
      </c>
      <c r="K1710" s="8" t="s">
        <v>1376</v>
      </c>
      <c r="L1710" s="8">
        <v>878</v>
      </c>
      <c r="M1710" s="8" t="s">
        <v>1396</v>
      </c>
      <c r="N1710" s="8" t="str">
        <f t="shared" si="26"/>
        <v>Approved</v>
      </c>
      <c r="O1710" s="89" t="s">
        <v>997</v>
      </c>
      <c r="P1710" s="89" t="s">
        <v>997</v>
      </c>
      <c r="Q1710" s="8" t="s">
        <v>3680</v>
      </c>
      <c r="R1710" s="8">
        <v>180</v>
      </c>
      <c r="S1710" s="8">
        <v>28.89</v>
      </c>
      <c r="T1710" s="2"/>
      <c r="U1710" s="12"/>
      <c r="V1710" s="4"/>
    </row>
    <row r="1711" spans="1:22">
      <c r="A1711" s="9" t="s">
        <v>3909</v>
      </c>
      <c r="B1711" s="9" t="s">
        <v>553</v>
      </c>
      <c r="C1711" s="9" t="s">
        <v>41</v>
      </c>
      <c r="D1711" s="9" t="s">
        <v>31</v>
      </c>
      <c r="E1711" s="9" t="s">
        <v>1374</v>
      </c>
      <c r="F1711" s="9" t="s">
        <v>1384</v>
      </c>
      <c r="G1711" s="9">
        <v>31.18</v>
      </c>
      <c r="H1711" s="9">
        <v>18</v>
      </c>
      <c r="I1711" s="9">
        <v>0.2752</v>
      </c>
      <c r="J1711" s="9">
        <v>0.56179999999999997</v>
      </c>
      <c r="K1711" s="9" t="s">
        <v>1376</v>
      </c>
      <c r="L1711" s="9">
        <v>860</v>
      </c>
      <c r="M1711" s="9" t="s">
        <v>1403</v>
      </c>
      <c r="N1711" s="8" t="str">
        <f t="shared" si="26"/>
        <v>Approved</v>
      </c>
      <c r="O1711" s="90" t="s">
        <v>3165</v>
      </c>
      <c r="P1711" s="90" t="s">
        <v>3165</v>
      </c>
      <c r="Q1711" s="9" t="s">
        <v>1862</v>
      </c>
      <c r="R1711" s="9">
        <v>120</v>
      </c>
      <c r="S1711" s="9">
        <v>6.78</v>
      </c>
      <c r="T1711" s="3"/>
      <c r="U1711" s="13"/>
      <c r="V1711" s="4"/>
    </row>
    <row r="1712" spans="1:22">
      <c r="A1712" s="8" t="s">
        <v>3910</v>
      </c>
      <c r="B1712" s="8" t="s">
        <v>1020</v>
      </c>
      <c r="C1712" s="8" t="s">
        <v>35</v>
      </c>
      <c r="D1712" s="8" t="s">
        <v>31</v>
      </c>
      <c r="E1712" s="8" t="s">
        <v>1400</v>
      </c>
      <c r="F1712" s="8" t="s">
        <v>1384</v>
      </c>
      <c r="G1712" s="8">
        <v>47.99</v>
      </c>
      <c r="H1712" s="8">
        <v>7.59</v>
      </c>
      <c r="I1712" s="8">
        <v>0.24859999999999999</v>
      </c>
      <c r="J1712" s="8">
        <v>0.57189999999999996</v>
      </c>
      <c r="K1712" s="8" t="s">
        <v>1385</v>
      </c>
      <c r="L1712" s="8">
        <v>796</v>
      </c>
      <c r="M1712" s="8" t="s">
        <v>1381</v>
      </c>
      <c r="N1712" s="8" t="str">
        <f t="shared" si="26"/>
        <v xml:space="preserve">Rejected </v>
      </c>
      <c r="O1712" s="89" t="s">
        <v>3429</v>
      </c>
      <c r="P1712" s="89" t="s">
        <v>3429</v>
      </c>
      <c r="Q1712" s="8"/>
      <c r="R1712" s="8">
        <v>120</v>
      </c>
      <c r="S1712" s="8">
        <v>0</v>
      </c>
      <c r="T1712" s="2"/>
      <c r="U1712" s="12"/>
      <c r="V1712" s="4"/>
    </row>
    <row r="1713" spans="1:22">
      <c r="A1713" s="9" t="s">
        <v>3911</v>
      </c>
      <c r="B1713" s="9" t="s">
        <v>878</v>
      </c>
      <c r="C1713" s="9" t="s">
        <v>24</v>
      </c>
      <c r="D1713" s="9" t="s">
        <v>31</v>
      </c>
      <c r="E1713" s="9" t="s">
        <v>1411</v>
      </c>
      <c r="F1713" s="9" t="s">
        <v>1384</v>
      </c>
      <c r="G1713" s="9">
        <v>24.19</v>
      </c>
      <c r="H1713" s="9">
        <v>16.48</v>
      </c>
      <c r="I1713" s="9">
        <v>0.37919999999999998</v>
      </c>
      <c r="J1713" s="9">
        <v>0.3453</v>
      </c>
      <c r="K1713" s="9" t="s">
        <v>1395</v>
      </c>
      <c r="L1713" s="9">
        <v>898</v>
      </c>
      <c r="M1713" s="9" t="s">
        <v>1386</v>
      </c>
      <c r="N1713" s="8" t="str">
        <f t="shared" si="26"/>
        <v>Rejected</v>
      </c>
      <c r="O1713" s="90" t="s">
        <v>1531</v>
      </c>
      <c r="P1713" s="90" t="s">
        <v>1531</v>
      </c>
      <c r="Q1713" s="9"/>
      <c r="R1713" s="9">
        <v>240</v>
      </c>
      <c r="S1713" s="9">
        <v>8.15</v>
      </c>
      <c r="T1713" s="3"/>
      <c r="U1713" s="13"/>
      <c r="V1713" s="4"/>
    </row>
    <row r="1714" spans="1:22">
      <c r="A1714" s="8" t="s">
        <v>3912</v>
      </c>
      <c r="B1714" s="8" t="s">
        <v>1049</v>
      </c>
      <c r="C1714" s="8" t="s">
        <v>12</v>
      </c>
      <c r="D1714" s="8" t="s">
        <v>10</v>
      </c>
      <c r="E1714" s="8" t="s">
        <v>1380</v>
      </c>
      <c r="F1714" s="8" t="s">
        <v>1384</v>
      </c>
      <c r="G1714" s="8">
        <v>45.05</v>
      </c>
      <c r="H1714" s="8">
        <v>18.13</v>
      </c>
      <c r="I1714" s="8">
        <v>0.29509999999999997</v>
      </c>
      <c r="J1714" s="8">
        <v>1.1472</v>
      </c>
      <c r="K1714" s="8" t="s">
        <v>1412</v>
      </c>
      <c r="L1714" s="8">
        <v>886</v>
      </c>
      <c r="M1714" s="8" t="s">
        <v>1377</v>
      </c>
      <c r="N1714" s="8" t="str">
        <f t="shared" si="26"/>
        <v>Approved</v>
      </c>
      <c r="O1714" s="89" t="s">
        <v>1055</v>
      </c>
      <c r="P1714" s="89" t="s">
        <v>1055</v>
      </c>
      <c r="Q1714" s="8" t="s">
        <v>3913</v>
      </c>
      <c r="R1714" s="8">
        <v>60</v>
      </c>
      <c r="S1714" s="8">
        <v>32.75</v>
      </c>
      <c r="T1714" s="2"/>
      <c r="U1714" s="12"/>
      <c r="V1714" s="4"/>
    </row>
    <row r="1715" spans="1:22">
      <c r="A1715" s="9" t="s">
        <v>3914</v>
      </c>
      <c r="B1715" s="9" t="s">
        <v>1234</v>
      </c>
      <c r="C1715" s="9" t="s">
        <v>41</v>
      </c>
      <c r="D1715" s="9" t="s">
        <v>31</v>
      </c>
      <c r="E1715" s="9" t="s">
        <v>1411</v>
      </c>
      <c r="F1715" s="9" t="s">
        <v>1375</v>
      </c>
      <c r="G1715" s="9">
        <v>9.9</v>
      </c>
      <c r="H1715" s="9">
        <v>10.67</v>
      </c>
      <c r="I1715" s="9">
        <v>0.1424</v>
      </c>
      <c r="J1715" s="9">
        <v>0.25430000000000003</v>
      </c>
      <c r="K1715" s="9" t="s">
        <v>1412</v>
      </c>
      <c r="L1715" s="9">
        <v>729</v>
      </c>
      <c r="M1715" s="9" t="s">
        <v>1386</v>
      </c>
      <c r="N1715" s="8" t="str">
        <f t="shared" si="26"/>
        <v>Rejected</v>
      </c>
      <c r="O1715" s="90" t="s">
        <v>444</v>
      </c>
      <c r="P1715" s="90" t="s">
        <v>444</v>
      </c>
      <c r="Q1715" s="9"/>
      <c r="R1715" s="9">
        <v>48</v>
      </c>
      <c r="S1715" s="9">
        <v>6.37</v>
      </c>
      <c r="T1715" s="3"/>
      <c r="U1715" s="13"/>
      <c r="V1715" s="4"/>
    </row>
    <row r="1716" spans="1:22">
      <c r="A1716" s="8" t="s">
        <v>3915</v>
      </c>
      <c r="B1716" s="8" t="s">
        <v>1156</v>
      </c>
      <c r="C1716" s="8" t="s">
        <v>35</v>
      </c>
      <c r="D1716" s="8" t="s">
        <v>31</v>
      </c>
      <c r="E1716" s="8" t="s">
        <v>1400</v>
      </c>
      <c r="F1716" s="8" t="s">
        <v>1390</v>
      </c>
      <c r="G1716" s="8">
        <v>49.7</v>
      </c>
      <c r="H1716" s="8">
        <v>8.8699999999999992</v>
      </c>
      <c r="I1716" s="8">
        <v>0.4037</v>
      </c>
      <c r="J1716" s="8">
        <v>1.5773999999999999</v>
      </c>
      <c r="K1716" s="8" t="s">
        <v>1376</v>
      </c>
      <c r="L1716" s="8">
        <v>704</v>
      </c>
      <c r="M1716" s="8" t="s">
        <v>1426</v>
      </c>
      <c r="N1716" s="8" t="str">
        <f t="shared" si="26"/>
        <v>Under Review</v>
      </c>
      <c r="O1716" s="89" t="s">
        <v>2040</v>
      </c>
      <c r="P1716" s="89" t="s">
        <v>2040</v>
      </c>
      <c r="Q1716" s="8"/>
      <c r="R1716" s="8">
        <v>36</v>
      </c>
      <c r="S1716" s="8">
        <v>16.54</v>
      </c>
      <c r="T1716" s="2"/>
      <c r="U1716" s="12"/>
      <c r="V1716" s="4"/>
    </row>
    <row r="1717" spans="1:22">
      <c r="A1717" s="9" t="s">
        <v>3916</v>
      </c>
      <c r="B1717" s="9" t="s">
        <v>220</v>
      </c>
      <c r="C1717" s="9" t="s">
        <v>12</v>
      </c>
      <c r="D1717" s="9" t="s">
        <v>31</v>
      </c>
      <c r="E1717" s="9" t="s">
        <v>1411</v>
      </c>
      <c r="F1717" s="9" t="s">
        <v>1390</v>
      </c>
      <c r="G1717" s="9">
        <v>13.86</v>
      </c>
      <c r="H1717" s="9">
        <v>18.329999999999998</v>
      </c>
      <c r="I1717" s="9">
        <v>0.24310000000000001</v>
      </c>
      <c r="J1717" s="9">
        <v>0.22650000000000001</v>
      </c>
      <c r="K1717" s="9" t="s">
        <v>1385</v>
      </c>
      <c r="L1717" s="9">
        <v>797</v>
      </c>
      <c r="M1717" s="9" t="s">
        <v>1381</v>
      </c>
      <c r="N1717" s="8" t="str">
        <f t="shared" si="26"/>
        <v xml:space="preserve">Rejected </v>
      </c>
      <c r="O1717" s="90" t="s">
        <v>1882</v>
      </c>
      <c r="P1717" s="90" t="s">
        <v>1882</v>
      </c>
      <c r="Q1717" s="9"/>
      <c r="R1717" s="9">
        <v>180</v>
      </c>
      <c r="S1717" s="9">
        <v>0</v>
      </c>
      <c r="T1717" s="3"/>
      <c r="U1717" s="13"/>
      <c r="V1717" s="4"/>
    </row>
    <row r="1718" spans="1:22">
      <c r="A1718" s="8" t="s">
        <v>3917</v>
      </c>
      <c r="B1718" s="8" t="s">
        <v>1305</v>
      </c>
      <c r="C1718" s="8" t="s">
        <v>7</v>
      </c>
      <c r="D1718" s="8" t="s">
        <v>44</v>
      </c>
      <c r="E1718" s="8" t="s">
        <v>1374</v>
      </c>
      <c r="F1718" s="8" t="s">
        <v>1390</v>
      </c>
      <c r="G1718" s="8">
        <v>12.96</v>
      </c>
      <c r="H1718" s="8">
        <v>8.81</v>
      </c>
      <c r="I1718" s="8">
        <v>0.12330000000000001</v>
      </c>
      <c r="J1718" s="8">
        <v>0.1628</v>
      </c>
      <c r="K1718" s="8" t="s">
        <v>1412</v>
      </c>
      <c r="L1718" s="8">
        <v>878</v>
      </c>
      <c r="M1718" s="8" t="s">
        <v>1426</v>
      </c>
      <c r="N1718" s="8" t="str">
        <f t="shared" si="26"/>
        <v>Under Review</v>
      </c>
      <c r="O1718" s="89" t="s">
        <v>1742</v>
      </c>
      <c r="P1718" s="89" t="s">
        <v>1742</v>
      </c>
      <c r="Q1718" s="8"/>
      <c r="R1718" s="8">
        <v>120</v>
      </c>
      <c r="S1718" s="8">
        <v>9.15</v>
      </c>
      <c r="T1718" s="2"/>
      <c r="U1718" s="12"/>
      <c r="V1718" s="4"/>
    </row>
    <row r="1719" spans="1:22">
      <c r="A1719" s="9" t="s">
        <v>3918</v>
      </c>
      <c r="B1719" s="9" t="s">
        <v>884</v>
      </c>
      <c r="C1719" s="9" t="s">
        <v>38</v>
      </c>
      <c r="D1719" s="9" t="s">
        <v>1360</v>
      </c>
      <c r="E1719" s="9" t="s">
        <v>1380</v>
      </c>
      <c r="F1719" s="9" t="s">
        <v>1390</v>
      </c>
      <c r="G1719" s="9">
        <v>46.29</v>
      </c>
      <c r="H1719" s="9">
        <v>9.4</v>
      </c>
      <c r="I1719" s="9">
        <v>0.76429999999999998</v>
      </c>
      <c r="J1719" s="9">
        <v>0.48060000000000003</v>
      </c>
      <c r="K1719" s="9" t="s">
        <v>1395</v>
      </c>
      <c r="L1719" s="9">
        <v>845</v>
      </c>
      <c r="M1719" s="9" t="s">
        <v>1381</v>
      </c>
      <c r="N1719" s="8" t="str">
        <f t="shared" si="26"/>
        <v xml:space="preserve">Rejected </v>
      </c>
      <c r="O1719" s="90" t="s">
        <v>1027</v>
      </c>
      <c r="P1719" s="90" t="s">
        <v>1027</v>
      </c>
      <c r="Q1719" s="9"/>
      <c r="R1719" s="9">
        <v>180</v>
      </c>
      <c r="S1719" s="9">
        <v>40.72</v>
      </c>
      <c r="T1719" s="3"/>
      <c r="U1719" s="13"/>
      <c r="V1719" s="4"/>
    </row>
    <row r="1720" spans="1:22">
      <c r="A1720" s="8" t="s">
        <v>3919</v>
      </c>
      <c r="B1720" s="8" t="s">
        <v>1346</v>
      </c>
      <c r="C1720" s="8" t="s">
        <v>16</v>
      </c>
      <c r="D1720" s="8" t="s">
        <v>1360</v>
      </c>
      <c r="E1720" s="8" t="s">
        <v>1400</v>
      </c>
      <c r="F1720" s="8" t="s">
        <v>1390</v>
      </c>
      <c r="G1720" s="8">
        <v>67.239999999999995</v>
      </c>
      <c r="H1720" s="8">
        <v>13.66</v>
      </c>
      <c r="I1720" s="8">
        <v>1.1821999999999999</v>
      </c>
      <c r="J1720" s="8">
        <v>0.88019999999999998</v>
      </c>
      <c r="K1720" s="8" t="s">
        <v>1376</v>
      </c>
      <c r="L1720" s="8">
        <v>686</v>
      </c>
      <c r="M1720" s="8" t="s">
        <v>1396</v>
      </c>
      <c r="N1720" s="8" t="str">
        <f t="shared" si="26"/>
        <v>Approved</v>
      </c>
      <c r="O1720" s="89" t="s">
        <v>923</v>
      </c>
      <c r="P1720" s="89" t="s">
        <v>923</v>
      </c>
      <c r="Q1720" s="8" t="s">
        <v>1708</v>
      </c>
      <c r="R1720" s="8">
        <v>180</v>
      </c>
      <c r="S1720" s="8">
        <v>38.75</v>
      </c>
      <c r="T1720" s="2"/>
      <c r="U1720" s="12"/>
      <c r="V1720" s="4"/>
    </row>
    <row r="1721" spans="1:22">
      <c r="A1721" s="9" t="s">
        <v>3920</v>
      </c>
      <c r="B1721" s="9" t="s">
        <v>565</v>
      </c>
      <c r="C1721" s="9" t="s">
        <v>20</v>
      </c>
      <c r="D1721" s="9" t="s">
        <v>1360</v>
      </c>
      <c r="E1721" s="9" t="s">
        <v>1408</v>
      </c>
      <c r="F1721" s="9" t="s">
        <v>1384</v>
      </c>
      <c r="G1721" s="9">
        <v>16.53</v>
      </c>
      <c r="H1721" s="9">
        <v>15.5</v>
      </c>
      <c r="I1721" s="9">
        <v>0.22020000000000001</v>
      </c>
      <c r="J1721" s="9">
        <v>1.4959</v>
      </c>
      <c r="K1721" s="9" t="s">
        <v>1358</v>
      </c>
      <c r="L1721" s="9">
        <v>826</v>
      </c>
      <c r="M1721" s="9" t="s">
        <v>1386</v>
      </c>
      <c r="N1721" s="8" t="str">
        <f t="shared" si="26"/>
        <v>Rejected</v>
      </c>
      <c r="O1721" s="90" t="s">
        <v>3118</v>
      </c>
      <c r="P1721" s="90" t="s">
        <v>3118</v>
      </c>
      <c r="Q1721" s="9"/>
      <c r="R1721" s="9">
        <v>12</v>
      </c>
      <c r="S1721" s="9">
        <v>7.36</v>
      </c>
      <c r="T1721" s="3"/>
      <c r="U1721" s="13"/>
      <c r="V1721" s="4"/>
    </row>
    <row r="1722" spans="1:22">
      <c r="A1722" s="8" t="s">
        <v>3921</v>
      </c>
      <c r="B1722" s="8" t="s">
        <v>924</v>
      </c>
      <c r="C1722" s="8" t="s">
        <v>32</v>
      </c>
      <c r="D1722" s="8" t="s">
        <v>44</v>
      </c>
      <c r="E1722" s="8" t="s">
        <v>1400</v>
      </c>
      <c r="F1722" s="8" t="s">
        <v>1390</v>
      </c>
      <c r="G1722" s="8">
        <v>2.93</v>
      </c>
      <c r="H1722" s="8">
        <v>11.47</v>
      </c>
      <c r="I1722" s="8">
        <v>4.6199999999999998E-2</v>
      </c>
      <c r="J1722" s="8">
        <v>7.6399999999999996E-2</v>
      </c>
      <c r="K1722" s="8" t="s">
        <v>1358</v>
      </c>
      <c r="L1722" s="8">
        <v>588</v>
      </c>
      <c r="M1722" s="8" t="s">
        <v>1386</v>
      </c>
      <c r="N1722" s="8" t="str">
        <f t="shared" si="26"/>
        <v>Rejected</v>
      </c>
      <c r="O1722" s="89" t="s">
        <v>2586</v>
      </c>
      <c r="P1722" s="89" t="s">
        <v>2586</v>
      </c>
      <c r="Q1722" s="8"/>
      <c r="R1722" s="8">
        <v>48</v>
      </c>
      <c r="S1722" s="8">
        <v>1.44</v>
      </c>
      <c r="T1722" s="2"/>
      <c r="U1722" s="12"/>
      <c r="V1722" s="4"/>
    </row>
    <row r="1723" spans="1:22">
      <c r="A1723" s="9" t="s">
        <v>3922</v>
      </c>
      <c r="B1723" s="9" t="s">
        <v>1177</v>
      </c>
      <c r="C1723" s="9" t="s">
        <v>38</v>
      </c>
      <c r="D1723" s="9" t="s">
        <v>1360</v>
      </c>
      <c r="E1723" s="9" t="s">
        <v>1380</v>
      </c>
      <c r="F1723" s="9" t="s">
        <v>1390</v>
      </c>
      <c r="G1723" s="9">
        <v>1.1200000000000001</v>
      </c>
      <c r="H1723" s="9"/>
      <c r="I1723" s="9">
        <v>1.7100000000000001E-2</v>
      </c>
      <c r="J1723" s="9"/>
      <c r="K1723" s="9" t="s">
        <v>1385</v>
      </c>
      <c r="L1723" s="9">
        <v>885</v>
      </c>
      <c r="M1723" s="9" t="s">
        <v>1381</v>
      </c>
      <c r="N1723" s="8" t="str">
        <f t="shared" si="26"/>
        <v xml:space="preserve">Rejected </v>
      </c>
      <c r="O1723" s="90" t="s">
        <v>3680</v>
      </c>
      <c r="P1723" s="90" t="s">
        <v>3680</v>
      </c>
      <c r="Q1723" s="9"/>
      <c r="R1723" s="9">
        <v>180</v>
      </c>
      <c r="S1723" s="9">
        <v>0</v>
      </c>
      <c r="T1723" s="3"/>
      <c r="U1723" s="13"/>
      <c r="V1723" s="4"/>
    </row>
    <row r="1724" spans="1:22">
      <c r="A1724" s="8" t="s">
        <v>3923</v>
      </c>
      <c r="B1724" s="8" t="s">
        <v>758</v>
      </c>
      <c r="C1724" s="8" t="s">
        <v>38</v>
      </c>
      <c r="D1724" s="8" t="s">
        <v>10</v>
      </c>
      <c r="E1724" s="8" t="s">
        <v>1411</v>
      </c>
      <c r="F1724" s="8" t="s">
        <v>1390</v>
      </c>
      <c r="G1724" s="8">
        <v>51.7</v>
      </c>
      <c r="H1724" s="8">
        <v>17.61</v>
      </c>
      <c r="I1724" s="8">
        <v>0.80530000000000002</v>
      </c>
      <c r="J1724" s="8">
        <v>0.91859999999999997</v>
      </c>
      <c r="K1724" s="8" t="s">
        <v>1358</v>
      </c>
      <c r="L1724" s="8">
        <v>618</v>
      </c>
      <c r="M1724" s="8" t="s">
        <v>1386</v>
      </c>
      <c r="N1724" s="8" t="str">
        <f t="shared" si="26"/>
        <v>Rejected</v>
      </c>
      <c r="O1724" s="89" t="s">
        <v>1753</v>
      </c>
      <c r="P1724" s="89" t="s">
        <v>1753</v>
      </c>
      <c r="Q1724" s="8"/>
      <c r="R1724" s="8">
        <v>120</v>
      </c>
      <c r="S1724" s="8">
        <v>6.78</v>
      </c>
      <c r="T1724" s="2"/>
      <c r="U1724" s="12"/>
      <c r="V1724" s="4"/>
    </row>
    <row r="1725" spans="1:22">
      <c r="A1725" s="9" t="s">
        <v>3924</v>
      </c>
      <c r="B1725" s="9" t="s">
        <v>1033</v>
      </c>
      <c r="C1725" s="9" t="s">
        <v>7</v>
      </c>
      <c r="D1725" s="9" t="s">
        <v>23</v>
      </c>
      <c r="E1725" s="9" t="s">
        <v>1411</v>
      </c>
      <c r="F1725" s="9" t="s">
        <v>1384</v>
      </c>
      <c r="G1725" s="9">
        <v>28.02</v>
      </c>
      <c r="H1725" s="9">
        <v>9.1999999999999993</v>
      </c>
      <c r="I1725" s="9">
        <v>0.43230000000000002</v>
      </c>
      <c r="J1725" s="9">
        <v>0.35799999999999998</v>
      </c>
      <c r="K1725" s="9" t="s">
        <v>1376</v>
      </c>
      <c r="L1725" s="9">
        <v>552</v>
      </c>
      <c r="M1725" s="9" t="s">
        <v>1381</v>
      </c>
      <c r="N1725" s="8" t="str">
        <f t="shared" si="26"/>
        <v xml:space="preserve">Rejected </v>
      </c>
      <c r="O1725" s="90" t="s">
        <v>1841</v>
      </c>
      <c r="P1725" s="90" t="s">
        <v>1841</v>
      </c>
      <c r="Q1725" s="9"/>
      <c r="R1725" s="9">
        <v>120</v>
      </c>
      <c r="S1725" s="9">
        <v>15.68</v>
      </c>
      <c r="T1725" s="3"/>
      <c r="U1725" s="13"/>
      <c r="V1725" s="4"/>
    </row>
    <row r="1726" spans="1:22">
      <c r="A1726" s="8" t="s">
        <v>3925</v>
      </c>
      <c r="B1726" s="8" t="s">
        <v>336</v>
      </c>
      <c r="C1726" s="8" t="s">
        <v>41</v>
      </c>
      <c r="D1726" s="8" t="s">
        <v>44</v>
      </c>
      <c r="E1726" s="8" t="s">
        <v>1408</v>
      </c>
      <c r="F1726" s="8" t="s">
        <v>1384</v>
      </c>
      <c r="G1726" s="8">
        <v>85.39</v>
      </c>
      <c r="H1726" s="8">
        <v>14.91</v>
      </c>
      <c r="I1726" s="8">
        <v>0.77149999999999996</v>
      </c>
      <c r="J1726" s="8">
        <v>1.6434</v>
      </c>
      <c r="K1726" s="8" t="s">
        <v>1376</v>
      </c>
      <c r="L1726" s="8">
        <v>606</v>
      </c>
      <c r="M1726" s="8" t="s">
        <v>1426</v>
      </c>
      <c r="N1726" s="8" t="str">
        <f t="shared" si="26"/>
        <v>Under Review</v>
      </c>
      <c r="O1726" s="89" t="s">
        <v>3926</v>
      </c>
      <c r="P1726" s="89" t="s">
        <v>3926</v>
      </c>
      <c r="Q1726" s="8"/>
      <c r="R1726" s="8">
        <v>84</v>
      </c>
      <c r="S1726" s="8">
        <v>18.21</v>
      </c>
      <c r="T1726" s="2"/>
      <c r="U1726" s="12"/>
      <c r="V1726" s="4"/>
    </row>
    <row r="1727" spans="1:22">
      <c r="A1727" s="9" t="s">
        <v>3927</v>
      </c>
      <c r="B1727" s="9" t="s">
        <v>477</v>
      </c>
      <c r="C1727" s="9" t="s">
        <v>12</v>
      </c>
      <c r="D1727" s="9" t="s">
        <v>23</v>
      </c>
      <c r="E1727" s="9" t="s">
        <v>1411</v>
      </c>
      <c r="F1727" s="9" t="s">
        <v>1384</v>
      </c>
      <c r="G1727" s="9">
        <v>50.71</v>
      </c>
      <c r="H1727" s="9">
        <v>13.95</v>
      </c>
      <c r="I1727" s="9">
        <v>0.63270000000000004</v>
      </c>
      <c r="J1727" s="9">
        <v>0.94889999999999997</v>
      </c>
      <c r="K1727" s="9" t="s">
        <v>1385</v>
      </c>
      <c r="L1727" s="9">
        <v>727</v>
      </c>
      <c r="M1727" s="9" t="s">
        <v>1396</v>
      </c>
      <c r="N1727" s="8" t="str">
        <f t="shared" si="26"/>
        <v>Approved</v>
      </c>
      <c r="O1727" s="90" t="s">
        <v>2620</v>
      </c>
      <c r="P1727" s="90" t="s">
        <v>2620</v>
      </c>
      <c r="Q1727" s="9" t="s">
        <v>2540</v>
      </c>
      <c r="R1727" s="9">
        <v>84</v>
      </c>
      <c r="S1727" s="9">
        <v>0</v>
      </c>
      <c r="T1727" s="3"/>
      <c r="U1727" s="13"/>
      <c r="V1727" s="4"/>
    </row>
    <row r="1728" spans="1:22">
      <c r="A1728" s="8" t="s">
        <v>3928</v>
      </c>
      <c r="B1728" s="8" t="s">
        <v>297</v>
      </c>
      <c r="C1728" s="8" t="s">
        <v>7</v>
      </c>
      <c r="D1728" s="8" t="s">
        <v>1360</v>
      </c>
      <c r="E1728" s="8" t="s">
        <v>1400</v>
      </c>
      <c r="F1728" s="8" t="s">
        <v>1384</v>
      </c>
      <c r="G1728" s="8">
        <v>40.32</v>
      </c>
      <c r="H1728" s="8">
        <v>9.98</v>
      </c>
      <c r="I1728" s="8">
        <v>0.3327</v>
      </c>
      <c r="J1728" s="8">
        <v>0.53239999999999998</v>
      </c>
      <c r="K1728" s="8" t="s">
        <v>1412</v>
      </c>
      <c r="L1728" s="8">
        <v>741</v>
      </c>
      <c r="M1728" s="8" t="s">
        <v>1426</v>
      </c>
      <c r="N1728" s="8" t="str">
        <f t="shared" si="26"/>
        <v>Under Review</v>
      </c>
      <c r="O1728" s="89" t="s">
        <v>1733</v>
      </c>
      <c r="P1728" s="89" t="s">
        <v>1733</v>
      </c>
      <c r="Q1728" s="8"/>
      <c r="R1728" s="8">
        <v>120</v>
      </c>
      <c r="S1728" s="8">
        <v>36.69</v>
      </c>
      <c r="T1728" s="2"/>
      <c r="U1728" s="12"/>
      <c r="V1728" s="4"/>
    </row>
    <row r="1729" spans="1:22">
      <c r="A1729" s="9" t="s">
        <v>3929</v>
      </c>
      <c r="B1729" s="9" t="s">
        <v>429</v>
      </c>
      <c r="C1729" s="9" t="s">
        <v>7</v>
      </c>
      <c r="D1729" s="9" t="s">
        <v>23</v>
      </c>
      <c r="E1729" s="9" t="s">
        <v>1374</v>
      </c>
      <c r="F1729" s="9" t="s">
        <v>1384</v>
      </c>
      <c r="G1729" s="9">
        <v>99.91</v>
      </c>
      <c r="H1729" s="9">
        <v>16.03</v>
      </c>
      <c r="I1729" s="9">
        <v>0.8861</v>
      </c>
      <c r="J1729" s="9">
        <v>9.0663</v>
      </c>
      <c r="K1729" s="9" t="s">
        <v>1376</v>
      </c>
      <c r="L1729" s="9">
        <v>666</v>
      </c>
      <c r="M1729" s="9" t="s">
        <v>1426</v>
      </c>
      <c r="N1729" s="8" t="str">
        <f t="shared" si="26"/>
        <v>Under Review</v>
      </c>
      <c r="O1729" s="90" t="s">
        <v>3477</v>
      </c>
      <c r="P1729" s="90" t="s">
        <v>3477</v>
      </c>
      <c r="Q1729" s="9"/>
      <c r="R1729" s="9">
        <v>12</v>
      </c>
      <c r="S1729" s="9">
        <v>46.74</v>
      </c>
      <c r="T1729" s="3"/>
      <c r="U1729" s="13"/>
      <c r="V1729" s="4"/>
    </row>
    <row r="1730" spans="1:22">
      <c r="A1730" s="8" t="s">
        <v>3930</v>
      </c>
      <c r="B1730" s="8" t="s">
        <v>472</v>
      </c>
      <c r="C1730" s="8" t="s">
        <v>35</v>
      </c>
      <c r="D1730" s="8" t="s">
        <v>44</v>
      </c>
      <c r="E1730" s="8" t="s">
        <v>1374</v>
      </c>
      <c r="F1730" s="8" t="s">
        <v>1375</v>
      </c>
      <c r="G1730" s="8">
        <v>37.44</v>
      </c>
      <c r="H1730" s="8">
        <v>15.29</v>
      </c>
      <c r="I1730" s="8">
        <v>0.29959999999999998</v>
      </c>
      <c r="J1730" s="8">
        <v>3.3843999999999999</v>
      </c>
      <c r="K1730" s="8" t="s">
        <v>1385</v>
      </c>
      <c r="L1730" s="8">
        <v>844</v>
      </c>
      <c r="M1730" s="8" t="s">
        <v>1381</v>
      </c>
      <c r="N1730" s="8" t="str">
        <f t="shared" si="26"/>
        <v xml:space="preserve">Rejected </v>
      </c>
      <c r="O1730" s="89" t="s">
        <v>2905</v>
      </c>
      <c r="P1730" s="89" t="s">
        <v>2905</v>
      </c>
      <c r="Q1730" s="8"/>
      <c r="R1730" s="8">
        <v>12</v>
      </c>
      <c r="S1730" s="8">
        <v>0</v>
      </c>
      <c r="T1730" s="2"/>
      <c r="U1730" s="12"/>
      <c r="V1730" s="4"/>
    </row>
    <row r="1731" spans="1:22">
      <c r="A1731" s="9" t="s">
        <v>3931</v>
      </c>
      <c r="B1731" s="9" t="s">
        <v>642</v>
      </c>
      <c r="C1731" s="9" t="s">
        <v>32</v>
      </c>
      <c r="D1731" s="9" t="s">
        <v>23</v>
      </c>
      <c r="E1731" s="9" t="s">
        <v>1389</v>
      </c>
      <c r="F1731" s="9" t="s">
        <v>1384</v>
      </c>
      <c r="G1731" s="9">
        <v>14.46</v>
      </c>
      <c r="H1731" s="9">
        <v>9.89</v>
      </c>
      <c r="I1731" s="9">
        <v>0.12820000000000001</v>
      </c>
      <c r="J1731" s="9">
        <v>0.46579999999999999</v>
      </c>
      <c r="K1731" s="9" t="s">
        <v>1358</v>
      </c>
      <c r="L1731" s="9">
        <v>844</v>
      </c>
      <c r="M1731" s="9" t="s">
        <v>1426</v>
      </c>
      <c r="N1731" s="8" t="str">
        <f t="shared" ref="N1731:N1794" si="27">PROPER(M1731)</f>
        <v>Under Review</v>
      </c>
      <c r="O1731" s="90" t="s">
        <v>1922</v>
      </c>
      <c r="P1731" s="90" t="s">
        <v>1922</v>
      </c>
      <c r="Q1731" s="9"/>
      <c r="R1731" s="9">
        <v>36</v>
      </c>
      <c r="S1731" s="9">
        <v>3.4</v>
      </c>
      <c r="T1731" s="3"/>
      <c r="U1731" s="13"/>
      <c r="V1731" s="4"/>
    </row>
    <row r="1732" spans="1:22">
      <c r="A1732" s="8" t="s">
        <v>3932</v>
      </c>
      <c r="B1732" s="8" t="s">
        <v>729</v>
      </c>
      <c r="C1732" s="8" t="s">
        <v>16</v>
      </c>
      <c r="D1732" s="8" t="s">
        <v>1360</v>
      </c>
      <c r="E1732" s="8" t="s">
        <v>1400</v>
      </c>
      <c r="F1732" s="8" t="s">
        <v>1390</v>
      </c>
      <c r="G1732" s="8">
        <v>18.489999999999998</v>
      </c>
      <c r="H1732" s="8">
        <v>13.88</v>
      </c>
      <c r="I1732" s="8">
        <v>0.1207</v>
      </c>
      <c r="J1732" s="8">
        <v>0.50419999999999998</v>
      </c>
      <c r="K1732" s="8" t="s">
        <v>1395</v>
      </c>
      <c r="L1732" s="8">
        <v>592</v>
      </c>
      <c r="M1732" s="8" t="s">
        <v>1381</v>
      </c>
      <c r="N1732" s="8" t="str">
        <f t="shared" si="27"/>
        <v xml:space="preserve">Rejected </v>
      </c>
      <c r="O1732" s="89" t="s">
        <v>222</v>
      </c>
      <c r="P1732" s="89" t="s">
        <v>222</v>
      </c>
      <c r="Q1732" s="8"/>
      <c r="R1732" s="8">
        <v>48</v>
      </c>
      <c r="S1732" s="8">
        <v>14.81</v>
      </c>
      <c r="T1732" s="2"/>
      <c r="U1732" s="12"/>
      <c r="V1732" s="4"/>
    </row>
    <row r="1733" spans="1:22">
      <c r="A1733" s="9" t="s">
        <v>3933</v>
      </c>
      <c r="B1733" s="9" t="s">
        <v>155</v>
      </c>
      <c r="C1733" s="9" t="s">
        <v>7</v>
      </c>
      <c r="D1733" s="9" t="s">
        <v>23</v>
      </c>
      <c r="E1733" s="9" t="s">
        <v>1374</v>
      </c>
      <c r="F1733" s="9" t="s">
        <v>1390</v>
      </c>
      <c r="G1733" s="9">
        <v>31.91</v>
      </c>
      <c r="H1733" s="9">
        <v>10.26</v>
      </c>
      <c r="I1733" s="9">
        <v>0.58850000000000002</v>
      </c>
      <c r="J1733" s="9">
        <v>0.81330000000000002</v>
      </c>
      <c r="K1733" s="9" t="s">
        <v>1376</v>
      </c>
      <c r="L1733" s="9">
        <v>562</v>
      </c>
      <c r="M1733" s="9" t="s">
        <v>1396</v>
      </c>
      <c r="N1733" s="8" t="str">
        <f t="shared" si="27"/>
        <v>Approved</v>
      </c>
      <c r="O1733" s="90" t="s">
        <v>2278</v>
      </c>
      <c r="P1733" s="90" t="s">
        <v>2278</v>
      </c>
      <c r="Q1733" s="9" t="s">
        <v>2636</v>
      </c>
      <c r="R1733" s="9">
        <v>48</v>
      </c>
      <c r="S1733" s="9">
        <v>8.3699999999999992</v>
      </c>
      <c r="T1733" s="3"/>
      <c r="U1733" s="13"/>
      <c r="V1733" s="4"/>
    </row>
    <row r="1734" spans="1:22">
      <c r="A1734" s="8" t="s">
        <v>3934</v>
      </c>
      <c r="B1734" s="8" t="s">
        <v>260</v>
      </c>
      <c r="C1734" s="8" t="s">
        <v>38</v>
      </c>
      <c r="D1734" s="8" t="s">
        <v>23</v>
      </c>
      <c r="E1734" s="8" t="s">
        <v>1389</v>
      </c>
      <c r="F1734" s="8" t="s">
        <v>1390</v>
      </c>
      <c r="G1734" s="8">
        <v>28.81</v>
      </c>
      <c r="H1734" s="8">
        <v>15.93</v>
      </c>
      <c r="I1734" s="8">
        <v>0.1797</v>
      </c>
      <c r="J1734" s="8">
        <v>0.57110000000000005</v>
      </c>
      <c r="K1734" s="8" t="s">
        <v>1376</v>
      </c>
      <c r="L1734" s="8">
        <v>895</v>
      </c>
      <c r="M1734" s="8" t="s">
        <v>1403</v>
      </c>
      <c r="N1734" s="8" t="str">
        <f t="shared" si="27"/>
        <v>Approved</v>
      </c>
      <c r="O1734" s="89" t="s">
        <v>2276</v>
      </c>
      <c r="P1734" s="89" t="s">
        <v>2276</v>
      </c>
      <c r="Q1734" s="8" t="s">
        <v>1136</v>
      </c>
      <c r="R1734" s="8">
        <v>84</v>
      </c>
      <c r="S1734" s="8">
        <v>14.26</v>
      </c>
      <c r="T1734" s="2"/>
      <c r="U1734" s="12"/>
      <c r="V1734" s="4"/>
    </row>
    <row r="1735" spans="1:22">
      <c r="A1735" s="9" t="s">
        <v>3935</v>
      </c>
      <c r="B1735" s="9" t="s">
        <v>1146</v>
      </c>
      <c r="C1735" s="9" t="s">
        <v>28</v>
      </c>
      <c r="D1735" s="9" t="s">
        <v>10</v>
      </c>
      <c r="E1735" s="9" t="s">
        <v>1400</v>
      </c>
      <c r="F1735" s="9" t="s">
        <v>1375</v>
      </c>
      <c r="G1735" s="9">
        <v>57.57</v>
      </c>
      <c r="H1735" s="9">
        <v>7.68</v>
      </c>
      <c r="I1735" s="9">
        <v>1.1316999999999999</v>
      </c>
      <c r="J1735" s="9">
        <v>0.68879999999999997</v>
      </c>
      <c r="K1735" s="9" t="s">
        <v>1412</v>
      </c>
      <c r="L1735" s="9">
        <v>668</v>
      </c>
      <c r="M1735" s="9" t="s">
        <v>1426</v>
      </c>
      <c r="N1735" s="8" t="str">
        <f t="shared" si="27"/>
        <v>Under Review</v>
      </c>
      <c r="O1735" s="90" t="s">
        <v>3936</v>
      </c>
      <c r="P1735" s="90" t="s">
        <v>3936</v>
      </c>
      <c r="Q1735" s="9"/>
      <c r="R1735" s="9">
        <v>120</v>
      </c>
      <c r="S1735" s="9">
        <v>20.79</v>
      </c>
      <c r="T1735" s="3"/>
      <c r="U1735" s="13"/>
      <c r="V1735" s="4"/>
    </row>
    <row r="1736" spans="1:22">
      <c r="A1736" s="8" t="s">
        <v>3937</v>
      </c>
      <c r="B1736" s="8" t="s">
        <v>220</v>
      </c>
      <c r="C1736" s="8" t="s">
        <v>28</v>
      </c>
      <c r="D1736" s="8" t="s">
        <v>44</v>
      </c>
      <c r="E1736" s="8" t="s">
        <v>1374</v>
      </c>
      <c r="F1736" s="8" t="s">
        <v>1390</v>
      </c>
      <c r="G1736" s="8">
        <v>54.4</v>
      </c>
      <c r="H1736" s="8">
        <v>14.33</v>
      </c>
      <c r="I1736" s="8">
        <v>0.40039999999999998</v>
      </c>
      <c r="J1736" s="8">
        <v>1.2750999999999999</v>
      </c>
      <c r="K1736" s="8" t="s">
        <v>1385</v>
      </c>
      <c r="L1736" s="8">
        <v>797</v>
      </c>
      <c r="M1736" s="8" t="s">
        <v>1426</v>
      </c>
      <c r="N1736" s="8" t="str">
        <f t="shared" si="27"/>
        <v>Under Review</v>
      </c>
      <c r="O1736" s="89" t="s">
        <v>1433</v>
      </c>
      <c r="P1736" s="89" t="s">
        <v>1433</v>
      </c>
      <c r="Q1736" s="8"/>
      <c r="R1736" s="8">
        <v>60</v>
      </c>
      <c r="S1736" s="8">
        <v>0</v>
      </c>
      <c r="T1736" s="2"/>
      <c r="U1736" s="12"/>
      <c r="V1736" s="4"/>
    </row>
    <row r="1737" spans="1:22">
      <c r="A1737" s="9" t="s">
        <v>3938</v>
      </c>
      <c r="B1737" s="9" t="s">
        <v>712</v>
      </c>
      <c r="C1737" s="9" t="s">
        <v>20</v>
      </c>
      <c r="D1737" s="9" t="s">
        <v>23</v>
      </c>
      <c r="E1737" s="9" t="s">
        <v>1400</v>
      </c>
      <c r="F1737" s="9" t="s">
        <v>1390</v>
      </c>
      <c r="G1737" s="9">
        <v>53.4</v>
      </c>
      <c r="H1737" s="9">
        <v>10.39</v>
      </c>
      <c r="I1737" s="9">
        <v>1.0371999999999999</v>
      </c>
      <c r="J1737" s="9">
        <v>0.5292</v>
      </c>
      <c r="K1737" s="9" t="s">
        <v>1358</v>
      </c>
      <c r="L1737" s="9">
        <v>554</v>
      </c>
      <c r="M1737" s="9" t="s">
        <v>1386</v>
      </c>
      <c r="N1737" s="8" t="str">
        <f t="shared" si="27"/>
        <v>Rejected</v>
      </c>
      <c r="O1737" s="90" t="s">
        <v>2169</v>
      </c>
      <c r="P1737" s="90" t="s">
        <v>2169</v>
      </c>
      <c r="Q1737" s="9"/>
      <c r="R1737" s="9">
        <v>240</v>
      </c>
      <c r="S1737" s="9">
        <v>15.37</v>
      </c>
      <c r="T1737" s="3"/>
      <c r="U1737" s="13"/>
      <c r="V1737" s="4"/>
    </row>
    <row r="1738" spans="1:22">
      <c r="A1738" s="8" t="s">
        <v>3939</v>
      </c>
      <c r="B1738" s="8" t="s">
        <v>732</v>
      </c>
      <c r="C1738" s="8" t="s">
        <v>38</v>
      </c>
      <c r="D1738" s="8" t="s">
        <v>1360</v>
      </c>
      <c r="E1738" s="8" t="s">
        <v>1374</v>
      </c>
      <c r="F1738" s="8" t="s">
        <v>1384</v>
      </c>
      <c r="G1738" s="8">
        <v>8.9499999999999993</v>
      </c>
      <c r="H1738" s="8">
        <v>10.119999999999999</v>
      </c>
      <c r="I1738" s="8">
        <v>5.7500000000000002E-2</v>
      </c>
      <c r="J1738" s="8">
        <v>8.7099999999999997E-2</v>
      </c>
      <c r="K1738" s="8" t="s">
        <v>1412</v>
      </c>
      <c r="L1738" s="8">
        <v>579</v>
      </c>
      <c r="M1738" s="8" t="s">
        <v>1403</v>
      </c>
      <c r="N1738" s="8" t="str">
        <f t="shared" si="27"/>
        <v>Approved</v>
      </c>
      <c r="O1738" s="89" t="s">
        <v>1990</v>
      </c>
      <c r="P1738" s="89" t="s">
        <v>1990</v>
      </c>
      <c r="Q1738" s="8" t="s">
        <v>1526</v>
      </c>
      <c r="R1738" s="8">
        <v>240</v>
      </c>
      <c r="S1738" s="8">
        <v>6.96</v>
      </c>
      <c r="T1738" s="2"/>
      <c r="U1738" s="12"/>
      <c r="V1738" s="4"/>
    </row>
    <row r="1739" spans="1:22">
      <c r="A1739" s="9" t="s">
        <v>3940</v>
      </c>
      <c r="B1739" s="9" t="s">
        <v>1061</v>
      </c>
      <c r="C1739" s="9" t="s">
        <v>7</v>
      </c>
      <c r="D1739" s="9" t="s">
        <v>1360</v>
      </c>
      <c r="E1739" s="9" t="s">
        <v>1408</v>
      </c>
      <c r="F1739" s="9" t="s">
        <v>1384</v>
      </c>
      <c r="G1739" s="9">
        <v>40.22</v>
      </c>
      <c r="H1739" s="9">
        <v>17.53</v>
      </c>
      <c r="I1739" s="9">
        <v>0.59289999999999998</v>
      </c>
      <c r="J1739" s="9">
        <v>0.71260000000000001</v>
      </c>
      <c r="K1739" s="9" t="s">
        <v>1385</v>
      </c>
      <c r="L1739" s="9">
        <v>662</v>
      </c>
      <c r="M1739" s="9" t="s">
        <v>1377</v>
      </c>
      <c r="N1739" s="8" t="str">
        <f t="shared" si="27"/>
        <v>Approved</v>
      </c>
      <c r="O1739" s="90" t="s">
        <v>3941</v>
      </c>
      <c r="P1739" s="90" t="s">
        <v>3941</v>
      </c>
      <c r="Q1739" s="9" t="s">
        <v>797</v>
      </c>
      <c r="R1739" s="9">
        <v>120</v>
      </c>
      <c r="S1739" s="9">
        <v>0</v>
      </c>
      <c r="T1739" s="3"/>
      <c r="U1739" s="13"/>
      <c r="V1739" s="4"/>
    </row>
    <row r="1740" spans="1:22">
      <c r="A1740" s="8" t="s">
        <v>3942</v>
      </c>
      <c r="B1740" s="8" t="s">
        <v>738</v>
      </c>
      <c r="C1740" s="8" t="s">
        <v>12</v>
      </c>
      <c r="D1740" s="8" t="s">
        <v>31</v>
      </c>
      <c r="E1740" s="8" t="s">
        <v>1411</v>
      </c>
      <c r="F1740" s="8" t="s">
        <v>1390</v>
      </c>
      <c r="G1740" s="8">
        <v>68.180000000000007</v>
      </c>
      <c r="H1740" s="8">
        <v>9.07</v>
      </c>
      <c r="I1740" s="8">
        <v>0.93769999999999998</v>
      </c>
      <c r="J1740" s="8">
        <v>3.117</v>
      </c>
      <c r="K1740" s="8" t="s">
        <v>1385</v>
      </c>
      <c r="L1740" s="8">
        <v>565</v>
      </c>
      <c r="M1740" s="8" t="s">
        <v>1386</v>
      </c>
      <c r="N1740" s="8" t="str">
        <f t="shared" si="27"/>
        <v>Rejected</v>
      </c>
      <c r="O1740" s="89" t="s">
        <v>1956</v>
      </c>
      <c r="P1740" s="89" t="s">
        <v>1956</v>
      </c>
      <c r="Q1740" s="8"/>
      <c r="R1740" s="8">
        <v>24</v>
      </c>
      <c r="S1740" s="8">
        <v>0</v>
      </c>
      <c r="T1740" s="2"/>
      <c r="U1740" s="12"/>
      <c r="V1740" s="4"/>
    </row>
    <row r="1741" spans="1:22">
      <c r="A1741" s="9" t="s">
        <v>3943</v>
      </c>
      <c r="B1741" s="9" t="s">
        <v>1213</v>
      </c>
      <c r="C1741" s="9" t="s">
        <v>35</v>
      </c>
      <c r="D1741" s="9" t="s">
        <v>44</v>
      </c>
      <c r="E1741" s="9" t="s">
        <v>1389</v>
      </c>
      <c r="F1741" s="9" t="s">
        <v>1384</v>
      </c>
      <c r="G1741" s="9">
        <v>11.21</v>
      </c>
      <c r="H1741" s="9">
        <v>15.85</v>
      </c>
      <c r="I1741" s="9">
        <v>9.6699999999999994E-2</v>
      </c>
      <c r="J1741" s="9">
        <v>0.16350000000000001</v>
      </c>
      <c r="K1741" s="9" t="s">
        <v>1412</v>
      </c>
      <c r="L1741" s="9">
        <v>878</v>
      </c>
      <c r="M1741" s="9" t="s">
        <v>1386</v>
      </c>
      <c r="N1741" s="8" t="str">
        <f t="shared" si="27"/>
        <v>Rejected</v>
      </c>
      <c r="O1741" s="90" t="s">
        <v>1097</v>
      </c>
      <c r="P1741" s="90" t="s">
        <v>1097</v>
      </c>
      <c r="Q1741" s="9"/>
      <c r="R1741" s="9">
        <v>180</v>
      </c>
      <c r="S1741" s="9">
        <v>3.29</v>
      </c>
      <c r="T1741" s="3"/>
      <c r="U1741" s="13"/>
      <c r="V1741" s="4"/>
    </row>
    <row r="1742" spans="1:22">
      <c r="A1742" s="8" t="s">
        <v>3944</v>
      </c>
      <c r="B1742" s="8" t="s">
        <v>1288</v>
      </c>
      <c r="C1742" s="8" t="s">
        <v>41</v>
      </c>
      <c r="D1742" s="8" t="s">
        <v>31</v>
      </c>
      <c r="E1742" s="8" t="s">
        <v>1380</v>
      </c>
      <c r="F1742" s="8" t="s">
        <v>1384</v>
      </c>
      <c r="G1742" s="8">
        <v>56.08</v>
      </c>
      <c r="H1742" s="8">
        <v>16.170000000000002</v>
      </c>
      <c r="I1742" s="8">
        <v>0.52100000000000002</v>
      </c>
      <c r="J1742" s="8">
        <v>1.1193</v>
      </c>
      <c r="K1742" s="8" t="s">
        <v>1376</v>
      </c>
      <c r="L1742" s="8">
        <v>724</v>
      </c>
      <c r="M1742" s="8" t="s">
        <v>1381</v>
      </c>
      <c r="N1742" s="8" t="str">
        <f t="shared" si="27"/>
        <v xml:space="preserve">Rejected </v>
      </c>
      <c r="O1742" s="89" t="s">
        <v>622</v>
      </c>
      <c r="P1742" s="89" t="s">
        <v>622</v>
      </c>
      <c r="Q1742" s="8"/>
      <c r="R1742" s="8">
        <v>84</v>
      </c>
      <c r="S1742" s="8">
        <v>15.06</v>
      </c>
      <c r="T1742" s="2"/>
      <c r="U1742" s="12"/>
      <c r="V1742" s="4"/>
    </row>
    <row r="1743" spans="1:22">
      <c r="A1743" s="9" t="s">
        <v>3945</v>
      </c>
      <c r="B1743" s="9" t="s">
        <v>394</v>
      </c>
      <c r="C1743" s="9" t="s">
        <v>7</v>
      </c>
      <c r="D1743" s="9" t="s">
        <v>10</v>
      </c>
      <c r="E1743" s="9" t="s">
        <v>1389</v>
      </c>
      <c r="F1743" s="9" t="s">
        <v>1390</v>
      </c>
      <c r="G1743" s="9">
        <v>85.37</v>
      </c>
      <c r="H1743" s="9"/>
      <c r="I1743" s="9">
        <v>0.61439999999999995</v>
      </c>
      <c r="J1743" s="9"/>
      <c r="K1743" s="9" t="s">
        <v>1395</v>
      </c>
      <c r="L1743" s="9">
        <v>883</v>
      </c>
      <c r="M1743" s="9" t="s">
        <v>1377</v>
      </c>
      <c r="N1743" s="8" t="str">
        <f t="shared" si="27"/>
        <v>Approved</v>
      </c>
      <c r="O1743" s="90" t="s">
        <v>1651</v>
      </c>
      <c r="P1743" s="90" t="s">
        <v>1651</v>
      </c>
      <c r="Q1743" s="9" t="s">
        <v>2040</v>
      </c>
      <c r="R1743" s="9">
        <v>180</v>
      </c>
      <c r="S1743" s="9">
        <v>58.09</v>
      </c>
      <c r="T1743" s="3"/>
      <c r="U1743" s="13"/>
      <c r="V1743" s="4"/>
    </row>
    <row r="1744" spans="1:22">
      <c r="A1744" s="8" t="s">
        <v>3946</v>
      </c>
      <c r="B1744" s="8" t="s">
        <v>630</v>
      </c>
      <c r="C1744" s="8" t="s">
        <v>35</v>
      </c>
      <c r="D1744" s="8" t="s">
        <v>1360</v>
      </c>
      <c r="E1744" s="8" t="s">
        <v>1374</v>
      </c>
      <c r="F1744" s="8" t="s">
        <v>1390</v>
      </c>
      <c r="G1744" s="8">
        <v>82.86</v>
      </c>
      <c r="H1744" s="8">
        <v>15.53</v>
      </c>
      <c r="I1744" s="8">
        <v>0.76859999999999995</v>
      </c>
      <c r="J1744" s="8">
        <v>1.1236999999999999</v>
      </c>
      <c r="K1744" s="8" t="s">
        <v>1376</v>
      </c>
      <c r="L1744" s="8">
        <v>835</v>
      </c>
      <c r="M1744" s="8" t="s">
        <v>1426</v>
      </c>
      <c r="N1744" s="8" t="str">
        <f t="shared" si="27"/>
        <v>Under Review</v>
      </c>
      <c r="O1744" s="89" t="s">
        <v>1218</v>
      </c>
      <c r="P1744" s="89" t="s">
        <v>1218</v>
      </c>
      <c r="Q1744" s="8"/>
      <c r="R1744" s="8">
        <v>240</v>
      </c>
      <c r="S1744" s="8">
        <v>50.43</v>
      </c>
      <c r="T1744" s="2"/>
      <c r="U1744" s="12"/>
      <c r="V1744" s="4"/>
    </row>
    <row r="1745" spans="1:22">
      <c r="A1745" s="9" t="s">
        <v>3947</v>
      </c>
      <c r="B1745" s="9" t="s">
        <v>66</v>
      </c>
      <c r="C1745" s="9" t="s">
        <v>12</v>
      </c>
      <c r="D1745" s="9" t="s">
        <v>23</v>
      </c>
      <c r="E1745" s="9" t="s">
        <v>1380</v>
      </c>
      <c r="F1745" s="9" t="s">
        <v>1384</v>
      </c>
      <c r="G1745" s="9">
        <v>60.72</v>
      </c>
      <c r="H1745" s="9">
        <v>13.21</v>
      </c>
      <c r="I1745" s="9">
        <v>0.66459999999999997</v>
      </c>
      <c r="J1745" s="9">
        <v>5.4292999999999996</v>
      </c>
      <c r="K1745" s="9" t="s">
        <v>1376</v>
      </c>
      <c r="L1745" s="9">
        <v>835</v>
      </c>
      <c r="M1745" s="9" t="s">
        <v>1386</v>
      </c>
      <c r="N1745" s="8" t="str">
        <f t="shared" si="27"/>
        <v>Rejected</v>
      </c>
      <c r="O1745" s="90" t="s">
        <v>2719</v>
      </c>
      <c r="P1745" s="90" t="s">
        <v>2719</v>
      </c>
      <c r="Q1745" s="9"/>
      <c r="R1745" s="9">
        <v>12</v>
      </c>
      <c r="S1745" s="9">
        <v>27.41</v>
      </c>
      <c r="T1745" s="3"/>
      <c r="U1745" s="13"/>
      <c r="V1745" s="4"/>
    </row>
    <row r="1746" spans="1:22">
      <c r="A1746" s="8" t="s">
        <v>3948</v>
      </c>
      <c r="B1746" s="8" t="s">
        <v>1113</v>
      </c>
      <c r="C1746" s="8" t="s">
        <v>38</v>
      </c>
      <c r="D1746" s="8" t="s">
        <v>23</v>
      </c>
      <c r="E1746" s="8" t="s">
        <v>1374</v>
      </c>
      <c r="F1746" s="8" t="s">
        <v>1390</v>
      </c>
      <c r="G1746" s="8">
        <v>20.57</v>
      </c>
      <c r="H1746" s="8">
        <v>11.43</v>
      </c>
      <c r="I1746" s="8">
        <v>0.21490000000000001</v>
      </c>
      <c r="J1746" s="8">
        <v>0.45169999999999999</v>
      </c>
      <c r="K1746" s="8" t="s">
        <v>1385</v>
      </c>
      <c r="L1746" s="8">
        <v>686</v>
      </c>
      <c r="M1746" s="8" t="s">
        <v>1377</v>
      </c>
      <c r="N1746" s="8" t="str">
        <f t="shared" si="27"/>
        <v>Approved</v>
      </c>
      <c r="O1746" s="89" t="s">
        <v>3949</v>
      </c>
      <c r="P1746" s="89" t="s">
        <v>3949</v>
      </c>
      <c r="Q1746" s="8" t="s">
        <v>261</v>
      </c>
      <c r="R1746" s="8">
        <v>60</v>
      </c>
      <c r="S1746" s="8">
        <v>0</v>
      </c>
      <c r="T1746" s="2"/>
      <c r="U1746" s="12"/>
      <c r="V1746" s="4"/>
    </row>
    <row r="1747" spans="1:22">
      <c r="A1747" s="9" t="s">
        <v>3950</v>
      </c>
      <c r="B1747" s="9" t="s">
        <v>992</v>
      </c>
      <c r="C1747" s="9" t="s">
        <v>7</v>
      </c>
      <c r="D1747" s="9" t="s">
        <v>23</v>
      </c>
      <c r="E1747" s="9" t="s">
        <v>1389</v>
      </c>
      <c r="F1747" s="9" t="s">
        <v>1375</v>
      </c>
      <c r="G1747" s="9">
        <v>10.58</v>
      </c>
      <c r="H1747" s="9">
        <v>17.57</v>
      </c>
      <c r="I1747" s="9">
        <v>0.17530000000000001</v>
      </c>
      <c r="J1747" s="9">
        <v>0.21970000000000001</v>
      </c>
      <c r="K1747" s="9" t="s">
        <v>1358</v>
      </c>
      <c r="L1747" s="9">
        <v>719</v>
      </c>
      <c r="M1747" s="9" t="s">
        <v>1396</v>
      </c>
      <c r="N1747" s="8" t="str">
        <f t="shared" si="27"/>
        <v>Approved</v>
      </c>
      <c r="O1747" s="90" t="s">
        <v>3951</v>
      </c>
      <c r="P1747" s="90" t="s">
        <v>3951</v>
      </c>
      <c r="Q1747" s="9" t="s">
        <v>3952</v>
      </c>
      <c r="R1747" s="9">
        <v>84</v>
      </c>
      <c r="S1747" s="9">
        <v>4.21</v>
      </c>
      <c r="T1747" s="3"/>
      <c r="U1747" s="13"/>
      <c r="V1747" s="4"/>
    </row>
    <row r="1748" spans="1:22">
      <c r="A1748" s="8" t="s">
        <v>3953</v>
      </c>
      <c r="B1748" s="8" t="s">
        <v>472</v>
      </c>
      <c r="C1748" s="8" t="s">
        <v>32</v>
      </c>
      <c r="D1748" s="8" t="s">
        <v>44</v>
      </c>
      <c r="E1748" s="8" t="s">
        <v>1411</v>
      </c>
      <c r="F1748" s="8" t="s">
        <v>1375</v>
      </c>
      <c r="G1748" s="8">
        <v>26.24</v>
      </c>
      <c r="H1748" s="8">
        <v>9.85</v>
      </c>
      <c r="I1748" s="8">
        <v>0.50919999999999999</v>
      </c>
      <c r="J1748" s="8">
        <v>0.66359999999999997</v>
      </c>
      <c r="K1748" s="8" t="s">
        <v>1358</v>
      </c>
      <c r="L1748" s="8">
        <v>844</v>
      </c>
      <c r="M1748" s="8" t="s">
        <v>1377</v>
      </c>
      <c r="N1748" s="8" t="str">
        <f t="shared" si="27"/>
        <v>Approved</v>
      </c>
      <c r="O1748" s="89" t="s">
        <v>2456</v>
      </c>
      <c r="P1748" s="89" t="s">
        <v>2456</v>
      </c>
      <c r="Q1748" s="8" t="s">
        <v>2875</v>
      </c>
      <c r="R1748" s="8">
        <v>48</v>
      </c>
      <c r="S1748" s="8">
        <v>19.82</v>
      </c>
      <c r="T1748" s="2"/>
      <c r="U1748" s="12"/>
      <c r="V1748" s="4"/>
    </row>
    <row r="1749" spans="1:22">
      <c r="A1749" s="9" t="s">
        <v>3954</v>
      </c>
      <c r="B1749" s="9" t="s">
        <v>268</v>
      </c>
      <c r="C1749" s="9" t="s">
        <v>38</v>
      </c>
      <c r="D1749" s="9" t="s">
        <v>23</v>
      </c>
      <c r="E1749" s="9" t="s">
        <v>1380</v>
      </c>
      <c r="F1749" s="9" t="s">
        <v>1390</v>
      </c>
      <c r="G1749" s="9">
        <v>33.840000000000003</v>
      </c>
      <c r="H1749" s="9">
        <v>17.600000000000001</v>
      </c>
      <c r="I1749" s="9">
        <v>0.21379999999999999</v>
      </c>
      <c r="J1749" s="9">
        <v>0.98699999999999999</v>
      </c>
      <c r="K1749" s="9" t="s">
        <v>1376</v>
      </c>
      <c r="L1749" s="9">
        <v>827</v>
      </c>
      <c r="M1749" s="9" t="s">
        <v>1426</v>
      </c>
      <c r="N1749" s="8" t="str">
        <f t="shared" si="27"/>
        <v>Under Review</v>
      </c>
      <c r="O1749" s="90" t="s">
        <v>3955</v>
      </c>
      <c r="P1749" s="90" t="s">
        <v>3955</v>
      </c>
      <c r="Q1749" s="9"/>
      <c r="R1749" s="9">
        <v>48</v>
      </c>
      <c r="S1749" s="9">
        <v>16.11</v>
      </c>
      <c r="T1749" s="3"/>
      <c r="U1749" s="13"/>
      <c r="V1749" s="4"/>
    </row>
    <row r="1750" spans="1:22">
      <c r="A1750" s="8" t="s">
        <v>3956</v>
      </c>
      <c r="B1750" s="8" t="s">
        <v>828</v>
      </c>
      <c r="C1750" s="8" t="s">
        <v>38</v>
      </c>
      <c r="D1750" s="8" t="s">
        <v>1360</v>
      </c>
      <c r="E1750" s="8" t="s">
        <v>1400</v>
      </c>
      <c r="F1750" s="8" t="s">
        <v>1375</v>
      </c>
      <c r="G1750" s="8">
        <v>25.31</v>
      </c>
      <c r="H1750" s="8">
        <v>7.98</v>
      </c>
      <c r="I1750" s="8">
        <v>0.43759999999999999</v>
      </c>
      <c r="J1750" s="8">
        <v>0.2114</v>
      </c>
      <c r="K1750" s="8" t="s">
        <v>1412</v>
      </c>
      <c r="L1750" s="8">
        <v>793</v>
      </c>
      <c r="M1750" s="8" t="s">
        <v>1403</v>
      </c>
      <c r="N1750" s="8" t="str">
        <f t="shared" si="27"/>
        <v>Approved</v>
      </c>
      <c r="O1750" s="89" t="s">
        <v>2121</v>
      </c>
      <c r="P1750" s="89" t="s">
        <v>2121</v>
      </c>
      <c r="Q1750" s="8" t="s">
        <v>2173</v>
      </c>
      <c r="R1750" s="8">
        <v>240</v>
      </c>
      <c r="S1750" s="8">
        <v>3.4</v>
      </c>
      <c r="T1750" s="2"/>
      <c r="U1750" s="12"/>
      <c r="V1750" s="4"/>
    </row>
    <row r="1751" spans="1:22">
      <c r="A1751" s="9" t="s">
        <v>3957</v>
      </c>
      <c r="B1751" s="9" t="s">
        <v>297</v>
      </c>
      <c r="C1751" s="9" t="s">
        <v>20</v>
      </c>
      <c r="D1751" s="9" t="s">
        <v>10</v>
      </c>
      <c r="E1751" s="9" t="s">
        <v>1411</v>
      </c>
      <c r="F1751" s="9" t="s">
        <v>1390</v>
      </c>
      <c r="G1751" s="9">
        <v>64.849999999999994</v>
      </c>
      <c r="H1751" s="9">
        <v>11.79</v>
      </c>
      <c r="I1751" s="9">
        <v>0.70679999999999998</v>
      </c>
      <c r="J1751" s="9">
        <v>2.1474000000000002</v>
      </c>
      <c r="K1751" s="9" t="s">
        <v>1412</v>
      </c>
      <c r="L1751" s="9">
        <v>741</v>
      </c>
      <c r="M1751" s="9" t="s">
        <v>1386</v>
      </c>
      <c r="N1751" s="8" t="str">
        <f t="shared" si="27"/>
        <v>Rejected</v>
      </c>
      <c r="O1751" s="90" t="s">
        <v>3596</v>
      </c>
      <c r="P1751" s="90" t="s">
        <v>3596</v>
      </c>
      <c r="Q1751" s="9"/>
      <c r="R1751" s="9">
        <v>36</v>
      </c>
      <c r="S1751" s="9">
        <v>49.18</v>
      </c>
      <c r="T1751" s="3"/>
      <c r="U1751" s="13"/>
      <c r="V1751" s="4"/>
    </row>
    <row r="1752" spans="1:22">
      <c r="A1752" s="8" t="s">
        <v>3958</v>
      </c>
      <c r="B1752" s="8" t="s">
        <v>650</v>
      </c>
      <c r="C1752" s="8" t="s">
        <v>41</v>
      </c>
      <c r="D1752" s="8" t="s">
        <v>31</v>
      </c>
      <c r="E1752" s="8" t="s">
        <v>1389</v>
      </c>
      <c r="F1752" s="8" t="s">
        <v>1384</v>
      </c>
      <c r="G1752" s="8">
        <v>19.48</v>
      </c>
      <c r="H1752" s="8">
        <v>11.41</v>
      </c>
      <c r="I1752" s="8">
        <v>0.10680000000000001</v>
      </c>
      <c r="J1752" s="8">
        <v>0.50739999999999996</v>
      </c>
      <c r="K1752" s="8" t="s">
        <v>1358</v>
      </c>
      <c r="L1752" s="8">
        <v>828</v>
      </c>
      <c r="M1752" s="8" t="s">
        <v>1377</v>
      </c>
      <c r="N1752" s="8" t="str">
        <f t="shared" si="27"/>
        <v>Approved</v>
      </c>
      <c r="O1752" s="89" t="s">
        <v>1590</v>
      </c>
      <c r="P1752" s="89" t="s">
        <v>1590</v>
      </c>
      <c r="Q1752" s="8" t="s">
        <v>2732</v>
      </c>
      <c r="R1752" s="8">
        <v>48</v>
      </c>
      <c r="S1752" s="8">
        <v>10.58</v>
      </c>
      <c r="T1752" s="2"/>
      <c r="U1752" s="12"/>
      <c r="V1752" s="4"/>
    </row>
    <row r="1753" spans="1:22">
      <c r="A1753" s="9" t="s">
        <v>3959</v>
      </c>
      <c r="B1753" s="9" t="s">
        <v>524</v>
      </c>
      <c r="C1753" s="9" t="s">
        <v>32</v>
      </c>
      <c r="D1753" s="9" t="s">
        <v>23</v>
      </c>
      <c r="E1753" s="9" t="s">
        <v>1408</v>
      </c>
      <c r="F1753" s="9" t="s">
        <v>1375</v>
      </c>
      <c r="G1753" s="9">
        <v>43.29</v>
      </c>
      <c r="H1753" s="9">
        <v>13.96</v>
      </c>
      <c r="I1753" s="9">
        <v>0.2545</v>
      </c>
      <c r="J1753" s="9">
        <v>0.57530000000000003</v>
      </c>
      <c r="K1753" s="9" t="s">
        <v>1376</v>
      </c>
      <c r="L1753" s="9">
        <v>656</v>
      </c>
      <c r="M1753" s="9" t="s">
        <v>1426</v>
      </c>
      <c r="N1753" s="8" t="str">
        <f t="shared" si="27"/>
        <v>Under Review</v>
      </c>
      <c r="O1753" s="90" t="s">
        <v>3960</v>
      </c>
      <c r="P1753" s="90" t="s">
        <v>3960</v>
      </c>
      <c r="Q1753" s="9"/>
      <c r="R1753" s="9">
        <v>180</v>
      </c>
      <c r="S1753" s="9">
        <v>14.49</v>
      </c>
      <c r="T1753" s="3"/>
      <c r="U1753" s="13"/>
      <c r="V1753" s="4"/>
    </row>
    <row r="1754" spans="1:22">
      <c r="A1754" s="8" t="s">
        <v>3961</v>
      </c>
      <c r="B1754" s="8" t="s">
        <v>257</v>
      </c>
      <c r="C1754" s="8" t="s">
        <v>12</v>
      </c>
      <c r="D1754" s="8" t="s">
        <v>44</v>
      </c>
      <c r="E1754" s="8" t="s">
        <v>1380</v>
      </c>
      <c r="F1754" s="8" t="s">
        <v>1384</v>
      </c>
      <c r="G1754" s="8">
        <v>18.559999999999999</v>
      </c>
      <c r="H1754" s="8">
        <v>7.99</v>
      </c>
      <c r="I1754" s="8">
        <v>0.3029</v>
      </c>
      <c r="J1754" s="8">
        <v>0.22509999999999999</v>
      </c>
      <c r="K1754" s="8" t="s">
        <v>1412</v>
      </c>
      <c r="L1754" s="8">
        <v>806</v>
      </c>
      <c r="M1754" s="8" t="s">
        <v>1426</v>
      </c>
      <c r="N1754" s="8" t="str">
        <f t="shared" si="27"/>
        <v>Under Review</v>
      </c>
      <c r="O1754" s="89" t="s">
        <v>957</v>
      </c>
      <c r="P1754" s="89" t="s">
        <v>957</v>
      </c>
      <c r="Q1754" s="8"/>
      <c r="R1754" s="8">
        <v>120</v>
      </c>
      <c r="S1754" s="8">
        <v>13.06</v>
      </c>
      <c r="T1754" s="2"/>
      <c r="U1754" s="12"/>
      <c r="V1754" s="4"/>
    </row>
    <row r="1755" spans="1:22">
      <c r="A1755" s="9" t="s">
        <v>3962</v>
      </c>
      <c r="B1755" s="9" t="s">
        <v>953</v>
      </c>
      <c r="C1755" s="9" t="s">
        <v>41</v>
      </c>
      <c r="D1755" s="9" t="s">
        <v>10</v>
      </c>
      <c r="E1755" s="9" t="s">
        <v>1380</v>
      </c>
      <c r="F1755" s="9" t="s">
        <v>1375</v>
      </c>
      <c r="G1755" s="9">
        <v>13.14</v>
      </c>
      <c r="H1755" s="9">
        <v>9.94</v>
      </c>
      <c r="I1755" s="9">
        <v>0.1084</v>
      </c>
      <c r="J1755" s="9">
        <v>0.42359999999999998</v>
      </c>
      <c r="K1755" s="9" t="s">
        <v>1358</v>
      </c>
      <c r="L1755" s="9">
        <v>632</v>
      </c>
      <c r="M1755" s="9" t="s">
        <v>1377</v>
      </c>
      <c r="N1755" s="8" t="str">
        <f t="shared" si="27"/>
        <v>Approved</v>
      </c>
      <c r="O1755" s="90" t="s">
        <v>2922</v>
      </c>
      <c r="P1755" s="90" t="s">
        <v>2922</v>
      </c>
      <c r="Q1755" s="9" t="s">
        <v>2255</v>
      </c>
      <c r="R1755" s="9">
        <v>36</v>
      </c>
      <c r="S1755" s="9">
        <v>2.44</v>
      </c>
      <c r="T1755" s="3"/>
      <c r="U1755" s="13"/>
      <c r="V1755" s="4"/>
    </row>
    <row r="1756" spans="1:22">
      <c r="A1756" s="8" t="s">
        <v>3963</v>
      </c>
      <c r="B1756" s="8" t="s">
        <v>1083</v>
      </c>
      <c r="C1756" s="8" t="s">
        <v>7</v>
      </c>
      <c r="D1756" s="8" t="s">
        <v>10</v>
      </c>
      <c r="E1756" s="8" t="s">
        <v>1389</v>
      </c>
      <c r="F1756" s="8" t="s">
        <v>1390</v>
      </c>
      <c r="G1756" s="8">
        <v>34.53</v>
      </c>
      <c r="H1756" s="8">
        <v>9.6199999999999992</v>
      </c>
      <c r="I1756" s="8">
        <v>0.44130000000000003</v>
      </c>
      <c r="J1756" s="8">
        <v>1.5872999999999999</v>
      </c>
      <c r="K1756" s="8" t="s">
        <v>1385</v>
      </c>
      <c r="L1756" s="8">
        <v>882</v>
      </c>
      <c r="M1756" s="8" t="s">
        <v>1396</v>
      </c>
      <c r="N1756" s="8" t="str">
        <f t="shared" si="27"/>
        <v>Approved</v>
      </c>
      <c r="O1756" s="89" t="s">
        <v>416</v>
      </c>
      <c r="P1756" s="89" t="s">
        <v>416</v>
      </c>
      <c r="Q1756" s="8" t="s">
        <v>771</v>
      </c>
      <c r="R1756" s="8">
        <v>24</v>
      </c>
      <c r="S1756" s="8">
        <v>0</v>
      </c>
      <c r="T1756" s="2"/>
      <c r="U1756" s="12"/>
      <c r="V1756" s="4"/>
    </row>
    <row r="1757" spans="1:22">
      <c r="A1757" s="9" t="s">
        <v>3964</v>
      </c>
      <c r="B1757" s="9" t="s">
        <v>729</v>
      </c>
      <c r="C1757" s="9" t="s">
        <v>12</v>
      </c>
      <c r="D1757" s="9" t="s">
        <v>23</v>
      </c>
      <c r="E1757" s="9" t="s">
        <v>1380</v>
      </c>
      <c r="F1757" s="9" t="s">
        <v>1375</v>
      </c>
      <c r="G1757" s="9">
        <v>56.33</v>
      </c>
      <c r="H1757" s="9">
        <v>17.559999999999999</v>
      </c>
      <c r="I1757" s="9">
        <v>0.9647</v>
      </c>
      <c r="J1757" s="9">
        <v>1.417</v>
      </c>
      <c r="K1757" s="9" t="s">
        <v>1358</v>
      </c>
      <c r="L1757" s="9">
        <v>592</v>
      </c>
      <c r="M1757" s="9" t="s">
        <v>1403</v>
      </c>
      <c r="N1757" s="8" t="str">
        <f t="shared" si="27"/>
        <v>Approved</v>
      </c>
      <c r="O1757" s="90" t="s">
        <v>2414</v>
      </c>
      <c r="P1757" s="90" t="s">
        <v>2414</v>
      </c>
      <c r="Q1757" s="9" t="s">
        <v>1594</v>
      </c>
      <c r="R1757" s="9">
        <v>60</v>
      </c>
      <c r="S1757" s="9">
        <v>49.36</v>
      </c>
      <c r="T1757" s="3"/>
      <c r="U1757" s="13"/>
      <c r="V1757" s="4"/>
    </row>
    <row r="1758" spans="1:22">
      <c r="A1758" s="8" t="s">
        <v>3965</v>
      </c>
      <c r="B1758" s="8" t="s">
        <v>126</v>
      </c>
      <c r="C1758" s="8" t="s">
        <v>28</v>
      </c>
      <c r="D1758" s="8" t="s">
        <v>31</v>
      </c>
      <c r="E1758" s="8" t="s">
        <v>1380</v>
      </c>
      <c r="F1758" s="8" t="s">
        <v>1390</v>
      </c>
      <c r="G1758" s="8">
        <v>10.39</v>
      </c>
      <c r="H1758" s="8">
        <v>16.420000000000002</v>
      </c>
      <c r="I1758" s="8">
        <v>8.6599999999999996E-2</v>
      </c>
      <c r="J1758" s="8">
        <v>0.17680000000000001</v>
      </c>
      <c r="K1758" s="8" t="s">
        <v>1358</v>
      </c>
      <c r="L1758" s="8">
        <v>886</v>
      </c>
      <c r="M1758" s="8" t="s">
        <v>1377</v>
      </c>
      <c r="N1758" s="8" t="str">
        <f t="shared" si="27"/>
        <v>Approved</v>
      </c>
      <c r="O1758" s="89" t="s">
        <v>319</v>
      </c>
      <c r="P1758" s="89" t="s">
        <v>319</v>
      </c>
      <c r="Q1758" s="8" t="s">
        <v>3966</v>
      </c>
      <c r="R1758" s="8">
        <v>120</v>
      </c>
      <c r="S1758" s="8">
        <v>4.8600000000000003</v>
      </c>
      <c r="T1758" s="2"/>
      <c r="U1758" s="12"/>
      <c r="V1758" s="4"/>
    </row>
    <row r="1759" spans="1:22">
      <c r="A1759" s="9" t="s">
        <v>3967</v>
      </c>
      <c r="B1759" s="9" t="s">
        <v>71</v>
      </c>
      <c r="C1759" s="9" t="s">
        <v>38</v>
      </c>
      <c r="D1759" s="9" t="s">
        <v>10</v>
      </c>
      <c r="E1759" s="9" t="s">
        <v>1374</v>
      </c>
      <c r="F1759" s="9" t="s">
        <v>1375</v>
      </c>
      <c r="G1759" s="9">
        <v>61.42</v>
      </c>
      <c r="H1759" s="9">
        <v>16.86</v>
      </c>
      <c r="I1759" s="9">
        <v>0.95860000000000001</v>
      </c>
      <c r="J1759" s="9">
        <v>0.89439999999999997</v>
      </c>
      <c r="K1759" s="9" t="s">
        <v>1412</v>
      </c>
      <c r="L1759" s="9">
        <v>711</v>
      </c>
      <c r="M1759" s="9" t="s">
        <v>1396</v>
      </c>
      <c r="N1759" s="8" t="str">
        <f t="shared" si="27"/>
        <v>Approved</v>
      </c>
      <c r="O1759" s="90" t="s">
        <v>3041</v>
      </c>
      <c r="P1759" s="90" t="s">
        <v>3041</v>
      </c>
      <c r="Q1759" s="9" t="s">
        <v>1206</v>
      </c>
      <c r="R1759" s="9">
        <v>240</v>
      </c>
      <c r="S1759" s="9">
        <v>53.74</v>
      </c>
      <c r="T1759" s="3"/>
      <c r="U1759" s="13"/>
      <c r="V1759" s="4"/>
    </row>
    <row r="1760" spans="1:22">
      <c r="A1760" s="8" t="s">
        <v>3968</v>
      </c>
      <c r="B1760" s="8" t="s">
        <v>303</v>
      </c>
      <c r="C1760" s="8" t="s">
        <v>41</v>
      </c>
      <c r="D1760" s="8" t="s">
        <v>1360</v>
      </c>
      <c r="E1760" s="8" t="s">
        <v>1389</v>
      </c>
      <c r="F1760" s="8" t="s">
        <v>1384</v>
      </c>
      <c r="G1760" s="8">
        <v>8.35</v>
      </c>
      <c r="H1760" s="8">
        <v>13.84</v>
      </c>
      <c r="I1760" s="8">
        <v>6.2199999999999998E-2</v>
      </c>
      <c r="J1760" s="8">
        <v>0.28470000000000001</v>
      </c>
      <c r="K1760" s="8" t="s">
        <v>1385</v>
      </c>
      <c r="L1760" s="8">
        <v>726</v>
      </c>
      <c r="M1760" s="8" t="s">
        <v>1403</v>
      </c>
      <c r="N1760" s="8" t="str">
        <f t="shared" si="27"/>
        <v>Approved</v>
      </c>
      <c r="O1760" s="89" t="s">
        <v>3343</v>
      </c>
      <c r="P1760" s="89" t="s">
        <v>3343</v>
      </c>
      <c r="Q1760" s="8" t="s">
        <v>885</v>
      </c>
      <c r="R1760" s="8">
        <v>36</v>
      </c>
      <c r="S1760" s="8">
        <v>0</v>
      </c>
      <c r="T1760" s="2"/>
      <c r="U1760" s="12"/>
      <c r="V1760" s="4"/>
    </row>
    <row r="1761" spans="1:22">
      <c r="A1761" s="9" t="s">
        <v>3969</v>
      </c>
      <c r="B1761" s="9" t="s">
        <v>1180</v>
      </c>
      <c r="C1761" s="9" t="s">
        <v>20</v>
      </c>
      <c r="D1761" s="9" t="s">
        <v>44</v>
      </c>
      <c r="E1761" s="9" t="s">
        <v>1374</v>
      </c>
      <c r="F1761" s="9" t="s">
        <v>1384</v>
      </c>
      <c r="G1761" s="9"/>
      <c r="H1761" s="9">
        <v>11.5</v>
      </c>
      <c r="I1761" s="9">
        <v>1.2485999999999999</v>
      </c>
      <c r="J1761" s="9">
        <v>1.3164</v>
      </c>
      <c r="K1761" s="9" t="s">
        <v>1395</v>
      </c>
      <c r="L1761" s="9">
        <v>629</v>
      </c>
      <c r="M1761" s="9" t="s">
        <v>1381</v>
      </c>
      <c r="N1761" s="8" t="str">
        <f t="shared" si="27"/>
        <v xml:space="preserve">Rejected </v>
      </c>
      <c r="O1761" s="90" t="s">
        <v>2658</v>
      </c>
      <c r="P1761" s="90" t="s">
        <v>2658</v>
      </c>
      <c r="Q1761" s="9"/>
      <c r="R1761" s="9">
        <v>120</v>
      </c>
      <c r="S1761" s="9">
        <v>29.65</v>
      </c>
      <c r="T1761" s="3"/>
      <c r="U1761" s="13"/>
      <c r="V1761" s="4"/>
    </row>
    <row r="1762" spans="1:22">
      <c r="A1762" s="8" t="s">
        <v>3970</v>
      </c>
      <c r="B1762" s="8" t="s">
        <v>178</v>
      </c>
      <c r="C1762" s="8" t="s">
        <v>16</v>
      </c>
      <c r="D1762" s="8" t="s">
        <v>44</v>
      </c>
      <c r="E1762" s="8" t="s">
        <v>1374</v>
      </c>
      <c r="F1762" s="8" t="s">
        <v>1384</v>
      </c>
      <c r="G1762" s="8">
        <v>72.36</v>
      </c>
      <c r="H1762" s="8">
        <v>17.59</v>
      </c>
      <c r="I1762" s="8">
        <v>1.4414</v>
      </c>
      <c r="J1762" s="8">
        <v>1.5035000000000001</v>
      </c>
      <c r="K1762" s="8" t="s">
        <v>1385</v>
      </c>
      <c r="L1762" s="8">
        <v>573</v>
      </c>
      <c r="M1762" s="8" t="s">
        <v>1377</v>
      </c>
      <c r="N1762" s="8" t="str">
        <f t="shared" si="27"/>
        <v>Approved</v>
      </c>
      <c r="O1762" s="89" t="s">
        <v>3971</v>
      </c>
      <c r="P1762" s="89" t="s">
        <v>3971</v>
      </c>
      <c r="Q1762" s="8" t="s">
        <v>2447</v>
      </c>
      <c r="R1762" s="8">
        <v>84</v>
      </c>
      <c r="S1762" s="8">
        <v>0</v>
      </c>
      <c r="T1762" s="2"/>
      <c r="U1762" s="12"/>
      <c r="V1762" s="4"/>
    </row>
    <row r="1763" spans="1:22">
      <c r="A1763" s="9" t="s">
        <v>3972</v>
      </c>
      <c r="B1763" s="9" t="s">
        <v>251</v>
      </c>
      <c r="C1763" s="9" t="s">
        <v>38</v>
      </c>
      <c r="D1763" s="9" t="s">
        <v>44</v>
      </c>
      <c r="E1763" s="9" t="s">
        <v>1380</v>
      </c>
      <c r="F1763" s="9" t="s">
        <v>1390</v>
      </c>
      <c r="G1763" s="9">
        <v>7.28</v>
      </c>
      <c r="H1763" s="9">
        <v>8.84</v>
      </c>
      <c r="I1763" s="9">
        <v>0.11609999999999999</v>
      </c>
      <c r="J1763" s="9">
        <v>0.18060000000000001</v>
      </c>
      <c r="K1763" s="9" t="s">
        <v>1358</v>
      </c>
      <c r="L1763" s="9">
        <v>782</v>
      </c>
      <c r="M1763" s="9" t="s">
        <v>1403</v>
      </c>
      <c r="N1763" s="8" t="str">
        <f t="shared" si="27"/>
        <v>Approved</v>
      </c>
      <c r="O1763" s="90" t="s">
        <v>3973</v>
      </c>
      <c r="P1763" s="90" t="s">
        <v>3973</v>
      </c>
      <c r="Q1763" s="9" t="s">
        <v>1856</v>
      </c>
      <c r="R1763" s="9">
        <v>48</v>
      </c>
      <c r="S1763" s="9">
        <v>1.0900000000000001</v>
      </c>
      <c r="T1763" s="3"/>
      <c r="U1763" s="13"/>
      <c r="V1763" s="4"/>
    </row>
    <row r="1764" spans="1:22">
      <c r="A1764" s="8" t="s">
        <v>3974</v>
      </c>
      <c r="B1764" s="8" t="s">
        <v>1077</v>
      </c>
      <c r="C1764" s="8" t="s">
        <v>38</v>
      </c>
      <c r="D1764" s="8" t="s">
        <v>44</v>
      </c>
      <c r="E1764" s="8" t="s">
        <v>1411</v>
      </c>
      <c r="F1764" s="8" t="s">
        <v>1390</v>
      </c>
      <c r="G1764" s="8">
        <v>91.61</v>
      </c>
      <c r="H1764" s="8">
        <v>16.170000000000002</v>
      </c>
      <c r="I1764" s="8">
        <v>0.76200000000000001</v>
      </c>
      <c r="J1764" s="8">
        <v>2.2361</v>
      </c>
      <c r="K1764" s="8" t="s">
        <v>1412</v>
      </c>
      <c r="L1764" s="8">
        <v>837</v>
      </c>
      <c r="M1764" s="8" t="s">
        <v>1403</v>
      </c>
      <c r="N1764" s="8" t="str">
        <f t="shared" si="27"/>
        <v>Approved</v>
      </c>
      <c r="O1764" s="89" t="s">
        <v>3336</v>
      </c>
      <c r="P1764" s="89" t="s">
        <v>3336</v>
      </c>
      <c r="Q1764" s="8" t="s">
        <v>2941</v>
      </c>
      <c r="R1764" s="8">
        <v>60</v>
      </c>
      <c r="S1764" s="8">
        <v>60.41</v>
      </c>
      <c r="T1764" s="2"/>
      <c r="U1764" s="12"/>
      <c r="V1764" s="4"/>
    </row>
    <row r="1765" spans="1:22">
      <c r="A1765" s="9" t="s">
        <v>3975</v>
      </c>
      <c r="B1765" s="9" t="s">
        <v>1203</v>
      </c>
      <c r="C1765" s="9" t="s">
        <v>12</v>
      </c>
      <c r="D1765" s="9" t="s">
        <v>10</v>
      </c>
      <c r="E1765" s="9" t="s">
        <v>1411</v>
      </c>
      <c r="F1765" s="9" t="s">
        <v>1390</v>
      </c>
      <c r="G1765" s="9">
        <v>39.299999999999997</v>
      </c>
      <c r="H1765" s="9">
        <v>15.89</v>
      </c>
      <c r="I1765" s="9">
        <v>0.7036</v>
      </c>
      <c r="J1765" s="9">
        <v>3.5636999999999999</v>
      </c>
      <c r="K1765" s="9" t="s">
        <v>1412</v>
      </c>
      <c r="L1765" s="9">
        <v>624</v>
      </c>
      <c r="M1765" s="9" t="s">
        <v>1426</v>
      </c>
      <c r="N1765" s="8" t="str">
        <f t="shared" si="27"/>
        <v>Under Review</v>
      </c>
      <c r="O1765" s="90" t="s">
        <v>1662</v>
      </c>
      <c r="P1765" s="90" t="s">
        <v>1662</v>
      </c>
      <c r="Q1765" s="9"/>
      <c r="R1765" s="9">
        <v>12</v>
      </c>
      <c r="S1765" s="9">
        <v>15.41</v>
      </c>
      <c r="T1765" s="3"/>
      <c r="U1765" s="13"/>
      <c r="V1765" s="4"/>
    </row>
    <row r="1766" spans="1:22">
      <c r="A1766" s="8" t="s">
        <v>3976</v>
      </c>
      <c r="B1766" s="8" t="s">
        <v>149</v>
      </c>
      <c r="C1766" s="8" t="s">
        <v>20</v>
      </c>
      <c r="D1766" s="8" t="s">
        <v>44</v>
      </c>
      <c r="E1766" s="8" t="s">
        <v>1380</v>
      </c>
      <c r="F1766" s="8" t="s">
        <v>1390</v>
      </c>
      <c r="G1766" s="8">
        <v>13.12</v>
      </c>
      <c r="H1766" s="8">
        <v>16.04</v>
      </c>
      <c r="I1766" s="8">
        <v>0.25090000000000001</v>
      </c>
      <c r="J1766" s="8">
        <v>0.18290000000000001</v>
      </c>
      <c r="K1766" s="8" t="s">
        <v>1385</v>
      </c>
      <c r="L1766" s="8">
        <v>629</v>
      </c>
      <c r="M1766" s="8" t="s">
        <v>1426</v>
      </c>
      <c r="N1766" s="8" t="str">
        <f t="shared" si="27"/>
        <v>Under Review</v>
      </c>
      <c r="O1766" s="89" t="s">
        <v>236</v>
      </c>
      <c r="P1766" s="89" t="s">
        <v>236</v>
      </c>
      <c r="Q1766" s="8"/>
      <c r="R1766" s="8">
        <v>240</v>
      </c>
      <c r="S1766" s="8">
        <v>0</v>
      </c>
      <c r="T1766" s="2"/>
      <c r="U1766" s="12"/>
      <c r="V1766" s="4"/>
    </row>
    <row r="1767" spans="1:22">
      <c r="A1767" s="9" t="s">
        <v>3977</v>
      </c>
      <c r="B1767" s="9" t="s">
        <v>1194</v>
      </c>
      <c r="C1767" s="9" t="s">
        <v>7</v>
      </c>
      <c r="D1767" s="9" t="s">
        <v>23</v>
      </c>
      <c r="E1767" s="9" t="s">
        <v>1374</v>
      </c>
      <c r="F1767" s="9" t="s">
        <v>1384</v>
      </c>
      <c r="G1767" s="9">
        <v>69.489999999999995</v>
      </c>
      <c r="H1767" s="9">
        <v>8.6199999999999992</v>
      </c>
      <c r="I1767" s="9">
        <v>0.38719999999999999</v>
      </c>
      <c r="J1767" s="9">
        <v>0.60829999999999995</v>
      </c>
      <c r="K1767" s="9" t="s">
        <v>1395</v>
      </c>
      <c r="L1767" s="9">
        <v>806</v>
      </c>
      <c r="M1767" s="9" t="s">
        <v>1426</v>
      </c>
      <c r="N1767" s="8" t="str">
        <f t="shared" si="27"/>
        <v>Under Review</v>
      </c>
      <c r="O1767" s="90" t="s">
        <v>2067</v>
      </c>
      <c r="P1767" s="90" t="s">
        <v>2067</v>
      </c>
      <c r="Q1767" s="9"/>
      <c r="R1767" s="9">
        <v>240</v>
      </c>
      <c r="S1767" s="9">
        <v>40.26</v>
      </c>
      <c r="T1767" s="3"/>
      <c r="U1767" s="13"/>
      <c r="V1767" s="4"/>
    </row>
    <row r="1768" spans="1:22">
      <c r="A1768" s="8" t="s">
        <v>3978</v>
      </c>
      <c r="B1768" s="8" t="s">
        <v>582</v>
      </c>
      <c r="C1768" s="8" t="s">
        <v>7</v>
      </c>
      <c r="D1768" s="8" t="s">
        <v>44</v>
      </c>
      <c r="E1768" s="8" t="s">
        <v>1380</v>
      </c>
      <c r="F1768" s="8" t="s">
        <v>1390</v>
      </c>
      <c r="G1768" s="8">
        <v>68.33</v>
      </c>
      <c r="H1768" s="8">
        <v>11.16</v>
      </c>
      <c r="I1768" s="8">
        <v>1.2729999999999999</v>
      </c>
      <c r="J1768" s="8">
        <v>0.7127</v>
      </c>
      <c r="K1768" s="8" t="s">
        <v>1385</v>
      </c>
      <c r="L1768" s="8">
        <v>742</v>
      </c>
      <c r="M1768" s="8" t="s">
        <v>1377</v>
      </c>
      <c r="N1768" s="8" t="str">
        <f t="shared" si="27"/>
        <v>Approved</v>
      </c>
      <c r="O1768" s="89" t="s">
        <v>3729</v>
      </c>
      <c r="P1768" s="89" t="s">
        <v>3729</v>
      </c>
      <c r="Q1768" s="8" t="s">
        <v>3217</v>
      </c>
      <c r="R1768" s="8">
        <v>240</v>
      </c>
      <c r="S1768" s="8">
        <v>0</v>
      </c>
      <c r="T1768" s="2"/>
      <c r="U1768" s="12"/>
      <c r="V1768" s="4"/>
    </row>
    <row r="1769" spans="1:22">
      <c r="A1769" s="9" t="s">
        <v>3979</v>
      </c>
      <c r="B1769" s="9" t="s">
        <v>640</v>
      </c>
      <c r="C1769" s="9" t="s">
        <v>32</v>
      </c>
      <c r="D1769" s="9" t="s">
        <v>23</v>
      </c>
      <c r="E1769" s="9" t="s">
        <v>1411</v>
      </c>
      <c r="F1769" s="9" t="s">
        <v>1384</v>
      </c>
      <c r="G1769" s="9">
        <v>68.739999999999995</v>
      </c>
      <c r="H1769" s="9">
        <v>17.559999999999999</v>
      </c>
      <c r="I1769" s="9">
        <v>0.70289999999999997</v>
      </c>
      <c r="J1769" s="9">
        <v>6.2877000000000001</v>
      </c>
      <c r="K1769" s="9" t="s">
        <v>1376</v>
      </c>
      <c r="L1769" s="9">
        <v>854</v>
      </c>
      <c r="M1769" s="9" t="s">
        <v>1426</v>
      </c>
      <c r="N1769" s="8" t="str">
        <f t="shared" si="27"/>
        <v>Under Review</v>
      </c>
      <c r="O1769" s="90" t="s">
        <v>1212</v>
      </c>
      <c r="P1769" s="90" t="s">
        <v>1212</v>
      </c>
      <c r="Q1769" s="9"/>
      <c r="R1769" s="9">
        <v>12</v>
      </c>
      <c r="S1769" s="9">
        <v>42.42</v>
      </c>
      <c r="T1769" s="3"/>
      <c r="U1769" s="13"/>
      <c r="V1769" s="4"/>
    </row>
    <row r="1770" spans="1:22">
      <c r="A1770" s="8" t="s">
        <v>3980</v>
      </c>
      <c r="B1770" s="8" t="s">
        <v>985</v>
      </c>
      <c r="C1770" s="8" t="s">
        <v>41</v>
      </c>
      <c r="D1770" s="8" t="s">
        <v>10</v>
      </c>
      <c r="E1770" s="8" t="s">
        <v>1408</v>
      </c>
      <c r="F1770" s="8" t="s">
        <v>1390</v>
      </c>
      <c r="G1770" s="8">
        <v>36.549999999999997</v>
      </c>
      <c r="H1770" s="8">
        <v>18.46</v>
      </c>
      <c r="I1770" s="8">
        <v>0.42570000000000002</v>
      </c>
      <c r="J1770" s="8">
        <v>0.6694</v>
      </c>
      <c r="K1770" s="8" t="s">
        <v>1395</v>
      </c>
      <c r="L1770" s="8">
        <v>829</v>
      </c>
      <c r="M1770" s="8" t="s">
        <v>1426</v>
      </c>
      <c r="N1770" s="8" t="str">
        <f t="shared" si="27"/>
        <v>Under Review</v>
      </c>
      <c r="O1770" s="89" t="s">
        <v>1575</v>
      </c>
      <c r="P1770" s="89" t="s">
        <v>1575</v>
      </c>
      <c r="Q1770" s="8"/>
      <c r="R1770" s="8">
        <v>120</v>
      </c>
      <c r="S1770" s="8">
        <v>24.61</v>
      </c>
      <c r="T1770" s="2"/>
      <c r="U1770" s="12"/>
      <c r="V1770" s="4"/>
    </row>
    <row r="1771" spans="1:22">
      <c r="A1771" s="9" t="s">
        <v>3981</v>
      </c>
      <c r="B1771" s="9" t="s">
        <v>650</v>
      </c>
      <c r="C1771" s="9" t="s">
        <v>32</v>
      </c>
      <c r="D1771" s="9" t="s">
        <v>23</v>
      </c>
      <c r="E1771" s="9" t="s">
        <v>1380</v>
      </c>
      <c r="F1771" s="9" t="s">
        <v>1390</v>
      </c>
      <c r="G1771" s="9">
        <v>80.84</v>
      </c>
      <c r="H1771" s="9">
        <v>8.5500000000000007</v>
      </c>
      <c r="I1771" s="9">
        <v>1.5418000000000001</v>
      </c>
      <c r="J1771" s="9">
        <v>1.6605000000000001</v>
      </c>
      <c r="K1771" s="9" t="s">
        <v>1376</v>
      </c>
      <c r="L1771" s="9">
        <v>828</v>
      </c>
      <c r="M1771" s="9" t="s">
        <v>1386</v>
      </c>
      <c r="N1771" s="8" t="str">
        <f t="shared" si="27"/>
        <v>Rejected</v>
      </c>
      <c r="O1771" s="90" t="s">
        <v>930</v>
      </c>
      <c r="P1771" s="90" t="s">
        <v>930</v>
      </c>
      <c r="Q1771" s="9"/>
      <c r="R1771" s="9">
        <v>60</v>
      </c>
      <c r="S1771" s="9">
        <v>75.45</v>
      </c>
      <c r="T1771" s="3"/>
      <c r="U1771" s="13"/>
      <c r="V1771" s="4"/>
    </row>
    <row r="1772" spans="1:22">
      <c r="A1772" s="8" t="s">
        <v>3982</v>
      </c>
      <c r="B1772" s="8" t="s">
        <v>503</v>
      </c>
      <c r="C1772" s="8" t="s">
        <v>32</v>
      </c>
      <c r="D1772" s="8" t="s">
        <v>23</v>
      </c>
      <c r="E1772" s="8" t="s">
        <v>1408</v>
      </c>
      <c r="F1772" s="8" t="s">
        <v>1390</v>
      </c>
      <c r="G1772" s="8">
        <v>90.76</v>
      </c>
      <c r="H1772" s="8">
        <v>16.11</v>
      </c>
      <c r="I1772" s="8">
        <v>1.3882000000000001</v>
      </c>
      <c r="J1772" s="8">
        <v>3.1958000000000002</v>
      </c>
      <c r="K1772" s="8" t="s">
        <v>1358</v>
      </c>
      <c r="L1772" s="8">
        <v>898</v>
      </c>
      <c r="M1772" s="8" t="s">
        <v>1377</v>
      </c>
      <c r="N1772" s="8" t="str">
        <f t="shared" si="27"/>
        <v>Approved</v>
      </c>
      <c r="O1772" s="89" t="s">
        <v>781</v>
      </c>
      <c r="P1772" s="89" t="s">
        <v>781</v>
      </c>
      <c r="Q1772" s="8" t="s">
        <v>3983</v>
      </c>
      <c r="R1772" s="8">
        <v>36</v>
      </c>
      <c r="S1772" s="8">
        <v>18.41</v>
      </c>
      <c r="T1772" s="2"/>
      <c r="U1772" s="12"/>
      <c r="V1772" s="4"/>
    </row>
    <row r="1773" spans="1:22">
      <c r="A1773" s="9" t="s">
        <v>3984</v>
      </c>
      <c r="B1773" s="9" t="s">
        <v>1051</v>
      </c>
      <c r="C1773" s="9" t="s">
        <v>38</v>
      </c>
      <c r="D1773" s="9" t="s">
        <v>44</v>
      </c>
      <c r="E1773" s="9" t="s">
        <v>1400</v>
      </c>
      <c r="F1773" s="9" t="s">
        <v>1384</v>
      </c>
      <c r="G1773" s="9">
        <v>77.03</v>
      </c>
      <c r="H1773" s="9">
        <v>13.24</v>
      </c>
      <c r="I1773" s="9">
        <v>0.69720000000000004</v>
      </c>
      <c r="J1773" s="9">
        <v>1.1611</v>
      </c>
      <c r="K1773" s="9" t="s">
        <v>1358</v>
      </c>
      <c r="L1773" s="9">
        <v>550</v>
      </c>
      <c r="M1773" s="9" t="s">
        <v>1403</v>
      </c>
      <c r="N1773" s="8" t="str">
        <f t="shared" si="27"/>
        <v>Approved</v>
      </c>
      <c r="O1773" s="90" t="s">
        <v>1917</v>
      </c>
      <c r="P1773" s="90" t="s">
        <v>1917</v>
      </c>
      <c r="Q1773" s="9" t="s">
        <v>2853</v>
      </c>
      <c r="R1773" s="9">
        <v>120</v>
      </c>
      <c r="S1773" s="9">
        <v>50.29</v>
      </c>
      <c r="T1773" s="3"/>
      <c r="U1773" s="13"/>
      <c r="V1773" s="4"/>
    </row>
    <row r="1774" spans="1:22">
      <c r="A1774" s="8" t="s">
        <v>3985</v>
      </c>
      <c r="B1774" s="8" t="s">
        <v>309</v>
      </c>
      <c r="C1774" s="8" t="s">
        <v>35</v>
      </c>
      <c r="D1774" s="8" t="s">
        <v>44</v>
      </c>
      <c r="E1774" s="8" t="s">
        <v>1374</v>
      </c>
      <c r="F1774" s="8" t="s">
        <v>1375</v>
      </c>
      <c r="G1774" s="8">
        <v>5.44</v>
      </c>
      <c r="H1774" s="8">
        <v>11.5</v>
      </c>
      <c r="I1774" s="8">
        <v>0.10349999999999999</v>
      </c>
      <c r="J1774" s="8">
        <v>0.1794</v>
      </c>
      <c r="K1774" s="8" t="s">
        <v>1395</v>
      </c>
      <c r="L1774" s="8">
        <v>667</v>
      </c>
      <c r="M1774" s="8" t="s">
        <v>1396</v>
      </c>
      <c r="N1774" s="8" t="str">
        <f t="shared" si="27"/>
        <v>Approved</v>
      </c>
      <c r="O1774" s="89" t="s">
        <v>1102</v>
      </c>
      <c r="P1774" s="89" t="s">
        <v>1102</v>
      </c>
      <c r="Q1774" s="8" t="s">
        <v>2315</v>
      </c>
      <c r="R1774" s="8">
        <v>36</v>
      </c>
      <c r="S1774" s="8">
        <v>1.23</v>
      </c>
      <c r="T1774" s="2"/>
      <c r="U1774" s="12"/>
      <c r="V1774" s="4"/>
    </row>
    <row r="1775" spans="1:22">
      <c r="A1775" s="9" t="s">
        <v>3986</v>
      </c>
      <c r="B1775" s="9" t="s">
        <v>300</v>
      </c>
      <c r="C1775" s="9" t="s">
        <v>28</v>
      </c>
      <c r="D1775" s="9" t="s">
        <v>44</v>
      </c>
      <c r="E1775" s="9" t="s">
        <v>1380</v>
      </c>
      <c r="F1775" s="9" t="s">
        <v>1384</v>
      </c>
      <c r="G1775" s="9">
        <v>52.58</v>
      </c>
      <c r="H1775" s="9">
        <v>13.25</v>
      </c>
      <c r="I1775" s="9">
        <v>0.75129999999999997</v>
      </c>
      <c r="J1775" s="9">
        <v>0.79279999999999995</v>
      </c>
      <c r="K1775" s="9" t="s">
        <v>1385</v>
      </c>
      <c r="L1775" s="9">
        <v>848</v>
      </c>
      <c r="M1775" s="9" t="s">
        <v>1377</v>
      </c>
      <c r="N1775" s="8" t="str">
        <f t="shared" si="27"/>
        <v>Approved</v>
      </c>
      <c r="O1775" s="90" t="s">
        <v>1043</v>
      </c>
      <c r="P1775" s="90" t="s">
        <v>1043</v>
      </c>
      <c r="Q1775" s="9" t="s">
        <v>2750</v>
      </c>
      <c r="R1775" s="9">
        <v>120</v>
      </c>
      <c r="S1775" s="9">
        <v>0</v>
      </c>
      <c r="T1775" s="3"/>
      <c r="U1775" s="13"/>
      <c r="V1775" s="4"/>
    </row>
    <row r="1776" spans="1:22">
      <c r="A1776" s="8" t="s">
        <v>3987</v>
      </c>
      <c r="B1776" s="8" t="s">
        <v>563</v>
      </c>
      <c r="C1776" s="8" t="s">
        <v>16</v>
      </c>
      <c r="D1776" s="8" t="s">
        <v>10</v>
      </c>
      <c r="E1776" s="8" t="s">
        <v>1374</v>
      </c>
      <c r="F1776" s="8" t="s">
        <v>1375</v>
      </c>
      <c r="G1776" s="8">
        <v>90.91</v>
      </c>
      <c r="H1776" s="8">
        <v>11.14</v>
      </c>
      <c r="I1776" s="8">
        <v>1.5012000000000001</v>
      </c>
      <c r="J1776" s="8">
        <v>2.3557999999999999</v>
      </c>
      <c r="K1776" s="8"/>
      <c r="L1776" s="8">
        <v>791</v>
      </c>
      <c r="M1776" s="8" t="s">
        <v>1403</v>
      </c>
      <c r="N1776" s="8" t="str">
        <f t="shared" si="27"/>
        <v>Approved</v>
      </c>
      <c r="O1776" s="89" t="s">
        <v>3614</v>
      </c>
      <c r="P1776" s="89" t="s">
        <v>3614</v>
      </c>
      <c r="Q1776" s="8" t="s">
        <v>1790</v>
      </c>
      <c r="R1776" s="8">
        <v>48</v>
      </c>
      <c r="S1776" s="8">
        <v>0</v>
      </c>
      <c r="T1776" s="2"/>
      <c r="U1776" s="12"/>
      <c r="V1776" s="4"/>
    </row>
    <row r="1777" spans="1:22">
      <c r="A1777" s="9" t="s">
        <v>3988</v>
      </c>
      <c r="B1777" s="9" t="s">
        <v>921</v>
      </c>
      <c r="C1777" s="9" t="s">
        <v>41</v>
      </c>
      <c r="D1777" s="9" t="s">
        <v>1360</v>
      </c>
      <c r="E1777" s="9" t="s">
        <v>1408</v>
      </c>
      <c r="F1777" s="9" t="s">
        <v>1390</v>
      </c>
      <c r="G1777" s="9">
        <v>15.79</v>
      </c>
      <c r="H1777" s="9">
        <v>15.48</v>
      </c>
      <c r="I1777" s="9">
        <v>0.24740000000000001</v>
      </c>
      <c r="J1777" s="9">
        <v>1.4288000000000001</v>
      </c>
      <c r="K1777" s="9" t="s">
        <v>1358</v>
      </c>
      <c r="L1777" s="9">
        <v>677</v>
      </c>
      <c r="M1777" s="9" t="s">
        <v>1396</v>
      </c>
      <c r="N1777" s="8" t="str">
        <f t="shared" si="27"/>
        <v>Approved</v>
      </c>
      <c r="O1777" s="90" t="s">
        <v>1611</v>
      </c>
      <c r="P1777" s="90" t="s">
        <v>1611</v>
      </c>
      <c r="Q1777" s="9" t="s">
        <v>2719</v>
      </c>
      <c r="R1777" s="9">
        <v>12</v>
      </c>
      <c r="S1777" s="9">
        <v>13.37</v>
      </c>
      <c r="T1777" s="3"/>
      <c r="U1777" s="13"/>
      <c r="V1777" s="4"/>
    </row>
    <row r="1778" spans="1:22">
      <c r="A1778" s="8" t="s">
        <v>3989</v>
      </c>
      <c r="B1778" s="8" t="s">
        <v>1077</v>
      </c>
      <c r="C1778" s="8" t="s">
        <v>20</v>
      </c>
      <c r="D1778" s="8" t="s">
        <v>10</v>
      </c>
      <c r="E1778" s="8" t="s">
        <v>1408</v>
      </c>
      <c r="F1778" s="8" t="s">
        <v>1390</v>
      </c>
      <c r="G1778" s="8">
        <v>64.430000000000007</v>
      </c>
      <c r="H1778" s="8">
        <v>16.98</v>
      </c>
      <c r="I1778" s="8">
        <v>1.1025</v>
      </c>
      <c r="J1778" s="8">
        <v>0.94410000000000005</v>
      </c>
      <c r="K1778" s="8" t="s">
        <v>1376</v>
      </c>
      <c r="L1778" s="8">
        <v>837</v>
      </c>
      <c r="M1778" s="8" t="s">
        <v>1403</v>
      </c>
      <c r="N1778" s="8" t="str">
        <f t="shared" si="27"/>
        <v>Approved</v>
      </c>
      <c r="O1778" s="89" t="s">
        <v>2079</v>
      </c>
      <c r="P1778" s="89" t="s">
        <v>2079</v>
      </c>
      <c r="Q1778" s="8" t="s">
        <v>2782</v>
      </c>
      <c r="R1778" s="8">
        <v>240</v>
      </c>
      <c r="S1778" s="8">
        <v>44.49</v>
      </c>
      <c r="T1778" s="2"/>
      <c r="U1778" s="12"/>
      <c r="V1778" s="4"/>
    </row>
    <row r="1779" spans="1:22">
      <c r="A1779" s="9" t="s">
        <v>3990</v>
      </c>
      <c r="B1779" s="9" t="s">
        <v>1199</v>
      </c>
      <c r="C1779" s="9" t="s">
        <v>35</v>
      </c>
      <c r="D1779" s="9" t="s">
        <v>44</v>
      </c>
      <c r="E1779" s="9" t="s">
        <v>1411</v>
      </c>
      <c r="F1779" s="9" t="s">
        <v>1390</v>
      </c>
      <c r="G1779" s="9">
        <v>15.96</v>
      </c>
      <c r="H1779" s="9">
        <v>8</v>
      </c>
      <c r="I1779" s="9">
        <v>0.1154</v>
      </c>
      <c r="J1779" s="9">
        <v>0.7218</v>
      </c>
      <c r="K1779" s="9" t="s">
        <v>1376</v>
      </c>
      <c r="L1779" s="9">
        <v>779</v>
      </c>
      <c r="M1779" s="9" t="s">
        <v>1403</v>
      </c>
      <c r="N1779" s="8" t="str">
        <f t="shared" si="27"/>
        <v>Approved</v>
      </c>
      <c r="O1779" s="90" t="s">
        <v>3403</v>
      </c>
      <c r="P1779" s="90" t="s">
        <v>3403</v>
      </c>
      <c r="Q1779" s="9" t="s">
        <v>1382</v>
      </c>
      <c r="R1779" s="9">
        <v>24</v>
      </c>
      <c r="S1779" s="9">
        <v>2.85</v>
      </c>
      <c r="T1779" s="3"/>
      <c r="U1779" s="13"/>
      <c r="V1779" s="4"/>
    </row>
    <row r="1780" spans="1:22">
      <c r="A1780" s="8" t="s">
        <v>3991</v>
      </c>
      <c r="B1780" s="8" t="s">
        <v>1224</v>
      </c>
      <c r="C1780" s="8" t="s">
        <v>38</v>
      </c>
      <c r="D1780" s="8" t="s">
        <v>10</v>
      </c>
      <c r="E1780" s="8" t="s">
        <v>1411</v>
      </c>
      <c r="F1780" s="8" t="s">
        <v>1384</v>
      </c>
      <c r="G1780" s="8">
        <v>65.66</v>
      </c>
      <c r="H1780" s="8">
        <v>16.34</v>
      </c>
      <c r="I1780" s="8">
        <v>0.88660000000000005</v>
      </c>
      <c r="J1780" s="8">
        <v>2.3193999999999999</v>
      </c>
      <c r="K1780" s="8" t="s">
        <v>1412</v>
      </c>
      <c r="L1780" s="8">
        <v>839</v>
      </c>
      <c r="M1780" s="8" t="s">
        <v>1386</v>
      </c>
      <c r="N1780" s="8" t="str">
        <f t="shared" si="27"/>
        <v>Rejected</v>
      </c>
      <c r="O1780" s="89" t="s">
        <v>145</v>
      </c>
      <c r="P1780" s="89" t="s">
        <v>145</v>
      </c>
      <c r="Q1780" s="8"/>
      <c r="R1780" s="8">
        <v>36</v>
      </c>
      <c r="S1780" s="8">
        <v>25.75</v>
      </c>
      <c r="T1780" s="2"/>
      <c r="U1780" s="12"/>
      <c r="V1780" s="4"/>
    </row>
    <row r="1781" spans="1:22">
      <c r="A1781" s="9" t="s">
        <v>3992</v>
      </c>
      <c r="B1781" s="9" t="s">
        <v>1089</v>
      </c>
      <c r="C1781" s="9" t="s">
        <v>32</v>
      </c>
      <c r="D1781" s="9" t="s">
        <v>1360</v>
      </c>
      <c r="E1781" s="9" t="s">
        <v>1374</v>
      </c>
      <c r="F1781" s="9" t="s">
        <v>1375</v>
      </c>
      <c r="G1781" s="9">
        <v>36.799999999999997</v>
      </c>
      <c r="H1781" s="9">
        <v>18.2</v>
      </c>
      <c r="I1781" s="9">
        <v>0.61250000000000004</v>
      </c>
      <c r="J1781" s="9">
        <v>0.77780000000000005</v>
      </c>
      <c r="K1781" s="9" t="s">
        <v>1395</v>
      </c>
      <c r="L1781" s="9">
        <v>763</v>
      </c>
      <c r="M1781" s="9" t="s">
        <v>1386</v>
      </c>
      <c r="N1781" s="8" t="str">
        <f t="shared" si="27"/>
        <v>Rejected</v>
      </c>
      <c r="O1781" s="90" t="s">
        <v>3623</v>
      </c>
      <c r="P1781" s="90" t="s">
        <v>3623</v>
      </c>
      <c r="Q1781" s="9"/>
      <c r="R1781" s="9">
        <v>84</v>
      </c>
      <c r="S1781" s="9">
        <v>19.39</v>
      </c>
      <c r="T1781" s="3"/>
      <c r="U1781" s="13"/>
      <c r="V1781" s="4"/>
    </row>
    <row r="1782" spans="1:22">
      <c r="A1782" s="8" t="s">
        <v>3993</v>
      </c>
      <c r="B1782" s="8" t="s">
        <v>1083</v>
      </c>
      <c r="C1782" s="8" t="s">
        <v>35</v>
      </c>
      <c r="D1782" s="8" t="s">
        <v>1360</v>
      </c>
      <c r="E1782" s="8" t="s">
        <v>1408</v>
      </c>
      <c r="F1782" s="8" t="s">
        <v>1375</v>
      </c>
      <c r="G1782" s="8">
        <v>30.25</v>
      </c>
      <c r="H1782" s="8">
        <v>14.53</v>
      </c>
      <c r="I1782" s="8">
        <v>0.2432</v>
      </c>
      <c r="J1782" s="8">
        <v>1.46</v>
      </c>
      <c r="K1782" s="8" t="s">
        <v>1385</v>
      </c>
      <c r="L1782" s="8">
        <v>882</v>
      </c>
      <c r="M1782" s="8" t="s">
        <v>1377</v>
      </c>
      <c r="N1782" s="8" t="str">
        <f t="shared" si="27"/>
        <v>Approved</v>
      </c>
      <c r="O1782" s="89" t="s">
        <v>1807</v>
      </c>
      <c r="P1782" s="89" t="s">
        <v>1807</v>
      </c>
      <c r="Q1782" s="8" t="s">
        <v>2987</v>
      </c>
      <c r="R1782" s="8">
        <v>24</v>
      </c>
      <c r="S1782" s="8">
        <v>0</v>
      </c>
      <c r="T1782" s="2"/>
      <c r="U1782" s="12"/>
      <c r="V1782" s="4"/>
    </row>
    <row r="1783" spans="1:22">
      <c r="A1783" s="9" t="s">
        <v>3994</v>
      </c>
      <c r="B1783" s="9" t="s">
        <v>107</v>
      </c>
      <c r="C1783" s="9" t="s">
        <v>28</v>
      </c>
      <c r="D1783" s="9" t="s">
        <v>10</v>
      </c>
      <c r="E1783" s="9" t="s">
        <v>1389</v>
      </c>
      <c r="F1783" s="9" t="s">
        <v>1375</v>
      </c>
      <c r="G1783" s="9">
        <v>34.299999999999997</v>
      </c>
      <c r="H1783" s="9">
        <v>15.6</v>
      </c>
      <c r="I1783" s="9">
        <v>0.2676</v>
      </c>
      <c r="J1783" s="9">
        <v>0.49419999999999997</v>
      </c>
      <c r="K1783" s="9" t="s">
        <v>1395</v>
      </c>
      <c r="L1783" s="9">
        <v>792</v>
      </c>
      <c r="M1783" s="9" t="s">
        <v>1396</v>
      </c>
      <c r="N1783" s="8" t="str">
        <f t="shared" si="27"/>
        <v>Approved</v>
      </c>
      <c r="O1783" s="90" t="s">
        <v>3995</v>
      </c>
      <c r="P1783" s="90" t="s">
        <v>3995</v>
      </c>
      <c r="Q1783" s="9" t="s">
        <v>885</v>
      </c>
      <c r="R1783" s="9">
        <v>180</v>
      </c>
      <c r="S1783" s="9">
        <v>15</v>
      </c>
      <c r="T1783" s="3"/>
      <c r="U1783" s="13"/>
      <c r="V1783" s="4"/>
    </row>
    <row r="1784" spans="1:22">
      <c r="A1784" s="8" t="s">
        <v>3996</v>
      </c>
      <c r="B1784" s="8" t="s">
        <v>1035</v>
      </c>
      <c r="C1784" s="8" t="s">
        <v>7</v>
      </c>
      <c r="D1784" s="8" t="s">
        <v>23</v>
      </c>
      <c r="E1784" s="8" t="s">
        <v>1389</v>
      </c>
      <c r="F1784" s="8" t="s">
        <v>1390</v>
      </c>
      <c r="G1784" s="8">
        <v>55.05</v>
      </c>
      <c r="H1784" s="8">
        <v>11.03</v>
      </c>
      <c r="I1784" s="8">
        <v>0.85019999999999996</v>
      </c>
      <c r="J1784" s="8">
        <v>0.56930000000000003</v>
      </c>
      <c r="K1784" s="8" t="s">
        <v>1376</v>
      </c>
      <c r="L1784" s="8">
        <v>768</v>
      </c>
      <c r="M1784" s="8" t="s">
        <v>1396</v>
      </c>
      <c r="N1784" s="8" t="str">
        <f t="shared" si="27"/>
        <v>Approved</v>
      </c>
      <c r="O1784" s="89" t="s">
        <v>3997</v>
      </c>
      <c r="P1784" s="89" t="s">
        <v>3997</v>
      </c>
      <c r="Q1784" s="8" t="s">
        <v>2280</v>
      </c>
      <c r="R1784" s="8">
        <v>240</v>
      </c>
      <c r="S1784" s="8">
        <v>34.79</v>
      </c>
      <c r="T1784" s="2"/>
      <c r="U1784" s="12"/>
      <c r="V1784" s="4"/>
    </row>
    <row r="1785" spans="1:22">
      <c r="A1785" s="9" t="s">
        <v>3998</v>
      </c>
      <c r="B1785" s="9" t="s">
        <v>1199</v>
      </c>
      <c r="C1785" s="9" t="s">
        <v>20</v>
      </c>
      <c r="D1785" s="9" t="s">
        <v>44</v>
      </c>
      <c r="E1785" s="9" t="s">
        <v>1411</v>
      </c>
      <c r="F1785" s="9" t="s">
        <v>1375</v>
      </c>
      <c r="G1785" s="9">
        <v>60.81</v>
      </c>
      <c r="H1785" s="9">
        <v>16.05</v>
      </c>
      <c r="I1785" s="9">
        <v>0.95109999999999995</v>
      </c>
      <c r="J1785" s="9">
        <v>1.0205</v>
      </c>
      <c r="K1785" s="9" t="s">
        <v>1395</v>
      </c>
      <c r="L1785" s="9">
        <v>779</v>
      </c>
      <c r="M1785" s="9" t="s">
        <v>1396</v>
      </c>
      <c r="N1785" s="8" t="str">
        <f t="shared" si="27"/>
        <v>Approved</v>
      </c>
      <c r="O1785" s="90" t="s">
        <v>90</v>
      </c>
      <c r="P1785" s="90" t="s">
        <v>90</v>
      </c>
      <c r="Q1785" s="9" t="s">
        <v>2051</v>
      </c>
      <c r="R1785" s="9">
        <v>120</v>
      </c>
      <c r="S1785" s="9">
        <v>49.57</v>
      </c>
      <c r="T1785" s="3"/>
      <c r="U1785" s="13"/>
      <c r="V1785" s="4"/>
    </row>
    <row r="1786" spans="1:22">
      <c r="A1786" s="8" t="s">
        <v>3999</v>
      </c>
      <c r="B1786" s="8" t="s">
        <v>450</v>
      </c>
      <c r="C1786" s="8" t="s">
        <v>24</v>
      </c>
      <c r="D1786" s="8" t="s">
        <v>1360</v>
      </c>
      <c r="E1786" s="8" t="s">
        <v>1380</v>
      </c>
      <c r="F1786" s="8" t="s">
        <v>1390</v>
      </c>
      <c r="G1786" s="8">
        <v>82.08</v>
      </c>
      <c r="H1786" s="8"/>
      <c r="I1786" s="8">
        <v>0.88770000000000004</v>
      </c>
      <c r="J1786" s="8"/>
      <c r="K1786" s="8" t="s">
        <v>1412</v>
      </c>
      <c r="L1786" s="8">
        <v>642</v>
      </c>
      <c r="M1786" s="8" t="s">
        <v>1426</v>
      </c>
      <c r="N1786" s="8" t="str">
        <f t="shared" si="27"/>
        <v>Under Review</v>
      </c>
      <c r="O1786" s="89" t="s">
        <v>2663</v>
      </c>
      <c r="P1786" s="89" t="s">
        <v>2663</v>
      </c>
      <c r="Q1786" s="8"/>
      <c r="R1786" s="8">
        <v>60</v>
      </c>
      <c r="S1786" s="8">
        <v>49.43</v>
      </c>
      <c r="T1786" s="2"/>
      <c r="U1786" s="12"/>
      <c r="V1786" s="4"/>
    </row>
    <row r="1787" spans="1:22">
      <c r="A1787" s="9" t="s">
        <v>4000</v>
      </c>
      <c r="B1787" s="9" t="s">
        <v>519</v>
      </c>
      <c r="C1787" s="9" t="s">
        <v>28</v>
      </c>
      <c r="D1787" s="9" t="s">
        <v>44</v>
      </c>
      <c r="E1787" s="9" t="s">
        <v>1408</v>
      </c>
      <c r="F1787" s="9" t="s">
        <v>1375</v>
      </c>
      <c r="G1787" s="9">
        <v>93.23</v>
      </c>
      <c r="H1787" s="9">
        <v>14.05</v>
      </c>
      <c r="I1787" s="9">
        <v>1.3225</v>
      </c>
      <c r="J1787" s="9">
        <v>1.2446999999999999</v>
      </c>
      <c r="K1787" s="9" t="s">
        <v>1385</v>
      </c>
      <c r="L1787" s="9">
        <v>837</v>
      </c>
      <c r="M1787" s="9" t="s">
        <v>1396</v>
      </c>
      <c r="N1787" s="8" t="str">
        <f t="shared" si="27"/>
        <v>Approved</v>
      </c>
      <c r="O1787" s="90" t="s">
        <v>583</v>
      </c>
      <c r="P1787" s="90" t="s">
        <v>583</v>
      </c>
      <c r="Q1787" s="9" t="s">
        <v>3608</v>
      </c>
      <c r="R1787" s="9">
        <v>180</v>
      </c>
      <c r="S1787" s="9">
        <v>0</v>
      </c>
      <c r="T1787" s="3"/>
      <c r="U1787" s="13"/>
      <c r="V1787" s="4"/>
    </row>
    <row r="1788" spans="1:22">
      <c r="A1788" s="8" t="s">
        <v>4001</v>
      </c>
      <c r="B1788" s="8" t="s">
        <v>477</v>
      </c>
      <c r="C1788" s="8" t="s">
        <v>41</v>
      </c>
      <c r="D1788" s="8" t="s">
        <v>44</v>
      </c>
      <c r="E1788" s="8" t="s">
        <v>1389</v>
      </c>
      <c r="F1788" s="8" t="s">
        <v>1390</v>
      </c>
      <c r="G1788" s="8">
        <v>43.78</v>
      </c>
      <c r="H1788" s="8">
        <v>7.81</v>
      </c>
      <c r="I1788" s="8">
        <v>0.2354</v>
      </c>
      <c r="J1788" s="8">
        <v>3.8045</v>
      </c>
      <c r="K1788" s="8" t="s">
        <v>1395</v>
      </c>
      <c r="L1788" s="8">
        <v>727</v>
      </c>
      <c r="M1788" s="8" t="s">
        <v>1381</v>
      </c>
      <c r="N1788" s="8" t="str">
        <f t="shared" si="27"/>
        <v xml:space="preserve">Rejected </v>
      </c>
      <c r="O1788" s="89" t="s">
        <v>3279</v>
      </c>
      <c r="P1788" s="89" t="s">
        <v>3279</v>
      </c>
      <c r="Q1788" s="8"/>
      <c r="R1788" s="8">
        <v>12</v>
      </c>
      <c r="S1788" s="8">
        <v>12.8</v>
      </c>
      <c r="T1788" s="2"/>
      <c r="U1788" s="12"/>
      <c r="V1788" s="4"/>
    </row>
    <row r="1789" spans="1:22">
      <c r="A1789" s="9" t="s">
        <v>4002</v>
      </c>
      <c r="B1789" s="9" t="s">
        <v>596</v>
      </c>
      <c r="C1789" s="9" t="s">
        <v>38</v>
      </c>
      <c r="D1789" s="9" t="s">
        <v>31</v>
      </c>
      <c r="E1789" s="9" t="s">
        <v>1411</v>
      </c>
      <c r="F1789" s="9" t="s">
        <v>1390</v>
      </c>
      <c r="G1789" s="9">
        <v>41.92</v>
      </c>
      <c r="H1789" s="9">
        <v>13.34</v>
      </c>
      <c r="I1789" s="9">
        <v>0.52810000000000001</v>
      </c>
      <c r="J1789" s="9">
        <v>0.53979999999999995</v>
      </c>
      <c r="K1789" s="9" t="s">
        <v>1358</v>
      </c>
      <c r="L1789" s="9">
        <v>763</v>
      </c>
      <c r="M1789" s="9" t="s">
        <v>1377</v>
      </c>
      <c r="N1789" s="8" t="str">
        <f t="shared" si="27"/>
        <v>Approved</v>
      </c>
      <c r="O1789" s="90" t="s">
        <v>1992</v>
      </c>
      <c r="P1789" s="90" t="s">
        <v>1992</v>
      </c>
      <c r="Q1789" s="9" t="s">
        <v>4003</v>
      </c>
      <c r="R1789" s="9">
        <v>180</v>
      </c>
      <c r="S1789" s="9">
        <v>39.68</v>
      </c>
      <c r="T1789" s="3"/>
      <c r="U1789" s="13"/>
      <c r="V1789" s="4"/>
    </row>
    <row r="1790" spans="1:22">
      <c r="A1790" s="8" t="s">
        <v>4004</v>
      </c>
      <c r="B1790" s="8" t="s">
        <v>599</v>
      </c>
      <c r="C1790" s="8" t="s">
        <v>41</v>
      </c>
      <c r="D1790" s="8" t="s">
        <v>23</v>
      </c>
      <c r="E1790" s="8" t="s">
        <v>1389</v>
      </c>
      <c r="F1790" s="8" t="s">
        <v>1375</v>
      </c>
      <c r="G1790" s="8">
        <v>61.09</v>
      </c>
      <c r="H1790" s="8">
        <v>12.31</v>
      </c>
      <c r="I1790" s="8">
        <v>1.1469</v>
      </c>
      <c r="J1790" s="8">
        <v>0.68589999999999995</v>
      </c>
      <c r="K1790" s="8" t="s">
        <v>1395</v>
      </c>
      <c r="L1790" s="8">
        <v>800</v>
      </c>
      <c r="M1790" s="8" t="s">
        <v>1377</v>
      </c>
      <c r="N1790" s="8" t="str">
        <f t="shared" si="27"/>
        <v>Approved</v>
      </c>
      <c r="O1790" s="89" t="s">
        <v>3088</v>
      </c>
      <c r="P1790" s="89" t="s">
        <v>3088</v>
      </c>
      <c r="Q1790" s="8" t="s">
        <v>4005</v>
      </c>
      <c r="R1790" s="8">
        <v>240</v>
      </c>
      <c r="S1790" s="8">
        <v>51.15</v>
      </c>
      <c r="T1790" s="2"/>
      <c r="U1790" s="12"/>
      <c r="V1790" s="4"/>
    </row>
    <row r="1791" spans="1:22">
      <c r="A1791" s="9" t="s">
        <v>4006</v>
      </c>
      <c r="B1791" s="9" t="s">
        <v>251</v>
      </c>
      <c r="C1791" s="9" t="s">
        <v>16</v>
      </c>
      <c r="D1791" s="9" t="s">
        <v>1360</v>
      </c>
      <c r="E1791" s="9" t="s">
        <v>1389</v>
      </c>
      <c r="F1791" s="9" t="s">
        <v>1384</v>
      </c>
      <c r="G1791" s="9">
        <v>87.22</v>
      </c>
      <c r="H1791" s="9">
        <v>13.62</v>
      </c>
      <c r="I1791" s="9">
        <v>1.6519999999999999</v>
      </c>
      <c r="J1791" s="9">
        <v>1.1394</v>
      </c>
      <c r="K1791" s="9" t="s">
        <v>1385</v>
      </c>
      <c r="L1791" s="9">
        <v>782</v>
      </c>
      <c r="M1791" s="9" t="s">
        <v>1426</v>
      </c>
      <c r="N1791" s="8" t="str">
        <f t="shared" si="27"/>
        <v>Under Review</v>
      </c>
      <c r="O1791" s="90" t="s">
        <v>442</v>
      </c>
      <c r="P1791" s="90" t="s">
        <v>442</v>
      </c>
      <c r="Q1791" s="9"/>
      <c r="R1791" s="9">
        <v>180</v>
      </c>
      <c r="S1791" s="9">
        <v>0</v>
      </c>
      <c r="T1791" s="3"/>
      <c r="U1791" s="13"/>
      <c r="V1791" s="4"/>
    </row>
    <row r="1792" spans="1:22">
      <c r="A1792" s="8" t="s">
        <v>4007</v>
      </c>
      <c r="B1792" s="8" t="s">
        <v>527</v>
      </c>
      <c r="C1792" s="8" t="s">
        <v>38</v>
      </c>
      <c r="D1792" s="8" t="s">
        <v>1360</v>
      </c>
      <c r="E1792" s="8" t="s">
        <v>1400</v>
      </c>
      <c r="F1792" s="8" t="s">
        <v>1390</v>
      </c>
      <c r="G1792" s="8">
        <v>46.87</v>
      </c>
      <c r="H1792" s="8">
        <v>15.45</v>
      </c>
      <c r="I1792" s="8">
        <v>0.58330000000000004</v>
      </c>
      <c r="J1792" s="8">
        <v>4.2404000000000002</v>
      </c>
      <c r="K1792" s="8" t="s">
        <v>1376</v>
      </c>
      <c r="L1792" s="8">
        <v>752</v>
      </c>
      <c r="M1792" s="8" t="s">
        <v>1396</v>
      </c>
      <c r="N1792" s="8" t="str">
        <f t="shared" si="27"/>
        <v>Approved</v>
      </c>
      <c r="O1792" s="89" t="s">
        <v>2747</v>
      </c>
      <c r="P1792" s="89" t="s">
        <v>2747</v>
      </c>
      <c r="Q1792" s="8" t="s">
        <v>1567</v>
      </c>
      <c r="R1792" s="8">
        <v>12</v>
      </c>
      <c r="S1792" s="8">
        <v>20.03</v>
      </c>
      <c r="T1792" s="2"/>
      <c r="U1792" s="12"/>
      <c r="V1792" s="4"/>
    </row>
    <row r="1793" spans="1:22">
      <c r="A1793" s="9" t="s">
        <v>4008</v>
      </c>
      <c r="B1793" s="9" t="s">
        <v>582</v>
      </c>
      <c r="C1793" s="9" t="s">
        <v>32</v>
      </c>
      <c r="D1793" s="9" t="s">
        <v>10</v>
      </c>
      <c r="E1793" s="9" t="s">
        <v>1380</v>
      </c>
      <c r="F1793" s="9" t="s">
        <v>1390</v>
      </c>
      <c r="G1793" s="9">
        <v>96.73</v>
      </c>
      <c r="H1793" s="9">
        <v>15.39</v>
      </c>
      <c r="I1793" s="9">
        <v>0.71879999999999999</v>
      </c>
      <c r="J1793" s="9">
        <v>1.3017000000000001</v>
      </c>
      <c r="K1793" s="9" t="s">
        <v>1395</v>
      </c>
      <c r="L1793" s="9">
        <v>742</v>
      </c>
      <c r="M1793" s="9" t="s">
        <v>1396</v>
      </c>
      <c r="N1793" s="8" t="str">
        <f t="shared" si="27"/>
        <v>Approved</v>
      </c>
      <c r="O1793" s="90" t="s">
        <v>2750</v>
      </c>
      <c r="P1793" s="90" t="s">
        <v>2750</v>
      </c>
      <c r="Q1793" s="9" t="s">
        <v>2083</v>
      </c>
      <c r="R1793" s="9">
        <v>240</v>
      </c>
      <c r="S1793" s="9">
        <v>66.19</v>
      </c>
      <c r="T1793" s="3"/>
      <c r="U1793" s="13"/>
      <c r="V1793" s="4"/>
    </row>
    <row r="1794" spans="1:22">
      <c r="A1794" s="8" t="s">
        <v>4009</v>
      </c>
      <c r="B1794" s="8" t="s">
        <v>1182</v>
      </c>
      <c r="C1794" s="8" t="s">
        <v>20</v>
      </c>
      <c r="D1794" s="8" t="s">
        <v>23</v>
      </c>
      <c r="E1794" s="8" t="s">
        <v>1400</v>
      </c>
      <c r="F1794" s="8" t="s">
        <v>1390</v>
      </c>
      <c r="G1794" s="8">
        <v>17.34</v>
      </c>
      <c r="H1794" s="8">
        <v>10.38</v>
      </c>
      <c r="I1794" s="8">
        <v>0.20119999999999999</v>
      </c>
      <c r="J1794" s="8">
        <v>0.23280000000000001</v>
      </c>
      <c r="K1794" s="8"/>
      <c r="L1794" s="8">
        <v>791</v>
      </c>
      <c r="M1794" s="8" t="s">
        <v>1381</v>
      </c>
      <c r="N1794" s="8" t="str">
        <f t="shared" si="27"/>
        <v xml:space="preserve">Rejected </v>
      </c>
      <c r="O1794" s="89" t="s">
        <v>2122</v>
      </c>
      <c r="P1794" s="89" t="s">
        <v>2122</v>
      </c>
      <c r="Q1794" s="8"/>
      <c r="R1794" s="8">
        <v>120</v>
      </c>
      <c r="S1794" s="8">
        <v>10.56</v>
      </c>
      <c r="T1794" s="2"/>
      <c r="U1794" s="12"/>
      <c r="V1794" s="4"/>
    </row>
    <row r="1795" spans="1:22">
      <c r="A1795" s="9" t="s">
        <v>4010</v>
      </c>
      <c r="B1795" s="9" t="s">
        <v>510</v>
      </c>
      <c r="C1795" s="9" t="s">
        <v>28</v>
      </c>
      <c r="D1795" s="9" t="s">
        <v>23</v>
      </c>
      <c r="E1795" s="9" t="s">
        <v>1400</v>
      </c>
      <c r="F1795" s="9" t="s">
        <v>1390</v>
      </c>
      <c r="G1795" s="9">
        <v>17.440000000000001</v>
      </c>
      <c r="H1795" s="9">
        <v>17.399999999999999</v>
      </c>
      <c r="I1795" s="9">
        <v>0.19209999999999999</v>
      </c>
      <c r="J1795" s="9">
        <v>0.3075</v>
      </c>
      <c r="K1795" s="9" t="s">
        <v>1385</v>
      </c>
      <c r="L1795" s="9">
        <v>606</v>
      </c>
      <c r="M1795" s="9" t="s">
        <v>1426</v>
      </c>
      <c r="N1795" s="8" t="str">
        <f t="shared" ref="N1795:N1858" si="28">PROPER(M1795)</f>
        <v>Under Review</v>
      </c>
      <c r="O1795" s="90" t="s">
        <v>4011</v>
      </c>
      <c r="P1795" s="90" t="s">
        <v>4011</v>
      </c>
      <c r="Q1795" s="9"/>
      <c r="R1795" s="9">
        <v>120</v>
      </c>
      <c r="S1795" s="9">
        <v>0</v>
      </c>
      <c r="T1795" s="3"/>
      <c r="U1795" s="13"/>
      <c r="V1795" s="4"/>
    </row>
    <row r="1796" spans="1:22">
      <c r="A1796" s="8" t="s">
        <v>4012</v>
      </c>
      <c r="B1796" s="8" t="s">
        <v>372</v>
      </c>
      <c r="C1796" s="8" t="s">
        <v>24</v>
      </c>
      <c r="D1796" s="8" t="s">
        <v>31</v>
      </c>
      <c r="E1796" s="8" t="s">
        <v>1389</v>
      </c>
      <c r="F1796" s="8" t="s">
        <v>1375</v>
      </c>
      <c r="G1796" s="8">
        <v>52.58</v>
      </c>
      <c r="H1796" s="8">
        <v>13.86</v>
      </c>
      <c r="I1796" s="8">
        <v>1.0512999999999999</v>
      </c>
      <c r="J1796" s="8">
        <v>2.5209999999999999</v>
      </c>
      <c r="K1796" s="8" t="s">
        <v>1385</v>
      </c>
      <c r="L1796" s="8">
        <v>654</v>
      </c>
      <c r="M1796" s="8" t="s">
        <v>1403</v>
      </c>
      <c r="N1796" s="8" t="str">
        <f t="shared" si="28"/>
        <v>Approved</v>
      </c>
      <c r="O1796" s="89" t="s">
        <v>731</v>
      </c>
      <c r="P1796" s="89" t="s">
        <v>731</v>
      </c>
      <c r="Q1796" s="8" t="s">
        <v>1730</v>
      </c>
      <c r="R1796" s="8">
        <v>24</v>
      </c>
      <c r="S1796" s="8">
        <v>0</v>
      </c>
      <c r="T1796" s="2"/>
      <c r="U1796" s="12"/>
      <c r="V1796" s="4"/>
    </row>
    <row r="1797" spans="1:22">
      <c r="A1797" s="9" t="s">
        <v>4013</v>
      </c>
      <c r="B1797" s="9" t="s">
        <v>303</v>
      </c>
      <c r="C1797" s="9" t="s">
        <v>24</v>
      </c>
      <c r="D1797" s="9" t="s">
        <v>1360</v>
      </c>
      <c r="E1797" s="9" t="s">
        <v>1380</v>
      </c>
      <c r="F1797" s="9" t="s">
        <v>1384</v>
      </c>
      <c r="G1797" s="9">
        <v>87.42</v>
      </c>
      <c r="H1797" s="9">
        <v>12.64</v>
      </c>
      <c r="I1797" s="9">
        <v>1.3317000000000001</v>
      </c>
      <c r="J1797" s="9">
        <v>1.0853999999999999</v>
      </c>
      <c r="K1797" s="9" t="s">
        <v>1385</v>
      </c>
      <c r="L1797" s="9">
        <v>726</v>
      </c>
      <c r="M1797" s="9" t="s">
        <v>1426</v>
      </c>
      <c r="N1797" s="8" t="str">
        <f t="shared" si="28"/>
        <v>Under Review</v>
      </c>
      <c r="O1797" s="90" t="s">
        <v>3155</v>
      </c>
      <c r="P1797" s="90" t="s">
        <v>3155</v>
      </c>
      <c r="Q1797" s="9"/>
      <c r="R1797" s="9">
        <v>180</v>
      </c>
      <c r="S1797" s="9">
        <v>0</v>
      </c>
      <c r="T1797" s="3"/>
      <c r="U1797" s="13"/>
      <c r="V1797" s="4"/>
    </row>
    <row r="1798" spans="1:22">
      <c r="A1798" s="8" t="s">
        <v>4014</v>
      </c>
      <c r="B1798" s="8" t="s">
        <v>1325</v>
      </c>
      <c r="C1798" s="8" t="s">
        <v>38</v>
      </c>
      <c r="D1798" s="8" t="s">
        <v>10</v>
      </c>
      <c r="E1798" s="8" t="s">
        <v>1380</v>
      </c>
      <c r="F1798" s="8" t="s">
        <v>1390</v>
      </c>
      <c r="G1798" s="8">
        <v>41.67</v>
      </c>
      <c r="H1798" s="8">
        <v>11.35</v>
      </c>
      <c r="I1798" s="8">
        <v>0.43430000000000002</v>
      </c>
      <c r="J1798" s="8">
        <v>0.44009999999999999</v>
      </c>
      <c r="K1798" s="8" t="s">
        <v>1412</v>
      </c>
      <c r="L1798" s="8">
        <v>685</v>
      </c>
      <c r="M1798" s="8" t="s">
        <v>1403</v>
      </c>
      <c r="N1798" s="8" t="str">
        <f t="shared" si="28"/>
        <v>Approved</v>
      </c>
      <c r="O1798" s="89" t="s">
        <v>2304</v>
      </c>
      <c r="P1798" s="89" t="s">
        <v>2304</v>
      </c>
      <c r="Q1798" s="8" t="s">
        <v>4015</v>
      </c>
      <c r="R1798" s="8">
        <v>240</v>
      </c>
      <c r="S1798" s="8">
        <v>6.76</v>
      </c>
      <c r="T1798" s="2"/>
      <c r="U1798" s="12"/>
      <c r="V1798" s="4"/>
    </row>
    <row r="1799" spans="1:22">
      <c r="A1799" s="9" t="s">
        <v>4016</v>
      </c>
      <c r="B1799" s="9" t="s">
        <v>367</v>
      </c>
      <c r="C1799" s="9" t="s">
        <v>12</v>
      </c>
      <c r="D1799" s="9" t="s">
        <v>1360</v>
      </c>
      <c r="E1799" s="9" t="s">
        <v>1400</v>
      </c>
      <c r="F1799" s="9" t="s">
        <v>1384</v>
      </c>
      <c r="G1799" s="9">
        <v>91.05</v>
      </c>
      <c r="H1799" s="9">
        <v>13.84</v>
      </c>
      <c r="I1799" s="9">
        <v>0.69740000000000002</v>
      </c>
      <c r="J1799" s="9">
        <v>1.405</v>
      </c>
      <c r="K1799" s="9" t="s">
        <v>1376</v>
      </c>
      <c r="L1799" s="9">
        <v>593</v>
      </c>
      <c r="M1799" s="9" t="s">
        <v>1377</v>
      </c>
      <c r="N1799" s="8" t="str">
        <f t="shared" si="28"/>
        <v>Approved</v>
      </c>
      <c r="O1799" s="90" t="s">
        <v>607</v>
      </c>
      <c r="P1799" s="90" t="s">
        <v>607</v>
      </c>
      <c r="Q1799" s="9" t="s">
        <v>2427</v>
      </c>
      <c r="R1799" s="9">
        <v>120</v>
      </c>
      <c r="S1799" s="9">
        <v>45.96</v>
      </c>
      <c r="T1799" s="3"/>
      <c r="U1799" s="13"/>
      <c r="V1799" s="4"/>
    </row>
    <row r="1800" spans="1:22">
      <c r="A1800" s="8" t="s">
        <v>4017</v>
      </c>
      <c r="B1800" s="8" t="s">
        <v>1129</v>
      </c>
      <c r="C1800" s="8" t="s">
        <v>38</v>
      </c>
      <c r="D1800" s="8" t="s">
        <v>44</v>
      </c>
      <c r="E1800" s="8" t="s">
        <v>1380</v>
      </c>
      <c r="F1800" s="8" t="s">
        <v>1384</v>
      </c>
      <c r="G1800" s="8">
        <v>83.51</v>
      </c>
      <c r="H1800" s="8">
        <v>12.84</v>
      </c>
      <c r="I1800" s="8">
        <v>1.6681999999999999</v>
      </c>
      <c r="J1800" s="8">
        <v>3.9639000000000002</v>
      </c>
      <c r="K1800" s="8"/>
      <c r="L1800" s="8">
        <v>700</v>
      </c>
      <c r="M1800" s="8" t="s">
        <v>1426</v>
      </c>
      <c r="N1800" s="8" t="str">
        <f t="shared" si="28"/>
        <v>Under Review</v>
      </c>
      <c r="O1800" s="89" t="s">
        <v>3475</v>
      </c>
      <c r="P1800" s="89" t="s">
        <v>3475</v>
      </c>
      <c r="Q1800" s="8"/>
      <c r="R1800" s="8">
        <v>24</v>
      </c>
      <c r="S1800" s="8">
        <v>63.32</v>
      </c>
      <c r="T1800" s="2"/>
      <c r="U1800" s="12"/>
      <c r="V1800" s="4"/>
    </row>
    <row r="1801" spans="1:22">
      <c r="A1801" s="9" t="s">
        <v>4018</v>
      </c>
      <c r="B1801" s="9" t="s">
        <v>838</v>
      </c>
      <c r="C1801" s="9" t="s">
        <v>38</v>
      </c>
      <c r="D1801" s="9" t="s">
        <v>31</v>
      </c>
      <c r="E1801" s="9" t="s">
        <v>1389</v>
      </c>
      <c r="F1801" s="9" t="s">
        <v>1375</v>
      </c>
      <c r="G1801" s="9">
        <v>78.88</v>
      </c>
      <c r="H1801" s="9">
        <v>9.61</v>
      </c>
      <c r="I1801" s="9">
        <v>1.1135999999999999</v>
      </c>
      <c r="J1801" s="9">
        <v>6.9204999999999997</v>
      </c>
      <c r="K1801" s="9" t="s">
        <v>1376</v>
      </c>
      <c r="L1801" s="9">
        <v>601</v>
      </c>
      <c r="M1801" s="9" t="s">
        <v>1377</v>
      </c>
      <c r="N1801" s="8" t="str">
        <f t="shared" si="28"/>
        <v>Approved</v>
      </c>
      <c r="O1801" s="90" t="s">
        <v>1968</v>
      </c>
      <c r="P1801" s="90" t="s">
        <v>1968</v>
      </c>
      <c r="Q1801" s="9" t="s">
        <v>1594</v>
      </c>
      <c r="R1801" s="9">
        <v>12</v>
      </c>
      <c r="S1801" s="9">
        <v>65.94</v>
      </c>
      <c r="T1801" s="3"/>
      <c r="U1801" s="13"/>
      <c r="V1801" s="4"/>
    </row>
    <row r="1802" spans="1:22">
      <c r="A1802" s="8" t="s">
        <v>4019</v>
      </c>
      <c r="B1802" s="8" t="s">
        <v>402</v>
      </c>
      <c r="C1802" s="8" t="s">
        <v>41</v>
      </c>
      <c r="D1802" s="8" t="s">
        <v>10</v>
      </c>
      <c r="E1802" s="8" t="s">
        <v>1408</v>
      </c>
      <c r="F1802" s="8" t="s">
        <v>1375</v>
      </c>
      <c r="G1802" s="8">
        <v>53.04</v>
      </c>
      <c r="H1802" s="8"/>
      <c r="I1802" s="8">
        <v>0.4904</v>
      </c>
      <c r="J1802" s="8"/>
      <c r="K1802" s="8" t="s">
        <v>1376</v>
      </c>
      <c r="L1802" s="8">
        <v>729</v>
      </c>
      <c r="M1802" s="8" t="s">
        <v>1426</v>
      </c>
      <c r="N1802" s="8" t="str">
        <f t="shared" si="28"/>
        <v>Under Review</v>
      </c>
      <c r="O1802" s="89" t="s">
        <v>3063</v>
      </c>
      <c r="P1802" s="89" t="s">
        <v>3063</v>
      </c>
      <c r="Q1802" s="8"/>
      <c r="R1802" s="8">
        <v>48</v>
      </c>
      <c r="S1802" s="8">
        <v>33.19</v>
      </c>
      <c r="T1802" s="2"/>
      <c r="U1802" s="12"/>
      <c r="V1802" s="4"/>
    </row>
    <row r="1803" spans="1:22">
      <c r="A1803" s="9" t="s">
        <v>4020</v>
      </c>
      <c r="B1803" s="9" t="s">
        <v>886</v>
      </c>
      <c r="C1803" s="9" t="s">
        <v>41</v>
      </c>
      <c r="D1803" s="9" t="s">
        <v>10</v>
      </c>
      <c r="E1803" s="9" t="s">
        <v>1380</v>
      </c>
      <c r="F1803" s="9" t="s">
        <v>1384</v>
      </c>
      <c r="G1803" s="9">
        <v>86.54</v>
      </c>
      <c r="H1803" s="9">
        <v>11.83</v>
      </c>
      <c r="I1803" s="9">
        <v>1.4715</v>
      </c>
      <c r="J1803" s="9">
        <v>1.2331000000000001</v>
      </c>
      <c r="K1803" s="9" t="s">
        <v>1412</v>
      </c>
      <c r="L1803" s="9">
        <v>785</v>
      </c>
      <c r="M1803" s="9" t="s">
        <v>1381</v>
      </c>
      <c r="N1803" s="8" t="str">
        <f t="shared" si="28"/>
        <v xml:space="preserve">Rejected </v>
      </c>
      <c r="O1803" s="90" t="s">
        <v>2029</v>
      </c>
      <c r="P1803" s="90" t="s">
        <v>2029</v>
      </c>
      <c r="Q1803" s="9"/>
      <c r="R1803" s="9">
        <v>120</v>
      </c>
      <c r="S1803" s="9">
        <v>31.59</v>
      </c>
      <c r="T1803" s="3"/>
      <c r="U1803" s="13"/>
      <c r="V1803" s="4"/>
    </row>
    <row r="1804" spans="1:22">
      <c r="A1804" s="8" t="s">
        <v>4021</v>
      </c>
      <c r="B1804" s="8" t="s">
        <v>909</v>
      </c>
      <c r="C1804" s="8" t="s">
        <v>41</v>
      </c>
      <c r="D1804" s="8" t="s">
        <v>10</v>
      </c>
      <c r="E1804" s="8" t="s">
        <v>1408</v>
      </c>
      <c r="F1804" s="8" t="s">
        <v>1375</v>
      </c>
      <c r="G1804" s="8">
        <v>23.19</v>
      </c>
      <c r="H1804" s="8">
        <v>7.79</v>
      </c>
      <c r="I1804" s="8">
        <v>0.27389999999999998</v>
      </c>
      <c r="J1804" s="8">
        <v>0.27879999999999999</v>
      </c>
      <c r="K1804" s="8" t="s">
        <v>1376</v>
      </c>
      <c r="L1804" s="8">
        <v>698</v>
      </c>
      <c r="M1804" s="8" t="s">
        <v>1381</v>
      </c>
      <c r="N1804" s="8" t="str">
        <f t="shared" si="28"/>
        <v xml:space="preserve">Rejected </v>
      </c>
      <c r="O1804" s="89" t="s">
        <v>535</v>
      </c>
      <c r="P1804" s="89" t="s">
        <v>535</v>
      </c>
      <c r="Q1804" s="8"/>
      <c r="R1804" s="8">
        <v>120</v>
      </c>
      <c r="S1804" s="8">
        <v>9.9499999999999993</v>
      </c>
      <c r="T1804" s="2"/>
      <c r="U1804" s="12"/>
      <c r="V1804" s="4"/>
    </row>
    <row r="1805" spans="1:22">
      <c r="A1805" s="9" t="s">
        <v>4022</v>
      </c>
      <c r="B1805" s="9" t="s">
        <v>998</v>
      </c>
      <c r="C1805" s="9" t="s">
        <v>32</v>
      </c>
      <c r="D1805" s="9" t="s">
        <v>10</v>
      </c>
      <c r="E1805" s="9" t="s">
        <v>1380</v>
      </c>
      <c r="F1805" s="9" t="s">
        <v>1384</v>
      </c>
      <c r="G1805" s="9">
        <v>76.41</v>
      </c>
      <c r="H1805" s="9">
        <v>12.26</v>
      </c>
      <c r="I1805" s="9">
        <v>0.63849999999999996</v>
      </c>
      <c r="J1805" s="9">
        <v>2.5474000000000001</v>
      </c>
      <c r="K1805" s="9" t="s">
        <v>1385</v>
      </c>
      <c r="L1805" s="9">
        <v>618</v>
      </c>
      <c r="M1805" s="9" t="s">
        <v>1426</v>
      </c>
      <c r="N1805" s="8" t="str">
        <f t="shared" si="28"/>
        <v>Under Review</v>
      </c>
      <c r="O1805" s="90" t="s">
        <v>2491</v>
      </c>
      <c r="P1805" s="90" t="s">
        <v>2491</v>
      </c>
      <c r="Q1805" s="9"/>
      <c r="R1805" s="9">
        <v>36</v>
      </c>
      <c r="S1805" s="9">
        <v>0</v>
      </c>
      <c r="T1805" s="3"/>
      <c r="U1805" s="13"/>
      <c r="V1805" s="4"/>
    </row>
    <row r="1806" spans="1:22">
      <c r="A1806" s="8" t="s">
        <v>4023</v>
      </c>
      <c r="B1806" s="8" t="s">
        <v>696</v>
      </c>
      <c r="C1806" s="8" t="s">
        <v>16</v>
      </c>
      <c r="D1806" s="8" t="s">
        <v>31</v>
      </c>
      <c r="E1806" s="8" t="s">
        <v>1408</v>
      </c>
      <c r="F1806" s="8" t="s">
        <v>1390</v>
      </c>
      <c r="G1806" s="8">
        <v>98.43</v>
      </c>
      <c r="H1806" s="8">
        <v>16.79</v>
      </c>
      <c r="I1806" s="8">
        <v>1.4454</v>
      </c>
      <c r="J1806" s="8">
        <v>1.9996</v>
      </c>
      <c r="K1806" s="8"/>
      <c r="L1806" s="8">
        <v>677</v>
      </c>
      <c r="M1806" s="8" t="s">
        <v>1403</v>
      </c>
      <c r="N1806" s="8" t="str">
        <f t="shared" si="28"/>
        <v>Approved</v>
      </c>
      <c r="O1806" s="89" t="s">
        <v>1627</v>
      </c>
      <c r="P1806" s="89" t="s">
        <v>1627</v>
      </c>
      <c r="Q1806" s="8" t="s">
        <v>2331</v>
      </c>
      <c r="R1806" s="8">
        <v>84</v>
      </c>
      <c r="S1806" s="8">
        <v>74.12</v>
      </c>
      <c r="T1806" s="2"/>
      <c r="U1806" s="12"/>
      <c r="V1806" s="4"/>
    </row>
    <row r="1807" spans="1:22">
      <c r="A1807" s="9" t="s">
        <v>4024</v>
      </c>
      <c r="B1807" s="9" t="s">
        <v>248</v>
      </c>
      <c r="C1807" s="9" t="s">
        <v>28</v>
      </c>
      <c r="D1807" s="9" t="s">
        <v>31</v>
      </c>
      <c r="E1807" s="9" t="s">
        <v>1374</v>
      </c>
      <c r="F1807" s="9" t="s">
        <v>1390</v>
      </c>
      <c r="G1807" s="9">
        <v>10.49</v>
      </c>
      <c r="H1807" s="9">
        <v>14.94</v>
      </c>
      <c r="I1807" s="9">
        <v>8.48E-2</v>
      </c>
      <c r="J1807" s="9">
        <v>0.36330000000000001</v>
      </c>
      <c r="K1807" s="9" t="s">
        <v>1376</v>
      </c>
      <c r="L1807" s="9">
        <v>672</v>
      </c>
      <c r="M1807" s="9" t="s">
        <v>1396</v>
      </c>
      <c r="N1807" s="8" t="str">
        <f t="shared" si="28"/>
        <v>Approved</v>
      </c>
      <c r="O1807" s="90" t="s">
        <v>1457</v>
      </c>
      <c r="P1807" s="90" t="s">
        <v>1457</v>
      </c>
      <c r="Q1807" s="9" t="s">
        <v>1738</v>
      </c>
      <c r="R1807" s="9">
        <v>36</v>
      </c>
      <c r="S1807" s="9">
        <v>4.08</v>
      </c>
      <c r="T1807" s="3"/>
      <c r="U1807" s="13"/>
      <c r="V1807" s="4"/>
    </row>
    <row r="1808" spans="1:22">
      <c r="A1808" s="8" t="s">
        <v>4025</v>
      </c>
      <c r="B1808" s="8" t="s">
        <v>1226</v>
      </c>
      <c r="C1808" s="8" t="s">
        <v>38</v>
      </c>
      <c r="D1808" s="8" t="s">
        <v>44</v>
      </c>
      <c r="E1808" s="8" t="s">
        <v>1380</v>
      </c>
      <c r="F1808" s="8" t="s">
        <v>1384</v>
      </c>
      <c r="G1808" s="8">
        <v>92.86</v>
      </c>
      <c r="H1808" s="8">
        <v>14.91</v>
      </c>
      <c r="I1808" s="8">
        <v>1.1249</v>
      </c>
      <c r="J1808" s="8">
        <v>1.7871999999999999</v>
      </c>
      <c r="K1808" s="8" t="s">
        <v>1358</v>
      </c>
      <c r="L1808" s="8">
        <v>610</v>
      </c>
      <c r="M1808" s="8" t="s">
        <v>1377</v>
      </c>
      <c r="N1808" s="8" t="str">
        <f t="shared" si="28"/>
        <v>Approved</v>
      </c>
      <c r="O1808" s="89" t="s">
        <v>1450</v>
      </c>
      <c r="P1808" s="89" t="s">
        <v>1450</v>
      </c>
      <c r="Q1808" s="8" t="s">
        <v>2263</v>
      </c>
      <c r="R1808" s="8">
        <v>84</v>
      </c>
      <c r="S1808" s="8">
        <v>74.8</v>
      </c>
      <c r="T1808" s="2"/>
      <c r="U1808" s="12"/>
      <c r="V1808" s="4"/>
    </row>
    <row r="1809" spans="1:22">
      <c r="A1809" s="9" t="s">
        <v>4026</v>
      </c>
      <c r="B1809" s="9" t="s">
        <v>1182</v>
      </c>
      <c r="C1809" s="9" t="s">
        <v>20</v>
      </c>
      <c r="D1809" s="9" t="s">
        <v>1360</v>
      </c>
      <c r="E1809" s="9" t="s">
        <v>1400</v>
      </c>
      <c r="F1809" s="9" t="s">
        <v>1375</v>
      </c>
      <c r="G1809" s="9">
        <v>27.88</v>
      </c>
      <c r="H1809" s="9">
        <v>9.35</v>
      </c>
      <c r="I1809" s="9">
        <v>0.22339999999999999</v>
      </c>
      <c r="J1809" s="9">
        <v>0.28860000000000002</v>
      </c>
      <c r="K1809" s="9" t="s">
        <v>1376</v>
      </c>
      <c r="L1809" s="9">
        <v>791</v>
      </c>
      <c r="M1809" s="9" t="s">
        <v>1377</v>
      </c>
      <c r="N1809" s="8" t="str">
        <f t="shared" si="28"/>
        <v>Approved</v>
      </c>
      <c r="O1809" s="90" t="s">
        <v>1457</v>
      </c>
      <c r="P1809" s="90" t="s">
        <v>1457</v>
      </c>
      <c r="Q1809" s="9" t="s">
        <v>2940</v>
      </c>
      <c r="R1809" s="9">
        <v>180</v>
      </c>
      <c r="S1809" s="9">
        <v>21.79</v>
      </c>
      <c r="T1809" s="3"/>
      <c r="U1809" s="13"/>
      <c r="V1809" s="4"/>
    </row>
    <row r="1810" spans="1:22">
      <c r="A1810" s="8" t="s">
        <v>4027</v>
      </c>
      <c r="B1810" s="8" t="s">
        <v>1153</v>
      </c>
      <c r="C1810" s="8" t="s">
        <v>24</v>
      </c>
      <c r="D1810" s="8" t="s">
        <v>31</v>
      </c>
      <c r="E1810" s="8" t="s">
        <v>1411</v>
      </c>
      <c r="F1810" s="8" t="s">
        <v>1375</v>
      </c>
      <c r="G1810" s="8">
        <v>65.930000000000007</v>
      </c>
      <c r="H1810" s="8">
        <v>14.31</v>
      </c>
      <c r="I1810" s="8">
        <v>1.1398999999999999</v>
      </c>
      <c r="J1810" s="8">
        <v>1.5447</v>
      </c>
      <c r="K1810" s="8" t="s">
        <v>1376</v>
      </c>
      <c r="L1810" s="8">
        <v>742</v>
      </c>
      <c r="M1810" s="8" t="s">
        <v>1381</v>
      </c>
      <c r="N1810" s="8" t="str">
        <f t="shared" si="28"/>
        <v xml:space="preserve">Rejected </v>
      </c>
      <c r="O1810" s="89" t="s">
        <v>382</v>
      </c>
      <c r="P1810" s="89" t="s">
        <v>382</v>
      </c>
      <c r="Q1810" s="8"/>
      <c r="R1810" s="8">
        <v>60</v>
      </c>
      <c r="S1810" s="8">
        <v>26.14</v>
      </c>
      <c r="T1810" s="2"/>
      <c r="U1810" s="12"/>
      <c r="V1810" s="4"/>
    </row>
    <row r="1811" spans="1:22">
      <c r="A1811" s="9" t="s">
        <v>4028</v>
      </c>
      <c r="B1811" s="9" t="s">
        <v>426</v>
      </c>
      <c r="C1811" s="9" t="s">
        <v>24</v>
      </c>
      <c r="D1811" s="9" t="s">
        <v>44</v>
      </c>
      <c r="E1811" s="9" t="s">
        <v>1408</v>
      </c>
      <c r="F1811" s="9" t="s">
        <v>1375</v>
      </c>
      <c r="G1811" s="9"/>
      <c r="H1811" s="9">
        <v>8.93</v>
      </c>
      <c r="I1811" s="9">
        <v>0.34860000000000002</v>
      </c>
      <c r="J1811" s="9">
        <v>1.0456000000000001</v>
      </c>
      <c r="K1811" s="9" t="s">
        <v>1395</v>
      </c>
      <c r="L1811" s="9">
        <v>882</v>
      </c>
      <c r="M1811" s="9" t="s">
        <v>1377</v>
      </c>
      <c r="N1811" s="8" t="str">
        <f t="shared" si="28"/>
        <v>Approved</v>
      </c>
      <c r="O1811" s="90" t="s">
        <v>1829</v>
      </c>
      <c r="P1811" s="90" t="s">
        <v>1829</v>
      </c>
      <c r="Q1811" s="9" t="s">
        <v>396</v>
      </c>
      <c r="R1811" s="9">
        <v>84</v>
      </c>
      <c r="S1811" s="9">
        <v>39.76</v>
      </c>
      <c r="T1811" s="3"/>
      <c r="U1811" s="13"/>
      <c r="V1811" s="4"/>
    </row>
    <row r="1812" spans="1:22">
      <c r="A1812" s="8" t="s">
        <v>4029</v>
      </c>
      <c r="B1812" s="8" t="s">
        <v>1001</v>
      </c>
      <c r="C1812" s="8" t="s">
        <v>38</v>
      </c>
      <c r="D1812" s="8" t="s">
        <v>23</v>
      </c>
      <c r="E1812" s="8" t="s">
        <v>1400</v>
      </c>
      <c r="F1812" s="8" t="s">
        <v>1375</v>
      </c>
      <c r="G1812" s="8">
        <v>87.97</v>
      </c>
      <c r="H1812" s="8">
        <v>10.35</v>
      </c>
      <c r="I1812" s="8">
        <v>1.5978000000000001</v>
      </c>
      <c r="J1812" s="8">
        <v>2.246</v>
      </c>
      <c r="K1812" s="8" t="s">
        <v>1376</v>
      </c>
      <c r="L1812" s="8">
        <v>852</v>
      </c>
      <c r="M1812" s="8" t="s">
        <v>1426</v>
      </c>
      <c r="N1812" s="8" t="str">
        <f t="shared" si="28"/>
        <v>Under Review</v>
      </c>
      <c r="O1812" s="89" t="s">
        <v>3588</v>
      </c>
      <c r="P1812" s="89" t="s">
        <v>3588</v>
      </c>
      <c r="Q1812" s="8"/>
      <c r="R1812" s="8">
        <v>48</v>
      </c>
      <c r="S1812" s="8">
        <v>50.22</v>
      </c>
      <c r="T1812" s="2"/>
      <c r="U1812" s="12"/>
      <c r="V1812" s="4"/>
    </row>
    <row r="1813" spans="1:22">
      <c r="A1813" s="9" t="s">
        <v>4030</v>
      </c>
      <c r="B1813" s="9" t="s">
        <v>750</v>
      </c>
      <c r="C1813" s="9" t="s">
        <v>38</v>
      </c>
      <c r="D1813" s="9" t="s">
        <v>10</v>
      </c>
      <c r="E1813" s="9" t="s">
        <v>1408</v>
      </c>
      <c r="F1813" s="9" t="s">
        <v>1384</v>
      </c>
      <c r="G1813" s="9">
        <v>53.68</v>
      </c>
      <c r="H1813" s="9">
        <v>13.37</v>
      </c>
      <c r="I1813" s="9">
        <v>1.0130999999999999</v>
      </c>
      <c r="J1813" s="9">
        <v>1.45</v>
      </c>
      <c r="K1813" s="9" t="s">
        <v>1395</v>
      </c>
      <c r="L1813" s="9">
        <v>868</v>
      </c>
      <c r="M1813" s="9" t="s">
        <v>1381</v>
      </c>
      <c r="N1813" s="8" t="str">
        <f t="shared" si="28"/>
        <v xml:space="preserve">Rejected </v>
      </c>
      <c r="O1813" s="90" t="s">
        <v>2064</v>
      </c>
      <c r="P1813" s="90" t="s">
        <v>2064</v>
      </c>
      <c r="Q1813" s="9"/>
      <c r="R1813" s="9">
        <v>48</v>
      </c>
      <c r="S1813" s="9">
        <v>16.670000000000002</v>
      </c>
      <c r="T1813" s="3"/>
      <c r="U1813" s="13"/>
      <c r="V1813" s="4"/>
    </row>
    <row r="1814" spans="1:22">
      <c r="A1814" s="8" t="s">
        <v>4031</v>
      </c>
      <c r="B1814" s="8" t="s">
        <v>1074</v>
      </c>
      <c r="C1814" s="8" t="s">
        <v>38</v>
      </c>
      <c r="D1814" s="8" t="s">
        <v>10</v>
      </c>
      <c r="E1814" s="8" t="s">
        <v>1374</v>
      </c>
      <c r="F1814" s="8" t="s">
        <v>1375</v>
      </c>
      <c r="G1814" s="8">
        <v>81.33</v>
      </c>
      <c r="H1814" s="8">
        <v>9.94</v>
      </c>
      <c r="I1814" s="8">
        <v>0.66169999999999995</v>
      </c>
      <c r="J1814" s="8">
        <v>1.7256</v>
      </c>
      <c r="K1814" s="8" t="s">
        <v>1385</v>
      </c>
      <c r="L1814" s="8">
        <v>740</v>
      </c>
      <c r="M1814" s="8" t="s">
        <v>1426</v>
      </c>
      <c r="N1814" s="8" t="str">
        <f t="shared" si="28"/>
        <v>Under Review</v>
      </c>
      <c r="O1814" s="89" t="s">
        <v>1642</v>
      </c>
      <c r="P1814" s="89" t="s">
        <v>1642</v>
      </c>
      <c r="Q1814" s="8"/>
      <c r="R1814" s="8">
        <v>60</v>
      </c>
      <c r="S1814" s="8">
        <v>0</v>
      </c>
      <c r="T1814" s="2"/>
      <c r="U1814" s="12"/>
      <c r="V1814" s="4"/>
    </row>
    <row r="1815" spans="1:22">
      <c r="A1815" s="9" t="s">
        <v>4032</v>
      </c>
      <c r="B1815" s="9" t="s">
        <v>336</v>
      </c>
      <c r="C1815" s="9" t="s">
        <v>24</v>
      </c>
      <c r="D1815" s="9" t="s">
        <v>10</v>
      </c>
      <c r="E1815" s="9" t="s">
        <v>1408</v>
      </c>
      <c r="F1815" s="9" t="s">
        <v>1384</v>
      </c>
      <c r="G1815" s="9">
        <v>5.54</v>
      </c>
      <c r="H1815" s="9">
        <v>9.0500000000000007</v>
      </c>
      <c r="I1815" s="9">
        <v>5.7700000000000001E-2</v>
      </c>
      <c r="J1815" s="9">
        <v>0.13800000000000001</v>
      </c>
      <c r="K1815" s="9" t="s">
        <v>1358</v>
      </c>
      <c r="L1815" s="9">
        <v>606</v>
      </c>
      <c r="M1815" s="9" t="s">
        <v>1377</v>
      </c>
      <c r="N1815" s="8" t="str">
        <f t="shared" si="28"/>
        <v>Approved</v>
      </c>
      <c r="O1815" s="90" t="s">
        <v>3317</v>
      </c>
      <c r="P1815" s="90" t="s">
        <v>3317</v>
      </c>
      <c r="Q1815" s="9" t="s">
        <v>1540</v>
      </c>
      <c r="R1815" s="9">
        <v>48</v>
      </c>
      <c r="S1815" s="9">
        <v>1.51</v>
      </c>
      <c r="T1815" s="3"/>
      <c r="U1815" s="13"/>
      <c r="V1815" s="4"/>
    </row>
    <row r="1816" spans="1:22">
      <c r="A1816" s="8" t="s">
        <v>4033</v>
      </c>
      <c r="B1816" s="8" t="s">
        <v>483</v>
      </c>
      <c r="C1816" s="8" t="s">
        <v>32</v>
      </c>
      <c r="D1816" s="8" t="s">
        <v>31</v>
      </c>
      <c r="E1816" s="8" t="s">
        <v>1374</v>
      </c>
      <c r="F1816" s="8" t="s">
        <v>1375</v>
      </c>
      <c r="G1816" s="8">
        <v>86.51</v>
      </c>
      <c r="H1816" s="8">
        <v>10.220000000000001</v>
      </c>
      <c r="I1816" s="8">
        <v>1.5365</v>
      </c>
      <c r="J1816" s="8">
        <v>2.8003999999999998</v>
      </c>
      <c r="K1816" s="8" t="s">
        <v>1376</v>
      </c>
      <c r="L1816" s="8">
        <v>878</v>
      </c>
      <c r="M1816" s="8" t="s">
        <v>1386</v>
      </c>
      <c r="N1816" s="8" t="str">
        <f t="shared" si="28"/>
        <v>Rejected</v>
      </c>
      <c r="O1816" s="89" t="s">
        <v>864</v>
      </c>
      <c r="P1816" s="89" t="s">
        <v>864</v>
      </c>
      <c r="Q1816" s="8"/>
      <c r="R1816" s="8">
        <v>36</v>
      </c>
      <c r="S1816" s="8">
        <v>28.1</v>
      </c>
      <c r="T1816" s="2"/>
      <c r="U1816" s="12"/>
      <c r="V1816" s="4"/>
    </row>
    <row r="1817" spans="1:22">
      <c r="A1817" s="9" t="s">
        <v>4034</v>
      </c>
      <c r="B1817" s="9" t="s">
        <v>155</v>
      </c>
      <c r="C1817" s="9" t="s">
        <v>41</v>
      </c>
      <c r="D1817" s="9" t="s">
        <v>31</v>
      </c>
      <c r="E1817" s="9" t="s">
        <v>1380</v>
      </c>
      <c r="F1817" s="9" t="s">
        <v>1384</v>
      </c>
      <c r="G1817" s="9">
        <v>87.84</v>
      </c>
      <c r="H1817" s="9">
        <v>14.41</v>
      </c>
      <c r="I1817" s="9">
        <v>1.014</v>
      </c>
      <c r="J1817" s="9">
        <v>1.1940999999999999</v>
      </c>
      <c r="K1817" s="9" t="s">
        <v>1358</v>
      </c>
      <c r="L1817" s="9">
        <v>562</v>
      </c>
      <c r="M1817" s="9" t="s">
        <v>1396</v>
      </c>
      <c r="N1817" s="8" t="str">
        <f t="shared" si="28"/>
        <v>Approved</v>
      </c>
      <c r="O1817" s="90" t="s">
        <v>1198</v>
      </c>
      <c r="P1817" s="90" t="s">
        <v>1198</v>
      </c>
      <c r="Q1817" s="9" t="s">
        <v>2166</v>
      </c>
      <c r="R1817" s="9">
        <v>180</v>
      </c>
      <c r="S1817" s="9">
        <v>38.03</v>
      </c>
      <c r="T1817" s="3"/>
      <c r="U1817" s="13"/>
      <c r="V1817" s="4"/>
    </row>
    <row r="1818" spans="1:22">
      <c r="A1818" s="8" t="s">
        <v>4035</v>
      </c>
      <c r="B1818" s="8" t="s">
        <v>1241</v>
      </c>
      <c r="C1818" s="8" t="s">
        <v>35</v>
      </c>
      <c r="D1818" s="8" t="s">
        <v>44</v>
      </c>
      <c r="E1818" s="8" t="s">
        <v>1411</v>
      </c>
      <c r="F1818" s="8" t="s">
        <v>1390</v>
      </c>
      <c r="G1818" s="8">
        <v>47.46</v>
      </c>
      <c r="H1818" s="8">
        <v>18.45</v>
      </c>
      <c r="I1818" s="8">
        <v>0.85170000000000001</v>
      </c>
      <c r="J1818" s="8">
        <v>4.3613</v>
      </c>
      <c r="K1818" s="8" t="s">
        <v>1376</v>
      </c>
      <c r="L1818" s="8">
        <v>816</v>
      </c>
      <c r="M1818" s="8" t="s">
        <v>1396</v>
      </c>
      <c r="N1818" s="8" t="str">
        <f t="shared" si="28"/>
        <v>Approved</v>
      </c>
      <c r="O1818" s="89" t="s">
        <v>4036</v>
      </c>
      <c r="P1818" s="89" t="s">
        <v>4036</v>
      </c>
      <c r="Q1818" s="8" t="s">
        <v>885</v>
      </c>
      <c r="R1818" s="8">
        <v>12</v>
      </c>
      <c r="S1818" s="8">
        <v>13.42</v>
      </c>
      <c r="T1818" s="2"/>
      <c r="U1818" s="12"/>
      <c r="V1818" s="4"/>
    </row>
    <row r="1819" spans="1:22">
      <c r="A1819" s="9" t="s">
        <v>4037</v>
      </c>
      <c r="B1819" s="9" t="s">
        <v>608</v>
      </c>
      <c r="C1819" s="9" t="s">
        <v>24</v>
      </c>
      <c r="D1819" s="9" t="s">
        <v>44</v>
      </c>
      <c r="E1819" s="9" t="s">
        <v>1411</v>
      </c>
      <c r="F1819" s="9" t="s">
        <v>1390</v>
      </c>
      <c r="G1819" s="9">
        <v>21.83</v>
      </c>
      <c r="H1819" s="9">
        <v>17.899999999999999</v>
      </c>
      <c r="I1819" s="9">
        <v>0.40760000000000002</v>
      </c>
      <c r="J1819" s="9">
        <v>0.78810000000000002</v>
      </c>
      <c r="K1819" s="9" t="s">
        <v>1376</v>
      </c>
      <c r="L1819" s="9">
        <v>690</v>
      </c>
      <c r="M1819" s="9" t="s">
        <v>1396</v>
      </c>
      <c r="N1819" s="8" t="str">
        <f t="shared" si="28"/>
        <v>Approved</v>
      </c>
      <c r="O1819" s="90" t="s">
        <v>1673</v>
      </c>
      <c r="P1819" s="90" t="s">
        <v>1673</v>
      </c>
      <c r="Q1819" s="9" t="s">
        <v>4038</v>
      </c>
      <c r="R1819" s="9">
        <v>36</v>
      </c>
      <c r="S1819" s="9">
        <v>10.85</v>
      </c>
      <c r="T1819" s="3"/>
      <c r="U1819" s="13"/>
      <c r="V1819" s="4"/>
    </row>
    <row r="1820" spans="1:22">
      <c r="A1820" s="8" t="s">
        <v>4039</v>
      </c>
      <c r="B1820" s="8" t="s">
        <v>735</v>
      </c>
      <c r="C1820" s="8" t="s">
        <v>28</v>
      </c>
      <c r="D1820" s="8" t="s">
        <v>44</v>
      </c>
      <c r="E1820" s="8" t="s">
        <v>1400</v>
      </c>
      <c r="F1820" s="8" t="s">
        <v>1384</v>
      </c>
      <c r="G1820" s="8">
        <v>48.61</v>
      </c>
      <c r="H1820" s="8">
        <v>17.559999999999999</v>
      </c>
      <c r="I1820" s="8">
        <v>0.6381</v>
      </c>
      <c r="J1820" s="8">
        <v>2.4165000000000001</v>
      </c>
      <c r="K1820" s="8" t="s">
        <v>1395</v>
      </c>
      <c r="L1820" s="8">
        <v>555</v>
      </c>
      <c r="M1820" s="8" t="s">
        <v>1403</v>
      </c>
      <c r="N1820" s="8" t="str">
        <f t="shared" si="28"/>
        <v>Approved</v>
      </c>
      <c r="O1820" s="89" t="s">
        <v>4040</v>
      </c>
      <c r="P1820" s="89" t="s">
        <v>4040</v>
      </c>
      <c r="Q1820" s="8" t="s">
        <v>416</v>
      </c>
      <c r="R1820" s="8">
        <v>24</v>
      </c>
      <c r="S1820" s="8">
        <v>41.35</v>
      </c>
      <c r="T1820" s="2"/>
      <c r="U1820" s="12"/>
      <c r="V1820" s="4"/>
    </row>
    <row r="1821" spans="1:22">
      <c r="A1821" s="9" t="s">
        <v>4041</v>
      </c>
      <c r="B1821" s="9" t="s">
        <v>394</v>
      </c>
      <c r="C1821" s="9" t="s">
        <v>41</v>
      </c>
      <c r="D1821" s="9" t="s">
        <v>10</v>
      </c>
      <c r="E1821" s="9" t="s">
        <v>1389</v>
      </c>
      <c r="F1821" s="9" t="s">
        <v>1384</v>
      </c>
      <c r="G1821" s="9">
        <v>49.71</v>
      </c>
      <c r="H1821" s="9">
        <v>14.08</v>
      </c>
      <c r="I1821" s="9">
        <v>0.68720000000000003</v>
      </c>
      <c r="J1821" s="9">
        <v>1.1587000000000001</v>
      </c>
      <c r="K1821" s="9" t="s">
        <v>1385</v>
      </c>
      <c r="L1821" s="9">
        <v>883</v>
      </c>
      <c r="M1821" s="9" t="s">
        <v>1381</v>
      </c>
      <c r="N1821" s="8" t="str">
        <f t="shared" si="28"/>
        <v xml:space="preserve">Rejected </v>
      </c>
      <c r="O1821" s="90" t="s">
        <v>3714</v>
      </c>
      <c r="P1821" s="90" t="s">
        <v>3714</v>
      </c>
      <c r="Q1821" s="9"/>
      <c r="R1821" s="9">
        <v>60</v>
      </c>
      <c r="S1821" s="9">
        <v>0</v>
      </c>
      <c r="T1821" s="3"/>
      <c r="U1821" s="13"/>
      <c r="V1821" s="4"/>
    </row>
    <row r="1822" spans="1:22">
      <c r="A1822" s="8" t="s">
        <v>4042</v>
      </c>
      <c r="B1822" s="8" t="s">
        <v>658</v>
      </c>
      <c r="C1822" s="8" t="s">
        <v>38</v>
      </c>
      <c r="D1822" s="8" t="s">
        <v>44</v>
      </c>
      <c r="E1822" s="8" t="s">
        <v>1380</v>
      </c>
      <c r="F1822" s="8" t="s">
        <v>1375</v>
      </c>
      <c r="G1822" s="8">
        <v>91.75</v>
      </c>
      <c r="H1822" s="8">
        <v>18.27</v>
      </c>
      <c r="I1822" s="8">
        <v>1.1321000000000001</v>
      </c>
      <c r="J1822" s="8">
        <v>4.5925000000000002</v>
      </c>
      <c r="K1822" s="8" t="s">
        <v>1385</v>
      </c>
      <c r="L1822" s="8">
        <v>609</v>
      </c>
      <c r="M1822" s="8" t="s">
        <v>1381</v>
      </c>
      <c r="N1822" s="8" t="str">
        <f t="shared" si="28"/>
        <v xml:space="preserve">Rejected </v>
      </c>
      <c r="O1822" s="89" t="s">
        <v>186</v>
      </c>
      <c r="P1822" s="89" t="s">
        <v>186</v>
      </c>
      <c r="Q1822" s="8"/>
      <c r="R1822" s="8">
        <v>24</v>
      </c>
      <c r="S1822" s="8">
        <v>0</v>
      </c>
      <c r="T1822" s="2"/>
      <c r="U1822" s="12"/>
      <c r="V1822" s="4"/>
    </row>
    <row r="1823" spans="1:22">
      <c r="A1823" s="9" t="s">
        <v>4043</v>
      </c>
      <c r="B1823" s="9" t="s">
        <v>1246</v>
      </c>
      <c r="C1823" s="9" t="s">
        <v>7</v>
      </c>
      <c r="D1823" s="9" t="s">
        <v>44</v>
      </c>
      <c r="E1823" s="9" t="s">
        <v>1408</v>
      </c>
      <c r="F1823" s="9" t="s">
        <v>1384</v>
      </c>
      <c r="G1823" s="9">
        <v>50.1</v>
      </c>
      <c r="H1823" s="9">
        <v>13.3</v>
      </c>
      <c r="I1823" s="9">
        <v>0.82269999999999999</v>
      </c>
      <c r="J1823" s="9">
        <v>1.1476</v>
      </c>
      <c r="K1823" s="9" t="s">
        <v>1376</v>
      </c>
      <c r="L1823" s="9">
        <v>694</v>
      </c>
      <c r="M1823" s="9" t="s">
        <v>1403</v>
      </c>
      <c r="N1823" s="8" t="str">
        <f t="shared" si="28"/>
        <v>Approved</v>
      </c>
      <c r="O1823" s="90" t="s">
        <v>2864</v>
      </c>
      <c r="P1823" s="90" t="s">
        <v>2864</v>
      </c>
      <c r="Q1823" s="9" t="s">
        <v>2230</v>
      </c>
      <c r="R1823" s="9">
        <v>60</v>
      </c>
      <c r="S1823" s="9">
        <v>46.27</v>
      </c>
      <c r="T1823" s="3"/>
      <c r="U1823" s="13"/>
      <c r="V1823" s="4"/>
    </row>
    <row r="1824" spans="1:22">
      <c r="A1824" s="8" t="s">
        <v>4044</v>
      </c>
      <c r="B1824" s="8" t="s">
        <v>798</v>
      </c>
      <c r="C1824" s="8" t="s">
        <v>28</v>
      </c>
      <c r="D1824" s="8" t="s">
        <v>44</v>
      </c>
      <c r="E1824" s="8" t="s">
        <v>1389</v>
      </c>
      <c r="F1824" s="8" t="s">
        <v>1375</v>
      </c>
      <c r="G1824" s="8">
        <v>93.04</v>
      </c>
      <c r="H1824" s="8">
        <v>10.63</v>
      </c>
      <c r="I1824" s="8">
        <v>1.4119999999999999</v>
      </c>
      <c r="J1824" s="8">
        <v>2.0057999999999998</v>
      </c>
      <c r="K1824" s="8"/>
      <c r="L1824" s="8">
        <v>704</v>
      </c>
      <c r="M1824" s="8" t="s">
        <v>1403</v>
      </c>
      <c r="N1824" s="8" t="str">
        <f t="shared" si="28"/>
        <v>Approved</v>
      </c>
      <c r="O1824" s="89" t="s">
        <v>3997</v>
      </c>
      <c r="P1824" s="89" t="s">
        <v>3997</v>
      </c>
      <c r="Q1824" s="8" t="s">
        <v>98</v>
      </c>
      <c r="R1824" s="8">
        <v>60</v>
      </c>
      <c r="S1824" s="8">
        <v>23.91</v>
      </c>
      <c r="T1824" s="2"/>
      <c r="U1824" s="12"/>
      <c r="V1824" s="4"/>
    </row>
    <row r="1825" spans="1:22">
      <c r="A1825" s="9" t="s">
        <v>4045</v>
      </c>
      <c r="B1825" s="9" t="s">
        <v>251</v>
      </c>
      <c r="C1825" s="9" t="s">
        <v>35</v>
      </c>
      <c r="D1825" s="9" t="s">
        <v>23</v>
      </c>
      <c r="E1825" s="9" t="s">
        <v>1411</v>
      </c>
      <c r="F1825" s="9" t="s">
        <v>1384</v>
      </c>
      <c r="G1825" s="9">
        <v>79.39</v>
      </c>
      <c r="H1825" s="9">
        <v>16.34</v>
      </c>
      <c r="I1825" s="9">
        <v>0.70220000000000005</v>
      </c>
      <c r="J1825" s="9">
        <v>3.9001000000000001</v>
      </c>
      <c r="K1825" s="9" t="s">
        <v>1376</v>
      </c>
      <c r="L1825" s="9">
        <v>782</v>
      </c>
      <c r="M1825" s="9" t="s">
        <v>1377</v>
      </c>
      <c r="N1825" s="8" t="str">
        <f t="shared" si="28"/>
        <v>Approved</v>
      </c>
      <c r="O1825" s="90" t="s">
        <v>3071</v>
      </c>
      <c r="P1825" s="90" t="s">
        <v>3071</v>
      </c>
      <c r="Q1825" s="9" t="s">
        <v>2788</v>
      </c>
      <c r="R1825" s="9">
        <v>24</v>
      </c>
      <c r="S1825" s="9">
        <v>58.29</v>
      </c>
      <c r="T1825" s="3"/>
      <c r="U1825" s="13"/>
      <c r="V1825" s="4"/>
    </row>
    <row r="1826" spans="1:22">
      <c r="A1826" s="8" t="s">
        <v>4046</v>
      </c>
      <c r="B1826" s="8" t="s">
        <v>456</v>
      </c>
      <c r="C1826" s="8" t="s">
        <v>24</v>
      </c>
      <c r="D1826" s="8" t="s">
        <v>10</v>
      </c>
      <c r="E1826" s="8" t="s">
        <v>1411</v>
      </c>
      <c r="F1826" s="8" t="s">
        <v>1390</v>
      </c>
      <c r="G1826" s="8">
        <v>66.239999999999995</v>
      </c>
      <c r="H1826" s="8">
        <v>18.46</v>
      </c>
      <c r="I1826" s="8">
        <v>0.91510000000000002</v>
      </c>
      <c r="J1826" s="8">
        <v>6.0873999999999997</v>
      </c>
      <c r="K1826" s="8" t="s">
        <v>1395</v>
      </c>
      <c r="L1826" s="8">
        <v>565</v>
      </c>
      <c r="M1826" s="8" t="s">
        <v>1386</v>
      </c>
      <c r="N1826" s="8" t="str">
        <f t="shared" si="28"/>
        <v>Rejected</v>
      </c>
      <c r="O1826" s="89" t="s">
        <v>2773</v>
      </c>
      <c r="P1826" s="89" t="s">
        <v>2773</v>
      </c>
      <c r="Q1826" s="8"/>
      <c r="R1826" s="8">
        <v>12</v>
      </c>
      <c r="S1826" s="8">
        <v>32.590000000000003</v>
      </c>
      <c r="T1826" s="2"/>
      <c r="U1826" s="12"/>
      <c r="V1826" s="4"/>
    </row>
    <row r="1827" spans="1:22">
      <c r="A1827" s="9" t="s">
        <v>4047</v>
      </c>
      <c r="B1827" s="9" t="s">
        <v>1201</v>
      </c>
      <c r="C1827" s="9" t="s">
        <v>28</v>
      </c>
      <c r="D1827" s="9" t="s">
        <v>1360</v>
      </c>
      <c r="E1827" s="9" t="s">
        <v>1400</v>
      </c>
      <c r="F1827" s="9" t="s">
        <v>1390</v>
      </c>
      <c r="G1827" s="9">
        <v>62.87</v>
      </c>
      <c r="H1827" s="9">
        <v>15.68</v>
      </c>
      <c r="I1827" s="9">
        <v>0.46429999999999999</v>
      </c>
      <c r="J1827" s="9">
        <v>5.6947000000000001</v>
      </c>
      <c r="K1827" s="9" t="s">
        <v>1395</v>
      </c>
      <c r="L1827" s="9">
        <v>770</v>
      </c>
      <c r="M1827" s="9" t="s">
        <v>1403</v>
      </c>
      <c r="N1827" s="8" t="str">
        <f t="shared" si="28"/>
        <v>Approved</v>
      </c>
      <c r="O1827" s="90" t="s">
        <v>1603</v>
      </c>
      <c r="P1827" s="90" t="s">
        <v>1603</v>
      </c>
      <c r="Q1827" s="9" t="s">
        <v>2809</v>
      </c>
      <c r="R1827" s="9">
        <v>12</v>
      </c>
      <c r="S1827" s="9">
        <v>16.75</v>
      </c>
      <c r="T1827" s="3"/>
      <c r="U1827" s="13"/>
      <c r="V1827" s="4"/>
    </row>
    <row r="1828" spans="1:22">
      <c r="A1828" s="8" t="s">
        <v>4048</v>
      </c>
      <c r="B1828" s="8" t="s">
        <v>1254</v>
      </c>
      <c r="C1828" s="8" t="s">
        <v>16</v>
      </c>
      <c r="D1828" s="8" t="s">
        <v>1360</v>
      </c>
      <c r="E1828" s="8" t="s">
        <v>1408</v>
      </c>
      <c r="F1828" s="8" t="s">
        <v>1375</v>
      </c>
      <c r="G1828" s="8">
        <v>35.909999999999997</v>
      </c>
      <c r="H1828" s="8">
        <v>18.260000000000002</v>
      </c>
      <c r="I1828" s="8">
        <v>0.19539999999999999</v>
      </c>
      <c r="J1828" s="8">
        <v>1.7972999999999999</v>
      </c>
      <c r="K1828" s="8" t="s">
        <v>1412</v>
      </c>
      <c r="L1828" s="8">
        <v>731</v>
      </c>
      <c r="M1828" s="8" t="s">
        <v>1426</v>
      </c>
      <c r="N1828" s="8" t="str">
        <f t="shared" si="28"/>
        <v>Under Review</v>
      </c>
      <c r="O1828" s="89" t="s">
        <v>1708</v>
      </c>
      <c r="P1828" s="89" t="s">
        <v>1708</v>
      </c>
      <c r="Q1828" s="8"/>
      <c r="R1828" s="8">
        <v>24</v>
      </c>
      <c r="S1828" s="8">
        <v>28.14</v>
      </c>
      <c r="T1828" s="2"/>
      <c r="U1828" s="12"/>
      <c r="V1828" s="4"/>
    </row>
    <row r="1829" spans="1:22">
      <c r="A1829" s="9" t="s">
        <v>4049</v>
      </c>
      <c r="B1829" s="9" t="s">
        <v>317</v>
      </c>
      <c r="C1829" s="9" t="s">
        <v>7</v>
      </c>
      <c r="D1829" s="9" t="s">
        <v>10</v>
      </c>
      <c r="E1829" s="9" t="s">
        <v>1389</v>
      </c>
      <c r="F1829" s="9" t="s">
        <v>1390</v>
      </c>
      <c r="G1829" s="9">
        <v>61.32</v>
      </c>
      <c r="H1829" s="9">
        <v>13.64</v>
      </c>
      <c r="I1829" s="9">
        <v>1.1540999999999999</v>
      </c>
      <c r="J1829" s="9">
        <v>5.4954000000000001</v>
      </c>
      <c r="K1829" s="9" t="s">
        <v>1385</v>
      </c>
      <c r="L1829" s="9">
        <v>665</v>
      </c>
      <c r="M1829" s="9" t="s">
        <v>1426</v>
      </c>
      <c r="N1829" s="8" t="str">
        <f t="shared" si="28"/>
        <v>Under Review</v>
      </c>
      <c r="O1829" s="90" t="s">
        <v>1640</v>
      </c>
      <c r="P1829" s="90" t="s">
        <v>1640</v>
      </c>
      <c r="Q1829" s="9"/>
      <c r="R1829" s="9">
        <v>12</v>
      </c>
      <c r="S1829" s="9">
        <v>0</v>
      </c>
      <c r="T1829" s="3"/>
      <c r="U1829" s="13"/>
      <c r="V1829" s="4"/>
    </row>
    <row r="1830" spans="1:22">
      <c r="A1830" s="8" t="s">
        <v>4050</v>
      </c>
      <c r="B1830" s="8" t="s">
        <v>817</v>
      </c>
      <c r="C1830" s="8" t="s">
        <v>16</v>
      </c>
      <c r="D1830" s="8" t="s">
        <v>10</v>
      </c>
      <c r="E1830" s="8" t="s">
        <v>1374</v>
      </c>
      <c r="F1830" s="8" t="s">
        <v>1375</v>
      </c>
      <c r="G1830" s="8">
        <v>93.39</v>
      </c>
      <c r="H1830" s="8">
        <v>17.489999999999998</v>
      </c>
      <c r="I1830" s="8">
        <v>0.88849999999999996</v>
      </c>
      <c r="J1830" s="8">
        <v>4.6394000000000002</v>
      </c>
      <c r="K1830" s="8" t="s">
        <v>1385</v>
      </c>
      <c r="L1830" s="8">
        <v>751</v>
      </c>
      <c r="M1830" s="8" t="s">
        <v>1403</v>
      </c>
      <c r="N1830" s="8" t="str">
        <f t="shared" si="28"/>
        <v>Approved</v>
      </c>
      <c r="O1830" s="89" t="s">
        <v>2484</v>
      </c>
      <c r="P1830" s="89" t="s">
        <v>2484</v>
      </c>
      <c r="Q1830" s="8" t="s">
        <v>1462</v>
      </c>
      <c r="R1830" s="8">
        <v>24</v>
      </c>
      <c r="S1830" s="8">
        <v>0</v>
      </c>
      <c r="T1830" s="2"/>
      <c r="U1830" s="12"/>
      <c r="V1830" s="4"/>
    </row>
    <row r="1831" spans="1:22">
      <c r="A1831" s="9" t="s">
        <v>4051</v>
      </c>
      <c r="B1831" s="9" t="s">
        <v>573</v>
      </c>
      <c r="C1831" s="9" t="s">
        <v>24</v>
      </c>
      <c r="D1831" s="9" t="s">
        <v>23</v>
      </c>
      <c r="E1831" s="9" t="s">
        <v>1408</v>
      </c>
      <c r="F1831" s="9" t="s">
        <v>1390</v>
      </c>
      <c r="G1831" s="9">
        <v>45.38</v>
      </c>
      <c r="H1831" s="9">
        <v>11.45</v>
      </c>
      <c r="I1831" s="9">
        <v>0.74180000000000001</v>
      </c>
      <c r="J1831" s="9">
        <v>0.52869999999999995</v>
      </c>
      <c r="K1831" s="9" t="s">
        <v>1358</v>
      </c>
      <c r="L1831" s="9">
        <v>572</v>
      </c>
      <c r="M1831" s="9" t="s">
        <v>1377</v>
      </c>
      <c r="N1831" s="8" t="str">
        <f t="shared" si="28"/>
        <v>Approved</v>
      </c>
      <c r="O1831" s="90" t="s">
        <v>2779</v>
      </c>
      <c r="P1831" s="90" t="s">
        <v>2779</v>
      </c>
      <c r="Q1831" s="9" t="s">
        <v>4052</v>
      </c>
      <c r="R1831" s="9">
        <v>180</v>
      </c>
      <c r="S1831" s="9">
        <v>35.83</v>
      </c>
      <c r="T1831" s="3"/>
      <c r="U1831" s="13"/>
      <c r="V1831" s="4"/>
    </row>
    <row r="1832" spans="1:22">
      <c r="A1832" s="8" t="s">
        <v>4053</v>
      </c>
      <c r="B1832" s="8" t="s">
        <v>1184</v>
      </c>
      <c r="C1832" s="8" t="s">
        <v>28</v>
      </c>
      <c r="D1832" s="8" t="s">
        <v>31</v>
      </c>
      <c r="E1832" s="8" t="s">
        <v>1389</v>
      </c>
      <c r="F1832" s="8" t="s">
        <v>1390</v>
      </c>
      <c r="G1832" s="8">
        <v>83.16</v>
      </c>
      <c r="H1832" s="8">
        <v>8.43</v>
      </c>
      <c r="I1832" s="8">
        <v>0.61140000000000005</v>
      </c>
      <c r="J1832" s="8">
        <v>2.6225000000000001</v>
      </c>
      <c r="K1832" s="8" t="s">
        <v>1395</v>
      </c>
      <c r="L1832" s="8">
        <v>892</v>
      </c>
      <c r="M1832" s="8" t="s">
        <v>1403</v>
      </c>
      <c r="N1832" s="8" t="str">
        <f t="shared" si="28"/>
        <v>Approved</v>
      </c>
      <c r="O1832" s="89" t="s">
        <v>1599</v>
      </c>
      <c r="P1832" s="89" t="s">
        <v>1599</v>
      </c>
      <c r="Q1832" s="8" t="s">
        <v>1895</v>
      </c>
      <c r="R1832" s="8">
        <v>36</v>
      </c>
      <c r="S1832" s="8">
        <v>74.180000000000007</v>
      </c>
      <c r="T1832" s="2"/>
      <c r="U1832" s="12"/>
      <c r="V1832" s="4"/>
    </row>
    <row r="1833" spans="1:22">
      <c r="A1833" s="9" t="s">
        <v>4054</v>
      </c>
      <c r="B1833" s="9" t="s">
        <v>1226</v>
      </c>
      <c r="C1833" s="9" t="s">
        <v>12</v>
      </c>
      <c r="D1833" s="9" t="s">
        <v>23</v>
      </c>
      <c r="E1833" s="9" t="s">
        <v>1408</v>
      </c>
      <c r="F1833" s="9" t="s">
        <v>1384</v>
      </c>
      <c r="G1833" s="9">
        <v>87.21</v>
      </c>
      <c r="H1833" s="9">
        <v>12.64</v>
      </c>
      <c r="I1833" s="9">
        <v>0.9839</v>
      </c>
      <c r="J1833" s="9">
        <v>0.99939999999999996</v>
      </c>
      <c r="K1833" s="9" t="s">
        <v>1358</v>
      </c>
      <c r="L1833" s="9">
        <v>610</v>
      </c>
      <c r="M1833" s="9" t="s">
        <v>1381</v>
      </c>
      <c r="N1833" s="8" t="str">
        <f t="shared" si="28"/>
        <v xml:space="preserve">Rejected </v>
      </c>
      <c r="O1833" s="90" t="s">
        <v>2025</v>
      </c>
      <c r="P1833" s="90" t="s">
        <v>2025</v>
      </c>
      <c r="Q1833" s="9"/>
      <c r="R1833" s="9">
        <v>240</v>
      </c>
      <c r="S1833" s="9">
        <v>33.67</v>
      </c>
      <c r="T1833" s="3"/>
      <c r="U1833" s="13"/>
      <c r="V1833" s="4"/>
    </row>
    <row r="1834" spans="1:22">
      <c r="A1834" s="8" t="s">
        <v>4055</v>
      </c>
      <c r="B1834" s="8" t="s">
        <v>155</v>
      </c>
      <c r="C1834" s="8" t="s">
        <v>38</v>
      </c>
      <c r="D1834" s="8" t="s">
        <v>10</v>
      </c>
      <c r="E1834" s="8" t="s">
        <v>1411</v>
      </c>
      <c r="F1834" s="8" t="s">
        <v>1375</v>
      </c>
      <c r="G1834" s="8">
        <v>73.069999999999993</v>
      </c>
      <c r="H1834" s="8">
        <v>14.33</v>
      </c>
      <c r="I1834" s="8">
        <v>1.2915000000000001</v>
      </c>
      <c r="J1834" s="8">
        <v>1.7126999999999999</v>
      </c>
      <c r="K1834" s="8" t="s">
        <v>1358</v>
      </c>
      <c r="L1834" s="8">
        <v>562</v>
      </c>
      <c r="M1834" s="8" t="s">
        <v>1377</v>
      </c>
      <c r="N1834" s="8" t="str">
        <f t="shared" si="28"/>
        <v>Approved</v>
      </c>
      <c r="O1834" s="89" t="s">
        <v>115</v>
      </c>
      <c r="P1834" s="89" t="s">
        <v>115</v>
      </c>
      <c r="Q1834" s="8" t="s">
        <v>2259</v>
      </c>
      <c r="R1834" s="8">
        <v>60</v>
      </c>
      <c r="S1834" s="8">
        <v>49.24</v>
      </c>
      <c r="T1834" s="2"/>
      <c r="U1834" s="12"/>
      <c r="V1834" s="4"/>
    </row>
    <row r="1835" spans="1:22">
      <c r="A1835" s="9" t="s">
        <v>4056</v>
      </c>
      <c r="B1835" s="9" t="s">
        <v>1098</v>
      </c>
      <c r="C1835" s="9" t="s">
        <v>24</v>
      </c>
      <c r="D1835" s="9" t="s">
        <v>23</v>
      </c>
      <c r="E1835" s="9" t="s">
        <v>1411</v>
      </c>
      <c r="F1835" s="9" t="s">
        <v>1375</v>
      </c>
      <c r="G1835" s="9">
        <v>58.94</v>
      </c>
      <c r="H1835" s="9">
        <v>15.34</v>
      </c>
      <c r="I1835" s="9">
        <v>0.58230000000000004</v>
      </c>
      <c r="J1835" s="9">
        <v>5.3292999999999999</v>
      </c>
      <c r="K1835" s="9" t="s">
        <v>1358</v>
      </c>
      <c r="L1835" s="9">
        <v>761</v>
      </c>
      <c r="M1835" s="9" t="s">
        <v>1403</v>
      </c>
      <c r="N1835" s="8" t="str">
        <f t="shared" si="28"/>
        <v>Approved</v>
      </c>
      <c r="O1835" s="90" t="s">
        <v>1439</v>
      </c>
      <c r="P1835" s="90" t="s">
        <v>1439</v>
      </c>
      <c r="Q1835" s="9" t="s">
        <v>1895</v>
      </c>
      <c r="R1835" s="9">
        <v>12</v>
      </c>
      <c r="S1835" s="9">
        <v>18.68</v>
      </c>
      <c r="T1835" s="3"/>
      <c r="U1835" s="13"/>
      <c r="V1835" s="4"/>
    </row>
    <row r="1836" spans="1:22">
      <c r="A1836" s="8" t="s">
        <v>4057</v>
      </c>
      <c r="B1836" s="8" t="s">
        <v>423</v>
      </c>
      <c r="C1836" s="8" t="s">
        <v>28</v>
      </c>
      <c r="D1836" s="8" t="s">
        <v>10</v>
      </c>
      <c r="E1836" s="8" t="s">
        <v>1400</v>
      </c>
      <c r="F1836" s="8" t="s">
        <v>1375</v>
      </c>
      <c r="G1836" s="8">
        <v>59.97</v>
      </c>
      <c r="H1836" s="8">
        <v>16.12</v>
      </c>
      <c r="I1836" s="8">
        <v>0.84079999999999999</v>
      </c>
      <c r="J1836" s="8">
        <v>1.7033</v>
      </c>
      <c r="K1836" s="8" t="s">
        <v>1412</v>
      </c>
      <c r="L1836" s="8">
        <v>780</v>
      </c>
      <c r="M1836" s="8" t="s">
        <v>1426</v>
      </c>
      <c r="N1836" s="8" t="str">
        <f t="shared" si="28"/>
        <v>Under Review</v>
      </c>
      <c r="O1836" s="89" t="s">
        <v>2301</v>
      </c>
      <c r="P1836" s="89" t="s">
        <v>2301</v>
      </c>
      <c r="Q1836" s="8"/>
      <c r="R1836" s="8">
        <v>48</v>
      </c>
      <c r="S1836" s="8">
        <v>32.03</v>
      </c>
      <c r="T1836" s="2"/>
      <c r="U1836" s="12"/>
      <c r="V1836" s="4"/>
    </row>
    <row r="1837" spans="1:22">
      <c r="A1837" s="9" t="s">
        <v>4058</v>
      </c>
      <c r="B1837" s="9" t="s">
        <v>1041</v>
      </c>
      <c r="C1837" s="9" t="s">
        <v>16</v>
      </c>
      <c r="D1837" s="9" t="s">
        <v>1360</v>
      </c>
      <c r="E1837" s="9" t="s">
        <v>1400</v>
      </c>
      <c r="F1837" s="9" t="s">
        <v>1375</v>
      </c>
      <c r="G1837" s="9">
        <v>77.819999999999993</v>
      </c>
      <c r="H1837" s="9">
        <v>15.94</v>
      </c>
      <c r="I1837" s="9">
        <v>0.91669999999999996</v>
      </c>
      <c r="J1837" s="9">
        <v>1.1396999999999999</v>
      </c>
      <c r="K1837" s="9" t="s">
        <v>1376</v>
      </c>
      <c r="L1837" s="9">
        <v>610</v>
      </c>
      <c r="M1837" s="9" t="s">
        <v>1426</v>
      </c>
      <c r="N1837" s="8" t="str">
        <f t="shared" si="28"/>
        <v>Under Review</v>
      </c>
      <c r="O1837" s="90" t="s">
        <v>1804</v>
      </c>
      <c r="P1837" s="90" t="s">
        <v>1804</v>
      </c>
      <c r="Q1837" s="9"/>
      <c r="R1837" s="9">
        <v>180</v>
      </c>
      <c r="S1837" s="9">
        <v>45.78</v>
      </c>
      <c r="T1837" s="3"/>
      <c r="U1837" s="13"/>
      <c r="V1837" s="4"/>
    </row>
    <row r="1838" spans="1:22">
      <c r="A1838" s="8" t="s">
        <v>4059</v>
      </c>
      <c r="B1838" s="8" t="s">
        <v>1035</v>
      </c>
      <c r="C1838" s="8" t="s">
        <v>12</v>
      </c>
      <c r="D1838" s="8" t="s">
        <v>1360</v>
      </c>
      <c r="E1838" s="8" t="s">
        <v>1389</v>
      </c>
      <c r="F1838" s="8" t="s">
        <v>1390</v>
      </c>
      <c r="G1838" s="8">
        <v>45.29</v>
      </c>
      <c r="H1838" s="8">
        <v>15.6</v>
      </c>
      <c r="I1838" s="8">
        <v>0.7782</v>
      </c>
      <c r="J1838" s="8">
        <v>1.2743</v>
      </c>
      <c r="K1838" s="8" t="s">
        <v>1376</v>
      </c>
      <c r="L1838" s="8">
        <v>768</v>
      </c>
      <c r="M1838" s="8" t="s">
        <v>1403</v>
      </c>
      <c r="N1838" s="8" t="str">
        <f t="shared" si="28"/>
        <v>Approved</v>
      </c>
      <c r="O1838" s="89" t="s">
        <v>1501</v>
      </c>
      <c r="P1838" s="89" t="s">
        <v>1501</v>
      </c>
      <c r="Q1838" s="8" t="s">
        <v>4060</v>
      </c>
      <c r="R1838" s="8">
        <v>48</v>
      </c>
      <c r="S1838" s="8">
        <v>6.01</v>
      </c>
      <c r="T1838" s="2"/>
      <c r="U1838" s="12"/>
      <c r="V1838" s="4"/>
    </row>
    <row r="1839" spans="1:22">
      <c r="A1839" s="9" t="s">
        <v>4061</v>
      </c>
      <c r="B1839" s="9" t="s">
        <v>1234</v>
      </c>
      <c r="C1839" s="9" t="s">
        <v>28</v>
      </c>
      <c r="D1839" s="9" t="s">
        <v>31</v>
      </c>
      <c r="E1839" s="9" t="s">
        <v>1411</v>
      </c>
      <c r="F1839" s="9" t="s">
        <v>1375</v>
      </c>
      <c r="G1839" s="9">
        <v>55.19</v>
      </c>
      <c r="H1839" s="9">
        <v>15.07</v>
      </c>
      <c r="I1839" s="9">
        <v>0.62039999999999995</v>
      </c>
      <c r="J1839" s="9">
        <v>1.3149999999999999</v>
      </c>
      <c r="K1839" s="9" t="s">
        <v>1385</v>
      </c>
      <c r="L1839" s="9">
        <v>773</v>
      </c>
      <c r="M1839" s="9" t="s">
        <v>1377</v>
      </c>
      <c r="N1839" s="8" t="str">
        <f t="shared" si="28"/>
        <v>Approved</v>
      </c>
      <c r="O1839" s="90" t="s">
        <v>4062</v>
      </c>
      <c r="P1839" s="90" t="s">
        <v>4062</v>
      </c>
      <c r="Q1839" s="9" t="s">
        <v>3043</v>
      </c>
      <c r="R1839" s="9">
        <v>60</v>
      </c>
      <c r="S1839" s="9">
        <v>0</v>
      </c>
      <c r="T1839" s="3"/>
      <c r="U1839" s="13"/>
      <c r="V1839" s="4"/>
    </row>
    <row r="1840" spans="1:22">
      <c r="A1840" s="8" t="s">
        <v>4063</v>
      </c>
      <c r="B1840" s="8" t="s">
        <v>672</v>
      </c>
      <c r="C1840" s="8" t="s">
        <v>35</v>
      </c>
      <c r="D1840" s="8" t="s">
        <v>10</v>
      </c>
      <c r="E1840" s="8" t="s">
        <v>1389</v>
      </c>
      <c r="F1840" s="8" t="s">
        <v>1375</v>
      </c>
      <c r="G1840" s="8">
        <v>37.04</v>
      </c>
      <c r="H1840" s="8">
        <v>17.420000000000002</v>
      </c>
      <c r="I1840" s="8">
        <v>0.70199999999999996</v>
      </c>
      <c r="J1840" s="8">
        <v>0.58109999999999995</v>
      </c>
      <c r="K1840" s="8" t="s">
        <v>1376</v>
      </c>
      <c r="L1840" s="8">
        <v>730</v>
      </c>
      <c r="M1840" s="8" t="s">
        <v>1377</v>
      </c>
      <c r="N1840" s="8" t="str">
        <f t="shared" si="28"/>
        <v>Approved</v>
      </c>
      <c r="O1840" s="89" t="s">
        <v>4036</v>
      </c>
      <c r="P1840" s="89" t="s">
        <v>4036</v>
      </c>
      <c r="Q1840" s="8" t="s">
        <v>819</v>
      </c>
      <c r="R1840" s="8">
        <v>180</v>
      </c>
      <c r="S1840" s="8">
        <v>26.82</v>
      </c>
      <c r="T1840" s="2"/>
      <c r="U1840" s="12"/>
      <c r="V1840" s="4"/>
    </row>
    <row r="1841" spans="1:22">
      <c r="A1841" s="9" t="s">
        <v>4064</v>
      </c>
      <c r="B1841" s="9" t="s">
        <v>1121</v>
      </c>
      <c r="C1841" s="9" t="s">
        <v>16</v>
      </c>
      <c r="D1841" s="9" t="s">
        <v>1360</v>
      </c>
      <c r="E1841" s="9" t="s">
        <v>1400</v>
      </c>
      <c r="F1841" s="9" t="s">
        <v>1384</v>
      </c>
      <c r="G1841" s="9">
        <v>68.27</v>
      </c>
      <c r="H1841" s="9">
        <v>9.67</v>
      </c>
      <c r="I1841" s="9">
        <v>0.40560000000000002</v>
      </c>
      <c r="J1841" s="9">
        <v>1.4395</v>
      </c>
      <c r="K1841" s="9" t="s">
        <v>1412</v>
      </c>
      <c r="L1841" s="9">
        <v>607</v>
      </c>
      <c r="M1841" s="9" t="s">
        <v>1381</v>
      </c>
      <c r="N1841" s="8" t="str">
        <f t="shared" si="28"/>
        <v xml:space="preserve">Rejected </v>
      </c>
      <c r="O1841" s="90" t="s">
        <v>444</v>
      </c>
      <c r="P1841" s="90" t="s">
        <v>444</v>
      </c>
      <c r="Q1841" s="9"/>
      <c r="R1841" s="9">
        <v>60</v>
      </c>
      <c r="S1841" s="9">
        <v>22.86</v>
      </c>
      <c r="T1841" s="3"/>
      <c r="U1841" s="13"/>
      <c r="V1841" s="4"/>
    </row>
    <row r="1842" spans="1:22">
      <c r="A1842" s="8" t="s">
        <v>4065</v>
      </c>
      <c r="B1842" s="8" t="s">
        <v>1168</v>
      </c>
      <c r="C1842" s="8" t="s">
        <v>7</v>
      </c>
      <c r="D1842" s="8" t="s">
        <v>10</v>
      </c>
      <c r="E1842" s="8" t="s">
        <v>1408</v>
      </c>
      <c r="F1842" s="8" t="s">
        <v>1375</v>
      </c>
      <c r="G1842" s="8">
        <v>96.08</v>
      </c>
      <c r="H1842" s="8">
        <v>10.15</v>
      </c>
      <c r="I1842" s="8">
        <v>0.89800000000000002</v>
      </c>
      <c r="J1842" s="8">
        <v>1.6025</v>
      </c>
      <c r="K1842" s="8" t="s">
        <v>1358</v>
      </c>
      <c r="L1842" s="8">
        <v>854</v>
      </c>
      <c r="M1842" s="8" t="s">
        <v>1426</v>
      </c>
      <c r="N1842" s="8" t="str">
        <f t="shared" si="28"/>
        <v>Under Review</v>
      </c>
      <c r="O1842" s="89" t="s">
        <v>3461</v>
      </c>
      <c r="P1842" s="89" t="s">
        <v>3461</v>
      </c>
      <c r="Q1842" s="8"/>
      <c r="R1842" s="8">
        <v>84</v>
      </c>
      <c r="S1842" s="8">
        <v>85.04</v>
      </c>
      <c r="T1842" s="2"/>
      <c r="U1842" s="12"/>
      <c r="V1842" s="4"/>
    </row>
    <row r="1843" spans="1:22">
      <c r="A1843" s="9" t="s">
        <v>4066</v>
      </c>
      <c r="B1843" s="9" t="s">
        <v>677</v>
      </c>
      <c r="C1843" s="9" t="s">
        <v>38</v>
      </c>
      <c r="D1843" s="9" t="s">
        <v>1360</v>
      </c>
      <c r="E1843" s="9" t="s">
        <v>1389</v>
      </c>
      <c r="F1843" s="9" t="s">
        <v>1375</v>
      </c>
      <c r="G1843" s="9">
        <v>79.64</v>
      </c>
      <c r="H1843" s="9">
        <v>12.82</v>
      </c>
      <c r="I1843" s="9">
        <v>1.5576000000000001</v>
      </c>
      <c r="J1843" s="9">
        <v>1.1807000000000001</v>
      </c>
      <c r="K1843" s="9" t="s">
        <v>1376</v>
      </c>
      <c r="L1843" s="9">
        <v>880</v>
      </c>
      <c r="M1843" s="9" t="s">
        <v>1403</v>
      </c>
      <c r="N1843" s="8" t="str">
        <f t="shared" si="28"/>
        <v>Approved</v>
      </c>
      <c r="O1843" s="90" t="s">
        <v>890</v>
      </c>
      <c r="P1843" s="90" t="s">
        <v>890</v>
      </c>
      <c r="Q1843" s="9" t="s">
        <v>2596</v>
      </c>
      <c r="R1843" s="9">
        <v>120</v>
      </c>
      <c r="S1843" s="9">
        <v>63.5</v>
      </c>
      <c r="T1843" s="3"/>
      <c r="U1843" s="13"/>
      <c r="V1843" s="4"/>
    </row>
    <row r="1844" spans="1:22">
      <c r="A1844" s="8" t="s">
        <v>4067</v>
      </c>
      <c r="B1844" s="8" t="s">
        <v>513</v>
      </c>
      <c r="C1844" s="8" t="s">
        <v>41</v>
      </c>
      <c r="D1844" s="8" t="s">
        <v>10</v>
      </c>
      <c r="E1844" s="8" t="s">
        <v>1380</v>
      </c>
      <c r="F1844" s="8" t="s">
        <v>1390</v>
      </c>
      <c r="G1844" s="8">
        <v>42.32</v>
      </c>
      <c r="H1844" s="8">
        <v>10.73</v>
      </c>
      <c r="I1844" s="8">
        <v>0.26200000000000001</v>
      </c>
      <c r="J1844" s="8">
        <v>1.9671000000000001</v>
      </c>
      <c r="K1844" s="8" t="s">
        <v>1412</v>
      </c>
      <c r="L1844" s="8">
        <v>576</v>
      </c>
      <c r="M1844" s="8" t="s">
        <v>1426</v>
      </c>
      <c r="N1844" s="8" t="str">
        <f t="shared" si="28"/>
        <v>Under Review</v>
      </c>
      <c r="O1844" s="89" t="s">
        <v>222</v>
      </c>
      <c r="P1844" s="89" t="s">
        <v>222</v>
      </c>
      <c r="Q1844" s="8"/>
      <c r="R1844" s="8">
        <v>24</v>
      </c>
      <c r="S1844" s="8">
        <v>24.35</v>
      </c>
      <c r="T1844" s="2"/>
      <c r="U1844" s="12"/>
      <c r="V1844" s="4"/>
    </row>
    <row r="1845" spans="1:22">
      <c r="A1845" s="9" t="s">
        <v>4068</v>
      </c>
      <c r="B1845" s="9" t="s">
        <v>1049</v>
      </c>
      <c r="C1845" s="9" t="s">
        <v>41</v>
      </c>
      <c r="D1845" s="9" t="s">
        <v>44</v>
      </c>
      <c r="E1845" s="9" t="s">
        <v>1411</v>
      </c>
      <c r="F1845" s="9" t="s">
        <v>1384</v>
      </c>
      <c r="G1845" s="9">
        <v>23.08</v>
      </c>
      <c r="H1845" s="9">
        <v>17.260000000000002</v>
      </c>
      <c r="I1845" s="9">
        <v>0.38490000000000002</v>
      </c>
      <c r="J1845" s="9">
        <v>0.66910000000000003</v>
      </c>
      <c r="K1845" s="9" t="s">
        <v>1385</v>
      </c>
      <c r="L1845" s="9">
        <v>886</v>
      </c>
      <c r="M1845" s="9" t="s">
        <v>1381</v>
      </c>
      <c r="N1845" s="8" t="str">
        <f t="shared" si="28"/>
        <v xml:space="preserve">Rejected </v>
      </c>
      <c r="O1845" s="90" t="s">
        <v>1728</v>
      </c>
      <c r="P1845" s="90" t="s">
        <v>1728</v>
      </c>
      <c r="Q1845" s="9"/>
      <c r="R1845" s="9">
        <v>48</v>
      </c>
      <c r="S1845" s="9">
        <v>0</v>
      </c>
      <c r="T1845" s="3"/>
      <c r="U1845" s="13"/>
      <c r="V1845" s="4"/>
    </row>
    <row r="1846" spans="1:22">
      <c r="A1846" s="8" t="s">
        <v>4069</v>
      </c>
      <c r="B1846" s="8" t="s">
        <v>1340</v>
      </c>
      <c r="C1846" s="8" t="s">
        <v>38</v>
      </c>
      <c r="D1846" s="8" t="s">
        <v>23</v>
      </c>
      <c r="E1846" s="8" t="s">
        <v>1411</v>
      </c>
      <c r="F1846" s="8" t="s">
        <v>1375</v>
      </c>
      <c r="G1846" s="8">
        <v>64.98</v>
      </c>
      <c r="H1846" s="8">
        <v>8.4700000000000006</v>
      </c>
      <c r="I1846" s="8">
        <v>0.68410000000000004</v>
      </c>
      <c r="J1846" s="8">
        <v>0.56269999999999998</v>
      </c>
      <c r="K1846" s="8" t="s">
        <v>1395</v>
      </c>
      <c r="L1846" s="8">
        <v>681</v>
      </c>
      <c r="M1846" s="8" t="s">
        <v>1403</v>
      </c>
      <c r="N1846" s="8" t="str">
        <f t="shared" si="28"/>
        <v>Approved</v>
      </c>
      <c r="O1846" s="89" t="s">
        <v>382</v>
      </c>
      <c r="P1846" s="89" t="s">
        <v>382</v>
      </c>
      <c r="Q1846" s="8" t="s">
        <v>2025</v>
      </c>
      <c r="R1846" s="8">
        <v>240</v>
      </c>
      <c r="S1846" s="8">
        <v>12.46</v>
      </c>
      <c r="T1846" s="2"/>
      <c r="U1846" s="12"/>
      <c r="V1846" s="4"/>
    </row>
    <row r="1847" spans="1:22">
      <c r="A1847" s="9" t="s">
        <v>4070</v>
      </c>
      <c r="B1847" s="9" t="s">
        <v>315</v>
      </c>
      <c r="C1847" s="9" t="s">
        <v>32</v>
      </c>
      <c r="D1847" s="9" t="s">
        <v>31</v>
      </c>
      <c r="E1847" s="9" t="s">
        <v>1380</v>
      </c>
      <c r="F1847" s="9" t="s">
        <v>1384</v>
      </c>
      <c r="G1847" s="9">
        <v>61.5</v>
      </c>
      <c r="H1847" s="9">
        <v>14.96</v>
      </c>
      <c r="I1847" s="9">
        <v>0.52649999999999997</v>
      </c>
      <c r="J1847" s="9">
        <v>1.7102999999999999</v>
      </c>
      <c r="K1847" s="9"/>
      <c r="L1847" s="9">
        <v>737</v>
      </c>
      <c r="M1847" s="9" t="s">
        <v>1377</v>
      </c>
      <c r="N1847" s="8" t="str">
        <f t="shared" si="28"/>
        <v>Approved</v>
      </c>
      <c r="O1847" s="90" t="s">
        <v>3642</v>
      </c>
      <c r="P1847" s="90" t="s">
        <v>3642</v>
      </c>
      <c r="Q1847" s="9" t="s">
        <v>2467</v>
      </c>
      <c r="R1847" s="9">
        <v>48</v>
      </c>
      <c r="S1847" s="9">
        <v>36.86</v>
      </c>
      <c r="T1847" s="3"/>
      <c r="U1847" s="13"/>
      <c r="V1847" s="4"/>
    </row>
    <row r="1848" spans="1:22">
      <c r="A1848" s="8" t="s">
        <v>4071</v>
      </c>
      <c r="B1848" s="8" t="s">
        <v>990</v>
      </c>
      <c r="C1848" s="8" t="s">
        <v>20</v>
      </c>
      <c r="D1848" s="8" t="s">
        <v>23</v>
      </c>
      <c r="E1848" s="8" t="s">
        <v>1411</v>
      </c>
      <c r="F1848" s="8" t="s">
        <v>1390</v>
      </c>
      <c r="G1848" s="8">
        <v>45.31</v>
      </c>
      <c r="H1848" s="8">
        <v>14.7</v>
      </c>
      <c r="I1848" s="8">
        <v>0.87360000000000004</v>
      </c>
      <c r="J1848" s="8">
        <v>0.58660000000000001</v>
      </c>
      <c r="K1848" s="8" t="s">
        <v>1358</v>
      </c>
      <c r="L1848" s="8">
        <v>649</v>
      </c>
      <c r="M1848" s="8" t="s">
        <v>1403</v>
      </c>
      <c r="N1848" s="8" t="str">
        <f t="shared" si="28"/>
        <v>Approved</v>
      </c>
      <c r="O1848" s="89" t="s">
        <v>2795</v>
      </c>
      <c r="P1848" s="89" t="s">
        <v>2795</v>
      </c>
      <c r="Q1848" s="8" t="s">
        <v>2122</v>
      </c>
      <c r="R1848" s="8">
        <v>240</v>
      </c>
      <c r="S1848" s="8">
        <v>15.98</v>
      </c>
      <c r="T1848" s="2"/>
      <c r="U1848" s="12"/>
      <c r="V1848" s="4"/>
    </row>
    <row r="1849" spans="1:22">
      <c r="A1849" s="9" t="s">
        <v>4072</v>
      </c>
      <c r="B1849" s="9" t="s">
        <v>223</v>
      </c>
      <c r="C1849" s="9" t="s">
        <v>32</v>
      </c>
      <c r="D1849" s="9" t="s">
        <v>44</v>
      </c>
      <c r="E1849" s="9" t="s">
        <v>1400</v>
      </c>
      <c r="F1849" s="9" t="s">
        <v>1375</v>
      </c>
      <c r="G1849" s="9">
        <v>25.6</v>
      </c>
      <c r="H1849" s="9">
        <v>17.190000000000001</v>
      </c>
      <c r="I1849" s="9">
        <v>0.43690000000000001</v>
      </c>
      <c r="J1849" s="9">
        <v>2.3372000000000002</v>
      </c>
      <c r="K1849" s="9" t="s">
        <v>1358</v>
      </c>
      <c r="L1849" s="9">
        <v>722</v>
      </c>
      <c r="M1849" s="9" t="s">
        <v>1386</v>
      </c>
      <c r="N1849" s="8" t="str">
        <f t="shared" si="28"/>
        <v>Rejected</v>
      </c>
      <c r="O1849" s="90" t="s">
        <v>2552</v>
      </c>
      <c r="P1849" s="90" t="s">
        <v>2552</v>
      </c>
      <c r="Q1849" s="9"/>
      <c r="R1849" s="9">
        <v>12</v>
      </c>
      <c r="S1849" s="9">
        <v>13.71</v>
      </c>
      <c r="T1849" s="3"/>
      <c r="U1849" s="13"/>
      <c r="V1849" s="4"/>
    </row>
    <row r="1850" spans="1:22">
      <c r="A1850" s="8" t="s">
        <v>4073</v>
      </c>
      <c r="B1850" s="8" t="s">
        <v>1075</v>
      </c>
      <c r="C1850" s="8" t="s">
        <v>32</v>
      </c>
      <c r="D1850" s="8" t="s">
        <v>44</v>
      </c>
      <c r="E1850" s="8" t="s">
        <v>1408</v>
      </c>
      <c r="F1850" s="8" t="s">
        <v>1375</v>
      </c>
      <c r="G1850" s="8">
        <v>28.53</v>
      </c>
      <c r="H1850" s="8">
        <v>12.04</v>
      </c>
      <c r="I1850" s="8">
        <v>0.26029999999999998</v>
      </c>
      <c r="J1850" s="8">
        <v>2.5354000000000001</v>
      </c>
      <c r="K1850" s="8" t="s">
        <v>1412</v>
      </c>
      <c r="L1850" s="8">
        <v>745</v>
      </c>
      <c r="M1850" s="8" t="s">
        <v>1377</v>
      </c>
      <c r="N1850" s="8" t="str">
        <f t="shared" si="28"/>
        <v>Approved</v>
      </c>
      <c r="O1850" s="89" t="s">
        <v>2433</v>
      </c>
      <c r="P1850" s="89" t="s">
        <v>2433</v>
      </c>
      <c r="Q1850" s="8" t="s">
        <v>2232</v>
      </c>
      <c r="R1850" s="8">
        <v>12</v>
      </c>
      <c r="S1850" s="8">
        <v>19.45</v>
      </c>
      <c r="T1850" s="2"/>
      <c r="U1850" s="12"/>
      <c r="V1850" s="4"/>
    </row>
    <row r="1851" spans="1:22">
      <c r="A1851" s="9" t="s">
        <v>4074</v>
      </c>
      <c r="B1851" s="9" t="s">
        <v>1171</v>
      </c>
      <c r="C1851" s="9" t="s">
        <v>32</v>
      </c>
      <c r="D1851" s="9" t="s">
        <v>44</v>
      </c>
      <c r="E1851" s="9" t="s">
        <v>1389</v>
      </c>
      <c r="F1851" s="9" t="s">
        <v>1375</v>
      </c>
      <c r="G1851" s="9">
        <v>59.79</v>
      </c>
      <c r="H1851" s="9">
        <v>13.2</v>
      </c>
      <c r="I1851" s="9">
        <v>0.91159999999999997</v>
      </c>
      <c r="J1851" s="9">
        <v>0.70899999999999996</v>
      </c>
      <c r="K1851" s="9" t="s">
        <v>1376</v>
      </c>
      <c r="L1851" s="9">
        <v>684</v>
      </c>
      <c r="M1851" s="9" t="s">
        <v>1377</v>
      </c>
      <c r="N1851" s="8" t="str">
        <f t="shared" si="28"/>
        <v>Approved</v>
      </c>
      <c r="O1851" s="90" t="s">
        <v>3279</v>
      </c>
      <c r="P1851" s="90" t="s">
        <v>3279</v>
      </c>
      <c r="Q1851" s="9" t="s">
        <v>2680</v>
      </c>
      <c r="R1851" s="9">
        <v>240</v>
      </c>
      <c r="S1851" s="9">
        <v>36.950000000000003</v>
      </c>
      <c r="T1851" s="3"/>
      <c r="U1851" s="13"/>
      <c r="V1851" s="4"/>
    </row>
    <row r="1852" spans="1:22">
      <c r="A1852" s="8" t="s">
        <v>4075</v>
      </c>
      <c r="B1852" s="8" t="s">
        <v>708</v>
      </c>
      <c r="C1852" s="8" t="s">
        <v>12</v>
      </c>
      <c r="D1852" s="8" t="s">
        <v>31</v>
      </c>
      <c r="E1852" s="8" t="s">
        <v>1408</v>
      </c>
      <c r="F1852" s="8" t="s">
        <v>1375</v>
      </c>
      <c r="G1852" s="8">
        <v>81.73</v>
      </c>
      <c r="H1852" s="8">
        <v>16.22</v>
      </c>
      <c r="I1852" s="8">
        <v>1.1646000000000001</v>
      </c>
      <c r="J1852" s="8">
        <v>1.6335999999999999</v>
      </c>
      <c r="K1852" s="8" t="s">
        <v>1395</v>
      </c>
      <c r="L1852" s="8">
        <v>617</v>
      </c>
      <c r="M1852" s="8" t="s">
        <v>1396</v>
      </c>
      <c r="N1852" s="8" t="str">
        <f t="shared" si="28"/>
        <v>Approved</v>
      </c>
      <c r="O1852" s="89" t="s">
        <v>2745</v>
      </c>
      <c r="P1852" s="89" t="s">
        <v>2745</v>
      </c>
      <c r="Q1852" s="8" t="s">
        <v>3289</v>
      </c>
      <c r="R1852" s="8">
        <v>84</v>
      </c>
      <c r="S1852" s="8">
        <v>64.31</v>
      </c>
      <c r="T1852" s="2"/>
      <c r="U1852" s="12"/>
      <c r="V1852" s="4"/>
    </row>
    <row r="1853" spans="1:22">
      <c r="A1853" s="9" t="s">
        <v>4076</v>
      </c>
      <c r="B1853" s="9" t="s">
        <v>364</v>
      </c>
      <c r="C1853" s="9" t="s">
        <v>41</v>
      </c>
      <c r="D1853" s="9" t="s">
        <v>31</v>
      </c>
      <c r="E1853" s="9" t="s">
        <v>1380</v>
      </c>
      <c r="F1853" s="9" t="s">
        <v>1384</v>
      </c>
      <c r="G1853" s="9">
        <v>63.03</v>
      </c>
      <c r="H1853" s="9">
        <v>13.92</v>
      </c>
      <c r="I1853" s="9">
        <v>0.32569999999999999</v>
      </c>
      <c r="J1853" s="9">
        <v>0.78010000000000002</v>
      </c>
      <c r="K1853" s="9" t="s">
        <v>1358</v>
      </c>
      <c r="L1853" s="9">
        <v>565</v>
      </c>
      <c r="M1853" s="9" t="s">
        <v>1377</v>
      </c>
      <c r="N1853" s="8" t="str">
        <f t="shared" si="28"/>
        <v>Approved</v>
      </c>
      <c r="O1853" s="90" t="s">
        <v>819</v>
      </c>
      <c r="P1853" s="90" t="s">
        <v>819</v>
      </c>
      <c r="Q1853" s="9" t="s">
        <v>3394</v>
      </c>
      <c r="R1853" s="9">
        <v>240</v>
      </c>
      <c r="S1853" s="9">
        <v>57.48</v>
      </c>
      <c r="T1853" s="3"/>
      <c r="U1853" s="13"/>
      <c r="V1853" s="4"/>
    </row>
    <row r="1854" spans="1:22">
      <c r="A1854" s="8" t="s">
        <v>4077</v>
      </c>
      <c r="B1854" s="8" t="s">
        <v>1153</v>
      </c>
      <c r="C1854" s="8" t="s">
        <v>38</v>
      </c>
      <c r="D1854" s="8" t="s">
        <v>10</v>
      </c>
      <c r="E1854" s="8" t="s">
        <v>1380</v>
      </c>
      <c r="F1854" s="8" t="s">
        <v>1390</v>
      </c>
      <c r="G1854" s="8">
        <v>98.65</v>
      </c>
      <c r="H1854" s="8">
        <v>9.0299999999999994</v>
      </c>
      <c r="I1854" s="8">
        <v>1.6496999999999999</v>
      </c>
      <c r="J1854" s="8">
        <v>3.1383999999999999</v>
      </c>
      <c r="K1854" s="8" t="s">
        <v>1395</v>
      </c>
      <c r="L1854" s="8">
        <v>742</v>
      </c>
      <c r="M1854" s="8" t="s">
        <v>1381</v>
      </c>
      <c r="N1854" s="8" t="str">
        <f t="shared" si="28"/>
        <v xml:space="preserve">Rejected </v>
      </c>
      <c r="O1854" s="89" t="s">
        <v>4078</v>
      </c>
      <c r="P1854" s="89" t="s">
        <v>4078</v>
      </c>
      <c r="Q1854" s="8"/>
      <c r="R1854" s="8">
        <v>36</v>
      </c>
      <c r="S1854" s="8">
        <v>32.19</v>
      </c>
      <c r="T1854" s="2"/>
      <c r="U1854" s="12"/>
      <c r="V1854" s="4"/>
    </row>
    <row r="1855" spans="1:22">
      <c r="A1855" s="9" t="s">
        <v>4079</v>
      </c>
      <c r="B1855" s="9" t="s">
        <v>1271</v>
      </c>
      <c r="C1855" s="9" t="s">
        <v>7</v>
      </c>
      <c r="D1855" s="9" t="s">
        <v>1360</v>
      </c>
      <c r="E1855" s="9" t="s">
        <v>1400</v>
      </c>
      <c r="F1855" s="9" t="s">
        <v>1384</v>
      </c>
      <c r="G1855" s="9">
        <v>23.81</v>
      </c>
      <c r="H1855" s="9">
        <v>16.010000000000002</v>
      </c>
      <c r="I1855" s="9">
        <v>0.1381</v>
      </c>
      <c r="J1855" s="9">
        <v>0.39900000000000002</v>
      </c>
      <c r="K1855" s="9" t="s">
        <v>1385</v>
      </c>
      <c r="L1855" s="9">
        <v>608</v>
      </c>
      <c r="M1855" s="9" t="s">
        <v>1386</v>
      </c>
      <c r="N1855" s="8" t="str">
        <f t="shared" si="28"/>
        <v>Rejected</v>
      </c>
      <c r="O1855" s="90" t="s">
        <v>2805</v>
      </c>
      <c r="P1855" s="90" t="s">
        <v>2805</v>
      </c>
      <c r="Q1855" s="9"/>
      <c r="R1855" s="9">
        <v>120</v>
      </c>
      <c r="S1855" s="9">
        <v>0</v>
      </c>
      <c r="T1855" s="3"/>
      <c r="U1855" s="13"/>
      <c r="V1855" s="4"/>
    </row>
    <row r="1856" spans="1:22">
      <c r="A1856" s="8" t="s">
        <v>4080</v>
      </c>
      <c r="B1856" s="8" t="s">
        <v>1033</v>
      </c>
      <c r="C1856" s="8" t="s">
        <v>38</v>
      </c>
      <c r="D1856" s="8" t="s">
        <v>31</v>
      </c>
      <c r="E1856" s="8" t="s">
        <v>1400</v>
      </c>
      <c r="F1856" s="8" t="s">
        <v>1390</v>
      </c>
      <c r="G1856" s="8">
        <v>25.22</v>
      </c>
      <c r="H1856" s="8">
        <v>16.16</v>
      </c>
      <c r="I1856" s="8">
        <v>0.25009999999999999</v>
      </c>
      <c r="J1856" s="8">
        <v>0.42499999999999999</v>
      </c>
      <c r="K1856" s="8" t="s">
        <v>1412</v>
      </c>
      <c r="L1856" s="8">
        <v>552</v>
      </c>
      <c r="M1856" s="8" t="s">
        <v>1381</v>
      </c>
      <c r="N1856" s="8" t="str">
        <f t="shared" si="28"/>
        <v xml:space="preserve">Rejected </v>
      </c>
      <c r="O1856" s="89" t="s">
        <v>3955</v>
      </c>
      <c r="P1856" s="89" t="s">
        <v>3955</v>
      </c>
      <c r="Q1856" s="8"/>
      <c r="R1856" s="8">
        <v>120</v>
      </c>
      <c r="S1856" s="8">
        <v>16.73</v>
      </c>
      <c r="T1856" s="2"/>
      <c r="U1856" s="12"/>
      <c r="V1856" s="4"/>
    </row>
    <row r="1857" spans="1:22">
      <c r="A1857" s="9" t="s">
        <v>4081</v>
      </c>
      <c r="B1857" s="9" t="s">
        <v>1132</v>
      </c>
      <c r="C1857" s="9" t="s">
        <v>28</v>
      </c>
      <c r="D1857" s="9" t="s">
        <v>44</v>
      </c>
      <c r="E1857" s="9" t="s">
        <v>1411</v>
      </c>
      <c r="F1857" s="9" t="s">
        <v>1375</v>
      </c>
      <c r="G1857" s="9">
        <v>56.6</v>
      </c>
      <c r="H1857" s="9"/>
      <c r="I1857" s="9">
        <v>1.0358000000000001</v>
      </c>
      <c r="J1857" s="9"/>
      <c r="K1857" s="9" t="s">
        <v>1385</v>
      </c>
      <c r="L1857" s="9">
        <v>632</v>
      </c>
      <c r="M1857" s="9" t="s">
        <v>1381</v>
      </c>
      <c r="N1857" s="8" t="str">
        <f t="shared" si="28"/>
        <v xml:space="preserve">Rejected </v>
      </c>
      <c r="O1857" s="90" t="s">
        <v>3729</v>
      </c>
      <c r="P1857" s="90" t="s">
        <v>3729</v>
      </c>
      <c r="Q1857" s="9"/>
      <c r="R1857" s="9">
        <v>84</v>
      </c>
      <c r="S1857" s="9">
        <v>0</v>
      </c>
      <c r="T1857" s="3"/>
      <c r="U1857" s="13"/>
      <c r="V1857" s="4"/>
    </row>
    <row r="1858" spans="1:22">
      <c r="A1858" s="8" t="s">
        <v>4082</v>
      </c>
      <c r="B1858" s="8" t="s">
        <v>747</v>
      </c>
      <c r="C1858" s="8" t="s">
        <v>32</v>
      </c>
      <c r="D1858" s="8" t="s">
        <v>31</v>
      </c>
      <c r="E1858" s="8" t="s">
        <v>1374</v>
      </c>
      <c r="F1858" s="8" t="s">
        <v>1375</v>
      </c>
      <c r="G1858" s="8">
        <v>94.12</v>
      </c>
      <c r="H1858" s="8">
        <v>18.149999999999999</v>
      </c>
      <c r="I1858" s="8">
        <v>1.7630999999999999</v>
      </c>
      <c r="J1858" s="8">
        <v>3.4097</v>
      </c>
      <c r="K1858" s="8" t="s">
        <v>1376</v>
      </c>
      <c r="L1858" s="8">
        <v>568</v>
      </c>
      <c r="M1858" s="8" t="s">
        <v>1426</v>
      </c>
      <c r="N1858" s="8" t="str">
        <f t="shared" si="28"/>
        <v>Under Review</v>
      </c>
      <c r="O1858" s="89" t="s">
        <v>2856</v>
      </c>
      <c r="P1858" s="89" t="s">
        <v>2856</v>
      </c>
      <c r="Q1858" s="8"/>
      <c r="R1858" s="8">
        <v>36</v>
      </c>
      <c r="S1858" s="8">
        <v>18</v>
      </c>
      <c r="T1858" s="2"/>
      <c r="U1858" s="12"/>
      <c r="V1858" s="4"/>
    </row>
    <row r="1859" spans="1:22">
      <c r="A1859" s="9" t="s">
        <v>4083</v>
      </c>
      <c r="B1859" s="9" t="s">
        <v>1241</v>
      </c>
      <c r="C1859" s="9" t="s">
        <v>24</v>
      </c>
      <c r="D1859" s="9" t="s">
        <v>31</v>
      </c>
      <c r="E1859" s="9" t="s">
        <v>1389</v>
      </c>
      <c r="F1859" s="9" t="s">
        <v>1384</v>
      </c>
      <c r="G1859" s="9">
        <v>7.08</v>
      </c>
      <c r="H1859" s="9">
        <v>18.29</v>
      </c>
      <c r="I1859" s="9">
        <v>8.9599999999999999E-2</v>
      </c>
      <c r="J1859" s="9">
        <v>0.11550000000000001</v>
      </c>
      <c r="K1859" s="9" t="s">
        <v>1412</v>
      </c>
      <c r="L1859" s="9">
        <v>816</v>
      </c>
      <c r="M1859" s="9" t="s">
        <v>1377</v>
      </c>
      <c r="N1859" s="8" t="str">
        <f t="shared" ref="N1859:N1922" si="29">PROPER(M1859)</f>
        <v>Approved</v>
      </c>
      <c r="O1859" s="90" t="s">
        <v>2752</v>
      </c>
      <c r="P1859" s="90" t="s">
        <v>2752</v>
      </c>
      <c r="Q1859" s="9" t="s">
        <v>1886</v>
      </c>
      <c r="R1859" s="9">
        <v>180</v>
      </c>
      <c r="S1859" s="9">
        <v>2.93</v>
      </c>
      <c r="T1859" s="3"/>
      <c r="U1859" s="13"/>
      <c r="V1859" s="4"/>
    </row>
    <row r="1860" spans="1:22">
      <c r="A1860" s="8" t="s">
        <v>4084</v>
      </c>
      <c r="B1860" s="8" t="s">
        <v>946</v>
      </c>
      <c r="C1860" s="8" t="s">
        <v>41</v>
      </c>
      <c r="D1860" s="8" t="s">
        <v>10</v>
      </c>
      <c r="E1860" s="8" t="s">
        <v>1411</v>
      </c>
      <c r="F1860" s="8" t="s">
        <v>1390</v>
      </c>
      <c r="G1860" s="8">
        <v>35.409999999999997</v>
      </c>
      <c r="H1860" s="8">
        <v>7.74</v>
      </c>
      <c r="I1860" s="8">
        <v>0.35780000000000001</v>
      </c>
      <c r="J1860" s="8">
        <v>0.54730000000000001</v>
      </c>
      <c r="K1860" s="8" t="s">
        <v>1385</v>
      </c>
      <c r="L1860" s="8">
        <v>703</v>
      </c>
      <c r="M1860" s="8" t="s">
        <v>1386</v>
      </c>
      <c r="N1860" s="8" t="str">
        <f t="shared" si="29"/>
        <v>Rejected</v>
      </c>
      <c r="O1860" s="89" t="s">
        <v>2318</v>
      </c>
      <c r="P1860" s="89" t="s">
        <v>2318</v>
      </c>
      <c r="Q1860" s="8"/>
      <c r="R1860" s="8">
        <v>84</v>
      </c>
      <c r="S1860" s="8">
        <v>0</v>
      </c>
      <c r="T1860" s="2"/>
      <c r="U1860" s="12"/>
      <c r="V1860" s="4"/>
    </row>
    <row r="1861" spans="1:22">
      <c r="A1861" s="9" t="s">
        <v>4085</v>
      </c>
      <c r="B1861" s="9" t="s">
        <v>538</v>
      </c>
      <c r="C1861" s="9" t="s">
        <v>7</v>
      </c>
      <c r="D1861" s="9" t="s">
        <v>23</v>
      </c>
      <c r="E1861" s="9" t="s">
        <v>1380</v>
      </c>
      <c r="F1861" s="9" t="s">
        <v>1390</v>
      </c>
      <c r="G1861" s="9">
        <v>27.05</v>
      </c>
      <c r="H1861" s="9">
        <v>9.5399999999999991</v>
      </c>
      <c r="I1861" s="9">
        <v>0.21060000000000001</v>
      </c>
      <c r="J1861" s="9">
        <v>0.25280000000000002</v>
      </c>
      <c r="K1861" s="9" t="s">
        <v>1376</v>
      </c>
      <c r="L1861" s="9">
        <v>639</v>
      </c>
      <c r="M1861" s="9" t="s">
        <v>1377</v>
      </c>
      <c r="N1861" s="8" t="str">
        <f t="shared" si="29"/>
        <v>Approved</v>
      </c>
      <c r="O1861" s="90" t="s">
        <v>2856</v>
      </c>
      <c r="P1861" s="90" t="s">
        <v>2856</v>
      </c>
      <c r="Q1861" s="9" t="s">
        <v>2853</v>
      </c>
      <c r="R1861" s="9">
        <v>240</v>
      </c>
      <c r="S1861" s="9">
        <v>25.58</v>
      </c>
      <c r="T1861" s="3"/>
      <c r="U1861" s="13"/>
      <c r="V1861" s="4"/>
    </row>
    <row r="1862" spans="1:22">
      <c r="A1862" s="8" t="s">
        <v>4086</v>
      </c>
      <c r="B1862" s="8" t="s">
        <v>894</v>
      </c>
      <c r="C1862" s="8" t="s">
        <v>7</v>
      </c>
      <c r="D1862" s="8" t="s">
        <v>31</v>
      </c>
      <c r="E1862" s="8" t="s">
        <v>1389</v>
      </c>
      <c r="F1862" s="8" t="s">
        <v>1384</v>
      </c>
      <c r="G1862" s="8">
        <v>21.24</v>
      </c>
      <c r="H1862" s="8">
        <v>11.92</v>
      </c>
      <c r="I1862" s="8">
        <v>0.39929999999999999</v>
      </c>
      <c r="J1862" s="8">
        <v>0.23269999999999999</v>
      </c>
      <c r="K1862" s="8" t="s">
        <v>1358</v>
      </c>
      <c r="L1862" s="8">
        <v>561</v>
      </c>
      <c r="M1862" s="8" t="s">
        <v>1396</v>
      </c>
      <c r="N1862" s="8" t="str">
        <f t="shared" si="29"/>
        <v>Approved</v>
      </c>
      <c r="O1862" s="89" t="s">
        <v>4087</v>
      </c>
      <c r="P1862" s="89" t="s">
        <v>4087</v>
      </c>
      <c r="Q1862" s="8" t="s">
        <v>805</v>
      </c>
      <c r="R1862" s="8">
        <v>240</v>
      </c>
      <c r="S1862" s="8">
        <v>2.81</v>
      </c>
      <c r="T1862" s="2"/>
      <c r="U1862" s="12"/>
      <c r="V1862" s="4"/>
    </row>
    <row r="1863" spans="1:22">
      <c r="A1863" s="9" t="s">
        <v>4088</v>
      </c>
      <c r="B1863" s="9" t="s">
        <v>814</v>
      </c>
      <c r="C1863" s="9" t="s">
        <v>24</v>
      </c>
      <c r="D1863" s="9" t="s">
        <v>31</v>
      </c>
      <c r="E1863" s="9" t="s">
        <v>1400</v>
      </c>
      <c r="F1863" s="9" t="s">
        <v>1390</v>
      </c>
      <c r="G1863" s="9">
        <v>78.069999999999993</v>
      </c>
      <c r="H1863" s="9">
        <v>13.88</v>
      </c>
      <c r="I1863" s="9">
        <v>1.2881</v>
      </c>
      <c r="J1863" s="9">
        <v>1.4579</v>
      </c>
      <c r="K1863" s="9" t="s">
        <v>1358</v>
      </c>
      <c r="L1863" s="9">
        <v>742</v>
      </c>
      <c r="M1863" s="9" t="s">
        <v>1403</v>
      </c>
      <c r="N1863" s="8" t="str">
        <f t="shared" si="29"/>
        <v>Approved</v>
      </c>
      <c r="O1863" s="90" t="s">
        <v>2506</v>
      </c>
      <c r="P1863" s="90" t="s">
        <v>2506</v>
      </c>
      <c r="Q1863" s="9" t="s">
        <v>3366</v>
      </c>
      <c r="R1863" s="9">
        <v>84</v>
      </c>
      <c r="S1863" s="9">
        <v>64.03</v>
      </c>
      <c r="T1863" s="3"/>
      <c r="U1863" s="13"/>
      <c r="V1863" s="4"/>
    </row>
    <row r="1864" spans="1:22">
      <c r="A1864" s="8" t="s">
        <v>4089</v>
      </c>
      <c r="B1864" s="8" t="s">
        <v>579</v>
      </c>
      <c r="C1864" s="8" t="s">
        <v>41</v>
      </c>
      <c r="D1864" s="8" t="s">
        <v>23</v>
      </c>
      <c r="E1864" s="8" t="s">
        <v>1400</v>
      </c>
      <c r="F1864" s="8" t="s">
        <v>1384</v>
      </c>
      <c r="G1864" s="8">
        <v>95.79</v>
      </c>
      <c r="H1864" s="8">
        <v>9.8699999999999992</v>
      </c>
      <c r="I1864" s="8">
        <v>1.7771999999999999</v>
      </c>
      <c r="J1864" s="8">
        <v>0.91620000000000001</v>
      </c>
      <c r="K1864" s="8" t="s">
        <v>1395</v>
      </c>
      <c r="L1864" s="8">
        <v>639</v>
      </c>
      <c r="M1864" s="8" t="s">
        <v>1396</v>
      </c>
      <c r="N1864" s="8" t="str">
        <f t="shared" si="29"/>
        <v>Approved</v>
      </c>
      <c r="O1864" s="89" t="s">
        <v>1506</v>
      </c>
      <c r="P1864" s="89" t="s">
        <v>1506</v>
      </c>
      <c r="Q1864" s="8" t="s">
        <v>2801</v>
      </c>
      <c r="R1864" s="8">
        <v>240</v>
      </c>
      <c r="S1864" s="8">
        <v>10.09</v>
      </c>
      <c r="T1864" s="2"/>
      <c r="U1864" s="12"/>
      <c r="V1864" s="4"/>
    </row>
    <row r="1865" spans="1:22">
      <c r="A1865" s="9" t="s">
        <v>4090</v>
      </c>
      <c r="B1865" s="9" t="s">
        <v>1074</v>
      </c>
      <c r="C1865" s="9" t="s">
        <v>28</v>
      </c>
      <c r="D1865" s="9" t="s">
        <v>10</v>
      </c>
      <c r="E1865" s="9" t="s">
        <v>1389</v>
      </c>
      <c r="F1865" s="9" t="s">
        <v>1384</v>
      </c>
      <c r="G1865" s="9">
        <v>43.38</v>
      </c>
      <c r="H1865" s="9"/>
      <c r="I1865" s="9">
        <v>0.70569999999999999</v>
      </c>
      <c r="J1865" s="9"/>
      <c r="K1865" s="9" t="s">
        <v>1385</v>
      </c>
      <c r="L1865" s="9">
        <v>740</v>
      </c>
      <c r="M1865" s="9" t="s">
        <v>1377</v>
      </c>
      <c r="N1865" s="8" t="str">
        <f t="shared" si="29"/>
        <v>Approved</v>
      </c>
      <c r="O1865" s="90" t="s">
        <v>2069</v>
      </c>
      <c r="P1865" s="90" t="s">
        <v>2069</v>
      </c>
      <c r="Q1865" s="9" t="s">
        <v>627</v>
      </c>
      <c r="R1865" s="9">
        <v>36</v>
      </c>
      <c r="S1865" s="9">
        <v>0</v>
      </c>
      <c r="T1865" s="3"/>
      <c r="U1865" s="13"/>
      <c r="V1865" s="4"/>
    </row>
    <row r="1866" spans="1:22">
      <c r="A1866" s="8" t="s">
        <v>4091</v>
      </c>
      <c r="B1866" s="8" t="s">
        <v>1174</v>
      </c>
      <c r="C1866" s="8" t="s">
        <v>35</v>
      </c>
      <c r="D1866" s="8" t="s">
        <v>10</v>
      </c>
      <c r="E1866" s="8" t="s">
        <v>1408</v>
      </c>
      <c r="F1866" s="8" t="s">
        <v>1375</v>
      </c>
      <c r="G1866" s="8">
        <v>24.68</v>
      </c>
      <c r="H1866" s="8">
        <v>7.98</v>
      </c>
      <c r="I1866" s="8">
        <v>0.21440000000000001</v>
      </c>
      <c r="J1866" s="8">
        <v>0.7732</v>
      </c>
      <c r="K1866" s="8" t="s">
        <v>1376</v>
      </c>
      <c r="L1866" s="8">
        <v>818</v>
      </c>
      <c r="M1866" s="8" t="s">
        <v>1426</v>
      </c>
      <c r="N1866" s="8" t="str">
        <f t="shared" si="29"/>
        <v>Under Review</v>
      </c>
      <c r="O1866" s="89" t="s">
        <v>1769</v>
      </c>
      <c r="P1866" s="89" t="s">
        <v>1769</v>
      </c>
      <c r="Q1866" s="8"/>
      <c r="R1866" s="8">
        <v>36</v>
      </c>
      <c r="S1866" s="8">
        <v>19.25</v>
      </c>
      <c r="T1866" s="2"/>
      <c r="U1866" s="12"/>
      <c r="V1866" s="4"/>
    </row>
    <row r="1867" spans="1:22">
      <c r="A1867" s="9" t="s">
        <v>4092</v>
      </c>
      <c r="B1867" s="9" t="s">
        <v>579</v>
      </c>
      <c r="C1867" s="9" t="s">
        <v>32</v>
      </c>
      <c r="D1867" s="9" t="s">
        <v>10</v>
      </c>
      <c r="E1867" s="9" t="s">
        <v>1389</v>
      </c>
      <c r="F1867" s="9" t="s">
        <v>1384</v>
      </c>
      <c r="G1867" s="9">
        <v>20.92</v>
      </c>
      <c r="H1867" s="9">
        <v>12.05</v>
      </c>
      <c r="I1867" s="9">
        <v>0.21629999999999999</v>
      </c>
      <c r="J1867" s="9">
        <v>0.2311</v>
      </c>
      <c r="K1867" s="9" t="s">
        <v>1385</v>
      </c>
      <c r="L1867" s="9">
        <v>639</v>
      </c>
      <c r="M1867" s="9" t="s">
        <v>1377</v>
      </c>
      <c r="N1867" s="8" t="str">
        <f t="shared" si="29"/>
        <v>Approved</v>
      </c>
      <c r="O1867" s="90" t="s">
        <v>668</v>
      </c>
      <c r="P1867" s="90" t="s">
        <v>668</v>
      </c>
      <c r="Q1867" s="9" t="s">
        <v>3396</v>
      </c>
      <c r="R1867" s="9">
        <v>240</v>
      </c>
      <c r="S1867" s="9">
        <v>0</v>
      </c>
      <c r="T1867" s="3"/>
      <c r="U1867" s="13"/>
      <c r="V1867" s="4"/>
    </row>
    <row r="1868" spans="1:22">
      <c r="A1868" s="8" t="s">
        <v>4093</v>
      </c>
      <c r="B1868" s="8" t="s">
        <v>297</v>
      </c>
      <c r="C1868" s="8" t="s">
        <v>32</v>
      </c>
      <c r="D1868" s="8" t="s">
        <v>44</v>
      </c>
      <c r="E1868" s="8" t="s">
        <v>1389</v>
      </c>
      <c r="F1868" s="8" t="s">
        <v>1384</v>
      </c>
      <c r="G1868" s="8"/>
      <c r="H1868" s="8">
        <v>17.309999999999999</v>
      </c>
      <c r="I1868" s="8">
        <v>1.0986</v>
      </c>
      <c r="J1868" s="8">
        <v>2.4266999999999999</v>
      </c>
      <c r="K1868" s="8" t="s">
        <v>1376</v>
      </c>
      <c r="L1868" s="8">
        <v>741</v>
      </c>
      <c r="M1868" s="8" t="s">
        <v>1381</v>
      </c>
      <c r="N1868" s="8" t="str">
        <f t="shared" si="29"/>
        <v xml:space="preserve">Rejected </v>
      </c>
      <c r="O1868" s="89" t="s">
        <v>2449</v>
      </c>
      <c r="P1868" s="89" t="s">
        <v>2449</v>
      </c>
      <c r="Q1868" s="8"/>
      <c r="R1868" s="8">
        <v>36</v>
      </c>
      <c r="S1868" s="8">
        <v>13.27</v>
      </c>
      <c r="T1868" s="2"/>
      <c r="U1868" s="12"/>
      <c r="V1868" s="4"/>
    </row>
    <row r="1869" spans="1:22">
      <c r="A1869" s="9" t="s">
        <v>4094</v>
      </c>
      <c r="B1869" s="9" t="s">
        <v>1271</v>
      </c>
      <c r="C1869" s="9" t="s">
        <v>32</v>
      </c>
      <c r="D1869" s="9" t="s">
        <v>23</v>
      </c>
      <c r="E1869" s="9" t="s">
        <v>1400</v>
      </c>
      <c r="F1869" s="9" t="s">
        <v>1384</v>
      </c>
      <c r="G1869" s="9">
        <v>43.2</v>
      </c>
      <c r="H1869" s="9"/>
      <c r="I1869" s="9">
        <v>0.51559999999999995</v>
      </c>
      <c r="J1869" s="9"/>
      <c r="K1869" s="9" t="s">
        <v>1385</v>
      </c>
      <c r="L1869" s="9">
        <v>608</v>
      </c>
      <c r="M1869" s="9" t="s">
        <v>1386</v>
      </c>
      <c r="N1869" s="8" t="str">
        <f t="shared" si="29"/>
        <v>Rejected</v>
      </c>
      <c r="O1869" s="90" t="s">
        <v>2611</v>
      </c>
      <c r="P1869" s="90" t="s">
        <v>2611</v>
      </c>
      <c r="Q1869" s="9"/>
      <c r="R1869" s="9">
        <v>24</v>
      </c>
      <c r="S1869" s="9">
        <v>0</v>
      </c>
      <c r="T1869" s="3"/>
      <c r="U1869" s="13"/>
      <c r="V1869" s="4"/>
    </row>
    <row r="1870" spans="1:22">
      <c r="A1870" s="8" t="s">
        <v>4095</v>
      </c>
      <c r="B1870" s="8" t="s">
        <v>623</v>
      </c>
      <c r="C1870" s="8" t="s">
        <v>35</v>
      </c>
      <c r="D1870" s="8" t="s">
        <v>23</v>
      </c>
      <c r="E1870" s="8" t="s">
        <v>1389</v>
      </c>
      <c r="F1870" s="8" t="s">
        <v>1384</v>
      </c>
      <c r="G1870" s="8">
        <v>97.21</v>
      </c>
      <c r="H1870" s="8">
        <v>16.25</v>
      </c>
      <c r="I1870" s="8">
        <v>1.3234999999999999</v>
      </c>
      <c r="J1870" s="8">
        <v>2.7673999999999999</v>
      </c>
      <c r="K1870" s="8" t="s">
        <v>1395</v>
      </c>
      <c r="L1870" s="8">
        <v>668</v>
      </c>
      <c r="M1870" s="8" t="s">
        <v>1396</v>
      </c>
      <c r="N1870" s="8" t="str">
        <f t="shared" si="29"/>
        <v>Approved</v>
      </c>
      <c r="O1870" s="89" t="s">
        <v>1429</v>
      </c>
      <c r="P1870" s="89" t="s">
        <v>1429</v>
      </c>
      <c r="Q1870" s="8" t="s">
        <v>4096</v>
      </c>
      <c r="R1870" s="8">
        <v>48</v>
      </c>
      <c r="S1870" s="8">
        <v>53.49</v>
      </c>
      <c r="T1870" s="2"/>
      <c r="U1870" s="12"/>
      <c r="V1870" s="4"/>
    </row>
    <row r="1871" spans="1:22">
      <c r="A1871" s="9" t="s">
        <v>4097</v>
      </c>
      <c r="B1871" s="9" t="s">
        <v>1344</v>
      </c>
      <c r="C1871" s="9" t="s">
        <v>12</v>
      </c>
      <c r="D1871" s="9" t="s">
        <v>44</v>
      </c>
      <c r="E1871" s="9" t="s">
        <v>1408</v>
      </c>
      <c r="F1871" s="9" t="s">
        <v>1375</v>
      </c>
      <c r="G1871" s="9">
        <v>81.95</v>
      </c>
      <c r="H1871" s="9">
        <v>13.9</v>
      </c>
      <c r="I1871" s="9">
        <v>0.64129999999999998</v>
      </c>
      <c r="J1871" s="9">
        <v>3.9308000000000001</v>
      </c>
      <c r="K1871" s="9" t="s">
        <v>1358</v>
      </c>
      <c r="L1871" s="9">
        <v>602</v>
      </c>
      <c r="M1871" s="9" t="s">
        <v>1386</v>
      </c>
      <c r="N1871" s="8" t="str">
        <f t="shared" si="29"/>
        <v>Rejected</v>
      </c>
      <c r="O1871" s="90" t="s">
        <v>4098</v>
      </c>
      <c r="P1871" s="90" t="s">
        <v>4098</v>
      </c>
      <c r="Q1871" s="9"/>
      <c r="R1871" s="9">
        <v>24</v>
      </c>
      <c r="S1871" s="9">
        <v>18.5</v>
      </c>
      <c r="T1871" s="3"/>
      <c r="U1871" s="13"/>
      <c r="V1871" s="4"/>
    </row>
    <row r="1872" spans="1:22">
      <c r="A1872" s="8" t="s">
        <v>4099</v>
      </c>
      <c r="B1872" s="8" t="s">
        <v>661</v>
      </c>
      <c r="C1872" s="8" t="s">
        <v>38</v>
      </c>
      <c r="D1872" s="8" t="s">
        <v>31</v>
      </c>
      <c r="E1872" s="8" t="s">
        <v>1374</v>
      </c>
      <c r="F1872" s="8" t="s">
        <v>1390</v>
      </c>
      <c r="G1872" s="8">
        <v>33.76</v>
      </c>
      <c r="H1872" s="8">
        <v>7.77</v>
      </c>
      <c r="I1872" s="8">
        <v>0.53380000000000005</v>
      </c>
      <c r="J1872" s="8">
        <v>0.68079999999999996</v>
      </c>
      <c r="K1872" s="8" t="s">
        <v>1385</v>
      </c>
      <c r="L1872" s="8">
        <v>713</v>
      </c>
      <c r="M1872" s="8" t="s">
        <v>1381</v>
      </c>
      <c r="N1872" s="8" t="str">
        <f t="shared" si="29"/>
        <v xml:space="preserve">Rejected </v>
      </c>
      <c r="O1872" s="89" t="s">
        <v>2565</v>
      </c>
      <c r="P1872" s="89" t="s">
        <v>2565</v>
      </c>
      <c r="Q1872" s="8"/>
      <c r="R1872" s="8">
        <v>60</v>
      </c>
      <c r="S1872" s="8">
        <v>0</v>
      </c>
      <c r="T1872" s="2"/>
      <c r="U1872" s="12"/>
      <c r="V1872" s="4"/>
    </row>
    <row r="1873" spans="1:22">
      <c r="A1873" s="9" t="s">
        <v>4100</v>
      </c>
      <c r="B1873" s="9" t="s">
        <v>782</v>
      </c>
      <c r="C1873" s="9" t="s">
        <v>7</v>
      </c>
      <c r="D1873" s="9" t="s">
        <v>31</v>
      </c>
      <c r="E1873" s="9" t="s">
        <v>1380</v>
      </c>
      <c r="F1873" s="9" t="s">
        <v>1384</v>
      </c>
      <c r="G1873" s="9">
        <v>61.07</v>
      </c>
      <c r="H1873" s="9">
        <v>11.8</v>
      </c>
      <c r="I1873" s="9">
        <v>0.63970000000000005</v>
      </c>
      <c r="J1873" s="9">
        <v>1.6022000000000001</v>
      </c>
      <c r="K1873" s="9" t="s">
        <v>1395</v>
      </c>
      <c r="L1873" s="9">
        <v>828</v>
      </c>
      <c r="M1873" s="9" t="s">
        <v>1377</v>
      </c>
      <c r="N1873" s="8" t="str">
        <f t="shared" si="29"/>
        <v>Approved</v>
      </c>
      <c r="O1873" s="90" t="s">
        <v>343</v>
      </c>
      <c r="P1873" s="90" t="s">
        <v>343</v>
      </c>
      <c r="Q1873" s="9" t="s">
        <v>4052</v>
      </c>
      <c r="R1873" s="9">
        <v>48</v>
      </c>
      <c r="S1873" s="9">
        <v>18.47</v>
      </c>
      <c r="T1873" s="3"/>
      <c r="U1873" s="13"/>
      <c r="V1873" s="4"/>
    </row>
    <row r="1874" spans="1:22">
      <c r="A1874" s="8" t="s">
        <v>4101</v>
      </c>
      <c r="B1874" s="8" t="s">
        <v>602</v>
      </c>
      <c r="C1874" s="8" t="s">
        <v>24</v>
      </c>
      <c r="D1874" s="8" t="s">
        <v>1360</v>
      </c>
      <c r="E1874" s="8" t="s">
        <v>1400</v>
      </c>
      <c r="F1874" s="8" t="s">
        <v>1390</v>
      </c>
      <c r="G1874" s="8">
        <v>87.18</v>
      </c>
      <c r="H1874" s="8"/>
      <c r="I1874" s="8">
        <v>1.5077</v>
      </c>
      <c r="J1874" s="8"/>
      <c r="K1874" s="8" t="s">
        <v>1385</v>
      </c>
      <c r="L1874" s="8">
        <v>580</v>
      </c>
      <c r="M1874" s="8" t="s">
        <v>1377</v>
      </c>
      <c r="N1874" s="8" t="str">
        <f t="shared" si="29"/>
        <v>Approved</v>
      </c>
      <c r="O1874" s="89" t="s">
        <v>4036</v>
      </c>
      <c r="P1874" s="89" t="s">
        <v>4036</v>
      </c>
      <c r="Q1874" s="8" t="s">
        <v>3343</v>
      </c>
      <c r="R1874" s="8">
        <v>60</v>
      </c>
      <c r="S1874" s="8">
        <v>0</v>
      </c>
      <c r="T1874" s="2"/>
      <c r="U1874" s="12"/>
      <c r="V1874" s="4"/>
    </row>
    <row r="1875" spans="1:22">
      <c r="A1875" s="9" t="s">
        <v>4102</v>
      </c>
      <c r="B1875" s="9" t="s">
        <v>956</v>
      </c>
      <c r="C1875" s="9" t="s">
        <v>16</v>
      </c>
      <c r="D1875" s="9" t="s">
        <v>10</v>
      </c>
      <c r="E1875" s="9" t="s">
        <v>1400</v>
      </c>
      <c r="F1875" s="9" t="s">
        <v>1384</v>
      </c>
      <c r="G1875" s="9">
        <v>83.02</v>
      </c>
      <c r="H1875" s="9">
        <v>12.35</v>
      </c>
      <c r="I1875" s="9">
        <v>0.55369999999999997</v>
      </c>
      <c r="J1875" s="9">
        <v>2.7713999999999999</v>
      </c>
      <c r="K1875" s="9" t="s">
        <v>1412</v>
      </c>
      <c r="L1875" s="9">
        <v>837</v>
      </c>
      <c r="M1875" s="9" t="s">
        <v>1381</v>
      </c>
      <c r="N1875" s="8" t="str">
        <f t="shared" si="29"/>
        <v xml:space="preserve">Rejected </v>
      </c>
      <c r="O1875" s="90" t="s">
        <v>2762</v>
      </c>
      <c r="P1875" s="90" t="s">
        <v>2762</v>
      </c>
      <c r="Q1875" s="9"/>
      <c r="R1875" s="9">
        <v>36</v>
      </c>
      <c r="S1875" s="9">
        <v>47.24</v>
      </c>
      <c r="T1875" s="3"/>
      <c r="U1875" s="13"/>
      <c r="V1875" s="4"/>
    </row>
    <row r="1876" spans="1:22">
      <c r="A1876" s="8" t="s">
        <v>4103</v>
      </c>
      <c r="B1876" s="8" t="s">
        <v>1219</v>
      </c>
      <c r="C1876" s="8" t="s">
        <v>20</v>
      </c>
      <c r="D1876" s="8" t="s">
        <v>23</v>
      </c>
      <c r="E1876" s="8" t="s">
        <v>1374</v>
      </c>
      <c r="F1876" s="8" t="s">
        <v>1375</v>
      </c>
      <c r="G1876" s="8">
        <v>10.16</v>
      </c>
      <c r="H1876" s="8">
        <v>16.82</v>
      </c>
      <c r="I1876" s="8">
        <v>0.10780000000000001</v>
      </c>
      <c r="J1876" s="8">
        <v>0.14760000000000001</v>
      </c>
      <c r="K1876" s="8" t="s">
        <v>1385</v>
      </c>
      <c r="L1876" s="8">
        <v>562</v>
      </c>
      <c r="M1876" s="8" t="s">
        <v>1377</v>
      </c>
      <c r="N1876" s="8" t="str">
        <f t="shared" si="29"/>
        <v>Approved</v>
      </c>
      <c r="O1876" s="89" t="s">
        <v>1811</v>
      </c>
      <c r="P1876" s="89" t="s">
        <v>1811</v>
      </c>
      <c r="Q1876" s="8" t="s">
        <v>1838</v>
      </c>
      <c r="R1876" s="8">
        <v>240</v>
      </c>
      <c r="S1876" s="8">
        <v>0</v>
      </c>
      <c r="T1876" s="2"/>
      <c r="U1876" s="12"/>
      <c r="V1876" s="4"/>
    </row>
    <row r="1877" spans="1:22">
      <c r="A1877" s="9" t="s">
        <v>4104</v>
      </c>
      <c r="B1877" s="9" t="s">
        <v>912</v>
      </c>
      <c r="C1877" s="9" t="s">
        <v>12</v>
      </c>
      <c r="D1877" s="9" t="s">
        <v>44</v>
      </c>
      <c r="E1877" s="9" t="s">
        <v>1374</v>
      </c>
      <c r="F1877" s="9" t="s">
        <v>1384</v>
      </c>
      <c r="G1877" s="9">
        <v>96.82</v>
      </c>
      <c r="H1877" s="9">
        <v>10.130000000000001</v>
      </c>
      <c r="I1877" s="9">
        <v>1.5929</v>
      </c>
      <c r="J1877" s="9">
        <v>4.4736000000000002</v>
      </c>
      <c r="K1877" s="9" t="s">
        <v>1385</v>
      </c>
      <c r="L1877" s="9">
        <v>868</v>
      </c>
      <c r="M1877" s="9" t="s">
        <v>1381</v>
      </c>
      <c r="N1877" s="8" t="str">
        <f t="shared" si="29"/>
        <v xml:space="preserve">Rejected </v>
      </c>
      <c r="O1877" s="90" t="s">
        <v>1979</v>
      </c>
      <c r="P1877" s="90" t="s">
        <v>1979</v>
      </c>
      <c r="Q1877" s="9"/>
      <c r="R1877" s="9">
        <v>24</v>
      </c>
      <c r="S1877" s="9">
        <v>0</v>
      </c>
      <c r="T1877" s="3"/>
      <c r="U1877" s="13"/>
      <c r="V1877" s="4"/>
    </row>
    <row r="1878" spans="1:22">
      <c r="A1878" s="8" t="s">
        <v>4105</v>
      </c>
      <c r="B1878" s="8" t="s">
        <v>891</v>
      </c>
      <c r="C1878" s="8" t="s">
        <v>12</v>
      </c>
      <c r="D1878" s="8" t="s">
        <v>44</v>
      </c>
      <c r="E1878" s="8" t="s">
        <v>1411</v>
      </c>
      <c r="F1878" s="8" t="s">
        <v>1390</v>
      </c>
      <c r="G1878" s="8">
        <v>19.73</v>
      </c>
      <c r="H1878" s="8">
        <v>8.31</v>
      </c>
      <c r="I1878" s="8">
        <v>0.27289999999999998</v>
      </c>
      <c r="J1878" s="8">
        <v>0.24260000000000001</v>
      </c>
      <c r="K1878" s="8" t="s">
        <v>1412</v>
      </c>
      <c r="L1878" s="8">
        <v>772</v>
      </c>
      <c r="M1878" s="8" t="s">
        <v>1381</v>
      </c>
      <c r="N1878" s="8" t="str">
        <f t="shared" si="29"/>
        <v xml:space="preserve">Rejected </v>
      </c>
      <c r="O1878" s="89" t="s">
        <v>174</v>
      </c>
      <c r="P1878" s="89" t="s">
        <v>174</v>
      </c>
      <c r="Q1878" s="8"/>
      <c r="R1878" s="8">
        <v>120</v>
      </c>
      <c r="S1878" s="8">
        <v>2.44</v>
      </c>
      <c r="T1878" s="2"/>
      <c r="U1878" s="12"/>
      <c r="V1878" s="4"/>
    </row>
    <row r="1879" spans="1:22">
      <c r="A1879" s="9" t="s">
        <v>4106</v>
      </c>
      <c r="B1879" s="9" t="s">
        <v>1056</v>
      </c>
      <c r="C1879" s="9" t="s">
        <v>24</v>
      </c>
      <c r="D1879" s="9" t="s">
        <v>10</v>
      </c>
      <c r="E1879" s="9" t="s">
        <v>1400</v>
      </c>
      <c r="F1879" s="9" t="s">
        <v>1375</v>
      </c>
      <c r="G1879" s="9">
        <v>70.72</v>
      </c>
      <c r="H1879" s="9">
        <v>10.76</v>
      </c>
      <c r="I1879" s="9">
        <v>1.4067000000000001</v>
      </c>
      <c r="J1879" s="9">
        <v>1.202</v>
      </c>
      <c r="K1879" s="9" t="s">
        <v>1395</v>
      </c>
      <c r="L1879" s="9">
        <v>758</v>
      </c>
      <c r="M1879" s="9" t="s">
        <v>1381</v>
      </c>
      <c r="N1879" s="8" t="str">
        <f t="shared" si="29"/>
        <v xml:space="preserve">Rejected </v>
      </c>
      <c r="O1879" s="90" t="s">
        <v>1223</v>
      </c>
      <c r="P1879" s="90" t="s">
        <v>1223</v>
      </c>
      <c r="Q1879" s="9"/>
      <c r="R1879" s="9">
        <v>84</v>
      </c>
      <c r="S1879" s="9">
        <v>41.39</v>
      </c>
      <c r="T1879" s="3"/>
      <c r="U1879" s="13"/>
      <c r="V1879" s="4"/>
    </row>
    <row r="1880" spans="1:22">
      <c r="A1880" s="8" t="s">
        <v>4107</v>
      </c>
      <c r="B1880" s="8" t="s">
        <v>99</v>
      </c>
      <c r="C1880" s="8" t="s">
        <v>35</v>
      </c>
      <c r="D1880" s="8" t="s">
        <v>44</v>
      </c>
      <c r="E1880" s="8" t="s">
        <v>1408</v>
      </c>
      <c r="F1880" s="8" t="s">
        <v>1384</v>
      </c>
      <c r="G1880" s="8">
        <v>58.08</v>
      </c>
      <c r="H1880" s="8">
        <v>17.059999999999999</v>
      </c>
      <c r="I1880" s="8">
        <v>0.69899999999999995</v>
      </c>
      <c r="J1880" s="8">
        <v>1.1889000000000001</v>
      </c>
      <c r="K1880" s="8" t="s">
        <v>1376</v>
      </c>
      <c r="L1880" s="8">
        <v>611</v>
      </c>
      <c r="M1880" s="8" t="s">
        <v>1386</v>
      </c>
      <c r="N1880" s="8" t="str">
        <f t="shared" si="29"/>
        <v>Rejected</v>
      </c>
      <c r="O1880" s="89" t="s">
        <v>4040</v>
      </c>
      <c r="P1880" s="89" t="s">
        <v>4040</v>
      </c>
      <c r="Q1880" s="8"/>
      <c r="R1880" s="8">
        <v>84</v>
      </c>
      <c r="S1880" s="8">
        <v>28.03</v>
      </c>
      <c r="T1880" s="2"/>
      <c r="U1880" s="12"/>
      <c r="V1880" s="4"/>
    </row>
    <row r="1881" spans="1:22">
      <c r="A1881" s="9" t="s">
        <v>4108</v>
      </c>
      <c r="B1881" s="9" t="s">
        <v>658</v>
      </c>
      <c r="C1881" s="9" t="s">
        <v>7</v>
      </c>
      <c r="D1881" s="9" t="s">
        <v>1360</v>
      </c>
      <c r="E1881" s="9" t="s">
        <v>1374</v>
      </c>
      <c r="F1881" s="9" t="s">
        <v>1390</v>
      </c>
      <c r="G1881" s="9">
        <v>38.92</v>
      </c>
      <c r="H1881" s="9">
        <v>18.05</v>
      </c>
      <c r="I1881" s="9">
        <v>0.26540000000000002</v>
      </c>
      <c r="J1881" s="9">
        <v>0.70250000000000001</v>
      </c>
      <c r="K1881" s="9" t="s">
        <v>1358</v>
      </c>
      <c r="L1881" s="9">
        <v>609</v>
      </c>
      <c r="M1881" s="9" t="s">
        <v>1396</v>
      </c>
      <c r="N1881" s="8" t="str">
        <f t="shared" si="29"/>
        <v>Approved</v>
      </c>
      <c r="O1881" s="90" t="s">
        <v>2410</v>
      </c>
      <c r="P1881" s="90" t="s">
        <v>2410</v>
      </c>
      <c r="Q1881" s="9" t="s">
        <v>1594</v>
      </c>
      <c r="R1881" s="9">
        <v>120</v>
      </c>
      <c r="S1881" s="9">
        <v>36.64</v>
      </c>
      <c r="T1881" s="3"/>
      <c r="U1881" s="13"/>
      <c r="V1881" s="4"/>
    </row>
    <row r="1882" spans="1:22">
      <c r="A1882" s="8" t="s">
        <v>4109</v>
      </c>
      <c r="B1882" s="8" t="s">
        <v>694</v>
      </c>
      <c r="C1882" s="8" t="s">
        <v>7</v>
      </c>
      <c r="D1882" s="8" t="s">
        <v>23</v>
      </c>
      <c r="E1882" s="8" t="s">
        <v>1374</v>
      </c>
      <c r="F1882" s="8" t="s">
        <v>1384</v>
      </c>
      <c r="G1882" s="8">
        <v>59.37</v>
      </c>
      <c r="H1882" s="8">
        <v>7.54</v>
      </c>
      <c r="I1882" s="8">
        <v>0.79179999999999995</v>
      </c>
      <c r="J1882" s="8">
        <v>0.55169999999999997</v>
      </c>
      <c r="K1882" s="8" t="s">
        <v>1385</v>
      </c>
      <c r="L1882" s="8">
        <v>699</v>
      </c>
      <c r="M1882" s="8" t="s">
        <v>1396</v>
      </c>
      <c r="N1882" s="8" t="str">
        <f t="shared" si="29"/>
        <v>Approved</v>
      </c>
      <c r="O1882" s="89" t="s">
        <v>3334</v>
      </c>
      <c r="P1882" s="89" t="s">
        <v>3334</v>
      </c>
      <c r="Q1882" s="8" t="s">
        <v>2878</v>
      </c>
      <c r="R1882" s="8">
        <v>180</v>
      </c>
      <c r="S1882" s="8">
        <v>0</v>
      </c>
      <c r="T1882" s="2"/>
      <c r="U1882" s="12"/>
      <c r="V1882" s="4"/>
    </row>
    <row r="1883" spans="1:22">
      <c r="A1883" s="9" t="s">
        <v>4110</v>
      </c>
      <c r="B1883" s="9" t="s">
        <v>326</v>
      </c>
      <c r="C1883" s="9" t="s">
        <v>38</v>
      </c>
      <c r="D1883" s="9" t="s">
        <v>10</v>
      </c>
      <c r="E1883" s="9" t="s">
        <v>1408</v>
      </c>
      <c r="F1883" s="9" t="s">
        <v>1390</v>
      </c>
      <c r="G1883" s="9">
        <v>67.03</v>
      </c>
      <c r="H1883" s="9">
        <v>12.61</v>
      </c>
      <c r="I1883" s="9">
        <v>0.82879999999999998</v>
      </c>
      <c r="J1883" s="9">
        <v>0.83099999999999996</v>
      </c>
      <c r="K1883" s="9" t="s">
        <v>1385</v>
      </c>
      <c r="L1883" s="9">
        <v>748</v>
      </c>
      <c r="M1883" s="9" t="s">
        <v>1396</v>
      </c>
      <c r="N1883" s="8" t="str">
        <f t="shared" si="29"/>
        <v>Approved</v>
      </c>
      <c r="O1883" s="90" t="s">
        <v>1624</v>
      </c>
      <c r="P1883" s="90" t="s">
        <v>1624</v>
      </c>
      <c r="Q1883" s="9" t="s">
        <v>1560</v>
      </c>
      <c r="R1883" s="9">
        <v>180</v>
      </c>
      <c r="S1883" s="9">
        <v>0</v>
      </c>
      <c r="T1883" s="3"/>
      <c r="U1883" s="13"/>
      <c r="V1883" s="4"/>
    </row>
    <row r="1884" spans="1:22">
      <c r="A1884" s="8" t="s">
        <v>4111</v>
      </c>
      <c r="B1884" s="8" t="s">
        <v>625</v>
      </c>
      <c r="C1884" s="8" t="s">
        <v>38</v>
      </c>
      <c r="D1884" s="8" t="s">
        <v>1360</v>
      </c>
      <c r="E1884" s="8" t="s">
        <v>1380</v>
      </c>
      <c r="F1884" s="8" t="s">
        <v>1384</v>
      </c>
      <c r="G1884" s="8">
        <v>56.75</v>
      </c>
      <c r="H1884" s="8">
        <v>14.72</v>
      </c>
      <c r="I1884" s="8">
        <v>0.90959999999999996</v>
      </c>
      <c r="J1884" s="8">
        <v>0.90590000000000004</v>
      </c>
      <c r="K1884" s="8" t="s">
        <v>1412</v>
      </c>
      <c r="L1884" s="8">
        <v>771</v>
      </c>
      <c r="M1884" s="8" t="s">
        <v>1377</v>
      </c>
      <c r="N1884" s="8" t="str">
        <f t="shared" si="29"/>
        <v>Approved</v>
      </c>
      <c r="O1884" s="89" t="s">
        <v>595</v>
      </c>
      <c r="P1884" s="89" t="s">
        <v>595</v>
      </c>
      <c r="Q1884" s="8" t="s">
        <v>4098</v>
      </c>
      <c r="R1884" s="8">
        <v>120</v>
      </c>
      <c r="S1884" s="8">
        <v>27.36</v>
      </c>
      <c r="T1884" s="2"/>
      <c r="U1884" s="12"/>
      <c r="V1884" s="4"/>
    </row>
    <row r="1885" spans="1:22">
      <c r="A1885" s="9" t="s">
        <v>4112</v>
      </c>
      <c r="B1885" s="9" t="s">
        <v>593</v>
      </c>
      <c r="C1885" s="9" t="s">
        <v>32</v>
      </c>
      <c r="D1885" s="9" t="s">
        <v>23</v>
      </c>
      <c r="E1885" s="9" t="s">
        <v>1374</v>
      </c>
      <c r="F1885" s="9" t="s">
        <v>1384</v>
      </c>
      <c r="G1885" s="9">
        <v>99.06</v>
      </c>
      <c r="H1885" s="9">
        <v>9.14</v>
      </c>
      <c r="I1885" s="9">
        <v>1.0215000000000001</v>
      </c>
      <c r="J1885" s="9">
        <v>4.5319000000000003</v>
      </c>
      <c r="K1885" s="9" t="s">
        <v>1395</v>
      </c>
      <c r="L1885" s="9">
        <v>713</v>
      </c>
      <c r="M1885" s="9" t="s">
        <v>1426</v>
      </c>
      <c r="N1885" s="8" t="str">
        <f t="shared" si="29"/>
        <v>Under Review</v>
      </c>
      <c r="O1885" s="90" t="s">
        <v>2922</v>
      </c>
      <c r="P1885" s="90" t="s">
        <v>2922</v>
      </c>
      <c r="Q1885" s="9"/>
      <c r="R1885" s="9">
        <v>24</v>
      </c>
      <c r="S1885" s="9">
        <v>30.13</v>
      </c>
      <c r="T1885" s="3"/>
      <c r="U1885" s="13"/>
      <c r="V1885" s="4"/>
    </row>
    <row r="1886" spans="1:22">
      <c r="A1886" s="8" t="s">
        <v>4113</v>
      </c>
      <c r="B1886" s="8" t="s">
        <v>1307</v>
      </c>
      <c r="C1886" s="8" t="s">
        <v>35</v>
      </c>
      <c r="D1886" s="8" t="s">
        <v>31</v>
      </c>
      <c r="E1886" s="8" t="s">
        <v>1374</v>
      </c>
      <c r="F1886" s="8" t="s">
        <v>1390</v>
      </c>
      <c r="G1886" s="8">
        <v>78.459999999999994</v>
      </c>
      <c r="H1886" s="8">
        <v>11.37</v>
      </c>
      <c r="I1886" s="8">
        <v>0.4496</v>
      </c>
      <c r="J1886" s="8">
        <v>1.3587</v>
      </c>
      <c r="K1886" s="8" t="s">
        <v>1385</v>
      </c>
      <c r="L1886" s="8">
        <v>767</v>
      </c>
      <c r="M1886" s="8" t="s">
        <v>1377</v>
      </c>
      <c r="N1886" s="8" t="str">
        <f t="shared" si="29"/>
        <v>Approved</v>
      </c>
      <c r="O1886" s="89" t="s">
        <v>1221</v>
      </c>
      <c r="P1886" s="89" t="s">
        <v>1221</v>
      </c>
      <c r="Q1886" s="8" t="s">
        <v>2163</v>
      </c>
      <c r="R1886" s="8">
        <v>84</v>
      </c>
      <c r="S1886" s="8">
        <v>0</v>
      </c>
      <c r="T1886" s="2"/>
      <c r="U1886" s="12"/>
      <c r="V1886" s="4"/>
    </row>
    <row r="1887" spans="1:22">
      <c r="A1887" s="9" t="s">
        <v>4114</v>
      </c>
      <c r="B1887" s="9" t="s">
        <v>809</v>
      </c>
      <c r="C1887" s="9" t="s">
        <v>32</v>
      </c>
      <c r="D1887" s="9" t="s">
        <v>44</v>
      </c>
      <c r="E1887" s="9" t="s">
        <v>1389</v>
      </c>
      <c r="F1887" s="9" t="s">
        <v>1375</v>
      </c>
      <c r="G1887" s="9">
        <v>54.59</v>
      </c>
      <c r="H1887" s="9">
        <v>15.54</v>
      </c>
      <c r="I1887" s="9">
        <v>0.67420000000000002</v>
      </c>
      <c r="J1887" s="9">
        <v>0.7843</v>
      </c>
      <c r="K1887" s="9" t="s">
        <v>1412</v>
      </c>
      <c r="L1887" s="9">
        <v>605</v>
      </c>
      <c r="M1887" s="9" t="s">
        <v>1403</v>
      </c>
      <c r="N1887" s="8" t="str">
        <f t="shared" si="29"/>
        <v>Approved</v>
      </c>
      <c r="O1887" s="90" t="s">
        <v>3955</v>
      </c>
      <c r="P1887" s="90" t="s">
        <v>3955</v>
      </c>
      <c r="Q1887" s="9" t="s">
        <v>2471</v>
      </c>
      <c r="R1887" s="9">
        <v>180</v>
      </c>
      <c r="S1887" s="9">
        <v>28.62</v>
      </c>
      <c r="T1887" s="3"/>
      <c r="U1887" s="13"/>
      <c r="V1887" s="4"/>
    </row>
    <row r="1888" spans="1:22">
      <c r="A1888" s="8" t="s">
        <v>4115</v>
      </c>
      <c r="B1888" s="8" t="s">
        <v>924</v>
      </c>
      <c r="C1888" s="8" t="s">
        <v>41</v>
      </c>
      <c r="D1888" s="8" t="s">
        <v>31</v>
      </c>
      <c r="E1888" s="8" t="s">
        <v>1374</v>
      </c>
      <c r="F1888" s="8" t="s">
        <v>1390</v>
      </c>
      <c r="G1888" s="8">
        <v>31.38</v>
      </c>
      <c r="H1888" s="8">
        <v>11.6</v>
      </c>
      <c r="I1888" s="8">
        <v>0.44140000000000001</v>
      </c>
      <c r="J1888" s="8">
        <v>0.36859999999999998</v>
      </c>
      <c r="K1888" s="8" t="s">
        <v>1385</v>
      </c>
      <c r="L1888" s="8">
        <v>588</v>
      </c>
      <c r="M1888" s="8" t="s">
        <v>1386</v>
      </c>
      <c r="N1888" s="8" t="str">
        <f t="shared" si="29"/>
        <v>Rejected</v>
      </c>
      <c r="O1888" s="89" t="s">
        <v>2133</v>
      </c>
      <c r="P1888" s="89" t="s">
        <v>2133</v>
      </c>
      <c r="Q1888" s="8"/>
      <c r="R1888" s="8">
        <v>180</v>
      </c>
      <c r="S1888" s="8">
        <v>0</v>
      </c>
      <c r="T1888" s="2"/>
      <c r="U1888" s="12"/>
      <c r="V1888" s="4"/>
    </row>
    <row r="1889" spans="1:22">
      <c r="A1889" s="9" t="s">
        <v>4116</v>
      </c>
      <c r="B1889" s="9" t="s">
        <v>198</v>
      </c>
      <c r="C1889" s="9" t="s">
        <v>41</v>
      </c>
      <c r="D1889" s="9" t="s">
        <v>1360</v>
      </c>
      <c r="E1889" s="9" t="s">
        <v>1380</v>
      </c>
      <c r="F1889" s="9" t="s">
        <v>1390</v>
      </c>
      <c r="G1889" s="9">
        <v>38.619999999999997</v>
      </c>
      <c r="H1889" s="9">
        <v>14.54</v>
      </c>
      <c r="I1889" s="9">
        <v>0.26440000000000002</v>
      </c>
      <c r="J1889" s="9">
        <v>0.61219999999999997</v>
      </c>
      <c r="K1889" s="9" t="s">
        <v>1376</v>
      </c>
      <c r="L1889" s="9">
        <v>892</v>
      </c>
      <c r="M1889" s="9" t="s">
        <v>1396</v>
      </c>
      <c r="N1889" s="8" t="str">
        <f t="shared" si="29"/>
        <v>Approved</v>
      </c>
      <c r="O1889" s="90" t="s">
        <v>2717</v>
      </c>
      <c r="P1889" s="90" t="s">
        <v>2717</v>
      </c>
      <c r="Q1889" s="9" t="s">
        <v>3298</v>
      </c>
      <c r="R1889" s="9">
        <v>120</v>
      </c>
      <c r="S1889" s="9">
        <v>17.66</v>
      </c>
      <c r="T1889" s="3"/>
      <c r="U1889" s="13"/>
      <c r="V1889" s="4"/>
    </row>
    <row r="1890" spans="1:22">
      <c r="A1890" s="8" t="s">
        <v>4117</v>
      </c>
      <c r="B1890" s="8" t="s">
        <v>605</v>
      </c>
      <c r="C1890" s="8" t="s">
        <v>20</v>
      </c>
      <c r="D1890" s="8" t="s">
        <v>10</v>
      </c>
      <c r="E1890" s="8" t="s">
        <v>1389</v>
      </c>
      <c r="F1890" s="8" t="s">
        <v>1390</v>
      </c>
      <c r="G1890" s="8">
        <v>8.5500000000000007</v>
      </c>
      <c r="H1890" s="8">
        <v>12.76</v>
      </c>
      <c r="I1890" s="8">
        <v>7.0499999999999993E-2</v>
      </c>
      <c r="J1890" s="8">
        <v>0.15440000000000001</v>
      </c>
      <c r="K1890" s="8" t="s">
        <v>1376</v>
      </c>
      <c r="L1890" s="8">
        <v>741</v>
      </c>
      <c r="M1890" s="8" t="s">
        <v>1403</v>
      </c>
      <c r="N1890" s="8" t="str">
        <f t="shared" si="29"/>
        <v>Approved</v>
      </c>
      <c r="O1890" s="89" t="s">
        <v>4062</v>
      </c>
      <c r="P1890" s="89" t="s">
        <v>4062</v>
      </c>
      <c r="Q1890" s="8" t="s">
        <v>2607</v>
      </c>
      <c r="R1890" s="8">
        <v>84</v>
      </c>
      <c r="S1890" s="8">
        <v>6.65</v>
      </c>
      <c r="T1890" s="2"/>
      <c r="U1890" s="12"/>
      <c r="V1890" s="4"/>
    </row>
    <row r="1891" spans="1:22">
      <c r="A1891" s="9" t="s">
        <v>4118</v>
      </c>
      <c r="B1891" s="9" t="s">
        <v>414</v>
      </c>
      <c r="C1891" s="9" t="s">
        <v>20</v>
      </c>
      <c r="D1891" s="9" t="s">
        <v>31</v>
      </c>
      <c r="E1891" s="9" t="s">
        <v>1408</v>
      </c>
      <c r="F1891" s="9" t="s">
        <v>1384</v>
      </c>
      <c r="G1891" s="9">
        <v>42.93</v>
      </c>
      <c r="H1891" s="9">
        <v>8.99</v>
      </c>
      <c r="I1891" s="9">
        <v>0.64970000000000006</v>
      </c>
      <c r="J1891" s="9">
        <v>0.38600000000000001</v>
      </c>
      <c r="K1891" s="9" t="s">
        <v>1376</v>
      </c>
      <c r="L1891" s="9">
        <v>777</v>
      </c>
      <c r="M1891" s="9" t="s">
        <v>1426</v>
      </c>
      <c r="N1891" s="8" t="str">
        <f t="shared" si="29"/>
        <v>Under Review</v>
      </c>
      <c r="O1891" s="90" t="s">
        <v>2422</v>
      </c>
      <c r="P1891" s="90" t="s">
        <v>2422</v>
      </c>
      <c r="Q1891" s="9"/>
      <c r="R1891" s="9">
        <v>240</v>
      </c>
      <c r="S1891" s="9">
        <v>22.69</v>
      </c>
      <c r="T1891" s="3"/>
      <c r="U1891" s="13"/>
      <c r="V1891" s="4"/>
    </row>
    <row r="1892" spans="1:22">
      <c r="A1892" s="8" t="s">
        <v>4119</v>
      </c>
      <c r="B1892" s="8" t="s">
        <v>648</v>
      </c>
      <c r="C1892" s="8" t="s">
        <v>41</v>
      </c>
      <c r="D1892" s="8" t="s">
        <v>23</v>
      </c>
      <c r="E1892" s="8" t="s">
        <v>1389</v>
      </c>
      <c r="F1892" s="8" t="s">
        <v>1375</v>
      </c>
      <c r="G1892" s="8">
        <v>74.849999999999994</v>
      </c>
      <c r="H1892" s="8">
        <v>10.039999999999999</v>
      </c>
      <c r="I1892" s="8">
        <v>1.4673</v>
      </c>
      <c r="J1892" s="8">
        <v>2.4165999999999999</v>
      </c>
      <c r="K1892" s="8" t="s">
        <v>1395</v>
      </c>
      <c r="L1892" s="8">
        <v>887</v>
      </c>
      <c r="M1892" s="8" t="s">
        <v>1403</v>
      </c>
      <c r="N1892" s="8" t="str">
        <f t="shared" si="29"/>
        <v>Approved</v>
      </c>
      <c r="O1892" s="89" t="s">
        <v>2747</v>
      </c>
      <c r="P1892" s="89" t="s">
        <v>2747</v>
      </c>
      <c r="Q1892" s="8" t="s">
        <v>1452</v>
      </c>
      <c r="R1892" s="8">
        <v>36</v>
      </c>
      <c r="S1892" s="8">
        <v>35.51</v>
      </c>
      <c r="T1892" s="2"/>
      <c r="U1892" s="12"/>
      <c r="V1892" s="4"/>
    </row>
    <row r="1893" spans="1:22">
      <c r="A1893" s="9" t="s">
        <v>4120</v>
      </c>
      <c r="B1893" s="9" t="s">
        <v>1274</v>
      </c>
      <c r="C1893" s="9" t="s">
        <v>7</v>
      </c>
      <c r="D1893" s="9" t="s">
        <v>1360</v>
      </c>
      <c r="E1893" s="9" t="s">
        <v>1411</v>
      </c>
      <c r="F1893" s="9" t="s">
        <v>1390</v>
      </c>
      <c r="G1893" s="9">
        <v>28.41</v>
      </c>
      <c r="H1893" s="9">
        <v>16.78</v>
      </c>
      <c r="I1893" s="9">
        <v>0.30120000000000002</v>
      </c>
      <c r="J1893" s="9">
        <v>2.5882000000000001</v>
      </c>
      <c r="K1893" s="9" t="s">
        <v>1412</v>
      </c>
      <c r="L1893" s="9">
        <v>843</v>
      </c>
      <c r="M1893" s="9" t="s">
        <v>1426</v>
      </c>
      <c r="N1893" s="8" t="str">
        <f t="shared" si="29"/>
        <v>Under Review</v>
      </c>
      <c r="O1893" s="90" t="s">
        <v>2424</v>
      </c>
      <c r="P1893" s="90" t="s">
        <v>2424</v>
      </c>
      <c r="Q1893" s="9"/>
      <c r="R1893" s="9">
        <v>12</v>
      </c>
      <c r="S1893" s="9">
        <v>19.57</v>
      </c>
      <c r="T1893" s="3"/>
      <c r="U1893" s="13"/>
      <c r="V1893" s="4"/>
    </row>
    <row r="1894" spans="1:22">
      <c r="A1894" s="8" t="s">
        <v>4121</v>
      </c>
      <c r="B1894" s="8" t="s">
        <v>1201</v>
      </c>
      <c r="C1894" s="8" t="s">
        <v>41</v>
      </c>
      <c r="D1894" s="8" t="s">
        <v>10</v>
      </c>
      <c r="E1894" s="8" t="s">
        <v>1400</v>
      </c>
      <c r="F1894" s="8" t="s">
        <v>1375</v>
      </c>
      <c r="G1894" s="8">
        <v>21.18</v>
      </c>
      <c r="H1894" s="8">
        <v>14.86</v>
      </c>
      <c r="I1894" s="8">
        <v>0.17319999999999999</v>
      </c>
      <c r="J1894" s="8">
        <v>0.40699999999999997</v>
      </c>
      <c r="K1894" s="8" t="s">
        <v>1395</v>
      </c>
      <c r="L1894" s="8">
        <v>770</v>
      </c>
      <c r="M1894" s="8" t="s">
        <v>1426</v>
      </c>
      <c r="N1894" s="8" t="str">
        <f t="shared" si="29"/>
        <v>Under Review</v>
      </c>
      <c r="O1894" s="89" t="s">
        <v>2849</v>
      </c>
      <c r="P1894" s="89" t="s">
        <v>2849</v>
      </c>
      <c r="Q1894" s="8"/>
      <c r="R1894" s="8">
        <v>84</v>
      </c>
      <c r="S1894" s="8">
        <v>11.17</v>
      </c>
      <c r="T1894" s="2"/>
      <c r="U1894" s="12"/>
      <c r="V1894" s="4"/>
    </row>
    <row r="1895" spans="1:22">
      <c r="A1895" s="9" t="s">
        <v>4122</v>
      </c>
      <c r="B1895" s="9" t="s">
        <v>553</v>
      </c>
      <c r="C1895" s="9" t="s">
        <v>35</v>
      </c>
      <c r="D1895" s="9" t="s">
        <v>31</v>
      </c>
      <c r="E1895" s="9" t="s">
        <v>1380</v>
      </c>
      <c r="F1895" s="9" t="s">
        <v>1390</v>
      </c>
      <c r="G1895" s="9">
        <v>14.93</v>
      </c>
      <c r="H1895" s="9">
        <v>9.24</v>
      </c>
      <c r="I1895" s="9">
        <v>0.21329999999999999</v>
      </c>
      <c r="J1895" s="9">
        <v>0.1366</v>
      </c>
      <c r="K1895" s="9" t="s">
        <v>1385</v>
      </c>
      <c r="L1895" s="9">
        <v>860</v>
      </c>
      <c r="M1895" s="9" t="s">
        <v>1381</v>
      </c>
      <c r="N1895" s="8" t="str">
        <f t="shared" si="29"/>
        <v xml:space="preserve">Rejected </v>
      </c>
      <c r="O1895" s="90" t="s">
        <v>2401</v>
      </c>
      <c r="P1895" s="90" t="s">
        <v>2401</v>
      </c>
      <c r="Q1895" s="9"/>
      <c r="R1895" s="9">
        <v>240</v>
      </c>
      <c r="S1895" s="9">
        <v>0</v>
      </c>
      <c r="T1895" s="3"/>
      <c r="U1895" s="13"/>
      <c r="V1895" s="4"/>
    </row>
    <row r="1896" spans="1:22">
      <c r="A1896" s="8" t="s">
        <v>4123</v>
      </c>
      <c r="B1896" s="8" t="s">
        <v>611</v>
      </c>
      <c r="C1896" s="8" t="s">
        <v>35</v>
      </c>
      <c r="D1896" s="8" t="s">
        <v>31</v>
      </c>
      <c r="E1896" s="8" t="s">
        <v>1400</v>
      </c>
      <c r="F1896" s="8" t="s">
        <v>1384</v>
      </c>
      <c r="G1896" s="8">
        <v>88.32</v>
      </c>
      <c r="H1896" s="8">
        <v>9.69</v>
      </c>
      <c r="I1896" s="8">
        <v>0.5746</v>
      </c>
      <c r="J1896" s="8">
        <v>0.83420000000000005</v>
      </c>
      <c r="K1896" s="8"/>
      <c r="L1896" s="8">
        <v>731</v>
      </c>
      <c r="M1896" s="8" t="s">
        <v>1377</v>
      </c>
      <c r="N1896" s="8" t="str">
        <f t="shared" si="29"/>
        <v>Approved</v>
      </c>
      <c r="O1896" s="89" t="s">
        <v>3086</v>
      </c>
      <c r="P1896" s="89" t="s">
        <v>3086</v>
      </c>
      <c r="Q1896" s="8" t="s">
        <v>219</v>
      </c>
      <c r="R1896" s="8">
        <v>240</v>
      </c>
      <c r="S1896" s="8">
        <v>47.93</v>
      </c>
      <c r="T1896" s="2"/>
      <c r="U1896" s="12"/>
      <c r="V1896" s="4"/>
    </row>
    <row r="1897" spans="1:22">
      <c r="A1897" s="9" t="s">
        <v>4124</v>
      </c>
      <c r="B1897" s="9" t="s">
        <v>870</v>
      </c>
      <c r="C1897" s="9" t="s">
        <v>24</v>
      </c>
      <c r="D1897" s="9" t="s">
        <v>1360</v>
      </c>
      <c r="E1897" s="9" t="s">
        <v>1411</v>
      </c>
      <c r="F1897" s="9" t="s">
        <v>1390</v>
      </c>
      <c r="G1897" s="9">
        <v>91.67</v>
      </c>
      <c r="H1897" s="9">
        <v>8.67</v>
      </c>
      <c r="I1897" s="9">
        <v>1.5388999999999999</v>
      </c>
      <c r="J1897" s="9">
        <v>4.1741000000000001</v>
      </c>
      <c r="K1897" s="9" t="s">
        <v>1385</v>
      </c>
      <c r="L1897" s="9">
        <v>876</v>
      </c>
      <c r="M1897" s="9" t="s">
        <v>1426</v>
      </c>
      <c r="N1897" s="8" t="str">
        <f t="shared" si="29"/>
        <v>Under Review</v>
      </c>
      <c r="O1897" s="90" t="s">
        <v>668</v>
      </c>
      <c r="P1897" s="90" t="s">
        <v>668</v>
      </c>
      <c r="Q1897" s="9"/>
      <c r="R1897" s="9">
        <v>24</v>
      </c>
      <c r="S1897" s="9">
        <v>0</v>
      </c>
      <c r="T1897" s="3"/>
      <c r="U1897" s="13"/>
      <c r="V1897" s="4"/>
    </row>
    <row r="1898" spans="1:22">
      <c r="A1898" s="8" t="s">
        <v>4125</v>
      </c>
      <c r="B1898" s="8" t="s">
        <v>897</v>
      </c>
      <c r="C1898" s="8" t="s">
        <v>35</v>
      </c>
      <c r="D1898" s="8" t="s">
        <v>31</v>
      </c>
      <c r="E1898" s="8" t="s">
        <v>1411</v>
      </c>
      <c r="F1898" s="8" t="s">
        <v>1384</v>
      </c>
      <c r="G1898" s="8">
        <v>35.53</v>
      </c>
      <c r="H1898" s="8">
        <v>9.15</v>
      </c>
      <c r="I1898" s="8">
        <v>0.66839999999999999</v>
      </c>
      <c r="J1898" s="8">
        <v>3.1095999999999999</v>
      </c>
      <c r="K1898" s="8" t="s">
        <v>1385</v>
      </c>
      <c r="L1898" s="8">
        <v>818</v>
      </c>
      <c r="M1898" s="8" t="s">
        <v>1396</v>
      </c>
      <c r="N1898" s="8" t="str">
        <f t="shared" si="29"/>
        <v>Approved</v>
      </c>
      <c r="O1898" s="89" t="s">
        <v>3270</v>
      </c>
      <c r="P1898" s="89" t="s">
        <v>3270</v>
      </c>
      <c r="Q1898" s="8" t="s">
        <v>1998</v>
      </c>
      <c r="R1898" s="8">
        <v>12</v>
      </c>
      <c r="S1898" s="8">
        <v>0</v>
      </c>
      <c r="T1898" s="2"/>
      <c r="U1898" s="12"/>
      <c r="V1898" s="4"/>
    </row>
    <row r="1899" spans="1:22">
      <c r="A1899" s="9" t="s">
        <v>4126</v>
      </c>
      <c r="B1899" s="9" t="s">
        <v>919</v>
      </c>
      <c r="C1899" s="9" t="s">
        <v>41</v>
      </c>
      <c r="D1899" s="9" t="s">
        <v>10</v>
      </c>
      <c r="E1899" s="9" t="s">
        <v>1389</v>
      </c>
      <c r="F1899" s="9" t="s">
        <v>1384</v>
      </c>
      <c r="G1899" s="9">
        <v>76.5</v>
      </c>
      <c r="H1899" s="9">
        <v>13.95</v>
      </c>
      <c r="I1899" s="9">
        <v>0.80669999999999997</v>
      </c>
      <c r="J1899" s="9">
        <v>1.4315</v>
      </c>
      <c r="K1899" s="9" t="s">
        <v>1395</v>
      </c>
      <c r="L1899" s="9">
        <v>556</v>
      </c>
      <c r="M1899" s="9" t="s">
        <v>1403</v>
      </c>
      <c r="N1899" s="8" t="str">
        <f t="shared" si="29"/>
        <v>Approved</v>
      </c>
      <c r="O1899" s="90" t="s">
        <v>3612</v>
      </c>
      <c r="P1899" s="90" t="s">
        <v>3612</v>
      </c>
      <c r="Q1899" s="9" t="s">
        <v>1512</v>
      </c>
      <c r="R1899" s="9">
        <v>84</v>
      </c>
      <c r="S1899" s="9">
        <v>40.340000000000003</v>
      </c>
      <c r="T1899" s="3"/>
      <c r="U1899" s="13"/>
      <c r="V1899" s="4"/>
    </row>
    <row r="1900" spans="1:22">
      <c r="A1900" s="8" t="s">
        <v>4127</v>
      </c>
      <c r="B1900" s="8" t="s">
        <v>546</v>
      </c>
      <c r="C1900" s="8" t="s">
        <v>35</v>
      </c>
      <c r="D1900" s="8" t="s">
        <v>10</v>
      </c>
      <c r="E1900" s="8" t="s">
        <v>1389</v>
      </c>
      <c r="F1900" s="8" t="s">
        <v>1375</v>
      </c>
      <c r="G1900" s="8">
        <v>46.35</v>
      </c>
      <c r="H1900" s="8">
        <v>14.57</v>
      </c>
      <c r="I1900" s="8">
        <v>0.83709999999999996</v>
      </c>
      <c r="J1900" s="8">
        <v>0.73560000000000003</v>
      </c>
      <c r="K1900" s="8" t="s">
        <v>1412</v>
      </c>
      <c r="L1900" s="8">
        <v>768</v>
      </c>
      <c r="M1900" s="8" t="s">
        <v>1381</v>
      </c>
      <c r="N1900" s="8" t="str">
        <f t="shared" si="29"/>
        <v xml:space="preserve">Rejected </v>
      </c>
      <c r="O1900" s="89" t="s">
        <v>2670</v>
      </c>
      <c r="P1900" s="89" t="s">
        <v>2670</v>
      </c>
      <c r="Q1900" s="8"/>
      <c r="R1900" s="8">
        <v>120</v>
      </c>
      <c r="S1900" s="8">
        <v>19.78</v>
      </c>
      <c r="T1900" s="2"/>
      <c r="U1900" s="12"/>
      <c r="V1900" s="4"/>
    </row>
    <row r="1901" spans="1:22">
      <c r="A1901" s="9" t="s">
        <v>4128</v>
      </c>
      <c r="B1901" s="9" t="s">
        <v>1279</v>
      </c>
      <c r="C1901" s="9" t="s">
        <v>28</v>
      </c>
      <c r="D1901" s="9" t="s">
        <v>31</v>
      </c>
      <c r="E1901" s="9" t="s">
        <v>1400</v>
      </c>
      <c r="F1901" s="9" t="s">
        <v>1384</v>
      </c>
      <c r="G1901" s="9">
        <v>1.32</v>
      </c>
      <c r="H1901" s="9">
        <v>8.86</v>
      </c>
      <c r="I1901" s="9">
        <v>1.12E-2</v>
      </c>
      <c r="J1901" s="9">
        <v>2.7300000000000001E-2</v>
      </c>
      <c r="K1901" s="9"/>
      <c r="L1901" s="9">
        <v>709</v>
      </c>
      <c r="M1901" s="9" t="s">
        <v>1403</v>
      </c>
      <c r="N1901" s="8" t="str">
        <f t="shared" si="29"/>
        <v>Approved</v>
      </c>
      <c r="O1901" s="90" t="s">
        <v>2762</v>
      </c>
      <c r="P1901" s="90" t="s">
        <v>2762</v>
      </c>
      <c r="Q1901" s="9" t="s">
        <v>1444</v>
      </c>
      <c r="R1901" s="9">
        <v>60</v>
      </c>
      <c r="S1901" s="9">
        <v>0.88</v>
      </c>
      <c r="T1901" s="3"/>
      <c r="U1901" s="13"/>
      <c r="V1901" s="4"/>
    </row>
    <row r="1902" spans="1:22">
      <c r="A1902" s="8" t="s">
        <v>4129</v>
      </c>
      <c r="B1902" s="8" t="s">
        <v>1192</v>
      </c>
      <c r="C1902" s="8" t="s">
        <v>12</v>
      </c>
      <c r="D1902" s="8" t="s">
        <v>44</v>
      </c>
      <c r="E1902" s="8" t="s">
        <v>1389</v>
      </c>
      <c r="F1902" s="8" t="s">
        <v>1390</v>
      </c>
      <c r="G1902" s="8">
        <v>30.22</v>
      </c>
      <c r="H1902" s="8">
        <v>11.71</v>
      </c>
      <c r="I1902" s="8">
        <v>0.1792</v>
      </c>
      <c r="J1902" s="8">
        <v>0.52880000000000005</v>
      </c>
      <c r="K1902" s="8" t="s">
        <v>1412</v>
      </c>
      <c r="L1902" s="8">
        <v>821</v>
      </c>
      <c r="M1902" s="8" t="s">
        <v>1377</v>
      </c>
      <c r="N1902" s="8" t="str">
        <f t="shared" si="29"/>
        <v>Approved</v>
      </c>
      <c r="O1902" s="89" t="s">
        <v>824</v>
      </c>
      <c r="P1902" s="89" t="s">
        <v>824</v>
      </c>
      <c r="Q1902" s="8" t="s">
        <v>2212</v>
      </c>
      <c r="R1902" s="8">
        <v>84</v>
      </c>
      <c r="S1902" s="8">
        <v>20.03</v>
      </c>
      <c r="T1902" s="2"/>
      <c r="U1902" s="12"/>
      <c r="V1902" s="4"/>
    </row>
    <row r="1903" spans="1:22">
      <c r="A1903" s="9" t="s">
        <v>4130</v>
      </c>
      <c r="B1903" s="9" t="s">
        <v>440</v>
      </c>
      <c r="C1903" s="9" t="s">
        <v>41</v>
      </c>
      <c r="D1903" s="9" t="s">
        <v>23</v>
      </c>
      <c r="E1903" s="9" t="s">
        <v>1380</v>
      </c>
      <c r="F1903" s="9" t="s">
        <v>1384</v>
      </c>
      <c r="G1903" s="9">
        <v>44.71</v>
      </c>
      <c r="H1903" s="9">
        <v>11.43</v>
      </c>
      <c r="I1903" s="9">
        <v>0.4859</v>
      </c>
      <c r="J1903" s="9">
        <v>0.77569999999999995</v>
      </c>
      <c r="K1903" s="9" t="s">
        <v>1395</v>
      </c>
      <c r="L1903" s="9">
        <v>871</v>
      </c>
      <c r="M1903" s="9" t="s">
        <v>1396</v>
      </c>
      <c r="N1903" s="8" t="str">
        <f t="shared" si="29"/>
        <v>Approved</v>
      </c>
      <c r="O1903" s="90" t="s">
        <v>4015</v>
      </c>
      <c r="P1903" s="90" t="s">
        <v>4015</v>
      </c>
      <c r="Q1903" s="9" t="s">
        <v>1572</v>
      </c>
      <c r="R1903" s="9">
        <v>84</v>
      </c>
      <c r="S1903" s="9">
        <v>33.450000000000003</v>
      </c>
      <c r="T1903" s="3"/>
      <c r="U1903" s="13"/>
      <c r="V1903" s="4"/>
    </row>
    <row r="1904" spans="1:22">
      <c r="A1904" s="8" t="s">
        <v>4131</v>
      </c>
      <c r="B1904" s="8" t="s">
        <v>1285</v>
      </c>
      <c r="C1904" s="8" t="s">
        <v>16</v>
      </c>
      <c r="D1904" s="8" t="s">
        <v>1360</v>
      </c>
      <c r="E1904" s="8" t="s">
        <v>1408</v>
      </c>
      <c r="F1904" s="8" t="s">
        <v>1390</v>
      </c>
      <c r="G1904" s="8">
        <v>11.56</v>
      </c>
      <c r="H1904" s="8">
        <v>8.24</v>
      </c>
      <c r="I1904" s="8">
        <v>0.14699999999999999</v>
      </c>
      <c r="J1904" s="8">
        <v>0.18160000000000001</v>
      </c>
      <c r="K1904" s="8" t="s">
        <v>1376</v>
      </c>
      <c r="L1904" s="8">
        <v>729</v>
      </c>
      <c r="M1904" s="8" t="s">
        <v>1426</v>
      </c>
      <c r="N1904" s="8" t="str">
        <f t="shared" si="29"/>
        <v>Under Review</v>
      </c>
      <c r="O1904" s="89" t="s">
        <v>3966</v>
      </c>
      <c r="P1904" s="89" t="s">
        <v>3966</v>
      </c>
      <c r="Q1904" s="8"/>
      <c r="R1904" s="8">
        <v>84</v>
      </c>
      <c r="S1904" s="8">
        <v>6.35</v>
      </c>
      <c r="T1904" s="2"/>
      <c r="U1904" s="12"/>
      <c r="V1904" s="4"/>
    </row>
    <row r="1905" spans="1:22">
      <c r="A1905" s="9" t="s">
        <v>4132</v>
      </c>
      <c r="B1905" s="9" t="s">
        <v>257</v>
      </c>
      <c r="C1905" s="9" t="s">
        <v>20</v>
      </c>
      <c r="D1905" s="9" t="s">
        <v>1360</v>
      </c>
      <c r="E1905" s="9" t="s">
        <v>1374</v>
      </c>
      <c r="F1905" s="9" t="s">
        <v>1384</v>
      </c>
      <c r="G1905" s="9">
        <v>44.04</v>
      </c>
      <c r="H1905" s="9">
        <v>16.34</v>
      </c>
      <c r="I1905" s="9">
        <v>0.313</v>
      </c>
      <c r="J1905" s="9">
        <v>0.88329999999999997</v>
      </c>
      <c r="K1905" s="9" t="s">
        <v>1358</v>
      </c>
      <c r="L1905" s="9">
        <v>806</v>
      </c>
      <c r="M1905" s="9" t="s">
        <v>1396</v>
      </c>
      <c r="N1905" s="8" t="str">
        <f t="shared" si="29"/>
        <v>Approved</v>
      </c>
      <c r="O1905" s="90" t="s">
        <v>2166</v>
      </c>
      <c r="P1905" s="90" t="s">
        <v>2166</v>
      </c>
      <c r="Q1905" s="9" t="s">
        <v>920</v>
      </c>
      <c r="R1905" s="9">
        <v>84</v>
      </c>
      <c r="S1905" s="9">
        <v>20.54</v>
      </c>
      <c r="T1905" s="3"/>
      <c r="U1905" s="13"/>
      <c r="V1905" s="4"/>
    </row>
    <row r="1906" spans="1:22">
      <c r="A1906" s="8" t="s">
        <v>4133</v>
      </c>
      <c r="B1906" s="8" t="s">
        <v>248</v>
      </c>
      <c r="C1906" s="8" t="s">
        <v>35</v>
      </c>
      <c r="D1906" s="8" t="s">
        <v>23</v>
      </c>
      <c r="E1906" s="8" t="s">
        <v>1380</v>
      </c>
      <c r="F1906" s="8" t="s">
        <v>1390</v>
      </c>
      <c r="G1906" s="8">
        <v>37.950000000000003</v>
      </c>
      <c r="H1906" s="8">
        <v>9.3699999999999992</v>
      </c>
      <c r="I1906" s="8">
        <v>0.22359999999999999</v>
      </c>
      <c r="J1906" s="8">
        <v>0.61770000000000003</v>
      </c>
      <c r="K1906" s="8" t="s">
        <v>1395</v>
      </c>
      <c r="L1906" s="8">
        <v>672</v>
      </c>
      <c r="M1906" s="8" t="s">
        <v>1381</v>
      </c>
      <c r="N1906" s="8" t="str">
        <f t="shared" si="29"/>
        <v xml:space="preserve">Rejected </v>
      </c>
      <c r="O1906" s="89" t="s">
        <v>3284</v>
      </c>
      <c r="P1906" s="89" t="s">
        <v>3284</v>
      </c>
      <c r="Q1906" s="8"/>
      <c r="R1906" s="8">
        <v>84</v>
      </c>
      <c r="S1906" s="8">
        <v>22.91</v>
      </c>
      <c r="T1906" s="2"/>
      <c r="U1906" s="12"/>
      <c r="V1906" s="4"/>
    </row>
    <row r="1907" spans="1:22">
      <c r="A1907" s="9" t="s">
        <v>4134</v>
      </c>
      <c r="B1907" s="9" t="s">
        <v>1219</v>
      </c>
      <c r="C1907" s="9" t="s">
        <v>12</v>
      </c>
      <c r="D1907" s="9" t="s">
        <v>10</v>
      </c>
      <c r="E1907" s="9" t="s">
        <v>1374</v>
      </c>
      <c r="F1907" s="9" t="s">
        <v>1375</v>
      </c>
      <c r="G1907" s="9">
        <v>16.84</v>
      </c>
      <c r="H1907" s="9">
        <v>14.18</v>
      </c>
      <c r="I1907" s="9">
        <v>0.21149999999999999</v>
      </c>
      <c r="J1907" s="9">
        <v>0.39340000000000003</v>
      </c>
      <c r="K1907" s="9" t="s">
        <v>1385</v>
      </c>
      <c r="L1907" s="9">
        <v>562</v>
      </c>
      <c r="M1907" s="9" t="s">
        <v>1426</v>
      </c>
      <c r="N1907" s="8" t="str">
        <f t="shared" si="29"/>
        <v>Under Review</v>
      </c>
      <c r="O1907" s="90" t="s">
        <v>2488</v>
      </c>
      <c r="P1907" s="90" t="s">
        <v>2488</v>
      </c>
      <c r="Q1907" s="9"/>
      <c r="R1907" s="9">
        <v>60</v>
      </c>
      <c r="S1907" s="9">
        <v>0</v>
      </c>
      <c r="T1907" s="3"/>
      <c r="U1907" s="13"/>
      <c r="V1907" s="4"/>
    </row>
    <row r="1908" spans="1:22">
      <c r="A1908" s="8" t="s">
        <v>4135</v>
      </c>
      <c r="B1908" s="8" t="s">
        <v>792</v>
      </c>
      <c r="C1908" s="8" t="s">
        <v>28</v>
      </c>
      <c r="D1908" s="8" t="s">
        <v>44</v>
      </c>
      <c r="E1908" s="8" t="s">
        <v>1411</v>
      </c>
      <c r="F1908" s="8" t="s">
        <v>1390</v>
      </c>
      <c r="G1908" s="8">
        <v>19.77</v>
      </c>
      <c r="H1908" s="8">
        <v>16.899999999999999</v>
      </c>
      <c r="I1908" s="8">
        <v>0.22109999999999999</v>
      </c>
      <c r="J1908" s="8">
        <v>0.70389999999999997</v>
      </c>
      <c r="K1908" s="8" t="s">
        <v>1385</v>
      </c>
      <c r="L1908" s="8">
        <v>858</v>
      </c>
      <c r="M1908" s="8" t="s">
        <v>1396</v>
      </c>
      <c r="N1908" s="8" t="str">
        <f t="shared" si="29"/>
        <v>Approved</v>
      </c>
      <c r="O1908" s="89" t="s">
        <v>259</v>
      </c>
      <c r="P1908" s="89" t="s">
        <v>259</v>
      </c>
      <c r="Q1908" s="8" t="s">
        <v>2104</v>
      </c>
      <c r="R1908" s="8">
        <v>36</v>
      </c>
      <c r="S1908" s="8">
        <v>0</v>
      </c>
      <c r="T1908" s="2"/>
      <c r="U1908" s="12"/>
      <c r="V1908" s="4"/>
    </row>
    <row r="1909" spans="1:22">
      <c r="A1909" s="9" t="s">
        <v>4136</v>
      </c>
      <c r="B1909" s="9" t="s">
        <v>513</v>
      </c>
      <c r="C1909" s="9" t="s">
        <v>7</v>
      </c>
      <c r="D1909" s="9" t="s">
        <v>1360</v>
      </c>
      <c r="E1909" s="9" t="s">
        <v>1380</v>
      </c>
      <c r="F1909" s="9" t="s">
        <v>1390</v>
      </c>
      <c r="G1909" s="9">
        <v>90.31</v>
      </c>
      <c r="H1909" s="9">
        <v>15.22</v>
      </c>
      <c r="I1909" s="9">
        <v>1.042</v>
      </c>
      <c r="J1909" s="9">
        <v>1.2039</v>
      </c>
      <c r="K1909" s="9" t="s">
        <v>1358</v>
      </c>
      <c r="L1909" s="9">
        <v>576</v>
      </c>
      <c r="M1909" s="9" t="s">
        <v>1403</v>
      </c>
      <c r="N1909" s="8" t="str">
        <f t="shared" si="29"/>
        <v>Approved</v>
      </c>
      <c r="O1909" s="90" t="s">
        <v>1703</v>
      </c>
      <c r="P1909" s="90" t="s">
        <v>1703</v>
      </c>
      <c r="Q1909" s="9" t="s">
        <v>2149</v>
      </c>
      <c r="R1909" s="9">
        <v>240</v>
      </c>
      <c r="S1909" s="9">
        <v>36.97</v>
      </c>
      <c r="T1909" s="3"/>
      <c r="U1909" s="13"/>
      <c r="V1909" s="4"/>
    </row>
    <row r="1910" spans="1:22">
      <c r="A1910" s="8" t="s">
        <v>4137</v>
      </c>
      <c r="B1910" s="8" t="s">
        <v>830</v>
      </c>
      <c r="C1910" s="8" t="s">
        <v>16</v>
      </c>
      <c r="D1910" s="8" t="s">
        <v>44</v>
      </c>
      <c r="E1910" s="8" t="s">
        <v>1389</v>
      </c>
      <c r="F1910" s="8" t="s">
        <v>1390</v>
      </c>
      <c r="G1910" s="8">
        <v>13.34</v>
      </c>
      <c r="H1910" s="8">
        <v>12.53</v>
      </c>
      <c r="I1910" s="8">
        <v>0.20039999999999999</v>
      </c>
      <c r="J1910" s="8">
        <v>0.63129999999999997</v>
      </c>
      <c r="K1910" s="8" t="s">
        <v>1376</v>
      </c>
      <c r="L1910" s="8">
        <v>867</v>
      </c>
      <c r="M1910" s="8" t="s">
        <v>1426</v>
      </c>
      <c r="N1910" s="8" t="str">
        <f t="shared" si="29"/>
        <v>Under Review</v>
      </c>
      <c r="O1910" s="89" t="s">
        <v>2230</v>
      </c>
      <c r="P1910" s="89" t="s">
        <v>2230</v>
      </c>
      <c r="Q1910" s="8"/>
      <c r="R1910" s="8">
        <v>24</v>
      </c>
      <c r="S1910" s="8">
        <v>9.1999999999999993</v>
      </c>
      <c r="T1910" s="2"/>
      <c r="U1910" s="12"/>
      <c r="V1910" s="4"/>
    </row>
    <row r="1911" spans="1:22">
      <c r="A1911" s="9" t="s">
        <v>4138</v>
      </c>
      <c r="B1911" s="9" t="s">
        <v>1342</v>
      </c>
      <c r="C1911" s="9" t="s">
        <v>28</v>
      </c>
      <c r="D1911" s="9" t="s">
        <v>1360</v>
      </c>
      <c r="E1911" s="9" t="s">
        <v>1389</v>
      </c>
      <c r="F1911" s="9" t="s">
        <v>1390</v>
      </c>
      <c r="G1911" s="9">
        <v>12.25</v>
      </c>
      <c r="H1911" s="9">
        <v>17.32</v>
      </c>
      <c r="I1911" s="9">
        <v>7.9299999999999995E-2</v>
      </c>
      <c r="J1911" s="9">
        <v>1.1191</v>
      </c>
      <c r="K1911" s="9" t="s">
        <v>1358</v>
      </c>
      <c r="L1911" s="9">
        <v>652</v>
      </c>
      <c r="M1911" s="9" t="s">
        <v>1426</v>
      </c>
      <c r="N1911" s="8" t="str">
        <f t="shared" si="29"/>
        <v>Under Review</v>
      </c>
      <c r="O1911" s="90" t="s">
        <v>3217</v>
      </c>
      <c r="P1911" s="90" t="s">
        <v>3217</v>
      </c>
      <c r="Q1911" s="9"/>
      <c r="R1911" s="9">
        <v>12</v>
      </c>
      <c r="S1911" s="9">
        <v>3.49</v>
      </c>
      <c r="T1911" s="3"/>
      <c r="U1911" s="13"/>
      <c r="V1911" s="4"/>
    </row>
    <row r="1912" spans="1:22">
      <c r="A1912" s="8" t="s">
        <v>4139</v>
      </c>
      <c r="B1912" s="8" t="s">
        <v>820</v>
      </c>
      <c r="C1912" s="8" t="s">
        <v>16</v>
      </c>
      <c r="D1912" s="8" t="s">
        <v>1360</v>
      </c>
      <c r="E1912" s="8" t="s">
        <v>1408</v>
      </c>
      <c r="F1912" s="8" t="s">
        <v>1384</v>
      </c>
      <c r="G1912" s="8">
        <v>54.77</v>
      </c>
      <c r="H1912" s="8">
        <v>18.2</v>
      </c>
      <c r="I1912" s="8">
        <v>0.87129999999999996</v>
      </c>
      <c r="J1912" s="8">
        <v>1.9856</v>
      </c>
      <c r="K1912" s="8" t="s">
        <v>1412</v>
      </c>
      <c r="L1912" s="8">
        <v>655</v>
      </c>
      <c r="M1912" s="8" t="s">
        <v>1377</v>
      </c>
      <c r="N1912" s="8" t="str">
        <f t="shared" si="29"/>
        <v>Approved</v>
      </c>
      <c r="O1912" s="89" t="s">
        <v>1734</v>
      </c>
      <c r="P1912" s="89" t="s">
        <v>1734</v>
      </c>
      <c r="Q1912" s="8" t="s">
        <v>1705</v>
      </c>
      <c r="R1912" s="8">
        <v>36</v>
      </c>
      <c r="S1912" s="8">
        <v>27.67</v>
      </c>
      <c r="T1912" s="2"/>
      <c r="U1912" s="12"/>
      <c r="V1912" s="4"/>
    </row>
    <row r="1913" spans="1:22">
      <c r="A1913" s="9" t="s">
        <v>4140</v>
      </c>
      <c r="B1913" s="9" t="s">
        <v>1118</v>
      </c>
      <c r="C1913" s="9" t="s">
        <v>16</v>
      </c>
      <c r="D1913" s="9" t="s">
        <v>10</v>
      </c>
      <c r="E1913" s="9" t="s">
        <v>1389</v>
      </c>
      <c r="F1913" s="9" t="s">
        <v>1375</v>
      </c>
      <c r="G1913" s="9">
        <v>25.44</v>
      </c>
      <c r="H1913" s="9">
        <v>15.83</v>
      </c>
      <c r="I1913" s="9">
        <v>0.2238</v>
      </c>
      <c r="J1913" s="9">
        <v>0.71879999999999999</v>
      </c>
      <c r="K1913" s="9" t="s">
        <v>1358</v>
      </c>
      <c r="L1913" s="9">
        <v>607</v>
      </c>
      <c r="M1913" s="9" t="s">
        <v>1377</v>
      </c>
      <c r="N1913" s="8" t="str">
        <f t="shared" si="29"/>
        <v>Approved</v>
      </c>
      <c r="O1913" s="90" t="s">
        <v>3960</v>
      </c>
      <c r="P1913" s="90" t="s">
        <v>3960</v>
      </c>
      <c r="Q1913" s="9" t="s">
        <v>3418</v>
      </c>
      <c r="R1913" s="9">
        <v>48</v>
      </c>
      <c r="S1913" s="9">
        <v>3.4</v>
      </c>
      <c r="T1913" s="3"/>
      <c r="U1913" s="13"/>
      <c r="V1913" s="4"/>
    </row>
    <row r="1914" spans="1:22">
      <c r="A1914" s="8" t="s">
        <v>4141</v>
      </c>
      <c r="B1914" s="8" t="s">
        <v>527</v>
      </c>
      <c r="C1914" s="8" t="s">
        <v>16</v>
      </c>
      <c r="D1914" s="8" t="s">
        <v>23</v>
      </c>
      <c r="E1914" s="8" t="s">
        <v>1374</v>
      </c>
      <c r="F1914" s="8" t="s">
        <v>1384</v>
      </c>
      <c r="G1914" s="8">
        <v>65.53</v>
      </c>
      <c r="H1914" s="8">
        <v>14.77</v>
      </c>
      <c r="I1914" s="8">
        <v>0.90759999999999996</v>
      </c>
      <c r="J1914" s="8">
        <v>0.8518</v>
      </c>
      <c r="K1914" s="8" t="s">
        <v>1376</v>
      </c>
      <c r="L1914" s="8">
        <v>752</v>
      </c>
      <c r="M1914" s="8" t="s">
        <v>1381</v>
      </c>
      <c r="N1914" s="8" t="str">
        <f t="shared" si="29"/>
        <v xml:space="preserve">Rejected </v>
      </c>
      <c r="O1914" s="89" t="s">
        <v>1859</v>
      </c>
      <c r="P1914" s="89" t="s">
        <v>1859</v>
      </c>
      <c r="Q1914" s="8"/>
      <c r="R1914" s="8">
        <v>240</v>
      </c>
      <c r="S1914" s="8">
        <v>46.01</v>
      </c>
      <c r="T1914" s="2"/>
      <c r="U1914" s="12"/>
      <c r="V1914" s="4"/>
    </row>
    <row r="1915" spans="1:22">
      <c r="A1915" s="9" t="s">
        <v>4142</v>
      </c>
      <c r="B1915" s="9" t="s">
        <v>1348</v>
      </c>
      <c r="C1915" s="9" t="s">
        <v>38</v>
      </c>
      <c r="D1915" s="9" t="s">
        <v>44</v>
      </c>
      <c r="E1915" s="9" t="s">
        <v>1400</v>
      </c>
      <c r="F1915" s="9" t="s">
        <v>1384</v>
      </c>
      <c r="G1915" s="9">
        <v>8.43</v>
      </c>
      <c r="H1915" s="9">
        <v>11.22</v>
      </c>
      <c r="I1915" s="9">
        <v>0.14249999999999999</v>
      </c>
      <c r="J1915" s="9">
        <v>0.74590000000000001</v>
      </c>
      <c r="K1915" s="9" t="s">
        <v>1385</v>
      </c>
      <c r="L1915" s="9">
        <v>585</v>
      </c>
      <c r="M1915" s="9" t="s">
        <v>1386</v>
      </c>
      <c r="N1915" s="8" t="str">
        <f t="shared" si="29"/>
        <v>Rejected</v>
      </c>
      <c r="O1915" s="90" t="s">
        <v>2173</v>
      </c>
      <c r="P1915" s="90" t="s">
        <v>2173</v>
      </c>
      <c r="Q1915" s="9"/>
      <c r="R1915" s="9">
        <v>12</v>
      </c>
      <c r="S1915" s="9">
        <v>0</v>
      </c>
      <c r="T1915" s="3"/>
      <c r="U1915" s="13"/>
      <c r="V1915" s="4"/>
    </row>
    <row r="1916" spans="1:22">
      <c r="A1916" s="8" t="s">
        <v>4143</v>
      </c>
      <c r="B1916" s="8" t="s">
        <v>605</v>
      </c>
      <c r="C1916" s="8" t="s">
        <v>12</v>
      </c>
      <c r="D1916" s="8" t="s">
        <v>10</v>
      </c>
      <c r="E1916" s="8" t="s">
        <v>1374</v>
      </c>
      <c r="F1916" s="8" t="s">
        <v>1390</v>
      </c>
      <c r="G1916" s="8">
        <v>81.62</v>
      </c>
      <c r="H1916" s="8">
        <v>15.36</v>
      </c>
      <c r="I1916" s="8">
        <v>1.0117</v>
      </c>
      <c r="J1916" s="8">
        <v>2.8437999999999999</v>
      </c>
      <c r="K1916" s="8" t="s">
        <v>1412</v>
      </c>
      <c r="L1916" s="8">
        <v>741</v>
      </c>
      <c r="M1916" s="8" t="s">
        <v>1377</v>
      </c>
      <c r="N1916" s="8" t="str">
        <f t="shared" si="29"/>
        <v>Approved</v>
      </c>
      <c r="O1916" s="89" t="s">
        <v>3217</v>
      </c>
      <c r="P1916" s="89" t="s">
        <v>3217</v>
      </c>
      <c r="Q1916" s="8" t="s">
        <v>1522</v>
      </c>
      <c r="R1916" s="8">
        <v>36</v>
      </c>
      <c r="S1916" s="8">
        <v>27.35</v>
      </c>
      <c r="T1916" s="2"/>
      <c r="U1916" s="12"/>
      <c r="V1916" s="4"/>
    </row>
    <row r="1917" spans="1:22">
      <c r="A1917" s="9" t="s">
        <v>4144</v>
      </c>
      <c r="B1917" s="9" t="s">
        <v>175</v>
      </c>
      <c r="C1917" s="9" t="s">
        <v>32</v>
      </c>
      <c r="D1917" s="9" t="s">
        <v>23</v>
      </c>
      <c r="E1917" s="9" t="s">
        <v>1411</v>
      </c>
      <c r="F1917" s="9" t="s">
        <v>1390</v>
      </c>
      <c r="G1917" s="9">
        <v>21.53</v>
      </c>
      <c r="H1917" s="9">
        <v>18.48</v>
      </c>
      <c r="I1917" s="9">
        <v>0.24790000000000001</v>
      </c>
      <c r="J1917" s="9">
        <v>0.63790000000000002</v>
      </c>
      <c r="K1917" s="9" t="s">
        <v>1358</v>
      </c>
      <c r="L1917" s="9">
        <v>636</v>
      </c>
      <c r="M1917" s="9" t="s">
        <v>1403</v>
      </c>
      <c r="N1917" s="8" t="str">
        <f t="shared" si="29"/>
        <v>Approved</v>
      </c>
      <c r="O1917" s="90" t="s">
        <v>2801</v>
      </c>
      <c r="P1917" s="90" t="s">
        <v>2801</v>
      </c>
      <c r="Q1917" s="9" t="s">
        <v>2642</v>
      </c>
      <c r="R1917" s="9">
        <v>48</v>
      </c>
      <c r="S1917" s="9">
        <v>5.54</v>
      </c>
      <c r="T1917" s="3"/>
      <c r="U1917" s="13"/>
      <c r="V1917" s="4"/>
    </row>
    <row r="1918" spans="1:22">
      <c r="A1918" s="8" t="s">
        <v>4145</v>
      </c>
      <c r="B1918" s="8" t="s">
        <v>843</v>
      </c>
      <c r="C1918" s="8" t="s">
        <v>16</v>
      </c>
      <c r="D1918" s="8" t="s">
        <v>23</v>
      </c>
      <c r="E1918" s="8" t="s">
        <v>1411</v>
      </c>
      <c r="F1918" s="8" t="s">
        <v>1384</v>
      </c>
      <c r="G1918" s="8">
        <v>90.88</v>
      </c>
      <c r="H1918" s="8">
        <v>18.170000000000002</v>
      </c>
      <c r="I1918" s="8">
        <v>1.3085</v>
      </c>
      <c r="J1918" s="8">
        <v>1.4746999999999999</v>
      </c>
      <c r="K1918" s="8" t="s">
        <v>1358</v>
      </c>
      <c r="L1918" s="8">
        <v>740</v>
      </c>
      <c r="M1918" s="8" t="s">
        <v>1381</v>
      </c>
      <c r="N1918" s="8" t="str">
        <f t="shared" si="29"/>
        <v xml:space="preserve">Rejected </v>
      </c>
      <c r="O1918" s="89" t="s">
        <v>1859</v>
      </c>
      <c r="P1918" s="89" t="s">
        <v>1859</v>
      </c>
      <c r="Q1918" s="8"/>
      <c r="R1918" s="8">
        <v>180</v>
      </c>
      <c r="S1918" s="8">
        <v>48.95</v>
      </c>
      <c r="T1918" s="2"/>
      <c r="U1918" s="12"/>
      <c r="V1918" s="4"/>
    </row>
    <row r="1919" spans="1:22">
      <c r="A1919" s="9" t="s">
        <v>4146</v>
      </c>
      <c r="B1919" s="9" t="s">
        <v>1290</v>
      </c>
      <c r="C1919" s="9" t="s">
        <v>7</v>
      </c>
      <c r="D1919" s="9" t="s">
        <v>31</v>
      </c>
      <c r="E1919" s="9" t="s">
        <v>1389</v>
      </c>
      <c r="F1919" s="9" t="s">
        <v>1390</v>
      </c>
      <c r="G1919" s="9">
        <v>87.76</v>
      </c>
      <c r="H1919" s="9">
        <v>17.55</v>
      </c>
      <c r="I1919" s="9">
        <v>1.4567000000000001</v>
      </c>
      <c r="J1919" s="9">
        <v>2.5573999999999999</v>
      </c>
      <c r="K1919" s="9" t="s">
        <v>1385</v>
      </c>
      <c r="L1919" s="9">
        <v>843</v>
      </c>
      <c r="M1919" s="9" t="s">
        <v>1403</v>
      </c>
      <c r="N1919" s="8" t="str">
        <f t="shared" si="29"/>
        <v>Approved</v>
      </c>
      <c r="O1919" s="90" t="s">
        <v>4147</v>
      </c>
      <c r="P1919" s="90" t="s">
        <v>4147</v>
      </c>
      <c r="Q1919" s="9" t="s">
        <v>1804</v>
      </c>
      <c r="R1919" s="9">
        <v>48</v>
      </c>
      <c r="S1919" s="9">
        <v>0</v>
      </c>
      <c r="T1919" s="3"/>
      <c r="U1919" s="13"/>
      <c r="V1919" s="4"/>
    </row>
    <row r="1920" spans="1:22">
      <c r="A1920" s="8" t="s">
        <v>4148</v>
      </c>
      <c r="B1920" s="8" t="s">
        <v>1059</v>
      </c>
      <c r="C1920" s="8" t="s">
        <v>32</v>
      </c>
      <c r="D1920" s="8" t="s">
        <v>23</v>
      </c>
      <c r="E1920" s="8" t="s">
        <v>1411</v>
      </c>
      <c r="F1920" s="8" t="s">
        <v>1384</v>
      </c>
      <c r="G1920" s="8">
        <v>67.77</v>
      </c>
      <c r="H1920" s="8">
        <v>11.01</v>
      </c>
      <c r="I1920" s="8">
        <v>0.65649999999999997</v>
      </c>
      <c r="J1920" s="8">
        <v>0.77070000000000005</v>
      </c>
      <c r="K1920" s="8" t="s">
        <v>1385</v>
      </c>
      <c r="L1920" s="8">
        <v>743</v>
      </c>
      <c r="M1920" s="8" t="s">
        <v>1426</v>
      </c>
      <c r="N1920" s="8" t="str">
        <f t="shared" si="29"/>
        <v>Under Review</v>
      </c>
      <c r="O1920" s="89" t="s">
        <v>2488</v>
      </c>
      <c r="P1920" s="89" t="s">
        <v>2488</v>
      </c>
      <c r="Q1920" s="8"/>
      <c r="R1920" s="8">
        <v>180</v>
      </c>
      <c r="S1920" s="8">
        <v>0</v>
      </c>
      <c r="T1920" s="2"/>
      <c r="U1920" s="12"/>
      <c r="V1920" s="4"/>
    </row>
    <row r="1921" spans="1:22">
      <c r="A1921" s="9" t="s">
        <v>4149</v>
      </c>
      <c r="B1921" s="9" t="s">
        <v>975</v>
      </c>
      <c r="C1921" s="9" t="s">
        <v>7</v>
      </c>
      <c r="D1921" s="9" t="s">
        <v>44</v>
      </c>
      <c r="E1921" s="9" t="s">
        <v>1400</v>
      </c>
      <c r="F1921" s="9" t="s">
        <v>1375</v>
      </c>
      <c r="G1921" s="9">
        <v>1.61</v>
      </c>
      <c r="H1921" s="9">
        <v>17.61</v>
      </c>
      <c r="I1921" s="9">
        <v>2.98E-2</v>
      </c>
      <c r="J1921" s="9">
        <v>4.0500000000000001E-2</v>
      </c>
      <c r="K1921" s="9" t="s">
        <v>1358</v>
      </c>
      <c r="L1921" s="9">
        <v>862</v>
      </c>
      <c r="M1921" s="9" t="s">
        <v>1403</v>
      </c>
      <c r="N1921" s="8" t="str">
        <f t="shared" si="29"/>
        <v>Approved</v>
      </c>
      <c r="O1921" s="90" t="s">
        <v>2187</v>
      </c>
      <c r="P1921" s="90" t="s">
        <v>2187</v>
      </c>
      <c r="Q1921" s="9" t="s">
        <v>2255</v>
      </c>
      <c r="R1921" s="9">
        <v>60</v>
      </c>
      <c r="S1921" s="9">
        <v>1.23</v>
      </c>
      <c r="T1921" s="3"/>
      <c r="U1921" s="13"/>
      <c r="V1921" s="4"/>
    </row>
    <row r="1922" spans="1:22">
      <c r="A1922" s="8" t="s">
        <v>4150</v>
      </c>
      <c r="B1922" s="8" t="s">
        <v>1030</v>
      </c>
      <c r="C1922" s="8" t="s">
        <v>32</v>
      </c>
      <c r="D1922" s="8" t="s">
        <v>1360</v>
      </c>
      <c r="E1922" s="8" t="s">
        <v>1380</v>
      </c>
      <c r="F1922" s="8" t="s">
        <v>1384</v>
      </c>
      <c r="G1922" s="8">
        <v>55.14</v>
      </c>
      <c r="H1922" s="8"/>
      <c r="I1922" s="8">
        <v>0.54479999999999995</v>
      </c>
      <c r="J1922" s="8"/>
      <c r="K1922" s="8" t="s">
        <v>1385</v>
      </c>
      <c r="L1922" s="8">
        <v>729</v>
      </c>
      <c r="M1922" s="8" t="s">
        <v>1403</v>
      </c>
      <c r="N1922" s="8" t="str">
        <f t="shared" si="29"/>
        <v>Approved</v>
      </c>
      <c r="O1922" s="89" t="s">
        <v>2161</v>
      </c>
      <c r="P1922" s="89" t="s">
        <v>2161</v>
      </c>
      <c r="Q1922" s="8" t="s">
        <v>1647</v>
      </c>
      <c r="R1922" s="8">
        <v>84</v>
      </c>
      <c r="S1922" s="8">
        <v>0</v>
      </c>
      <c r="T1922" s="2"/>
      <c r="U1922" s="12"/>
      <c r="V1922" s="4"/>
    </row>
    <row r="1923" spans="1:22">
      <c r="A1923" s="9" t="s">
        <v>4151</v>
      </c>
      <c r="B1923" s="9" t="s">
        <v>1083</v>
      </c>
      <c r="C1923" s="9" t="s">
        <v>16</v>
      </c>
      <c r="D1923" s="9" t="s">
        <v>1360</v>
      </c>
      <c r="E1923" s="9" t="s">
        <v>1408</v>
      </c>
      <c r="F1923" s="9" t="s">
        <v>1390</v>
      </c>
      <c r="G1923" s="9">
        <v>33.950000000000003</v>
      </c>
      <c r="H1923" s="9">
        <v>16.489999999999998</v>
      </c>
      <c r="I1923" s="9">
        <v>0.58960000000000001</v>
      </c>
      <c r="J1923" s="9">
        <v>3.0882000000000001</v>
      </c>
      <c r="K1923" s="9" t="s">
        <v>1412</v>
      </c>
      <c r="L1923" s="9">
        <v>882</v>
      </c>
      <c r="M1923" s="9" t="s">
        <v>1403</v>
      </c>
      <c r="N1923" s="8" t="str">
        <f t="shared" ref="N1923:N1986" si="30">PROPER(M1923)</f>
        <v>Approved</v>
      </c>
      <c r="O1923" s="90" t="s">
        <v>2358</v>
      </c>
      <c r="P1923" s="90" t="s">
        <v>2358</v>
      </c>
      <c r="Q1923" s="9" t="s">
        <v>2359</v>
      </c>
      <c r="R1923" s="9">
        <v>12</v>
      </c>
      <c r="S1923" s="9">
        <v>11.88</v>
      </c>
      <c r="T1923" s="3"/>
      <c r="U1923" s="13"/>
      <c r="V1923" s="4"/>
    </row>
    <row r="1924" spans="1:22">
      <c r="A1924" s="8" t="s">
        <v>4152</v>
      </c>
      <c r="B1924" s="8" t="s">
        <v>1012</v>
      </c>
      <c r="C1924" s="8" t="s">
        <v>28</v>
      </c>
      <c r="D1924" s="8" t="s">
        <v>10</v>
      </c>
      <c r="E1924" s="8" t="s">
        <v>1374</v>
      </c>
      <c r="F1924" s="8" t="s">
        <v>1390</v>
      </c>
      <c r="G1924" s="8">
        <v>92.46</v>
      </c>
      <c r="H1924" s="8">
        <v>14.06</v>
      </c>
      <c r="I1924" s="8">
        <v>1.1528</v>
      </c>
      <c r="J1924" s="8">
        <v>1.7358</v>
      </c>
      <c r="K1924" s="8" t="s">
        <v>1385</v>
      </c>
      <c r="L1924" s="8">
        <v>757</v>
      </c>
      <c r="M1924" s="8" t="s">
        <v>1381</v>
      </c>
      <c r="N1924" s="8" t="str">
        <f t="shared" si="30"/>
        <v xml:space="preserve">Rejected </v>
      </c>
      <c r="O1924" s="89" t="s">
        <v>744</v>
      </c>
      <c r="P1924" s="89" t="s">
        <v>744</v>
      </c>
      <c r="Q1924" s="8"/>
      <c r="R1924" s="8">
        <v>84</v>
      </c>
      <c r="S1924" s="8">
        <v>0</v>
      </c>
      <c r="T1924" s="2"/>
      <c r="U1924" s="12"/>
      <c r="V1924" s="4"/>
    </row>
    <row r="1925" spans="1:22">
      <c r="A1925" s="9" t="s">
        <v>4153</v>
      </c>
      <c r="B1925" s="9" t="s">
        <v>682</v>
      </c>
      <c r="C1925" s="9" t="s">
        <v>20</v>
      </c>
      <c r="D1925" s="9" t="s">
        <v>44</v>
      </c>
      <c r="E1925" s="9" t="s">
        <v>1408</v>
      </c>
      <c r="F1925" s="9" t="s">
        <v>1390</v>
      </c>
      <c r="G1925" s="9">
        <v>60.94</v>
      </c>
      <c r="H1925" s="9">
        <v>11.19</v>
      </c>
      <c r="I1925" s="9">
        <v>0.33250000000000002</v>
      </c>
      <c r="J1925" s="9">
        <v>2.8456999999999999</v>
      </c>
      <c r="K1925" s="9" t="s">
        <v>1376</v>
      </c>
      <c r="L1925" s="9">
        <v>839</v>
      </c>
      <c r="M1925" s="9" t="s">
        <v>1386</v>
      </c>
      <c r="N1925" s="8" t="str">
        <f t="shared" si="30"/>
        <v>Rejected</v>
      </c>
      <c r="O1925" s="90" t="s">
        <v>396</v>
      </c>
      <c r="P1925" s="90" t="s">
        <v>396</v>
      </c>
      <c r="Q1925" s="9"/>
      <c r="R1925" s="9">
        <v>24</v>
      </c>
      <c r="S1925" s="9">
        <v>51.83</v>
      </c>
      <c r="T1925" s="3"/>
      <c r="U1925" s="13"/>
      <c r="V1925" s="4"/>
    </row>
    <row r="1926" spans="1:22">
      <c r="A1926" s="8" t="s">
        <v>4154</v>
      </c>
      <c r="B1926" s="8" t="s">
        <v>456</v>
      </c>
      <c r="C1926" s="8" t="s">
        <v>16</v>
      </c>
      <c r="D1926" s="8" t="s">
        <v>44</v>
      </c>
      <c r="E1926" s="8" t="s">
        <v>1374</v>
      </c>
      <c r="F1926" s="8" t="s">
        <v>1375</v>
      </c>
      <c r="G1926" s="8">
        <v>84.48</v>
      </c>
      <c r="H1926" s="8">
        <v>12.63</v>
      </c>
      <c r="I1926" s="8">
        <v>1.6395999999999999</v>
      </c>
      <c r="J1926" s="8">
        <v>7.5308999999999999</v>
      </c>
      <c r="K1926" s="8" t="s">
        <v>1395</v>
      </c>
      <c r="L1926" s="8">
        <v>565</v>
      </c>
      <c r="M1926" s="8" t="s">
        <v>1381</v>
      </c>
      <c r="N1926" s="8" t="str">
        <f t="shared" si="30"/>
        <v xml:space="preserve">Rejected </v>
      </c>
      <c r="O1926" s="89" t="s">
        <v>2667</v>
      </c>
      <c r="P1926" s="89" t="s">
        <v>2667</v>
      </c>
      <c r="Q1926" s="8"/>
      <c r="R1926" s="8">
        <v>12</v>
      </c>
      <c r="S1926" s="8">
        <v>23.99</v>
      </c>
      <c r="T1926" s="2"/>
      <c r="U1926" s="12"/>
      <c r="V1926" s="4"/>
    </row>
    <row r="1927" spans="1:22">
      <c r="A1927" s="9" t="s">
        <v>4155</v>
      </c>
      <c r="B1927" s="9" t="s">
        <v>798</v>
      </c>
      <c r="C1927" s="9" t="s">
        <v>12</v>
      </c>
      <c r="D1927" s="9" t="s">
        <v>44</v>
      </c>
      <c r="E1927" s="9" t="s">
        <v>1380</v>
      </c>
      <c r="F1927" s="9" t="s">
        <v>1390</v>
      </c>
      <c r="G1927" s="9">
        <v>81.78</v>
      </c>
      <c r="H1927" s="9">
        <v>13.77</v>
      </c>
      <c r="I1927" s="9">
        <v>0.69110000000000005</v>
      </c>
      <c r="J1927" s="9">
        <v>1.8931</v>
      </c>
      <c r="K1927" s="9" t="s">
        <v>1376</v>
      </c>
      <c r="L1927" s="9">
        <v>704</v>
      </c>
      <c r="M1927" s="9" t="s">
        <v>1381</v>
      </c>
      <c r="N1927" s="8" t="str">
        <f t="shared" si="30"/>
        <v xml:space="preserve">Rejected </v>
      </c>
      <c r="O1927" s="90" t="s">
        <v>1699</v>
      </c>
      <c r="P1927" s="90" t="s">
        <v>1699</v>
      </c>
      <c r="Q1927" s="9"/>
      <c r="R1927" s="9">
        <v>60</v>
      </c>
      <c r="S1927" s="9">
        <v>69.16</v>
      </c>
      <c r="T1927" s="3"/>
      <c r="U1927" s="13"/>
      <c r="V1927" s="4"/>
    </row>
    <row r="1928" spans="1:22">
      <c r="A1928" s="8" t="s">
        <v>4156</v>
      </c>
      <c r="B1928" s="8" t="s">
        <v>1271</v>
      </c>
      <c r="C1928" s="8" t="s">
        <v>16</v>
      </c>
      <c r="D1928" s="8" t="s">
        <v>44</v>
      </c>
      <c r="E1928" s="8" t="s">
        <v>1374</v>
      </c>
      <c r="F1928" s="8" t="s">
        <v>1375</v>
      </c>
      <c r="G1928" s="8">
        <v>94.85</v>
      </c>
      <c r="H1928" s="8">
        <v>15.83</v>
      </c>
      <c r="I1928" s="8">
        <v>1.1828000000000001</v>
      </c>
      <c r="J1928" s="8">
        <v>2.6798000000000002</v>
      </c>
      <c r="K1928" s="8" t="s">
        <v>1385</v>
      </c>
      <c r="L1928" s="8">
        <v>608</v>
      </c>
      <c r="M1928" s="8" t="s">
        <v>1396</v>
      </c>
      <c r="N1928" s="8" t="str">
        <f t="shared" si="30"/>
        <v>Approved</v>
      </c>
      <c r="O1928" s="89" t="s">
        <v>2770</v>
      </c>
      <c r="P1928" s="89" t="s">
        <v>2770</v>
      </c>
      <c r="Q1928" s="8" t="s">
        <v>1995</v>
      </c>
      <c r="R1928" s="8">
        <v>48</v>
      </c>
      <c r="S1928" s="8">
        <v>0</v>
      </c>
      <c r="T1928" s="2"/>
      <c r="U1928" s="12"/>
      <c r="V1928" s="4"/>
    </row>
    <row r="1929" spans="1:22">
      <c r="A1929" s="9" t="s">
        <v>4157</v>
      </c>
      <c r="B1929" s="9" t="s">
        <v>230</v>
      </c>
      <c r="C1929" s="9" t="s">
        <v>7</v>
      </c>
      <c r="D1929" s="9" t="s">
        <v>23</v>
      </c>
      <c r="E1929" s="9" t="s">
        <v>1411</v>
      </c>
      <c r="F1929" s="9" t="s">
        <v>1375</v>
      </c>
      <c r="G1929" s="9">
        <v>17.04</v>
      </c>
      <c r="H1929" s="9">
        <v>16.48</v>
      </c>
      <c r="I1929" s="9">
        <v>0.27229999999999999</v>
      </c>
      <c r="J1929" s="9">
        <v>0.34310000000000002</v>
      </c>
      <c r="K1929" s="9" t="s">
        <v>1358</v>
      </c>
      <c r="L1929" s="9">
        <v>730</v>
      </c>
      <c r="M1929" s="9" t="s">
        <v>1426</v>
      </c>
      <c r="N1929" s="8" t="str">
        <f t="shared" si="30"/>
        <v>Under Review</v>
      </c>
      <c r="O1929" s="90" t="s">
        <v>2043</v>
      </c>
      <c r="P1929" s="90" t="s">
        <v>2043</v>
      </c>
      <c r="Q1929" s="9"/>
      <c r="R1929" s="9">
        <v>84</v>
      </c>
      <c r="S1929" s="9">
        <v>2.09</v>
      </c>
      <c r="T1929" s="3"/>
      <c r="U1929" s="13"/>
      <c r="V1929" s="4"/>
    </row>
    <row r="1930" spans="1:22">
      <c r="A1930" s="8" t="s">
        <v>4158</v>
      </c>
      <c r="B1930" s="8" t="s">
        <v>787</v>
      </c>
      <c r="C1930" s="8" t="s">
        <v>7</v>
      </c>
      <c r="D1930" s="8" t="s">
        <v>1360</v>
      </c>
      <c r="E1930" s="8" t="s">
        <v>1374</v>
      </c>
      <c r="F1930" s="8" t="s">
        <v>1375</v>
      </c>
      <c r="G1930" s="8">
        <v>30.49</v>
      </c>
      <c r="H1930" s="8">
        <v>15.37</v>
      </c>
      <c r="I1930" s="8">
        <v>0.46229999999999999</v>
      </c>
      <c r="J1930" s="8">
        <v>2.7572999999999999</v>
      </c>
      <c r="K1930" s="8"/>
      <c r="L1930" s="8">
        <v>578</v>
      </c>
      <c r="M1930" s="8" t="s">
        <v>1396</v>
      </c>
      <c r="N1930" s="8" t="str">
        <f t="shared" si="30"/>
        <v>Approved</v>
      </c>
      <c r="O1930" s="89" t="s">
        <v>1482</v>
      </c>
      <c r="P1930" s="89" t="s">
        <v>1482</v>
      </c>
      <c r="Q1930" s="8" t="s">
        <v>3727</v>
      </c>
      <c r="R1930" s="8">
        <v>12</v>
      </c>
      <c r="S1930" s="8">
        <v>10.94</v>
      </c>
      <c r="T1930" s="2"/>
      <c r="U1930" s="12"/>
      <c r="V1930" s="4"/>
    </row>
    <row r="1931" spans="1:22">
      <c r="A1931" s="9" t="s">
        <v>4159</v>
      </c>
      <c r="B1931" s="9" t="s">
        <v>207</v>
      </c>
      <c r="C1931" s="9" t="s">
        <v>35</v>
      </c>
      <c r="D1931" s="9" t="s">
        <v>10</v>
      </c>
      <c r="E1931" s="9" t="s">
        <v>1389</v>
      </c>
      <c r="F1931" s="9" t="s">
        <v>1390</v>
      </c>
      <c r="G1931" s="9">
        <v>26.92</v>
      </c>
      <c r="H1931" s="9">
        <v>12.17</v>
      </c>
      <c r="I1931" s="9">
        <v>0.35680000000000001</v>
      </c>
      <c r="J1931" s="9">
        <v>0.29959999999999998</v>
      </c>
      <c r="K1931" s="9" t="s">
        <v>1376</v>
      </c>
      <c r="L1931" s="9">
        <v>878</v>
      </c>
      <c r="M1931" s="9" t="s">
        <v>1381</v>
      </c>
      <c r="N1931" s="8" t="str">
        <f t="shared" si="30"/>
        <v xml:space="preserve">Rejected </v>
      </c>
      <c r="O1931" s="90" t="s">
        <v>1576</v>
      </c>
      <c r="P1931" s="90" t="s">
        <v>1576</v>
      </c>
      <c r="Q1931" s="9"/>
      <c r="R1931" s="9">
        <v>240</v>
      </c>
      <c r="S1931" s="9">
        <v>6.9</v>
      </c>
      <c r="T1931" s="3"/>
      <c r="U1931" s="13"/>
      <c r="V1931" s="4"/>
    </row>
    <row r="1932" spans="1:22">
      <c r="A1932" s="8" t="s">
        <v>4160</v>
      </c>
      <c r="B1932" s="8" t="s">
        <v>870</v>
      </c>
      <c r="C1932" s="8" t="s">
        <v>35</v>
      </c>
      <c r="D1932" s="8" t="s">
        <v>10</v>
      </c>
      <c r="E1932" s="8" t="s">
        <v>1389</v>
      </c>
      <c r="F1932" s="8" t="s">
        <v>1390</v>
      </c>
      <c r="G1932" s="8">
        <v>13.71</v>
      </c>
      <c r="H1932" s="8">
        <v>9.56</v>
      </c>
      <c r="I1932" s="8">
        <v>0.1326</v>
      </c>
      <c r="J1932" s="8">
        <v>0.14369999999999999</v>
      </c>
      <c r="K1932" s="8" t="s">
        <v>1412</v>
      </c>
      <c r="L1932" s="8">
        <v>876</v>
      </c>
      <c r="M1932" s="8" t="s">
        <v>1386</v>
      </c>
      <c r="N1932" s="8" t="str">
        <f t="shared" si="30"/>
        <v>Rejected</v>
      </c>
      <c r="O1932" s="89" t="s">
        <v>862</v>
      </c>
      <c r="P1932" s="89" t="s">
        <v>862</v>
      </c>
      <c r="Q1932" s="8"/>
      <c r="R1932" s="8">
        <v>180</v>
      </c>
      <c r="S1932" s="8">
        <v>4.95</v>
      </c>
      <c r="T1932" s="2"/>
      <c r="U1932" s="12"/>
      <c r="V1932" s="4"/>
    </row>
    <row r="1933" spans="1:22">
      <c r="A1933" s="9" t="s">
        <v>4161</v>
      </c>
      <c r="B1933" s="9" t="s">
        <v>590</v>
      </c>
      <c r="C1933" s="9" t="s">
        <v>12</v>
      </c>
      <c r="D1933" s="9" t="s">
        <v>10</v>
      </c>
      <c r="E1933" s="9" t="s">
        <v>1380</v>
      </c>
      <c r="F1933" s="9" t="s">
        <v>1375</v>
      </c>
      <c r="G1933" s="9">
        <v>84.5</v>
      </c>
      <c r="H1933" s="9"/>
      <c r="I1933" s="9">
        <v>0.43769999999999998</v>
      </c>
      <c r="J1933" s="9"/>
      <c r="K1933" s="9" t="s">
        <v>1385</v>
      </c>
      <c r="L1933" s="9">
        <v>694</v>
      </c>
      <c r="M1933" s="9" t="s">
        <v>1386</v>
      </c>
      <c r="N1933" s="8" t="str">
        <f t="shared" si="30"/>
        <v>Rejected</v>
      </c>
      <c r="O1933" s="90" t="s">
        <v>2295</v>
      </c>
      <c r="P1933" s="90" t="s">
        <v>2295</v>
      </c>
      <c r="Q1933" s="9"/>
      <c r="R1933" s="9">
        <v>60</v>
      </c>
      <c r="S1933" s="9">
        <v>0</v>
      </c>
      <c r="T1933" s="3"/>
      <c r="U1933" s="13"/>
      <c r="V1933" s="4"/>
    </row>
    <row r="1934" spans="1:22">
      <c r="A1934" s="8" t="s">
        <v>4162</v>
      </c>
      <c r="B1934" s="8" t="s">
        <v>1336</v>
      </c>
      <c r="C1934" s="8" t="s">
        <v>35</v>
      </c>
      <c r="D1934" s="8" t="s">
        <v>23</v>
      </c>
      <c r="E1934" s="8" t="s">
        <v>1408</v>
      </c>
      <c r="F1934" s="8" t="s">
        <v>1384</v>
      </c>
      <c r="G1934" s="8">
        <v>5.69</v>
      </c>
      <c r="H1934" s="8">
        <v>18.23</v>
      </c>
      <c r="I1934" s="8">
        <v>4.1000000000000002E-2</v>
      </c>
      <c r="J1934" s="8">
        <v>0.2064</v>
      </c>
      <c r="K1934" s="8" t="s">
        <v>1395</v>
      </c>
      <c r="L1934" s="8">
        <v>854</v>
      </c>
      <c r="M1934" s="8" t="s">
        <v>1403</v>
      </c>
      <c r="N1934" s="8" t="str">
        <f t="shared" si="30"/>
        <v>Approved</v>
      </c>
      <c r="O1934" s="89" t="s">
        <v>3806</v>
      </c>
      <c r="P1934" s="89" t="s">
        <v>3806</v>
      </c>
      <c r="Q1934" s="8" t="s">
        <v>3327</v>
      </c>
      <c r="R1934" s="8">
        <v>36</v>
      </c>
      <c r="S1934" s="8">
        <v>4.22</v>
      </c>
      <c r="T1934" s="2"/>
      <c r="U1934" s="12"/>
      <c r="V1934" s="4"/>
    </row>
    <row r="1935" spans="1:22">
      <c r="A1935" s="9" t="s">
        <v>4163</v>
      </c>
      <c r="B1935" s="9" t="s">
        <v>977</v>
      </c>
      <c r="C1935" s="9" t="s">
        <v>12</v>
      </c>
      <c r="D1935" s="9" t="s">
        <v>44</v>
      </c>
      <c r="E1935" s="9" t="s">
        <v>1400</v>
      </c>
      <c r="F1935" s="9" t="s">
        <v>1384</v>
      </c>
      <c r="G1935" s="9">
        <v>71.37</v>
      </c>
      <c r="H1935" s="9">
        <v>14.1</v>
      </c>
      <c r="I1935" s="9">
        <v>1.1689000000000001</v>
      </c>
      <c r="J1935" s="9">
        <v>0.89270000000000005</v>
      </c>
      <c r="K1935" s="9" t="s">
        <v>1376</v>
      </c>
      <c r="L1935" s="9">
        <v>659</v>
      </c>
      <c r="M1935" s="9" t="s">
        <v>1381</v>
      </c>
      <c r="N1935" s="8" t="str">
        <f t="shared" si="30"/>
        <v xml:space="preserve">Rejected </v>
      </c>
      <c r="O1935" s="90" t="s">
        <v>512</v>
      </c>
      <c r="P1935" s="90" t="s">
        <v>512</v>
      </c>
      <c r="Q1935" s="9"/>
      <c r="R1935" s="9">
        <v>240</v>
      </c>
      <c r="S1935" s="9">
        <v>36.93</v>
      </c>
      <c r="T1935" s="3"/>
      <c r="U1935" s="13"/>
      <c r="V1935" s="4"/>
    </row>
    <row r="1936" spans="1:22">
      <c r="A1936" s="8" t="s">
        <v>4164</v>
      </c>
      <c r="B1936" s="8" t="s">
        <v>605</v>
      </c>
      <c r="C1936" s="8" t="s">
        <v>12</v>
      </c>
      <c r="D1936" s="8" t="s">
        <v>1360</v>
      </c>
      <c r="E1936" s="8" t="s">
        <v>1411</v>
      </c>
      <c r="F1936" s="8" t="s">
        <v>1375</v>
      </c>
      <c r="G1936" s="8">
        <v>47.01</v>
      </c>
      <c r="H1936" s="8">
        <v>16.190000000000001</v>
      </c>
      <c r="I1936" s="8">
        <v>0.66269999999999996</v>
      </c>
      <c r="J1936" s="8">
        <v>2.306</v>
      </c>
      <c r="K1936" s="8" t="s">
        <v>1358</v>
      </c>
      <c r="L1936" s="8">
        <v>741</v>
      </c>
      <c r="M1936" s="8" t="s">
        <v>1403</v>
      </c>
      <c r="N1936" s="8" t="str">
        <f t="shared" si="30"/>
        <v>Approved</v>
      </c>
      <c r="O1936" s="89" t="s">
        <v>1856</v>
      </c>
      <c r="P1936" s="89" t="s">
        <v>1856</v>
      </c>
      <c r="Q1936" s="8" t="s">
        <v>1453</v>
      </c>
      <c r="R1936" s="8">
        <v>24</v>
      </c>
      <c r="S1936" s="8">
        <v>22.94</v>
      </c>
      <c r="T1936" s="2"/>
      <c r="U1936" s="12"/>
      <c r="V1936" s="4"/>
    </row>
    <row r="1937" spans="1:22">
      <c r="A1937" s="9" t="s">
        <v>4165</v>
      </c>
      <c r="B1937" s="9" t="s">
        <v>480</v>
      </c>
      <c r="C1937" s="9" t="s">
        <v>38</v>
      </c>
      <c r="D1937" s="9" t="s">
        <v>44</v>
      </c>
      <c r="E1937" s="9" t="s">
        <v>1389</v>
      </c>
      <c r="F1937" s="9" t="s">
        <v>1384</v>
      </c>
      <c r="G1937" s="9">
        <v>28.22</v>
      </c>
      <c r="H1937" s="9">
        <v>10.28</v>
      </c>
      <c r="I1937" s="9">
        <v>0.28570000000000001</v>
      </c>
      <c r="J1937" s="9">
        <v>0.27760000000000001</v>
      </c>
      <c r="K1937" s="9" t="s">
        <v>1376</v>
      </c>
      <c r="L1937" s="9">
        <v>878</v>
      </c>
      <c r="M1937" s="9" t="s">
        <v>1403</v>
      </c>
      <c r="N1937" s="8" t="str">
        <f t="shared" si="30"/>
        <v>Approved</v>
      </c>
      <c r="O1937" s="90" t="s">
        <v>2760</v>
      </c>
      <c r="P1937" s="90" t="s">
        <v>2760</v>
      </c>
      <c r="Q1937" s="9" t="s">
        <v>1653</v>
      </c>
      <c r="R1937" s="9">
        <v>240</v>
      </c>
      <c r="S1937" s="9">
        <v>20.49</v>
      </c>
      <c r="T1937" s="3"/>
      <c r="U1937" s="13"/>
      <c r="V1937" s="4"/>
    </row>
    <row r="1938" spans="1:22">
      <c r="A1938" s="8" t="s">
        <v>4166</v>
      </c>
      <c r="B1938" s="8" t="s">
        <v>483</v>
      </c>
      <c r="C1938" s="8" t="s">
        <v>12</v>
      </c>
      <c r="D1938" s="8" t="s">
        <v>23</v>
      </c>
      <c r="E1938" s="8" t="s">
        <v>1411</v>
      </c>
      <c r="F1938" s="8" t="s">
        <v>1390</v>
      </c>
      <c r="G1938" s="8">
        <v>4.03</v>
      </c>
      <c r="H1938" s="8">
        <v>13.87</v>
      </c>
      <c r="I1938" s="8">
        <v>4.4499999999999998E-2</v>
      </c>
      <c r="J1938" s="8">
        <v>9.35E-2</v>
      </c>
      <c r="K1938" s="8" t="s">
        <v>1385</v>
      </c>
      <c r="L1938" s="8">
        <v>878</v>
      </c>
      <c r="M1938" s="8" t="s">
        <v>1386</v>
      </c>
      <c r="N1938" s="8" t="str">
        <f t="shared" si="30"/>
        <v>Rejected</v>
      </c>
      <c r="O1938" s="89" t="s">
        <v>2517</v>
      </c>
      <c r="P1938" s="89" t="s">
        <v>2517</v>
      </c>
      <c r="Q1938" s="8"/>
      <c r="R1938" s="8">
        <v>60</v>
      </c>
      <c r="S1938" s="8">
        <v>0</v>
      </c>
      <c r="T1938" s="2"/>
      <c r="U1938" s="12"/>
      <c r="V1938" s="4"/>
    </row>
    <row r="1939" spans="1:22">
      <c r="A1939" s="9" t="s">
        <v>4167</v>
      </c>
      <c r="B1939" s="9" t="s">
        <v>538</v>
      </c>
      <c r="C1939" s="9" t="s">
        <v>38</v>
      </c>
      <c r="D1939" s="9" t="s">
        <v>31</v>
      </c>
      <c r="E1939" s="9" t="s">
        <v>1411</v>
      </c>
      <c r="F1939" s="9" t="s">
        <v>1384</v>
      </c>
      <c r="G1939" s="9">
        <v>90.81</v>
      </c>
      <c r="H1939" s="9">
        <v>18.329999999999998</v>
      </c>
      <c r="I1939" s="9">
        <v>1.3225</v>
      </c>
      <c r="J1939" s="9">
        <v>2.6831999999999998</v>
      </c>
      <c r="K1939" s="9" t="s">
        <v>1376</v>
      </c>
      <c r="L1939" s="9">
        <v>639</v>
      </c>
      <c r="M1939" s="9" t="s">
        <v>1381</v>
      </c>
      <c r="N1939" s="8" t="str">
        <f t="shared" si="30"/>
        <v xml:space="preserve">Rejected </v>
      </c>
      <c r="O1939" s="90" t="s">
        <v>1522</v>
      </c>
      <c r="P1939" s="90" t="s">
        <v>1522</v>
      </c>
      <c r="Q1939" s="9"/>
      <c r="R1939" s="9">
        <v>48</v>
      </c>
      <c r="S1939" s="9">
        <v>11.63</v>
      </c>
      <c r="T1939" s="3"/>
      <c r="U1939" s="13"/>
      <c r="V1939" s="4"/>
    </row>
    <row r="1940" spans="1:22">
      <c r="A1940" s="8" t="s">
        <v>4168</v>
      </c>
      <c r="B1940" s="8" t="s">
        <v>907</v>
      </c>
      <c r="C1940" s="8" t="s">
        <v>20</v>
      </c>
      <c r="D1940" s="8" t="s">
        <v>1360</v>
      </c>
      <c r="E1940" s="8" t="s">
        <v>1411</v>
      </c>
      <c r="F1940" s="8" t="s">
        <v>1384</v>
      </c>
      <c r="G1940" s="8">
        <v>45.36</v>
      </c>
      <c r="H1940" s="8">
        <v>10.98</v>
      </c>
      <c r="I1940" s="8">
        <v>0.248</v>
      </c>
      <c r="J1940" s="8">
        <v>0.62429999999999997</v>
      </c>
      <c r="K1940" s="8" t="s">
        <v>1395</v>
      </c>
      <c r="L1940" s="8">
        <v>596</v>
      </c>
      <c r="M1940" s="8" t="s">
        <v>1403</v>
      </c>
      <c r="N1940" s="8" t="str">
        <f t="shared" si="30"/>
        <v>Approved</v>
      </c>
      <c r="O1940" s="89" t="s">
        <v>2449</v>
      </c>
      <c r="P1940" s="89" t="s">
        <v>2449</v>
      </c>
      <c r="Q1940" s="8" t="s">
        <v>2048</v>
      </c>
      <c r="R1940" s="8">
        <v>120</v>
      </c>
      <c r="S1940" s="8">
        <v>20.75</v>
      </c>
      <c r="T1940" s="2"/>
      <c r="U1940" s="12"/>
      <c r="V1940" s="4"/>
    </row>
    <row r="1941" spans="1:22">
      <c r="A1941" s="9" t="s">
        <v>4169</v>
      </c>
      <c r="B1941" s="9" t="s">
        <v>155</v>
      </c>
      <c r="C1941" s="9" t="s">
        <v>35</v>
      </c>
      <c r="D1941" s="9" t="s">
        <v>10</v>
      </c>
      <c r="E1941" s="9" t="s">
        <v>1408</v>
      </c>
      <c r="F1941" s="9" t="s">
        <v>1384</v>
      </c>
      <c r="G1941" s="9">
        <v>46.41</v>
      </c>
      <c r="H1941" s="9">
        <v>9.5500000000000007</v>
      </c>
      <c r="I1941" s="9">
        <v>0.71020000000000005</v>
      </c>
      <c r="J1941" s="9">
        <v>0.75970000000000004</v>
      </c>
      <c r="K1941" s="9" t="s">
        <v>1412</v>
      </c>
      <c r="L1941" s="9">
        <v>562</v>
      </c>
      <c r="M1941" s="9" t="s">
        <v>1381</v>
      </c>
      <c r="N1941" s="8" t="str">
        <f t="shared" si="30"/>
        <v xml:space="preserve">Rejected </v>
      </c>
      <c r="O1941" s="90" t="s">
        <v>2998</v>
      </c>
      <c r="P1941" s="90" t="s">
        <v>2998</v>
      </c>
      <c r="Q1941" s="9"/>
      <c r="R1941" s="9">
        <v>84</v>
      </c>
      <c r="S1941" s="9">
        <v>33</v>
      </c>
      <c r="T1941" s="3"/>
      <c r="U1941" s="13"/>
      <c r="V1941" s="4"/>
    </row>
    <row r="1942" spans="1:22">
      <c r="A1942" s="8" t="s">
        <v>4170</v>
      </c>
      <c r="B1942" s="8" t="s">
        <v>464</v>
      </c>
      <c r="C1942" s="8" t="s">
        <v>24</v>
      </c>
      <c r="D1942" s="8" t="s">
        <v>10</v>
      </c>
      <c r="E1942" s="8" t="s">
        <v>1400</v>
      </c>
      <c r="F1942" s="8" t="s">
        <v>1390</v>
      </c>
      <c r="G1942" s="8">
        <v>71.11</v>
      </c>
      <c r="H1942" s="8">
        <v>12.52</v>
      </c>
      <c r="I1942" s="8">
        <v>1.1007</v>
      </c>
      <c r="J1942" s="8">
        <v>0.80889999999999995</v>
      </c>
      <c r="K1942" s="8" t="s">
        <v>1358</v>
      </c>
      <c r="L1942" s="8">
        <v>801</v>
      </c>
      <c r="M1942" s="8" t="s">
        <v>1403</v>
      </c>
      <c r="N1942" s="8" t="str">
        <f t="shared" si="30"/>
        <v>Approved</v>
      </c>
      <c r="O1942" s="89" t="s">
        <v>1717</v>
      </c>
      <c r="P1942" s="89" t="s">
        <v>1717</v>
      </c>
      <c r="Q1942" s="8" t="s">
        <v>1815</v>
      </c>
      <c r="R1942" s="8">
        <v>240</v>
      </c>
      <c r="S1942" s="8">
        <v>50.38</v>
      </c>
      <c r="T1942" s="2"/>
      <c r="U1942" s="12"/>
      <c r="V1942" s="4"/>
    </row>
    <row r="1943" spans="1:22">
      <c r="A1943" s="9" t="s">
        <v>4171</v>
      </c>
      <c r="B1943" s="9" t="s">
        <v>1144</v>
      </c>
      <c r="C1943" s="9" t="s">
        <v>12</v>
      </c>
      <c r="D1943" s="9" t="s">
        <v>10</v>
      </c>
      <c r="E1943" s="9" t="s">
        <v>1374</v>
      </c>
      <c r="F1943" s="9" t="s">
        <v>1384</v>
      </c>
      <c r="G1943" s="9">
        <v>46.1</v>
      </c>
      <c r="H1943" s="9">
        <v>14.83</v>
      </c>
      <c r="I1943" s="9">
        <v>0.87050000000000005</v>
      </c>
      <c r="J1943" s="9">
        <v>4.1571999999999996</v>
      </c>
      <c r="K1943" s="9" t="s">
        <v>1358</v>
      </c>
      <c r="L1943" s="9">
        <v>738</v>
      </c>
      <c r="M1943" s="9" t="s">
        <v>1426</v>
      </c>
      <c r="N1943" s="8" t="str">
        <f t="shared" si="30"/>
        <v>Under Review</v>
      </c>
      <c r="O1943" s="90" t="s">
        <v>4172</v>
      </c>
      <c r="P1943" s="90" t="s">
        <v>4172</v>
      </c>
      <c r="Q1943" s="9"/>
      <c r="R1943" s="9">
        <v>12</v>
      </c>
      <c r="S1943" s="9">
        <v>34.380000000000003</v>
      </c>
      <c r="T1943" s="3"/>
      <c r="U1943" s="13"/>
      <c r="V1943" s="4"/>
    </row>
    <row r="1944" spans="1:22">
      <c r="A1944" s="8" t="s">
        <v>4173</v>
      </c>
      <c r="B1944" s="8" t="s">
        <v>330</v>
      </c>
      <c r="C1944" s="8" t="s">
        <v>24</v>
      </c>
      <c r="D1944" s="8" t="s">
        <v>44</v>
      </c>
      <c r="E1944" s="8" t="s">
        <v>1380</v>
      </c>
      <c r="F1944" s="8" t="s">
        <v>1390</v>
      </c>
      <c r="G1944" s="8">
        <v>44.92</v>
      </c>
      <c r="H1944" s="8">
        <v>13.41</v>
      </c>
      <c r="I1944" s="8">
        <v>0.2351</v>
      </c>
      <c r="J1944" s="8">
        <v>1.0315000000000001</v>
      </c>
      <c r="K1944" s="8" t="s">
        <v>1385</v>
      </c>
      <c r="L1944" s="8">
        <v>782</v>
      </c>
      <c r="M1944" s="8" t="s">
        <v>1396</v>
      </c>
      <c r="N1944" s="8" t="str">
        <f t="shared" si="30"/>
        <v>Approved</v>
      </c>
      <c r="O1944" s="89" t="s">
        <v>1995</v>
      </c>
      <c r="P1944" s="89" t="s">
        <v>1995</v>
      </c>
      <c r="Q1944" s="8" t="s">
        <v>1513</v>
      </c>
      <c r="R1944" s="8">
        <v>60</v>
      </c>
      <c r="S1944" s="8">
        <v>0</v>
      </c>
      <c r="T1944" s="2"/>
      <c r="U1944" s="12"/>
      <c r="V1944" s="4"/>
    </row>
    <row r="1945" spans="1:22">
      <c r="A1945" s="9" t="s">
        <v>4174</v>
      </c>
      <c r="B1945" s="9" t="s">
        <v>806</v>
      </c>
      <c r="C1945" s="9" t="s">
        <v>32</v>
      </c>
      <c r="D1945" s="9" t="s">
        <v>31</v>
      </c>
      <c r="E1945" s="9" t="s">
        <v>1408</v>
      </c>
      <c r="F1945" s="9" t="s">
        <v>1384</v>
      </c>
      <c r="G1945" s="9">
        <v>96.03</v>
      </c>
      <c r="H1945" s="9">
        <v>10.72</v>
      </c>
      <c r="I1945" s="9">
        <v>1.6667000000000001</v>
      </c>
      <c r="J1945" s="9">
        <v>1.0746</v>
      </c>
      <c r="K1945" s="9" t="s">
        <v>1385</v>
      </c>
      <c r="L1945" s="9">
        <v>635</v>
      </c>
      <c r="M1945" s="9" t="s">
        <v>1381</v>
      </c>
      <c r="N1945" s="8" t="str">
        <f t="shared" si="30"/>
        <v xml:space="preserve">Rejected </v>
      </c>
      <c r="O1945" s="90" t="s">
        <v>2978</v>
      </c>
      <c r="P1945" s="90" t="s">
        <v>2978</v>
      </c>
      <c r="Q1945" s="9"/>
      <c r="R1945" s="9">
        <v>180</v>
      </c>
      <c r="S1945" s="9">
        <v>0</v>
      </c>
      <c r="T1945" s="3"/>
      <c r="U1945" s="13"/>
      <c r="V1945" s="4"/>
    </row>
    <row r="1946" spans="1:22">
      <c r="A1946" s="8" t="s">
        <v>4175</v>
      </c>
      <c r="B1946" s="8" t="s">
        <v>201</v>
      </c>
      <c r="C1946" s="8" t="s">
        <v>12</v>
      </c>
      <c r="D1946" s="8" t="s">
        <v>10</v>
      </c>
      <c r="E1946" s="8" t="s">
        <v>1380</v>
      </c>
      <c r="F1946" s="8" t="s">
        <v>1390</v>
      </c>
      <c r="G1946" s="8">
        <v>46.86</v>
      </c>
      <c r="H1946" s="8">
        <v>10.039999999999999</v>
      </c>
      <c r="I1946" s="8">
        <v>0.34470000000000001</v>
      </c>
      <c r="J1946" s="8">
        <v>0.50470000000000004</v>
      </c>
      <c r="K1946" s="8" t="s">
        <v>1385</v>
      </c>
      <c r="L1946" s="8">
        <v>769</v>
      </c>
      <c r="M1946" s="8" t="s">
        <v>1381</v>
      </c>
      <c r="N1946" s="8" t="str">
        <f t="shared" si="30"/>
        <v xml:space="preserve">Rejected </v>
      </c>
      <c r="O1946" s="89" t="s">
        <v>4176</v>
      </c>
      <c r="P1946" s="89" t="s">
        <v>4176</v>
      </c>
      <c r="Q1946" s="8"/>
      <c r="R1946" s="8">
        <v>180</v>
      </c>
      <c r="S1946" s="8">
        <v>0</v>
      </c>
      <c r="T1946" s="2"/>
      <c r="U1946" s="12"/>
      <c r="V1946" s="4"/>
    </row>
    <row r="1947" spans="1:22">
      <c r="A1947" s="9" t="s">
        <v>4177</v>
      </c>
      <c r="B1947" s="9" t="s">
        <v>1089</v>
      </c>
      <c r="C1947" s="9" t="s">
        <v>7</v>
      </c>
      <c r="D1947" s="9" t="s">
        <v>44</v>
      </c>
      <c r="E1947" s="9" t="s">
        <v>1389</v>
      </c>
      <c r="F1947" s="9" t="s">
        <v>1384</v>
      </c>
      <c r="G1947" s="9">
        <v>31.49</v>
      </c>
      <c r="H1947" s="9">
        <v>12.15</v>
      </c>
      <c r="I1947" s="9">
        <v>0.4078</v>
      </c>
      <c r="J1947" s="9">
        <v>0.38100000000000001</v>
      </c>
      <c r="K1947" s="9" t="s">
        <v>1412</v>
      </c>
      <c r="L1947" s="9">
        <v>857</v>
      </c>
      <c r="M1947" s="9" t="s">
        <v>1381</v>
      </c>
      <c r="N1947" s="8" t="str">
        <f t="shared" si="30"/>
        <v xml:space="preserve">Rejected </v>
      </c>
      <c r="O1947" s="90" t="s">
        <v>449</v>
      </c>
      <c r="P1947" s="90" t="s">
        <v>449</v>
      </c>
      <c r="Q1947" s="9"/>
      <c r="R1947" s="9">
        <v>180</v>
      </c>
      <c r="S1947" s="9">
        <v>23.35</v>
      </c>
      <c r="T1947" s="3"/>
      <c r="U1947" s="13"/>
      <c r="V1947" s="4"/>
    </row>
    <row r="1948" spans="1:22">
      <c r="A1948" s="8" t="s">
        <v>4178</v>
      </c>
      <c r="B1948" s="8" t="s">
        <v>1141</v>
      </c>
      <c r="C1948" s="8" t="s">
        <v>20</v>
      </c>
      <c r="D1948" s="8" t="s">
        <v>23</v>
      </c>
      <c r="E1948" s="8" t="s">
        <v>1380</v>
      </c>
      <c r="F1948" s="8" t="s">
        <v>1375</v>
      </c>
      <c r="G1948" s="8">
        <v>44.79</v>
      </c>
      <c r="H1948" s="8">
        <v>15.65</v>
      </c>
      <c r="I1948" s="8">
        <v>0.85109999999999997</v>
      </c>
      <c r="J1948" s="8">
        <v>1.5669999999999999</v>
      </c>
      <c r="K1948" s="8" t="s">
        <v>1412</v>
      </c>
      <c r="L1948" s="8">
        <v>860</v>
      </c>
      <c r="M1948" s="8" t="s">
        <v>1377</v>
      </c>
      <c r="N1948" s="8" t="str">
        <f t="shared" si="30"/>
        <v>Approved</v>
      </c>
      <c r="O1948" s="89" t="s">
        <v>2010</v>
      </c>
      <c r="P1948" s="89" t="s">
        <v>2010</v>
      </c>
      <c r="Q1948" s="8" t="s">
        <v>1552</v>
      </c>
      <c r="R1948" s="8">
        <v>36</v>
      </c>
      <c r="S1948" s="8">
        <v>22.26</v>
      </c>
      <c r="T1948" s="2"/>
      <c r="U1948" s="12"/>
      <c r="V1948" s="4"/>
    </row>
    <row r="1949" spans="1:22">
      <c r="A1949" s="9" t="s">
        <v>4179</v>
      </c>
      <c r="B1949" s="9" t="s">
        <v>230</v>
      </c>
      <c r="C1949" s="9" t="s">
        <v>20</v>
      </c>
      <c r="D1949" s="9" t="s">
        <v>10</v>
      </c>
      <c r="E1949" s="9" t="s">
        <v>1380</v>
      </c>
      <c r="F1949" s="9" t="s">
        <v>1390</v>
      </c>
      <c r="G1949" s="9">
        <v>43.17</v>
      </c>
      <c r="H1949" s="9">
        <v>10.199999999999999</v>
      </c>
      <c r="I1949" s="9">
        <v>0.37609999999999999</v>
      </c>
      <c r="J1949" s="9">
        <v>0.92149999999999999</v>
      </c>
      <c r="K1949" s="9" t="s">
        <v>1412</v>
      </c>
      <c r="L1949" s="9">
        <v>730</v>
      </c>
      <c r="M1949" s="9" t="s">
        <v>1381</v>
      </c>
      <c r="N1949" s="8" t="str">
        <f t="shared" si="30"/>
        <v xml:space="preserve">Rejected </v>
      </c>
      <c r="O1949" s="90" t="s">
        <v>726</v>
      </c>
      <c r="P1949" s="90" t="s">
        <v>726</v>
      </c>
      <c r="Q1949" s="9"/>
      <c r="R1949" s="9">
        <v>60</v>
      </c>
      <c r="S1949" s="9">
        <v>34.24</v>
      </c>
      <c r="T1949" s="3"/>
      <c r="U1949" s="13"/>
      <c r="V1949" s="4"/>
    </row>
    <row r="1950" spans="1:22">
      <c r="A1950" s="8" t="s">
        <v>4180</v>
      </c>
      <c r="B1950" s="8" t="s">
        <v>323</v>
      </c>
      <c r="C1950" s="8" t="s">
        <v>35</v>
      </c>
      <c r="D1950" s="8" t="s">
        <v>31</v>
      </c>
      <c r="E1950" s="8" t="s">
        <v>1411</v>
      </c>
      <c r="F1950" s="8" t="s">
        <v>1384</v>
      </c>
      <c r="G1950" s="8">
        <v>89.86</v>
      </c>
      <c r="H1950" s="8">
        <v>7.74</v>
      </c>
      <c r="I1950" s="8">
        <v>0.81489999999999996</v>
      </c>
      <c r="J1950" s="8">
        <v>0.84530000000000005</v>
      </c>
      <c r="K1950" s="8" t="s">
        <v>1412</v>
      </c>
      <c r="L1950" s="8">
        <v>787</v>
      </c>
      <c r="M1950" s="8" t="s">
        <v>1386</v>
      </c>
      <c r="N1950" s="8" t="str">
        <f t="shared" si="30"/>
        <v>Rejected</v>
      </c>
      <c r="O1950" s="89" t="s">
        <v>296</v>
      </c>
      <c r="P1950" s="89" t="s">
        <v>296</v>
      </c>
      <c r="Q1950" s="8"/>
      <c r="R1950" s="8">
        <v>180</v>
      </c>
      <c r="S1950" s="8">
        <v>36.03</v>
      </c>
      <c r="T1950" s="2"/>
      <c r="U1950" s="12"/>
      <c r="V1950" s="4"/>
    </row>
    <row r="1951" spans="1:22">
      <c r="A1951" s="9" t="s">
        <v>4181</v>
      </c>
      <c r="B1951" s="9" t="s">
        <v>506</v>
      </c>
      <c r="C1951" s="9" t="s">
        <v>7</v>
      </c>
      <c r="D1951" s="9" t="s">
        <v>31</v>
      </c>
      <c r="E1951" s="9" t="s">
        <v>1389</v>
      </c>
      <c r="F1951" s="9" t="s">
        <v>1375</v>
      </c>
      <c r="G1951" s="9">
        <v>14.67</v>
      </c>
      <c r="H1951" s="9">
        <v>14.64</v>
      </c>
      <c r="I1951" s="9">
        <v>0.1074</v>
      </c>
      <c r="J1951" s="9">
        <v>0.70879999999999999</v>
      </c>
      <c r="K1951" s="9" t="s">
        <v>1385</v>
      </c>
      <c r="L1951" s="9">
        <v>722</v>
      </c>
      <c r="M1951" s="9" t="s">
        <v>1426</v>
      </c>
      <c r="N1951" s="8" t="str">
        <f t="shared" si="30"/>
        <v>Under Review</v>
      </c>
      <c r="O1951" s="90" t="s">
        <v>3797</v>
      </c>
      <c r="P1951" s="90" t="s">
        <v>3797</v>
      </c>
      <c r="Q1951" s="9"/>
      <c r="R1951" s="9">
        <v>24</v>
      </c>
      <c r="S1951" s="9">
        <v>0</v>
      </c>
      <c r="T1951" s="3"/>
      <c r="U1951" s="13"/>
      <c r="V1951" s="4"/>
    </row>
    <row r="1952" spans="1:22">
      <c r="A1952" s="8" t="s">
        <v>4182</v>
      </c>
      <c r="B1952" s="8" t="s">
        <v>1192</v>
      </c>
      <c r="C1952" s="8" t="s">
        <v>7</v>
      </c>
      <c r="D1952" s="8" t="s">
        <v>1360</v>
      </c>
      <c r="E1952" s="8" t="s">
        <v>1380</v>
      </c>
      <c r="F1952" s="8" t="s">
        <v>1375</v>
      </c>
      <c r="G1952" s="8">
        <v>2.15</v>
      </c>
      <c r="H1952" s="8">
        <v>15.61</v>
      </c>
      <c r="I1952" s="8">
        <v>3.1699999999999999E-2</v>
      </c>
      <c r="J1952" s="8">
        <v>6.0499999999999998E-2</v>
      </c>
      <c r="K1952" s="8" t="s">
        <v>1385</v>
      </c>
      <c r="L1952" s="8">
        <v>821</v>
      </c>
      <c r="M1952" s="8" t="s">
        <v>1396</v>
      </c>
      <c r="N1952" s="8" t="str">
        <f t="shared" si="30"/>
        <v>Approved</v>
      </c>
      <c r="O1952" s="89" t="s">
        <v>3327</v>
      </c>
      <c r="P1952" s="89" t="s">
        <v>3327</v>
      </c>
      <c r="Q1952" s="8" t="s">
        <v>4147</v>
      </c>
      <c r="R1952" s="8">
        <v>48</v>
      </c>
      <c r="S1952" s="8">
        <v>0</v>
      </c>
      <c r="T1952" s="2"/>
      <c r="U1952" s="12"/>
      <c r="V1952" s="4"/>
    </row>
    <row r="1953" spans="1:22">
      <c r="A1953" s="9" t="s">
        <v>4183</v>
      </c>
      <c r="B1953" s="9" t="s">
        <v>998</v>
      </c>
      <c r="C1953" s="9" t="s">
        <v>24</v>
      </c>
      <c r="D1953" s="9" t="s">
        <v>31</v>
      </c>
      <c r="E1953" s="9" t="s">
        <v>1389</v>
      </c>
      <c r="F1953" s="9" t="s">
        <v>1390</v>
      </c>
      <c r="G1953" s="9">
        <v>86.6</v>
      </c>
      <c r="H1953" s="9">
        <v>12.32</v>
      </c>
      <c r="I1953" s="9">
        <v>1.7141999999999999</v>
      </c>
      <c r="J1953" s="9">
        <v>2.2940999999999998</v>
      </c>
      <c r="K1953" s="9" t="s">
        <v>1412</v>
      </c>
      <c r="L1953" s="9">
        <v>618</v>
      </c>
      <c r="M1953" s="9" t="s">
        <v>1386</v>
      </c>
      <c r="N1953" s="8" t="str">
        <f t="shared" si="30"/>
        <v>Rejected</v>
      </c>
      <c r="O1953" s="90" t="s">
        <v>3343</v>
      </c>
      <c r="P1953" s="90" t="s">
        <v>3343</v>
      </c>
      <c r="Q1953" s="9"/>
      <c r="R1953" s="9">
        <v>48</v>
      </c>
      <c r="S1953" s="9">
        <v>57.96</v>
      </c>
      <c r="T1953" s="3"/>
      <c r="U1953" s="13"/>
      <c r="V1953" s="4"/>
    </row>
    <row r="1954" spans="1:22">
      <c r="A1954" s="8" t="s">
        <v>4184</v>
      </c>
      <c r="B1954" s="8" t="s">
        <v>260</v>
      </c>
      <c r="C1954" s="8" t="s">
        <v>32</v>
      </c>
      <c r="D1954" s="8" t="s">
        <v>10</v>
      </c>
      <c r="E1954" s="8" t="s">
        <v>1374</v>
      </c>
      <c r="F1954" s="8" t="s">
        <v>1375</v>
      </c>
      <c r="G1954" s="8">
        <v>67.14</v>
      </c>
      <c r="H1954" s="8">
        <v>15.37</v>
      </c>
      <c r="I1954" s="8">
        <v>0.64900000000000002</v>
      </c>
      <c r="J1954" s="8">
        <v>2.3395999999999999</v>
      </c>
      <c r="K1954" s="8" t="s">
        <v>1376</v>
      </c>
      <c r="L1954" s="8">
        <v>895</v>
      </c>
      <c r="M1954" s="8" t="s">
        <v>1381</v>
      </c>
      <c r="N1954" s="8" t="str">
        <f t="shared" si="30"/>
        <v xml:space="preserve">Rejected </v>
      </c>
      <c r="O1954" s="89" t="s">
        <v>2274</v>
      </c>
      <c r="P1954" s="89" t="s">
        <v>2274</v>
      </c>
      <c r="Q1954" s="8"/>
      <c r="R1954" s="8">
        <v>36</v>
      </c>
      <c r="S1954" s="8">
        <v>37.19</v>
      </c>
      <c r="T1954" s="2"/>
      <c r="U1954" s="12"/>
      <c r="V1954" s="4"/>
    </row>
    <row r="1955" spans="1:22">
      <c r="A1955" s="9" t="s">
        <v>4185</v>
      </c>
      <c r="B1955" s="9" t="s">
        <v>383</v>
      </c>
      <c r="C1955" s="9" t="s">
        <v>35</v>
      </c>
      <c r="D1955" s="9" t="s">
        <v>31</v>
      </c>
      <c r="E1955" s="9" t="s">
        <v>1411</v>
      </c>
      <c r="F1955" s="9" t="s">
        <v>1384</v>
      </c>
      <c r="G1955" s="9">
        <v>40.75</v>
      </c>
      <c r="H1955" s="9">
        <v>14.55</v>
      </c>
      <c r="I1955" s="9">
        <v>0.42909999999999998</v>
      </c>
      <c r="J1955" s="9">
        <v>0.52310000000000001</v>
      </c>
      <c r="K1955" s="9" t="s">
        <v>1385</v>
      </c>
      <c r="L1955" s="9">
        <v>728</v>
      </c>
      <c r="M1955" s="9" t="s">
        <v>1426</v>
      </c>
      <c r="N1955" s="8" t="str">
        <f t="shared" si="30"/>
        <v>Under Review</v>
      </c>
      <c r="O1955" s="90" t="s">
        <v>1995</v>
      </c>
      <c r="P1955" s="90" t="s">
        <v>1995</v>
      </c>
      <c r="Q1955" s="9"/>
      <c r="R1955" s="9">
        <v>240</v>
      </c>
      <c r="S1955" s="9">
        <v>0</v>
      </c>
      <c r="T1955" s="3"/>
      <c r="U1955" s="13"/>
      <c r="V1955" s="4"/>
    </row>
    <row r="1956" spans="1:22">
      <c r="A1956" s="8" t="s">
        <v>4186</v>
      </c>
      <c r="B1956" s="8" t="s">
        <v>358</v>
      </c>
      <c r="C1956" s="8" t="s">
        <v>16</v>
      </c>
      <c r="D1956" s="8" t="s">
        <v>1360</v>
      </c>
      <c r="E1956" s="8" t="s">
        <v>1408</v>
      </c>
      <c r="F1956" s="8" t="s">
        <v>1390</v>
      </c>
      <c r="G1956" s="8">
        <v>37.67</v>
      </c>
      <c r="H1956" s="8">
        <v>11.33</v>
      </c>
      <c r="I1956" s="8">
        <v>0.22</v>
      </c>
      <c r="J1956" s="8">
        <v>0.97960000000000003</v>
      </c>
      <c r="K1956" s="8"/>
      <c r="L1956" s="8">
        <v>834</v>
      </c>
      <c r="M1956" s="8" t="s">
        <v>1381</v>
      </c>
      <c r="N1956" s="8" t="str">
        <f t="shared" si="30"/>
        <v xml:space="preserve">Rejected </v>
      </c>
      <c r="O1956" s="89" t="s">
        <v>1733</v>
      </c>
      <c r="P1956" s="89" t="s">
        <v>1733</v>
      </c>
      <c r="Q1956" s="8"/>
      <c r="R1956" s="8">
        <v>48</v>
      </c>
      <c r="S1956" s="8">
        <v>20.03</v>
      </c>
      <c r="T1956" s="2"/>
      <c r="U1956" s="12"/>
      <c r="V1956" s="4"/>
    </row>
    <row r="1957" spans="1:22">
      <c r="A1957" s="9" t="s">
        <v>4187</v>
      </c>
      <c r="B1957" s="9" t="s">
        <v>1151</v>
      </c>
      <c r="C1957" s="9" t="s">
        <v>35</v>
      </c>
      <c r="D1957" s="9" t="s">
        <v>31</v>
      </c>
      <c r="E1957" s="9" t="s">
        <v>1380</v>
      </c>
      <c r="F1957" s="9" t="s">
        <v>1375</v>
      </c>
      <c r="G1957" s="9">
        <v>71.89</v>
      </c>
      <c r="H1957" s="9">
        <v>13.95</v>
      </c>
      <c r="I1957" s="9">
        <v>1.3110999999999999</v>
      </c>
      <c r="J1957" s="9">
        <v>0.95499999999999996</v>
      </c>
      <c r="K1957" s="9" t="s">
        <v>1395</v>
      </c>
      <c r="L1957" s="9">
        <v>857</v>
      </c>
      <c r="M1957" s="9" t="s">
        <v>1426</v>
      </c>
      <c r="N1957" s="8" t="str">
        <f t="shared" si="30"/>
        <v>Under Review</v>
      </c>
      <c r="O1957" s="90" t="s">
        <v>2221</v>
      </c>
      <c r="P1957" s="90" t="s">
        <v>2221</v>
      </c>
      <c r="Q1957" s="9"/>
      <c r="R1957" s="9">
        <v>180</v>
      </c>
      <c r="S1957" s="9">
        <v>55.36</v>
      </c>
      <c r="T1957" s="3"/>
      <c r="U1957" s="13"/>
      <c r="V1957" s="4"/>
    </row>
    <row r="1958" spans="1:22">
      <c r="A1958" s="8" t="s">
        <v>4188</v>
      </c>
      <c r="B1958" s="8" t="s">
        <v>588</v>
      </c>
      <c r="C1958" s="8" t="s">
        <v>16</v>
      </c>
      <c r="D1958" s="8" t="s">
        <v>31</v>
      </c>
      <c r="E1958" s="8" t="s">
        <v>1374</v>
      </c>
      <c r="F1958" s="8" t="s">
        <v>1390</v>
      </c>
      <c r="G1958" s="8">
        <v>47.86</v>
      </c>
      <c r="H1958" s="8">
        <v>10.28</v>
      </c>
      <c r="I1958" s="8">
        <v>0.79830000000000001</v>
      </c>
      <c r="J1958" s="8">
        <v>1.0235000000000001</v>
      </c>
      <c r="K1958" s="8" t="s">
        <v>1358</v>
      </c>
      <c r="L1958" s="8">
        <v>557</v>
      </c>
      <c r="M1958" s="8" t="s">
        <v>1377</v>
      </c>
      <c r="N1958" s="8" t="str">
        <f t="shared" si="30"/>
        <v>Approved</v>
      </c>
      <c r="O1958" s="89" t="s">
        <v>526</v>
      </c>
      <c r="P1958" s="89" t="s">
        <v>526</v>
      </c>
      <c r="Q1958" s="8" t="s">
        <v>2968</v>
      </c>
      <c r="R1958" s="8">
        <v>60</v>
      </c>
      <c r="S1958" s="8">
        <v>28.68</v>
      </c>
      <c r="T1958" s="2"/>
      <c r="U1958" s="12"/>
      <c r="V1958" s="4"/>
    </row>
    <row r="1959" spans="1:22">
      <c r="A1959" s="9" t="s">
        <v>4189</v>
      </c>
      <c r="B1959" s="9" t="s">
        <v>1153</v>
      </c>
      <c r="C1959" s="9" t="s">
        <v>7</v>
      </c>
      <c r="D1959" s="9" t="s">
        <v>10</v>
      </c>
      <c r="E1959" s="9" t="s">
        <v>1400</v>
      </c>
      <c r="F1959" s="9" t="s">
        <v>1384</v>
      </c>
      <c r="G1959" s="9">
        <v>39.270000000000003</v>
      </c>
      <c r="H1959" s="9">
        <v>13.12</v>
      </c>
      <c r="I1959" s="9">
        <v>0.27629999999999999</v>
      </c>
      <c r="J1959" s="9">
        <v>0.89590000000000003</v>
      </c>
      <c r="K1959" s="9" t="s">
        <v>1358</v>
      </c>
      <c r="L1959" s="9">
        <v>742</v>
      </c>
      <c r="M1959" s="9" t="s">
        <v>1377</v>
      </c>
      <c r="N1959" s="8" t="str">
        <f t="shared" si="30"/>
        <v>Approved</v>
      </c>
      <c r="O1959" s="90" t="s">
        <v>1639</v>
      </c>
      <c r="P1959" s="90" t="s">
        <v>1639</v>
      </c>
      <c r="Q1959" s="9" t="s">
        <v>3729</v>
      </c>
      <c r="R1959" s="9">
        <v>60</v>
      </c>
      <c r="S1959" s="9">
        <v>26.34</v>
      </c>
      <c r="T1959" s="3"/>
      <c r="U1959" s="13"/>
      <c r="V1959" s="4"/>
    </row>
    <row r="1960" spans="1:22">
      <c r="A1960" s="8" t="s">
        <v>4190</v>
      </c>
      <c r="B1960" s="8" t="s">
        <v>380</v>
      </c>
      <c r="C1960" s="8" t="s">
        <v>35</v>
      </c>
      <c r="D1960" s="8" t="s">
        <v>44</v>
      </c>
      <c r="E1960" s="8" t="s">
        <v>1411</v>
      </c>
      <c r="F1960" s="8" t="s">
        <v>1384</v>
      </c>
      <c r="G1960" s="8">
        <v>78.73</v>
      </c>
      <c r="H1960" s="8">
        <v>13.69</v>
      </c>
      <c r="I1960" s="8">
        <v>1.4602999999999999</v>
      </c>
      <c r="J1960" s="8">
        <v>1.8192999999999999</v>
      </c>
      <c r="K1960" s="8" t="s">
        <v>1376</v>
      </c>
      <c r="L1960" s="8">
        <v>755</v>
      </c>
      <c r="M1960" s="8" t="s">
        <v>1396</v>
      </c>
      <c r="N1960" s="8" t="str">
        <f t="shared" si="30"/>
        <v>Approved</v>
      </c>
      <c r="O1960" s="89" t="s">
        <v>3007</v>
      </c>
      <c r="P1960" s="89" t="s">
        <v>3007</v>
      </c>
      <c r="Q1960" s="8" t="s">
        <v>2575</v>
      </c>
      <c r="R1960" s="8">
        <v>60</v>
      </c>
      <c r="S1960" s="8">
        <v>15.99</v>
      </c>
      <c r="T1960" s="2"/>
      <c r="U1960" s="12"/>
      <c r="V1960" s="4"/>
    </row>
    <row r="1961" spans="1:22">
      <c r="A1961" s="9" t="s">
        <v>4191</v>
      </c>
      <c r="B1961" s="9" t="s">
        <v>732</v>
      </c>
      <c r="C1961" s="9" t="s">
        <v>16</v>
      </c>
      <c r="D1961" s="9" t="s">
        <v>31</v>
      </c>
      <c r="E1961" s="9" t="s">
        <v>1408</v>
      </c>
      <c r="F1961" s="9" t="s">
        <v>1375</v>
      </c>
      <c r="G1961" s="9">
        <v>73.38</v>
      </c>
      <c r="H1961" s="9">
        <v>7.98</v>
      </c>
      <c r="I1961" s="9">
        <v>1.1987000000000001</v>
      </c>
      <c r="J1961" s="9">
        <v>6.3825000000000003</v>
      </c>
      <c r="K1961" s="9" t="s">
        <v>1358</v>
      </c>
      <c r="L1961" s="9">
        <v>579</v>
      </c>
      <c r="M1961" s="9" t="s">
        <v>1403</v>
      </c>
      <c r="N1961" s="8" t="str">
        <f t="shared" si="30"/>
        <v>Approved</v>
      </c>
      <c r="O1961" s="90" t="s">
        <v>2079</v>
      </c>
      <c r="P1961" s="90" t="s">
        <v>2079</v>
      </c>
      <c r="Q1961" s="9" t="s">
        <v>2318</v>
      </c>
      <c r="R1961" s="9">
        <v>12</v>
      </c>
      <c r="S1961" s="9">
        <v>59.88</v>
      </c>
      <c r="T1961" s="3"/>
      <c r="U1961" s="13"/>
      <c r="V1961" s="4"/>
    </row>
    <row r="1962" spans="1:22">
      <c r="A1962" s="8" t="s">
        <v>4192</v>
      </c>
      <c r="B1962" s="8" t="s">
        <v>699</v>
      </c>
      <c r="C1962" s="8" t="s">
        <v>41</v>
      </c>
      <c r="D1962" s="8" t="s">
        <v>1360</v>
      </c>
      <c r="E1962" s="8" t="s">
        <v>1400</v>
      </c>
      <c r="F1962" s="8" t="s">
        <v>1384</v>
      </c>
      <c r="G1962" s="8">
        <v>36.700000000000003</v>
      </c>
      <c r="H1962" s="8">
        <v>16.23</v>
      </c>
      <c r="I1962" s="8">
        <v>0.57250000000000001</v>
      </c>
      <c r="J1962" s="8">
        <v>0.89700000000000002</v>
      </c>
      <c r="K1962" s="8" t="s">
        <v>1395</v>
      </c>
      <c r="L1962" s="8">
        <v>597</v>
      </c>
      <c r="M1962" s="8" t="s">
        <v>1396</v>
      </c>
      <c r="N1962" s="8" t="str">
        <f t="shared" si="30"/>
        <v>Approved</v>
      </c>
      <c r="O1962" s="89" t="s">
        <v>2149</v>
      </c>
      <c r="P1962" s="89" t="s">
        <v>2149</v>
      </c>
      <c r="Q1962" s="8" t="s">
        <v>3197</v>
      </c>
      <c r="R1962" s="8">
        <v>60</v>
      </c>
      <c r="S1962" s="8">
        <v>5.44</v>
      </c>
      <c r="T1962" s="2"/>
      <c r="U1962" s="12"/>
      <c r="V1962" s="4"/>
    </row>
    <row r="1963" spans="1:22">
      <c r="A1963" s="9" t="s">
        <v>4193</v>
      </c>
      <c r="B1963" s="9" t="s">
        <v>1177</v>
      </c>
      <c r="C1963" s="9" t="s">
        <v>20</v>
      </c>
      <c r="D1963" s="9" t="s">
        <v>23</v>
      </c>
      <c r="E1963" s="9" t="s">
        <v>1408</v>
      </c>
      <c r="F1963" s="9" t="s">
        <v>1384</v>
      </c>
      <c r="G1963" s="9">
        <v>67.72</v>
      </c>
      <c r="H1963" s="9">
        <v>17.78</v>
      </c>
      <c r="I1963" s="9">
        <v>0.60129999999999995</v>
      </c>
      <c r="J1963" s="9">
        <v>1.7115</v>
      </c>
      <c r="K1963" s="9" t="s">
        <v>1395</v>
      </c>
      <c r="L1963" s="9">
        <v>885</v>
      </c>
      <c r="M1963" s="9" t="s">
        <v>1377</v>
      </c>
      <c r="N1963" s="8" t="str">
        <f t="shared" si="30"/>
        <v>Approved</v>
      </c>
      <c r="O1963" s="90" t="s">
        <v>2020</v>
      </c>
      <c r="P1963" s="90" t="s">
        <v>2020</v>
      </c>
      <c r="Q1963" s="9" t="s">
        <v>2989</v>
      </c>
      <c r="R1963" s="9">
        <v>60</v>
      </c>
      <c r="S1963" s="9">
        <v>46.24</v>
      </c>
      <c r="T1963" s="3"/>
      <c r="U1963" s="13"/>
      <c r="V1963" s="4"/>
    </row>
    <row r="1964" spans="1:22">
      <c r="A1964" s="8" t="s">
        <v>4194</v>
      </c>
      <c r="B1964" s="8" t="s">
        <v>1207</v>
      </c>
      <c r="C1964" s="8" t="s">
        <v>35</v>
      </c>
      <c r="D1964" s="8" t="s">
        <v>23</v>
      </c>
      <c r="E1964" s="8" t="s">
        <v>1408</v>
      </c>
      <c r="F1964" s="8" t="s">
        <v>1390</v>
      </c>
      <c r="G1964" s="8">
        <v>42</v>
      </c>
      <c r="H1964" s="8">
        <v>17.690000000000001</v>
      </c>
      <c r="I1964" s="8">
        <v>0.40300000000000002</v>
      </c>
      <c r="J1964" s="8">
        <v>0.87509999999999999</v>
      </c>
      <c r="K1964" s="8" t="s">
        <v>1358</v>
      </c>
      <c r="L1964" s="8">
        <v>859</v>
      </c>
      <c r="M1964" s="8" t="s">
        <v>1426</v>
      </c>
      <c r="N1964" s="8" t="str">
        <f t="shared" si="30"/>
        <v>Under Review</v>
      </c>
      <c r="O1964" s="89" t="s">
        <v>2204</v>
      </c>
      <c r="P1964" s="89" t="s">
        <v>2204</v>
      </c>
      <c r="Q1964" s="8"/>
      <c r="R1964" s="8">
        <v>84</v>
      </c>
      <c r="S1964" s="8">
        <v>30.37</v>
      </c>
      <c r="T1964" s="2"/>
      <c r="U1964" s="12"/>
      <c r="V1964" s="4"/>
    </row>
    <row r="1965" spans="1:22">
      <c r="A1965" s="9" t="s">
        <v>4195</v>
      </c>
      <c r="B1965" s="9" t="s">
        <v>1059</v>
      </c>
      <c r="C1965" s="9" t="s">
        <v>20</v>
      </c>
      <c r="D1965" s="9" t="s">
        <v>10</v>
      </c>
      <c r="E1965" s="9" t="s">
        <v>1400</v>
      </c>
      <c r="F1965" s="9" t="s">
        <v>1390</v>
      </c>
      <c r="G1965" s="9">
        <v>87.53</v>
      </c>
      <c r="H1965" s="9">
        <v>16.989999999999998</v>
      </c>
      <c r="I1965" s="9">
        <v>1.4893000000000001</v>
      </c>
      <c r="J1965" s="9">
        <v>1.3465</v>
      </c>
      <c r="K1965" s="9" t="s">
        <v>1385</v>
      </c>
      <c r="L1965" s="9">
        <v>743</v>
      </c>
      <c r="M1965" s="9" t="s">
        <v>1403</v>
      </c>
      <c r="N1965" s="8" t="str">
        <f t="shared" si="30"/>
        <v>Approved</v>
      </c>
      <c r="O1965" s="90" t="s">
        <v>3129</v>
      </c>
      <c r="P1965" s="90" t="s">
        <v>3129</v>
      </c>
      <c r="Q1965" s="9" t="s">
        <v>744</v>
      </c>
      <c r="R1965" s="9">
        <v>180</v>
      </c>
      <c r="S1965" s="9">
        <v>0</v>
      </c>
      <c r="T1965" s="3"/>
      <c r="U1965" s="13"/>
      <c r="V1965" s="4"/>
    </row>
    <row r="1966" spans="1:22">
      <c r="A1966" s="8" t="s">
        <v>4196</v>
      </c>
      <c r="B1966" s="8" t="s">
        <v>483</v>
      </c>
      <c r="C1966" s="8" t="s">
        <v>7</v>
      </c>
      <c r="D1966" s="8" t="s">
        <v>1360</v>
      </c>
      <c r="E1966" s="8" t="s">
        <v>1389</v>
      </c>
      <c r="F1966" s="8" t="s">
        <v>1390</v>
      </c>
      <c r="G1966" s="8">
        <v>96.53</v>
      </c>
      <c r="H1966" s="8">
        <v>14.82</v>
      </c>
      <c r="I1966" s="8">
        <v>0.66990000000000005</v>
      </c>
      <c r="J1966" s="8">
        <v>1.5467</v>
      </c>
      <c r="K1966" s="8" t="s">
        <v>1385</v>
      </c>
      <c r="L1966" s="8">
        <v>878</v>
      </c>
      <c r="M1966" s="8" t="s">
        <v>1377</v>
      </c>
      <c r="N1966" s="8" t="str">
        <f t="shared" si="30"/>
        <v>Approved</v>
      </c>
      <c r="O1966" s="89" t="s">
        <v>145</v>
      </c>
      <c r="P1966" s="89" t="s">
        <v>145</v>
      </c>
      <c r="Q1966" s="8" t="s">
        <v>1727</v>
      </c>
      <c r="R1966" s="8">
        <v>120</v>
      </c>
      <c r="S1966" s="8">
        <v>0</v>
      </c>
      <c r="T1966" s="2"/>
      <c r="U1966" s="12"/>
      <c r="V1966" s="4"/>
    </row>
    <row r="1967" spans="1:22">
      <c r="A1967" s="9" t="s">
        <v>4197</v>
      </c>
      <c r="B1967" s="9" t="s">
        <v>1103</v>
      </c>
      <c r="C1967" s="9" t="s">
        <v>24</v>
      </c>
      <c r="D1967" s="9" t="s">
        <v>10</v>
      </c>
      <c r="E1967" s="9" t="s">
        <v>1408</v>
      </c>
      <c r="F1967" s="9" t="s">
        <v>1390</v>
      </c>
      <c r="G1967" s="9">
        <v>92.38</v>
      </c>
      <c r="H1967" s="9">
        <v>11.53</v>
      </c>
      <c r="I1967" s="9">
        <v>0.57379999999999998</v>
      </c>
      <c r="J1967" s="9">
        <v>0.98709999999999998</v>
      </c>
      <c r="K1967" s="9"/>
      <c r="L1967" s="9">
        <v>880</v>
      </c>
      <c r="M1967" s="9" t="s">
        <v>1386</v>
      </c>
      <c r="N1967" s="8" t="str">
        <f t="shared" si="30"/>
        <v>Rejected</v>
      </c>
      <c r="O1967" s="90" t="s">
        <v>945</v>
      </c>
      <c r="P1967" s="90" t="s">
        <v>945</v>
      </c>
      <c r="Q1967" s="9"/>
      <c r="R1967" s="9">
        <v>240</v>
      </c>
      <c r="S1967" s="9">
        <v>15.48</v>
      </c>
      <c r="T1967" s="3"/>
      <c r="U1967" s="13"/>
      <c r="V1967" s="4"/>
    </row>
    <row r="1968" spans="1:22">
      <c r="A1968" s="8" t="s">
        <v>4198</v>
      </c>
      <c r="B1968" s="8" t="s">
        <v>71</v>
      </c>
      <c r="C1968" s="8" t="s">
        <v>16</v>
      </c>
      <c r="D1968" s="8" t="s">
        <v>1360</v>
      </c>
      <c r="E1968" s="8" t="s">
        <v>1411</v>
      </c>
      <c r="F1968" s="8" t="s">
        <v>1390</v>
      </c>
      <c r="G1968" s="8">
        <v>60.71</v>
      </c>
      <c r="H1968" s="8">
        <v>16.02</v>
      </c>
      <c r="I1968" s="8">
        <v>0.56940000000000002</v>
      </c>
      <c r="J1968" s="8">
        <v>1.2064999999999999</v>
      </c>
      <c r="K1968" s="8" t="s">
        <v>1358</v>
      </c>
      <c r="L1968" s="8">
        <v>711</v>
      </c>
      <c r="M1968" s="8" t="s">
        <v>1426</v>
      </c>
      <c r="N1968" s="8" t="str">
        <f t="shared" si="30"/>
        <v>Under Review</v>
      </c>
      <c r="O1968" s="89" t="s">
        <v>2762</v>
      </c>
      <c r="P1968" s="89" t="s">
        <v>2762</v>
      </c>
      <c r="Q1968" s="8"/>
      <c r="R1968" s="8">
        <v>84</v>
      </c>
      <c r="S1968" s="8">
        <v>47</v>
      </c>
      <c r="T1968" s="2"/>
      <c r="U1968" s="12"/>
      <c r="V1968" s="4"/>
    </row>
    <row r="1969" spans="1:22">
      <c r="A1969" s="9" t="s">
        <v>4199</v>
      </c>
      <c r="B1969" s="9" t="s">
        <v>1324</v>
      </c>
      <c r="C1969" s="9" t="s">
        <v>16</v>
      </c>
      <c r="D1969" s="9" t="s">
        <v>44</v>
      </c>
      <c r="E1969" s="9" t="s">
        <v>1400</v>
      </c>
      <c r="F1969" s="9" t="s">
        <v>1375</v>
      </c>
      <c r="G1969" s="9">
        <v>48.67</v>
      </c>
      <c r="H1969" s="9">
        <v>9.77</v>
      </c>
      <c r="I1969" s="9">
        <v>0.39679999999999999</v>
      </c>
      <c r="J1969" s="9">
        <v>1.0286</v>
      </c>
      <c r="K1969" s="9" t="s">
        <v>1395</v>
      </c>
      <c r="L1969" s="9">
        <v>628</v>
      </c>
      <c r="M1969" s="9" t="s">
        <v>1386</v>
      </c>
      <c r="N1969" s="8" t="str">
        <f t="shared" si="30"/>
        <v>Rejected</v>
      </c>
      <c r="O1969" s="90" t="s">
        <v>2205</v>
      </c>
      <c r="P1969" s="90" t="s">
        <v>2205</v>
      </c>
      <c r="Q1969" s="9"/>
      <c r="R1969" s="9">
        <v>60</v>
      </c>
      <c r="S1969" s="9">
        <v>12.87</v>
      </c>
      <c r="T1969" s="3"/>
      <c r="U1969" s="13"/>
      <c r="V1969" s="4"/>
    </row>
    <row r="1970" spans="1:22">
      <c r="A1970" s="8" t="s">
        <v>4200</v>
      </c>
      <c r="B1970" s="8" t="s">
        <v>803</v>
      </c>
      <c r="C1970" s="8" t="s">
        <v>20</v>
      </c>
      <c r="D1970" s="8" t="s">
        <v>23</v>
      </c>
      <c r="E1970" s="8" t="s">
        <v>1400</v>
      </c>
      <c r="F1970" s="8" t="s">
        <v>1390</v>
      </c>
      <c r="G1970" s="8">
        <v>58.27</v>
      </c>
      <c r="H1970" s="8">
        <v>18.04</v>
      </c>
      <c r="I1970" s="8">
        <v>0.39600000000000002</v>
      </c>
      <c r="J1970" s="8">
        <v>5.3433000000000002</v>
      </c>
      <c r="K1970" s="8" t="s">
        <v>1395</v>
      </c>
      <c r="L1970" s="8">
        <v>840</v>
      </c>
      <c r="M1970" s="8" t="s">
        <v>1377</v>
      </c>
      <c r="N1970" s="8" t="str">
        <f t="shared" si="30"/>
        <v>Approved</v>
      </c>
      <c r="O1970" s="89" t="s">
        <v>1642</v>
      </c>
      <c r="P1970" s="89" t="s">
        <v>1642</v>
      </c>
      <c r="Q1970" s="8" t="s">
        <v>3205</v>
      </c>
      <c r="R1970" s="8">
        <v>12</v>
      </c>
      <c r="S1970" s="8">
        <v>27.67</v>
      </c>
      <c r="T1970" s="2"/>
      <c r="U1970" s="12"/>
      <c r="V1970" s="4"/>
    </row>
    <row r="1971" spans="1:22">
      <c r="A1971" s="9" t="s">
        <v>4201</v>
      </c>
      <c r="B1971" s="9" t="s">
        <v>1257</v>
      </c>
      <c r="C1971" s="9" t="s">
        <v>24</v>
      </c>
      <c r="D1971" s="9" t="s">
        <v>23</v>
      </c>
      <c r="E1971" s="9" t="s">
        <v>1400</v>
      </c>
      <c r="F1971" s="9" t="s">
        <v>1390</v>
      </c>
      <c r="G1971" s="9">
        <v>66.98</v>
      </c>
      <c r="H1971" s="9">
        <v>16.190000000000001</v>
      </c>
      <c r="I1971" s="9">
        <v>1.1700999999999999</v>
      </c>
      <c r="J1971" s="9">
        <v>1.9048</v>
      </c>
      <c r="K1971" s="9" t="s">
        <v>1376</v>
      </c>
      <c r="L1971" s="9">
        <v>707</v>
      </c>
      <c r="M1971" s="9" t="s">
        <v>1396</v>
      </c>
      <c r="N1971" s="8" t="str">
        <f t="shared" si="30"/>
        <v>Approved</v>
      </c>
      <c r="O1971" s="90" t="s">
        <v>2586</v>
      </c>
      <c r="P1971" s="90" t="s">
        <v>2586</v>
      </c>
      <c r="Q1971" s="9" t="s">
        <v>2960</v>
      </c>
      <c r="R1971" s="9">
        <v>48</v>
      </c>
      <c r="S1971" s="9">
        <v>26.99</v>
      </c>
      <c r="T1971" s="3"/>
      <c r="U1971" s="13"/>
      <c r="V1971" s="4"/>
    </row>
    <row r="1972" spans="1:22">
      <c r="A1972" s="8" t="s">
        <v>4202</v>
      </c>
      <c r="B1972" s="8" t="s">
        <v>586</v>
      </c>
      <c r="C1972" s="8" t="s">
        <v>16</v>
      </c>
      <c r="D1972" s="8" t="s">
        <v>10</v>
      </c>
      <c r="E1972" s="8" t="s">
        <v>1411</v>
      </c>
      <c r="F1972" s="8" t="s">
        <v>1390</v>
      </c>
      <c r="G1972" s="8">
        <v>56.38</v>
      </c>
      <c r="H1972" s="8">
        <v>12.48</v>
      </c>
      <c r="I1972" s="8">
        <v>0.3075</v>
      </c>
      <c r="J1972" s="8">
        <v>1.0098</v>
      </c>
      <c r="K1972" s="8" t="s">
        <v>1385</v>
      </c>
      <c r="L1972" s="8">
        <v>687</v>
      </c>
      <c r="M1972" s="8" t="s">
        <v>1377</v>
      </c>
      <c r="N1972" s="8" t="str">
        <f t="shared" si="30"/>
        <v>Approved</v>
      </c>
      <c r="O1972" s="89" t="s">
        <v>647</v>
      </c>
      <c r="P1972" s="89" t="s">
        <v>647</v>
      </c>
      <c r="Q1972" s="8" t="s">
        <v>3895</v>
      </c>
      <c r="R1972" s="8">
        <v>84</v>
      </c>
      <c r="S1972" s="8">
        <v>0</v>
      </c>
      <c r="T1972" s="2"/>
      <c r="U1972" s="12"/>
      <c r="V1972" s="4"/>
    </row>
    <row r="1973" spans="1:22">
      <c r="A1973" s="9" t="s">
        <v>4203</v>
      </c>
      <c r="B1973" s="9" t="s">
        <v>1182</v>
      </c>
      <c r="C1973" s="9" t="s">
        <v>20</v>
      </c>
      <c r="D1973" s="9" t="s">
        <v>10</v>
      </c>
      <c r="E1973" s="9" t="s">
        <v>1389</v>
      </c>
      <c r="F1973" s="9" t="s">
        <v>1390</v>
      </c>
      <c r="G1973" s="9">
        <v>48.16</v>
      </c>
      <c r="H1973" s="9">
        <v>17.91</v>
      </c>
      <c r="I1973" s="9">
        <v>0.92079999999999995</v>
      </c>
      <c r="J1973" s="9">
        <v>1.2205999999999999</v>
      </c>
      <c r="K1973" s="9" t="s">
        <v>1358</v>
      </c>
      <c r="L1973" s="9">
        <v>791</v>
      </c>
      <c r="M1973" s="9" t="s">
        <v>1426</v>
      </c>
      <c r="N1973" s="8" t="str">
        <f t="shared" si="30"/>
        <v>Under Review</v>
      </c>
      <c r="O1973" s="90" t="s">
        <v>783</v>
      </c>
      <c r="P1973" s="90" t="s">
        <v>783</v>
      </c>
      <c r="Q1973" s="9"/>
      <c r="R1973" s="9">
        <v>60</v>
      </c>
      <c r="S1973" s="9">
        <v>41.4</v>
      </c>
      <c r="T1973" s="3"/>
      <c r="U1973" s="13"/>
      <c r="V1973" s="4"/>
    </row>
    <row r="1974" spans="1:22">
      <c r="A1974" s="8" t="s">
        <v>4204</v>
      </c>
      <c r="B1974" s="8" t="s">
        <v>716</v>
      </c>
      <c r="C1974" s="8" t="s">
        <v>28</v>
      </c>
      <c r="D1974" s="8" t="s">
        <v>23</v>
      </c>
      <c r="E1974" s="8" t="s">
        <v>1374</v>
      </c>
      <c r="F1974" s="8" t="s">
        <v>1390</v>
      </c>
      <c r="G1974" s="8">
        <v>3.65</v>
      </c>
      <c r="H1974" s="8">
        <v>13.49</v>
      </c>
      <c r="I1974" s="8">
        <v>1.9300000000000001E-2</v>
      </c>
      <c r="J1974" s="8">
        <v>0.32679999999999998</v>
      </c>
      <c r="K1974" s="8" t="s">
        <v>1376</v>
      </c>
      <c r="L1974" s="8">
        <v>659</v>
      </c>
      <c r="M1974" s="8" t="s">
        <v>1386</v>
      </c>
      <c r="N1974" s="8" t="str">
        <f t="shared" si="30"/>
        <v>Rejected</v>
      </c>
      <c r="O1974" s="89" t="s">
        <v>2667</v>
      </c>
      <c r="P1974" s="89" t="s">
        <v>2667</v>
      </c>
      <c r="Q1974" s="8"/>
      <c r="R1974" s="8">
        <v>12</v>
      </c>
      <c r="S1974" s="8">
        <v>0.45</v>
      </c>
      <c r="T1974" s="2"/>
      <c r="U1974" s="12"/>
      <c r="V1974" s="4"/>
    </row>
    <row r="1975" spans="1:22">
      <c r="A1975" s="9" t="s">
        <v>4205</v>
      </c>
      <c r="B1975" s="9" t="s">
        <v>1231</v>
      </c>
      <c r="C1975" s="9" t="s">
        <v>16</v>
      </c>
      <c r="D1975" s="9" t="s">
        <v>10</v>
      </c>
      <c r="E1975" s="9" t="s">
        <v>1411</v>
      </c>
      <c r="F1975" s="9" t="s">
        <v>1390</v>
      </c>
      <c r="G1975" s="9">
        <v>84.68</v>
      </c>
      <c r="H1975" s="9">
        <v>11.32</v>
      </c>
      <c r="I1975" s="9">
        <v>0.73499999999999999</v>
      </c>
      <c r="J1975" s="9">
        <v>1.4641999999999999</v>
      </c>
      <c r="K1975" s="9" t="s">
        <v>1358</v>
      </c>
      <c r="L1975" s="9">
        <v>656</v>
      </c>
      <c r="M1975" s="9" t="s">
        <v>1377</v>
      </c>
      <c r="N1975" s="8" t="str">
        <f t="shared" si="30"/>
        <v>Approved</v>
      </c>
      <c r="O1975" s="90" t="s">
        <v>2169</v>
      </c>
      <c r="P1975" s="90" t="s">
        <v>2169</v>
      </c>
      <c r="Q1975" s="9" t="s">
        <v>2375</v>
      </c>
      <c r="R1975" s="9">
        <v>84</v>
      </c>
      <c r="S1975" s="9">
        <v>25.35</v>
      </c>
      <c r="T1975" s="3"/>
      <c r="U1975" s="13"/>
      <c r="V1975" s="4"/>
    </row>
    <row r="1976" spans="1:22">
      <c r="A1976" s="8" t="s">
        <v>4206</v>
      </c>
      <c r="B1976" s="8" t="s">
        <v>931</v>
      </c>
      <c r="C1976" s="8" t="s">
        <v>41</v>
      </c>
      <c r="D1976" s="8" t="s">
        <v>23</v>
      </c>
      <c r="E1976" s="8" t="s">
        <v>1374</v>
      </c>
      <c r="F1976" s="8" t="s">
        <v>1375</v>
      </c>
      <c r="G1976" s="8">
        <v>94.66</v>
      </c>
      <c r="H1976" s="8">
        <v>11.47</v>
      </c>
      <c r="I1976" s="8">
        <v>1.5944</v>
      </c>
      <c r="J1976" s="8">
        <v>8.3870000000000005</v>
      </c>
      <c r="K1976" s="8" t="s">
        <v>1395</v>
      </c>
      <c r="L1976" s="8">
        <v>782</v>
      </c>
      <c r="M1976" s="8" t="s">
        <v>1386</v>
      </c>
      <c r="N1976" s="8" t="str">
        <f t="shared" si="30"/>
        <v>Rejected</v>
      </c>
      <c r="O1976" s="89" t="s">
        <v>3334</v>
      </c>
      <c r="P1976" s="89" t="s">
        <v>3334</v>
      </c>
      <c r="Q1976" s="8"/>
      <c r="R1976" s="8">
        <v>12</v>
      </c>
      <c r="S1976" s="8">
        <v>10.57</v>
      </c>
      <c r="T1976" s="2"/>
      <c r="U1976" s="12"/>
      <c r="V1976" s="4"/>
    </row>
    <row r="1977" spans="1:22">
      <c r="A1977" s="9" t="s">
        <v>4207</v>
      </c>
      <c r="B1977" s="9" t="s">
        <v>163</v>
      </c>
      <c r="C1977" s="9" t="s">
        <v>32</v>
      </c>
      <c r="D1977" s="9" t="s">
        <v>10</v>
      </c>
      <c r="E1977" s="9" t="s">
        <v>1411</v>
      </c>
      <c r="F1977" s="9" t="s">
        <v>1375</v>
      </c>
      <c r="G1977" s="9">
        <v>93.96</v>
      </c>
      <c r="H1977" s="9">
        <v>7.63</v>
      </c>
      <c r="I1977" s="9">
        <v>1.8153999999999999</v>
      </c>
      <c r="J1977" s="9">
        <v>1.8886000000000001</v>
      </c>
      <c r="K1977" s="9" t="s">
        <v>1385</v>
      </c>
      <c r="L1977" s="9">
        <v>811</v>
      </c>
      <c r="M1977" s="9" t="s">
        <v>1386</v>
      </c>
      <c r="N1977" s="8" t="str">
        <f t="shared" si="30"/>
        <v>Rejected</v>
      </c>
      <c r="O1977" s="90" t="s">
        <v>1466</v>
      </c>
      <c r="P1977" s="90" t="s">
        <v>1466</v>
      </c>
      <c r="Q1977" s="9"/>
      <c r="R1977" s="9">
        <v>60</v>
      </c>
      <c r="S1977" s="9">
        <v>0</v>
      </c>
      <c r="T1977" s="3"/>
      <c r="U1977" s="13"/>
      <c r="V1977" s="4"/>
    </row>
    <row r="1978" spans="1:22">
      <c r="A1978" s="8" t="s">
        <v>4208</v>
      </c>
      <c r="B1978" s="8" t="s">
        <v>835</v>
      </c>
      <c r="C1978" s="8" t="s">
        <v>32</v>
      </c>
      <c r="D1978" s="8" t="s">
        <v>44</v>
      </c>
      <c r="E1978" s="8" t="s">
        <v>1374</v>
      </c>
      <c r="F1978" s="8" t="s">
        <v>1375</v>
      </c>
      <c r="G1978" s="8">
        <v>52.05</v>
      </c>
      <c r="H1978" s="8">
        <v>11.07</v>
      </c>
      <c r="I1978" s="8">
        <v>0.79330000000000001</v>
      </c>
      <c r="J1978" s="8">
        <v>0.8931</v>
      </c>
      <c r="K1978" s="8" t="s">
        <v>1385</v>
      </c>
      <c r="L1978" s="8">
        <v>556</v>
      </c>
      <c r="M1978" s="8" t="s">
        <v>1403</v>
      </c>
      <c r="N1978" s="8" t="str">
        <f t="shared" si="30"/>
        <v>Approved</v>
      </c>
      <c r="O1978" s="89" t="s">
        <v>3803</v>
      </c>
      <c r="P1978" s="89" t="s">
        <v>3803</v>
      </c>
      <c r="Q1978" s="8" t="s">
        <v>1418</v>
      </c>
      <c r="R1978" s="8">
        <v>84</v>
      </c>
      <c r="S1978" s="8">
        <v>0</v>
      </c>
      <c r="T1978" s="2"/>
      <c r="U1978" s="12"/>
      <c r="V1978" s="4"/>
    </row>
    <row r="1979" spans="1:22">
      <c r="A1979" s="9" t="s">
        <v>4209</v>
      </c>
      <c r="B1979" s="9" t="s">
        <v>139</v>
      </c>
      <c r="C1979" s="9" t="s">
        <v>24</v>
      </c>
      <c r="D1979" s="9" t="s">
        <v>23</v>
      </c>
      <c r="E1979" s="9" t="s">
        <v>1400</v>
      </c>
      <c r="F1979" s="9" t="s">
        <v>1384</v>
      </c>
      <c r="G1979" s="9">
        <v>90.22</v>
      </c>
      <c r="H1979" s="9">
        <v>14.34</v>
      </c>
      <c r="I1979" s="9">
        <v>1.3674999999999999</v>
      </c>
      <c r="J1979" s="9">
        <v>3.0983999999999998</v>
      </c>
      <c r="K1979" s="9" t="s">
        <v>1376</v>
      </c>
      <c r="L1979" s="9">
        <v>678</v>
      </c>
      <c r="M1979" s="9" t="s">
        <v>1386</v>
      </c>
      <c r="N1979" s="8" t="str">
        <f t="shared" si="30"/>
        <v>Rejected</v>
      </c>
      <c r="O1979" s="90" t="s">
        <v>457</v>
      </c>
      <c r="P1979" s="90" t="s">
        <v>457</v>
      </c>
      <c r="Q1979" s="9"/>
      <c r="R1979" s="9">
        <v>36</v>
      </c>
      <c r="S1979" s="9">
        <v>41.94</v>
      </c>
      <c r="T1979" s="3"/>
      <c r="U1979" s="13"/>
      <c r="V1979" s="4"/>
    </row>
    <row r="1980" spans="1:22">
      <c r="A1980" s="8" t="s">
        <v>4210</v>
      </c>
      <c r="B1980" s="8" t="s">
        <v>260</v>
      </c>
      <c r="C1980" s="8" t="s">
        <v>24</v>
      </c>
      <c r="D1980" s="8" t="s">
        <v>1360</v>
      </c>
      <c r="E1980" s="8" t="s">
        <v>1380</v>
      </c>
      <c r="F1980" s="8" t="s">
        <v>1375</v>
      </c>
      <c r="G1980" s="8">
        <v>79.53</v>
      </c>
      <c r="H1980" s="8">
        <v>14.66</v>
      </c>
      <c r="I1980" s="8">
        <v>0.72019999999999995</v>
      </c>
      <c r="J1980" s="8">
        <v>1.5195000000000001</v>
      </c>
      <c r="K1980" s="8" t="s">
        <v>1385</v>
      </c>
      <c r="L1980" s="8">
        <v>895</v>
      </c>
      <c r="M1980" s="8" t="s">
        <v>1381</v>
      </c>
      <c r="N1980" s="8" t="str">
        <f t="shared" si="30"/>
        <v xml:space="preserve">Rejected </v>
      </c>
      <c r="O1980" s="89" t="s">
        <v>2221</v>
      </c>
      <c r="P1980" s="89" t="s">
        <v>2221</v>
      </c>
      <c r="Q1980" s="8"/>
      <c r="R1980" s="8">
        <v>84</v>
      </c>
      <c r="S1980" s="8">
        <v>0</v>
      </c>
      <c r="T1980" s="2"/>
      <c r="U1980" s="12"/>
      <c r="V1980" s="4"/>
    </row>
    <row r="1981" spans="1:22">
      <c r="A1981" s="9" t="s">
        <v>4211</v>
      </c>
      <c r="B1981" s="9" t="s">
        <v>758</v>
      </c>
      <c r="C1981" s="9" t="s">
        <v>32</v>
      </c>
      <c r="D1981" s="9" t="s">
        <v>31</v>
      </c>
      <c r="E1981" s="9" t="s">
        <v>1374</v>
      </c>
      <c r="F1981" s="9" t="s">
        <v>1384</v>
      </c>
      <c r="G1981" s="9">
        <v>92.98</v>
      </c>
      <c r="H1981" s="9">
        <v>9.7100000000000009</v>
      </c>
      <c r="I1981" s="9">
        <v>1.2654000000000001</v>
      </c>
      <c r="J1981" s="9">
        <v>1.9622999999999999</v>
      </c>
      <c r="K1981" s="9" t="s">
        <v>1385</v>
      </c>
      <c r="L1981" s="9">
        <v>618</v>
      </c>
      <c r="M1981" s="9" t="s">
        <v>1377</v>
      </c>
      <c r="N1981" s="8" t="str">
        <f t="shared" si="30"/>
        <v>Approved</v>
      </c>
      <c r="O1981" s="90" t="s">
        <v>2935</v>
      </c>
      <c r="P1981" s="90" t="s">
        <v>2935</v>
      </c>
      <c r="Q1981" s="9" t="s">
        <v>1742</v>
      </c>
      <c r="R1981" s="9">
        <v>60</v>
      </c>
      <c r="S1981" s="9">
        <v>0</v>
      </c>
      <c r="T1981" s="3"/>
      <c r="U1981" s="13"/>
      <c r="V1981" s="4"/>
    </row>
    <row r="1982" spans="1:22">
      <c r="A1982" s="8" t="s">
        <v>4212</v>
      </c>
      <c r="B1982" s="8" t="s">
        <v>849</v>
      </c>
      <c r="C1982" s="8" t="s">
        <v>38</v>
      </c>
      <c r="D1982" s="8" t="s">
        <v>44</v>
      </c>
      <c r="E1982" s="8" t="s">
        <v>1411</v>
      </c>
      <c r="F1982" s="8" t="s">
        <v>1390</v>
      </c>
      <c r="G1982" s="8">
        <v>73.84</v>
      </c>
      <c r="H1982" s="8">
        <v>15.16</v>
      </c>
      <c r="I1982" s="8">
        <v>1.2950999999999999</v>
      </c>
      <c r="J1982" s="8">
        <v>1.4315</v>
      </c>
      <c r="K1982" s="8" t="s">
        <v>1358</v>
      </c>
      <c r="L1982" s="8">
        <v>578</v>
      </c>
      <c r="M1982" s="8" t="s">
        <v>1426</v>
      </c>
      <c r="N1982" s="8" t="str">
        <f t="shared" si="30"/>
        <v>Under Review</v>
      </c>
      <c r="O1982" s="89" t="s">
        <v>2371</v>
      </c>
      <c r="P1982" s="89" t="s">
        <v>2371</v>
      </c>
      <c r="Q1982" s="8"/>
      <c r="R1982" s="8">
        <v>84</v>
      </c>
      <c r="S1982" s="8">
        <v>24.38</v>
      </c>
      <c r="T1982" s="2"/>
      <c r="U1982" s="12"/>
      <c r="V1982" s="4"/>
    </row>
    <row r="1983" spans="1:22">
      <c r="A1983" s="9" t="s">
        <v>4213</v>
      </c>
      <c r="B1983" s="9" t="s">
        <v>155</v>
      </c>
      <c r="C1983" s="9" t="s">
        <v>32</v>
      </c>
      <c r="D1983" s="9" t="s">
        <v>44</v>
      </c>
      <c r="E1983" s="9" t="s">
        <v>1400</v>
      </c>
      <c r="F1983" s="9" t="s">
        <v>1390</v>
      </c>
      <c r="G1983" s="9">
        <v>15.97</v>
      </c>
      <c r="H1983" s="9">
        <v>17.95</v>
      </c>
      <c r="I1983" s="9">
        <v>0.2006</v>
      </c>
      <c r="J1983" s="9">
        <v>0.46870000000000001</v>
      </c>
      <c r="K1983" s="9" t="s">
        <v>1358</v>
      </c>
      <c r="L1983" s="9">
        <v>562</v>
      </c>
      <c r="M1983" s="9" t="s">
        <v>1377</v>
      </c>
      <c r="N1983" s="8" t="str">
        <f t="shared" si="30"/>
        <v>Approved</v>
      </c>
      <c r="O1983" s="90" t="s">
        <v>1548</v>
      </c>
      <c r="P1983" s="90" t="s">
        <v>1548</v>
      </c>
      <c r="Q1983" s="9" t="s">
        <v>2801</v>
      </c>
      <c r="R1983" s="9">
        <v>48</v>
      </c>
      <c r="S1983" s="9">
        <v>7.77</v>
      </c>
      <c r="T1983" s="3"/>
      <c r="U1983" s="13"/>
      <c r="V1983" s="4"/>
    </row>
    <row r="1984" spans="1:22">
      <c r="A1984" s="8" t="s">
        <v>4214</v>
      </c>
      <c r="B1984" s="8" t="s">
        <v>480</v>
      </c>
      <c r="C1984" s="8" t="s">
        <v>41</v>
      </c>
      <c r="D1984" s="8" t="s">
        <v>1360</v>
      </c>
      <c r="E1984" s="8" t="s">
        <v>1380</v>
      </c>
      <c r="F1984" s="8" t="s">
        <v>1375</v>
      </c>
      <c r="G1984" s="8">
        <v>74.31</v>
      </c>
      <c r="H1984" s="8">
        <v>14.87</v>
      </c>
      <c r="I1984" s="8">
        <v>0.95289999999999997</v>
      </c>
      <c r="J1984" s="8">
        <v>2.5712999999999999</v>
      </c>
      <c r="K1984" s="8"/>
      <c r="L1984" s="8">
        <v>878</v>
      </c>
      <c r="M1984" s="8" t="s">
        <v>1386</v>
      </c>
      <c r="N1984" s="8" t="str">
        <f t="shared" si="30"/>
        <v>Rejected</v>
      </c>
      <c r="O1984" s="89" t="s">
        <v>1032</v>
      </c>
      <c r="P1984" s="89" t="s">
        <v>1032</v>
      </c>
      <c r="Q1984" s="8"/>
      <c r="R1984" s="8">
        <v>36</v>
      </c>
      <c r="S1984" s="8">
        <v>41.96</v>
      </c>
      <c r="T1984" s="2"/>
      <c r="U1984" s="12"/>
      <c r="V1984" s="4"/>
    </row>
    <row r="1985" spans="1:22">
      <c r="A1985" s="9" t="s">
        <v>4215</v>
      </c>
      <c r="B1985" s="9" t="s">
        <v>133</v>
      </c>
      <c r="C1985" s="9" t="s">
        <v>35</v>
      </c>
      <c r="D1985" s="9" t="s">
        <v>23</v>
      </c>
      <c r="E1985" s="9" t="s">
        <v>1389</v>
      </c>
      <c r="F1985" s="9" t="s">
        <v>1375</v>
      </c>
      <c r="G1985" s="9">
        <v>35.11</v>
      </c>
      <c r="H1985" s="9">
        <v>16.72</v>
      </c>
      <c r="I1985" s="9">
        <v>0.37209999999999999</v>
      </c>
      <c r="J1985" s="9">
        <v>1.2468999999999999</v>
      </c>
      <c r="K1985" s="9" t="s">
        <v>1376</v>
      </c>
      <c r="L1985" s="9">
        <v>739</v>
      </c>
      <c r="M1985" s="9" t="s">
        <v>1381</v>
      </c>
      <c r="N1985" s="8" t="str">
        <f t="shared" si="30"/>
        <v xml:space="preserve">Rejected </v>
      </c>
      <c r="O1985" s="90" t="s">
        <v>2003</v>
      </c>
      <c r="P1985" s="90" t="s">
        <v>2003</v>
      </c>
      <c r="Q1985" s="9"/>
      <c r="R1985" s="9">
        <v>36</v>
      </c>
      <c r="S1985" s="9">
        <v>26.1</v>
      </c>
      <c r="T1985" s="3"/>
      <c r="U1985" s="13"/>
      <c r="V1985" s="4"/>
    </row>
    <row r="1986" spans="1:22">
      <c r="A1986" s="8" t="s">
        <v>4216</v>
      </c>
      <c r="B1986" s="8" t="s">
        <v>1315</v>
      </c>
      <c r="C1986" s="8" t="s">
        <v>20</v>
      </c>
      <c r="D1986" s="8" t="s">
        <v>1360</v>
      </c>
      <c r="E1986" s="8" t="s">
        <v>1400</v>
      </c>
      <c r="F1986" s="8" t="s">
        <v>1384</v>
      </c>
      <c r="G1986" s="8">
        <v>96.43</v>
      </c>
      <c r="H1986" s="8">
        <v>8.8000000000000007</v>
      </c>
      <c r="I1986" s="8">
        <v>1.0089999999999999</v>
      </c>
      <c r="J1986" s="8">
        <v>0.96660000000000001</v>
      </c>
      <c r="K1986" s="8" t="s">
        <v>1395</v>
      </c>
      <c r="L1986" s="8">
        <v>790</v>
      </c>
      <c r="M1986" s="8" t="s">
        <v>1396</v>
      </c>
      <c r="N1986" s="8" t="str">
        <f t="shared" si="30"/>
        <v>Approved</v>
      </c>
      <c r="O1986" s="89" t="s">
        <v>296</v>
      </c>
      <c r="P1986" s="89" t="s">
        <v>296</v>
      </c>
      <c r="Q1986" s="8" t="s">
        <v>2670</v>
      </c>
      <c r="R1986" s="8">
        <v>180</v>
      </c>
      <c r="S1986" s="8">
        <v>30.07</v>
      </c>
      <c r="T1986" s="2"/>
      <c r="U1986" s="12"/>
      <c r="V1986" s="4"/>
    </row>
    <row r="1987" spans="1:22">
      <c r="A1987" s="9" t="s">
        <v>4217</v>
      </c>
      <c r="B1987" s="9" t="s">
        <v>721</v>
      </c>
      <c r="C1987" s="9" t="s">
        <v>38</v>
      </c>
      <c r="D1987" s="9" t="s">
        <v>23</v>
      </c>
      <c r="E1987" s="9" t="s">
        <v>1408</v>
      </c>
      <c r="F1987" s="9" t="s">
        <v>1390</v>
      </c>
      <c r="G1987" s="9">
        <v>12.4</v>
      </c>
      <c r="H1987" s="9">
        <v>15.26</v>
      </c>
      <c r="I1987" s="9">
        <v>9.5799999999999996E-2</v>
      </c>
      <c r="J1987" s="9">
        <v>0.20200000000000001</v>
      </c>
      <c r="K1987" s="9"/>
      <c r="L1987" s="9">
        <v>563</v>
      </c>
      <c r="M1987" s="9" t="s">
        <v>1396</v>
      </c>
      <c r="N1987" s="8" t="str">
        <f t="shared" ref="N1987:N2001" si="31">PROPER(M1987)</f>
        <v>Approved</v>
      </c>
      <c r="O1987" s="90" t="s">
        <v>2488</v>
      </c>
      <c r="P1987" s="90" t="s">
        <v>2488</v>
      </c>
      <c r="Q1987" s="9" t="s">
        <v>3358</v>
      </c>
      <c r="R1987" s="9">
        <v>120</v>
      </c>
      <c r="S1987" s="9">
        <v>6.93</v>
      </c>
      <c r="T1987" s="3"/>
      <c r="U1987" s="13"/>
      <c r="V1987" s="4"/>
    </row>
    <row r="1988" spans="1:22">
      <c r="A1988" s="8" t="s">
        <v>4218</v>
      </c>
      <c r="B1988" s="8" t="s">
        <v>1231</v>
      </c>
      <c r="C1988" s="8" t="s">
        <v>28</v>
      </c>
      <c r="D1988" s="8" t="s">
        <v>44</v>
      </c>
      <c r="E1988" s="8" t="s">
        <v>1411</v>
      </c>
      <c r="F1988" s="8" t="s">
        <v>1384</v>
      </c>
      <c r="G1988" s="8">
        <v>41.32</v>
      </c>
      <c r="H1988" s="8">
        <v>15.18</v>
      </c>
      <c r="I1988" s="8">
        <v>0.33400000000000002</v>
      </c>
      <c r="J1988" s="8">
        <v>1.1536999999999999</v>
      </c>
      <c r="K1988" s="8" t="s">
        <v>1412</v>
      </c>
      <c r="L1988" s="8">
        <v>656</v>
      </c>
      <c r="M1988" s="8" t="s">
        <v>1396</v>
      </c>
      <c r="N1988" s="8" t="str">
        <f t="shared" si="31"/>
        <v>Approved</v>
      </c>
      <c r="O1988" s="89" t="s">
        <v>1871</v>
      </c>
      <c r="P1988" s="89" t="s">
        <v>1871</v>
      </c>
      <c r="Q1988" s="8" t="s">
        <v>2014</v>
      </c>
      <c r="R1988" s="8">
        <v>48</v>
      </c>
      <c r="S1988" s="8">
        <v>26.5</v>
      </c>
      <c r="T1988" s="2"/>
      <c r="U1988" s="12"/>
      <c r="V1988" s="4"/>
    </row>
    <row r="1989" spans="1:22">
      <c r="A1989" s="9" t="s">
        <v>4219</v>
      </c>
      <c r="B1989" s="9" t="s">
        <v>891</v>
      </c>
      <c r="C1989" s="9" t="s">
        <v>38</v>
      </c>
      <c r="D1989" s="9" t="s">
        <v>31</v>
      </c>
      <c r="E1989" s="9" t="s">
        <v>1400</v>
      </c>
      <c r="F1989" s="9" t="s">
        <v>1390</v>
      </c>
      <c r="G1989" s="9">
        <v>93.68</v>
      </c>
      <c r="H1989" s="9">
        <v>17.29</v>
      </c>
      <c r="I1989" s="9">
        <v>1.3144</v>
      </c>
      <c r="J1989" s="9">
        <v>1.4610000000000001</v>
      </c>
      <c r="K1989" s="9" t="s">
        <v>1376</v>
      </c>
      <c r="L1989" s="9">
        <v>772</v>
      </c>
      <c r="M1989" s="9" t="s">
        <v>1396</v>
      </c>
      <c r="N1989" s="8" t="str">
        <f t="shared" si="31"/>
        <v>Approved</v>
      </c>
      <c r="O1989" s="90" t="s">
        <v>4220</v>
      </c>
      <c r="P1989" s="90" t="s">
        <v>4220</v>
      </c>
      <c r="Q1989" s="9" t="s">
        <v>945</v>
      </c>
      <c r="R1989" s="9">
        <v>180</v>
      </c>
      <c r="S1989" s="9">
        <v>12.83</v>
      </c>
      <c r="T1989" s="3"/>
      <c r="U1989" s="13"/>
      <c r="V1989" s="4"/>
    </row>
    <row r="1990" spans="1:22">
      <c r="A1990" s="8" t="s">
        <v>4221</v>
      </c>
      <c r="B1990" s="8" t="s">
        <v>1312</v>
      </c>
      <c r="C1990" s="8" t="s">
        <v>32</v>
      </c>
      <c r="D1990" s="8" t="s">
        <v>10</v>
      </c>
      <c r="E1990" s="8" t="s">
        <v>1408</v>
      </c>
      <c r="F1990" s="8" t="s">
        <v>1384</v>
      </c>
      <c r="G1990" s="8">
        <v>25.5</v>
      </c>
      <c r="H1990" s="8">
        <v>18.420000000000002</v>
      </c>
      <c r="I1990" s="8">
        <v>0.4274</v>
      </c>
      <c r="J1990" s="8">
        <v>1.2782</v>
      </c>
      <c r="K1990" s="8" t="s">
        <v>1376</v>
      </c>
      <c r="L1990" s="8">
        <v>872</v>
      </c>
      <c r="M1990" s="8" t="s">
        <v>1426</v>
      </c>
      <c r="N1990" s="8" t="str">
        <f t="shared" si="31"/>
        <v>Under Review</v>
      </c>
      <c r="O1990" s="89" t="s">
        <v>1681</v>
      </c>
      <c r="P1990" s="89" t="s">
        <v>1681</v>
      </c>
      <c r="Q1990" s="8"/>
      <c r="R1990" s="8">
        <v>24</v>
      </c>
      <c r="S1990" s="8">
        <v>6.82</v>
      </c>
      <c r="T1990" s="2"/>
      <c r="U1990" s="12"/>
      <c r="V1990" s="4"/>
    </row>
    <row r="1991" spans="1:22">
      <c r="A1991" s="9" t="s">
        <v>4222</v>
      </c>
      <c r="B1991" s="9" t="s">
        <v>1061</v>
      </c>
      <c r="C1991" s="9" t="s">
        <v>32</v>
      </c>
      <c r="D1991" s="9" t="s">
        <v>1360</v>
      </c>
      <c r="E1991" s="9" t="s">
        <v>1411</v>
      </c>
      <c r="F1991" s="9" t="s">
        <v>1390</v>
      </c>
      <c r="G1991" s="9">
        <v>46.38</v>
      </c>
      <c r="H1991" s="9">
        <v>8.3699999999999992</v>
      </c>
      <c r="I1991" s="9">
        <v>0.48080000000000001</v>
      </c>
      <c r="J1991" s="9">
        <v>0.45319999999999999</v>
      </c>
      <c r="K1991" s="9" t="s">
        <v>1376</v>
      </c>
      <c r="L1991" s="9">
        <v>662</v>
      </c>
      <c r="M1991" s="9" t="s">
        <v>1426</v>
      </c>
      <c r="N1991" s="8" t="str">
        <f t="shared" si="31"/>
        <v>Under Review</v>
      </c>
      <c r="O1991" s="90" t="s">
        <v>2957</v>
      </c>
      <c r="P1991" s="90" t="s">
        <v>2957</v>
      </c>
      <c r="Q1991" s="9"/>
      <c r="R1991" s="9">
        <v>180</v>
      </c>
      <c r="S1991" s="9">
        <v>33.770000000000003</v>
      </c>
      <c r="T1991" s="3"/>
      <c r="U1991" s="13"/>
      <c r="V1991" s="4"/>
    </row>
    <row r="1992" spans="1:22">
      <c r="A1992" s="8" t="s">
        <v>4223</v>
      </c>
      <c r="B1992" s="8" t="s">
        <v>776</v>
      </c>
      <c r="C1992" s="8" t="s">
        <v>32</v>
      </c>
      <c r="D1992" s="8" t="s">
        <v>44</v>
      </c>
      <c r="E1992" s="8" t="s">
        <v>1380</v>
      </c>
      <c r="F1992" s="8" t="s">
        <v>1390</v>
      </c>
      <c r="G1992" s="8">
        <v>15.77</v>
      </c>
      <c r="H1992" s="8">
        <v>15.47</v>
      </c>
      <c r="I1992" s="8">
        <v>0.15160000000000001</v>
      </c>
      <c r="J1992" s="8">
        <v>0.37909999999999999</v>
      </c>
      <c r="K1992" s="8" t="s">
        <v>1395</v>
      </c>
      <c r="L1992" s="8">
        <v>745</v>
      </c>
      <c r="M1992" s="8" t="s">
        <v>1377</v>
      </c>
      <c r="N1992" s="8" t="str">
        <f t="shared" si="31"/>
        <v>Approved</v>
      </c>
      <c r="O1992" s="89" t="s">
        <v>2473</v>
      </c>
      <c r="P1992" s="89" t="s">
        <v>2473</v>
      </c>
      <c r="Q1992" s="8" t="s">
        <v>2491</v>
      </c>
      <c r="R1992" s="8">
        <v>60</v>
      </c>
      <c r="S1992" s="8">
        <v>13.4</v>
      </c>
      <c r="T1992" s="2"/>
      <c r="U1992" s="12"/>
      <c r="V1992" s="4"/>
    </row>
    <row r="1993" spans="1:22">
      <c r="A1993" s="9" t="s">
        <v>4224</v>
      </c>
      <c r="B1993" s="9" t="s">
        <v>1059</v>
      </c>
      <c r="C1993" s="9" t="s">
        <v>41</v>
      </c>
      <c r="D1993" s="9" t="s">
        <v>23</v>
      </c>
      <c r="E1993" s="9" t="s">
        <v>1411</v>
      </c>
      <c r="F1993" s="9" t="s">
        <v>1375</v>
      </c>
      <c r="G1993" s="9">
        <v>18.14</v>
      </c>
      <c r="H1993" s="9">
        <v>10.34</v>
      </c>
      <c r="I1993" s="9">
        <v>0.24629999999999999</v>
      </c>
      <c r="J1993" s="9">
        <v>0.83989999999999998</v>
      </c>
      <c r="K1993" s="9" t="s">
        <v>1395</v>
      </c>
      <c r="L1993" s="9">
        <v>743</v>
      </c>
      <c r="M1993" s="9" t="s">
        <v>1386</v>
      </c>
      <c r="N1993" s="8" t="str">
        <f t="shared" si="31"/>
        <v>Rejected</v>
      </c>
      <c r="O1993" s="90" t="s">
        <v>862</v>
      </c>
      <c r="P1993" s="90" t="s">
        <v>862</v>
      </c>
      <c r="Q1993" s="9"/>
      <c r="R1993" s="9">
        <v>24</v>
      </c>
      <c r="S1993" s="9">
        <v>12.82</v>
      </c>
      <c r="T1993" s="3"/>
      <c r="U1993" s="13"/>
      <c r="V1993" s="4"/>
    </row>
    <row r="1994" spans="1:22">
      <c r="A1994" s="8" t="s">
        <v>4225</v>
      </c>
      <c r="B1994" s="8" t="s">
        <v>1146</v>
      </c>
      <c r="C1994" s="8" t="s">
        <v>38</v>
      </c>
      <c r="D1994" s="8" t="s">
        <v>1360</v>
      </c>
      <c r="E1994" s="8" t="s">
        <v>1380</v>
      </c>
      <c r="F1994" s="8" t="s">
        <v>1375</v>
      </c>
      <c r="G1994" s="8">
        <v>56.76</v>
      </c>
      <c r="H1994" s="8">
        <v>12.57</v>
      </c>
      <c r="I1994" s="8">
        <v>0.98380000000000001</v>
      </c>
      <c r="J1994" s="8">
        <v>1.5105999999999999</v>
      </c>
      <c r="K1994" s="8" t="s">
        <v>1395</v>
      </c>
      <c r="L1994" s="8">
        <v>668</v>
      </c>
      <c r="M1994" s="8" t="s">
        <v>1381</v>
      </c>
      <c r="N1994" s="8" t="str">
        <f t="shared" si="31"/>
        <v xml:space="preserve">Rejected </v>
      </c>
      <c r="O1994" s="89" t="s">
        <v>1596</v>
      </c>
      <c r="P1994" s="89" t="s">
        <v>1596</v>
      </c>
      <c r="Q1994" s="8"/>
      <c r="R1994" s="8">
        <v>48</v>
      </c>
      <c r="S1994" s="8">
        <v>19.64</v>
      </c>
      <c r="T1994" s="2"/>
      <c r="U1994" s="12"/>
      <c r="V1994" s="4"/>
    </row>
    <row r="1995" spans="1:22">
      <c r="A1995" s="9" t="s">
        <v>4226</v>
      </c>
      <c r="B1995" s="9" t="s">
        <v>1294</v>
      </c>
      <c r="C1995" s="9" t="s">
        <v>28</v>
      </c>
      <c r="D1995" s="9" t="s">
        <v>44</v>
      </c>
      <c r="E1995" s="9" t="s">
        <v>1400</v>
      </c>
      <c r="F1995" s="9" t="s">
        <v>1375</v>
      </c>
      <c r="G1995" s="9">
        <v>8.0399999999999991</v>
      </c>
      <c r="H1995" s="9">
        <v>14.83</v>
      </c>
      <c r="I1995" s="9">
        <v>5.3499999999999999E-2</v>
      </c>
      <c r="J1995" s="9">
        <v>0.1116</v>
      </c>
      <c r="K1995" s="9" t="s">
        <v>1376</v>
      </c>
      <c r="L1995" s="9">
        <v>749</v>
      </c>
      <c r="M1995" s="9" t="s">
        <v>1396</v>
      </c>
      <c r="N1995" s="8" t="str">
        <f t="shared" si="31"/>
        <v>Approved</v>
      </c>
      <c r="O1995" s="90" t="s">
        <v>4227</v>
      </c>
      <c r="P1995" s="90" t="s">
        <v>4227</v>
      </c>
      <c r="Q1995" s="9" t="s">
        <v>2268</v>
      </c>
      <c r="R1995" s="9">
        <v>180</v>
      </c>
      <c r="S1995" s="9">
        <v>3.66</v>
      </c>
      <c r="T1995" s="3"/>
      <c r="U1995" s="13"/>
      <c r="V1995" s="4"/>
    </row>
    <row r="1996" spans="1:22">
      <c r="A1996" s="8" t="s">
        <v>4228</v>
      </c>
      <c r="B1996" s="8" t="s">
        <v>204</v>
      </c>
      <c r="C1996" s="8" t="s">
        <v>12</v>
      </c>
      <c r="D1996" s="8" t="s">
        <v>44</v>
      </c>
      <c r="E1996" s="8" t="s">
        <v>1374</v>
      </c>
      <c r="F1996" s="8" t="s">
        <v>1390</v>
      </c>
      <c r="G1996" s="8">
        <v>31.7</v>
      </c>
      <c r="H1996" s="8">
        <v>11.91</v>
      </c>
      <c r="I1996" s="8">
        <v>0.59630000000000005</v>
      </c>
      <c r="J1996" s="8">
        <v>0.37859999999999999</v>
      </c>
      <c r="K1996" s="8" t="s">
        <v>1376</v>
      </c>
      <c r="L1996" s="8">
        <v>765</v>
      </c>
      <c r="M1996" s="8" t="s">
        <v>1426</v>
      </c>
      <c r="N1996" s="8" t="str">
        <f t="shared" si="31"/>
        <v>Under Review</v>
      </c>
      <c r="O1996" s="89" t="s">
        <v>1502</v>
      </c>
      <c r="P1996" s="89" t="s">
        <v>1502</v>
      </c>
      <c r="Q1996" s="8"/>
      <c r="R1996" s="8">
        <v>180</v>
      </c>
      <c r="S1996" s="8">
        <v>22.56</v>
      </c>
      <c r="T1996" s="2"/>
      <c r="U1996" s="12"/>
      <c r="V1996" s="4"/>
    </row>
    <row r="1997" spans="1:22">
      <c r="A1997" s="9" t="s">
        <v>4229</v>
      </c>
      <c r="B1997" s="9" t="s">
        <v>750</v>
      </c>
      <c r="C1997" s="9" t="s">
        <v>32</v>
      </c>
      <c r="D1997" s="9" t="s">
        <v>10</v>
      </c>
      <c r="E1997" s="9" t="s">
        <v>1411</v>
      </c>
      <c r="F1997" s="9" t="s">
        <v>1375</v>
      </c>
      <c r="G1997" s="9">
        <v>13.45</v>
      </c>
      <c r="H1997" s="9">
        <v>15.61</v>
      </c>
      <c r="I1997" s="9">
        <v>0.1363</v>
      </c>
      <c r="J1997" s="9">
        <v>0.4703</v>
      </c>
      <c r="K1997" s="9" t="s">
        <v>1358</v>
      </c>
      <c r="L1997" s="9">
        <v>868</v>
      </c>
      <c r="M1997" s="9" t="s">
        <v>1377</v>
      </c>
      <c r="N1997" s="8" t="str">
        <f t="shared" si="31"/>
        <v>Approved</v>
      </c>
      <c r="O1997" s="90" t="s">
        <v>1995</v>
      </c>
      <c r="P1997" s="90" t="s">
        <v>1995</v>
      </c>
      <c r="Q1997" s="9" t="s">
        <v>2800</v>
      </c>
      <c r="R1997" s="9">
        <v>36</v>
      </c>
      <c r="S1997" s="9">
        <v>11.41</v>
      </c>
      <c r="T1997" s="3"/>
      <c r="U1997" s="13"/>
      <c r="V1997" s="4"/>
    </row>
    <row r="1998" spans="1:22">
      <c r="A1998" s="8" t="s">
        <v>4230</v>
      </c>
      <c r="B1998" s="8" t="s">
        <v>596</v>
      </c>
      <c r="C1998" s="8" t="s">
        <v>7</v>
      </c>
      <c r="D1998" s="8" t="s">
        <v>31</v>
      </c>
      <c r="E1998" s="8" t="s">
        <v>1411</v>
      </c>
      <c r="F1998" s="8" t="s">
        <v>1390</v>
      </c>
      <c r="G1998" s="8">
        <v>54.19</v>
      </c>
      <c r="H1998" s="8">
        <v>8.98</v>
      </c>
      <c r="I1998" s="8">
        <v>0.7248</v>
      </c>
      <c r="J1998" s="8">
        <v>0.54900000000000004</v>
      </c>
      <c r="K1998" s="8"/>
      <c r="L1998" s="8">
        <v>763</v>
      </c>
      <c r="M1998" s="8" t="s">
        <v>1377</v>
      </c>
      <c r="N1998" s="8" t="str">
        <f t="shared" si="31"/>
        <v>Approved</v>
      </c>
      <c r="O1998" s="89" t="s">
        <v>3327</v>
      </c>
      <c r="P1998" s="89" t="s">
        <v>3327</v>
      </c>
      <c r="Q1998" s="8" t="s">
        <v>4231</v>
      </c>
      <c r="R1998" s="8">
        <v>180</v>
      </c>
      <c r="S1998" s="8">
        <v>39.520000000000003</v>
      </c>
      <c r="T1998" s="2"/>
      <c r="U1998" s="12"/>
      <c r="V1998" s="4"/>
    </row>
    <row r="1999" spans="1:22">
      <c r="A1999" s="9" t="s">
        <v>4232</v>
      </c>
      <c r="B1999" s="9" t="s">
        <v>192</v>
      </c>
      <c r="C1999" s="9" t="s">
        <v>38</v>
      </c>
      <c r="D1999" s="9" t="s">
        <v>31</v>
      </c>
      <c r="E1999" s="9" t="s">
        <v>1374</v>
      </c>
      <c r="F1999" s="9" t="s">
        <v>1384</v>
      </c>
      <c r="G1999" s="9">
        <v>42</v>
      </c>
      <c r="H1999" s="9">
        <v>14.04</v>
      </c>
      <c r="I1999" s="9">
        <v>0.54779999999999995</v>
      </c>
      <c r="J1999" s="9">
        <v>1.1486000000000001</v>
      </c>
      <c r="K1999" s="9" t="s">
        <v>1358</v>
      </c>
      <c r="L1999" s="9">
        <v>788</v>
      </c>
      <c r="M1999" s="9" t="s">
        <v>1377</v>
      </c>
      <c r="N1999" s="8" t="str">
        <f t="shared" si="31"/>
        <v>Approved</v>
      </c>
      <c r="O1999" s="90" t="s">
        <v>1813</v>
      </c>
      <c r="P1999" s="90" t="s">
        <v>1813</v>
      </c>
      <c r="Q1999" s="9" t="s">
        <v>1927</v>
      </c>
      <c r="R1999" s="9">
        <v>48</v>
      </c>
      <c r="S1999" s="9">
        <v>6.4</v>
      </c>
      <c r="T1999" s="3"/>
      <c r="U1999" s="13"/>
      <c r="V1999" s="4"/>
    </row>
    <row r="2000" spans="1:22">
      <c r="A2000" s="8" t="s">
        <v>4233</v>
      </c>
      <c r="B2000" s="8" t="s">
        <v>664</v>
      </c>
      <c r="C2000" s="8" t="s">
        <v>32</v>
      </c>
      <c r="D2000" s="8" t="s">
        <v>1360</v>
      </c>
      <c r="E2000" s="8" t="s">
        <v>1411</v>
      </c>
      <c r="F2000" s="8" t="s">
        <v>1384</v>
      </c>
      <c r="G2000" s="8">
        <v>25.33</v>
      </c>
      <c r="H2000" s="8">
        <v>8.4600000000000009</v>
      </c>
      <c r="I2000" s="8">
        <v>0.22059999999999999</v>
      </c>
      <c r="J2000" s="8">
        <v>0.62390000000000001</v>
      </c>
      <c r="K2000" s="8" t="s">
        <v>1385</v>
      </c>
      <c r="L2000" s="8">
        <v>836</v>
      </c>
      <c r="M2000" s="8" t="s">
        <v>1403</v>
      </c>
      <c r="N2000" s="8" t="str">
        <f t="shared" si="31"/>
        <v>Approved</v>
      </c>
      <c r="O2000" s="89" t="s">
        <v>4234</v>
      </c>
      <c r="P2000" s="89" t="s">
        <v>4234</v>
      </c>
      <c r="Q2000" s="8" t="s">
        <v>3451</v>
      </c>
      <c r="R2000" s="8">
        <v>48</v>
      </c>
      <c r="S2000" s="8">
        <v>0</v>
      </c>
      <c r="T2000" s="2"/>
      <c r="U2000" s="12"/>
      <c r="V2000" s="4"/>
    </row>
    <row r="2001" spans="1:22">
      <c r="A2001" s="9" t="s">
        <v>4235</v>
      </c>
      <c r="B2001" s="9" t="s">
        <v>1171</v>
      </c>
      <c r="C2001" s="9" t="s">
        <v>7</v>
      </c>
      <c r="D2001" s="9" t="s">
        <v>10</v>
      </c>
      <c r="E2001" s="9" t="s">
        <v>1380</v>
      </c>
      <c r="F2001" s="9" t="s">
        <v>1384</v>
      </c>
      <c r="G2001" s="9">
        <v>80.3</v>
      </c>
      <c r="H2001" s="9">
        <v>14.85</v>
      </c>
      <c r="I2001" s="9">
        <v>0.88390000000000002</v>
      </c>
      <c r="J2001" s="9">
        <v>1.9039999999999999</v>
      </c>
      <c r="K2001" s="9" t="s">
        <v>1358</v>
      </c>
      <c r="L2001" s="9">
        <v>684</v>
      </c>
      <c r="M2001" s="9" t="s">
        <v>1403</v>
      </c>
      <c r="N2001" s="8" t="str">
        <f t="shared" si="31"/>
        <v>Approved</v>
      </c>
      <c r="O2001" s="90" t="s">
        <v>2496</v>
      </c>
      <c r="P2001" s="90" t="s">
        <v>2496</v>
      </c>
      <c r="Q2001" s="9" t="s">
        <v>4236</v>
      </c>
      <c r="R2001" s="9">
        <v>60</v>
      </c>
      <c r="S2001" s="9">
        <v>43.73</v>
      </c>
      <c r="T2001" s="18"/>
      <c r="U2001" s="19"/>
      <c r="V2001" s="4"/>
    </row>
  </sheetData>
  <autoFilter ref="Q1:Q2001" xr:uid="{B0FDD391-569A-4C1B-B408-1AEA971E681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3963E-1CC6-4715-A4F1-995926DD335A}">
  <dimension ref="A1:D2001"/>
  <sheetViews>
    <sheetView workbookViewId="0">
      <selection activeCell="E1" sqref="E1"/>
    </sheetView>
  </sheetViews>
  <sheetFormatPr defaultRowHeight="15"/>
  <cols>
    <col min="3" max="3" width="14.140625" customWidth="1"/>
    <col min="4" max="4" width="12.5703125" customWidth="1"/>
  </cols>
  <sheetData>
    <row r="1" spans="1:4" ht="24">
      <c r="A1" s="141" t="s">
        <v>4237</v>
      </c>
      <c r="B1" s="1" t="s">
        <v>3</v>
      </c>
      <c r="C1" s="1" t="s">
        <v>1357</v>
      </c>
      <c r="D1" s="140" t="s">
        <v>1362</v>
      </c>
    </row>
    <row r="2" spans="1:4">
      <c r="A2" s="24">
        <v>4.76</v>
      </c>
      <c r="B2" s="24" t="s">
        <v>10</v>
      </c>
      <c r="C2" s="24" t="s">
        <v>1376</v>
      </c>
      <c r="D2" s="108" t="s">
        <v>1373</v>
      </c>
    </row>
    <row r="3" spans="1:4">
      <c r="A3" s="26">
        <v>2.73</v>
      </c>
      <c r="B3" s="26" t="s">
        <v>10</v>
      </c>
      <c r="C3" s="26" t="s">
        <v>1376</v>
      </c>
      <c r="D3" s="109" t="s">
        <v>1379</v>
      </c>
    </row>
    <row r="4" spans="1:4">
      <c r="A4" s="24">
        <v>2.89</v>
      </c>
      <c r="B4" s="24" t="s">
        <v>44</v>
      </c>
      <c r="C4" s="24" t="s">
        <v>1385</v>
      </c>
      <c r="D4" s="108" t="s">
        <v>1383</v>
      </c>
    </row>
    <row r="5" spans="1:4">
      <c r="A5" s="26">
        <v>10.77</v>
      </c>
      <c r="B5" s="26" t="s">
        <v>23</v>
      </c>
      <c r="C5" s="26" t="s">
        <v>1385</v>
      </c>
      <c r="D5" s="109" t="s">
        <v>1388</v>
      </c>
    </row>
    <row r="6" spans="1:4">
      <c r="A6" s="24">
        <v>10.85</v>
      </c>
      <c r="B6" s="24" t="s">
        <v>31</v>
      </c>
      <c r="C6" s="24" t="s">
        <v>1358</v>
      </c>
      <c r="D6" s="108" t="s">
        <v>1392</v>
      </c>
    </row>
    <row r="7" spans="1:4">
      <c r="A7" s="26">
        <v>8.83</v>
      </c>
      <c r="B7" s="26" t="s">
        <v>23</v>
      </c>
      <c r="C7" s="26" t="s">
        <v>1395</v>
      </c>
      <c r="D7" s="109" t="s">
        <v>1394</v>
      </c>
    </row>
    <row r="8" spans="1:4">
      <c r="A8" s="24">
        <v>10.61</v>
      </c>
      <c r="B8" s="24" t="s">
        <v>31</v>
      </c>
      <c r="C8" s="24" t="s">
        <v>1358</v>
      </c>
      <c r="D8" s="108" t="s">
        <v>1399</v>
      </c>
    </row>
    <row r="9" spans="1:4">
      <c r="A9" s="26">
        <v>10.02</v>
      </c>
      <c r="B9" s="26" t="s">
        <v>23</v>
      </c>
      <c r="C9" s="26" t="s">
        <v>1385</v>
      </c>
      <c r="D9" s="109" t="s">
        <v>1402</v>
      </c>
    </row>
    <row r="10" spans="1:4">
      <c r="A10" s="24">
        <v>6.85</v>
      </c>
      <c r="B10" s="24" t="s">
        <v>1360</v>
      </c>
      <c r="C10" s="24" t="s">
        <v>1376</v>
      </c>
      <c r="D10" s="108" t="s">
        <v>1405</v>
      </c>
    </row>
    <row r="11" spans="1:4">
      <c r="A11" s="26">
        <v>2.4900000000000002</v>
      </c>
      <c r="B11" s="26" t="s">
        <v>44</v>
      </c>
      <c r="C11" s="26" t="s">
        <v>1358</v>
      </c>
      <c r="D11" s="109" t="s">
        <v>1407</v>
      </c>
    </row>
    <row r="12" spans="1:4">
      <c r="A12" s="24">
        <v>2.58</v>
      </c>
      <c r="B12" s="24" t="s">
        <v>44</v>
      </c>
      <c r="C12" s="24" t="s">
        <v>1412</v>
      </c>
      <c r="D12" s="108" t="s">
        <v>1410</v>
      </c>
    </row>
    <row r="13" spans="1:4">
      <c r="A13" s="26">
        <v>11.55</v>
      </c>
      <c r="B13" s="26" t="s">
        <v>10</v>
      </c>
      <c r="C13" s="26" t="s">
        <v>1395</v>
      </c>
      <c r="D13" s="109" t="s">
        <v>1414</v>
      </c>
    </row>
    <row r="14" spans="1:4">
      <c r="A14" s="24">
        <v>7.72</v>
      </c>
      <c r="B14" s="24" t="s">
        <v>31</v>
      </c>
      <c r="C14" s="24" t="s">
        <v>1376</v>
      </c>
      <c r="D14" s="108" t="s">
        <v>1417</v>
      </c>
    </row>
    <row r="15" spans="1:4">
      <c r="A15" s="26">
        <v>9.23</v>
      </c>
      <c r="B15" s="26" t="s">
        <v>1360</v>
      </c>
      <c r="C15" s="26" t="s">
        <v>1358</v>
      </c>
      <c r="D15" s="109" t="s">
        <v>1419</v>
      </c>
    </row>
    <row r="16" spans="1:4">
      <c r="A16" s="24">
        <v>8.32</v>
      </c>
      <c r="B16" s="24" t="s">
        <v>44</v>
      </c>
      <c r="C16" s="24" t="s">
        <v>1376</v>
      </c>
      <c r="D16" s="108" t="s">
        <v>1422</v>
      </c>
    </row>
    <row r="17" spans="1:4">
      <c r="A17" s="26">
        <v>9.32</v>
      </c>
      <c r="B17" s="26" t="s">
        <v>10</v>
      </c>
      <c r="C17" s="26"/>
      <c r="D17" s="109" t="s">
        <v>1425</v>
      </c>
    </row>
    <row r="18" spans="1:4">
      <c r="A18" s="24">
        <v>8.43</v>
      </c>
      <c r="B18" s="24" t="s">
        <v>1360</v>
      </c>
      <c r="C18" s="24"/>
      <c r="D18" s="108" t="s">
        <v>1428</v>
      </c>
    </row>
    <row r="19" spans="1:4">
      <c r="A19" s="26">
        <v>4.74</v>
      </c>
      <c r="B19" s="26" t="s">
        <v>44</v>
      </c>
      <c r="C19" s="26" t="s">
        <v>1358</v>
      </c>
      <c r="D19" s="109" t="s">
        <v>1430</v>
      </c>
    </row>
    <row r="20" spans="1:4">
      <c r="A20" s="24">
        <v>4.8</v>
      </c>
      <c r="B20" s="24" t="s">
        <v>10</v>
      </c>
      <c r="C20" s="24" t="s">
        <v>1385</v>
      </c>
      <c r="D20" s="108" t="s">
        <v>1432</v>
      </c>
    </row>
    <row r="21" spans="1:4">
      <c r="A21" s="26">
        <v>7.15</v>
      </c>
      <c r="B21" s="26" t="s">
        <v>23</v>
      </c>
      <c r="C21" s="26" t="s">
        <v>1376</v>
      </c>
      <c r="D21" s="109" t="s">
        <v>1434</v>
      </c>
    </row>
    <row r="22" spans="1:4">
      <c r="A22" s="24">
        <v>4.7</v>
      </c>
      <c r="B22" s="24" t="s">
        <v>44</v>
      </c>
      <c r="C22" s="24" t="s">
        <v>1395</v>
      </c>
      <c r="D22" s="108" t="s">
        <v>1435</v>
      </c>
    </row>
    <row r="23" spans="1:4">
      <c r="A23" s="26">
        <v>2.96</v>
      </c>
      <c r="B23" s="26" t="s">
        <v>1360</v>
      </c>
      <c r="C23" s="26" t="s">
        <v>1412</v>
      </c>
      <c r="D23" s="109" t="s">
        <v>1437</v>
      </c>
    </row>
    <row r="24" spans="1:4">
      <c r="A24" s="24">
        <v>6.89</v>
      </c>
      <c r="B24" s="24" t="s">
        <v>10</v>
      </c>
      <c r="C24" s="24" t="s">
        <v>1376</v>
      </c>
      <c r="D24" s="108" t="s">
        <v>1440</v>
      </c>
    </row>
    <row r="25" spans="1:4">
      <c r="A25" s="26">
        <v>6.38</v>
      </c>
      <c r="B25" s="26" t="s">
        <v>1360</v>
      </c>
      <c r="C25" s="26" t="s">
        <v>1412</v>
      </c>
      <c r="D25" s="109" t="s">
        <v>1442</v>
      </c>
    </row>
    <row r="26" spans="1:4">
      <c r="A26" s="24">
        <v>4.88</v>
      </c>
      <c r="B26" s="24" t="s">
        <v>1360</v>
      </c>
      <c r="C26" s="24" t="s">
        <v>1395</v>
      </c>
      <c r="D26" s="108" t="s">
        <v>1445</v>
      </c>
    </row>
    <row r="27" spans="1:4">
      <c r="A27" s="26">
        <v>9.99</v>
      </c>
      <c r="B27" s="26" t="s">
        <v>1360</v>
      </c>
      <c r="C27" s="26" t="s">
        <v>1412</v>
      </c>
      <c r="D27" s="109" t="s">
        <v>1447</v>
      </c>
    </row>
    <row r="28" spans="1:4">
      <c r="A28" s="24">
        <v>11.62</v>
      </c>
      <c r="B28" s="24" t="s">
        <v>44</v>
      </c>
      <c r="C28" s="24" t="s">
        <v>1385</v>
      </c>
      <c r="D28" s="108" t="s">
        <v>1449</v>
      </c>
    </row>
    <row r="29" spans="1:4">
      <c r="A29" s="26">
        <v>7.69</v>
      </c>
      <c r="B29" s="26" t="s">
        <v>31</v>
      </c>
      <c r="C29" s="26"/>
      <c r="D29" s="109" t="s">
        <v>1451</v>
      </c>
    </row>
    <row r="30" spans="1:4">
      <c r="A30" s="24">
        <v>10.92</v>
      </c>
      <c r="B30" s="24" t="s">
        <v>10</v>
      </c>
      <c r="C30" s="24" t="s">
        <v>1376</v>
      </c>
      <c r="D30" s="108" t="s">
        <v>1454</v>
      </c>
    </row>
    <row r="31" spans="1:4">
      <c r="A31" s="26">
        <v>8.0299999999999994</v>
      </c>
      <c r="B31" s="26" t="s">
        <v>44</v>
      </c>
      <c r="C31" s="26" t="s">
        <v>1412</v>
      </c>
      <c r="D31" s="109" t="s">
        <v>1456</v>
      </c>
    </row>
    <row r="32" spans="1:4">
      <c r="A32" s="24">
        <v>11.86</v>
      </c>
      <c r="B32" s="24" t="s">
        <v>1360</v>
      </c>
      <c r="C32" s="24" t="s">
        <v>1385</v>
      </c>
      <c r="D32" s="108" t="s">
        <v>1458</v>
      </c>
    </row>
    <row r="33" spans="1:4">
      <c r="A33" s="26">
        <v>2.88</v>
      </c>
      <c r="B33" s="26" t="s">
        <v>23</v>
      </c>
      <c r="C33" s="26"/>
      <c r="D33" s="109" t="s">
        <v>1459</v>
      </c>
    </row>
    <row r="34" spans="1:4">
      <c r="A34" s="24">
        <v>2.34</v>
      </c>
      <c r="B34" s="24" t="s">
        <v>31</v>
      </c>
      <c r="C34" s="24" t="s">
        <v>1395</v>
      </c>
      <c r="D34" s="108" t="s">
        <v>1461</v>
      </c>
    </row>
    <row r="35" spans="1:4">
      <c r="A35" s="26">
        <v>9.17</v>
      </c>
      <c r="B35" s="26" t="s">
        <v>31</v>
      </c>
      <c r="C35" s="26" t="s">
        <v>1412</v>
      </c>
      <c r="D35" s="109" t="s">
        <v>1464</v>
      </c>
    </row>
    <row r="36" spans="1:4">
      <c r="A36" s="24">
        <v>10.24</v>
      </c>
      <c r="B36" s="24" t="s">
        <v>31</v>
      </c>
      <c r="C36" s="24" t="s">
        <v>1412</v>
      </c>
      <c r="D36" s="108" t="s">
        <v>1467</v>
      </c>
    </row>
    <row r="37" spans="1:4">
      <c r="A37" s="26">
        <v>11.81</v>
      </c>
      <c r="B37" s="26" t="s">
        <v>23</v>
      </c>
      <c r="C37" s="26" t="s">
        <v>1385</v>
      </c>
      <c r="D37" s="109" t="s">
        <v>1469</v>
      </c>
    </row>
    <row r="38" spans="1:4">
      <c r="A38" s="24"/>
      <c r="B38" s="24" t="s">
        <v>44</v>
      </c>
      <c r="C38" s="24" t="s">
        <v>1358</v>
      </c>
      <c r="D38" s="108" t="s">
        <v>1471</v>
      </c>
    </row>
    <row r="39" spans="1:4">
      <c r="A39" s="26"/>
      <c r="B39" s="26" t="s">
        <v>44</v>
      </c>
      <c r="C39" s="26" t="s">
        <v>1395</v>
      </c>
      <c r="D39" s="109" t="s">
        <v>1474</v>
      </c>
    </row>
    <row r="40" spans="1:4">
      <c r="A40" s="24"/>
      <c r="B40" s="24" t="s">
        <v>1360</v>
      </c>
      <c r="C40" s="24" t="s">
        <v>1376</v>
      </c>
      <c r="D40" s="108" t="s">
        <v>1477</v>
      </c>
    </row>
    <row r="41" spans="1:4">
      <c r="A41" s="26"/>
      <c r="B41" s="26" t="s">
        <v>10</v>
      </c>
      <c r="C41" s="26" t="s">
        <v>1412</v>
      </c>
      <c r="D41" s="109" t="s">
        <v>1479</v>
      </c>
    </row>
    <row r="42" spans="1:4">
      <c r="A42" s="24"/>
      <c r="B42" s="24" t="s">
        <v>1360</v>
      </c>
      <c r="C42" s="24" t="s">
        <v>1412</v>
      </c>
      <c r="D42" s="108" t="s">
        <v>1481</v>
      </c>
    </row>
    <row r="43" spans="1:4">
      <c r="A43" s="26"/>
      <c r="B43" s="26" t="s">
        <v>23</v>
      </c>
      <c r="C43" s="26" t="s">
        <v>1385</v>
      </c>
      <c r="D43" s="109" t="s">
        <v>1483</v>
      </c>
    </row>
    <row r="44" spans="1:4">
      <c r="A44" s="24"/>
      <c r="B44" s="24" t="s">
        <v>31</v>
      </c>
      <c r="C44" s="24" t="s">
        <v>1376</v>
      </c>
      <c r="D44" s="108" t="s">
        <v>1484</v>
      </c>
    </row>
    <row r="45" spans="1:4">
      <c r="A45" s="26"/>
      <c r="B45" s="26" t="s">
        <v>10</v>
      </c>
      <c r="C45" s="26" t="s">
        <v>1412</v>
      </c>
      <c r="D45" s="109" t="s">
        <v>1486</v>
      </c>
    </row>
    <row r="46" spans="1:4">
      <c r="A46" s="24"/>
      <c r="B46" s="24" t="s">
        <v>1360</v>
      </c>
      <c r="C46" s="24" t="s">
        <v>1412</v>
      </c>
      <c r="D46" s="108" t="s">
        <v>1489</v>
      </c>
    </row>
    <row r="47" spans="1:4">
      <c r="A47" s="26"/>
      <c r="B47" s="26" t="s">
        <v>10</v>
      </c>
      <c r="C47" s="26" t="s">
        <v>1385</v>
      </c>
      <c r="D47" s="109" t="s">
        <v>1491</v>
      </c>
    </row>
    <row r="48" spans="1:4">
      <c r="A48" s="24"/>
      <c r="B48" s="24" t="s">
        <v>1360</v>
      </c>
      <c r="C48" s="24" t="s">
        <v>1412</v>
      </c>
      <c r="D48" s="108" t="s">
        <v>1493</v>
      </c>
    </row>
    <row r="49" spans="1:4">
      <c r="A49" s="26"/>
      <c r="B49" s="26" t="s">
        <v>44</v>
      </c>
      <c r="C49" s="26" t="s">
        <v>1376</v>
      </c>
      <c r="D49" s="109" t="s">
        <v>1494</v>
      </c>
    </row>
    <row r="50" spans="1:4">
      <c r="A50" s="24"/>
      <c r="B50" s="24" t="s">
        <v>23</v>
      </c>
      <c r="C50" s="24" t="s">
        <v>1395</v>
      </c>
      <c r="D50" s="108" t="s">
        <v>1496</v>
      </c>
    </row>
    <row r="51" spans="1:4">
      <c r="A51" s="26"/>
      <c r="B51" s="26" t="s">
        <v>23</v>
      </c>
      <c r="C51" s="26" t="s">
        <v>1376</v>
      </c>
      <c r="D51" s="109" t="s">
        <v>1497</v>
      </c>
    </row>
    <row r="52" spans="1:4">
      <c r="A52" s="24"/>
      <c r="B52" s="24" t="s">
        <v>44</v>
      </c>
      <c r="C52" s="24" t="s">
        <v>1358</v>
      </c>
      <c r="D52" s="108" t="s">
        <v>1500</v>
      </c>
    </row>
    <row r="53" spans="1:4">
      <c r="A53" s="26"/>
      <c r="B53" s="26" t="s">
        <v>23</v>
      </c>
      <c r="C53" s="26" t="s">
        <v>1395</v>
      </c>
      <c r="D53" s="109" t="s">
        <v>1503</v>
      </c>
    </row>
    <row r="54" spans="1:4">
      <c r="A54" s="24"/>
      <c r="B54" s="24" t="s">
        <v>44</v>
      </c>
      <c r="C54" s="24" t="s">
        <v>1395</v>
      </c>
      <c r="D54" s="108" t="s">
        <v>1505</v>
      </c>
    </row>
    <row r="55" spans="1:4">
      <c r="A55" s="26"/>
      <c r="B55" s="26" t="s">
        <v>31</v>
      </c>
      <c r="C55" s="26" t="s">
        <v>1376</v>
      </c>
      <c r="D55" s="109" t="s">
        <v>1507</v>
      </c>
    </row>
    <row r="56" spans="1:4">
      <c r="A56" s="24"/>
      <c r="B56" s="24" t="s">
        <v>44</v>
      </c>
      <c r="C56" s="24" t="s">
        <v>1358</v>
      </c>
      <c r="D56" s="108" t="s">
        <v>1509</v>
      </c>
    </row>
    <row r="57" spans="1:4">
      <c r="A57" s="26"/>
      <c r="B57" s="26" t="s">
        <v>10</v>
      </c>
      <c r="C57" s="26" t="s">
        <v>1358</v>
      </c>
      <c r="D57" s="109" t="s">
        <v>1510</v>
      </c>
    </row>
    <row r="58" spans="1:4">
      <c r="A58" s="24"/>
      <c r="B58" s="24" t="s">
        <v>23</v>
      </c>
      <c r="C58" s="24" t="s">
        <v>1412</v>
      </c>
      <c r="D58" s="108" t="s">
        <v>1511</v>
      </c>
    </row>
    <row r="59" spans="1:4">
      <c r="A59" s="26"/>
      <c r="B59" s="26" t="s">
        <v>1360</v>
      </c>
      <c r="C59" s="26" t="s">
        <v>1412</v>
      </c>
      <c r="D59" s="109" t="s">
        <v>1514</v>
      </c>
    </row>
    <row r="60" spans="1:4">
      <c r="A60" s="24"/>
      <c r="B60" s="24" t="s">
        <v>10</v>
      </c>
      <c r="C60" s="24" t="s">
        <v>1376</v>
      </c>
      <c r="D60" s="108" t="s">
        <v>1515</v>
      </c>
    </row>
    <row r="61" spans="1:4">
      <c r="A61" s="26"/>
      <c r="B61" s="26" t="s">
        <v>31</v>
      </c>
      <c r="C61" s="26" t="s">
        <v>1385</v>
      </c>
      <c r="D61" s="109" t="s">
        <v>1517</v>
      </c>
    </row>
    <row r="62" spans="1:4">
      <c r="A62" s="24"/>
      <c r="B62" s="24" t="s">
        <v>10</v>
      </c>
      <c r="C62" s="24"/>
      <c r="D62" s="108" t="s">
        <v>1519</v>
      </c>
    </row>
    <row r="63" spans="1:4">
      <c r="A63" s="26"/>
      <c r="B63" s="26" t="s">
        <v>31</v>
      </c>
      <c r="C63" s="26" t="s">
        <v>1376</v>
      </c>
      <c r="D63" s="109" t="s">
        <v>1521</v>
      </c>
    </row>
    <row r="64" spans="1:4">
      <c r="A64" s="24"/>
      <c r="B64" s="24" t="s">
        <v>23</v>
      </c>
      <c r="C64" s="24" t="s">
        <v>1412</v>
      </c>
      <c r="D64" s="108" t="s">
        <v>1523</v>
      </c>
    </row>
    <row r="65" spans="1:4">
      <c r="A65" s="26"/>
      <c r="B65" s="26" t="s">
        <v>1360</v>
      </c>
      <c r="C65" s="26" t="s">
        <v>1385</v>
      </c>
      <c r="D65" s="109" t="s">
        <v>1525</v>
      </c>
    </row>
    <row r="66" spans="1:4">
      <c r="A66" s="24"/>
      <c r="B66" s="24" t="s">
        <v>31</v>
      </c>
      <c r="C66" s="24" t="s">
        <v>1385</v>
      </c>
      <c r="D66" s="108" t="s">
        <v>1527</v>
      </c>
    </row>
    <row r="67" spans="1:4">
      <c r="A67" s="26"/>
      <c r="B67" s="26" t="s">
        <v>10</v>
      </c>
      <c r="C67" s="26" t="s">
        <v>1412</v>
      </c>
      <c r="D67" s="109" t="s">
        <v>1529</v>
      </c>
    </row>
    <row r="68" spans="1:4">
      <c r="A68" s="24"/>
      <c r="B68" s="24" t="s">
        <v>44</v>
      </c>
      <c r="C68" s="24" t="s">
        <v>1412</v>
      </c>
      <c r="D68" s="108" t="s">
        <v>1530</v>
      </c>
    </row>
    <row r="69" spans="1:4">
      <c r="A69" s="26"/>
      <c r="B69" s="26" t="s">
        <v>23</v>
      </c>
      <c r="C69" s="26" t="s">
        <v>1385</v>
      </c>
      <c r="D69" s="109" t="s">
        <v>1532</v>
      </c>
    </row>
    <row r="70" spans="1:4">
      <c r="A70" s="24"/>
      <c r="B70" s="24" t="s">
        <v>44</v>
      </c>
      <c r="C70" s="24" t="s">
        <v>1358</v>
      </c>
      <c r="D70" s="108" t="s">
        <v>1534</v>
      </c>
    </row>
    <row r="71" spans="1:4">
      <c r="A71" s="26"/>
      <c r="B71" s="26" t="s">
        <v>31</v>
      </c>
      <c r="C71" s="26" t="s">
        <v>1395</v>
      </c>
      <c r="D71" s="109" t="s">
        <v>1535</v>
      </c>
    </row>
    <row r="72" spans="1:4">
      <c r="A72" s="24"/>
      <c r="B72" s="24" t="s">
        <v>23</v>
      </c>
      <c r="C72" s="24" t="s">
        <v>1385</v>
      </c>
      <c r="D72" s="108" t="s">
        <v>1538</v>
      </c>
    </row>
    <row r="73" spans="1:4">
      <c r="A73" s="26"/>
      <c r="B73" s="26" t="s">
        <v>23</v>
      </c>
      <c r="C73" s="26" t="s">
        <v>1385</v>
      </c>
      <c r="D73" s="109" t="s">
        <v>1541</v>
      </c>
    </row>
    <row r="74" spans="1:4">
      <c r="A74" s="24"/>
      <c r="B74" s="24" t="s">
        <v>31</v>
      </c>
      <c r="C74" s="24" t="s">
        <v>1395</v>
      </c>
      <c r="D74" s="108" t="s">
        <v>1543</v>
      </c>
    </row>
    <row r="75" spans="1:4">
      <c r="A75" s="26"/>
      <c r="B75" s="26" t="s">
        <v>44</v>
      </c>
      <c r="C75" s="26" t="s">
        <v>1376</v>
      </c>
      <c r="D75" s="109" t="s">
        <v>1544</v>
      </c>
    </row>
    <row r="76" spans="1:4">
      <c r="A76" s="24"/>
      <c r="B76" s="24" t="s">
        <v>10</v>
      </c>
      <c r="C76" s="24" t="s">
        <v>1385</v>
      </c>
      <c r="D76" s="108" t="s">
        <v>1546</v>
      </c>
    </row>
    <row r="77" spans="1:4">
      <c r="A77" s="26"/>
      <c r="B77" s="26" t="s">
        <v>1360</v>
      </c>
      <c r="C77" s="26" t="s">
        <v>1395</v>
      </c>
      <c r="D77" s="109" t="s">
        <v>1547</v>
      </c>
    </row>
    <row r="78" spans="1:4">
      <c r="A78" s="24"/>
      <c r="B78" s="24" t="s">
        <v>44</v>
      </c>
      <c r="C78" s="24" t="s">
        <v>1358</v>
      </c>
      <c r="D78" s="108" t="s">
        <v>1549</v>
      </c>
    </row>
    <row r="79" spans="1:4">
      <c r="A79" s="26"/>
      <c r="B79" s="26" t="s">
        <v>23</v>
      </c>
      <c r="C79" s="26" t="s">
        <v>1376</v>
      </c>
      <c r="D79" s="109" t="s">
        <v>1551</v>
      </c>
    </row>
    <row r="80" spans="1:4">
      <c r="A80" s="24"/>
      <c r="B80" s="24" t="s">
        <v>10</v>
      </c>
      <c r="C80" s="24" t="s">
        <v>1385</v>
      </c>
      <c r="D80" s="108" t="s">
        <v>1553</v>
      </c>
    </row>
    <row r="81" spans="1:4">
      <c r="A81" s="26"/>
      <c r="B81" s="26" t="s">
        <v>23</v>
      </c>
      <c r="C81" s="26" t="s">
        <v>1358</v>
      </c>
      <c r="D81" s="109" t="s">
        <v>1555</v>
      </c>
    </row>
    <row r="82" spans="1:4">
      <c r="A82" s="24"/>
      <c r="B82" s="24" t="s">
        <v>10</v>
      </c>
      <c r="C82" s="24" t="s">
        <v>1412</v>
      </c>
      <c r="D82" s="108" t="s">
        <v>1557</v>
      </c>
    </row>
    <row r="83" spans="1:4">
      <c r="A83" s="26"/>
      <c r="B83" s="26" t="s">
        <v>23</v>
      </c>
      <c r="C83" s="26" t="s">
        <v>1395</v>
      </c>
      <c r="D83" s="109" t="s">
        <v>1559</v>
      </c>
    </row>
    <row r="84" spans="1:4">
      <c r="A84" s="24"/>
      <c r="B84" s="24" t="s">
        <v>10</v>
      </c>
      <c r="C84" s="24" t="s">
        <v>1395</v>
      </c>
      <c r="D84" s="108" t="s">
        <v>1562</v>
      </c>
    </row>
    <row r="85" spans="1:4">
      <c r="A85" s="26"/>
      <c r="B85" s="26" t="s">
        <v>44</v>
      </c>
      <c r="C85" s="26" t="s">
        <v>1358</v>
      </c>
      <c r="D85" s="71"/>
    </row>
    <row r="86" spans="1:4">
      <c r="A86" s="24"/>
      <c r="B86" s="24" t="s">
        <v>10</v>
      </c>
      <c r="C86" s="24" t="s">
        <v>1376</v>
      </c>
      <c r="D86" s="70"/>
    </row>
    <row r="87" spans="1:4">
      <c r="A87" s="26"/>
      <c r="B87" s="26" t="s">
        <v>10</v>
      </c>
      <c r="C87" s="26" t="s">
        <v>1412</v>
      </c>
      <c r="D87" s="71"/>
    </row>
    <row r="88" spans="1:4">
      <c r="A88" s="24"/>
      <c r="B88" s="24" t="s">
        <v>23</v>
      </c>
      <c r="C88" s="24" t="s">
        <v>1412</v>
      </c>
      <c r="D88" s="70"/>
    </row>
    <row r="89" spans="1:4">
      <c r="A89" s="26"/>
      <c r="B89" s="26" t="s">
        <v>1360</v>
      </c>
      <c r="C89" s="26" t="s">
        <v>1376</v>
      </c>
      <c r="D89" s="71"/>
    </row>
    <row r="90" spans="1:4">
      <c r="A90" s="24"/>
      <c r="B90" s="24" t="s">
        <v>23</v>
      </c>
      <c r="C90" s="24" t="s">
        <v>1376</v>
      </c>
      <c r="D90" s="70"/>
    </row>
    <row r="91" spans="1:4">
      <c r="A91" s="26"/>
      <c r="B91" s="26" t="s">
        <v>23</v>
      </c>
      <c r="C91" s="26" t="s">
        <v>1395</v>
      </c>
      <c r="D91" s="71"/>
    </row>
    <row r="92" spans="1:4">
      <c r="A92" s="24"/>
      <c r="B92" s="24" t="s">
        <v>44</v>
      </c>
      <c r="C92" s="24" t="s">
        <v>1385</v>
      </c>
      <c r="D92" s="70"/>
    </row>
    <row r="93" spans="1:4">
      <c r="A93" s="26"/>
      <c r="B93" s="26" t="s">
        <v>1360</v>
      </c>
      <c r="C93" s="26" t="s">
        <v>1395</v>
      </c>
      <c r="D93" s="71"/>
    </row>
    <row r="94" spans="1:4">
      <c r="A94" s="24"/>
      <c r="B94" s="24" t="s">
        <v>44</v>
      </c>
      <c r="C94" s="24" t="s">
        <v>1376</v>
      </c>
      <c r="D94" s="70"/>
    </row>
    <row r="95" spans="1:4">
      <c r="A95" s="26"/>
      <c r="B95" s="26" t="s">
        <v>10</v>
      </c>
      <c r="C95" s="26" t="s">
        <v>1376</v>
      </c>
      <c r="D95" s="71"/>
    </row>
    <row r="96" spans="1:4">
      <c r="A96" s="24"/>
      <c r="B96" s="24" t="s">
        <v>1360</v>
      </c>
      <c r="C96" s="24" t="s">
        <v>1395</v>
      </c>
      <c r="D96" s="70"/>
    </row>
    <row r="97" spans="1:4">
      <c r="A97" s="26"/>
      <c r="B97" s="26" t="s">
        <v>44</v>
      </c>
      <c r="C97" s="26" t="s">
        <v>1395</v>
      </c>
      <c r="D97" s="71"/>
    </row>
    <row r="98" spans="1:4">
      <c r="A98" s="24"/>
      <c r="B98" s="24" t="s">
        <v>1360</v>
      </c>
      <c r="C98" s="24" t="s">
        <v>1358</v>
      </c>
      <c r="D98" s="70"/>
    </row>
    <row r="99" spans="1:4">
      <c r="A99" s="26"/>
      <c r="B99" s="26" t="s">
        <v>31</v>
      </c>
      <c r="C99" s="26" t="s">
        <v>1358</v>
      </c>
      <c r="D99" s="71"/>
    </row>
    <row r="100" spans="1:4">
      <c r="A100" s="24"/>
      <c r="B100" s="24" t="s">
        <v>10</v>
      </c>
      <c r="C100" s="24" t="s">
        <v>1395</v>
      </c>
      <c r="D100" s="70"/>
    </row>
    <row r="101" spans="1:4">
      <c r="A101" s="26"/>
      <c r="B101" s="26" t="s">
        <v>23</v>
      </c>
      <c r="C101" s="26" t="s">
        <v>1395</v>
      </c>
      <c r="D101" s="71"/>
    </row>
    <row r="102" spans="1:4">
      <c r="A102" s="24"/>
      <c r="B102" s="24" t="s">
        <v>31</v>
      </c>
      <c r="C102" s="24" t="s">
        <v>1376</v>
      </c>
      <c r="D102" s="70"/>
    </row>
    <row r="103" spans="1:4">
      <c r="A103" s="26"/>
      <c r="B103" s="26" t="s">
        <v>31</v>
      </c>
      <c r="C103" s="26" t="s">
        <v>1385</v>
      </c>
      <c r="D103" s="71"/>
    </row>
    <row r="104" spans="1:4">
      <c r="A104" s="24"/>
      <c r="B104" s="24" t="s">
        <v>44</v>
      </c>
      <c r="C104" s="24" t="s">
        <v>1412</v>
      </c>
      <c r="D104" s="70"/>
    </row>
    <row r="105" spans="1:4">
      <c r="A105" s="26"/>
      <c r="B105" s="26" t="s">
        <v>31</v>
      </c>
      <c r="C105" s="26" t="s">
        <v>1358</v>
      </c>
      <c r="D105" s="71"/>
    </row>
    <row r="106" spans="1:4">
      <c r="A106" s="24"/>
      <c r="B106" s="24" t="s">
        <v>31</v>
      </c>
      <c r="C106" s="24" t="s">
        <v>1358</v>
      </c>
      <c r="D106" s="70"/>
    </row>
    <row r="107" spans="1:4">
      <c r="A107" s="26"/>
      <c r="B107" s="26" t="s">
        <v>10</v>
      </c>
      <c r="C107" s="26" t="s">
        <v>1385</v>
      </c>
      <c r="D107" s="71"/>
    </row>
    <row r="108" spans="1:4">
      <c r="A108" s="24"/>
      <c r="B108" s="24" t="s">
        <v>10</v>
      </c>
      <c r="C108" s="24" t="s">
        <v>1395</v>
      </c>
      <c r="D108" s="70"/>
    </row>
    <row r="109" spans="1:4">
      <c r="A109" s="26"/>
      <c r="B109" s="26" t="s">
        <v>1360</v>
      </c>
      <c r="C109" s="26" t="s">
        <v>1376</v>
      </c>
      <c r="D109" s="71"/>
    </row>
    <row r="110" spans="1:4">
      <c r="A110" s="24"/>
      <c r="B110" s="24" t="s">
        <v>44</v>
      </c>
      <c r="C110" s="24" t="s">
        <v>1412</v>
      </c>
      <c r="D110" s="70"/>
    </row>
    <row r="111" spans="1:4">
      <c r="A111" s="26"/>
      <c r="B111" s="26" t="s">
        <v>1360</v>
      </c>
      <c r="C111" s="26" t="s">
        <v>1385</v>
      </c>
      <c r="D111" s="71"/>
    </row>
    <row r="112" spans="1:4">
      <c r="A112" s="24"/>
      <c r="B112" s="24" t="s">
        <v>31</v>
      </c>
      <c r="C112" s="24" t="s">
        <v>1395</v>
      </c>
      <c r="D112" s="70"/>
    </row>
    <row r="113" spans="1:4">
      <c r="A113" s="26"/>
      <c r="B113" s="26" t="s">
        <v>1360</v>
      </c>
      <c r="C113" s="26" t="s">
        <v>1385</v>
      </c>
      <c r="D113" s="71"/>
    </row>
    <row r="114" spans="1:4">
      <c r="A114" s="24"/>
      <c r="B114" s="24" t="s">
        <v>23</v>
      </c>
      <c r="C114" s="24" t="s">
        <v>1358</v>
      </c>
      <c r="D114" s="70"/>
    </row>
    <row r="115" spans="1:4">
      <c r="A115" s="26"/>
      <c r="B115" s="26" t="s">
        <v>10</v>
      </c>
      <c r="C115" s="26" t="s">
        <v>1376</v>
      </c>
      <c r="D115" s="71"/>
    </row>
    <row r="116" spans="1:4">
      <c r="A116" s="24"/>
      <c r="B116" s="24" t="s">
        <v>23</v>
      </c>
      <c r="C116" s="24" t="s">
        <v>1358</v>
      </c>
      <c r="D116" s="70"/>
    </row>
    <row r="117" spans="1:4">
      <c r="A117" s="26"/>
      <c r="B117" s="26" t="s">
        <v>1360</v>
      </c>
      <c r="C117" s="26" t="s">
        <v>1385</v>
      </c>
      <c r="D117" s="71"/>
    </row>
    <row r="118" spans="1:4">
      <c r="A118" s="24"/>
      <c r="B118" s="24" t="s">
        <v>31</v>
      </c>
      <c r="C118" s="24" t="s">
        <v>1385</v>
      </c>
      <c r="D118" s="70"/>
    </row>
    <row r="119" spans="1:4">
      <c r="A119" s="26"/>
      <c r="B119" s="26" t="s">
        <v>31</v>
      </c>
      <c r="C119" s="26" t="s">
        <v>1412</v>
      </c>
      <c r="D119" s="71"/>
    </row>
    <row r="120" spans="1:4">
      <c r="A120" s="24"/>
      <c r="B120" s="24" t="s">
        <v>10</v>
      </c>
      <c r="C120" s="24" t="s">
        <v>1385</v>
      </c>
      <c r="D120" s="70"/>
    </row>
    <row r="121" spans="1:4">
      <c r="A121" s="26"/>
      <c r="B121" s="26" t="s">
        <v>10</v>
      </c>
      <c r="C121" s="26" t="s">
        <v>1395</v>
      </c>
      <c r="D121" s="71"/>
    </row>
    <row r="122" spans="1:4">
      <c r="A122" s="24"/>
      <c r="B122" s="24" t="s">
        <v>1360</v>
      </c>
      <c r="C122" s="24" t="s">
        <v>1376</v>
      </c>
      <c r="D122" s="70"/>
    </row>
    <row r="123" spans="1:4">
      <c r="A123" s="26"/>
      <c r="B123" s="26" t="s">
        <v>10</v>
      </c>
      <c r="C123" s="26" t="s">
        <v>1358</v>
      </c>
      <c r="D123" s="71"/>
    </row>
    <row r="124" spans="1:4">
      <c r="A124" s="24"/>
      <c r="B124" s="24" t="s">
        <v>10</v>
      </c>
      <c r="C124" s="24" t="s">
        <v>1412</v>
      </c>
      <c r="D124" s="70"/>
    </row>
    <row r="125" spans="1:4">
      <c r="A125" s="26"/>
      <c r="B125" s="26" t="s">
        <v>31</v>
      </c>
      <c r="C125" s="26" t="s">
        <v>1358</v>
      </c>
      <c r="D125" s="71"/>
    </row>
    <row r="126" spans="1:4">
      <c r="A126" s="24"/>
      <c r="B126" s="24" t="s">
        <v>44</v>
      </c>
      <c r="C126" s="24" t="s">
        <v>1385</v>
      </c>
      <c r="D126" s="70"/>
    </row>
    <row r="127" spans="1:4">
      <c r="A127" s="26"/>
      <c r="B127" s="26" t="s">
        <v>10</v>
      </c>
      <c r="C127" s="26" t="s">
        <v>1412</v>
      </c>
      <c r="D127" s="71"/>
    </row>
    <row r="128" spans="1:4">
      <c r="A128" s="24"/>
      <c r="B128" s="24" t="s">
        <v>44</v>
      </c>
      <c r="C128" s="24" t="s">
        <v>1376</v>
      </c>
      <c r="D128" s="70"/>
    </row>
    <row r="129" spans="1:4">
      <c r="A129" s="26"/>
      <c r="B129" s="26" t="s">
        <v>23</v>
      </c>
      <c r="C129" s="26" t="s">
        <v>1358</v>
      </c>
      <c r="D129" s="71"/>
    </row>
    <row r="130" spans="1:4">
      <c r="A130" s="24"/>
      <c r="B130" s="24" t="s">
        <v>23</v>
      </c>
      <c r="C130" s="24" t="s">
        <v>1412</v>
      </c>
      <c r="D130" s="70"/>
    </row>
    <row r="131" spans="1:4">
      <c r="A131" s="26"/>
      <c r="B131" s="26" t="s">
        <v>1360</v>
      </c>
      <c r="C131" s="26" t="s">
        <v>1385</v>
      </c>
      <c r="D131" s="71"/>
    </row>
    <row r="132" spans="1:4">
      <c r="A132" s="24"/>
      <c r="B132" s="24" t="s">
        <v>1360</v>
      </c>
      <c r="C132" s="24" t="s">
        <v>1385</v>
      </c>
      <c r="D132" s="70"/>
    </row>
    <row r="133" spans="1:4">
      <c r="A133" s="26"/>
      <c r="B133" s="26" t="s">
        <v>10</v>
      </c>
      <c r="C133" s="26" t="s">
        <v>1376</v>
      </c>
      <c r="D133" s="71"/>
    </row>
    <row r="134" spans="1:4">
      <c r="A134" s="24"/>
      <c r="B134" s="24" t="s">
        <v>1360</v>
      </c>
      <c r="C134" s="24" t="s">
        <v>1358</v>
      </c>
      <c r="D134" s="70"/>
    </row>
    <row r="135" spans="1:4">
      <c r="A135" s="26"/>
      <c r="B135" s="26" t="s">
        <v>23</v>
      </c>
      <c r="C135" s="26" t="s">
        <v>1385</v>
      </c>
      <c r="D135" s="71"/>
    </row>
    <row r="136" spans="1:4">
      <c r="A136" s="24"/>
      <c r="B136" s="24" t="s">
        <v>10</v>
      </c>
      <c r="C136" s="24" t="s">
        <v>1358</v>
      </c>
      <c r="D136" s="70"/>
    </row>
    <row r="137" spans="1:4">
      <c r="A137" s="26"/>
      <c r="B137" s="26" t="s">
        <v>23</v>
      </c>
      <c r="C137" s="26" t="s">
        <v>1358</v>
      </c>
      <c r="D137" s="71"/>
    </row>
    <row r="138" spans="1:4">
      <c r="A138" s="24"/>
      <c r="B138" s="24" t="s">
        <v>1360</v>
      </c>
      <c r="C138" s="24" t="s">
        <v>1385</v>
      </c>
      <c r="D138" s="70"/>
    </row>
    <row r="139" spans="1:4">
      <c r="A139" s="26"/>
      <c r="B139" s="26" t="s">
        <v>31</v>
      </c>
      <c r="C139" s="26" t="s">
        <v>1385</v>
      </c>
      <c r="D139" s="71"/>
    </row>
    <row r="140" spans="1:4">
      <c r="A140" s="24"/>
      <c r="B140" s="24" t="s">
        <v>23</v>
      </c>
      <c r="C140" s="24" t="s">
        <v>1395</v>
      </c>
      <c r="D140" s="70"/>
    </row>
    <row r="141" spans="1:4">
      <c r="A141" s="26"/>
      <c r="B141" s="26" t="s">
        <v>10</v>
      </c>
      <c r="C141" s="26" t="s">
        <v>1395</v>
      </c>
      <c r="D141" s="71"/>
    </row>
    <row r="142" spans="1:4">
      <c r="A142" s="24"/>
      <c r="B142" s="24" t="s">
        <v>1360</v>
      </c>
      <c r="C142" s="24" t="s">
        <v>1376</v>
      </c>
      <c r="D142" s="70"/>
    </row>
    <row r="143" spans="1:4">
      <c r="A143" s="26"/>
      <c r="B143" s="26" t="s">
        <v>1360</v>
      </c>
      <c r="C143" s="26" t="s">
        <v>1395</v>
      </c>
      <c r="D143" s="71"/>
    </row>
    <row r="144" spans="1:4">
      <c r="A144" s="24"/>
      <c r="B144" s="24" t="s">
        <v>10</v>
      </c>
      <c r="C144" s="24" t="s">
        <v>1412</v>
      </c>
      <c r="D144" s="70"/>
    </row>
    <row r="145" spans="1:4">
      <c r="A145" s="26"/>
      <c r="B145" s="26" t="s">
        <v>23</v>
      </c>
      <c r="C145" s="26" t="s">
        <v>1358</v>
      </c>
      <c r="D145" s="71"/>
    </row>
    <row r="146" spans="1:4">
      <c r="A146" s="24"/>
      <c r="B146" s="24" t="s">
        <v>44</v>
      </c>
      <c r="C146" s="24" t="s">
        <v>1395</v>
      </c>
      <c r="D146" s="70"/>
    </row>
    <row r="147" spans="1:4">
      <c r="A147" s="26"/>
      <c r="B147" s="26" t="s">
        <v>31</v>
      </c>
      <c r="C147" s="26" t="s">
        <v>1376</v>
      </c>
      <c r="D147" s="71"/>
    </row>
    <row r="148" spans="1:4">
      <c r="A148" s="24"/>
      <c r="B148" s="24" t="s">
        <v>31</v>
      </c>
      <c r="C148" s="24" t="s">
        <v>1412</v>
      </c>
      <c r="D148" s="70"/>
    </row>
    <row r="149" spans="1:4">
      <c r="A149" s="26"/>
      <c r="B149" s="26" t="s">
        <v>10</v>
      </c>
      <c r="C149" s="26" t="s">
        <v>1395</v>
      </c>
      <c r="D149" s="71"/>
    </row>
    <row r="150" spans="1:4">
      <c r="A150" s="24"/>
      <c r="B150" s="24" t="s">
        <v>10</v>
      </c>
      <c r="C150" s="24" t="s">
        <v>1376</v>
      </c>
      <c r="D150" s="70"/>
    </row>
    <row r="151" spans="1:4">
      <c r="A151" s="26"/>
      <c r="B151" s="26" t="s">
        <v>1360</v>
      </c>
      <c r="C151" s="26" t="s">
        <v>1412</v>
      </c>
      <c r="D151" s="71"/>
    </row>
    <row r="152" spans="1:4">
      <c r="A152" s="24"/>
      <c r="B152" s="24" t="s">
        <v>44</v>
      </c>
      <c r="C152" s="24" t="s">
        <v>1376</v>
      </c>
      <c r="D152" s="70"/>
    </row>
    <row r="153" spans="1:4">
      <c r="A153" s="26"/>
      <c r="B153" s="26" t="s">
        <v>31</v>
      </c>
      <c r="C153" s="26" t="s">
        <v>1358</v>
      </c>
      <c r="D153" s="71"/>
    </row>
    <row r="154" spans="1:4">
      <c r="A154" s="24"/>
      <c r="B154" s="24" t="s">
        <v>1360</v>
      </c>
      <c r="C154" s="24" t="s">
        <v>1385</v>
      </c>
      <c r="D154" s="70"/>
    </row>
    <row r="155" spans="1:4">
      <c r="A155" s="26"/>
      <c r="B155" s="26" t="s">
        <v>1360</v>
      </c>
      <c r="C155" s="26" t="s">
        <v>1385</v>
      </c>
      <c r="D155" s="71"/>
    </row>
    <row r="156" spans="1:4">
      <c r="A156" s="24"/>
      <c r="B156" s="24" t="s">
        <v>44</v>
      </c>
      <c r="C156" s="24" t="s">
        <v>1395</v>
      </c>
      <c r="D156" s="70"/>
    </row>
    <row r="157" spans="1:4">
      <c r="A157" s="26"/>
      <c r="B157" s="26" t="s">
        <v>31</v>
      </c>
      <c r="C157" s="26" t="s">
        <v>1376</v>
      </c>
      <c r="D157" s="71"/>
    </row>
    <row r="158" spans="1:4">
      <c r="A158" s="24"/>
      <c r="B158" s="24" t="s">
        <v>44</v>
      </c>
      <c r="C158" s="24" t="s">
        <v>1412</v>
      </c>
      <c r="D158" s="70"/>
    </row>
    <row r="159" spans="1:4">
      <c r="A159" s="26"/>
      <c r="B159" s="26" t="s">
        <v>1360</v>
      </c>
      <c r="C159" s="26" t="s">
        <v>1412</v>
      </c>
      <c r="D159" s="71"/>
    </row>
    <row r="160" spans="1:4">
      <c r="A160" s="24"/>
      <c r="B160" s="24" t="s">
        <v>44</v>
      </c>
      <c r="C160" s="24"/>
      <c r="D160" s="70"/>
    </row>
    <row r="161" spans="1:4">
      <c r="A161" s="26"/>
      <c r="B161" s="26" t="s">
        <v>44</v>
      </c>
      <c r="C161" s="26" t="s">
        <v>1412</v>
      </c>
      <c r="D161" s="71"/>
    </row>
    <row r="162" spans="1:4">
      <c r="A162" s="24"/>
      <c r="B162" s="24" t="s">
        <v>1360</v>
      </c>
      <c r="C162" s="24" t="s">
        <v>1385</v>
      </c>
      <c r="D162" s="70"/>
    </row>
    <row r="163" spans="1:4">
      <c r="A163" s="26"/>
      <c r="B163" s="26" t="s">
        <v>1360</v>
      </c>
      <c r="C163" s="26" t="s">
        <v>1385</v>
      </c>
      <c r="D163" s="71"/>
    </row>
    <row r="164" spans="1:4">
      <c r="A164" s="24"/>
      <c r="B164" s="24" t="s">
        <v>44</v>
      </c>
      <c r="C164" s="24"/>
      <c r="D164" s="70"/>
    </row>
    <row r="165" spans="1:4">
      <c r="A165" s="26"/>
      <c r="B165" s="26" t="s">
        <v>1360</v>
      </c>
      <c r="C165" s="26" t="s">
        <v>1395</v>
      </c>
      <c r="D165" s="71"/>
    </row>
    <row r="166" spans="1:4">
      <c r="A166" s="24"/>
      <c r="B166" s="24" t="s">
        <v>1360</v>
      </c>
      <c r="C166" s="24" t="s">
        <v>1385</v>
      </c>
      <c r="D166" s="70"/>
    </row>
    <row r="167" spans="1:4">
      <c r="A167" s="26"/>
      <c r="B167" s="26" t="s">
        <v>23</v>
      </c>
      <c r="C167" s="26" t="s">
        <v>1358</v>
      </c>
      <c r="D167" s="71"/>
    </row>
    <row r="168" spans="1:4">
      <c r="A168" s="24"/>
      <c r="B168" s="24" t="s">
        <v>1360</v>
      </c>
      <c r="C168" s="24" t="s">
        <v>1385</v>
      </c>
      <c r="D168" s="70"/>
    </row>
    <row r="169" spans="1:4">
      <c r="A169" s="26"/>
      <c r="B169" s="26" t="s">
        <v>1360</v>
      </c>
      <c r="C169" s="26" t="s">
        <v>1412</v>
      </c>
      <c r="D169" s="71"/>
    </row>
    <row r="170" spans="1:4">
      <c r="A170" s="24"/>
      <c r="B170" s="24" t="s">
        <v>31</v>
      </c>
      <c r="C170" s="24" t="s">
        <v>1412</v>
      </c>
      <c r="D170" s="70"/>
    </row>
    <row r="171" spans="1:4">
      <c r="A171" s="26"/>
      <c r="B171" s="26" t="s">
        <v>31</v>
      </c>
      <c r="C171" s="26"/>
      <c r="D171" s="71"/>
    </row>
    <row r="172" spans="1:4">
      <c r="A172" s="24"/>
      <c r="B172" s="24" t="s">
        <v>10</v>
      </c>
      <c r="C172" s="24" t="s">
        <v>1395</v>
      </c>
      <c r="D172" s="70"/>
    </row>
    <row r="173" spans="1:4">
      <c r="A173" s="26"/>
      <c r="B173" s="26" t="s">
        <v>1360</v>
      </c>
      <c r="C173" s="26" t="s">
        <v>1412</v>
      </c>
      <c r="D173" s="71"/>
    </row>
    <row r="174" spans="1:4">
      <c r="A174" s="24"/>
      <c r="B174" s="24" t="s">
        <v>44</v>
      </c>
      <c r="C174" s="24" t="s">
        <v>1358</v>
      </c>
      <c r="D174" s="70"/>
    </row>
    <row r="175" spans="1:4">
      <c r="A175" s="26"/>
      <c r="B175" s="26" t="s">
        <v>44</v>
      </c>
      <c r="C175" s="26" t="s">
        <v>1385</v>
      </c>
      <c r="D175" s="71"/>
    </row>
    <row r="176" spans="1:4">
      <c r="A176" s="24"/>
      <c r="B176" s="24" t="s">
        <v>44</v>
      </c>
      <c r="C176" s="24" t="s">
        <v>1385</v>
      </c>
      <c r="D176" s="70"/>
    </row>
    <row r="177" spans="1:4">
      <c r="A177" s="26"/>
      <c r="B177" s="26" t="s">
        <v>23</v>
      </c>
      <c r="C177" s="26" t="s">
        <v>1395</v>
      </c>
      <c r="D177" s="71"/>
    </row>
    <row r="178" spans="1:4">
      <c r="A178" s="24"/>
      <c r="B178" s="24" t="s">
        <v>1360</v>
      </c>
      <c r="C178" s="24" t="s">
        <v>1385</v>
      </c>
      <c r="D178" s="70"/>
    </row>
    <row r="179" spans="1:4">
      <c r="A179" s="26"/>
      <c r="B179" s="26" t="s">
        <v>10</v>
      </c>
      <c r="C179" s="26" t="s">
        <v>1358</v>
      </c>
      <c r="D179" s="71"/>
    </row>
    <row r="180" spans="1:4">
      <c r="A180" s="24"/>
      <c r="B180" s="24" t="s">
        <v>10</v>
      </c>
      <c r="C180" s="24" t="s">
        <v>1412</v>
      </c>
      <c r="D180" s="70"/>
    </row>
    <row r="181" spans="1:4">
      <c r="A181" s="26"/>
      <c r="B181" s="26" t="s">
        <v>44</v>
      </c>
      <c r="C181" s="26" t="s">
        <v>1376</v>
      </c>
      <c r="D181" s="71"/>
    </row>
    <row r="182" spans="1:4">
      <c r="A182" s="24"/>
      <c r="B182" s="24" t="s">
        <v>10</v>
      </c>
      <c r="C182" s="24" t="s">
        <v>1358</v>
      </c>
      <c r="D182" s="70"/>
    </row>
    <row r="183" spans="1:4">
      <c r="A183" s="26"/>
      <c r="B183" s="26" t="s">
        <v>23</v>
      </c>
      <c r="C183" s="26" t="s">
        <v>1358</v>
      </c>
      <c r="D183" s="71"/>
    </row>
    <row r="184" spans="1:4">
      <c r="A184" s="24"/>
      <c r="B184" s="24" t="s">
        <v>44</v>
      </c>
      <c r="C184" s="24" t="s">
        <v>1395</v>
      </c>
      <c r="D184" s="70"/>
    </row>
    <row r="185" spans="1:4">
      <c r="A185" s="26"/>
      <c r="B185" s="26" t="s">
        <v>10</v>
      </c>
      <c r="C185" s="26" t="s">
        <v>1358</v>
      </c>
      <c r="D185" s="71"/>
    </row>
    <row r="186" spans="1:4">
      <c r="A186" s="24"/>
      <c r="B186" s="24" t="s">
        <v>44</v>
      </c>
      <c r="C186" s="24" t="s">
        <v>1385</v>
      </c>
      <c r="D186" s="70"/>
    </row>
    <row r="187" spans="1:4">
      <c r="A187" s="26"/>
      <c r="B187" s="26" t="s">
        <v>23</v>
      </c>
      <c r="C187" s="26" t="s">
        <v>1376</v>
      </c>
      <c r="D187" s="71"/>
    </row>
    <row r="188" spans="1:4">
      <c r="A188" s="24"/>
      <c r="B188" s="24" t="s">
        <v>10</v>
      </c>
      <c r="C188" s="24" t="s">
        <v>1395</v>
      </c>
      <c r="D188" s="70"/>
    </row>
    <row r="189" spans="1:4">
      <c r="A189" s="26"/>
      <c r="B189" s="26" t="s">
        <v>10</v>
      </c>
      <c r="C189" s="26" t="s">
        <v>1395</v>
      </c>
      <c r="D189" s="71"/>
    </row>
    <row r="190" spans="1:4">
      <c r="A190" s="24"/>
      <c r="B190" s="24" t="s">
        <v>23</v>
      </c>
      <c r="C190" s="24" t="s">
        <v>1412</v>
      </c>
      <c r="D190" s="70"/>
    </row>
    <row r="191" spans="1:4">
      <c r="A191" s="26"/>
      <c r="B191" s="26" t="s">
        <v>1360</v>
      </c>
      <c r="C191" s="26" t="s">
        <v>1385</v>
      </c>
      <c r="D191" s="71"/>
    </row>
    <row r="192" spans="1:4">
      <c r="A192" s="24"/>
      <c r="B192" s="24" t="s">
        <v>31</v>
      </c>
      <c r="C192" s="24" t="s">
        <v>1395</v>
      </c>
      <c r="D192" s="70"/>
    </row>
    <row r="193" spans="1:4">
      <c r="A193" s="26"/>
      <c r="B193" s="26" t="s">
        <v>1360</v>
      </c>
      <c r="C193" s="26" t="s">
        <v>1358</v>
      </c>
      <c r="D193" s="71"/>
    </row>
    <row r="194" spans="1:4">
      <c r="A194" s="24"/>
      <c r="B194" s="24" t="s">
        <v>44</v>
      </c>
      <c r="C194" s="24" t="s">
        <v>1395</v>
      </c>
      <c r="D194" s="70"/>
    </row>
    <row r="195" spans="1:4">
      <c r="A195" s="26"/>
      <c r="B195" s="26" t="s">
        <v>1360</v>
      </c>
      <c r="C195" s="26" t="s">
        <v>1358</v>
      </c>
      <c r="D195" s="71"/>
    </row>
    <row r="196" spans="1:4">
      <c r="A196" s="24"/>
      <c r="B196" s="24" t="s">
        <v>23</v>
      </c>
      <c r="C196" s="24" t="s">
        <v>1395</v>
      </c>
      <c r="D196" s="70"/>
    </row>
    <row r="197" spans="1:4">
      <c r="A197" s="26"/>
      <c r="B197" s="26" t="s">
        <v>44</v>
      </c>
      <c r="C197" s="26" t="s">
        <v>1412</v>
      </c>
      <c r="D197" s="71"/>
    </row>
    <row r="198" spans="1:4">
      <c r="A198" s="24"/>
      <c r="B198" s="24" t="s">
        <v>1360</v>
      </c>
      <c r="C198" s="24" t="s">
        <v>1412</v>
      </c>
      <c r="D198" s="70"/>
    </row>
    <row r="199" spans="1:4">
      <c r="A199" s="26"/>
      <c r="B199" s="26" t="s">
        <v>44</v>
      </c>
      <c r="C199" s="26" t="s">
        <v>1376</v>
      </c>
      <c r="D199" s="71"/>
    </row>
    <row r="200" spans="1:4">
      <c r="A200" s="24"/>
      <c r="B200" s="24" t="s">
        <v>44</v>
      </c>
      <c r="C200" s="24" t="s">
        <v>1412</v>
      </c>
      <c r="D200" s="70"/>
    </row>
    <row r="201" spans="1:4">
      <c r="A201" s="26"/>
      <c r="B201" s="26" t="s">
        <v>31</v>
      </c>
      <c r="C201" s="26" t="s">
        <v>1376</v>
      </c>
      <c r="D201" s="71"/>
    </row>
    <row r="202" spans="1:4">
      <c r="A202" s="24"/>
      <c r="B202" s="24" t="s">
        <v>1360</v>
      </c>
      <c r="C202" s="24" t="s">
        <v>1385</v>
      </c>
      <c r="D202" s="70"/>
    </row>
    <row r="203" spans="1:4">
      <c r="A203" s="26"/>
      <c r="B203" s="26" t="s">
        <v>10</v>
      </c>
      <c r="C203" s="26" t="s">
        <v>1395</v>
      </c>
      <c r="D203" s="71"/>
    </row>
    <row r="204" spans="1:4">
      <c r="A204" s="24"/>
      <c r="B204" s="24" t="s">
        <v>44</v>
      </c>
      <c r="C204" s="24" t="s">
        <v>1358</v>
      </c>
      <c r="D204" s="70"/>
    </row>
    <row r="205" spans="1:4">
      <c r="A205" s="26"/>
      <c r="B205" s="26" t="s">
        <v>1360</v>
      </c>
      <c r="C205" s="26" t="s">
        <v>1385</v>
      </c>
      <c r="D205" s="71"/>
    </row>
    <row r="206" spans="1:4">
      <c r="A206" s="24"/>
      <c r="B206" s="24" t="s">
        <v>10</v>
      </c>
      <c r="C206" s="24" t="s">
        <v>1395</v>
      </c>
      <c r="D206" s="70"/>
    </row>
    <row r="207" spans="1:4">
      <c r="A207" s="26"/>
      <c r="B207" s="26" t="s">
        <v>1360</v>
      </c>
      <c r="C207" s="26" t="s">
        <v>1385</v>
      </c>
      <c r="D207" s="71"/>
    </row>
    <row r="208" spans="1:4">
      <c r="A208" s="24"/>
      <c r="B208" s="24" t="s">
        <v>31</v>
      </c>
      <c r="C208" s="24" t="s">
        <v>1385</v>
      </c>
      <c r="D208" s="70"/>
    </row>
    <row r="209" spans="1:4">
      <c r="A209" s="26"/>
      <c r="B209" s="26" t="s">
        <v>10</v>
      </c>
      <c r="C209" s="26" t="s">
        <v>1395</v>
      </c>
      <c r="D209" s="71"/>
    </row>
    <row r="210" spans="1:4">
      <c r="A210" s="24"/>
      <c r="B210" s="24" t="s">
        <v>23</v>
      </c>
      <c r="C210" s="24" t="s">
        <v>1395</v>
      </c>
      <c r="D210" s="70"/>
    </row>
    <row r="211" spans="1:4">
      <c r="A211" s="26"/>
      <c r="B211" s="26" t="s">
        <v>1360</v>
      </c>
      <c r="C211" s="26" t="s">
        <v>1358</v>
      </c>
      <c r="D211" s="71"/>
    </row>
    <row r="212" spans="1:4">
      <c r="A212" s="24"/>
      <c r="B212" s="24" t="s">
        <v>31</v>
      </c>
      <c r="C212" s="24" t="s">
        <v>1385</v>
      </c>
      <c r="D212" s="70"/>
    </row>
    <row r="213" spans="1:4">
      <c r="A213" s="26"/>
      <c r="B213" s="26" t="s">
        <v>10</v>
      </c>
      <c r="C213" s="26" t="s">
        <v>1385</v>
      </c>
      <c r="D213" s="71"/>
    </row>
    <row r="214" spans="1:4">
      <c r="A214" s="24"/>
      <c r="B214" s="24" t="s">
        <v>23</v>
      </c>
      <c r="C214" s="24" t="s">
        <v>1358</v>
      </c>
      <c r="D214" s="70"/>
    </row>
    <row r="215" spans="1:4">
      <c r="A215" s="26"/>
      <c r="B215" s="26" t="s">
        <v>10</v>
      </c>
      <c r="C215" s="26" t="s">
        <v>1385</v>
      </c>
      <c r="D215" s="71"/>
    </row>
    <row r="216" spans="1:4">
      <c r="A216" s="24"/>
      <c r="B216" s="24" t="s">
        <v>31</v>
      </c>
      <c r="C216" s="24" t="s">
        <v>1412</v>
      </c>
      <c r="D216" s="70"/>
    </row>
    <row r="217" spans="1:4">
      <c r="A217" s="26"/>
      <c r="B217" s="26" t="s">
        <v>10</v>
      </c>
      <c r="C217" s="26" t="s">
        <v>1376</v>
      </c>
      <c r="D217" s="71"/>
    </row>
    <row r="218" spans="1:4">
      <c r="A218" s="24"/>
      <c r="B218" s="24" t="s">
        <v>44</v>
      </c>
      <c r="C218" s="24" t="s">
        <v>1412</v>
      </c>
      <c r="D218" s="70"/>
    </row>
    <row r="219" spans="1:4">
      <c r="A219" s="26"/>
      <c r="B219" s="26" t="s">
        <v>1360</v>
      </c>
      <c r="C219" s="26" t="s">
        <v>1385</v>
      </c>
      <c r="D219" s="71"/>
    </row>
    <row r="220" spans="1:4">
      <c r="A220" s="24"/>
      <c r="B220" s="24" t="s">
        <v>10</v>
      </c>
      <c r="C220" s="24" t="s">
        <v>1376</v>
      </c>
      <c r="D220" s="70"/>
    </row>
    <row r="221" spans="1:4">
      <c r="A221" s="26"/>
      <c r="B221" s="26" t="s">
        <v>23</v>
      </c>
      <c r="C221" s="26" t="s">
        <v>1395</v>
      </c>
      <c r="D221" s="71"/>
    </row>
    <row r="222" spans="1:4">
      <c r="A222" s="24"/>
      <c r="B222" s="24" t="s">
        <v>44</v>
      </c>
      <c r="C222" s="24" t="s">
        <v>1395</v>
      </c>
      <c r="D222" s="70"/>
    </row>
    <row r="223" spans="1:4">
      <c r="A223" s="26"/>
      <c r="B223" s="26" t="s">
        <v>1360</v>
      </c>
      <c r="C223" s="26" t="s">
        <v>1358</v>
      </c>
      <c r="D223" s="71"/>
    </row>
    <row r="224" spans="1:4">
      <c r="A224" s="24"/>
      <c r="B224" s="24" t="s">
        <v>1360</v>
      </c>
      <c r="C224" s="24" t="s">
        <v>1385</v>
      </c>
      <c r="D224" s="70"/>
    </row>
    <row r="225" spans="1:4">
      <c r="A225" s="26"/>
      <c r="B225" s="26" t="s">
        <v>31</v>
      </c>
      <c r="C225" s="26" t="s">
        <v>1412</v>
      </c>
      <c r="D225" s="71"/>
    </row>
    <row r="226" spans="1:4">
      <c r="A226" s="24"/>
      <c r="B226" s="24" t="s">
        <v>31</v>
      </c>
      <c r="C226" s="24" t="s">
        <v>1412</v>
      </c>
      <c r="D226" s="70"/>
    </row>
    <row r="227" spans="1:4">
      <c r="A227" s="26"/>
      <c r="B227" s="26" t="s">
        <v>31</v>
      </c>
      <c r="C227" s="26" t="s">
        <v>1412</v>
      </c>
      <c r="D227" s="71"/>
    </row>
    <row r="228" spans="1:4">
      <c r="A228" s="24"/>
      <c r="B228" s="24" t="s">
        <v>10</v>
      </c>
      <c r="C228" s="24" t="s">
        <v>1358</v>
      </c>
      <c r="D228" s="70"/>
    </row>
    <row r="229" spans="1:4">
      <c r="A229" s="26"/>
      <c r="B229" s="26" t="s">
        <v>10</v>
      </c>
      <c r="C229" s="26" t="s">
        <v>1412</v>
      </c>
      <c r="D229" s="71"/>
    </row>
    <row r="230" spans="1:4">
      <c r="A230" s="24"/>
      <c r="B230" s="24" t="s">
        <v>23</v>
      </c>
      <c r="C230" s="24" t="s">
        <v>1395</v>
      </c>
      <c r="D230" s="70"/>
    </row>
    <row r="231" spans="1:4">
      <c r="A231" s="26"/>
      <c r="B231" s="26" t="s">
        <v>44</v>
      </c>
      <c r="C231" s="26" t="s">
        <v>1395</v>
      </c>
      <c r="D231" s="71"/>
    </row>
    <row r="232" spans="1:4">
      <c r="A232" s="24"/>
      <c r="B232" s="24" t="s">
        <v>23</v>
      </c>
      <c r="C232" s="24" t="s">
        <v>1385</v>
      </c>
      <c r="D232" s="70"/>
    </row>
    <row r="233" spans="1:4">
      <c r="A233" s="26"/>
      <c r="B233" s="26" t="s">
        <v>1360</v>
      </c>
      <c r="C233" s="26" t="s">
        <v>1412</v>
      </c>
      <c r="D233" s="71"/>
    </row>
    <row r="234" spans="1:4">
      <c r="A234" s="24"/>
      <c r="B234" s="24" t="s">
        <v>44</v>
      </c>
      <c r="C234" s="24" t="s">
        <v>1412</v>
      </c>
      <c r="D234" s="70"/>
    </row>
    <row r="235" spans="1:4">
      <c r="A235" s="26"/>
      <c r="B235" s="26" t="s">
        <v>10</v>
      </c>
      <c r="C235" s="26" t="s">
        <v>1395</v>
      </c>
      <c r="D235" s="71"/>
    </row>
    <row r="236" spans="1:4">
      <c r="A236" s="24"/>
      <c r="B236" s="24" t="s">
        <v>1360</v>
      </c>
      <c r="C236" s="24" t="s">
        <v>1395</v>
      </c>
      <c r="D236" s="70"/>
    </row>
    <row r="237" spans="1:4">
      <c r="A237" s="26"/>
      <c r="B237" s="26" t="s">
        <v>31</v>
      </c>
      <c r="C237" s="26" t="s">
        <v>1395</v>
      </c>
      <c r="D237" s="71"/>
    </row>
    <row r="238" spans="1:4">
      <c r="A238" s="24"/>
      <c r="B238" s="24" t="s">
        <v>1360</v>
      </c>
      <c r="C238" s="24" t="s">
        <v>1395</v>
      </c>
      <c r="D238" s="70"/>
    </row>
    <row r="239" spans="1:4">
      <c r="A239" s="26"/>
      <c r="B239" s="26" t="s">
        <v>10</v>
      </c>
      <c r="C239" s="26" t="s">
        <v>1395</v>
      </c>
      <c r="D239" s="71"/>
    </row>
    <row r="240" spans="1:4">
      <c r="A240" s="24"/>
      <c r="B240" s="24" t="s">
        <v>10</v>
      </c>
      <c r="C240" s="24" t="s">
        <v>1385</v>
      </c>
      <c r="D240" s="70"/>
    </row>
    <row r="241" spans="1:4">
      <c r="A241" s="26"/>
      <c r="B241" s="26" t="s">
        <v>1360</v>
      </c>
      <c r="C241" s="26" t="s">
        <v>1395</v>
      </c>
      <c r="D241" s="71"/>
    </row>
    <row r="242" spans="1:4">
      <c r="A242" s="24"/>
      <c r="B242" s="24" t="s">
        <v>10</v>
      </c>
      <c r="C242" s="24" t="s">
        <v>1412</v>
      </c>
      <c r="D242" s="70"/>
    </row>
    <row r="243" spans="1:4">
      <c r="A243" s="26"/>
      <c r="B243" s="26" t="s">
        <v>10</v>
      </c>
      <c r="C243" s="26" t="s">
        <v>1385</v>
      </c>
      <c r="D243" s="71"/>
    </row>
    <row r="244" spans="1:4">
      <c r="A244" s="24"/>
      <c r="B244" s="24" t="s">
        <v>44</v>
      </c>
      <c r="C244" s="24" t="s">
        <v>1395</v>
      </c>
      <c r="D244" s="70"/>
    </row>
    <row r="245" spans="1:4">
      <c r="A245" s="26"/>
      <c r="B245" s="26" t="s">
        <v>23</v>
      </c>
      <c r="C245" s="26" t="s">
        <v>1385</v>
      </c>
      <c r="D245" s="71"/>
    </row>
    <row r="246" spans="1:4">
      <c r="A246" s="24"/>
      <c r="B246" s="24" t="s">
        <v>23</v>
      </c>
      <c r="C246" s="24" t="s">
        <v>1412</v>
      </c>
      <c r="D246" s="70"/>
    </row>
    <row r="247" spans="1:4">
      <c r="A247" s="26"/>
      <c r="B247" s="26" t="s">
        <v>1360</v>
      </c>
      <c r="C247" s="26" t="s">
        <v>1376</v>
      </c>
      <c r="D247" s="71"/>
    </row>
    <row r="248" spans="1:4">
      <c r="A248" s="24"/>
      <c r="B248" s="24" t="s">
        <v>1360</v>
      </c>
      <c r="C248" s="24" t="s">
        <v>1395</v>
      </c>
      <c r="D248" s="70"/>
    </row>
    <row r="249" spans="1:4">
      <c r="A249" s="26"/>
      <c r="B249" s="26" t="s">
        <v>44</v>
      </c>
      <c r="C249" s="26" t="s">
        <v>1385</v>
      </c>
      <c r="D249" s="71"/>
    </row>
    <row r="250" spans="1:4">
      <c r="A250" s="24"/>
      <c r="B250" s="24" t="s">
        <v>23</v>
      </c>
      <c r="C250" s="24" t="s">
        <v>1412</v>
      </c>
      <c r="D250" s="70"/>
    </row>
    <row r="251" spans="1:4">
      <c r="A251" s="26"/>
      <c r="B251" s="26" t="s">
        <v>1360</v>
      </c>
      <c r="C251" s="26" t="s">
        <v>1376</v>
      </c>
      <c r="D251" s="71"/>
    </row>
    <row r="252" spans="1:4">
      <c r="A252" s="24"/>
      <c r="B252" s="24" t="s">
        <v>1360</v>
      </c>
      <c r="C252" s="24" t="s">
        <v>1412</v>
      </c>
      <c r="D252" s="70"/>
    </row>
    <row r="253" spans="1:4">
      <c r="A253" s="26"/>
      <c r="B253" s="26" t="s">
        <v>23</v>
      </c>
      <c r="C253" s="26"/>
      <c r="D253" s="71"/>
    </row>
    <row r="254" spans="1:4">
      <c r="A254" s="24"/>
      <c r="B254" s="24" t="s">
        <v>44</v>
      </c>
      <c r="C254" s="24"/>
      <c r="D254" s="70"/>
    </row>
    <row r="255" spans="1:4">
      <c r="A255" s="26"/>
      <c r="B255" s="26" t="s">
        <v>44</v>
      </c>
      <c r="C255" s="26" t="s">
        <v>1395</v>
      </c>
      <c r="D255" s="71"/>
    </row>
    <row r="256" spans="1:4">
      <c r="A256" s="24"/>
      <c r="B256" s="24" t="s">
        <v>23</v>
      </c>
      <c r="C256" s="24" t="s">
        <v>1385</v>
      </c>
      <c r="D256" s="70"/>
    </row>
    <row r="257" spans="1:4">
      <c r="A257" s="26"/>
      <c r="B257" s="26" t="s">
        <v>1360</v>
      </c>
      <c r="C257" s="26" t="s">
        <v>1358</v>
      </c>
      <c r="D257" s="71"/>
    </row>
    <row r="258" spans="1:4">
      <c r="A258" s="24"/>
      <c r="B258" s="24" t="s">
        <v>23</v>
      </c>
      <c r="C258" s="24" t="s">
        <v>1412</v>
      </c>
      <c r="D258" s="70"/>
    </row>
    <row r="259" spans="1:4">
      <c r="A259" s="26"/>
      <c r="B259" s="26" t="s">
        <v>44</v>
      </c>
      <c r="C259" s="26" t="s">
        <v>1385</v>
      </c>
      <c r="D259" s="71"/>
    </row>
    <row r="260" spans="1:4">
      <c r="A260" s="24"/>
      <c r="B260" s="24" t="s">
        <v>23</v>
      </c>
      <c r="C260" s="24" t="s">
        <v>1412</v>
      </c>
      <c r="D260" s="70"/>
    </row>
    <row r="261" spans="1:4">
      <c r="A261" s="26"/>
      <c r="B261" s="26" t="s">
        <v>31</v>
      </c>
      <c r="C261" s="26" t="s">
        <v>1376</v>
      </c>
      <c r="D261" s="71"/>
    </row>
    <row r="262" spans="1:4">
      <c r="A262" s="24"/>
      <c r="B262" s="24" t="s">
        <v>44</v>
      </c>
      <c r="C262" s="24" t="s">
        <v>1412</v>
      </c>
      <c r="D262" s="70"/>
    </row>
    <row r="263" spans="1:4">
      <c r="A263" s="26"/>
      <c r="B263" s="26" t="s">
        <v>44</v>
      </c>
      <c r="C263" s="26" t="s">
        <v>1395</v>
      </c>
      <c r="D263" s="71"/>
    </row>
    <row r="264" spans="1:4">
      <c r="A264" s="24"/>
      <c r="B264" s="24" t="s">
        <v>23</v>
      </c>
      <c r="C264" s="24" t="s">
        <v>1412</v>
      </c>
      <c r="D264" s="70"/>
    </row>
    <row r="265" spans="1:4">
      <c r="A265" s="26"/>
      <c r="B265" s="26" t="s">
        <v>44</v>
      </c>
      <c r="C265" s="26" t="s">
        <v>1385</v>
      </c>
      <c r="D265" s="71"/>
    </row>
    <row r="266" spans="1:4">
      <c r="A266" s="24"/>
      <c r="B266" s="24" t="s">
        <v>10</v>
      </c>
      <c r="C266" s="24" t="s">
        <v>1412</v>
      </c>
      <c r="D266" s="70"/>
    </row>
    <row r="267" spans="1:4">
      <c r="A267" s="26"/>
      <c r="B267" s="26" t="s">
        <v>10</v>
      </c>
      <c r="C267" s="26" t="s">
        <v>1395</v>
      </c>
      <c r="D267" s="71"/>
    </row>
    <row r="268" spans="1:4">
      <c r="A268" s="24"/>
      <c r="B268" s="24" t="s">
        <v>31</v>
      </c>
      <c r="C268" s="24" t="s">
        <v>1376</v>
      </c>
      <c r="D268" s="70"/>
    </row>
    <row r="269" spans="1:4">
      <c r="A269" s="26"/>
      <c r="B269" s="26" t="s">
        <v>1360</v>
      </c>
      <c r="C269" s="26" t="s">
        <v>1376</v>
      </c>
      <c r="D269" s="71"/>
    </row>
    <row r="270" spans="1:4">
      <c r="A270" s="24"/>
      <c r="B270" s="24" t="s">
        <v>10</v>
      </c>
      <c r="C270" s="24" t="s">
        <v>1385</v>
      </c>
      <c r="D270" s="70"/>
    </row>
    <row r="271" spans="1:4">
      <c r="A271" s="26"/>
      <c r="B271" s="26" t="s">
        <v>44</v>
      </c>
      <c r="C271" s="26" t="s">
        <v>1412</v>
      </c>
      <c r="D271" s="71"/>
    </row>
    <row r="272" spans="1:4">
      <c r="A272" s="24"/>
      <c r="B272" s="24" t="s">
        <v>1360</v>
      </c>
      <c r="C272" s="24" t="s">
        <v>1395</v>
      </c>
      <c r="D272" s="70"/>
    </row>
    <row r="273" spans="1:4">
      <c r="A273" s="26"/>
      <c r="B273" s="26" t="s">
        <v>23</v>
      </c>
      <c r="C273" s="26" t="s">
        <v>1395</v>
      </c>
      <c r="D273" s="71"/>
    </row>
    <row r="274" spans="1:4">
      <c r="A274" s="24"/>
      <c r="B274" s="24" t="s">
        <v>1360</v>
      </c>
      <c r="C274" s="24" t="s">
        <v>1385</v>
      </c>
      <c r="D274" s="70"/>
    </row>
    <row r="275" spans="1:4">
      <c r="A275" s="26"/>
      <c r="B275" s="26" t="s">
        <v>1360</v>
      </c>
      <c r="C275" s="26" t="s">
        <v>1385</v>
      </c>
      <c r="D275" s="71"/>
    </row>
    <row r="276" spans="1:4">
      <c r="A276" s="24"/>
      <c r="B276" s="24" t="s">
        <v>31</v>
      </c>
      <c r="C276" s="24" t="s">
        <v>1412</v>
      </c>
      <c r="D276" s="70"/>
    </row>
    <row r="277" spans="1:4">
      <c r="A277" s="26"/>
      <c r="B277" s="26" t="s">
        <v>10</v>
      </c>
      <c r="C277" s="26"/>
      <c r="D277" s="71"/>
    </row>
    <row r="278" spans="1:4">
      <c r="A278" s="24"/>
      <c r="B278" s="24" t="s">
        <v>10</v>
      </c>
      <c r="C278" s="24" t="s">
        <v>1395</v>
      </c>
      <c r="D278" s="70"/>
    </row>
    <row r="279" spans="1:4">
      <c r="A279" s="26"/>
      <c r="B279" s="26" t="s">
        <v>10</v>
      </c>
      <c r="C279" s="26" t="s">
        <v>1385</v>
      </c>
      <c r="D279" s="71"/>
    </row>
    <row r="280" spans="1:4">
      <c r="A280" s="24"/>
      <c r="B280" s="24" t="s">
        <v>1360</v>
      </c>
      <c r="C280" s="24" t="s">
        <v>1412</v>
      </c>
      <c r="D280" s="70"/>
    </row>
    <row r="281" spans="1:4">
      <c r="A281" s="26"/>
      <c r="B281" s="26" t="s">
        <v>44</v>
      </c>
      <c r="C281" s="26" t="s">
        <v>1412</v>
      </c>
      <c r="D281" s="71"/>
    </row>
    <row r="282" spans="1:4">
      <c r="A282" s="24"/>
      <c r="B282" s="24" t="s">
        <v>44</v>
      </c>
      <c r="C282" s="24" t="s">
        <v>1376</v>
      </c>
      <c r="D282" s="70"/>
    </row>
    <row r="283" spans="1:4">
      <c r="A283" s="26"/>
      <c r="B283" s="26" t="s">
        <v>23</v>
      </c>
      <c r="C283" s="26" t="s">
        <v>1412</v>
      </c>
      <c r="D283" s="71"/>
    </row>
    <row r="284" spans="1:4">
      <c r="A284" s="24"/>
      <c r="B284" s="24" t="s">
        <v>10</v>
      </c>
      <c r="C284" s="24" t="s">
        <v>1412</v>
      </c>
      <c r="D284" s="70"/>
    </row>
    <row r="285" spans="1:4">
      <c r="A285" s="26"/>
      <c r="B285" s="26" t="s">
        <v>31</v>
      </c>
      <c r="C285" s="26" t="s">
        <v>1358</v>
      </c>
      <c r="D285" s="71"/>
    </row>
    <row r="286" spans="1:4">
      <c r="A286" s="24"/>
      <c r="B286" s="24" t="s">
        <v>10</v>
      </c>
      <c r="C286" s="24" t="s">
        <v>1358</v>
      </c>
      <c r="D286" s="70"/>
    </row>
    <row r="287" spans="1:4">
      <c r="A287" s="26"/>
      <c r="B287" s="26" t="s">
        <v>44</v>
      </c>
      <c r="C287" s="26" t="s">
        <v>1412</v>
      </c>
      <c r="D287" s="71"/>
    </row>
    <row r="288" spans="1:4">
      <c r="A288" s="24"/>
      <c r="B288" s="24" t="s">
        <v>31</v>
      </c>
      <c r="C288" s="24" t="s">
        <v>1412</v>
      </c>
      <c r="D288" s="70"/>
    </row>
    <row r="289" spans="1:4">
      <c r="A289" s="26"/>
      <c r="B289" s="26" t="s">
        <v>23</v>
      </c>
      <c r="C289" s="26" t="s">
        <v>1395</v>
      </c>
      <c r="D289" s="71"/>
    </row>
    <row r="290" spans="1:4">
      <c r="A290" s="24"/>
      <c r="B290" s="24" t="s">
        <v>10</v>
      </c>
      <c r="C290" s="24" t="s">
        <v>1412</v>
      </c>
      <c r="D290" s="70"/>
    </row>
    <row r="291" spans="1:4">
      <c r="A291" s="26"/>
      <c r="B291" s="26" t="s">
        <v>1360</v>
      </c>
      <c r="C291" s="26" t="s">
        <v>1385</v>
      </c>
      <c r="D291" s="71"/>
    </row>
    <row r="292" spans="1:4">
      <c r="A292" s="24"/>
      <c r="B292" s="24" t="s">
        <v>31</v>
      </c>
      <c r="C292" s="24" t="s">
        <v>1395</v>
      </c>
      <c r="D292" s="70"/>
    </row>
    <row r="293" spans="1:4">
      <c r="A293" s="26"/>
      <c r="B293" s="26" t="s">
        <v>1360</v>
      </c>
      <c r="C293" s="26" t="s">
        <v>1358</v>
      </c>
      <c r="D293" s="71"/>
    </row>
    <row r="294" spans="1:4">
      <c r="A294" s="24"/>
      <c r="B294" s="24" t="s">
        <v>1360</v>
      </c>
      <c r="C294" s="24" t="s">
        <v>1385</v>
      </c>
      <c r="D294" s="70"/>
    </row>
    <row r="295" spans="1:4">
      <c r="A295" s="26"/>
      <c r="B295" s="26" t="s">
        <v>10</v>
      </c>
      <c r="C295" s="26" t="s">
        <v>1412</v>
      </c>
      <c r="D295" s="71"/>
    </row>
    <row r="296" spans="1:4">
      <c r="A296" s="24"/>
      <c r="B296" s="24" t="s">
        <v>31</v>
      </c>
      <c r="C296" s="24" t="s">
        <v>1412</v>
      </c>
      <c r="D296" s="70"/>
    </row>
    <row r="297" spans="1:4">
      <c r="A297" s="26"/>
      <c r="B297" s="26" t="s">
        <v>1360</v>
      </c>
      <c r="C297" s="26" t="s">
        <v>1385</v>
      </c>
      <c r="D297" s="71"/>
    </row>
    <row r="298" spans="1:4">
      <c r="A298" s="24"/>
      <c r="B298" s="24" t="s">
        <v>10</v>
      </c>
      <c r="C298" s="24" t="s">
        <v>1385</v>
      </c>
      <c r="D298" s="70"/>
    </row>
    <row r="299" spans="1:4">
      <c r="A299" s="26"/>
      <c r="B299" s="26" t="s">
        <v>31</v>
      </c>
      <c r="C299" s="26" t="s">
        <v>1412</v>
      </c>
      <c r="D299" s="71"/>
    </row>
    <row r="300" spans="1:4">
      <c r="A300" s="24"/>
      <c r="B300" s="24" t="s">
        <v>1360</v>
      </c>
      <c r="C300" s="24" t="s">
        <v>1395</v>
      </c>
      <c r="D300" s="70"/>
    </row>
    <row r="301" spans="1:4">
      <c r="A301" s="26"/>
      <c r="B301" s="26" t="s">
        <v>44</v>
      </c>
      <c r="C301" s="26" t="s">
        <v>1358</v>
      </c>
      <c r="D301" s="71"/>
    </row>
    <row r="302" spans="1:4">
      <c r="A302" s="24"/>
      <c r="B302" s="24" t="s">
        <v>44</v>
      </c>
      <c r="C302" s="24" t="s">
        <v>1412</v>
      </c>
      <c r="D302" s="70"/>
    </row>
    <row r="303" spans="1:4">
      <c r="A303" s="26"/>
      <c r="B303" s="26" t="s">
        <v>44</v>
      </c>
      <c r="C303" s="26" t="s">
        <v>1395</v>
      </c>
      <c r="D303" s="71"/>
    </row>
    <row r="304" spans="1:4">
      <c r="A304" s="24"/>
      <c r="B304" s="24" t="s">
        <v>1360</v>
      </c>
      <c r="C304" s="24" t="s">
        <v>1376</v>
      </c>
      <c r="D304" s="70"/>
    </row>
    <row r="305" spans="1:4">
      <c r="A305" s="26"/>
      <c r="B305" s="26" t="s">
        <v>31</v>
      </c>
      <c r="C305" s="26" t="s">
        <v>1376</v>
      </c>
      <c r="D305" s="71"/>
    </row>
    <row r="306" spans="1:4">
      <c r="A306" s="24"/>
      <c r="B306" s="24" t="s">
        <v>1360</v>
      </c>
      <c r="C306" s="24" t="s">
        <v>1385</v>
      </c>
      <c r="D306" s="70"/>
    </row>
    <row r="307" spans="1:4">
      <c r="A307" s="26"/>
      <c r="B307" s="26" t="s">
        <v>31</v>
      </c>
      <c r="C307" s="26" t="s">
        <v>1358</v>
      </c>
      <c r="D307" s="71"/>
    </row>
    <row r="308" spans="1:4">
      <c r="A308" s="24"/>
      <c r="B308" s="24" t="s">
        <v>44</v>
      </c>
      <c r="C308" s="24" t="s">
        <v>1376</v>
      </c>
      <c r="D308" s="70"/>
    </row>
    <row r="309" spans="1:4">
      <c r="A309" s="26"/>
      <c r="B309" s="26" t="s">
        <v>31</v>
      </c>
      <c r="C309" s="26" t="s">
        <v>1412</v>
      </c>
      <c r="D309" s="71"/>
    </row>
    <row r="310" spans="1:4">
      <c r="A310" s="24"/>
      <c r="B310" s="24" t="s">
        <v>10</v>
      </c>
      <c r="C310" s="24"/>
      <c r="D310" s="70"/>
    </row>
    <row r="311" spans="1:4">
      <c r="A311" s="26"/>
      <c r="B311" s="26" t="s">
        <v>10</v>
      </c>
      <c r="C311" s="26" t="s">
        <v>1358</v>
      </c>
      <c r="D311" s="71"/>
    </row>
    <row r="312" spans="1:4">
      <c r="A312" s="24"/>
      <c r="B312" s="24" t="s">
        <v>23</v>
      </c>
      <c r="C312" s="24" t="s">
        <v>1412</v>
      </c>
      <c r="D312" s="70"/>
    </row>
    <row r="313" spans="1:4">
      <c r="A313" s="26"/>
      <c r="B313" s="26" t="s">
        <v>10</v>
      </c>
      <c r="C313" s="26" t="s">
        <v>1412</v>
      </c>
      <c r="D313" s="71"/>
    </row>
    <row r="314" spans="1:4">
      <c r="A314" s="24"/>
      <c r="B314" s="24" t="s">
        <v>10</v>
      </c>
      <c r="C314" s="24" t="s">
        <v>1376</v>
      </c>
      <c r="D314" s="70"/>
    </row>
    <row r="315" spans="1:4">
      <c r="A315" s="26"/>
      <c r="B315" s="26" t="s">
        <v>1360</v>
      </c>
      <c r="C315" s="26" t="s">
        <v>1395</v>
      </c>
      <c r="D315" s="71"/>
    </row>
    <row r="316" spans="1:4">
      <c r="A316" s="24"/>
      <c r="B316" s="24" t="s">
        <v>23</v>
      </c>
      <c r="C316" s="24" t="s">
        <v>1412</v>
      </c>
      <c r="D316" s="70"/>
    </row>
    <row r="317" spans="1:4">
      <c r="A317" s="26"/>
      <c r="B317" s="26" t="s">
        <v>31</v>
      </c>
      <c r="C317" s="26" t="s">
        <v>1385</v>
      </c>
      <c r="D317" s="71"/>
    </row>
    <row r="318" spans="1:4">
      <c r="A318" s="24"/>
      <c r="B318" s="24" t="s">
        <v>1360</v>
      </c>
      <c r="C318" s="24" t="s">
        <v>1358</v>
      </c>
      <c r="D318" s="70"/>
    </row>
    <row r="319" spans="1:4">
      <c r="A319" s="26"/>
      <c r="B319" s="26" t="s">
        <v>31</v>
      </c>
      <c r="C319" s="26" t="s">
        <v>1358</v>
      </c>
      <c r="D319" s="71"/>
    </row>
    <row r="320" spans="1:4">
      <c r="A320" s="24"/>
      <c r="B320" s="24" t="s">
        <v>1360</v>
      </c>
      <c r="C320" s="24" t="s">
        <v>1385</v>
      </c>
      <c r="D320" s="70"/>
    </row>
    <row r="321" spans="1:4">
      <c r="A321" s="26"/>
      <c r="B321" s="26" t="s">
        <v>31</v>
      </c>
      <c r="C321" s="26" t="s">
        <v>1376</v>
      </c>
      <c r="D321" s="71"/>
    </row>
    <row r="322" spans="1:4">
      <c r="A322" s="24"/>
      <c r="B322" s="24" t="s">
        <v>23</v>
      </c>
      <c r="C322" s="24" t="s">
        <v>1395</v>
      </c>
      <c r="D322" s="70"/>
    </row>
    <row r="323" spans="1:4">
      <c r="A323" s="26"/>
      <c r="B323" s="26" t="s">
        <v>44</v>
      </c>
      <c r="C323" s="26" t="s">
        <v>1395</v>
      </c>
      <c r="D323" s="71"/>
    </row>
    <row r="324" spans="1:4">
      <c r="A324" s="24"/>
      <c r="B324" s="24" t="s">
        <v>44</v>
      </c>
      <c r="C324" s="24" t="s">
        <v>1395</v>
      </c>
      <c r="D324" s="70"/>
    </row>
    <row r="325" spans="1:4">
      <c r="A325" s="26"/>
      <c r="B325" s="26" t="s">
        <v>31</v>
      </c>
      <c r="C325" s="26" t="s">
        <v>1412</v>
      </c>
      <c r="D325" s="71"/>
    </row>
    <row r="326" spans="1:4">
      <c r="A326" s="24"/>
      <c r="B326" s="24" t="s">
        <v>1360</v>
      </c>
      <c r="C326" s="24" t="s">
        <v>1358</v>
      </c>
      <c r="D326" s="70"/>
    </row>
    <row r="327" spans="1:4">
      <c r="A327" s="26"/>
      <c r="B327" s="26" t="s">
        <v>1360</v>
      </c>
      <c r="C327" s="26" t="s">
        <v>1395</v>
      </c>
      <c r="D327" s="71"/>
    </row>
    <row r="328" spans="1:4">
      <c r="A328" s="24"/>
      <c r="B328" s="24" t="s">
        <v>31</v>
      </c>
      <c r="C328" s="24" t="s">
        <v>1412</v>
      </c>
      <c r="D328" s="70"/>
    </row>
    <row r="329" spans="1:4">
      <c r="A329" s="26"/>
      <c r="B329" s="26" t="s">
        <v>44</v>
      </c>
      <c r="C329" s="26" t="s">
        <v>1358</v>
      </c>
      <c r="D329" s="71"/>
    </row>
    <row r="330" spans="1:4">
      <c r="A330" s="24"/>
      <c r="B330" s="24" t="s">
        <v>44</v>
      </c>
      <c r="C330" s="24" t="s">
        <v>1395</v>
      </c>
      <c r="D330" s="70"/>
    </row>
    <row r="331" spans="1:4">
      <c r="A331" s="26"/>
      <c r="B331" s="26" t="s">
        <v>44</v>
      </c>
      <c r="C331" s="26" t="s">
        <v>1385</v>
      </c>
      <c r="D331" s="71"/>
    </row>
    <row r="332" spans="1:4">
      <c r="A332" s="24"/>
      <c r="B332" s="24" t="s">
        <v>1360</v>
      </c>
      <c r="C332" s="24" t="s">
        <v>1358</v>
      </c>
      <c r="D332" s="70"/>
    </row>
    <row r="333" spans="1:4">
      <c r="A333" s="26"/>
      <c r="B333" s="26" t="s">
        <v>44</v>
      </c>
      <c r="C333" s="26" t="s">
        <v>1412</v>
      </c>
      <c r="D333" s="71"/>
    </row>
    <row r="334" spans="1:4">
      <c r="A334" s="24"/>
      <c r="B334" s="24" t="s">
        <v>44</v>
      </c>
      <c r="C334" s="24" t="s">
        <v>1395</v>
      </c>
      <c r="D334" s="70"/>
    </row>
    <row r="335" spans="1:4">
      <c r="A335" s="26"/>
      <c r="B335" s="26" t="s">
        <v>44</v>
      </c>
      <c r="C335" s="26" t="s">
        <v>1385</v>
      </c>
      <c r="D335" s="71"/>
    </row>
    <row r="336" spans="1:4">
      <c r="A336" s="24"/>
      <c r="B336" s="24" t="s">
        <v>10</v>
      </c>
      <c r="C336" s="24" t="s">
        <v>1358</v>
      </c>
      <c r="D336" s="70"/>
    </row>
    <row r="337" spans="1:4">
      <c r="A337" s="26"/>
      <c r="B337" s="26" t="s">
        <v>23</v>
      </c>
      <c r="C337" s="26" t="s">
        <v>1385</v>
      </c>
      <c r="D337" s="71"/>
    </row>
    <row r="338" spans="1:4">
      <c r="A338" s="24"/>
      <c r="B338" s="24" t="s">
        <v>44</v>
      </c>
      <c r="C338" s="24" t="s">
        <v>1395</v>
      </c>
      <c r="D338" s="70"/>
    </row>
    <row r="339" spans="1:4">
      <c r="A339" s="26"/>
      <c r="B339" s="26" t="s">
        <v>31</v>
      </c>
      <c r="C339" s="26" t="s">
        <v>1385</v>
      </c>
      <c r="D339" s="71"/>
    </row>
    <row r="340" spans="1:4">
      <c r="A340" s="24"/>
      <c r="B340" s="24" t="s">
        <v>10</v>
      </c>
      <c r="C340" s="24" t="s">
        <v>1376</v>
      </c>
      <c r="D340" s="70"/>
    </row>
    <row r="341" spans="1:4">
      <c r="A341" s="26"/>
      <c r="B341" s="26" t="s">
        <v>31</v>
      </c>
      <c r="C341" s="26" t="s">
        <v>1395</v>
      </c>
      <c r="D341" s="71"/>
    </row>
    <row r="342" spans="1:4">
      <c r="A342" s="24"/>
      <c r="B342" s="24" t="s">
        <v>1360</v>
      </c>
      <c r="C342" s="24" t="s">
        <v>1358</v>
      </c>
      <c r="D342" s="70"/>
    </row>
    <row r="343" spans="1:4">
      <c r="A343" s="26"/>
      <c r="B343" s="26" t="s">
        <v>23</v>
      </c>
      <c r="C343" s="26" t="s">
        <v>1376</v>
      </c>
      <c r="D343" s="71"/>
    </row>
    <row r="344" spans="1:4">
      <c r="A344" s="24"/>
      <c r="B344" s="24" t="s">
        <v>31</v>
      </c>
      <c r="C344" s="24" t="s">
        <v>1385</v>
      </c>
      <c r="D344" s="70"/>
    </row>
    <row r="345" spans="1:4">
      <c r="A345" s="26"/>
      <c r="B345" s="26" t="s">
        <v>23</v>
      </c>
      <c r="C345" s="26" t="s">
        <v>1376</v>
      </c>
      <c r="D345" s="71"/>
    </row>
    <row r="346" spans="1:4">
      <c r="A346" s="24"/>
      <c r="B346" s="24" t="s">
        <v>23</v>
      </c>
      <c r="C346" s="24" t="s">
        <v>1358</v>
      </c>
      <c r="D346" s="70"/>
    </row>
    <row r="347" spans="1:4">
      <c r="A347" s="26"/>
      <c r="B347" s="26" t="s">
        <v>31</v>
      </c>
      <c r="C347" s="26" t="s">
        <v>1376</v>
      </c>
      <c r="D347" s="71"/>
    </row>
    <row r="348" spans="1:4">
      <c r="A348" s="24"/>
      <c r="B348" s="24" t="s">
        <v>23</v>
      </c>
      <c r="C348" s="24" t="s">
        <v>1395</v>
      </c>
      <c r="D348" s="70"/>
    </row>
    <row r="349" spans="1:4">
      <c r="A349" s="26"/>
      <c r="B349" s="26" t="s">
        <v>44</v>
      </c>
      <c r="C349" s="26" t="s">
        <v>1385</v>
      </c>
      <c r="D349" s="71"/>
    </row>
    <row r="350" spans="1:4">
      <c r="A350" s="24"/>
      <c r="B350" s="24" t="s">
        <v>10</v>
      </c>
      <c r="C350" s="24" t="s">
        <v>1358</v>
      </c>
      <c r="D350" s="70"/>
    </row>
    <row r="351" spans="1:4">
      <c r="A351" s="26"/>
      <c r="B351" s="26" t="s">
        <v>31</v>
      </c>
      <c r="C351" s="26" t="s">
        <v>1376</v>
      </c>
      <c r="D351" s="71"/>
    </row>
    <row r="352" spans="1:4">
      <c r="A352" s="24"/>
      <c r="B352" s="24" t="s">
        <v>23</v>
      </c>
      <c r="C352" s="24" t="s">
        <v>1376</v>
      </c>
      <c r="D352" s="70"/>
    </row>
    <row r="353" spans="1:4">
      <c r="A353" s="26"/>
      <c r="B353" s="26" t="s">
        <v>1360</v>
      </c>
      <c r="C353" s="26" t="s">
        <v>1412</v>
      </c>
      <c r="D353" s="71"/>
    </row>
    <row r="354" spans="1:4">
      <c r="A354" s="24"/>
      <c r="B354" s="24" t="s">
        <v>44</v>
      </c>
      <c r="C354" s="24" t="s">
        <v>1412</v>
      </c>
      <c r="D354" s="70"/>
    </row>
    <row r="355" spans="1:4">
      <c r="A355" s="26"/>
      <c r="B355" s="26" t="s">
        <v>23</v>
      </c>
      <c r="C355" s="26" t="s">
        <v>1385</v>
      </c>
      <c r="D355" s="71"/>
    </row>
    <row r="356" spans="1:4">
      <c r="A356" s="24"/>
      <c r="B356" s="24" t="s">
        <v>10</v>
      </c>
      <c r="C356" s="24" t="s">
        <v>1376</v>
      </c>
      <c r="D356" s="70"/>
    </row>
    <row r="357" spans="1:4">
      <c r="A357" s="26"/>
      <c r="B357" s="26" t="s">
        <v>44</v>
      </c>
      <c r="C357" s="26" t="s">
        <v>1385</v>
      </c>
      <c r="D357" s="71"/>
    </row>
    <row r="358" spans="1:4">
      <c r="A358" s="24"/>
      <c r="B358" s="24" t="s">
        <v>31</v>
      </c>
      <c r="C358" s="24" t="s">
        <v>1376</v>
      </c>
      <c r="D358" s="70"/>
    </row>
    <row r="359" spans="1:4">
      <c r="A359" s="26"/>
      <c r="B359" s="26" t="s">
        <v>10</v>
      </c>
      <c r="C359" s="26" t="s">
        <v>1395</v>
      </c>
      <c r="D359" s="71"/>
    </row>
    <row r="360" spans="1:4">
      <c r="A360" s="24"/>
      <c r="B360" s="24" t="s">
        <v>1360</v>
      </c>
      <c r="C360" s="24" t="s">
        <v>1412</v>
      </c>
      <c r="D360" s="70"/>
    </row>
    <row r="361" spans="1:4">
      <c r="A361" s="26"/>
      <c r="B361" s="26" t="s">
        <v>31</v>
      </c>
      <c r="C361" s="26" t="s">
        <v>1376</v>
      </c>
      <c r="D361" s="71"/>
    </row>
    <row r="362" spans="1:4">
      <c r="A362" s="24"/>
      <c r="B362" s="24" t="s">
        <v>44</v>
      </c>
      <c r="C362" s="24" t="s">
        <v>1412</v>
      </c>
      <c r="D362" s="70"/>
    </row>
    <row r="363" spans="1:4">
      <c r="A363" s="26"/>
      <c r="B363" s="26" t="s">
        <v>23</v>
      </c>
      <c r="C363" s="26" t="s">
        <v>1385</v>
      </c>
      <c r="D363" s="71"/>
    </row>
    <row r="364" spans="1:4">
      <c r="A364" s="24"/>
      <c r="B364" s="24" t="s">
        <v>44</v>
      </c>
      <c r="C364" s="24" t="s">
        <v>1412</v>
      </c>
      <c r="D364" s="70"/>
    </row>
    <row r="365" spans="1:4">
      <c r="A365" s="26"/>
      <c r="B365" s="26" t="s">
        <v>23</v>
      </c>
      <c r="C365" s="26" t="s">
        <v>1385</v>
      </c>
      <c r="D365" s="71"/>
    </row>
    <row r="366" spans="1:4">
      <c r="A366" s="24"/>
      <c r="B366" s="24" t="s">
        <v>10</v>
      </c>
      <c r="C366" s="24" t="s">
        <v>1412</v>
      </c>
      <c r="D366" s="70"/>
    </row>
    <row r="367" spans="1:4">
      <c r="A367" s="26"/>
      <c r="B367" s="26" t="s">
        <v>10</v>
      </c>
      <c r="C367" s="26" t="s">
        <v>1385</v>
      </c>
      <c r="D367" s="71"/>
    </row>
    <row r="368" spans="1:4">
      <c r="A368" s="24"/>
      <c r="B368" s="24" t="s">
        <v>44</v>
      </c>
      <c r="C368" s="24" t="s">
        <v>1385</v>
      </c>
      <c r="D368" s="70"/>
    </row>
    <row r="369" spans="1:4">
      <c r="A369" s="26"/>
      <c r="B369" s="26" t="s">
        <v>31</v>
      </c>
      <c r="C369" s="26" t="s">
        <v>1358</v>
      </c>
      <c r="D369" s="71"/>
    </row>
    <row r="370" spans="1:4">
      <c r="A370" s="24"/>
      <c r="B370" s="24" t="s">
        <v>31</v>
      </c>
      <c r="C370" s="24"/>
      <c r="D370" s="70"/>
    </row>
    <row r="371" spans="1:4">
      <c r="A371" s="26"/>
      <c r="B371" s="26" t="s">
        <v>44</v>
      </c>
      <c r="C371" s="26" t="s">
        <v>1385</v>
      </c>
      <c r="D371" s="71"/>
    </row>
    <row r="372" spans="1:4">
      <c r="A372" s="24"/>
      <c r="B372" s="24" t="s">
        <v>1360</v>
      </c>
      <c r="C372" s="24" t="s">
        <v>1376</v>
      </c>
      <c r="D372" s="70"/>
    </row>
    <row r="373" spans="1:4">
      <c r="A373" s="26"/>
      <c r="B373" s="26" t="s">
        <v>23</v>
      </c>
      <c r="C373" s="26" t="s">
        <v>1412</v>
      </c>
      <c r="D373" s="71"/>
    </row>
    <row r="374" spans="1:4">
      <c r="A374" s="24"/>
      <c r="B374" s="24" t="s">
        <v>10</v>
      </c>
      <c r="C374" s="24" t="s">
        <v>1395</v>
      </c>
      <c r="D374" s="70"/>
    </row>
    <row r="375" spans="1:4">
      <c r="A375" s="26"/>
      <c r="B375" s="26" t="s">
        <v>23</v>
      </c>
      <c r="C375" s="26" t="s">
        <v>1412</v>
      </c>
      <c r="D375" s="71"/>
    </row>
    <row r="376" spans="1:4">
      <c r="A376" s="24"/>
      <c r="B376" s="24" t="s">
        <v>1360</v>
      </c>
      <c r="C376" s="24" t="s">
        <v>1376</v>
      </c>
      <c r="D376" s="70"/>
    </row>
    <row r="377" spans="1:4">
      <c r="A377" s="26"/>
      <c r="B377" s="26" t="s">
        <v>1360</v>
      </c>
      <c r="C377" s="26" t="s">
        <v>1376</v>
      </c>
      <c r="D377" s="71"/>
    </row>
    <row r="378" spans="1:4">
      <c r="A378" s="24"/>
      <c r="B378" s="24" t="s">
        <v>10</v>
      </c>
      <c r="C378" s="24" t="s">
        <v>1412</v>
      </c>
      <c r="D378" s="70"/>
    </row>
    <row r="379" spans="1:4">
      <c r="A379" s="26"/>
      <c r="B379" s="26" t="s">
        <v>23</v>
      </c>
      <c r="C379" s="26" t="s">
        <v>1385</v>
      </c>
      <c r="D379" s="71"/>
    </row>
    <row r="380" spans="1:4">
      <c r="A380" s="24"/>
      <c r="B380" s="24" t="s">
        <v>10</v>
      </c>
      <c r="C380" s="24" t="s">
        <v>1358</v>
      </c>
      <c r="D380" s="70"/>
    </row>
    <row r="381" spans="1:4">
      <c r="A381" s="26"/>
      <c r="B381" s="26" t="s">
        <v>23</v>
      </c>
      <c r="C381" s="26" t="s">
        <v>1395</v>
      </c>
      <c r="D381" s="71"/>
    </row>
    <row r="382" spans="1:4">
      <c r="A382" s="24"/>
      <c r="B382" s="24" t="s">
        <v>23</v>
      </c>
      <c r="C382" s="24" t="s">
        <v>1358</v>
      </c>
      <c r="D382" s="70"/>
    </row>
    <row r="383" spans="1:4">
      <c r="A383" s="26"/>
      <c r="B383" s="26" t="s">
        <v>23</v>
      </c>
      <c r="C383" s="26" t="s">
        <v>1395</v>
      </c>
      <c r="D383" s="71"/>
    </row>
    <row r="384" spans="1:4">
      <c r="A384" s="24"/>
      <c r="B384" s="24" t="s">
        <v>23</v>
      </c>
      <c r="C384" s="24" t="s">
        <v>1358</v>
      </c>
      <c r="D384" s="70"/>
    </row>
    <row r="385" spans="1:4">
      <c r="A385" s="26"/>
      <c r="B385" s="26" t="s">
        <v>23</v>
      </c>
      <c r="C385" s="26" t="s">
        <v>1412</v>
      </c>
      <c r="D385" s="71"/>
    </row>
    <row r="386" spans="1:4">
      <c r="A386" s="24"/>
      <c r="B386" s="24" t="s">
        <v>23</v>
      </c>
      <c r="C386" s="24" t="s">
        <v>1385</v>
      </c>
      <c r="D386" s="70"/>
    </row>
    <row r="387" spans="1:4">
      <c r="A387" s="26"/>
      <c r="B387" s="26" t="s">
        <v>1360</v>
      </c>
      <c r="C387" s="26" t="s">
        <v>1385</v>
      </c>
      <c r="D387" s="71"/>
    </row>
    <row r="388" spans="1:4">
      <c r="A388" s="24"/>
      <c r="B388" s="24" t="s">
        <v>31</v>
      </c>
      <c r="C388" s="24" t="s">
        <v>1376</v>
      </c>
      <c r="D388" s="70"/>
    </row>
    <row r="389" spans="1:4">
      <c r="A389" s="26"/>
      <c r="B389" s="26" t="s">
        <v>10</v>
      </c>
      <c r="C389" s="26" t="s">
        <v>1412</v>
      </c>
      <c r="D389" s="71"/>
    </row>
    <row r="390" spans="1:4">
      <c r="A390" s="24"/>
      <c r="B390" s="24" t="s">
        <v>44</v>
      </c>
      <c r="C390" s="24" t="s">
        <v>1395</v>
      </c>
      <c r="D390" s="70"/>
    </row>
    <row r="391" spans="1:4">
      <c r="A391" s="26"/>
      <c r="B391" s="26" t="s">
        <v>1360</v>
      </c>
      <c r="C391" s="26" t="s">
        <v>1395</v>
      </c>
      <c r="D391" s="71"/>
    </row>
    <row r="392" spans="1:4">
      <c r="A392" s="24"/>
      <c r="B392" s="24" t="s">
        <v>31</v>
      </c>
      <c r="C392" s="24" t="s">
        <v>1385</v>
      </c>
      <c r="D392" s="70"/>
    </row>
    <row r="393" spans="1:4">
      <c r="A393" s="26"/>
      <c r="B393" s="26" t="s">
        <v>31</v>
      </c>
      <c r="C393" s="26" t="s">
        <v>1385</v>
      </c>
      <c r="D393" s="71"/>
    </row>
    <row r="394" spans="1:4">
      <c r="A394" s="24"/>
      <c r="B394" s="24" t="s">
        <v>23</v>
      </c>
      <c r="C394" s="24"/>
      <c r="D394" s="70"/>
    </row>
    <row r="395" spans="1:4">
      <c r="A395" s="26"/>
      <c r="B395" s="26" t="s">
        <v>31</v>
      </c>
      <c r="C395" s="26" t="s">
        <v>1395</v>
      </c>
      <c r="D395" s="71"/>
    </row>
    <row r="396" spans="1:4">
      <c r="A396" s="24"/>
      <c r="B396" s="24" t="s">
        <v>44</v>
      </c>
      <c r="C396" s="24" t="s">
        <v>1395</v>
      </c>
      <c r="D396" s="70"/>
    </row>
    <row r="397" spans="1:4">
      <c r="A397" s="26"/>
      <c r="B397" s="26" t="s">
        <v>1360</v>
      </c>
      <c r="C397" s="26" t="s">
        <v>1358</v>
      </c>
      <c r="D397" s="71"/>
    </row>
    <row r="398" spans="1:4">
      <c r="A398" s="24"/>
      <c r="B398" s="24" t="s">
        <v>31</v>
      </c>
      <c r="C398" s="24" t="s">
        <v>1412</v>
      </c>
      <c r="D398" s="70"/>
    </row>
    <row r="399" spans="1:4">
      <c r="A399" s="26"/>
      <c r="B399" s="26" t="s">
        <v>1360</v>
      </c>
      <c r="C399" s="26" t="s">
        <v>1358</v>
      </c>
      <c r="D399" s="71"/>
    </row>
    <row r="400" spans="1:4">
      <c r="A400" s="24"/>
      <c r="B400" s="24" t="s">
        <v>1360</v>
      </c>
      <c r="C400" s="24" t="s">
        <v>1376</v>
      </c>
      <c r="D400" s="70"/>
    </row>
    <row r="401" spans="1:4">
      <c r="A401" s="26"/>
      <c r="B401" s="26" t="s">
        <v>1360</v>
      </c>
      <c r="C401" s="26" t="s">
        <v>1385</v>
      </c>
      <c r="D401" s="71"/>
    </row>
    <row r="402" spans="1:4">
      <c r="A402" s="24"/>
      <c r="B402" s="24" t="s">
        <v>44</v>
      </c>
      <c r="C402" s="24" t="s">
        <v>1385</v>
      </c>
      <c r="D402" s="70"/>
    </row>
    <row r="403" spans="1:4">
      <c r="A403" s="26"/>
      <c r="B403" s="26" t="s">
        <v>44</v>
      </c>
      <c r="C403" s="26" t="s">
        <v>1395</v>
      </c>
      <c r="D403" s="71"/>
    </row>
    <row r="404" spans="1:4">
      <c r="A404" s="24"/>
      <c r="B404" s="24" t="s">
        <v>44</v>
      </c>
      <c r="C404" s="24" t="s">
        <v>1358</v>
      </c>
      <c r="D404" s="70"/>
    </row>
    <row r="405" spans="1:4">
      <c r="A405" s="26"/>
      <c r="B405" s="26" t="s">
        <v>44</v>
      </c>
      <c r="C405" s="26" t="s">
        <v>1395</v>
      </c>
      <c r="D405" s="71"/>
    </row>
    <row r="406" spans="1:4">
      <c r="A406" s="24"/>
      <c r="B406" s="24" t="s">
        <v>31</v>
      </c>
      <c r="C406" s="24" t="s">
        <v>1358</v>
      </c>
      <c r="D406" s="70"/>
    </row>
    <row r="407" spans="1:4">
      <c r="A407" s="26"/>
      <c r="B407" s="26" t="s">
        <v>23</v>
      </c>
      <c r="C407" s="26" t="s">
        <v>1385</v>
      </c>
      <c r="D407" s="71"/>
    </row>
    <row r="408" spans="1:4">
      <c r="A408" s="24"/>
      <c r="B408" s="24" t="s">
        <v>44</v>
      </c>
      <c r="C408" s="24" t="s">
        <v>1358</v>
      </c>
      <c r="D408" s="70"/>
    </row>
    <row r="409" spans="1:4">
      <c r="A409" s="26"/>
      <c r="B409" s="26" t="s">
        <v>44</v>
      </c>
      <c r="C409" s="26" t="s">
        <v>1395</v>
      </c>
      <c r="D409" s="71"/>
    </row>
    <row r="410" spans="1:4">
      <c r="A410" s="24"/>
      <c r="B410" s="24" t="s">
        <v>10</v>
      </c>
      <c r="C410" s="24" t="s">
        <v>1385</v>
      </c>
      <c r="D410" s="70"/>
    </row>
    <row r="411" spans="1:4">
      <c r="A411" s="26"/>
      <c r="B411" s="26" t="s">
        <v>31</v>
      </c>
      <c r="C411" s="26" t="s">
        <v>1376</v>
      </c>
      <c r="D411" s="71"/>
    </row>
    <row r="412" spans="1:4">
      <c r="A412" s="24"/>
      <c r="B412" s="24" t="s">
        <v>31</v>
      </c>
      <c r="C412" s="24"/>
      <c r="D412" s="70"/>
    </row>
    <row r="413" spans="1:4">
      <c r="A413" s="26"/>
      <c r="B413" s="26" t="s">
        <v>31</v>
      </c>
      <c r="C413" s="26" t="s">
        <v>1412</v>
      </c>
      <c r="D413" s="71"/>
    </row>
    <row r="414" spans="1:4">
      <c r="A414" s="24"/>
      <c r="B414" s="24" t="s">
        <v>10</v>
      </c>
      <c r="C414" s="24" t="s">
        <v>1385</v>
      </c>
      <c r="D414" s="70"/>
    </row>
    <row r="415" spans="1:4">
      <c r="A415" s="26"/>
      <c r="B415" s="26" t="s">
        <v>31</v>
      </c>
      <c r="C415" s="26" t="s">
        <v>1385</v>
      </c>
      <c r="D415" s="71"/>
    </row>
    <row r="416" spans="1:4">
      <c r="A416" s="24"/>
      <c r="B416" s="24" t="s">
        <v>44</v>
      </c>
      <c r="C416" s="24" t="s">
        <v>1385</v>
      </c>
      <c r="D416" s="70"/>
    </row>
    <row r="417" spans="1:4">
      <c r="A417" s="26"/>
      <c r="B417" s="26" t="s">
        <v>44</v>
      </c>
      <c r="C417" s="26" t="s">
        <v>1385</v>
      </c>
      <c r="D417" s="71"/>
    </row>
    <row r="418" spans="1:4">
      <c r="A418" s="24"/>
      <c r="B418" s="24" t="s">
        <v>44</v>
      </c>
      <c r="C418" s="24" t="s">
        <v>1395</v>
      </c>
      <c r="D418" s="70"/>
    </row>
    <row r="419" spans="1:4">
      <c r="A419" s="26"/>
      <c r="B419" s="26" t="s">
        <v>1360</v>
      </c>
      <c r="C419" s="26" t="s">
        <v>1358</v>
      </c>
      <c r="D419" s="71"/>
    </row>
    <row r="420" spans="1:4">
      <c r="A420" s="24"/>
      <c r="B420" s="24" t="s">
        <v>44</v>
      </c>
      <c r="C420" s="24" t="s">
        <v>1376</v>
      </c>
      <c r="D420" s="70"/>
    </row>
    <row r="421" spans="1:4">
      <c r="A421" s="26"/>
      <c r="B421" s="26" t="s">
        <v>23</v>
      </c>
      <c r="C421" s="26" t="s">
        <v>1358</v>
      </c>
      <c r="D421" s="71"/>
    </row>
    <row r="422" spans="1:4">
      <c r="A422" s="24"/>
      <c r="B422" s="24" t="s">
        <v>23</v>
      </c>
      <c r="C422" s="24" t="s">
        <v>1385</v>
      </c>
      <c r="D422" s="70"/>
    </row>
    <row r="423" spans="1:4">
      <c r="A423" s="26"/>
      <c r="B423" s="26" t="s">
        <v>44</v>
      </c>
      <c r="C423" s="26" t="s">
        <v>1395</v>
      </c>
      <c r="D423" s="71"/>
    </row>
    <row r="424" spans="1:4">
      <c r="A424" s="24"/>
      <c r="B424" s="24" t="s">
        <v>31</v>
      </c>
      <c r="C424" s="24" t="s">
        <v>1412</v>
      </c>
      <c r="D424" s="70"/>
    </row>
    <row r="425" spans="1:4">
      <c r="A425" s="26"/>
      <c r="B425" s="26" t="s">
        <v>31</v>
      </c>
      <c r="C425" s="26" t="s">
        <v>1358</v>
      </c>
      <c r="D425" s="71"/>
    </row>
    <row r="426" spans="1:4">
      <c r="A426" s="24"/>
      <c r="B426" s="24" t="s">
        <v>44</v>
      </c>
      <c r="C426" s="24" t="s">
        <v>1412</v>
      </c>
      <c r="D426" s="70"/>
    </row>
    <row r="427" spans="1:4">
      <c r="A427" s="26"/>
      <c r="B427" s="26" t="s">
        <v>31</v>
      </c>
      <c r="C427" s="26" t="s">
        <v>1412</v>
      </c>
      <c r="D427" s="71"/>
    </row>
    <row r="428" spans="1:4">
      <c r="A428" s="24"/>
      <c r="B428" s="24" t="s">
        <v>23</v>
      </c>
      <c r="C428" s="24" t="s">
        <v>1412</v>
      </c>
      <c r="D428" s="70"/>
    </row>
    <row r="429" spans="1:4">
      <c r="A429" s="26"/>
      <c r="B429" s="26" t="s">
        <v>31</v>
      </c>
      <c r="C429" s="26" t="s">
        <v>1395</v>
      </c>
      <c r="D429" s="71"/>
    </row>
    <row r="430" spans="1:4">
      <c r="A430" s="24"/>
      <c r="B430" s="24" t="s">
        <v>23</v>
      </c>
      <c r="C430" s="24" t="s">
        <v>1376</v>
      </c>
      <c r="D430" s="70"/>
    </row>
    <row r="431" spans="1:4">
      <c r="A431" s="26"/>
      <c r="B431" s="26" t="s">
        <v>1360</v>
      </c>
      <c r="C431" s="26" t="s">
        <v>1395</v>
      </c>
      <c r="D431" s="71"/>
    </row>
    <row r="432" spans="1:4">
      <c r="A432" s="24"/>
      <c r="B432" s="24" t="s">
        <v>1360</v>
      </c>
      <c r="C432" s="24" t="s">
        <v>1395</v>
      </c>
      <c r="D432" s="70"/>
    </row>
    <row r="433" spans="1:4">
      <c r="A433" s="26"/>
      <c r="B433" s="26" t="s">
        <v>44</v>
      </c>
      <c r="C433" s="26" t="s">
        <v>1395</v>
      </c>
      <c r="D433" s="71"/>
    </row>
    <row r="434" spans="1:4">
      <c r="A434" s="24"/>
      <c r="B434" s="24" t="s">
        <v>31</v>
      </c>
      <c r="C434" s="24" t="s">
        <v>1412</v>
      </c>
      <c r="D434" s="70"/>
    </row>
    <row r="435" spans="1:4">
      <c r="A435" s="26"/>
      <c r="B435" s="26" t="s">
        <v>44</v>
      </c>
      <c r="C435" s="26" t="s">
        <v>1412</v>
      </c>
      <c r="D435" s="71"/>
    </row>
    <row r="436" spans="1:4">
      <c r="A436" s="24"/>
      <c r="B436" s="24" t="s">
        <v>1360</v>
      </c>
      <c r="C436" s="24" t="s">
        <v>1358</v>
      </c>
      <c r="D436" s="70"/>
    </row>
    <row r="437" spans="1:4">
      <c r="A437" s="26"/>
      <c r="B437" s="26" t="s">
        <v>23</v>
      </c>
      <c r="C437" s="26" t="s">
        <v>1412</v>
      </c>
      <c r="D437" s="71"/>
    </row>
    <row r="438" spans="1:4">
      <c r="A438" s="24"/>
      <c r="B438" s="24" t="s">
        <v>31</v>
      </c>
      <c r="C438" s="24" t="s">
        <v>1385</v>
      </c>
      <c r="D438" s="70"/>
    </row>
    <row r="439" spans="1:4">
      <c r="A439" s="26"/>
      <c r="B439" s="26" t="s">
        <v>31</v>
      </c>
      <c r="C439" s="26" t="s">
        <v>1412</v>
      </c>
      <c r="D439" s="71"/>
    </row>
    <row r="440" spans="1:4">
      <c r="A440" s="24"/>
      <c r="B440" s="24" t="s">
        <v>44</v>
      </c>
      <c r="C440" s="24" t="s">
        <v>1385</v>
      </c>
      <c r="D440" s="70"/>
    </row>
    <row r="441" spans="1:4">
      <c r="A441" s="26"/>
      <c r="B441" s="26" t="s">
        <v>31</v>
      </c>
      <c r="C441" s="26" t="s">
        <v>1376</v>
      </c>
      <c r="D441" s="71"/>
    </row>
    <row r="442" spans="1:4">
      <c r="A442" s="24"/>
      <c r="B442" s="24" t="s">
        <v>1360</v>
      </c>
      <c r="C442" s="24" t="s">
        <v>1412</v>
      </c>
      <c r="D442" s="70"/>
    </row>
    <row r="443" spans="1:4">
      <c r="A443" s="26"/>
      <c r="B443" s="26" t="s">
        <v>31</v>
      </c>
      <c r="C443" s="26"/>
      <c r="D443" s="71"/>
    </row>
    <row r="444" spans="1:4">
      <c r="A444" s="24"/>
      <c r="B444" s="24" t="s">
        <v>44</v>
      </c>
      <c r="C444" s="24" t="s">
        <v>1385</v>
      </c>
      <c r="D444" s="70"/>
    </row>
    <row r="445" spans="1:4">
      <c r="A445" s="26"/>
      <c r="B445" s="26" t="s">
        <v>44</v>
      </c>
      <c r="C445" s="26" t="s">
        <v>1385</v>
      </c>
      <c r="D445" s="71"/>
    </row>
    <row r="446" spans="1:4">
      <c r="A446" s="24"/>
      <c r="B446" s="24" t="s">
        <v>23</v>
      </c>
      <c r="C446" s="24" t="s">
        <v>1395</v>
      </c>
      <c r="D446" s="70"/>
    </row>
    <row r="447" spans="1:4">
      <c r="A447" s="26"/>
      <c r="B447" s="26" t="s">
        <v>10</v>
      </c>
      <c r="C447" s="26" t="s">
        <v>1376</v>
      </c>
      <c r="D447" s="71"/>
    </row>
    <row r="448" spans="1:4">
      <c r="A448" s="24"/>
      <c r="B448" s="24" t="s">
        <v>1360</v>
      </c>
      <c r="C448" s="24" t="s">
        <v>1395</v>
      </c>
      <c r="D448" s="70"/>
    </row>
    <row r="449" spans="1:4">
      <c r="A449" s="26"/>
      <c r="B449" s="26" t="s">
        <v>23</v>
      </c>
      <c r="C449" s="26" t="s">
        <v>1395</v>
      </c>
      <c r="D449" s="71"/>
    </row>
    <row r="450" spans="1:4">
      <c r="A450" s="24"/>
      <c r="B450" s="24" t="s">
        <v>10</v>
      </c>
      <c r="C450" s="24" t="s">
        <v>1376</v>
      </c>
      <c r="D450" s="70"/>
    </row>
    <row r="451" spans="1:4">
      <c r="A451" s="26"/>
      <c r="B451" s="26" t="s">
        <v>23</v>
      </c>
      <c r="C451" s="26" t="s">
        <v>1412</v>
      </c>
      <c r="D451" s="71"/>
    </row>
    <row r="452" spans="1:4">
      <c r="A452" s="24"/>
      <c r="B452" s="24" t="s">
        <v>10</v>
      </c>
      <c r="C452" s="24" t="s">
        <v>1412</v>
      </c>
      <c r="D452" s="70"/>
    </row>
    <row r="453" spans="1:4">
      <c r="A453" s="26"/>
      <c r="B453" s="26" t="s">
        <v>44</v>
      </c>
      <c r="C453" s="26" t="s">
        <v>1395</v>
      </c>
      <c r="D453" s="71"/>
    </row>
    <row r="454" spans="1:4">
      <c r="A454" s="24"/>
      <c r="B454" s="24" t="s">
        <v>10</v>
      </c>
      <c r="C454" s="24" t="s">
        <v>1376</v>
      </c>
      <c r="D454" s="70"/>
    </row>
    <row r="455" spans="1:4">
      <c r="A455" s="26"/>
      <c r="B455" s="26" t="s">
        <v>31</v>
      </c>
      <c r="C455" s="26" t="s">
        <v>1358</v>
      </c>
      <c r="D455" s="71"/>
    </row>
    <row r="456" spans="1:4">
      <c r="A456" s="24"/>
      <c r="B456" s="24" t="s">
        <v>44</v>
      </c>
      <c r="C456" s="24" t="s">
        <v>1412</v>
      </c>
      <c r="D456" s="70"/>
    </row>
    <row r="457" spans="1:4">
      <c r="A457" s="26"/>
      <c r="B457" s="26" t="s">
        <v>23</v>
      </c>
      <c r="C457" s="26" t="s">
        <v>1395</v>
      </c>
      <c r="D457" s="71"/>
    </row>
    <row r="458" spans="1:4">
      <c r="A458" s="24"/>
      <c r="B458" s="24" t="s">
        <v>1360</v>
      </c>
      <c r="C458" s="24" t="s">
        <v>1376</v>
      </c>
      <c r="D458" s="70"/>
    </row>
    <row r="459" spans="1:4">
      <c r="A459" s="26"/>
      <c r="B459" s="26" t="s">
        <v>44</v>
      </c>
      <c r="C459" s="26" t="s">
        <v>1412</v>
      </c>
      <c r="D459" s="71"/>
    </row>
    <row r="460" spans="1:4">
      <c r="A460" s="24"/>
      <c r="B460" s="24" t="s">
        <v>10</v>
      </c>
      <c r="C460" s="24" t="s">
        <v>1412</v>
      </c>
      <c r="D460" s="70"/>
    </row>
    <row r="461" spans="1:4">
      <c r="A461" s="26"/>
      <c r="B461" s="26" t="s">
        <v>44</v>
      </c>
      <c r="C461" s="26" t="s">
        <v>1412</v>
      </c>
      <c r="D461" s="71"/>
    </row>
    <row r="462" spans="1:4">
      <c r="A462" s="24"/>
      <c r="B462" s="24" t="s">
        <v>10</v>
      </c>
      <c r="C462" s="24" t="s">
        <v>1358</v>
      </c>
      <c r="D462" s="70"/>
    </row>
    <row r="463" spans="1:4">
      <c r="A463" s="26"/>
      <c r="B463" s="26" t="s">
        <v>1360</v>
      </c>
      <c r="C463" s="26" t="s">
        <v>1395</v>
      </c>
      <c r="D463" s="71"/>
    </row>
    <row r="464" spans="1:4">
      <c r="A464" s="24"/>
      <c r="B464" s="24" t="s">
        <v>23</v>
      </c>
      <c r="C464" s="24" t="s">
        <v>1395</v>
      </c>
      <c r="D464" s="70"/>
    </row>
    <row r="465" spans="1:4">
      <c r="A465" s="26"/>
      <c r="B465" s="26" t="s">
        <v>1360</v>
      </c>
      <c r="C465" s="26" t="s">
        <v>1376</v>
      </c>
      <c r="D465" s="71"/>
    </row>
    <row r="466" spans="1:4">
      <c r="A466" s="24"/>
      <c r="B466" s="24" t="s">
        <v>1360</v>
      </c>
      <c r="C466" s="24" t="s">
        <v>1385</v>
      </c>
      <c r="D466" s="70"/>
    </row>
    <row r="467" spans="1:4">
      <c r="A467" s="26"/>
      <c r="B467" s="26" t="s">
        <v>44</v>
      </c>
      <c r="C467" s="26" t="s">
        <v>1412</v>
      </c>
      <c r="D467" s="71"/>
    </row>
    <row r="468" spans="1:4">
      <c r="A468" s="24"/>
      <c r="B468" s="24" t="s">
        <v>44</v>
      </c>
      <c r="C468" s="24" t="s">
        <v>1385</v>
      </c>
      <c r="D468" s="70"/>
    </row>
    <row r="469" spans="1:4">
      <c r="A469" s="26"/>
      <c r="B469" s="26" t="s">
        <v>23</v>
      </c>
      <c r="C469" s="26" t="s">
        <v>1412</v>
      </c>
      <c r="D469" s="71"/>
    </row>
    <row r="470" spans="1:4">
      <c r="A470" s="24"/>
      <c r="B470" s="24" t="s">
        <v>44</v>
      </c>
      <c r="C470" s="24" t="s">
        <v>1395</v>
      </c>
      <c r="D470" s="70"/>
    </row>
    <row r="471" spans="1:4">
      <c r="A471" s="26"/>
      <c r="B471" s="26" t="s">
        <v>31</v>
      </c>
      <c r="C471" s="26" t="s">
        <v>1385</v>
      </c>
      <c r="D471" s="71"/>
    </row>
    <row r="472" spans="1:4">
      <c r="A472" s="24"/>
      <c r="B472" s="24" t="s">
        <v>31</v>
      </c>
      <c r="C472" s="24" t="s">
        <v>1385</v>
      </c>
      <c r="D472" s="70"/>
    </row>
    <row r="473" spans="1:4">
      <c r="A473" s="26"/>
      <c r="B473" s="26" t="s">
        <v>10</v>
      </c>
      <c r="C473" s="26" t="s">
        <v>1385</v>
      </c>
      <c r="D473" s="71"/>
    </row>
    <row r="474" spans="1:4">
      <c r="A474" s="24"/>
      <c r="B474" s="24" t="s">
        <v>44</v>
      </c>
      <c r="C474" s="24" t="s">
        <v>1412</v>
      </c>
      <c r="D474" s="70"/>
    </row>
    <row r="475" spans="1:4">
      <c r="A475" s="26"/>
      <c r="B475" s="26" t="s">
        <v>31</v>
      </c>
      <c r="C475" s="26" t="s">
        <v>1376</v>
      </c>
      <c r="D475" s="71"/>
    </row>
    <row r="476" spans="1:4">
      <c r="A476" s="24"/>
      <c r="B476" s="24" t="s">
        <v>31</v>
      </c>
      <c r="C476" s="24" t="s">
        <v>1412</v>
      </c>
      <c r="D476" s="70"/>
    </row>
    <row r="477" spans="1:4">
      <c r="A477" s="26"/>
      <c r="B477" s="26" t="s">
        <v>31</v>
      </c>
      <c r="C477" s="26" t="s">
        <v>1412</v>
      </c>
      <c r="D477" s="71"/>
    </row>
    <row r="478" spans="1:4">
      <c r="A478" s="24"/>
      <c r="B478" s="24" t="s">
        <v>10</v>
      </c>
      <c r="C478" s="24" t="s">
        <v>1358</v>
      </c>
      <c r="D478" s="70"/>
    </row>
    <row r="479" spans="1:4">
      <c r="A479" s="26"/>
      <c r="B479" s="26" t="s">
        <v>44</v>
      </c>
      <c r="C479" s="26" t="s">
        <v>1412</v>
      </c>
      <c r="D479" s="71"/>
    </row>
    <row r="480" spans="1:4">
      <c r="A480" s="24"/>
      <c r="B480" s="24" t="s">
        <v>31</v>
      </c>
      <c r="C480" s="24" t="s">
        <v>1395</v>
      </c>
      <c r="D480" s="70"/>
    </row>
    <row r="481" spans="1:4">
      <c r="A481" s="26"/>
      <c r="B481" s="26" t="s">
        <v>44</v>
      </c>
      <c r="C481" s="26" t="s">
        <v>1358</v>
      </c>
      <c r="D481" s="71"/>
    </row>
    <row r="482" spans="1:4">
      <c r="A482" s="24"/>
      <c r="B482" s="24" t="s">
        <v>31</v>
      </c>
      <c r="C482" s="24" t="s">
        <v>1358</v>
      </c>
      <c r="D482" s="70"/>
    </row>
    <row r="483" spans="1:4">
      <c r="A483" s="26"/>
      <c r="B483" s="26" t="s">
        <v>31</v>
      </c>
      <c r="C483" s="26" t="s">
        <v>1376</v>
      </c>
      <c r="D483" s="71"/>
    </row>
    <row r="484" spans="1:4">
      <c r="A484" s="24"/>
      <c r="B484" s="24" t="s">
        <v>10</v>
      </c>
      <c r="C484" s="24" t="s">
        <v>1385</v>
      </c>
      <c r="D484" s="70"/>
    </row>
    <row r="485" spans="1:4">
      <c r="A485" s="26"/>
      <c r="B485" s="26" t="s">
        <v>10</v>
      </c>
      <c r="C485" s="26" t="s">
        <v>1376</v>
      </c>
      <c r="D485" s="71"/>
    </row>
    <row r="486" spans="1:4">
      <c r="A486" s="24"/>
      <c r="B486" s="24" t="s">
        <v>1360</v>
      </c>
      <c r="C486" s="24" t="s">
        <v>1358</v>
      </c>
      <c r="D486" s="70"/>
    </row>
    <row r="487" spans="1:4">
      <c r="A487" s="26"/>
      <c r="B487" s="26" t="s">
        <v>23</v>
      </c>
      <c r="C487" s="26" t="s">
        <v>1376</v>
      </c>
      <c r="D487" s="71"/>
    </row>
    <row r="488" spans="1:4">
      <c r="A488" s="24"/>
      <c r="B488" s="24" t="s">
        <v>10</v>
      </c>
      <c r="C488" s="24" t="s">
        <v>1376</v>
      </c>
      <c r="D488" s="70"/>
    </row>
    <row r="489" spans="1:4">
      <c r="A489" s="26"/>
      <c r="B489" s="26" t="s">
        <v>23</v>
      </c>
      <c r="C489" s="26"/>
      <c r="D489" s="71"/>
    </row>
    <row r="490" spans="1:4">
      <c r="A490" s="24"/>
      <c r="B490" s="24" t="s">
        <v>23</v>
      </c>
      <c r="C490" s="24" t="s">
        <v>1412</v>
      </c>
      <c r="D490" s="70"/>
    </row>
    <row r="491" spans="1:4">
      <c r="A491" s="26"/>
      <c r="B491" s="26" t="s">
        <v>23</v>
      </c>
      <c r="C491" s="26" t="s">
        <v>1412</v>
      </c>
      <c r="D491" s="71"/>
    </row>
    <row r="492" spans="1:4">
      <c r="A492" s="24"/>
      <c r="B492" s="24" t="s">
        <v>44</v>
      </c>
      <c r="C492" s="24" t="s">
        <v>1376</v>
      </c>
      <c r="D492" s="70"/>
    </row>
    <row r="493" spans="1:4">
      <c r="A493" s="26"/>
      <c r="B493" s="26" t="s">
        <v>1360</v>
      </c>
      <c r="C493" s="26" t="s">
        <v>1358</v>
      </c>
      <c r="D493" s="71"/>
    </row>
    <row r="494" spans="1:4">
      <c r="A494" s="24"/>
      <c r="B494" s="24" t="s">
        <v>1360</v>
      </c>
      <c r="C494" s="24" t="s">
        <v>1376</v>
      </c>
      <c r="D494" s="70"/>
    </row>
    <row r="495" spans="1:4">
      <c r="A495" s="26"/>
      <c r="B495" s="26" t="s">
        <v>31</v>
      </c>
      <c r="C495" s="26"/>
      <c r="D495" s="71"/>
    </row>
    <row r="496" spans="1:4">
      <c r="A496" s="24"/>
      <c r="B496" s="24" t="s">
        <v>44</v>
      </c>
      <c r="C496" s="24" t="s">
        <v>1358</v>
      </c>
      <c r="D496" s="70"/>
    </row>
    <row r="497" spans="1:4">
      <c r="A497" s="26"/>
      <c r="B497" s="26" t="s">
        <v>1360</v>
      </c>
      <c r="C497" s="26" t="s">
        <v>1385</v>
      </c>
      <c r="D497" s="71"/>
    </row>
    <row r="498" spans="1:4">
      <c r="A498" s="24"/>
      <c r="B498" s="24" t="s">
        <v>31</v>
      </c>
      <c r="C498" s="24" t="s">
        <v>1358</v>
      </c>
      <c r="D498" s="70"/>
    </row>
    <row r="499" spans="1:4">
      <c r="A499" s="26"/>
      <c r="B499" s="26" t="s">
        <v>1360</v>
      </c>
      <c r="C499" s="26" t="s">
        <v>1412</v>
      </c>
      <c r="D499" s="71"/>
    </row>
    <row r="500" spans="1:4">
      <c r="A500" s="24"/>
      <c r="B500" s="24" t="s">
        <v>1360</v>
      </c>
      <c r="C500" s="24" t="s">
        <v>1385</v>
      </c>
      <c r="D500" s="70"/>
    </row>
    <row r="501" spans="1:4">
      <c r="A501" s="26"/>
      <c r="B501" s="26" t="s">
        <v>31</v>
      </c>
      <c r="C501" s="26" t="s">
        <v>1385</v>
      </c>
      <c r="D501" s="71"/>
    </row>
    <row r="502" spans="1:4">
      <c r="A502" s="24"/>
      <c r="B502" s="24" t="s">
        <v>10</v>
      </c>
      <c r="C502" s="24" t="s">
        <v>1395</v>
      </c>
      <c r="D502" s="70"/>
    </row>
    <row r="503" spans="1:4">
      <c r="A503" s="26"/>
      <c r="B503" s="26" t="s">
        <v>1360</v>
      </c>
      <c r="C503" s="26" t="s">
        <v>1395</v>
      </c>
      <c r="D503" s="71"/>
    </row>
    <row r="504" spans="1:4">
      <c r="A504" s="24"/>
      <c r="B504" s="24" t="s">
        <v>23</v>
      </c>
      <c r="C504" s="24" t="s">
        <v>1385</v>
      </c>
      <c r="D504" s="70"/>
    </row>
    <row r="505" spans="1:4">
      <c r="A505" s="26"/>
      <c r="B505" s="26" t="s">
        <v>10</v>
      </c>
      <c r="C505" s="26" t="s">
        <v>1412</v>
      </c>
      <c r="D505" s="71"/>
    </row>
    <row r="506" spans="1:4">
      <c r="A506" s="24"/>
      <c r="B506" s="24" t="s">
        <v>44</v>
      </c>
      <c r="C506" s="24" t="s">
        <v>1376</v>
      </c>
      <c r="D506" s="70"/>
    </row>
    <row r="507" spans="1:4">
      <c r="A507" s="26"/>
      <c r="B507" s="26" t="s">
        <v>23</v>
      </c>
      <c r="C507" s="26" t="s">
        <v>1358</v>
      </c>
      <c r="D507" s="71"/>
    </row>
    <row r="508" spans="1:4">
      <c r="A508" s="24"/>
      <c r="B508" s="24" t="s">
        <v>31</v>
      </c>
      <c r="C508" s="24" t="s">
        <v>1358</v>
      </c>
      <c r="D508" s="70"/>
    </row>
    <row r="509" spans="1:4">
      <c r="A509" s="26"/>
      <c r="B509" s="26" t="s">
        <v>44</v>
      </c>
      <c r="C509" s="26" t="s">
        <v>1395</v>
      </c>
      <c r="D509" s="71"/>
    </row>
    <row r="510" spans="1:4">
      <c r="A510" s="24"/>
      <c r="B510" s="24" t="s">
        <v>31</v>
      </c>
      <c r="C510" s="24" t="s">
        <v>1395</v>
      </c>
      <c r="D510" s="70"/>
    </row>
    <row r="511" spans="1:4">
      <c r="A511" s="26"/>
      <c r="B511" s="26" t="s">
        <v>44</v>
      </c>
      <c r="C511" s="26" t="s">
        <v>1376</v>
      </c>
      <c r="D511" s="71"/>
    </row>
    <row r="512" spans="1:4">
      <c r="A512" s="24"/>
      <c r="B512" s="24" t="s">
        <v>23</v>
      </c>
      <c r="C512" s="24" t="s">
        <v>1395</v>
      </c>
      <c r="D512" s="70"/>
    </row>
    <row r="513" spans="1:4">
      <c r="A513" s="26"/>
      <c r="B513" s="26" t="s">
        <v>23</v>
      </c>
      <c r="C513" s="26" t="s">
        <v>1385</v>
      </c>
      <c r="D513" s="71"/>
    </row>
    <row r="514" spans="1:4">
      <c r="A514" s="24"/>
      <c r="B514" s="24" t="s">
        <v>1360</v>
      </c>
      <c r="C514" s="24" t="s">
        <v>1412</v>
      </c>
      <c r="D514" s="70"/>
    </row>
    <row r="515" spans="1:4">
      <c r="A515" s="26"/>
      <c r="B515" s="26" t="s">
        <v>1360</v>
      </c>
      <c r="C515" s="26" t="s">
        <v>1412</v>
      </c>
      <c r="D515" s="71"/>
    </row>
    <row r="516" spans="1:4">
      <c r="A516" s="24"/>
      <c r="B516" s="24" t="s">
        <v>10</v>
      </c>
      <c r="C516" s="24" t="s">
        <v>1376</v>
      </c>
      <c r="D516" s="70"/>
    </row>
    <row r="517" spans="1:4">
      <c r="A517" s="26"/>
      <c r="B517" s="26" t="s">
        <v>31</v>
      </c>
      <c r="C517" s="26" t="s">
        <v>1385</v>
      </c>
      <c r="D517" s="71"/>
    </row>
    <row r="518" spans="1:4">
      <c r="A518" s="24"/>
      <c r="B518" s="24" t="s">
        <v>31</v>
      </c>
      <c r="C518" s="24" t="s">
        <v>1395</v>
      </c>
      <c r="D518" s="70"/>
    </row>
    <row r="519" spans="1:4">
      <c r="A519" s="26"/>
      <c r="B519" s="26" t="s">
        <v>1360</v>
      </c>
      <c r="C519" s="26" t="s">
        <v>1385</v>
      </c>
      <c r="D519" s="71"/>
    </row>
    <row r="520" spans="1:4">
      <c r="A520" s="24"/>
      <c r="B520" s="24" t="s">
        <v>23</v>
      </c>
      <c r="C520" s="24" t="s">
        <v>1376</v>
      </c>
      <c r="D520" s="70"/>
    </row>
    <row r="521" spans="1:4">
      <c r="A521" s="26"/>
      <c r="B521" s="26" t="s">
        <v>1360</v>
      </c>
      <c r="C521" s="26" t="s">
        <v>1385</v>
      </c>
      <c r="D521" s="71"/>
    </row>
    <row r="522" spans="1:4">
      <c r="A522" s="24"/>
      <c r="B522" s="24" t="s">
        <v>10</v>
      </c>
      <c r="C522" s="24" t="s">
        <v>1385</v>
      </c>
      <c r="D522" s="70"/>
    </row>
    <row r="523" spans="1:4">
      <c r="A523" s="26"/>
      <c r="B523" s="26" t="s">
        <v>1360</v>
      </c>
      <c r="C523" s="26" t="s">
        <v>1358</v>
      </c>
      <c r="D523" s="71"/>
    </row>
    <row r="524" spans="1:4">
      <c r="A524" s="24"/>
      <c r="B524" s="24" t="s">
        <v>10</v>
      </c>
      <c r="C524" s="24" t="s">
        <v>1358</v>
      </c>
      <c r="D524" s="70"/>
    </row>
    <row r="525" spans="1:4">
      <c r="A525" s="26"/>
      <c r="B525" s="26" t="s">
        <v>44</v>
      </c>
      <c r="C525" s="26" t="s">
        <v>1385</v>
      </c>
      <c r="D525" s="71"/>
    </row>
    <row r="526" spans="1:4">
      <c r="A526" s="24"/>
      <c r="B526" s="24" t="s">
        <v>10</v>
      </c>
      <c r="C526" s="24" t="s">
        <v>1358</v>
      </c>
      <c r="D526" s="70"/>
    </row>
    <row r="527" spans="1:4">
      <c r="A527" s="26"/>
      <c r="B527" s="26" t="s">
        <v>1360</v>
      </c>
      <c r="C527" s="26" t="s">
        <v>1385</v>
      </c>
      <c r="D527" s="71"/>
    </row>
    <row r="528" spans="1:4">
      <c r="A528" s="24"/>
      <c r="B528" s="24" t="s">
        <v>10</v>
      </c>
      <c r="C528" s="24" t="s">
        <v>1358</v>
      </c>
      <c r="D528" s="70"/>
    </row>
    <row r="529" spans="1:4">
      <c r="A529" s="26"/>
      <c r="B529" s="26" t="s">
        <v>44</v>
      </c>
      <c r="C529" s="26" t="s">
        <v>1412</v>
      </c>
      <c r="D529" s="71"/>
    </row>
    <row r="530" spans="1:4">
      <c r="A530" s="24"/>
      <c r="B530" s="24" t="s">
        <v>44</v>
      </c>
      <c r="C530" s="24" t="s">
        <v>1376</v>
      </c>
      <c r="D530" s="70"/>
    </row>
    <row r="531" spans="1:4">
      <c r="A531" s="26"/>
      <c r="B531" s="26" t="s">
        <v>1360</v>
      </c>
      <c r="C531" s="26" t="s">
        <v>1412</v>
      </c>
      <c r="D531" s="71"/>
    </row>
    <row r="532" spans="1:4">
      <c r="A532" s="24"/>
      <c r="B532" s="24" t="s">
        <v>1360</v>
      </c>
      <c r="C532" s="24" t="s">
        <v>1412</v>
      </c>
      <c r="D532" s="70"/>
    </row>
    <row r="533" spans="1:4">
      <c r="A533" s="26"/>
      <c r="B533" s="26" t="s">
        <v>1360</v>
      </c>
      <c r="C533" s="26" t="s">
        <v>1358</v>
      </c>
      <c r="D533" s="71"/>
    </row>
    <row r="534" spans="1:4">
      <c r="A534" s="24"/>
      <c r="B534" s="24" t="s">
        <v>31</v>
      </c>
      <c r="C534" s="24" t="s">
        <v>1395</v>
      </c>
      <c r="D534" s="70"/>
    </row>
    <row r="535" spans="1:4">
      <c r="A535" s="26"/>
      <c r="B535" s="26" t="s">
        <v>1360</v>
      </c>
      <c r="C535" s="26" t="s">
        <v>1376</v>
      </c>
      <c r="D535" s="71"/>
    </row>
    <row r="536" spans="1:4">
      <c r="A536" s="24"/>
      <c r="B536" s="24" t="s">
        <v>23</v>
      </c>
      <c r="C536" s="24" t="s">
        <v>1385</v>
      </c>
      <c r="D536" s="70"/>
    </row>
    <row r="537" spans="1:4">
      <c r="A537" s="26"/>
      <c r="B537" s="26" t="s">
        <v>31</v>
      </c>
      <c r="C537" s="26" t="s">
        <v>1358</v>
      </c>
      <c r="D537" s="71"/>
    </row>
    <row r="538" spans="1:4">
      <c r="A538" s="24"/>
      <c r="B538" s="24" t="s">
        <v>1360</v>
      </c>
      <c r="C538" s="24" t="s">
        <v>1358</v>
      </c>
      <c r="D538" s="70"/>
    </row>
    <row r="539" spans="1:4">
      <c r="A539" s="26"/>
      <c r="B539" s="26" t="s">
        <v>31</v>
      </c>
      <c r="C539" s="26" t="s">
        <v>1376</v>
      </c>
      <c r="D539" s="71"/>
    </row>
    <row r="540" spans="1:4">
      <c r="A540" s="24"/>
      <c r="B540" s="24" t="s">
        <v>10</v>
      </c>
      <c r="C540" s="24" t="s">
        <v>1412</v>
      </c>
      <c r="D540" s="70"/>
    </row>
    <row r="541" spans="1:4">
      <c r="A541" s="26"/>
      <c r="B541" s="26" t="s">
        <v>23</v>
      </c>
      <c r="C541" s="26" t="s">
        <v>1412</v>
      </c>
      <c r="D541" s="71"/>
    </row>
    <row r="542" spans="1:4">
      <c r="A542" s="24"/>
      <c r="B542" s="24" t="s">
        <v>10</v>
      </c>
      <c r="C542" s="24" t="s">
        <v>1412</v>
      </c>
      <c r="D542" s="70"/>
    </row>
    <row r="543" spans="1:4">
      <c r="A543" s="26"/>
      <c r="B543" s="26" t="s">
        <v>23</v>
      </c>
      <c r="C543" s="26" t="s">
        <v>1376</v>
      </c>
      <c r="D543" s="71"/>
    </row>
    <row r="544" spans="1:4">
      <c r="A544" s="24"/>
      <c r="B544" s="24" t="s">
        <v>10</v>
      </c>
      <c r="C544" s="24" t="s">
        <v>1395</v>
      </c>
      <c r="D544" s="70"/>
    </row>
    <row r="545" spans="1:4">
      <c r="A545" s="26"/>
      <c r="B545" s="26" t="s">
        <v>23</v>
      </c>
      <c r="C545" s="26" t="s">
        <v>1358</v>
      </c>
      <c r="D545" s="71"/>
    </row>
    <row r="546" spans="1:4">
      <c r="A546" s="24"/>
      <c r="B546" s="24" t="s">
        <v>23</v>
      </c>
      <c r="C546" s="24" t="s">
        <v>1412</v>
      </c>
      <c r="D546" s="70"/>
    </row>
    <row r="547" spans="1:4">
      <c r="A547" s="26"/>
      <c r="B547" s="26" t="s">
        <v>1360</v>
      </c>
      <c r="C547" s="26" t="s">
        <v>1376</v>
      </c>
      <c r="D547" s="71"/>
    </row>
    <row r="548" spans="1:4">
      <c r="A548" s="24"/>
      <c r="B548" s="24" t="s">
        <v>1360</v>
      </c>
      <c r="C548" s="24" t="s">
        <v>1412</v>
      </c>
      <c r="D548" s="70"/>
    </row>
    <row r="549" spans="1:4">
      <c r="A549" s="26"/>
      <c r="B549" s="26" t="s">
        <v>23</v>
      </c>
      <c r="C549" s="26" t="s">
        <v>1412</v>
      </c>
      <c r="D549" s="71"/>
    </row>
    <row r="550" spans="1:4">
      <c r="A550" s="24"/>
      <c r="B550" s="24" t="s">
        <v>1360</v>
      </c>
      <c r="C550" s="24" t="s">
        <v>1385</v>
      </c>
      <c r="D550" s="70"/>
    </row>
    <row r="551" spans="1:4">
      <c r="A551" s="26"/>
      <c r="B551" s="26" t="s">
        <v>10</v>
      </c>
      <c r="C551" s="26" t="s">
        <v>1412</v>
      </c>
      <c r="D551" s="71"/>
    </row>
    <row r="552" spans="1:4">
      <c r="A552" s="24"/>
      <c r="B552" s="24" t="s">
        <v>1360</v>
      </c>
      <c r="C552" s="24" t="s">
        <v>1395</v>
      </c>
      <c r="D552" s="70"/>
    </row>
    <row r="553" spans="1:4">
      <c r="A553" s="26"/>
      <c r="B553" s="26" t="s">
        <v>31</v>
      </c>
      <c r="C553" s="26" t="s">
        <v>1376</v>
      </c>
      <c r="D553" s="71"/>
    </row>
    <row r="554" spans="1:4">
      <c r="A554" s="24"/>
      <c r="B554" s="24" t="s">
        <v>10</v>
      </c>
      <c r="C554" s="24" t="s">
        <v>1395</v>
      </c>
      <c r="D554" s="70"/>
    </row>
    <row r="555" spans="1:4">
      <c r="A555" s="26"/>
      <c r="B555" s="26" t="s">
        <v>10</v>
      </c>
      <c r="C555" s="26" t="s">
        <v>1395</v>
      </c>
      <c r="D555" s="71"/>
    </row>
    <row r="556" spans="1:4">
      <c r="A556" s="24"/>
      <c r="B556" s="24" t="s">
        <v>23</v>
      </c>
      <c r="C556" s="24" t="s">
        <v>1376</v>
      </c>
      <c r="D556" s="70"/>
    </row>
    <row r="557" spans="1:4">
      <c r="A557" s="26"/>
      <c r="B557" s="26" t="s">
        <v>23</v>
      </c>
      <c r="C557" s="26" t="s">
        <v>1376</v>
      </c>
      <c r="D557" s="71"/>
    </row>
    <row r="558" spans="1:4">
      <c r="A558" s="24"/>
      <c r="B558" s="24" t="s">
        <v>23</v>
      </c>
      <c r="C558" s="24" t="s">
        <v>1376</v>
      </c>
      <c r="D558" s="70"/>
    </row>
    <row r="559" spans="1:4">
      <c r="A559" s="26"/>
      <c r="B559" s="26" t="s">
        <v>10</v>
      </c>
      <c r="C559" s="26" t="s">
        <v>1376</v>
      </c>
      <c r="D559" s="71"/>
    </row>
    <row r="560" spans="1:4">
      <c r="A560" s="24"/>
      <c r="B560" s="24" t="s">
        <v>1360</v>
      </c>
      <c r="C560" s="24" t="s">
        <v>1395</v>
      </c>
      <c r="D560" s="70"/>
    </row>
    <row r="561" spans="1:4">
      <c r="A561" s="26"/>
      <c r="B561" s="26" t="s">
        <v>44</v>
      </c>
      <c r="C561" s="26"/>
      <c r="D561" s="71"/>
    </row>
    <row r="562" spans="1:4">
      <c r="A562" s="24"/>
      <c r="B562" s="24" t="s">
        <v>1360</v>
      </c>
      <c r="C562" s="24" t="s">
        <v>1376</v>
      </c>
      <c r="D562" s="70"/>
    </row>
    <row r="563" spans="1:4">
      <c r="A563" s="26"/>
      <c r="B563" s="26" t="s">
        <v>44</v>
      </c>
      <c r="C563" s="26" t="s">
        <v>1385</v>
      </c>
      <c r="D563" s="71"/>
    </row>
    <row r="564" spans="1:4">
      <c r="A564" s="24"/>
      <c r="B564" s="24" t="s">
        <v>44</v>
      </c>
      <c r="C564" s="24" t="s">
        <v>1376</v>
      </c>
      <c r="D564" s="70"/>
    </row>
    <row r="565" spans="1:4">
      <c r="A565" s="26"/>
      <c r="B565" s="26" t="s">
        <v>10</v>
      </c>
      <c r="C565" s="26"/>
      <c r="D565" s="71"/>
    </row>
    <row r="566" spans="1:4">
      <c r="A566" s="24"/>
      <c r="B566" s="24" t="s">
        <v>10</v>
      </c>
      <c r="C566" s="24" t="s">
        <v>1385</v>
      </c>
      <c r="D566" s="70"/>
    </row>
    <row r="567" spans="1:4">
      <c r="A567" s="26"/>
      <c r="B567" s="26" t="s">
        <v>31</v>
      </c>
      <c r="C567" s="26" t="s">
        <v>1395</v>
      </c>
      <c r="D567" s="71"/>
    </row>
    <row r="568" spans="1:4">
      <c r="A568" s="24"/>
      <c r="B568" s="24" t="s">
        <v>44</v>
      </c>
      <c r="C568" s="24" t="s">
        <v>1376</v>
      </c>
      <c r="D568" s="70"/>
    </row>
    <row r="569" spans="1:4">
      <c r="A569" s="26"/>
      <c r="B569" s="26" t="s">
        <v>23</v>
      </c>
      <c r="C569" s="26" t="s">
        <v>1358</v>
      </c>
      <c r="D569" s="71"/>
    </row>
    <row r="570" spans="1:4">
      <c r="A570" s="24"/>
      <c r="B570" s="24" t="s">
        <v>10</v>
      </c>
      <c r="C570" s="24" t="s">
        <v>1385</v>
      </c>
      <c r="D570" s="70"/>
    </row>
    <row r="571" spans="1:4">
      <c r="A571" s="26"/>
      <c r="B571" s="26" t="s">
        <v>31</v>
      </c>
      <c r="C571" s="26" t="s">
        <v>1358</v>
      </c>
      <c r="D571" s="71"/>
    </row>
    <row r="572" spans="1:4">
      <c r="A572" s="24"/>
      <c r="B572" s="24" t="s">
        <v>10</v>
      </c>
      <c r="C572" s="24" t="s">
        <v>1412</v>
      </c>
      <c r="D572" s="70"/>
    </row>
    <row r="573" spans="1:4">
      <c r="A573" s="26"/>
      <c r="B573" s="26" t="s">
        <v>10</v>
      </c>
      <c r="C573" s="26" t="s">
        <v>1358</v>
      </c>
      <c r="D573" s="71"/>
    </row>
    <row r="574" spans="1:4">
      <c r="A574" s="24"/>
      <c r="B574" s="24" t="s">
        <v>31</v>
      </c>
      <c r="C574" s="24" t="s">
        <v>1385</v>
      </c>
      <c r="D574" s="70"/>
    </row>
    <row r="575" spans="1:4">
      <c r="A575" s="26"/>
      <c r="B575" s="26" t="s">
        <v>1360</v>
      </c>
      <c r="C575" s="26" t="s">
        <v>1395</v>
      </c>
      <c r="D575" s="71"/>
    </row>
    <row r="576" spans="1:4">
      <c r="A576" s="24"/>
      <c r="B576" s="24" t="s">
        <v>23</v>
      </c>
      <c r="C576" s="24" t="s">
        <v>1412</v>
      </c>
      <c r="D576" s="70"/>
    </row>
    <row r="577" spans="1:4">
      <c r="A577" s="26"/>
      <c r="B577" s="26" t="s">
        <v>23</v>
      </c>
      <c r="C577" s="26" t="s">
        <v>1376</v>
      </c>
      <c r="D577" s="71"/>
    </row>
    <row r="578" spans="1:4">
      <c r="A578" s="24"/>
      <c r="B578" s="24" t="s">
        <v>31</v>
      </c>
      <c r="C578" s="24" t="s">
        <v>1395</v>
      </c>
      <c r="D578" s="70"/>
    </row>
    <row r="579" spans="1:4">
      <c r="A579" s="26"/>
      <c r="B579" s="26" t="s">
        <v>31</v>
      </c>
      <c r="C579" s="26" t="s">
        <v>1412</v>
      </c>
      <c r="D579" s="71"/>
    </row>
    <row r="580" spans="1:4">
      <c r="A580" s="24"/>
      <c r="B580" s="24" t="s">
        <v>23</v>
      </c>
      <c r="C580" s="24" t="s">
        <v>1395</v>
      </c>
      <c r="D580" s="70"/>
    </row>
    <row r="581" spans="1:4">
      <c r="A581" s="26"/>
      <c r="B581" s="26" t="s">
        <v>44</v>
      </c>
      <c r="C581" s="26" t="s">
        <v>1376</v>
      </c>
      <c r="D581" s="71"/>
    </row>
    <row r="582" spans="1:4">
      <c r="A582" s="24"/>
      <c r="B582" s="24" t="s">
        <v>23</v>
      </c>
      <c r="C582" s="24" t="s">
        <v>1358</v>
      </c>
      <c r="D582" s="70"/>
    </row>
    <row r="583" spans="1:4">
      <c r="A583" s="26"/>
      <c r="B583" s="26" t="s">
        <v>10</v>
      </c>
      <c r="C583" s="26" t="s">
        <v>1395</v>
      </c>
      <c r="D583" s="71"/>
    </row>
    <row r="584" spans="1:4">
      <c r="A584" s="24"/>
      <c r="B584" s="24" t="s">
        <v>1360</v>
      </c>
      <c r="C584" s="24" t="s">
        <v>1395</v>
      </c>
      <c r="D584" s="70"/>
    </row>
    <row r="585" spans="1:4">
      <c r="A585" s="26"/>
      <c r="B585" s="26" t="s">
        <v>23</v>
      </c>
      <c r="C585" s="26" t="s">
        <v>1385</v>
      </c>
      <c r="D585" s="71"/>
    </row>
    <row r="586" spans="1:4">
      <c r="A586" s="24"/>
      <c r="B586" s="24" t="s">
        <v>1360</v>
      </c>
      <c r="C586" s="24" t="s">
        <v>1376</v>
      </c>
      <c r="D586" s="70"/>
    </row>
    <row r="587" spans="1:4">
      <c r="A587" s="26"/>
      <c r="B587" s="26" t="s">
        <v>44</v>
      </c>
      <c r="C587" s="26" t="s">
        <v>1358</v>
      </c>
      <c r="D587" s="71"/>
    </row>
    <row r="588" spans="1:4">
      <c r="A588" s="24"/>
      <c r="B588" s="24" t="s">
        <v>1360</v>
      </c>
      <c r="C588" s="24" t="s">
        <v>1395</v>
      </c>
      <c r="D588" s="70"/>
    </row>
    <row r="589" spans="1:4">
      <c r="A589" s="26"/>
      <c r="B589" s="26" t="s">
        <v>44</v>
      </c>
      <c r="C589" s="26" t="s">
        <v>1376</v>
      </c>
      <c r="D589" s="71"/>
    </row>
    <row r="590" spans="1:4">
      <c r="A590" s="24"/>
      <c r="B590" s="24" t="s">
        <v>44</v>
      </c>
      <c r="C590" s="24" t="s">
        <v>1376</v>
      </c>
      <c r="D590" s="70"/>
    </row>
    <row r="591" spans="1:4">
      <c r="A591" s="26"/>
      <c r="B591" s="26" t="s">
        <v>10</v>
      </c>
      <c r="C591" s="26" t="s">
        <v>1385</v>
      </c>
      <c r="D591" s="71"/>
    </row>
    <row r="592" spans="1:4">
      <c r="A592" s="24"/>
      <c r="B592" s="24" t="s">
        <v>1360</v>
      </c>
      <c r="C592" s="24" t="s">
        <v>1395</v>
      </c>
      <c r="D592" s="70"/>
    </row>
    <row r="593" spans="1:4">
      <c r="A593" s="26"/>
      <c r="B593" s="26" t="s">
        <v>31</v>
      </c>
      <c r="C593" s="26" t="s">
        <v>1358</v>
      </c>
      <c r="D593" s="71"/>
    </row>
    <row r="594" spans="1:4">
      <c r="A594" s="24"/>
      <c r="B594" s="24" t="s">
        <v>10</v>
      </c>
      <c r="C594" s="24" t="s">
        <v>1385</v>
      </c>
      <c r="D594" s="70"/>
    </row>
    <row r="595" spans="1:4">
      <c r="A595" s="26"/>
      <c r="B595" s="26" t="s">
        <v>23</v>
      </c>
      <c r="C595" s="26" t="s">
        <v>1358</v>
      </c>
      <c r="D595" s="71"/>
    </row>
    <row r="596" spans="1:4">
      <c r="A596" s="24"/>
      <c r="B596" s="24" t="s">
        <v>23</v>
      </c>
      <c r="C596" s="24" t="s">
        <v>1376</v>
      </c>
      <c r="D596" s="70"/>
    </row>
    <row r="597" spans="1:4">
      <c r="A597" s="26"/>
      <c r="B597" s="26" t="s">
        <v>23</v>
      </c>
      <c r="C597" s="26" t="s">
        <v>1395</v>
      </c>
      <c r="D597" s="71"/>
    </row>
    <row r="598" spans="1:4">
      <c r="A598" s="24"/>
      <c r="B598" s="24" t="s">
        <v>44</v>
      </c>
      <c r="C598" s="24" t="s">
        <v>1395</v>
      </c>
      <c r="D598" s="70"/>
    </row>
    <row r="599" spans="1:4">
      <c r="A599" s="26"/>
      <c r="B599" s="26" t="s">
        <v>44</v>
      </c>
      <c r="C599" s="26" t="s">
        <v>1376</v>
      </c>
      <c r="D599" s="71"/>
    </row>
    <row r="600" spans="1:4">
      <c r="A600" s="24"/>
      <c r="B600" s="24" t="s">
        <v>44</v>
      </c>
      <c r="C600" s="24" t="s">
        <v>1376</v>
      </c>
      <c r="D600" s="70"/>
    </row>
    <row r="601" spans="1:4">
      <c r="A601" s="26"/>
      <c r="B601" s="26" t="s">
        <v>10</v>
      </c>
      <c r="C601" s="26" t="s">
        <v>1412</v>
      </c>
      <c r="D601" s="71"/>
    </row>
    <row r="602" spans="1:4">
      <c r="A602" s="24"/>
      <c r="B602" s="24" t="s">
        <v>31</v>
      </c>
      <c r="C602" s="24" t="s">
        <v>1385</v>
      </c>
      <c r="D602" s="70"/>
    </row>
    <row r="603" spans="1:4">
      <c r="A603" s="26"/>
      <c r="B603" s="26" t="s">
        <v>31</v>
      </c>
      <c r="C603" s="26" t="s">
        <v>1385</v>
      </c>
      <c r="D603" s="71"/>
    </row>
    <row r="604" spans="1:4">
      <c r="A604" s="24"/>
      <c r="B604" s="24" t="s">
        <v>1360</v>
      </c>
      <c r="C604" s="24" t="s">
        <v>1358</v>
      </c>
      <c r="D604" s="70"/>
    </row>
    <row r="605" spans="1:4">
      <c r="A605" s="26"/>
      <c r="B605" s="26" t="s">
        <v>10</v>
      </c>
      <c r="C605" s="26" t="s">
        <v>1412</v>
      </c>
      <c r="D605" s="71"/>
    </row>
    <row r="606" spans="1:4">
      <c r="A606" s="24"/>
      <c r="B606" s="24" t="s">
        <v>31</v>
      </c>
      <c r="C606" s="24" t="s">
        <v>1395</v>
      </c>
      <c r="D606" s="70"/>
    </row>
    <row r="607" spans="1:4">
      <c r="A607" s="26"/>
      <c r="B607" s="26" t="s">
        <v>10</v>
      </c>
      <c r="C607" s="26" t="s">
        <v>1395</v>
      </c>
      <c r="D607" s="71"/>
    </row>
    <row r="608" spans="1:4">
      <c r="A608" s="24"/>
      <c r="B608" s="24" t="s">
        <v>44</v>
      </c>
      <c r="C608" s="24" t="s">
        <v>1412</v>
      </c>
      <c r="D608" s="70"/>
    </row>
    <row r="609" spans="1:4">
      <c r="A609" s="26"/>
      <c r="B609" s="26" t="s">
        <v>31</v>
      </c>
      <c r="C609" s="26" t="s">
        <v>1376</v>
      </c>
      <c r="D609" s="71"/>
    </row>
    <row r="610" spans="1:4">
      <c r="A610" s="24"/>
      <c r="B610" s="24" t="s">
        <v>23</v>
      </c>
      <c r="C610" s="24" t="s">
        <v>1376</v>
      </c>
      <c r="D610" s="70"/>
    </row>
    <row r="611" spans="1:4">
      <c r="A611" s="26"/>
      <c r="B611" s="26" t="s">
        <v>31</v>
      </c>
      <c r="C611" s="26" t="s">
        <v>1385</v>
      </c>
      <c r="D611" s="71"/>
    </row>
    <row r="612" spans="1:4">
      <c r="A612" s="24"/>
      <c r="B612" s="24" t="s">
        <v>44</v>
      </c>
      <c r="C612" s="24" t="s">
        <v>1395</v>
      </c>
      <c r="D612" s="70"/>
    </row>
    <row r="613" spans="1:4">
      <c r="A613" s="26"/>
      <c r="B613" s="26" t="s">
        <v>44</v>
      </c>
      <c r="C613" s="26" t="s">
        <v>1376</v>
      </c>
      <c r="D613" s="71"/>
    </row>
    <row r="614" spans="1:4">
      <c r="A614" s="24"/>
      <c r="B614" s="24" t="s">
        <v>31</v>
      </c>
      <c r="C614" s="24" t="s">
        <v>1358</v>
      </c>
      <c r="D614" s="70"/>
    </row>
    <row r="615" spans="1:4">
      <c r="A615" s="26"/>
      <c r="B615" s="26" t="s">
        <v>31</v>
      </c>
      <c r="C615" s="26" t="s">
        <v>1358</v>
      </c>
      <c r="D615" s="71"/>
    </row>
    <row r="616" spans="1:4">
      <c r="A616" s="24"/>
      <c r="B616" s="24" t="s">
        <v>31</v>
      </c>
      <c r="C616" s="24" t="s">
        <v>1376</v>
      </c>
      <c r="D616" s="70"/>
    </row>
    <row r="617" spans="1:4">
      <c r="A617" s="26"/>
      <c r="B617" s="26" t="s">
        <v>23</v>
      </c>
      <c r="C617" s="26" t="s">
        <v>1412</v>
      </c>
      <c r="D617" s="71"/>
    </row>
    <row r="618" spans="1:4">
      <c r="A618" s="24"/>
      <c r="B618" s="24" t="s">
        <v>1360</v>
      </c>
      <c r="C618" s="24" t="s">
        <v>1412</v>
      </c>
      <c r="D618" s="70"/>
    </row>
    <row r="619" spans="1:4">
      <c r="A619" s="26"/>
      <c r="B619" s="26" t="s">
        <v>23</v>
      </c>
      <c r="C619" s="26" t="s">
        <v>1376</v>
      </c>
      <c r="D619" s="71"/>
    </row>
    <row r="620" spans="1:4">
      <c r="A620" s="24"/>
      <c r="B620" s="24" t="s">
        <v>10</v>
      </c>
      <c r="C620" s="24" t="s">
        <v>1376</v>
      </c>
      <c r="D620" s="70"/>
    </row>
    <row r="621" spans="1:4">
      <c r="A621" s="26"/>
      <c r="B621" s="26" t="s">
        <v>1360</v>
      </c>
      <c r="C621" s="26" t="s">
        <v>1395</v>
      </c>
      <c r="D621" s="71"/>
    </row>
    <row r="622" spans="1:4">
      <c r="A622" s="24"/>
      <c r="B622" s="24" t="s">
        <v>44</v>
      </c>
      <c r="C622" s="24" t="s">
        <v>1376</v>
      </c>
      <c r="D622" s="70"/>
    </row>
    <row r="623" spans="1:4">
      <c r="A623" s="26"/>
      <c r="B623" s="26" t="s">
        <v>23</v>
      </c>
      <c r="C623" s="26" t="s">
        <v>1395</v>
      </c>
      <c r="D623" s="71"/>
    </row>
    <row r="624" spans="1:4">
      <c r="A624" s="24"/>
      <c r="B624" s="24" t="s">
        <v>31</v>
      </c>
      <c r="C624" s="24" t="s">
        <v>1412</v>
      </c>
      <c r="D624" s="70"/>
    </row>
    <row r="625" spans="1:4">
      <c r="A625" s="26"/>
      <c r="B625" s="26" t="s">
        <v>10</v>
      </c>
      <c r="C625" s="26" t="s">
        <v>1376</v>
      </c>
      <c r="D625" s="71"/>
    </row>
    <row r="626" spans="1:4">
      <c r="A626" s="24"/>
      <c r="B626" s="24" t="s">
        <v>31</v>
      </c>
      <c r="C626" s="24" t="s">
        <v>1385</v>
      </c>
      <c r="D626" s="70"/>
    </row>
    <row r="627" spans="1:4">
      <c r="A627" s="26"/>
      <c r="B627" s="26" t="s">
        <v>1360</v>
      </c>
      <c r="C627" s="26" t="s">
        <v>1358</v>
      </c>
      <c r="D627" s="71"/>
    </row>
    <row r="628" spans="1:4">
      <c r="A628" s="24"/>
      <c r="B628" s="24" t="s">
        <v>1360</v>
      </c>
      <c r="C628" s="24"/>
      <c r="D628" s="70"/>
    </row>
    <row r="629" spans="1:4">
      <c r="A629" s="26"/>
      <c r="B629" s="26" t="s">
        <v>31</v>
      </c>
      <c r="C629" s="26" t="s">
        <v>1358</v>
      </c>
      <c r="D629" s="71"/>
    </row>
    <row r="630" spans="1:4">
      <c r="A630" s="24"/>
      <c r="B630" s="24" t="s">
        <v>10</v>
      </c>
      <c r="C630" s="24" t="s">
        <v>1412</v>
      </c>
      <c r="D630" s="70"/>
    </row>
    <row r="631" spans="1:4">
      <c r="A631" s="26"/>
      <c r="B631" s="26" t="s">
        <v>44</v>
      </c>
      <c r="C631" s="26" t="s">
        <v>1376</v>
      </c>
      <c r="D631" s="71"/>
    </row>
    <row r="632" spans="1:4">
      <c r="A632" s="24"/>
      <c r="B632" s="24" t="s">
        <v>1360</v>
      </c>
      <c r="C632" s="24" t="s">
        <v>1412</v>
      </c>
      <c r="D632" s="70"/>
    </row>
    <row r="633" spans="1:4">
      <c r="A633" s="26"/>
      <c r="B633" s="26" t="s">
        <v>23</v>
      </c>
      <c r="C633" s="26" t="s">
        <v>1358</v>
      </c>
      <c r="D633" s="71"/>
    </row>
    <row r="634" spans="1:4">
      <c r="A634" s="24"/>
      <c r="B634" s="24" t="s">
        <v>10</v>
      </c>
      <c r="C634" s="24" t="s">
        <v>1385</v>
      </c>
      <c r="D634" s="70"/>
    </row>
    <row r="635" spans="1:4">
      <c r="A635" s="26"/>
      <c r="B635" s="26" t="s">
        <v>1360</v>
      </c>
      <c r="C635" s="26" t="s">
        <v>1385</v>
      </c>
      <c r="D635" s="71"/>
    </row>
    <row r="636" spans="1:4">
      <c r="A636" s="24"/>
      <c r="B636" s="24" t="s">
        <v>1360</v>
      </c>
      <c r="C636" s="24" t="s">
        <v>1376</v>
      </c>
      <c r="D636" s="70"/>
    </row>
    <row r="637" spans="1:4">
      <c r="A637" s="26"/>
      <c r="B637" s="26" t="s">
        <v>31</v>
      </c>
      <c r="C637" s="26" t="s">
        <v>1358</v>
      </c>
      <c r="D637" s="71"/>
    </row>
    <row r="638" spans="1:4">
      <c r="A638" s="24"/>
      <c r="B638" s="24" t="s">
        <v>1360</v>
      </c>
      <c r="C638" s="24" t="s">
        <v>1395</v>
      </c>
      <c r="D638" s="70"/>
    </row>
    <row r="639" spans="1:4">
      <c r="A639" s="26"/>
      <c r="B639" s="26" t="s">
        <v>1360</v>
      </c>
      <c r="C639" s="26" t="s">
        <v>1376</v>
      </c>
      <c r="D639" s="71"/>
    </row>
    <row r="640" spans="1:4">
      <c r="A640" s="24"/>
      <c r="B640" s="24" t="s">
        <v>31</v>
      </c>
      <c r="C640" s="24" t="s">
        <v>1395</v>
      </c>
      <c r="D640" s="70"/>
    </row>
    <row r="641" spans="1:4">
      <c r="A641" s="26"/>
      <c r="B641" s="26" t="s">
        <v>31</v>
      </c>
      <c r="C641" s="26" t="s">
        <v>1376</v>
      </c>
      <c r="D641" s="71"/>
    </row>
    <row r="642" spans="1:4">
      <c r="A642" s="24"/>
      <c r="B642" s="24" t="s">
        <v>44</v>
      </c>
      <c r="C642" s="24" t="s">
        <v>1376</v>
      </c>
      <c r="D642" s="70"/>
    </row>
    <row r="643" spans="1:4">
      <c r="A643" s="26"/>
      <c r="B643" s="26" t="s">
        <v>44</v>
      </c>
      <c r="C643" s="26" t="s">
        <v>1358</v>
      </c>
      <c r="D643" s="71"/>
    </row>
    <row r="644" spans="1:4">
      <c r="A644" s="24"/>
      <c r="B644" s="24" t="s">
        <v>23</v>
      </c>
      <c r="C644" s="24" t="s">
        <v>1412</v>
      </c>
      <c r="D644" s="70"/>
    </row>
    <row r="645" spans="1:4">
      <c r="A645" s="26"/>
      <c r="B645" s="26" t="s">
        <v>10</v>
      </c>
      <c r="C645" s="26" t="s">
        <v>1385</v>
      </c>
      <c r="D645" s="71"/>
    </row>
    <row r="646" spans="1:4">
      <c r="A646" s="24"/>
      <c r="B646" s="24" t="s">
        <v>23</v>
      </c>
      <c r="C646" s="24" t="s">
        <v>1376</v>
      </c>
      <c r="D646" s="70"/>
    </row>
    <row r="647" spans="1:4">
      <c r="A647" s="26"/>
      <c r="B647" s="26" t="s">
        <v>23</v>
      </c>
      <c r="C647" s="26" t="s">
        <v>1395</v>
      </c>
      <c r="D647" s="71"/>
    </row>
    <row r="648" spans="1:4">
      <c r="A648" s="24"/>
      <c r="B648" s="24" t="s">
        <v>44</v>
      </c>
      <c r="C648" s="24" t="s">
        <v>1358</v>
      </c>
      <c r="D648" s="70"/>
    </row>
    <row r="649" spans="1:4">
      <c r="A649" s="26"/>
      <c r="B649" s="26" t="s">
        <v>23</v>
      </c>
      <c r="C649" s="26" t="s">
        <v>1385</v>
      </c>
      <c r="D649" s="71"/>
    </row>
    <row r="650" spans="1:4">
      <c r="A650" s="24"/>
      <c r="B650" s="24" t="s">
        <v>44</v>
      </c>
      <c r="C650" s="24" t="s">
        <v>1385</v>
      </c>
      <c r="D650" s="70"/>
    </row>
    <row r="651" spans="1:4">
      <c r="A651" s="26"/>
      <c r="B651" s="26" t="s">
        <v>10</v>
      </c>
      <c r="C651" s="26" t="s">
        <v>1395</v>
      </c>
      <c r="D651" s="71"/>
    </row>
    <row r="652" spans="1:4">
      <c r="A652" s="24"/>
      <c r="B652" s="24" t="s">
        <v>44</v>
      </c>
      <c r="C652" s="24" t="s">
        <v>1412</v>
      </c>
      <c r="D652" s="70"/>
    </row>
    <row r="653" spans="1:4">
      <c r="A653" s="26"/>
      <c r="B653" s="26" t="s">
        <v>44</v>
      </c>
      <c r="C653" s="26" t="s">
        <v>1385</v>
      </c>
      <c r="D653" s="71"/>
    </row>
    <row r="654" spans="1:4">
      <c r="A654" s="24"/>
      <c r="B654" s="24" t="s">
        <v>1360</v>
      </c>
      <c r="C654" s="24" t="s">
        <v>1376</v>
      </c>
      <c r="D654" s="70"/>
    </row>
    <row r="655" spans="1:4">
      <c r="A655" s="26"/>
      <c r="B655" s="26" t="s">
        <v>44</v>
      </c>
      <c r="C655" s="26" t="s">
        <v>1395</v>
      </c>
      <c r="D655" s="71"/>
    </row>
    <row r="656" spans="1:4">
      <c r="A656" s="24"/>
      <c r="B656" s="24" t="s">
        <v>1360</v>
      </c>
      <c r="C656" s="24" t="s">
        <v>1358</v>
      </c>
      <c r="D656" s="70"/>
    </row>
    <row r="657" spans="1:4">
      <c r="A657" s="26"/>
      <c r="B657" s="26" t="s">
        <v>1360</v>
      </c>
      <c r="C657" s="26" t="s">
        <v>1412</v>
      </c>
      <c r="D657" s="71"/>
    </row>
    <row r="658" spans="1:4">
      <c r="A658" s="24"/>
      <c r="B658" s="24" t="s">
        <v>44</v>
      </c>
      <c r="C658" s="24" t="s">
        <v>1385</v>
      </c>
      <c r="D658" s="70"/>
    </row>
    <row r="659" spans="1:4">
      <c r="A659" s="26"/>
      <c r="B659" s="26" t="s">
        <v>31</v>
      </c>
      <c r="C659" s="26" t="s">
        <v>1385</v>
      </c>
      <c r="D659" s="71"/>
    </row>
    <row r="660" spans="1:4">
      <c r="A660" s="24"/>
      <c r="B660" s="24" t="s">
        <v>10</v>
      </c>
      <c r="C660" s="24" t="s">
        <v>1385</v>
      </c>
      <c r="D660" s="70"/>
    </row>
    <row r="661" spans="1:4">
      <c r="A661" s="26"/>
      <c r="B661" s="26" t="s">
        <v>10</v>
      </c>
      <c r="C661" s="26" t="s">
        <v>1358</v>
      </c>
      <c r="D661" s="71"/>
    </row>
    <row r="662" spans="1:4">
      <c r="A662" s="24"/>
      <c r="B662" s="24" t="s">
        <v>31</v>
      </c>
      <c r="C662" s="24" t="s">
        <v>1385</v>
      </c>
      <c r="D662" s="70"/>
    </row>
    <row r="663" spans="1:4">
      <c r="A663" s="26"/>
      <c r="B663" s="26" t="s">
        <v>31</v>
      </c>
      <c r="C663" s="26" t="s">
        <v>1395</v>
      </c>
      <c r="D663" s="71"/>
    </row>
    <row r="664" spans="1:4">
      <c r="A664" s="24"/>
      <c r="B664" s="24" t="s">
        <v>31</v>
      </c>
      <c r="C664" s="24" t="s">
        <v>1385</v>
      </c>
      <c r="D664" s="70"/>
    </row>
    <row r="665" spans="1:4">
      <c r="A665" s="26"/>
      <c r="B665" s="26" t="s">
        <v>23</v>
      </c>
      <c r="C665" s="26" t="s">
        <v>1395</v>
      </c>
      <c r="D665" s="71"/>
    </row>
    <row r="666" spans="1:4">
      <c r="A666" s="24"/>
      <c r="B666" s="24" t="s">
        <v>31</v>
      </c>
      <c r="C666" s="24" t="s">
        <v>1395</v>
      </c>
      <c r="D666" s="70"/>
    </row>
    <row r="667" spans="1:4">
      <c r="A667" s="26"/>
      <c r="B667" s="26" t="s">
        <v>23</v>
      </c>
      <c r="C667" s="26" t="s">
        <v>1358</v>
      </c>
      <c r="D667" s="71"/>
    </row>
    <row r="668" spans="1:4">
      <c r="A668" s="24"/>
      <c r="B668" s="24" t="s">
        <v>44</v>
      </c>
      <c r="C668" s="24" t="s">
        <v>1376</v>
      </c>
      <c r="D668" s="70"/>
    </row>
    <row r="669" spans="1:4">
      <c r="A669" s="26"/>
      <c r="B669" s="26" t="s">
        <v>44</v>
      </c>
      <c r="C669" s="26" t="s">
        <v>1395</v>
      </c>
      <c r="D669" s="71"/>
    </row>
    <row r="670" spans="1:4">
      <c r="A670" s="24"/>
      <c r="B670" s="24" t="s">
        <v>10</v>
      </c>
      <c r="C670" s="24" t="s">
        <v>1358</v>
      </c>
      <c r="D670" s="70"/>
    </row>
    <row r="671" spans="1:4">
      <c r="A671" s="26"/>
      <c r="B671" s="26" t="s">
        <v>31</v>
      </c>
      <c r="C671" s="26" t="s">
        <v>1385</v>
      </c>
      <c r="D671" s="71"/>
    </row>
    <row r="672" spans="1:4">
      <c r="A672" s="24"/>
      <c r="B672" s="24" t="s">
        <v>1360</v>
      </c>
      <c r="C672" s="24" t="s">
        <v>1395</v>
      </c>
      <c r="D672" s="70"/>
    </row>
    <row r="673" spans="1:4">
      <c r="A673" s="26"/>
      <c r="B673" s="26" t="s">
        <v>23</v>
      </c>
      <c r="C673" s="26" t="s">
        <v>1395</v>
      </c>
      <c r="D673" s="71"/>
    </row>
    <row r="674" spans="1:4">
      <c r="A674" s="24"/>
      <c r="B674" s="24" t="s">
        <v>10</v>
      </c>
      <c r="C674" s="24" t="s">
        <v>1376</v>
      </c>
      <c r="D674" s="70"/>
    </row>
    <row r="675" spans="1:4">
      <c r="A675" s="26"/>
      <c r="B675" s="26" t="s">
        <v>1360</v>
      </c>
      <c r="C675" s="26" t="s">
        <v>1385</v>
      </c>
      <c r="D675" s="71"/>
    </row>
    <row r="676" spans="1:4">
      <c r="A676" s="24"/>
      <c r="B676" s="24" t="s">
        <v>31</v>
      </c>
      <c r="C676" s="24" t="s">
        <v>1376</v>
      </c>
      <c r="D676" s="70"/>
    </row>
    <row r="677" spans="1:4">
      <c r="A677" s="26"/>
      <c r="B677" s="26" t="s">
        <v>23</v>
      </c>
      <c r="C677" s="26" t="s">
        <v>1412</v>
      </c>
      <c r="D677" s="71"/>
    </row>
    <row r="678" spans="1:4">
      <c r="A678" s="24"/>
      <c r="B678" s="24" t="s">
        <v>23</v>
      </c>
      <c r="C678" s="24" t="s">
        <v>1385</v>
      </c>
      <c r="D678" s="70"/>
    </row>
    <row r="679" spans="1:4">
      <c r="A679" s="26"/>
      <c r="B679" s="26" t="s">
        <v>23</v>
      </c>
      <c r="C679" s="26" t="s">
        <v>1395</v>
      </c>
      <c r="D679" s="71"/>
    </row>
    <row r="680" spans="1:4">
      <c r="A680" s="24"/>
      <c r="B680" s="24" t="s">
        <v>10</v>
      </c>
      <c r="C680" s="24" t="s">
        <v>1358</v>
      </c>
      <c r="D680" s="70"/>
    </row>
    <row r="681" spans="1:4">
      <c r="A681" s="26"/>
      <c r="B681" s="26" t="s">
        <v>44</v>
      </c>
      <c r="C681" s="26" t="s">
        <v>1395</v>
      </c>
      <c r="D681" s="71"/>
    </row>
    <row r="682" spans="1:4">
      <c r="A682" s="24"/>
      <c r="B682" s="24" t="s">
        <v>23</v>
      </c>
      <c r="C682" s="24" t="s">
        <v>1358</v>
      </c>
      <c r="D682" s="70"/>
    </row>
    <row r="683" spans="1:4">
      <c r="A683" s="26"/>
      <c r="B683" s="26" t="s">
        <v>31</v>
      </c>
      <c r="C683" s="26" t="s">
        <v>1376</v>
      </c>
      <c r="D683" s="71"/>
    </row>
    <row r="684" spans="1:4">
      <c r="A684" s="24"/>
      <c r="B684" s="24" t="s">
        <v>10</v>
      </c>
      <c r="C684" s="24" t="s">
        <v>1358</v>
      </c>
      <c r="D684" s="70"/>
    </row>
    <row r="685" spans="1:4">
      <c r="A685" s="26"/>
      <c r="B685" s="26" t="s">
        <v>31</v>
      </c>
      <c r="C685" s="26" t="s">
        <v>1358</v>
      </c>
      <c r="D685" s="71"/>
    </row>
    <row r="686" spans="1:4">
      <c r="A686" s="24"/>
      <c r="B686" s="24" t="s">
        <v>44</v>
      </c>
      <c r="C686" s="24" t="s">
        <v>1395</v>
      </c>
      <c r="D686" s="70"/>
    </row>
    <row r="687" spans="1:4">
      <c r="A687" s="26"/>
      <c r="B687" s="26" t="s">
        <v>1360</v>
      </c>
      <c r="C687" s="26" t="s">
        <v>1376</v>
      </c>
      <c r="D687" s="71"/>
    </row>
    <row r="688" spans="1:4">
      <c r="A688" s="24"/>
      <c r="B688" s="24" t="s">
        <v>10</v>
      </c>
      <c r="C688" s="24" t="s">
        <v>1358</v>
      </c>
      <c r="D688" s="70"/>
    </row>
    <row r="689" spans="1:4">
      <c r="A689" s="26"/>
      <c r="B689" s="26" t="s">
        <v>1360</v>
      </c>
      <c r="C689" s="26" t="s">
        <v>1385</v>
      </c>
      <c r="D689" s="71"/>
    </row>
    <row r="690" spans="1:4">
      <c r="A690" s="24"/>
      <c r="B690" s="24" t="s">
        <v>23</v>
      </c>
      <c r="C690" s="24" t="s">
        <v>1358</v>
      </c>
      <c r="D690" s="70"/>
    </row>
    <row r="691" spans="1:4">
      <c r="A691" s="26"/>
      <c r="B691" s="26" t="s">
        <v>44</v>
      </c>
      <c r="C691" s="26" t="s">
        <v>1385</v>
      </c>
      <c r="D691" s="71"/>
    </row>
    <row r="692" spans="1:4">
      <c r="A692" s="24"/>
      <c r="B692" s="24" t="s">
        <v>31</v>
      </c>
      <c r="C692" s="24" t="s">
        <v>1358</v>
      </c>
      <c r="D692" s="70"/>
    </row>
    <row r="693" spans="1:4">
      <c r="A693" s="26"/>
      <c r="B693" s="26" t="s">
        <v>10</v>
      </c>
      <c r="C693" s="26" t="s">
        <v>1385</v>
      </c>
      <c r="D693" s="71"/>
    </row>
    <row r="694" spans="1:4">
      <c r="A694" s="24"/>
      <c r="B694" s="24" t="s">
        <v>31</v>
      </c>
      <c r="C694" s="24" t="s">
        <v>1412</v>
      </c>
      <c r="D694" s="70"/>
    </row>
    <row r="695" spans="1:4">
      <c r="A695" s="26"/>
      <c r="B695" s="26" t="s">
        <v>23</v>
      </c>
      <c r="C695" s="26" t="s">
        <v>1395</v>
      </c>
      <c r="D695" s="71"/>
    </row>
    <row r="696" spans="1:4">
      <c r="A696" s="24"/>
      <c r="B696" s="24" t="s">
        <v>44</v>
      </c>
      <c r="C696" s="24" t="s">
        <v>1395</v>
      </c>
      <c r="D696" s="70"/>
    </row>
    <row r="697" spans="1:4">
      <c r="A697" s="26"/>
      <c r="B697" s="26" t="s">
        <v>44</v>
      </c>
      <c r="C697" s="26" t="s">
        <v>1376</v>
      </c>
      <c r="D697" s="71"/>
    </row>
    <row r="698" spans="1:4">
      <c r="A698" s="24"/>
      <c r="B698" s="24" t="s">
        <v>1360</v>
      </c>
      <c r="C698" s="24" t="s">
        <v>1376</v>
      </c>
      <c r="D698" s="70"/>
    </row>
    <row r="699" spans="1:4">
      <c r="A699" s="26"/>
      <c r="B699" s="26" t="s">
        <v>10</v>
      </c>
      <c r="C699" s="26" t="s">
        <v>1412</v>
      </c>
      <c r="D699" s="71"/>
    </row>
    <row r="700" spans="1:4">
      <c r="A700" s="24"/>
      <c r="B700" s="24" t="s">
        <v>1360</v>
      </c>
      <c r="C700" s="24" t="s">
        <v>1358</v>
      </c>
      <c r="D700" s="70"/>
    </row>
    <row r="701" spans="1:4">
      <c r="A701" s="26"/>
      <c r="B701" s="26" t="s">
        <v>44</v>
      </c>
      <c r="C701" s="26" t="s">
        <v>1376</v>
      </c>
      <c r="D701" s="71"/>
    </row>
    <row r="702" spans="1:4">
      <c r="A702" s="24"/>
      <c r="B702" s="24" t="s">
        <v>1360</v>
      </c>
      <c r="C702" s="24" t="s">
        <v>1395</v>
      </c>
      <c r="D702" s="70"/>
    </row>
    <row r="703" spans="1:4">
      <c r="A703" s="26"/>
      <c r="B703" s="26" t="s">
        <v>44</v>
      </c>
      <c r="C703" s="26" t="s">
        <v>1395</v>
      </c>
      <c r="D703" s="71"/>
    </row>
    <row r="704" spans="1:4">
      <c r="A704" s="24"/>
      <c r="B704" s="24" t="s">
        <v>23</v>
      </c>
      <c r="C704" s="24" t="s">
        <v>1376</v>
      </c>
      <c r="D704" s="70"/>
    </row>
    <row r="705" spans="1:4">
      <c r="A705" s="26"/>
      <c r="B705" s="26" t="s">
        <v>1360</v>
      </c>
      <c r="C705" s="26" t="s">
        <v>1376</v>
      </c>
      <c r="D705" s="71"/>
    </row>
    <row r="706" spans="1:4">
      <c r="A706" s="24"/>
      <c r="B706" s="24" t="s">
        <v>1360</v>
      </c>
      <c r="C706" s="24" t="s">
        <v>1385</v>
      </c>
      <c r="D706" s="70"/>
    </row>
    <row r="707" spans="1:4">
      <c r="A707" s="26"/>
      <c r="B707" s="26" t="s">
        <v>1360</v>
      </c>
      <c r="C707" s="26" t="s">
        <v>1358</v>
      </c>
      <c r="D707" s="71"/>
    </row>
    <row r="708" spans="1:4">
      <c r="A708" s="24"/>
      <c r="B708" s="24" t="s">
        <v>23</v>
      </c>
      <c r="C708" s="24" t="s">
        <v>1358</v>
      </c>
      <c r="D708" s="70"/>
    </row>
    <row r="709" spans="1:4">
      <c r="A709" s="26"/>
      <c r="B709" s="26" t="s">
        <v>23</v>
      </c>
      <c r="C709" s="26" t="s">
        <v>1358</v>
      </c>
      <c r="D709" s="71"/>
    </row>
    <row r="710" spans="1:4">
      <c r="A710" s="24"/>
      <c r="B710" s="24" t="s">
        <v>44</v>
      </c>
      <c r="C710" s="24" t="s">
        <v>1412</v>
      </c>
      <c r="D710" s="70"/>
    </row>
    <row r="711" spans="1:4">
      <c r="A711" s="26"/>
      <c r="B711" s="26" t="s">
        <v>23</v>
      </c>
      <c r="C711" s="26" t="s">
        <v>1395</v>
      </c>
      <c r="D711" s="71"/>
    </row>
    <row r="712" spans="1:4">
      <c r="A712" s="24"/>
      <c r="B712" s="24" t="s">
        <v>31</v>
      </c>
      <c r="C712" s="24" t="s">
        <v>1385</v>
      </c>
      <c r="D712" s="70"/>
    </row>
    <row r="713" spans="1:4">
      <c r="A713" s="26"/>
      <c r="B713" s="26" t="s">
        <v>44</v>
      </c>
      <c r="C713" s="26" t="s">
        <v>1395</v>
      </c>
      <c r="D713" s="71"/>
    </row>
    <row r="714" spans="1:4">
      <c r="A714" s="24"/>
      <c r="B714" s="24" t="s">
        <v>23</v>
      </c>
      <c r="C714" s="24" t="s">
        <v>1395</v>
      </c>
      <c r="D714" s="70"/>
    </row>
    <row r="715" spans="1:4">
      <c r="A715" s="26"/>
      <c r="B715" s="26" t="s">
        <v>44</v>
      </c>
      <c r="C715" s="26" t="s">
        <v>1395</v>
      </c>
      <c r="D715" s="71"/>
    </row>
    <row r="716" spans="1:4">
      <c r="A716" s="24"/>
      <c r="B716" s="24" t="s">
        <v>44</v>
      </c>
      <c r="C716" s="24" t="s">
        <v>1395</v>
      </c>
      <c r="D716" s="70"/>
    </row>
    <row r="717" spans="1:4">
      <c r="A717" s="26"/>
      <c r="B717" s="26" t="s">
        <v>10</v>
      </c>
      <c r="C717" s="26" t="s">
        <v>1376</v>
      </c>
      <c r="D717" s="71"/>
    </row>
    <row r="718" spans="1:4">
      <c r="A718" s="24"/>
      <c r="B718" s="24" t="s">
        <v>1360</v>
      </c>
      <c r="C718" s="24" t="s">
        <v>1385</v>
      </c>
      <c r="D718" s="70"/>
    </row>
    <row r="719" spans="1:4">
      <c r="A719" s="26"/>
      <c r="B719" s="26" t="s">
        <v>23</v>
      </c>
      <c r="C719" s="26" t="s">
        <v>1412</v>
      </c>
      <c r="D719" s="71"/>
    </row>
    <row r="720" spans="1:4">
      <c r="A720" s="24"/>
      <c r="B720" s="24" t="s">
        <v>31</v>
      </c>
      <c r="C720" s="24" t="s">
        <v>1376</v>
      </c>
      <c r="D720" s="70"/>
    </row>
    <row r="721" spans="1:4">
      <c r="A721" s="26"/>
      <c r="B721" s="26" t="s">
        <v>31</v>
      </c>
      <c r="C721" s="26" t="s">
        <v>1358</v>
      </c>
      <c r="D721" s="71"/>
    </row>
    <row r="722" spans="1:4">
      <c r="A722" s="24"/>
      <c r="B722" s="24" t="s">
        <v>31</v>
      </c>
      <c r="C722" s="24" t="s">
        <v>1395</v>
      </c>
      <c r="D722" s="70"/>
    </row>
    <row r="723" spans="1:4">
      <c r="A723" s="26"/>
      <c r="B723" s="26" t="s">
        <v>31</v>
      </c>
      <c r="C723" s="26" t="s">
        <v>1395</v>
      </c>
      <c r="D723" s="71"/>
    </row>
    <row r="724" spans="1:4">
      <c r="A724" s="24"/>
      <c r="B724" s="24" t="s">
        <v>23</v>
      </c>
      <c r="C724" s="24" t="s">
        <v>1358</v>
      </c>
      <c r="D724" s="70"/>
    </row>
    <row r="725" spans="1:4">
      <c r="A725" s="26"/>
      <c r="B725" s="26" t="s">
        <v>31</v>
      </c>
      <c r="C725" s="26" t="s">
        <v>1412</v>
      </c>
      <c r="D725" s="71"/>
    </row>
    <row r="726" spans="1:4">
      <c r="A726" s="24"/>
      <c r="B726" s="24" t="s">
        <v>10</v>
      </c>
      <c r="C726" s="24" t="s">
        <v>1358</v>
      </c>
      <c r="D726" s="70"/>
    </row>
    <row r="727" spans="1:4">
      <c r="A727" s="26"/>
      <c r="B727" s="26" t="s">
        <v>23</v>
      </c>
      <c r="C727" s="26" t="s">
        <v>1395</v>
      </c>
      <c r="D727" s="71"/>
    </row>
    <row r="728" spans="1:4">
      <c r="A728" s="24"/>
      <c r="B728" s="24" t="s">
        <v>1360</v>
      </c>
      <c r="C728" s="24" t="s">
        <v>1412</v>
      </c>
      <c r="D728" s="70"/>
    </row>
    <row r="729" spans="1:4">
      <c r="A729" s="26"/>
      <c r="B729" s="26" t="s">
        <v>1360</v>
      </c>
      <c r="C729" s="26" t="s">
        <v>1358</v>
      </c>
      <c r="D729" s="71"/>
    </row>
    <row r="730" spans="1:4">
      <c r="A730" s="24"/>
      <c r="B730" s="24" t="s">
        <v>44</v>
      </c>
      <c r="C730" s="24" t="s">
        <v>1376</v>
      </c>
      <c r="D730" s="70"/>
    </row>
    <row r="731" spans="1:4">
      <c r="A731" s="26"/>
      <c r="B731" s="26" t="s">
        <v>31</v>
      </c>
      <c r="C731" s="26" t="s">
        <v>1358</v>
      </c>
      <c r="D731" s="71"/>
    </row>
    <row r="732" spans="1:4">
      <c r="A732" s="24"/>
      <c r="B732" s="24" t="s">
        <v>44</v>
      </c>
      <c r="C732" s="24" t="s">
        <v>1385</v>
      </c>
      <c r="D732" s="70"/>
    </row>
    <row r="733" spans="1:4">
      <c r="A733" s="26"/>
      <c r="B733" s="26" t="s">
        <v>44</v>
      </c>
      <c r="C733" s="26" t="s">
        <v>1412</v>
      </c>
      <c r="D733" s="71"/>
    </row>
    <row r="734" spans="1:4">
      <c r="A734" s="24"/>
      <c r="B734" s="24" t="s">
        <v>1360</v>
      </c>
      <c r="C734" s="24" t="s">
        <v>1395</v>
      </c>
      <c r="D734" s="70"/>
    </row>
    <row r="735" spans="1:4">
      <c r="A735" s="26"/>
      <c r="B735" s="26" t="s">
        <v>23</v>
      </c>
      <c r="C735" s="26" t="s">
        <v>1376</v>
      </c>
      <c r="D735" s="71"/>
    </row>
    <row r="736" spans="1:4">
      <c r="A736" s="24"/>
      <c r="B736" s="24" t="s">
        <v>31</v>
      </c>
      <c r="C736" s="24" t="s">
        <v>1376</v>
      </c>
      <c r="D736" s="70"/>
    </row>
    <row r="737" spans="1:4">
      <c r="A737" s="26"/>
      <c r="B737" s="26" t="s">
        <v>1360</v>
      </c>
      <c r="C737" s="26" t="s">
        <v>1412</v>
      </c>
      <c r="D737" s="71"/>
    </row>
    <row r="738" spans="1:4">
      <c r="A738" s="24"/>
      <c r="B738" s="24" t="s">
        <v>1360</v>
      </c>
      <c r="C738" s="24" t="s">
        <v>1385</v>
      </c>
      <c r="D738" s="70"/>
    </row>
    <row r="739" spans="1:4">
      <c r="A739" s="26"/>
      <c r="B739" s="26" t="s">
        <v>23</v>
      </c>
      <c r="C739" s="26" t="s">
        <v>1358</v>
      </c>
      <c r="D739" s="71"/>
    </row>
    <row r="740" spans="1:4">
      <c r="A740" s="24"/>
      <c r="B740" s="24" t="s">
        <v>1360</v>
      </c>
      <c r="C740" s="24" t="s">
        <v>1385</v>
      </c>
      <c r="D740" s="70"/>
    </row>
    <row r="741" spans="1:4">
      <c r="A741" s="26"/>
      <c r="B741" s="26" t="s">
        <v>10</v>
      </c>
      <c r="C741" s="26" t="s">
        <v>1385</v>
      </c>
      <c r="D741" s="71"/>
    </row>
    <row r="742" spans="1:4">
      <c r="A742" s="24"/>
      <c r="B742" s="24" t="s">
        <v>1360</v>
      </c>
      <c r="C742" s="24" t="s">
        <v>1395</v>
      </c>
      <c r="D742" s="70"/>
    </row>
    <row r="743" spans="1:4">
      <c r="A743" s="26"/>
      <c r="B743" s="26" t="s">
        <v>1360</v>
      </c>
      <c r="C743" s="26" t="s">
        <v>1376</v>
      </c>
      <c r="D743" s="71"/>
    </row>
    <row r="744" spans="1:4">
      <c r="A744" s="24"/>
      <c r="B744" s="24" t="s">
        <v>44</v>
      </c>
      <c r="C744" s="24" t="s">
        <v>1395</v>
      </c>
      <c r="D744" s="70"/>
    </row>
    <row r="745" spans="1:4">
      <c r="A745" s="26"/>
      <c r="B745" s="26" t="s">
        <v>1360</v>
      </c>
      <c r="C745" s="26" t="s">
        <v>1395</v>
      </c>
      <c r="D745" s="71"/>
    </row>
    <row r="746" spans="1:4">
      <c r="A746" s="24"/>
      <c r="B746" s="24" t="s">
        <v>10</v>
      </c>
      <c r="C746" s="24" t="s">
        <v>1358</v>
      </c>
      <c r="D746" s="70"/>
    </row>
    <row r="747" spans="1:4">
      <c r="A747" s="26"/>
      <c r="B747" s="26" t="s">
        <v>23</v>
      </c>
      <c r="C747" s="26" t="s">
        <v>1412</v>
      </c>
      <c r="D747" s="71"/>
    </row>
    <row r="748" spans="1:4">
      <c r="A748" s="24"/>
      <c r="B748" s="24" t="s">
        <v>1360</v>
      </c>
      <c r="C748" s="24" t="s">
        <v>1385</v>
      </c>
      <c r="D748" s="70"/>
    </row>
    <row r="749" spans="1:4">
      <c r="A749" s="26"/>
      <c r="B749" s="26" t="s">
        <v>31</v>
      </c>
      <c r="C749" s="26" t="s">
        <v>1385</v>
      </c>
      <c r="D749" s="71"/>
    </row>
    <row r="750" spans="1:4">
      <c r="A750" s="24"/>
      <c r="B750" s="24" t="s">
        <v>44</v>
      </c>
      <c r="C750" s="24" t="s">
        <v>1358</v>
      </c>
      <c r="D750" s="70"/>
    </row>
    <row r="751" spans="1:4">
      <c r="A751" s="26"/>
      <c r="B751" s="26" t="s">
        <v>10</v>
      </c>
      <c r="C751" s="26" t="s">
        <v>1412</v>
      </c>
      <c r="D751" s="71"/>
    </row>
    <row r="752" spans="1:4">
      <c r="A752" s="24"/>
      <c r="B752" s="24" t="s">
        <v>1360</v>
      </c>
      <c r="C752" s="24" t="s">
        <v>1376</v>
      </c>
      <c r="D752" s="70"/>
    </row>
    <row r="753" spans="1:4">
      <c r="A753" s="26"/>
      <c r="B753" s="26" t="s">
        <v>23</v>
      </c>
      <c r="C753" s="26"/>
      <c r="D753" s="71"/>
    </row>
    <row r="754" spans="1:4">
      <c r="A754" s="24"/>
      <c r="B754" s="24" t="s">
        <v>10</v>
      </c>
      <c r="C754" s="24" t="s">
        <v>1358</v>
      </c>
      <c r="D754" s="70"/>
    </row>
    <row r="755" spans="1:4">
      <c r="A755" s="26"/>
      <c r="B755" s="26" t="s">
        <v>44</v>
      </c>
      <c r="C755" s="26" t="s">
        <v>1385</v>
      </c>
      <c r="D755" s="71"/>
    </row>
    <row r="756" spans="1:4">
      <c r="A756" s="24"/>
      <c r="B756" s="24" t="s">
        <v>44</v>
      </c>
      <c r="C756" s="24" t="s">
        <v>1412</v>
      </c>
      <c r="D756" s="70"/>
    </row>
    <row r="757" spans="1:4">
      <c r="A757" s="26"/>
      <c r="B757" s="26" t="s">
        <v>31</v>
      </c>
      <c r="C757" s="26" t="s">
        <v>1412</v>
      </c>
      <c r="D757" s="71"/>
    </row>
    <row r="758" spans="1:4">
      <c r="A758" s="24"/>
      <c r="B758" s="24" t="s">
        <v>10</v>
      </c>
      <c r="C758" s="24" t="s">
        <v>1358</v>
      </c>
      <c r="D758" s="70"/>
    </row>
    <row r="759" spans="1:4">
      <c r="A759" s="26"/>
      <c r="B759" s="26" t="s">
        <v>44</v>
      </c>
      <c r="C759" s="26" t="s">
        <v>1385</v>
      </c>
      <c r="D759" s="71"/>
    </row>
    <row r="760" spans="1:4">
      <c r="A760" s="24"/>
      <c r="B760" s="24" t="s">
        <v>23</v>
      </c>
      <c r="C760" s="24" t="s">
        <v>1412</v>
      </c>
      <c r="D760" s="70"/>
    </row>
    <row r="761" spans="1:4">
      <c r="A761" s="26"/>
      <c r="B761" s="26" t="s">
        <v>10</v>
      </c>
      <c r="C761" s="26" t="s">
        <v>1412</v>
      </c>
      <c r="D761" s="71"/>
    </row>
    <row r="762" spans="1:4">
      <c r="A762" s="24"/>
      <c r="B762" s="24" t="s">
        <v>10</v>
      </c>
      <c r="C762" s="24" t="s">
        <v>1376</v>
      </c>
      <c r="D762" s="70"/>
    </row>
    <row r="763" spans="1:4">
      <c r="A763" s="26"/>
      <c r="B763" s="26" t="s">
        <v>44</v>
      </c>
      <c r="C763" s="26" t="s">
        <v>1395</v>
      </c>
      <c r="D763" s="71"/>
    </row>
    <row r="764" spans="1:4">
      <c r="A764" s="24"/>
      <c r="B764" s="24" t="s">
        <v>1360</v>
      </c>
      <c r="C764" s="24" t="s">
        <v>1358</v>
      </c>
      <c r="D764" s="70"/>
    </row>
    <row r="765" spans="1:4">
      <c r="A765" s="26"/>
      <c r="B765" s="26" t="s">
        <v>1360</v>
      </c>
      <c r="C765" s="26" t="s">
        <v>1395</v>
      </c>
      <c r="D765" s="71"/>
    </row>
    <row r="766" spans="1:4">
      <c r="A766" s="24"/>
      <c r="B766" s="24" t="s">
        <v>10</v>
      </c>
      <c r="C766" s="24" t="s">
        <v>1358</v>
      </c>
      <c r="D766" s="70"/>
    </row>
    <row r="767" spans="1:4">
      <c r="A767" s="26"/>
      <c r="B767" s="26" t="s">
        <v>23</v>
      </c>
      <c r="C767" s="26" t="s">
        <v>1358</v>
      </c>
      <c r="D767" s="71"/>
    </row>
    <row r="768" spans="1:4">
      <c r="A768" s="24"/>
      <c r="B768" s="24" t="s">
        <v>23</v>
      </c>
      <c r="C768" s="24" t="s">
        <v>1385</v>
      </c>
      <c r="D768" s="70"/>
    </row>
    <row r="769" spans="1:4">
      <c r="A769" s="26"/>
      <c r="B769" s="26" t="s">
        <v>44</v>
      </c>
      <c r="C769" s="26" t="s">
        <v>1412</v>
      </c>
      <c r="D769" s="71"/>
    </row>
    <row r="770" spans="1:4">
      <c r="A770" s="24"/>
      <c r="B770" s="24" t="s">
        <v>23</v>
      </c>
      <c r="C770" s="24" t="s">
        <v>1358</v>
      </c>
      <c r="D770" s="70"/>
    </row>
    <row r="771" spans="1:4">
      <c r="A771" s="26"/>
      <c r="B771" s="26" t="s">
        <v>10</v>
      </c>
      <c r="C771" s="26" t="s">
        <v>1395</v>
      </c>
      <c r="D771" s="71"/>
    </row>
    <row r="772" spans="1:4">
      <c r="A772" s="24"/>
      <c r="B772" s="24" t="s">
        <v>31</v>
      </c>
      <c r="C772" s="24" t="s">
        <v>1395</v>
      </c>
      <c r="D772" s="70"/>
    </row>
    <row r="773" spans="1:4">
      <c r="A773" s="26"/>
      <c r="B773" s="26" t="s">
        <v>44</v>
      </c>
      <c r="C773" s="26" t="s">
        <v>1358</v>
      </c>
      <c r="D773" s="71"/>
    </row>
    <row r="774" spans="1:4">
      <c r="A774" s="24"/>
      <c r="B774" s="24" t="s">
        <v>1360</v>
      </c>
      <c r="C774" s="24" t="s">
        <v>1395</v>
      </c>
      <c r="D774" s="70"/>
    </row>
    <row r="775" spans="1:4">
      <c r="A775" s="26"/>
      <c r="B775" s="26" t="s">
        <v>44</v>
      </c>
      <c r="C775" s="26" t="s">
        <v>1376</v>
      </c>
      <c r="D775" s="71"/>
    </row>
    <row r="776" spans="1:4">
      <c r="A776" s="24"/>
      <c r="B776" s="24" t="s">
        <v>31</v>
      </c>
      <c r="C776" s="24" t="s">
        <v>1385</v>
      </c>
      <c r="D776" s="70"/>
    </row>
    <row r="777" spans="1:4">
      <c r="A777" s="26"/>
      <c r="B777" s="26" t="s">
        <v>1360</v>
      </c>
      <c r="C777" s="26" t="s">
        <v>1395</v>
      </c>
      <c r="D777" s="71"/>
    </row>
    <row r="778" spans="1:4">
      <c r="A778" s="24"/>
      <c r="B778" s="24" t="s">
        <v>44</v>
      </c>
      <c r="C778" s="24" t="s">
        <v>1376</v>
      </c>
      <c r="D778" s="70"/>
    </row>
    <row r="779" spans="1:4">
      <c r="A779" s="26"/>
      <c r="B779" s="26" t="s">
        <v>1360</v>
      </c>
      <c r="C779" s="26" t="s">
        <v>1385</v>
      </c>
      <c r="D779" s="71"/>
    </row>
    <row r="780" spans="1:4">
      <c r="A780" s="24"/>
      <c r="B780" s="24" t="s">
        <v>31</v>
      </c>
      <c r="C780" s="24" t="s">
        <v>1376</v>
      </c>
      <c r="D780" s="70"/>
    </row>
    <row r="781" spans="1:4">
      <c r="A781" s="26"/>
      <c r="B781" s="26" t="s">
        <v>1360</v>
      </c>
      <c r="C781" s="26" t="s">
        <v>1358</v>
      </c>
      <c r="D781" s="71"/>
    </row>
    <row r="782" spans="1:4">
      <c r="A782" s="24"/>
      <c r="B782" s="24" t="s">
        <v>10</v>
      </c>
      <c r="C782" s="24" t="s">
        <v>1412</v>
      </c>
      <c r="D782" s="70"/>
    </row>
    <row r="783" spans="1:4">
      <c r="A783" s="26"/>
      <c r="B783" s="26" t="s">
        <v>44</v>
      </c>
      <c r="C783" s="26" t="s">
        <v>1395</v>
      </c>
      <c r="D783" s="71"/>
    </row>
    <row r="784" spans="1:4">
      <c r="A784" s="24"/>
      <c r="B784" s="24" t="s">
        <v>31</v>
      </c>
      <c r="C784" s="24" t="s">
        <v>1395</v>
      </c>
      <c r="D784" s="70"/>
    </row>
    <row r="785" spans="1:4">
      <c r="A785" s="26"/>
      <c r="B785" s="26" t="s">
        <v>44</v>
      </c>
      <c r="C785" s="26" t="s">
        <v>1376</v>
      </c>
      <c r="D785" s="71"/>
    </row>
    <row r="786" spans="1:4">
      <c r="A786" s="24"/>
      <c r="B786" s="24" t="s">
        <v>31</v>
      </c>
      <c r="C786" s="24" t="s">
        <v>1412</v>
      </c>
      <c r="D786" s="70"/>
    </row>
    <row r="787" spans="1:4">
      <c r="A787" s="26"/>
      <c r="B787" s="26" t="s">
        <v>1360</v>
      </c>
      <c r="C787" s="26" t="s">
        <v>1376</v>
      </c>
      <c r="D787" s="71"/>
    </row>
    <row r="788" spans="1:4">
      <c r="A788" s="24"/>
      <c r="B788" s="24" t="s">
        <v>1360</v>
      </c>
      <c r="C788" s="24" t="s">
        <v>1395</v>
      </c>
      <c r="D788" s="70"/>
    </row>
    <row r="789" spans="1:4">
      <c r="A789" s="26"/>
      <c r="B789" s="26" t="s">
        <v>44</v>
      </c>
      <c r="C789" s="26" t="s">
        <v>1395</v>
      </c>
      <c r="D789" s="71"/>
    </row>
    <row r="790" spans="1:4">
      <c r="A790" s="24"/>
      <c r="B790" s="24" t="s">
        <v>23</v>
      </c>
      <c r="C790" s="24" t="s">
        <v>1385</v>
      </c>
      <c r="D790" s="70"/>
    </row>
    <row r="791" spans="1:4">
      <c r="A791" s="26"/>
      <c r="B791" s="26" t="s">
        <v>1360</v>
      </c>
      <c r="C791" s="26" t="s">
        <v>1412</v>
      </c>
      <c r="D791" s="71"/>
    </row>
    <row r="792" spans="1:4">
      <c r="A792" s="24"/>
      <c r="B792" s="24" t="s">
        <v>10</v>
      </c>
      <c r="C792" s="24" t="s">
        <v>1412</v>
      </c>
      <c r="D792" s="70"/>
    </row>
    <row r="793" spans="1:4">
      <c r="A793" s="26"/>
      <c r="B793" s="26" t="s">
        <v>23</v>
      </c>
      <c r="C793" s="26" t="s">
        <v>1385</v>
      </c>
      <c r="D793" s="71"/>
    </row>
    <row r="794" spans="1:4">
      <c r="A794" s="24"/>
      <c r="B794" s="24" t="s">
        <v>10</v>
      </c>
      <c r="C794" s="24" t="s">
        <v>1412</v>
      </c>
      <c r="D794" s="70"/>
    </row>
    <row r="795" spans="1:4">
      <c r="A795" s="26"/>
      <c r="B795" s="26" t="s">
        <v>1360</v>
      </c>
      <c r="C795" s="26" t="s">
        <v>1358</v>
      </c>
      <c r="D795" s="71"/>
    </row>
    <row r="796" spans="1:4">
      <c r="A796" s="24"/>
      <c r="B796" s="24" t="s">
        <v>31</v>
      </c>
      <c r="C796" s="24" t="s">
        <v>1358</v>
      </c>
      <c r="D796" s="70"/>
    </row>
    <row r="797" spans="1:4">
      <c r="A797" s="26"/>
      <c r="B797" s="26" t="s">
        <v>10</v>
      </c>
      <c r="C797" s="26" t="s">
        <v>1385</v>
      </c>
      <c r="D797" s="71"/>
    </row>
    <row r="798" spans="1:4">
      <c r="A798" s="24"/>
      <c r="B798" s="24" t="s">
        <v>23</v>
      </c>
      <c r="C798" s="24" t="s">
        <v>1358</v>
      </c>
      <c r="D798" s="70"/>
    </row>
    <row r="799" spans="1:4">
      <c r="A799" s="26"/>
      <c r="B799" s="26" t="s">
        <v>31</v>
      </c>
      <c r="C799" s="26" t="s">
        <v>1385</v>
      </c>
      <c r="D799" s="71"/>
    </row>
    <row r="800" spans="1:4">
      <c r="A800" s="24"/>
      <c r="B800" s="24" t="s">
        <v>23</v>
      </c>
      <c r="C800" s="24" t="s">
        <v>1395</v>
      </c>
      <c r="D800" s="70"/>
    </row>
    <row r="801" spans="1:4">
      <c r="A801" s="26"/>
      <c r="B801" s="26" t="s">
        <v>23</v>
      </c>
      <c r="C801" s="26" t="s">
        <v>1395</v>
      </c>
      <c r="D801" s="71"/>
    </row>
    <row r="802" spans="1:4">
      <c r="A802" s="24"/>
      <c r="B802" s="24" t="s">
        <v>44</v>
      </c>
      <c r="C802" s="24" t="s">
        <v>1376</v>
      </c>
      <c r="D802" s="70"/>
    </row>
    <row r="803" spans="1:4">
      <c r="A803" s="26"/>
      <c r="B803" s="26" t="s">
        <v>23</v>
      </c>
      <c r="C803" s="26" t="s">
        <v>1358</v>
      </c>
      <c r="D803" s="71"/>
    </row>
    <row r="804" spans="1:4">
      <c r="A804" s="24"/>
      <c r="B804" s="24" t="s">
        <v>23</v>
      </c>
      <c r="C804" s="24"/>
      <c r="D804" s="70"/>
    </row>
    <row r="805" spans="1:4">
      <c r="A805" s="26"/>
      <c r="B805" s="26" t="s">
        <v>44</v>
      </c>
      <c r="C805" s="26" t="s">
        <v>1376</v>
      </c>
      <c r="D805" s="71"/>
    </row>
    <row r="806" spans="1:4">
      <c r="A806" s="24"/>
      <c r="B806" s="24" t="s">
        <v>44</v>
      </c>
      <c r="C806" s="24" t="s">
        <v>1395</v>
      </c>
      <c r="D806" s="70"/>
    </row>
    <row r="807" spans="1:4">
      <c r="A807" s="26"/>
      <c r="B807" s="26" t="s">
        <v>23</v>
      </c>
      <c r="C807" s="26"/>
      <c r="D807" s="71"/>
    </row>
    <row r="808" spans="1:4">
      <c r="A808" s="24"/>
      <c r="B808" s="24" t="s">
        <v>1360</v>
      </c>
      <c r="C808" s="24" t="s">
        <v>1376</v>
      </c>
      <c r="D808" s="70"/>
    </row>
    <row r="809" spans="1:4">
      <c r="A809" s="26"/>
      <c r="B809" s="26" t="s">
        <v>44</v>
      </c>
      <c r="C809" s="26"/>
      <c r="D809" s="71"/>
    </row>
    <row r="810" spans="1:4">
      <c r="A810" s="24"/>
      <c r="B810" s="24" t="s">
        <v>31</v>
      </c>
      <c r="C810" s="24" t="s">
        <v>1385</v>
      </c>
      <c r="D810" s="70"/>
    </row>
    <row r="811" spans="1:4">
      <c r="A811" s="26"/>
      <c r="B811" s="26" t="s">
        <v>23</v>
      </c>
      <c r="C811" s="26" t="s">
        <v>1395</v>
      </c>
      <c r="D811" s="71"/>
    </row>
    <row r="812" spans="1:4">
      <c r="A812" s="24"/>
      <c r="B812" s="24" t="s">
        <v>23</v>
      </c>
      <c r="C812" s="24" t="s">
        <v>1412</v>
      </c>
      <c r="D812" s="70"/>
    </row>
    <row r="813" spans="1:4">
      <c r="A813" s="26"/>
      <c r="B813" s="26" t="s">
        <v>44</v>
      </c>
      <c r="C813" s="26" t="s">
        <v>1412</v>
      </c>
      <c r="D813" s="71"/>
    </row>
    <row r="814" spans="1:4">
      <c r="A814" s="24"/>
      <c r="B814" s="24" t="s">
        <v>23</v>
      </c>
      <c r="C814" s="24" t="s">
        <v>1358</v>
      </c>
      <c r="D814" s="70"/>
    </row>
    <row r="815" spans="1:4">
      <c r="A815" s="26"/>
      <c r="B815" s="26" t="s">
        <v>44</v>
      </c>
      <c r="C815" s="26" t="s">
        <v>1395</v>
      </c>
      <c r="D815" s="71"/>
    </row>
    <row r="816" spans="1:4">
      <c r="A816" s="24"/>
      <c r="B816" s="24" t="s">
        <v>1360</v>
      </c>
      <c r="C816" s="24" t="s">
        <v>1412</v>
      </c>
      <c r="D816" s="70"/>
    </row>
    <row r="817" spans="1:4">
      <c r="A817" s="26"/>
      <c r="B817" s="26" t="s">
        <v>31</v>
      </c>
      <c r="C817" s="26"/>
      <c r="D817" s="71"/>
    </row>
    <row r="818" spans="1:4">
      <c r="A818" s="24"/>
      <c r="B818" s="24" t="s">
        <v>10</v>
      </c>
      <c r="C818" s="24" t="s">
        <v>1376</v>
      </c>
      <c r="D818" s="70"/>
    </row>
    <row r="819" spans="1:4">
      <c r="A819" s="26"/>
      <c r="B819" s="26" t="s">
        <v>1360</v>
      </c>
      <c r="C819" s="26" t="s">
        <v>1376</v>
      </c>
      <c r="D819" s="71"/>
    </row>
    <row r="820" spans="1:4">
      <c r="A820" s="24"/>
      <c r="B820" s="24" t="s">
        <v>44</v>
      </c>
      <c r="C820" s="24" t="s">
        <v>1376</v>
      </c>
      <c r="D820" s="70"/>
    </row>
    <row r="821" spans="1:4">
      <c r="A821" s="26"/>
      <c r="B821" s="26" t="s">
        <v>10</v>
      </c>
      <c r="C821" s="26" t="s">
        <v>1385</v>
      </c>
      <c r="D821" s="71"/>
    </row>
    <row r="822" spans="1:4">
      <c r="A822" s="24"/>
      <c r="B822" s="24" t="s">
        <v>31</v>
      </c>
      <c r="C822" s="24" t="s">
        <v>1376</v>
      </c>
      <c r="D822" s="70"/>
    </row>
    <row r="823" spans="1:4">
      <c r="A823" s="26"/>
      <c r="B823" s="26" t="s">
        <v>23</v>
      </c>
      <c r="C823" s="26" t="s">
        <v>1358</v>
      </c>
      <c r="D823" s="71"/>
    </row>
    <row r="824" spans="1:4">
      <c r="A824" s="24"/>
      <c r="B824" s="24" t="s">
        <v>1360</v>
      </c>
      <c r="C824" s="24" t="s">
        <v>1358</v>
      </c>
      <c r="D824" s="70"/>
    </row>
    <row r="825" spans="1:4">
      <c r="A825" s="26"/>
      <c r="B825" s="26" t="s">
        <v>10</v>
      </c>
      <c r="C825" s="26" t="s">
        <v>1358</v>
      </c>
      <c r="D825" s="71"/>
    </row>
    <row r="826" spans="1:4">
      <c r="A826" s="24"/>
      <c r="B826" s="24" t="s">
        <v>44</v>
      </c>
      <c r="C826" s="24" t="s">
        <v>1358</v>
      </c>
      <c r="D826" s="70"/>
    </row>
    <row r="827" spans="1:4">
      <c r="A827" s="26"/>
      <c r="B827" s="26" t="s">
        <v>1360</v>
      </c>
      <c r="C827" s="26" t="s">
        <v>1358</v>
      </c>
      <c r="D827" s="71"/>
    </row>
    <row r="828" spans="1:4">
      <c r="A828" s="24"/>
      <c r="B828" s="24" t="s">
        <v>44</v>
      </c>
      <c r="C828" s="24" t="s">
        <v>1385</v>
      </c>
      <c r="D828" s="70"/>
    </row>
    <row r="829" spans="1:4">
      <c r="A829" s="26"/>
      <c r="B829" s="26" t="s">
        <v>1360</v>
      </c>
      <c r="C829" s="26"/>
      <c r="D829" s="71"/>
    </row>
    <row r="830" spans="1:4">
      <c r="A830" s="24"/>
      <c r="B830" s="24" t="s">
        <v>1360</v>
      </c>
      <c r="C830" s="24" t="s">
        <v>1395</v>
      </c>
      <c r="D830" s="70"/>
    </row>
    <row r="831" spans="1:4">
      <c r="A831" s="26"/>
      <c r="B831" s="26" t="s">
        <v>1360</v>
      </c>
      <c r="C831" s="26" t="s">
        <v>1385</v>
      </c>
      <c r="D831" s="71"/>
    </row>
    <row r="832" spans="1:4">
      <c r="A832" s="24"/>
      <c r="B832" s="24" t="s">
        <v>1360</v>
      </c>
      <c r="C832" s="24" t="s">
        <v>1395</v>
      </c>
      <c r="D832" s="70"/>
    </row>
    <row r="833" spans="1:4">
      <c r="A833" s="26"/>
      <c r="B833" s="26" t="s">
        <v>31</v>
      </c>
      <c r="C833" s="26" t="s">
        <v>1376</v>
      </c>
      <c r="D833" s="71"/>
    </row>
    <row r="834" spans="1:4">
      <c r="A834" s="24"/>
      <c r="B834" s="24" t="s">
        <v>1360</v>
      </c>
      <c r="C834" s="24" t="s">
        <v>1385</v>
      </c>
      <c r="D834" s="70"/>
    </row>
    <row r="835" spans="1:4">
      <c r="A835" s="26"/>
      <c r="B835" s="26" t="s">
        <v>1360</v>
      </c>
      <c r="C835" s="26" t="s">
        <v>1395</v>
      </c>
      <c r="D835" s="71"/>
    </row>
    <row r="836" spans="1:4">
      <c r="A836" s="24"/>
      <c r="B836" s="24" t="s">
        <v>10</v>
      </c>
      <c r="C836" s="24" t="s">
        <v>1358</v>
      </c>
      <c r="D836" s="70"/>
    </row>
    <row r="837" spans="1:4">
      <c r="A837" s="26"/>
      <c r="B837" s="26" t="s">
        <v>31</v>
      </c>
      <c r="C837" s="26" t="s">
        <v>1385</v>
      </c>
      <c r="D837" s="71"/>
    </row>
    <row r="838" spans="1:4">
      <c r="A838" s="24"/>
      <c r="B838" s="24" t="s">
        <v>44</v>
      </c>
      <c r="C838" s="24" t="s">
        <v>1358</v>
      </c>
      <c r="D838" s="70"/>
    </row>
    <row r="839" spans="1:4">
      <c r="A839" s="26"/>
      <c r="B839" s="26" t="s">
        <v>31</v>
      </c>
      <c r="C839" s="26" t="s">
        <v>1376</v>
      </c>
      <c r="D839" s="71"/>
    </row>
    <row r="840" spans="1:4">
      <c r="A840" s="24"/>
      <c r="B840" s="24" t="s">
        <v>10</v>
      </c>
      <c r="C840" s="24" t="s">
        <v>1385</v>
      </c>
      <c r="D840" s="70"/>
    </row>
    <row r="841" spans="1:4">
      <c r="A841" s="26"/>
      <c r="B841" s="26" t="s">
        <v>1360</v>
      </c>
      <c r="C841" s="26" t="s">
        <v>1358</v>
      </c>
      <c r="D841" s="71"/>
    </row>
    <row r="842" spans="1:4">
      <c r="A842" s="24"/>
      <c r="B842" s="24" t="s">
        <v>23</v>
      </c>
      <c r="C842" s="24" t="s">
        <v>1385</v>
      </c>
      <c r="D842" s="70"/>
    </row>
    <row r="843" spans="1:4">
      <c r="A843" s="26"/>
      <c r="B843" s="26" t="s">
        <v>31</v>
      </c>
      <c r="C843" s="26" t="s">
        <v>1358</v>
      </c>
      <c r="D843" s="71"/>
    </row>
    <row r="844" spans="1:4">
      <c r="A844" s="24"/>
      <c r="B844" s="24" t="s">
        <v>44</v>
      </c>
      <c r="C844" s="24" t="s">
        <v>1385</v>
      </c>
      <c r="D844" s="70"/>
    </row>
    <row r="845" spans="1:4">
      <c r="A845" s="26"/>
      <c r="B845" s="26" t="s">
        <v>31</v>
      </c>
      <c r="C845" s="26" t="s">
        <v>1385</v>
      </c>
      <c r="D845" s="71"/>
    </row>
    <row r="846" spans="1:4">
      <c r="A846" s="24"/>
      <c r="B846" s="24" t="s">
        <v>1360</v>
      </c>
      <c r="C846" s="24" t="s">
        <v>1385</v>
      </c>
      <c r="D846" s="70"/>
    </row>
    <row r="847" spans="1:4">
      <c r="A847" s="26"/>
      <c r="B847" s="26" t="s">
        <v>10</v>
      </c>
      <c r="C847" s="26" t="s">
        <v>1358</v>
      </c>
      <c r="D847" s="71"/>
    </row>
    <row r="848" spans="1:4">
      <c r="A848" s="24"/>
      <c r="B848" s="24" t="s">
        <v>44</v>
      </c>
      <c r="C848" s="24" t="s">
        <v>1412</v>
      </c>
      <c r="D848" s="70"/>
    </row>
    <row r="849" spans="1:4">
      <c r="A849" s="26"/>
      <c r="B849" s="26" t="s">
        <v>23</v>
      </c>
      <c r="C849" s="26" t="s">
        <v>1412</v>
      </c>
      <c r="D849" s="71"/>
    </row>
    <row r="850" spans="1:4">
      <c r="A850" s="24"/>
      <c r="B850" s="24" t="s">
        <v>44</v>
      </c>
      <c r="C850" s="24" t="s">
        <v>1395</v>
      </c>
      <c r="D850" s="70"/>
    </row>
    <row r="851" spans="1:4">
      <c r="A851" s="26"/>
      <c r="B851" s="26" t="s">
        <v>1360</v>
      </c>
      <c r="C851" s="26" t="s">
        <v>1385</v>
      </c>
      <c r="D851" s="71"/>
    </row>
    <row r="852" spans="1:4">
      <c r="A852" s="24"/>
      <c r="B852" s="24" t="s">
        <v>1360</v>
      </c>
      <c r="C852" s="24" t="s">
        <v>1376</v>
      </c>
      <c r="D852" s="70"/>
    </row>
    <row r="853" spans="1:4">
      <c r="A853" s="26"/>
      <c r="B853" s="26" t="s">
        <v>1360</v>
      </c>
      <c r="C853" s="26" t="s">
        <v>1385</v>
      </c>
      <c r="D853" s="71"/>
    </row>
    <row r="854" spans="1:4">
      <c r="A854" s="24"/>
      <c r="B854" s="24" t="s">
        <v>44</v>
      </c>
      <c r="C854" s="24" t="s">
        <v>1358</v>
      </c>
      <c r="D854" s="70"/>
    </row>
    <row r="855" spans="1:4">
      <c r="A855" s="26"/>
      <c r="B855" s="26" t="s">
        <v>44</v>
      </c>
      <c r="C855" s="26" t="s">
        <v>1385</v>
      </c>
      <c r="D855" s="71"/>
    </row>
    <row r="856" spans="1:4">
      <c r="A856" s="24"/>
      <c r="B856" s="24" t="s">
        <v>10</v>
      </c>
      <c r="C856" s="24" t="s">
        <v>1376</v>
      </c>
      <c r="D856" s="70"/>
    </row>
    <row r="857" spans="1:4">
      <c r="A857" s="26"/>
      <c r="B857" s="26" t="s">
        <v>44</v>
      </c>
      <c r="C857" s="26" t="s">
        <v>1376</v>
      </c>
      <c r="D857" s="71"/>
    </row>
    <row r="858" spans="1:4">
      <c r="A858" s="24"/>
      <c r="B858" s="24" t="s">
        <v>31</v>
      </c>
      <c r="C858" s="24" t="s">
        <v>1395</v>
      </c>
      <c r="D858" s="70"/>
    </row>
    <row r="859" spans="1:4">
      <c r="A859" s="26"/>
      <c r="B859" s="26" t="s">
        <v>1360</v>
      </c>
      <c r="C859" s="26" t="s">
        <v>1412</v>
      </c>
      <c r="D859" s="71"/>
    </row>
    <row r="860" spans="1:4">
      <c r="A860" s="24"/>
      <c r="B860" s="24" t="s">
        <v>31</v>
      </c>
      <c r="C860" s="24" t="s">
        <v>1358</v>
      </c>
      <c r="D860" s="70"/>
    </row>
    <row r="861" spans="1:4">
      <c r="A861" s="26"/>
      <c r="B861" s="26" t="s">
        <v>44</v>
      </c>
      <c r="C861" s="26" t="s">
        <v>1412</v>
      </c>
      <c r="D861" s="71"/>
    </row>
    <row r="862" spans="1:4">
      <c r="A862" s="24"/>
      <c r="B862" s="24" t="s">
        <v>44</v>
      </c>
      <c r="C862" s="24" t="s">
        <v>1385</v>
      </c>
      <c r="D862" s="70"/>
    </row>
    <row r="863" spans="1:4">
      <c r="A863" s="26"/>
      <c r="B863" s="26" t="s">
        <v>44</v>
      </c>
      <c r="C863" s="26" t="s">
        <v>1358</v>
      </c>
      <c r="D863" s="71"/>
    </row>
    <row r="864" spans="1:4">
      <c r="A864" s="24"/>
      <c r="B864" s="24" t="s">
        <v>31</v>
      </c>
      <c r="C864" s="24" t="s">
        <v>1376</v>
      </c>
      <c r="D864" s="70"/>
    </row>
    <row r="865" spans="1:4">
      <c r="A865" s="26"/>
      <c r="B865" s="26" t="s">
        <v>10</v>
      </c>
      <c r="C865" s="26" t="s">
        <v>1358</v>
      </c>
      <c r="D865" s="71"/>
    </row>
    <row r="866" spans="1:4">
      <c r="A866" s="24"/>
      <c r="B866" s="24" t="s">
        <v>31</v>
      </c>
      <c r="C866" s="24" t="s">
        <v>1385</v>
      </c>
      <c r="D866" s="70"/>
    </row>
    <row r="867" spans="1:4">
      <c r="A867" s="26"/>
      <c r="B867" s="26" t="s">
        <v>31</v>
      </c>
      <c r="C867" s="26" t="s">
        <v>1358</v>
      </c>
      <c r="D867" s="71"/>
    </row>
    <row r="868" spans="1:4">
      <c r="A868" s="24"/>
      <c r="B868" s="24" t="s">
        <v>31</v>
      </c>
      <c r="C868" s="24" t="s">
        <v>1395</v>
      </c>
      <c r="D868" s="70"/>
    </row>
    <row r="869" spans="1:4">
      <c r="A869" s="26"/>
      <c r="B869" s="26" t="s">
        <v>31</v>
      </c>
      <c r="C869" s="26" t="s">
        <v>1412</v>
      </c>
      <c r="D869" s="71"/>
    </row>
    <row r="870" spans="1:4">
      <c r="A870" s="24"/>
      <c r="B870" s="24" t="s">
        <v>44</v>
      </c>
      <c r="C870" s="24" t="s">
        <v>1385</v>
      </c>
      <c r="D870" s="70"/>
    </row>
    <row r="871" spans="1:4">
      <c r="A871" s="26"/>
      <c r="B871" s="26" t="s">
        <v>23</v>
      </c>
      <c r="C871" s="26" t="s">
        <v>1395</v>
      </c>
      <c r="D871" s="71"/>
    </row>
    <row r="872" spans="1:4">
      <c r="A872" s="24"/>
      <c r="B872" s="24" t="s">
        <v>31</v>
      </c>
      <c r="C872" s="24" t="s">
        <v>1376</v>
      </c>
      <c r="D872" s="70"/>
    </row>
    <row r="873" spans="1:4">
      <c r="A873" s="26"/>
      <c r="B873" s="26" t="s">
        <v>10</v>
      </c>
      <c r="C873" s="26" t="s">
        <v>1412</v>
      </c>
      <c r="D873" s="71"/>
    </row>
    <row r="874" spans="1:4">
      <c r="A874" s="24"/>
      <c r="B874" s="24" t="s">
        <v>1360</v>
      </c>
      <c r="C874" s="24" t="s">
        <v>1395</v>
      </c>
      <c r="D874" s="70"/>
    </row>
    <row r="875" spans="1:4">
      <c r="A875" s="26"/>
      <c r="B875" s="26" t="s">
        <v>1360</v>
      </c>
      <c r="C875" s="26" t="s">
        <v>1412</v>
      </c>
      <c r="D875" s="71"/>
    </row>
    <row r="876" spans="1:4">
      <c r="A876" s="24"/>
      <c r="B876" s="24" t="s">
        <v>1360</v>
      </c>
      <c r="C876" s="24" t="s">
        <v>1358</v>
      </c>
      <c r="D876" s="70"/>
    </row>
    <row r="877" spans="1:4">
      <c r="A877" s="26"/>
      <c r="B877" s="26" t="s">
        <v>31</v>
      </c>
      <c r="C877" s="26" t="s">
        <v>1376</v>
      </c>
      <c r="D877" s="71"/>
    </row>
    <row r="878" spans="1:4">
      <c r="A878" s="24"/>
      <c r="B878" s="24" t="s">
        <v>10</v>
      </c>
      <c r="C878" s="24" t="s">
        <v>1395</v>
      </c>
      <c r="D878" s="70"/>
    </row>
    <row r="879" spans="1:4">
      <c r="A879" s="26"/>
      <c r="B879" s="26" t="s">
        <v>23</v>
      </c>
      <c r="C879" s="26" t="s">
        <v>1412</v>
      </c>
      <c r="D879" s="71"/>
    </row>
    <row r="880" spans="1:4">
      <c r="A880" s="24"/>
      <c r="B880" s="24" t="s">
        <v>1360</v>
      </c>
      <c r="C880" s="24" t="s">
        <v>1385</v>
      </c>
      <c r="D880" s="70"/>
    </row>
    <row r="881" spans="1:4">
      <c r="A881" s="26"/>
      <c r="B881" s="26" t="s">
        <v>23</v>
      </c>
      <c r="C881" s="26" t="s">
        <v>1395</v>
      </c>
      <c r="D881" s="71"/>
    </row>
    <row r="882" spans="1:4">
      <c r="A882" s="24"/>
      <c r="B882" s="24" t="s">
        <v>1360</v>
      </c>
      <c r="C882" s="24" t="s">
        <v>1395</v>
      </c>
      <c r="D882" s="70"/>
    </row>
    <row r="883" spans="1:4">
      <c r="A883" s="26"/>
      <c r="B883" s="26" t="s">
        <v>1360</v>
      </c>
      <c r="C883" s="26" t="s">
        <v>1358</v>
      </c>
      <c r="D883" s="71"/>
    </row>
    <row r="884" spans="1:4">
      <c r="A884" s="24"/>
      <c r="B884" s="24" t="s">
        <v>44</v>
      </c>
      <c r="C884" s="24" t="s">
        <v>1412</v>
      </c>
      <c r="D884" s="70"/>
    </row>
    <row r="885" spans="1:4">
      <c r="A885" s="26"/>
      <c r="B885" s="26" t="s">
        <v>23</v>
      </c>
      <c r="C885" s="26"/>
      <c r="D885" s="71"/>
    </row>
    <row r="886" spans="1:4">
      <c r="A886" s="24"/>
      <c r="B886" s="24" t="s">
        <v>23</v>
      </c>
      <c r="C886" s="24" t="s">
        <v>1395</v>
      </c>
      <c r="D886" s="70"/>
    </row>
    <row r="887" spans="1:4">
      <c r="A887" s="26"/>
      <c r="B887" s="26" t="s">
        <v>10</v>
      </c>
      <c r="C887" s="26" t="s">
        <v>1412</v>
      </c>
      <c r="D887" s="71"/>
    </row>
    <row r="888" spans="1:4">
      <c r="A888" s="24"/>
      <c r="B888" s="24" t="s">
        <v>44</v>
      </c>
      <c r="C888" s="24" t="s">
        <v>1385</v>
      </c>
      <c r="D888" s="70"/>
    </row>
    <row r="889" spans="1:4">
      <c r="A889" s="26"/>
      <c r="B889" s="26" t="s">
        <v>1360</v>
      </c>
      <c r="C889" s="26" t="s">
        <v>1358</v>
      </c>
      <c r="D889" s="71"/>
    </row>
    <row r="890" spans="1:4">
      <c r="A890" s="24"/>
      <c r="B890" s="24" t="s">
        <v>23</v>
      </c>
      <c r="C890" s="24" t="s">
        <v>1412</v>
      </c>
      <c r="D890" s="70"/>
    </row>
    <row r="891" spans="1:4">
      <c r="A891" s="26"/>
      <c r="B891" s="26" t="s">
        <v>1360</v>
      </c>
      <c r="C891" s="26" t="s">
        <v>1412</v>
      </c>
      <c r="D891" s="71"/>
    </row>
    <row r="892" spans="1:4">
      <c r="A892" s="24"/>
      <c r="B892" s="24" t="s">
        <v>44</v>
      </c>
      <c r="C892" s="24" t="s">
        <v>1412</v>
      </c>
      <c r="D892" s="70"/>
    </row>
    <row r="893" spans="1:4">
      <c r="A893" s="26"/>
      <c r="B893" s="26" t="s">
        <v>10</v>
      </c>
      <c r="C893" s="26" t="s">
        <v>1385</v>
      </c>
      <c r="D893" s="71"/>
    </row>
    <row r="894" spans="1:4">
      <c r="A894" s="24"/>
      <c r="B894" s="24" t="s">
        <v>23</v>
      </c>
      <c r="C894" s="24" t="s">
        <v>1385</v>
      </c>
      <c r="D894" s="70"/>
    </row>
    <row r="895" spans="1:4">
      <c r="A895" s="26"/>
      <c r="B895" s="26" t="s">
        <v>10</v>
      </c>
      <c r="C895" s="26" t="s">
        <v>1358</v>
      </c>
      <c r="D895" s="71"/>
    </row>
    <row r="896" spans="1:4">
      <c r="A896" s="24"/>
      <c r="B896" s="24" t="s">
        <v>23</v>
      </c>
      <c r="C896" s="24" t="s">
        <v>1412</v>
      </c>
      <c r="D896" s="70"/>
    </row>
    <row r="897" spans="1:4">
      <c r="A897" s="26"/>
      <c r="B897" s="26" t="s">
        <v>31</v>
      </c>
      <c r="C897" s="26" t="s">
        <v>1376</v>
      </c>
      <c r="D897" s="71"/>
    </row>
    <row r="898" spans="1:4">
      <c r="A898" s="24"/>
      <c r="B898" s="24" t="s">
        <v>23</v>
      </c>
      <c r="C898" s="24" t="s">
        <v>1358</v>
      </c>
      <c r="D898" s="70"/>
    </row>
    <row r="899" spans="1:4">
      <c r="A899" s="26"/>
      <c r="B899" s="26" t="s">
        <v>44</v>
      </c>
      <c r="C899" s="26"/>
      <c r="D899" s="71"/>
    </row>
    <row r="900" spans="1:4">
      <c r="A900" s="24"/>
      <c r="B900" s="24" t="s">
        <v>44</v>
      </c>
      <c r="C900" s="24" t="s">
        <v>1412</v>
      </c>
      <c r="D900" s="70"/>
    </row>
    <row r="901" spans="1:4">
      <c r="A901" s="26"/>
      <c r="B901" s="26" t="s">
        <v>23</v>
      </c>
      <c r="C901" s="26" t="s">
        <v>1412</v>
      </c>
      <c r="D901" s="71"/>
    </row>
    <row r="902" spans="1:4">
      <c r="A902" s="24"/>
      <c r="B902" s="24" t="s">
        <v>31</v>
      </c>
      <c r="C902" s="24" t="s">
        <v>1412</v>
      </c>
      <c r="D902" s="70"/>
    </row>
    <row r="903" spans="1:4">
      <c r="A903" s="26"/>
      <c r="B903" s="26" t="s">
        <v>23</v>
      </c>
      <c r="C903" s="26" t="s">
        <v>1358</v>
      </c>
      <c r="D903" s="71"/>
    </row>
    <row r="904" spans="1:4">
      <c r="A904" s="24"/>
      <c r="B904" s="24" t="s">
        <v>1360</v>
      </c>
      <c r="C904" s="24" t="s">
        <v>1395</v>
      </c>
      <c r="D904" s="70"/>
    </row>
    <row r="905" spans="1:4">
      <c r="A905" s="26"/>
      <c r="B905" s="26" t="s">
        <v>31</v>
      </c>
      <c r="C905" s="26" t="s">
        <v>1358</v>
      </c>
      <c r="D905" s="71"/>
    </row>
    <row r="906" spans="1:4">
      <c r="A906" s="24"/>
      <c r="B906" s="24" t="s">
        <v>1360</v>
      </c>
      <c r="C906" s="24" t="s">
        <v>1376</v>
      </c>
      <c r="D906" s="70"/>
    </row>
    <row r="907" spans="1:4">
      <c r="A907" s="26"/>
      <c r="B907" s="26" t="s">
        <v>10</v>
      </c>
      <c r="C907" s="26" t="s">
        <v>1358</v>
      </c>
      <c r="D907" s="71"/>
    </row>
    <row r="908" spans="1:4">
      <c r="A908" s="24"/>
      <c r="B908" s="24" t="s">
        <v>1360</v>
      </c>
      <c r="C908" s="24" t="s">
        <v>1395</v>
      </c>
      <c r="D908" s="70"/>
    </row>
    <row r="909" spans="1:4">
      <c r="A909" s="26"/>
      <c r="B909" s="26" t="s">
        <v>10</v>
      </c>
      <c r="C909" s="26" t="s">
        <v>1376</v>
      </c>
      <c r="D909" s="71"/>
    </row>
    <row r="910" spans="1:4">
      <c r="A910" s="24"/>
      <c r="B910" s="24" t="s">
        <v>31</v>
      </c>
      <c r="C910" s="24" t="s">
        <v>1385</v>
      </c>
      <c r="D910" s="70"/>
    </row>
    <row r="911" spans="1:4">
      <c r="A911" s="26"/>
      <c r="B911" s="26" t="s">
        <v>1360</v>
      </c>
      <c r="C911" s="26" t="s">
        <v>1358</v>
      </c>
      <c r="D911" s="71"/>
    </row>
    <row r="912" spans="1:4">
      <c r="A912" s="24"/>
      <c r="B912" s="24" t="s">
        <v>10</v>
      </c>
      <c r="C912" s="24" t="s">
        <v>1385</v>
      </c>
      <c r="D912" s="70"/>
    </row>
    <row r="913" spans="1:4">
      <c r="A913" s="26"/>
      <c r="B913" s="26" t="s">
        <v>10</v>
      </c>
      <c r="C913" s="26" t="s">
        <v>1412</v>
      </c>
      <c r="D913" s="71"/>
    </row>
    <row r="914" spans="1:4">
      <c r="A914" s="24"/>
      <c r="B914" s="24" t="s">
        <v>44</v>
      </c>
      <c r="C914" s="24" t="s">
        <v>1358</v>
      </c>
      <c r="D914" s="70"/>
    </row>
    <row r="915" spans="1:4">
      <c r="A915" s="26"/>
      <c r="B915" s="26" t="s">
        <v>1360</v>
      </c>
      <c r="C915" s="26" t="s">
        <v>1385</v>
      </c>
      <c r="D915" s="71"/>
    </row>
    <row r="916" spans="1:4">
      <c r="A916" s="24"/>
      <c r="B916" s="24" t="s">
        <v>23</v>
      </c>
      <c r="C916" s="24" t="s">
        <v>1385</v>
      </c>
      <c r="D916" s="70"/>
    </row>
    <row r="917" spans="1:4">
      <c r="A917" s="26"/>
      <c r="B917" s="26" t="s">
        <v>23</v>
      </c>
      <c r="C917" s="26" t="s">
        <v>1358</v>
      </c>
      <c r="D917" s="71"/>
    </row>
    <row r="918" spans="1:4">
      <c r="A918" s="24"/>
      <c r="B918" s="24" t="s">
        <v>31</v>
      </c>
      <c r="C918" s="24" t="s">
        <v>1395</v>
      </c>
      <c r="D918" s="70"/>
    </row>
    <row r="919" spans="1:4">
      <c r="A919" s="26"/>
      <c r="B919" s="26" t="s">
        <v>1360</v>
      </c>
      <c r="C919" s="26" t="s">
        <v>1412</v>
      </c>
      <c r="D919" s="71"/>
    </row>
    <row r="920" spans="1:4">
      <c r="A920" s="24"/>
      <c r="B920" s="24" t="s">
        <v>44</v>
      </c>
      <c r="C920" s="24" t="s">
        <v>1385</v>
      </c>
      <c r="D920" s="70"/>
    </row>
    <row r="921" spans="1:4">
      <c r="A921" s="26"/>
      <c r="B921" s="26" t="s">
        <v>31</v>
      </c>
      <c r="C921" s="26" t="s">
        <v>1395</v>
      </c>
      <c r="D921" s="71"/>
    </row>
    <row r="922" spans="1:4">
      <c r="A922" s="24"/>
      <c r="B922" s="24" t="s">
        <v>31</v>
      </c>
      <c r="C922" s="24" t="s">
        <v>1412</v>
      </c>
      <c r="D922" s="70"/>
    </row>
    <row r="923" spans="1:4">
      <c r="A923" s="26"/>
      <c r="B923" s="26" t="s">
        <v>1360</v>
      </c>
      <c r="C923" s="26" t="s">
        <v>1395</v>
      </c>
      <c r="D923" s="71"/>
    </row>
    <row r="924" spans="1:4">
      <c r="A924" s="24"/>
      <c r="B924" s="24" t="s">
        <v>44</v>
      </c>
      <c r="C924" s="24" t="s">
        <v>1395</v>
      </c>
      <c r="D924" s="70"/>
    </row>
    <row r="925" spans="1:4">
      <c r="A925" s="26"/>
      <c r="B925" s="26" t="s">
        <v>31</v>
      </c>
      <c r="C925" s="26" t="s">
        <v>1385</v>
      </c>
      <c r="D925" s="71"/>
    </row>
    <row r="926" spans="1:4">
      <c r="A926" s="24"/>
      <c r="B926" s="24" t="s">
        <v>10</v>
      </c>
      <c r="C926" s="24" t="s">
        <v>1412</v>
      </c>
      <c r="D926" s="70"/>
    </row>
    <row r="927" spans="1:4">
      <c r="A927" s="26"/>
      <c r="B927" s="26" t="s">
        <v>1360</v>
      </c>
      <c r="C927" s="26" t="s">
        <v>1358</v>
      </c>
      <c r="D927" s="71"/>
    </row>
    <row r="928" spans="1:4">
      <c r="A928" s="24"/>
      <c r="B928" s="24" t="s">
        <v>10</v>
      </c>
      <c r="C928" s="24" t="s">
        <v>1376</v>
      </c>
      <c r="D928" s="70"/>
    </row>
    <row r="929" spans="1:4">
      <c r="A929" s="26"/>
      <c r="B929" s="26" t="s">
        <v>31</v>
      </c>
      <c r="C929" s="26" t="s">
        <v>1412</v>
      </c>
      <c r="D929" s="71"/>
    </row>
    <row r="930" spans="1:4">
      <c r="A930" s="24"/>
      <c r="B930" s="24" t="s">
        <v>1360</v>
      </c>
      <c r="C930" s="24" t="s">
        <v>1358</v>
      </c>
      <c r="D930" s="70"/>
    </row>
    <row r="931" spans="1:4">
      <c r="A931" s="26"/>
      <c r="B931" s="26" t="s">
        <v>10</v>
      </c>
      <c r="C931" s="26" t="s">
        <v>1358</v>
      </c>
      <c r="D931" s="71"/>
    </row>
    <row r="932" spans="1:4">
      <c r="A932" s="24"/>
      <c r="B932" s="24" t="s">
        <v>10</v>
      </c>
      <c r="C932" s="24" t="s">
        <v>1385</v>
      </c>
      <c r="D932" s="70"/>
    </row>
    <row r="933" spans="1:4">
      <c r="A933" s="26"/>
      <c r="B933" s="26" t="s">
        <v>1360</v>
      </c>
      <c r="C933" s="26"/>
      <c r="D933" s="71"/>
    </row>
    <row r="934" spans="1:4">
      <c r="A934" s="24"/>
      <c r="B934" s="24" t="s">
        <v>1360</v>
      </c>
      <c r="C934" s="24" t="s">
        <v>1376</v>
      </c>
      <c r="D934" s="70"/>
    </row>
    <row r="935" spans="1:4">
      <c r="A935" s="26"/>
      <c r="B935" s="26" t="s">
        <v>1360</v>
      </c>
      <c r="C935" s="26" t="s">
        <v>1395</v>
      </c>
      <c r="D935" s="71"/>
    </row>
    <row r="936" spans="1:4">
      <c r="A936" s="24"/>
      <c r="B936" s="24" t="s">
        <v>44</v>
      </c>
      <c r="C936" s="24" t="s">
        <v>1385</v>
      </c>
      <c r="D936" s="70"/>
    </row>
    <row r="937" spans="1:4">
      <c r="A937" s="26"/>
      <c r="B937" s="26" t="s">
        <v>23</v>
      </c>
      <c r="C937" s="26" t="s">
        <v>1376</v>
      </c>
      <c r="D937" s="71"/>
    </row>
    <row r="938" spans="1:4">
      <c r="A938" s="24"/>
      <c r="B938" s="24" t="s">
        <v>44</v>
      </c>
      <c r="C938" s="24" t="s">
        <v>1358</v>
      </c>
      <c r="D938" s="70"/>
    </row>
    <row r="939" spans="1:4">
      <c r="A939" s="26"/>
      <c r="B939" s="26" t="s">
        <v>1360</v>
      </c>
      <c r="C939" s="26" t="s">
        <v>1385</v>
      </c>
      <c r="D939" s="71"/>
    </row>
    <row r="940" spans="1:4">
      <c r="A940" s="24"/>
      <c r="B940" s="24" t="s">
        <v>31</v>
      </c>
      <c r="C940" s="24" t="s">
        <v>1376</v>
      </c>
      <c r="D940" s="70"/>
    </row>
    <row r="941" spans="1:4">
      <c r="A941" s="26"/>
      <c r="B941" s="26" t="s">
        <v>31</v>
      </c>
      <c r="C941" s="26" t="s">
        <v>1412</v>
      </c>
      <c r="D941" s="71"/>
    </row>
    <row r="942" spans="1:4">
      <c r="A942" s="24"/>
      <c r="B942" s="24" t="s">
        <v>31</v>
      </c>
      <c r="C942" s="24" t="s">
        <v>1376</v>
      </c>
      <c r="D942" s="70"/>
    </row>
    <row r="943" spans="1:4">
      <c r="A943" s="26"/>
      <c r="B943" s="26" t="s">
        <v>10</v>
      </c>
      <c r="C943" s="26" t="s">
        <v>1376</v>
      </c>
      <c r="D943" s="71"/>
    </row>
    <row r="944" spans="1:4">
      <c r="A944" s="24"/>
      <c r="B944" s="24" t="s">
        <v>10</v>
      </c>
      <c r="C944" s="24" t="s">
        <v>1376</v>
      </c>
      <c r="D944" s="70"/>
    </row>
    <row r="945" spans="1:4">
      <c r="A945" s="26"/>
      <c r="B945" s="26" t="s">
        <v>31</v>
      </c>
      <c r="C945" s="26" t="s">
        <v>1385</v>
      </c>
      <c r="D945" s="71"/>
    </row>
    <row r="946" spans="1:4">
      <c r="A946" s="24"/>
      <c r="B946" s="24" t="s">
        <v>44</v>
      </c>
      <c r="C946" s="24" t="s">
        <v>1358</v>
      </c>
      <c r="D946" s="70"/>
    </row>
    <row r="947" spans="1:4">
      <c r="A947" s="26"/>
      <c r="B947" s="26" t="s">
        <v>10</v>
      </c>
      <c r="C947" s="26" t="s">
        <v>1412</v>
      </c>
      <c r="D947" s="71"/>
    </row>
    <row r="948" spans="1:4">
      <c r="A948" s="24"/>
      <c r="B948" s="24" t="s">
        <v>23</v>
      </c>
      <c r="C948" s="24" t="s">
        <v>1385</v>
      </c>
      <c r="D948" s="70"/>
    </row>
    <row r="949" spans="1:4">
      <c r="A949" s="26"/>
      <c r="B949" s="26" t="s">
        <v>10</v>
      </c>
      <c r="C949" s="26" t="s">
        <v>1412</v>
      </c>
      <c r="D949" s="71"/>
    </row>
    <row r="950" spans="1:4">
      <c r="A950" s="24"/>
      <c r="B950" s="24" t="s">
        <v>44</v>
      </c>
      <c r="C950" s="24" t="s">
        <v>1358</v>
      </c>
      <c r="D950" s="70"/>
    </row>
    <row r="951" spans="1:4">
      <c r="A951" s="26"/>
      <c r="B951" s="26" t="s">
        <v>44</v>
      </c>
      <c r="C951" s="26" t="s">
        <v>1395</v>
      </c>
      <c r="D951" s="71"/>
    </row>
    <row r="952" spans="1:4">
      <c r="A952" s="24"/>
      <c r="B952" s="24" t="s">
        <v>31</v>
      </c>
      <c r="C952" s="24" t="s">
        <v>1412</v>
      </c>
      <c r="D952" s="70"/>
    </row>
    <row r="953" spans="1:4">
      <c r="A953" s="26"/>
      <c r="B953" s="26" t="s">
        <v>1360</v>
      </c>
      <c r="C953" s="26" t="s">
        <v>1376</v>
      </c>
      <c r="D953" s="71"/>
    </row>
    <row r="954" spans="1:4">
      <c r="A954" s="24"/>
      <c r="B954" s="24" t="s">
        <v>31</v>
      </c>
      <c r="C954" s="24" t="s">
        <v>1358</v>
      </c>
      <c r="D954" s="70"/>
    </row>
    <row r="955" spans="1:4">
      <c r="A955" s="26"/>
      <c r="B955" s="26" t="s">
        <v>31</v>
      </c>
      <c r="C955" s="26" t="s">
        <v>1376</v>
      </c>
      <c r="D955" s="71"/>
    </row>
    <row r="956" spans="1:4">
      <c r="A956" s="24"/>
      <c r="B956" s="24" t="s">
        <v>1360</v>
      </c>
      <c r="C956" s="24" t="s">
        <v>1358</v>
      </c>
      <c r="D956" s="70"/>
    </row>
    <row r="957" spans="1:4">
      <c r="A957" s="26"/>
      <c r="B957" s="26" t="s">
        <v>31</v>
      </c>
      <c r="C957" s="26" t="s">
        <v>1385</v>
      </c>
      <c r="D957" s="71"/>
    </row>
    <row r="958" spans="1:4">
      <c r="A958" s="24"/>
      <c r="B958" s="24" t="s">
        <v>10</v>
      </c>
      <c r="C958" s="24" t="s">
        <v>1412</v>
      </c>
      <c r="D958" s="70"/>
    </row>
    <row r="959" spans="1:4">
      <c r="A959" s="26"/>
      <c r="B959" s="26" t="s">
        <v>1360</v>
      </c>
      <c r="C959" s="26" t="s">
        <v>1385</v>
      </c>
      <c r="D959" s="71"/>
    </row>
    <row r="960" spans="1:4">
      <c r="A960" s="24"/>
      <c r="B960" s="24" t="s">
        <v>31</v>
      </c>
      <c r="C960" s="24" t="s">
        <v>1395</v>
      </c>
      <c r="D960" s="70"/>
    </row>
    <row r="961" spans="1:4">
      <c r="A961" s="26"/>
      <c r="B961" s="26" t="s">
        <v>23</v>
      </c>
      <c r="C961" s="26" t="s">
        <v>1358</v>
      </c>
      <c r="D961" s="71"/>
    </row>
    <row r="962" spans="1:4">
      <c r="A962" s="24"/>
      <c r="B962" s="24" t="s">
        <v>44</v>
      </c>
      <c r="C962" s="24" t="s">
        <v>1412</v>
      </c>
      <c r="D962" s="70"/>
    </row>
    <row r="963" spans="1:4">
      <c r="A963" s="26"/>
      <c r="B963" s="26" t="s">
        <v>10</v>
      </c>
      <c r="C963" s="26" t="s">
        <v>1412</v>
      </c>
      <c r="D963" s="71"/>
    </row>
    <row r="964" spans="1:4">
      <c r="A964" s="24"/>
      <c r="B964" s="24" t="s">
        <v>44</v>
      </c>
      <c r="C964" s="24" t="s">
        <v>1376</v>
      </c>
      <c r="D964" s="70"/>
    </row>
    <row r="965" spans="1:4">
      <c r="A965" s="26"/>
      <c r="B965" s="26" t="s">
        <v>23</v>
      </c>
      <c r="C965" s="26" t="s">
        <v>1358</v>
      </c>
      <c r="D965" s="71"/>
    </row>
    <row r="966" spans="1:4">
      <c r="A966" s="24"/>
      <c r="B966" s="24" t="s">
        <v>10</v>
      </c>
      <c r="C966" s="24" t="s">
        <v>1376</v>
      </c>
      <c r="D966" s="70"/>
    </row>
    <row r="967" spans="1:4">
      <c r="A967" s="26"/>
      <c r="B967" s="26" t="s">
        <v>44</v>
      </c>
      <c r="C967" s="26" t="s">
        <v>1412</v>
      </c>
      <c r="D967" s="71"/>
    </row>
    <row r="968" spans="1:4">
      <c r="A968" s="24"/>
      <c r="B968" s="24" t="s">
        <v>10</v>
      </c>
      <c r="C968" s="24" t="s">
        <v>1395</v>
      </c>
      <c r="D968" s="70"/>
    </row>
    <row r="969" spans="1:4">
      <c r="A969" s="26"/>
      <c r="B969" s="26" t="s">
        <v>44</v>
      </c>
      <c r="C969" s="26" t="s">
        <v>1385</v>
      </c>
      <c r="D969" s="71"/>
    </row>
    <row r="970" spans="1:4">
      <c r="A970" s="24"/>
      <c r="B970" s="24" t="s">
        <v>44</v>
      </c>
      <c r="C970" s="24" t="s">
        <v>1412</v>
      </c>
      <c r="D970" s="70"/>
    </row>
    <row r="971" spans="1:4">
      <c r="A971" s="26"/>
      <c r="B971" s="26" t="s">
        <v>10</v>
      </c>
      <c r="C971" s="26" t="s">
        <v>1385</v>
      </c>
      <c r="D971" s="71"/>
    </row>
    <row r="972" spans="1:4">
      <c r="A972" s="24"/>
      <c r="B972" s="24" t="s">
        <v>44</v>
      </c>
      <c r="C972" s="24"/>
      <c r="D972" s="70"/>
    </row>
    <row r="973" spans="1:4">
      <c r="A973" s="26"/>
      <c r="B973" s="26" t="s">
        <v>1360</v>
      </c>
      <c r="C973" s="26" t="s">
        <v>1385</v>
      </c>
      <c r="D973" s="71"/>
    </row>
    <row r="974" spans="1:4">
      <c r="A974" s="24"/>
      <c r="B974" s="24" t="s">
        <v>1360</v>
      </c>
      <c r="C974" s="24" t="s">
        <v>1412</v>
      </c>
      <c r="D974" s="70"/>
    </row>
    <row r="975" spans="1:4">
      <c r="A975" s="26"/>
      <c r="B975" s="26" t="s">
        <v>31</v>
      </c>
      <c r="C975" s="26" t="s">
        <v>1376</v>
      </c>
      <c r="D975" s="71"/>
    </row>
    <row r="976" spans="1:4">
      <c r="A976" s="24"/>
      <c r="B976" s="24" t="s">
        <v>23</v>
      </c>
      <c r="C976" s="24" t="s">
        <v>1385</v>
      </c>
      <c r="D976" s="70"/>
    </row>
    <row r="977" spans="1:4">
      <c r="A977" s="26"/>
      <c r="B977" s="26" t="s">
        <v>10</v>
      </c>
      <c r="C977" s="26" t="s">
        <v>1376</v>
      </c>
      <c r="D977" s="71"/>
    </row>
    <row r="978" spans="1:4">
      <c r="A978" s="24"/>
      <c r="B978" s="24" t="s">
        <v>44</v>
      </c>
      <c r="C978" s="24" t="s">
        <v>1395</v>
      </c>
      <c r="D978" s="70"/>
    </row>
    <row r="979" spans="1:4">
      <c r="A979" s="26"/>
      <c r="B979" s="26" t="s">
        <v>44</v>
      </c>
      <c r="C979" s="26" t="s">
        <v>1412</v>
      </c>
      <c r="D979" s="71"/>
    </row>
    <row r="980" spans="1:4">
      <c r="A980" s="24"/>
      <c r="B980" s="24" t="s">
        <v>1360</v>
      </c>
      <c r="C980" s="24" t="s">
        <v>1412</v>
      </c>
      <c r="D980" s="70"/>
    </row>
    <row r="981" spans="1:4">
      <c r="A981" s="26"/>
      <c r="B981" s="26" t="s">
        <v>31</v>
      </c>
      <c r="C981" s="26" t="s">
        <v>1412</v>
      </c>
      <c r="D981" s="71"/>
    </row>
    <row r="982" spans="1:4">
      <c r="A982" s="24"/>
      <c r="B982" s="24" t="s">
        <v>23</v>
      </c>
      <c r="C982" s="24" t="s">
        <v>1376</v>
      </c>
      <c r="D982" s="70"/>
    </row>
    <row r="983" spans="1:4">
      <c r="A983" s="26"/>
      <c r="B983" s="26" t="s">
        <v>23</v>
      </c>
      <c r="C983" s="26" t="s">
        <v>1412</v>
      </c>
      <c r="D983" s="71"/>
    </row>
    <row r="984" spans="1:4">
      <c r="A984" s="24"/>
      <c r="B984" s="24" t="s">
        <v>44</v>
      </c>
      <c r="C984" s="24" t="s">
        <v>1385</v>
      </c>
      <c r="D984" s="70"/>
    </row>
    <row r="985" spans="1:4">
      <c r="A985" s="26"/>
      <c r="B985" s="26" t="s">
        <v>10</v>
      </c>
      <c r="C985" s="26" t="s">
        <v>1395</v>
      </c>
      <c r="D985" s="71"/>
    </row>
    <row r="986" spans="1:4">
      <c r="A986" s="24"/>
      <c r="B986" s="24" t="s">
        <v>10</v>
      </c>
      <c r="C986" s="24" t="s">
        <v>1395</v>
      </c>
      <c r="D986" s="70"/>
    </row>
    <row r="987" spans="1:4">
      <c r="A987" s="26"/>
      <c r="B987" s="26" t="s">
        <v>10</v>
      </c>
      <c r="C987" s="26" t="s">
        <v>1412</v>
      </c>
      <c r="D987" s="71"/>
    </row>
    <row r="988" spans="1:4">
      <c r="A988" s="24"/>
      <c r="B988" s="24" t="s">
        <v>23</v>
      </c>
      <c r="C988" s="24" t="s">
        <v>1358</v>
      </c>
      <c r="D988" s="70"/>
    </row>
    <row r="989" spans="1:4">
      <c r="A989" s="26"/>
      <c r="B989" s="26" t="s">
        <v>1360</v>
      </c>
      <c r="C989" s="26" t="s">
        <v>1376</v>
      </c>
      <c r="D989" s="71"/>
    </row>
    <row r="990" spans="1:4">
      <c r="A990" s="24"/>
      <c r="B990" s="24" t="s">
        <v>1360</v>
      </c>
      <c r="C990" s="24" t="s">
        <v>1376</v>
      </c>
      <c r="D990" s="70"/>
    </row>
    <row r="991" spans="1:4">
      <c r="A991" s="26"/>
      <c r="B991" s="26" t="s">
        <v>44</v>
      </c>
      <c r="C991" s="26" t="s">
        <v>1395</v>
      </c>
      <c r="D991" s="71"/>
    </row>
    <row r="992" spans="1:4">
      <c r="A992" s="24"/>
      <c r="B992" s="24" t="s">
        <v>44</v>
      </c>
      <c r="C992" s="24" t="s">
        <v>1385</v>
      </c>
      <c r="D992" s="70"/>
    </row>
    <row r="993" spans="1:4">
      <c r="A993" s="26"/>
      <c r="B993" s="26" t="s">
        <v>44</v>
      </c>
      <c r="C993" s="26" t="s">
        <v>1395</v>
      </c>
      <c r="D993" s="71"/>
    </row>
    <row r="994" spans="1:4">
      <c r="A994" s="24"/>
      <c r="B994" s="24" t="s">
        <v>10</v>
      </c>
      <c r="C994" s="24" t="s">
        <v>1376</v>
      </c>
      <c r="D994" s="70"/>
    </row>
    <row r="995" spans="1:4">
      <c r="A995" s="26"/>
      <c r="B995" s="26" t="s">
        <v>44</v>
      </c>
      <c r="C995" s="26" t="s">
        <v>1385</v>
      </c>
      <c r="D995" s="71"/>
    </row>
    <row r="996" spans="1:4">
      <c r="A996" s="24"/>
      <c r="B996" s="24" t="s">
        <v>31</v>
      </c>
      <c r="C996" s="24" t="s">
        <v>1395</v>
      </c>
      <c r="D996" s="70"/>
    </row>
    <row r="997" spans="1:4">
      <c r="A997" s="26"/>
      <c r="B997" s="26" t="s">
        <v>23</v>
      </c>
      <c r="C997" s="26" t="s">
        <v>1358</v>
      </c>
      <c r="D997" s="71"/>
    </row>
    <row r="998" spans="1:4">
      <c r="A998" s="24"/>
      <c r="B998" s="24" t="s">
        <v>1360</v>
      </c>
      <c r="C998" s="24" t="s">
        <v>1395</v>
      </c>
      <c r="D998" s="70"/>
    </row>
    <row r="999" spans="1:4">
      <c r="A999" s="26"/>
      <c r="B999" s="26" t="s">
        <v>10</v>
      </c>
      <c r="C999" s="26" t="s">
        <v>1395</v>
      </c>
      <c r="D999" s="71"/>
    </row>
    <row r="1000" spans="1:4">
      <c r="A1000" s="24"/>
      <c r="B1000" s="24" t="s">
        <v>31</v>
      </c>
      <c r="C1000" s="24" t="s">
        <v>1395</v>
      </c>
      <c r="D1000" s="70"/>
    </row>
    <row r="1001" spans="1:4">
      <c r="A1001" s="26"/>
      <c r="B1001" s="26" t="s">
        <v>10</v>
      </c>
      <c r="C1001" s="26" t="s">
        <v>1358</v>
      </c>
      <c r="D1001" s="71"/>
    </row>
    <row r="1002" spans="1:4">
      <c r="A1002" s="24"/>
      <c r="B1002" s="24" t="s">
        <v>10</v>
      </c>
      <c r="C1002" s="24" t="s">
        <v>1376</v>
      </c>
      <c r="D1002" s="70"/>
    </row>
    <row r="1003" spans="1:4">
      <c r="A1003" s="26"/>
      <c r="B1003" s="26" t="s">
        <v>23</v>
      </c>
      <c r="C1003" s="26" t="s">
        <v>1376</v>
      </c>
      <c r="D1003" s="71"/>
    </row>
    <row r="1004" spans="1:4">
      <c r="A1004" s="24"/>
      <c r="B1004" s="24" t="s">
        <v>1360</v>
      </c>
      <c r="C1004" s="24"/>
      <c r="D1004" s="70"/>
    </row>
    <row r="1005" spans="1:4">
      <c r="A1005" s="26"/>
      <c r="B1005" s="26" t="s">
        <v>1360</v>
      </c>
      <c r="C1005" s="26" t="s">
        <v>1385</v>
      </c>
      <c r="D1005" s="71"/>
    </row>
    <row r="1006" spans="1:4">
      <c r="A1006" s="24"/>
      <c r="B1006" s="24" t="s">
        <v>31</v>
      </c>
      <c r="C1006" s="24" t="s">
        <v>1358</v>
      </c>
      <c r="D1006" s="70"/>
    </row>
    <row r="1007" spans="1:4">
      <c r="A1007" s="26"/>
      <c r="B1007" s="26" t="s">
        <v>23</v>
      </c>
      <c r="C1007" s="26" t="s">
        <v>1376</v>
      </c>
      <c r="D1007" s="71"/>
    </row>
    <row r="1008" spans="1:4">
      <c r="A1008" s="24"/>
      <c r="B1008" s="24" t="s">
        <v>44</v>
      </c>
      <c r="C1008" s="24" t="s">
        <v>1412</v>
      </c>
      <c r="D1008" s="70"/>
    </row>
    <row r="1009" spans="1:4">
      <c r="A1009" s="26"/>
      <c r="B1009" s="26" t="s">
        <v>44</v>
      </c>
      <c r="C1009" s="26" t="s">
        <v>1412</v>
      </c>
      <c r="D1009" s="71"/>
    </row>
    <row r="1010" spans="1:4">
      <c r="A1010" s="24"/>
      <c r="B1010" s="24" t="s">
        <v>1360</v>
      </c>
      <c r="C1010" s="24" t="s">
        <v>1412</v>
      </c>
      <c r="D1010" s="70"/>
    </row>
    <row r="1011" spans="1:4">
      <c r="A1011" s="26"/>
      <c r="B1011" s="26" t="s">
        <v>31</v>
      </c>
      <c r="C1011" s="26" t="s">
        <v>1385</v>
      </c>
      <c r="D1011" s="71"/>
    </row>
    <row r="1012" spans="1:4">
      <c r="A1012" s="24"/>
      <c r="B1012" s="24" t="s">
        <v>23</v>
      </c>
      <c r="C1012" s="24" t="s">
        <v>1385</v>
      </c>
      <c r="D1012" s="70"/>
    </row>
    <row r="1013" spans="1:4">
      <c r="A1013" s="26"/>
      <c r="B1013" s="26" t="s">
        <v>44</v>
      </c>
      <c r="C1013" s="26" t="s">
        <v>1376</v>
      </c>
      <c r="D1013" s="71"/>
    </row>
    <row r="1014" spans="1:4">
      <c r="A1014" s="24"/>
      <c r="B1014" s="24" t="s">
        <v>31</v>
      </c>
      <c r="C1014" s="24" t="s">
        <v>1385</v>
      </c>
      <c r="D1014" s="70"/>
    </row>
    <row r="1015" spans="1:4">
      <c r="A1015" s="26"/>
      <c r="B1015" s="26" t="s">
        <v>31</v>
      </c>
      <c r="C1015" s="26"/>
      <c r="D1015" s="71"/>
    </row>
    <row r="1016" spans="1:4">
      <c r="A1016" s="24"/>
      <c r="B1016" s="24" t="s">
        <v>23</v>
      </c>
      <c r="C1016" s="24"/>
      <c r="D1016" s="70"/>
    </row>
    <row r="1017" spans="1:4">
      <c r="A1017" s="26"/>
      <c r="B1017" s="26" t="s">
        <v>23</v>
      </c>
      <c r="C1017" s="26" t="s">
        <v>1412</v>
      </c>
      <c r="D1017" s="71"/>
    </row>
    <row r="1018" spans="1:4">
      <c r="A1018" s="24"/>
      <c r="B1018" s="24" t="s">
        <v>1360</v>
      </c>
      <c r="C1018" s="24" t="s">
        <v>1385</v>
      </c>
      <c r="D1018" s="70"/>
    </row>
    <row r="1019" spans="1:4">
      <c r="A1019" s="26"/>
      <c r="B1019" s="26" t="s">
        <v>44</v>
      </c>
      <c r="C1019" s="26" t="s">
        <v>1358</v>
      </c>
      <c r="D1019" s="71"/>
    </row>
    <row r="1020" spans="1:4">
      <c r="A1020" s="24"/>
      <c r="B1020" s="24" t="s">
        <v>1360</v>
      </c>
      <c r="C1020" s="24" t="s">
        <v>1412</v>
      </c>
      <c r="D1020" s="70"/>
    </row>
    <row r="1021" spans="1:4">
      <c r="A1021" s="26"/>
      <c r="B1021" s="26" t="s">
        <v>44</v>
      </c>
      <c r="C1021" s="26"/>
      <c r="D1021" s="71"/>
    </row>
    <row r="1022" spans="1:4">
      <c r="A1022" s="24"/>
      <c r="B1022" s="24" t="s">
        <v>23</v>
      </c>
      <c r="C1022" s="24" t="s">
        <v>1412</v>
      </c>
      <c r="D1022" s="70"/>
    </row>
    <row r="1023" spans="1:4">
      <c r="A1023" s="26"/>
      <c r="B1023" s="26" t="s">
        <v>23</v>
      </c>
      <c r="C1023" s="26" t="s">
        <v>1395</v>
      </c>
      <c r="D1023" s="71"/>
    </row>
    <row r="1024" spans="1:4">
      <c r="A1024" s="24"/>
      <c r="B1024" s="24" t="s">
        <v>31</v>
      </c>
      <c r="C1024" s="24" t="s">
        <v>1358</v>
      </c>
      <c r="D1024" s="70"/>
    </row>
    <row r="1025" spans="1:4">
      <c r="A1025" s="26"/>
      <c r="B1025" s="26" t="s">
        <v>31</v>
      </c>
      <c r="C1025" s="26" t="s">
        <v>1385</v>
      </c>
      <c r="D1025" s="71"/>
    </row>
    <row r="1026" spans="1:4">
      <c r="A1026" s="24"/>
      <c r="B1026" s="24" t="s">
        <v>44</v>
      </c>
      <c r="C1026" s="24" t="s">
        <v>1395</v>
      </c>
      <c r="D1026" s="70"/>
    </row>
    <row r="1027" spans="1:4">
      <c r="A1027" s="26"/>
      <c r="B1027" s="26" t="s">
        <v>1360</v>
      </c>
      <c r="C1027" s="26" t="s">
        <v>1385</v>
      </c>
      <c r="D1027" s="71"/>
    </row>
    <row r="1028" spans="1:4">
      <c r="A1028" s="24"/>
      <c r="B1028" s="24" t="s">
        <v>44</v>
      </c>
      <c r="C1028" s="24" t="s">
        <v>1358</v>
      </c>
      <c r="D1028" s="70"/>
    </row>
    <row r="1029" spans="1:4">
      <c r="A1029" s="26"/>
      <c r="B1029" s="26" t="s">
        <v>44</v>
      </c>
      <c r="C1029" s="26" t="s">
        <v>1358</v>
      </c>
      <c r="D1029" s="71"/>
    </row>
    <row r="1030" spans="1:4">
      <c r="A1030" s="24"/>
      <c r="B1030" s="24" t="s">
        <v>31</v>
      </c>
      <c r="C1030" s="24" t="s">
        <v>1358</v>
      </c>
      <c r="D1030" s="70"/>
    </row>
    <row r="1031" spans="1:4">
      <c r="A1031" s="26"/>
      <c r="B1031" s="26" t="s">
        <v>10</v>
      </c>
      <c r="C1031" s="26" t="s">
        <v>1395</v>
      </c>
      <c r="D1031" s="71"/>
    </row>
    <row r="1032" spans="1:4">
      <c r="A1032" s="24"/>
      <c r="B1032" s="24" t="s">
        <v>44</v>
      </c>
      <c r="C1032" s="24" t="s">
        <v>1358</v>
      </c>
      <c r="D1032" s="70"/>
    </row>
    <row r="1033" spans="1:4">
      <c r="A1033" s="26"/>
      <c r="B1033" s="26" t="s">
        <v>1360</v>
      </c>
      <c r="C1033" s="26" t="s">
        <v>1385</v>
      </c>
      <c r="D1033" s="71"/>
    </row>
    <row r="1034" spans="1:4">
      <c r="A1034" s="24"/>
      <c r="B1034" s="24" t="s">
        <v>23</v>
      </c>
      <c r="C1034" s="24"/>
      <c r="D1034" s="70"/>
    </row>
    <row r="1035" spans="1:4">
      <c r="A1035" s="26"/>
      <c r="B1035" s="26" t="s">
        <v>31</v>
      </c>
      <c r="C1035" s="26" t="s">
        <v>1376</v>
      </c>
      <c r="D1035" s="71"/>
    </row>
    <row r="1036" spans="1:4">
      <c r="A1036" s="24"/>
      <c r="B1036" s="24" t="s">
        <v>44</v>
      </c>
      <c r="C1036" s="24" t="s">
        <v>1385</v>
      </c>
      <c r="D1036" s="70"/>
    </row>
    <row r="1037" spans="1:4">
      <c r="A1037" s="26"/>
      <c r="B1037" s="26" t="s">
        <v>1360</v>
      </c>
      <c r="C1037" s="26" t="s">
        <v>1376</v>
      </c>
      <c r="D1037" s="71"/>
    </row>
    <row r="1038" spans="1:4">
      <c r="A1038" s="24"/>
      <c r="B1038" s="24" t="s">
        <v>31</v>
      </c>
      <c r="C1038" s="24" t="s">
        <v>1358</v>
      </c>
      <c r="D1038" s="70"/>
    </row>
    <row r="1039" spans="1:4">
      <c r="A1039" s="26"/>
      <c r="B1039" s="26" t="s">
        <v>31</v>
      </c>
      <c r="C1039" s="26" t="s">
        <v>1385</v>
      </c>
      <c r="D1039" s="71"/>
    </row>
    <row r="1040" spans="1:4">
      <c r="A1040" s="24"/>
      <c r="B1040" s="24" t="s">
        <v>23</v>
      </c>
      <c r="C1040" s="24" t="s">
        <v>1395</v>
      </c>
      <c r="D1040" s="70"/>
    </row>
    <row r="1041" spans="1:4">
      <c r="A1041" s="26"/>
      <c r="B1041" s="26" t="s">
        <v>44</v>
      </c>
      <c r="C1041" s="26" t="s">
        <v>1385</v>
      </c>
      <c r="D1041" s="71"/>
    </row>
    <row r="1042" spans="1:4">
      <c r="A1042" s="24"/>
      <c r="B1042" s="24" t="s">
        <v>1360</v>
      </c>
      <c r="C1042" s="24" t="s">
        <v>1358</v>
      </c>
      <c r="D1042" s="70"/>
    </row>
    <row r="1043" spans="1:4">
      <c r="A1043" s="26"/>
      <c r="B1043" s="26" t="s">
        <v>23</v>
      </c>
      <c r="C1043" s="26" t="s">
        <v>1412</v>
      </c>
      <c r="D1043" s="71"/>
    </row>
    <row r="1044" spans="1:4">
      <c r="A1044" s="24"/>
      <c r="B1044" s="24" t="s">
        <v>10</v>
      </c>
      <c r="C1044" s="24" t="s">
        <v>1376</v>
      </c>
      <c r="D1044" s="70"/>
    </row>
    <row r="1045" spans="1:4">
      <c r="A1045" s="26"/>
      <c r="B1045" s="26" t="s">
        <v>1360</v>
      </c>
      <c r="C1045" s="26" t="s">
        <v>1358</v>
      </c>
      <c r="D1045" s="71"/>
    </row>
    <row r="1046" spans="1:4">
      <c r="A1046" s="24"/>
      <c r="B1046" s="24" t="s">
        <v>31</v>
      </c>
      <c r="C1046" s="24" t="s">
        <v>1412</v>
      </c>
      <c r="D1046" s="70"/>
    </row>
    <row r="1047" spans="1:4">
      <c r="A1047" s="26"/>
      <c r="B1047" s="26" t="s">
        <v>1360</v>
      </c>
      <c r="C1047" s="26" t="s">
        <v>1358</v>
      </c>
      <c r="D1047" s="71"/>
    </row>
    <row r="1048" spans="1:4">
      <c r="A1048" s="24"/>
      <c r="B1048" s="24" t="s">
        <v>44</v>
      </c>
      <c r="C1048" s="24" t="s">
        <v>1412</v>
      </c>
      <c r="D1048" s="70"/>
    </row>
    <row r="1049" spans="1:4">
      <c r="A1049" s="26"/>
      <c r="B1049" s="26" t="s">
        <v>1360</v>
      </c>
      <c r="C1049" s="26" t="s">
        <v>1376</v>
      </c>
      <c r="D1049" s="71"/>
    </row>
    <row r="1050" spans="1:4">
      <c r="A1050" s="24"/>
      <c r="B1050" s="24" t="s">
        <v>44</v>
      </c>
      <c r="C1050" s="24" t="s">
        <v>1376</v>
      </c>
      <c r="D1050" s="70"/>
    </row>
    <row r="1051" spans="1:4">
      <c r="A1051" s="26"/>
      <c r="B1051" s="26" t="s">
        <v>23</v>
      </c>
      <c r="C1051" s="26" t="s">
        <v>1395</v>
      </c>
      <c r="D1051" s="71"/>
    </row>
    <row r="1052" spans="1:4">
      <c r="A1052" s="24"/>
      <c r="B1052" s="24" t="s">
        <v>44</v>
      </c>
      <c r="C1052" s="24" t="s">
        <v>1376</v>
      </c>
      <c r="D1052" s="70"/>
    </row>
    <row r="1053" spans="1:4">
      <c r="A1053" s="26"/>
      <c r="B1053" s="26" t="s">
        <v>23</v>
      </c>
      <c r="C1053" s="26"/>
      <c r="D1053" s="71"/>
    </row>
    <row r="1054" spans="1:4">
      <c r="A1054" s="24"/>
      <c r="B1054" s="24" t="s">
        <v>1360</v>
      </c>
      <c r="C1054" s="24" t="s">
        <v>1385</v>
      </c>
      <c r="D1054" s="70"/>
    </row>
    <row r="1055" spans="1:4">
      <c r="A1055" s="26"/>
      <c r="B1055" s="26" t="s">
        <v>23</v>
      </c>
      <c r="C1055" s="26" t="s">
        <v>1376</v>
      </c>
      <c r="D1055" s="71"/>
    </row>
    <row r="1056" spans="1:4">
      <c r="A1056" s="24"/>
      <c r="B1056" s="24" t="s">
        <v>31</v>
      </c>
      <c r="C1056" s="24" t="s">
        <v>1376</v>
      </c>
      <c r="D1056" s="70"/>
    </row>
    <row r="1057" spans="1:4">
      <c r="A1057" s="26"/>
      <c r="B1057" s="26" t="s">
        <v>44</v>
      </c>
      <c r="C1057" s="26" t="s">
        <v>1412</v>
      </c>
      <c r="D1057" s="71"/>
    </row>
    <row r="1058" spans="1:4">
      <c r="A1058" s="24"/>
      <c r="B1058" s="24" t="s">
        <v>10</v>
      </c>
      <c r="C1058" s="24" t="s">
        <v>1395</v>
      </c>
      <c r="D1058" s="70"/>
    </row>
    <row r="1059" spans="1:4">
      <c r="A1059" s="26"/>
      <c r="B1059" s="26" t="s">
        <v>31</v>
      </c>
      <c r="C1059" s="26" t="s">
        <v>1395</v>
      </c>
      <c r="D1059" s="71"/>
    </row>
    <row r="1060" spans="1:4">
      <c r="A1060" s="24"/>
      <c r="B1060" s="24" t="s">
        <v>23</v>
      </c>
      <c r="C1060" s="24" t="s">
        <v>1376</v>
      </c>
      <c r="D1060" s="70"/>
    </row>
    <row r="1061" spans="1:4">
      <c r="A1061" s="26"/>
      <c r="B1061" s="26" t="s">
        <v>1360</v>
      </c>
      <c r="C1061" s="26" t="s">
        <v>1358</v>
      </c>
      <c r="D1061" s="71"/>
    </row>
    <row r="1062" spans="1:4">
      <c r="A1062" s="24"/>
      <c r="B1062" s="24" t="s">
        <v>1360</v>
      </c>
      <c r="C1062" s="24" t="s">
        <v>1395</v>
      </c>
      <c r="D1062" s="70"/>
    </row>
    <row r="1063" spans="1:4">
      <c r="A1063" s="26"/>
      <c r="B1063" s="26" t="s">
        <v>10</v>
      </c>
      <c r="C1063" s="26" t="s">
        <v>1385</v>
      </c>
      <c r="D1063" s="71"/>
    </row>
    <row r="1064" spans="1:4">
      <c r="A1064" s="24"/>
      <c r="B1064" s="24" t="s">
        <v>1360</v>
      </c>
      <c r="C1064" s="24" t="s">
        <v>1358</v>
      </c>
      <c r="D1064" s="70"/>
    </row>
    <row r="1065" spans="1:4">
      <c r="A1065" s="26"/>
      <c r="B1065" s="26" t="s">
        <v>23</v>
      </c>
      <c r="C1065" s="26" t="s">
        <v>1395</v>
      </c>
      <c r="D1065" s="71"/>
    </row>
    <row r="1066" spans="1:4">
      <c r="A1066" s="24"/>
      <c r="B1066" s="24" t="s">
        <v>10</v>
      </c>
      <c r="C1066" s="24" t="s">
        <v>1385</v>
      </c>
      <c r="D1066" s="70"/>
    </row>
    <row r="1067" spans="1:4">
      <c r="A1067" s="26"/>
      <c r="B1067" s="26" t="s">
        <v>44</v>
      </c>
      <c r="C1067" s="26" t="s">
        <v>1385</v>
      </c>
      <c r="D1067" s="71"/>
    </row>
    <row r="1068" spans="1:4">
      <c r="A1068" s="24"/>
      <c r="B1068" s="24" t="s">
        <v>23</v>
      </c>
      <c r="C1068" s="24" t="s">
        <v>1376</v>
      </c>
      <c r="D1068" s="70"/>
    </row>
    <row r="1069" spans="1:4">
      <c r="A1069" s="26"/>
      <c r="B1069" s="26" t="s">
        <v>44</v>
      </c>
      <c r="C1069" s="26" t="s">
        <v>1385</v>
      </c>
      <c r="D1069" s="71"/>
    </row>
    <row r="1070" spans="1:4">
      <c r="A1070" s="24"/>
      <c r="B1070" s="24" t="s">
        <v>31</v>
      </c>
      <c r="C1070" s="24" t="s">
        <v>1412</v>
      </c>
      <c r="D1070" s="70"/>
    </row>
    <row r="1071" spans="1:4">
      <c r="A1071" s="26"/>
      <c r="B1071" s="26" t="s">
        <v>23</v>
      </c>
      <c r="C1071" s="26" t="s">
        <v>1358</v>
      </c>
      <c r="D1071" s="71"/>
    </row>
    <row r="1072" spans="1:4">
      <c r="A1072" s="24"/>
      <c r="B1072" s="24" t="s">
        <v>1360</v>
      </c>
      <c r="C1072" s="24" t="s">
        <v>1358</v>
      </c>
      <c r="D1072" s="70"/>
    </row>
    <row r="1073" spans="1:4">
      <c r="A1073" s="26"/>
      <c r="B1073" s="26" t="s">
        <v>10</v>
      </c>
      <c r="C1073" s="26" t="s">
        <v>1395</v>
      </c>
      <c r="D1073" s="71"/>
    </row>
    <row r="1074" spans="1:4">
      <c r="A1074" s="24"/>
      <c r="B1074" s="24" t="s">
        <v>44</v>
      </c>
      <c r="C1074" s="24" t="s">
        <v>1358</v>
      </c>
      <c r="D1074" s="70"/>
    </row>
    <row r="1075" spans="1:4">
      <c r="A1075" s="26"/>
      <c r="B1075" s="26" t="s">
        <v>44</v>
      </c>
      <c r="C1075" s="26" t="s">
        <v>1376</v>
      </c>
      <c r="D1075" s="71"/>
    </row>
    <row r="1076" spans="1:4">
      <c r="A1076" s="24"/>
      <c r="B1076" s="24" t="s">
        <v>31</v>
      </c>
      <c r="C1076" s="24" t="s">
        <v>1385</v>
      </c>
      <c r="D1076" s="70"/>
    </row>
    <row r="1077" spans="1:4">
      <c r="A1077" s="26"/>
      <c r="B1077" s="26" t="s">
        <v>1360</v>
      </c>
      <c r="C1077" s="26" t="s">
        <v>1385</v>
      </c>
      <c r="D1077" s="71"/>
    </row>
    <row r="1078" spans="1:4">
      <c r="A1078" s="24"/>
      <c r="B1078" s="24" t="s">
        <v>23</v>
      </c>
      <c r="C1078" s="24" t="s">
        <v>1395</v>
      </c>
      <c r="D1078" s="70"/>
    </row>
    <row r="1079" spans="1:4">
      <c r="A1079" s="26"/>
      <c r="B1079" s="26" t="s">
        <v>23</v>
      </c>
      <c r="C1079" s="26" t="s">
        <v>1395</v>
      </c>
      <c r="D1079" s="71"/>
    </row>
    <row r="1080" spans="1:4">
      <c r="A1080" s="24"/>
      <c r="B1080" s="24" t="s">
        <v>23</v>
      </c>
      <c r="C1080" s="24" t="s">
        <v>1376</v>
      </c>
      <c r="D1080" s="70"/>
    </row>
    <row r="1081" spans="1:4">
      <c r="A1081" s="26"/>
      <c r="B1081" s="26" t="s">
        <v>31</v>
      </c>
      <c r="C1081" s="26" t="s">
        <v>1376</v>
      </c>
      <c r="D1081" s="71"/>
    </row>
    <row r="1082" spans="1:4">
      <c r="A1082" s="24"/>
      <c r="B1082" s="24" t="s">
        <v>10</v>
      </c>
      <c r="C1082" s="24" t="s">
        <v>1395</v>
      </c>
      <c r="D1082" s="70"/>
    </row>
    <row r="1083" spans="1:4">
      <c r="A1083" s="26"/>
      <c r="B1083" s="26" t="s">
        <v>10</v>
      </c>
      <c r="C1083" s="26" t="s">
        <v>1385</v>
      </c>
      <c r="D1083" s="71"/>
    </row>
    <row r="1084" spans="1:4">
      <c r="A1084" s="24"/>
      <c r="B1084" s="24" t="s">
        <v>44</v>
      </c>
      <c r="C1084" s="24" t="s">
        <v>1385</v>
      </c>
      <c r="D1084" s="70"/>
    </row>
    <row r="1085" spans="1:4">
      <c r="A1085" s="26"/>
      <c r="B1085" s="26" t="s">
        <v>31</v>
      </c>
      <c r="C1085" s="26" t="s">
        <v>1385</v>
      </c>
      <c r="D1085" s="71"/>
    </row>
    <row r="1086" spans="1:4">
      <c r="A1086" s="24"/>
      <c r="B1086" s="24" t="s">
        <v>31</v>
      </c>
      <c r="C1086" s="24" t="s">
        <v>1395</v>
      </c>
      <c r="D1086" s="70"/>
    </row>
    <row r="1087" spans="1:4">
      <c r="A1087" s="26"/>
      <c r="B1087" s="26" t="s">
        <v>23</v>
      </c>
      <c r="C1087" s="26" t="s">
        <v>1412</v>
      </c>
      <c r="D1087" s="71"/>
    </row>
    <row r="1088" spans="1:4">
      <c r="A1088" s="24"/>
      <c r="B1088" s="24" t="s">
        <v>31</v>
      </c>
      <c r="C1088" s="24" t="s">
        <v>1385</v>
      </c>
      <c r="D1088" s="70"/>
    </row>
    <row r="1089" spans="1:4">
      <c r="A1089" s="26"/>
      <c r="B1089" s="26" t="s">
        <v>44</v>
      </c>
      <c r="C1089" s="26" t="s">
        <v>1385</v>
      </c>
      <c r="D1089" s="71"/>
    </row>
    <row r="1090" spans="1:4">
      <c r="A1090" s="24"/>
      <c r="B1090" s="24" t="s">
        <v>31</v>
      </c>
      <c r="C1090" s="24" t="s">
        <v>1412</v>
      </c>
      <c r="D1090" s="70"/>
    </row>
    <row r="1091" spans="1:4">
      <c r="A1091" s="26"/>
      <c r="B1091" s="26" t="s">
        <v>31</v>
      </c>
      <c r="C1091" s="26" t="s">
        <v>1376</v>
      </c>
      <c r="D1091" s="71"/>
    </row>
    <row r="1092" spans="1:4">
      <c r="A1092" s="24"/>
      <c r="B1092" s="24" t="s">
        <v>23</v>
      </c>
      <c r="C1092" s="24" t="s">
        <v>1385</v>
      </c>
      <c r="D1092" s="70"/>
    </row>
    <row r="1093" spans="1:4">
      <c r="A1093" s="26"/>
      <c r="B1093" s="26" t="s">
        <v>44</v>
      </c>
      <c r="C1093" s="26" t="s">
        <v>1385</v>
      </c>
      <c r="D1093" s="71"/>
    </row>
    <row r="1094" spans="1:4">
      <c r="A1094" s="24"/>
      <c r="B1094" s="24" t="s">
        <v>1360</v>
      </c>
      <c r="C1094" s="24" t="s">
        <v>1376</v>
      </c>
      <c r="D1094" s="70"/>
    </row>
    <row r="1095" spans="1:4">
      <c r="A1095" s="26"/>
      <c r="B1095" s="26" t="s">
        <v>31</v>
      </c>
      <c r="C1095" s="26" t="s">
        <v>1395</v>
      </c>
      <c r="D1095" s="71"/>
    </row>
    <row r="1096" spans="1:4">
      <c r="A1096" s="24"/>
      <c r="B1096" s="24" t="s">
        <v>23</v>
      </c>
      <c r="C1096" s="24" t="s">
        <v>1376</v>
      </c>
      <c r="D1096" s="70"/>
    </row>
    <row r="1097" spans="1:4">
      <c r="A1097" s="26"/>
      <c r="B1097" s="26" t="s">
        <v>31</v>
      </c>
      <c r="C1097" s="26" t="s">
        <v>1376</v>
      </c>
      <c r="D1097" s="71"/>
    </row>
    <row r="1098" spans="1:4">
      <c r="A1098" s="24"/>
      <c r="B1098" s="24" t="s">
        <v>44</v>
      </c>
      <c r="C1098" s="24" t="s">
        <v>1376</v>
      </c>
      <c r="D1098" s="70"/>
    </row>
    <row r="1099" spans="1:4">
      <c r="A1099" s="26"/>
      <c r="B1099" s="26" t="s">
        <v>23</v>
      </c>
      <c r="C1099" s="26" t="s">
        <v>1395</v>
      </c>
      <c r="D1099" s="71"/>
    </row>
    <row r="1100" spans="1:4">
      <c r="A1100" s="24"/>
      <c r="B1100" s="24" t="s">
        <v>23</v>
      </c>
      <c r="C1100" s="24" t="s">
        <v>1395</v>
      </c>
      <c r="D1100" s="70"/>
    </row>
    <row r="1101" spans="1:4">
      <c r="A1101" s="26"/>
      <c r="B1101" s="26" t="s">
        <v>31</v>
      </c>
      <c r="C1101" s="26" t="s">
        <v>1385</v>
      </c>
      <c r="D1101" s="71"/>
    </row>
    <row r="1102" spans="1:4">
      <c r="A1102" s="24"/>
      <c r="B1102" s="24" t="s">
        <v>23</v>
      </c>
      <c r="C1102" s="24" t="s">
        <v>1395</v>
      </c>
      <c r="D1102" s="70"/>
    </row>
    <row r="1103" spans="1:4">
      <c r="A1103" s="26"/>
      <c r="B1103" s="26" t="s">
        <v>10</v>
      </c>
      <c r="C1103" s="26" t="s">
        <v>1395</v>
      </c>
      <c r="D1103" s="71"/>
    </row>
    <row r="1104" spans="1:4">
      <c r="A1104" s="24"/>
      <c r="B1104" s="24" t="s">
        <v>10</v>
      </c>
      <c r="C1104" s="24" t="s">
        <v>1358</v>
      </c>
      <c r="D1104" s="70"/>
    </row>
    <row r="1105" spans="1:4">
      <c r="A1105" s="26"/>
      <c r="B1105" s="26" t="s">
        <v>23</v>
      </c>
      <c r="C1105" s="26" t="s">
        <v>1358</v>
      </c>
      <c r="D1105" s="71"/>
    </row>
    <row r="1106" spans="1:4">
      <c r="A1106" s="24"/>
      <c r="B1106" s="24" t="s">
        <v>1360</v>
      </c>
      <c r="C1106" s="24" t="s">
        <v>1412</v>
      </c>
      <c r="D1106" s="70"/>
    </row>
    <row r="1107" spans="1:4">
      <c r="A1107" s="26"/>
      <c r="B1107" s="26" t="s">
        <v>31</v>
      </c>
      <c r="C1107" s="26" t="s">
        <v>1385</v>
      </c>
      <c r="D1107" s="71"/>
    </row>
    <row r="1108" spans="1:4">
      <c r="A1108" s="24"/>
      <c r="B1108" s="24" t="s">
        <v>1360</v>
      </c>
      <c r="C1108" s="24" t="s">
        <v>1385</v>
      </c>
      <c r="D1108" s="70"/>
    </row>
    <row r="1109" spans="1:4">
      <c r="A1109" s="26"/>
      <c r="B1109" s="26" t="s">
        <v>44</v>
      </c>
      <c r="C1109" s="26" t="s">
        <v>1395</v>
      </c>
      <c r="D1109" s="71"/>
    </row>
    <row r="1110" spans="1:4">
      <c r="A1110" s="24"/>
      <c r="B1110" s="24" t="s">
        <v>10</v>
      </c>
      <c r="C1110" s="24" t="s">
        <v>1395</v>
      </c>
      <c r="D1110" s="70"/>
    </row>
    <row r="1111" spans="1:4">
      <c r="A1111" s="26"/>
      <c r="B1111" s="26" t="s">
        <v>1360</v>
      </c>
      <c r="C1111" s="26" t="s">
        <v>1385</v>
      </c>
      <c r="D1111" s="71"/>
    </row>
    <row r="1112" spans="1:4">
      <c r="A1112" s="24"/>
      <c r="B1112" s="24" t="s">
        <v>1360</v>
      </c>
      <c r="C1112" s="24" t="s">
        <v>1395</v>
      </c>
      <c r="D1112" s="70"/>
    </row>
    <row r="1113" spans="1:4">
      <c r="A1113" s="26"/>
      <c r="B1113" s="26" t="s">
        <v>31</v>
      </c>
      <c r="C1113" s="26" t="s">
        <v>1358</v>
      </c>
      <c r="D1113" s="71"/>
    </row>
    <row r="1114" spans="1:4">
      <c r="A1114" s="24"/>
      <c r="B1114" s="24" t="s">
        <v>23</v>
      </c>
      <c r="C1114" s="24" t="s">
        <v>1395</v>
      </c>
      <c r="D1114" s="70"/>
    </row>
    <row r="1115" spans="1:4">
      <c r="A1115" s="26"/>
      <c r="B1115" s="26" t="s">
        <v>44</v>
      </c>
      <c r="C1115" s="26" t="s">
        <v>1395</v>
      </c>
      <c r="D1115" s="71"/>
    </row>
    <row r="1116" spans="1:4">
      <c r="A1116" s="24"/>
      <c r="B1116" s="24" t="s">
        <v>44</v>
      </c>
      <c r="C1116" s="24" t="s">
        <v>1395</v>
      </c>
      <c r="D1116" s="70"/>
    </row>
    <row r="1117" spans="1:4">
      <c r="A1117" s="26"/>
      <c r="B1117" s="26" t="s">
        <v>1360</v>
      </c>
      <c r="C1117" s="26" t="s">
        <v>1376</v>
      </c>
      <c r="D1117" s="71"/>
    </row>
    <row r="1118" spans="1:4">
      <c r="A1118" s="24"/>
      <c r="B1118" s="24" t="s">
        <v>10</v>
      </c>
      <c r="C1118" s="24" t="s">
        <v>1358</v>
      </c>
      <c r="D1118" s="70"/>
    </row>
    <row r="1119" spans="1:4">
      <c r="A1119" s="26"/>
      <c r="B1119" s="26" t="s">
        <v>10</v>
      </c>
      <c r="C1119" s="26" t="s">
        <v>1376</v>
      </c>
      <c r="D1119" s="71"/>
    </row>
    <row r="1120" spans="1:4">
      <c r="A1120" s="24"/>
      <c r="B1120" s="24" t="s">
        <v>1360</v>
      </c>
      <c r="C1120" s="24" t="s">
        <v>1358</v>
      </c>
      <c r="D1120" s="70"/>
    </row>
    <row r="1121" spans="1:4">
      <c r="A1121" s="26"/>
      <c r="B1121" s="26" t="s">
        <v>23</v>
      </c>
      <c r="C1121" s="26" t="s">
        <v>1412</v>
      </c>
      <c r="D1121" s="71"/>
    </row>
    <row r="1122" spans="1:4">
      <c r="A1122" s="24"/>
      <c r="B1122" s="24" t="s">
        <v>31</v>
      </c>
      <c r="C1122" s="24" t="s">
        <v>1358</v>
      </c>
      <c r="D1122" s="70"/>
    </row>
    <row r="1123" spans="1:4">
      <c r="A1123" s="26"/>
      <c r="B1123" s="26" t="s">
        <v>10</v>
      </c>
      <c r="C1123" s="26" t="s">
        <v>1395</v>
      </c>
      <c r="D1123" s="71"/>
    </row>
    <row r="1124" spans="1:4">
      <c r="A1124" s="24"/>
      <c r="B1124" s="24" t="s">
        <v>23</v>
      </c>
      <c r="C1124" s="24" t="s">
        <v>1385</v>
      </c>
      <c r="D1124" s="70"/>
    </row>
    <row r="1125" spans="1:4">
      <c r="A1125" s="26"/>
      <c r="B1125" s="26" t="s">
        <v>1360</v>
      </c>
      <c r="C1125" s="26" t="s">
        <v>1385</v>
      </c>
      <c r="D1125" s="71"/>
    </row>
    <row r="1126" spans="1:4">
      <c r="A1126" s="24"/>
      <c r="B1126" s="24" t="s">
        <v>44</v>
      </c>
      <c r="C1126" s="24" t="s">
        <v>1395</v>
      </c>
      <c r="D1126" s="70"/>
    </row>
    <row r="1127" spans="1:4">
      <c r="A1127" s="26"/>
      <c r="B1127" s="26" t="s">
        <v>23</v>
      </c>
      <c r="C1127" s="26" t="s">
        <v>1412</v>
      </c>
      <c r="D1127" s="71"/>
    </row>
    <row r="1128" spans="1:4">
      <c r="A1128" s="24"/>
      <c r="B1128" s="24" t="s">
        <v>44</v>
      </c>
      <c r="C1128" s="24" t="s">
        <v>1412</v>
      </c>
      <c r="D1128" s="70"/>
    </row>
    <row r="1129" spans="1:4">
      <c r="A1129" s="26"/>
      <c r="B1129" s="26" t="s">
        <v>10</v>
      </c>
      <c r="C1129" s="26" t="s">
        <v>1385</v>
      </c>
      <c r="D1129" s="71"/>
    </row>
    <row r="1130" spans="1:4">
      <c r="A1130" s="24"/>
      <c r="B1130" s="24" t="s">
        <v>31</v>
      </c>
      <c r="C1130" s="24" t="s">
        <v>1358</v>
      </c>
      <c r="D1130" s="70"/>
    </row>
    <row r="1131" spans="1:4">
      <c r="A1131" s="26"/>
      <c r="B1131" s="26" t="s">
        <v>44</v>
      </c>
      <c r="C1131" s="26"/>
      <c r="D1131" s="71"/>
    </row>
    <row r="1132" spans="1:4">
      <c r="A1132" s="24"/>
      <c r="B1132" s="24" t="s">
        <v>31</v>
      </c>
      <c r="C1132" s="24" t="s">
        <v>1395</v>
      </c>
      <c r="D1132" s="70"/>
    </row>
    <row r="1133" spans="1:4">
      <c r="A1133" s="26"/>
      <c r="B1133" s="26" t="s">
        <v>1360</v>
      </c>
      <c r="C1133" s="26" t="s">
        <v>1376</v>
      </c>
      <c r="D1133" s="71"/>
    </row>
    <row r="1134" spans="1:4">
      <c r="A1134" s="24"/>
      <c r="B1134" s="24" t="s">
        <v>31</v>
      </c>
      <c r="C1134" s="24" t="s">
        <v>1395</v>
      </c>
      <c r="D1134" s="70"/>
    </row>
    <row r="1135" spans="1:4">
      <c r="A1135" s="26"/>
      <c r="B1135" s="26" t="s">
        <v>23</v>
      </c>
      <c r="C1135" s="26" t="s">
        <v>1376</v>
      </c>
      <c r="D1135" s="71"/>
    </row>
    <row r="1136" spans="1:4">
      <c r="A1136" s="24"/>
      <c r="B1136" s="24" t="s">
        <v>23</v>
      </c>
      <c r="C1136" s="24" t="s">
        <v>1395</v>
      </c>
      <c r="D1136" s="70"/>
    </row>
    <row r="1137" spans="1:4">
      <c r="A1137" s="26"/>
      <c r="B1137" s="26" t="s">
        <v>31</v>
      </c>
      <c r="C1137" s="26" t="s">
        <v>1412</v>
      </c>
      <c r="D1137" s="71"/>
    </row>
    <row r="1138" spans="1:4">
      <c r="A1138" s="24"/>
      <c r="B1138" s="24" t="s">
        <v>44</v>
      </c>
      <c r="C1138" s="24" t="s">
        <v>1358</v>
      </c>
      <c r="D1138" s="70"/>
    </row>
    <row r="1139" spans="1:4">
      <c r="A1139" s="26"/>
      <c r="B1139" s="26" t="s">
        <v>31</v>
      </c>
      <c r="C1139" s="26" t="s">
        <v>1376</v>
      </c>
      <c r="D1139" s="71"/>
    </row>
    <row r="1140" spans="1:4">
      <c r="A1140" s="24"/>
      <c r="B1140" s="24" t="s">
        <v>44</v>
      </c>
      <c r="C1140" s="24" t="s">
        <v>1358</v>
      </c>
      <c r="D1140" s="70"/>
    </row>
    <row r="1141" spans="1:4">
      <c r="A1141" s="26"/>
      <c r="B1141" s="26" t="s">
        <v>1360</v>
      </c>
      <c r="C1141" s="26" t="s">
        <v>1376</v>
      </c>
      <c r="D1141" s="71"/>
    </row>
    <row r="1142" spans="1:4">
      <c r="A1142" s="24"/>
      <c r="B1142" s="24" t="s">
        <v>44</v>
      </c>
      <c r="C1142" s="24"/>
      <c r="D1142" s="70"/>
    </row>
    <row r="1143" spans="1:4">
      <c r="A1143" s="26"/>
      <c r="B1143" s="26" t="s">
        <v>10</v>
      </c>
      <c r="C1143" s="26" t="s">
        <v>1358</v>
      </c>
      <c r="D1143" s="71"/>
    </row>
    <row r="1144" spans="1:4">
      <c r="A1144" s="24"/>
      <c r="B1144" s="24" t="s">
        <v>10</v>
      </c>
      <c r="C1144" s="24" t="s">
        <v>1376</v>
      </c>
      <c r="D1144" s="70"/>
    </row>
    <row r="1145" spans="1:4">
      <c r="A1145" s="26"/>
      <c r="B1145" s="26" t="s">
        <v>10</v>
      </c>
      <c r="C1145" s="26" t="s">
        <v>1395</v>
      </c>
      <c r="D1145" s="71"/>
    </row>
    <row r="1146" spans="1:4">
      <c r="A1146" s="24"/>
      <c r="B1146" s="24" t="s">
        <v>44</v>
      </c>
      <c r="C1146" s="24" t="s">
        <v>1376</v>
      </c>
      <c r="D1146" s="70"/>
    </row>
    <row r="1147" spans="1:4">
      <c r="A1147" s="26"/>
      <c r="B1147" s="26" t="s">
        <v>23</v>
      </c>
      <c r="C1147" s="26" t="s">
        <v>1385</v>
      </c>
      <c r="D1147" s="71"/>
    </row>
    <row r="1148" spans="1:4">
      <c r="A1148" s="24"/>
      <c r="B1148" s="24" t="s">
        <v>44</v>
      </c>
      <c r="C1148" s="24" t="s">
        <v>1385</v>
      </c>
      <c r="D1148" s="70"/>
    </row>
    <row r="1149" spans="1:4">
      <c r="A1149" s="26"/>
      <c r="B1149" s="26" t="s">
        <v>10</v>
      </c>
      <c r="C1149" s="26" t="s">
        <v>1412</v>
      </c>
      <c r="D1149" s="71"/>
    </row>
    <row r="1150" spans="1:4">
      <c r="A1150" s="24"/>
      <c r="B1150" s="24" t="s">
        <v>31</v>
      </c>
      <c r="C1150" s="24" t="s">
        <v>1412</v>
      </c>
      <c r="D1150" s="70"/>
    </row>
    <row r="1151" spans="1:4">
      <c r="A1151" s="26"/>
      <c r="B1151" s="26" t="s">
        <v>23</v>
      </c>
      <c r="C1151" s="26" t="s">
        <v>1358</v>
      </c>
      <c r="D1151" s="71"/>
    </row>
    <row r="1152" spans="1:4">
      <c r="A1152" s="24"/>
      <c r="B1152" s="24" t="s">
        <v>1360</v>
      </c>
      <c r="C1152" s="24" t="s">
        <v>1412</v>
      </c>
      <c r="D1152" s="70"/>
    </row>
    <row r="1153" spans="1:4">
      <c r="A1153" s="26"/>
      <c r="B1153" s="26" t="s">
        <v>1360</v>
      </c>
      <c r="C1153" s="26" t="s">
        <v>1395</v>
      </c>
      <c r="D1153" s="71"/>
    </row>
    <row r="1154" spans="1:4">
      <c r="A1154" s="24"/>
      <c r="B1154" s="24" t="s">
        <v>1360</v>
      </c>
      <c r="C1154" s="24" t="s">
        <v>1395</v>
      </c>
      <c r="D1154" s="70"/>
    </row>
    <row r="1155" spans="1:4">
      <c r="A1155" s="26"/>
      <c r="B1155" s="26" t="s">
        <v>1360</v>
      </c>
      <c r="C1155" s="26" t="s">
        <v>1412</v>
      </c>
      <c r="D1155" s="71"/>
    </row>
    <row r="1156" spans="1:4">
      <c r="A1156" s="24"/>
      <c r="B1156" s="24" t="s">
        <v>23</v>
      </c>
      <c r="C1156" s="24" t="s">
        <v>1412</v>
      </c>
      <c r="D1156" s="70"/>
    </row>
    <row r="1157" spans="1:4">
      <c r="A1157" s="26"/>
      <c r="B1157" s="26" t="s">
        <v>1360</v>
      </c>
      <c r="C1157" s="26" t="s">
        <v>1376</v>
      </c>
      <c r="D1157" s="71"/>
    </row>
    <row r="1158" spans="1:4">
      <c r="A1158" s="24"/>
      <c r="B1158" s="24" t="s">
        <v>44</v>
      </c>
      <c r="C1158" s="24" t="s">
        <v>1395</v>
      </c>
      <c r="D1158" s="70"/>
    </row>
    <row r="1159" spans="1:4">
      <c r="A1159" s="26"/>
      <c r="B1159" s="26" t="s">
        <v>1360</v>
      </c>
      <c r="C1159" s="26" t="s">
        <v>1376</v>
      </c>
      <c r="D1159" s="71"/>
    </row>
    <row r="1160" spans="1:4">
      <c r="A1160" s="24"/>
      <c r="B1160" s="24" t="s">
        <v>44</v>
      </c>
      <c r="C1160" s="24" t="s">
        <v>1412</v>
      </c>
      <c r="D1160" s="70"/>
    </row>
    <row r="1161" spans="1:4">
      <c r="A1161" s="26"/>
      <c r="B1161" s="26" t="s">
        <v>31</v>
      </c>
      <c r="C1161" s="26" t="s">
        <v>1385</v>
      </c>
      <c r="D1161" s="71"/>
    </row>
    <row r="1162" spans="1:4">
      <c r="A1162" s="24"/>
      <c r="B1162" s="24" t="s">
        <v>44</v>
      </c>
      <c r="C1162" s="24" t="s">
        <v>1376</v>
      </c>
      <c r="D1162" s="70"/>
    </row>
    <row r="1163" spans="1:4">
      <c r="A1163" s="26"/>
      <c r="B1163" s="26" t="s">
        <v>31</v>
      </c>
      <c r="C1163" s="26" t="s">
        <v>1358</v>
      </c>
      <c r="D1163" s="71"/>
    </row>
    <row r="1164" spans="1:4">
      <c r="A1164" s="24"/>
      <c r="B1164" s="24" t="s">
        <v>23</v>
      </c>
      <c r="C1164" s="24" t="s">
        <v>1412</v>
      </c>
      <c r="D1164" s="70"/>
    </row>
    <row r="1165" spans="1:4">
      <c r="A1165" s="26"/>
      <c r="B1165" s="26" t="s">
        <v>10</v>
      </c>
      <c r="C1165" s="26" t="s">
        <v>1412</v>
      </c>
      <c r="D1165" s="71"/>
    </row>
    <row r="1166" spans="1:4">
      <c r="A1166" s="24"/>
      <c r="B1166" s="24" t="s">
        <v>10</v>
      </c>
      <c r="C1166" s="24" t="s">
        <v>1385</v>
      </c>
      <c r="D1166" s="70"/>
    </row>
    <row r="1167" spans="1:4">
      <c r="A1167" s="26"/>
      <c r="B1167" s="26" t="s">
        <v>10</v>
      </c>
      <c r="C1167" s="26" t="s">
        <v>1395</v>
      </c>
      <c r="D1167" s="71"/>
    </row>
    <row r="1168" spans="1:4">
      <c r="A1168" s="24"/>
      <c r="B1168" s="24" t="s">
        <v>31</v>
      </c>
      <c r="C1168" s="24" t="s">
        <v>1358</v>
      </c>
      <c r="D1168" s="70"/>
    </row>
    <row r="1169" spans="1:4">
      <c r="A1169" s="26"/>
      <c r="B1169" s="26" t="s">
        <v>31</v>
      </c>
      <c r="C1169" s="26" t="s">
        <v>1395</v>
      </c>
      <c r="D1169" s="71"/>
    </row>
    <row r="1170" spans="1:4">
      <c r="A1170" s="24"/>
      <c r="B1170" s="24" t="s">
        <v>23</v>
      </c>
      <c r="C1170" s="24" t="s">
        <v>1358</v>
      </c>
      <c r="D1170" s="70"/>
    </row>
    <row r="1171" spans="1:4">
      <c r="A1171" s="26"/>
      <c r="B1171" s="26" t="s">
        <v>44</v>
      </c>
      <c r="C1171" s="26" t="s">
        <v>1376</v>
      </c>
      <c r="D1171" s="71"/>
    </row>
    <row r="1172" spans="1:4">
      <c r="A1172" s="24"/>
      <c r="B1172" s="24" t="s">
        <v>44</v>
      </c>
      <c r="C1172" s="24" t="s">
        <v>1412</v>
      </c>
      <c r="D1172" s="70"/>
    </row>
    <row r="1173" spans="1:4">
      <c r="A1173" s="26"/>
      <c r="B1173" s="26" t="s">
        <v>44</v>
      </c>
      <c r="C1173" s="26" t="s">
        <v>1358</v>
      </c>
      <c r="D1173" s="71"/>
    </row>
    <row r="1174" spans="1:4">
      <c r="A1174" s="24"/>
      <c r="B1174" s="24" t="s">
        <v>31</v>
      </c>
      <c r="C1174" s="24" t="s">
        <v>1358</v>
      </c>
      <c r="D1174" s="70"/>
    </row>
    <row r="1175" spans="1:4">
      <c r="A1175" s="26"/>
      <c r="B1175" s="26" t="s">
        <v>23</v>
      </c>
      <c r="C1175" s="26" t="s">
        <v>1376</v>
      </c>
      <c r="D1175" s="71"/>
    </row>
    <row r="1176" spans="1:4">
      <c r="A1176" s="24"/>
      <c r="B1176" s="24" t="s">
        <v>31</v>
      </c>
      <c r="C1176" s="24" t="s">
        <v>1385</v>
      </c>
      <c r="D1176" s="70"/>
    </row>
    <row r="1177" spans="1:4">
      <c r="A1177" s="26"/>
      <c r="B1177" s="26" t="s">
        <v>10</v>
      </c>
      <c r="C1177" s="26" t="s">
        <v>1358</v>
      </c>
      <c r="D1177" s="71"/>
    </row>
    <row r="1178" spans="1:4">
      <c r="A1178" s="24"/>
      <c r="B1178" s="24" t="s">
        <v>31</v>
      </c>
      <c r="C1178" s="24" t="s">
        <v>1385</v>
      </c>
      <c r="D1178" s="70"/>
    </row>
    <row r="1179" spans="1:4">
      <c r="A1179" s="26"/>
      <c r="B1179" s="26" t="s">
        <v>44</v>
      </c>
      <c r="C1179" s="26" t="s">
        <v>1358</v>
      </c>
      <c r="D1179" s="71"/>
    </row>
    <row r="1180" spans="1:4">
      <c r="A1180" s="24"/>
      <c r="B1180" s="24" t="s">
        <v>1360</v>
      </c>
      <c r="C1180" s="24" t="s">
        <v>1395</v>
      </c>
      <c r="D1180" s="70"/>
    </row>
    <row r="1181" spans="1:4">
      <c r="A1181" s="26"/>
      <c r="B1181" s="26" t="s">
        <v>23</v>
      </c>
      <c r="C1181" s="26" t="s">
        <v>1376</v>
      </c>
      <c r="D1181" s="71"/>
    </row>
    <row r="1182" spans="1:4">
      <c r="A1182" s="24"/>
      <c r="B1182" s="24" t="s">
        <v>31</v>
      </c>
      <c r="C1182" s="24" t="s">
        <v>1395</v>
      </c>
      <c r="D1182" s="70"/>
    </row>
    <row r="1183" spans="1:4">
      <c r="A1183" s="26"/>
      <c r="B1183" s="26" t="s">
        <v>44</v>
      </c>
      <c r="C1183" s="26" t="s">
        <v>1395</v>
      </c>
      <c r="D1183" s="71"/>
    </row>
    <row r="1184" spans="1:4">
      <c r="A1184" s="24"/>
      <c r="B1184" s="24" t="s">
        <v>1360</v>
      </c>
      <c r="C1184" s="24" t="s">
        <v>1395</v>
      </c>
      <c r="D1184" s="70"/>
    </row>
    <row r="1185" spans="1:4">
      <c r="A1185" s="26"/>
      <c r="B1185" s="26" t="s">
        <v>31</v>
      </c>
      <c r="C1185" s="26" t="s">
        <v>1412</v>
      </c>
      <c r="D1185" s="71"/>
    </row>
    <row r="1186" spans="1:4">
      <c r="A1186" s="24"/>
      <c r="B1186" s="24" t="s">
        <v>23</v>
      </c>
      <c r="C1186" s="24" t="s">
        <v>1395</v>
      </c>
      <c r="D1186" s="70"/>
    </row>
    <row r="1187" spans="1:4">
      <c r="A1187" s="26"/>
      <c r="B1187" s="26" t="s">
        <v>1360</v>
      </c>
      <c r="C1187" s="26" t="s">
        <v>1412</v>
      </c>
      <c r="D1187" s="71"/>
    </row>
    <row r="1188" spans="1:4">
      <c r="A1188" s="24"/>
      <c r="B1188" s="24" t="s">
        <v>23</v>
      </c>
      <c r="C1188" s="24" t="s">
        <v>1395</v>
      </c>
      <c r="D1188" s="70"/>
    </row>
    <row r="1189" spans="1:4">
      <c r="A1189" s="26"/>
      <c r="B1189" s="26" t="s">
        <v>44</v>
      </c>
      <c r="C1189" s="26" t="s">
        <v>1358</v>
      </c>
      <c r="D1189" s="71"/>
    </row>
    <row r="1190" spans="1:4">
      <c r="A1190" s="24"/>
      <c r="B1190" s="24" t="s">
        <v>44</v>
      </c>
      <c r="C1190" s="24" t="s">
        <v>1395</v>
      </c>
      <c r="D1190" s="70"/>
    </row>
    <row r="1191" spans="1:4">
      <c r="A1191" s="26"/>
      <c r="B1191" s="26" t="s">
        <v>10</v>
      </c>
      <c r="C1191" s="26" t="s">
        <v>1385</v>
      </c>
      <c r="D1191" s="71"/>
    </row>
    <row r="1192" spans="1:4">
      <c r="A1192" s="24"/>
      <c r="B1192" s="24" t="s">
        <v>23</v>
      </c>
      <c r="C1192" s="24" t="s">
        <v>1385</v>
      </c>
      <c r="D1192" s="70"/>
    </row>
    <row r="1193" spans="1:4">
      <c r="A1193" s="26"/>
      <c r="B1193" s="26" t="s">
        <v>23</v>
      </c>
      <c r="C1193" s="26" t="s">
        <v>1376</v>
      </c>
      <c r="D1193" s="71"/>
    </row>
    <row r="1194" spans="1:4">
      <c r="A1194" s="24"/>
      <c r="B1194" s="24" t="s">
        <v>10</v>
      </c>
      <c r="C1194" s="24" t="s">
        <v>1395</v>
      </c>
      <c r="D1194" s="70"/>
    </row>
    <row r="1195" spans="1:4">
      <c r="A1195" s="26"/>
      <c r="B1195" s="26" t="s">
        <v>1360</v>
      </c>
      <c r="C1195" s="26" t="s">
        <v>1376</v>
      </c>
      <c r="D1195" s="71"/>
    </row>
    <row r="1196" spans="1:4">
      <c r="A1196" s="24"/>
      <c r="B1196" s="24" t="s">
        <v>1360</v>
      </c>
      <c r="C1196" s="24" t="s">
        <v>1358</v>
      </c>
      <c r="D1196" s="70"/>
    </row>
    <row r="1197" spans="1:4">
      <c r="A1197" s="26"/>
      <c r="B1197" s="26" t="s">
        <v>10</v>
      </c>
      <c r="C1197" s="26" t="s">
        <v>1376</v>
      </c>
      <c r="D1197" s="71"/>
    </row>
    <row r="1198" spans="1:4">
      <c r="A1198" s="24"/>
      <c r="B1198" s="24" t="s">
        <v>10</v>
      </c>
      <c r="C1198" s="24" t="s">
        <v>1395</v>
      </c>
      <c r="D1198" s="70"/>
    </row>
    <row r="1199" spans="1:4">
      <c r="A1199" s="26"/>
      <c r="B1199" s="26" t="s">
        <v>31</v>
      </c>
      <c r="C1199" s="26" t="s">
        <v>1376</v>
      </c>
      <c r="D1199" s="71"/>
    </row>
    <row r="1200" spans="1:4">
      <c r="A1200" s="24"/>
      <c r="B1200" s="24" t="s">
        <v>1360</v>
      </c>
      <c r="C1200" s="24" t="s">
        <v>1376</v>
      </c>
      <c r="D1200" s="70"/>
    </row>
    <row r="1201" spans="1:4">
      <c r="A1201" s="26"/>
      <c r="B1201" s="26" t="s">
        <v>10</v>
      </c>
      <c r="C1201" s="26" t="s">
        <v>1412</v>
      </c>
      <c r="D1201" s="71"/>
    </row>
    <row r="1202" spans="1:4">
      <c r="A1202" s="24"/>
      <c r="B1202" s="24" t="s">
        <v>1360</v>
      </c>
      <c r="C1202" s="24" t="s">
        <v>1412</v>
      </c>
      <c r="D1202" s="70"/>
    </row>
    <row r="1203" spans="1:4">
      <c r="A1203" s="26"/>
      <c r="B1203" s="26" t="s">
        <v>31</v>
      </c>
      <c r="C1203" s="26" t="s">
        <v>1358</v>
      </c>
      <c r="D1203" s="71"/>
    </row>
    <row r="1204" spans="1:4">
      <c r="A1204" s="24"/>
      <c r="B1204" s="24" t="s">
        <v>10</v>
      </c>
      <c r="C1204" s="24" t="s">
        <v>1358</v>
      </c>
      <c r="D1204" s="70"/>
    </row>
    <row r="1205" spans="1:4">
      <c r="A1205" s="26"/>
      <c r="B1205" s="26" t="s">
        <v>10</v>
      </c>
      <c r="C1205" s="26" t="s">
        <v>1358</v>
      </c>
      <c r="D1205" s="71"/>
    </row>
    <row r="1206" spans="1:4">
      <c r="A1206" s="24"/>
      <c r="B1206" s="24" t="s">
        <v>1360</v>
      </c>
      <c r="C1206" s="24" t="s">
        <v>1395</v>
      </c>
      <c r="D1206" s="70"/>
    </row>
    <row r="1207" spans="1:4">
      <c r="A1207" s="26"/>
      <c r="B1207" s="26" t="s">
        <v>10</v>
      </c>
      <c r="C1207" s="26" t="s">
        <v>1376</v>
      </c>
      <c r="D1207" s="71"/>
    </row>
    <row r="1208" spans="1:4">
      <c r="A1208" s="24"/>
      <c r="B1208" s="24" t="s">
        <v>1360</v>
      </c>
      <c r="C1208" s="24" t="s">
        <v>1412</v>
      </c>
      <c r="D1208" s="70"/>
    </row>
    <row r="1209" spans="1:4">
      <c r="A1209" s="26"/>
      <c r="B1209" s="26" t="s">
        <v>1360</v>
      </c>
      <c r="C1209" s="26" t="s">
        <v>1412</v>
      </c>
      <c r="D1209" s="71"/>
    </row>
    <row r="1210" spans="1:4">
      <c r="A1210" s="24"/>
      <c r="B1210" s="24" t="s">
        <v>1360</v>
      </c>
      <c r="C1210" s="24" t="s">
        <v>1376</v>
      </c>
      <c r="D1210" s="70"/>
    </row>
    <row r="1211" spans="1:4">
      <c r="A1211" s="26"/>
      <c r="B1211" s="26" t="s">
        <v>1360</v>
      </c>
      <c r="C1211" s="26" t="s">
        <v>1358</v>
      </c>
      <c r="D1211" s="71"/>
    </row>
    <row r="1212" spans="1:4">
      <c r="A1212" s="24"/>
      <c r="B1212" s="24" t="s">
        <v>44</v>
      </c>
      <c r="C1212" s="24" t="s">
        <v>1412</v>
      </c>
      <c r="D1212" s="70"/>
    </row>
    <row r="1213" spans="1:4">
      <c r="A1213" s="26"/>
      <c r="B1213" s="26" t="s">
        <v>31</v>
      </c>
      <c r="C1213" s="26" t="s">
        <v>1395</v>
      </c>
      <c r="D1213" s="71"/>
    </row>
    <row r="1214" spans="1:4">
      <c r="A1214" s="24"/>
      <c r="B1214" s="24" t="s">
        <v>31</v>
      </c>
      <c r="C1214" s="24" t="s">
        <v>1395</v>
      </c>
      <c r="D1214" s="70"/>
    </row>
    <row r="1215" spans="1:4">
      <c r="A1215" s="26"/>
      <c r="B1215" s="26" t="s">
        <v>44</v>
      </c>
      <c r="C1215" s="26" t="s">
        <v>1412</v>
      </c>
      <c r="D1215" s="71"/>
    </row>
    <row r="1216" spans="1:4">
      <c r="A1216" s="24"/>
      <c r="B1216" s="24" t="s">
        <v>23</v>
      </c>
      <c r="C1216" s="24" t="s">
        <v>1385</v>
      </c>
      <c r="D1216" s="70"/>
    </row>
    <row r="1217" spans="1:4">
      <c r="A1217" s="26"/>
      <c r="B1217" s="26" t="s">
        <v>31</v>
      </c>
      <c r="C1217" s="26" t="s">
        <v>1376</v>
      </c>
      <c r="D1217" s="71"/>
    </row>
    <row r="1218" spans="1:4">
      <c r="A1218" s="24"/>
      <c r="B1218" s="24" t="s">
        <v>31</v>
      </c>
      <c r="C1218" s="24" t="s">
        <v>1385</v>
      </c>
      <c r="D1218" s="70"/>
    </row>
    <row r="1219" spans="1:4">
      <c r="A1219" s="26"/>
      <c r="B1219" s="26" t="s">
        <v>31</v>
      </c>
      <c r="C1219" s="26" t="s">
        <v>1385</v>
      </c>
      <c r="D1219" s="71"/>
    </row>
    <row r="1220" spans="1:4">
      <c r="A1220" s="24"/>
      <c r="B1220" s="24" t="s">
        <v>10</v>
      </c>
      <c r="C1220" s="24" t="s">
        <v>1395</v>
      </c>
      <c r="D1220" s="70"/>
    </row>
    <row r="1221" spans="1:4">
      <c r="A1221" s="26"/>
      <c r="B1221" s="26" t="s">
        <v>23</v>
      </c>
      <c r="C1221" s="26" t="s">
        <v>1395</v>
      </c>
      <c r="D1221" s="71"/>
    </row>
    <row r="1222" spans="1:4">
      <c r="A1222" s="24"/>
      <c r="B1222" s="24" t="s">
        <v>23</v>
      </c>
      <c r="C1222" s="24" t="s">
        <v>1358</v>
      </c>
      <c r="D1222" s="70"/>
    </row>
    <row r="1223" spans="1:4">
      <c r="A1223" s="26"/>
      <c r="B1223" s="26" t="s">
        <v>10</v>
      </c>
      <c r="C1223" s="26" t="s">
        <v>1395</v>
      </c>
      <c r="D1223" s="71"/>
    </row>
    <row r="1224" spans="1:4">
      <c r="A1224" s="24"/>
      <c r="B1224" s="24" t="s">
        <v>31</v>
      </c>
      <c r="C1224" s="24" t="s">
        <v>1376</v>
      </c>
      <c r="D1224" s="70"/>
    </row>
    <row r="1225" spans="1:4">
      <c r="A1225" s="26"/>
      <c r="B1225" s="26" t="s">
        <v>23</v>
      </c>
      <c r="C1225" s="26" t="s">
        <v>1412</v>
      </c>
      <c r="D1225" s="71"/>
    </row>
    <row r="1226" spans="1:4">
      <c r="A1226" s="24"/>
      <c r="B1226" s="24" t="s">
        <v>31</v>
      </c>
      <c r="C1226" s="24" t="s">
        <v>1412</v>
      </c>
      <c r="D1226" s="70"/>
    </row>
    <row r="1227" spans="1:4">
      <c r="A1227" s="26"/>
      <c r="B1227" s="26" t="s">
        <v>44</v>
      </c>
      <c r="C1227" s="26" t="s">
        <v>1358</v>
      </c>
      <c r="D1227" s="71"/>
    </row>
    <row r="1228" spans="1:4">
      <c r="A1228" s="24"/>
      <c r="B1228" s="24" t="s">
        <v>44</v>
      </c>
      <c r="C1228" s="24" t="s">
        <v>1395</v>
      </c>
      <c r="D1228" s="70"/>
    </row>
    <row r="1229" spans="1:4">
      <c r="A1229" s="26"/>
      <c r="B1229" s="26" t="s">
        <v>44</v>
      </c>
      <c r="C1229" s="26" t="s">
        <v>1395</v>
      </c>
      <c r="D1229" s="71"/>
    </row>
    <row r="1230" spans="1:4">
      <c r="A1230" s="24"/>
      <c r="B1230" s="24" t="s">
        <v>31</v>
      </c>
      <c r="C1230" s="24" t="s">
        <v>1358</v>
      </c>
      <c r="D1230" s="70"/>
    </row>
    <row r="1231" spans="1:4">
      <c r="A1231" s="26"/>
      <c r="B1231" s="26" t="s">
        <v>10</v>
      </c>
      <c r="C1231" s="26" t="s">
        <v>1358</v>
      </c>
      <c r="D1231" s="71"/>
    </row>
    <row r="1232" spans="1:4">
      <c r="A1232" s="24"/>
      <c r="B1232" s="24" t="s">
        <v>44</v>
      </c>
      <c r="C1232" s="24" t="s">
        <v>1412</v>
      </c>
      <c r="D1232" s="70"/>
    </row>
    <row r="1233" spans="1:4">
      <c r="A1233" s="26"/>
      <c r="B1233" s="26" t="s">
        <v>44</v>
      </c>
      <c r="C1233" s="26" t="s">
        <v>1395</v>
      </c>
      <c r="D1233" s="71"/>
    </row>
    <row r="1234" spans="1:4">
      <c r="A1234" s="24"/>
      <c r="B1234" s="24" t="s">
        <v>23</v>
      </c>
      <c r="C1234" s="24" t="s">
        <v>1358</v>
      </c>
      <c r="D1234" s="70"/>
    </row>
    <row r="1235" spans="1:4">
      <c r="A1235" s="26"/>
      <c r="B1235" s="26" t="s">
        <v>10</v>
      </c>
      <c r="C1235" s="26" t="s">
        <v>1395</v>
      </c>
      <c r="D1235" s="71"/>
    </row>
    <row r="1236" spans="1:4">
      <c r="A1236" s="24"/>
      <c r="B1236" s="24" t="s">
        <v>23</v>
      </c>
      <c r="C1236" s="24" t="s">
        <v>1412</v>
      </c>
      <c r="D1236" s="70"/>
    </row>
    <row r="1237" spans="1:4">
      <c r="A1237" s="26"/>
      <c r="B1237" s="26" t="s">
        <v>10</v>
      </c>
      <c r="C1237" s="26" t="s">
        <v>1385</v>
      </c>
      <c r="D1237" s="71"/>
    </row>
    <row r="1238" spans="1:4">
      <c r="A1238" s="24"/>
      <c r="B1238" s="24" t="s">
        <v>44</v>
      </c>
      <c r="C1238" s="24" t="s">
        <v>1385</v>
      </c>
      <c r="D1238" s="70"/>
    </row>
    <row r="1239" spans="1:4">
      <c r="A1239" s="26"/>
      <c r="B1239" s="26" t="s">
        <v>44</v>
      </c>
      <c r="C1239" s="26" t="s">
        <v>1385</v>
      </c>
      <c r="D1239" s="71"/>
    </row>
    <row r="1240" spans="1:4">
      <c r="A1240" s="24"/>
      <c r="B1240" s="24" t="s">
        <v>10</v>
      </c>
      <c r="C1240" s="24" t="s">
        <v>1358</v>
      </c>
      <c r="D1240" s="70"/>
    </row>
    <row r="1241" spans="1:4">
      <c r="A1241" s="26"/>
      <c r="B1241" s="26" t="s">
        <v>31</v>
      </c>
      <c r="C1241" s="26" t="s">
        <v>1395</v>
      </c>
      <c r="D1241" s="71"/>
    </row>
    <row r="1242" spans="1:4">
      <c r="A1242" s="24"/>
      <c r="B1242" s="24" t="s">
        <v>44</v>
      </c>
      <c r="C1242" s="24" t="s">
        <v>1385</v>
      </c>
      <c r="D1242" s="70"/>
    </row>
    <row r="1243" spans="1:4">
      <c r="A1243" s="26"/>
      <c r="B1243" s="26" t="s">
        <v>10</v>
      </c>
      <c r="C1243" s="26" t="s">
        <v>1385</v>
      </c>
      <c r="D1243" s="71"/>
    </row>
    <row r="1244" spans="1:4">
      <c r="A1244" s="24"/>
      <c r="B1244" s="24" t="s">
        <v>10</v>
      </c>
      <c r="C1244" s="24" t="s">
        <v>1358</v>
      </c>
      <c r="D1244" s="70"/>
    </row>
    <row r="1245" spans="1:4">
      <c r="A1245" s="26"/>
      <c r="B1245" s="26" t="s">
        <v>1360</v>
      </c>
      <c r="C1245" s="26" t="s">
        <v>1412</v>
      </c>
      <c r="D1245" s="71"/>
    </row>
    <row r="1246" spans="1:4">
      <c r="A1246" s="24"/>
      <c r="B1246" s="24" t="s">
        <v>1360</v>
      </c>
      <c r="C1246" s="24" t="s">
        <v>1412</v>
      </c>
      <c r="D1246" s="70"/>
    </row>
    <row r="1247" spans="1:4">
      <c r="A1247" s="26"/>
      <c r="B1247" s="26" t="s">
        <v>44</v>
      </c>
      <c r="C1247" s="26" t="s">
        <v>1376</v>
      </c>
      <c r="D1247" s="71"/>
    </row>
    <row r="1248" spans="1:4">
      <c r="A1248" s="24"/>
      <c r="B1248" s="24" t="s">
        <v>23</v>
      </c>
      <c r="C1248" s="24" t="s">
        <v>1376</v>
      </c>
      <c r="D1248" s="70"/>
    </row>
    <row r="1249" spans="1:4">
      <c r="A1249" s="26"/>
      <c r="B1249" s="26" t="s">
        <v>31</v>
      </c>
      <c r="C1249" s="26" t="s">
        <v>1395</v>
      </c>
      <c r="D1249" s="71"/>
    </row>
    <row r="1250" spans="1:4">
      <c r="A1250" s="24"/>
      <c r="B1250" s="24" t="s">
        <v>10</v>
      </c>
      <c r="C1250" s="24" t="s">
        <v>1412</v>
      </c>
      <c r="D1250" s="70"/>
    </row>
    <row r="1251" spans="1:4">
      <c r="A1251" s="26"/>
      <c r="B1251" s="26" t="s">
        <v>10</v>
      </c>
      <c r="C1251" s="26"/>
      <c r="D1251" s="71"/>
    </row>
    <row r="1252" spans="1:4">
      <c r="A1252" s="24"/>
      <c r="B1252" s="24" t="s">
        <v>44</v>
      </c>
      <c r="C1252" s="24" t="s">
        <v>1395</v>
      </c>
      <c r="D1252" s="70"/>
    </row>
    <row r="1253" spans="1:4">
      <c r="A1253" s="26"/>
      <c r="B1253" s="26" t="s">
        <v>31</v>
      </c>
      <c r="C1253" s="26" t="s">
        <v>1412</v>
      </c>
      <c r="D1253" s="71"/>
    </row>
    <row r="1254" spans="1:4">
      <c r="A1254" s="24"/>
      <c r="B1254" s="24" t="s">
        <v>23</v>
      </c>
      <c r="C1254" s="24" t="s">
        <v>1358</v>
      </c>
      <c r="D1254" s="70"/>
    </row>
    <row r="1255" spans="1:4">
      <c r="A1255" s="26"/>
      <c r="B1255" s="26" t="s">
        <v>10</v>
      </c>
      <c r="C1255" s="26" t="s">
        <v>1358</v>
      </c>
      <c r="D1255" s="71"/>
    </row>
    <row r="1256" spans="1:4">
      <c r="A1256" s="24"/>
      <c r="B1256" s="24" t="s">
        <v>44</v>
      </c>
      <c r="C1256" s="24" t="s">
        <v>1385</v>
      </c>
      <c r="D1256" s="70"/>
    </row>
    <row r="1257" spans="1:4">
      <c r="A1257" s="26"/>
      <c r="B1257" s="26" t="s">
        <v>1360</v>
      </c>
      <c r="C1257" s="26" t="s">
        <v>1412</v>
      </c>
      <c r="D1257" s="71"/>
    </row>
    <row r="1258" spans="1:4">
      <c r="A1258" s="24"/>
      <c r="B1258" s="24" t="s">
        <v>23</v>
      </c>
      <c r="C1258" s="24" t="s">
        <v>1376</v>
      </c>
      <c r="D1258" s="70"/>
    </row>
    <row r="1259" spans="1:4">
      <c r="A1259" s="26"/>
      <c r="B1259" s="26" t="s">
        <v>44</v>
      </c>
      <c r="C1259" s="26" t="s">
        <v>1412</v>
      </c>
      <c r="D1259" s="71"/>
    </row>
    <row r="1260" spans="1:4">
      <c r="A1260" s="24"/>
      <c r="B1260" s="24" t="s">
        <v>31</v>
      </c>
      <c r="C1260" s="24" t="s">
        <v>1395</v>
      </c>
      <c r="D1260" s="70"/>
    </row>
    <row r="1261" spans="1:4">
      <c r="A1261" s="26"/>
      <c r="B1261" s="26" t="s">
        <v>31</v>
      </c>
      <c r="C1261" s="26" t="s">
        <v>1376</v>
      </c>
      <c r="D1261" s="71"/>
    </row>
    <row r="1262" spans="1:4">
      <c r="A1262" s="24"/>
      <c r="B1262" s="24" t="s">
        <v>10</v>
      </c>
      <c r="C1262" s="24" t="s">
        <v>1385</v>
      </c>
      <c r="D1262" s="70"/>
    </row>
    <row r="1263" spans="1:4">
      <c r="A1263" s="26"/>
      <c r="B1263" s="26" t="s">
        <v>31</v>
      </c>
      <c r="C1263" s="26" t="s">
        <v>1412</v>
      </c>
      <c r="D1263" s="71"/>
    </row>
    <row r="1264" spans="1:4">
      <c r="A1264" s="24"/>
      <c r="B1264" s="24" t="s">
        <v>10</v>
      </c>
      <c r="C1264" s="24" t="s">
        <v>1412</v>
      </c>
      <c r="D1264" s="70"/>
    </row>
    <row r="1265" spans="1:4">
      <c r="A1265" s="26"/>
      <c r="B1265" s="26" t="s">
        <v>31</v>
      </c>
      <c r="C1265" s="26" t="s">
        <v>1376</v>
      </c>
      <c r="D1265" s="71"/>
    </row>
    <row r="1266" spans="1:4">
      <c r="A1266" s="24"/>
      <c r="B1266" s="24" t="s">
        <v>1360</v>
      </c>
      <c r="C1266" s="24" t="s">
        <v>1358</v>
      </c>
      <c r="D1266" s="70"/>
    </row>
    <row r="1267" spans="1:4">
      <c r="A1267" s="26"/>
      <c r="B1267" s="26" t="s">
        <v>1360</v>
      </c>
      <c r="C1267" s="26" t="s">
        <v>1376</v>
      </c>
      <c r="D1267" s="71"/>
    </row>
    <row r="1268" spans="1:4">
      <c r="A1268" s="24"/>
      <c r="B1268" s="24" t="s">
        <v>1360</v>
      </c>
      <c r="C1268" s="24" t="s">
        <v>1412</v>
      </c>
      <c r="D1268" s="70"/>
    </row>
    <row r="1269" spans="1:4">
      <c r="A1269" s="26"/>
      <c r="B1269" s="26" t="s">
        <v>10</v>
      </c>
      <c r="C1269" s="26" t="s">
        <v>1395</v>
      </c>
      <c r="D1269" s="71"/>
    </row>
    <row r="1270" spans="1:4">
      <c r="A1270" s="24"/>
      <c r="B1270" s="24" t="s">
        <v>1360</v>
      </c>
      <c r="C1270" s="24" t="s">
        <v>1395</v>
      </c>
      <c r="D1270" s="70"/>
    </row>
    <row r="1271" spans="1:4">
      <c r="A1271" s="26"/>
      <c r="B1271" s="26" t="s">
        <v>10</v>
      </c>
      <c r="C1271" s="26" t="s">
        <v>1376</v>
      </c>
      <c r="D1271" s="71"/>
    </row>
    <row r="1272" spans="1:4">
      <c r="A1272" s="24"/>
      <c r="B1272" s="24" t="s">
        <v>31</v>
      </c>
      <c r="C1272" s="24" t="s">
        <v>1412</v>
      </c>
      <c r="D1272" s="70"/>
    </row>
    <row r="1273" spans="1:4">
      <c r="A1273" s="26"/>
      <c r="B1273" s="26" t="s">
        <v>44</v>
      </c>
      <c r="C1273" s="26" t="s">
        <v>1376</v>
      </c>
      <c r="D1273" s="71"/>
    </row>
    <row r="1274" spans="1:4">
      <c r="A1274" s="24"/>
      <c r="B1274" s="24" t="s">
        <v>10</v>
      </c>
      <c r="C1274" s="24" t="s">
        <v>1412</v>
      </c>
      <c r="D1274" s="70"/>
    </row>
    <row r="1275" spans="1:4">
      <c r="A1275" s="26"/>
      <c r="B1275" s="26" t="s">
        <v>1360</v>
      </c>
      <c r="C1275" s="26" t="s">
        <v>1358</v>
      </c>
      <c r="D1275" s="71"/>
    </row>
    <row r="1276" spans="1:4">
      <c r="A1276" s="24"/>
      <c r="B1276" s="24" t="s">
        <v>44</v>
      </c>
      <c r="C1276" s="24" t="s">
        <v>1395</v>
      </c>
      <c r="D1276" s="70"/>
    </row>
    <row r="1277" spans="1:4">
      <c r="A1277" s="26"/>
      <c r="B1277" s="26" t="s">
        <v>44</v>
      </c>
      <c r="C1277" s="26" t="s">
        <v>1385</v>
      </c>
      <c r="D1277" s="71"/>
    </row>
    <row r="1278" spans="1:4">
      <c r="A1278" s="24"/>
      <c r="B1278" s="24" t="s">
        <v>10</v>
      </c>
      <c r="C1278" s="24" t="s">
        <v>1358</v>
      </c>
      <c r="D1278" s="70"/>
    </row>
    <row r="1279" spans="1:4">
      <c r="A1279" s="26"/>
      <c r="B1279" s="26" t="s">
        <v>44</v>
      </c>
      <c r="C1279" s="26" t="s">
        <v>1376</v>
      </c>
      <c r="D1279" s="71"/>
    </row>
    <row r="1280" spans="1:4">
      <c r="A1280" s="24"/>
      <c r="B1280" s="24" t="s">
        <v>31</v>
      </c>
      <c r="C1280" s="24" t="s">
        <v>1385</v>
      </c>
      <c r="D1280" s="70"/>
    </row>
    <row r="1281" spans="1:4">
      <c r="A1281" s="26"/>
      <c r="B1281" s="26" t="s">
        <v>1360</v>
      </c>
      <c r="C1281" s="26" t="s">
        <v>1412</v>
      </c>
      <c r="D1281" s="71"/>
    </row>
    <row r="1282" spans="1:4">
      <c r="A1282" s="24"/>
      <c r="B1282" s="24" t="s">
        <v>44</v>
      </c>
      <c r="C1282" s="24" t="s">
        <v>1412</v>
      </c>
      <c r="D1282" s="70"/>
    </row>
    <row r="1283" spans="1:4">
      <c r="A1283" s="26"/>
      <c r="B1283" s="26" t="s">
        <v>31</v>
      </c>
      <c r="C1283" s="26" t="s">
        <v>1376</v>
      </c>
      <c r="D1283" s="71"/>
    </row>
    <row r="1284" spans="1:4">
      <c r="A1284" s="24"/>
      <c r="B1284" s="24" t="s">
        <v>1360</v>
      </c>
      <c r="C1284" s="24" t="s">
        <v>1395</v>
      </c>
      <c r="D1284" s="70"/>
    </row>
    <row r="1285" spans="1:4">
      <c r="A1285" s="26"/>
      <c r="B1285" s="26" t="s">
        <v>31</v>
      </c>
      <c r="C1285" s="26" t="s">
        <v>1385</v>
      </c>
      <c r="D1285" s="71"/>
    </row>
    <row r="1286" spans="1:4">
      <c r="A1286" s="24"/>
      <c r="B1286" s="24" t="s">
        <v>23</v>
      </c>
      <c r="C1286" s="24" t="s">
        <v>1358</v>
      </c>
      <c r="D1286" s="70"/>
    </row>
    <row r="1287" spans="1:4">
      <c r="A1287" s="26"/>
      <c r="B1287" s="26" t="s">
        <v>10</v>
      </c>
      <c r="C1287" s="26" t="s">
        <v>1395</v>
      </c>
      <c r="D1287" s="71"/>
    </row>
    <row r="1288" spans="1:4">
      <c r="A1288" s="24"/>
      <c r="B1288" s="24" t="s">
        <v>31</v>
      </c>
      <c r="C1288" s="24" t="s">
        <v>1376</v>
      </c>
      <c r="D1288" s="70"/>
    </row>
    <row r="1289" spans="1:4">
      <c r="A1289" s="26"/>
      <c r="B1289" s="26" t="s">
        <v>44</v>
      </c>
      <c r="C1289" s="26" t="s">
        <v>1385</v>
      </c>
      <c r="D1289" s="71"/>
    </row>
    <row r="1290" spans="1:4">
      <c r="A1290" s="24"/>
      <c r="B1290" s="24" t="s">
        <v>31</v>
      </c>
      <c r="C1290" s="24" t="s">
        <v>1385</v>
      </c>
      <c r="D1290" s="70"/>
    </row>
    <row r="1291" spans="1:4">
      <c r="A1291" s="26"/>
      <c r="B1291" s="26" t="s">
        <v>1360</v>
      </c>
      <c r="C1291" s="26" t="s">
        <v>1358</v>
      </c>
      <c r="D1291" s="71"/>
    </row>
    <row r="1292" spans="1:4">
      <c r="A1292" s="24"/>
      <c r="B1292" s="24" t="s">
        <v>10</v>
      </c>
      <c r="C1292" s="24" t="s">
        <v>1412</v>
      </c>
      <c r="D1292" s="70"/>
    </row>
    <row r="1293" spans="1:4">
      <c r="A1293" s="26"/>
      <c r="B1293" s="26" t="s">
        <v>23</v>
      </c>
      <c r="C1293" s="26" t="s">
        <v>1358</v>
      </c>
      <c r="D1293" s="71"/>
    </row>
    <row r="1294" spans="1:4">
      <c r="A1294" s="24"/>
      <c r="B1294" s="24" t="s">
        <v>10</v>
      </c>
      <c r="C1294" s="24" t="s">
        <v>1395</v>
      </c>
      <c r="D1294" s="70"/>
    </row>
    <row r="1295" spans="1:4">
      <c r="A1295" s="26"/>
      <c r="B1295" s="26" t="s">
        <v>23</v>
      </c>
      <c r="C1295" s="26" t="s">
        <v>1376</v>
      </c>
      <c r="D1295" s="71"/>
    </row>
    <row r="1296" spans="1:4">
      <c r="A1296" s="24"/>
      <c r="B1296" s="24" t="s">
        <v>10</v>
      </c>
      <c r="C1296" s="24" t="s">
        <v>1358</v>
      </c>
      <c r="D1296" s="70"/>
    </row>
    <row r="1297" spans="1:4">
      <c r="A1297" s="26"/>
      <c r="B1297" s="26" t="s">
        <v>44</v>
      </c>
      <c r="C1297" s="26" t="s">
        <v>1376</v>
      </c>
      <c r="D1297" s="71"/>
    </row>
    <row r="1298" spans="1:4">
      <c r="A1298" s="24"/>
      <c r="B1298" s="24" t="s">
        <v>31</v>
      </c>
      <c r="C1298" s="24" t="s">
        <v>1385</v>
      </c>
      <c r="D1298" s="70"/>
    </row>
    <row r="1299" spans="1:4">
      <c r="A1299" s="26"/>
      <c r="B1299" s="26" t="s">
        <v>1360</v>
      </c>
      <c r="C1299" s="26" t="s">
        <v>1412</v>
      </c>
      <c r="D1299" s="71"/>
    </row>
    <row r="1300" spans="1:4">
      <c r="A1300" s="24"/>
      <c r="B1300" s="24" t="s">
        <v>31</v>
      </c>
      <c r="C1300" s="24"/>
      <c r="D1300" s="70"/>
    </row>
    <row r="1301" spans="1:4">
      <c r="A1301" s="26"/>
      <c r="B1301" s="26" t="s">
        <v>31</v>
      </c>
      <c r="C1301" s="26" t="s">
        <v>1395</v>
      </c>
      <c r="D1301" s="71"/>
    </row>
    <row r="1302" spans="1:4">
      <c r="A1302" s="24"/>
      <c r="B1302" s="24" t="s">
        <v>31</v>
      </c>
      <c r="C1302" s="24" t="s">
        <v>1376</v>
      </c>
      <c r="D1302" s="70"/>
    </row>
    <row r="1303" spans="1:4">
      <c r="A1303" s="26"/>
      <c r="B1303" s="26" t="s">
        <v>44</v>
      </c>
      <c r="C1303" s="26" t="s">
        <v>1376</v>
      </c>
      <c r="D1303" s="71"/>
    </row>
    <row r="1304" spans="1:4">
      <c r="A1304" s="24"/>
      <c r="B1304" s="24" t="s">
        <v>44</v>
      </c>
      <c r="C1304" s="24" t="s">
        <v>1385</v>
      </c>
      <c r="D1304" s="70"/>
    </row>
    <row r="1305" spans="1:4">
      <c r="A1305" s="26"/>
      <c r="B1305" s="26" t="s">
        <v>1360</v>
      </c>
      <c r="C1305" s="26" t="s">
        <v>1376</v>
      </c>
      <c r="D1305" s="71"/>
    </row>
    <row r="1306" spans="1:4">
      <c r="A1306" s="24"/>
      <c r="B1306" s="24" t="s">
        <v>10</v>
      </c>
      <c r="C1306" s="24" t="s">
        <v>1412</v>
      </c>
      <c r="D1306" s="70"/>
    </row>
    <row r="1307" spans="1:4">
      <c r="A1307" s="26"/>
      <c r="B1307" s="26" t="s">
        <v>23</v>
      </c>
      <c r="C1307" s="26" t="s">
        <v>1395</v>
      </c>
      <c r="D1307" s="71"/>
    </row>
    <row r="1308" spans="1:4">
      <c r="A1308" s="24"/>
      <c r="B1308" s="24" t="s">
        <v>23</v>
      </c>
      <c r="C1308" s="24" t="s">
        <v>1358</v>
      </c>
      <c r="D1308" s="70"/>
    </row>
    <row r="1309" spans="1:4">
      <c r="A1309" s="26"/>
      <c r="B1309" s="26" t="s">
        <v>44</v>
      </c>
      <c r="C1309" s="26" t="s">
        <v>1385</v>
      </c>
      <c r="D1309" s="71"/>
    </row>
    <row r="1310" spans="1:4">
      <c r="A1310" s="24"/>
      <c r="B1310" s="24" t="s">
        <v>44</v>
      </c>
      <c r="C1310" s="24" t="s">
        <v>1412</v>
      </c>
      <c r="D1310" s="70"/>
    </row>
    <row r="1311" spans="1:4">
      <c r="A1311" s="26"/>
      <c r="B1311" s="26" t="s">
        <v>31</v>
      </c>
      <c r="C1311" s="26" t="s">
        <v>1412</v>
      </c>
      <c r="D1311" s="71"/>
    </row>
    <row r="1312" spans="1:4">
      <c r="A1312" s="24"/>
      <c r="B1312" s="24" t="s">
        <v>44</v>
      </c>
      <c r="C1312" s="24" t="s">
        <v>1385</v>
      </c>
      <c r="D1312" s="70"/>
    </row>
    <row r="1313" spans="1:4">
      <c r="A1313" s="26"/>
      <c r="B1313" s="26" t="s">
        <v>1360</v>
      </c>
      <c r="C1313" s="26" t="s">
        <v>1395</v>
      </c>
      <c r="D1313" s="71"/>
    </row>
    <row r="1314" spans="1:4">
      <c r="A1314" s="24"/>
      <c r="B1314" s="24" t="s">
        <v>10</v>
      </c>
      <c r="C1314" s="24" t="s">
        <v>1412</v>
      </c>
      <c r="D1314" s="70"/>
    </row>
    <row r="1315" spans="1:4">
      <c r="A1315" s="26"/>
      <c r="B1315" s="26" t="s">
        <v>44</v>
      </c>
      <c r="C1315" s="26" t="s">
        <v>1412</v>
      </c>
      <c r="D1315" s="71"/>
    </row>
    <row r="1316" spans="1:4">
      <c r="A1316" s="24"/>
      <c r="B1316" s="24" t="s">
        <v>10</v>
      </c>
      <c r="C1316" s="24" t="s">
        <v>1385</v>
      </c>
      <c r="D1316" s="70"/>
    </row>
    <row r="1317" spans="1:4">
      <c r="A1317" s="26"/>
      <c r="B1317" s="26" t="s">
        <v>10</v>
      </c>
      <c r="C1317" s="26" t="s">
        <v>1412</v>
      </c>
      <c r="D1317" s="71"/>
    </row>
    <row r="1318" spans="1:4">
      <c r="A1318" s="24"/>
      <c r="B1318" s="24" t="s">
        <v>1360</v>
      </c>
      <c r="C1318" s="24" t="s">
        <v>1385</v>
      </c>
      <c r="D1318" s="70"/>
    </row>
    <row r="1319" spans="1:4">
      <c r="A1319" s="26"/>
      <c r="B1319" s="26" t="s">
        <v>23</v>
      </c>
      <c r="C1319" s="26" t="s">
        <v>1395</v>
      </c>
      <c r="D1319" s="71"/>
    </row>
    <row r="1320" spans="1:4">
      <c r="A1320" s="24"/>
      <c r="B1320" s="24" t="s">
        <v>10</v>
      </c>
      <c r="C1320" s="24" t="s">
        <v>1385</v>
      </c>
      <c r="D1320" s="70"/>
    </row>
    <row r="1321" spans="1:4">
      <c r="A1321" s="26"/>
      <c r="B1321" s="26" t="s">
        <v>44</v>
      </c>
      <c r="C1321" s="26" t="s">
        <v>1376</v>
      </c>
      <c r="D1321" s="71"/>
    </row>
    <row r="1322" spans="1:4">
      <c r="A1322" s="24"/>
      <c r="B1322" s="24" t="s">
        <v>23</v>
      </c>
      <c r="C1322" s="24" t="s">
        <v>1385</v>
      </c>
      <c r="D1322" s="70"/>
    </row>
    <row r="1323" spans="1:4">
      <c r="A1323" s="26"/>
      <c r="B1323" s="26" t="s">
        <v>1360</v>
      </c>
      <c r="C1323" s="26" t="s">
        <v>1385</v>
      </c>
      <c r="D1323" s="71"/>
    </row>
    <row r="1324" spans="1:4">
      <c r="A1324" s="24"/>
      <c r="B1324" s="24" t="s">
        <v>1360</v>
      </c>
      <c r="C1324" s="24" t="s">
        <v>1376</v>
      </c>
      <c r="D1324" s="70"/>
    </row>
    <row r="1325" spans="1:4">
      <c r="A1325" s="26"/>
      <c r="B1325" s="26" t="s">
        <v>23</v>
      </c>
      <c r="C1325" s="26" t="s">
        <v>1412</v>
      </c>
      <c r="D1325" s="71"/>
    </row>
    <row r="1326" spans="1:4">
      <c r="A1326" s="24"/>
      <c r="B1326" s="24" t="s">
        <v>10</v>
      </c>
      <c r="C1326" s="24" t="s">
        <v>1376</v>
      </c>
      <c r="D1326" s="70"/>
    </row>
    <row r="1327" spans="1:4">
      <c r="A1327" s="26"/>
      <c r="B1327" s="26" t="s">
        <v>44</v>
      </c>
      <c r="C1327" s="26" t="s">
        <v>1358</v>
      </c>
      <c r="D1327" s="71"/>
    </row>
    <row r="1328" spans="1:4">
      <c r="A1328" s="24"/>
      <c r="B1328" s="24" t="s">
        <v>1360</v>
      </c>
      <c r="C1328" s="24" t="s">
        <v>1412</v>
      </c>
      <c r="D1328" s="70"/>
    </row>
    <row r="1329" spans="1:4">
      <c r="A1329" s="26"/>
      <c r="B1329" s="26" t="s">
        <v>23</v>
      </c>
      <c r="C1329" s="26" t="s">
        <v>1358</v>
      </c>
      <c r="D1329" s="71"/>
    </row>
    <row r="1330" spans="1:4">
      <c r="A1330" s="24"/>
      <c r="B1330" s="24" t="s">
        <v>31</v>
      </c>
      <c r="C1330" s="24" t="s">
        <v>1358</v>
      </c>
      <c r="D1330" s="70"/>
    </row>
    <row r="1331" spans="1:4">
      <c r="A1331" s="26"/>
      <c r="B1331" s="26" t="s">
        <v>10</v>
      </c>
      <c r="C1331" s="26" t="s">
        <v>1358</v>
      </c>
      <c r="D1331" s="71"/>
    </row>
    <row r="1332" spans="1:4">
      <c r="A1332" s="24"/>
      <c r="B1332" s="24" t="s">
        <v>44</v>
      </c>
      <c r="C1332" s="24" t="s">
        <v>1376</v>
      </c>
      <c r="D1332" s="70"/>
    </row>
    <row r="1333" spans="1:4">
      <c r="A1333" s="26"/>
      <c r="B1333" s="26" t="s">
        <v>31</v>
      </c>
      <c r="C1333" s="26" t="s">
        <v>1376</v>
      </c>
      <c r="D1333" s="71"/>
    </row>
    <row r="1334" spans="1:4">
      <c r="A1334" s="24"/>
      <c r="B1334" s="24" t="s">
        <v>23</v>
      </c>
      <c r="C1334" s="24" t="s">
        <v>1412</v>
      </c>
      <c r="D1334" s="70"/>
    </row>
    <row r="1335" spans="1:4">
      <c r="A1335" s="26"/>
      <c r="B1335" s="26" t="s">
        <v>44</v>
      </c>
      <c r="C1335" s="26" t="s">
        <v>1412</v>
      </c>
      <c r="D1335" s="71"/>
    </row>
    <row r="1336" spans="1:4">
      <c r="A1336" s="24"/>
      <c r="B1336" s="24" t="s">
        <v>23</v>
      </c>
      <c r="C1336" s="24" t="s">
        <v>1358</v>
      </c>
      <c r="D1336" s="70"/>
    </row>
    <row r="1337" spans="1:4">
      <c r="A1337" s="26"/>
      <c r="B1337" s="26" t="s">
        <v>31</v>
      </c>
      <c r="C1337" s="26" t="s">
        <v>1385</v>
      </c>
      <c r="D1337" s="71"/>
    </row>
    <row r="1338" spans="1:4">
      <c r="A1338" s="24"/>
      <c r="B1338" s="24" t="s">
        <v>23</v>
      </c>
      <c r="C1338" s="24"/>
      <c r="D1338" s="70"/>
    </row>
    <row r="1339" spans="1:4">
      <c r="A1339" s="26"/>
      <c r="B1339" s="26" t="s">
        <v>10</v>
      </c>
      <c r="C1339" s="26" t="s">
        <v>1385</v>
      </c>
      <c r="D1339" s="71"/>
    </row>
    <row r="1340" spans="1:4">
      <c r="A1340" s="24"/>
      <c r="B1340" s="24" t="s">
        <v>31</v>
      </c>
      <c r="C1340" s="24" t="s">
        <v>1395</v>
      </c>
      <c r="D1340" s="70"/>
    </row>
    <row r="1341" spans="1:4">
      <c r="A1341" s="26"/>
      <c r="B1341" s="26" t="s">
        <v>1360</v>
      </c>
      <c r="C1341" s="26" t="s">
        <v>1376</v>
      </c>
      <c r="D1341" s="71"/>
    </row>
    <row r="1342" spans="1:4">
      <c r="A1342" s="24"/>
      <c r="B1342" s="24" t="s">
        <v>10</v>
      </c>
      <c r="C1342" s="24" t="s">
        <v>1412</v>
      </c>
      <c r="D1342" s="70"/>
    </row>
    <row r="1343" spans="1:4">
      <c r="A1343" s="26"/>
      <c r="B1343" s="26" t="s">
        <v>10</v>
      </c>
      <c r="C1343" s="26" t="s">
        <v>1412</v>
      </c>
      <c r="D1343" s="71"/>
    </row>
    <row r="1344" spans="1:4">
      <c r="A1344" s="24"/>
      <c r="B1344" s="24" t="s">
        <v>44</v>
      </c>
      <c r="C1344" s="24" t="s">
        <v>1385</v>
      </c>
      <c r="D1344" s="70"/>
    </row>
    <row r="1345" spans="1:4">
      <c r="A1345" s="26"/>
      <c r="B1345" s="26" t="s">
        <v>1360</v>
      </c>
      <c r="C1345" s="26" t="s">
        <v>1385</v>
      </c>
      <c r="D1345" s="71"/>
    </row>
    <row r="1346" spans="1:4">
      <c r="A1346" s="24"/>
      <c r="B1346" s="24" t="s">
        <v>44</v>
      </c>
      <c r="C1346" s="24" t="s">
        <v>1358</v>
      </c>
      <c r="D1346" s="70"/>
    </row>
    <row r="1347" spans="1:4">
      <c r="A1347" s="26"/>
      <c r="B1347" s="26" t="s">
        <v>31</v>
      </c>
      <c r="C1347" s="26" t="s">
        <v>1376</v>
      </c>
      <c r="D1347" s="71"/>
    </row>
    <row r="1348" spans="1:4">
      <c r="A1348" s="24"/>
      <c r="B1348" s="24" t="s">
        <v>23</v>
      </c>
      <c r="C1348" s="24" t="s">
        <v>1395</v>
      </c>
      <c r="D1348" s="70"/>
    </row>
    <row r="1349" spans="1:4">
      <c r="A1349" s="26"/>
      <c r="B1349" s="26" t="s">
        <v>23</v>
      </c>
      <c r="C1349" s="26" t="s">
        <v>1376</v>
      </c>
      <c r="D1349" s="71"/>
    </row>
    <row r="1350" spans="1:4">
      <c r="A1350" s="24"/>
      <c r="B1350" s="24" t="s">
        <v>10</v>
      </c>
      <c r="C1350" s="24" t="s">
        <v>1412</v>
      </c>
      <c r="D1350" s="70"/>
    </row>
    <row r="1351" spans="1:4">
      <c r="A1351" s="26"/>
      <c r="B1351" s="26" t="s">
        <v>23</v>
      </c>
      <c r="C1351" s="26" t="s">
        <v>1376</v>
      </c>
      <c r="D1351" s="71"/>
    </row>
    <row r="1352" spans="1:4">
      <c r="A1352" s="24"/>
      <c r="B1352" s="24" t="s">
        <v>1360</v>
      </c>
      <c r="C1352" s="24" t="s">
        <v>1358</v>
      </c>
      <c r="D1352" s="70"/>
    </row>
    <row r="1353" spans="1:4">
      <c r="A1353" s="26"/>
      <c r="B1353" s="26" t="s">
        <v>23</v>
      </c>
      <c r="C1353" s="26" t="s">
        <v>1412</v>
      </c>
      <c r="D1353" s="71"/>
    </row>
    <row r="1354" spans="1:4">
      <c r="A1354" s="24"/>
      <c r="B1354" s="24" t="s">
        <v>23</v>
      </c>
      <c r="C1354" s="24" t="s">
        <v>1412</v>
      </c>
      <c r="D1354" s="70"/>
    </row>
    <row r="1355" spans="1:4">
      <c r="A1355" s="26"/>
      <c r="B1355" s="26" t="s">
        <v>23</v>
      </c>
      <c r="C1355" s="26" t="s">
        <v>1385</v>
      </c>
      <c r="D1355" s="71"/>
    </row>
    <row r="1356" spans="1:4">
      <c r="A1356" s="24"/>
      <c r="B1356" s="24" t="s">
        <v>1360</v>
      </c>
      <c r="C1356" s="24" t="s">
        <v>1376</v>
      </c>
      <c r="D1356" s="70"/>
    </row>
    <row r="1357" spans="1:4">
      <c r="A1357" s="26"/>
      <c r="B1357" s="26" t="s">
        <v>44</v>
      </c>
      <c r="C1357" s="26" t="s">
        <v>1376</v>
      </c>
      <c r="D1357" s="71"/>
    </row>
    <row r="1358" spans="1:4">
      <c r="A1358" s="24"/>
      <c r="B1358" s="24" t="s">
        <v>44</v>
      </c>
      <c r="C1358" s="24" t="s">
        <v>1395</v>
      </c>
      <c r="D1358" s="70"/>
    </row>
    <row r="1359" spans="1:4">
      <c r="A1359" s="26"/>
      <c r="B1359" s="26" t="s">
        <v>44</v>
      </c>
      <c r="C1359" s="26" t="s">
        <v>1358</v>
      </c>
      <c r="D1359" s="71"/>
    </row>
    <row r="1360" spans="1:4">
      <c r="A1360" s="24"/>
      <c r="B1360" s="24" t="s">
        <v>10</v>
      </c>
      <c r="C1360" s="24" t="s">
        <v>1385</v>
      </c>
      <c r="D1360" s="70"/>
    </row>
    <row r="1361" spans="1:4">
      <c r="A1361" s="26"/>
      <c r="B1361" s="26" t="s">
        <v>10</v>
      </c>
      <c r="C1361" s="26" t="s">
        <v>1358</v>
      </c>
      <c r="D1361" s="71"/>
    </row>
    <row r="1362" spans="1:4">
      <c r="A1362" s="24"/>
      <c r="B1362" s="24" t="s">
        <v>23</v>
      </c>
      <c r="C1362" s="24" t="s">
        <v>1358</v>
      </c>
      <c r="D1362" s="70"/>
    </row>
    <row r="1363" spans="1:4">
      <c r="A1363" s="26"/>
      <c r="B1363" s="26" t="s">
        <v>44</v>
      </c>
      <c r="C1363" s="26" t="s">
        <v>1358</v>
      </c>
      <c r="D1363" s="71"/>
    </row>
    <row r="1364" spans="1:4">
      <c r="A1364" s="24"/>
      <c r="B1364" s="24" t="s">
        <v>44</v>
      </c>
      <c r="C1364" s="24" t="s">
        <v>1395</v>
      </c>
      <c r="D1364" s="70"/>
    </row>
    <row r="1365" spans="1:4">
      <c r="A1365" s="26"/>
      <c r="B1365" s="26" t="s">
        <v>1360</v>
      </c>
      <c r="C1365" s="26" t="s">
        <v>1412</v>
      </c>
      <c r="D1365" s="71"/>
    </row>
    <row r="1366" spans="1:4">
      <c r="A1366" s="24"/>
      <c r="B1366" s="24" t="s">
        <v>10</v>
      </c>
      <c r="C1366" s="24" t="s">
        <v>1395</v>
      </c>
      <c r="D1366" s="70"/>
    </row>
    <row r="1367" spans="1:4">
      <c r="A1367" s="26"/>
      <c r="B1367" s="26" t="s">
        <v>23</v>
      </c>
      <c r="C1367" s="26" t="s">
        <v>1376</v>
      </c>
      <c r="D1367" s="71"/>
    </row>
    <row r="1368" spans="1:4">
      <c r="A1368" s="24"/>
      <c r="B1368" s="24" t="s">
        <v>10</v>
      </c>
      <c r="C1368" s="24" t="s">
        <v>1395</v>
      </c>
      <c r="D1368" s="70"/>
    </row>
    <row r="1369" spans="1:4">
      <c r="A1369" s="26"/>
      <c r="B1369" s="26" t="s">
        <v>1360</v>
      </c>
      <c r="C1369" s="26" t="s">
        <v>1376</v>
      </c>
      <c r="D1369" s="71"/>
    </row>
    <row r="1370" spans="1:4">
      <c r="A1370" s="24"/>
      <c r="B1370" s="24" t="s">
        <v>44</v>
      </c>
      <c r="C1370" s="24" t="s">
        <v>1395</v>
      </c>
      <c r="D1370" s="70"/>
    </row>
    <row r="1371" spans="1:4">
      <c r="A1371" s="26"/>
      <c r="B1371" s="26" t="s">
        <v>23</v>
      </c>
      <c r="C1371" s="26" t="s">
        <v>1412</v>
      </c>
      <c r="D1371" s="71"/>
    </row>
    <row r="1372" spans="1:4">
      <c r="A1372" s="24"/>
      <c r="B1372" s="24" t="s">
        <v>1360</v>
      </c>
      <c r="C1372" s="24" t="s">
        <v>1376</v>
      </c>
      <c r="D1372" s="70"/>
    </row>
    <row r="1373" spans="1:4">
      <c r="A1373" s="26"/>
      <c r="B1373" s="26" t="s">
        <v>44</v>
      </c>
      <c r="C1373" s="26" t="s">
        <v>1376</v>
      </c>
      <c r="D1373" s="71"/>
    </row>
    <row r="1374" spans="1:4">
      <c r="A1374" s="24"/>
      <c r="B1374" s="24" t="s">
        <v>31</v>
      </c>
      <c r="C1374" s="24" t="s">
        <v>1395</v>
      </c>
      <c r="D1374" s="70"/>
    </row>
    <row r="1375" spans="1:4">
      <c r="A1375" s="26"/>
      <c r="B1375" s="26" t="s">
        <v>23</v>
      </c>
      <c r="C1375" s="26" t="s">
        <v>1385</v>
      </c>
      <c r="D1375" s="71"/>
    </row>
    <row r="1376" spans="1:4">
      <c r="A1376" s="24"/>
      <c r="B1376" s="24" t="s">
        <v>10</v>
      </c>
      <c r="C1376" s="24" t="s">
        <v>1385</v>
      </c>
      <c r="D1376" s="70"/>
    </row>
    <row r="1377" spans="1:4">
      <c r="A1377" s="26"/>
      <c r="B1377" s="26" t="s">
        <v>31</v>
      </c>
      <c r="C1377" s="26" t="s">
        <v>1412</v>
      </c>
      <c r="D1377" s="71"/>
    </row>
    <row r="1378" spans="1:4">
      <c r="A1378" s="24"/>
      <c r="B1378" s="24" t="s">
        <v>23</v>
      </c>
      <c r="C1378" s="24" t="s">
        <v>1358</v>
      </c>
      <c r="D1378" s="70"/>
    </row>
    <row r="1379" spans="1:4">
      <c r="A1379" s="26"/>
      <c r="B1379" s="26" t="s">
        <v>44</v>
      </c>
      <c r="C1379" s="26" t="s">
        <v>1412</v>
      </c>
      <c r="D1379" s="71"/>
    </row>
    <row r="1380" spans="1:4">
      <c r="A1380" s="24"/>
      <c r="B1380" s="24" t="s">
        <v>44</v>
      </c>
      <c r="C1380" s="24" t="s">
        <v>1385</v>
      </c>
      <c r="D1380" s="70"/>
    </row>
    <row r="1381" spans="1:4">
      <c r="A1381" s="26"/>
      <c r="B1381" s="26" t="s">
        <v>10</v>
      </c>
      <c r="C1381" s="26" t="s">
        <v>1358</v>
      </c>
      <c r="D1381" s="71"/>
    </row>
    <row r="1382" spans="1:4">
      <c r="A1382" s="24"/>
      <c r="B1382" s="24" t="s">
        <v>1360</v>
      </c>
      <c r="C1382" s="24" t="s">
        <v>1385</v>
      </c>
      <c r="D1382" s="70"/>
    </row>
    <row r="1383" spans="1:4">
      <c r="A1383" s="26"/>
      <c r="B1383" s="26" t="s">
        <v>44</v>
      </c>
      <c r="C1383" s="26" t="s">
        <v>1376</v>
      </c>
      <c r="D1383" s="71"/>
    </row>
    <row r="1384" spans="1:4">
      <c r="A1384" s="24"/>
      <c r="B1384" s="24" t="s">
        <v>10</v>
      </c>
      <c r="C1384" s="24" t="s">
        <v>1385</v>
      </c>
      <c r="D1384" s="70"/>
    </row>
    <row r="1385" spans="1:4">
      <c r="A1385" s="26"/>
      <c r="B1385" s="26" t="s">
        <v>44</v>
      </c>
      <c r="C1385" s="26" t="s">
        <v>1358</v>
      </c>
      <c r="D1385" s="71"/>
    </row>
    <row r="1386" spans="1:4">
      <c r="A1386" s="24"/>
      <c r="B1386" s="24" t="s">
        <v>1360</v>
      </c>
      <c r="C1386" s="24" t="s">
        <v>1385</v>
      </c>
      <c r="D1386" s="70"/>
    </row>
    <row r="1387" spans="1:4">
      <c r="A1387" s="26"/>
      <c r="B1387" s="26" t="s">
        <v>10</v>
      </c>
      <c r="C1387" s="26" t="s">
        <v>1385</v>
      </c>
      <c r="D1387" s="71"/>
    </row>
    <row r="1388" spans="1:4">
      <c r="A1388" s="24"/>
      <c r="B1388" s="24" t="s">
        <v>23</v>
      </c>
      <c r="C1388" s="24" t="s">
        <v>1412</v>
      </c>
      <c r="D1388" s="70"/>
    </row>
    <row r="1389" spans="1:4">
      <c r="A1389" s="26"/>
      <c r="B1389" s="26" t="s">
        <v>44</v>
      </c>
      <c r="C1389" s="26" t="s">
        <v>1412</v>
      </c>
      <c r="D1389" s="71"/>
    </row>
    <row r="1390" spans="1:4">
      <c r="A1390" s="24"/>
      <c r="B1390" s="24" t="s">
        <v>1360</v>
      </c>
      <c r="C1390" s="24" t="s">
        <v>1395</v>
      </c>
      <c r="D1390" s="70"/>
    </row>
    <row r="1391" spans="1:4">
      <c r="A1391" s="26"/>
      <c r="B1391" s="26" t="s">
        <v>23</v>
      </c>
      <c r="C1391" s="26" t="s">
        <v>1395</v>
      </c>
      <c r="D1391" s="71"/>
    </row>
    <row r="1392" spans="1:4">
      <c r="A1392" s="24"/>
      <c r="B1392" s="24" t="s">
        <v>31</v>
      </c>
      <c r="C1392" s="24" t="s">
        <v>1412</v>
      </c>
      <c r="D1392" s="70"/>
    </row>
    <row r="1393" spans="1:4">
      <c r="A1393" s="26"/>
      <c r="B1393" s="26" t="s">
        <v>23</v>
      </c>
      <c r="C1393" s="26" t="s">
        <v>1412</v>
      </c>
      <c r="D1393" s="71"/>
    </row>
    <row r="1394" spans="1:4">
      <c r="A1394" s="24"/>
      <c r="B1394" s="24" t="s">
        <v>10</v>
      </c>
      <c r="C1394" s="24" t="s">
        <v>1358</v>
      </c>
      <c r="D1394" s="70"/>
    </row>
    <row r="1395" spans="1:4">
      <c r="A1395" s="26"/>
      <c r="B1395" s="26" t="s">
        <v>10</v>
      </c>
      <c r="C1395" s="26" t="s">
        <v>1395</v>
      </c>
      <c r="D1395" s="71"/>
    </row>
    <row r="1396" spans="1:4">
      <c r="A1396" s="24"/>
      <c r="B1396" s="24" t="s">
        <v>10</v>
      </c>
      <c r="C1396" s="24" t="s">
        <v>1395</v>
      </c>
      <c r="D1396" s="70"/>
    </row>
    <row r="1397" spans="1:4">
      <c r="A1397" s="26"/>
      <c r="B1397" s="26" t="s">
        <v>44</v>
      </c>
      <c r="C1397" s="26" t="s">
        <v>1376</v>
      </c>
      <c r="D1397" s="71"/>
    </row>
    <row r="1398" spans="1:4">
      <c r="A1398" s="24"/>
      <c r="B1398" s="24" t="s">
        <v>23</v>
      </c>
      <c r="C1398" s="24" t="s">
        <v>1358</v>
      </c>
      <c r="D1398" s="70"/>
    </row>
    <row r="1399" spans="1:4">
      <c r="A1399" s="26"/>
      <c r="B1399" s="26" t="s">
        <v>31</v>
      </c>
      <c r="C1399" s="26" t="s">
        <v>1376</v>
      </c>
      <c r="D1399" s="71"/>
    </row>
    <row r="1400" spans="1:4">
      <c r="A1400" s="24"/>
      <c r="B1400" s="24" t="s">
        <v>31</v>
      </c>
      <c r="C1400" s="24" t="s">
        <v>1412</v>
      </c>
      <c r="D1400" s="70"/>
    </row>
    <row r="1401" spans="1:4">
      <c r="A1401" s="26"/>
      <c r="B1401" s="26" t="s">
        <v>44</v>
      </c>
      <c r="C1401" s="26" t="s">
        <v>1358</v>
      </c>
      <c r="D1401" s="71"/>
    </row>
    <row r="1402" spans="1:4">
      <c r="A1402" s="24"/>
      <c r="B1402" s="24" t="s">
        <v>10</v>
      </c>
      <c r="C1402" s="24" t="s">
        <v>1358</v>
      </c>
      <c r="D1402" s="70"/>
    </row>
    <row r="1403" spans="1:4">
      <c r="A1403" s="26"/>
      <c r="B1403" s="26" t="s">
        <v>23</v>
      </c>
      <c r="C1403" s="26" t="s">
        <v>1376</v>
      </c>
      <c r="D1403" s="71"/>
    </row>
    <row r="1404" spans="1:4">
      <c r="A1404" s="24"/>
      <c r="B1404" s="24" t="s">
        <v>10</v>
      </c>
      <c r="C1404" s="24" t="s">
        <v>1385</v>
      </c>
      <c r="D1404" s="70"/>
    </row>
    <row r="1405" spans="1:4">
      <c r="A1405" s="26"/>
      <c r="B1405" s="26" t="s">
        <v>44</v>
      </c>
      <c r="C1405" s="26" t="s">
        <v>1395</v>
      </c>
      <c r="D1405" s="71"/>
    </row>
    <row r="1406" spans="1:4">
      <c r="A1406" s="24"/>
      <c r="B1406" s="24" t="s">
        <v>31</v>
      </c>
      <c r="C1406" s="24" t="s">
        <v>1358</v>
      </c>
      <c r="D1406" s="70"/>
    </row>
    <row r="1407" spans="1:4">
      <c r="A1407" s="26"/>
      <c r="B1407" s="26" t="s">
        <v>44</v>
      </c>
      <c r="C1407" s="26" t="s">
        <v>1395</v>
      </c>
      <c r="D1407" s="71"/>
    </row>
    <row r="1408" spans="1:4">
      <c r="A1408" s="24"/>
      <c r="B1408" s="24" t="s">
        <v>31</v>
      </c>
      <c r="C1408" s="24" t="s">
        <v>1376</v>
      </c>
      <c r="D1408" s="70"/>
    </row>
    <row r="1409" spans="1:4">
      <c r="A1409" s="26"/>
      <c r="B1409" s="26" t="s">
        <v>1360</v>
      </c>
      <c r="C1409" s="26" t="s">
        <v>1412</v>
      </c>
      <c r="D1409" s="71"/>
    </row>
    <row r="1410" spans="1:4">
      <c r="A1410" s="24"/>
      <c r="B1410" s="24" t="s">
        <v>1360</v>
      </c>
      <c r="C1410" s="24" t="s">
        <v>1412</v>
      </c>
      <c r="D1410" s="70"/>
    </row>
    <row r="1411" spans="1:4">
      <c r="A1411" s="26"/>
      <c r="B1411" s="26" t="s">
        <v>23</v>
      </c>
      <c r="C1411" s="26" t="s">
        <v>1376</v>
      </c>
      <c r="D1411" s="71"/>
    </row>
    <row r="1412" spans="1:4">
      <c r="A1412" s="24"/>
      <c r="B1412" s="24" t="s">
        <v>31</v>
      </c>
      <c r="C1412" s="24" t="s">
        <v>1412</v>
      </c>
      <c r="D1412" s="70"/>
    </row>
    <row r="1413" spans="1:4">
      <c r="A1413" s="26"/>
      <c r="B1413" s="26" t="s">
        <v>10</v>
      </c>
      <c r="C1413" s="26" t="s">
        <v>1412</v>
      </c>
      <c r="D1413" s="71"/>
    </row>
    <row r="1414" spans="1:4">
      <c r="A1414" s="24"/>
      <c r="B1414" s="24" t="s">
        <v>23</v>
      </c>
      <c r="C1414" s="24" t="s">
        <v>1358</v>
      </c>
      <c r="D1414" s="70"/>
    </row>
    <row r="1415" spans="1:4">
      <c r="A1415" s="26"/>
      <c r="B1415" s="26" t="s">
        <v>44</v>
      </c>
      <c r="C1415" s="26" t="s">
        <v>1385</v>
      </c>
      <c r="D1415" s="71"/>
    </row>
    <row r="1416" spans="1:4">
      <c r="A1416" s="24"/>
      <c r="B1416" s="24" t="s">
        <v>23</v>
      </c>
      <c r="C1416" s="24" t="s">
        <v>1358</v>
      </c>
      <c r="D1416" s="70"/>
    </row>
    <row r="1417" spans="1:4">
      <c r="A1417" s="26"/>
      <c r="B1417" s="26" t="s">
        <v>1360</v>
      </c>
      <c r="C1417" s="26" t="s">
        <v>1412</v>
      </c>
      <c r="D1417" s="71"/>
    </row>
    <row r="1418" spans="1:4">
      <c r="A1418" s="24"/>
      <c r="B1418" s="24" t="s">
        <v>10</v>
      </c>
      <c r="C1418" s="24" t="s">
        <v>1412</v>
      </c>
      <c r="D1418" s="70"/>
    </row>
    <row r="1419" spans="1:4">
      <c r="A1419" s="26"/>
      <c r="B1419" s="26" t="s">
        <v>44</v>
      </c>
      <c r="C1419" s="26" t="s">
        <v>1385</v>
      </c>
      <c r="D1419" s="71"/>
    </row>
    <row r="1420" spans="1:4">
      <c r="A1420" s="24"/>
      <c r="B1420" s="24" t="s">
        <v>1360</v>
      </c>
      <c r="C1420" s="24" t="s">
        <v>1376</v>
      </c>
      <c r="D1420" s="70"/>
    </row>
    <row r="1421" spans="1:4">
      <c r="A1421" s="26"/>
      <c r="B1421" s="26" t="s">
        <v>10</v>
      </c>
      <c r="C1421" s="26" t="s">
        <v>1412</v>
      </c>
      <c r="D1421" s="71"/>
    </row>
    <row r="1422" spans="1:4">
      <c r="A1422" s="24"/>
      <c r="B1422" s="24" t="s">
        <v>1360</v>
      </c>
      <c r="C1422" s="24" t="s">
        <v>1358</v>
      </c>
      <c r="D1422" s="70"/>
    </row>
    <row r="1423" spans="1:4">
      <c r="A1423" s="26"/>
      <c r="B1423" s="26" t="s">
        <v>44</v>
      </c>
      <c r="C1423" s="26" t="s">
        <v>1412</v>
      </c>
      <c r="D1423" s="71"/>
    </row>
    <row r="1424" spans="1:4">
      <c r="A1424" s="24"/>
      <c r="B1424" s="24" t="s">
        <v>23</v>
      </c>
      <c r="C1424" s="24" t="s">
        <v>1358</v>
      </c>
      <c r="D1424" s="70"/>
    </row>
    <row r="1425" spans="1:4">
      <c r="A1425" s="26"/>
      <c r="B1425" s="26" t="s">
        <v>31</v>
      </c>
      <c r="C1425" s="26" t="s">
        <v>1385</v>
      </c>
      <c r="D1425" s="71"/>
    </row>
    <row r="1426" spans="1:4">
      <c r="A1426" s="24"/>
      <c r="B1426" s="24" t="s">
        <v>31</v>
      </c>
      <c r="C1426" s="24" t="s">
        <v>1412</v>
      </c>
      <c r="D1426" s="70"/>
    </row>
    <row r="1427" spans="1:4">
      <c r="A1427" s="26"/>
      <c r="B1427" s="26" t="s">
        <v>31</v>
      </c>
      <c r="C1427" s="26" t="s">
        <v>1412</v>
      </c>
      <c r="D1427" s="71"/>
    </row>
    <row r="1428" spans="1:4">
      <c r="A1428" s="24"/>
      <c r="B1428" s="24" t="s">
        <v>1360</v>
      </c>
      <c r="C1428" s="24" t="s">
        <v>1358</v>
      </c>
      <c r="D1428" s="70"/>
    </row>
    <row r="1429" spans="1:4">
      <c r="A1429" s="26"/>
      <c r="B1429" s="26" t="s">
        <v>1360</v>
      </c>
      <c r="C1429" s="26" t="s">
        <v>1385</v>
      </c>
      <c r="D1429" s="71"/>
    </row>
    <row r="1430" spans="1:4">
      <c r="A1430" s="24"/>
      <c r="B1430" s="24" t="s">
        <v>23</v>
      </c>
      <c r="C1430" s="24" t="s">
        <v>1395</v>
      </c>
      <c r="D1430" s="70"/>
    </row>
    <row r="1431" spans="1:4">
      <c r="A1431" s="26"/>
      <c r="B1431" s="26" t="s">
        <v>23</v>
      </c>
      <c r="C1431" s="26" t="s">
        <v>1395</v>
      </c>
      <c r="D1431" s="71"/>
    </row>
    <row r="1432" spans="1:4">
      <c r="A1432" s="24"/>
      <c r="B1432" s="24" t="s">
        <v>23</v>
      </c>
      <c r="C1432" s="24" t="s">
        <v>1385</v>
      </c>
      <c r="D1432" s="70"/>
    </row>
    <row r="1433" spans="1:4">
      <c r="A1433" s="26"/>
      <c r="B1433" s="26" t="s">
        <v>44</v>
      </c>
      <c r="C1433" s="26" t="s">
        <v>1385</v>
      </c>
      <c r="D1433" s="71"/>
    </row>
    <row r="1434" spans="1:4">
      <c r="A1434" s="24"/>
      <c r="B1434" s="24" t="s">
        <v>44</v>
      </c>
      <c r="C1434" s="24" t="s">
        <v>1385</v>
      </c>
      <c r="D1434" s="70"/>
    </row>
    <row r="1435" spans="1:4">
      <c r="A1435" s="26"/>
      <c r="B1435" s="26" t="s">
        <v>23</v>
      </c>
      <c r="C1435" s="26" t="s">
        <v>1376</v>
      </c>
      <c r="D1435" s="71"/>
    </row>
    <row r="1436" spans="1:4">
      <c r="A1436" s="24"/>
      <c r="B1436" s="24" t="s">
        <v>44</v>
      </c>
      <c r="C1436" s="24" t="s">
        <v>1385</v>
      </c>
      <c r="D1436" s="70"/>
    </row>
    <row r="1437" spans="1:4">
      <c r="A1437" s="26"/>
      <c r="B1437" s="26" t="s">
        <v>23</v>
      </c>
      <c r="C1437" s="26" t="s">
        <v>1412</v>
      </c>
      <c r="D1437" s="71"/>
    </row>
    <row r="1438" spans="1:4">
      <c r="A1438" s="24"/>
      <c r="B1438" s="24" t="s">
        <v>23</v>
      </c>
      <c r="C1438" s="24" t="s">
        <v>1385</v>
      </c>
      <c r="D1438" s="70"/>
    </row>
    <row r="1439" spans="1:4">
      <c r="A1439" s="26"/>
      <c r="B1439" s="26" t="s">
        <v>1360</v>
      </c>
      <c r="C1439" s="26" t="s">
        <v>1376</v>
      </c>
      <c r="D1439" s="71"/>
    </row>
    <row r="1440" spans="1:4">
      <c r="A1440" s="24"/>
      <c r="B1440" s="24" t="s">
        <v>23</v>
      </c>
      <c r="C1440" s="24" t="s">
        <v>1358</v>
      </c>
      <c r="D1440" s="70"/>
    </row>
    <row r="1441" spans="1:4">
      <c r="A1441" s="26"/>
      <c r="B1441" s="26" t="s">
        <v>10</v>
      </c>
      <c r="C1441" s="26" t="s">
        <v>1395</v>
      </c>
      <c r="D1441" s="71"/>
    </row>
    <row r="1442" spans="1:4">
      <c r="A1442" s="24"/>
      <c r="B1442" s="24" t="s">
        <v>44</v>
      </c>
      <c r="C1442" s="24" t="s">
        <v>1376</v>
      </c>
      <c r="D1442" s="70"/>
    </row>
    <row r="1443" spans="1:4">
      <c r="A1443" s="26"/>
      <c r="B1443" s="26" t="s">
        <v>31</v>
      </c>
      <c r="C1443" s="26" t="s">
        <v>1395</v>
      </c>
      <c r="D1443" s="71"/>
    </row>
    <row r="1444" spans="1:4">
      <c r="A1444" s="24"/>
      <c r="B1444" s="24" t="s">
        <v>23</v>
      </c>
      <c r="C1444" s="24" t="s">
        <v>1376</v>
      </c>
      <c r="D1444" s="70"/>
    </row>
    <row r="1445" spans="1:4">
      <c r="A1445" s="26"/>
      <c r="B1445" s="26" t="s">
        <v>23</v>
      </c>
      <c r="C1445" s="26" t="s">
        <v>1412</v>
      </c>
      <c r="D1445" s="71"/>
    </row>
    <row r="1446" spans="1:4">
      <c r="A1446" s="24"/>
      <c r="B1446" s="24" t="s">
        <v>10</v>
      </c>
      <c r="C1446" s="24" t="s">
        <v>1358</v>
      </c>
      <c r="D1446" s="70"/>
    </row>
    <row r="1447" spans="1:4">
      <c r="A1447" s="26"/>
      <c r="B1447" s="26" t="s">
        <v>31</v>
      </c>
      <c r="C1447" s="26" t="s">
        <v>1385</v>
      </c>
      <c r="D1447" s="71"/>
    </row>
    <row r="1448" spans="1:4">
      <c r="A1448" s="24"/>
      <c r="B1448" s="24" t="s">
        <v>31</v>
      </c>
      <c r="C1448" s="24" t="s">
        <v>1376</v>
      </c>
      <c r="D1448" s="70"/>
    </row>
    <row r="1449" spans="1:4">
      <c r="A1449" s="26"/>
      <c r="B1449" s="26" t="s">
        <v>31</v>
      </c>
      <c r="C1449" s="26" t="s">
        <v>1385</v>
      </c>
      <c r="D1449" s="71"/>
    </row>
    <row r="1450" spans="1:4">
      <c r="A1450" s="24"/>
      <c r="B1450" s="24" t="s">
        <v>31</v>
      </c>
      <c r="C1450" s="24" t="s">
        <v>1376</v>
      </c>
      <c r="D1450" s="70"/>
    </row>
    <row r="1451" spans="1:4">
      <c r="A1451" s="26"/>
      <c r="B1451" s="26" t="s">
        <v>10</v>
      </c>
      <c r="C1451" s="26" t="s">
        <v>1358</v>
      </c>
      <c r="D1451" s="71"/>
    </row>
    <row r="1452" spans="1:4">
      <c r="A1452" s="24"/>
      <c r="B1452" s="24" t="s">
        <v>23</v>
      </c>
      <c r="C1452" s="24" t="s">
        <v>1376</v>
      </c>
      <c r="D1452" s="70"/>
    </row>
    <row r="1453" spans="1:4">
      <c r="A1453" s="26"/>
      <c r="B1453" s="26" t="s">
        <v>44</v>
      </c>
      <c r="C1453" s="26" t="s">
        <v>1412</v>
      </c>
      <c r="D1453" s="71"/>
    </row>
    <row r="1454" spans="1:4">
      <c r="A1454" s="24"/>
      <c r="B1454" s="24" t="s">
        <v>10</v>
      </c>
      <c r="C1454" s="24" t="s">
        <v>1395</v>
      </c>
      <c r="D1454" s="70"/>
    </row>
    <row r="1455" spans="1:4">
      <c r="A1455" s="26"/>
      <c r="B1455" s="26" t="s">
        <v>31</v>
      </c>
      <c r="C1455" s="26" t="s">
        <v>1376</v>
      </c>
      <c r="D1455" s="71"/>
    </row>
    <row r="1456" spans="1:4">
      <c r="A1456" s="24"/>
      <c r="B1456" s="24" t="s">
        <v>31</v>
      </c>
      <c r="C1456" s="24" t="s">
        <v>1385</v>
      </c>
      <c r="D1456" s="70"/>
    </row>
    <row r="1457" spans="1:4">
      <c r="A1457" s="26"/>
      <c r="B1457" s="26" t="s">
        <v>23</v>
      </c>
      <c r="C1457" s="26" t="s">
        <v>1412</v>
      </c>
      <c r="D1457" s="71"/>
    </row>
    <row r="1458" spans="1:4">
      <c r="A1458" s="24"/>
      <c r="B1458" s="24" t="s">
        <v>23</v>
      </c>
      <c r="C1458" s="24" t="s">
        <v>1358</v>
      </c>
      <c r="D1458" s="70"/>
    </row>
    <row r="1459" spans="1:4">
      <c r="A1459" s="26"/>
      <c r="B1459" s="26" t="s">
        <v>44</v>
      </c>
      <c r="C1459" s="26" t="s">
        <v>1412</v>
      </c>
      <c r="D1459" s="71"/>
    </row>
    <row r="1460" spans="1:4">
      <c r="A1460" s="24"/>
      <c r="B1460" s="24" t="s">
        <v>23</v>
      </c>
      <c r="C1460" s="24" t="s">
        <v>1376</v>
      </c>
      <c r="D1460" s="70"/>
    </row>
    <row r="1461" spans="1:4">
      <c r="A1461" s="26"/>
      <c r="B1461" s="26" t="s">
        <v>10</v>
      </c>
      <c r="C1461" s="26" t="s">
        <v>1395</v>
      </c>
      <c r="D1461" s="71"/>
    </row>
    <row r="1462" spans="1:4">
      <c r="A1462" s="24"/>
      <c r="B1462" s="24" t="s">
        <v>44</v>
      </c>
      <c r="C1462" s="24" t="s">
        <v>1385</v>
      </c>
      <c r="D1462" s="70"/>
    </row>
    <row r="1463" spans="1:4">
      <c r="A1463" s="26"/>
      <c r="B1463" s="26" t="s">
        <v>31</v>
      </c>
      <c r="C1463" s="26" t="s">
        <v>1395</v>
      </c>
      <c r="D1463" s="71"/>
    </row>
    <row r="1464" spans="1:4">
      <c r="A1464" s="24"/>
      <c r="B1464" s="24" t="s">
        <v>31</v>
      </c>
      <c r="C1464" s="24" t="s">
        <v>1376</v>
      </c>
      <c r="D1464" s="70"/>
    </row>
    <row r="1465" spans="1:4">
      <c r="A1465" s="26"/>
      <c r="B1465" s="26" t="s">
        <v>1360</v>
      </c>
      <c r="C1465" s="26" t="s">
        <v>1376</v>
      </c>
      <c r="D1465" s="71"/>
    </row>
    <row r="1466" spans="1:4">
      <c r="A1466" s="24"/>
      <c r="B1466" s="24" t="s">
        <v>10</v>
      </c>
      <c r="C1466" s="24" t="s">
        <v>1412</v>
      </c>
      <c r="D1466" s="70"/>
    </row>
    <row r="1467" spans="1:4">
      <c r="A1467" s="26"/>
      <c r="B1467" s="26" t="s">
        <v>44</v>
      </c>
      <c r="C1467" s="26" t="s">
        <v>1385</v>
      </c>
      <c r="D1467" s="71"/>
    </row>
    <row r="1468" spans="1:4">
      <c r="A1468" s="24"/>
      <c r="B1468" s="24" t="s">
        <v>10</v>
      </c>
      <c r="C1468" s="24" t="s">
        <v>1376</v>
      </c>
      <c r="D1468" s="70"/>
    </row>
    <row r="1469" spans="1:4">
      <c r="A1469" s="26"/>
      <c r="B1469" s="26" t="s">
        <v>44</v>
      </c>
      <c r="C1469" s="26" t="s">
        <v>1358</v>
      </c>
      <c r="D1469" s="71"/>
    </row>
    <row r="1470" spans="1:4">
      <c r="A1470" s="24"/>
      <c r="B1470" s="24" t="s">
        <v>1360</v>
      </c>
      <c r="C1470" s="24" t="s">
        <v>1376</v>
      </c>
      <c r="D1470" s="70"/>
    </row>
    <row r="1471" spans="1:4">
      <c r="A1471" s="26"/>
      <c r="B1471" s="26" t="s">
        <v>1360</v>
      </c>
      <c r="C1471" s="26" t="s">
        <v>1412</v>
      </c>
      <c r="D1471" s="71"/>
    </row>
    <row r="1472" spans="1:4">
      <c r="A1472" s="24"/>
      <c r="B1472" s="24" t="s">
        <v>31</v>
      </c>
      <c r="C1472" s="24" t="s">
        <v>1412</v>
      </c>
      <c r="D1472" s="70"/>
    </row>
    <row r="1473" spans="1:4">
      <c r="A1473" s="26"/>
      <c r="B1473" s="26" t="s">
        <v>44</v>
      </c>
      <c r="C1473" s="26" t="s">
        <v>1395</v>
      </c>
      <c r="D1473" s="71"/>
    </row>
    <row r="1474" spans="1:4">
      <c r="A1474" s="24"/>
      <c r="B1474" s="24" t="s">
        <v>1360</v>
      </c>
      <c r="C1474" s="24" t="s">
        <v>1358</v>
      </c>
      <c r="D1474" s="70"/>
    </row>
    <row r="1475" spans="1:4">
      <c r="A1475" s="26"/>
      <c r="B1475" s="26" t="s">
        <v>1360</v>
      </c>
      <c r="C1475" s="26" t="s">
        <v>1385</v>
      </c>
      <c r="D1475" s="71"/>
    </row>
    <row r="1476" spans="1:4">
      <c r="A1476" s="24"/>
      <c r="B1476" s="24" t="s">
        <v>23</v>
      </c>
      <c r="C1476" s="24" t="s">
        <v>1376</v>
      </c>
      <c r="D1476" s="70"/>
    </row>
    <row r="1477" spans="1:4">
      <c r="A1477" s="26"/>
      <c r="B1477" s="26" t="s">
        <v>10</v>
      </c>
      <c r="C1477" s="26" t="s">
        <v>1385</v>
      </c>
      <c r="D1477" s="71"/>
    </row>
    <row r="1478" spans="1:4">
      <c r="A1478" s="24"/>
      <c r="B1478" s="24" t="s">
        <v>31</v>
      </c>
      <c r="C1478" s="24" t="s">
        <v>1376</v>
      </c>
      <c r="D1478" s="70"/>
    </row>
    <row r="1479" spans="1:4">
      <c r="A1479" s="26"/>
      <c r="B1479" s="26" t="s">
        <v>44</v>
      </c>
      <c r="C1479" s="26" t="s">
        <v>1395</v>
      </c>
      <c r="D1479" s="71"/>
    </row>
    <row r="1480" spans="1:4">
      <c r="A1480" s="24"/>
      <c r="B1480" s="24" t="s">
        <v>44</v>
      </c>
      <c r="C1480" s="24" t="s">
        <v>1412</v>
      </c>
      <c r="D1480" s="70"/>
    </row>
    <row r="1481" spans="1:4">
      <c r="A1481" s="26"/>
      <c r="B1481" s="26" t="s">
        <v>44</v>
      </c>
      <c r="C1481" s="26" t="s">
        <v>1376</v>
      </c>
      <c r="D1481" s="71"/>
    </row>
    <row r="1482" spans="1:4">
      <c r="A1482" s="24"/>
      <c r="B1482" s="24" t="s">
        <v>1360</v>
      </c>
      <c r="C1482" s="24" t="s">
        <v>1385</v>
      </c>
      <c r="D1482" s="70"/>
    </row>
    <row r="1483" spans="1:4">
      <c r="A1483" s="26"/>
      <c r="B1483" s="26" t="s">
        <v>44</v>
      </c>
      <c r="C1483" s="26" t="s">
        <v>1358</v>
      </c>
      <c r="D1483" s="71"/>
    </row>
    <row r="1484" spans="1:4">
      <c r="A1484" s="24"/>
      <c r="B1484" s="24" t="s">
        <v>10</v>
      </c>
      <c r="C1484" s="24" t="s">
        <v>1385</v>
      </c>
      <c r="D1484" s="70"/>
    </row>
    <row r="1485" spans="1:4">
      <c r="A1485" s="26"/>
      <c r="B1485" s="26" t="s">
        <v>44</v>
      </c>
      <c r="C1485" s="26" t="s">
        <v>1395</v>
      </c>
      <c r="D1485" s="71"/>
    </row>
    <row r="1486" spans="1:4">
      <c r="A1486" s="24"/>
      <c r="B1486" s="24" t="s">
        <v>31</v>
      </c>
      <c r="C1486" s="24" t="s">
        <v>1395</v>
      </c>
      <c r="D1486" s="70"/>
    </row>
    <row r="1487" spans="1:4">
      <c r="A1487" s="26"/>
      <c r="B1487" s="26" t="s">
        <v>23</v>
      </c>
      <c r="C1487" s="26" t="s">
        <v>1395</v>
      </c>
      <c r="D1487" s="71"/>
    </row>
    <row r="1488" spans="1:4">
      <c r="A1488" s="24"/>
      <c r="B1488" s="24" t="s">
        <v>10</v>
      </c>
      <c r="C1488" s="24" t="s">
        <v>1412</v>
      </c>
      <c r="D1488" s="70"/>
    </row>
    <row r="1489" spans="1:4">
      <c r="A1489" s="26"/>
      <c r="B1489" s="26" t="s">
        <v>10</v>
      </c>
      <c r="C1489" s="26" t="s">
        <v>1395</v>
      </c>
      <c r="D1489" s="71"/>
    </row>
    <row r="1490" spans="1:4">
      <c r="A1490" s="24"/>
      <c r="B1490" s="24" t="s">
        <v>23</v>
      </c>
      <c r="C1490" s="24" t="s">
        <v>1376</v>
      </c>
      <c r="D1490" s="70"/>
    </row>
    <row r="1491" spans="1:4">
      <c r="A1491" s="26"/>
      <c r="B1491" s="26" t="s">
        <v>44</v>
      </c>
      <c r="C1491" s="26" t="s">
        <v>1412</v>
      </c>
      <c r="D1491" s="71"/>
    </row>
    <row r="1492" spans="1:4">
      <c r="A1492" s="24"/>
      <c r="B1492" s="24" t="s">
        <v>31</v>
      </c>
      <c r="C1492" s="24" t="s">
        <v>1376</v>
      </c>
      <c r="D1492" s="70"/>
    </row>
    <row r="1493" spans="1:4">
      <c r="A1493" s="26"/>
      <c r="B1493" s="26" t="s">
        <v>44</v>
      </c>
      <c r="C1493" s="26" t="s">
        <v>1385</v>
      </c>
      <c r="D1493" s="71"/>
    </row>
    <row r="1494" spans="1:4">
      <c r="A1494" s="24"/>
      <c r="B1494" s="24" t="s">
        <v>31</v>
      </c>
      <c r="C1494" s="24" t="s">
        <v>1358</v>
      </c>
      <c r="D1494" s="70"/>
    </row>
    <row r="1495" spans="1:4">
      <c r="A1495" s="26"/>
      <c r="B1495" s="26" t="s">
        <v>23</v>
      </c>
      <c r="C1495" s="26" t="s">
        <v>1376</v>
      </c>
      <c r="D1495" s="71"/>
    </row>
    <row r="1496" spans="1:4">
      <c r="A1496" s="24"/>
      <c r="B1496" s="24" t="s">
        <v>10</v>
      </c>
      <c r="C1496" s="24" t="s">
        <v>1412</v>
      </c>
      <c r="D1496" s="70"/>
    </row>
    <row r="1497" spans="1:4">
      <c r="A1497" s="26"/>
      <c r="B1497" s="26" t="s">
        <v>1360</v>
      </c>
      <c r="C1497" s="26" t="s">
        <v>1395</v>
      </c>
      <c r="D1497" s="71"/>
    </row>
    <row r="1498" spans="1:4">
      <c r="A1498" s="24"/>
      <c r="B1498" s="24" t="s">
        <v>44</v>
      </c>
      <c r="C1498" s="24" t="s">
        <v>1385</v>
      </c>
      <c r="D1498" s="70"/>
    </row>
    <row r="1499" spans="1:4">
      <c r="A1499" s="26"/>
      <c r="B1499" s="26" t="s">
        <v>10</v>
      </c>
      <c r="C1499" s="26" t="s">
        <v>1395</v>
      </c>
      <c r="D1499" s="71"/>
    </row>
    <row r="1500" spans="1:4">
      <c r="A1500" s="24"/>
      <c r="B1500" s="24" t="s">
        <v>10</v>
      </c>
      <c r="C1500" s="24" t="s">
        <v>1358</v>
      </c>
      <c r="D1500" s="70"/>
    </row>
    <row r="1501" spans="1:4">
      <c r="A1501" s="26"/>
      <c r="B1501" s="26" t="s">
        <v>31</v>
      </c>
      <c r="C1501" s="26" t="s">
        <v>1395</v>
      </c>
      <c r="D1501" s="71"/>
    </row>
    <row r="1502" spans="1:4">
      <c r="A1502" s="24"/>
      <c r="B1502" s="24" t="s">
        <v>44</v>
      </c>
      <c r="C1502" s="24" t="s">
        <v>1395</v>
      </c>
      <c r="D1502" s="70"/>
    </row>
    <row r="1503" spans="1:4">
      <c r="A1503" s="26"/>
      <c r="B1503" s="26" t="s">
        <v>10</v>
      </c>
      <c r="C1503" s="26" t="s">
        <v>1412</v>
      </c>
      <c r="D1503" s="71"/>
    </row>
    <row r="1504" spans="1:4">
      <c r="A1504" s="24"/>
      <c r="B1504" s="24" t="s">
        <v>1360</v>
      </c>
      <c r="C1504" s="24" t="s">
        <v>1412</v>
      </c>
      <c r="D1504" s="70"/>
    </row>
    <row r="1505" spans="1:4">
      <c r="A1505" s="26"/>
      <c r="B1505" s="26" t="s">
        <v>1360</v>
      </c>
      <c r="C1505" s="26" t="s">
        <v>1376</v>
      </c>
      <c r="D1505" s="71"/>
    </row>
    <row r="1506" spans="1:4">
      <c r="A1506" s="24"/>
      <c r="B1506" s="24" t="s">
        <v>10</v>
      </c>
      <c r="C1506" s="24" t="s">
        <v>1385</v>
      </c>
      <c r="D1506" s="70"/>
    </row>
    <row r="1507" spans="1:4">
      <c r="A1507" s="26"/>
      <c r="B1507" s="26" t="s">
        <v>23</v>
      </c>
      <c r="C1507" s="26" t="s">
        <v>1376</v>
      </c>
      <c r="D1507" s="71"/>
    </row>
    <row r="1508" spans="1:4">
      <c r="A1508" s="24"/>
      <c r="B1508" s="24" t="s">
        <v>1360</v>
      </c>
      <c r="C1508" s="24" t="s">
        <v>1385</v>
      </c>
      <c r="D1508" s="70"/>
    </row>
    <row r="1509" spans="1:4">
      <c r="A1509" s="26"/>
      <c r="B1509" s="26" t="s">
        <v>44</v>
      </c>
      <c r="C1509" s="26" t="s">
        <v>1385</v>
      </c>
      <c r="D1509" s="71"/>
    </row>
    <row r="1510" spans="1:4">
      <c r="A1510" s="24"/>
      <c r="B1510" s="24" t="s">
        <v>10</v>
      </c>
      <c r="C1510" s="24" t="s">
        <v>1376</v>
      </c>
      <c r="D1510" s="70"/>
    </row>
    <row r="1511" spans="1:4">
      <c r="A1511" s="26"/>
      <c r="B1511" s="26" t="s">
        <v>44</v>
      </c>
      <c r="C1511" s="26" t="s">
        <v>1358</v>
      </c>
      <c r="D1511" s="71"/>
    </row>
    <row r="1512" spans="1:4">
      <c r="A1512" s="24"/>
      <c r="B1512" s="24" t="s">
        <v>44</v>
      </c>
      <c r="C1512" s="24" t="s">
        <v>1358</v>
      </c>
      <c r="D1512" s="70"/>
    </row>
    <row r="1513" spans="1:4">
      <c r="A1513" s="26"/>
      <c r="B1513" s="26" t="s">
        <v>44</v>
      </c>
      <c r="C1513" s="26" t="s">
        <v>1376</v>
      </c>
      <c r="D1513" s="71"/>
    </row>
    <row r="1514" spans="1:4">
      <c r="A1514" s="24"/>
      <c r="B1514" s="24" t="s">
        <v>31</v>
      </c>
      <c r="C1514" s="24" t="s">
        <v>1358</v>
      </c>
      <c r="D1514" s="70"/>
    </row>
    <row r="1515" spans="1:4">
      <c r="A1515" s="26"/>
      <c r="B1515" s="26" t="s">
        <v>1360</v>
      </c>
      <c r="C1515" s="26" t="s">
        <v>1395</v>
      </c>
      <c r="D1515" s="71"/>
    </row>
    <row r="1516" spans="1:4">
      <c r="A1516" s="24"/>
      <c r="B1516" s="24" t="s">
        <v>23</v>
      </c>
      <c r="C1516" s="24" t="s">
        <v>1412</v>
      </c>
      <c r="D1516" s="70"/>
    </row>
    <row r="1517" spans="1:4">
      <c r="A1517" s="26"/>
      <c r="B1517" s="26" t="s">
        <v>44</v>
      </c>
      <c r="C1517" s="26" t="s">
        <v>1412</v>
      </c>
      <c r="D1517" s="71"/>
    </row>
    <row r="1518" spans="1:4">
      <c r="A1518" s="24"/>
      <c r="B1518" s="24" t="s">
        <v>44</v>
      </c>
      <c r="C1518" s="24" t="s">
        <v>1395</v>
      </c>
      <c r="D1518" s="70"/>
    </row>
    <row r="1519" spans="1:4">
      <c r="A1519" s="26"/>
      <c r="B1519" s="26" t="s">
        <v>44</v>
      </c>
      <c r="C1519" s="26" t="s">
        <v>1412</v>
      </c>
      <c r="D1519" s="71"/>
    </row>
    <row r="1520" spans="1:4">
      <c r="A1520" s="24"/>
      <c r="B1520" s="24" t="s">
        <v>23</v>
      </c>
      <c r="C1520" s="24" t="s">
        <v>1412</v>
      </c>
      <c r="D1520" s="70"/>
    </row>
    <row r="1521" spans="1:4">
      <c r="A1521" s="26"/>
      <c r="B1521" s="26" t="s">
        <v>10</v>
      </c>
      <c r="C1521" s="26" t="s">
        <v>1358</v>
      </c>
      <c r="D1521" s="71"/>
    </row>
    <row r="1522" spans="1:4">
      <c r="A1522" s="24"/>
      <c r="B1522" s="24" t="s">
        <v>44</v>
      </c>
      <c r="C1522" s="24" t="s">
        <v>1376</v>
      </c>
      <c r="D1522" s="70"/>
    </row>
    <row r="1523" spans="1:4">
      <c r="A1523" s="26"/>
      <c r="B1523" s="26" t="s">
        <v>44</v>
      </c>
      <c r="C1523" s="26" t="s">
        <v>1385</v>
      </c>
      <c r="D1523" s="71"/>
    </row>
    <row r="1524" spans="1:4">
      <c r="A1524" s="24"/>
      <c r="B1524" s="24" t="s">
        <v>44</v>
      </c>
      <c r="C1524" s="24" t="s">
        <v>1376</v>
      </c>
      <c r="D1524" s="70"/>
    </row>
    <row r="1525" spans="1:4">
      <c r="A1525" s="26"/>
      <c r="B1525" s="26" t="s">
        <v>1360</v>
      </c>
      <c r="C1525" s="26" t="s">
        <v>1395</v>
      </c>
      <c r="D1525" s="71"/>
    </row>
    <row r="1526" spans="1:4">
      <c r="A1526" s="24"/>
      <c r="B1526" s="24" t="s">
        <v>44</v>
      </c>
      <c r="C1526" s="24" t="s">
        <v>1395</v>
      </c>
      <c r="D1526" s="70"/>
    </row>
    <row r="1527" spans="1:4">
      <c r="A1527" s="26"/>
      <c r="B1527" s="26" t="s">
        <v>44</v>
      </c>
      <c r="C1527" s="26" t="s">
        <v>1385</v>
      </c>
      <c r="D1527" s="71"/>
    </row>
    <row r="1528" spans="1:4">
      <c r="A1528" s="24"/>
      <c r="B1528" s="24" t="s">
        <v>31</v>
      </c>
      <c r="C1528" s="24" t="s">
        <v>1385</v>
      </c>
      <c r="D1528" s="70"/>
    </row>
    <row r="1529" spans="1:4">
      <c r="A1529" s="26"/>
      <c r="B1529" s="26" t="s">
        <v>44</v>
      </c>
      <c r="C1529" s="26" t="s">
        <v>1412</v>
      </c>
      <c r="D1529" s="71"/>
    </row>
    <row r="1530" spans="1:4">
      <c r="A1530" s="24"/>
      <c r="B1530" s="24" t="s">
        <v>10</v>
      </c>
      <c r="C1530" s="24" t="s">
        <v>1395</v>
      </c>
      <c r="D1530" s="70"/>
    </row>
    <row r="1531" spans="1:4">
      <c r="A1531" s="26"/>
      <c r="B1531" s="26" t="s">
        <v>10</v>
      </c>
      <c r="C1531" s="26" t="s">
        <v>1385</v>
      </c>
      <c r="D1531" s="71"/>
    </row>
    <row r="1532" spans="1:4">
      <c r="A1532" s="24"/>
      <c r="B1532" s="24" t="s">
        <v>31</v>
      </c>
      <c r="C1532" s="24" t="s">
        <v>1395</v>
      </c>
      <c r="D1532" s="70"/>
    </row>
    <row r="1533" spans="1:4">
      <c r="A1533" s="26"/>
      <c r="B1533" s="26" t="s">
        <v>1360</v>
      </c>
      <c r="C1533" s="26" t="s">
        <v>1412</v>
      </c>
      <c r="D1533" s="71"/>
    </row>
    <row r="1534" spans="1:4">
      <c r="A1534" s="24"/>
      <c r="B1534" s="24" t="s">
        <v>31</v>
      </c>
      <c r="C1534" s="24" t="s">
        <v>1412</v>
      </c>
      <c r="D1534" s="70"/>
    </row>
    <row r="1535" spans="1:4">
      <c r="A1535" s="26"/>
      <c r="B1535" s="26" t="s">
        <v>31</v>
      </c>
      <c r="C1535" s="26" t="s">
        <v>1395</v>
      </c>
      <c r="D1535" s="71"/>
    </row>
    <row r="1536" spans="1:4">
      <c r="A1536" s="24"/>
      <c r="B1536" s="24" t="s">
        <v>10</v>
      </c>
      <c r="C1536" s="24" t="s">
        <v>1412</v>
      </c>
      <c r="D1536" s="70"/>
    </row>
    <row r="1537" spans="1:4">
      <c r="A1537" s="26"/>
      <c r="B1537" s="26" t="s">
        <v>1360</v>
      </c>
      <c r="C1537" s="26" t="s">
        <v>1385</v>
      </c>
      <c r="D1537" s="71"/>
    </row>
    <row r="1538" spans="1:4">
      <c r="A1538" s="24"/>
      <c r="B1538" s="24" t="s">
        <v>1360</v>
      </c>
      <c r="C1538" s="24" t="s">
        <v>1412</v>
      </c>
      <c r="D1538" s="70"/>
    </row>
    <row r="1539" spans="1:4">
      <c r="A1539" s="26"/>
      <c r="B1539" s="26" t="s">
        <v>10</v>
      </c>
      <c r="C1539" s="26" t="s">
        <v>1385</v>
      </c>
      <c r="D1539" s="71"/>
    </row>
    <row r="1540" spans="1:4">
      <c r="A1540" s="24"/>
      <c r="B1540" s="24" t="s">
        <v>10</v>
      </c>
      <c r="C1540" s="24" t="s">
        <v>1385</v>
      </c>
      <c r="D1540" s="70"/>
    </row>
    <row r="1541" spans="1:4">
      <c r="A1541" s="26"/>
      <c r="B1541" s="26" t="s">
        <v>44</v>
      </c>
      <c r="C1541" s="26" t="s">
        <v>1385</v>
      </c>
      <c r="D1541" s="71"/>
    </row>
    <row r="1542" spans="1:4">
      <c r="A1542" s="24"/>
      <c r="B1542" s="24" t="s">
        <v>10</v>
      </c>
      <c r="C1542" s="24" t="s">
        <v>1376</v>
      </c>
      <c r="D1542" s="70"/>
    </row>
    <row r="1543" spans="1:4">
      <c r="A1543" s="26"/>
      <c r="B1543" s="26" t="s">
        <v>10</v>
      </c>
      <c r="C1543" s="26" t="s">
        <v>1395</v>
      </c>
      <c r="D1543" s="71"/>
    </row>
    <row r="1544" spans="1:4">
      <c r="A1544" s="24"/>
      <c r="B1544" s="24" t="s">
        <v>1360</v>
      </c>
      <c r="C1544" s="24" t="s">
        <v>1358</v>
      </c>
      <c r="D1544" s="70"/>
    </row>
    <row r="1545" spans="1:4">
      <c r="A1545" s="26"/>
      <c r="B1545" s="26" t="s">
        <v>31</v>
      </c>
      <c r="C1545" s="26" t="s">
        <v>1412</v>
      </c>
      <c r="D1545" s="71"/>
    </row>
    <row r="1546" spans="1:4">
      <c r="A1546" s="24"/>
      <c r="B1546" s="24" t="s">
        <v>31</v>
      </c>
      <c r="C1546" s="24" t="s">
        <v>1376</v>
      </c>
      <c r="D1546" s="70"/>
    </row>
    <row r="1547" spans="1:4">
      <c r="A1547" s="26"/>
      <c r="B1547" s="26" t="s">
        <v>1360</v>
      </c>
      <c r="C1547" s="26" t="s">
        <v>1376</v>
      </c>
      <c r="D1547" s="71"/>
    </row>
    <row r="1548" spans="1:4">
      <c r="A1548" s="24"/>
      <c r="B1548" s="24" t="s">
        <v>10</v>
      </c>
      <c r="C1548" s="24"/>
      <c r="D1548" s="70"/>
    </row>
    <row r="1549" spans="1:4">
      <c r="A1549" s="26"/>
      <c r="B1549" s="26" t="s">
        <v>31</v>
      </c>
      <c r="C1549" s="26" t="s">
        <v>1385</v>
      </c>
      <c r="D1549" s="71"/>
    </row>
    <row r="1550" spans="1:4">
      <c r="A1550" s="24"/>
      <c r="B1550" s="24" t="s">
        <v>23</v>
      </c>
      <c r="C1550" s="24"/>
      <c r="D1550" s="70"/>
    </row>
    <row r="1551" spans="1:4">
      <c r="A1551" s="26"/>
      <c r="B1551" s="26" t="s">
        <v>1360</v>
      </c>
      <c r="C1551" s="26"/>
      <c r="D1551" s="71"/>
    </row>
    <row r="1552" spans="1:4">
      <c r="A1552" s="24"/>
      <c r="B1552" s="24" t="s">
        <v>10</v>
      </c>
      <c r="C1552" s="24" t="s">
        <v>1395</v>
      </c>
      <c r="D1552" s="70"/>
    </row>
    <row r="1553" spans="1:4">
      <c r="A1553" s="26"/>
      <c r="B1553" s="26" t="s">
        <v>1360</v>
      </c>
      <c r="C1553" s="26" t="s">
        <v>1395</v>
      </c>
      <c r="D1553" s="71"/>
    </row>
    <row r="1554" spans="1:4">
      <c r="A1554" s="24"/>
      <c r="B1554" s="24" t="s">
        <v>44</v>
      </c>
      <c r="C1554" s="24" t="s">
        <v>1385</v>
      </c>
      <c r="D1554" s="70"/>
    </row>
    <row r="1555" spans="1:4">
      <c r="A1555" s="26"/>
      <c r="B1555" s="26" t="s">
        <v>10</v>
      </c>
      <c r="C1555" s="26" t="s">
        <v>1358</v>
      </c>
      <c r="D1555" s="71"/>
    </row>
    <row r="1556" spans="1:4">
      <c r="A1556" s="24"/>
      <c r="B1556" s="24" t="s">
        <v>10</v>
      </c>
      <c r="C1556" s="24" t="s">
        <v>1358</v>
      </c>
      <c r="D1556" s="70"/>
    </row>
    <row r="1557" spans="1:4">
      <c r="A1557" s="26"/>
      <c r="B1557" s="26" t="s">
        <v>23</v>
      </c>
      <c r="C1557" s="26" t="s">
        <v>1395</v>
      </c>
      <c r="D1557" s="71"/>
    </row>
    <row r="1558" spans="1:4">
      <c r="A1558" s="24"/>
      <c r="B1558" s="24" t="s">
        <v>23</v>
      </c>
      <c r="C1558" s="24"/>
      <c r="D1558" s="70"/>
    </row>
    <row r="1559" spans="1:4">
      <c r="A1559" s="26"/>
      <c r="B1559" s="26" t="s">
        <v>31</v>
      </c>
      <c r="C1559" s="26" t="s">
        <v>1412</v>
      </c>
      <c r="D1559" s="71"/>
    </row>
    <row r="1560" spans="1:4">
      <c r="A1560" s="24"/>
      <c r="B1560" s="24" t="s">
        <v>31</v>
      </c>
      <c r="C1560" s="24" t="s">
        <v>1385</v>
      </c>
      <c r="D1560" s="70"/>
    </row>
    <row r="1561" spans="1:4">
      <c r="A1561" s="26"/>
      <c r="B1561" s="26" t="s">
        <v>1360</v>
      </c>
      <c r="C1561" s="26" t="s">
        <v>1376</v>
      </c>
      <c r="D1561" s="71"/>
    </row>
    <row r="1562" spans="1:4">
      <c r="A1562" s="24"/>
      <c r="B1562" s="24" t="s">
        <v>44</v>
      </c>
      <c r="C1562" s="24" t="s">
        <v>1385</v>
      </c>
      <c r="D1562" s="70"/>
    </row>
    <row r="1563" spans="1:4">
      <c r="A1563" s="26"/>
      <c r="B1563" s="26" t="s">
        <v>44</v>
      </c>
      <c r="C1563" s="26" t="s">
        <v>1385</v>
      </c>
      <c r="D1563" s="71"/>
    </row>
    <row r="1564" spans="1:4">
      <c r="A1564" s="24"/>
      <c r="B1564" s="24" t="s">
        <v>23</v>
      </c>
      <c r="C1564" s="24" t="s">
        <v>1395</v>
      </c>
      <c r="D1564" s="70"/>
    </row>
    <row r="1565" spans="1:4">
      <c r="A1565" s="26"/>
      <c r="B1565" s="26" t="s">
        <v>1360</v>
      </c>
      <c r="C1565" s="26" t="s">
        <v>1376</v>
      </c>
      <c r="D1565" s="71"/>
    </row>
    <row r="1566" spans="1:4">
      <c r="A1566" s="24"/>
      <c r="B1566" s="24" t="s">
        <v>44</v>
      </c>
      <c r="C1566" s="24" t="s">
        <v>1412</v>
      </c>
      <c r="D1566" s="70"/>
    </row>
    <row r="1567" spans="1:4">
      <c r="A1567" s="26"/>
      <c r="B1567" s="26" t="s">
        <v>31</v>
      </c>
      <c r="C1567" s="26" t="s">
        <v>1358</v>
      </c>
      <c r="D1567" s="71"/>
    </row>
    <row r="1568" spans="1:4">
      <c r="A1568" s="24"/>
      <c r="B1568" s="24" t="s">
        <v>44</v>
      </c>
      <c r="C1568" s="24" t="s">
        <v>1376</v>
      </c>
      <c r="D1568" s="70"/>
    </row>
    <row r="1569" spans="1:4">
      <c r="A1569" s="26"/>
      <c r="B1569" s="26" t="s">
        <v>10</v>
      </c>
      <c r="C1569" s="26" t="s">
        <v>1385</v>
      </c>
      <c r="D1569" s="71"/>
    </row>
    <row r="1570" spans="1:4">
      <c r="A1570" s="24"/>
      <c r="B1570" s="24" t="s">
        <v>31</v>
      </c>
      <c r="C1570" s="24" t="s">
        <v>1358</v>
      </c>
      <c r="D1570" s="70"/>
    </row>
    <row r="1571" spans="1:4">
      <c r="A1571" s="26"/>
      <c r="B1571" s="26" t="s">
        <v>23</v>
      </c>
      <c r="C1571" s="26" t="s">
        <v>1385</v>
      </c>
      <c r="D1571" s="71"/>
    </row>
    <row r="1572" spans="1:4">
      <c r="A1572" s="24"/>
      <c r="B1572" s="24" t="s">
        <v>44</v>
      </c>
      <c r="C1572" s="24" t="s">
        <v>1395</v>
      </c>
      <c r="D1572" s="70"/>
    </row>
    <row r="1573" spans="1:4">
      <c r="A1573" s="26"/>
      <c r="B1573" s="26" t="s">
        <v>31</v>
      </c>
      <c r="C1573" s="26" t="s">
        <v>1412</v>
      </c>
      <c r="D1573" s="71"/>
    </row>
    <row r="1574" spans="1:4">
      <c r="A1574" s="24"/>
      <c r="B1574" s="24" t="s">
        <v>44</v>
      </c>
      <c r="C1574" s="24" t="s">
        <v>1412</v>
      </c>
      <c r="D1574" s="70"/>
    </row>
    <row r="1575" spans="1:4">
      <c r="A1575" s="26"/>
      <c r="B1575" s="26" t="s">
        <v>10</v>
      </c>
      <c r="C1575" s="26" t="s">
        <v>1376</v>
      </c>
      <c r="D1575" s="71"/>
    </row>
    <row r="1576" spans="1:4">
      <c r="A1576" s="24"/>
      <c r="B1576" s="24" t="s">
        <v>23</v>
      </c>
      <c r="C1576" s="24" t="s">
        <v>1395</v>
      </c>
      <c r="D1576" s="70"/>
    </row>
    <row r="1577" spans="1:4">
      <c r="A1577" s="26"/>
      <c r="B1577" s="26" t="s">
        <v>31</v>
      </c>
      <c r="C1577" s="26" t="s">
        <v>1376</v>
      </c>
      <c r="D1577" s="71"/>
    </row>
    <row r="1578" spans="1:4">
      <c r="A1578" s="24"/>
      <c r="B1578" s="24" t="s">
        <v>1360</v>
      </c>
      <c r="C1578" s="24" t="s">
        <v>1376</v>
      </c>
      <c r="D1578" s="70"/>
    </row>
    <row r="1579" spans="1:4">
      <c r="A1579" s="26"/>
      <c r="B1579" s="26" t="s">
        <v>10</v>
      </c>
      <c r="C1579" s="26" t="s">
        <v>1412</v>
      </c>
      <c r="D1579" s="71"/>
    </row>
    <row r="1580" spans="1:4">
      <c r="A1580" s="24"/>
      <c r="B1580" s="24" t="s">
        <v>23</v>
      </c>
      <c r="C1580" s="24" t="s">
        <v>1358</v>
      </c>
      <c r="D1580" s="70"/>
    </row>
    <row r="1581" spans="1:4">
      <c r="A1581" s="26"/>
      <c r="B1581" s="26" t="s">
        <v>44</v>
      </c>
      <c r="C1581" s="26" t="s">
        <v>1358</v>
      </c>
      <c r="D1581" s="71"/>
    </row>
    <row r="1582" spans="1:4">
      <c r="A1582" s="24"/>
      <c r="B1582" s="24" t="s">
        <v>31</v>
      </c>
      <c r="C1582" s="24" t="s">
        <v>1358</v>
      </c>
      <c r="D1582" s="70"/>
    </row>
    <row r="1583" spans="1:4">
      <c r="A1583" s="26"/>
      <c r="B1583" s="26" t="s">
        <v>10</v>
      </c>
      <c r="C1583" s="26" t="s">
        <v>1395</v>
      </c>
      <c r="D1583" s="71"/>
    </row>
    <row r="1584" spans="1:4">
      <c r="A1584" s="24"/>
      <c r="B1584" s="24" t="s">
        <v>44</v>
      </c>
      <c r="C1584" s="24" t="s">
        <v>1376</v>
      </c>
      <c r="D1584" s="70"/>
    </row>
    <row r="1585" spans="1:4">
      <c r="A1585" s="26"/>
      <c r="B1585" s="26" t="s">
        <v>23</v>
      </c>
      <c r="C1585" s="26" t="s">
        <v>1376</v>
      </c>
      <c r="D1585" s="71"/>
    </row>
    <row r="1586" spans="1:4">
      <c r="A1586" s="24"/>
      <c r="B1586" s="24" t="s">
        <v>23</v>
      </c>
      <c r="C1586" s="24" t="s">
        <v>1412</v>
      </c>
      <c r="D1586" s="70"/>
    </row>
    <row r="1587" spans="1:4">
      <c r="A1587" s="26"/>
      <c r="B1587" s="26" t="s">
        <v>23</v>
      </c>
      <c r="C1587" s="26"/>
      <c r="D1587" s="71"/>
    </row>
    <row r="1588" spans="1:4">
      <c r="A1588" s="24"/>
      <c r="B1588" s="24" t="s">
        <v>44</v>
      </c>
      <c r="C1588" s="24" t="s">
        <v>1376</v>
      </c>
      <c r="D1588" s="70"/>
    </row>
    <row r="1589" spans="1:4">
      <c r="A1589" s="26"/>
      <c r="B1589" s="26" t="s">
        <v>31</v>
      </c>
      <c r="C1589" s="26" t="s">
        <v>1395</v>
      </c>
      <c r="D1589" s="71"/>
    </row>
    <row r="1590" spans="1:4">
      <c r="A1590" s="24"/>
      <c r="B1590" s="24" t="s">
        <v>1360</v>
      </c>
      <c r="C1590" s="24" t="s">
        <v>1412</v>
      </c>
      <c r="D1590" s="70"/>
    </row>
    <row r="1591" spans="1:4">
      <c r="A1591" s="26"/>
      <c r="B1591" s="26" t="s">
        <v>1360</v>
      </c>
      <c r="C1591" s="26" t="s">
        <v>1412</v>
      </c>
      <c r="D1591" s="71"/>
    </row>
    <row r="1592" spans="1:4">
      <c r="A1592" s="24"/>
      <c r="B1592" s="24" t="s">
        <v>44</v>
      </c>
      <c r="C1592" s="24" t="s">
        <v>1376</v>
      </c>
      <c r="D1592" s="70"/>
    </row>
    <row r="1593" spans="1:4">
      <c r="A1593" s="26"/>
      <c r="B1593" s="26" t="s">
        <v>1360</v>
      </c>
      <c r="C1593" s="26" t="s">
        <v>1395</v>
      </c>
      <c r="D1593" s="71"/>
    </row>
    <row r="1594" spans="1:4">
      <c r="A1594" s="24"/>
      <c r="B1594" s="24" t="s">
        <v>1360</v>
      </c>
      <c r="C1594" s="24" t="s">
        <v>1376</v>
      </c>
      <c r="D1594" s="70"/>
    </row>
    <row r="1595" spans="1:4">
      <c r="A1595" s="26"/>
      <c r="B1595" s="26" t="s">
        <v>1360</v>
      </c>
      <c r="C1595" s="26" t="s">
        <v>1395</v>
      </c>
      <c r="D1595" s="71"/>
    </row>
    <row r="1596" spans="1:4">
      <c r="A1596" s="24"/>
      <c r="B1596" s="24" t="s">
        <v>23</v>
      </c>
      <c r="C1596" s="24" t="s">
        <v>1412</v>
      </c>
      <c r="D1596" s="70"/>
    </row>
    <row r="1597" spans="1:4">
      <c r="A1597" s="26"/>
      <c r="B1597" s="26" t="s">
        <v>10</v>
      </c>
      <c r="C1597" s="26" t="s">
        <v>1376</v>
      </c>
      <c r="D1597" s="71"/>
    </row>
    <row r="1598" spans="1:4">
      <c r="A1598" s="24"/>
      <c r="B1598" s="24" t="s">
        <v>1360</v>
      </c>
      <c r="C1598" s="24" t="s">
        <v>1412</v>
      </c>
      <c r="D1598" s="70"/>
    </row>
    <row r="1599" spans="1:4">
      <c r="A1599" s="26"/>
      <c r="B1599" s="26" t="s">
        <v>1360</v>
      </c>
      <c r="C1599" s="26" t="s">
        <v>1358</v>
      </c>
      <c r="D1599" s="71"/>
    </row>
    <row r="1600" spans="1:4">
      <c r="A1600" s="24"/>
      <c r="B1600" s="24" t="s">
        <v>23</v>
      </c>
      <c r="C1600" s="24"/>
      <c r="D1600" s="70"/>
    </row>
    <row r="1601" spans="1:4">
      <c r="A1601" s="26"/>
      <c r="B1601" s="26" t="s">
        <v>44</v>
      </c>
      <c r="C1601" s="26" t="s">
        <v>1358</v>
      </c>
      <c r="D1601" s="71"/>
    </row>
    <row r="1602" spans="1:4">
      <c r="A1602" s="24"/>
      <c r="B1602" s="24" t="s">
        <v>44</v>
      </c>
      <c r="C1602" s="24" t="s">
        <v>1412</v>
      </c>
      <c r="D1602" s="70"/>
    </row>
    <row r="1603" spans="1:4">
      <c r="A1603" s="26"/>
      <c r="B1603" s="26" t="s">
        <v>10</v>
      </c>
      <c r="C1603" s="26" t="s">
        <v>1358</v>
      </c>
      <c r="D1603" s="71"/>
    </row>
    <row r="1604" spans="1:4">
      <c r="A1604" s="24"/>
      <c r="B1604" s="24" t="s">
        <v>1360</v>
      </c>
      <c r="C1604" s="24" t="s">
        <v>1395</v>
      </c>
      <c r="D1604" s="70"/>
    </row>
    <row r="1605" spans="1:4">
      <c r="A1605" s="26"/>
      <c r="B1605" s="26" t="s">
        <v>1360</v>
      </c>
      <c r="C1605" s="26" t="s">
        <v>1358</v>
      </c>
      <c r="D1605" s="71"/>
    </row>
    <row r="1606" spans="1:4">
      <c r="A1606" s="24"/>
      <c r="B1606" s="24" t="s">
        <v>10</v>
      </c>
      <c r="C1606" s="24" t="s">
        <v>1385</v>
      </c>
      <c r="D1606" s="70"/>
    </row>
    <row r="1607" spans="1:4">
      <c r="A1607" s="26"/>
      <c r="B1607" s="26" t="s">
        <v>1360</v>
      </c>
      <c r="C1607" s="26" t="s">
        <v>1412</v>
      </c>
      <c r="D1607" s="71"/>
    </row>
    <row r="1608" spans="1:4">
      <c r="A1608" s="24"/>
      <c r="B1608" s="24" t="s">
        <v>44</v>
      </c>
      <c r="C1608" s="24" t="s">
        <v>1358</v>
      </c>
      <c r="D1608" s="70"/>
    </row>
    <row r="1609" spans="1:4">
      <c r="A1609" s="26"/>
      <c r="B1609" s="26" t="s">
        <v>44</v>
      </c>
      <c r="C1609" s="26" t="s">
        <v>1358</v>
      </c>
      <c r="D1609" s="71"/>
    </row>
    <row r="1610" spans="1:4">
      <c r="A1610" s="24"/>
      <c r="B1610" s="24" t="s">
        <v>31</v>
      </c>
      <c r="C1610" s="24" t="s">
        <v>1385</v>
      </c>
      <c r="D1610" s="70"/>
    </row>
    <row r="1611" spans="1:4">
      <c r="A1611" s="26"/>
      <c r="B1611" s="26" t="s">
        <v>1360</v>
      </c>
      <c r="C1611" s="26" t="s">
        <v>1376</v>
      </c>
      <c r="D1611" s="71"/>
    </row>
    <row r="1612" spans="1:4">
      <c r="A1612" s="24"/>
      <c r="B1612" s="24" t="s">
        <v>23</v>
      </c>
      <c r="C1612" s="24" t="s">
        <v>1376</v>
      </c>
      <c r="D1612" s="70"/>
    </row>
    <row r="1613" spans="1:4">
      <c r="A1613" s="26"/>
      <c r="B1613" s="26" t="s">
        <v>1360</v>
      </c>
      <c r="C1613" s="26" t="s">
        <v>1358</v>
      </c>
      <c r="D1613" s="71"/>
    </row>
    <row r="1614" spans="1:4">
      <c r="A1614" s="24"/>
      <c r="B1614" s="24" t="s">
        <v>44</v>
      </c>
      <c r="C1614" s="24" t="s">
        <v>1376</v>
      </c>
      <c r="D1614" s="70"/>
    </row>
    <row r="1615" spans="1:4">
      <c r="A1615" s="26"/>
      <c r="B1615" s="26" t="s">
        <v>31</v>
      </c>
      <c r="C1615" s="26" t="s">
        <v>1385</v>
      </c>
      <c r="D1615" s="71"/>
    </row>
    <row r="1616" spans="1:4">
      <c r="A1616" s="24"/>
      <c r="B1616" s="24" t="s">
        <v>1360</v>
      </c>
      <c r="C1616" s="24" t="s">
        <v>1412</v>
      </c>
      <c r="D1616" s="70"/>
    </row>
    <row r="1617" spans="1:4">
      <c r="A1617" s="26"/>
      <c r="B1617" s="26" t="s">
        <v>23</v>
      </c>
      <c r="C1617" s="26" t="s">
        <v>1376</v>
      </c>
      <c r="D1617" s="71"/>
    </row>
    <row r="1618" spans="1:4">
      <c r="A1618" s="24"/>
      <c r="B1618" s="24" t="s">
        <v>31</v>
      </c>
      <c r="C1618" s="24" t="s">
        <v>1412</v>
      </c>
      <c r="D1618" s="70"/>
    </row>
    <row r="1619" spans="1:4">
      <c r="A1619" s="26"/>
      <c r="B1619" s="26" t="s">
        <v>44</v>
      </c>
      <c r="C1619" s="26" t="s">
        <v>1385</v>
      </c>
      <c r="D1619" s="71"/>
    </row>
    <row r="1620" spans="1:4">
      <c r="A1620" s="24"/>
      <c r="B1620" s="24" t="s">
        <v>1360</v>
      </c>
      <c r="C1620" s="24" t="s">
        <v>1395</v>
      </c>
      <c r="D1620" s="70"/>
    </row>
    <row r="1621" spans="1:4">
      <c r="A1621" s="26"/>
      <c r="B1621" s="26" t="s">
        <v>44</v>
      </c>
      <c r="C1621" s="26" t="s">
        <v>1412</v>
      </c>
      <c r="D1621" s="71"/>
    </row>
    <row r="1622" spans="1:4">
      <c r="A1622" s="24"/>
      <c r="B1622" s="24" t="s">
        <v>1360</v>
      </c>
      <c r="C1622" s="24" t="s">
        <v>1358</v>
      </c>
      <c r="D1622" s="70"/>
    </row>
    <row r="1623" spans="1:4">
      <c r="A1623" s="26"/>
      <c r="B1623" s="26" t="s">
        <v>10</v>
      </c>
      <c r="C1623" s="26" t="s">
        <v>1412</v>
      </c>
      <c r="D1623" s="71"/>
    </row>
    <row r="1624" spans="1:4">
      <c r="A1624" s="24"/>
      <c r="B1624" s="24" t="s">
        <v>23</v>
      </c>
      <c r="C1624" s="24" t="s">
        <v>1376</v>
      </c>
      <c r="D1624" s="70"/>
    </row>
    <row r="1625" spans="1:4">
      <c r="A1625" s="26"/>
      <c r="B1625" s="26" t="s">
        <v>23</v>
      </c>
      <c r="C1625" s="26" t="s">
        <v>1358</v>
      </c>
      <c r="D1625" s="71"/>
    </row>
    <row r="1626" spans="1:4">
      <c r="A1626" s="24"/>
      <c r="B1626" s="24" t="s">
        <v>31</v>
      </c>
      <c r="C1626" s="24" t="s">
        <v>1376</v>
      </c>
      <c r="D1626" s="70"/>
    </row>
    <row r="1627" spans="1:4">
      <c r="A1627" s="26"/>
      <c r="B1627" s="26" t="s">
        <v>1360</v>
      </c>
      <c r="C1627" s="26" t="s">
        <v>1412</v>
      </c>
      <c r="D1627" s="71"/>
    </row>
    <row r="1628" spans="1:4">
      <c r="A1628" s="24"/>
      <c r="B1628" s="24" t="s">
        <v>44</v>
      </c>
      <c r="C1628" s="24" t="s">
        <v>1358</v>
      </c>
      <c r="D1628" s="70"/>
    </row>
    <row r="1629" spans="1:4">
      <c r="A1629" s="26"/>
      <c r="B1629" s="26" t="s">
        <v>10</v>
      </c>
      <c r="C1629" s="26" t="s">
        <v>1385</v>
      </c>
      <c r="D1629" s="71"/>
    </row>
    <row r="1630" spans="1:4">
      <c r="A1630" s="24"/>
      <c r="B1630" s="24" t="s">
        <v>10</v>
      </c>
      <c r="C1630" s="24" t="s">
        <v>1395</v>
      </c>
      <c r="D1630" s="70"/>
    </row>
    <row r="1631" spans="1:4">
      <c r="A1631" s="26"/>
      <c r="B1631" s="26" t="s">
        <v>23</v>
      </c>
      <c r="C1631" s="26"/>
      <c r="D1631" s="71"/>
    </row>
    <row r="1632" spans="1:4">
      <c r="A1632" s="24"/>
      <c r="B1632" s="24" t="s">
        <v>1360</v>
      </c>
      <c r="C1632" s="24" t="s">
        <v>1376</v>
      </c>
      <c r="D1632" s="70"/>
    </row>
    <row r="1633" spans="1:4">
      <c r="A1633" s="26"/>
      <c r="B1633" s="26" t="s">
        <v>44</v>
      </c>
      <c r="C1633" s="26" t="s">
        <v>1385</v>
      </c>
      <c r="D1633" s="71"/>
    </row>
    <row r="1634" spans="1:4">
      <c r="A1634" s="24"/>
      <c r="B1634" s="24" t="s">
        <v>10</v>
      </c>
      <c r="C1634" s="24" t="s">
        <v>1412</v>
      </c>
      <c r="D1634" s="70"/>
    </row>
    <row r="1635" spans="1:4">
      <c r="A1635" s="26"/>
      <c r="B1635" s="26" t="s">
        <v>44</v>
      </c>
      <c r="C1635" s="26" t="s">
        <v>1412</v>
      </c>
      <c r="D1635" s="71"/>
    </row>
    <row r="1636" spans="1:4">
      <c r="A1636" s="24"/>
      <c r="B1636" s="24" t="s">
        <v>44</v>
      </c>
      <c r="C1636" s="24" t="s">
        <v>1376</v>
      </c>
      <c r="D1636" s="70"/>
    </row>
    <row r="1637" spans="1:4">
      <c r="A1637" s="26"/>
      <c r="B1637" s="26" t="s">
        <v>1360</v>
      </c>
      <c r="C1637" s="26" t="s">
        <v>1376</v>
      </c>
      <c r="D1637" s="71"/>
    </row>
    <row r="1638" spans="1:4">
      <c r="A1638" s="24"/>
      <c r="B1638" s="24" t="s">
        <v>10</v>
      </c>
      <c r="C1638" s="24" t="s">
        <v>1376</v>
      </c>
      <c r="D1638" s="70"/>
    </row>
    <row r="1639" spans="1:4">
      <c r="A1639" s="26"/>
      <c r="B1639" s="26" t="s">
        <v>10</v>
      </c>
      <c r="C1639" s="26" t="s">
        <v>1358</v>
      </c>
      <c r="D1639" s="71"/>
    </row>
    <row r="1640" spans="1:4">
      <c r="A1640" s="24"/>
      <c r="B1640" s="24" t="s">
        <v>31</v>
      </c>
      <c r="C1640" s="24" t="s">
        <v>1376</v>
      </c>
      <c r="D1640" s="70"/>
    </row>
    <row r="1641" spans="1:4">
      <c r="A1641" s="26"/>
      <c r="B1641" s="26" t="s">
        <v>10</v>
      </c>
      <c r="C1641" s="26" t="s">
        <v>1376</v>
      </c>
      <c r="D1641" s="71"/>
    </row>
    <row r="1642" spans="1:4">
      <c r="A1642" s="24"/>
      <c r="B1642" s="24" t="s">
        <v>44</v>
      </c>
      <c r="C1642" s="24" t="s">
        <v>1358</v>
      </c>
      <c r="D1642" s="70"/>
    </row>
    <row r="1643" spans="1:4">
      <c r="A1643" s="26"/>
      <c r="B1643" s="26" t="s">
        <v>31</v>
      </c>
      <c r="C1643" s="26"/>
      <c r="D1643" s="71"/>
    </row>
    <row r="1644" spans="1:4">
      <c r="A1644" s="24"/>
      <c r="B1644" s="24" t="s">
        <v>31</v>
      </c>
      <c r="C1644" s="24" t="s">
        <v>1358</v>
      </c>
      <c r="D1644" s="70"/>
    </row>
    <row r="1645" spans="1:4">
      <c r="A1645" s="26"/>
      <c r="B1645" s="26" t="s">
        <v>31</v>
      </c>
      <c r="C1645" s="26" t="s">
        <v>1395</v>
      </c>
      <c r="D1645" s="71"/>
    </row>
    <row r="1646" spans="1:4">
      <c r="A1646" s="24"/>
      <c r="B1646" s="24" t="s">
        <v>1360</v>
      </c>
      <c r="C1646" s="24" t="s">
        <v>1385</v>
      </c>
      <c r="D1646" s="70"/>
    </row>
    <row r="1647" spans="1:4">
      <c r="A1647" s="26"/>
      <c r="B1647" s="26" t="s">
        <v>44</v>
      </c>
      <c r="C1647" s="26" t="s">
        <v>1395</v>
      </c>
      <c r="D1647" s="71"/>
    </row>
    <row r="1648" spans="1:4">
      <c r="A1648" s="24"/>
      <c r="B1648" s="24" t="s">
        <v>23</v>
      </c>
      <c r="C1648" s="24" t="s">
        <v>1358</v>
      </c>
      <c r="D1648" s="70"/>
    </row>
    <row r="1649" spans="1:4">
      <c r="A1649" s="26"/>
      <c r="B1649" s="26" t="s">
        <v>10</v>
      </c>
      <c r="C1649" s="26" t="s">
        <v>1358</v>
      </c>
      <c r="D1649" s="71"/>
    </row>
    <row r="1650" spans="1:4">
      <c r="A1650" s="24"/>
      <c r="B1650" s="24" t="s">
        <v>1360</v>
      </c>
      <c r="C1650" s="24" t="s">
        <v>1376</v>
      </c>
      <c r="D1650" s="70"/>
    </row>
    <row r="1651" spans="1:4">
      <c r="A1651" s="26"/>
      <c r="B1651" s="26" t="s">
        <v>23</v>
      </c>
      <c r="C1651" s="26" t="s">
        <v>1412</v>
      </c>
      <c r="D1651" s="71"/>
    </row>
    <row r="1652" spans="1:4">
      <c r="A1652" s="24"/>
      <c r="B1652" s="24" t="s">
        <v>23</v>
      </c>
      <c r="C1652" s="24" t="s">
        <v>1412</v>
      </c>
      <c r="D1652" s="70"/>
    </row>
    <row r="1653" spans="1:4">
      <c r="A1653" s="26"/>
      <c r="B1653" s="26" t="s">
        <v>31</v>
      </c>
      <c r="C1653" s="26" t="s">
        <v>1412</v>
      </c>
      <c r="D1653" s="71"/>
    </row>
    <row r="1654" spans="1:4">
      <c r="A1654" s="24"/>
      <c r="B1654" s="24" t="s">
        <v>31</v>
      </c>
      <c r="C1654" s="24" t="s">
        <v>1358</v>
      </c>
      <c r="D1654" s="70"/>
    </row>
    <row r="1655" spans="1:4">
      <c r="A1655" s="26"/>
      <c r="B1655" s="26" t="s">
        <v>23</v>
      </c>
      <c r="C1655" s="26" t="s">
        <v>1376</v>
      </c>
      <c r="D1655" s="71"/>
    </row>
    <row r="1656" spans="1:4">
      <c r="A1656" s="24"/>
      <c r="B1656" s="24" t="s">
        <v>10</v>
      </c>
      <c r="C1656" s="24" t="s">
        <v>1412</v>
      </c>
      <c r="D1656" s="70"/>
    </row>
    <row r="1657" spans="1:4">
      <c r="A1657" s="26"/>
      <c r="B1657" s="26" t="s">
        <v>23</v>
      </c>
      <c r="C1657" s="26" t="s">
        <v>1412</v>
      </c>
      <c r="D1657" s="71"/>
    </row>
    <row r="1658" spans="1:4">
      <c r="A1658" s="24"/>
      <c r="B1658" s="24" t="s">
        <v>1360</v>
      </c>
      <c r="C1658" s="24" t="s">
        <v>1376</v>
      </c>
      <c r="D1658" s="70"/>
    </row>
    <row r="1659" spans="1:4">
      <c r="A1659" s="26"/>
      <c r="B1659" s="26" t="s">
        <v>1360</v>
      </c>
      <c r="C1659" s="26" t="s">
        <v>1358</v>
      </c>
      <c r="D1659" s="71"/>
    </row>
    <row r="1660" spans="1:4">
      <c r="A1660" s="24"/>
      <c r="B1660" s="24" t="s">
        <v>44</v>
      </c>
      <c r="C1660" s="24" t="s">
        <v>1395</v>
      </c>
      <c r="D1660" s="70"/>
    </row>
    <row r="1661" spans="1:4">
      <c r="A1661" s="26"/>
      <c r="B1661" s="26" t="s">
        <v>1360</v>
      </c>
      <c r="C1661" s="26" t="s">
        <v>1395</v>
      </c>
      <c r="D1661" s="71"/>
    </row>
    <row r="1662" spans="1:4">
      <c r="A1662" s="24"/>
      <c r="B1662" s="24" t="s">
        <v>10</v>
      </c>
      <c r="C1662" s="24" t="s">
        <v>1376</v>
      </c>
      <c r="D1662" s="70"/>
    </row>
    <row r="1663" spans="1:4">
      <c r="A1663" s="26"/>
      <c r="B1663" s="26" t="s">
        <v>10</v>
      </c>
      <c r="C1663" s="26" t="s">
        <v>1376</v>
      </c>
      <c r="D1663" s="71"/>
    </row>
    <row r="1664" spans="1:4">
      <c r="A1664" s="24"/>
      <c r="B1664" s="24" t="s">
        <v>23</v>
      </c>
      <c r="C1664" s="24" t="s">
        <v>1385</v>
      </c>
      <c r="D1664" s="70"/>
    </row>
    <row r="1665" spans="1:4">
      <c r="A1665" s="26"/>
      <c r="B1665" s="26" t="s">
        <v>23</v>
      </c>
      <c r="C1665" s="26" t="s">
        <v>1376</v>
      </c>
      <c r="D1665" s="71"/>
    </row>
    <row r="1666" spans="1:4">
      <c r="A1666" s="24"/>
      <c r="B1666" s="24" t="s">
        <v>31</v>
      </c>
      <c r="C1666" s="24" t="s">
        <v>1358</v>
      </c>
      <c r="D1666" s="70"/>
    </row>
    <row r="1667" spans="1:4">
      <c r="A1667" s="26"/>
      <c r="B1667" s="26" t="s">
        <v>10</v>
      </c>
      <c r="C1667" s="26" t="s">
        <v>1376</v>
      </c>
      <c r="D1667" s="71"/>
    </row>
    <row r="1668" spans="1:4">
      <c r="A1668" s="24"/>
      <c r="B1668" s="24" t="s">
        <v>44</v>
      </c>
      <c r="C1668" s="24" t="s">
        <v>1358</v>
      </c>
      <c r="D1668" s="70"/>
    </row>
    <row r="1669" spans="1:4">
      <c r="A1669" s="26"/>
      <c r="B1669" s="26" t="s">
        <v>44</v>
      </c>
      <c r="C1669" s="26" t="s">
        <v>1376</v>
      </c>
      <c r="D1669" s="71"/>
    </row>
    <row r="1670" spans="1:4">
      <c r="A1670" s="24"/>
      <c r="B1670" s="24" t="s">
        <v>44</v>
      </c>
      <c r="C1670" s="24" t="s">
        <v>1358</v>
      </c>
      <c r="D1670" s="70"/>
    </row>
    <row r="1671" spans="1:4">
      <c r="A1671" s="26"/>
      <c r="B1671" s="26" t="s">
        <v>1360</v>
      </c>
      <c r="C1671" s="26" t="s">
        <v>1412</v>
      </c>
      <c r="D1671" s="71"/>
    </row>
    <row r="1672" spans="1:4">
      <c r="A1672" s="24"/>
      <c r="B1672" s="24" t="s">
        <v>23</v>
      </c>
      <c r="C1672" s="24" t="s">
        <v>1358</v>
      </c>
      <c r="D1672" s="70"/>
    </row>
    <row r="1673" spans="1:4">
      <c r="A1673" s="26"/>
      <c r="B1673" s="26" t="s">
        <v>1360</v>
      </c>
      <c r="C1673" s="26" t="s">
        <v>1412</v>
      </c>
      <c r="D1673" s="71"/>
    </row>
    <row r="1674" spans="1:4">
      <c r="A1674" s="24"/>
      <c r="B1674" s="24" t="s">
        <v>23</v>
      </c>
      <c r="C1674" s="24" t="s">
        <v>1385</v>
      </c>
      <c r="D1674" s="70"/>
    </row>
    <row r="1675" spans="1:4">
      <c r="A1675" s="26"/>
      <c r="B1675" s="26" t="s">
        <v>23</v>
      </c>
      <c r="C1675" s="26" t="s">
        <v>1385</v>
      </c>
      <c r="D1675" s="71"/>
    </row>
    <row r="1676" spans="1:4">
      <c r="A1676" s="24"/>
      <c r="B1676" s="24" t="s">
        <v>1360</v>
      </c>
      <c r="C1676" s="24" t="s">
        <v>1385</v>
      </c>
      <c r="D1676" s="70"/>
    </row>
    <row r="1677" spans="1:4">
      <c r="A1677" s="26"/>
      <c r="B1677" s="26" t="s">
        <v>10</v>
      </c>
      <c r="C1677" s="26" t="s">
        <v>1412</v>
      </c>
      <c r="D1677" s="71"/>
    </row>
    <row r="1678" spans="1:4">
      <c r="A1678" s="24"/>
      <c r="B1678" s="24" t="s">
        <v>10</v>
      </c>
      <c r="C1678" s="24" t="s">
        <v>1376</v>
      </c>
      <c r="D1678" s="70"/>
    </row>
    <row r="1679" spans="1:4">
      <c r="A1679" s="26"/>
      <c r="B1679" s="26" t="s">
        <v>31</v>
      </c>
      <c r="C1679" s="26" t="s">
        <v>1412</v>
      </c>
      <c r="D1679" s="71"/>
    </row>
    <row r="1680" spans="1:4">
      <c r="A1680" s="24"/>
      <c r="B1680" s="24" t="s">
        <v>44</v>
      </c>
      <c r="C1680" s="24" t="s">
        <v>1358</v>
      </c>
      <c r="D1680" s="70"/>
    </row>
    <row r="1681" spans="1:4">
      <c r="A1681" s="26"/>
      <c r="B1681" s="26" t="s">
        <v>1360</v>
      </c>
      <c r="C1681" s="26" t="s">
        <v>1376</v>
      </c>
      <c r="D1681" s="71"/>
    </row>
    <row r="1682" spans="1:4">
      <c r="A1682" s="24"/>
      <c r="B1682" s="24" t="s">
        <v>31</v>
      </c>
      <c r="C1682" s="24" t="s">
        <v>1376</v>
      </c>
      <c r="D1682" s="70"/>
    </row>
    <row r="1683" spans="1:4">
      <c r="A1683" s="26"/>
      <c r="B1683" s="26" t="s">
        <v>23</v>
      </c>
      <c r="C1683" s="26" t="s">
        <v>1395</v>
      </c>
      <c r="D1683" s="71"/>
    </row>
    <row r="1684" spans="1:4">
      <c r="A1684" s="24"/>
      <c r="B1684" s="24" t="s">
        <v>1360</v>
      </c>
      <c r="C1684" s="24" t="s">
        <v>1358</v>
      </c>
      <c r="D1684" s="70"/>
    </row>
    <row r="1685" spans="1:4">
      <c r="A1685" s="26"/>
      <c r="B1685" s="26" t="s">
        <v>31</v>
      </c>
      <c r="C1685" s="26" t="s">
        <v>1412</v>
      </c>
      <c r="D1685" s="71"/>
    </row>
    <row r="1686" spans="1:4">
      <c r="A1686" s="24"/>
      <c r="B1686" s="24" t="s">
        <v>31</v>
      </c>
      <c r="C1686" s="24" t="s">
        <v>1395</v>
      </c>
      <c r="D1686" s="70"/>
    </row>
    <row r="1687" spans="1:4">
      <c r="A1687" s="26"/>
      <c r="B1687" s="26" t="s">
        <v>1360</v>
      </c>
      <c r="C1687" s="26" t="s">
        <v>1385</v>
      </c>
      <c r="D1687" s="71"/>
    </row>
    <row r="1688" spans="1:4">
      <c r="A1688" s="24"/>
      <c r="B1688" s="24" t="s">
        <v>1360</v>
      </c>
      <c r="C1688" s="24" t="s">
        <v>1385</v>
      </c>
      <c r="D1688" s="70"/>
    </row>
    <row r="1689" spans="1:4">
      <c r="A1689" s="26"/>
      <c r="B1689" s="26" t="s">
        <v>23</v>
      </c>
      <c r="C1689" s="26" t="s">
        <v>1412</v>
      </c>
      <c r="D1689" s="71"/>
    </row>
    <row r="1690" spans="1:4">
      <c r="A1690" s="24"/>
      <c r="B1690" s="24" t="s">
        <v>10</v>
      </c>
      <c r="C1690" s="24" t="s">
        <v>1385</v>
      </c>
      <c r="D1690" s="70"/>
    </row>
    <row r="1691" spans="1:4">
      <c r="A1691" s="26"/>
      <c r="B1691" s="26" t="s">
        <v>44</v>
      </c>
      <c r="C1691" s="26" t="s">
        <v>1385</v>
      </c>
      <c r="D1691" s="71"/>
    </row>
    <row r="1692" spans="1:4">
      <c r="A1692" s="24"/>
      <c r="B1692" s="24" t="s">
        <v>23</v>
      </c>
      <c r="C1692" s="24" t="s">
        <v>1395</v>
      </c>
      <c r="D1692" s="70"/>
    </row>
    <row r="1693" spans="1:4">
      <c r="A1693" s="26"/>
      <c r="B1693" s="26" t="s">
        <v>10</v>
      </c>
      <c r="C1693" s="26" t="s">
        <v>1412</v>
      </c>
      <c r="D1693" s="71"/>
    </row>
    <row r="1694" spans="1:4">
      <c r="A1694" s="24"/>
      <c r="B1694" s="24" t="s">
        <v>44</v>
      </c>
      <c r="C1694" s="24" t="s">
        <v>1385</v>
      </c>
      <c r="D1694" s="70"/>
    </row>
    <row r="1695" spans="1:4">
      <c r="A1695" s="26"/>
      <c r="B1695" s="26" t="s">
        <v>1360</v>
      </c>
      <c r="C1695" s="26" t="s">
        <v>1385</v>
      </c>
      <c r="D1695" s="71"/>
    </row>
    <row r="1696" spans="1:4">
      <c r="A1696" s="24"/>
      <c r="B1696" s="24" t="s">
        <v>44</v>
      </c>
      <c r="C1696" s="24" t="s">
        <v>1385</v>
      </c>
      <c r="D1696" s="70"/>
    </row>
    <row r="1697" spans="1:4">
      <c r="A1697" s="26"/>
      <c r="B1697" s="26" t="s">
        <v>10</v>
      </c>
      <c r="C1697" s="26" t="s">
        <v>1395</v>
      </c>
      <c r="D1697" s="71"/>
    </row>
    <row r="1698" spans="1:4">
      <c r="A1698" s="24"/>
      <c r="B1698" s="24" t="s">
        <v>23</v>
      </c>
      <c r="C1698" s="24" t="s">
        <v>1395</v>
      </c>
      <c r="D1698" s="70"/>
    </row>
    <row r="1699" spans="1:4">
      <c r="A1699" s="26"/>
      <c r="B1699" s="26" t="s">
        <v>31</v>
      </c>
      <c r="C1699" s="26" t="s">
        <v>1412</v>
      </c>
      <c r="D1699" s="71"/>
    </row>
    <row r="1700" spans="1:4">
      <c r="A1700" s="24"/>
      <c r="B1700" s="24" t="s">
        <v>1360</v>
      </c>
      <c r="C1700" s="24" t="s">
        <v>1395</v>
      </c>
      <c r="D1700" s="70"/>
    </row>
    <row r="1701" spans="1:4">
      <c r="A1701" s="26"/>
      <c r="B1701" s="26" t="s">
        <v>1360</v>
      </c>
      <c r="C1701" s="26" t="s">
        <v>1412</v>
      </c>
      <c r="D1701" s="71"/>
    </row>
    <row r="1702" spans="1:4">
      <c r="A1702" s="24"/>
      <c r="B1702" s="24" t="s">
        <v>10</v>
      </c>
      <c r="C1702" s="24" t="s">
        <v>1412</v>
      </c>
      <c r="D1702" s="70"/>
    </row>
    <row r="1703" spans="1:4">
      <c r="A1703" s="26"/>
      <c r="B1703" s="26" t="s">
        <v>23</v>
      </c>
      <c r="C1703" s="26" t="s">
        <v>1412</v>
      </c>
      <c r="D1703" s="71"/>
    </row>
    <row r="1704" spans="1:4">
      <c r="A1704" s="24"/>
      <c r="B1704" s="24" t="s">
        <v>10</v>
      </c>
      <c r="C1704" s="24" t="s">
        <v>1376</v>
      </c>
      <c r="D1704" s="70"/>
    </row>
    <row r="1705" spans="1:4">
      <c r="A1705" s="26"/>
      <c r="B1705" s="26" t="s">
        <v>31</v>
      </c>
      <c r="C1705" s="26" t="s">
        <v>1358</v>
      </c>
      <c r="D1705" s="71"/>
    </row>
    <row r="1706" spans="1:4">
      <c r="A1706" s="24"/>
      <c r="B1706" s="24" t="s">
        <v>44</v>
      </c>
      <c r="C1706" s="24" t="s">
        <v>1412</v>
      </c>
      <c r="D1706" s="70"/>
    </row>
    <row r="1707" spans="1:4">
      <c r="A1707" s="26"/>
      <c r="B1707" s="26" t="s">
        <v>10</v>
      </c>
      <c r="C1707" s="26" t="s">
        <v>1395</v>
      </c>
      <c r="D1707" s="71"/>
    </row>
    <row r="1708" spans="1:4">
      <c r="A1708" s="24"/>
      <c r="B1708" s="24" t="s">
        <v>1360</v>
      </c>
      <c r="C1708" s="24" t="s">
        <v>1376</v>
      </c>
      <c r="D1708" s="70"/>
    </row>
    <row r="1709" spans="1:4">
      <c r="A1709" s="26"/>
      <c r="B1709" s="26" t="s">
        <v>44</v>
      </c>
      <c r="C1709" s="26" t="s">
        <v>1412</v>
      </c>
      <c r="D1709" s="71"/>
    </row>
    <row r="1710" spans="1:4">
      <c r="A1710" s="24"/>
      <c r="B1710" s="24" t="s">
        <v>1360</v>
      </c>
      <c r="C1710" s="24" t="s">
        <v>1376</v>
      </c>
      <c r="D1710" s="70"/>
    </row>
    <row r="1711" spans="1:4">
      <c r="A1711" s="26"/>
      <c r="B1711" s="26" t="s">
        <v>31</v>
      </c>
      <c r="C1711" s="26" t="s">
        <v>1376</v>
      </c>
      <c r="D1711" s="71"/>
    </row>
    <row r="1712" spans="1:4">
      <c r="A1712" s="24"/>
      <c r="B1712" s="24" t="s">
        <v>31</v>
      </c>
      <c r="C1712" s="24" t="s">
        <v>1385</v>
      </c>
      <c r="D1712" s="70"/>
    </row>
    <row r="1713" spans="1:4">
      <c r="A1713" s="26"/>
      <c r="B1713" s="26" t="s">
        <v>31</v>
      </c>
      <c r="C1713" s="26" t="s">
        <v>1395</v>
      </c>
      <c r="D1713" s="71"/>
    </row>
    <row r="1714" spans="1:4">
      <c r="A1714" s="24"/>
      <c r="B1714" s="24" t="s">
        <v>10</v>
      </c>
      <c r="C1714" s="24" t="s">
        <v>1412</v>
      </c>
      <c r="D1714" s="70"/>
    </row>
    <row r="1715" spans="1:4">
      <c r="A1715" s="26"/>
      <c r="B1715" s="26" t="s">
        <v>31</v>
      </c>
      <c r="C1715" s="26" t="s">
        <v>1412</v>
      </c>
      <c r="D1715" s="71"/>
    </row>
    <row r="1716" spans="1:4">
      <c r="A1716" s="24"/>
      <c r="B1716" s="24" t="s">
        <v>31</v>
      </c>
      <c r="C1716" s="24" t="s">
        <v>1376</v>
      </c>
      <c r="D1716" s="70"/>
    </row>
    <row r="1717" spans="1:4">
      <c r="A1717" s="26"/>
      <c r="B1717" s="26" t="s">
        <v>31</v>
      </c>
      <c r="C1717" s="26" t="s">
        <v>1385</v>
      </c>
      <c r="D1717" s="71"/>
    </row>
    <row r="1718" spans="1:4">
      <c r="A1718" s="24"/>
      <c r="B1718" s="24" t="s">
        <v>44</v>
      </c>
      <c r="C1718" s="24" t="s">
        <v>1412</v>
      </c>
      <c r="D1718" s="70"/>
    </row>
    <row r="1719" spans="1:4">
      <c r="A1719" s="26"/>
      <c r="B1719" s="26" t="s">
        <v>1360</v>
      </c>
      <c r="C1719" s="26" t="s">
        <v>1395</v>
      </c>
      <c r="D1719" s="71"/>
    </row>
    <row r="1720" spans="1:4">
      <c r="A1720" s="24"/>
      <c r="B1720" s="24" t="s">
        <v>1360</v>
      </c>
      <c r="C1720" s="24" t="s">
        <v>1376</v>
      </c>
      <c r="D1720" s="70"/>
    </row>
    <row r="1721" spans="1:4">
      <c r="A1721" s="26"/>
      <c r="B1721" s="26" t="s">
        <v>1360</v>
      </c>
      <c r="C1721" s="26" t="s">
        <v>1358</v>
      </c>
      <c r="D1721" s="71"/>
    </row>
    <row r="1722" spans="1:4">
      <c r="A1722" s="24"/>
      <c r="B1722" s="24" t="s">
        <v>44</v>
      </c>
      <c r="C1722" s="24" t="s">
        <v>1358</v>
      </c>
      <c r="D1722" s="70"/>
    </row>
    <row r="1723" spans="1:4">
      <c r="A1723" s="26"/>
      <c r="B1723" s="26" t="s">
        <v>1360</v>
      </c>
      <c r="C1723" s="26" t="s">
        <v>1385</v>
      </c>
      <c r="D1723" s="71"/>
    </row>
    <row r="1724" spans="1:4">
      <c r="A1724" s="24"/>
      <c r="B1724" s="24" t="s">
        <v>10</v>
      </c>
      <c r="C1724" s="24" t="s">
        <v>1358</v>
      </c>
      <c r="D1724" s="70"/>
    </row>
    <row r="1725" spans="1:4">
      <c r="A1725" s="26"/>
      <c r="B1725" s="26" t="s">
        <v>23</v>
      </c>
      <c r="C1725" s="26" t="s">
        <v>1376</v>
      </c>
      <c r="D1725" s="71"/>
    </row>
    <row r="1726" spans="1:4">
      <c r="A1726" s="24"/>
      <c r="B1726" s="24" t="s">
        <v>44</v>
      </c>
      <c r="C1726" s="24" t="s">
        <v>1376</v>
      </c>
      <c r="D1726" s="70"/>
    </row>
    <row r="1727" spans="1:4">
      <c r="A1727" s="26"/>
      <c r="B1727" s="26" t="s">
        <v>23</v>
      </c>
      <c r="C1727" s="26" t="s">
        <v>1385</v>
      </c>
      <c r="D1727" s="71"/>
    </row>
    <row r="1728" spans="1:4">
      <c r="A1728" s="24"/>
      <c r="B1728" s="24" t="s">
        <v>1360</v>
      </c>
      <c r="C1728" s="24" t="s">
        <v>1412</v>
      </c>
      <c r="D1728" s="70"/>
    </row>
    <row r="1729" spans="1:4">
      <c r="A1729" s="26"/>
      <c r="B1729" s="26" t="s">
        <v>23</v>
      </c>
      <c r="C1729" s="26" t="s">
        <v>1376</v>
      </c>
      <c r="D1729" s="71"/>
    </row>
    <row r="1730" spans="1:4">
      <c r="A1730" s="24"/>
      <c r="B1730" s="24" t="s">
        <v>44</v>
      </c>
      <c r="C1730" s="24" t="s">
        <v>1385</v>
      </c>
      <c r="D1730" s="70"/>
    </row>
    <row r="1731" spans="1:4">
      <c r="A1731" s="26"/>
      <c r="B1731" s="26" t="s">
        <v>23</v>
      </c>
      <c r="C1731" s="26" t="s">
        <v>1358</v>
      </c>
      <c r="D1731" s="71"/>
    </row>
    <row r="1732" spans="1:4">
      <c r="A1732" s="24"/>
      <c r="B1732" s="24" t="s">
        <v>1360</v>
      </c>
      <c r="C1732" s="24" t="s">
        <v>1395</v>
      </c>
      <c r="D1732" s="70"/>
    </row>
    <row r="1733" spans="1:4">
      <c r="A1733" s="26"/>
      <c r="B1733" s="26" t="s">
        <v>23</v>
      </c>
      <c r="C1733" s="26" t="s">
        <v>1376</v>
      </c>
      <c r="D1733" s="71"/>
    </row>
    <row r="1734" spans="1:4">
      <c r="A1734" s="24"/>
      <c r="B1734" s="24" t="s">
        <v>23</v>
      </c>
      <c r="C1734" s="24" t="s">
        <v>1376</v>
      </c>
      <c r="D1734" s="70"/>
    </row>
    <row r="1735" spans="1:4">
      <c r="A1735" s="26"/>
      <c r="B1735" s="26" t="s">
        <v>10</v>
      </c>
      <c r="C1735" s="26" t="s">
        <v>1412</v>
      </c>
      <c r="D1735" s="71"/>
    </row>
    <row r="1736" spans="1:4">
      <c r="A1736" s="24"/>
      <c r="B1736" s="24" t="s">
        <v>44</v>
      </c>
      <c r="C1736" s="24" t="s">
        <v>1385</v>
      </c>
      <c r="D1736" s="70"/>
    </row>
    <row r="1737" spans="1:4">
      <c r="A1737" s="26"/>
      <c r="B1737" s="26" t="s">
        <v>23</v>
      </c>
      <c r="C1737" s="26" t="s">
        <v>1358</v>
      </c>
      <c r="D1737" s="71"/>
    </row>
    <row r="1738" spans="1:4">
      <c r="A1738" s="24"/>
      <c r="B1738" s="24" t="s">
        <v>1360</v>
      </c>
      <c r="C1738" s="24" t="s">
        <v>1412</v>
      </c>
      <c r="D1738" s="70"/>
    </row>
    <row r="1739" spans="1:4">
      <c r="A1739" s="26"/>
      <c r="B1739" s="26" t="s">
        <v>1360</v>
      </c>
      <c r="C1739" s="26" t="s">
        <v>1385</v>
      </c>
      <c r="D1739" s="71"/>
    </row>
    <row r="1740" spans="1:4">
      <c r="A1740" s="24"/>
      <c r="B1740" s="24" t="s">
        <v>31</v>
      </c>
      <c r="C1740" s="24" t="s">
        <v>1385</v>
      </c>
      <c r="D1740" s="70"/>
    </row>
    <row r="1741" spans="1:4">
      <c r="A1741" s="26"/>
      <c r="B1741" s="26" t="s">
        <v>44</v>
      </c>
      <c r="C1741" s="26" t="s">
        <v>1412</v>
      </c>
      <c r="D1741" s="71"/>
    </row>
    <row r="1742" spans="1:4">
      <c r="A1742" s="24"/>
      <c r="B1742" s="24" t="s">
        <v>31</v>
      </c>
      <c r="C1742" s="24" t="s">
        <v>1376</v>
      </c>
      <c r="D1742" s="70"/>
    </row>
    <row r="1743" spans="1:4">
      <c r="A1743" s="26"/>
      <c r="B1743" s="26" t="s">
        <v>10</v>
      </c>
      <c r="C1743" s="26" t="s">
        <v>1395</v>
      </c>
      <c r="D1743" s="71"/>
    </row>
    <row r="1744" spans="1:4">
      <c r="A1744" s="24"/>
      <c r="B1744" s="24" t="s">
        <v>1360</v>
      </c>
      <c r="C1744" s="24" t="s">
        <v>1376</v>
      </c>
      <c r="D1744" s="70"/>
    </row>
    <row r="1745" spans="1:4">
      <c r="A1745" s="26"/>
      <c r="B1745" s="26" t="s">
        <v>23</v>
      </c>
      <c r="C1745" s="26" t="s">
        <v>1376</v>
      </c>
      <c r="D1745" s="71"/>
    </row>
    <row r="1746" spans="1:4">
      <c r="A1746" s="24"/>
      <c r="B1746" s="24" t="s">
        <v>23</v>
      </c>
      <c r="C1746" s="24" t="s">
        <v>1385</v>
      </c>
      <c r="D1746" s="70"/>
    </row>
    <row r="1747" spans="1:4">
      <c r="A1747" s="26"/>
      <c r="B1747" s="26" t="s">
        <v>23</v>
      </c>
      <c r="C1747" s="26" t="s">
        <v>1358</v>
      </c>
      <c r="D1747" s="71"/>
    </row>
    <row r="1748" spans="1:4">
      <c r="A1748" s="24"/>
      <c r="B1748" s="24" t="s">
        <v>44</v>
      </c>
      <c r="C1748" s="24" t="s">
        <v>1358</v>
      </c>
      <c r="D1748" s="70"/>
    </row>
    <row r="1749" spans="1:4">
      <c r="A1749" s="26"/>
      <c r="B1749" s="26" t="s">
        <v>23</v>
      </c>
      <c r="C1749" s="26" t="s">
        <v>1376</v>
      </c>
      <c r="D1749" s="71"/>
    </row>
    <row r="1750" spans="1:4">
      <c r="A1750" s="24"/>
      <c r="B1750" s="24" t="s">
        <v>1360</v>
      </c>
      <c r="C1750" s="24" t="s">
        <v>1412</v>
      </c>
      <c r="D1750" s="70"/>
    </row>
    <row r="1751" spans="1:4">
      <c r="A1751" s="26"/>
      <c r="B1751" s="26" t="s">
        <v>10</v>
      </c>
      <c r="C1751" s="26" t="s">
        <v>1412</v>
      </c>
      <c r="D1751" s="71"/>
    </row>
    <row r="1752" spans="1:4">
      <c r="A1752" s="24"/>
      <c r="B1752" s="24" t="s">
        <v>31</v>
      </c>
      <c r="C1752" s="24" t="s">
        <v>1358</v>
      </c>
      <c r="D1752" s="70"/>
    </row>
    <row r="1753" spans="1:4">
      <c r="A1753" s="26"/>
      <c r="B1753" s="26" t="s">
        <v>23</v>
      </c>
      <c r="C1753" s="26" t="s">
        <v>1376</v>
      </c>
      <c r="D1753" s="71"/>
    </row>
    <row r="1754" spans="1:4">
      <c r="A1754" s="24"/>
      <c r="B1754" s="24" t="s">
        <v>44</v>
      </c>
      <c r="C1754" s="24" t="s">
        <v>1412</v>
      </c>
      <c r="D1754" s="70"/>
    </row>
    <row r="1755" spans="1:4">
      <c r="A1755" s="26"/>
      <c r="B1755" s="26" t="s">
        <v>10</v>
      </c>
      <c r="C1755" s="26" t="s">
        <v>1358</v>
      </c>
      <c r="D1755" s="71"/>
    </row>
    <row r="1756" spans="1:4">
      <c r="A1756" s="24"/>
      <c r="B1756" s="24" t="s">
        <v>10</v>
      </c>
      <c r="C1756" s="24" t="s">
        <v>1385</v>
      </c>
      <c r="D1756" s="70"/>
    </row>
    <row r="1757" spans="1:4">
      <c r="A1757" s="26"/>
      <c r="B1757" s="26" t="s">
        <v>23</v>
      </c>
      <c r="C1757" s="26" t="s">
        <v>1358</v>
      </c>
      <c r="D1757" s="71"/>
    </row>
    <row r="1758" spans="1:4">
      <c r="A1758" s="24"/>
      <c r="B1758" s="24" t="s">
        <v>31</v>
      </c>
      <c r="C1758" s="24" t="s">
        <v>1358</v>
      </c>
      <c r="D1758" s="70"/>
    </row>
    <row r="1759" spans="1:4">
      <c r="A1759" s="26"/>
      <c r="B1759" s="26" t="s">
        <v>10</v>
      </c>
      <c r="C1759" s="26" t="s">
        <v>1412</v>
      </c>
      <c r="D1759" s="71"/>
    </row>
    <row r="1760" spans="1:4">
      <c r="A1760" s="24"/>
      <c r="B1760" s="24" t="s">
        <v>1360</v>
      </c>
      <c r="C1760" s="24" t="s">
        <v>1385</v>
      </c>
      <c r="D1760" s="70"/>
    </row>
    <row r="1761" spans="1:4">
      <c r="A1761" s="26"/>
      <c r="B1761" s="26" t="s">
        <v>44</v>
      </c>
      <c r="C1761" s="26" t="s">
        <v>1395</v>
      </c>
      <c r="D1761" s="71"/>
    </row>
    <row r="1762" spans="1:4">
      <c r="A1762" s="24"/>
      <c r="B1762" s="24" t="s">
        <v>44</v>
      </c>
      <c r="C1762" s="24" t="s">
        <v>1385</v>
      </c>
      <c r="D1762" s="70"/>
    </row>
    <row r="1763" spans="1:4">
      <c r="A1763" s="26"/>
      <c r="B1763" s="26" t="s">
        <v>44</v>
      </c>
      <c r="C1763" s="26" t="s">
        <v>1358</v>
      </c>
      <c r="D1763" s="71"/>
    </row>
    <row r="1764" spans="1:4">
      <c r="A1764" s="24"/>
      <c r="B1764" s="24" t="s">
        <v>44</v>
      </c>
      <c r="C1764" s="24" t="s">
        <v>1412</v>
      </c>
      <c r="D1764" s="70"/>
    </row>
    <row r="1765" spans="1:4">
      <c r="A1765" s="26"/>
      <c r="B1765" s="26" t="s">
        <v>10</v>
      </c>
      <c r="C1765" s="26" t="s">
        <v>1412</v>
      </c>
      <c r="D1765" s="71"/>
    </row>
    <row r="1766" spans="1:4">
      <c r="A1766" s="24"/>
      <c r="B1766" s="24" t="s">
        <v>44</v>
      </c>
      <c r="C1766" s="24" t="s">
        <v>1385</v>
      </c>
      <c r="D1766" s="70"/>
    </row>
    <row r="1767" spans="1:4">
      <c r="A1767" s="26"/>
      <c r="B1767" s="26" t="s">
        <v>23</v>
      </c>
      <c r="C1767" s="26" t="s">
        <v>1395</v>
      </c>
      <c r="D1767" s="71"/>
    </row>
    <row r="1768" spans="1:4">
      <c r="A1768" s="24"/>
      <c r="B1768" s="24" t="s">
        <v>44</v>
      </c>
      <c r="C1768" s="24" t="s">
        <v>1385</v>
      </c>
      <c r="D1768" s="70"/>
    </row>
    <row r="1769" spans="1:4">
      <c r="A1769" s="26"/>
      <c r="B1769" s="26" t="s">
        <v>23</v>
      </c>
      <c r="C1769" s="26" t="s">
        <v>1376</v>
      </c>
      <c r="D1769" s="71"/>
    </row>
    <row r="1770" spans="1:4">
      <c r="A1770" s="24"/>
      <c r="B1770" s="24" t="s">
        <v>10</v>
      </c>
      <c r="C1770" s="24" t="s">
        <v>1395</v>
      </c>
      <c r="D1770" s="70"/>
    </row>
    <row r="1771" spans="1:4">
      <c r="A1771" s="26"/>
      <c r="B1771" s="26" t="s">
        <v>23</v>
      </c>
      <c r="C1771" s="26" t="s">
        <v>1376</v>
      </c>
      <c r="D1771" s="71"/>
    </row>
    <row r="1772" spans="1:4">
      <c r="A1772" s="24"/>
      <c r="B1772" s="24" t="s">
        <v>23</v>
      </c>
      <c r="C1772" s="24" t="s">
        <v>1358</v>
      </c>
      <c r="D1772" s="70"/>
    </row>
    <row r="1773" spans="1:4">
      <c r="A1773" s="26"/>
      <c r="B1773" s="26" t="s">
        <v>44</v>
      </c>
      <c r="C1773" s="26" t="s">
        <v>1358</v>
      </c>
      <c r="D1773" s="71"/>
    </row>
    <row r="1774" spans="1:4">
      <c r="A1774" s="24"/>
      <c r="B1774" s="24" t="s">
        <v>44</v>
      </c>
      <c r="C1774" s="24" t="s">
        <v>1395</v>
      </c>
      <c r="D1774" s="70"/>
    </row>
    <row r="1775" spans="1:4">
      <c r="A1775" s="26"/>
      <c r="B1775" s="26" t="s">
        <v>44</v>
      </c>
      <c r="C1775" s="26" t="s">
        <v>1385</v>
      </c>
      <c r="D1775" s="71"/>
    </row>
    <row r="1776" spans="1:4">
      <c r="A1776" s="24"/>
      <c r="B1776" s="24" t="s">
        <v>10</v>
      </c>
      <c r="C1776" s="24"/>
      <c r="D1776" s="70"/>
    </row>
    <row r="1777" spans="1:4">
      <c r="A1777" s="26"/>
      <c r="B1777" s="26" t="s">
        <v>1360</v>
      </c>
      <c r="C1777" s="26" t="s">
        <v>1358</v>
      </c>
      <c r="D1777" s="71"/>
    </row>
    <row r="1778" spans="1:4">
      <c r="A1778" s="24"/>
      <c r="B1778" s="24" t="s">
        <v>10</v>
      </c>
      <c r="C1778" s="24" t="s">
        <v>1376</v>
      </c>
      <c r="D1778" s="70"/>
    </row>
    <row r="1779" spans="1:4">
      <c r="A1779" s="26"/>
      <c r="B1779" s="26" t="s">
        <v>44</v>
      </c>
      <c r="C1779" s="26" t="s">
        <v>1376</v>
      </c>
      <c r="D1779" s="71"/>
    </row>
    <row r="1780" spans="1:4">
      <c r="A1780" s="24"/>
      <c r="B1780" s="24" t="s">
        <v>10</v>
      </c>
      <c r="C1780" s="24" t="s">
        <v>1412</v>
      </c>
      <c r="D1780" s="70"/>
    </row>
    <row r="1781" spans="1:4">
      <c r="A1781" s="26"/>
      <c r="B1781" s="26" t="s">
        <v>1360</v>
      </c>
      <c r="C1781" s="26" t="s">
        <v>1395</v>
      </c>
      <c r="D1781" s="71"/>
    </row>
    <row r="1782" spans="1:4">
      <c r="A1782" s="24"/>
      <c r="B1782" s="24" t="s">
        <v>1360</v>
      </c>
      <c r="C1782" s="24" t="s">
        <v>1385</v>
      </c>
      <c r="D1782" s="70"/>
    </row>
    <row r="1783" spans="1:4">
      <c r="A1783" s="26"/>
      <c r="B1783" s="26" t="s">
        <v>10</v>
      </c>
      <c r="C1783" s="26" t="s">
        <v>1395</v>
      </c>
      <c r="D1783" s="71"/>
    </row>
    <row r="1784" spans="1:4">
      <c r="A1784" s="24"/>
      <c r="B1784" s="24" t="s">
        <v>23</v>
      </c>
      <c r="C1784" s="24" t="s">
        <v>1376</v>
      </c>
      <c r="D1784" s="70"/>
    </row>
    <row r="1785" spans="1:4">
      <c r="A1785" s="26"/>
      <c r="B1785" s="26" t="s">
        <v>44</v>
      </c>
      <c r="C1785" s="26" t="s">
        <v>1395</v>
      </c>
      <c r="D1785" s="71"/>
    </row>
    <row r="1786" spans="1:4">
      <c r="A1786" s="24"/>
      <c r="B1786" s="24" t="s">
        <v>1360</v>
      </c>
      <c r="C1786" s="24" t="s">
        <v>1412</v>
      </c>
      <c r="D1786" s="70"/>
    </row>
    <row r="1787" spans="1:4">
      <c r="A1787" s="26"/>
      <c r="B1787" s="26" t="s">
        <v>44</v>
      </c>
      <c r="C1787" s="26" t="s">
        <v>1385</v>
      </c>
      <c r="D1787" s="71"/>
    </row>
    <row r="1788" spans="1:4">
      <c r="A1788" s="24"/>
      <c r="B1788" s="24" t="s">
        <v>44</v>
      </c>
      <c r="C1788" s="24" t="s">
        <v>1395</v>
      </c>
      <c r="D1788" s="70"/>
    </row>
    <row r="1789" spans="1:4">
      <c r="A1789" s="26"/>
      <c r="B1789" s="26" t="s">
        <v>31</v>
      </c>
      <c r="C1789" s="26" t="s">
        <v>1358</v>
      </c>
      <c r="D1789" s="71"/>
    </row>
    <row r="1790" spans="1:4">
      <c r="A1790" s="24"/>
      <c r="B1790" s="24" t="s">
        <v>23</v>
      </c>
      <c r="C1790" s="24" t="s">
        <v>1395</v>
      </c>
      <c r="D1790" s="70"/>
    </row>
    <row r="1791" spans="1:4">
      <c r="A1791" s="26"/>
      <c r="B1791" s="26" t="s">
        <v>1360</v>
      </c>
      <c r="C1791" s="26" t="s">
        <v>1385</v>
      </c>
      <c r="D1791" s="71"/>
    </row>
    <row r="1792" spans="1:4">
      <c r="A1792" s="24"/>
      <c r="B1792" s="24" t="s">
        <v>1360</v>
      </c>
      <c r="C1792" s="24" t="s">
        <v>1376</v>
      </c>
      <c r="D1792" s="70"/>
    </row>
    <row r="1793" spans="1:4">
      <c r="A1793" s="26"/>
      <c r="B1793" s="26" t="s">
        <v>10</v>
      </c>
      <c r="C1793" s="26" t="s">
        <v>1395</v>
      </c>
      <c r="D1793" s="71"/>
    </row>
    <row r="1794" spans="1:4">
      <c r="A1794" s="24"/>
      <c r="B1794" s="24" t="s">
        <v>23</v>
      </c>
      <c r="C1794" s="24"/>
      <c r="D1794" s="70"/>
    </row>
    <row r="1795" spans="1:4">
      <c r="A1795" s="26"/>
      <c r="B1795" s="26" t="s">
        <v>23</v>
      </c>
      <c r="C1795" s="26" t="s">
        <v>1385</v>
      </c>
      <c r="D1795" s="71"/>
    </row>
    <row r="1796" spans="1:4">
      <c r="A1796" s="24"/>
      <c r="B1796" s="24" t="s">
        <v>31</v>
      </c>
      <c r="C1796" s="24" t="s">
        <v>1385</v>
      </c>
      <c r="D1796" s="70"/>
    </row>
    <row r="1797" spans="1:4">
      <c r="A1797" s="26"/>
      <c r="B1797" s="26" t="s">
        <v>1360</v>
      </c>
      <c r="C1797" s="26" t="s">
        <v>1385</v>
      </c>
      <c r="D1797" s="71"/>
    </row>
    <row r="1798" spans="1:4">
      <c r="A1798" s="24"/>
      <c r="B1798" s="24" t="s">
        <v>10</v>
      </c>
      <c r="C1798" s="24" t="s">
        <v>1412</v>
      </c>
      <c r="D1798" s="70"/>
    </row>
    <row r="1799" spans="1:4">
      <c r="A1799" s="26"/>
      <c r="B1799" s="26" t="s">
        <v>1360</v>
      </c>
      <c r="C1799" s="26" t="s">
        <v>1376</v>
      </c>
      <c r="D1799" s="71"/>
    </row>
    <row r="1800" spans="1:4">
      <c r="A1800" s="24"/>
      <c r="B1800" s="24" t="s">
        <v>44</v>
      </c>
      <c r="C1800" s="24"/>
      <c r="D1800" s="70"/>
    </row>
    <row r="1801" spans="1:4">
      <c r="A1801" s="26"/>
      <c r="B1801" s="26" t="s">
        <v>31</v>
      </c>
      <c r="C1801" s="26" t="s">
        <v>1376</v>
      </c>
      <c r="D1801" s="71"/>
    </row>
    <row r="1802" spans="1:4">
      <c r="A1802" s="24"/>
      <c r="B1802" s="24" t="s">
        <v>10</v>
      </c>
      <c r="C1802" s="24" t="s">
        <v>1376</v>
      </c>
      <c r="D1802" s="70"/>
    </row>
    <row r="1803" spans="1:4">
      <c r="A1803" s="26"/>
      <c r="B1803" s="26" t="s">
        <v>10</v>
      </c>
      <c r="C1803" s="26" t="s">
        <v>1412</v>
      </c>
      <c r="D1803" s="71"/>
    </row>
    <row r="1804" spans="1:4">
      <c r="A1804" s="24"/>
      <c r="B1804" s="24" t="s">
        <v>10</v>
      </c>
      <c r="C1804" s="24" t="s">
        <v>1376</v>
      </c>
      <c r="D1804" s="70"/>
    </row>
    <row r="1805" spans="1:4">
      <c r="A1805" s="26"/>
      <c r="B1805" s="26" t="s">
        <v>10</v>
      </c>
      <c r="C1805" s="26" t="s">
        <v>1385</v>
      </c>
      <c r="D1805" s="71"/>
    </row>
    <row r="1806" spans="1:4">
      <c r="A1806" s="24"/>
      <c r="B1806" s="24" t="s">
        <v>31</v>
      </c>
      <c r="C1806" s="24"/>
      <c r="D1806" s="70"/>
    </row>
    <row r="1807" spans="1:4">
      <c r="A1807" s="26"/>
      <c r="B1807" s="26" t="s">
        <v>31</v>
      </c>
      <c r="C1807" s="26" t="s">
        <v>1376</v>
      </c>
      <c r="D1807" s="71"/>
    </row>
    <row r="1808" spans="1:4">
      <c r="A1808" s="24"/>
      <c r="B1808" s="24" t="s">
        <v>44</v>
      </c>
      <c r="C1808" s="24" t="s">
        <v>1358</v>
      </c>
      <c r="D1808" s="70"/>
    </row>
    <row r="1809" spans="1:4">
      <c r="A1809" s="26"/>
      <c r="B1809" s="26" t="s">
        <v>1360</v>
      </c>
      <c r="C1809" s="26" t="s">
        <v>1376</v>
      </c>
      <c r="D1809" s="71"/>
    </row>
    <row r="1810" spans="1:4">
      <c r="A1810" s="24"/>
      <c r="B1810" s="24" t="s">
        <v>31</v>
      </c>
      <c r="C1810" s="24" t="s">
        <v>1376</v>
      </c>
      <c r="D1810" s="70"/>
    </row>
    <row r="1811" spans="1:4">
      <c r="A1811" s="26"/>
      <c r="B1811" s="26" t="s">
        <v>44</v>
      </c>
      <c r="C1811" s="26" t="s">
        <v>1395</v>
      </c>
      <c r="D1811" s="71"/>
    </row>
    <row r="1812" spans="1:4">
      <c r="A1812" s="24"/>
      <c r="B1812" s="24" t="s">
        <v>23</v>
      </c>
      <c r="C1812" s="24" t="s">
        <v>1376</v>
      </c>
      <c r="D1812" s="70"/>
    </row>
    <row r="1813" spans="1:4">
      <c r="A1813" s="26"/>
      <c r="B1813" s="26" t="s">
        <v>10</v>
      </c>
      <c r="C1813" s="26" t="s">
        <v>1395</v>
      </c>
      <c r="D1813" s="71"/>
    </row>
    <row r="1814" spans="1:4">
      <c r="A1814" s="24"/>
      <c r="B1814" s="24" t="s">
        <v>10</v>
      </c>
      <c r="C1814" s="24" t="s">
        <v>1385</v>
      </c>
      <c r="D1814" s="70"/>
    </row>
    <row r="1815" spans="1:4">
      <c r="A1815" s="26"/>
      <c r="B1815" s="26" t="s">
        <v>10</v>
      </c>
      <c r="C1815" s="26" t="s">
        <v>1358</v>
      </c>
      <c r="D1815" s="71"/>
    </row>
    <row r="1816" spans="1:4">
      <c r="A1816" s="24"/>
      <c r="B1816" s="24" t="s">
        <v>31</v>
      </c>
      <c r="C1816" s="24" t="s">
        <v>1376</v>
      </c>
      <c r="D1816" s="70"/>
    </row>
    <row r="1817" spans="1:4">
      <c r="A1817" s="26"/>
      <c r="B1817" s="26" t="s">
        <v>31</v>
      </c>
      <c r="C1817" s="26" t="s">
        <v>1358</v>
      </c>
      <c r="D1817" s="71"/>
    </row>
    <row r="1818" spans="1:4">
      <c r="A1818" s="24"/>
      <c r="B1818" s="24" t="s">
        <v>44</v>
      </c>
      <c r="C1818" s="24" t="s">
        <v>1376</v>
      </c>
      <c r="D1818" s="70"/>
    </row>
    <row r="1819" spans="1:4">
      <c r="A1819" s="26"/>
      <c r="B1819" s="26" t="s">
        <v>44</v>
      </c>
      <c r="C1819" s="26" t="s">
        <v>1376</v>
      </c>
      <c r="D1819" s="71"/>
    </row>
    <row r="1820" spans="1:4">
      <c r="A1820" s="24"/>
      <c r="B1820" s="24" t="s">
        <v>44</v>
      </c>
      <c r="C1820" s="24" t="s">
        <v>1395</v>
      </c>
      <c r="D1820" s="70"/>
    </row>
    <row r="1821" spans="1:4">
      <c r="A1821" s="26"/>
      <c r="B1821" s="26" t="s">
        <v>10</v>
      </c>
      <c r="C1821" s="26" t="s">
        <v>1385</v>
      </c>
      <c r="D1821" s="71"/>
    </row>
    <row r="1822" spans="1:4">
      <c r="A1822" s="24"/>
      <c r="B1822" s="24" t="s">
        <v>44</v>
      </c>
      <c r="C1822" s="24" t="s">
        <v>1385</v>
      </c>
      <c r="D1822" s="70"/>
    </row>
    <row r="1823" spans="1:4">
      <c r="A1823" s="26"/>
      <c r="B1823" s="26" t="s">
        <v>44</v>
      </c>
      <c r="C1823" s="26" t="s">
        <v>1376</v>
      </c>
      <c r="D1823" s="71"/>
    </row>
    <row r="1824" spans="1:4">
      <c r="A1824" s="24"/>
      <c r="B1824" s="24" t="s">
        <v>44</v>
      </c>
      <c r="C1824" s="24"/>
      <c r="D1824" s="70"/>
    </row>
    <row r="1825" spans="1:4">
      <c r="A1825" s="26"/>
      <c r="B1825" s="26" t="s">
        <v>23</v>
      </c>
      <c r="C1825" s="26" t="s">
        <v>1376</v>
      </c>
      <c r="D1825" s="71"/>
    </row>
    <row r="1826" spans="1:4">
      <c r="A1826" s="24"/>
      <c r="B1826" s="24" t="s">
        <v>10</v>
      </c>
      <c r="C1826" s="24" t="s">
        <v>1395</v>
      </c>
      <c r="D1826" s="70"/>
    </row>
    <row r="1827" spans="1:4">
      <c r="A1827" s="26"/>
      <c r="B1827" s="26" t="s">
        <v>1360</v>
      </c>
      <c r="C1827" s="26" t="s">
        <v>1395</v>
      </c>
      <c r="D1827" s="71"/>
    </row>
    <row r="1828" spans="1:4">
      <c r="A1828" s="24"/>
      <c r="B1828" s="24" t="s">
        <v>1360</v>
      </c>
      <c r="C1828" s="24" t="s">
        <v>1412</v>
      </c>
      <c r="D1828" s="70"/>
    </row>
    <row r="1829" spans="1:4">
      <c r="A1829" s="26"/>
      <c r="B1829" s="26" t="s">
        <v>10</v>
      </c>
      <c r="C1829" s="26" t="s">
        <v>1385</v>
      </c>
      <c r="D1829" s="71"/>
    </row>
    <row r="1830" spans="1:4">
      <c r="A1830" s="24"/>
      <c r="B1830" s="24" t="s">
        <v>10</v>
      </c>
      <c r="C1830" s="24" t="s">
        <v>1385</v>
      </c>
      <c r="D1830" s="70"/>
    </row>
    <row r="1831" spans="1:4">
      <c r="A1831" s="26"/>
      <c r="B1831" s="26" t="s">
        <v>23</v>
      </c>
      <c r="C1831" s="26" t="s">
        <v>1358</v>
      </c>
      <c r="D1831" s="71"/>
    </row>
    <row r="1832" spans="1:4">
      <c r="A1832" s="24"/>
      <c r="B1832" s="24" t="s">
        <v>31</v>
      </c>
      <c r="C1832" s="24" t="s">
        <v>1395</v>
      </c>
      <c r="D1832" s="70"/>
    </row>
    <row r="1833" spans="1:4">
      <c r="A1833" s="26"/>
      <c r="B1833" s="26" t="s">
        <v>23</v>
      </c>
      <c r="C1833" s="26" t="s">
        <v>1358</v>
      </c>
      <c r="D1833" s="71"/>
    </row>
    <row r="1834" spans="1:4">
      <c r="A1834" s="24"/>
      <c r="B1834" s="24" t="s">
        <v>10</v>
      </c>
      <c r="C1834" s="24" t="s">
        <v>1358</v>
      </c>
      <c r="D1834" s="70"/>
    </row>
    <row r="1835" spans="1:4">
      <c r="A1835" s="26"/>
      <c r="B1835" s="26" t="s">
        <v>23</v>
      </c>
      <c r="C1835" s="26" t="s">
        <v>1358</v>
      </c>
      <c r="D1835" s="71"/>
    </row>
    <row r="1836" spans="1:4">
      <c r="A1836" s="24"/>
      <c r="B1836" s="24" t="s">
        <v>10</v>
      </c>
      <c r="C1836" s="24" t="s">
        <v>1412</v>
      </c>
      <c r="D1836" s="70"/>
    </row>
    <row r="1837" spans="1:4">
      <c r="A1837" s="26"/>
      <c r="B1837" s="26" t="s">
        <v>1360</v>
      </c>
      <c r="C1837" s="26" t="s">
        <v>1376</v>
      </c>
      <c r="D1837" s="71"/>
    </row>
    <row r="1838" spans="1:4">
      <c r="A1838" s="24"/>
      <c r="B1838" s="24" t="s">
        <v>1360</v>
      </c>
      <c r="C1838" s="24" t="s">
        <v>1376</v>
      </c>
      <c r="D1838" s="70"/>
    </row>
    <row r="1839" spans="1:4">
      <c r="A1839" s="26"/>
      <c r="B1839" s="26" t="s">
        <v>31</v>
      </c>
      <c r="C1839" s="26" t="s">
        <v>1385</v>
      </c>
      <c r="D1839" s="71"/>
    </row>
    <row r="1840" spans="1:4">
      <c r="A1840" s="24"/>
      <c r="B1840" s="24" t="s">
        <v>10</v>
      </c>
      <c r="C1840" s="24" t="s">
        <v>1376</v>
      </c>
      <c r="D1840" s="70"/>
    </row>
    <row r="1841" spans="1:4">
      <c r="A1841" s="26"/>
      <c r="B1841" s="26" t="s">
        <v>1360</v>
      </c>
      <c r="C1841" s="26" t="s">
        <v>1412</v>
      </c>
      <c r="D1841" s="71"/>
    </row>
    <row r="1842" spans="1:4">
      <c r="A1842" s="24"/>
      <c r="B1842" s="24" t="s">
        <v>10</v>
      </c>
      <c r="C1842" s="24" t="s">
        <v>1358</v>
      </c>
      <c r="D1842" s="70"/>
    </row>
    <row r="1843" spans="1:4">
      <c r="A1843" s="26"/>
      <c r="B1843" s="26" t="s">
        <v>1360</v>
      </c>
      <c r="C1843" s="26" t="s">
        <v>1376</v>
      </c>
      <c r="D1843" s="71"/>
    </row>
    <row r="1844" spans="1:4">
      <c r="A1844" s="24"/>
      <c r="B1844" s="24" t="s">
        <v>10</v>
      </c>
      <c r="C1844" s="24" t="s">
        <v>1412</v>
      </c>
      <c r="D1844" s="70"/>
    </row>
    <row r="1845" spans="1:4">
      <c r="A1845" s="26"/>
      <c r="B1845" s="26" t="s">
        <v>44</v>
      </c>
      <c r="C1845" s="26" t="s">
        <v>1385</v>
      </c>
      <c r="D1845" s="71"/>
    </row>
    <row r="1846" spans="1:4">
      <c r="A1846" s="24"/>
      <c r="B1846" s="24" t="s">
        <v>23</v>
      </c>
      <c r="C1846" s="24" t="s">
        <v>1395</v>
      </c>
      <c r="D1846" s="70"/>
    </row>
    <row r="1847" spans="1:4">
      <c r="A1847" s="26"/>
      <c r="B1847" s="26" t="s">
        <v>31</v>
      </c>
      <c r="C1847" s="26"/>
      <c r="D1847" s="71"/>
    </row>
    <row r="1848" spans="1:4">
      <c r="A1848" s="24"/>
      <c r="B1848" s="24" t="s">
        <v>23</v>
      </c>
      <c r="C1848" s="24" t="s">
        <v>1358</v>
      </c>
      <c r="D1848" s="70"/>
    </row>
    <row r="1849" spans="1:4">
      <c r="A1849" s="26"/>
      <c r="B1849" s="26" t="s">
        <v>44</v>
      </c>
      <c r="C1849" s="26" t="s">
        <v>1358</v>
      </c>
      <c r="D1849" s="71"/>
    </row>
    <row r="1850" spans="1:4">
      <c r="A1850" s="24"/>
      <c r="B1850" s="24" t="s">
        <v>44</v>
      </c>
      <c r="C1850" s="24" t="s">
        <v>1412</v>
      </c>
      <c r="D1850" s="70"/>
    </row>
    <row r="1851" spans="1:4">
      <c r="A1851" s="26"/>
      <c r="B1851" s="26" t="s">
        <v>44</v>
      </c>
      <c r="C1851" s="26" t="s">
        <v>1376</v>
      </c>
      <c r="D1851" s="71"/>
    </row>
    <row r="1852" spans="1:4">
      <c r="A1852" s="24"/>
      <c r="B1852" s="24" t="s">
        <v>31</v>
      </c>
      <c r="C1852" s="24" t="s">
        <v>1395</v>
      </c>
      <c r="D1852" s="70"/>
    </row>
    <row r="1853" spans="1:4">
      <c r="A1853" s="26"/>
      <c r="B1853" s="26" t="s">
        <v>31</v>
      </c>
      <c r="C1853" s="26" t="s">
        <v>1358</v>
      </c>
      <c r="D1853" s="71"/>
    </row>
    <row r="1854" spans="1:4">
      <c r="A1854" s="24"/>
      <c r="B1854" s="24" t="s">
        <v>10</v>
      </c>
      <c r="C1854" s="24" t="s">
        <v>1395</v>
      </c>
      <c r="D1854" s="70"/>
    </row>
    <row r="1855" spans="1:4">
      <c r="A1855" s="26"/>
      <c r="B1855" s="26" t="s">
        <v>1360</v>
      </c>
      <c r="C1855" s="26" t="s">
        <v>1385</v>
      </c>
      <c r="D1855" s="71"/>
    </row>
    <row r="1856" spans="1:4">
      <c r="A1856" s="24"/>
      <c r="B1856" s="24" t="s">
        <v>31</v>
      </c>
      <c r="C1856" s="24" t="s">
        <v>1412</v>
      </c>
      <c r="D1856" s="70"/>
    </row>
    <row r="1857" spans="1:4">
      <c r="A1857" s="26"/>
      <c r="B1857" s="26" t="s">
        <v>44</v>
      </c>
      <c r="C1857" s="26" t="s">
        <v>1385</v>
      </c>
      <c r="D1857" s="71"/>
    </row>
    <row r="1858" spans="1:4">
      <c r="A1858" s="24"/>
      <c r="B1858" s="24" t="s">
        <v>31</v>
      </c>
      <c r="C1858" s="24" t="s">
        <v>1376</v>
      </c>
      <c r="D1858" s="70"/>
    </row>
    <row r="1859" spans="1:4">
      <c r="A1859" s="26"/>
      <c r="B1859" s="26" t="s">
        <v>31</v>
      </c>
      <c r="C1859" s="26" t="s">
        <v>1412</v>
      </c>
      <c r="D1859" s="71"/>
    </row>
    <row r="1860" spans="1:4">
      <c r="A1860" s="24"/>
      <c r="B1860" s="24" t="s">
        <v>10</v>
      </c>
      <c r="C1860" s="24" t="s">
        <v>1385</v>
      </c>
      <c r="D1860" s="70"/>
    </row>
    <row r="1861" spans="1:4">
      <c r="A1861" s="26"/>
      <c r="B1861" s="26" t="s">
        <v>23</v>
      </c>
      <c r="C1861" s="26" t="s">
        <v>1376</v>
      </c>
      <c r="D1861" s="71"/>
    </row>
    <row r="1862" spans="1:4">
      <c r="A1862" s="24"/>
      <c r="B1862" s="24" t="s">
        <v>31</v>
      </c>
      <c r="C1862" s="24" t="s">
        <v>1358</v>
      </c>
      <c r="D1862" s="70"/>
    </row>
    <row r="1863" spans="1:4">
      <c r="A1863" s="26"/>
      <c r="B1863" s="26" t="s">
        <v>31</v>
      </c>
      <c r="C1863" s="26" t="s">
        <v>1358</v>
      </c>
      <c r="D1863" s="71"/>
    </row>
    <row r="1864" spans="1:4">
      <c r="A1864" s="24"/>
      <c r="B1864" s="24" t="s">
        <v>23</v>
      </c>
      <c r="C1864" s="24" t="s">
        <v>1395</v>
      </c>
      <c r="D1864" s="70"/>
    </row>
    <row r="1865" spans="1:4">
      <c r="A1865" s="26"/>
      <c r="B1865" s="26" t="s">
        <v>10</v>
      </c>
      <c r="C1865" s="26" t="s">
        <v>1385</v>
      </c>
      <c r="D1865" s="71"/>
    </row>
    <row r="1866" spans="1:4">
      <c r="A1866" s="24"/>
      <c r="B1866" s="24" t="s">
        <v>10</v>
      </c>
      <c r="C1866" s="24" t="s">
        <v>1376</v>
      </c>
      <c r="D1866" s="70"/>
    </row>
    <row r="1867" spans="1:4">
      <c r="A1867" s="26"/>
      <c r="B1867" s="26" t="s">
        <v>10</v>
      </c>
      <c r="C1867" s="26" t="s">
        <v>1385</v>
      </c>
      <c r="D1867" s="71"/>
    </row>
    <row r="1868" spans="1:4">
      <c r="A1868" s="24"/>
      <c r="B1868" s="24" t="s">
        <v>44</v>
      </c>
      <c r="C1868" s="24" t="s">
        <v>1376</v>
      </c>
      <c r="D1868" s="70"/>
    </row>
    <row r="1869" spans="1:4">
      <c r="A1869" s="26"/>
      <c r="B1869" s="26" t="s">
        <v>23</v>
      </c>
      <c r="C1869" s="26" t="s">
        <v>1385</v>
      </c>
      <c r="D1869" s="71"/>
    </row>
    <row r="1870" spans="1:4">
      <c r="A1870" s="24"/>
      <c r="B1870" s="24" t="s">
        <v>23</v>
      </c>
      <c r="C1870" s="24" t="s">
        <v>1395</v>
      </c>
      <c r="D1870" s="70"/>
    </row>
    <row r="1871" spans="1:4">
      <c r="A1871" s="26"/>
      <c r="B1871" s="26" t="s">
        <v>44</v>
      </c>
      <c r="C1871" s="26" t="s">
        <v>1358</v>
      </c>
      <c r="D1871" s="71"/>
    </row>
    <row r="1872" spans="1:4">
      <c r="A1872" s="24"/>
      <c r="B1872" s="24" t="s">
        <v>31</v>
      </c>
      <c r="C1872" s="24" t="s">
        <v>1385</v>
      </c>
      <c r="D1872" s="70"/>
    </row>
    <row r="1873" spans="1:4">
      <c r="A1873" s="26"/>
      <c r="B1873" s="26" t="s">
        <v>31</v>
      </c>
      <c r="C1873" s="26" t="s">
        <v>1395</v>
      </c>
      <c r="D1873" s="71"/>
    </row>
    <row r="1874" spans="1:4">
      <c r="A1874" s="24"/>
      <c r="B1874" s="24" t="s">
        <v>1360</v>
      </c>
      <c r="C1874" s="24" t="s">
        <v>1385</v>
      </c>
      <c r="D1874" s="70"/>
    </row>
    <row r="1875" spans="1:4">
      <c r="A1875" s="26"/>
      <c r="B1875" s="26" t="s">
        <v>10</v>
      </c>
      <c r="C1875" s="26" t="s">
        <v>1412</v>
      </c>
      <c r="D1875" s="71"/>
    </row>
    <row r="1876" spans="1:4">
      <c r="A1876" s="24"/>
      <c r="B1876" s="24" t="s">
        <v>23</v>
      </c>
      <c r="C1876" s="24" t="s">
        <v>1385</v>
      </c>
      <c r="D1876" s="70"/>
    </row>
    <row r="1877" spans="1:4">
      <c r="A1877" s="26"/>
      <c r="B1877" s="26" t="s">
        <v>44</v>
      </c>
      <c r="C1877" s="26" t="s">
        <v>1385</v>
      </c>
      <c r="D1877" s="71"/>
    </row>
    <row r="1878" spans="1:4">
      <c r="A1878" s="24"/>
      <c r="B1878" s="24" t="s">
        <v>44</v>
      </c>
      <c r="C1878" s="24" t="s">
        <v>1412</v>
      </c>
      <c r="D1878" s="70"/>
    </row>
    <row r="1879" spans="1:4">
      <c r="A1879" s="26"/>
      <c r="B1879" s="26" t="s">
        <v>10</v>
      </c>
      <c r="C1879" s="26" t="s">
        <v>1395</v>
      </c>
      <c r="D1879" s="71"/>
    </row>
    <row r="1880" spans="1:4">
      <c r="A1880" s="24"/>
      <c r="B1880" s="24" t="s">
        <v>44</v>
      </c>
      <c r="C1880" s="24" t="s">
        <v>1376</v>
      </c>
      <c r="D1880" s="70"/>
    </row>
    <row r="1881" spans="1:4">
      <c r="A1881" s="26"/>
      <c r="B1881" s="26" t="s">
        <v>1360</v>
      </c>
      <c r="C1881" s="26" t="s">
        <v>1358</v>
      </c>
      <c r="D1881" s="71"/>
    </row>
    <row r="1882" spans="1:4">
      <c r="A1882" s="24"/>
      <c r="B1882" s="24" t="s">
        <v>23</v>
      </c>
      <c r="C1882" s="24" t="s">
        <v>1385</v>
      </c>
      <c r="D1882" s="70"/>
    </row>
    <row r="1883" spans="1:4">
      <c r="A1883" s="26"/>
      <c r="B1883" s="26" t="s">
        <v>10</v>
      </c>
      <c r="C1883" s="26" t="s">
        <v>1385</v>
      </c>
      <c r="D1883" s="71"/>
    </row>
    <row r="1884" spans="1:4">
      <c r="A1884" s="24"/>
      <c r="B1884" s="24" t="s">
        <v>1360</v>
      </c>
      <c r="C1884" s="24" t="s">
        <v>1412</v>
      </c>
      <c r="D1884" s="70"/>
    </row>
    <row r="1885" spans="1:4">
      <c r="A1885" s="26"/>
      <c r="B1885" s="26" t="s">
        <v>23</v>
      </c>
      <c r="C1885" s="26" t="s">
        <v>1395</v>
      </c>
      <c r="D1885" s="71"/>
    </row>
    <row r="1886" spans="1:4">
      <c r="A1886" s="24"/>
      <c r="B1886" s="24" t="s">
        <v>31</v>
      </c>
      <c r="C1886" s="24" t="s">
        <v>1385</v>
      </c>
      <c r="D1886" s="70"/>
    </row>
    <row r="1887" spans="1:4">
      <c r="A1887" s="26"/>
      <c r="B1887" s="26" t="s">
        <v>44</v>
      </c>
      <c r="C1887" s="26" t="s">
        <v>1412</v>
      </c>
      <c r="D1887" s="71"/>
    </row>
    <row r="1888" spans="1:4">
      <c r="A1888" s="24"/>
      <c r="B1888" s="24" t="s">
        <v>31</v>
      </c>
      <c r="C1888" s="24" t="s">
        <v>1385</v>
      </c>
      <c r="D1888" s="70"/>
    </row>
    <row r="1889" spans="1:4">
      <c r="A1889" s="26"/>
      <c r="B1889" s="26" t="s">
        <v>1360</v>
      </c>
      <c r="C1889" s="26" t="s">
        <v>1376</v>
      </c>
      <c r="D1889" s="71"/>
    </row>
    <row r="1890" spans="1:4">
      <c r="A1890" s="24"/>
      <c r="B1890" s="24" t="s">
        <v>10</v>
      </c>
      <c r="C1890" s="24" t="s">
        <v>1376</v>
      </c>
      <c r="D1890" s="70"/>
    </row>
    <row r="1891" spans="1:4">
      <c r="A1891" s="26"/>
      <c r="B1891" s="26" t="s">
        <v>31</v>
      </c>
      <c r="C1891" s="26" t="s">
        <v>1376</v>
      </c>
      <c r="D1891" s="71"/>
    </row>
    <row r="1892" spans="1:4">
      <c r="A1892" s="24"/>
      <c r="B1892" s="24" t="s">
        <v>23</v>
      </c>
      <c r="C1892" s="24" t="s">
        <v>1395</v>
      </c>
      <c r="D1892" s="70"/>
    </row>
    <row r="1893" spans="1:4">
      <c r="A1893" s="26"/>
      <c r="B1893" s="26" t="s">
        <v>1360</v>
      </c>
      <c r="C1893" s="26" t="s">
        <v>1412</v>
      </c>
      <c r="D1893" s="71"/>
    </row>
    <row r="1894" spans="1:4">
      <c r="A1894" s="24"/>
      <c r="B1894" s="24" t="s">
        <v>10</v>
      </c>
      <c r="C1894" s="24" t="s">
        <v>1395</v>
      </c>
      <c r="D1894" s="70"/>
    </row>
    <row r="1895" spans="1:4">
      <c r="A1895" s="26"/>
      <c r="B1895" s="26" t="s">
        <v>31</v>
      </c>
      <c r="C1895" s="26" t="s">
        <v>1385</v>
      </c>
      <c r="D1895" s="71"/>
    </row>
    <row r="1896" spans="1:4">
      <c r="A1896" s="24"/>
      <c r="B1896" s="24" t="s">
        <v>31</v>
      </c>
      <c r="C1896" s="24"/>
      <c r="D1896" s="70"/>
    </row>
    <row r="1897" spans="1:4">
      <c r="A1897" s="26"/>
      <c r="B1897" s="26" t="s">
        <v>1360</v>
      </c>
      <c r="C1897" s="26" t="s">
        <v>1385</v>
      </c>
      <c r="D1897" s="71"/>
    </row>
    <row r="1898" spans="1:4">
      <c r="A1898" s="24"/>
      <c r="B1898" s="24" t="s">
        <v>31</v>
      </c>
      <c r="C1898" s="24" t="s">
        <v>1385</v>
      </c>
      <c r="D1898" s="70"/>
    </row>
    <row r="1899" spans="1:4">
      <c r="A1899" s="26"/>
      <c r="B1899" s="26" t="s">
        <v>10</v>
      </c>
      <c r="C1899" s="26" t="s">
        <v>1395</v>
      </c>
      <c r="D1899" s="71"/>
    </row>
    <row r="1900" spans="1:4">
      <c r="A1900" s="24"/>
      <c r="B1900" s="24" t="s">
        <v>10</v>
      </c>
      <c r="C1900" s="24" t="s">
        <v>1412</v>
      </c>
      <c r="D1900" s="70"/>
    </row>
    <row r="1901" spans="1:4">
      <c r="A1901" s="26"/>
      <c r="B1901" s="26" t="s">
        <v>31</v>
      </c>
      <c r="C1901" s="26"/>
      <c r="D1901" s="71"/>
    </row>
    <row r="1902" spans="1:4">
      <c r="A1902" s="24"/>
      <c r="B1902" s="24" t="s">
        <v>44</v>
      </c>
      <c r="C1902" s="24" t="s">
        <v>1412</v>
      </c>
      <c r="D1902" s="70"/>
    </row>
    <row r="1903" spans="1:4">
      <c r="A1903" s="26"/>
      <c r="B1903" s="26" t="s">
        <v>23</v>
      </c>
      <c r="C1903" s="26" t="s">
        <v>1395</v>
      </c>
      <c r="D1903" s="71"/>
    </row>
    <row r="1904" spans="1:4">
      <c r="A1904" s="24"/>
      <c r="B1904" s="24" t="s">
        <v>1360</v>
      </c>
      <c r="C1904" s="24" t="s">
        <v>1376</v>
      </c>
      <c r="D1904" s="70"/>
    </row>
    <row r="1905" spans="1:4">
      <c r="A1905" s="26"/>
      <c r="B1905" s="26" t="s">
        <v>1360</v>
      </c>
      <c r="C1905" s="26" t="s">
        <v>1358</v>
      </c>
      <c r="D1905" s="71"/>
    </row>
    <row r="1906" spans="1:4">
      <c r="A1906" s="24"/>
      <c r="B1906" s="24" t="s">
        <v>23</v>
      </c>
      <c r="C1906" s="24" t="s">
        <v>1395</v>
      </c>
      <c r="D1906" s="70"/>
    </row>
    <row r="1907" spans="1:4">
      <c r="A1907" s="26"/>
      <c r="B1907" s="26" t="s">
        <v>10</v>
      </c>
      <c r="C1907" s="26" t="s">
        <v>1385</v>
      </c>
      <c r="D1907" s="71"/>
    </row>
    <row r="1908" spans="1:4">
      <c r="A1908" s="24"/>
      <c r="B1908" s="24" t="s">
        <v>44</v>
      </c>
      <c r="C1908" s="24" t="s">
        <v>1385</v>
      </c>
      <c r="D1908" s="70"/>
    </row>
    <row r="1909" spans="1:4">
      <c r="A1909" s="26"/>
      <c r="B1909" s="26" t="s">
        <v>1360</v>
      </c>
      <c r="C1909" s="26" t="s">
        <v>1358</v>
      </c>
      <c r="D1909" s="71"/>
    </row>
    <row r="1910" spans="1:4">
      <c r="A1910" s="24"/>
      <c r="B1910" s="24" t="s">
        <v>44</v>
      </c>
      <c r="C1910" s="24" t="s">
        <v>1376</v>
      </c>
      <c r="D1910" s="70"/>
    </row>
    <row r="1911" spans="1:4">
      <c r="A1911" s="26"/>
      <c r="B1911" s="26" t="s">
        <v>1360</v>
      </c>
      <c r="C1911" s="26" t="s">
        <v>1358</v>
      </c>
      <c r="D1911" s="71"/>
    </row>
    <row r="1912" spans="1:4">
      <c r="A1912" s="24"/>
      <c r="B1912" s="24" t="s">
        <v>1360</v>
      </c>
      <c r="C1912" s="24" t="s">
        <v>1412</v>
      </c>
      <c r="D1912" s="70"/>
    </row>
    <row r="1913" spans="1:4">
      <c r="A1913" s="26"/>
      <c r="B1913" s="26" t="s">
        <v>10</v>
      </c>
      <c r="C1913" s="26" t="s">
        <v>1358</v>
      </c>
      <c r="D1913" s="71"/>
    </row>
    <row r="1914" spans="1:4">
      <c r="A1914" s="24"/>
      <c r="B1914" s="24" t="s">
        <v>23</v>
      </c>
      <c r="C1914" s="24" t="s">
        <v>1376</v>
      </c>
      <c r="D1914" s="70"/>
    </row>
    <row r="1915" spans="1:4">
      <c r="A1915" s="26"/>
      <c r="B1915" s="26" t="s">
        <v>44</v>
      </c>
      <c r="C1915" s="26" t="s">
        <v>1385</v>
      </c>
      <c r="D1915" s="71"/>
    </row>
    <row r="1916" spans="1:4">
      <c r="A1916" s="24"/>
      <c r="B1916" s="24" t="s">
        <v>10</v>
      </c>
      <c r="C1916" s="24" t="s">
        <v>1412</v>
      </c>
      <c r="D1916" s="70"/>
    </row>
    <row r="1917" spans="1:4">
      <c r="A1917" s="26"/>
      <c r="B1917" s="26" t="s">
        <v>23</v>
      </c>
      <c r="C1917" s="26" t="s">
        <v>1358</v>
      </c>
      <c r="D1917" s="71"/>
    </row>
    <row r="1918" spans="1:4">
      <c r="A1918" s="24"/>
      <c r="B1918" s="24" t="s">
        <v>23</v>
      </c>
      <c r="C1918" s="24" t="s">
        <v>1358</v>
      </c>
      <c r="D1918" s="70"/>
    </row>
    <row r="1919" spans="1:4">
      <c r="A1919" s="26"/>
      <c r="B1919" s="26" t="s">
        <v>31</v>
      </c>
      <c r="C1919" s="26" t="s">
        <v>1385</v>
      </c>
      <c r="D1919" s="71"/>
    </row>
    <row r="1920" spans="1:4">
      <c r="A1920" s="24"/>
      <c r="B1920" s="24" t="s">
        <v>23</v>
      </c>
      <c r="C1920" s="24" t="s">
        <v>1385</v>
      </c>
      <c r="D1920" s="70"/>
    </row>
    <row r="1921" spans="1:4">
      <c r="A1921" s="26"/>
      <c r="B1921" s="26" t="s">
        <v>44</v>
      </c>
      <c r="C1921" s="26" t="s">
        <v>1358</v>
      </c>
      <c r="D1921" s="71"/>
    </row>
    <row r="1922" spans="1:4">
      <c r="A1922" s="24"/>
      <c r="B1922" s="24" t="s">
        <v>1360</v>
      </c>
      <c r="C1922" s="24" t="s">
        <v>1385</v>
      </c>
      <c r="D1922" s="70"/>
    </row>
    <row r="1923" spans="1:4">
      <c r="A1923" s="26"/>
      <c r="B1923" s="26" t="s">
        <v>1360</v>
      </c>
      <c r="C1923" s="26" t="s">
        <v>1412</v>
      </c>
      <c r="D1923" s="71"/>
    </row>
    <row r="1924" spans="1:4">
      <c r="A1924" s="24"/>
      <c r="B1924" s="24" t="s">
        <v>10</v>
      </c>
      <c r="C1924" s="24" t="s">
        <v>1385</v>
      </c>
      <c r="D1924" s="70"/>
    </row>
    <row r="1925" spans="1:4">
      <c r="A1925" s="26"/>
      <c r="B1925" s="26" t="s">
        <v>44</v>
      </c>
      <c r="C1925" s="26" t="s">
        <v>1376</v>
      </c>
      <c r="D1925" s="71"/>
    </row>
    <row r="1926" spans="1:4">
      <c r="A1926" s="24"/>
      <c r="B1926" s="24" t="s">
        <v>44</v>
      </c>
      <c r="C1926" s="24" t="s">
        <v>1395</v>
      </c>
      <c r="D1926" s="70"/>
    </row>
    <row r="1927" spans="1:4">
      <c r="A1927" s="26"/>
      <c r="B1927" s="26" t="s">
        <v>44</v>
      </c>
      <c r="C1927" s="26" t="s">
        <v>1376</v>
      </c>
      <c r="D1927" s="71"/>
    </row>
    <row r="1928" spans="1:4">
      <c r="A1928" s="24"/>
      <c r="B1928" s="24" t="s">
        <v>44</v>
      </c>
      <c r="C1928" s="24" t="s">
        <v>1385</v>
      </c>
      <c r="D1928" s="70"/>
    </row>
    <row r="1929" spans="1:4">
      <c r="A1929" s="26"/>
      <c r="B1929" s="26" t="s">
        <v>23</v>
      </c>
      <c r="C1929" s="26" t="s">
        <v>1358</v>
      </c>
      <c r="D1929" s="71"/>
    </row>
    <row r="1930" spans="1:4">
      <c r="A1930" s="24"/>
      <c r="B1930" s="24" t="s">
        <v>1360</v>
      </c>
      <c r="C1930" s="24"/>
      <c r="D1930" s="70"/>
    </row>
    <row r="1931" spans="1:4">
      <c r="A1931" s="26"/>
      <c r="B1931" s="26" t="s">
        <v>10</v>
      </c>
      <c r="C1931" s="26" t="s">
        <v>1376</v>
      </c>
      <c r="D1931" s="71"/>
    </row>
    <row r="1932" spans="1:4">
      <c r="A1932" s="24"/>
      <c r="B1932" s="24" t="s">
        <v>10</v>
      </c>
      <c r="C1932" s="24" t="s">
        <v>1412</v>
      </c>
      <c r="D1932" s="70"/>
    </row>
    <row r="1933" spans="1:4">
      <c r="A1933" s="26"/>
      <c r="B1933" s="26" t="s">
        <v>10</v>
      </c>
      <c r="C1933" s="26" t="s">
        <v>1385</v>
      </c>
      <c r="D1933" s="71"/>
    </row>
    <row r="1934" spans="1:4">
      <c r="A1934" s="24"/>
      <c r="B1934" s="24" t="s">
        <v>23</v>
      </c>
      <c r="C1934" s="24" t="s">
        <v>1395</v>
      </c>
      <c r="D1934" s="70"/>
    </row>
    <row r="1935" spans="1:4">
      <c r="A1935" s="26"/>
      <c r="B1935" s="26" t="s">
        <v>44</v>
      </c>
      <c r="C1935" s="26" t="s">
        <v>1376</v>
      </c>
      <c r="D1935" s="71"/>
    </row>
    <row r="1936" spans="1:4">
      <c r="A1936" s="24"/>
      <c r="B1936" s="24" t="s">
        <v>1360</v>
      </c>
      <c r="C1936" s="24" t="s">
        <v>1358</v>
      </c>
      <c r="D1936" s="70"/>
    </row>
    <row r="1937" spans="1:4">
      <c r="A1937" s="26"/>
      <c r="B1937" s="26" t="s">
        <v>44</v>
      </c>
      <c r="C1937" s="26" t="s">
        <v>1376</v>
      </c>
      <c r="D1937" s="71"/>
    </row>
    <row r="1938" spans="1:4">
      <c r="A1938" s="24"/>
      <c r="B1938" s="24" t="s">
        <v>23</v>
      </c>
      <c r="C1938" s="24" t="s">
        <v>1385</v>
      </c>
      <c r="D1938" s="70"/>
    </row>
    <row r="1939" spans="1:4">
      <c r="A1939" s="26"/>
      <c r="B1939" s="26" t="s">
        <v>31</v>
      </c>
      <c r="C1939" s="26" t="s">
        <v>1376</v>
      </c>
      <c r="D1939" s="71"/>
    </row>
    <row r="1940" spans="1:4">
      <c r="A1940" s="24"/>
      <c r="B1940" s="24" t="s">
        <v>1360</v>
      </c>
      <c r="C1940" s="24" t="s">
        <v>1395</v>
      </c>
      <c r="D1940" s="70"/>
    </row>
    <row r="1941" spans="1:4">
      <c r="A1941" s="26"/>
      <c r="B1941" s="26" t="s">
        <v>10</v>
      </c>
      <c r="C1941" s="26" t="s">
        <v>1412</v>
      </c>
      <c r="D1941" s="71"/>
    </row>
    <row r="1942" spans="1:4">
      <c r="A1942" s="24"/>
      <c r="B1942" s="24" t="s">
        <v>10</v>
      </c>
      <c r="C1942" s="24" t="s">
        <v>1358</v>
      </c>
      <c r="D1942" s="70"/>
    </row>
    <row r="1943" spans="1:4">
      <c r="A1943" s="26"/>
      <c r="B1943" s="26" t="s">
        <v>10</v>
      </c>
      <c r="C1943" s="26" t="s">
        <v>1358</v>
      </c>
      <c r="D1943" s="71"/>
    </row>
    <row r="1944" spans="1:4">
      <c r="A1944" s="24"/>
      <c r="B1944" s="24" t="s">
        <v>44</v>
      </c>
      <c r="C1944" s="24" t="s">
        <v>1385</v>
      </c>
      <c r="D1944" s="70"/>
    </row>
    <row r="1945" spans="1:4">
      <c r="A1945" s="26"/>
      <c r="B1945" s="26" t="s">
        <v>31</v>
      </c>
      <c r="C1945" s="26" t="s">
        <v>1385</v>
      </c>
      <c r="D1945" s="71"/>
    </row>
    <row r="1946" spans="1:4">
      <c r="A1946" s="24"/>
      <c r="B1946" s="24" t="s">
        <v>10</v>
      </c>
      <c r="C1946" s="24" t="s">
        <v>1385</v>
      </c>
      <c r="D1946" s="70"/>
    </row>
    <row r="1947" spans="1:4">
      <c r="A1947" s="26"/>
      <c r="B1947" s="26" t="s">
        <v>44</v>
      </c>
      <c r="C1947" s="26" t="s">
        <v>1412</v>
      </c>
      <c r="D1947" s="71"/>
    </row>
    <row r="1948" spans="1:4">
      <c r="A1948" s="24"/>
      <c r="B1948" s="24" t="s">
        <v>23</v>
      </c>
      <c r="C1948" s="24" t="s">
        <v>1412</v>
      </c>
      <c r="D1948" s="70"/>
    </row>
    <row r="1949" spans="1:4">
      <c r="A1949" s="26"/>
      <c r="B1949" s="26" t="s">
        <v>10</v>
      </c>
      <c r="C1949" s="26" t="s">
        <v>1412</v>
      </c>
      <c r="D1949" s="71"/>
    </row>
    <row r="1950" spans="1:4">
      <c r="A1950" s="24"/>
      <c r="B1950" s="24" t="s">
        <v>31</v>
      </c>
      <c r="C1950" s="24" t="s">
        <v>1412</v>
      </c>
      <c r="D1950" s="70"/>
    </row>
    <row r="1951" spans="1:4">
      <c r="A1951" s="26"/>
      <c r="B1951" s="26" t="s">
        <v>31</v>
      </c>
      <c r="C1951" s="26" t="s">
        <v>1385</v>
      </c>
      <c r="D1951" s="71"/>
    </row>
    <row r="1952" spans="1:4">
      <c r="A1952" s="24"/>
      <c r="B1952" s="24" t="s">
        <v>1360</v>
      </c>
      <c r="C1952" s="24" t="s">
        <v>1385</v>
      </c>
      <c r="D1952" s="70"/>
    </row>
    <row r="1953" spans="1:4">
      <c r="A1953" s="26"/>
      <c r="B1953" s="26" t="s">
        <v>31</v>
      </c>
      <c r="C1953" s="26" t="s">
        <v>1412</v>
      </c>
      <c r="D1953" s="71"/>
    </row>
    <row r="1954" spans="1:4">
      <c r="A1954" s="24"/>
      <c r="B1954" s="24" t="s">
        <v>10</v>
      </c>
      <c r="C1954" s="24" t="s">
        <v>1376</v>
      </c>
      <c r="D1954" s="70"/>
    </row>
    <row r="1955" spans="1:4">
      <c r="A1955" s="26"/>
      <c r="B1955" s="26" t="s">
        <v>31</v>
      </c>
      <c r="C1955" s="26" t="s">
        <v>1385</v>
      </c>
      <c r="D1955" s="71"/>
    </row>
    <row r="1956" spans="1:4">
      <c r="A1956" s="24"/>
      <c r="B1956" s="24" t="s">
        <v>1360</v>
      </c>
      <c r="C1956" s="24"/>
      <c r="D1956" s="70"/>
    </row>
    <row r="1957" spans="1:4">
      <c r="A1957" s="26"/>
      <c r="B1957" s="26" t="s">
        <v>31</v>
      </c>
      <c r="C1957" s="26" t="s">
        <v>1395</v>
      </c>
      <c r="D1957" s="71"/>
    </row>
    <row r="1958" spans="1:4">
      <c r="A1958" s="24"/>
      <c r="B1958" s="24" t="s">
        <v>31</v>
      </c>
      <c r="C1958" s="24" t="s">
        <v>1358</v>
      </c>
      <c r="D1958" s="70"/>
    </row>
    <row r="1959" spans="1:4">
      <c r="A1959" s="26"/>
      <c r="B1959" s="26" t="s">
        <v>10</v>
      </c>
      <c r="C1959" s="26" t="s">
        <v>1358</v>
      </c>
      <c r="D1959" s="71"/>
    </row>
    <row r="1960" spans="1:4">
      <c r="A1960" s="24"/>
      <c r="B1960" s="24" t="s">
        <v>44</v>
      </c>
      <c r="C1960" s="24" t="s">
        <v>1376</v>
      </c>
      <c r="D1960" s="70"/>
    </row>
    <row r="1961" spans="1:4">
      <c r="A1961" s="26"/>
      <c r="B1961" s="26" t="s">
        <v>31</v>
      </c>
      <c r="C1961" s="26" t="s">
        <v>1358</v>
      </c>
      <c r="D1961" s="71"/>
    </row>
    <row r="1962" spans="1:4">
      <c r="A1962" s="24"/>
      <c r="B1962" s="24" t="s">
        <v>1360</v>
      </c>
      <c r="C1962" s="24" t="s">
        <v>1395</v>
      </c>
      <c r="D1962" s="70"/>
    </row>
    <row r="1963" spans="1:4">
      <c r="A1963" s="26"/>
      <c r="B1963" s="26" t="s">
        <v>23</v>
      </c>
      <c r="C1963" s="26" t="s">
        <v>1395</v>
      </c>
      <c r="D1963" s="71"/>
    </row>
    <row r="1964" spans="1:4">
      <c r="A1964" s="24"/>
      <c r="B1964" s="24" t="s">
        <v>23</v>
      </c>
      <c r="C1964" s="24" t="s">
        <v>1358</v>
      </c>
      <c r="D1964" s="70"/>
    </row>
    <row r="1965" spans="1:4">
      <c r="A1965" s="26"/>
      <c r="B1965" s="26" t="s">
        <v>10</v>
      </c>
      <c r="C1965" s="26" t="s">
        <v>1385</v>
      </c>
      <c r="D1965" s="71"/>
    </row>
    <row r="1966" spans="1:4">
      <c r="A1966" s="24"/>
      <c r="B1966" s="24" t="s">
        <v>1360</v>
      </c>
      <c r="C1966" s="24" t="s">
        <v>1385</v>
      </c>
      <c r="D1966" s="70"/>
    </row>
    <row r="1967" spans="1:4">
      <c r="A1967" s="26"/>
      <c r="B1967" s="26" t="s">
        <v>10</v>
      </c>
      <c r="C1967" s="26"/>
      <c r="D1967" s="71"/>
    </row>
    <row r="1968" spans="1:4">
      <c r="A1968" s="24"/>
      <c r="B1968" s="24" t="s">
        <v>1360</v>
      </c>
      <c r="C1968" s="24" t="s">
        <v>1358</v>
      </c>
      <c r="D1968" s="70"/>
    </row>
    <row r="1969" spans="1:4">
      <c r="A1969" s="26"/>
      <c r="B1969" s="26" t="s">
        <v>44</v>
      </c>
      <c r="C1969" s="26" t="s">
        <v>1395</v>
      </c>
      <c r="D1969" s="71"/>
    </row>
    <row r="1970" spans="1:4">
      <c r="A1970" s="24"/>
      <c r="B1970" s="24" t="s">
        <v>23</v>
      </c>
      <c r="C1970" s="24" t="s">
        <v>1395</v>
      </c>
      <c r="D1970" s="70"/>
    </row>
    <row r="1971" spans="1:4">
      <c r="A1971" s="26"/>
      <c r="B1971" s="26" t="s">
        <v>23</v>
      </c>
      <c r="C1971" s="26" t="s">
        <v>1376</v>
      </c>
      <c r="D1971" s="71"/>
    </row>
    <row r="1972" spans="1:4">
      <c r="A1972" s="24"/>
      <c r="B1972" s="24" t="s">
        <v>10</v>
      </c>
      <c r="C1972" s="24" t="s">
        <v>1385</v>
      </c>
      <c r="D1972" s="70"/>
    </row>
    <row r="1973" spans="1:4">
      <c r="A1973" s="26"/>
      <c r="B1973" s="26" t="s">
        <v>10</v>
      </c>
      <c r="C1973" s="26" t="s">
        <v>1358</v>
      </c>
      <c r="D1973" s="71"/>
    </row>
    <row r="1974" spans="1:4">
      <c r="A1974" s="24"/>
      <c r="B1974" s="24" t="s">
        <v>23</v>
      </c>
      <c r="C1974" s="24" t="s">
        <v>1376</v>
      </c>
      <c r="D1974" s="70"/>
    </row>
    <row r="1975" spans="1:4">
      <c r="A1975" s="26"/>
      <c r="B1975" s="26" t="s">
        <v>10</v>
      </c>
      <c r="C1975" s="26" t="s">
        <v>1358</v>
      </c>
      <c r="D1975" s="71"/>
    </row>
    <row r="1976" spans="1:4">
      <c r="A1976" s="24"/>
      <c r="B1976" s="24" t="s">
        <v>23</v>
      </c>
      <c r="C1976" s="24" t="s">
        <v>1395</v>
      </c>
      <c r="D1976" s="70"/>
    </row>
    <row r="1977" spans="1:4">
      <c r="A1977" s="26"/>
      <c r="B1977" s="26" t="s">
        <v>10</v>
      </c>
      <c r="C1977" s="26" t="s">
        <v>1385</v>
      </c>
      <c r="D1977" s="71"/>
    </row>
    <row r="1978" spans="1:4">
      <c r="A1978" s="24"/>
      <c r="B1978" s="24" t="s">
        <v>44</v>
      </c>
      <c r="C1978" s="24" t="s">
        <v>1385</v>
      </c>
      <c r="D1978" s="70"/>
    </row>
    <row r="1979" spans="1:4">
      <c r="A1979" s="26"/>
      <c r="B1979" s="26" t="s">
        <v>23</v>
      </c>
      <c r="C1979" s="26" t="s">
        <v>1376</v>
      </c>
      <c r="D1979" s="71"/>
    </row>
    <row r="1980" spans="1:4">
      <c r="A1980" s="24"/>
      <c r="B1980" s="24" t="s">
        <v>1360</v>
      </c>
      <c r="C1980" s="24" t="s">
        <v>1385</v>
      </c>
      <c r="D1980" s="70"/>
    </row>
    <row r="1981" spans="1:4">
      <c r="A1981" s="26"/>
      <c r="B1981" s="26" t="s">
        <v>31</v>
      </c>
      <c r="C1981" s="26" t="s">
        <v>1385</v>
      </c>
      <c r="D1981" s="71"/>
    </row>
    <row r="1982" spans="1:4">
      <c r="A1982" s="24"/>
      <c r="B1982" s="24" t="s">
        <v>44</v>
      </c>
      <c r="C1982" s="24" t="s">
        <v>1358</v>
      </c>
      <c r="D1982" s="70"/>
    </row>
    <row r="1983" spans="1:4">
      <c r="A1983" s="26"/>
      <c r="B1983" s="26" t="s">
        <v>44</v>
      </c>
      <c r="C1983" s="26" t="s">
        <v>1358</v>
      </c>
      <c r="D1983" s="71"/>
    </row>
    <row r="1984" spans="1:4">
      <c r="A1984" s="24"/>
      <c r="B1984" s="24" t="s">
        <v>1360</v>
      </c>
      <c r="C1984" s="24"/>
      <c r="D1984" s="70"/>
    </row>
    <row r="1985" spans="1:4">
      <c r="A1985" s="26"/>
      <c r="B1985" s="26" t="s">
        <v>23</v>
      </c>
      <c r="C1985" s="26" t="s">
        <v>1376</v>
      </c>
      <c r="D1985" s="71"/>
    </row>
    <row r="1986" spans="1:4">
      <c r="A1986" s="24"/>
      <c r="B1986" s="24" t="s">
        <v>1360</v>
      </c>
      <c r="C1986" s="24" t="s">
        <v>1395</v>
      </c>
      <c r="D1986" s="70"/>
    </row>
    <row r="1987" spans="1:4">
      <c r="A1987" s="26"/>
      <c r="B1987" s="26" t="s">
        <v>23</v>
      </c>
      <c r="C1987" s="26"/>
      <c r="D1987" s="71"/>
    </row>
    <row r="1988" spans="1:4">
      <c r="A1988" s="24"/>
      <c r="B1988" s="24" t="s">
        <v>44</v>
      </c>
      <c r="C1988" s="24" t="s">
        <v>1412</v>
      </c>
      <c r="D1988" s="70"/>
    </row>
    <row r="1989" spans="1:4">
      <c r="A1989" s="26"/>
      <c r="B1989" s="26" t="s">
        <v>31</v>
      </c>
      <c r="C1989" s="26" t="s">
        <v>1376</v>
      </c>
      <c r="D1989" s="71"/>
    </row>
    <row r="1990" spans="1:4">
      <c r="A1990" s="24"/>
      <c r="B1990" s="24" t="s">
        <v>10</v>
      </c>
      <c r="C1990" s="24" t="s">
        <v>1376</v>
      </c>
      <c r="D1990" s="70"/>
    </row>
    <row r="1991" spans="1:4">
      <c r="A1991" s="26"/>
      <c r="B1991" s="26" t="s">
        <v>1360</v>
      </c>
      <c r="C1991" s="26" t="s">
        <v>1376</v>
      </c>
      <c r="D1991" s="71"/>
    </row>
    <row r="1992" spans="1:4">
      <c r="A1992" s="24"/>
      <c r="B1992" s="24" t="s">
        <v>44</v>
      </c>
      <c r="C1992" s="24" t="s">
        <v>1395</v>
      </c>
      <c r="D1992" s="70"/>
    </row>
    <row r="1993" spans="1:4">
      <c r="A1993" s="26"/>
      <c r="B1993" s="26" t="s">
        <v>23</v>
      </c>
      <c r="C1993" s="26" t="s">
        <v>1395</v>
      </c>
      <c r="D1993" s="71"/>
    </row>
    <row r="1994" spans="1:4">
      <c r="A1994" s="24"/>
      <c r="B1994" s="24" t="s">
        <v>1360</v>
      </c>
      <c r="C1994" s="24" t="s">
        <v>1395</v>
      </c>
      <c r="D1994" s="70"/>
    </row>
    <row r="1995" spans="1:4">
      <c r="A1995" s="26"/>
      <c r="B1995" s="26" t="s">
        <v>44</v>
      </c>
      <c r="C1995" s="26" t="s">
        <v>1376</v>
      </c>
      <c r="D1995" s="71"/>
    </row>
    <row r="1996" spans="1:4">
      <c r="A1996" s="24"/>
      <c r="B1996" s="24" t="s">
        <v>44</v>
      </c>
      <c r="C1996" s="24" t="s">
        <v>1376</v>
      </c>
      <c r="D1996" s="70"/>
    </row>
    <row r="1997" spans="1:4">
      <c r="A1997" s="26"/>
      <c r="B1997" s="26" t="s">
        <v>10</v>
      </c>
      <c r="C1997" s="26" t="s">
        <v>1358</v>
      </c>
      <c r="D1997" s="71"/>
    </row>
    <row r="1998" spans="1:4">
      <c r="A1998" s="24"/>
      <c r="B1998" s="24" t="s">
        <v>31</v>
      </c>
      <c r="C1998" s="24"/>
      <c r="D1998" s="70"/>
    </row>
    <row r="1999" spans="1:4">
      <c r="A1999" s="26"/>
      <c r="B1999" s="26" t="s">
        <v>31</v>
      </c>
      <c r="C1999" s="26" t="s">
        <v>1358</v>
      </c>
      <c r="D1999" s="71"/>
    </row>
    <row r="2000" spans="1:4">
      <c r="A2000" s="24"/>
      <c r="B2000" s="24" t="s">
        <v>1360</v>
      </c>
      <c r="C2000" s="24" t="s">
        <v>1385</v>
      </c>
      <c r="D2000" s="70"/>
    </row>
    <row r="2001" spans="1:4">
      <c r="A2001" s="26"/>
      <c r="B2001" s="26" t="s">
        <v>10</v>
      </c>
      <c r="C2001" s="26" t="s">
        <v>1358</v>
      </c>
      <c r="D2001" s="7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0672B-9E39-4885-A84E-54898130F714}">
  <dimension ref="A3:B12"/>
  <sheetViews>
    <sheetView workbookViewId="0">
      <selection activeCell="E12" sqref="E12"/>
    </sheetView>
  </sheetViews>
  <sheetFormatPr defaultRowHeight="15"/>
  <cols>
    <col min="1" max="1" width="11.42578125" bestFit="1" customWidth="1"/>
    <col min="2" max="6" width="12.28515625" bestFit="1" customWidth="1"/>
    <col min="7" max="7" width="7.140625" bestFit="1" customWidth="1"/>
    <col min="8" max="8" width="11.42578125" bestFit="1" customWidth="1"/>
  </cols>
  <sheetData>
    <row r="3" spans="1:2">
      <c r="A3" s="75" t="s">
        <v>3</v>
      </c>
      <c r="B3" s="75" t="s">
        <v>4238</v>
      </c>
    </row>
    <row r="4" spans="1:2">
      <c r="A4" t="s">
        <v>23</v>
      </c>
      <c r="B4">
        <v>0.1874062968515742</v>
      </c>
    </row>
    <row r="5" spans="1:2">
      <c r="A5" t="s">
        <v>4239</v>
      </c>
    </row>
    <row r="6" spans="1:2">
      <c r="A6" t="s">
        <v>31</v>
      </c>
      <c r="B6">
        <v>0.18790604697651175</v>
      </c>
    </row>
    <row r="7" spans="1:2">
      <c r="A7" t="s">
        <v>4240</v>
      </c>
    </row>
    <row r="8" spans="1:2">
      <c r="A8" t="s">
        <v>10</v>
      </c>
      <c r="B8">
        <v>0.19540229885057472</v>
      </c>
    </row>
    <row r="9" spans="1:2">
      <c r="B9">
        <v>0.20789605197401298</v>
      </c>
    </row>
    <row r="10" spans="1:2">
      <c r="A10" t="s">
        <v>4241</v>
      </c>
    </row>
    <row r="11" spans="1:2">
      <c r="A11" t="s">
        <v>44</v>
      </c>
      <c r="B11">
        <v>0.22088955522238882</v>
      </c>
    </row>
    <row r="12" spans="1:2">
      <c r="A12" t="s">
        <v>4242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DBAF3-CC7D-4EB2-A54F-ABECB671D324}">
  <dimension ref="A3:C8"/>
  <sheetViews>
    <sheetView workbookViewId="0">
      <selection activeCell="D3" sqref="D3"/>
    </sheetView>
  </sheetViews>
  <sheetFormatPr defaultRowHeight="15"/>
  <cols>
    <col min="1" max="1" width="10.140625" bestFit="1" customWidth="1"/>
    <col min="2" max="2" width="13" bestFit="1" customWidth="1"/>
    <col min="3" max="3" width="22.42578125" bestFit="1" customWidth="1"/>
  </cols>
  <sheetData>
    <row r="3" spans="1:3">
      <c r="A3" s="75" t="s">
        <v>3</v>
      </c>
      <c r="B3" t="s">
        <v>4243</v>
      </c>
      <c r="C3" t="s">
        <v>1359</v>
      </c>
    </row>
    <row r="4" spans="1:3">
      <c r="A4" t="s">
        <v>23</v>
      </c>
      <c r="B4" s="76">
        <v>0.1874062968515742</v>
      </c>
      <c r="C4" s="76">
        <v>376</v>
      </c>
    </row>
    <row r="5" spans="1:3">
      <c r="A5" t="s">
        <v>31</v>
      </c>
      <c r="B5" s="76">
        <v>0.18790604697651175</v>
      </c>
      <c r="C5" s="76">
        <v>375</v>
      </c>
    </row>
    <row r="6" spans="1:3">
      <c r="A6" t="s">
        <v>10</v>
      </c>
      <c r="B6" s="76">
        <v>0.4032983508245877</v>
      </c>
      <c r="C6" s="76">
        <v>391</v>
      </c>
    </row>
    <row r="7" spans="1:3">
      <c r="A7" t="s">
        <v>1360</v>
      </c>
      <c r="B7" s="76"/>
      <c r="C7" s="76">
        <v>416</v>
      </c>
    </row>
    <row r="8" spans="1:3">
      <c r="A8" t="s">
        <v>44</v>
      </c>
      <c r="B8" s="76">
        <v>0.22088955522238882</v>
      </c>
      <c r="C8" s="76">
        <v>442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C66EA-5D96-415A-8E8E-2DDD349FD828}">
  <dimension ref="A1:D2001"/>
  <sheetViews>
    <sheetView workbookViewId="0">
      <selection activeCell="D2" sqref="D2"/>
    </sheetView>
  </sheetViews>
  <sheetFormatPr defaultRowHeight="15"/>
  <cols>
    <col min="1" max="1" width="12.140625" bestFit="1" customWidth="1"/>
    <col min="2" max="2" width="9.85546875" bestFit="1" customWidth="1"/>
    <col min="3" max="3" width="12.140625" bestFit="1" customWidth="1"/>
  </cols>
  <sheetData>
    <row r="1" spans="1:4" ht="24">
      <c r="A1" s="1" t="s">
        <v>1362</v>
      </c>
      <c r="B1" s="1" t="s">
        <v>3</v>
      </c>
      <c r="C1" s="1" t="s">
        <v>1357</v>
      </c>
      <c r="D1" s="73" t="s">
        <v>4238</v>
      </c>
    </row>
    <row r="2" spans="1:4">
      <c r="A2" s="24" t="s">
        <v>1373</v>
      </c>
      <c r="B2" s="24" t="s">
        <v>10</v>
      </c>
      <c r="C2" s="24" t="s">
        <v>1376</v>
      </c>
      <c r="D2">
        <f>COUNTIFS(C:C,"Defaulted")/COUNTA(A:A)</f>
        <v>0.1794102948525737</v>
      </c>
    </row>
    <row r="3" spans="1:4">
      <c r="A3" s="26" t="s">
        <v>1379</v>
      </c>
      <c r="B3" s="26" t="s">
        <v>10</v>
      </c>
      <c r="C3" s="26" t="s">
        <v>1376</v>
      </c>
    </row>
    <row r="4" spans="1:4">
      <c r="A4" s="24" t="s">
        <v>1383</v>
      </c>
      <c r="B4" s="24" t="s">
        <v>44</v>
      </c>
      <c r="C4" s="24" t="s">
        <v>1385</v>
      </c>
    </row>
    <row r="5" spans="1:4">
      <c r="A5" s="26" t="s">
        <v>1388</v>
      </c>
      <c r="B5" s="26" t="s">
        <v>23</v>
      </c>
      <c r="C5" s="26" t="s">
        <v>1385</v>
      </c>
    </row>
    <row r="6" spans="1:4">
      <c r="A6" s="24" t="s">
        <v>1392</v>
      </c>
      <c r="B6" s="24" t="s">
        <v>31</v>
      </c>
      <c r="C6" s="24" t="s">
        <v>1358</v>
      </c>
    </row>
    <row r="7" spans="1:4">
      <c r="A7" s="26" t="s">
        <v>1394</v>
      </c>
      <c r="B7" s="26" t="s">
        <v>23</v>
      </c>
      <c r="C7" s="26" t="s">
        <v>1395</v>
      </c>
    </row>
    <row r="8" spans="1:4">
      <c r="A8" s="24" t="s">
        <v>1399</v>
      </c>
      <c r="B8" s="24" t="s">
        <v>31</v>
      </c>
      <c r="C8" s="24" t="s">
        <v>1358</v>
      </c>
    </row>
    <row r="9" spans="1:4">
      <c r="A9" s="26" t="s">
        <v>1402</v>
      </c>
      <c r="B9" s="26" t="s">
        <v>23</v>
      </c>
      <c r="C9" s="26" t="s">
        <v>1385</v>
      </c>
    </row>
    <row r="10" spans="1:4">
      <c r="A10" s="24" t="s">
        <v>1405</v>
      </c>
      <c r="B10" s="24" t="s">
        <v>1360</v>
      </c>
      <c r="C10" s="24" t="s">
        <v>1376</v>
      </c>
    </row>
    <row r="11" spans="1:4">
      <c r="A11" s="26" t="s">
        <v>1407</v>
      </c>
      <c r="B11" s="26" t="s">
        <v>44</v>
      </c>
      <c r="C11" s="26" t="s">
        <v>1358</v>
      </c>
    </row>
    <row r="12" spans="1:4">
      <c r="A12" s="24" t="s">
        <v>1410</v>
      </c>
      <c r="B12" s="24" t="s">
        <v>44</v>
      </c>
      <c r="C12" s="24" t="s">
        <v>1412</v>
      </c>
    </row>
    <row r="13" spans="1:4">
      <c r="A13" s="26" t="s">
        <v>1414</v>
      </c>
      <c r="B13" s="26" t="s">
        <v>10</v>
      </c>
      <c r="C13" s="26" t="s">
        <v>1395</v>
      </c>
    </row>
    <row r="14" spans="1:4">
      <c r="A14" s="24" t="s">
        <v>1417</v>
      </c>
      <c r="B14" s="24" t="s">
        <v>31</v>
      </c>
      <c r="C14" s="24" t="s">
        <v>1376</v>
      </c>
    </row>
    <row r="15" spans="1:4">
      <c r="A15" s="26" t="s">
        <v>1419</v>
      </c>
      <c r="B15" s="26" t="s">
        <v>1360</v>
      </c>
      <c r="C15" s="26" t="s">
        <v>1358</v>
      </c>
    </row>
    <row r="16" spans="1:4">
      <c r="A16" s="24" t="s">
        <v>1422</v>
      </c>
      <c r="B16" s="24" t="s">
        <v>44</v>
      </c>
      <c r="C16" s="24" t="s">
        <v>1376</v>
      </c>
    </row>
    <row r="17" spans="1:3">
      <c r="A17" s="26" t="s">
        <v>1425</v>
      </c>
      <c r="B17" s="26" t="s">
        <v>10</v>
      </c>
      <c r="C17" s="26"/>
    </row>
    <row r="18" spans="1:3">
      <c r="A18" s="24" t="s">
        <v>1428</v>
      </c>
      <c r="B18" s="24" t="s">
        <v>1360</v>
      </c>
      <c r="C18" s="24"/>
    </row>
    <row r="19" spans="1:3">
      <c r="A19" s="26" t="s">
        <v>1430</v>
      </c>
      <c r="B19" s="26" t="s">
        <v>44</v>
      </c>
      <c r="C19" s="26" t="s">
        <v>1358</v>
      </c>
    </row>
    <row r="20" spans="1:3">
      <c r="A20" s="24" t="s">
        <v>1432</v>
      </c>
      <c r="B20" s="24" t="s">
        <v>10</v>
      </c>
      <c r="C20" s="24" t="s">
        <v>1385</v>
      </c>
    </row>
    <row r="21" spans="1:3">
      <c r="A21" s="26" t="s">
        <v>1434</v>
      </c>
      <c r="B21" s="26" t="s">
        <v>23</v>
      </c>
      <c r="C21" s="26" t="s">
        <v>1376</v>
      </c>
    </row>
    <row r="22" spans="1:3">
      <c r="A22" s="24" t="s">
        <v>1435</v>
      </c>
      <c r="B22" s="24" t="s">
        <v>44</v>
      </c>
      <c r="C22" s="24" t="s">
        <v>1395</v>
      </c>
    </row>
    <row r="23" spans="1:3">
      <c r="A23" s="26" t="s">
        <v>1437</v>
      </c>
      <c r="B23" s="26" t="s">
        <v>1360</v>
      </c>
      <c r="C23" s="26" t="s">
        <v>1412</v>
      </c>
    </row>
    <row r="24" spans="1:3">
      <c r="A24" s="24" t="s">
        <v>1440</v>
      </c>
      <c r="B24" s="24" t="s">
        <v>10</v>
      </c>
      <c r="C24" s="24" t="s">
        <v>1376</v>
      </c>
    </row>
    <row r="25" spans="1:3">
      <c r="A25" s="26" t="s">
        <v>1442</v>
      </c>
      <c r="B25" s="26" t="s">
        <v>1360</v>
      </c>
      <c r="C25" s="26" t="s">
        <v>1412</v>
      </c>
    </row>
    <row r="26" spans="1:3">
      <c r="A26" s="24" t="s">
        <v>1445</v>
      </c>
      <c r="B26" s="24" t="s">
        <v>1360</v>
      </c>
      <c r="C26" s="24" t="s">
        <v>1395</v>
      </c>
    </row>
    <row r="27" spans="1:3">
      <c r="A27" s="26" t="s">
        <v>1447</v>
      </c>
      <c r="B27" s="26" t="s">
        <v>1360</v>
      </c>
      <c r="C27" s="26" t="s">
        <v>1412</v>
      </c>
    </row>
    <row r="28" spans="1:3">
      <c r="A28" s="24" t="s">
        <v>1449</v>
      </c>
      <c r="B28" s="24" t="s">
        <v>44</v>
      </c>
      <c r="C28" s="24" t="s">
        <v>1385</v>
      </c>
    </row>
    <row r="29" spans="1:3">
      <c r="A29" s="26" t="s">
        <v>1451</v>
      </c>
      <c r="B29" s="26" t="s">
        <v>31</v>
      </c>
      <c r="C29" s="26"/>
    </row>
    <row r="30" spans="1:3">
      <c r="A30" s="24" t="s">
        <v>1454</v>
      </c>
      <c r="B30" s="24" t="s">
        <v>10</v>
      </c>
      <c r="C30" s="24" t="s">
        <v>1376</v>
      </c>
    </row>
    <row r="31" spans="1:3">
      <c r="A31" s="26" t="s">
        <v>1456</v>
      </c>
      <c r="B31" s="26" t="s">
        <v>44</v>
      </c>
      <c r="C31" s="26" t="s">
        <v>1412</v>
      </c>
    </row>
    <row r="32" spans="1:3">
      <c r="A32" s="24" t="s">
        <v>1458</v>
      </c>
      <c r="B32" s="24" t="s">
        <v>1360</v>
      </c>
      <c r="C32" s="24" t="s">
        <v>1385</v>
      </c>
    </row>
    <row r="33" spans="1:3">
      <c r="A33" s="26" t="s">
        <v>1459</v>
      </c>
      <c r="B33" s="26" t="s">
        <v>23</v>
      </c>
      <c r="C33" s="26"/>
    </row>
    <row r="34" spans="1:3">
      <c r="A34" s="24" t="s">
        <v>1461</v>
      </c>
      <c r="B34" s="24" t="s">
        <v>31</v>
      </c>
      <c r="C34" s="24" t="s">
        <v>1395</v>
      </c>
    </row>
    <row r="35" spans="1:3">
      <c r="A35" s="26" t="s">
        <v>1464</v>
      </c>
      <c r="B35" s="26" t="s">
        <v>31</v>
      </c>
      <c r="C35" s="26" t="s">
        <v>1412</v>
      </c>
    </row>
    <row r="36" spans="1:3">
      <c r="A36" s="24" t="s">
        <v>1467</v>
      </c>
      <c r="B36" s="24" t="s">
        <v>31</v>
      </c>
      <c r="C36" s="24" t="s">
        <v>1412</v>
      </c>
    </row>
    <row r="37" spans="1:3">
      <c r="A37" s="26" t="s">
        <v>1469</v>
      </c>
      <c r="B37" s="26" t="s">
        <v>23</v>
      </c>
      <c r="C37" s="26" t="s">
        <v>1385</v>
      </c>
    </row>
    <row r="38" spans="1:3">
      <c r="A38" s="24" t="s">
        <v>1471</v>
      </c>
      <c r="B38" s="24" t="s">
        <v>44</v>
      </c>
      <c r="C38" s="24" t="s">
        <v>1358</v>
      </c>
    </row>
    <row r="39" spans="1:3">
      <c r="A39" s="26" t="s">
        <v>1474</v>
      </c>
      <c r="B39" s="26" t="s">
        <v>44</v>
      </c>
      <c r="C39" s="26" t="s">
        <v>1395</v>
      </c>
    </row>
    <row r="40" spans="1:3">
      <c r="A40" s="24" t="s">
        <v>1477</v>
      </c>
      <c r="B40" s="24" t="s">
        <v>1360</v>
      </c>
      <c r="C40" s="24" t="s">
        <v>1376</v>
      </c>
    </row>
    <row r="41" spans="1:3">
      <c r="A41" s="26" t="s">
        <v>1479</v>
      </c>
      <c r="B41" s="26" t="s">
        <v>10</v>
      </c>
      <c r="C41" s="26" t="s">
        <v>1412</v>
      </c>
    </row>
    <row r="42" spans="1:3">
      <c r="A42" s="24" t="s">
        <v>1481</v>
      </c>
      <c r="B42" s="24" t="s">
        <v>1360</v>
      </c>
      <c r="C42" s="24" t="s">
        <v>1412</v>
      </c>
    </row>
    <row r="43" spans="1:3">
      <c r="A43" s="26" t="s">
        <v>1483</v>
      </c>
      <c r="B43" s="26" t="s">
        <v>23</v>
      </c>
      <c r="C43" s="26" t="s">
        <v>1385</v>
      </c>
    </row>
    <row r="44" spans="1:3">
      <c r="A44" s="24" t="s">
        <v>1484</v>
      </c>
      <c r="B44" s="24" t="s">
        <v>31</v>
      </c>
      <c r="C44" s="24" t="s">
        <v>1376</v>
      </c>
    </row>
    <row r="45" spans="1:3">
      <c r="A45" s="26" t="s">
        <v>1486</v>
      </c>
      <c r="B45" s="26" t="s">
        <v>10</v>
      </c>
      <c r="C45" s="26" t="s">
        <v>1412</v>
      </c>
    </row>
    <row r="46" spans="1:3">
      <c r="A46" s="24" t="s">
        <v>1489</v>
      </c>
      <c r="B46" s="24" t="s">
        <v>1360</v>
      </c>
      <c r="C46" s="24" t="s">
        <v>1412</v>
      </c>
    </row>
    <row r="47" spans="1:3">
      <c r="A47" s="26" t="s">
        <v>1491</v>
      </c>
      <c r="B47" s="26" t="s">
        <v>10</v>
      </c>
      <c r="C47" s="26" t="s">
        <v>1385</v>
      </c>
    </row>
    <row r="48" spans="1:3">
      <c r="A48" s="24" t="s">
        <v>1493</v>
      </c>
      <c r="B48" s="24" t="s">
        <v>1360</v>
      </c>
      <c r="C48" s="24" t="s">
        <v>1412</v>
      </c>
    </row>
    <row r="49" spans="1:3">
      <c r="A49" s="26" t="s">
        <v>1494</v>
      </c>
      <c r="B49" s="26" t="s">
        <v>44</v>
      </c>
      <c r="C49" s="26" t="s">
        <v>1376</v>
      </c>
    </row>
    <row r="50" spans="1:3">
      <c r="A50" s="24" t="s">
        <v>1496</v>
      </c>
      <c r="B50" s="24" t="s">
        <v>23</v>
      </c>
      <c r="C50" s="24" t="s">
        <v>1395</v>
      </c>
    </row>
    <row r="51" spans="1:3">
      <c r="A51" s="26" t="s">
        <v>1497</v>
      </c>
      <c r="B51" s="26" t="s">
        <v>23</v>
      </c>
      <c r="C51" s="26" t="s">
        <v>1376</v>
      </c>
    </row>
    <row r="52" spans="1:3">
      <c r="A52" s="24" t="s">
        <v>1500</v>
      </c>
      <c r="B52" s="24" t="s">
        <v>44</v>
      </c>
      <c r="C52" s="24" t="s">
        <v>1358</v>
      </c>
    </row>
    <row r="53" spans="1:3">
      <c r="A53" s="26" t="s">
        <v>1503</v>
      </c>
      <c r="B53" s="26" t="s">
        <v>23</v>
      </c>
      <c r="C53" s="26" t="s">
        <v>1395</v>
      </c>
    </row>
    <row r="54" spans="1:3">
      <c r="A54" s="24" t="s">
        <v>1505</v>
      </c>
      <c r="B54" s="24" t="s">
        <v>44</v>
      </c>
      <c r="C54" s="24" t="s">
        <v>1395</v>
      </c>
    </row>
    <row r="55" spans="1:3">
      <c r="A55" s="26" t="s">
        <v>1507</v>
      </c>
      <c r="B55" s="26" t="s">
        <v>31</v>
      </c>
      <c r="C55" s="26" t="s">
        <v>1376</v>
      </c>
    </row>
    <row r="56" spans="1:3">
      <c r="A56" s="24" t="s">
        <v>1509</v>
      </c>
      <c r="B56" s="24" t="s">
        <v>44</v>
      </c>
      <c r="C56" s="24" t="s">
        <v>1358</v>
      </c>
    </row>
    <row r="57" spans="1:3">
      <c r="A57" s="26" t="s">
        <v>1510</v>
      </c>
      <c r="B57" s="26" t="s">
        <v>10</v>
      </c>
      <c r="C57" s="26" t="s">
        <v>1358</v>
      </c>
    </row>
    <row r="58" spans="1:3">
      <c r="A58" s="24" t="s">
        <v>1511</v>
      </c>
      <c r="B58" s="24" t="s">
        <v>23</v>
      </c>
      <c r="C58" s="24" t="s">
        <v>1412</v>
      </c>
    </row>
    <row r="59" spans="1:3">
      <c r="A59" s="26" t="s">
        <v>1514</v>
      </c>
      <c r="B59" s="26" t="s">
        <v>1360</v>
      </c>
      <c r="C59" s="26" t="s">
        <v>1412</v>
      </c>
    </row>
    <row r="60" spans="1:3">
      <c r="A60" s="24" t="s">
        <v>1515</v>
      </c>
      <c r="B60" s="24" t="s">
        <v>10</v>
      </c>
      <c r="C60" s="24" t="s">
        <v>1376</v>
      </c>
    </row>
    <row r="61" spans="1:3">
      <c r="A61" s="26" t="s">
        <v>1517</v>
      </c>
      <c r="B61" s="26" t="s">
        <v>31</v>
      </c>
      <c r="C61" s="26" t="s">
        <v>1385</v>
      </c>
    </row>
    <row r="62" spans="1:3">
      <c r="A62" s="24" t="s">
        <v>1519</v>
      </c>
      <c r="B62" s="24" t="s">
        <v>10</v>
      </c>
      <c r="C62" s="24"/>
    </row>
    <row r="63" spans="1:3">
      <c r="A63" s="26" t="s">
        <v>1521</v>
      </c>
      <c r="B63" s="26" t="s">
        <v>31</v>
      </c>
      <c r="C63" s="26" t="s">
        <v>1376</v>
      </c>
    </row>
    <row r="64" spans="1:3">
      <c r="A64" s="24" t="s">
        <v>1523</v>
      </c>
      <c r="B64" s="24" t="s">
        <v>23</v>
      </c>
      <c r="C64" s="24" t="s">
        <v>1412</v>
      </c>
    </row>
    <row r="65" spans="1:3">
      <c r="A65" s="26" t="s">
        <v>1525</v>
      </c>
      <c r="B65" s="26" t="s">
        <v>1360</v>
      </c>
      <c r="C65" s="26" t="s">
        <v>1385</v>
      </c>
    </row>
    <row r="66" spans="1:3">
      <c r="A66" s="24" t="s">
        <v>1527</v>
      </c>
      <c r="B66" s="24" t="s">
        <v>31</v>
      </c>
      <c r="C66" s="24" t="s">
        <v>1385</v>
      </c>
    </row>
    <row r="67" spans="1:3">
      <c r="A67" s="26" t="s">
        <v>1529</v>
      </c>
      <c r="B67" s="26" t="s">
        <v>10</v>
      </c>
      <c r="C67" s="26" t="s">
        <v>1412</v>
      </c>
    </row>
    <row r="68" spans="1:3">
      <c r="A68" s="24" t="s">
        <v>1530</v>
      </c>
      <c r="B68" s="24" t="s">
        <v>44</v>
      </c>
      <c r="C68" s="24" t="s">
        <v>1412</v>
      </c>
    </row>
    <row r="69" spans="1:3">
      <c r="A69" s="26" t="s">
        <v>1532</v>
      </c>
      <c r="B69" s="26" t="s">
        <v>23</v>
      </c>
      <c r="C69" s="26" t="s">
        <v>1385</v>
      </c>
    </row>
    <row r="70" spans="1:3">
      <c r="A70" s="24" t="s">
        <v>1534</v>
      </c>
      <c r="B70" s="24" t="s">
        <v>44</v>
      </c>
      <c r="C70" s="24" t="s">
        <v>1358</v>
      </c>
    </row>
    <row r="71" spans="1:3">
      <c r="A71" s="26" t="s">
        <v>1535</v>
      </c>
      <c r="B71" s="26" t="s">
        <v>31</v>
      </c>
      <c r="C71" s="26" t="s">
        <v>1395</v>
      </c>
    </row>
    <row r="72" spans="1:3">
      <c r="A72" s="24" t="s">
        <v>1538</v>
      </c>
      <c r="B72" s="24" t="s">
        <v>23</v>
      </c>
      <c r="C72" s="24" t="s">
        <v>1385</v>
      </c>
    </row>
    <row r="73" spans="1:3">
      <c r="A73" s="26" t="s">
        <v>1541</v>
      </c>
      <c r="B73" s="26" t="s">
        <v>23</v>
      </c>
      <c r="C73" s="26" t="s">
        <v>1385</v>
      </c>
    </row>
    <row r="74" spans="1:3">
      <c r="A74" s="24" t="s">
        <v>1543</v>
      </c>
      <c r="B74" s="24" t="s">
        <v>31</v>
      </c>
      <c r="C74" s="24" t="s">
        <v>1395</v>
      </c>
    </row>
    <row r="75" spans="1:3">
      <c r="A75" s="26" t="s">
        <v>1544</v>
      </c>
      <c r="B75" s="26" t="s">
        <v>44</v>
      </c>
      <c r="C75" s="26" t="s">
        <v>1376</v>
      </c>
    </row>
    <row r="76" spans="1:3">
      <c r="A76" s="24" t="s">
        <v>1546</v>
      </c>
      <c r="B76" s="24" t="s">
        <v>10</v>
      </c>
      <c r="C76" s="24" t="s">
        <v>1385</v>
      </c>
    </row>
    <row r="77" spans="1:3">
      <c r="A77" s="26" t="s">
        <v>1547</v>
      </c>
      <c r="B77" s="26" t="s">
        <v>1360</v>
      </c>
      <c r="C77" s="26" t="s">
        <v>1395</v>
      </c>
    </row>
    <row r="78" spans="1:3">
      <c r="A78" s="24" t="s">
        <v>1549</v>
      </c>
      <c r="B78" s="24" t="s">
        <v>44</v>
      </c>
      <c r="C78" s="24" t="s">
        <v>1358</v>
      </c>
    </row>
    <row r="79" spans="1:3">
      <c r="A79" s="26" t="s">
        <v>1551</v>
      </c>
      <c r="B79" s="26" t="s">
        <v>23</v>
      </c>
      <c r="C79" s="26" t="s">
        <v>1376</v>
      </c>
    </row>
    <row r="80" spans="1:3">
      <c r="A80" s="24" t="s">
        <v>1553</v>
      </c>
      <c r="B80" s="24" t="s">
        <v>10</v>
      </c>
      <c r="C80" s="24" t="s">
        <v>1385</v>
      </c>
    </row>
    <row r="81" spans="1:3">
      <c r="A81" s="26" t="s">
        <v>1555</v>
      </c>
      <c r="B81" s="26" t="s">
        <v>23</v>
      </c>
      <c r="C81" s="26" t="s">
        <v>1358</v>
      </c>
    </row>
    <row r="82" spans="1:3">
      <c r="A82" s="24" t="s">
        <v>1557</v>
      </c>
      <c r="B82" s="24" t="s">
        <v>10</v>
      </c>
      <c r="C82" s="24" t="s">
        <v>1412</v>
      </c>
    </row>
    <row r="83" spans="1:3">
      <c r="A83" s="26" t="s">
        <v>1559</v>
      </c>
      <c r="B83" s="26" t="s">
        <v>23</v>
      </c>
      <c r="C83" s="26" t="s">
        <v>1395</v>
      </c>
    </row>
    <row r="84" spans="1:3">
      <c r="A84" s="24" t="s">
        <v>1562</v>
      </c>
      <c r="B84" s="24" t="s">
        <v>10</v>
      </c>
      <c r="C84" s="24" t="s">
        <v>1395</v>
      </c>
    </row>
    <row r="85" spans="1:3">
      <c r="A85" s="26" t="s">
        <v>1564</v>
      </c>
      <c r="B85" s="26" t="s">
        <v>44</v>
      </c>
      <c r="C85" s="26" t="s">
        <v>1358</v>
      </c>
    </row>
    <row r="86" spans="1:3">
      <c r="A86" s="24" t="s">
        <v>1566</v>
      </c>
      <c r="B86" s="24" t="s">
        <v>10</v>
      </c>
      <c r="C86" s="24" t="s">
        <v>1376</v>
      </c>
    </row>
    <row r="87" spans="1:3">
      <c r="A87" s="26" t="s">
        <v>1568</v>
      </c>
      <c r="B87" s="26" t="s">
        <v>10</v>
      </c>
      <c r="C87" s="26" t="s">
        <v>1412</v>
      </c>
    </row>
    <row r="88" spans="1:3">
      <c r="A88" s="24" t="s">
        <v>1569</v>
      </c>
      <c r="B88" s="24" t="s">
        <v>23</v>
      </c>
      <c r="C88" s="24" t="s">
        <v>1412</v>
      </c>
    </row>
    <row r="89" spans="1:3">
      <c r="A89" s="26" t="s">
        <v>1571</v>
      </c>
      <c r="B89" s="26" t="s">
        <v>1360</v>
      </c>
      <c r="C89" s="26" t="s">
        <v>1376</v>
      </c>
    </row>
    <row r="90" spans="1:3">
      <c r="A90" s="24" t="s">
        <v>1573</v>
      </c>
      <c r="B90" s="24" t="s">
        <v>23</v>
      </c>
      <c r="C90" s="24" t="s">
        <v>1376</v>
      </c>
    </row>
    <row r="91" spans="1:3">
      <c r="A91" s="26" t="s">
        <v>1574</v>
      </c>
      <c r="B91" s="26" t="s">
        <v>23</v>
      </c>
      <c r="C91" s="26" t="s">
        <v>1395</v>
      </c>
    </row>
    <row r="92" spans="1:3">
      <c r="A92" s="24" t="s">
        <v>1577</v>
      </c>
      <c r="B92" s="24" t="s">
        <v>44</v>
      </c>
      <c r="C92" s="24" t="s">
        <v>1385</v>
      </c>
    </row>
    <row r="93" spans="1:3">
      <c r="A93" s="26" t="s">
        <v>1579</v>
      </c>
      <c r="B93" s="26" t="s">
        <v>1360</v>
      </c>
      <c r="C93" s="26" t="s">
        <v>1395</v>
      </c>
    </row>
    <row r="94" spans="1:3">
      <c r="A94" s="24" t="s">
        <v>1581</v>
      </c>
      <c r="B94" s="24" t="s">
        <v>44</v>
      </c>
      <c r="C94" s="24" t="s">
        <v>1376</v>
      </c>
    </row>
    <row r="95" spans="1:3">
      <c r="A95" s="26" t="s">
        <v>1583</v>
      </c>
      <c r="B95" s="26" t="s">
        <v>10</v>
      </c>
      <c r="C95" s="26" t="s">
        <v>1376</v>
      </c>
    </row>
    <row r="96" spans="1:3">
      <c r="A96" s="24" t="s">
        <v>1585</v>
      </c>
      <c r="B96" s="24" t="s">
        <v>1360</v>
      </c>
      <c r="C96" s="24" t="s">
        <v>1395</v>
      </c>
    </row>
    <row r="97" spans="1:3">
      <c r="A97" s="26" t="s">
        <v>1587</v>
      </c>
      <c r="B97" s="26" t="s">
        <v>44</v>
      </c>
      <c r="C97" s="26" t="s">
        <v>1395</v>
      </c>
    </row>
    <row r="98" spans="1:3">
      <c r="A98" s="24" t="s">
        <v>1589</v>
      </c>
      <c r="B98" s="24" t="s">
        <v>1360</v>
      </c>
      <c r="C98" s="24" t="s">
        <v>1358</v>
      </c>
    </row>
    <row r="99" spans="1:3">
      <c r="A99" s="26" t="s">
        <v>1592</v>
      </c>
      <c r="B99" s="26" t="s">
        <v>31</v>
      </c>
      <c r="C99" s="26" t="s">
        <v>1358</v>
      </c>
    </row>
    <row r="100" spans="1:3">
      <c r="A100" s="24" t="s">
        <v>1593</v>
      </c>
      <c r="B100" s="24" t="s">
        <v>10</v>
      </c>
      <c r="C100" s="24" t="s">
        <v>1395</v>
      </c>
    </row>
    <row r="101" spans="1:3">
      <c r="A101" s="26" t="s">
        <v>1595</v>
      </c>
      <c r="B101" s="26" t="s">
        <v>23</v>
      </c>
      <c r="C101" s="26" t="s">
        <v>1395</v>
      </c>
    </row>
    <row r="102" spans="1:3">
      <c r="A102" s="24" t="s">
        <v>1598</v>
      </c>
      <c r="B102" s="24" t="s">
        <v>31</v>
      </c>
      <c r="C102" s="24" t="s">
        <v>1376</v>
      </c>
    </row>
    <row r="103" spans="1:3">
      <c r="A103" s="26" t="s">
        <v>1600</v>
      </c>
      <c r="B103" s="26" t="s">
        <v>31</v>
      </c>
      <c r="C103" s="26" t="s">
        <v>1385</v>
      </c>
    </row>
    <row r="104" spans="1:3">
      <c r="A104" s="24" t="s">
        <v>1602</v>
      </c>
      <c r="B104" s="24" t="s">
        <v>44</v>
      </c>
      <c r="C104" s="24" t="s">
        <v>1412</v>
      </c>
    </row>
    <row r="105" spans="1:3">
      <c r="A105" s="26" t="s">
        <v>1604</v>
      </c>
      <c r="B105" s="26" t="s">
        <v>31</v>
      </c>
      <c r="C105" s="26" t="s">
        <v>1358</v>
      </c>
    </row>
    <row r="106" spans="1:3">
      <c r="A106" s="24" t="s">
        <v>1606</v>
      </c>
      <c r="B106" s="24" t="s">
        <v>31</v>
      </c>
      <c r="C106" s="24" t="s">
        <v>1358</v>
      </c>
    </row>
    <row r="107" spans="1:3">
      <c r="A107" s="26" t="s">
        <v>1607</v>
      </c>
      <c r="B107" s="26" t="s">
        <v>10</v>
      </c>
      <c r="C107" s="26" t="s">
        <v>1385</v>
      </c>
    </row>
    <row r="108" spans="1:3">
      <c r="A108" s="24" t="s">
        <v>1608</v>
      </c>
      <c r="B108" s="24" t="s">
        <v>10</v>
      </c>
      <c r="C108" s="24" t="s">
        <v>1395</v>
      </c>
    </row>
    <row r="109" spans="1:3">
      <c r="A109" s="26" t="s">
        <v>1610</v>
      </c>
      <c r="B109" s="26" t="s">
        <v>1360</v>
      </c>
      <c r="C109" s="26" t="s">
        <v>1376</v>
      </c>
    </row>
    <row r="110" spans="1:3">
      <c r="A110" s="24" t="s">
        <v>1613</v>
      </c>
      <c r="B110" s="24" t="s">
        <v>44</v>
      </c>
      <c r="C110" s="24" t="s">
        <v>1412</v>
      </c>
    </row>
    <row r="111" spans="1:3">
      <c r="A111" s="26" t="s">
        <v>1616</v>
      </c>
      <c r="B111" s="26" t="s">
        <v>1360</v>
      </c>
      <c r="C111" s="26" t="s">
        <v>1385</v>
      </c>
    </row>
    <row r="112" spans="1:3">
      <c r="A112" s="24" t="s">
        <v>1617</v>
      </c>
      <c r="B112" s="24" t="s">
        <v>31</v>
      </c>
      <c r="C112" s="24" t="s">
        <v>1395</v>
      </c>
    </row>
    <row r="113" spans="1:3">
      <c r="A113" s="26" t="s">
        <v>1620</v>
      </c>
      <c r="B113" s="26" t="s">
        <v>1360</v>
      </c>
      <c r="C113" s="26" t="s">
        <v>1385</v>
      </c>
    </row>
    <row r="114" spans="1:3">
      <c r="A114" s="24" t="s">
        <v>1622</v>
      </c>
      <c r="B114" s="24" t="s">
        <v>23</v>
      </c>
      <c r="C114" s="24" t="s">
        <v>1358</v>
      </c>
    </row>
    <row r="115" spans="1:3">
      <c r="A115" s="26" t="s">
        <v>1623</v>
      </c>
      <c r="B115" s="26" t="s">
        <v>10</v>
      </c>
      <c r="C115" s="26" t="s">
        <v>1376</v>
      </c>
    </row>
    <row r="116" spans="1:3">
      <c r="A116" s="24" t="s">
        <v>1625</v>
      </c>
      <c r="B116" s="24" t="s">
        <v>23</v>
      </c>
      <c r="C116" s="24" t="s">
        <v>1358</v>
      </c>
    </row>
    <row r="117" spans="1:3">
      <c r="A117" s="26" t="s">
        <v>1628</v>
      </c>
      <c r="B117" s="26" t="s">
        <v>1360</v>
      </c>
      <c r="C117" s="26" t="s">
        <v>1385</v>
      </c>
    </row>
    <row r="118" spans="1:3">
      <c r="A118" s="24" t="s">
        <v>1631</v>
      </c>
      <c r="B118" s="24" t="s">
        <v>31</v>
      </c>
      <c r="C118" s="24" t="s">
        <v>1385</v>
      </c>
    </row>
    <row r="119" spans="1:3">
      <c r="A119" s="26" t="s">
        <v>1634</v>
      </c>
      <c r="B119" s="26" t="s">
        <v>31</v>
      </c>
      <c r="C119" s="26" t="s">
        <v>1412</v>
      </c>
    </row>
    <row r="120" spans="1:3">
      <c r="A120" s="24" t="s">
        <v>1636</v>
      </c>
      <c r="B120" s="24" t="s">
        <v>10</v>
      </c>
      <c r="C120" s="24" t="s">
        <v>1385</v>
      </c>
    </row>
    <row r="121" spans="1:3">
      <c r="A121" s="26" t="s">
        <v>1638</v>
      </c>
      <c r="B121" s="26" t="s">
        <v>10</v>
      </c>
      <c r="C121" s="26" t="s">
        <v>1395</v>
      </c>
    </row>
    <row r="122" spans="1:3">
      <c r="A122" s="24" t="s">
        <v>1641</v>
      </c>
      <c r="B122" s="24" t="s">
        <v>1360</v>
      </c>
      <c r="C122" s="24" t="s">
        <v>1376</v>
      </c>
    </row>
    <row r="123" spans="1:3">
      <c r="A123" s="26" t="s">
        <v>1644</v>
      </c>
      <c r="B123" s="26" t="s">
        <v>10</v>
      </c>
      <c r="C123" s="26" t="s">
        <v>1358</v>
      </c>
    </row>
    <row r="124" spans="1:3">
      <c r="A124" s="24" t="s">
        <v>1646</v>
      </c>
      <c r="B124" s="24" t="s">
        <v>10</v>
      </c>
      <c r="C124" s="24" t="s">
        <v>1412</v>
      </c>
    </row>
    <row r="125" spans="1:3">
      <c r="A125" s="26" t="s">
        <v>1648</v>
      </c>
      <c r="B125" s="26" t="s">
        <v>31</v>
      </c>
      <c r="C125" s="26" t="s">
        <v>1358</v>
      </c>
    </row>
    <row r="126" spans="1:3">
      <c r="A126" s="24" t="s">
        <v>1650</v>
      </c>
      <c r="B126" s="24" t="s">
        <v>44</v>
      </c>
      <c r="C126" s="24" t="s">
        <v>1385</v>
      </c>
    </row>
    <row r="127" spans="1:3">
      <c r="A127" s="26" t="s">
        <v>1652</v>
      </c>
      <c r="B127" s="26" t="s">
        <v>10</v>
      </c>
      <c r="C127" s="26" t="s">
        <v>1412</v>
      </c>
    </row>
    <row r="128" spans="1:3">
      <c r="A128" s="24" t="s">
        <v>1654</v>
      </c>
      <c r="B128" s="24" t="s">
        <v>44</v>
      </c>
      <c r="C128" s="24" t="s">
        <v>1376</v>
      </c>
    </row>
    <row r="129" spans="1:3">
      <c r="A129" s="26" t="s">
        <v>1656</v>
      </c>
      <c r="B129" s="26" t="s">
        <v>23</v>
      </c>
      <c r="C129" s="26" t="s">
        <v>1358</v>
      </c>
    </row>
    <row r="130" spans="1:3">
      <c r="A130" s="24" t="s">
        <v>1658</v>
      </c>
      <c r="B130" s="24" t="s">
        <v>23</v>
      </c>
      <c r="C130" s="24" t="s">
        <v>1412</v>
      </c>
    </row>
    <row r="131" spans="1:3">
      <c r="A131" s="26" t="s">
        <v>1660</v>
      </c>
      <c r="B131" s="26" t="s">
        <v>1360</v>
      </c>
      <c r="C131" s="26" t="s">
        <v>1385</v>
      </c>
    </row>
    <row r="132" spans="1:3">
      <c r="A132" s="24" t="s">
        <v>1663</v>
      </c>
      <c r="B132" s="24" t="s">
        <v>1360</v>
      </c>
      <c r="C132" s="24" t="s">
        <v>1385</v>
      </c>
    </row>
    <row r="133" spans="1:3">
      <c r="A133" s="26" t="s">
        <v>1665</v>
      </c>
      <c r="B133" s="26" t="s">
        <v>10</v>
      </c>
      <c r="C133" s="26" t="s">
        <v>1376</v>
      </c>
    </row>
    <row r="134" spans="1:3">
      <c r="A134" s="24" t="s">
        <v>1666</v>
      </c>
      <c r="B134" s="24" t="s">
        <v>1360</v>
      </c>
      <c r="C134" s="24" t="s">
        <v>1358</v>
      </c>
    </row>
    <row r="135" spans="1:3">
      <c r="A135" s="26" t="s">
        <v>1669</v>
      </c>
      <c r="B135" s="26" t="s">
        <v>23</v>
      </c>
      <c r="C135" s="26" t="s">
        <v>1385</v>
      </c>
    </row>
    <row r="136" spans="1:3">
      <c r="A136" s="24" t="s">
        <v>1672</v>
      </c>
      <c r="B136" s="24" t="s">
        <v>10</v>
      </c>
      <c r="C136" s="24" t="s">
        <v>1358</v>
      </c>
    </row>
    <row r="137" spans="1:3">
      <c r="A137" s="26" t="s">
        <v>1674</v>
      </c>
      <c r="B137" s="26" t="s">
        <v>23</v>
      </c>
      <c r="C137" s="26" t="s">
        <v>1358</v>
      </c>
    </row>
    <row r="138" spans="1:3">
      <c r="A138" s="24" t="s">
        <v>1676</v>
      </c>
      <c r="B138" s="24" t="s">
        <v>1360</v>
      </c>
      <c r="C138" s="24" t="s">
        <v>1385</v>
      </c>
    </row>
    <row r="139" spans="1:3">
      <c r="A139" s="26" t="s">
        <v>1677</v>
      </c>
      <c r="B139" s="26" t="s">
        <v>31</v>
      </c>
      <c r="C139" s="26" t="s">
        <v>1385</v>
      </c>
    </row>
    <row r="140" spans="1:3">
      <c r="A140" s="24" t="s">
        <v>1679</v>
      </c>
      <c r="B140" s="24" t="s">
        <v>23</v>
      </c>
      <c r="C140" s="24" t="s">
        <v>1395</v>
      </c>
    </row>
    <row r="141" spans="1:3">
      <c r="A141" s="26" t="s">
        <v>1680</v>
      </c>
      <c r="B141" s="26" t="s">
        <v>10</v>
      </c>
      <c r="C141" s="26" t="s">
        <v>1395</v>
      </c>
    </row>
    <row r="142" spans="1:3">
      <c r="A142" s="24" t="s">
        <v>1682</v>
      </c>
      <c r="B142" s="24" t="s">
        <v>1360</v>
      </c>
      <c r="C142" s="24" t="s">
        <v>1376</v>
      </c>
    </row>
    <row r="143" spans="1:3">
      <c r="A143" s="26" t="s">
        <v>1684</v>
      </c>
      <c r="B143" s="26" t="s">
        <v>1360</v>
      </c>
      <c r="C143" s="26" t="s">
        <v>1395</v>
      </c>
    </row>
    <row r="144" spans="1:3">
      <c r="A144" s="24" t="s">
        <v>1685</v>
      </c>
      <c r="B144" s="24" t="s">
        <v>10</v>
      </c>
      <c r="C144" s="24" t="s">
        <v>1412</v>
      </c>
    </row>
    <row r="145" spans="1:3">
      <c r="A145" s="26" t="s">
        <v>1687</v>
      </c>
      <c r="B145" s="26" t="s">
        <v>23</v>
      </c>
      <c r="C145" s="26" t="s">
        <v>1358</v>
      </c>
    </row>
    <row r="146" spans="1:3">
      <c r="A146" s="24" t="s">
        <v>1690</v>
      </c>
      <c r="B146" s="24" t="s">
        <v>44</v>
      </c>
      <c r="C146" s="24" t="s">
        <v>1395</v>
      </c>
    </row>
    <row r="147" spans="1:3">
      <c r="A147" s="26" t="s">
        <v>1692</v>
      </c>
      <c r="B147" s="26" t="s">
        <v>31</v>
      </c>
      <c r="C147" s="26" t="s">
        <v>1376</v>
      </c>
    </row>
    <row r="148" spans="1:3">
      <c r="A148" s="24" t="s">
        <v>1693</v>
      </c>
      <c r="B148" s="24" t="s">
        <v>31</v>
      </c>
      <c r="C148" s="24" t="s">
        <v>1412</v>
      </c>
    </row>
    <row r="149" spans="1:3">
      <c r="A149" s="26" t="s">
        <v>1695</v>
      </c>
      <c r="B149" s="26" t="s">
        <v>10</v>
      </c>
      <c r="C149" s="26" t="s">
        <v>1395</v>
      </c>
    </row>
    <row r="150" spans="1:3">
      <c r="A150" s="24" t="s">
        <v>1696</v>
      </c>
      <c r="B150" s="24" t="s">
        <v>10</v>
      </c>
      <c r="C150" s="24" t="s">
        <v>1376</v>
      </c>
    </row>
    <row r="151" spans="1:3">
      <c r="A151" s="26" t="s">
        <v>1698</v>
      </c>
      <c r="B151" s="26" t="s">
        <v>1360</v>
      </c>
      <c r="C151" s="26" t="s">
        <v>1412</v>
      </c>
    </row>
    <row r="152" spans="1:3">
      <c r="A152" s="24" t="s">
        <v>1700</v>
      </c>
      <c r="B152" s="24" t="s">
        <v>44</v>
      </c>
      <c r="C152" s="24" t="s">
        <v>1376</v>
      </c>
    </row>
    <row r="153" spans="1:3">
      <c r="A153" s="26" t="s">
        <v>1702</v>
      </c>
      <c r="B153" s="26" t="s">
        <v>31</v>
      </c>
      <c r="C153" s="26" t="s">
        <v>1358</v>
      </c>
    </row>
    <row r="154" spans="1:3">
      <c r="A154" s="24" t="s">
        <v>1704</v>
      </c>
      <c r="B154" s="24" t="s">
        <v>1360</v>
      </c>
      <c r="C154" s="24" t="s">
        <v>1385</v>
      </c>
    </row>
    <row r="155" spans="1:3">
      <c r="A155" s="26" t="s">
        <v>1706</v>
      </c>
      <c r="B155" s="26" t="s">
        <v>1360</v>
      </c>
      <c r="C155" s="26" t="s">
        <v>1385</v>
      </c>
    </row>
    <row r="156" spans="1:3">
      <c r="A156" s="24" t="s">
        <v>1709</v>
      </c>
      <c r="B156" s="24" t="s">
        <v>44</v>
      </c>
      <c r="C156" s="24" t="s">
        <v>1395</v>
      </c>
    </row>
    <row r="157" spans="1:3">
      <c r="A157" s="26" t="s">
        <v>1711</v>
      </c>
      <c r="B157" s="26" t="s">
        <v>31</v>
      </c>
      <c r="C157" s="26" t="s">
        <v>1376</v>
      </c>
    </row>
    <row r="158" spans="1:3">
      <c r="A158" s="24" t="s">
        <v>1712</v>
      </c>
      <c r="B158" s="24" t="s">
        <v>44</v>
      </c>
      <c r="C158" s="24" t="s">
        <v>1412</v>
      </c>
    </row>
    <row r="159" spans="1:3">
      <c r="A159" s="26" t="s">
        <v>1715</v>
      </c>
      <c r="B159" s="26" t="s">
        <v>1360</v>
      </c>
      <c r="C159" s="26" t="s">
        <v>1412</v>
      </c>
    </row>
    <row r="160" spans="1:3">
      <c r="A160" s="24" t="s">
        <v>1716</v>
      </c>
      <c r="B160" s="24" t="s">
        <v>44</v>
      </c>
      <c r="C160" s="24"/>
    </row>
    <row r="161" spans="1:3">
      <c r="A161" s="26" t="s">
        <v>1719</v>
      </c>
      <c r="B161" s="26" t="s">
        <v>44</v>
      </c>
      <c r="C161" s="26" t="s">
        <v>1412</v>
      </c>
    </row>
    <row r="162" spans="1:3">
      <c r="A162" s="24" t="s">
        <v>1721</v>
      </c>
      <c r="B162" s="24" t="s">
        <v>1360</v>
      </c>
      <c r="C162" s="24" t="s">
        <v>1385</v>
      </c>
    </row>
    <row r="163" spans="1:3">
      <c r="A163" s="26" t="s">
        <v>1723</v>
      </c>
      <c r="B163" s="26" t="s">
        <v>1360</v>
      </c>
      <c r="C163" s="26" t="s">
        <v>1385</v>
      </c>
    </row>
    <row r="164" spans="1:3">
      <c r="A164" s="24" t="s">
        <v>1724</v>
      </c>
      <c r="B164" s="24" t="s">
        <v>44</v>
      </c>
      <c r="C164" s="24"/>
    </row>
    <row r="165" spans="1:3">
      <c r="A165" s="26" t="s">
        <v>1726</v>
      </c>
      <c r="B165" s="26" t="s">
        <v>1360</v>
      </c>
      <c r="C165" s="26" t="s">
        <v>1395</v>
      </c>
    </row>
    <row r="166" spans="1:3">
      <c r="A166" s="24" t="s">
        <v>1729</v>
      </c>
      <c r="B166" s="24" t="s">
        <v>1360</v>
      </c>
      <c r="C166" s="24" t="s">
        <v>1385</v>
      </c>
    </row>
    <row r="167" spans="1:3">
      <c r="A167" s="26" t="s">
        <v>1732</v>
      </c>
      <c r="B167" s="26" t="s">
        <v>23</v>
      </c>
      <c r="C167" s="26" t="s">
        <v>1358</v>
      </c>
    </row>
    <row r="168" spans="1:3">
      <c r="A168" s="24" t="s">
        <v>1735</v>
      </c>
      <c r="B168" s="24" t="s">
        <v>1360</v>
      </c>
      <c r="C168" s="24" t="s">
        <v>1385</v>
      </c>
    </row>
    <row r="169" spans="1:3">
      <c r="A169" s="26" t="s">
        <v>1737</v>
      </c>
      <c r="B169" s="26" t="s">
        <v>1360</v>
      </c>
      <c r="C169" s="26" t="s">
        <v>1412</v>
      </c>
    </row>
    <row r="170" spans="1:3">
      <c r="A170" s="24" t="s">
        <v>1739</v>
      </c>
      <c r="B170" s="24" t="s">
        <v>31</v>
      </c>
      <c r="C170" s="24" t="s">
        <v>1412</v>
      </c>
    </row>
    <row r="171" spans="1:3">
      <c r="A171" s="26" t="s">
        <v>1741</v>
      </c>
      <c r="B171" s="26" t="s">
        <v>31</v>
      </c>
      <c r="C171" s="26"/>
    </row>
    <row r="172" spans="1:3">
      <c r="A172" s="24" t="s">
        <v>1744</v>
      </c>
      <c r="B172" s="24" t="s">
        <v>10</v>
      </c>
      <c r="C172" s="24" t="s">
        <v>1395</v>
      </c>
    </row>
    <row r="173" spans="1:3">
      <c r="A173" s="26" t="s">
        <v>1746</v>
      </c>
      <c r="B173" s="26" t="s">
        <v>1360</v>
      </c>
      <c r="C173" s="26" t="s">
        <v>1412</v>
      </c>
    </row>
    <row r="174" spans="1:3">
      <c r="A174" s="24" t="s">
        <v>1748</v>
      </c>
      <c r="B174" s="24" t="s">
        <v>44</v>
      </c>
      <c r="C174" s="24" t="s">
        <v>1358</v>
      </c>
    </row>
    <row r="175" spans="1:3">
      <c r="A175" s="26" t="s">
        <v>1750</v>
      </c>
      <c r="B175" s="26" t="s">
        <v>44</v>
      </c>
      <c r="C175" s="26" t="s">
        <v>1385</v>
      </c>
    </row>
    <row r="176" spans="1:3">
      <c r="A176" s="24" t="s">
        <v>1752</v>
      </c>
      <c r="B176" s="24" t="s">
        <v>44</v>
      </c>
      <c r="C176" s="24" t="s">
        <v>1385</v>
      </c>
    </row>
    <row r="177" spans="1:3">
      <c r="A177" s="26" t="s">
        <v>1754</v>
      </c>
      <c r="B177" s="26" t="s">
        <v>23</v>
      </c>
      <c r="C177" s="26" t="s">
        <v>1395</v>
      </c>
    </row>
    <row r="178" spans="1:3">
      <c r="A178" s="24" t="s">
        <v>1756</v>
      </c>
      <c r="B178" s="24" t="s">
        <v>1360</v>
      </c>
      <c r="C178" s="24" t="s">
        <v>1385</v>
      </c>
    </row>
    <row r="179" spans="1:3">
      <c r="A179" s="26" t="s">
        <v>1758</v>
      </c>
      <c r="B179" s="26" t="s">
        <v>10</v>
      </c>
      <c r="C179" s="26" t="s">
        <v>1358</v>
      </c>
    </row>
    <row r="180" spans="1:3">
      <c r="A180" s="24" t="s">
        <v>1760</v>
      </c>
      <c r="B180" s="24" t="s">
        <v>10</v>
      </c>
      <c r="C180" s="24" t="s">
        <v>1412</v>
      </c>
    </row>
    <row r="181" spans="1:3">
      <c r="A181" s="26" t="s">
        <v>1761</v>
      </c>
      <c r="B181" s="26" t="s">
        <v>44</v>
      </c>
      <c r="C181" s="26" t="s">
        <v>1376</v>
      </c>
    </row>
    <row r="182" spans="1:3">
      <c r="A182" s="24" t="s">
        <v>1763</v>
      </c>
      <c r="B182" s="24" t="s">
        <v>10</v>
      </c>
      <c r="C182" s="24" t="s">
        <v>1358</v>
      </c>
    </row>
    <row r="183" spans="1:3">
      <c r="A183" s="26" t="s">
        <v>1764</v>
      </c>
      <c r="B183" s="26" t="s">
        <v>23</v>
      </c>
      <c r="C183" s="26" t="s">
        <v>1358</v>
      </c>
    </row>
    <row r="184" spans="1:3">
      <c r="A184" s="24" t="s">
        <v>1766</v>
      </c>
      <c r="B184" s="24" t="s">
        <v>44</v>
      </c>
      <c r="C184" s="24" t="s">
        <v>1395</v>
      </c>
    </row>
    <row r="185" spans="1:3">
      <c r="A185" s="26" t="s">
        <v>1768</v>
      </c>
      <c r="B185" s="26" t="s">
        <v>10</v>
      </c>
      <c r="C185" s="26" t="s">
        <v>1358</v>
      </c>
    </row>
    <row r="186" spans="1:3">
      <c r="A186" s="24" t="s">
        <v>1770</v>
      </c>
      <c r="B186" s="24" t="s">
        <v>44</v>
      </c>
      <c r="C186" s="24" t="s">
        <v>1385</v>
      </c>
    </row>
    <row r="187" spans="1:3">
      <c r="A187" s="26" t="s">
        <v>1771</v>
      </c>
      <c r="B187" s="26" t="s">
        <v>23</v>
      </c>
      <c r="C187" s="26" t="s">
        <v>1376</v>
      </c>
    </row>
    <row r="188" spans="1:3">
      <c r="A188" s="24" t="s">
        <v>1773</v>
      </c>
      <c r="B188" s="24" t="s">
        <v>10</v>
      </c>
      <c r="C188" s="24" t="s">
        <v>1395</v>
      </c>
    </row>
    <row r="189" spans="1:3">
      <c r="A189" s="26" t="s">
        <v>1775</v>
      </c>
      <c r="B189" s="26" t="s">
        <v>10</v>
      </c>
      <c r="C189" s="26" t="s">
        <v>1395</v>
      </c>
    </row>
    <row r="190" spans="1:3">
      <c r="A190" s="24" t="s">
        <v>1777</v>
      </c>
      <c r="B190" s="24" t="s">
        <v>23</v>
      </c>
      <c r="C190" s="24" t="s">
        <v>1412</v>
      </c>
    </row>
    <row r="191" spans="1:3">
      <c r="A191" s="26" t="s">
        <v>1778</v>
      </c>
      <c r="B191" s="26" t="s">
        <v>1360</v>
      </c>
      <c r="C191" s="26" t="s">
        <v>1385</v>
      </c>
    </row>
    <row r="192" spans="1:3">
      <c r="A192" s="24" t="s">
        <v>1780</v>
      </c>
      <c r="B192" s="24" t="s">
        <v>31</v>
      </c>
      <c r="C192" s="24" t="s">
        <v>1395</v>
      </c>
    </row>
    <row r="193" spans="1:3">
      <c r="A193" s="26" t="s">
        <v>1781</v>
      </c>
      <c r="B193" s="26" t="s">
        <v>1360</v>
      </c>
      <c r="C193" s="26" t="s">
        <v>1358</v>
      </c>
    </row>
    <row r="194" spans="1:3">
      <c r="A194" s="24" t="s">
        <v>1782</v>
      </c>
      <c r="B194" s="24" t="s">
        <v>44</v>
      </c>
      <c r="C194" s="24" t="s">
        <v>1395</v>
      </c>
    </row>
    <row r="195" spans="1:3">
      <c r="A195" s="26" t="s">
        <v>1783</v>
      </c>
      <c r="B195" s="26" t="s">
        <v>1360</v>
      </c>
      <c r="C195" s="26" t="s">
        <v>1358</v>
      </c>
    </row>
    <row r="196" spans="1:3">
      <c r="A196" s="24" t="s">
        <v>1785</v>
      </c>
      <c r="B196" s="24" t="s">
        <v>23</v>
      </c>
      <c r="C196" s="24" t="s">
        <v>1395</v>
      </c>
    </row>
    <row r="197" spans="1:3">
      <c r="A197" s="26" t="s">
        <v>1786</v>
      </c>
      <c r="B197" s="26" t="s">
        <v>44</v>
      </c>
      <c r="C197" s="26" t="s">
        <v>1412</v>
      </c>
    </row>
    <row r="198" spans="1:3">
      <c r="A198" s="24" t="s">
        <v>1787</v>
      </c>
      <c r="B198" s="24" t="s">
        <v>1360</v>
      </c>
      <c r="C198" s="24" t="s">
        <v>1412</v>
      </c>
    </row>
    <row r="199" spans="1:3">
      <c r="A199" s="26" t="s">
        <v>1789</v>
      </c>
      <c r="B199" s="26" t="s">
        <v>44</v>
      </c>
      <c r="C199" s="26" t="s">
        <v>1376</v>
      </c>
    </row>
    <row r="200" spans="1:3">
      <c r="A200" s="24" t="s">
        <v>1792</v>
      </c>
      <c r="B200" s="24" t="s">
        <v>44</v>
      </c>
      <c r="C200" s="24" t="s">
        <v>1412</v>
      </c>
    </row>
    <row r="201" spans="1:3">
      <c r="A201" s="26" t="s">
        <v>1794</v>
      </c>
      <c r="B201" s="26" t="s">
        <v>31</v>
      </c>
      <c r="C201" s="26" t="s">
        <v>1376</v>
      </c>
    </row>
    <row r="202" spans="1:3">
      <c r="A202" s="24" t="s">
        <v>1796</v>
      </c>
      <c r="B202" s="24" t="s">
        <v>1360</v>
      </c>
      <c r="C202" s="24" t="s">
        <v>1385</v>
      </c>
    </row>
    <row r="203" spans="1:3">
      <c r="A203" s="26" t="s">
        <v>1799</v>
      </c>
      <c r="B203" s="26" t="s">
        <v>10</v>
      </c>
      <c r="C203" s="26" t="s">
        <v>1395</v>
      </c>
    </row>
    <row r="204" spans="1:3">
      <c r="A204" s="24" t="s">
        <v>1801</v>
      </c>
      <c r="B204" s="24" t="s">
        <v>44</v>
      </c>
      <c r="C204" s="24" t="s">
        <v>1358</v>
      </c>
    </row>
    <row r="205" spans="1:3">
      <c r="A205" s="26" t="s">
        <v>1802</v>
      </c>
      <c r="B205" s="26" t="s">
        <v>1360</v>
      </c>
      <c r="C205" s="26" t="s">
        <v>1385</v>
      </c>
    </row>
    <row r="206" spans="1:3">
      <c r="A206" s="24" t="s">
        <v>1803</v>
      </c>
      <c r="B206" s="24" t="s">
        <v>10</v>
      </c>
      <c r="C206" s="24" t="s">
        <v>1395</v>
      </c>
    </row>
    <row r="207" spans="1:3">
      <c r="A207" s="26" t="s">
        <v>1805</v>
      </c>
      <c r="B207" s="26" t="s">
        <v>1360</v>
      </c>
      <c r="C207" s="26" t="s">
        <v>1385</v>
      </c>
    </row>
    <row r="208" spans="1:3">
      <c r="A208" s="24" t="s">
        <v>1806</v>
      </c>
      <c r="B208" s="24" t="s">
        <v>31</v>
      </c>
      <c r="C208" s="24" t="s">
        <v>1385</v>
      </c>
    </row>
    <row r="209" spans="1:3">
      <c r="A209" s="26" t="s">
        <v>1808</v>
      </c>
      <c r="B209" s="26" t="s">
        <v>10</v>
      </c>
      <c r="C209" s="26" t="s">
        <v>1395</v>
      </c>
    </row>
    <row r="210" spans="1:3">
      <c r="A210" s="24" t="s">
        <v>1810</v>
      </c>
      <c r="B210" s="24" t="s">
        <v>23</v>
      </c>
      <c r="C210" s="24" t="s">
        <v>1395</v>
      </c>
    </row>
    <row r="211" spans="1:3">
      <c r="A211" s="26" t="s">
        <v>1812</v>
      </c>
      <c r="B211" s="26" t="s">
        <v>1360</v>
      </c>
      <c r="C211" s="26" t="s">
        <v>1358</v>
      </c>
    </row>
    <row r="212" spans="1:3">
      <c r="A212" s="24" t="s">
        <v>1814</v>
      </c>
      <c r="B212" s="24" t="s">
        <v>31</v>
      </c>
      <c r="C212" s="24" t="s">
        <v>1385</v>
      </c>
    </row>
    <row r="213" spans="1:3">
      <c r="A213" s="26" t="s">
        <v>1816</v>
      </c>
      <c r="B213" s="26" t="s">
        <v>10</v>
      </c>
      <c r="C213" s="26" t="s">
        <v>1385</v>
      </c>
    </row>
    <row r="214" spans="1:3">
      <c r="A214" s="24" t="s">
        <v>1819</v>
      </c>
      <c r="B214" s="24" t="s">
        <v>23</v>
      </c>
      <c r="C214" s="24" t="s">
        <v>1358</v>
      </c>
    </row>
    <row r="215" spans="1:3">
      <c r="A215" s="26" t="s">
        <v>1822</v>
      </c>
      <c r="B215" s="26" t="s">
        <v>10</v>
      </c>
      <c r="C215" s="26" t="s">
        <v>1385</v>
      </c>
    </row>
    <row r="216" spans="1:3">
      <c r="A216" s="24" t="s">
        <v>1823</v>
      </c>
      <c r="B216" s="24" t="s">
        <v>31</v>
      </c>
      <c r="C216" s="24" t="s">
        <v>1412</v>
      </c>
    </row>
    <row r="217" spans="1:3">
      <c r="A217" s="26" t="s">
        <v>1825</v>
      </c>
      <c r="B217" s="26" t="s">
        <v>10</v>
      </c>
      <c r="C217" s="26" t="s">
        <v>1376</v>
      </c>
    </row>
    <row r="218" spans="1:3">
      <c r="A218" s="24" t="s">
        <v>1826</v>
      </c>
      <c r="B218" s="24" t="s">
        <v>44</v>
      </c>
      <c r="C218" s="24" t="s">
        <v>1412</v>
      </c>
    </row>
    <row r="219" spans="1:3">
      <c r="A219" s="26" t="s">
        <v>1827</v>
      </c>
      <c r="B219" s="26" t="s">
        <v>1360</v>
      </c>
      <c r="C219" s="26" t="s">
        <v>1385</v>
      </c>
    </row>
    <row r="220" spans="1:3">
      <c r="A220" s="24" t="s">
        <v>1828</v>
      </c>
      <c r="B220" s="24" t="s">
        <v>10</v>
      </c>
      <c r="C220" s="24" t="s">
        <v>1376</v>
      </c>
    </row>
    <row r="221" spans="1:3">
      <c r="A221" s="26" t="s">
        <v>1830</v>
      </c>
      <c r="B221" s="26" t="s">
        <v>23</v>
      </c>
      <c r="C221" s="26" t="s">
        <v>1395</v>
      </c>
    </row>
    <row r="222" spans="1:3">
      <c r="A222" s="24" t="s">
        <v>1832</v>
      </c>
      <c r="B222" s="24" t="s">
        <v>44</v>
      </c>
      <c r="C222" s="24" t="s">
        <v>1395</v>
      </c>
    </row>
    <row r="223" spans="1:3">
      <c r="A223" s="26" t="s">
        <v>1834</v>
      </c>
      <c r="B223" s="26" t="s">
        <v>1360</v>
      </c>
      <c r="C223" s="26" t="s">
        <v>1358</v>
      </c>
    </row>
    <row r="224" spans="1:3">
      <c r="A224" s="24" t="s">
        <v>1836</v>
      </c>
      <c r="B224" s="24" t="s">
        <v>1360</v>
      </c>
      <c r="C224" s="24" t="s">
        <v>1385</v>
      </c>
    </row>
    <row r="225" spans="1:3">
      <c r="A225" s="26" t="s">
        <v>1839</v>
      </c>
      <c r="B225" s="26" t="s">
        <v>31</v>
      </c>
      <c r="C225" s="26" t="s">
        <v>1412</v>
      </c>
    </row>
    <row r="226" spans="1:3">
      <c r="A226" s="24" t="s">
        <v>1840</v>
      </c>
      <c r="B226" s="24" t="s">
        <v>31</v>
      </c>
      <c r="C226" s="24" t="s">
        <v>1412</v>
      </c>
    </row>
    <row r="227" spans="1:3">
      <c r="A227" s="26" t="s">
        <v>1842</v>
      </c>
      <c r="B227" s="26" t="s">
        <v>31</v>
      </c>
      <c r="C227" s="26" t="s">
        <v>1412</v>
      </c>
    </row>
    <row r="228" spans="1:3">
      <c r="A228" s="24" t="s">
        <v>1843</v>
      </c>
      <c r="B228" s="24" t="s">
        <v>10</v>
      </c>
      <c r="C228" s="24" t="s">
        <v>1358</v>
      </c>
    </row>
    <row r="229" spans="1:3">
      <c r="A229" s="26" t="s">
        <v>1844</v>
      </c>
      <c r="B229" s="26" t="s">
        <v>10</v>
      </c>
      <c r="C229" s="26" t="s">
        <v>1412</v>
      </c>
    </row>
    <row r="230" spans="1:3">
      <c r="A230" s="24" t="s">
        <v>1845</v>
      </c>
      <c r="B230" s="24" t="s">
        <v>23</v>
      </c>
      <c r="C230" s="24" t="s">
        <v>1395</v>
      </c>
    </row>
    <row r="231" spans="1:3">
      <c r="A231" s="26" t="s">
        <v>1847</v>
      </c>
      <c r="B231" s="26" t="s">
        <v>44</v>
      </c>
      <c r="C231" s="26" t="s">
        <v>1395</v>
      </c>
    </row>
    <row r="232" spans="1:3">
      <c r="A232" s="24" t="s">
        <v>1849</v>
      </c>
      <c r="B232" s="24" t="s">
        <v>23</v>
      </c>
      <c r="C232" s="24" t="s">
        <v>1385</v>
      </c>
    </row>
    <row r="233" spans="1:3">
      <c r="A233" s="26" t="s">
        <v>1851</v>
      </c>
      <c r="B233" s="26" t="s">
        <v>1360</v>
      </c>
      <c r="C233" s="26" t="s">
        <v>1412</v>
      </c>
    </row>
    <row r="234" spans="1:3">
      <c r="A234" s="24" t="s">
        <v>1853</v>
      </c>
      <c r="B234" s="24" t="s">
        <v>44</v>
      </c>
      <c r="C234" s="24" t="s">
        <v>1412</v>
      </c>
    </row>
    <row r="235" spans="1:3">
      <c r="A235" s="26" t="s">
        <v>1854</v>
      </c>
      <c r="B235" s="26" t="s">
        <v>10</v>
      </c>
      <c r="C235" s="26" t="s">
        <v>1395</v>
      </c>
    </row>
    <row r="236" spans="1:3">
      <c r="A236" s="24" t="s">
        <v>1857</v>
      </c>
      <c r="B236" s="24" t="s">
        <v>1360</v>
      </c>
      <c r="C236" s="24" t="s">
        <v>1395</v>
      </c>
    </row>
    <row r="237" spans="1:3">
      <c r="A237" s="26" t="s">
        <v>1858</v>
      </c>
      <c r="B237" s="26" t="s">
        <v>31</v>
      </c>
      <c r="C237" s="26" t="s">
        <v>1395</v>
      </c>
    </row>
    <row r="238" spans="1:3">
      <c r="A238" s="24" t="s">
        <v>1860</v>
      </c>
      <c r="B238" s="24" t="s">
        <v>1360</v>
      </c>
      <c r="C238" s="24" t="s">
        <v>1395</v>
      </c>
    </row>
    <row r="239" spans="1:3">
      <c r="A239" s="26" t="s">
        <v>1861</v>
      </c>
      <c r="B239" s="26" t="s">
        <v>10</v>
      </c>
      <c r="C239" s="26" t="s">
        <v>1395</v>
      </c>
    </row>
    <row r="240" spans="1:3">
      <c r="A240" s="24" t="s">
        <v>1863</v>
      </c>
      <c r="B240" s="24" t="s">
        <v>10</v>
      </c>
      <c r="C240" s="24" t="s">
        <v>1385</v>
      </c>
    </row>
    <row r="241" spans="1:3">
      <c r="A241" s="26" t="s">
        <v>1864</v>
      </c>
      <c r="B241" s="26" t="s">
        <v>1360</v>
      </c>
      <c r="C241" s="26" t="s">
        <v>1395</v>
      </c>
    </row>
    <row r="242" spans="1:3">
      <c r="A242" s="24" t="s">
        <v>1865</v>
      </c>
      <c r="B242" s="24" t="s">
        <v>10</v>
      </c>
      <c r="C242" s="24" t="s">
        <v>1412</v>
      </c>
    </row>
    <row r="243" spans="1:3">
      <c r="A243" s="26" t="s">
        <v>1868</v>
      </c>
      <c r="B243" s="26" t="s">
        <v>10</v>
      </c>
      <c r="C243" s="26" t="s">
        <v>1385</v>
      </c>
    </row>
    <row r="244" spans="1:3">
      <c r="A244" s="24" t="s">
        <v>1870</v>
      </c>
      <c r="B244" s="24" t="s">
        <v>44</v>
      </c>
      <c r="C244" s="24" t="s">
        <v>1395</v>
      </c>
    </row>
    <row r="245" spans="1:3">
      <c r="A245" s="26" t="s">
        <v>1872</v>
      </c>
      <c r="B245" s="26" t="s">
        <v>23</v>
      </c>
      <c r="C245" s="26" t="s">
        <v>1385</v>
      </c>
    </row>
    <row r="246" spans="1:3">
      <c r="A246" s="24" t="s">
        <v>1874</v>
      </c>
      <c r="B246" s="24" t="s">
        <v>23</v>
      </c>
      <c r="C246" s="24" t="s">
        <v>1412</v>
      </c>
    </row>
    <row r="247" spans="1:3">
      <c r="A247" s="26" t="s">
        <v>1876</v>
      </c>
      <c r="B247" s="26" t="s">
        <v>1360</v>
      </c>
      <c r="C247" s="26" t="s">
        <v>1376</v>
      </c>
    </row>
    <row r="248" spans="1:3">
      <c r="A248" s="24" t="s">
        <v>1877</v>
      </c>
      <c r="B248" s="24" t="s">
        <v>1360</v>
      </c>
      <c r="C248" s="24" t="s">
        <v>1395</v>
      </c>
    </row>
    <row r="249" spans="1:3">
      <c r="A249" s="26" t="s">
        <v>1878</v>
      </c>
      <c r="B249" s="26" t="s">
        <v>44</v>
      </c>
      <c r="C249" s="26" t="s">
        <v>1385</v>
      </c>
    </row>
    <row r="250" spans="1:3">
      <c r="A250" s="24" t="s">
        <v>1881</v>
      </c>
      <c r="B250" s="24" t="s">
        <v>23</v>
      </c>
      <c r="C250" s="24" t="s">
        <v>1412</v>
      </c>
    </row>
    <row r="251" spans="1:3">
      <c r="A251" s="26" t="s">
        <v>1884</v>
      </c>
      <c r="B251" s="26" t="s">
        <v>1360</v>
      </c>
      <c r="C251" s="26" t="s">
        <v>1376</v>
      </c>
    </row>
    <row r="252" spans="1:3">
      <c r="A252" s="24" t="s">
        <v>1885</v>
      </c>
      <c r="B252" s="24" t="s">
        <v>1360</v>
      </c>
      <c r="C252" s="24" t="s">
        <v>1412</v>
      </c>
    </row>
    <row r="253" spans="1:3">
      <c r="A253" s="26" t="s">
        <v>1887</v>
      </c>
      <c r="B253" s="26" t="s">
        <v>23</v>
      </c>
      <c r="C253" s="26"/>
    </row>
    <row r="254" spans="1:3">
      <c r="A254" s="24" t="s">
        <v>1889</v>
      </c>
      <c r="B254" s="24" t="s">
        <v>44</v>
      </c>
      <c r="C254" s="24"/>
    </row>
    <row r="255" spans="1:3">
      <c r="A255" s="26" t="s">
        <v>1891</v>
      </c>
      <c r="B255" s="26" t="s">
        <v>44</v>
      </c>
      <c r="C255" s="26" t="s">
        <v>1395</v>
      </c>
    </row>
    <row r="256" spans="1:3">
      <c r="A256" s="24" t="s">
        <v>1892</v>
      </c>
      <c r="B256" s="24" t="s">
        <v>23</v>
      </c>
      <c r="C256" s="24" t="s">
        <v>1385</v>
      </c>
    </row>
    <row r="257" spans="1:3">
      <c r="A257" s="26" t="s">
        <v>1893</v>
      </c>
      <c r="B257" s="26" t="s">
        <v>1360</v>
      </c>
      <c r="C257" s="26" t="s">
        <v>1358</v>
      </c>
    </row>
    <row r="258" spans="1:3">
      <c r="A258" s="24" t="s">
        <v>1894</v>
      </c>
      <c r="B258" s="24" t="s">
        <v>23</v>
      </c>
      <c r="C258" s="24" t="s">
        <v>1412</v>
      </c>
    </row>
    <row r="259" spans="1:3">
      <c r="A259" s="26" t="s">
        <v>1896</v>
      </c>
      <c r="B259" s="26" t="s">
        <v>44</v>
      </c>
      <c r="C259" s="26" t="s">
        <v>1385</v>
      </c>
    </row>
    <row r="260" spans="1:3">
      <c r="A260" s="24" t="s">
        <v>1898</v>
      </c>
      <c r="B260" s="24" t="s">
        <v>23</v>
      </c>
      <c r="C260" s="24" t="s">
        <v>1412</v>
      </c>
    </row>
    <row r="261" spans="1:3">
      <c r="A261" s="26" t="s">
        <v>1899</v>
      </c>
      <c r="B261" s="26" t="s">
        <v>31</v>
      </c>
      <c r="C261" s="26" t="s">
        <v>1376</v>
      </c>
    </row>
    <row r="262" spans="1:3">
      <c r="A262" s="24" t="s">
        <v>1901</v>
      </c>
      <c r="B262" s="24" t="s">
        <v>44</v>
      </c>
      <c r="C262" s="24" t="s">
        <v>1412</v>
      </c>
    </row>
    <row r="263" spans="1:3">
      <c r="A263" s="26" t="s">
        <v>1903</v>
      </c>
      <c r="B263" s="26" t="s">
        <v>44</v>
      </c>
      <c r="C263" s="26" t="s">
        <v>1395</v>
      </c>
    </row>
    <row r="264" spans="1:3">
      <c r="A264" s="24" t="s">
        <v>1905</v>
      </c>
      <c r="B264" s="24" t="s">
        <v>23</v>
      </c>
      <c r="C264" s="24" t="s">
        <v>1412</v>
      </c>
    </row>
    <row r="265" spans="1:3">
      <c r="A265" s="26" t="s">
        <v>1906</v>
      </c>
      <c r="B265" s="26" t="s">
        <v>44</v>
      </c>
      <c r="C265" s="26" t="s">
        <v>1385</v>
      </c>
    </row>
    <row r="266" spans="1:3">
      <c r="A266" s="24" t="s">
        <v>1908</v>
      </c>
      <c r="B266" s="24" t="s">
        <v>10</v>
      </c>
      <c r="C266" s="24" t="s">
        <v>1412</v>
      </c>
    </row>
    <row r="267" spans="1:3">
      <c r="A267" s="26" t="s">
        <v>1910</v>
      </c>
      <c r="B267" s="26" t="s">
        <v>10</v>
      </c>
      <c r="C267" s="26" t="s">
        <v>1395</v>
      </c>
    </row>
    <row r="268" spans="1:3">
      <c r="A268" s="24" t="s">
        <v>1911</v>
      </c>
      <c r="B268" s="24" t="s">
        <v>31</v>
      </c>
      <c r="C268" s="24" t="s">
        <v>1376</v>
      </c>
    </row>
    <row r="269" spans="1:3">
      <c r="A269" s="26" t="s">
        <v>1912</v>
      </c>
      <c r="B269" s="26" t="s">
        <v>1360</v>
      </c>
      <c r="C269" s="26" t="s">
        <v>1376</v>
      </c>
    </row>
    <row r="270" spans="1:3">
      <c r="A270" s="24" t="s">
        <v>1914</v>
      </c>
      <c r="B270" s="24" t="s">
        <v>10</v>
      </c>
      <c r="C270" s="24" t="s">
        <v>1385</v>
      </c>
    </row>
    <row r="271" spans="1:3">
      <c r="A271" s="26" t="s">
        <v>1916</v>
      </c>
      <c r="B271" s="26" t="s">
        <v>44</v>
      </c>
      <c r="C271" s="26" t="s">
        <v>1412</v>
      </c>
    </row>
    <row r="272" spans="1:3">
      <c r="A272" s="24" t="s">
        <v>1918</v>
      </c>
      <c r="B272" s="24" t="s">
        <v>1360</v>
      </c>
      <c r="C272" s="24" t="s">
        <v>1395</v>
      </c>
    </row>
    <row r="273" spans="1:3">
      <c r="A273" s="26" t="s">
        <v>1920</v>
      </c>
      <c r="B273" s="26" t="s">
        <v>23</v>
      </c>
      <c r="C273" s="26" t="s">
        <v>1395</v>
      </c>
    </row>
    <row r="274" spans="1:3">
      <c r="A274" s="24" t="s">
        <v>1923</v>
      </c>
      <c r="B274" s="24" t="s">
        <v>1360</v>
      </c>
      <c r="C274" s="24" t="s">
        <v>1385</v>
      </c>
    </row>
    <row r="275" spans="1:3">
      <c r="A275" s="26" t="s">
        <v>1924</v>
      </c>
      <c r="B275" s="26" t="s">
        <v>1360</v>
      </c>
      <c r="C275" s="26" t="s">
        <v>1385</v>
      </c>
    </row>
    <row r="276" spans="1:3">
      <c r="A276" s="24" t="s">
        <v>1926</v>
      </c>
      <c r="B276" s="24" t="s">
        <v>31</v>
      </c>
      <c r="C276" s="24" t="s">
        <v>1412</v>
      </c>
    </row>
    <row r="277" spans="1:3">
      <c r="A277" s="26" t="s">
        <v>1928</v>
      </c>
      <c r="B277" s="26" t="s">
        <v>10</v>
      </c>
      <c r="C277" s="26"/>
    </row>
    <row r="278" spans="1:3">
      <c r="A278" s="24" t="s">
        <v>1930</v>
      </c>
      <c r="B278" s="24" t="s">
        <v>10</v>
      </c>
      <c r="C278" s="24" t="s">
        <v>1395</v>
      </c>
    </row>
    <row r="279" spans="1:3">
      <c r="A279" s="26" t="s">
        <v>1932</v>
      </c>
      <c r="B279" s="26" t="s">
        <v>10</v>
      </c>
      <c r="C279" s="26" t="s">
        <v>1385</v>
      </c>
    </row>
    <row r="280" spans="1:3">
      <c r="A280" s="24" t="s">
        <v>1933</v>
      </c>
      <c r="B280" s="24" t="s">
        <v>1360</v>
      </c>
      <c r="C280" s="24" t="s">
        <v>1412</v>
      </c>
    </row>
    <row r="281" spans="1:3">
      <c r="A281" s="26" t="s">
        <v>1935</v>
      </c>
      <c r="B281" s="26" t="s">
        <v>44</v>
      </c>
      <c r="C281" s="26" t="s">
        <v>1412</v>
      </c>
    </row>
    <row r="282" spans="1:3">
      <c r="A282" s="24" t="s">
        <v>1937</v>
      </c>
      <c r="B282" s="24" t="s">
        <v>44</v>
      </c>
      <c r="C282" s="24" t="s">
        <v>1376</v>
      </c>
    </row>
    <row r="283" spans="1:3">
      <c r="A283" s="26" t="s">
        <v>1939</v>
      </c>
      <c r="B283" s="26" t="s">
        <v>23</v>
      </c>
      <c r="C283" s="26" t="s">
        <v>1412</v>
      </c>
    </row>
    <row r="284" spans="1:3">
      <c r="A284" s="24" t="s">
        <v>1941</v>
      </c>
      <c r="B284" s="24" t="s">
        <v>10</v>
      </c>
      <c r="C284" s="24" t="s">
        <v>1412</v>
      </c>
    </row>
    <row r="285" spans="1:3">
      <c r="A285" s="26" t="s">
        <v>1943</v>
      </c>
      <c r="B285" s="26" t="s">
        <v>31</v>
      </c>
      <c r="C285" s="26" t="s">
        <v>1358</v>
      </c>
    </row>
    <row r="286" spans="1:3">
      <c r="A286" s="24" t="s">
        <v>1945</v>
      </c>
      <c r="B286" s="24" t="s">
        <v>10</v>
      </c>
      <c r="C286" s="24" t="s">
        <v>1358</v>
      </c>
    </row>
    <row r="287" spans="1:3">
      <c r="A287" s="26" t="s">
        <v>1948</v>
      </c>
      <c r="B287" s="26" t="s">
        <v>44</v>
      </c>
      <c r="C287" s="26" t="s">
        <v>1412</v>
      </c>
    </row>
    <row r="288" spans="1:3">
      <c r="A288" s="24" t="s">
        <v>1950</v>
      </c>
      <c r="B288" s="24" t="s">
        <v>31</v>
      </c>
      <c r="C288" s="24" t="s">
        <v>1412</v>
      </c>
    </row>
    <row r="289" spans="1:3">
      <c r="A289" s="26" t="s">
        <v>1952</v>
      </c>
      <c r="B289" s="26" t="s">
        <v>23</v>
      </c>
      <c r="C289" s="26" t="s">
        <v>1395</v>
      </c>
    </row>
    <row r="290" spans="1:3">
      <c r="A290" s="24" t="s">
        <v>1953</v>
      </c>
      <c r="B290" s="24" t="s">
        <v>10</v>
      </c>
      <c r="C290" s="24" t="s">
        <v>1412</v>
      </c>
    </row>
    <row r="291" spans="1:3">
      <c r="A291" s="26" t="s">
        <v>1955</v>
      </c>
      <c r="B291" s="26" t="s">
        <v>1360</v>
      </c>
      <c r="C291" s="26" t="s">
        <v>1385</v>
      </c>
    </row>
    <row r="292" spans="1:3">
      <c r="A292" s="24" t="s">
        <v>1957</v>
      </c>
      <c r="B292" s="24" t="s">
        <v>31</v>
      </c>
      <c r="C292" s="24" t="s">
        <v>1395</v>
      </c>
    </row>
    <row r="293" spans="1:3">
      <c r="A293" s="26" t="s">
        <v>1959</v>
      </c>
      <c r="B293" s="26" t="s">
        <v>1360</v>
      </c>
      <c r="C293" s="26" t="s">
        <v>1358</v>
      </c>
    </row>
    <row r="294" spans="1:3">
      <c r="A294" s="24" t="s">
        <v>1961</v>
      </c>
      <c r="B294" s="24" t="s">
        <v>1360</v>
      </c>
      <c r="C294" s="24" t="s">
        <v>1385</v>
      </c>
    </row>
    <row r="295" spans="1:3">
      <c r="A295" s="26" t="s">
        <v>1963</v>
      </c>
      <c r="B295" s="26" t="s">
        <v>10</v>
      </c>
      <c r="C295" s="26" t="s">
        <v>1412</v>
      </c>
    </row>
    <row r="296" spans="1:3">
      <c r="A296" s="24" t="s">
        <v>1965</v>
      </c>
      <c r="B296" s="24" t="s">
        <v>31</v>
      </c>
      <c r="C296" s="24" t="s">
        <v>1412</v>
      </c>
    </row>
    <row r="297" spans="1:3">
      <c r="A297" s="26" t="s">
        <v>1967</v>
      </c>
      <c r="B297" s="26" t="s">
        <v>1360</v>
      </c>
      <c r="C297" s="26" t="s">
        <v>1385</v>
      </c>
    </row>
    <row r="298" spans="1:3">
      <c r="A298" s="24" t="s">
        <v>1969</v>
      </c>
      <c r="B298" s="24" t="s">
        <v>10</v>
      </c>
      <c r="C298" s="24" t="s">
        <v>1385</v>
      </c>
    </row>
    <row r="299" spans="1:3">
      <c r="A299" s="26" t="s">
        <v>1970</v>
      </c>
      <c r="B299" s="26" t="s">
        <v>31</v>
      </c>
      <c r="C299" s="26" t="s">
        <v>1412</v>
      </c>
    </row>
    <row r="300" spans="1:3">
      <c r="A300" s="24" t="s">
        <v>1971</v>
      </c>
      <c r="B300" s="24" t="s">
        <v>1360</v>
      </c>
      <c r="C300" s="24" t="s">
        <v>1395</v>
      </c>
    </row>
    <row r="301" spans="1:3">
      <c r="A301" s="26" t="s">
        <v>1973</v>
      </c>
      <c r="B301" s="26" t="s">
        <v>44</v>
      </c>
      <c r="C301" s="26" t="s">
        <v>1358</v>
      </c>
    </row>
    <row r="302" spans="1:3">
      <c r="A302" s="24" t="s">
        <v>1974</v>
      </c>
      <c r="B302" s="24" t="s">
        <v>44</v>
      </c>
      <c r="C302" s="24" t="s">
        <v>1412</v>
      </c>
    </row>
    <row r="303" spans="1:3">
      <c r="A303" s="26" t="s">
        <v>1976</v>
      </c>
      <c r="B303" s="26" t="s">
        <v>44</v>
      </c>
      <c r="C303" s="26" t="s">
        <v>1395</v>
      </c>
    </row>
    <row r="304" spans="1:3">
      <c r="A304" s="24" t="s">
        <v>1977</v>
      </c>
      <c r="B304" s="24" t="s">
        <v>1360</v>
      </c>
      <c r="C304" s="24" t="s">
        <v>1376</v>
      </c>
    </row>
    <row r="305" spans="1:3">
      <c r="A305" s="26" t="s">
        <v>1978</v>
      </c>
      <c r="B305" s="26" t="s">
        <v>31</v>
      </c>
      <c r="C305" s="26" t="s">
        <v>1376</v>
      </c>
    </row>
    <row r="306" spans="1:3">
      <c r="A306" s="24" t="s">
        <v>1980</v>
      </c>
      <c r="B306" s="24" t="s">
        <v>1360</v>
      </c>
      <c r="C306" s="24" t="s">
        <v>1385</v>
      </c>
    </row>
    <row r="307" spans="1:3">
      <c r="A307" s="26" t="s">
        <v>1983</v>
      </c>
      <c r="B307" s="26" t="s">
        <v>31</v>
      </c>
      <c r="C307" s="26" t="s">
        <v>1358</v>
      </c>
    </row>
    <row r="308" spans="1:3">
      <c r="A308" s="24" t="s">
        <v>1984</v>
      </c>
      <c r="B308" s="24" t="s">
        <v>44</v>
      </c>
      <c r="C308" s="24" t="s">
        <v>1376</v>
      </c>
    </row>
    <row r="309" spans="1:3">
      <c r="A309" s="26" t="s">
        <v>1986</v>
      </c>
      <c r="B309" s="26" t="s">
        <v>31</v>
      </c>
      <c r="C309" s="26" t="s">
        <v>1412</v>
      </c>
    </row>
    <row r="310" spans="1:3">
      <c r="A310" s="24" t="s">
        <v>1989</v>
      </c>
      <c r="B310" s="24" t="s">
        <v>10</v>
      </c>
      <c r="C310" s="24"/>
    </row>
    <row r="311" spans="1:3">
      <c r="A311" s="26" t="s">
        <v>1991</v>
      </c>
      <c r="B311" s="26" t="s">
        <v>10</v>
      </c>
      <c r="C311" s="26" t="s">
        <v>1358</v>
      </c>
    </row>
    <row r="312" spans="1:3">
      <c r="A312" s="24" t="s">
        <v>1993</v>
      </c>
      <c r="B312" s="24" t="s">
        <v>23</v>
      </c>
      <c r="C312" s="24" t="s">
        <v>1412</v>
      </c>
    </row>
    <row r="313" spans="1:3">
      <c r="A313" s="26" t="s">
        <v>1994</v>
      </c>
      <c r="B313" s="26" t="s">
        <v>10</v>
      </c>
      <c r="C313" s="26" t="s">
        <v>1412</v>
      </c>
    </row>
    <row r="314" spans="1:3">
      <c r="A314" s="24" t="s">
        <v>1996</v>
      </c>
      <c r="B314" s="24" t="s">
        <v>10</v>
      </c>
      <c r="C314" s="24" t="s">
        <v>1376</v>
      </c>
    </row>
    <row r="315" spans="1:3">
      <c r="A315" s="26" t="s">
        <v>1999</v>
      </c>
      <c r="B315" s="26" t="s">
        <v>1360</v>
      </c>
      <c r="C315" s="26" t="s">
        <v>1395</v>
      </c>
    </row>
    <row r="316" spans="1:3">
      <c r="A316" s="24" t="s">
        <v>2001</v>
      </c>
      <c r="B316" s="24" t="s">
        <v>23</v>
      </c>
      <c r="C316" s="24" t="s">
        <v>1412</v>
      </c>
    </row>
    <row r="317" spans="1:3">
      <c r="A317" s="26" t="s">
        <v>2002</v>
      </c>
      <c r="B317" s="26" t="s">
        <v>31</v>
      </c>
      <c r="C317" s="26" t="s">
        <v>1385</v>
      </c>
    </row>
    <row r="318" spans="1:3">
      <c r="A318" s="24" t="s">
        <v>2004</v>
      </c>
      <c r="B318" s="24" t="s">
        <v>1360</v>
      </c>
      <c r="C318" s="24" t="s">
        <v>1358</v>
      </c>
    </row>
    <row r="319" spans="1:3">
      <c r="A319" s="26" t="s">
        <v>2006</v>
      </c>
      <c r="B319" s="26" t="s">
        <v>31</v>
      </c>
      <c r="C319" s="26" t="s">
        <v>1358</v>
      </c>
    </row>
    <row r="320" spans="1:3">
      <c r="A320" s="24" t="s">
        <v>2008</v>
      </c>
      <c r="B320" s="24" t="s">
        <v>1360</v>
      </c>
      <c r="C320" s="24" t="s">
        <v>1385</v>
      </c>
    </row>
    <row r="321" spans="1:3">
      <c r="A321" s="26" t="s">
        <v>2011</v>
      </c>
      <c r="B321" s="26" t="s">
        <v>31</v>
      </c>
      <c r="C321" s="26" t="s">
        <v>1376</v>
      </c>
    </row>
    <row r="322" spans="1:3">
      <c r="A322" s="24" t="s">
        <v>2013</v>
      </c>
      <c r="B322" s="24" t="s">
        <v>23</v>
      </c>
      <c r="C322" s="24" t="s">
        <v>1395</v>
      </c>
    </row>
    <row r="323" spans="1:3">
      <c r="A323" s="26" t="s">
        <v>2015</v>
      </c>
      <c r="B323" s="26" t="s">
        <v>44</v>
      </c>
      <c r="C323" s="26" t="s">
        <v>1395</v>
      </c>
    </row>
    <row r="324" spans="1:3">
      <c r="A324" s="24" t="s">
        <v>2018</v>
      </c>
      <c r="B324" s="24" t="s">
        <v>44</v>
      </c>
      <c r="C324" s="24" t="s">
        <v>1395</v>
      </c>
    </row>
    <row r="325" spans="1:3">
      <c r="A325" s="26" t="s">
        <v>2019</v>
      </c>
      <c r="B325" s="26" t="s">
        <v>31</v>
      </c>
      <c r="C325" s="26" t="s">
        <v>1412</v>
      </c>
    </row>
    <row r="326" spans="1:3">
      <c r="A326" s="24" t="s">
        <v>2021</v>
      </c>
      <c r="B326" s="24" t="s">
        <v>1360</v>
      </c>
      <c r="C326" s="24" t="s">
        <v>1358</v>
      </c>
    </row>
    <row r="327" spans="1:3">
      <c r="A327" s="26" t="s">
        <v>2023</v>
      </c>
      <c r="B327" s="26" t="s">
        <v>1360</v>
      </c>
      <c r="C327" s="26" t="s">
        <v>1395</v>
      </c>
    </row>
    <row r="328" spans="1:3">
      <c r="A328" s="24" t="s">
        <v>2026</v>
      </c>
      <c r="B328" s="24" t="s">
        <v>31</v>
      </c>
      <c r="C328" s="24" t="s">
        <v>1412</v>
      </c>
    </row>
    <row r="329" spans="1:3">
      <c r="A329" s="26" t="s">
        <v>2028</v>
      </c>
      <c r="B329" s="26" t="s">
        <v>44</v>
      </c>
      <c r="C329" s="26" t="s">
        <v>1358</v>
      </c>
    </row>
    <row r="330" spans="1:3">
      <c r="A330" s="24" t="s">
        <v>2031</v>
      </c>
      <c r="B330" s="24" t="s">
        <v>44</v>
      </c>
      <c r="C330" s="24" t="s">
        <v>1395</v>
      </c>
    </row>
    <row r="331" spans="1:3">
      <c r="A331" s="26" t="s">
        <v>2033</v>
      </c>
      <c r="B331" s="26" t="s">
        <v>44</v>
      </c>
      <c r="C331" s="26" t="s">
        <v>1385</v>
      </c>
    </row>
    <row r="332" spans="1:3">
      <c r="A332" s="24" t="s">
        <v>2036</v>
      </c>
      <c r="B332" s="24" t="s">
        <v>1360</v>
      </c>
      <c r="C332" s="24" t="s">
        <v>1358</v>
      </c>
    </row>
    <row r="333" spans="1:3">
      <c r="A333" s="26" t="s">
        <v>2038</v>
      </c>
      <c r="B333" s="26" t="s">
        <v>44</v>
      </c>
      <c r="C333" s="26" t="s">
        <v>1412</v>
      </c>
    </row>
    <row r="334" spans="1:3">
      <c r="A334" s="24" t="s">
        <v>2039</v>
      </c>
      <c r="B334" s="24" t="s">
        <v>44</v>
      </c>
      <c r="C334" s="24" t="s">
        <v>1395</v>
      </c>
    </row>
    <row r="335" spans="1:3">
      <c r="A335" s="26" t="s">
        <v>2041</v>
      </c>
      <c r="B335" s="26" t="s">
        <v>44</v>
      </c>
      <c r="C335" s="26" t="s">
        <v>1385</v>
      </c>
    </row>
    <row r="336" spans="1:3">
      <c r="A336" s="24" t="s">
        <v>2042</v>
      </c>
      <c r="B336" s="24" t="s">
        <v>10</v>
      </c>
      <c r="C336" s="24" t="s">
        <v>1358</v>
      </c>
    </row>
    <row r="337" spans="1:3">
      <c r="A337" s="26" t="s">
        <v>2044</v>
      </c>
      <c r="B337" s="26" t="s">
        <v>23</v>
      </c>
      <c r="C337" s="26" t="s">
        <v>1385</v>
      </c>
    </row>
    <row r="338" spans="1:3">
      <c r="A338" s="24" t="s">
        <v>2046</v>
      </c>
      <c r="B338" s="24" t="s">
        <v>44</v>
      </c>
      <c r="C338" s="24" t="s">
        <v>1395</v>
      </c>
    </row>
    <row r="339" spans="1:3">
      <c r="A339" s="26" t="s">
        <v>2047</v>
      </c>
      <c r="B339" s="26" t="s">
        <v>31</v>
      </c>
      <c r="C339" s="26" t="s">
        <v>1385</v>
      </c>
    </row>
    <row r="340" spans="1:3">
      <c r="A340" s="24" t="s">
        <v>2049</v>
      </c>
      <c r="B340" s="24" t="s">
        <v>10</v>
      </c>
      <c r="C340" s="24" t="s">
        <v>1376</v>
      </c>
    </row>
    <row r="341" spans="1:3">
      <c r="A341" s="26" t="s">
        <v>2050</v>
      </c>
      <c r="B341" s="26" t="s">
        <v>31</v>
      </c>
      <c r="C341" s="26" t="s">
        <v>1395</v>
      </c>
    </row>
    <row r="342" spans="1:3">
      <c r="A342" s="24" t="s">
        <v>2053</v>
      </c>
      <c r="B342" s="24" t="s">
        <v>1360</v>
      </c>
      <c r="C342" s="24" t="s">
        <v>1358</v>
      </c>
    </row>
    <row r="343" spans="1:3">
      <c r="A343" s="26" t="s">
        <v>2054</v>
      </c>
      <c r="B343" s="26" t="s">
        <v>23</v>
      </c>
      <c r="C343" s="26" t="s">
        <v>1376</v>
      </c>
    </row>
    <row r="344" spans="1:3">
      <c r="A344" s="24" t="s">
        <v>2056</v>
      </c>
      <c r="B344" s="24" t="s">
        <v>31</v>
      </c>
      <c r="C344" s="24" t="s">
        <v>1385</v>
      </c>
    </row>
    <row r="345" spans="1:3">
      <c r="A345" s="26" t="s">
        <v>2058</v>
      </c>
      <c r="B345" s="26" t="s">
        <v>23</v>
      </c>
      <c r="C345" s="26" t="s">
        <v>1376</v>
      </c>
    </row>
    <row r="346" spans="1:3">
      <c r="A346" s="24" t="s">
        <v>2059</v>
      </c>
      <c r="B346" s="24" t="s">
        <v>23</v>
      </c>
      <c r="C346" s="24" t="s">
        <v>1358</v>
      </c>
    </row>
    <row r="347" spans="1:3">
      <c r="A347" s="26" t="s">
        <v>2061</v>
      </c>
      <c r="B347" s="26" t="s">
        <v>31</v>
      </c>
      <c r="C347" s="26" t="s">
        <v>1376</v>
      </c>
    </row>
    <row r="348" spans="1:3">
      <c r="A348" s="24" t="s">
        <v>2062</v>
      </c>
      <c r="B348" s="24" t="s">
        <v>23</v>
      </c>
      <c r="C348" s="24" t="s">
        <v>1395</v>
      </c>
    </row>
    <row r="349" spans="1:3">
      <c r="A349" s="26" t="s">
        <v>2063</v>
      </c>
      <c r="B349" s="26" t="s">
        <v>44</v>
      </c>
      <c r="C349" s="26" t="s">
        <v>1385</v>
      </c>
    </row>
    <row r="350" spans="1:3">
      <c r="A350" s="24" t="s">
        <v>2065</v>
      </c>
      <c r="B350" s="24" t="s">
        <v>10</v>
      </c>
      <c r="C350" s="24" t="s">
        <v>1358</v>
      </c>
    </row>
    <row r="351" spans="1:3">
      <c r="A351" s="26" t="s">
        <v>2068</v>
      </c>
      <c r="B351" s="26" t="s">
        <v>31</v>
      </c>
      <c r="C351" s="26" t="s">
        <v>1376</v>
      </c>
    </row>
    <row r="352" spans="1:3">
      <c r="A352" s="24" t="s">
        <v>2070</v>
      </c>
      <c r="B352" s="24" t="s">
        <v>23</v>
      </c>
      <c r="C352" s="24" t="s">
        <v>1376</v>
      </c>
    </row>
    <row r="353" spans="1:3">
      <c r="A353" s="26" t="s">
        <v>2071</v>
      </c>
      <c r="B353" s="26" t="s">
        <v>1360</v>
      </c>
      <c r="C353" s="26" t="s">
        <v>1412</v>
      </c>
    </row>
    <row r="354" spans="1:3">
      <c r="A354" s="24" t="s">
        <v>2072</v>
      </c>
      <c r="B354" s="24" t="s">
        <v>44</v>
      </c>
      <c r="C354" s="24" t="s">
        <v>1412</v>
      </c>
    </row>
    <row r="355" spans="1:3">
      <c r="A355" s="26" t="s">
        <v>2074</v>
      </c>
      <c r="B355" s="26" t="s">
        <v>23</v>
      </c>
      <c r="C355" s="26" t="s">
        <v>1385</v>
      </c>
    </row>
    <row r="356" spans="1:3">
      <c r="A356" s="24" t="s">
        <v>2076</v>
      </c>
      <c r="B356" s="24" t="s">
        <v>10</v>
      </c>
      <c r="C356" s="24" t="s">
        <v>1376</v>
      </c>
    </row>
    <row r="357" spans="1:3">
      <c r="A357" s="26" t="s">
        <v>2078</v>
      </c>
      <c r="B357" s="26" t="s">
        <v>44</v>
      </c>
      <c r="C357" s="26" t="s">
        <v>1385</v>
      </c>
    </row>
    <row r="358" spans="1:3">
      <c r="A358" s="24" t="s">
        <v>2080</v>
      </c>
      <c r="B358" s="24" t="s">
        <v>31</v>
      </c>
      <c r="C358" s="24" t="s">
        <v>1376</v>
      </c>
    </row>
    <row r="359" spans="1:3">
      <c r="A359" s="26" t="s">
        <v>2082</v>
      </c>
      <c r="B359" s="26" t="s">
        <v>10</v>
      </c>
      <c r="C359" s="26" t="s">
        <v>1395</v>
      </c>
    </row>
    <row r="360" spans="1:3">
      <c r="A360" s="24" t="s">
        <v>2085</v>
      </c>
      <c r="B360" s="24" t="s">
        <v>1360</v>
      </c>
      <c r="C360" s="24" t="s">
        <v>1412</v>
      </c>
    </row>
    <row r="361" spans="1:3">
      <c r="A361" s="26" t="s">
        <v>2087</v>
      </c>
      <c r="B361" s="26" t="s">
        <v>31</v>
      </c>
      <c r="C361" s="26" t="s">
        <v>1376</v>
      </c>
    </row>
    <row r="362" spans="1:3">
      <c r="A362" s="24" t="s">
        <v>2089</v>
      </c>
      <c r="B362" s="24" t="s">
        <v>44</v>
      </c>
      <c r="C362" s="24" t="s">
        <v>1412</v>
      </c>
    </row>
    <row r="363" spans="1:3">
      <c r="A363" s="26" t="s">
        <v>2091</v>
      </c>
      <c r="B363" s="26" t="s">
        <v>23</v>
      </c>
      <c r="C363" s="26" t="s">
        <v>1385</v>
      </c>
    </row>
    <row r="364" spans="1:3">
      <c r="A364" s="24" t="s">
        <v>2092</v>
      </c>
      <c r="B364" s="24" t="s">
        <v>44</v>
      </c>
      <c r="C364" s="24" t="s">
        <v>1412</v>
      </c>
    </row>
    <row r="365" spans="1:3">
      <c r="A365" s="26" t="s">
        <v>2094</v>
      </c>
      <c r="B365" s="26" t="s">
        <v>23</v>
      </c>
      <c r="C365" s="26" t="s">
        <v>1385</v>
      </c>
    </row>
    <row r="366" spans="1:3">
      <c r="A366" s="24" t="s">
        <v>2096</v>
      </c>
      <c r="B366" s="24" t="s">
        <v>10</v>
      </c>
      <c r="C366" s="24" t="s">
        <v>1412</v>
      </c>
    </row>
    <row r="367" spans="1:3">
      <c r="A367" s="26" t="s">
        <v>2097</v>
      </c>
      <c r="B367" s="26" t="s">
        <v>10</v>
      </c>
      <c r="C367" s="26" t="s">
        <v>1385</v>
      </c>
    </row>
    <row r="368" spans="1:3">
      <c r="A368" s="24" t="s">
        <v>2099</v>
      </c>
      <c r="B368" s="24" t="s">
        <v>44</v>
      </c>
      <c r="C368" s="24" t="s">
        <v>1385</v>
      </c>
    </row>
    <row r="369" spans="1:3">
      <c r="A369" s="26" t="s">
        <v>2101</v>
      </c>
      <c r="B369" s="26" t="s">
        <v>31</v>
      </c>
      <c r="C369" s="26" t="s">
        <v>1358</v>
      </c>
    </row>
    <row r="370" spans="1:3">
      <c r="A370" s="24" t="s">
        <v>2102</v>
      </c>
      <c r="B370" s="24" t="s">
        <v>31</v>
      </c>
      <c r="C370" s="24"/>
    </row>
    <row r="371" spans="1:3">
      <c r="A371" s="26" t="s">
        <v>2103</v>
      </c>
      <c r="B371" s="26" t="s">
        <v>44</v>
      </c>
      <c r="C371" s="26" t="s">
        <v>1385</v>
      </c>
    </row>
    <row r="372" spans="1:3">
      <c r="A372" s="24" t="s">
        <v>2105</v>
      </c>
      <c r="B372" s="24" t="s">
        <v>1360</v>
      </c>
      <c r="C372" s="24" t="s">
        <v>1376</v>
      </c>
    </row>
    <row r="373" spans="1:3">
      <c r="A373" s="26" t="s">
        <v>2106</v>
      </c>
      <c r="B373" s="26" t="s">
        <v>23</v>
      </c>
      <c r="C373" s="26" t="s">
        <v>1412</v>
      </c>
    </row>
    <row r="374" spans="1:3">
      <c r="A374" s="24" t="s">
        <v>2107</v>
      </c>
      <c r="B374" s="24" t="s">
        <v>10</v>
      </c>
      <c r="C374" s="24" t="s">
        <v>1395</v>
      </c>
    </row>
    <row r="375" spans="1:3">
      <c r="A375" s="26" t="s">
        <v>2109</v>
      </c>
      <c r="B375" s="26" t="s">
        <v>23</v>
      </c>
      <c r="C375" s="26" t="s">
        <v>1412</v>
      </c>
    </row>
    <row r="376" spans="1:3">
      <c r="A376" s="24" t="s">
        <v>2111</v>
      </c>
      <c r="B376" s="24" t="s">
        <v>1360</v>
      </c>
      <c r="C376" s="24" t="s">
        <v>1376</v>
      </c>
    </row>
    <row r="377" spans="1:3">
      <c r="A377" s="26" t="s">
        <v>2112</v>
      </c>
      <c r="B377" s="26" t="s">
        <v>1360</v>
      </c>
      <c r="C377" s="26" t="s">
        <v>1376</v>
      </c>
    </row>
    <row r="378" spans="1:3">
      <c r="A378" s="24" t="s">
        <v>2113</v>
      </c>
      <c r="B378" s="24" t="s">
        <v>10</v>
      </c>
      <c r="C378" s="24" t="s">
        <v>1412</v>
      </c>
    </row>
    <row r="379" spans="1:3">
      <c r="A379" s="26" t="s">
        <v>2114</v>
      </c>
      <c r="B379" s="26" t="s">
        <v>23</v>
      </c>
      <c r="C379" s="26" t="s">
        <v>1385</v>
      </c>
    </row>
    <row r="380" spans="1:3">
      <c r="A380" s="24" t="s">
        <v>2116</v>
      </c>
      <c r="B380" s="24" t="s">
        <v>10</v>
      </c>
      <c r="C380" s="24" t="s">
        <v>1358</v>
      </c>
    </row>
    <row r="381" spans="1:3">
      <c r="A381" s="26" t="s">
        <v>2118</v>
      </c>
      <c r="B381" s="26" t="s">
        <v>23</v>
      </c>
      <c r="C381" s="26" t="s">
        <v>1395</v>
      </c>
    </row>
    <row r="382" spans="1:3">
      <c r="A382" s="24" t="s">
        <v>2120</v>
      </c>
      <c r="B382" s="24" t="s">
        <v>23</v>
      </c>
      <c r="C382" s="24" t="s">
        <v>1358</v>
      </c>
    </row>
    <row r="383" spans="1:3">
      <c r="A383" s="26" t="s">
        <v>2123</v>
      </c>
      <c r="B383" s="26" t="s">
        <v>23</v>
      </c>
      <c r="C383" s="26" t="s">
        <v>1395</v>
      </c>
    </row>
    <row r="384" spans="1:3">
      <c r="A384" s="24" t="s">
        <v>2125</v>
      </c>
      <c r="B384" s="24" t="s">
        <v>23</v>
      </c>
      <c r="C384" s="24" t="s">
        <v>1358</v>
      </c>
    </row>
    <row r="385" spans="1:3">
      <c r="A385" s="26" t="s">
        <v>2126</v>
      </c>
      <c r="B385" s="26" t="s">
        <v>23</v>
      </c>
      <c r="C385" s="26" t="s">
        <v>1412</v>
      </c>
    </row>
    <row r="386" spans="1:3">
      <c r="A386" s="24" t="s">
        <v>2127</v>
      </c>
      <c r="B386" s="24" t="s">
        <v>23</v>
      </c>
      <c r="C386" s="24" t="s">
        <v>1385</v>
      </c>
    </row>
    <row r="387" spans="1:3">
      <c r="A387" s="26" t="s">
        <v>2128</v>
      </c>
      <c r="B387" s="26" t="s">
        <v>1360</v>
      </c>
      <c r="C387" s="26" t="s">
        <v>1385</v>
      </c>
    </row>
    <row r="388" spans="1:3">
      <c r="A388" s="24" t="s">
        <v>2130</v>
      </c>
      <c r="B388" s="24" t="s">
        <v>31</v>
      </c>
      <c r="C388" s="24" t="s">
        <v>1376</v>
      </c>
    </row>
    <row r="389" spans="1:3">
      <c r="A389" s="26" t="s">
        <v>2132</v>
      </c>
      <c r="B389" s="26" t="s">
        <v>10</v>
      </c>
      <c r="C389" s="26" t="s">
        <v>1412</v>
      </c>
    </row>
    <row r="390" spans="1:3">
      <c r="A390" s="24" t="s">
        <v>2134</v>
      </c>
      <c r="B390" s="24" t="s">
        <v>44</v>
      </c>
      <c r="C390" s="24" t="s">
        <v>1395</v>
      </c>
    </row>
    <row r="391" spans="1:3">
      <c r="A391" s="26" t="s">
        <v>2135</v>
      </c>
      <c r="B391" s="26" t="s">
        <v>1360</v>
      </c>
      <c r="C391" s="26" t="s">
        <v>1395</v>
      </c>
    </row>
    <row r="392" spans="1:3">
      <c r="A392" s="24" t="s">
        <v>2137</v>
      </c>
      <c r="B392" s="24" t="s">
        <v>31</v>
      </c>
      <c r="C392" s="24" t="s">
        <v>1385</v>
      </c>
    </row>
    <row r="393" spans="1:3">
      <c r="A393" s="26" t="s">
        <v>2138</v>
      </c>
      <c r="B393" s="26" t="s">
        <v>31</v>
      </c>
      <c r="C393" s="26" t="s">
        <v>1385</v>
      </c>
    </row>
    <row r="394" spans="1:3">
      <c r="A394" s="24" t="s">
        <v>2140</v>
      </c>
      <c r="B394" s="24" t="s">
        <v>23</v>
      </c>
      <c r="C394" s="24"/>
    </row>
    <row r="395" spans="1:3">
      <c r="A395" s="26" t="s">
        <v>2142</v>
      </c>
      <c r="B395" s="26" t="s">
        <v>31</v>
      </c>
      <c r="C395" s="26" t="s">
        <v>1395</v>
      </c>
    </row>
    <row r="396" spans="1:3">
      <c r="A396" s="24" t="s">
        <v>2145</v>
      </c>
      <c r="B396" s="24" t="s">
        <v>44</v>
      </c>
      <c r="C396" s="24" t="s">
        <v>1395</v>
      </c>
    </row>
    <row r="397" spans="1:3">
      <c r="A397" s="26" t="s">
        <v>2146</v>
      </c>
      <c r="B397" s="26" t="s">
        <v>1360</v>
      </c>
      <c r="C397" s="26" t="s">
        <v>1358</v>
      </c>
    </row>
    <row r="398" spans="1:3">
      <c r="A398" s="24" t="s">
        <v>2147</v>
      </c>
      <c r="B398" s="24" t="s">
        <v>31</v>
      </c>
      <c r="C398" s="24" t="s">
        <v>1412</v>
      </c>
    </row>
    <row r="399" spans="1:3">
      <c r="A399" s="26" t="s">
        <v>2148</v>
      </c>
      <c r="B399" s="26" t="s">
        <v>1360</v>
      </c>
      <c r="C399" s="26" t="s">
        <v>1358</v>
      </c>
    </row>
    <row r="400" spans="1:3">
      <c r="A400" s="24" t="s">
        <v>2150</v>
      </c>
      <c r="B400" s="24" t="s">
        <v>1360</v>
      </c>
      <c r="C400" s="24" t="s">
        <v>1376</v>
      </c>
    </row>
    <row r="401" spans="1:3">
      <c r="A401" s="26" t="s">
        <v>2151</v>
      </c>
      <c r="B401" s="26" t="s">
        <v>1360</v>
      </c>
      <c r="C401" s="26" t="s">
        <v>1385</v>
      </c>
    </row>
    <row r="402" spans="1:3">
      <c r="A402" s="24" t="s">
        <v>2152</v>
      </c>
      <c r="B402" s="24" t="s">
        <v>44</v>
      </c>
      <c r="C402" s="24" t="s">
        <v>1385</v>
      </c>
    </row>
    <row r="403" spans="1:3">
      <c r="A403" s="26" t="s">
        <v>2153</v>
      </c>
      <c r="B403" s="26" t="s">
        <v>44</v>
      </c>
      <c r="C403" s="26" t="s">
        <v>1395</v>
      </c>
    </row>
    <row r="404" spans="1:3">
      <c r="A404" s="24" t="s">
        <v>2154</v>
      </c>
      <c r="B404" s="24" t="s">
        <v>44</v>
      </c>
      <c r="C404" s="24" t="s">
        <v>1358</v>
      </c>
    </row>
    <row r="405" spans="1:3">
      <c r="A405" s="26" t="s">
        <v>2155</v>
      </c>
      <c r="B405" s="26" t="s">
        <v>44</v>
      </c>
      <c r="C405" s="26" t="s">
        <v>1395</v>
      </c>
    </row>
    <row r="406" spans="1:3">
      <c r="A406" s="24" t="s">
        <v>2157</v>
      </c>
      <c r="B406" s="24" t="s">
        <v>31</v>
      </c>
      <c r="C406" s="24" t="s">
        <v>1358</v>
      </c>
    </row>
    <row r="407" spans="1:3">
      <c r="A407" s="26" t="s">
        <v>2158</v>
      </c>
      <c r="B407" s="26" t="s">
        <v>23</v>
      </c>
      <c r="C407" s="26" t="s">
        <v>1385</v>
      </c>
    </row>
    <row r="408" spans="1:3">
      <c r="A408" s="24" t="s">
        <v>2159</v>
      </c>
      <c r="B408" s="24" t="s">
        <v>44</v>
      </c>
      <c r="C408" s="24" t="s">
        <v>1358</v>
      </c>
    </row>
    <row r="409" spans="1:3">
      <c r="A409" s="26" t="s">
        <v>2160</v>
      </c>
      <c r="B409" s="26" t="s">
        <v>44</v>
      </c>
      <c r="C409" s="26" t="s">
        <v>1395</v>
      </c>
    </row>
    <row r="410" spans="1:3">
      <c r="A410" s="24" t="s">
        <v>2162</v>
      </c>
      <c r="B410" s="24" t="s">
        <v>10</v>
      </c>
      <c r="C410" s="24" t="s">
        <v>1385</v>
      </c>
    </row>
    <row r="411" spans="1:3">
      <c r="A411" s="26" t="s">
        <v>2164</v>
      </c>
      <c r="B411" s="26" t="s">
        <v>31</v>
      </c>
      <c r="C411" s="26" t="s">
        <v>1376</v>
      </c>
    </row>
    <row r="412" spans="1:3">
      <c r="A412" s="24" t="s">
        <v>2165</v>
      </c>
      <c r="B412" s="24" t="s">
        <v>31</v>
      </c>
      <c r="C412" s="24"/>
    </row>
    <row r="413" spans="1:3">
      <c r="A413" s="26" t="s">
        <v>2167</v>
      </c>
      <c r="B413" s="26" t="s">
        <v>31</v>
      </c>
      <c r="C413" s="26" t="s">
        <v>1412</v>
      </c>
    </row>
    <row r="414" spans="1:3">
      <c r="A414" s="24" t="s">
        <v>2170</v>
      </c>
      <c r="B414" s="24" t="s">
        <v>10</v>
      </c>
      <c r="C414" s="24" t="s">
        <v>1385</v>
      </c>
    </row>
    <row r="415" spans="1:3">
      <c r="A415" s="26" t="s">
        <v>2172</v>
      </c>
      <c r="B415" s="26" t="s">
        <v>31</v>
      </c>
      <c r="C415" s="26" t="s">
        <v>1385</v>
      </c>
    </row>
    <row r="416" spans="1:3">
      <c r="A416" s="24" t="s">
        <v>2174</v>
      </c>
      <c r="B416" s="24" t="s">
        <v>44</v>
      </c>
      <c r="C416" s="24" t="s">
        <v>1385</v>
      </c>
    </row>
    <row r="417" spans="1:3">
      <c r="A417" s="26" t="s">
        <v>2176</v>
      </c>
      <c r="B417" s="26" t="s">
        <v>44</v>
      </c>
      <c r="C417" s="26" t="s">
        <v>1385</v>
      </c>
    </row>
    <row r="418" spans="1:3">
      <c r="A418" s="24" t="s">
        <v>2178</v>
      </c>
      <c r="B418" s="24" t="s">
        <v>44</v>
      </c>
      <c r="C418" s="24" t="s">
        <v>1395</v>
      </c>
    </row>
    <row r="419" spans="1:3">
      <c r="A419" s="26" t="s">
        <v>2180</v>
      </c>
      <c r="B419" s="26" t="s">
        <v>1360</v>
      </c>
      <c r="C419" s="26" t="s">
        <v>1358</v>
      </c>
    </row>
    <row r="420" spans="1:3">
      <c r="A420" s="24" t="s">
        <v>2182</v>
      </c>
      <c r="B420" s="24" t="s">
        <v>44</v>
      </c>
      <c r="C420" s="24" t="s">
        <v>1376</v>
      </c>
    </row>
    <row r="421" spans="1:3">
      <c r="A421" s="26" t="s">
        <v>2184</v>
      </c>
      <c r="B421" s="26" t="s">
        <v>23</v>
      </c>
      <c r="C421" s="26" t="s">
        <v>1358</v>
      </c>
    </row>
    <row r="422" spans="1:3">
      <c r="A422" s="24" t="s">
        <v>2186</v>
      </c>
      <c r="B422" s="24" t="s">
        <v>23</v>
      </c>
      <c r="C422" s="24" t="s">
        <v>1385</v>
      </c>
    </row>
    <row r="423" spans="1:3">
      <c r="A423" s="26" t="s">
        <v>2188</v>
      </c>
      <c r="B423" s="26" t="s">
        <v>44</v>
      </c>
      <c r="C423" s="26" t="s">
        <v>1395</v>
      </c>
    </row>
    <row r="424" spans="1:3">
      <c r="A424" s="24" t="s">
        <v>2189</v>
      </c>
      <c r="B424" s="24" t="s">
        <v>31</v>
      </c>
      <c r="C424" s="24" t="s">
        <v>1412</v>
      </c>
    </row>
    <row r="425" spans="1:3">
      <c r="A425" s="26" t="s">
        <v>2191</v>
      </c>
      <c r="B425" s="26" t="s">
        <v>31</v>
      </c>
      <c r="C425" s="26" t="s">
        <v>1358</v>
      </c>
    </row>
    <row r="426" spans="1:3">
      <c r="A426" s="24" t="s">
        <v>2193</v>
      </c>
      <c r="B426" s="24" t="s">
        <v>44</v>
      </c>
      <c r="C426" s="24" t="s">
        <v>1412</v>
      </c>
    </row>
    <row r="427" spans="1:3">
      <c r="A427" s="26" t="s">
        <v>2194</v>
      </c>
      <c r="B427" s="26" t="s">
        <v>31</v>
      </c>
      <c r="C427" s="26" t="s">
        <v>1412</v>
      </c>
    </row>
    <row r="428" spans="1:3">
      <c r="A428" s="24" t="s">
        <v>2196</v>
      </c>
      <c r="B428" s="24" t="s">
        <v>23</v>
      </c>
      <c r="C428" s="24" t="s">
        <v>1412</v>
      </c>
    </row>
    <row r="429" spans="1:3">
      <c r="A429" s="26" t="s">
        <v>2197</v>
      </c>
      <c r="B429" s="26" t="s">
        <v>31</v>
      </c>
      <c r="C429" s="26" t="s">
        <v>1395</v>
      </c>
    </row>
    <row r="430" spans="1:3">
      <c r="A430" s="24" t="s">
        <v>2199</v>
      </c>
      <c r="B430" s="24" t="s">
        <v>23</v>
      </c>
      <c r="C430" s="24" t="s">
        <v>1376</v>
      </c>
    </row>
    <row r="431" spans="1:3">
      <c r="A431" s="26" t="s">
        <v>2200</v>
      </c>
      <c r="B431" s="26" t="s">
        <v>1360</v>
      </c>
      <c r="C431" s="26" t="s">
        <v>1395</v>
      </c>
    </row>
    <row r="432" spans="1:3">
      <c r="A432" s="24" t="s">
        <v>2201</v>
      </c>
      <c r="B432" s="24" t="s">
        <v>1360</v>
      </c>
      <c r="C432" s="24" t="s">
        <v>1395</v>
      </c>
    </row>
    <row r="433" spans="1:3">
      <c r="A433" s="26" t="s">
        <v>2203</v>
      </c>
      <c r="B433" s="26" t="s">
        <v>44</v>
      </c>
      <c r="C433" s="26" t="s">
        <v>1395</v>
      </c>
    </row>
    <row r="434" spans="1:3">
      <c r="A434" s="24" t="s">
        <v>2206</v>
      </c>
      <c r="B434" s="24" t="s">
        <v>31</v>
      </c>
      <c r="C434" s="24" t="s">
        <v>1412</v>
      </c>
    </row>
    <row r="435" spans="1:3">
      <c r="A435" s="26" t="s">
        <v>2207</v>
      </c>
      <c r="B435" s="26" t="s">
        <v>44</v>
      </c>
      <c r="C435" s="26" t="s">
        <v>1412</v>
      </c>
    </row>
    <row r="436" spans="1:3">
      <c r="A436" s="24" t="s">
        <v>2209</v>
      </c>
      <c r="B436" s="24" t="s">
        <v>1360</v>
      </c>
      <c r="C436" s="24" t="s">
        <v>1358</v>
      </c>
    </row>
    <row r="437" spans="1:3">
      <c r="A437" s="26" t="s">
        <v>2210</v>
      </c>
      <c r="B437" s="26" t="s">
        <v>23</v>
      </c>
      <c r="C437" s="26" t="s">
        <v>1412</v>
      </c>
    </row>
    <row r="438" spans="1:3">
      <c r="A438" s="24" t="s">
        <v>2211</v>
      </c>
      <c r="B438" s="24" t="s">
        <v>31</v>
      </c>
      <c r="C438" s="24" t="s">
        <v>1385</v>
      </c>
    </row>
    <row r="439" spans="1:3">
      <c r="A439" s="26" t="s">
        <v>2214</v>
      </c>
      <c r="B439" s="26" t="s">
        <v>31</v>
      </c>
      <c r="C439" s="26" t="s">
        <v>1412</v>
      </c>
    </row>
    <row r="440" spans="1:3">
      <c r="A440" s="24" t="s">
        <v>2215</v>
      </c>
      <c r="B440" s="24" t="s">
        <v>44</v>
      </c>
      <c r="C440" s="24" t="s">
        <v>1385</v>
      </c>
    </row>
    <row r="441" spans="1:3">
      <c r="A441" s="26" t="s">
        <v>2216</v>
      </c>
      <c r="B441" s="26" t="s">
        <v>31</v>
      </c>
      <c r="C441" s="26" t="s">
        <v>1376</v>
      </c>
    </row>
    <row r="442" spans="1:3">
      <c r="A442" s="24" t="s">
        <v>2217</v>
      </c>
      <c r="B442" s="24" t="s">
        <v>1360</v>
      </c>
      <c r="C442" s="24" t="s">
        <v>1412</v>
      </c>
    </row>
    <row r="443" spans="1:3">
      <c r="A443" s="26" t="s">
        <v>2220</v>
      </c>
      <c r="B443" s="26" t="s">
        <v>31</v>
      </c>
      <c r="C443" s="26"/>
    </row>
    <row r="444" spans="1:3">
      <c r="A444" s="24" t="s">
        <v>2222</v>
      </c>
      <c r="B444" s="24" t="s">
        <v>44</v>
      </c>
      <c r="C444" s="24" t="s">
        <v>1385</v>
      </c>
    </row>
    <row r="445" spans="1:3">
      <c r="A445" s="26" t="s">
        <v>2223</v>
      </c>
      <c r="B445" s="26" t="s">
        <v>44</v>
      </c>
      <c r="C445" s="26" t="s">
        <v>1385</v>
      </c>
    </row>
    <row r="446" spans="1:3">
      <c r="A446" s="24" t="s">
        <v>2224</v>
      </c>
      <c r="B446" s="24" t="s">
        <v>23</v>
      </c>
      <c r="C446" s="24" t="s">
        <v>1395</v>
      </c>
    </row>
    <row r="447" spans="1:3">
      <c r="A447" s="26" t="s">
        <v>2226</v>
      </c>
      <c r="B447" s="26" t="s">
        <v>10</v>
      </c>
      <c r="C447" s="26" t="s">
        <v>1376</v>
      </c>
    </row>
    <row r="448" spans="1:3">
      <c r="A448" s="24" t="s">
        <v>2227</v>
      </c>
      <c r="B448" s="24" t="s">
        <v>1360</v>
      </c>
      <c r="C448" s="24" t="s">
        <v>1395</v>
      </c>
    </row>
    <row r="449" spans="1:3">
      <c r="A449" s="26" t="s">
        <v>2229</v>
      </c>
      <c r="B449" s="26" t="s">
        <v>23</v>
      </c>
      <c r="C449" s="26" t="s">
        <v>1395</v>
      </c>
    </row>
    <row r="450" spans="1:3">
      <c r="A450" s="24" t="s">
        <v>2231</v>
      </c>
      <c r="B450" s="24" t="s">
        <v>10</v>
      </c>
      <c r="C450" s="24" t="s">
        <v>1376</v>
      </c>
    </row>
    <row r="451" spans="1:3">
      <c r="A451" s="26" t="s">
        <v>2233</v>
      </c>
      <c r="B451" s="26" t="s">
        <v>23</v>
      </c>
      <c r="C451" s="26" t="s">
        <v>1412</v>
      </c>
    </row>
    <row r="452" spans="1:3">
      <c r="A452" s="24" t="s">
        <v>2234</v>
      </c>
      <c r="B452" s="24" t="s">
        <v>10</v>
      </c>
      <c r="C452" s="24" t="s">
        <v>1412</v>
      </c>
    </row>
    <row r="453" spans="1:3">
      <c r="A453" s="26" t="s">
        <v>2236</v>
      </c>
      <c r="B453" s="26" t="s">
        <v>44</v>
      </c>
      <c r="C453" s="26" t="s">
        <v>1395</v>
      </c>
    </row>
    <row r="454" spans="1:3">
      <c r="A454" s="24" t="s">
        <v>2237</v>
      </c>
      <c r="B454" s="24" t="s">
        <v>10</v>
      </c>
      <c r="C454" s="24" t="s">
        <v>1376</v>
      </c>
    </row>
    <row r="455" spans="1:3">
      <c r="A455" s="26" t="s">
        <v>2238</v>
      </c>
      <c r="B455" s="26" t="s">
        <v>31</v>
      </c>
      <c r="C455" s="26" t="s">
        <v>1358</v>
      </c>
    </row>
    <row r="456" spans="1:3">
      <c r="A456" s="24" t="s">
        <v>2239</v>
      </c>
      <c r="B456" s="24" t="s">
        <v>44</v>
      </c>
      <c r="C456" s="24" t="s">
        <v>1412</v>
      </c>
    </row>
    <row r="457" spans="1:3">
      <c r="A457" s="26" t="s">
        <v>2240</v>
      </c>
      <c r="B457" s="26" t="s">
        <v>23</v>
      </c>
      <c r="C457" s="26" t="s">
        <v>1395</v>
      </c>
    </row>
    <row r="458" spans="1:3">
      <c r="A458" s="24" t="s">
        <v>2241</v>
      </c>
      <c r="B458" s="24" t="s">
        <v>1360</v>
      </c>
      <c r="C458" s="24" t="s">
        <v>1376</v>
      </c>
    </row>
    <row r="459" spans="1:3">
      <c r="A459" s="26" t="s">
        <v>2242</v>
      </c>
      <c r="B459" s="26" t="s">
        <v>44</v>
      </c>
      <c r="C459" s="26" t="s">
        <v>1412</v>
      </c>
    </row>
    <row r="460" spans="1:3">
      <c r="A460" s="24" t="s">
        <v>2243</v>
      </c>
      <c r="B460" s="24" t="s">
        <v>10</v>
      </c>
      <c r="C460" s="24" t="s">
        <v>1412</v>
      </c>
    </row>
    <row r="461" spans="1:3">
      <c r="A461" s="26" t="s">
        <v>2246</v>
      </c>
      <c r="B461" s="26" t="s">
        <v>44</v>
      </c>
      <c r="C461" s="26" t="s">
        <v>1412</v>
      </c>
    </row>
    <row r="462" spans="1:3">
      <c r="A462" s="24" t="s">
        <v>2248</v>
      </c>
      <c r="B462" s="24" t="s">
        <v>10</v>
      </c>
      <c r="C462" s="24" t="s">
        <v>1358</v>
      </c>
    </row>
    <row r="463" spans="1:3">
      <c r="A463" s="26" t="s">
        <v>2249</v>
      </c>
      <c r="B463" s="26" t="s">
        <v>1360</v>
      </c>
      <c r="C463" s="26" t="s">
        <v>1395</v>
      </c>
    </row>
    <row r="464" spans="1:3">
      <c r="A464" s="24" t="s">
        <v>2251</v>
      </c>
      <c r="B464" s="24" t="s">
        <v>23</v>
      </c>
      <c r="C464" s="24" t="s">
        <v>1395</v>
      </c>
    </row>
    <row r="465" spans="1:3">
      <c r="A465" s="26" t="s">
        <v>2252</v>
      </c>
      <c r="B465" s="26" t="s">
        <v>1360</v>
      </c>
      <c r="C465" s="26" t="s">
        <v>1376</v>
      </c>
    </row>
    <row r="466" spans="1:3">
      <c r="A466" s="24" t="s">
        <v>2253</v>
      </c>
      <c r="B466" s="24" t="s">
        <v>1360</v>
      </c>
      <c r="C466" s="24" t="s">
        <v>1385</v>
      </c>
    </row>
    <row r="467" spans="1:3">
      <c r="A467" s="26" t="s">
        <v>2254</v>
      </c>
      <c r="B467" s="26" t="s">
        <v>44</v>
      </c>
      <c r="C467" s="26" t="s">
        <v>1412</v>
      </c>
    </row>
    <row r="468" spans="1:3">
      <c r="A468" s="24" t="s">
        <v>2256</v>
      </c>
      <c r="B468" s="24" t="s">
        <v>44</v>
      </c>
      <c r="C468" s="24" t="s">
        <v>1385</v>
      </c>
    </row>
    <row r="469" spans="1:3">
      <c r="A469" s="26" t="s">
        <v>2258</v>
      </c>
      <c r="B469" s="26" t="s">
        <v>23</v>
      </c>
      <c r="C469" s="26" t="s">
        <v>1412</v>
      </c>
    </row>
    <row r="470" spans="1:3">
      <c r="A470" s="24" t="s">
        <v>2260</v>
      </c>
      <c r="B470" s="24" t="s">
        <v>44</v>
      </c>
      <c r="C470" s="24" t="s">
        <v>1395</v>
      </c>
    </row>
    <row r="471" spans="1:3">
      <c r="A471" s="26" t="s">
        <v>2262</v>
      </c>
      <c r="B471" s="26" t="s">
        <v>31</v>
      </c>
      <c r="C471" s="26" t="s">
        <v>1385</v>
      </c>
    </row>
    <row r="472" spans="1:3">
      <c r="A472" s="24" t="s">
        <v>2264</v>
      </c>
      <c r="B472" s="24" t="s">
        <v>31</v>
      </c>
      <c r="C472" s="24" t="s">
        <v>1385</v>
      </c>
    </row>
    <row r="473" spans="1:3">
      <c r="A473" s="26" t="s">
        <v>2265</v>
      </c>
      <c r="B473" s="26" t="s">
        <v>10</v>
      </c>
      <c r="C473" s="26" t="s">
        <v>1385</v>
      </c>
    </row>
    <row r="474" spans="1:3">
      <c r="A474" s="24" t="s">
        <v>2267</v>
      </c>
      <c r="B474" s="24" t="s">
        <v>44</v>
      </c>
      <c r="C474" s="24" t="s">
        <v>1412</v>
      </c>
    </row>
    <row r="475" spans="1:3">
      <c r="A475" s="26" t="s">
        <v>2269</v>
      </c>
      <c r="B475" s="26" t="s">
        <v>31</v>
      </c>
      <c r="C475" s="26" t="s">
        <v>1376</v>
      </c>
    </row>
    <row r="476" spans="1:3">
      <c r="A476" s="24" t="s">
        <v>2270</v>
      </c>
      <c r="B476" s="24" t="s">
        <v>31</v>
      </c>
      <c r="C476" s="24" t="s">
        <v>1412</v>
      </c>
    </row>
    <row r="477" spans="1:3">
      <c r="A477" s="26" t="s">
        <v>2271</v>
      </c>
      <c r="B477" s="26" t="s">
        <v>31</v>
      </c>
      <c r="C477" s="26" t="s">
        <v>1412</v>
      </c>
    </row>
    <row r="478" spans="1:3">
      <c r="A478" s="24" t="s">
        <v>2272</v>
      </c>
      <c r="B478" s="24" t="s">
        <v>10</v>
      </c>
      <c r="C478" s="24" t="s">
        <v>1358</v>
      </c>
    </row>
    <row r="479" spans="1:3">
      <c r="A479" s="26" t="s">
        <v>2273</v>
      </c>
      <c r="B479" s="26" t="s">
        <v>44</v>
      </c>
      <c r="C479" s="26" t="s">
        <v>1412</v>
      </c>
    </row>
    <row r="480" spans="1:3">
      <c r="A480" s="24" t="s">
        <v>2275</v>
      </c>
      <c r="B480" s="24" t="s">
        <v>31</v>
      </c>
      <c r="C480" s="24" t="s">
        <v>1395</v>
      </c>
    </row>
    <row r="481" spans="1:3">
      <c r="A481" s="26" t="s">
        <v>2277</v>
      </c>
      <c r="B481" s="26" t="s">
        <v>44</v>
      </c>
      <c r="C481" s="26" t="s">
        <v>1358</v>
      </c>
    </row>
    <row r="482" spans="1:3">
      <c r="A482" s="24" t="s">
        <v>2279</v>
      </c>
      <c r="B482" s="24" t="s">
        <v>31</v>
      </c>
      <c r="C482" s="24" t="s">
        <v>1358</v>
      </c>
    </row>
    <row r="483" spans="1:3">
      <c r="A483" s="26" t="s">
        <v>2281</v>
      </c>
      <c r="B483" s="26" t="s">
        <v>31</v>
      </c>
      <c r="C483" s="26" t="s">
        <v>1376</v>
      </c>
    </row>
    <row r="484" spans="1:3">
      <c r="A484" s="24" t="s">
        <v>2283</v>
      </c>
      <c r="B484" s="24" t="s">
        <v>10</v>
      </c>
      <c r="C484" s="24" t="s">
        <v>1385</v>
      </c>
    </row>
    <row r="485" spans="1:3">
      <c r="A485" s="26" t="s">
        <v>2284</v>
      </c>
      <c r="B485" s="26" t="s">
        <v>10</v>
      </c>
      <c r="C485" s="26" t="s">
        <v>1376</v>
      </c>
    </row>
    <row r="486" spans="1:3">
      <c r="A486" s="24" t="s">
        <v>2285</v>
      </c>
      <c r="B486" s="24" t="s">
        <v>1360</v>
      </c>
      <c r="C486" s="24" t="s">
        <v>1358</v>
      </c>
    </row>
    <row r="487" spans="1:3">
      <c r="A487" s="26" t="s">
        <v>2288</v>
      </c>
      <c r="B487" s="26" t="s">
        <v>23</v>
      </c>
      <c r="C487" s="26" t="s">
        <v>1376</v>
      </c>
    </row>
    <row r="488" spans="1:3">
      <c r="A488" s="24" t="s">
        <v>2289</v>
      </c>
      <c r="B488" s="24" t="s">
        <v>10</v>
      </c>
      <c r="C488" s="24" t="s">
        <v>1376</v>
      </c>
    </row>
    <row r="489" spans="1:3">
      <c r="A489" s="26" t="s">
        <v>2290</v>
      </c>
      <c r="B489" s="26" t="s">
        <v>23</v>
      </c>
      <c r="C489" s="26"/>
    </row>
    <row r="490" spans="1:3">
      <c r="A490" s="24" t="s">
        <v>2291</v>
      </c>
      <c r="B490" s="24" t="s">
        <v>23</v>
      </c>
      <c r="C490" s="24" t="s">
        <v>1412</v>
      </c>
    </row>
    <row r="491" spans="1:3">
      <c r="A491" s="26" t="s">
        <v>2293</v>
      </c>
      <c r="B491" s="26" t="s">
        <v>23</v>
      </c>
      <c r="C491" s="26" t="s">
        <v>1412</v>
      </c>
    </row>
    <row r="492" spans="1:3">
      <c r="A492" s="24" t="s">
        <v>2294</v>
      </c>
      <c r="B492" s="24" t="s">
        <v>44</v>
      </c>
      <c r="C492" s="24" t="s">
        <v>1376</v>
      </c>
    </row>
    <row r="493" spans="1:3">
      <c r="A493" s="26" t="s">
        <v>2296</v>
      </c>
      <c r="B493" s="26" t="s">
        <v>1360</v>
      </c>
      <c r="C493" s="26" t="s">
        <v>1358</v>
      </c>
    </row>
    <row r="494" spans="1:3">
      <c r="A494" s="24" t="s">
        <v>2297</v>
      </c>
      <c r="B494" s="24" t="s">
        <v>1360</v>
      </c>
      <c r="C494" s="24" t="s">
        <v>1376</v>
      </c>
    </row>
    <row r="495" spans="1:3">
      <c r="A495" s="26" t="s">
        <v>2299</v>
      </c>
      <c r="B495" s="26" t="s">
        <v>31</v>
      </c>
      <c r="C495" s="26"/>
    </row>
    <row r="496" spans="1:3">
      <c r="A496" s="24" t="s">
        <v>2300</v>
      </c>
      <c r="B496" s="24" t="s">
        <v>44</v>
      </c>
      <c r="C496" s="24" t="s">
        <v>1358</v>
      </c>
    </row>
    <row r="497" spans="1:3">
      <c r="A497" s="26" t="s">
        <v>2302</v>
      </c>
      <c r="B497" s="26" t="s">
        <v>1360</v>
      </c>
      <c r="C497" s="26" t="s">
        <v>1385</v>
      </c>
    </row>
    <row r="498" spans="1:3">
      <c r="A498" s="24" t="s">
        <v>2303</v>
      </c>
      <c r="B498" s="24" t="s">
        <v>31</v>
      </c>
      <c r="C498" s="24" t="s">
        <v>1358</v>
      </c>
    </row>
    <row r="499" spans="1:3">
      <c r="A499" s="26" t="s">
        <v>2305</v>
      </c>
      <c r="B499" s="26" t="s">
        <v>1360</v>
      </c>
      <c r="C499" s="26" t="s">
        <v>1412</v>
      </c>
    </row>
    <row r="500" spans="1:3">
      <c r="A500" s="24" t="s">
        <v>2306</v>
      </c>
      <c r="B500" s="24" t="s">
        <v>1360</v>
      </c>
      <c r="C500" s="24" t="s">
        <v>1385</v>
      </c>
    </row>
    <row r="501" spans="1:3">
      <c r="A501" s="26" t="s">
        <v>2308</v>
      </c>
      <c r="B501" s="26" t="s">
        <v>31</v>
      </c>
      <c r="C501" s="26" t="s">
        <v>1385</v>
      </c>
    </row>
    <row r="502" spans="1:3">
      <c r="A502" s="24" t="s">
        <v>2309</v>
      </c>
      <c r="B502" s="24" t="s">
        <v>10</v>
      </c>
      <c r="C502" s="24" t="s">
        <v>1395</v>
      </c>
    </row>
    <row r="503" spans="1:3">
      <c r="A503" s="26" t="s">
        <v>2310</v>
      </c>
      <c r="B503" s="26" t="s">
        <v>1360</v>
      </c>
      <c r="C503" s="26" t="s">
        <v>1395</v>
      </c>
    </row>
    <row r="504" spans="1:3">
      <c r="A504" s="24" t="s">
        <v>2312</v>
      </c>
      <c r="B504" s="24" t="s">
        <v>23</v>
      </c>
      <c r="C504" s="24" t="s">
        <v>1385</v>
      </c>
    </row>
    <row r="505" spans="1:3">
      <c r="A505" s="26" t="s">
        <v>2314</v>
      </c>
      <c r="B505" s="26" t="s">
        <v>10</v>
      </c>
      <c r="C505" s="26" t="s">
        <v>1412</v>
      </c>
    </row>
    <row r="506" spans="1:3">
      <c r="A506" s="24" t="s">
        <v>2316</v>
      </c>
      <c r="B506" s="24" t="s">
        <v>44</v>
      </c>
      <c r="C506" s="24" t="s">
        <v>1376</v>
      </c>
    </row>
    <row r="507" spans="1:3">
      <c r="A507" s="26" t="s">
        <v>2317</v>
      </c>
      <c r="B507" s="26" t="s">
        <v>23</v>
      </c>
      <c r="C507" s="26" t="s">
        <v>1358</v>
      </c>
    </row>
    <row r="508" spans="1:3">
      <c r="A508" s="24" t="s">
        <v>2319</v>
      </c>
      <c r="B508" s="24" t="s">
        <v>31</v>
      </c>
      <c r="C508" s="24" t="s">
        <v>1358</v>
      </c>
    </row>
    <row r="509" spans="1:3">
      <c r="A509" s="26" t="s">
        <v>2320</v>
      </c>
      <c r="B509" s="26" t="s">
        <v>44</v>
      </c>
      <c r="C509" s="26" t="s">
        <v>1395</v>
      </c>
    </row>
    <row r="510" spans="1:3">
      <c r="A510" s="24" t="s">
        <v>2321</v>
      </c>
      <c r="B510" s="24" t="s">
        <v>31</v>
      </c>
      <c r="C510" s="24" t="s">
        <v>1395</v>
      </c>
    </row>
    <row r="511" spans="1:3">
      <c r="A511" s="26" t="s">
        <v>2323</v>
      </c>
      <c r="B511" s="26" t="s">
        <v>44</v>
      </c>
      <c r="C511" s="26" t="s">
        <v>1376</v>
      </c>
    </row>
    <row r="512" spans="1:3">
      <c r="A512" s="24" t="s">
        <v>2324</v>
      </c>
      <c r="B512" s="24" t="s">
        <v>23</v>
      </c>
      <c r="C512" s="24" t="s">
        <v>1395</v>
      </c>
    </row>
    <row r="513" spans="1:3">
      <c r="A513" s="26" t="s">
        <v>2325</v>
      </c>
      <c r="B513" s="26" t="s">
        <v>23</v>
      </c>
      <c r="C513" s="26" t="s">
        <v>1385</v>
      </c>
    </row>
    <row r="514" spans="1:3">
      <c r="A514" s="24" t="s">
        <v>2326</v>
      </c>
      <c r="B514" s="24" t="s">
        <v>1360</v>
      </c>
      <c r="C514" s="24" t="s">
        <v>1412</v>
      </c>
    </row>
    <row r="515" spans="1:3">
      <c r="A515" s="26" t="s">
        <v>2327</v>
      </c>
      <c r="B515" s="26" t="s">
        <v>1360</v>
      </c>
      <c r="C515" s="26" t="s">
        <v>1412</v>
      </c>
    </row>
    <row r="516" spans="1:3">
      <c r="A516" s="24" t="s">
        <v>2329</v>
      </c>
      <c r="B516" s="24" t="s">
        <v>10</v>
      </c>
      <c r="C516" s="24" t="s">
        <v>1376</v>
      </c>
    </row>
    <row r="517" spans="1:3">
      <c r="A517" s="26" t="s">
        <v>2330</v>
      </c>
      <c r="B517" s="26" t="s">
        <v>31</v>
      </c>
      <c r="C517" s="26" t="s">
        <v>1385</v>
      </c>
    </row>
    <row r="518" spans="1:3">
      <c r="A518" s="24" t="s">
        <v>2332</v>
      </c>
      <c r="B518" s="24" t="s">
        <v>31</v>
      </c>
      <c r="C518" s="24" t="s">
        <v>1395</v>
      </c>
    </row>
    <row r="519" spans="1:3">
      <c r="A519" s="26" t="s">
        <v>2334</v>
      </c>
      <c r="B519" s="26" t="s">
        <v>1360</v>
      </c>
      <c r="C519" s="26" t="s">
        <v>1385</v>
      </c>
    </row>
    <row r="520" spans="1:3">
      <c r="A520" s="24" t="s">
        <v>2335</v>
      </c>
      <c r="B520" s="24" t="s">
        <v>23</v>
      </c>
      <c r="C520" s="24" t="s">
        <v>1376</v>
      </c>
    </row>
    <row r="521" spans="1:3">
      <c r="A521" s="26" t="s">
        <v>2336</v>
      </c>
      <c r="B521" s="26" t="s">
        <v>1360</v>
      </c>
      <c r="C521" s="26" t="s">
        <v>1385</v>
      </c>
    </row>
    <row r="522" spans="1:3">
      <c r="A522" s="24" t="s">
        <v>2337</v>
      </c>
      <c r="B522" s="24" t="s">
        <v>10</v>
      </c>
      <c r="C522" s="24" t="s">
        <v>1385</v>
      </c>
    </row>
    <row r="523" spans="1:3">
      <c r="A523" s="26" t="s">
        <v>2340</v>
      </c>
      <c r="B523" s="26" t="s">
        <v>1360</v>
      </c>
      <c r="C523" s="26" t="s">
        <v>1358</v>
      </c>
    </row>
    <row r="524" spans="1:3">
      <c r="A524" s="24" t="s">
        <v>2342</v>
      </c>
      <c r="B524" s="24" t="s">
        <v>10</v>
      </c>
      <c r="C524" s="24" t="s">
        <v>1358</v>
      </c>
    </row>
    <row r="525" spans="1:3">
      <c r="A525" s="26" t="s">
        <v>2344</v>
      </c>
      <c r="B525" s="26" t="s">
        <v>44</v>
      </c>
      <c r="C525" s="26" t="s">
        <v>1385</v>
      </c>
    </row>
    <row r="526" spans="1:3">
      <c r="A526" s="24" t="s">
        <v>2346</v>
      </c>
      <c r="B526" s="24" t="s">
        <v>10</v>
      </c>
      <c r="C526" s="24" t="s">
        <v>1358</v>
      </c>
    </row>
    <row r="527" spans="1:3">
      <c r="A527" s="26" t="s">
        <v>2348</v>
      </c>
      <c r="B527" s="26" t="s">
        <v>1360</v>
      </c>
      <c r="C527" s="26" t="s">
        <v>1385</v>
      </c>
    </row>
    <row r="528" spans="1:3">
      <c r="A528" s="24" t="s">
        <v>2349</v>
      </c>
      <c r="B528" s="24" t="s">
        <v>10</v>
      </c>
      <c r="C528" s="24" t="s">
        <v>1358</v>
      </c>
    </row>
    <row r="529" spans="1:3">
      <c r="A529" s="26" t="s">
        <v>2351</v>
      </c>
      <c r="B529" s="26" t="s">
        <v>44</v>
      </c>
      <c r="C529" s="26" t="s">
        <v>1412</v>
      </c>
    </row>
    <row r="530" spans="1:3">
      <c r="A530" s="24" t="s">
        <v>2354</v>
      </c>
      <c r="B530" s="24" t="s">
        <v>44</v>
      </c>
      <c r="C530" s="24" t="s">
        <v>1376</v>
      </c>
    </row>
    <row r="531" spans="1:3">
      <c r="A531" s="26" t="s">
        <v>2355</v>
      </c>
      <c r="B531" s="26" t="s">
        <v>1360</v>
      </c>
      <c r="C531" s="26" t="s">
        <v>1412</v>
      </c>
    </row>
    <row r="532" spans="1:3">
      <c r="A532" s="24" t="s">
        <v>2357</v>
      </c>
      <c r="B532" s="24" t="s">
        <v>1360</v>
      </c>
      <c r="C532" s="24" t="s">
        <v>1412</v>
      </c>
    </row>
    <row r="533" spans="1:3">
      <c r="A533" s="26" t="s">
        <v>2360</v>
      </c>
      <c r="B533" s="26" t="s">
        <v>1360</v>
      </c>
      <c r="C533" s="26" t="s">
        <v>1358</v>
      </c>
    </row>
    <row r="534" spans="1:3">
      <c r="A534" s="24" t="s">
        <v>2362</v>
      </c>
      <c r="B534" s="24" t="s">
        <v>31</v>
      </c>
      <c r="C534" s="24" t="s">
        <v>1395</v>
      </c>
    </row>
    <row r="535" spans="1:3">
      <c r="A535" s="26" t="s">
        <v>2363</v>
      </c>
      <c r="B535" s="26" t="s">
        <v>1360</v>
      </c>
      <c r="C535" s="26" t="s">
        <v>1376</v>
      </c>
    </row>
    <row r="536" spans="1:3">
      <c r="A536" s="24" t="s">
        <v>2365</v>
      </c>
      <c r="B536" s="24" t="s">
        <v>23</v>
      </c>
      <c r="C536" s="24" t="s">
        <v>1385</v>
      </c>
    </row>
    <row r="537" spans="1:3">
      <c r="A537" s="26" t="s">
        <v>2367</v>
      </c>
      <c r="B537" s="26" t="s">
        <v>31</v>
      </c>
      <c r="C537" s="26" t="s">
        <v>1358</v>
      </c>
    </row>
    <row r="538" spans="1:3">
      <c r="A538" s="24" t="s">
        <v>2368</v>
      </c>
      <c r="B538" s="24" t="s">
        <v>1360</v>
      </c>
      <c r="C538" s="24" t="s">
        <v>1358</v>
      </c>
    </row>
    <row r="539" spans="1:3">
      <c r="A539" s="26" t="s">
        <v>2370</v>
      </c>
      <c r="B539" s="26" t="s">
        <v>31</v>
      </c>
      <c r="C539" s="26" t="s">
        <v>1376</v>
      </c>
    </row>
    <row r="540" spans="1:3">
      <c r="A540" s="24" t="s">
        <v>2372</v>
      </c>
      <c r="B540" s="24" t="s">
        <v>10</v>
      </c>
      <c r="C540" s="24" t="s">
        <v>1412</v>
      </c>
    </row>
    <row r="541" spans="1:3">
      <c r="A541" s="26" t="s">
        <v>2374</v>
      </c>
      <c r="B541" s="26" t="s">
        <v>23</v>
      </c>
      <c r="C541" s="26" t="s">
        <v>1412</v>
      </c>
    </row>
    <row r="542" spans="1:3">
      <c r="A542" s="24" t="s">
        <v>2376</v>
      </c>
      <c r="B542" s="24" t="s">
        <v>10</v>
      </c>
      <c r="C542" s="24" t="s">
        <v>1412</v>
      </c>
    </row>
    <row r="543" spans="1:3">
      <c r="A543" s="26" t="s">
        <v>2377</v>
      </c>
      <c r="B543" s="26" t="s">
        <v>23</v>
      </c>
      <c r="C543" s="26" t="s">
        <v>1376</v>
      </c>
    </row>
    <row r="544" spans="1:3">
      <c r="A544" s="24" t="s">
        <v>2378</v>
      </c>
      <c r="B544" s="24" t="s">
        <v>10</v>
      </c>
      <c r="C544" s="24" t="s">
        <v>1395</v>
      </c>
    </row>
    <row r="545" spans="1:3">
      <c r="A545" s="26" t="s">
        <v>2379</v>
      </c>
      <c r="B545" s="26" t="s">
        <v>23</v>
      </c>
      <c r="C545" s="26" t="s">
        <v>1358</v>
      </c>
    </row>
    <row r="546" spans="1:3">
      <c r="A546" s="24" t="s">
        <v>2380</v>
      </c>
      <c r="B546" s="24" t="s">
        <v>23</v>
      </c>
      <c r="C546" s="24" t="s">
        <v>1412</v>
      </c>
    </row>
    <row r="547" spans="1:3">
      <c r="A547" s="26" t="s">
        <v>2382</v>
      </c>
      <c r="B547" s="26" t="s">
        <v>1360</v>
      </c>
      <c r="C547" s="26" t="s">
        <v>1376</v>
      </c>
    </row>
    <row r="548" spans="1:3">
      <c r="A548" s="24" t="s">
        <v>2383</v>
      </c>
      <c r="B548" s="24" t="s">
        <v>1360</v>
      </c>
      <c r="C548" s="24" t="s">
        <v>1412</v>
      </c>
    </row>
    <row r="549" spans="1:3">
      <c r="A549" s="26" t="s">
        <v>2384</v>
      </c>
      <c r="B549" s="26" t="s">
        <v>23</v>
      </c>
      <c r="C549" s="26" t="s">
        <v>1412</v>
      </c>
    </row>
    <row r="550" spans="1:3">
      <c r="A550" s="24" t="s">
        <v>2385</v>
      </c>
      <c r="B550" s="24" t="s">
        <v>1360</v>
      </c>
      <c r="C550" s="24" t="s">
        <v>1385</v>
      </c>
    </row>
    <row r="551" spans="1:3">
      <c r="A551" s="26" t="s">
        <v>2386</v>
      </c>
      <c r="B551" s="26" t="s">
        <v>10</v>
      </c>
      <c r="C551" s="26" t="s">
        <v>1412</v>
      </c>
    </row>
    <row r="552" spans="1:3">
      <c r="A552" s="24" t="s">
        <v>2389</v>
      </c>
      <c r="B552" s="24" t="s">
        <v>1360</v>
      </c>
      <c r="C552" s="24" t="s">
        <v>1395</v>
      </c>
    </row>
    <row r="553" spans="1:3">
      <c r="A553" s="26" t="s">
        <v>2391</v>
      </c>
      <c r="B553" s="26" t="s">
        <v>31</v>
      </c>
      <c r="C553" s="26" t="s">
        <v>1376</v>
      </c>
    </row>
    <row r="554" spans="1:3">
      <c r="A554" s="24" t="s">
        <v>2392</v>
      </c>
      <c r="B554" s="24" t="s">
        <v>10</v>
      </c>
      <c r="C554" s="24" t="s">
        <v>1395</v>
      </c>
    </row>
    <row r="555" spans="1:3">
      <c r="A555" s="26" t="s">
        <v>2393</v>
      </c>
      <c r="B555" s="26" t="s">
        <v>10</v>
      </c>
      <c r="C555" s="26" t="s">
        <v>1395</v>
      </c>
    </row>
    <row r="556" spans="1:3">
      <c r="A556" s="24" t="s">
        <v>2394</v>
      </c>
      <c r="B556" s="24" t="s">
        <v>23</v>
      </c>
      <c r="C556" s="24" t="s">
        <v>1376</v>
      </c>
    </row>
    <row r="557" spans="1:3">
      <c r="A557" s="26" t="s">
        <v>2395</v>
      </c>
      <c r="B557" s="26" t="s">
        <v>23</v>
      </c>
      <c r="C557" s="26" t="s">
        <v>1376</v>
      </c>
    </row>
    <row r="558" spans="1:3">
      <c r="A558" s="24" t="s">
        <v>2396</v>
      </c>
      <c r="B558" s="24" t="s">
        <v>23</v>
      </c>
      <c r="C558" s="24" t="s">
        <v>1376</v>
      </c>
    </row>
    <row r="559" spans="1:3">
      <c r="A559" s="26" t="s">
        <v>2398</v>
      </c>
      <c r="B559" s="26" t="s">
        <v>10</v>
      </c>
      <c r="C559" s="26" t="s">
        <v>1376</v>
      </c>
    </row>
    <row r="560" spans="1:3">
      <c r="A560" s="24" t="s">
        <v>2400</v>
      </c>
      <c r="B560" s="24" t="s">
        <v>1360</v>
      </c>
      <c r="C560" s="24" t="s">
        <v>1395</v>
      </c>
    </row>
    <row r="561" spans="1:3">
      <c r="A561" s="26" t="s">
        <v>2402</v>
      </c>
      <c r="B561" s="26" t="s">
        <v>44</v>
      </c>
      <c r="C561" s="26"/>
    </row>
    <row r="562" spans="1:3">
      <c r="A562" s="24" t="s">
        <v>2403</v>
      </c>
      <c r="B562" s="24" t="s">
        <v>1360</v>
      </c>
      <c r="C562" s="24" t="s">
        <v>1376</v>
      </c>
    </row>
    <row r="563" spans="1:3">
      <c r="A563" s="26" t="s">
        <v>2405</v>
      </c>
      <c r="B563" s="26" t="s">
        <v>44</v>
      </c>
      <c r="C563" s="26" t="s">
        <v>1385</v>
      </c>
    </row>
    <row r="564" spans="1:3">
      <c r="A564" s="24" t="s">
        <v>2406</v>
      </c>
      <c r="B564" s="24" t="s">
        <v>44</v>
      </c>
      <c r="C564" s="24" t="s">
        <v>1376</v>
      </c>
    </row>
    <row r="565" spans="1:3">
      <c r="A565" s="26" t="s">
        <v>2407</v>
      </c>
      <c r="B565" s="26" t="s">
        <v>10</v>
      </c>
      <c r="C565" s="26"/>
    </row>
    <row r="566" spans="1:3">
      <c r="A566" s="24" t="s">
        <v>2409</v>
      </c>
      <c r="B566" s="24" t="s">
        <v>10</v>
      </c>
      <c r="C566" s="24" t="s">
        <v>1385</v>
      </c>
    </row>
    <row r="567" spans="1:3">
      <c r="A567" s="26" t="s">
        <v>2411</v>
      </c>
      <c r="B567" s="26" t="s">
        <v>31</v>
      </c>
      <c r="C567" s="26" t="s">
        <v>1395</v>
      </c>
    </row>
    <row r="568" spans="1:3">
      <c r="A568" s="24" t="s">
        <v>2413</v>
      </c>
      <c r="B568" s="24" t="s">
        <v>44</v>
      </c>
      <c r="C568" s="24" t="s">
        <v>1376</v>
      </c>
    </row>
    <row r="569" spans="1:3">
      <c r="A569" s="26" t="s">
        <v>2415</v>
      </c>
      <c r="B569" s="26" t="s">
        <v>23</v>
      </c>
      <c r="C569" s="26" t="s">
        <v>1358</v>
      </c>
    </row>
    <row r="570" spans="1:3">
      <c r="A570" s="24" t="s">
        <v>2416</v>
      </c>
      <c r="B570" s="24" t="s">
        <v>10</v>
      </c>
      <c r="C570" s="24" t="s">
        <v>1385</v>
      </c>
    </row>
    <row r="571" spans="1:3">
      <c r="A571" s="26" t="s">
        <v>2418</v>
      </c>
      <c r="B571" s="26" t="s">
        <v>31</v>
      </c>
      <c r="C571" s="26" t="s">
        <v>1358</v>
      </c>
    </row>
    <row r="572" spans="1:3">
      <c r="A572" s="24" t="s">
        <v>2421</v>
      </c>
      <c r="B572" s="24" t="s">
        <v>10</v>
      </c>
      <c r="C572" s="24" t="s">
        <v>1412</v>
      </c>
    </row>
    <row r="573" spans="1:3">
      <c r="A573" s="26" t="s">
        <v>2423</v>
      </c>
      <c r="B573" s="26" t="s">
        <v>10</v>
      </c>
      <c r="C573" s="26" t="s">
        <v>1358</v>
      </c>
    </row>
    <row r="574" spans="1:3">
      <c r="A574" s="24" t="s">
        <v>2425</v>
      </c>
      <c r="B574" s="24" t="s">
        <v>31</v>
      </c>
      <c r="C574" s="24" t="s">
        <v>1385</v>
      </c>
    </row>
    <row r="575" spans="1:3">
      <c r="A575" s="26" t="s">
        <v>2426</v>
      </c>
      <c r="B575" s="26" t="s">
        <v>1360</v>
      </c>
      <c r="C575" s="26" t="s">
        <v>1395</v>
      </c>
    </row>
    <row r="576" spans="1:3">
      <c r="A576" s="24" t="s">
        <v>2428</v>
      </c>
      <c r="B576" s="24" t="s">
        <v>23</v>
      </c>
      <c r="C576" s="24" t="s">
        <v>1412</v>
      </c>
    </row>
    <row r="577" spans="1:3">
      <c r="A577" s="26" t="s">
        <v>2430</v>
      </c>
      <c r="B577" s="26" t="s">
        <v>23</v>
      </c>
      <c r="C577" s="26" t="s">
        <v>1376</v>
      </c>
    </row>
    <row r="578" spans="1:3">
      <c r="A578" s="24" t="s">
        <v>2432</v>
      </c>
      <c r="B578" s="24" t="s">
        <v>31</v>
      </c>
      <c r="C578" s="24" t="s">
        <v>1395</v>
      </c>
    </row>
    <row r="579" spans="1:3">
      <c r="A579" s="26" t="s">
        <v>2434</v>
      </c>
      <c r="B579" s="26" t="s">
        <v>31</v>
      </c>
      <c r="C579" s="26" t="s">
        <v>1412</v>
      </c>
    </row>
    <row r="580" spans="1:3">
      <c r="A580" s="24" t="s">
        <v>2435</v>
      </c>
      <c r="B580" s="24" t="s">
        <v>23</v>
      </c>
      <c r="C580" s="24" t="s">
        <v>1395</v>
      </c>
    </row>
    <row r="581" spans="1:3">
      <c r="A581" s="26" t="s">
        <v>2436</v>
      </c>
      <c r="B581" s="26" t="s">
        <v>44</v>
      </c>
      <c r="C581" s="26" t="s">
        <v>1376</v>
      </c>
    </row>
    <row r="582" spans="1:3">
      <c r="A582" s="24" t="s">
        <v>2438</v>
      </c>
      <c r="B582" s="24" t="s">
        <v>23</v>
      </c>
      <c r="C582" s="24" t="s">
        <v>1358</v>
      </c>
    </row>
    <row r="583" spans="1:3">
      <c r="A583" s="26" t="s">
        <v>2440</v>
      </c>
      <c r="B583" s="26" t="s">
        <v>10</v>
      </c>
      <c r="C583" s="26" t="s">
        <v>1395</v>
      </c>
    </row>
    <row r="584" spans="1:3">
      <c r="A584" s="24" t="s">
        <v>2441</v>
      </c>
      <c r="B584" s="24" t="s">
        <v>1360</v>
      </c>
      <c r="C584" s="24" t="s">
        <v>1395</v>
      </c>
    </row>
    <row r="585" spans="1:3">
      <c r="A585" s="26" t="s">
        <v>2442</v>
      </c>
      <c r="B585" s="26" t="s">
        <v>23</v>
      </c>
      <c r="C585" s="26" t="s">
        <v>1385</v>
      </c>
    </row>
    <row r="586" spans="1:3">
      <c r="A586" s="24" t="s">
        <v>2445</v>
      </c>
      <c r="B586" s="24" t="s">
        <v>1360</v>
      </c>
      <c r="C586" s="24" t="s">
        <v>1376</v>
      </c>
    </row>
    <row r="587" spans="1:3">
      <c r="A587" s="26" t="s">
        <v>2446</v>
      </c>
      <c r="B587" s="26" t="s">
        <v>44</v>
      </c>
      <c r="C587" s="26" t="s">
        <v>1358</v>
      </c>
    </row>
    <row r="588" spans="1:3">
      <c r="A588" s="24" t="s">
        <v>2448</v>
      </c>
      <c r="B588" s="24" t="s">
        <v>1360</v>
      </c>
      <c r="C588" s="24" t="s">
        <v>1395</v>
      </c>
    </row>
    <row r="589" spans="1:3">
      <c r="A589" s="26" t="s">
        <v>2450</v>
      </c>
      <c r="B589" s="26" t="s">
        <v>44</v>
      </c>
      <c r="C589" s="26" t="s">
        <v>1376</v>
      </c>
    </row>
    <row r="590" spans="1:3">
      <c r="A590" s="24" t="s">
        <v>2451</v>
      </c>
      <c r="B590" s="24" t="s">
        <v>44</v>
      </c>
      <c r="C590" s="24" t="s">
        <v>1376</v>
      </c>
    </row>
    <row r="591" spans="1:3">
      <c r="A591" s="26" t="s">
        <v>2453</v>
      </c>
      <c r="B591" s="26" t="s">
        <v>10</v>
      </c>
      <c r="C591" s="26" t="s">
        <v>1385</v>
      </c>
    </row>
    <row r="592" spans="1:3">
      <c r="A592" s="24" t="s">
        <v>2454</v>
      </c>
      <c r="B592" s="24" t="s">
        <v>1360</v>
      </c>
      <c r="C592" s="24" t="s">
        <v>1395</v>
      </c>
    </row>
    <row r="593" spans="1:3">
      <c r="A593" s="26" t="s">
        <v>2457</v>
      </c>
      <c r="B593" s="26" t="s">
        <v>31</v>
      </c>
      <c r="C593" s="26" t="s">
        <v>1358</v>
      </c>
    </row>
    <row r="594" spans="1:3">
      <c r="A594" s="24" t="s">
        <v>2458</v>
      </c>
      <c r="B594" s="24" t="s">
        <v>10</v>
      </c>
      <c r="C594" s="24" t="s">
        <v>1385</v>
      </c>
    </row>
    <row r="595" spans="1:3">
      <c r="A595" s="26" t="s">
        <v>2459</v>
      </c>
      <c r="B595" s="26" t="s">
        <v>23</v>
      </c>
      <c r="C595" s="26" t="s">
        <v>1358</v>
      </c>
    </row>
    <row r="596" spans="1:3">
      <c r="A596" s="24" t="s">
        <v>2460</v>
      </c>
      <c r="B596" s="24" t="s">
        <v>23</v>
      </c>
      <c r="C596" s="24" t="s">
        <v>1376</v>
      </c>
    </row>
    <row r="597" spans="1:3">
      <c r="A597" s="26" t="s">
        <v>2462</v>
      </c>
      <c r="B597" s="26" t="s">
        <v>23</v>
      </c>
      <c r="C597" s="26" t="s">
        <v>1395</v>
      </c>
    </row>
    <row r="598" spans="1:3">
      <c r="A598" s="24" t="s">
        <v>2464</v>
      </c>
      <c r="B598" s="24" t="s">
        <v>44</v>
      </c>
      <c r="C598" s="24" t="s">
        <v>1395</v>
      </c>
    </row>
    <row r="599" spans="1:3">
      <c r="A599" s="26" t="s">
        <v>2466</v>
      </c>
      <c r="B599" s="26" t="s">
        <v>44</v>
      </c>
      <c r="C599" s="26" t="s">
        <v>1376</v>
      </c>
    </row>
    <row r="600" spans="1:3">
      <c r="A600" s="24" t="s">
        <v>2468</v>
      </c>
      <c r="B600" s="24" t="s">
        <v>44</v>
      </c>
      <c r="C600" s="24" t="s">
        <v>1376</v>
      </c>
    </row>
    <row r="601" spans="1:3">
      <c r="A601" s="26" t="s">
        <v>2470</v>
      </c>
      <c r="B601" s="26" t="s">
        <v>10</v>
      </c>
      <c r="C601" s="26" t="s">
        <v>1412</v>
      </c>
    </row>
    <row r="602" spans="1:3">
      <c r="A602" s="24" t="s">
        <v>2472</v>
      </c>
      <c r="B602" s="24" t="s">
        <v>31</v>
      </c>
      <c r="C602" s="24" t="s">
        <v>1385</v>
      </c>
    </row>
    <row r="603" spans="1:3">
      <c r="A603" s="26" t="s">
        <v>2474</v>
      </c>
      <c r="B603" s="26" t="s">
        <v>31</v>
      </c>
      <c r="C603" s="26" t="s">
        <v>1385</v>
      </c>
    </row>
    <row r="604" spans="1:3">
      <c r="A604" s="24" t="s">
        <v>2475</v>
      </c>
      <c r="B604" s="24" t="s">
        <v>1360</v>
      </c>
      <c r="C604" s="24" t="s">
        <v>1358</v>
      </c>
    </row>
    <row r="605" spans="1:3">
      <c r="A605" s="26" t="s">
        <v>2476</v>
      </c>
      <c r="B605" s="26" t="s">
        <v>10</v>
      </c>
      <c r="C605" s="26" t="s">
        <v>1412</v>
      </c>
    </row>
    <row r="606" spans="1:3">
      <c r="A606" s="24" t="s">
        <v>2477</v>
      </c>
      <c r="B606" s="24" t="s">
        <v>31</v>
      </c>
      <c r="C606" s="24" t="s">
        <v>1395</v>
      </c>
    </row>
    <row r="607" spans="1:3">
      <c r="A607" s="26" t="s">
        <v>2478</v>
      </c>
      <c r="B607" s="26" t="s">
        <v>10</v>
      </c>
      <c r="C607" s="26" t="s">
        <v>1395</v>
      </c>
    </row>
    <row r="608" spans="1:3">
      <c r="A608" s="24" t="s">
        <v>2481</v>
      </c>
      <c r="B608" s="24" t="s">
        <v>44</v>
      </c>
      <c r="C608" s="24" t="s">
        <v>1412</v>
      </c>
    </row>
    <row r="609" spans="1:3">
      <c r="A609" s="26" t="s">
        <v>2482</v>
      </c>
      <c r="B609" s="26" t="s">
        <v>31</v>
      </c>
      <c r="C609" s="26" t="s">
        <v>1376</v>
      </c>
    </row>
    <row r="610" spans="1:3">
      <c r="A610" s="24" t="s">
        <v>2485</v>
      </c>
      <c r="B610" s="24" t="s">
        <v>23</v>
      </c>
      <c r="C610" s="24" t="s">
        <v>1376</v>
      </c>
    </row>
    <row r="611" spans="1:3">
      <c r="A611" s="26" t="s">
        <v>2487</v>
      </c>
      <c r="B611" s="26" t="s">
        <v>31</v>
      </c>
      <c r="C611" s="26" t="s">
        <v>1385</v>
      </c>
    </row>
    <row r="612" spans="1:3">
      <c r="A612" s="24" t="s">
        <v>2489</v>
      </c>
      <c r="B612" s="24" t="s">
        <v>44</v>
      </c>
      <c r="C612" s="24" t="s">
        <v>1395</v>
      </c>
    </row>
    <row r="613" spans="1:3">
      <c r="A613" s="26" t="s">
        <v>2490</v>
      </c>
      <c r="B613" s="26" t="s">
        <v>44</v>
      </c>
      <c r="C613" s="26" t="s">
        <v>1376</v>
      </c>
    </row>
    <row r="614" spans="1:3">
      <c r="A614" s="24" t="s">
        <v>2492</v>
      </c>
      <c r="B614" s="24" t="s">
        <v>31</v>
      </c>
      <c r="C614" s="24" t="s">
        <v>1358</v>
      </c>
    </row>
    <row r="615" spans="1:3">
      <c r="A615" s="26" t="s">
        <v>2494</v>
      </c>
      <c r="B615" s="26" t="s">
        <v>31</v>
      </c>
      <c r="C615" s="26" t="s">
        <v>1358</v>
      </c>
    </row>
    <row r="616" spans="1:3">
      <c r="A616" s="24" t="s">
        <v>2495</v>
      </c>
      <c r="B616" s="24" t="s">
        <v>31</v>
      </c>
      <c r="C616" s="24" t="s">
        <v>1376</v>
      </c>
    </row>
    <row r="617" spans="1:3">
      <c r="A617" s="26" t="s">
        <v>2497</v>
      </c>
      <c r="B617" s="26" t="s">
        <v>23</v>
      </c>
      <c r="C617" s="26" t="s">
        <v>1412</v>
      </c>
    </row>
    <row r="618" spans="1:3">
      <c r="A618" s="24" t="s">
        <v>2498</v>
      </c>
      <c r="B618" s="24" t="s">
        <v>1360</v>
      </c>
      <c r="C618" s="24" t="s">
        <v>1412</v>
      </c>
    </row>
    <row r="619" spans="1:3">
      <c r="A619" s="26" t="s">
        <v>2499</v>
      </c>
      <c r="B619" s="26" t="s">
        <v>23</v>
      </c>
      <c r="C619" s="26" t="s">
        <v>1376</v>
      </c>
    </row>
    <row r="620" spans="1:3">
      <c r="A620" s="24" t="s">
        <v>2500</v>
      </c>
      <c r="B620" s="24" t="s">
        <v>10</v>
      </c>
      <c r="C620" s="24" t="s">
        <v>1376</v>
      </c>
    </row>
    <row r="621" spans="1:3">
      <c r="A621" s="26" t="s">
        <v>2502</v>
      </c>
      <c r="B621" s="26" t="s">
        <v>1360</v>
      </c>
      <c r="C621" s="26" t="s">
        <v>1395</v>
      </c>
    </row>
    <row r="622" spans="1:3">
      <c r="A622" s="24" t="s">
        <v>2504</v>
      </c>
      <c r="B622" s="24" t="s">
        <v>44</v>
      </c>
      <c r="C622" s="24" t="s">
        <v>1376</v>
      </c>
    </row>
    <row r="623" spans="1:3">
      <c r="A623" s="26" t="s">
        <v>2505</v>
      </c>
      <c r="B623" s="26" t="s">
        <v>23</v>
      </c>
      <c r="C623" s="26" t="s">
        <v>1395</v>
      </c>
    </row>
    <row r="624" spans="1:3">
      <c r="A624" s="24" t="s">
        <v>2507</v>
      </c>
      <c r="B624" s="24" t="s">
        <v>31</v>
      </c>
      <c r="C624" s="24" t="s">
        <v>1412</v>
      </c>
    </row>
    <row r="625" spans="1:3">
      <c r="A625" s="26" t="s">
        <v>2508</v>
      </c>
      <c r="B625" s="26" t="s">
        <v>10</v>
      </c>
      <c r="C625" s="26" t="s">
        <v>1376</v>
      </c>
    </row>
    <row r="626" spans="1:3">
      <c r="A626" s="24" t="s">
        <v>2511</v>
      </c>
      <c r="B626" s="24" t="s">
        <v>31</v>
      </c>
      <c r="C626" s="24" t="s">
        <v>1385</v>
      </c>
    </row>
    <row r="627" spans="1:3">
      <c r="A627" s="26" t="s">
        <v>2512</v>
      </c>
      <c r="B627" s="26" t="s">
        <v>1360</v>
      </c>
      <c r="C627" s="26" t="s">
        <v>1358</v>
      </c>
    </row>
    <row r="628" spans="1:3">
      <c r="A628" s="24" t="s">
        <v>2513</v>
      </c>
      <c r="B628" s="24" t="s">
        <v>1360</v>
      </c>
      <c r="C628" s="24"/>
    </row>
    <row r="629" spans="1:3">
      <c r="A629" s="26" t="s">
        <v>2514</v>
      </c>
      <c r="B629" s="26" t="s">
        <v>31</v>
      </c>
      <c r="C629" s="26" t="s">
        <v>1358</v>
      </c>
    </row>
    <row r="630" spans="1:3">
      <c r="A630" s="24" t="s">
        <v>2516</v>
      </c>
      <c r="B630" s="24" t="s">
        <v>10</v>
      </c>
      <c r="C630" s="24" t="s">
        <v>1412</v>
      </c>
    </row>
    <row r="631" spans="1:3">
      <c r="A631" s="26" t="s">
        <v>2518</v>
      </c>
      <c r="B631" s="26" t="s">
        <v>44</v>
      </c>
      <c r="C631" s="26" t="s">
        <v>1376</v>
      </c>
    </row>
    <row r="632" spans="1:3">
      <c r="A632" s="24" t="s">
        <v>2519</v>
      </c>
      <c r="B632" s="24" t="s">
        <v>1360</v>
      </c>
      <c r="C632" s="24" t="s">
        <v>1412</v>
      </c>
    </row>
    <row r="633" spans="1:3">
      <c r="A633" s="26" t="s">
        <v>2520</v>
      </c>
      <c r="B633" s="26" t="s">
        <v>23</v>
      </c>
      <c r="C633" s="26" t="s">
        <v>1358</v>
      </c>
    </row>
    <row r="634" spans="1:3">
      <c r="A634" s="24" t="s">
        <v>2522</v>
      </c>
      <c r="B634" s="24" t="s">
        <v>10</v>
      </c>
      <c r="C634" s="24" t="s">
        <v>1385</v>
      </c>
    </row>
    <row r="635" spans="1:3">
      <c r="A635" s="26" t="s">
        <v>2524</v>
      </c>
      <c r="B635" s="26" t="s">
        <v>1360</v>
      </c>
      <c r="C635" s="26" t="s">
        <v>1385</v>
      </c>
    </row>
    <row r="636" spans="1:3">
      <c r="A636" s="24" t="s">
        <v>2525</v>
      </c>
      <c r="B636" s="24" t="s">
        <v>1360</v>
      </c>
      <c r="C636" s="24" t="s">
        <v>1376</v>
      </c>
    </row>
    <row r="637" spans="1:3">
      <c r="A637" s="26" t="s">
        <v>2526</v>
      </c>
      <c r="B637" s="26" t="s">
        <v>31</v>
      </c>
      <c r="C637" s="26" t="s">
        <v>1358</v>
      </c>
    </row>
    <row r="638" spans="1:3">
      <c r="A638" s="24" t="s">
        <v>2527</v>
      </c>
      <c r="B638" s="24" t="s">
        <v>1360</v>
      </c>
      <c r="C638" s="24" t="s">
        <v>1395</v>
      </c>
    </row>
    <row r="639" spans="1:3">
      <c r="A639" s="26" t="s">
        <v>2528</v>
      </c>
      <c r="B639" s="26" t="s">
        <v>1360</v>
      </c>
      <c r="C639" s="26" t="s">
        <v>1376</v>
      </c>
    </row>
    <row r="640" spans="1:3">
      <c r="A640" s="24" t="s">
        <v>2529</v>
      </c>
      <c r="B640" s="24" t="s">
        <v>31</v>
      </c>
      <c r="C640" s="24" t="s">
        <v>1395</v>
      </c>
    </row>
    <row r="641" spans="1:3">
      <c r="A641" s="26" t="s">
        <v>2532</v>
      </c>
      <c r="B641" s="26" t="s">
        <v>31</v>
      </c>
      <c r="C641" s="26" t="s">
        <v>1376</v>
      </c>
    </row>
    <row r="642" spans="1:3">
      <c r="A642" s="24" t="s">
        <v>2534</v>
      </c>
      <c r="B642" s="24" t="s">
        <v>44</v>
      </c>
      <c r="C642" s="24" t="s">
        <v>1376</v>
      </c>
    </row>
    <row r="643" spans="1:3">
      <c r="A643" s="26" t="s">
        <v>2535</v>
      </c>
      <c r="B643" s="26" t="s">
        <v>44</v>
      </c>
      <c r="C643" s="26" t="s">
        <v>1358</v>
      </c>
    </row>
    <row r="644" spans="1:3">
      <c r="A644" s="24" t="s">
        <v>2536</v>
      </c>
      <c r="B644" s="24" t="s">
        <v>23</v>
      </c>
      <c r="C644" s="24" t="s">
        <v>1412</v>
      </c>
    </row>
    <row r="645" spans="1:3">
      <c r="A645" s="26" t="s">
        <v>2537</v>
      </c>
      <c r="B645" s="26" t="s">
        <v>10</v>
      </c>
      <c r="C645" s="26" t="s">
        <v>1385</v>
      </c>
    </row>
    <row r="646" spans="1:3">
      <c r="A646" s="24" t="s">
        <v>2539</v>
      </c>
      <c r="B646" s="24" t="s">
        <v>23</v>
      </c>
      <c r="C646" s="24" t="s">
        <v>1376</v>
      </c>
    </row>
    <row r="647" spans="1:3">
      <c r="A647" s="26" t="s">
        <v>2541</v>
      </c>
      <c r="B647" s="26" t="s">
        <v>23</v>
      </c>
      <c r="C647" s="26" t="s">
        <v>1395</v>
      </c>
    </row>
    <row r="648" spans="1:3">
      <c r="A648" s="24" t="s">
        <v>2543</v>
      </c>
      <c r="B648" s="24" t="s">
        <v>44</v>
      </c>
      <c r="C648" s="24" t="s">
        <v>1358</v>
      </c>
    </row>
    <row r="649" spans="1:3">
      <c r="A649" s="26" t="s">
        <v>2544</v>
      </c>
      <c r="B649" s="26" t="s">
        <v>23</v>
      </c>
      <c r="C649" s="26" t="s">
        <v>1385</v>
      </c>
    </row>
    <row r="650" spans="1:3">
      <c r="A650" s="24" t="s">
        <v>2545</v>
      </c>
      <c r="B650" s="24" t="s">
        <v>44</v>
      </c>
      <c r="C650" s="24" t="s">
        <v>1385</v>
      </c>
    </row>
    <row r="651" spans="1:3">
      <c r="A651" s="26" t="s">
        <v>2546</v>
      </c>
      <c r="B651" s="26" t="s">
        <v>10</v>
      </c>
      <c r="C651" s="26" t="s">
        <v>1395</v>
      </c>
    </row>
    <row r="652" spans="1:3">
      <c r="A652" s="24" t="s">
        <v>2547</v>
      </c>
      <c r="B652" s="24" t="s">
        <v>44</v>
      </c>
      <c r="C652" s="24" t="s">
        <v>1412</v>
      </c>
    </row>
    <row r="653" spans="1:3">
      <c r="A653" s="26" t="s">
        <v>2548</v>
      </c>
      <c r="B653" s="26" t="s">
        <v>44</v>
      </c>
      <c r="C653" s="26" t="s">
        <v>1385</v>
      </c>
    </row>
    <row r="654" spans="1:3">
      <c r="A654" s="24" t="s">
        <v>2550</v>
      </c>
      <c r="B654" s="24" t="s">
        <v>1360</v>
      </c>
      <c r="C654" s="24" t="s">
        <v>1376</v>
      </c>
    </row>
    <row r="655" spans="1:3">
      <c r="A655" s="26" t="s">
        <v>2551</v>
      </c>
      <c r="B655" s="26" t="s">
        <v>44</v>
      </c>
      <c r="C655" s="26" t="s">
        <v>1395</v>
      </c>
    </row>
    <row r="656" spans="1:3">
      <c r="A656" s="24" t="s">
        <v>2553</v>
      </c>
      <c r="B656" s="24" t="s">
        <v>1360</v>
      </c>
      <c r="C656" s="24" t="s">
        <v>1358</v>
      </c>
    </row>
    <row r="657" spans="1:3">
      <c r="A657" s="26" t="s">
        <v>2554</v>
      </c>
      <c r="B657" s="26" t="s">
        <v>1360</v>
      </c>
      <c r="C657" s="26" t="s">
        <v>1412</v>
      </c>
    </row>
    <row r="658" spans="1:3">
      <c r="A658" s="24" t="s">
        <v>2556</v>
      </c>
      <c r="B658" s="24" t="s">
        <v>44</v>
      </c>
      <c r="C658" s="24" t="s">
        <v>1385</v>
      </c>
    </row>
    <row r="659" spans="1:3">
      <c r="A659" s="26" t="s">
        <v>2557</v>
      </c>
      <c r="B659" s="26" t="s">
        <v>31</v>
      </c>
      <c r="C659" s="26" t="s">
        <v>1385</v>
      </c>
    </row>
    <row r="660" spans="1:3">
      <c r="A660" s="24" t="s">
        <v>2558</v>
      </c>
      <c r="B660" s="24" t="s">
        <v>10</v>
      </c>
      <c r="C660" s="24" t="s">
        <v>1385</v>
      </c>
    </row>
    <row r="661" spans="1:3">
      <c r="A661" s="26" t="s">
        <v>2560</v>
      </c>
      <c r="B661" s="26" t="s">
        <v>10</v>
      </c>
      <c r="C661" s="26" t="s">
        <v>1358</v>
      </c>
    </row>
    <row r="662" spans="1:3">
      <c r="A662" s="24" t="s">
        <v>2561</v>
      </c>
      <c r="B662" s="24" t="s">
        <v>31</v>
      </c>
      <c r="C662" s="24" t="s">
        <v>1385</v>
      </c>
    </row>
    <row r="663" spans="1:3">
      <c r="A663" s="26" t="s">
        <v>2562</v>
      </c>
      <c r="B663" s="26" t="s">
        <v>31</v>
      </c>
      <c r="C663" s="26" t="s">
        <v>1395</v>
      </c>
    </row>
    <row r="664" spans="1:3">
      <c r="A664" s="24" t="s">
        <v>2563</v>
      </c>
      <c r="B664" s="24" t="s">
        <v>31</v>
      </c>
      <c r="C664" s="24" t="s">
        <v>1385</v>
      </c>
    </row>
    <row r="665" spans="1:3">
      <c r="A665" s="26" t="s">
        <v>2564</v>
      </c>
      <c r="B665" s="26" t="s">
        <v>23</v>
      </c>
      <c r="C665" s="26" t="s">
        <v>1395</v>
      </c>
    </row>
    <row r="666" spans="1:3">
      <c r="A666" s="24" t="s">
        <v>2566</v>
      </c>
      <c r="B666" s="24" t="s">
        <v>31</v>
      </c>
      <c r="C666" s="24" t="s">
        <v>1395</v>
      </c>
    </row>
    <row r="667" spans="1:3">
      <c r="A667" s="26" t="s">
        <v>2567</v>
      </c>
      <c r="B667" s="26" t="s">
        <v>23</v>
      </c>
      <c r="C667" s="26" t="s">
        <v>1358</v>
      </c>
    </row>
    <row r="668" spans="1:3">
      <c r="A668" s="24" t="s">
        <v>2568</v>
      </c>
      <c r="B668" s="24" t="s">
        <v>44</v>
      </c>
      <c r="C668" s="24" t="s">
        <v>1376</v>
      </c>
    </row>
    <row r="669" spans="1:3">
      <c r="A669" s="26" t="s">
        <v>2569</v>
      </c>
      <c r="B669" s="26" t="s">
        <v>44</v>
      </c>
      <c r="C669" s="26" t="s">
        <v>1395</v>
      </c>
    </row>
    <row r="670" spans="1:3">
      <c r="A670" s="24" t="s">
        <v>2570</v>
      </c>
      <c r="B670" s="24" t="s">
        <v>10</v>
      </c>
      <c r="C670" s="24" t="s">
        <v>1358</v>
      </c>
    </row>
    <row r="671" spans="1:3">
      <c r="A671" s="26" t="s">
        <v>2573</v>
      </c>
      <c r="B671" s="26" t="s">
        <v>31</v>
      </c>
      <c r="C671" s="26" t="s">
        <v>1385</v>
      </c>
    </row>
    <row r="672" spans="1:3">
      <c r="A672" s="24" t="s">
        <v>2574</v>
      </c>
      <c r="B672" s="24" t="s">
        <v>1360</v>
      </c>
      <c r="C672" s="24" t="s">
        <v>1395</v>
      </c>
    </row>
    <row r="673" spans="1:3">
      <c r="A673" s="26" t="s">
        <v>2576</v>
      </c>
      <c r="B673" s="26" t="s">
        <v>23</v>
      </c>
      <c r="C673" s="26" t="s">
        <v>1395</v>
      </c>
    </row>
    <row r="674" spans="1:3">
      <c r="A674" s="24" t="s">
        <v>2577</v>
      </c>
      <c r="B674" s="24" t="s">
        <v>10</v>
      </c>
      <c r="C674" s="24" t="s">
        <v>1376</v>
      </c>
    </row>
    <row r="675" spans="1:3">
      <c r="A675" s="26" t="s">
        <v>2578</v>
      </c>
      <c r="B675" s="26" t="s">
        <v>1360</v>
      </c>
      <c r="C675" s="26" t="s">
        <v>1385</v>
      </c>
    </row>
    <row r="676" spans="1:3">
      <c r="A676" s="24" t="s">
        <v>2579</v>
      </c>
      <c r="B676" s="24" t="s">
        <v>31</v>
      </c>
      <c r="C676" s="24" t="s">
        <v>1376</v>
      </c>
    </row>
    <row r="677" spans="1:3">
      <c r="A677" s="26" t="s">
        <v>2581</v>
      </c>
      <c r="B677" s="26" t="s">
        <v>23</v>
      </c>
      <c r="C677" s="26" t="s">
        <v>1412</v>
      </c>
    </row>
    <row r="678" spans="1:3">
      <c r="A678" s="24" t="s">
        <v>2582</v>
      </c>
      <c r="B678" s="24" t="s">
        <v>23</v>
      </c>
      <c r="C678" s="24" t="s">
        <v>1385</v>
      </c>
    </row>
    <row r="679" spans="1:3">
      <c r="A679" s="26" t="s">
        <v>2583</v>
      </c>
      <c r="B679" s="26" t="s">
        <v>23</v>
      </c>
      <c r="C679" s="26" t="s">
        <v>1395</v>
      </c>
    </row>
    <row r="680" spans="1:3">
      <c r="A680" s="24" t="s">
        <v>2585</v>
      </c>
      <c r="B680" s="24" t="s">
        <v>10</v>
      </c>
      <c r="C680" s="24" t="s">
        <v>1358</v>
      </c>
    </row>
    <row r="681" spans="1:3">
      <c r="A681" s="26" t="s">
        <v>2587</v>
      </c>
      <c r="B681" s="26" t="s">
        <v>44</v>
      </c>
      <c r="C681" s="26" t="s">
        <v>1395</v>
      </c>
    </row>
    <row r="682" spans="1:3">
      <c r="A682" s="24" t="s">
        <v>2588</v>
      </c>
      <c r="B682" s="24" t="s">
        <v>23</v>
      </c>
      <c r="C682" s="24" t="s">
        <v>1358</v>
      </c>
    </row>
    <row r="683" spans="1:3">
      <c r="A683" s="26" t="s">
        <v>2589</v>
      </c>
      <c r="B683" s="26" t="s">
        <v>31</v>
      </c>
      <c r="C683" s="26" t="s">
        <v>1376</v>
      </c>
    </row>
    <row r="684" spans="1:3">
      <c r="A684" s="24" t="s">
        <v>2590</v>
      </c>
      <c r="B684" s="24" t="s">
        <v>10</v>
      </c>
      <c r="C684" s="24" t="s">
        <v>1358</v>
      </c>
    </row>
    <row r="685" spans="1:3">
      <c r="A685" s="26" t="s">
        <v>2591</v>
      </c>
      <c r="B685" s="26" t="s">
        <v>31</v>
      </c>
      <c r="C685" s="26" t="s">
        <v>1358</v>
      </c>
    </row>
    <row r="686" spans="1:3">
      <c r="A686" s="24" t="s">
        <v>2593</v>
      </c>
      <c r="B686" s="24" t="s">
        <v>44</v>
      </c>
      <c r="C686" s="24" t="s">
        <v>1395</v>
      </c>
    </row>
    <row r="687" spans="1:3">
      <c r="A687" s="26" t="s">
        <v>2594</v>
      </c>
      <c r="B687" s="26" t="s">
        <v>1360</v>
      </c>
      <c r="C687" s="26" t="s">
        <v>1376</v>
      </c>
    </row>
    <row r="688" spans="1:3">
      <c r="A688" s="24" t="s">
        <v>2597</v>
      </c>
      <c r="B688" s="24" t="s">
        <v>10</v>
      </c>
      <c r="C688" s="24" t="s">
        <v>1358</v>
      </c>
    </row>
    <row r="689" spans="1:3">
      <c r="A689" s="26" t="s">
        <v>2598</v>
      </c>
      <c r="B689" s="26" t="s">
        <v>1360</v>
      </c>
      <c r="C689" s="26" t="s">
        <v>1385</v>
      </c>
    </row>
    <row r="690" spans="1:3">
      <c r="A690" s="24" t="s">
        <v>2599</v>
      </c>
      <c r="B690" s="24" t="s">
        <v>23</v>
      </c>
      <c r="C690" s="24" t="s">
        <v>1358</v>
      </c>
    </row>
    <row r="691" spans="1:3">
      <c r="A691" s="26" t="s">
        <v>2600</v>
      </c>
      <c r="B691" s="26" t="s">
        <v>44</v>
      </c>
      <c r="C691" s="26" t="s">
        <v>1385</v>
      </c>
    </row>
    <row r="692" spans="1:3">
      <c r="A692" s="24" t="s">
        <v>2601</v>
      </c>
      <c r="B692" s="24" t="s">
        <v>31</v>
      </c>
      <c r="C692" s="24" t="s">
        <v>1358</v>
      </c>
    </row>
    <row r="693" spans="1:3">
      <c r="A693" s="26" t="s">
        <v>2602</v>
      </c>
      <c r="B693" s="26" t="s">
        <v>10</v>
      </c>
      <c r="C693" s="26" t="s">
        <v>1385</v>
      </c>
    </row>
    <row r="694" spans="1:3">
      <c r="A694" s="24" t="s">
        <v>2604</v>
      </c>
      <c r="B694" s="24" t="s">
        <v>31</v>
      </c>
      <c r="C694" s="24" t="s">
        <v>1412</v>
      </c>
    </row>
    <row r="695" spans="1:3">
      <c r="A695" s="26" t="s">
        <v>2605</v>
      </c>
      <c r="B695" s="26" t="s">
        <v>23</v>
      </c>
      <c r="C695" s="26" t="s">
        <v>1395</v>
      </c>
    </row>
    <row r="696" spans="1:3">
      <c r="A696" s="24" t="s">
        <v>2606</v>
      </c>
      <c r="B696" s="24" t="s">
        <v>44</v>
      </c>
      <c r="C696" s="24" t="s">
        <v>1395</v>
      </c>
    </row>
    <row r="697" spans="1:3">
      <c r="A697" s="26" t="s">
        <v>2608</v>
      </c>
      <c r="B697" s="26" t="s">
        <v>44</v>
      </c>
      <c r="C697" s="26" t="s">
        <v>1376</v>
      </c>
    </row>
    <row r="698" spans="1:3">
      <c r="A698" s="24" t="s">
        <v>2610</v>
      </c>
      <c r="B698" s="24" t="s">
        <v>1360</v>
      </c>
      <c r="C698" s="24" t="s">
        <v>1376</v>
      </c>
    </row>
    <row r="699" spans="1:3">
      <c r="A699" s="26" t="s">
        <v>2612</v>
      </c>
      <c r="B699" s="26" t="s">
        <v>10</v>
      </c>
      <c r="C699" s="26" t="s">
        <v>1412</v>
      </c>
    </row>
    <row r="700" spans="1:3">
      <c r="A700" s="24" t="s">
        <v>2614</v>
      </c>
      <c r="B700" s="24" t="s">
        <v>1360</v>
      </c>
      <c r="C700" s="24" t="s">
        <v>1358</v>
      </c>
    </row>
    <row r="701" spans="1:3">
      <c r="A701" s="26" t="s">
        <v>2616</v>
      </c>
      <c r="B701" s="26" t="s">
        <v>44</v>
      </c>
      <c r="C701" s="26" t="s">
        <v>1376</v>
      </c>
    </row>
    <row r="702" spans="1:3">
      <c r="A702" s="24" t="s">
        <v>2619</v>
      </c>
      <c r="B702" s="24" t="s">
        <v>1360</v>
      </c>
      <c r="C702" s="24" t="s">
        <v>1395</v>
      </c>
    </row>
    <row r="703" spans="1:3">
      <c r="A703" s="26" t="s">
        <v>2621</v>
      </c>
      <c r="B703" s="26" t="s">
        <v>44</v>
      </c>
      <c r="C703" s="26" t="s">
        <v>1395</v>
      </c>
    </row>
    <row r="704" spans="1:3">
      <c r="A704" s="24" t="s">
        <v>2623</v>
      </c>
      <c r="B704" s="24" t="s">
        <v>23</v>
      </c>
      <c r="C704" s="24" t="s">
        <v>1376</v>
      </c>
    </row>
    <row r="705" spans="1:3">
      <c r="A705" s="26" t="s">
        <v>2624</v>
      </c>
      <c r="B705" s="26" t="s">
        <v>1360</v>
      </c>
      <c r="C705" s="26" t="s">
        <v>1376</v>
      </c>
    </row>
    <row r="706" spans="1:3">
      <c r="A706" s="24" t="s">
        <v>2626</v>
      </c>
      <c r="B706" s="24" t="s">
        <v>1360</v>
      </c>
      <c r="C706" s="24" t="s">
        <v>1385</v>
      </c>
    </row>
    <row r="707" spans="1:3">
      <c r="A707" s="26" t="s">
        <v>2627</v>
      </c>
      <c r="B707" s="26" t="s">
        <v>1360</v>
      </c>
      <c r="C707" s="26" t="s">
        <v>1358</v>
      </c>
    </row>
    <row r="708" spans="1:3">
      <c r="A708" s="24" t="s">
        <v>2629</v>
      </c>
      <c r="B708" s="24" t="s">
        <v>23</v>
      </c>
      <c r="C708" s="24" t="s">
        <v>1358</v>
      </c>
    </row>
    <row r="709" spans="1:3">
      <c r="A709" s="26" t="s">
        <v>2631</v>
      </c>
      <c r="B709" s="26" t="s">
        <v>23</v>
      </c>
      <c r="C709" s="26" t="s">
        <v>1358</v>
      </c>
    </row>
    <row r="710" spans="1:3">
      <c r="A710" s="24" t="s">
        <v>2632</v>
      </c>
      <c r="B710" s="24" t="s">
        <v>44</v>
      </c>
      <c r="C710" s="24" t="s">
        <v>1412</v>
      </c>
    </row>
    <row r="711" spans="1:3">
      <c r="A711" s="26" t="s">
        <v>2634</v>
      </c>
      <c r="B711" s="26" t="s">
        <v>23</v>
      </c>
      <c r="C711" s="26" t="s">
        <v>1395</v>
      </c>
    </row>
    <row r="712" spans="1:3">
      <c r="A712" s="24" t="s">
        <v>2635</v>
      </c>
      <c r="B712" s="24" t="s">
        <v>31</v>
      </c>
      <c r="C712" s="24" t="s">
        <v>1385</v>
      </c>
    </row>
    <row r="713" spans="1:3">
      <c r="A713" s="26" t="s">
        <v>2637</v>
      </c>
      <c r="B713" s="26" t="s">
        <v>44</v>
      </c>
      <c r="C713" s="26" t="s">
        <v>1395</v>
      </c>
    </row>
    <row r="714" spans="1:3">
      <c r="A714" s="24" t="s">
        <v>2638</v>
      </c>
      <c r="B714" s="24" t="s">
        <v>23</v>
      </c>
      <c r="C714" s="24" t="s">
        <v>1395</v>
      </c>
    </row>
    <row r="715" spans="1:3">
      <c r="A715" s="26" t="s">
        <v>2639</v>
      </c>
      <c r="B715" s="26" t="s">
        <v>44</v>
      </c>
      <c r="C715" s="26" t="s">
        <v>1395</v>
      </c>
    </row>
    <row r="716" spans="1:3">
      <c r="A716" s="24" t="s">
        <v>2640</v>
      </c>
      <c r="B716" s="24" t="s">
        <v>44</v>
      </c>
      <c r="C716" s="24" t="s">
        <v>1395</v>
      </c>
    </row>
    <row r="717" spans="1:3">
      <c r="A717" s="26" t="s">
        <v>2641</v>
      </c>
      <c r="B717" s="26" t="s">
        <v>10</v>
      </c>
      <c r="C717" s="26" t="s">
        <v>1376</v>
      </c>
    </row>
    <row r="718" spans="1:3">
      <c r="A718" s="24" t="s">
        <v>2643</v>
      </c>
      <c r="B718" s="24" t="s">
        <v>1360</v>
      </c>
      <c r="C718" s="24" t="s">
        <v>1385</v>
      </c>
    </row>
    <row r="719" spans="1:3">
      <c r="A719" s="26" t="s">
        <v>2645</v>
      </c>
      <c r="B719" s="26" t="s">
        <v>23</v>
      </c>
      <c r="C719" s="26" t="s">
        <v>1412</v>
      </c>
    </row>
    <row r="720" spans="1:3">
      <c r="A720" s="24" t="s">
        <v>2646</v>
      </c>
      <c r="B720" s="24" t="s">
        <v>31</v>
      </c>
      <c r="C720" s="24" t="s">
        <v>1376</v>
      </c>
    </row>
    <row r="721" spans="1:3">
      <c r="A721" s="26" t="s">
        <v>2647</v>
      </c>
      <c r="B721" s="26" t="s">
        <v>31</v>
      </c>
      <c r="C721" s="26" t="s">
        <v>1358</v>
      </c>
    </row>
    <row r="722" spans="1:3">
      <c r="A722" s="24" t="s">
        <v>2648</v>
      </c>
      <c r="B722" s="24" t="s">
        <v>31</v>
      </c>
      <c r="C722" s="24" t="s">
        <v>1395</v>
      </c>
    </row>
    <row r="723" spans="1:3">
      <c r="A723" s="26" t="s">
        <v>2650</v>
      </c>
      <c r="B723" s="26" t="s">
        <v>31</v>
      </c>
      <c r="C723" s="26" t="s">
        <v>1395</v>
      </c>
    </row>
    <row r="724" spans="1:3">
      <c r="A724" s="24" t="s">
        <v>2652</v>
      </c>
      <c r="B724" s="24" t="s">
        <v>23</v>
      </c>
      <c r="C724" s="24" t="s">
        <v>1358</v>
      </c>
    </row>
    <row r="725" spans="1:3">
      <c r="A725" s="26" t="s">
        <v>2653</v>
      </c>
      <c r="B725" s="26" t="s">
        <v>31</v>
      </c>
      <c r="C725" s="26" t="s">
        <v>1412</v>
      </c>
    </row>
    <row r="726" spans="1:3">
      <c r="A726" s="24" t="s">
        <v>2655</v>
      </c>
      <c r="B726" s="24" t="s">
        <v>10</v>
      </c>
      <c r="C726" s="24" t="s">
        <v>1358</v>
      </c>
    </row>
    <row r="727" spans="1:3">
      <c r="A727" s="26" t="s">
        <v>2657</v>
      </c>
      <c r="B727" s="26" t="s">
        <v>23</v>
      </c>
      <c r="C727" s="26" t="s">
        <v>1395</v>
      </c>
    </row>
    <row r="728" spans="1:3">
      <c r="A728" s="24" t="s">
        <v>2659</v>
      </c>
      <c r="B728" s="24" t="s">
        <v>1360</v>
      </c>
      <c r="C728" s="24" t="s">
        <v>1412</v>
      </c>
    </row>
    <row r="729" spans="1:3">
      <c r="A729" s="26" t="s">
        <v>2660</v>
      </c>
      <c r="B729" s="26" t="s">
        <v>1360</v>
      </c>
      <c r="C729" s="26" t="s">
        <v>1358</v>
      </c>
    </row>
    <row r="730" spans="1:3">
      <c r="A730" s="24" t="s">
        <v>2661</v>
      </c>
      <c r="B730" s="24" t="s">
        <v>44</v>
      </c>
      <c r="C730" s="24" t="s">
        <v>1376</v>
      </c>
    </row>
    <row r="731" spans="1:3">
      <c r="A731" s="26" t="s">
        <v>2662</v>
      </c>
      <c r="B731" s="26" t="s">
        <v>31</v>
      </c>
      <c r="C731" s="26" t="s">
        <v>1358</v>
      </c>
    </row>
    <row r="732" spans="1:3">
      <c r="A732" s="24" t="s">
        <v>2664</v>
      </c>
      <c r="B732" s="24" t="s">
        <v>44</v>
      </c>
      <c r="C732" s="24" t="s">
        <v>1385</v>
      </c>
    </row>
    <row r="733" spans="1:3">
      <c r="A733" s="26" t="s">
        <v>2666</v>
      </c>
      <c r="B733" s="26" t="s">
        <v>44</v>
      </c>
      <c r="C733" s="26" t="s">
        <v>1412</v>
      </c>
    </row>
    <row r="734" spans="1:3">
      <c r="A734" s="24" t="s">
        <v>2668</v>
      </c>
      <c r="B734" s="24" t="s">
        <v>1360</v>
      </c>
      <c r="C734" s="24" t="s">
        <v>1395</v>
      </c>
    </row>
    <row r="735" spans="1:3">
      <c r="A735" s="26" t="s">
        <v>2669</v>
      </c>
      <c r="B735" s="26" t="s">
        <v>23</v>
      </c>
      <c r="C735" s="26" t="s">
        <v>1376</v>
      </c>
    </row>
    <row r="736" spans="1:3">
      <c r="A736" s="24" t="s">
        <v>2671</v>
      </c>
      <c r="B736" s="24" t="s">
        <v>31</v>
      </c>
      <c r="C736" s="24" t="s">
        <v>1376</v>
      </c>
    </row>
    <row r="737" spans="1:3">
      <c r="A737" s="26" t="s">
        <v>2672</v>
      </c>
      <c r="B737" s="26" t="s">
        <v>1360</v>
      </c>
      <c r="C737" s="26" t="s">
        <v>1412</v>
      </c>
    </row>
    <row r="738" spans="1:3">
      <c r="A738" s="24" t="s">
        <v>2674</v>
      </c>
      <c r="B738" s="24" t="s">
        <v>1360</v>
      </c>
      <c r="C738" s="24" t="s">
        <v>1385</v>
      </c>
    </row>
    <row r="739" spans="1:3">
      <c r="A739" s="26" t="s">
        <v>2676</v>
      </c>
      <c r="B739" s="26" t="s">
        <v>23</v>
      </c>
      <c r="C739" s="26" t="s">
        <v>1358</v>
      </c>
    </row>
    <row r="740" spans="1:3">
      <c r="A740" s="24" t="s">
        <v>2677</v>
      </c>
      <c r="B740" s="24" t="s">
        <v>1360</v>
      </c>
      <c r="C740" s="24" t="s">
        <v>1385</v>
      </c>
    </row>
    <row r="741" spans="1:3">
      <c r="A741" s="26" t="s">
        <v>2678</v>
      </c>
      <c r="B741" s="26" t="s">
        <v>10</v>
      </c>
      <c r="C741" s="26" t="s">
        <v>1385</v>
      </c>
    </row>
    <row r="742" spans="1:3">
      <c r="A742" s="24" t="s">
        <v>2681</v>
      </c>
      <c r="B742" s="24" t="s">
        <v>1360</v>
      </c>
      <c r="C742" s="24" t="s">
        <v>1395</v>
      </c>
    </row>
    <row r="743" spans="1:3">
      <c r="A743" s="26" t="s">
        <v>2682</v>
      </c>
      <c r="B743" s="26" t="s">
        <v>1360</v>
      </c>
      <c r="C743" s="26" t="s">
        <v>1376</v>
      </c>
    </row>
    <row r="744" spans="1:3">
      <c r="A744" s="24" t="s">
        <v>2683</v>
      </c>
      <c r="B744" s="24" t="s">
        <v>44</v>
      </c>
      <c r="C744" s="24" t="s">
        <v>1395</v>
      </c>
    </row>
    <row r="745" spans="1:3">
      <c r="A745" s="26" t="s">
        <v>2685</v>
      </c>
      <c r="B745" s="26" t="s">
        <v>1360</v>
      </c>
      <c r="C745" s="26" t="s">
        <v>1395</v>
      </c>
    </row>
    <row r="746" spans="1:3">
      <c r="A746" s="24" t="s">
        <v>2686</v>
      </c>
      <c r="B746" s="24" t="s">
        <v>10</v>
      </c>
      <c r="C746" s="24" t="s">
        <v>1358</v>
      </c>
    </row>
    <row r="747" spans="1:3">
      <c r="A747" s="26" t="s">
        <v>2687</v>
      </c>
      <c r="B747" s="26" t="s">
        <v>23</v>
      </c>
      <c r="C747" s="26" t="s">
        <v>1412</v>
      </c>
    </row>
    <row r="748" spans="1:3">
      <c r="A748" s="24" t="s">
        <v>2689</v>
      </c>
      <c r="B748" s="24" t="s">
        <v>1360</v>
      </c>
      <c r="C748" s="24" t="s">
        <v>1385</v>
      </c>
    </row>
    <row r="749" spans="1:3">
      <c r="A749" s="26" t="s">
        <v>2692</v>
      </c>
      <c r="B749" s="26" t="s">
        <v>31</v>
      </c>
      <c r="C749" s="26" t="s">
        <v>1385</v>
      </c>
    </row>
    <row r="750" spans="1:3">
      <c r="A750" s="24" t="s">
        <v>2693</v>
      </c>
      <c r="B750" s="24" t="s">
        <v>44</v>
      </c>
      <c r="C750" s="24" t="s">
        <v>1358</v>
      </c>
    </row>
    <row r="751" spans="1:3">
      <c r="A751" s="26" t="s">
        <v>2694</v>
      </c>
      <c r="B751" s="26" t="s">
        <v>10</v>
      </c>
      <c r="C751" s="26" t="s">
        <v>1412</v>
      </c>
    </row>
    <row r="752" spans="1:3">
      <c r="A752" s="24" t="s">
        <v>2696</v>
      </c>
      <c r="B752" s="24" t="s">
        <v>1360</v>
      </c>
      <c r="C752" s="24" t="s">
        <v>1376</v>
      </c>
    </row>
    <row r="753" spans="1:3">
      <c r="A753" s="26" t="s">
        <v>2697</v>
      </c>
      <c r="B753" s="26" t="s">
        <v>23</v>
      </c>
      <c r="C753" s="26"/>
    </row>
    <row r="754" spans="1:3">
      <c r="A754" s="24" t="s">
        <v>2699</v>
      </c>
      <c r="B754" s="24" t="s">
        <v>10</v>
      </c>
      <c r="C754" s="24" t="s">
        <v>1358</v>
      </c>
    </row>
    <row r="755" spans="1:3">
      <c r="A755" s="26" t="s">
        <v>2700</v>
      </c>
      <c r="B755" s="26" t="s">
        <v>44</v>
      </c>
      <c r="C755" s="26" t="s">
        <v>1385</v>
      </c>
    </row>
    <row r="756" spans="1:3">
      <c r="A756" s="24" t="s">
        <v>2702</v>
      </c>
      <c r="B756" s="24" t="s">
        <v>44</v>
      </c>
      <c r="C756" s="24" t="s">
        <v>1412</v>
      </c>
    </row>
    <row r="757" spans="1:3">
      <c r="A757" s="26" t="s">
        <v>2703</v>
      </c>
      <c r="B757" s="26" t="s">
        <v>31</v>
      </c>
      <c r="C757" s="26" t="s">
        <v>1412</v>
      </c>
    </row>
    <row r="758" spans="1:3">
      <c r="A758" s="24" t="s">
        <v>2705</v>
      </c>
      <c r="B758" s="24" t="s">
        <v>10</v>
      </c>
      <c r="C758" s="24" t="s">
        <v>1358</v>
      </c>
    </row>
    <row r="759" spans="1:3">
      <c r="A759" s="26" t="s">
        <v>2707</v>
      </c>
      <c r="B759" s="26" t="s">
        <v>44</v>
      </c>
      <c r="C759" s="26" t="s">
        <v>1385</v>
      </c>
    </row>
    <row r="760" spans="1:3">
      <c r="A760" s="24" t="s">
        <v>2708</v>
      </c>
      <c r="B760" s="24" t="s">
        <v>23</v>
      </c>
      <c r="C760" s="24" t="s">
        <v>1412</v>
      </c>
    </row>
    <row r="761" spans="1:3">
      <c r="A761" s="26" t="s">
        <v>2710</v>
      </c>
      <c r="B761" s="26" t="s">
        <v>10</v>
      </c>
      <c r="C761" s="26" t="s">
        <v>1412</v>
      </c>
    </row>
    <row r="762" spans="1:3">
      <c r="A762" s="24" t="s">
        <v>2712</v>
      </c>
      <c r="B762" s="24" t="s">
        <v>10</v>
      </c>
      <c r="C762" s="24" t="s">
        <v>1376</v>
      </c>
    </row>
    <row r="763" spans="1:3">
      <c r="A763" s="26" t="s">
        <v>2713</v>
      </c>
      <c r="B763" s="26" t="s">
        <v>44</v>
      </c>
      <c r="C763" s="26" t="s">
        <v>1395</v>
      </c>
    </row>
    <row r="764" spans="1:3">
      <c r="A764" s="24" t="s">
        <v>2715</v>
      </c>
      <c r="B764" s="24" t="s">
        <v>1360</v>
      </c>
      <c r="C764" s="24" t="s">
        <v>1358</v>
      </c>
    </row>
    <row r="765" spans="1:3">
      <c r="A765" s="26" t="s">
        <v>2716</v>
      </c>
      <c r="B765" s="26" t="s">
        <v>1360</v>
      </c>
      <c r="C765" s="26" t="s">
        <v>1395</v>
      </c>
    </row>
    <row r="766" spans="1:3">
      <c r="A766" s="24" t="s">
        <v>2718</v>
      </c>
      <c r="B766" s="24" t="s">
        <v>10</v>
      </c>
      <c r="C766" s="24" t="s">
        <v>1358</v>
      </c>
    </row>
    <row r="767" spans="1:3">
      <c r="A767" s="26" t="s">
        <v>2720</v>
      </c>
      <c r="B767" s="26" t="s">
        <v>23</v>
      </c>
      <c r="C767" s="26" t="s">
        <v>1358</v>
      </c>
    </row>
    <row r="768" spans="1:3">
      <c r="A768" s="24" t="s">
        <v>2722</v>
      </c>
      <c r="B768" s="24" t="s">
        <v>23</v>
      </c>
      <c r="C768" s="24" t="s">
        <v>1385</v>
      </c>
    </row>
    <row r="769" spans="1:3">
      <c r="A769" s="26" t="s">
        <v>2724</v>
      </c>
      <c r="B769" s="26" t="s">
        <v>44</v>
      </c>
      <c r="C769" s="26" t="s">
        <v>1412</v>
      </c>
    </row>
    <row r="770" spans="1:3">
      <c r="A770" s="24" t="s">
        <v>2726</v>
      </c>
      <c r="B770" s="24" t="s">
        <v>23</v>
      </c>
      <c r="C770" s="24" t="s">
        <v>1358</v>
      </c>
    </row>
    <row r="771" spans="1:3">
      <c r="A771" s="26" t="s">
        <v>2727</v>
      </c>
      <c r="B771" s="26" t="s">
        <v>10</v>
      </c>
      <c r="C771" s="26" t="s">
        <v>1395</v>
      </c>
    </row>
    <row r="772" spans="1:3">
      <c r="A772" s="24" t="s">
        <v>2728</v>
      </c>
      <c r="B772" s="24" t="s">
        <v>31</v>
      </c>
      <c r="C772" s="24" t="s">
        <v>1395</v>
      </c>
    </row>
    <row r="773" spans="1:3">
      <c r="A773" s="26" t="s">
        <v>2729</v>
      </c>
      <c r="B773" s="26" t="s">
        <v>44</v>
      </c>
      <c r="C773" s="26" t="s">
        <v>1358</v>
      </c>
    </row>
    <row r="774" spans="1:3">
      <c r="A774" s="24" t="s">
        <v>2730</v>
      </c>
      <c r="B774" s="24" t="s">
        <v>1360</v>
      </c>
      <c r="C774" s="24" t="s">
        <v>1395</v>
      </c>
    </row>
    <row r="775" spans="1:3">
      <c r="A775" s="26" t="s">
        <v>2731</v>
      </c>
      <c r="B775" s="26" t="s">
        <v>44</v>
      </c>
      <c r="C775" s="26" t="s">
        <v>1376</v>
      </c>
    </row>
    <row r="776" spans="1:3">
      <c r="A776" s="24" t="s">
        <v>2733</v>
      </c>
      <c r="B776" s="24" t="s">
        <v>31</v>
      </c>
      <c r="C776" s="24" t="s">
        <v>1385</v>
      </c>
    </row>
    <row r="777" spans="1:3">
      <c r="A777" s="26" t="s">
        <v>2734</v>
      </c>
      <c r="B777" s="26" t="s">
        <v>1360</v>
      </c>
      <c r="C777" s="26" t="s">
        <v>1395</v>
      </c>
    </row>
    <row r="778" spans="1:3">
      <c r="A778" s="24" t="s">
        <v>2736</v>
      </c>
      <c r="B778" s="24" t="s">
        <v>44</v>
      </c>
      <c r="C778" s="24" t="s">
        <v>1376</v>
      </c>
    </row>
    <row r="779" spans="1:3">
      <c r="A779" s="26" t="s">
        <v>2737</v>
      </c>
      <c r="B779" s="26" t="s">
        <v>1360</v>
      </c>
      <c r="C779" s="26" t="s">
        <v>1385</v>
      </c>
    </row>
    <row r="780" spans="1:3">
      <c r="A780" s="24" t="s">
        <v>2738</v>
      </c>
      <c r="B780" s="24" t="s">
        <v>31</v>
      </c>
      <c r="C780" s="24" t="s">
        <v>1376</v>
      </c>
    </row>
    <row r="781" spans="1:3">
      <c r="A781" s="26" t="s">
        <v>2739</v>
      </c>
      <c r="B781" s="26" t="s">
        <v>1360</v>
      </c>
      <c r="C781" s="26" t="s">
        <v>1358</v>
      </c>
    </row>
    <row r="782" spans="1:3">
      <c r="A782" s="24" t="s">
        <v>2740</v>
      </c>
      <c r="B782" s="24" t="s">
        <v>10</v>
      </c>
      <c r="C782" s="24" t="s">
        <v>1412</v>
      </c>
    </row>
    <row r="783" spans="1:3">
      <c r="A783" s="26" t="s">
        <v>2741</v>
      </c>
      <c r="B783" s="26" t="s">
        <v>44</v>
      </c>
      <c r="C783" s="26" t="s">
        <v>1395</v>
      </c>
    </row>
    <row r="784" spans="1:3">
      <c r="A784" s="24" t="s">
        <v>2742</v>
      </c>
      <c r="B784" s="24" t="s">
        <v>31</v>
      </c>
      <c r="C784" s="24" t="s">
        <v>1395</v>
      </c>
    </row>
    <row r="785" spans="1:3">
      <c r="A785" s="26" t="s">
        <v>2744</v>
      </c>
      <c r="B785" s="26" t="s">
        <v>44</v>
      </c>
      <c r="C785" s="26" t="s">
        <v>1376</v>
      </c>
    </row>
    <row r="786" spans="1:3">
      <c r="A786" s="24" t="s">
        <v>2746</v>
      </c>
      <c r="B786" s="24" t="s">
        <v>31</v>
      </c>
      <c r="C786" s="24" t="s">
        <v>1412</v>
      </c>
    </row>
    <row r="787" spans="1:3">
      <c r="A787" s="26" t="s">
        <v>2748</v>
      </c>
      <c r="B787" s="26" t="s">
        <v>1360</v>
      </c>
      <c r="C787" s="26" t="s">
        <v>1376</v>
      </c>
    </row>
    <row r="788" spans="1:3">
      <c r="A788" s="24" t="s">
        <v>2749</v>
      </c>
      <c r="B788" s="24" t="s">
        <v>1360</v>
      </c>
      <c r="C788" s="24" t="s">
        <v>1395</v>
      </c>
    </row>
    <row r="789" spans="1:3">
      <c r="A789" s="26" t="s">
        <v>2751</v>
      </c>
      <c r="B789" s="26" t="s">
        <v>44</v>
      </c>
      <c r="C789" s="26" t="s">
        <v>1395</v>
      </c>
    </row>
    <row r="790" spans="1:3">
      <c r="A790" s="24" t="s">
        <v>2753</v>
      </c>
      <c r="B790" s="24" t="s">
        <v>23</v>
      </c>
      <c r="C790" s="24" t="s">
        <v>1385</v>
      </c>
    </row>
    <row r="791" spans="1:3">
      <c r="A791" s="26" t="s">
        <v>2754</v>
      </c>
      <c r="B791" s="26" t="s">
        <v>1360</v>
      </c>
      <c r="C791" s="26" t="s">
        <v>1412</v>
      </c>
    </row>
    <row r="792" spans="1:3">
      <c r="A792" s="24" t="s">
        <v>2755</v>
      </c>
      <c r="B792" s="24" t="s">
        <v>10</v>
      </c>
      <c r="C792" s="24" t="s">
        <v>1412</v>
      </c>
    </row>
    <row r="793" spans="1:3">
      <c r="A793" s="26" t="s">
        <v>2756</v>
      </c>
      <c r="B793" s="26" t="s">
        <v>23</v>
      </c>
      <c r="C793" s="26" t="s">
        <v>1385</v>
      </c>
    </row>
    <row r="794" spans="1:3">
      <c r="A794" s="24" t="s">
        <v>2758</v>
      </c>
      <c r="B794" s="24" t="s">
        <v>10</v>
      </c>
      <c r="C794" s="24" t="s">
        <v>1412</v>
      </c>
    </row>
    <row r="795" spans="1:3">
      <c r="A795" s="26" t="s">
        <v>2759</v>
      </c>
      <c r="B795" s="26" t="s">
        <v>1360</v>
      </c>
      <c r="C795" s="26" t="s">
        <v>1358</v>
      </c>
    </row>
    <row r="796" spans="1:3">
      <c r="A796" s="24" t="s">
        <v>2761</v>
      </c>
      <c r="B796" s="24" t="s">
        <v>31</v>
      </c>
      <c r="C796" s="24" t="s">
        <v>1358</v>
      </c>
    </row>
    <row r="797" spans="1:3">
      <c r="A797" s="26" t="s">
        <v>2764</v>
      </c>
      <c r="B797" s="26" t="s">
        <v>10</v>
      </c>
      <c r="C797" s="26" t="s">
        <v>1385</v>
      </c>
    </row>
    <row r="798" spans="1:3">
      <c r="A798" s="24" t="s">
        <v>2765</v>
      </c>
      <c r="B798" s="24" t="s">
        <v>23</v>
      </c>
      <c r="C798" s="24" t="s">
        <v>1358</v>
      </c>
    </row>
    <row r="799" spans="1:3">
      <c r="A799" s="26" t="s">
        <v>2766</v>
      </c>
      <c r="B799" s="26" t="s">
        <v>31</v>
      </c>
      <c r="C799" s="26" t="s">
        <v>1385</v>
      </c>
    </row>
    <row r="800" spans="1:3">
      <c r="A800" s="24" t="s">
        <v>2767</v>
      </c>
      <c r="B800" s="24" t="s">
        <v>23</v>
      </c>
      <c r="C800" s="24" t="s">
        <v>1395</v>
      </c>
    </row>
    <row r="801" spans="1:3">
      <c r="A801" s="26" t="s">
        <v>2769</v>
      </c>
      <c r="B801" s="26" t="s">
        <v>23</v>
      </c>
      <c r="C801" s="26" t="s">
        <v>1395</v>
      </c>
    </row>
    <row r="802" spans="1:3">
      <c r="A802" s="24" t="s">
        <v>2771</v>
      </c>
      <c r="B802" s="24" t="s">
        <v>44</v>
      </c>
      <c r="C802" s="24" t="s">
        <v>1376</v>
      </c>
    </row>
    <row r="803" spans="1:3">
      <c r="A803" s="26" t="s">
        <v>2772</v>
      </c>
      <c r="B803" s="26" t="s">
        <v>23</v>
      </c>
      <c r="C803" s="26" t="s">
        <v>1358</v>
      </c>
    </row>
    <row r="804" spans="1:3">
      <c r="A804" s="24" t="s">
        <v>2774</v>
      </c>
      <c r="B804" s="24" t="s">
        <v>23</v>
      </c>
      <c r="C804" s="24"/>
    </row>
    <row r="805" spans="1:3">
      <c r="A805" s="26" t="s">
        <v>2776</v>
      </c>
      <c r="B805" s="26" t="s">
        <v>44</v>
      </c>
      <c r="C805" s="26" t="s">
        <v>1376</v>
      </c>
    </row>
    <row r="806" spans="1:3">
      <c r="A806" s="24" t="s">
        <v>2777</v>
      </c>
      <c r="B806" s="24" t="s">
        <v>44</v>
      </c>
      <c r="C806" s="24" t="s">
        <v>1395</v>
      </c>
    </row>
    <row r="807" spans="1:3">
      <c r="A807" s="26" t="s">
        <v>2778</v>
      </c>
      <c r="B807" s="26" t="s">
        <v>23</v>
      </c>
      <c r="C807" s="26"/>
    </row>
    <row r="808" spans="1:3">
      <c r="A808" s="24" t="s">
        <v>2780</v>
      </c>
      <c r="B808" s="24" t="s">
        <v>1360</v>
      </c>
      <c r="C808" s="24" t="s">
        <v>1376</v>
      </c>
    </row>
    <row r="809" spans="1:3">
      <c r="A809" s="26" t="s">
        <v>2781</v>
      </c>
      <c r="B809" s="26" t="s">
        <v>44</v>
      </c>
      <c r="C809" s="26"/>
    </row>
    <row r="810" spans="1:3">
      <c r="A810" s="24" t="s">
        <v>2783</v>
      </c>
      <c r="B810" s="24" t="s">
        <v>31</v>
      </c>
      <c r="C810" s="24" t="s">
        <v>1385</v>
      </c>
    </row>
    <row r="811" spans="1:3">
      <c r="A811" s="26" t="s">
        <v>2784</v>
      </c>
      <c r="B811" s="26" t="s">
        <v>23</v>
      </c>
      <c r="C811" s="26" t="s">
        <v>1395</v>
      </c>
    </row>
    <row r="812" spans="1:3">
      <c r="A812" s="24" t="s">
        <v>2786</v>
      </c>
      <c r="B812" s="24" t="s">
        <v>23</v>
      </c>
      <c r="C812" s="24" t="s">
        <v>1412</v>
      </c>
    </row>
    <row r="813" spans="1:3">
      <c r="A813" s="26" t="s">
        <v>2787</v>
      </c>
      <c r="B813" s="26" t="s">
        <v>44</v>
      </c>
      <c r="C813" s="26" t="s">
        <v>1412</v>
      </c>
    </row>
    <row r="814" spans="1:3">
      <c r="A814" s="24" t="s">
        <v>2790</v>
      </c>
      <c r="B814" s="24" t="s">
        <v>23</v>
      </c>
      <c r="C814" s="24" t="s">
        <v>1358</v>
      </c>
    </row>
    <row r="815" spans="1:3">
      <c r="A815" s="26" t="s">
        <v>2791</v>
      </c>
      <c r="B815" s="26" t="s">
        <v>44</v>
      </c>
      <c r="C815" s="26" t="s">
        <v>1395</v>
      </c>
    </row>
    <row r="816" spans="1:3">
      <c r="A816" s="24" t="s">
        <v>2792</v>
      </c>
      <c r="B816" s="24" t="s">
        <v>1360</v>
      </c>
      <c r="C816" s="24" t="s">
        <v>1412</v>
      </c>
    </row>
    <row r="817" spans="1:3">
      <c r="A817" s="26" t="s">
        <v>2793</v>
      </c>
      <c r="B817" s="26" t="s">
        <v>31</v>
      </c>
      <c r="C817" s="26"/>
    </row>
    <row r="818" spans="1:3">
      <c r="A818" s="24" t="s">
        <v>2794</v>
      </c>
      <c r="B818" s="24" t="s">
        <v>10</v>
      </c>
      <c r="C818" s="24" t="s">
        <v>1376</v>
      </c>
    </row>
    <row r="819" spans="1:3">
      <c r="A819" s="26" t="s">
        <v>2796</v>
      </c>
      <c r="B819" s="26" t="s">
        <v>1360</v>
      </c>
      <c r="C819" s="26" t="s">
        <v>1376</v>
      </c>
    </row>
    <row r="820" spans="1:3">
      <c r="A820" s="24" t="s">
        <v>2797</v>
      </c>
      <c r="B820" s="24" t="s">
        <v>44</v>
      </c>
      <c r="C820" s="24" t="s">
        <v>1376</v>
      </c>
    </row>
    <row r="821" spans="1:3">
      <c r="A821" s="26" t="s">
        <v>2798</v>
      </c>
      <c r="B821" s="26" t="s">
        <v>10</v>
      </c>
      <c r="C821" s="26" t="s">
        <v>1385</v>
      </c>
    </row>
    <row r="822" spans="1:3">
      <c r="A822" s="24" t="s">
        <v>2799</v>
      </c>
      <c r="B822" s="24" t="s">
        <v>31</v>
      </c>
      <c r="C822" s="24" t="s">
        <v>1376</v>
      </c>
    </row>
    <row r="823" spans="1:3">
      <c r="A823" s="26" t="s">
        <v>2802</v>
      </c>
      <c r="B823" s="26" t="s">
        <v>23</v>
      </c>
      <c r="C823" s="26" t="s">
        <v>1358</v>
      </c>
    </row>
    <row r="824" spans="1:3">
      <c r="A824" s="24" t="s">
        <v>2804</v>
      </c>
      <c r="B824" s="24" t="s">
        <v>1360</v>
      </c>
      <c r="C824" s="24" t="s">
        <v>1358</v>
      </c>
    </row>
    <row r="825" spans="1:3">
      <c r="A825" s="26" t="s">
        <v>2806</v>
      </c>
      <c r="B825" s="26" t="s">
        <v>10</v>
      </c>
      <c r="C825" s="26" t="s">
        <v>1358</v>
      </c>
    </row>
    <row r="826" spans="1:3">
      <c r="A826" s="24" t="s">
        <v>2808</v>
      </c>
      <c r="B826" s="24" t="s">
        <v>44</v>
      </c>
      <c r="C826" s="24" t="s">
        <v>1358</v>
      </c>
    </row>
    <row r="827" spans="1:3">
      <c r="A827" s="26" t="s">
        <v>2810</v>
      </c>
      <c r="B827" s="26" t="s">
        <v>1360</v>
      </c>
      <c r="C827" s="26" t="s">
        <v>1358</v>
      </c>
    </row>
    <row r="828" spans="1:3">
      <c r="A828" s="24" t="s">
        <v>2811</v>
      </c>
      <c r="B828" s="24" t="s">
        <v>44</v>
      </c>
      <c r="C828" s="24" t="s">
        <v>1385</v>
      </c>
    </row>
    <row r="829" spans="1:3">
      <c r="A829" s="26" t="s">
        <v>2814</v>
      </c>
      <c r="B829" s="26" t="s">
        <v>1360</v>
      </c>
      <c r="C829" s="26"/>
    </row>
    <row r="830" spans="1:3">
      <c r="A830" s="24" t="s">
        <v>2815</v>
      </c>
      <c r="B830" s="24" t="s">
        <v>1360</v>
      </c>
      <c r="C830" s="24" t="s">
        <v>1395</v>
      </c>
    </row>
    <row r="831" spans="1:3">
      <c r="A831" s="26" t="s">
        <v>2816</v>
      </c>
      <c r="B831" s="26" t="s">
        <v>1360</v>
      </c>
      <c r="C831" s="26" t="s">
        <v>1385</v>
      </c>
    </row>
    <row r="832" spans="1:3">
      <c r="A832" s="24" t="s">
        <v>2818</v>
      </c>
      <c r="B832" s="24" t="s">
        <v>1360</v>
      </c>
      <c r="C832" s="24" t="s">
        <v>1395</v>
      </c>
    </row>
    <row r="833" spans="1:3">
      <c r="A833" s="26" t="s">
        <v>2820</v>
      </c>
      <c r="B833" s="26" t="s">
        <v>31</v>
      </c>
      <c r="C833" s="26" t="s">
        <v>1376</v>
      </c>
    </row>
    <row r="834" spans="1:3">
      <c r="A834" s="24" t="s">
        <v>2821</v>
      </c>
      <c r="B834" s="24" t="s">
        <v>1360</v>
      </c>
      <c r="C834" s="24" t="s">
        <v>1385</v>
      </c>
    </row>
    <row r="835" spans="1:3">
      <c r="A835" s="26" t="s">
        <v>2822</v>
      </c>
      <c r="B835" s="26" t="s">
        <v>1360</v>
      </c>
      <c r="C835" s="26" t="s">
        <v>1395</v>
      </c>
    </row>
    <row r="836" spans="1:3">
      <c r="A836" s="24" t="s">
        <v>2824</v>
      </c>
      <c r="B836" s="24" t="s">
        <v>10</v>
      </c>
      <c r="C836" s="24" t="s">
        <v>1358</v>
      </c>
    </row>
    <row r="837" spans="1:3">
      <c r="A837" s="26" t="s">
        <v>2825</v>
      </c>
      <c r="B837" s="26" t="s">
        <v>31</v>
      </c>
      <c r="C837" s="26" t="s">
        <v>1385</v>
      </c>
    </row>
    <row r="838" spans="1:3">
      <c r="A838" s="24" t="s">
        <v>2826</v>
      </c>
      <c r="B838" s="24" t="s">
        <v>44</v>
      </c>
      <c r="C838" s="24" t="s">
        <v>1358</v>
      </c>
    </row>
    <row r="839" spans="1:3">
      <c r="A839" s="26" t="s">
        <v>2828</v>
      </c>
      <c r="B839" s="26" t="s">
        <v>31</v>
      </c>
      <c r="C839" s="26" t="s">
        <v>1376</v>
      </c>
    </row>
    <row r="840" spans="1:3">
      <c r="A840" s="24" t="s">
        <v>2829</v>
      </c>
      <c r="B840" s="24" t="s">
        <v>10</v>
      </c>
      <c r="C840" s="24" t="s">
        <v>1385</v>
      </c>
    </row>
    <row r="841" spans="1:3">
      <c r="A841" s="26" t="s">
        <v>2831</v>
      </c>
      <c r="B841" s="26" t="s">
        <v>1360</v>
      </c>
      <c r="C841" s="26" t="s">
        <v>1358</v>
      </c>
    </row>
    <row r="842" spans="1:3">
      <c r="A842" s="24" t="s">
        <v>2832</v>
      </c>
      <c r="B842" s="24" t="s">
        <v>23</v>
      </c>
      <c r="C842" s="24" t="s">
        <v>1385</v>
      </c>
    </row>
    <row r="843" spans="1:3">
      <c r="A843" s="26" t="s">
        <v>2835</v>
      </c>
      <c r="B843" s="26" t="s">
        <v>31</v>
      </c>
      <c r="C843" s="26" t="s">
        <v>1358</v>
      </c>
    </row>
    <row r="844" spans="1:3">
      <c r="A844" s="24" t="s">
        <v>2836</v>
      </c>
      <c r="B844" s="24" t="s">
        <v>44</v>
      </c>
      <c r="C844" s="24" t="s">
        <v>1385</v>
      </c>
    </row>
    <row r="845" spans="1:3">
      <c r="A845" s="26" t="s">
        <v>2837</v>
      </c>
      <c r="B845" s="26" t="s">
        <v>31</v>
      </c>
      <c r="C845" s="26" t="s">
        <v>1385</v>
      </c>
    </row>
    <row r="846" spans="1:3">
      <c r="A846" s="24" t="s">
        <v>2838</v>
      </c>
      <c r="B846" s="24" t="s">
        <v>1360</v>
      </c>
      <c r="C846" s="24" t="s">
        <v>1385</v>
      </c>
    </row>
    <row r="847" spans="1:3">
      <c r="A847" s="26" t="s">
        <v>2839</v>
      </c>
      <c r="B847" s="26" t="s">
        <v>10</v>
      </c>
      <c r="C847" s="26" t="s">
        <v>1358</v>
      </c>
    </row>
    <row r="848" spans="1:3">
      <c r="A848" s="24" t="s">
        <v>2840</v>
      </c>
      <c r="B848" s="24" t="s">
        <v>44</v>
      </c>
      <c r="C848" s="24" t="s">
        <v>1412</v>
      </c>
    </row>
    <row r="849" spans="1:3">
      <c r="A849" s="26" t="s">
        <v>2841</v>
      </c>
      <c r="B849" s="26" t="s">
        <v>23</v>
      </c>
      <c r="C849" s="26" t="s">
        <v>1412</v>
      </c>
    </row>
    <row r="850" spans="1:3">
      <c r="A850" s="24" t="s">
        <v>2842</v>
      </c>
      <c r="B850" s="24" t="s">
        <v>44</v>
      </c>
      <c r="C850" s="24" t="s">
        <v>1395</v>
      </c>
    </row>
    <row r="851" spans="1:3">
      <c r="A851" s="26" t="s">
        <v>2843</v>
      </c>
      <c r="B851" s="26" t="s">
        <v>1360</v>
      </c>
      <c r="C851" s="26" t="s">
        <v>1385</v>
      </c>
    </row>
    <row r="852" spans="1:3">
      <c r="A852" s="24" t="s">
        <v>2844</v>
      </c>
      <c r="B852" s="24" t="s">
        <v>1360</v>
      </c>
      <c r="C852" s="24" t="s">
        <v>1376</v>
      </c>
    </row>
    <row r="853" spans="1:3">
      <c r="A853" s="26" t="s">
        <v>2846</v>
      </c>
      <c r="B853" s="26" t="s">
        <v>1360</v>
      </c>
      <c r="C853" s="26" t="s">
        <v>1385</v>
      </c>
    </row>
    <row r="854" spans="1:3">
      <c r="A854" s="24" t="s">
        <v>2847</v>
      </c>
      <c r="B854" s="24" t="s">
        <v>44</v>
      </c>
      <c r="C854" s="24" t="s">
        <v>1358</v>
      </c>
    </row>
    <row r="855" spans="1:3">
      <c r="A855" s="26" t="s">
        <v>2848</v>
      </c>
      <c r="B855" s="26" t="s">
        <v>44</v>
      </c>
      <c r="C855" s="26" t="s">
        <v>1385</v>
      </c>
    </row>
    <row r="856" spans="1:3">
      <c r="A856" s="24" t="s">
        <v>2850</v>
      </c>
      <c r="B856" s="24" t="s">
        <v>10</v>
      </c>
      <c r="C856" s="24" t="s">
        <v>1376</v>
      </c>
    </row>
    <row r="857" spans="1:3">
      <c r="A857" s="26" t="s">
        <v>2851</v>
      </c>
      <c r="B857" s="26" t="s">
        <v>44</v>
      </c>
      <c r="C857" s="26" t="s">
        <v>1376</v>
      </c>
    </row>
    <row r="858" spans="1:3">
      <c r="A858" s="24" t="s">
        <v>2852</v>
      </c>
      <c r="B858" s="24" t="s">
        <v>31</v>
      </c>
      <c r="C858" s="24" t="s">
        <v>1395</v>
      </c>
    </row>
    <row r="859" spans="1:3">
      <c r="A859" s="26" t="s">
        <v>2855</v>
      </c>
      <c r="B859" s="26" t="s">
        <v>1360</v>
      </c>
      <c r="C859" s="26" t="s">
        <v>1412</v>
      </c>
    </row>
    <row r="860" spans="1:3">
      <c r="A860" s="24" t="s">
        <v>2857</v>
      </c>
      <c r="B860" s="24" t="s">
        <v>31</v>
      </c>
      <c r="C860" s="24" t="s">
        <v>1358</v>
      </c>
    </row>
    <row r="861" spans="1:3">
      <c r="A861" s="26" t="s">
        <v>2859</v>
      </c>
      <c r="B861" s="26" t="s">
        <v>44</v>
      </c>
      <c r="C861" s="26" t="s">
        <v>1412</v>
      </c>
    </row>
    <row r="862" spans="1:3">
      <c r="A862" s="24" t="s">
        <v>2861</v>
      </c>
      <c r="B862" s="24" t="s">
        <v>44</v>
      </c>
      <c r="C862" s="24" t="s">
        <v>1385</v>
      </c>
    </row>
    <row r="863" spans="1:3">
      <c r="A863" s="26" t="s">
        <v>2863</v>
      </c>
      <c r="B863" s="26" t="s">
        <v>44</v>
      </c>
      <c r="C863" s="26" t="s">
        <v>1358</v>
      </c>
    </row>
    <row r="864" spans="1:3">
      <c r="A864" s="24" t="s">
        <v>2865</v>
      </c>
      <c r="B864" s="24" t="s">
        <v>31</v>
      </c>
      <c r="C864" s="24" t="s">
        <v>1376</v>
      </c>
    </row>
    <row r="865" spans="1:3">
      <c r="A865" s="26" t="s">
        <v>2866</v>
      </c>
      <c r="B865" s="26" t="s">
        <v>10</v>
      </c>
      <c r="C865" s="26" t="s">
        <v>1358</v>
      </c>
    </row>
    <row r="866" spans="1:3">
      <c r="A866" s="24" t="s">
        <v>2867</v>
      </c>
      <c r="B866" s="24" t="s">
        <v>31</v>
      </c>
      <c r="C866" s="24" t="s">
        <v>1385</v>
      </c>
    </row>
    <row r="867" spans="1:3">
      <c r="A867" s="26" t="s">
        <v>2868</v>
      </c>
      <c r="B867" s="26" t="s">
        <v>31</v>
      </c>
      <c r="C867" s="26" t="s">
        <v>1358</v>
      </c>
    </row>
    <row r="868" spans="1:3">
      <c r="A868" s="24" t="s">
        <v>2869</v>
      </c>
      <c r="B868" s="24" t="s">
        <v>31</v>
      </c>
      <c r="C868" s="24" t="s">
        <v>1395</v>
      </c>
    </row>
    <row r="869" spans="1:3">
      <c r="A869" s="26" t="s">
        <v>2870</v>
      </c>
      <c r="B869" s="26" t="s">
        <v>31</v>
      </c>
      <c r="C869" s="26" t="s">
        <v>1412</v>
      </c>
    </row>
    <row r="870" spans="1:3">
      <c r="A870" s="24" t="s">
        <v>2871</v>
      </c>
      <c r="B870" s="24" t="s">
        <v>44</v>
      </c>
      <c r="C870" s="24" t="s">
        <v>1385</v>
      </c>
    </row>
    <row r="871" spans="1:3">
      <c r="A871" s="26" t="s">
        <v>2872</v>
      </c>
      <c r="B871" s="26" t="s">
        <v>23</v>
      </c>
      <c r="C871" s="26" t="s">
        <v>1395</v>
      </c>
    </row>
    <row r="872" spans="1:3">
      <c r="A872" s="24" t="s">
        <v>2874</v>
      </c>
      <c r="B872" s="24" t="s">
        <v>31</v>
      </c>
      <c r="C872" s="24" t="s">
        <v>1376</v>
      </c>
    </row>
    <row r="873" spans="1:3">
      <c r="A873" s="26" t="s">
        <v>2876</v>
      </c>
      <c r="B873" s="26" t="s">
        <v>10</v>
      </c>
      <c r="C873" s="26" t="s">
        <v>1412</v>
      </c>
    </row>
    <row r="874" spans="1:3">
      <c r="A874" s="24" t="s">
        <v>2877</v>
      </c>
      <c r="B874" s="24" t="s">
        <v>1360</v>
      </c>
      <c r="C874" s="24" t="s">
        <v>1395</v>
      </c>
    </row>
    <row r="875" spans="1:3">
      <c r="A875" s="26" t="s">
        <v>2880</v>
      </c>
      <c r="B875" s="26" t="s">
        <v>1360</v>
      </c>
      <c r="C875" s="26" t="s">
        <v>1412</v>
      </c>
    </row>
    <row r="876" spans="1:3">
      <c r="A876" s="24" t="s">
        <v>2881</v>
      </c>
      <c r="B876" s="24" t="s">
        <v>1360</v>
      </c>
      <c r="C876" s="24" t="s">
        <v>1358</v>
      </c>
    </row>
    <row r="877" spans="1:3">
      <c r="A877" s="26" t="s">
        <v>2882</v>
      </c>
      <c r="B877" s="26" t="s">
        <v>31</v>
      </c>
      <c r="C877" s="26" t="s">
        <v>1376</v>
      </c>
    </row>
    <row r="878" spans="1:3">
      <c r="A878" s="24" t="s">
        <v>2883</v>
      </c>
      <c r="B878" s="24" t="s">
        <v>10</v>
      </c>
      <c r="C878" s="24" t="s">
        <v>1395</v>
      </c>
    </row>
    <row r="879" spans="1:3">
      <c r="A879" s="26" t="s">
        <v>2884</v>
      </c>
      <c r="B879" s="26" t="s">
        <v>23</v>
      </c>
      <c r="C879" s="26" t="s">
        <v>1412</v>
      </c>
    </row>
    <row r="880" spans="1:3">
      <c r="A880" s="24" t="s">
        <v>2885</v>
      </c>
      <c r="B880" s="24" t="s">
        <v>1360</v>
      </c>
      <c r="C880" s="24" t="s">
        <v>1385</v>
      </c>
    </row>
    <row r="881" spans="1:3">
      <c r="A881" s="26" t="s">
        <v>2886</v>
      </c>
      <c r="B881" s="26" t="s">
        <v>23</v>
      </c>
      <c r="C881" s="26" t="s">
        <v>1395</v>
      </c>
    </row>
    <row r="882" spans="1:3">
      <c r="A882" s="24" t="s">
        <v>2887</v>
      </c>
      <c r="B882" s="24" t="s">
        <v>1360</v>
      </c>
      <c r="C882" s="24" t="s">
        <v>1395</v>
      </c>
    </row>
    <row r="883" spans="1:3">
      <c r="A883" s="26" t="s">
        <v>2888</v>
      </c>
      <c r="B883" s="26" t="s">
        <v>1360</v>
      </c>
      <c r="C883" s="26" t="s">
        <v>1358</v>
      </c>
    </row>
    <row r="884" spans="1:3">
      <c r="A884" s="24" t="s">
        <v>2889</v>
      </c>
      <c r="B884" s="24" t="s">
        <v>44</v>
      </c>
      <c r="C884" s="24" t="s">
        <v>1412</v>
      </c>
    </row>
    <row r="885" spans="1:3">
      <c r="A885" s="26" t="s">
        <v>2891</v>
      </c>
      <c r="B885" s="26" t="s">
        <v>23</v>
      </c>
      <c r="C885" s="26"/>
    </row>
    <row r="886" spans="1:3">
      <c r="A886" s="24" t="s">
        <v>2893</v>
      </c>
      <c r="B886" s="24" t="s">
        <v>23</v>
      </c>
      <c r="C886" s="24" t="s">
        <v>1395</v>
      </c>
    </row>
    <row r="887" spans="1:3">
      <c r="A887" s="26" t="s">
        <v>2895</v>
      </c>
      <c r="B887" s="26" t="s">
        <v>10</v>
      </c>
      <c r="C887" s="26" t="s">
        <v>1412</v>
      </c>
    </row>
    <row r="888" spans="1:3">
      <c r="A888" s="24" t="s">
        <v>2896</v>
      </c>
      <c r="B888" s="24" t="s">
        <v>44</v>
      </c>
      <c r="C888" s="24" t="s">
        <v>1385</v>
      </c>
    </row>
    <row r="889" spans="1:3">
      <c r="A889" s="26" t="s">
        <v>2897</v>
      </c>
      <c r="B889" s="26" t="s">
        <v>1360</v>
      </c>
      <c r="C889" s="26" t="s">
        <v>1358</v>
      </c>
    </row>
    <row r="890" spans="1:3">
      <c r="A890" s="24" t="s">
        <v>2899</v>
      </c>
      <c r="B890" s="24" t="s">
        <v>23</v>
      </c>
      <c r="C890" s="24" t="s">
        <v>1412</v>
      </c>
    </row>
    <row r="891" spans="1:3">
      <c r="A891" s="26" t="s">
        <v>2900</v>
      </c>
      <c r="B891" s="26" t="s">
        <v>1360</v>
      </c>
      <c r="C891" s="26" t="s">
        <v>1412</v>
      </c>
    </row>
    <row r="892" spans="1:3">
      <c r="A892" s="24" t="s">
        <v>2901</v>
      </c>
      <c r="B892" s="24" t="s">
        <v>44</v>
      </c>
      <c r="C892" s="24" t="s">
        <v>1412</v>
      </c>
    </row>
    <row r="893" spans="1:3">
      <c r="A893" s="26" t="s">
        <v>2902</v>
      </c>
      <c r="B893" s="26" t="s">
        <v>10</v>
      </c>
      <c r="C893" s="26" t="s">
        <v>1385</v>
      </c>
    </row>
    <row r="894" spans="1:3">
      <c r="A894" s="24" t="s">
        <v>2904</v>
      </c>
      <c r="B894" s="24" t="s">
        <v>23</v>
      </c>
      <c r="C894" s="24" t="s">
        <v>1385</v>
      </c>
    </row>
    <row r="895" spans="1:3">
      <c r="A895" s="26" t="s">
        <v>2906</v>
      </c>
      <c r="B895" s="26" t="s">
        <v>10</v>
      </c>
      <c r="C895" s="26" t="s">
        <v>1358</v>
      </c>
    </row>
    <row r="896" spans="1:3">
      <c r="A896" s="24" t="s">
        <v>2907</v>
      </c>
      <c r="B896" s="24" t="s">
        <v>23</v>
      </c>
      <c r="C896" s="24" t="s">
        <v>1412</v>
      </c>
    </row>
    <row r="897" spans="1:3">
      <c r="A897" s="26" t="s">
        <v>2908</v>
      </c>
      <c r="B897" s="26" t="s">
        <v>31</v>
      </c>
      <c r="C897" s="26" t="s">
        <v>1376</v>
      </c>
    </row>
    <row r="898" spans="1:3">
      <c r="A898" s="24" t="s">
        <v>2909</v>
      </c>
      <c r="B898" s="24" t="s">
        <v>23</v>
      </c>
      <c r="C898" s="24" t="s">
        <v>1358</v>
      </c>
    </row>
    <row r="899" spans="1:3">
      <c r="A899" s="26" t="s">
        <v>2910</v>
      </c>
      <c r="B899" s="26" t="s">
        <v>44</v>
      </c>
      <c r="C899" s="26"/>
    </row>
    <row r="900" spans="1:3">
      <c r="A900" s="24" t="s">
        <v>2911</v>
      </c>
      <c r="B900" s="24" t="s">
        <v>44</v>
      </c>
      <c r="C900" s="24" t="s">
        <v>1412</v>
      </c>
    </row>
    <row r="901" spans="1:3">
      <c r="A901" s="26" t="s">
        <v>2913</v>
      </c>
      <c r="B901" s="26" t="s">
        <v>23</v>
      </c>
      <c r="C901" s="26" t="s">
        <v>1412</v>
      </c>
    </row>
    <row r="902" spans="1:3">
      <c r="A902" s="24" t="s">
        <v>2914</v>
      </c>
      <c r="B902" s="24" t="s">
        <v>31</v>
      </c>
      <c r="C902" s="24" t="s">
        <v>1412</v>
      </c>
    </row>
    <row r="903" spans="1:3">
      <c r="A903" s="26" t="s">
        <v>2915</v>
      </c>
      <c r="B903" s="26" t="s">
        <v>23</v>
      </c>
      <c r="C903" s="26" t="s">
        <v>1358</v>
      </c>
    </row>
    <row r="904" spans="1:3">
      <c r="A904" s="24" t="s">
        <v>2916</v>
      </c>
      <c r="B904" s="24" t="s">
        <v>1360</v>
      </c>
      <c r="C904" s="24" t="s">
        <v>1395</v>
      </c>
    </row>
    <row r="905" spans="1:3">
      <c r="A905" s="26" t="s">
        <v>2918</v>
      </c>
      <c r="B905" s="26" t="s">
        <v>31</v>
      </c>
      <c r="C905" s="26" t="s">
        <v>1358</v>
      </c>
    </row>
    <row r="906" spans="1:3">
      <c r="A906" s="24" t="s">
        <v>2919</v>
      </c>
      <c r="B906" s="24" t="s">
        <v>1360</v>
      </c>
      <c r="C906" s="24" t="s">
        <v>1376</v>
      </c>
    </row>
    <row r="907" spans="1:3">
      <c r="A907" s="26" t="s">
        <v>2920</v>
      </c>
      <c r="B907" s="26" t="s">
        <v>10</v>
      </c>
      <c r="C907" s="26" t="s">
        <v>1358</v>
      </c>
    </row>
    <row r="908" spans="1:3">
      <c r="A908" s="24" t="s">
        <v>2921</v>
      </c>
      <c r="B908" s="24" t="s">
        <v>1360</v>
      </c>
      <c r="C908" s="24" t="s">
        <v>1395</v>
      </c>
    </row>
    <row r="909" spans="1:3">
      <c r="A909" s="26" t="s">
        <v>2923</v>
      </c>
      <c r="B909" s="26" t="s">
        <v>10</v>
      </c>
      <c r="C909" s="26" t="s">
        <v>1376</v>
      </c>
    </row>
    <row r="910" spans="1:3">
      <c r="A910" s="24" t="s">
        <v>2924</v>
      </c>
      <c r="B910" s="24" t="s">
        <v>31</v>
      </c>
      <c r="C910" s="24" t="s">
        <v>1385</v>
      </c>
    </row>
    <row r="911" spans="1:3">
      <c r="A911" s="26" t="s">
        <v>2925</v>
      </c>
      <c r="B911" s="26" t="s">
        <v>1360</v>
      </c>
      <c r="C911" s="26" t="s">
        <v>1358</v>
      </c>
    </row>
    <row r="912" spans="1:3">
      <c r="A912" s="24" t="s">
        <v>2926</v>
      </c>
      <c r="B912" s="24" t="s">
        <v>10</v>
      </c>
      <c r="C912" s="24" t="s">
        <v>1385</v>
      </c>
    </row>
    <row r="913" spans="1:3">
      <c r="A913" s="26" t="s">
        <v>2927</v>
      </c>
      <c r="B913" s="26" t="s">
        <v>10</v>
      </c>
      <c r="C913" s="26" t="s">
        <v>1412</v>
      </c>
    </row>
    <row r="914" spans="1:3">
      <c r="A914" s="24" t="s">
        <v>2928</v>
      </c>
      <c r="B914" s="24" t="s">
        <v>44</v>
      </c>
      <c r="C914" s="24" t="s">
        <v>1358</v>
      </c>
    </row>
    <row r="915" spans="1:3">
      <c r="A915" s="26" t="s">
        <v>2929</v>
      </c>
      <c r="B915" s="26" t="s">
        <v>1360</v>
      </c>
      <c r="C915" s="26" t="s">
        <v>1385</v>
      </c>
    </row>
    <row r="916" spans="1:3">
      <c r="A916" s="24" t="s">
        <v>2930</v>
      </c>
      <c r="B916" s="24" t="s">
        <v>23</v>
      </c>
      <c r="C916" s="24" t="s">
        <v>1385</v>
      </c>
    </row>
    <row r="917" spans="1:3">
      <c r="A917" s="26" t="s">
        <v>2931</v>
      </c>
      <c r="B917" s="26" t="s">
        <v>23</v>
      </c>
      <c r="C917" s="26" t="s">
        <v>1358</v>
      </c>
    </row>
    <row r="918" spans="1:3">
      <c r="A918" s="24" t="s">
        <v>2932</v>
      </c>
      <c r="B918" s="24" t="s">
        <v>31</v>
      </c>
      <c r="C918" s="24" t="s">
        <v>1395</v>
      </c>
    </row>
    <row r="919" spans="1:3">
      <c r="A919" s="26" t="s">
        <v>2933</v>
      </c>
      <c r="B919" s="26" t="s">
        <v>1360</v>
      </c>
      <c r="C919" s="26" t="s">
        <v>1412</v>
      </c>
    </row>
    <row r="920" spans="1:3">
      <c r="A920" s="24" t="s">
        <v>2934</v>
      </c>
      <c r="B920" s="24" t="s">
        <v>44</v>
      </c>
      <c r="C920" s="24" t="s">
        <v>1385</v>
      </c>
    </row>
    <row r="921" spans="1:3">
      <c r="A921" s="26" t="s">
        <v>2936</v>
      </c>
      <c r="B921" s="26" t="s">
        <v>31</v>
      </c>
      <c r="C921" s="26" t="s">
        <v>1395</v>
      </c>
    </row>
    <row r="922" spans="1:3">
      <c r="A922" s="24" t="s">
        <v>2937</v>
      </c>
      <c r="B922" s="24" t="s">
        <v>31</v>
      </c>
      <c r="C922" s="24" t="s">
        <v>1412</v>
      </c>
    </row>
    <row r="923" spans="1:3">
      <c r="A923" s="26" t="s">
        <v>2938</v>
      </c>
      <c r="B923" s="26" t="s">
        <v>1360</v>
      </c>
      <c r="C923" s="26" t="s">
        <v>1395</v>
      </c>
    </row>
    <row r="924" spans="1:3">
      <c r="A924" s="24" t="s">
        <v>2939</v>
      </c>
      <c r="B924" s="24" t="s">
        <v>44</v>
      </c>
      <c r="C924" s="24" t="s">
        <v>1395</v>
      </c>
    </row>
    <row r="925" spans="1:3">
      <c r="A925" s="26" t="s">
        <v>2942</v>
      </c>
      <c r="B925" s="26" t="s">
        <v>31</v>
      </c>
      <c r="C925" s="26" t="s">
        <v>1385</v>
      </c>
    </row>
    <row r="926" spans="1:3">
      <c r="A926" s="24" t="s">
        <v>2943</v>
      </c>
      <c r="B926" s="24" t="s">
        <v>10</v>
      </c>
      <c r="C926" s="24" t="s">
        <v>1412</v>
      </c>
    </row>
    <row r="927" spans="1:3">
      <c r="A927" s="26" t="s">
        <v>2945</v>
      </c>
      <c r="B927" s="26" t="s">
        <v>1360</v>
      </c>
      <c r="C927" s="26" t="s">
        <v>1358</v>
      </c>
    </row>
    <row r="928" spans="1:3">
      <c r="A928" s="24" t="s">
        <v>2946</v>
      </c>
      <c r="B928" s="24" t="s">
        <v>10</v>
      </c>
      <c r="C928" s="24" t="s">
        <v>1376</v>
      </c>
    </row>
    <row r="929" spans="1:3">
      <c r="A929" s="26" t="s">
        <v>2947</v>
      </c>
      <c r="B929" s="26" t="s">
        <v>31</v>
      </c>
      <c r="C929" s="26" t="s">
        <v>1412</v>
      </c>
    </row>
    <row r="930" spans="1:3">
      <c r="A930" s="24" t="s">
        <v>2948</v>
      </c>
      <c r="B930" s="24" t="s">
        <v>1360</v>
      </c>
      <c r="C930" s="24" t="s">
        <v>1358</v>
      </c>
    </row>
    <row r="931" spans="1:3">
      <c r="A931" s="26" t="s">
        <v>2949</v>
      </c>
      <c r="B931" s="26" t="s">
        <v>10</v>
      </c>
      <c r="C931" s="26" t="s">
        <v>1358</v>
      </c>
    </row>
    <row r="932" spans="1:3">
      <c r="A932" s="24" t="s">
        <v>2950</v>
      </c>
      <c r="B932" s="24" t="s">
        <v>10</v>
      </c>
      <c r="C932" s="24" t="s">
        <v>1385</v>
      </c>
    </row>
    <row r="933" spans="1:3">
      <c r="A933" s="26" t="s">
        <v>2951</v>
      </c>
      <c r="B933" s="26" t="s">
        <v>1360</v>
      </c>
      <c r="C933" s="26"/>
    </row>
    <row r="934" spans="1:3">
      <c r="A934" s="24" t="s">
        <v>2952</v>
      </c>
      <c r="B934" s="24" t="s">
        <v>1360</v>
      </c>
      <c r="C934" s="24" t="s">
        <v>1376</v>
      </c>
    </row>
    <row r="935" spans="1:3">
      <c r="A935" s="26" t="s">
        <v>2953</v>
      </c>
      <c r="B935" s="26" t="s">
        <v>1360</v>
      </c>
      <c r="C935" s="26" t="s">
        <v>1395</v>
      </c>
    </row>
    <row r="936" spans="1:3">
      <c r="A936" s="24" t="s">
        <v>2954</v>
      </c>
      <c r="B936" s="24" t="s">
        <v>44</v>
      </c>
      <c r="C936" s="24" t="s">
        <v>1385</v>
      </c>
    </row>
    <row r="937" spans="1:3">
      <c r="A937" s="26" t="s">
        <v>2955</v>
      </c>
      <c r="B937" s="26" t="s">
        <v>23</v>
      </c>
      <c r="C937" s="26" t="s">
        <v>1376</v>
      </c>
    </row>
    <row r="938" spans="1:3">
      <c r="A938" s="24" t="s">
        <v>2956</v>
      </c>
      <c r="B938" s="24" t="s">
        <v>44</v>
      </c>
      <c r="C938" s="24" t="s">
        <v>1358</v>
      </c>
    </row>
    <row r="939" spans="1:3">
      <c r="A939" s="26" t="s">
        <v>2958</v>
      </c>
      <c r="B939" s="26" t="s">
        <v>1360</v>
      </c>
      <c r="C939" s="26" t="s">
        <v>1385</v>
      </c>
    </row>
    <row r="940" spans="1:3">
      <c r="A940" s="24" t="s">
        <v>2959</v>
      </c>
      <c r="B940" s="24" t="s">
        <v>31</v>
      </c>
      <c r="C940" s="24" t="s">
        <v>1376</v>
      </c>
    </row>
    <row r="941" spans="1:3">
      <c r="A941" s="26" t="s">
        <v>2961</v>
      </c>
      <c r="B941" s="26" t="s">
        <v>31</v>
      </c>
      <c r="C941" s="26" t="s">
        <v>1412</v>
      </c>
    </row>
    <row r="942" spans="1:3">
      <c r="A942" s="24" t="s">
        <v>2962</v>
      </c>
      <c r="B942" s="24" t="s">
        <v>31</v>
      </c>
      <c r="C942" s="24" t="s">
        <v>1376</v>
      </c>
    </row>
    <row r="943" spans="1:3">
      <c r="A943" s="26" t="s">
        <v>2964</v>
      </c>
      <c r="B943" s="26" t="s">
        <v>10</v>
      </c>
      <c r="C943" s="26" t="s">
        <v>1376</v>
      </c>
    </row>
    <row r="944" spans="1:3">
      <c r="A944" s="24" t="s">
        <v>2965</v>
      </c>
      <c r="B944" s="24" t="s">
        <v>10</v>
      </c>
      <c r="C944" s="24" t="s">
        <v>1376</v>
      </c>
    </row>
    <row r="945" spans="1:3">
      <c r="A945" s="26" t="s">
        <v>2966</v>
      </c>
      <c r="B945" s="26" t="s">
        <v>31</v>
      </c>
      <c r="C945" s="26" t="s">
        <v>1385</v>
      </c>
    </row>
    <row r="946" spans="1:3">
      <c r="A946" s="24" t="s">
        <v>2967</v>
      </c>
      <c r="B946" s="24" t="s">
        <v>44</v>
      </c>
      <c r="C946" s="24" t="s">
        <v>1358</v>
      </c>
    </row>
    <row r="947" spans="1:3">
      <c r="A947" s="26" t="s">
        <v>2969</v>
      </c>
      <c r="B947" s="26" t="s">
        <v>10</v>
      </c>
      <c r="C947" s="26" t="s">
        <v>1412</v>
      </c>
    </row>
    <row r="948" spans="1:3">
      <c r="A948" s="24" t="s">
        <v>2970</v>
      </c>
      <c r="B948" s="24" t="s">
        <v>23</v>
      </c>
      <c r="C948" s="24" t="s">
        <v>1385</v>
      </c>
    </row>
    <row r="949" spans="1:3">
      <c r="A949" s="26" t="s">
        <v>2973</v>
      </c>
      <c r="B949" s="26" t="s">
        <v>10</v>
      </c>
      <c r="C949" s="26" t="s">
        <v>1412</v>
      </c>
    </row>
    <row r="950" spans="1:3">
      <c r="A950" s="24" t="s">
        <v>2974</v>
      </c>
      <c r="B950" s="24" t="s">
        <v>44</v>
      </c>
      <c r="C950" s="24" t="s">
        <v>1358</v>
      </c>
    </row>
    <row r="951" spans="1:3">
      <c r="A951" s="26" t="s">
        <v>2975</v>
      </c>
      <c r="B951" s="26" t="s">
        <v>44</v>
      </c>
      <c r="C951" s="26" t="s">
        <v>1395</v>
      </c>
    </row>
    <row r="952" spans="1:3">
      <c r="A952" s="24" t="s">
        <v>2976</v>
      </c>
      <c r="B952" s="24" t="s">
        <v>31</v>
      </c>
      <c r="C952" s="24" t="s">
        <v>1412</v>
      </c>
    </row>
    <row r="953" spans="1:3">
      <c r="A953" s="26" t="s">
        <v>2977</v>
      </c>
      <c r="B953" s="26" t="s">
        <v>1360</v>
      </c>
      <c r="C953" s="26" t="s">
        <v>1376</v>
      </c>
    </row>
    <row r="954" spans="1:3">
      <c r="A954" s="24" t="s">
        <v>2979</v>
      </c>
      <c r="B954" s="24" t="s">
        <v>31</v>
      </c>
      <c r="C954" s="24" t="s">
        <v>1358</v>
      </c>
    </row>
    <row r="955" spans="1:3">
      <c r="A955" s="26" t="s">
        <v>2981</v>
      </c>
      <c r="B955" s="26" t="s">
        <v>31</v>
      </c>
      <c r="C955" s="26" t="s">
        <v>1376</v>
      </c>
    </row>
    <row r="956" spans="1:3">
      <c r="A956" s="24" t="s">
        <v>2982</v>
      </c>
      <c r="B956" s="24" t="s">
        <v>1360</v>
      </c>
      <c r="C956" s="24" t="s">
        <v>1358</v>
      </c>
    </row>
    <row r="957" spans="1:3">
      <c r="A957" s="26" t="s">
        <v>2983</v>
      </c>
      <c r="B957" s="26" t="s">
        <v>31</v>
      </c>
      <c r="C957" s="26" t="s">
        <v>1385</v>
      </c>
    </row>
    <row r="958" spans="1:3">
      <c r="A958" s="24" t="s">
        <v>2984</v>
      </c>
      <c r="B958" s="24" t="s">
        <v>10</v>
      </c>
      <c r="C958" s="24" t="s">
        <v>1412</v>
      </c>
    </row>
    <row r="959" spans="1:3">
      <c r="A959" s="26" t="s">
        <v>2985</v>
      </c>
      <c r="B959" s="26" t="s">
        <v>1360</v>
      </c>
      <c r="C959" s="26" t="s">
        <v>1385</v>
      </c>
    </row>
    <row r="960" spans="1:3">
      <c r="A960" s="24" t="s">
        <v>2986</v>
      </c>
      <c r="B960" s="24" t="s">
        <v>31</v>
      </c>
      <c r="C960" s="24" t="s">
        <v>1395</v>
      </c>
    </row>
    <row r="961" spans="1:3">
      <c r="A961" s="26" t="s">
        <v>2988</v>
      </c>
      <c r="B961" s="26" t="s">
        <v>23</v>
      </c>
      <c r="C961" s="26" t="s">
        <v>1358</v>
      </c>
    </row>
    <row r="962" spans="1:3">
      <c r="A962" s="24" t="s">
        <v>2990</v>
      </c>
      <c r="B962" s="24" t="s">
        <v>44</v>
      </c>
      <c r="C962" s="24" t="s">
        <v>1412</v>
      </c>
    </row>
    <row r="963" spans="1:3">
      <c r="A963" s="26" t="s">
        <v>2991</v>
      </c>
      <c r="B963" s="26" t="s">
        <v>10</v>
      </c>
      <c r="C963" s="26" t="s">
        <v>1412</v>
      </c>
    </row>
    <row r="964" spans="1:3">
      <c r="A964" s="24" t="s">
        <v>2992</v>
      </c>
      <c r="B964" s="24" t="s">
        <v>44</v>
      </c>
      <c r="C964" s="24" t="s">
        <v>1376</v>
      </c>
    </row>
    <row r="965" spans="1:3">
      <c r="A965" s="26" t="s">
        <v>2993</v>
      </c>
      <c r="B965" s="26" t="s">
        <v>23</v>
      </c>
      <c r="C965" s="26" t="s">
        <v>1358</v>
      </c>
    </row>
    <row r="966" spans="1:3">
      <c r="A966" s="24" t="s">
        <v>2996</v>
      </c>
      <c r="B966" s="24" t="s">
        <v>10</v>
      </c>
      <c r="C966" s="24" t="s">
        <v>1376</v>
      </c>
    </row>
    <row r="967" spans="1:3">
      <c r="A967" s="26" t="s">
        <v>2997</v>
      </c>
      <c r="B967" s="26" t="s">
        <v>44</v>
      </c>
      <c r="C967" s="26" t="s">
        <v>1412</v>
      </c>
    </row>
    <row r="968" spans="1:3">
      <c r="A968" s="24" t="s">
        <v>2999</v>
      </c>
      <c r="B968" s="24" t="s">
        <v>10</v>
      </c>
      <c r="C968" s="24" t="s">
        <v>1395</v>
      </c>
    </row>
    <row r="969" spans="1:3">
      <c r="A969" s="26" t="s">
        <v>3000</v>
      </c>
      <c r="B969" s="26" t="s">
        <v>44</v>
      </c>
      <c r="C969" s="26" t="s">
        <v>1385</v>
      </c>
    </row>
    <row r="970" spans="1:3">
      <c r="A970" s="24" t="s">
        <v>3001</v>
      </c>
      <c r="B970" s="24" t="s">
        <v>44</v>
      </c>
      <c r="C970" s="24" t="s">
        <v>1412</v>
      </c>
    </row>
    <row r="971" spans="1:3">
      <c r="A971" s="26" t="s">
        <v>3002</v>
      </c>
      <c r="B971" s="26" t="s">
        <v>10</v>
      </c>
      <c r="C971" s="26" t="s">
        <v>1385</v>
      </c>
    </row>
    <row r="972" spans="1:3">
      <c r="A972" s="24" t="s">
        <v>3004</v>
      </c>
      <c r="B972" s="24" t="s">
        <v>44</v>
      </c>
      <c r="C972" s="24"/>
    </row>
    <row r="973" spans="1:3">
      <c r="A973" s="26" t="s">
        <v>3005</v>
      </c>
      <c r="B973" s="26" t="s">
        <v>1360</v>
      </c>
      <c r="C973" s="26" t="s">
        <v>1385</v>
      </c>
    </row>
    <row r="974" spans="1:3">
      <c r="A974" s="24" t="s">
        <v>3006</v>
      </c>
      <c r="B974" s="24" t="s">
        <v>1360</v>
      </c>
      <c r="C974" s="24" t="s">
        <v>1412</v>
      </c>
    </row>
    <row r="975" spans="1:3">
      <c r="A975" s="26" t="s">
        <v>3008</v>
      </c>
      <c r="B975" s="26" t="s">
        <v>31</v>
      </c>
      <c r="C975" s="26" t="s">
        <v>1376</v>
      </c>
    </row>
    <row r="976" spans="1:3">
      <c r="A976" s="24" t="s">
        <v>3009</v>
      </c>
      <c r="B976" s="24" t="s">
        <v>23</v>
      </c>
      <c r="C976" s="24" t="s">
        <v>1385</v>
      </c>
    </row>
    <row r="977" spans="1:3">
      <c r="A977" s="26" t="s">
        <v>3010</v>
      </c>
      <c r="B977" s="26" t="s">
        <v>10</v>
      </c>
      <c r="C977" s="26" t="s">
        <v>1376</v>
      </c>
    </row>
    <row r="978" spans="1:3">
      <c r="A978" s="24" t="s">
        <v>3011</v>
      </c>
      <c r="B978" s="24" t="s">
        <v>44</v>
      </c>
      <c r="C978" s="24" t="s">
        <v>1395</v>
      </c>
    </row>
    <row r="979" spans="1:3">
      <c r="A979" s="26" t="s">
        <v>3012</v>
      </c>
      <c r="B979" s="26" t="s">
        <v>44</v>
      </c>
      <c r="C979" s="26" t="s">
        <v>1412</v>
      </c>
    </row>
    <row r="980" spans="1:3">
      <c r="A980" s="24" t="s">
        <v>3013</v>
      </c>
      <c r="B980" s="24" t="s">
        <v>1360</v>
      </c>
      <c r="C980" s="24" t="s">
        <v>1412</v>
      </c>
    </row>
    <row r="981" spans="1:3">
      <c r="A981" s="26" t="s">
        <v>3014</v>
      </c>
      <c r="B981" s="26" t="s">
        <v>31</v>
      </c>
      <c r="C981" s="26" t="s">
        <v>1412</v>
      </c>
    </row>
    <row r="982" spans="1:3">
      <c r="A982" s="24" t="s">
        <v>3015</v>
      </c>
      <c r="B982" s="24" t="s">
        <v>23</v>
      </c>
      <c r="C982" s="24" t="s">
        <v>1376</v>
      </c>
    </row>
    <row r="983" spans="1:3">
      <c r="A983" s="26" t="s">
        <v>3016</v>
      </c>
      <c r="B983" s="26" t="s">
        <v>23</v>
      </c>
      <c r="C983" s="26" t="s">
        <v>1412</v>
      </c>
    </row>
    <row r="984" spans="1:3">
      <c r="A984" s="24" t="s">
        <v>3018</v>
      </c>
      <c r="B984" s="24" t="s">
        <v>44</v>
      </c>
      <c r="C984" s="24" t="s">
        <v>1385</v>
      </c>
    </row>
    <row r="985" spans="1:3">
      <c r="A985" s="26" t="s">
        <v>3019</v>
      </c>
      <c r="B985" s="26" t="s">
        <v>10</v>
      </c>
      <c r="C985" s="26" t="s">
        <v>1395</v>
      </c>
    </row>
    <row r="986" spans="1:3">
      <c r="A986" s="24" t="s">
        <v>3020</v>
      </c>
      <c r="B986" s="24" t="s">
        <v>10</v>
      </c>
      <c r="C986" s="24" t="s">
        <v>1395</v>
      </c>
    </row>
    <row r="987" spans="1:3">
      <c r="A987" s="26" t="s">
        <v>3021</v>
      </c>
      <c r="B987" s="26" t="s">
        <v>10</v>
      </c>
      <c r="C987" s="26" t="s">
        <v>1412</v>
      </c>
    </row>
    <row r="988" spans="1:3">
      <c r="A988" s="24" t="s">
        <v>3023</v>
      </c>
      <c r="B988" s="24" t="s">
        <v>23</v>
      </c>
      <c r="C988" s="24" t="s">
        <v>1358</v>
      </c>
    </row>
    <row r="989" spans="1:3">
      <c r="A989" s="26" t="s">
        <v>3024</v>
      </c>
      <c r="B989" s="26" t="s">
        <v>1360</v>
      </c>
      <c r="C989" s="26" t="s">
        <v>1376</v>
      </c>
    </row>
    <row r="990" spans="1:3">
      <c r="A990" s="24" t="s">
        <v>3025</v>
      </c>
      <c r="B990" s="24" t="s">
        <v>1360</v>
      </c>
      <c r="C990" s="24" t="s">
        <v>1376</v>
      </c>
    </row>
    <row r="991" spans="1:3">
      <c r="A991" s="26" t="s">
        <v>3027</v>
      </c>
      <c r="B991" s="26" t="s">
        <v>44</v>
      </c>
      <c r="C991" s="26" t="s">
        <v>1395</v>
      </c>
    </row>
    <row r="992" spans="1:3">
      <c r="A992" s="24" t="s">
        <v>3028</v>
      </c>
      <c r="B992" s="24" t="s">
        <v>44</v>
      </c>
      <c r="C992" s="24" t="s">
        <v>1385</v>
      </c>
    </row>
    <row r="993" spans="1:3">
      <c r="A993" s="26" t="s">
        <v>3029</v>
      </c>
      <c r="B993" s="26" t="s">
        <v>44</v>
      </c>
      <c r="C993" s="26" t="s">
        <v>1395</v>
      </c>
    </row>
    <row r="994" spans="1:3">
      <c r="A994" s="24" t="s">
        <v>3030</v>
      </c>
      <c r="B994" s="24" t="s">
        <v>10</v>
      </c>
      <c r="C994" s="24" t="s">
        <v>1376</v>
      </c>
    </row>
    <row r="995" spans="1:3">
      <c r="A995" s="26" t="s">
        <v>3031</v>
      </c>
      <c r="B995" s="26" t="s">
        <v>44</v>
      </c>
      <c r="C995" s="26" t="s">
        <v>1385</v>
      </c>
    </row>
    <row r="996" spans="1:3">
      <c r="A996" s="24" t="s">
        <v>3033</v>
      </c>
      <c r="B996" s="24" t="s">
        <v>31</v>
      </c>
      <c r="C996" s="24" t="s">
        <v>1395</v>
      </c>
    </row>
    <row r="997" spans="1:3">
      <c r="A997" s="26" t="s">
        <v>3035</v>
      </c>
      <c r="B997" s="26" t="s">
        <v>23</v>
      </c>
      <c r="C997" s="26" t="s">
        <v>1358</v>
      </c>
    </row>
    <row r="998" spans="1:3">
      <c r="A998" s="24" t="s">
        <v>3037</v>
      </c>
      <c r="B998" s="24" t="s">
        <v>1360</v>
      </c>
      <c r="C998" s="24" t="s">
        <v>1395</v>
      </c>
    </row>
    <row r="999" spans="1:3">
      <c r="A999" s="26" t="s">
        <v>3038</v>
      </c>
      <c r="B999" s="26" t="s">
        <v>10</v>
      </c>
      <c r="C999" s="26" t="s">
        <v>1395</v>
      </c>
    </row>
    <row r="1000" spans="1:3">
      <c r="A1000" s="24" t="s">
        <v>3039</v>
      </c>
      <c r="B1000" s="24" t="s">
        <v>31</v>
      </c>
      <c r="C1000" s="24" t="s">
        <v>1395</v>
      </c>
    </row>
    <row r="1001" spans="1:3">
      <c r="A1001" s="26" t="s">
        <v>3040</v>
      </c>
      <c r="B1001" s="26" t="s">
        <v>10</v>
      </c>
      <c r="C1001" s="26" t="s">
        <v>1358</v>
      </c>
    </row>
    <row r="1002" spans="1:3">
      <c r="A1002" s="24" t="s">
        <v>3042</v>
      </c>
      <c r="B1002" s="24" t="s">
        <v>10</v>
      </c>
      <c r="C1002" s="24" t="s">
        <v>1376</v>
      </c>
    </row>
    <row r="1003" spans="1:3">
      <c r="A1003" s="26" t="s">
        <v>3044</v>
      </c>
      <c r="B1003" s="26" t="s">
        <v>23</v>
      </c>
      <c r="C1003" s="26" t="s">
        <v>1376</v>
      </c>
    </row>
    <row r="1004" spans="1:3">
      <c r="A1004" s="24" t="s">
        <v>3045</v>
      </c>
      <c r="B1004" s="24" t="s">
        <v>1360</v>
      </c>
      <c r="C1004" s="24"/>
    </row>
    <row r="1005" spans="1:3">
      <c r="A1005" s="26" t="s">
        <v>3046</v>
      </c>
      <c r="B1005" s="26" t="s">
        <v>1360</v>
      </c>
      <c r="C1005" s="26" t="s">
        <v>1385</v>
      </c>
    </row>
    <row r="1006" spans="1:3">
      <c r="A1006" s="24" t="s">
        <v>3047</v>
      </c>
      <c r="B1006" s="24" t="s">
        <v>31</v>
      </c>
      <c r="C1006" s="24" t="s">
        <v>1358</v>
      </c>
    </row>
    <row r="1007" spans="1:3">
      <c r="A1007" s="26" t="s">
        <v>3048</v>
      </c>
      <c r="B1007" s="26" t="s">
        <v>23</v>
      </c>
      <c r="C1007" s="26" t="s">
        <v>1376</v>
      </c>
    </row>
    <row r="1008" spans="1:3">
      <c r="A1008" s="24" t="s">
        <v>3051</v>
      </c>
      <c r="B1008" s="24" t="s">
        <v>44</v>
      </c>
      <c r="C1008" s="24" t="s">
        <v>1412</v>
      </c>
    </row>
    <row r="1009" spans="1:3">
      <c r="A1009" s="26" t="s">
        <v>3053</v>
      </c>
      <c r="B1009" s="26" t="s">
        <v>44</v>
      </c>
      <c r="C1009" s="26" t="s">
        <v>1412</v>
      </c>
    </row>
    <row r="1010" spans="1:3">
      <c r="A1010" s="24" t="s">
        <v>3054</v>
      </c>
      <c r="B1010" s="24" t="s">
        <v>1360</v>
      </c>
      <c r="C1010" s="24" t="s">
        <v>1412</v>
      </c>
    </row>
    <row r="1011" spans="1:3">
      <c r="A1011" s="26" t="s">
        <v>3055</v>
      </c>
      <c r="B1011" s="26" t="s">
        <v>31</v>
      </c>
      <c r="C1011" s="26" t="s">
        <v>1385</v>
      </c>
    </row>
    <row r="1012" spans="1:3">
      <c r="A1012" s="24" t="s">
        <v>3056</v>
      </c>
      <c r="B1012" s="24" t="s">
        <v>23</v>
      </c>
      <c r="C1012" s="24" t="s">
        <v>1385</v>
      </c>
    </row>
    <row r="1013" spans="1:3">
      <c r="A1013" s="26" t="s">
        <v>3057</v>
      </c>
      <c r="B1013" s="26" t="s">
        <v>44</v>
      </c>
      <c r="C1013" s="26" t="s">
        <v>1376</v>
      </c>
    </row>
    <row r="1014" spans="1:3">
      <c r="A1014" s="24" t="s">
        <v>3058</v>
      </c>
      <c r="B1014" s="24" t="s">
        <v>31</v>
      </c>
      <c r="C1014" s="24" t="s">
        <v>1385</v>
      </c>
    </row>
    <row r="1015" spans="1:3">
      <c r="A1015" s="26" t="s">
        <v>3059</v>
      </c>
      <c r="B1015" s="26" t="s">
        <v>31</v>
      </c>
      <c r="C1015" s="26"/>
    </row>
    <row r="1016" spans="1:3">
      <c r="A1016" s="24" t="s">
        <v>3060</v>
      </c>
      <c r="B1016" s="24" t="s">
        <v>23</v>
      </c>
      <c r="C1016" s="24"/>
    </row>
    <row r="1017" spans="1:3">
      <c r="A1017" s="26" t="s">
        <v>3061</v>
      </c>
      <c r="B1017" s="26" t="s">
        <v>23</v>
      </c>
      <c r="C1017" s="26" t="s">
        <v>1412</v>
      </c>
    </row>
    <row r="1018" spans="1:3">
      <c r="A1018" s="24" t="s">
        <v>3062</v>
      </c>
      <c r="B1018" s="24" t="s">
        <v>1360</v>
      </c>
      <c r="C1018" s="24" t="s">
        <v>1385</v>
      </c>
    </row>
    <row r="1019" spans="1:3">
      <c r="A1019" s="26" t="s">
        <v>3064</v>
      </c>
      <c r="B1019" s="26" t="s">
        <v>44</v>
      </c>
      <c r="C1019" s="26" t="s">
        <v>1358</v>
      </c>
    </row>
    <row r="1020" spans="1:3">
      <c r="A1020" s="24" t="s">
        <v>3065</v>
      </c>
      <c r="B1020" s="24" t="s">
        <v>1360</v>
      </c>
      <c r="C1020" s="24" t="s">
        <v>1412</v>
      </c>
    </row>
    <row r="1021" spans="1:3">
      <c r="A1021" s="26" t="s">
        <v>3066</v>
      </c>
      <c r="B1021" s="26" t="s">
        <v>44</v>
      </c>
      <c r="C1021" s="26"/>
    </row>
    <row r="1022" spans="1:3">
      <c r="A1022" s="24" t="s">
        <v>3067</v>
      </c>
      <c r="B1022" s="24" t="s">
        <v>23</v>
      </c>
      <c r="C1022" s="24" t="s">
        <v>1412</v>
      </c>
    </row>
    <row r="1023" spans="1:3">
      <c r="A1023" s="26" t="s">
        <v>3068</v>
      </c>
      <c r="B1023" s="26" t="s">
        <v>23</v>
      </c>
      <c r="C1023" s="26" t="s">
        <v>1395</v>
      </c>
    </row>
    <row r="1024" spans="1:3">
      <c r="A1024" s="24" t="s">
        <v>3069</v>
      </c>
      <c r="B1024" s="24" t="s">
        <v>31</v>
      </c>
      <c r="C1024" s="24" t="s">
        <v>1358</v>
      </c>
    </row>
    <row r="1025" spans="1:3">
      <c r="A1025" s="26" t="s">
        <v>3070</v>
      </c>
      <c r="B1025" s="26" t="s">
        <v>31</v>
      </c>
      <c r="C1025" s="26" t="s">
        <v>1385</v>
      </c>
    </row>
    <row r="1026" spans="1:3">
      <c r="A1026" s="24" t="s">
        <v>3072</v>
      </c>
      <c r="B1026" s="24" t="s">
        <v>44</v>
      </c>
      <c r="C1026" s="24" t="s">
        <v>1395</v>
      </c>
    </row>
    <row r="1027" spans="1:3">
      <c r="A1027" s="26" t="s">
        <v>3073</v>
      </c>
      <c r="B1027" s="26" t="s">
        <v>1360</v>
      </c>
      <c r="C1027" s="26" t="s">
        <v>1385</v>
      </c>
    </row>
    <row r="1028" spans="1:3">
      <c r="A1028" s="24" t="s">
        <v>3074</v>
      </c>
      <c r="B1028" s="24" t="s">
        <v>44</v>
      </c>
      <c r="C1028" s="24" t="s">
        <v>1358</v>
      </c>
    </row>
    <row r="1029" spans="1:3">
      <c r="A1029" s="26" t="s">
        <v>3075</v>
      </c>
      <c r="B1029" s="26" t="s">
        <v>44</v>
      </c>
      <c r="C1029" s="26" t="s">
        <v>1358</v>
      </c>
    </row>
    <row r="1030" spans="1:3">
      <c r="A1030" s="24" t="s">
        <v>3076</v>
      </c>
      <c r="B1030" s="24" t="s">
        <v>31</v>
      </c>
      <c r="C1030" s="24" t="s">
        <v>1358</v>
      </c>
    </row>
    <row r="1031" spans="1:3">
      <c r="A1031" s="26" t="s">
        <v>3078</v>
      </c>
      <c r="B1031" s="26" t="s">
        <v>10</v>
      </c>
      <c r="C1031" s="26" t="s">
        <v>1395</v>
      </c>
    </row>
    <row r="1032" spans="1:3">
      <c r="A1032" s="24" t="s">
        <v>3079</v>
      </c>
      <c r="B1032" s="24" t="s">
        <v>44</v>
      </c>
      <c r="C1032" s="24" t="s">
        <v>1358</v>
      </c>
    </row>
    <row r="1033" spans="1:3">
      <c r="A1033" s="26" t="s">
        <v>3081</v>
      </c>
      <c r="B1033" s="26" t="s">
        <v>1360</v>
      </c>
      <c r="C1033" s="26" t="s">
        <v>1385</v>
      </c>
    </row>
    <row r="1034" spans="1:3">
      <c r="A1034" s="24" t="s">
        <v>3082</v>
      </c>
      <c r="B1034" s="24" t="s">
        <v>23</v>
      </c>
      <c r="C1034" s="24"/>
    </row>
    <row r="1035" spans="1:3">
      <c r="A1035" s="26" t="s">
        <v>3083</v>
      </c>
      <c r="B1035" s="26" t="s">
        <v>31</v>
      </c>
      <c r="C1035" s="26" t="s">
        <v>1376</v>
      </c>
    </row>
    <row r="1036" spans="1:3">
      <c r="A1036" s="24" t="s">
        <v>3084</v>
      </c>
      <c r="B1036" s="24" t="s">
        <v>44</v>
      </c>
      <c r="C1036" s="24" t="s">
        <v>1385</v>
      </c>
    </row>
    <row r="1037" spans="1:3">
      <c r="A1037" s="26" t="s">
        <v>3085</v>
      </c>
      <c r="B1037" s="26" t="s">
        <v>1360</v>
      </c>
      <c r="C1037" s="26" t="s">
        <v>1376</v>
      </c>
    </row>
    <row r="1038" spans="1:3">
      <c r="A1038" s="24" t="s">
        <v>3087</v>
      </c>
      <c r="B1038" s="24" t="s">
        <v>31</v>
      </c>
      <c r="C1038" s="24" t="s">
        <v>1358</v>
      </c>
    </row>
    <row r="1039" spans="1:3">
      <c r="A1039" s="26" t="s">
        <v>3089</v>
      </c>
      <c r="B1039" s="26" t="s">
        <v>31</v>
      </c>
      <c r="C1039" s="26" t="s">
        <v>1385</v>
      </c>
    </row>
    <row r="1040" spans="1:3">
      <c r="A1040" s="24" t="s">
        <v>3090</v>
      </c>
      <c r="B1040" s="24" t="s">
        <v>23</v>
      </c>
      <c r="C1040" s="24" t="s">
        <v>1395</v>
      </c>
    </row>
    <row r="1041" spans="1:3">
      <c r="A1041" s="26" t="s">
        <v>3092</v>
      </c>
      <c r="B1041" s="26" t="s">
        <v>44</v>
      </c>
      <c r="C1041" s="26" t="s">
        <v>1385</v>
      </c>
    </row>
    <row r="1042" spans="1:3">
      <c r="A1042" s="24" t="s">
        <v>3094</v>
      </c>
      <c r="B1042" s="24" t="s">
        <v>1360</v>
      </c>
      <c r="C1042" s="24" t="s">
        <v>1358</v>
      </c>
    </row>
    <row r="1043" spans="1:3">
      <c r="A1043" s="26" t="s">
        <v>3095</v>
      </c>
      <c r="B1043" s="26" t="s">
        <v>23</v>
      </c>
      <c r="C1043" s="26" t="s">
        <v>1412</v>
      </c>
    </row>
    <row r="1044" spans="1:3">
      <c r="A1044" s="24" t="s">
        <v>3096</v>
      </c>
      <c r="B1044" s="24" t="s">
        <v>10</v>
      </c>
      <c r="C1044" s="24" t="s">
        <v>1376</v>
      </c>
    </row>
    <row r="1045" spans="1:3">
      <c r="A1045" s="26" t="s">
        <v>3098</v>
      </c>
      <c r="B1045" s="26" t="s">
        <v>1360</v>
      </c>
      <c r="C1045" s="26" t="s">
        <v>1358</v>
      </c>
    </row>
    <row r="1046" spans="1:3">
      <c r="A1046" s="24" t="s">
        <v>3099</v>
      </c>
      <c r="B1046" s="24" t="s">
        <v>31</v>
      </c>
      <c r="C1046" s="24" t="s">
        <v>1412</v>
      </c>
    </row>
    <row r="1047" spans="1:3">
      <c r="A1047" s="26" t="s">
        <v>3100</v>
      </c>
      <c r="B1047" s="26" t="s">
        <v>1360</v>
      </c>
      <c r="C1047" s="26" t="s">
        <v>1358</v>
      </c>
    </row>
    <row r="1048" spans="1:3">
      <c r="A1048" s="24" t="s">
        <v>3101</v>
      </c>
      <c r="B1048" s="24" t="s">
        <v>44</v>
      </c>
      <c r="C1048" s="24" t="s">
        <v>1412</v>
      </c>
    </row>
    <row r="1049" spans="1:3">
      <c r="A1049" s="26" t="s">
        <v>3102</v>
      </c>
      <c r="B1049" s="26" t="s">
        <v>1360</v>
      </c>
      <c r="C1049" s="26" t="s">
        <v>1376</v>
      </c>
    </row>
    <row r="1050" spans="1:3">
      <c r="A1050" s="24" t="s">
        <v>3103</v>
      </c>
      <c r="B1050" s="24" t="s">
        <v>44</v>
      </c>
      <c r="C1050" s="24" t="s">
        <v>1376</v>
      </c>
    </row>
    <row r="1051" spans="1:3">
      <c r="A1051" s="26" t="s">
        <v>3104</v>
      </c>
      <c r="B1051" s="26" t="s">
        <v>23</v>
      </c>
      <c r="C1051" s="26" t="s">
        <v>1395</v>
      </c>
    </row>
    <row r="1052" spans="1:3">
      <c r="A1052" s="24" t="s">
        <v>3106</v>
      </c>
      <c r="B1052" s="24" t="s">
        <v>44</v>
      </c>
      <c r="C1052" s="24" t="s">
        <v>1376</v>
      </c>
    </row>
    <row r="1053" spans="1:3">
      <c r="A1053" s="26" t="s">
        <v>3107</v>
      </c>
      <c r="B1053" s="26" t="s">
        <v>23</v>
      </c>
      <c r="C1053" s="26"/>
    </row>
    <row r="1054" spans="1:3">
      <c r="A1054" s="24" t="s">
        <v>3109</v>
      </c>
      <c r="B1054" s="24" t="s">
        <v>1360</v>
      </c>
      <c r="C1054" s="24" t="s">
        <v>1385</v>
      </c>
    </row>
    <row r="1055" spans="1:3">
      <c r="A1055" s="26" t="s">
        <v>3110</v>
      </c>
      <c r="B1055" s="26" t="s">
        <v>23</v>
      </c>
      <c r="C1055" s="26" t="s">
        <v>1376</v>
      </c>
    </row>
    <row r="1056" spans="1:3">
      <c r="A1056" s="24" t="s">
        <v>3111</v>
      </c>
      <c r="B1056" s="24" t="s">
        <v>31</v>
      </c>
      <c r="C1056" s="24" t="s">
        <v>1376</v>
      </c>
    </row>
    <row r="1057" spans="1:3">
      <c r="A1057" s="26" t="s">
        <v>3112</v>
      </c>
      <c r="B1057" s="26" t="s">
        <v>44</v>
      </c>
      <c r="C1057" s="26" t="s">
        <v>1412</v>
      </c>
    </row>
    <row r="1058" spans="1:3">
      <c r="A1058" s="24" t="s">
        <v>3113</v>
      </c>
      <c r="B1058" s="24" t="s">
        <v>10</v>
      </c>
      <c r="C1058" s="24" t="s">
        <v>1395</v>
      </c>
    </row>
    <row r="1059" spans="1:3">
      <c r="A1059" s="26" t="s">
        <v>3115</v>
      </c>
      <c r="B1059" s="26" t="s">
        <v>31</v>
      </c>
      <c r="C1059" s="26" t="s">
        <v>1395</v>
      </c>
    </row>
    <row r="1060" spans="1:3">
      <c r="A1060" s="24" t="s">
        <v>3116</v>
      </c>
      <c r="B1060" s="24" t="s">
        <v>23</v>
      </c>
      <c r="C1060" s="24" t="s">
        <v>1376</v>
      </c>
    </row>
    <row r="1061" spans="1:3">
      <c r="A1061" s="26" t="s">
        <v>3117</v>
      </c>
      <c r="B1061" s="26" t="s">
        <v>1360</v>
      </c>
      <c r="C1061" s="26" t="s">
        <v>1358</v>
      </c>
    </row>
    <row r="1062" spans="1:3">
      <c r="A1062" s="24" t="s">
        <v>3119</v>
      </c>
      <c r="B1062" s="24" t="s">
        <v>1360</v>
      </c>
      <c r="C1062" s="24" t="s">
        <v>1395</v>
      </c>
    </row>
    <row r="1063" spans="1:3">
      <c r="A1063" s="26" t="s">
        <v>3121</v>
      </c>
      <c r="B1063" s="26" t="s">
        <v>10</v>
      </c>
      <c r="C1063" s="26" t="s">
        <v>1385</v>
      </c>
    </row>
    <row r="1064" spans="1:3">
      <c r="A1064" s="24" t="s">
        <v>3123</v>
      </c>
      <c r="B1064" s="24" t="s">
        <v>1360</v>
      </c>
      <c r="C1064" s="24" t="s">
        <v>1358</v>
      </c>
    </row>
    <row r="1065" spans="1:3">
      <c r="A1065" s="26" t="s">
        <v>3124</v>
      </c>
      <c r="B1065" s="26" t="s">
        <v>23</v>
      </c>
      <c r="C1065" s="26" t="s">
        <v>1395</v>
      </c>
    </row>
    <row r="1066" spans="1:3">
      <c r="A1066" s="24" t="s">
        <v>3125</v>
      </c>
      <c r="B1066" s="24" t="s">
        <v>10</v>
      </c>
      <c r="C1066" s="24" t="s">
        <v>1385</v>
      </c>
    </row>
    <row r="1067" spans="1:3">
      <c r="A1067" s="26" t="s">
        <v>3126</v>
      </c>
      <c r="B1067" s="26" t="s">
        <v>44</v>
      </c>
      <c r="C1067" s="26" t="s">
        <v>1385</v>
      </c>
    </row>
    <row r="1068" spans="1:3">
      <c r="A1068" s="24" t="s">
        <v>3127</v>
      </c>
      <c r="B1068" s="24" t="s">
        <v>23</v>
      </c>
      <c r="C1068" s="24" t="s">
        <v>1376</v>
      </c>
    </row>
    <row r="1069" spans="1:3">
      <c r="A1069" s="26" t="s">
        <v>3128</v>
      </c>
      <c r="B1069" s="26" t="s">
        <v>44</v>
      </c>
      <c r="C1069" s="26" t="s">
        <v>1385</v>
      </c>
    </row>
    <row r="1070" spans="1:3">
      <c r="A1070" s="24" t="s">
        <v>3131</v>
      </c>
      <c r="B1070" s="24" t="s">
        <v>31</v>
      </c>
      <c r="C1070" s="24" t="s">
        <v>1412</v>
      </c>
    </row>
    <row r="1071" spans="1:3">
      <c r="A1071" s="26" t="s">
        <v>3132</v>
      </c>
      <c r="B1071" s="26" t="s">
        <v>23</v>
      </c>
      <c r="C1071" s="26" t="s">
        <v>1358</v>
      </c>
    </row>
    <row r="1072" spans="1:3">
      <c r="A1072" s="24" t="s">
        <v>3133</v>
      </c>
      <c r="B1072" s="24" t="s">
        <v>1360</v>
      </c>
      <c r="C1072" s="24" t="s">
        <v>1358</v>
      </c>
    </row>
    <row r="1073" spans="1:3">
      <c r="A1073" s="26" t="s">
        <v>3134</v>
      </c>
      <c r="B1073" s="26" t="s">
        <v>10</v>
      </c>
      <c r="C1073" s="26" t="s">
        <v>1395</v>
      </c>
    </row>
    <row r="1074" spans="1:3">
      <c r="A1074" s="24" t="s">
        <v>3136</v>
      </c>
      <c r="B1074" s="24" t="s">
        <v>44</v>
      </c>
      <c r="C1074" s="24" t="s">
        <v>1358</v>
      </c>
    </row>
    <row r="1075" spans="1:3">
      <c r="A1075" s="26" t="s">
        <v>3137</v>
      </c>
      <c r="B1075" s="26" t="s">
        <v>44</v>
      </c>
      <c r="C1075" s="26" t="s">
        <v>1376</v>
      </c>
    </row>
    <row r="1076" spans="1:3">
      <c r="A1076" s="24" t="s">
        <v>3138</v>
      </c>
      <c r="B1076" s="24" t="s">
        <v>31</v>
      </c>
      <c r="C1076" s="24" t="s">
        <v>1385</v>
      </c>
    </row>
    <row r="1077" spans="1:3">
      <c r="A1077" s="26" t="s">
        <v>3140</v>
      </c>
      <c r="B1077" s="26" t="s">
        <v>1360</v>
      </c>
      <c r="C1077" s="26" t="s">
        <v>1385</v>
      </c>
    </row>
    <row r="1078" spans="1:3">
      <c r="A1078" s="24" t="s">
        <v>3141</v>
      </c>
      <c r="B1078" s="24" t="s">
        <v>23</v>
      </c>
      <c r="C1078" s="24" t="s">
        <v>1395</v>
      </c>
    </row>
    <row r="1079" spans="1:3">
      <c r="A1079" s="26" t="s">
        <v>3142</v>
      </c>
      <c r="B1079" s="26" t="s">
        <v>23</v>
      </c>
      <c r="C1079" s="26" t="s">
        <v>1395</v>
      </c>
    </row>
    <row r="1080" spans="1:3">
      <c r="A1080" s="24" t="s">
        <v>3144</v>
      </c>
      <c r="B1080" s="24" t="s">
        <v>23</v>
      </c>
      <c r="C1080" s="24" t="s">
        <v>1376</v>
      </c>
    </row>
    <row r="1081" spans="1:3">
      <c r="A1081" s="26" t="s">
        <v>3145</v>
      </c>
      <c r="B1081" s="26" t="s">
        <v>31</v>
      </c>
      <c r="C1081" s="26" t="s">
        <v>1376</v>
      </c>
    </row>
    <row r="1082" spans="1:3">
      <c r="A1082" s="24" t="s">
        <v>3146</v>
      </c>
      <c r="B1082" s="24" t="s">
        <v>10</v>
      </c>
      <c r="C1082" s="24" t="s">
        <v>1395</v>
      </c>
    </row>
    <row r="1083" spans="1:3">
      <c r="A1083" s="26" t="s">
        <v>3147</v>
      </c>
      <c r="B1083" s="26" t="s">
        <v>10</v>
      </c>
      <c r="C1083" s="26" t="s">
        <v>1385</v>
      </c>
    </row>
    <row r="1084" spans="1:3">
      <c r="A1084" s="24" t="s">
        <v>3149</v>
      </c>
      <c r="B1084" s="24" t="s">
        <v>44</v>
      </c>
      <c r="C1084" s="24" t="s">
        <v>1385</v>
      </c>
    </row>
    <row r="1085" spans="1:3">
      <c r="A1085" s="26" t="s">
        <v>3150</v>
      </c>
      <c r="B1085" s="26" t="s">
        <v>31</v>
      </c>
      <c r="C1085" s="26" t="s">
        <v>1385</v>
      </c>
    </row>
    <row r="1086" spans="1:3">
      <c r="A1086" s="24" t="s">
        <v>3152</v>
      </c>
      <c r="B1086" s="24" t="s">
        <v>31</v>
      </c>
      <c r="C1086" s="24" t="s">
        <v>1395</v>
      </c>
    </row>
    <row r="1087" spans="1:3">
      <c r="A1087" s="26" t="s">
        <v>3154</v>
      </c>
      <c r="B1087" s="26" t="s">
        <v>23</v>
      </c>
      <c r="C1087" s="26" t="s">
        <v>1412</v>
      </c>
    </row>
    <row r="1088" spans="1:3">
      <c r="A1088" s="24" t="s">
        <v>3156</v>
      </c>
      <c r="B1088" s="24" t="s">
        <v>31</v>
      </c>
      <c r="C1088" s="24" t="s">
        <v>1385</v>
      </c>
    </row>
    <row r="1089" spans="1:3">
      <c r="A1089" s="26" t="s">
        <v>3157</v>
      </c>
      <c r="B1089" s="26" t="s">
        <v>44</v>
      </c>
      <c r="C1089" s="26" t="s">
        <v>1385</v>
      </c>
    </row>
    <row r="1090" spans="1:3">
      <c r="A1090" s="24" t="s">
        <v>3158</v>
      </c>
      <c r="B1090" s="24" t="s">
        <v>31</v>
      </c>
      <c r="C1090" s="24" t="s">
        <v>1412</v>
      </c>
    </row>
    <row r="1091" spans="1:3">
      <c r="A1091" s="26" t="s">
        <v>3159</v>
      </c>
      <c r="B1091" s="26" t="s">
        <v>31</v>
      </c>
      <c r="C1091" s="26" t="s">
        <v>1376</v>
      </c>
    </row>
    <row r="1092" spans="1:3">
      <c r="A1092" s="24" t="s">
        <v>3160</v>
      </c>
      <c r="B1092" s="24" t="s">
        <v>23</v>
      </c>
      <c r="C1092" s="24" t="s">
        <v>1385</v>
      </c>
    </row>
    <row r="1093" spans="1:3">
      <c r="A1093" s="26" t="s">
        <v>3162</v>
      </c>
      <c r="B1093" s="26" t="s">
        <v>44</v>
      </c>
      <c r="C1093" s="26" t="s">
        <v>1385</v>
      </c>
    </row>
    <row r="1094" spans="1:3">
      <c r="A1094" s="24" t="s">
        <v>3163</v>
      </c>
      <c r="B1094" s="24" t="s">
        <v>1360</v>
      </c>
      <c r="C1094" s="24" t="s">
        <v>1376</v>
      </c>
    </row>
    <row r="1095" spans="1:3">
      <c r="A1095" s="26" t="s">
        <v>3164</v>
      </c>
      <c r="B1095" s="26" t="s">
        <v>31</v>
      </c>
      <c r="C1095" s="26" t="s">
        <v>1395</v>
      </c>
    </row>
    <row r="1096" spans="1:3">
      <c r="A1096" s="24" t="s">
        <v>3167</v>
      </c>
      <c r="B1096" s="24" t="s">
        <v>23</v>
      </c>
      <c r="C1096" s="24" t="s">
        <v>1376</v>
      </c>
    </row>
    <row r="1097" spans="1:3">
      <c r="A1097" s="26" t="s">
        <v>3168</v>
      </c>
      <c r="B1097" s="26" t="s">
        <v>31</v>
      </c>
      <c r="C1097" s="26" t="s">
        <v>1376</v>
      </c>
    </row>
    <row r="1098" spans="1:3">
      <c r="A1098" s="24" t="s">
        <v>3169</v>
      </c>
      <c r="B1098" s="24" t="s">
        <v>44</v>
      </c>
      <c r="C1098" s="24" t="s">
        <v>1376</v>
      </c>
    </row>
    <row r="1099" spans="1:3">
      <c r="A1099" s="26" t="s">
        <v>3170</v>
      </c>
      <c r="B1099" s="26" t="s">
        <v>23</v>
      </c>
      <c r="C1099" s="26" t="s">
        <v>1395</v>
      </c>
    </row>
    <row r="1100" spans="1:3">
      <c r="A1100" s="24" t="s">
        <v>3171</v>
      </c>
      <c r="B1100" s="24" t="s">
        <v>23</v>
      </c>
      <c r="C1100" s="24" t="s">
        <v>1395</v>
      </c>
    </row>
    <row r="1101" spans="1:3">
      <c r="A1101" s="26" t="s">
        <v>3172</v>
      </c>
      <c r="B1101" s="26" t="s">
        <v>31</v>
      </c>
      <c r="C1101" s="26" t="s">
        <v>1385</v>
      </c>
    </row>
    <row r="1102" spans="1:3">
      <c r="A1102" s="24" t="s">
        <v>3174</v>
      </c>
      <c r="B1102" s="24" t="s">
        <v>23</v>
      </c>
      <c r="C1102" s="24" t="s">
        <v>1395</v>
      </c>
    </row>
    <row r="1103" spans="1:3">
      <c r="A1103" s="26" t="s">
        <v>3175</v>
      </c>
      <c r="B1103" s="26" t="s">
        <v>10</v>
      </c>
      <c r="C1103" s="26" t="s">
        <v>1395</v>
      </c>
    </row>
    <row r="1104" spans="1:3">
      <c r="A1104" s="24" t="s">
        <v>3176</v>
      </c>
      <c r="B1104" s="24" t="s">
        <v>10</v>
      </c>
      <c r="C1104" s="24" t="s">
        <v>1358</v>
      </c>
    </row>
    <row r="1105" spans="1:3">
      <c r="A1105" s="26" t="s">
        <v>3178</v>
      </c>
      <c r="B1105" s="26" t="s">
        <v>23</v>
      </c>
      <c r="C1105" s="26" t="s">
        <v>1358</v>
      </c>
    </row>
    <row r="1106" spans="1:3">
      <c r="A1106" s="24" t="s">
        <v>3179</v>
      </c>
      <c r="B1106" s="24" t="s">
        <v>1360</v>
      </c>
      <c r="C1106" s="24" t="s">
        <v>1412</v>
      </c>
    </row>
    <row r="1107" spans="1:3">
      <c r="A1107" s="26" t="s">
        <v>3180</v>
      </c>
      <c r="B1107" s="26" t="s">
        <v>31</v>
      </c>
      <c r="C1107" s="26" t="s">
        <v>1385</v>
      </c>
    </row>
    <row r="1108" spans="1:3">
      <c r="A1108" s="24" t="s">
        <v>3181</v>
      </c>
      <c r="B1108" s="24" t="s">
        <v>1360</v>
      </c>
      <c r="C1108" s="24" t="s">
        <v>1385</v>
      </c>
    </row>
    <row r="1109" spans="1:3">
      <c r="A1109" s="26" t="s">
        <v>3182</v>
      </c>
      <c r="B1109" s="26" t="s">
        <v>44</v>
      </c>
      <c r="C1109" s="26" t="s">
        <v>1395</v>
      </c>
    </row>
    <row r="1110" spans="1:3">
      <c r="A1110" s="24" t="s">
        <v>3183</v>
      </c>
      <c r="B1110" s="24" t="s">
        <v>10</v>
      </c>
      <c r="C1110" s="24" t="s">
        <v>1395</v>
      </c>
    </row>
    <row r="1111" spans="1:3">
      <c r="A1111" s="26" t="s">
        <v>3184</v>
      </c>
      <c r="B1111" s="26" t="s">
        <v>1360</v>
      </c>
      <c r="C1111" s="26" t="s">
        <v>1385</v>
      </c>
    </row>
    <row r="1112" spans="1:3">
      <c r="A1112" s="24" t="s">
        <v>3185</v>
      </c>
      <c r="B1112" s="24" t="s">
        <v>1360</v>
      </c>
      <c r="C1112" s="24" t="s">
        <v>1395</v>
      </c>
    </row>
    <row r="1113" spans="1:3">
      <c r="A1113" s="26" t="s">
        <v>3186</v>
      </c>
      <c r="B1113" s="26" t="s">
        <v>31</v>
      </c>
      <c r="C1113" s="26" t="s">
        <v>1358</v>
      </c>
    </row>
    <row r="1114" spans="1:3">
      <c r="A1114" s="24" t="s">
        <v>3187</v>
      </c>
      <c r="B1114" s="24" t="s">
        <v>23</v>
      </c>
      <c r="C1114" s="24" t="s">
        <v>1395</v>
      </c>
    </row>
    <row r="1115" spans="1:3">
      <c r="A1115" s="26" t="s">
        <v>3188</v>
      </c>
      <c r="B1115" s="26" t="s">
        <v>44</v>
      </c>
      <c r="C1115" s="26" t="s">
        <v>1395</v>
      </c>
    </row>
    <row r="1116" spans="1:3">
      <c r="A1116" s="24" t="s">
        <v>3189</v>
      </c>
      <c r="B1116" s="24" t="s">
        <v>44</v>
      </c>
      <c r="C1116" s="24" t="s">
        <v>1395</v>
      </c>
    </row>
    <row r="1117" spans="1:3">
      <c r="A1117" s="26" t="s">
        <v>3190</v>
      </c>
      <c r="B1117" s="26" t="s">
        <v>1360</v>
      </c>
      <c r="C1117" s="26" t="s">
        <v>1376</v>
      </c>
    </row>
    <row r="1118" spans="1:3">
      <c r="A1118" s="24" t="s">
        <v>3191</v>
      </c>
      <c r="B1118" s="24" t="s">
        <v>10</v>
      </c>
      <c r="C1118" s="24" t="s">
        <v>1358</v>
      </c>
    </row>
    <row r="1119" spans="1:3">
      <c r="A1119" s="26" t="s">
        <v>3192</v>
      </c>
      <c r="B1119" s="26" t="s">
        <v>10</v>
      </c>
      <c r="C1119" s="26" t="s">
        <v>1376</v>
      </c>
    </row>
    <row r="1120" spans="1:3">
      <c r="A1120" s="24" t="s">
        <v>3193</v>
      </c>
      <c r="B1120" s="24" t="s">
        <v>1360</v>
      </c>
      <c r="C1120" s="24" t="s">
        <v>1358</v>
      </c>
    </row>
    <row r="1121" spans="1:3">
      <c r="A1121" s="26" t="s">
        <v>3195</v>
      </c>
      <c r="B1121" s="26" t="s">
        <v>23</v>
      </c>
      <c r="C1121" s="26" t="s">
        <v>1412</v>
      </c>
    </row>
    <row r="1122" spans="1:3">
      <c r="A1122" s="24" t="s">
        <v>3196</v>
      </c>
      <c r="B1122" s="24" t="s">
        <v>31</v>
      </c>
      <c r="C1122" s="24" t="s">
        <v>1358</v>
      </c>
    </row>
    <row r="1123" spans="1:3">
      <c r="A1123" s="26" t="s">
        <v>3198</v>
      </c>
      <c r="B1123" s="26" t="s">
        <v>10</v>
      </c>
      <c r="C1123" s="26" t="s">
        <v>1395</v>
      </c>
    </row>
    <row r="1124" spans="1:3">
      <c r="A1124" s="24" t="s">
        <v>3199</v>
      </c>
      <c r="B1124" s="24" t="s">
        <v>23</v>
      </c>
      <c r="C1124" s="24" t="s">
        <v>1385</v>
      </c>
    </row>
    <row r="1125" spans="1:3">
      <c r="A1125" s="26" t="s">
        <v>3200</v>
      </c>
      <c r="B1125" s="26" t="s">
        <v>1360</v>
      </c>
      <c r="C1125" s="26" t="s">
        <v>1385</v>
      </c>
    </row>
    <row r="1126" spans="1:3">
      <c r="A1126" s="24" t="s">
        <v>3202</v>
      </c>
      <c r="B1126" s="24" t="s">
        <v>44</v>
      </c>
      <c r="C1126" s="24" t="s">
        <v>1395</v>
      </c>
    </row>
    <row r="1127" spans="1:3">
      <c r="A1127" s="26" t="s">
        <v>3203</v>
      </c>
      <c r="B1127" s="26" t="s">
        <v>23</v>
      </c>
      <c r="C1127" s="26" t="s">
        <v>1412</v>
      </c>
    </row>
    <row r="1128" spans="1:3">
      <c r="A1128" s="24" t="s">
        <v>3204</v>
      </c>
      <c r="B1128" s="24" t="s">
        <v>44</v>
      </c>
      <c r="C1128" s="24" t="s">
        <v>1412</v>
      </c>
    </row>
    <row r="1129" spans="1:3">
      <c r="A1129" s="26" t="s">
        <v>3206</v>
      </c>
      <c r="B1129" s="26" t="s">
        <v>10</v>
      </c>
      <c r="C1129" s="26" t="s">
        <v>1385</v>
      </c>
    </row>
    <row r="1130" spans="1:3">
      <c r="A1130" s="24" t="s">
        <v>3207</v>
      </c>
      <c r="B1130" s="24" t="s">
        <v>31</v>
      </c>
      <c r="C1130" s="24" t="s">
        <v>1358</v>
      </c>
    </row>
    <row r="1131" spans="1:3">
      <c r="A1131" s="26" t="s">
        <v>3209</v>
      </c>
      <c r="B1131" s="26" t="s">
        <v>44</v>
      </c>
      <c r="C1131" s="26"/>
    </row>
    <row r="1132" spans="1:3">
      <c r="A1132" s="24" t="s">
        <v>3210</v>
      </c>
      <c r="B1132" s="24" t="s">
        <v>31</v>
      </c>
      <c r="C1132" s="24" t="s">
        <v>1395</v>
      </c>
    </row>
    <row r="1133" spans="1:3">
      <c r="A1133" s="26" t="s">
        <v>3211</v>
      </c>
      <c r="B1133" s="26" t="s">
        <v>1360</v>
      </c>
      <c r="C1133" s="26" t="s">
        <v>1376</v>
      </c>
    </row>
    <row r="1134" spans="1:3">
      <c r="A1134" s="24" t="s">
        <v>3212</v>
      </c>
      <c r="B1134" s="24" t="s">
        <v>31</v>
      </c>
      <c r="C1134" s="24" t="s">
        <v>1395</v>
      </c>
    </row>
    <row r="1135" spans="1:3">
      <c r="A1135" s="26" t="s">
        <v>3213</v>
      </c>
      <c r="B1135" s="26" t="s">
        <v>23</v>
      </c>
      <c r="C1135" s="26" t="s">
        <v>1376</v>
      </c>
    </row>
    <row r="1136" spans="1:3">
      <c r="A1136" s="24" t="s">
        <v>3214</v>
      </c>
      <c r="B1136" s="24" t="s">
        <v>23</v>
      </c>
      <c r="C1136" s="24" t="s">
        <v>1395</v>
      </c>
    </row>
    <row r="1137" spans="1:3">
      <c r="A1137" s="26" t="s">
        <v>3215</v>
      </c>
      <c r="B1137" s="26" t="s">
        <v>31</v>
      </c>
      <c r="C1137" s="26" t="s">
        <v>1412</v>
      </c>
    </row>
    <row r="1138" spans="1:3">
      <c r="A1138" s="24" t="s">
        <v>3216</v>
      </c>
      <c r="B1138" s="24" t="s">
        <v>44</v>
      </c>
      <c r="C1138" s="24" t="s">
        <v>1358</v>
      </c>
    </row>
    <row r="1139" spans="1:3">
      <c r="A1139" s="26" t="s">
        <v>3218</v>
      </c>
      <c r="B1139" s="26" t="s">
        <v>31</v>
      </c>
      <c r="C1139" s="26" t="s">
        <v>1376</v>
      </c>
    </row>
    <row r="1140" spans="1:3">
      <c r="A1140" s="24" t="s">
        <v>3219</v>
      </c>
      <c r="B1140" s="24" t="s">
        <v>44</v>
      </c>
      <c r="C1140" s="24" t="s">
        <v>1358</v>
      </c>
    </row>
    <row r="1141" spans="1:3">
      <c r="A1141" s="26" t="s">
        <v>3220</v>
      </c>
      <c r="B1141" s="26" t="s">
        <v>1360</v>
      </c>
      <c r="C1141" s="26" t="s">
        <v>1376</v>
      </c>
    </row>
    <row r="1142" spans="1:3">
      <c r="A1142" s="24" t="s">
        <v>3222</v>
      </c>
      <c r="B1142" s="24" t="s">
        <v>44</v>
      </c>
      <c r="C1142" s="24"/>
    </row>
    <row r="1143" spans="1:3">
      <c r="A1143" s="26" t="s">
        <v>3223</v>
      </c>
      <c r="B1143" s="26" t="s">
        <v>10</v>
      </c>
      <c r="C1143" s="26" t="s">
        <v>1358</v>
      </c>
    </row>
    <row r="1144" spans="1:3">
      <c r="A1144" s="24" t="s">
        <v>3224</v>
      </c>
      <c r="B1144" s="24" t="s">
        <v>10</v>
      </c>
      <c r="C1144" s="24" t="s">
        <v>1376</v>
      </c>
    </row>
    <row r="1145" spans="1:3">
      <c r="A1145" s="26" t="s">
        <v>3226</v>
      </c>
      <c r="B1145" s="26" t="s">
        <v>10</v>
      </c>
      <c r="C1145" s="26" t="s">
        <v>1395</v>
      </c>
    </row>
    <row r="1146" spans="1:3">
      <c r="A1146" s="24" t="s">
        <v>3228</v>
      </c>
      <c r="B1146" s="24" t="s">
        <v>44</v>
      </c>
      <c r="C1146" s="24" t="s">
        <v>1376</v>
      </c>
    </row>
    <row r="1147" spans="1:3">
      <c r="A1147" s="26" t="s">
        <v>3229</v>
      </c>
      <c r="B1147" s="26" t="s">
        <v>23</v>
      </c>
      <c r="C1147" s="26" t="s">
        <v>1385</v>
      </c>
    </row>
    <row r="1148" spans="1:3">
      <c r="A1148" s="24" t="s">
        <v>3230</v>
      </c>
      <c r="B1148" s="24" t="s">
        <v>44</v>
      </c>
      <c r="C1148" s="24" t="s">
        <v>1385</v>
      </c>
    </row>
    <row r="1149" spans="1:3">
      <c r="A1149" s="26" t="s">
        <v>3231</v>
      </c>
      <c r="B1149" s="26" t="s">
        <v>10</v>
      </c>
      <c r="C1149" s="26" t="s">
        <v>1412</v>
      </c>
    </row>
    <row r="1150" spans="1:3">
      <c r="A1150" s="24" t="s">
        <v>3232</v>
      </c>
      <c r="B1150" s="24" t="s">
        <v>31</v>
      </c>
      <c r="C1150" s="24" t="s">
        <v>1412</v>
      </c>
    </row>
    <row r="1151" spans="1:3">
      <c r="A1151" s="26" t="s">
        <v>3233</v>
      </c>
      <c r="B1151" s="26" t="s">
        <v>23</v>
      </c>
      <c r="C1151" s="26" t="s">
        <v>1358</v>
      </c>
    </row>
    <row r="1152" spans="1:3">
      <c r="A1152" s="24" t="s">
        <v>3234</v>
      </c>
      <c r="B1152" s="24" t="s">
        <v>1360</v>
      </c>
      <c r="C1152" s="24" t="s">
        <v>1412</v>
      </c>
    </row>
    <row r="1153" spans="1:3">
      <c r="A1153" s="26" t="s">
        <v>3236</v>
      </c>
      <c r="B1153" s="26" t="s">
        <v>1360</v>
      </c>
      <c r="C1153" s="26" t="s">
        <v>1395</v>
      </c>
    </row>
    <row r="1154" spans="1:3">
      <c r="A1154" s="24" t="s">
        <v>3237</v>
      </c>
      <c r="B1154" s="24" t="s">
        <v>1360</v>
      </c>
      <c r="C1154" s="24" t="s">
        <v>1395</v>
      </c>
    </row>
    <row r="1155" spans="1:3">
      <c r="A1155" s="26" t="s">
        <v>3238</v>
      </c>
      <c r="B1155" s="26" t="s">
        <v>1360</v>
      </c>
      <c r="C1155" s="26" t="s">
        <v>1412</v>
      </c>
    </row>
    <row r="1156" spans="1:3">
      <c r="A1156" s="24" t="s">
        <v>3239</v>
      </c>
      <c r="B1156" s="24" t="s">
        <v>23</v>
      </c>
      <c r="C1156" s="24" t="s">
        <v>1412</v>
      </c>
    </row>
    <row r="1157" spans="1:3">
      <c r="A1157" s="26" t="s">
        <v>3240</v>
      </c>
      <c r="B1157" s="26" t="s">
        <v>1360</v>
      </c>
      <c r="C1157" s="26" t="s">
        <v>1376</v>
      </c>
    </row>
    <row r="1158" spans="1:3">
      <c r="A1158" s="24" t="s">
        <v>3241</v>
      </c>
      <c r="B1158" s="24" t="s">
        <v>44</v>
      </c>
      <c r="C1158" s="24" t="s">
        <v>1395</v>
      </c>
    </row>
    <row r="1159" spans="1:3">
      <c r="A1159" s="26" t="s">
        <v>3242</v>
      </c>
      <c r="B1159" s="26" t="s">
        <v>1360</v>
      </c>
      <c r="C1159" s="26" t="s">
        <v>1376</v>
      </c>
    </row>
    <row r="1160" spans="1:3">
      <c r="A1160" s="24" t="s">
        <v>3243</v>
      </c>
      <c r="B1160" s="24" t="s">
        <v>44</v>
      </c>
      <c r="C1160" s="24" t="s">
        <v>1412</v>
      </c>
    </row>
    <row r="1161" spans="1:3">
      <c r="A1161" s="26" t="s">
        <v>3244</v>
      </c>
      <c r="B1161" s="26" t="s">
        <v>31</v>
      </c>
      <c r="C1161" s="26" t="s">
        <v>1385</v>
      </c>
    </row>
    <row r="1162" spans="1:3">
      <c r="A1162" s="24" t="s">
        <v>3245</v>
      </c>
      <c r="B1162" s="24" t="s">
        <v>44</v>
      </c>
      <c r="C1162" s="24" t="s">
        <v>1376</v>
      </c>
    </row>
    <row r="1163" spans="1:3">
      <c r="A1163" s="26" t="s">
        <v>3246</v>
      </c>
      <c r="B1163" s="26" t="s">
        <v>31</v>
      </c>
      <c r="C1163" s="26" t="s">
        <v>1358</v>
      </c>
    </row>
    <row r="1164" spans="1:3">
      <c r="A1164" s="24" t="s">
        <v>3247</v>
      </c>
      <c r="B1164" s="24" t="s">
        <v>23</v>
      </c>
      <c r="C1164" s="24" t="s">
        <v>1412</v>
      </c>
    </row>
    <row r="1165" spans="1:3">
      <c r="A1165" s="26" t="s">
        <v>3248</v>
      </c>
      <c r="B1165" s="26" t="s">
        <v>10</v>
      </c>
      <c r="C1165" s="26" t="s">
        <v>1412</v>
      </c>
    </row>
    <row r="1166" spans="1:3">
      <c r="A1166" s="24" t="s">
        <v>3249</v>
      </c>
      <c r="B1166" s="24" t="s">
        <v>10</v>
      </c>
      <c r="C1166" s="24" t="s">
        <v>1385</v>
      </c>
    </row>
    <row r="1167" spans="1:3">
      <c r="A1167" s="26" t="s">
        <v>3250</v>
      </c>
      <c r="B1167" s="26" t="s">
        <v>10</v>
      </c>
      <c r="C1167" s="26" t="s">
        <v>1395</v>
      </c>
    </row>
    <row r="1168" spans="1:3">
      <c r="A1168" s="24" t="s">
        <v>3251</v>
      </c>
      <c r="B1168" s="24" t="s">
        <v>31</v>
      </c>
      <c r="C1168" s="24" t="s">
        <v>1358</v>
      </c>
    </row>
    <row r="1169" spans="1:3">
      <c r="A1169" s="26" t="s">
        <v>3252</v>
      </c>
      <c r="B1169" s="26" t="s">
        <v>31</v>
      </c>
      <c r="C1169" s="26" t="s">
        <v>1395</v>
      </c>
    </row>
    <row r="1170" spans="1:3">
      <c r="A1170" s="24" t="s">
        <v>3254</v>
      </c>
      <c r="B1170" s="24" t="s">
        <v>23</v>
      </c>
      <c r="C1170" s="24" t="s">
        <v>1358</v>
      </c>
    </row>
    <row r="1171" spans="1:3">
      <c r="A1171" s="26" t="s">
        <v>3255</v>
      </c>
      <c r="B1171" s="26" t="s">
        <v>44</v>
      </c>
      <c r="C1171" s="26" t="s">
        <v>1376</v>
      </c>
    </row>
    <row r="1172" spans="1:3">
      <c r="A1172" s="24" t="s">
        <v>3256</v>
      </c>
      <c r="B1172" s="24" t="s">
        <v>44</v>
      </c>
      <c r="C1172" s="24" t="s">
        <v>1412</v>
      </c>
    </row>
    <row r="1173" spans="1:3">
      <c r="A1173" s="26" t="s">
        <v>3257</v>
      </c>
      <c r="B1173" s="26" t="s">
        <v>44</v>
      </c>
      <c r="C1173" s="26" t="s">
        <v>1358</v>
      </c>
    </row>
    <row r="1174" spans="1:3">
      <c r="A1174" s="24" t="s">
        <v>3258</v>
      </c>
      <c r="B1174" s="24" t="s">
        <v>31</v>
      </c>
      <c r="C1174" s="24" t="s">
        <v>1358</v>
      </c>
    </row>
    <row r="1175" spans="1:3">
      <c r="A1175" s="26" t="s">
        <v>3259</v>
      </c>
      <c r="B1175" s="26" t="s">
        <v>23</v>
      </c>
      <c r="C1175" s="26" t="s">
        <v>1376</v>
      </c>
    </row>
    <row r="1176" spans="1:3">
      <c r="A1176" s="24" t="s">
        <v>3261</v>
      </c>
      <c r="B1176" s="24" t="s">
        <v>31</v>
      </c>
      <c r="C1176" s="24" t="s">
        <v>1385</v>
      </c>
    </row>
    <row r="1177" spans="1:3">
      <c r="A1177" s="26" t="s">
        <v>3264</v>
      </c>
      <c r="B1177" s="26" t="s">
        <v>10</v>
      </c>
      <c r="C1177" s="26" t="s">
        <v>1358</v>
      </c>
    </row>
    <row r="1178" spans="1:3">
      <c r="A1178" s="24" t="s">
        <v>3265</v>
      </c>
      <c r="B1178" s="24" t="s">
        <v>31</v>
      </c>
      <c r="C1178" s="24" t="s">
        <v>1385</v>
      </c>
    </row>
    <row r="1179" spans="1:3">
      <c r="A1179" s="26" t="s">
        <v>3266</v>
      </c>
      <c r="B1179" s="26" t="s">
        <v>44</v>
      </c>
      <c r="C1179" s="26" t="s">
        <v>1358</v>
      </c>
    </row>
    <row r="1180" spans="1:3">
      <c r="A1180" s="24" t="s">
        <v>3267</v>
      </c>
      <c r="B1180" s="24" t="s">
        <v>1360</v>
      </c>
      <c r="C1180" s="24" t="s">
        <v>1395</v>
      </c>
    </row>
    <row r="1181" spans="1:3">
      <c r="A1181" s="26" t="s">
        <v>3268</v>
      </c>
      <c r="B1181" s="26" t="s">
        <v>23</v>
      </c>
      <c r="C1181" s="26" t="s">
        <v>1376</v>
      </c>
    </row>
    <row r="1182" spans="1:3">
      <c r="A1182" s="24" t="s">
        <v>3269</v>
      </c>
      <c r="B1182" s="24" t="s">
        <v>31</v>
      </c>
      <c r="C1182" s="24" t="s">
        <v>1395</v>
      </c>
    </row>
    <row r="1183" spans="1:3">
      <c r="A1183" s="26" t="s">
        <v>3271</v>
      </c>
      <c r="B1183" s="26" t="s">
        <v>44</v>
      </c>
      <c r="C1183" s="26" t="s">
        <v>1395</v>
      </c>
    </row>
    <row r="1184" spans="1:3">
      <c r="A1184" s="24" t="s">
        <v>3273</v>
      </c>
      <c r="B1184" s="24" t="s">
        <v>1360</v>
      </c>
      <c r="C1184" s="24" t="s">
        <v>1395</v>
      </c>
    </row>
    <row r="1185" spans="1:3">
      <c r="A1185" s="26" t="s">
        <v>3274</v>
      </c>
      <c r="B1185" s="26" t="s">
        <v>31</v>
      </c>
      <c r="C1185" s="26" t="s">
        <v>1412</v>
      </c>
    </row>
    <row r="1186" spans="1:3">
      <c r="A1186" s="24" t="s">
        <v>3275</v>
      </c>
      <c r="B1186" s="24" t="s">
        <v>23</v>
      </c>
      <c r="C1186" s="24" t="s">
        <v>1395</v>
      </c>
    </row>
    <row r="1187" spans="1:3">
      <c r="A1187" s="26" t="s">
        <v>3276</v>
      </c>
      <c r="B1187" s="26" t="s">
        <v>1360</v>
      </c>
      <c r="C1187" s="26" t="s">
        <v>1412</v>
      </c>
    </row>
    <row r="1188" spans="1:3">
      <c r="A1188" s="24" t="s">
        <v>3277</v>
      </c>
      <c r="B1188" s="24" t="s">
        <v>23</v>
      </c>
      <c r="C1188" s="24" t="s">
        <v>1395</v>
      </c>
    </row>
    <row r="1189" spans="1:3">
      <c r="A1189" s="26" t="s">
        <v>3278</v>
      </c>
      <c r="B1189" s="26" t="s">
        <v>44</v>
      </c>
      <c r="C1189" s="26" t="s">
        <v>1358</v>
      </c>
    </row>
    <row r="1190" spans="1:3">
      <c r="A1190" s="24" t="s">
        <v>3280</v>
      </c>
      <c r="B1190" s="24" t="s">
        <v>44</v>
      </c>
      <c r="C1190" s="24" t="s">
        <v>1395</v>
      </c>
    </row>
    <row r="1191" spans="1:3">
      <c r="A1191" s="26" t="s">
        <v>3281</v>
      </c>
      <c r="B1191" s="26" t="s">
        <v>10</v>
      </c>
      <c r="C1191" s="26" t="s">
        <v>1385</v>
      </c>
    </row>
    <row r="1192" spans="1:3">
      <c r="A1192" s="24" t="s">
        <v>3282</v>
      </c>
      <c r="B1192" s="24" t="s">
        <v>23</v>
      </c>
      <c r="C1192" s="24" t="s">
        <v>1385</v>
      </c>
    </row>
    <row r="1193" spans="1:3">
      <c r="A1193" s="26" t="s">
        <v>3283</v>
      </c>
      <c r="B1193" s="26" t="s">
        <v>23</v>
      </c>
      <c r="C1193" s="26" t="s">
        <v>1376</v>
      </c>
    </row>
    <row r="1194" spans="1:3">
      <c r="A1194" s="24" t="s">
        <v>3285</v>
      </c>
      <c r="B1194" s="24" t="s">
        <v>10</v>
      </c>
      <c r="C1194" s="24" t="s">
        <v>1395</v>
      </c>
    </row>
    <row r="1195" spans="1:3">
      <c r="A1195" s="26" t="s">
        <v>3286</v>
      </c>
      <c r="B1195" s="26" t="s">
        <v>1360</v>
      </c>
      <c r="C1195" s="26" t="s">
        <v>1376</v>
      </c>
    </row>
    <row r="1196" spans="1:3">
      <c r="A1196" s="24" t="s">
        <v>3287</v>
      </c>
      <c r="B1196" s="24" t="s">
        <v>1360</v>
      </c>
      <c r="C1196" s="24" t="s">
        <v>1358</v>
      </c>
    </row>
    <row r="1197" spans="1:3">
      <c r="A1197" s="26" t="s">
        <v>3288</v>
      </c>
      <c r="B1197" s="26" t="s">
        <v>10</v>
      </c>
      <c r="C1197" s="26" t="s">
        <v>1376</v>
      </c>
    </row>
    <row r="1198" spans="1:3">
      <c r="A1198" s="24" t="s">
        <v>3290</v>
      </c>
      <c r="B1198" s="24" t="s">
        <v>10</v>
      </c>
      <c r="C1198" s="24" t="s">
        <v>1395</v>
      </c>
    </row>
    <row r="1199" spans="1:3">
      <c r="A1199" s="26" t="s">
        <v>3291</v>
      </c>
      <c r="B1199" s="26" t="s">
        <v>31</v>
      </c>
      <c r="C1199" s="26" t="s">
        <v>1376</v>
      </c>
    </row>
    <row r="1200" spans="1:3">
      <c r="A1200" s="24" t="s">
        <v>3292</v>
      </c>
      <c r="B1200" s="24" t="s">
        <v>1360</v>
      </c>
      <c r="C1200" s="24" t="s">
        <v>1376</v>
      </c>
    </row>
    <row r="1201" spans="1:3">
      <c r="A1201" s="26" t="s">
        <v>3293</v>
      </c>
      <c r="B1201" s="26" t="s">
        <v>10</v>
      </c>
      <c r="C1201" s="26" t="s">
        <v>1412</v>
      </c>
    </row>
    <row r="1202" spans="1:3">
      <c r="A1202" s="24" t="s">
        <v>3294</v>
      </c>
      <c r="B1202" s="24" t="s">
        <v>1360</v>
      </c>
      <c r="C1202" s="24" t="s">
        <v>1412</v>
      </c>
    </row>
    <row r="1203" spans="1:3">
      <c r="A1203" s="26" t="s">
        <v>3296</v>
      </c>
      <c r="B1203" s="26" t="s">
        <v>31</v>
      </c>
      <c r="C1203" s="26" t="s">
        <v>1358</v>
      </c>
    </row>
    <row r="1204" spans="1:3">
      <c r="A1204" s="24" t="s">
        <v>3297</v>
      </c>
      <c r="B1204" s="24" t="s">
        <v>10</v>
      </c>
      <c r="C1204" s="24" t="s">
        <v>1358</v>
      </c>
    </row>
    <row r="1205" spans="1:3">
      <c r="A1205" s="26" t="s">
        <v>3299</v>
      </c>
      <c r="B1205" s="26" t="s">
        <v>10</v>
      </c>
      <c r="C1205" s="26" t="s">
        <v>1358</v>
      </c>
    </row>
    <row r="1206" spans="1:3">
      <c r="A1206" s="24" t="s">
        <v>3300</v>
      </c>
      <c r="B1206" s="24" t="s">
        <v>1360</v>
      </c>
      <c r="C1206" s="24" t="s">
        <v>1395</v>
      </c>
    </row>
    <row r="1207" spans="1:3">
      <c r="A1207" s="26" t="s">
        <v>3301</v>
      </c>
      <c r="B1207" s="26" t="s">
        <v>10</v>
      </c>
      <c r="C1207" s="26" t="s">
        <v>1376</v>
      </c>
    </row>
    <row r="1208" spans="1:3">
      <c r="A1208" s="24" t="s">
        <v>3302</v>
      </c>
      <c r="B1208" s="24" t="s">
        <v>1360</v>
      </c>
      <c r="C1208" s="24" t="s">
        <v>1412</v>
      </c>
    </row>
    <row r="1209" spans="1:3">
      <c r="A1209" s="26" t="s">
        <v>3303</v>
      </c>
      <c r="B1209" s="26" t="s">
        <v>1360</v>
      </c>
      <c r="C1209" s="26" t="s">
        <v>1412</v>
      </c>
    </row>
    <row r="1210" spans="1:3">
      <c r="A1210" s="24" t="s">
        <v>3304</v>
      </c>
      <c r="B1210" s="24" t="s">
        <v>1360</v>
      </c>
      <c r="C1210" s="24" t="s">
        <v>1376</v>
      </c>
    </row>
    <row r="1211" spans="1:3">
      <c r="A1211" s="26" t="s">
        <v>3305</v>
      </c>
      <c r="B1211" s="26" t="s">
        <v>1360</v>
      </c>
      <c r="C1211" s="26" t="s">
        <v>1358</v>
      </c>
    </row>
    <row r="1212" spans="1:3">
      <c r="A1212" s="24" t="s">
        <v>3306</v>
      </c>
      <c r="B1212" s="24" t="s">
        <v>44</v>
      </c>
      <c r="C1212" s="24" t="s">
        <v>1412</v>
      </c>
    </row>
    <row r="1213" spans="1:3">
      <c r="A1213" s="26" t="s">
        <v>3307</v>
      </c>
      <c r="B1213" s="26" t="s">
        <v>31</v>
      </c>
      <c r="C1213" s="26" t="s">
        <v>1395</v>
      </c>
    </row>
    <row r="1214" spans="1:3">
      <c r="A1214" s="24" t="s">
        <v>3309</v>
      </c>
      <c r="B1214" s="24" t="s">
        <v>31</v>
      </c>
      <c r="C1214" s="24" t="s">
        <v>1395</v>
      </c>
    </row>
    <row r="1215" spans="1:3">
      <c r="A1215" s="26" t="s">
        <v>3311</v>
      </c>
      <c r="B1215" s="26" t="s">
        <v>44</v>
      </c>
      <c r="C1215" s="26" t="s">
        <v>1412</v>
      </c>
    </row>
    <row r="1216" spans="1:3">
      <c r="A1216" s="24" t="s">
        <v>3313</v>
      </c>
      <c r="B1216" s="24" t="s">
        <v>23</v>
      </c>
      <c r="C1216" s="24" t="s">
        <v>1385</v>
      </c>
    </row>
    <row r="1217" spans="1:3">
      <c r="A1217" s="26" t="s">
        <v>3314</v>
      </c>
      <c r="B1217" s="26" t="s">
        <v>31</v>
      </c>
      <c r="C1217" s="26" t="s">
        <v>1376</v>
      </c>
    </row>
    <row r="1218" spans="1:3">
      <c r="A1218" s="24" t="s">
        <v>3315</v>
      </c>
      <c r="B1218" s="24" t="s">
        <v>31</v>
      </c>
      <c r="C1218" s="24" t="s">
        <v>1385</v>
      </c>
    </row>
    <row r="1219" spans="1:3">
      <c r="A1219" s="26" t="s">
        <v>3316</v>
      </c>
      <c r="B1219" s="26" t="s">
        <v>31</v>
      </c>
      <c r="C1219" s="26" t="s">
        <v>1385</v>
      </c>
    </row>
    <row r="1220" spans="1:3">
      <c r="A1220" s="24" t="s">
        <v>3318</v>
      </c>
      <c r="B1220" s="24" t="s">
        <v>10</v>
      </c>
      <c r="C1220" s="24" t="s">
        <v>1395</v>
      </c>
    </row>
    <row r="1221" spans="1:3">
      <c r="A1221" s="26" t="s">
        <v>3320</v>
      </c>
      <c r="B1221" s="26" t="s">
        <v>23</v>
      </c>
      <c r="C1221" s="26" t="s">
        <v>1395</v>
      </c>
    </row>
    <row r="1222" spans="1:3">
      <c r="A1222" s="24" t="s">
        <v>3321</v>
      </c>
      <c r="B1222" s="24" t="s">
        <v>23</v>
      </c>
      <c r="C1222" s="24" t="s">
        <v>1358</v>
      </c>
    </row>
    <row r="1223" spans="1:3">
      <c r="A1223" s="26" t="s">
        <v>3323</v>
      </c>
      <c r="B1223" s="26" t="s">
        <v>10</v>
      </c>
      <c r="C1223" s="26" t="s">
        <v>1395</v>
      </c>
    </row>
    <row r="1224" spans="1:3">
      <c r="A1224" s="24" t="s">
        <v>3324</v>
      </c>
      <c r="B1224" s="24" t="s">
        <v>31</v>
      </c>
      <c r="C1224" s="24" t="s">
        <v>1376</v>
      </c>
    </row>
    <row r="1225" spans="1:3">
      <c r="A1225" s="26" t="s">
        <v>3326</v>
      </c>
      <c r="B1225" s="26" t="s">
        <v>23</v>
      </c>
      <c r="C1225" s="26" t="s">
        <v>1412</v>
      </c>
    </row>
    <row r="1226" spans="1:3">
      <c r="A1226" s="24" t="s">
        <v>3328</v>
      </c>
      <c r="B1226" s="24" t="s">
        <v>31</v>
      </c>
      <c r="C1226" s="24" t="s">
        <v>1412</v>
      </c>
    </row>
    <row r="1227" spans="1:3">
      <c r="A1227" s="26" t="s">
        <v>3329</v>
      </c>
      <c r="B1227" s="26" t="s">
        <v>44</v>
      </c>
      <c r="C1227" s="26" t="s">
        <v>1358</v>
      </c>
    </row>
    <row r="1228" spans="1:3">
      <c r="A1228" s="24" t="s">
        <v>3330</v>
      </c>
      <c r="B1228" s="24" t="s">
        <v>44</v>
      </c>
      <c r="C1228" s="24" t="s">
        <v>1395</v>
      </c>
    </row>
    <row r="1229" spans="1:3">
      <c r="A1229" s="26" t="s">
        <v>3331</v>
      </c>
      <c r="B1229" s="26" t="s">
        <v>44</v>
      </c>
      <c r="C1229" s="26" t="s">
        <v>1395</v>
      </c>
    </row>
    <row r="1230" spans="1:3">
      <c r="A1230" s="24" t="s">
        <v>3332</v>
      </c>
      <c r="B1230" s="24" t="s">
        <v>31</v>
      </c>
      <c r="C1230" s="24" t="s">
        <v>1358</v>
      </c>
    </row>
    <row r="1231" spans="1:3">
      <c r="A1231" s="26" t="s">
        <v>3333</v>
      </c>
      <c r="B1231" s="26" t="s">
        <v>10</v>
      </c>
      <c r="C1231" s="26" t="s">
        <v>1358</v>
      </c>
    </row>
    <row r="1232" spans="1:3">
      <c r="A1232" s="24" t="s">
        <v>3335</v>
      </c>
      <c r="B1232" s="24" t="s">
        <v>44</v>
      </c>
      <c r="C1232" s="24" t="s">
        <v>1412</v>
      </c>
    </row>
    <row r="1233" spans="1:3">
      <c r="A1233" s="26" t="s">
        <v>3337</v>
      </c>
      <c r="B1233" s="26" t="s">
        <v>44</v>
      </c>
      <c r="C1233" s="26" t="s">
        <v>1395</v>
      </c>
    </row>
    <row r="1234" spans="1:3">
      <c r="A1234" s="24" t="s">
        <v>3338</v>
      </c>
      <c r="B1234" s="24" t="s">
        <v>23</v>
      </c>
      <c r="C1234" s="24" t="s">
        <v>1358</v>
      </c>
    </row>
    <row r="1235" spans="1:3">
      <c r="A1235" s="26" t="s">
        <v>3339</v>
      </c>
      <c r="B1235" s="26" t="s">
        <v>10</v>
      </c>
      <c r="C1235" s="26" t="s">
        <v>1395</v>
      </c>
    </row>
    <row r="1236" spans="1:3">
      <c r="A1236" s="24" t="s">
        <v>3340</v>
      </c>
      <c r="B1236" s="24" t="s">
        <v>23</v>
      </c>
      <c r="C1236" s="24" t="s">
        <v>1412</v>
      </c>
    </row>
    <row r="1237" spans="1:3">
      <c r="A1237" s="26" t="s">
        <v>3341</v>
      </c>
      <c r="B1237" s="26" t="s">
        <v>10</v>
      </c>
      <c r="C1237" s="26" t="s">
        <v>1385</v>
      </c>
    </row>
    <row r="1238" spans="1:3">
      <c r="A1238" s="24" t="s">
        <v>3342</v>
      </c>
      <c r="B1238" s="24" t="s">
        <v>44</v>
      </c>
      <c r="C1238" s="24" t="s">
        <v>1385</v>
      </c>
    </row>
    <row r="1239" spans="1:3">
      <c r="A1239" s="26" t="s">
        <v>3344</v>
      </c>
      <c r="B1239" s="26" t="s">
        <v>44</v>
      </c>
      <c r="C1239" s="26" t="s">
        <v>1385</v>
      </c>
    </row>
    <row r="1240" spans="1:3">
      <c r="A1240" s="24" t="s">
        <v>3345</v>
      </c>
      <c r="B1240" s="24" t="s">
        <v>10</v>
      </c>
      <c r="C1240" s="24" t="s">
        <v>1358</v>
      </c>
    </row>
    <row r="1241" spans="1:3">
      <c r="A1241" s="26" t="s">
        <v>3347</v>
      </c>
      <c r="B1241" s="26" t="s">
        <v>31</v>
      </c>
      <c r="C1241" s="26" t="s">
        <v>1395</v>
      </c>
    </row>
    <row r="1242" spans="1:3">
      <c r="A1242" s="24" t="s">
        <v>3348</v>
      </c>
      <c r="B1242" s="24" t="s">
        <v>44</v>
      </c>
      <c r="C1242" s="24" t="s">
        <v>1385</v>
      </c>
    </row>
    <row r="1243" spans="1:3">
      <c r="A1243" s="26" t="s">
        <v>3349</v>
      </c>
      <c r="B1243" s="26" t="s">
        <v>10</v>
      </c>
      <c r="C1243" s="26" t="s">
        <v>1385</v>
      </c>
    </row>
    <row r="1244" spans="1:3">
      <c r="A1244" s="24" t="s">
        <v>3351</v>
      </c>
      <c r="B1244" s="24" t="s">
        <v>10</v>
      </c>
      <c r="C1244" s="24" t="s">
        <v>1358</v>
      </c>
    </row>
    <row r="1245" spans="1:3">
      <c r="A1245" s="26" t="s">
        <v>3352</v>
      </c>
      <c r="B1245" s="26" t="s">
        <v>1360</v>
      </c>
      <c r="C1245" s="26" t="s">
        <v>1412</v>
      </c>
    </row>
    <row r="1246" spans="1:3">
      <c r="A1246" s="24" t="s">
        <v>3353</v>
      </c>
      <c r="B1246" s="24" t="s">
        <v>1360</v>
      </c>
      <c r="C1246" s="24" t="s">
        <v>1412</v>
      </c>
    </row>
    <row r="1247" spans="1:3">
      <c r="A1247" s="26" t="s">
        <v>3354</v>
      </c>
      <c r="B1247" s="26" t="s">
        <v>44</v>
      </c>
      <c r="C1247" s="26" t="s">
        <v>1376</v>
      </c>
    </row>
    <row r="1248" spans="1:3">
      <c r="A1248" s="24" t="s">
        <v>3355</v>
      </c>
      <c r="B1248" s="24" t="s">
        <v>23</v>
      </c>
      <c r="C1248" s="24" t="s">
        <v>1376</v>
      </c>
    </row>
    <row r="1249" spans="1:3">
      <c r="A1249" s="26" t="s">
        <v>3356</v>
      </c>
      <c r="B1249" s="26" t="s">
        <v>31</v>
      </c>
      <c r="C1249" s="26" t="s">
        <v>1395</v>
      </c>
    </row>
    <row r="1250" spans="1:3">
      <c r="A1250" s="24" t="s">
        <v>3357</v>
      </c>
      <c r="B1250" s="24" t="s">
        <v>10</v>
      </c>
      <c r="C1250" s="24" t="s">
        <v>1412</v>
      </c>
    </row>
    <row r="1251" spans="1:3">
      <c r="A1251" s="26" t="s">
        <v>3359</v>
      </c>
      <c r="B1251" s="26" t="s">
        <v>10</v>
      </c>
      <c r="C1251" s="26"/>
    </row>
    <row r="1252" spans="1:3">
      <c r="A1252" s="24" t="s">
        <v>3361</v>
      </c>
      <c r="B1252" s="24" t="s">
        <v>44</v>
      </c>
      <c r="C1252" s="24" t="s">
        <v>1395</v>
      </c>
    </row>
    <row r="1253" spans="1:3">
      <c r="A1253" s="26" t="s">
        <v>3362</v>
      </c>
      <c r="B1253" s="26" t="s">
        <v>31</v>
      </c>
      <c r="C1253" s="26" t="s">
        <v>1412</v>
      </c>
    </row>
    <row r="1254" spans="1:3">
      <c r="A1254" s="24" t="s">
        <v>3363</v>
      </c>
      <c r="B1254" s="24" t="s">
        <v>23</v>
      </c>
      <c r="C1254" s="24" t="s">
        <v>1358</v>
      </c>
    </row>
    <row r="1255" spans="1:3">
      <c r="A1255" s="26" t="s">
        <v>3364</v>
      </c>
      <c r="B1255" s="26" t="s">
        <v>10</v>
      </c>
      <c r="C1255" s="26" t="s">
        <v>1358</v>
      </c>
    </row>
    <row r="1256" spans="1:3">
      <c r="A1256" s="24" t="s">
        <v>3365</v>
      </c>
      <c r="B1256" s="24" t="s">
        <v>44</v>
      </c>
      <c r="C1256" s="24" t="s">
        <v>1385</v>
      </c>
    </row>
    <row r="1257" spans="1:3">
      <c r="A1257" s="26" t="s">
        <v>3367</v>
      </c>
      <c r="B1257" s="26" t="s">
        <v>1360</v>
      </c>
      <c r="C1257" s="26" t="s">
        <v>1412</v>
      </c>
    </row>
    <row r="1258" spans="1:3">
      <c r="A1258" s="24" t="s">
        <v>3369</v>
      </c>
      <c r="B1258" s="24" t="s">
        <v>23</v>
      </c>
      <c r="C1258" s="24" t="s">
        <v>1376</v>
      </c>
    </row>
    <row r="1259" spans="1:3">
      <c r="A1259" s="26" t="s">
        <v>3370</v>
      </c>
      <c r="B1259" s="26" t="s">
        <v>44</v>
      </c>
      <c r="C1259" s="26" t="s">
        <v>1412</v>
      </c>
    </row>
    <row r="1260" spans="1:3">
      <c r="A1260" s="24" t="s">
        <v>3371</v>
      </c>
      <c r="B1260" s="24" t="s">
        <v>31</v>
      </c>
      <c r="C1260" s="24" t="s">
        <v>1395</v>
      </c>
    </row>
    <row r="1261" spans="1:3">
      <c r="A1261" s="26" t="s">
        <v>3372</v>
      </c>
      <c r="B1261" s="26" t="s">
        <v>31</v>
      </c>
      <c r="C1261" s="26" t="s">
        <v>1376</v>
      </c>
    </row>
    <row r="1262" spans="1:3">
      <c r="A1262" s="24" t="s">
        <v>3373</v>
      </c>
      <c r="B1262" s="24" t="s">
        <v>10</v>
      </c>
      <c r="C1262" s="24" t="s">
        <v>1385</v>
      </c>
    </row>
    <row r="1263" spans="1:3">
      <c r="A1263" s="26" t="s">
        <v>3374</v>
      </c>
      <c r="B1263" s="26" t="s">
        <v>31</v>
      </c>
      <c r="C1263" s="26" t="s">
        <v>1412</v>
      </c>
    </row>
    <row r="1264" spans="1:3">
      <c r="A1264" s="24" t="s">
        <v>3375</v>
      </c>
      <c r="B1264" s="24" t="s">
        <v>10</v>
      </c>
      <c r="C1264" s="24" t="s">
        <v>1412</v>
      </c>
    </row>
    <row r="1265" spans="1:3">
      <c r="A1265" s="26" t="s">
        <v>3376</v>
      </c>
      <c r="B1265" s="26" t="s">
        <v>31</v>
      </c>
      <c r="C1265" s="26" t="s">
        <v>1376</v>
      </c>
    </row>
    <row r="1266" spans="1:3">
      <c r="A1266" s="24" t="s">
        <v>3377</v>
      </c>
      <c r="B1266" s="24" t="s">
        <v>1360</v>
      </c>
      <c r="C1266" s="24" t="s">
        <v>1358</v>
      </c>
    </row>
    <row r="1267" spans="1:3">
      <c r="A1267" s="26" t="s">
        <v>3378</v>
      </c>
      <c r="B1267" s="26" t="s">
        <v>1360</v>
      </c>
      <c r="C1267" s="26" t="s">
        <v>1376</v>
      </c>
    </row>
    <row r="1268" spans="1:3">
      <c r="A1268" s="24" t="s">
        <v>3379</v>
      </c>
      <c r="B1268" s="24" t="s">
        <v>1360</v>
      </c>
      <c r="C1268" s="24" t="s">
        <v>1412</v>
      </c>
    </row>
    <row r="1269" spans="1:3">
      <c r="A1269" s="26" t="s">
        <v>3380</v>
      </c>
      <c r="B1269" s="26" t="s">
        <v>10</v>
      </c>
      <c r="C1269" s="26" t="s">
        <v>1395</v>
      </c>
    </row>
    <row r="1270" spans="1:3">
      <c r="A1270" s="24" t="s">
        <v>3381</v>
      </c>
      <c r="B1270" s="24" t="s">
        <v>1360</v>
      </c>
      <c r="C1270" s="24" t="s">
        <v>1395</v>
      </c>
    </row>
    <row r="1271" spans="1:3">
      <c r="A1271" s="26" t="s">
        <v>3382</v>
      </c>
      <c r="B1271" s="26" t="s">
        <v>10</v>
      </c>
      <c r="C1271" s="26" t="s">
        <v>1376</v>
      </c>
    </row>
    <row r="1272" spans="1:3">
      <c r="A1272" s="24" t="s">
        <v>3384</v>
      </c>
      <c r="B1272" s="24" t="s">
        <v>31</v>
      </c>
      <c r="C1272" s="24" t="s">
        <v>1412</v>
      </c>
    </row>
    <row r="1273" spans="1:3">
      <c r="A1273" s="26" t="s">
        <v>3385</v>
      </c>
      <c r="B1273" s="26" t="s">
        <v>44</v>
      </c>
      <c r="C1273" s="26" t="s">
        <v>1376</v>
      </c>
    </row>
    <row r="1274" spans="1:3">
      <c r="A1274" s="24" t="s">
        <v>3386</v>
      </c>
      <c r="B1274" s="24" t="s">
        <v>10</v>
      </c>
      <c r="C1274" s="24" t="s">
        <v>1412</v>
      </c>
    </row>
    <row r="1275" spans="1:3">
      <c r="A1275" s="26" t="s">
        <v>3387</v>
      </c>
      <c r="B1275" s="26" t="s">
        <v>1360</v>
      </c>
      <c r="C1275" s="26" t="s">
        <v>1358</v>
      </c>
    </row>
    <row r="1276" spans="1:3">
      <c r="A1276" s="24" t="s">
        <v>3388</v>
      </c>
      <c r="B1276" s="24" t="s">
        <v>44</v>
      </c>
      <c r="C1276" s="24" t="s">
        <v>1395</v>
      </c>
    </row>
    <row r="1277" spans="1:3">
      <c r="A1277" s="26" t="s">
        <v>3389</v>
      </c>
      <c r="B1277" s="26" t="s">
        <v>44</v>
      </c>
      <c r="C1277" s="26" t="s">
        <v>1385</v>
      </c>
    </row>
    <row r="1278" spans="1:3">
      <c r="A1278" s="24" t="s">
        <v>3391</v>
      </c>
      <c r="B1278" s="24" t="s">
        <v>10</v>
      </c>
      <c r="C1278" s="24" t="s">
        <v>1358</v>
      </c>
    </row>
    <row r="1279" spans="1:3">
      <c r="A1279" s="26" t="s">
        <v>3392</v>
      </c>
      <c r="B1279" s="26" t="s">
        <v>44</v>
      </c>
      <c r="C1279" s="26" t="s">
        <v>1376</v>
      </c>
    </row>
    <row r="1280" spans="1:3">
      <c r="A1280" s="24" t="s">
        <v>3393</v>
      </c>
      <c r="B1280" s="24" t="s">
        <v>31</v>
      </c>
      <c r="C1280" s="24" t="s">
        <v>1385</v>
      </c>
    </row>
    <row r="1281" spans="1:3">
      <c r="A1281" s="26" t="s">
        <v>3395</v>
      </c>
      <c r="B1281" s="26" t="s">
        <v>1360</v>
      </c>
      <c r="C1281" s="26" t="s">
        <v>1412</v>
      </c>
    </row>
    <row r="1282" spans="1:3">
      <c r="A1282" s="24" t="s">
        <v>3397</v>
      </c>
      <c r="B1282" s="24" t="s">
        <v>44</v>
      </c>
      <c r="C1282" s="24" t="s">
        <v>1412</v>
      </c>
    </row>
    <row r="1283" spans="1:3">
      <c r="A1283" s="26" t="s">
        <v>3400</v>
      </c>
      <c r="B1283" s="26" t="s">
        <v>31</v>
      </c>
      <c r="C1283" s="26" t="s">
        <v>1376</v>
      </c>
    </row>
    <row r="1284" spans="1:3">
      <c r="A1284" s="24" t="s">
        <v>3401</v>
      </c>
      <c r="B1284" s="24" t="s">
        <v>1360</v>
      </c>
      <c r="C1284" s="24" t="s">
        <v>1395</v>
      </c>
    </row>
    <row r="1285" spans="1:3">
      <c r="A1285" s="26" t="s">
        <v>3402</v>
      </c>
      <c r="B1285" s="26" t="s">
        <v>31</v>
      </c>
      <c r="C1285" s="26" t="s">
        <v>1385</v>
      </c>
    </row>
    <row r="1286" spans="1:3">
      <c r="A1286" s="24" t="s">
        <v>3404</v>
      </c>
      <c r="B1286" s="24" t="s">
        <v>23</v>
      </c>
      <c r="C1286" s="24" t="s">
        <v>1358</v>
      </c>
    </row>
    <row r="1287" spans="1:3">
      <c r="A1287" s="26" t="s">
        <v>3405</v>
      </c>
      <c r="B1287" s="26" t="s">
        <v>10</v>
      </c>
      <c r="C1287" s="26" t="s">
        <v>1395</v>
      </c>
    </row>
    <row r="1288" spans="1:3">
      <c r="A1288" s="24" t="s">
        <v>3407</v>
      </c>
      <c r="B1288" s="24" t="s">
        <v>31</v>
      </c>
      <c r="C1288" s="24" t="s">
        <v>1376</v>
      </c>
    </row>
    <row r="1289" spans="1:3">
      <c r="A1289" s="26" t="s">
        <v>3408</v>
      </c>
      <c r="B1289" s="26" t="s">
        <v>44</v>
      </c>
      <c r="C1289" s="26" t="s">
        <v>1385</v>
      </c>
    </row>
    <row r="1290" spans="1:3">
      <c r="A1290" s="24" t="s">
        <v>3409</v>
      </c>
      <c r="B1290" s="24" t="s">
        <v>31</v>
      </c>
      <c r="C1290" s="24" t="s">
        <v>1385</v>
      </c>
    </row>
    <row r="1291" spans="1:3">
      <c r="A1291" s="26" t="s">
        <v>3411</v>
      </c>
      <c r="B1291" s="26" t="s">
        <v>1360</v>
      </c>
      <c r="C1291" s="26" t="s">
        <v>1358</v>
      </c>
    </row>
    <row r="1292" spans="1:3">
      <c r="A1292" s="24" t="s">
        <v>3412</v>
      </c>
      <c r="B1292" s="24" t="s">
        <v>10</v>
      </c>
      <c r="C1292" s="24" t="s">
        <v>1412</v>
      </c>
    </row>
    <row r="1293" spans="1:3">
      <c r="A1293" s="26" t="s">
        <v>3413</v>
      </c>
      <c r="B1293" s="26" t="s">
        <v>23</v>
      </c>
      <c r="C1293" s="26" t="s">
        <v>1358</v>
      </c>
    </row>
    <row r="1294" spans="1:3">
      <c r="A1294" s="24" t="s">
        <v>3414</v>
      </c>
      <c r="B1294" s="24" t="s">
        <v>10</v>
      </c>
      <c r="C1294" s="24" t="s">
        <v>1395</v>
      </c>
    </row>
    <row r="1295" spans="1:3">
      <c r="A1295" s="26" t="s">
        <v>3417</v>
      </c>
      <c r="B1295" s="26" t="s">
        <v>23</v>
      </c>
      <c r="C1295" s="26" t="s">
        <v>1376</v>
      </c>
    </row>
    <row r="1296" spans="1:3">
      <c r="A1296" s="24" t="s">
        <v>3419</v>
      </c>
      <c r="B1296" s="24" t="s">
        <v>10</v>
      </c>
      <c r="C1296" s="24" t="s">
        <v>1358</v>
      </c>
    </row>
    <row r="1297" spans="1:3">
      <c r="A1297" s="26" t="s">
        <v>3420</v>
      </c>
      <c r="B1297" s="26" t="s">
        <v>44</v>
      </c>
      <c r="C1297" s="26" t="s">
        <v>1376</v>
      </c>
    </row>
    <row r="1298" spans="1:3">
      <c r="A1298" s="24" t="s">
        <v>3421</v>
      </c>
      <c r="B1298" s="24" t="s">
        <v>31</v>
      </c>
      <c r="C1298" s="24" t="s">
        <v>1385</v>
      </c>
    </row>
    <row r="1299" spans="1:3">
      <c r="A1299" s="26" t="s">
        <v>3422</v>
      </c>
      <c r="B1299" s="26" t="s">
        <v>1360</v>
      </c>
      <c r="C1299" s="26" t="s">
        <v>1412</v>
      </c>
    </row>
    <row r="1300" spans="1:3">
      <c r="A1300" s="24" t="s">
        <v>3423</v>
      </c>
      <c r="B1300" s="24" t="s">
        <v>31</v>
      </c>
      <c r="C1300" s="24"/>
    </row>
    <row r="1301" spans="1:3">
      <c r="A1301" s="26" t="s">
        <v>3424</v>
      </c>
      <c r="B1301" s="26" t="s">
        <v>31</v>
      </c>
      <c r="C1301" s="26" t="s">
        <v>1395</v>
      </c>
    </row>
    <row r="1302" spans="1:3">
      <c r="A1302" s="24" t="s">
        <v>3425</v>
      </c>
      <c r="B1302" s="24" t="s">
        <v>31</v>
      </c>
      <c r="C1302" s="24" t="s">
        <v>1376</v>
      </c>
    </row>
    <row r="1303" spans="1:3">
      <c r="A1303" s="26" t="s">
        <v>3426</v>
      </c>
      <c r="B1303" s="26" t="s">
        <v>44</v>
      </c>
      <c r="C1303" s="26" t="s">
        <v>1376</v>
      </c>
    </row>
    <row r="1304" spans="1:3">
      <c r="A1304" s="24" t="s">
        <v>3427</v>
      </c>
      <c r="B1304" s="24" t="s">
        <v>44</v>
      </c>
      <c r="C1304" s="24" t="s">
        <v>1385</v>
      </c>
    </row>
    <row r="1305" spans="1:3">
      <c r="A1305" s="26" t="s">
        <v>3428</v>
      </c>
      <c r="B1305" s="26" t="s">
        <v>1360</v>
      </c>
      <c r="C1305" s="26" t="s">
        <v>1376</v>
      </c>
    </row>
    <row r="1306" spans="1:3">
      <c r="A1306" s="24" t="s">
        <v>3430</v>
      </c>
      <c r="B1306" s="24" t="s">
        <v>10</v>
      </c>
      <c r="C1306" s="24" t="s">
        <v>1412</v>
      </c>
    </row>
    <row r="1307" spans="1:3">
      <c r="A1307" s="26" t="s">
        <v>3431</v>
      </c>
      <c r="B1307" s="26" t="s">
        <v>23</v>
      </c>
      <c r="C1307" s="26" t="s">
        <v>1395</v>
      </c>
    </row>
    <row r="1308" spans="1:3">
      <c r="A1308" s="24" t="s">
        <v>3433</v>
      </c>
      <c r="B1308" s="24" t="s">
        <v>23</v>
      </c>
      <c r="C1308" s="24" t="s">
        <v>1358</v>
      </c>
    </row>
    <row r="1309" spans="1:3">
      <c r="A1309" s="26" t="s">
        <v>3434</v>
      </c>
      <c r="B1309" s="26" t="s">
        <v>44</v>
      </c>
      <c r="C1309" s="26" t="s">
        <v>1385</v>
      </c>
    </row>
    <row r="1310" spans="1:3">
      <c r="A1310" s="24" t="s">
        <v>3435</v>
      </c>
      <c r="B1310" s="24" t="s">
        <v>44</v>
      </c>
      <c r="C1310" s="24" t="s">
        <v>1412</v>
      </c>
    </row>
    <row r="1311" spans="1:3">
      <c r="A1311" s="26" t="s">
        <v>3436</v>
      </c>
      <c r="B1311" s="26" t="s">
        <v>31</v>
      </c>
      <c r="C1311" s="26" t="s">
        <v>1412</v>
      </c>
    </row>
    <row r="1312" spans="1:3">
      <c r="A1312" s="24" t="s">
        <v>3437</v>
      </c>
      <c r="B1312" s="24" t="s">
        <v>44</v>
      </c>
      <c r="C1312" s="24" t="s">
        <v>1385</v>
      </c>
    </row>
    <row r="1313" spans="1:3">
      <c r="A1313" s="26" t="s">
        <v>3439</v>
      </c>
      <c r="B1313" s="26" t="s">
        <v>1360</v>
      </c>
      <c r="C1313" s="26" t="s">
        <v>1395</v>
      </c>
    </row>
    <row r="1314" spans="1:3">
      <c r="A1314" s="24" t="s">
        <v>3440</v>
      </c>
      <c r="B1314" s="24" t="s">
        <v>10</v>
      </c>
      <c r="C1314" s="24" t="s">
        <v>1412</v>
      </c>
    </row>
    <row r="1315" spans="1:3">
      <c r="A1315" s="26" t="s">
        <v>3441</v>
      </c>
      <c r="B1315" s="26" t="s">
        <v>44</v>
      </c>
      <c r="C1315" s="26" t="s">
        <v>1412</v>
      </c>
    </row>
    <row r="1316" spans="1:3">
      <c r="A1316" s="24" t="s">
        <v>3442</v>
      </c>
      <c r="B1316" s="24" t="s">
        <v>10</v>
      </c>
      <c r="C1316" s="24" t="s">
        <v>1385</v>
      </c>
    </row>
    <row r="1317" spans="1:3">
      <c r="A1317" s="26" t="s">
        <v>3443</v>
      </c>
      <c r="B1317" s="26" t="s">
        <v>10</v>
      </c>
      <c r="C1317" s="26" t="s">
        <v>1412</v>
      </c>
    </row>
    <row r="1318" spans="1:3">
      <c r="A1318" s="24" t="s">
        <v>3444</v>
      </c>
      <c r="B1318" s="24" t="s">
        <v>1360</v>
      </c>
      <c r="C1318" s="24" t="s">
        <v>1385</v>
      </c>
    </row>
    <row r="1319" spans="1:3">
      <c r="A1319" s="26" t="s">
        <v>3445</v>
      </c>
      <c r="B1319" s="26" t="s">
        <v>23</v>
      </c>
      <c r="C1319" s="26" t="s">
        <v>1395</v>
      </c>
    </row>
    <row r="1320" spans="1:3">
      <c r="A1320" s="24" t="s">
        <v>3446</v>
      </c>
      <c r="B1320" s="24" t="s">
        <v>10</v>
      </c>
      <c r="C1320" s="24" t="s">
        <v>1385</v>
      </c>
    </row>
    <row r="1321" spans="1:3">
      <c r="A1321" s="26" t="s">
        <v>3447</v>
      </c>
      <c r="B1321" s="26" t="s">
        <v>44</v>
      </c>
      <c r="C1321" s="26" t="s">
        <v>1376</v>
      </c>
    </row>
    <row r="1322" spans="1:3">
      <c r="A1322" s="24" t="s">
        <v>3449</v>
      </c>
      <c r="B1322" s="24" t="s">
        <v>23</v>
      </c>
      <c r="C1322" s="24" t="s">
        <v>1385</v>
      </c>
    </row>
    <row r="1323" spans="1:3">
      <c r="A1323" s="26" t="s">
        <v>3450</v>
      </c>
      <c r="B1323" s="26" t="s">
        <v>1360</v>
      </c>
      <c r="C1323" s="26" t="s">
        <v>1385</v>
      </c>
    </row>
    <row r="1324" spans="1:3">
      <c r="A1324" s="24" t="s">
        <v>3452</v>
      </c>
      <c r="B1324" s="24" t="s">
        <v>1360</v>
      </c>
      <c r="C1324" s="24" t="s">
        <v>1376</v>
      </c>
    </row>
    <row r="1325" spans="1:3">
      <c r="A1325" s="26" t="s">
        <v>3453</v>
      </c>
      <c r="B1325" s="26" t="s">
        <v>23</v>
      </c>
      <c r="C1325" s="26" t="s">
        <v>1412</v>
      </c>
    </row>
    <row r="1326" spans="1:3">
      <c r="A1326" s="24" t="s">
        <v>3454</v>
      </c>
      <c r="B1326" s="24" t="s">
        <v>10</v>
      </c>
      <c r="C1326" s="24" t="s">
        <v>1376</v>
      </c>
    </row>
    <row r="1327" spans="1:3">
      <c r="A1327" s="26" t="s">
        <v>3455</v>
      </c>
      <c r="B1327" s="26" t="s">
        <v>44</v>
      </c>
      <c r="C1327" s="26" t="s">
        <v>1358</v>
      </c>
    </row>
    <row r="1328" spans="1:3">
      <c r="A1328" s="24" t="s">
        <v>3456</v>
      </c>
      <c r="B1328" s="24" t="s">
        <v>1360</v>
      </c>
      <c r="C1328" s="24" t="s">
        <v>1412</v>
      </c>
    </row>
    <row r="1329" spans="1:3">
      <c r="A1329" s="26" t="s">
        <v>3457</v>
      </c>
      <c r="B1329" s="26" t="s">
        <v>23</v>
      </c>
      <c r="C1329" s="26" t="s">
        <v>1358</v>
      </c>
    </row>
    <row r="1330" spans="1:3">
      <c r="A1330" s="24" t="s">
        <v>3458</v>
      </c>
      <c r="B1330" s="24" t="s">
        <v>31</v>
      </c>
      <c r="C1330" s="24" t="s">
        <v>1358</v>
      </c>
    </row>
    <row r="1331" spans="1:3">
      <c r="A1331" s="26" t="s">
        <v>3460</v>
      </c>
      <c r="B1331" s="26" t="s">
        <v>10</v>
      </c>
      <c r="C1331" s="26" t="s">
        <v>1358</v>
      </c>
    </row>
    <row r="1332" spans="1:3">
      <c r="A1332" s="24" t="s">
        <v>3462</v>
      </c>
      <c r="B1332" s="24" t="s">
        <v>44</v>
      </c>
      <c r="C1332" s="24" t="s">
        <v>1376</v>
      </c>
    </row>
    <row r="1333" spans="1:3">
      <c r="A1333" s="26" t="s">
        <v>3463</v>
      </c>
      <c r="B1333" s="26" t="s">
        <v>31</v>
      </c>
      <c r="C1333" s="26" t="s">
        <v>1376</v>
      </c>
    </row>
    <row r="1334" spans="1:3">
      <c r="A1334" s="24" t="s">
        <v>3464</v>
      </c>
      <c r="B1334" s="24" t="s">
        <v>23</v>
      </c>
      <c r="C1334" s="24" t="s">
        <v>1412</v>
      </c>
    </row>
    <row r="1335" spans="1:3">
      <c r="A1335" s="26" t="s">
        <v>3465</v>
      </c>
      <c r="B1335" s="26" t="s">
        <v>44</v>
      </c>
      <c r="C1335" s="26" t="s">
        <v>1412</v>
      </c>
    </row>
    <row r="1336" spans="1:3">
      <c r="A1336" s="24" t="s">
        <v>3466</v>
      </c>
      <c r="B1336" s="24" t="s">
        <v>23</v>
      </c>
      <c r="C1336" s="24" t="s">
        <v>1358</v>
      </c>
    </row>
    <row r="1337" spans="1:3">
      <c r="A1337" s="26" t="s">
        <v>3467</v>
      </c>
      <c r="B1337" s="26" t="s">
        <v>31</v>
      </c>
      <c r="C1337" s="26" t="s">
        <v>1385</v>
      </c>
    </row>
    <row r="1338" spans="1:3">
      <c r="A1338" s="24" t="s">
        <v>3468</v>
      </c>
      <c r="B1338" s="24" t="s">
        <v>23</v>
      </c>
      <c r="C1338" s="24"/>
    </row>
    <row r="1339" spans="1:3">
      <c r="A1339" s="26" t="s">
        <v>3469</v>
      </c>
      <c r="B1339" s="26" t="s">
        <v>10</v>
      </c>
      <c r="C1339" s="26" t="s">
        <v>1385</v>
      </c>
    </row>
    <row r="1340" spans="1:3">
      <c r="A1340" s="24" t="s">
        <v>3470</v>
      </c>
      <c r="B1340" s="24" t="s">
        <v>31</v>
      </c>
      <c r="C1340" s="24" t="s">
        <v>1395</v>
      </c>
    </row>
    <row r="1341" spans="1:3">
      <c r="A1341" s="26" t="s">
        <v>3472</v>
      </c>
      <c r="B1341" s="26" t="s">
        <v>1360</v>
      </c>
      <c r="C1341" s="26" t="s">
        <v>1376</v>
      </c>
    </row>
    <row r="1342" spans="1:3">
      <c r="A1342" s="24" t="s">
        <v>3473</v>
      </c>
      <c r="B1342" s="24" t="s">
        <v>10</v>
      </c>
      <c r="C1342" s="24" t="s">
        <v>1412</v>
      </c>
    </row>
    <row r="1343" spans="1:3">
      <c r="A1343" s="26" t="s">
        <v>3474</v>
      </c>
      <c r="B1343" s="26" t="s">
        <v>10</v>
      </c>
      <c r="C1343" s="26" t="s">
        <v>1412</v>
      </c>
    </row>
    <row r="1344" spans="1:3">
      <c r="A1344" s="24" t="s">
        <v>3476</v>
      </c>
      <c r="B1344" s="24" t="s">
        <v>44</v>
      </c>
      <c r="C1344" s="24" t="s">
        <v>1385</v>
      </c>
    </row>
    <row r="1345" spans="1:3">
      <c r="A1345" s="26" t="s">
        <v>3478</v>
      </c>
      <c r="B1345" s="26" t="s">
        <v>1360</v>
      </c>
      <c r="C1345" s="26" t="s">
        <v>1385</v>
      </c>
    </row>
    <row r="1346" spans="1:3">
      <c r="A1346" s="24" t="s">
        <v>3479</v>
      </c>
      <c r="B1346" s="24" t="s">
        <v>44</v>
      </c>
      <c r="C1346" s="24" t="s">
        <v>1358</v>
      </c>
    </row>
    <row r="1347" spans="1:3">
      <c r="A1347" s="26" t="s">
        <v>3480</v>
      </c>
      <c r="B1347" s="26" t="s">
        <v>31</v>
      </c>
      <c r="C1347" s="26" t="s">
        <v>1376</v>
      </c>
    </row>
    <row r="1348" spans="1:3">
      <c r="A1348" s="24" t="s">
        <v>3481</v>
      </c>
      <c r="B1348" s="24" t="s">
        <v>23</v>
      </c>
      <c r="C1348" s="24" t="s">
        <v>1395</v>
      </c>
    </row>
    <row r="1349" spans="1:3">
      <c r="A1349" s="26" t="s">
        <v>3482</v>
      </c>
      <c r="B1349" s="26" t="s">
        <v>23</v>
      </c>
      <c r="C1349" s="26" t="s">
        <v>1376</v>
      </c>
    </row>
    <row r="1350" spans="1:3">
      <c r="A1350" s="24" t="s">
        <v>3483</v>
      </c>
      <c r="B1350" s="24" t="s">
        <v>10</v>
      </c>
      <c r="C1350" s="24" t="s">
        <v>1412</v>
      </c>
    </row>
    <row r="1351" spans="1:3">
      <c r="A1351" s="26" t="s">
        <v>3484</v>
      </c>
      <c r="B1351" s="26" t="s">
        <v>23</v>
      </c>
      <c r="C1351" s="26" t="s">
        <v>1376</v>
      </c>
    </row>
    <row r="1352" spans="1:3">
      <c r="A1352" s="24" t="s">
        <v>3485</v>
      </c>
      <c r="B1352" s="24" t="s">
        <v>1360</v>
      </c>
      <c r="C1352" s="24" t="s">
        <v>1358</v>
      </c>
    </row>
    <row r="1353" spans="1:3">
      <c r="A1353" s="26" t="s">
        <v>3486</v>
      </c>
      <c r="B1353" s="26" t="s">
        <v>23</v>
      </c>
      <c r="C1353" s="26" t="s">
        <v>1412</v>
      </c>
    </row>
    <row r="1354" spans="1:3">
      <c r="A1354" s="24" t="s">
        <v>3487</v>
      </c>
      <c r="B1354" s="24" t="s">
        <v>23</v>
      </c>
      <c r="C1354" s="24" t="s">
        <v>1412</v>
      </c>
    </row>
    <row r="1355" spans="1:3">
      <c r="A1355" s="26" t="s">
        <v>3488</v>
      </c>
      <c r="B1355" s="26" t="s">
        <v>23</v>
      </c>
      <c r="C1355" s="26" t="s">
        <v>1385</v>
      </c>
    </row>
    <row r="1356" spans="1:3">
      <c r="A1356" s="24" t="s">
        <v>3489</v>
      </c>
      <c r="B1356" s="24" t="s">
        <v>1360</v>
      </c>
      <c r="C1356" s="24" t="s">
        <v>1376</v>
      </c>
    </row>
    <row r="1357" spans="1:3">
      <c r="A1357" s="26" t="s">
        <v>3490</v>
      </c>
      <c r="B1357" s="26" t="s">
        <v>44</v>
      </c>
      <c r="C1357" s="26" t="s">
        <v>1376</v>
      </c>
    </row>
    <row r="1358" spans="1:3">
      <c r="A1358" s="24" t="s">
        <v>3492</v>
      </c>
      <c r="B1358" s="24" t="s">
        <v>44</v>
      </c>
      <c r="C1358" s="24" t="s">
        <v>1395</v>
      </c>
    </row>
    <row r="1359" spans="1:3">
      <c r="A1359" s="26" t="s">
        <v>3493</v>
      </c>
      <c r="B1359" s="26" t="s">
        <v>44</v>
      </c>
      <c r="C1359" s="26" t="s">
        <v>1358</v>
      </c>
    </row>
    <row r="1360" spans="1:3">
      <c r="A1360" s="24" t="s">
        <v>3494</v>
      </c>
      <c r="B1360" s="24" t="s">
        <v>10</v>
      </c>
      <c r="C1360" s="24" t="s">
        <v>1385</v>
      </c>
    </row>
    <row r="1361" spans="1:3">
      <c r="A1361" s="26" t="s">
        <v>3495</v>
      </c>
      <c r="B1361" s="26" t="s">
        <v>10</v>
      </c>
      <c r="C1361" s="26" t="s">
        <v>1358</v>
      </c>
    </row>
    <row r="1362" spans="1:3">
      <c r="A1362" s="24" t="s">
        <v>3496</v>
      </c>
      <c r="B1362" s="24" t="s">
        <v>23</v>
      </c>
      <c r="C1362" s="24" t="s">
        <v>1358</v>
      </c>
    </row>
    <row r="1363" spans="1:3">
      <c r="A1363" s="26" t="s">
        <v>3497</v>
      </c>
      <c r="B1363" s="26" t="s">
        <v>44</v>
      </c>
      <c r="C1363" s="26" t="s">
        <v>1358</v>
      </c>
    </row>
    <row r="1364" spans="1:3">
      <c r="A1364" s="24" t="s">
        <v>3498</v>
      </c>
      <c r="B1364" s="24" t="s">
        <v>44</v>
      </c>
      <c r="C1364" s="24" t="s">
        <v>1395</v>
      </c>
    </row>
    <row r="1365" spans="1:3">
      <c r="A1365" s="26" t="s">
        <v>3499</v>
      </c>
      <c r="B1365" s="26" t="s">
        <v>1360</v>
      </c>
      <c r="C1365" s="26" t="s">
        <v>1412</v>
      </c>
    </row>
    <row r="1366" spans="1:3">
      <c r="A1366" s="24" t="s">
        <v>3500</v>
      </c>
      <c r="B1366" s="24" t="s">
        <v>10</v>
      </c>
      <c r="C1366" s="24" t="s">
        <v>1395</v>
      </c>
    </row>
    <row r="1367" spans="1:3">
      <c r="A1367" s="26" t="s">
        <v>3501</v>
      </c>
      <c r="B1367" s="26" t="s">
        <v>23</v>
      </c>
      <c r="C1367" s="26" t="s">
        <v>1376</v>
      </c>
    </row>
    <row r="1368" spans="1:3">
      <c r="A1368" s="24" t="s">
        <v>3502</v>
      </c>
      <c r="B1368" s="24" t="s">
        <v>10</v>
      </c>
      <c r="C1368" s="24" t="s">
        <v>1395</v>
      </c>
    </row>
    <row r="1369" spans="1:3">
      <c r="A1369" s="26" t="s">
        <v>3503</v>
      </c>
      <c r="B1369" s="26" t="s">
        <v>1360</v>
      </c>
      <c r="C1369" s="26" t="s">
        <v>1376</v>
      </c>
    </row>
    <row r="1370" spans="1:3">
      <c r="A1370" s="24" t="s">
        <v>3504</v>
      </c>
      <c r="B1370" s="24" t="s">
        <v>44</v>
      </c>
      <c r="C1370" s="24" t="s">
        <v>1395</v>
      </c>
    </row>
    <row r="1371" spans="1:3">
      <c r="A1371" s="26" t="s">
        <v>3505</v>
      </c>
      <c r="B1371" s="26" t="s">
        <v>23</v>
      </c>
      <c r="C1371" s="26" t="s">
        <v>1412</v>
      </c>
    </row>
    <row r="1372" spans="1:3">
      <c r="A1372" s="24" t="s">
        <v>3506</v>
      </c>
      <c r="B1372" s="24" t="s">
        <v>1360</v>
      </c>
      <c r="C1372" s="24" t="s">
        <v>1376</v>
      </c>
    </row>
    <row r="1373" spans="1:3">
      <c r="A1373" s="26" t="s">
        <v>3507</v>
      </c>
      <c r="B1373" s="26" t="s">
        <v>44</v>
      </c>
      <c r="C1373" s="26" t="s">
        <v>1376</v>
      </c>
    </row>
    <row r="1374" spans="1:3">
      <c r="A1374" s="24" t="s">
        <v>3509</v>
      </c>
      <c r="B1374" s="24" t="s">
        <v>31</v>
      </c>
      <c r="C1374" s="24" t="s">
        <v>1395</v>
      </c>
    </row>
    <row r="1375" spans="1:3">
      <c r="A1375" s="26" t="s">
        <v>3511</v>
      </c>
      <c r="B1375" s="26" t="s">
        <v>23</v>
      </c>
      <c r="C1375" s="26" t="s">
        <v>1385</v>
      </c>
    </row>
    <row r="1376" spans="1:3">
      <c r="A1376" s="24" t="s">
        <v>3512</v>
      </c>
      <c r="B1376" s="24" t="s">
        <v>10</v>
      </c>
      <c r="C1376" s="24" t="s">
        <v>1385</v>
      </c>
    </row>
    <row r="1377" spans="1:3">
      <c r="A1377" s="26" t="s">
        <v>3513</v>
      </c>
      <c r="B1377" s="26" t="s">
        <v>31</v>
      </c>
      <c r="C1377" s="26" t="s">
        <v>1412</v>
      </c>
    </row>
    <row r="1378" spans="1:3">
      <c r="A1378" s="24" t="s">
        <v>3514</v>
      </c>
      <c r="B1378" s="24" t="s">
        <v>23</v>
      </c>
      <c r="C1378" s="24" t="s">
        <v>1358</v>
      </c>
    </row>
    <row r="1379" spans="1:3">
      <c r="A1379" s="26" t="s">
        <v>3515</v>
      </c>
      <c r="B1379" s="26" t="s">
        <v>44</v>
      </c>
      <c r="C1379" s="26" t="s">
        <v>1412</v>
      </c>
    </row>
    <row r="1380" spans="1:3">
      <c r="A1380" s="24" t="s">
        <v>3516</v>
      </c>
      <c r="B1380" s="24" t="s">
        <v>44</v>
      </c>
      <c r="C1380" s="24" t="s">
        <v>1385</v>
      </c>
    </row>
    <row r="1381" spans="1:3">
      <c r="A1381" s="26" t="s">
        <v>3517</v>
      </c>
      <c r="B1381" s="26" t="s">
        <v>10</v>
      </c>
      <c r="C1381" s="26" t="s">
        <v>1358</v>
      </c>
    </row>
    <row r="1382" spans="1:3">
      <c r="A1382" s="24" t="s">
        <v>3519</v>
      </c>
      <c r="B1382" s="24" t="s">
        <v>1360</v>
      </c>
      <c r="C1382" s="24" t="s">
        <v>1385</v>
      </c>
    </row>
    <row r="1383" spans="1:3">
      <c r="A1383" s="26" t="s">
        <v>3520</v>
      </c>
      <c r="B1383" s="26" t="s">
        <v>44</v>
      </c>
      <c r="C1383" s="26" t="s">
        <v>1376</v>
      </c>
    </row>
    <row r="1384" spans="1:3">
      <c r="A1384" s="24" t="s">
        <v>3521</v>
      </c>
      <c r="B1384" s="24" t="s">
        <v>10</v>
      </c>
      <c r="C1384" s="24" t="s">
        <v>1385</v>
      </c>
    </row>
    <row r="1385" spans="1:3">
      <c r="A1385" s="26" t="s">
        <v>3522</v>
      </c>
      <c r="B1385" s="26" t="s">
        <v>44</v>
      </c>
      <c r="C1385" s="26" t="s">
        <v>1358</v>
      </c>
    </row>
    <row r="1386" spans="1:3">
      <c r="A1386" s="24" t="s">
        <v>3523</v>
      </c>
      <c r="B1386" s="24" t="s">
        <v>1360</v>
      </c>
      <c r="C1386" s="24" t="s">
        <v>1385</v>
      </c>
    </row>
    <row r="1387" spans="1:3">
      <c r="A1387" s="26" t="s">
        <v>3524</v>
      </c>
      <c r="B1387" s="26" t="s">
        <v>10</v>
      </c>
      <c r="C1387" s="26" t="s">
        <v>1385</v>
      </c>
    </row>
    <row r="1388" spans="1:3">
      <c r="A1388" s="24" t="s">
        <v>3525</v>
      </c>
      <c r="B1388" s="24" t="s">
        <v>23</v>
      </c>
      <c r="C1388" s="24" t="s">
        <v>1412</v>
      </c>
    </row>
    <row r="1389" spans="1:3">
      <c r="A1389" s="26" t="s">
        <v>3526</v>
      </c>
      <c r="B1389" s="26" t="s">
        <v>44</v>
      </c>
      <c r="C1389" s="26" t="s">
        <v>1412</v>
      </c>
    </row>
    <row r="1390" spans="1:3">
      <c r="A1390" s="24" t="s">
        <v>3527</v>
      </c>
      <c r="B1390" s="24" t="s">
        <v>1360</v>
      </c>
      <c r="C1390" s="24" t="s">
        <v>1395</v>
      </c>
    </row>
    <row r="1391" spans="1:3">
      <c r="A1391" s="26" t="s">
        <v>3528</v>
      </c>
      <c r="B1391" s="26" t="s">
        <v>23</v>
      </c>
      <c r="C1391" s="26" t="s">
        <v>1395</v>
      </c>
    </row>
    <row r="1392" spans="1:3">
      <c r="A1392" s="24" t="s">
        <v>3529</v>
      </c>
      <c r="B1392" s="24" t="s">
        <v>31</v>
      </c>
      <c r="C1392" s="24" t="s">
        <v>1412</v>
      </c>
    </row>
    <row r="1393" spans="1:3">
      <c r="A1393" s="26" t="s">
        <v>3530</v>
      </c>
      <c r="B1393" s="26" t="s">
        <v>23</v>
      </c>
      <c r="C1393" s="26" t="s">
        <v>1412</v>
      </c>
    </row>
    <row r="1394" spans="1:3">
      <c r="A1394" s="24" t="s">
        <v>3531</v>
      </c>
      <c r="B1394" s="24" t="s">
        <v>10</v>
      </c>
      <c r="C1394" s="24" t="s">
        <v>1358</v>
      </c>
    </row>
    <row r="1395" spans="1:3">
      <c r="A1395" s="26" t="s">
        <v>3532</v>
      </c>
      <c r="B1395" s="26" t="s">
        <v>10</v>
      </c>
      <c r="C1395" s="26" t="s">
        <v>1395</v>
      </c>
    </row>
    <row r="1396" spans="1:3">
      <c r="A1396" s="24" t="s">
        <v>3533</v>
      </c>
      <c r="B1396" s="24" t="s">
        <v>10</v>
      </c>
      <c r="C1396" s="24" t="s">
        <v>1395</v>
      </c>
    </row>
    <row r="1397" spans="1:3">
      <c r="A1397" s="26" t="s">
        <v>3534</v>
      </c>
      <c r="B1397" s="26" t="s">
        <v>44</v>
      </c>
      <c r="C1397" s="26" t="s">
        <v>1376</v>
      </c>
    </row>
    <row r="1398" spans="1:3">
      <c r="A1398" s="24" t="s">
        <v>3535</v>
      </c>
      <c r="B1398" s="24" t="s">
        <v>23</v>
      </c>
      <c r="C1398" s="24" t="s">
        <v>1358</v>
      </c>
    </row>
    <row r="1399" spans="1:3">
      <c r="A1399" s="26" t="s">
        <v>3536</v>
      </c>
      <c r="B1399" s="26" t="s">
        <v>31</v>
      </c>
      <c r="C1399" s="26" t="s">
        <v>1376</v>
      </c>
    </row>
    <row r="1400" spans="1:3">
      <c r="A1400" s="24" t="s">
        <v>3537</v>
      </c>
      <c r="B1400" s="24" t="s">
        <v>31</v>
      </c>
      <c r="C1400" s="24" t="s">
        <v>1412</v>
      </c>
    </row>
    <row r="1401" spans="1:3">
      <c r="A1401" s="26" t="s">
        <v>3539</v>
      </c>
      <c r="B1401" s="26" t="s">
        <v>44</v>
      </c>
      <c r="C1401" s="26" t="s">
        <v>1358</v>
      </c>
    </row>
    <row r="1402" spans="1:3">
      <c r="A1402" s="24" t="s">
        <v>3541</v>
      </c>
      <c r="B1402" s="24" t="s">
        <v>10</v>
      </c>
      <c r="C1402" s="24" t="s">
        <v>1358</v>
      </c>
    </row>
    <row r="1403" spans="1:3">
      <c r="A1403" s="26" t="s">
        <v>3542</v>
      </c>
      <c r="B1403" s="26" t="s">
        <v>23</v>
      </c>
      <c r="C1403" s="26" t="s">
        <v>1376</v>
      </c>
    </row>
    <row r="1404" spans="1:3">
      <c r="A1404" s="24" t="s">
        <v>3543</v>
      </c>
      <c r="B1404" s="24" t="s">
        <v>10</v>
      </c>
      <c r="C1404" s="24" t="s">
        <v>1385</v>
      </c>
    </row>
    <row r="1405" spans="1:3">
      <c r="A1405" s="26" t="s">
        <v>3544</v>
      </c>
      <c r="B1405" s="26" t="s">
        <v>44</v>
      </c>
      <c r="C1405" s="26" t="s">
        <v>1395</v>
      </c>
    </row>
    <row r="1406" spans="1:3">
      <c r="A1406" s="24" t="s">
        <v>3545</v>
      </c>
      <c r="B1406" s="24" t="s">
        <v>31</v>
      </c>
      <c r="C1406" s="24" t="s">
        <v>1358</v>
      </c>
    </row>
    <row r="1407" spans="1:3">
      <c r="A1407" s="26" t="s">
        <v>3546</v>
      </c>
      <c r="B1407" s="26" t="s">
        <v>44</v>
      </c>
      <c r="C1407" s="26" t="s">
        <v>1395</v>
      </c>
    </row>
    <row r="1408" spans="1:3">
      <c r="A1408" s="24" t="s">
        <v>3547</v>
      </c>
      <c r="B1408" s="24" t="s">
        <v>31</v>
      </c>
      <c r="C1408" s="24" t="s">
        <v>1376</v>
      </c>
    </row>
    <row r="1409" spans="1:3">
      <c r="A1409" s="26" t="s">
        <v>3548</v>
      </c>
      <c r="B1409" s="26" t="s">
        <v>1360</v>
      </c>
      <c r="C1409" s="26" t="s">
        <v>1412</v>
      </c>
    </row>
    <row r="1410" spans="1:3">
      <c r="A1410" s="24" t="s">
        <v>3551</v>
      </c>
      <c r="B1410" s="24" t="s">
        <v>1360</v>
      </c>
      <c r="C1410" s="24" t="s">
        <v>1412</v>
      </c>
    </row>
    <row r="1411" spans="1:3">
      <c r="A1411" s="26" t="s">
        <v>3552</v>
      </c>
      <c r="B1411" s="26" t="s">
        <v>23</v>
      </c>
      <c r="C1411" s="26" t="s">
        <v>1376</v>
      </c>
    </row>
    <row r="1412" spans="1:3">
      <c r="A1412" s="24" t="s">
        <v>3553</v>
      </c>
      <c r="B1412" s="24" t="s">
        <v>31</v>
      </c>
      <c r="C1412" s="24" t="s">
        <v>1412</v>
      </c>
    </row>
    <row r="1413" spans="1:3">
      <c r="A1413" s="26" t="s">
        <v>3554</v>
      </c>
      <c r="B1413" s="26" t="s">
        <v>10</v>
      </c>
      <c r="C1413" s="26" t="s">
        <v>1412</v>
      </c>
    </row>
    <row r="1414" spans="1:3">
      <c r="A1414" s="24" t="s">
        <v>3555</v>
      </c>
      <c r="B1414" s="24" t="s">
        <v>23</v>
      </c>
      <c r="C1414" s="24" t="s">
        <v>1358</v>
      </c>
    </row>
    <row r="1415" spans="1:3">
      <c r="A1415" s="26" t="s">
        <v>3556</v>
      </c>
      <c r="B1415" s="26" t="s">
        <v>44</v>
      </c>
      <c r="C1415" s="26" t="s">
        <v>1385</v>
      </c>
    </row>
    <row r="1416" spans="1:3">
      <c r="A1416" s="24" t="s">
        <v>3557</v>
      </c>
      <c r="B1416" s="24" t="s">
        <v>23</v>
      </c>
      <c r="C1416" s="24" t="s">
        <v>1358</v>
      </c>
    </row>
    <row r="1417" spans="1:3">
      <c r="A1417" s="26" t="s">
        <v>3559</v>
      </c>
      <c r="B1417" s="26" t="s">
        <v>1360</v>
      </c>
      <c r="C1417" s="26" t="s">
        <v>1412</v>
      </c>
    </row>
    <row r="1418" spans="1:3">
      <c r="A1418" s="24" t="s">
        <v>3561</v>
      </c>
      <c r="B1418" s="24" t="s">
        <v>10</v>
      </c>
      <c r="C1418" s="24" t="s">
        <v>1412</v>
      </c>
    </row>
    <row r="1419" spans="1:3">
      <c r="A1419" s="26" t="s">
        <v>3563</v>
      </c>
      <c r="B1419" s="26" t="s">
        <v>44</v>
      </c>
      <c r="C1419" s="26" t="s">
        <v>1385</v>
      </c>
    </row>
    <row r="1420" spans="1:3">
      <c r="A1420" s="24" t="s">
        <v>3564</v>
      </c>
      <c r="B1420" s="24" t="s">
        <v>1360</v>
      </c>
      <c r="C1420" s="24" t="s">
        <v>1376</v>
      </c>
    </row>
    <row r="1421" spans="1:3">
      <c r="A1421" s="26" t="s">
        <v>3565</v>
      </c>
      <c r="B1421" s="26" t="s">
        <v>10</v>
      </c>
      <c r="C1421" s="26" t="s">
        <v>1412</v>
      </c>
    </row>
    <row r="1422" spans="1:3">
      <c r="A1422" s="24" t="s">
        <v>3566</v>
      </c>
      <c r="B1422" s="24" t="s">
        <v>1360</v>
      </c>
      <c r="C1422" s="24" t="s">
        <v>1358</v>
      </c>
    </row>
    <row r="1423" spans="1:3">
      <c r="A1423" s="26" t="s">
        <v>3567</v>
      </c>
      <c r="B1423" s="26" t="s">
        <v>44</v>
      </c>
      <c r="C1423" s="26" t="s">
        <v>1412</v>
      </c>
    </row>
    <row r="1424" spans="1:3">
      <c r="A1424" s="24" t="s">
        <v>3568</v>
      </c>
      <c r="B1424" s="24" t="s">
        <v>23</v>
      </c>
      <c r="C1424" s="24" t="s">
        <v>1358</v>
      </c>
    </row>
    <row r="1425" spans="1:3">
      <c r="A1425" s="26" t="s">
        <v>3569</v>
      </c>
      <c r="B1425" s="26" t="s">
        <v>31</v>
      </c>
      <c r="C1425" s="26" t="s">
        <v>1385</v>
      </c>
    </row>
    <row r="1426" spans="1:3">
      <c r="A1426" s="24" t="s">
        <v>3570</v>
      </c>
      <c r="B1426" s="24" t="s">
        <v>31</v>
      </c>
      <c r="C1426" s="24" t="s">
        <v>1412</v>
      </c>
    </row>
    <row r="1427" spans="1:3">
      <c r="A1427" s="26" t="s">
        <v>3571</v>
      </c>
      <c r="B1427" s="26" t="s">
        <v>31</v>
      </c>
      <c r="C1427" s="26" t="s">
        <v>1412</v>
      </c>
    </row>
    <row r="1428" spans="1:3">
      <c r="A1428" s="24" t="s">
        <v>3573</v>
      </c>
      <c r="B1428" s="24" t="s">
        <v>1360</v>
      </c>
      <c r="C1428" s="24" t="s">
        <v>1358</v>
      </c>
    </row>
    <row r="1429" spans="1:3">
      <c r="A1429" s="26" t="s">
        <v>3574</v>
      </c>
      <c r="B1429" s="26" t="s">
        <v>1360</v>
      </c>
      <c r="C1429" s="26" t="s">
        <v>1385</v>
      </c>
    </row>
    <row r="1430" spans="1:3">
      <c r="A1430" s="24" t="s">
        <v>3575</v>
      </c>
      <c r="B1430" s="24" t="s">
        <v>23</v>
      </c>
      <c r="C1430" s="24" t="s">
        <v>1395</v>
      </c>
    </row>
    <row r="1431" spans="1:3">
      <c r="A1431" s="26" t="s">
        <v>3577</v>
      </c>
      <c r="B1431" s="26" t="s">
        <v>23</v>
      </c>
      <c r="C1431" s="26" t="s">
        <v>1395</v>
      </c>
    </row>
    <row r="1432" spans="1:3">
      <c r="A1432" s="24" t="s">
        <v>3579</v>
      </c>
      <c r="B1432" s="24" t="s">
        <v>23</v>
      </c>
      <c r="C1432" s="24" t="s">
        <v>1385</v>
      </c>
    </row>
    <row r="1433" spans="1:3">
      <c r="A1433" s="26" t="s">
        <v>3580</v>
      </c>
      <c r="B1433" s="26" t="s">
        <v>44</v>
      </c>
      <c r="C1433" s="26" t="s">
        <v>1385</v>
      </c>
    </row>
    <row r="1434" spans="1:3">
      <c r="A1434" s="24" t="s">
        <v>3581</v>
      </c>
      <c r="B1434" s="24" t="s">
        <v>44</v>
      </c>
      <c r="C1434" s="24" t="s">
        <v>1385</v>
      </c>
    </row>
    <row r="1435" spans="1:3">
      <c r="A1435" s="26" t="s">
        <v>3582</v>
      </c>
      <c r="B1435" s="26" t="s">
        <v>23</v>
      </c>
      <c r="C1435" s="26" t="s">
        <v>1376</v>
      </c>
    </row>
    <row r="1436" spans="1:3">
      <c r="A1436" s="24" t="s">
        <v>3584</v>
      </c>
      <c r="B1436" s="24" t="s">
        <v>44</v>
      </c>
      <c r="C1436" s="24" t="s">
        <v>1385</v>
      </c>
    </row>
    <row r="1437" spans="1:3">
      <c r="A1437" s="26" t="s">
        <v>3585</v>
      </c>
      <c r="B1437" s="26" t="s">
        <v>23</v>
      </c>
      <c r="C1437" s="26" t="s">
        <v>1412</v>
      </c>
    </row>
    <row r="1438" spans="1:3">
      <c r="A1438" s="24" t="s">
        <v>3586</v>
      </c>
      <c r="B1438" s="24" t="s">
        <v>23</v>
      </c>
      <c r="C1438" s="24" t="s">
        <v>1385</v>
      </c>
    </row>
    <row r="1439" spans="1:3">
      <c r="A1439" s="26" t="s">
        <v>3587</v>
      </c>
      <c r="B1439" s="26" t="s">
        <v>1360</v>
      </c>
      <c r="C1439" s="26" t="s">
        <v>1376</v>
      </c>
    </row>
    <row r="1440" spans="1:3">
      <c r="A1440" s="24" t="s">
        <v>3589</v>
      </c>
      <c r="B1440" s="24" t="s">
        <v>23</v>
      </c>
      <c r="C1440" s="24" t="s">
        <v>1358</v>
      </c>
    </row>
    <row r="1441" spans="1:3">
      <c r="A1441" s="26" t="s">
        <v>3592</v>
      </c>
      <c r="B1441" s="26" t="s">
        <v>10</v>
      </c>
      <c r="C1441" s="26" t="s">
        <v>1395</v>
      </c>
    </row>
    <row r="1442" spans="1:3">
      <c r="A1442" s="24" t="s">
        <v>3593</v>
      </c>
      <c r="B1442" s="24" t="s">
        <v>44</v>
      </c>
      <c r="C1442" s="24" t="s">
        <v>1376</v>
      </c>
    </row>
    <row r="1443" spans="1:3">
      <c r="A1443" s="26" t="s">
        <v>3594</v>
      </c>
      <c r="B1443" s="26" t="s">
        <v>31</v>
      </c>
      <c r="C1443" s="26" t="s">
        <v>1395</v>
      </c>
    </row>
    <row r="1444" spans="1:3">
      <c r="A1444" s="24" t="s">
        <v>3595</v>
      </c>
      <c r="B1444" s="24" t="s">
        <v>23</v>
      </c>
      <c r="C1444" s="24" t="s">
        <v>1376</v>
      </c>
    </row>
    <row r="1445" spans="1:3">
      <c r="A1445" s="26" t="s">
        <v>3597</v>
      </c>
      <c r="B1445" s="26" t="s">
        <v>23</v>
      </c>
      <c r="C1445" s="26" t="s">
        <v>1412</v>
      </c>
    </row>
    <row r="1446" spans="1:3">
      <c r="A1446" s="24" t="s">
        <v>3598</v>
      </c>
      <c r="B1446" s="24" t="s">
        <v>10</v>
      </c>
      <c r="C1446" s="24" t="s">
        <v>1358</v>
      </c>
    </row>
    <row r="1447" spans="1:3">
      <c r="A1447" s="26" t="s">
        <v>3600</v>
      </c>
      <c r="B1447" s="26" t="s">
        <v>31</v>
      </c>
      <c r="C1447" s="26" t="s">
        <v>1385</v>
      </c>
    </row>
    <row r="1448" spans="1:3">
      <c r="A1448" s="24" t="s">
        <v>3601</v>
      </c>
      <c r="B1448" s="24" t="s">
        <v>31</v>
      </c>
      <c r="C1448" s="24" t="s">
        <v>1376</v>
      </c>
    </row>
    <row r="1449" spans="1:3">
      <c r="A1449" s="26" t="s">
        <v>3602</v>
      </c>
      <c r="B1449" s="26" t="s">
        <v>31</v>
      </c>
      <c r="C1449" s="26" t="s">
        <v>1385</v>
      </c>
    </row>
    <row r="1450" spans="1:3">
      <c r="A1450" s="24" t="s">
        <v>3603</v>
      </c>
      <c r="B1450" s="24" t="s">
        <v>31</v>
      </c>
      <c r="C1450" s="24" t="s">
        <v>1376</v>
      </c>
    </row>
    <row r="1451" spans="1:3">
      <c r="A1451" s="26" t="s">
        <v>3604</v>
      </c>
      <c r="B1451" s="26" t="s">
        <v>10</v>
      </c>
      <c r="C1451" s="26" t="s">
        <v>1358</v>
      </c>
    </row>
    <row r="1452" spans="1:3">
      <c r="A1452" s="24" t="s">
        <v>3605</v>
      </c>
      <c r="B1452" s="24" t="s">
        <v>23</v>
      </c>
      <c r="C1452" s="24" t="s">
        <v>1376</v>
      </c>
    </row>
    <row r="1453" spans="1:3">
      <c r="A1453" s="26" t="s">
        <v>3606</v>
      </c>
      <c r="B1453" s="26" t="s">
        <v>44</v>
      </c>
      <c r="C1453" s="26" t="s">
        <v>1412</v>
      </c>
    </row>
    <row r="1454" spans="1:3">
      <c r="A1454" s="24" t="s">
        <v>3607</v>
      </c>
      <c r="B1454" s="24" t="s">
        <v>10</v>
      </c>
      <c r="C1454" s="24" t="s">
        <v>1395</v>
      </c>
    </row>
    <row r="1455" spans="1:3">
      <c r="A1455" s="26" t="s">
        <v>3609</v>
      </c>
      <c r="B1455" s="26" t="s">
        <v>31</v>
      </c>
      <c r="C1455" s="26" t="s">
        <v>1376</v>
      </c>
    </row>
    <row r="1456" spans="1:3">
      <c r="A1456" s="24" t="s">
        <v>3610</v>
      </c>
      <c r="B1456" s="24" t="s">
        <v>31</v>
      </c>
      <c r="C1456" s="24" t="s">
        <v>1385</v>
      </c>
    </row>
    <row r="1457" spans="1:3">
      <c r="A1457" s="26" t="s">
        <v>3611</v>
      </c>
      <c r="B1457" s="26" t="s">
        <v>23</v>
      </c>
      <c r="C1457" s="26" t="s">
        <v>1412</v>
      </c>
    </row>
    <row r="1458" spans="1:3">
      <c r="A1458" s="24" t="s">
        <v>3613</v>
      </c>
      <c r="B1458" s="24" t="s">
        <v>23</v>
      </c>
      <c r="C1458" s="24" t="s">
        <v>1358</v>
      </c>
    </row>
    <row r="1459" spans="1:3">
      <c r="A1459" s="26" t="s">
        <v>3615</v>
      </c>
      <c r="B1459" s="26" t="s">
        <v>44</v>
      </c>
      <c r="C1459" s="26" t="s">
        <v>1412</v>
      </c>
    </row>
    <row r="1460" spans="1:3">
      <c r="A1460" s="24" t="s">
        <v>3616</v>
      </c>
      <c r="B1460" s="24" t="s">
        <v>23</v>
      </c>
      <c r="C1460" s="24" t="s">
        <v>1376</v>
      </c>
    </row>
    <row r="1461" spans="1:3">
      <c r="A1461" s="26" t="s">
        <v>3617</v>
      </c>
      <c r="B1461" s="26" t="s">
        <v>10</v>
      </c>
      <c r="C1461" s="26" t="s">
        <v>1395</v>
      </c>
    </row>
    <row r="1462" spans="1:3">
      <c r="A1462" s="24" t="s">
        <v>3618</v>
      </c>
      <c r="B1462" s="24" t="s">
        <v>44</v>
      </c>
      <c r="C1462" s="24" t="s">
        <v>1385</v>
      </c>
    </row>
    <row r="1463" spans="1:3">
      <c r="A1463" s="26" t="s">
        <v>3620</v>
      </c>
      <c r="B1463" s="26" t="s">
        <v>31</v>
      </c>
      <c r="C1463" s="26" t="s">
        <v>1395</v>
      </c>
    </row>
    <row r="1464" spans="1:3">
      <c r="A1464" s="24" t="s">
        <v>3621</v>
      </c>
      <c r="B1464" s="24" t="s">
        <v>31</v>
      </c>
      <c r="C1464" s="24" t="s">
        <v>1376</v>
      </c>
    </row>
    <row r="1465" spans="1:3">
      <c r="A1465" s="26" t="s">
        <v>3622</v>
      </c>
      <c r="B1465" s="26" t="s">
        <v>1360</v>
      </c>
      <c r="C1465" s="26" t="s">
        <v>1376</v>
      </c>
    </row>
    <row r="1466" spans="1:3">
      <c r="A1466" s="24" t="s">
        <v>3625</v>
      </c>
      <c r="B1466" s="24" t="s">
        <v>10</v>
      </c>
      <c r="C1466" s="24" t="s">
        <v>1412</v>
      </c>
    </row>
    <row r="1467" spans="1:3">
      <c r="A1467" s="26" t="s">
        <v>3626</v>
      </c>
      <c r="B1467" s="26" t="s">
        <v>44</v>
      </c>
      <c r="C1467" s="26" t="s">
        <v>1385</v>
      </c>
    </row>
    <row r="1468" spans="1:3">
      <c r="A1468" s="24" t="s">
        <v>3627</v>
      </c>
      <c r="B1468" s="24" t="s">
        <v>10</v>
      </c>
      <c r="C1468" s="24" t="s">
        <v>1376</v>
      </c>
    </row>
    <row r="1469" spans="1:3">
      <c r="A1469" s="26" t="s">
        <v>3629</v>
      </c>
      <c r="B1469" s="26" t="s">
        <v>44</v>
      </c>
      <c r="C1469" s="26" t="s">
        <v>1358</v>
      </c>
    </row>
    <row r="1470" spans="1:3">
      <c r="A1470" s="24" t="s">
        <v>3631</v>
      </c>
      <c r="B1470" s="24" t="s">
        <v>1360</v>
      </c>
      <c r="C1470" s="24" t="s">
        <v>1376</v>
      </c>
    </row>
    <row r="1471" spans="1:3">
      <c r="A1471" s="26" t="s">
        <v>3632</v>
      </c>
      <c r="B1471" s="26" t="s">
        <v>1360</v>
      </c>
      <c r="C1471" s="26" t="s">
        <v>1412</v>
      </c>
    </row>
    <row r="1472" spans="1:3">
      <c r="A1472" s="24" t="s">
        <v>3634</v>
      </c>
      <c r="B1472" s="24" t="s">
        <v>31</v>
      </c>
      <c r="C1472" s="24" t="s">
        <v>1412</v>
      </c>
    </row>
    <row r="1473" spans="1:3">
      <c r="A1473" s="26" t="s">
        <v>3635</v>
      </c>
      <c r="B1473" s="26" t="s">
        <v>44</v>
      </c>
      <c r="C1473" s="26" t="s">
        <v>1395</v>
      </c>
    </row>
    <row r="1474" spans="1:3">
      <c r="A1474" s="24" t="s">
        <v>3636</v>
      </c>
      <c r="B1474" s="24" t="s">
        <v>1360</v>
      </c>
      <c r="C1474" s="24" t="s">
        <v>1358</v>
      </c>
    </row>
    <row r="1475" spans="1:3">
      <c r="A1475" s="26" t="s">
        <v>3637</v>
      </c>
      <c r="B1475" s="26" t="s">
        <v>1360</v>
      </c>
      <c r="C1475" s="26" t="s">
        <v>1385</v>
      </c>
    </row>
    <row r="1476" spans="1:3">
      <c r="A1476" s="24" t="s">
        <v>3638</v>
      </c>
      <c r="B1476" s="24" t="s">
        <v>23</v>
      </c>
      <c r="C1476" s="24" t="s">
        <v>1376</v>
      </c>
    </row>
    <row r="1477" spans="1:3">
      <c r="A1477" s="26" t="s">
        <v>3639</v>
      </c>
      <c r="B1477" s="26" t="s">
        <v>10</v>
      </c>
      <c r="C1477" s="26" t="s">
        <v>1385</v>
      </c>
    </row>
    <row r="1478" spans="1:3">
      <c r="A1478" s="24" t="s">
        <v>3640</v>
      </c>
      <c r="B1478" s="24" t="s">
        <v>31</v>
      </c>
      <c r="C1478" s="24" t="s">
        <v>1376</v>
      </c>
    </row>
    <row r="1479" spans="1:3">
      <c r="A1479" s="26" t="s">
        <v>3641</v>
      </c>
      <c r="B1479" s="26" t="s">
        <v>44</v>
      </c>
      <c r="C1479" s="26" t="s">
        <v>1395</v>
      </c>
    </row>
    <row r="1480" spans="1:3">
      <c r="A1480" s="24" t="s">
        <v>3643</v>
      </c>
      <c r="B1480" s="24" t="s">
        <v>44</v>
      </c>
      <c r="C1480" s="24" t="s">
        <v>1412</v>
      </c>
    </row>
    <row r="1481" spans="1:3">
      <c r="A1481" s="26" t="s">
        <v>3646</v>
      </c>
      <c r="B1481" s="26" t="s">
        <v>44</v>
      </c>
      <c r="C1481" s="26" t="s">
        <v>1376</v>
      </c>
    </row>
    <row r="1482" spans="1:3">
      <c r="A1482" s="24" t="s">
        <v>3647</v>
      </c>
      <c r="B1482" s="24" t="s">
        <v>1360</v>
      </c>
      <c r="C1482" s="24" t="s">
        <v>1385</v>
      </c>
    </row>
    <row r="1483" spans="1:3">
      <c r="A1483" s="26" t="s">
        <v>3648</v>
      </c>
      <c r="B1483" s="26" t="s">
        <v>44</v>
      </c>
      <c r="C1483" s="26" t="s">
        <v>1358</v>
      </c>
    </row>
    <row r="1484" spans="1:3">
      <c r="A1484" s="24" t="s">
        <v>3649</v>
      </c>
      <c r="B1484" s="24" t="s">
        <v>10</v>
      </c>
      <c r="C1484" s="24" t="s">
        <v>1385</v>
      </c>
    </row>
    <row r="1485" spans="1:3">
      <c r="A1485" s="26" t="s">
        <v>3651</v>
      </c>
      <c r="B1485" s="26" t="s">
        <v>44</v>
      </c>
      <c r="C1485" s="26" t="s">
        <v>1395</v>
      </c>
    </row>
    <row r="1486" spans="1:3">
      <c r="A1486" s="24" t="s">
        <v>3652</v>
      </c>
      <c r="B1486" s="24" t="s">
        <v>31</v>
      </c>
      <c r="C1486" s="24" t="s">
        <v>1395</v>
      </c>
    </row>
    <row r="1487" spans="1:3">
      <c r="A1487" s="26" t="s">
        <v>3653</v>
      </c>
      <c r="B1487" s="26" t="s">
        <v>23</v>
      </c>
      <c r="C1487" s="26" t="s">
        <v>1395</v>
      </c>
    </row>
    <row r="1488" spans="1:3">
      <c r="A1488" s="24" t="s">
        <v>3654</v>
      </c>
      <c r="B1488" s="24" t="s">
        <v>10</v>
      </c>
      <c r="C1488" s="24" t="s">
        <v>1412</v>
      </c>
    </row>
    <row r="1489" spans="1:3">
      <c r="A1489" s="26" t="s">
        <v>3656</v>
      </c>
      <c r="B1489" s="26" t="s">
        <v>10</v>
      </c>
      <c r="C1489" s="26" t="s">
        <v>1395</v>
      </c>
    </row>
    <row r="1490" spans="1:3">
      <c r="A1490" s="24" t="s">
        <v>3657</v>
      </c>
      <c r="B1490" s="24" t="s">
        <v>23</v>
      </c>
      <c r="C1490" s="24" t="s">
        <v>1376</v>
      </c>
    </row>
    <row r="1491" spans="1:3">
      <c r="A1491" s="26" t="s">
        <v>3658</v>
      </c>
      <c r="B1491" s="26" t="s">
        <v>44</v>
      </c>
      <c r="C1491" s="26" t="s">
        <v>1412</v>
      </c>
    </row>
    <row r="1492" spans="1:3">
      <c r="A1492" s="24" t="s">
        <v>3660</v>
      </c>
      <c r="B1492" s="24" t="s">
        <v>31</v>
      </c>
      <c r="C1492" s="24" t="s">
        <v>1376</v>
      </c>
    </row>
    <row r="1493" spans="1:3">
      <c r="A1493" s="26" t="s">
        <v>3661</v>
      </c>
      <c r="B1493" s="26" t="s">
        <v>44</v>
      </c>
      <c r="C1493" s="26" t="s">
        <v>1385</v>
      </c>
    </row>
    <row r="1494" spans="1:3">
      <c r="A1494" s="24" t="s">
        <v>3662</v>
      </c>
      <c r="B1494" s="24" t="s">
        <v>31</v>
      </c>
      <c r="C1494" s="24" t="s">
        <v>1358</v>
      </c>
    </row>
    <row r="1495" spans="1:3">
      <c r="A1495" s="26" t="s">
        <v>3663</v>
      </c>
      <c r="B1495" s="26" t="s">
        <v>23</v>
      </c>
      <c r="C1495" s="26" t="s">
        <v>1376</v>
      </c>
    </row>
    <row r="1496" spans="1:3">
      <c r="A1496" s="24" t="s">
        <v>3664</v>
      </c>
      <c r="B1496" s="24" t="s">
        <v>10</v>
      </c>
      <c r="C1496" s="24" t="s">
        <v>1412</v>
      </c>
    </row>
    <row r="1497" spans="1:3">
      <c r="A1497" s="26" t="s">
        <v>3665</v>
      </c>
      <c r="B1497" s="26" t="s">
        <v>1360</v>
      </c>
      <c r="C1497" s="26" t="s">
        <v>1395</v>
      </c>
    </row>
    <row r="1498" spans="1:3">
      <c r="A1498" s="24" t="s">
        <v>3666</v>
      </c>
      <c r="B1498" s="24" t="s">
        <v>44</v>
      </c>
      <c r="C1498" s="24" t="s">
        <v>1385</v>
      </c>
    </row>
    <row r="1499" spans="1:3">
      <c r="A1499" s="26" t="s">
        <v>3667</v>
      </c>
      <c r="B1499" s="26" t="s">
        <v>10</v>
      </c>
      <c r="C1499" s="26" t="s">
        <v>1395</v>
      </c>
    </row>
    <row r="1500" spans="1:3">
      <c r="A1500" s="24" t="s">
        <v>3669</v>
      </c>
      <c r="B1500" s="24" t="s">
        <v>10</v>
      </c>
      <c r="C1500" s="24" t="s">
        <v>1358</v>
      </c>
    </row>
    <row r="1501" spans="1:3">
      <c r="A1501" s="26" t="s">
        <v>3670</v>
      </c>
      <c r="B1501" s="26" t="s">
        <v>31</v>
      </c>
      <c r="C1501" s="26" t="s">
        <v>1395</v>
      </c>
    </row>
    <row r="1502" spans="1:3">
      <c r="A1502" s="24" t="s">
        <v>3671</v>
      </c>
      <c r="B1502" s="24" t="s">
        <v>44</v>
      </c>
      <c r="C1502" s="24" t="s">
        <v>1395</v>
      </c>
    </row>
    <row r="1503" spans="1:3">
      <c r="A1503" s="26" t="s">
        <v>3672</v>
      </c>
      <c r="B1503" s="26" t="s">
        <v>10</v>
      </c>
      <c r="C1503" s="26" t="s">
        <v>1412</v>
      </c>
    </row>
    <row r="1504" spans="1:3">
      <c r="A1504" s="24" t="s">
        <v>3673</v>
      </c>
      <c r="B1504" s="24" t="s">
        <v>1360</v>
      </c>
      <c r="C1504" s="24" t="s">
        <v>1412</v>
      </c>
    </row>
    <row r="1505" spans="1:3">
      <c r="A1505" s="26" t="s">
        <v>3674</v>
      </c>
      <c r="B1505" s="26" t="s">
        <v>1360</v>
      </c>
      <c r="C1505" s="26" t="s">
        <v>1376</v>
      </c>
    </row>
    <row r="1506" spans="1:3">
      <c r="A1506" s="24" t="s">
        <v>3675</v>
      </c>
      <c r="B1506" s="24" t="s">
        <v>10</v>
      </c>
      <c r="C1506" s="24" t="s">
        <v>1385</v>
      </c>
    </row>
    <row r="1507" spans="1:3">
      <c r="A1507" s="26" t="s">
        <v>3677</v>
      </c>
      <c r="B1507" s="26" t="s">
        <v>23</v>
      </c>
      <c r="C1507" s="26" t="s">
        <v>1376</v>
      </c>
    </row>
    <row r="1508" spans="1:3">
      <c r="A1508" s="24" t="s">
        <v>3678</v>
      </c>
      <c r="B1508" s="24" t="s">
        <v>1360</v>
      </c>
      <c r="C1508" s="24" t="s">
        <v>1385</v>
      </c>
    </row>
    <row r="1509" spans="1:3">
      <c r="A1509" s="26" t="s">
        <v>3679</v>
      </c>
      <c r="B1509" s="26" t="s">
        <v>44</v>
      </c>
      <c r="C1509" s="26" t="s">
        <v>1385</v>
      </c>
    </row>
    <row r="1510" spans="1:3">
      <c r="A1510" s="24" t="s">
        <v>3681</v>
      </c>
      <c r="B1510" s="24" t="s">
        <v>10</v>
      </c>
      <c r="C1510" s="24" t="s">
        <v>1376</v>
      </c>
    </row>
    <row r="1511" spans="1:3">
      <c r="A1511" s="26" t="s">
        <v>3682</v>
      </c>
      <c r="B1511" s="26" t="s">
        <v>44</v>
      </c>
      <c r="C1511" s="26" t="s">
        <v>1358</v>
      </c>
    </row>
    <row r="1512" spans="1:3">
      <c r="A1512" s="24" t="s">
        <v>3683</v>
      </c>
      <c r="B1512" s="24" t="s">
        <v>44</v>
      </c>
      <c r="C1512" s="24" t="s">
        <v>1358</v>
      </c>
    </row>
    <row r="1513" spans="1:3">
      <c r="A1513" s="26" t="s">
        <v>3684</v>
      </c>
      <c r="B1513" s="26" t="s">
        <v>44</v>
      </c>
      <c r="C1513" s="26" t="s">
        <v>1376</v>
      </c>
    </row>
    <row r="1514" spans="1:3">
      <c r="A1514" s="24" t="s">
        <v>3685</v>
      </c>
      <c r="B1514" s="24" t="s">
        <v>31</v>
      </c>
      <c r="C1514" s="24" t="s">
        <v>1358</v>
      </c>
    </row>
    <row r="1515" spans="1:3">
      <c r="A1515" s="26" t="s">
        <v>3686</v>
      </c>
      <c r="B1515" s="26" t="s">
        <v>1360</v>
      </c>
      <c r="C1515" s="26" t="s">
        <v>1395</v>
      </c>
    </row>
    <row r="1516" spans="1:3">
      <c r="A1516" s="24" t="s">
        <v>3687</v>
      </c>
      <c r="B1516" s="24" t="s">
        <v>23</v>
      </c>
      <c r="C1516" s="24" t="s">
        <v>1412</v>
      </c>
    </row>
    <row r="1517" spans="1:3">
      <c r="A1517" s="26" t="s">
        <v>3688</v>
      </c>
      <c r="B1517" s="26" t="s">
        <v>44</v>
      </c>
      <c r="C1517" s="26" t="s">
        <v>1412</v>
      </c>
    </row>
    <row r="1518" spans="1:3">
      <c r="A1518" s="24" t="s">
        <v>3690</v>
      </c>
      <c r="B1518" s="24" t="s">
        <v>44</v>
      </c>
      <c r="C1518" s="24" t="s">
        <v>1395</v>
      </c>
    </row>
    <row r="1519" spans="1:3">
      <c r="A1519" s="26" t="s">
        <v>3691</v>
      </c>
      <c r="B1519" s="26" t="s">
        <v>44</v>
      </c>
      <c r="C1519" s="26" t="s">
        <v>1412</v>
      </c>
    </row>
    <row r="1520" spans="1:3">
      <c r="A1520" s="24" t="s">
        <v>3692</v>
      </c>
      <c r="B1520" s="24" t="s">
        <v>23</v>
      </c>
      <c r="C1520" s="24" t="s">
        <v>1412</v>
      </c>
    </row>
    <row r="1521" spans="1:3">
      <c r="A1521" s="26" t="s">
        <v>3693</v>
      </c>
      <c r="B1521" s="26" t="s">
        <v>10</v>
      </c>
      <c r="C1521" s="26" t="s">
        <v>1358</v>
      </c>
    </row>
    <row r="1522" spans="1:3">
      <c r="A1522" s="24" t="s">
        <v>3694</v>
      </c>
      <c r="B1522" s="24" t="s">
        <v>44</v>
      </c>
      <c r="C1522" s="24" t="s">
        <v>1376</v>
      </c>
    </row>
    <row r="1523" spans="1:3">
      <c r="A1523" s="26" t="s">
        <v>3695</v>
      </c>
      <c r="B1523" s="26" t="s">
        <v>44</v>
      </c>
      <c r="C1523" s="26" t="s">
        <v>1385</v>
      </c>
    </row>
    <row r="1524" spans="1:3">
      <c r="A1524" s="24" t="s">
        <v>3696</v>
      </c>
      <c r="B1524" s="24" t="s">
        <v>44</v>
      </c>
      <c r="C1524" s="24" t="s">
        <v>1376</v>
      </c>
    </row>
    <row r="1525" spans="1:3">
      <c r="A1525" s="26" t="s">
        <v>3697</v>
      </c>
      <c r="B1525" s="26" t="s">
        <v>1360</v>
      </c>
      <c r="C1525" s="26" t="s">
        <v>1395</v>
      </c>
    </row>
    <row r="1526" spans="1:3">
      <c r="A1526" s="24" t="s">
        <v>3699</v>
      </c>
      <c r="B1526" s="24" t="s">
        <v>44</v>
      </c>
      <c r="C1526" s="24" t="s">
        <v>1395</v>
      </c>
    </row>
    <row r="1527" spans="1:3">
      <c r="A1527" s="26" t="s">
        <v>3700</v>
      </c>
      <c r="B1527" s="26" t="s">
        <v>44</v>
      </c>
      <c r="C1527" s="26" t="s">
        <v>1385</v>
      </c>
    </row>
    <row r="1528" spans="1:3">
      <c r="A1528" s="24" t="s">
        <v>3701</v>
      </c>
      <c r="B1528" s="24" t="s">
        <v>31</v>
      </c>
      <c r="C1528" s="24" t="s">
        <v>1385</v>
      </c>
    </row>
    <row r="1529" spans="1:3">
      <c r="A1529" s="26" t="s">
        <v>3702</v>
      </c>
      <c r="B1529" s="26" t="s">
        <v>44</v>
      </c>
      <c r="C1529" s="26" t="s">
        <v>1412</v>
      </c>
    </row>
    <row r="1530" spans="1:3">
      <c r="A1530" s="24" t="s">
        <v>3703</v>
      </c>
      <c r="B1530" s="24" t="s">
        <v>10</v>
      </c>
      <c r="C1530" s="24" t="s">
        <v>1395</v>
      </c>
    </row>
    <row r="1531" spans="1:3">
      <c r="A1531" s="26" t="s">
        <v>3704</v>
      </c>
      <c r="B1531" s="26" t="s">
        <v>10</v>
      </c>
      <c r="C1531" s="26" t="s">
        <v>1385</v>
      </c>
    </row>
    <row r="1532" spans="1:3">
      <c r="A1532" s="24" t="s">
        <v>3705</v>
      </c>
      <c r="B1532" s="24" t="s">
        <v>31</v>
      </c>
      <c r="C1532" s="24" t="s">
        <v>1395</v>
      </c>
    </row>
    <row r="1533" spans="1:3">
      <c r="A1533" s="26" t="s">
        <v>3706</v>
      </c>
      <c r="B1533" s="26" t="s">
        <v>1360</v>
      </c>
      <c r="C1533" s="26" t="s">
        <v>1412</v>
      </c>
    </row>
    <row r="1534" spans="1:3">
      <c r="A1534" s="24" t="s">
        <v>3707</v>
      </c>
      <c r="B1534" s="24" t="s">
        <v>31</v>
      </c>
      <c r="C1534" s="24" t="s">
        <v>1412</v>
      </c>
    </row>
    <row r="1535" spans="1:3">
      <c r="A1535" s="26" t="s">
        <v>3708</v>
      </c>
      <c r="B1535" s="26" t="s">
        <v>31</v>
      </c>
      <c r="C1535" s="26" t="s">
        <v>1395</v>
      </c>
    </row>
    <row r="1536" spans="1:3">
      <c r="A1536" s="24" t="s">
        <v>3709</v>
      </c>
      <c r="B1536" s="24" t="s">
        <v>10</v>
      </c>
      <c r="C1536" s="24" t="s">
        <v>1412</v>
      </c>
    </row>
    <row r="1537" spans="1:3">
      <c r="A1537" s="26" t="s">
        <v>3710</v>
      </c>
      <c r="B1537" s="26" t="s">
        <v>1360</v>
      </c>
      <c r="C1537" s="26" t="s">
        <v>1385</v>
      </c>
    </row>
    <row r="1538" spans="1:3">
      <c r="A1538" s="24" t="s">
        <v>3711</v>
      </c>
      <c r="B1538" s="24" t="s">
        <v>1360</v>
      </c>
      <c r="C1538" s="24" t="s">
        <v>1412</v>
      </c>
    </row>
    <row r="1539" spans="1:3">
      <c r="A1539" s="26" t="s">
        <v>3712</v>
      </c>
      <c r="B1539" s="26" t="s">
        <v>10</v>
      </c>
      <c r="C1539" s="26" t="s">
        <v>1385</v>
      </c>
    </row>
    <row r="1540" spans="1:3">
      <c r="A1540" s="24" t="s">
        <v>3713</v>
      </c>
      <c r="B1540" s="24" t="s">
        <v>10</v>
      </c>
      <c r="C1540" s="24" t="s">
        <v>1385</v>
      </c>
    </row>
    <row r="1541" spans="1:3">
      <c r="A1541" s="26" t="s">
        <v>3715</v>
      </c>
      <c r="B1541" s="26" t="s">
        <v>44</v>
      </c>
      <c r="C1541" s="26" t="s">
        <v>1385</v>
      </c>
    </row>
    <row r="1542" spans="1:3">
      <c r="A1542" s="24" t="s">
        <v>3716</v>
      </c>
      <c r="B1542" s="24" t="s">
        <v>10</v>
      </c>
      <c r="C1542" s="24" t="s">
        <v>1376</v>
      </c>
    </row>
    <row r="1543" spans="1:3">
      <c r="A1543" s="26" t="s">
        <v>3717</v>
      </c>
      <c r="B1543" s="26" t="s">
        <v>10</v>
      </c>
      <c r="C1543" s="26" t="s">
        <v>1395</v>
      </c>
    </row>
    <row r="1544" spans="1:3">
      <c r="A1544" s="24" t="s">
        <v>3718</v>
      </c>
      <c r="B1544" s="24" t="s">
        <v>1360</v>
      </c>
      <c r="C1544" s="24" t="s">
        <v>1358</v>
      </c>
    </row>
    <row r="1545" spans="1:3">
      <c r="A1545" s="26" t="s">
        <v>3719</v>
      </c>
      <c r="B1545" s="26" t="s">
        <v>31</v>
      </c>
      <c r="C1545" s="26" t="s">
        <v>1412</v>
      </c>
    </row>
    <row r="1546" spans="1:3">
      <c r="A1546" s="24" t="s">
        <v>3720</v>
      </c>
      <c r="B1546" s="24" t="s">
        <v>31</v>
      </c>
      <c r="C1546" s="24" t="s">
        <v>1376</v>
      </c>
    </row>
    <row r="1547" spans="1:3">
      <c r="A1547" s="26" t="s">
        <v>3721</v>
      </c>
      <c r="B1547" s="26" t="s">
        <v>1360</v>
      </c>
      <c r="C1547" s="26" t="s">
        <v>1376</v>
      </c>
    </row>
    <row r="1548" spans="1:3">
      <c r="A1548" s="24" t="s">
        <v>3722</v>
      </c>
      <c r="B1548" s="24" t="s">
        <v>10</v>
      </c>
      <c r="C1548" s="24"/>
    </row>
    <row r="1549" spans="1:3">
      <c r="A1549" s="26" t="s">
        <v>3723</v>
      </c>
      <c r="B1549" s="26" t="s">
        <v>31</v>
      </c>
      <c r="C1549" s="26" t="s">
        <v>1385</v>
      </c>
    </row>
    <row r="1550" spans="1:3">
      <c r="A1550" s="24" t="s">
        <v>3724</v>
      </c>
      <c r="B1550" s="24" t="s">
        <v>23</v>
      </c>
      <c r="C1550" s="24"/>
    </row>
    <row r="1551" spans="1:3">
      <c r="A1551" s="26" t="s">
        <v>3725</v>
      </c>
      <c r="B1551" s="26" t="s">
        <v>1360</v>
      </c>
      <c r="C1551" s="26"/>
    </row>
    <row r="1552" spans="1:3">
      <c r="A1552" s="24" t="s">
        <v>3726</v>
      </c>
      <c r="B1552" s="24" t="s">
        <v>10</v>
      </c>
      <c r="C1552" s="24" t="s">
        <v>1395</v>
      </c>
    </row>
    <row r="1553" spans="1:3">
      <c r="A1553" s="26" t="s">
        <v>3728</v>
      </c>
      <c r="B1553" s="26" t="s">
        <v>1360</v>
      </c>
      <c r="C1553" s="26" t="s">
        <v>1395</v>
      </c>
    </row>
    <row r="1554" spans="1:3">
      <c r="A1554" s="24" t="s">
        <v>3730</v>
      </c>
      <c r="B1554" s="24" t="s">
        <v>44</v>
      </c>
      <c r="C1554" s="24" t="s">
        <v>1385</v>
      </c>
    </row>
    <row r="1555" spans="1:3">
      <c r="A1555" s="26" t="s">
        <v>3731</v>
      </c>
      <c r="B1555" s="26" t="s">
        <v>10</v>
      </c>
      <c r="C1555" s="26" t="s">
        <v>1358</v>
      </c>
    </row>
    <row r="1556" spans="1:3">
      <c r="A1556" s="24" t="s">
        <v>3732</v>
      </c>
      <c r="B1556" s="24" t="s">
        <v>10</v>
      </c>
      <c r="C1556" s="24" t="s">
        <v>1358</v>
      </c>
    </row>
    <row r="1557" spans="1:3">
      <c r="A1557" s="26" t="s">
        <v>3733</v>
      </c>
      <c r="B1557" s="26" t="s">
        <v>23</v>
      </c>
      <c r="C1557" s="26" t="s">
        <v>1395</v>
      </c>
    </row>
    <row r="1558" spans="1:3">
      <c r="A1558" s="24" t="s">
        <v>3734</v>
      </c>
      <c r="B1558" s="24" t="s">
        <v>23</v>
      </c>
      <c r="C1558" s="24"/>
    </row>
    <row r="1559" spans="1:3">
      <c r="A1559" s="26" t="s">
        <v>3736</v>
      </c>
      <c r="B1559" s="26" t="s">
        <v>31</v>
      </c>
      <c r="C1559" s="26" t="s">
        <v>1412</v>
      </c>
    </row>
    <row r="1560" spans="1:3">
      <c r="A1560" s="24" t="s">
        <v>3738</v>
      </c>
      <c r="B1560" s="24" t="s">
        <v>31</v>
      </c>
      <c r="C1560" s="24" t="s">
        <v>1385</v>
      </c>
    </row>
    <row r="1561" spans="1:3">
      <c r="A1561" s="26" t="s">
        <v>3739</v>
      </c>
      <c r="B1561" s="26" t="s">
        <v>1360</v>
      </c>
      <c r="C1561" s="26" t="s">
        <v>1376</v>
      </c>
    </row>
    <row r="1562" spans="1:3">
      <c r="A1562" s="24" t="s">
        <v>3740</v>
      </c>
      <c r="B1562" s="24" t="s">
        <v>44</v>
      </c>
      <c r="C1562" s="24" t="s">
        <v>1385</v>
      </c>
    </row>
    <row r="1563" spans="1:3">
      <c r="A1563" s="26" t="s">
        <v>3741</v>
      </c>
      <c r="B1563" s="26" t="s">
        <v>44</v>
      </c>
      <c r="C1563" s="26" t="s">
        <v>1385</v>
      </c>
    </row>
    <row r="1564" spans="1:3">
      <c r="A1564" s="24" t="s">
        <v>3742</v>
      </c>
      <c r="B1564" s="24" t="s">
        <v>23</v>
      </c>
      <c r="C1564" s="24" t="s">
        <v>1395</v>
      </c>
    </row>
    <row r="1565" spans="1:3">
      <c r="A1565" s="26" t="s">
        <v>3743</v>
      </c>
      <c r="B1565" s="26" t="s">
        <v>1360</v>
      </c>
      <c r="C1565" s="26" t="s">
        <v>1376</v>
      </c>
    </row>
    <row r="1566" spans="1:3">
      <c r="A1566" s="24" t="s">
        <v>3744</v>
      </c>
      <c r="B1566" s="24" t="s">
        <v>44</v>
      </c>
      <c r="C1566" s="24" t="s">
        <v>1412</v>
      </c>
    </row>
    <row r="1567" spans="1:3">
      <c r="A1567" s="26" t="s">
        <v>3745</v>
      </c>
      <c r="B1567" s="26" t="s">
        <v>31</v>
      </c>
      <c r="C1567" s="26" t="s">
        <v>1358</v>
      </c>
    </row>
    <row r="1568" spans="1:3">
      <c r="A1568" s="24" t="s">
        <v>3746</v>
      </c>
      <c r="B1568" s="24" t="s">
        <v>44</v>
      </c>
      <c r="C1568" s="24" t="s">
        <v>1376</v>
      </c>
    </row>
    <row r="1569" spans="1:3">
      <c r="A1569" s="26" t="s">
        <v>3747</v>
      </c>
      <c r="B1569" s="26" t="s">
        <v>10</v>
      </c>
      <c r="C1569" s="26" t="s">
        <v>1385</v>
      </c>
    </row>
    <row r="1570" spans="1:3">
      <c r="A1570" s="24" t="s">
        <v>3748</v>
      </c>
      <c r="B1570" s="24" t="s">
        <v>31</v>
      </c>
      <c r="C1570" s="24" t="s">
        <v>1358</v>
      </c>
    </row>
    <row r="1571" spans="1:3">
      <c r="A1571" s="26" t="s">
        <v>3749</v>
      </c>
      <c r="B1571" s="26" t="s">
        <v>23</v>
      </c>
      <c r="C1571" s="26" t="s">
        <v>1385</v>
      </c>
    </row>
    <row r="1572" spans="1:3">
      <c r="A1572" s="24" t="s">
        <v>3750</v>
      </c>
      <c r="B1572" s="24" t="s">
        <v>44</v>
      </c>
      <c r="C1572" s="24" t="s">
        <v>1395</v>
      </c>
    </row>
    <row r="1573" spans="1:3">
      <c r="A1573" s="26" t="s">
        <v>3751</v>
      </c>
      <c r="B1573" s="26" t="s">
        <v>31</v>
      </c>
      <c r="C1573" s="26" t="s">
        <v>1412</v>
      </c>
    </row>
    <row r="1574" spans="1:3">
      <c r="A1574" s="24" t="s">
        <v>3753</v>
      </c>
      <c r="B1574" s="24" t="s">
        <v>44</v>
      </c>
      <c r="C1574" s="24" t="s">
        <v>1412</v>
      </c>
    </row>
    <row r="1575" spans="1:3">
      <c r="A1575" s="26" t="s">
        <v>3754</v>
      </c>
      <c r="B1575" s="26" t="s">
        <v>10</v>
      </c>
      <c r="C1575" s="26" t="s">
        <v>1376</v>
      </c>
    </row>
    <row r="1576" spans="1:3">
      <c r="A1576" s="24" t="s">
        <v>3755</v>
      </c>
      <c r="B1576" s="24" t="s">
        <v>23</v>
      </c>
      <c r="C1576" s="24" t="s">
        <v>1395</v>
      </c>
    </row>
    <row r="1577" spans="1:3">
      <c r="A1577" s="26" t="s">
        <v>3756</v>
      </c>
      <c r="B1577" s="26" t="s">
        <v>31</v>
      </c>
      <c r="C1577" s="26" t="s">
        <v>1376</v>
      </c>
    </row>
    <row r="1578" spans="1:3">
      <c r="A1578" s="24" t="s">
        <v>3757</v>
      </c>
      <c r="B1578" s="24" t="s">
        <v>1360</v>
      </c>
      <c r="C1578" s="24" t="s">
        <v>1376</v>
      </c>
    </row>
    <row r="1579" spans="1:3">
      <c r="A1579" s="26" t="s">
        <v>3758</v>
      </c>
      <c r="B1579" s="26" t="s">
        <v>10</v>
      </c>
      <c r="C1579" s="26" t="s">
        <v>1412</v>
      </c>
    </row>
    <row r="1580" spans="1:3">
      <c r="A1580" s="24" t="s">
        <v>3759</v>
      </c>
      <c r="B1580" s="24" t="s">
        <v>23</v>
      </c>
      <c r="C1580" s="24" t="s">
        <v>1358</v>
      </c>
    </row>
    <row r="1581" spans="1:3">
      <c r="A1581" s="26" t="s">
        <v>3761</v>
      </c>
      <c r="B1581" s="26" t="s">
        <v>44</v>
      </c>
      <c r="C1581" s="26" t="s">
        <v>1358</v>
      </c>
    </row>
    <row r="1582" spans="1:3">
      <c r="A1582" s="24" t="s">
        <v>3762</v>
      </c>
      <c r="B1582" s="24" t="s">
        <v>31</v>
      </c>
      <c r="C1582" s="24" t="s">
        <v>1358</v>
      </c>
    </row>
    <row r="1583" spans="1:3">
      <c r="A1583" s="26" t="s">
        <v>3763</v>
      </c>
      <c r="B1583" s="26" t="s">
        <v>10</v>
      </c>
      <c r="C1583" s="26" t="s">
        <v>1395</v>
      </c>
    </row>
    <row r="1584" spans="1:3">
      <c r="A1584" s="24" t="s">
        <v>3764</v>
      </c>
      <c r="B1584" s="24" t="s">
        <v>44</v>
      </c>
      <c r="C1584" s="24" t="s">
        <v>1376</v>
      </c>
    </row>
    <row r="1585" spans="1:3">
      <c r="A1585" s="26" t="s">
        <v>3765</v>
      </c>
      <c r="B1585" s="26" t="s">
        <v>23</v>
      </c>
      <c r="C1585" s="26" t="s">
        <v>1376</v>
      </c>
    </row>
    <row r="1586" spans="1:3">
      <c r="A1586" s="24" t="s">
        <v>3766</v>
      </c>
      <c r="B1586" s="24" t="s">
        <v>23</v>
      </c>
      <c r="C1586" s="24" t="s">
        <v>1412</v>
      </c>
    </row>
    <row r="1587" spans="1:3">
      <c r="A1587" s="26" t="s">
        <v>3767</v>
      </c>
      <c r="B1587" s="26" t="s">
        <v>23</v>
      </c>
      <c r="C1587" s="26"/>
    </row>
    <row r="1588" spans="1:3">
      <c r="A1588" s="24" t="s">
        <v>3768</v>
      </c>
      <c r="B1588" s="24" t="s">
        <v>44</v>
      </c>
      <c r="C1588" s="24" t="s">
        <v>1376</v>
      </c>
    </row>
    <row r="1589" spans="1:3">
      <c r="A1589" s="26" t="s">
        <v>3769</v>
      </c>
      <c r="B1589" s="26" t="s">
        <v>31</v>
      </c>
      <c r="C1589" s="26" t="s">
        <v>1395</v>
      </c>
    </row>
    <row r="1590" spans="1:3">
      <c r="A1590" s="24" t="s">
        <v>3770</v>
      </c>
      <c r="B1590" s="24" t="s">
        <v>1360</v>
      </c>
      <c r="C1590" s="24" t="s">
        <v>1412</v>
      </c>
    </row>
    <row r="1591" spans="1:3">
      <c r="A1591" s="26" t="s">
        <v>3771</v>
      </c>
      <c r="B1591" s="26" t="s">
        <v>1360</v>
      </c>
      <c r="C1591" s="26" t="s">
        <v>1412</v>
      </c>
    </row>
    <row r="1592" spans="1:3">
      <c r="A1592" s="24" t="s">
        <v>3772</v>
      </c>
      <c r="B1592" s="24" t="s">
        <v>44</v>
      </c>
      <c r="C1592" s="24" t="s">
        <v>1376</v>
      </c>
    </row>
    <row r="1593" spans="1:3">
      <c r="A1593" s="26" t="s">
        <v>3773</v>
      </c>
      <c r="B1593" s="26" t="s">
        <v>1360</v>
      </c>
      <c r="C1593" s="26" t="s">
        <v>1395</v>
      </c>
    </row>
    <row r="1594" spans="1:3">
      <c r="A1594" s="24" t="s">
        <v>3774</v>
      </c>
      <c r="B1594" s="24" t="s">
        <v>1360</v>
      </c>
      <c r="C1594" s="24" t="s">
        <v>1376</v>
      </c>
    </row>
    <row r="1595" spans="1:3">
      <c r="A1595" s="26" t="s">
        <v>3775</v>
      </c>
      <c r="B1595" s="26" t="s">
        <v>1360</v>
      </c>
      <c r="C1595" s="26" t="s">
        <v>1395</v>
      </c>
    </row>
    <row r="1596" spans="1:3">
      <c r="A1596" s="24" t="s">
        <v>3776</v>
      </c>
      <c r="B1596" s="24" t="s">
        <v>23</v>
      </c>
      <c r="C1596" s="24" t="s">
        <v>1412</v>
      </c>
    </row>
    <row r="1597" spans="1:3">
      <c r="A1597" s="26" t="s">
        <v>3777</v>
      </c>
      <c r="B1597" s="26" t="s">
        <v>10</v>
      </c>
      <c r="C1597" s="26" t="s">
        <v>1376</v>
      </c>
    </row>
    <row r="1598" spans="1:3">
      <c r="A1598" s="24" t="s">
        <v>3778</v>
      </c>
      <c r="B1598" s="24" t="s">
        <v>1360</v>
      </c>
      <c r="C1598" s="24" t="s">
        <v>1412</v>
      </c>
    </row>
    <row r="1599" spans="1:3">
      <c r="A1599" s="26" t="s">
        <v>3779</v>
      </c>
      <c r="B1599" s="26" t="s">
        <v>1360</v>
      </c>
      <c r="C1599" s="26" t="s">
        <v>1358</v>
      </c>
    </row>
    <row r="1600" spans="1:3">
      <c r="A1600" s="24" t="s">
        <v>3780</v>
      </c>
      <c r="B1600" s="24" t="s">
        <v>23</v>
      </c>
      <c r="C1600" s="24"/>
    </row>
    <row r="1601" spans="1:3">
      <c r="A1601" s="26" t="s">
        <v>3781</v>
      </c>
      <c r="B1601" s="26" t="s">
        <v>44</v>
      </c>
      <c r="C1601" s="26" t="s">
        <v>1358</v>
      </c>
    </row>
    <row r="1602" spans="1:3">
      <c r="A1602" s="24" t="s">
        <v>3782</v>
      </c>
      <c r="B1602" s="24" t="s">
        <v>44</v>
      </c>
      <c r="C1602" s="24" t="s">
        <v>1412</v>
      </c>
    </row>
    <row r="1603" spans="1:3">
      <c r="A1603" s="26" t="s">
        <v>3783</v>
      </c>
      <c r="B1603" s="26" t="s">
        <v>10</v>
      </c>
      <c r="C1603" s="26" t="s">
        <v>1358</v>
      </c>
    </row>
    <row r="1604" spans="1:3">
      <c r="A1604" s="24" t="s">
        <v>3784</v>
      </c>
      <c r="B1604" s="24" t="s">
        <v>1360</v>
      </c>
      <c r="C1604" s="24" t="s">
        <v>1395</v>
      </c>
    </row>
    <row r="1605" spans="1:3">
      <c r="A1605" s="26" t="s">
        <v>3785</v>
      </c>
      <c r="B1605" s="26" t="s">
        <v>1360</v>
      </c>
      <c r="C1605" s="26" t="s">
        <v>1358</v>
      </c>
    </row>
    <row r="1606" spans="1:3">
      <c r="A1606" s="24" t="s">
        <v>3786</v>
      </c>
      <c r="B1606" s="24" t="s">
        <v>10</v>
      </c>
      <c r="C1606" s="24" t="s">
        <v>1385</v>
      </c>
    </row>
    <row r="1607" spans="1:3">
      <c r="A1607" s="26" t="s">
        <v>3787</v>
      </c>
      <c r="B1607" s="26" t="s">
        <v>1360</v>
      </c>
      <c r="C1607" s="26" t="s">
        <v>1412</v>
      </c>
    </row>
    <row r="1608" spans="1:3">
      <c r="A1608" s="24" t="s">
        <v>3788</v>
      </c>
      <c r="B1608" s="24" t="s">
        <v>44</v>
      </c>
      <c r="C1608" s="24" t="s">
        <v>1358</v>
      </c>
    </row>
    <row r="1609" spans="1:3">
      <c r="A1609" s="26" t="s">
        <v>3789</v>
      </c>
      <c r="B1609" s="26" t="s">
        <v>44</v>
      </c>
      <c r="C1609" s="26" t="s">
        <v>1358</v>
      </c>
    </row>
    <row r="1610" spans="1:3">
      <c r="A1610" s="24" t="s">
        <v>3790</v>
      </c>
      <c r="B1610" s="24" t="s">
        <v>31</v>
      </c>
      <c r="C1610" s="24" t="s">
        <v>1385</v>
      </c>
    </row>
    <row r="1611" spans="1:3">
      <c r="A1611" s="26" t="s">
        <v>3791</v>
      </c>
      <c r="B1611" s="26" t="s">
        <v>1360</v>
      </c>
      <c r="C1611" s="26" t="s">
        <v>1376</v>
      </c>
    </row>
    <row r="1612" spans="1:3">
      <c r="A1612" s="24" t="s">
        <v>3792</v>
      </c>
      <c r="B1612" s="24" t="s">
        <v>23</v>
      </c>
      <c r="C1612" s="24" t="s">
        <v>1376</v>
      </c>
    </row>
    <row r="1613" spans="1:3">
      <c r="A1613" s="26" t="s">
        <v>3793</v>
      </c>
      <c r="B1613" s="26" t="s">
        <v>1360</v>
      </c>
      <c r="C1613" s="26" t="s">
        <v>1358</v>
      </c>
    </row>
    <row r="1614" spans="1:3">
      <c r="A1614" s="24" t="s">
        <v>3794</v>
      </c>
      <c r="B1614" s="24" t="s">
        <v>44</v>
      </c>
      <c r="C1614" s="24" t="s">
        <v>1376</v>
      </c>
    </row>
    <row r="1615" spans="1:3">
      <c r="A1615" s="26" t="s">
        <v>3795</v>
      </c>
      <c r="B1615" s="26" t="s">
        <v>31</v>
      </c>
      <c r="C1615" s="26" t="s">
        <v>1385</v>
      </c>
    </row>
    <row r="1616" spans="1:3">
      <c r="A1616" s="24" t="s">
        <v>3796</v>
      </c>
      <c r="B1616" s="24" t="s">
        <v>1360</v>
      </c>
      <c r="C1616" s="24" t="s">
        <v>1412</v>
      </c>
    </row>
    <row r="1617" spans="1:3">
      <c r="A1617" s="26" t="s">
        <v>3798</v>
      </c>
      <c r="B1617" s="26" t="s">
        <v>23</v>
      </c>
      <c r="C1617" s="26" t="s">
        <v>1376</v>
      </c>
    </row>
    <row r="1618" spans="1:3">
      <c r="A1618" s="24" t="s">
        <v>3799</v>
      </c>
      <c r="B1618" s="24" t="s">
        <v>31</v>
      </c>
      <c r="C1618" s="24" t="s">
        <v>1412</v>
      </c>
    </row>
    <row r="1619" spans="1:3">
      <c r="A1619" s="26" t="s">
        <v>3801</v>
      </c>
      <c r="B1619" s="26" t="s">
        <v>44</v>
      </c>
      <c r="C1619" s="26" t="s">
        <v>1385</v>
      </c>
    </row>
    <row r="1620" spans="1:3">
      <c r="A1620" s="24" t="s">
        <v>3802</v>
      </c>
      <c r="B1620" s="24" t="s">
        <v>1360</v>
      </c>
      <c r="C1620" s="24" t="s">
        <v>1395</v>
      </c>
    </row>
    <row r="1621" spans="1:3">
      <c r="A1621" s="26" t="s">
        <v>3804</v>
      </c>
      <c r="B1621" s="26" t="s">
        <v>44</v>
      </c>
      <c r="C1621" s="26" t="s">
        <v>1412</v>
      </c>
    </row>
    <row r="1622" spans="1:3">
      <c r="A1622" s="24" t="s">
        <v>3805</v>
      </c>
      <c r="B1622" s="24" t="s">
        <v>1360</v>
      </c>
      <c r="C1622" s="24" t="s">
        <v>1358</v>
      </c>
    </row>
    <row r="1623" spans="1:3">
      <c r="A1623" s="26" t="s">
        <v>3807</v>
      </c>
      <c r="B1623" s="26" t="s">
        <v>10</v>
      </c>
      <c r="C1623" s="26" t="s">
        <v>1412</v>
      </c>
    </row>
    <row r="1624" spans="1:3">
      <c r="A1624" s="24" t="s">
        <v>3808</v>
      </c>
      <c r="B1624" s="24" t="s">
        <v>23</v>
      </c>
      <c r="C1624" s="24" t="s">
        <v>1376</v>
      </c>
    </row>
    <row r="1625" spans="1:3">
      <c r="A1625" s="26" t="s">
        <v>3809</v>
      </c>
      <c r="B1625" s="26" t="s">
        <v>23</v>
      </c>
      <c r="C1625" s="26" t="s">
        <v>1358</v>
      </c>
    </row>
    <row r="1626" spans="1:3">
      <c r="A1626" s="24" t="s">
        <v>3810</v>
      </c>
      <c r="B1626" s="24" t="s">
        <v>31</v>
      </c>
      <c r="C1626" s="24" t="s">
        <v>1376</v>
      </c>
    </row>
    <row r="1627" spans="1:3">
      <c r="A1627" s="26" t="s">
        <v>3812</v>
      </c>
      <c r="B1627" s="26" t="s">
        <v>1360</v>
      </c>
      <c r="C1627" s="26" t="s">
        <v>1412</v>
      </c>
    </row>
    <row r="1628" spans="1:3">
      <c r="A1628" s="24" t="s">
        <v>3813</v>
      </c>
      <c r="B1628" s="24" t="s">
        <v>44</v>
      </c>
      <c r="C1628" s="24" t="s">
        <v>1358</v>
      </c>
    </row>
    <row r="1629" spans="1:3">
      <c r="A1629" s="26" t="s">
        <v>3814</v>
      </c>
      <c r="B1629" s="26" t="s">
        <v>10</v>
      </c>
      <c r="C1629" s="26" t="s">
        <v>1385</v>
      </c>
    </row>
    <row r="1630" spans="1:3">
      <c r="A1630" s="24" t="s">
        <v>3815</v>
      </c>
      <c r="B1630" s="24" t="s">
        <v>10</v>
      </c>
      <c r="C1630" s="24" t="s">
        <v>1395</v>
      </c>
    </row>
    <row r="1631" spans="1:3">
      <c r="A1631" s="26" t="s">
        <v>3816</v>
      </c>
      <c r="B1631" s="26" t="s">
        <v>23</v>
      </c>
      <c r="C1631" s="26"/>
    </row>
    <row r="1632" spans="1:3">
      <c r="A1632" s="24" t="s">
        <v>3817</v>
      </c>
      <c r="B1632" s="24" t="s">
        <v>1360</v>
      </c>
      <c r="C1632" s="24" t="s">
        <v>1376</v>
      </c>
    </row>
    <row r="1633" spans="1:3">
      <c r="A1633" s="26" t="s">
        <v>3818</v>
      </c>
      <c r="B1633" s="26" t="s">
        <v>44</v>
      </c>
      <c r="C1633" s="26" t="s">
        <v>1385</v>
      </c>
    </row>
    <row r="1634" spans="1:3">
      <c r="A1634" s="24" t="s">
        <v>3819</v>
      </c>
      <c r="B1634" s="24" t="s">
        <v>10</v>
      </c>
      <c r="C1634" s="24" t="s">
        <v>1412</v>
      </c>
    </row>
    <row r="1635" spans="1:3">
      <c r="A1635" s="26" t="s">
        <v>3820</v>
      </c>
      <c r="B1635" s="26" t="s">
        <v>44</v>
      </c>
      <c r="C1635" s="26" t="s">
        <v>1412</v>
      </c>
    </row>
    <row r="1636" spans="1:3">
      <c r="A1636" s="24" t="s">
        <v>3821</v>
      </c>
      <c r="B1636" s="24" t="s">
        <v>44</v>
      </c>
      <c r="C1636" s="24" t="s">
        <v>1376</v>
      </c>
    </row>
    <row r="1637" spans="1:3">
      <c r="A1637" s="26" t="s">
        <v>3822</v>
      </c>
      <c r="B1637" s="26" t="s">
        <v>1360</v>
      </c>
      <c r="C1637" s="26" t="s">
        <v>1376</v>
      </c>
    </row>
    <row r="1638" spans="1:3">
      <c r="A1638" s="24" t="s">
        <v>3823</v>
      </c>
      <c r="B1638" s="24" t="s">
        <v>10</v>
      </c>
      <c r="C1638" s="24" t="s">
        <v>1376</v>
      </c>
    </row>
    <row r="1639" spans="1:3">
      <c r="A1639" s="26" t="s">
        <v>3824</v>
      </c>
      <c r="B1639" s="26" t="s">
        <v>10</v>
      </c>
      <c r="C1639" s="26" t="s">
        <v>1358</v>
      </c>
    </row>
    <row r="1640" spans="1:3">
      <c r="A1640" s="24" t="s">
        <v>3825</v>
      </c>
      <c r="B1640" s="24" t="s">
        <v>31</v>
      </c>
      <c r="C1640" s="24" t="s">
        <v>1376</v>
      </c>
    </row>
    <row r="1641" spans="1:3">
      <c r="A1641" s="26" t="s">
        <v>3827</v>
      </c>
      <c r="B1641" s="26" t="s">
        <v>10</v>
      </c>
      <c r="C1641" s="26" t="s">
        <v>1376</v>
      </c>
    </row>
    <row r="1642" spans="1:3">
      <c r="A1642" s="24" t="s">
        <v>3828</v>
      </c>
      <c r="B1642" s="24" t="s">
        <v>44</v>
      </c>
      <c r="C1642" s="24" t="s">
        <v>1358</v>
      </c>
    </row>
    <row r="1643" spans="1:3">
      <c r="A1643" s="26" t="s">
        <v>3831</v>
      </c>
      <c r="B1643" s="26" t="s">
        <v>31</v>
      </c>
      <c r="C1643" s="26"/>
    </row>
    <row r="1644" spans="1:3">
      <c r="A1644" s="24" t="s">
        <v>3832</v>
      </c>
      <c r="B1644" s="24" t="s">
        <v>31</v>
      </c>
      <c r="C1644" s="24" t="s">
        <v>1358</v>
      </c>
    </row>
    <row r="1645" spans="1:3">
      <c r="A1645" s="26" t="s">
        <v>3833</v>
      </c>
      <c r="B1645" s="26" t="s">
        <v>31</v>
      </c>
      <c r="C1645" s="26" t="s">
        <v>1395</v>
      </c>
    </row>
    <row r="1646" spans="1:3">
      <c r="A1646" s="24" t="s">
        <v>3834</v>
      </c>
      <c r="B1646" s="24" t="s">
        <v>1360</v>
      </c>
      <c r="C1646" s="24" t="s">
        <v>1385</v>
      </c>
    </row>
    <row r="1647" spans="1:3">
      <c r="A1647" s="26" t="s">
        <v>3835</v>
      </c>
      <c r="B1647" s="26" t="s">
        <v>44</v>
      </c>
      <c r="C1647" s="26" t="s">
        <v>1395</v>
      </c>
    </row>
    <row r="1648" spans="1:3">
      <c r="A1648" s="24" t="s">
        <v>3836</v>
      </c>
      <c r="B1648" s="24" t="s">
        <v>23</v>
      </c>
      <c r="C1648" s="24" t="s">
        <v>1358</v>
      </c>
    </row>
    <row r="1649" spans="1:3">
      <c r="A1649" s="26" t="s">
        <v>3837</v>
      </c>
      <c r="B1649" s="26" t="s">
        <v>10</v>
      </c>
      <c r="C1649" s="26" t="s">
        <v>1358</v>
      </c>
    </row>
    <row r="1650" spans="1:3">
      <c r="A1650" s="24" t="s">
        <v>3838</v>
      </c>
      <c r="B1650" s="24" t="s">
        <v>1360</v>
      </c>
      <c r="C1650" s="24" t="s">
        <v>1376</v>
      </c>
    </row>
    <row r="1651" spans="1:3">
      <c r="A1651" s="26" t="s">
        <v>3839</v>
      </c>
      <c r="B1651" s="26" t="s">
        <v>23</v>
      </c>
      <c r="C1651" s="26" t="s">
        <v>1412</v>
      </c>
    </row>
    <row r="1652" spans="1:3">
      <c r="A1652" s="24" t="s">
        <v>3840</v>
      </c>
      <c r="B1652" s="24" t="s">
        <v>23</v>
      </c>
      <c r="C1652" s="24" t="s">
        <v>1412</v>
      </c>
    </row>
    <row r="1653" spans="1:3">
      <c r="A1653" s="26" t="s">
        <v>3841</v>
      </c>
      <c r="B1653" s="26" t="s">
        <v>31</v>
      </c>
      <c r="C1653" s="26" t="s">
        <v>1412</v>
      </c>
    </row>
    <row r="1654" spans="1:3">
      <c r="A1654" s="24" t="s">
        <v>3842</v>
      </c>
      <c r="B1654" s="24" t="s">
        <v>31</v>
      </c>
      <c r="C1654" s="24" t="s">
        <v>1358</v>
      </c>
    </row>
    <row r="1655" spans="1:3">
      <c r="A1655" s="26" t="s">
        <v>3843</v>
      </c>
      <c r="B1655" s="26" t="s">
        <v>23</v>
      </c>
      <c r="C1655" s="26" t="s">
        <v>1376</v>
      </c>
    </row>
    <row r="1656" spans="1:3">
      <c r="A1656" s="24" t="s">
        <v>3844</v>
      </c>
      <c r="B1656" s="24" t="s">
        <v>10</v>
      </c>
      <c r="C1656" s="24" t="s">
        <v>1412</v>
      </c>
    </row>
    <row r="1657" spans="1:3">
      <c r="A1657" s="26" t="s">
        <v>3845</v>
      </c>
      <c r="B1657" s="26" t="s">
        <v>23</v>
      </c>
      <c r="C1657" s="26" t="s">
        <v>1412</v>
      </c>
    </row>
    <row r="1658" spans="1:3">
      <c r="A1658" s="24" t="s">
        <v>3846</v>
      </c>
      <c r="B1658" s="24" t="s">
        <v>1360</v>
      </c>
      <c r="C1658" s="24" t="s">
        <v>1376</v>
      </c>
    </row>
    <row r="1659" spans="1:3">
      <c r="A1659" s="26" t="s">
        <v>3847</v>
      </c>
      <c r="B1659" s="26" t="s">
        <v>1360</v>
      </c>
      <c r="C1659" s="26" t="s">
        <v>1358</v>
      </c>
    </row>
    <row r="1660" spans="1:3">
      <c r="A1660" s="24" t="s">
        <v>3848</v>
      </c>
      <c r="B1660" s="24" t="s">
        <v>44</v>
      </c>
      <c r="C1660" s="24" t="s">
        <v>1395</v>
      </c>
    </row>
    <row r="1661" spans="1:3">
      <c r="A1661" s="26" t="s">
        <v>3850</v>
      </c>
      <c r="B1661" s="26" t="s">
        <v>1360</v>
      </c>
      <c r="C1661" s="26" t="s">
        <v>1395</v>
      </c>
    </row>
    <row r="1662" spans="1:3">
      <c r="A1662" s="24" t="s">
        <v>3851</v>
      </c>
      <c r="B1662" s="24" t="s">
        <v>10</v>
      </c>
      <c r="C1662" s="24" t="s">
        <v>1376</v>
      </c>
    </row>
    <row r="1663" spans="1:3">
      <c r="A1663" s="26" t="s">
        <v>3852</v>
      </c>
      <c r="B1663" s="26" t="s">
        <v>10</v>
      </c>
      <c r="C1663" s="26" t="s">
        <v>1376</v>
      </c>
    </row>
    <row r="1664" spans="1:3">
      <c r="A1664" s="24" t="s">
        <v>3853</v>
      </c>
      <c r="B1664" s="24" t="s">
        <v>23</v>
      </c>
      <c r="C1664" s="24" t="s">
        <v>1385</v>
      </c>
    </row>
    <row r="1665" spans="1:3">
      <c r="A1665" s="26" t="s">
        <v>3854</v>
      </c>
      <c r="B1665" s="26" t="s">
        <v>23</v>
      </c>
      <c r="C1665" s="26" t="s">
        <v>1376</v>
      </c>
    </row>
    <row r="1666" spans="1:3">
      <c r="A1666" s="24" t="s">
        <v>3855</v>
      </c>
      <c r="B1666" s="24" t="s">
        <v>31</v>
      </c>
      <c r="C1666" s="24" t="s">
        <v>1358</v>
      </c>
    </row>
    <row r="1667" spans="1:3">
      <c r="A1667" s="26" t="s">
        <v>3857</v>
      </c>
      <c r="B1667" s="26" t="s">
        <v>10</v>
      </c>
      <c r="C1667" s="26" t="s">
        <v>1376</v>
      </c>
    </row>
    <row r="1668" spans="1:3">
      <c r="A1668" s="24" t="s">
        <v>3858</v>
      </c>
      <c r="B1668" s="24" t="s">
        <v>44</v>
      </c>
      <c r="C1668" s="24" t="s">
        <v>1358</v>
      </c>
    </row>
    <row r="1669" spans="1:3">
      <c r="A1669" s="26" t="s">
        <v>3860</v>
      </c>
      <c r="B1669" s="26" t="s">
        <v>44</v>
      </c>
      <c r="C1669" s="26" t="s">
        <v>1376</v>
      </c>
    </row>
    <row r="1670" spans="1:3">
      <c r="A1670" s="24" t="s">
        <v>3861</v>
      </c>
      <c r="B1670" s="24" t="s">
        <v>44</v>
      </c>
      <c r="C1670" s="24" t="s">
        <v>1358</v>
      </c>
    </row>
    <row r="1671" spans="1:3">
      <c r="A1671" s="26" t="s">
        <v>3862</v>
      </c>
      <c r="B1671" s="26" t="s">
        <v>1360</v>
      </c>
      <c r="C1671" s="26" t="s">
        <v>1412</v>
      </c>
    </row>
    <row r="1672" spans="1:3">
      <c r="A1672" s="24" t="s">
        <v>3863</v>
      </c>
      <c r="B1672" s="24" t="s">
        <v>23</v>
      </c>
      <c r="C1672" s="24" t="s">
        <v>1358</v>
      </c>
    </row>
    <row r="1673" spans="1:3">
      <c r="A1673" s="26" t="s">
        <v>3864</v>
      </c>
      <c r="B1673" s="26" t="s">
        <v>1360</v>
      </c>
      <c r="C1673" s="26" t="s">
        <v>1412</v>
      </c>
    </row>
    <row r="1674" spans="1:3">
      <c r="A1674" s="24" t="s">
        <v>3865</v>
      </c>
      <c r="B1674" s="24" t="s">
        <v>23</v>
      </c>
      <c r="C1674" s="24" t="s">
        <v>1385</v>
      </c>
    </row>
    <row r="1675" spans="1:3">
      <c r="A1675" s="26" t="s">
        <v>3866</v>
      </c>
      <c r="B1675" s="26" t="s">
        <v>23</v>
      </c>
      <c r="C1675" s="26" t="s">
        <v>1385</v>
      </c>
    </row>
    <row r="1676" spans="1:3">
      <c r="A1676" s="24" t="s">
        <v>3867</v>
      </c>
      <c r="B1676" s="24" t="s">
        <v>1360</v>
      </c>
      <c r="C1676" s="24" t="s">
        <v>1385</v>
      </c>
    </row>
    <row r="1677" spans="1:3">
      <c r="A1677" s="26" t="s">
        <v>3868</v>
      </c>
      <c r="B1677" s="26" t="s">
        <v>10</v>
      </c>
      <c r="C1677" s="26" t="s">
        <v>1412</v>
      </c>
    </row>
    <row r="1678" spans="1:3">
      <c r="A1678" s="24" t="s">
        <v>3869</v>
      </c>
      <c r="B1678" s="24" t="s">
        <v>10</v>
      </c>
      <c r="C1678" s="24" t="s">
        <v>1376</v>
      </c>
    </row>
    <row r="1679" spans="1:3">
      <c r="A1679" s="26" t="s">
        <v>3870</v>
      </c>
      <c r="B1679" s="26" t="s">
        <v>31</v>
      </c>
      <c r="C1679" s="26" t="s">
        <v>1412</v>
      </c>
    </row>
    <row r="1680" spans="1:3">
      <c r="A1680" s="24" t="s">
        <v>3871</v>
      </c>
      <c r="B1680" s="24" t="s">
        <v>44</v>
      </c>
      <c r="C1680" s="24" t="s">
        <v>1358</v>
      </c>
    </row>
    <row r="1681" spans="1:3">
      <c r="A1681" s="26" t="s">
        <v>3872</v>
      </c>
      <c r="B1681" s="26" t="s">
        <v>1360</v>
      </c>
      <c r="C1681" s="26" t="s">
        <v>1376</v>
      </c>
    </row>
    <row r="1682" spans="1:3">
      <c r="A1682" s="24" t="s">
        <v>3873</v>
      </c>
      <c r="B1682" s="24" t="s">
        <v>31</v>
      </c>
      <c r="C1682" s="24" t="s">
        <v>1376</v>
      </c>
    </row>
    <row r="1683" spans="1:3">
      <c r="A1683" s="26" t="s">
        <v>3874</v>
      </c>
      <c r="B1683" s="26" t="s">
        <v>23</v>
      </c>
      <c r="C1683" s="26" t="s">
        <v>1395</v>
      </c>
    </row>
    <row r="1684" spans="1:3">
      <c r="A1684" s="24" t="s">
        <v>3875</v>
      </c>
      <c r="B1684" s="24" t="s">
        <v>1360</v>
      </c>
      <c r="C1684" s="24" t="s">
        <v>1358</v>
      </c>
    </row>
    <row r="1685" spans="1:3">
      <c r="A1685" s="26" t="s">
        <v>3876</v>
      </c>
      <c r="B1685" s="26" t="s">
        <v>31</v>
      </c>
      <c r="C1685" s="26" t="s">
        <v>1412</v>
      </c>
    </row>
    <row r="1686" spans="1:3">
      <c r="A1686" s="24" t="s">
        <v>3877</v>
      </c>
      <c r="B1686" s="24" t="s">
        <v>31</v>
      </c>
      <c r="C1686" s="24" t="s">
        <v>1395</v>
      </c>
    </row>
    <row r="1687" spans="1:3">
      <c r="A1687" s="26" t="s">
        <v>3878</v>
      </c>
      <c r="B1687" s="26" t="s">
        <v>1360</v>
      </c>
      <c r="C1687" s="26" t="s">
        <v>1385</v>
      </c>
    </row>
    <row r="1688" spans="1:3">
      <c r="A1688" s="24" t="s">
        <v>3879</v>
      </c>
      <c r="B1688" s="24" t="s">
        <v>1360</v>
      </c>
      <c r="C1688" s="24" t="s">
        <v>1385</v>
      </c>
    </row>
    <row r="1689" spans="1:3">
      <c r="A1689" s="26" t="s">
        <v>3880</v>
      </c>
      <c r="B1689" s="26" t="s">
        <v>23</v>
      </c>
      <c r="C1689" s="26" t="s">
        <v>1412</v>
      </c>
    </row>
    <row r="1690" spans="1:3">
      <c r="A1690" s="24" t="s">
        <v>3881</v>
      </c>
      <c r="B1690" s="24" t="s">
        <v>10</v>
      </c>
      <c r="C1690" s="24" t="s">
        <v>1385</v>
      </c>
    </row>
    <row r="1691" spans="1:3">
      <c r="A1691" s="26" t="s">
        <v>3882</v>
      </c>
      <c r="B1691" s="26" t="s">
        <v>44</v>
      </c>
      <c r="C1691" s="26" t="s">
        <v>1385</v>
      </c>
    </row>
    <row r="1692" spans="1:3">
      <c r="A1692" s="24" t="s">
        <v>3884</v>
      </c>
      <c r="B1692" s="24" t="s">
        <v>23</v>
      </c>
      <c r="C1692" s="24" t="s">
        <v>1395</v>
      </c>
    </row>
    <row r="1693" spans="1:3">
      <c r="A1693" s="26" t="s">
        <v>3885</v>
      </c>
      <c r="B1693" s="26" t="s">
        <v>10</v>
      </c>
      <c r="C1693" s="26" t="s">
        <v>1412</v>
      </c>
    </row>
    <row r="1694" spans="1:3">
      <c r="A1694" s="24" t="s">
        <v>3886</v>
      </c>
      <c r="B1694" s="24" t="s">
        <v>44</v>
      </c>
      <c r="C1694" s="24" t="s">
        <v>1385</v>
      </c>
    </row>
    <row r="1695" spans="1:3">
      <c r="A1695" s="26" t="s">
        <v>3888</v>
      </c>
      <c r="B1695" s="26" t="s">
        <v>1360</v>
      </c>
      <c r="C1695" s="26" t="s">
        <v>1385</v>
      </c>
    </row>
    <row r="1696" spans="1:3">
      <c r="A1696" s="24" t="s">
        <v>3890</v>
      </c>
      <c r="B1696" s="24" t="s">
        <v>44</v>
      </c>
      <c r="C1696" s="24" t="s">
        <v>1385</v>
      </c>
    </row>
    <row r="1697" spans="1:3">
      <c r="A1697" s="26" t="s">
        <v>3891</v>
      </c>
      <c r="B1697" s="26" t="s">
        <v>10</v>
      </c>
      <c r="C1697" s="26" t="s">
        <v>1395</v>
      </c>
    </row>
    <row r="1698" spans="1:3">
      <c r="A1698" s="24" t="s">
        <v>3893</v>
      </c>
      <c r="B1698" s="24" t="s">
        <v>23</v>
      </c>
      <c r="C1698" s="24" t="s">
        <v>1395</v>
      </c>
    </row>
    <row r="1699" spans="1:3">
      <c r="A1699" s="26" t="s">
        <v>3894</v>
      </c>
      <c r="B1699" s="26" t="s">
        <v>31</v>
      </c>
      <c r="C1699" s="26" t="s">
        <v>1412</v>
      </c>
    </row>
    <row r="1700" spans="1:3">
      <c r="A1700" s="24" t="s">
        <v>3896</v>
      </c>
      <c r="B1700" s="24" t="s">
        <v>1360</v>
      </c>
      <c r="C1700" s="24" t="s">
        <v>1395</v>
      </c>
    </row>
    <row r="1701" spans="1:3">
      <c r="A1701" s="26" t="s">
        <v>3897</v>
      </c>
      <c r="B1701" s="26" t="s">
        <v>1360</v>
      </c>
      <c r="C1701" s="26" t="s">
        <v>1412</v>
      </c>
    </row>
    <row r="1702" spans="1:3">
      <c r="A1702" s="24" t="s">
        <v>3898</v>
      </c>
      <c r="B1702" s="24" t="s">
        <v>10</v>
      </c>
      <c r="C1702" s="24" t="s">
        <v>1412</v>
      </c>
    </row>
    <row r="1703" spans="1:3">
      <c r="A1703" s="26" t="s">
        <v>3899</v>
      </c>
      <c r="B1703" s="26" t="s">
        <v>23</v>
      </c>
      <c r="C1703" s="26" t="s">
        <v>1412</v>
      </c>
    </row>
    <row r="1704" spans="1:3">
      <c r="A1704" s="24" t="s">
        <v>3900</v>
      </c>
      <c r="B1704" s="24" t="s">
        <v>10</v>
      </c>
      <c r="C1704" s="24" t="s">
        <v>1376</v>
      </c>
    </row>
    <row r="1705" spans="1:3">
      <c r="A1705" s="26" t="s">
        <v>3901</v>
      </c>
      <c r="B1705" s="26" t="s">
        <v>31</v>
      </c>
      <c r="C1705" s="26" t="s">
        <v>1358</v>
      </c>
    </row>
    <row r="1706" spans="1:3">
      <c r="A1706" s="24" t="s">
        <v>3902</v>
      </c>
      <c r="B1706" s="24" t="s">
        <v>44</v>
      </c>
      <c r="C1706" s="24" t="s">
        <v>1412</v>
      </c>
    </row>
    <row r="1707" spans="1:3">
      <c r="A1707" s="26" t="s">
        <v>3904</v>
      </c>
      <c r="B1707" s="26" t="s">
        <v>10</v>
      </c>
      <c r="C1707" s="26" t="s">
        <v>1395</v>
      </c>
    </row>
    <row r="1708" spans="1:3">
      <c r="A1708" s="24" t="s">
        <v>3905</v>
      </c>
      <c r="B1708" s="24" t="s">
        <v>1360</v>
      </c>
      <c r="C1708" s="24" t="s">
        <v>1376</v>
      </c>
    </row>
    <row r="1709" spans="1:3">
      <c r="A1709" s="26" t="s">
        <v>3907</v>
      </c>
      <c r="B1709" s="26" t="s">
        <v>44</v>
      </c>
      <c r="C1709" s="26" t="s">
        <v>1412</v>
      </c>
    </row>
    <row r="1710" spans="1:3">
      <c r="A1710" s="24" t="s">
        <v>3908</v>
      </c>
      <c r="B1710" s="24" t="s">
        <v>1360</v>
      </c>
      <c r="C1710" s="24" t="s">
        <v>1376</v>
      </c>
    </row>
    <row r="1711" spans="1:3">
      <c r="A1711" s="26" t="s">
        <v>3909</v>
      </c>
      <c r="B1711" s="26" t="s">
        <v>31</v>
      </c>
      <c r="C1711" s="26" t="s">
        <v>1376</v>
      </c>
    </row>
    <row r="1712" spans="1:3">
      <c r="A1712" s="24" t="s">
        <v>3910</v>
      </c>
      <c r="B1712" s="24" t="s">
        <v>31</v>
      </c>
      <c r="C1712" s="24" t="s">
        <v>1385</v>
      </c>
    </row>
    <row r="1713" spans="1:3">
      <c r="A1713" s="26" t="s">
        <v>3911</v>
      </c>
      <c r="B1713" s="26" t="s">
        <v>31</v>
      </c>
      <c r="C1713" s="26" t="s">
        <v>1395</v>
      </c>
    </row>
    <row r="1714" spans="1:3">
      <c r="A1714" s="24" t="s">
        <v>3912</v>
      </c>
      <c r="B1714" s="24" t="s">
        <v>10</v>
      </c>
      <c r="C1714" s="24" t="s">
        <v>1412</v>
      </c>
    </row>
    <row r="1715" spans="1:3">
      <c r="A1715" s="26" t="s">
        <v>3914</v>
      </c>
      <c r="B1715" s="26" t="s">
        <v>31</v>
      </c>
      <c r="C1715" s="26" t="s">
        <v>1412</v>
      </c>
    </row>
    <row r="1716" spans="1:3">
      <c r="A1716" s="24" t="s">
        <v>3915</v>
      </c>
      <c r="B1716" s="24" t="s">
        <v>31</v>
      </c>
      <c r="C1716" s="24" t="s">
        <v>1376</v>
      </c>
    </row>
    <row r="1717" spans="1:3">
      <c r="A1717" s="26" t="s">
        <v>3916</v>
      </c>
      <c r="B1717" s="26" t="s">
        <v>31</v>
      </c>
      <c r="C1717" s="26" t="s">
        <v>1385</v>
      </c>
    </row>
    <row r="1718" spans="1:3">
      <c r="A1718" s="24" t="s">
        <v>3917</v>
      </c>
      <c r="B1718" s="24" t="s">
        <v>44</v>
      </c>
      <c r="C1718" s="24" t="s">
        <v>1412</v>
      </c>
    </row>
    <row r="1719" spans="1:3">
      <c r="A1719" s="26" t="s">
        <v>3918</v>
      </c>
      <c r="B1719" s="26" t="s">
        <v>1360</v>
      </c>
      <c r="C1719" s="26" t="s">
        <v>1395</v>
      </c>
    </row>
    <row r="1720" spans="1:3">
      <c r="A1720" s="24" t="s">
        <v>3919</v>
      </c>
      <c r="B1720" s="24" t="s">
        <v>1360</v>
      </c>
      <c r="C1720" s="24" t="s">
        <v>1376</v>
      </c>
    </row>
    <row r="1721" spans="1:3">
      <c r="A1721" s="26" t="s">
        <v>3920</v>
      </c>
      <c r="B1721" s="26" t="s">
        <v>1360</v>
      </c>
      <c r="C1721" s="26" t="s">
        <v>1358</v>
      </c>
    </row>
    <row r="1722" spans="1:3">
      <c r="A1722" s="24" t="s">
        <v>3921</v>
      </c>
      <c r="B1722" s="24" t="s">
        <v>44</v>
      </c>
      <c r="C1722" s="24" t="s">
        <v>1358</v>
      </c>
    </row>
    <row r="1723" spans="1:3">
      <c r="A1723" s="26" t="s">
        <v>3922</v>
      </c>
      <c r="B1723" s="26" t="s">
        <v>1360</v>
      </c>
      <c r="C1723" s="26" t="s">
        <v>1385</v>
      </c>
    </row>
    <row r="1724" spans="1:3">
      <c r="A1724" s="24" t="s">
        <v>3923</v>
      </c>
      <c r="B1724" s="24" t="s">
        <v>10</v>
      </c>
      <c r="C1724" s="24" t="s">
        <v>1358</v>
      </c>
    </row>
    <row r="1725" spans="1:3">
      <c r="A1725" s="26" t="s">
        <v>3924</v>
      </c>
      <c r="B1725" s="26" t="s">
        <v>23</v>
      </c>
      <c r="C1725" s="26" t="s">
        <v>1376</v>
      </c>
    </row>
    <row r="1726" spans="1:3">
      <c r="A1726" s="24" t="s">
        <v>3925</v>
      </c>
      <c r="B1726" s="24" t="s">
        <v>44</v>
      </c>
      <c r="C1726" s="24" t="s">
        <v>1376</v>
      </c>
    </row>
    <row r="1727" spans="1:3">
      <c r="A1727" s="26" t="s">
        <v>3927</v>
      </c>
      <c r="B1727" s="26" t="s">
        <v>23</v>
      </c>
      <c r="C1727" s="26" t="s">
        <v>1385</v>
      </c>
    </row>
    <row r="1728" spans="1:3">
      <c r="A1728" s="24" t="s">
        <v>3928</v>
      </c>
      <c r="B1728" s="24" t="s">
        <v>1360</v>
      </c>
      <c r="C1728" s="24" t="s">
        <v>1412</v>
      </c>
    </row>
    <row r="1729" spans="1:3">
      <c r="A1729" s="26" t="s">
        <v>3929</v>
      </c>
      <c r="B1729" s="26" t="s">
        <v>23</v>
      </c>
      <c r="C1729" s="26" t="s">
        <v>1376</v>
      </c>
    </row>
    <row r="1730" spans="1:3">
      <c r="A1730" s="24" t="s">
        <v>3930</v>
      </c>
      <c r="B1730" s="24" t="s">
        <v>44</v>
      </c>
      <c r="C1730" s="24" t="s">
        <v>1385</v>
      </c>
    </row>
    <row r="1731" spans="1:3">
      <c r="A1731" s="26" t="s">
        <v>3931</v>
      </c>
      <c r="B1731" s="26" t="s">
        <v>23</v>
      </c>
      <c r="C1731" s="26" t="s">
        <v>1358</v>
      </c>
    </row>
    <row r="1732" spans="1:3">
      <c r="A1732" s="24" t="s">
        <v>3932</v>
      </c>
      <c r="B1732" s="24" t="s">
        <v>1360</v>
      </c>
      <c r="C1732" s="24" t="s">
        <v>1395</v>
      </c>
    </row>
    <row r="1733" spans="1:3">
      <c r="A1733" s="26" t="s">
        <v>3933</v>
      </c>
      <c r="B1733" s="26" t="s">
        <v>23</v>
      </c>
      <c r="C1733" s="26" t="s">
        <v>1376</v>
      </c>
    </row>
    <row r="1734" spans="1:3">
      <c r="A1734" s="24" t="s">
        <v>3934</v>
      </c>
      <c r="B1734" s="24" t="s">
        <v>23</v>
      </c>
      <c r="C1734" s="24" t="s">
        <v>1376</v>
      </c>
    </row>
    <row r="1735" spans="1:3">
      <c r="A1735" s="26" t="s">
        <v>3935</v>
      </c>
      <c r="B1735" s="26" t="s">
        <v>10</v>
      </c>
      <c r="C1735" s="26" t="s">
        <v>1412</v>
      </c>
    </row>
    <row r="1736" spans="1:3">
      <c r="A1736" s="24" t="s">
        <v>3937</v>
      </c>
      <c r="B1736" s="24" t="s">
        <v>44</v>
      </c>
      <c r="C1736" s="24" t="s">
        <v>1385</v>
      </c>
    </row>
    <row r="1737" spans="1:3">
      <c r="A1737" s="26" t="s">
        <v>3938</v>
      </c>
      <c r="B1737" s="26" t="s">
        <v>23</v>
      </c>
      <c r="C1737" s="26" t="s">
        <v>1358</v>
      </c>
    </row>
    <row r="1738" spans="1:3">
      <c r="A1738" s="24" t="s">
        <v>3939</v>
      </c>
      <c r="B1738" s="24" t="s">
        <v>1360</v>
      </c>
      <c r="C1738" s="24" t="s">
        <v>1412</v>
      </c>
    </row>
    <row r="1739" spans="1:3">
      <c r="A1739" s="26" t="s">
        <v>3940</v>
      </c>
      <c r="B1739" s="26" t="s">
        <v>1360</v>
      </c>
      <c r="C1739" s="26" t="s">
        <v>1385</v>
      </c>
    </row>
    <row r="1740" spans="1:3">
      <c r="A1740" s="24" t="s">
        <v>3942</v>
      </c>
      <c r="B1740" s="24" t="s">
        <v>31</v>
      </c>
      <c r="C1740" s="24" t="s">
        <v>1385</v>
      </c>
    </row>
    <row r="1741" spans="1:3">
      <c r="A1741" s="26" t="s">
        <v>3943</v>
      </c>
      <c r="B1741" s="26" t="s">
        <v>44</v>
      </c>
      <c r="C1741" s="26" t="s">
        <v>1412</v>
      </c>
    </row>
    <row r="1742" spans="1:3">
      <c r="A1742" s="24" t="s">
        <v>3944</v>
      </c>
      <c r="B1742" s="24" t="s">
        <v>31</v>
      </c>
      <c r="C1742" s="24" t="s">
        <v>1376</v>
      </c>
    </row>
    <row r="1743" spans="1:3">
      <c r="A1743" s="26" t="s">
        <v>3945</v>
      </c>
      <c r="B1743" s="26" t="s">
        <v>10</v>
      </c>
      <c r="C1743" s="26" t="s">
        <v>1395</v>
      </c>
    </row>
    <row r="1744" spans="1:3">
      <c r="A1744" s="24" t="s">
        <v>3946</v>
      </c>
      <c r="B1744" s="24" t="s">
        <v>1360</v>
      </c>
      <c r="C1744" s="24" t="s">
        <v>1376</v>
      </c>
    </row>
    <row r="1745" spans="1:3">
      <c r="A1745" s="26" t="s">
        <v>3947</v>
      </c>
      <c r="B1745" s="26" t="s">
        <v>23</v>
      </c>
      <c r="C1745" s="26" t="s">
        <v>1376</v>
      </c>
    </row>
    <row r="1746" spans="1:3">
      <c r="A1746" s="24" t="s">
        <v>3948</v>
      </c>
      <c r="B1746" s="24" t="s">
        <v>23</v>
      </c>
      <c r="C1746" s="24" t="s">
        <v>1385</v>
      </c>
    </row>
    <row r="1747" spans="1:3">
      <c r="A1747" s="26" t="s">
        <v>3950</v>
      </c>
      <c r="B1747" s="26" t="s">
        <v>23</v>
      </c>
      <c r="C1747" s="26" t="s">
        <v>1358</v>
      </c>
    </row>
    <row r="1748" spans="1:3">
      <c r="A1748" s="24" t="s">
        <v>3953</v>
      </c>
      <c r="B1748" s="24" t="s">
        <v>44</v>
      </c>
      <c r="C1748" s="24" t="s">
        <v>1358</v>
      </c>
    </row>
    <row r="1749" spans="1:3">
      <c r="A1749" s="26" t="s">
        <v>3954</v>
      </c>
      <c r="B1749" s="26" t="s">
        <v>23</v>
      </c>
      <c r="C1749" s="26" t="s">
        <v>1376</v>
      </c>
    </row>
    <row r="1750" spans="1:3">
      <c r="A1750" s="24" t="s">
        <v>3956</v>
      </c>
      <c r="B1750" s="24" t="s">
        <v>1360</v>
      </c>
      <c r="C1750" s="24" t="s">
        <v>1412</v>
      </c>
    </row>
    <row r="1751" spans="1:3">
      <c r="A1751" s="26" t="s">
        <v>3957</v>
      </c>
      <c r="B1751" s="26" t="s">
        <v>10</v>
      </c>
      <c r="C1751" s="26" t="s">
        <v>1412</v>
      </c>
    </row>
    <row r="1752" spans="1:3">
      <c r="A1752" s="24" t="s">
        <v>3958</v>
      </c>
      <c r="B1752" s="24" t="s">
        <v>31</v>
      </c>
      <c r="C1752" s="24" t="s">
        <v>1358</v>
      </c>
    </row>
    <row r="1753" spans="1:3">
      <c r="A1753" s="26" t="s">
        <v>3959</v>
      </c>
      <c r="B1753" s="26" t="s">
        <v>23</v>
      </c>
      <c r="C1753" s="26" t="s">
        <v>1376</v>
      </c>
    </row>
    <row r="1754" spans="1:3">
      <c r="A1754" s="24" t="s">
        <v>3961</v>
      </c>
      <c r="B1754" s="24" t="s">
        <v>44</v>
      </c>
      <c r="C1754" s="24" t="s">
        <v>1412</v>
      </c>
    </row>
    <row r="1755" spans="1:3">
      <c r="A1755" s="26" t="s">
        <v>3962</v>
      </c>
      <c r="B1755" s="26" t="s">
        <v>10</v>
      </c>
      <c r="C1755" s="26" t="s">
        <v>1358</v>
      </c>
    </row>
    <row r="1756" spans="1:3">
      <c r="A1756" s="24" t="s">
        <v>3963</v>
      </c>
      <c r="B1756" s="24" t="s">
        <v>10</v>
      </c>
      <c r="C1756" s="24" t="s">
        <v>1385</v>
      </c>
    </row>
    <row r="1757" spans="1:3">
      <c r="A1757" s="26" t="s">
        <v>3964</v>
      </c>
      <c r="B1757" s="26" t="s">
        <v>23</v>
      </c>
      <c r="C1757" s="26" t="s">
        <v>1358</v>
      </c>
    </row>
    <row r="1758" spans="1:3">
      <c r="A1758" s="24" t="s">
        <v>3965</v>
      </c>
      <c r="B1758" s="24" t="s">
        <v>31</v>
      </c>
      <c r="C1758" s="24" t="s">
        <v>1358</v>
      </c>
    </row>
    <row r="1759" spans="1:3">
      <c r="A1759" s="26" t="s">
        <v>3967</v>
      </c>
      <c r="B1759" s="26" t="s">
        <v>10</v>
      </c>
      <c r="C1759" s="26" t="s">
        <v>1412</v>
      </c>
    </row>
    <row r="1760" spans="1:3">
      <c r="A1760" s="24" t="s">
        <v>3968</v>
      </c>
      <c r="B1760" s="24" t="s">
        <v>1360</v>
      </c>
      <c r="C1760" s="24" t="s">
        <v>1385</v>
      </c>
    </row>
    <row r="1761" spans="1:3">
      <c r="A1761" s="26" t="s">
        <v>3969</v>
      </c>
      <c r="B1761" s="26" t="s">
        <v>44</v>
      </c>
      <c r="C1761" s="26" t="s">
        <v>1395</v>
      </c>
    </row>
    <row r="1762" spans="1:3">
      <c r="A1762" s="24" t="s">
        <v>3970</v>
      </c>
      <c r="B1762" s="24" t="s">
        <v>44</v>
      </c>
      <c r="C1762" s="24" t="s">
        <v>1385</v>
      </c>
    </row>
    <row r="1763" spans="1:3">
      <c r="A1763" s="26" t="s">
        <v>3972</v>
      </c>
      <c r="B1763" s="26" t="s">
        <v>44</v>
      </c>
      <c r="C1763" s="26" t="s">
        <v>1358</v>
      </c>
    </row>
    <row r="1764" spans="1:3">
      <c r="A1764" s="24" t="s">
        <v>3974</v>
      </c>
      <c r="B1764" s="24" t="s">
        <v>44</v>
      </c>
      <c r="C1764" s="24" t="s">
        <v>1412</v>
      </c>
    </row>
    <row r="1765" spans="1:3">
      <c r="A1765" s="26" t="s">
        <v>3975</v>
      </c>
      <c r="B1765" s="26" t="s">
        <v>10</v>
      </c>
      <c r="C1765" s="26" t="s">
        <v>1412</v>
      </c>
    </row>
    <row r="1766" spans="1:3">
      <c r="A1766" s="24" t="s">
        <v>3976</v>
      </c>
      <c r="B1766" s="24" t="s">
        <v>44</v>
      </c>
      <c r="C1766" s="24" t="s">
        <v>1385</v>
      </c>
    </row>
    <row r="1767" spans="1:3">
      <c r="A1767" s="26" t="s">
        <v>3977</v>
      </c>
      <c r="B1767" s="26" t="s">
        <v>23</v>
      </c>
      <c r="C1767" s="26" t="s">
        <v>1395</v>
      </c>
    </row>
    <row r="1768" spans="1:3">
      <c r="A1768" s="24" t="s">
        <v>3978</v>
      </c>
      <c r="B1768" s="24" t="s">
        <v>44</v>
      </c>
      <c r="C1768" s="24" t="s">
        <v>1385</v>
      </c>
    </row>
    <row r="1769" spans="1:3">
      <c r="A1769" s="26" t="s">
        <v>3979</v>
      </c>
      <c r="B1769" s="26" t="s">
        <v>23</v>
      </c>
      <c r="C1769" s="26" t="s">
        <v>1376</v>
      </c>
    </row>
    <row r="1770" spans="1:3">
      <c r="A1770" s="24" t="s">
        <v>3980</v>
      </c>
      <c r="B1770" s="24" t="s">
        <v>10</v>
      </c>
      <c r="C1770" s="24" t="s">
        <v>1395</v>
      </c>
    </row>
    <row r="1771" spans="1:3">
      <c r="A1771" s="26" t="s">
        <v>3981</v>
      </c>
      <c r="B1771" s="26" t="s">
        <v>23</v>
      </c>
      <c r="C1771" s="26" t="s">
        <v>1376</v>
      </c>
    </row>
    <row r="1772" spans="1:3">
      <c r="A1772" s="24" t="s">
        <v>3982</v>
      </c>
      <c r="B1772" s="24" t="s">
        <v>23</v>
      </c>
      <c r="C1772" s="24" t="s">
        <v>1358</v>
      </c>
    </row>
    <row r="1773" spans="1:3">
      <c r="A1773" s="26" t="s">
        <v>3984</v>
      </c>
      <c r="B1773" s="26" t="s">
        <v>44</v>
      </c>
      <c r="C1773" s="26" t="s">
        <v>1358</v>
      </c>
    </row>
    <row r="1774" spans="1:3">
      <c r="A1774" s="24" t="s">
        <v>3985</v>
      </c>
      <c r="B1774" s="24" t="s">
        <v>44</v>
      </c>
      <c r="C1774" s="24" t="s">
        <v>1395</v>
      </c>
    </row>
    <row r="1775" spans="1:3">
      <c r="A1775" s="26" t="s">
        <v>3986</v>
      </c>
      <c r="B1775" s="26" t="s">
        <v>44</v>
      </c>
      <c r="C1775" s="26" t="s">
        <v>1385</v>
      </c>
    </row>
    <row r="1776" spans="1:3">
      <c r="A1776" s="24" t="s">
        <v>3987</v>
      </c>
      <c r="B1776" s="24" t="s">
        <v>10</v>
      </c>
      <c r="C1776" s="24"/>
    </row>
    <row r="1777" spans="1:3">
      <c r="A1777" s="26" t="s">
        <v>3988</v>
      </c>
      <c r="B1777" s="26" t="s">
        <v>1360</v>
      </c>
      <c r="C1777" s="26" t="s">
        <v>1358</v>
      </c>
    </row>
    <row r="1778" spans="1:3">
      <c r="A1778" s="24" t="s">
        <v>3989</v>
      </c>
      <c r="B1778" s="24" t="s">
        <v>10</v>
      </c>
      <c r="C1778" s="24" t="s">
        <v>1376</v>
      </c>
    </row>
    <row r="1779" spans="1:3">
      <c r="A1779" s="26" t="s">
        <v>3990</v>
      </c>
      <c r="B1779" s="26" t="s">
        <v>44</v>
      </c>
      <c r="C1779" s="26" t="s">
        <v>1376</v>
      </c>
    </row>
    <row r="1780" spans="1:3">
      <c r="A1780" s="24" t="s">
        <v>3991</v>
      </c>
      <c r="B1780" s="24" t="s">
        <v>10</v>
      </c>
      <c r="C1780" s="24" t="s">
        <v>1412</v>
      </c>
    </row>
    <row r="1781" spans="1:3">
      <c r="A1781" s="26" t="s">
        <v>3992</v>
      </c>
      <c r="B1781" s="26" t="s">
        <v>1360</v>
      </c>
      <c r="C1781" s="26" t="s">
        <v>1395</v>
      </c>
    </row>
    <row r="1782" spans="1:3">
      <c r="A1782" s="24" t="s">
        <v>3993</v>
      </c>
      <c r="B1782" s="24" t="s">
        <v>1360</v>
      </c>
      <c r="C1782" s="24" t="s">
        <v>1385</v>
      </c>
    </row>
    <row r="1783" spans="1:3">
      <c r="A1783" s="26" t="s">
        <v>3994</v>
      </c>
      <c r="B1783" s="26" t="s">
        <v>10</v>
      </c>
      <c r="C1783" s="26" t="s">
        <v>1395</v>
      </c>
    </row>
    <row r="1784" spans="1:3">
      <c r="A1784" s="24" t="s">
        <v>3996</v>
      </c>
      <c r="B1784" s="24" t="s">
        <v>23</v>
      </c>
      <c r="C1784" s="24" t="s">
        <v>1376</v>
      </c>
    </row>
    <row r="1785" spans="1:3">
      <c r="A1785" s="26" t="s">
        <v>3998</v>
      </c>
      <c r="B1785" s="26" t="s">
        <v>44</v>
      </c>
      <c r="C1785" s="26" t="s">
        <v>1395</v>
      </c>
    </row>
    <row r="1786" spans="1:3">
      <c r="A1786" s="24" t="s">
        <v>3999</v>
      </c>
      <c r="B1786" s="24" t="s">
        <v>1360</v>
      </c>
      <c r="C1786" s="24" t="s">
        <v>1412</v>
      </c>
    </row>
    <row r="1787" spans="1:3">
      <c r="A1787" s="26" t="s">
        <v>4000</v>
      </c>
      <c r="B1787" s="26" t="s">
        <v>44</v>
      </c>
      <c r="C1787" s="26" t="s">
        <v>1385</v>
      </c>
    </row>
    <row r="1788" spans="1:3">
      <c r="A1788" s="24" t="s">
        <v>4001</v>
      </c>
      <c r="B1788" s="24" t="s">
        <v>44</v>
      </c>
      <c r="C1788" s="24" t="s">
        <v>1395</v>
      </c>
    </row>
    <row r="1789" spans="1:3">
      <c r="A1789" s="26" t="s">
        <v>4002</v>
      </c>
      <c r="B1789" s="26" t="s">
        <v>31</v>
      </c>
      <c r="C1789" s="26" t="s">
        <v>1358</v>
      </c>
    </row>
    <row r="1790" spans="1:3">
      <c r="A1790" s="24" t="s">
        <v>4004</v>
      </c>
      <c r="B1790" s="24" t="s">
        <v>23</v>
      </c>
      <c r="C1790" s="24" t="s">
        <v>1395</v>
      </c>
    </row>
    <row r="1791" spans="1:3">
      <c r="A1791" s="26" t="s">
        <v>4006</v>
      </c>
      <c r="B1791" s="26" t="s">
        <v>1360</v>
      </c>
      <c r="C1791" s="26" t="s">
        <v>1385</v>
      </c>
    </row>
    <row r="1792" spans="1:3">
      <c r="A1792" s="24" t="s">
        <v>4007</v>
      </c>
      <c r="B1792" s="24" t="s">
        <v>1360</v>
      </c>
      <c r="C1792" s="24" t="s">
        <v>1376</v>
      </c>
    </row>
    <row r="1793" spans="1:3">
      <c r="A1793" s="26" t="s">
        <v>4008</v>
      </c>
      <c r="B1793" s="26" t="s">
        <v>10</v>
      </c>
      <c r="C1793" s="26" t="s">
        <v>1395</v>
      </c>
    </row>
    <row r="1794" spans="1:3">
      <c r="A1794" s="24" t="s">
        <v>4009</v>
      </c>
      <c r="B1794" s="24" t="s">
        <v>23</v>
      </c>
      <c r="C1794" s="24"/>
    </row>
    <row r="1795" spans="1:3">
      <c r="A1795" s="26" t="s">
        <v>4010</v>
      </c>
      <c r="B1795" s="26" t="s">
        <v>23</v>
      </c>
      <c r="C1795" s="26" t="s">
        <v>1385</v>
      </c>
    </row>
    <row r="1796" spans="1:3">
      <c r="A1796" s="24" t="s">
        <v>4012</v>
      </c>
      <c r="B1796" s="24" t="s">
        <v>31</v>
      </c>
      <c r="C1796" s="24" t="s">
        <v>1385</v>
      </c>
    </row>
    <row r="1797" spans="1:3">
      <c r="A1797" s="26" t="s">
        <v>4013</v>
      </c>
      <c r="B1797" s="26" t="s">
        <v>1360</v>
      </c>
      <c r="C1797" s="26" t="s">
        <v>1385</v>
      </c>
    </row>
    <row r="1798" spans="1:3">
      <c r="A1798" s="24" t="s">
        <v>4014</v>
      </c>
      <c r="B1798" s="24" t="s">
        <v>10</v>
      </c>
      <c r="C1798" s="24" t="s">
        <v>1412</v>
      </c>
    </row>
    <row r="1799" spans="1:3">
      <c r="A1799" s="26" t="s">
        <v>4016</v>
      </c>
      <c r="B1799" s="26" t="s">
        <v>1360</v>
      </c>
      <c r="C1799" s="26" t="s">
        <v>1376</v>
      </c>
    </row>
    <row r="1800" spans="1:3">
      <c r="A1800" s="24" t="s">
        <v>4017</v>
      </c>
      <c r="B1800" s="24" t="s">
        <v>44</v>
      </c>
      <c r="C1800" s="24"/>
    </row>
    <row r="1801" spans="1:3">
      <c r="A1801" s="26" t="s">
        <v>4018</v>
      </c>
      <c r="B1801" s="26" t="s">
        <v>31</v>
      </c>
      <c r="C1801" s="26" t="s">
        <v>1376</v>
      </c>
    </row>
    <row r="1802" spans="1:3">
      <c r="A1802" s="24" t="s">
        <v>4019</v>
      </c>
      <c r="B1802" s="24" t="s">
        <v>10</v>
      </c>
      <c r="C1802" s="24" t="s">
        <v>1376</v>
      </c>
    </row>
    <row r="1803" spans="1:3">
      <c r="A1803" s="26" t="s">
        <v>4020</v>
      </c>
      <c r="B1803" s="26" t="s">
        <v>10</v>
      </c>
      <c r="C1803" s="26" t="s">
        <v>1412</v>
      </c>
    </row>
    <row r="1804" spans="1:3">
      <c r="A1804" s="24" t="s">
        <v>4021</v>
      </c>
      <c r="B1804" s="24" t="s">
        <v>10</v>
      </c>
      <c r="C1804" s="24" t="s">
        <v>1376</v>
      </c>
    </row>
    <row r="1805" spans="1:3">
      <c r="A1805" s="26" t="s">
        <v>4022</v>
      </c>
      <c r="B1805" s="26" t="s">
        <v>10</v>
      </c>
      <c r="C1805" s="26" t="s">
        <v>1385</v>
      </c>
    </row>
    <row r="1806" spans="1:3">
      <c r="A1806" s="24" t="s">
        <v>4023</v>
      </c>
      <c r="B1806" s="24" t="s">
        <v>31</v>
      </c>
      <c r="C1806" s="24"/>
    </row>
    <row r="1807" spans="1:3">
      <c r="A1807" s="26" t="s">
        <v>4024</v>
      </c>
      <c r="B1807" s="26" t="s">
        <v>31</v>
      </c>
      <c r="C1807" s="26" t="s">
        <v>1376</v>
      </c>
    </row>
    <row r="1808" spans="1:3">
      <c r="A1808" s="24" t="s">
        <v>4025</v>
      </c>
      <c r="B1808" s="24" t="s">
        <v>44</v>
      </c>
      <c r="C1808" s="24" t="s">
        <v>1358</v>
      </c>
    </row>
    <row r="1809" spans="1:3">
      <c r="A1809" s="26" t="s">
        <v>4026</v>
      </c>
      <c r="B1809" s="26" t="s">
        <v>1360</v>
      </c>
      <c r="C1809" s="26" t="s">
        <v>1376</v>
      </c>
    </row>
    <row r="1810" spans="1:3">
      <c r="A1810" s="24" t="s">
        <v>4027</v>
      </c>
      <c r="B1810" s="24" t="s">
        <v>31</v>
      </c>
      <c r="C1810" s="24" t="s">
        <v>1376</v>
      </c>
    </row>
    <row r="1811" spans="1:3">
      <c r="A1811" s="26" t="s">
        <v>4028</v>
      </c>
      <c r="B1811" s="26" t="s">
        <v>44</v>
      </c>
      <c r="C1811" s="26" t="s">
        <v>1395</v>
      </c>
    </row>
    <row r="1812" spans="1:3">
      <c r="A1812" s="24" t="s">
        <v>4029</v>
      </c>
      <c r="B1812" s="24" t="s">
        <v>23</v>
      </c>
      <c r="C1812" s="24" t="s">
        <v>1376</v>
      </c>
    </row>
    <row r="1813" spans="1:3">
      <c r="A1813" s="26" t="s">
        <v>4030</v>
      </c>
      <c r="B1813" s="26" t="s">
        <v>10</v>
      </c>
      <c r="C1813" s="26" t="s">
        <v>1395</v>
      </c>
    </row>
    <row r="1814" spans="1:3">
      <c r="A1814" s="24" t="s">
        <v>4031</v>
      </c>
      <c r="B1814" s="24" t="s">
        <v>10</v>
      </c>
      <c r="C1814" s="24" t="s">
        <v>1385</v>
      </c>
    </row>
    <row r="1815" spans="1:3">
      <c r="A1815" s="26" t="s">
        <v>4032</v>
      </c>
      <c r="B1815" s="26" t="s">
        <v>10</v>
      </c>
      <c r="C1815" s="26" t="s">
        <v>1358</v>
      </c>
    </row>
    <row r="1816" spans="1:3">
      <c r="A1816" s="24" t="s">
        <v>4033</v>
      </c>
      <c r="B1816" s="24" t="s">
        <v>31</v>
      </c>
      <c r="C1816" s="24" t="s">
        <v>1376</v>
      </c>
    </row>
    <row r="1817" spans="1:3">
      <c r="A1817" s="26" t="s">
        <v>4034</v>
      </c>
      <c r="B1817" s="26" t="s">
        <v>31</v>
      </c>
      <c r="C1817" s="26" t="s">
        <v>1358</v>
      </c>
    </row>
    <row r="1818" spans="1:3">
      <c r="A1818" s="24" t="s">
        <v>4035</v>
      </c>
      <c r="B1818" s="24" t="s">
        <v>44</v>
      </c>
      <c r="C1818" s="24" t="s">
        <v>1376</v>
      </c>
    </row>
    <row r="1819" spans="1:3">
      <c r="A1819" s="26" t="s">
        <v>4037</v>
      </c>
      <c r="B1819" s="26" t="s">
        <v>44</v>
      </c>
      <c r="C1819" s="26" t="s">
        <v>1376</v>
      </c>
    </row>
    <row r="1820" spans="1:3">
      <c r="A1820" s="24" t="s">
        <v>4039</v>
      </c>
      <c r="B1820" s="24" t="s">
        <v>44</v>
      </c>
      <c r="C1820" s="24" t="s">
        <v>1395</v>
      </c>
    </row>
    <row r="1821" spans="1:3">
      <c r="A1821" s="26" t="s">
        <v>4041</v>
      </c>
      <c r="B1821" s="26" t="s">
        <v>10</v>
      </c>
      <c r="C1821" s="26" t="s">
        <v>1385</v>
      </c>
    </row>
    <row r="1822" spans="1:3">
      <c r="A1822" s="24" t="s">
        <v>4042</v>
      </c>
      <c r="B1822" s="24" t="s">
        <v>44</v>
      </c>
      <c r="C1822" s="24" t="s">
        <v>1385</v>
      </c>
    </row>
    <row r="1823" spans="1:3">
      <c r="A1823" s="26" t="s">
        <v>4043</v>
      </c>
      <c r="B1823" s="26" t="s">
        <v>44</v>
      </c>
      <c r="C1823" s="26" t="s">
        <v>1376</v>
      </c>
    </row>
    <row r="1824" spans="1:3">
      <c r="A1824" s="24" t="s">
        <v>4044</v>
      </c>
      <c r="B1824" s="24" t="s">
        <v>44</v>
      </c>
      <c r="C1824" s="24"/>
    </row>
    <row r="1825" spans="1:3">
      <c r="A1825" s="26" t="s">
        <v>4045</v>
      </c>
      <c r="B1825" s="26" t="s">
        <v>23</v>
      </c>
      <c r="C1825" s="26" t="s">
        <v>1376</v>
      </c>
    </row>
    <row r="1826" spans="1:3">
      <c r="A1826" s="24" t="s">
        <v>4046</v>
      </c>
      <c r="B1826" s="24" t="s">
        <v>10</v>
      </c>
      <c r="C1826" s="24" t="s">
        <v>1395</v>
      </c>
    </row>
    <row r="1827" spans="1:3">
      <c r="A1827" s="26" t="s">
        <v>4047</v>
      </c>
      <c r="B1827" s="26" t="s">
        <v>1360</v>
      </c>
      <c r="C1827" s="26" t="s">
        <v>1395</v>
      </c>
    </row>
    <row r="1828" spans="1:3">
      <c r="A1828" s="24" t="s">
        <v>4048</v>
      </c>
      <c r="B1828" s="24" t="s">
        <v>1360</v>
      </c>
      <c r="C1828" s="24" t="s">
        <v>1412</v>
      </c>
    </row>
    <row r="1829" spans="1:3">
      <c r="A1829" s="26" t="s">
        <v>4049</v>
      </c>
      <c r="B1829" s="26" t="s">
        <v>10</v>
      </c>
      <c r="C1829" s="26" t="s">
        <v>1385</v>
      </c>
    </row>
    <row r="1830" spans="1:3">
      <c r="A1830" s="24" t="s">
        <v>4050</v>
      </c>
      <c r="B1830" s="24" t="s">
        <v>10</v>
      </c>
      <c r="C1830" s="24" t="s">
        <v>1385</v>
      </c>
    </row>
    <row r="1831" spans="1:3">
      <c r="A1831" s="26" t="s">
        <v>4051</v>
      </c>
      <c r="B1831" s="26" t="s">
        <v>23</v>
      </c>
      <c r="C1831" s="26" t="s">
        <v>1358</v>
      </c>
    </row>
    <row r="1832" spans="1:3">
      <c r="A1832" s="24" t="s">
        <v>4053</v>
      </c>
      <c r="B1832" s="24" t="s">
        <v>31</v>
      </c>
      <c r="C1832" s="24" t="s">
        <v>1395</v>
      </c>
    </row>
    <row r="1833" spans="1:3">
      <c r="A1833" s="26" t="s">
        <v>4054</v>
      </c>
      <c r="B1833" s="26" t="s">
        <v>23</v>
      </c>
      <c r="C1833" s="26" t="s">
        <v>1358</v>
      </c>
    </row>
    <row r="1834" spans="1:3">
      <c r="A1834" s="24" t="s">
        <v>4055</v>
      </c>
      <c r="B1834" s="24" t="s">
        <v>10</v>
      </c>
      <c r="C1834" s="24" t="s">
        <v>1358</v>
      </c>
    </row>
    <row r="1835" spans="1:3">
      <c r="A1835" s="26" t="s">
        <v>4056</v>
      </c>
      <c r="B1835" s="26" t="s">
        <v>23</v>
      </c>
      <c r="C1835" s="26" t="s">
        <v>1358</v>
      </c>
    </row>
    <row r="1836" spans="1:3">
      <c r="A1836" s="24" t="s">
        <v>4057</v>
      </c>
      <c r="B1836" s="24" t="s">
        <v>10</v>
      </c>
      <c r="C1836" s="24" t="s">
        <v>1412</v>
      </c>
    </row>
    <row r="1837" spans="1:3">
      <c r="A1837" s="26" t="s">
        <v>4058</v>
      </c>
      <c r="B1837" s="26" t="s">
        <v>1360</v>
      </c>
      <c r="C1837" s="26" t="s">
        <v>1376</v>
      </c>
    </row>
    <row r="1838" spans="1:3">
      <c r="A1838" s="24" t="s">
        <v>4059</v>
      </c>
      <c r="B1838" s="24" t="s">
        <v>1360</v>
      </c>
      <c r="C1838" s="24" t="s">
        <v>1376</v>
      </c>
    </row>
    <row r="1839" spans="1:3">
      <c r="A1839" s="26" t="s">
        <v>4061</v>
      </c>
      <c r="B1839" s="26" t="s">
        <v>31</v>
      </c>
      <c r="C1839" s="26" t="s">
        <v>1385</v>
      </c>
    </row>
    <row r="1840" spans="1:3">
      <c r="A1840" s="24" t="s">
        <v>4063</v>
      </c>
      <c r="B1840" s="24" t="s">
        <v>10</v>
      </c>
      <c r="C1840" s="24" t="s">
        <v>1376</v>
      </c>
    </row>
    <row r="1841" spans="1:3">
      <c r="A1841" s="26" t="s">
        <v>4064</v>
      </c>
      <c r="B1841" s="26" t="s">
        <v>1360</v>
      </c>
      <c r="C1841" s="26" t="s">
        <v>1412</v>
      </c>
    </row>
    <row r="1842" spans="1:3">
      <c r="A1842" s="24" t="s">
        <v>4065</v>
      </c>
      <c r="B1842" s="24" t="s">
        <v>10</v>
      </c>
      <c r="C1842" s="24" t="s">
        <v>1358</v>
      </c>
    </row>
    <row r="1843" spans="1:3">
      <c r="A1843" s="26" t="s">
        <v>4066</v>
      </c>
      <c r="B1843" s="26" t="s">
        <v>1360</v>
      </c>
      <c r="C1843" s="26" t="s">
        <v>1376</v>
      </c>
    </row>
    <row r="1844" spans="1:3">
      <c r="A1844" s="24" t="s">
        <v>4067</v>
      </c>
      <c r="B1844" s="24" t="s">
        <v>10</v>
      </c>
      <c r="C1844" s="24" t="s">
        <v>1412</v>
      </c>
    </row>
    <row r="1845" spans="1:3">
      <c r="A1845" s="26" t="s">
        <v>4068</v>
      </c>
      <c r="B1845" s="26" t="s">
        <v>44</v>
      </c>
      <c r="C1845" s="26" t="s">
        <v>1385</v>
      </c>
    </row>
    <row r="1846" spans="1:3">
      <c r="A1846" s="24" t="s">
        <v>4069</v>
      </c>
      <c r="B1846" s="24" t="s">
        <v>23</v>
      </c>
      <c r="C1846" s="24" t="s">
        <v>1395</v>
      </c>
    </row>
    <row r="1847" spans="1:3">
      <c r="A1847" s="26" t="s">
        <v>4070</v>
      </c>
      <c r="B1847" s="26" t="s">
        <v>31</v>
      </c>
      <c r="C1847" s="26"/>
    </row>
    <row r="1848" spans="1:3">
      <c r="A1848" s="24" t="s">
        <v>4071</v>
      </c>
      <c r="B1848" s="24" t="s">
        <v>23</v>
      </c>
      <c r="C1848" s="24" t="s">
        <v>1358</v>
      </c>
    </row>
    <row r="1849" spans="1:3">
      <c r="A1849" s="26" t="s">
        <v>4072</v>
      </c>
      <c r="B1849" s="26" t="s">
        <v>44</v>
      </c>
      <c r="C1849" s="26" t="s">
        <v>1358</v>
      </c>
    </row>
    <row r="1850" spans="1:3">
      <c r="A1850" s="24" t="s">
        <v>4073</v>
      </c>
      <c r="B1850" s="24" t="s">
        <v>44</v>
      </c>
      <c r="C1850" s="24" t="s">
        <v>1412</v>
      </c>
    </row>
    <row r="1851" spans="1:3">
      <c r="A1851" s="26" t="s">
        <v>4074</v>
      </c>
      <c r="B1851" s="26" t="s">
        <v>44</v>
      </c>
      <c r="C1851" s="26" t="s">
        <v>1376</v>
      </c>
    </row>
    <row r="1852" spans="1:3">
      <c r="A1852" s="24" t="s">
        <v>4075</v>
      </c>
      <c r="B1852" s="24" t="s">
        <v>31</v>
      </c>
      <c r="C1852" s="24" t="s">
        <v>1395</v>
      </c>
    </row>
    <row r="1853" spans="1:3">
      <c r="A1853" s="26" t="s">
        <v>4076</v>
      </c>
      <c r="B1853" s="26" t="s">
        <v>31</v>
      </c>
      <c r="C1853" s="26" t="s">
        <v>1358</v>
      </c>
    </row>
    <row r="1854" spans="1:3">
      <c r="A1854" s="24" t="s">
        <v>4077</v>
      </c>
      <c r="B1854" s="24" t="s">
        <v>10</v>
      </c>
      <c r="C1854" s="24" t="s">
        <v>1395</v>
      </c>
    </row>
    <row r="1855" spans="1:3">
      <c r="A1855" s="26" t="s">
        <v>4079</v>
      </c>
      <c r="B1855" s="26" t="s">
        <v>1360</v>
      </c>
      <c r="C1855" s="26" t="s">
        <v>1385</v>
      </c>
    </row>
    <row r="1856" spans="1:3">
      <c r="A1856" s="24" t="s">
        <v>4080</v>
      </c>
      <c r="B1856" s="24" t="s">
        <v>31</v>
      </c>
      <c r="C1856" s="24" t="s">
        <v>1412</v>
      </c>
    </row>
    <row r="1857" spans="1:3">
      <c r="A1857" s="26" t="s">
        <v>4081</v>
      </c>
      <c r="B1857" s="26" t="s">
        <v>44</v>
      </c>
      <c r="C1857" s="26" t="s">
        <v>1385</v>
      </c>
    </row>
    <row r="1858" spans="1:3">
      <c r="A1858" s="24" t="s">
        <v>4082</v>
      </c>
      <c r="B1858" s="24" t="s">
        <v>31</v>
      </c>
      <c r="C1858" s="24" t="s">
        <v>1376</v>
      </c>
    </row>
    <row r="1859" spans="1:3">
      <c r="A1859" s="26" t="s">
        <v>4083</v>
      </c>
      <c r="B1859" s="26" t="s">
        <v>31</v>
      </c>
      <c r="C1859" s="26" t="s">
        <v>1412</v>
      </c>
    </row>
    <row r="1860" spans="1:3">
      <c r="A1860" s="24" t="s">
        <v>4084</v>
      </c>
      <c r="B1860" s="24" t="s">
        <v>10</v>
      </c>
      <c r="C1860" s="24" t="s">
        <v>1385</v>
      </c>
    </row>
    <row r="1861" spans="1:3">
      <c r="A1861" s="26" t="s">
        <v>4085</v>
      </c>
      <c r="B1861" s="26" t="s">
        <v>23</v>
      </c>
      <c r="C1861" s="26" t="s">
        <v>1376</v>
      </c>
    </row>
    <row r="1862" spans="1:3">
      <c r="A1862" s="24" t="s">
        <v>4086</v>
      </c>
      <c r="B1862" s="24" t="s">
        <v>31</v>
      </c>
      <c r="C1862" s="24" t="s">
        <v>1358</v>
      </c>
    </row>
    <row r="1863" spans="1:3">
      <c r="A1863" s="26" t="s">
        <v>4088</v>
      </c>
      <c r="B1863" s="26" t="s">
        <v>31</v>
      </c>
      <c r="C1863" s="26" t="s">
        <v>1358</v>
      </c>
    </row>
    <row r="1864" spans="1:3">
      <c r="A1864" s="24" t="s">
        <v>4089</v>
      </c>
      <c r="B1864" s="24" t="s">
        <v>23</v>
      </c>
      <c r="C1864" s="24" t="s">
        <v>1395</v>
      </c>
    </row>
    <row r="1865" spans="1:3">
      <c r="A1865" s="26" t="s">
        <v>4090</v>
      </c>
      <c r="B1865" s="26" t="s">
        <v>10</v>
      </c>
      <c r="C1865" s="26" t="s">
        <v>1385</v>
      </c>
    </row>
    <row r="1866" spans="1:3">
      <c r="A1866" s="24" t="s">
        <v>4091</v>
      </c>
      <c r="B1866" s="24" t="s">
        <v>10</v>
      </c>
      <c r="C1866" s="24" t="s">
        <v>1376</v>
      </c>
    </row>
    <row r="1867" spans="1:3">
      <c r="A1867" s="26" t="s">
        <v>4092</v>
      </c>
      <c r="B1867" s="26" t="s">
        <v>10</v>
      </c>
      <c r="C1867" s="26" t="s">
        <v>1385</v>
      </c>
    </row>
    <row r="1868" spans="1:3">
      <c r="A1868" s="24" t="s">
        <v>4093</v>
      </c>
      <c r="B1868" s="24" t="s">
        <v>44</v>
      </c>
      <c r="C1868" s="24" t="s">
        <v>1376</v>
      </c>
    </row>
    <row r="1869" spans="1:3">
      <c r="A1869" s="26" t="s">
        <v>4094</v>
      </c>
      <c r="B1869" s="26" t="s">
        <v>23</v>
      </c>
      <c r="C1869" s="26" t="s">
        <v>1385</v>
      </c>
    </row>
    <row r="1870" spans="1:3">
      <c r="A1870" s="24" t="s">
        <v>4095</v>
      </c>
      <c r="B1870" s="24" t="s">
        <v>23</v>
      </c>
      <c r="C1870" s="24" t="s">
        <v>1395</v>
      </c>
    </row>
    <row r="1871" spans="1:3">
      <c r="A1871" s="26" t="s">
        <v>4097</v>
      </c>
      <c r="B1871" s="26" t="s">
        <v>44</v>
      </c>
      <c r="C1871" s="26" t="s">
        <v>1358</v>
      </c>
    </row>
    <row r="1872" spans="1:3">
      <c r="A1872" s="24" t="s">
        <v>4099</v>
      </c>
      <c r="B1872" s="24" t="s">
        <v>31</v>
      </c>
      <c r="C1872" s="24" t="s">
        <v>1385</v>
      </c>
    </row>
    <row r="1873" spans="1:3">
      <c r="A1873" s="26" t="s">
        <v>4100</v>
      </c>
      <c r="B1873" s="26" t="s">
        <v>31</v>
      </c>
      <c r="C1873" s="26" t="s">
        <v>1395</v>
      </c>
    </row>
    <row r="1874" spans="1:3">
      <c r="A1874" s="24" t="s">
        <v>4101</v>
      </c>
      <c r="B1874" s="24" t="s">
        <v>1360</v>
      </c>
      <c r="C1874" s="24" t="s">
        <v>1385</v>
      </c>
    </row>
    <row r="1875" spans="1:3">
      <c r="A1875" s="26" t="s">
        <v>4102</v>
      </c>
      <c r="B1875" s="26" t="s">
        <v>10</v>
      </c>
      <c r="C1875" s="26" t="s">
        <v>1412</v>
      </c>
    </row>
    <row r="1876" spans="1:3">
      <c r="A1876" s="24" t="s">
        <v>4103</v>
      </c>
      <c r="B1876" s="24" t="s">
        <v>23</v>
      </c>
      <c r="C1876" s="24" t="s">
        <v>1385</v>
      </c>
    </row>
    <row r="1877" spans="1:3">
      <c r="A1877" s="26" t="s">
        <v>4104</v>
      </c>
      <c r="B1877" s="26" t="s">
        <v>44</v>
      </c>
      <c r="C1877" s="26" t="s">
        <v>1385</v>
      </c>
    </row>
    <row r="1878" spans="1:3">
      <c r="A1878" s="24" t="s">
        <v>4105</v>
      </c>
      <c r="B1878" s="24" t="s">
        <v>44</v>
      </c>
      <c r="C1878" s="24" t="s">
        <v>1412</v>
      </c>
    </row>
    <row r="1879" spans="1:3">
      <c r="A1879" s="26" t="s">
        <v>4106</v>
      </c>
      <c r="B1879" s="26" t="s">
        <v>10</v>
      </c>
      <c r="C1879" s="26" t="s">
        <v>1395</v>
      </c>
    </row>
    <row r="1880" spans="1:3">
      <c r="A1880" s="24" t="s">
        <v>4107</v>
      </c>
      <c r="B1880" s="24" t="s">
        <v>44</v>
      </c>
      <c r="C1880" s="24" t="s">
        <v>1376</v>
      </c>
    </row>
    <row r="1881" spans="1:3">
      <c r="A1881" s="26" t="s">
        <v>4108</v>
      </c>
      <c r="B1881" s="26" t="s">
        <v>1360</v>
      </c>
      <c r="C1881" s="26" t="s">
        <v>1358</v>
      </c>
    </row>
    <row r="1882" spans="1:3">
      <c r="A1882" s="24" t="s">
        <v>4109</v>
      </c>
      <c r="B1882" s="24" t="s">
        <v>23</v>
      </c>
      <c r="C1882" s="24" t="s">
        <v>1385</v>
      </c>
    </row>
    <row r="1883" spans="1:3">
      <c r="A1883" s="26" t="s">
        <v>4110</v>
      </c>
      <c r="B1883" s="26" t="s">
        <v>10</v>
      </c>
      <c r="C1883" s="26" t="s">
        <v>1385</v>
      </c>
    </row>
    <row r="1884" spans="1:3">
      <c r="A1884" s="24" t="s">
        <v>4111</v>
      </c>
      <c r="B1884" s="24" t="s">
        <v>1360</v>
      </c>
      <c r="C1884" s="24" t="s">
        <v>1412</v>
      </c>
    </row>
    <row r="1885" spans="1:3">
      <c r="A1885" s="26" t="s">
        <v>4112</v>
      </c>
      <c r="B1885" s="26" t="s">
        <v>23</v>
      </c>
      <c r="C1885" s="26" t="s">
        <v>1395</v>
      </c>
    </row>
    <row r="1886" spans="1:3">
      <c r="A1886" s="24" t="s">
        <v>4113</v>
      </c>
      <c r="B1886" s="24" t="s">
        <v>31</v>
      </c>
      <c r="C1886" s="24" t="s">
        <v>1385</v>
      </c>
    </row>
    <row r="1887" spans="1:3">
      <c r="A1887" s="26" t="s">
        <v>4114</v>
      </c>
      <c r="B1887" s="26" t="s">
        <v>44</v>
      </c>
      <c r="C1887" s="26" t="s">
        <v>1412</v>
      </c>
    </row>
    <row r="1888" spans="1:3">
      <c r="A1888" s="24" t="s">
        <v>4115</v>
      </c>
      <c r="B1888" s="24" t="s">
        <v>31</v>
      </c>
      <c r="C1888" s="24" t="s">
        <v>1385</v>
      </c>
    </row>
    <row r="1889" spans="1:3">
      <c r="A1889" s="26" t="s">
        <v>4116</v>
      </c>
      <c r="B1889" s="26" t="s">
        <v>1360</v>
      </c>
      <c r="C1889" s="26" t="s">
        <v>1376</v>
      </c>
    </row>
    <row r="1890" spans="1:3">
      <c r="A1890" s="24" t="s">
        <v>4117</v>
      </c>
      <c r="B1890" s="24" t="s">
        <v>10</v>
      </c>
      <c r="C1890" s="24" t="s">
        <v>1376</v>
      </c>
    </row>
    <row r="1891" spans="1:3">
      <c r="A1891" s="26" t="s">
        <v>4118</v>
      </c>
      <c r="B1891" s="26" t="s">
        <v>31</v>
      </c>
      <c r="C1891" s="26" t="s">
        <v>1376</v>
      </c>
    </row>
    <row r="1892" spans="1:3">
      <c r="A1892" s="24" t="s">
        <v>4119</v>
      </c>
      <c r="B1892" s="24" t="s">
        <v>23</v>
      </c>
      <c r="C1892" s="24" t="s">
        <v>1395</v>
      </c>
    </row>
    <row r="1893" spans="1:3">
      <c r="A1893" s="26" t="s">
        <v>4120</v>
      </c>
      <c r="B1893" s="26" t="s">
        <v>1360</v>
      </c>
      <c r="C1893" s="26" t="s">
        <v>1412</v>
      </c>
    </row>
    <row r="1894" spans="1:3">
      <c r="A1894" s="24" t="s">
        <v>4121</v>
      </c>
      <c r="B1894" s="24" t="s">
        <v>10</v>
      </c>
      <c r="C1894" s="24" t="s">
        <v>1395</v>
      </c>
    </row>
    <row r="1895" spans="1:3">
      <c r="A1895" s="26" t="s">
        <v>4122</v>
      </c>
      <c r="B1895" s="26" t="s">
        <v>31</v>
      </c>
      <c r="C1895" s="26" t="s">
        <v>1385</v>
      </c>
    </row>
    <row r="1896" spans="1:3">
      <c r="A1896" s="24" t="s">
        <v>4123</v>
      </c>
      <c r="B1896" s="24" t="s">
        <v>31</v>
      </c>
      <c r="C1896" s="24"/>
    </row>
    <row r="1897" spans="1:3">
      <c r="A1897" s="26" t="s">
        <v>4124</v>
      </c>
      <c r="B1897" s="26" t="s">
        <v>1360</v>
      </c>
      <c r="C1897" s="26" t="s">
        <v>1385</v>
      </c>
    </row>
    <row r="1898" spans="1:3">
      <c r="A1898" s="24" t="s">
        <v>4125</v>
      </c>
      <c r="B1898" s="24" t="s">
        <v>31</v>
      </c>
      <c r="C1898" s="24" t="s">
        <v>1385</v>
      </c>
    </row>
    <row r="1899" spans="1:3">
      <c r="A1899" s="26" t="s">
        <v>4126</v>
      </c>
      <c r="B1899" s="26" t="s">
        <v>10</v>
      </c>
      <c r="C1899" s="26" t="s">
        <v>1395</v>
      </c>
    </row>
    <row r="1900" spans="1:3">
      <c r="A1900" s="24" t="s">
        <v>4127</v>
      </c>
      <c r="B1900" s="24" t="s">
        <v>10</v>
      </c>
      <c r="C1900" s="24" t="s">
        <v>1412</v>
      </c>
    </row>
    <row r="1901" spans="1:3">
      <c r="A1901" s="26" t="s">
        <v>4128</v>
      </c>
      <c r="B1901" s="26" t="s">
        <v>31</v>
      </c>
      <c r="C1901" s="26"/>
    </row>
    <row r="1902" spans="1:3">
      <c r="A1902" s="24" t="s">
        <v>4129</v>
      </c>
      <c r="B1902" s="24" t="s">
        <v>44</v>
      </c>
      <c r="C1902" s="24" t="s">
        <v>1412</v>
      </c>
    </row>
    <row r="1903" spans="1:3">
      <c r="A1903" s="26" t="s">
        <v>4130</v>
      </c>
      <c r="B1903" s="26" t="s">
        <v>23</v>
      </c>
      <c r="C1903" s="26" t="s">
        <v>1395</v>
      </c>
    </row>
    <row r="1904" spans="1:3">
      <c r="A1904" s="24" t="s">
        <v>4131</v>
      </c>
      <c r="B1904" s="24" t="s">
        <v>1360</v>
      </c>
      <c r="C1904" s="24" t="s">
        <v>1376</v>
      </c>
    </row>
    <row r="1905" spans="1:3">
      <c r="A1905" s="26" t="s">
        <v>4132</v>
      </c>
      <c r="B1905" s="26" t="s">
        <v>1360</v>
      </c>
      <c r="C1905" s="26" t="s">
        <v>1358</v>
      </c>
    </row>
    <row r="1906" spans="1:3">
      <c r="A1906" s="24" t="s">
        <v>4133</v>
      </c>
      <c r="B1906" s="24" t="s">
        <v>23</v>
      </c>
      <c r="C1906" s="24" t="s">
        <v>1395</v>
      </c>
    </row>
    <row r="1907" spans="1:3">
      <c r="A1907" s="26" t="s">
        <v>4134</v>
      </c>
      <c r="B1907" s="26" t="s">
        <v>10</v>
      </c>
      <c r="C1907" s="26" t="s">
        <v>1385</v>
      </c>
    </row>
    <row r="1908" spans="1:3">
      <c r="A1908" s="24" t="s">
        <v>4135</v>
      </c>
      <c r="B1908" s="24" t="s">
        <v>44</v>
      </c>
      <c r="C1908" s="24" t="s">
        <v>1385</v>
      </c>
    </row>
    <row r="1909" spans="1:3">
      <c r="A1909" s="26" t="s">
        <v>4136</v>
      </c>
      <c r="B1909" s="26" t="s">
        <v>1360</v>
      </c>
      <c r="C1909" s="26" t="s">
        <v>1358</v>
      </c>
    </row>
    <row r="1910" spans="1:3">
      <c r="A1910" s="24" t="s">
        <v>4137</v>
      </c>
      <c r="B1910" s="24" t="s">
        <v>44</v>
      </c>
      <c r="C1910" s="24" t="s">
        <v>1376</v>
      </c>
    </row>
    <row r="1911" spans="1:3">
      <c r="A1911" s="26" t="s">
        <v>4138</v>
      </c>
      <c r="B1911" s="26" t="s">
        <v>1360</v>
      </c>
      <c r="C1911" s="26" t="s">
        <v>1358</v>
      </c>
    </row>
    <row r="1912" spans="1:3">
      <c r="A1912" s="24" t="s">
        <v>4139</v>
      </c>
      <c r="B1912" s="24" t="s">
        <v>1360</v>
      </c>
      <c r="C1912" s="24" t="s">
        <v>1412</v>
      </c>
    </row>
    <row r="1913" spans="1:3">
      <c r="A1913" s="26" t="s">
        <v>4140</v>
      </c>
      <c r="B1913" s="26" t="s">
        <v>10</v>
      </c>
      <c r="C1913" s="26" t="s">
        <v>1358</v>
      </c>
    </row>
    <row r="1914" spans="1:3">
      <c r="A1914" s="24" t="s">
        <v>4141</v>
      </c>
      <c r="B1914" s="24" t="s">
        <v>23</v>
      </c>
      <c r="C1914" s="24" t="s">
        <v>1376</v>
      </c>
    </row>
    <row r="1915" spans="1:3">
      <c r="A1915" s="26" t="s">
        <v>4142</v>
      </c>
      <c r="B1915" s="26" t="s">
        <v>44</v>
      </c>
      <c r="C1915" s="26" t="s">
        <v>1385</v>
      </c>
    </row>
    <row r="1916" spans="1:3">
      <c r="A1916" s="24" t="s">
        <v>4143</v>
      </c>
      <c r="B1916" s="24" t="s">
        <v>10</v>
      </c>
      <c r="C1916" s="24" t="s">
        <v>1412</v>
      </c>
    </row>
    <row r="1917" spans="1:3">
      <c r="A1917" s="26" t="s">
        <v>4144</v>
      </c>
      <c r="B1917" s="26" t="s">
        <v>23</v>
      </c>
      <c r="C1917" s="26" t="s">
        <v>1358</v>
      </c>
    </row>
    <row r="1918" spans="1:3">
      <c r="A1918" s="24" t="s">
        <v>4145</v>
      </c>
      <c r="B1918" s="24" t="s">
        <v>23</v>
      </c>
      <c r="C1918" s="24" t="s">
        <v>1358</v>
      </c>
    </row>
    <row r="1919" spans="1:3">
      <c r="A1919" s="26" t="s">
        <v>4146</v>
      </c>
      <c r="B1919" s="26" t="s">
        <v>31</v>
      </c>
      <c r="C1919" s="26" t="s">
        <v>1385</v>
      </c>
    </row>
    <row r="1920" spans="1:3">
      <c r="A1920" s="24" t="s">
        <v>4148</v>
      </c>
      <c r="B1920" s="24" t="s">
        <v>23</v>
      </c>
      <c r="C1920" s="24" t="s">
        <v>1385</v>
      </c>
    </row>
    <row r="1921" spans="1:3">
      <c r="A1921" s="26" t="s">
        <v>4149</v>
      </c>
      <c r="B1921" s="26" t="s">
        <v>44</v>
      </c>
      <c r="C1921" s="26" t="s">
        <v>1358</v>
      </c>
    </row>
    <row r="1922" spans="1:3">
      <c r="A1922" s="24" t="s">
        <v>4150</v>
      </c>
      <c r="B1922" s="24" t="s">
        <v>1360</v>
      </c>
      <c r="C1922" s="24" t="s">
        <v>1385</v>
      </c>
    </row>
    <row r="1923" spans="1:3">
      <c r="A1923" s="26" t="s">
        <v>4151</v>
      </c>
      <c r="B1923" s="26" t="s">
        <v>1360</v>
      </c>
      <c r="C1923" s="26" t="s">
        <v>1412</v>
      </c>
    </row>
    <row r="1924" spans="1:3">
      <c r="A1924" s="24" t="s">
        <v>4152</v>
      </c>
      <c r="B1924" s="24" t="s">
        <v>10</v>
      </c>
      <c r="C1924" s="24" t="s">
        <v>1385</v>
      </c>
    </row>
    <row r="1925" spans="1:3">
      <c r="A1925" s="26" t="s">
        <v>4153</v>
      </c>
      <c r="B1925" s="26" t="s">
        <v>44</v>
      </c>
      <c r="C1925" s="26" t="s">
        <v>1376</v>
      </c>
    </row>
    <row r="1926" spans="1:3">
      <c r="A1926" s="24" t="s">
        <v>4154</v>
      </c>
      <c r="B1926" s="24" t="s">
        <v>44</v>
      </c>
      <c r="C1926" s="24" t="s">
        <v>1395</v>
      </c>
    </row>
    <row r="1927" spans="1:3">
      <c r="A1927" s="26" t="s">
        <v>4155</v>
      </c>
      <c r="B1927" s="26" t="s">
        <v>44</v>
      </c>
      <c r="C1927" s="26" t="s">
        <v>1376</v>
      </c>
    </row>
    <row r="1928" spans="1:3">
      <c r="A1928" s="24" t="s">
        <v>4156</v>
      </c>
      <c r="B1928" s="24" t="s">
        <v>44</v>
      </c>
      <c r="C1928" s="24" t="s">
        <v>1385</v>
      </c>
    </row>
    <row r="1929" spans="1:3">
      <c r="A1929" s="26" t="s">
        <v>4157</v>
      </c>
      <c r="B1929" s="26" t="s">
        <v>23</v>
      </c>
      <c r="C1929" s="26" t="s">
        <v>1358</v>
      </c>
    </row>
    <row r="1930" spans="1:3">
      <c r="A1930" s="24" t="s">
        <v>4158</v>
      </c>
      <c r="B1930" s="24" t="s">
        <v>1360</v>
      </c>
      <c r="C1930" s="24"/>
    </row>
    <row r="1931" spans="1:3">
      <c r="A1931" s="26" t="s">
        <v>4159</v>
      </c>
      <c r="B1931" s="26" t="s">
        <v>10</v>
      </c>
      <c r="C1931" s="26" t="s">
        <v>1376</v>
      </c>
    </row>
    <row r="1932" spans="1:3">
      <c r="A1932" s="24" t="s">
        <v>4160</v>
      </c>
      <c r="B1932" s="24" t="s">
        <v>10</v>
      </c>
      <c r="C1932" s="24" t="s">
        <v>1412</v>
      </c>
    </row>
    <row r="1933" spans="1:3">
      <c r="A1933" s="26" t="s">
        <v>4161</v>
      </c>
      <c r="B1933" s="26" t="s">
        <v>10</v>
      </c>
      <c r="C1933" s="26" t="s">
        <v>1385</v>
      </c>
    </row>
    <row r="1934" spans="1:3">
      <c r="A1934" s="24" t="s">
        <v>4162</v>
      </c>
      <c r="B1934" s="24" t="s">
        <v>23</v>
      </c>
      <c r="C1934" s="24" t="s">
        <v>1395</v>
      </c>
    </row>
    <row r="1935" spans="1:3">
      <c r="A1935" s="26" t="s">
        <v>4163</v>
      </c>
      <c r="B1935" s="26" t="s">
        <v>44</v>
      </c>
      <c r="C1935" s="26" t="s">
        <v>1376</v>
      </c>
    </row>
    <row r="1936" spans="1:3">
      <c r="A1936" s="24" t="s">
        <v>4164</v>
      </c>
      <c r="B1936" s="24" t="s">
        <v>1360</v>
      </c>
      <c r="C1936" s="24" t="s">
        <v>1358</v>
      </c>
    </row>
    <row r="1937" spans="1:3">
      <c r="A1937" s="26" t="s">
        <v>4165</v>
      </c>
      <c r="B1937" s="26" t="s">
        <v>44</v>
      </c>
      <c r="C1937" s="26" t="s">
        <v>1376</v>
      </c>
    </row>
    <row r="1938" spans="1:3">
      <c r="A1938" s="24" t="s">
        <v>4166</v>
      </c>
      <c r="B1938" s="24" t="s">
        <v>23</v>
      </c>
      <c r="C1938" s="24" t="s">
        <v>1385</v>
      </c>
    </row>
    <row r="1939" spans="1:3">
      <c r="A1939" s="26" t="s">
        <v>4167</v>
      </c>
      <c r="B1939" s="26" t="s">
        <v>31</v>
      </c>
      <c r="C1939" s="26" t="s">
        <v>1376</v>
      </c>
    </row>
    <row r="1940" spans="1:3">
      <c r="A1940" s="24" t="s">
        <v>4168</v>
      </c>
      <c r="B1940" s="24" t="s">
        <v>1360</v>
      </c>
      <c r="C1940" s="24" t="s">
        <v>1395</v>
      </c>
    </row>
    <row r="1941" spans="1:3">
      <c r="A1941" s="26" t="s">
        <v>4169</v>
      </c>
      <c r="B1941" s="26" t="s">
        <v>10</v>
      </c>
      <c r="C1941" s="26" t="s">
        <v>1412</v>
      </c>
    </row>
    <row r="1942" spans="1:3">
      <c r="A1942" s="24" t="s">
        <v>4170</v>
      </c>
      <c r="B1942" s="24" t="s">
        <v>10</v>
      </c>
      <c r="C1942" s="24" t="s">
        <v>1358</v>
      </c>
    </row>
    <row r="1943" spans="1:3">
      <c r="A1943" s="26" t="s">
        <v>4171</v>
      </c>
      <c r="B1943" s="26" t="s">
        <v>10</v>
      </c>
      <c r="C1943" s="26" t="s">
        <v>1358</v>
      </c>
    </row>
    <row r="1944" spans="1:3">
      <c r="A1944" s="24" t="s">
        <v>4173</v>
      </c>
      <c r="B1944" s="24" t="s">
        <v>44</v>
      </c>
      <c r="C1944" s="24" t="s">
        <v>1385</v>
      </c>
    </row>
    <row r="1945" spans="1:3">
      <c r="A1945" s="26" t="s">
        <v>4174</v>
      </c>
      <c r="B1945" s="26" t="s">
        <v>31</v>
      </c>
      <c r="C1945" s="26" t="s">
        <v>1385</v>
      </c>
    </row>
    <row r="1946" spans="1:3">
      <c r="A1946" s="24" t="s">
        <v>4175</v>
      </c>
      <c r="B1946" s="24" t="s">
        <v>10</v>
      </c>
      <c r="C1946" s="24" t="s">
        <v>1385</v>
      </c>
    </row>
    <row r="1947" spans="1:3">
      <c r="A1947" s="26" t="s">
        <v>4177</v>
      </c>
      <c r="B1947" s="26" t="s">
        <v>44</v>
      </c>
      <c r="C1947" s="26" t="s">
        <v>1412</v>
      </c>
    </row>
    <row r="1948" spans="1:3">
      <c r="A1948" s="24" t="s">
        <v>4178</v>
      </c>
      <c r="B1948" s="24" t="s">
        <v>23</v>
      </c>
      <c r="C1948" s="24" t="s">
        <v>1412</v>
      </c>
    </row>
    <row r="1949" spans="1:3">
      <c r="A1949" s="26" t="s">
        <v>4179</v>
      </c>
      <c r="B1949" s="26" t="s">
        <v>10</v>
      </c>
      <c r="C1949" s="26" t="s">
        <v>1412</v>
      </c>
    </row>
    <row r="1950" spans="1:3">
      <c r="A1950" s="24" t="s">
        <v>4180</v>
      </c>
      <c r="B1950" s="24" t="s">
        <v>31</v>
      </c>
      <c r="C1950" s="24" t="s">
        <v>1412</v>
      </c>
    </row>
    <row r="1951" spans="1:3">
      <c r="A1951" s="26" t="s">
        <v>4181</v>
      </c>
      <c r="B1951" s="26" t="s">
        <v>31</v>
      </c>
      <c r="C1951" s="26" t="s">
        <v>1385</v>
      </c>
    </row>
    <row r="1952" spans="1:3">
      <c r="A1952" s="24" t="s">
        <v>4182</v>
      </c>
      <c r="B1952" s="24" t="s">
        <v>1360</v>
      </c>
      <c r="C1952" s="24" t="s">
        <v>1385</v>
      </c>
    </row>
    <row r="1953" spans="1:3">
      <c r="A1953" s="26" t="s">
        <v>4183</v>
      </c>
      <c r="B1953" s="26" t="s">
        <v>31</v>
      </c>
      <c r="C1953" s="26" t="s">
        <v>1412</v>
      </c>
    </row>
    <row r="1954" spans="1:3">
      <c r="A1954" s="24" t="s">
        <v>4184</v>
      </c>
      <c r="B1954" s="24" t="s">
        <v>10</v>
      </c>
      <c r="C1954" s="24" t="s">
        <v>1376</v>
      </c>
    </row>
    <row r="1955" spans="1:3">
      <c r="A1955" s="26" t="s">
        <v>4185</v>
      </c>
      <c r="B1955" s="26" t="s">
        <v>31</v>
      </c>
      <c r="C1955" s="26" t="s">
        <v>1385</v>
      </c>
    </row>
    <row r="1956" spans="1:3">
      <c r="A1956" s="24" t="s">
        <v>4186</v>
      </c>
      <c r="B1956" s="24" t="s">
        <v>1360</v>
      </c>
      <c r="C1956" s="24"/>
    </row>
    <row r="1957" spans="1:3">
      <c r="A1957" s="26" t="s">
        <v>4187</v>
      </c>
      <c r="B1957" s="26" t="s">
        <v>31</v>
      </c>
      <c r="C1957" s="26" t="s">
        <v>1395</v>
      </c>
    </row>
    <row r="1958" spans="1:3">
      <c r="A1958" s="24" t="s">
        <v>4188</v>
      </c>
      <c r="B1958" s="24" t="s">
        <v>31</v>
      </c>
      <c r="C1958" s="24" t="s">
        <v>1358</v>
      </c>
    </row>
    <row r="1959" spans="1:3">
      <c r="A1959" s="26" t="s">
        <v>4189</v>
      </c>
      <c r="B1959" s="26" t="s">
        <v>10</v>
      </c>
      <c r="C1959" s="26" t="s">
        <v>1358</v>
      </c>
    </row>
    <row r="1960" spans="1:3">
      <c r="A1960" s="24" t="s">
        <v>4190</v>
      </c>
      <c r="B1960" s="24" t="s">
        <v>44</v>
      </c>
      <c r="C1960" s="24" t="s">
        <v>1376</v>
      </c>
    </row>
    <row r="1961" spans="1:3">
      <c r="A1961" s="26" t="s">
        <v>4191</v>
      </c>
      <c r="B1961" s="26" t="s">
        <v>31</v>
      </c>
      <c r="C1961" s="26" t="s">
        <v>1358</v>
      </c>
    </row>
    <row r="1962" spans="1:3">
      <c r="A1962" s="24" t="s">
        <v>4192</v>
      </c>
      <c r="B1962" s="24" t="s">
        <v>1360</v>
      </c>
      <c r="C1962" s="24" t="s">
        <v>1395</v>
      </c>
    </row>
    <row r="1963" spans="1:3">
      <c r="A1963" s="26" t="s">
        <v>4193</v>
      </c>
      <c r="B1963" s="26" t="s">
        <v>23</v>
      </c>
      <c r="C1963" s="26" t="s">
        <v>1395</v>
      </c>
    </row>
    <row r="1964" spans="1:3">
      <c r="A1964" s="24" t="s">
        <v>4194</v>
      </c>
      <c r="B1964" s="24" t="s">
        <v>23</v>
      </c>
      <c r="C1964" s="24" t="s">
        <v>1358</v>
      </c>
    </row>
    <row r="1965" spans="1:3">
      <c r="A1965" s="26" t="s">
        <v>4195</v>
      </c>
      <c r="B1965" s="26" t="s">
        <v>10</v>
      </c>
      <c r="C1965" s="26" t="s">
        <v>1385</v>
      </c>
    </row>
    <row r="1966" spans="1:3">
      <c r="A1966" s="24" t="s">
        <v>4196</v>
      </c>
      <c r="B1966" s="24" t="s">
        <v>1360</v>
      </c>
      <c r="C1966" s="24" t="s">
        <v>1385</v>
      </c>
    </row>
    <row r="1967" spans="1:3">
      <c r="A1967" s="26" t="s">
        <v>4197</v>
      </c>
      <c r="B1967" s="26" t="s">
        <v>10</v>
      </c>
      <c r="C1967" s="26"/>
    </row>
    <row r="1968" spans="1:3">
      <c r="A1968" s="24" t="s">
        <v>4198</v>
      </c>
      <c r="B1968" s="24" t="s">
        <v>1360</v>
      </c>
      <c r="C1968" s="24" t="s">
        <v>1358</v>
      </c>
    </row>
    <row r="1969" spans="1:3">
      <c r="A1969" s="26" t="s">
        <v>4199</v>
      </c>
      <c r="B1969" s="26" t="s">
        <v>44</v>
      </c>
      <c r="C1969" s="26" t="s">
        <v>1395</v>
      </c>
    </row>
    <row r="1970" spans="1:3">
      <c r="A1970" s="24" t="s">
        <v>4200</v>
      </c>
      <c r="B1970" s="24" t="s">
        <v>23</v>
      </c>
      <c r="C1970" s="24" t="s">
        <v>1395</v>
      </c>
    </row>
    <row r="1971" spans="1:3">
      <c r="A1971" s="26" t="s">
        <v>4201</v>
      </c>
      <c r="B1971" s="26" t="s">
        <v>23</v>
      </c>
      <c r="C1971" s="26" t="s">
        <v>1376</v>
      </c>
    </row>
    <row r="1972" spans="1:3">
      <c r="A1972" s="24" t="s">
        <v>4202</v>
      </c>
      <c r="B1972" s="24" t="s">
        <v>10</v>
      </c>
      <c r="C1972" s="24" t="s">
        <v>1385</v>
      </c>
    </row>
    <row r="1973" spans="1:3">
      <c r="A1973" s="26" t="s">
        <v>4203</v>
      </c>
      <c r="B1973" s="26" t="s">
        <v>10</v>
      </c>
      <c r="C1973" s="26" t="s">
        <v>1358</v>
      </c>
    </row>
    <row r="1974" spans="1:3">
      <c r="A1974" s="24" t="s">
        <v>4204</v>
      </c>
      <c r="B1974" s="24" t="s">
        <v>23</v>
      </c>
      <c r="C1974" s="24" t="s">
        <v>1376</v>
      </c>
    </row>
    <row r="1975" spans="1:3">
      <c r="A1975" s="26" t="s">
        <v>4205</v>
      </c>
      <c r="B1975" s="26" t="s">
        <v>10</v>
      </c>
      <c r="C1975" s="26" t="s">
        <v>1358</v>
      </c>
    </row>
    <row r="1976" spans="1:3">
      <c r="A1976" s="24" t="s">
        <v>4206</v>
      </c>
      <c r="B1976" s="24" t="s">
        <v>23</v>
      </c>
      <c r="C1976" s="24" t="s">
        <v>1395</v>
      </c>
    </row>
    <row r="1977" spans="1:3">
      <c r="A1977" s="26" t="s">
        <v>4207</v>
      </c>
      <c r="B1977" s="26" t="s">
        <v>10</v>
      </c>
      <c r="C1977" s="26" t="s">
        <v>1385</v>
      </c>
    </row>
    <row r="1978" spans="1:3">
      <c r="A1978" s="24" t="s">
        <v>4208</v>
      </c>
      <c r="B1978" s="24" t="s">
        <v>44</v>
      </c>
      <c r="C1978" s="24" t="s">
        <v>1385</v>
      </c>
    </row>
    <row r="1979" spans="1:3">
      <c r="A1979" s="26" t="s">
        <v>4209</v>
      </c>
      <c r="B1979" s="26" t="s">
        <v>23</v>
      </c>
      <c r="C1979" s="26" t="s">
        <v>1376</v>
      </c>
    </row>
    <row r="1980" spans="1:3">
      <c r="A1980" s="24" t="s">
        <v>4210</v>
      </c>
      <c r="B1980" s="24" t="s">
        <v>1360</v>
      </c>
      <c r="C1980" s="24" t="s">
        <v>1385</v>
      </c>
    </row>
    <row r="1981" spans="1:3">
      <c r="A1981" s="26" t="s">
        <v>4211</v>
      </c>
      <c r="B1981" s="26" t="s">
        <v>31</v>
      </c>
      <c r="C1981" s="26" t="s">
        <v>1385</v>
      </c>
    </row>
    <row r="1982" spans="1:3">
      <c r="A1982" s="24" t="s">
        <v>4212</v>
      </c>
      <c r="B1982" s="24" t="s">
        <v>44</v>
      </c>
      <c r="C1982" s="24" t="s">
        <v>1358</v>
      </c>
    </row>
    <row r="1983" spans="1:3">
      <c r="A1983" s="26" t="s">
        <v>4213</v>
      </c>
      <c r="B1983" s="26" t="s">
        <v>44</v>
      </c>
      <c r="C1983" s="26" t="s">
        <v>1358</v>
      </c>
    </row>
    <row r="1984" spans="1:3">
      <c r="A1984" s="24" t="s">
        <v>4214</v>
      </c>
      <c r="B1984" s="24" t="s">
        <v>1360</v>
      </c>
      <c r="C1984" s="24"/>
    </row>
    <row r="1985" spans="1:3">
      <c r="A1985" s="26" t="s">
        <v>4215</v>
      </c>
      <c r="B1985" s="26" t="s">
        <v>23</v>
      </c>
      <c r="C1985" s="26" t="s">
        <v>1376</v>
      </c>
    </row>
    <row r="1986" spans="1:3">
      <c r="A1986" s="24" t="s">
        <v>4216</v>
      </c>
      <c r="B1986" s="24" t="s">
        <v>1360</v>
      </c>
      <c r="C1986" s="24" t="s">
        <v>1395</v>
      </c>
    </row>
    <row r="1987" spans="1:3">
      <c r="A1987" s="26" t="s">
        <v>4217</v>
      </c>
      <c r="B1987" s="26" t="s">
        <v>23</v>
      </c>
      <c r="C1987" s="26"/>
    </row>
    <row r="1988" spans="1:3">
      <c r="A1988" s="24" t="s">
        <v>4218</v>
      </c>
      <c r="B1988" s="24" t="s">
        <v>44</v>
      </c>
      <c r="C1988" s="24" t="s">
        <v>1412</v>
      </c>
    </row>
    <row r="1989" spans="1:3">
      <c r="A1989" s="26" t="s">
        <v>4219</v>
      </c>
      <c r="B1989" s="26" t="s">
        <v>31</v>
      </c>
      <c r="C1989" s="26" t="s">
        <v>1376</v>
      </c>
    </row>
    <row r="1990" spans="1:3">
      <c r="A1990" s="24" t="s">
        <v>4221</v>
      </c>
      <c r="B1990" s="24" t="s">
        <v>10</v>
      </c>
      <c r="C1990" s="24" t="s">
        <v>1376</v>
      </c>
    </row>
    <row r="1991" spans="1:3">
      <c r="A1991" s="26" t="s">
        <v>4222</v>
      </c>
      <c r="B1991" s="26" t="s">
        <v>1360</v>
      </c>
      <c r="C1991" s="26" t="s">
        <v>1376</v>
      </c>
    </row>
    <row r="1992" spans="1:3">
      <c r="A1992" s="24" t="s">
        <v>4223</v>
      </c>
      <c r="B1992" s="24" t="s">
        <v>44</v>
      </c>
      <c r="C1992" s="24" t="s">
        <v>1395</v>
      </c>
    </row>
    <row r="1993" spans="1:3">
      <c r="A1993" s="26" t="s">
        <v>4224</v>
      </c>
      <c r="B1993" s="26" t="s">
        <v>23</v>
      </c>
      <c r="C1993" s="26" t="s">
        <v>1395</v>
      </c>
    </row>
    <row r="1994" spans="1:3">
      <c r="A1994" s="24" t="s">
        <v>4225</v>
      </c>
      <c r="B1994" s="24" t="s">
        <v>1360</v>
      </c>
      <c r="C1994" s="24" t="s">
        <v>1395</v>
      </c>
    </row>
    <row r="1995" spans="1:3">
      <c r="A1995" s="26" t="s">
        <v>4226</v>
      </c>
      <c r="B1995" s="26" t="s">
        <v>44</v>
      </c>
      <c r="C1995" s="26" t="s">
        <v>1376</v>
      </c>
    </row>
    <row r="1996" spans="1:3">
      <c r="A1996" s="24" t="s">
        <v>4228</v>
      </c>
      <c r="B1996" s="24" t="s">
        <v>44</v>
      </c>
      <c r="C1996" s="24" t="s">
        <v>1376</v>
      </c>
    </row>
    <row r="1997" spans="1:3">
      <c r="A1997" s="26" t="s">
        <v>4229</v>
      </c>
      <c r="B1997" s="26" t="s">
        <v>10</v>
      </c>
      <c r="C1997" s="26" t="s">
        <v>1358</v>
      </c>
    </row>
    <row r="1998" spans="1:3">
      <c r="A1998" s="24" t="s">
        <v>4230</v>
      </c>
      <c r="B1998" s="24" t="s">
        <v>31</v>
      </c>
      <c r="C1998" s="24"/>
    </row>
    <row r="1999" spans="1:3">
      <c r="A1999" s="26" t="s">
        <v>4232</v>
      </c>
      <c r="B1999" s="26" t="s">
        <v>31</v>
      </c>
      <c r="C1999" s="26" t="s">
        <v>1358</v>
      </c>
    </row>
    <row r="2000" spans="1:3">
      <c r="A2000" s="24" t="s">
        <v>4233</v>
      </c>
      <c r="B2000" s="24" t="s">
        <v>1360</v>
      </c>
      <c r="C2000" s="24" t="s">
        <v>1385</v>
      </c>
    </row>
    <row r="2001" spans="1:3">
      <c r="A2001" s="26" t="s">
        <v>4235</v>
      </c>
      <c r="B2001" s="26" t="s">
        <v>10</v>
      </c>
      <c r="C2001" s="26" t="s">
        <v>1358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76204-7B13-43EC-A2E5-A96A8F7316CD}">
  <dimension ref="A1"/>
  <sheetViews>
    <sheetView workbookViewId="0">
      <selection activeCell="C5" sqref="C5"/>
    </sheetView>
  </sheetViews>
  <sheetFormatPr defaultRowHeight="15"/>
  <cols>
    <col min="1" max="1" width="11.42578125" bestFit="1" customWidth="1"/>
  </cols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A033-0286-4F29-BC63-9CE7498C213E}">
  <dimension ref="A1:D2001"/>
  <sheetViews>
    <sheetView workbookViewId="0">
      <selection activeCell="F4" sqref="F4"/>
    </sheetView>
  </sheetViews>
  <sheetFormatPr defaultRowHeight="15"/>
  <cols>
    <col min="1" max="1" width="9.42578125" bestFit="1" customWidth="1"/>
    <col min="2" max="2" width="12.140625" bestFit="1" customWidth="1"/>
    <col min="3" max="3" width="11.42578125" bestFit="1" customWidth="1"/>
    <col min="4" max="4" width="36.5703125" bestFit="1" customWidth="1"/>
  </cols>
  <sheetData>
    <row r="1" spans="1:4">
      <c r="A1" s="104" t="s">
        <v>4244</v>
      </c>
      <c r="B1" s="14" t="s">
        <v>4245</v>
      </c>
      <c r="C1" s="14" t="s">
        <v>4246</v>
      </c>
      <c r="D1" s="104" t="s">
        <v>4247</v>
      </c>
    </row>
    <row r="2" spans="1:4">
      <c r="A2" s="102"/>
      <c r="B2" s="106"/>
      <c r="C2" s="106"/>
      <c r="D2" s="107"/>
    </row>
    <row r="3" spans="1:4">
      <c r="A3" s="103"/>
      <c r="B3" s="103"/>
      <c r="C3" s="103"/>
      <c r="D3" s="103"/>
    </row>
    <row r="4" spans="1:4">
      <c r="A4" s="102"/>
      <c r="B4" s="102"/>
      <c r="C4" s="102"/>
      <c r="D4" s="103"/>
    </row>
    <row r="5" spans="1:4">
      <c r="A5" s="103"/>
      <c r="B5" s="103"/>
      <c r="C5" s="103"/>
      <c r="D5" s="103"/>
    </row>
    <row r="6" spans="1:4">
      <c r="A6" s="102"/>
      <c r="B6" s="102"/>
      <c r="C6" s="102"/>
      <c r="D6" s="103"/>
    </row>
    <row r="7" spans="1:4">
      <c r="A7" s="103"/>
      <c r="B7" s="103"/>
      <c r="C7" s="103"/>
      <c r="D7" s="103"/>
    </row>
    <row r="8" spans="1:4">
      <c r="A8" s="102"/>
      <c r="B8" s="102"/>
      <c r="C8" s="102"/>
      <c r="D8" s="103"/>
    </row>
    <row r="9" spans="1:4">
      <c r="A9" s="103"/>
      <c r="B9" s="103"/>
      <c r="C9" s="103"/>
      <c r="D9" s="103"/>
    </row>
    <row r="10" spans="1:4">
      <c r="A10" s="102"/>
      <c r="B10" s="102"/>
      <c r="C10" s="102"/>
      <c r="D10" s="103"/>
    </row>
    <row r="11" spans="1:4">
      <c r="A11" s="103"/>
      <c r="B11" s="103"/>
      <c r="C11" s="103"/>
      <c r="D11" s="103"/>
    </row>
    <row r="12" spans="1:4">
      <c r="A12" s="102"/>
      <c r="B12" s="102"/>
      <c r="C12" s="102"/>
      <c r="D12" s="103"/>
    </row>
    <row r="13" spans="1:4">
      <c r="A13" s="103"/>
      <c r="B13" s="103"/>
      <c r="C13" s="103"/>
      <c r="D13" s="103"/>
    </row>
    <row r="14" spans="1:4">
      <c r="A14" s="102"/>
      <c r="B14" s="102"/>
      <c r="C14" s="102"/>
      <c r="D14" s="103"/>
    </row>
    <row r="15" spans="1:4">
      <c r="A15" s="103"/>
      <c r="B15" s="103"/>
      <c r="C15" s="103"/>
      <c r="D15" s="103"/>
    </row>
    <row r="16" spans="1:4">
      <c r="A16" s="102"/>
      <c r="B16" s="102"/>
      <c r="C16" s="102"/>
      <c r="D16" s="103"/>
    </row>
    <row r="17" spans="1:4">
      <c r="A17" s="103"/>
      <c r="B17" s="103"/>
      <c r="C17" s="103"/>
      <c r="D17" s="103"/>
    </row>
    <row r="18" spans="1:4">
      <c r="A18" s="102"/>
      <c r="B18" s="102"/>
      <c r="C18" s="102"/>
      <c r="D18" s="103"/>
    </row>
    <row r="19" spans="1:4">
      <c r="A19" s="103"/>
      <c r="B19" s="103"/>
      <c r="C19" s="103"/>
      <c r="D19" s="103"/>
    </row>
    <row r="20" spans="1:4">
      <c r="A20" s="102"/>
      <c r="B20" s="102"/>
      <c r="C20" s="102"/>
      <c r="D20" s="103"/>
    </row>
    <row r="21" spans="1:4">
      <c r="A21" s="103"/>
      <c r="B21" s="103"/>
      <c r="C21" s="103"/>
      <c r="D21" s="103"/>
    </row>
    <row r="22" spans="1:4">
      <c r="A22" s="102"/>
      <c r="B22" s="102"/>
      <c r="C22" s="102"/>
      <c r="D22" s="103"/>
    </row>
    <row r="23" spans="1:4">
      <c r="A23" s="103"/>
      <c r="B23" s="103"/>
      <c r="C23" s="103"/>
      <c r="D23" s="103"/>
    </row>
    <row r="24" spans="1:4">
      <c r="A24" s="102"/>
      <c r="B24" s="102"/>
      <c r="C24" s="102"/>
      <c r="D24" s="103"/>
    </row>
    <row r="25" spans="1:4">
      <c r="A25" s="103"/>
      <c r="B25" s="103"/>
      <c r="C25" s="103"/>
      <c r="D25" s="103"/>
    </row>
    <row r="26" spans="1:4">
      <c r="A26" s="102"/>
      <c r="B26" s="102"/>
      <c r="C26" s="102"/>
      <c r="D26" s="103"/>
    </row>
    <row r="27" spans="1:4">
      <c r="A27" s="103"/>
      <c r="B27" s="103"/>
      <c r="C27" s="103"/>
      <c r="D27" s="103"/>
    </row>
    <row r="28" spans="1:4">
      <c r="A28" s="102"/>
      <c r="B28" s="102"/>
      <c r="C28" s="102"/>
      <c r="D28" s="103"/>
    </row>
    <row r="29" spans="1:4">
      <c r="A29" s="103"/>
      <c r="B29" s="103"/>
      <c r="C29" s="103"/>
      <c r="D29" s="103"/>
    </row>
    <row r="30" spans="1:4">
      <c r="A30" s="102"/>
      <c r="B30" s="102"/>
      <c r="C30" s="102"/>
      <c r="D30" s="103"/>
    </row>
    <row r="31" spans="1:4">
      <c r="A31" s="103"/>
      <c r="B31" s="103"/>
      <c r="C31" s="103"/>
      <c r="D31" s="103"/>
    </row>
    <row r="32" spans="1:4">
      <c r="A32" s="102"/>
      <c r="B32" s="102"/>
      <c r="C32" s="102"/>
      <c r="D32" s="103"/>
    </row>
    <row r="33" spans="1:4">
      <c r="A33" s="103"/>
      <c r="B33" s="103"/>
      <c r="C33" s="103"/>
      <c r="D33" s="103"/>
    </row>
    <row r="34" spans="1:4">
      <c r="A34" s="102"/>
      <c r="B34" s="102"/>
      <c r="C34" s="102"/>
      <c r="D34" s="103"/>
    </row>
    <row r="35" spans="1:4">
      <c r="A35" s="103"/>
      <c r="B35" s="103"/>
      <c r="C35" s="103"/>
      <c r="D35" s="103"/>
    </row>
    <row r="36" spans="1:4">
      <c r="A36" s="102"/>
      <c r="B36" s="102"/>
      <c r="C36" s="102"/>
      <c r="D36" s="103"/>
    </row>
    <row r="37" spans="1:4">
      <c r="A37" s="103"/>
      <c r="B37" s="103"/>
      <c r="C37" s="103"/>
      <c r="D37" s="103"/>
    </row>
    <row r="38" spans="1:4">
      <c r="A38" s="102"/>
      <c r="B38" s="102"/>
      <c r="C38" s="102"/>
      <c r="D38" s="103"/>
    </row>
    <row r="39" spans="1:4">
      <c r="A39" s="103"/>
      <c r="B39" s="103"/>
      <c r="C39" s="103"/>
      <c r="D39" s="103"/>
    </row>
    <row r="40" spans="1:4">
      <c r="A40" s="102"/>
      <c r="B40" s="102"/>
      <c r="C40" s="102"/>
      <c r="D40" s="103"/>
    </row>
    <row r="41" spans="1:4">
      <c r="A41" s="103"/>
      <c r="B41" s="103"/>
      <c r="C41" s="103"/>
      <c r="D41" s="103"/>
    </row>
    <row r="42" spans="1:4">
      <c r="A42" s="102"/>
      <c r="B42" s="102"/>
      <c r="C42" s="102"/>
      <c r="D42" s="103"/>
    </row>
    <row r="43" spans="1:4">
      <c r="A43" s="103"/>
      <c r="B43" s="103"/>
      <c r="C43" s="103"/>
      <c r="D43" s="103"/>
    </row>
    <row r="44" spans="1:4">
      <c r="A44" s="102"/>
      <c r="B44" s="102"/>
      <c r="C44" s="102"/>
      <c r="D44" s="103"/>
    </row>
    <row r="45" spans="1:4">
      <c r="A45" s="103"/>
      <c r="B45" s="103"/>
      <c r="C45" s="103"/>
      <c r="D45" s="103"/>
    </row>
    <row r="46" spans="1:4">
      <c r="A46" s="102"/>
      <c r="B46" s="102"/>
      <c r="C46" s="102"/>
      <c r="D46" s="103"/>
    </row>
    <row r="47" spans="1:4">
      <c r="A47" s="103"/>
      <c r="B47" s="103"/>
      <c r="C47" s="103"/>
      <c r="D47" s="103"/>
    </row>
    <row r="48" spans="1:4">
      <c r="A48" s="102"/>
      <c r="B48" s="102"/>
      <c r="C48" s="102"/>
      <c r="D48" s="103"/>
    </row>
    <row r="49" spans="1:4">
      <c r="A49" s="103"/>
      <c r="B49" s="103"/>
      <c r="C49" s="103"/>
      <c r="D49" s="103"/>
    </row>
    <row r="50" spans="1:4">
      <c r="A50" s="102"/>
      <c r="B50" s="102"/>
      <c r="C50" s="102"/>
      <c r="D50" s="103"/>
    </row>
    <row r="51" spans="1:4">
      <c r="A51" s="103"/>
      <c r="B51" s="103"/>
      <c r="C51" s="103"/>
      <c r="D51" s="103"/>
    </row>
    <row r="52" spans="1:4">
      <c r="A52" s="102"/>
      <c r="B52" s="102"/>
      <c r="C52" s="102"/>
      <c r="D52" s="103"/>
    </row>
    <row r="53" spans="1:4">
      <c r="A53" s="103"/>
      <c r="B53" s="103"/>
      <c r="C53" s="103"/>
      <c r="D53" s="103"/>
    </row>
    <row r="54" spans="1:4">
      <c r="A54" s="102"/>
      <c r="B54" s="102"/>
      <c r="C54" s="102"/>
      <c r="D54" s="103"/>
    </row>
    <row r="55" spans="1:4">
      <c r="A55" s="103"/>
      <c r="B55" s="103"/>
      <c r="C55" s="103"/>
      <c r="D55" s="103"/>
    </row>
    <row r="56" spans="1:4">
      <c r="A56" s="102"/>
      <c r="B56" s="102"/>
      <c r="C56" s="102"/>
      <c r="D56" s="103"/>
    </row>
    <row r="57" spans="1:4">
      <c r="A57" s="103"/>
      <c r="B57" s="103"/>
      <c r="C57" s="103"/>
      <c r="D57" s="103"/>
    </row>
    <row r="58" spans="1:4">
      <c r="A58" s="102"/>
      <c r="B58" s="102"/>
      <c r="C58" s="102"/>
      <c r="D58" s="103"/>
    </row>
    <row r="59" spans="1:4">
      <c r="A59" s="103"/>
      <c r="B59" s="103"/>
      <c r="C59" s="103"/>
      <c r="D59" s="103"/>
    </row>
    <row r="60" spans="1:4">
      <c r="A60" s="102"/>
      <c r="B60" s="102"/>
      <c r="C60" s="102"/>
      <c r="D60" s="103"/>
    </row>
    <row r="61" spans="1:4">
      <c r="A61" s="103"/>
      <c r="B61" s="103"/>
      <c r="C61" s="103"/>
      <c r="D61" s="103"/>
    </row>
    <row r="62" spans="1:4">
      <c r="A62" s="102"/>
      <c r="B62" s="102"/>
      <c r="C62" s="102"/>
      <c r="D62" s="103"/>
    </row>
    <row r="63" spans="1:4">
      <c r="A63" s="103"/>
      <c r="B63" s="103"/>
      <c r="C63" s="103"/>
      <c r="D63" s="103"/>
    </row>
    <row r="64" spans="1:4">
      <c r="A64" s="102"/>
      <c r="B64" s="102"/>
      <c r="C64" s="102"/>
      <c r="D64" s="103"/>
    </row>
    <row r="65" spans="1:4">
      <c r="A65" s="103"/>
      <c r="B65" s="103"/>
      <c r="C65" s="103"/>
      <c r="D65" s="103"/>
    </row>
    <row r="66" spans="1:4">
      <c r="A66" s="102"/>
      <c r="B66" s="102"/>
      <c r="C66" s="102"/>
      <c r="D66" s="103"/>
    </row>
    <row r="67" spans="1:4">
      <c r="A67" s="103"/>
      <c r="B67" s="103"/>
      <c r="C67" s="103"/>
      <c r="D67" s="103"/>
    </row>
    <row r="68" spans="1:4">
      <c r="A68" s="102"/>
      <c r="B68" s="102"/>
      <c r="C68" s="102"/>
      <c r="D68" s="103"/>
    </row>
    <row r="69" spans="1:4">
      <c r="A69" s="103"/>
      <c r="B69" s="103"/>
      <c r="C69" s="103"/>
      <c r="D69" s="103"/>
    </row>
    <row r="70" spans="1:4">
      <c r="A70" s="102"/>
      <c r="B70" s="102"/>
      <c r="C70" s="102"/>
      <c r="D70" s="103"/>
    </row>
    <row r="71" spans="1:4">
      <c r="A71" s="103"/>
      <c r="B71" s="103"/>
      <c r="C71" s="103"/>
      <c r="D71" s="103"/>
    </row>
    <row r="72" spans="1:4">
      <c r="A72" s="102"/>
      <c r="B72" s="102"/>
      <c r="C72" s="102"/>
      <c r="D72" s="103"/>
    </row>
    <row r="73" spans="1:4">
      <c r="A73" s="103"/>
      <c r="B73" s="103"/>
      <c r="C73" s="103"/>
      <c r="D73" s="103"/>
    </row>
    <row r="74" spans="1:4">
      <c r="A74" s="102"/>
      <c r="B74" s="102"/>
      <c r="C74" s="102"/>
      <c r="D74" s="103"/>
    </row>
    <row r="75" spans="1:4">
      <c r="A75" s="103"/>
      <c r="B75" s="103"/>
      <c r="C75" s="103"/>
      <c r="D75" s="103"/>
    </row>
    <row r="76" spans="1:4">
      <c r="A76" s="102"/>
      <c r="B76" s="102"/>
      <c r="C76" s="102"/>
      <c r="D76" s="103"/>
    </row>
    <row r="77" spans="1:4">
      <c r="A77" s="103"/>
      <c r="B77" s="103"/>
      <c r="C77" s="103"/>
      <c r="D77" s="103"/>
    </row>
    <row r="78" spans="1:4">
      <c r="A78" s="102"/>
      <c r="B78" s="102"/>
      <c r="C78" s="102"/>
      <c r="D78" s="103"/>
    </row>
    <row r="79" spans="1:4">
      <c r="A79" s="103"/>
      <c r="B79" s="103"/>
      <c r="C79" s="103"/>
      <c r="D79" s="103"/>
    </row>
    <row r="80" spans="1:4">
      <c r="A80" s="102"/>
      <c r="B80" s="102"/>
      <c r="C80" s="102"/>
      <c r="D80" s="103"/>
    </row>
    <row r="81" spans="1:4">
      <c r="A81" s="103"/>
      <c r="B81" s="103"/>
      <c r="C81" s="103"/>
      <c r="D81" s="103"/>
    </row>
    <row r="82" spans="1:4">
      <c r="A82" s="102"/>
      <c r="B82" s="102"/>
      <c r="C82" s="102"/>
      <c r="D82" s="103"/>
    </row>
    <row r="83" spans="1:4">
      <c r="A83" s="103"/>
      <c r="B83" s="103"/>
      <c r="C83" s="103"/>
      <c r="D83" s="103"/>
    </row>
    <row r="84" spans="1:4">
      <c r="A84" s="102"/>
      <c r="B84" s="102"/>
      <c r="C84" s="102"/>
      <c r="D84" s="103"/>
    </row>
    <row r="85" spans="1:4">
      <c r="A85" s="103"/>
      <c r="B85" s="103"/>
      <c r="C85" s="103"/>
      <c r="D85" s="103"/>
    </row>
    <row r="86" spans="1:4">
      <c r="A86" s="102"/>
      <c r="B86" s="102"/>
      <c r="C86" s="102"/>
      <c r="D86" s="103"/>
    </row>
    <row r="87" spans="1:4">
      <c r="A87" s="103"/>
      <c r="B87" s="103"/>
      <c r="C87" s="103"/>
      <c r="D87" s="103"/>
    </row>
    <row r="88" spans="1:4">
      <c r="A88" s="102"/>
      <c r="B88" s="102"/>
      <c r="C88" s="102"/>
      <c r="D88" s="103"/>
    </row>
    <row r="89" spans="1:4">
      <c r="A89" s="103"/>
      <c r="B89" s="103"/>
      <c r="C89" s="103"/>
      <c r="D89" s="103"/>
    </row>
    <row r="90" spans="1:4">
      <c r="A90" s="102"/>
      <c r="B90" s="102"/>
      <c r="C90" s="102"/>
      <c r="D90" s="103"/>
    </row>
    <row r="91" spans="1:4">
      <c r="A91" s="103"/>
      <c r="B91" s="103"/>
      <c r="C91" s="103"/>
      <c r="D91" s="103"/>
    </row>
    <row r="92" spans="1:4">
      <c r="A92" s="102"/>
      <c r="B92" s="102"/>
      <c r="C92" s="102"/>
      <c r="D92" s="103"/>
    </row>
    <row r="93" spans="1:4">
      <c r="A93" s="103"/>
      <c r="B93" s="103"/>
      <c r="C93" s="103"/>
      <c r="D93" s="103"/>
    </row>
    <row r="94" spans="1:4">
      <c r="A94" s="102"/>
      <c r="B94" s="102"/>
      <c r="C94" s="102"/>
      <c r="D94" s="103"/>
    </row>
    <row r="95" spans="1:4">
      <c r="A95" s="103"/>
      <c r="B95" s="103"/>
      <c r="C95" s="103"/>
      <c r="D95" s="103"/>
    </row>
    <row r="96" spans="1:4">
      <c r="A96" s="102"/>
      <c r="B96" s="102"/>
      <c r="C96" s="102"/>
      <c r="D96" s="103"/>
    </row>
    <row r="97" spans="1:4">
      <c r="A97" s="103"/>
      <c r="B97" s="103"/>
      <c r="C97" s="103"/>
      <c r="D97" s="103"/>
    </row>
    <row r="98" spans="1:4">
      <c r="A98" s="102"/>
      <c r="B98" s="102"/>
      <c r="C98" s="102"/>
      <c r="D98" s="103"/>
    </row>
    <row r="99" spans="1:4">
      <c r="A99" s="103"/>
      <c r="B99" s="103"/>
      <c r="C99" s="103"/>
      <c r="D99" s="103"/>
    </row>
    <row r="100" spans="1:4">
      <c r="A100" s="102"/>
      <c r="B100" s="102"/>
      <c r="C100" s="102"/>
      <c r="D100" s="103"/>
    </row>
    <row r="101" spans="1:4">
      <c r="A101" s="103"/>
      <c r="B101" s="103"/>
      <c r="C101" s="103"/>
      <c r="D101" s="103"/>
    </row>
    <row r="102" spans="1:4">
      <c r="A102" s="102"/>
      <c r="B102" s="102"/>
      <c r="C102" s="102"/>
      <c r="D102" s="103"/>
    </row>
    <row r="103" spans="1:4">
      <c r="A103" s="103"/>
      <c r="B103" s="103"/>
      <c r="C103" s="103"/>
      <c r="D103" s="103"/>
    </row>
    <row r="104" spans="1:4">
      <c r="A104" s="102"/>
      <c r="B104" s="102"/>
      <c r="C104" s="102"/>
      <c r="D104" s="103"/>
    </row>
    <row r="105" spans="1:4">
      <c r="A105" s="103"/>
      <c r="B105" s="103"/>
      <c r="C105" s="103"/>
      <c r="D105" s="103"/>
    </row>
    <row r="106" spans="1:4">
      <c r="A106" s="102"/>
      <c r="B106" s="102"/>
      <c r="C106" s="102"/>
      <c r="D106" s="103"/>
    </row>
    <row r="107" spans="1:4">
      <c r="A107" s="103"/>
      <c r="B107" s="103"/>
      <c r="C107" s="103"/>
      <c r="D107" s="103"/>
    </row>
    <row r="108" spans="1:4">
      <c r="A108" s="102"/>
      <c r="B108" s="102"/>
      <c r="C108" s="102"/>
      <c r="D108" s="103"/>
    </row>
    <row r="109" spans="1:4">
      <c r="A109" s="103"/>
      <c r="B109" s="103"/>
      <c r="C109" s="103"/>
      <c r="D109" s="103"/>
    </row>
    <row r="110" spans="1:4">
      <c r="A110" s="102"/>
      <c r="B110" s="102"/>
      <c r="C110" s="102"/>
      <c r="D110" s="103"/>
    </row>
    <row r="111" spans="1:4">
      <c r="A111" s="103"/>
      <c r="B111" s="103"/>
      <c r="C111" s="103"/>
      <c r="D111" s="103"/>
    </row>
    <row r="112" spans="1:4">
      <c r="A112" s="102"/>
      <c r="B112" s="102"/>
      <c r="C112" s="102"/>
      <c r="D112" s="103"/>
    </row>
    <row r="113" spans="1:4">
      <c r="A113" s="103"/>
      <c r="B113" s="103"/>
      <c r="C113" s="103"/>
      <c r="D113" s="103"/>
    </row>
    <row r="114" spans="1:4">
      <c r="A114" s="102"/>
      <c r="B114" s="102"/>
      <c r="C114" s="102"/>
      <c r="D114" s="103"/>
    </row>
    <row r="115" spans="1:4">
      <c r="A115" s="103"/>
      <c r="B115" s="103"/>
      <c r="C115" s="103"/>
      <c r="D115" s="103"/>
    </row>
    <row r="116" spans="1:4">
      <c r="A116" s="102"/>
      <c r="B116" s="102"/>
      <c r="C116" s="102"/>
      <c r="D116" s="103"/>
    </row>
    <row r="117" spans="1:4">
      <c r="A117" s="103"/>
      <c r="B117" s="103"/>
      <c r="C117" s="103"/>
      <c r="D117" s="103"/>
    </row>
    <row r="118" spans="1:4">
      <c r="A118" s="102"/>
      <c r="B118" s="102"/>
      <c r="C118" s="102"/>
      <c r="D118" s="103"/>
    </row>
    <row r="119" spans="1:4">
      <c r="A119" s="103"/>
      <c r="B119" s="103"/>
      <c r="C119" s="103"/>
      <c r="D119" s="103"/>
    </row>
    <row r="120" spans="1:4">
      <c r="A120" s="102"/>
      <c r="B120" s="102"/>
      <c r="C120" s="102"/>
      <c r="D120" s="103"/>
    </row>
    <row r="121" spans="1:4">
      <c r="A121" s="103"/>
      <c r="B121" s="103"/>
      <c r="C121" s="103"/>
      <c r="D121" s="103"/>
    </row>
    <row r="122" spans="1:4">
      <c r="A122" s="102"/>
      <c r="B122" s="102"/>
      <c r="C122" s="102"/>
      <c r="D122" s="103"/>
    </row>
    <row r="123" spans="1:4">
      <c r="A123" s="103"/>
      <c r="B123" s="103"/>
      <c r="C123" s="103"/>
      <c r="D123" s="103"/>
    </row>
    <row r="124" spans="1:4">
      <c r="A124" s="102"/>
      <c r="B124" s="102"/>
      <c r="C124" s="102"/>
      <c r="D124" s="103"/>
    </row>
    <row r="125" spans="1:4">
      <c r="A125" s="103"/>
      <c r="B125" s="103"/>
      <c r="C125" s="103"/>
      <c r="D125" s="103"/>
    </row>
    <row r="126" spans="1:4">
      <c r="A126" s="102"/>
      <c r="B126" s="102"/>
      <c r="C126" s="102"/>
      <c r="D126" s="103"/>
    </row>
    <row r="127" spans="1:4">
      <c r="A127" s="103"/>
      <c r="B127" s="103"/>
      <c r="C127" s="103"/>
      <c r="D127" s="103"/>
    </row>
    <row r="128" spans="1:4">
      <c r="A128" s="102"/>
      <c r="B128" s="102"/>
      <c r="C128" s="102"/>
      <c r="D128" s="103"/>
    </row>
    <row r="129" spans="1:4">
      <c r="A129" s="103"/>
      <c r="B129" s="103"/>
      <c r="C129" s="103"/>
      <c r="D129" s="103"/>
    </row>
    <row r="130" spans="1:4">
      <c r="A130" s="102"/>
      <c r="B130" s="102"/>
      <c r="C130" s="102"/>
      <c r="D130" s="103"/>
    </row>
    <row r="131" spans="1:4">
      <c r="A131" s="103"/>
      <c r="B131" s="103"/>
      <c r="C131" s="103"/>
      <c r="D131" s="103"/>
    </row>
    <row r="132" spans="1:4">
      <c r="A132" s="102"/>
      <c r="B132" s="102"/>
      <c r="C132" s="102"/>
      <c r="D132" s="103"/>
    </row>
    <row r="133" spans="1:4">
      <c r="A133" s="103"/>
      <c r="B133" s="103"/>
      <c r="C133" s="103"/>
      <c r="D133" s="103"/>
    </row>
    <row r="134" spans="1:4">
      <c r="A134" s="102"/>
      <c r="B134" s="102"/>
      <c r="C134" s="102"/>
      <c r="D134" s="103"/>
    </row>
    <row r="135" spans="1:4">
      <c r="A135" s="103"/>
      <c r="B135" s="103"/>
      <c r="C135" s="103"/>
      <c r="D135" s="103"/>
    </row>
    <row r="136" spans="1:4">
      <c r="A136" s="102"/>
      <c r="B136" s="102"/>
      <c r="C136" s="102"/>
      <c r="D136" s="103"/>
    </row>
    <row r="137" spans="1:4">
      <c r="A137" s="103"/>
      <c r="B137" s="103"/>
      <c r="C137" s="103"/>
      <c r="D137" s="103"/>
    </row>
    <row r="138" spans="1:4">
      <c r="A138" s="102"/>
      <c r="B138" s="102"/>
      <c r="C138" s="102"/>
      <c r="D138" s="103"/>
    </row>
    <row r="139" spans="1:4">
      <c r="A139" s="103"/>
      <c r="B139" s="103"/>
      <c r="C139" s="103"/>
      <c r="D139" s="103"/>
    </row>
    <row r="140" spans="1:4">
      <c r="A140" s="102"/>
      <c r="B140" s="102"/>
      <c r="C140" s="102"/>
      <c r="D140" s="103"/>
    </row>
    <row r="141" spans="1:4">
      <c r="A141" s="103"/>
      <c r="B141" s="103"/>
      <c r="C141" s="103"/>
      <c r="D141" s="103"/>
    </row>
    <row r="142" spans="1:4">
      <c r="A142" s="102"/>
      <c r="B142" s="102"/>
      <c r="C142" s="102"/>
      <c r="D142" s="103"/>
    </row>
    <row r="143" spans="1:4">
      <c r="A143" s="103"/>
      <c r="B143" s="103"/>
      <c r="C143" s="103"/>
      <c r="D143" s="103"/>
    </row>
    <row r="144" spans="1:4">
      <c r="A144" s="102"/>
      <c r="B144" s="102"/>
      <c r="C144" s="102"/>
      <c r="D144" s="103"/>
    </row>
    <row r="145" spans="1:4">
      <c r="A145" s="103"/>
      <c r="B145" s="103"/>
      <c r="C145" s="103"/>
      <c r="D145" s="103"/>
    </row>
    <row r="146" spans="1:4">
      <c r="A146" s="102"/>
      <c r="B146" s="102"/>
      <c r="C146" s="102"/>
      <c r="D146" s="103"/>
    </row>
    <row r="147" spans="1:4">
      <c r="A147" s="103"/>
      <c r="B147" s="103"/>
      <c r="C147" s="103"/>
      <c r="D147" s="103"/>
    </row>
    <row r="148" spans="1:4">
      <c r="A148" s="102"/>
      <c r="B148" s="102"/>
      <c r="C148" s="102"/>
      <c r="D148" s="103"/>
    </row>
    <row r="149" spans="1:4">
      <c r="A149" s="103"/>
      <c r="B149" s="103"/>
      <c r="C149" s="103"/>
      <c r="D149" s="103"/>
    </row>
    <row r="150" spans="1:4">
      <c r="A150" s="102"/>
      <c r="B150" s="102"/>
      <c r="C150" s="102"/>
      <c r="D150" s="103"/>
    </row>
    <row r="151" spans="1:4">
      <c r="A151" s="103"/>
      <c r="B151" s="103"/>
      <c r="C151" s="103"/>
      <c r="D151" s="103"/>
    </row>
    <row r="152" spans="1:4">
      <c r="A152" s="102"/>
      <c r="B152" s="102"/>
      <c r="C152" s="102"/>
      <c r="D152" s="103"/>
    </row>
    <row r="153" spans="1:4">
      <c r="A153" s="103"/>
      <c r="B153" s="103"/>
      <c r="C153" s="103"/>
      <c r="D153" s="103"/>
    </row>
    <row r="154" spans="1:4">
      <c r="A154" s="102"/>
      <c r="B154" s="102"/>
      <c r="C154" s="102"/>
      <c r="D154" s="103"/>
    </row>
    <row r="155" spans="1:4">
      <c r="A155" s="103"/>
      <c r="B155" s="103"/>
      <c r="C155" s="103"/>
      <c r="D155" s="103"/>
    </row>
    <row r="156" spans="1:4">
      <c r="A156" s="102"/>
      <c r="B156" s="102"/>
      <c r="C156" s="102"/>
      <c r="D156" s="103"/>
    </row>
    <row r="157" spans="1:4">
      <c r="A157" s="103"/>
      <c r="B157" s="103"/>
      <c r="C157" s="103"/>
      <c r="D157" s="103"/>
    </row>
    <row r="158" spans="1:4">
      <c r="A158" s="102"/>
      <c r="B158" s="102"/>
      <c r="C158" s="102"/>
      <c r="D158" s="103"/>
    </row>
    <row r="159" spans="1:4">
      <c r="A159" s="103"/>
      <c r="B159" s="103"/>
      <c r="C159" s="103"/>
      <c r="D159" s="103"/>
    </row>
    <row r="160" spans="1:4">
      <c r="A160" s="102"/>
      <c r="B160" s="102"/>
      <c r="C160" s="102"/>
      <c r="D160" s="103"/>
    </row>
    <row r="161" spans="1:4">
      <c r="A161" s="103"/>
      <c r="B161" s="103"/>
      <c r="C161" s="103"/>
      <c r="D161" s="103"/>
    </row>
    <row r="162" spans="1:4">
      <c r="A162" s="102"/>
      <c r="B162" s="102"/>
      <c r="C162" s="102"/>
      <c r="D162" s="103"/>
    </row>
    <row r="163" spans="1:4">
      <c r="A163" s="103"/>
      <c r="B163" s="103"/>
      <c r="C163" s="103"/>
      <c r="D163" s="103"/>
    </row>
    <row r="164" spans="1:4">
      <c r="A164" s="102"/>
      <c r="B164" s="102"/>
      <c r="C164" s="102"/>
      <c r="D164" s="103"/>
    </row>
    <row r="165" spans="1:4">
      <c r="A165" s="103"/>
      <c r="B165" s="103"/>
      <c r="C165" s="103"/>
      <c r="D165" s="103"/>
    </row>
    <row r="166" spans="1:4">
      <c r="A166" s="102"/>
      <c r="B166" s="102"/>
      <c r="C166" s="102"/>
      <c r="D166" s="103"/>
    </row>
    <row r="167" spans="1:4">
      <c r="A167" s="103"/>
      <c r="B167" s="103"/>
      <c r="C167" s="103"/>
      <c r="D167" s="103"/>
    </row>
    <row r="168" spans="1:4">
      <c r="A168" s="102"/>
      <c r="B168" s="102"/>
      <c r="C168" s="102"/>
      <c r="D168" s="103"/>
    </row>
    <row r="169" spans="1:4">
      <c r="A169" s="103"/>
      <c r="B169" s="103"/>
      <c r="C169" s="103"/>
      <c r="D169" s="103"/>
    </row>
    <row r="170" spans="1:4">
      <c r="A170" s="102"/>
      <c r="B170" s="102"/>
      <c r="C170" s="102"/>
      <c r="D170" s="103"/>
    </row>
    <row r="171" spans="1:4">
      <c r="A171" s="103"/>
      <c r="B171" s="103"/>
      <c r="C171" s="103"/>
      <c r="D171" s="103"/>
    </row>
    <row r="172" spans="1:4">
      <c r="A172" s="102"/>
      <c r="B172" s="102"/>
      <c r="C172" s="102"/>
      <c r="D172" s="103"/>
    </row>
    <row r="173" spans="1:4">
      <c r="A173" s="103"/>
      <c r="B173" s="103"/>
      <c r="C173" s="103"/>
      <c r="D173" s="103"/>
    </row>
    <row r="174" spans="1:4">
      <c r="A174" s="102"/>
      <c r="B174" s="102"/>
      <c r="C174" s="102"/>
      <c r="D174" s="103"/>
    </row>
    <row r="175" spans="1:4">
      <c r="A175" s="103"/>
      <c r="B175" s="103"/>
      <c r="C175" s="103"/>
      <c r="D175" s="103"/>
    </row>
    <row r="176" spans="1:4">
      <c r="A176" s="102"/>
      <c r="B176" s="102"/>
      <c r="C176" s="102"/>
      <c r="D176" s="103"/>
    </row>
    <row r="177" spans="1:4">
      <c r="A177" s="103"/>
      <c r="B177" s="103"/>
      <c r="C177" s="103"/>
      <c r="D177" s="103"/>
    </row>
    <row r="178" spans="1:4">
      <c r="A178" s="102"/>
      <c r="B178" s="102"/>
      <c r="C178" s="102"/>
      <c r="D178" s="103"/>
    </row>
    <row r="179" spans="1:4">
      <c r="A179" s="103"/>
      <c r="B179" s="103"/>
      <c r="C179" s="103"/>
      <c r="D179" s="103"/>
    </row>
    <row r="180" spans="1:4">
      <c r="A180" s="102"/>
      <c r="B180" s="102"/>
      <c r="C180" s="102"/>
      <c r="D180" s="103"/>
    </row>
    <row r="181" spans="1:4">
      <c r="A181" s="103"/>
      <c r="B181" s="103"/>
      <c r="C181" s="103"/>
      <c r="D181" s="103"/>
    </row>
    <row r="182" spans="1:4">
      <c r="A182" s="102"/>
      <c r="B182" s="102"/>
      <c r="C182" s="102"/>
      <c r="D182" s="103"/>
    </row>
    <row r="183" spans="1:4">
      <c r="A183" s="103"/>
      <c r="B183" s="103"/>
      <c r="C183" s="103"/>
      <c r="D183" s="103"/>
    </row>
    <row r="184" spans="1:4">
      <c r="A184" s="102"/>
      <c r="B184" s="102"/>
      <c r="C184" s="102"/>
      <c r="D184" s="103"/>
    </row>
    <row r="185" spans="1:4">
      <c r="A185" s="103"/>
      <c r="B185" s="103"/>
      <c r="C185" s="103"/>
      <c r="D185" s="103"/>
    </row>
    <row r="186" spans="1:4">
      <c r="A186" s="102"/>
      <c r="B186" s="102"/>
      <c r="C186" s="102"/>
      <c r="D186" s="103"/>
    </row>
    <row r="187" spans="1:4">
      <c r="A187" s="103"/>
      <c r="B187" s="103"/>
      <c r="C187" s="103"/>
      <c r="D187" s="103"/>
    </row>
    <row r="188" spans="1:4">
      <c r="A188" s="102"/>
      <c r="B188" s="102"/>
      <c r="C188" s="102"/>
      <c r="D188" s="103"/>
    </row>
    <row r="189" spans="1:4">
      <c r="A189" s="103"/>
      <c r="B189" s="103"/>
      <c r="C189" s="103"/>
      <c r="D189" s="103"/>
    </row>
    <row r="190" spans="1:4">
      <c r="A190" s="102"/>
      <c r="B190" s="102"/>
      <c r="C190" s="102"/>
      <c r="D190" s="103"/>
    </row>
    <row r="191" spans="1:4">
      <c r="A191" s="103"/>
      <c r="B191" s="103"/>
      <c r="C191" s="103"/>
      <c r="D191" s="103"/>
    </row>
    <row r="192" spans="1:4">
      <c r="A192" s="102"/>
      <c r="B192" s="102"/>
      <c r="C192" s="102"/>
      <c r="D192" s="103"/>
    </row>
    <row r="193" spans="1:4">
      <c r="A193" s="103"/>
      <c r="B193" s="103"/>
      <c r="C193" s="103"/>
      <c r="D193" s="103"/>
    </row>
    <row r="194" spans="1:4">
      <c r="A194" s="102"/>
      <c r="B194" s="102"/>
      <c r="C194" s="102"/>
      <c r="D194" s="103"/>
    </row>
    <row r="195" spans="1:4">
      <c r="A195" s="103"/>
      <c r="B195" s="103"/>
      <c r="C195" s="103"/>
      <c r="D195" s="103"/>
    </row>
    <row r="196" spans="1:4">
      <c r="A196" s="102"/>
      <c r="B196" s="102"/>
      <c r="C196" s="102"/>
      <c r="D196" s="103"/>
    </row>
    <row r="197" spans="1:4">
      <c r="A197" s="103"/>
      <c r="B197" s="103"/>
      <c r="C197" s="103"/>
      <c r="D197" s="103"/>
    </row>
    <row r="198" spans="1:4">
      <c r="A198" s="102"/>
      <c r="B198" s="102"/>
      <c r="C198" s="102"/>
      <c r="D198" s="103"/>
    </row>
    <row r="199" spans="1:4">
      <c r="A199" s="103"/>
      <c r="B199" s="103"/>
      <c r="C199" s="103"/>
      <c r="D199" s="103"/>
    </row>
    <row r="200" spans="1:4">
      <c r="A200" s="102"/>
      <c r="B200" s="102"/>
      <c r="C200" s="102"/>
      <c r="D200" s="103"/>
    </row>
    <row r="201" spans="1:4">
      <c r="A201" s="103"/>
      <c r="B201" s="103"/>
      <c r="C201" s="103"/>
      <c r="D201" s="103"/>
    </row>
    <row r="202" spans="1:4">
      <c r="A202" s="102"/>
      <c r="B202" s="102"/>
      <c r="C202" s="102"/>
      <c r="D202" s="103"/>
    </row>
    <row r="203" spans="1:4">
      <c r="A203" s="103"/>
      <c r="B203" s="103"/>
      <c r="C203" s="103"/>
      <c r="D203" s="103"/>
    </row>
    <row r="204" spans="1:4">
      <c r="A204" s="102"/>
      <c r="B204" s="102"/>
      <c r="C204" s="102"/>
      <c r="D204" s="103"/>
    </row>
    <row r="205" spans="1:4">
      <c r="A205" s="103"/>
      <c r="B205" s="103"/>
      <c r="C205" s="103"/>
      <c r="D205" s="103"/>
    </row>
    <row r="206" spans="1:4">
      <c r="A206" s="102"/>
      <c r="B206" s="102"/>
      <c r="C206" s="102"/>
      <c r="D206" s="103"/>
    </row>
    <row r="207" spans="1:4">
      <c r="A207" s="103"/>
      <c r="B207" s="103"/>
      <c r="C207" s="103"/>
      <c r="D207" s="103"/>
    </row>
    <row r="208" spans="1:4">
      <c r="A208" s="102"/>
      <c r="B208" s="102"/>
      <c r="C208" s="102"/>
      <c r="D208" s="103"/>
    </row>
    <row r="209" spans="1:4">
      <c r="A209" s="103"/>
      <c r="B209" s="103"/>
      <c r="C209" s="103"/>
      <c r="D209" s="103"/>
    </row>
    <row r="210" spans="1:4">
      <c r="A210" s="102"/>
      <c r="B210" s="102"/>
      <c r="C210" s="102"/>
      <c r="D210" s="103"/>
    </row>
    <row r="211" spans="1:4">
      <c r="A211" s="103"/>
      <c r="B211" s="103"/>
      <c r="C211" s="103"/>
      <c r="D211" s="103"/>
    </row>
    <row r="212" spans="1:4">
      <c r="A212" s="102"/>
      <c r="B212" s="102"/>
      <c r="C212" s="102"/>
      <c r="D212" s="103"/>
    </row>
    <row r="213" spans="1:4">
      <c r="A213" s="103"/>
      <c r="B213" s="103"/>
      <c r="C213" s="103"/>
      <c r="D213" s="103"/>
    </row>
    <row r="214" spans="1:4">
      <c r="A214" s="102"/>
      <c r="B214" s="102"/>
      <c r="C214" s="102"/>
      <c r="D214" s="103"/>
    </row>
    <row r="215" spans="1:4">
      <c r="A215" s="103"/>
      <c r="B215" s="103"/>
      <c r="C215" s="103"/>
      <c r="D215" s="103"/>
    </row>
    <row r="216" spans="1:4">
      <c r="A216" s="102"/>
      <c r="B216" s="102"/>
      <c r="C216" s="102"/>
      <c r="D216" s="103"/>
    </row>
    <row r="217" spans="1:4">
      <c r="A217" s="103"/>
      <c r="B217" s="103"/>
      <c r="C217" s="103"/>
      <c r="D217" s="103"/>
    </row>
    <row r="218" spans="1:4">
      <c r="A218" s="102"/>
      <c r="B218" s="102"/>
      <c r="C218" s="102"/>
      <c r="D218" s="103"/>
    </row>
    <row r="219" spans="1:4">
      <c r="A219" s="103"/>
      <c r="B219" s="103"/>
      <c r="C219" s="103"/>
      <c r="D219" s="103"/>
    </row>
    <row r="220" spans="1:4">
      <c r="A220" s="102"/>
      <c r="B220" s="102"/>
      <c r="C220" s="102"/>
      <c r="D220" s="103"/>
    </row>
    <row r="221" spans="1:4">
      <c r="A221" s="103"/>
      <c r="B221" s="103"/>
      <c r="C221" s="103"/>
      <c r="D221" s="103"/>
    </row>
    <row r="222" spans="1:4">
      <c r="A222" s="102"/>
      <c r="B222" s="102"/>
      <c r="C222" s="102"/>
      <c r="D222" s="103"/>
    </row>
    <row r="223" spans="1:4">
      <c r="A223" s="103"/>
      <c r="B223" s="103"/>
      <c r="C223" s="103"/>
      <c r="D223" s="103"/>
    </row>
    <row r="224" spans="1:4">
      <c r="A224" s="102"/>
      <c r="B224" s="102"/>
      <c r="C224" s="102"/>
      <c r="D224" s="103"/>
    </row>
    <row r="225" spans="1:4">
      <c r="A225" s="103"/>
      <c r="B225" s="103"/>
      <c r="C225" s="103"/>
      <c r="D225" s="103"/>
    </row>
    <row r="226" spans="1:4">
      <c r="A226" s="102"/>
      <c r="B226" s="102"/>
      <c r="C226" s="102"/>
      <c r="D226" s="103"/>
    </row>
    <row r="227" spans="1:4">
      <c r="A227" s="103"/>
      <c r="B227" s="103"/>
      <c r="C227" s="103"/>
      <c r="D227" s="103"/>
    </row>
    <row r="228" spans="1:4">
      <c r="A228" s="102"/>
      <c r="B228" s="102"/>
      <c r="C228" s="102"/>
      <c r="D228" s="103"/>
    </row>
    <row r="229" spans="1:4">
      <c r="A229" s="103"/>
      <c r="B229" s="103"/>
      <c r="C229" s="103"/>
      <c r="D229" s="103"/>
    </row>
    <row r="230" spans="1:4">
      <c r="A230" s="102"/>
      <c r="B230" s="102"/>
      <c r="C230" s="102"/>
      <c r="D230" s="103"/>
    </row>
    <row r="231" spans="1:4">
      <c r="A231" s="103"/>
      <c r="B231" s="103"/>
      <c r="C231" s="103"/>
      <c r="D231" s="103"/>
    </row>
    <row r="232" spans="1:4">
      <c r="A232" s="102"/>
      <c r="B232" s="102"/>
      <c r="C232" s="102"/>
      <c r="D232" s="103"/>
    </row>
    <row r="233" spans="1:4">
      <c r="A233" s="103"/>
      <c r="B233" s="103"/>
      <c r="C233" s="103"/>
      <c r="D233" s="103"/>
    </row>
    <row r="234" spans="1:4">
      <c r="A234" s="102"/>
      <c r="B234" s="102"/>
      <c r="C234" s="102"/>
      <c r="D234" s="103"/>
    </row>
    <row r="235" spans="1:4">
      <c r="A235" s="103"/>
      <c r="B235" s="103"/>
      <c r="C235" s="103"/>
      <c r="D235" s="103"/>
    </row>
    <row r="236" spans="1:4">
      <c r="A236" s="102"/>
      <c r="B236" s="102"/>
      <c r="C236" s="102"/>
      <c r="D236" s="103"/>
    </row>
    <row r="237" spans="1:4">
      <c r="A237" s="103"/>
      <c r="B237" s="103"/>
      <c r="C237" s="103"/>
      <c r="D237" s="103"/>
    </row>
    <row r="238" spans="1:4">
      <c r="A238" s="102"/>
      <c r="B238" s="102"/>
      <c r="C238" s="102"/>
      <c r="D238" s="103"/>
    </row>
    <row r="239" spans="1:4">
      <c r="A239" s="103"/>
      <c r="B239" s="103"/>
      <c r="C239" s="103"/>
      <c r="D239" s="103"/>
    </row>
    <row r="240" spans="1:4">
      <c r="A240" s="102"/>
      <c r="B240" s="102"/>
      <c r="C240" s="102"/>
      <c r="D240" s="103"/>
    </row>
    <row r="241" spans="1:4">
      <c r="A241" s="103"/>
      <c r="B241" s="103"/>
      <c r="C241" s="103"/>
      <c r="D241" s="103"/>
    </row>
    <row r="242" spans="1:4">
      <c r="A242" s="102"/>
      <c r="B242" s="102"/>
      <c r="C242" s="102"/>
      <c r="D242" s="103"/>
    </row>
    <row r="243" spans="1:4">
      <c r="A243" s="103"/>
      <c r="B243" s="103"/>
      <c r="C243" s="103"/>
      <c r="D243" s="103"/>
    </row>
    <row r="244" spans="1:4">
      <c r="A244" s="102"/>
      <c r="B244" s="102"/>
      <c r="C244" s="102"/>
      <c r="D244" s="103"/>
    </row>
    <row r="245" spans="1:4">
      <c r="A245" s="103"/>
      <c r="B245" s="103"/>
      <c r="C245" s="103"/>
      <c r="D245" s="103"/>
    </row>
    <row r="246" spans="1:4">
      <c r="A246" s="102"/>
      <c r="B246" s="102"/>
      <c r="C246" s="102"/>
      <c r="D246" s="103"/>
    </row>
    <row r="247" spans="1:4">
      <c r="A247" s="103"/>
      <c r="B247" s="103"/>
      <c r="C247" s="103"/>
      <c r="D247" s="103"/>
    </row>
    <row r="248" spans="1:4">
      <c r="A248" s="102"/>
      <c r="B248" s="102"/>
      <c r="C248" s="102"/>
      <c r="D248" s="103"/>
    </row>
    <row r="249" spans="1:4">
      <c r="A249" s="103"/>
      <c r="B249" s="103"/>
      <c r="C249" s="103"/>
      <c r="D249" s="103"/>
    </row>
    <row r="250" spans="1:4">
      <c r="A250" s="102"/>
      <c r="B250" s="102"/>
      <c r="C250" s="102"/>
      <c r="D250" s="103"/>
    </row>
    <row r="251" spans="1:4">
      <c r="A251" s="103"/>
      <c r="B251" s="103"/>
      <c r="C251" s="103"/>
      <c r="D251" s="103"/>
    </row>
    <row r="252" spans="1:4">
      <c r="A252" s="102"/>
      <c r="B252" s="102"/>
      <c r="C252" s="102"/>
      <c r="D252" s="103"/>
    </row>
    <row r="253" spans="1:4">
      <c r="A253" s="103"/>
      <c r="B253" s="103"/>
      <c r="C253" s="103"/>
      <c r="D253" s="103"/>
    </row>
    <row r="254" spans="1:4">
      <c r="A254" s="102"/>
      <c r="B254" s="102"/>
      <c r="C254" s="102"/>
      <c r="D254" s="103"/>
    </row>
    <row r="255" spans="1:4">
      <c r="A255" s="103"/>
      <c r="B255" s="103"/>
      <c r="C255" s="103"/>
      <c r="D255" s="103"/>
    </row>
    <row r="256" spans="1:4">
      <c r="A256" s="102"/>
      <c r="B256" s="102"/>
      <c r="C256" s="102"/>
      <c r="D256" s="103"/>
    </row>
    <row r="257" spans="1:4">
      <c r="A257" s="103"/>
      <c r="B257" s="103"/>
      <c r="C257" s="103"/>
      <c r="D257" s="103"/>
    </row>
    <row r="258" spans="1:4">
      <c r="A258" s="102"/>
      <c r="B258" s="102"/>
      <c r="C258" s="102"/>
      <c r="D258" s="103"/>
    </row>
    <row r="259" spans="1:4">
      <c r="A259" s="103"/>
      <c r="B259" s="103"/>
      <c r="C259" s="103"/>
      <c r="D259" s="103"/>
    </row>
    <row r="260" spans="1:4">
      <c r="A260" s="102"/>
      <c r="B260" s="102"/>
      <c r="C260" s="102"/>
      <c r="D260" s="103"/>
    </row>
    <row r="261" spans="1:4">
      <c r="A261" s="103"/>
      <c r="B261" s="103"/>
      <c r="C261" s="103"/>
      <c r="D261" s="103"/>
    </row>
    <row r="262" spans="1:4">
      <c r="A262" s="102"/>
      <c r="B262" s="102"/>
      <c r="C262" s="102"/>
      <c r="D262" s="103"/>
    </row>
    <row r="263" spans="1:4">
      <c r="A263" s="103"/>
      <c r="B263" s="103"/>
      <c r="C263" s="103"/>
      <c r="D263" s="103"/>
    </row>
    <row r="264" spans="1:4">
      <c r="A264" s="102"/>
      <c r="B264" s="102"/>
      <c r="C264" s="102"/>
      <c r="D264" s="103"/>
    </row>
    <row r="265" spans="1:4">
      <c r="A265" s="103"/>
      <c r="B265" s="103"/>
      <c r="C265" s="103"/>
      <c r="D265" s="103"/>
    </row>
    <row r="266" spans="1:4">
      <c r="A266" s="102"/>
      <c r="B266" s="102"/>
      <c r="C266" s="102"/>
      <c r="D266" s="103"/>
    </row>
    <row r="267" spans="1:4">
      <c r="A267" s="103"/>
      <c r="B267" s="103"/>
      <c r="C267" s="103"/>
      <c r="D267" s="103"/>
    </row>
    <row r="268" spans="1:4">
      <c r="A268" s="102"/>
      <c r="B268" s="102"/>
      <c r="C268" s="102"/>
      <c r="D268" s="103"/>
    </row>
    <row r="269" spans="1:4">
      <c r="A269" s="103"/>
      <c r="B269" s="103"/>
      <c r="C269" s="103"/>
      <c r="D269" s="103"/>
    </row>
    <row r="270" spans="1:4">
      <c r="A270" s="102"/>
      <c r="B270" s="102"/>
      <c r="C270" s="102"/>
      <c r="D270" s="103"/>
    </row>
    <row r="271" spans="1:4">
      <c r="A271" s="103"/>
      <c r="B271" s="103"/>
      <c r="C271" s="103"/>
      <c r="D271" s="103"/>
    </row>
    <row r="272" spans="1:4">
      <c r="A272" s="102"/>
      <c r="B272" s="102"/>
      <c r="C272" s="102"/>
      <c r="D272" s="103"/>
    </row>
    <row r="273" spans="1:4">
      <c r="A273" s="103"/>
      <c r="B273" s="103"/>
      <c r="C273" s="103"/>
      <c r="D273" s="103"/>
    </row>
    <row r="274" spans="1:4">
      <c r="A274" s="102"/>
      <c r="B274" s="102"/>
      <c r="C274" s="102"/>
      <c r="D274" s="103"/>
    </row>
    <row r="275" spans="1:4">
      <c r="A275" s="103"/>
      <c r="B275" s="103"/>
      <c r="C275" s="103"/>
      <c r="D275" s="103"/>
    </row>
    <row r="276" spans="1:4">
      <c r="A276" s="102"/>
      <c r="B276" s="102"/>
      <c r="C276" s="102"/>
      <c r="D276" s="103"/>
    </row>
    <row r="277" spans="1:4">
      <c r="A277" s="103"/>
      <c r="B277" s="103"/>
      <c r="C277" s="103"/>
      <c r="D277" s="103"/>
    </row>
    <row r="278" spans="1:4">
      <c r="A278" s="102"/>
      <c r="B278" s="102"/>
      <c r="C278" s="102"/>
      <c r="D278" s="103"/>
    </row>
    <row r="279" spans="1:4">
      <c r="A279" s="103"/>
      <c r="B279" s="103"/>
      <c r="C279" s="103"/>
      <c r="D279" s="103"/>
    </row>
    <row r="280" spans="1:4">
      <c r="A280" s="102"/>
      <c r="B280" s="102"/>
      <c r="C280" s="102"/>
      <c r="D280" s="103"/>
    </row>
    <row r="281" spans="1:4">
      <c r="A281" s="103"/>
      <c r="B281" s="103"/>
      <c r="C281" s="103"/>
      <c r="D281" s="103"/>
    </row>
    <row r="282" spans="1:4">
      <c r="A282" s="102"/>
      <c r="B282" s="102"/>
      <c r="C282" s="102"/>
      <c r="D282" s="103"/>
    </row>
    <row r="283" spans="1:4">
      <c r="A283" s="103"/>
      <c r="B283" s="103"/>
      <c r="C283" s="103"/>
      <c r="D283" s="103"/>
    </row>
    <row r="284" spans="1:4">
      <c r="A284" s="102"/>
      <c r="B284" s="102"/>
      <c r="C284" s="102"/>
      <c r="D284" s="103"/>
    </row>
    <row r="285" spans="1:4">
      <c r="A285" s="103"/>
      <c r="B285" s="103"/>
      <c r="C285" s="103"/>
      <c r="D285" s="103"/>
    </row>
    <row r="286" spans="1:4">
      <c r="A286" s="102"/>
      <c r="B286" s="102"/>
      <c r="C286" s="102"/>
      <c r="D286" s="103"/>
    </row>
    <row r="287" spans="1:4">
      <c r="A287" s="103"/>
      <c r="B287" s="103"/>
      <c r="C287" s="103"/>
      <c r="D287" s="103"/>
    </row>
    <row r="288" spans="1:4">
      <c r="A288" s="102"/>
      <c r="B288" s="102"/>
      <c r="C288" s="102"/>
      <c r="D288" s="103"/>
    </row>
    <row r="289" spans="1:4">
      <c r="A289" s="103"/>
      <c r="B289" s="103"/>
      <c r="C289" s="103"/>
      <c r="D289" s="103"/>
    </row>
    <row r="290" spans="1:4">
      <c r="A290" s="102"/>
      <c r="B290" s="102"/>
      <c r="C290" s="102"/>
      <c r="D290" s="103"/>
    </row>
    <row r="291" spans="1:4">
      <c r="A291" s="103"/>
      <c r="B291" s="103"/>
      <c r="C291" s="103"/>
      <c r="D291" s="103"/>
    </row>
    <row r="292" spans="1:4">
      <c r="A292" s="102"/>
      <c r="B292" s="102"/>
      <c r="C292" s="102"/>
      <c r="D292" s="103"/>
    </row>
    <row r="293" spans="1:4">
      <c r="A293" s="103"/>
      <c r="B293" s="103"/>
      <c r="C293" s="103"/>
      <c r="D293" s="103"/>
    </row>
    <row r="294" spans="1:4">
      <c r="A294" s="102"/>
      <c r="B294" s="102"/>
      <c r="C294" s="102"/>
      <c r="D294" s="103"/>
    </row>
    <row r="295" spans="1:4">
      <c r="A295" s="103"/>
      <c r="B295" s="103"/>
      <c r="C295" s="103"/>
      <c r="D295" s="103"/>
    </row>
    <row r="296" spans="1:4">
      <c r="A296" s="102"/>
      <c r="B296" s="102"/>
      <c r="C296" s="102"/>
      <c r="D296" s="103"/>
    </row>
    <row r="297" spans="1:4">
      <c r="A297" s="103"/>
      <c r="B297" s="103"/>
      <c r="C297" s="103"/>
      <c r="D297" s="103"/>
    </row>
    <row r="298" spans="1:4">
      <c r="A298" s="102"/>
      <c r="B298" s="102"/>
      <c r="C298" s="102"/>
      <c r="D298" s="103"/>
    </row>
    <row r="299" spans="1:4">
      <c r="A299" s="103"/>
      <c r="B299" s="103"/>
      <c r="C299" s="103"/>
      <c r="D299" s="103"/>
    </row>
    <row r="300" spans="1:4">
      <c r="A300" s="102"/>
      <c r="B300" s="102"/>
      <c r="C300" s="102"/>
      <c r="D300" s="103"/>
    </row>
    <row r="301" spans="1:4">
      <c r="A301" s="103"/>
      <c r="B301" s="103"/>
      <c r="C301" s="103"/>
      <c r="D301" s="103"/>
    </row>
    <row r="302" spans="1:4">
      <c r="A302" s="102"/>
      <c r="B302" s="102"/>
      <c r="C302" s="102"/>
      <c r="D302" s="103"/>
    </row>
    <row r="303" spans="1:4">
      <c r="A303" s="103"/>
      <c r="B303" s="103"/>
      <c r="C303" s="103"/>
      <c r="D303" s="103"/>
    </row>
    <row r="304" spans="1:4">
      <c r="A304" s="102"/>
      <c r="B304" s="102"/>
      <c r="C304" s="102"/>
      <c r="D304" s="103"/>
    </row>
    <row r="305" spans="1:4">
      <c r="A305" s="103"/>
      <c r="B305" s="103"/>
      <c r="C305" s="103"/>
      <c r="D305" s="103"/>
    </row>
    <row r="306" spans="1:4">
      <c r="A306" s="102"/>
      <c r="B306" s="102"/>
      <c r="C306" s="102"/>
      <c r="D306" s="103"/>
    </row>
    <row r="307" spans="1:4">
      <c r="A307" s="103"/>
      <c r="B307" s="103"/>
      <c r="C307" s="103"/>
      <c r="D307" s="103"/>
    </row>
    <row r="308" spans="1:4">
      <c r="A308" s="102"/>
      <c r="B308" s="102"/>
      <c r="C308" s="102"/>
      <c r="D308" s="103"/>
    </row>
    <row r="309" spans="1:4">
      <c r="A309" s="103"/>
      <c r="B309" s="103"/>
      <c r="C309" s="103"/>
      <c r="D309" s="103"/>
    </row>
    <row r="310" spans="1:4">
      <c r="A310" s="102"/>
      <c r="B310" s="102"/>
      <c r="C310" s="102"/>
      <c r="D310" s="103"/>
    </row>
    <row r="311" spans="1:4">
      <c r="A311" s="103"/>
      <c r="B311" s="103"/>
      <c r="C311" s="103"/>
      <c r="D311" s="103"/>
    </row>
    <row r="312" spans="1:4">
      <c r="A312" s="102"/>
      <c r="B312" s="102"/>
      <c r="C312" s="102"/>
      <c r="D312" s="103"/>
    </row>
    <row r="313" spans="1:4">
      <c r="A313" s="103"/>
      <c r="B313" s="103"/>
      <c r="C313" s="103"/>
      <c r="D313" s="103"/>
    </row>
    <row r="314" spans="1:4">
      <c r="A314" s="102"/>
      <c r="B314" s="102"/>
      <c r="C314" s="102"/>
      <c r="D314" s="103"/>
    </row>
    <row r="315" spans="1:4">
      <c r="A315" s="103"/>
      <c r="B315" s="103"/>
      <c r="C315" s="103"/>
      <c r="D315" s="103"/>
    </row>
    <row r="316" spans="1:4">
      <c r="A316" s="102"/>
      <c r="B316" s="102"/>
      <c r="C316" s="102"/>
      <c r="D316" s="103"/>
    </row>
    <row r="317" spans="1:4">
      <c r="A317" s="103"/>
      <c r="B317" s="103"/>
      <c r="C317" s="103"/>
      <c r="D317" s="103"/>
    </row>
    <row r="318" spans="1:4">
      <c r="A318" s="102"/>
      <c r="B318" s="102"/>
      <c r="C318" s="102"/>
      <c r="D318" s="103"/>
    </row>
    <row r="319" spans="1:4">
      <c r="A319" s="103"/>
      <c r="B319" s="103"/>
      <c r="C319" s="103"/>
      <c r="D319" s="103"/>
    </row>
    <row r="320" spans="1:4">
      <c r="A320" s="102"/>
      <c r="B320" s="102"/>
      <c r="C320" s="102"/>
      <c r="D320" s="103"/>
    </row>
    <row r="321" spans="1:4">
      <c r="A321" s="103"/>
      <c r="B321" s="103"/>
      <c r="C321" s="103"/>
      <c r="D321" s="103"/>
    </row>
    <row r="322" spans="1:4">
      <c r="A322" s="102"/>
      <c r="B322" s="102"/>
      <c r="C322" s="102"/>
      <c r="D322" s="103"/>
    </row>
    <row r="323" spans="1:4">
      <c r="A323" s="103"/>
      <c r="B323" s="103"/>
      <c r="C323" s="103"/>
      <c r="D323" s="103"/>
    </row>
    <row r="324" spans="1:4">
      <c r="A324" s="102"/>
      <c r="B324" s="102"/>
      <c r="C324" s="102"/>
      <c r="D324" s="103"/>
    </row>
    <row r="325" spans="1:4">
      <c r="A325" s="103"/>
      <c r="B325" s="103"/>
      <c r="C325" s="103"/>
      <c r="D325" s="103"/>
    </row>
    <row r="326" spans="1:4">
      <c r="A326" s="102"/>
      <c r="B326" s="102"/>
      <c r="C326" s="102"/>
      <c r="D326" s="103"/>
    </row>
    <row r="327" spans="1:4">
      <c r="A327" s="103"/>
      <c r="B327" s="103"/>
      <c r="C327" s="103"/>
      <c r="D327" s="103"/>
    </row>
    <row r="328" spans="1:4">
      <c r="A328" s="102"/>
      <c r="B328" s="102"/>
      <c r="C328" s="102"/>
      <c r="D328" s="103"/>
    </row>
    <row r="329" spans="1:4">
      <c r="A329" s="103"/>
      <c r="B329" s="103"/>
      <c r="C329" s="103"/>
      <c r="D329" s="103"/>
    </row>
    <row r="330" spans="1:4">
      <c r="A330" s="102"/>
      <c r="B330" s="102"/>
      <c r="C330" s="102"/>
      <c r="D330" s="103"/>
    </row>
    <row r="331" spans="1:4">
      <c r="A331" s="103"/>
      <c r="B331" s="103"/>
      <c r="C331" s="103"/>
      <c r="D331" s="103"/>
    </row>
    <row r="332" spans="1:4">
      <c r="A332" s="102"/>
      <c r="B332" s="102"/>
      <c r="C332" s="102"/>
      <c r="D332" s="103"/>
    </row>
    <row r="333" spans="1:4">
      <c r="A333" s="103"/>
      <c r="B333" s="103"/>
      <c r="C333" s="103"/>
      <c r="D333" s="103"/>
    </row>
    <row r="334" spans="1:4">
      <c r="A334" s="102"/>
      <c r="B334" s="102"/>
      <c r="C334" s="102"/>
      <c r="D334" s="103"/>
    </row>
    <row r="335" spans="1:4">
      <c r="A335" s="103"/>
      <c r="B335" s="103"/>
      <c r="C335" s="103"/>
      <c r="D335" s="103"/>
    </row>
    <row r="336" spans="1:4">
      <c r="A336" s="102"/>
      <c r="B336" s="102"/>
      <c r="C336" s="102"/>
      <c r="D336" s="103"/>
    </row>
    <row r="337" spans="1:4">
      <c r="A337" s="103"/>
      <c r="B337" s="103"/>
      <c r="C337" s="103"/>
      <c r="D337" s="103"/>
    </row>
    <row r="338" spans="1:4">
      <c r="A338" s="102"/>
      <c r="B338" s="102"/>
      <c r="C338" s="102"/>
      <c r="D338" s="103"/>
    </row>
    <row r="339" spans="1:4">
      <c r="A339" s="103"/>
      <c r="B339" s="103"/>
      <c r="C339" s="103"/>
      <c r="D339" s="103"/>
    </row>
    <row r="340" spans="1:4">
      <c r="A340" s="102"/>
      <c r="B340" s="102"/>
      <c r="C340" s="102"/>
      <c r="D340" s="103"/>
    </row>
    <row r="341" spans="1:4">
      <c r="A341" s="103"/>
      <c r="B341" s="103"/>
      <c r="C341" s="103"/>
      <c r="D341" s="103"/>
    </row>
    <row r="342" spans="1:4">
      <c r="A342" s="102"/>
      <c r="B342" s="102"/>
      <c r="C342" s="102"/>
      <c r="D342" s="103"/>
    </row>
    <row r="343" spans="1:4">
      <c r="A343" s="103"/>
      <c r="B343" s="103"/>
      <c r="C343" s="103"/>
      <c r="D343" s="103"/>
    </row>
    <row r="344" spans="1:4">
      <c r="A344" s="102"/>
      <c r="B344" s="102"/>
      <c r="C344" s="102"/>
      <c r="D344" s="103"/>
    </row>
    <row r="345" spans="1:4">
      <c r="A345" s="103"/>
      <c r="B345" s="103"/>
      <c r="C345" s="103"/>
      <c r="D345" s="103"/>
    </row>
    <row r="346" spans="1:4">
      <c r="A346" s="102"/>
      <c r="B346" s="102"/>
      <c r="C346" s="102"/>
      <c r="D346" s="103"/>
    </row>
    <row r="347" spans="1:4">
      <c r="A347" s="103"/>
      <c r="B347" s="103"/>
      <c r="C347" s="103"/>
      <c r="D347" s="103"/>
    </row>
    <row r="348" spans="1:4">
      <c r="A348" s="102"/>
      <c r="B348" s="102"/>
      <c r="C348" s="102"/>
      <c r="D348" s="103"/>
    </row>
    <row r="349" spans="1:4">
      <c r="A349" s="103"/>
      <c r="B349" s="103"/>
      <c r="C349" s="103"/>
      <c r="D349" s="103"/>
    </row>
    <row r="350" spans="1:4">
      <c r="A350" s="102"/>
      <c r="B350" s="102"/>
      <c r="C350" s="102"/>
      <c r="D350" s="103"/>
    </row>
    <row r="351" spans="1:4">
      <c r="A351" s="103"/>
      <c r="B351" s="103"/>
      <c r="C351" s="103"/>
      <c r="D351" s="103"/>
    </row>
    <row r="352" spans="1:4">
      <c r="A352" s="102"/>
      <c r="B352" s="102"/>
      <c r="C352" s="102"/>
      <c r="D352" s="103"/>
    </row>
    <row r="353" spans="1:4">
      <c r="A353" s="103"/>
      <c r="B353" s="103"/>
      <c r="C353" s="103"/>
      <c r="D353" s="103"/>
    </row>
    <row r="354" spans="1:4">
      <c r="A354" s="102"/>
      <c r="B354" s="102"/>
      <c r="C354" s="102"/>
      <c r="D354" s="103"/>
    </row>
    <row r="355" spans="1:4">
      <c r="A355" s="103"/>
      <c r="B355" s="103"/>
      <c r="C355" s="103"/>
      <c r="D355" s="103"/>
    </row>
    <row r="356" spans="1:4">
      <c r="A356" s="102"/>
      <c r="B356" s="102"/>
      <c r="C356" s="102"/>
      <c r="D356" s="103"/>
    </row>
    <row r="357" spans="1:4">
      <c r="A357" s="103"/>
      <c r="B357" s="103"/>
      <c r="C357" s="103"/>
      <c r="D357" s="103"/>
    </row>
    <row r="358" spans="1:4">
      <c r="A358" s="102"/>
      <c r="B358" s="102"/>
      <c r="C358" s="102"/>
      <c r="D358" s="103"/>
    </row>
    <row r="359" spans="1:4">
      <c r="A359" s="103"/>
      <c r="B359" s="103"/>
      <c r="C359" s="103"/>
      <c r="D359" s="103"/>
    </row>
    <row r="360" spans="1:4">
      <c r="A360" s="102"/>
      <c r="B360" s="102"/>
      <c r="C360" s="102"/>
      <c r="D360" s="103"/>
    </row>
    <row r="361" spans="1:4">
      <c r="A361" s="103"/>
      <c r="B361" s="103"/>
      <c r="C361" s="103"/>
      <c r="D361" s="103"/>
    </row>
    <row r="362" spans="1:4">
      <c r="A362" s="102"/>
      <c r="B362" s="102"/>
      <c r="C362" s="102"/>
      <c r="D362" s="103"/>
    </row>
    <row r="363" spans="1:4">
      <c r="A363" s="103"/>
      <c r="B363" s="103"/>
      <c r="C363" s="103"/>
      <c r="D363" s="103"/>
    </row>
    <row r="364" spans="1:4">
      <c r="A364" s="102"/>
      <c r="B364" s="102"/>
      <c r="C364" s="102"/>
      <c r="D364" s="103"/>
    </row>
    <row r="365" spans="1:4">
      <c r="A365" s="103"/>
      <c r="B365" s="103"/>
      <c r="C365" s="103"/>
      <c r="D365" s="103"/>
    </row>
    <row r="366" spans="1:4">
      <c r="A366" s="102"/>
      <c r="B366" s="102"/>
      <c r="C366" s="102"/>
      <c r="D366" s="103"/>
    </row>
    <row r="367" spans="1:4">
      <c r="A367" s="103"/>
      <c r="B367" s="103"/>
      <c r="C367" s="103"/>
      <c r="D367" s="103"/>
    </row>
    <row r="368" spans="1:4">
      <c r="A368" s="102"/>
      <c r="B368" s="102"/>
      <c r="C368" s="102"/>
      <c r="D368" s="103"/>
    </row>
    <row r="369" spans="1:4">
      <c r="A369" s="103"/>
      <c r="B369" s="103"/>
      <c r="C369" s="103"/>
      <c r="D369" s="103"/>
    </row>
    <row r="370" spans="1:4">
      <c r="A370" s="102"/>
      <c r="B370" s="102"/>
      <c r="C370" s="102"/>
      <c r="D370" s="103"/>
    </row>
    <row r="371" spans="1:4">
      <c r="A371" s="103"/>
      <c r="B371" s="103"/>
      <c r="C371" s="103"/>
      <c r="D371" s="103"/>
    </row>
    <row r="372" spans="1:4">
      <c r="A372" s="102"/>
      <c r="B372" s="102"/>
      <c r="C372" s="102"/>
      <c r="D372" s="103"/>
    </row>
    <row r="373" spans="1:4">
      <c r="A373" s="103"/>
      <c r="B373" s="103"/>
      <c r="C373" s="103"/>
      <c r="D373" s="103"/>
    </row>
    <row r="374" spans="1:4">
      <c r="A374" s="102"/>
      <c r="B374" s="102"/>
      <c r="C374" s="102"/>
      <c r="D374" s="103"/>
    </row>
    <row r="375" spans="1:4">
      <c r="A375" s="103"/>
      <c r="B375" s="103"/>
      <c r="C375" s="103"/>
      <c r="D375" s="103"/>
    </row>
    <row r="376" spans="1:4">
      <c r="A376" s="102"/>
      <c r="B376" s="102"/>
      <c r="C376" s="102"/>
      <c r="D376" s="103"/>
    </row>
    <row r="377" spans="1:4">
      <c r="A377" s="103"/>
      <c r="B377" s="103"/>
      <c r="C377" s="103"/>
      <c r="D377" s="103"/>
    </row>
    <row r="378" spans="1:4">
      <c r="A378" s="102"/>
      <c r="B378" s="102"/>
      <c r="C378" s="102"/>
      <c r="D378" s="103"/>
    </row>
    <row r="379" spans="1:4">
      <c r="A379" s="103"/>
      <c r="B379" s="103"/>
      <c r="C379" s="103"/>
      <c r="D379" s="103"/>
    </row>
    <row r="380" spans="1:4">
      <c r="A380" s="102"/>
      <c r="B380" s="102"/>
      <c r="C380" s="102"/>
      <c r="D380" s="103"/>
    </row>
    <row r="381" spans="1:4">
      <c r="A381" s="103"/>
      <c r="B381" s="103"/>
      <c r="C381" s="103"/>
      <c r="D381" s="103"/>
    </row>
    <row r="382" spans="1:4">
      <c r="A382" s="102"/>
      <c r="B382" s="102"/>
      <c r="C382" s="102"/>
      <c r="D382" s="103"/>
    </row>
    <row r="383" spans="1:4">
      <c r="A383" s="103"/>
      <c r="B383" s="103"/>
      <c r="C383" s="103"/>
      <c r="D383" s="103"/>
    </row>
    <row r="384" spans="1:4">
      <c r="A384" s="102"/>
      <c r="B384" s="102"/>
      <c r="C384" s="102"/>
      <c r="D384" s="103"/>
    </row>
    <row r="385" spans="1:4">
      <c r="A385" s="103"/>
      <c r="B385" s="103"/>
      <c r="C385" s="103"/>
      <c r="D385" s="103"/>
    </row>
    <row r="386" spans="1:4">
      <c r="A386" s="102"/>
      <c r="B386" s="102"/>
      <c r="C386" s="102"/>
      <c r="D386" s="103"/>
    </row>
    <row r="387" spans="1:4">
      <c r="A387" s="103"/>
      <c r="B387" s="103"/>
      <c r="C387" s="103"/>
      <c r="D387" s="103"/>
    </row>
    <row r="388" spans="1:4">
      <c r="A388" s="102"/>
      <c r="B388" s="102"/>
      <c r="C388" s="102"/>
      <c r="D388" s="103"/>
    </row>
    <row r="389" spans="1:4">
      <c r="A389" s="103"/>
      <c r="B389" s="103"/>
      <c r="C389" s="103"/>
      <c r="D389" s="103"/>
    </row>
    <row r="390" spans="1:4">
      <c r="A390" s="102"/>
      <c r="B390" s="102"/>
      <c r="C390" s="102"/>
      <c r="D390" s="103"/>
    </row>
    <row r="391" spans="1:4">
      <c r="A391" s="103"/>
      <c r="B391" s="103"/>
      <c r="C391" s="103"/>
      <c r="D391" s="103"/>
    </row>
    <row r="392" spans="1:4">
      <c r="A392" s="102"/>
      <c r="B392" s="102"/>
      <c r="C392" s="102"/>
      <c r="D392" s="103"/>
    </row>
    <row r="393" spans="1:4">
      <c r="A393" s="103"/>
      <c r="B393" s="103"/>
      <c r="C393" s="103"/>
      <c r="D393" s="103"/>
    </row>
    <row r="394" spans="1:4">
      <c r="A394" s="102"/>
      <c r="B394" s="102"/>
      <c r="C394" s="102"/>
      <c r="D394" s="103"/>
    </row>
    <row r="395" spans="1:4">
      <c r="A395" s="103"/>
      <c r="B395" s="103"/>
      <c r="C395" s="103"/>
      <c r="D395" s="103"/>
    </row>
    <row r="396" spans="1:4">
      <c r="A396" s="102"/>
      <c r="B396" s="102"/>
      <c r="C396" s="102"/>
      <c r="D396" s="103"/>
    </row>
    <row r="397" spans="1:4">
      <c r="A397" s="103"/>
      <c r="B397" s="103"/>
      <c r="C397" s="103"/>
      <c r="D397" s="103"/>
    </row>
    <row r="398" spans="1:4">
      <c r="A398" s="102"/>
      <c r="B398" s="102"/>
      <c r="C398" s="102"/>
      <c r="D398" s="103"/>
    </row>
    <row r="399" spans="1:4">
      <c r="A399" s="103"/>
      <c r="B399" s="103"/>
      <c r="C399" s="103"/>
      <c r="D399" s="103"/>
    </row>
    <row r="400" spans="1:4">
      <c r="A400" s="102"/>
      <c r="B400" s="102"/>
      <c r="C400" s="102"/>
      <c r="D400" s="103"/>
    </row>
    <row r="401" spans="1:4">
      <c r="A401" s="103"/>
      <c r="B401" s="103"/>
      <c r="C401" s="103"/>
      <c r="D401" s="103"/>
    </row>
    <row r="402" spans="1:4">
      <c r="A402" s="102"/>
      <c r="B402" s="102"/>
      <c r="C402" s="102"/>
      <c r="D402" s="103"/>
    </row>
    <row r="403" spans="1:4">
      <c r="A403" s="103"/>
      <c r="B403" s="103"/>
      <c r="C403" s="103"/>
      <c r="D403" s="103"/>
    </row>
    <row r="404" spans="1:4">
      <c r="A404" s="102"/>
      <c r="B404" s="102"/>
      <c r="C404" s="102"/>
      <c r="D404" s="103"/>
    </row>
    <row r="405" spans="1:4">
      <c r="A405" s="103"/>
      <c r="B405" s="103"/>
      <c r="C405" s="103"/>
      <c r="D405" s="103"/>
    </row>
    <row r="406" spans="1:4">
      <c r="A406" s="102"/>
      <c r="B406" s="102"/>
      <c r="C406" s="102"/>
      <c r="D406" s="103"/>
    </row>
    <row r="407" spans="1:4">
      <c r="A407" s="103"/>
      <c r="B407" s="103"/>
      <c r="C407" s="103"/>
      <c r="D407" s="103"/>
    </row>
    <row r="408" spans="1:4">
      <c r="A408" s="102"/>
      <c r="B408" s="102"/>
      <c r="C408" s="102"/>
      <c r="D408" s="103"/>
    </row>
    <row r="409" spans="1:4">
      <c r="A409" s="103"/>
      <c r="B409" s="103"/>
      <c r="C409" s="103"/>
      <c r="D409" s="103"/>
    </row>
    <row r="410" spans="1:4">
      <c r="A410" s="102"/>
      <c r="B410" s="102"/>
      <c r="C410" s="102"/>
      <c r="D410" s="103"/>
    </row>
    <row r="411" spans="1:4">
      <c r="A411" s="103"/>
      <c r="B411" s="103"/>
      <c r="C411" s="103"/>
      <c r="D411" s="103"/>
    </row>
    <row r="412" spans="1:4">
      <c r="A412" s="102"/>
      <c r="B412" s="102"/>
      <c r="C412" s="102"/>
      <c r="D412" s="103"/>
    </row>
    <row r="413" spans="1:4">
      <c r="A413" s="103"/>
      <c r="B413" s="103"/>
      <c r="C413" s="103"/>
      <c r="D413" s="103"/>
    </row>
    <row r="414" spans="1:4">
      <c r="A414" s="102"/>
      <c r="B414" s="102"/>
      <c r="C414" s="102"/>
      <c r="D414" s="103"/>
    </row>
    <row r="415" spans="1:4">
      <c r="A415" s="103"/>
      <c r="B415" s="103"/>
      <c r="C415" s="103"/>
      <c r="D415" s="103"/>
    </row>
    <row r="416" spans="1:4">
      <c r="A416" s="102"/>
      <c r="B416" s="102"/>
      <c r="C416" s="102"/>
      <c r="D416" s="103"/>
    </row>
    <row r="417" spans="1:4">
      <c r="A417" s="103"/>
      <c r="B417" s="103"/>
      <c r="C417" s="103"/>
      <c r="D417" s="103"/>
    </row>
    <row r="418" spans="1:4">
      <c r="A418" s="102"/>
      <c r="B418" s="102"/>
      <c r="C418" s="102"/>
      <c r="D418" s="103"/>
    </row>
    <row r="419" spans="1:4">
      <c r="A419" s="103"/>
      <c r="B419" s="103"/>
      <c r="C419" s="103"/>
      <c r="D419" s="103"/>
    </row>
    <row r="420" spans="1:4">
      <c r="A420" s="102"/>
      <c r="B420" s="102"/>
      <c r="C420" s="102"/>
      <c r="D420" s="103"/>
    </row>
    <row r="421" spans="1:4">
      <c r="A421" s="103"/>
      <c r="B421" s="103"/>
      <c r="C421" s="103"/>
      <c r="D421" s="103"/>
    </row>
    <row r="422" spans="1:4">
      <c r="A422" s="102"/>
      <c r="B422" s="102"/>
      <c r="C422" s="102"/>
      <c r="D422" s="103"/>
    </row>
    <row r="423" spans="1:4">
      <c r="A423" s="103"/>
      <c r="B423" s="103"/>
      <c r="C423" s="103"/>
      <c r="D423" s="103"/>
    </row>
    <row r="424" spans="1:4">
      <c r="A424" s="102"/>
      <c r="B424" s="102"/>
      <c r="C424" s="102"/>
      <c r="D424" s="103"/>
    </row>
    <row r="425" spans="1:4">
      <c r="A425" s="103"/>
      <c r="B425" s="103"/>
      <c r="C425" s="103"/>
      <c r="D425" s="103"/>
    </row>
    <row r="426" spans="1:4">
      <c r="A426" s="102"/>
      <c r="B426" s="102"/>
      <c r="C426" s="102"/>
      <c r="D426" s="103"/>
    </row>
    <row r="427" spans="1:4">
      <c r="A427" s="103"/>
      <c r="B427" s="103"/>
      <c r="C427" s="103"/>
      <c r="D427" s="103"/>
    </row>
    <row r="428" spans="1:4">
      <c r="A428" s="102"/>
      <c r="B428" s="102"/>
      <c r="C428" s="102"/>
      <c r="D428" s="103"/>
    </row>
    <row r="429" spans="1:4">
      <c r="A429" s="103"/>
      <c r="B429" s="103"/>
      <c r="C429" s="103"/>
      <c r="D429" s="103"/>
    </row>
    <row r="430" spans="1:4">
      <c r="A430" s="102"/>
      <c r="B430" s="102"/>
      <c r="C430" s="102"/>
      <c r="D430" s="103"/>
    </row>
    <row r="431" spans="1:4">
      <c r="A431" s="103"/>
      <c r="B431" s="103"/>
      <c r="C431" s="103"/>
      <c r="D431" s="103"/>
    </row>
    <row r="432" spans="1:4">
      <c r="A432" s="102"/>
      <c r="B432" s="102"/>
      <c r="C432" s="102"/>
      <c r="D432" s="103"/>
    </row>
    <row r="433" spans="1:4">
      <c r="A433" s="103"/>
      <c r="B433" s="103"/>
      <c r="C433" s="103"/>
      <c r="D433" s="103"/>
    </row>
    <row r="434" spans="1:4">
      <c r="A434" s="102"/>
      <c r="B434" s="102"/>
      <c r="C434" s="102"/>
      <c r="D434" s="103"/>
    </row>
    <row r="435" spans="1:4">
      <c r="A435" s="103"/>
      <c r="B435" s="103"/>
      <c r="C435" s="103"/>
      <c r="D435" s="103"/>
    </row>
    <row r="436" spans="1:4">
      <c r="A436" s="102"/>
      <c r="B436" s="102"/>
      <c r="C436" s="102"/>
      <c r="D436" s="103"/>
    </row>
    <row r="437" spans="1:4">
      <c r="A437" s="103"/>
      <c r="B437" s="103"/>
      <c r="C437" s="103"/>
      <c r="D437" s="103"/>
    </row>
    <row r="438" spans="1:4">
      <c r="A438" s="102"/>
      <c r="B438" s="102"/>
      <c r="C438" s="102"/>
      <c r="D438" s="103"/>
    </row>
    <row r="439" spans="1:4">
      <c r="A439" s="103"/>
      <c r="B439" s="103"/>
      <c r="C439" s="103"/>
      <c r="D439" s="103"/>
    </row>
    <row r="440" spans="1:4">
      <c r="A440" s="102"/>
      <c r="B440" s="102"/>
      <c r="C440" s="102"/>
      <c r="D440" s="103"/>
    </row>
    <row r="441" spans="1:4">
      <c r="A441" s="103"/>
      <c r="B441" s="103"/>
      <c r="C441" s="103"/>
      <c r="D441" s="103"/>
    </row>
    <row r="442" spans="1:4">
      <c r="A442" s="102"/>
      <c r="B442" s="102"/>
      <c r="C442" s="102"/>
      <c r="D442" s="103"/>
    </row>
    <row r="443" spans="1:4">
      <c r="A443" s="103"/>
      <c r="B443" s="103"/>
      <c r="C443" s="103"/>
      <c r="D443" s="103"/>
    </row>
    <row r="444" spans="1:4">
      <c r="A444" s="102"/>
      <c r="B444" s="102"/>
      <c r="C444" s="102"/>
      <c r="D444" s="103"/>
    </row>
    <row r="445" spans="1:4">
      <c r="A445" s="103"/>
      <c r="B445" s="103"/>
      <c r="C445" s="103"/>
      <c r="D445" s="103"/>
    </row>
    <row r="446" spans="1:4">
      <c r="A446" s="102"/>
      <c r="B446" s="102"/>
      <c r="C446" s="102"/>
      <c r="D446" s="103"/>
    </row>
    <row r="447" spans="1:4">
      <c r="A447" s="103"/>
      <c r="B447" s="103"/>
      <c r="C447" s="103"/>
      <c r="D447" s="103"/>
    </row>
    <row r="448" spans="1:4">
      <c r="A448" s="102"/>
      <c r="B448" s="102"/>
      <c r="C448" s="102"/>
      <c r="D448" s="103"/>
    </row>
    <row r="449" spans="1:4">
      <c r="A449" s="103"/>
      <c r="B449" s="103"/>
      <c r="C449" s="103"/>
      <c r="D449" s="103"/>
    </row>
    <row r="450" spans="1:4">
      <c r="A450" s="102"/>
      <c r="B450" s="102"/>
      <c r="C450" s="102"/>
      <c r="D450" s="103"/>
    </row>
    <row r="451" spans="1:4">
      <c r="A451" s="103"/>
      <c r="B451" s="103"/>
      <c r="C451" s="103"/>
      <c r="D451" s="103"/>
    </row>
    <row r="452" spans="1:4">
      <c r="A452" s="102"/>
      <c r="B452" s="102"/>
      <c r="C452" s="102"/>
      <c r="D452" s="103"/>
    </row>
    <row r="453" spans="1:4">
      <c r="A453" s="103"/>
      <c r="B453" s="103"/>
      <c r="C453" s="103"/>
      <c r="D453" s="103"/>
    </row>
    <row r="454" spans="1:4">
      <c r="A454" s="102"/>
      <c r="B454" s="102"/>
      <c r="C454" s="102"/>
      <c r="D454" s="103"/>
    </row>
    <row r="455" spans="1:4">
      <c r="A455" s="103"/>
      <c r="B455" s="103"/>
      <c r="C455" s="103"/>
      <c r="D455" s="103"/>
    </row>
    <row r="456" spans="1:4">
      <c r="A456" s="102"/>
      <c r="B456" s="102"/>
      <c r="C456" s="102"/>
      <c r="D456" s="103"/>
    </row>
    <row r="457" spans="1:4">
      <c r="A457" s="103"/>
      <c r="B457" s="103"/>
      <c r="C457" s="103"/>
      <c r="D457" s="103"/>
    </row>
    <row r="458" spans="1:4">
      <c r="A458" s="102"/>
      <c r="B458" s="102"/>
      <c r="C458" s="102"/>
      <c r="D458" s="103"/>
    </row>
    <row r="459" spans="1:4">
      <c r="A459" s="103"/>
      <c r="B459" s="103"/>
      <c r="C459" s="103"/>
      <c r="D459" s="103"/>
    </row>
    <row r="460" spans="1:4">
      <c r="A460" s="102"/>
      <c r="B460" s="102"/>
      <c r="C460" s="102"/>
      <c r="D460" s="103"/>
    </row>
    <row r="461" spans="1:4">
      <c r="A461" s="103"/>
      <c r="B461" s="103"/>
      <c r="C461" s="103"/>
      <c r="D461" s="103"/>
    </row>
    <row r="462" spans="1:4">
      <c r="A462" s="102"/>
      <c r="B462" s="102"/>
      <c r="C462" s="102"/>
      <c r="D462" s="103"/>
    </row>
    <row r="463" spans="1:4">
      <c r="A463" s="103"/>
      <c r="B463" s="103"/>
      <c r="C463" s="103"/>
      <c r="D463" s="103"/>
    </row>
    <row r="464" spans="1:4">
      <c r="A464" s="102"/>
      <c r="B464" s="102"/>
      <c r="C464" s="102"/>
      <c r="D464" s="103"/>
    </row>
    <row r="465" spans="1:4">
      <c r="A465" s="103"/>
      <c r="B465" s="103"/>
      <c r="C465" s="103"/>
      <c r="D465" s="103"/>
    </row>
    <row r="466" spans="1:4">
      <c r="A466" s="102"/>
      <c r="B466" s="102"/>
      <c r="C466" s="102"/>
      <c r="D466" s="103"/>
    </row>
    <row r="467" spans="1:4">
      <c r="A467" s="103"/>
      <c r="B467" s="103"/>
      <c r="C467" s="103"/>
      <c r="D467" s="103"/>
    </row>
    <row r="468" spans="1:4">
      <c r="A468" s="102"/>
      <c r="B468" s="102"/>
      <c r="C468" s="102"/>
      <c r="D468" s="103"/>
    </row>
    <row r="469" spans="1:4">
      <c r="A469" s="103"/>
      <c r="B469" s="103"/>
      <c r="C469" s="103"/>
      <c r="D469" s="103"/>
    </row>
    <row r="470" spans="1:4">
      <c r="A470" s="102"/>
      <c r="B470" s="102"/>
      <c r="C470" s="102"/>
      <c r="D470" s="103"/>
    </row>
    <row r="471" spans="1:4">
      <c r="A471" s="103"/>
      <c r="B471" s="103"/>
      <c r="C471" s="103"/>
      <c r="D471" s="103"/>
    </row>
    <row r="472" spans="1:4">
      <c r="A472" s="102"/>
      <c r="B472" s="102"/>
      <c r="C472" s="102"/>
      <c r="D472" s="103"/>
    </row>
    <row r="473" spans="1:4">
      <c r="A473" s="103"/>
      <c r="B473" s="103"/>
      <c r="C473" s="103"/>
      <c r="D473" s="103"/>
    </row>
    <row r="474" spans="1:4">
      <c r="A474" s="102"/>
      <c r="B474" s="102"/>
      <c r="C474" s="102"/>
      <c r="D474" s="103"/>
    </row>
    <row r="475" spans="1:4">
      <c r="A475" s="103"/>
      <c r="B475" s="103"/>
      <c r="C475" s="103"/>
      <c r="D475" s="103"/>
    </row>
    <row r="476" spans="1:4">
      <c r="A476" s="102"/>
      <c r="B476" s="102"/>
      <c r="C476" s="102"/>
      <c r="D476" s="103"/>
    </row>
    <row r="477" spans="1:4">
      <c r="A477" s="103"/>
      <c r="B477" s="103"/>
      <c r="C477" s="103"/>
      <c r="D477" s="103"/>
    </row>
    <row r="478" spans="1:4">
      <c r="A478" s="102"/>
      <c r="B478" s="102"/>
      <c r="C478" s="102"/>
      <c r="D478" s="103"/>
    </row>
    <row r="479" spans="1:4">
      <c r="A479" s="103"/>
      <c r="B479" s="103"/>
      <c r="C479" s="103"/>
      <c r="D479" s="103"/>
    </row>
    <row r="480" spans="1:4">
      <c r="A480" s="102"/>
      <c r="B480" s="102"/>
      <c r="C480" s="102"/>
      <c r="D480" s="103"/>
    </row>
    <row r="481" spans="1:4">
      <c r="A481" s="103"/>
      <c r="B481" s="103"/>
      <c r="C481" s="103"/>
      <c r="D481" s="103"/>
    </row>
    <row r="482" spans="1:4">
      <c r="A482" s="102"/>
      <c r="B482" s="102"/>
      <c r="C482" s="102"/>
      <c r="D482" s="103"/>
    </row>
    <row r="483" spans="1:4">
      <c r="A483" s="103"/>
      <c r="B483" s="103"/>
      <c r="C483" s="103"/>
      <c r="D483" s="103"/>
    </row>
    <row r="484" spans="1:4">
      <c r="A484" s="102"/>
      <c r="B484" s="102"/>
      <c r="C484" s="102"/>
      <c r="D484" s="103"/>
    </row>
    <row r="485" spans="1:4">
      <c r="A485" s="103"/>
      <c r="B485" s="103"/>
      <c r="C485" s="103"/>
      <c r="D485" s="103"/>
    </row>
    <row r="486" spans="1:4">
      <c r="A486" s="102"/>
      <c r="B486" s="102"/>
      <c r="C486" s="102"/>
      <c r="D486" s="103"/>
    </row>
    <row r="487" spans="1:4">
      <c r="A487" s="103"/>
      <c r="B487" s="103"/>
      <c r="C487" s="103"/>
      <c r="D487" s="103"/>
    </row>
    <row r="488" spans="1:4">
      <c r="A488" s="102"/>
      <c r="B488" s="102"/>
      <c r="C488" s="102"/>
      <c r="D488" s="103"/>
    </row>
    <row r="489" spans="1:4">
      <c r="A489" s="103"/>
      <c r="B489" s="103"/>
      <c r="C489" s="103"/>
      <c r="D489" s="103"/>
    </row>
    <row r="490" spans="1:4">
      <c r="A490" s="102"/>
      <c r="B490" s="102"/>
      <c r="C490" s="102"/>
      <c r="D490" s="103"/>
    </row>
    <row r="491" spans="1:4">
      <c r="A491" s="103"/>
      <c r="B491" s="103"/>
      <c r="C491" s="103"/>
      <c r="D491" s="103"/>
    </row>
    <row r="492" spans="1:4">
      <c r="A492" s="102"/>
      <c r="B492" s="102"/>
      <c r="C492" s="102"/>
      <c r="D492" s="103"/>
    </row>
    <row r="493" spans="1:4">
      <c r="A493" s="103"/>
      <c r="B493" s="103"/>
      <c r="C493" s="103"/>
      <c r="D493" s="103"/>
    </row>
    <row r="494" spans="1:4">
      <c r="A494" s="102"/>
      <c r="B494" s="102"/>
      <c r="C494" s="102"/>
      <c r="D494" s="103"/>
    </row>
    <row r="495" spans="1:4">
      <c r="A495" s="103"/>
      <c r="B495" s="103"/>
      <c r="C495" s="103"/>
      <c r="D495" s="103"/>
    </row>
    <row r="496" spans="1:4">
      <c r="A496" s="102"/>
      <c r="B496" s="102"/>
      <c r="C496" s="102"/>
      <c r="D496" s="103"/>
    </row>
    <row r="497" spans="1:4">
      <c r="A497" s="103"/>
      <c r="B497" s="103"/>
      <c r="C497" s="103"/>
      <c r="D497" s="103"/>
    </row>
    <row r="498" spans="1:4">
      <c r="A498" s="102"/>
      <c r="B498" s="102"/>
      <c r="C498" s="102"/>
      <c r="D498" s="103"/>
    </row>
    <row r="499" spans="1:4">
      <c r="A499" s="103"/>
      <c r="B499" s="103"/>
      <c r="C499" s="103"/>
      <c r="D499" s="103"/>
    </row>
    <row r="500" spans="1:4">
      <c r="A500" s="102"/>
      <c r="B500" s="102"/>
      <c r="C500" s="102"/>
      <c r="D500" s="103"/>
    </row>
    <row r="501" spans="1:4">
      <c r="A501" s="103"/>
      <c r="B501" s="103"/>
      <c r="C501" s="103"/>
      <c r="D501" s="103"/>
    </row>
    <row r="502" spans="1:4">
      <c r="A502" s="102"/>
      <c r="B502" s="102"/>
      <c r="C502" s="102"/>
      <c r="D502" s="103"/>
    </row>
    <row r="503" spans="1:4">
      <c r="A503" s="103"/>
      <c r="B503" s="103"/>
      <c r="C503" s="103"/>
      <c r="D503" s="103"/>
    </row>
    <row r="504" spans="1:4">
      <c r="A504" s="102"/>
      <c r="B504" s="102"/>
      <c r="C504" s="102"/>
      <c r="D504" s="103"/>
    </row>
    <row r="505" spans="1:4">
      <c r="A505" s="103"/>
      <c r="B505" s="103"/>
      <c r="C505" s="103"/>
      <c r="D505" s="103"/>
    </row>
    <row r="506" spans="1:4">
      <c r="A506" s="102"/>
      <c r="B506" s="102"/>
      <c r="C506" s="102"/>
      <c r="D506" s="103"/>
    </row>
    <row r="507" spans="1:4">
      <c r="A507" s="103"/>
      <c r="B507" s="103"/>
      <c r="C507" s="103"/>
      <c r="D507" s="103"/>
    </row>
    <row r="508" spans="1:4">
      <c r="A508" s="102"/>
      <c r="B508" s="102"/>
      <c r="C508" s="102"/>
      <c r="D508" s="103"/>
    </row>
    <row r="509" spans="1:4">
      <c r="A509" s="103"/>
      <c r="B509" s="103"/>
      <c r="C509" s="103"/>
      <c r="D509" s="103"/>
    </row>
    <row r="510" spans="1:4">
      <c r="A510" s="102"/>
      <c r="B510" s="102"/>
      <c r="C510" s="102"/>
      <c r="D510" s="103"/>
    </row>
    <row r="511" spans="1:4">
      <c r="A511" s="103"/>
      <c r="B511" s="103"/>
      <c r="C511" s="103"/>
      <c r="D511" s="103"/>
    </row>
    <row r="512" spans="1:4">
      <c r="A512" s="102"/>
      <c r="B512" s="102"/>
      <c r="C512" s="102"/>
      <c r="D512" s="103"/>
    </row>
    <row r="513" spans="1:4">
      <c r="A513" s="103"/>
      <c r="B513" s="103"/>
      <c r="C513" s="103"/>
      <c r="D513" s="103"/>
    </row>
    <row r="514" spans="1:4">
      <c r="A514" s="102"/>
      <c r="B514" s="102"/>
      <c r="C514" s="102"/>
      <c r="D514" s="103"/>
    </row>
    <row r="515" spans="1:4">
      <c r="A515" s="103"/>
      <c r="B515" s="103"/>
      <c r="C515" s="103"/>
      <c r="D515" s="103"/>
    </row>
    <row r="516" spans="1:4">
      <c r="A516" s="102"/>
      <c r="B516" s="102"/>
      <c r="C516" s="102"/>
      <c r="D516" s="103"/>
    </row>
    <row r="517" spans="1:4">
      <c r="A517" s="103"/>
      <c r="B517" s="103"/>
      <c r="C517" s="103"/>
      <c r="D517" s="103"/>
    </row>
    <row r="518" spans="1:4">
      <c r="A518" s="102"/>
      <c r="B518" s="102"/>
      <c r="C518" s="102"/>
      <c r="D518" s="103"/>
    </row>
    <row r="519" spans="1:4">
      <c r="A519" s="103"/>
      <c r="B519" s="103"/>
      <c r="C519" s="103"/>
      <c r="D519" s="103"/>
    </row>
    <row r="520" spans="1:4">
      <c r="A520" s="102"/>
      <c r="B520" s="102"/>
      <c r="C520" s="102"/>
      <c r="D520" s="103"/>
    </row>
    <row r="521" spans="1:4">
      <c r="A521" s="103"/>
      <c r="B521" s="103"/>
      <c r="C521" s="103"/>
      <c r="D521" s="103"/>
    </row>
    <row r="522" spans="1:4">
      <c r="A522" s="102"/>
      <c r="B522" s="102"/>
      <c r="C522" s="102"/>
      <c r="D522" s="103"/>
    </row>
    <row r="523" spans="1:4">
      <c r="A523" s="103"/>
      <c r="B523" s="103"/>
      <c r="C523" s="103"/>
      <c r="D523" s="103"/>
    </row>
    <row r="524" spans="1:4">
      <c r="A524" s="102"/>
      <c r="B524" s="102"/>
      <c r="C524" s="102"/>
      <c r="D524" s="103"/>
    </row>
    <row r="525" spans="1:4">
      <c r="A525" s="103"/>
      <c r="B525" s="103"/>
      <c r="C525" s="103"/>
      <c r="D525" s="103"/>
    </row>
    <row r="526" spans="1:4">
      <c r="A526" s="102"/>
      <c r="B526" s="102"/>
      <c r="C526" s="102"/>
      <c r="D526" s="103"/>
    </row>
    <row r="527" spans="1:4">
      <c r="A527" s="103"/>
      <c r="B527" s="103"/>
      <c r="C527" s="103"/>
      <c r="D527" s="103"/>
    </row>
    <row r="528" spans="1:4">
      <c r="A528" s="102"/>
      <c r="B528" s="102"/>
      <c r="C528" s="102"/>
      <c r="D528" s="103"/>
    </row>
    <row r="529" spans="1:4">
      <c r="A529" s="103"/>
      <c r="B529" s="103"/>
      <c r="C529" s="103"/>
      <c r="D529" s="103"/>
    </row>
    <row r="530" spans="1:4">
      <c r="A530" s="102"/>
      <c r="B530" s="102"/>
      <c r="C530" s="102"/>
      <c r="D530" s="103"/>
    </row>
    <row r="531" spans="1:4">
      <c r="A531" s="103"/>
      <c r="B531" s="103"/>
      <c r="C531" s="103"/>
      <c r="D531" s="103"/>
    </row>
    <row r="532" spans="1:4">
      <c r="A532" s="102"/>
      <c r="B532" s="102"/>
      <c r="C532" s="102"/>
      <c r="D532" s="103"/>
    </row>
    <row r="533" spans="1:4">
      <c r="A533" s="103"/>
      <c r="B533" s="103"/>
      <c r="C533" s="103"/>
      <c r="D533" s="103"/>
    </row>
    <row r="534" spans="1:4">
      <c r="A534" s="102"/>
      <c r="B534" s="102"/>
      <c r="C534" s="102"/>
      <c r="D534" s="103"/>
    </row>
    <row r="535" spans="1:4">
      <c r="A535" s="103"/>
      <c r="B535" s="103"/>
      <c r="C535" s="103"/>
      <c r="D535" s="103"/>
    </row>
    <row r="536" spans="1:4">
      <c r="A536" s="102"/>
      <c r="B536" s="102"/>
      <c r="C536" s="102"/>
      <c r="D536" s="103"/>
    </row>
    <row r="537" spans="1:4">
      <c r="A537" s="103"/>
      <c r="B537" s="103"/>
      <c r="C537" s="103"/>
      <c r="D537" s="103"/>
    </row>
    <row r="538" spans="1:4">
      <c r="A538" s="102"/>
      <c r="B538" s="102"/>
      <c r="C538" s="102"/>
      <c r="D538" s="103"/>
    </row>
    <row r="539" spans="1:4">
      <c r="A539" s="103"/>
      <c r="B539" s="103"/>
      <c r="C539" s="103"/>
      <c r="D539" s="103"/>
    </row>
    <row r="540" spans="1:4">
      <c r="A540" s="102"/>
      <c r="B540" s="102"/>
      <c r="C540" s="102"/>
      <c r="D540" s="103"/>
    </row>
    <row r="541" spans="1:4">
      <c r="A541" s="103"/>
      <c r="B541" s="103"/>
      <c r="C541" s="103"/>
      <c r="D541" s="103"/>
    </row>
    <row r="542" spans="1:4">
      <c r="A542" s="102"/>
      <c r="B542" s="102"/>
      <c r="C542" s="102"/>
      <c r="D542" s="103"/>
    </row>
    <row r="543" spans="1:4">
      <c r="A543" s="103"/>
      <c r="B543" s="103"/>
      <c r="C543" s="103"/>
      <c r="D543" s="103"/>
    </row>
    <row r="544" spans="1:4">
      <c r="A544" s="102"/>
      <c r="B544" s="102"/>
      <c r="C544" s="102"/>
      <c r="D544" s="103"/>
    </row>
    <row r="545" spans="1:4">
      <c r="A545" s="103"/>
      <c r="B545" s="103"/>
      <c r="C545" s="103"/>
      <c r="D545" s="103"/>
    </row>
    <row r="546" spans="1:4">
      <c r="A546" s="102"/>
      <c r="B546" s="102"/>
      <c r="C546" s="102"/>
      <c r="D546" s="103"/>
    </row>
    <row r="547" spans="1:4">
      <c r="A547" s="103"/>
      <c r="B547" s="103"/>
      <c r="C547" s="103"/>
      <c r="D547" s="103"/>
    </row>
    <row r="548" spans="1:4">
      <c r="A548" s="102"/>
      <c r="B548" s="102"/>
      <c r="C548" s="102"/>
      <c r="D548" s="103"/>
    </row>
    <row r="549" spans="1:4">
      <c r="A549" s="103"/>
      <c r="B549" s="103"/>
      <c r="C549" s="103"/>
      <c r="D549" s="103"/>
    </row>
    <row r="550" spans="1:4">
      <c r="A550" s="102"/>
      <c r="B550" s="102"/>
      <c r="C550" s="102"/>
      <c r="D550" s="103"/>
    </row>
    <row r="551" spans="1:4">
      <c r="A551" s="103"/>
      <c r="B551" s="103"/>
      <c r="C551" s="103"/>
      <c r="D551" s="103"/>
    </row>
    <row r="552" spans="1:4">
      <c r="A552" s="102"/>
      <c r="B552" s="102"/>
      <c r="C552" s="102"/>
      <c r="D552" s="103"/>
    </row>
    <row r="553" spans="1:4">
      <c r="A553" s="103"/>
      <c r="B553" s="103"/>
      <c r="C553" s="103"/>
      <c r="D553" s="103"/>
    </row>
    <row r="554" spans="1:4">
      <c r="A554" s="102"/>
      <c r="B554" s="102"/>
      <c r="C554" s="102"/>
      <c r="D554" s="103"/>
    </row>
    <row r="555" spans="1:4">
      <c r="A555" s="103"/>
      <c r="B555" s="103"/>
      <c r="C555" s="103"/>
      <c r="D555" s="103"/>
    </row>
    <row r="556" spans="1:4">
      <c r="A556" s="102"/>
      <c r="B556" s="102"/>
      <c r="C556" s="102"/>
      <c r="D556" s="103"/>
    </row>
    <row r="557" spans="1:4">
      <c r="A557" s="103"/>
      <c r="B557" s="103"/>
      <c r="C557" s="103"/>
      <c r="D557" s="103"/>
    </row>
    <row r="558" spans="1:4">
      <c r="A558" s="102"/>
      <c r="B558" s="102"/>
      <c r="C558" s="102"/>
      <c r="D558" s="103"/>
    </row>
    <row r="559" spans="1:4">
      <c r="A559" s="103"/>
      <c r="B559" s="103"/>
      <c r="C559" s="103"/>
      <c r="D559" s="103"/>
    </row>
    <row r="560" spans="1:4">
      <c r="A560" s="102"/>
      <c r="B560" s="102"/>
      <c r="C560" s="102"/>
      <c r="D560" s="103"/>
    </row>
    <row r="561" spans="1:4">
      <c r="A561" s="103"/>
      <c r="B561" s="103"/>
      <c r="C561" s="103"/>
      <c r="D561" s="103"/>
    </row>
    <row r="562" spans="1:4">
      <c r="A562" s="102"/>
      <c r="B562" s="102"/>
      <c r="C562" s="102"/>
      <c r="D562" s="103"/>
    </row>
    <row r="563" spans="1:4">
      <c r="A563" s="103"/>
      <c r="B563" s="103"/>
      <c r="C563" s="103"/>
      <c r="D563" s="103"/>
    </row>
    <row r="564" spans="1:4">
      <c r="A564" s="102"/>
      <c r="B564" s="102"/>
      <c r="C564" s="102"/>
      <c r="D564" s="103"/>
    </row>
    <row r="565" spans="1:4">
      <c r="A565" s="103"/>
      <c r="B565" s="103"/>
      <c r="C565" s="103"/>
      <c r="D565" s="103"/>
    </row>
    <row r="566" spans="1:4">
      <c r="A566" s="102"/>
      <c r="B566" s="102"/>
      <c r="C566" s="102"/>
      <c r="D566" s="103"/>
    </row>
    <row r="567" spans="1:4">
      <c r="A567" s="103"/>
      <c r="B567" s="103"/>
      <c r="C567" s="103"/>
      <c r="D567" s="103"/>
    </row>
    <row r="568" spans="1:4">
      <c r="A568" s="102"/>
      <c r="B568" s="102"/>
      <c r="C568" s="102"/>
      <c r="D568" s="103"/>
    </row>
    <row r="569" spans="1:4">
      <c r="A569" s="103"/>
      <c r="B569" s="103"/>
      <c r="C569" s="103"/>
      <c r="D569" s="103"/>
    </row>
    <row r="570" spans="1:4">
      <c r="A570" s="102"/>
      <c r="B570" s="102"/>
      <c r="C570" s="102"/>
      <c r="D570" s="103"/>
    </row>
    <row r="571" spans="1:4">
      <c r="A571" s="103"/>
      <c r="B571" s="103"/>
      <c r="C571" s="103"/>
      <c r="D571" s="103"/>
    </row>
    <row r="572" spans="1:4">
      <c r="A572" s="102"/>
      <c r="B572" s="102"/>
      <c r="C572" s="102"/>
      <c r="D572" s="103"/>
    </row>
    <row r="573" spans="1:4">
      <c r="A573" s="103"/>
      <c r="B573" s="103"/>
      <c r="C573" s="103"/>
      <c r="D573" s="103"/>
    </row>
    <row r="574" spans="1:4">
      <c r="A574" s="102"/>
      <c r="B574" s="102"/>
      <c r="C574" s="102"/>
      <c r="D574" s="103"/>
    </row>
    <row r="575" spans="1:4">
      <c r="A575" s="103"/>
      <c r="B575" s="103"/>
      <c r="C575" s="103"/>
      <c r="D575" s="103"/>
    </row>
    <row r="576" spans="1:4">
      <c r="A576" s="102"/>
      <c r="B576" s="102"/>
      <c r="C576" s="102"/>
      <c r="D576" s="103"/>
    </row>
    <row r="577" spans="1:4">
      <c r="A577" s="103"/>
      <c r="B577" s="103"/>
      <c r="C577" s="103"/>
      <c r="D577" s="103"/>
    </row>
    <row r="578" spans="1:4">
      <c r="A578" s="102"/>
      <c r="B578" s="102"/>
      <c r="C578" s="102"/>
      <c r="D578" s="103"/>
    </row>
    <row r="579" spans="1:4">
      <c r="A579" s="103"/>
      <c r="B579" s="103"/>
      <c r="C579" s="103"/>
      <c r="D579" s="103"/>
    </row>
    <row r="580" spans="1:4">
      <c r="A580" s="102"/>
      <c r="B580" s="102"/>
      <c r="C580" s="102"/>
      <c r="D580" s="103"/>
    </row>
    <row r="581" spans="1:4">
      <c r="A581" s="103"/>
      <c r="B581" s="103"/>
      <c r="C581" s="103"/>
      <c r="D581" s="103"/>
    </row>
    <row r="582" spans="1:4">
      <c r="A582" s="102"/>
      <c r="B582" s="102"/>
      <c r="C582" s="102"/>
      <c r="D582" s="103"/>
    </row>
    <row r="583" spans="1:4">
      <c r="A583" s="103"/>
      <c r="B583" s="103"/>
      <c r="C583" s="103"/>
      <c r="D583" s="103"/>
    </row>
    <row r="584" spans="1:4">
      <c r="A584" s="102"/>
      <c r="B584" s="102"/>
      <c r="C584" s="102"/>
      <c r="D584" s="103"/>
    </row>
    <row r="585" spans="1:4">
      <c r="A585" s="103"/>
      <c r="B585" s="103"/>
      <c r="C585" s="103"/>
      <c r="D585" s="103"/>
    </row>
    <row r="586" spans="1:4">
      <c r="A586" s="102"/>
      <c r="B586" s="102"/>
      <c r="C586" s="102"/>
      <c r="D586" s="103"/>
    </row>
    <row r="587" spans="1:4">
      <c r="A587" s="103"/>
      <c r="B587" s="103"/>
      <c r="C587" s="103"/>
      <c r="D587" s="103"/>
    </row>
    <row r="588" spans="1:4">
      <c r="A588" s="102"/>
      <c r="B588" s="102"/>
      <c r="C588" s="102"/>
      <c r="D588" s="103"/>
    </row>
    <row r="589" spans="1:4">
      <c r="A589" s="103"/>
      <c r="B589" s="103"/>
      <c r="C589" s="103"/>
      <c r="D589" s="103"/>
    </row>
    <row r="590" spans="1:4">
      <c r="A590" s="102"/>
      <c r="B590" s="102"/>
      <c r="C590" s="102"/>
      <c r="D590" s="103"/>
    </row>
    <row r="591" spans="1:4">
      <c r="A591" s="103"/>
      <c r="B591" s="103"/>
      <c r="C591" s="103"/>
      <c r="D591" s="103"/>
    </row>
    <row r="592" spans="1:4">
      <c r="A592" s="102"/>
      <c r="B592" s="102"/>
      <c r="C592" s="102"/>
      <c r="D592" s="103"/>
    </row>
    <row r="593" spans="1:4">
      <c r="A593" s="103"/>
      <c r="B593" s="103"/>
      <c r="C593" s="103"/>
      <c r="D593" s="103"/>
    </row>
    <row r="594" spans="1:4">
      <c r="A594" s="102"/>
      <c r="B594" s="102"/>
      <c r="C594" s="102"/>
      <c r="D594" s="103"/>
    </row>
    <row r="595" spans="1:4">
      <c r="A595" s="103"/>
      <c r="B595" s="103"/>
      <c r="C595" s="103"/>
      <c r="D595" s="103"/>
    </row>
    <row r="596" spans="1:4">
      <c r="A596" s="102"/>
      <c r="B596" s="102"/>
      <c r="C596" s="102"/>
      <c r="D596" s="103"/>
    </row>
    <row r="597" spans="1:4">
      <c r="A597" s="103"/>
      <c r="B597" s="103"/>
      <c r="C597" s="103"/>
      <c r="D597" s="103"/>
    </row>
    <row r="598" spans="1:4">
      <c r="A598" s="102"/>
      <c r="B598" s="102"/>
      <c r="C598" s="102"/>
      <c r="D598" s="103"/>
    </row>
    <row r="599" spans="1:4">
      <c r="A599" s="103"/>
      <c r="B599" s="103"/>
      <c r="C599" s="103"/>
      <c r="D599" s="103"/>
    </row>
    <row r="600" spans="1:4">
      <c r="A600" s="102"/>
      <c r="B600" s="102"/>
      <c r="C600" s="102"/>
      <c r="D600" s="103"/>
    </row>
    <row r="601" spans="1:4">
      <c r="A601" s="103"/>
      <c r="B601" s="103"/>
      <c r="C601" s="103"/>
      <c r="D601" s="103"/>
    </row>
    <row r="602" spans="1:4">
      <c r="A602" s="102"/>
      <c r="B602" s="102"/>
      <c r="C602" s="102"/>
      <c r="D602" s="103"/>
    </row>
    <row r="603" spans="1:4">
      <c r="A603" s="103"/>
      <c r="B603" s="103"/>
      <c r="C603" s="103"/>
      <c r="D603" s="103"/>
    </row>
    <row r="604" spans="1:4">
      <c r="A604" s="102"/>
      <c r="B604" s="102"/>
      <c r="C604" s="102"/>
      <c r="D604" s="103"/>
    </row>
    <row r="605" spans="1:4">
      <c r="A605" s="103"/>
      <c r="B605" s="103"/>
      <c r="C605" s="103"/>
      <c r="D605" s="103"/>
    </row>
    <row r="606" spans="1:4">
      <c r="A606" s="102"/>
      <c r="B606" s="102"/>
      <c r="C606" s="102"/>
      <c r="D606" s="103"/>
    </row>
    <row r="607" spans="1:4">
      <c r="A607" s="103"/>
      <c r="B607" s="103"/>
      <c r="C607" s="103"/>
      <c r="D607" s="103"/>
    </row>
    <row r="608" spans="1:4">
      <c r="A608" s="102"/>
      <c r="B608" s="102"/>
      <c r="C608" s="102"/>
      <c r="D608" s="103"/>
    </row>
    <row r="609" spans="1:4">
      <c r="A609" s="103"/>
      <c r="B609" s="103"/>
      <c r="C609" s="103"/>
      <c r="D609" s="103"/>
    </row>
    <row r="610" spans="1:4">
      <c r="A610" s="102"/>
      <c r="B610" s="102"/>
      <c r="C610" s="102"/>
      <c r="D610" s="103"/>
    </row>
    <row r="611" spans="1:4">
      <c r="A611" s="103"/>
      <c r="B611" s="103"/>
      <c r="C611" s="103"/>
      <c r="D611" s="103"/>
    </row>
    <row r="612" spans="1:4">
      <c r="A612" s="102"/>
      <c r="B612" s="102"/>
      <c r="C612" s="102"/>
      <c r="D612" s="103"/>
    </row>
    <row r="613" spans="1:4">
      <c r="A613" s="103"/>
      <c r="B613" s="103"/>
      <c r="C613" s="103"/>
      <c r="D613" s="103"/>
    </row>
    <row r="614" spans="1:4">
      <c r="A614" s="102"/>
      <c r="B614" s="102"/>
      <c r="C614" s="102"/>
      <c r="D614" s="103"/>
    </row>
    <row r="615" spans="1:4">
      <c r="A615" s="103"/>
      <c r="B615" s="103"/>
      <c r="C615" s="103"/>
      <c r="D615" s="103"/>
    </row>
    <row r="616" spans="1:4">
      <c r="A616" s="102"/>
      <c r="B616" s="102"/>
      <c r="C616" s="102"/>
      <c r="D616" s="103"/>
    </row>
    <row r="617" spans="1:4">
      <c r="A617" s="103"/>
      <c r="B617" s="103"/>
      <c r="C617" s="103"/>
      <c r="D617" s="103"/>
    </row>
    <row r="618" spans="1:4">
      <c r="A618" s="102"/>
      <c r="B618" s="102"/>
      <c r="C618" s="102"/>
      <c r="D618" s="103"/>
    </row>
    <row r="619" spans="1:4">
      <c r="A619" s="103"/>
      <c r="B619" s="103"/>
      <c r="C619" s="103"/>
      <c r="D619" s="103"/>
    </row>
    <row r="620" spans="1:4">
      <c r="A620" s="102"/>
      <c r="B620" s="102"/>
      <c r="C620" s="102"/>
      <c r="D620" s="103"/>
    </row>
    <row r="621" spans="1:4">
      <c r="A621" s="103"/>
      <c r="B621" s="103"/>
      <c r="C621" s="103"/>
      <c r="D621" s="103"/>
    </row>
    <row r="622" spans="1:4">
      <c r="A622" s="102"/>
      <c r="B622" s="102"/>
      <c r="C622" s="102"/>
      <c r="D622" s="103"/>
    </row>
    <row r="623" spans="1:4">
      <c r="A623" s="103"/>
      <c r="B623" s="103"/>
      <c r="C623" s="103"/>
      <c r="D623" s="103"/>
    </row>
    <row r="624" spans="1:4">
      <c r="A624" s="102"/>
      <c r="B624" s="102"/>
      <c r="C624" s="102"/>
      <c r="D624" s="103"/>
    </row>
    <row r="625" spans="1:4">
      <c r="A625" s="103"/>
      <c r="B625" s="103"/>
      <c r="C625" s="103"/>
      <c r="D625" s="103"/>
    </row>
    <row r="626" spans="1:4">
      <c r="A626" s="102"/>
      <c r="B626" s="102"/>
      <c r="C626" s="102"/>
      <c r="D626" s="103"/>
    </row>
    <row r="627" spans="1:4">
      <c r="A627" s="103"/>
      <c r="B627" s="103"/>
      <c r="C627" s="103"/>
      <c r="D627" s="103"/>
    </row>
    <row r="628" spans="1:4">
      <c r="A628" s="102"/>
      <c r="B628" s="102"/>
      <c r="C628" s="102"/>
      <c r="D628" s="103"/>
    </row>
    <row r="629" spans="1:4">
      <c r="A629" s="103"/>
      <c r="B629" s="103"/>
      <c r="C629" s="103"/>
      <c r="D629" s="103"/>
    </row>
    <row r="630" spans="1:4">
      <c r="A630" s="102"/>
      <c r="B630" s="102"/>
      <c r="C630" s="102"/>
      <c r="D630" s="103"/>
    </row>
    <row r="631" spans="1:4">
      <c r="A631" s="103"/>
      <c r="B631" s="103"/>
      <c r="C631" s="103"/>
      <c r="D631" s="103"/>
    </row>
    <row r="632" spans="1:4">
      <c r="A632" s="102"/>
      <c r="B632" s="102"/>
      <c r="C632" s="102"/>
      <c r="D632" s="103"/>
    </row>
    <row r="633" spans="1:4">
      <c r="A633" s="103"/>
      <c r="B633" s="103"/>
      <c r="C633" s="103"/>
      <c r="D633" s="103"/>
    </row>
    <row r="634" spans="1:4">
      <c r="A634" s="102"/>
      <c r="B634" s="102"/>
      <c r="C634" s="102"/>
      <c r="D634" s="103"/>
    </row>
    <row r="635" spans="1:4">
      <c r="A635" s="103"/>
      <c r="B635" s="103"/>
      <c r="C635" s="103"/>
      <c r="D635" s="103"/>
    </row>
    <row r="636" spans="1:4">
      <c r="A636" s="102"/>
      <c r="B636" s="102"/>
      <c r="C636" s="102"/>
      <c r="D636" s="103"/>
    </row>
    <row r="637" spans="1:4">
      <c r="A637" s="103"/>
      <c r="B637" s="103"/>
      <c r="C637" s="103"/>
      <c r="D637" s="103"/>
    </row>
    <row r="638" spans="1:4">
      <c r="A638" s="102"/>
      <c r="B638" s="102"/>
      <c r="C638" s="102"/>
      <c r="D638" s="103"/>
    </row>
    <row r="639" spans="1:4">
      <c r="A639" s="103"/>
      <c r="B639" s="103"/>
      <c r="C639" s="103"/>
      <c r="D639" s="103"/>
    </row>
    <row r="640" spans="1:4">
      <c r="A640" s="102"/>
      <c r="B640" s="102"/>
      <c r="C640" s="102"/>
      <c r="D640" s="103"/>
    </row>
    <row r="641" spans="1:4">
      <c r="A641" s="103"/>
      <c r="B641" s="103"/>
      <c r="C641" s="103"/>
      <c r="D641" s="103"/>
    </row>
    <row r="642" spans="1:4">
      <c r="A642" s="102"/>
      <c r="B642" s="102"/>
      <c r="C642" s="102"/>
      <c r="D642" s="103"/>
    </row>
    <row r="643" spans="1:4">
      <c r="A643" s="103"/>
      <c r="B643" s="103"/>
      <c r="C643" s="103"/>
      <c r="D643" s="103"/>
    </row>
    <row r="644" spans="1:4">
      <c r="A644" s="102"/>
      <c r="B644" s="102"/>
      <c r="C644" s="102"/>
      <c r="D644" s="103"/>
    </row>
    <row r="645" spans="1:4">
      <c r="A645" s="103"/>
      <c r="B645" s="103"/>
      <c r="C645" s="103"/>
      <c r="D645" s="103"/>
    </row>
    <row r="646" spans="1:4">
      <c r="A646" s="102"/>
      <c r="B646" s="102"/>
      <c r="C646" s="102"/>
      <c r="D646" s="103"/>
    </row>
    <row r="647" spans="1:4">
      <c r="A647" s="103"/>
      <c r="B647" s="103"/>
      <c r="C647" s="103"/>
      <c r="D647" s="103"/>
    </row>
    <row r="648" spans="1:4">
      <c r="A648" s="102"/>
      <c r="B648" s="102"/>
      <c r="C648" s="102"/>
      <c r="D648" s="103"/>
    </row>
    <row r="649" spans="1:4">
      <c r="A649" s="103"/>
      <c r="B649" s="103"/>
      <c r="C649" s="103"/>
      <c r="D649" s="103"/>
    </row>
    <row r="650" spans="1:4">
      <c r="A650" s="102"/>
      <c r="B650" s="102"/>
      <c r="C650" s="102"/>
      <c r="D650" s="103"/>
    </row>
    <row r="651" spans="1:4">
      <c r="A651" s="103"/>
      <c r="B651" s="103"/>
      <c r="C651" s="103"/>
      <c r="D651" s="103"/>
    </row>
    <row r="652" spans="1:4">
      <c r="A652" s="102"/>
      <c r="B652" s="102"/>
      <c r="C652" s="102"/>
      <c r="D652" s="103"/>
    </row>
    <row r="653" spans="1:4">
      <c r="A653" s="103"/>
      <c r="B653" s="103"/>
      <c r="C653" s="103"/>
      <c r="D653" s="103"/>
    </row>
    <row r="654" spans="1:4">
      <c r="A654" s="102"/>
      <c r="B654" s="102"/>
      <c r="C654" s="102"/>
      <c r="D654" s="103"/>
    </row>
    <row r="655" spans="1:4">
      <c r="A655" s="103"/>
      <c r="B655" s="103"/>
      <c r="C655" s="103"/>
      <c r="D655" s="103"/>
    </row>
    <row r="656" spans="1:4">
      <c r="A656" s="102"/>
      <c r="B656" s="102"/>
      <c r="C656" s="102"/>
      <c r="D656" s="103"/>
    </row>
    <row r="657" spans="1:4">
      <c r="A657" s="103"/>
      <c r="B657" s="103"/>
      <c r="C657" s="103"/>
      <c r="D657" s="103"/>
    </row>
    <row r="658" spans="1:4">
      <c r="A658" s="102"/>
      <c r="B658" s="102"/>
      <c r="C658" s="102"/>
      <c r="D658" s="103"/>
    </row>
    <row r="659" spans="1:4">
      <c r="A659" s="103"/>
      <c r="B659" s="103"/>
      <c r="C659" s="103"/>
      <c r="D659" s="103"/>
    </row>
    <row r="660" spans="1:4">
      <c r="A660" s="102"/>
      <c r="B660" s="102"/>
      <c r="C660" s="102"/>
      <c r="D660" s="103"/>
    </row>
    <row r="661" spans="1:4">
      <c r="A661" s="103"/>
      <c r="B661" s="103"/>
      <c r="C661" s="103"/>
      <c r="D661" s="103"/>
    </row>
    <row r="662" spans="1:4">
      <c r="A662" s="102"/>
      <c r="B662" s="102"/>
      <c r="C662" s="102"/>
      <c r="D662" s="103"/>
    </row>
    <row r="663" spans="1:4">
      <c r="A663" s="103"/>
      <c r="B663" s="103"/>
      <c r="C663" s="103"/>
      <c r="D663" s="103"/>
    </row>
    <row r="664" spans="1:4">
      <c r="A664" s="102"/>
      <c r="B664" s="102"/>
      <c r="C664" s="102"/>
      <c r="D664" s="103"/>
    </row>
    <row r="665" spans="1:4">
      <c r="A665" s="103"/>
      <c r="B665" s="103"/>
      <c r="C665" s="103"/>
      <c r="D665" s="103"/>
    </row>
    <row r="666" spans="1:4">
      <c r="A666" s="102"/>
      <c r="B666" s="102"/>
      <c r="C666" s="102"/>
      <c r="D666" s="103"/>
    </row>
    <row r="667" spans="1:4">
      <c r="A667" s="103"/>
      <c r="B667" s="103"/>
      <c r="C667" s="103"/>
      <c r="D667" s="103"/>
    </row>
    <row r="668" spans="1:4">
      <c r="A668" s="102"/>
      <c r="B668" s="102"/>
      <c r="C668" s="102"/>
      <c r="D668" s="103"/>
    </row>
    <row r="669" spans="1:4">
      <c r="A669" s="103"/>
      <c r="B669" s="103"/>
      <c r="C669" s="103"/>
      <c r="D669" s="103"/>
    </row>
    <row r="670" spans="1:4">
      <c r="A670" s="102"/>
      <c r="B670" s="102"/>
      <c r="C670" s="102"/>
      <c r="D670" s="103"/>
    </row>
    <row r="671" spans="1:4">
      <c r="A671" s="103"/>
      <c r="B671" s="103"/>
      <c r="C671" s="103"/>
      <c r="D671" s="103"/>
    </row>
    <row r="672" spans="1:4">
      <c r="A672" s="102"/>
      <c r="B672" s="102"/>
      <c r="C672" s="102"/>
      <c r="D672" s="103"/>
    </row>
    <row r="673" spans="1:4">
      <c r="A673" s="103"/>
      <c r="B673" s="103"/>
      <c r="C673" s="103"/>
      <c r="D673" s="103"/>
    </row>
    <row r="674" spans="1:4">
      <c r="A674" s="102"/>
      <c r="B674" s="102"/>
      <c r="C674" s="102"/>
      <c r="D674" s="103"/>
    </row>
    <row r="675" spans="1:4">
      <c r="A675" s="103"/>
      <c r="B675" s="103"/>
      <c r="C675" s="103"/>
      <c r="D675" s="103"/>
    </row>
    <row r="676" spans="1:4">
      <c r="A676" s="102"/>
      <c r="B676" s="102"/>
      <c r="C676" s="102"/>
      <c r="D676" s="103"/>
    </row>
    <row r="677" spans="1:4">
      <c r="A677" s="103"/>
      <c r="B677" s="103"/>
      <c r="C677" s="103"/>
      <c r="D677" s="103"/>
    </row>
    <row r="678" spans="1:4">
      <c r="A678" s="102"/>
      <c r="B678" s="102"/>
      <c r="C678" s="102"/>
      <c r="D678" s="103"/>
    </row>
    <row r="679" spans="1:4">
      <c r="A679" s="103"/>
      <c r="B679" s="103"/>
      <c r="C679" s="103"/>
      <c r="D679" s="103"/>
    </row>
    <row r="680" spans="1:4">
      <c r="A680" s="102"/>
      <c r="B680" s="102"/>
      <c r="C680" s="102"/>
      <c r="D680" s="103"/>
    </row>
    <row r="681" spans="1:4">
      <c r="A681" s="103"/>
      <c r="B681" s="103"/>
      <c r="C681" s="103"/>
      <c r="D681" s="103"/>
    </row>
    <row r="682" spans="1:4">
      <c r="A682" s="102"/>
      <c r="B682" s="102"/>
      <c r="C682" s="102"/>
      <c r="D682" s="103"/>
    </row>
    <row r="683" spans="1:4">
      <c r="A683" s="103"/>
      <c r="B683" s="103"/>
      <c r="C683" s="103"/>
      <c r="D683" s="103"/>
    </row>
    <row r="684" spans="1:4">
      <c r="A684" s="102"/>
      <c r="B684" s="102"/>
      <c r="C684" s="102"/>
      <c r="D684" s="103"/>
    </row>
    <row r="685" spans="1:4">
      <c r="A685" s="103"/>
      <c r="B685" s="103"/>
      <c r="C685" s="103"/>
      <c r="D685" s="103"/>
    </row>
    <row r="686" spans="1:4">
      <c r="A686" s="102"/>
      <c r="B686" s="102"/>
      <c r="C686" s="102"/>
      <c r="D686" s="103"/>
    </row>
    <row r="687" spans="1:4">
      <c r="A687" s="103"/>
      <c r="B687" s="103"/>
      <c r="C687" s="103"/>
      <c r="D687" s="103"/>
    </row>
    <row r="688" spans="1:4">
      <c r="A688" s="102"/>
      <c r="B688" s="102"/>
      <c r="C688" s="102"/>
      <c r="D688" s="103"/>
    </row>
    <row r="689" spans="1:4">
      <c r="A689" s="103"/>
      <c r="B689" s="103"/>
      <c r="C689" s="103"/>
      <c r="D689" s="103"/>
    </row>
    <row r="690" spans="1:4">
      <c r="A690" s="102"/>
      <c r="B690" s="102"/>
      <c r="C690" s="102"/>
      <c r="D690" s="103"/>
    </row>
    <row r="691" spans="1:4">
      <c r="A691" s="103"/>
      <c r="B691" s="103"/>
      <c r="C691" s="103"/>
      <c r="D691" s="103"/>
    </row>
    <row r="692" spans="1:4">
      <c r="A692" s="102"/>
      <c r="B692" s="102"/>
      <c r="C692" s="102"/>
      <c r="D692" s="103"/>
    </row>
    <row r="693" spans="1:4">
      <c r="A693" s="103"/>
      <c r="B693" s="103"/>
      <c r="C693" s="103"/>
      <c r="D693" s="103"/>
    </row>
    <row r="694" spans="1:4">
      <c r="A694" s="102"/>
      <c r="B694" s="102"/>
      <c r="C694" s="102"/>
      <c r="D694" s="103"/>
    </row>
    <row r="695" spans="1:4">
      <c r="A695" s="103"/>
      <c r="B695" s="103"/>
      <c r="C695" s="103"/>
      <c r="D695" s="103"/>
    </row>
    <row r="696" spans="1:4">
      <c r="A696" s="102"/>
      <c r="B696" s="102"/>
      <c r="C696" s="102"/>
      <c r="D696" s="103"/>
    </row>
    <row r="697" spans="1:4">
      <c r="A697" s="103"/>
      <c r="B697" s="103"/>
      <c r="C697" s="103"/>
      <c r="D697" s="103"/>
    </row>
    <row r="698" spans="1:4">
      <c r="A698" s="102"/>
      <c r="B698" s="102"/>
      <c r="C698" s="102"/>
      <c r="D698" s="103"/>
    </row>
    <row r="699" spans="1:4">
      <c r="A699" s="103"/>
      <c r="B699" s="103"/>
      <c r="C699" s="103"/>
      <c r="D699" s="103"/>
    </row>
    <row r="700" spans="1:4">
      <c r="A700" s="102"/>
      <c r="B700" s="102"/>
      <c r="C700" s="102"/>
      <c r="D700" s="103"/>
    </row>
    <row r="701" spans="1:4">
      <c r="A701" s="103"/>
      <c r="B701" s="103"/>
      <c r="C701" s="103"/>
      <c r="D701" s="103"/>
    </row>
    <row r="702" spans="1:4">
      <c r="A702" s="102"/>
      <c r="B702" s="102"/>
      <c r="C702" s="102"/>
      <c r="D702" s="103"/>
    </row>
    <row r="703" spans="1:4">
      <c r="A703" s="103"/>
      <c r="B703" s="103"/>
      <c r="C703" s="103"/>
      <c r="D703" s="103"/>
    </row>
    <row r="704" spans="1:4">
      <c r="A704" s="102"/>
      <c r="B704" s="102"/>
      <c r="C704" s="102"/>
      <c r="D704" s="103"/>
    </row>
    <row r="705" spans="1:4">
      <c r="A705" s="103"/>
      <c r="B705" s="103"/>
      <c r="C705" s="103"/>
      <c r="D705" s="103"/>
    </row>
    <row r="706" spans="1:4">
      <c r="A706" s="102"/>
      <c r="B706" s="102"/>
      <c r="C706" s="102"/>
      <c r="D706" s="103"/>
    </row>
    <row r="707" spans="1:4">
      <c r="A707" s="103"/>
      <c r="B707" s="103"/>
      <c r="C707" s="103"/>
      <c r="D707" s="103"/>
    </row>
    <row r="708" spans="1:4">
      <c r="A708" s="102"/>
      <c r="B708" s="102"/>
      <c r="C708" s="102"/>
      <c r="D708" s="103"/>
    </row>
    <row r="709" spans="1:4">
      <c r="A709" s="103"/>
      <c r="B709" s="103"/>
      <c r="C709" s="103"/>
      <c r="D709" s="103"/>
    </row>
    <row r="710" spans="1:4">
      <c r="A710" s="102"/>
      <c r="B710" s="102"/>
      <c r="C710" s="102"/>
      <c r="D710" s="103"/>
    </row>
    <row r="711" spans="1:4">
      <c r="A711" s="103"/>
      <c r="B711" s="103"/>
      <c r="C711" s="103"/>
      <c r="D711" s="103"/>
    </row>
    <row r="712" spans="1:4">
      <c r="A712" s="102"/>
      <c r="B712" s="102"/>
      <c r="C712" s="102"/>
      <c r="D712" s="103"/>
    </row>
    <row r="713" spans="1:4">
      <c r="A713" s="103"/>
      <c r="B713" s="103"/>
      <c r="C713" s="103"/>
      <c r="D713" s="103"/>
    </row>
    <row r="714" spans="1:4">
      <c r="A714" s="102"/>
      <c r="B714" s="102"/>
      <c r="C714" s="102"/>
      <c r="D714" s="103"/>
    </row>
    <row r="715" spans="1:4">
      <c r="A715" s="103"/>
      <c r="B715" s="103"/>
      <c r="C715" s="103"/>
      <c r="D715" s="103"/>
    </row>
    <row r="716" spans="1:4">
      <c r="A716" s="102"/>
      <c r="B716" s="102"/>
      <c r="C716" s="102"/>
      <c r="D716" s="103"/>
    </row>
    <row r="717" spans="1:4">
      <c r="A717" s="103"/>
      <c r="B717" s="103"/>
      <c r="C717" s="103"/>
      <c r="D717" s="103"/>
    </row>
    <row r="718" spans="1:4">
      <c r="A718" s="102"/>
      <c r="B718" s="102"/>
      <c r="C718" s="102"/>
      <c r="D718" s="103"/>
    </row>
    <row r="719" spans="1:4">
      <c r="A719" s="103"/>
      <c r="B719" s="103"/>
      <c r="C719" s="103"/>
      <c r="D719" s="103"/>
    </row>
    <row r="720" spans="1:4">
      <c r="A720" s="102"/>
      <c r="B720" s="102"/>
      <c r="C720" s="102"/>
      <c r="D720" s="103"/>
    </row>
    <row r="721" spans="1:4">
      <c r="A721" s="103"/>
      <c r="B721" s="103"/>
      <c r="C721" s="103"/>
      <c r="D721" s="103"/>
    </row>
    <row r="722" spans="1:4">
      <c r="A722" s="102"/>
      <c r="B722" s="102"/>
      <c r="C722" s="102"/>
      <c r="D722" s="103"/>
    </row>
    <row r="723" spans="1:4">
      <c r="A723" s="103"/>
      <c r="B723" s="103"/>
      <c r="C723" s="103"/>
      <c r="D723" s="103"/>
    </row>
    <row r="724" spans="1:4">
      <c r="A724" s="102"/>
      <c r="B724" s="102"/>
      <c r="C724" s="102"/>
      <c r="D724" s="103"/>
    </row>
    <row r="725" spans="1:4">
      <c r="A725" s="103"/>
      <c r="B725" s="103"/>
      <c r="C725" s="103"/>
      <c r="D725" s="103"/>
    </row>
    <row r="726" spans="1:4">
      <c r="A726" s="102"/>
      <c r="B726" s="102"/>
      <c r="C726" s="102"/>
      <c r="D726" s="103"/>
    </row>
    <row r="727" spans="1:4">
      <c r="A727" s="103"/>
      <c r="B727" s="103"/>
      <c r="C727" s="103"/>
      <c r="D727" s="103"/>
    </row>
    <row r="728" spans="1:4">
      <c r="A728" s="102"/>
      <c r="B728" s="102"/>
      <c r="C728" s="102"/>
      <c r="D728" s="103"/>
    </row>
    <row r="729" spans="1:4">
      <c r="A729" s="103"/>
      <c r="B729" s="103"/>
      <c r="C729" s="103"/>
      <c r="D729" s="103"/>
    </row>
    <row r="730" spans="1:4">
      <c r="A730" s="102"/>
      <c r="B730" s="102"/>
      <c r="C730" s="102"/>
      <c r="D730" s="103"/>
    </row>
    <row r="731" spans="1:4">
      <c r="A731" s="103"/>
      <c r="B731" s="103"/>
      <c r="C731" s="103"/>
      <c r="D731" s="103"/>
    </row>
    <row r="732" spans="1:4">
      <c r="A732" s="102"/>
      <c r="B732" s="102"/>
      <c r="C732" s="102"/>
      <c r="D732" s="103"/>
    </row>
    <row r="733" spans="1:4">
      <c r="A733" s="103"/>
      <c r="B733" s="103"/>
      <c r="C733" s="103"/>
      <c r="D733" s="103"/>
    </row>
    <row r="734" spans="1:4">
      <c r="A734" s="102"/>
      <c r="B734" s="102"/>
      <c r="C734" s="102"/>
      <c r="D734" s="103"/>
    </row>
    <row r="735" spans="1:4">
      <c r="A735" s="103"/>
      <c r="B735" s="103"/>
      <c r="C735" s="103"/>
      <c r="D735" s="103"/>
    </row>
    <row r="736" spans="1:4">
      <c r="A736" s="102"/>
      <c r="B736" s="102"/>
      <c r="C736" s="102"/>
      <c r="D736" s="103"/>
    </row>
    <row r="737" spans="1:4">
      <c r="A737" s="103"/>
      <c r="B737" s="103"/>
      <c r="C737" s="103"/>
      <c r="D737" s="103"/>
    </row>
    <row r="738" spans="1:4">
      <c r="A738" s="102"/>
      <c r="B738" s="102"/>
      <c r="C738" s="102"/>
      <c r="D738" s="103"/>
    </row>
    <row r="739" spans="1:4">
      <c r="A739" s="103"/>
      <c r="B739" s="103"/>
      <c r="C739" s="103"/>
      <c r="D739" s="103"/>
    </row>
    <row r="740" spans="1:4">
      <c r="A740" s="102"/>
      <c r="B740" s="102"/>
      <c r="C740" s="102"/>
      <c r="D740" s="103"/>
    </row>
    <row r="741" spans="1:4">
      <c r="A741" s="103"/>
      <c r="B741" s="103"/>
      <c r="C741" s="103"/>
      <c r="D741" s="103"/>
    </row>
    <row r="742" spans="1:4">
      <c r="A742" s="102"/>
      <c r="B742" s="102"/>
      <c r="C742" s="102"/>
      <c r="D742" s="103"/>
    </row>
    <row r="743" spans="1:4">
      <c r="A743" s="103"/>
      <c r="B743" s="103"/>
      <c r="C743" s="103"/>
      <c r="D743" s="103"/>
    </row>
    <row r="744" spans="1:4">
      <c r="A744" s="102"/>
      <c r="B744" s="102"/>
      <c r="C744" s="102"/>
      <c r="D744" s="103"/>
    </row>
    <row r="745" spans="1:4">
      <c r="A745" s="103"/>
      <c r="B745" s="103"/>
      <c r="C745" s="103"/>
      <c r="D745" s="103"/>
    </row>
    <row r="746" spans="1:4">
      <c r="A746" s="102"/>
      <c r="B746" s="102"/>
      <c r="C746" s="102"/>
      <c r="D746" s="103"/>
    </row>
    <row r="747" spans="1:4">
      <c r="A747" s="103"/>
      <c r="B747" s="103"/>
      <c r="C747" s="103"/>
      <c r="D747" s="103"/>
    </row>
    <row r="748" spans="1:4">
      <c r="A748" s="102"/>
      <c r="B748" s="102"/>
      <c r="C748" s="102"/>
      <c r="D748" s="103"/>
    </row>
    <row r="749" spans="1:4">
      <c r="A749" s="103"/>
      <c r="B749" s="103"/>
      <c r="C749" s="103"/>
      <c r="D749" s="103"/>
    </row>
    <row r="750" spans="1:4">
      <c r="A750" s="102"/>
      <c r="B750" s="102"/>
      <c r="C750" s="102"/>
      <c r="D750" s="103"/>
    </row>
    <row r="751" spans="1:4">
      <c r="A751" s="103"/>
      <c r="B751" s="103"/>
      <c r="C751" s="103"/>
      <c r="D751" s="103"/>
    </row>
    <row r="752" spans="1:4">
      <c r="A752" s="102"/>
      <c r="B752" s="102"/>
      <c r="C752" s="102"/>
      <c r="D752" s="103"/>
    </row>
    <row r="753" spans="1:4">
      <c r="A753" s="103"/>
      <c r="B753" s="103"/>
      <c r="C753" s="103"/>
      <c r="D753" s="103"/>
    </row>
    <row r="754" spans="1:4">
      <c r="A754" s="102"/>
      <c r="B754" s="102"/>
      <c r="C754" s="102"/>
      <c r="D754" s="103"/>
    </row>
    <row r="755" spans="1:4">
      <c r="A755" s="103"/>
      <c r="B755" s="103"/>
      <c r="C755" s="103"/>
      <c r="D755" s="103"/>
    </row>
    <row r="756" spans="1:4">
      <c r="A756" s="102"/>
      <c r="B756" s="102"/>
      <c r="C756" s="102"/>
      <c r="D756" s="103"/>
    </row>
    <row r="757" spans="1:4">
      <c r="A757" s="103"/>
      <c r="B757" s="103"/>
      <c r="C757" s="103"/>
      <c r="D757" s="103"/>
    </row>
    <row r="758" spans="1:4">
      <c r="A758" s="102"/>
      <c r="B758" s="102"/>
      <c r="C758" s="102"/>
      <c r="D758" s="103"/>
    </row>
    <row r="759" spans="1:4">
      <c r="A759" s="103"/>
      <c r="B759" s="103"/>
      <c r="C759" s="103"/>
      <c r="D759" s="103"/>
    </row>
    <row r="760" spans="1:4">
      <c r="A760" s="102"/>
      <c r="B760" s="102"/>
      <c r="C760" s="102"/>
      <c r="D760" s="103"/>
    </row>
    <row r="761" spans="1:4">
      <c r="A761" s="103"/>
      <c r="B761" s="103"/>
      <c r="C761" s="103"/>
      <c r="D761" s="103"/>
    </row>
    <row r="762" spans="1:4">
      <c r="A762" s="102"/>
      <c r="B762" s="102"/>
      <c r="C762" s="102"/>
      <c r="D762" s="103"/>
    </row>
    <row r="763" spans="1:4">
      <c r="A763" s="103"/>
      <c r="B763" s="103"/>
      <c r="C763" s="103"/>
      <c r="D763" s="103"/>
    </row>
    <row r="764" spans="1:4">
      <c r="A764" s="102"/>
      <c r="B764" s="102"/>
      <c r="C764" s="102"/>
      <c r="D764" s="103"/>
    </row>
    <row r="765" spans="1:4">
      <c r="A765" s="103"/>
      <c r="B765" s="103"/>
      <c r="C765" s="103"/>
      <c r="D765" s="103"/>
    </row>
    <row r="766" spans="1:4">
      <c r="A766" s="102"/>
      <c r="B766" s="102"/>
      <c r="C766" s="102"/>
      <c r="D766" s="103"/>
    </row>
    <row r="767" spans="1:4">
      <c r="A767" s="103"/>
      <c r="B767" s="103"/>
      <c r="C767" s="103"/>
      <c r="D767" s="103"/>
    </row>
    <row r="768" spans="1:4">
      <c r="A768" s="102"/>
      <c r="B768" s="102"/>
      <c r="C768" s="102"/>
      <c r="D768" s="103"/>
    </row>
    <row r="769" spans="1:4">
      <c r="A769" s="103"/>
      <c r="B769" s="103"/>
      <c r="C769" s="103"/>
      <c r="D769" s="103"/>
    </row>
    <row r="770" spans="1:4">
      <c r="A770" s="102"/>
      <c r="B770" s="102"/>
      <c r="C770" s="102"/>
      <c r="D770" s="103"/>
    </row>
    <row r="771" spans="1:4">
      <c r="A771" s="103"/>
      <c r="B771" s="103"/>
      <c r="C771" s="103"/>
      <c r="D771" s="103"/>
    </row>
    <row r="772" spans="1:4">
      <c r="A772" s="102"/>
      <c r="B772" s="102"/>
      <c r="C772" s="102"/>
      <c r="D772" s="103"/>
    </row>
    <row r="773" spans="1:4">
      <c r="A773" s="103"/>
      <c r="B773" s="103"/>
      <c r="C773" s="103"/>
      <c r="D773" s="103"/>
    </row>
    <row r="774" spans="1:4">
      <c r="A774" s="102"/>
      <c r="B774" s="102"/>
      <c r="C774" s="102"/>
      <c r="D774" s="103"/>
    </row>
    <row r="775" spans="1:4">
      <c r="A775" s="103"/>
      <c r="B775" s="103"/>
      <c r="C775" s="103"/>
      <c r="D775" s="103"/>
    </row>
    <row r="776" spans="1:4">
      <c r="A776" s="102"/>
      <c r="B776" s="102"/>
      <c r="C776" s="102"/>
      <c r="D776" s="103"/>
    </row>
    <row r="777" spans="1:4">
      <c r="A777" s="103"/>
      <c r="B777" s="103"/>
      <c r="C777" s="103"/>
      <c r="D777" s="103"/>
    </row>
    <row r="778" spans="1:4">
      <c r="A778" s="102"/>
      <c r="B778" s="102"/>
      <c r="C778" s="102"/>
      <c r="D778" s="103"/>
    </row>
    <row r="779" spans="1:4">
      <c r="A779" s="103"/>
      <c r="B779" s="103"/>
      <c r="C779" s="103"/>
      <c r="D779" s="103"/>
    </row>
    <row r="780" spans="1:4">
      <c r="A780" s="102"/>
      <c r="B780" s="102"/>
      <c r="C780" s="102"/>
      <c r="D780" s="103"/>
    </row>
    <row r="781" spans="1:4">
      <c r="A781" s="103"/>
      <c r="B781" s="103"/>
      <c r="C781" s="103"/>
      <c r="D781" s="103"/>
    </row>
    <row r="782" spans="1:4">
      <c r="A782" s="102"/>
      <c r="B782" s="102"/>
      <c r="C782" s="102"/>
      <c r="D782" s="103"/>
    </row>
    <row r="783" spans="1:4">
      <c r="A783" s="103"/>
      <c r="B783" s="103"/>
      <c r="C783" s="103"/>
      <c r="D783" s="103"/>
    </row>
    <row r="784" spans="1:4">
      <c r="A784" s="102"/>
      <c r="B784" s="102"/>
      <c r="C784" s="102"/>
      <c r="D784" s="103"/>
    </row>
    <row r="785" spans="1:4">
      <c r="A785" s="103"/>
      <c r="B785" s="103"/>
      <c r="C785" s="103"/>
      <c r="D785" s="103"/>
    </row>
    <row r="786" spans="1:4">
      <c r="A786" s="102"/>
      <c r="B786" s="102"/>
      <c r="C786" s="102"/>
      <c r="D786" s="103"/>
    </row>
    <row r="787" spans="1:4">
      <c r="A787" s="103"/>
      <c r="B787" s="103"/>
      <c r="C787" s="103"/>
      <c r="D787" s="103"/>
    </row>
    <row r="788" spans="1:4">
      <c r="A788" s="102"/>
      <c r="B788" s="102"/>
      <c r="C788" s="102"/>
      <c r="D788" s="103"/>
    </row>
    <row r="789" spans="1:4">
      <c r="A789" s="103"/>
      <c r="B789" s="103"/>
      <c r="C789" s="103"/>
      <c r="D789" s="103"/>
    </row>
    <row r="790" spans="1:4">
      <c r="A790" s="102"/>
      <c r="B790" s="102"/>
      <c r="C790" s="102"/>
      <c r="D790" s="103"/>
    </row>
    <row r="791" spans="1:4">
      <c r="A791" s="103"/>
      <c r="B791" s="103"/>
      <c r="C791" s="103"/>
      <c r="D791" s="103"/>
    </row>
    <row r="792" spans="1:4">
      <c r="A792" s="102"/>
      <c r="B792" s="102"/>
      <c r="C792" s="102"/>
      <c r="D792" s="103"/>
    </row>
    <row r="793" spans="1:4">
      <c r="A793" s="103"/>
      <c r="B793" s="103"/>
      <c r="C793" s="103"/>
      <c r="D793" s="103"/>
    </row>
    <row r="794" spans="1:4">
      <c r="A794" s="102"/>
      <c r="B794" s="102"/>
      <c r="C794" s="102"/>
      <c r="D794" s="103"/>
    </row>
    <row r="795" spans="1:4">
      <c r="A795" s="103"/>
      <c r="B795" s="103"/>
      <c r="C795" s="103"/>
      <c r="D795" s="103"/>
    </row>
    <row r="796" spans="1:4">
      <c r="A796" s="102"/>
      <c r="B796" s="102"/>
      <c r="C796" s="102"/>
      <c r="D796" s="103"/>
    </row>
    <row r="797" spans="1:4">
      <c r="A797" s="103"/>
      <c r="B797" s="103"/>
      <c r="C797" s="103"/>
      <c r="D797" s="103"/>
    </row>
    <row r="798" spans="1:4">
      <c r="A798" s="102"/>
      <c r="B798" s="102"/>
      <c r="C798" s="102"/>
      <c r="D798" s="103"/>
    </row>
    <row r="799" spans="1:4">
      <c r="A799" s="103"/>
      <c r="B799" s="103"/>
      <c r="C799" s="103"/>
      <c r="D799" s="103"/>
    </row>
    <row r="800" spans="1:4">
      <c r="A800" s="102"/>
      <c r="B800" s="102"/>
      <c r="C800" s="102"/>
      <c r="D800" s="103"/>
    </row>
    <row r="801" spans="1:4">
      <c r="A801" s="103"/>
      <c r="B801" s="103"/>
      <c r="C801" s="103"/>
      <c r="D801" s="103"/>
    </row>
    <row r="802" spans="1:4">
      <c r="A802" s="102"/>
      <c r="B802" s="102"/>
      <c r="C802" s="102"/>
      <c r="D802" s="103"/>
    </row>
    <row r="803" spans="1:4">
      <c r="A803" s="103"/>
      <c r="B803" s="103"/>
      <c r="C803" s="103"/>
      <c r="D803" s="103"/>
    </row>
    <row r="804" spans="1:4">
      <c r="A804" s="102"/>
      <c r="B804" s="102"/>
      <c r="C804" s="102"/>
      <c r="D804" s="103"/>
    </row>
    <row r="805" spans="1:4">
      <c r="A805" s="103"/>
      <c r="B805" s="103"/>
      <c r="C805" s="103"/>
      <c r="D805" s="103"/>
    </row>
    <row r="806" spans="1:4">
      <c r="A806" s="102"/>
      <c r="B806" s="102"/>
      <c r="C806" s="102"/>
      <c r="D806" s="103"/>
    </row>
    <row r="807" spans="1:4">
      <c r="A807" s="103"/>
      <c r="B807" s="103"/>
      <c r="C807" s="103"/>
      <c r="D807" s="103"/>
    </row>
    <row r="808" spans="1:4">
      <c r="A808" s="102"/>
      <c r="B808" s="102"/>
      <c r="C808" s="102"/>
      <c r="D808" s="103"/>
    </row>
    <row r="809" spans="1:4">
      <c r="A809" s="103"/>
      <c r="B809" s="103"/>
      <c r="C809" s="103"/>
      <c r="D809" s="103"/>
    </row>
    <row r="810" spans="1:4">
      <c r="A810" s="102"/>
      <c r="B810" s="102"/>
      <c r="C810" s="102"/>
      <c r="D810" s="103"/>
    </row>
    <row r="811" spans="1:4">
      <c r="A811" s="103"/>
      <c r="B811" s="103"/>
      <c r="C811" s="103"/>
      <c r="D811" s="103"/>
    </row>
    <row r="812" spans="1:4">
      <c r="A812" s="102"/>
      <c r="B812" s="102"/>
      <c r="C812" s="102"/>
      <c r="D812" s="103"/>
    </row>
    <row r="813" spans="1:4">
      <c r="A813" s="103"/>
      <c r="B813" s="103"/>
      <c r="C813" s="103"/>
      <c r="D813" s="103"/>
    </row>
    <row r="814" spans="1:4">
      <c r="A814" s="102"/>
      <c r="B814" s="102"/>
      <c r="C814" s="102"/>
      <c r="D814" s="103"/>
    </row>
    <row r="815" spans="1:4">
      <c r="A815" s="103"/>
      <c r="B815" s="103"/>
      <c r="C815" s="103"/>
      <c r="D815" s="103"/>
    </row>
    <row r="816" spans="1:4">
      <c r="A816" s="102"/>
      <c r="B816" s="102"/>
      <c r="C816" s="102"/>
      <c r="D816" s="103"/>
    </row>
    <row r="817" spans="1:4">
      <c r="A817" s="103"/>
      <c r="B817" s="103"/>
      <c r="C817" s="103"/>
      <c r="D817" s="103"/>
    </row>
    <row r="818" spans="1:4">
      <c r="A818" s="102"/>
      <c r="B818" s="102"/>
      <c r="C818" s="102"/>
      <c r="D818" s="103"/>
    </row>
    <row r="819" spans="1:4">
      <c r="A819" s="103"/>
      <c r="B819" s="103"/>
      <c r="C819" s="103"/>
      <c r="D819" s="103"/>
    </row>
    <row r="820" spans="1:4">
      <c r="A820" s="102"/>
      <c r="B820" s="102"/>
      <c r="C820" s="102"/>
      <c r="D820" s="103"/>
    </row>
    <row r="821" spans="1:4">
      <c r="A821" s="103"/>
      <c r="B821" s="103"/>
      <c r="C821" s="103"/>
      <c r="D821" s="103"/>
    </row>
    <row r="822" spans="1:4">
      <c r="A822" s="102"/>
      <c r="B822" s="102"/>
      <c r="C822" s="102"/>
      <c r="D822" s="103"/>
    </row>
    <row r="823" spans="1:4">
      <c r="A823" s="103"/>
      <c r="B823" s="103"/>
      <c r="C823" s="103"/>
      <c r="D823" s="103"/>
    </row>
    <row r="824" spans="1:4">
      <c r="A824" s="102"/>
      <c r="B824" s="102"/>
      <c r="C824" s="102"/>
      <c r="D824" s="103"/>
    </row>
    <row r="825" spans="1:4">
      <c r="A825" s="103"/>
      <c r="B825" s="103"/>
      <c r="C825" s="103"/>
      <c r="D825" s="103"/>
    </row>
    <row r="826" spans="1:4">
      <c r="A826" s="102"/>
      <c r="B826" s="102"/>
      <c r="C826" s="102"/>
      <c r="D826" s="103"/>
    </row>
    <row r="827" spans="1:4">
      <c r="A827" s="103"/>
      <c r="B827" s="103"/>
      <c r="C827" s="103"/>
      <c r="D827" s="103"/>
    </row>
    <row r="828" spans="1:4">
      <c r="A828" s="102"/>
      <c r="B828" s="102"/>
      <c r="C828" s="102"/>
      <c r="D828" s="103"/>
    </row>
    <row r="829" spans="1:4">
      <c r="A829" s="103"/>
      <c r="B829" s="103"/>
      <c r="C829" s="103"/>
      <c r="D829" s="103"/>
    </row>
    <row r="830" spans="1:4">
      <c r="A830" s="102"/>
      <c r="B830" s="102"/>
      <c r="C830" s="102"/>
      <c r="D830" s="103"/>
    </row>
    <row r="831" spans="1:4">
      <c r="A831" s="103"/>
      <c r="B831" s="103"/>
      <c r="C831" s="103"/>
      <c r="D831" s="103"/>
    </row>
    <row r="832" spans="1:4">
      <c r="A832" s="102"/>
      <c r="B832" s="102"/>
      <c r="C832" s="102"/>
      <c r="D832" s="103"/>
    </row>
    <row r="833" spans="1:4">
      <c r="A833" s="103"/>
      <c r="B833" s="103"/>
      <c r="C833" s="103"/>
      <c r="D833" s="103"/>
    </row>
    <row r="834" spans="1:4">
      <c r="A834" s="102"/>
      <c r="B834" s="102"/>
      <c r="C834" s="102"/>
      <c r="D834" s="103"/>
    </row>
    <row r="835" spans="1:4">
      <c r="A835" s="103"/>
      <c r="B835" s="103"/>
      <c r="C835" s="103"/>
      <c r="D835" s="103"/>
    </row>
    <row r="836" spans="1:4">
      <c r="A836" s="102"/>
      <c r="B836" s="102"/>
      <c r="C836" s="102"/>
      <c r="D836" s="103"/>
    </row>
    <row r="837" spans="1:4">
      <c r="A837" s="103"/>
      <c r="B837" s="103"/>
      <c r="C837" s="103"/>
      <c r="D837" s="103"/>
    </row>
    <row r="838" spans="1:4">
      <c r="A838" s="102"/>
      <c r="B838" s="102"/>
      <c r="C838" s="102"/>
      <c r="D838" s="103"/>
    </row>
    <row r="839" spans="1:4">
      <c r="A839" s="103"/>
      <c r="B839" s="103"/>
      <c r="C839" s="103"/>
      <c r="D839" s="103"/>
    </row>
    <row r="840" spans="1:4">
      <c r="A840" s="102"/>
      <c r="B840" s="102"/>
      <c r="C840" s="102"/>
      <c r="D840" s="103"/>
    </row>
    <row r="841" spans="1:4">
      <c r="A841" s="103"/>
      <c r="B841" s="103"/>
      <c r="C841" s="103"/>
      <c r="D841" s="103"/>
    </row>
    <row r="842" spans="1:4">
      <c r="A842" s="102"/>
      <c r="B842" s="102"/>
      <c r="C842" s="102"/>
      <c r="D842" s="103"/>
    </row>
    <row r="843" spans="1:4">
      <c r="A843" s="103"/>
      <c r="B843" s="103"/>
      <c r="C843" s="103"/>
      <c r="D843" s="103"/>
    </row>
    <row r="844" spans="1:4">
      <c r="A844" s="102"/>
      <c r="B844" s="102"/>
      <c r="C844" s="102"/>
      <c r="D844" s="103"/>
    </row>
    <row r="845" spans="1:4">
      <c r="A845" s="103"/>
      <c r="B845" s="103"/>
      <c r="C845" s="103"/>
      <c r="D845" s="103"/>
    </row>
    <row r="846" spans="1:4">
      <c r="A846" s="102"/>
      <c r="B846" s="102"/>
      <c r="C846" s="102"/>
      <c r="D846" s="103"/>
    </row>
    <row r="847" spans="1:4">
      <c r="A847" s="103"/>
      <c r="B847" s="103"/>
      <c r="C847" s="103"/>
      <c r="D847" s="103"/>
    </row>
    <row r="848" spans="1:4">
      <c r="A848" s="102"/>
      <c r="B848" s="102"/>
      <c r="C848" s="102"/>
      <c r="D848" s="103"/>
    </row>
    <row r="849" spans="1:4">
      <c r="A849" s="103"/>
      <c r="B849" s="103"/>
      <c r="C849" s="103"/>
      <c r="D849" s="103"/>
    </row>
    <row r="850" spans="1:4">
      <c r="A850" s="102"/>
      <c r="B850" s="102"/>
      <c r="C850" s="102"/>
      <c r="D850" s="103"/>
    </row>
    <row r="851" spans="1:4">
      <c r="A851" s="103"/>
      <c r="B851" s="103"/>
      <c r="C851" s="103"/>
      <c r="D851" s="103"/>
    </row>
    <row r="852" spans="1:4">
      <c r="A852" s="102"/>
      <c r="B852" s="102"/>
      <c r="C852" s="102"/>
      <c r="D852" s="103"/>
    </row>
    <row r="853" spans="1:4">
      <c r="A853" s="103"/>
      <c r="B853" s="103"/>
      <c r="C853" s="103"/>
      <c r="D853" s="103"/>
    </row>
    <row r="854" spans="1:4">
      <c r="A854" s="102"/>
      <c r="B854" s="102"/>
      <c r="C854" s="102"/>
      <c r="D854" s="103"/>
    </row>
    <row r="855" spans="1:4">
      <c r="A855" s="103"/>
      <c r="B855" s="103"/>
      <c r="C855" s="103"/>
      <c r="D855" s="103"/>
    </row>
    <row r="856" spans="1:4">
      <c r="A856" s="102"/>
      <c r="B856" s="102"/>
      <c r="C856" s="102"/>
      <c r="D856" s="103"/>
    </row>
    <row r="857" spans="1:4">
      <c r="A857" s="103"/>
      <c r="B857" s="103"/>
      <c r="C857" s="103"/>
      <c r="D857" s="103"/>
    </row>
    <row r="858" spans="1:4">
      <c r="A858" s="102"/>
      <c r="B858" s="102"/>
      <c r="C858" s="102"/>
      <c r="D858" s="103"/>
    </row>
    <row r="859" spans="1:4">
      <c r="A859" s="103"/>
      <c r="B859" s="103"/>
      <c r="C859" s="103"/>
      <c r="D859" s="103"/>
    </row>
    <row r="860" spans="1:4">
      <c r="A860" s="102"/>
      <c r="B860" s="102"/>
      <c r="C860" s="102"/>
      <c r="D860" s="103"/>
    </row>
    <row r="861" spans="1:4">
      <c r="A861" s="103"/>
      <c r="B861" s="103"/>
      <c r="C861" s="103"/>
      <c r="D861" s="103"/>
    </row>
    <row r="862" spans="1:4">
      <c r="A862" s="102"/>
      <c r="B862" s="102"/>
      <c r="C862" s="102"/>
      <c r="D862" s="103"/>
    </row>
    <row r="863" spans="1:4">
      <c r="A863" s="103"/>
      <c r="B863" s="103"/>
      <c r="C863" s="103"/>
      <c r="D863" s="103"/>
    </row>
    <row r="864" spans="1:4">
      <c r="A864" s="102"/>
      <c r="B864" s="102"/>
      <c r="C864" s="102"/>
      <c r="D864" s="103"/>
    </row>
    <row r="865" spans="1:4">
      <c r="A865" s="103"/>
      <c r="B865" s="103"/>
      <c r="C865" s="103"/>
      <c r="D865" s="103"/>
    </row>
    <row r="866" spans="1:4">
      <c r="A866" s="102"/>
      <c r="B866" s="102"/>
      <c r="C866" s="102"/>
      <c r="D866" s="103"/>
    </row>
    <row r="867" spans="1:4">
      <c r="A867" s="103"/>
      <c r="B867" s="103"/>
      <c r="C867" s="103"/>
      <c r="D867" s="103"/>
    </row>
    <row r="868" spans="1:4">
      <c r="A868" s="102"/>
      <c r="B868" s="102"/>
      <c r="C868" s="102"/>
      <c r="D868" s="103"/>
    </row>
    <row r="869" spans="1:4">
      <c r="A869" s="103"/>
      <c r="B869" s="103"/>
      <c r="C869" s="103"/>
      <c r="D869" s="103"/>
    </row>
    <row r="870" spans="1:4">
      <c r="A870" s="102"/>
      <c r="B870" s="102"/>
      <c r="C870" s="102"/>
      <c r="D870" s="103"/>
    </row>
    <row r="871" spans="1:4">
      <c r="A871" s="103"/>
      <c r="B871" s="103"/>
      <c r="C871" s="103"/>
      <c r="D871" s="103"/>
    </row>
    <row r="872" spans="1:4">
      <c r="A872" s="102"/>
      <c r="B872" s="102"/>
      <c r="C872" s="102"/>
      <c r="D872" s="103"/>
    </row>
    <row r="873" spans="1:4">
      <c r="A873" s="103"/>
      <c r="B873" s="103"/>
      <c r="C873" s="103"/>
      <c r="D873" s="103"/>
    </row>
    <row r="874" spans="1:4">
      <c r="A874" s="102"/>
      <c r="B874" s="102"/>
      <c r="C874" s="102"/>
      <c r="D874" s="103"/>
    </row>
    <row r="875" spans="1:4">
      <c r="A875" s="103"/>
      <c r="B875" s="103"/>
      <c r="C875" s="103"/>
      <c r="D875" s="103"/>
    </row>
    <row r="876" spans="1:4">
      <c r="A876" s="102"/>
      <c r="B876" s="102"/>
      <c r="C876" s="102"/>
      <c r="D876" s="103"/>
    </row>
    <row r="877" spans="1:4">
      <c r="A877" s="103"/>
      <c r="B877" s="103"/>
      <c r="C877" s="103"/>
      <c r="D877" s="103"/>
    </row>
    <row r="878" spans="1:4">
      <c r="A878" s="102"/>
      <c r="B878" s="102"/>
      <c r="C878" s="102"/>
      <c r="D878" s="103"/>
    </row>
    <row r="879" spans="1:4">
      <c r="A879" s="103"/>
      <c r="B879" s="103"/>
      <c r="C879" s="103"/>
      <c r="D879" s="103"/>
    </row>
    <row r="880" spans="1:4">
      <c r="A880" s="102"/>
      <c r="B880" s="102"/>
      <c r="C880" s="102"/>
      <c r="D880" s="103"/>
    </row>
    <row r="881" spans="1:4">
      <c r="A881" s="103"/>
      <c r="B881" s="103"/>
      <c r="C881" s="103"/>
      <c r="D881" s="103"/>
    </row>
    <row r="882" spans="1:4">
      <c r="A882" s="102"/>
      <c r="B882" s="102"/>
      <c r="C882" s="102"/>
      <c r="D882" s="103"/>
    </row>
    <row r="883" spans="1:4">
      <c r="A883" s="103"/>
      <c r="B883" s="103"/>
      <c r="C883" s="103"/>
      <c r="D883" s="103"/>
    </row>
    <row r="884" spans="1:4">
      <c r="A884" s="102"/>
      <c r="B884" s="102"/>
      <c r="C884" s="102"/>
      <c r="D884" s="103"/>
    </row>
    <row r="885" spans="1:4">
      <c r="A885" s="103"/>
      <c r="B885" s="103"/>
      <c r="C885" s="103"/>
      <c r="D885" s="103"/>
    </row>
    <row r="886" spans="1:4">
      <c r="A886" s="102"/>
      <c r="B886" s="102"/>
      <c r="C886" s="102"/>
      <c r="D886" s="103"/>
    </row>
    <row r="887" spans="1:4">
      <c r="A887" s="103"/>
      <c r="B887" s="103"/>
      <c r="C887" s="103"/>
      <c r="D887" s="103"/>
    </row>
    <row r="888" spans="1:4">
      <c r="A888" s="102"/>
      <c r="B888" s="102"/>
      <c r="C888" s="102"/>
      <c r="D888" s="103"/>
    </row>
    <row r="889" spans="1:4">
      <c r="A889" s="103"/>
      <c r="B889" s="103"/>
      <c r="C889" s="103"/>
      <c r="D889" s="103"/>
    </row>
    <row r="890" spans="1:4">
      <c r="A890" s="102"/>
      <c r="B890" s="102"/>
      <c r="C890" s="102"/>
      <c r="D890" s="103"/>
    </row>
    <row r="891" spans="1:4">
      <c r="A891" s="103"/>
      <c r="B891" s="103"/>
      <c r="C891" s="103"/>
      <c r="D891" s="103"/>
    </row>
    <row r="892" spans="1:4">
      <c r="A892" s="102"/>
      <c r="B892" s="102"/>
      <c r="C892" s="102"/>
      <c r="D892" s="103"/>
    </row>
    <row r="893" spans="1:4">
      <c r="A893" s="103"/>
      <c r="B893" s="103"/>
      <c r="C893" s="103"/>
      <c r="D893" s="103"/>
    </row>
    <row r="894" spans="1:4">
      <c r="A894" s="102"/>
      <c r="B894" s="102"/>
      <c r="C894" s="102"/>
      <c r="D894" s="103"/>
    </row>
    <row r="895" spans="1:4">
      <c r="A895" s="103"/>
      <c r="B895" s="103"/>
      <c r="C895" s="103"/>
      <c r="D895" s="103"/>
    </row>
    <row r="896" spans="1:4">
      <c r="A896" s="102"/>
      <c r="B896" s="102"/>
      <c r="C896" s="102"/>
      <c r="D896" s="103"/>
    </row>
    <row r="897" spans="1:4">
      <c r="A897" s="103"/>
      <c r="B897" s="103"/>
      <c r="C897" s="103"/>
      <c r="D897" s="103"/>
    </row>
    <row r="898" spans="1:4">
      <c r="A898" s="102"/>
      <c r="B898" s="102"/>
      <c r="C898" s="102"/>
      <c r="D898" s="103"/>
    </row>
    <row r="899" spans="1:4">
      <c r="A899" s="103"/>
      <c r="B899" s="103"/>
      <c r="C899" s="103"/>
      <c r="D899" s="103"/>
    </row>
    <row r="900" spans="1:4">
      <c r="A900" s="102"/>
      <c r="B900" s="102"/>
      <c r="C900" s="102"/>
      <c r="D900" s="103"/>
    </row>
    <row r="901" spans="1:4">
      <c r="A901" s="103"/>
      <c r="B901" s="103"/>
      <c r="C901" s="103"/>
      <c r="D901" s="103"/>
    </row>
    <row r="902" spans="1:4">
      <c r="A902" s="102"/>
      <c r="B902" s="102"/>
      <c r="C902" s="102"/>
      <c r="D902" s="103"/>
    </row>
    <row r="903" spans="1:4">
      <c r="A903" s="103"/>
      <c r="B903" s="103"/>
      <c r="C903" s="103"/>
      <c r="D903" s="103"/>
    </row>
    <row r="904" spans="1:4">
      <c r="A904" s="102"/>
      <c r="B904" s="102"/>
      <c r="C904" s="102"/>
      <c r="D904" s="103"/>
    </row>
    <row r="905" spans="1:4">
      <c r="A905" s="103"/>
      <c r="B905" s="103"/>
      <c r="C905" s="103"/>
      <c r="D905" s="103"/>
    </row>
    <row r="906" spans="1:4">
      <c r="A906" s="102"/>
      <c r="B906" s="102"/>
      <c r="C906" s="102"/>
      <c r="D906" s="103"/>
    </row>
    <row r="907" spans="1:4">
      <c r="A907" s="103"/>
      <c r="B907" s="103"/>
      <c r="C907" s="103"/>
      <c r="D907" s="103"/>
    </row>
    <row r="908" spans="1:4">
      <c r="A908" s="102"/>
      <c r="B908" s="102"/>
      <c r="C908" s="102"/>
      <c r="D908" s="103"/>
    </row>
    <row r="909" spans="1:4">
      <c r="A909" s="103"/>
      <c r="B909" s="103"/>
      <c r="C909" s="103"/>
      <c r="D909" s="103"/>
    </row>
    <row r="910" spans="1:4">
      <c r="A910" s="102"/>
      <c r="B910" s="102"/>
      <c r="C910" s="102"/>
      <c r="D910" s="103"/>
    </row>
    <row r="911" spans="1:4">
      <c r="A911" s="103"/>
      <c r="B911" s="103"/>
      <c r="C911" s="103"/>
      <c r="D911" s="103"/>
    </row>
    <row r="912" spans="1:4">
      <c r="A912" s="102"/>
      <c r="B912" s="102"/>
      <c r="C912" s="102"/>
      <c r="D912" s="103"/>
    </row>
    <row r="913" spans="1:4">
      <c r="A913" s="103"/>
      <c r="B913" s="103"/>
      <c r="C913" s="103"/>
      <c r="D913" s="103"/>
    </row>
    <row r="914" spans="1:4">
      <c r="A914" s="102"/>
      <c r="B914" s="102"/>
      <c r="C914" s="102"/>
      <c r="D914" s="103"/>
    </row>
    <row r="915" spans="1:4">
      <c r="A915" s="103"/>
      <c r="B915" s="103"/>
      <c r="C915" s="103"/>
      <c r="D915" s="103"/>
    </row>
    <row r="916" spans="1:4">
      <c r="A916" s="102"/>
      <c r="B916" s="102"/>
      <c r="C916" s="102"/>
      <c r="D916" s="103"/>
    </row>
    <row r="917" spans="1:4">
      <c r="A917" s="103"/>
      <c r="B917" s="103"/>
      <c r="C917" s="103"/>
      <c r="D917" s="103"/>
    </row>
    <row r="918" spans="1:4">
      <c r="A918" s="102"/>
      <c r="B918" s="102"/>
      <c r="C918" s="102"/>
      <c r="D918" s="103"/>
    </row>
    <row r="919" spans="1:4">
      <c r="A919" s="103"/>
      <c r="B919" s="103"/>
      <c r="C919" s="103"/>
      <c r="D919" s="103"/>
    </row>
    <row r="920" spans="1:4">
      <c r="A920" s="102"/>
      <c r="B920" s="102"/>
      <c r="C920" s="102"/>
      <c r="D920" s="103"/>
    </row>
    <row r="921" spans="1:4">
      <c r="A921" s="103"/>
      <c r="B921" s="103"/>
      <c r="C921" s="103"/>
      <c r="D921" s="103"/>
    </row>
    <row r="922" spans="1:4">
      <c r="A922" s="102"/>
      <c r="B922" s="102"/>
      <c r="C922" s="102"/>
      <c r="D922" s="103"/>
    </row>
    <row r="923" spans="1:4">
      <c r="A923" s="103"/>
      <c r="B923" s="103"/>
      <c r="C923" s="103"/>
      <c r="D923" s="103"/>
    </row>
    <row r="924" spans="1:4">
      <c r="A924" s="102"/>
      <c r="B924" s="102"/>
      <c r="C924" s="102"/>
      <c r="D924" s="103"/>
    </row>
    <row r="925" spans="1:4">
      <c r="A925" s="103"/>
      <c r="B925" s="103"/>
      <c r="C925" s="103"/>
      <c r="D925" s="103"/>
    </row>
    <row r="926" spans="1:4">
      <c r="A926" s="102"/>
      <c r="B926" s="102"/>
      <c r="C926" s="102"/>
      <c r="D926" s="103"/>
    </row>
    <row r="927" spans="1:4">
      <c r="A927" s="103"/>
      <c r="B927" s="103"/>
      <c r="C927" s="103"/>
      <c r="D927" s="103"/>
    </row>
    <row r="928" spans="1:4">
      <c r="A928" s="102"/>
      <c r="B928" s="102"/>
      <c r="C928" s="102"/>
      <c r="D928" s="103"/>
    </row>
    <row r="929" spans="1:4">
      <c r="A929" s="103"/>
      <c r="B929" s="103"/>
      <c r="C929" s="103"/>
      <c r="D929" s="103"/>
    </row>
    <row r="930" spans="1:4">
      <c r="A930" s="102"/>
      <c r="B930" s="102"/>
      <c r="C930" s="102"/>
      <c r="D930" s="103"/>
    </row>
    <row r="931" spans="1:4">
      <c r="A931" s="103"/>
      <c r="B931" s="103"/>
      <c r="C931" s="103"/>
      <c r="D931" s="103"/>
    </row>
    <row r="932" spans="1:4">
      <c r="A932" s="102"/>
      <c r="B932" s="102"/>
      <c r="C932" s="102"/>
      <c r="D932" s="103"/>
    </row>
    <row r="933" spans="1:4">
      <c r="A933" s="103"/>
      <c r="B933" s="103"/>
      <c r="C933" s="103"/>
      <c r="D933" s="103"/>
    </row>
    <row r="934" spans="1:4">
      <c r="A934" s="102"/>
      <c r="B934" s="102"/>
      <c r="C934" s="102"/>
      <c r="D934" s="103"/>
    </row>
    <row r="935" spans="1:4">
      <c r="A935" s="103"/>
      <c r="B935" s="103"/>
      <c r="C935" s="103"/>
      <c r="D935" s="103"/>
    </row>
    <row r="936" spans="1:4">
      <c r="A936" s="102"/>
      <c r="B936" s="102"/>
      <c r="C936" s="102"/>
      <c r="D936" s="103"/>
    </row>
    <row r="937" spans="1:4">
      <c r="A937" s="103"/>
      <c r="B937" s="103"/>
      <c r="C937" s="103"/>
      <c r="D937" s="103"/>
    </row>
    <row r="938" spans="1:4">
      <c r="A938" s="102"/>
      <c r="B938" s="102"/>
      <c r="C938" s="102"/>
      <c r="D938" s="103"/>
    </row>
    <row r="939" spans="1:4">
      <c r="A939" s="103"/>
      <c r="B939" s="103"/>
      <c r="C939" s="103"/>
      <c r="D939" s="103"/>
    </row>
    <row r="940" spans="1:4">
      <c r="A940" s="102"/>
      <c r="B940" s="102"/>
      <c r="C940" s="102"/>
      <c r="D940" s="103"/>
    </row>
    <row r="941" spans="1:4">
      <c r="A941" s="103"/>
      <c r="B941" s="103"/>
      <c r="C941" s="103"/>
      <c r="D941" s="103"/>
    </row>
    <row r="942" spans="1:4">
      <c r="A942" s="102"/>
      <c r="B942" s="102"/>
      <c r="C942" s="102"/>
      <c r="D942" s="103"/>
    </row>
    <row r="943" spans="1:4">
      <c r="A943" s="103"/>
      <c r="B943" s="103"/>
      <c r="C943" s="103"/>
      <c r="D943" s="103"/>
    </row>
    <row r="944" spans="1:4">
      <c r="A944" s="102"/>
      <c r="B944" s="102"/>
      <c r="C944" s="102"/>
      <c r="D944" s="103"/>
    </row>
    <row r="945" spans="1:4">
      <c r="A945" s="103"/>
      <c r="B945" s="103"/>
      <c r="C945" s="103"/>
      <c r="D945" s="103"/>
    </row>
    <row r="946" spans="1:4">
      <c r="A946" s="102"/>
      <c r="B946" s="102"/>
      <c r="C946" s="102"/>
      <c r="D946" s="103"/>
    </row>
    <row r="947" spans="1:4">
      <c r="A947" s="103"/>
      <c r="B947" s="103"/>
      <c r="C947" s="103"/>
      <c r="D947" s="103"/>
    </row>
    <row r="948" spans="1:4">
      <c r="A948" s="102"/>
      <c r="B948" s="102"/>
      <c r="C948" s="102"/>
      <c r="D948" s="103"/>
    </row>
    <row r="949" spans="1:4">
      <c r="A949" s="103"/>
      <c r="B949" s="103"/>
      <c r="C949" s="103"/>
      <c r="D949" s="103"/>
    </row>
    <row r="950" spans="1:4">
      <c r="A950" s="102"/>
      <c r="B950" s="102"/>
      <c r="C950" s="102"/>
      <c r="D950" s="103"/>
    </row>
    <row r="951" spans="1:4">
      <c r="A951" s="103"/>
      <c r="B951" s="103"/>
      <c r="C951" s="103"/>
      <c r="D951" s="103"/>
    </row>
    <row r="952" spans="1:4">
      <c r="A952" s="102"/>
      <c r="B952" s="102"/>
      <c r="C952" s="102"/>
      <c r="D952" s="103"/>
    </row>
    <row r="953" spans="1:4">
      <c r="A953" s="103"/>
      <c r="B953" s="103"/>
      <c r="C953" s="103"/>
      <c r="D953" s="103"/>
    </row>
    <row r="954" spans="1:4">
      <c r="A954" s="102"/>
      <c r="B954" s="102"/>
      <c r="C954" s="102"/>
      <c r="D954" s="103"/>
    </row>
    <row r="955" spans="1:4">
      <c r="A955" s="103"/>
      <c r="B955" s="103"/>
      <c r="C955" s="103"/>
      <c r="D955" s="103"/>
    </row>
    <row r="956" spans="1:4">
      <c r="A956" s="102"/>
      <c r="B956" s="102"/>
      <c r="C956" s="102"/>
      <c r="D956" s="103"/>
    </row>
    <row r="957" spans="1:4">
      <c r="A957" s="103"/>
      <c r="B957" s="103"/>
      <c r="C957" s="103"/>
      <c r="D957" s="103"/>
    </row>
    <row r="958" spans="1:4">
      <c r="A958" s="102"/>
      <c r="B958" s="102"/>
      <c r="C958" s="102"/>
      <c r="D958" s="103"/>
    </row>
    <row r="959" spans="1:4">
      <c r="A959" s="103"/>
      <c r="B959" s="103"/>
      <c r="C959" s="103"/>
      <c r="D959" s="103"/>
    </row>
    <row r="960" spans="1:4">
      <c r="A960" s="102"/>
      <c r="B960" s="102"/>
      <c r="C960" s="102"/>
      <c r="D960" s="103"/>
    </row>
    <row r="961" spans="1:4">
      <c r="A961" s="103"/>
      <c r="B961" s="103"/>
      <c r="C961" s="103"/>
      <c r="D961" s="103"/>
    </row>
    <row r="962" spans="1:4">
      <c r="A962" s="102"/>
      <c r="B962" s="102"/>
      <c r="C962" s="102"/>
      <c r="D962" s="103"/>
    </row>
    <row r="963" spans="1:4">
      <c r="A963" s="103"/>
      <c r="B963" s="103"/>
      <c r="C963" s="103"/>
      <c r="D963" s="103"/>
    </row>
    <row r="964" spans="1:4">
      <c r="A964" s="102"/>
      <c r="B964" s="102"/>
      <c r="C964" s="102"/>
      <c r="D964" s="103"/>
    </row>
    <row r="965" spans="1:4">
      <c r="A965" s="103"/>
      <c r="B965" s="103"/>
      <c r="C965" s="103"/>
      <c r="D965" s="103"/>
    </row>
    <row r="966" spans="1:4">
      <c r="A966" s="102"/>
      <c r="B966" s="102"/>
      <c r="C966" s="102"/>
      <c r="D966" s="103"/>
    </row>
    <row r="967" spans="1:4">
      <c r="A967" s="103"/>
      <c r="B967" s="103"/>
      <c r="C967" s="103"/>
      <c r="D967" s="103"/>
    </row>
    <row r="968" spans="1:4">
      <c r="A968" s="102"/>
      <c r="B968" s="102"/>
      <c r="C968" s="102"/>
      <c r="D968" s="103"/>
    </row>
    <row r="969" spans="1:4">
      <c r="A969" s="103"/>
      <c r="B969" s="103"/>
      <c r="C969" s="103"/>
      <c r="D969" s="103"/>
    </row>
    <row r="970" spans="1:4">
      <c r="A970" s="102"/>
      <c r="B970" s="102"/>
      <c r="C970" s="102"/>
      <c r="D970" s="103"/>
    </row>
    <row r="971" spans="1:4">
      <c r="A971" s="103"/>
      <c r="B971" s="103"/>
      <c r="C971" s="103"/>
      <c r="D971" s="103"/>
    </row>
    <row r="972" spans="1:4">
      <c r="A972" s="102"/>
      <c r="B972" s="102"/>
      <c r="C972" s="102"/>
      <c r="D972" s="103"/>
    </row>
    <row r="973" spans="1:4">
      <c r="A973" s="103"/>
      <c r="B973" s="103"/>
      <c r="C973" s="103"/>
      <c r="D973" s="103"/>
    </row>
    <row r="974" spans="1:4">
      <c r="A974" s="102"/>
      <c r="B974" s="102"/>
      <c r="C974" s="102"/>
      <c r="D974" s="103"/>
    </row>
    <row r="975" spans="1:4">
      <c r="A975" s="103"/>
      <c r="B975" s="103"/>
      <c r="C975" s="103"/>
      <c r="D975" s="103"/>
    </row>
    <row r="976" spans="1:4">
      <c r="A976" s="102"/>
      <c r="B976" s="102"/>
      <c r="C976" s="102"/>
      <c r="D976" s="103"/>
    </row>
    <row r="977" spans="1:4">
      <c r="A977" s="103"/>
      <c r="B977" s="103"/>
      <c r="C977" s="103"/>
      <c r="D977" s="103"/>
    </row>
    <row r="978" spans="1:4">
      <c r="A978" s="102"/>
      <c r="B978" s="102"/>
      <c r="C978" s="102"/>
      <c r="D978" s="103"/>
    </row>
    <row r="979" spans="1:4">
      <c r="A979" s="103"/>
      <c r="B979" s="103"/>
      <c r="C979" s="103"/>
      <c r="D979" s="103"/>
    </row>
    <row r="980" spans="1:4">
      <c r="A980" s="102"/>
      <c r="B980" s="102"/>
      <c r="C980" s="102"/>
      <c r="D980" s="103"/>
    </row>
    <row r="981" spans="1:4">
      <c r="A981" s="103"/>
      <c r="B981" s="103"/>
      <c r="C981" s="103"/>
      <c r="D981" s="103"/>
    </row>
    <row r="982" spans="1:4">
      <c r="A982" s="102"/>
      <c r="B982" s="102"/>
      <c r="C982" s="102"/>
      <c r="D982" s="103"/>
    </row>
    <row r="983" spans="1:4">
      <c r="A983" s="103"/>
      <c r="B983" s="103"/>
      <c r="C983" s="103"/>
      <c r="D983" s="103"/>
    </row>
    <row r="984" spans="1:4">
      <c r="A984" s="102"/>
      <c r="B984" s="102"/>
      <c r="C984" s="102"/>
      <c r="D984" s="103"/>
    </row>
    <row r="985" spans="1:4">
      <c r="A985" s="103"/>
      <c r="B985" s="103"/>
      <c r="C985" s="103"/>
      <c r="D985" s="103"/>
    </row>
    <row r="986" spans="1:4">
      <c r="A986" s="102"/>
      <c r="B986" s="102"/>
      <c r="C986" s="102"/>
      <c r="D986" s="103"/>
    </row>
    <row r="987" spans="1:4">
      <c r="A987" s="103"/>
      <c r="B987" s="103"/>
      <c r="C987" s="103"/>
      <c r="D987" s="103"/>
    </row>
    <row r="988" spans="1:4">
      <c r="A988" s="102"/>
      <c r="B988" s="102"/>
      <c r="C988" s="102"/>
      <c r="D988" s="103"/>
    </row>
    <row r="989" spans="1:4">
      <c r="A989" s="103"/>
      <c r="B989" s="103"/>
      <c r="C989" s="103"/>
      <c r="D989" s="103"/>
    </row>
    <row r="990" spans="1:4">
      <c r="A990" s="102"/>
      <c r="B990" s="102"/>
      <c r="C990" s="102"/>
      <c r="D990" s="103"/>
    </row>
    <row r="991" spans="1:4">
      <c r="A991" s="103"/>
      <c r="B991" s="103"/>
      <c r="C991" s="103"/>
      <c r="D991" s="103"/>
    </row>
    <row r="992" spans="1:4">
      <c r="A992" s="102"/>
      <c r="B992" s="102"/>
      <c r="C992" s="102"/>
      <c r="D992" s="103"/>
    </row>
    <row r="993" spans="1:4">
      <c r="A993" s="103"/>
      <c r="B993" s="103"/>
      <c r="C993" s="103"/>
      <c r="D993" s="103"/>
    </row>
    <row r="994" spans="1:4">
      <c r="A994" s="102"/>
      <c r="B994" s="102"/>
      <c r="C994" s="102"/>
      <c r="D994" s="103"/>
    </row>
    <row r="995" spans="1:4">
      <c r="A995" s="103"/>
      <c r="B995" s="103"/>
      <c r="C995" s="103"/>
      <c r="D995" s="103"/>
    </row>
    <row r="996" spans="1:4">
      <c r="A996" s="102"/>
      <c r="B996" s="102"/>
      <c r="C996" s="102"/>
      <c r="D996" s="103"/>
    </row>
    <row r="997" spans="1:4">
      <c r="A997" s="103"/>
      <c r="B997" s="103"/>
      <c r="C997" s="103"/>
      <c r="D997" s="103"/>
    </row>
    <row r="998" spans="1:4">
      <c r="A998" s="102"/>
      <c r="B998" s="102"/>
      <c r="C998" s="102"/>
      <c r="D998" s="103"/>
    </row>
    <row r="999" spans="1:4">
      <c r="A999" s="103"/>
      <c r="B999" s="103"/>
      <c r="C999" s="103"/>
      <c r="D999" s="103"/>
    </row>
    <row r="1000" spans="1:4">
      <c r="A1000" s="102"/>
      <c r="B1000" s="102"/>
      <c r="C1000" s="102"/>
      <c r="D1000" s="103"/>
    </row>
    <row r="1001" spans="1:4">
      <c r="A1001" s="103"/>
      <c r="B1001" s="103"/>
      <c r="C1001" s="103"/>
      <c r="D1001" s="103"/>
    </row>
    <row r="1002" spans="1:4">
      <c r="A1002" s="102"/>
      <c r="B1002" s="102"/>
      <c r="C1002" s="102"/>
      <c r="D1002" s="103"/>
    </row>
    <row r="1003" spans="1:4">
      <c r="A1003" s="103"/>
      <c r="B1003" s="103"/>
      <c r="C1003" s="103"/>
      <c r="D1003" s="103"/>
    </row>
    <row r="1004" spans="1:4">
      <c r="A1004" s="102"/>
      <c r="B1004" s="102"/>
      <c r="C1004" s="102"/>
      <c r="D1004" s="103"/>
    </row>
    <row r="1005" spans="1:4">
      <c r="A1005" s="103"/>
      <c r="B1005" s="103"/>
      <c r="C1005" s="103"/>
      <c r="D1005" s="103"/>
    </row>
    <row r="1006" spans="1:4">
      <c r="A1006" s="102"/>
      <c r="B1006" s="102"/>
      <c r="C1006" s="102"/>
      <c r="D1006" s="103"/>
    </row>
    <row r="1007" spans="1:4">
      <c r="A1007" s="103"/>
      <c r="B1007" s="103"/>
      <c r="C1007" s="103"/>
      <c r="D1007" s="103"/>
    </row>
    <row r="1008" spans="1:4">
      <c r="A1008" s="102"/>
      <c r="B1008" s="102"/>
      <c r="C1008" s="102"/>
      <c r="D1008" s="103"/>
    </row>
    <row r="1009" spans="1:4">
      <c r="A1009" s="103"/>
      <c r="B1009" s="103"/>
      <c r="C1009" s="103"/>
      <c r="D1009" s="103"/>
    </row>
    <row r="1010" spans="1:4">
      <c r="A1010" s="102"/>
      <c r="B1010" s="102"/>
      <c r="C1010" s="102"/>
      <c r="D1010" s="103"/>
    </row>
    <row r="1011" spans="1:4">
      <c r="A1011" s="103"/>
      <c r="B1011" s="103"/>
      <c r="C1011" s="103"/>
      <c r="D1011" s="103"/>
    </row>
    <row r="1012" spans="1:4">
      <c r="A1012" s="102"/>
      <c r="B1012" s="102"/>
      <c r="C1012" s="102"/>
      <c r="D1012" s="103"/>
    </row>
    <row r="1013" spans="1:4">
      <c r="A1013" s="103"/>
      <c r="B1013" s="103"/>
      <c r="C1013" s="103"/>
      <c r="D1013" s="103"/>
    </row>
    <row r="1014" spans="1:4">
      <c r="A1014" s="102"/>
      <c r="B1014" s="102"/>
      <c r="C1014" s="102"/>
      <c r="D1014" s="103"/>
    </row>
    <row r="1015" spans="1:4">
      <c r="A1015" s="103"/>
      <c r="B1015" s="103"/>
      <c r="C1015" s="103"/>
      <c r="D1015" s="103"/>
    </row>
    <row r="1016" spans="1:4">
      <c r="A1016" s="102"/>
      <c r="B1016" s="102"/>
      <c r="C1016" s="102"/>
      <c r="D1016" s="103"/>
    </row>
    <row r="1017" spans="1:4">
      <c r="A1017" s="103"/>
      <c r="B1017" s="103"/>
      <c r="C1017" s="103"/>
      <c r="D1017" s="103"/>
    </row>
    <row r="1018" spans="1:4">
      <c r="A1018" s="102"/>
      <c r="B1018" s="102"/>
      <c r="C1018" s="102"/>
      <c r="D1018" s="103"/>
    </row>
    <row r="1019" spans="1:4">
      <c r="A1019" s="103"/>
      <c r="B1019" s="103"/>
      <c r="C1019" s="103"/>
      <c r="D1019" s="103"/>
    </row>
    <row r="1020" spans="1:4">
      <c r="A1020" s="102"/>
      <c r="B1020" s="102"/>
      <c r="C1020" s="102"/>
      <c r="D1020" s="103"/>
    </row>
    <row r="1021" spans="1:4">
      <c r="A1021" s="103"/>
      <c r="B1021" s="103"/>
      <c r="C1021" s="103"/>
      <c r="D1021" s="103"/>
    </row>
    <row r="1022" spans="1:4">
      <c r="A1022" s="102"/>
      <c r="B1022" s="102"/>
      <c r="C1022" s="102"/>
      <c r="D1022" s="103"/>
    </row>
    <row r="1023" spans="1:4">
      <c r="A1023" s="103"/>
      <c r="B1023" s="103"/>
      <c r="C1023" s="103"/>
      <c r="D1023" s="103"/>
    </row>
    <row r="1024" spans="1:4">
      <c r="A1024" s="102"/>
      <c r="B1024" s="102"/>
      <c r="C1024" s="102"/>
      <c r="D1024" s="103"/>
    </row>
    <row r="1025" spans="1:4">
      <c r="A1025" s="103"/>
      <c r="B1025" s="103"/>
      <c r="C1025" s="103"/>
      <c r="D1025" s="103"/>
    </row>
    <row r="1026" spans="1:4">
      <c r="A1026" s="102"/>
      <c r="B1026" s="102"/>
      <c r="C1026" s="102"/>
      <c r="D1026" s="103"/>
    </row>
    <row r="1027" spans="1:4">
      <c r="A1027" s="103"/>
      <c r="B1027" s="103"/>
      <c r="C1027" s="103"/>
      <c r="D1027" s="103"/>
    </row>
    <row r="1028" spans="1:4">
      <c r="A1028" s="102"/>
      <c r="B1028" s="102"/>
      <c r="C1028" s="102"/>
      <c r="D1028" s="103"/>
    </row>
    <row r="1029" spans="1:4">
      <c r="A1029" s="103"/>
      <c r="B1029" s="103"/>
      <c r="C1029" s="103"/>
      <c r="D1029" s="103"/>
    </row>
    <row r="1030" spans="1:4">
      <c r="A1030" s="102"/>
      <c r="B1030" s="102"/>
      <c r="C1030" s="102"/>
      <c r="D1030" s="103"/>
    </row>
    <row r="1031" spans="1:4">
      <c r="A1031" s="103"/>
      <c r="B1031" s="103"/>
      <c r="C1031" s="103"/>
      <c r="D1031" s="103"/>
    </row>
    <row r="1032" spans="1:4">
      <c r="A1032" s="102"/>
      <c r="B1032" s="102"/>
      <c r="C1032" s="102"/>
      <c r="D1032" s="103"/>
    </row>
    <row r="1033" spans="1:4">
      <c r="A1033" s="103"/>
      <c r="B1033" s="103"/>
      <c r="C1033" s="103"/>
      <c r="D1033" s="103"/>
    </row>
    <row r="1034" spans="1:4">
      <c r="A1034" s="102"/>
      <c r="B1034" s="102"/>
      <c r="C1034" s="102"/>
      <c r="D1034" s="103"/>
    </row>
    <row r="1035" spans="1:4">
      <c r="A1035" s="103"/>
      <c r="B1035" s="103"/>
      <c r="C1035" s="103"/>
      <c r="D1035" s="103"/>
    </row>
    <row r="1036" spans="1:4">
      <c r="A1036" s="102"/>
      <c r="B1036" s="102"/>
      <c r="C1036" s="102"/>
      <c r="D1036" s="103"/>
    </row>
    <row r="1037" spans="1:4">
      <c r="A1037" s="103"/>
      <c r="B1037" s="103"/>
      <c r="C1037" s="103"/>
      <c r="D1037" s="103"/>
    </row>
    <row r="1038" spans="1:4">
      <c r="A1038" s="102"/>
      <c r="B1038" s="102"/>
      <c r="C1038" s="102"/>
      <c r="D1038" s="103"/>
    </row>
    <row r="1039" spans="1:4">
      <c r="A1039" s="103"/>
      <c r="B1039" s="103"/>
      <c r="C1039" s="103"/>
      <c r="D1039" s="103"/>
    </row>
    <row r="1040" spans="1:4">
      <c r="A1040" s="102"/>
      <c r="B1040" s="102"/>
      <c r="C1040" s="102"/>
      <c r="D1040" s="103"/>
    </row>
    <row r="1041" spans="1:4">
      <c r="A1041" s="103"/>
      <c r="B1041" s="103"/>
      <c r="C1041" s="103"/>
      <c r="D1041" s="103"/>
    </row>
    <row r="1042" spans="1:4">
      <c r="A1042" s="102"/>
      <c r="B1042" s="102"/>
      <c r="C1042" s="102"/>
      <c r="D1042" s="103"/>
    </row>
    <row r="1043" spans="1:4">
      <c r="A1043" s="103"/>
      <c r="B1043" s="103"/>
      <c r="C1043" s="103"/>
      <c r="D1043" s="103"/>
    </row>
    <row r="1044" spans="1:4">
      <c r="A1044" s="102"/>
      <c r="B1044" s="102"/>
      <c r="C1044" s="102"/>
      <c r="D1044" s="103"/>
    </row>
    <row r="1045" spans="1:4">
      <c r="A1045" s="103"/>
      <c r="B1045" s="103"/>
      <c r="C1045" s="103"/>
      <c r="D1045" s="103"/>
    </row>
    <row r="1046" spans="1:4">
      <c r="A1046" s="102"/>
      <c r="B1046" s="102"/>
      <c r="C1046" s="102"/>
      <c r="D1046" s="103"/>
    </row>
    <row r="1047" spans="1:4">
      <c r="A1047" s="103"/>
      <c r="B1047" s="103"/>
      <c r="C1047" s="103"/>
      <c r="D1047" s="103"/>
    </row>
    <row r="1048" spans="1:4">
      <c r="A1048" s="102"/>
      <c r="B1048" s="102"/>
      <c r="C1048" s="102"/>
      <c r="D1048" s="103"/>
    </row>
    <row r="1049" spans="1:4">
      <c r="A1049" s="103"/>
      <c r="B1049" s="103"/>
      <c r="C1049" s="103"/>
      <c r="D1049" s="103"/>
    </row>
    <row r="1050" spans="1:4">
      <c r="A1050" s="102"/>
      <c r="B1050" s="102"/>
      <c r="C1050" s="102"/>
      <c r="D1050" s="103"/>
    </row>
    <row r="1051" spans="1:4">
      <c r="A1051" s="103"/>
      <c r="B1051" s="103"/>
      <c r="C1051" s="103"/>
      <c r="D1051" s="103"/>
    </row>
    <row r="1052" spans="1:4">
      <c r="A1052" s="102"/>
      <c r="B1052" s="102"/>
      <c r="C1052" s="102"/>
      <c r="D1052" s="103"/>
    </row>
    <row r="1053" spans="1:4">
      <c r="A1053" s="103"/>
      <c r="B1053" s="103"/>
      <c r="C1053" s="103"/>
      <c r="D1053" s="103"/>
    </row>
    <row r="1054" spans="1:4">
      <c r="A1054" s="102"/>
      <c r="B1054" s="102"/>
      <c r="C1054" s="102"/>
      <c r="D1054" s="103"/>
    </row>
    <row r="1055" spans="1:4">
      <c r="A1055" s="103"/>
      <c r="B1055" s="103"/>
      <c r="C1055" s="103"/>
      <c r="D1055" s="103"/>
    </row>
    <row r="1056" spans="1:4">
      <c r="A1056" s="102"/>
      <c r="B1056" s="102"/>
      <c r="C1056" s="102"/>
      <c r="D1056" s="103"/>
    </row>
    <row r="1057" spans="1:4">
      <c r="A1057" s="103"/>
      <c r="B1057" s="103"/>
      <c r="C1057" s="103"/>
      <c r="D1057" s="103"/>
    </row>
    <row r="1058" spans="1:4">
      <c r="A1058" s="102"/>
      <c r="B1058" s="102"/>
      <c r="C1058" s="102"/>
      <c r="D1058" s="103"/>
    </row>
    <row r="1059" spans="1:4">
      <c r="A1059" s="103"/>
      <c r="B1059" s="103"/>
      <c r="C1059" s="103"/>
      <c r="D1059" s="103"/>
    </row>
    <row r="1060" spans="1:4">
      <c r="A1060" s="102"/>
      <c r="B1060" s="102"/>
      <c r="C1060" s="102"/>
      <c r="D1060" s="103"/>
    </row>
    <row r="1061" spans="1:4">
      <c r="A1061" s="103"/>
      <c r="B1061" s="103"/>
      <c r="C1061" s="103"/>
      <c r="D1061" s="103"/>
    </row>
    <row r="1062" spans="1:4">
      <c r="A1062" s="102"/>
      <c r="B1062" s="102"/>
      <c r="C1062" s="102"/>
      <c r="D1062" s="103"/>
    </row>
    <row r="1063" spans="1:4">
      <c r="A1063" s="103"/>
      <c r="B1063" s="103"/>
      <c r="C1063" s="103"/>
      <c r="D1063" s="103"/>
    </row>
    <row r="1064" spans="1:4">
      <c r="A1064" s="102"/>
      <c r="B1064" s="102"/>
      <c r="C1064" s="102"/>
      <c r="D1064" s="103"/>
    </row>
    <row r="1065" spans="1:4">
      <c r="A1065" s="103"/>
      <c r="B1065" s="103"/>
      <c r="C1065" s="103"/>
      <c r="D1065" s="103"/>
    </row>
    <row r="1066" spans="1:4">
      <c r="A1066" s="102"/>
      <c r="B1066" s="102"/>
      <c r="C1066" s="102"/>
      <c r="D1066" s="103"/>
    </row>
    <row r="1067" spans="1:4">
      <c r="A1067" s="103"/>
      <c r="B1067" s="103"/>
      <c r="C1067" s="103"/>
      <c r="D1067" s="103"/>
    </row>
    <row r="1068" spans="1:4">
      <c r="A1068" s="102"/>
      <c r="B1068" s="102"/>
      <c r="C1068" s="102"/>
      <c r="D1068" s="103"/>
    </row>
    <row r="1069" spans="1:4">
      <c r="A1069" s="103"/>
      <c r="B1069" s="103"/>
      <c r="C1069" s="103"/>
      <c r="D1069" s="103"/>
    </row>
    <row r="1070" spans="1:4">
      <c r="A1070" s="102"/>
      <c r="B1070" s="102"/>
      <c r="C1070" s="102"/>
      <c r="D1070" s="103"/>
    </row>
    <row r="1071" spans="1:4">
      <c r="A1071" s="103"/>
      <c r="B1071" s="103"/>
      <c r="C1071" s="103"/>
      <c r="D1071" s="103"/>
    </row>
    <row r="1072" spans="1:4">
      <c r="A1072" s="102"/>
      <c r="B1072" s="102"/>
      <c r="C1072" s="102"/>
      <c r="D1072" s="103"/>
    </row>
    <row r="1073" spans="1:4">
      <c r="A1073" s="103"/>
      <c r="B1073" s="103"/>
      <c r="C1073" s="103"/>
      <c r="D1073" s="103"/>
    </row>
    <row r="1074" spans="1:4">
      <c r="A1074" s="102"/>
      <c r="B1074" s="102"/>
      <c r="C1074" s="102"/>
      <c r="D1074" s="103"/>
    </row>
    <row r="1075" spans="1:4">
      <c r="A1075" s="103"/>
      <c r="B1075" s="103"/>
      <c r="C1075" s="103"/>
      <c r="D1075" s="103"/>
    </row>
    <row r="1076" spans="1:4">
      <c r="A1076" s="102"/>
      <c r="B1076" s="102"/>
      <c r="C1076" s="102"/>
      <c r="D1076" s="103"/>
    </row>
    <row r="1077" spans="1:4">
      <c r="A1077" s="103"/>
      <c r="B1077" s="103"/>
      <c r="C1077" s="103"/>
      <c r="D1077" s="103"/>
    </row>
    <row r="1078" spans="1:4">
      <c r="A1078" s="102"/>
      <c r="B1078" s="102"/>
      <c r="C1078" s="102"/>
      <c r="D1078" s="103"/>
    </row>
    <row r="1079" spans="1:4">
      <c r="A1079" s="103"/>
      <c r="B1079" s="103"/>
      <c r="C1079" s="103"/>
      <c r="D1079" s="103"/>
    </row>
    <row r="1080" spans="1:4">
      <c r="A1080" s="102"/>
      <c r="B1080" s="102"/>
      <c r="C1080" s="102"/>
      <c r="D1080" s="103"/>
    </row>
    <row r="1081" spans="1:4">
      <c r="A1081" s="103"/>
      <c r="B1081" s="103"/>
      <c r="C1081" s="103"/>
      <c r="D1081" s="103"/>
    </row>
    <row r="1082" spans="1:4">
      <c r="A1082" s="102"/>
      <c r="B1082" s="102"/>
      <c r="C1082" s="102"/>
      <c r="D1082" s="103"/>
    </row>
    <row r="1083" spans="1:4">
      <c r="A1083" s="103"/>
      <c r="B1083" s="103"/>
      <c r="C1083" s="103"/>
      <c r="D1083" s="103"/>
    </row>
    <row r="1084" spans="1:4">
      <c r="A1084" s="102"/>
      <c r="B1084" s="102"/>
      <c r="C1084" s="102"/>
      <c r="D1084" s="103"/>
    </row>
    <row r="1085" spans="1:4">
      <c r="A1085" s="103"/>
      <c r="B1085" s="103"/>
      <c r="C1085" s="103"/>
      <c r="D1085" s="103"/>
    </row>
    <row r="1086" spans="1:4">
      <c r="A1086" s="102"/>
      <c r="B1086" s="102"/>
      <c r="C1086" s="102"/>
      <c r="D1086" s="103"/>
    </row>
    <row r="1087" spans="1:4">
      <c r="A1087" s="103"/>
      <c r="B1087" s="103"/>
      <c r="C1087" s="103"/>
      <c r="D1087" s="103"/>
    </row>
    <row r="1088" spans="1:4">
      <c r="A1088" s="102"/>
      <c r="B1088" s="102"/>
      <c r="C1088" s="102"/>
      <c r="D1088" s="103"/>
    </row>
    <row r="1089" spans="1:4">
      <c r="A1089" s="103"/>
      <c r="B1089" s="103"/>
      <c r="C1089" s="103"/>
      <c r="D1089" s="103"/>
    </row>
    <row r="1090" spans="1:4">
      <c r="A1090" s="102"/>
      <c r="B1090" s="102"/>
      <c r="C1090" s="102"/>
      <c r="D1090" s="103"/>
    </row>
    <row r="1091" spans="1:4">
      <c r="A1091" s="103"/>
      <c r="B1091" s="103"/>
      <c r="C1091" s="103"/>
      <c r="D1091" s="103"/>
    </row>
    <row r="1092" spans="1:4">
      <c r="A1092" s="102"/>
      <c r="B1092" s="102"/>
      <c r="C1092" s="102"/>
      <c r="D1092" s="103"/>
    </row>
    <row r="1093" spans="1:4">
      <c r="A1093" s="103"/>
      <c r="B1093" s="103"/>
      <c r="C1093" s="103"/>
      <c r="D1093" s="103"/>
    </row>
    <row r="1094" spans="1:4">
      <c r="A1094" s="102"/>
      <c r="B1094" s="102"/>
      <c r="C1094" s="102"/>
      <c r="D1094" s="103"/>
    </row>
    <row r="1095" spans="1:4">
      <c r="A1095" s="103"/>
      <c r="B1095" s="103"/>
      <c r="C1095" s="103"/>
      <c r="D1095" s="103"/>
    </row>
    <row r="1096" spans="1:4">
      <c r="A1096" s="102"/>
      <c r="B1096" s="102"/>
      <c r="C1096" s="102"/>
      <c r="D1096" s="103"/>
    </row>
    <row r="1097" spans="1:4">
      <c r="A1097" s="103"/>
      <c r="B1097" s="103"/>
      <c r="C1097" s="103"/>
      <c r="D1097" s="103"/>
    </row>
    <row r="1098" spans="1:4">
      <c r="A1098" s="102"/>
      <c r="B1098" s="102"/>
      <c r="C1098" s="102"/>
      <c r="D1098" s="103"/>
    </row>
    <row r="1099" spans="1:4">
      <c r="A1099" s="103"/>
      <c r="B1099" s="103"/>
      <c r="C1099" s="103"/>
      <c r="D1099" s="103"/>
    </row>
    <row r="1100" spans="1:4">
      <c r="A1100" s="102"/>
      <c r="B1100" s="102"/>
      <c r="C1100" s="102"/>
      <c r="D1100" s="103"/>
    </row>
    <row r="1101" spans="1:4">
      <c r="A1101" s="103"/>
      <c r="B1101" s="103"/>
      <c r="C1101" s="103"/>
      <c r="D1101" s="103"/>
    </row>
    <row r="1102" spans="1:4">
      <c r="A1102" s="102"/>
      <c r="B1102" s="102"/>
      <c r="C1102" s="102"/>
      <c r="D1102" s="103"/>
    </row>
    <row r="1103" spans="1:4">
      <c r="A1103" s="103"/>
      <c r="B1103" s="103"/>
      <c r="C1103" s="103"/>
      <c r="D1103" s="103"/>
    </row>
    <row r="1104" spans="1:4">
      <c r="A1104" s="102"/>
      <c r="B1104" s="102"/>
      <c r="C1104" s="102"/>
      <c r="D1104" s="103"/>
    </row>
    <row r="1105" spans="1:4">
      <c r="A1105" s="103"/>
      <c r="B1105" s="103"/>
      <c r="C1105" s="103"/>
      <c r="D1105" s="103"/>
    </row>
    <row r="1106" spans="1:4">
      <c r="A1106" s="102"/>
      <c r="B1106" s="102"/>
      <c r="C1106" s="102"/>
      <c r="D1106" s="103"/>
    </row>
    <row r="1107" spans="1:4">
      <c r="A1107" s="103"/>
      <c r="B1107" s="103"/>
      <c r="C1107" s="103"/>
      <c r="D1107" s="103"/>
    </row>
    <row r="1108" spans="1:4">
      <c r="A1108" s="102"/>
      <c r="B1108" s="102"/>
      <c r="C1108" s="102"/>
      <c r="D1108" s="103"/>
    </row>
    <row r="1109" spans="1:4">
      <c r="A1109" s="103"/>
      <c r="B1109" s="103"/>
      <c r="C1109" s="103"/>
      <c r="D1109" s="103"/>
    </row>
    <row r="1110" spans="1:4">
      <c r="A1110" s="102"/>
      <c r="B1110" s="102"/>
      <c r="C1110" s="102"/>
      <c r="D1110" s="103"/>
    </row>
    <row r="1111" spans="1:4">
      <c r="A1111" s="103"/>
      <c r="B1111" s="103"/>
      <c r="C1111" s="103"/>
      <c r="D1111" s="103"/>
    </row>
    <row r="1112" spans="1:4">
      <c r="A1112" s="102"/>
      <c r="B1112" s="102"/>
      <c r="C1112" s="102"/>
      <c r="D1112" s="103"/>
    </row>
    <row r="1113" spans="1:4">
      <c r="A1113" s="103"/>
      <c r="B1113" s="103"/>
      <c r="C1113" s="103"/>
      <c r="D1113" s="103"/>
    </row>
    <row r="1114" spans="1:4">
      <c r="A1114" s="102"/>
      <c r="B1114" s="102"/>
      <c r="C1114" s="102"/>
      <c r="D1114" s="103"/>
    </row>
    <row r="1115" spans="1:4">
      <c r="A1115" s="103"/>
      <c r="B1115" s="103"/>
      <c r="C1115" s="103"/>
      <c r="D1115" s="103"/>
    </row>
    <row r="1116" spans="1:4">
      <c r="A1116" s="102"/>
      <c r="B1116" s="102"/>
      <c r="C1116" s="102"/>
      <c r="D1116" s="103"/>
    </row>
    <row r="1117" spans="1:4">
      <c r="A1117" s="103"/>
      <c r="B1117" s="103"/>
      <c r="C1117" s="103"/>
      <c r="D1117" s="103"/>
    </row>
    <row r="1118" spans="1:4">
      <c r="A1118" s="102"/>
      <c r="B1118" s="102"/>
      <c r="C1118" s="102"/>
      <c r="D1118" s="103"/>
    </row>
    <row r="1119" spans="1:4">
      <c r="A1119" s="103"/>
      <c r="B1119" s="103"/>
      <c r="C1119" s="103"/>
      <c r="D1119" s="103"/>
    </row>
    <row r="1120" spans="1:4">
      <c r="A1120" s="102"/>
      <c r="B1120" s="102"/>
      <c r="C1120" s="102"/>
      <c r="D1120" s="103"/>
    </row>
    <row r="1121" spans="1:4">
      <c r="A1121" s="103"/>
      <c r="B1121" s="103"/>
      <c r="C1121" s="103"/>
      <c r="D1121" s="103"/>
    </row>
    <row r="1122" spans="1:4">
      <c r="A1122" s="102"/>
      <c r="B1122" s="102"/>
      <c r="C1122" s="102"/>
      <c r="D1122" s="103"/>
    </row>
    <row r="1123" spans="1:4">
      <c r="A1123" s="103"/>
      <c r="B1123" s="103"/>
      <c r="C1123" s="103"/>
      <c r="D1123" s="103"/>
    </row>
    <row r="1124" spans="1:4">
      <c r="A1124" s="102"/>
      <c r="B1124" s="102"/>
      <c r="C1124" s="102"/>
      <c r="D1124" s="103"/>
    </row>
    <row r="1125" spans="1:4">
      <c r="A1125" s="103"/>
      <c r="B1125" s="103"/>
      <c r="C1125" s="103"/>
      <c r="D1125" s="103"/>
    </row>
    <row r="1126" spans="1:4">
      <c r="A1126" s="102"/>
      <c r="B1126" s="102"/>
      <c r="C1126" s="102"/>
      <c r="D1126" s="103"/>
    </row>
    <row r="1127" spans="1:4">
      <c r="A1127" s="103"/>
      <c r="B1127" s="103"/>
      <c r="C1127" s="103"/>
      <c r="D1127" s="103"/>
    </row>
    <row r="1128" spans="1:4">
      <c r="A1128" s="102"/>
      <c r="B1128" s="102"/>
      <c r="C1128" s="102"/>
      <c r="D1128" s="103"/>
    </row>
    <row r="1129" spans="1:4">
      <c r="A1129" s="103"/>
      <c r="B1129" s="103"/>
      <c r="C1129" s="103"/>
      <c r="D1129" s="103"/>
    </row>
    <row r="1130" spans="1:4">
      <c r="A1130" s="102"/>
      <c r="B1130" s="102"/>
      <c r="C1130" s="102"/>
      <c r="D1130" s="103"/>
    </row>
    <row r="1131" spans="1:4">
      <c r="A1131" s="103"/>
      <c r="B1131" s="103"/>
      <c r="C1131" s="103"/>
      <c r="D1131" s="103"/>
    </row>
    <row r="1132" spans="1:4">
      <c r="A1132" s="102"/>
      <c r="B1132" s="102"/>
      <c r="C1132" s="102"/>
      <c r="D1132" s="103"/>
    </row>
    <row r="1133" spans="1:4">
      <c r="A1133" s="103"/>
      <c r="B1133" s="103"/>
      <c r="C1133" s="103"/>
      <c r="D1133" s="103"/>
    </row>
    <row r="1134" spans="1:4">
      <c r="A1134" s="102"/>
      <c r="B1134" s="102"/>
      <c r="C1134" s="102"/>
      <c r="D1134" s="103"/>
    </row>
    <row r="1135" spans="1:4">
      <c r="A1135" s="103"/>
      <c r="B1135" s="103"/>
      <c r="C1135" s="103"/>
      <c r="D1135" s="103"/>
    </row>
    <row r="1136" spans="1:4">
      <c r="A1136" s="102"/>
      <c r="B1136" s="102"/>
      <c r="C1136" s="102"/>
      <c r="D1136" s="103"/>
    </row>
    <row r="1137" spans="1:4">
      <c r="A1137" s="103"/>
      <c r="B1137" s="103"/>
      <c r="C1137" s="103"/>
      <c r="D1137" s="103"/>
    </row>
    <row r="1138" spans="1:4">
      <c r="A1138" s="102"/>
      <c r="B1138" s="102"/>
      <c r="C1138" s="102"/>
      <c r="D1138" s="103"/>
    </row>
    <row r="1139" spans="1:4">
      <c r="A1139" s="103"/>
      <c r="B1139" s="103"/>
      <c r="C1139" s="103"/>
      <c r="D1139" s="103"/>
    </row>
    <row r="1140" spans="1:4">
      <c r="A1140" s="102"/>
      <c r="B1140" s="102"/>
      <c r="C1140" s="102"/>
      <c r="D1140" s="103"/>
    </row>
    <row r="1141" spans="1:4">
      <c r="A1141" s="103"/>
      <c r="B1141" s="103"/>
      <c r="C1141" s="103"/>
      <c r="D1141" s="103"/>
    </row>
    <row r="1142" spans="1:4">
      <c r="A1142" s="102"/>
      <c r="B1142" s="102"/>
      <c r="C1142" s="102"/>
      <c r="D1142" s="103"/>
    </row>
    <row r="1143" spans="1:4">
      <c r="A1143" s="103"/>
      <c r="B1143" s="103"/>
      <c r="C1143" s="103"/>
      <c r="D1143" s="103"/>
    </row>
    <row r="1144" spans="1:4">
      <c r="A1144" s="102"/>
      <c r="B1144" s="102"/>
      <c r="C1144" s="102"/>
      <c r="D1144" s="103"/>
    </row>
    <row r="1145" spans="1:4">
      <c r="A1145" s="103"/>
      <c r="B1145" s="103"/>
      <c r="C1145" s="103"/>
      <c r="D1145" s="103"/>
    </row>
    <row r="1146" spans="1:4">
      <c r="A1146" s="102"/>
      <c r="B1146" s="102"/>
      <c r="C1146" s="102"/>
      <c r="D1146" s="103"/>
    </row>
    <row r="1147" spans="1:4">
      <c r="A1147" s="103"/>
      <c r="B1147" s="103"/>
      <c r="C1147" s="103"/>
      <c r="D1147" s="103"/>
    </row>
    <row r="1148" spans="1:4">
      <c r="A1148" s="102"/>
      <c r="B1148" s="102"/>
      <c r="C1148" s="102"/>
      <c r="D1148" s="103"/>
    </row>
    <row r="1149" spans="1:4">
      <c r="A1149" s="103"/>
      <c r="B1149" s="103"/>
      <c r="C1149" s="103"/>
      <c r="D1149" s="103"/>
    </row>
    <row r="1150" spans="1:4">
      <c r="A1150" s="102"/>
      <c r="B1150" s="102"/>
      <c r="C1150" s="102"/>
      <c r="D1150" s="103"/>
    </row>
    <row r="1151" spans="1:4">
      <c r="A1151" s="103"/>
      <c r="B1151" s="103"/>
      <c r="C1151" s="103"/>
      <c r="D1151" s="103"/>
    </row>
    <row r="1152" spans="1:4">
      <c r="A1152" s="102"/>
      <c r="B1152" s="102"/>
      <c r="C1152" s="102"/>
      <c r="D1152" s="103"/>
    </row>
    <row r="1153" spans="1:4">
      <c r="A1153" s="103"/>
      <c r="B1153" s="103"/>
      <c r="C1153" s="103"/>
      <c r="D1153" s="103"/>
    </row>
    <row r="1154" spans="1:4">
      <c r="A1154" s="102"/>
      <c r="B1154" s="102"/>
      <c r="C1154" s="102"/>
      <c r="D1154" s="103"/>
    </row>
    <row r="1155" spans="1:4">
      <c r="A1155" s="103"/>
      <c r="B1155" s="103"/>
      <c r="C1155" s="103"/>
      <c r="D1155" s="103"/>
    </row>
    <row r="1156" spans="1:4">
      <c r="A1156" s="102"/>
      <c r="B1156" s="102"/>
      <c r="C1156" s="102"/>
      <c r="D1156" s="103"/>
    </row>
    <row r="1157" spans="1:4">
      <c r="A1157" s="103"/>
      <c r="B1157" s="103"/>
      <c r="C1157" s="103"/>
      <c r="D1157" s="103"/>
    </row>
    <row r="1158" spans="1:4">
      <c r="A1158" s="102"/>
      <c r="B1158" s="102"/>
      <c r="C1158" s="102"/>
      <c r="D1158" s="103"/>
    </row>
    <row r="1159" spans="1:4">
      <c r="A1159" s="103"/>
      <c r="B1159" s="103"/>
      <c r="C1159" s="103"/>
      <c r="D1159" s="103"/>
    </row>
    <row r="1160" spans="1:4">
      <c r="A1160" s="102"/>
      <c r="B1160" s="102"/>
      <c r="C1160" s="102"/>
      <c r="D1160" s="103"/>
    </row>
    <row r="1161" spans="1:4">
      <c r="A1161" s="103"/>
      <c r="B1161" s="103"/>
      <c r="C1161" s="103"/>
      <c r="D1161" s="103"/>
    </row>
    <row r="1162" spans="1:4">
      <c r="A1162" s="102"/>
      <c r="B1162" s="102"/>
      <c r="C1162" s="102"/>
      <c r="D1162" s="103"/>
    </row>
    <row r="1163" spans="1:4">
      <c r="A1163" s="103"/>
      <c r="B1163" s="103"/>
      <c r="C1163" s="103"/>
      <c r="D1163" s="103"/>
    </row>
    <row r="1164" spans="1:4">
      <c r="A1164" s="102"/>
      <c r="B1164" s="102"/>
      <c r="C1164" s="102"/>
      <c r="D1164" s="103"/>
    </row>
    <row r="1165" spans="1:4">
      <c r="A1165" s="103"/>
      <c r="B1165" s="103"/>
      <c r="C1165" s="103"/>
      <c r="D1165" s="103"/>
    </row>
    <row r="1166" spans="1:4">
      <c r="A1166" s="102"/>
      <c r="B1166" s="102"/>
      <c r="C1166" s="102"/>
      <c r="D1166" s="103"/>
    </row>
    <row r="1167" spans="1:4">
      <c r="A1167" s="103"/>
      <c r="B1167" s="103"/>
      <c r="C1167" s="103"/>
      <c r="D1167" s="103"/>
    </row>
    <row r="1168" spans="1:4">
      <c r="A1168" s="102"/>
      <c r="B1168" s="102"/>
      <c r="C1168" s="102"/>
      <c r="D1168" s="103"/>
    </row>
    <row r="1169" spans="1:4">
      <c r="A1169" s="103"/>
      <c r="B1169" s="103"/>
      <c r="C1169" s="103"/>
      <c r="D1169" s="103"/>
    </row>
    <row r="1170" spans="1:4">
      <c r="A1170" s="102"/>
      <c r="B1170" s="102"/>
      <c r="C1170" s="102"/>
      <c r="D1170" s="103"/>
    </row>
    <row r="1171" spans="1:4">
      <c r="A1171" s="103"/>
      <c r="B1171" s="103"/>
      <c r="C1171" s="103"/>
      <c r="D1171" s="103"/>
    </row>
    <row r="1172" spans="1:4">
      <c r="A1172" s="102"/>
      <c r="B1172" s="102"/>
      <c r="C1172" s="102"/>
      <c r="D1172" s="103"/>
    </row>
    <row r="1173" spans="1:4">
      <c r="A1173" s="103"/>
      <c r="B1173" s="103"/>
      <c r="C1173" s="103"/>
      <c r="D1173" s="103"/>
    </row>
    <row r="1174" spans="1:4">
      <c r="A1174" s="102"/>
      <c r="B1174" s="102"/>
      <c r="C1174" s="102"/>
      <c r="D1174" s="103"/>
    </row>
    <row r="1175" spans="1:4">
      <c r="A1175" s="103"/>
      <c r="B1175" s="103"/>
      <c r="C1175" s="103"/>
      <c r="D1175" s="103"/>
    </row>
    <row r="1176" spans="1:4">
      <c r="A1176" s="102"/>
      <c r="B1176" s="102"/>
      <c r="C1176" s="102"/>
      <c r="D1176" s="103"/>
    </row>
    <row r="1177" spans="1:4">
      <c r="A1177" s="103"/>
      <c r="B1177" s="103"/>
      <c r="C1177" s="103"/>
      <c r="D1177" s="103"/>
    </row>
    <row r="1178" spans="1:4">
      <c r="A1178" s="102"/>
      <c r="B1178" s="102"/>
      <c r="C1178" s="102"/>
      <c r="D1178" s="103"/>
    </row>
    <row r="1179" spans="1:4">
      <c r="A1179" s="103"/>
      <c r="B1179" s="103"/>
      <c r="C1179" s="103"/>
      <c r="D1179" s="103"/>
    </row>
    <row r="1180" spans="1:4">
      <c r="A1180" s="102"/>
      <c r="B1180" s="102"/>
      <c r="C1180" s="102"/>
      <c r="D1180" s="103"/>
    </row>
    <row r="1181" spans="1:4">
      <c r="A1181" s="103"/>
      <c r="B1181" s="103"/>
      <c r="C1181" s="103"/>
      <c r="D1181" s="103"/>
    </row>
    <row r="1182" spans="1:4">
      <c r="A1182" s="102"/>
      <c r="B1182" s="102"/>
      <c r="C1182" s="102"/>
      <c r="D1182" s="103"/>
    </row>
    <row r="1183" spans="1:4">
      <c r="A1183" s="103"/>
      <c r="B1183" s="103"/>
      <c r="C1183" s="103"/>
      <c r="D1183" s="103"/>
    </row>
    <row r="1184" spans="1:4">
      <c r="A1184" s="102"/>
      <c r="B1184" s="102"/>
      <c r="C1184" s="102"/>
      <c r="D1184" s="103"/>
    </row>
    <row r="1185" spans="1:4">
      <c r="A1185" s="103"/>
      <c r="B1185" s="103"/>
      <c r="C1185" s="103"/>
      <c r="D1185" s="103"/>
    </row>
    <row r="1186" spans="1:4">
      <c r="A1186" s="102"/>
      <c r="B1186" s="102"/>
      <c r="C1186" s="102"/>
      <c r="D1186" s="103"/>
    </row>
    <row r="1187" spans="1:4">
      <c r="A1187" s="103"/>
      <c r="B1187" s="103"/>
      <c r="C1187" s="103"/>
      <c r="D1187" s="103"/>
    </row>
    <row r="1188" spans="1:4">
      <c r="A1188" s="102"/>
      <c r="B1188" s="102"/>
      <c r="C1188" s="102"/>
      <c r="D1188" s="103"/>
    </row>
    <row r="1189" spans="1:4">
      <c r="A1189" s="103"/>
      <c r="B1189" s="103"/>
      <c r="C1189" s="103"/>
      <c r="D1189" s="103"/>
    </row>
    <row r="1190" spans="1:4">
      <c r="A1190" s="102"/>
      <c r="B1190" s="102"/>
      <c r="C1190" s="102"/>
      <c r="D1190" s="103"/>
    </row>
    <row r="1191" spans="1:4">
      <c r="A1191" s="103"/>
      <c r="B1191" s="103"/>
      <c r="C1191" s="103"/>
      <c r="D1191" s="103"/>
    </row>
    <row r="1192" spans="1:4">
      <c r="A1192" s="102"/>
      <c r="B1192" s="102"/>
      <c r="C1192" s="102"/>
      <c r="D1192" s="103"/>
    </row>
    <row r="1193" spans="1:4">
      <c r="A1193" s="103"/>
      <c r="B1193" s="103"/>
      <c r="C1193" s="103"/>
      <c r="D1193" s="103"/>
    </row>
    <row r="1194" spans="1:4">
      <c r="A1194" s="102"/>
      <c r="B1194" s="102"/>
      <c r="C1194" s="102"/>
      <c r="D1194" s="103"/>
    </row>
    <row r="1195" spans="1:4">
      <c r="A1195" s="103"/>
      <c r="B1195" s="103"/>
      <c r="C1195" s="103"/>
      <c r="D1195" s="103"/>
    </row>
    <row r="1196" spans="1:4">
      <c r="A1196" s="102"/>
      <c r="B1196" s="102"/>
      <c r="C1196" s="102"/>
      <c r="D1196" s="103"/>
    </row>
    <row r="1197" spans="1:4">
      <c r="A1197" s="103"/>
      <c r="B1197" s="103"/>
      <c r="C1197" s="103"/>
      <c r="D1197" s="103"/>
    </row>
    <row r="1198" spans="1:4">
      <c r="A1198" s="102"/>
      <c r="B1198" s="102"/>
      <c r="C1198" s="102"/>
      <c r="D1198" s="103"/>
    </row>
    <row r="1199" spans="1:4">
      <c r="A1199" s="103"/>
      <c r="B1199" s="103"/>
      <c r="C1199" s="103"/>
      <c r="D1199" s="103"/>
    </row>
    <row r="1200" spans="1:4">
      <c r="A1200" s="102"/>
      <c r="B1200" s="102"/>
      <c r="C1200" s="102"/>
      <c r="D1200" s="103"/>
    </row>
    <row r="1201" spans="1:4">
      <c r="A1201" s="103"/>
      <c r="B1201" s="103"/>
      <c r="C1201" s="103"/>
      <c r="D1201" s="103"/>
    </row>
    <row r="1202" spans="1:4">
      <c r="A1202" s="102"/>
      <c r="B1202" s="102"/>
      <c r="C1202" s="102"/>
      <c r="D1202" s="103"/>
    </row>
    <row r="1203" spans="1:4">
      <c r="A1203" s="103"/>
      <c r="B1203" s="103"/>
      <c r="C1203" s="103"/>
      <c r="D1203" s="103"/>
    </row>
    <row r="1204" spans="1:4">
      <c r="A1204" s="102"/>
      <c r="B1204" s="102"/>
      <c r="C1204" s="102"/>
      <c r="D1204" s="103"/>
    </row>
    <row r="1205" spans="1:4">
      <c r="A1205" s="103"/>
      <c r="B1205" s="103"/>
      <c r="C1205" s="103"/>
      <c r="D1205" s="103"/>
    </row>
    <row r="1206" spans="1:4">
      <c r="A1206" s="102"/>
      <c r="B1206" s="102"/>
      <c r="C1206" s="102"/>
      <c r="D1206" s="103"/>
    </row>
    <row r="1207" spans="1:4">
      <c r="A1207" s="103"/>
      <c r="B1207" s="103"/>
      <c r="C1207" s="103"/>
      <c r="D1207" s="103"/>
    </row>
    <row r="1208" spans="1:4">
      <c r="A1208" s="102"/>
      <c r="B1208" s="102"/>
      <c r="C1208" s="102"/>
      <c r="D1208" s="103"/>
    </row>
    <row r="1209" spans="1:4">
      <c r="A1209" s="103"/>
      <c r="B1209" s="103"/>
      <c r="C1209" s="103"/>
      <c r="D1209" s="103"/>
    </row>
    <row r="1210" spans="1:4">
      <c r="A1210" s="102"/>
      <c r="B1210" s="102"/>
      <c r="C1210" s="102"/>
      <c r="D1210" s="103"/>
    </row>
    <row r="1211" spans="1:4">
      <c r="A1211" s="103"/>
      <c r="B1211" s="103"/>
      <c r="C1211" s="103"/>
      <c r="D1211" s="103"/>
    </row>
    <row r="1212" spans="1:4">
      <c r="A1212" s="102"/>
      <c r="B1212" s="102"/>
      <c r="C1212" s="102"/>
      <c r="D1212" s="103"/>
    </row>
    <row r="1213" spans="1:4">
      <c r="A1213" s="103"/>
      <c r="B1213" s="103"/>
      <c r="C1213" s="103"/>
      <c r="D1213" s="103"/>
    </row>
    <row r="1214" spans="1:4">
      <c r="A1214" s="102"/>
      <c r="B1214" s="102"/>
      <c r="C1214" s="102"/>
      <c r="D1214" s="103"/>
    </row>
    <row r="1215" spans="1:4">
      <c r="A1215" s="103"/>
      <c r="B1215" s="103"/>
      <c r="C1215" s="103"/>
      <c r="D1215" s="103"/>
    </row>
    <row r="1216" spans="1:4">
      <c r="A1216" s="102"/>
      <c r="B1216" s="102"/>
      <c r="C1216" s="102"/>
      <c r="D1216" s="103"/>
    </row>
    <row r="1217" spans="1:4">
      <c r="A1217" s="103"/>
      <c r="B1217" s="103"/>
      <c r="C1217" s="103"/>
      <c r="D1217" s="103"/>
    </row>
    <row r="1218" spans="1:4">
      <c r="A1218" s="102"/>
      <c r="B1218" s="102"/>
      <c r="C1218" s="102"/>
      <c r="D1218" s="103"/>
    </row>
    <row r="1219" spans="1:4">
      <c r="A1219" s="103"/>
      <c r="B1219" s="103"/>
      <c r="C1219" s="103"/>
      <c r="D1219" s="103"/>
    </row>
    <row r="1220" spans="1:4">
      <c r="A1220" s="102"/>
      <c r="B1220" s="102"/>
      <c r="C1220" s="102"/>
      <c r="D1220" s="103"/>
    </row>
    <row r="1221" spans="1:4">
      <c r="A1221" s="103"/>
      <c r="B1221" s="103"/>
      <c r="C1221" s="103"/>
      <c r="D1221" s="103"/>
    </row>
    <row r="1222" spans="1:4">
      <c r="A1222" s="102"/>
      <c r="B1222" s="102"/>
      <c r="C1222" s="102"/>
      <c r="D1222" s="103"/>
    </row>
    <row r="1223" spans="1:4">
      <c r="A1223" s="103"/>
      <c r="B1223" s="103"/>
      <c r="C1223" s="103"/>
      <c r="D1223" s="103"/>
    </row>
    <row r="1224" spans="1:4">
      <c r="A1224" s="102"/>
      <c r="B1224" s="102"/>
      <c r="C1224" s="102"/>
      <c r="D1224" s="103"/>
    </row>
    <row r="1225" spans="1:4">
      <c r="A1225" s="103"/>
      <c r="B1225" s="103"/>
      <c r="C1225" s="103"/>
      <c r="D1225" s="103"/>
    </row>
    <row r="1226" spans="1:4">
      <c r="A1226" s="102"/>
      <c r="B1226" s="102"/>
      <c r="C1226" s="102"/>
      <c r="D1226" s="103"/>
    </row>
    <row r="1227" spans="1:4">
      <c r="A1227" s="103"/>
      <c r="B1227" s="103"/>
      <c r="C1227" s="103"/>
      <c r="D1227" s="103"/>
    </row>
    <row r="1228" spans="1:4">
      <c r="A1228" s="102"/>
      <c r="B1228" s="102"/>
      <c r="C1228" s="102"/>
      <c r="D1228" s="103"/>
    </row>
    <row r="1229" spans="1:4">
      <c r="A1229" s="103"/>
      <c r="B1229" s="103"/>
      <c r="C1229" s="103"/>
      <c r="D1229" s="103"/>
    </row>
    <row r="1230" spans="1:4">
      <c r="A1230" s="102"/>
      <c r="B1230" s="102"/>
      <c r="C1230" s="102"/>
      <c r="D1230" s="103"/>
    </row>
    <row r="1231" spans="1:4">
      <c r="A1231" s="103"/>
      <c r="B1231" s="103"/>
      <c r="C1231" s="103"/>
      <c r="D1231" s="103"/>
    </row>
    <row r="1232" spans="1:4">
      <c r="A1232" s="102"/>
      <c r="B1232" s="102"/>
      <c r="C1232" s="102"/>
      <c r="D1232" s="103"/>
    </row>
    <row r="1233" spans="1:4">
      <c r="A1233" s="103"/>
      <c r="B1233" s="103"/>
      <c r="C1233" s="103"/>
      <c r="D1233" s="103"/>
    </row>
    <row r="1234" spans="1:4">
      <c r="A1234" s="102"/>
      <c r="B1234" s="102"/>
      <c r="C1234" s="102"/>
      <c r="D1234" s="103"/>
    </row>
    <row r="1235" spans="1:4">
      <c r="A1235" s="103"/>
      <c r="B1235" s="103"/>
      <c r="C1235" s="103"/>
      <c r="D1235" s="103"/>
    </row>
    <row r="1236" spans="1:4">
      <c r="A1236" s="102"/>
      <c r="B1236" s="102"/>
      <c r="C1236" s="102"/>
      <c r="D1236" s="103"/>
    </row>
    <row r="1237" spans="1:4">
      <c r="A1237" s="103"/>
      <c r="B1237" s="103"/>
      <c r="C1237" s="103"/>
      <c r="D1237" s="103"/>
    </row>
    <row r="1238" spans="1:4">
      <c r="A1238" s="102"/>
      <c r="B1238" s="102"/>
      <c r="C1238" s="102"/>
      <c r="D1238" s="103"/>
    </row>
    <row r="1239" spans="1:4">
      <c r="A1239" s="103"/>
      <c r="B1239" s="103"/>
      <c r="C1239" s="103"/>
      <c r="D1239" s="103"/>
    </row>
    <row r="1240" spans="1:4">
      <c r="A1240" s="102"/>
      <c r="B1240" s="102"/>
      <c r="C1240" s="102"/>
      <c r="D1240" s="103"/>
    </row>
    <row r="1241" spans="1:4">
      <c r="A1241" s="103"/>
      <c r="B1241" s="103"/>
      <c r="C1241" s="103"/>
      <c r="D1241" s="103"/>
    </row>
    <row r="1242" spans="1:4">
      <c r="A1242" s="102"/>
      <c r="B1242" s="102"/>
      <c r="C1242" s="102"/>
      <c r="D1242" s="103"/>
    </row>
    <row r="1243" spans="1:4">
      <c r="A1243" s="103"/>
      <c r="B1243" s="103"/>
      <c r="C1243" s="103"/>
      <c r="D1243" s="103"/>
    </row>
    <row r="1244" spans="1:4">
      <c r="A1244" s="102"/>
      <c r="B1244" s="102"/>
      <c r="C1244" s="102"/>
      <c r="D1244" s="103"/>
    </row>
    <row r="1245" spans="1:4">
      <c r="A1245" s="103"/>
      <c r="B1245" s="103"/>
      <c r="C1245" s="103"/>
      <c r="D1245" s="103"/>
    </row>
    <row r="1246" spans="1:4">
      <c r="A1246" s="102"/>
      <c r="B1246" s="102"/>
      <c r="C1246" s="102"/>
      <c r="D1246" s="103"/>
    </row>
    <row r="1247" spans="1:4">
      <c r="A1247" s="103"/>
      <c r="B1247" s="103"/>
      <c r="C1247" s="103"/>
      <c r="D1247" s="103"/>
    </row>
    <row r="1248" spans="1:4">
      <c r="A1248" s="102"/>
      <c r="B1248" s="102"/>
      <c r="C1248" s="102"/>
      <c r="D1248" s="103"/>
    </row>
    <row r="1249" spans="1:4">
      <c r="A1249" s="103"/>
      <c r="B1249" s="103"/>
      <c r="C1249" s="103"/>
      <c r="D1249" s="103"/>
    </row>
    <row r="1250" spans="1:4">
      <c r="A1250" s="102"/>
      <c r="B1250" s="102"/>
      <c r="C1250" s="102"/>
      <c r="D1250" s="103"/>
    </row>
    <row r="1251" spans="1:4">
      <c r="A1251" s="103"/>
      <c r="B1251" s="103"/>
      <c r="C1251" s="103"/>
      <c r="D1251" s="103"/>
    </row>
    <row r="1252" spans="1:4">
      <c r="A1252" s="102"/>
      <c r="B1252" s="102"/>
      <c r="C1252" s="102"/>
      <c r="D1252" s="103"/>
    </row>
    <row r="1253" spans="1:4">
      <c r="A1253" s="103"/>
      <c r="B1253" s="103"/>
      <c r="C1253" s="103"/>
      <c r="D1253" s="103"/>
    </row>
    <row r="1254" spans="1:4">
      <c r="A1254" s="102"/>
      <c r="B1254" s="102"/>
      <c r="C1254" s="102"/>
      <c r="D1254" s="103"/>
    </row>
    <row r="1255" spans="1:4">
      <c r="A1255" s="103"/>
      <c r="B1255" s="103"/>
      <c r="C1255" s="103"/>
      <c r="D1255" s="103"/>
    </row>
    <row r="1256" spans="1:4">
      <c r="A1256" s="102"/>
      <c r="B1256" s="102"/>
      <c r="C1256" s="102"/>
      <c r="D1256" s="103"/>
    </row>
    <row r="1257" spans="1:4">
      <c r="A1257" s="103"/>
      <c r="B1257" s="103"/>
      <c r="C1257" s="103"/>
      <c r="D1257" s="103"/>
    </row>
    <row r="1258" spans="1:4">
      <c r="A1258" s="102"/>
      <c r="B1258" s="102"/>
      <c r="C1258" s="102"/>
      <c r="D1258" s="103"/>
    </row>
    <row r="1259" spans="1:4">
      <c r="A1259" s="103"/>
      <c r="B1259" s="103"/>
      <c r="C1259" s="103"/>
      <c r="D1259" s="103"/>
    </row>
    <row r="1260" spans="1:4">
      <c r="A1260" s="102"/>
      <c r="B1260" s="102"/>
      <c r="C1260" s="102"/>
      <c r="D1260" s="103"/>
    </row>
    <row r="1261" spans="1:4">
      <c r="A1261" s="103"/>
      <c r="B1261" s="103"/>
      <c r="C1261" s="103"/>
      <c r="D1261" s="103"/>
    </row>
    <row r="1262" spans="1:4">
      <c r="A1262" s="102"/>
      <c r="B1262" s="102"/>
      <c r="C1262" s="102"/>
      <c r="D1262" s="103"/>
    </row>
    <row r="1263" spans="1:4">
      <c r="A1263" s="103"/>
      <c r="B1263" s="103"/>
      <c r="C1263" s="103"/>
      <c r="D1263" s="103"/>
    </row>
    <row r="1264" spans="1:4">
      <c r="A1264" s="102"/>
      <c r="B1264" s="102"/>
      <c r="C1264" s="102"/>
      <c r="D1264" s="103"/>
    </row>
    <row r="1265" spans="1:4">
      <c r="A1265" s="103"/>
      <c r="B1265" s="103"/>
      <c r="C1265" s="103"/>
      <c r="D1265" s="103"/>
    </row>
    <row r="1266" spans="1:4">
      <c r="A1266" s="102"/>
      <c r="B1266" s="102"/>
      <c r="C1266" s="102"/>
      <c r="D1266" s="103"/>
    </row>
    <row r="1267" spans="1:4">
      <c r="A1267" s="103"/>
      <c r="B1267" s="103"/>
      <c r="C1267" s="103"/>
      <c r="D1267" s="103"/>
    </row>
    <row r="1268" spans="1:4">
      <c r="A1268" s="102"/>
      <c r="B1268" s="102"/>
      <c r="C1268" s="102"/>
      <c r="D1268" s="103"/>
    </row>
    <row r="1269" spans="1:4">
      <c r="A1269" s="103"/>
      <c r="B1269" s="103"/>
      <c r="C1269" s="103"/>
      <c r="D1269" s="103"/>
    </row>
    <row r="1270" spans="1:4">
      <c r="A1270" s="102"/>
      <c r="B1270" s="102"/>
      <c r="C1270" s="102"/>
      <c r="D1270" s="103"/>
    </row>
    <row r="1271" spans="1:4">
      <c r="A1271" s="103"/>
      <c r="B1271" s="103"/>
      <c r="C1271" s="103"/>
      <c r="D1271" s="103"/>
    </row>
    <row r="1272" spans="1:4">
      <c r="A1272" s="102"/>
      <c r="B1272" s="102"/>
      <c r="C1272" s="102"/>
      <c r="D1272" s="103"/>
    </row>
    <row r="1273" spans="1:4">
      <c r="A1273" s="103"/>
      <c r="B1273" s="103"/>
      <c r="C1273" s="103"/>
      <c r="D1273" s="103"/>
    </row>
    <row r="1274" spans="1:4">
      <c r="A1274" s="102"/>
      <c r="B1274" s="102"/>
      <c r="C1274" s="102"/>
      <c r="D1274" s="103"/>
    </row>
    <row r="1275" spans="1:4">
      <c r="A1275" s="103"/>
      <c r="B1275" s="103"/>
      <c r="C1275" s="103"/>
      <c r="D1275" s="103"/>
    </row>
    <row r="1276" spans="1:4">
      <c r="A1276" s="102"/>
      <c r="B1276" s="102"/>
      <c r="C1276" s="102"/>
      <c r="D1276" s="103"/>
    </row>
    <row r="1277" spans="1:4">
      <c r="A1277" s="103"/>
      <c r="B1277" s="103"/>
      <c r="C1277" s="103"/>
      <c r="D1277" s="103"/>
    </row>
    <row r="1278" spans="1:4">
      <c r="A1278" s="102"/>
      <c r="B1278" s="102"/>
      <c r="C1278" s="102"/>
      <c r="D1278" s="103"/>
    </row>
    <row r="1279" spans="1:4">
      <c r="A1279" s="103"/>
      <c r="B1279" s="103"/>
      <c r="C1279" s="103"/>
      <c r="D1279" s="103"/>
    </row>
    <row r="1280" spans="1:4">
      <c r="A1280" s="102"/>
      <c r="B1280" s="102"/>
      <c r="C1280" s="102"/>
      <c r="D1280" s="103"/>
    </row>
    <row r="1281" spans="1:4">
      <c r="A1281" s="103"/>
      <c r="B1281" s="103"/>
      <c r="C1281" s="103"/>
      <c r="D1281" s="103"/>
    </row>
    <row r="1282" spans="1:4">
      <c r="A1282" s="102"/>
      <c r="B1282" s="102"/>
      <c r="C1282" s="102"/>
      <c r="D1282" s="103"/>
    </row>
    <row r="1283" spans="1:4">
      <c r="A1283" s="103"/>
      <c r="B1283" s="103"/>
      <c r="C1283" s="103"/>
      <c r="D1283" s="103"/>
    </row>
    <row r="1284" spans="1:4">
      <c r="A1284" s="102"/>
      <c r="B1284" s="102"/>
      <c r="C1284" s="102"/>
      <c r="D1284" s="103"/>
    </row>
    <row r="1285" spans="1:4">
      <c r="A1285" s="103"/>
      <c r="B1285" s="103"/>
      <c r="C1285" s="103"/>
      <c r="D1285" s="103"/>
    </row>
    <row r="1286" spans="1:4">
      <c r="A1286" s="102"/>
      <c r="B1286" s="102"/>
      <c r="C1286" s="102"/>
      <c r="D1286" s="103"/>
    </row>
    <row r="1287" spans="1:4">
      <c r="A1287" s="103"/>
      <c r="B1287" s="103"/>
      <c r="C1287" s="103"/>
      <c r="D1287" s="103"/>
    </row>
    <row r="1288" spans="1:4">
      <c r="A1288" s="102"/>
      <c r="B1288" s="102"/>
      <c r="C1288" s="102"/>
      <c r="D1288" s="103"/>
    </row>
    <row r="1289" spans="1:4">
      <c r="A1289" s="103"/>
      <c r="B1289" s="103"/>
      <c r="C1289" s="103"/>
      <c r="D1289" s="103"/>
    </row>
    <row r="1290" spans="1:4">
      <c r="A1290" s="102"/>
      <c r="B1290" s="102"/>
      <c r="C1290" s="102"/>
      <c r="D1290" s="103"/>
    </row>
    <row r="1291" spans="1:4">
      <c r="A1291" s="103"/>
      <c r="B1291" s="103"/>
      <c r="C1291" s="103"/>
      <c r="D1291" s="103"/>
    </row>
    <row r="1292" spans="1:4">
      <c r="A1292" s="102"/>
      <c r="B1292" s="102"/>
      <c r="C1292" s="102"/>
      <c r="D1292" s="103"/>
    </row>
    <row r="1293" spans="1:4">
      <c r="A1293" s="103"/>
      <c r="B1293" s="103"/>
      <c r="C1293" s="103"/>
      <c r="D1293" s="103"/>
    </row>
    <row r="1294" spans="1:4">
      <c r="A1294" s="102"/>
      <c r="B1294" s="102"/>
      <c r="C1294" s="102"/>
      <c r="D1294" s="103"/>
    </row>
    <row r="1295" spans="1:4">
      <c r="A1295" s="103"/>
      <c r="B1295" s="103"/>
      <c r="C1295" s="103"/>
      <c r="D1295" s="103"/>
    </row>
    <row r="1296" spans="1:4">
      <c r="A1296" s="102"/>
      <c r="B1296" s="102"/>
      <c r="C1296" s="102"/>
      <c r="D1296" s="103"/>
    </row>
    <row r="1297" spans="1:4">
      <c r="A1297" s="103"/>
      <c r="B1297" s="103"/>
      <c r="C1297" s="103"/>
      <c r="D1297" s="103"/>
    </row>
    <row r="1298" spans="1:4">
      <c r="A1298" s="102"/>
      <c r="B1298" s="102"/>
      <c r="C1298" s="102"/>
      <c r="D1298" s="103"/>
    </row>
    <row r="1299" spans="1:4">
      <c r="A1299" s="103"/>
      <c r="B1299" s="103"/>
      <c r="C1299" s="103"/>
      <c r="D1299" s="103"/>
    </row>
    <row r="1300" spans="1:4">
      <c r="A1300" s="102"/>
      <c r="B1300" s="102"/>
      <c r="C1300" s="102"/>
      <c r="D1300" s="103"/>
    </row>
    <row r="1301" spans="1:4">
      <c r="A1301" s="103"/>
      <c r="B1301" s="103"/>
      <c r="C1301" s="103"/>
      <c r="D1301" s="103"/>
    </row>
    <row r="1302" spans="1:4">
      <c r="A1302" s="102"/>
      <c r="B1302" s="102"/>
      <c r="C1302" s="102"/>
      <c r="D1302" s="103"/>
    </row>
    <row r="1303" spans="1:4">
      <c r="A1303" s="103"/>
      <c r="B1303" s="103"/>
      <c r="C1303" s="103"/>
      <c r="D1303" s="103"/>
    </row>
    <row r="1304" spans="1:4">
      <c r="A1304" s="102"/>
      <c r="B1304" s="102"/>
      <c r="C1304" s="102"/>
      <c r="D1304" s="103"/>
    </row>
    <row r="1305" spans="1:4">
      <c r="A1305" s="103"/>
      <c r="B1305" s="103"/>
      <c r="C1305" s="103"/>
      <c r="D1305" s="103"/>
    </row>
    <row r="1306" spans="1:4">
      <c r="A1306" s="102"/>
      <c r="B1306" s="102"/>
      <c r="C1306" s="102"/>
      <c r="D1306" s="103"/>
    </row>
    <row r="1307" spans="1:4">
      <c r="A1307" s="103"/>
      <c r="B1307" s="103"/>
      <c r="C1307" s="103"/>
      <c r="D1307" s="103"/>
    </row>
    <row r="1308" spans="1:4">
      <c r="A1308" s="102"/>
      <c r="B1308" s="102"/>
      <c r="C1308" s="102"/>
      <c r="D1308" s="103"/>
    </row>
    <row r="1309" spans="1:4">
      <c r="A1309" s="103"/>
      <c r="B1309" s="103"/>
      <c r="C1309" s="103"/>
      <c r="D1309" s="103"/>
    </row>
    <row r="1310" spans="1:4">
      <c r="A1310" s="102"/>
      <c r="B1310" s="102"/>
      <c r="C1310" s="102"/>
      <c r="D1310" s="103"/>
    </row>
    <row r="1311" spans="1:4">
      <c r="A1311" s="103"/>
      <c r="B1311" s="103"/>
      <c r="C1311" s="103"/>
      <c r="D1311" s="103"/>
    </row>
    <row r="1312" spans="1:4">
      <c r="A1312" s="102"/>
      <c r="B1312" s="102"/>
      <c r="C1312" s="102"/>
      <c r="D1312" s="103"/>
    </row>
    <row r="1313" spans="1:4">
      <c r="A1313" s="103"/>
      <c r="B1313" s="103"/>
      <c r="C1313" s="103"/>
      <c r="D1313" s="103"/>
    </row>
    <row r="1314" spans="1:4">
      <c r="A1314" s="102"/>
      <c r="B1314" s="102"/>
      <c r="C1314" s="102"/>
      <c r="D1314" s="103"/>
    </row>
    <row r="1315" spans="1:4">
      <c r="A1315" s="103"/>
      <c r="B1315" s="103"/>
      <c r="C1315" s="103"/>
      <c r="D1315" s="103"/>
    </row>
    <row r="1316" spans="1:4">
      <c r="A1316" s="102"/>
      <c r="B1316" s="102"/>
      <c r="C1316" s="102"/>
      <c r="D1316" s="103"/>
    </row>
    <row r="1317" spans="1:4">
      <c r="A1317" s="103"/>
      <c r="B1317" s="103"/>
      <c r="C1317" s="103"/>
      <c r="D1317" s="103"/>
    </row>
    <row r="1318" spans="1:4">
      <c r="A1318" s="102"/>
      <c r="B1318" s="102"/>
      <c r="C1318" s="102"/>
      <c r="D1318" s="103"/>
    </row>
    <row r="1319" spans="1:4">
      <c r="A1319" s="103"/>
      <c r="B1319" s="103"/>
      <c r="C1319" s="103"/>
      <c r="D1319" s="103"/>
    </row>
    <row r="1320" spans="1:4">
      <c r="A1320" s="102"/>
      <c r="B1320" s="102"/>
      <c r="C1320" s="102"/>
      <c r="D1320" s="103"/>
    </row>
    <row r="1321" spans="1:4">
      <c r="A1321" s="103"/>
      <c r="B1321" s="103"/>
      <c r="C1321" s="103"/>
      <c r="D1321" s="103"/>
    </row>
    <row r="1322" spans="1:4">
      <c r="A1322" s="102"/>
      <c r="B1322" s="102"/>
      <c r="C1322" s="102"/>
      <c r="D1322" s="103"/>
    </row>
    <row r="1323" spans="1:4">
      <c r="A1323" s="103"/>
      <c r="B1323" s="103"/>
      <c r="C1323" s="103"/>
      <c r="D1323" s="103"/>
    </row>
    <row r="1324" spans="1:4">
      <c r="A1324" s="102"/>
      <c r="B1324" s="102"/>
      <c r="C1324" s="102"/>
      <c r="D1324" s="103"/>
    </row>
    <row r="1325" spans="1:4">
      <c r="A1325" s="103"/>
      <c r="B1325" s="103"/>
      <c r="C1325" s="103"/>
      <c r="D1325" s="103"/>
    </row>
    <row r="1326" spans="1:4">
      <c r="A1326" s="102"/>
      <c r="B1326" s="102"/>
      <c r="C1326" s="102"/>
      <c r="D1326" s="103"/>
    </row>
    <row r="1327" spans="1:4">
      <c r="A1327" s="103"/>
      <c r="B1327" s="103"/>
      <c r="C1327" s="103"/>
      <c r="D1327" s="103"/>
    </row>
    <row r="1328" spans="1:4">
      <c r="A1328" s="102"/>
      <c r="B1328" s="102"/>
      <c r="C1328" s="102"/>
      <c r="D1328" s="103"/>
    </row>
    <row r="1329" spans="1:4">
      <c r="A1329" s="103"/>
      <c r="B1329" s="103"/>
      <c r="C1329" s="103"/>
      <c r="D1329" s="103"/>
    </row>
    <row r="1330" spans="1:4">
      <c r="A1330" s="102"/>
      <c r="B1330" s="102"/>
      <c r="C1330" s="102"/>
      <c r="D1330" s="103"/>
    </row>
    <row r="1331" spans="1:4">
      <c r="A1331" s="103"/>
      <c r="B1331" s="103"/>
      <c r="C1331" s="103"/>
      <c r="D1331" s="103"/>
    </row>
    <row r="1332" spans="1:4">
      <c r="A1332" s="102"/>
      <c r="B1332" s="102"/>
      <c r="C1332" s="102"/>
      <c r="D1332" s="103"/>
    </row>
    <row r="1333" spans="1:4">
      <c r="A1333" s="103"/>
      <c r="B1333" s="103"/>
      <c r="C1333" s="103"/>
      <c r="D1333" s="103"/>
    </row>
    <row r="1334" spans="1:4">
      <c r="A1334" s="102"/>
      <c r="B1334" s="102"/>
      <c r="C1334" s="102"/>
      <c r="D1334" s="103"/>
    </row>
    <row r="1335" spans="1:4">
      <c r="A1335" s="103"/>
      <c r="B1335" s="103"/>
      <c r="C1335" s="103"/>
      <c r="D1335" s="103"/>
    </row>
    <row r="1336" spans="1:4">
      <c r="A1336" s="102"/>
      <c r="B1336" s="102"/>
      <c r="C1336" s="102"/>
      <c r="D1336" s="103"/>
    </row>
    <row r="1337" spans="1:4">
      <c r="A1337" s="103"/>
      <c r="B1337" s="103"/>
      <c r="C1337" s="103"/>
      <c r="D1337" s="103"/>
    </row>
    <row r="1338" spans="1:4">
      <c r="A1338" s="102"/>
      <c r="B1338" s="102"/>
      <c r="C1338" s="102"/>
      <c r="D1338" s="103"/>
    </row>
    <row r="1339" spans="1:4">
      <c r="A1339" s="103"/>
      <c r="B1339" s="103"/>
      <c r="C1339" s="103"/>
      <c r="D1339" s="103"/>
    </row>
    <row r="1340" spans="1:4">
      <c r="A1340" s="102"/>
      <c r="B1340" s="102"/>
      <c r="C1340" s="102"/>
      <c r="D1340" s="103"/>
    </row>
    <row r="1341" spans="1:4">
      <c r="A1341" s="103"/>
      <c r="B1341" s="103"/>
      <c r="C1341" s="103"/>
      <c r="D1341" s="103"/>
    </row>
    <row r="1342" spans="1:4">
      <c r="A1342" s="102"/>
      <c r="B1342" s="102"/>
      <c r="C1342" s="102"/>
      <c r="D1342" s="103"/>
    </row>
    <row r="1343" spans="1:4">
      <c r="A1343" s="103"/>
      <c r="B1343" s="103"/>
      <c r="C1343" s="103"/>
      <c r="D1343" s="103"/>
    </row>
    <row r="1344" spans="1:4">
      <c r="A1344" s="102"/>
      <c r="B1344" s="102"/>
      <c r="C1344" s="102"/>
      <c r="D1344" s="103"/>
    </row>
    <row r="1345" spans="1:4">
      <c r="A1345" s="103"/>
      <c r="B1345" s="103"/>
      <c r="C1345" s="103"/>
      <c r="D1345" s="103"/>
    </row>
    <row r="1346" spans="1:4">
      <c r="A1346" s="102"/>
      <c r="B1346" s="102"/>
      <c r="C1346" s="102"/>
      <c r="D1346" s="103"/>
    </row>
    <row r="1347" spans="1:4">
      <c r="A1347" s="103"/>
      <c r="B1347" s="103"/>
      <c r="C1347" s="103"/>
      <c r="D1347" s="103"/>
    </row>
    <row r="1348" spans="1:4">
      <c r="A1348" s="102"/>
      <c r="B1348" s="102"/>
      <c r="C1348" s="102"/>
      <c r="D1348" s="103"/>
    </row>
    <row r="1349" spans="1:4">
      <c r="A1349" s="103"/>
      <c r="B1349" s="103"/>
      <c r="C1349" s="103"/>
      <c r="D1349" s="103"/>
    </row>
    <row r="1350" spans="1:4">
      <c r="A1350" s="102"/>
      <c r="B1350" s="102"/>
      <c r="C1350" s="102"/>
      <c r="D1350" s="103"/>
    </row>
    <row r="1351" spans="1:4">
      <c r="A1351" s="103"/>
      <c r="B1351" s="103"/>
      <c r="C1351" s="103"/>
      <c r="D1351" s="103"/>
    </row>
    <row r="1352" spans="1:4">
      <c r="A1352" s="102"/>
      <c r="B1352" s="102"/>
      <c r="C1352" s="102"/>
      <c r="D1352" s="103"/>
    </row>
    <row r="1353" spans="1:4">
      <c r="A1353" s="103"/>
      <c r="B1353" s="103"/>
      <c r="C1353" s="103"/>
      <c r="D1353" s="103"/>
    </row>
    <row r="1354" spans="1:4">
      <c r="A1354" s="102"/>
      <c r="B1354" s="102"/>
      <c r="C1354" s="102"/>
      <c r="D1354" s="103"/>
    </row>
    <row r="1355" spans="1:4">
      <c r="A1355" s="103"/>
      <c r="B1355" s="103"/>
      <c r="C1355" s="103"/>
      <c r="D1355" s="103"/>
    </row>
    <row r="1356" spans="1:4">
      <c r="A1356" s="102"/>
      <c r="B1356" s="102"/>
      <c r="C1356" s="102"/>
      <c r="D1356" s="103"/>
    </row>
    <row r="1357" spans="1:4">
      <c r="A1357" s="103"/>
      <c r="B1357" s="103"/>
      <c r="C1357" s="103"/>
      <c r="D1357" s="103"/>
    </row>
    <row r="1358" spans="1:4">
      <c r="A1358" s="102"/>
      <c r="B1358" s="102"/>
      <c r="C1358" s="102"/>
      <c r="D1358" s="103"/>
    </row>
    <row r="1359" spans="1:4">
      <c r="A1359" s="103"/>
      <c r="B1359" s="103"/>
      <c r="C1359" s="103"/>
      <c r="D1359" s="103"/>
    </row>
    <row r="1360" spans="1:4">
      <c r="A1360" s="102"/>
      <c r="B1360" s="102"/>
      <c r="C1360" s="102"/>
      <c r="D1360" s="103"/>
    </row>
    <row r="1361" spans="1:4">
      <c r="A1361" s="103"/>
      <c r="B1361" s="103"/>
      <c r="C1361" s="103"/>
      <c r="D1361" s="103"/>
    </row>
    <row r="1362" spans="1:4">
      <c r="A1362" s="102"/>
      <c r="B1362" s="102"/>
      <c r="C1362" s="102"/>
      <c r="D1362" s="103"/>
    </row>
    <row r="1363" spans="1:4">
      <c r="A1363" s="103"/>
      <c r="B1363" s="103"/>
      <c r="C1363" s="103"/>
      <c r="D1363" s="103"/>
    </row>
    <row r="1364" spans="1:4">
      <c r="A1364" s="102"/>
      <c r="B1364" s="102"/>
      <c r="C1364" s="102"/>
      <c r="D1364" s="103"/>
    </row>
    <row r="1365" spans="1:4">
      <c r="A1365" s="103"/>
      <c r="B1365" s="103"/>
      <c r="C1365" s="103"/>
      <c r="D1365" s="103"/>
    </row>
    <row r="1366" spans="1:4">
      <c r="A1366" s="102"/>
      <c r="B1366" s="102"/>
      <c r="C1366" s="102"/>
      <c r="D1366" s="103"/>
    </row>
    <row r="1367" spans="1:4">
      <c r="A1367" s="103"/>
      <c r="B1367" s="103"/>
      <c r="C1367" s="103"/>
      <c r="D1367" s="103"/>
    </row>
    <row r="1368" spans="1:4">
      <c r="A1368" s="102"/>
      <c r="B1368" s="102"/>
      <c r="C1368" s="102"/>
      <c r="D1368" s="103"/>
    </row>
    <row r="1369" spans="1:4">
      <c r="A1369" s="103"/>
      <c r="B1369" s="103"/>
      <c r="C1369" s="103"/>
      <c r="D1369" s="103"/>
    </row>
    <row r="1370" spans="1:4">
      <c r="A1370" s="102"/>
      <c r="B1370" s="102"/>
      <c r="C1370" s="102"/>
      <c r="D1370" s="103"/>
    </row>
    <row r="1371" spans="1:4">
      <c r="A1371" s="103"/>
      <c r="B1371" s="103"/>
      <c r="C1371" s="103"/>
      <c r="D1371" s="103"/>
    </row>
    <row r="1372" spans="1:4">
      <c r="A1372" s="102"/>
      <c r="B1372" s="102"/>
      <c r="C1372" s="102"/>
      <c r="D1372" s="103"/>
    </row>
    <row r="1373" spans="1:4">
      <c r="A1373" s="103"/>
      <c r="B1373" s="103"/>
      <c r="C1373" s="103"/>
      <c r="D1373" s="103"/>
    </row>
    <row r="1374" spans="1:4">
      <c r="A1374" s="102"/>
      <c r="B1374" s="102"/>
      <c r="C1374" s="102"/>
      <c r="D1374" s="103"/>
    </row>
    <row r="1375" spans="1:4">
      <c r="A1375" s="103"/>
      <c r="B1375" s="103"/>
      <c r="C1375" s="103"/>
      <c r="D1375" s="103"/>
    </row>
    <row r="1376" spans="1:4">
      <c r="A1376" s="102"/>
      <c r="B1376" s="102"/>
      <c r="C1376" s="102"/>
      <c r="D1376" s="103"/>
    </row>
    <row r="1377" spans="1:4">
      <c r="A1377" s="103"/>
      <c r="B1377" s="103"/>
      <c r="C1377" s="103"/>
      <c r="D1377" s="103"/>
    </row>
    <row r="1378" spans="1:4">
      <c r="A1378" s="102"/>
      <c r="B1378" s="102"/>
      <c r="C1378" s="102"/>
      <c r="D1378" s="103"/>
    </row>
    <row r="1379" spans="1:4">
      <c r="A1379" s="103"/>
      <c r="B1379" s="103"/>
      <c r="C1379" s="103"/>
      <c r="D1379" s="103"/>
    </row>
    <row r="1380" spans="1:4">
      <c r="A1380" s="102"/>
      <c r="B1380" s="102"/>
      <c r="C1380" s="102"/>
      <c r="D1380" s="103"/>
    </row>
    <row r="1381" spans="1:4">
      <c r="A1381" s="103"/>
      <c r="B1381" s="103"/>
      <c r="C1381" s="103"/>
      <c r="D1381" s="103"/>
    </row>
    <row r="1382" spans="1:4">
      <c r="A1382" s="102"/>
      <c r="B1382" s="102"/>
      <c r="C1382" s="102"/>
      <c r="D1382" s="103"/>
    </row>
    <row r="1383" spans="1:4">
      <c r="A1383" s="103"/>
      <c r="B1383" s="103"/>
      <c r="C1383" s="103"/>
      <c r="D1383" s="103"/>
    </row>
    <row r="1384" spans="1:4">
      <c r="A1384" s="102"/>
      <c r="B1384" s="102"/>
      <c r="C1384" s="102"/>
      <c r="D1384" s="103"/>
    </row>
    <row r="1385" spans="1:4">
      <c r="A1385" s="103"/>
      <c r="B1385" s="103"/>
      <c r="C1385" s="103"/>
      <c r="D1385" s="103"/>
    </row>
    <row r="1386" spans="1:4">
      <c r="A1386" s="102"/>
      <c r="B1386" s="102"/>
      <c r="C1386" s="102"/>
      <c r="D1386" s="103"/>
    </row>
    <row r="1387" spans="1:4">
      <c r="A1387" s="103"/>
      <c r="B1387" s="103"/>
      <c r="C1387" s="103"/>
      <c r="D1387" s="103"/>
    </row>
    <row r="1388" spans="1:4">
      <c r="A1388" s="102"/>
      <c r="B1388" s="102"/>
      <c r="C1388" s="102"/>
      <c r="D1388" s="103"/>
    </row>
    <row r="1389" spans="1:4">
      <c r="A1389" s="103"/>
      <c r="B1389" s="103"/>
      <c r="C1389" s="103"/>
      <c r="D1389" s="103"/>
    </row>
    <row r="1390" spans="1:4">
      <c r="A1390" s="102"/>
      <c r="B1390" s="102"/>
      <c r="C1390" s="102"/>
      <c r="D1390" s="103"/>
    </row>
    <row r="1391" spans="1:4">
      <c r="A1391" s="103"/>
      <c r="B1391" s="103"/>
      <c r="C1391" s="103"/>
      <c r="D1391" s="103"/>
    </row>
    <row r="1392" spans="1:4">
      <c r="A1392" s="102"/>
      <c r="B1392" s="102"/>
      <c r="C1392" s="102"/>
      <c r="D1392" s="103"/>
    </row>
    <row r="1393" spans="1:4">
      <c r="A1393" s="103"/>
      <c r="B1393" s="103"/>
      <c r="C1393" s="103"/>
      <c r="D1393" s="103"/>
    </row>
    <row r="1394" spans="1:4">
      <c r="A1394" s="102"/>
      <c r="B1394" s="102"/>
      <c r="C1394" s="102"/>
      <c r="D1394" s="103"/>
    </row>
    <row r="1395" spans="1:4">
      <c r="A1395" s="103"/>
      <c r="B1395" s="103"/>
      <c r="C1395" s="103"/>
      <c r="D1395" s="103"/>
    </row>
    <row r="1396" spans="1:4">
      <c r="A1396" s="102"/>
      <c r="B1396" s="102"/>
      <c r="C1396" s="102"/>
      <c r="D1396" s="103"/>
    </row>
    <row r="1397" spans="1:4">
      <c r="A1397" s="103"/>
      <c r="B1397" s="103"/>
      <c r="C1397" s="103"/>
      <c r="D1397" s="103"/>
    </row>
    <row r="1398" spans="1:4">
      <c r="A1398" s="102"/>
      <c r="B1398" s="102"/>
      <c r="C1398" s="102"/>
      <c r="D1398" s="103"/>
    </row>
    <row r="1399" spans="1:4">
      <c r="A1399" s="103"/>
      <c r="B1399" s="103"/>
      <c r="C1399" s="103"/>
      <c r="D1399" s="103"/>
    </row>
    <row r="1400" spans="1:4">
      <c r="A1400" s="102"/>
      <c r="B1400" s="102"/>
      <c r="C1400" s="102"/>
      <c r="D1400" s="103"/>
    </row>
    <row r="1401" spans="1:4">
      <c r="A1401" s="103"/>
      <c r="B1401" s="103"/>
      <c r="C1401" s="103"/>
      <c r="D1401" s="103"/>
    </row>
    <row r="1402" spans="1:4">
      <c r="A1402" s="102"/>
      <c r="B1402" s="102"/>
      <c r="C1402" s="102"/>
      <c r="D1402" s="103"/>
    </row>
    <row r="1403" spans="1:4">
      <c r="A1403" s="103"/>
      <c r="B1403" s="103"/>
      <c r="C1403" s="103"/>
      <c r="D1403" s="103"/>
    </row>
    <row r="1404" spans="1:4">
      <c r="A1404" s="102"/>
      <c r="B1404" s="102"/>
      <c r="C1404" s="102"/>
      <c r="D1404" s="103"/>
    </row>
    <row r="1405" spans="1:4">
      <c r="A1405" s="103"/>
      <c r="B1405" s="103"/>
      <c r="C1405" s="103"/>
      <c r="D1405" s="103"/>
    </row>
    <row r="1406" spans="1:4">
      <c r="A1406" s="102"/>
      <c r="B1406" s="102"/>
      <c r="C1406" s="102"/>
      <c r="D1406" s="103"/>
    </row>
    <row r="1407" spans="1:4">
      <c r="A1407" s="103"/>
      <c r="B1407" s="103"/>
      <c r="C1407" s="103"/>
      <c r="D1407" s="103"/>
    </row>
    <row r="1408" spans="1:4">
      <c r="A1408" s="102"/>
      <c r="B1408" s="102"/>
      <c r="C1408" s="102"/>
      <c r="D1408" s="103"/>
    </row>
    <row r="1409" spans="1:4">
      <c r="A1409" s="103"/>
      <c r="B1409" s="103"/>
      <c r="C1409" s="103"/>
      <c r="D1409" s="103"/>
    </row>
    <row r="1410" spans="1:4">
      <c r="A1410" s="102"/>
      <c r="B1410" s="102"/>
      <c r="C1410" s="102"/>
      <c r="D1410" s="103"/>
    </row>
    <row r="1411" spans="1:4">
      <c r="A1411" s="103"/>
      <c r="B1411" s="103"/>
      <c r="C1411" s="103"/>
      <c r="D1411" s="103"/>
    </row>
    <row r="1412" spans="1:4">
      <c r="A1412" s="102"/>
      <c r="B1412" s="102"/>
      <c r="C1412" s="102"/>
      <c r="D1412" s="103"/>
    </row>
    <row r="1413" spans="1:4">
      <c r="A1413" s="103"/>
      <c r="B1413" s="103"/>
      <c r="C1413" s="103"/>
      <c r="D1413" s="103"/>
    </row>
    <row r="1414" spans="1:4">
      <c r="A1414" s="102"/>
      <c r="B1414" s="102"/>
      <c r="C1414" s="102"/>
      <c r="D1414" s="103"/>
    </row>
    <row r="1415" spans="1:4">
      <c r="A1415" s="103"/>
      <c r="B1415" s="103"/>
      <c r="C1415" s="103"/>
      <c r="D1415" s="103"/>
    </row>
    <row r="1416" spans="1:4">
      <c r="A1416" s="102"/>
      <c r="B1416" s="102"/>
      <c r="C1416" s="102"/>
      <c r="D1416" s="103"/>
    </row>
    <row r="1417" spans="1:4">
      <c r="A1417" s="103"/>
      <c r="B1417" s="103"/>
      <c r="C1417" s="103"/>
      <c r="D1417" s="103"/>
    </row>
    <row r="1418" spans="1:4">
      <c r="A1418" s="102"/>
      <c r="B1418" s="102"/>
      <c r="C1418" s="102"/>
      <c r="D1418" s="103"/>
    </row>
    <row r="1419" spans="1:4">
      <c r="A1419" s="103"/>
      <c r="B1419" s="103"/>
      <c r="C1419" s="103"/>
      <c r="D1419" s="103"/>
    </row>
    <row r="1420" spans="1:4">
      <c r="A1420" s="102"/>
      <c r="B1420" s="102"/>
      <c r="C1420" s="102"/>
      <c r="D1420" s="103"/>
    </row>
    <row r="1421" spans="1:4">
      <c r="A1421" s="103"/>
      <c r="B1421" s="103"/>
      <c r="C1421" s="103"/>
      <c r="D1421" s="103"/>
    </row>
    <row r="1422" spans="1:4">
      <c r="A1422" s="102"/>
      <c r="B1422" s="102"/>
      <c r="C1422" s="102"/>
      <c r="D1422" s="103"/>
    </row>
    <row r="1423" spans="1:4">
      <c r="A1423" s="103"/>
      <c r="B1423" s="103"/>
      <c r="C1423" s="103"/>
      <c r="D1423" s="103"/>
    </row>
    <row r="1424" spans="1:4">
      <c r="A1424" s="102"/>
      <c r="B1424" s="102"/>
      <c r="C1424" s="102"/>
      <c r="D1424" s="103"/>
    </row>
    <row r="1425" spans="1:4">
      <c r="A1425" s="103"/>
      <c r="B1425" s="103"/>
      <c r="C1425" s="103"/>
      <c r="D1425" s="103"/>
    </row>
    <row r="1426" spans="1:4">
      <c r="A1426" s="102"/>
      <c r="B1426" s="102"/>
      <c r="C1426" s="102"/>
      <c r="D1426" s="103"/>
    </row>
    <row r="1427" spans="1:4">
      <c r="A1427" s="103"/>
      <c r="B1427" s="103"/>
      <c r="C1427" s="103"/>
      <c r="D1427" s="103"/>
    </row>
    <row r="1428" spans="1:4">
      <c r="A1428" s="102"/>
      <c r="B1428" s="102"/>
      <c r="C1428" s="102"/>
      <c r="D1428" s="103"/>
    </row>
    <row r="1429" spans="1:4">
      <c r="A1429" s="103"/>
      <c r="B1429" s="103"/>
      <c r="C1429" s="103"/>
      <c r="D1429" s="103"/>
    </row>
    <row r="1430" spans="1:4">
      <c r="A1430" s="102"/>
      <c r="B1430" s="102"/>
      <c r="C1430" s="102"/>
      <c r="D1430" s="103"/>
    </row>
    <row r="1431" spans="1:4">
      <c r="A1431" s="103"/>
      <c r="B1431" s="103"/>
      <c r="C1431" s="103"/>
      <c r="D1431" s="103"/>
    </row>
    <row r="1432" spans="1:4">
      <c r="A1432" s="102"/>
      <c r="B1432" s="102"/>
      <c r="C1432" s="102"/>
      <c r="D1432" s="103"/>
    </row>
    <row r="1433" spans="1:4">
      <c r="A1433" s="103"/>
      <c r="B1433" s="103"/>
      <c r="C1433" s="103"/>
      <c r="D1433" s="103"/>
    </row>
    <row r="1434" spans="1:4">
      <c r="A1434" s="102"/>
      <c r="B1434" s="102"/>
      <c r="C1434" s="102"/>
      <c r="D1434" s="103"/>
    </row>
    <row r="1435" spans="1:4">
      <c r="A1435" s="103"/>
      <c r="B1435" s="103"/>
      <c r="C1435" s="103"/>
      <c r="D1435" s="103"/>
    </row>
    <row r="1436" spans="1:4">
      <c r="A1436" s="102"/>
      <c r="B1436" s="102"/>
      <c r="C1436" s="102"/>
      <c r="D1436" s="103"/>
    </row>
    <row r="1437" spans="1:4">
      <c r="A1437" s="103"/>
      <c r="B1437" s="103"/>
      <c r="C1437" s="103"/>
      <c r="D1437" s="103"/>
    </row>
    <row r="1438" spans="1:4">
      <c r="A1438" s="102"/>
      <c r="B1438" s="102"/>
      <c r="C1438" s="102"/>
      <c r="D1438" s="103"/>
    </row>
    <row r="1439" spans="1:4">
      <c r="A1439" s="103"/>
      <c r="B1439" s="103"/>
      <c r="C1439" s="103"/>
      <c r="D1439" s="103"/>
    </row>
    <row r="1440" spans="1:4">
      <c r="A1440" s="102"/>
      <c r="B1440" s="102"/>
      <c r="C1440" s="102"/>
      <c r="D1440" s="103"/>
    </row>
    <row r="1441" spans="1:4">
      <c r="A1441" s="103"/>
      <c r="B1441" s="103"/>
      <c r="C1441" s="103"/>
      <c r="D1441" s="103"/>
    </row>
    <row r="1442" spans="1:4">
      <c r="A1442" s="102"/>
      <c r="B1442" s="102"/>
      <c r="C1442" s="102"/>
      <c r="D1442" s="103"/>
    </row>
    <row r="1443" spans="1:4">
      <c r="A1443" s="103"/>
      <c r="B1443" s="103"/>
      <c r="C1443" s="103"/>
      <c r="D1443" s="103"/>
    </row>
    <row r="1444" spans="1:4">
      <c r="A1444" s="102"/>
      <c r="B1444" s="102"/>
      <c r="C1444" s="102"/>
      <c r="D1444" s="103"/>
    </row>
    <row r="1445" spans="1:4">
      <c r="A1445" s="103"/>
      <c r="B1445" s="103"/>
      <c r="C1445" s="103"/>
      <c r="D1445" s="103"/>
    </row>
    <row r="1446" spans="1:4">
      <c r="A1446" s="102"/>
      <c r="B1446" s="102"/>
      <c r="C1446" s="102"/>
      <c r="D1446" s="103"/>
    </row>
    <row r="1447" spans="1:4">
      <c r="A1447" s="103"/>
      <c r="B1447" s="103"/>
      <c r="C1447" s="103"/>
      <c r="D1447" s="103"/>
    </row>
    <row r="1448" spans="1:4">
      <c r="A1448" s="102"/>
      <c r="B1448" s="102"/>
      <c r="C1448" s="102"/>
      <c r="D1448" s="103"/>
    </row>
    <row r="1449" spans="1:4">
      <c r="A1449" s="103"/>
      <c r="B1449" s="103"/>
      <c r="C1449" s="103"/>
      <c r="D1449" s="103"/>
    </row>
    <row r="1450" spans="1:4">
      <c r="A1450" s="102"/>
      <c r="B1450" s="102"/>
      <c r="C1450" s="102"/>
      <c r="D1450" s="103"/>
    </row>
    <row r="1451" spans="1:4">
      <c r="A1451" s="103"/>
      <c r="B1451" s="103"/>
      <c r="C1451" s="103"/>
      <c r="D1451" s="103"/>
    </row>
    <row r="1452" spans="1:4">
      <c r="A1452" s="102"/>
      <c r="B1452" s="102"/>
      <c r="C1452" s="102"/>
      <c r="D1452" s="103"/>
    </row>
    <row r="1453" spans="1:4">
      <c r="A1453" s="103"/>
      <c r="B1453" s="103"/>
      <c r="C1453" s="103"/>
      <c r="D1453" s="103"/>
    </row>
    <row r="1454" spans="1:4">
      <c r="A1454" s="102"/>
      <c r="B1454" s="102"/>
      <c r="C1454" s="102"/>
      <c r="D1454" s="103"/>
    </row>
    <row r="1455" spans="1:4">
      <c r="A1455" s="103"/>
      <c r="B1455" s="103"/>
      <c r="C1455" s="103"/>
      <c r="D1455" s="103"/>
    </row>
    <row r="1456" spans="1:4">
      <c r="A1456" s="102"/>
      <c r="B1456" s="102"/>
      <c r="C1456" s="102"/>
      <c r="D1456" s="103"/>
    </row>
    <row r="1457" spans="1:4">
      <c r="A1457" s="103"/>
      <c r="B1457" s="103"/>
      <c r="C1457" s="103"/>
      <c r="D1457" s="103"/>
    </row>
    <row r="1458" spans="1:4">
      <c r="A1458" s="102"/>
      <c r="B1458" s="102"/>
      <c r="C1458" s="102"/>
      <c r="D1458" s="103"/>
    </row>
    <row r="1459" spans="1:4">
      <c r="A1459" s="103"/>
      <c r="B1459" s="103"/>
      <c r="C1459" s="103"/>
      <c r="D1459" s="103"/>
    </row>
    <row r="1460" spans="1:4">
      <c r="A1460" s="102"/>
      <c r="B1460" s="102"/>
      <c r="C1460" s="102"/>
      <c r="D1460" s="103"/>
    </row>
    <row r="1461" spans="1:4">
      <c r="A1461" s="103"/>
      <c r="B1461" s="103"/>
      <c r="C1461" s="103"/>
      <c r="D1461" s="103"/>
    </row>
    <row r="1462" spans="1:4">
      <c r="A1462" s="102"/>
      <c r="B1462" s="102"/>
      <c r="C1462" s="102"/>
      <c r="D1462" s="103"/>
    </row>
    <row r="1463" spans="1:4">
      <c r="A1463" s="103"/>
      <c r="B1463" s="103"/>
      <c r="C1463" s="103"/>
      <c r="D1463" s="103"/>
    </row>
    <row r="1464" spans="1:4">
      <c r="A1464" s="102"/>
      <c r="B1464" s="102"/>
      <c r="C1464" s="102"/>
      <c r="D1464" s="103"/>
    </row>
    <row r="1465" spans="1:4">
      <c r="A1465" s="103"/>
      <c r="B1465" s="103"/>
      <c r="C1465" s="103"/>
      <c r="D1465" s="103"/>
    </row>
    <row r="1466" spans="1:4">
      <c r="A1466" s="102"/>
      <c r="B1466" s="102"/>
      <c r="C1466" s="102"/>
      <c r="D1466" s="103"/>
    </row>
    <row r="1467" spans="1:4">
      <c r="A1467" s="103"/>
      <c r="B1467" s="103"/>
      <c r="C1467" s="103"/>
      <c r="D1467" s="103"/>
    </row>
    <row r="1468" spans="1:4">
      <c r="A1468" s="102"/>
      <c r="B1468" s="102"/>
      <c r="C1468" s="102"/>
      <c r="D1468" s="103"/>
    </row>
    <row r="1469" spans="1:4">
      <c r="A1469" s="103"/>
      <c r="B1469" s="103"/>
      <c r="C1469" s="103"/>
      <c r="D1469" s="103"/>
    </row>
    <row r="1470" spans="1:4">
      <c r="A1470" s="102"/>
      <c r="B1470" s="102"/>
      <c r="C1470" s="102"/>
      <c r="D1470" s="103"/>
    </row>
    <row r="1471" spans="1:4">
      <c r="A1471" s="103"/>
      <c r="B1471" s="103"/>
      <c r="C1471" s="103"/>
      <c r="D1471" s="103"/>
    </row>
    <row r="1472" spans="1:4">
      <c r="A1472" s="102"/>
      <c r="B1472" s="102"/>
      <c r="C1472" s="102"/>
      <c r="D1472" s="103"/>
    </row>
    <row r="1473" spans="1:4">
      <c r="A1473" s="103"/>
      <c r="B1473" s="103"/>
      <c r="C1473" s="103"/>
      <c r="D1473" s="103"/>
    </row>
    <row r="1474" spans="1:4">
      <c r="A1474" s="102"/>
      <c r="B1474" s="102"/>
      <c r="C1474" s="102"/>
      <c r="D1474" s="103"/>
    </row>
    <row r="1475" spans="1:4">
      <c r="A1475" s="103"/>
      <c r="B1475" s="103"/>
      <c r="C1475" s="103"/>
      <c r="D1475" s="103"/>
    </row>
    <row r="1476" spans="1:4">
      <c r="A1476" s="102"/>
      <c r="B1476" s="102"/>
      <c r="C1476" s="102"/>
      <c r="D1476" s="103"/>
    </row>
    <row r="1477" spans="1:4">
      <c r="A1477" s="103"/>
      <c r="B1477" s="103"/>
      <c r="C1477" s="103"/>
      <c r="D1477" s="103"/>
    </row>
    <row r="1478" spans="1:4">
      <c r="A1478" s="102"/>
      <c r="B1478" s="102"/>
      <c r="C1478" s="102"/>
      <c r="D1478" s="103"/>
    </row>
    <row r="1479" spans="1:4">
      <c r="A1479" s="103"/>
      <c r="B1479" s="103"/>
      <c r="C1479" s="103"/>
      <c r="D1479" s="103"/>
    </row>
    <row r="1480" spans="1:4">
      <c r="A1480" s="102"/>
      <c r="B1480" s="102"/>
      <c r="C1480" s="102"/>
      <c r="D1480" s="103"/>
    </row>
    <row r="1481" spans="1:4">
      <c r="A1481" s="103"/>
      <c r="B1481" s="103"/>
      <c r="C1481" s="103"/>
      <c r="D1481" s="103"/>
    </row>
    <row r="1482" spans="1:4">
      <c r="A1482" s="102"/>
      <c r="B1482" s="102"/>
      <c r="C1482" s="102"/>
      <c r="D1482" s="103"/>
    </row>
    <row r="1483" spans="1:4">
      <c r="A1483" s="103"/>
      <c r="B1483" s="103"/>
      <c r="C1483" s="103"/>
      <c r="D1483" s="103"/>
    </row>
    <row r="1484" spans="1:4">
      <c r="A1484" s="102"/>
      <c r="B1484" s="102"/>
      <c r="C1484" s="102"/>
      <c r="D1484" s="103"/>
    </row>
    <row r="1485" spans="1:4">
      <c r="A1485" s="103"/>
      <c r="B1485" s="103"/>
      <c r="C1485" s="103"/>
      <c r="D1485" s="103"/>
    </row>
    <row r="1486" spans="1:4">
      <c r="A1486" s="102"/>
      <c r="B1486" s="102"/>
      <c r="C1486" s="102"/>
      <c r="D1486" s="103"/>
    </row>
    <row r="1487" spans="1:4">
      <c r="A1487" s="103"/>
      <c r="B1487" s="103"/>
      <c r="C1487" s="103"/>
      <c r="D1487" s="103"/>
    </row>
    <row r="1488" spans="1:4">
      <c r="A1488" s="102"/>
      <c r="B1488" s="102"/>
      <c r="C1488" s="102"/>
      <c r="D1488" s="103"/>
    </row>
    <row r="1489" spans="1:4">
      <c r="A1489" s="103"/>
      <c r="B1489" s="103"/>
      <c r="C1489" s="103"/>
      <c r="D1489" s="103"/>
    </row>
    <row r="1490" spans="1:4">
      <c r="A1490" s="102"/>
      <c r="B1490" s="102"/>
      <c r="C1490" s="102"/>
      <c r="D1490" s="103"/>
    </row>
    <row r="1491" spans="1:4">
      <c r="A1491" s="103"/>
      <c r="B1491" s="103"/>
      <c r="C1491" s="103"/>
      <c r="D1491" s="103"/>
    </row>
    <row r="1492" spans="1:4">
      <c r="A1492" s="102"/>
      <c r="B1492" s="102"/>
      <c r="C1492" s="102"/>
      <c r="D1492" s="103"/>
    </row>
    <row r="1493" spans="1:4">
      <c r="A1493" s="103"/>
      <c r="B1493" s="103"/>
      <c r="C1493" s="103"/>
      <c r="D1493" s="103"/>
    </row>
    <row r="1494" spans="1:4">
      <c r="A1494" s="102"/>
      <c r="B1494" s="102"/>
      <c r="C1494" s="102"/>
      <c r="D1494" s="103"/>
    </row>
    <row r="1495" spans="1:4">
      <c r="A1495" s="103"/>
      <c r="B1495" s="103"/>
      <c r="C1495" s="103"/>
      <c r="D1495" s="103"/>
    </row>
    <row r="1496" spans="1:4">
      <c r="A1496" s="102"/>
      <c r="B1496" s="102"/>
      <c r="C1496" s="102"/>
      <c r="D1496" s="103"/>
    </row>
    <row r="1497" spans="1:4">
      <c r="A1497" s="103"/>
      <c r="B1497" s="103"/>
      <c r="C1497" s="103"/>
      <c r="D1497" s="103"/>
    </row>
    <row r="1498" spans="1:4">
      <c r="A1498" s="102"/>
      <c r="B1498" s="102"/>
      <c r="C1498" s="102"/>
      <c r="D1498" s="103"/>
    </row>
    <row r="1499" spans="1:4">
      <c r="A1499" s="103"/>
      <c r="B1499" s="103"/>
      <c r="C1499" s="103"/>
      <c r="D1499" s="103"/>
    </row>
    <row r="1500" spans="1:4">
      <c r="A1500" s="102"/>
      <c r="B1500" s="102"/>
      <c r="C1500" s="102"/>
      <c r="D1500" s="103"/>
    </row>
    <row r="1501" spans="1:4">
      <c r="A1501" s="103"/>
      <c r="B1501" s="103"/>
      <c r="C1501" s="103"/>
      <c r="D1501" s="103"/>
    </row>
    <row r="1502" spans="1:4">
      <c r="A1502" s="102"/>
      <c r="B1502" s="102"/>
      <c r="C1502" s="102"/>
      <c r="D1502" s="103"/>
    </row>
    <row r="1503" spans="1:4">
      <c r="A1503" s="103"/>
      <c r="B1503" s="103"/>
      <c r="C1503" s="103"/>
      <c r="D1503" s="103"/>
    </row>
    <row r="1504" spans="1:4">
      <c r="A1504" s="102"/>
      <c r="B1504" s="102"/>
      <c r="C1504" s="102"/>
      <c r="D1504" s="103"/>
    </row>
    <row r="1505" spans="1:4">
      <c r="A1505" s="103"/>
      <c r="B1505" s="103"/>
      <c r="C1505" s="103"/>
      <c r="D1505" s="103"/>
    </row>
    <row r="1506" spans="1:4">
      <c r="A1506" s="102"/>
      <c r="B1506" s="102"/>
      <c r="C1506" s="102"/>
      <c r="D1506" s="103"/>
    </row>
    <row r="1507" spans="1:4">
      <c r="A1507" s="103"/>
      <c r="B1507" s="103"/>
      <c r="C1507" s="103"/>
      <c r="D1507" s="103"/>
    </row>
    <row r="1508" spans="1:4">
      <c r="A1508" s="102"/>
      <c r="B1508" s="102"/>
      <c r="C1508" s="102"/>
      <c r="D1508" s="103"/>
    </row>
    <row r="1509" spans="1:4">
      <c r="A1509" s="103"/>
      <c r="B1509" s="103"/>
      <c r="C1509" s="103"/>
      <c r="D1509" s="103"/>
    </row>
    <row r="1510" spans="1:4">
      <c r="A1510" s="102"/>
      <c r="B1510" s="102"/>
      <c r="C1510" s="102"/>
      <c r="D1510" s="103"/>
    </row>
    <row r="1511" spans="1:4">
      <c r="A1511" s="103"/>
      <c r="B1511" s="103"/>
      <c r="C1511" s="103"/>
      <c r="D1511" s="103"/>
    </row>
    <row r="1512" spans="1:4">
      <c r="A1512" s="102"/>
      <c r="B1512" s="102"/>
      <c r="C1512" s="102"/>
      <c r="D1512" s="103"/>
    </row>
    <row r="1513" spans="1:4">
      <c r="A1513" s="103"/>
      <c r="B1513" s="103"/>
      <c r="C1513" s="103"/>
      <c r="D1513" s="103"/>
    </row>
    <row r="1514" spans="1:4">
      <c r="A1514" s="102"/>
      <c r="B1514" s="102"/>
      <c r="C1514" s="102"/>
      <c r="D1514" s="103"/>
    </row>
    <row r="1515" spans="1:4">
      <c r="A1515" s="103"/>
      <c r="B1515" s="103"/>
      <c r="C1515" s="103"/>
      <c r="D1515" s="103"/>
    </row>
    <row r="1516" spans="1:4">
      <c r="A1516" s="102"/>
      <c r="B1516" s="102"/>
      <c r="C1516" s="102"/>
      <c r="D1516" s="103"/>
    </row>
    <row r="1517" spans="1:4">
      <c r="A1517" s="103"/>
      <c r="B1517" s="103"/>
      <c r="C1517" s="103"/>
      <c r="D1517" s="103"/>
    </row>
    <row r="1518" spans="1:4">
      <c r="A1518" s="102"/>
      <c r="B1518" s="102"/>
      <c r="C1518" s="102"/>
      <c r="D1518" s="103"/>
    </row>
    <row r="1519" spans="1:4">
      <c r="A1519" s="103"/>
      <c r="B1519" s="103"/>
      <c r="C1519" s="103"/>
      <c r="D1519" s="103"/>
    </row>
    <row r="1520" spans="1:4">
      <c r="A1520" s="102"/>
      <c r="B1520" s="102"/>
      <c r="C1520" s="102"/>
      <c r="D1520" s="103"/>
    </row>
    <row r="1521" spans="1:4">
      <c r="A1521" s="103"/>
      <c r="B1521" s="103"/>
      <c r="C1521" s="103"/>
      <c r="D1521" s="103"/>
    </row>
    <row r="1522" spans="1:4">
      <c r="A1522" s="102"/>
      <c r="B1522" s="102"/>
      <c r="C1522" s="102"/>
      <c r="D1522" s="103"/>
    </row>
    <row r="1523" spans="1:4">
      <c r="A1523" s="103"/>
      <c r="B1523" s="103"/>
      <c r="C1523" s="103"/>
      <c r="D1523" s="103"/>
    </row>
    <row r="1524" spans="1:4">
      <c r="A1524" s="102"/>
      <c r="B1524" s="102"/>
      <c r="C1524" s="102"/>
      <c r="D1524" s="103"/>
    </row>
    <row r="1525" spans="1:4">
      <c r="A1525" s="103"/>
      <c r="B1525" s="103"/>
      <c r="C1525" s="103"/>
      <c r="D1525" s="103"/>
    </row>
    <row r="1526" spans="1:4">
      <c r="A1526" s="102"/>
      <c r="B1526" s="102"/>
      <c r="C1526" s="102"/>
      <c r="D1526" s="103"/>
    </row>
    <row r="1527" spans="1:4">
      <c r="A1527" s="103"/>
      <c r="B1527" s="103"/>
      <c r="C1527" s="103"/>
      <c r="D1527" s="103"/>
    </row>
    <row r="1528" spans="1:4">
      <c r="A1528" s="102"/>
      <c r="B1528" s="102"/>
      <c r="C1528" s="102"/>
      <c r="D1528" s="103"/>
    </row>
    <row r="1529" spans="1:4">
      <c r="A1529" s="103"/>
      <c r="B1529" s="103"/>
      <c r="C1529" s="103"/>
      <c r="D1529" s="103"/>
    </row>
    <row r="1530" spans="1:4">
      <c r="A1530" s="102"/>
      <c r="B1530" s="102"/>
      <c r="C1530" s="102"/>
      <c r="D1530" s="103"/>
    </row>
    <row r="1531" spans="1:4">
      <c r="A1531" s="103"/>
      <c r="B1531" s="103"/>
      <c r="C1531" s="103"/>
      <c r="D1531" s="103"/>
    </row>
    <row r="1532" spans="1:4">
      <c r="A1532" s="102"/>
      <c r="B1532" s="102"/>
      <c r="C1532" s="102"/>
      <c r="D1532" s="103"/>
    </row>
    <row r="1533" spans="1:4">
      <c r="A1533" s="103"/>
      <c r="B1533" s="103"/>
      <c r="C1533" s="103"/>
      <c r="D1533" s="103"/>
    </row>
    <row r="1534" spans="1:4">
      <c r="A1534" s="102"/>
      <c r="B1534" s="102"/>
      <c r="C1534" s="102"/>
      <c r="D1534" s="103"/>
    </row>
    <row r="1535" spans="1:4">
      <c r="A1535" s="103"/>
      <c r="B1535" s="103"/>
      <c r="C1535" s="103"/>
      <c r="D1535" s="103"/>
    </row>
    <row r="1536" spans="1:4">
      <c r="A1536" s="102"/>
      <c r="B1536" s="102"/>
      <c r="C1536" s="102"/>
      <c r="D1536" s="103"/>
    </row>
    <row r="1537" spans="1:4">
      <c r="A1537" s="103"/>
      <c r="B1537" s="103"/>
      <c r="C1537" s="103"/>
      <c r="D1537" s="103"/>
    </row>
    <row r="1538" spans="1:4">
      <c r="A1538" s="102"/>
      <c r="B1538" s="102"/>
      <c r="C1538" s="102"/>
      <c r="D1538" s="103"/>
    </row>
    <row r="1539" spans="1:4">
      <c r="A1539" s="103"/>
      <c r="B1539" s="103"/>
      <c r="C1539" s="103"/>
      <c r="D1539" s="103"/>
    </row>
    <row r="1540" spans="1:4">
      <c r="A1540" s="102"/>
      <c r="B1540" s="102"/>
      <c r="C1540" s="102"/>
      <c r="D1540" s="103"/>
    </row>
    <row r="1541" spans="1:4">
      <c r="A1541" s="103"/>
      <c r="B1541" s="103"/>
      <c r="C1541" s="103"/>
      <c r="D1541" s="103"/>
    </row>
    <row r="1542" spans="1:4">
      <c r="A1542" s="102"/>
      <c r="B1542" s="102"/>
      <c r="C1542" s="102"/>
      <c r="D1542" s="103"/>
    </row>
    <row r="1543" spans="1:4">
      <c r="A1543" s="103"/>
      <c r="B1543" s="103"/>
      <c r="C1543" s="103"/>
      <c r="D1543" s="103"/>
    </row>
    <row r="1544" spans="1:4">
      <c r="A1544" s="102"/>
      <c r="B1544" s="102"/>
      <c r="C1544" s="102"/>
      <c r="D1544" s="103"/>
    </row>
    <row r="1545" spans="1:4">
      <c r="A1545" s="103"/>
      <c r="B1545" s="103"/>
      <c r="C1545" s="103"/>
      <c r="D1545" s="103"/>
    </row>
    <row r="1546" spans="1:4">
      <c r="A1546" s="102"/>
      <c r="B1546" s="102"/>
      <c r="C1546" s="102"/>
      <c r="D1546" s="103"/>
    </row>
    <row r="1547" spans="1:4">
      <c r="A1547" s="103"/>
      <c r="B1547" s="103"/>
      <c r="C1547" s="103"/>
      <c r="D1547" s="103"/>
    </row>
    <row r="1548" spans="1:4">
      <c r="A1548" s="102"/>
      <c r="B1548" s="102"/>
      <c r="C1548" s="102"/>
      <c r="D1548" s="103"/>
    </row>
    <row r="1549" spans="1:4">
      <c r="A1549" s="103"/>
      <c r="B1549" s="103"/>
      <c r="C1549" s="103"/>
      <c r="D1549" s="103"/>
    </row>
    <row r="1550" spans="1:4">
      <c r="A1550" s="102"/>
      <c r="B1550" s="102"/>
      <c r="C1550" s="102"/>
      <c r="D1550" s="103"/>
    </row>
    <row r="1551" spans="1:4">
      <c r="A1551" s="103"/>
      <c r="B1551" s="103"/>
      <c r="C1551" s="103"/>
      <c r="D1551" s="103"/>
    </row>
    <row r="1552" spans="1:4">
      <c r="A1552" s="102"/>
      <c r="B1552" s="102"/>
      <c r="C1552" s="102"/>
      <c r="D1552" s="103"/>
    </row>
    <row r="1553" spans="1:4">
      <c r="A1553" s="103"/>
      <c r="B1553" s="103"/>
      <c r="C1553" s="103"/>
      <c r="D1553" s="103"/>
    </row>
    <row r="1554" spans="1:4">
      <c r="A1554" s="102"/>
      <c r="B1554" s="102"/>
      <c r="C1554" s="102"/>
      <c r="D1554" s="103"/>
    </row>
    <row r="1555" spans="1:4">
      <c r="A1555" s="103"/>
      <c r="B1555" s="103"/>
      <c r="C1555" s="103"/>
      <c r="D1555" s="103"/>
    </row>
    <row r="1556" spans="1:4">
      <c r="A1556" s="102"/>
      <c r="B1556" s="102"/>
      <c r="C1556" s="102"/>
      <c r="D1556" s="103"/>
    </row>
    <row r="1557" spans="1:4">
      <c r="A1557" s="103"/>
      <c r="B1557" s="103"/>
      <c r="C1557" s="103"/>
      <c r="D1557" s="103"/>
    </row>
    <row r="1558" spans="1:4">
      <c r="A1558" s="102"/>
      <c r="B1558" s="102"/>
      <c r="C1558" s="102"/>
      <c r="D1558" s="103"/>
    </row>
    <row r="1559" spans="1:4">
      <c r="A1559" s="103"/>
      <c r="B1559" s="103"/>
      <c r="C1559" s="103"/>
      <c r="D1559" s="103"/>
    </row>
    <row r="1560" spans="1:4">
      <c r="A1560" s="102"/>
      <c r="B1560" s="102"/>
      <c r="C1560" s="102"/>
      <c r="D1560" s="103"/>
    </row>
    <row r="1561" spans="1:4">
      <c r="A1561" s="103"/>
      <c r="B1561" s="103"/>
      <c r="C1561" s="103"/>
      <c r="D1561" s="103"/>
    </row>
    <row r="1562" spans="1:4">
      <c r="A1562" s="102"/>
      <c r="B1562" s="102"/>
      <c r="C1562" s="102"/>
      <c r="D1562" s="103"/>
    </row>
    <row r="1563" spans="1:4">
      <c r="A1563" s="103"/>
      <c r="B1563" s="103"/>
      <c r="C1563" s="103"/>
      <c r="D1563" s="103"/>
    </row>
    <row r="1564" spans="1:4">
      <c r="A1564" s="102"/>
      <c r="B1564" s="102"/>
      <c r="C1564" s="102"/>
      <c r="D1564" s="103"/>
    </row>
    <row r="1565" spans="1:4">
      <c r="A1565" s="103"/>
      <c r="B1565" s="103"/>
      <c r="C1565" s="103"/>
      <c r="D1565" s="103"/>
    </row>
    <row r="1566" spans="1:4">
      <c r="A1566" s="102"/>
      <c r="B1566" s="102"/>
      <c r="C1566" s="102"/>
      <c r="D1566" s="103"/>
    </row>
    <row r="1567" spans="1:4">
      <c r="A1567" s="103"/>
      <c r="B1567" s="103"/>
      <c r="C1567" s="103"/>
      <c r="D1567" s="103"/>
    </row>
    <row r="1568" spans="1:4">
      <c r="A1568" s="102"/>
      <c r="B1568" s="102"/>
      <c r="C1568" s="102"/>
      <c r="D1568" s="103"/>
    </row>
    <row r="1569" spans="1:4">
      <c r="A1569" s="103"/>
      <c r="B1569" s="103"/>
      <c r="C1569" s="103"/>
      <c r="D1569" s="103"/>
    </row>
    <row r="1570" spans="1:4">
      <c r="A1570" s="102"/>
      <c r="B1570" s="102"/>
      <c r="C1570" s="102"/>
      <c r="D1570" s="103"/>
    </row>
    <row r="1571" spans="1:4">
      <c r="A1571" s="103"/>
      <c r="B1571" s="103"/>
      <c r="C1571" s="103"/>
      <c r="D1571" s="103"/>
    </row>
    <row r="1572" spans="1:4">
      <c r="A1572" s="102"/>
      <c r="B1572" s="102"/>
      <c r="C1572" s="102"/>
      <c r="D1572" s="103"/>
    </row>
    <row r="1573" spans="1:4">
      <c r="A1573" s="103"/>
      <c r="B1573" s="103"/>
      <c r="C1573" s="103"/>
      <c r="D1573" s="103"/>
    </row>
    <row r="1574" spans="1:4">
      <c r="A1574" s="102"/>
      <c r="B1574" s="102"/>
      <c r="C1574" s="102"/>
      <c r="D1574" s="103"/>
    </row>
    <row r="1575" spans="1:4">
      <c r="A1575" s="103"/>
      <c r="B1575" s="103"/>
      <c r="C1575" s="103"/>
      <c r="D1575" s="103"/>
    </row>
    <row r="1576" spans="1:4">
      <c r="A1576" s="102"/>
      <c r="B1576" s="102"/>
      <c r="C1576" s="102"/>
      <c r="D1576" s="103"/>
    </row>
    <row r="1577" spans="1:4">
      <c r="A1577" s="103"/>
      <c r="B1577" s="103"/>
      <c r="C1577" s="103"/>
      <c r="D1577" s="103"/>
    </row>
    <row r="1578" spans="1:4">
      <c r="A1578" s="102"/>
      <c r="B1578" s="102"/>
      <c r="C1578" s="102"/>
      <c r="D1578" s="103"/>
    </row>
    <row r="1579" spans="1:4">
      <c r="A1579" s="103"/>
      <c r="B1579" s="103"/>
      <c r="C1579" s="103"/>
      <c r="D1579" s="103"/>
    </row>
    <row r="1580" spans="1:4">
      <c r="A1580" s="102"/>
      <c r="B1580" s="102"/>
      <c r="C1580" s="102"/>
      <c r="D1580" s="103"/>
    </row>
    <row r="1581" spans="1:4">
      <c r="A1581" s="103"/>
      <c r="B1581" s="103"/>
      <c r="C1581" s="103"/>
      <c r="D1581" s="103"/>
    </row>
    <row r="1582" spans="1:4">
      <c r="A1582" s="102"/>
      <c r="B1582" s="102"/>
      <c r="C1582" s="102"/>
      <c r="D1582" s="103"/>
    </row>
    <row r="1583" spans="1:4">
      <c r="A1583" s="103"/>
      <c r="B1583" s="103"/>
      <c r="C1583" s="103"/>
      <c r="D1583" s="103"/>
    </row>
    <row r="1584" spans="1:4">
      <c r="A1584" s="102"/>
      <c r="B1584" s="102"/>
      <c r="C1584" s="102"/>
      <c r="D1584" s="103"/>
    </row>
    <row r="1585" spans="1:4">
      <c r="A1585" s="103"/>
      <c r="B1585" s="103"/>
      <c r="C1585" s="103"/>
      <c r="D1585" s="103"/>
    </row>
    <row r="1586" spans="1:4">
      <c r="A1586" s="102"/>
      <c r="B1586" s="102"/>
      <c r="C1586" s="102"/>
      <c r="D1586" s="103"/>
    </row>
    <row r="1587" spans="1:4">
      <c r="A1587" s="103"/>
      <c r="B1587" s="103"/>
      <c r="C1587" s="103"/>
      <c r="D1587" s="103"/>
    </row>
    <row r="1588" spans="1:4">
      <c r="A1588" s="102"/>
      <c r="B1588" s="102"/>
      <c r="C1588" s="102"/>
      <c r="D1588" s="103"/>
    </row>
    <row r="1589" spans="1:4">
      <c r="A1589" s="103"/>
      <c r="B1589" s="103"/>
      <c r="C1589" s="103"/>
      <c r="D1589" s="103"/>
    </row>
    <row r="1590" spans="1:4">
      <c r="A1590" s="102"/>
      <c r="B1590" s="102"/>
      <c r="C1590" s="102"/>
      <c r="D1590" s="103"/>
    </row>
    <row r="1591" spans="1:4">
      <c r="A1591" s="103"/>
      <c r="B1591" s="103"/>
      <c r="C1591" s="103"/>
      <c r="D1591" s="103"/>
    </row>
    <row r="1592" spans="1:4">
      <c r="A1592" s="102"/>
      <c r="B1592" s="102"/>
      <c r="C1592" s="102"/>
      <c r="D1592" s="103"/>
    </row>
    <row r="1593" spans="1:4">
      <c r="A1593" s="103"/>
      <c r="B1593" s="103"/>
      <c r="C1593" s="103"/>
      <c r="D1593" s="103"/>
    </row>
    <row r="1594" spans="1:4">
      <c r="A1594" s="102"/>
      <c r="B1594" s="102"/>
      <c r="C1594" s="102"/>
      <c r="D1594" s="103"/>
    </row>
    <row r="1595" spans="1:4">
      <c r="A1595" s="103"/>
      <c r="B1595" s="103"/>
      <c r="C1595" s="103"/>
      <c r="D1595" s="103"/>
    </row>
    <row r="1596" spans="1:4">
      <c r="A1596" s="102"/>
      <c r="B1596" s="102"/>
      <c r="C1596" s="102"/>
      <c r="D1596" s="103"/>
    </row>
    <row r="1597" spans="1:4">
      <c r="A1597" s="103"/>
      <c r="B1597" s="103"/>
      <c r="C1597" s="103"/>
      <c r="D1597" s="103"/>
    </row>
    <row r="1598" spans="1:4">
      <c r="A1598" s="102"/>
      <c r="B1598" s="102"/>
      <c r="C1598" s="102"/>
      <c r="D1598" s="103"/>
    </row>
    <row r="1599" spans="1:4">
      <c r="A1599" s="103"/>
      <c r="B1599" s="103"/>
      <c r="C1599" s="103"/>
      <c r="D1599" s="103"/>
    </row>
    <row r="1600" spans="1:4">
      <c r="A1600" s="102"/>
      <c r="B1600" s="102"/>
      <c r="C1600" s="102"/>
      <c r="D1600" s="103"/>
    </row>
    <row r="1601" spans="1:4">
      <c r="A1601" s="103"/>
      <c r="B1601" s="103"/>
      <c r="C1601" s="103"/>
      <c r="D1601" s="103"/>
    </row>
    <row r="1602" spans="1:4">
      <c r="A1602" s="102"/>
      <c r="B1602" s="102"/>
      <c r="C1602" s="102"/>
      <c r="D1602" s="103"/>
    </row>
    <row r="1603" spans="1:4">
      <c r="A1603" s="103"/>
      <c r="B1603" s="103"/>
      <c r="C1603" s="103"/>
      <c r="D1603" s="103"/>
    </row>
    <row r="1604" spans="1:4">
      <c r="A1604" s="102"/>
      <c r="B1604" s="102"/>
      <c r="C1604" s="102"/>
      <c r="D1604" s="103"/>
    </row>
    <row r="1605" spans="1:4">
      <c r="A1605" s="103"/>
      <c r="B1605" s="103"/>
      <c r="C1605" s="103"/>
      <c r="D1605" s="103"/>
    </row>
    <row r="1606" spans="1:4">
      <c r="A1606" s="102"/>
      <c r="B1606" s="102"/>
      <c r="C1606" s="102"/>
      <c r="D1606" s="103"/>
    </row>
    <row r="1607" spans="1:4">
      <c r="A1607" s="103"/>
      <c r="B1607" s="103"/>
      <c r="C1607" s="103"/>
      <c r="D1607" s="103"/>
    </row>
    <row r="1608" spans="1:4">
      <c r="A1608" s="102"/>
      <c r="B1608" s="102"/>
      <c r="C1608" s="102"/>
      <c r="D1608" s="103"/>
    </row>
    <row r="1609" spans="1:4">
      <c r="A1609" s="103"/>
      <c r="B1609" s="103"/>
      <c r="C1609" s="103"/>
      <c r="D1609" s="103"/>
    </row>
    <row r="1610" spans="1:4">
      <c r="A1610" s="102"/>
      <c r="B1610" s="102"/>
      <c r="C1610" s="102"/>
      <c r="D1610" s="103"/>
    </row>
    <row r="1611" spans="1:4">
      <c r="A1611" s="103"/>
      <c r="B1611" s="103"/>
      <c r="C1611" s="103"/>
      <c r="D1611" s="103"/>
    </row>
    <row r="1612" spans="1:4">
      <c r="A1612" s="102"/>
      <c r="B1612" s="102"/>
      <c r="C1612" s="102"/>
      <c r="D1612" s="103"/>
    </row>
    <row r="1613" spans="1:4">
      <c r="A1613" s="103"/>
      <c r="B1613" s="103"/>
      <c r="C1613" s="103"/>
      <c r="D1613" s="103"/>
    </row>
    <row r="1614" spans="1:4">
      <c r="A1614" s="102"/>
      <c r="B1614" s="102"/>
      <c r="C1614" s="102"/>
      <c r="D1614" s="103"/>
    </row>
    <row r="1615" spans="1:4">
      <c r="A1615" s="103"/>
      <c r="B1615" s="103"/>
      <c r="C1615" s="103"/>
      <c r="D1615" s="103"/>
    </row>
    <row r="1616" spans="1:4">
      <c r="A1616" s="102"/>
      <c r="B1616" s="102"/>
      <c r="C1616" s="102"/>
      <c r="D1616" s="103"/>
    </row>
    <row r="1617" spans="1:4">
      <c r="A1617" s="103"/>
      <c r="B1617" s="103"/>
      <c r="C1617" s="103"/>
      <c r="D1617" s="103"/>
    </row>
    <row r="1618" spans="1:4">
      <c r="A1618" s="102"/>
      <c r="B1618" s="102"/>
      <c r="C1618" s="102"/>
      <c r="D1618" s="103"/>
    </row>
    <row r="1619" spans="1:4">
      <c r="A1619" s="103"/>
      <c r="B1619" s="103"/>
      <c r="C1619" s="103"/>
      <c r="D1619" s="103"/>
    </row>
    <row r="1620" spans="1:4">
      <c r="A1620" s="102"/>
      <c r="B1620" s="102"/>
      <c r="C1620" s="102"/>
      <c r="D1620" s="103"/>
    </row>
    <row r="1621" spans="1:4">
      <c r="A1621" s="103"/>
      <c r="B1621" s="103"/>
      <c r="C1621" s="103"/>
      <c r="D1621" s="103"/>
    </row>
    <row r="1622" spans="1:4">
      <c r="A1622" s="102"/>
      <c r="B1622" s="102"/>
      <c r="C1622" s="102"/>
      <c r="D1622" s="103"/>
    </row>
    <row r="1623" spans="1:4">
      <c r="A1623" s="103"/>
      <c r="B1623" s="103"/>
      <c r="C1623" s="103"/>
      <c r="D1623" s="103"/>
    </row>
    <row r="1624" spans="1:4">
      <c r="A1624" s="102"/>
      <c r="B1624" s="102"/>
      <c r="C1624" s="102"/>
      <c r="D1624" s="103"/>
    </row>
    <row r="1625" spans="1:4">
      <c r="A1625" s="103"/>
      <c r="B1625" s="103"/>
      <c r="C1625" s="103"/>
      <c r="D1625" s="103"/>
    </row>
    <row r="1626" spans="1:4">
      <c r="A1626" s="102"/>
      <c r="B1626" s="102"/>
      <c r="C1626" s="102"/>
      <c r="D1626" s="103"/>
    </row>
    <row r="1627" spans="1:4">
      <c r="A1627" s="103"/>
      <c r="B1627" s="103"/>
      <c r="C1627" s="103"/>
      <c r="D1627" s="103"/>
    </row>
    <row r="1628" spans="1:4">
      <c r="A1628" s="102"/>
      <c r="B1628" s="102"/>
      <c r="C1628" s="102"/>
      <c r="D1628" s="103"/>
    </row>
    <row r="1629" spans="1:4">
      <c r="A1629" s="103"/>
      <c r="B1629" s="103"/>
      <c r="C1629" s="103"/>
      <c r="D1629" s="103"/>
    </row>
    <row r="1630" spans="1:4">
      <c r="A1630" s="102"/>
      <c r="B1630" s="102"/>
      <c r="C1630" s="102"/>
      <c r="D1630" s="103"/>
    </row>
    <row r="1631" spans="1:4">
      <c r="A1631" s="103"/>
      <c r="B1631" s="103"/>
      <c r="C1631" s="103"/>
      <c r="D1631" s="103"/>
    </row>
    <row r="1632" spans="1:4">
      <c r="A1632" s="102"/>
      <c r="B1632" s="102"/>
      <c r="C1632" s="102"/>
      <c r="D1632" s="103"/>
    </row>
    <row r="1633" spans="1:4">
      <c r="A1633" s="103"/>
      <c r="B1633" s="103"/>
      <c r="C1633" s="103"/>
      <c r="D1633" s="103"/>
    </row>
    <row r="1634" spans="1:4">
      <c r="A1634" s="102"/>
      <c r="B1634" s="102"/>
      <c r="C1634" s="102"/>
      <c r="D1634" s="103"/>
    </row>
    <row r="1635" spans="1:4">
      <c r="A1635" s="103"/>
      <c r="B1635" s="103"/>
      <c r="C1635" s="103"/>
      <c r="D1635" s="103"/>
    </row>
    <row r="1636" spans="1:4">
      <c r="A1636" s="102"/>
      <c r="B1636" s="102"/>
      <c r="C1636" s="102"/>
      <c r="D1636" s="103"/>
    </row>
    <row r="1637" spans="1:4">
      <c r="A1637" s="103"/>
      <c r="B1637" s="103"/>
      <c r="C1637" s="103"/>
      <c r="D1637" s="103"/>
    </row>
    <row r="1638" spans="1:4">
      <c r="A1638" s="102"/>
      <c r="B1638" s="102"/>
      <c r="C1638" s="102"/>
      <c r="D1638" s="103"/>
    </row>
    <row r="1639" spans="1:4">
      <c r="A1639" s="103"/>
      <c r="B1639" s="103"/>
      <c r="C1639" s="103"/>
      <c r="D1639" s="103"/>
    </row>
    <row r="1640" spans="1:4">
      <c r="A1640" s="102"/>
      <c r="B1640" s="102"/>
      <c r="C1640" s="102"/>
      <c r="D1640" s="103"/>
    </row>
    <row r="1641" spans="1:4">
      <c r="A1641" s="103"/>
      <c r="B1641" s="103"/>
      <c r="C1641" s="103"/>
      <c r="D1641" s="103"/>
    </row>
    <row r="1642" spans="1:4">
      <c r="A1642" s="102"/>
      <c r="B1642" s="102"/>
      <c r="C1642" s="102"/>
      <c r="D1642" s="103"/>
    </row>
    <row r="1643" spans="1:4">
      <c r="A1643" s="103"/>
      <c r="B1643" s="103"/>
      <c r="C1643" s="103"/>
      <c r="D1643" s="103"/>
    </row>
    <row r="1644" spans="1:4">
      <c r="A1644" s="102"/>
      <c r="B1644" s="102"/>
      <c r="C1644" s="102"/>
      <c r="D1644" s="103"/>
    </row>
    <row r="1645" spans="1:4">
      <c r="A1645" s="103"/>
      <c r="B1645" s="103"/>
      <c r="C1645" s="103"/>
      <c r="D1645" s="103"/>
    </row>
    <row r="1646" spans="1:4">
      <c r="A1646" s="102"/>
      <c r="B1646" s="102"/>
      <c r="C1646" s="102"/>
      <c r="D1646" s="103"/>
    </row>
    <row r="1647" spans="1:4">
      <c r="A1647" s="103"/>
      <c r="B1647" s="103"/>
      <c r="C1647" s="103"/>
      <c r="D1647" s="103"/>
    </row>
    <row r="1648" spans="1:4">
      <c r="A1648" s="102"/>
      <c r="B1648" s="102"/>
      <c r="C1648" s="102"/>
      <c r="D1648" s="103"/>
    </row>
    <row r="1649" spans="1:4">
      <c r="A1649" s="103"/>
      <c r="B1649" s="103"/>
      <c r="C1649" s="103"/>
      <c r="D1649" s="103"/>
    </row>
    <row r="1650" spans="1:4">
      <c r="A1650" s="102"/>
      <c r="B1650" s="102"/>
      <c r="C1650" s="102"/>
      <c r="D1650" s="103"/>
    </row>
    <row r="1651" spans="1:4">
      <c r="A1651" s="103"/>
      <c r="B1651" s="103"/>
      <c r="C1651" s="103"/>
      <c r="D1651" s="103"/>
    </row>
    <row r="1652" spans="1:4">
      <c r="A1652" s="102"/>
      <c r="B1652" s="102"/>
      <c r="C1652" s="102"/>
      <c r="D1652" s="103"/>
    </row>
    <row r="1653" spans="1:4">
      <c r="A1653" s="103"/>
      <c r="B1653" s="103"/>
      <c r="C1653" s="103"/>
      <c r="D1653" s="103"/>
    </row>
    <row r="1654" spans="1:4">
      <c r="A1654" s="102"/>
      <c r="B1654" s="102"/>
      <c r="C1654" s="102"/>
      <c r="D1654" s="103"/>
    </row>
    <row r="1655" spans="1:4">
      <c r="A1655" s="103"/>
      <c r="B1655" s="103"/>
      <c r="C1655" s="103"/>
      <c r="D1655" s="103"/>
    </row>
    <row r="1656" spans="1:4">
      <c r="A1656" s="102"/>
      <c r="B1656" s="102"/>
      <c r="C1656" s="102"/>
      <c r="D1656" s="103"/>
    </row>
    <row r="1657" spans="1:4">
      <c r="A1657" s="103"/>
      <c r="B1657" s="103"/>
      <c r="C1657" s="103"/>
      <c r="D1657" s="103"/>
    </row>
    <row r="1658" spans="1:4">
      <c r="A1658" s="102"/>
      <c r="B1658" s="102"/>
      <c r="C1658" s="102"/>
      <c r="D1658" s="103"/>
    </row>
    <row r="1659" spans="1:4">
      <c r="A1659" s="103"/>
      <c r="B1659" s="103"/>
      <c r="C1659" s="103"/>
      <c r="D1659" s="103"/>
    </row>
    <row r="1660" spans="1:4">
      <c r="A1660" s="102"/>
      <c r="B1660" s="102"/>
      <c r="C1660" s="102"/>
      <c r="D1660" s="103"/>
    </row>
    <row r="1661" spans="1:4">
      <c r="A1661" s="103"/>
      <c r="B1661" s="103"/>
      <c r="C1661" s="103"/>
      <c r="D1661" s="103"/>
    </row>
    <row r="1662" spans="1:4">
      <c r="A1662" s="102"/>
      <c r="B1662" s="102"/>
      <c r="C1662" s="102"/>
      <c r="D1662" s="103"/>
    </row>
    <row r="1663" spans="1:4">
      <c r="A1663" s="103"/>
      <c r="B1663" s="103"/>
      <c r="C1663" s="103"/>
      <c r="D1663" s="103"/>
    </row>
    <row r="1664" spans="1:4">
      <c r="A1664" s="102"/>
      <c r="B1664" s="102"/>
      <c r="C1664" s="102"/>
      <c r="D1664" s="103"/>
    </row>
    <row r="1665" spans="1:4">
      <c r="A1665" s="103"/>
      <c r="B1665" s="103"/>
      <c r="C1665" s="103"/>
      <c r="D1665" s="103"/>
    </row>
    <row r="1666" spans="1:4">
      <c r="A1666" s="102"/>
      <c r="B1666" s="102"/>
      <c r="C1666" s="102"/>
      <c r="D1666" s="103"/>
    </row>
    <row r="1667" spans="1:4">
      <c r="A1667" s="103"/>
      <c r="B1667" s="103"/>
      <c r="C1667" s="103"/>
      <c r="D1667" s="103"/>
    </row>
    <row r="1668" spans="1:4">
      <c r="A1668" s="102"/>
      <c r="B1668" s="102"/>
      <c r="C1668" s="102"/>
      <c r="D1668" s="103"/>
    </row>
    <row r="1669" spans="1:4">
      <c r="A1669" s="103"/>
      <c r="B1669" s="103"/>
      <c r="C1669" s="103"/>
      <c r="D1669" s="103"/>
    </row>
    <row r="1670" spans="1:4">
      <c r="A1670" s="102"/>
      <c r="B1670" s="102"/>
      <c r="C1670" s="102"/>
      <c r="D1670" s="103"/>
    </row>
    <row r="1671" spans="1:4">
      <c r="A1671" s="103"/>
      <c r="B1671" s="103"/>
      <c r="C1671" s="103"/>
      <c r="D1671" s="103"/>
    </row>
    <row r="1672" spans="1:4">
      <c r="A1672" s="102"/>
      <c r="B1672" s="102"/>
      <c r="C1672" s="102"/>
      <c r="D1672" s="103"/>
    </row>
    <row r="1673" spans="1:4">
      <c r="A1673" s="103"/>
      <c r="B1673" s="103"/>
      <c r="C1673" s="103"/>
      <c r="D1673" s="103"/>
    </row>
    <row r="1674" spans="1:4">
      <c r="A1674" s="102"/>
      <c r="B1674" s="102"/>
      <c r="C1674" s="102"/>
      <c r="D1674" s="103"/>
    </row>
    <row r="1675" spans="1:4">
      <c r="A1675" s="103"/>
      <c r="B1675" s="103"/>
      <c r="C1675" s="103"/>
      <c r="D1675" s="103"/>
    </row>
    <row r="1676" spans="1:4">
      <c r="A1676" s="102"/>
      <c r="B1676" s="102"/>
      <c r="C1676" s="102"/>
      <c r="D1676" s="103"/>
    </row>
    <row r="1677" spans="1:4">
      <c r="A1677" s="103"/>
      <c r="B1677" s="103"/>
      <c r="C1677" s="103"/>
      <c r="D1677" s="103"/>
    </row>
    <row r="1678" spans="1:4">
      <c r="A1678" s="102"/>
      <c r="B1678" s="102"/>
      <c r="C1678" s="102"/>
      <c r="D1678" s="103"/>
    </row>
    <row r="1679" spans="1:4">
      <c r="A1679" s="103"/>
      <c r="B1679" s="103"/>
      <c r="C1679" s="103"/>
      <c r="D1679" s="103"/>
    </row>
    <row r="1680" spans="1:4">
      <c r="A1680" s="102"/>
      <c r="B1680" s="102"/>
      <c r="C1680" s="102"/>
      <c r="D1680" s="103"/>
    </row>
    <row r="1681" spans="1:4">
      <c r="A1681" s="103"/>
      <c r="B1681" s="103"/>
      <c r="C1681" s="103"/>
      <c r="D1681" s="103"/>
    </row>
    <row r="1682" spans="1:4">
      <c r="A1682" s="102"/>
      <c r="B1682" s="102"/>
      <c r="C1682" s="102"/>
      <c r="D1682" s="103"/>
    </row>
    <row r="1683" spans="1:4">
      <c r="A1683" s="103"/>
      <c r="B1683" s="103"/>
      <c r="C1683" s="103"/>
      <c r="D1683" s="103"/>
    </row>
    <row r="1684" spans="1:4">
      <c r="A1684" s="102"/>
      <c r="B1684" s="102"/>
      <c r="C1684" s="102"/>
      <c r="D1684" s="103"/>
    </row>
    <row r="1685" spans="1:4">
      <c r="A1685" s="103"/>
      <c r="B1685" s="103"/>
      <c r="C1685" s="103"/>
      <c r="D1685" s="103"/>
    </row>
    <row r="1686" spans="1:4">
      <c r="A1686" s="102"/>
      <c r="B1686" s="102"/>
      <c r="C1686" s="102"/>
      <c r="D1686" s="103"/>
    </row>
    <row r="1687" spans="1:4">
      <c r="A1687" s="103"/>
      <c r="B1687" s="103"/>
      <c r="C1687" s="103"/>
      <c r="D1687" s="103"/>
    </row>
    <row r="1688" spans="1:4">
      <c r="A1688" s="102"/>
      <c r="B1688" s="102"/>
      <c r="C1688" s="102"/>
      <c r="D1688" s="103"/>
    </row>
    <row r="1689" spans="1:4">
      <c r="A1689" s="103"/>
      <c r="B1689" s="103"/>
      <c r="C1689" s="103"/>
      <c r="D1689" s="103"/>
    </row>
    <row r="1690" spans="1:4">
      <c r="A1690" s="102"/>
      <c r="B1690" s="102"/>
      <c r="C1690" s="102"/>
      <c r="D1690" s="103"/>
    </row>
    <row r="1691" spans="1:4">
      <c r="A1691" s="103"/>
      <c r="B1691" s="103"/>
      <c r="C1691" s="103"/>
      <c r="D1691" s="103"/>
    </row>
    <row r="1692" spans="1:4">
      <c r="A1692" s="102"/>
      <c r="B1692" s="102"/>
      <c r="C1692" s="102"/>
      <c r="D1692" s="103"/>
    </row>
    <row r="1693" spans="1:4">
      <c r="A1693" s="103"/>
      <c r="B1693" s="103"/>
      <c r="C1693" s="103"/>
      <c r="D1693" s="103"/>
    </row>
    <row r="1694" spans="1:4">
      <c r="A1694" s="102"/>
      <c r="B1694" s="102"/>
      <c r="C1694" s="102"/>
      <c r="D1694" s="103"/>
    </row>
    <row r="1695" spans="1:4">
      <c r="A1695" s="103"/>
      <c r="B1695" s="103"/>
      <c r="C1695" s="103"/>
      <c r="D1695" s="103"/>
    </row>
    <row r="1696" spans="1:4">
      <c r="A1696" s="102"/>
      <c r="B1696" s="102"/>
      <c r="C1696" s="102"/>
      <c r="D1696" s="103"/>
    </row>
    <row r="1697" spans="1:4">
      <c r="A1697" s="103"/>
      <c r="B1697" s="103"/>
      <c r="C1697" s="103"/>
      <c r="D1697" s="103"/>
    </row>
    <row r="1698" spans="1:4">
      <c r="A1698" s="102"/>
      <c r="B1698" s="102"/>
      <c r="C1698" s="102"/>
      <c r="D1698" s="103"/>
    </row>
    <row r="1699" spans="1:4">
      <c r="A1699" s="103"/>
      <c r="B1699" s="103"/>
      <c r="C1699" s="103"/>
      <c r="D1699" s="103"/>
    </row>
    <row r="1700" spans="1:4">
      <c r="A1700" s="102"/>
      <c r="B1700" s="102"/>
      <c r="C1700" s="102"/>
      <c r="D1700" s="103"/>
    </row>
    <row r="1701" spans="1:4">
      <c r="A1701" s="103"/>
      <c r="B1701" s="103"/>
      <c r="C1701" s="103"/>
      <c r="D1701" s="103"/>
    </row>
    <row r="1702" spans="1:4">
      <c r="A1702" s="102"/>
      <c r="B1702" s="102"/>
      <c r="C1702" s="102"/>
      <c r="D1702" s="103"/>
    </row>
    <row r="1703" spans="1:4">
      <c r="A1703" s="103"/>
      <c r="B1703" s="103"/>
      <c r="C1703" s="103"/>
      <c r="D1703" s="103"/>
    </row>
    <row r="1704" spans="1:4">
      <c r="A1704" s="102"/>
      <c r="B1704" s="102"/>
      <c r="C1704" s="102"/>
      <c r="D1704" s="103"/>
    </row>
    <row r="1705" spans="1:4">
      <c r="A1705" s="103"/>
      <c r="B1705" s="103"/>
      <c r="C1705" s="103"/>
      <c r="D1705" s="103"/>
    </row>
    <row r="1706" spans="1:4">
      <c r="A1706" s="102"/>
      <c r="B1706" s="102"/>
      <c r="C1706" s="102"/>
      <c r="D1706" s="103"/>
    </row>
    <row r="1707" spans="1:4">
      <c r="A1707" s="103"/>
      <c r="B1707" s="103"/>
      <c r="C1707" s="103"/>
      <c r="D1707" s="103"/>
    </row>
    <row r="1708" spans="1:4">
      <c r="A1708" s="102"/>
      <c r="B1708" s="102"/>
      <c r="C1708" s="102"/>
      <c r="D1708" s="103"/>
    </row>
    <row r="1709" spans="1:4">
      <c r="A1709" s="103"/>
      <c r="B1709" s="103"/>
      <c r="C1709" s="103"/>
      <c r="D1709" s="103"/>
    </row>
    <row r="1710" spans="1:4">
      <c r="A1710" s="102"/>
      <c r="B1710" s="102"/>
      <c r="C1710" s="102"/>
      <c r="D1710" s="103"/>
    </row>
    <row r="1711" spans="1:4">
      <c r="A1711" s="103"/>
      <c r="B1711" s="103"/>
      <c r="C1711" s="103"/>
      <c r="D1711" s="103"/>
    </row>
    <row r="1712" spans="1:4">
      <c r="A1712" s="102"/>
      <c r="B1712" s="102"/>
      <c r="C1712" s="102"/>
      <c r="D1712" s="103"/>
    </row>
    <row r="1713" spans="1:4">
      <c r="A1713" s="103"/>
      <c r="B1713" s="103"/>
      <c r="C1713" s="103"/>
      <c r="D1713" s="103"/>
    </row>
    <row r="1714" spans="1:4">
      <c r="A1714" s="102"/>
      <c r="B1714" s="102"/>
      <c r="C1714" s="102"/>
      <c r="D1714" s="103"/>
    </row>
    <row r="1715" spans="1:4">
      <c r="A1715" s="103"/>
      <c r="B1715" s="103"/>
      <c r="C1715" s="103"/>
      <c r="D1715" s="103"/>
    </row>
    <row r="1716" spans="1:4">
      <c r="A1716" s="102"/>
      <c r="B1716" s="102"/>
      <c r="C1716" s="102"/>
      <c r="D1716" s="103"/>
    </row>
    <row r="1717" spans="1:4">
      <c r="A1717" s="103"/>
      <c r="B1717" s="103"/>
      <c r="C1717" s="103"/>
      <c r="D1717" s="103"/>
    </row>
    <row r="1718" spans="1:4">
      <c r="A1718" s="102"/>
      <c r="B1718" s="102"/>
      <c r="C1718" s="102"/>
      <c r="D1718" s="103"/>
    </row>
    <row r="1719" spans="1:4">
      <c r="A1719" s="103"/>
      <c r="B1719" s="103"/>
      <c r="C1719" s="103"/>
      <c r="D1719" s="103"/>
    </row>
    <row r="1720" spans="1:4">
      <c r="A1720" s="102"/>
      <c r="B1720" s="102"/>
      <c r="C1720" s="102"/>
      <c r="D1720" s="103"/>
    </row>
    <row r="1721" spans="1:4">
      <c r="A1721" s="103"/>
      <c r="B1721" s="103"/>
      <c r="C1721" s="103"/>
      <c r="D1721" s="103"/>
    </row>
    <row r="1722" spans="1:4">
      <c r="A1722" s="102"/>
      <c r="B1722" s="102"/>
      <c r="C1722" s="102"/>
      <c r="D1722" s="103"/>
    </row>
    <row r="1723" spans="1:4">
      <c r="A1723" s="103"/>
      <c r="B1723" s="103"/>
      <c r="C1723" s="103"/>
      <c r="D1723" s="103"/>
    </row>
    <row r="1724" spans="1:4">
      <c r="A1724" s="102"/>
      <c r="B1724" s="102"/>
      <c r="C1724" s="102"/>
      <c r="D1724" s="103"/>
    </row>
    <row r="1725" spans="1:4">
      <c r="A1725" s="103"/>
      <c r="B1725" s="103"/>
      <c r="C1725" s="103"/>
      <c r="D1725" s="103"/>
    </row>
    <row r="1726" spans="1:4">
      <c r="A1726" s="102"/>
      <c r="B1726" s="102"/>
      <c r="C1726" s="102"/>
      <c r="D1726" s="103"/>
    </row>
    <row r="1727" spans="1:4">
      <c r="A1727" s="103"/>
      <c r="B1727" s="103"/>
      <c r="C1727" s="103"/>
      <c r="D1727" s="103"/>
    </row>
    <row r="1728" spans="1:4">
      <c r="A1728" s="102"/>
      <c r="B1728" s="102"/>
      <c r="C1728" s="102"/>
      <c r="D1728" s="103"/>
    </row>
    <row r="1729" spans="1:4">
      <c r="A1729" s="103"/>
      <c r="B1729" s="103"/>
      <c r="C1729" s="103"/>
      <c r="D1729" s="103"/>
    </row>
    <row r="1730" spans="1:4">
      <c r="A1730" s="102"/>
      <c r="B1730" s="102"/>
      <c r="C1730" s="102"/>
      <c r="D1730" s="103"/>
    </row>
    <row r="1731" spans="1:4">
      <c r="A1731" s="103"/>
      <c r="B1731" s="103"/>
      <c r="C1731" s="103"/>
      <c r="D1731" s="103"/>
    </row>
    <row r="1732" spans="1:4">
      <c r="A1732" s="102"/>
      <c r="B1732" s="102"/>
      <c r="C1732" s="102"/>
      <c r="D1732" s="103"/>
    </row>
    <row r="1733" spans="1:4">
      <c r="A1733" s="103"/>
      <c r="B1733" s="103"/>
      <c r="C1733" s="103"/>
      <c r="D1733" s="103"/>
    </row>
    <row r="1734" spans="1:4">
      <c r="A1734" s="102"/>
      <c r="B1734" s="102"/>
      <c r="C1734" s="102"/>
      <c r="D1734" s="103"/>
    </row>
    <row r="1735" spans="1:4">
      <c r="A1735" s="103"/>
      <c r="B1735" s="103"/>
      <c r="C1735" s="103"/>
      <c r="D1735" s="103"/>
    </row>
    <row r="1736" spans="1:4">
      <c r="A1736" s="102"/>
      <c r="B1736" s="102"/>
      <c r="C1736" s="102"/>
      <c r="D1736" s="103"/>
    </row>
    <row r="1737" spans="1:4">
      <c r="A1737" s="103"/>
      <c r="B1737" s="103"/>
      <c r="C1737" s="103"/>
      <c r="D1737" s="103"/>
    </row>
    <row r="1738" spans="1:4">
      <c r="A1738" s="102"/>
      <c r="B1738" s="102"/>
      <c r="C1738" s="102"/>
      <c r="D1738" s="103"/>
    </row>
    <row r="1739" spans="1:4">
      <c r="A1739" s="103"/>
      <c r="B1739" s="103"/>
      <c r="C1739" s="103"/>
      <c r="D1739" s="103"/>
    </row>
    <row r="1740" spans="1:4">
      <c r="A1740" s="102"/>
      <c r="B1740" s="102"/>
      <c r="C1740" s="102"/>
      <c r="D1740" s="103"/>
    </row>
    <row r="1741" spans="1:4">
      <c r="A1741" s="103"/>
      <c r="B1741" s="103"/>
      <c r="C1741" s="103"/>
      <c r="D1741" s="103"/>
    </row>
    <row r="1742" spans="1:4">
      <c r="A1742" s="102"/>
      <c r="B1742" s="102"/>
      <c r="C1742" s="102"/>
      <c r="D1742" s="103"/>
    </row>
    <row r="1743" spans="1:4">
      <c r="A1743" s="103"/>
      <c r="B1743" s="103"/>
      <c r="C1743" s="103"/>
      <c r="D1743" s="103"/>
    </row>
    <row r="1744" spans="1:4">
      <c r="A1744" s="102"/>
      <c r="B1744" s="102"/>
      <c r="C1744" s="102"/>
      <c r="D1744" s="103"/>
    </row>
    <row r="1745" spans="1:4">
      <c r="A1745" s="103"/>
      <c r="B1745" s="103"/>
      <c r="C1745" s="103"/>
      <c r="D1745" s="103"/>
    </row>
    <row r="1746" spans="1:4">
      <c r="A1746" s="102"/>
      <c r="B1746" s="102"/>
      <c r="C1746" s="102"/>
      <c r="D1746" s="103"/>
    </row>
    <row r="1747" spans="1:4">
      <c r="A1747" s="103"/>
      <c r="B1747" s="103"/>
      <c r="C1747" s="103"/>
      <c r="D1747" s="103"/>
    </row>
    <row r="1748" spans="1:4">
      <c r="A1748" s="102"/>
      <c r="B1748" s="102"/>
      <c r="C1748" s="102"/>
      <c r="D1748" s="103"/>
    </row>
    <row r="1749" spans="1:4">
      <c r="A1749" s="103"/>
      <c r="B1749" s="103"/>
      <c r="C1749" s="103"/>
      <c r="D1749" s="103"/>
    </row>
    <row r="1750" spans="1:4">
      <c r="A1750" s="102"/>
      <c r="B1750" s="102"/>
      <c r="C1750" s="102"/>
      <c r="D1750" s="103"/>
    </row>
    <row r="1751" spans="1:4">
      <c r="A1751" s="103"/>
      <c r="B1751" s="103"/>
      <c r="C1751" s="103"/>
      <c r="D1751" s="103"/>
    </row>
    <row r="1752" spans="1:4">
      <c r="A1752" s="102"/>
      <c r="B1752" s="102"/>
      <c r="C1752" s="102"/>
      <c r="D1752" s="103"/>
    </row>
    <row r="1753" spans="1:4">
      <c r="A1753" s="103"/>
      <c r="B1753" s="103"/>
      <c r="C1753" s="103"/>
      <c r="D1753" s="103"/>
    </row>
    <row r="1754" spans="1:4">
      <c r="A1754" s="102"/>
      <c r="B1754" s="102"/>
      <c r="C1754" s="102"/>
      <c r="D1754" s="103"/>
    </row>
    <row r="1755" spans="1:4">
      <c r="A1755" s="103"/>
      <c r="B1755" s="103"/>
      <c r="C1755" s="103"/>
      <c r="D1755" s="103"/>
    </row>
    <row r="1756" spans="1:4">
      <c r="A1756" s="102"/>
      <c r="B1756" s="102"/>
      <c r="C1756" s="102"/>
      <c r="D1756" s="103"/>
    </row>
    <row r="1757" spans="1:4">
      <c r="A1757" s="103"/>
      <c r="B1757" s="103"/>
      <c r="C1757" s="103"/>
      <c r="D1757" s="103"/>
    </row>
    <row r="1758" spans="1:4">
      <c r="A1758" s="102"/>
      <c r="B1758" s="102"/>
      <c r="C1758" s="102"/>
      <c r="D1758" s="103"/>
    </row>
    <row r="1759" spans="1:4">
      <c r="A1759" s="103"/>
      <c r="B1759" s="103"/>
      <c r="C1759" s="103"/>
      <c r="D1759" s="103"/>
    </row>
    <row r="1760" spans="1:4">
      <c r="A1760" s="102"/>
      <c r="B1760" s="102"/>
      <c r="C1760" s="102"/>
      <c r="D1760" s="103"/>
    </row>
    <row r="1761" spans="1:4">
      <c r="A1761" s="103"/>
      <c r="B1761" s="103"/>
      <c r="C1761" s="103"/>
      <c r="D1761" s="103"/>
    </row>
    <row r="1762" spans="1:4">
      <c r="A1762" s="102"/>
      <c r="B1762" s="102"/>
      <c r="C1762" s="102"/>
      <c r="D1762" s="103"/>
    </row>
    <row r="1763" spans="1:4">
      <c r="A1763" s="103"/>
      <c r="B1763" s="103"/>
      <c r="C1763" s="103"/>
      <c r="D1763" s="103"/>
    </row>
    <row r="1764" spans="1:4">
      <c r="A1764" s="102"/>
      <c r="B1764" s="102"/>
      <c r="C1764" s="102"/>
      <c r="D1764" s="103"/>
    </row>
    <row r="1765" spans="1:4">
      <c r="A1765" s="103"/>
      <c r="B1765" s="103"/>
      <c r="C1765" s="103"/>
      <c r="D1765" s="103"/>
    </row>
    <row r="1766" spans="1:4">
      <c r="A1766" s="102"/>
      <c r="B1766" s="102"/>
      <c r="C1766" s="102"/>
      <c r="D1766" s="103"/>
    </row>
    <row r="1767" spans="1:4">
      <c r="A1767" s="103"/>
      <c r="B1767" s="103"/>
      <c r="C1767" s="103"/>
      <c r="D1767" s="103"/>
    </row>
    <row r="1768" spans="1:4">
      <c r="A1768" s="102"/>
      <c r="B1768" s="102"/>
      <c r="C1768" s="102"/>
      <c r="D1768" s="103"/>
    </row>
    <row r="1769" spans="1:4">
      <c r="A1769" s="103"/>
      <c r="B1769" s="103"/>
      <c r="C1769" s="103"/>
      <c r="D1769" s="103"/>
    </row>
    <row r="1770" spans="1:4">
      <c r="A1770" s="102"/>
      <c r="B1770" s="102"/>
      <c r="C1770" s="102"/>
      <c r="D1770" s="103"/>
    </row>
    <row r="1771" spans="1:4">
      <c r="A1771" s="103"/>
      <c r="B1771" s="103"/>
      <c r="C1771" s="103"/>
      <c r="D1771" s="103"/>
    </row>
    <row r="1772" spans="1:4">
      <c r="A1772" s="102"/>
      <c r="B1772" s="102"/>
      <c r="C1772" s="102"/>
      <c r="D1772" s="103"/>
    </row>
    <row r="1773" spans="1:4">
      <c r="A1773" s="103"/>
      <c r="B1773" s="103"/>
      <c r="C1773" s="103"/>
      <c r="D1773" s="103"/>
    </row>
    <row r="1774" spans="1:4">
      <c r="A1774" s="102"/>
      <c r="B1774" s="102"/>
      <c r="C1774" s="102"/>
      <c r="D1774" s="103"/>
    </row>
    <row r="1775" spans="1:4">
      <c r="A1775" s="103"/>
      <c r="B1775" s="103"/>
      <c r="C1775" s="103"/>
      <c r="D1775" s="103"/>
    </row>
    <row r="1776" spans="1:4">
      <c r="A1776" s="102"/>
      <c r="B1776" s="102"/>
      <c r="C1776" s="102"/>
      <c r="D1776" s="103"/>
    </row>
    <row r="1777" spans="1:4">
      <c r="A1777" s="103"/>
      <c r="B1777" s="103"/>
      <c r="C1777" s="103"/>
      <c r="D1777" s="103"/>
    </row>
    <row r="1778" spans="1:4">
      <c r="A1778" s="102"/>
      <c r="B1778" s="102"/>
      <c r="C1778" s="102"/>
      <c r="D1778" s="103"/>
    </row>
    <row r="1779" spans="1:4">
      <c r="A1779" s="103"/>
      <c r="B1779" s="103"/>
      <c r="C1779" s="103"/>
      <c r="D1779" s="103"/>
    </row>
    <row r="1780" spans="1:4">
      <c r="A1780" s="102"/>
      <c r="B1780" s="102"/>
      <c r="C1780" s="102"/>
      <c r="D1780" s="103"/>
    </row>
    <row r="1781" spans="1:4">
      <c r="A1781" s="103"/>
      <c r="B1781" s="103"/>
      <c r="C1781" s="103"/>
      <c r="D1781" s="103"/>
    </row>
    <row r="1782" spans="1:4">
      <c r="A1782" s="102"/>
      <c r="B1782" s="102"/>
      <c r="C1782" s="102"/>
      <c r="D1782" s="103"/>
    </row>
    <row r="1783" spans="1:4">
      <c r="A1783" s="103"/>
      <c r="B1783" s="103"/>
      <c r="C1783" s="103"/>
      <c r="D1783" s="103"/>
    </row>
    <row r="1784" spans="1:4">
      <c r="A1784" s="102"/>
      <c r="B1784" s="102"/>
      <c r="C1784" s="102"/>
      <c r="D1784" s="103"/>
    </row>
    <row r="1785" spans="1:4">
      <c r="A1785" s="103"/>
      <c r="B1785" s="103"/>
      <c r="C1785" s="103"/>
      <c r="D1785" s="103"/>
    </row>
    <row r="1786" spans="1:4">
      <c r="A1786" s="102"/>
      <c r="B1786" s="102"/>
      <c r="C1786" s="102"/>
      <c r="D1786" s="103"/>
    </row>
    <row r="1787" spans="1:4">
      <c r="A1787" s="103"/>
      <c r="B1787" s="103"/>
      <c r="C1787" s="103"/>
      <c r="D1787" s="103"/>
    </row>
    <row r="1788" spans="1:4">
      <c r="A1788" s="102"/>
      <c r="B1788" s="102"/>
      <c r="C1788" s="102"/>
      <c r="D1788" s="103"/>
    </row>
    <row r="1789" spans="1:4">
      <c r="A1789" s="103"/>
      <c r="B1789" s="103"/>
      <c r="C1789" s="103"/>
      <c r="D1789" s="103"/>
    </row>
    <row r="1790" spans="1:4">
      <c r="A1790" s="102"/>
      <c r="B1790" s="102"/>
      <c r="C1790" s="102"/>
      <c r="D1790" s="103"/>
    </row>
    <row r="1791" spans="1:4">
      <c r="A1791" s="103"/>
      <c r="B1791" s="103"/>
      <c r="C1791" s="103"/>
      <c r="D1791" s="103"/>
    </row>
    <row r="1792" spans="1:4">
      <c r="A1792" s="102"/>
      <c r="B1792" s="102"/>
      <c r="C1792" s="102"/>
      <c r="D1792" s="103"/>
    </row>
    <row r="1793" spans="1:4">
      <c r="A1793" s="103"/>
      <c r="B1793" s="103"/>
      <c r="C1793" s="103"/>
      <c r="D1793" s="103"/>
    </row>
    <row r="1794" spans="1:4">
      <c r="A1794" s="102"/>
      <c r="B1794" s="102"/>
      <c r="C1794" s="102"/>
      <c r="D1794" s="103"/>
    </row>
    <row r="1795" spans="1:4">
      <c r="A1795" s="103"/>
      <c r="B1795" s="103"/>
      <c r="C1795" s="103"/>
      <c r="D1795" s="103"/>
    </row>
    <row r="1796" spans="1:4">
      <c r="A1796" s="102"/>
      <c r="B1796" s="102"/>
      <c r="C1796" s="102"/>
      <c r="D1796" s="103"/>
    </row>
    <row r="1797" spans="1:4">
      <c r="A1797" s="103"/>
      <c r="B1797" s="103"/>
      <c r="C1797" s="103"/>
      <c r="D1797" s="103"/>
    </row>
    <row r="1798" spans="1:4">
      <c r="A1798" s="102"/>
      <c r="B1798" s="102"/>
      <c r="C1798" s="102"/>
      <c r="D1798" s="103"/>
    </row>
    <row r="1799" spans="1:4">
      <c r="A1799" s="103"/>
      <c r="B1799" s="103"/>
      <c r="C1799" s="103"/>
      <c r="D1799" s="103"/>
    </row>
    <row r="1800" spans="1:4">
      <c r="A1800" s="102"/>
      <c r="B1800" s="102"/>
      <c r="C1800" s="102"/>
      <c r="D1800" s="103"/>
    </row>
    <row r="1801" spans="1:4">
      <c r="A1801" s="103"/>
      <c r="B1801" s="103"/>
      <c r="C1801" s="103"/>
      <c r="D1801" s="103"/>
    </row>
    <row r="1802" spans="1:4">
      <c r="A1802" s="102"/>
      <c r="B1802" s="102"/>
      <c r="C1802" s="102"/>
      <c r="D1802" s="103"/>
    </row>
    <row r="1803" spans="1:4">
      <c r="A1803" s="103"/>
      <c r="B1803" s="103"/>
      <c r="C1803" s="103"/>
      <c r="D1803" s="103"/>
    </row>
    <row r="1804" spans="1:4">
      <c r="A1804" s="102"/>
      <c r="B1804" s="102"/>
      <c r="C1804" s="102"/>
      <c r="D1804" s="103"/>
    </row>
    <row r="1805" spans="1:4">
      <c r="A1805" s="103"/>
      <c r="B1805" s="103"/>
      <c r="C1805" s="103"/>
      <c r="D1805" s="103"/>
    </row>
    <row r="1806" spans="1:4">
      <c r="A1806" s="102"/>
      <c r="B1806" s="102"/>
      <c r="C1806" s="102"/>
      <c r="D1806" s="103"/>
    </row>
    <row r="1807" spans="1:4">
      <c r="A1807" s="103"/>
      <c r="B1807" s="103"/>
      <c r="C1807" s="103"/>
      <c r="D1807" s="103"/>
    </row>
    <row r="1808" spans="1:4">
      <c r="A1808" s="102"/>
      <c r="B1808" s="102"/>
      <c r="C1808" s="102"/>
      <c r="D1808" s="103"/>
    </row>
    <row r="1809" spans="1:4">
      <c r="A1809" s="103"/>
      <c r="B1809" s="103"/>
      <c r="C1809" s="103"/>
      <c r="D1809" s="103"/>
    </row>
    <row r="1810" spans="1:4">
      <c r="A1810" s="102"/>
      <c r="B1810" s="102"/>
      <c r="C1810" s="102"/>
      <c r="D1810" s="103"/>
    </row>
    <row r="1811" spans="1:4">
      <c r="A1811" s="103"/>
      <c r="B1811" s="103"/>
      <c r="C1811" s="103"/>
      <c r="D1811" s="103"/>
    </row>
    <row r="1812" spans="1:4">
      <c r="A1812" s="102"/>
      <c r="B1812" s="102"/>
      <c r="C1812" s="102"/>
      <c r="D1812" s="103"/>
    </row>
    <row r="1813" spans="1:4">
      <c r="A1813" s="103"/>
      <c r="B1813" s="103"/>
      <c r="C1813" s="103"/>
      <c r="D1813" s="103"/>
    </row>
    <row r="1814" spans="1:4">
      <c r="A1814" s="102"/>
      <c r="B1814" s="102"/>
      <c r="C1814" s="102"/>
      <c r="D1814" s="103"/>
    </row>
    <row r="1815" spans="1:4">
      <c r="A1815" s="103"/>
      <c r="B1815" s="103"/>
      <c r="C1815" s="103"/>
      <c r="D1815" s="103"/>
    </row>
    <row r="1816" spans="1:4">
      <c r="A1816" s="102"/>
      <c r="B1816" s="102"/>
      <c r="C1816" s="102"/>
      <c r="D1816" s="103"/>
    </row>
    <row r="1817" spans="1:4">
      <c r="A1817" s="103"/>
      <c r="B1817" s="103"/>
      <c r="C1817" s="103"/>
      <c r="D1817" s="103"/>
    </row>
    <row r="1818" spans="1:4">
      <c r="A1818" s="102"/>
      <c r="B1818" s="102"/>
      <c r="C1818" s="102"/>
      <c r="D1818" s="103"/>
    </row>
    <row r="1819" spans="1:4">
      <c r="A1819" s="103"/>
      <c r="B1819" s="103"/>
      <c r="C1819" s="103"/>
      <c r="D1819" s="103"/>
    </row>
    <row r="1820" spans="1:4">
      <c r="A1820" s="102"/>
      <c r="B1820" s="102"/>
      <c r="C1820" s="102"/>
      <c r="D1820" s="103"/>
    </row>
    <row r="1821" spans="1:4">
      <c r="A1821" s="103"/>
      <c r="B1821" s="103"/>
      <c r="C1821" s="103"/>
      <c r="D1821" s="103"/>
    </row>
    <row r="1822" spans="1:4">
      <c r="A1822" s="102"/>
      <c r="B1822" s="102"/>
      <c r="C1822" s="102"/>
      <c r="D1822" s="103"/>
    </row>
    <row r="1823" spans="1:4">
      <c r="A1823" s="103"/>
      <c r="B1823" s="103"/>
      <c r="C1823" s="103"/>
      <c r="D1823" s="103"/>
    </row>
    <row r="1824" spans="1:4">
      <c r="A1824" s="102"/>
      <c r="B1824" s="102"/>
      <c r="C1824" s="102"/>
      <c r="D1824" s="103"/>
    </row>
    <row r="1825" spans="1:4">
      <c r="A1825" s="103"/>
      <c r="B1825" s="103"/>
      <c r="C1825" s="103"/>
      <c r="D1825" s="103"/>
    </row>
    <row r="1826" spans="1:4">
      <c r="A1826" s="102"/>
      <c r="B1826" s="102"/>
      <c r="C1826" s="102"/>
      <c r="D1826" s="103"/>
    </row>
    <row r="1827" spans="1:4">
      <c r="A1827" s="103"/>
      <c r="B1827" s="103"/>
      <c r="C1827" s="103"/>
      <c r="D1827" s="103"/>
    </row>
    <row r="1828" spans="1:4">
      <c r="A1828" s="102"/>
      <c r="B1828" s="102"/>
      <c r="C1828" s="102"/>
      <c r="D1828" s="103"/>
    </row>
    <row r="1829" spans="1:4">
      <c r="A1829" s="103"/>
      <c r="B1829" s="103"/>
      <c r="C1829" s="103"/>
      <c r="D1829" s="103"/>
    </row>
    <row r="1830" spans="1:4">
      <c r="A1830" s="102"/>
      <c r="B1830" s="102"/>
      <c r="C1830" s="102"/>
      <c r="D1830" s="103"/>
    </row>
    <row r="1831" spans="1:4">
      <c r="A1831" s="103"/>
      <c r="B1831" s="103"/>
      <c r="C1831" s="103"/>
      <c r="D1831" s="103"/>
    </row>
    <row r="1832" spans="1:4">
      <c r="A1832" s="102"/>
      <c r="B1832" s="102"/>
      <c r="C1832" s="102"/>
      <c r="D1832" s="103"/>
    </row>
    <row r="1833" spans="1:4">
      <c r="A1833" s="103"/>
      <c r="B1833" s="103"/>
      <c r="C1833" s="103"/>
      <c r="D1833" s="103"/>
    </row>
    <row r="1834" spans="1:4">
      <c r="A1834" s="102"/>
      <c r="B1834" s="102"/>
      <c r="C1834" s="102"/>
      <c r="D1834" s="103"/>
    </row>
    <row r="1835" spans="1:4">
      <c r="A1835" s="103"/>
      <c r="B1835" s="103"/>
      <c r="C1835" s="103"/>
      <c r="D1835" s="103"/>
    </row>
    <row r="1836" spans="1:4">
      <c r="A1836" s="102"/>
      <c r="B1836" s="102"/>
      <c r="C1836" s="102"/>
      <c r="D1836" s="103"/>
    </row>
    <row r="1837" spans="1:4">
      <c r="A1837" s="103"/>
      <c r="B1837" s="103"/>
      <c r="C1837" s="103"/>
      <c r="D1837" s="103"/>
    </row>
    <row r="1838" spans="1:4">
      <c r="A1838" s="102"/>
      <c r="B1838" s="102"/>
      <c r="C1838" s="102"/>
      <c r="D1838" s="103"/>
    </row>
    <row r="1839" spans="1:4">
      <c r="A1839" s="103"/>
      <c r="B1839" s="103"/>
      <c r="C1839" s="103"/>
      <c r="D1839" s="103"/>
    </row>
    <row r="1840" spans="1:4">
      <c r="A1840" s="102"/>
      <c r="B1840" s="102"/>
      <c r="C1840" s="102"/>
      <c r="D1840" s="103"/>
    </row>
    <row r="1841" spans="1:4">
      <c r="A1841" s="103"/>
      <c r="B1841" s="103"/>
      <c r="C1841" s="103"/>
      <c r="D1841" s="103"/>
    </row>
    <row r="1842" spans="1:4">
      <c r="A1842" s="102"/>
      <c r="B1842" s="102"/>
      <c r="C1842" s="102"/>
      <c r="D1842" s="103"/>
    </row>
    <row r="1843" spans="1:4">
      <c r="A1843" s="103"/>
      <c r="B1843" s="103"/>
      <c r="C1843" s="103"/>
      <c r="D1843" s="103"/>
    </row>
    <row r="1844" spans="1:4">
      <c r="A1844" s="102"/>
      <c r="B1844" s="102"/>
      <c r="C1844" s="102"/>
      <c r="D1844" s="103"/>
    </row>
    <row r="1845" spans="1:4">
      <c r="A1845" s="103"/>
      <c r="B1845" s="103"/>
      <c r="C1845" s="103"/>
      <c r="D1845" s="103"/>
    </row>
    <row r="1846" spans="1:4">
      <c r="A1846" s="102"/>
      <c r="B1846" s="102"/>
      <c r="C1846" s="102"/>
      <c r="D1846" s="103"/>
    </row>
    <row r="1847" spans="1:4">
      <c r="A1847" s="103"/>
      <c r="B1847" s="103"/>
      <c r="C1847" s="103"/>
      <c r="D1847" s="103"/>
    </row>
    <row r="1848" spans="1:4">
      <c r="A1848" s="102"/>
      <c r="B1848" s="102"/>
      <c r="C1848" s="102"/>
      <c r="D1848" s="103"/>
    </row>
    <row r="1849" spans="1:4">
      <c r="A1849" s="103"/>
      <c r="B1849" s="103"/>
      <c r="C1849" s="103"/>
      <c r="D1849" s="103"/>
    </row>
    <row r="1850" spans="1:4">
      <c r="A1850" s="102"/>
      <c r="B1850" s="102"/>
      <c r="C1850" s="102"/>
      <c r="D1850" s="103"/>
    </row>
    <row r="1851" spans="1:4">
      <c r="A1851" s="103"/>
      <c r="B1851" s="103"/>
      <c r="C1851" s="103"/>
      <c r="D1851" s="103"/>
    </row>
    <row r="1852" spans="1:4">
      <c r="A1852" s="102"/>
      <c r="B1852" s="102"/>
      <c r="C1852" s="102"/>
      <c r="D1852" s="103"/>
    </row>
    <row r="1853" spans="1:4">
      <c r="A1853" s="103"/>
      <c r="B1853" s="103"/>
      <c r="C1853" s="103"/>
      <c r="D1853" s="103"/>
    </row>
    <row r="1854" spans="1:4">
      <c r="A1854" s="102"/>
      <c r="B1854" s="102"/>
      <c r="C1854" s="102"/>
      <c r="D1854" s="103"/>
    </row>
    <row r="1855" spans="1:4">
      <c r="A1855" s="103"/>
      <c r="B1855" s="103"/>
      <c r="C1855" s="103"/>
      <c r="D1855" s="103"/>
    </row>
    <row r="1856" spans="1:4">
      <c r="A1856" s="102"/>
      <c r="B1856" s="102"/>
      <c r="C1856" s="102"/>
      <c r="D1856" s="103"/>
    </row>
    <row r="1857" spans="1:4">
      <c r="A1857" s="103"/>
      <c r="B1857" s="103"/>
      <c r="C1857" s="103"/>
      <c r="D1857" s="103"/>
    </row>
    <row r="1858" spans="1:4">
      <c r="A1858" s="102"/>
      <c r="B1858" s="102"/>
      <c r="C1858" s="102"/>
      <c r="D1858" s="103"/>
    </row>
    <row r="1859" spans="1:4">
      <c r="A1859" s="103"/>
      <c r="B1859" s="103"/>
      <c r="C1859" s="103"/>
      <c r="D1859" s="103"/>
    </row>
    <row r="1860" spans="1:4">
      <c r="A1860" s="102"/>
      <c r="B1860" s="102"/>
      <c r="C1860" s="102"/>
      <c r="D1860" s="103"/>
    </row>
    <row r="1861" spans="1:4">
      <c r="A1861" s="103"/>
      <c r="B1861" s="103"/>
      <c r="C1861" s="103"/>
      <c r="D1861" s="103"/>
    </row>
    <row r="1862" spans="1:4">
      <c r="A1862" s="102"/>
      <c r="B1862" s="102"/>
      <c r="C1862" s="102"/>
      <c r="D1862" s="103"/>
    </row>
    <row r="1863" spans="1:4">
      <c r="A1863" s="103"/>
      <c r="B1863" s="103"/>
      <c r="C1863" s="103"/>
      <c r="D1863" s="103"/>
    </row>
    <row r="1864" spans="1:4">
      <c r="A1864" s="102"/>
      <c r="B1864" s="102"/>
      <c r="C1864" s="102"/>
      <c r="D1864" s="103"/>
    </row>
    <row r="1865" spans="1:4">
      <c r="A1865" s="103"/>
      <c r="B1865" s="103"/>
      <c r="C1865" s="103"/>
      <c r="D1865" s="103"/>
    </row>
    <row r="1866" spans="1:4">
      <c r="A1866" s="102"/>
      <c r="B1866" s="102"/>
      <c r="C1866" s="102"/>
      <c r="D1866" s="103"/>
    </row>
    <row r="1867" spans="1:4">
      <c r="A1867" s="103"/>
      <c r="B1867" s="103"/>
      <c r="C1867" s="103"/>
      <c r="D1867" s="103"/>
    </row>
    <row r="1868" spans="1:4">
      <c r="A1868" s="102"/>
      <c r="B1868" s="102"/>
      <c r="C1868" s="102"/>
      <c r="D1868" s="103"/>
    </row>
    <row r="1869" spans="1:4">
      <c r="A1869" s="103"/>
      <c r="B1869" s="103"/>
      <c r="C1869" s="103"/>
      <c r="D1869" s="103"/>
    </row>
    <row r="1870" spans="1:4">
      <c r="A1870" s="102"/>
      <c r="B1870" s="102"/>
      <c r="C1870" s="102"/>
      <c r="D1870" s="103"/>
    </row>
    <row r="1871" spans="1:4">
      <c r="A1871" s="103"/>
      <c r="B1871" s="103"/>
      <c r="C1871" s="103"/>
      <c r="D1871" s="103"/>
    </row>
    <row r="1872" spans="1:4">
      <c r="A1872" s="102"/>
      <c r="B1872" s="102"/>
      <c r="C1872" s="102"/>
      <c r="D1872" s="103"/>
    </row>
    <row r="1873" spans="1:4">
      <c r="A1873" s="103"/>
      <c r="B1873" s="103"/>
      <c r="C1873" s="103"/>
      <c r="D1873" s="103"/>
    </row>
    <row r="1874" spans="1:4">
      <c r="A1874" s="102"/>
      <c r="B1874" s="102"/>
      <c r="C1874" s="102"/>
      <c r="D1874" s="103"/>
    </row>
    <row r="1875" spans="1:4">
      <c r="A1875" s="103"/>
      <c r="B1875" s="103"/>
      <c r="C1875" s="103"/>
      <c r="D1875" s="103"/>
    </row>
    <row r="1876" spans="1:4">
      <c r="A1876" s="102"/>
      <c r="B1876" s="102"/>
      <c r="C1876" s="102"/>
      <c r="D1876" s="103"/>
    </row>
    <row r="1877" spans="1:4">
      <c r="A1877" s="103"/>
      <c r="B1877" s="103"/>
      <c r="C1877" s="103"/>
      <c r="D1877" s="103"/>
    </row>
    <row r="1878" spans="1:4">
      <c r="A1878" s="102"/>
      <c r="B1878" s="102"/>
      <c r="C1878" s="102"/>
      <c r="D1878" s="103"/>
    </row>
    <row r="1879" spans="1:4">
      <c r="A1879" s="103"/>
      <c r="B1879" s="103"/>
      <c r="C1879" s="103"/>
      <c r="D1879" s="103"/>
    </row>
    <row r="1880" spans="1:4">
      <c r="A1880" s="102"/>
      <c r="B1880" s="102"/>
      <c r="C1880" s="102"/>
      <c r="D1880" s="103"/>
    </row>
    <row r="1881" spans="1:4">
      <c r="A1881" s="103"/>
      <c r="B1881" s="103"/>
      <c r="C1881" s="103"/>
      <c r="D1881" s="103"/>
    </row>
    <row r="1882" spans="1:4">
      <c r="A1882" s="102"/>
      <c r="B1882" s="102"/>
      <c r="C1882" s="102"/>
      <c r="D1882" s="103"/>
    </row>
    <row r="1883" spans="1:4">
      <c r="A1883" s="103"/>
      <c r="B1883" s="103"/>
      <c r="C1883" s="103"/>
      <c r="D1883" s="103"/>
    </row>
    <row r="1884" spans="1:4">
      <c r="A1884" s="102"/>
      <c r="B1884" s="102"/>
      <c r="C1884" s="102"/>
      <c r="D1884" s="103"/>
    </row>
    <row r="1885" spans="1:4">
      <c r="A1885" s="103"/>
      <c r="B1885" s="103"/>
      <c r="C1885" s="103"/>
      <c r="D1885" s="103"/>
    </row>
    <row r="1886" spans="1:4">
      <c r="A1886" s="102"/>
      <c r="B1886" s="102"/>
      <c r="C1886" s="102"/>
      <c r="D1886" s="103"/>
    </row>
    <row r="1887" spans="1:4">
      <c r="A1887" s="103"/>
      <c r="B1887" s="103"/>
      <c r="C1887" s="103"/>
      <c r="D1887" s="103"/>
    </row>
    <row r="1888" spans="1:4">
      <c r="A1888" s="102"/>
      <c r="B1888" s="102"/>
      <c r="C1888" s="102"/>
      <c r="D1888" s="103"/>
    </row>
    <row r="1889" spans="1:4">
      <c r="A1889" s="103"/>
      <c r="B1889" s="103"/>
      <c r="C1889" s="103"/>
      <c r="D1889" s="103"/>
    </row>
    <row r="1890" spans="1:4">
      <c r="A1890" s="102"/>
      <c r="B1890" s="102"/>
      <c r="C1890" s="102"/>
      <c r="D1890" s="103"/>
    </row>
    <row r="1891" spans="1:4">
      <c r="A1891" s="103"/>
      <c r="B1891" s="103"/>
      <c r="C1891" s="103"/>
      <c r="D1891" s="103"/>
    </row>
    <row r="1892" spans="1:4">
      <c r="A1892" s="102"/>
      <c r="B1892" s="102"/>
      <c r="C1892" s="102"/>
      <c r="D1892" s="103"/>
    </row>
    <row r="1893" spans="1:4">
      <c r="A1893" s="103"/>
      <c r="B1893" s="103"/>
      <c r="C1893" s="103"/>
      <c r="D1893" s="103"/>
    </row>
    <row r="1894" spans="1:4">
      <c r="A1894" s="102"/>
      <c r="B1894" s="102"/>
      <c r="C1894" s="102"/>
      <c r="D1894" s="103"/>
    </row>
    <row r="1895" spans="1:4">
      <c r="A1895" s="103"/>
      <c r="B1895" s="103"/>
      <c r="C1895" s="103"/>
      <c r="D1895" s="103"/>
    </row>
    <row r="1896" spans="1:4">
      <c r="A1896" s="102"/>
      <c r="B1896" s="102"/>
      <c r="C1896" s="102"/>
      <c r="D1896" s="103"/>
    </row>
    <row r="1897" spans="1:4">
      <c r="A1897" s="103"/>
      <c r="B1897" s="103"/>
      <c r="C1897" s="103"/>
      <c r="D1897" s="103"/>
    </row>
    <row r="1898" spans="1:4">
      <c r="A1898" s="102"/>
      <c r="B1898" s="102"/>
      <c r="C1898" s="102"/>
      <c r="D1898" s="103"/>
    </row>
    <row r="1899" spans="1:4">
      <c r="A1899" s="103"/>
      <c r="B1899" s="103"/>
      <c r="C1899" s="103"/>
      <c r="D1899" s="103"/>
    </row>
    <row r="1900" spans="1:4">
      <c r="A1900" s="102"/>
      <c r="B1900" s="102"/>
      <c r="C1900" s="102"/>
      <c r="D1900" s="103"/>
    </row>
    <row r="1901" spans="1:4">
      <c r="A1901" s="103"/>
      <c r="B1901" s="103"/>
      <c r="C1901" s="103"/>
      <c r="D1901" s="103"/>
    </row>
    <row r="1902" spans="1:4">
      <c r="A1902" s="102"/>
      <c r="B1902" s="102"/>
      <c r="C1902" s="102"/>
      <c r="D1902" s="103"/>
    </row>
    <row r="1903" spans="1:4">
      <c r="A1903" s="103"/>
      <c r="B1903" s="103"/>
      <c r="C1903" s="103"/>
      <c r="D1903" s="103"/>
    </row>
    <row r="1904" spans="1:4">
      <c r="A1904" s="102"/>
      <c r="B1904" s="102"/>
      <c r="C1904" s="102"/>
      <c r="D1904" s="103"/>
    </row>
    <row r="1905" spans="1:4">
      <c r="A1905" s="103"/>
      <c r="B1905" s="103"/>
      <c r="C1905" s="103"/>
      <c r="D1905" s="103"/>
    </row>
    <row r="1906" spans="1:4">
      <c r="A1906" s="102"/>
      <c r="B1906" s="102"/>
      <c r="C1906" s="102"/>
      <c r="D1906" s="103"/>
    </row>
    <row r="1907" spans="1:4">
      <c r="A1907" s="103"/>
      <c r="B1907" s="103"/>
      <c r="C1907" s="103"/>
      <c r="D1907" s="103"/>
    </row>
    <row r="1908" spans="1:4">
      <c r="A1908" s="102"/>
      <c r="B1908" s="102"/>
      <c r="C1908" s="102"/>
      <c r="D1908" s="103"/>
    </row>
    <row r="1909" spans="1:4">
      <c r="A1909" s="103"/>
      <c r="B1909" s="103"/>
      <c r="C1909" s="103"/>
      <c r="D1909" s="103"/>
    </row>
    <row r="1910" spans="1:4">
      <c r="A1910" s="102"/>
      <c r="B1910" s="102"/>
      <c r="C1910" s="102"/>
      <c r="D1910" s="103"/>
    </row>
    <row r="1911" spans="1:4">
      <c r="A1911" s="103"/>
      <c r="B1911" s="103"/>
      <c r="C1911" s="103"/>
      <c r="D1911" s="103"/>
    </row>
    <row r="1912" spans="1:4">
      <c r="A1912" s="102"/>
      <c r="B1912" s="102"/>
      <c r="C1912" s="102"/>
      <c r="D1912" s="103"/>
    </row>
    <row r="1913" spans="1:4">
      <c r="A1913" s="103"/>
      <c r="B1913" s="103"/>
      <c r="C1913" s="103"/>
      <c r="D1913" s="103"/>
    </row>
    <row r="1914" spans="1:4">
      <c r="A1914" s="102"/>
      <c r="B1914" s="102"/>
      <c r="C1914" s="102"/>
      <c r="D1914" s="103"/>
    </row>
    <row r="1915" spans="1:4">
      <c r="A1915" s="103"/>
      <c r="B1915" s="103"/>
      <c r="C1915" s="103"/>
      <c r="D1915" s="103"/>
    </row>
    <row r="1916" spans="1:4">
      <c r="A1916" s="102"/>
      <c r="B1916" s="102"/>
      <c r="C1916" s="102"/>
      <c r="D1916" s="103"/>
    </row>
    <row r="1917" spans="1:4">
      <c r="A1917" s="103"/>
      <c r="B1917" s="103"/>
      <c r="C1917" s="103"/>
      <c r="D1917" s="103"/>
    </row>
    <row r="1918" spans="1:4">
      <c r="A1918" s="102"/>
      <c r="B1918" s="102"/>
      <c r="C1918" s="102"/>
      <c r="D1918" s="103"/>
    </row>
    <row r="1919" spans="1:4">
      <c r="A1919" s="103"/>
      <c r="B1919" s="103"/>
      <c r="C1919" s="103"/>
      <c r="D1919" s="103"/>
    </row>
    <row r="1920" spans="1:4">
      <c r="A1920" s="102"/>
      <c r="B1920" s="102"/>
      <c r="C1920" s="102"/>
      <c r="D1920" s="103"/>
    </row>
    <row r="1921" spans="1:4">
      <c r="A1921" s="103"/>
      <c r="B1921" s="103"/>
      <c r="C1921" s="103"/>
      <c r="D1921" s="103"/>
    </row>
    <row r="1922" spans="1:4">
      <c r="A1922" s="102"/>
      <c r="B1922" s="102"/>
      <c r="C1922" s="102"/>
      <c r="D1922" s="103"/>
    </row>
    <row r="1923" spans="1:4">
      <c r="A1923" s="103"/>
      <c r="B1923" s="103"/>
      <c r="C1923" s="103"/>
      <c r="D1923" s="103"/>
    </row>
    <row r="1924" spans="1:4">
      <c r="A1924" s="102"/>
      <c r="B1924" s="102"/>
      <c r="C1924" s="102"/>
      <c r="D1924" s="103"/>
    </row>
    <row r="1925" spans="1:4">
      <c r="A1925" s="103"/>
      <c r="B1925" s="103"/>
      <c r="C1925" s="103"/>
      <c r="D1925" s="103"/>
    </row>
    <row r="1926" spans="1:4">
      <c r="A1926" s="102"/>
      <c r="B1926" s="102"/>
      <c r="C1926" s="102"/>
      <c r="D1926" s="103"/>
    </row>
    <row r="1927" spans="1:4">
      <c r="A1927" s="103"/>
      <c r="B1927" s="103"/>
      <c r="C1927" s="103"/>
      <c r="D1927" s="103"/>
    </row>
    <row r="1928" spans="1:4">
      <c r="A1928" s="102"/>
      <c r="B1928" s="102"/>
      <c r="C1928" s="102"/>
      <c r="D1928" s="103"/>
    </row>
    <row r="1929" spans="1:4">
      <c r="A1929" s="103"/>
      <c r="B1929" s="103"/>
      <c r="C1929" s="103"/>
      <c r="D1929" s="103"/>
    </row>
    <row r="1930" spans="1:4">
      <c r="A1930" s="102"/>
      <c r="B1930" s="102"/>
      <c r="C1930" s="102"/>
      <c r="D1930" s="103"/>
    </row>
    <row r="1931" spans="1:4">
      <c r="A1931" s="103"/>
      <c r="B1931" s="103"/>
      <c r="C1931" s="103"/>
      <c r="D1931" s="103"/>
    </row>
    <row r="1932" spans="1:4">
      <c r="A1932" s="102"/>
      <c r="B1932" s="102"/>
      <c r="C1932" s="102"/>
      <c r="D1932" s="103"/>
    </row>
    <row r="1933" spans="1:4">
      <c r="A1933" s="103"/>
      <c r="B1933" s="103"/>
      <c r="C1933" s="103"/>
      <c r="D1933" s="103"/>
    </row>
    <row r="1934" spans="1:4">
      <c r="A1934" s="102"/>
      <c r="B1934" s="102"/>
      <c r="C1934" s="102"/>
      <c r="D1934" s="103"/>
    </row>
    <row r="1935" spans="1:4">
      <c r="A1935" s="103"/>
      <c r="B1935" s="103"/>
      <c r="C1935" s="103"/>
      <c r="D1935" s="103"/>
    </row>
    <row r="1936" spans="1:4">
      <c r="A1936" s="102"/>
      <c r="B1936" s="102"/>
      <c r="C1936" s="102"/>
      <c r="D1936" s="103"/>
    </row>
    <row r="1937" spans="1:4">
      <c r="A1937" s="103"/>
      <c r="B1937" s="103"/>
      <c r="C1937" s="103"/>
      <c r="D1937" s="103"/>
    </row>
    <row r="1938" spans="1:4">
      <c r="A1938" s="102"/>
      <c r="B1938" s="102"/>
      <c r="C1938" s="102"/>
      <c r="D1938" s="103"/>
    </row>
    <row r="1939" spans="1:4">
      <c r="A1939" s="103"/>
      <c r="B1939" s="103"/>
      <c r="C1939" s="103"/>
      <c r="D1939" s="103"/>
    </row>
    <row r="1940" spans="1:4">
      <c r="A1940" s="102"/>
      <c r="B1940" s="102"/>
      <c r="C1940" s="102"/>
      <c r="D1940" s="103"/>
    </row>
    <row r="1941" spans="1:4">
      <c r="A1941" s="103"/>
      <c r="B1941" s="103"/>
      <c r="C1941" s="103"/>
      <c r="D1941" s="103"/>
    </row>
    <row r="1942" spans="1:4">
      <c r="A1942" s="102"/>
      <c r="B1942" s="102"/>
      <c r="C1942" s="102"/>
      <c r="D1942" s="103"/>
    </row>
    <row r="1943" spans="1:4">
      <c r="A1943" s="103"/>
      <c r="B1943" s="103"/>
      <c r="C1943" s="103"/>
      <c r="D1943" s="103"/>
    </row>
    <row r="1944" spans="1:4">
      <c r="A1944" s="102"/>
      <c r="B1944" s="102"/>
      <c r="C1944" s="102"/>
      <c r="D1944" s="103"/>
    </row>
    <row r="1945" spans="1:4">
      <c r="A1945" s="103"/>
      <c r="B1945" s="103"/>
      <c r="C1945" s="103"/>
      <c r="D1945" s="103"/>
    </row>
    <row r="1946" spans="1:4">
      <c r="A1946" s="102"/>
      <c r="B1946" s="102"/>
      <c r="C1946" s="102"/>
      <c r="D1946" s="103"/>
    </row>
    <row r="1947" spans="1:4">
      <c r="A1947" s="103"/>
      <c r="B1947" s="103"/>
      <c r="C1947" s="103"/>
      <c r="D1947" s="103"/>
    </row>
    <row r="1948" spans="1:4">
      <c r="A1948" s="102"/>
      <c r="B1948" s="102"/>
      <c r="C1948" s="102"/>
      <c r="D1948" s="103"/>
    </row>
    <row r="1949" spans="1:4">
      <c r="A1949" s="103"/>
      <c r="B1949" s="103"/>
      <c r="C1949" s="103"/>
      <c r="D1949" s="103"/>
    </row>
    <row r="1950" spans="1:4">
      <c r="A1950" s="102"/>
      <c r="B1950" s="102"/>
      <c r="C1950" s="102"/>
      <c r="D1950" s="103"/>
    </row>
    <row r="1951" spans="1:4">
      <c r="A1951" s="103"/>
      <c r="B1951" s="103"/>
      <c r="C1951" s="103"/>
      <c r="D1951" s="103"/>
    </row>
    <row r="1952" spans="1:4">
      <c r="A1952" s="102"/>
      <c r="B1952" s="102"/>
      <c r="C1952" s="102"/>
      <c r="D1952" s="103"/>
    </row>
    <row r="1953" spans="1:4">
      <c r="A1953" s="103"/>
      <c r="B1953" s="103"/>
      <c r="C1953" s="103"/>
      <c r="D1953" s="103"/>
    </row>
    <row r="1954" spans="1:4">
      <c r="A1954" s="102"/>
      <c r="B1954" s="102"/>
      <c r="C1954" s="102"/>
      <c r="D1954" s="103"/>
    </row>
    <row r="1955" spans="1:4">
      <c r="A1955" s="103"/>
      <c r="B1955" s="103"/>
      <c r="C1955" s="103"/>
      <c r="D1955" s="103"/>
    </row>
    <row r="1956" spans="1:4">
      <c r="A1956" s="102"/>
      <c r="B1956" s="102"/>
      <c r="C1956" s="102"/>
      <c r="D1956" s="103"/>
    </row>
    <row r="1957" spans="1:4">
      <c r="A1957" s="103"/>
      <c r="B1957" s="103"/>
      <c r="C1957" s="103"/>
      <c r="D1957" s="103"/>
    </row>
    <row r="1958" spans="1:4">
      <c r="A1958" s="102"/>
      <c r="B1958" s="102"/>
      <c r="C1958" s="102"/>
      <c r="D1958" s="103"/>
    </row>
    <row r="1959" spans="1:4">
      <c r="A1959" s="103"/>
      <c r="B1959" s="103"/>
      <c r="C1959" s="103"/>
      <c r="D1959" s="103"/>
    </row>
    <row r="1960" spans="1:4">
      <c r="A1960" s="102"/>
      <c r="B1960" s="102"/>
      <c r="C1960" s="102"/>
      <c r="D1960" s="103"/>
    </row>
    <row r="1961" spans="1:4">
      <c r="A1961" s="103"/>
      <c r="B1961" s="103"/>
      <c r="C1961" s="103"/>
      <c r="D1961" s="103"/>
    </row>
    <row r="1962" spans="1:4">
      <c r="A1962" s="102"/>
      <c r="B1962" s="102"/>
      <c r="C1962" s="102"/>
      <c r="D1962" s="103"/>
    </row>
    <row r="1963" spans="1:4">
      <c r="A1963" s="103"/>
      <c r="B1963" s="103"/>
      <c r="C1963" s="103"/>
      <c r="D1963" s="103"/>
    </row>
    <row r="1964" spans="1:4">
      <c r="A1964" s="102"/>
      <c r="B1964" s="102"/>
      <c r="C1964" s="102"/>
      <c r="D1964" s="103"/>
    </row>
    <row r="1965" spans="1:4">
      <c r="A1965" s="103"/>
      <c r="B1965" s="103"/>
      <c r="C1965" s="103"/>
      <c r="D1965" s="103"/>
    </row>
    <row r="1966" spans="1:4">
      <c r="A1966" s="102"/>
      <c r="B1966" s="102"/>
      <c r="C1966" s="102"/>
      <c r="D1966" s="103"/>
    </row>
    <row r="1967" spans="1:4">
      <c r="A1967" s="103"/>
      <c r="B1967" s="103"/>
      <c r="C1967" s="103"/>
      <c r="D1967" s="103"/>
    </row>
    <row r="1968" spans="1:4">
      <c r="A1968" s="102"/>
      <c r="B1968" s="102"/>
      <c r="C1968" s="102"/>
      <c r="D1968" s="103"/>
    </row>
    <row r="1969" spans="1:4">
      <c r="A1969" s="103"/>
      <c r="B1969" s="103"/>
      <c r="C1969" s="103"/>
      <c r="D1969" s="103"/>
    </row>
    <row r="1970" spans="1:4">
      <c r="A1970" s="102"/>
      <c r="B1970" s="102"/>
      <c r="C1970" s="102"/>
      <c r="D1970" s="103"/>
    </row>
    <row r="1971" spans="1:4">
      <c r="A1971" s="103"/>
      <c r="B1971" s="103"/>
      <c r="C1971" s="103"/>
      <c r="D1971" s="103"/>
    </row>
    <row r="1972" spans="1:4">
      <c r="A1972" s="102"/>
      <c r="B1972" s="102"/>
      <c r="C1972" s="102"/>
      <c r="D1972" s="103"/>
    </row>
    <row r="1973" spans="1:4">
      <c r="A1973" s="103"/>
      <c r="B1973" s="103"/>
      <c r="C1973" s="103"/>
      <c r="D1973" s="103"/>
    </row>
    <row r="1974" spans="1:4">
      <c r="A1974" s="102"/>
      <c r="B1974" s="102"/>
      <c r="C1974" s="102"/>
      <c r="D1974" s="103"/>
    </row>
    <row r="1975" spans="1:4">
      <c r="A1975" s="103"/>
      <c r="B1975" s="103"/>
      <c r="C1975" s="103"/>
      <c r="D1975" s="103"/>
    </row>
    <row r="1976" spans="1:4">
      <c r="A1976" s="102"/>
      <c r="B1976" s="102"/>
      <c r="C1976" s="102"/>
      <c r="D1976" s="103"/>
    </row>
    <row r="1977" spans="1:4">
      <c r="A1977" s="103"/>
      <c r="B1977" s="103"/>
      <c r="C1977" s="103"/>
      <c r="D1977" s="103"/>
    </row>
    <row r="1978" spans="1:4">
      <c r="A1978" s="102"/>
      <c r="B1978" s="102"/>
      <c r="C1978" s="102"/>
      <c r="D1978" s="103"/>
    </row>
    <row r="1979" spans="1:4">
      <c r="A1979" s="103"/>
      <c r="B1979" s="103"/>
      <c r="C1979" s="103"/>
      <c r="D1979" s="103"/>
    </row>
    <row r="1980" spans="1:4">
      <c r="A1980" s="102"/>
      <c r="B1980" s="102"/>
      <c r="C1980" s="102"/>
      <c r="D1980" s="103"/>
    </row>
    <row r="1981" spans="1:4">
      <c r="A1981" s="103"/>
      <c r="B1981" s="103"/>
      <c r="C1981" s="103"/>
      <c r="D1981" s="103"/>
    </row>
    <row r="1982" spans="1:4">
      <c r="A1982" s="102"/>
      <c r="B1982" s="102"/>
      <c r="C1982" s="102"/>
      <c r="D1982" s="103"/>
    </row>
    <row r="1983" spans="1:4">
      <c r="A1983" s="103"/>
      <c r="B1983" s="103"/>
      <c r="C1983" s="103"/>
      <c r="D1983" s="103"/>
    </row>
    <row r="1984" spans="1:4">
      <c r="A1984" s="102"/>
      <c r="B1984" s="102"/>
      <c r="C1984" s="102"/>
      <c r="D1984" s="103"/>
    </row>
    <row r="1985" spans="1:4">
      <c r="A1985" s="103"/>
      <c r="B1985" s="103"/>
      <c r="C1985" s="103"/>
      <c r="D1985" s="103"/>
    </row>
    <row r="1986" spans="1:4">
      <c r="A1986" s="102"/>
      <c r="B1986" s="102"/>
      <c r="C1986" s="102"/>
      <c r="D1986" s="103"/>
    </row>
    <row r="1987" spans="1:4">
      <c r="A1987" s="103"/>
      <c r="B1987" s="103"/>
      <c r="C1987" s="103"/>
      <c r="D1987" s="103"/>
    </row>
    <row r="1988" spans="1:4">
      <c r="A1988" s="102"/>
      <c r="B1988" s="102"/>
      <c r="C1988" s="102"/>
      <c r="D1988" s="103"/>
    </row>
    <row r="1989" spans="1:4">
      <c r="A1989" s="103"/>
      <c r="B1989" s="103"/>
      <c r="C1989" s="103"/>
      <c r="D1989" s="103"/>
    </row>
    <row r="1990" spans="1:4">
      <c r="A1990" s="102"/>
      <c r="B1990" s="102"/>
      <c r="C1990" s="102"/>
      <c r="D1990" s="103"/>
    </row>
    <row r="1991" spans="1:4">
      <c r="A1991" s="103"/>
      <c r="B1991" s="103"/>
      <c r="C1991" s="103"/>
      <c r="D1991" s="103"/>
    </row>
    <row r="1992" spans="1:4">
      <c r="A1992" s="102"/>
      <c r="B1992" s="102"/>
      <c r="C1992" s="102"/>
      <c r="D1992" s="103"/>
    </row>
    <row r="1993" spans="1:4">
      <c r="A1993" s="103"/>
      <c r="B1993" s="103"/>
      <c r="C1993" s="103"/>
      <c r="D1993" s="103"/>
    </row>
    <row r="1994" spans="1:4">
      <c r="A1994" s="102"/>
      <c r="B1994" s="102"/>
      <c r="C1994" s="102"/>
      <c r="D1994" s="103"/>
    </row>
    <row r="1995" spans="1:4">
      <c r="A1995" s="103"/>
      <c r="B1995" s="103"/>
      <c r="C1995" s="103"/>
      <c r="D1995" s="103"/>
    </row>
    <row r="1996" spans="1:4">
      <c r="A1996" s="102"/>
      <c r="B1996" s="102"/>
      <c r="C1996" s="102"/>
      <c r="D1996" s="103"/>
    </row>
    <row r="1997" spans="1:4">
      <c r="A1997" s="103"/>
      <c r="B1997" s="103"/>
      <c r="C1997" s="103"/>
      <c r="D1997" s="103"/>
    </row>
    <row r="1998" spans="1:4">
      <c r="A1998" s="102"/>
      <c r="B1998" s="102"/>
      <c r="C1998" s="102"/>
      <c r="D1998" s="103"/>
    </row>
    <row r="1999" spans="1:4">
      <c r="A1999" s="103"/>
      <c r="B1999" s="103"/>
      <c r="C1999" s="103"/>
      <c r="D1999" s="103"/>
    </row>
    <row r="2000" spans="1:4">
      <c r="A2000" s="102"/>
      <c r="B2000" s="102"/>
      <c r="C2000" s="102"/>
      <c r="D2000" s="103"/>
    </row>
    <row r="2001" spans="1:4">
      <c r="A2001" s="105"/>
      <c r="B2001" s="105"/>
      <c r="C2001" s="105"/>
      <c r="D2001" s="105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5C938-C680-4A5E-AFA1-7E44DF1AC4FC}">
  <dimension ref="A3:C7"/>
  <sheetViews>
    <sheetView workbookViewId="0">
      <selection activeCell="A8" sqref="A8"/>
    </sheetView>
  </sheetViews>
  <sheetFormatPr defaultRowHeight="15"/>
  <cols>
    <col min="1" max="1" width="18.7109375" bestFit="1" customWidth="1"/>
    <col min="2" max="2" width="26.140625" bestFit="1" customWidth="1"/>
    <col min="3" max="3" width="26.5703125" bestFit="1" customWidth="1"/>
  </cols>
  <sheetData>
    <row r="3" spans="1:3">
      <c r="A3" s="75" t="s">
        <v>1368</v>
      </c>
      <c r="B3" t="s">
        <v>4248</v>
      </c>
      <c r="C3" t="s">
        <v>4249</v>
      </c>
    </row>
    <row r="4" spans="1:3">
      <c r="A4" t="s">
        <v>1377</v>
      </c>
      <c r="B4" s="76">
        <v>50873.350000000079</v>
      </c>
      <c r="C4" s="76">
        <v>21573.060000000009</v>
      </c>
    </row>
    <row r="5" spans="1:3">
      <c r="A5" t="s">
        <v>1386</v>
      </c>
      <c r="B5" s="76">
        <v>15648.109999999999</v>
      </c>
      <c r="C5" s="76">
        <v>6609.6499999999978</v>
      </c>
    </row>
    <row r="6" spans="1:3">
      <c r="A6" t="s">
        <v>1381</v>
      </c>
      <c r="B6" s="76">
        <v>15786.060000000012</v>
      </c>
      <c r="C6" s="76">
        <v>6871.7</v>
      </c>
    </row>
    <row r="7" spans="1:3">
      <c r="A7" t="s">
        <v>1426</v>
      </c>
      <c r="B7" s="76">
        <v>18585.930000000008</v>
      </c>
      <c r="C7" s="76">
        <v>8180.1699999999937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68F05-A4E2-4787-8381-B24603882B01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6B259-18BE-4187-94AA-B38EA51E4D1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02364-8ABD-4193-B826-48C5FE82355E}">
  <dimension ref="A3:B9"/>
  <sheetViews>
    <sheetView workbookViewId="0">
      <selection activeCell="A3" sqref="A3"/>
    </sheetView>
  </sheetViews>
  <sheetFormatPr defaultRowHeight="15"/>
  <cols>
    <col min="1" max="1" width="11.42578125" bestFit="1" customWidth="1"/>
    <col min="2" max="2" width="29.5703125" bestFit="1" customWidth="1"/>
  </cols>
  <sheetData>
    <row r="3" spans="1:2">
      <c r="A3" s="75" t="s">
        <v>3</v>
      </c>
      <c r="B3" t="s">
        <v>4250</v>
      </c>
    </row>
    <row r="4" spans="1:2">
      <c r="A4" t="s">
        <v>23</v>
      </c>
      <c r="B4" s="76">
        <v>6</v>
      </c>
    </row>
    <row r="5" spans="1:2">
      <c r="A5" t="s">
        <v>31</v>
      </c>
      <c r="B5" s="76">
        <v>7</v>
      </c>
    </row>
    <row r="6" spans="1:2">
      <c r="A6" t="s">
        <v>10</v>
      </c>
      <c r="B6" s="76">
        <v>7</v>
      </c>
    </row>
    <row r="7" spans="1:2">
      <c r="A7" t="s">
        <v>1360</v>
      </c>
      <c r="B7" s="76">
        <v>8</v>
      </c>
    </row>
    <row r="8" spans="1:2">
      <c r="A8" t="s">
        <v>44</v>
      </c>
      <c r="B8" s="76">
        <v>8</v>
      </c>
    </row>
    <row r="9" spans="1:2">
      <c r="A9" t="s">
        <v>1361</v>
      </c>
      <c r="B9" s="76">
        <v>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D0AF9-1880-455A-B34D-24D40404E6BB}">
  <dimension ref="A1:P2003"/>
  <sheetViews>
    <sheetView workbookViewId="0">
      <selection activeCell="M6" sqref="M6"/>
    </sheetView>
  </sheetViews>
  <sheetFormatPr defaultRowHeight="15"/>
  <cols>
    <col min="1" max="1" width="13.28515625" style="4" customWidth="1"/>
    <col min="2" max="2" width="9.140625" style="4"/>
    <col min="3" max="3" width="7.85546875" customWidth="1"/>
    <col min="4" max="4" width="8.42578125" style="4" customWidth="1"/>
    <col min="5" max="5" width="17.140625" style="4" customWidth="1"/>
    <col min="6" max="6" width="16.28515625" style="4" customWidth="1"/>
    <col min="7" max="9" width="9.140625" style="4"/>
    <col min="10" max="10" width="10.28515625" style="4" customWidth="1"/>
  </cols>
  <sheetData>
    <row r="1" spans="1:16" ht="16.5">
      <c r="A1" s="22" t="s">
        <v>4251</v>
      </c>
      <c r="B1"/>
      <c r="D1"/>
      <c r="E1"/>
      <c r="F1"/>
      <c r="G1"/>
      <c r="H1"/>
      <c r="I1"/>
      <c r="J1"/>
    </row>
    <row r="3" spans="1:16" ht="45" customHeight="1">
      <c r="A3" s="1" t="s">
        <v>4252</v>
      </c>
      <c r="B3" s="1" t="s">
        <v>4253</v>
      </c>
      <c r="C3" s="1" t="s">
        <v>5</v>
      </c>
      <c r="D3" s="1" t="s">
        <v>4254</v>
      </c>
      <c r="E3" s="1" t="s">
        <v>4255</v>
      </c>
      <c r="F3" s="1" t="s">
        <v>4256</v>
      </c>
      <c r="G3" s="1" t="s">
        <v>4257</v>
      </c>
      <c r="H3" s="1" t="s">
        <v>4258</v>
      </c>
      <c r="I3" s="1" t="s">
        <v>4259</v>
      </c>
      <c r="J3" s="1" t="s">
        <v>4260</v>
      </c>
      <c r="K3" s="1" t="s">
        <v>3</v>
      </c>
      <c r="O3" s="1" t="s">
        <v>4252</v>
      </c>
      <c r="P3" s="1" t="s">
        <v>4257</v>
      </c>
    </row>
    <row r="4" spans="1:16">
      <c r="A4" s="2" t="s">
        <v>4261</v>
      </c>
      <c r="B4" s="2">
        <v>2022</v>
      </c>
      <c r="C4" s="8">
        <v>515.82000000000005</v>
      </c>
      <c r="D4" s="2">
        <v>422.49</v>
      </c>
      <c r="E4" s="2">
        <v>130</v>
      </c>
      <c r="F4" s="2">
        <v>26</v>
      </c>
      <c r="G4" s="2">
        <v>82.9</v>
      </c>
      <c r="H4" s="2">
        <v>4.76</v>
      </c>
      <c r="I4" s="2">
        <v>82</v>
      </c>
      <c r="J4" s="2">
        <v>20.22</v>
      </c>
      <c r="K4" s="24" t="s">
        <v>10</v>
      </c>
      <c r="O4" s="2" t="s">
        <v>4261</v>
      </c>
      <c r="P4" s="2">
        <v>82.9</v>
      </c>
    </row>
    <row r="5" spans="1:16">
      <c r="A5" s="3" t="s">
        <v>4262</v>
      </c>
      <c r="B5" s="3">
        <v>2022</v>
      </c>
      <c r="C5" s="9">
        <v>774.56</v>
      </c>
      <c r="D5" s="3">
        <v>701.67</v>
      </c>
      <c r="E5" s="3">
        <v>170</v>
      </c>
      <c r="F5" s="3">
        <v>53</v>
      </c>
      <c r="G5" s="3">
        <v>79.86</v>
      </c>
      <c r="H5" s="3">
        <v>2.73</v>
      </c>
      <c r="I5" s="3">
        <v>87</v>
      </c>
      <c r="J5" s="3">
        <v>28.94</v>
      </c>
      <c r="K5" s="26" t="s">
        <v>10</v>
      </c>
      <c r="O5" s="3" t="s">
        <v>4262</v>
      </c>
      <c r="P5" s="3">
        <v>79.86</v>
      </c>
    </row>
    <row r="6" spans="1:16">
      <c r="A6" s="2" t="s">
        <v>4263</v>
      </c>
      <c r="B6" s="2">
        <v>2022</v>
      </c>
      <c r="C6" s="8">
        <v>751.88</v>
      </c>
      <c r="D6" s="2">
        <v>631.48</v>
      </c>
      <c r="E6" s="2">
        <v>144</v>
      </c>
      <c r="F6" s="2">
        <v>49</v>
      </c>
      <c r="G6" s="2">
        <v>91.39</v>
      </c>
      <c r="H6" s="2">
        <v>2.89</v>
      </c>
      <c r="I6" s="2">
        <v>60</v>
      </c>
      <c r="J6" s="2">
        <v>13.2</v>
      </c>
      <c r="K6" s="24" t="s">
        <v>44</v>
      </c>
      <c r="O6" s="2" t="s">
        <v>4263</v>
      </c>
      <c r="P6" s="2">
        <v>91.39</v>
      </c>
    </row>
    <row r="7" spans="1:16">
      <c r="A7" s="3" t="s">
        <v>4264</v>
      </c>
      <c r="B7" s="3">
        <v>2022</v>
      </c>
      <c r="C7" s="9">
        <v>787.55</v>
      </c>
      <c r="D7" s="3">
        <v>929.2</v>
      </c>
      <c r="E7" s="3">
        <v>196</v>
      </c>
      <c r="F7" s="3">
        <v>59</v>
      </c>
      <c r="G7" s="3">
        <v>84.94</v>
      </c>
      <c r="H7" s="3">
        <v>10.77</v>
      </c>
      <c r="I7" s="3">
        <v>114</v>
      </c>
      <c r="J7" s="3">
        <v>29.68</v>
      </c>
      <c r="K7" s="26" t="s">
        <v>23</v>
      </c>
      <c r="O7" s="3" t="s">
        <v>4264</v>
      </c>
      <c r="P7" s="3">
        <v>84.94</v>
      </c>
    </row>
    <row r="8" spans="1:16">
      <c r="A8" s="2" t="s">
        <v>4265</v>
      </c>
      <c r="B8" s="2">
        <v>2022</v>
      </c>
      <c r="C8" s="8">
        <v>723.15</v>
      </c>
      <c r="D8" s="2">
        <v>718.94</v>
      </c>
      <c r="E8" s="2">
        <v>183</v>
      </c>
      <c r="F8" s="2">
        <v>56</v>
      </c>
      <c r="G8" s="2">
        <v>83.17</v>
      </c>
      <c r="H8" s="2">
        <v>10.85</v>
      </c>
      <c r="I8" s="2">
        <v>98</v>
      </c>
      <c r="J8" s="2">
        <v>15.93</v>
      </c>
      <c r="K8" s="24" t="s">
        <v>31</v>
      </c>
      <c r="O8" s="2" t="s">
        <v>4265</v>
      </c>
      <c r="P8" s="2">
        <v>83.17</v>
      </c>
    </row>
    <row r="9" spans="1:16">
      <c r="A9" s="3" t="s">
        <v>4266</v>
      </c>
      <c r="B9" s="3">
        <v>2022</v>
      </c>
      <c r="C9" s="9">
        <v>500.13</v>
      </c>
      <c r="D9" s="3">
        <v>479.52</v>
      </c>
      <c r="E9" s="3">
        <v>148</v>
      </c>
      <c r="F9" s="3">
        <v>29</v>
      </c>
      <c r="G9" s="3">
        <v>82.52</v>
      </c>
      <c r="H9" s="3">
        <v>8.83</v>
      </c>
      <c r="I9" s="3">
        <v>35</v>
      </c>
      <c r="J9" s="3">
        <v>22.31</v>
      </c>
      <c r="K9" s="26" t="s">
        <v>23</v>
      </c>
      <c r="O9" s="3" t="s">
        <v>4266</v>
      </c>
      <c r="P9" s="3">
        <v>82.52</v>
      </c>
    </row>
    <row r="10" spans="1:16">
      <c r="A10" s="2" t="s">
        <v>4267</v>
      </c>
      <c r="B10" s="2">
        <v>2022</v>
      </c>
      <c r="C10" s="8">
        <v>640</v>
      </c>
      <c r="D10" s="2">
        <v>695.99</v>
      </c>
      <c r="E10" s="2">
        <v>94</v>
      </c>
      <c r="F10" s="2">
        <v>47</v>
      </c>
      <c r="G10" s="2">
        <v>77.959999999999994</v>
      </c>
      <c r="H10" s="2">
        <v>10.61</v>
      </c>
      <c r="I10" s="2">
        <v>107</v>
      </c>
      <c r="J10" s="2">
        <v>12.66</v>
      </c>
      <c r="K10" s="24" t="s">
        <v>31</v>
      </c>
      <c r="O10" s="2" t="s">
        <v>4267</v>
      </c>
      <c r="P10" s="2">
        <v>77.959999999999994</v>
      </c>
    </row>
    <row r="11" spans="1:16">
      <c r="A11" s="3" t="s">
        <v>4268</v>
      </c>
      <c r="B11" s="3">
        <v>2022</v>
      </c>
      <c r="C11" s="9">
        <v>588.21</v>
      </c>
      <c r="D11" s="3">
        <v>627.41999999999996</v>
      </c>
      <c r="E11" s="3">
        <v>101</v>
      </c>
      <c r="F11" s="3">
        <v>57</v>
      </c>
      <c r="G11" s="3">
        <v>79.510000000000005</v>
      </c>
      <c r="H11" s="3">
        <v>10.02</v>
      </c>
      <c r="I11" s="3">
        <v>117</v>
      </c>
      <c r="J11" s="3">
        <v>28.4</v>
      </c>
      <c r="K11" s="26" t="s">
        <v>23</v>
      </c>
      <c r="O11" s="3" t="s">
        <v>4268</v>
      </c>
      <c r="P11" s="3">
        <v>79.510000000000005</v>
      </c>
    </row>
    <row r="12" spans="1:16">
      <c r="A12" s="2" t="s">
        <v>4269</v>
      </c>
      <c r="B12" s="2">
        <v>2022</v>
      </c>
      <c r="C12" s="8">
        <v>513.58000000000004</v>
      </c>
      <c r="D12" s="2">
        <v>484.94</v>
      </c>
      <c r="E12" s="2">
        <v>190</v>
      </c>
      <c r="F12" s="2">
        <v>43</v>
      </c>
      <c r="G12" s="2">
        <v>94.24</v>
      </c>
      <c r="H12" s="2">
        <v>6.85</v>
      </c>
      <c r="I12" s="2">
        <v>105</v>
      </c>
      <c r="J12" s="2">
        <v>16.440000000000001</v>
      </c>
      <c r="K12" s="24" t="s">
        <v>1360</v>
      </c>
      <c r="O12" s="2" t="s">
        <v>4269</v>
      </c>
      <c r="P12" s="2">
        <v>94.24</v>
      </c>
    </row>
    <row r="13" spans="1:16">
      <c r="A13" s="3" t="s">
        <v>4270</v>
      </c>
      <c r="B13" s="3">
        <v>2022</v>
      </c>
      <c r="C13" s="9">
        <v>573.64</v>
      </c>
      <c r="D13" s="3">
        <v>575.97</v>
      </c>
      <c r="E13" s="3">
        <v>187</v>
      </c>
      <c r="F13" s="3">
        <v>58</v>
      </c>
      <c r="G13" s="3">
        <v>95.39</v>
      </c>
      <c r="H13" s="3">
        <v>2.4900000000000002</v>
      </c>
      <c r="I13" s="3">
        <v>30</v>
      </c>
      <c r="J13" s="3">
        <v>8.2799999999999994</v>
      </c>
      <c r="K13" s="26" t="s">
        <v>44</v>
      </c>
      <c r="O13" s="3" t="s">
        <v>4270</v>
      </c>
      <c r="P13" s="3">
        <v>95.39</v>
      </c>
    </row>
    <row r="14" spans="1:16">
      <c r="A14" s="2" t="s">
        <v>4271</v>
      </c>
      <c r="B14" s="2">
        <v>2022</v>
      </c>
      <c r="C14" s="8">
        <v>795.22</v>
      </c>
      <c r="D14" s="2">
        <v>888.69</v>
      </c>
      <c r="E14" s="2">
        <v>143</v>
      </c>
      <c r="F14" s="2">
        <v>24</v>
      </c>
      <c r="G14" s="2">
        <v>88.95</v>
      </c>
      <c r="H14" s="2">
        <v>2.58</v>
      </c>
      <c r="I14" s="2">
        <v>109</v>
      </c>
      <c r="J14" s="2">
        <v>12.82</v>
      </c>
      <c r="K14" s="24" t="s">
        <v>44</v>
      </c>
      <c r="O14" s="2" t="s">
        <v>4271</v>
      </c>
      <c r="P14" s="2">
        <v>88.95</v>
      </c>
    </row>
    <row r="15" spans="1:16">
      <c r="A15" s="3" t="s">
        <v>4272</v>
      </c>
      <c r="B15" s="3">
        <v>2022</v>
      </c>
      <c r="C15" s="9">
        <v>688.12</v>
      </c>
      <c r="D15" s="3">
        <v>725.45</v>
      </c>
      <c r="E15" s="3">
        <v>96</v>
      </c>
      <c r="F15" s="3">
        <v>20</v>
      </c>
      <c r="G15" s="3">
        <v>79.319999999999993</v>
      </c>
      <c r="H15" s="3">
        <v>11.55</v>
      </c>
      <c r="I15" s="3">
        <v>88</v>
      </c>
      <c r="J15" s="3">
        <v>8.9700000000000006</v>
      </c>
      <c r="K15" s="26" t="s">
        <v>10</v>
      </c>
      <c r="O15" s="3" t="s">
        <v>4272</v>
      </c>
      <c r="P15" s="3">
        <v>79.319999999999993</v>
      </c>
    </row>
    <row r="16" spans="1:16">
      <c r="A16" s="2" t="s">
        <v>4261</v>
      </c>
      <c r="B16" s="2">
        <v>2023</v>
      </c>
      <c r="C16" s="8">
        <v>766.04</v>
      </c>
      <c r="D16" s="2">
        <v>617.34</v>
      </c>
      <c r="E16" s="2">
        <v>190</v>
      </c>
      <c r="F16" s="2">
        <v>43</v>
      </c>
      <c r="G16" s="2">
        <v>89.65</v>
      </c>
      <c r="H16" s="2">
        <v>7.72</v>
      </c>
      <c r="I16" s="2">
        <v>111</v>
      </c>
      <c r="J16" s="2">
        <v>11.85</v>
      </c>
      <c r="K16" s="24" t="s">
        <v>31</v>
      </c>
      <c r="O16" s="2" t="s">
        <v>4261</v>
      </c>
      <c r="P16" s="2">
        <v>89.65</v>
      </c>
    </row>
    <row r="17" spans="1:16">
      <c r="A17" s="3" t="s">
        <v>4262</v>
      </c>
      <c r="B17" s="3">
        <v>2023</v>
      </c>
      <c r="C17" s="9">
        <v>540.74</v>
      </c>
      <c r="D17" s="3">
        <v>599.37</v>
      </c>
      <c r="E17" s="3">
        <v>101</v>
      </c>
      <c r="F17" s="3">
        <v>39</v>
      </c>
      <c r="G17" s="3">
        <v>93.76</v>
      </c>
      <c r="H17" s="3">
        <v>9.23</v>
      </c>
      <c r="I17" s="3">
        <v>83</v>
      </c>
      <c r="J17" s="3">
        <v>22.22</v>
      </c>
      <c r="K17" s="26" t="s">
        <v>1360</v>
      </c>
      <c r="O17" s="3" t="s">
        <v>4262</v>
      </c>
      <c r="P17" s="3">
        <v>93.76</v>
      </c>
    </row>
    <row r="18" spans="1:16">
      <c r="A18" s="2" t="s">
        <v>4263</v>
      </c>
      <c r="B18" s="2">
        <v>2023</v>
      </c>
      <c r="C18" s="8">
        <v>460.2</v>
      </c>
      <c r="D18" s="2">
        <v>364.59</v>
      </c>
      <c r="E18" s="2">
        <v>123</v>
      </c>
      <c r="F18" s="2">
        <v>47</v>
      </c>
      <c r="G18" s="2">
        <v>84.38</v>
      </c>
      <c r="H18" s="2">
        <v>8.32</v>
      </c>
      <c r="I18" s="2">
        <v>60</v>
      </c>
      <c r="J18" s="2">
        <v>20.04</v>
      </c>
      <c r="K18" s="24" t="s">
        <v>44</v>
      </c>
      <c r="O18" s="2" t="s">
        <v>4263</v>
      </c>
      <c r="P18" s="2">
        <v>84.38</v>
      </c>
    </row>
    <row r="19" spans="1:16">
      <c r="A19" s="3" t="s">
        <v>4264</v>
      </c>
      <c r="B19" s="3">
        <v>2023</v>
      </c>
      <c r="C19" s="9">
        <v>794.16</v>
      </c>
      <c r="D19" s="3">
        <v>721.7</v>
      </c>
      <c r="E19" s="3">
        <v>146</v>
      </c>
      <c r="F19" s="3">
        <v>29</v>
      </c>
      <c r="G19" s="3">
        <v>81.62</v>
      </c>
      <c r="H19" s="3">
        <v>9.32</v>
      </c>
      <c r="I19" s="3">
        <v>79</v>
      </c>
      <c r="J19" s="3">
        <v>8.2100000000000009</v>
      </c>
      <c r="K19" s="26" t="s">
        <v>10</v>
      </c>
      <c r="O19" s="3" t="s">
        <v>4264</v>
      </c>
      <c r="P19" s="3">
        <v>81.62</v>
      </c>
    </row>
    <row r="20" spans="1:16">
      <c r="A20" s="2" t="s">
        <v>4265</v>
      </c>
      <c r="B20" s="2">
        <v>2023</v>
      </c>
      <c r="C20" s="8">
        <v>496.23</v>
      </c>
      <c r="D20" s="2">
        <v>492.41</v>
      </c>
      <c r="E20" s="2">
        <v>115</v>
      </c>
      <c r="F20" s="2">
        <v>20</v>
      </c>
      <c r="G20" s="2">
        <v>80.41</v>
      </c>
      <c r="H20" s="2">
        <v>8.43</v>
      </c>
      <c r="I20" s="2">
        <v>70</v>
      </c>
      <c r="J20" s="2">
        <v>12.83</v>
      </c>
      <c r="K20" s="24" t="s">
        <v>1360</v>
      </c>
      <c r="O20" s="2" t="s">
        <v>4265</v>
      </c>
      <c r="P20" s="2">
        <v>80.41</v>
      </c>
    </row>
    <row r="21" spans="1:16">
      <c r="A21" s="3" t="s">
        <v>4266</v>
      </c>
      <c r="B21" s="3">
        <v>2023</v>
      </c>
      <c r="C21" s="9">
        <v>742.05</v>
      </c>
      <c r="D21" s="3">
        <v>809.22</v>
      </c>
      <c r="E21" s="3">
        <v>187</v>
      </c>
      <c r="F21" s="3">
        <v>38</v>
      </c>
      <c r="G21" s="3">
        <v>76.510000000000005</v>
      </c>
      <c r="H21" s="3">
        <v>4.74</v>
      </c>
      <c r="I21" s="3">
        <v>50</v>
      </c>
      <c r="J21" s="3">
        <v>6.53</v>
      </c>
      <c r="K21" s="26" t="s">
        <v>44</v>
      </c>
      <c r="O21" s="3" t="s">
        <v>4266</v>
      </c>
      <c r="P21" s="3">
        <v>76.510000000000005</v>
      </c>
    </row>
    <row r="22" spans="1:16">
      <c r="A22" s="2" t="s">
        <v>4267</v>
      </c>
      <c r="B22" s="2">
        <v>2023</v>
      </c>
      <c r="C22" s="8">
        <v>753.66</v>
      </c>
      <c r="D22" s="2">
        <v>744.73</v>
      </c>
      <c r="E22" s="2">
        <v>104</v>
      </c>
      <c r="F22" s="2">
        <v>42</v>
      </c>
      <c r="G22" s="2">
        <v>76.13</v>
      </c>
      <c r="H22" s="2">
        <v>4.8</v>
      </c>
      <c r="I22" s="2">
        <v>31</v>
      </c>
      <c r="J22" s="2">
        <v>24</v>
      </c>
      <c r="K22" s="24" t="s">
        <v>10</v>
      </c>
      <c r="O22" s="2" t="s">
        <v>4267</v>
      </c>
      <c r="P22" s="2">
        <v>76.13</v>
      </c>
    </row>
    <row r="23" spans="1:16">
      <c r="A23" s="3" t="s">
        <v>4268</v>
      </c>
      <c r="B23" s="3">
        <v>2023</v>
      </c>
      <c r="C23" s="9">
        <v>698.25</v>
      </c>
      <c r="D23" s="3">
        <v>590.41</v>
      </c>
      <c r="E23" s="3">
        <v>190</v>
      </c>
      <c r="F23" s="3">
        <v>35</v>
      </c>
      <c r="G23" s="3">
        <v>96.66</v>
      </c>
      <c r="H23" s="3">
        <v>7.15</v>
      </c>
      <c r="I23" s="3">
        <v>104</v>
      </c>
      <c r="J23" s="3">
        <v>20.99</v>
      </c>
      <c r="K23" s="26" t="s">
        <v>23</v>
      </c>
      <c r="O23" s="3" t="s">
        <v>4268</v>
      </c>
      <c r="P23" s="3">
        <v>96.66</v>
      </c>
    </row>
    <row r="24" spans="1:16">
      <c r="A24" s="2" t="s">
        <v>4269</v>
      </c>
      <c r="B24" s="2">
        <v>2023</v>
      </c>
      <c r="C24" s="8">
        <v>752.79</v>
      </c>
      <c r="D24" s="2">
        <v>770.59</v>
      </c>
      <c r="E24" s="2">
        <v>139</v>
      </c>
      <c r="F24" s="2">
        <v>21</v>
      </c>
      <c r="G24" s="2">
        <v>78.209999999999994</v>
      </c>
      <c r="H24" s="2">
        <v>4.7</v>
      </c>
      <c r="I24" s="2">
        <v>68</v>
      </c>
      <c r="J24" s="2">
        <v>28.2</v>
      </c>
      <c r="K24" s="24" t="s">
        <v>44</v>
      </c>
      <c r="O24" s="2" t="s">
        <v>4269</v>
      </c>
      <c r="P24" s="2">
        <v>78.209999999999994</v>
      </c>
    </row>
    <row r="25" spans="1:16">
      <c r="A25" s="3" t="s">
        <v>4270</v>
      </c>
      <c r="B25" s="3">
        <v>2023</v>
      </c>
      <c r="C25" s="9">
        <v>480.88</v>
      </c>
      <c r="D25" s="3">
        <v>365.86</v>
      </c>
      <c r="E25" s="3">
        <v>159</v>
      </c>
      <c r="F25" s="3">
        <v>20</v>
      </c>
      <c r="G25" s="3">
        <v>85.77</v>
      </c>
      <c r="H25" s="3">
        <v>2.96</v>
      </c>
      <c r="I25" s="3">
        <v>101</v>
      </c>
      <c r="J25" s="3">
        <v>9.35</v>
      </c>
      <c r="K25" s="26" t="s">
        <v>1360</v>
      </c>
      <c r="O25" s="3" t="s">
        <v>4270</v>
      </c>
      <c r="P25" s="3">
        <v>85.77</v>
      </c>
    </row>
    <row r="26" spans="1:16">
      <c r="A26" s="2" t="s">
        <v>4271</v>
      </c>
      <c r="B26" s="2">
        <v>2023</v>
      </c>
      <c r="C26" s="8">
        <v>671.07</v>
      </c>
      <c r="D26" s="2">
        <v>715.48</v>
      </c>
      <c r="E26" s="2">
        <v>110</v>
      </c>
      <c r="F26" s="2">
        <v>28</v>
      </c>
      <c r="G26" s="2">
        <v>92.4</v>
      </c>
      <c r="H26" s="2">
        <v>6.89</v>
      </c>
      <c r="I26" s="2">
        <v>110</v>
      </c>
      <c r="J26" s="2">
        <v>21.08</v>
      </c>
      <c r="K26" s="24" t="s">
        <v>10</v>
      </c>
      <c r="O26" s="2" t="s">
        <v>4271</v>
      </c>
      <c r="P26" s="2">
        <v>92.4</v>
      </c>
    </row>
    <row r="27" spans="1:16">
      <c r="A27" s="3" t="s">
        <v>4272</v>
      </c>
      <c r="B27" s="3">
        <v>2023</v>
      </c>
      <c r="C27" s="9">
        <v>595.80999999999995</v>
      </c>
      <c r="D27" s="3">
        <v>541.92999999999995</v>
      </c>
      <c r="E27" s="3">
        <v>112</v>
      </c>
      <c r="F27" s="3">
        <v>48</v>
      </c>
      <c r="G27" s="3">
        <v>84.15</v>
      </c>
      <c r="H27" s="3">
        <v>6.38</v>
      </c>
      <c r="I27" s="3">
        <v>86</v>
      </c>
      <c r="J27" s="3">
        <v>13.92</v>
      </c>
      <c r="K27" s="26" t="s">
        <v>1360</v>
      </c>
      <c r="O27" s="3" t="s">
        <v>4272</v>
      </c>
      <c r="P27" s="3">
        <v>84.15</v>
      </c>
    </row>
    <row r="28" spans="1:16">
      <c r="A28" s="2" t="s">
        <v>4261</v>
      </c>
      <c r="B28" s="2">
        <v>2024</v>
      </c>
      <c r="C28" s="8">
        <v>778.81</v>
      </c>
      <c r="D28" s="2">
        <v>702.41</v>
      </c>
      <c r="E28" s="2">
        <v>119</v>
      </c>
      <c r="F28" s="2">
        <v>55</v>
      </c>
      <c r="G28" s="2">
        <v>96.32</v>
      </c>
      <c r="H28" s="2">
        <v>4.88</v>
      </c>
      <c r="I28" s="2">
        <v>42</v>
      </c>
      <c r="J28" s="2">
        <v>9.49</v>
      </c>
      <c r="K28" s="24" t="s">
        <v>1360</v>
      </c>
      <c r="O28" s="2" t="s">
        <v>4261</v>
      </c>
      <c r="P28" s="2">
        <v>96.32</v>
      </c>
    </row>
    <row r="29" spans="1:16">
      <c r="A29" s="3" t="s">
        <v>4262</v>
      </c>
      <c r="B29" s="3">
        <v>2024</v>
      </c>
      <c r="C29" s="9">
        <v>555.85</v>
      </c>
      <c r="D29" s="3">
        <v>523.94000000000005</v>
      </c>
      <c r="E29" s="3">
        <v>123</v>
      </c>
      <c r="F29" s="3">
        <v>35</v>
      </c>
      <c r="G29" s="3">
        <v>88.34</v>
      </c>
      <c r="H29" s="3">
        <v>9.99</v>
      </c>
      <c r="I29" s="3">
        <v>103</v>
      </c>
      <c r="J29" s="3">
        <v>23.62</v>
      </c>
      <c r="K29" s="26" t="s">
        <v>1360</v>
      </c>
      <c r="O29" s="3" t="s">
        <v>4262</v>
      </c>
      <c r="P29" s="3">
        <v>88.34</v>
      </c>
    </row>
    <row r="30" spans="1:16">
      <c r="A30" s="2" t="s">
        <v>4263</v>
      </c>
      <c r="B30" s="2">
        <v>2024</v>
      </c>
      <c r="C30" s="8">
        <v>451.01</v>
      </c>
      <c r="D30" s="2">
        <v>392.3</v>
      </c>
      <c r="E30" s="2">
        <v>139</v>
      </c>
      <c r="F30" s="2">
        <v>23</v>
      </c>
      <c r="G30" s="2">
        <v>94.14</v>
      </c>
      <c r="H30" s="2">
        <v>11.62</v>
      </c>
      <c r="I30" s="2">
        <v>74</v>
      </c>
      <c r="J30" s="2">
        <v>6.47</v>
      </c>
      <c r="K30" s="24" t="s">
        <v>44</v>
      </c>
      <c r="O30" s="2" t="s">
        <v>4263</v>
      </c>
      <c r="P30" s="2">
        <v>94.14</v>
      </c>
    </row>
    <row r="31" spans="1:16">
      <c r="A31" s="3" t="s">
        <v>4264</v>
      </c>
      <c r="B31" s="3">
        <v>2024</v>
      </c>
      <c r="C31" s="9">
        <v>656.67</v>
      </c>
      <c r="D31" s="3">
        <v>553.88</v>
      </c>
      <c r="E31" s="3">
        <v>112</v>
      </c>
      <c r="F31" s="3">
        <v>34</v>
      </c>
      <c r="G31" s="3">
        <v>89.64</v>
      </c>
      <c r="H31" s="3">
        <v>7.69</v>
      </c>
      <c r="I31" s="3">
        <v>85</v>
      </c>
      <c r="J31" s="3">
        <v>8.94</v>
      </c>
      <c r="K31" s="26" t="s">
        <v>31</v>
      </c>
      <c r="O31" s="3" t="s">
        <v>4264</v>
      </c>
      <c r="P31" s="3">
        <v>89.64</v>
      </c>
    </row>
    <row r="32" spans="1:16">
      <c r="A32" s="2" t="s">
        <v>4265</v>
      </c>
      <c r="B32" s="2">
        <v>2024</v>
      </c>
      <c r="C32" s="8">
        <v>647.49</v>
      </c>
      <c r="D32" s="2">
        <v>701.48</v>
      </c>
      <c r="E32" s="2">
        <v>158</v>
      </c>
      <c r="F32" s="2">
        <v>41</v>
      </c>
      <c r="G32" s="2">
        <v>86.6</v>
      </c>
      <c r="H32" s="2">
        <v>10.92</v>
      </c>
      <c r="I32" s="2">
        <v>87</v>
      </c>
      <c r="J32" s="2">
        <v>16.829999999999998</v>
      </c>
      <c r="K32" s="24" t="s">
        <v>10</v>
      </c>
      <c r="O32" s="2" t="s">
        <v>4265</v>
      </c>
      <c r="P32" s="2">
        <v>86.6</v>
      </c>
    </row>
    <row r="33" spans="1:16">
      <c r="A33" s="3" t="s">
        <v>4266</v>
      </c>
      <c r="B33" s="3">
        <v>2024</v>
      </c>
      <c r="C33" s="9">
        <v>486.09</v>
      </c>
      <c r="D33" s="3">
        <v>558.05999999999995</v>
      </c>
      <c r="E33" s="3">
        <v>152</v>
      </c>
      <c r="F33" s="3">
        <v>24</v>
      </c>
      <c r="G33" s="3">
        <v>94.12</v>
      </c>
      <c r="H33" s="3">
        <v>8.0299999999999994</v>
      </c>
      <c r="I33" s="3">
        <v>107</v>
      </c>
      <c r="J33" s="3">
        <v>26.61</v>
      </c>
      <c r="K33" s="26" t="s">
        <v>44</v>
      </c>
      <c r="O33" s="3" t="s">
        <v>4266</v>
      </c>
      <c r="P33" s="3">
        <v>94.12</v>
      </c>
    </row>
    <row r="34" spans="1:16">
      <c r="A34" s="2" t="s">
        <v>4267</v>
      </c>
      <c r="B34" s="2">
        <v>2024</v>
      </c>
      <c r="C34" s="8">
        <v>488.42</v>
      </c>
      <c r="D34" s="2">
        <v>568.29</v>
      </c>
      <c r="E34" s="2">
        <v>168</v>
      </c>
      <c r="F34" s="2">
        <v>58</v>
      </c>
      <c r="G34" s="2">
        <v>77.52</v>
      </c>
      <c r="H34" s="2">
        <v>11.86</v>
      </c>
      <c r="I34" s="2">
        <v>74</v>
      </c>
      <c r="J34" s="2">
        <v>19.989999999999998</v>
      </c>
      <c r="K34" s="24" t="s">
        <v>1360</v>
      </c>
      <c r="O34" s="2" t="s">
        <v>4267</v>
      </c>
      <c r="P34" s="2">
        <v>77.52</v>
      </c>
    </row>
    <row r="35" spans="1:16">
      <c r="A35" s="3" t="s">
        <v>4268</v>
      </c>
      <c r="B35" s="3">
        <v>2024</v>
      </c>
      <c r="C35" s="9">
        <v>626.94000000000005</v>
      </c>
      <c r="D35" s="3">
        <v>692.38</v>
      </c>
      <c r="E35" s="3">
        <v>120</v>
      </c>
      <c r="F35" s="3">
        <v>49</v>
      </c>
      <c r="G35" s="3">
        <v>90.36</v>
      </c>
      <c r="H35" s="3">
        <v>2.88</v>
      </c>
      <c r="I35" s="3">
        <v>66</v>
      </c>
      <c r="J35" s="3">
        <v>25.05</v>
      </c>
      <c r="K35" s="26" t="s">
        <v>23</v>
      </c>
      <c r="O35" s="3" t="s">
        <v>4268</v>
      </c>
      <c r="P35" s="3">
        <v>90.36</v>
      </c>
    </row>
    <row r="36" spans="1:16">
      <c r="A36" s="2" t="s">
        <v>4269</v>
      </c>
      <c r="B36" s="2">
        <v>2024</v>
      </c>
      <c r="C36" s="8">
        <v>433.71</v>
      </c>
      <c r="D36" s="2">
        <v>469.59</v>
      </c>
      <c r="E36" s="2">
        <v>133</v>
      </c>
      <c r="F36" s="2">
        <v>31</v>
      </c>
      <c r="G36" s="2">
        <v>97.61</v>
      </c>
      <c r="H36" s="2">
        <v>2.34</v>
      </c>
      <c r="I36" s="2">
        <v>120</v>
      </c>
      <c r="J36" s="2">
        <v>14.79</v>
      </c>
      <c r="K36" s="24" t="s">
        <v>31</v>
      </c>
      <c r="O36" s="2" t="s">
        <v>4269</v>
      </c>
      <c r="P36" s="2">
        <v>97.61</v>
      </c>
    </row>
    <row r="37" spans="1:16">
      <c r="A37" s="3" t="s">
        <v>4270</v>
      </c>
      <c r="B37" s="3">
        <v>2024</v>
      </c>
      <c r="C37" s="9">
        <v>661.38</v>
      </c>
      <c r="D37" s="3">
        <v>696.33</v>
      </c>
      <c r="E37" s="3">
        <v>156</v>
      </c>
      <c r="F37" s="3">
        <v>25</v>
      </c>
      <c r="G37" s="3">
        <v>76.05</v>
      </c>
      <c r="H37" s="3">
        <v>9.17</v>
      </c>
      <c r="I37" s="3">
        <v>62</v>
      </c>
      <c r="J37" s="3">
        <v>9.74</v>
      </c>
      <c r="K37" s="26" t="s">
        <v>31</v>
      </c>
      <c r="O37" s="3" t="s">
        <v>4270</v>
      </c>
      <c r="P37" s="3">
        <v>76.05</v>
      </c>
    </row>
    <row r="38" spans="1:16">
      <c r="A38" s="2" t="s">
        <v>4271</v>
      </c>
      <c r="B38" s="2">
        <v>2024</v>
      </c>
      <c r="C38" s="8">
        <v>500.47</v>
      </c>
      <c r="D38" s="2">
        <v>423.91</v>
      </c>
      <c r="E38" s="2">
        <v>114</v>
      </c>
      <c r="F38" s="2">
        <v>38</v>
      </c>
      <c r="G38" s="2">
        <v>80.77</v>
      </c>
      <c r="H38" s="2">
        <v>10.24</v>
      </c>
      <c r="I38" s="2">
        <v>102</v>
      </c>
      <c r="J38" s="2">
        <v>25.21</v>
      </c>
      <c r="K38" s="24" t="s">
        <v>31</v>
      </c>
      <c r="O38" s="2" t="s">
        <v>4271</v>
      </c>
      <c r="P38" s="2">
        <v>80.77</v>
      </c>
    </row>
    <row r="39" spans="1:16">
      <c r="A39" s="3" t="s">
        <v>4272</v>
      </c>
      <c r="B39" s="3">
        <v>2024</v>
      </c>
      <c r="C39" s="9">
        <v>567.36</v>
      </c>
      <c r="D39" s="3">
        <v>449.24</v>
      </c>
      <c r="E39" s="3">
        <v>98</v>
      </c>
      <c r="F39" s="3">
        <v>30</v>
      </c>
      <c r="G39" s="3">
        <v>90.87</v>
      </c>
      <c r="H39" s="3">
        <v>11.81</v>
      </c>
      <c r="I39" s="3">
        <v>120</v>
      </c>
      <c r="J39" s="3">
        <v>5.19</v>
      </c>
      <c r="K39" s="26" t="s">
        <v>23</v>
      </c>
      <c r="O39" s="3" t="s">
        <v>4272</v>
      </c>
      <c r="P39" s="3">
        <v>90.87</v>
      </c>
    </row>
    <row r="40" spans="1:16">
      <c r="K40" s="24" t="s">
        <v>44</v>
      </c>
    </row>
    <row r="41" spans="1:16">
      <c r="K41" s="26" t="s">
        <v>44</v>
      </c>
    </row>
    <row r="42" spans="1:16">
      <c r="K42" s="24" t="s">
        <v>1360</v>
      </c>
    </row>
    <row r="43" spans="1:16">
      <c r="K43" s="26" t="s">
        <v>10</v>
      </c>
    </row>
    <row r="44" spans="1:16">
      <c r="K44" s="24" t="s">
        <v>1360</v>
      </c>
    </row>
    <row r="45" spans="1:16">
      <c r="K45" s="26" t="s">
        <v>23</v>
      </c>
    </row>
    <row r="46" spans="1:16">
      <c r="K46" s="24" t="s">
        <v>31</v>
      </c>
    </row>
    <row r="47" spans="1:16">
      <c r="K47" s="26" t="s">
        <v>10</v>
      </c>
    </row>
    <row r="48" spans="1:16">
      <c r="K48" s="24" t="s">
        <v>1360</v>
      </c>
    </row>
    <row r="49" spans="11:11">
      <c r="K49" s="26" t="s">
        <v>10</v>
      </c>
    </row>
    <row r="50" spans="11:11">
      <c r="K50" s="24" t="s">
        <v>1360</v>
      </c>
    </row>
    <row r="51" spans="11:11">
      <c r="K51" s="26" t="s">
        <v>44</v>
      </c>
    </row>
    <row r="52" spans="11:11">
      <c r="K52" s="24" t="s">
        <v>23</v>
      </c>
    </row>
    <row r="53" spans="11:11">
      <c r="K53" s="26" t="s">
        <v>23</v>
      </c>
    </row>
    <row r="54" spans="11:11">
      <c r="K54" s="24" t="s">
        <v>44</v>
      </c>
    </row>
    <row r="55" spans="11:11">
      <c r="K55" s="26" t="s">
        <v>23</v>
      </c>
    </row>
    <row r="56" spans="11:11">
      <c r="K56" s="24" t="s">
        <v>44</v>
      </c>
    </row>
    <row r="57" spans="11:11">
      <c r="K57" s="26" t="s">
        <v>31</v>
      </c>
    </row>
    <row r="58" spans="11:11">
      <c r="K58" s="24" t="s">
        <v>44</v>
      </c>
    </row>
    <row r="59" spans="11:11">
      <c r="K59" s="26" t="s">
        <v>10</v>
      </c>
    </row>
    <row r="60" spans="11:11">
      <c r="K60" s="24" t="s">
        <v>23</v>
      </c>
    </row>
    <row r="61" spans="11:11">
      <c r="K61" s="26" t="s">
        <v>1360</v>
      </c>
    </row>
    <row r="62" spans="11:11">
      <c r="K62" s="24" t="s">
        <v>10</v>
      </c>
    </row>
    <row r="63" spans="11:11">
      <c r="K63" s="26" t="s">
        <v>31</v>
      </c>
    </row>
    <row r="64" spans="11:11">
      <c r="K64" s="24" t="s">
        <v>10</v>
      </c>
    </row>
    <row r="65" spans="11:11">
      <c r="K65" s="26" t="s">
        <v>31</v>
      </c>
    </row>
    <row r="66" spans="11:11">
      <c r="K66" s="24" t="s">
        <v>23</v>
      </c>
    </row>
    <row r="67" spans="11:11">
      <c r="K67" s="26" t="s">
        <v>1360</v>
      </c>
    </row>
    <row r="68" spans="11:11">
      <c r="K68" s="24" t="s">
        <v>31</v>
      </c>
    </row>
    <row r="69" spans="11:11">
      <c r="K69" s="26" t="s">
        <v>10</v>
      </c>
    </row>
    <row r="70" spans="11:11">
      <c r="K70" s="24" t="s">
        <v>44</v>
      </c>
    </row>
    <row r="71" spans="11:11">
      <c r="K71" s="26" t="s">
        <v>23</v>
      </c>
    </row>
    <row r="72" spans="11:11">
      <c r="K72" s="24" t="s">
        <v>44</v>
      </c>
    </row>
    <row r="73" spans="11:11">
      <c r="K73" s="26" t="s">
        <v>31</v>
      </c>
    </row>
    <row r="74" spans="11:11">
      <c r="K74" s="24" t="s">
        <v>23</v>
      </c>
    </row>
    <row r="75" spans="11:11">
      <c r="K75" s="26" t="s">
        <v>23</v>
      </c>
    </row>
    <row r="76" spans="11:11">
      <c r="K76" s="24" t="s">
        <v>31</v>
      </c>
    </row>
    <row r="77" spans="11:11">
      <c r="K77" s="26" t="s">
        <v>44</v>
      </c>
    </row>
    <row r="78" spans="11:11">
      <c r="K78" s="24" t="s">
        <v>10</v>
      </c>
    </row>
    <row r="79" spans="11:11">
      <c r="K79" s="26" t="s">
        <v>1360</v>
      </c>
    </row>
    <row r="80" spans="11:11">
      <c r="K80" s="24" t="s">
        <v>44</v>
      </c>
    </row>
    <row r="81" spans="11:11">
      <c r="K81" s="26" t="s">
        <v>23</v>
      </c>
    </row>
    <row r="82" spans="11:11">
      <c r="K82" s="24" t="s">
        <v>10</v>
      </c>
    </row>
    <row r="83" spans="11:11">
      <c r="K83" s="26" t="s">
        <v>23</v>
      </c>
    </row>
    <row r="84" spans="11:11">
      <c r="K84" s="24" t="s">
        <v>10</v>
      </c>
    </row>
    <row r="85" spans="11:11">
      <c r="K85" s="26" t="s">
        <v>23</v>
      </c>
    </row>
    <row r="86" spans="11:11">
      <c r="K86" s="24" t="s">
        <v>10</v>
      </c>
    </row>
    <row r="87" spans="11:11">
      <c r="K87" s="26" t="s">
        <v>44</v>
      </c>
    </row>
    <row r="88" spans="11:11">
      <c r="K88" s="24" t="s">
        <v>10</v>
      </c>
    </row>
    <row r="89" spans="11:11">
      <c r="K89" s="26" t="s">
        <v>10</v>
      </c>
    </row>
    <row r="90" spans="11:11">
      <c r="K90" s="24" t="s">
        <v>23</v>
      </c>
    </row>
    <row r="91" spans="11:11">
      <c r="K91" s="26" t="s">
        <v>1360</v>
      </c>
    </row>
    <row r="92" spans="11:11">
      <c r="K92" s="24" t="s">
        <v>23</v>
      </c>
    </row>
    <row r="93" spans="11:11">
      <c r="K93" s="26" t="s">
        <v>23</v>
      </c>
    </row>
    <row r="94" spans="11:11">
      <c r="K94" s="24" t="s">
        <v>44</v>
      </c>
    </row>
    <row r="95" spans="11:11">
      <c r="K95" s="26" t="s">
        <v>1360</v>
      </c>
    </row>
    <row r="96" spans="11:11">
      <c r="K96" s="24" t="s">
        <v>44</v>
      </c>
    </row>
    <row r="97" spans="11:11">
      <c r="K97" s="26" t="s">
        <v>10</v>
      </c>
    </row>
    <row r="98" spans="11:11">
      <c r="K98" s="24" t="s">
        <v>1360</v>
      </c>
    </row>
    <row r="99" spans="11:11">
      <c r="K99" s="26" t="s">
        <v>44</v>
      </c>
    </row>
    <row r="100" spans="11:11">
      <c r="K100" s="24" t="s">
        <v>1360</v>
      </c>
    </row>
    <row r="101" spans="11:11">
      <c r="K101" s="26" t="s">
        <v>31</v>
      </c>
    </row>
    <row r="102" spans="11:11">
      <c r="K102" s="24" t="s">
        <v>10</v>
      </c>
    </row>
    <row r="103" spans="11:11">
      <c r="K103" s="26" t="s">
        <v>23</v>
      </c>
    </row>
    <row r="104" spans="11:11">
      <c r="K104" s="24" t="s">
        <v>31</v>
      </c>
    </row>
    <row r="105" spans="11:11">
      <c r="K105" s="26" t="s">
        <v>31</v>
      </c>
    </row>
    <row r="106" spans="11:11">
      <c r="K106" s="24" t="s">
        <v>44</v>
      </c>
    </row>
    <row r="107" spans="11:11">
      <c r="K107" s="26" t="s">
        <v>31</v>
      </c>
    </row>
    <row r="108" spans="11:11">
      <c r="K108" s="24" t="s">
        <v>31</v>
      </c>
    </row>
    <row r="109" spans="11:11">
      <c r="K109" s="26" t="s">
        <v>10</v>
      </c>
    </row>
    <row r="110" spans="11:11">
      <c r="K110" s="24" t="s">
        <v>10</v>
      </c>
    </row>
    <row r="111" spans="11:11">
      <c r="K111" s="26" t="s">
        <v>1360</v>
      </c>
    </row>
    <row r="112" spans="11:11">
      <c r="K112" s="24" t="s">
        <v>44</v>
      </c>
    </row>
    <row r="113" spans="11:11">
      <c r="K113" s="26" t="s">
        <v>1360</v>
      </c>
    </row>
    <row r="114" spans="11:11">
      <c r="K114" s="24" t="s">
        <v>31</v>
      </c>
    </row>
    <row r="115" spans="11:11">
      <c r="K115" s="26" t="s">
        <v>1360</v>
      </c>
    </row>
    <row r="116" spans="11:11">
      <c r="K116" s="24" t="s">
        <v>23</v>
      </c>
    </row>
    <row r="117" spans="11:11">
      <c r="K117" s="26" t="s">
        <v>10</v>
      </c>
    </row>
    <row r="118" spans="11:11">
      <c r="K118" s="24" t="s">
        <v>23</v>
      </c>
    </row>
    <row r="119" spans="11:11">
      <c r="K119" s="26" t="s">
        <v>1360</v>
      </c>
    </row>
    <row r="120" spans="11:11">
      <c r="K120" s="24" t="s">
        <v>31</v>
      </c>
    </row>
    <row r="121" spans="11:11">
      <c r="K121" s="26" t="s">
        <v>31</v>
      </c>
    </row>
    <row r="122" spans="11:11">
      <c r="K122" s="24" t="s">
        <v>10</v>
      </c>
    </row>
    <row r="123" spans="11:11">
      <c r="K123" s="26" t="s">
        <v>10</v>
      </c>
    </row>
    <row r="124" spans="11:11">
      <c r="K124" s="24" t="s">
        <v>1360</v>
      </c>
    </row>
    <row r="125" spans="11:11">
      <c r="K125" s="26" t="s">
        <v>10</v>
      </c>
    </row>
    <row r="126" spans="11:11">
      <c r="K126" s="24" t="s">
        <v>10</v>
      </c>
    </row>
    <row r="127" spans="11:11">
      <c r="K127" s="26" t="s">
        <v>31</v>
      </c>
    </row>
    <row r="128" spans="11:11">
      <c r="K128" s="24" t="s">
        <v>44</v>
      </c>
    </row>
    <row r="129" spans="11:11">
      <c r="K129" s="26" t="s">
        <v>10</v>
      </c>
    </row>
    <row r="130" spans="11:11">
      <c r="K130" s="24" t="s">
        <v>44</v>
      </c>
    </row>
    <row r="131" spans="11:11">
      <c r="K131" s="26" t="s">
        <v>23</v>
      </c>
    </row>
    <row r="132" spans="11:11">
      <c r="K132" s="24" t="s">
        <v>23</v>
      </c>
    </row>
    <row r="133" spans="11:11">
      <c r="K133" s="26" t="s">
        <v>1360</v>
      </c>
    </row>
    <row r="134" spans="11:11">
      <c r="K134" s="24" t="s">
        <v>1360</v>
      </c>
    </row>
    <row r="135" spans="11:11">
      <c r="K135" s="26" t="s">
        <v>10</v>
      </c>
    </row>
    <row r="136" spans="11:11">
      <c r="K136" s="24" t="s">
        <v>1360</v>
      </c>
    </row>
    <row r="137" spans="11:11">
      <c r="K137" s="26" t="s">
        <v>23</v>
      </c>
    </row>
    <row r="138" spans="11:11">
      <c r="K138" s="24" t="s">
        <v>10</v>
      </c>
    </row>
    <row r="139" spans="11:11">
      <c r="K139" s="26" t="s">
        <v>23</v>
      </c>
    </row>
    <row r="140" spans="11:11">
      <c r="K140" s="24" t="s">
        <v>1360</v>
      </c>
    </row>
    <row r="141" spans="11:11">
      <c r="K141" s="26" t="s">
        <v>31</v>
      </c>
    </row>
    <row r="142" spans="11:11">
      <c r="K142" s="24" t="s">
        <v>23</v>
      </c>
    </row>
    <row r="143" spans="11:11">
      <c r="K143" s="26" t="s">
        <v>10</v>
      </c>
    </row>
    <row r="144" spans="11:11">
      <c r="K144" s="24" t="s">
        <v>1360</v>
      </c>
    </row>
    <row r="145" spans="11:11">
      <c r="K145" s="26" t="s">
        <v>1360</v>
      </c>
    </row>
    <row r="146" spans="11:11">
      <c r="K146" s="24" t="s">
        <v>10</v>
      </c>
    </row>
    <row r="147" spans="11:11">
      <c r="K147" s="26" t="s">
        <v>23</v>
      </c>
    </row>
    <row r="148" spans="11:11">
      <c r="K148" s="24" t="s">
        <v>44</v>
      </c>
    </row>
    <row r="149" spans="11:11">
      <c r="K149" s="26" t="s">
        <v>31</v>
      </c>
    </row>
    <row r="150" spans="11:11">
      <c r="K150" s="24" t="s">
        <v>31</v>
      </c>
    </row>
    <row r="151" spans="11:11">
      <c r="K151" s="26" t="s">
        <v>10</v>
      </c>
    </row>
    <row r="152" spans="11:11">
      <c r="K152" s="24" t="s">
        <v>10</v>
      </c>
    </row>
    <row r="153" spans="11:11">
      <c r="K153" s="26" t="s">
        <v>1360</v>
      </c>
    </row>
    <row r="154" spans="11:11">
      <c r="K154" s="24" t="s">
        <v>44</v>
      </c>
    </row>
    <row r="155" spans="11:11">
      <c r="K155" s="26" t="s">
        <v>31</v>
      </c>
    </row>
    <row r="156" spans="11:11">
      <c r="K156" s="24" t="s">
        <v>1360</v>
      </c>
    </row>
    <row r="157" spans="11:11">
      <c r="K157" s="26" t="s">
        <v>1360</v>
      </c>
    </row>
    <row r="158" spans="11:11">
      <c r="K158" s="24" t="s">
        <v>44</v>
      </c>
    </row>
    <row r="159" spans="11:11">
      <c r="K159" s="26" t="s">
        <v>31</v>
      </c>
    </row>
    <row r="160" spans="11:11">
      <c r="K160" s="24" t="s">
        <v>44</v>
      </c>
    </row>
    <row r="161" spans="11:11">
      <c r="K161" s="26" t="s">
        <v>1360</v>
      </c>
    </row>
    <row r="162" spans="11:11">
      <c r="K162" s="24" t="s">
        <v>44</v>
      </c>
    </row>
    <row r="163" spans="11:11">
      <c r="K163" s="26" t="s">
        <v>44</v>
      </c>
    </row>
    <row r="164" spans="11:11">
      <c r="K164" s="24" t="s">
        <v>1360</v>
      </c>
    </row>
    <row r="165" spans="11:11">
      <c r="K165" s="26" t="s">
        <v>1360</v>
      </c>
    </row>
    <row r="166" spans="11:11">
      <c r="K166" s="24" t="s">
        <v>44</v>
      </c>
    </row>
    <row r="167" spans="11:11">
      <c r="K167" s="26" t="s">
        <v>1360</v>
      </c>
    </row>
    <row r="168" spans="11:11">
      <c r="K168" s="24" t="s">
        <v>1360</v>
      </c>
    </row>
    <row r="169" spans="11:11">
      <c r="K169" s="26" t="s">
        <v>23</v>
      </c>
    </row>
    <row r="170" spans="11:11">
      <c r="K170" s="24" t="s">
        <v>1360</v>
      </c>
    </row>
    <row r="171" spans="11:11">
      <c r="K171" s="26" t="s">
        <v>1360</v>
      </c>
    </row>
    <row r="172" spans="11:11">
      <c r="K172" s="24" t="s">
        <v>31</v>
      </c>
    </row>
    <row r="173" spans="11:11">
      <c r="K173" s="26" t="s">
        <v>31</v>
      </c>
    </row>
    <row r="174" spans="11:11">
      <c r="K174" s="24" t="s">
        <v>10</v>
      </c>
    </row>
    <row r="175" spans="11:11">
      <c r="K175" s="26" t="s">
        <v>1360</v>
      </c>
    </row>
    <row r="176" spans="11:11">
      <c r="K176" s="24" t="s">
        <v>44</v>
      </c>
    </row>
    <row r="177" spans="11:11">
      <c r="K177" s="26" t="s">
        <v>44</v>
      </c>
    </row>
    <row r="178" spans="11:11">
      <c r="K178" s="24" t="s">
        <v>44</v>
      </c>
    </row>
    <row r="179" spans="11:11">
      <c r="K179" s="26" t="s">
        <v>23</v>
      </c>
    </row>
    <row r="180" spans="11:11">
      <c r="K180" s="24" t="s">
        <v>1360</v>
      </c>
    </row>
    <row r="181" spans="11:11">
      <c r="K181" s="26" t="s">
        <v>10</v>
      </c>
    </row>
    <row r="182" spans="11:11">
      <c r="K182" s="24" t="s">
        <v>10</v>
      </c>
    </row>
    <row r="183" spans="11:11">
      <c r="K183" s="26" t="s">
        <v>44</v>
      </c>
    </row>
    <row r="184" spans="11:11">
      <c r="K184" s="24" t="s">
        <v>10</v>
      </c>
    </row>
    <row r="185" spans="11:11">
      <c r="K185" s="26" t="s">
        <v>23</v>
      </c>
    </row>
    <row r="186" spans="11:11">
      <c r="K186" s="24" t="s">
        <v>44</v>
      </c>
    </row>
    <row r="187" spans="11:11">
      <c r="K187" s="26" t="s">
        <v>10</v>
      </c>
    </row>
    <row r="188" spans="11:11">
      <c r="K188" s="24" t="s">
        <v>44</v>
      </c>
    </row>
    <row r="189" spans="11:11">
      <c r="K189" s="26" t="s">
        <v>23</v>
      </c>
    </row>
    <row r="190" spans="11:11">
      <c r="K190" s="24" t="s">
        <v>10</v>
      </c>
    </row>
    <row r="191" spans="11:11">
      <c r="K191" s="26" t="s">
        <v>10</v>
      </c>
    </row>
    <row r="192" spans="11:11">
      <c r="K192" s="24" t="s">
        <v>23</v>
      </c>
    </row>
    <row r="193" spans="11:11">
      <c r="K193" s="26" t="s">
        <v>1360</v>
      </c>
    </row>
    <row r="194" spans="11:11">
      <c r="K194" s="24" t="s">
        <v>31</v>
      </c>
    </row>
    <row r="195" spans="11:11">
      <c r="K195" s="26" t="s">
        <v>1360</v>
      </c>
    </row>
    <row r="196" spans="11:11">
      <c r="K196" s="24" t="s">
        <v>44</v>
      </c>
    </row>
    <row r="197" spans="11:11">
      <c r="K197" s="26" t="s">
        <v>1360</v>
      </c>
    </row>
    <row r="198" spans="11:11">
      <c r="K198" s="24" t="s">
        <v>23</v>
      </c>
    </row>
    <row r="199" spans="11:11">
      <c r="K199" s="26" t="s">
        <v>44</v>
      </c>
    </row>
    <row r="200" spans="11:11">
      <c r="K200" s="24" t="s">
        <v>1360</v>
      </c>
    </row>
    <row r="201" spans="11:11">
      <c r="K201" s="26" t="s">
        <v>44</v>
      </c>
    </row>
    <row r="202" spans="11:11">
      <c r="K202" s="24" t="s">
        <v>44</v>
      </c>
    </row>
    <row r="203" spans="11:11">
      <c r="K203" s="26" t="s">
        <v>31</v>
      </c>
    </row>
    <row r="204" spans="11:11">
      <c r="K204" s="24" t="s">
        <v>1360</v>
      </c>
    </row>
    <row r="205" spans="11:11">
      <c r="K205" s="26" t="s">
        <v>10</v>
      </c>
    </row>
    <row r="206" spans="11:11">
      <c r="K206" s="24" t="s">
        <v>44</v>
      </c>
    </row>
    <row r="207" spans="11:11">
      <c r="K207" s="26" t="s">
        <v>1360</v>
      </c>
    </row>
    <row r="208" spans="11:11">
      <c r="K208" s="24" t="s">
        <v>10</v>
      </c>
    </row>
    <row r="209" spans="11:11">
      <c r="K209" s="26" t="s">
        <v>1360</v>
      </c>
    </row>
    <row r="210" spans="11:11">
      <c r="K210" s="24" t="s">
        <v>31</v>
      </c>
    </row>
    <row r="211" spans="11:11">
      <c r="K211" s="26" t="s">
        <v>10</v>
      </c>
    </row>
    <row r="212" spans="11:11">
      <c r="K212" s="24" t="s">
        <v>23</v>
      </c>
    </row>
    <row r="213" spans="11:11">
      <c r="K213" s="26" t="s">
        <v>1360</v>
      </c>
    </row>
    <row r="214" spans="11:11">
      <c r="K214" s="24" t="s">
        <v>31</v>
      </c>
    </row>
    <row r="215" spans="11:11">
      <c r="K215" s="26" t="s">
        <v>10</v>
      </c>
    </row>
    <row r="216" spans="11:11">
      <c r="K216" s="24" t="s">
        <v>23</v>
      </c>
    </row>
    <row r="217" spans="11:11">
      <c r="K217" s="26" t="s">
        <v>10</v>
      </c>
    </row>
    <row r="218" spans="11:11">
      <c r="K218" s="24" t="s">
        <v>31</v>
      </c>
    </row>
    <row r="219" spans="11:11">
      <c r="K219" s="26" t="s">
        <v>10</v>
      </c>
    </row>
    <row r="220" spans="11:11">
      <c r="K220" s="24" t="s">
        <v>44</v>
      </c>
    </row>
    <row r="221" spans="11:11">
      <c r="K221" s="26" t="s">
        <v>1360</v>
      </c>
    </row>
    <row r="222" spans="11:11">
      <c r="K222" s="24" t="s">
        <v>10</v>
      </c>
    </row>
    <row r="223" spans="11:11">
      <c r="K223" s="26" t="s">
        <v>23</v>
      </c>
    </row>
    <row r="224" spans="11:11">
      <c r="K224" s="24" t="s">
        <v>44</v>
      </c>
    </row>
    <row r="225" spans="11:11">
      <c r="K225" s="26" t="s">
        <v>1360</v>
      </c>
    </row>
    <row r="226" spans="11:11">
      <c r="K226" s="24" t="s">
        <v>1360</v>
      </c>
    </row>
    <row r="227" spans="11:11">
      <c r="K227" s="26" t="s">
        <v>31</v>
      </c>
    </row>
    <row r="228" spans="11:11">
      <c r="K228" s="24" t="s">
        <v>31</v>
      </c>
    </row>
    <row r="229" spans="11:11">
      <c r="K229" s="26" t="s">
        <v>31</v>
      </c>
    </row>
    <row r="230" spans="11:11">
      <c r="K230" s="24" t="s">
        <v>10</v>
      </c>
    </row>
    <row r="231" spans="11:11">
      <c r="K231" s="26" t="s">
        <v>10</v>
      </c>
    </row>
    <row r="232" spans="11:11">
      <c r="K232" s="24" t="s">
        <v>23</v>
      </c>
    </row>
    <row r="233" spans="11:11">
      <c r="K233" s="26" t="s">
        <v>44</v>
      </c>
    </row>
    <row r="234" spans="11:11">
      <c r="K234" s="24" t="s">
        <v>23</v>
      </c>
    </row>
    <row r="235" spans="11:11">
      <c r="K235" s="26" t="s">
        <v>1360</v>
      </c>
    </row>
    <row r="236" spans="11:11">
      <c r="K236" s="24" t="s">
        <v>44</v>
      </c>
    </row>
    <row r="237" spans="11:11">
      <c r="K237" s="26" t="s">
        <v>10</v>
      </c>
    </row>
    <row r="238" spans="11:11">
      <c r="K238" s="24" t="s">
        <v>1360</v>
      </c>
    </row>
    <row r="239" spans="11:11">
      <c r="K239" s="26" t="s">
        <v>31</v>
      </c>
    </row>
    <row r="240" spans="11:11">
      <c r="K240" s="24" t="s">
        <v>1360</v>
      </c>
    </row>
    <row r="241" spans="11:11">
      <c r="K241" s="26" t="s">
        <v>10</v>
      </c>
    </row>
    <row r="242" spans="11:11">
      <c r="K242" s="24" t="s">
        <v>10</v>
      </c>
    </row>
    <row r="243" spans="11:11">
      <c r="K243" s="26" t="s">
        <v>1360</v>
      </c>
    </row>
    <row r="244" spans="11:11">
      <c r="K244" s="24" t="s">
        <v>10</v>
      </c>
    </row>
    <row r="245" spans="11:11">
      <c r="K245" s="26" t="s">
        <v>10</v>
      </c>
    </row>
    <row r="246" spans="11:11">
      <c r="K246" s="24" t="s">
        <v>44</v>
      </c>
    </row>
    <row r="247" spans="11:11">
      <c r="K247" s="26" t="s">
        <v>23</v>
      </c>
    </row>
    <row r="248" spans="11:11">
      <c r="K248" s="24" t="s">
        <v>23</v>
      </c>
    </row>
    <row r="249" spans="11:11">
      <c r="K249" s="26" t="s">
        <v>1360</v>
      </c>
    </row>
    <row r="250" spans="11:11">
      <c r="K250" s="24" t="s">
        <v>1360</v>
      </c>
    </row>
    <row r="251" spans="11:11">
      <c r="K251" s="26" t="s">
        <v>44</v>
      </c>
    </row>
    <row r="252" spans="11:11">
      <c r="K252" s="24" t="s">
        <v>23</v>
      </c>
    </row>
    <row r="253" spans="11:11">
      <c r="K253" s="26" t="s">
        <v>1360</v>
      </c>
    </row>
    <row r="254" spans="11:11">
      <c r="K254" s="24" t="s">
        <v>1360</v>
      </c>
    </row>
    <row r="255" spans="11:11">
      <c r="K255" s="26" t="s">
        <v>23</v>
      </c>
    </row>
    <row r="256" spans="11:11">
      <c r="K256" s="24" t="s">
        <v>44</v>
      </c>
    </row>
    <row r="257" spans="11:11">
      <c r="K257" s="26" t="s">
        <v>44</v>
      </c>
    </row>
    <row r="258" spans="11:11">
      <c r="K258" s="24" t="s">
        <v>23</v>
      </c>
    </row>
    <row r="259" spans="11:11">
      <c r="K259" s="26" t="s">
        <v>1360</v>
      </c>
    </row>
    <row r="260" spans="11:11">
      <c r="K260" s="24" t="s">
        <v>23</v>
      </c>
    </row>
    <row r="261" spans="11:11">
      <c r="K261" s="26" t="s">
        <v>44</v>
      </c>
    </row>
    <row r="262" spans="11:11">
      <c r="K262" s="24" t="s">
        <v>23</v>
      </c>
    </row>
    <row r="263" spans="11:11">
      <c r="K263" s="26" t="s">
        <v>31</v>
      </c>
    </row>
    <row r="264" spans="11:11">
      <c r="K264" s="24" t="s">
        <v>44</v>
      </c>
    </row>
    <row r="265" spans="11:11">
      <c r="K265" s="26" t="s">
        <v>44</v>
      </c>
    </row>
    <row r="266" spans="11:11">
      <c r="K266" s="24" t="s">
        <v>23</v>
      </c>
    </row>
    <row r="267" spans="11:11">
      <c r="K267" s="26" t="s">
        <v>44</v>
      </c>
    </row>
    <row r="268" spans="11:11">
      <c r="K268" s="24" t="s">
        <v>10</v>
      </c>
    </row>
    <row r="269" spans="11:11">
      <c r="K269" s="26" t="s">
        <v>10</v>
      </c>
    </row>
    <row r="270" spans="11:11">
      <c r="K270" s="24" t="s">
        <v>31</v>
      </c>
    </row>
    <row r="271" spans="11:11">
      <c r="K271" s="26" t="s">
        <v>1360</v>
      </c>
    </row>
    <row r="272" spans="11:11">
      <c r="K272" s="24" t="s">
        <v>10</v>
      </c>
    </row>
    <row r="273" spans="11:11">
      <c r="K273" s="26" t="s">
        <v>44</v>
      </c>
    </row>
    <row r="274" spans="11:11">
      <c r="K274" s="24" t="s">
        <v>1360</v>
      </c>
    </row>
    <row r="275" spans="11:11">
      <c r="K275" s="26" t="s">
        <v>23</v>
      </c>
    </row>
    <row r="276" spans="11:11">
      <c r="K276" s="24" t="s">
        <v>1360</v>
      </c>
    </row>
    <row r="277" spans="11:11">
      <c r="K277" s="26" t="s">
        <v>1360</v>
      </c>
    </row>
    <row r="278" spans="11:11">
      <c r="K278" s="24" t="s">
        <v>31</v>
      </c>
    </row>
    <row r="279" spans="11:11">
      <c r="K279" s="26" t="s">
        <v>10</v>
      </c>
    </row>
    <row r="280" spans="11:11">
      <c r="K280" s="24" t="s">
        <v>10</v>
      </c>
    </row>
    <row r="281" spans="11:11">
      <c r="K281" s="26" t="s">
        <v>10</v>
      </c>
    </row>
    <row r="282" spans="11:11">
      <c r="K282" s="24" t="s">
        <v>1360</v>
      </c>
    </row>
    <row r="283" spans="11:11">
      <c r="K283" s="26" t="s">
        <v>44</v>
      </c>
    </row>
    <row r="284" spans="11:11">
      <c r="K284" s="24" t="s">
        <v>44</v>
      </c>
    </row>
    <row r="285" spans="11:11">
      <c r="K285" s="26" t="s">
        <v>23</v>
      </c>
    </row>
    <row r="286" spans="11:11">
      <c r="K286" s="24" t="s">
        <v>10</v>
      </c>
    </row>
    <row r="287" spans="11:11">
      <c r="K287" s="26" t="s">
        <v>31</v>
      </c>
    </row>
    <row r="288" spans="11:11">
      <c r="K288" s="24" t="s">
        <v>10</v>
      </c>
    </row>
    <row r="289" spans="11:11">
      <c r="K289" s="26" t="s">
        <v>44</v>
      </c>
    </row>
    <row r="290" spans="11:11">
      <c r="K290" s="24" t="s">
        <v>31</v>
      </c>
    </row>
    <row r="291" spans="11:11">
      <c r="K291" s="26" t="s">
        <v>23</v>
      </c>
    </row>
    <row r="292" spans="11:11">
      <c r="K292" s="24" t="s">
        <v>10</v>
      </c>
    </row>
    <row r="293" spans="11:11">
      <c r="K293" s="26" t="s">
        <v>1360</v>
      </c>
    </row>
    <row r="294" spans="11:11">
      <c r="K294" s="24" t="s">
        <v>31</v>
      </c>
    </row>
    <row r="295" spans="11:11">
      <c r="K295" s="26" t="s">
        <v>1360</v>
      </c>
    </row>
    <row r="296" spans="11:11">
      <c r="K296" s="24" t="s">
        <v>1360</v>
      </c>
    </row>
    <row r="297" spans="11:11">
      <c r="K297" s="26" t="s">
        <v>10</v>
      </c>
    </row>
    <row r="298" spans="11:11">
      <c r="K298" s="24" t="s">
        <v>31</v>
      </c>
    </row>
    <row r="299" spans="11:11">
      <c r="K299" s="26" t="s">
        <v>1360</v>
      </c>
    </row>
    <row r="300" spans="11:11">
      <c r="K300" s="24" t="s">
        <v>10</v>
      </c>
    </row>
    <row r="301" spans="11:11">
      <c r="K301" s="26" t="s">
        <v>31</v>
      </c>
    </row>
    <row r="302" spans="11:11">
      <c r="K302" s="24" t="s">
        <v>1360</v>
      </c>
    </row>
    <row r="303" spans="11:11">
      <c r="K303" s="26" t="s">
        <v>44</v>
      </c>
    </row>
    <row r="304" spans="11:11">
      <c r="K304" s="24" t="s">
        <v>44</v>
      </c>
    </row>
    <row r="305" spans="11:11">
      <c r="K305" s="26" t="s">
        <v>44</v>
      </c>
    </row>
    <row r="306" spans="11:11">
      <c r="K306" s="24" t="s">
        <v>1360</v>
      </c>
    </row>
    <row r="307" spans="11:11">
      <c r="K307" s="26" t="s">
        <v>31</v>
      </c>
    </row>
    <row r="308" spans="11:11">
      <c r="K308" s="24" t="s">
        <v>1360</v>
      </c>
    </row>
    <row r="309" spans="11:11">
      <c r="K309" s="26" t="s">
        <v>31</v>
      </c>
    </row>
    <row r="310" spans="11:11">
      <c r="K310" s="24" t="s">
        <v>44</v>
      </c>
    </row>
    <row r="311" spans="11:11">
      <c r="K311" s="26" t="s">
        <v>31</v>
      </c>
    </row>
    <row r="312" spans="11:11">
      <c r="K312" s="24" t="s">
        <v>10</v>
      </c>
    </row>
    <row r="313" spans="11:11">
      <c r="K313" s="26" t="s">
        <v>10</v>
      </c>
    </row>
    <row r="314" spans="11:11">
      <c r="K314" s="24" t="s">
        <v>23</v>
      </c>
    </row>
    <row r="315" spans="11:11">
      <c r="K315" s="26" t="s">
        <v>10</v>
      </c>
    </row>
    <row r="316" spans="11:11">
      <c r="K316" s="24" t="s">
        <v>10</v>
      </c>
    </row>
    <row r="317" spans="11:11">
      <c r="K317" s="26" t="s">
        <v>1360</v>
      </c>
    </row>
    <row r="318" spans="11:11">
      <c r="K318" s="24" t="s">
        <v>23</v>
      </c>
    </row>
    <row r="319" spans="11:11">
      <c r="K319" s="26" t="s">
        <v>31</v>
      </c>
    </row>
    <row r="320" spans="11:11">
      <c r="K320" s="24" t="s">
        <v>1360</v>
      </c>
    </row>
    <row r="321" spans="11:11">
      <c r="K321" s="26" t="s">
        <v>31</v>
      </c>
    </row>
    <row r="322" spans="11:11">
      <c r="K322" s="24" t="s">
        <v>1360</v>
      </c>
    </row>
    <row r="323" spans="11:11">
      <c r="K323" s="26" t="s">
        <v>31</v>
      </c>
    </row>
    <row r="324" spans="11:11">
      <c r="K324" s="24" t="s">
        <v>23</v>
      </c>
    </row>
    <row r="325" spans="11:11">
      <c r="K325" s="26" t="s">
        <v>44</v>
      </c>
    </row>
    <row r="326" spans="11:11">
      <c r="K326" s="24" t="s">
        <v>44</v>
      </c>
    </row>
    <row r="327" spans="11:11">
      <c r="K327" s="26" t="s">
        <v>31</v>
      </c>
    </row>
    <row r="328" spans="11:11">
      <c r="K328" s="24" t="s">
        <v>1360</v>
      </c>
    </row>
    <row r="329" spans="11:11">
      <c r="K329" s="26" t="s">
        <v>1360</v>
      </c>
    </row>
    <row r="330" spans="11:11">
      <c r="K330" s="24" t="s">
        <v>31</v>
      </c>
    </row>
    <row r="331" spans="11:11">
      <c r="K331" s="26" t="s">
        <v>44</v>
      </c>
    </row>
    <row r="332" spans="11:11">
      <c r="K332" s="24" t="s">
        <v>44</v>
      </c>
    </row>
    <row r="333" spans="11:11">
      <c r="K333" s="26" t="s">
        <v>44</v>
      </c>
    </row>
    <row r="334" spans="11:11">
      <c r="K334" s="24" t="s">
        <v>1360</v>
      </c>
    </row>
    <row r="335" spans="11:11">
      <c r="K335" s="26" t="s">
        <v>44</v>
      </c>
    </row>
    <row r="336" spans="11:11">
      <c r="K336" s="24" t="s">
        <v>44</v>
      </c>
    </row>
    <row r="337" spans="11:11">
      <c r="K337" s="26" t="s">
        <v>44</v>
      </c>
    </row>
    <row r="338" spans="11:11">
      <c r="K338" s="24" t="s">
        <v>10</v>
      </c>
    </row>
    <row r="339" spans="11:11">
      <c r="K339" s="26" t="s">
        <v>23</v>
      </c>
    </row>
    <row r="340" spans="11:11">
      <c r="K340" s="24" t="s">
        <v>44</v>
      </c>
    </row>
    <row r="341" spans="11:11">
      <c r="K341" s="26" t="s">
        <v>31</v>
      </c>
    </row>
    <row r="342" spans="11:11">
      <c r="K342" s="24" t="s">
        <v>10</v>
      </c>
    </row>
    <row r="343" spans="11:11">
      <c r="K343" s="26" t="s">
        <v>31</v>
      </c>
    </row>
    <row r="344" spans="11:11">
      <c r="K344" s="24" t="s">
        <v>1360</v>
      </c>
    </row>
    <row r="345" spans="11:11">
      <c r="K345" s="26" t="s">
        <v>23</v>
      </c>
    </row>
    <row r="346" spans="11:11">
      <c r="K346" s="24" t="s">
        <v>31</v>
      </c>
    </row>
    <row r="347" spans="11:11">
      <c r="K347" s="26" t="s">
        <v>23</v>
      </c>
    </row>
    <row r="348" spans="11:11">
      <c r="K348" s="24" t="s">
        <v>23</v>
      </c>
    </row>
    <row r="349" spans="11:11">
      <c r="K349" s="26" t="s">
        <v>31</v>
      </c>
    </row>
    <row r="350" spans="11:11">
      <c r="K350" s="24" t="s">
        <v>23</v>
      </c>
    </row>
    <row r="351" spans="11:11">
      <c r="K351" s="26" t="s">
        <v>44</v>
      </c>
    </row>
    <row r="352" spans="11:11">
      <c r="K352" s="24" t="s">
        <v>10</v>
      </c>
    </row>
    <row r="353" spans="11:11">
      <c r="K353" s="26" t="s">
        <v>31</v>
      </c>
    </row>
    <row r="354" spans="11:11">
      <c r="K354" s="24" t="s">
        <v>23</v>
      </c>
    </row>
    <row r="355" spans="11:11">
      <c r="K355" s="26" t="s">
        <v>1360</v>
      </c>
    </row>
    <row r="356" spans="11:11">
      <c r="K356" s="24" t="s">
        <v>44</v>
      </c>
    </row>
    <row r="357" spans="11:11">
      <c r="K357" s="26" t="s">
        <v>23</v>
      </c>
    </row>
    <row r="358" spans="11:11">
      <c r="K358" s="24" t="s">
        <v>10</v>
      </c>
    </row>
    <row r="359" spans="11:11">
      <c r="K359" s="26" t="s">
        <v>44</v>
      </c>
    </row>
    <row r="360" spans="11:11">
      <c r="K360" s="24" t="s">
        <v>31</v>
      </c>
    </row>
    <row r="361" spans="11:11">
      <c r="K361" s="26" t="s">
        <v>10</v>
      </c>
    </row>
    <row r="362" spans="11:11">
      <c r="K362" s="24" t="s">
        <v>1360</v>
      </c>
    </row>
    <row r="363" spans="11:11">
      <c r="K363" s="26" t="s">
        <v>31</v>
      </c>
    </row>
    <row r="364" spans="11:11">
      <c r="K364" s="24" t="s">
        <v>44</v>
      </c>
    </row>
    <row r="365" spans="11:11">
      <c r="K365" s="26" t="s">
        <v>23</v>
      </c>
    </row>
    <row r="366" spans="11:11">
      <c r="K366" s="24" t="s">
        <v>44</v>
      </c>
    </row>
    <row r="367" spans="11:11">
      <c r="K367" s="26" t="s">
        <v>23</v>
      </c>
    </row>
    <row r="368" spans="11:11">
      <c r="K368" s="24" t="s">
        <v>10</v>
      </c>
    </row>
    <row r="369" spans="11:11">
      <c r="K369" s="26" t="s">
        <v>10</v>
      </c>
    </row>
    <row r="370" spans="11:11">
      <c r="K370" s="24" t="s">
        <v>44</v>
      </c>
    </row>
    <row r="371" spans="11:11">
      <c r="K371" s="26" t="s">
        <v>31</v>
      </c>
    </row>
    <row r="372" spans="11:11">
      <c r="K372" s="24" t="s">
        <v>31</v>
      </c>
    </row>
    <row r="373" spans="11:11">
      <c r="K373" s="26" t="s">
        <v>44</v>
      </c>
    </row>
    <row r="374" spans="11:11">
      <c r="K374" s="24" t="s">
        <v>1360</v>
      </c>
    </row>
    <row r="375" spans="11:11">
      <c r="K375" s="26" t="s">
        <v>23</v>
      </c>
    </row>
    <row r="376" spans="11:11">
      <c r="K376" s="24" t="s">
        <v>10</v>
      </c>
    </row>
    <row r="377" spans="11:11">
      <c r="K377" s="26" t="s">
        <v>23</v>
      </c>
    </row>
    <row r="378" spans="11:11">
      <c r="K378" s="24" t="s">
        <v>1360</v>
      </c>
    </row>
    <row r="379" spans="11:11">
      <c r="K379" s="26" t="s">
        <v>1360</v>
      </c>
    </row>
    <row r="380" spans="11:11">
      <c r="K380" s="24" t="s">
        <v>10</v>
      </c>
    </row>
    <row r="381" spans="11:11">
      <c r="K381" s="26" t="s">
        <v>23</v>
      </c>
    </row>
    <row r="382" spans="11:11">
      <c r="K382" s="24" t="s">
        <v>10</v>
      </c>
    </row>
    <row r="383" spans="11:11">
      <c r="K383" s="26" t="s">
        <v>23</v>
      </c>
    </row>
    <row r="384" spans="11:11">
      <c r="K384" s="24" t="s">
        <v>23</v>
      </c>
    </row>
    <row r="385" spans="11:11">
      <c r="K385" s="26" t="s">
        <v>23</v>
      </c>
    </row>
    <row r="386" spans="11:11">
      <c r="K386" s="24" t="s">
        <v>23</v>
      </c>
    </row>
    <row r="387" spans="11:11">
      <c r="K387" s="26" t="s">
        <v>23</v>
      </c>
    </row>
    <row r="388" spans="11:11">
      <c r="K388" s="24" t="s">
        <v>23</v>
      </c>
    </row>
    <row r="389" spans="11:11">
      <c r="K389" s="26" t="s">
        <v>1360</v>
      </c>
    </row>
    <row r="390" spans="11:11">
      <c r="K390" s="24" t="s">
        <v>31</v>
      </c>
    </row>
    <row r="391" spans="11:11">
      <c r="K391" s="26" t="s">
        <v>10</v>
      </c>
    </row>
    <row r="392" spans="11:11">
      <c r="K392" s="24" t="s">
        <v>44</v>
      </c>
    </row>
    <row r="393" spans="11:11">
      <c r="K393" s="26" t="s">
        <v>1360</v>
      </c>
    </row>
    <row r="394" spans="11:11">
      <c r="K394" s="24" t="s">
        <v>31</v>
      </c>
    </row>
    <row r="395" spans="11:11">
      <c r="K395" s="26" t="s">
        <v>31</v>
      </c>
    </row>
    <row r="396" spans="11:11">
      <c r="K396" s="24" t="s">
        <v>23</v>
      </c>
    </row>
    <row r="397" spans="11:11">
      <c r="K397" s="26" t="s">
        <v>31</v>
      </c>
    </row>
    <row r="398" spans="11:11">
      <c r="K398" s="24" t="s">
        <v>44</v>
      </c>
    </row>
    <row r="399" spans="11:11">
      <c r="K399" s="26" t="s">
        <v>1360</v>
      </c>
    </row>
    <row r="400" spans="11:11">
      <c r="K400" s="24" t="s">
        <v>31</v>
      </c>
    </row>
    <row r="401" spans="11:11">
      <c r="K401" s="26" t="s">
        <v>1360</v>
      </c>
    </row>
    <row r="402" spans="11:11">
      <c r="K402" s="24" t="s">
        <v>1360</v>
      </c>
    </row>
    <row r="403" spans="11:11">
      <c r="K403" s="26" t="s">
        <v>1360</v>
      </c>
    </row>
    <row r="404" spans="11:11">
      <c r="K404" s="24" t="s">
        <v>44</v>
      </c>
    </row>
    <row r="405" spans="11:11">
      <c r="K405" s="26" t="s">
        <v>44</v>
      </c>
    </row>
    <row r="406" spans="11:11">
      <c r="K406" s="24" t="s">
        <v>44</v>
      </c>
    </row>
    <row r="407" spans="11:11">
      <c r="K407" s="26" t="s">
        <v>44</v>
      </c>
    </row>
    <row r="408" spans="11:11">
      <c r="K408" s="24" t="s">
        <v>31</v>
      </c>
    </row>
    <row r="409" spans="11:11">
      <c r="K409" s="26" t="s">
        <v>23</v>
      </c>
    </row>
    <row r="410" spans="11:11">
      <c r="K410" s="24" t="s">
        <v>44</v>
      </c>
    </row>
    <row r="411" spans="11:11">
      <c r="K411" s="26" t="s">
        <v>44</v>
      </c>
    </row>
    <row r="412" spans="11:11">
      <c r="K412" s="24" t="s">
        <v>10</v>
      </c>
    </row>
    <row r="413" spans="11:11">
      <c r="K413" s="26" t="s">
        <v>31</v>
      </c>
    </row>
    <row r="414" spans="11:11">
      <c r="K414" s="24" t="s">
        <v>31</v>
      </c>
    </row>
    <row r="415" spans="11:11">
      <c r="K415" s="26" t="s">
        <v>31</v>
      </c>
    </row>
    <row r="416" spans="11:11">
      <c r="K416" s="24" t="s">
        <v>10</v>
      </c>
    </row>
    <row r="417" spans="11:11">
      <c r="K417" s="26" t="s">
        <v>31</v>
      </c>
    </row>
    <row r="418" spans="11:11">
      <c r="K418" s="24" t="s">
        <v>44</v>
      </c>
    </row>
    <row r="419" spans="11:11">
      <c r="K419" s="26" t="s">
        <v>44</v>
      </c>
    </row>
    <row r="420" spans="11:11">
      <c r="K420" s="24" t="s">
        <v>44</v>
      </c>
    </row>
    <row r="421" spans="11:11">
      <c r="K421" s="26" t="s">
        <v>1360</v>
      </c>
    </row>
    <row r="422" spans="11:11">
      <c r="K422" s="24" t="s">
        <v>44</v>
      </c>
    </row>
    <row r="423" spans="11:11">
      <c r="K423" s="26" t="s">
        <v>23</v>
      </c>
    </row>
    <row r="424" spans="11:11">
      <c r="K424" s="24" t="s">
        <v>23</v>
      </c>
    </row>
    <row r="425" spans="11:11">
      <c r="K425" s="26" t="s">
        <v>44</v>
      </c>
    </row>
    <row r="426" spans="11:11">
      <c r="K426" s="24" t="s">
        <v>31</v>
      </c>
    </row>
    <row r="427" spans="11:11">
      <c r="K427" s="26" t="s">
        <v>31</v>
      </c>
    </row>
    <row r="428" spans="11:11">
      <c r="K428" s="24" t="s">
        <v>44</v>
      </c>
    </row>
    <row r="429" spans="11:11">
      <c r="K429" s="26" t="s">
        <v>31</v>
      </c>
    </row>
    <row r="430" spans="11:11">
      <c r="K430" s="24" t="s">
        <v>23</v>
      </c>
    </row>
    <row r="431" spans="11:11">
      <c r="K431" s="26" t="s">
        <v>31</v>
      </c>
    </row>
    <row r="432" spans="11:11">
      <c r="K432" s="24" t="s">
        <v>23</v>
      </c>
    </row>
    <row r="433" spans="11:11">
      <c r="K433" s="26" t="s">
        <v>1360</v>
      </c>
    </row>
    <row r="434" spans="11:11">
      <c r="K434" s="24" t="s">
        <v>1360</v>
      </c>
    </row>
    <row r="435" spans="11:11">
      <c r="K435" s="26" t="s">
        <v>44</v>
      </c>
    </row>
    <row r="436" spans="11:11">
      <c r="K436" s="24" t="s">
        <v>31</v>
      </c>
    </row>
    <row r="437" spans="11:11">
      <c r="K437" s="26" t="s">
        <v>44</v>
      </c>
    </row>
    <row r="438" spans="11:11">
      <c r="K438" s="24" t="s">
        <v>1360</v>
      </c>
    </row>
    <row r="439" spans="11:11">
      <c r="K439" s="26" t="s">
        <v>23</v>
      </c>
    </row>
    <row r="440" spans="11:11">
      <c r="K440" s="24" t="s">
        <v>31</v>
      </c>
    </row>
    <row r="441" spans="11:11">
      <c r="K441" s="26" t="s">
        <v>31</v>
      </c>
    </row>
    <row r="442" spans="11:11">
      <c r="K442" s="24" t="s">
        <v>44</v>
      </c>
    </row>
    <row r="443" spans="11:11">
      <c r="K443" s="26" t="s">
        <v>31</v>
      </c>
    </row>
    <row r="444" spans="11:11">
      <c r="K444" s="24" t="s">
        <v>1360</v>
      </c>
    </row>
    <row r="445" spans="11:11">
      <c r="K445" s="26" t="s">
        <v>31</v>
      </c>
    </row>
    <row r="446" spans="11:11">
      <c r="K446" s="24" t="s">
        <v>44</v>
      </c>
    </row>
    <row r="447" spans="11:11">
      <c r="K447" s="26" t="s">
        <v>44</v>
      </c>
    </row>
    <row r="448" spans="11:11">
      <c r="K448" s="24" t="s">
        <v>23</v>
      </c>
    </row>
    <row r="449" spans="11:11">
      <c r="K449" s="26" t="s">
        <v>10</v>
      </c>
    </row>
    <row r="450" spans="11:11">
      <c r="K450" s="24" t="s">
        <v>1360</v>
      </c>
    </row>
    <row r="451" spans="11:11">
      <c r="K451" s="26" t="s">
        <v>23</v>
      </c>
    </row>
    <row r="452" spans="11:11">
      <c r="K452" s="24" t="s">
        <v>10</v>
      </c>
    </row>
    <row r="453" spans="11:11">
      <c r="K453" s="26" t="s">
        <v>23</v>
      </c>
    </row>
    <row r="454" spans="11:11">
      <c r="K454" s="24" t="s">
        <v>10</v>
      </c>
    </row>
    <row r="455" spans="11:11">
      <c r="K455" s="26" t="s">
        <v>44</v>
      </c>
    </row>
    <row r="456" spans="11:11">
      <c r="K456" s="24" t="s">
        <v>10</v>
      </c>
    </row>
    <row r="457" spans="11:11">
      <c r="K457" s="26" t="s">
        <v>31</v>
      </c>
    </row>
    <row r="458" spans="11:11">
      <c r="K458" s="24" t="s">
        <v>44</v>
      </c>
    </row>
    <row r="459" spans="11:11">
      <c r="K459" s="26" t="s">
        <v>23</v>
      </c>
    </row>
    <row r="460" spans="11:11">
      <c r="K460" s="24" t="s">
        <v>1360</v>
      </c>
    </row>
    <row r="461" spans="11:11">
      <c r="K461" s="26" t="s">
        <v>44</v>
      </c>
    </row>
    <row r="462" spans="11:11">
      <c r="K462" s="24" t="s">
        <v>10</v>
      </c>
    </row>
    <row r="463" spans="11:11">
      <c r="K463" s="26" t="s">
        <v>44</v>
      </c>
    </row>
    <row r="464" spans="11:11">
      <c r="K464" s="24" t="s">
        <v>10</v>
      </c>
    </row>
    <row r="465" spans="11:11">
      <c r="K465" s="26" t="s">
        <v>1360</v>
      </c>
    </row>
    <row r="466" spans="11:11">
      <c r="K466" s="24" t="s">
        <v>23</v>
      </c>
    </row>
    <row r="467" spans="11:11">
      <c r="K467" s="26" t="s">
        <v>1360</v>
      </c>
    </row>
    <row r="468" spans="11:11">
      <c r="K468" s="24" t="s">
        <v>1360</v>
      </c>
    </row>
    <row r="469" spans="11:11">
      <c r="K469" s="26" t="s">
        <v>44</v>
      </c>
    </row>
    <row r="470" spans="11:11">
      <c r="K470" s="24" t="s">
        <v>44</v>
      </c>
    </row>
    <row r="471" spans="11:11">
      <c r="K471" s="26" t="s">
        <v>23</v>
      </c>
    </row>
    <row r="472" spans="11:11">
      <c r="K472" s="24" t="s">
        <v>44</v>
      </c>
    </row>
    <row r="473" spans="11:11">
      <c r="K473" s="26" t="s">
        <v>31</v>
      </c>
    </row>
    <row r="474" spans="11:11">
      <c r="K474" s="24" t="s">
        <v>31</v>
      </c>
    </row>
    <row r="475" spans="11:11">
      <c r="K475" s="26" t="s">
        <v>10</v>
      </c>
    </row>
    <row r="476" spans="11:11">
      <c r="K476" s="24" t="s">
        <v>44</v>
      </c>
    </row>
    <row r="477" spans="11:11">
      <c r="K477" s="26" t="s">
        <v>31</v>
      </c>
    </row>
    <row r="478" spans="11:11">
      <c r="K478" s="24" t="s">
        <v>31</v>
      </c>
    </row>
    <row r="479" spans="11:11">
      <c r="K479" s="26" t="s">
        <v>31</v>
      </c>
    </row>
    <row r="480" spans="11:11">
      <c r="K480" s="24" t="s">
        <v>10</v>
      </c>
    </row>
    <row r="481" spans="11:11">
      <c r="K481" s="26" t="s">
        <v>44</v>
      </c>
    </row>
    <row r="482" spans="11:11">
      <c r="K482" s="24" t="s">
        <v>31</v>
      </c>
    </row>
    <row r="483" spans="11:11">
      <c r="K483" s="26" t="s">
        <v>44</v>
      </c>
    </row>
    <row r="484" spans="11:11">
      <c r="K484" s="24" t="s">
        <v>31</v>
      </c>
    </row>
    <row r="485" spans="11:11">
      <c r="K485" s="26" t="s">
        <v>31</v>
      </c>
    </row>
    <row r="486" spans="11:11">
      <c r="K486" s="24" t="s">
        <v>10</v>
      </c>
    </row>
    <row r="487" spans="11:11">
      <c r="K487" s="26" t="s">
        <v>10</v>
      </c>
    </row>
    <row r="488" spans="11:11">
      <c r="K488" s="24" t="s">
        <v>1360</v>
      </c>
    </row>
    <row r="489" spans="11:11">
      <c r="K489" s="26" t="s">
        <v>23</v>
      </c>
    </row>
    <row r="490" spans="11:11">
      <c r="K490" s="24" t="s">
        <v>10</v>
      </c>
    </row>
    <row r="491" spans="11:11">
      <c r="K491" s="26" t="s">
        <v>23</v>
      </c>
    </row>
    <row r="492" spans="11:11">
      <c r="K492" s="24" t="s">
        <v>23</v>
      </c>
    </row>
    <row r="493" spans="11:11">
      <c r="K493" s="26" t="s">
        <v>23</v>
      </c>
    </row>
    <row r="494" spans="11:11">
      <c r="K494" s="24" t="s">
        <v>44</v>
      </c>
    </row>
    <row r="495" spans="11:11">
      <c r="K495" s="26" t="s">
        <v>1360</v>
      </c>
    </row>
    <row r="496" spans="11:11">
      <c r="K496" s="24" t="s">
        <v>1360</v>
      </c>
    </row>
    <row r="497" spans="11:11">
      <c r="K497" s="26" t="s">
        <v>31</v>
      </c>
    </row>
    <row r="498" spans="11:11">
      <c r="K498" s="24" t="s">
        <v>44</v>
      </c>
    </row>
    <row r="499" spans="11:11">
      <c r="K499" s="26" t="s">
        <v>1360</v>
      </c>
    </row>
    <row r="500" spans="11:11">
      <c r="K500" s="24" t="s">
        <v>31</v>
      </c>
    </row>
    <row r="501" spans="11:11">
      <c r="K501" s="26" t="s">
        <v>1360</v>
      </c>
    </row>
    <row r="502" spans="11:11">
      <c r="K502" s="24" t="s">
        <v>1360</v>
      </c>
    </row>
    <row r="503" spans="11:11">
      <c r="K503" s="26" t="s">
        <v>31</v>
      </c>
    </row>
    <row r="504" spans="11:11">
      <c r="K504" s="24" t="s">
        <v>10</v>
      </c>
    </row>
    <row r="505" spans="11:11">
      <c r="K505" s="26" t="s">
        <v>1360</v>
      </c>
    </row>
    <row r="506" spans="11:11">
      <c r="K506" s="24" t="s">
        <v>23</v>
      </c>
    </row>
    <row r="507" spans="11:11">
      <c r="K507" s="26" t="s">
        <v>10</v>
      </c>
    </row>
    <row r="508" spans="11:11">
      <c r="K508" s="24" t="s">
        <v>44</v>
      </c>
    </row>
    <row r="509" spans="11:11">
      <c r="K509" s="26" t="s">
        <v>23</v>
      </c>
    </row>
    <row r="510" spans="11:11">
      <c r="K510" s="24" t="s">
        <v>31</v>
      </c>
    </row>
    <row r="511" spans="11:11">
      <c r="K511" s="26" t="s">
        <v>44</v>
      </c>
    </row>
    <row r="512" spans="11:11">
      <c r="K512" s="24" t="s">
        <v>31</v>
      </c>
    </row>
    <row r="513" spans="11:11">
      <c r="K513" s="26" t="s">
        <v>44</v>
      </c>
    </row>
    <row r="514" spans="11:11">
      <c r="K514" s="24" t="s">
        <v>23</v>
      </c>
    </row>
    <row r="515" spans="11:11">
      <c r="K515" s="26" t="s">
        <v>23</v>
      </c>
    </row>
    <row r="516" spans="11:11">
      <c r="K516" s="24" t="s">
        <v>1360</v>
      </c>
    </row>
    <row r="517" spans="11:11">
      <c r="K517" s="26" t="s">
        <v>1360</v>
      </c>
    </row>
    <row r="518" spans="11:11">
      <c r="K518" s="24" t="s">
        <v>10</v>
      </c>
    </row>
    <row r="519" spans="11:11">
      <c r="K519" s="26" t="s">
        <v>31</v>
      </c>
    </row>
    <row r="520" spans="11:11">
      <c r="K520" s="24" t="s">
        <v>31</v>
      </c>
    </row>
    <row r="521" spans="11:11">
      <c r="K521" s="26" t="s">
        <v>1360</v>
      </c>
    </row>
    <row r="522" spans="11:11">
      <c r="K522" s="24" t="s">
        <v>23</v>
      </c>
    </row>
    <row r="523" spans="11:11">
      <c r="K523" s="26" t="s">
        <v>1360</v>
      </c>
    </row>
    <row r="524" spans="11:11">
      <c r="K524" s="24" t="s">
        <v>10</v>
      </c>
    </row>
    <row r="525" spans="11:11">
      <c r="K525" s="26" t="s">
        <v>1360</v>
      </c>
    </row>
    <row r="526" spans="11:11">
      <c r="K526" s="24" t="s">
        <v>10</v>
      </c>
    </row>
    <row r="527" spans="11:11">
      <c r="K527" s="26" t="s">
        <v>44</v>
      </c>
    </row>
    <row r="528" spans="11:11">
      <c r="K528" s="24" t="s">
        <v>10</v>
      </c>
    </row>
    <row r="529" spans="11:11">
      <c r="K529" s="26" t="s">
        <v>1360</v>
      </c>
    </row>
    <row r="530" spans="11:11">
      <c r="K530" s="24" t="s">
        <v>10</v>
      </c>
    </row>
    <row r="531" spans="11:11">
      <c r="K531" s="26" t="s">
        <v>44</v>
      </c>
    </row>
    <row r="532" spans="11:11">
      <c r="K532" s="24" t="s">
        <v>44</v>
      </c>
    </row>
    <row r="533" spans="11:11">
      <c r="K533" s="26" t="s">
        <v>1360</v>
      </c>
    </row>
    <row r="534" spans="11:11">
      <c r="K534" s="24" t="s">
        <v>1360</v>
      </c>
    </row>
    <row r="535" spans="11:11">
      <c r="K535" s="26" t="s">
        <v>1360</v>
      </c>
    </row>
    <row r="536" spans="11:11">
      <c r="K536" s="24" t="s">
        <v>31</v>
      </c>
    </row>
    <row r="537" spans="11:11">
      <c r="K537" s="26" t="s">
        <v>1360</v>
      </c>
    </row>
    <row r="538" spans="11:11">
      <c r="K538" s="24" t="s">
        <v>23</v>
      </c>
    </row>
    <row r="539" spans="11:11">
      <c r="K539" s="26" t="s">
        <v>31</v>
      </c>
    </row>
    <row r="540" spans="11:11">
      <c r="K540" s="24" t="s">
        <v>1360</v>
      </c>
    </row>
    <row r="541" spans="11:11">
      <c r="K541" s="26" t="s">
        <v>31</v>
      </c>
    </row>
    <row r="542" spans="11:11">
      <c r="K542" s="24" t="s">
        <v>10</v>
      </c>
    </row>
    <row r="543" spans="11:11">
      <c r="K543" s="26" t="s">
        <v>23</v>
      </c>
    </row>
    <row r="544" spans="11:11">
      <c r="K544" s="24" t="s">
        <v>10</v>
      </c>
    </row>
    <row r="545" spans="11:11">
      <c r="K545" s="26" t="s">
        <v>23</v>
      </c>
    </row>
    <row r="546" spans="11:11">
      <c r="K546" s="24" t="s">
        <v>10</v>
      </c>
    </row>
    <row r="547" spans="11:11">
      <c r="K547" s="26" t="s">
        <v>23</v>
      </c>
    </row>
    <row r="548" spans="11:11">
      <c r="K548" s="24" t="s">
        <v>23</v>
      </c>
    </row>
    <row r="549" spans="11:11">
      <c r="K549" s="26" t="s">
        <v>1360</v>
      </c>
    </row>
    <row r="550" spans="11:11">
      <c r="K550" s="24" t="s">
        <v>1360</v>
      </c>
    </row>
    <row r="551" spans="11:11">
      <c r="K551" s="26" t="s">
        <v>23</v>
      </c>
    </row>
    <row r="552" spans="11:11">
      <c r="K552" s="24" t="s">
        <v>1360</v>
      </c>
    </row>
    <row r="553" spans="11:11">
      <c r="K553" s="26" t="s">
        <v>10</v>
      </c>
    </row>
    <row r="554" spans="11:11">
      <c r="K554" s="24" t="s">
        <v>1360</v>
      </c>
    </row>
    <row r="555" spans="11:11">
      <c r="K555" s="26" t="s">
        <v>31</v>
      </c>
    </row>
    <row r="556" spans="11:11">
      <c r="K556" s="24" t="s">
        <v>10</v>
      </c>
    </row>
    <row r="557" spans="11:11">
      <c r="K557" s="26" t="s">
        <v>10</v>
      </c>
    </row>
    <row r="558" spans="11:11">
      <c r="K558" s="24" t="s">
        <v>23</v>
      </c>
    </row>
    <row r="559" spans="11:11">
      <c r="K559" s="26" t="s">
        <v>23</v>
      </c>
    </row>
    <row r="560" spans="11:11">
      <c r="K560" s="24" t="s">
        <v>23</v>
      </c>
    </row>
    <row r="561" spans="11:11">
      <c r="K561" s="26" t="s">
        <v>10</v>
      </c>
    </row>
    <row r="562" spans="11:11">
      <c r="K562" s="24" t="s">
        <v>1360</v>
      </c>
    </row>
    <row r="563" spans="11:11">
      <c r="K563" s="26" t="s">
        <v>44</v>
      </c>
    </row>
    <row r="564" spans="11:11">
      <c r="K564" s="24" t="s">
        <v>1360</v>
      </c>
    </row>
    <row r="565" spans="11:11">
      <c r="K565" s="26" t="s">
        <v>44</v>
      </c>
    </row>
    <row r="566" spans="11:11">
      <c r="K566" s="24" t="s">
        <v>44</v>
      </c>
    </row>
    <row r="567" spans="11:11">
      <c r="K567" s="26" t="s">
        <v>10</v>
      </c>
    </row>
    <row r="568" spans="11:11">
      <c r="K568" s="24" t="s">
        <v>10</v>
      </c>
    </row>
    <row r="569" spans="11:11">
      <c r="K569" s="26" t="s">
        <v>31</v>
      </c>
    </row>
    <row r="570" spans="11:11">
      <c r="K570" s="24" t="s">
        <v>44</v>
      </c>
    </row>
    <row r="571" spans="11:11">
      <c r="K571" s="26" t="s">
        <v>23</v>
      </c>
    </row>
    <row r="572" spans="11:11">
      <c r="K572" s="24" t="s">
        <v>10</v>
      </c>
    </row>
    <row r="573" spans="11:11">
      <c r="K573" s="26" t="s">
        <v>31</v>
      </c>
    </row>
    <row r="574" spans="11:11">
      <c r="K574" s="24" t="s">
        <v>10</v>
      </c>
    </row>
    <row r="575" spans="11:11">
      <c r="K575" s="26" t="s">
        <v>10</v>
      </c>
    </row>
    <row r="576" spans="11:11">
      <c r="K576" s="24" t="s">
        <v>31</v>
      </c>
    </row>
    <row r="577" spans="11:11">
      <c r="K577" s="26" t="s">
        <v>1360</v>
      </c>
    </row>
    <row r="578" spans="11:11">
      <c r="K578" s="24" t="s">
        <v>23</v>
      </c>
    </row>
    <row r="579" spans="11:11">
      <c r="K579" s="26" t="s">
        <v>23</v>
      </c>
    </row>
    <row r="580" spans="11:11">
      <c r="K580" s="24" t="s">
        <v>31</v>
      </c>
    </row>
    <row r="581" spans="11:11">
      <c r="K581" s="26" t="s">
        <v>31</v>
      </c>
    </row>
    <row r="582" spans="11:11">
      <c r="K582" s="24" t="s">
        <v>23</v>
      </c>
    </row>
    <row r="583" spans="11:11">
      <c r="K583" s="26" t="s">
        <v>44</v>
      </c>
    </row>
    <row r="584" spans="11:11">
      <c r="K584" s="24" t="s">
        <v>23</v>
      </c>
    </row>
    <row r="585" spans="11:11">
      <c r="K585" s="26" t="s">
        <v>10</v>
      </c>
    </row>
    <row r="586" spans="11:11">
      <c r="K586" s="24" t="s">
        <v>1360</v>
      </c>
    </row>
    <row r="587" spans="11:11">
      <c r="K587" s="26" t="s">
        <v>23</v>
      </c>
    </row>
    <row r="588" spans="11:11">
      <c r="K588" s="24" t="s">
        <v>1360</v>
      </c>
    </row>
    <row r="589" spans="11:11">
      <c r="K589" s="26" t="s">
        <v>44</v>
      </c>
    </row>
    <row r="590" spans="11:11">
      <c r="K590" s="24" t="s">
        <v>1360</v>
      </c>
    </row>
    <row r="591" spans="11:11">
      <c r="K591" s="26" t="s">
        <v>44</v>
      </c>
    </row>
    <row r="592" spans="11:11">
      <c r="K592" s="24" t="s">
        <v>44</v>
      </c>
    </row>
    <row r="593" spans="11:11">
      <c r="K593" s="26" t="s">
        <v>10</v>
      </c>
    </row>
    <row r="594" spans="11:11">
      <c r="K594" s="24" t="s">
        <v>1360</v>
      </c>
    </row>
    <row r="595" spans="11:11">
      <c r="K595" s="26" t="s">
        <v>31</v>
      </c>
    </row>
    <row r="596" spans="11:11">
      <c r="K596" s="24" t="s">
        <v>10</v>
      </c>
    </row>
    <row r="597" spans="11:11">
      <c r="K597" s="26" t="s">
        <v>23</v>
      </c>
    </row>
    <row r="598" spans="11:11">
      <c r="K598" s="24" t="s">
        <v>23</v>
      </c>
    </row>
    <row r="599" spans="11:11">
      <c r="K599" s="26" t="s">
        <v>23</v>
      </c>
    </row>
    <row r="600" spans="11:11">
      <c r="K600" s="24" t="s">
        <v>44</v>
      </c>
    </row>
    <row r="601" spans="11:11">
      <c r="K601" s="26" t="s">
        <v>44</v>
      </c>
    </row>
    <row r="602" spans="11:11">
      <c r="K602" s="24" t="s">
        <v>44</v>
      </c>
    </row>
    <row r="603" spans="11:11">
      <c r="K603" s="26" t="s">
        <v>10</v>
      </c>
    </row>
    <row r="604" spans="11:11">
      <c r="K604" s="24" t="s">
        <v>31</v>
      </c>
    </row>
    <row r="605" spans="11:11">
      <c r="K605" s="26" t="s">
        <v>31</v>
      </c>
    </row>
    <row r="606" spans="11:11">
      <c r="K606" s="24" t="s">
        <v>1360</v>
      </c>
    </row>
    <row r="607" spans="11:11">
      <c r="K607" s="26" t="s">
        <v>10</v>
      </c>
    </row>
    <row r="608" spans="11:11">
      <c r="K608" s="24" t="s">
        <v>31</v>
      </c>
    </row>
    <row r="609" spans="11:11">
      <c r="K609" s="26" t="s">
        <v>10</v>
      </c>
    </row>
    <row r="610" spans="11:11">
      <c r="K610" s="24" t="s">
        <v>44</v>
      </c>
    </row>
    <row r="611" spans="11:11">
      <c r="K611" s="26" t="s">
        <v>31</v>
      </c>
    </row>
    <row r="612" spans="11:11">
      <c r="K612" s="24" t="s">
        <v>23</v>
      </c>
    </row>
    <row r="613" spans="11:11">
      <c r="K613" s="26" t="s">
        <v>31</v>
      </c>
    </row>
    <row r="614" spans="11:11">
      <c r="K614" s="24" t="s">
        <v>44</v>
      </c>
    </row>
    <row r="615" spans="11:11">
      <c r="K615" s="26" t="s">
        <v>44</v>
      </c>
    </row>
    <row r="616" spans="11:11">
      <c r="K616" s="24" t="s">
        <v>31</v>
      </c>
    </row>
    <row r="617" spans="11:11">
      <c r="K617" s="26" t="s">
        <v>31</v>
      </c>
    </row>
    <row r="618" spans="11:11">
      <c r="K618" s="24" t="s">
        <v>31</v>
      </c>
    </row>
    <row r="619" spans="11:11">
      <c r="K619" s="26" t="s">
        <v>23</v>
      </c>
    </row>
    <row r="620" spans="11:11">
      <c r="K620" s="24" t="s">
        <v>1360</v>
      </c>
    </row>
    <row r="621" spans="11:11">
      <c r="K621" s="26" t="s">
        <v>23</v>
      </c>
    </row>
    <row r="622" spans="11:11">
      <c r="K622" s="24" t="s">
        <v>10</v>
      </c>
    </row>
    <row r="623" spans="11:11">
      <c r="K623" s="26" t="s">
        <v>1360</v>
      </c>
    </row>
    <row r="624" spans="11:11">
      <c r="K624" s="24" t="s">
        <v>44</v>
      </c>
    </row>
    <row r="625" spans="11:11">
      <c r="K625" s="26" t="s">
        <v>23</v>
      </c>
    </row>
    <row r="626" spans="11:11">
      <c r="K626" s="24" t="s">
        <v>31</v>
      </c>
    </row>
    <row r="627" spans="11:11">
      <c r="K627" s="26" t="s">
        <v>10</v>
      </c>
    </row>
    <row r="628" spans="11:11">
      <c r="K628" s="24" t="s">
        <v>31</v>
      </c>
    </row>
    <row r="629" spans="11:11">
      <c r="K629" s="26" t="s">
        <v>1360</v>
      </c>
    </row>
    <row r="630" spans="11:11">
      <c r="K630" s="24" t="s">
        <v>1360</v>
      </c>
    </row>
    <row r="631" spans="11:11">
      <c r="K631" s="26" t="s">
        <v>31</v>
      </c>
    </row>
    <row r="632" spans="11:11">
      <c r="K632" s="24" t="s">
        <v>10</v>
      </c>
    </row>
    <row r="633" spans="11:11">
      <c r="K633" s="26" t="s">
        <v>44</v>
      </c>
    </row>
    <row r="634" spans="11:11">
      <c r="K634" s="24" t="s">
        <v>1360</v>
      </c>
    </row>
    <row r="635" spans="11:11">
      <c r="K635" s="26" t="s">
        <v>23</v>
      </c>
    </row>
    <row r="636" spans="11:11">
      <c r="K636" s="24" t="s">
        <v>10</v>
      </c>
    </row>
    <row r="637" spans="11:11">
      <c r="K637" s="26" t="s">
        <v>1360</v>
      </c>
    </row>
    <row r="638" spans="11:11">
      <c r="K638" s="24" t="s">
        <v>1360</v>
      </c>
    </row>
    <row r="639" spans="11:11">
      <c r="K639" s="26" t="s">
        <v>31</v>
      </c>
    </row>
    <row r="640" spans="11:11">
      <c r="K640" s="24" t="s">
        <v>1360</v>
      </c>
    </row>
    <row r="641" spans="11:11">
      <c r="K641" s="26" t="s">
        <v>1360</v>
      </c>
    </row>
    <row r="642" spans="11:11">
      <c r="K642" s="24" t="s">
        <v>31</v>
      </c>
    </row>
    <row r="643" spans="11:11">
      <c r="K643" s="26" t="s">
        <v>31</v>
      </c>
    </row>
    <row r="644" spans="11:11">
      <c r="K644" s="24" t="s">
        <v>44</v>
      </c>
    </row>
    <row r="645" spans="11:11">
      <c r="K645" s="26" t="s">
        <v>44</v>
      </c>
    </row>
    <row r="646" spans="11:11">
      <c r="K646" s="24" t="s">
        <v>23</v>
      </c>
    </row>
    <row r="647" spans="11:11">
      <c r="K647" s="26" t="s">
        <v>10</v>
      </c>
    </row>
    <row r="648" spans="11:11">
      <c r="K648" s="24" t="s">
        <v>23</v>
      </c>
    </row>
    <row r="649" spans="11:11">
      <c r="K649" s="26" t="s">
        <v>23</v>
      </c>
    </row>
    <row r="650" spans="11:11">
      <c r="K650" s="24" t="s">
        <v>44</v>
      </c>
    </row>
    <row r="651" spans="11:11">
      <c r="K651" s="26" t="s">
        <v>23</v>
      </c>
    </row>
    <row r="652" spans="11:11">
      <c r="K652" s="24" t="s">
        <v>44</v>
      </c>
    </row>
    <row r="653" spans="11:11">
      <c r="K653" s="26" t="s">
        <v>10</v>
      </c>
    </row>
    <row r="654" spans="11:11">
      <c r="K654" s="24" t="s">
        <v>44</v>
      </c>
    </row>
    <row r="655" spans="11:11">
      <c r="K655" s="26" t="s">
        <v>44</v>
      </c>
    </row>
    <row r="656" spans="11:11">
      <c r="K656" s="24" t="s">
        <v>1360</v>
      </c>
    </row>
    <row r="657" spans="11:11">
      <c r="K657" s="26" t="s">
        <v>44</v>
      </c>
    </row>
    <row r="658" spans="11:11">
      <c r="K658" s="24" t="s">
        <v>1360</v>
      </c>
    </row>
    <row r="659" spans="11:11">
      <c r="K659" s="26" t="s">
        <v>1360</v>
      </c>
    </row>
    <row r="660" spans="11:11">
      <c r="K660" s="24" t="s">
        <v>44</v>
      </c>
    </row>
    <row r="661" spans="11:11">
      <c r="K661" s="26" t="s">
        <v>31</v>
      </c>
    </row>
    <row r="662" spans="11:11">
      <c r="K662" s="24" t="s">
        <v>10</v>
      </c>
    </row>
    <row r="663" spans="11:11">
      <c r="K663" s="26" t="s">
        <v>10</v>
      </c>
    </row>
    <row r="664" spans="11:11">
      <c r="K664" s="24" t="s">
        <v>31</v>
      </c>
    </row>
    <row r="665" spans="11:11">
      <c r="K665" s="26" t="s">
        <v>31</v>
      </c>
    </row>
    <row r="666" spans="11:11">
      <c r="K666" s="24" t="s">
        <v>31</v>
      </c>
    </row>
    <row r="667" spans="11:11">
      <c r="K667" s="26" t="s">
        <v>23</v>
      </c>
    </row>
    <row r="668" spans="11:11">
      <c r="K668" s="24" t="s">
        <v>31</v>
      </c>
    </row>
    <row r="669" spans="11:11">
      <c r="K669" s="26" t="s">
        <v>23</v>
      </c>
    </row>
    <row r="670" spans="11:11">
      <c r="K670" s="24" t="s">
        <v>44</v>
      </c>
    </row>
    <row r="671" spans="11:11">
      <c r="K671" s="26" t="s">
        <v>44</v>
      </c>
    </row>
    <row r="672" spans="11:11">
      <c r="K672" s="24" t="s">
        <v>10</v>
      </c>
    </row>
    <row r="673" spans="11:11">
      <c r="K673" s="26" t="s">
        <v>31</v>
      </c>
    </row>
    <row r="674" spans="11:11">
      <c r="K674" s="24" t="s">
        <v>1360</v>
      </c>
    </row>
    <row r="675" spans="11:11">
      <c r="K675" s="26" t="s">
        <v>23</v>
      </c>
    </row>
    <row r="676" spans="11:11">
      <c r="K676" s="24" t="s">
        <v>10</v>
      </c>
    </row>
    <row r="677" spans="11:11">
      <c r="K677" s="26" t="s">
        <v>1360</v>
      </c>
    </row>
    <row r="678" spans="11:11">
      <c r="K678" s="24" t="s">
        <v>31</v>
      </c>
    </row>
    <row r="679" spans="11:11">
      <c r="K679" s="26" t="s">
        <v>23</v>
      </c>
    </row>
    <row r="680" spans="11:11">
      <c r="K680" s="24" t="s">
        <v>23</v>
      </c>
    </row>
    <row r="681" spans="11:11">
      <c r="K681" s="26" t="s">
        <v>23</v>
      </c>
    </row>
    <row r="682" spans="11:11">
      <c r="K682" s="24" t="s">
        <v>10</v>
      </c>
    </row>
    <row r="683" spans="11:11">
      <c r="K683" s="26" t="s">
        <v>44</v>
      </c>
    </row>
    <row r="684" spans="11:11">
      <c r="K684" s="24" t="s">
        <v>23</v>
      </c>
    </row>
    <row r="685" spans="11:11">
      <c r="K685" s="26" t="s">
        <v>31</v>
      </c>
    </row>
    <row r="686" spans="11:11">
      <c r="K686" s="24" t="s">
        <v>10</v>
      </c>
    </row>
    <row r="687" spans="11:11">
      <c r="K687" s="26" t="s">
        <v>31</v>
      </c>
    </row>
    <row r="688" spans="11:11">
      <c r="K688" s="24" t="s">
        <v>44</v>
      </c>
    </row>
    <row r="689" spans="11:11">
      <c r="K689" s="26" t="s">
        <v>1360</v>
      </c>
    </row>
    <row r="690" spans="11:11">
      <c r="K690" s="24" t="s">
        <v>10</v>
      </c>
    </row>
    <row r="691" spans="11:11">
      <c r="K691" s="26" t="s">
        <v>1360</v>
      </c>
    </row>
    <row r="692" spans="11:11">
      <c r="K692" s="24" t="s">
        <v>23</v>
      </c>
    </row>
    <row r="693" spans="11:11">
      <c r="K693" s="26" t="s">
        <v>44</v>
      </c>
    </row>
    <row r="694" spans="11:11">
      <c r="K694" s="24" t="s">
        <v>31</v>
      </c>
    </row>
    <row r="695" spans="11:11">
      <c r="K695" s="26" t="s">
        <v>10</v>
      </c>
    </row>
    <row r="696" spans="11:11">
      <c r="K696" s="24" t="s">
        <v>31</v>
      </c>
    </row>
    <row r="697" spans="11:11">
      <c r="K697" s="26" t="s">
        <v>23</v>
      </c>
    </row>
    <row r="698" spans="11:11">
      <c r="K698" s="24" t="s">
        <v>44</v>
      </c>
    </row>
    <row r="699" spans="11:11">
      <c r="K699" s="26" t="s">
        <v>44</v>
      </c>
    </row>
    <row r="700" spans="11:11">
      <c r="K700" s="24" t="s">
        <v>1360</v>
      </c>
    </row>
    <row r="701" spans="11:11">
      <c r="K701" s="26" t="s">
        <v>10</v>
      </c>
    </row>
    <row r="702" spans="11:11">
      <c r="K702" s="24" t="s">
        <v>1360</v>
      </c>
    </row>
    <row r="703" spans="11:11">
      <c r="K703" s="26" t="s">
        <v>44</v>
      </c>
    </row>
    <row r="704" spans="11:11">
      <c r="K704" s="24" t="s">
        <v>1360</v>
      </c>
    </row>
    <row r="705" spans="11:11">
      <c r="K705" s="26" t="s">
        <v>44</v>
      </c>
    </row>
    <row r="706" spans="11:11">
      <c r="K706" s="24" t="s">
        <v>23</v>
      </c>
    </row>
    <row r="707" spans="11:11">
      <c r="K707" s="26" t="s">
        <v>1360</v>
      </c>
    </row>
    <row r="708" spans="11:11">
      <c r="K708" s="24" t="s">
        <v>1360</v>
      </c>
    </row>
    <row r="709" spans="11:11">
      <c r="K709" s="26" t="s">
        <v>1360</v>
      </c>
    </row>
    <row r="710" spans="11:11">
      <c r="K710" s="24" t="s">
        <v>23</v>
      </c>
    </row>
    <row r="711" spans="11:11">
      <c r="K711" s="26" t="s">
        <v>23</v>
      </c>
    </row>
    <row r="712" spans="11:11">
      <c r="K712" s="24" t="s">
        <v>44</v>
      </c>
    </row>
    <row r="713" spans="11:11">
      <c r="K713" s="26" t="s">
        <v>23</v>
      </c>
    </row>
    <row r="714" spans="11:11">
      <c r="K714" s="24" t="s">
        <v>31</v>
      </c>
    </row>
    <row r="715" spans="11:11">
      <c r="K715" s="26" t="s">
        <v>44</v>
      </c>
    </row>
    <row r="716" spans="11:11">
      <c r="K716" s="24" t="s">
        <v>23</v>
      </c>
    </row>
    <row r="717" spans="11:11">
      <c r="K717" s="26" t="s">
        <v>44</v>
      </c>
    </row>
    <row r="718" spans="11:11">
      <c r="K718" s="24" t="s">
        <v>44</v>
      </c>
    </row>
    <row r="719" spans="11:11">
      <c r="K719" s="26" t="s">
        <v>10</v>
      </c>
    </row>
    <row r="720" spans="11:11">
      <c r="K720" s="24" t="s">
        <v>1360</v>
      </c>
    </row>
    <row r="721" spans="11:11">
      <c r="K721" s="26" t="s">
        <v>23</v>
      </c>
    </row>
    <row r="722" spans="11:11">
      <c r="K722" s="24" t="s">
        <v>31</v>
      </c>
    </row>
    <row r="723" spans="11:11">
      <c r="K723" s="26" t="s">
        <v>31</v>
      </c>
    </row>
    <row r="724" spans="11:11">
      <c r="K724" s="24" t="s">
        <v>31</v>
      </c>
    </row>
    <row r="725" spans="11:11">
      <c r="K725" s="26" t="s">
        <v>31</v>
      </c>
    </row>
    <row r="726" spans="11:11">
      <c r="K726" s="24" t="s">
        <v>23</v>
      </c>
    </row>
    <row r="727" spans="11:11">
      <c r="K727" s="26" t="s">
        <v>31</v>
      </c>
    </row>
    <row r="728" spans="11:11">
      <c r="K728" s="24" t="s">
        <v>10</v>
      </c>
    </row>
    <row r="729" spans="11:11">
      <c r="K729" s="26" t="s">
        <v>23</v>
      </c>
    </row>
    <row r="730" spans="11:11">
      <c r="K730" s="24" t="s">
        <v>1360</v>
      </c>
    </row>
    <row r="731" spans="11:11">
      <c r="K731" s="26" t="s">
        <v>1360</v>
      </c>
    </row>
    <row r="732" spans="11:11">
      <c r="K732" s="24" t="s">
        <v>44</v>
      </c>
    </row>
    <row r="733" spans="11:11">
      <c r="K733" s="26" t="s">
        <v>31</v>
      </c>
    </row>
    <row r="734" spans="11:11">
      <c r="K734" s="24" t="s">
        <v>44</v>
      </c>
    </row>
    <row r="735" spans="11:11">
      <c r="K735" s="26" t="s">
        <v>44</v>
      </c>
    </row>
    <row r="736" spans="11:11">
      <c r="K736" s="24" t="s">
        <v>1360</v>
      </c>
    </row>
    <row r="737" spans="11:11">
      <c r="K737" s="26" t="s">
        <v>23</v>
      </c>
    </row>
    <row r="738" spans="11:11">
      <c r="K738" s="24" t="s">
        <v>31</v>
      </c>
    </row>
    <row r="739" spans="11:11">
      <c r="K739" s="26" t="s">
        <v>1360</v>
      </c>
    </row>
    <row r="740" spans="11:11">
      <c r="K740" s="24" t="s">
        <v>1360</v>
      </c>
    </row>
    <row r="741" spans="11:11">
      <c r="K741" s="26" t="s">
        <v>23</v>
      </c>
    </row>
    <row r="742" spans="11:11">
      <c r="K742" s="24" t="s">
        <v>1360</v>
      </c>
    </row>
    <row r="743" spans="11:11">
      <c r="K743" s="26" t="s">
        <v>10</v>
      </c>
    </row>
    <row r="744" spans="11:11">
      <c r="K744" s="24" t="s">
        <v>1360</v>
      </c>
    </row>
    <row r="745" spans="11:11">
      <c r="K745" s="26" t="s">
        <v>1360</v>
      </c>
    </row>
    <row r="746" spans="11:11">
      <c r="K746" s="24" t="s">
        <v>44</v>
      </c>
    </row>
    <row r="747" spans="11:11">
      <c r="K747" s="26" t="s">
        <v>1360</v>
      </c>
    </row>
    <row r="748" spans="11:11">
      <c r="K748" s="24" t="s">
        <v>10</v>
      </c>
    </row>
    <row r="749" spans="11:11">
      <c r="K749" s="26" t="s">
        <v>23</v>
      </c>
    </row>
    <row r="750" spans="11:11">
      <c r="K750" s="24" t="s">
        <v>1360</v>
      </c>
    </row>
    <row r="751" spans="11:11">
      <c r="K751" s="26" t="s">
        <v>31</v>
      </c>
    </row>
    <row r="752" spans="11:11">
      <c r="K752" s="24" t="s">
        <v>44</v>
      </c>
    </row>
    <row r="753" spans="11:11">
      <c r="K753" s="26" t="s">
        <v>10</v>
      </c>
    </row>
    <row r="754" spans="11:11">
      <c r="K754" s="24" t="s">
        <v>1360</v>
      </c>
    </row>
    <row r="755" spans="11:11">
      <c r="K755" s="26" t="s">
        <v>23</v>
      </c>
    </row>
    <row r="756" spans="11:11">
      <c r="K756" s="24" t="s">
        <v>10</v>
      </c>
    </row>
    <row r="757" spans="11:11">
      <c r="K757" s="26" t="s">
        <v>44</v>
      </c>
    </row>
    <row r="758" spans="11:11">
      <c r="K758" s="24" t="s">
        <v>44</v>
      </c>
    </row>
    <row r="759" spans="11:11">
      <c r="K759" s="26" t="s">
        <v>31</v>
      </c>
    </row>
    <row r="760" spans="11:11">
      <c r="K760" s="24" t="s">
        <v>10</v>
      </c>
    </row>
    <row r="761" spans="11:11">
      <c r="K761" s="26" t="s">
        <v>44</v>
      </c>
    </row>
    <row r="762" spans="11:11">
      <c r="K762" s="24" t="s">
        <v>23</v>
      </c>
    </row>
    <row r="763" spans="11:11">
      <c r="K763" s="26" t="s">
        <v>10</v>
      </c>
    </row>
    <row r="764" spans="11:11">
      <c r="K764" s="24" t="s">
        <v>10</v>
      </c>
    </row>
    <row r="765" spans="11:11">
      <c r="K765" s="26" t="s">
        <v>44</v>
      </c>
    </row>
    <row r="766" spans="11:11">
      <c r="K766" s="24" t="s">
        <v>1360</v>
      </c>
    </row>
    <row r="767" spans="11:11">
      <c r="K767" s="26" t="s">
        <v>1360</v>
      </c>
    </row>
    <row r="768" spans="11:11">
      <c r="K768" s="24" t="s">
        <v>10</v>
      </c>
    </row>
    <row r="769" spans="11:11">
      <c r="K769" s="26" t="s">
        <v>23</v>
      </c>
    </row>
    <row r="770" spans="11:11">
      <c r="K770" s="24" t="s">
        <v>23</v>
      </c>
    </row>
    <row r="771" spans="11:11">
      <c r="K771" s="26" t="s">
        <v>44</v>
      </c>
    </row>
    <row r="772" spans="11:11">
      <c r="K772" s="24" t="s">
        <v>23</v>
      </c>
    </row>
    <row r="773" spans="11:11">
      <c r="K773" s="26" t="s">
        <v>10</v>
      </c>
    </row>
    <row r="774" spans="11:11">
      <c r="K774" s="24" t="s">
        <v>31</v>
      </c>
    </row>
    <row r="775" spans="11:11">
      <c r="K775" s="26" t="s">
        <v>44</v>
      </c>
    </row>
    <row r="776" spans="11:11">
      <c r="K776" s="24" t="s">
        <v>1360</v>
      </c>
    </row>
    <row r="777" spans="11:11">
      <c r="K777" s="26" t="s">
        <v>44</v>
      </c>
    </row>
    <row r="778" spans="11:11">
      <c r="K778" s="24" t="s">
        <v>31</v>
      </c>
    </row>
    <row r="779" spans="11:11">
      <c r="K779" s="26" t="s">
        <v>1360</v>
      </c>
    </row>
    <row r="780" spans="11:11">
      <c r="K780" s="24" t="s">
        <v>44</v>
      </c>
    </row>
    <row r="781" spans="11:11">
      <c r="K781" s="26" t="s">
        <v>1360</v>
      </c>
    </row>
    <row r="782" spans="11:11">
      <c r="K782" s="24" t="s">
        <v>31</v>
      </c>
    </row>
    <row r="783" spans="11:11">
      <c r="K783" s="26" t="s">
        <v>1360</v>
      </c>
    </row>
    <row r="784" spans="11:11">
      <c r="K784" s="24" t="s">
        <v>10</v>
      </c>
    </row>
    <row r="785" spans="11:11">
      <c r="K785" s="26" t="s">
        <v>44</v>
      </c>
    </row>
    <row r="786" spans="11:11">
      <c r="K786" s="24" t="s">
        <v>31</v>
      </c>
    </row>
    <row r="787" spans="11:11">
      <c r="K787" s="26" t="s">
        <v>44</v>
      </c>
    </row>
    <row r="788" spans="11:11">
      <c r="K788" s="24" t="s">
        <v>31</v>
      </c>
    </row>
    <row r="789" spans="11:11">
      <c r="K789" s="26" t="s">
        <v>1360</v>
      </c>
    </row>
    <row r="790" spans="11:11">
      <c r="K790" s="24" t="s">
        <v>1360</v>
      </c>
    </row>
    <row r="791" spans="11:11">
      <c r="K791" s="26" t="s">
        <v>44</v>
      </c>
    </row>
    <row r="792" spans="11:11">
      <c r="K792" s="24" t="s">
        <v>23</v>
      </c>
    </row>
    <row r="793" spans="11:11">
      <c r="K793" s="26" t="s">
        <v>1360</v>
      </c>
    </row>
    <row r="794" spans="11:11">
      <c r="K794" s="24" t="s">
        <v>10</v>
      </c>
    </row>
    <row r="795" spans="11:11">
      <c r="K795" s="26" t="s">
        <v>23</v>
      </c>
    </row>
    <row r="796" spans="11:11">
      <c r="K796" s="24" t="s">
        <v>10</v>
      </c>
    </row>
    <row r="797" spans="11:11">
      <c r="K797" s="26" t="s">
        <v>1360</v>
      </c>
    </row>
    <row r="798" spans="11:11">
      <c r="K798" s="24" t="s">
        <v>31</v>
      </c>
    </row>
    <row r="799" spans="11:11">
      <c r="K799" s="26" t="s">
        <v>10</v>
      </c>
    </row>
    <row r="800" spans="11:11">
      <c r="K800" s="24" t="s">
        <v>23</v>
      </c>
    </row>
    <row r="801" spans="11:11">
      <c r="K801" s="26" t="s">
        <v>31</v>
      </c>
    </row>
    <row r="802" spans="11:11">
      <c r="K802" s="24" t="s">
        <v>23</v>
      </c>
    </row>
    <row r="803" spans="11:11">
      <c r="K803" s="26" t="s">
        <v>23</v>
      </c>
    </row>
    <row r="804" spans="11:11">
      <c r="K804" s="24" t="s">
        <v>44</v>
      </c>
    </row>
    <row r="805" spans="11:11">
      <c r="K805" s="26" t="s">
        <v>23</v>
      </c>
    </row>
    <row r="806" spans="11:11">
      <c r="K806" s="24" t="s">
        <v>23</v>
      </c>
    </row>
    <row r="807" spans="11:11">
      <c r="K807" s="26" t="s">
        <v>44</v>
      </c>
    </row>
    <row r="808" spans="11:11">
      <c r="K808" s="24" t="s">
        <v>44</v>
      </c>
    </row>
    <row r="809" spans="11:11">
      <c r="K809" s="26" t="s">
        <v>23</v>
      </c>
    </row>
    <row r="810" spans="11:11">
      <c r="K810" s="24" t="s">
        <v>1360</v>
      </c>
    </row>
    <row r="811" spans="11:11">
      <c r="K811" s="26" t="s">
        <v>44</v>
      </c>
    </row>
    <row r="812" spans="11:11">
      <c r="K812" s="24" t="s">
        <v>31</v>
      </c>
    </row>
    <row r="813" spans="11:11">
      <c r="K813" s="26" t="s">
        <v>23</v>
      </c>
    </row>
    <row r="814" spans="11:11">
      <c r="K814" s="24" t="s">
        <v>23</v>
      </c>
    </row>
    <row r="815" spans="11:11">
      <c r="K815" s="26" t="s">
        <v>44</v>
      </c>
    </row>
    <row r="816" spans="11:11">
      <c r="K816" s="24" t="s">
        <v>23</v>
      </c>
    </row>
    <row r="817" spans="11:11">
      <c r="K817" s="26" t="s">
        <v>44</v>
      </c>
    </row>
    <row r="818" spans="11:11">
      <c r="K818" s="24" t="s">
        <v>1360</v>
      </c>
    </row>
    <row r="819" spans="11:11">
      <c r="K819" s="26" t="s">
        <v>31</v>
      </c>
    </row>
    <row r="820" spans="11:11">
      <c r="K820" s="24" t="s">
        <v>10</v>
      </c>
    </row>
    <row r="821" spans="11:11">
      <c r="K821" s="26" t="s">
        <v>1360</v>
      </c>
    </row>
    <row r="822" spans="11:11">
      <c r="K822" s="24" t="s">
        <v>44</v>
      </c>
    </row>
    <row r="823" spans="11:11">
      <c r="K823" s="26" t="s">
        <v>10</v>
      </c>
    </row>
    <row r="824" spans="11:11">
      <c r="K824" s="24" t="s">
        <v>31</v>
      </c>
    </row>
    <row r="825" spans="11:11">
      <c r="K825" s="26" t="s">
        <v>23</v>
      </c>
    </row>
    <row r="826" spans="11:11">
      <c r="K826" s="24" t="s">
        <v>1360</v>
      </c>
    </row>
    <row r="827" spans="11:11">
      <c r="K827" s="26" t="s">
        <v>10</v>
      </c>
    </row>
    <row r="828" spans="11:11">
      <c r="K828" s="24" t="s">
        <v>44</v>
      </c>
    </row>
    <row r="829" spans="11:11">
      <c r="K829" s="26" t="s">
        <v>1360</v>
      </c>
    </row>
    <row r="830" spans="11:11">
      <c r="K830" s="24" t="s">
        <v>44</v>
      </c>
    </row>
    <row r="831" spans="11:11">
      <c r="K831" s="26" t="s">
        <v>1360</v>
      </c>
    </row>
    <row r="832" spans="11:11">
      <c r="K832" s="24" t="s">
        <v>1360</v>
      </c>
    </row>
    <row r="833" spans="11:11">
      <c r="K833" s="26" t="s">
        <v>1360</v>
      </c>
    </row>
    <row r="834" spans="11:11">
      <c r="K834" s="24" t="s">
        <v>1360</v>
      </c>
    </row>
    <row r="835" spans="11:11">
      <c r="K835" s="26" t="s">
        <v>31</v>
      </c>
    </row>
    <row r="836" spans="11:11">
      <c r="K836" s="24" t="s">
        <v>1360</v>
      </c>
    </row>
    <row r="837" spans="11:11">
      <c r="K837" s="26" t="s">
        <v>1360</v>
      </c>
    </row>
    <row r="838" spans="11:11">
      <c r="K838" s="24" t="s">
        <v>10</v>
      </c>
    </row>
    <row r="839" spans="11:11">
      <c r="K839" s="26" t="s">
        <v>31</v>
      </c>
    </row>
    <row r="840" spans="11:11">
      <c r="K840" s="24" t="s">
        <v>44</v>
      </c>
    </row>
    <row r="841" spans="11:11">
      <c r="K841" s="26" t="s">
        <v>31</v>
      </c>
    </row>
    <row r="842" spans="11:11">
      <c r="K842" s="24" t="s">
        <v>10</v>
      </c>
    </row>
    <row r="843" spans="11:11">
      <c r="K843" s="26" t="s">
        <v>1360</v>
      </c>
    </row>
    <row r="844" spans="11:11">
      <c r="K844" s="24" t="s">
        <v>23</v>
      </c>
    </row>
    <row r="845" spans="11:11">
      <c r="K845" s="26" t="s">
        <v>31</v>
      </c>
    </row>
    <row r="846" spans="11:11">
      <c r="K846" s="24" t="s">
        <v>44</v>
      </c>
    </row>
    <row r="847" spans="11:11">
      <c r="K847" s="26" t="s">
        <v>31</v>
      </c>
    </row>
    <row r="848" spans="11:11">
      <c r="K848" s="24" t="s">
        <v>1360</v>
      </c>
    </row>
    <row r="849" spans="11:11">
      <c r="K849" s="26" t="s">
        <v>10</v>
      </c>
    </row>
    <row r="850" spans="11:11">
      <c r="K850" s="24" t="s">
        <v>44</v>
      </c>
    </row>
    <row r="851" spans="11:11">
      <c r="K851" s="26" t="s">
        <v>23</v>
      </c>
    </row>
    <row r="852" spans="11:11">
      <c r="K852" s="24" t="s">
        <v>44</v>
      </c>
    </row>
    <row r="853" spans="11:11">
      <c r="K853" s="26" t="s">
        <v>1360</v>
      </c>
    </row>
    <row r="854" spans="11:11">
      <c r="K854" s="24" t="s">
        <v>1360</v>
      </c>
    </row>
    <row r="855" spans="11:11">
      <c r="K855" s="26" t="s">
        <v>1360</v>
      </c>
    </row>
    <row r="856" spans="11:11">
      <c r="K856" s="24" t="s">
        <v>44</v>
      </c>
    </row>
    <row r="857" spans="11:11">
      <c r="K857" s="26" t="s">
        <v>44</v>
      </c>
    </row>
    <row r="858" spans="11:11">
      <c r="K858" s="24" t="s">
        <v>10</v>
      </c>
    </row>
    <row r="859" spans="11:11">
      <c r="K859" s="26" t="s">
        <v>44</v>
      </c>
    </row>
    <row r="860" spans="11:11">
      <c r="K860" s="24" t="s">
        <v>31</v>
      </c>
    </row>
    <row r="861" spans="11:11">
      <c r="K861" s="26" t="s">
        <v>1360</v>
      </c>
    </row>
    <row r="862" spans="11:11">
      <c r="K862" s="24" t="s">
        <v>31</v>
      </c>
    </row>
    <row r="863" spans="11:11">
      <c r="K863" s="26" t="s">
        <v>44</v>
      </c>
    </row>
    <row r="864" spans="11:11">
      <c r="K864" s="24" t="s">
        <v>44</v>
      </c>
    </row>
    <row r="865" spans="11:11">
      <c r="K865" s="26" t="s">
        <v>44</v>
      </c>
    </row>
    <row r="866" spans="11:11">
      <c r="K866" s="24" t="s">
        <v>31</v>
      </c>
    </row>
    <row r="867" spans="11:11">
      <c r="K867" s="26" t="s">
        <v>10</v>
      </c>
    </row>
    <row r="868" spans="11:11">
      <c r="K868" s="24" t="s">
        <v>31</v>
      </c>
    </row>
    <row r="869" spans="11:11">
      <c r="K869" s="26" t="s">
        <v>31</v>
      </c>
    </row>
    <row r="870" spans="11:11">
      <c r="K870" s="24" t="s">
        <v>31</v>
      </c>
    </row>
    <row r="871" spans="11:11">
      <c r="K871" s="26" t="s">
        <v>31</v>
      </c>
    </row>
    <row r="872" spans="11:11">
      <c r="K872" s="24" t="s">
        <v>44</v>
      </c>
    </row>
    <row r="873" spans="11:11">
      <c r="K873" s="26" t="s">
        <v>23</v>
      </c>
    </row>
    <row r="874" spans="11:11">
      <c r="K874" s="24" t="s">
        <v>31</v>
      </c>
    </row>
    <row r="875" spans="11:11">
      <c r="K875" s="26" t="s">
        <v>10</v>
      </c>
    </row>
    <row r="876" spans="11:11">
      <c r="K876" s="24" t="s">
        <v>1360</v>
      </c>
    </row>
    <row r="877" spans="11:11">
      <c r="K877" s="26" t="s">
        <v>1360</v>
      </c>
    </row>
    <row r="878" spans="11:11">
      <c r="K878" s="24" t="s">
        <v>1360</v>
      </c>
    </row>
    <row r="879" spans="11:11">
      <c r="K879" s="26" t="s">
        <v>31</v>
      </c>
    </row>
    <row r="880" spans="11:11">
      <c r="K880" s="24" t="s">
        <v>10</v>
      </c>
    </row>
    <row r="881" spans="11:11">
      <c r="K881" s="26" t="s">
        <v>23</v>
      </c>
    </row>
    <row r="882" spans="11:11">
      <c r="K882" s="24" t="s">
        <v>1360</v>
      </c>
    </row>
    <row r="883" spans="11:11">
      <c r="K883" s="26" t="s">
        <v>23</v>
      </c>
    </row>
    <row r="884" spans="11:11">
      <c r="K884" s="24" t="s">
        <v>1360</v>
      </c>
    </row>
    <row r="885" spans="11:11">
      <c r="K885" s="26" t="s">
        <v>1360</v>
      </c>
    </row>
    <row r="886" spans="11:11">
      <c r="K886" s="24" t="s">
        <v>44</v>
      </c>
    </row>
    <row r="887" spans="11:11">
      <c r="K887" s="26" t="s">
        <v>23</v>
      </c>
    </row>
    <row r="888" spans="11:11">
      <c r="K888" s="24" t="s">
        <v>23</v>
      </c>
    </row>
    <row r="889" spans="11:11">
      <c r="K889" s="26" t="s">
        <v>10</v>
      </c>
    </row>
    <row r="890" spans="11:11">
      <c r="K890" s="24" t="s">
        <v>44</v>
      </c>
    </row>
    <row r="891" spans="11:11">
      <c r="K891" s="26" t="s">
        <v>1360</v>
      </c>
    </row>
    <row r="892" spans="11:11">
      <c r="K892" s="24" t="s">
        <v>23</v>
      </c>
    </row>
    <row r="893" spans="11:11">
      <c r="K893" s="26" t="s">
        <v>1360</v>
      </c>
    </row>
    <row r="894" spans="11:11">
      <c r="K894" s="24" t="s">
        <v>44</v>
      </c>
    </row>
    <row r="895" spans="11:11">
      <c r="K895" s="26" t="s">
        <v>10</v>
      </c>
    </row>
    <row r="896" spans="11:11">
      <c r="K896" s="24" t="s">
        <v>23</v>
      </c>
    </row>
    <row r="897" spans="11:11">
      <c r="K897" s="26" t="s">
        <v>10</v>
      </c>
    </row>
    <row r="898" spans="11:11">
      <c r="K898" s="24" t="s">
        <v>23</v>
      </c>
    </row>
    <row r="899" spans="11:11">
      <c r="K899" s="26" t="s">
        <v>31</v>
      </c>
    </row>
    <row r="900" spans="11:11">
      <c r="K900" s="24" t="s">
        <v>23</v>
      </c>
    </row>
    <row r="901" spans="11:11">
      <c r="K901" s="26" t="s">
        <v>44</v>
      </c>
    </row>
    <row r="902" spans="11:11">
      <c r="K902" s="24" t="s">
        <v>44</v>
      </c>
    </row>
    <row r="903" spans="11:11">
      <c r="K903" s="26" t="s">
        <v>23</v>
      </c>
    </row>
    <row r="904" spans="11:11">
      <c r="K904" s="24" t="s">
        <v>31</v>
      </c>
    </row>
    <row r="905" spans="11:11">
      <c r="K905" s="26" t="s">
        <v>23</v>
      </c>
    </row>
    <row r="906" spans="11:11">
      <c r="K906" s="24" t="s">
        <v>1360</v>
      </c>
    </row>
    <row r="907" spans="11:11">
      <c r="K907" s="26" t="s">
        <v>31</v>
      </c>
    </row>
    <row r="908" spans="11:11">
      <c r="K908" s="24" t="s">
        <v>1360</v>
      </c>
    </row>
    <row r="909" spans="11:11">
      <c r="K909" s="26" t="s">
        <v>10</v>
      </c>
    </row>
    <row r="910" spans="11:11">
      <c r="K910" s="24" t="s">
        <v>1360</v>
      </c>
    </row>
    <row r="911" spans="11:11">
      <c r="K911" s="26" t="s">
        <v>10</v>
      </c>
    </row>
    <row r="912" spans="11:11">
      <c r="K912" s="24" t="s">
        <v>31</v>
      </c>
    </row>
    <row r="913" spans="11:11">
      <c r="K913" s="26" t="s">
        <v>1360</v>
      </c>
    </row>
    <row r="914" spans="11:11">
      <c r="K914" s="24" t="s">
        <v>10</v>
      </c>
    </row>
    <row r="915" spans="11:11">
      <c r="K915" s="26" t="s">
        <v>10</v>
      </c>
    </row>
    <row r="916" spans="11:11">
      <c r="K916" s="24" t="s">
        <v>44</v>
      </c>
    </row>
    <row r="917" spans="11:11">
      <c r="K917" s="26" t="s">
        <v>1360</v>
      </c>
    </row>
    <row r="918" spans="11:11">
      <c r="K918" s="24" t="s">
        <v>23</v>
      </c>
    </row>
    <row r="919" spans="11:11">
      <c r="K919" s="26" t="s">
        <v>23</v>
      </c>
    </row>
    <row r="920" spans="11:11">
      <c r="K920" s="24" t="s">
        <v>31</v>
      </c>
    </row>
    <row r="921" spans="11:11">
      <c r="K921" s="26" t="s">
        <v>1360</v>
      </c>
    </row>
    <row r="922" spans="11:11">
      <c r="K922" s="24" t="s">
        <v>44</v>
      </c>
    </row>
    <row r="923" spans="11:11">
      <c r="K923" s="26" t="s">
        <v>31</v>
      </c>
    </row>
    <row r="924" spans="11:11">
      <c r="K924" s="24" t="s">
        <v>31</v>
      </c>
    </row>
    <row r="925" spans="11:11">
      <c r="K925" s="26" t="s">
        <v>1360</v>
      </c>
    </row>
    <row r="926" spans="11:11">
      <c r="K926" s="24" t="s">
        <v>44</v>
      </c>
    </row>
    <row r="927" spans="11:11">
      <c r="K927" s="26" t="s">
        <v>31</v>
      </c>
    </row>
    <row r="928" spans="11:11">
      <c r="K928" s="24" t="s">
        <v>10</v>
      </c>
    </row>
    <row r="929" spans="11:11">
      <c r="K929" s="26" t="s">
        <v>1360</v>
      </c>
    </row>
    <row r="930" spans="11:11">
      <c r="K930" s="24" t="s">
        <v>10</v>
      </c>
    </row>
    <row r="931" spans="11:11">
      <c r="K931" s="26" t="s">
        <v>31</v>
      </c>
    </row>
    <row r="932" spans="11:11">
      <c r="K932" s="24" t="s">
        <v>1360</v>
      </c>
    </row>
    <row r="933" spans="11:11">
      <c r="K933" s="26" t="s">
        <v>10</v>
      </c>
    </row>
    <row r="934" spans="11:11">
      <c r="K934" s="24" t="s">
        <v>10</v>
      </c>
    </row>
    <row r="935" spans="11:11">
      <c r="K935" s="26" t="s">
        <v>1360</v>
      </c>
    </row>
    <row r="936" spans="11:11">
      <c r="K936" s="24" t="s">
        <v>1360</v>
      </c>
    </row>
    <row r="937" spans="11:11">
      <c r="K937" s="26" t="s">
        <v>1360</v>
      </c>
    </row>
    <row r="938" spans="11:11">
      <c r="K938" s="24" t="s">
        <v>44</v>
      </c>
    </row>
    <row r="939" spans="11:11">
      <c r="K939" s="26" t="s">
        <v>23</v>
      </c>
    </row>
    <row r="940" spans="11:11">
      <c r="K940" s="24" t="s">
        <v>44</v>
      </c>
    </row>
    <row r="941" spans="11:11">
      <c r="K941" s="26" t="s">
        <v>1360</v>
      </c>
    </row>
    <row r="942" spans="11:11">
      <c r="K942" s="24" t="s">
        <v>31</v>
      </c>
    </row>
    <row r="943" spans="11:11">
      <c r="K943" s="26" t="s">
        <v>31</v>
      </c>
    </row>
    <row r="944" spans="11:11">
      <c r="K944" s="24" t="s">
        <v>31</v>
      </c>
    </row>
    <row r="945" spans="11:11">
      <c r="K945" s="26" t="s">
        <v>10</v>
      </c>
    </row>
    <row r="946" spans="11:11">
      <c r="K946" s="24" t="s">
        <v>10</v>
      </c>
    </row>
    <row r="947" spans="11:11">
      <c r="K947" s="26" t="s">
        <v>31</v>
      </c>
    </row>
    <row r="948" spans="11:11">
      <c r="K948" s="24" t="s">
        <v>44</v>
      </c>
    </row>
    <row r="949" spans="11:11">
      <c r="K949" s="26" t="s">
        <v>10</v>
      </c>
    </row>
    <row r="950" spans="11:11">
      <c r="K950" s="24" t="s">
        <v>23</v>
      </c>
    </row>
    <row r="951" spans="11:11">
      <c r="K951" s="26" t="s">
        <v>10</v>
      </c>
    </row>
    <row r="952" spans="11:11">
      <c r="K952" s="24" t="s">
        <v>44</v>
      </c>
    </row>
    <row r="953" spans="11:11">
      <c r="K953" s="26" t="s">
        <v>44</v>
      </c>
    </row>
    <row r="954" spans="11:11">
      <c r="K954" s="24" t="s">
        <v>31</v>
      </c>
    </row>
    <row r="955" spans="11:11">
      <c r="K955" s="26" t="s">
        <v>1360</v>
      </c>
    </row>
    <row r="956" spans="11:11">
      <c r="K956" s="24" t="s">
        <v>31</v>
      </c>
    </row>
    <row r="957" spans="11:11">
      <c r="K957" s="26" t="s">
        <v>31</v>
      </c>
    </row>
    <row r="958" spans="11:11">
      <c r="K958" s="24" t="s">
        <v>1360</v>
      </c>
    </row>
    <row r="959" spans="11:11">
      <c r="K959" s="26" t="s">
        <v>31</v>
      </c>
    </row>
    <row r="960" spans="11:11">
      <c r="K960" s="24" t="s">
        <v>10</v>
      </c>
    </row>
    <row r="961" spans="11:11">
      <c r="K961" s="26" t="s">
        <v>1360</v>
      </c>
    </row>
    <row r="962" spans="11:11">
      <c r="K962" s="24" t="s">
        <v>31</v>
      </c>
    </row>
    <row r="963" spans="11:11">
      <c r="K963" s="26" t="s">
        <v>23</v>
      </c>
    </row>
    <row r="964" spans="11:11">
      <c r="K964" s="24" t="s">
        <v>44</v>
      </c>
    </row>
    <row r="965" spans="11:11">
      <c r="K965" s="26" t="s">
        <v>10</v>
      </c>
    </row>
    <row r="966" spans="11:11">
      <c r="K966" s="24" t="s">
        <v>44</v>
      </c>
    </row>
    <row r="967" spans="11:11">
      <c r="K967" s="26" t="s">
        <v>23</v>
      </c>
    </row>
    <row r="968" spans="11:11">
      <c r="K968" s="24" t="s">
        <v>10</v>
      </c>
    </row>
    <row r="969" spans="11:11">
      <c r="K969" s="26" t="s">
        <v>44</v>
      </c>
    </row>
    <row r="970" spans="11:11">
      <c r="K970" s="24" t="s">
        <v>10</v>
      </c>
    </row>
    <row r="971" spans="11:11">
      <c r="K971" s="26" t="s">
        <v>44</v>
      </c>
    </row>
    <row r="972" spans="11:11">
      <c r="K972" s="24" t="s">
        <v>44</v>
      </c>
    </row>
    <row r="973" spans="11:11">
      <c r="K973" s="26" t="s">
        <v>10</v>
      </c>
    </row>
    <row r="974" spans="11:11">
      <c r="K974" s="24" t="s">
        <v>44</v>
      </c>
    </row>
    <row r="975" spans="11:11">
      <c r="K975" s="26" t="s">
        <v>1360</v>
      </c>
    </row>
    <row r="976" spans="11:11">
      <c r="K976" s="24" t="s">
        <v>1360</v>
      </c>
    </row>
    <row r="977" spans="11:11">
      <c r="K977" s="26" t="s">
        <v>31</v>
      </c>
    </row>
    <row r="978" spans="11:11">
      <c r="K978" s="24" t="s">
        <v>23</v>
      </c>
    </row>
    <row r="979" spans="11:11">
      <c r="K979" s="26" t="s">
        <v>10</v>
      </c>
    </row>
    <row r="980" spans="11:11">
      <c r="K980" s="24" t="s">
        <v>44</v>
      </c>
    </row>
    <row r="981" spans="11:11">
      <c r="K981" s="26" t="s">
        <v>44</v>
      </c>
    </row>
    <row r="982" spans="11:11">
      <c r="K982" s="24" t="s">
        <v>1360</v>
      </c>
    </row>
    <row r="983" spans="11:11">
      <c r="K983" s="26" t="s">
        <v>31</v>
      </c>
    </row>
    <row r="984" spans="11:11">
      <c r="K984" s="24" t="s">
        <v>23</v>
      </c>
    </row>
    <row r="985" spans="11:11">
      <c r="K985" s="26" t="s">
        <v>23</v>
      </c>
    </row>
    <row r="986" spans="11:11">
      <c r="K986" s="24" t="s">
        <v>44</v>
      </c>
    </row>
    <row r="987" spans="11:11">
      <c r="K987" s="26" t="s">
        <v>10</v>
      </c>
    </row>
    <row r="988" spans="11:11">
      <c r="K988" s="24" t="s">
        <v>10</v>
      </c>
    </row>
    <row r="989" spans="11:11">
      <c r="K989" s="26" t="s">
        <v>10</v>
      </c>
    </row>
    <row r="990" spans="11:11">
      <c r="K990" s="24" t="s">
        <v>23</v>
      </c>
    </row>
    <row r="991" spans="11:11">
      <c r="K991" s="26" t="s">
        <v>1360</v>
      </c>
    </row>
    <row r="992" spans="11:11">
      <c r="K992" s="24" t="s">
        <v>1360</v>
      </c>
    </row>
    <row r="993" spans="11:11">
      <c r="K993" s="26" t="s">
        <v>44</v>
      </c>
    </row>
    <row r="994" spans="11:11">
      <c r="K994" s="24" t="s">
        <v>44</v>
      </c>
    </row>
    <row r="995" spans="11:11">
      <c r="K995" s="26" t="s">
        <v>44</v>
      </c>
    </row>
    <row r="996" spans="11:11">
      <c r="K996" s="24" t="s">
        <v>10</v>
      </c>
    </row>
    <row r="997" spans="11:11">
      <c r="K997" s="26" t="s">
        <v>44</v>
      </c>
    </row>
    <row r="998" spans="11:11">
      <c r="K998" s="24" t="s">
        <v>31</v>
      </c>
    </row>
    <row r="999" spans="11:11">
      <c r="K999" s="26" t="s">
        <v>23</v>
      </c>
    </row>
    <row r="1000" spans="11:11">
      <c r="K1000" s="24" t="s">
        <v>1360</v>
      </c>
    </row>
    <row r="1001" spans="11:11">
      <c r="K1001" s="26" t="s">
        <v>10</v>
      </c>
    </row>
    <row r="1002" spans="11:11">
      <c r="K1002" s="24" t="s">
        <v>31</v>
      </c>
    </row>
    <row r="1003" spans="11:11">
      <c r="K1003" s="26" t="s">
        <v>10</v>
      </c>
    </row>
    <row r="1004" spans="11:11">
      <c r="K1004" s="24" t="s">
        <v>10</v>
      </c>
    </row>
    <row r="1005" spans="11:11">
      <c r="K1005" s="26" t="s">
        <v>23</v>
      </c>
    </row>
    <row r="1006" spans="11:11">
      <c r="K1006" s="24" t="s">
        <v>1360</v>
      </c>
    </row>
    <row r="1007" spans="11:11">
      <c r="K1007" s="26" t="s">
        <v>1360</v>
      </c>
    </row>
    <row r="1008" spans="11:11">
      <c r="K1008" s="24" t="s">
        <v>31</v>
      </c>
    </row>
    <row r="1009" spans="11:11">
      <c r="K1009" s="26" t="s">
        <v>23</v>
      </c>
    </row>
    <row r="1010" spans="11:11">
      <c r="K1010" s="24" t="s">
        <v>44</v>
      </c>
    </row>
    <row r="1011" spans="11:11">
      <c r="K1011" s="26" t="s">
        <v>44</v>
      </c>
    </row>
    <row r="1012" spans="11:11">
      <c r="K1012" s="24" t="s">
        <v>1360</v>
      </c>
    </row>
    <row r="1013" spans="11:11">
      <c r="K1013" s="26" t="s">
        <v>31</v>
      </c>
    </row>
    <row r="1014" spans="11:11">
      <c r="K1014" s="24" t="s">
        <v>23</v>
      </c>
    </row>
    <row r="1015" spans="11:11">
      <c r="K1015" s="26" t="s">
        <v>44</v>
      </c>
    </row>
    <row r="1016" spans="11:11">
      <c r="K1016" s="24" t="s">
        <v>31</v>
      </c>
    </row>
    <row r="1017" spans="11:11">
      <c r="K1017" s="26" t="s">
        <v>31</v>
      </c>
    </row>
    <row r="1018" spans="11:11">
      <c r="K1018" s="24" t="s">
        <v>23</v>
      </c>
    </row>
    <row r="1019" spans="11:11">
      <c r="K1019" s="26" t="s">
        <v>23</v>
      </c>
    </row>
    <row r="1020" spans="11:11">
      <c r="K1020" s="24" t="s">
        <v>1360</v>
      </c>
    </row>
    <row r="1021" spans="11:11">
      <c r="K1021" s="26" t="s">
        <v>44</v>
      </c>
    </row>
    <row r="1022" spans="11:11">
      <c r="K1022" s="24" t="s">
        <v>1360</v>
      </c>
    </row>
    <row r="1023" spans="11:11">
      <c r="K1023" s="26" t="s">
        <v>44</v>
      </c>
    </row>
    <row r="1024" spans="11:11">
      <c r="K1024" s="24" t="s">
        <v>23</v>
      </c>
    </row>
    <row r="1025" spans="11:11">
      <c r="K1025" s="26" t="s">
        <v>23</v>
      </c>
    </row>
    <row r="1026" spans="11:11">
      <c r="K1026" s="24" t="s">
        <v>31</v>
      </c>
    </row>
    <row r="1027" spans="11:11">
      <c r="K1027" s="26" t="s">
        <v>31</v>
      </c>
    </row>
    <row r="1028" spans="11:11">
      <c r="K1028" s="24" t="s">
        <v>44</v>
      </c>
    </row>
    <row r="1029" spans="11:11">
      <c r="K1029" s="26" t="s">
        <v>1360</v>
      </c>
    </row>
    <row r="1030" spans="11:11">
      <c r="K1030" s="24" t="s">
        <v>44</v>
      </c>
    </row>
    <row r="1031" spans="11:11">
      <c r="K1031" s="26" t="s">
        <v>44</v>
      </c>
    </row>
    <row r="1032" spans="11:11">
      <c r="K1032" s="24" t="s">
        <v>31</v>
      </c>
    </row>
    <row r="1033" spans="11:11">
      <c r="K1033" s="26" t="s">
        <v>10</v>
      </c>
    </row>
    <row r="1034" spans="11:11">
      <c r="K1034" s="24" t="s">
        <v>44</v>
      </c>
    </row>
    <row r="1035" spans="11:11">
      <c r="K1035" s="26" t="s">
        <v>1360</v>
      </c>
    </row>
    <row r="1036" spans="11:11">
      <c r="K1036" s="24" t="s">
        <v>23</v>
      </c>
    </row>
    <row r="1037" spans="11:11">
      <c r="K1037" s="26" t="s">
        <v>31</v>
      </c>
    </row>
    <row r="1038" spans="11:11">
      <c r="K1038" s="24" t="s">
        <v>44</v>
      </c>
    </row>
    <row r="1039" spans="11:11">
      <c r="K1039" s="26" t="s">
        <v>1360</v>
      </c>
    </row>
    <row r="1040" spans="11:11">
      <c r="K1040" s="24" t="s">
        <v>31</v>
      </c>
    </row>
    <row r="1041" spans="11:11">
      <c r="K1041" s="26" t="s">
        <v>31</v>
      </c>
    </row>
    <row r="1042" spans="11:11">
      <c r="K1042" s="24" t="s">
        <v>23</v>
      </c>
    </row>
    <row r="1043" spans="11:11">
      <c r="K1043" s="26" t="s">
        <v>44</v>
      </c>
    </row>
    <row r="1044" spans="11:11">
      <c r="K1044" s="24" t="s">
        <v>1360</v>
      </c>
    </row>
    <row r="1045" spans="11:11">
      <c r="K1045" s="26" t="s">
        <v>23</v>
      </c>
    </row>
    <row r="1046" spans="11:11">
      <c r="K1046" s="24" t="s">
        <v>10</v>
      </c>
    </row>
    <row r="1047" spans="11:11">
      <c r="K1047" s="26" t="s">
        <v>1360</v>
      </c>
    </row>
    <row r="1048" spans="11:11">
      <c r="K1048" s="24" t="s">
        <v>31</v>
      </c>
    </row>
    <row r="1049" spans="11:11">
      <c r="K1049" s="26" t="s">
        <v>1360</v>
      </c>
    </row>
    <row r="1050" spans="11:11">
      <c r="K1050" s="24" t="s">
        <v>44</v>
      </c>
    </row>
    <row r="1051" spans="11:11">
      <c r="K1051" s="26" t="s">
        <v>1360</v>
      </c>
    </row>
    <row r="1052" spans="11:11">
      <c r="K1052" s="24" t="s">
        <v>44</v>
      </c>
    </row>
    <row r="1053" spans="11:11">
      <c r="K1053" s="26" t="s">
        <v>23</v>
      </c>
    </row>
    <row r="1054" spans="11:11">
      <c r="K1054" s="24" t="s">
        <v>44</v>
      </c>
    </row>
    <row r="1055" spans="11:11">
      <c r="K1055" s="26" t="s">
        <v>23</v>
      </c>
    </row>
    <row r="1056" spans="11:11">
      <c r="K1056" s="24" t="s">
        <v>1360</v>
      </c>
    </row>
    <row r="1057" spans="11:11">
      <c r="K1057" s="26" t="s">
        <v>23</v>
      </c>
    </row>
    <row r="1058" spans="11:11">
      <c r="K1058" s="24" t="s">
        <v>31</v>
      </c>
    </row>
    <row r="1059" spans="11:11">
      <c r="K1059" s="26" t="s">
        <v>44</v>
      </c>
    </row>
    <row r="1060" spans="11:11">
      <c r="K1060" s="24" t="s">
        <v>10</v>
      </c>
    </row>
    <row r="1061" spans="11:11">
      <c r="K1061" s="26" t="s">
        <v>31</v>
      </c>
    </row>
    <row r="1062" spans="11:11">
      <c r="K1062" s="24" t="s">
        <v>23</v>
      </c>
    </row>
    <row r="1063" spans="11:11">
      <c r="K1063" s="26" t="s">
        <v>1360</v>
      </c>
    </row>
    <row r="1064" spans="11:11">
      <c r="K1064" s="24" t="s">
        <v>1360</v>
      </c>
    </row>
    <row r="1065" spans="11:11">
      <c r="K1065" s="26" t="s">
        <v>10</v>
      </c>
    </row>
    <row r="1066" spans="11:11">
      <c r="K1066" s="24" t="s">
        <v>1360</v>
      </c>
    </row>
    <row r="1067" spans="11:11">
      <c r="K1067" s="26" t="s">
        <v>23</v>
      </c>
    </row>
    <row r="1068" spans="11:11">
      <c r="K1068" s="24" t="s">
        <v>10</v>
      </c>
    </row>
    <row r="1069" spans="11:11">
      <c r="K1069" s="26" t="s">
        <v>44</v>
      </c>
    </row>
    <row r="1070" spans="11:11">
      <c r="K1070" s="24" t="s">
        <v>23</v>
      </c>
    </row>
    <row r="1071" spans="11:11">
      <c r="K1071" s="26" t="s">
        <v>44</v>
      </c>
    </row>
    <row r="1072" spans="11:11">
      <c r="K1072" s="24" t="s">
        <v>31</v>
      </c>
    </row>
    <row r="1073" spans="11:11">
      <c r="K1073" s="26" t="s">
        <v>23</v>
      </c>
    </row>
    <row r="1074" spans="11:11">
      <c r="K1074" s="24" t="s">
        <v>1360</v>
      </c>
    </row>
    <row r="1075" spans="11:11">
      <c r="K1075" s="26" t="s">
        <v>10</v>
      </c>
    </row>
    <row r="1076" spans="11:11">
      <c r="K1076" s="24" t="s">
        <v>44</v>
      </c>
    </row>
    <row r="1077" spans="11:11">
      <c r="K1077" s="26" t="s">
        <v>44</v>
      </c>
    </row>
    <row r="1078" spans="11:11">
      <c r="K1078" s="24" t="s">
        <v>31</v>
      </c>
    </row>
    <row r="1079" spans="11:11">
      <c r="K1079" s="26" t="s">
        <v>1360</v>
      </c>
    </row>
    <row r="1080" spans="11:11">
      <c r="K1080" s="24" t="s">
        <v>23</v>
      </c>
    </row>
    <row r="1081" spans="11:11">
      <c r="K1081" s="26" t="s">
        <v>23</v>
      </c>
    </row>
    <row r="1082" spans="11:11">
      <c r="K1082" s="24" t="s">
        <v>23</v>
      </c>
    </row>
    <row r="1083" spans="11:11">
      <c r="K1083" s="26" t="s">
        <v>31</v>
      </c>
    </row>
    <row r="1084" spans="11:11">
      <c r="K1084" s="24" t="s">
        <v>10</v>
      </c>
    </row>
    <row r="1085" spans="11:11">
      <c r="K1085" s="26" t="s">
        <v>10</v>
      </c>
    </row>
    <row r="1086" spans="11:11">
      <c r="K1086" s="24" t="s">
        <v>44</v>
      </c>
    </row>
    <row r="1087" spans="11:11">
      <c r="K1087" s="26" t="s">
        <v>31</v>
      </c>
    </row>
    <row r="1088" spans="11:11">
      <c r="K1088" s="24" t="s">
        <v>31</v>
      </c>
    </row>
    <row r="1089" spans="11:11">
      <c r="K1089" s="26" t="s">
        <v>23</v>
      </c>
    </row>
    <row r="1090" spans="11:11">
      <c r="K1090" s="24" t="s">
        <v>31</v>
      </c>
    </row>
    <row r="1091" spans="11:11">
      <c r="K1091" s="26" t="s">
        <v>44</v>
      </c>
    </row>
    <row r="1092" spans="11:11">
      <c r="K1092" s="24" t="s">
        <v>31</v>
      </c>
    </row>
    <row r="1093" spans="11:11">
      <c r="K1093" s="26" t="s">
        <v>31</v>
      </c>
    </row>
    <row r="1094" spans="11:11">
      <c r="K1094" s="24" t="s">
        <v>23</v>
      </c>
    </row>
    <row r="1095" spans="11:11">
      <c r="K1095" s="26" t="s">
        <v>44</v>
      </c>
    </row>
    <row r="1096" spans="11:11">
      <c r="K1096" s="24" t="s">
        <v>1360</v>
      </c>
    </row>
    <row r="1097" spans="11:11">
      <c r="K1097" s="26" t="s">
        <v>31</v>
      </c>
    </row>
    <row r="1098" spans="11:11">
      <c r="K1098" s="24" t="s">
        <v>23</v>
      </c>
    </row>
    <row r="1099" spans="11:11">
      <c r="K1099" s="26" t="s">
        <v>31</v>
      </c>
    </row>
    <row r="1100" spans="11:11">
      <c r="K1100" s="24" t="s">
        <v>44</v>
      </c>
    </row>
    <row r="1101" spans="11:11">
      <c r="K1101" s="26" t="s">
        <v>23</v>
      </c>
    </row>
    <row r="1102" spans="11:11">
      <c r="K1102" s="24" t="s">
        <v>23</v>
      </c>
    </row>
    <row r="1103" spans="11:11">
      <c r="K1103" s="26" t="s">
        <v>31</v>
      </c>
    </row>
    <row r="1104" spans="11:11">
      <c r="K1104" s="24" t="s">
        <v>23</v>
      </c>
    </row>
    <row r="1105" spans="11:11">
      <c r="K1105" s="26" t="s">
        <v>10</v>
      </c>
    </row>
    <row r="1106" spans="11:11">
      <c r="K1106" s="24" t="s">
        <v>10</v>
      </c>
    </row>
    <row r="1107" spans="11:11">
      <c r="K1107" s="26" t="s">
        <v>23</v>
      </c>
    </row>
    <row r="1108" spans="11:11">
      <c r="K1108" s="24" t="s">
        <v>1360</v>
      </c>
    </row>
    <row r="1109" spans="11:11">
      <c r="K1109" s="26" t="s">
        <v>31</v>
      </c>
    </row>
    <row r="1110" spans="11:11">
      <c r="K1110" s="24" t="s">
        <v>1360</v>
      </c>
    </row>
    <row r="1111" spans="11:11">
      <c r="K1111" s="26" t="s">
        <v>44</v>
      </c>
    </row>
    <row r="1112" spans="11:11">
      <c r="K1112" s="24" t="s">
        <v>10</v>
      </c>
    </row>
    <row r="1113" spans="11:11">
      <c r="K1113" s="26" t="s">
        <v>1360</v>
      </c>
    </row>
    <row r="1114" spans="11:11">
      <c r="K1114" s="24" t="s">
        <v>1360</v>
      </c>
    </row>
    <row r="1115" spans="11:11">
      <c r="K1115" s="26" t="s">
        <v>31</v>
      </c>
    </row>
    <row r="1116" spans="11:11">
      <c r="K1116" s="24" t="s">
        <v>23</v>
      </c>
    </row>
    <row r="1117" spans="11:11">
      <c r="K1117" s="26" t="s">
        <v>44</v>
      </c>
    </row>
    <row r="1118" spans="11:11">
      <c r="K1118" s="24" t="s">
        <v>44</v>
      </c>
    </row>
    <row r="1119" spans="11:11">
      <c r="K1119" s="26" t="s">
        <v>1360</v>
      </c>
    </row>
    <row r="1120" spans="11:11">
      <c r="K1120" s="24" t="s">
        <v>10</v>
      </c>
    </row>
    <row r="1121" spans="11:11">
      <c r="K1121" s="26" t="s">
        <v>10</v>
      </c>
    </row>
    <row r="1122" spans="11:11">
      <c r="K1122" s="24" t="s">
        <v>1360</v>
      </c>
    </row>
    <row r="1123" spans="11:11">
      <c r="K1123" s="26" t="s">
        <v>23</v>
      </c>
    </row>
    <row r="1124" spans="11:11">
      <c r="K1124" s="24" t="s">
        <v>31</v>
      </c>
    </row>
    <row r="1125" spans="11:11">
      <c r="K1125" s="26" t="s">
        <v>10</v>
      </c>
    </row>
    <row r="1126" spans="11:11">
      <c r="K1126" s="24" t="s">
        <v>23</v>
      </c>
    </row>
    <row r="1127" spans="11:11">
      <c r="K1127" s="26" t="s">
        <v>1360</v>
      </c>
    </row>
    <row r="1128" spans="11:11">
      <c r="K1128" s="24" t="s">
        <v>44</v>
      </c>
    </row>
    <row r="1129" spans="11:11">
      <c r="K1129" s="26" t="s">
        <v>23</v>
      </c>
    </row>
    <row r="1130" spans="11:11">
      <c r="K1130" s="24" t="s">
        <v>44</v>
      </c>
    </row>
    <row r="1131" spans="11:11">
      <c r="K1131" s="26" t="s">
        <v>10</v>
      </c>
    </row>
    <row r="1132" spans="11:11">
      <c r="K1132" s="24" t="s">
        <v>31</v>
      </c>
    </row>
    <row r="1133" spans="11:11">
      <c r="K1133" s="26" t="s">
        <v>44</v>
      </c>
    </row>
    <row r="1134" spans="11:11">
      <c r="K1134" s="24" t="s">
        <v>31</v>
      </c>
    </row>
    <row r="1135" spans="11:11">
      <c r="K1135" s="26" t="s">
        <v>1360</v>
      </c>
    </row>
    <row r="1136" spans="11:11">
      <c r="K1136" s="24" t="s">
        <v>31</v>
      </c>
    </row>
    <row r="1137" spans="11:11">
      <c r="K1137" s="26" t="s">
        <v>23</v>
      </c>
    </row>
    <row r="1138" spans="11:11">
      <c r="K1138" s="24" t="s">
        <v>23</v>
      </c>
    </row>
    <row r="1139" spans="11:11">
      <c r="K1139" s="26" t="s">
        <v>31</v>
      </c>
    </row>
    <row r="1140" spans="11:11">
      <c r="K1140" s="24" t="s">
        <v>44</v>
      </c>
    </row>
    <row r="1141" spans="11:11">
      <c r="K1141" s="26" t="s">
        <v>31</v>
      </c>
    </row>
    <row r="1142" spans="11:11">
      <c r="K1142" s="24" t="s">
        <v>44</v>
      </c>
    </row>
    <row r="1143" spans="11:11">
      <c r="K1143" s="26" t="s">
        <v>1360</v>
      </c>
    </row>
    <row r="1144" spans="11:11">
      <c r="K1144" s="24" t="s">
        <v>44</v>
      </c>
    </row>
    <row r="1145" spans="11:11">
      <c r="K1145" s="26" t="s">
        <v>10</v>
      </c>
    </row>
    <row r="1146" spans="11:11">
      <c r="K1146" s="24" t="s">
        <v>10</v>
      </c>
    </row>
    <row r="1147" spans="11:11">
      <c r="K1147" s="26" t="s">
        <v>10</v>
      </c>
    </row>
    <row r="1148" spans="11:11">
      <c r="K1148" s="24" t="s">
        <v>44</v>
      </c>
    </row>
    <row r="1149" spans="11:11">
      <c r="K1149" s="26" t="s">
        <v>23</v>
      </c>
    </row>
    <row r="1150" spans="11:11">
      <c r="K1150" s="24" t="s">
        <v>44</v>
      </c>
    </row>
    <row r="1151" spans="11:11">
      <c r="K1151" s="26" t="s">
        <v>10</v>
      </c>
    </row>
    <row r="1152" spans="11:11">
      <c r="K1152" s="24" t="s">
        <v>31</v>
      </c>
    </row>
    <row r="1153" spans="11:11">
      <c r="K1153" s="26" t="s">
        <v>23</v>
      </c>
    </row>
    <row r="1154" spans="11:11">
      <c r="K1154" s="24" t="s">
        <v>1360</v>
      </c>
    </row>
    <row r="1155" spans="11:11">
      <c r="K1155" s="26" t="s">
        <v>1360</v>
      </c>
    </row>
    <row r="1156" spans="11:11">
      <c r="K1156" s="24" t="s">
        <v>1360</v>
      </c>
    </row>
    <row r="1157" spans="11:11">
      <c r="K1157" s="26" t="s">
        <v>1360</v>
      </c>
    </row>
    <row r="1158" spans="11:11">
      <c r="K1158" s="24" t="s">
        <v>23</v>
      </c>
    </row>
    <row r="1159" spans="11:11">
      <c r="K1159" s="26" t="s">
        <v>1360</v>
      </c>
    </row>
    <row r="1160" spans="11:11">
      <c r="K1160" s="24" t="s">
        <v>44</v>
      </c>
    </row>
    <row r="1161" spans="11:11">
      <c r="K1161" s="26" t="s">
        <v>1360</v>
      </c>
    </row>
    <row r="1162" spans="11:11">
      <c r="K1162" s="24" t="s">
        <v>44</v>
      </c>
    </row>
    <row r="1163" spans="11:11">
      <c r="K1163" s="26" t="s">
        <v>31</v>
      </c>
    </row>
    <row r="1164" spans="11:11">
      <c r="K1164" s="24" t="s">
        <v>44</v>
      </c>
    </row>
    <row r="1165" spans="11:11">
      <c r="K1165" s="26" t="s">
        <v>31</v>
      </c>
    </row>
    <row r="1166" spans="11:11">
      <c r="K1166" s="24" t="s">
        <v>23</v>
      </c>
    </row>
    <row r="1167" spans="11:11">
      <c r="K1167" s="26" t="s">
        <v>10</v>
      </c>
    </row>
    <row r="1168" spans="11:11">
      <c r="K1168" s="24" t="s">
        <v>10</v>
      </c>
    </row>
    <row r="1169" spans="11:11">
      <c r="K1169" s="26" t="s">
        <v>10</v>
      </c>
    </row>
    <row r="1170" spans="11:11">
      <c r="K1170" s="24" t="s">
        <v>31</v>
      </c>
    </row>
    <row r="1171" spans="11:11">
      <c r="K1171" s="26" t="s">
        <v>31</v>
      </c>
    </row>
    <row r="1172" spans="11:11">
      <c r="K1172" s="24" t="s">
        <v>23</v>
      </c>
    </row>
    <row r="1173" spans="11:11">
      <c r="K1173" s="26" t="s">
        <v>44</v>
      </c>
    </row>
    <row r="1174" spans="11:11">
      <c r="K1174" s="24" t="s">
        <v>44</v>
      </c>
    </row>
    <row r="1175" spans="11:11">
      <c r="K1175" s="26" t="s">
        <v>44</v>
      </c>
    </row>
    <row r="1176" spans="11:11">
      <c r="K1176" s="24" t="s">
        <v>31</v>
      </c>
    </row>
    <row r="1177" spans="11:11">
      <c r="K1177" s="26" t="s">
        <v>23</v>
      </c>
    </row>
    <row r="1178" spans="11:11">
      <c r="K1178" s="24" t="s">
        <v>31</v>
      </c>
    </row>
    <row r="1179" spans="11:11">
      <c r="K1179" s="26" t="s">
        <v>10</v>
      </c>
    </row>
    <row r="1180" spans="11:11">
      <c r="K1180" s="24" t="s">
        <v>31</v>
      </c>
    </row>
    <row r="1181" spans="11:11">
      <c r="K1181" s="26" t="s">
        <v>44</v>
      </c>
    </row>
    <row r="1182" spans="11:11">
      <c r="K1182" s="24" t="s">
        <v>1360</v>
      </c>
    </row>
    <row r="1183" spans="11:11">
      <c r="K1183" s="26" t="s">
        <v>23</v>
      </c>
    </row>
    <row r="1184" spans="11:11">
      <c r="K1184" s="24" t="s">
        <v>31</v>
      </c>
    </row>
    <row r="1185" spans="11:11">
      <c r="K1185" s="26" t="s">
        <v>44</v>
      </c>
    </row>
    <row r="1186" spans="11:11">
      <c r="K1186" s="24" t="s">
        <v>1360</v>
      </c>
    </row>
    <row r="1187" spans="11:11">
      <c r="K1187" s="26" t="s">
        <v>31</v>
      </c>
    </row>
    <row r="1188" spans="11:11">
      <c r="K1188" s="24" t="s">
        <v>23</v>
      </c>
    </row>
    <row r="1189" spans="11:11">
      <c r="K1189" s="26" t="s">
        <v>1360</v>
      </c>
    </row>
    <row r="1190" spans="11:11">
      <c r="K1190" s="24" t="s">
        <v>23</v>
      </c>
    </row>
    <row r="1191" spans="11:11">
      <c r="K1191" s="26" t="s">
        <v>44</v>
      </c>
    </row>
    <row r="1192" spans="11:11">
      <c r="K1192" s="24" t="s">
        <v>44</v>
      </c>
    </row>
    <row r="1193" spans="11:11">
      <c r="K1193" s="26" t="s">
        <v>10</v>
      </c>
    </row>
    <row r="1194" spans="11:11">
      <c r="K1194" s="24" t="s">
        <v>23</v>
      </c>
    </row>
    <row r="1195" spans="11:11">
      <c r="K1195" s="26" t="s">
        <v>23</v>
      </c>
    </row>
    <row r="1196" spans="11:11">
      <c r="K1196" s="24" t="s">
        <v>10</v>
      </c>
    </row>
    <row r="1197" spans="11:11">
      <c r="K1197" s="26" t="s">
        <v>1360</v>
      </c>
    </row>
    <row r="1198" spans="11:11">
      <c r="K1198" s="24" t="s">
        <v>1360</v>
      </c>
    </row>
    <row r="1199" spans="11:11">
      <c r="K1199" s="26" t="s">
        <v>10</v>
      </c>
    </row>
    <row r="1200" spans="11:11">
      <c r="K1200" s="24" t="s">
        <v>10</v>
      </c>
    </row>
    <row r="1201" spans="11:11">
      <c r="K1201" s="26" t="s">
        <v>31</v>
      </c>
    </row>
    <row r="1202" spans="11:11">
      <c r="K1202" s="24" t="s">
        <v>1360</v>
      </c>
    </row>
    <row r="1203" spans="11:11">
      <c r="K1203" s="26" t="s">
        <v>10</v>
      </c>
    </row>
    <row r="1204" spans="11:11">
      <c r="K1204" s="24" t="s">
        <v>1360</v>
      </c>
    </row>
    <row r="1205" spans="11:11">
      <c r="K1205" s="26" t="s">
        <v>31</v>
      </c>
    </row>
    <row r="1206" spans="11:11">
      <c r="K1206" s="24" t="s">
        <v>10</v>
      </c>
    </row>
    <row r="1207" spans="11:11">
      <c r="K1207" s="26" t="s">
        <v>10</v>
      </c>
    </row>
    <row r="1208" spans="11:11">
      <c r="K1208" s="24" t="s">
        <v>1360</v>
      </c>
    </row>
    <row r="1209" spans="11:11">
      <c r="K1209" s="26" t="s">
        <v>10</v>
      </c>
    </row>
    <row r="1210" spans="11:11">
      <c r="K1210" s="24" t="s">
        <v>1360</v>
      </c>
    </row>
    <row r="1211" spans="11:11">
      <c r="K1211" s="26" t="s">
        <v>1360</v>
      </c>
    </row>
    <row r="1212" spans="11:11">
      <c r="K1212" s="24" t="s">
        <v>1360</v>
      </c>
    </row>
    <row r="1213" spans="11:11">
      <c r="K1213" s="26" t="s">
        <v>1360</v>
      </c>
    </row>
    <row r="1214" spans="11:11">
      <c r="K1214" s="24" t="s">
        <v>44</v>
      </c>
    </row>
    <row r="1215" spans="11:11">
      <c r="K1215" s="26" t="s">
        <v>31</v>
      </c>
    </row>
    <row r="1216" spans="11:11">
      <c r="K1216" s="24" t="s">
        <v>31</v>
      </c>
    </row>
    <row r="1217" spans="11:11">
      <c r="K1217" s="26" t="s">
        <v>44</v>
      </c>
    </row>
    <row r="1218" spans="11:11">
      <c r="K1218" s="24" t="s">
        <v>23</v>
      </c>
    </row>
    <row r="1219" spans="11:11">
      <c r="K1219" s="26" t="s">
        <v>31</v>
      </c>
    </row>
    <row r="1220" spans="11:11">
      <c r="K1220" s="24" t="s">
        <v>31</v>
      </c>
    </row>
    <row r="1221" spans="11:11">
      <c r="K1221" s="26" t="s">
        <v>31</v>
      </c>
    </row>
    <row r="1222" spans="11:11">
      <c r="K1222" s="24" t="s">
        <v>10</v>
      </c>
    </row>
    <row r="1223" spans="11:11">
      <c r="K1223" s="26" t="s">
        <v>23</v>
      </c>
    </row>
    <row r="1224" spans="11:11">
      <c r="K1224" s="24" t="s">
        <v>23</v>
      </c>
    </row>
    <row r="1225" spans="11:11">
      <c r="K1225" s="26" t="s">
        <v>10</v>
      </c>
    </row>
    <row r="1226" spans="11:11">
      <c r="K1226" s="24" t="s">
        <v>31</v>
      </c>
    </row>
    <row r="1227" spans="11:11">
      <c r="K1227" s="26" t="s">
        <v>23</v>
      </c>
    </row>
    <row r="1228" spans="11:11">
      <c r="K1228" s="24" t="s">
        <v>31</v>
      </c>
    </row>
    <row r="1229" spans="11:11">
      <c r="K1229" s="26" t="s">
        <v>44</v>
      </c>
    </row>
    <row r="1230" spans="11:11">
      <c r="K1230" s="24" t="s">
        <v>44</v>
      </c>
    </row>
    <row r="1231" spans="11:11">
      <c r="K1231" s="26" t="s">
        <v>44</v>
      </c>
    </row>
    <row r="1232" spans="11:11">
      <c r="K1232" s="24" t="s">
        <v>31</v>
      </c>
    </row>
    <row r="1233" spans="11:11">
      <c r="K1233" s="26" t="s">
        <v>10</v>
      </c>
    </row>
    <row r="1234" spans="11:11">
      <c r="K1234" s="24" t="s">
        <v>44</v>
      </c>
    </row>
    <row r="1235" spans="11:11">
      <c r="K1235" s="26" t="s">
        <v>44</v>
      </c>
    </row>
    <row r="1236" spans="11:11">
      <c r="K1236" s="24" t="s">
        <v>23</v>
      </c>
    </row>
    <row r="1237" spans="11:11">
      <c r="K1237" s="26" t="s">
        <v>10</v>
      </c>
    </row>
    <row r="1238" spans="11:11">
      <c r="K1238" s="24" t="s">
        <v>23</v>
      </c>
    </row>
    <row r="1239" spans="11:11">
      <c r="K1239" s="26" t="s">
        <v>10</v>
      </c>
    </row>
    <row r="1240" spans="11:11">
      <c r="K1240" s="24" t="s">
        <v>44</v>
      </c>
    </row>
    <row r="1241" spans="11:11">
      <c r="K1241" s="26" t="s">
        <v>44</v>
      </c>
    </row>
    <row r="1242" spans="11:11">
      <c r="K1242" s="24" t="s">
        <v>10</v>
      </c>
    </row>
    <row r="1243" spans="11:11">
      <c r="K1243" s="26" t="s">
        <v>31</v>
      </c>
    </row>
    <row r="1244" spans="11:11">
      <c r="K1244" s="24" t="s">
        <v>44</v>
      </c>
    </row>
    <row r="1245" spans="11:11">
      <c r="K1245" s="26" t="s">
        <v>10</v>
      </c>
    </row>
    <row r="1246" spans="11:11">
      <c r="K1246" s="24" t="s">
        <v>10</v>
      </c>
    </row>
    <row r="1247" spans="11:11">
      <c r="K1247" s="26" t="s">
        <v>1360</v>
      </c>
    </row>
    <row r="1248" spans="11:11">
      <c r="K1248" s="24" t="s">
        <v>1360</v>
      </c>
    </row>
    <row r="1249" spans="11:11">
      <c r="K1249" s="26" t="s">
        <v>44</v>
      </c>
    </row>
    <row r="1250" spans="11:11">
      <c r="K1250" s="24" t="s">
        <v>23</v>
      </c>
    </row>
    <row r="1251" spans="11:11">
      <c r="K1251" s="26" t="s">
        <v>31</v>
      </c>
    </row>
    <row r="1252" spans="11:11">
      <c r="K1252" s="24" t="s">
        <v>10</v>
      </c>
    </row>
    <row r="1253" spans="11:11">
      <c r="K1253" s="26" t="s">
        <v>10</v>
      </c>
    </row>
    <row r="1254" spans="11:11">
      <c r="K1254" s="24" t="s">
        <v>44</v>
      </c>
    </row>
    <row r="1255" spans="11:11">
      <c r="K1255" s="26" t="s">
        <v>31</v>
      </c>
    </row>
    <row r="1256" spans="11:11">
      <c r="K1256" s="24" t="s">
        <v>23</v>
      </c>
    </row>
    <row r="1257" spans="11:11">
      <c r="K1257" s="26" t="s">
        <v>10</v>
      </c>
    </row>
    <row r="1258" spans="11:11">
      <c r="K1258" s="24" t="s">
        <v>44</v>
      </c>
    </row>
    <row r="1259" spans="11:11">
      <c r="K1259" s="26" t="s">
        <v>1360</v>
      </c>
    </row>
    <row r="1260" spans="11:11">
      <c r="K1260" s="24" t="s">
        <v>23</v>
      </c>
    </row>
    <row r="1261" spans="11:11">
      <c r="K1261" s="26" t="s">
        <v>44</v>
      </c>
    </row>
    <row r="1262" spans="11:11">
      <c r="K1262" s="24" t="s">
        <v>31</v>
      </c>
    </row>
    <row r="1263" spans="11:11">
      <c r="K1263" s="26" t="s">
        <v>31</v>
      </c>
    </row>
    <row r="1264" spans="11:11">
      <c r="K1264" s="24" t="s">
        <v>10</v>
      </c>
    </row>
    <row r="1265" spans="11:11">
      <c r="K1265" s="26" t="s">
        <v>31</v>
      </c>
    </row>
    <row r="1266" spans="11:11">
      <c r="K1266" s="24" t="s">
        <v>10</v>
      </c>
    </row>
    <row r="1267" spans="11:11">
      <c r="K1267" s="26" t="s">
        <v>31</v>
      </c>
    </row>
    <row r="1268" spans="11:11">
      <c r="K1268" s="24" t="s">
        <v>1360</v>
      </c>
    </row>
    <row r="1269" spans="11:11">
      <c r="K1269" s="26" t="s">
        <v>1360</v>
      </c>
    </row>
    <row r="1270" spans="11:11">
      <c r="K1270" s="24" t="s">
        <v>1360</v>
      </c>
    </row>
    <row r="1271" spans="11:11">
      <c r="K1271" s="26" t="s">
        <v>10</v>
      </c>
    </row>
    <row r="1272" spans="11:11">
      <c r="K1272" s="24" t="s">
        <v>1360</v>
      </c>
    </row>
    <row r="1273" spans="11:11">
      <c r="K1273" s="26" t="s">
        <v>10</v>
      </c>
    </row>
    <row r="1274" spans="11:11">
      <c r="K1274" s="24" t="s">
        <v>31</v>
      </c>
    </row>
    <row r="1275" spans="11:11">
      <c r="K1275" s="26" t="s">
        <v>44</v>
      </c>
    </row>
    <row r="1276" spans="11:11">
      <c r="K1276" s="24" t="s">
        <v>10</v>
      </c>
    </row>
    <row r="1277" spans="11:11">
      <c r="K1277" s="26" t="s">
        <v>1360</v>
      </c>
    </row>
    <row r="1278" spans="11:11">
      <c r="K1278" s="24" t="s">
        <v>44</v>
      </c>
    </row>
    <row r="1279" spans="11:11">
      <c r="K1279" s="26" t="s">
        <v>44</v>
      </c>
    </row>
    <row r="1280" spans="11:11">
      <c r="K1280" s="24" t="s">
        <v>10</v>
      </c>
    </row>
    <row r="1281" spans="11:11">
      <c r="K1281" s="26" t="s">
        <v>44</v>
      </c>
    </row>
    <row r="1282" spans="11:11">
      <c r="K1282" s="24" t="s">
        <v>31</v>
      </c>
    </row>
    <row r="1283" spans="11:11">
      <c r="K1283" s="26" t="s">
        <v>1360</v>
      </c>
    </row>
    <row r="1284" spans="11:11">
      <c r="K1284" s="24" t="s">
        <v>44</v>
      </c>
    </row>
    <row r="1285" spans="11:11">
      <c r="K1285" s="26" t="s">
        <v>31</v>
      </c>
    </row>
    <row r="1286" spans="11:11">
      <c r="K1286" s="24" t="s">
        <v>1360</v>
      </c>
    </row>
    <row r="1287" spans="11:11">
      <c r="K1287" s="26" t="s">
        <v>31</v>
      </c>
    </row>
    <row r="1288" spans="11:11">
      <c r="K1288" s="24" t="s">
        <v>23</v>
      </c>
    </row>
    <row r="1289" spans="11:11">
      <c r="K1289" s="26" t="s">
        <v>10</v>
      </c>
    </row>
    <row r="1290" spans="11:11">
      <c r="K1290" s="24" t="s">
        <v>31</v>
      </c>
    </row>
    <row r="1291" spans="11:11">
      <c r="K1291" s="26" t="s">
        <v>44</v>
      </c>
    </row>
    <row r="1292" spans="11:11">
      <c r="K1292" s="24" t="s">
        <v>31</v>
      </c>
    </row>
    <row r="1293" spans="11:11">
      <c r="K1293" s="26" t="s">
        <v>1360</v>
      </c>
    </row>
    <row r="1294" spans="11:11">
      <c r="K1294" s="24" t="s">
        <v>10</v>
      </c>
    </row>
    <row r="1295" spans="11:11">
      <c r="K1295" s="26" t="s">
        <v>23</v>
      </c>
    </row>
    <row r="1296" spans="11:11">
      <c r="K1296" s="24" t="s">
        <v>10</v>
      </c>
    </row>
    <row r="1297" spans="11:11">
      <c r="K1297" s="26" t="s">
        <v>23</v>
      </c>
    </row>
    <row r="1298" spans="11:11">
      <c r="K1298" s="24" t="s">
        <v>10</v>
      </c>
    </row>
    <row r="1299" spans="11:11">
      <c r="K1299" s="26" t="s">
        <v>44</v>
      </c>
    </row>
    <row r="1300" spans="11:11">
      <c r="K1300" s="24" t="s">
        <v>31</v>
      </c>
    </row>
    <row r="1301" spans="11:11">
      <c r="K1301" s="26" t="s">
        <v>1360</v>
      </c>
    </row>
    <row r="1302" spans="11:11">
      <c r="K1302" s="24" t="s">
        <v>31</v>
      </c>
    </row>
    <row r="1303" spans="11:11">
      <c r="K1303" s="26" t="s">
        <v>31</v>
      </c>
    </row>
    <row r="1304" spans="11:11">
      <c r="K1304" s="24" t="s">
        <v>31</v>
      </c>
    </row>
    <row r="1305" spans="11:11">
      <c r="K1305" s="26" t="s">
        <v>44</v>
      </c>
    </row>
    <row r="1306" spans="11:11">
      <c r="K1306" s="24" t="s">
        <v>44</v>
      </c>
    </row>
    <row r="1307" spans="11:11">
      <c r="K1307" s="26" t="s">
        <v>1360</v>
      </c>
    </row>
    <row r="1308" spans="11:11">
      <c r="K1308" s="24" t="s">
        <v>10</v>
      </c>
    </row>
    <row r="1309" spans="11:11">
      <c r="K1309" s="26" t="s">
        <v>23</v>
      </c>
    </row>
    <row r="1310" spans="11:11">
      <c r="K1310" s="24" t="s">
        <v>23</v>
      </c>
    </row>
    <row r="1311" spans="11:11">
      <c r="K1311" s="26" t="s">
        <v>44</v>
      </c>
    </row>
    <row r="1312" spans="11:11">
      <c r="K1312" s="24" t="s">
        <v>44</v>
      </c>
    </row>
    <row r="1313" spans="11:11">
      <c r="K1313" s="26" t="s">
        <v>31</v>
      </c>
    </row>
    <row r="1314" spans="11:11">
      <c r="K1314" s="24" t="s">
        <v>44</v>
      </c>
    </row>
    <row r="1315" spans="11:11">
      <c r="K1315" s="26" t="s">
        <v>1360</v>
      </c>
    </row>
    <row r="1316" spans="11:11">
      <c r="K1316" s="24" t="s">
        <v>10</v>
      </c>
    </row>
    <row r="1317" spans="11:11">
      <c r="K1317" s="26" t="s">
        <v>44</v>
      </c>
    </row>
    <row r="1318" spans="11:11">
      <c r="K1318" s="24" t="s">
        <v>10</v>
      </c>
    </row>
    <row r="1319" spans="11:11">
      <c r="K1319" s="26" t="s">
        <v>10</v>
      </c>
    </row>
    <row r="1320" spans="11:11">
      <c r="K1320" s="24" t="s">
        <v>1360</v>
      </c>
    </row>
    <row r="1321" spans="11:11">
      <c r="K1321" s="26" t="s">
        <v>23</v>
      </c>
    </row>
    <row r="1322" spans="11:11">
      <c r="K1322" s="24" t="s">
        <v>10</v>
      </c>
    </row>
    <row r="1323" spans="11:11">
      <c r="K1323" s="26" t="s">
        <v>44</v>
      </c>
    </row>
    <row r="1324" spans="11:11">
      <c r="K1324" s="24" t="s">
        <v>23</v>
      </c>
    </row>
    <row r="1325" spans="11:11">
      <c r="K1325" s="26" t="s">
        <v>1360</v>
      </c>
    </row>
    <row r="1326" spans="11:11">
      <c r="K1326" s="24" t="s">
        <v>1360</v>
      </c>
    </row>
    <row r="1327" spans="11:11">
      <c r="K1327" s="26" t="s">
        <v>23</v>
      </c>
    </row>
    <row r="1328" spans="11:11">
      <c r="K1328" s="24" t="s">
        <v>10</v>
      </c>
    </row>
    <row r="1329" spans="11:11">
      <c r="K1329" s="26" t="s">
        <v>44</v>
      </c>
    </row>
    <row r="1330" spans="11:11">
      <c r="K1330" s="24" t="s">
        <v>1360</v>
      </c>
    </row>
    <row r="1331" spans="11:11">
      <c r="K1331" s="26" t="s">
        <v>23</v>
      </c>
    </row>
    <row r="1332" spans="11:11">
      <c r="K1332" s="24" t="s">
        <v>31</v>
      </c>
    </row>
    <row r="1333" spans="11:11">
      <c r="K1333" s="26" t="s">
        <v>10</v>
      </c>
    </row>
    <row r="1334" spans="11:11">
      <c r="K1334" s="24" t="s">
        <v>44</v>
      </c>
    </row>
    <row r="1335" spans="11:11">
      <c r="K1335" s="26" t="s">
        <v>31</v>
      </c>
    </row>
    <row r="1336" spans="11:11">
      <c r="K1336" s="24" t="s">
        <v>23</v>
      </c>
    </row>
    <row r="1337" spans="11:11">
      <c r="K1337" s="26" t="s">
        <v>44</v>
      </c>
    </row>
    <row r="1338" spans="11:11">
      <c r="K1338" s="24" t="s">
        <v>23</v>
      </c>
    </row>
    <row r="1339" spans="11:11">
      <c r="K1339" s="26" t="s">
        <v>31</v>
      </c>
    </row>
    <row r="1340" spans="11:11">
      <c r="K1340" s="24" t="s">
        <v>23</v>
      </c>
    </row>
    <row r="1341" spans="11:11">
      <c r="K1341" s="26" t="s">
        <v>10</v>
      </c>
    </row>
    <row r="1342" spans="11:11">
      <c r="K1342" s="24" t="s">
        <v>31</v>
      </c>
    </row>
    <row r="1343" spans="11:11">
      <c r="K1343" s="26" t="s">
        <v>1360</v>
      </c>
    </row>
    <row r="1344" spans="11:11">
      <c r="K1344" s="24" t="s">
        <v>10</v>
      </c>
    </row>
    <row r="1345" spans="11:11">
      <c r="K1345" s="26" t="s">
        <v>10</v>
      </c>
    </row>
    <row r="1346" spans="11:11">
      <c r="K1346" s="24" t="s">
        <v>44</v>
      </c>
    </row>
    <row r="1347" spans="11:11">
      <c r="K1347" s="26" t="s">
        <v>1360</v>
      </c>
    </row>
    <row r="1348" spans="11:11">
      <c r="K1348" s="24" t="s">
        <v>44</v>
      </c>
    </row>
    <row r="1349" spans="11:11">
      <c r="K1349" s="26" t="s">
        <v>31</v>
      </c>
    </row>
    <row r="1350" spans="11:11">
      <c r="K1350" s="24" t="s">
        <v>23</v>
      </c>
    </row>
    <row r="1351" spans="11:11">
      <c r="K1351" s="26" t="s">
        <v>23</v>
      </c>
    </row>
    <row r="1352" spans="11:11">
      <c r="K1352" s="24" t="s">
        <v>10</v>
      </c>
    </row>
    <row r="1353" spans="11:11">
      <c r="K1353" s="26" t="s">
        <v>23</v>
      </c>
    </row>
    <row r="1354" spans="11:11">
      <c r="K1354" s="24" t="s">
        <v>1360</v>
      </c>
    </row>
    <row r="1355" spans="11:11">
      <c r="K1355" s="26" t="s">
        <v>23</v>
      </c>
    </row>
    <row r="1356" spans="11:11">
      <c r="K1356" s="24" t="s">
        <v>23</v>
      </c>
    </row>
    <row r="1357" spans="11:11">
      <c r="K1357" s="26" t="s">
        <v>23</v>
      </c>
    </row>
    <row r="1358" spans="11:11">
      <c r="K1358" s="24" t="s">
        <v>1360</v>
      </c>
    </row>
    <row r="1359" spans="11:11">
      <c r="K1359" s="26" t="s">
        <v>44</v>
      </c>
    </row>
    <row r="1360" spans="11:11">
      <c r="K1360" s="24" t="s">
        <v>44</v>
      </c>
    </row>
    <row r="1361" spans="11:11">
      <c r="K1361" s="26" t="s">
        <v>44</v>
      </c>
    </row>
    <row r="1362" spans="11:11">
      <c r="K1362" s="24" t="s">
        <v>10</v>
      </c>
    </row>
    <row r="1363" spans="11:11">
      <c r="K1363" s="26" t="s">
        <v>10</v>
      </c>
    </row>
    <row r="1364" spans="11:11">
      <c r="K1364" s="24" t="s">
        <v>23</v>
      </c>
    </row>
    <row r="1365" spans="11:11">
      <c r="K1365" s="26" t="s">
        <v>44</v>
      </c>
    </row>
    <row r="1366" spans="11:11">
      <c r="K1366" s="24" t="s">
        <v>44</v>
      </c>
    </row>
    <row r="1367" spans="11:11">
      <c r="K1367" s="26" t="s">
        <v>1360</v>
      </c>
    </row>
    <row r="1368" spans="11:11">
      <c r="K1368" s="24" t="s">
        <v>10</v>
      </c>
    </row>
    <row r="1369" spans="11:11">
      <c r="K1369" s="26" t="s">
        <v>23</v>
      </c>
    </row>
    <row r="1370" spans="11:11">
      <c r="K1370" s="24" t="s">
        <v>10</v>
      </c>
    </row>
    <row r="1371" spans="11:11">
      <c r="K1371" s="26" t="s">
        <v>1360</v>
      </c>
    </row>
    <row r="1372" spans="11:11">
      <c r="K1372" s="24" t="s">
        <v>44</v>
      </c>
    </row>
    <row r="1373" spans="11:11">
      <c r="K1373" s="26" t="s">
        <v>23</v>
      </c>
    </row>
    <row r="1374" spans="11:11">
      <c r="K1374" s="24" t="s">
        <v>1360</v>
      </c>
    </row>
    <row r="1375" spans="11:11">
      <c r="K1375" s="26" t="s">
        <v>44</v>
      </c>
    </row>
    <row r="1376" spans="11:11">
      <c r="K1376" s="24" t="s">
        <v>31</v>
      </c>
    </row>
    <row r="1377" spans="11:11">
      <c r="K1377" s="26" t="s">
        <v>23</v>
      </c>
    </row>
    <row r="1378" spans="11:11">
      <c r="K1378" s="24" t="s">
        <v>10</v>
      </c>
    </row>
    <row r="1379" spans="11:11">
      <c r="K1379" s="26" t="s">
        <v>31</v>
      </c>
    </row>
    <row r="1380" spans="11:11">
      <c r="K1380" s="24" t="s">
        <v>23</v>
      </c>
    </row>
    <row r="1381" spans="11:11">
      <c r="K1381" s="26" t="s">
        <v>44</v>
      </c>
    </row>
    <row r="1382" spans="11:11">
      <c r="K1382" s="24" t="s">
        <v>44</v>
      </c>
    </row>
    <row r="1383" spans="11:11">
      <c r="K1383" s="26" t="s">
        <v>10</v>
      </c>
    </row>
    <row r="1384" spans="11:11">
      <c r="K1384" s="24" t="s">
        <v>1360</v>
      </c>
    </row>
    <row r="1385" spans="11:11">
      <c r="K1385" s="26" t="s">
        <v>44</v>
      </c>
    </row>
    <row r="1386" spans="11:11">
      <c r="K1386" s="24" t="s">
        <v>10</v>
      </c>
    </row>
    <row r="1387" spans="11:11">
      <c r="K1387" s="26" t="s">
        <v>44</v>
      </c>
    </row>
    <row r="1388" spans="11:11">
      <c r="K1388" s="24" t="s">
        <v>1360</v>
      </c>
    </row>
    <row r="1389" spans="11:11">
      <c r="K1389" s="26" t="s">
        <v>10</v>
      </c>
    </row>
    <row r="1390" spans="11:11">
      <c r="K1390" s="24" t="s">
        <v>23</v>
      </c>
    </row>
    <row r="1391" spans="11:11">
      <c r="K1391" s="26" t="s">
        <v>44</v>
      </c>
    </row>
    <row r="1392" spans="11:11">
      <c r="K1392" s="24" t="s">
        <v>1360</v>
      </c>
    </row>
    <row r="1393" spans="11:11">
      <c r="K1393" s="26" t="s">
        <v>23</v>
      </c>
    </row>
    <row r="1394" spans="11:11">
      <c r="K1394" s="24" t="s">
        <v>31</v>
      </c>
    </row>
    <row r="1395" spans="11:11">
      <c r="K1395" s="26" t="s">
        <v>23</v>
      </c>
    </row>
    <row r="1396" spans="11:11">
      <c r="K1396" s="24" t="s">
        <v>10</v>
      </c>
    </row>
    <row r="1397" spans="11:11">
      <c r="K1397" s="26" t="s">
        <v>10</v>
      </c>
    </row>
    <row r="1398" spans="11:11">
      <c r="K1398" s="24" t="s">
        <v>10</v>
      </c>
    </row>
    <row r="1399" spans="11:11">
      <c r="K1399" s="26" t="s">
        <v>44</v>
      </c>
    </row>
    <row r="1400" spans="11:11">
      <c r="K1400" s="24" t="s">
        <v>23</v>
      </c>
    </row>
    <row r="1401" spans="11:11">
      <c r="K1401" s="26" t="s">
        <v>31</v>
      </c>
    </row>
    <row r="1402" spans="11:11">
      <c r="K1402" s="24" t="s">
        <v>31</v>
      </c>
    </row>
    <row r="1403" spans="11:11">
      <c r="K1403" s="26" t="s">
        <v>44</v>
      </c>
    </row>
    <row r="1404" spans="11:11">
      <c r="K1404" s="24" t="s">
        <v>10</v>
      </c>
    </row>
    <row r="1405" spans="11:11">
      <c r="K1405" s="26" t="s">
        <v>23</v>
      </c>
    </row>
    <row r="1406" spans="11:11">
      <c r="K1406" s="24" t="s">
        <v>10</v>
      </c>
    </row>
    <row r="1407" spans="11:11">
      <c r="K1407" s="26" t="s">
        <v>44</v>
      </c>
    </row>
    <row r="1408" spans="11:11">
      <c r="K1408" s="24" t="s">
        <v>31</v>
      </c>
    </row>
    <row r="1409" spans="11:11">
      <c r="K1409" s="26" t="s">
        <v>44</v>
      </c>
    </row>
    <row r="1410" spans="11:11">
      <c r="K1410" s="24" t="s">
        <v>31</v>
      </c>
    </row>
    <row r="1411" spans="11:11">
      <c r="K1411" s="26" t="s">
        <v>1360</v>
      </c>
    </row>
    <row r="1412" spans="11:11">
      <c r="K1412" s="24" t="s">
        <v>1360</v>
      </c>
    </row>
    <row r="1413" spans="11:11">
      <c r="K1413" s="26" t="s">
        <v>23</v>
      </c>
    </row>
    <row r="1414" spans="11:11">
      <c r="K1414" s="24" t="s">
        <v>31</v>
      </c>
    </row>
    <row r="1415" spans="11:11">
      <c r="K1415" s="26" t="s">
        <v>10</v>
      </c>
    </row>
    <row r="1416" spans="11:11">
      <c r="K1416" s="24" t="s">
        <v>23</v>
      </c>
    </row>
    <row r="1417" spans="11:11">
      <c r="K1417" s="26" t="s">
        <v>44</v>
      </c>
    </row>
    <row r="1418" spans="11:11">
      <c r="K1418" s="24" t="s">
        <v>23</v>
      </c>
    </row>
    <row r="1419" spans="11:11">
      <c r="K1419" s="26" t="s">
        <v>1360</v>
      </c>
    </row>
    <row r="1420" spans="11:11">
      <c r="K1420" s="24" t="s">
        <v>10</v>
      </c>
    </row>
    <row r="1421" spans="11:11">
      <c r="K1421" s="26" t="s">
        <v>44</v>
      </c>
    </row>
    <row r="1422" spans="11:11">
      <c r="K1422" s="24" t="s">
        <v>1360</v>
      </c>
    </row>
    <row r="1423" spans="11:11">
      <c r="K1423" s="26" t="s">
        <v>10</v>
      </c>
    </row>
    <row r="1424" spans="11:11">
      <c r="K1424" s="24" t="s">
        <v>1360</v>
      </c>
    </row>
    <row r="1425" spans="11:11">
      <c r="K1425" s="26" t="s">
        <v>44</v>
      </c>
    </row>
    <row r="1426" spans="11:11">
      <c r="K1426" s="24" t="s">
        <v>23</v>
      </c>
    </row>
    <row r="1427" spans="11:11">
      <c r="K1427" s="26" t="s">
        <v>31</v>
      </c>
    </row>
    <row r="1428" spans="11:11">
      <c r="K1428" s="24" t="s">
        <v>31</v>
      </c>
    </row>
    <row r="1429" spans="11:11">
      <c r="K1429" s="26" t="s">
        <v>31</v>
      </c>
    </row>
    <row r="1430" spans="11:11">
      <c r="K1430" s="24" t="s">
        <v>1360</v>
      </c>
    </row>
    <row r="1431" spans="11:11">
      <c r="K1431" s="26" t="s">
        <v>1360</v>
      </c>
    </row>
    <row r="1432" spans="11:11">
      <c r="K1432" s="24" t="s">
        <v>23</v>
      </c>
    </row>
    <row r="1433" spans="11:11">
      <c r="K1433" s="26" t="s">
        <v>23</v>
      </c>
    </row>
    <row r="1434" spans="11:11">
      <c r="K1434" s="24" t="s">
        <v>23</v>
      </c>
    </row>
    <row r="1435" spans="11:11">
      <c r="K1435" s="26" t="s">
        <v>44</v>
      </c>
    </row>
    <row r="1436" spans="11:11">
      <c r="K1436" s="24" t="s">
        <v>44</v>
      </c>
    </row>
    <row r="1437" spans="11:11">
      <c r="K1437" s="26" t="s">
        <v>23</v>
      </c>
    </row>
    <row r="1438" spans="11:11">
      <c r="K1438" s="24" t="s">
        <v>44</v>
      </c>
    </row>
    <row r="1439" spans="11:11">
      <c r="K1439" s="26" t="s">
        <v>23</v>
      </c>
    </row>
    <row r="1440" spans="11:11">
      <c r="K1440" s="24" t="s">
        <v>23</v>
      </c>
    </row>
    <row r="1441" spans="11:11">
      <c r="K1441" s="26" t="s">
        <v>1360</v>
      </c>
    </row>
    <row r="1442" spans="11:11">
      <c r="K1442" s="24" t="s">
        <v>23</v>
      </c>
    </row>
    <row r="1443" spans="11:11">
      <c r="K1443" s="26" t="s">
        <v>10</v>
      </c>
    </row>
    <row r="1444" spans="11:11">
      <c r="K1444" s="24" t="s">
        <v>44</v>
      </c>
    </row>
    <row r="1445" spans="11:11">
      <c r="K1445" s="26" t="s">
        <v>31</v>
      </c>
    </row>
    <row r="1446" spans="11:11">
      <c r="K1446" s="24" t="s">
        <v>23</v>
      </c>
    </row>
    <row r="1447" spans="11:11">
      <c r="K1447" s="26" t="s">
        <v>23</v>
      </c>
    </row>
    <row r="1448" spans="11:11">
      <c r="K1448" s="24" t="s">
        <v>10</v>
      </c>
    </row>
    <row r="1449" spans="11:11">
      <c r="K1449" s="26" t="s">
        <v>31</v>
      </c>
    </row>
    <row r="1450" spans="11:11">
      <c r="K1450" s="24" t="s">
        <v>31</v>
      </c>
    </row>
    <row r="1451" spans="11:11">
      <c r="K1451" s="26" t="s">
        <v>31</v>
      </c>
    </row>
    <row r="1452" spans="11:11">
      <c r="K1452" s="24" t="s">
        <v>31</v>
      </c>
    </row>
    <row r="1453" spans="11:11">
      <c r="K1453" s="26" t="s">
        <v>10</v>
      </c>
    </row>
    <row r="1454" spans="11:11">
      <c r="K1454" s="24" t="s">
        <v>23</v>
      </c>
    </row>
    <row r="1455" spans="11:11">
      <c r="K1455" s="26" t="s">
        <v>44</v>
      </c>
    </row>
    <row r="1456" spans="11:11">
      <c r="K1456" s="24" t="s">
        <v>10</v>
      </c>
    </row>
    <row r="1457" spans="11:11">
      <c r="K1457" s="26" t="s">
        <v>31</v>
      </c>
    </row>
    <row r="1458" spans="11:11">
      <c r="K1458" s="24" t="s">
        <v>31</v>
      </c>
    </row>
    <row r="1459" spans="11:11">
      <c r="K1459" s="26" t="s">
        <v>23</v>
      </c>
    </row>
    <row r="1460" spans="11:11">
      <c r="K1460" s="24" t="s">
        <v>23</v>
      </c>
    </row>
    <row r="1461" spans="11:11">
      <c r="K1461" s="26" t="s">
        <v>44</v>
      </c>
    </row>
    <row r="1462" spans="11:11">
      <c r="K1462" s="24" t="s">
        <v>23</v>
      </c>
    </row>
    <row r="1463" spans="11:11">
      <c r="K1463" s="26" t="s">
        <v>10</v>
      </c>
    </row>
    <row r="1464" spans="11:11">
      <c r="K1464" s="24" t="s">
        <v>44</v>
      </c>
    </row>
    <row r="1465" spans="11:11">
      <c r="K1465" s="26" t="s">
        <v>31</v>
      </c>
    </row>
    <row r="1466" spans="11:11">
      <c r="K1466" s="24" t="s">
        <v>31</v>
      </c>
    </row>
    <row r="1467" spans="11:11">
      <c r="K1467" s="26" t="s">
        <v>1360</v>
      </c>
    </row>
    <row r="1468" spans="11:11">
      <c r="K1468" s="24" t="s">
        <v>10</v>
      </c>
    </row>
    <row r="1469" spans="11:11">
      <c r="K1469" s="26" t="s">
        <v>44</v>
      </c>
    </row>
    <row r="1470" spans="11:11">
      <c r="K1470" s="24" t="s">
        <v>10</v>
      </c>
    </row>
    <row r="1471" spans="11:11">
      <c r="K1471" s="26" t="s">
        <v>44</v>
      </c>
    </row>
    <row r="1472" spans="11:11">
      <c r="K1472" s="24" t="s">
        <v>1360</v>
      </c>
    </row>
    <row r="1473" spans="11:11">
      <c r="K1473" s="26" t="s">
        <v>1360</v>
      </c>
    </row>
    <row r="1474" spans="11:11">
      <c r="K1474" s="24" t="s">
        <v>31</v>
      </c>
    </row>
    <row r="1475" spans="11:11">
      <c r="K1475" s="26" t="s">
        <v>44</v>
      </c>
    </row>
    <row r="1476" spans="11:11">
      <c r="K1476" s="24" t="s">
        <v>1360</v>
      </c>
    </row>
    <row r="1477" spans="11:11">
      <c r="K1477" s="26" t="s">
        <v>1360</v>
      </c>
    </row>
    <row r="1478" spans="11:11">
      <c r="K1478" s="24" t="s">
        <v>23</v>
      </c>
    </row>
    <row r="1479" spans="11:11">
      <c r="K1479" s="26" t="s">
        <v>10</v>
      </c>
    </row>
    <row r="1480" spans="11:11">
      <c r="K1480" s="24" t="s">
        <v>31</v>
      </c>
    </row>
    <row r="1481" spans="11:11">
      <c r="K1481" s="26" t="s">
        <v>44</v>
      </c>
    </row>
    <row r="1482" spans="11:11">
      <c r="K1482" s="24" t="s">
        <v>44</v>
      </c>
    </row>
    <row r="1483" spans="11:11">
      <c r="K1483" s="26" t="s">
        <v>44</v>
      </c>
    </row>
    <row r="1484" spans="11:11">
      <c r="K1484" s="24" t="s">
        <v>1360</v>
      </c>
    </row>
    <row r="1485" spans="11:11">
      <c r="K1485" s="26" t="s">
        <v>44</v>
      </c>
    </row>
    <row r="1486" spans="11:11">
      <c r="K1486" s="24" t="s">
        <v>10</v>
      </c>
    </row>
    <row r="1487" spans="11:11">
      <c r="K1487" s="26" t="s">
        <v>44</v>
      </c>
    </row>
    <row r="1488" spans="11:11">
      <c r="K1488" s="24" t="s">
        <v>31</v>
      </c>
    </row>
    <row r="1489" spans="11:11">
      <c r="K1489" s="26" t="s">
        <v>23</v>
      </c>
    </row>
    <row r="1490" spans="11:11">
      <c r="K1490" s="24" t="s">
        <v>10</v>
      </c>
    </row>
    <row r="1491" spans="11:11">
      <c r="K1491" s="26" t="s">
        <v>10</v>
      </c>
    </row>
    <row r="1492" spans="11:11">
      <c r="K1492" s="24" t="s">
        <v>23</v>
      </c>
    </row>
    <row r="1493" spans="11:11">
      <c r="K1493" s="26" t="s">
        <v>44</v>
      </c>
    </row>
    <row r="1494" spans="11:11">
      <c r="K1494" s="24" t="s">
        <v>31</v>
      </c>
    </row>
    <row r="1495" spans="11:11">
      <c r="K1495" s="26" t="s">
        <v>44</v>
      </c>
    </row>
    <row r="1496" spans="11:11">
      <c r="K1496" s="24" t="s">
        <v>31</v>
      </c>
    </row>
    <row r="1497" spans="11:11">
      <c r="K1497" s="26" t="s">
        <v>23</v>
      </c>
    </row>
    <row r="1498" spans="11:11">
      <c r="K1498" s="24" t="s">
        <v>10</v>
      </c>
    </row>
    <row r="1499" spans="11:11">
      <c r="K1499" s="26" t="s">
        <v>1360</v>
      </c>
    </row>
    <row r="1500" spans="11:11">
      <c r="K1500" s="24" t="s">
        <v>44</v>
      </c>
    </row>
    <row r="1501" spans="11:11">
      <c r="K1501" s="26" t="s">
        <v>10</v>
      </c>
    </row>
    <row r="1502" spans="11:11">
      <c r="K1502" s="24" t="s">
        <v>10</v>
      </c>
    </row>
    <row r="1503" spans="11:11">
      <c r="K1503" s="26" t="s">
        <v>31</v>
      </c>
    </row>
    <row r="1504" spans="11:11">
      <c r="K1504" s="24" t="s">
        <v>44</v>
      </c>
    </row>
    <row r="1505" spans="11:11">
      <c r="K1505" s="26" t="s">
        <v>10</v>
      </c>
    </row>
    <row r="1506" spans="11:11">
      <c r="K1506" s="24" t="s">
        <v>1360</v>
      </c>
    </row>
    <row r="1507" spans="11:11">
      <c r="K1507" s="26" t="s">
        <v>1360</v>
      </c>
    </row>
    <row r="1508" spans="11:11">
      <c r="K1508" s="24" t="s">
        <v>10</v>
      </c>
    </row>
    <row r="1509" spans="11:11">
      <c r="K1509" s="26" t="s">
        <v>23</v>
      </c>
    </row>
    <row r="1510" spans="11:11">
      <c r="K1510" s="24" t="s">
        <v>1360</v>
      </c>
    </row>
    <row r="1511" spans="11:11">
      <c r="K1511" s="26" t="s">
        <v>44</v>
      </c>
    </row>
    <row r="1512" spans="11:11">
      <c r="K1512" s="24" t="s">
        <v>10</v>
      </c>
    </row>
    <row r="1513" spans="11:11">
      <c r="K1513" s="26" t="s">
        <v>44</v>
      </c>
    </row>
    <row r="1514" spans="11:11">
      <c r="K1514" s="24" t="s">
        <v>44</v>
      </c>
    </row>
    <row r="1515" spans="11:11">
      <c r="K1515" s="26" t="s">
        <v>44</v>
      </c>
    </row>
    <row r="1516" spans="11:11">
      <c r="K1516" s="24" t="s">
        <v>31</v>
      </c>
    </row>
    <row r="1517" spans="11:11">
      <c r="K1517" s="26" t="s">
        <v>1360</v>
      </c>
    </row>
    <row r="1518" spans="11:11">
      <c r="K1518" s="24" t="s">
        <v>23</v>
      </c>
    </row>
    <row r="1519" spans="11:11">
      <c r="K1519" s="26" t="s">
        <v>44</v>
      </c>
    </row>
    <row r="1520" spans="11:11">
      <c r="K1520" s="24" t="s">
        <v>44</v>
      </c>
    </row>
    <row r="1521" spans="11:11">
      <c r="K1521" s="26" t="s">
        <v>44</v>
      </c>
    </row>
    <row r="1522" spans="11:11">
      <c r="K1522" s="24" t="s">
        <v>23</v>
      </c>
    </row>
    <row r="1523" spans="11:11">
      <c r="K1523" s="26" t="s">
        <v>10</v>
      </c>
    </row>
    <row r="1524" spans="11:11">
      <c r="K1524" s="24" t="s">
        <v>44</v>
      </c>
    </row>
    <row r="1525" spans="11:11">
      <c r="K1525" s="26" t="s">
        <v>44</v>
      </c>
    </row>
    <row r="1526" spans="11:11">
      <c r="K1526" s="24" t="s">
        <v>44</v>
      </c>
    </row>
    <row r="1527" spans="11:11">
      <c r="K1527" s="26" t="s">
        <v>1360</v>
      </c>
    </row>
    <row r="1528" spans="11:11">
      <c r="K1528" s="24" t="s">
        <v>44</v>
      </c>
    </row>
    <row r="1529" spans="11:11">
      <c r="K1529" s="26" t="s">
        <v>44</v>
      </c>
    </row>
    <row r="1530" spans="11:11">
      <c r="K1530" s="24" t="s">
        <v>31</v>
      </c>
    </row>
    <row r="1531" spans="11:11">
      <c r="K1531" s="26" t="s">
        <v>44</v>
      </c>
    </row>
    <row r="1532" spans="11:11">
      <c r="K1532" s="24" t="s">
        <v>10</v>
      </c>
    </row>
    <row r="1533" spans="11:11">
      <c r="K1533" s="26" t="s">
        <v>10</v>
      </c>
    </row>
    <row r="1534" spans="11:11">
      <c r="K1534" s="24" t="s">
        <v>31</v>
      </c>
    </row>
    <row r="1535" spans="11:11">
      <c r="K1535" s="26" t="s">
        <v>1360</v>
      </c>
    </row>
    <row r="1536" spans="11:11">
      <c r="K1536" s="24" t="s">
        <v>31</v>
      </c>
    </row>
    <row r="1537" spans="11:11">
      <c r="K1537" s="26" t="s">
        <v>31</v>
      </c>
    </row>
    <row r="1538" spans="11:11">
      <c r="K1538" s="24" t="s">
        <v>10</v>
      </c>
    </row>
    <row r="1539" spans="11:11">
      <c r="K1539" s="26" t="s">
        <v>1360</v>
      </c>
    </row>
    <row r="1540" spans="11:11">
      <c r="K1540" s="24" t="s">
        <v>1360</v>
      </c>
    </row>
    <row r="1541" spans="11:11">
      <c r="K1541" s="26" t="s">
        <v>10</v>
      </c>
    </row>
    <row r="1542" spans="11:11">
      <c r="K1542" s="24" t="s">
        <v>10</v>
      </c>
    </row>
    <row r="1543" spans="11:11">
      <c r="K1543" s="26" t="s">
        <v>44</v>
      </c>
    </row>
    <row r="1544" spans="11:11">
      <c r="K1544" s="24" t="s">
        <v>10</v>
      </c>
    </row>
    <row r="1545" spans="11:11">
      <c r="K1545" s="26" t="s">
        <v>10</v>
      </c>
    </row>
    <row r="1546" spans="11:11">
      <c r="K1546" s="24" t="s">
        <v>1360</v>
      </c>
    </row>
    <row r="1547" spans="11:11">
      <c r="K1547" s="26" t="s">
        <v>31</v>
      </c>
    </row>
    <row r="1548" spans="11:11">
      <c r="K1548" s="24" t="s">
        <v>31</v>
      </c>
    </row>
    <row r="1549" spans="11:11">
      <c r="K1549" s="26" t="s">
        <v>1360</v>
      </c>
    </row>
    <row r="1550" spans="11:11">
      <c r="K1550" s="24" t="s">
        <v>10</v>
      </c>
    </row>
    <row r="1551" spans="11:11">
      <c r="K1551" s="26" t="s">
        <v>31</v>
      </c>
    </row>
    <row r="1552" spans="11:11">
      <c r="K1552" s="24" t="s">
        <v>23</v>
      </c>
    </row>
    <row r="1553" spans="11:11">
      <c r="K1553" s="26" t="s">
        <v>1360</v>
      </c>
    </row>
    <row r="1554" spans="11:11">
      <c r="K1554" s="24" t="s">
        <v>10</v>
      </c>
    </row>
    <row r="1555" spans="11:11">
      <c r="K1555" s="26" t="s">
        <v>1360</v>
      </c>
    </row>
    <row r="1556" spans="11:11">
      <c r="K1556" s="24" t="s">
        <v>44</v>
      </c>
    </row>
    <row r="1557" spans="11:11">
      <c r="K1557" s="26" t="s">
        <v>10</v>
      </c>
    </row>
    <row r="1558" spans="11:11">
      <c r="K1558" s="24" t="s">
        <v>10</v>
      </c>
    </row>
    <row r="1559" spans="11:11">
      <c r="K1559" s="26" t="s">
        <v>23</v>
      </c>
    </row>
    <row r="1560" spans="11:11">
      <c r="K1560" s="24" t="s">
        <v>23</v>
      </c>
    </row>
    <row r="1561" spans="11:11">
      <c r="K1561" s="26" t="s">
        <v>31</v>
      </c>
    </row>
    <row r="1562" spans="11:11">
      <c r="K1562" s="24" t="s">
        <v>31</v>
      </c>
    </row>
    <row r="1563" spans="11:11">
      <c r="K1563" s="26" t="s">
        <v>1360</v>
      </c>
    </row>
    <row r="1564" spans="11:11">
      <c r="K1564" s="24" t="s">
        <v>44</v>
      </c>
    </row>
    <row r="1565" spans="11:11">
      <c r="K1565" s="26" t="s">
        <v>44</v>
      </c>
    </row>
    <row r="1566" spans="11:11">
      <c r="K1566" s="24" t="s">
        <v>23</v>
      </c>
    </row>
    <row r="1567" spans="11:11">
      <c r="K1567" s="26" t="s">
        <v>1360</v>
      </c>
    </row>
    <row r="1568" spans="11:11">
      <c r="K1568" s="24" t="s">
        <v>44</v>
      </c>
    </row>
    <row r="1569" spans="11:11">
      <c r="K1569" s="26" t="s">
        <v>31</v>
      </c>
    </row>
    <row r="1570" spans="11:11">
      <c r="K1570" s="24" t="s">
        <v>44</v>
      </c>
    </row>
    <row r="1571" spans="11:11">
      <c r="K1571" s="26" t="s">
        <v>10</v>
      </c>
    </row>
    <row r="1572" spans="11:11">
      <c r="K1572" s="24" t="s">
        <v>31</v>
      </c>
    </row>
    <row r="1573" spans="11:11">
      <c r="K1573" s="26" t="s">
        <v>23</v>
      </c>
    </row>
    <row r="1574" spans="11:11">
      <c r="K1574" s="24" t="s">
        <v>44</v>
      </c>
    </row>
    <row r="1575" spans="11:11">
      <c r="K1575" s="26" t="s">
        <v>31</v>
      </c>
    </row>
    <row r="1576" spans="11:11">
      <c r="K1576" s="24" t="s">
        <v>44</v>
      </c>
    </row>
    <row r="1577" spans="11:11">
      <c r="K1577" s="26" t="s">
        <v>10</v>
      </c>
    </row>
    <row r="1578" spans="11:11">
      <c r="K1578" s="24" t="s">
        <v>23</v>
      </c>
    </row>
    <row r="1579" spans="11:11">
      <c r="K1579" s="26" t="s">
        <v>31</v>
      </c>
    </row>
    <row r="1580" spans="11:11">
      <c r="K1580" s="24" t="s">
        <v>1360</v>
      </c>
    </row>
    <row r="1581" spans="11:11">
      <c r="K1581" s="26" t="s">
        <v>10</v>
      </c>
    </row>
    <row r="1582" spans="11:11">
      <c r="K1582" s="24" t="s">
        <v>23</v>
      </c>
    </row>
    <row r="1583" spans="11:11">
      <c r="K1583" s="26" t="s">
        <v>44</v>
      </c>
    </row>
    <row r="1584" spans="11:11">
      <c r="K1584" s="24" t="s">
        <v>31</v>
      </c>
    </row>
    <row r="1585" spans="11:11">
      <c r="K1585" s="26" t="s">
        <v>10</v>
      </c>
    </row>
    <row r="1586" spans="11:11">
      <c r="K1586" s="24" t="s">
        <v>44</v>
      </c>
    </row>
    <row r="1587" spans="11:11">
      <c r="K1587" s="26" t="s">
        <v>23</v>
      </c>
    </row>
    <row r="1588" spans="11:11">
      <c r="K1588" s="24" t="s">
        <v>23</v>
      </c>
    </row>
    <row r="1589" spans="11:11">
      <c r="K1589" s="26" t="s">
        <v>23</v>
      </c>
    </row>
    <row r="1590" spans="11:11">
      <c r="K1590" s="24" t="s">
        <v>44</v>
      </c>
    </row>
    <row r="1591" spans="11:11">
      <c r="K1591" s="26" t="s">
        <v>31</v>
      </c>
    </row>
    <row r="1592" spans="11:11">
      <c r="K1592" s="24" t="s">
        <v>1360</v>
      </c>
    </row>
    <row r="1593" spans="11:11">
      <c r="K1593" s="26" t="s">
        <v>1360</v>
      </c>
    </row>
    <row r="1594" spans="11:11">
      <c r="K1594" s="24" t="s">
        <v>44</v>
      </c>
    </row>
    <row r="1595" spans="11:11">
      <c r="K1595" s="26" t="s">
        <v>1360</v>
      </c>
    </row>
    <row r="1596" spans="11:11">
      <c r="K1596" s="24" t="s">
        <v>1360</v>
      </c>
    </row>
    <row r="1597" spans="11:11">
      <c r="K1597" s="26" t="s">
        <v>1360</v>
      </c>
    </row>
    <row r="1598" spans="11:11">
      <c r="K1598" s="24" t="s">
        <v>23</v>
      </c>
    </row>
    <row r="1599" spans="11:11">
      <c r="K1599" s="26" t="s">
        <v>10</v>
      </c>
    </row>
    <row r="1600" spans="11:11">
      <c r="K1600" s="24" t="s">
        <v>1360</v>
      </c>
    </row>
    <row r="1601" spans="11:11">
      <c r="K1601" s="26" t="s">
        <v>1360</v>
      </c>
    </row>
    <row r="1602" spans="11:11">
      <c r="K1602" s="24" t="s">
        <v>23</v>
      </c>
    </row>
    <row r="1603" spans="11:11">
      <c r="K1603" s="26" t="s">
        <v>44</v>
      </c>
    </row>
    <row r="1604" spans="11:11">
      <c r="K1604" s="24" t="s">
        <v>44</v>
      </c>
    </row>
    <row r="1605" spans="11:11">
      <c r="K1605" s="26" t="s">
        <v>10</v>
      </c>
    </row>
    <row r="1606" spans="11:11">
      <c r="K1606" s="24" t="s">
        <v>1360</v>
      </c>
    </row>
    <row r="1607" spans="11:11">
      <c r="K1607" s="26" t="s">
        <v>1360</v>
      </c>
    </row>
    <row r="1608" spans="11:11">
      <c r="K1608" s="24" t="s">
        <v>10</v>
      </c>
    </row>
    <row r="1609" spans="11:11">
      <c r="K1609" s="26" t="s">
        <v>1360</v>
      </c>
    </row>
    <row r="1610" spans="11:11">
      <c r="K1610" s="24" t="s">
        <v>44</v>
      </c>
    </row>
    <row r="1611" spans="11:11">
      <c r="K1611" s="26" t="s">
        <v>44</v>
      </c>
    </row>
    <row r="1612" spans="11:11">
      <c r="K1612" s="24" t="s">
        <v>31</v>
      </c>
    </row>
    <row r="1613" spans="11:11">
      <c r="K1613" s="26" t="s">
        <v>1360</v>
      </c>
    </row>
    <row r="1614" spans="11:11">
      <c r="K1614" s="24" t="s">
        <v>23</v>
      </c>
    </row>
    <row r="1615" spans="11:11">
      <c r="K1615" s="26" t="s">
        <v>1360</v>
      </c>
    </row>
    <row r="1616" spans="11:11">
      <c r="K1616" s="24" t="s">
        <v>44</v>
      </c>
    </row>
    <row r="1617" spans="11:11">
      <c r="K1617" s="26" t="s">
        <v>31</v>
      </c>
    </row>
    <row r="1618" spans="11:11">
      <c r="K1618" s="24" t="s">
        <v>1360</v>
      </c>
    </row>
    <row r="1619" spans="11:11">
      <c r="K1619" s="26" t="s">
        <v>23</v>
      </c>
    </row>
    <row r="1620" spans="11:11">
      <c r="K1620" s="24" t="s">
        <v>31</v>
      </c>
    </row>
    <row r="1621" spans="11:11">
      <c r="K1621" s="26" t="s">
        <v>44</v>
      </c>
    </row>
    <row r="1622" spans="11:11">
      <c r="K1622" s="24" t="s">
        <v>1360</v>
      </c>
    </row>
    <row r="1623" spans="11:11">
      <c r="K1623" s="26" t="s">
        <v>44</v>
      </c>
    </row>
    <row r="1624" spans="11:11">
      <c r="K1624" s="24" t="s">
        <v>1360</v>
      </c>
    </row>
    <row r="1625" spans="11:11">
      <c r="K1625" s="26" t="s">
        <v>10</v>
      </c>
    </row>
    <row r="1626" spans="11:11">
      <c r="K1626" s="24" t="s">
        <v>23</v>
      </c>
    </row>
    <row r="1627" spans="11:11">
      <c r="K1627" s="26" t="s">
        <v>23</v>
      </c>
    </row>
    <row r="1628" spans="11:11">
      <c r="K1628" s="24" t="s">
        <v>31</v>
      </c>
    </row>
    <row r="1629" spans="11:11">
      <c r="K1629" s="26" t="s">
        <v>1360</v>
      </c>
    </row>
    <row r="1630" spans="11:11">
      <c r="K1630" s="24" t="s">
        <v>44</v>
      </c>
    </row>
    <row r="1631" spans="11:11">
      <c r="K1631" s="26" t="s">
        <v>10</v>
      </c>
    </row>
    <row r="1632" spans="11:11">
      <c r="K1632" s="24" t="s">
        <v>10</v>
      </c>
    </row>
    <row r="1633" spans="11:11">
      <c r="K1633" s="26" t="s">
        <v>23</v>
      </c>
    </row>
    <row r="1634" spans="11:11">
      <c r="K1634" s="24" t="s">
        <v>1360</v>
      </c>
    </row>
    <row r="1635" spans="11:11">
      <c r="K1635" s="26" t="s">
        <v>44</v>
      </c>
    </row>
    <row r="1636" spans="11:11">
      <c r="K1636" s="24" t="s">
        <v>10</v>
      </c>
    </row>
    <row r="1637" spans="11:11">
      <c r="K1637" s="26" t="s">
        <v>44</v>
      </c>
    </row>
    <row r="1638" spans="11:11">
      <c r="K1638" s="24" t="s">
        <v>44</v>
      </c>
    </row>
    <row r="1639" spans="11:11">
      <c r="K1639" s="26" t="s">
        <v>1360</v>
      </c>
    </row>
    <row r="1640" spans="11:11">
      <c r="K1640" s="24" t="s">
        <v>10</v>
      </c>
    </row>
    <row r="1641" spans="11:11">
      <c r="K1641" s="26" t="s">
        <v>10</v>
      </c>
    </row>
    <row r="1642" spans="11:11">
      <c r="K1642" s="24" t="s">
        <v>31</v>
      </c>
    </row>
    <row r="1643" spans="11:11">
      <c r="K1643" s="26" t="s">
        <v>10</v>
      </c>
    </row>
    <row r="1644" spans="11:11">
      <c r="K1644" s="24" t="s">
        <v>44</v>
      </c>
    </row>
    <row r="1645" spans="11:11">
      <c r="K1645" s="26" t="s">
        <v>31</v>
      </c>
    </row>
    <row r="1646" spans="11:11">
      <c r="K1646" s="24" t="s">
        <v>31</v>
      </c>
    </row>
    <row r="1647" spans="11:11">
      <c r="K1647" s="26" t="s">
        <v>31</v>
      </c>
    </row>
    <row r="1648" spans="11:11">
      <c r="K1648" s="24" t="s">
        <v>1360</v>
      </c>
    </row>
    <row r="1649" spans="11:11">
      <c r="K1649" s="26" t="s">
        <v>44</v>
      </c>
    </row>
    <row r="1650" spans="11:11">
      <c r="K1650" s="24" t="s">
        <v>23</v>
      </c>
    </row>
    <row r="1651" spans="11:11">
      <c r="K1651" s="26" t="s">
        <v>10</v>
      </c>
    </row>
    <row r="1652" spans="11:11">
      <c r="K1652" s="24" t="s">
        <v>1360</v>
      </c>
    </row>
    <row r="1653" spans="11:11">
      <c r="K1653" s="26" t="s">
        <v>23</v>
      </c>
    </row>
    <row r="1654" spans="11:11">
      <c r="K1654" s="24" t="s">
        <v>23</v>
      </c>
    </row>
    <row r="1655" spans="11:11">
      <c r="K1655" s="26" t="s">
        <v>31</v>
      </c>
    </row>
    <row r="1656" spans="11:11">
      <c r="K1656" s="24" t="s">
        <v>31</v>
      </c>
    </row>
    <row r="1657" spans="11:11">
      <c r="K1657" s="26" t="s">
        <v>23</v>
      </c>
    </row>
    <row r="1658" spans="11:11">
      <c r="K1658" s="24" t="s">
        <v>10</v>
      </c>
    </row>
    <row r="1659" spans="11:11">
      <c r="K1659" s="26" t="s">
        <v>23</v>
      </c>
    </row>
    <row r="1660" spans="11:11">
      <c r="K1660" s="24" t="s">
        <v>1360</v>
      </c>
    </row>
    <row r="1661" spans="11:11">
      <c r="K1661" s="26" t="s">
        <v>1360</v>
      </c>
    </row>
    <row r="1662" spans="11:11">
      <c r="K1662" s="24" t="s">
        <v>44</v>
      </c>
    </row>
    <row r="1663" spans="11:11">
      <c r="K1663" s="26" t="s">
        <v>1360</v>
      </c>
    </row>
    <row r="1664" spans="11:11">
      <c r="K1664" s="24" t="s">
        <v>10</v>
      </c>
    </row>
    <row r="1665" spans="11:11">
      <c r="K1665" s="26" t="s">
        <v>10</v>
      </c>
    </row>
    <row r="1666" spans="11:11">
      <c r="K1666" s="24" t="s">
        <v>23</v>
      </c>
    </row>
    <row r="1667" spans="11:11">
      <c r="K1667" s="26" t="s">
        <v>23</v>
      </c>
    </row>
    <row r="1668" spans="11:11">
      <c r="K1668" s="24" t="s">
        <v>31</v>
      </c>
    </row>
    <row r="1669" spans="11:11">
      <c r="K1669" s="26" t="s">
        <v>10</v>
      </c>
    </row>
    <row r="1670" spans="11:11">
      <c r="K1670" s="24" t="s">
        <v>44</v>
      </c>
    </row>
    <row r="1671" spans="11:11">
      <c r="K1671" s="26" t="s">
        <v>44</v>
      </c>
    </row>
    <row r="1672" spans="11:11">
      <c r="K1672" s="24" t="s">
        <v>44</v>
      </c>
    </row>
    <row r="1673" spans="11:11">
      <c r="K1673" s="26" t="s">
        <v>1360</v>
      </c>
    </row>
    <row r="1674" spans="11:11">
      <c r="K1674" s="24" t="s">
        <v>23</v>
      </c>
    </row>
    <row r="1675" spans="11:11">
      <c r="K1675" s="26" t="s">
        <v>1360</v>
      </c>
    </row>
    <row r="1676" spans="11:11">
      <c r="K1676" s="24" t="s">
        <v>23</v>
      </c>
    </row>
    <row r="1677" spans="11:11">
      <c r="K1677" s="26" t="s">
        <v>23</v>
      </c>
    </row>
    <row r="1678" spans="11:11">
      <c r="K1678" s="24" t="s">
        <v>1360</v>
      </c>
    </row>
    <row r="1679" spans="11:11">
      <c r="K1679" s="26" t="s">
        <v>10</v>
      </c>
    </row>
    <row r="1680" spans="11:11">
      <c r="K1680" s="24" t="s">
        <v>10</v>
      </c>
    </row>
    <row r="1681" spans="11:11">
      <c r="K1681" s="26" t="s">
        <v>31</v>
      </c>
    </row>
    <row r="1682" spans="11:11">
      <c r="K1682" s="24" t="s">
        <v>44</v>
      </c>
    </row>
    <row r="1683" spans="11:11">
      <c r="K1683" s="26" t="s">
        <v>1360</v>
      </c>
    </row>
    <row r="1684" spans="11:11">
      <c r="K1684" s="24" t="s">
        <v>31</v>
      </c>
    </row>
    <row r="1685" spans="11:11">
      <c r="K1685" s="26" t="s">
        <v>23</v>
      </c>
    </row>
    <row r="1686" spans="11:11">
      <c r="K1686" s="24" t="s">
        <v>1360</v>
      </c>
    </row>
    <row r="1687" spans="11:11">
      <c r="K1687" s="26" t="s">
        <v>31</v>
      </c>
    </row>
    <row r="1688" spans="11:11">
      <c r="K1688" s="24" t="s">
        <v>31</v>
      </c>
    </row>
    <row r="1689" spans="11:11">
      <c r="K1689" s="26" t="s">
        <v>1360</v>
      </c>
    </row>
    <row r="1690" spans="11:11">
      <c r="K1690" s="24" t="s">
        <v>1360</v>
      </c>
    </row>
    <row r="1691" spans="11:11">
      <c r="K1691" s="26" t="s">
        <v>23</v>
      </c>
    </row>
    <row r="1692" spans="11:11">
      <c r="K1692" s="24" t="s">
        <v>10</v>
      </c>
    </row>
    <row r="1693" spans="11:11">
      <c r="K1693" s="26" t="s">
        <v>44</v>
      </c>
    </row>
    <row r="1694" spans="11:11">
      <c r="K1694" s="24" t="s">
        <v>23</v>
      </c>
    </row>
    <row r="1695" spans="11:11">
      <c r="K1695" s="26" t="s">
        <v>10</v>
      </c>
    </row>
    <row r="1696" spans="11:11">
      <c r="K1696" s="24" t="s">
        <v>44</v>
      </c>
    </row>
    <row r="1697" spans="11:11">
      <c r="K1697" s="26" t="s">
        <v>1360</v>
      </c>
    </row>
    <row r="1698" spans="11:11">
      <c r="K1698" s="24" t="s">
        <v>44</v>
      </c>
    </row>
    <row r="1699" spans="11:11">
      <c r="K1699" s="26" t="s">
        <v>10</v>
      </c>
    </row>
    <row r="1700" spans="11:11">
      <c r="K1700" s="24" t="s">
        <v>23</v>
      </c>
    </row>
    <row r="1701" spans="11:11">
      <c r="K1701" s="26" t="s">
        <v>31</v>
      </c>
    </row>
    <row r="1702" spans="11:11">
      <c r="K1702" s="24" t="s">
        <v>1360</v>
      </c>
    </row>
    <row r="1703" spans="11:11">
      <c r="K1703" s="26" t="s">
        <v>1360</v>
      </c>
    </row>
    <row r="1704" spans="11:11">
      <c r="K1704" s="24" t="s">
        <v>10</v>
      </c>
    </row>
    <row r="1705" spans="11:11">
      <c r="K1705" s="26" t="s">
        <v>23</v>
      </c>
    </row>
    <row r="1706" spans="11:11">
      <c r="K1706" s="24" t="s">
        <v>10</v>
      </c>
    </row>
    <row r="1707" spans="11:11">
      <c r="K1707" s="26" t="s">
        <v>31</v>
      </c>
    </row>
    <row r="1708" spans="11:11">
      <c r="K1708" s="24" t="s">
        <v>44</v>
      </c>
    </row>
    <row r="1709" spans="11:11">
      <c r="K1709" s="26" t="s">
        <v>10</v>
      </c>
    </row>
    <row r="1710" spans="11:11">
      <c r="K1710" s="24" t="s">
        <v>1360</v>
      </c>
    </row>
    <row r="1711" spans="11:11">
      <c r="K1711" s="26" t="s">
        <v>44</v>
      </c>
    </row>
    <row r="1712" spans="11:11">
      <c r="K1712" s="24" t="s">
        <v>1360</v>
      </c>
    </row>
    <row r="1713" spans="11:11">
      <c r="K1713" s="26" t="s">
        <v>31</v>
      </c>
    </row>
    <row r="1714" spans="11:11">
      <c r="K1714" s="24" t="s">
        <v>31</v>
      </c>
    </row>
    <row r="1715" spans="11:11">
      <c r="K1715" s="26" t="s">
        <v>31</v>
      </c>
    </row>
    <row r="1716" spans="11:11">
      <c r="K1716" s="24" t="s">
        <v>10</v>
      </c>
    </row>
    <row r="1717" spans="11:11">
      <c r="K1717" s="26" t="s">
        <v>31</v>
      </c>
    </row>
    <row r="1718" spans="11:11">
      <c r="K1718" s="24" t="s">
        <v>31</v>
      </c>
    </row>
    <row r="1719" spans="11:11">
      <c r="K1719" s="26" t="s">
        <v>31</v>
      </c>
    </row>
    <row r="1720" spans="11:11">
      <c r="K1720" s="24" t="s">
        <v>44</v>
      </c>
    </row>
    <row r="1721" spans="11:11">
      <c r="K1721" s="26" t="s">
        <v>1360</v>
      </c>
    </row>
    <row r="1722" spans="11:11">
      <c r="K1722" s="24" t="s">
        <v>1360</v>
      </c>
    </row>
    <row r="1723" spans="11:11">
      <c r="K1723" s="26" t="s">
        <v>1360</v>
      </c>
    </row>
    <row r="1724" spans="11:11">
      <c r="K1724" s="24" t="s">
        <v>44</v>
      </c>
    </row>
    <row r="1725" spans="11:11">
      <c r="K1725" s="26" t="s">
        <v>1360</v>
      </c>
    </row>
    <row r="1726" spans="11:11">
      <c r="K1726" s="24" t="s">
        <v>10</v>
      </c>
    </row>
    <row r="1727" spans="11:11">
      <c r="K1727" s="26" t="s">
        <v>23</v>
      </c>
    </row>
    <row r="1728" spans="11:11">
      <c r="K1728" s="24" t="s">
        <v>44</v>
      </c>
    </row>
    <row r="1729" spans="11:11">
      <c r="K1729" s="26" t="s">
        <v>23</v>
      </c>
    </row>
    <row r="1730" spans="11:11">
      <c r="K1730" s="24" t="s">
        <v>1360</v>
      </c>
    </row>
    <row r="1731" spans="11:11">
      <c r="K1731" s="26" t="s">
        <v>23</v>
      </c>
    </row>
    <row r="1732" spans="11:11">
      <c r="K1732" s="24" t="s">
        <v>44</v>
      </c>
    </row>
    <row r="1733" spans="11:11">
      <c r="K1733" s="26" t="s">
        <v>23</v>
      </c>
    </row>
    <row r="1734" spans="11:11">
      <c r="K1734" s="24" t="s">
        <v>1360</v>
      </c>
    </row>
    <row r="1735" spans="11:11">
      <c r="K1735" s="26" t="s">
        <v>23</v>
      </c>
    </row>
    <row r="1736" spans="11:11">
      <c r="K1736" s="24" t="s">
        <v>23</v>
      </c>
    </row>
    <row r="1737" spans="11:11">
      <c r="K1737" s="26" t="s">
        <v>10</v>
      </c>
    </row>
    <row r="1738" spans="11:11">
      <c r="K1738" s="24" t="s">
        <v>44</v>
      </c>
    </row>
    <row r="1739" spans="11:11">
      <c r="K1739" s="26" t="s">
        <v>23</v>
      </c>
    </row>
    <row r="1740" spans="11:11">
      <c r="K1740" s="24" t="s">
        <v>1360</v>
      </c>
    </row>
    <row r="1741" spans="11:11">
      <c r="K1741" s="26" t="s">
        <v>1360</v>
      </c>
    </row>
    <row r="1742" spans="11:11">
      <c r="K1742" s="24" t="s">
        <v>31</v>
      </c>
    </row>
    <row r="1743" spans="11:11">
      <c r="K1743" s="26" t="s">
        <v>44</v>
      </c>
    </row>
    <row r="1744" spans="11:11">
      <c r="K1744" s="24" t="s">
        <v>31</v>
      </c>
    </row>
    <row r="1745" spans="11:11">
      <c r="K1745" s="26" t="s">
        <v>10</v>
      </c>
    </row>
    <row r="1746" spans="11:11">
      <c r="K1746" s="24" t="s">
        <v>1360</v>
      </c>
    </row>
    <row r="1747" spans="11:11">
      <c r="K1747" s="26" t="s">
        <v>23</v>
      </c>
    </row>
    <row r="1748" spans="11:11">
      <c r="K1748" s="24" t="s">
        <v>23</v>
      </c>
    </row>
    <row r="1749" spans="11:11">
      <c r="K1749" s="26" t="s">
        <v>23</v>
      </c>
    </row>
    <row r="1750" spans="11:11">
      <c r="K1750" s="24" t="s">
        <v>44</v>
      </c>
    </row>
    <row r="1751" spans="11:11">
      <c r="K1751" s="26" t="s">
        <v>23</v>
      </c>
    </row>
    <row r="1752" spans="11:11">
      <c r="K1752" s="24" t="s">
        <v>1360</v>
      </c>
    </row>
    <row r="1753" spans="11:11">
      <c r="K1753" s="26" t="s">
        <v>10</v>
      </c>
    </row>
    <row r="1754" spans="11:11">
      <c r="K1754" s="24" t="s">
        <v>31</v>
      </c>
    </row>
    <row r="1755" spans="11:11">
      <c r="K1755" s="26" t="s">
        <v>23</v>
      </c>
    </row>
    <row r="1756" spans="11:11">
      <c r="K1756" s="24" t="s">
        <v>44</v>
      </c>
    </row>
    <row r="1757" spans="11:11">
      <c r="K1757" s="26" t="s">
        <v>10</v>
      </c>
    </row>
    <row r="1758" spans="11:11">
      <c r="K1758" s="24" t="s">
        <v>10</v>
      </c>
    </row>
    <row r="1759" spans="11:11">
      <c r="K1759" s="26" t="s">
        <v>23</v>
      </c>
    </row>
    <row r="1760" spans="11:11">
      <c r="K1760" s="24" t="s">
        <v>31</v>
      </c>
    </row>
    <row r="1761" spans="11:11">
      <c r="K1761" s="26" t="s">
        <v>10</v>
      </c>
    </row>
    <row r="1762" spans="11:11">
      <c r="K1762" s="24" t="s">
        <v>1360</v>
      </c>
    </row>
    <row r="1763" spans="11:11">
      <c r="K1763" s="26" t="s">
        <v>44</v>
      </c>
    </row>
    <row r="1764" spans="11:11">
      <c r="K1764" s="24" t="s">
        <v>44</v>
      </c>
    </row>
    <row r="1765" spans="11:11">
      <c r="K1765" s="26" t="s">
        <v>44</v>
      </c>
    </row>
    <row r="1766" spans="11:11">
      <c r="K1766" s="24" t="s">
        <v>44</v>
      </c>
    </row>
    <row r="1767" spans="11:11">
      <c r="K1767" s="26" t="s">
        <v>10</v>
      </c>
    </row>
    <row r="1768" spans="11:11">
      <c r="K1768" s="24" t="s">
        <v>44</v>
      </c>
    </row>
    <row r="1769" spans="11:11">
      <c r="K1769" s="26" t="s">
        <v>23</v>
      </c>
    </row>
    <row r="1770" spans="11:11">
      <c r="K1770" s="24" t="s">
        <v>44</v>
      </c>
    </row>
    <row r="1771" spans="11:11">
      <c r="K1771" s="26" t="s">
        <v>23</v>
      </c>
    </row>
    <row r="1772" spans="11:11">
      <c r="K1772" s="24" t="s">
        <v>10</v>
      </c>
    </row>
    <row r="1773" spans="11:11">
      <c r="K1773" s="26" t="s">
        <v>23</v>
      </c>
    </row>
    <row r="1774" spans="11:11">
      <c r="K1774" s="24" t="s">
        <v>23</v>
      </c>
    </row>
    <row r="1775" spans="11:11">
      <c r="K1775" s="26" t="s">
        <v>44</v>
      </c>
    </row>
    <row r="1776" spans="11:11">
      <c r="K1776" s="24" t="s">
        <v>44</v>
      </c>
    </row>
    <row r="1777" spans="11:11">
      <c r="K1777" s="26" t="s">
        <v>44</v>
      </c>
    </row>
    <row r="1778" spans="11:11">
      <c r="K1778" s="24" t="s">
        <v>10</v>
      </c>
    </row>
    <row r="1779" spans="11:11">
      <c r="K1779" s="26" t="s">
        <v>1360</v>
      </c>
    </row>
    <row r="1780" spans="11:11">
      <c r="K1780" s="24" t="s">
        <v>10</v>
      </c>
    </row>
    <row r="1781" spans="11:11">
      <c r="K1781" s="26" t="s">
        <v>44</v>
      </c>
    </row>
    <row r="1782" spans="11:11">
      <c r="K1782" s="24" t="s">
        <v>10</v>
      </c>
    </row>
    <row r="1783" spans="11:11">
      <c r="K1783" s="26" t="s">
        <v>1360</v>
      </c>
    </row>
    <row r="1784" spans="11:11">
      <c r="K1784" s="24" t="s">
        <v>1360</v>
      </c>
    </row>
    <row r="1785" spans="11:11">
      <c r="K1785" s="26" t="s">
        <v>10</v>
      </c>
    </row>
    <row r="1786" spans="11:11">
      <c r="K1786" s="24" t="s">
        <v>23</v>
      </c>
    </row>
    <row r="1787" spans="11:11">
      <c r="K1787" s="26" t="s">
        <v>44</v>
      </c>
    </row>
    <row r="1788" spans="11:11">
      <c r="K1788" s="24" t="s">
        <v>1360</v>
      </c>
    </row>
    <row r="1789" spans="11:11">
      <c r="K1789" s="26" t="s">
        <v>44</v>
      </c>
    </row>
    <row r="1790" spans="11:11">
      <c r="K1790" s="24" t="s">
        <v>44</v>
      </c>
    </row>
    <row r="1791" spans="11:11">
      <c r="K1791" s="26" t="s">
        <v>31</v>
      </c>
    </row>
    <row r="1792" spans="11:11">
      <c r="K1792" s="24" t="s">
        <v>23</v>
      </c>
    </row>
    <row r="1793" spans="11:11">
      <c r="K1793" s="26" t="s">
        <v>1360</v>
      </c>
    </row>
    <row r="1794" spans="11:11">
      <c r="K1794" s="24" t="s">
        <v>1360</v>
      </c>
    </row>
    <row r="1795" spans="11:11">
      <c r="K1795" s="26" t="s">
        <v>10</v>
      </c>
    </row>
    <row r="1796" spans="11:11">
      <c r="K1796" s="24" t="s">
        <v>23</v>
      </c>
    </row>
    <row r="1797" spans="11:11">
      <c r="K1797" s="26" t="s">
        <v>23</v>
      </c>
    </row>
    <row r="1798" spans="11:11">
      <c r="K1798" s="24" t="s">
        <v>31</v>
      </c>
    </row>
    <row r="1799" spans="11:11">
      <c r="K1799" s="26" t="s">
        <v>1360</v>
      </c>
    </row>
    <row r="1800" spans="11:11">
      <c r="K1800" s="24" t="s">
        <v>10</v>
      </c>
    </row>
    <row r="1801" spans="11:11">
      <c r="K1801" s="26" t="s">
        <v>1360</v>
      </c>
    </row>
    <row r="1802" spans="11:11">
      <c r="K1802" s="24" t="s">
        <v>44</v>
      </c>
    </row>
    <row r="1803" spans="11:11">
      <c r="K1803" s="26" t="s">
        <v>31</v>
      </c>
    </row>
    <row r="1804" spans="11:11">
      <c r="K1804" s="24" t="s">
        <v>10</v>
      </c>
    </row>
    <row r="1805" spans="11:11">
      <c r="K1805" s="26" t="s">
        <v>10</v>
      </c>
    </row>
    <row r="1806" spans="11:11">
      <c r="K1806" s="24" t="s">
        <v>10</v>
      </c>
    </row>
    <row r="1807" spans="11:11">
      <c r="K1807" s="26" t="s">
        <v>10</v>
      </c>
    </row>
    <row r="1808" spans="11:11">
      <c r="K1808" s="24" t="s">
        <v>31</v>
      </c>
    </row>
    <row r="1809" spans="11:11">
      <c r="K1809" s="26" t="s">
        <v>31</v>
      </c>
    </row>
    <row r="1810" spans="11:11">
      <c r="K1810" s="24" t="s">
        <v>44</v>
      </c>
    </row>
    <row r="1811" spans="11:11">
      <c r="K1811" s="26" t="s">
        <v>1360</v>
      </c>
    </row>
    <row r="1812" spans="11:11">
      <c r="K1812" s="24" t="s">
        <v>31</v>
      </c>
    </row>
    <row r="1813" spans="11:11">
      <c r="K1813" s="26" t="s">
        <v>44</v>
      </c>
    </row>
    <row r="1814" spans="11:11">
      <c r="K1814" s="24" t="s">
        <v>23</v>
      </c>
    </row>
    <row r="1815" spans="11:11">
      <c r="K1815" s="26" t="s">
        <v>10</v>
      </c>
    </row>
    <row r="1816" spans="11:11">
      <c r="K1816" s="24" t="s">
        <v>10</v>
      </c>
    </row>
    <row r="1817" spans="11:11">
      <c r="K1817" s="26" t="s">
        <v>10</v>
      </c>
    </row>
    <row r="1818" spans="11:11">
      <c r="K1818" s="24" t="s">
        <v>31</v>
      </c>
    </row>
    <row r="1819" spans="11:11">
      <c r="K1819" s="26" t="s">
        <v>31</v>
      </c>
    </row>
    <row r="1820" spans="11:11">
      <c r="K1820" s="24" t="s">
        <v>44</v>
      </c>
    </row>
    <row r="1821" spans="11:11">
      <c r="K1821" s="26" t="s">
        <v>44</v>
      </c>
    </row>
    <row r="1822" spans="11:11">
      <c r="K1822" s="24" t="s">
        <v>44</v>
      </c>
    </row>
    <row r="1823" spans="11:11">
      <c r="K1823" s="26" t="s">
        <v>10</v>
      </c>
    </row>
    <row r="1824" spans="11:11">
      <c r="K1824" s="24" t="s">
        <v>44</v>
      </c>
    </row>
    <row r="1825" spans="11:11">
      <c r="K1825" s="26" t="s">
        <v>44</v>
      </c>
    </row>
    <row r="1826" spans="11:11">
      <c r="K1826" s="24" t="s">
        <v>44</v>
      </c>
    </row>
    <row r="1827" spans="11:11">
      <c r="K1827" s="26" t="s">
        <v>23</v>
      </c>
    </row>
    <row r="1828" spans="11:11">
      <c r="K1828" s="24" t="s">
        <v>10</v>
      </c>
    </row>
    <row r="1829" spans="11:11">
      <c r="K1829" s="26" t="s">
        <v>1360</v>
      </c>
    </row>
    <row r="1830" spans="11:11">
      <c r="K1830" s="24" t="s">
        <v>1360</v>
      </c>
    </row>
    <row r="1831" spans="11:11">
      <c r="K1831" s="26" t="s">
        <v>10</v>
      </c>
    </row>
    <row r="1832" spans="11:11">
      <c r="K1832" s="24" t="s">
        <v>10</v>
      </c>
    </row>
    <row r="1833" spans="11:11">
      <c r="K1833" s="26" t="s">
        <v>23</v>
      </c>
    </row>
    <row r="1834" spans="11:11">
      <c r="K1834" s="24" t="s">
        <v>31</v>
      </c>
    </row>
    <row r="1835" spans="11:11">
      <c r="K1835" s="26" t="s">
        <v>23</v>
      </c>
    </row>
    <row r="1836" spans="11:11">
      <c r="K1836" s="24" t="s">
        <v>10</v>
      </c>
    </row>
    <row r="1837" spans="11:11">
      <c r="K1837" s="26" t="s">
        <v>23</v>
      </c>
    </row>
    <row r="1838" spans="11:11">
      <c r="K1838" s="24" t="s">
        <v>10</v>
      </c>
    </row>
    <row r="1839" spans="11:11">
      <c r="K1839" s="26" t="s">
        <v>1360</v>
      </c>
    </row>
    <row r="1840" spans="11:11">
      <c r="K1840" s="24" t="s">
        <v>1360</v>
      </c>
    </row>
    <row r="1841" spans="11:11">
      <c r="K1841" s="26" t="s">
        <v>31</v>
      </c>
    </row>
    <row r="1842" spans="11:11">
      <c r="K1842" s="24" t="s">
        <v>10</v>
      </c>
    </row>
    <row r="1843" spans="11:11">
      <c r="K1843" s="26" t="s">
        <v>1360</v>
      </c>
    </row>
    <row r="1844" spans="11:11">
      <c r="K1844" s="24" t="s">
        <v>10</v>
      </c>
    </row>
    <row r="1845" spans="11:11">
      <c r="K1845" s="26" t="s">
        <v>1360</v>
      </c>
    </row>
    <row r="1846" spans="11:11">
      <c r="K1846" s="24" t="s">
        <v>10</v>
      </c>
    </row>
    <row r="1847" spans="11:11">
      <c r="K1847" s="26" t="s">
        <v>44</v>
      </c>
    </row>
    <row r="1848" spans="11:11">
      <c r="K1848" s="24" t="s">
        <v>23</v>
      </c>
    </row>
    <row r="1849" spans="11:11">
      <c r="K1849" s="26" t="s">
        <v>31</v>
      </c>
    </row>
    <row r="1850" spans="11:11">
      <c r="K1850" s="24" t="s">
        <v>23</v>
      </c>
    </row>
    <row r="1851" spans="11:11">
      <c r="K1851" s="26" t="s">
        <v>44</v>
      </c>
    </row>
    <row r="1852" spans="11:11">
      <c r="K1852" s="24" t="s">
        <v>44</v>
      </c>
    </row>
    <row r="1853" spans="11:11">
      <c r="K1853" s="26" t="s">
        <v>44</v>
      </c>
    </row>
    <row r="1854" spans="11:11">
      <c r="K1854" s="24" t="s">
        <v>31</v>
      </c>
    </row>
    <row r="1855" spans="11:11">
      <c r="K1855" s="26" t="s">
        <v>31</v>
      </c>
    </row>
    <row r="1856" spans="11:11">
      <c r="K1856" s="24" t="s">
        <v>10</v>
      </c>
    </row>
    <row r="1857" spans="11:11">
      <c r="K1857" s="26" t="s">
        <v>1360</v>
      </c>
    </row>
    <row r="1858" spans="11:11">
      <c r="K1858" s="24" t="s">
        <v>31</v>
      </c>
    </row>
    <row r="1859" spans="11:11">
      <c r="K1859" s="26" t="s">
        <v>44</v>
      </c>
    </row>
    <row r="1860" spans="11:11">
      <c r="K1860" s="24" t="s">
        <v>31</v>
      </c>
    </row>
    <row r="1861" spans="11:11">
      <c r="K1861" s="26" t="s">
        <v>31</v>
      </c>
    </row>
    <row r="1862" spans="11:11">
      <c r="K1862" s="24" t="s">
        <v>10</v>
      </c>
    </row>
    <row r="1863" spans="11:11">
      <c r="K1863" s="26" t="s">
        <v>23</v>
      </c>
    </row>
    <row r="1864" spans="11:11">
      <c r="K1864" s="24" t="s">
        <v>31</v>
      </c>
    </row>
    <row r="1865" spans="11:11">
      <c r="K1865" s="26" t="s">
        <v>31</v>
      </c>
    </row>
    <row r="1866" spans="11:11">
      <c r="K1866" s="24" t="s">
        <v>23</v>
      </c>
    </row>
    <row r="1867" spans="11:11">
      <c r="K1867" s="26" t="s">
        <v>10</v>
      </c>
    </row>
    <row r="1868" spans="11:11">
      <c r="K1868" s="24" t="s">
        <v>10</v>
      </c>
    </row>
    <row r="1869" spans="11:11">
      <c r="K1869" s="26" t="s">
        <v>10</v>
      </c>
    </row>
    <row r="1870" spans="11:11">
      <c r="K1870" s="24" t="s">
        <v>44</v>
      </c>
    </row>
    <row r="1871" spans="11:11">
      <c r="K1871" s="26" t="s">
        <v>23</v>
      </c>
    </row>
    <row r="1872" spans="11:11">
      <c r="K1872" s="24" t="s">
        <v>23</v>
      </c>
    </row>
    <row r="1873" spans="11:11">
      <c r="K1873" s="26" t="s">
        <v>44</v>
      </c>
    </row>
    <row r="1874" spans="11:11">
      <c r="K1874" s="24" t="s">
        <v>31</v>
      </c>
    </row>
    <row r="1875" spans="11:11">
      <c r="K1875" s="26" t="s">
        <v>31</v>
      </c>
    </row>
    <row r="1876" spans="11:11">
      <c r="K1876" s="24" t="s">
        <v>1360</v>
      </c>
    </row>
    <row r="1877" spans="11:11">
      <c r="K1877" s="26" t="s">
        <v>10</v>
      </c>
    </row>
    <row r="1878" spans="11:11">
      <c r="K1878" s="24" t="s">
        <v>23</v>
      </c>
    </row>
    <row r="1879" spans="11:11">
      <c r="K1879" s="26" t="s">
        <v>44</v>
      </c>
    </row>
    <row r="1880" spans="11:11">
      <c r="K1880" s="24" t="s">
        <v>44</v>
      </c>
    </row>
    <row r="1881" spans="11:11">
      <c r="K1881" s="26" t="s">
        <v>10</v>
      </c>
    </row>
    <row r="1882" spans="11:11">
      <c r="K1882" s="24" t="s">
        <v>44</v>
      </c>
    </row>
    <row r="1883" spans="11:11">
      <c r="K1883" s="26" t="s">
        <v>1360</v>
      </c>
    </row>
    <row r="1884" spans="11:11">
      <c r="K1884" s="24" t="s">
        <v>23</v>
      </c>
    </row>
    <row r="1885" spans="11:11">
      <c r="K1885" s="26" t="s">
        <v>10</v>
      </c>
    </row>
    <row r="1886" spans="11:11">
      <c r="K1886" s="24" t="s">
        <v>1360</v>
      </c>
    </row>
    <row r="1887" spans="11:11">
      <c r="K1887" s="26" t="s">
        <v>23</v>
      </c>
    </row>
    <row r="1888" spans="11:11">
      <c r="K1888" s="24" t="s">
        <v>31</v>
      </c>
    </row>
    <row r="1889" spans="11:11">
      <c r="K1889" s="26" t="s">
        <v>44</v>
      </c>
    </row>
    <row r="1890" spans="11:11">
      <c r="K1890" s="24" t="s">
        <v>31</v>
      </c>
    </row>
    <row r="1891" spans="11:11">
      <c r="K1891" s="26" t="s">
        <v>1360</v>
      </c>
    </row>
    <row r="1892" spans="11:11">
      <c r="K1892" s="24" t="s">
        <v>10</v>
      </c>
    </row>
    <row r="1893" spans="11:11">
      <c r="K1893" s="26" t="s">
        <v>31</v>
      </c>
    </row>
    <row r="1894" spans="11:11">
      <c r="K1894" s="24" t="s">
        <v>23</v>
      </c>
    </row>
    <row r="1895" spans="11:11">
      <c r="K1895" s="26" t="s">
        <v>1360</v>
      </c>
    </row>
    <row r="1896" spans="11:11">
      <c r="K1896" s="24" t="s">
        <v>10</v>
      </c>
    </row>
    <row r="1897" spans="11:11">
      <c r="K1897" s="26" t="s">
        <v>31</v>
      </c>
    </row>
    <row r="1898" spans="11:11">
      <c r="K1898" s="24" t="s">
        <v>31</v>
      </c>
    </row>
    <row r="1899" spans="11:11">
      <c r="K1899" s="26" t="s">
        <v>1360</v>
      </c>
    </row>
    <row r="1900" spans="11:11">
      <c r="K1900" s="24" t="s">
        <v>31</v>
      </c>
    </row>
    <row r="1901" spans="11:11">
      <c r="K1901" s="26" t="s">
        <v>10</v>
      </c>
    </row>
    <row r="1902" spans="11:11">
      <c r="K1902" s="24" t="s">
        <v>10</v>
      </c>
    </row>
    <row r="1903" spans="11:11">
      <c r="K1903" s="26" t="s">
        <v>31</v>
      </c>
    </row>
    <row r="1904" spans="11:11">
      <c r="K1904" s="24" t="s">
        <v>44</v>
      </c>
    </row>
    <row r="1905" spans="11:11">
      <c r="K1905" s="26" t="s">
        <v>23</v>
      </c>
    </row>
    <row r="1906" spans="11:11">
      <c r="K1906" s="24" t="s">
        <v>1360</v>
      </c>
    </row>
    <row r="1907" spans="11:11">
      <c r="K1907" s="26" t="s">
        <v>1360</v>
      </c>
    </row>
    <row r="1908" spans="11:11">
      <c r="K1908" s="24" t="s">
        <v>23</v>
      </c>
    </row>
    <row r="1909" spans="11:11">
      <c r="K1909" s="26" t="s">
        <v>10</v>
      </c>
    </row>
    <row r="1910" spans="11:11">
      <c r="K1910" s="24" t="s">
        <v>44</v>
      </c>
    </row>
    <row r="1911" spans="11:11">
      <c r="K1911" s="26" t="s">
        <v>1360</v>
      </c>
    </row>
    <row r="1912" spans="11:11">
      <c r="K1912" s="24" t="s">
        <v>44</v>
      </c>
    </row>
    <row r="1913" spans="11:11">
      <c r="K1913" s="26" t="s">
        <v>1360</v>
      </c>
    </row>
    <row r="1914" spans="11:11">
      <c r="K1914" s="24" t="s">
        <v>1360</v>
      </c>
    </row>
    <row r="1915" spans="11:11">
      <c r="K1915" s="26" t="s">
        <v>10</v>
      </c>
    </row>
    <row r="1916" spans="11:11">
      <c r="K1916" s="24" t="s">
        <v>23</v>
      </c>
    </row>
    <row r="1917" spans="11:11">
      <c r="K1917" s="26" t="s">
        <v>44</v>
      </c>
    </row>
    <row r="1918" spans="11:11">
      <c r="K1918" s="24" t="s">
        <v>10</v>
      </c>
    </row>
    <row r="1919" spans="11:11">
      <c r="K1919" s="26" t="s">
        <v>23</v>
      </c>
    </row>
    <row r="1920" spans="11:11">
      <c r="K1920" s="24" t="s">
        <v>23</v>
      </c>
    </row>
    <row r="1921" spans="11:11">
      <c r="K1921" s="26" t="s">
        <v>31</v>
      </c>
    </row>
    <row r="1922" spans="11:11">
      <c r="K1922" s="24" t="s">
        <v>23</v>
      </c>
    </row>
    <row r="1923" spans="11:11">
      <c r="K1923" s="26" t="s">
        <v>44</v>
      </c>
    </row>
    <row r="1924" spans="11:11">
      <c r="K1924" s="24" t="s">
        <v>1360</v>
      </c>
    </row>
    <row r="1925" spans="11:11">
      <c r="K1925" s="26" t="s">
        <v>1360</v>
      </c>
    </row>
    <row r="1926" spans="11:11">
      <c r="K1926" s="24" t="s">
        <v>10</v>
      </c>
    </row>
    <row r="1927" spans="11:11">
      <c r="K1927" s="26" t="s">
        <v>44</v>
      </c>
    </row>
    <row r="1928" spans="11:11">
      <c r="K1928" s="24" t="s">
        <v>44</v>
      </c>
    </row>
    <row r="1929" spans="11:11">
      <c r="K1929" s="26" t="s">
        <v>44</v>
      </c>
    </row>
    <row r="1930" spans="11:11">
      <c r="K1930" s="24" t="s">
        <v>44</v>
      </c>
    </row>
    <row r="1931" spans="11:11">
      <c r="K1931" s="26" t="s">
        <v>23</v>
      </c>
    </row>
    <row r="1932" spans="11:11">
      <c r="K1932" s="24" t="s">
        <v>1360</v>
      </c>
    </row>
    <row r="1933" spans="11:11">
      <c r="K1933" s="26" t="s">
        <v>10</v>
      </c>
    </row>
    <row r="1934" spans="11:11">
      <c r="K1934" s="24" t="s">
        <v>10</v>
      </c>
    </row>
    <row r="1935" spans="11:11">
      <c r="K1935" s="26" t="s">
        <v>10</v>
      </c>
    </row>
    <row r="1936" spans="11:11">
      <c r="K1936" s="24" t="s">
        <v>23</v>
      </c>
    </row>
    <row r="1937" spans="11:11">
      <c r="K1937" s="26" t="s">
        <v>44</v>
      </c>
    </row>
    <row r="1938" spans="11:11">
      <c r="K1938" s="24" t="s">
        <v>1360</v>
      </c>
    </row>
    <row r="1939" spans="11:11">
      <c r="K1939" s="26" t="s">
        <v>44</v>
      </c>
    </row>
    <row r="1940" spans="11:11">
      <c r="K1940" s="24" t="s">
        <v>23</v>
      </c>
    </row>
    <row r="1941" spans="11:11">
      <c r="K1941" s="26" t="s">
        <v>31</v>
      </c>
    </row>
    <row r="1942" spans="11:11">
      <c r="K1942" s="24" t="s">
        <v>1360</v>
      </c>
    </row>
    <row r="1943" spans="11:11">
      <c r="K1943" s="26" t="s">
        <v>10</v>
      </c>
    </row>
    <row r="1944" spans="11:11">
      <c r="K1944" s="24" t="s">
        <v>10</v>
      </c>
    </row>
    <row r="1945" spans="11:11">
      <c r="K1945" s="26" t="s">
        <v>10</v>
      </c>
    </row>
    <row r="1946" spans="11:11">
      <c r="K1946" s="24" t="s">
        <v>44</v>
      </c>
    </row>
    <row r="1947" spans="11:11">
      <c r="K1947" s="26" t="s">
        <v>31</v>
      </c>
    </row>
    <row r="1948" spans="11:11">
      <c r="K1948" s="24" t="s">
        <v>10</v>
      </c>
    </row>
    <row r="1949" spans="11:11">
      <c r="K1949" s="26" t="s">
        <v>44</v>
      </c>
    </row>
    <row r="1950" spans="11:11">
      <c r="K1950" s="24" t="s">
        <v>23</v>
      </c>
    </row>
    <row r="1951" spans="11:11">
      <c r="K1951" s="26" t="s">
        <v>10</v>
      </c>
    </row>
    <row r="1952" spans="11:11">
      <c r="K1952" s="24" t="s">
        <v>31</v>
      </c>
    </row>
    <row r="1953" spans="11:11">
      <c r="K1953" s="26" t="s">
        <v>31</v>
      </c>
    </row>
    <row r="1954" spans="11:11">
      <c r="K1954" s="24" t="s">
        <v>1360</v>
      </c>
    </row>
    <row r="1955" spans="11:11">
      <c r="K1955" s="26" t="s">
        <v>31</v>
      </c>
    </row>
    <row r="1956" spans="11:11">
      <c r="K1956" s="24" t="s">
        <v>10</v>
      </c>
    </row>
    <row r="1957" spans="11:11">
      <c r="K1957" s="26" t="s">
        <v>31</v>
      </c>
    </row>
    <row r="1958" spans="11:11">
      <c r="K1958" s="24" t="s">
        <v>1360</v>
      </c>
    </row>
    <row r="1959" spans="11:11">
      <c r="K1959" s="26" t="s">
        <v>31</v>
      </c>
    </row>
    <row r="1960" spans="11:11">
      <c r="K1960" s="24" t="s">
        <v>31</v>
      </c>
    </row>
    <row r="1961" spans="11:11">
      <c r="K1961" s="26" t="s">
        <v>10</v>
      </c>
    </row>
    <row r="1962" spans="11:11">
      <c r="K1962" s="24" t="s">
        <v>44</v>
      </c>
    </row>
    <row r="1963" spans="11:11">
      <c r="K1963" s="26" t="s">
        <v>31</v>
      </c>
    </row>
    <row r="1964" spans="11:11">
      <c r="K1964" s="24" t="s">
        <v>1360</v>
      </c>
    </row>
    <row r="1965" spans="11:11">
      <c r="K1965" s="26" t="s">
        <v>23</v>
      </c>
    </row>
    <row r="1966" spans="11:11">
      <c r="K1966" s="24" t="s">
        <v>23</v>
      </c>
    </row>
    <row r="1967" spans="11:11">
      <c r="K1967" s="26" t="s">
        <v>10</v>
      </c>
    </row>
    <row r="1968" spans="11:11">
      <c r="K1968" s="24" t="s">
        <v>1360</v>
      </c>
    </row>
    <row r="1969" spans="11:11">
      <c r="K1969" s="26" t="s">
        <v>10</v>
      </c>
    </row>
    <row r="1970" spans="11:11">
      <c r="K1970" s="24" t="s">
        <v>1360</v>
      </c>
    </row>
    <row r="1971" spans="11:11">
      <c r="K1971" s="26" t="s">
        <v>44</v>
      </c>
    </row>
    <row r="1972" spans="11:11">
      <c r="K1972" s="24" t="s">
        <v>23</v>
      </c>
    </row>
    <row r="1973" spans="11:11">
      <c r="K1973" s="26" t="s">
        <v>23</v>
      </c>
    </row>
    <row r="1974" spans="11:11">
      <c r="K1974" s="24" t="s">
        <v>10</v>
      </c>
    </row>
    <row r="1975" spans="11:11">
      <c r="K1975" s="26" t="s">
        <v>10</v>
      </c>
    </row>
    <row r="1976" spans="11:11">
      <c r="K1976" s="24" t="s">
        <v>23</v>
      </c>
    </row>
    <row r="1977" spans="11:11">
      <c r="K1977" s="26" t="s">
        <v>10</v>
      </c>
    </row>
    <row r="1978" spans="11:11">
      <c r="K1978" s="24" t="s">
        <v>23</v>
      </c>
    </row>
    <row r="1979" spans="11:11">
      <c r="K1979" s="26" t="s">
        <v>10</v>
      </c>
    </row>
    <row r="1980" spans="11:11">
      <c r="K1980" s="24" t="s">
        <v>44</v>
      </c>
    </row>
    <row r="1981" spans="11:11">
      <c r="K1981" s="26" t="s">
        <v>23</v>
      </c>
    </row>
    <row r="1982" spans="11:11">
      <c r="K1982" s="24" t="s">
        <v>1360</v>
      </c>
    </row>
    <row r="1983" spans="11:11">
      <c r="K1983" s="26" t="s">
        <v>31</v>
      </c>
    </row>
    <row r="1984" spans="11:11">
      <c r="K1984" s="24" t="s">
        <v>44</v>
      </c>
    </row>
    <row r="1985" spans="11:11">
      <c r="K1985" s="26" t="s">
        <v>44</v>
      </c>
    </row>
    <row r="1986" spans="11:11">
      <c r="K1986" s="24" t="s">
        <v>1360</v>
      </c>
    </row>
    <row r="1987" spans="11:11">
      <c r="K1987" s="26" t="s">
        <v>23</v>
      </c>
    </row>
    <row r="1988" spans="11:11">
      <c r="K1988" s="24" t="s">
        <v>1360</v>
      </c>
    </row>
    <row r="1989" spans="11:11">
      <c r="K1989" s="26" t="s">
        <v>23</v>
      </c>
    </row>
    <row r="1990" spans="11:11">
      <c r="K1990" s="24" t="s">
        <v>44</v>
      </c>
    </row>
    <row r="1991" spans="11:11">
      <c r="K1991" s="26" t="s">
        <v>31</v>
      </c>
    </row>
    <row r="1992" spans="11:11">
      <c r="K1992" s="24" t="s">
        <v>10</v>
      </c>
    </row>
    <row r="1993" spans="11:11">
      <c r="K1993" s="26" t="s">
        <v>1360</v>
      </c>
    </row>
    <row r="1994" spans="11:11">
      <c r="K1994" s="24" t="s">
        <v>44</v>
      </c>
    </row>
    <row r="1995" spans="11:11">
      <c r="K1995" s="26" t="s">
        <v>23</v>
      </c>
    </row>
    <row r="1996" spans="11:11">
      <c r="K1996" s="24" t="s">
        <v>1360</v>
      </c>
    </row>
    <row r="1997" spans="11:11">
      <c r="K1997" s="26" t="s">
        <v>44</v>
      </c>
    </row>
    <row r="1998" spans="11:11">
      <c r="K1998" s="24" t="s">
        <v>44</v>
      </c>
    </row>
    <row r="1999" spans="11:11">
      <c r="K1999" s="26" t="s">
        <v>10</v>
      </c>
    </row>
    <row r="2000" spans="11:11">
      <c r="K2000" s="24" t="s">
        <v>31</v>
      </c>
    </row>
    <row r="2001" spans="11:11">
      <c r="K2001" s="26" t="s">
        <v>31</v>
      </c>
    </row>
    <row r="2002" spans="11:11">
      <c r="K2002" s="24" t="s">
        <v>1360</v>
      </c>
    </row>
    <row r="2003" spans="11:11">
      <c r="K2003" s="26" t="s">
        <v>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B56AB-A3A3-4504-A2AF-5295BD95EDD7}">
  <sheetPr>
    <tabColor rgb="FFC00000"/>
  </sheetPr>
  <dimension ref="A1:CD2002"/>
  <sheetViews>
    <sheetView topLeftCell="BO1" workbookViewId="0">
      <selection activeCell="BX33" sqref="BX33"/>
    </sheetView>
  </sheetViews>
  <sheetFormatPr defaultRowHeight="15"/>
  <cols>
    <col min="2" max="2" width="76" customWidth="1"/>
    <col min="3" max="3" width="16.42578125" customWidth="1"/>
    <col min="4" max="4" width="17.140625" customWidth="1"/>
    <col min="5" max="5" width="18.5703125" customWidth="1"/>
    <col min="7" max="7" width="14.5703125" bestFit="1" customWidth="1"/>
    <col min="8" max="8" width="25.140625" customWidth="1"/>
    <col min="9" max="9" width="14" customWidth="1"/>
    <col min="10" max="10" width="26.5703125" customWidth="1"/>
    <col min="11" max="11" width="5.42578125" customWidth="1"/>
    <col min="12" max="12" width="15" style="4" customWidth="1"/>
    <col min="13" max="13" width="15.7109375" style="4" customWidth="1"/>
    <col min="14" max="14" width="22.7109375" bestFit="1" customWidth="1"/>
    <col min="15" max="15" width="6.28515625" customWidth="1"/>
    <col min="16" max="16" width="13" customWidth="1"/>
    <col min="17" max="17" width="20" style="4" customWidth="1"/>
    <col min="18" max="18" width="6.85546875" customWidth="1"/>
    <col min="19" max="19" width="16.28515625" customWidth="1"/>
    <col min="20" max="20" width="14.140625" customWidth="1"/>
    <col min="21" max="21" width="24.7109375" style="4" customWidth="1"/>
    <col min="22" max="22" width="9.140625" customWidth="1"/>
    <col min="23" max="23" width="15.140625" customWidth="1"/>
    <col min="24" max="24" width="14.42578125" bestFit="1" customWidth="1"/>
    <col min="25" max="26" width="11.28515625" customWidth="1"/>
    <col min="27" max="27" width="20.85546875" customWidth="1"/>
    <col min="28" max="28" width="13.28515625" customWidth="1"/>
    <col min="29" max="30" width="21.140625" customWidth="1"/>
    <col min="31" max="31" width="28.5703125" customWidth="1"/>
    <col min="32" max="32" width="7.28515625" customWidth="1"/>
    <col min="33" max="33" width="11.85546875" customWidth="1"/>
    <col min="34" max="34" width="17" style="4" customWidth="1"/>
    <col min="35" max="35" width="11" customWidth="1"/>
    <col min="36" max="36" width="24.140625" style="4" customWidth="1"/>
    <col min="37" max="37" width="17.28515625" customWidth="1"/>
    <col min="38" max="38" width="12" customWidth="1"/>
    <col min="39" max="39" width="28" style="7" customWidth="1"/>
    <col min="40" max="40" width="8.5703125" customWidth="1"/>
    <col min="41" max="41" width="15" customWidth="1"/>
    <col min="42" max="42" width="18.5703125" customWidth="1"/>
    <col min="43" max="43" width="10.140625" customWidth="1"/>
    <col min="44" max="44" width="19.7109375" customWidth="1"/>
    <col min="45" max="45" width="18.5703125" customWidth="1"/>
    <col min="47" max="47" width="15" customWidth="1"/>
    <col min="48" max="48" width="23" customWidth="1"/>
    <col min="49" max="49" width="7.140625" customWidth="1"/>
    <col min="51" max="51" width="9.7109375" bestFit="1" customWidth="1"/>
    <col min="52" max="52" width="12.7109375" bestFit="1" customWidth="1"/>
    <col min="53" max="53" width="9.85546875" bestFit="1" customWidth="1"/>
    <col min="54" max="54" width="9.7109375" bestFit="1" customWidth="1"/>
    <col min="55" max="55" width="16.7109375" style="4" customWidth="1"/>
    <col min="57" max="57" width="11.7109375" customWidth="1"/>
    <col min="58" max="58" width="12.28515625" customWidth="1"/>
    <col min="59" max="59" width="11.140625" customWidth="1"/>
    <col min="60" max="60" width="10.42578125" customWidth="1"/>
    <col min="61" max="61" width="17.140625" style="4" customWidth="1"/>
    <col min="63" max="63" width="11.85546875" customWidth="1"/>
    <col min="64" max="64" width="22.140625" customWidth="1"/>
    <col min="66" max="66" width="26.140625" style="4" customWidth="1"/>
    <col min="67" max="67" width="23" style="4" customWidth="1"/>
    <col min="68" max="68" width="23.140625" style="4" customWidth="1"/>
    <col min="69" max="69" width="15.140625" style="4" customWidth="1"/>
    <col min="70" max="70" width="11.42578125" style="4" customWidth="1"/>
    <col min="71" max="71" width="10.85546875" style="4" customWidth="1"/>
    <col min="72" max="72" width="18.140625" style="4" customWidth="1"/>
    <col min="73" max="73" width="13.5703125" style="4" customWidth="1"/>
    <col min="74" max="74" width="17.28515625" style="4" customWidth="1"/>
    <col min="75" max="75" width="25.42578125" style="4" customWidth="1"/>
    <col min="76" max="76" width="29.7109375" style="4" customWidth="1"/>
    <col min="77" max="77" width="30" style="4" customWidth="1"/>
    <col min="78" max="78" width="15.7109375" customWidth="1"/>
    <col min="79" max="79" width="16.140625" customWidth="1"/>
    <col min="80" max="80" width="18.85546875" customWidth="1"/>
    <col min="81" max="81" width="18" customWidth="1"/>
    <col min="82" max="82" width="10.28515625" customWidth="1"/>
    <col min="83" max="93" width="3" bestFit="1" customWidth="1"/>
    <col min="94" max="94" width="11.42578125" bestFit="1" customWidth="1"/>
    <col min="95" max="95" width="9.140625" bestFit="1" customWidth="1"/>
    <col min="96" max="96" width="6" bestFit="1" customWidth="1"/>
    <col min="98" max="98" width="6" bestFit="1" customWidth="1"/>
    <col min="99" max="99" width="3" bestFit="1" customWidth="1"/>
    <col min="101" max="101" width="6" bestFit="1" customWidth="1"/>
    <col min="103" max="103" width="6" bestFit="1" customWidth="1"/>
    <col min="105" max="105" width="6" bestFit="1" customWidth="1"/>
    <col min="107" max="107" width="6" bestFit="1" customWidth="1"/>
    <col min="109" max="109" width="6" bestFit="1" customWidth="1"/>
    <col min="111" max="111" width="6" bestFit="1" customWidth="1"/>
    <col min="113" max="113" width="6" bestFit="1" customWidth="1"/>
    <col min="115" max="115" width="6" bestFit="1" customWidth="1"/>
    <col min="117" max="117" width="6" bestFit="1" customWidth="1"/>
    <col min="119" max="119" width="6" bestFit="1" customWidth="1"/>
    <col min="121" max="121" width="6" bestFit="1" customWidth="1"/>
    <col min="123" max="123" width="6" bestFit="1" customWidth="1"/>
    <col min="124" max="124" width="3" bestFit="1" customWidth="1"/>
    <col min="126" max="126" width="6" bestFit="1" customWidth="1"/>
    <col min="127" max="127" width="3" bestFit="1" customWidth="1"/>
    <col min="129" max="129" width="6" bestFit="1" customWidth="1"/>
    <col min="131" max="131" width="11.42578125" bestFit="1" customWidth="1"/>
  </cols>
  <sheetData>
    <row r="1" spans="1:77" ht="96.75" customHeight="1">
      <c r="A1" s="144"/>
      <c r="B1" s="144"/>
      <c r="F1" s="44" t="s">
        <v>4273</v>
      </c>
      <c r="G1" s="45" t="s">
        <v>4274</v>
      </c>
      <c r="H1" s="43" t="s">
        <v>4275</v>
      </c>
      <c r="I1" s="1" t="s">
        <v>51</v>
      </c>
      <c r="J1" s="50" t="s">
        <v>4276</v>
      </c>
      <c r="L1" s="1" t="s">
        <v>5</v>
      </c>
      <c r="M1" s="55" t="s">
        <v>4254</v>
      </c>
      <c r="N1" s="53" t="s">
        <v>4277</v>
      </c>
      <c r="P1" s="1" t="s">
        <v>1356</v>
      </c>
      <c r="Q1" s="53" t="s">
        <v>4278</v>
      </c>
      <c r="S1" s="1" t="s">
        <v>5</v>
      </c>
      <c r="T1" s="52" t="s">
        <v>4254</v>
      </c>
      <c r="U1" s="54" t="s">
        <v>4279</v>
      </c>
      <c r="W1" s="1" t="s">
        <v>0</v>
      </c>
      <c r="X1" s="1" t="s">
        <v>2</v>
      </c>
      <c r="Y1" s="1" t="s">
        <v>1362</v>
      </c>
      <c r="Z1" s="1" t="s">
        <v>0</v>
      </c>
      <c r="AA1" s="81" t="s">
        <v>4280</v>
      </c>
      <c r="AB1" s="1" t="s">
        <v>1356</v>
      </c>
      <c r="AC1" s="1" t="s">
        <v>49</v>
      </c>
      <c r="AD1" s="60" t="s">
        <v>4281</v>
      </c>
      <c r="AE1" s="59" t="s">
        <v>4282</v>
      </c>
      <c r="AG1" s="1" t="s">
        <v>1362</v>
      </c>
      <c r="AH1" s="133" t="s">
        <v>4283</v>
      </c>
      <c r="AI1" s="1" t="s">
        <v>47</v>
      </c>
      <c r="AJ1" s="136" t="s">
        <v>4284</v>
      </c>
      <c r="AK1" s="1" t="s">
        <v>4285</v>
      </c>
      <c r="AL1" s="1" t="s">
        <v>48</v>
      </c>
      <c r="AM1" s="137" t="s">
        <v>4286</v>
      </c>
      <c r="AN1" s="57"/>
      <c r="AO1" s="1" t="s">
        <v>46</v>
      </c>
      <c r="AP1" s="51" t="s">
        <v>4287</v>
      </c>
      <c r="AR1" s="1" t="s">
        <v>1</v>
      </c>
      <c r="AS1" s="54" t="s">
        <v>4288</v>
      </c>
      <c r="AU1" s="1" t="s">
        <v>1368</v>
      </c>
      <c r="AV1" s="58" t="s">
        <v>4289</v>
      </c>
      <c r="AW1" s="80"/>
      <c r="AY1" s="1" t="s">
        <v>45</v>
      </c>
      <c r="AZ1" s="1" t="s">
        <v>48</v>
      </c>
      <c r="BA1" s="1" t="s">
        <v>1362</v>
      </c>
      <c r="BB1" s="1" t="s">
        <v>4290</v>
      </c>
      <c r="BC1" s="54" t="s">
        <v>4291</v>
      </c>
      <c r="BE1" s="1" t="s">
        <v>0</v>
      </c>
      <c r="BF1" s="1" t="s">
        <v>5</v>
      </c>
      <c r="BG1" s="1" t="s">
        <v>1362</v>
      </c>
      <c r="BH1" s="85" t="s">
        <v>0</v>
      </c>
      <c r="BI1" s="86" t="s">
        <v>4292</v>
      </c>
      <c r="BK1" s="1" t="s">
        <v>45</v>
      </c>
      <c r="BL1" s="133" t="s">
        <v>4293</v>
      </c>
    </row>
    <row r="2" spans="1:77">
      <c r="A2" s="144"/>
      <c r="B2" s="144"/>
      <c r="E2" s="46"/>
      <c r="F2" t="s">
        <v>7</v>
      </c>
      <c r="G2" s="34">
        <f>SUMIFS(Transitions!I:I,Transitions!C:C,"BR001")</f>
        <v>122.96399999999998</v>
      </c>
      <c r="H2" s="46" t="str">
        <f>VLOOKUP(LARGE(G2:G11,1),CHOOSE({1,2},G2:G11,F2:F11),2,FALSE)</f>
        <v>BR003</v>
      </c>
      <c r="I2" s="24">
        <v>557</v>
      </c>
      <c r="J2" s="46" t="str" cm="1">
        <f t="array" ref="J2">_xlfn.IFS(I2&gt;=750,"Low Risk",AND(I2&gt;=650,I2&lt;=749),"Medium Risk",I2&lt;650,"High Risk")</f>
        <v>High Risk</v>
      </c>
      <c r="L2" s="2">
        <v>515.82000000000005</v>
      </c>
      <c r="M2" s="2">
        <v>422.49</v>
      </c>
      <c r="N2" s="4" t="str">
        <f>IF(M2&gt;=L2,"Yes","No")</f>
        <v>No</v>
      </c>
      <c r="P2" s="24">
        <v>73.8</v>
      </c>
      <c r="Q2" s="4" t="str">
        <f>IF(ISBLANK(P2),"missing","Available")</f>
        <v>Available</v>
      </c>
      <c r="S2" s="2">
        <v>515.82000000000005</v>
      </c>
      <c r="T2" s="2">
        <v>422.49</v>
      </c>
      <c r="U2" s="4" t="str" cm="1">
        <f t="array" ref="U2">_xlfn.IFS(T2&gt;S2,"Surplus",T2&lt;S2,"Deficit")</f>
        <v>Deficit</v>
      </c>
      <c r="W2" s="2" t="s">
        <v>7</v>
      </c>
      <c r="X2" s="2" t="s">
        <v>9</v>
      </c>
      <c r="Y2" s="24" t="s">
        <v>1373</v>
      </c>
      <c r="Z2" s="24" t="s">
        <v>35</v>
      </c>
      <c r="AA2" s="84" t="str">
        <f>VLOOKUP(Z2,$W$2:$X$11,2,FALSE)</f>
        <v>Kavita Rath</v>
      </c>
      <c r="AB2" s="24">
        <v>73.8</v>
      </c>
      <c r="AC2" s="2" t="s">
        <v>59</v>
      </c>
      <c r="AD2" s="2">
        <v>43.5</v>
      </c>
      <c r="AE2" s="4">
        <f>SUMIFS(AB:AB,AC:AC,"Salaried",AD:AD,"&gt;10")</f>
        <v>2945.3600000000006</v>
      </c>
      <c r="AG2" s="24" t="s">
        <v>1373</v>
      </c>
      <c r="AH2" s="4" t="str">
        <f>RIGHT(AG2,5)</f>
        <v>00001</v>
      </c>
      <c r="AI2" s="2" t="s">
        <v>57</v>
      </c>
      <c r="AJ2" s="46" t="str">
        <f>IF(UPPER(AI2)="M","Male","Female")</f>
        <v>Female</v>
      </c>
      <c r="AK2" s="2" t="s">
        <v>56</v>
      </c>
      <c r="AL2" s="2" t="s">
        <v>58</v>
      </c>
      <c r="AM2" s="7" t="str">
        <f>_xlfn.CONCAT(AK2,"|",AL2)</f>
        <v>Mira Pradhan|Dhenkanal</v>
      </c>
      <c r="AO2" s="2" t="s">
        <v>56</v>
      </c>
      <c r="AP2" s="4" t="str">
        <f>IF(LEFT(AO2,1)="R",AO2,"Not True")</f>
        <v>Not True</v>
      </c>
      <c r="AR2" s="2" t="s">
        <v>8</v>
      </c>
      <c r="AS2" s="4">
        <f>LEN(AR2)</f>
        <v>16</v>
      </c>
      <c r="AU2" s="24" t="s">
        <v>1377</v>
      </c>
      <c r="AV2" s="46" t="str">
        <f>PROPER(TRIM(AU2))</f>
        <v>Approved</v>
      </c>
      <c r="AW2" s="144"/>
      <c r="AY2" s="2" t="s">
        <v>55</v>
      </c>
      <c r="AZ2" s="2" t="s">
        <v>58</v>
      </c>
      <c r="BA2" s="24" t="s">
        <v>1373</v>
      </c>
      <c r="BB2" s="70" t="s">
        <v>588</v>
      </c>
      <c r="BC2" s="4" t="str">
        <f>VLOOKUP(BB2,$AY$2:$AZ$501,2,FALSE)</f>
        <v>Jharsuguda</v>
      </c>
      <c r="BE2" s="2" t="s">
        <v>7</v>
      </c>
      <c r="BF2" s="2">
        <v>209.86</v>
      </c>
      <c r="BG2" s="24" t="s">
        <v>1373</v>
      </c>
      <c r="BH2" s="24" t="s">
        <v>35</v>
      </c>
      <c r="BI2" s="4">
        <f>VLOOKUP(BH2,$BE$2:$BF$11,2,FALSE)</f>
        <v>103.83</v>
      </c>
      <c r="BK2" s="2" t="s">
        <v>55</v>
      </c>
      <c r="BL2" s="135" t="str">
        <f>IF(COUNTIF(BK:BK,BK2)&gt;0,"Exists","Does Not Exists")</f>
        <v>Exists</v>
      </c>
      <c r="BM2" s="45">
        <v>32</v>
      </c>
      <c r="BN2" s="77" t="s">
        <v>4248</v>
      </c>
      <c r="BO2" s="77" t="s">
        <v>1363</v>
      </c>
      <c r="BV2" s="122" t="s">
        <v>4294</v>
      </c>
      <c r="BW2" s="4" t="s">
        <v>4253</v>
      </c>
      <c r="BX2" s="4">
        <v>2024</v>
      </c>
    </row>
    <row r="3" spans="1:77">
      <c r="A3" s="147" t="s">
        <v>4295</v>
      </c>
      <c r="B3" s="148"/>
      <c r="F3" t="s">
        <v>12</v>
      </c>
      <c r="G3" s="34">
        <f>SUMIFS(Transitions!I:I,Transitions!C:C,"BR002")</f>
        <v>125.96190000000004</v>
      </c>
      <c r="I3" s="26">
        <v>600</v>
      </c>
      <c r="J3" s="46" t="str" cm="1">
        <f t="array" ref="J3">_xlfn.IFS(I3&gt;=750,"Low Risk",AND(I3&gt;=650,I3&lt;=749),"Medium Risk",I3&lt;650,"High Risk")</f>
        <v>High Risk</v>
      </c>
      <c r="L3" s="3">
        <v>774.56</v>
      </c>
      <c r="M3" s="3">
        <v>701.67</v>
      </c>
      <c r="N3" s="4" t="str">
        <f t="shared" ref="N3:N37" si="0">IF(M3&gt;=L3,"Yes","No")</f>
        <v>No</v>
      </c>
      <c r="P3" s="26">
        <v>6.55</v>
      </c>
      <c r="Q3" s="4" t="str">
        <f t="shared" ref="Q3:Q67" si="1">IF(ISBLANK(P3),"missing","Available")</f>
        <v>Available</v>
      </c>
      <c r="S3" s="3">
        <v>774.56</v>
      </c>
      <c r="T3" s="3">
        <v>701.67</v>
      </c>
      <c r="U3" s="4" t="str" cm="1">
        <f t="array" ref="U3">_xlfn.IFS(T3&gt;S3,"Surplus",T3&lt;S3,"Deficit")</f>
        <v>Deficit</v>
      </c>
      <c r="W3" s="3" t="s">
        <v>12</v>
      </c>
      <c r="X3" s="3" t="s">
        <v>14</v>
      </c>
      <c r="Y3" s="26" t="s">
        <v>1379</v>
      </c>
      <c r="Z3" s="26" t="s">
        <v>35</v>
      </c>
      <c r="AA3" s="84" t="str">
        <f>VLOOKUP(Z3,$W$2:$X$11,2,FALSE)</f>
        <v>Kavita Rath</v>
      </c>
      <c r="AB3" s="26">
        <v>6.55</v>
      </c>
      <c r="AC3" s="3" t="s">
        <v>64</v>
      </c>
      <c r="AD3" s="3">
        <v>20.149999999999999</v>
      </c>
      <c r="AG3" s="26" t="s">
        <v>1379</v>
      </c>
      <c r="AH3" s="4" t="str">
        <f t="shared" ref="AH3:AH66" si="2">RIGHT(AG3,5)</f>
        <v>00002</v>
      </c>
      <c r="AI3" s="3" t="s">
        <v>57</v>
      </c>
      <c r="AJ3" s="46" t="str">
        <f t="shared" ref="AJ3:AJ66" si="3">IF(UPPER(AI3)="M","Male","Female")</f>
        <v>Female</v>
      </c>
      <c r="AK3" s="3" t="s">
        <v>62</v>
      </c>
      <c r="AL3" s="3" t="s">
        <v>63</v>
      </c>
      <c r="AM3" s="7" t="str">
        <f t="shared" ref="AM3:AM66" si="4">_xlfn.CONCAT(AK3,"|",AL3)</f>
        <v>Sita Rath|Balasore</v>
      </c>
      <c r="AO3" s="3" t="s">
        <v>62</v>
      </c>
      <c r="AP3" s="4" t="str">
        <f t="shared" ref="AP3:AP66" si="5">IF(LEFT(AO3,1)="R",AO3,"Not True")</f>
        <v>Not True</v>
      </c>
      <c r="AR3" s="3" t="s">
        <v>13</v>
      </c>
      <c r="AS3" s="4">
        <f t="shared" ref="AS3:AS11" si="6">LEN(AR3)</f>
        <v>15</v>
      </c>
      <c r="AU3" s="26" t="s">
        <v>1381</v>
      </c>
      <c r="AV3" s="46" t="str">
        <f t="shared" ref="AV3:AV66" si="7">PROPER(TRIM(AU3))</f>
        <v>Rejected</v>
      </c>
      <c r="AY3" s="3" t="s">
        <v>61</v>
      </c>
      <c r="AZ3" s="3" t="s">
        <v>63</v>
      </c>
      <c r="BA3" s="26" t="s">
        <v>1379</v>
      </c>
      <c r="BB3" s="71" t="s">
        <v>1190</v>
      </c>
      <c r="BC3" s="4" t="str">
        <f t="shared" ref="BC3:BC66" si="8">VLOOKUP(BB3,$AY$2:$AZ$501,2,FALSE)</f>
        <v>Bhubaneswar</v>
      </c>
      <c r="BE3" s="3" t="s">
        <v>12</v>
      </c>
      <c r="BF3" s="3">
        <v>105.8</v>
      </c>
      <c r="BG3" s="26" t="s">
        <v>1379</v>
      </c>
      <c r="BH3" s="26" t="s">
        <v>35</v>
      </c>
      <c r="BI3" s="4">
        <f t="shared" ref="BI3:BI66" si="9">VLOOKUP(BH3,$BE$2:$BF$11,2,FALSE)</f>
        <v>103.83</v>
      </c>
      <c r="BK3" s="3" t="s">
        <v>61</v>
      </c>
      <c r="BL3" s="135" t="str">
        <f t="shared" ref="BL3:BL66" si="10">IF(COUNTIF(BK:BK,BK3)&gt;0,"Exists","Does Not Exists")</f>
        <v>Exists</v>
      </c>
      <c r="BN3" s="77" t="s">
        <v>3</v>
      </c>
      <c r="BO3" s="4" t="s">
        <v>1408</v>
      </c>
      <c r="BP3" s="4" t="s">
        <v>1374</v>
      </c>
      <c r="BQ3" s="4" t="s">
        <v>1400</v>
      </c>
      <c r="BR3" s="4" t="s">
        <v>1411</v>
      </c>
      <c r="BS3" s="4" t="s">
        <v>1380</v>
      </c>
      <c r="BT3" s="4" t="s">
        <v>1389</v>
      </c>
      <c r="BU3" s="4" t="s">
        <v>1361</v>
      </c>
    </row>
    <row r="4" spans="1:77" ht="32.25" customHeight="1">
      <c r="A4" s="36" t="s">
        <v>4296</v>
      </c>
      <c r="B4" s="33" t="s">
        <v>4297</v>
      </c>
      <c r="C4" s="93">
        <f>SUMIFS(Transitions!G:G,Transitions!N:N,"Approved",Transitions!D:D,"East")</f>
        <v>10719.629999999994</v>
      </c>
      <c r="D4" s="94" t="s">
        <v>4298</v>
      </c>
      <c r="F4" t="s">
        <v>16</v>
      </c>
      <c r="G4" s="34">
        <f>SUMIFS(Transitions!I:I,Transitions!C:C,"BR003")</f>
        <v>146.94390000000004</v>
      </c>
      <c r="I4" s="24">
        <v>690</v>
      </c>
      <c r="J4" s="46" t="str" cm="1">
        <f t="array" ref="J4">_xlfn.IFS(I4&gt;=750,"Low Risk",AND(I4&gt;=650,I4&lt;=749),"Medium Risk",I4&lt;650,"High Risk")</f>
        <v>Medium Risk</v>
      </c>
      <c r="L4" s="2">
        <v>751.88</v>
      </c>
      <c r="M4" s="2">
        <v>631.48</v>
      </c>
      <c r="N4" s="4" t="str">
        <f t="shared" si="0"/>
        <v>No</v>
      </c>
      <c r="P4" s="24">
        <v>47.65</v>
      </c>
      <c r="Q4" s="4" t="str">
        <f t="shared" si="1"/>
        <v>Available</v>
      </c>
      <c r="S4" s="2">
        <v>751.88</v>
      </c>
      <c r="T4" s="2">
        <v>631.48</v>
      </c>
      <c r="U4" s="4" t="str" cm="1">
        <f t="array" ref="U4">_xlfn.IFS(T4&gt;S4,"Surplus",T4&lt;S4,"Deficit")</f>
        <v>Deficit</v>
      </c>
      <c r="W4" s="2" t="s">
        <v>16</v>
      </c>
      <c r="X4" s="2" t="s">
        <v>18</v>
      </c>
      <c r="Y4" s="24" t="s">
        <v>1383</v>
      </c>
      <c r="Z4" s="82" t="s">
        <v>16</v>
      </c>
      <c r="AA4" s="84" t="str">
        <f t="shared" ref="AA3:AA66" si="11">VLOOKUP(Z4,$W$2:$X$11,2,FALSE)</f>
        <v>Suresh Panda</v>
      </c>
      <c r="AB4" s="24">
        <v>47.65</v>
      </c>
      <c r="AC4" s="2" t="s">
        <v>64</v>
      </c>
      <c r="AD4" s="2">
        <v>49.51</v>
      </c>
      <c r="AE4" s="56"/>
      <c r="AF4" s="56"/>
      <c r="AG4" s="24" t="s">
        <v>1383</v>
      </c>
      <c r="AH4" s="4" t="str">
        <f t="shared" si="2"/>
        <v>00003</v>
      </c>
      <c r="AI4" s="2" t="s">
        <v>68</v>
      </c>
      <c r="AJ4" s="46" t="str">
        <f t="shared" si="3"/>
        <v>Female</v>
      </c>
      <c r="AK4" s="2" t="s">
        <v>67</v>
      </c>
      <c r="AL4" s="2" t="s">
        <v>69</v>
      </c>
      <c r="AM4" s="7" t="str">
        <f t="shared" si="4"/>
        <v>Kavita Rout|Sambalpur</v>
      </c>
      <c r="AO4" s="2" t="s">
        <v>67</v>
      </c>
      <c r="AP4" s="4" t="str">
        <f t="shared" si="5"/>
        <v>Not True</v>
      </c>
      <c r="AR4" s="2" t="s">
        <v>17</v>
      </c>
      <c r="AS4" s="4">
        <f t="shared" si="6"/>
        <v>19</v>
      </c>
      <c r="AU4" s="24" t="s">
        <v>1386</v>
      </c>
      <c r="AV4" s="46" t="str">
        <f t="shared" si="7"/>
        <v>Rejected</v>
      </c>
      <c r="AY4" s="2" t="s">
        <v>66</v>
      </c>
      <c r="AZ4" s="2" t="s">
        <v>69</v>
      </c>
      <c r="BA4" s="24" t="s">
        <v>1383</v>
      </c>
      <c r="BB4" s="70" t="s">
        <v>1068</v>
      </c>
      <c r="BC4" s="4" t="str">
        <f t="shared" si="8"/>
        <v>Jharsuguda</v>
      </c>
      <c r="BE4" s="2" t="s">
        <v>16</v>
      </c>
      <c r="BF4" s="2">
        <v>197.62</v>
      </c>
      <c r="BG4" s="24" t="s">
        <v>1383</v>
      </c>
      <c r="BH4" s="82" t="s">
        <v>16</v>
      </c>
      <c r="BI4" s="4">
        <f t="shared" si="9"/>
        <v>197.62</v>
      </c>
      <c r="BK4" s="2" t="s">
        <v>66</v>
      </c>
      <c r="BL4" s="135" t="str">
        <f t="shared" si="10"/>
        <v>Exists</v>
      </c>
      <c r="BN4" s="4" t="s">
        <v>23</v>
      </c>
      <c r="BO4" s="78">
        <v>2751.6100000000006</v>
      </c>
      <c r="BP4" s="78">
        <v>4153.4499999999989</v>
      </c>
      <c r="BQ4" s="78">
        <v>3001.45</v>
      </c>
      <c r="BR4" s="78">
        <v>3565.2200000000007</v>
      </c>
      <c r="BS4" s="78">
        <v>2929.92</v>
      </c>
      <c r="BT4" s="78">
        <v>2710.0000000000009</v>
      </c>
      <c r="BU4" s="78">
        <v>19111.650000000001</v>
      </c>
      <c r="BW4" s="77" t="s">
        <v>4252</v>
      </c>
      <c r="BX4" s="77" t="s">
        <v>4299</v>
      </c>
      <c r="BY4" s="4" t="s">
        <v>4300</v>
      </c>
    </row>
    <row r="5" spans="1:77" ht="30" customHeight="1">
      <c r="A5" s="36" t="s">
        <v>4301</v>
      </c>
      <c r="B5" s="33" t="s">
        <v>4302</v>
      </c>
      <c r="C5" s="63">
        <f>COUNTIF(Transitions!K:K,"Overdue")</f>
        <v>393</v>
      </c>
      <c r="F5" t="s">
        <v>20</v>
      </c>
      <c r="G5" s="34">
        <f>SUMIFS(Transitions!I:I,Transitions!C:C,"BR003")</f>
        <v>146.94390000000004</v>
      </c>
      <c r="I5" s="26">
        <v>797</v>
      </c>
      <c r="J5" s="46" t="str" cm="1">
        <f t="array" ref="J5">_xlfn.IFS(I5&gt;=750,"Low Risk",AND(I5&gt;=650,I5&lt;=749),"Medium Risk",I5&lt;650,"High Risk")</f>
        <v>Low Risk</v>
      </c>
      <c r="L5" s="3">
        <v>787.55</v>
      </c>
      <c r="M5" s="3">
        <v>929.2</v>
      </c>
      <c r="N5" s="4" t="str">
        <f t="shared" si="0"/>
        <v>Yes</v>
      </c>
      <c r="P5" s="26">
        <v>7.33</v>
      </c>
      <c r="Q5" s="4" t="str">
        <f t="shared" si="1"/>
        <v>Available</v>
      </c>
      <c r="S5" s="3">
        <v>787.55</v>
      </c>
      <c r="T5" s="3">
        <v>929.2</v>
      </c>
      <c r="U5" s="4" t="str" cm="1">
        <f t="array" ref="U5">_xlfn.IFS(T5&gt;S5,"Surplus",T5&lt;S5,"Deficit")</f>
        <v>Surplus</v>
      </c>
      <c r="W5" s="3" t="s">
        <v>20</v>
      </c>
      <c r="X5" s="3" t="s">
        <v>22</v>
      </c>
      <c r="Y5" s="26" t="s">
        <v>1388</v>
      </c>
      <c r="Z5" s="83" t="s">
        <v>35</v>
      </c>
      <c r="AA5" s="84" t="str">
        <f t="shared" si="11"/>
        <v>Kavita Rath</v>
      </c>
      <c r="AB5" s="26">
        <v>7.33</v>
      </c>
      <c r="AC5" s="3" t="s">
        <v>74</v>
      </c>
      <c r="AD5" s="3">
        <v>47.32</v>
      </c>
      <c r="AG5" s="26" t="s">
        <v>1388</v>
      </c>
      <c r="AH5" s="4" t="str">
        <f t="shared" si="2"/>
        <v>00004</v>
      </c>
      <c r="AI5" s="3" t="s">
        <v>73</v>
      </c>
      <c r="AJ5" s="46" t="str">
        <f t="shared" si="3"/>
        <v>Male</v>
      </c>
      <c r="AK5" s="3" t="s">
        <v>72</v>
      </c>
      <c r="AL5" s="3" t="s">
        <v>63</v>
      </c>
      <c r="AM5" s="7" t="str">
        <f t="shared" si="4"/>
        <v>Ashok Mohanty|Balasore</v>
      </c>
      <c r="AO5" s="3" t="s">
        <v>72</v>
      </c>
      <c r="AP5" s="4" t="str">
        <f t="shared" si="5"/>
        <v>Not True</v>
      </c>
      <c r="AR5" s="3" t="s">
        <v>21</v>
      </c>
      <c r="AS5" s="4">
        <f t="shared" si="6"/>
        <v>12</v>
      </c>
      <c r="AU5" s="26" t="s">
        <v>1386</v>
      </c>
      <c r="AV5" s="46" t="str">
        <f t="shared" si="7"/>
        <v>Rejected</v>
      </c>
      <c r="AY5" s="3" t="s">
        <v>71</v>
      </c>
      <c r="AZ5" s="3" t="s">
        <v>63</v>
      </c>
      <c r="BA5" s="26" t="s">
        <v>1388</v>
      </c>
      <c r="BB5" s="71" t="s">
        <v>220</v>
      </c>
      <c r="BC5" s="4" t="str">
        <f t="shared" si="8"/>
        <v>Rourkela</v>
      </c>
      <c r="BE5" s="3" t="s">
        <v>20</v>
      </c>
      <c r="BF5" s="3">
        <v>104.66</v>
      </c>
      <c r="BG5" s="26" t="s">
        <v>1388</v>
      </c>
      <c r="BH5" s="83" t="s">
        <v>35</v>
      </c>
      <c r="BI5" s="4">
        <f t="shared" si="9"/>
        <v>103.83</v>
      </c>
      <c r="BK5" s="3" t="s">
        <v>71</v>
      </c>
      <c r="BL5" s="135" t="str">
        <f t="shared" si="10"/>
        <v>Exists</v>
      </c>
      <c r="BN5" s="4" t="s">
        <v>31</v>
      </c>
      <c r="BO5" s="78">
        <v>2948.5899999999988</v>
      </c>
      <c r="BP5" s="78">
        <v>3211.6399999999994</v>
      </c>
      <c r="BQ5" s="78">
        <v>3388.1399999999994</v>
      </c>
      <c r="BR5" s="78">
        <v>3182.5000000000009</v>
      </c>
      <c r="BS5" s="78">
        <v>3324.26</v>
      </c>
      <c r="BT5" s="78">
        <v>3706.3199999999993</v>
      </c>
      <c r="BU5" s="78">
        <v>19761.449999999997</v>
      </c>
      <c r="BW5" s="4" t="s">
        <v>4261</v>
      </c>
      <c r="BX5" s="78">
        <v>778.81</v>
      </c>
      <c r="BY5" s="78">
        <v>702.41</v>
      </c>
    </row>
    <row r="6" spans="1:77" ht="33.75" customHeight="1">
      <c r="A6" s="36" t="s">
        <v>4303</v>
      </c>
      <c r="B6" s="32" t="s">
        <v>4304</v>
      </c>
      <c r="C6" s="143">
        <f>AVERAGEIFS(Transitions!J:J,Transitions!E:E,"Home Loan",Transitions!L:L,"&gt;700")</f>
        <v>1.557134673366833</v>
      </c>
      <c r="D6" s="92" t="s">
        <v>4298</v>
      </c>
      <c r="F6" t="s">
        <v>24</v>
      </c>
      <c r="G6" s="34">
        <f>SUMIFS(Transitions!I:I,Transitions!C:C,"BR005")</f>
        <v>126.06600000000006</v>
      </c>
      <c r="I6" s="24">
        <v>751</v>
      </c>
      <c r="J6" s="46" t="str" cm="1">
        <f t="array" ref="J6">_xlfn.IFS(I6&gt;=750,"Low Risk",AND(I6&gt;=650,I6&lt;=749),"Medium Risk",I6&lt;650,"High Risk")</f>
        <v>Low Risk</v>
      </c>
      <c r="L6" s="2">
        <v>723.15</v>
      </c>
      <c r="M6" s="2">
        <v>718.94</v>
      </c>
      <c r="N6" s="4" t="str">
        <f t="shared" si="0"/>
        <v>No</v>
      </c>
      <c r="P6" s="24">
        <v>58.02</v>
      </c>
      <c r="Q6" s="4" t="str">
        <f t="shared" si="1"/>
        <v>Available</v>
      </c>
      <c r="S6" s="2">
        <v>723.15</v>
      </c>
      <c r="T6" s="2">
        <v>718.94</v>
      </c>
      <c r="U6" s="4" t="str" cm="1">
        <f t="array" ref="U6">_xlfn.IFS(T6&gt;S6,"Surplus",T6&lt;S6,"Deficit")</f>
        <v>Deficit</v>
      </c>
      <c r="W6" s="2" t="s">
        <v>24</v>
      </c>
      <c r="X6" s="2" t="s">
        <v>26</v>
      </c>
      <c r="Y6" s="24" t="s">
        <v>1392</v>
      </c>
      <c r="Z6" s="24" t="s">
        <v>32</v>
      </c>
      <c r="AA6" s="84" t="str">
        <f t="shared" si="11"/>
        <v>Ramesh Behera</v>
      </c>
      <c r="AB6" s="24">
        <v>58.02</v>
      </c>
      <c r="AC6" s="2" t="s">
        <v>59</v>
      </c>
      <c r="AD6" s="2">
        <v>15.35</v>
      </c>
      <c r="AG6" s="24" t="s">
        <v>1392</v>
      </c>
      <c r="AH6" s="4" t="str">
        <f t="shared" si="2"/>
        <v>00005</v>
      </c>
      <c r="AI6" s="2" t="s">
        <v>73</v>
      </c>
      <c r="AJ6" s="46" t="str">
        <f t="shared" si="3"/>
        <v>Male</v>
      </c>
      <c r="AK6" s="2" t="s">
        <v>77</v>
      </c>
      <c r="AL6" s="2" t="s">
        <v>78</v>
      </c>
      <c r="AM6" s="7" t="str">
        <f t="shared" si="4"/>
        <v>Arjun Nayak|Rourkela</v>
      </c>
      <c r="AO6" s="2" t="s">
        <v>77</v>
      </c>
      <c r="AP6" s="4" t="str">
        <f t="shared" si="5"/>
        <v>Not True</v>
      </c>
      <c r="AR6" s="2" t="s">
        <v>25</v>
      </c>
      <c r="AS6" s="4">
        <f t="shared" si="6"/>
        <v>18</v>
      </c>
      <c r="AU6" s="24" t="s">
        <v>1386</v>
      </c>
      <c r="AV6" s="46" t="str">
        <f t="shared" si="7"/>
        <v>Rejected</v>
      </c>
      <c r="AY6" s="2" t="s">
        <v>76</v>
      </c>
      <c r="AZ6" s="2" t="s">
        <v>78</v>
      </c>
      <c r="BA6" s="24" t="s">
        <v>1392</v>
      </c>
      <c r="BB6" s="70" t="s">
        <v>1070</v>
      </c>
      <c r="BC6" s="4" t="str">
        <f t="shared" si="8"/>
        <v>Bhubaneswar</v>
      </c>
      <c r="BE6" s="2" t="s">
        <v>24</v>
      </c>
      <c r="BF6" s="2">
        <v>190.31</v>
      </c>
      <c r="BG6" s="24" t="s">
        <v>1392</v>
      </c>
      <c r="BH6" s="24" t="s">
        <v>32</v>
      </c>
      <c r="BI6" s="4">
        <f t="shared" si="9"/>
        <v>224.53</v>
      </c>
      <c r="BK6" s="2" t="s">
        <v>76</v>
      </c>
      <c r="BL6" s="135" t="str">
        <f t="shared" si="10"/>
        <v>Exists</v>
      </c>
      <c r="BN6" s="4" t="s">
        <v>10</v>
      </c>
      <c r="BO6" s="78">
        <v>2649.8799999999997</v>
      </c>
      <c r="BP6" s="78">
        <v>2782.17</v>
      </c>
      <c r="BQ6" s="78">
        <v>3002.9099999999994</v>
      </c>
      <c r="BR6" s="78">
        <v>3571.2599999999993</v>
      </c>
      <c r="BS6" s="78">
        <v>3396.0600000000004</v>
      </c>
      <c r="BT6" s="78">
        <v>4226.59</v>
      </c>
      <c r="BU6" s="78">
        <v>19628.87</v>
      </c>
      <c r="BW6" s="4" t="s">
        <v>4262</v>
      </c>
      <c r="BX6" s="78">
        <v>555.85</v>
      </c>
      <c r="BY6" s="78">
        <v>523.94000000000005</v>
      </c>
    </row>
    <row r="7" spans="1:77" ht="29.25" customHeight="1">
      <c r="A7" s="36" t="s">
        <v>4305</v>
      </c>
      <c r="B7" s="32" t="s">
        <v>4306</v>
      </c>
      <c r="C7" s="41" t="s">
        <v>4273</v>
      </c>
      <c r="D7" s="40" t="s">
        <v>4274</v>
      </c>
      <c r="F7" t="s">
        <v>28</v>
      </c>
      <c r="G7" s="34">
        <f>SUMIFS(Transitions!I:I,Transitions!C:C,"BR006")</f>
        <v>127.30540000000005</v>
      </c>
      <c r="I7" s="26">
        <v>748</v>
      </c>
      <c r="J7" s="46" t="str" cm="1">
        <f t="array" ref="J7">_xlfn.IFS(I7&gt;=750,"Low Risk",AND(I7&gt;=650,I7&lt;=749),"Medium Risk",I7&lt;650,"High Risk")</f>
        <v>Medium Risk</v>
      </c>
      <c r="L7" s="3">
        <v>500.13</v>
      </c>
      <c r="M7" s="3">
        <v>479.52</v>
      </c>
      <c r="N7" s="4" t="str">
        <f t="shared" si="0"/>
        <v>No</v>
      </c>
      <c r="P7" s="26">
        <v>25.12</v>
      </c>
      <c r="Q7" s="4" t="str">
        <f t="shared" si="1"/>
        <v>Available</v>
      </c>
      <c r="S7" s="3">
        <v>500.13</v>
      </c>
      <c r="T7" s="3">
        <v>479.52</v>
      </c>
      <c r="U7" s="4" t="str" cm="1">
        <f t="array" ref="U7">_xlfn.IFS(T7&gt;S7,"Surplus",T7&lt;S7,"Deficit")</f>
        <v>Deficit</v>
      </c>
      <c r="W7" s="3" t="s">
        <v>28</v>
      </c>
      <c r="X7" s="3" t="s">
        <v>30</v>
      </c>
      <c r="Y7" s="26" t="s">
        <v>1394</v>
      </c>
      <c r="Z7" s="26" t="s">
        <v>28</v>
      </c>
      <c r="AA7" s="84" t="str">
        <f t="shared" si="11"/>
        <v>Sunita Sahu</v>
      </c>
      <c r="AB7" s="26">
        <v>25.12</v>
      </c>
      <c r="AC7" s="3" t="s">
        <v>59</v>
      </c>
      <c r="AD7" s="3">
        <v>34.979999999999997</v>
      </c>
      <c r="AG7" s="26" t="s">
        <v>1394</v>
      </c>
      <c r="AH7" s="4" t="str">
        <f t="shared" si="2"/>
        <v>00006</v>
      </c>
      <c r="AI7" s="3" t="s">
        <v>57</v>
      </c>
      <c r="AJ7" s="46" t="str">
        <f t="shared" si="3"/>
        <v>Female</v>
      </c>
      <c r="AK7" s="3" t="s">
        <v>81</v>
      </c>
      <c r="AL7" s="3" t="s">
        <v>82</v>
      </c>
      <c r="AM7" s="7" t="str">
        <f t="shared" si="4"/>
        <v>Nisha Das|Cuttack</v>
      </c>
      <c r="AO7" s="3" t="s">
        <v>81</v>
      </c>
      <c r="AP7" s="4" t="str">
        <f t="shared" si="5"/>
        <v>Not True</v>
      </c>
      <c r="AR7" s="3" t="s">
        <v>29</v>
      </c>
      <c r="AS7" s="4">
        <f t="shared" si="6"/>
        <v>15</v>
      </c>
      <c r="AU7" s="26" t="s">
        <v>1377</v>
      </c>
      <c r="AV7" s="46" t="str">
        <f t="shared" si="7"/>
        <v>Approved</v>
      </c>
      <c r="AY7" s="3" t="s">
        <v>80</v>
      </c>
      <c r="AZ7" s="3" t="s">
        <v>82</v>
      </c>
      <c r="BA7" s="26" t="s">
        <v>1394</v>
      </c>
      <c r="BB7" s="71" t="s">
        <v>326</v>
      </c>
      <c r="BC7" s="4" t="str">
        <f t="shared" si="8"/>
        <v>Bhubaneswar</v>
      </c>
      <c r="BE7" s="3" t="s">
        <v>28</v>
      </c>
      <c r="BF7" s="3">
        <v>162.30000000000001</v>
      </c>
      <c r="BG7" s="26" t="s">
        <v>1394</v>
      </c>
      <c r="BH7" s="26" t="s">
        <v>28</v>
      </c>
      <c r="BI7" s="4">
        <f t="shared" si="9"/>
        <v>162.30000000000001</v>
      </c>
      <c r="BK7" s="3" t="s">
        <v>80</v>
      </c>
      <c r="BL7" s="135" t="str">
        <f t="shared" si="10"/>
        <v>Exists</v>
      </c>
      <c r="BN7" s="4" t="s">
        <v>1360</v>
      </c>
      <c r="BO7" s="78">
        <v>3615.17</v>
      </c>
      <c r="BP7" s="78">
        <v>3141.53</v>
      </c>
      <c r="BQ7" s="78">
        <v>3667.8799999999987</v>
      </c>
      <c r="BR7" s="78">
        <v>4382.4499999999989</v>
      </c>
      <c r="BS7" s="78">
        <v>3335.5299999999997</v>
      </c>
      <c r="BT7" s="78">
        <v>3511.95</v>
      </c>
      <c r="BU7" s="78">
        <v>21654.51</v>
      </c>
      <c r="BW7" s="4" t="s">
        <v>4263</v>
      </c>
      <c r="BX7" s="78">
        <v>451.01</v>
      </c>
      <c r="BY7" s="78">
        <v>392.3</v>
      </c>
    </row>
    <row r="8" spans="1:77" ht="29.25" customHeight="1">
      <c r="A8" s="31"/>
      <c r="B8" s="32"/>
      <c r="C8" s="35" t="s">
        <v>32</v>
      </c>
      <c r="D8" s="42">
        <f>SUMIFS(Transitions!I:I,Transitions!C:C,' (All Answers)'!C8)</f>
        <v>128.27430000000001</v>
      </c>
      <c r="F8" t="s">
        <v>32</v>
      </c>
      <c r="G8" s="34">
        <f>SUMIFS(Transitions!I:I,Transitions!C:C,"BR007")</f>
        <v>128.27430000000001</v>
      </c>
      <c r="I8" s="24">
        <v>866</v>
      </c>
      <c r="J8" s="46" t="str" cm="1">
        <f t="array" ref="J8">_xlfn.IFS(I8&gt;=750,"Low Risk",AND(I8&gt;=650,I8&lt;=749),"Medium Risk",I8&lt;650,"High Risk")</f>
        <v>Low Risk</v>
      </c>
      <c r="L8" s="2">
        <v>640</v>
      </c>
      <c r="M8" s="2">
        <v>695.99</v>
      </c>
      <c r="N8" s="4" t="str">
        <f t="shared" si="0"/>
        <v>Yes</v>
      </c>
      <c r="P8" s="26"/>
      <c r="S8" s="3"/>
      <c r="T8" s="3"/>
      <c r="W8" s="2" t="s">
        <v>32</v>
      </c>
      <c r="X8" s="2" t="s">
        <v>34</v>
      </c>
      <c r="Y8" s="24" t="s">
        <v>1399</v>
      </c>
      <c r="Z8" s="24" t="s">
        <v>41</v>
      </c>
      <c r="AA8" s="84" t="str">
        <f t="shared" si="11"/>
        <v>Pooja Tripathi</v>
      </c>
      <c r="AB8" s="24">
        <v>80.930000000000007</v>
      </c>
      <c r="AC8" s="2" t="s">
        <v>59</v>
      </c>
      <c r="AD8" s="2">
        <v>38.29</v>
      </c>
      <c r="AG8" s="24" t="s">
        <v>1399</v>
      </c>
      <c r="AH8" s="4" t="str">
        <f t="shared" si="2"/>
        <v>00007</v>
      </c>
      <c r="AI8" s="2" t="s">
        <v>68</v>
      </c>
      <c r="AJ8" s="46" t="str">
        <f t="shared" si="3"/>
        <v>Female</v>
      </c>
      <c r="AK8" s="2" t="s">
        <v>85</v>
      </c>
      <c r="AL8" s="2" t="s">
        <v>82</v>
      </c>
      <c r="AM8" s="7" t="str">
        <f t="shared" si="4"/>
        <v>Seema Kumar|Cuttack</v>
      </c>
      <c r="AO8" s="2" t="s">
        <v>85</v>
      </c>
      <c r="AP8" s="4" t="str">
        <f t="shared" si="5"/>
        <v>Not True</v>
      </c>
      <c r="AR8" s="2" t="s">
        <v>33</v>
      </c>
      <c r="AS8" s="4">
        <f t="shared" si="6"/>
        <v>14</v>
      </c>
      <c r="AU8" s="24" t="s">
        <v>1377</v>
      </c>
      <c r="AV8" s="46" t="str">
        <f t="shared" si="7"/>
        <v>Approved</v>
      </c>
      <c r="AY8" s="2" t="s">
        <v>84</v>
      </c>
      <c r="AZ8" s="2" t="s">
        <v>82</v>
      </c>
      <c r="BA8" s="24" t="s">
        <v>1399</v>
      </c>
      <c r="BB8" s="70" t="s">
        <v>971</v>
      </c>
      <c r="BC8" s="4" t="str">
        <f t="shared" si="8"/>
        <v>Puri</v>
      </c>
      <c r="BE8" s="2" t="s">
        <v>32</v>
      </c>
      <c r="BF8" s="2">
        <v>224.53</v>
      </c>
      <c r="BG8" s="24" t="s">
        <v>1399</v>
      </c>
      <c r="BH8" s="24" t="s">
        <v>41</v>
      </c>
      <c r="BI8" s="4">
        <f t="shared" si="9"/>
        <v>251.78</v>
      </c>
      <c r="BK8" s="2" t="s">
        <v>84</v>
      </c>
      <c r="BL8" s="135" t="str">
        <f t="shared" si="10"/>
        <v>Exists</v>
      </c>
      <c r="BN8" s="4" t="s">
        <v>44</v>
      </c>
      <c r="BO8" s="78">
        <v>3698.96</v>
      </c>
      <c r="BP8" s="78">
        <v>3903.8799999999997</v>
      </c>
      <c r="BQ8" s="78">
        <v>2834.6999999999994</v>
      </c>
      <c r="BR8" s="78">
        <v>3270.6700000000005</v>
      </c>
      <c r="BS8" s="78">
        <v>3858.5799999999995</v>
      </c>
      <c r="BT8" s="78">
        <v>3170.1799999999989</v>
      </c>
      <c r="BU8" s="78">
        <v>20736.969999999998</v>
      </c>
      <c r="BW8" s="4" t="s">
        <v>4264</v>
      </c>
      <c r="BX8" s="78">
        <v>656.67</v>
      </c>
      <c r="BY8" s="78">
        <v>553.88</v>
      </c>
    </row>
    <row r="9" spans="1:77" ht="35.25" customHeight="1">
      <c r="A9" s="36" t="s">
        <v>4307</v>
      </c>
      <c r="B9" s="32" t="s">
        <v>4308</v>
      </c>
      <c r="C9" s="62" t="s">
        <v>4309</v>
      </c>
      <c r="F9" t="s">
        <v>35</v>
      </c>
      <c r="G9" s="34">
        <f>SUMIFS(Transitions!I:I,Transitions!C:C,"BR008")</f>
        <v>131.65509999999998</v>
      </c>
      <c r="I9" s="26">
        <v>887</v>
      </c>
      <c r="J9" s="46" t="str" cm="1">
        <f t="array" ref="J9">_xlfn.IFS(I9&gt;=750,"Low Risk",AND(I9&gt;=650,I9&lt;=749),"Medium Risk",I9&lt;650,"High Risk")</f>
        <v>Low Risk</v>
      </c>
      <c r="L9" s="3">
        <v>588.21</v>
      </c>
      <c r="M9" s="3">
        <v>627.41999999999996</v>
      </c>
      <c r="N9" s="4" t="str">
        <f t="shared" si="0"/>
        <v>Yes</v>
      </c>
      <c r="P9" s="24">
        <v>80.930000000000007</v>
      </c>
      <c r="Q9" s="4" t="str">
        <f t="shared" si="1"/>
        <v>Available</v>
      </c>
      <c r="S9" s="2">
        <v>640</v>
      </c>
      <c r="T9" s="2">
        <v>695.99</v>
      </c>
      <c r="U9" s="4" t="str" cm="1">
        <f t="array" ref="U9">_xlfn.IFS(T9&gt;S9,"Surplus",T9&lt;S9,"Deficit")</f>
        <v>Surplus</v>
      </c>
      <c r="W9" s="3" t="s">
        <v>35</v>
      </c>
      <c r="X9" s="3" t="s">
        <v>37</v>
      </c>
      <c r="Y9" s="26" t="s">
        <v>1402</v>
      </c>
      <c r="Z9" s="26" t="s">
        <v>35</v>
      </c>
      <c r="AA9" s="84" t="str">
        <f t="shared" si="11"/>
        <v>Kavita Rath</v>
      </c>
      <c r="AB9" s="26">
        <v>82.82</v>
      </c>
      <c r="AC9" s="3" t="s">
        <v>74</v>
      </c>
      <c r="AD9" s="3">
        <v>17.03</v>
      </c>
      <c r="AG9" s="26" t="s">
        <v>1402</v>
      </c>
      <c r="AH9" s="4" t="str">
        <f t="shared" si="2"/>
        <v>00008</v>
      </c>
      <c r="AI9" s="3" t="s">
        <v>89</v>
      </c>
      <c r="AJ9" s="46" t="str">
        <f t="shared" si="3"/>
        <v>Female</v>
      </c>
      <c r="AK9" s="3" t="s">
        <v>88</v>
      </c>
      <c r="AL9" s="3" t="s">
        <v>78</v>
      </c>
      <c r="AM9" s="7" t="str">
        <f t="shared" si="4"/>
        <v>Amit Mishra|Rourkela</v>
      </c>
      <c r="AO9" s="3" t="s">
        <v>88</v>
      </c>
      <c r="AP9" s="4" t="str">
        <f t="shared" si="5"/>
        <v>Not True</v>
      </c>
      <c r="AR9" s="3" t="s">
        <v>36</v>
      </c>
      <c r="AS9" s="4">
        <f t="shared" si="6"/>
        <v>12</v>
      </c>
      <c r="AU9" s="26" t="s">
        <v>1377</v>
      </c>
      <c r="AV9" s="46" t="str">
        <f t="shared" si="7"/>
        <v>Approved</v>
      </c>
      <c r="AY9" s="3" t="s">
        <v>87</v>
      </c>
      <c r="AZ9" s="3" t="s">
        <v>78</v>
      </c>
      <c r="BA9" s="26" t="s">
        <v>1402</v>
      </c>
      <c r="BB9" s="71" t="s">
        <v>342</v>
      </c>
      <c r="BC9" s="4" t="str">
        <f t="shared" si="8"/>
        <v>Angul</v>
      </c>
      <c r="BE9" s="3" t="s">
        <v>35</v>
      </c>
      <c r="BF9" s="3">
        <v>103.83</v>
      </c>
      <c r="BG9" s="26" t="s">
        <v>1402</v>
      </c>
      <c r="BH9" s="26" t="s">
        <v>35</v>
      </c>
      <c r="BI9" s="4">
        <f t="shared" si="9"/>
        <v>103.83</v>
      </c>
      <c r="BK9" s="3" t="s">
        <v>87</v>
      </c>
      <c r="BL9" s="135" t="str">
        <f t="shared" si="10"/>
        <v>Exists</v>
      </c>
      <c r="BW9" s="4" t="s">
        <v>4265</v>
      </c>
      <c r="BX9" s="78">
        <v>647.49</v>
      </c>
      <c r="BY9" s="78">
        <v>701.48</v>
      </c>
    </row>
    <row r="10" spans="1:77" ht="26.25" customHeight="1">
      <c r="A10" s="37" t="s">
        <v>4310</v>
      </c>
      <c r="B10" s="32" t="s">
        <v>4311</v>
      </c>
      <c r="C10" s="61">
        <f>COUNTIFS(Transitions!G:G,"&gt;50",Transitions!M:M,"approved")</f>
        <v>524</v>
      </c>
      <c r="F10" t="s">
        <v>38</v>
      </c>
      <c r="G10" s="34">
        <f>SUMIFS(Transitions!I:I,Transitions!C:C,"BR009")</f>
        <v>127.8823</v>
      </c>
      <c r="I10" s="24">
        <v>793</v>
      </c>
      <c r="J10" s="46" t="str" cm="1">
        <f t="array" ref="J10">_xlfn.IFS(I10&gt;=750,"Low Risk",AND(I10&gt;=650,I10&lt;=749),"Medium Risk",I10&lt;650,"High Risk")</f>
        <v>Low Risk</v>
      </c>
      <c r="L10" s="2">
        <v>513.58000000000004</v>
      </c>
      <c r="M10" s="2">
        <v>484.94</v>
      </c>
      <c r="N10" s="4" t="str">
        <f t="shared" si="0"/>
        <v>No</v>
      </c>
      <c r="P10" s="26">
        <v>82.82</v>
      </c>
      <c r="Q10" s="4" t="str">
        <f t="shared" si="1"/>
        <v>Available</v>
      </c>
      <c r="S10" s="3">
        <v>588.21</v>
      </c>
      <c r="T10" s="3">
        <v>627.41999999999996</v>
      </c>
      <c r="U10" s="4" t="str" cm="1">
        <f t="array" ref="U10">_xlfn.IFS(T10&gt;S10,"Surplus",T10&lt;S10,"Deficit")</f>
        <v>Surplus</v>
      </c>
      <c r="W10" s="2" t="s">
        <v>38</v>
      </c>
      <c r="X10" s="2" t="s">
        <v>40</v>
      </c>
      <c r="Y10" s="24" t="s">
        <v>1405</v>
      </c>
      <c r="Z10" s="24" t="s">
        <v>38</v>
      </c>
      <c r="AA10" s="84" t="str">
        <f t="shared" si="11"/>
        <v>Deepak Mishra</v>
      </c>
      <c r="AB10" s="24">
        <v>66.27</v>
      </c>
      <c r="AC10" s="2" t="s">
        <v>64</v>
      </c>
      <c r="AD10" s="2"/>
      <c r="AG10" s="24" t="s">
        <v>1405</v>
      </c>
      <c r="AH10" s="4" t="str">
        <f t="shared" si="2"/>
        <v>00009</v>
      </c>
      <c r="AI10" s="2" t="s">
        <v>57</v>
      </c>
      <c r="AJ10" s="46" t="str">
        <f t="shared" si="3"/>
        <v>Female</v>
      </c>
      <c r="AK10" s="2" t="s">
        <v>92</v>
      </c>
      <c r="AL10" s="2" t="s">
        <v>93</v>
      </c>
      <c r="AM10" s="7" t="str">
        <f t="shared" si="4"/>
        <v>Prakash Swain|Jharsuguda</v>
      </c>
      <c r="AO10" s="2" t="s">
        <v>92</v>
      </c>
      <c r="AP10" s="4" t="str">
        <f t="shared" si="5"/>
        <v>Not True</v>
      </c>
      <c r="AR10" s="2" t="s">
        <v>39</v>
      </c>
      <c r="AS10" s="4">
        <f t="shared" si="6"/>
        <v>17</v>
      </c>
      <c r="AU10" s="24" t="s">
        <v>1386</v>
      </c>
      <c r="AV10" s="46" t="str">
        <f t="shared" si="7"/>
        <v>Rejected</v>
      </c>
      <c r="AY10" s="2" t="s">
        <v>91</v>
      </c>
      <c r="AZ10" s="2" t="s">
        <v>93</v>
      </c>
      <c r="BA10" s="24" t="s">
        <v>1405</v>
      </c>
      <c r="BB10" s="70" t="s">
        <v>828</v>
      </c>
      <c r="BC10" s="4" t="str">
        <f t="shared" si="8"/>
        <v>Dhenkanal</v>
      </c>
      <c r="BE10" s="2" t="s">
        <v>38</v>
      </c>
      <c r="BF10" s="2">
        <v>144.97999999999999</v>
      </c>
      <c r="BG10" s="24" t="s">
        <v>1405</v>
      </c>
      <c r="BH10" s="24" t="s">
        <v>38</v>
      </c>
      <c r="BI10" s="4">
        <f t="shared" si="9"/>
        <v>144.97999999999999</v>
      </c>
      <c r="BK10" s="2" t="s">
        <v>91</v>
      </c>
      <c r="BL10" s="135" t="str">
        <f t="shared" si="10"/>
        <v>Exists</v>
      </c>
      <c r="BM10" s="45">
        <v>33</v>
      </c>
      <c r="BN10" s="77" t="s">
        <v>4252</v>
      </c>
      <c r="BO10" s="4" t="s">
        <v>4312</v>
      </c>
      <c r="BP10" s="4" t="s">
        <v>4313</v>
      </c>
      <c r="BR10"/>
      <c r="BS10"/>
      <c r="BT10"/>
      <c r="BU10"/>
      <c r="BW10" s="4" t="s">
        <v>4266</v>
      </c>
      <c r="BX10" s="78">
        <v>486.09</v>
      </c>
      <c r="BY10" s="78">
        <v>558.05999999999995</v>
      </c>
    </row>
    <row r="11" spans="1:77" ht="28.5" customHeight="1">
      <c r="A11" s="36" t="s">
        <v>4314</v>
      </c>
      <c r="B11" s="32" t="s">
        <v>4315</v>
      </c>
      <c r="C11" s="47" t="s">
        <v>4316</v>
      </c>
      <c r="D11" s="48" t="s">
        <v>4317</v>
      </c>
      <c r="E11" s="49" t="s">
        <v>4318</v>
      </c>
      <c r="F11" t="s">
        <v>41</v>
      </c>
      <c r="G11" s="34">
        <f>SUMIFS(Transitions!I:I,Transitions!C:C,"BR010")</f>
        <v>115.14119999999997</v>
      </c>
      <c r="I11" s="26">
        <v>713</v>
      </c>
      <c r="J11" s="46" t="str" cm="1">
        <f t="array" ref="J11">_xlfn.IFS(I11&gt;=750,"Low Risk",AND(I11&gt;=650,I11&lt;=749),"Medium Risk",I11&lt;650,"High Risk")</f>
        <v>Medium Risk</v>
      </c>
      <c r="L11" s="3">
        <v>573.64</v>
      </c>
      <c r="M11" s="3">
        <v>575.97</v>
      </c>
      <c r="N11" s="4" t="str">
        <f t="shared" si="0"/>
        <v>Yes</v>
      </c>
      <c r="P11" s="24">
        <v>66.27</v>
      </c>
      <c r="Q11" s="4" t="str">
        <f t="shared" si="1"/>
        <v>Available</v>
      </c>
      <c r="S11" s="2">
        <v>513.58000000000004</v>
      </c>
      <c r="T11" s="2">
        <v>484.94</v>
      </c>
      <c r="U11" s="4" t="str" cm="1">
        <f t="array" ref="U11">_xlfn.IFS(T11&gt;S11,"Surplus",T11&lt;S11,"Deficit")</f>
        <v>Deficit</v>
      </c>
      <c r="W11" s="3" t="s">
        <v>41</v>
      </c>
      <c r="X11" s="3" t="s">
        <v>43</v>
      </c>
      <c r="Y11" s="26" t="s">
        <v>1407</v>
      </c>
      <c r="Z11" s="26" t="s">
        <v>20</v>
      </c>
      <c r="AA11" s="84" t="str">
        <f t="shared" si="11"/>
        <v>Anita Das</v>
      </c>
      <c r="AB11" s="26">
        <v>62.07</v>
      </c>
      <c r="AC11" s="3" t="s">
        <v>97</v>
      </c>
      <c r="AD11" s="3">
        <v>47.5</v>
      </c>
      <c r="AG11" s="26" t="s">
        <v>1407</v>
      </c>
      <c r="AH11" s="4" t="str">
        <f t="shared" si="2"/>
        <v>00010</v>
      </c>
      <c r="AI11" s="3" t="s">
        <v>57</v>
      </c>
      <c r="AJ11" s="46" t="str">
        <f t="shared" si="3"/>
        <v>Female</v>
      </c>
      <c r="AK11" s="3" t="s">
        <v>96</v>
      </c>
      <c r="AL11" s="3" t="s">
        <v>58</v>
      </c>
      <c r="AM11" s="7" t="str">
        <f t="shared" si="4"/>
        <v>Ravi Dash|Dhenkanal</v>
      </c>
      <c r="AO11" s="3" t="s">
        <v>96</v>
      </c>
      <c r="AP11" s="96" t="str">
        <f t="shared" si="5"/>
        <v>Ravi Dash</v>
      </c>
      <c r="AR11" s="3" t="s">
        <v>42</v>
      </c>
      <c r="AS11" s="4">
        <f t="shared" si="6"/>
        <v>15</v>
      </c>
      <c r="AU11" s="26" t="s">
        <v>1386</v>
      </c>
      <c r="AV11" s="46" t="str">
        <f t="shared" si="7"/>
        <v>Rejected</v>
      </c>
      <c r="AY11" s="3" t="s">
        <v>95</v>
      </c>
      <c r="AZ11" s="3" t="s">
        <v>58</v>
      </c>
      <c r="BA11" s="26" t="s">
        <v>1407</v>
      </c>
      <c r="BB11" s="71" t="s">
        <v>489</v>
      </c>
      <c r="BC11" s="4" t="str">
        <f t="shared" si="8"/>
        <v>Angul</v>
      </c>
      <c r="BE11" s="3" t="s">
        <v>41</v>
      </c>
      <c r="BF11" s="3">
        <v>251.78</v>
      </c>
      <c r="BG11" s="26" t="s">
        <v>1407</v>
      </c>
      <c r="BH11" s="26" t="s">
        <v>20</v>
      </c>
      <c r="BI11" s="4">
        <f t="shared" si="9"/>
        <v>104.66</v>
      </c>
      <c r="BK11" s="3" t="s">
        <v>95</v>
      </c>
      <c r="BL11" s="135" t="str">
        <f t="shared" si="10"/>
        <v>Exists</v>
      </c>
      <c r="BN11" s="4" t="s">
        <v>4261</v>
      </c>
      <c r="BO11" s="78">
        <v>439</v>
      </c>
      <c r="BP11" s="78">
        <v>124</v>
      </c>
      <c r="BR11"/>
      <c r="BS11"/>
      <c r="BT11"/>
      <c r="BU11"/>
      <c r="BW11" s="4" t="s">
        <v>4267</v>
      </c>
      <c r="BX11" s="78">
        <v>488.42</v>
      </c>
      <c r="BY11" s="78">
        <v>568.29</v>
      </c>
    </row>
    <row r="12" spans="1:77" ht="21" customHeight="1">
      <c r="A12" s="36"/>
      <c r="B12" s="32"/>
      <c r="C12" s="35" t="s">
        <v>1374</v>
      </c>
      <c r="D12" s="39">
        <f>_xlfn.MAXIFS(Transitions!G:G,Transitions!E:E,C12)</f>
        <v>99.91</v>
      </c>
      <c r="E12" s="38">
        <f>_xlfn.MINIFS(Transitions!G:G,Transitions!E:E,C12)</f>
        <v>1.04</v>
      </c>
      <c r="I12" s="24">
        <v>639</v>
      </c>
      <c r="J12" s="46" t="str" cm="1">
        <f t="array" ref="J12">_xlfn.IFS(I12&gt;=750,"Low Risk",AND(I12&gt;=650,I12&lt;=749),"Medium Risk",I12&lt;650,"High Risk")</f>
        <v>High Risk</v>
      </c>
      <c r="L12" s="2">
        <v>795.22</v>
      </c>
      <c r="M12" s="2">
        <v>888.69</v>
      </c>
      <c r="N12" s="4" t="str">
        <f t="shared" si="0"/>
        <v>Yes</v>
      </c>
      <c r="P12" s="26">
        <v>62.07</v>
      </c>
      <c r="Q12" s="4" t="str">
        <f t="shared" si="1"/>
        <v>Available</v>
      </c>
      <c r="S12" s="3">
        <v>573.64</v>
      </c>
      <c r="T12" s="3">
        <v>575.97</v>
      </c>
      <c r="U12" s="4" t="str" cm="1">
        <f t="array" ref="U12">_xlfn.IFS(T12&gt;S12,"Surplus",T12&lt;S12,"Deficit")</f>
        <v>Surplus</v>
      </c>
      <c r="Y12" s="24" t="s">
        <v>1410</v>
      </c>
      <c r="Z12" s="24" t="s">
        <v>20</v>
      </c>
      <c r="AA12" s="84" t="str">
        <f t="shared" si="11"/>
        <v>Anita Das</v>
      </c>
      <c r="AB12" s="24">
        <v>33.270000000000003</v>
      </c>
      <c r="AC12" s="2" t="s">
        <v>59</v>
      </c>
      <c r="AD12" s="2">
        <v>23.59</v>
      </c>
      <c r="AG12" s="24" t="s">
        <v>1410</v>
      </c>
      <c r="AH12" s="4" t="str">
        <f t="shared" si="2"/>
        <v>00011</v>
      </c>
      <c r="AI12" s="2" t="s">
        <v>68</v>
      </c>
      <c r="AJ12" s="46" t="str">
        <f t="shared" si="3"/>
        <v>Female</v>
      </c>
      <c r="AK12" s="2" t="s">
        <v>100</v>
      </c>
      <c r="AL12" s="2" t="s">
        <v>101</v>
      </c>
      <c r="AM12" s="7" t="str">
        <f t="shared" si="4"/>
        <v>Prakash Behera|Berhampur</v>
      </c>
      <c r="AO12" s="2" t="s">
        <v>100</v>
      </c>
      <c r="AP12" s="4" t="str">
        <f t="shared" si="5"/>
        <v>Not True</v>
      </c>
      <c r="AU12" s="24" t="s">
        <v>1386</v>
      </c>
      <c r="AV12" s="46" t="str">
        <f t="shared" si="7"/>
        <v>Rejected</v>
      </c>
      <c r="AY12" s="2" t="s">
        <v>99</v>
      </c>
      <c r="AZ12" s="2" t="s">
        <v>101</v>
      </c>
      <c r="BA12" s="24" t="s">
        <v>1410</v>
      </c>
      <c r="BB12" s="70" t="s">
        <v>1260</v>
      </c>
      <c r="BC12" s="4" t="str">
        <f t="shared" si="8"/>
        <v>Sambalpur</v>
      </c>
      <c r="BE12" s="4"/>
      <c r="BF12" s="4"/>
      <c r="BG12" s="24" t="s">
        <v>1410</v>
      </c>
      <c r="BH12" s="24" t="s">
        <v>20</v>
      </c>
      <c r="BI12" s="4">
        <f t="shared" si="9"/>
        <v>104.66</v>
      </c>
      <c r="BK12" s="2" t="s">
        <v>99</v>
      </c>
      <c r="BL12" s="135" t="str">
        <f t="shared" si="10"/>
        <v>Exists</v>
      </c>
      <c r="BN12" s="4" t="s">
        <v>4262</v>
      </c>
      <c r="BO12" s="78">
        <v>394</v>
      </c>
      <c r="BP12" s="78">
        <v>127</v>
      </c>
      <c r="BR12"/>
      <c r="BS12"/>
      <c r="BT12"/>
      <c r="BU12"/>
      <c r="BW12" s="4" t="s">
        <v>4268</v>
      </c>
      <c r="BX12" s="78">
        <v>626.94000000000005</v>
      </c>
      <c r="BY12" s="78">
        <v>692.38</v>
      </c>
    </row>
    <row r="13" spans="1:77" ht="25.5" customHeight="1">
      <c r="A13" s="36" t="s">
        <v>4319</v>
      </c>
      <c r="B13" s="33" t="s">
        <v>4320</v>
      </c>
      <c r="C13" s="95">
        <f>SUMIFS(Transitions!S:S,Transitions!K:K,"Defaulted")</f>
        <v>9564.8800000000028</v>
      </c>
      <c r="I13" s="26">
        <v>731</v>
      </c>
      <c r="J13" s="46" t="str" cm="1">
        <f t="array" ref="J13">_xlfn.IFS(I13&gt;=750,"Low Risk",AND(I13&gt;=650,I13&lt;=749),"Medium Risk",I13&lt;650,"High Risk")</f>
        <v>Medium Risk</v>
      </c>
      <c r="L13" s="3">
        <v>688.12</v>
      </c>
      <c r="M13" s="3">
        <v>725.45</v>
      </c>
      <c r="N13" s="4" t="str">
        <f t="shared" si="0"/>
        <v>Yes</v>
      </c>
      <c r="P13" s="24">
        <v>33.270000000000003</v>
      </c>
      <c r="Q13" s="4" t="str">
        <f t="shared" si="1"/>
        <v>Available</v>
      </c>
      <c r="S13" s="2">
        <v>795.22</v>
      </c>
      <c r="T13" s="2">
        <v>888.69</v>
      </c>
      <c r="U13" s="4" t="str" cm="1">
        <f t="array" ref="U13">_xlfn.IFS(T13&gt;S13,"Surplus",T13&lt;S13,"Deficit")</f>
        <v>Surplus</v>
      </c>
      <c r="Y13" s="26" t="s">
        <v>1414</v>
      </c>
      <c r="Z13" s="26" t="s">
        <v>20</v>
      </c>
      <c r="AA13" s="84" t="str">
        <f t="shared" si="11"/>
        <v>Anita Das</v>
      </c>
      <c r="AB13" s="26">
        <v>48.96</v>
      </c>
      <c r="AC13" s="3" t="s">
        <v>74</v>
      </c>
      <c r="AD13" s="3">
        <v>32.659999999999997</v>
      </c>
      <c r="AG13" s="26" t="s">
        <v>1414</v>
      </c>
      <c r="AH13" s="4" t="str">
        <f t="shared" si="2"/>
        <v>00012</v>
      </c>
      <c r="AI13" s="3" t="s">
        <v>105</v>
      </c>
      <c r="AJ13" s="46" t="str">
        <f t="shared" si="3"/>
        <v>Female</v>
      </c>
      <c r="AK13" s="3" t="s">
        <v>104</v>
      </c>
      <c r="AL13" s="3" t="s">
        <v>93</v>
      </c>
      <c r="AM13" s="7" t="str">
        <f t="shared" si="4"/>
        <v>Vijay Rout|Jharsuguda</v>
      </c>
      <c r="AO13" s="3" t="s">
        <v>104</v>
      </c>
      <c r="AP13" s="4" t="str">
        <f t="shared" si="5"/>
        <v>Not True</v>
      </c>
      <c r="AU13" s="26" t="s">
        <v>1377</v>
      </c>
      <c r="AV13" s="46" t="str">
        <f t="shared" si="7"/>
        <v>Approved</v>
      </c>
      <c r="AY13" s="3" t="s">
        <v>103</v>
      </c>
      <c r="AZ13" s="3" t="s">
        <v>93</v>
      </c>
      <c r="BA13" s="26" t="s">
        <v>1414</v>
      </c>
      <c r="BB13" s="71" t="s">
        <v>1254</v>
      </c>
      <c r="BC13" s="4" t="str">
        <f t="shared" si="8"/>
        <v>Bhubaneswar</v>
      </c>
      <c r="BE13" s="4"/>
      <c r="BF13" s="4"/>
      <c r="BG13" s="26" t="s">
        <v>1414</v>
      </c>
      <c r="BH13" s="26" t="s">
        <v>20</v>
      </c>
      <c r="BI13" s="4">
        <f t="shared" si="9"/>
        <v>104.66</v>
      </c>
      <c r="BK13" s="3" t="s">
        <v>103</v>
      </c>
      <c r="BL13" s="135" t="str">
        <f t="shared" si="10"/>
        <v>Exists</v>
      </c>
      <c r="BN13" s="4" t="s">
        <v>4263</v>
      </c>
      <c r="BO13" s="78">
        <v>406</v>
      </c>
      <c r="BP13" s="78">
        <v>119</v>
      </c>
      <c r="BR13"/>
      <c r="BS13"/>
      <c r="BT13"/>
      <c r="BU13"/>
      <c r="BW13" s="4" t="s">
        <v>4269</v>
      </c>
      <c r="BX13" s="78">
        <v>433.71</v>
      </c>
      <c r="BY13" s="78">
        <v>469.59</v>
      </c>
    </row>
    <row r="14" spans="1:77">
      <c r="A14" s="145" t="s">
        <v>4321</v>
      </c>
      <c r="B14" s="146"/>
      <c r="I14" s="24">
        <v>738</v>
      </c>
      <c r="J14" s="46" t="str" cm="1">
        <f t="array" ref="J14">_xlfn.IFS(I14&gt;=750,"Low Risk",AND(I14&gt;=650,I14&lt;=749),"Medium Risk",I14&lt;650,"High Risk")</f>
        <v>Medium Risk</v>
      </c>
      <c r="L14" s="2">
        <v>766.04</v>
      </c>
      <c r="M14" s="2">
        <v>617.34</v>
      </c>
      <c r="N14" s="4" t="str">
        <f t="shared" si="0"/>
        <v>No</v>
      </c>
      <c r="P14" s="26">
        <v>48.96</v>
      </c>
      <c r="Q14" s="4" t="str">
        <f t="shared" si="1"/>
        <v>Available</v>
      </c>
      <c r="S14" s="3">
        <v>688.12</v>
      </c>
      <c r="T14" s="3">
        <v>725.45</v>
      </c>
      <c r="U14" s="4" t="str" cm="1">
        <f t="array" ref="U14">_xlfn.IFS(T14&gt;S14,"Surplus",T14&lt;S14,"Deficit")</f>
        <v>Surplus</v>
      </c>
      <c r="Y14" s="24" t="s">
        <v>1417</v>
      </c>
      <c r="Z14" s="24" t="s">
        <v>20</v>
      </c>
      <c r="AA14" s="84" t="str">
        <f t="shared" si="11"/>
        <v>Anita Das</v>
      </c>
      <c r="AB14" s="24">
        <v>69.53</v>
      </c>
      <c r="AC14" s="2" t="s">
        <v>59</v>
      </c>
      <c r="AD14" s="2">
        <v>29.84</v>
      </c>
      <c r="AG14" s="24" t="s">
        <v>1417</v>
      </c>
      <c r="AH14" s="4" t="str">
        <f t="shared" si="2"/>
        <v>00013</v>
      </c>
      <c r="AI14" s="2" t="s">
        <v>105</v>
      </c>
      <c r="AJ14" s="46" t="str">
        <f t="shared" si="3"/>
        <v>Female</v>
      </c>
      <c r="AK14" s="2" t="s">
        <v>108</v>
      </c>
      <c r="AL14" s="2" t="s">
        <v>58</v>
      </c>
      <c r="AM14" s="7" t="str">
        <f t="shared" si="4"/>
        <v>Bikash Dash|Dhenkanal</v>
      </c>
      <c r="AO14" s="2" t="s">
        <v>108</v>
      </c>
      <c r="AP14" s="4" t="str">
        <f t="shared" si="5"/>
        <v>Not True</v>
      </c>
      <c r="AU14" s="24" t="s">
        <v>1386</v>
      </c>
      <c r="AV14" s="46" t="str">
        <f t="shared" si="7"/>
        <v>Rejected</v>
      </c>
      <c r="AY14" s="2" t="s">
        <v>107</v>
      </c>
      <c r="AZ14" s="2" t="s">
        <v>58</v>
      </c>
      <c r="BA14" s="24" t="s">
        <v>1417</v>
      </c>
      <c r="BB14" s="70" t="s">
        <v>470</v>
      </c>
      <c r="BC14" s="4" t="str">
        <f t="shared" si="8"/>
        <v>Rourkela</v>
      </c>
      <c r="BE14" s="4"/>
      <c r="BF14" s="4"/>
      <c r="BG14" s="24" t="s">
        <v>1417</v>
      </c>
      <c r="BH14" s="24" t="s">
        <v>20</v>
      </c>
      <c r="BI14" s="4">
        <f t="shared" si="9"/>
        <v>104.66</v>
      </c>
      <c r="BK14" s="2" t="s">
        <v>107</v>
      </c>
      <c r="BL14" s="135" t="str">
        <f t="shared" si="10"/>
        <v>Exists</v>
      </c>
      <c r="BN14" s="4" t="s">
        <v>4264</v>
      </c>
      <c r="BO14" s="78">
        <v>454</v>
      </c>
      <c r="BP14" s="78">
        <v>122</v>
      </c>
      <c r="BR14"/>
      <c r="BS14"/>
      <c r="BT14"/>
      <c r="BU14"/>
      <c r="BW14" s="4" t="s">
        <v>4270</v>
      </c>
      <c r="BX14" s="78">
        <v>661.38</v>
      </c>
      <c r="BY14" s="78">
        <v>696.33</v>
      </c>
    </row>
    <row r="15" spans="1:77" ht="30.75">
      <c r="A15" s="36" t="s">
        <v>4322</v>
      </c>
      <c r="B15" s="32" t="s">
        <v>4323</v>
      </c>
      <c r="C15" s="4" t="s">
        <v>4309</v>
      </c>
      <c r="I15" s="26">
        <v>863</v>
      </c>
      <c r="J15" s="46" t="str" cm="1">
        <f t="array" ref="J15">_xlfn.IFS(I15&gt;=750,"Low Risk",AND(I15&gt;=650,I15&lt;=749),"Medium Risk",I15&lt;650,"High Risk")</f>
        <v>Low Risk</v>
      </c>
      <c r="L15" s="3">
        <v>540.74</v>
      </c>
      <c r="M15" s="3">
        <v>599.37</v>
      </c>
      <c r="N15" s="4" t="str">
        <f t="shared" si="0"/>
        <v>Yes</v>
      </c>
      <c r="P15" s="24">
        <v>69.53</v>
      </c>
      <c r="Q15" s="4" t="str">
        <f t="shared" si="1"/>
        <v>Available</v>
      </c>
      <c r="S15" s="2">
        <v>766.04</v>
      </c>
      <c r="T15" s="2">
        <v>617.34</v>
      </c>
      <c r="U15" s="4" t="str" cm="1">
        <f t="array" ref="U15">_xlfn.IFS(T15&gt;S15,"Surplus",T15&lt;S15,"Deficit")</f>
        <v>Deficit</v>
      </c>
      <c r="Y15" s="26" t="s">
        <v>1419</v>
      </c>
      <c r="Z15" s="26" t="s">
        <v>41</v>
      </c>
      <c r="AA15" s="84" t="str">
        <f t="shared" si="11"/>
        <v>Pooja Tripathi</v>
      </c>
      <c r="AB15" s="26">
        <v>85.65</v>
      </c>
      <c r="AC15" s="3" t="s">
        <v>64</v>
      </c>
      <c r="AD15" s="3">
        <v>5.55</v>
      </c>
      <c r="AG15" s="26" t="s">
        <v>1419</v>
      </c>
      <c r="AH15" s="4" t="str">
        <f t="shared" si="2"/>
        <v>00014</v>
      </c>
      <c r="AI15" s="3" t="s">
        <v>73</v>
      </c>
      <c r="AJ15" s="46" t="str">
        <f t="shared" si="3"/>
        <v>Male</v>
      </c>
      <c r="AK15" s="3" t="s">
        <v>111</v>
      </c>
      <c r="AL15" s="3" t="s">
        <v>63</v>
      </c>
      <c r="AM15" s="7" t="str">
        <f t="shared" si="4"/>
        <v>Rekha Patnaik|Balasore</v>
      </c>
      <c r="AO15" s="3" t="s">
        <v>111</v>
      </c>
      <c r="AP15" s="96" t="str">
        <f t="shared" si="5"/>
        <v>Rekha Patnaik</v>
      </c>
      <c r="AU15" s="26" t="s">
        <v>1377</v>
      </c>
      <c r="AV15" s="46" t="str">
        <f t="shared" si="7"/>
        <v>Approved</v>
      </c>
      <c r="AY15" s="3" t="s">
        <v>110</v>
      </c>
      <c r="AZ15" s="3" t="s">
        <v>63</v>
      </c>
      <c r="BA15" s="26" t="s">
        <v>1419</v>
      </c>
      <c r="BB15" s="71" t="s">
        <v>1137</v>
      </c>
      <c r="BC15" s="4" t="str">
        <f t="shared" si="8"/>
        <v>Dhenkanal</v>
      </c>
      <c r="BE15" s="4"/>
      <c r="BF15" s="4"/>
      <c r="BG15" s="26" t="s">
        <v>1419</v>
      </c>
      <c r="BH15" s="26" t="s">
        <v>41</v>
      </c>
      <c r="BI15" s="4">
        <f t="shared" si="9"/>
        <v>251.78</v>
      </c>
      <c r="BK15" s="3" t="s">
        <v>110</v>
      </c>
      <c r="BL15" s="135" t="str">
        <f t="shared" si="10"/>
        <v>Exists</v>
      </c>
      <c r="BN15" s="4" t="s">
        <v>4265</v>
      </c>
      <c r="BO15" s="78">
        <v>456</v>
      </c>
      <c r="BP15" s="78">
        <v>117</v>
      </c>
      <c r="BR15"/>
      <c r="BS15"/>
      <c r="BT15"/>
      <c r="BU15"/>
      <c r="BW15" s="4" t="s">
        <v>4271</v>
      </c>
      <c r="BX15" s="78">
        <v>500.47</v>
      </c>
      <c r="BY15" s="78">
        <v>423.91</v>
      </c>
    </row>
    <row r="16" spans="1:77" ht="30.75">
      <c r="A16" s="36" t="s">
        <v>4324</v>
      </c>
      <c r="B16" s="32" t="s">
        <v>4325</v>
      </c>
      <c r="C16" s="4" t="s">
        <v>4309</v>
      </c>
      <c r="I16" s="24">
        <v>560</v>
      </c>
      <c r="J16" s="46" t="str" cm="1">
        <f t="array" ref="J16">_xlfn.IFS(I16&gt;=750,"Low Risk",AND(I16&gt;=650,I16&lt;=749),"Medium Risk",I16&lt;650,"High Risk")</f>
        <v>High Risk</v>
      </c>
      <c r="L16" s="2">
        <v>460.2</v>
      </c>
      <c r="M16" s="2">
        <v>364.59</v>
      </c>
      <c r="N16" s="4" t="str">
        <f t="shared" si="0"/>
        <v>No</v>
      </c>
      <c r="P16" s="26">
        <v>85.65</v>
      </c>
      <c r="Q16" s="4" t="str">
        <f t="shared" si="1"/>
        <v>Available</v>
      </c>
      <c r="S16" s="3">
        <v>540.74</v>
      </c>
      <c r="T16" s="3">
        <v>599.37</v>
      </c>
      <c r="U16" s="4" t="str" cm="1">
        <f t="array" ref="U16">_xlfn.IFS(T16&gt;S16,"Surplus",T16&lt;S16,"Deficit")</f>
        <v>Surplus</v>
      </c>
      <c r="Y16" s="24" t="s">
        <v>1422</v>
      </c>
      <c r="Z16" s="24" t="s">
        <v>28</v>
      </c>
      <c r="AA16" s="84" t="str">
        <f t="shared" si="11"/>
        <v>Sunita Sahu</v>
      </c>
      <c r="AB16" s="24">
        <v>89.29</v>
      </c>
      <c r="AC16" s="2" t="s">
        <v>97</v>
      </c>
      <c r="AD16" s="2">
        <v>16.09</v>
      </c>
      <c r="AG16" s="24" t="s">
        <v>1422</v>
      </c>
      <c r="AH16" s="4" t="str">
        <f t="shared" si="2"/>
        <v>00015</v>
      </c>
      <c r="AI16" s="2" t="s">
        <v>105</v>
      </c>
      <c r="AJ16" s="46" t="str">
        <f t="shared" si="3"/>
        <v>Female</v>
      </c>
      <c r="AK16" s="2" t="s">
        <v>114</v>
      </c>
      <c r="AL16" s="2" t="s">
        <v>58</v>
      </c>
      <c r="AM16" s="7" t="str">
        <f t="shared" si="4"/>
        <v>Anita Behera|Dhenkanal</v>
      </c>
      <c r="AO16" s="2" t="s">
        <v>114</v>
      </c>
      <c r="AP16" s="4" t="str">
        <f t="shared" si="5"/>
        <v>Not True</v>
      </c>
      <c r="AU16" s="24" t="s">
        <v>1377</v>
      </c>
      <c r="AV16" s="46" t="str">
        <f t="shared" si="7"/>
        <v>Approved</v>
      </c>
      <c r="AY16" s="2" t="s">
        <v>113</v>
      </c>
      <c r="AZ16" s="2" t="s">
        <v>58</v>
      </c>
      <c r="BA16" s="24" t="s">
        <v>1422</v>
      </c>
      <c r="BB16" s="70" t="s">
        <v>437</v>
      </c>
      <c r="BC16" s="4" t="str">
        <f t="shared" si="8"/>
        <v>Puri</v>
      </c>
      <c r="BE16" s="4"/>
      <c r="BF16" s="4"/>
      <c r="BG16" s="24" t="s">
        <v>1422</v>
      </c>
      <c r="BH16" s="24" t="s">
        <v>28</v>
      </c>
      <c r="BI16" s="4">
        <f t="shared" si="9"/>
        <v>162.30000000000001</v>
      </c>
      <c r="BK16" s="2" t="s">
        <v>113</v>
      </c>
      <c r="BL16" s="135" t="str">
        <f t="shared" si="10"/>
        <v>Exists</v>
      </c>
      <c r="BN16" s="4" t="s">
        <v>4266</v>
      </c>
      <c r="BO16" s="78">
        <v>487</v>
      </c>
      <c r="BP16" s="78">
        <v>91</v>
      </c>
      <c r="BR16"/>
      <c r="BS16"/>
      <c r="BT16"/>
      <c r="BU16"/>
      <c r="BW16" s="4" t="s">
        <v>4272</v>
      </c>
      <c r="BX16" s="78">
        <v>567.36</v>
      </c>
      <c r="BY16" s="78">
        <v>449.24</v>
      </c>
    </row>
    <row r="17" spans="1:79">
      <c r="A17" s="36" t="s">
        <v>4326</v>
      </c>
      <c r="B17" s="32" t="s">
        <v>4327</v>
      </c>
      <c r="C17" s="4" t="s">
        <v>4309</v>
      </c>
      <c r="I17" s="26">
        <v>582</v>
      </c>
      <c r="J17" s="46" t="str" cm="1">
        <f t="array" ref="J17">_xlfn.IFS(I17&gt;=750,"Low Risk",AND(I17&gt;=650,I17&lt;=749),"Medium Risk",I17&lt;650,"High Risk")</f>
        <v>High Risk</v>
      </c>
      <c r="L17" s="3">
        <v>794.16</v>
      </c>
      <c r="M17" s="3">
        <v>721.7</v>
      </c>
      <c r="N17" s="4" t="str">
        <f t="shared" si="0"/>
        <v>No</v>
      </c>
      <c r="P17" s="24">
        <v>89.29</v>
      </c>
      <c r="Q17" s="4" t="str">
        <f t="shared" si="1"/>
        <v>Available</v>
      </c>
      <c r="S17" s="2">
        <v>460.2</v>
      </c>
      <c r="T17" s="2">
        <v>364.59</v>
      </c>
      <c r="U17" s="4" t="str" cm="1">
        <f t="array" ref="U17">_xlfn.IFS(T17&gt;S17,"Surplus",T17&lt;S17,"Deficit")</f>
        <v>Deficit</v>
      </c>
      <c r="Y17" s="26" t="s">
        <v>1425</v>
      </c>
      <c r="Z17" s="26" t="s">
        <v>35</v>
      </c>
      <c r="AA17" s="84" t="str">
        <f t="shared" si="11"/>
        <v>Kavita Rath</v>
      </c>
      <c r="AB17" s="26">
        <v>24.81</v>
      </c>
      <c r="AC17" s="3" t="s">
        <v>97</v>
      </c>
      <c r="AD17" s="3">
        <v>25.62</v>
      </c>
      <c r="AG17" s="26" t="s">
        <v>1425</v>
      </c>
      <c r="AH17" s="4" t="str">
        <f t="shared" si="2"/>
        <v>00016</v>
      </c>
      <c r="AI17" s="3" t="s">
        <v>57</v>
      </c>
      <c r="AJ17" s="46" t="str">
        <f t="shared" si="3"/>
        <v>Female</v>
      </c>
      <c r="AK17" s="3" t="s">
        <v>117</v>
      </c>
      <c r="AL17" s="3" t="s">
        <v>82</v>
      </c>
      <c r="AM17" s="7" t="str">
        <f t="shared" si="4"/>
        <v>Manoj Rout|Cuttack</v>
      </c>
      <c r="AO17" s="3" t="s">
        <v>117</v>
      </c>
      <c r="AP17" s="4" t="str">
        <f t="shared" si="5"/>
        <v>Not True</v>
      </c>
      <c r="AU17" s="26" t="s">
        <v>1426</v>
      </c>
      <c r="AV17" s="46" t="str">
        <f t="shared" si="7"/>
        <v>Under Review</v>
      </c>
      <c r="AY17" s="3" t="s">
        <v>116</v>
      </c>
      <c r="AZ17" s="3" t="s">
        <v>82</v>
      </c>
      <c r="BA17" s="26" t="s">
        <v>1425</v>
      </c>
      <c r="BB17" s="71" t="s">
        <v>636</v>
      </c>
      <c r="BC17" s="4" t="str">
        <f t="shared" si="8"/>
        <v>Bhubaneswar</v>
      </c>
      <c r="BE17" s="4"/>
      <c r="BF17" s="4"/>
      <c r="BG17" s="26" t="s">
        <v>1425</v>
      </c>
      <c r="BH17" s="26" t="s">
        <v>35</v>
      </c>
      <c r="BI17" s="4">
        <f t="shared" si="9"/>
        <v>103.83</v>
      </c>
      <c r="BK17" s="3" t="s">
        <v>116</v>
      </c>
      <c r="BL17" s="135" t="str">
        <f t="shared" si="10"/>
        <v>Exists</v>
      </c>
      <c r="BN17" s="4" t="s">
        <v>4267</v>
      </c>
      <c r="BO17" s="78">
        <v>366</v>
      </c>
      <c r="BP17" s="78">
        <v>147</v>
      </c>
      <c r="BR17"/>
      <c r="BS17"/>
      <c r="BT17"/>
      <c r="BU17"/>
    </row>
    <row r="18" spans="1:79" ht="30.75">
      <c r="A18" s="36" t="s">
        <v>4328</v>
      </c>
      <c r="B18" s="32" t="s">
        <v>4329</v>
      </c>
      <c r="C18" s="4" t="s">
        <v>4309</v>
      </c>
      <c r="I18" s="24">
        <v>649</v>
      </c>
      <c r="J18" s="46" t="str" cm="1">
        <f t="array" ref="J18">_xlfn.IFS(I18&gt;=750,"Low Risk",AND(I18&gt;=650,I18&lt;=749),"Medium Risk",I18&lt;650,"High Risk")</f>
        <v>High Risk</v>
      </c>
      <c r="L18" s="2">
        <v>496.23</v>
      </c>
      <c r="M18" s="2">
        <v>492.41</v>
      </c>
      <c r="N18" s="4" t="str">
        <f t="shared" si="0"/>
        <v>No</v>
      </c>
      <c r="P18" s="26">
        <v>24.81</v>
      </c>
      <c r="Q18" s="4" t="str">
        <f t="shared" si="1"/>
        <v>Available</v>
      </c>
      <c r="S18" s="3">
        <v>794.16</v>
      </c>
      <c r="T18" s="3">
        <v>721.7</v>
      </c>
      <c r="U18" s="4" t="str" cm="1">
        <f t="array" ref="U18">_xlfn.IFS(T18&gt;S18,"Surplus",T18&lt;S18,"Deficit")</f>
        <v>Deficit</v>
      </c>
      <c r="Y18" s="24" t="s">
        <v>1428</v>
      </c>
      <c r="Z18" s="24" t="s">
        <v>24</v>
      </c>
      <c r="AA18" s="84" t="str">
        <f t="shared" si="11"/>
        <v>Bikash Nayak</v>
      </c>
      <c r="AB18" s="24">
        <v>85.93</v>
      </c>
      <c r="AC18" s="2" t="s">
        <v>59</v>
      </c>
      <c r="AD18" s="2">
        <v>10.28</v>
      </c>
      <c r="AG18" s="24" t="s">
        <v>1428</v>
      </c>
      <c r="AH18" s="4" t="str">
        <f t="shared" si="2"/>
        <v>00017</v>
      </c>
      <c r="AI18" s="2" t="s">
        <v>73</v>
      </c>
      <c r="AJ18" s="46" t="str">
        <f t="shared" si="3"/>
        <v>Male</v>
      </c>
      <c r="AK18" s="2" t="s">
        <v>120</v>
      </c>
      <c r="AL18" s="2" t="s">
        <v>63</v>
      </c>
      <c r="AM18" s="7" t="str">
        <f t="shared" si="4"/>
        <v>Mira Sethi|Balasore</v>
      </c>
      <c r="AO18" s="2" t="s">
        <v>120</v>
      </c>
      <c r="AP18" s="4" t="str">
        <f t="shared" si="5"/>
        <v>Not True</v>
      </c>
      <c r="AU18" s="24" t="s">
        <v>1386</v>
      </c>
      <c r="AV18" s="46" t="str">
        <f t="shared" si="7"/>
        <v>Rejected</v>
      </c>
      <c r="AY18" s="2" t="s">
        <v>119</v>
      </c>
      <c r="AZ18" s="2" t="s">
        <v>63</v>
      </c>
      <c r="BA18" s="24" t="s">
        <v>1428</v>
      </c>
      <c r="BB18" s="70" t="s">
        <v>990</v>
      </c>
      <c r="BC18" s="4" t="str">
        <f t="shared" si="8"/>
        <v>Balasore</v>
      </c>
      <c r="BE18" s="4"/>
      <c r="BF18" s="4"/>
      <c r="BG18" s="24" t="s">
        <v>1428</v>
      </c>
      <c r="BH18" s="24" t="s">
        <v>24</v>
      </c>
      <c r="BI18" s="4">
        <f t="shared" si="9"/>
        <v>190.31</v>
      </c>
      <c r="BK18" s="2" t="s">
        <v>119</v>
      </c>
      <c r="BL18" s="135" t="str">
        <f t="shared" si="10"/>
        <v>Exists</v>
      </c>
      <c r="BN18" s="4" t="s">
        <v>4268</v>
      </c>
      <c r="BO18" s="78">
        <v>411</v>
      </c>
      <c r="BP18" s="78">
        <v>141</v>
      </c>
      <c r="BR18"/>
      <c r="BS18"/>
      <c r="BT18"/>
      <c r="BU18" s="123">
        <v>36</v>
      </c>
      <c r="BV18" s="77" t="s">
        <v>4252</v>
      </c>
      <c r="BW18" s="4" t="s">
        <v>4330</v>
      </c>
    </row>
    <row r="19" spans="1:79" ht="30.75">
      <c r="A19" s="36" t="s">
        <v>4331</v>
      </c>
      <c r="B19" s="32" t="s">
        <v>4332</v>
      </c>
      <c r="C19" s="4" t="s">
        <v>4309</v>
      </c>
      <c r="I19" s="26">
        <v>849</v>
      </c>
      <c r="J19" s="46" t="str" cm="1">
        <f t="array" ref="J19">_xlfn.IFS(I19&gt;=750,"Low Risk",AND(I19&gt;=650,I19&lt;=749),"Medium Risk",I19&lt;650,"High Risk")</f>
        <v>Low Risk</v>
      </c>
      <c r="L19" s="3">
        <v>742.05</v>
      </c>
      <c r="M19" s="3">
        <v>809.22</v>
      </c>
      <c r="N19" s="4" t="str">
        <f t="shared" si="0"/>
        <v>Yes</v>
      </c>
      <c r="P19" s="24">
        <v>85.93</v>
      </c>
      <c r="Q19" s="4" t="str">
        <f t="shared" si="1"/>
        <v>Available</v>
      </c>
      <c r="S19" s="2">
        <v>496.23</v>
      </c>
      <c r="T19" s="2">
        <v>492.41</v>
      </c>
      <c r="U19" s="4" t="str" cm="1">
        <f t="array" ref="U19">_xlfn.IFS(T19&gt;S19,"Surplus",T19&lt;S19,"Deficit")</f>
        <v>Deficit</v>
      </c>
      <c r="Y19" s="26" t="s">
        <v>1430</v>
      </c>
      <c r="Z19" s="26" t="s">
        <v>12</v>
      </c>
      <c r="AA19" s="84" t="str">
        <f t="shared" si="11"/>
        <v>Priya Mohanty</v>
      </c>
      <c r="AB19" s="26">
        <v>53.56</v>
      </c>
      <c r="AC19" s="3" t="s">
        <v>124</v>
      </c>
      <c r="AD19" s="3">
        <v>27.96</v>
      </c>
      <c r="AG19" s="26" t="s">
        <v>1430</v>
      </c>
      <c r="AH19" s="4" t="str">
        <f t="shared" si="2"/>
        <v>00018</v>
      </c>
      <c r="AI19" s="3" t="s">
        <v>57</v>
      </c>
      <c r="AJ19" s="46" t="str">
        <f t="shared" si="3"/>
        <v>Female</v>
      </c>
      <c r="AK19" s="3" t="s">
        <v>123</v>
      </c>
      <c r="AL19" s="3" t="s">
        <v>93</v>
      </c>
      <c r="AM19" s="7" t="str">
        <f t="shared" si="4"/>
        <v>Deepak Mohanty|Jharsuguda</v>
      </c>
      <c r="AO19" s="3" t="s">
        <v>123</v>
      </c>
      <c r="AP19" s="4" t="str">
        <f t="shared" si="5"/>
        <v>Not True</v>
      </c>
      <c r="AU19" s="26" t="s">
        <v>1386</v>
      </c>
      <c r="AV19" s="46" t="str">
        <f t="shared" si="7"/>
        <v>Rejected</v>
      </c>
      <c r="AY19" s="3" t="s">
        <v>122</v>
      </c>
      <c r="AZ19" s="3" t="s">
        <v>93</v>
      </c>
      <c r="BA19" s="26" t="s">
        <v>1430</v>
      </c>
      <c r="BB19" s="71" t="s">
        <v>942</v>
      </c>
      <c r="BC19" s="4" t="str">
        <f t="shared" si="8"/>
        <v>Angul</v>
      </c>
      <c r="BE19" s="4"/>
      <c r="BF19" s="4"/>
      <c r="BG19" s="26" t="s">
        <v>1430</v>
      </c>
      <c r="BH19" s="26" t="s">
        <v>12</v>
      </c>
      <c r="BI19" s="4">
        <f t="shared" si="9"/>
        <v>105.8</v>
      </c>
      <c r="BK19" s="3" t="s">
        <v>122</v>
      </c>
      <c r="BL19" s="135" t="str">
        <f t="shared" si="10"/>
        <v>Exists</v>
      </c>
      <c r="BN19" s="4" t="s">
        <v>4269</v>
      </c>
      <c r="BO19" s="78">
        <v>462</v>
      </c>
      <c r="BP19" s="78">
        <v>95</v>
      </c>
      <c r="BR19"/>
      <c r="BS19"/>
      <c r="BT19"/>
      <c r="BU19"/>
      <c r="BV19" s="4" t="s">
        <v>4261</v>
      </c>
      <c r="BW19" s="101">
        <v>89.623333333333335</v>
      </c>
    </row>
    <row r="20" spans="1:79">
      <c r="I20" s="24">
        <v>580</v>
      </c>
      <c r="J20" s="46" t="str" cm="1">
        <f t="array" ref="J20">_xlfn.IFS(I20&gt;=750,"Low Risk",AND(I20&gt;=650,I20&lt;=749),"Medium Risk",I20&lt;650,"High Risk")</f>
        <v>High Risk</v>
      </c>
      <c r="L20" s="2">
        <v>753.66</v>
      </c>
      <c r="M20" s="2">
        <v>744.73</v>
      </c>
      <c r="N20" s="4" t="str">
        <f t="shared" si="0"/>
        <v>No</v>
      </c>
      <c r="P20" s="26">
        <v>53.56</v>
      </c>
      <c r="Q20" s="4" t="str">
        <f t="shared" si="1"/>
        <v>Available</v>
      </c>
      <c r="S20" s="3">
        <v>742.05</v>
      </c>
      <c r="T20" s="3">
        <v>809.22</v>
      </c>
      <c r="U20" s="4" t="str" cm="1">
        <f t="array" ref="U20">_xlfn.IFS(T20&gt;S20,"Surplus",T20&lt;S20,"Deficit")</f>
        <v>Surplus</v>
      </c>
      <c r="Y20" s="24" t="s">
        <v>1432</v>
      </c>
      <c r="Z20" s="24" t="s">
        <v>28</v>
      </c>
      <c r="AA20" s="84" t="str">
        <f t="shared" si="11"/>
        <v>Sunita Sahu</v>
      </c>
      <c r="AB20" s="24">
        <v>37.19</v>
      </c>
      <c r="AC20" s="2" t="s">
        <v>97</v>
      </c>
      <c r="AD20" s="2">
        <v>4.87</v>
      </c>
      <c r="AG20" s="24" t="s">
        <v>1432</v>
      </c>
      <c r="AH20" s="4" t="str">
        <f t="shared" si="2"/>
        <v>00019</v>
      </c>
      <c r="AI20" s="2" t="s">
        <v>128</v>
      </c>
      <c r="AJ20" s="46" t="str">
        <f t="shared" si="3"/>
        <v>Female</v>
      </c>
      <c r="AK20" s="2" t="s">
        <v>127</v>
      </c>
      <c r="AL20" s="2" t="s">
        <v>82</v>
      </c>
      <c r="AM20" s="7" t="str">
        <f t="shared" si="4"/>
        <v>Ravi Rath|Cuttack</v>
      </c>
      <c r="AO20" s="2" t="s">
        <v>127</v>
      </c>
      <c r="AP20" s="96" t="str">
        <f t="shared" si="5"/>
        <v>Ravi Rath</v>
      </c>
      <c r="AU20" s="24" t="s">
        <v>1377</v>
      </c>
      <c r="AV20" s="46" t="str">
        <f t="shared" si="7"/>
        <v>Approved</v>
      </c>
      <c r="AY20" s="2" t="s">
        <v>126</v>
      </c>
      <c r="AZ20" s="2" t="s">
        <v>82</v>
      </c>
      <c r="BA20" s="24" t="s">
        <v>1432</v>
      </c>
      <c r="BB20" s="70" t="s">
        <v>795</v>
      </c>
      <c r="BC20" s="4" t="str">
        <f t="shared" si="8"/>
        <v>Rourkela</v>
      </c>
      <c r="BE20" s="4"/>
      <c r="BF20" s="4"/>
      <c r="BG20" s="24" t="s">
        <v>1432</v>
      </c>
      <c r="BH20" s="24" t="s">
        <v>28</v>
      </c>
      <c r="BI20" s="4">
        <f t="shared" si="9"/>
        <v>162.30000000000001</v>
      </c>
      <c r="BK20" s="2" t="s">
        <v>126</v>
      </c>
      <c r="BL20" s="135" t="str">
        <f t="shared" si="10"/>
        <v>Exists</v>
      </c>
      <c r="BN20" s="4" t="s">
        <v>4270</v>
      </c>
      <c r="BO20" s="78">
        <v>502</v>
      </c>
      <c r="BP20" s="78">
        <v>103</v>
      </c>
      <c r="BR20"/>
      <c r="BS20"/>
      <c r="BT20"/>
      <c r="BU20"/>
      <c r="BV20" s="4" t="s">
        <v>4262</v>
      </c>
      <c r="BW20" s="78">
        <v>87.320000000000007</v>
      </c>
    </row>
    <row r="21" spans="1:79">
      <c r="A21" s="145" t="s">
        <v>4333</v>
      </c>
      <c r="B21" s="146"/>
      <c r="I21" s="26">
        <v>702</v>
      </c>
      <c r="J21" s="46" t="str" cm="1">
        <f t="array" ref="J21">_xlfn.IFS(I21&gt;=750,"Low Risk",AND(I21&gt;=650,I21&lt;=749),"Medium Risk",I21&lt;650,"High Risk")</f>
        <v>Medium Risk</v>
      </c>
      <c r="L21" s="3">
        <v>698.25</v>
      </c>
      <c r="M21" s="3">
        <v>590.41</v>
      </c>
      <c r="N21" s="4" t="str">
        <f t="shared" si="0"/>
        <v>No</v>
      </c>
      <c r="P21" s="24">
        <v>37.19</v>
      </c>
      <c r="Q21" s="4" t="str">
        <f t="shared" si="1"/>
        <v>Available</v>
      </c>
      <c r="S21" s="2">
        <v>753.66</v>
      </c>
      <c r="T21" s="2">
        <v>744.73</v>
      </c>
      <c r="U21" s="4" t="str" cm="1">
        <f t="array" ref="U21">_xlfn.IFS(T21&gt;S21,"Surplus",T21&lt;S21,"Deficit")</f>
        <v>Deficit</v>
      </c>
      <c r="Y21" s="26" t="s">
        <v>1434</v>
      </c>
      <c r="Z21" s="26" t="s">
        <v>35</v>
      </c>
      <c r="AA21" s="84" t="str">
        <f t="shared" si="11"/>
        <v>Kavita Rath</v>
      </c>
      <c r="AB21" s="26">
        <v>75.56</v>
      </c>
      <c r="AC21" s="3" t="s">
        <v>97</v>
      </c>
      <c r="AD21" s="3">
        <v>17.100000000000001</v>
      </c>
      <c r="AG21" s="26" t="s">
        <v>1434</v>
      </c>
      <c r="AH21" s="4" t="str">
        <f t="shared" si="2"/>
        <v>00020</v>
      </c>
      <c r="AI21" s="3" t="s">
        <v>105</v>
      </c>
      <c r="AJ21" s="46" t="str">
        <f t="shared" si="3"/>
        <v>Female</v>
      </c>
      <c r="AK21" s="3" t="s">
        <v>131</v>
      </c>
      <c r="AL21" s="3" t="s">
        <v>101</v>
      </c>
      <c r="AM21" s="7" t="str">
        <f t="shared" si="4"/>
        <v>Suresh Sahoo|Berhampur</v>
      </c>
      <c r="AO21" s="3" t="s">
        <v>131</v>
      </c>
      <c r="AP21" s="4" t="str">
        <f t="shared" si="5"/>
        <v>Not True</v>
      </c>
      <c r="AU21" s="26" t="s">
        <v>1426</v>
      </c>
      <c r="AV21" s="46" t="str">
        <f t="shared" si="7"/>
        <v>Under Review</v>
      </c>
      <c r="AY21" s="3" t="s">
        <v>130</v>
      </c>
      <c r="AZ21" s="3" t="s">
        <v>101</v>
      </c>
      <c r="BA21" s="26" t="s">
        <v>1434</v>
      </c>
      <c r="BB21" s="71" t="s">
        <v>246</v>
      </c>
      <c r="BC21" s="4" t="str">
        <f t="shared" si="8"/>
        <v>Jharsuguda</v>
      </c>
      <c r="BE21" s="4"/>
      <c r="BF21" s="4"/>
      <c r="BG21" s="26" t="s">
        <v>1434</v>
      </c>
      <c r="BH21" s="26" t="s">
        <v>35</v>
      </c>
      <c r="BI21" s="4">
        <f t="shared" si="9"/>
        <v>103.83</v>
      </c>
      <c r="BK21" s="3" t="s">
        <v>130</v>
      </c>
      <c r="BL21" s="135" t="str">
        <f t="shared" si="10"/>
        <v>Exists</v>
      </c>
      <c r="BN21" s="4" t="s">
        <v>4271</v>
      </c>
      <c r="BO21" s="78">
        <v>367</v>
      </c>
      <c r="BP21" s="78">
        <v>90</v>
      </c>
      <c r="BR21"/>
      <c r="BS21"/>
      <c r="BT21"/>
      <c r="BU21"/>
      <c r="BV21" s="4" t="s">
        <v>4263</v>
      </c>
      <c r="BW21" s="78">
        <v>89.969999999999985</v>
      </c>
    </row>
    <row r="22" spans="1:79">
      <c r="A22" s="36" t="s">
        <v>4334</v>
      </c>
      <c r="B22" s="32" t="s">
        <v>4335</v>
      </c>
      <c r="C22" s="96" t="str">
        <f>LEFT(Customers!A2,4)</f>
        <v>CUST</v>
      </c>
      <c r="I22" s="24">
        <v>845</v>
      </c>
      <c r="J22" s="46" t="str" cm="1">
        <f t="array" ref="J22">_xlfn.IFS(I22&gt;=750,"Low Risk",AND(I22&gt;=650,I22&lt;=749),"Medium Risk",I22&lt;650,"High Risk")</f>
        <v>Low Risk</v>
      </c>
      <c r="L22" s="2">
        <v>752.79</v>
      </c>
      <c r="M22" s="2">
        <v>770.59</v>
      </c>
      <c r="N22" s="4" t="str">
        <f t="shared" si="0"/>
        <v>Yes</v>
      </c>
      <c r="P22" s="26">
        <v>75.56</v>
      </c>
      <c r="Q22" s="4" t="str">
        <f t="shared" si="1"/>
        <v>Available</v>
      </c>
      <c r="S22" s="3">
        <v>698.25</v>
      </c>
      <c r="T22" s="3">
        <v>590.41</v>
      </c>
      <c r="U22" s="4" t="str" cm="1">
        <f t="array" ref="U22">_xlfn.IFS(T22&gt;S22,"Surplus",T22&lt;S22,"Deficit")</f>
        <v>Deficit</v>
      </c>
      <c r="Y22" s="24" t="s">
        <v>1435</v>
      </c>
      <c r="Z22" s="24" t="s">
        <v>12</v>
      </c>
      <c r="AA22" s="84" t="str">
        <f t="shared" si="11"/>
        <v>Priya Mohanty</v>
      </c>
      <c r="AB22" s="24">
        <v>68.150000000000006</v>
      </c>
      <c r="AC22" s="2" t="s">
        <v>97</v>
      </c>
      <c r="AD22" s="2">
        <v>44.4</v>
      </c>
      <c r="AG22" s="24" t="s">
        <v>1435</v>
      </c>
      <c r="AH22" s="4" t="str">
        <f t="shared" si="2"/>
        <v>00021</v>
      </c>
      <c r="AI22" s="2" t="s">
        <v>105</v>
      </c>
      <c r="AJ22" s="46" t="str">
        <f t="shared" si="3"/>
        <v>Female</v>
      </c>
      <c r="AK22" s="2" t="s">
        <v>134</v>
      </c>
      <c r="AL22" s="2" t="s">
        <v>58</v>
      </c>
      <c r="AM22" s="7" t="str">
        <f t="shared" si="4"/>
        <v>Ravi Rout|Dhenkanal</v>
      </c>
      <c r="AO22" s="2" t="s">
        <v>134</v>
      </c>
      <c r="AP22" s="96" t="str">
        <f t="shared" si="5"/>
        <v>Ravi Rout</v>
      </c>
      <c r="AU22" s="24" t="s">
        <v>1377</v>
      </c>
      <c r="AV22" s="46" t="str">
        <f t="shared" si="7"/>
        <v>Approved</v>
      </c>
      <c r="AY22" s="2" t="s">
        <v>133</v>
      </c>
      <c r="AZ22" s="2" t="s">
        <v>58</v>
      </c>
      <c r="BA22" s="24" t="s">
        <v>1435</v>
      </c>
      <c r="BB22" s="70" t="s">
        <v>811</v>
      </c>
      <c r="BC22" s="4" t="str">
        <f t="shared" si="8"/>
        <v>Balasore</v>
      </c>
      <c r="BE22" s="4"/>
      <c r="BF22" s="4"/>
      <c r="BG22" s="24" t="s">
        <v>1435</v>
      </c>
      <c r="BH22" s="24" t="s">
        <v>12</v>
      </c>
      <c r="BI22" s="4">
        <f t="shared" si="9"/>
        <v>105.8</v>
      </c>
      <c r="BK22" s="2" t="s">
        <v>133</v>
      </c>
      <c r="BL22" s="135" t="str">
        <f t="shared" si="10"/>
        <v>Exists</v>
      </c>
      <c r="BN22" s="4" t="s">
        <v>4272</v>
      </c>
      <c r="BO22" s="78">
        <v>306</v>
      </c>
      <c r="BP22" s="78">
        <v>98</v>
      </c>
      <c r="BR22"/>
      <c r="BS22"/>
      <c r="BT22"/>
      <c r="BU22"/>
      <c r="BV22" s="4" t="s">
        <v>4264</v>
      </c>
      <c r="BW22" s="78">
        <v>85.399999999999991</v>
      </c>
    </row>
    <row r="23" spans="1:79" ht="30.75">
      <c r="A23" s="36" t="s">
        <v>4336</v>
      </c>
      <c r="B23" s="32" t="s">
        <v>4337</v>
      </c>
      <c r="C23" s="134" t="s">
        <v>4309</v>
      </c>
      <c r="I23" s="26">
        <v>788</v>
      </c>
      <c r="J23" s="46" t="str" cm="1">
        <f t="array" ref="J23">_xlfn.IFS(I23&gt;=750,"Low Risk",AND(I23&gt;=650,I23&lt;=749),"Medium Risk",I23&lt;650,"High Risk")</f>
        <v>Low Risk</v>
      </c>
      <c r="L23" s="3">
        <v>480.88</v>
      </c>
      <c r="M23" s="3">
        <v>365.86</v>
      </c>
      <c r="N23" s="4" t="str">
        <f t="shared" si="0"/>
        <v>No</v>
      </c>
      <c r="P23" s="24">
        <v>68.150000000000006</v>
      </c>
      <c r="Q23" s="4" t="str">
        <f t="shared" si="1"/>
        <v>Available</v>
      </c>
      <c r="S23" s="2">
        <v>752.79</v>
      </c>
      <c r="T23" s="2">
        <v>770.59</v>
      </c>
      <c r="U23" s="4" t="str" cm="1">
        <f t="array" ref="U23">_xlfn.IFS(T23&gt;S23,"Surplus",T23&lt;S23,"Deficit")</f>
        <v>Surplus</v>
      </c>
      <c r="Y23" s="26" t="s">
        <v>1437</v>
      </c>
      <c r="Z23" s="26" t="s">
        <v>12</v>
      </c>
      <c r="AA23" s="84" t="str">
        <f t="shared" si="11"/>
        <v>Priya Mohanty</v>
      </c>
      <c r="AB23" s="26">
        <v>70.010000000000005</v>
      </c>
      <c r="AC23" s="3" t="s">
        <v>59</v>
      </c>
      <c r="AD23" s="3">
        <v>17.07</v>
      </c>
      <c r="AG23" s="26" t="s">
        <v>1437</v>
      </c>
      <c r="AH23" s="4" t="str">
        <f t="shared" si="2"/>
        <v>00022</v>
      </c>
      <c r="AI23" s="3" t="s">
        <v>68</v>
      </c>
      <c r="AJ23" s="46" t="str">
        <f t="shared" si="3"/>
        <v>Female</v>
      </c>
      <c r="AK23" s="3" t="s">
        <v>137</v>
      </c>
      <c r="AL23" s="3" t="s">
        <v>58</v>
      </c>
      <c r="AM23" s="7" t="str">
        <f t="shared" si="4"/>
        <v>Pooja Barik|Dhenkanal</v>
      </c>
      <c r="AO23" s="3" t="s">
        <v>137</v>
      </c>
      <c r="AP23" s="4" t="str">
        <f t="shared" si="5"/>
        <v>Not True</v>
      </c>
      <c r="AU23" s="26" t="s">
        <v>1377</v>
      </c>
      <c r="AV23" s="46" t="str">
        <f t="shared" si="7"/>
        <v>Approved</v>
      </c>
      <c r="AY23" s="3" t="s">
        <v>136</v>
      </c>
      <c r="AZ23" s="3" t="s">
        <v>58</v>
      </c>
      <c r="BA23" s="26" t="s">
        <v>1437</v>
      </c>
      <c r="BB23" s="71" t="s">
        <v>192</v>
      </c>
      <c r="BC23" s="4" t="str">
        <f t="shared" si="8"/>
        <v>Cuttack</v>
      </c>
      <c r="BE23" s="4"/>
      <c r="BF23" s="4"/>
      <c r="BG23" s="26" t="s">
        <v>1437</v>
      </c>
      <c r="BH23" s="26" t="s">
        <v>12</v>
      </c>
      <c r="BI23" s="4">
        <f t="shared" si="9"/>
        <v>105.8</v>
      </c>
      <c r="BK23" s="3" t="s">
        <v>136</v>
      </c>
      <c r="BL23" s="135" t="str">
        <f t="shared" si="10"/>
        <v>Exists</v>
      </c>
      <c r="BR23"/>
      <c r="BS23"/>
      <c r="BT23"/>
      <c r="BU23"/>
      <c r="BV23" s="4" t="s">
        <v>4265</v>
      </c>
      <c r="BW23" s="101">
        <v>83.393333333333331</v>
      </c>
    </row>
    <row r="24" spans="1:79" ht="30.75">
      <c r="A24" s="36" t="s">
        <v>4338</v>
      </c>
      <c r="B24" s="32" t="s">
        <v>4339</v>
      </c>
      <c r="C24" s="4" t="s">
        <v>4309</v>
      </c>
      <c r="I24" s="24">
        <v>853</v>
      </c>
      <c r="J24" s="46" t="str" cm="1">
        <f t="array" ref="J24">_xlfn.IFS(I24&gt;=750,"Low Risk",AND(I24&gt;=650,I24&lt;=749),"Medium Risk",I24&lt;650,"High Risk")</f>
        <v>Low Risk</v>
      </c>
      <c r="L24" s="2">
        <v>671.07</v>
      </c>
      <c r="M24" s="2">
        <v>715.48</v>
      </c>
      <c r="N24" s="4" t="str">
        <f t="shared" si="0"/>
        <v>Yes</v>
      </c>
      <c r="P24" s="26">
        <v>70.010000000000005</v>
      </c>
      <c r="Q24" s="4" t="str">
        <f t="shared" si="1"/>
        <v>Available</v>
      </c>
      <c r="S24" s="3">
        <v>480.88</v>
      </c>
      <c r="T24" s="3">
        <v>365.86</v>
      </c>
      <c r="U24" s="4" t="str" cm="1">
        <f t="array" ref="U24">_xlfn.IFS(T24&gt;S24,"Surplus",T24&lt;S24,"Deficit")</f>
        <v>Deficit</v>
      </c>
      <c r="Y24" s="24" t="s">
        <v>1440</v>
      </c>
      <c r="Z24" s="24" t="s">
        <v>20</v>
      </c>
      <c r="AA24" s="84" t="str">
        <f t="shared" si="11"/>
        <v>Anita Das</v>
      </c>
      <c r="AB24" s="24">
        <v>83.66</v>
      </c>
      <c r="AC24" s="2" t="s">
        <v>97</v>
      </c>
      <c r="AD24" s="2">
        <v>43.09</v>
      </c>
      <c r="AG24" s="24" t="s">
        <v>1440</v>
      </c>
      <c r="AH24" s="4" t="str">
        <f t="shared" si="2"/>
        <v>00023</v>
      </c>
      <c r="AI24" s="2" t="s">
        <v>89</v>
      </c>
      <c r="AJ24" s="46" t="str">
        <f t="shared" si="3"/>
        <v>Female</v>
      </c>
      <c r="AK24" s="2" t="s">
        <v>140</v>
      </c>
      <c r="AL24" s="2" t="s">
        <v>69</v>
      </c>
      <c r="AM24" s="7" t="str">
        <f t="shared" si="4"/>
        <v>Bikash Tripathi|Sambalpur</v>
      </c>
      <c r="AO24" s="2" t="s">
        <v>140</v>
      </c>
      <c r="AP24" s="4" t="str">
        <f t="shared" si="5"/>
        <v>Not True</v>
      </c>
      <c r="AU24" s="24" t="s">
        <v>1381</v>
      </c>
      <c r="AV24" s="46" t="str">
        <f t="shared" si="7"/>
        <v>Rejected</v>
      </c>
      <c r="AY24" s="2" t="s">
        <v>139</v>
      </c>
      <c r="AZ24" s="2" t="s">
        <v>69</v>
      </c>
      <c r="BA24" s="24" t="s">
        <v>1440</v>
      </c>
      <c r="BB24" s="70" t="s">
        <v>500</v>
      </c>
      <c r="BC24" s="4" t="str">
        <f t="shared" si="8"/>
        <v>Rourkela</v>
      </c>
      <c r="BE24" s="4"/>
      <c r="BF24" s="4"/>
      <c r="BG24" s="24" t="s">
        <v>1440</v>
      </c>
      <c r="BH24" s="24" t="s">
        <v>20</v>
      </c>
      <c r="BI24" s="4">
        <f t="shared" si="9"/>
        <v>104.66</v>
      </c>
      <c r="BK24" s="2" t="s">
        <v>139</v>
      </c>
      <c r="BL24" s="135" t="str">
        <f t="shared" si="10"/>
        <v>Exists</v>
      </c>
      <c r="BM24" s="45">
        <v>37</v>
      </c>
      <c r="BN24" s="77" t="s">
        <v>4248</v>
      </c>
      <c r="BO24" s="77" t="s">
        <v>1364</v>
      </c>
      <c r="BR24"/>
      <c r="BS24"/>
      <c r="BT24"/>
      <c r="BU24"/>
      <c r="BV24" s="4" t="s">
        <v>4266</v>
      </c>
      <c r="BW24" s="101">
        <v>84.38333333333334</v>
      </c>
    </row>
    <row r="25" spans="1:79" ht="30.75">
      <c r="A25" s="36" t="s">
        <v>4340</v>
      </c>
      <c r="B25" s="32" t="s">
        <v>4341</v>
      </c>
      <c r="C25" s="4" t="s">
        <v>4309</v>
      </c>
      <c r="I25" s="26">
        <v>617</v>
      </c>
      <c r="J25" s="46" t="str" cm="1">
        <f t="array" ref="J25">_xlfn.IFS(I25&gt;=750,"Low Risk",AND(I25&gt;=650,I25&lt;=749),"Medium Risk",I25&lt;650,"High Risk")</f>
        <v>High Risk</v>
      </c>
      <c r="L25" s="3">
        <v>595.80999999999995</v>
      </c>
      <c r="M25" s="3">
        <v>541.92999999999995</v>
      </c>
      <c r="N25" s="4" t="str">
        <f t="shared" si="0"/>
        <v>No</v>
      </c>
      <c r="P25" s="24">
        <v>83.66</v>
      </c>
      <c r="Q25" s="4" t="str">
        <f t="shared" si="1"/>
        <v>Available</v>
      </c>
      <c r="S25" s="2">
        <v>671.07</v>
      </c>
      <c r="T25" s="2">
        <v>715.48</v>
      </c>
      <c r="U25" s="4" t="str" cm="1">
        <f t="array" ref="U25">_xlfn.IFS(T25&gt;S25,"Surplus",T25&lt;S25,"Deficit")</f>
        <v>Surplus</v>
      </c>
      <c r="Y25" s="26" t="s">
        <v>1442</v>
      </c>
      <c r="Z25" s="26" t="s">
        <v>24</v>
      </c>
      <c r="AA25" s="84" t="str">
        <f t="shared" si="11"/>
        <v>Bikash Nayak</v>
      </c>
      <c r="AB25" s="26">
        <v>48.94</v>
      </c>
      <c r="AC25" s="3" t="s">
        <v>97</v>
      </c>
      <c r="AD25" s="3">
        <v>15.31</v>
      </c>
      <c r="AG25" s="26" t="s">
        <v>1442</v>
      </c>
      <c r="AH25" s="4" t="str">
        <f t="shared" si="2"/>
        <v>00024</v>
      </c>
      <c r="AI25" s="3"/>
      <c r="AJ25" s="46" t="str">
        <f t="shared" si="3"/>
        <v>Female</v>
      </c>
      <c r="AK25" s="3" t="s">
        <v>143</v>
      </c>
      <c r="AL25" s="3" t="s">
        <v>144</v>
      </c>
      <c r="AM25" s="7" t="str">
        <f t="shared" si="4"/>
        <v>Lata Mishra|Bhubaneswar</v>
      </c>
      <c r="AO25" s="3" t="s">
        <v>143</v>
      </c>
      <c r="AP25" s="4" t="str">
        <f t="shared" si="5"/>
        <v>Not True</v>
      </c>
      <c r="AU25" s="26" t="s">
        <v>1377</v>
      </c>
      <c r="AV25" s="46" t="str">
        <f t="shared" si="7"/>
        <v>Approved</v>
      </c>
      <c r="AY25" s="3" t="s">
        <v>142</v>
      </c>
      <c r="AZ25" s="3" t="s">
        <v>144</v>
      </c>
      <c r="BA25" s="26" t="s">
        <v>1442</v>
      </c>
      <c r="BB25" s="71" t="s">
        <v>271</v>
      </c>
      <c r="BC25" s="4" t="str">
        <f t="shared" si="8"/>
        <v>Jharsuguda</v>
      </c>
      <c r="BE25" s="4"/>
      <c r="BF25" s="4"/>
      <c r="BG25" s="26" t="s">
        <v>1442</v>
      </c>
      <c r="BH25" s="26" t="s">
        <v>24</v>
      </c>
      <c r="BI25" s="4">
        <f t="shared" si="9"/>
        <v>190.31</v>
      </c>
      <c r="BK25" s="3" t="s">
        <v>142</v>
      </c>
      <c r="BL25" s="135" t="str">
        <f t="shared" si="10"/>
        <v>Exists</v>
      </c>
      <c r="BN25" s="77" t="s">
        <v>1368</v>
      </c>
      <c r="BO25" s="4" t="s">
        <v>1384</v>
      </c>
      <c r="BP25" s="4" t="s">
        <v>1390</v>
      </c>
      <c r="BQ25" s="4" t="s">
        <v>1375</v>
      </c>
      <c r="BR25" t="s">
        <v>1361</v>
      </c>
      <c r="BS25"/>
      <c r="BT25"/>
      <c r="BU25"/>
      <c r="BV25" s="4" t="s">
        <v>4267</v>
      </c>
      <c r="BW25" s="101">
        <v>77.203333333333319</v>
      </c>
    </row>
    <row r="26" spans="1:79">
      <c r="A26" s="36" t="s">
        <v>4342</v>
      </c>
      <c r="B26" s="32" t="s">
        <v>4343</v>
      </c>
      <c r="C26" s="4" t="s">
        <v>4309</v>
      </c>
      <c r="I26" s="24">
        <v>881</v>
      </c>
      <c r="J26" s="46" t="str" cm="1">
        <f t="array" ref="J26">_xlfn.IFS(I26&gt;=750,"Low Risk",AND(I26&gt;=650,I26&lt;=749),"Medium Risk",I26&lt;650,"High Risk")</f>
        <v>Low Risk</v>
      </c>
      <c r="L26" s="2">
        <v>778.81</v>
      </c>
      <c r="M26" s="2">
        <v>702.41</v>
      </c>
      <c r="N26" s="4" t="str">
        <f t="shared" si="0"/>
        <v>No</v>
      </c>
      <c r="P26" s="26">
        <v>48.94</v>
      </c>
      <c r="Q26" s="4" t="str">
        <f t="shared" si="1"/>
        <v>Available</v>
      </c>
      <c r="S26" s="3">
        <v>595.80999999999995</v>
      </c>
      <c r="T26" s="3">
        <v>541.92999999999995</v>
      </c>
      <c r="U26" s="4" t="str" cm="1">
        <f t="array" ref="U26">_xlfn.IFS(T26&gt;S26,"Surplus",T26&lt;S26,"Deficit")</f>
        <v>Deficit</v>
      </c>
      <c r="Y26" s="24" t="s">
        <v>1445</v>
      </c>
      <c r="Z26" s="24" t="s">
        <v>16</v>
      </c>
      <c r="AA26" s="84" t="str">
        <f t="shared" si="11"/>
        <v>Suresh Panda</v>
      </c>
      <c r="AB26" s="24">
        <v>12.57</v>
      </c>
      <c r="AC26" s="2" t="s">
        <v>124</v>
      </c>
      <c r="AD26" s="2">
        <v>23.2</v>
      </c>
      <c r="AG26" s="24" t="s">
        <v>1445</v>
      </c>
      <c r="AH26" s="4" t="str">
        <f t="shared" si="2"/>
        <v>00025</v>
      </c>
      <c r="AI26" s="2" t="s">
        <v>89</v>
      </c>
      <c r="AJ26" s="46" t="str">
        <f t="shared" si="3"/>
        <v>Female</v>
      </c>
      <c r="AK26" s="2" t="s">
        <v>147</v>
      </c>
      <c r="AL26" s="2" t="s">
        <v>144</v>
      </c>
      <c r="AM26" s="7" t="str">
        <f t="shared" si="4"/>
        <v>Ravi Nayak|Bhubaneswar</v>
      </c>
      <c r="AO26" s="2" t="s">
        <v>147</v>
      </c>
      <c r="AP26" s="96" t="str">
        <f t="shared" si="5"/>
        <v>Ravi Nayak</v>
      </c>
      <c r="AU26" s="24" t="s">
        <v>1386</v>
      </c>
      <c r="AV26" s="46" t="str">
        <f t="shared" si="7"/>
        <v>Rejected</v>
      </c>
      <c r="AY26" s="2" t="s">
        <v>146</v>
      </c>
      <c r="AZ26" s="2" t="s">
        <v>144</v>
      </c>
      <c r="BA26" s="24" t="s">
        <v>1445</v>
      </c>
      <c r="BB26" s="70" t="s">
        <v>1351</v>
      </c>
      <c r="BC26" s="4" t="str">
        <f t="shared" si="8"/>
        <v>Jharsuguda</v>
      </c>
      <c r="BE26" s="4"/>
      <c r="BF26" s="4"/>
      <c r="BG26" s="24" t="s">
        <v>1445</v>
      </c>
      <c r="BH26" s="24" t="s">
        <v>16</v>
      </c>
      <c r="BI26" s="4">
        <f t="shared" si="9"/>
        <v>197.62</v>
      </c>
      <c r="BK26" s="2" t="s">
        <v>146</v>
      </c>
      <c r="BL26" s="135" t="str">
        <f t="shared" si="10"/>
        <v>Exists</v>
      </c>
      <c r="BN26" s="4" t="s">
        <v>1377</v>
      </c>
      <c r="BO26" s="78">
        <v>16898.559999999994</v>
      </c>
      <c r="BP26" s="78">
        <v>17391.619999999992</v>
      </c>
      <c r="BQ26" s="78">
        <v>16583.169999999991</v>
      </c>
      <c r="BR26" s="76">
        <v>50873.349999999977</v>
      </c>
      <c r="BS26"/>
      <c r="BT26"/>
      <c r="BU26"/>
      <c r="BV26" s="4" t="s">
        <v>4268</v>
      </c>
      <c r="BW26" s="101">
        <v>88.843333333333348</v>
      </c>
    </row>
    <row r="27" spans="1:79">
      <c r="A27" s="36" t="s">
        <v>4344</v>
      </c>
      <c r="B27" s="32" t="s">
        <v>4345</v>
      </c>
      <c r="C27" s="4" t="s">
        <v>4309</v>
      </c>
      <c r="I27" s="26">
        <v>706</v>
      </c>
      <c r="J27" s="46" t="str" cm="1">
        <f t="array" ref="J27">_xlfn.IFS(I27&gt;=750,"Low Risk",AND(I27&gt;=650,I27&lt;=749),"Medium Risk",I27&lt;650,"High Risk")</f>
        <v>Medium Risk</v>
      </c>
      <c r="L27" s="3">
        <v>555.85</v>
      </c>
      <c r="M27" s="3">
        <v>523.94000000000005</v>
      </c>
      <c r="N27" s="4" t="str">
        <f t="shared" si="0"/>
        <v>No</v>
      </c>
      <c r="P27" s="24">
        <v>12.57</v>
      </c>
      <c r="Q27" s="4" t="str">
        <f t="shared" si="1"/>
        <v>Available</v>
      </c>
      <c r="S27" s="2">
        <v>778.81</v>
      </c>
      <c r="T27" s="2">
        <v>702.41</v>
      </c>
      <c r="U27" s="4" t="str" cm="1">
        <f t="array" ref="U27">_xlfn.IFS(T27&gt;S27,"Surplus",T27&lt;S27,"Deficit")</f>
        <v>Deficit</v>
      </c>
      <c r="Y27" s="26" t="s">
        <v>1447</v>
      </c>
      <c r="Z27" s="26" t="s">
        <v>38</v>
      </c>
      <c r="AA27" s="84" t="str">
        <f t="shared" si="11"/>
        <v>Deepak Mishra</v>
      </c>
      <c r="AB27" s="26">
        <v>13.03</v>
      </c>
      <c r="AC27" s="3" t="s">
        <v>124</v>
      </c>
      <c r="AD27" s="3">
        <v>22.1</v>
      </c>
      <c r="AG27" s="26" t="s">
        <v>1447</v>
      </c>
      <c r="AH27" s="4" t="str">
        <f t="shared" si="2"/>
        <v>00026</v>
      </c>
      <c r="AI27" s="3" t="s">
        <v>68</v>
      </c>
      <c r="AJ27" s="46" t="str">
        <f t="shared" si="3"/>
        <v>Female</v>
      </c>
      <c r="AK27" s="3" t="s">
        <v>150</v>
      </c>
      <c r="AL27" s="3" t="s">
        <v>82</v>
      </c>
      <c r="AM27" s="7" t="str">
        <f t="shared" si="4"/>
        <v>Rekha Rath|Cuttack</v>
      </c>
      <c r="AO27" s="3" t="s">
        <v>150</v>
      </c>
      <c r="AP27" s="96" t="str">
        <f t="shared" si="5"/>
        <v>Rekha Rath</v>
      </c>
      <c r="AU27" s="26" t="s">
        <v>1386</v>
      </c>
      <c r="AV27" s="46" t="str">
        <f t="shared" si="7"/>
        <v>Rejected</v>
      </c>
      <c r="AY27" s="3" t="s">
        <v>149</v>
      </c>
      <c r="AZ27" s="3" t="s">
        <v>82</v>
      </c>
      <c r="BA27" s="26" t="s">
        <v>1447</v>
      </c>
      <c r="BB27" s="71" t="s">
        <v>711</v>
      </c>
      <c r="BC27" s="4" t="str">
        <f t="shared" si="8"/>
        <v>Cuttack</v>
      </c>
      <c r="BE27" s="4"/>
      <c r="BF27" s="4"/>
      <c r="BG27" s="26" t="s">
        <v>1447</v>
      </c>
      <c r="BH27" s="26" t="s">
        <v>38</v>
      </c>
      <c r="BI27" s="4">
        <f t="shared" si="9"/>
        <v>144.97999999999999</v>
      </c>
      <c r="BK27" s="3" t="s">
        <v>149</v>
      </c>
      <c r="BL27" s="135" t="str">
        <f t="shared" si="10"/>
        <v>Exists</v>
      </c>
      <c r="BN27" s="4" t="s">
        <v>1386</v>
      </c>
      <c r="BO27" s="78">
        <v>4882.78</v>
      </c>
      <c r="BP27" s="78">
        <v>5518.2099999999973</v>
      </c>
      <c r="BQ27" s="78">
        <v>5247.1200000000026</v>
      </c>
      <c r="BR27" s="76">
        <v>15648.11</v>
      </c>
      <c r="BS27"/>
      <c r="BT27"/>
      <c r="BU27"/>
      <c r="BV27" s="4" t="s">
        <v>4269</v>
      </c>
      <c r="BW27" s="78">
        <v>90.02</v>
      </c>
    </row>
    <row r="28" spans="1:79" ht="30.75">
      <c r="A28" s="36" t="s">
        <v>4346</v>
      </c>
      <c r="B28" s="32" t="s">
        <v>4347</v>
      </c>
      <c r="C28" s="4" t="s">
        <v>4309</v>
      </c>
      <c r="I28" s="24">
        <v>855</v>
      </c>
      <c r="J28" s="46" t="str" cm="1">
        <f t="array" ref="J28">_xlfn.IFS(I28&gt;=750,"Low Risk",AND(I28&gt;=650,I28&lt;=749),"Medium Risk",I28&lt;650,"High Risk")</f>
        <v>Low Risk</v>
      </c>
      <c r="L28" s="2">
        <v>451.01</v>
      </c>
      <c r="M28" s="2">
        <v>392.3</v>
      </c>
      <c r="N28" s="4" t="str">
        <f t="shared" si="0"/>
        <v>No</v>
      </c>
      <c r="P28" s="26">
        <v>13.03</v>
      </c>
      <c r="Q28" s="4" t="str">
        <f t="shared" si="1"/>
        <v>Available</v>
      </c>
      <c r="S28" s="3">
        <v>555.85</v>
      </c>
      <c r="T28" s="3">
        <v>523.94000000000005</v>
      </c>
      <c r="U28" s="4" t="str" cm="1">
        <f t="array" ref="U28">_xlfn.IFS(T28&gt;S28,"Surplus",T28&lt;S28,"Deficit")</f>
        <v>Deficit</v>
      </c>
      <c r="Y28" s="24" t="s">
        <v>1449</v>
      </c>
      <c r="Z28" s="24" t="s">
        <v>24</v>
      </c>
      <c r="AA28" s="84" t="str">
        <f t="shared" si="11"/>
        <v>Bikash Nayak</v>
      </c>
      <c r="AB28" s="24">
        <v>67.02</v>
      </c>
      <c r="AC28" s="2" t="s">
        <v>64</v>
      </c>
      <c r="AD28" s="2">
        <v>43.61</v>
      </c>
      <c r="AG28" s="24" t="s">
        <v>1449</v>
      </c>
      <c r="AH28" s="4" t="str">
        <f t="shared" si="2"/>
        <v>00027</v>
      </c>
      <c r="AI28" s="2" t="s">
        <v>57</v>
      </c>
      <c r="AJ28" s="46" t="str">
        <f t="shared" si="3"/>
        <v>Female</v>
      </c>
      <c r="AK28" s="2" t="s">
        <v>153</v>
      </c>
      <c r="AL28" s="2" t="s">
        <v>78</v>
      </c>
      <c r="AM28" s="7" t="str">
        <f t="shared" si="4"/>
        <v>Dilip Patnaik|Rourkela</v>
      </c>
      <c r="AO28" s="2" t="s">
        <v>153</v>
      </c>
      <c r="AP28" s="4" t="str">
        <f t="shared" si="5"/>
        <v>Not True</v>
      </c>
      <c r="AU28" s="24" t="s">
        <v>1381</v>
      </c>
      <c r="AV28" s="46" t="str">
        <f t="shared" si="7"/>
        <v>Rejected</v>
      </c>
      <c r="AY28" s="2" t="s">
        <v>152</v>
      </c>
      <c r="AZ28" s="2" t="s">
        <v>78</v>
      </c>
      <c r="BA28" s="24" t="s">
        <v>1449</v>
      </c>
      <c r="BB28" s="70" t="s">
        <v>965</v>
      </c>
      <c r="BC28" s="4" t="str">
        <f t="shared" si="8"/>
        <v>Puri</v>
      </c>
      <c r="BE28" s="4"/>
      <c r="BF28" s="4"/>
      <c r="BG28" s="24" t="s">
        <v>1449</v>
      </c>
      <c r="BH28" s="24" t="s">
        <v>24</v>
      </c>
      <c r="BI28" s="4">
        <f t="shared" si="9"/>
        <v>190.31</v>
      </c>
      <c r="BK28" s="2" t="s">
        <v>152</v>
      </c>
      <c r="BL28" s="135" t="str">
        <f t="shared" si="10"/>
        <v>Exists</v>
      </c>
      <c r="BN28" s="4" t="s">
        <v>1381</v>
      </c>
      <c r="BO28" s="78">
        <v>5642.4600000000019</v>
      </c>
      <c r="BP28" s="78">
        <v>4777.9900000000007</v>
      </c>
      <c r="BQ28" s="78">
        <v>5365.6099999999988</v>
      </c>
      <c r="BR28" s="76">
        <v>15786.060000000001</v>
      </c>
      <c r="BS28"/>
      <c r="BT28"/>
      <c r="BU28"/>
      <c r="BV28" s="4" t="s">
        <v>4270</v>
      </c>
      <c r="BW28" s="101">
        <v>85.736666666666665</v>
      </c>
    </row>
    <row r="29" spans="1:79">
      <c r="I29" s="26">
        <v>740</v>
      </c>
      <c r="J29" s="46" t="str" cm="1">
        <f t="array" ref="J29">_xlfn.IFS(I29&gt;=750,"Low Risk",AND(I29&gt;=650,I29&lt;=749),"Medium Risk",I29&lt;650,"High Risk")</f>
        <v>Medium Risk</v>
      </c>
      <c r="L29" s="3">
        <v>656.67</v>
      </c>
      <c r="M29" s="3">
        <v>553.88</v>
      </c>
      <c r="N29" s="4" t="str">
        <f t="shared" si="0"/>
        <v>No</v>
      </c>
      <c r="P29" s="24">
        <v>67.02</v>
      </c>
      <c r="Q29" s="4" t="str">
        <f t="shared" si="1"/>
        <v>Available</v>
      </c>
      <c r="S29" s="2">
        <v>451.01</v>
      </c>
      <c r="T29" s="2">
        <v>392.3</v>
      </c>
      <c r="U29" s="4" t="str" cm="1">
        <f t="array" ref="U29">_xlfn.IFS(T29&gt;S29,"Surplus",T29&lt;S29,"Deficit")</f>
        <v>Deficit</v>
      </c>
      <c r="Y29" s="26" t="s">
        <v>1451</v>
      </c>
      <c r="Z29" s="26" t="s">
        <v>12</v>
      </c>
      <c r="AA29" s="84" t="str">
        <f t="shared" si="11"/>
        <v>Priya Mohanty</v>
      </c>
      <c r="AB29" s="26">
        <v>62.13</v>
      </c>
      <c r="AC29" s="3" t="s">
        <v>157</v>
      </c>
      <c r="AD29" s="3">
        <v>40.380000000000003</v>
      </c>
      <c r="AG29" s="26" t="s">
        <v>1451</v>
      </c>
      <c r="AH29" s="4" t="str">
        <f t="shared" si="2"/>
        <v>00028</v>
      </c>
      <c r="AI29" s="3" t="s">
        <v>105</v>
      </c>
      <c r="AJ29" s="46" t="str">
        <f t="shared" si="3"/>
        <v>Female</v>
      </c>
      <c r="AK29" s="3" t="s">
        <v>156</v>
      </c>
      <c r="AL29" s="3" t="s">
        <v>69</v>
      </c>
      <c r="AM29" s="7" t="str">
        <f t="shared" si="4"/>
        <v>Sita Dash|Sambalpur</v>
      </c>
      <c r="AO29" s="3" t="s">
        <v>156</v>
      </c>
      <c r="AP29" s="4" t="str">
        <f t="shared" si="5"/>
        <v>Not True</v>
      </c>
      <c r="AU29" s="26" t="s">
        <v>1377</v>
      </c>
      <c r="AV29" s="46" t="str">
        <f t="shared" si="7"/>
        <v>Approved</v>
      </c>
      <c r="AY29" s="3" t="s">
        <v>155</v>
      </c>
      <c r="AZ29" s="3" t="s">
        <v>69</v>
      </c>
      <c r="BA29" s="26" t="s">
        <v>1451</v>
      </c>
      <c r="BB29" s="71" t="s">
        <v>843</v>
      </c>
      <c r="BC29" s="4" t="str">
        <f t="shared" si="8"/>
        <v>Balasore</v>
      </c>
      <c r="BE29" s="4"/>
      <c r="BF29" s="4"/>
      <c r="BG29" s="26" t="s">
        <v>1451</v>
      </c>
      <c r="BH29" s="26" t="s">
        <v>12</v>
      </c>
      <c r="BI29" s="4">
        <f t="shared" si="9"/>
        <v>105.8</v>
      </c>
      <c r="BK29" s="3" t="s">
        <v>155</v>
      </c>
      <c r="BL29" s="135" t="str">
        <f t="shared" si="10"/>
        <v>Exists</v>
      </c>
      <c r="BN29" s="4" t="s">
        <v>1426</v>
      </c>
      <c r="BO29" s="78">
        <v>7041.7000000000025</v>
      </c>
      <c r="BP29" s="78">
        <v>5788.7799999999988</v>
      </c>
      <c r="BQ29" s="78">
        <v>5755.45</v>
      </c>
      <c r="BR29" s="76">
        <v>18585.93</v>
      </c>
      <c r="BS29"/>
      <c r="BT29"/>
      <c r="BU29"/>
      <c r="BV29" s="4" t="s">
        <v>4271</v>
      </c>
      <c r="BW29" s="101">
        <v>87.373333333333335</v>
      </c>
    </row>
    <row r="30" spans="1:79">
      <c r="A30" s="145" t="s">
        <v>4348</v>
      </c>
      <c r="B30" s="146"/>
      <c r="I30" s="24">
        <v>891</v>
      </c>
      <c r="J30" s="46" t="str" cm="1">
        <f t="array" ref="J30">_xlfn.IFS(I30&gt;=750,"Low Risk",AND(I30&gt;=650,I30&lt;=749),"Medium Risk",I30&lt;650,"High Risk")</f>
        <v>Low Risk</v>
      </c>
      <c r="L30" s="2">
        <v>647.49</v>
      </c>
      <c r="M30" s="2">
        <v>701.48</v>
      </c>
      <c r="N30" s="4" t="str">
        <f t="shared" si="0"/>
        <v>Yes</v>
      </c>
      <c r="P30" s="26">
        <v>62.13</v>
      </c>
      <c r="Q30" s="4" t="str">
        <f t="shared" si="1"/>
        <v>Available</v>
      </c>
      <c r="S30" s="3">
        <v>656.67</v>
      </c>
      <c r="T30" s="3">
        <v>553.88</v>
      </c>
      <c r="U30" s="4" t="str" cm="1">
        <f t="array" ref="U30">_xlfn.IFS(T30&gt;S30,"Surplus",T30&lt;S30,"Deficit")</f>
        <v>Deficit</v>
      </c>
      <c r="Y30" s="24" t="s">
        <v>1454</v>
      </c>
      <c r="Z30" s="24" t="s">
        <v>35</v>
      </c>
      <c r="AA30" s="84" t="str">
        <f t="shared" si="11"/>
        <v>Kavita Rath</v>
      </c>
      <c r="AB30" s="24">
        <v>20.25</v>
      </c>
      <c r="AC30" s="2" t="s">
        <v>64</v>
      </c>
      <c r="AD30" s="2">
        <v>42.65</v>
      </c>
      <c r="AG30" s="24" t="s">
        <v>1454</v>
      </c>
      <c r="AH30" s="4" t="str">
        <f t="shared" si="2"/>
        <v>00029</v>
      </c>
      <c r="AI30" s="2" t="s">
        <v>73</v>
      </c>
      <c r="AJ30" s="46" t="str">
        <f t="shared" si="3"/>
        <v>Male</v>
      </c>
      <c r="AK30" s="2" t="s">
        <v>160</v>
      </c>
      <c r="AL30" s="2" t="s">
        <v>161</v>
      </c>
      <c r="AM30" s="7" t="str">
        <f t="shared" si="4"/>
        <v>Sita Das|Puri</v>
      </c>
      <c r="AO30" s="2" t="s">
        <v>160</v>
      </c>
      <c r="AP30" s="4" t="str">
        <f t="shared" si="5"/>
        <v>Not True</v>
      </c>
      <c r="AU30" s="24" t="s">
        <v>1386</v>
      </c>
      <c r="AV30" s="46" t="str">
        <f t="shared" si="7"/>
        <v>Rejected</v>
      </c>
      <c r="AY30" s="2" t="s">
        <v>159</v>
      </c>
      <c r="AZ30" s="2" t="s">
        <v>161</v>
      </c>
      <c r="BA30" s="24" t="s">
        <v>1454</v>
      </c>
      <c r="BB30" s="70" t="s">
        <v>825</v>
      </c>
      <c r="BC30" s="4" t="str">
        <f t="shared" si="8"/>
        <v>Angul</v>
      </c>
      <c r="BE30" s="4"/>
      <c r="BF30" s="4"/>
      <c r="BG30" s="24" t="s">
        <v>1454</v>
      </c>
      <c r="BH30" s="24" t="s">
        <v>35</v>
      </c>
      <c r="BI30" s="4">
        <f t="shared" si="9"/>
        <v>103.83</v>
      </c>
      <c r="BK30" s="2" t="s">
        <v>159</v>
      </c>
      <c r="BL30" s="135" t="str">
        <f t="shared" si="10"/>
        <v>Exists</v>
      </c>
      <c r="BR30"/>
      <c r="BS30"/>
      <c r="BT30"/>
      <c r="BU30"/>
      <c r="BV30" s="4" t="s">
        <v>4272</v>
      </c>
      <c r="BW30" s="78">
        <v>84.78</v>
      </c>
    </row>
    <row r="31" spans="1:79" ht="30.75">
      <c r="A31" s="36" t="s">
        <v>4349</v>
      </c>
      <c r="B31" s="32" t="s">
        <v>4350</v>
      </c>
      <c r="C31" s="115" t="s">
        <v>4309</v>
      </c>
      <c r="I31" s="26">
        <v>639</v>
      </c>
      <c r="J31" s="46" t="str" cm="1">
        <f t="array" ref="J31">_xlfn.IFS(I31&gt;=750,"Low Risk",AND(I31&gt;=650,I31&lt;=749),"Medium Risk",I31&lt;650,"High Risk")</f>
        <v>High Risk</v>
      </c>
      <c r="L31" s="3">
        <v>486.09</v>
      </c>
      <c r="M31" s="3">
        <v>558.05999999999995</v>
      </c>
      <c r="N31" s="4" t="str">
        <f t="shared" si="0"/>
        <v>Yes</v>
      </c>
      <c r="P31" s="24">
        <v>20.25</v>
      </c>
      <c r="Q31" s="4" t="str">
        <f t="shared" si="1"/>
        <v>Available</v>
      </c>
      <c r="S31" s="2">
        <v>647.49</v>
      </c>
      <c r="T31" s="2">
        <v>701.48</v>
      </c>
      <c r="U31" s="4" t="str" cm="1">
        <f t="array" ref="U31">_xlfn.IFS(T31&gt;S31,"Surplus",T31&lt;S31,"Deficit")</f>
        <v>Surplus</v>
      </c>
      <c r="Y31" s="26" t="s">
        <v>1456</v>
      </c>
      <c r="Z31" s="26" t="s">
        <v>24</v>
      </c>
      <c r="AA31" s="84" t="str">
        <f t="shared" si="11"/>
        <v>Bikash Nayak</v>
      </c>
      <c r="AB31" s="26">
        <v>22.35</v>
      </c>
      <c r="AC31" s="3" t="s">
        <v>157</v>
      </c>
      <c r="AD31" s="3">
        <v>17.739999999999998</v>
      </c>
      <c r="AG31" s="26" t="s">
        <v>1456</v>
      </c>
      <c r="AH31" s="4" t="str">
        <f t="shared" si="2"/>
        <v>00030</v>
      </c>
      <c r="AI31" s="3" t="s">
        <v>57</v>
      </c>
      <c r="AJ31" s="46" t="str">
        <f t="shared" si="3"/>
        <v>Female</v>
      </c>
      <c r="AK31" s="3" t="s">
        <v>164</v>
      </c>
      <c r="AL31" s="3" t="s">
        <v>93</v>
      </c>
      <c r="AM31" s="7" t="str">
        <f t="shared" si="4"/>
        <v>Bikash Mohanty|Jharsuguda</v>
      </c>
      <c r="AO31" s="3" t="s">
        <v>164</v>
      </c>
      <c r="AP31" s="4" t="str">
        <f t="shared" si="5"/>
        <v>Not True</v>
      </c>
      <c r="AU31" s="26" t="s">
        <v>1386</v>
      </c>
      <c r="AV31" s="46" t="str">
        <f t="shared" si="7"/>
        <v>Rejected</v>
      </c>
      <c r="AY31" s="3" t="s">
        <v>163</v>
      </c>
      <c r="AZ31" s="3" t="s">
        <v>93</v>
      </c>
      <c r="BA31" s="26" t="s">
        <v>1456</v>
      </c>
      <c r="BB31" s="71" t="s">
        <v>579</v>
      </c>
      <c r="BC31" s="4" t="str">
        <f t="shared" si="8"/>
        <v>Dhenkanal</v>
      </c>
      <c r="BE31" s="4"/>
      <c r="BF31" s="4"/>
      <c r="BG31" s="26" t="s">
        <v>1456</v>
      </c>
      <c r="BH31" s="26" t="s">
        <v>24</v>
      </c>
      <c r="BI31" s="4">
        <f t="shared" si="9"/>
        <v>190.31</v>
      </c>
      <c r="BK31" s="3" t="s">
        <v>163</v>
      </c>
      <c r="BL31" s="135" t="str">
        <f t="shared" si="10"/>
        <v>Exists</v>
      </c>
      <c r="BR31"/>
      <c r="BS31"/>
      <c r="BT31"/>
      <c r="BU31"/>
    </row>
    <row r="32" spans="1:79" ht="66.75" customHeight="1">
      <c r="A32" s="36" t="s">
        <v>4351</v>
      </c>
      <c r="B32" s="46" t="s">
        <v>4352</v>
      </c>
      <c r="C32" s="4" t="s">
        <v>4309</v>
      </c>
      <c r="I32" s="24">
        <v>830</v>
      </c>
      <c r="J32" s="46" t="str" cm="1">
        <f t="array" ref="J32">_xlfn.IFS(I32&gt;=750,"Low Risk",AND(I32&gt;=650,I32&lt;=749),"Medium Risk",I32&lt;650,"High Risk")</f>
        <v>Low Risk</v>
      </c>
      <c r="L32" s="2">
        <v>488.42</v>
      </c>
      <c r="M32" s="2">
        <v>568.29</v>
      </c>
      <c r="N32" s="4" t="str">
        <f t="shared" si="0"/>
        <v>Yes</v>
      </c>
      <c r="P32" s="26">
        <v>22.35</v>
      </c>
      <c r="Q32" s="4" t="str">
        <f t="shared" si="1"/>
        <v>Available</v>
      </c>
      <c r="S32" s="3">
        <v>486.09</v>
      </c>
      <c r="T32" s="3">
        <v>558.05999999999995</v>
      </c>
      <c r="U32" s="4" t="str" cm="1">
        <f t="array" ref="U32">_xlfn.IFS(T32&gt;S32,"Surplus",T32&lt;S32,"Deficit")</f>
        <v>Surplus</v>
      </c>
      <c r="Y32" s="24" t="s">
        <v>1458</v>
      </c>
      <c r="Z32" s="24" t="s">
        <v>12</v>
      </c>
      <c r="AA32" s="84" t="str">
        <f t="shared" si="11"/>
        <v>Priya Mohanty</v>
      </c>
      <c r="AB32" s="24">
        <v>47.99</v>
      </c>
      <c r="AC32" s="2" t="s">
        <v>59</v>
      </c>
      <c r="AD32" s="2">
        <v>37.869999999999997</v>
      </c>
      <c r="AG32" s="24" t="s">
        <v>1458</v>
      </c>
      <c r="AH32" s="4" t="str">
        <f t="shared" si="2"/>
        <v>00031</v>
      </c>
      <c r="AI32" s="2" t="s">
        <v>57</v>
      </c>
      <c r="AJ32" s="46" t="str">
        <f t="shared" si="3"/>
        <v>Female</v>
      </c>
      <c r="AK32" s="2" t="s">
        <v>167</v>
      </c>
      <c r="AL32" s="2" t="s">
        <v>58</v>
      </c>
      <c r="AM32" s="7" t="str">
        <f t="shared" si="4"/>
        <v>Priya Patnaik|Dhenkanal</v>
      </c>
      <c r="AO32" s="2" t="s">
        <v>167</v>
      </c>
      <c r="AP32" s="4" t="str">
        <f t="shared" si="5"/>
        <v>Not True</v>
      </c>
      <c r="AU32" s="24" t="s">
        <v>1377</v>
      </c>
      <c r="AV32" s="46" t="str">
        <f t="shared" si="7"/>
        <v>Approved</v>
      </c>
      <c r="AY32" s="2" t="s">
        <v>166</v>
      </c>
      <c r="AZ32" s="2" t="s">
        <v>58</v>
      </c>
      <c r="BA32" s="24" t="s">
        <v>1458</v>
      </c>
      <c r="BB32" s="70" t="s">
        <v>905</v>
      </c>
      <c r="BC32" s="4" t="str">
        <f t="shared" si="8"/>
        <v>Berhampur</v>
      </c>
      <c r="BE32" s="4"/>
      <c r="BF32" s="4"/>
      <c r="BG32" s="24" t="s">
        <v>1458</v>
      </c>
      <c r="BH32" s="24" t="s">
        <v>12</v>
      </c>
      <c r="BI32" s="4">
        <f t="shared" si="9"/>
        <v>105.8</v>
      </c>
      <c r="BK32" s="2" t="s">
        <v>166</v>
      </c>
      <c r="BL32" s="135" t="str">
        <f t="shared" si="10"/>
        <v>Exists</v>
      </c>
      <c r="BM32" s="97">
        <v>35</v>
      </c>
      <c r="BN32" s="77" t="s">
        <v>1359</v>
      </c>
      <c r="BO32" s="77" t="s">
        <v>1357</v>
      </c>
      <c r="BR32"/>
      <c r="BS32"/>
      <c r="BT32"/>
      <c r="BU32"/>
      <c r="BV32" s="1" t="s">
        <v>1</v>
      </c>
      <c r="BW32" s="57"/>
      <c r="BX32" s="114" t="s">
        <v>4353</v>
      </c>
      <c r="BY32" s="45">
        <v>37</v>
      </c>
      <c r="BZ32" s="75" t="s">
        <v>4248</v>
      </c>
      <c r="CA32" s="75" t="s">
        <v>1364</v>
      </c>
    </row>
    <row r="33" spans="1:82" ht="33" customHeight="1">
      <c r="A33" s="36" t="s">
        <v>4354</v>
      </c>
      <c r="B33" s="46" t="s">
        <v>4355</v>
      </c>
      <c r="C33" s="32"/>
      <c r="I33" s="26">
        <v>578</v>
      </c>
      <c r="J33" s="46" t="str" cm="1">
        <f t="array" ref="J33">_xlfn.IFS(I33&gt;=750,"Low Risk",AND(I33&gt;=650,I33&lt;=749),"Medium Risk",I33&lt;650,"High Risk")</f>
        <v>High Risk</v>
      </c>
      <c r="L33" s="3">
        <v>626.94000000000005</v>
      </c>
      <c r="M33" s="3">
        <v>692.38</v>
      </c>
      <c r="N33" s="4" t="str">
        <f t="shared" si="0"/>
        <v>Yes</v>
      </c>
      <c r="P33" s="24">
        <v>47.99</v>
      </c>
      <c r="Q33" s="4" t="str">
        <f t="shared" si="1"/>
        <v>Available</v>
      </c>
      <c r="S33" s="2">
        <v>488.42</v>
      </c>
      <c r="T33" s="2">
        <v>568.29</v>
      </c>
      <c r="U33" s="4" t="str" cm="1">
        <f t="array" ref="U33">_xlfn.IFS(T33&gt;S33,"Surplus",T33&lt;S33,"Deficit")</f>
        <v>Surplus</v>
      </c>
      <c r="Y33" s="26" t="s">
        <v>1459</v>
      </c>
      <c r="Z33" s="26" t="s">
        <v>35</v>
      </c>
      <c r="AA33" s="84" t="str">
        <f t="shared" si="11"/>
        <v>Kavita Rath</v>
      </c>
      <c r="AB33" s="26">
        <v>19.41</v>
      </c>
      <c r="AC33" s="3" t="s">
        <v>157</v>
      </c>
      <c r="AD33" s="3">
        <v>18.329999999999998</v>
      </c>
      <c r="AG33" s="26" t="s">
        <v>1459</v>
      </c>
      <c r="AH33" s="4" t="str">
        <f t="shared" si="2"/>
        <v>00032</v>
      </c>
      <c r="AI33" s="3" t="s">
        <v>68</v>
      </c>
      <c r="AJ33" s="46" t="str">
        <f t="shared" si="3"/>
        <v>Female</v>
      </c>
      <c r="AK33" s="3" t="s">
        <v>170</v>
      </c>
      <c r="AL33" s="3" t="s">
        <v>101</v>
      </c>
      <c r="AM33" s="7" t="str">
        <f t="shared" si="4"/>
        <v>Rekha Panda|Berhampur</v>
      </c>
      <c r="AO33" s="3" t="s">
        <v>170</v>
      </c>
      <c r="AP33" s="96" t="str">
        <f t="shared" si="5"/>
        <v>Rekha Panda</v>
      </c>
      <c r="AU33" s="26" t="s">
        <v>1426</v>
      </c>
      <c r="AV33" s="46" t="str">
        <f t="shared" si="7"/>
        <v>Under Review</v>
      </c>
      <c r="AY33" s="3" t="s">
        <v>169</v>
      </c>
      <c r="AZ33" s="3" t="s">
        <v>101</v>
      </c>
      <c r="BA33" s="26" t="s">
        <v>1459</v>
      </c>
      <c r="BB33" s="71" t="s">
        <v>849</v>
      </c>
      <c r="BC33" s="4" t="str">
        <f t="shared" si="8"/>
        <v>Sambalpur</v>
      </c>
      <c r="BE33" s="4"/>
      <c r="BF33" s="4"/>
      <c r="BG33" s="26" t="s">
        <v>1459</v>
      </c>
      <c r="BH33" s="26" t="s">
        <v>35</v>
      </c>
      <c r="BI33" s="4">
        <f t="shared" si="9"/>
        <v>103.83</v>
      </c>
      <c r="BK33" s="3" t="s">
        <v>169</v>
      </c>
      <c r="BL33" s="135" t="str">
        <f t="shared" si="10"/>
        <v>Exists</v>
      </c>
      <c r="BN33" s="77" t="s">
        <v>0</v>
      </c>
      <c r="BO33" s="4" t="s">
        <v>1358</v>
      </c>
      <c r="BP33" s="4" t="s">
        <v>1412</v>
      </c>
      <c r="BQ33" s="4" t="s">
        <v>1385</v>
      </c>
      <c r="BR33" s="4" t="s">
        <v>1376</v>
      </c>
      <c r="BS33" s="4" t="s">
        <v>1395</v>
      </c>
      <c r="BT33" s="4" t="s">
        <v>1361</v>
      </c>
      <c r="BU33"/>
      <c r="BV33" s="2" t="s">
        <v>8</v>
      </c>
      <c r="BW33" s="46"/>
      <c r="BX33" s="46" t="str">
        <f>INDEX(BV33:BV42,MATCH(MAX(BO34:BO43),BO34:BO43,0))</f>
        <v>Dhenkanal Rural</v>
      </c>
      <c r="BZ33" s="75" t="s">
        <v>1368</v>
      </c>
      <c r="CA33" t="s">
        <v>1384</v>
      </c>
      <c r="CB33" t="s">
        <v>1390</v>
      </c>
      <c r="CC33" t="s">
        <v>1375</v>
      </c>
      <c r="CD33" t="s">
        <v>1361</v>
      </c>
    </row>
    <row r="34" spans="1:82">
      <c r="A34" s="36" t="s">
        <v>4356</v>
      </c>
      <c r="B34" s="32" t="s">
        <v>4357</v>
      </c>
      <c r="C34" s="4" t="s">
        <v>4309</v>
      </c>
      <c r="I34" s="24">
        <v>657</v>
      </c>
      <c r="J34" s="46" t="str" cm="1">
        <f t="array" ref="J34">_xlfn.IFS(I34&gt;=750,"Low Risk",AND(I34&gt;=650,I34&lt;=749),"Medium Risk",I34&lt;650,"High Risk")</f>
        <v>Medium Risk</v>
      </c>
      <c r="L34" s="2">
        <v>433.71</v>
      </c>
      <c r="M34" s="2">
        <v>469.59</v>
      </c>
      <c r="N34" s="4" t="str">
        <f t="shared" si="0"/>
        <v>Yes</v>
      </c>
      <c r="P34" s="26">
        <v>19.41</v>
      </c>
      <c r="Q34" s="4" t="str">
        <f t="shared" si="1"/>
        <v>Available</v>
      </c>
      <c r="S34" s="3">
        <v>626.94000000000005</v>
      </c>
      <c r="T34" s="3">
        <v>692.38</v>
      </c>
      <c r="U34" s="4" t="str" cm="1">
        <f t="array" ref="U34">_xlfn.IFS(T34&gt;S34,"Surplus",T34&lt;S34,"Deficit")</f>
        <v>Surplus</v>
      </c>
      <c r="Y34" s="24" t="s">
        <v>1461</v>
      </c>
      <c r="Z34" s="24" t="s">
        <v>16</v>
      </c>
      <c r="AA34" s="84" t="str">
        <f t="shared" si="11"/>
        <v>Suresh Panda</v>
      </c>
      <c r="AB34" s="24">
        <v>83.59</v>
      </c>
      <c r="AC34" s="2" t="s">
        <v>64</v>
      </c>
      <c r="AD34" s="2">
        <v>3.02</v>
      </c>
      <c r="AG34" s="24" t="s">
        <v>1461</v>
      </c>
      <c r="AH34" s="4" t="str">
        <f t="shared" si="2"/>
        <v>00033</v>
      </c>
      <c r="AI34" s="2" t="s">
        <v>89</v>
      </c>
      <c r="AJ34" s="46" t="str">
        <f t="shared" si="3"/>
        <v>Female</v>
      </c>
      <c r="AK34" s="2" t="s">
        <v>173</v>
      </c>
      <c r="AL34" s="2" t="s">
        <v>93</v>
      </c>
      <c r="AM34" s="7" t="str">
        <f t="shared" si="4"/>
        <v>Rekha Sahu|Jharsuguda</v>
      </c>
      <c r="AO34" s="2" t="s">
        <v>173</v>
      </c>
      <c r="AP34" s="96" t="str">
        <f t="shared" si="5"/>
        <v>Rekha Sahu</v>
      </c>
      <c r="AU34" s="24" t="s">
        <v>1377</v>
      </c>
      <c r="AV34" s="46" t="str">
        <f t="shared" si="7"/>
        <v>Approved</v>
      </c>
      <c r="AY34" s="2" t="s">
        <v>172</v>
      </c>
      <c r="AZ34" s="2" t="s">
        <v>93</v>
      </c>
      <c r="BA34" s="24" t="s">
        <v>1461</v>
      </c>
      <c r="BB34" s="70" t="s">
        <v>61</v>
      </c>
      <c r="BC34" s="4" t="str">
        <f t="shared" si="8"/>
        <v>Balasore</v>
      </c>
      <c r="BE34" s="4"/>
      <c r="BF34" s="4"/>
      <c r="BG34" s="24" t="s">
        <v>1461</v>
      </c>
      <c r="BH34" s="24" t="s">
        <v>16</v>
      </c>
      <c r="BI34" s="4">
        <f t="shared" si="9"/>
        <v>197.62</v>
      </c>
      <c r="BK34" s="2" t="s">
        <v>172</v>
      </c>
      <c r="BL34" s="135" t="str">
        <f t="shared" si="10"/>
        <v>Exists</v>
      </c>
      <c r="BN34" s="4" t="s">
        <v>7</v>
      </c>
      <c r="BO34" s="78">
        <v>42</v>
      </c>
      <c r="BP34" s="78">
        <v>36</v>
      </c>
      <c r="BQ34" s="78">
        <v>47</v>
      </c>
      <c r="BR34" s="76">
        <v>37</v>
      </c>
      <c r="BS34" s="76">
        <v>34</v>
      </c>
      <c r="BT34" s="76">
        <v>196</v>
      </c>
      <c r="BU34"/>
      <c r="BV34" s="3" t="s">
        <v>13</v>
      </c>
      <c r="BZ34" t="s">
        <v>1377</v>
      </c>
      <c r="CA34" s="76">
        <v>16898.559999999994</v>
      </c>
      <c r="CB34" s="76">
        <v>17391.619999999992</v>
      </c>
      <c r="CC34" s="76">
        <v>16583.169999999991</v>
      </c>
      <c r="CD34" s="76">
        <v>50873.349999999977</v>
      </c>
    </row>
    <row r="35" spans="1:82" ht="30.75">
      <c r="A35" s="36" t="s">
        <v>4358</v>
      </c>
      <c r="B35" s="32" t="s">
        <v>4359</v>
      </c>
      <c r="C35" s="4" t="s">
        <v>4309</v>
      </c>
      <c r="I35" s="26">
        <v>573</v>
      </c>
      <c r="J35" s="46" t="str" cm="1">
        <f t="array" ref="J35">_xlfn.IFS(I35&gt;=750,"Low Risk",AND(I35&gt;=650,I35&lt;=749),"Medium Risk",I35&lt;650,"High Risk")</f>
        <v>High Risk</v>
      </c>
      <c r="L35" s="3">
        <v>661.38</v>
      </c>
      <c r="M35" s="3">
        <v>696.33</v>
      </c>
      <c r="N35" s="4" t="str">
        <f t="shared" si="0"/>
        <v>Yes</v>
      </c>
      <c r="P35" s="24">
        <v>83.59</v>
      </c>
      <c r="Q35" s="4" t="str">
        <f t="shared" si="1"/>
        <v>Available</v>
      </c>
      <c r="S35" s="2">
        <v>433.71</v>
      </c>
      <c r="T35" s="2">
        <v>469.59</v>
      </c>
      <c r="U35" s="4" t="str" cm="1">
        <f t="array" ref="U35">_xlfn.IFS(T35&gt;S35,"Surplus",T35&lt;S35,"Deficit")</f>
        <v>Surplus</v>
      </c>
      <c r="Y35" s="26" t="s">
        <v>1464</v>
      </c>
      <c r="Z35" s="26" t="s">
        <v>41</v>
      </c>
      <c r="AA35" s="84" t="str">
        <f t="shared" si="11"/>
        <v>Pooja Tripathi</v>
      </c>
      <c r="AB35" s="26">
        <v>56.99</v>
      </c>
      <c r="AC35" s="3" t="s">
        <v>124</v>
      </c>
      <c r="AD35" s="3">
        <v>45.36</v>
      </c>
      <c r="AG35" s="26" t="s">
        <v>1464</v>
      </c>
      <c r="AH35" s="4" t="str">
        <f t="shared" si="2"/>
        <v>00034</v>
      </c>
      <c r="AI35" s="3" t="s">
        <v>128</v>
      </c>
      <c r="AJ35" s="46" t="str">
        <f t="shared" si="3"/>
        <v>Female</v>
      </c>
      <c r="AK35" s="3" t="s">
        <v>176</v>
      </c>
      <c r="AL35" s="3" t="s">
        <v>144</v>
      </c>
      <c r="AM35" s="7" t="str">
        <f t="shared" si="4"/>
        <v>Arjun Sethi|Bhubaneswar</v>
      </c>
      <c r="AO35" s="3" t="s">
        <v>176</v>
      </c>
      <c r="AP35" s="4" t="str">
        <f t="shared" si="5"/>
        <v>Not True</v>
      </c>
      <c r="AU35" s="26" t="s">
        <v>1377</v>
      </c>
      <c r="AV35" s="46" t="str">
        <f t="shared" si="7"/>
        <v>Approved</v>
      </c>
      <c r="AY35" s="3" t="s">
        <v>175</v>
      </c>
      <c r="AZ35" s="3" t="s">
        <v>144</v>
      </c>
      <c r="BA35" s="26" t="s">
        <v>1464</v>
      </c>
      <c r="BB35" s="71" t="s">
        <v>178</v>
      </c>
      <c r="BC35" s="4" t="str">
        <f t="shared" si="8"/>
        <v>Cuttack</v>
      </c>
      <c r="BE35" s="4"/>
      <c r="BF35" s="4"/>
      <c r="BG35" s="26" t="s">
        <v>1464</v>
      </c>
      <c r="BH35" s="26" t="s">
        <v>41</v>
      </c>
      <c r="BI35" s="4">
        <f t="shared" si="9"/>
        <v>251.78</v>
      </c>
      <c r="BK35" s="3" t="s">
        <v>175</v>
      </c>
      <c r="BL35" s="135" t="str">
        <f t="shared" si="10"/>
        <v>Exists</v>
      </c>
      <c r="BN35" s="4" t="s">
        <v>12</v>
      </c>
      <c r="BO35" s="78">
        <v>35</v>
      </c>
      <c r="BP35" s="78">
        <v>32</v>
      </c>
      <c r="BQ35" s="78">
        <v>43</v>
      </c>
      <c r="BR35" s="76">
        <v>46</v>
      </c>
      <c r="BS35" s="76">
        <v>36</v>
      </c>
      <c r="BT35" s="76">
        <v>192</v>
      </c>
      <c r="BU35"/>
      <c r="BV35" s="2" t="s">
        <v>17</v>
      </c>
      <c r="BZ35" t="s">
        <v>1386</v>
      </c>
      <c r="CA35" s="76">
        <v>4882.78</v>
      </c>
      <c r="CB35" s="76">
        <v>5518.2099999999973</v>
      </c>
      <c r="CC35" s="76">
        <v>5247.1200000000026</v>
      </c>
      <c r="CD35" s="76">
        <v>15648.11</v>
      </c>
    </row>
    <row r="36" spans="1:82" ht="30.75">
      <c r="A36" s="36" t="s">
        <v>4360</v>
      </c>
      <c r="B36" s="32" t="s">
        <v>4361</v>
      </c>
      <c r="I36" s="24">
        <v>841</v>
      </c>
      <c r="J36" s="46" t="str" cm="1">
        <f t="array" ref="J36">_xlfn.IFS(I36&gt;=750,"Low Risk",AND(I36&gt;=650,I36&lt;=749),"Medium Risk",I36&lt;650,"High Risk")</f>
        <v>Low Risk</v>
      </c>
      <c r="L36" s="2">
        <v>500.47</v>
      </c>
      <c r="M36" s="2">
        <v>423.91</v>
      </c>
      <c r="N36" s="4" t="str">
        <f t="shared" si="0"/>
        <v>No</v>
      </c>
      <c r="P36" s="26">
        <v>56.99</v>
      </c>
      <c r="Q36" s="4" t="str">
        <f t="shared" si="1"/>
        <v>Available</v>
      </c>
      <c r="S36" s="3">
        <v>661.38</v>
      </c>
      <c r="T36" s="3">
        <v>696.33</v>
      </c>
      <c r="U36" s="4" t="str" cm="1">
        <f t="array" ref="U36">_xlfn.IFS(T36&gt;S36,"Surplus",T36&lt;S36,"Deficit")</f>
        <v>Surplus</v>
      </c>
      <c r="Y36" s="24" t="s">
        <v>1467</v>
      </c>
      <c r="Z36" s="24" t="s">
        <v>16</v>
      </c>
      <c r="AA36" s="84" t="str">
        <f t="shared" si="11"/>
        <v>Suresh Panda</v>
      </c>
      <c r="AB36" s="24">
        <v>27.99</v>
      </c>
      <c r="AC36" s="2" t="s">
        <v>59</v>
      </c>
      <c r="AD36" s="2">
        <v>40.909999999999997</v>
      </c>
      <c r="AG36" s="24" t="s">
        <v>1467</v>
      </c>
      <c r="AH36" s="4" t="str">
        <f t="shared" si="2"/>
        <v>00035</v>
      </c>
      <c r="AI36" s="2" t="s">
        <v>73</v>
      </c>
      <c r="AJ36" s="46" t="str">
        <f t="shared" si="3"/>
        <v>Male</v>
      </c>
      <c r="AK36" s="2" t="s">
        <v>179</v>
      </c>
      <c r="AL36" s="2" t="s">
        <v>82</v>
      </c>
      <c r="AM36" s="7" t="str">
        <f t="shared" si="4"/>
        <v>Manoj Barik|Cuttack</v>
      </c>
      <c r="AO36" s="2" t="s">
        <v>179</v>
      </c>
      <c r="AP36" s="4" t="str">
        <f t="shared" si="5"/>
        <v>Not True</v>
      </c>
      <c r="AU36" s="24" t="s">
        <v>1377</v>
      </c>
      <c r="AV36" s="46" t="str">
        <f t="shared" si="7"/>
        <v>Approved</v>
      </c>
      <c r="AY36" s="2" t="s">
        <v>178</v>
      </c>
      <c r="AZ36" s="2" t="s">
        <v>82</v>
      </c>
      <c r="BA36" s="24" t="s">
        <v>1467</v>
      </c>
      <c r="BB36" s="70" t="s">
        <v>725</v>
      </c>
      <c r="BC36" s="4" t="str">
        <f t="shared" si="8"/>
        <v>Dhenkanal</v>
      </c>
      <c r="BE36" s="4"/>
      <c r="BF36" s="4"/>
      <c r="BG36" s="24" t="s">
        <v>1467</v>
      </c>
      <c r="BH36" s="24" t="s">
        <v>16</v>
      </c>
      <c r="BI36" s="4">
        <f t="shared" si="9"/>
        <v>197.62</v>
      </c>
      <c r="BK36" s="2" t="s">
        <v>178</v>
      </c>
      <c r="BL36" s="135" t="str">
        <f t="shared" si="10"/>
        <v>Exists</v>
      </c>
      <c r="BN36" s="4" t="s">
        <v>16</v>
      </c>
      <c r="BO36" s="78">
        <v>34</v>
      </c>
      <c r="BP36" s="78">
        <v>52</v>
      </c>
      <c r="BQ36" s="78">
        <v>49</v>
      </c>
      <c r="BR36" s="76">
        <v>44</v>
      </c>
      <c r="BS36" s="76">
        <v>44</v>
      </c>
      <c r="BT36" s="76">
        <v>223</v>
      </c>
      <c r="BU36"/>
      <c r="BV36" s="3" t="s">
        <v>21</v>
      </c>
      <c r="BZ36" t="s">
        <v>1381</v>
      </c>
      <c r="CA36" s="76">
        <v>5642.4600000000019</v>
      </c>
      <c r="CB36" s="76">
        <v>4777.9900000000007</v>
      </c>
      <c r="CC36" s="76">
        <v>5365.6099999999988</v>
      </c>
      <c r="CD36" s="76">
        <v>15786.060000000001</v>
      </c>
    </row>
    <row r="37" spans="1:82">
      <c r="I37" s="26">
        <v>830</v>
      </c>
      <c r="J37" s="46" t="str" cm="1">
        <f t="array" ref="J37">_xlfn.IFS(I37&gt;=750,"Low Risk",AND(I37&gt;=650,I37&lt;=749),"Medium Risk",I37&lt;650,"High Risk")</f>
        <v>Low Risk</v>
      </c>
      <c r="L37" s="3">
        <v>567.36</v>
      </c>
      <c r="M37" s="3">
        <v>449.24</v>
      </c>
      <c r="N37" s="4" t="str">
        <f t="shared" si="0"/>
        <v>No</v>
      </c>
      <c r="P37" s="24">
        <v>27.99</v>
      </c>
      <c r="Q37" s="4" t="str">
        <f t="shared" si="1"/>
        <v>Available</v>
      </c>
      <c r="S37" s="2">
        <v>500.47</v>
      </c>
      <c r="T37" s="2">
        <v>423.91</v>
      </c>
      <c r="U37" s="4" t="str" cm="1">
        <f t="array" ref="U37">_xlfn.IFS(T37&gt;S37,"Surplus",T37&lt;S37,"Deficit")</f>
        <v>Deficit</v>
      </c>
      <c r="Y37" s="26" t="s">
        <v>1469</v>
      </c>
      <c r="Z37" s="26" t="s">
        <v>16</v>
      </c>
      <c r="AA37" s="84" t="str">
        <f t="shared" si="11"/>
        <v>Suresh Panda</v>
      </c>
      <c r="AB37" s="26">
        <v>82.86</v>
      </c>
      <c r="AC37" s="3" t="s">
        <v>59</v>
      </c>
      <c r="AD37" s="3">
        <v>26.24</v>
      </c>
      <c r="AG37" s="26" t="s">
        <v>1469</v>
      </c>
      <c r="AH37" s="4" t="str">
        <f t="shared" si="2"/>
        <v>00036</v>
      </c>
      <c r="AI37" s="3" t="s">
        <v>68</v>
      </c>
      <c r="AJ37" s="46" t="str">
        <f t="shared" si="3"/>
        <v>Female</v>
      </c>
      <c r="AK37" s="3" t="s">
        <v>182</v>
      </c>
      <c r="AL37" s="3" t="s">
        <v>93</v>
      </c>
      <c r="AM37" s="7" t="str">
        <f t="shared" si="4"/>
        <v>Arjun Patnaik|Jharsuguda</v>
      </c>
      <c r="AO37" s="3" t="s">
        <v>182</v>
      </c>
      <c r="AP37" s="4" t="str">
        <f t="shared" si="5"/>
        <v>Not True</v>
      </c>
      <c r="AU37" s="26" t="s">
        <v>1377</v>
      </c>
      <c r="AV37" s="46" t="str">
        <f t="shared" si="7"/>
        <v>Approved</v>
      </c>
      <c r="AY37" s="3" t="s">
        <v>181</v>
      </c>
      <c r="AZ37" s="3" t="s">
        <v>93</v>
      </c>
      <c r="BA37" s="26" t="s">
        <v>1469</v>
      </c>
      <c r="BB37" s="71" t="s">
        <v>905</v>
      </c>
      <c r="BC37" s="4" t="str">
        <f t="shared" si="8"/>
        <v>Berhampur</v>
      </c>
      <c r="BE37" s="4"/>
      <c r="BF37" s="4"/>
      <c r="BG37" s="26" t="s">
        <v>1469</v>
      </c>
      <c r="BH37" s="26" t="s">
        <v>16</v>
      </c>
      <c r="BI37" s="4">
        <f t="shared" si="9"/>
        <v>197.62</v>
      </c>
      <c r="BK37" s="3" t="s">
        <v>181</v>
      </c>
      <c r="BL37" s="135" t="str">
        <f t="shared" si="10"/>
        <v>Exists</v>
      </c>
      <c r="BN37" s="4" t="s">
        <v>20</v>
      </c>
      <c r="BO37" s="78">
        <v>39</v>
      </c>
      <c r="BP37" s="78">
        <v>40</v>
      </c>
      <c r="BQ37" s="78">
        <v>32</v>
      </c>
      <c r="BR37" s="76">
        <v>40</v>
      </c>
      <c r="BS37" s="76">
        <v>32</v>
      </c>
      <c r="BT37" s="76">
        <v>183</v>
      </c>
      <c r="BU37"/>
      <c r="BV37" s="2" t="s">
        <v>25</v>
      </c>
      <c r="BZ37" t="s">
        <v>1426</v>
      </c>
      <c r="CA37" s="76">
        <v>7041.7000000000025</v>
      </c>
      <c r="CB37" s="76">
        <v>5788.7799999999988</v>
      </c>
      <c r="CC37" s="76">
        <v>5755.45</v>
      </c>
      <c r="CD37" s="76">
        <v>18585.93</v>
      </c>
    </row>
    <row r="38" spans="1:82">
      <c r="A38" s="145" t="s">
        <v>4362</v>
      </c>
      <c r="B38" s="146"/>
      <c r="I38" s="24">
        <v>704</v>
      </c>
      <c r="J38" s="46" t="str" cm="1">
        <f t="array" ref="J38">_xlfn.IFS(I38&gt;=750,"Low Risk",AND(I38&gt;=650,I38&lt;=749),"Medium Risk",I38&lt;650,"High Risk")</f>
        <v>Medium Risk</v>
      </c>
      <c r="N38" s="4"/>
      <c r="P38" s="26">
        <v>82.86</v>
      </c>
      <c r="Q38" s="4" t="str">
        <f t="shared" si="1"/>
        <v>Available</v>
      </c>
      <c r="S38" s="3">
        <v>567.36</v>
      </c>
      <c r="T38" s="3">
        <v>449.24</v>
      </c>
      <c r="U38" s="4" t="str" cm="1">
        <f t="array" ref="U38">_xlfn.IFS(T38&gt;S38,"Surplus",T38&lt;S38,"Deficit")</f>
        <v>Deficit</v>
      </c>
      <c r="Y38" s="24" t="s">
        <v>1471</v>
      </c>
      <c r="Z38" s="24" t="s">
        <v>28</v>
      </c>
      <c r="AA38" s="84" t="str">
        <f t="shared" si="11"/>
        <v>Sunita Sahu</v>
      </c>
      <c r="AB38" s="24">
        <v>92.17</v>
      </c>
      <c r="AC38" s="2" t="s">
        <v>97</v>
      </c>
      <c r="AD38" s="2">
        <v>8.6999999999999993</v>
      </c>
      <c r="AG38" s="24" t="s">
        <v>1471</v>
      </c>
      <c r="AH38" s="4" t="str">
        <f t="shared" si="2"/>
        <v>00037</v>
      </c>
      <c r="AI38" s="2" t="s">
        <v>128</v>
      </c>
      <c r="AJ38" s="46" t="str">
        <f t="shared" si="3"/>
        <v>Female</v>
      </c>
      <c r="AK38" s="2" t="s">
        <v>185</v>
      </c>
      <c r="AL38" s="2" t="s">
        <v>144</v>
      </c>
      <c r="AM38" s="7" t="str">
        <f t="shared" si="4"/>
        <v>Kavita Swain|Bhubaneswar</v>
      </c>
      <c r="AO38" s="2" t="s">
        <v>185</v>
      </c>
      <c r="AP38" s="4" t="str">
        <f t="shared" si="5"/>
        <v>Not True</v>
      </c>
      <c r="AU38" s="24" t="s">
        <v>1377</v>
      </c>
      <c r="AV38" s="46" t="str">
        <f t="shared" si="7"/>
        <v>Approved</v>
      </c>
      <c r="AY38" s="2" t="s">
        <v>184</v>
      </c>
      <c r="AZ38" s="2" t="s">
        <v>144</v>
      </c>
      <c r="BA38" s="24" t="s">
        <v>1471</v>
      </c>
      <c r="BB38" s="70" t="s">
        <v>486</v>
      </c>
      <c r="BC38" s="4" t="str">
        <f t="shared" si="8"/>
        <v>Jharsuguda</v>
      </c>
      <c r="BE38" s="4"/>
      <c r="BF38" s="4"/>
      <c r="BG38" s="24" t="s">
        <v>1471</v>
      </c>
      <c r="BH38" s="24" t="s">
        <v>28</v>
      </c>
      <c r="BI38" s="4">
        <f t="shared" si="9"/>
        <v>162.30000000000001</v>
      </c>
      <c r="BK38" s="2" t="s">
        <v>184</v>
      </c>
      <c r="BL38" s="135" t="str">
        <f t="shared" si="10"/>
        <v>Exists</v>
      </c>
      <c r="BN38" s="4" t="s">
        <v>24</v>
      </c>
      <c r="BO38" s="78">
        <v>31</v>
      </c>
      <c r="BP38" s="78">
        <v>39</v>
      </c>
      <c r="BQ38" s="78">
        <v>43</v>
      </c>
      <c r="BR38" s="76">
        <v>35</v>
      </c>
      <c r="BS38" s="76">
        <v>39</v>
      </c>
      <c r="BT38" s="76">
        <v>187</v>
      </c>
      <c r="BU38"/>
      <c r="BV38" s="3" t="s">
        <v>29</v>
      </c>
      <c r="BZ38" t="s">
        <v>1361</v>
      </c>
      <c r="CA38" s="76">
        <v>34465.5</v>
      </c>
      <c r="CB38" s="76">
        <v>33476.599999999991</v>
      </c>
      <c r="CC38" s="76">
        <v>32951.349999999991</v>
      </c>
      <c r="CD38" s="76">
        <v>100893.44999999998</v>
      </c>
    </row>
    <row r="39" spans="1:82" ht="30.75">
      <c r="A39" s="36" t="s">
        <v>4363</v>
      </c>
      <c r="B39" s="32" t="s">
        <v>4364</v>
      </c>
      <c r="C39" s="4" t="s">
        <v>4309</v>
      </c>
      <c r="I39" s="26">
        <v>702</v>
      </c>
      <c r="J39" s="46" t="str" cm="1">
        <f t="array" ref="J39">_xlfn.IFS(I39&gt;=750,"Low Risk",AND(I39&gt;=650,I39&lt;=749),"Medium Risk",I39&lt;650,"High Risk")</f>
        <v>Medium Risk</v>
      </c>
      <c r="N39" s="4"/>
      <c r="P39" s="24">
        <v>92.17</v>
      </c>
      <c r="Q39" s="4" t="str">
        <f t="shared" si="1"/>
        <v>Available</v>
      </c>
      <c r="Y39" s="26" t="s">
        <v>1474</v>
      </c>
      <c r="Z39" s="26" t="s">
        <v>32</v>
      </c>
      <c r="AA39" s="84" t="str">
        <f t="shared" si="11"/>
        <v>Ramesh Behera</v>
      </c>
      <c r="AB39" s="26">
        <v>82.07</v>
      </c>
      <c r="AC39" s="3" t="s">
        <v>64</v>
      </c>
      <c r="AD39" s="3">
        <v>28.75</v>
      </c>
      <c r="AG39" s="26" t="s">
        <v>1474</v>
      </c>
      <c r="AH39" s="4" t="str">
        <f t="shared" si="2"/>
        <v>00038</v>
      </c>
      <c r="AI39" s="3" t="s">
        <v>89</v>
      </c>
      <c r="AJ39" s="46" t="str">
        <f t="shared" si="3"/>
        <v>Female</v>
      </c>
      <c r="AK39" s="3" t="s">
        <v>188</v>
      </c>
      <c r="AL39" s="3" t="s">
        <v>82</v>
      </c>
      <c r="AM39" s="7" t="str">
        <f t="shared" si="4"/>
        <v>Prakash Sethi|Cuttack</v>
      </c>
      <c r="AO39" s="3" t="s">
        <v>188</v>
      </c>
      <c r="AP39" s="4" t="str">
        <f t="shared" si="5"/>
        <v>Not True</v>
      </c>
      <c r="AU39" s="26" t="s">
        <v>1377</v>
      </c>
      <c r="AV39" s="46" t="str">
        <f t="shared" si="7"/>
        <v>Approved</v>
      </c>
      <c r="AY39" s="3" t="s">
        <v>187</v>
      </c>
      <c r="AZ39" s="3" t="s">
        <v>82</v>
      </c>
      <c r="BA39" s="26" t="s">
        <v>1474</v>
      </c>
      <c r="BB39" s="71" t="s">
        <v>246</v>
      </c>
      <c r="BC39" s="4" t="str">
        <f t="shared" si="8"/>
        <v>Jharsuguda</v>
      </c>
      <c r="BE39" s="4"/>
      <c r="BF39" s="4"/>
      <c r="BG39" s="26" t="s">
        <v>1474</v>
      </c>
      <c r="BH39" s="26" t="s">
        <v>32</v>
      </c>
      <c r="BI39" s="4">
        <f t="shared" si="9"/>
        <v>224.53</v>
      </c>
      <c r="BK39" s="3" t="s">
        <v>187</v>
      </c>
      <c r="BL39" s="135" t="str">
        <f t="shared" si="10"/>
        <v>Exists</v>
      </c>
      <c r="BN39" s="4" t="s">
        <v>28</v>
      </c>
      <c r="BO39" s="78">
        <v>29</v>
      </c>
      <c r="BP39" s="78">
        <v>44</v>
      </c>
      <c r="BQ39" s="78">
        <v>35</v>
      </c>
      <c r="BR39" s="76">
        <v>38</v>
      </c>
      <c r="BS39" s="76">
        <v>40</v>
      </c>
      <c r="BT39" s="76">
        <v>186</v>
      </c>
      <c r="BU39"/>
      <c r="BV39" s="2" t="s">
        <v>33</v>
      </c>
    </row>
    <row r="40" spans="1:82" ht="30.75">
      <c r="A40" s="36" t="s">
        <v>4365</v>
      </c>
      <c r="B40" s="32" t="s">
        <v>4366</v>
      </c>
      <c r="C40" s="4" t="s">
        <v>4309</v>
      </c>
      <c r="I40" s="24">
        <v>837</v>
      </c>
      <c r="J40" s="46" t="str" cm="1">
        <f t="array" ref="J40">_xlfn.IFS(I40&gt;=750,"Low Risk",AND(I40&gt;=650,I40&lt;=749),"Medium Risk",I40&lt;650,"High Risk")</f>
        <v>Low Risk</v>
      </c>
      <c r="N40" s="4"/>
      <c r="P40" s="26">
        <v>82.07</v>
      </c>
      <c r="Q40" s="4" t="str">
        <f t="shared" si="1"/>
        <v>Available</v>
      </c>
      <c r="Y40" s="24" t="s">
        <v>1477</v>
      </c>
      <c r="Z40" s="24" t="s">
        <v>12</v>
      </c>
      <c r="AA40" s="84" t="str">
        <f t="shared" si="11"/>
        <v>Priya Mohanty</v>
      </c>
      <c r="AB40" s="24">
        <v>15.09</v>
      </c>
      <c r="AC40" s="2" t="s">
        <v>157</v>
      </c>
      <c r="AD40" s="2">
        <v>36.54</v>
      </c>
      <c r="AG40" s="24" t="s">
        <v>1477</v>
      </c>
      <c r="AH40" s="4" t="str">
        <f t="shared" si="2"/>
        <v>00039</v>
      </c>
      <c r="AI40" s="2" t="s">
        <v>128</v>
      </c>
      <c r="AJ40" s="46" t="str">
        <f t="shared" si="3"/>
        <v>Female</v>
      </c>
      <c r="AK40" s="2" t="s">
        <v>92</v>
      </c>
      <c r="AL40" s="2" t="s">
        <v>144</v>
      </c>
      <c r="AM40" s="7" t="str">
        <f t="shared" si="4"/>
        <v>Prakash Swain|Bhubaneswar</v>
      </c>
      <c r="AO40" s="2" t="s">
        <v>92</v>
      </c>
      <c r="AP40" s="4" t="str">
        <f t="shared" si="5"/>
        <v>Not True</v>
      </c>
      <c r="AU40" s="24" t="s">
        <v>1381</v>
      </c>
      <c r="AV40" s="46" t="str">
        <f t="shared" si="7"/>
        <v>Rejected</v>
      </c>
      <c r="AY40" s="2" t="s">
        <v>190</v>
      </c>
      <c r="AZ40" s="2" t="s">
        <v>144</v>
      </c>
      <c r="BA40" s="24" t="s">
        <v>1477</v>
      </c>
      <c r="BB40" s="70" t="s">
        <v>1077</v>
      </c>
      <c r="BC40" s="4" t="str">
        <f t="shared" si="8"/>
        <v>Rourkela</v>
      </c>
      <c r="BE40" s="4"/>
      <c r="BF40" s="4"/>
      <c r="BG40" s="24" t="s">
        <v>1477</v>
      </c>
      <c r="BH40" s="24" t="s">
        <v>12</v>
      </c>
      <c r="BI40" s="4">
        <f t="shared" si="9"/>
        <v>105.8</v>
      </c>
      <c r="BK40" s="2" t="s">
        <v>190</v>
      </c>
      <c r="BL40" s="135" t="str">
        <f t="shared" si="10"/>
        <v>Exists</v>
      </c>
      <c r="BN40" s="4" t="s">
        <v>32</v>
      </c>
      <c r="BO40" s="78">
        <v>34</v>
      </c>
      <c r="BP40" s="78">
        <v>33</v>
      </c>
      <c r="BQ40" s="78">
        <v>53</v>
      </c>
      <c r="BR40" s="76">
        <v>34</v>
      </c>
      <c r="BS40" s="76">
        <v>43</v>
      </c>
      <c r="BT40" s="76">
        <v>197</v>
      </c>
      <c r="BU40"/>
      <c r="BV40" s="3" t="s">
        <v>36</v>
      </c>
    </row>
    <row r="41" spans="1:82">
      <c r="A41" s="36" t="s">
        <v>4367</v>
      </c>
      <c r="B41" s="32" t="s">
        <v>4368</v>
      </c>
      <c r="C41" s="72" t="str">
        <f>INDEX(Branches!C:C,MATCH(MAX(Branches!F:F),Branches!F:F,0))</f>
        <v>Pooja Tripathi</v>
      </c>
      <c r="I41" s="26">
        <v>618</v>
      </c>
      <c r="J41" s="46" t="str" cm="1">
        <f t="array" ref="J41">_xlfn.IFS(I41&gt;=750,"Low Risk",AND(I41&gt;=650,I41&lt;=749),"Medium Risk",I41&lt;650,"High Risk")</f>
        <v>High Risk</v>
      </c>
      <c r="N41" s="4"/>
      <c r="P41" s="24">
        <v>15.09</v>
      </c>
      <c r="Q41" s="4" t="str">
        <f t="shared" si="1"/>
        <v>Available</v>
      </c>
      <c r="Y41" s="26" t="s">
        <v>1479</v>
      </c>
      <c r="Z41" s="26" t="s">
        <v>20</v>
      </c>
      <c r="AA41" s="84" t="str">
        <f t="shared" si="11"/>
        <v>Anita Das</v>
      </c>
      <c r="AB41" s="26">
        <v>51.83</v>
      </c>
      <c r="AC41" s="3" t="s">
        <v>59</v>
      </c>
      <c r="AD41" s="3">
        <v>22.5</v>
      </c>
      <c r="AG41" s="26" t="s">
        <v>1479</v>
      </c>
      <c r="AH41" s="4" t="str">
        <f t="shared" si="2"/>
        <v>00040</v>
      </c>
      <c r="AI41" s="3" t="s">
        <v>128</v>
      </c>
      <c r="AJ41" s="46" t="str">
        <f t="shared" si="3"/>
        <v>Female</v>
      </c>
      <c r="AK41" s="3" t="s">
        <v>193</v>
      </c>
      <c r="AL41" s="3" t="s">
        <v>82</v>
      </c>
      <c r="AM41" s="7" t="str">
        <f t="shared" si="4"/>
        <v>Rajesh Rath|Cuttack</v>
      </c>
      <c r="AO41" s="3" t="s">
        <v>193</v>
      </c>
      <c r="AP41" s="96" t="str">
        <f t="shared" si="5"/>
        <v>Rajesh Rath</v>
      </c>
      <c r="AU41" s="26" t="s">
        <v>1381</v>
      </c>
      <c r="AV41" s="46" t="str">
        <f t="shared" si="7"/>
        <v>Rejected</v>
      </c>
      <c r="AY41" s="3" t="s">
        <v>192</v>
      </c>
      <c r="AZ41" s="3" t="s">
        <v>82</v>
      </c>
      <c r="BA41" s="26" t="s">
        <v>1479</v>
      </c>
      <c r="BB41" s="71" t="s">
        <v>136</v>
      </c>
      <c r="BC41" s="4" t="str">
        <f t="shared" si="8"/>
        <v>Dhenkanal</v>
      </c>
      <c r="BE41" s="4"/>
      <c r="BF41" s="4"/>
      <c r="BG41" s="26" t="s">
        <v>1479</v>
      </c>
      <c r="BH41" s="26" t="s">
        <v>20</v>
      </c>
      <c r="BI41" s="4">
        <f t="shared" si="9"/>
        <v>104.66</v>
      </c>
      <c r="BK41" s="3" t="s">
        <v>192</v>
      </c>
      <c r="BL41" s="135" t="str">
        <f t="shared" si="10"/>
        <v>Exists</v>
      </c>
      <c r="BN41" s="4" t="s">
        <v>35</v>
      </c>
      <c r="BO41" s="78">
        <v>33</v>
      </c>
      <c r="BP41" s="78">
        <v>40</v>
      </c>
      <c r="BQ41" s="78">
        <v>33</v>
      </c>
      <c r="BR41" s="76">
        <v>50</v>
      </c>
      <c r="BS41" s="76">
        <v>42</v>
      </c>
      <c r="BT41" s="76">
        <v>198</v>
      </c>
      <c r="BU41"/>
      <c r="BV41" s="2" t="s">
        <v>39</v>
      </c>
    </row>
    <row r="42" spans="1:82" ht="30.75">
      <c r="A42" s="36" t="s">
        <v>4369</v>
      </c>
      <c r="B42" s="32" t="s">
        <v>4370</v>
      </c>
      <c r="C42" s="74" t="s">
        <v>4309</v>
      </c>
      <c r="I42" s="24">
        <v>877</v>
      </c>
      <c r="J42" s="46" t="str" cm="1">
        <f t="array" ref="J42">_xlfn.IFS(I42&gt;=750,"Low Risk",AND(I42&gt;=650,I42&lt;=749),"Medium Risk",I42&lt;650,"High Risk")</f>
        <v>Low Risk</v>
      </c>
      <c r="N42" s="4"/>
      <c r="P42" s="26">
        <v>51.83</v>
      </c>
      <c r="Q42" s="4" t="str">
        <f t="shared" si="1"/>
        <v>Available</v>
      </c>
      <c r="Y42" s="24" t="s">
        <v>1481</v>
      </c>
      <c r="Z42" s="24" t="s">
        <v>41</v>
      </c>
      <c r="AA42" s="84" t="str">
        <f t="shared" si="11"/>
        <v>Pooja Tripathi</v>
      </c>
      <c r="AB42" s="24">
        <v>35.799999999999997</v>
      </c>
      <c r="AC42" s="2" t="s">
        <v>64</v>
      </c>
      <c r="AD42" s="2">
        <v>47.31</v>
      </c>
      <c r="AG42" s="24" t="s">
        <v>1481</v>
      </c>
      <c r="AH42" s="4" t="str">
        <f t="shared" si="2"/>
        <v>00041</v>
      </c>
      <c r="AI42" s="2" t="s">
        <v>68</v>
      </c>
      <c r="AJ42" s="46" t="str">
        <f t="shared" si="3"/>
        <v>Female</v>
      </c>
      <c r="AK42" s="2" t="s">
        <v>196</v>
      </c>
      <c r="AL42" s="2" t="s">
        <v>144</v>
      </c>
      <c r="AM42" s="7" t="str">
        <f t="shared" si="4"/>
        <v>Dilip Mallick|Bhubaneswar</v>
      </c>
      <c r="AO42" s="2" t="s">
        <v>196</v>
      </c>
      <c r="AP42" s="4" t="str">
        <f t="shared" si="5"/>
        <v>Not True</v>
      </c>
      <c r="AU42" s="24" t="s">
        <v>1386</v>
      </c>
      <c r="AV42" s="46" t="str">
        <f t="shared" si="7"/>
        <v>Rejected</v>
      </c>
      <c r="AY42" s="2" t="s">
        <v>195</v>
      </c>
      <c r="AZ42" s="2" t="s">
        <v>144</v>
      </c>
      <c r="BA42" s="24" t="s">
        <v>1481</v>
      </c>
      <c r="BB42" s="70" t="s">
        <v>377</v>
      </c>
      <c r="BC42" s="4" t="str">
        <f t="shared" si="8"/>
        <v>Bhubaneswar</v>
      </c>
      <c r="BE42" s="4"/>
      <c r="BF42" s="4"/>
      <c r="BG42" s="24" t="s">
        <v>1481</v>
      </c>
      <c r="BH42" s="24" t="s">
        <v>41</v>
      </c>
      <c r="BI42" s="4">
        <f t="shared" si="9"/>
        <v>251.78</v>
      </c>
      <c r="BK42" s="2" t="s">
        <v>195</v>
      </c>
      <c r="BL42" s="135" t="str">
        <f t="shared" si="10"/>
        <v>Exists</v>
      </c>
      <c r="BN42" s="4" t="s">
        <v>38</v>
      </c>
      <c r="BO42" s="78">
        <v>39</v>
      </c>
      <c r="BP42" s="78">
        <v>42</v>
      </c>
      <c r="BQ42" s="78">
        <v>46</v>
      </c>
      <c r="BR42" s="76">
        <v>35</v>
      </c>
      <c r="BS42" s="76">
        <v>28</v>
      </c>
      <c r="BT42" s="76">
        <v>190</v>
      </c>
      <c r="BU42"/>
      <c r="BV42" s="3" t="s">
        <v>42</v>
      </c>
    </row>
    <row r="43" spans="1:82">
      <c r="A43" s="36" t="s">
        <v>4371</v>
      </c>
      <c r="B43" s="32" t="s">
        <v>4372</v>
      </c>
      <c r="C43" s="72">
        <f>HLOOKUP("Jul2023",'31'!B1:AK5,5,FALSE)</f>
        <v>744.73</v>
      </c>
      <c r="I43" s="26">
        <v>573</v>
      </c>
      <c r="J43" s="46" t="str" cm="1">
        <f t="array" ref="J43">_xlfn.IFS(I43&gt;=750,"Low Risk",AND(I43&gt;=650,I43&lt;=749),"Medium Risk",I43&lt;650,"High Risk")</f>
        <v>High Risk</v>
      </c>
      <c r="N43" s="4"/>
      <c r="P43" s="24">
        <v>35.799999999999997</v>
      </c>
      <c r="Q43" s="4" t="str">
        <f t="shared" si="1"/>
        <v>Available</v>
      </c>
      <c r="Y43" s="26" t="s">
        <v>1483</v>
      </c>
      <c r="Z43" s="26" t="s">
        <v>12</v>
      </c>
      <c r="AA43" s="84" t="str">
        <f t="shared" si="11"/>
        <v>Priya Mohanty</v>
      </c>
      <c r="AB43" s="26">
        <v>22.48</v>
      </c>
      <c r="AC43" s="3" t="s">
        <v>97</v>
      </c>
      <c r="AD43" s="3">
        <v>25.83</v>
      </c>
      <c r="AG43" s="26" t="s">
        <v>1483</v>
      </c>
      <c r="AH43" s="4" t="str">
        <f t="shared" si="2"/>
        <v>00042</v>
      </c>
      <c r="AI43" s="3" t="s">
        <v>89</v>
      </c>
      <c r="AJ43" s="46" t="str">
        <f t="shared" si="3"/>
        <v>Female</v>
      </c>
      <c r="AK43" s="3" t="s">
        <v>199</v>
      </c>
      <c r="AL43" s="3" t="s">
        <v>69</v>
      </c>
      <c r="AM43" s="7" t="str">
        <f t="shared" si="4"/>
        <v>Mamata Rout|Sambalpur</v>
      </c>
      <c r="AO43" s="3" t="s">
        <v>199</v>
      </c>
      <c r="AP43" s="4" t="str">
        <f t="shared" si="5"/>
        <v>Not True</v>
      </c>
      <c r="AU43" s="26" t="s">
        <v>1381</v>
      </c>
      <c r="AV43" s="46" t="str">
        <f t="shared" si="7"/>
        <v>Rejected</v>
      </c>
      <c r="AY43" s="3" t="s">
        <v>198</v>
      </c>
      <c r="AZ43" s="3" t="s">
        <v>69</v>
      </c>
      <c r="BA43" s="26" t="s">
        <v>1483</v>
      </c>
      <c r="BB43" s="71" t="s">
        <v>178</v>
      </c>
      <c r="BC43" s="4" t="str">
        <f t="shared" si="8"/>
        <v>Cuttack</v>
      </c>
      <c r="BE43" s="4"/>
      <c r="BF43" s="4"/>
      <c r="BG43" s="26" t="s">
        <v>1483</v>
      </c>
      <c r="BH43" s="26" t="s">
        <v>12</v>
      </c>
      <c r="BI43" s="4">
        <f t="shared" si="9"/>
        <v>105.8</v>
      </c>
      <c r="BK43" s="3" t="s">
        <v>198</v>
      </c>
      <c r="BL43" s="135" t="str">
        <f t="shared" si="10"/>
        <v>Exists</v>
      </c>
      <c r="BN43" s="4" t="s">
        <v>41</v>
      </c>
      <c r="BO43" s="78">
        <v>43</v>
      </c>
      <c r="BP43" s="78">
        <v>35</v>
      </c>
      <c r="BQ43" s="78">
        <v>30</v>
      </c>
      <c r="BR43" s="76">
        <v>33</v>
      </c>
      <c r="BS43" s="76">
        <v>43</v>
      </c>
      <c r="BT43" s="76">
        <v>184</v>
      </c>
      <c r="BU43"/>
    </row>
    <row r="44" spans="1:82">
      <c r="I44" s="24">
        <v>859</v>
      </c>
      <c r="J44" s="46" t="str" cm="1">
        <f t="array" ref="J44">_xlfn.IFS(I44&gt;=750,"Low Risk",AND(I44&gt;=650,I44&lt;=749),"Medium Risk",I44&lt;650,"High Risk")</f>
        <v>Low Risk</v>
      </c>
      <c r="N44" s="4"/>
      <c r="P44" s="26">
        <v>22.48</v>
      </c>
      <c r="Q44" s="4" t="str">
        <f t="shared" si="1"/>
        <v>Available</v>
      </c>
      <c r="Y44" s="24" t="s">
        <v>1484</v>
      </c>
      <c r="Z44" s="24" t="s">
        <v>35</v>
      </c>
      <c r="AA44" s="84" t="str">
        <f t="shared" si="11"/>
        <v>Kavita Rath</v>
      </c>
      <c r="AB44" s="24">
        <v>19.329999999999998</v>
      </c>
      <c r="AC44" s="2" t="s">
        <v>64</v>
      </c>
      <c r="AD44" s="2">
        <v>34.159999999999997</v>
      </c>
      <c r="AG44" s="24" t="s">
        <v>1484</v>
      </c>
      <c r="AH44" s="4" t="str">
        <f t="shared" si="2"/>
        <v>00043</v>
      </c>
      <c r="AI44" s="2" t="s">
        <v>89</v>
      </c>
      <c r="AJ44" s="46" t="str">
        <f t="shared" si="3"/>
        <v>Female</v>
      </c>
      <c r="AK44" s="2" t="s">
        <v>202</v>
      </c>
      <c r="AL44" s="2" t="s">
        <v>58</v>
      </c>
      <c r="AM44" s="7" t="str">
        <f t="shared" si="4"/>
        <v>Mira Nayak|Dhenkanal</v>
      </c>
      <c r="AO44" s="2" t="s">
        <v>202</v>
      </c>
      <c r="AP44" s="4" t="str">
        <f t="shared" si="5"/>
        <v>Not True</v>
      </c>
      <c r="AU44" s="24" t="s">
        <v>1386</v>
      </c>
      <c r="AV44" s="46" t="str">
        <f t="shared" si="7"/>
        <v>Rejected</v>
      </c>
      <c r="AY44" s="2" t="s">
        <v>201</v>
      </c>
      <c r="AZ44" s="2" t="s">
        <v>58</v>
      </c>
      <c r="BA44" s="24" t="s">
        <v>1484</v>
      </c>
      <c r="BB44" s="70" t="s">
        <v>1207</v>
      </c>
      <c r="BC44" s="4" t="str">
        <f t="shared" si="8"/>
        <v>Sambalpur</v>
      </c>
      <c r="BE44" s="4"/>
      <c r="BF44" s="4"/>
      <c r="BG44" s="24" t="s">
        <v>1484</v>
      </c>
      <c r="BH44" s="24" t="s">
        <v>35</v>
      </c>
      <c r="BI44" s="4">
        <f t="shared" si="9"/>
        <v>103.83</v>
      </c>
      <c r="BK44" s="2" t="s">
        <v>201</v>
      </c>
      <c r="BL44" s="135" t="str">
        <f t="shared" si="10"/>
        <v>Exists</v>
      </c>
      <c r="BR44"/>
      <c r="BS44"/>
      <c r="BT44"/>
      <c r="BU44"/>
    </row>
    <row r="45" spans="1:82">
      <c r="A45" s="145" t="s">
        <v>4373</v>
      </c>
      <c r="B45" s="146"/>
      <c r="I45" s="26">
        <v>895</v>
      </c>
      <c r="J45" s="46" t="str" cm="1">
        <f t="array" ref="J45">_xlfn.IFS(I45&gt;=750,"Low Risk",AND(I45&gt;=650,I45&lt;=749),"Medium Risk",I45&lt;650,"High Risk")</f>
        <v>Low Risk</v>
      </c>
      <c r="N45" s="4"/>
      <c r="P45" s="24">
        <v>19.329999999999998</v>
      </c>
      <c r="Q45" s="4" t="str">
        <f t="shared" si="1"/>
        <v>Available</v>
      </c>
      <c r="Y45" s="26" t="s">
        <v>1486</v>
      </c>
      <c r="Z45" s="26" t="s">
        <v>35</v>
      </c>
      <c r="AA45" s="84" t="str">
        <f t="shared" si="11"/>
        <v>Kavita Rath</v>
      </c>
      <c r="AB45" s="26">
        <v>50.09</v>
      </c>
      <c r="AC45" s="3" t="s">
        <v>157</v>
      </c>
      <c r="AD45" s="3">
        <v>44.34</v>
      </c>
      <c r="AG45" s="26" t="s">
        <v>1486</v>
      </c>
      <c r="AH45" s="4" t="str">
        <f t="shared" si="2"/>
        <v>00044</v>
      </c>
      <c r="AI45" s="3" t="s">
        <v>73</v>
      </c>
      <c r="AJ45" s="46" t="str">
        <f t="shared" si="3"/>
        <v>Male</v>
      </c>
      <c r="AK45" s="3" t="s">
        <v>205</v>
      </c>
      <c r="AL45" s="3" t="s">
        <v>69</v>
      </c>
      <c r="AM45" s="7" t="str">
        <f t="shared" si="4"/>
        <v>Bikash Pradhan|Sambalpur</v>
      </c>
      <c r="AO45" s="3" t="s">
        <v>205</v>
      </c>
      <c r="AP45" s="4" t="str">
        <f t="shared" si="5"/>
        <v>Not True</v>
      </c>
      <c r="AU45" s="26" t="s">
        <v>1377</v>
      </c>
      <c r="AV45" s="46" t="str">
        <f t="shared" si="7"/>
        <v>Approved</v>
      </c>
      <c r="AY45" s="3" t="s">
        <v>204</v>
      </c>
      <c r="AZ45" s="3" t="s">
        <v>69</v>
      </c>
      <c r="BA45" s="26" t="s">
        <v>1486</v>
      </c>
      <c r="BB45" s="71" t="s">
        <v>260</v>
      </c>
      <c r="BC45" s="4" t="str">
        <f t="shared" si="8"/>
        <v>Puri</v>
      </c>
      <c r="BE45" s="4"/>
      <c r="BF45" s="4"/>
      <c r="BG45" s="26" t="s">
        <v>1486</v>
      </c>
      <c r="BH45" s="26" t="s">
        <v>35</v>
      </c>
      <c r="BI45" s="4">
        <f t="shared" si="9"/>
        <v>103.83</v>
      </c>
      <c r="BK45" s="3" t="s">
        <v>204</v>
      </c>
      <c r="BL45" s="135" t="str">
        <f t="shared" si="10"/>
        <v>Exists</v>
      </c>
      <c r="BR45"/>
      <c r="BS45"/>
      <c r="BT45"/>
      <c r="BU45"/>
    </row>
    <row r="46" spans="1:82" ht="30.75">
      <c r="A46" s="36" t="s">
        <v>4374</v>
      </c>
      <c r="B46" s="32" t="s">
        <v>4375</v>
      </c>
      <c r="C46" s="4" t="s">
        <v>4309</v>
      </c>
      <c r="I46" s="24">
        <v>703</v>
      </c>
      <c r="J46" s="46" t="str" cm="1">
        <f t="array" ref="J46">_xlfn.IFS(I46&gt;=750,"Low Risk",AND(I46&gt;=650,I46&lt;=749),"Medium Risk",I46&lt;650,"High Risk")</f>
        <v>Medium Risk</v>
      </c>
      <c r="N46" s="4"/>
      <c r="P46" s="26">
        <v>50.09</v>
      </c>
      <c r="Q46" s="4" t="str">
        <f t="shared" si="1"/>
        <v>Available</v>
      </c>
      <c r="Y46" s="24" t="s">
        <v>1489</v>
      </c>
      <c r="Z46" s="24" t="s">
        <v>35</v>
      </c>
      <c r="AA46" s="84" t="str">
        <f t="shared" si="11"/>
        <v>Kavita Rath</v>
      </c>
      <c r="AB46" s="24">
        <v>29.77</v>
      </c>
      <c r="AC46" s="2" t="s">
        <v>59</v>
      </c>
      <c r="AD46" s="2">
        <v>47.99</v>
      </c>
      <c r="AG46" s="24" t="s">
        <v>1489</v>
      </c>
      <c r="AH46" s="4" t="str">
        <f t="shared" si="2"/>
        <v>00045</v>
      </c>
      <c r="AI46" s="2" t="s">
        <v>57</v>
      </c>
      <c r="AJ46" s="46" t="str">
        <f t="shared" si="3"/>
        <v>Female</v>
      </c>
      <c r="AK46" s="2" t="s">
        <v>199</v>
      </c>
      <c r="AL46" s="2" t="s">
        <v>161</v>
      </c>
      <c r="AM46" s="7" t="str">
        <f t="shared" si="4"/>
        <v>Mamata Rout|Puri</v>
      </c>
      <c r="AO46" s="2" t="s">
        <v>199</v>
      </c>
      <c r="AP46" s="4" t="str">
        <f t="shared" si="5"/>
        <v>Not True</v>
      </c>
      <c r="AU46" s="24" t="s">
        <v>1386</v>
      </c>
      <c r="AV46" s="46" t="str">
        <f t="shared" si="7"/>
        <v>Rejected</v>
      </c>
      <c r="AY46" s="2" t="s">
        <v>207</v>
      </c>
      <c r="AZ46" s="2" t="s">
        <v>161</v>
      </c>
      <c r="BA46" s="24" t="s">
        <v>1489</v>
      </c>
      <c r="BB46" s="70" t="s">
        <v>1353</v>
      </c>
      <c r="BC46" s="4" t="str">
        <f t="shared" si="8"/>
        <v>Bhubaneswar</v>
      </c>
      <c r="BE46" s="4"/>
      <c r="BF46" s="4"/>
      <c r="BG46" s="24" t="s">
        <v>1489</v>
      </c>
      <c r="BH46" s="24" t="s">
        <v>35</v>
      </c>
      <c r="BI46" s="4">
        <f t="shared" si="9"/>
        <v>103.83</v>
      </c>
      <c r="BK46" s="2" t="s">
        <v>207</v>
      </c>
      <c r="BL46" s="135" t="str">
        <f t="shared" si="10"/>
        <v>Exists</v>
      </c>
      <c r="BR46"/>
      <c r="BS46"/>
      <c r="BT46"/>
      <c r="BU46"/>
    </row>
    <row r="47" spans="1:82">
      <c r="A47" s="36" t="s">
        <v>4376</v>
      </c>
      <c r="B47" s="32" t="s">
        <v>4377</v>
      </c>
      <c r="C47" s="4" t="s">
        <v>4309</v>
      </c>
      <c r="I47" s="26">
        <v>677</v>
      </c>
      <c r="J47" s="46" t="str" cm="1">
        <f t="array" ref="J47">_xlfn.IFS(I47&gt;=750,"Low Risk",AND(I47&gt;=650,I47&lt;=749),"Medium Risk",I47&lt;650,"High Risk")</f>
        <v>Medium Risk</v>
      </c>
      <c r="N47" s="4"/>
      <c r="P47" s="24">
        <v>29.77</v>
      </c>
      <c r="Q47" s="4" t="str">
        <f t="shared" si="1"/>
        <v>Available</v>
      </c>
      <c r="Y47" s="26" t="s">
        <v>1491</v>
      </c>
      <c r="Z47" s="26" t="s">
        <v>38</v>
      </c>
      <c r="AA47" s="84" t="str">
        <f t="shared" si="11"/>
        <v>Deepak Mishra</v>
      </c>
      <c r="AB47" s="26">
        <v>40.090000000000003</v>
      </c>
      <c r="AC47" s="3" t="s">
        <v>59</v>
      </c>
      <c r="AD47" s="3">
        <v>47.54</v>
      </c>
      <c r="AG47" s="26" t="s">
        <v>1491</v>
      </c>
      <c r="AH47" s="4" t="str">
        <f t="shared" si="2"/>
        <v>00046</v>
      </c>
      <c r="AI47" s="3" t="s">
        <v>105</v>
      </c>
      <c r="AJ47" s="46" t="str">
        <f t="shared" si="3"/>
        <v>Female</v>
      </c>
      <c r="AK47" s="3" t="s">
        <v>209</v>
      </c>
      <c r="AL47" s="3" t="s">
        <v>78</v>
      </c>
      <c r="AM47" s="7" t="str">
        <f t="shared" si="4"/>
        <v>Puja Nayak|Rourkela</v>
      </c>
      <c r="AO47" s="3" t="s">
        <v>209</v>
      </c>
      <c r="AP47" s="4" t="str">
        <f t="shared" si="5"/>
        <v>Not True</v>
      </c>
      <c r="AU47" s="26" t="s">
        <v>1426</v>
      </c>
      <c r="AV47" s="46" t="str">
        <f t="shared" si="7"/>
        <v>Under Review</v>
      </c>
      <c r="AY47" s="3" t="s">
        <v>208</v>
      </c>
      <c r="AZ47" s="3" t="s">
        <v>78</v>
      </c>
      <c r="BA47" s="26" t="s">
        <v>1491</v>
      </c>
      <c r="BB47" s="71" t="s">
        <v>696</v>
      </c>
      <c r="BC47" s="4" t="str">
        <f t="shared" si="8"/>
        <v>Balasore</v>
      </c>
      <c r="BE47" s="4"/>
      <c r="BF47" s="4"/>
      <c r="BG47" s="26" t="s">
        <v>1491</v>
      </c>
      <c r="BH47" s="26" t="s">
        <v>38</v>
      </c>
      <c r="BI47" s="4">
        <f t="shared" si="9"/>
        <v>144.97999999999999</v>
      </c>
      <c r="BK47" s="3" t="s">
        <v>208</v>
      </c>
      <c r="BL47" s="135" t="str">
        <f t="shared" si="10"/>
        <v>Exists</v>
      </c>
      <c r="BR47"/>
      <c r="BS47"/>
      <c r="BT47"/>
      <c r="BU47"/>
    </row>
    <row r="48" spans="1:82" ht="30.75">
      <c r="A48" s="36" t="s">
        <v>4378</v>
      </c>
      <c r="B48" s="32" t="s">
        <v>4379</v>
      </c>
      <c r="C48" s="4" t="s">
        <v>4309</v>
      </c>
      <c r="I48" s="24">
        <v>887</v>
      </c>
      <c r="J48" s="46" t="str" cm="1">
        <f t="array" ref="J48">_xlfn.IFS(I48&gt;=750,"Low Risk",AND(I48&gt;=650,I48&lt;=749),"Medium Risk",I48&lt;650,"High Risk")</f>
        <v>Low Risk</v>
      </c>
      <c r="N48" s="4"/>
      <c r="P48" s="26">
        <v>40.090000000000003</v>
      </c>
      <c r="Q48" s="4" t="str">
        <f t="shared" si="1"/>
        <v>Available</v>
      </c>
      <c r="Y48" s="24" t="s">
        <v>1493</v>
      </c>
      <c r="Z48" s="24" t="s">
        <v>12</v>
      </c>
      <c r="AA48" s="84" t="str">
        <f t="shared" si="11"/>
        <v>Priya Mohanty</v>
      </c>
      <c r="AB48" s="24">
        <v>50.41</v>
      </c>
      <c r="AC48" s="2" t="s">
        <v>124</v>
      </c>
      <c r="AD48" s="2"/>
      <c r="AG48" s="24" t="s">
        <v>1493</v>
      </c>
      <c r="AH48" s="4" t="str">
        <f t="shared" si="2"/>
        <v>00047</v>
      </c>
      <c r="AI48" s="2" t="s">
        <v>105</v>
      </c>
      <c r="AJ48" s="46" t="str">
        <f t="shared" si="3"/>
        <v>Female</v>
      </c>
      <c r="AK48" s="2" t="s">
        <v>212</v>
      </c>
      <c r="AL48" s="2" t="s">
        <v>101</v>
      </c>
      <c r="AM48" s="7" t="str">
        <f t="shared" si="4"/>
        <v>Mamata Panda|Berhampur</v>
      </c>
      <c r="AO48" s="2" t="s">
        <v>212</v>
      </c>
      <c r="AP48" s="4" t="str">
        <f t="shared" si="5"/>
        <v>Not True</v>
      </c>
      <c r="AU48" s="24" t="s">
        <v>1377</v>
      </c>
      <c r="AV48" s="46" t="str">
        <f t="shared" si="7"/>
        <v>Approved</v>
      </c>
      <c r="AY48" s="2" t="s">
        <v>211</v>
      </c>
      <c r="AZ48" s="2" t="s">
        <v>101</v>
      </c>
      <c r="BA48" s="24" t="s">
        <v>1493</v>
      </c>
      <c r="BB48" s="70" t="s">
        <v>648</v>
      </c>
      <c r="BC48" s="4" t="str">
        <f t="shared" si="8"/>
        <v>Cuttack</v>
      </c>
      <c r="BE48" s="4"/>
      <c r="BF48" s="4"/>
      <c r="BG48" s="24" t="s">
        <v>1493</v>
      </c>
      <c r="BH48" s="24" t="s">
        <v>12</v>
      </c>
      <c r="BI48" s="4">
        <f t="shared" si="9"/>
        <v>105.8</v>
      </c>
      <c r="BK48" s="2" t="s">
        <v>211</v>
      </c>
      <c r="BL48" s="135" t="str">
        <f t="shared" si="10"/>
        <v>Exists</v>
      </c>
      <c r="BR48"/>
      <c r="BS48"/>
      <c r="BT48"/>
      <c r="BU48"/>
    </row>
    <row r="49" spans="1:73" ht="30.75">
      <c r="A49" s="36" t="s">
        <v>4380</v>
      </c>
      <c r="B49" s="32" t="s">
        <v>4381</v>
      </c>
      <c r="C49" s="4" t="s">
        <v>4309</v>
      </c>
      <c r="I49" s="26">
        <v>806</v>
      </c>
      <c r="J49" s="46" t="str" cm="1">
        <f t="array" ref="J49">_xlfn.IFS(I49&gt;=750,"Low Risk",AND(I49&gt;=650,I49&lt;=749),"Medium Risk",I49&lt;650,"High Risk")</f>
        <v>Low Risk</v>
      </c>
      <c r="N49" s="4"/>
      <c r="P49" s="24">
        <v>50.41</v>
      </c>
      <c r="Q49" s="4" t="str">
        <f t="shared" si="1"/>
        <v>Available</v>
      </c>
      <c r="Y49" s="26" t="s">
        <v>1494</v>
      </c>
      <c r="Z49" s="26" t="s">
        <v>24</v>
      </c>
      <c r="AA49" s="84" t="str">
        <f t="shared" si="11"/>
        <v>Bikash Nayak</v>
      </c>
      <c r="AB49" s="26">
        <v>63.21</v>
      </c>
      <c r="AC49" s="3" t="s">
        <v>74</v>
      </c>
      <c r="AD49" s="3">
        <v>17.170000000000002</v>
      </c>
      <c r="AG49" s="26" t="s">
        <v>1494</v>
      </c>
      <c r="AH49" s="4" t="str">
        <f t="shared" si="2"/>
        <v>00048</v>
      </c>
      <c r="AI49" s="3" t="s">
        <v>89</v>
      </c>
      <c r="AJ49" s="46" t="str">
        <f t="shared" si="3"/>
        <v>Female</v>
      </c>
      <c r="AK49" s="3" t="s">
        <v>215</v>
      </c>
      <c r="AL49" s="3" t="s">
        <v>82</v>
      </c>
      <c r="AM49" s="7" t="str">
        <f t="shared" si="4"/>
        <v>Suresh Das|Cuttack</v>
      </c>
      <c r="AO49" s="3" t="s">
        <v>215</v>
      </c>
      <c r="AP49" s="4" t="str">
        <f t="shared" si="5"/>
        <v>Not True</v>
      </c>
      <c r="AU49" s="26" t="s">
        <v>1381</v>
      </c>
      <c r="AV49" s="46" t="str">
        <f t="shared" si="7"/>
        <v>Rejected</v>
      </c>
      <c r="AY49" s="3" t="s">
        <v>214</v>
      </c>
      <c r="AZ49" s="3" t="s">
        <v>82</v>
      </c>
      <c r="BA49" s="26" t="s">
        <v>1494</v>
      </c>
      <c r="BB49" s="71" t="s">
        <v>257</v>
      </c>
      <c r="BC49" s="4" t="str">
        <f t="shared" si="8"/>
        <v>Angul</v>
      </c>
      <c r="BE49" s="4"/>
      <c r="BF49" s="4"/>
      <c r="BG49" s="26" t="s">
        <v>1494</v>
      </c>
      <c r="BH49" s="26" t="s">
        <v>24</v>
      </c>
      <c r="BI49" s="4">
        <f t="shared" si="9"/>
        <v>190.31</v>
      </c>
      <c r="BK49" s="3" t="s">
        <v>214</v>
      </c>
      <c r="BL49" s="135" t="str">
        <f t="shared" si="10"/>
        <v>Exists</v>
      </c>
      <c r="BR49"/>
      <c r="BS49"/>
      <c r="BT49"/>
      <c r="BU49"/>
    </row>
    <row r="50" spans="1:73">
      <c r="A50" s="36" t="s">
        <v>4382</v>
      </c>
      <c r="B50" s="32" t="s">
        <v>4383</v>
      </c>
      <c r="C50" s="4" t="s">
        <v>4309</v>
      </c>
      <c r="I50" s="24">
        <v>726</v>
      </c>
      <c r="J50" s="46" t="str" cm="1">
        <f t="array" ref="J50">_xlfn.IFS(I50&gt;=750,"Low Risk",AND(I50&gt;=650,I50&lt;=749),"Medium Risk",I50&lt;650,"High Risk")</f>
        <v>Medium Risk</v>
      </c>
      <c r="N50" s="4"/>
      <c r="P50" s="26">
        <v>63.21</v>
      </c>
      <c r="Q50" s="4" t="str">
        <f t="shared" si="1"/>
        <v>Available</v>
      </c>
      <c r="Y50" s="24" t="s">
        <v>1496</v>
      </c>
      <c r="Z50" s="24" t="s">
        <v>24</v>
      </c>
      <c r="AA50" s="84" t="str">
        <f t="shared" si="11"/>
        <v>Bikash Nayak</v>
      </c>
      <c r="AB50" s="24">
        <v>76.260000000000005</v>
      </c>
      <c r="AC50" s="2" t="s">
        <v>124</v>
      </c>
      <c r="AD50" s="2">
        <v>3.59</v>
      </c>
      <c r="AG50" s="24" t="s">
        <v>1496</v>
      </c>
      <c r="AH50" s="4" t="str">
        <f t="shared" si="2"/>
        <v>00049</v>
      </c>
      <c r="AI50" s="2" t="s">
        <v>68</v>
      </c>
      <c r="AJ50" s="46" t="str">
        <f t="shared" si="3"/>
        <v>Female</v>
      </c>
      <c r="AK50" s="2" t="s">
        <v>218</v>
      </c>
      <c r="AL50" s="2" t="s">
        <v>161</v>
      </c>
      <c r="AM50" s="7" t="str">
        <f t="shared" si="4"/>
        <v>Seema Patnaik|Puri</v>
      </c>
      <c r="AO50" s="2" t="s">
        <v>218</v>
      </c>
      <c r="AP50" s="4" t="str">
        <f t="shared" si="5"/>
        <v>Not True</v>
      </c>
      <c r="AU50" s="24" t="s">
        <v>1426</v>
      </c>
      <c r="AV50" s="46" t="str">
        <f t="shared" si="7"/>
        <v>Under Review</v>
      </c>
      <c r="AY50" s="2" t="s">
        <v>217</v>
      </c>
      <c r="AZ50" s="2" t="s">
        <v>161</v>
      </c>
      <c r="BA50" s="24" t="s">
        <v>1496</v>
      </c>
      <c r="BB50" s="70" t="s">
        <v>303</v>
      </c>
      <c r="BC50" s="4" t="str">
        <f t="shared" si="8"/>
        <v>Bhubaneswar</v>
      </c>
      <c r="BE50" s="4"/>
      <c r="BF50" s="4"/>
      <c r="BG50" s="24" t="s">
        <v>1496</v>
      </c>
      <c r="BH50" s="24" t="s">
        <v>24</v>
      </c>
      <c r="BI50" s="4">
        <f t="shared" si="9"/>
        <v>190.31</v>
      </c>
      <c r="BK50" s="2" t="s">
        <v>217</v>
      </c>
      <c r="BL50" s="135" t="str">
        <f t="shared" si="10"/>
        <v>Exists</v>
      </c>
      <c r="BR50"/>
      <c r="BS50"/>
      <c r="BT50"/>
      <c r="BU50"/>
    </row>
    <row r="51" spans="1:73">
      <c r="A51" s="36" t="s">
        <v>4384</v>
      </c>
      <c r="B51" s="32" t="s">
        <v>4385</v>
      </c>
      <c r="C51" s="4" t="s">
        <v>4309</v>
      </c>
      <c r="I51" s="26">
        <v>814</v>
      </c>
      <c r="J51" s="46" t="str" cm="1">
        <f t="array" ref="J51">_xlfn.IFS(I51&gt;=750,"Low Risk",AND(I51&gt;=650,I51&lt;=749),"Medium Risk",I51&lt;650,"High Risk")</f>
        <v>Low Risk</v>
      </c>
      <c r="N51" s="4"/>
      <c r="P51" s="24">
        <v>76.260000000000005</v>
      </c>
      <c r="Q51" s="4" t="str">
        <f t="shared" si="1"/>
        <v>Available</v>
      </c>
      <c r="Y51" s="26" t="s">
        <v>1497</v>
      </c>
      <c r="Z51" s="26" t="s">
        <v>38</v>
      </c>
      <c r="AA51" s="84" t="str">
        <f t="shared" si="11"/>
        <v>Deepak Mishra</v>
      </c>
      <c r="AB51" s="26">
        <v>99.08</v>
      </c>
      <c r="AC51" s="3" t="s">
        <v>59</v>
      </c>
      <c r="AD51" s="3">
        <v>40.99</v>
      </c>
      <c r="AG51" s="26" t="s">
        <v>1497</v>
      </c>
      <c r="AH51" s="4" t="str">
        <f t="shared" si="2"/>
        <v>00050</v>
      </c>
      <c r="AI51" s="3" t="s">
        <v>128</v>
      </c>
      <c r="AJ51" s="46" t="str">
        <f t="shared" si="3"/>
        <v>Female</v>
      </c>
      <c r="AK51" s="3" t="s">
        <v>221</v>
      </c>
      <c r="AL51" s="3" t="s">
        <v>78</v>
      </c>
      <c r="AM51" s="7" t="str">
        <f t="shared" si="4"/>
        <v>Ganesh Nayak|Rourkela</v>
      </c>
      <c r="AO51" s="3" t="s">
        <v>221</v>
      </c>
      <c r="AP51" s="4" t="str">
        <f t="shared" si="5"/>
        <v>Not True</v>
      </c>
      <c r="AU51" s="26" t="s">
        <v>1377</v>
      </c>
      <c r="AV51" s="46" t="str">
        <f t="shared" si="7"/>
        <v>Approved</v>
      </c>
      <c r="AY51" s="3" t="s">
        <v>220</v>
      </c>
      <c r="AZ51" s="3" t="s">
        <v>78</v>
      </c>
      <c r="BA51" s="26" t="s">
        <v>1497</v>
      </c>
      <c r="BB51" s="71" t="s">
        <v>1217</v>
      </c>
      <c r="BC51" s="4" t="str">
        <f t="shared" si="8"/>
        <v>Berhampur</v>
      </c>
      <c r="BE51" s="4"/>
      <c r="BF51" s="4"/>
      <c r="BG51" s="26" t="s">
        <v>1497</v>
      </c>
      <c r="BH51" s="26" t="s">
        <v>38</v>
      </c>
      <c r="BI51" s="4">
        <f t="shared" si="9"/>
        <v>144.97999999999999</v>
      </c>
      <c r="BK51" s="3" t="s">
        <v>220</v>
      </c>
      <c r="BL51" s="135" t="str">
        <f t="shared" si="10"/>
        <v>Exists</v>
      </c>
      <c r="BR51"/>
      <c r="BS51"/>
      <c r="BT51"/>
      <c r="BU51"/>
    </row>
    <row r="52" spans="1:73">
      <c r="I52" s="24">
        <v>900</v>
      </c>
      <c r="J52" s="46" t="str" cm="1">
        <f t="array" ref="J52">_xlfn.IFS(I52&gt;=750,"Low Risk",AND(I52&gt;=650,I52&lt;=749),"Medium Risk",I52&lt;650,"High Risk")</f>
        <v>Low Risk</v>
      </c>
      <c r="N52" s="4"/>
      <c r="P52" s="26">
        <v>99.08</v>
      </c>
      <c r="Q52" s="4" t="str">
        <f t="shared" si="1"/>
        <v>Available</v>
      </c>
      <c r="Y52" s="24" t="s">
        <v>1500</v>
      </c>
      <c r="Z52" s="24" t="s">
        <v>16</v>
      </c>
      <c r="AA52" s="84" t="str">
        <f t="shared" si="11"/>
        <v>Suresh Panda</v>
      </c>
      <c r="AB52" s="24">
        <v>31.93</v>
      </c>
      <c r="AC52" s="2" t="s">
        <v>97</v>
      </c>
      <c r="AD52" s="2">
        <v>29.78</v>
      </c>
      <c r="AG52" s="24" t="s">
        <v>1500</v>
      </c>
      <c r="AH52" s="4" t="str">
        <f t="shared" si="2"/>
        <v>00051</v>
      </c>
      <c r="AI52" s="2" t="s">
        <v>57</v>
      </c>
      <c r="AJ52" s="46" t="str">
        <f t="shared" si="3"/>
        <v>Female</v>
      </c>
      <c r="AK52" s="2" t="s">
        <v>62</v>
      </c>
      <c r="AL52" s="2" t="s">
        <v>101</v>
      </c>
      <c r="AM52" s="7" t="str">
        <f t="shared" si="4"/>
        <v>Sita Rath|Berhampur</v>
      </c>
      <c r="AO52" s="2" t="s">
        <v>62</v>
      </c>
      <c r="AP52" s="4" t="str">
        <f t="shared" si="5"/>
        <v>Not True</v>
      </c>
      <c r="AU52" s="24" t="s">
        <v>1377</v>
      </c>
      <c r="AV52" s="46" t="str">
        <f t="shared" si="7"/>
        <v>Approved</v>
      </c>
      <c r="AY52" s="2" t="s">
        <v>223</v>
      </c>
      <c r="AZ52" s="2" t="s">
        <v>101</v>
      </c>
      <c r="BA52" s="24" t="s">
        <v>1500</v>
      </c>
      <c r="BB52" s="70" t="s">
        <v>1244</v>
      </c>
      <c r="BC52" s="4" t="str">
        <f t="shared" si="8"/>
        <v>Cuttack</v>
      </c>
      <c r="BE52" s="4"/>
      <c r="BF52" s="4"/>
      <c r="BG52" s="24" t="s">
        <v>1500</v>
      </c>
      <c r="BH52" s="24" t="s">
        <v>16</v>
      </c>
      <c r="BI52" s="4">
        <f t="shared" si="9"/>
        <v>197.62</v>
      </c>
      <c r="BK52" s="2" t="s">
        <v>223</v>
      </c>
      <c r="BL52" s="135" t="str">
        <f t="shared" si="10"/>
        <v>Exists</v>
      </c>
      <c r="BR52"/>
      <c r="BS52"/>
      <c r="BT52"/>
      <c r="BU52"/>
    </row>
    <row r="53" spans="1:73">
      <c r="A53" s="145" t="s">
        <v>4386</v>
      </c>
      <c r="B53" s="146"/>
      <c r="I53" s="26">
        <v>897</v>
      </c>
      <c r="J53" s="46" t="str" cm="1">
        <f t="array" ref="J53">_xlfn.IFS(I53&gt;=750,"Low Risk",AND(I53&gt;=650,I53&lt;=749),"Medium Risk",I53&lt;650,"High Risk")</f>
        <v>Low Risk</v>
      </c>
      <c r="N53" s="4"/>
      <c r="P53" s="24">
        <v>31.93</v>
      </c>
      <c r="Q53" s="4" t="str">
        <f t="shared" si="1"/>
        <v>Available</v>
      </c>
      <c r="Y53" s="26" t="s">
        <v>1503</v>
      </c>
      <c r="Z53" s="26" t="s">
        <v>35</v>
      </c>
      <c r="AA53" s="84" t="str">
        <f t="shared" si="11"/>
        <v>Kavita Rath</v>
      </c>
      <c r="AB53" s="26">
        <v>67.97</v>
      </c>
      <c r="AC53" s="3" t="s">
        <v>124</v>
      </c>
      <c r="AD53" s="3">
        <v>15.98</v>
      </c>
      <c r="AG53" s="26" t="s">
        <v>1503</v>
      </c>
      <c r="AH53" s="4" t="str">
        <f t="shared" si="2"/>
        <v>00052</v>
      </c>
      <c r="AI53" s="3" t="s">
        <v>73</v>
      </c>
      <c r="AJ53" s="46" t="str">
        <f t="shared" si="3"/>
        <v>Male</v>
      </c>
      <c r="AK53" s="3" t="s">
        <v>226</v>
      </c>
      <c r="AL53" s="3" t="s">
        <v>161</v>
      </c>
      <c r="AM53" s="7" t="str">
        <f t="shared" si="4"/>
        <v>Suresh Biswal|Puri</v>
      </c>
      <c r="AO53" s="3" t="s">
        <v>226</v>
      </c>
      <c r="AP53" s="4" t="str">
        <f t="shared" si="5"/>
        <v>Not True</v>
      </c>
      <c r="AU53" s="26" t="s">
        <v>1426</v>
      </c>
      <c r="AV53" s="46" t="str">
        <f t="shared" si="7"/>
        <v>Under Review</v>
      </c>
      <c r="AY53" s="3" t="s">
        <v>225</v>
      </c>
      <c r="AZ53" s="3" t="s">
        <v>161</v>
      </c>
      <c r="BA53" s="26" t="s">
        <v>1503</v>
      </c>
      <c r="BB53" s="71" t="s">
        <v>458</v>
      </c>
      <c r="BC53" s="4" t="str">
        <f t="shared" si="8"/>
        <v>Sambalpur</v>
      </c>
      <c r="BE53" s="4"/>
      <c r="BF53" s="4"/>
      <c r="BG53" s="26" t="s">
        <v>1503</v>
      </c>
      <c r="BH53" s="26" t="s">
        <v>35</v>
      </c>
      <c r="BI53" s="4">
        <f t="shared" si="9"/>
        <v>103.83</v>
      </c>
      <c r="BK53" s="3" t="s">
        <v>225</v>
      </c>
      <c r="BL53" s="135" t="str">
        <f t="shared" si="10"/>
        <v>Exists</v>
      </c>
      <c r="BR53"/>
      <c r="BS53"/>
      <c r="BT53"/>
      <c r="BU53"/>
    </row>
    <row r="54" spans="1:73" ht="30.75">
      <c r="A54" s="36" t="s">
        <v>4387</v>
      </c>
      <c r="B54" s="32" t="s">
        <v>4388</v>
      </c>
      <c r="C54" s="4" t="s">
        <v>4309</v>
      </c>
      <c r="I54" s="24">
        <v>894</v>
      </c>
      <c r="J54" s="46" t="str" cm="1">
        <f t="array" ref="J54">_xlfn.IFS(I54&gt;=750,"Low Risk",AND(I54&gt;=650,I54&lt;=749),"Medium Risk",I54&lt;650,"High Risk")</f>
        <v>Low Risk</v>
      </c>
      <c r="N54" s="4"/>
      <c r="P54" s="26">
        <v>67.97</v>
      </c>
      <c r="Q54" s="4" t="str">
        <f t="shared" si="1"/>
        <v>Available</v>
      </c>
      <c r="Y54" s="24" t="s">
        <v>1505</v>
      </c>
      <c r="Z54" s="24" t="s">
        <v>28</v>
      </c>
      <c r="AA54" s="84" t="str">
        <f t="shared" si="11"/>
        <v>Sunita Sahu</v>
      </c>
      <c r="AB54" s="24">
        <v>35.17</v>
      </c>
      <c r="AC54" s="2" t="s">
        <v>59</v>
      </c>
      <c r="AD54" s="2">
        <v>24.06</v>
      </c>
      <c r="AG54" s="24" t="s">
        <v>1505</v>
      </c>
      <c r="AH54" s="4" t="str">
        <f t="shared" si="2"/>
        <v>00053</v>
      </c>
      <c r="AI54" s="2" t="s">
        <v>89</v>
      </c>
      <c r="AJ54" s="46" t="str">
        <f t="shared" si="3"/>
        <v>Female</v>
      </c>
      <c r="AK54" s="2" t="s">
        <v>229</v>
      </c>
      <c r="AL54" s="2" t="s">
        <v>69</v>
      </c>
      <c r="AM54" s="7" t="str">
        <f t="shared" si="4"/>
        <v>Lata Dash|Sambalpur</v>
      </c>
      <c r="AO54" s="2" t="s">
        <v>229</v>
      </c>
      <c r="AP54" s="4" t="str">
        <f t="shared" si="5"/>
        <v>Not True</v>
      </c>
      <c r="AU54" s="24" t="s">
        <v>1381</v>
      </c>
      <c r="AV54" s="46" t="str">
        <f t="shared" si="7"/>
        <v>Rejected</v>
      </c>
      <c r="AY54" s="2" t="s">
        <v>228</v>
      </c>
      <c r="AZ54" s="2" t="s">
        <v>69</v>
      </c>
      <c r="BA54" s="24" t="s">
        <v>1505</v>
      </c>
      <c r="BB54" s="70" t="s">
        <v>939</v>
      </c>
      <c r="BC54" s="4" t="str">
        <f t="shared" si="8"/>
        <v>Cuttack</v>
      </c>
      <c r="BE54" s="4"/>
      <c r="BF54" s="4"/>
      <c r="BG54" s="24" t="s">
        <v>1505</v>
      </c>
      <c r="BH54" s="24" t="s">
        <v>28</v>
      </c>
      <c r="BI54" s="4">
        <f t="shared" si="9"/>
        <v>162.30000000000001</v>
      </c>
      <c r="BK54" s="2" t="s">
        <v>228</v>
      </c>
      <c r="BL54" s="135" t="str">
        <f t="shared" si="10"/>
        <v>Exists</v>
      </c>
      <c r="BR54"/>
      <c r="BS54"/>
      <c r="BT54"/>
      <c r="BU54"/>
    </row>
    <row r="55" spans="1:73">
      <c r="A55" s="36" t="s">
        <v>4389</v>
      </c>
      <c r="B55" s="32" t="s">
        <v>4390</v>
      </c>
      <c r="C55" s="4" t="s">
        <v>4309</v>
      </c>
      <c r="I55" s="26">
        <v>837</v>
      </c>
      <c r="J55" s="46" t="str" cm="1">
        <f t="array" ref="J55">_xlfn.IFS(I55&gt;=750,"Low Risk",AND(I55&gt;=650,I55&lt;=749),"Medium Risk",I55&lt;650,"High Risk")</f>
        <v>Low Risk</v>
      </c>
      <c r="N55" s="4"/>
      <c r="P55" s="24">
        <v>35.17</v>
      </c>
      <c r="Q55" s="4" t="str">
        <f t="shared" si="1"/>
        <v>Available</v>
      </c>
      <c r="Y55" s="26" t="s">
        <v>1507</v>
      </c>
      <c r="Z55" s="26" t="s">
        <v>12</v>
      </c>
      <c r="AA55" s="84" t="str">
        <f t="shared" si="11"/>
        <v>Priya Mohanty</v>
      </c>
      <c r="AB55" s="26">
        <v>54.3</v>
      </c>
      <c r="AC55" s="3" t="s">
        <v>124</v>
      </c>
      <c r="AD55" s="3">
        <v>49.84</v>
      </c>
      <c r="AG55" s="26" t="s">
        <v>1507</v>
      </c>
      <c r="AH55" s="4" t="str">
        <f t="shared" si="2"/>
        <v>00054</v>
      </c>
      <c r="AI55" s="3" t="s">
        <v>73</v>
      </c>
      <c r="AJ55" s="46" t="str">
        <f t="shared" si="3"/>
        <v>Male</v>
      </c>
      <c r="AK55" s="3" t="s">
        <v>231</v>
      </c>
      <c r="AL55" s="3" t="s">
        <v>232</v>
      </c>
      <c r="AM55" s="7" t="str">
        <f t="shared" si="4"/>
        <v>Rekha Mallick|Angul</v>
      </c>
      <c r="AO55" s="3" t="s">
        <v>231</v>
      </c>
      <c r="AP55" s="96" t="str">
        <f t="shared" si="5"/>
        <v>Rekha Mallick</v>
      </c>
      <c r="AU55" s="26" t="s">
        <v>1426</v>
      </c>
      <c r="AV55" s="46" t="str">
        <f t="shared" si="7"/>
        <v>Under Review</v>
      </c>
      <c r="AY55" s="3" t="s">
        <v>230</v>
      </c>
      <c r="AZ55" s="3" t="s">
        <v>232</v>
      </c>
      <c r="BA55" s="26" t="s">
        <v>1507</v>
      </c>
      <c r="BB55" s="71" t="s">
        <v>519</v>
      </c>
      <c r="BC55" s="4" t="str">
        <f t="shared" si="8"/>
        <v>Jharsuguda</v>
      </c>
      <c r="BE55" s="4"/>
      <c r="BF55" s="4"/>
      <c r="BG55" s="26" t="s">
        <v>1507</v>
      </c>
      <c r="BH55" s="26" t="s">
        <v>12</v>
      </c>
      <c r="BI55" s="4">
        <f t="shared" si="9"/>
        <v>105.8</v>
      </c>
      <c r="BK55" s="3" t="s">
        <v>230</v>
      </c>
      <c r="BL55" s="135" t="str">
        <f t="shared" si="10"/>
        <v>Exists</v>
      </c>
      <c r="BR55"/>
      <c r="BS55"/>
      <c r="BT55"/>
      <c r="BU55"/>
    </row>
    <row r="56" spans="1:73" ht="30.75">
      <c r="A56" s="36" t="s">
        <v>4391</v>
      </c>
      <c r="B56" s="32" t="s">
        <v>4392</v>
      </c>
      <c r="C56" s="4" t="s">
        <v>4309</v>
      </c>
      <c r="I56" s="24">
        <v>719</v>
      </c>
      <c r="J56" s="46" t="str" cm="1">
        <f t="array" ref="J56">_xlfn.IFS(I56&gt;=750,"Low Risk",AND(I56&gt;=650,I56&lt;=749),"Medium Risk",I56&lt;650,"High Risk")</f>
        <v>Medium Risk</v>
      </c>
      <c r="N56" s="4"/>
      <c r="P56" s="26">
        <v>54.3</v>
      </c>
      <c r="Q56" s="4" t="str">
        <f t="shared" si="1"/>
        <v>Available</v>
      </c>
      <c r="Y56" s="24" t="s">
        <v>1509</v>
      </c>
      <c r="Z56" s="24" t="s">
        <v>41</v>
      </c>
      <c r="AA56" s="84" t="str">
        <f t="shared" si="11"/>
        <v>Pooja Tripathi</v>
      </c>
      <c r="AB56" s="24">
        <v>10.67</v>
      </c>
      <c r="AC56" s="2" t="s">
        <v>74</v>
      </c>
      <c r="AD56" s="2">
        <v>47.69</v>
      </c>
      <c r="AG56" s="24" t="s">
        <v>1509</v>
      </c>
      <c r="AH56" s="4" t="str">
        <f t="shared" si="2"/>
        <v>00055</v>
      </c>
      <c r="AI56" s="2" t="s">
        <v>68</v>
      </c>
      <c r="AJ56" s="46" t="str">
        <f t="shared" si="3"/>
        <v>Female</v>
      </c>
      <c r="AK56" s="2" t="s">
        <v>235</v>
      </c>
      <c r="AL56" s="2" t="s">
        <v>69</v>
      </c>
      <c r="AM56" s="7" t="str">
        <f t="shared" si="4"/>
        <v>Anita Panda|Sambalpur</v>
      </c>
      <c r="AO56" s="2" t="s">
        <v>235</v>
      </c>
      <c r="AP56" s="4" t="str">
        <f t="shared" si="5"/>
        <v>Not True</v>
      </c>
      <c r="AU56" s="24" t="s">
        <v>1381</v>
      </c>
      <c r="AV56" s="46" t="str">
        <f t="shared" si="7"/>
        <v>Rejected</v>
      </c>
      <c r="AY56" s="2" t="s">
        <v>234</v>
      </c>
      <c r="AZ56" s="2" t="s">
        <v>69</v>
      </c>
      <c r="BA56" s="24" t="s">
        <v>1509</v>
      </c>
      <c r="BB56" s="70" t="s">
        <v>616</v>
      </c>
      <c r="BC56" s="4" t="str">
        <f t="shared" si="8"/>
        <v>Bhubaneswar</v>
      </c>
      <c r="BE56" s="4"/>
      <c r="BF56" s="4"/>
      <c r="BG56" s="24" t="s">
        <v>1509</v>
      </c>
      <c r="BH56" s="24" t="s">
        <v>41</v>
      </c>
      <c r="BI56" s="4">
        <f t="shared" si="9"/>
        <v>251.78</v>
      </c>
      <c r="BK56" s="2" t="s">
        <v>234</v>
      </c>
      <c r="BL56" s="135" t="str">
        <f t="shared" si="10"/>
        <v>Exists</v>
      </c>
      <c r="BR56"/>
      <c r="BS56"/>
      <c r="BT56"/>
      <c r="BU56"/>
    </row>
    <row r="57" spans="1:73">
      <c r="I57" s="26">
        <v>654</v>
      </c>
      <c r="J57" s="46" t="str" cm="1">
        <f t="array" ref="J57">_xlfn.IFS(I57&gt;=750,"Low Risk",AND(I57&gt;=650,I57&lt;=749),"Medium Risk",I57&lt;650,"High Risk")</f>
        <v>Medium Risk</v>
      </c>
      <c r="N57" s="4"/>
      <c r="P57" s="24">
        <v>10.67</v>
      </c>
      <c r="Q57" s="4" t="str">
        <f t="shared" si="1"/>
        <v>Available</v>
      </c>
      <c r="Y57" s="26" t="s">
        <v>1510</v>
      </c>
      <c r="Z57" s="26" t="s">
        <v>35</v>
      </c>
      <c r="AA57" s="84" t="str">
        <f t="shared" si="11"/>
        <v>Kavita Rath</v>
      </c>
      <c r="AB57" s="26">
        <v>29.45</v>
      </c>
      <c r="AC57" s="3" t="s">
        <v>97</v>
      </c>
      <c r="AD57" s="3">
        <v>19.96</v>
      </c>
      <c r="AG57" s="26" t="s">
        <v>1510</v>
      </c>
      <c r="AH57" s="4" t="str">
        <f t="shared" si="2"/>
        <v>00056</v>
      </c>
      <c r="AI57" s="3" t="s">
        <v>89</v>
      </c>
      <c r="AJ57" s="46" t="str">
        <f t="shared" si="3"/>
        <v>Female</v>
      </c>
      <c r="AK57" s="3" t="s">
        <v>238</v>
      </c>
      <c r="AL57" s="3" t="s">
        <v>101</v>
      </c>
      <c r="AM57" s="7" t="str">
        <f t="shared" si="4"/>
        <v>Vijay Swain|Berhampur</v>
      </c>
      <c r="AO57" s="3" t="s">
        <v>238</v>
      </c>
      <c r="AP57" s="4" t="str">
        <f t="shared" si="5"/>
        <v>Not True</v>
      </c>
      <c r="AU57" s="26" t="s">
        <v>1381</v>
      </c>
      <c r="AV57" s="46" t="str">
        <f t="shared" si="7"/>
        <v>Rejected</v>
      </c>
      <c r="AY57" s="3" t="s">
        <v>237</v>
      </c>
      <c r="AZ57" s="3" t="s">
        <v>101</v>
      </c>
      <c r="BA57" s="26" t="s">
        <v>1510</v>
      </c>
      <c r="BB57" s="71" t="s">
        <v>372</v>
      </c>
      <c r="BC57" s="4" t="str">
        <f t="shared" si="8"/>
        <v>Dhenkanal</v>
      </c>
      <c r="BE57" s="4"/>
      <c r="BF57" s="4"/>
      <c r="BG57" s="26" t="s">
        <v>1510</v>
      </c>
      <c r="BH57" s="26" t="s">
        <v>35</v>
      </c>
      <c r="BI57" s="4">
        <f t="shared" si="9"/>
        <v>103.83</v>
      </c>
      <c r="BK57" s="3" t="s">
        <v>237</v>
      </c>
      <c r="BL57" s="135" t="str">
        <f t="shared" si="10"/>
        <v>Exists</v>
      </c>
      <c r="BR57"/>
      <c r="BS57"/>
      <c r="BT57"/>
      <c r="BU57"/>
    </row>
    <row r="58" spans="1:73">
      <c r="I58" s="24">
        <v>844</v>
      </c>
      <c r="J58" s="46" t="str" cm="1">
        <f t="array" ref="J58">_xlfn.IFS(I58&gt;=750,"Low Risk",AND(I58&gt;=650,I58&lt;=749),"Medium Risk",I58&lt;650,"High Risk")</f>
        <v>Low Risk</v>
      </c>
      <c r="N58" s="4"/>
      <c r="P58" s="26">
        <v>29.45</v>
      </c>
      <c r="Q58" s="4" t="str">
        <f t="shared" si="1"/>
        <v>Available</v>
      </c>
      <c r="Y58" s="24" t="s">
        <v>1511</v>
      </c>
      <c r="Z58" s="24" t="s">
        <v>12</v>
      </c>
      <c r="AA58" s="84" t="str">
        <f t="shared" si="11"/>
        <v>Priya Mohanty</v>
      </c>
      <c r="AB58" s="24">
        <v>43.28</v>
      </c>
      <c r="AC58" s="2" t="s">
        <v>74</v>
      </c>
      <c r="AD58" s="2">
        <v>25.06</v>
      </c>
      <c r="AG58" s="24" t="s">
        <v>1511</v>
      </c>
      <c r="AH58" s="4" t="str">
        <f t="shared" si="2"/>
        <v>00057</v>
      </c>
      <c r="AI58" s="2" t="s">
        <v>68</v>
      </c>
      <c r="AJ58" s="46" t="str">
        <f t="shared" si="3"/>
        <v>Female</v>
      </c>
      <c r="AK58" s="2" t="s">
        <v>241</v>
      </c>
      <c r="AL58" s="2" t="s">
        <v>232</v>
      </c>
      <c r="AM58" s="7" t="str">
        <f t="shared" si="4"/>
        <v>Pooja Nayak|Angul</v>
      </c>
      <c r="AO58" s="2" t="s">
        <v>241</v>
      </c>
      <c r="AP58" s="4" t="str">
        <f t="shared" si="5"/>
        <v>Not True</v>
      </c>
      <c r="AU58" s="24" t="s">
        <v>1377</v>
      </c>
      <c r="AV58" s="46" t="str">
        <f t="shared" si="7"/>
        <v>Approved</v>
      </c>
      <c r="AY58" s="2" t="s">
        <v>240</v>
      </c>
      <c r="AZ58" s="2" t="s">
        <v>232</v>
      </c>
      <c r="BA58" s="24" t="s">
        <v>1511</v>
      </c>
      <c r="BB58" s="70" t="s">
        <v>472</v>
      </c>
      <c r="BC58" s="4" t="str">
        <f t="shared" si="8"/>
        <v>Berhampur</v>
      </c>
      <c r="BE58" s="4"/>
      <c r="BF58" s="4"/>
      <c r="BG58" s="24" t="s">
        <v>1511</v>
      </c>
      <c r="BH58" s="24" t="s">
        <v>12</v>
      </c>
      <c r="BI58" s="4">
        <f t="shared" si="9"/>
        <v>105.8</v>
      </c>
      <c r="BK58" s="2" t="s">
        <v>240</v>
      </c>
      <c r="BL58" s="135" t="str">
        <f t="shared" si="10"/>
        <v>Exists</v>
      </c>
      <c r="BR58"/>
      <c r="BS58"/>
      <c r="BT58"/>
      <c r="BU58"/>
    </row>
    <row r="59" spans="1:73">
      <c r="I59" s="26">
        <v>719</v>
      </c>
      <c r="J59" s="46" t="str" cm="1">
        <f t="array" ref="J59">_xlfn.IFS(I59&gt;=750,"Low Risk",AND(I59&gt;=650,I59&lt;=749),"Medium Risk",I59&lt;650,"High Risk")</f>
        <v>Medium Risk</v>
      </c>
      <c r="N59" s="4"/>
      <c r="P59" s="24">
        <v>43.28</v>
      </c>
      <c r="Q59" s="4" t="str">
        <f t="shared" si="1"/>
        <v>Available</v>
      </c>
      <c r="Y59" s="26" t="s">
        <v>1514</v>
      </c>
      <c r="Z59" s="26" t="s">
        <v>38</v>
      </c>
      <c r="AA59" s="84" t="str">
        <f t="shared" si="11"/>
        <v>Deepak Mishra</v>
      </c>
      <c r="AB59" s="26">
        <v>70.63</v>
      </c>
      <c r="AC59" s="3" t="s">
        <v>124</v>
      </c>
      <c r="AD59" s="3">
        <v>5.52</v>
      </c>
      <c r="AG59" s="26" t="s">
        <v>1514</v>
      </c>
      <c r="AH59" s="4" t="str">
        <f t="shared" si="2"/>
        <v>00058</v>
      </c>
      <c r="AI59" s="3" t="s">
        <v>128</v>
      </c>
      <c r="AJ59" s="46" t="str">
        <f t="shared" si="3"/>
        <v>Female</v>
      </c>
      <c r="AK59" s="3" t="s">
        <v>244</v>
      </c>
      <c r="AL59" s="3" t="s">
        <v>232</v>
      </c>
      <c r="AM59" s="7" t="str">
        <f t="shared" si="4"/>
        <v>Ashok Das|Angul</v>
      </c>
      <c r="AO59" s="3" t="s">
        <v>244</v>
      </c>
      <c r="AP59" s="4" t="str">
        <f t="shared" si="5"/>
        <v>Not True</v>
      </c>
      <c r="AU59" s="26" t="s">
        <v>1381</v>
      </c>
      <c r="AV59" s="46" t="str">
        <f t="shared" si="7"/>
        <v>Rejected</v>
      </c>
      <c r="AY59" s="3" t="s">
        <v>243</v>
      </c>
      <c r="AZ59" s="3" t="s">
        <v>232</v>
      </c>
      <c r="BA59" s="26" t="s">
        <v>1514</v>
      </c>
      <c r="BB59" s="71" t="s">
        <v>992</v>
      </c>
      <c r="BC59" s="4" t="str">
        <f t="shared" si="8"/>
        <v>Berhampur</v>
      </c>
      <c r="BE59" s="4"/>
      <c r="BF59" s="4"/>
      <c r="BG59" s="26" t="s">
        <v>1514</v>
      </c>
      <c r="BH59" s="26" t="s">
        <v>38</v>
      </c>
      <c r="BI59" s="4">
        <f t="shared" si="9"/>
        <v>144.97999999999999</v>
      </c>
      <c r="BK59" s="3" t="s">
        <v>243</v>
      </c>
      <c r="BL59" s="135" t="str">
        <f t="shared" si="10"/>
        <v>Exists</v>
      </c>
      <c r="BR59"/>
      <c r="BS59"/>
      <c r="BT59"/>
      <c r="BU59"/>
    </row>
    <row r="60" spans="1:73">
      <c r="I60" s="24">
        <v>767</v>
      </c>
      <c r="J60" s="46" t="str" cm="1">
        <f t="array" ref="J60">_xlfn.IFS(I60&gt;=750,"Low Risk",AND(I60&gt;=650,I60&lt;=749),"Medium Risk",I60&lt;650,"High Risk")</f>
        <v>Low Risk</v>
      </c>
      <c r="N60" s="4"/>
      <c r="P60" s="26">
        <v>70.63</v>
      </c>
      <c r="Q60" s="4" t="str">
        <f t="shared" si="1"/>
        <v>Available</v>
      </c>
      <c r="Y60" s="24" t="s">
        <v>1515</v>
      </c>
      <c r="Z60" s="24" t="s">
        <v>41</v>
      </c>
      <c r="AA60" s="84" t="str">
        <f t="shared" si="11"/>
        <v>Pooja Tripathi</v>
      </c>
      <c r="AB60" s="24">
        <v>37.06</v>
      </c>
      <c r="AC60" s="2" t="s">
        <v>97</v>
      </c>
      <c r="AD60" s="2">
        <v>20.88</v>
      </c>
      <c r="AG60" s="24" t="s">
        <v>1515</v>
      </c>
      <c r="AH60" s="4" t="str">
        <f t="shared" si="2"/>
        <v>00059</v>
      </c>
      <c r="AI60" s="2" t="s">
        <v>89</v>
      </c>
      <c r="AJ60" s="46" t="str">
        <f t="shared" si="3"/>
        <v>Female</v>
      </c>
      <c r="AK60" s="2" t="s">
        <v>218</v>
      </c>
      <c r="AL60" s="2" t="s">
        <v>93</v>
      </c>
      <c r="AM60" s="7" t="str">
        <f t="shared" si="4"/>
        <v>Seema Patnaik|Jharsuguda</v>
      </c>
      <c r="AO60" s="2" t="s">
        <v>218</v>
      </c>
      <c r="AP60" s="4" t="str">
        <f t="shared" si="5"/>
        <v>Not True</v>
      </c>
      <c r="AU60" s="24" t="s">
        <v>1377</v>
      </c>
      <c r="AV60" s="46" t="str">
        <f t="shared" si="7"/>
        <v>Approved</v>
      </c>
      <c r="AY60" s="2" t="s">
        <v>246</v>
      </c>
      <c r="AZ60" s="2" t="s">
        <v>93</v>
      </c>
      <c r="BA60" s="24" t="s">
        <v>1515</v>
      </c>
      <c r="BB60" s="70" t="s">
        <v>1307</v>
      </c>
      <c r="BC60" s="4" t="str">
        <f t="shared" si="8"/>
        <v>Dhenkanal</v>
      </c>
      <c r="BE60" s="4"/>
      <c r="BF60" s="4"/>
      <c r="BG60" s="24" t="s">
        <v>1515</v>
      </c>
      <c r="BH60" s="24" t="s">
        <v>41</v>
      </c>
      <c r="BI60" s="4">
        <f t="shared" si="9"/>
        <v>251.78</v>
      </c>
      <c r="BK60" s="2" t="s">
        <v>246</v>
      </c>
      <c r="BL60" s="135" t="str">
        <f t="shared" si="10"/>
        <v>Exists</v>
      </c>
    </row>
    <row r="61" spans="1:73">
      <c r="I61" s="26">
        <v>713</v>
      </c>
      <c r="J61" s="46" t="str" cm="1">
        <f t="array" ref="J61">_xlfn.IFS(I61&gt;=750,"Low Risk",AND(I61&gt;=650,I61&lt;=749),"Medium Risk",I61&lt;650,"High Risk")</f>
        <v>Medium Risk</v>
      </c>
      <c r="N61" s="4"/>
      <c r="P61" s="24">
        <v>37.06</v>
      </c>
      <c r="Q61" s="4" t="str">
        <f t="shared" si="1"/>
        <v>Available</v>
      </c>
      <c r="Y61" s="26" t="s">
        <v>1517</v>
      </c>
      <c r="Z61" s="26" t="s">
        <v>24</v>
      </c>
      <c r="AA61" s="84" t="str">
        <f t="shared" si="11"/>
        <v>Bikash Nayak</v>
      </c>
      <c r="AB61" s="26">
        <v>26.39</v>
      </c>
      <c r="AC61" s="3" t="s">
        <v>97</v>
      </c>
      <c r="AD61" s="3">
        <v>15.44</v>
      </c>
      <c r="AG61" s="26" t="s">
        <v>1517</v>
      </c>
      <c r="AH61" s="4" t="str">
        <f t="shared" si="2"/>
        <v>00060</v>
      </c>
      <c r="AI61" s="3" t="s">
        <v>89</v>
      </c>
      <c r="AJ61" s="46" t="str">
        <f t="shared" si="3"/>
        <v>Female</v>
      </c>
      <c r="AK61" s="3" t="s">
        <v>249</v>
      </c>
      <c r="AL61" s="3" t="s">
        <v>82</v>
      </c>
      <c r="AM61" s="7" t="str">
        <f t="shared" si="4"/>
        <v>Puja Mohanty|Cuttack</v>
      </c>
      <c r="AO61" s="3" t="s">
        <v>249</v>
      </c>
      <c r="AP61" s="4" t="str">
        <f t="shared" si="5"/>
        <v>Not True</v>
      </c>
      <c r="AU61" s="26" t="s">
        <v>1386</v>
      </c>
      <c r="AV61" s="46" t="str">
        <f t="shared" si="7"/>
        <v>Rejected</v>
      </c>
      <c r="AY61" s="3" t="s">
        <v>248</v>
      </c>
      <c r="AZ61" s="3" t="s">
        <v>82</v>
      </c>
      <c r="BA61" s="26" t="s">
        <v>1517</v>
      </c>
      <c r="BB61" s="71" t="s">
        <v>661</v>
      </c>
      <c r="BC61" s="4" t="str">
        <f t="shared" si="8"/>
        <v>Dhenkanal</v>
      </c>
      <c r="BE61" s="4"/>
      <c r="BF61" s="4"/>
      <c r="BG61" s="26" t="s">
        <v>1517</v>
      </c>
      <c r="BH61" s="26" t="s">
        <v>24</v>
      </c>
      <c r="BI61" s="4">
        <f t="shared" si="9"/>
        <v>190.31</v>
      </c>
      <c r="BK61" s="3" t="s">
        <v>248</v>
      </c>
      <c r="BL61" s="135" t="str">
        <f t="shared" si="10"/>
        <v>Exists</v>
      </c>
    </row>
    <row r="62" spans="1:73">
      <c r="I62" s="24">
        <v>699</v>
      </c>
      <c r="J62" s="46" t="str" cm="1">
        <f t="array" ref="J62">_xlfn.IFS(I62&gt;=750,"Low Risk",AND(I62&gt;=650,I62&lt;=749),"Medium Risk",I62&lt;650,"High Risk")</f>
        <v>Medium Risk</v>
      </c>
      <c r="N62" s="4"/>
      <c r="P62" s="26">
        <v>26.39</v>
      </c>
      <c r="Q62" s="4" t="str">
        <f t="shared" si="1"/>
        <v>Available</v>
      </c>
      <c r="Y62" s="24" t="s">
        <v>1519</v>
      </c>
      <c r="Z62" s="24" t="s">
        <v>32</v>
      </c>
      <c r="AA62" s="84" t="str">
        <f t="shared" si="11"/>
        <v>Ramesh Behera</v>
      </c>
      <c r="AB62" s="24">
        <v>28</v>
      </c>
      <c r="AC62" s="2" t="s">
        <v>157</v>
      </c>
      <c r="AD62" s="2">
        <v>16.54</v>
      </c>
      <c r="AG62" s="24" t="s">
        <v>1519</v>
      </c>
      <c r="AH62" s="4" t="str">
        <f t="shared" si="2"/>
        <v>00061</v>
      </c>
      <c r="AI62" s="2" t="s">
        <v>68</v>
      </c>
      <c r="AJ62" s="46" t="str">
        <f t="shared" si="3"/>
        <v>Female</v>
      </c>
      <c r="AK62" s="2" t="s">
        <v>252</v>
      </c>
      <c r="AL62" s="2" t="s">
        <v>93</v>
      </c>
      <c r="AM62" s="7" t="str">
        <f t="shared" si="4"/>
        <v>Lata Sethi|Jharsuguda</v>
      </c>
      <c r="AO62" s="2" t="s">
        <v>252</v>
      </c>
      <c r="AP62" s="4" t="str">
        <f t="shared" si="5"/>
        <v>Not True</v>
      </c>
      <c r="AU62" s="24" t="s">
        <v>1381</v>
      </c>
      <c r="AV62" s="46" t="str">
        <f t="shared" si="7"/>
        <v>Rejected</v>
      </c>
      <c r="AY62" s="2" t="s">
        <v>251</v>
      </c>
      <c r="AZ62" s="2" t="s">
        <v>93</v>
      </c>
      <c r="BA62" s="24" t="s">
        <v>1519</v>
      </c>
      <c r="BB62" s="70" t="s">
        <v>694</v>
      </c>
      <c r="BC62" s="4" t="str">
        <f t="shared" si="8"/>
        <v>Bhubaneswar</v>
      </c>
      <c r="BE62" s="4"/>
      <c r="BF62" s="4"/>
      <c r="BG62" s="24" t="s">
        <v>1519</v>
      </c>
      <c r="BH62" s="24" t="s">
        <v>32</v>
      </c>
      <c r="BI62" s="4">
        <f t="shared" si="9"/>
        <v>224.53</v>
      </c>
      <c r="BK62" s="2" t="s">
        <v>251</v>
      </c>
      <c r="BL62" s="135" t="str">
        <f t="shared" si="10"/>
        <v>Exists</v>
      </c>
    </row>
    <row r="63" spans="1:73">
      <c r="I63" s="26">
        <v>814</v>
      </c>
      <c r="J63" s="46" t="str" cm="1">
        <f t="array" ref="J63">_xlfn.IFS(I63&gt;=750,"Low Risk",AND(I63&gt;=650,I63&lt;=749),"Medium Risk",I63&lt;650,"High Risk")</f>
        <v>Low Risk</v>
      </c>
      <c r="N63" s="4"/>
      <c r="P63" s="24">
        <v>28</v>
      </c>
      <c r="Q63" s="4" t="str">
        <f t="shared" si="1"/>
        <v>Available</v>
      </c>
      <c r="Y63" s="26" t="s">
        <v>1521</v>
      </c>
      <c r="Z63" s="26" t="s">
        <v>12</v>
      </c>
      <c r="AA63" s="84" t="str">
        <f t="shared" si="11"/>
        <v>Priya Mohanty</v>
      </c>
      <c r="AB63" s="26">
        <v>86.85</v>
      </c>
      <c r="AC63" s="3" t="s">
        <v>97</v>
      </c>
      <c r="AD63" s="3">
        <v>45.7</v>
      </c>
      <c r="AG63" s="26" t="s">
        <v>1521</v>
      </c>
      <c r="AH63" s="4" t="str">
        <f t="shared" si="2"/>
        <v>00062</v>
      </c>
      <c r="AI63" s="3" t="s">
        <v>128</v>
      </c>
      <c r="AJ63" s="46" t="str">
        <f t="shared" si="3"/>
        <v>Female</v>
      </c>
      <c r="AK63" s="3" t="s">
        <v>255</v>
      </c>
      <c r="AL63" s="3" t="s">
        <v>82</v>
      </c>
      <c r="AM63" s="7" t="str">
        <f t="shared" si="4"/>
        <v>Vijay Behera|Cuttack</v>
      </c>
      <c r="AO63" s="3" t="s">
        <v>255</v>
      </c>
      <c r="AP63" s="4" t="str">
        <f t="shared" si="5"/>
        <v>Not True</v>
      </c>
      <c r="AU63" s="26" t="s">
        <v>1381</v>
      </c>
      <c r="AV63" s="46" t="str">
        <f t="shared" si="7"/>
        <v>Rejected</v>
      </c>
      <c r="AY63" s="3" t="s">
        <v>254</v>
      </c>
      <c r="AZ63" s="3" t="s">
        <v>82</v>
      </c>
      <c r="BA63" s="26" t="s">
        <v>1521</v>
      </c>
      <c r="BB63" s="71" t="s">
        <v>1217</v>
      </c>
      <c r="BC63" s="4" t="str">
        <f t="shared" si="8"/>
        <v>Berhampur</v>
      </c>
      <c r="BE63" s="4"/>
      <c r="BF63" s="4"/>
      <c r="BG63" s="26" t="s">
        <v>1521</v>
      </c>
      <c r="BH63" s="26" t="s">
        <v>12</v>
      </c>
      <c r="BI63" s="4">
        <f t="shared" si="9"/>
        <v>105.8</v>
      </c>
      <c r="BK63" s="3" t="s">
        <v>254</v>
      </c>
      <c r="BL63" s="135" t="str">
        <f t="shared" si="10"/>
        <v>Exists</v>
      </c>
    </row>
    <row r="64" spans="1:73">
      <c r="I64" s="24">
        <v>586</v>
      </c>
      <c r="J64" s="46" t="str" cm="1">
        <f t="array" ref="J64">_xlfn.IFS(I64&gt;=750,"Low Risk",AND(I64&gt;=650,I64&lt;=749),"Medium Risk",I64&lt;650,"High Risk")</f>
        <v>High Risk</v>
      </c>
      <c r="N64" s="4"/>
      <c r="P64" s="26">
        <v>86.85</v>
      </c>
      <c r="Q64" s="4" t="str">
        <f t="shared" si="1"/>
        <v>Available</v>
      </c>
      <c r="Y64" s="24" t="s">
        <v>1523</v>
      </c>
      <c r="Z64" s="24" t="s">
        <v>38</v>
      </c>
      <c r="AA64" s="84" t="str">
        <f t="shared" si="11"/>
        <v>Deepak Mishra</v>
      </c>
      <c r="AB64" s="24">
        <v>50.15</v>
      </c>
      <c r="AC64" s="2" t="s">
        <v>64</v>
      </c>
      <c r="AD64" s="2">
        <v>35.89</v>
      </c>
      <c r="AG64" s="24" t="s">
        <v>1523</v>
      </c>
      <c r="AH64" s="4" t="str">
        <f t="shared" si="2"/>
        <v>00063</v>
      </c>
      <c r="AI64" s="2" t="s">
        <v>73</v>
      </c>
      <c r="AJ64" s="46" t="str">
        <f t="shared" si="3"/>
        <v>Male</v>
      </c>
      <c r="AK64" s="2" t="s">
        <v>258</v>
      </c>
      <c r="AL64" s="2" t="s">
        <v>232</v>
      </c>
      <c r="AM64" s="7" t="str">
        <f t="shared" si="4"/>
        <v>Ashok Mallick|Angul</v>
      </c>
      <c r="AO64" s="2" t="s">
        <v>258</v>
      </c>
      <c r="AP64" s="4" t="str">
        <f t="shared" si="5"/>
        <v>Not True</v>
      </c>
      <c r="AU64" s="24" t="s">
        <v>1377</v>
      </c>
      <c r="AV64" s="46" t="str">
        <f t="shared" si="7"/>
        <v>Approved</v>
      </c>
      <c r="AY64" s="2" t="s">
        <v>257</v>
      </c>
      <c r="AZ64" s="2" t="s">
        <v>232</v>
      </c>
      <c r="BA64" s="24" t="s">
        <v>1523</v>
      </c>
      <c r="BB64" s="70" t="s">
        <v>254</v>
      </c>
      <c r="BC64" s="4" t="str">
        <f t="shared" si="8"/>
        <v>Cuttack</v>
      </c>
      <c r="BE64" s="4"/>
      <c r="BF64" s="4"/>
      <c r="BG64" s="24" t="s">
        <v>1523</v>
      </c>
      <c r="BH64" s="24" t="s">
        <v>38</v>
      </c>
      <c r="BI64" s="4">
        <f t="shared" si="9"/>
        <v>144.97999999999999</v>
      </c>
      <c r="BK64" s="2" t="s">
        <v>257</v>
      </c>
      <c r="BL64" s="135" t="str">
        <f t="shared" si="10"/>
        <v>Exists</v>
      </c>
    </row>
    <row r="65" spans="9:64">
      <c r="I65" s="26">
        <v>759</v>
      </c>
      <c r="J65" s="46" t="str" cm="1">
        <f t="array" ref="J65">_xlfn.IFS(I65&gt;=750,"Low Risk",AND(I65&gt;=650,I65&lt;=749),"Medium Risk",I65&lt;650,"High Risk")</f>
        <v>Low Risk</v>
      </c>
      <c r="N65" s="4"/>
      <c r="P65" s="24">
        <v>50.15</v>
      </c>
      <c r="Q65" s="4" t="str">
        <f t="shared" si="1"/>
        <v>Available</v>
      </c>
      <c r="Y65" s="26" t="s">
        <v>1525</v>
      </c>
      <c r="Z65" s="26" t="s">
        <v>12</v>
      </c>
      <c r="AA65" s="84" t="str">
        <f t="shared" si="11"/>
        <v>Priya Mohanty</v>
      </c>
      <c r="AB65" s="26">
        <v>44.51</v>
      </c>
      <c r="AC65" s="3" t="s">
        <v>157</v>
      </c>
      <c r="AD65" s="3"/>
      <c r="AG65" s="26" t="s">
        <v>1525</v>
      </c>
      <c r="AH65" s="4" t="str">
        <f t="shared" si="2"/>
        <v>00064</v>
      </c>
      <c r="AI65" s="3" t="s">
        <v>68</v>
      </c>
      <c r="AJ65" s="46" t="str">
        <f t="shared" si="3"/>
        <v>Female</v>
      </c>
      <c r="AK65" s="3" t="s">
        <v>167</v>
      </c>
      <c r="AL65" s="3" t="s">
        <v>161</v>
      </c>
      <c r="AM65" s="7" t="str">
        <f t="shared" si="4"/>
        <v>Priya Patnaik|Puri</v>
      </c>
      <c r="AO65" s="3" t="s">
        <v>167</v>
      </c>
      <c r="AP65" s="4" t="str">
        <f t="shared" si="5"/>
        <v>Not True</v>
      </c>
      <c r="AU65" s="26" t="s">
        <v>1426</v>
      </c>
      <c r="AV65" s="46" t="str">
        <f t="shared" si="7"/>
        <v>Under Review</v>
      </c>
      <c r="AY65" s="3" t="s">
        <v>260</v>
      </c>
      <c r="AZ65" s="3" t="s">
        <v>161</v>
      </c>
      <c r="BA65" s="26" t="s">
        <v>1525</v>
      </c>
      <c r="BB65" s="71" t="s">
        <v>288</v>
      </c>
      <c r="BC65" s="4" t="str">
        <f t="shared" si="8"/>
        <v>Cuttack</v>
      </c>
      <c r="BE65" s="4"/>
      <c r="BF65" s="4"/>
      <c r="BG65" s="26" t="s">
        <v>1525</v>
      </c>
      <c r="BH65" s="26" t="s">
        <v>12</v>
      </c>
      <c r="BI65" s="4">
        <f t="shared" si="9"/>
        <v>105.8</v>
      </c>
      <c r="BK65" s="3" t="s">
        <v>260</v>
      </c>
      <c r="BL65" s="135" t="str">
        <f t="shared" si="10"/>
        <v>Exists</v>
      </c>
    </row>
    <row r="66" spans="9:64">
      <c r="I66" s="24">
        <v>878</v>
      </c>
      <c r="J66" s="46" t="str" cm="1">
        <f t="array" ref="J66">_xlfn.IFS(I66&gt;=750,"Low Risk",AND(I66&gt;=650,I66&lt;=749),"Medium Risk",I66&lt;650,"High Risk")</f>
        <v>Low Risk</v>
      </c>
      <c r="N66" s="4"/>
      <c r="P66" s="26">
        <v>44.51</v>
      </c>
      <c r="Q66" s="4" t="str">
        <f t="shared" si="1"/>
        <v>Available</v>
      </c>
      <c r="Y66" s="24" t="s">
        <v>1527</v>
      </c>
      <c r="Z66" s="24" t="s">
        <v>16</v>
      </c>
      <c r="AA66" s="84" t="str">
        <f t="shared" si="11"/>
        <v>Suresh Panda</v>
      </c>
      <c r="AB66" s="24">
        <v>37.409999999999997</v>
      </c>
      <c r="AC66" s="2" t="s">
        <v>64</v>
      </c>
      <c r="AD66" s="2">
        <v>23.78</v>
      </c>
      <c r="AG66" s="24" t="s">
        <v>1527</v>
      </c>
      <c r="AH66" s="4" t="str">
        <f t="shared" si="2"/>
        <v>00065</v>
      </c>
      <c r="AI66" s="2" t="s">
        <v>89</v>
      </c>
      <c r="AJ66" s="46" t="str">
        <f t="shared" si="3"/>
        <v>Female</v>
      </c>
      <c r="AK66" s="2" t="s">
        <v>263</v>
      </c>
      <c r="AL66" s="2" t="s">
        <v>144</v>
      </c>
      <c r="AM66" s="7" t="str">
        <f t="shared" si="4"/>
        <v>Prakash Mishra|Bhubaneswar</v>
      </c>
      <c r="AO66" s="2" t="s">
        <v>263</v>
      </c>
      <c r="AP66" s="4" t="str">
        <f t="shared" si="5"/>
        <v>Not True</v>
      </c>
      <c r="AU66" s="24" t="s">
        <v>1381</v>
      </c>
      <c r="AV66" s="46" t="str">
        <f t="shared" si="7"/>
        <v>Rejected</v>
      </c>
      <c r="AY66" s="2" t="s">
        <v>262</v>
      </c>
      <c r="AZ66" s="2" t="s">
        <v>144</v>
      </c>
      <c r="BA66" s="24" t="s">
        <v>1527</v>
      </c>
      <c r="BB66" s="70" t="s">
        <v>480</v>
      </c>
      <c r="BC66" s="4" t="str">
        <f t="shared" si="8"/>
        <v>Dhenkanal</v>
      </c>
      <c r="BE66" s="4"/>
      <c r="BF66" s="4"/>
      <c r="BG66" s="24" t="s">
        <v>1527</v>
      </c>
      <c r="BH66" s="24" t="s">
        <v>16</v>
      </c>
      <c r="BI66" s="4">
        <f t="shared" si="9"/>
        <v>197.62</v>
      </c>
      <c r="BK66" s="2" t="s">
        <v>262</v>
      </c>
      <c r="BL66" s="135" t="str">
        <f t="shared" si="10"/>
        <v>Exists</v>
      </c>
    </row>
    <row r="67" spans="9:64">
      <c r="I67" s="26">
        <v>837</v>
      </c>
      <c r="J67" s="46" t="str" cm="1">
        <f t="array" ref="J67">_xlfn.IFS(I67&gt;=750,"Low Risk",AND(I67&gt;=650,I67&lt;=749),"Medium Risk",I67&lt;650,"High Risk")</f>
        <v>Low Risk</v>
      </c>
      <c r="N67" s="4"/>
      <c r="P67" s="24">
        <v>37.409999999999997</v>
      </c>
      <c r="Q67" s="4" t="str">
        <f t="shared" si="1"/>
        <v>Available</v>
      </c>
      <c r="Y67" s="26" t="s">
        <v>1529</v>
      </c>
      <c r="Z67" s="26" t="s">
        <v>28</v>
      </c>
      <c r="AA67" s="84" t="str">
        <f t="shared" ref="AA67:AA130" si="12">VLOOKUP(Z67,$W$2:$X$11,2,FALSE)</f>
        <v>Sunita Sahu</v>
      </c>
      <c r="AB67" s="26">
        <v>85.91</v>
      </c>
      <c r="AC67" s="3" t="s">
        <v>97</v>
      </c>
      <c r="AD67" s="3">
        <v>35.6</v>
      </c>
      <c r="AG67" s="26" t="s">
        <v>1529</v>
      </c>
      <c r="AH67" s="4" t="str">
        <f t="shared" ref="AH67:AH130" si="13">RIGHT(AG67,5)</f>
        <v>00066</v>
      </c>
      <c r="AI67" s="3" t="s">
        <v>73</v>
      </c>
      <c r="AJ67" s="46" t="str">
        <f t="shared" ref="AJ67:AJ130" si="14">IF(UPPER(AI67)="M","Male","Female")</f>
        <v>Male</v>
      </c>
      <c r="AK67" s="3" t="s">
        <v>266</v>
      </c>
      <c r="AL67" s="3" t="s">
        <v>161</v>
      </c>
      <c r="AM67" s="7" t="str">
        <f t="shared" ref="AM67:AM130" si="15">_xlfn.CONCAT(AK67,"|",AL67)</f>
        <v>Meena Patnaik|Puri</v>
      </c>
      <c r="AO67" s="3" t="s">
        <v>266</v>
      </c>
      <c r="AP67" s="4" t="str">
        <f t="shared" ref="AP67:AP130" si="16">IF(LEFT(AO67,1)="R",AO67,"Not True")</f>
        <v>Not True</v>
      </c>
      <c r="AU67" s="26" t="s">
        <v>1377</v>
      </c>
      <c r="AV67" s="46" t="str">
        <f t="shared" ref="AV67:AV130" si="17">PROPER(TRIM(AU67))</f>
        <v>Approved</v>
      </c>
      <c r="AY67" s="3" t="s">
        <v>265</v>
      </c>
      <c r="AZ67" s="3" t="s">
        <v>161</v>
      </c>
      <c r="BA67" s="26" t="s">
        <v>1529</v>
      </c>
      <c r="BB67" s="71" t="s">
        <v>956</v>
      </c>
      <c r="BC67" s="4" t="str">
        <f t="shared" ref="BC67:BC130" si="18">VLOOKUP(BB67,$AY$2:$AZ$501,2,FALSE)</f>
        <v>Dhenkanal</v>
      </c>
      <c r="BE67" s="4"/>
      <c r="BF67" s="4"/>
      <c r="BG67" s="26" t="s">
        <v>1529</v>
      </c>
      <c r="BH67" s="26" t="s">
        <v>28</v>
      </c>
      <c r="BI67" s="4">
        <f t="shared" ref="BI67:BI130" si="19">VLOOKUP(BH67,$BE$2:$BF$11,2,FALSE)</f>
        <v>162.30000000000001</v>
      </c>
      <c r="BK67" s="3" t="s">
        <v>265</v>
      </c>
      <c r="BL67" s="135" t="str">
        <f t="shared" ref="BL67:BL130" si="20">IF(COUNTIF(BK:BK,BK67)&gt;0,"Exists","Does Not Exists")</f>
        <v>Exists</v>
      </c>
    </row>
    <row r="68" spans="9:64">
      <c r="I68" s="24">
        <v>703</v>
      </c>
      <c r="J68" s="46" t="str" cm="1">
        <f t="array" ref="J68">_xlfn.IFS(I68&gt;=750,"Low Risk",AND(I68&gt;=650,I68&lt;=749),"Medium Risk",I68&lt;650,"High Risk")</f>
        <v>Medium Risk</v>
      </c>
      <c r="N68" s="4"/>
      <c r="P68" s="26">
        <v>85.91</v>
      </c>
      <c r="Q68" s="4" t="str">
        <f t="shared" ref="Q68:Q131" si="21">IF(ISBLANK(P68),"missing","Available")</f>
        <v>Available</v>
      </c>
      <c r="Y68" s="24" t="s">
        <v>1530</v>
      </c>
      <c r="Z68" s="24" t="s">
        <v>28</v>
      </c>
      <c r="AA68" s="84" t="str">
        <f t="shared" si="12"/>
        <v>Sunita Sahu</v>
      </c>
      <c r="AB68" s="24">
        <v>86.78</v>
      </c>
      <c r="AC68" s="2" t="s">
        <v>64</v>
      </c>
      <c r="AD68" s="2">
        <v>41.77</v>
      </c>
      <c r="AG68" s="24" t="s">
        <v>1530</v>
      </c>
      <c r="AH68" s="4" t="str">
        <f t="shared" si="13"/>
        <v>00067</v>
      </c>
      <c r="AI68" s="2" t="s">
        <v>73</v>
      </c>
      <c r="AJ68" s="46" t="str">
        <f t="shared" si="14"/>
        <v>Male</v>
      </c>
      <c r="AK68" s="2" t="s">
        <v>269</v>
      </c>
      <c r="AL68" s="2" t="s">
        <v>161</v>
      </c>
      <c r="AM68" s="7" t="str">
        <f t="shared" si="15"/>
        <v>Ravi Sahoo|Puri</v>
      </c>
      <c r="AO68" s="2" t="s">
        <v>269</v>
      </c>
      <c r="AP68" s="96" t="str">
        <f t="shared" si="16"/>
        <v>Ravi Sahoo</v>
      </c>
      <c r="AU68" s="24" t="s">
        <v>1381</v>
      </c>
      <c r="AV68" s="46" t="str">
        <f t="shared" si="17"/>
        <v>Rejected</v>
      </c>
      <c r="AY68" s="2" t="s">
        <v>268</v>
      </c>
      <c r="AZ68" s="2" t="s">
        <v>161</v>
      </c>
      <c r="BA68" s="24" t="s">
        <v>1530</v>
      </c>
      <c r="BB68" s="70" t="s">
        <v>946</v>
      </c>
      <c r="BC68" s="4" t="str">
        <f t="shared" si="18"/>
        <v>Angul</v>
      </c>
      <c r="BE68" s="4"/>
      <c r="BF68" s="4"/>
      <c r="BG68" s="24" t="s">
        <v>1530</v>
      </c>
      <c r="BH68" s="24" t="s">
        <v>28</v>
      </c>
      <c r="BI68" s="4">
        <f t="shared" si="19"/>
        <v>162.30000000000001</v>
      </c>
      <c r="BK68" s="2" t="s">
        <v>268</v>
      </c>
      <c r="BL68" s="135" t="str">
        <f t="shared" si="20"/>
        <v>Exists</v>
      </c>
    </row>
    <row r="69" spans="9:64">
      <c r="I69" s="26">
        <v>855</v>
      </c>
      <c r="J69" s="46" t="str" cm="1">
        <f t="array" ref="J69">_xlfn.IFS(I69&gt;=750,"Low Risk",AND(I69&gt;=650,I69&lt;=749),"Medium Risk",I69&lt;650,"High Risk")</f>
        <v>Low Risk</v>
      </c>
      <c r="N69" s="4"/>
      <c r="P69" s="24">
        <v>86.78</v>
      </c>
      <c r="Q69" s="4" t="str">
        <f t="shared" si="21"/>
        <v>Available</v>
      </c>
      <c r="Y69" s="26" t="s">
        <v>1532</v>
      </c>
      <c r="Z69" s="26" t="s">
        <v>24</v>
      </c>
      <c r="AA69" s="84" t="str">
        <f t="shared" si="12"/>
        <v>Bikash Nayak</v>
      </c>
      <c r="AB69" s="26">
        <v>42.67</v>
      </c>
      <c r="AC69" s="3" t="s">
        <v>59</v>
      </c>
      <c r="AD69" s="3">
        <v>5.43</v>
      </c>
      <c r="AG69" s="26" t="s">
        <v>1532</v>
      </c>
      <c r="AH69" s="4" t="str">
        <f t="shared" si="13"/>
        <v>00068</v>
      </c>
      <c r="AI69" s="3" t="s">
        <v>73</v>
      </c>
      <c r="AJ69" s="46" t="str">
        <f t="shared" si="14"/>
        <v>Male</v>
      </c>
      <c r="AK69" s="3" t="s">
        <v>272</v>
      </c>
      <c r="AL69" s="3" t="s">
        <v>93</v>
      </c>
      <c r="AM69" s="7" t="str">
        <f t="shared" si="15"/>
        <v>Suresh Swain|Jharsuguda</v>
      </c>
      <c r="AO69" s="3" t="s">
        <v>272</v>
      </c>
      <c r="AP69" s="4" t="str">
        <f t="shared" si="16"/>
        <v>Not True</v>
      </c>
      <c r="AU69" s="26" t="s">
        <v>1381</v>
      </c>
      <c r="AV69" s="46" t="str">
        <f t="shared" si="17"/>
        <v>Rejected</v>
      </c>
      <c r="AY69" s="3" t="s">
        <v>271</v>
      </c>
      <c r="AZ69" s="3" t="s">
        <v>93</v>
      </c>
      <c r="BA69" s="26" t="s">
        <v>1532</v>
      </c>
      <c r="BB69" s="71" t="s">
        <v>1022</v>
      </c>
      <c r="BC69" s="4" t="str">
        <f t="shared" si="18"/>
        <v>Jharsuguda</v>
      </c>
      <c r="BE69" s="4"/>
      <c r="BF69" s="4"/>
      <c r="BG69" s="26" t="s">
        <v>1532</v>
      </c>
      <c r="BH69" s="26" t="s">
        <v>24</v>
      </c>
      <c r="BI69" s="4">
        <f t="shared" si="19"/>
        <v>190.31</v>
      </c>
      <c r="BK69" s="3" t="s">
        <v>271</v>
      </c>
      <c r="BL69" s="135" t="str">
        <f t="shared" si="20"/>
        <v>Exists</v>
      </c>
    </row>
    <row r="70" spans="9:64">
      <c r="I70" s="24">
        <v>832</v>
      </c>
      <c r="J70" s="46" t="str" cm="1">
        <f t="array" ref="J70">_xlfn.IFS(I70&gt;=750,"Low Risk",AND(I70&gt;=650,I70&lt;=749),"Medium Risk",I70&lt;650,"High Risk")</f>
        <v>Low Risk</v>
      </c>
      <c r="N70" s="4"/>
      <c r="P70" s="26">
        <v>42.67</v>
      </c>
      <c r="Q70" s="4" t="str">
        <f t="shared" si="21"/>
        <v>Available</v>
      </c>
      <c r="Y70" s="24" t="s">
        <v>1534</v>
      </c>
      <c r="Z70" s="24" t="s">
        <v>7</v>
      </c>
      <c r="AA70" s="84" t="str">
        <f t="shared" si="12"/>
        <v>Rajesh Kumar</v>
      </c>
      <c r="AB70" s="24">
        <v>31.25</v>
      </c>
      <c r="AC70" s="2" t="s">
        <v>157</v>
      </c>
      <c r="AD70" s="2">
        <v>28.96</v>
      </c>
      <c r="AG70" s="24" t="s">
        <v>1534</v>
      </c>
      <c r="AH70" s="4" t="str">
        <f t="shared" si="13"/>
        <v>00069</v>
      </c>
      <c r="AI70" s="2" t="s">
        <v>105</v>
      </c>
      <c r="AJ70" s="46" t="str">
        <f t="shared" si="14"/>
        <v>Female</v>
      </c>
      <c r="AK70" s="2" t="s">
        <v>274</v>
      </c>
      <c r="AL70" s="2" t="s">
        <v>82</v>
      </c>
      <c r="AM70" s="7" t="str">
        <f t="shared" si="15"/>
        <v>Amit Barik|Cuttack</v>
      </c>
      <c r="AO70" s="2" t="s">
        <v>274</v>
      </c>
      <c r="AP70" s="4" t="str">
        <f t="shared" si="16"/>
        <v>Not True</v>
      </c>
      <c r="AU70" s="24" t="s">
        <v>1381</v>
      </c>
      <c r="AV70" s="46" t="str">
        <f t="shared" si="17"/>
        <v>Rejected</v>
      </c>
      <c r="AY70" s="2" t="s">
        <v>273</v>
      </c>
      <c r="AZ70" s="2" t="s">
        <v>82</v>
      </c>
      <c r="BA70" s="24" t="s">
        <v>1534</v>
      </c>
      <c r="BB70" s="70" t="s">
        <v>276</v>
      </c>
      <c r="BC70" s="4" t="str">
        <f t="shared" si="18"/>
        <v>Cuttack</v>
      </c>
      <c r="BE70" s="4"/>
      <c r="BF70" s="4"/>
      <c r="BG70" s="24" t="s">
        <v>1534</v>
      </c>
      <c r="BH70" s="24" t="s">
        <v>7</v>
      </c>
      <c r="BI70" s="4">
        <f t="shared" si="19"/>
        <v>209.86</v>
      </c>
      <c r="BK70" s="2" t="s">
        <v>273</v>
      </c>
      <c r="BL70" s="135" t="str">
        <f t="shared" si="20"/>
        <v>Exists</v>
      </c>
    </row>
    <row r="71" spans="9:64">
      <c r="I71" s="26">
        <v>690</v>
      </c>
      <c r="J71" s="46" t="str" cm="1">
        <f t="array" ref="J71">_xlfn.IFS(I71&gt;=750,"Low Risk",AND(I71&gt;=650,I71&lt;=749),"Medium Risk",I71&lt;650,"High Risk")</f>
        <v>Medium Risk</v>
      </c>
      <c r="N71" s="4"/>
      <c r="P71" s="24">
        <v>31.25</v>
      </c>
      <c r="Q71" s="4" t="str">
        <f t="shared" si="21"/>
        <v>Available</v>
      </c>
      <c r="Y71" s="26" t="s">
        <v>1535</v>
      </c>
      <c r="Z71" s="26" t="s">
        <v>16</v>
      </c>
      <c r="AA71" s="84" t="str">
        <f t="shared" si="12"/>
        <v>Suresh Panda</v>
      </c>
      <c r="AB71" s="26">
        <v>59.71</v>
      </c>
      <c r="AC71" s="3" t="s">
        <v>64</v>
      </c>
      <c r="AD71" s="3">
        <v>49.07</v>
      </c>
      <c r="AG71" s="26" t="s">
        <v>1535</v>
      </c>
      <c r="AH71" s="4" t="str">
        <f t="shared" si="13"/>
        <v>00070</v>
      </c>
      <c r="AI71" s="3" t="s">
        <v>89</v>
      </c>
      <c r="AJ71" s="46" t="str">
        <f t="shared" si="14"/>
        <v>Female</v>
      </c>
      <c r="AK71" s="3" t="s">
        <v>277</v>
      </c>
      <c r="AL71" s="3" t="s">
        <v>82</v>
      </c>
      <c r="AM71" s="7" t="str">
        <f t="shared" si="15"/>
        <v>Nisha Tripathi|Cuttack</v>
      </c>
      <c r="AO71" s="3" t="s">
        <v>277</v>
      </c>
      <c r="AP71" s="4" t="str">
        <f t="shared" si="16"/>
        <v>Not True</v>
      </c>
      <c r="AU71" s="26" t="s">
        <v>1377</v>
      </c>
      <c r="AV71" s="46" t="str">
        <f t="shared" si="17"/>
        <v>Approved</v>
      </c>
      <c r="AY71" s="3" t="s">
        <v>276</v>
      </c>
      <c r="AZ71" s="3" t="s">
        <v>82</v>
      </c>
      <c r="BA71" s="26" t="s">
        <v>1535</v>
      </c>
      <c r="BB71" s="71" t="s">
        <v>1068</v>
      </c>
      <c r="BC71" s="4" t="str">
        <f t="shared" si="18"/>
        <v>Jharsuguda</v>
      </c>
      <c r="BE71" s="4"/>
      <c r="BF71" s="4"/>
      <c r="BG71" s="26" t="s">
        <v>1535</v>
      </c>
      <c r="BH71" s="26" t="s">
        <v>16</v>
      </c>
      <c r="BI71" s="4">
        <f t="shared" si="19"/>
        <v>197.62</v>
      </c>
      <c r="BK71" s="3" t="s">
        <v>276</v>
      </c>
      <c r="BL71" s="135" t="str">
        <f t="shared" si="20"/>
        <v>Exists</v>
      </c>
    </row>
    <row r="72" spans="9:64">
      <c r="I72" s="24">
        <v>755</v>
      </c>
      <c r="J72" s="46" t="str" cm="1">
        <f t="array" ref="J72">_xlfn.IFS(I72&gt;=750,"Low Risk",AND(I72&gt;=650,I72&lt;=749),"Medium Risk",I72&lt;650,"High Risk")</f>
        <v>Low Risk</v>
      </c>
      <c r="N72" s="4"/>
      <c r="P72" s="26">
        <v>59.71</v>
      </c>
      <c r="Q72" s="4" t="str">
        <f t="shared" si="21"/>
        <v>Available</v>
      </c>
      <c r="Y72" s="24" t="s">
        <v>1538</v>
      </c>
      <c r="Z72" s="24" t="s">
        <v>38</v>
      </c>
      <c r="AA72" s="84" t="str">
        <f t="shared" si="12"/>
        <v>Deepak Mishra</v>
      </c>
      <c r="AB72" s="24">
        <v>90.78</v>
      </c>
      <c r="AC72" s="2" t="s">
        <v>157</v>
      </c>
      <c r="AD72" s="2">
        <v>26.86</v>
      </c>
      <c r="AG72" s="24" t="s">
        <v>1538</v>
      </c>
      <c r="AH72" s="4" t="str">
        <f t="shared" si="13"/>
        <v>00071</v>
      </c>
      <c r="AI72" s="2" t="s">
        <v>57</v>
      </c>
      <c r="AJ72" s="46" t="str">
        <f t="shared" si="14"/>
        <v>Female</v>
      </c>
      <c r="AK72" s="2" t="s">
        <v>280</v>
      </c>
      <c r="AL72" s="2" t="s">
        <v>101</v>
      </c>
      <c r="AM72" s="7" t="str">
        <f t="shared" si="15"/>
        <v>Mamata Nayak|Berhampur</v>
      </c>
      <c r="AO72" s="2" t="s">
        <v>280</v>
      </c>
      <c r="AP72" s="4" t="str">
        <f t="shared" si="16"/>
        <v>Not True</v>
      </c>
      <c r="AU72" s="24" t="s">
        <v>1377</v>
      </c>
      <c r="AV72" s="46" t="str">
        <f t="shared" si="17"/>
        <v>Approved</v>
      </c>
      <c r="AY72" s="2" t="s">
        <v>279</v>
      </c>
      <c r="AZ72" s="2" t="s">
        <v>101</v>
      </c>
      <c r="BA72" s="24" t="s">
        <v>1538</v>
      </c>
      <c r="BB72" s="70" t="s">
        <v>1294</v>
      </c>
      <c r="BC72" s="4" t="str">
        <f t="shared" si="18"/>
        <v>Sambalpur</v>
      </c>
      <c r="BE72" s="4"/>
      <c r="BF72" s="4"/>
      <c r="BG72" s="24" t="s">
        <v>1538</v>
      </c>
      <c r="BH72" s="24" t="s">
        <v>38</v>
      </c>
      <c r="BI72" s="4">
        <f t="shared" si="19"/>
        <v>144.97999999999999</v>
      </c>
      <c r="BK72" s="2" t="s">
        <v>279</v>
      </c>
      <c r="BL72" s="135" t="str">
        <f t="shared" si="20"/>
        <v>Exists</v>
      </c>
    </row>
    <row r="73" spans="9:64">
      <c r="I73" s="26">
        <v>580</v>
      </c>
      <c r="J73" s="46" t="str" cm="1">
        <f t="array" ref="J73">_xlfn.IFS(I73&gt;=750,"Low Risk",AND(I73&gt;=650,I73&lt;=749),"Medium Risk",I73&lt;650,"High Risk")</f>
        <v>High Risk</v>
      </c>
      <c r="N73" s="4"/>
      <c r="P73" s="24">
        <v>90.78</v>
      </c>
      <c r="Q73" s="4" t="str">
        <f t="shared" si="21"/>
        <v>Available</v>
      </c>
      <c r="Y73" s="26" t="s">
        <v>1541</v>
      </c>
      <c r="Z73" s="26" t="s">
        <v>16</v>
      </c>
      <c r="AA73" s="84" t="str">
        <f t="shared" si="12"/>
        <v>Suresh Panda</v>
      </c>
      <c r="AB73" s="26">
        <v>72.14</v>
      </c>
      <c r="AC73" s="3" t="s">
        <v>157</v>
      </c>
      <c r="AD73" s="3">
        <v>38.86</v>
      </c>
      <c r="AG73" s="26" t="s">
        <v>1541</v>
      </c>
      <c r="AH73" s="4" t="str">
        <f t="shared" si="13"/>
        <v>00072</v>
      </c>
      <c r="AI73" s="3" t="s">
        <v>128</v>
      </c>
      <c r="AJ73" s="46" t="str">
        <f t="shared" si="14"/>
        <v>Female</v>
      </c>
      <c r="AK73" s="3" t="s">
        <v>283</v>
      </c>
      <c r="AL73" s="3" t="s">
        <v>58</v>
      </c>
      <c r="AM73" s="7" t="str">
        <f t="shared" si="15"/>
        <v>Nisha Nayak|Dhenkanal</v>
      </c>
      <c r="AO73" s="3" t="s">
        <v>283</v>
      </c>
      <c r="AP73" s="4" t="str">
        <f t="shared" si="16"/>
        <v>Not True</v>
      </c>
      <c r="AU73" s="26" t="s">
        <v>1386</v>
      </c>
      <c r="AV73" s="46" t="str">
        <f t="shared" si="17"/>
        <v>Rejected</v>
      </c>
      <c r="AY73" s="3" t="s">
        <v>282</v>
      </c>
      <c r="AZ73" s="3" t="s">
        <v>58</v>
      </c>
      <c r="BA73" s="26" t="s">
        <v>1541</v>
      </c>
      <c r="BB73" s="71" t="s">
        <v>602</v>
      </c>
      <c r="BC73" s="4" t="str">
        <f t="shared" si="18"/>
        <v>Rourkela</v>
      </c>
      <c r="BE73" s="4"/>
      <c r="BF73" s="4"/>
      <c r="BG73" s="26" t="s">
        <v>1541</v>
      </c>
      <c r="BH73" s="26" t="s">
        <v>16</v>
      </c>
      <c r="BI73" s="4">
        <f t="shared" si="19"/>
        <v>197.62</v>
      </c>
      <c r="BK73" s="3" t="s">
        <v>282</v>
      </c>
      <c r="BL73" s="135" t="str">
        <f t="shared" si="20"/>
        <v>Exists</v>
      </c>
    </row>
    <row r="74" spans="9:64">
      <c r="I74" s="24">
        <v>764</v>
      </c>
      <c r="J74" s="46" t="str" cm="1">
        <f t="array" ref="J74">_xlfn.IFS(I74&gt;=750,"Low Risk",AND(I74&gt;=650,I74&lt;=749),"Medium Risk",I74&lt;650,"High Risk")</f>
        <v>Low Risk</v>
      </c>
      <c r="N74" s="4"/>
      <c r="P74" s="26">
        <v>72.14</v>
      </c>
      <c r="Q74" s="4" t="str">
        <f t="shared" si="21"/>
        <v>Available</v>
      </c>
      <c r="Y74" s="24" t="s">
        <v>1543</v>
      </c>
      <c r="Z74" s="24" t="s">
        <v>24</v>
      </c>
      <c r="AA74" s="84" t="str">
        <f t="shared" si="12"/>
        <v>Bikash Nayak</v>
      </c>
      <c r="AB74" s="24">
        <v>38.83</v>
      </c>
      <c r="AC74" s="2" t="s">
        <v>59</v>
      </c>
      <c r="AD74" s="2">
        <v>20.92</v>
      </c>
      <c r="AG74" s="24" t="s">
        <v>1543</v>
      </c>
      <c r="AH74" s="4" t="str">
        <f t="shared" si="13"/>
        <v>00073</v>
      </c>
      <c r="AI74" s="2" t="s">
        <v>57</v>
      </c>
      <c r="AJ74" s="46" t="str">
        <f t="shared" si="14"/>
        <v>Female</v>
      </c>
      <c r="AK74" s="2" t="s">
        <v>286</v>
      </c>
      <c r="AL74" s="2" t="s">
        <v>161</v>
      </c>
      <c r="AM74" s="7" t="str">
        <f t="shared" si="15"/>
        <v>Anita Patnaik|Puri</v>
      </c>
      <c r="AO74" s="2" t="s">
        <v>286</v>
      </c>
      <c r="AP74" s="4" t="str">
        <f t="shared" si="16"/>
        <v>Not True</v>
      </c>
      <c r="AU74" s="24" t="s">
        <v>1386</v>
      </c>
      <c r="AV74" s="46" t="str">
        <f t="shared" si="17"/>
        <v>Rejected</v>
      </c>
      <c r="AY74" s="2" t="s">
        <v>285</v>
      </c>
      <c r="AZ74" s="2" t="s">
        <v>161</v>
      </c>
      <c r="BA74" s="24" t="s">
        <v>1543</v>
      </c>
      <c r="BB74" s="70" t="s">
        <v>1121</v>
      </c>
      <c r="BC74" s="4" t="str">
        <f t="shared" si="18"/>
        <v>Cuttack</v>
      </c>
      <c r="BE74" s="4"/>
      <c r="BF74" s="4"/>
      <c r="BG74" s="24" t="s">
        <v>1543</v>
      </c>
      <c r="BH74" s="24" t="s">
        <v>24</v>
      </c>
      <c r="BI74" s="4">
        <f t="shared" si="19"/>
        <v>190.31</v>
      </c>
      <c r="BK74" s="2" t="s">
        <v>285</v>
      </c>
      <c r="BL74" s="135" t="str">
        <f t="shared" si="20"/>
        <v>Exists</v>
      </c>
    </row>
    <row r="75" spans="9:64">
      <c r="I75" s="26">
        <v>602</v>
      </c>
      <c r="J75" s="46" t="str" cm="1">
        <f t="array" ref="J75">_xlfn.IFS(I75&gt;=750,"Low Risk",AND(I75&gt;=650,I75&lt;=749),"Medium Risk",I75&lt;650,"High Risk")</f>
        <v>High Risk</v>
      </c>
      <c r="N75" s="4"/>
      <c r="P75" s="24">
        <v>38.83</v>
      </c>
      <c r="Q75" s="4" t="str">
        <f t="shared" si="21"/>
        <v>Available</v>
      </c>
      <c r="Y75" s="26" t="s">
        <v>1544</v>
      </c>
      <c r="Z75" s="26" t="s">
        <v>41</v>
      </c>
      <c r="AA75" s="84" t="str">
        <f t="shared" si="12"/>
        <v>Pooja Tripathi</v>
      </c>
      <c r="AB75" s="26">
        <v>58.71</v>
      </c>
      <c r="AC75" s="3" t="s">
        <v>74</v>
      </c>
      <c r="AD75" s="3">
        <v>24.48</v>
      </c>
      <c r="AG75" s="26" t="s">
        <v>1544</v>
      </c>
      <c r="AH75" s="4" t="str">
        <f t="shared" si="13"/>
        <v>00074</v>
      </c>
      <c r="AI75" s="3" t="s">
        <v>73</v>
      </c>
      <c r="AJ75" s="46" t="str">
        <f t="shared" si="14"/>
        <v>Male</v>
      </c>
      <c r="AK75" s="3" t="s">
        <v>289</v>
      </c>
      <c r="AL75" s="3" t="s">
        <v>82</v>
      </c>
      <c r="AM75" s="7" t="str">
        <f t="shared" si="15"/>
        <v>Rohit Mallick|Cuttack</v>
      </c>
      <c r="AO75" s="3" t="s">
        <v>289</v>
      </c>
      <c r="AP75" s="96" t="str">
        <f t="shared" si="16"/>
        <v>Rohit Mallick</v>
      </c>
      <c r="AU75" s="26" t="s">
        <v>1381</v>
      </c>
      <c r="AV75" s="46" t="str">
        <f t="shared" si="17"/>
        <v>Rejected</v>
      </c>
      <c r="AY75" s="3" t="s">
        <v>288</v>
      </c>
      <c r="AZ75" s="3" t="s">
        <v>82</v>
      </c>
      <c r="BA75" s="26" t="s">
        <v>1544</v>
      </c>
      <c r="BB75" s="71" t="s">
        <v>420</v>
      </c>
      <c r="BC75" s="4" t="str">
        <f t="shared" si="18"/>
        <v>Rourkela</v>
      </c>
      <c r="BE75" s="4"/>
      <c r="BF75" s="4"/>
      <c r="BG75" s="26" t="s">
        <v>1544</v>
      </c>
      <c r="BH75" s="26" t="s">
        <v>41</v>
      </c>
      <c r="BI75" s="4">
        <f t="shared" si="19"/>
        <v>251.78</v>
      </c>
      <c r="BK75" s="3" t="s">
        <v>288</v>
      </c>
      <c r="BL75" s="135" t="str">
        <f t="shared" si="20"/>
        <v>Exists</v>
      </c>
    </row>
    <row r="76" spans="9:64">
      <c r="I76" s="24">
        <v>642</v>
      </c>
      <c r="J76" s="46" t="str" cm="1">
        <f t="array" ref="J76">_xlfn.IFS(I76&gt;=750,"Low Risk",AND(I76&gt;=650,I76&lt;=749),"Medium Risk",I76&lt;650,"High Risk")</f>
        <v>High Risk</v>
      </c>
      <c r="N76" s="4"/>
      <c r="P76" s="26">
        <v>58.71</v>
      </c>
      <c r="Q76" s="4" t="str">
        <f t="shared" si="21"/>
        <v>Available</v>
      </c>
      <c r="Y76" s="24" t="s">
        <v>1546</v>
      </c>
      <c r="Z76" s="24" t="s">
        <v>12</v>
      </c>
      <c r="AA76" s="84" t="str">
        <f t="shared" si="12"/>
        <v>Priya Mohanty</v>
      </c>
      <c r="AB76" s="24">
        <v>6.16</v>
      </c>
      <c r="AC76" s="2" t="s">
        <v>59</v>
      </c>
      <c r="AD76" s="2">
        <v>18.440000000000001</v>
      </c>
      <c r="AG76" s="24" t="s">
        <v>1546</v>
      </c>
      <c r="AH76" s="4" t="str">
        <f t="shared" si="13"/>
        <v>00075</v>
      </c>
      <c r="AI76" s="2" t="s">
        <v>73</v>
      </c>
      <c r="AJ76" s="46" t="str">
        <f t="shared" si="14"/>
        <v>Male</v>
      </c>
      <c r="AK76" s="2" t="s">
        <v>292</v>
      </c>
      <c r="AL76" s="2" t="s">
        <v>93</v>
      </c>
      <c r="AM76" s="7" t="str">
        <f t="shared" si="15"/>
        <v>Suman Mishra|Jharsuguda</v>
      </c>
      <c r="AO76" s="2" t="s">
        <v>292</v>
      </c>
      <c r="AP76" s="4" t="str">
        <f t="shared" si="16"/>
        <v>Not True</v>
      </c>
      <c r="AU76" s="24" t="s">
        <v>1426</v>
      </c>
      <c r="AV76" s="46" t="str">
        <f t="shared" si="17"/>
        <v>Under Review</v>
      </c>
      <c r="AY76" s="2" t="s">
        <v>291</v>
      </c>
      <c r="AZ76" s="2" t="s">
        <v>93</v>
      </c>
      <c r="BA76" s="24" t="s">
        <v>1546</v>
      </c>
      <c r="BB76" s="70" t="s">
        <v>450</v>
      </c>
      <c r="BC76" s="4" t="str">
        <f t="shared" si="18"/>
        <v>Dhenkanal</v>
      </c>
      <c r="BE76" s="4"/>
      <c r="BF76" s="4"/>
      <c r="BG76" s="24" t="s">
        <v>1546</v>
      </c>
      <c r="BH76" s="24" t="s">
        <v>12</v>
      </c>
      <c r="BI76" s="4">
        <f t="shared" si="19"/>
        <v>105.8</v>
      </c>
      <c r="BK76" s="2" t="s">
        <v>291</v>
      </c>
      <c r="BL76" s="135" t="str">
        <f t="shared" si="20"/>
        <v>Exists</v>
      </c>
    </row>
    <row r="77" spans="9:64">
      <c r="I77" s="26">
        <v>604</v>
      </c>
      <c r="J77" s="46" t="str" cm="1">
        <f t="array" ref="J77">_xlfn.IFS(I77&gt;=750,"Low Risk",AND(I77&gt;=650,I77&lt;=749),"Medium Risk",I77&lt;650,"High Risk")</f>
        <v>High Risk</v>
      </c>
      <c r="N77" s="4"/>
      <c r="P77" s="24">
        <v>6.16</v>
      </c>
      <c r="Q77" s="4" t="str">
        <f t="shared" si="21"/>
        <v>Available</v>
      </c>
      <c r="Y77" s="26" t="s">
        <v>1547</v>
      </c>
      <c r="Z77" s="26" t="s">
        <v>28</v>
      </c>
      <c r="AA77" s="84" t="str">
        <f t="shared" si="12"/>
        <v>Sunita Sahu</v>
      </c>
      <c r="AB77" s="26">
        <v>58.47</v>
      </c>
      <c r="AC77" s="3" t="s">
        <v>74</v>
      </c>
      <c r="AD77" s="3">
        <v>35.17</v>
      </c>
      <c r="AG77" s="26" t="s">
        <v>1547</v>
      </c>
      <c r="AH77" s="4" t="str">
        <f t="shared" si="13"/>
        <v>00076</v>
      </c>
      <c r="AI77" s="3" t="s">
        <v>89</v>
      </c>
      <c r="AJ77" s="46" t="str">
        <f t="shared" si="14"/>
        <v>Female</v>
      </c>
      <c r="AK77" s="3" t="s">
        <v>295</v>
      </c>
      <c r="AL77" s="3" t="s">
        <v>144</v>
      </c>
      <c r="AM77" s="7" t="str">
        <f t="shared" si="15"/>
        <v>Dilip Dash|Bhubaneswar</v>
      </c>
      <c r="AO77" s="3" t="s">
        <v>295</v>
      </c>
      <c r="AP77" s="4" t="str">
        <f t="shared" si="16"/>
        <v>Not True</v>
      </c>
      <c r="AU77" s="26" t="s">
        <v>1377</v>
      </c>
      <c r="AV77" s="46" t="str">
        <f t="shared" si="17"/>
        <v>Approved</v>
      </c>
      <c r="AY77" s="3" t="s">
        <v>294</v>
      </c>
      <c r="AZ77" s="3" t="s">
        <v>144</v>
      </c>
      <c r="BA77" s="26" t="s">
        <v>1547</v>
      </c>
      <c r="BB77" s="71" t="s">
        <v>638</v>
      </c>
      <c r="BC77" s="4" t="str">
        <f t="shared" si="18"/>
        <v>Berhampur</v>
      </c>
      <c r="BE77" s="4"/>
      <c r="BF77" s="4"/>
      <c r="BG77" s="26" t="s">
        <v>1547</v>
      </c>
      <c r="BH77" s="26" t="s">
        <v>28</v>
      </c>
      <c r="BI77" s="4">
        <f t="shared" si="19"/>
        <v>162.30000000000001</v>
      </c>
      <c r="BK77" s="3" t="s">
        <v>294</v>
      </c>
      <c r="BL77" s="135" t="str">
        <f t="shared" si="20"/>
        <v>Exists</v>
      </c>
    </row>
    <row r="78" spans="9:64">
      <c r="I78" s="24">
        <v>678</v>
      </c>
      <c r="J78" s="46" t="str" cm="1">
        <f t="array" ref="J78">_xlfn.IFS(I78&gt;=750,"Low Risk",AND(I78&gt;=650,I78&lt;=749),"Medium Risk",I78&lt;650,"High Risk")</f>
        <v>Medium Risk</v>
      </c>
      <c r="N78" s="4"/>
      <c r="P78" s="26">
        <v>58.47</v>
      </c>
      <c r="Q78" s="4" t="str">
        <f t="shared" si="21"/>
        <v>Available</v>
      </c>
      <c r="Y78" s="24" t="s">
        <v>1549</v>
      </c>
      <c r="Z78" s="24" t="s">
        <v>16</v>
      </c>
      <c r="AA78" s="84" t="str">
        <f t="shared" si="12"/>
        <v>Suresh Panda</v>
      </c>
      <c r="AB78" s="24">
        <v>36.700000000000003</v>
      </c>
      <c r="AC78" s="2" t="s">
        <v>74</v>
      </c>
      <c r="AD78" s="2">
        <v>40.42</v>
      </c>
      <c r="AG78" s="24" t="s">
        <v>1549</v>
      </c>
      <c r="AH78" s="4" t="str">
        <f t="shared" si="13"/>
        <v>00077</v>
      </c>
      <c r="AI78" s="2" t="s">
        <v>128</v>
      </c>
      <c r="AJ78" s="46" t="str">
        <f t="shared" si="14"/>
        <v>Female</v>
      </c>
      <c r="AK78" s="2" t="s">
        <v>298</v>
      </c>
      <c r="AL78" s="2" t="s">
        <v>78</v>
      </c>
      <c r="AM78" s="7" t="str">
        <f t="shared" si="15"/>
        <v>Ganesh Panda|Rourkela</v>
      </c>
      <c r="AO78" s="2" t="s">
        <v>298</v>
      </c>
      <c r="AP78" s="4" t="str">
        <f t="shared" si="16"/>
        <v>Not True</v>
      </c>
      <c r="AU78" s="24" t="s">
        <v>1426</v>
      </c>
      <c r="AV78" s="46" t="str">
        <f t="shared" si="17"/>
        <v>Under Review</v>
      </c>
      <c r="AY78" s="2" t="s">
        <v>297</v>
      </c>
      <c r="AZ78" s="2" t="s">
        <v>78</v>
      </c>
      <c r="BA78" s="24" t="s">
        <v>1549</v>
      </c>
      <c r="BB78" s="70" t="s">
        <v>139</v>
      </c>
      <c r="BC78" s="4" t="str">
        <f t="shared" si="18"/>
        <v>Sambalpur</v>
      </c>
      <c r="BE78" s="4"/>
      <c r="BF78" s="4"/>
      <c r="BG78" s="24" t="s">
        <v>1549</v>
      </c>
      <c r="BH78" s="24" t="s">
        <v>16</v>
      </c>
      <c r="BI78" s="4">
        <f t="shared" si="19"/>
        <v>197.62</v>
      </c>
      <c r="BK78" s="2" t="s">
        <v>297</v>
      </c>
      <c r="BL78" s="135" t="str">
        <f t="shared" si="20"/>
        <v>Exists</v>
      </c>
    </row>
    <row r="79" spans="9:64">
      <c r="I79" s="26">
        <v>794</v>
      </c>
      <c r="J79" s="46" t="str" cm="1">
        <f t="array" ref="J79">_xlfn.IFS(I79&gt;=750,"Low Risk",AND(I79&gt;=650,I79&lt;=749),"Medium Risk",I79&lt;650,"High Risk")</f>
        <v>Low Risk</v>
      </c>
      <c r="N79" s="4"/>
      <c r="P79" s="24">
        <v>36.700000000000003</v>
      </c>
      <c r="Q79" s="4" t="str">
        <f t="shared" si="21"/>
        <v>Available</v>
      </c>
      <c r="Y79" s="26" t="s">
        <v>1551</v>
      </c>
      <c r="Z79" s="26" t="s">
        <v>16</v>
      </c>
      <c r="AA79" s="84" t="str">
        <f t="shared" si="12"/>
        <v>Suresh Panda</v>
      </c>
      <c r="AB79" s="26">
        <v>80.02</v>
      </c>
      <c r="AC79" s="3" t="s">
        <v>124</v>
      </c>
      <c r="AD79" s="3">
        <v>32.130000000000003</v>
      </c>
      <c r="AG79" s="26" t="s">
        <v>1551</v>
      </c>
      <c r="AH79" s="4" t="str">
        <f t="shared" si="13"/>
        <v>00078</v>
      </c>
      <c r="AI79" s="3" t="s">
        <v>105</v>
      </c>
      <c r="AJ79" s="46" t="str">
        <f t="shared" si="14"/>
        <v>Female</v>
      </c>
      <c r="AK79" s="3" t="s">
        <v>301</v>
      </c>
      <c r="AL79" s="3" t="s">
        <v>78</v>
      </c>
      <c r="AM79" s="7" t="str">
        <f t="shared" si="15"/>
        <v>Vijay Sahu|Rourkela</v>
      </c>
      <c r="AO79" s="3" t="s">
        <v>301</v>
      </c>
      <c r="AP79" s="4" t="str">
        <f t="shared" si="16"/>
        <v>Not True</v>
      </c>
      <c r="AU79" s="26" t="s">
        <v>1426</v>
      </c>
      <c r="AV79" s="46" t="str">
        <f t="shared" si="17"/>
        <v>Under Review</v>
      </c>
      <c r="AY79" s="3" t="s">
        <v>300</v>
      </c>
      <c r="AZ79" s="3" t="s">
        <v>78</v>
      </c>
      <c r="BA79" s="26" t="s">
        <v>1551</v>
      </c>
      <c r="BB79" s="71" t="s">
        <v>1100</v>
      </c>
      <c r="BC79" s="4" t="str">
        <f t="shared" si="18"/>
        <v>Berhampur</v>
      </c>
      <c r="BE79" s="4"/>
      <c r="BF79" s="4"/>
      <c r="BG79" s="26" t="s">
        <v>1551</v>
      </c>
      <c r="BH79" s="26" t="s">
        <v>16</v>
      </c>
      <c r="BI79" s="4">
        <f t="shared" si="19"/>
        <v>197.62</v>
      </c>
      <c r="BK79" s="3" t="s">
        <v>300</v>
      </c>
      <c r="BL79" s="135" t="str">
        <f t="shared" si="20"/>
        <v>Exists</v>
      </c>
    </row>
    <row r="80" spans="9:64">
      <c r="I80" s="24">
        <v>577</v>
      </c>
      <c r="J80" s="46" t="str" cm="1">
        <f t="array" ref="J80">_xlfn.IFS(I80&gt;=750,"Low Risk",AND(I80&gt;=650,I80&lt;=749),"Medium Risk",I80&lt;650,"High Risk")</f>
        <v>High Risk</v>
      </c>
      <c r="N80" s="4"/>
      <c r="P80" s="26">
        <v>80.02</v>
      </c>
      <c r="Q80" s="4" t="str">
        <f t="shared" si="21"/>
        <v>Available</v>
      </c>
      <c r="Y80" s="24" t="s">
        <v>1553</v>
      </c>
      <c r="Z80" s="24" t="s">
        <v>35</v>
      </c>
      <c r="AA80" s="84" t="str">
        <f t="shared" si="12"/>
        <v>Kavita Rath</v>
      </c>
      <c r="AB80" s="24">
        <v>98.89</v>
      </c>
      <c r="AC80" s="2" t="s">
        <v>157</v>
      </c>
      <c r="AD80" s="2">
        <v>10.42</v>
      </c>
      <c r="AG80" s="24" t="s">
        <v>1553</v>
      </c>
      <c r="AH80" s="4" t="str">
        <f t="shared" si="13"/>
        <v>00079</v>
      </c>
      <c r="AI80" s="2" t="s">
        <v>68</v>
      </c>
      <c r="AJ80" s="46" t="str">
        <f t="shared" si="14"/>
        <v>Female</v>
      </c>
      <c r="AK80" s="2" t="s">
        <v>304</v>
      </c>
      <c r="AL80" s="2" t="s">
        <v>144</v>
      </c>
      <c r="AM80" s="7" t="str">
        <f t="shared" si="15"/>
        <v>Arjun Mishra|Bhubaneswar</v>
      </c>
      <c r="AO80" s="2" t="s">
        <v>304</v>
      </c>
      <c r="AP80" s="4" t="str">
        <f t="shared" si="16"/>
        <v>Not True</v>
      </c>
      <c r="AU80" s="24" t="s">
        <v>1426</v>
      </c>
      <c r="AV80" s="46" t="str">
        <f t="shared" si="17"/>
        <v>Under Review</v>
      </c>
      <c r="AY80" s="2" t="s">
        <v>303</v>
      </c>
      <c r="AZ80" s="2" t="s">
        <v>144</v>
      </c>
      <c r="BA80" s="24" t="s">
        <v>1553</v>
      </c>
      <c r="BB80" s="70" t="s">
        <v>1296</v>
      </c>
      <c r="BC80" s="4" t="str">
        <f t="shared" si="18"/>
        <v>Dhenkanal</v>
      </c>
      <c r="BE80" s="4"/>
      <c r="BF80" s="4"/>
      <c r="BG80" s="24" t="s">
        <v>1553</v>
      </c>
      <c r="BH80" s="24" t="s">
        <v>35</v>
      </c>
      <c r="BI80" s="4">
        <f t="shared" si="19"/>
        <v>103.83</v>
      </c>
      <c r="BK80" s="2" t="s">
        <v>303</v>
      </c>
      <c r="BL80" s="135" t="str">
        <f t="shared" si="20"/>
        <v>Exists</v>
      </c>
    </row>
    <row r="81" spans="9:64">
      <c r="I81" s="26">
        <v>600</v>
      </c>
      <c r="J81" s="46" t="str" cm="1">
        <f t="array" ref="J81">_xlfn.IFS(I81&gt;=750,"Low Risk",AND(I81&gt;=650,I81&lt;=749),"Medium Risk",I81&lt;650,"High Risk")</f>
        <v>High Risk</v>
      </c>
      <c r="N81" s="4"/>
      <c r="P81" s="24">
        <v>98.89</v>
      </c>
      <c r="Q81" s="4" t="str">
        <f t="shared" si="21"/>
        <v>Available</v>
      </c>
      <c r="Y81" s="26" t="s">
        <v>1555</v>
      </c>
      <c r="Z81" s="26" t="s">
        <v>16</v>
      </c>
      <c r="AA81" s="84" t="str">
        <f t="shared" si="12"/>
        <v>Suresh Panda</v>
      </c>
      <c r="AB81" s="26">
        <v>89.2</v>
      </c>
      <c r="AC81" s="3" t="s">
        <v>64</v>
      </c>
      <c r="AD81" s="3">
        <v>8.01</v>
      </c>
      <c r="AG81" s="26" t="s">
        <v>1555</v>
      </c>
      <c r="AH81" s="4" t="str">
        <f t="shared" si="13"/>
        <v>00080</v>
      </c>
      <c r="AI81" s="3" t="s">
        <v>128</v>
      </c>
      <c r="AJ81" s="46" t="str">
        <f t="shared" si="14"/>
        <v>Female</v>
      </c>
      <c r="AK81" s="3" t="s">
        <v>307</v>
      </c>
      <c r="AL81" s="3" t="s">
        <v>101</v>
      </c>
      <c r="AM81" s="7" t="str">
        <f t="shared" si="15"/>
        <v>Ganesh Mishra|Berhampur</v>
      </c>
      <c r="AO81" s="3" t="s">
        <v>307</v>
      </c>
      <c r="AP81" s="4" t="str">
        <f t="shared" si="16"/>
        <v>Not True</v>
      </c>
      <c r="AU81" s="26" t="s">
        <v>1386</v>
      </c>
      <c r="AV81" s="46" t="str">
        <f t="shared" si="17"/>
        <v>Rejected</v>
      </c>
      <c r="AY81" s="3" t="s">
        <v>306</v>
      </c>
      <c r="AZ81" s="3" t="s">
        <v>101</v>
      </c>
      <c r="BA81" s="26" t="s">
        <v>1555</v>
      </c>
      <c r="BB81" s="71" t="s">
        <v>1190</v>
      </c>
      <c r="BC81" s="4" t="str">
        <f t="shared" si="18"/>
        <v>Bhubaneswar</v>
      </c>
      <c r="BE81" s="4"/>
      <c r="BF81" s="4"/>
      <c r="BG81" s="26" t="s">
        <v>1555</v>
      </c>
      <c r="BH81" s="26" t="s">
        <v>16</v>
      </c>
      <c r="BI81" s="4">
        <f t="shared" si="19"/>
        <v>197.62</v>
      </c>
      <c r="BK81" s="3" t="s">
        <v>306</v>
      </c>
      <c r="BL81" s="135" t="str">
        <f t="shared" si="20"/>
        <v>Exists</v>
      </c>
    </row>
    <row r="82" spans="9:64">
      <c r="I82" s="24">
        <v>800</v>
      </c>
      <c r="J82" s="46" t="str" cm="1">
        <f t="array" ref="J82">_xlfn.IFS(I82&gt;=750,"Low Risk",AND(I82&gt;=650,I82&lt;=749),"Medium Risk",I82&lt;650,"High Risk")</f>
        <v>Low Risk</v>
      </c>
      <c r="N82" s="4"/>
      <c r="P82" s="26">
        <v>89.2</v>
      </c>
      <c r="Q82" s="4" t="str">
        <f t="shared" si="21"/>
        <v>Available</v>
      </c>
      <c r="Y82" s="24" t="s">
        <v>1557</v>
      </c>
      <c r="Z82" s="24" t="s">
        <v>28</v>
      </c>
      <c r="AA82" s="84" t="str">
        <f t="shared" si="12"/>
        <v>Sunita Sahu</v>
      </c>
      <c r="AB82" s="24">
        <v>98.15</v>
      </c>
      <c r="AC82" s="2" t="s">
        <v>124</v>
      </c>
      <c r="AD82" s="2">
        <v>42.14</v>
      </c>
      <c r="AG82" s="24" t="s">
        <v>1557</v>
      </c>
      <c r="AH82" s="4" t="str">
        <f t="shared" si="13"/>
        <v>00081</v>
      </c>
      <c r="AI82" s="2" t="s">
        <v>57</v>
      </c>
      <c r="AJ82" s="46" t="str">
        <f t="shared" si="14"/>
        <v>Female</v>
      </c>
      <c r="AK82" s="2" t="s">
        <v>310</v>
      </c>
      <c r="AL82" s="2" t="s">
        <v>93</v>
      </c>
      <c r="AM82" s="7" t="str">
        <f t="shared" si="15"/>
        <v>Sanjay Mishra|Jharsuguda</v>
      </c>
      <c r="AO82" s="2" t="s">
        <v>310</v>
      </c>
      <c r="AP82" s="4" t="str">
        <f t="shared" si="16"/>
        <v>Not True</v>
      </c>
      <c r="AU82" s="24" t="s">
        <v>1386</v>
      </c>
      <c r="AV82" s="46" t="str">
        <f t="shared" si="17"/>
        <v>Rejected</v>
      </c>
      <c r="AY82" s="2" t="s">
        <v>309</v>
      </c>
      <c r="AZ82" s="2" t="s">
        <v>93</v>
      </c>
      <c r="BA82" s="24" t="s">
        <v>1557</v>
      </c>
      <c r="BB82" s="70" t="s">
        <v>217</v>
      </c>
      <c r="BC82" s="4" t="str">
        <f t="shared" si="18"/>
        <v>Puri</v>
      </c>
      <c r="BE82" s="4"/>
      <c r="BF82" s="4"/>
      <c r="BG82" s="24" t="s">
        <v>1557</v>
      </c>
      <c r="BH82" s="24" t="s">
        <v>28</v>
      </c>
      <c r="BI82" s="4">
        <f t="shared" si="19"/>
        <v>162.30000000000001</v>
      </c>
      <c r="BK82" s="2" t="s">
        <v>309</v>
      </c>
      <c r="BL82" s="135" t="str">
        <f t="shared" si="20"/>
        <v>Exists</v>
      </c>
    </row>
    <row r="83" spans="9:64">
      <c r="I83" s="26">
        <v>659</v>
      </c>
      <c r="J83" s="46" t="str" cm="1">
        <f t="array" ref="J83">_xlfn.IFS(I83&gt;=750,"Low Risk",AND(I83&gt;=650,I83&lt;=749),"Medium Risk",I83&lt;650,"High Risk")</f>
        <v>Medium Risk</v>
      </c>
      <c r="N83" s="4"/>
      <c r="P83" s="24">
        <v>98.15</v>
      </c>
      <c r="Q83" s="4" t="str">
        <f t="shared" si="21"/>
        <v>Available</v>
      </c>
      <c r="Y83" s="26" t="s">
        <v>1559</v>
      </c>
      <c r="Z83" s="26" t="s">
        <v>24</v>
      </c>
      <c r="AA83" s="84" t="str">
        <f t="shared" si="12"/>
        <v>Bikash Nayak</v>
      </c>
      <c r="AB83" s="26">
        <v>33.61</v>
      </c>
      <c r="AC83" s="3" t="s">
        <v>59</v>
      </c>
      <c r="AD83" s="3">
        <v>32.49</v>
      </c>
      <c r="AG83" s="26" t="s">
        <v>1559</v>
      </c>
      <c r="AH83" s="4" t="str">
        <f t="shared" si="13"/>
        <v>00082</v>
      </c>
      <c r="AI83" s="3" t="s">
        <v>73</v>
      </c>
      <c r="AJ83" s="46" t="str">
        <f t="shared" si="14"/>
        <v>Male</v>
      </c>
      <c r="AK83" s="3" t="s">
        <v>313</v>
      </c>
      <c r="AL83" s="3" t="s">
        <v>144</v>
      </c>
      <c r="AM83" s="7" t="str">
        <f t="shared" si="15"/>
        <v>Suresh Barik|Bhubaneswar</v>
      </c>
      <c r="AO83" s="3" t="s">
        <v>313</v>
      </c>
      <c r="AP83" s="4" t="str">
        <f t="shared" si="16"/>
        <v>Not True</v>
      </c>
      <c r="AU83" s="26" t="s">
        <v>1377</v>
      </c>
      <c r="AV83" s="46" t="str">
        <f t="shared" si="17"/>
        <v>Approved</v>
      </c>
      <c r="AY83" s="3" t="s">
        <v>312</v>
      </c>
      <c r="AZ83" s="3" t="s">
        <v>144</v>
      </c>
      <c r="BA83" s="26" t="s">
        <v>1559</v>
      </c>
      <c r="BB83" s="71" t="s">
        <v>716</v>
      </c>
      <c r="BC83" s="4" t="str">
        <f t="shared" si="18"/>
        <v>Dhenkanal</v>
      </c>
      <c r="BE83" s="4"/>
      <c r="BF83" s="4"/>
      <c r="BG83" s="26" t="s">
        <v>1559</v>
      </c>
      <c r="BH83" s="26" t="s">
        <v>24</v>
      </c>
      <c r="BI83" s="4">
        <f t="shared" si="19"/>
        <v>190.31</v>
      </c>
      <c r="BK83" s="3" t="s">
        <v>312</v>
      </c>
      <c r="BL83" s="135" t="str">
        <f t="shared" si="20"/>
        <v>Exists</v>
      </c>
    </row>
    <row r="84" spans="9:64">
      <c r="I84" s="24">
        <v>698</v>
      </c>
      <c r="J84" s="46" t="str" cm="1">
        <f t="array" ref="J84">_xlfn.IFS(I84&gt;=750,"Low Risk",AND(I84&gt;=650,I84&lt;=749),"Medium Risk",I84&lt;650,"High Risk")</f>
        <v>Medium Risk</v>
      </c>
      <c r="N84" s="4"/>
      <c r="P84" s="26">
        <v>33.61</v>
      </c>
      <c r="Q84" s="4" t="str">
        <f t="shared" si="21"/>
        <v>Available</v>
      </c>
      <c r="Y84" s="24" t="s">
        <v>1562</v>
      </c>
      <c r="Z84" s="24" t="s">
        <v>32</v>
      </c>
      <c r="AA84" s="84" t="str">
        <f t="shared" si="12"/>
        <v>Ramesh Behera</v>
      </c>
      <c r="AB84" s="24">
        <v>18.62</v>
      </c>
      <c r="AC84" s="2" t="s">
        <v>59</v>
      </c>
      <c r="AD84" s="2">
        <v>12.44</v>
      </c>
      <c r="AG84" s="24" t="s">
        <v>1562</v>
      </c>
      <c r="AH84" s="4" t="str">
        <f t="shared" si="13"/>
        <v>00083</v>
      </c>
      <c r="AI84" s="2" t="s">
        <v>57</v>
      </c>
      <c r="AJ84" s="46" t="str">
        <f t="shared" si="14"/>
        <v>Female</v>
      </c>
      <c r="AK84" s="2" t="s">
        <v>280</v>
      </c>
      <c r="AL84" s="2" t="s">
        <v>101</v>
      </c>
      <c r="AM84" s="7" t="str">
        <f t="shared" si="15"/>
        <v>Mamata Nayak|Berhampur</v>
      </c>
      <c r="AO84" s="2" t="s">
        <v>280</v>
      </c>
      <c r="AP84" s="4" t="str">
        <f t="shared" si="16"/>
        <v>Not True</v>
      </c>
      <c r="AU84" s="24" t="s">
        <v>1377</v>
      </c>
      <c r="AV84" s="46" t="str">
        <f t="shared" si="17"/>
        <v>Approved</v>
      </c>
      <c r="AY84" s="2" t="s">
        <v>315</v>
      </c>
      <c r="AZ84" s="2" t="s">
        <v>101</v>
      </c>
      <c r="BA84" s="24" t="s">
        <v>1562</v>
      </c>
      <c r="BB84" s="70" t="s">
        <v>909</v>
      </c>
      <c r="BC84" s="4" t="str">
        <f t="shared" si="18"/>
        <v>Berhampur</v>
      </c>
      <c r="BE84" s="4"/>
      <c r="BF84" s="4"/>
      <c r="BG84" s="24" t="s">
        <v>1562</v>
      </c>
      <c r="BH84" s="24" t="s">
        <v>32</v>
      </c>
      <c r="BI84" s="4">
        <f t="shared" si="19"/>
        <v>224.53</v>
      </c>
      <c r="BK84" s="2" t="s">
        <v>315</v>
      </c>
      <c r="BL84" s="135" t="str">
        <f t="shared" si="20"/>
        <v>Exists</v>
      </c>
    </row>
    <row r="85" spans="9:64">
      <c r="I85" s="26">
        <v>865</v>
      </c>
      <c r="J85" s="46" t="str" cm="1">
        <f t="array" ref="J85">_xlfn.IFS(I85&gt;=750,"Low Risk",AND(I85&gt;=650,I85&lt;=749),"Medium Risk",I85&lt;650,"High Risk")</f>
        <v>Low Risk</v>
      </c>
      <c r="N85" s="4"/>
      <c r="P85" s="24">
        <v>18.62</v>
      </c>
      <c r="Q85" s="4" t="str">
        <f t="shared" si="21"/>
        <v>Available</v>
      </c>
      <c r="Y85" s="26" t="s">
        <v>1564</v>
      </c>
      <c r="Z85" s="26" t="s">
        <v>35</v>
      </c>
      <c r="AA85" s="84" t="str">
        <f t="shared" si="12"/>
        <v>Kavita Rath</v>
      </c>
      <c r="AB85" s="26">
        <v>90.47</v>
      </c>
      <c r="AC85" s="3" t="s">
        <v>74</v>
      </c>
      <c r="AD85" s="3">
        <v>6.54</v>
      </c>
      <c r="AG85" s="26" t="s">
        <v>1564</v>
      </c>
      <c r="AH85" s="4" t="str">
        <f t="shared" si="13"/>
        <v>00084</v>
      </c>
      <c r="AI85" s="3" t="s">
        <v>73</v>
      </c>
      <c r="AJ85" s="46" t="str">
        <f t="shared" si="14"/>
        <v>Male</v>
      </c>
      <c r="AK85" s="3" t="s">
        <v>318</v>
      </c>
      <c r="AL85" s="3" t="s">
        <v>82</v>
      </c>
      <c r="AM85" s="7" t="str">
        <f t="shared" si="15"/>
        <v>Mira Dash|Cuttack</v>
      </c>
      <c r="AO85" s="3" t="s">
        <v>318</v>
      </c>
      <c r="AP85" s="4" t="str">
        <f t="shared" si="16"/>
        <v>Not True</v>
      </c>
      <c r="AU85" s="26" t="s">
        <v>1386</v>
      </c>
      <c r="AV85" s="46" t="str">
        <f t="shared" si="17"/>
        <v>Rejected</v>
      </c>
      <c r="AY85" s="3" t="s">
        <v>317</v>
      </c>
      <c r="AZ85" s="3" t="s">
        <v>82</v>
      </c>
      <c r="BA85" s="26" t="s">
        <v>1564</v>
      </c>
      <c r="BB85" s="71" t="s">
        <v>509</v>
      </c>
      <c r="BC85" s="4" t="str">
        <f t="shared" si="18"/>
        <v>Dhenkanal</v>
      </c>
      <c r="BE85" s="4"/>
      <c r="BF85" s="4"/>
      <c r="BG85" s="26" t="s">
        <v>1564</v>
      </c>
      <c r="BH85" s="26" t="s">
        <v>35</v>
      </c>
      <c r="BI85" s="4">
        <f t="shared" si="19"/>
        <v>103.83</v>
      </c>
      <c r="BK85" s="3" t="s">
        <v>317</v>
      </c>
      <c r="BL85" s="135" t="str">
        <f t="shared" si="20"/>
        <v>Exists</v>
      </c>
    </row>
    <row r="86" spans="9:64">
      <c r="I86" s="24">
        <v>596</v>
      </c>
      <c r="J86" s="46" t="str" cm="1">
        <f t="array" ref="J86">_xlfn.IFS(I86&gt;=750,"Low Risk",AND(I86&gt;=650,I86&lt;=749),"Medium Risk",I86&lt;650,"High Risk")</f>
        <v>High Risk</v>
      </c>
      <c r="N86" s="4"/>
      <c r="P86" s="26">
        <v>90.47</v>
      </c>
      <c r="Q86" s="4" t="str">
        <f t="shared" si="21"/>
        <v>Available</v>
      </c>
      <c r="Y86" s="24" t="s">
        <v>1566</v>
      </c>
      <c r="Z86" s="24" t="s">
        <v>32</v>
      </c>
      <c r="AA86" s="84" t="str">
        <f t="shared" si="12"/>
        <v>Ramesh Behera</v>
      </c>
      <c r="AB86" s="24">
        <v>61.77</v>
      </c>
      <c r="AC86" s="2" t="s">
        <v>74</v>
      </c>
      <c r="AD86" s="2">
        <v>34.619999999999997</v>
      </c>
      <c r="AG86" s="24" t="s">
        <v>1566</v>
      </c>
      <c r="AH86" s="4" t="str">
        <f t="shared" si="13"/>
        <v>00085</v>
      </c>
      <c r="AI86" s="2" t="s">
        <v>57</v>
      </c>
      <c r="AJ86" s="46" t="str">
        <f t="shared" si="14"/>
        <v>Female</v>
      </c>
      <c r="AK86" s="2" t="s">
        <v>321</v>
      </c>
      <c r="AL86" s="2" t="s">
        <v>101</v>
      </c>
      <c r="AM86" s="7" t="str">
        <f t="shared" si="15"/>
        <v>Ravi Pradhan|Berhampur</v>
      </c>
      <c r="AO86" s="2" t="s">
        <v>321</v>
      </c>
      <c r="AP86" s="96" t="str">
        <f t="shared" si="16"/>
        <v>Ravi Pradhan</v>
      </c>
      <c r="AU86" s="24" t="s">
        <v>1381</v>
      </c>
      <c r="AV86" s="46" t="str">
        <f t="shared" si="17"/>
        <v>Rejected</v>
      </c>
      <c r="AY86" s="2" t="s">
        <v>320</v>
      </c>
      <c r="AZ86" s="2" t="s">
        <v>101</v>
      </c>
      <c r="BA86" s="24" t="s">
        <v>1566</v>
      </c>
      <c r="BB86" s="70" t="s">
        <v>907</v>
      </c>
      <c r="BC86" s="4" t="str">
        <f t="shared" si="18"/>
        <v>Bhubaneswar</v>
      </c>
      <c r="BE86" s="4"/>
      <c r="BF86" s="4"/>
      <c r="BG86" s="24" t="s">
        <v>1566</v>
      </c>
      <c r="BH86" s="24" t="s">
        <v>32</v>
      </c>
      <c r="BI86" s="4">
        <f t="shared" si="19"/>
        <v>224.53</v>
      </c>
      <c r="BK86" s="2" t="s">
        <v>320</v>
      </c>
      <c r="BL86" s="135" t="str">
        <f t="shared" si="20"/>
        <v>Exists</v>
      </c>
    </row>
    <row r="87" spans="9:64">
      <c r="I87" s="26">
        <v>845</v>
      </c>
      <c r="J87" s="46" t="str" cm="1">
        <f t="array" ref="J87">_xlfn.IFS(I87&gt;=750,"Low Risk",AND(I87&gt;=650,I87&lt;=749),"Medium Risk",I87&lt;650,"High Risk")</f>
        <v>Low Risk</v>
      </c>
      <c r="N87" s="4"/>
      <c r="P87" s="24">
        <v>61.77</v>
      </c>
      <c r="Q87" s="4" t="str">
        <f t="shared" si="21"/>
        <v>Available</v>
      </c>
      <c r="Y87" s="26" t="s">
        <v>1568</v>
      </c>
      <c r="Z87" s="26" t="s">
        <v>38</v>
      </c>
      <c r="AA87" s="84" t="str">
        <f t="shared" si="12"/>
        <v>Deepak Mishra</v>
      </c>
      <c r="AB87" s="26">
        <v>44.3</v>
      </c>
      <c r="AC87" s="3" t="s">
        <v>157</v>
      </c>
      <c r="AD87" s="3">
        <v>13.4</v>
      </c>
      <c r="AG87" s="26" t="s">
        <v>1568</v>
      </c>
      <c r="AH87" s="4" t="str">
        <f t="shared" si="13"/>
        <v>00086</v>
      </c>
      <c r="AI87" s="3" t="s">
        <v>57</v>
      </c>
      <c r="AJ87" s="46" t="str">
        <f t="shared" si="14"/>
        <v>Female</v>
      </c>
      <c r="AK87" s="3" t="s">
        <v>324</v>
      </c>
      <c r="AL87" s="3" t="s">
        <v>93</v>
      </c>
      <c r="AM87" s="7" t="str">
        <f t="shared" si="15"/>
        <v>Anita Dash|Jharsuguda</v>
      </c>
      <c r="AO87" s="3" t="s">
        <v>324</v>
      </c>
      <c r="AP87" s="4" t="str">
        <f t="shared" si="16"/>
        <v>Not True</v>
      </c>
      <c r="AU87" s="26" t="s">
        <v>1386</v>
      </c>
      <c r="AV87" s="46" t="str">
        <f t="shared" si="17"/>
        <v>Rejected</v>
      </c>
      <c r="AY87" s="3" t="s">
        <v>323</v>
      </c>
      <c r="AZ87" s="3" t="s">
        <v>93</v>
      </c>
      <c r="BA87" s="26" t="s">
        <v>1568</v>
      </c>
      <c r="BB87" s="71" t="s">
        <v>811</v>
      </c>
      <c r="BC87" s="4" t="str">
        <f t="shared" si="18"/>
        <v>Balasore</v>
      </c>
      <c r="BE87" s="4"/>
      <c r="BF87" s="4"/>
      <c r="BG87" s="26" t="s">
        <v>1568</v>
      </c>
      <c r="BH87" s="26" t="s">
        <v>38</v>
      </c>
      <c r="BI87" s="4">
        <f t="shared" si="19"/>
        <v>144.97999999999999</v>
      </c>
      <c r="BK87" s="3" t="s">
        <v>323</v>
      </c>
      <c r="BL87" s="135" t="str">
        <f t="shared" si="20"/>
        <v>Exists</v>
      </c>
    </row>
    <row r="88" spans="9:64">
      <c r="I88" s="24">
        <v>724</v>
      </c>
      <c r="J88" s="46" t="str" cm="1">
        <f t="array" ref="J88">_xlfn.IFS(I88&gt;=750,"Low Risk",AND(I88&gt;=650,I88&lt;=749),"Medium Risk",I88&lt;650,"High Risk")</f>
        <v>Medium Risk</v>
      </c>
      <c r="N88" s="4"/>
      <c r="P88" s="26">
        <v>44.3</v>
      </c>
      <c r="Q88" s="4" t="str">
        <f t="shared" si="21"/>
        <v>Available</v>
      </c>
      <c r="Y88" s="24" t="s">
        <v>1569</v>
      </c>
      <c r="Z88" s="24" t="s">
        <v>7</v>
      </c>
      <c r="AA88" s="84" t="str">
        <f t="shared" si="12"/>
        <v>Rajesh Kumar</v>
      </c>
      <c r="AB88" s="24"/>
      <c r="AC88" s="2" t="s">
        <v>64</v>
      </c>
      <c r="AD88" s="2">
        <v>14.04</v>
      </c>
      <c r="AG88" s="24" t="s">
        <v>1569</v>
      </c>
      <c r="AH88" s="4" t="str">
        <f t="shared" si="13"/>
        <v>00087</v>
      </c>
      <c r="AI88" s="2" t="s">
        <v>57</v>
      </c>
      <c r="AJ88" s="46" t="str">
        <f t="shared" si="14"/>
        <v>Female</v>
      </c>
      <c r="AK88" s="2" t="s">
        <v>327</v>
      </c>
      <c r="AL88" s="2" t="s">
        <v>144</v>
      </c>
      <c r="AM88" s="7" t="str">
        <f t="shared" si="15"/>
        <v>Sunita Nayak|Bhubaneswar</v>
      </c>
      <c r="AO88" s="2" t="s">
        <v>327</v>
      </c>
      <c r="AP88" s="4" t="str">
        <f t="shared" si="16"/>
        <v>Not True</v>
      </c>
      <c r="AU88" s="24" t="s">
        <v>1426</v>
      </c>
      <c r="AV88" s="46" t="str">
        <f t="shared" si="17"/>
        <v>Under Review</v>
      </c>
      <c r="AY88" s="2" t="s">
        <v>326</v>
      </c>
      <c r="AZ88" s="2" t="s">
        <v>144</v>
      </c>
      <c r="BA88" s="24" t="s">
        <v>1569</v>
      </c>
      <c r="BB88" s="70" t="s">
        <v>1288</v>
      </c>
      <c r="BC88" s="4" t="str">
        <f t="shared" si="18"/>
        <v>Sambalpur</v>
      </c>
      <c r="BE88" s="4"/>
      <c r="BF88" s="4"/>
      <c r="BG88" s="24" t="s">
        <v>1569</v>
      </c>
      <c r="BH88" s="24" t="s">
        <v>7</v>
      </c>
      <c r="BI88" s="4">
        <f t="shared" si="19"/>
        <v>209.86</v>
      </c>
      <c r="BK88" s="2" t="s">
        <v>326</v>
      </c>
      <c r="BL88" s="135" t="str">
        <f t="shared" si="20"/>
        <v>Exists</v>
      </c>
    </row>
    <row r="89" spans="9:64">
      <c r="I89" s="26">
        <v>841</v>
      </c>
      <c r="J89" s="46" t="str" cm="1">
        <f t="array" ref="J89">_xlfn.IFS(I89&gt;=750,"Low Risk",AND(I89&gt;=650,I89&lt;=749),"Medium Risk",I89&lt;650,"High Risk")</f>
        <v>Low Risk</v>
      </c>
      <c r="N89" s="4"/>
      <c r="P89" s="24"/>
      <c r="Q89" s="4" t="str">
        <f t="shared" si="21"/>
        <v>missing</v>
      </c>
      <c r="Y89" s="26" t="s">
        <v>1571</v>
      </c>
      <c r="Z89" s="26" t="s">
        <v>16</v>
      </c>
      <c r="AA89" s="84" t="str">
        <f t="shared" si="12"/>
        <v>Suresh Panda</v>
      </c>
      <c r="AB89" s="26">
        <v>9.25</v>
      </c>
      <c r="AC89" s="3" t="s">
        <v>64</v>
      </c>
      <c r="AD89" s="3">
        <v>47.14</v>
      </c>
      <c r="AG89" s="26" t="s">
        <v>1571</v>
      </c>
      <c r="AH89" s="4" t="str">
        <f t="shared" si="13"/>
        <v>00088</v>
      </c>
      <c r="AI89" s="3" t="s">
        <v>128</v>
      </c>
      <c r="AJ89" s="46" t="str">
        <f t="shared" si="14"/>
        <v>Female</v>
      </c>
      <c r="AK89" s="3" t="s">
        <v>280</v>
      </c>
      <c r="AL89" s="3" t="s">
        <v>144</v>
      </c>
      <c r="AM89" s="7" t="str">
        <f t="shared" si="15"/>
        <v>Mamata Nayak|Bhubaneswar</v>
      </c>
      <c r="AO89" s="3" t="s">
        <v>280</v>
      </c>
      <c r="AP89" s="4" t="str">
        <f t="shared" si="16"/>
        <v>Not True</v>
      </c>
      <c r="AU89" s="26" t="s">
        <v>1377</v>
      </c>
      <c r="AV89" s="46" t="str">
        <f t="shared" si="17"/>
        <v>Approved</v>
      </c>
      <c r="AY89" s="3" t="s">
        <v>328</v>
      </c>
      <c r="AZ89" s="3" t="s">
        <v>144</v>
      </c>
      <c r="BA89" s="26" t="s">
        <v>1571</v>
      </c>
      <c r="BB89" s="71" t="s">
        <v>725</v>
      </c>
      <c r="BC89" s="4" t="str">
        <f t="shared" si="18"/>
        <v>Dhenkanal</v>
      </c>
      <c r="BE89" s="4"/>
      <c r="BF89" s="4"/>
      <c r="BG89" s="26" t="s">
        <v>1571</v>
      </c>
      <c r="BH89" s="26" t="s">
        <v>16</v>
      </c>
      <c r="BI89" s="4">
        <f t="shared" si="19"/>
        <v>197.62</v>
      </c>
      <c r="BK89" s="3" t="s">
        <v>328</v>
      </c>
      <c r="BL89" s="135" t="str">
        <f t="shared" si="20"/>
        <v>Exists</v>
      </c>
    </row>
    <row r="90" spans="9:64">
      <c r="I90" s="24">
        <v>859</v>
      </c>
      <c r="J90" s="46" t="str" cm="1">
        <f t="array" ref="J90">_xlfn.IFS(I90&gt;=750,"Low Risk",AND(I90&gt;=650,I90&lt;=749),"Medium Risk",I90&lt;650,"High Risk")</f>
        <v>Low Risk</v>
      </c>
      <c r="N90" s="4"/>
      <c r="P90" s="26">
        <v>9.25</v>
      </c>
      <c r="Q90" s="4" t="str">
        <f t="shared" si="21"/>
        <v>Available</v>
      </c>
      <c r="Y90" s="24" t="s">
        <v>1573</v>
      </c>
      <c r="Z90" s="24" t="s">
        <v>12</v>
      </c>
      <c r="AA90" s="84" t="str">
        <f t="shared" si="12"/>
        <v>Priya Mohanty</v>
      </c>
      <c r="AB90" s="24">
        <v>11.53</v>
      </c>
      <c r="AC90" s="2" t="s">
        <v>74</v>
      </c>
      <c r="AD90" s="2">
        <v>11.92</v>
      </c>
      <c r="AG90" s="24" t="s">
        <v>1573</v>
      </c>
      <c r="AH90" s="4" t="str">
        <f t="shared" si="13"/>
        <v>00089</v>
      </c>
      <c r="AI90" s="2" t="s">
        <v>89</v>
      </c>
      <c r="AJ90" s="46" t="str">
        <f t="shared" si="14"/>
        <v>Female</v>
      </c>
      <c r="AK90" s="2" t="s">
        <v>331</v>
      </c>
      <c r="AL90" s="2" t="s">
        <v>144</v>
      </c>
      <c r="AM90" s="7" t="str">
        <f t="shared" si="15"/>
        <v>Sunita Biswal|Bhubaneswar</v>
      </c>
      <c r="AO90" s="2" t="s">
        <v>331</v>
      </c>
      <c r="AP90" s="4" t="str">
        <f t="shared" si="16"/>
        <v>Not True</v>
      </c>
      <c r="AU90" s="24" t="s">
        <v>1377</v>
      </c>
      <c r="AV90" s="46" t="str">
        <f t="shared" si="17"/>
        <v>Approved</v>
      </c>
      <c r="AY90" s="2" t="s">
        <v>330</v>
      </c>
      <c r="AZ90" s="2" t="s">
        <v>144</v>
      </c>
      <c r="BA90" s="24" t="s">
        <v>1573</v>
      </c>
      <c r="BB90" s="70" t="s">
        <v>347</v>
      </c>
      <c r="BC90" s="4" t="str">
        <f t="shared" si="18"/>
        <v>Cuttack</v>
      </c>
      <c r="BE90" s="4"/>
      <c r="BF90" s="4"/>
      <c r="BG90" s="24" t="s">
        <v>1573</v>
      </c>
      <c r="BH90" s="24" t="s">
        <v>12</v>
      </c>
      <c r="BI90" s="4">
        <f t="shared" si="19"/>
        <v>105.8</v>
      </c>
      <c r="BK90" s="2" t="s">
        <v>330</v>
      </c>
      <c r="BL90" s="135" t="str">
        <f t="shared" si="20"/>
        <v>Exists</v>
      </c>
    </row>
    <row r="91" spans="9:64">
      <c r="I91" s="26">
        <v>775</v>
      </c>
      <c r="J91" s="46" t="str" cm="1">
        <f t="array" ref="J91">_xlfn.IFS(I91&gt;=750,"Low Risk",AND(I91&gt;=650,I91&lt;=749),"Medium Risk",I91&lt;650,"High Risk")</f>
        <v>Low Risk</v>
      </c>
      <c r="N91" s="4"/>
      <c r="P91" s="24">
        <v>11.53</v>
      </c>
      <c r="Q91" s="4" t="str">
        <f t="shared" si="21"/>
        <v>Available</v>
      </c>
      <c r="Y91" s="26" t="s">
        <v>1574</v>
      </c>
      <c r="Z91" s="26" t="s">
        <v>41</v>
      </c>
      <c r="AA91" s="84" t="str">
        <f t="shared" si="12"/>
        <v>Pooja Tripathi</v>
      </c>
      <c r="AB91" s="26">
        <v>67.709999999999994</v>
      </c>
      <c r="AC91" s="3" t="s">
        <v>97</v>
      </c>
      <c r="AD91" s="3">
        <v>12.64</v>
      </c>
      <c r="AG91" s="26" t="s">
        <v>1574</v>
      </c>
      <c r="AH91" s="4" t="str">
        <f t="shared" si="13"/>
        <v>00090</v>
      </c>
      <c r="AI91" s="3" t="s">
        <v>57</v>
      </c>
      <c r="AJ91" s="46" t="str">
        <f t="shared" si="14"/>
        <v>Female</v>
      </c>
      <c r="AK91" s="3" t="s">
        <v>334</v>
      </c>
      <c r="AL91" s="3" t="s">
        <v>161</v>
      </c>
      <c r="AM91" s="7" t="str">
        <f t="shared" si="15"/>
        <v>Puja Kumar|Puri</v>
      </c>
      <c r="AO91" s="3" t="s">
        <v>334</v>
      </c>
      <c r="AP91" s="4" t="str">
        <f t="shared" si="16"/>
        <v>Not True</v>
      </c>
      <c r="AU91" s="26" t="s">
        <v>1377</v>
      </c>
      <c r="AV91" s="46" t="str">
        <f t="shared" si="17"/>
        <v>Approved</v>
      </c>
      <c r="AY91" s="3" t="s">
        <v>333</v>
      </c>
      <c r="AZ91" s="3" t="s">
        <v>161</v>
      </c>
      <c r="BA91" s="26" t="s">
        <v>1574</v>
      </c>
      <c r="BB91" s="71" t="s">
        <v>516</v>
      </c>
      <c r="BC91" s="4" t="str">
        <f t="shared" si="18"/>
        <v>Rourkela</v>
      </c>
      <c r="BE91" s="4"/>
      <c r="BF91" s="4"/>
      <c r="BG91" s="26" t="s">
        <v>1574</v>
      </c>
      <c r="BH91" s="26" t="s">
        <v>41</v>
      </c>
      <c r="BI91" s="4">
        <f t="shared" si="19"/>
        <v>251.78</v>
      </c>
      <c r="BK91" s="3" t="s">
        <v>333</v>
      </c>
      <c r="BL91" s="135" t="str">
        <f t="shared" si="20"/>
        <v>Exists</v>
      </c>
    </row>
    <row r="92" spans="9:64">
      <c r="I92" s="24">
        <v>880</v>
      </c>
      <c r="J92" s="46" t="str" cm="1">
        <f t="array" ref="J92">_xlfn.IFS(I92&gt;=750,"Low Risk",AND(I92&gt;=650,I92&lt;=749),"Medium Risk",I92&lt;650,"High Risk")</f>
        <v>Low Risk</v>
      </c>
      <c r="N92" s="4"/>
      <c r="P92" s="26">
        <v>67.709999999999994</v>
      </c>
      <c r="Q92" s="4" t="str">
        <f t="shared" si="21"/>
        <v>Available</v>
      </c>
      <c r="Y92" s="24" t="s">
        <v>1577</v>
      </c>
      <c r="Z92" s="24" t="s">
        <v>20</v>
      </c>
      <c r="AA92" s="84" t="str">
        <f t="shared" si="12"/>
        <v>Anita Das</v>
      </c>
      <c r="AB92" s="24">
        <v>65.319999999999993</v>
      </c>
      <c r="AC92" s="2" t="s">
        <v>97</v>
      </c>
      <c r="AD92" s="2">
        <v>28.39</v>
      </c>
      <c r="AG92" s="24" t="s">
        <v>1577</v>
      </c>
      <c r="AH92" s="4" t="str">
        <f t="shared" si="13"/>
        <v>00091</v>
      </c>
      <c r="AI92" s="2" t="s">
        <v>89</v>
      </c>
      <c r="AJ92" s="46" t="str">
        <f t="shared" si="14"/>
        <v>Female</v>
      </c>
      <c r="AK92" s="2" t="s">
        <v>337</v>
      </c>
      <c r="AL92" s="2" t="s">
        <v>144</v>
      </c>
      <c r="AM92" s="7" t="str">
        <f t="shared" si="15"/>
        <v>Prakash Nayak|Bhubaneswar</v>
      </c>
      <c r="AO92" s="2" t="s">
        <v>337</v>
      </c>
      <c r="AP92" s="4" t="str">
        <f t="shared" si="16"/>
        <v>Not True</v>
      </c>
      <c r="AU92" s="24" t="s">
        <v>1426</v>
      </c>
      <c r="AV92" s="46" t="str">
        <f t="shared" si="17"/>
        <v>Under Review</v>
      </c>
      <c r="AY92" s="2" t="s">
        <v>336</v>
      </c>
      <c r="AZ92" s="2" t="s">
        <v>144</v>
      </c>
      <c r="BA92" s="24" t="s">
        <v>1577</v>
      </c>
      <c r="BB92" s="70" t="s">
        <v>110</v>
      </c>
      <c r="BC92" s="4" t="str">
        <f t="shared" si="18"/>
        <v>Balasore</v>
      </c>
      <c r="BE92" s="4"/>
      <c r="BF92" s="4"/>
      <c r="BG92" s="24" t="s">
        <v>1577</v>
      </c>
      <c r="BH92" s="24" t="s">
        <v>20</v>
      </c>
      <c r="BI92" s="4">
        <f t="shared" si="19"/>
        <v>104.66</v>
      </c>
      <c r="BK92" s="2" t="s">
        <v>336</v>
      </c>
      <c r="BL92" s="135" t="str">
        <f t="shared" si="20"/>
        <v>Exists</v>
      </c>
    </row>
    <row r="93" spans="9:64">
      <c r="I93" s="26">
        <v>672</v>
      </c>
      <c r="J93" s="46" t="str" cm="1">
        <f t="array" ref="J93">_xlfn.IFS(I93&gt;=750,"Low Risk",AND(I93&gt;=650,I93&lt;=749),"Medium Risk",I93&lt;650,"High Risk")</f>
        <v>Medium Risk</v>
      </c>
      <c r="N93" s="4"/>
      <c r="P93" s="24">
        <v>65.319999999999993</v>
      </c>
      <c r="Q93" s="4" t="str">
        <f t="shared" si="21"/>
        <v>Available</v>
      </c>
      <c r="Y93" s="26" t="s">
        <v>1579</v>
      </c>
      <c r="Z93" s="26" t="s">
        <v>16</v>
      </c>
      <c r="AA93" s="84" t="str">
        <f t="shared" si="12"/>
        <v>Suresh Panda</v>
      </c>
      <c r="AB93" s="26"/>
      <c r="AC93" s="3" t="s">
        <v>97</v>
      </c>
      <c r="AD93" s="3">
        <v>8.9600000000000009</v>
      </c>
      <c r="AG93" s="26" t="s">
        <v>1579</v>
      </c>
      <c r="AH93" s="4" t="str">
        <f t="shared" si="13"/>
        <v>00092</v>
      </c>
      <c r="AI93" s="3" t="s">
        <v>89</v>
      </c>
      <c r="AJ93" s="46" t="str">
        <f t="shared" si="14"/>
        <v>Female</v>
      </c>
      <c r="AK93" s="3" t="s">
        <v>340</v>
      </c>
      <c r="AL93" s="3" t="s">
        <v>161</v>
      </c>
      <c r="AM93" s="7" t="str">
        <f t="shared" si="15"/>
        <v>Meena Rath|Puri</v>
      </c>
      <c r="AO93" s="3" t="s">
        <v>340</v>
      </c>
      <c r="AP93" s="4" t="str">
        <f t="shared" si="16"/>
        <v>Not True</v>
      </c>
      <c r="AU93" s="26" t="s">
        <v>1426</v>
      </c>
      <c r="AV93" s="46" t="str">
        <f t="shared" si="17"/>
        <v>Under Review</v>
      </c>
      <c r="AY93" s="3" t="s">
        <v>339</v>
      </c>
      <c r="AZ93" s="3" t="s">
        <v>161</v>
      </c>
      <c r="BA93" s="26" t="s">
        <v>1579</v>
      </c>
      <c r="BB93" s="71" t="s">
        <v>248</v>
      </c>
      <c r="BC93" s="4" t="str">
        <f t="shared" si="18"/>
        <v>Cuttack</v>
      </c>
      <c r="BE93" s="4"/>
      <c r="BF93" s="4"/>
      <c r="BG93" s="26" t="s">
        <v>1579</v>
      </c>
      <c r="BH93" s="26" t="s">
        <v>16</v>
      </c>
      <c r="BI93" s="4">
        <f t="shared" si="19"/>
        <v>197.62</v>
      </c>
      <c r="BK93" s="3" t="s">
        <v>339</v>
      </c>
      <c r="BL93" s="135" t="str">
        <f t="shared" si="20"/>
        <v>Exists</v>
      </c>
    </row>
    <row r="94" spans="9:64">
      <c r="I94" s="24">
        <v>875</v>
      </c>
      <c r="J94" s="46" t="str" cm="1">
        <f t="array" ref="J94">_xlfn.IFS(I94&gt;=750,"Low Risk",AND(I94&gt;=650,I94&lt;=749),"Medium Risk",I94&lt;650,"High Risk")</f>
        <v>Low Risk</v>
      </c>
      <c r="N94" s="4"/>
      <c r="P94" s="26"/>
      <c r="Q94" s="4" t="str">
        <f t="shared" si="21"/>
        <v>missing</v>
      </c>
      <c r="Y94" s="24" t="s">
        <v>1581</v>
      </c>
      <c r="Z94" s="24" t="s">
        <v>32</v>
      </c>
      <c r="AA94" s="84" t="str">
        <f t="shared" si="12"/>
        <v>Ramesh Behera</v>
      </c>
      <c r="AB94" s="24">
        <v>58.29</v>
      </c>
      <c r="AC94" s="2" t="s">
        <v>97</v>
      </c>
      <c r="AD94" s="2">
        <v>5.04</v>
      </c>
      <c r="AG94" s="24" t="s">
        <v>1581</v>
      </c>
      <c r="AH94" s="4" t="str">
        <f t="shared" si="13"/>
        <v>00093</v>
      </c>
      <c r="AI94" s="2" t="s">
        <v>57</v>
      </c>
      <c r="AJ94" s="46" t="str">
        <f t="shared" si="14"/>
        <v>Female</v>
      </c>
      <c r="AK94" s="2" t="s">
        <v>289</v>
      </c>
      <c r="AL94" s="2" t="s">
        <v>232</v>
      </c>
      <c r="AM94" s="7" t="str">
        <f t="shared" si="15"/>
        <v>Rohit Mallick|Angul</v>
      </c>
      <c r="AO94" s="2" t="s">
        <v>289</v>
      </c>
      <c r="AP94" s="96" t="str">
        <f t="shared" si="16"/>
        <v>Rohit Mallick</v>
      </c>
      <c r="AU94" s="24" t="s">
        <v>1377</v>
      </c>
      <c r="AV94" s="46" t="str">
        <f t="shared" si="17"/>
        <v>Approved</v>
      </c>
      <c r="AY94" s="2" t="s">
        <v>342</v>
      </c>
      <c r="AZ94" s="2" t="s">
        <v>232</v>
      </c>
      <c r="BA94" s="24" t="s">
        <v>1581</v>
      </c>
      <c r="BB94" s="70" t="s">
        <v>1044</v>
      </c>
      <c r="BC94" s="4" t="str">
        <f t="shared" si="18"/>
        <v>Puri</v>
      </c>
      <c r="BE94" s="4"/>
      <c r="BF94" s="4"/>
      <c r="BG94" s="24" t="s">
        <v>1581</v>
      </c>
      <c r="BH94" s="24" t="s">
        <v>32</v>
      </c>
      <c r="BI94" s="4">
        <f t="shared" si="19"/>
        <v>224.53</v>
      </c>
      <c r="BK94" s="2" t="s">
        <v>342</v>
      </c>
      <c r="BL94" s="135" t="str">
        <f t="shared" si="20"/>
        <v>Exists</v>
      </c>
    </row>
    <row r="95" spans="9:64">
      <c r="I95" s="26">
        <v>601</v>
      </c>
      <c r="J95" s="46" t="str" cm="1">
        <f t="array" ref="J95">_xlfn.IFS(I95&gt;=750,"Low Risk",AND(I95&gt;=650,I95&lt;=749),"Medium Risk",I95&lt;650,"High Risk")</f>
        <v>High Risk</v>
      </c>
      <c r="N95" s="4"/>
      <c r="P95" s="24">
        <v>58.29</v>
      </c>
      <c r="Q95" s="4" t="str">
        <f t="shared" si="21"/>
        <v>Available</v>
      </c>
      <c r="Y95" s="26" t="s">
        <v>1583</v>
      </c>
      <c r="Z95" s="26" t="s">
        <v>38</v>
      </c>
      <c r="AA95" s="84" t="str">
        <f t="shared" si="12"/>
        <v>Deepak Mishra</v>
      </c>
      <c r="AB95" s="26">
        <v>42.3</v>
      </c>
      <c r="AC95" s="3" t="s">
        <v>64</v>
      </c>
      <c r="AD95" s="3">
        <v>23.85</v>
      </c>
      <c r="AG95" s="26" t="s">
        <v>1583</v>
      </c>
      <c r="AH95" s="4" t="str">
        <f t="shared" si="13"/>
        <v>00094</v>
      </c>
      <c r="AI95" s="3" t="s">
        <v>128</v>
      </c>
      <c r="AJ95" s="46" t="str">
        <f t="shared" si="14"/>
        <v>Female</v>
      </c>
      <c r="AK95" s="3" t="s">
        <v>345</v>
      </c>
      <c r="AL95" s="3" t="s">
        <v>63</v>
      </c>
      <c r="AM95" s="7" t="str">
        <f t="shared" si="15"/>
        <v>Priya Dash|Balasore</v>
      </c>
      <c r="AO95" s="3" t="s">
        <v>345</v>
      </c>
      <c r="AP95" s="4" t="str">
        <f t="shared" si="16"/>
        <v>Not True</v>
      </c>
      <c r="AU95" s="26" t="s">
        <v>1381</v>
      </c>
      <c r="AV95" s="46" t="str">
        <f t="shared" si="17"/>
        <v>Rejected</v>
      </c>
      <c r="AY95" s="3" t="s">
        <v>344</v>
      </c>
      <c r="AZ95" s="3" t="s">
        <v>63</v>
      </c>
      <c r="BA95" s="26" t="s">
        <v>1583</v>
      </c>
      <c r="BB95" s="71" t="s">
        <v>533</v>
      </c>
      <c r="BC95" s="4" t="str">
        <f t="shared" si="18"/>
        <v>Sambalpur</v>
      </c>
      <c r="BE95" s="4"/>
      <c r="BF95" s="4"/>
      <c r="BG95" s="26" t="s">
        <v>1583</v>
      </c>
      <c r="BH95" s="26" t="s">
        <v>38</v>
      </c>
      <c r="BI95" s="4">
        <f t="shared" si="19"/>
        <v>144.97999999999999</v>
      </c>
      <c r="BK95" s="3" t="s">
        <v>344</v>
      </c>
      <c r="BL95" s="135" t="str">
        <f t="shared" si="20"/>
        <v>Exists</v>
      </c>
    </row>
    <row r="96" spans="9:64">
      <c r="I96" s="24">
        <v>864</v>
      </c>
      <c r="J96" s="46" t="str" cm="1">
        <f t="array" ref="J96">_xlfn.IFS(I96&gt;=750,"Low Risk",AND(I96&gt;=650,I96&lt;=749),"Medium Risk",I96&lt;650,"High Risk")</f>
        <v>Low Risk</v>
      </c>
      <c r="N96" s="4"/>
      <c r="P96" s="26">
        <v>42.3</v>
      </c>
      <c r="Q96" s="4" t="str">
        <f t="shared" si="21"/>
        <v>Available</v>
      </c>
      <c r="Y96" s="24" t="s">
        <v>1585</v>
      </c>
      <c r="Z96" s="24" t="s">
        <v>35</v>
      </c>
      <c r="AA96" s="84" t="str">
        <f t="shared" si="12"/>
        <v>Kavita Rath</v>
      </c>
      <c r="AB96" s="24">
        <v>59.18</v>
      </c>
      <c r="AC96" s="2" t="s">
        <v>64</v>
      </c>
      <c r="AD96" s="2">
        <v>27.94</v>
      </c>
      <c r="AG96" s="24" t="s">
        <v>1585</v>
      </c>
      <c r="AH96" s="4" t="str">
        <f t="shared" si="13"/>
        <v>00095</v>
      </c>
      <c r="AI96" s="2" t="s">
        <v>89</v>
      </c>
      <c r="AJ96" s="46" t="str">
        <f t="shared" si="14"/>
        <v>Female</v>
      </c>
      <c r="AK96" s="2" t="s">
        <v>348</v>
      </c>
      <c r="AL96" s="2" t="s">
        <v>82</v>
      </c>
      <c r="AM96" s="7" t="str">
        <f t="shared" si="15"/>
        <v>Puja Mallick|Cuttack</v>
      </c>
      <c r="AO96" s="2" t="s">
        <v>348</v>
      </c>
      <c r="AP96" s="4" t="str">
        <f t="shared" si="16"/>
        <v>Not True</v>
      </c>
      <c r="AU96" s="24" t="s">
        <v>1426</v>
      </c>
      <c r="AV96" s="46" t="str">
        <f t="shared" si="17"/>
        <v>Under Review</v>
      </c>
      <c r="AY96" s="2" t="s">
        <v>347</v>
      </c>
      <c r="AZ96" s="2" t="s">
        <v>82</v>
      </c>
      <c r="BA96" s="24" t="s">
        <v>1585</v>
      </c>
      <c r="BB96" s="70" t="s">
        <v>570</v>
      </c>
      <c r="BC96" s="4" t="str">
        <f t="shared" si="18"/>
        <v>Berhampur</v>
      </c>
      <c r="BE96" s="4"/>
      <c r="BF96" s="4"/>
      <c r="BG96" s="24" t="s">
        <v>1585</v>
      </c>
      <c r="BH96" s="24" t="s">
        <v>35</v>
      </c>
      <c r="BI96" s="4">
        <f t="shared" si="19"/>
        <v>103.83</v>
      </c>
      <c r="BK96" s="2" t="s">
        <v>347</v>
      </c>
      <c r="BL96" s="135" t="str">
        <f t="shared" si="20"/>
        <v>Exists</v>
      </c>
    </row>
    <row r="97" spans="9:64">
      <c r="I97" s="26">
        <v>690</v>
      </c>
      <c r="J97" s="46" t="str" cm="1">
        <f t="array" ref="J97">_xlfn.IFS(I97&gt;=750,"Low Risk",AND(I97&gt;=650,I97&lt;=749),"Medium Risk",I97&lt;650,"High Risk")</f>
        <v>Medium Risk</v>
      </c>
      <c r="N97" s="4"/>
      <c r="P97" s="24">
        <v>59.18</v>
      </c>
      <c r="Q97" s="4" t="str">
        <f t="shared" si="21"/>
        <v>Available</v>
      </c>
      <c r="Y97" s="26" t="s">
        <v>1587</v>
      </c>
      <c r="Z97" s="26" t="s">
        <v>28</v>
      </c>
      <c r="AA97" s="84" t="str">
        <f t="shared" si="12"/>
        <v>Sunita Sahu</v>
      </c>
      <c r="AB97" s="26">
        <v>21.51</v>
      </c>
      <c r="AC97" s="3" t="s">
        <v>64</v>
      </c>
      <c r="AD97" s="3">
        <v>22.45</v>
      </c>
      <c r="AG97" s="26" t="s">
        <v>1587</v>
      </c>
      <c r="AH97" s="4" t="str">
        <f t="shared" si="13"/>
        <v>00096</v>
      </c>
      <c r="AI97" s="3" t="s">
        <v>68</v>
      </c>
      <c r="AJ97" s="46" t="str">
        <f t="shared" si="14"/>
        <v>Female</v>
      </c>
      <c r="AK97" s="3" t="s">
        <v>351</v>
      </c>
      <c r="AL97" s="3" t="s">
        <v>69</v>
      </c>
      <c r="AM97" s="7" t="str">
        <f t="shared" si="15"/>
        <v>Dilip Rout|Sambalpur</v>
      </c>
      <c r="AO97" s="3" t="s">
        <v>351</v>
      </c>
      <c r="AP97" s="4" t="str">
        <f t="shared" si="16"/>
        <v>Not True</v>
      </c>
      <c r="AU97" s="26" t="s">
        <v>1386</v>
      </c>
      <c r="AV97" s="46" t="str">
        <f t="shared" si="17"/>
        <v>Rejected</v>
      </c>
      <c r="AY97" s="3" t="s">
        <v>350</v>
      </c>
      <c r="AZ97" s="3" t="s">
        <v>69</v>
      </c>
      <c r="BA97" s="26" t="s">
        <v>1587</v>
      </c>
      <c r="BB97" s="71" t="s">
        <v>1068</v>
      </c>
      <c r="BC97" s="4" t="str">
        <f t="shared" si="18"/>
        <v>Jharsuguda</v>
      </c>
      <c r="BE97" s="4"/>
      <c r="BF97" s="4"/>
      <c r="BG97" s="26" t="s">
        <v>1587</v>
      </c>
      <c r="BH97" s="26" t="s">
        <v>28</v>
      </c>
      <c r="BI97" s="4">
        <f t="shared" si="19"/>
        <v>162.30000000000001</v>
      </c>
      <c r="BK97" s="3" t="s">
        <v>350</v>
      </c>
      <c r="BL97" s="135" t="str">
        <f t="shared" si="20"/>
        <v>Exists</v>
      </c>
    </row>
    <row r="98" spans="9:64">
      <c r="I98" s="24">
        <v>775</v>
      </c>
      <c r="J98" s="46" t="str" cm="1">
        <f t="array" ref="J98">_xlfn.IFS(I98&gt;=750,"Low Risk",AND(I98&gt;=650,I98&lt;=749),"Medium Risk",I98&lt;650,"High Risk")</f>
        <v>Low Risk</v>
      </c>
      <c r="N98" s="4"/>
      <c r="P98" s="26">
        <v>21.51</v>
      </c>
      <c r="Q98" s="4" t="str">
        <f t="shared" si="21"/>
        <v>Available</v>
      </c>
      <c r="Y98" s="24" t="s">
        <v>1589</v>
      </c>
      <c r="Z98" s="24" t="s">
        <v>20</v>
      </c>
      <c r="AA98" s="84" t="str">
        <f t="shared" si="12"/>
        <v>Anita Das</v>
      </c>
      <c r="AB98" s="24">
        <v>99.93</v>
      </c>
      <c r="AC98" s="2" t="s">
        <v>74</v>
      </c>
      <c r="AD98" s="2">
        <v>7.01</v>
      </c>
      <c r="AG98" s="24" t="s">
        <v>1589</v>
      </c>
      <c r="AH98" s="4" t="str">
        <f t="shared" si="13"/>
        <v>00097</v>
      </c>
      <c r="AI98" s="2" t="s">
        <v>73</v>
      </c>
      <c r="AJ98" s="46" t="str">
        <f t="shared" si="14"/>
        <v>Male</v>
      </c>
      <c r="AK98" s="2" t="s">
        <v>40</v>
      </c>
      <c r="AL98" s="2" t="s">
        <v>78</v>
      </c>
      <c r="AM98" s="7" t="str">
        <f t="shared" si="15"/>
        <v>Deepak Mishra|Rourkela</v>
      </c>
      <c r="AO98" s="2" t="s">
        <v>40</v>
      </c>
      <c r="AP98" s="4" t="str">
        <f t="shared" si="16"/>
        <v>Not True</v>
      </c>
      <c r="AU98" s="24" t="s">
        <v>1377</v>
      </c>
      <c r="AV98" s="46" t="str">
        <f t="shared" si="17"/>
        <v>Approved</v>
      </c>
      <c r="AY98" s="2" t="s">
        <v>353</v>
      </c>
      <c r="AZ98" s="2" t="s">
        <v>78</v>
      </c>
      <c r="BA98" s="24" t="s">
        <v>1589</v>
      </c>
      <c r="BB98" s="70" t="s">
        <v>516</v>
      </c>
      <c r="BC98" s="4" t="str">
        <f t="shared" si="18"/>
        <v>Rourkela</v>
      </c>
      <c r="BE98" s="4"/>
      <c r="BF98" s="4"/>
      <c r="BG98" s="24" t="s">
        <v>1589</v>
      </c>
      <c r="BH98" s="24" t="s">
        <v>20</v>
      </c>
      <c r="BI98" s="4">
        <f t="shared" si="19"/>
        <v>104.66</v>
      </c>
      <c r="BK98" s="2" t="s">
        <v>353</v>
      </c>
      <c r="BL98" s="135" t="str">
        <f t="shared" si="20"/>
        <v>Exists</v>
      </c>
    </row>
    <row r="99" spans="9:64">
      <c r="I99" s="26">
        <v>729</v>
      </c>
      <c r="J99" s="46" t="str" cm="1">
        <f t="array" ref="J99">_xlfn.IFS(I99&gt;=750,"Low Risk",AND(I99&gt;=650,I99&lt;=749),"Medium Risk",I99&lt;650,"High Risk")</f>
        <v>Medium Risk</v>
      </c>
      <c r="N99" s="4"/>
      <c r="P99" s="24">
        <v>99.93</v>
      </c>
      <c r="Q99" s="4" t="str">
        <f t="shared" si="21"/>
        <v>Available</v>
      </c>
      <c r="Y99" s="26" t="s">
        <v>1592</v>
      </c>
      <c r="Z99" s="26" t="s">
        <v>35</v>
      </c>
      <c r="AA99" s="84" t="str">
        <f t="shared" si="12"/>
        <v>Kavita Rath</v>
      </c>
      <c r="AB99" s="26">
        <v>77.17</v>
      </c>
      <c r="AC99" s="3" t="s">
        <v>64</v>
      </c>
      <c r="AD99" s="3">
        <v>34.270000000000003</v>
      </c>
      <c r="AG99" s="26" t="s">
        <v>1592</v>
      </c>
      <c r="AH99" s="4" t="str">
        <f t="shared" si="13"/>
        <v>00098</v>
      </c>
      <c r="AI99" s="3" t="s">
        <v>73</v>
      </c>
      <c r="AJ99" s="46" t="str">
        <f t="shared" si="14"/>
        <v>Male</v>
      </c>
      <c r="AK99" s="3" t="s">
        <v>356</v>
      </c>
      <c r="AL99" s="3" t="s">
        <v>144</v>
      </c>
      <c r="AM99" s="7" t="str">
        <f t="shared" si="15"/>
        <v>Seema Rout|Bhubaneswar</v>
      </c>
      <c r="AO99" s="3" t="s">
        <v>356</v>
      </c>
      <c r="AP99" s="4" t="str">
        <f t="shared" si="16"/>
        <v>Not True</v>
      </c>
      <c r="AU99" s="26" t="s">
        <v>1381</v>
      </c>
      <c r="AV99" s="46" t="str">
        <f t="shared" si="17"/>
        <v>Rejected</v>
      </c>
      <c r="AY99" s="3" t="s">
        <v>355</v>
      </c>
      <c r="AZ99" s="3" t="s">
        <v>144</v>
      </c>
      <c r="BA99" s="26" t="s">
        <v>1592</v>
      </c>
      <c r="BB99" s="71" t="s">
        <v>402</v>
      </c>
      <c r="BC99" s="4" t="str">
        <f t="shared" si="18"/>
        <v>Berhampur</v>
      </c>
      <c r="BE99" s="4"/>
      <c r="BF99" s="4"/>
      <c r="BG99" s="26" t="s">
        <v>1592</v>
      </c>
      <c r="BH99" s="26" t="s">
        <v>35</v>
      </c>
      <c r="BI99" s="4">
        <f t="shared" si="19"/>
        <v>103.83</v>
      </c>
      <c r="BK99" s="3" t="s">
        <v>355</v>
      </c>
      <c r="BL99" s="135" t="str">
        <f t="shared" si="20"/>
        <v>Exists</v>
      </c>
    </row>
    <row r="100" spans="9:64">
      <c r="I100" s="24">
        <v>563</v>
      </c>
      <c r="J100" s="46" t="str" cm="1">
        <f t="array" ref="J100">_xlfn.IFS(I100&gt;=750,"Low Risk",AND(I100&gt;=650,I100&lt;=749),"Medium Risk",I100&lt;650,"High Risk")</f>
        <v>High Risk</v>
      </c>
      <c r="N100" s="4"/>
      <c r="P100" s="26">
        <v>77.17</v>
      </c>
      <c r="Q100" s="4" t="str">
        <f t="shared" si="21"/>
        <v>Available</v>
      </c>
      <c r="Y100" s="24" t="s">
        <v>1593</v>
      </c>
      <c r="Z100" s="24" t="s">
        <v>12</v>
      </c>
      <c r="AA100" s="84" t="str">
        <f t="shared" si="12"/>
        <v>Priya Mohanty</v>
      </c>
      <c r="AB100" s="24">
        <v>78.430000000000007</v>
      </c>
      <c r="AC100" s="2" t="s">
        <v>59</v>
      </c>
      <c r="AD100" s="2">
        <v>42.82</v>
      </c>
      <c r="AG100" s="24" t="s">
        <v>1593</v>
      </c>
      <c r="AH100" s="4" t="str">
        <f t="shared" si="13"/>
        <v>00099</v>
      </c>
      <c r="AI100" s="2" t="s">
        <v>89</v>
      </c>
      <c r="AJ100" s="46" t="str">
        <f t="shared" si="14"/>
        <v>Female</v>
      </c>
      <c r="AK100" s="2" t="s">
        <v>359</v>
      </c>
      <c r="AL100" s="2" t="s">
        <v>69</v>
      </c>
      <c r="AM100" s="7" t="str">
        <f t="shared" si="15"/>
        <v>Sunita Mallick|Sambalpur</v>
      </c>
      <c r="AO100" s="2" t="s">
        <v>359</v>
      </c>
      <c r="AP100" s="4" t="str">
        <f t="shared" si="16"/>
        <v>Not True</v>
      </c>
      <c r="AU100" s="24" t="s">
        <v>1381</v>
      </c>
      <c r="AV100" s="46" t="str">
        <f t="shared" si="17"/>
        <v>Rejected</v>
      </c>
      <c r="AY100" s="2" t="s">
        <v>358</v>
      </c>
      <c r="AZ100" s="2" t="s">
        <v>69</v>
      </c>
      <c r="BA100" s="24" t="s">
        <v>1593</v>
      </c>
      <c r="BB100" s="70" t="s">
        <v>721</v>
      </c>
      <c r="BC100" s="4" t="str">
        <f t="shared" si="18"/>
        <v>Dhenkanal</v>
      </c>
      <c r="BE100" s="4"/>
      <c r="BF100" s="4"/>
      <c r="BG100" s="24" t="s">
        <v>1593</v>
      </c>
      <c r="BH100" s="24" t="s">
        <v>12</v>
      </c>
      <c r="BI100" s="4">
        <f t="shared" si="19"/>
        <v>105.8</v>
      </c>
      <c r="BK100" s="2" t="s">
        <v>358</v>
      </c>
      <c r="BL100" s="135" t="str">
        <f t="shared" si="20"/>
        <v>Exists</v>
      </c>
    </row>
    <row r="101" spans="9:64">
      <c r="I101" s="26">
        <v>774</v>
      </c>
      <c r="J101" s="46" t="str" cm="1">
        <f t="array" ref="J101">_xlfn.IFS(I101&gt;=750,"Low Risk",AND(I101&gt;=650,I101&lt;=749),"Medium Risk",I101&lt;650,"High Risk")</f>
        <v>Low Risk</v>
      </c>
      <c r="N101" s="4"/>
      <c r="P101" s="24">
        <v>78.430000000000007</v>
      </c>
      <c r="Q101" s="4" t="str">
        <f t="shared" si="21"/>
        <v>Available</v>
      </c>
      <c r="Y101" s="26" t="s">
        <v>1595</v>
      </c>
      <c r="Z101" s="26" t="s">
        <v>35</v>
      </c>
      <c r="AA101" s="84" t="str">
        <f t="shared" si="12"/>
        <v>Kavita Rath</v>
      </c>
      <c r="AB101" s="26">
        <v>87.18</v>
      </c>
      <c r="AC101" s="3" t="s">
        <v>59</v>
      </c>
      <c r="AD101" s="3">
        <v>4.2300000000000004</v>
      </c>
      <c r="AG101" s="26" t="s">
        <v>1595</v>
      </c>
      <c r="AH101" s="4" t="str">
        <f t="shared" si="13"/>
        <v>00100</v>
      </c>
      <c r="AI101" s="3" t="s">
        <v>89</v>
      </c>
      <c r="AJ101" s="46" t="str">
        <f t="shared" si="14"/>
        <v>Female</v>
      </c>
      <c r="AK101" s="3" t="s">
        <v>362</v>
      </c>
      <c r="AL101" s="3" t="s">
        <v>93</v>
      </c>
      <c r="AM101" s="7" t="str">
        <f t="shared" si="15"/>
        <v>Suman Patnaik|Jharsuguda</v>
      </c>
      <c r="AO101" s="3" t="s">
        <v>362</v>
      </c>
      <c r="AP101" s="4" t="str">
        <f t="shared" si="16"/>
        <v>Not True</v>
      </c>
      <c r="AU101" s="26" t="s">
        <v>1377</v>
      </c>
      <c r="AV101" s="46" t="str">
        <f t="shared" si="17"/>
        <v>Approved</v>
      </c>
      <c r="AY101" s="3" t="s">
        <v>361</v>
      </c>
      <c r="AZ101" s="3" t="s">
        <v>93</v>
      </c>
      <c r="BA101" s="26" t="s">
        <v>1595</v>
      </c>
      <c r="BB101" s="71" t="s">
        <v>500</v>
      </c>
      <c r="BC101" s="4" t="str">
        <f t="shared" si="18"/>
        <v>Rourkela</v>
      </c>
      <c r="BE101" s="4"/>
      <c r="BF101" s="4"/>
      <c r="BG101" s="26" t="s">
        <v>1595</v>
      </c>
      <c r="BH101" s="26" t="s">
        <v>35</v>
      </c>
      <c r="BI101" s="4">
        <f t="shared" si="19"/>
        <v>103.83</v>
      </c>
      <c r="BK101" s="3" t="s">
        <v>361</v>
      </c>
      <c r="BL101" s="135" t="str">
        <f t="shared" si="20"/>
        <v>Exists</v>
      </c>
    </row>
    <row r="102" spans="9:64">
      <c r="I102" s="24">
        <v>739</v>
      </c>
      <c r="J102" s="46" t="str" cm="1">
        <f t="array" ref="J102">_xlfn.IFS(I102&gt;=750,"Low Risk",AND(I102&gt;=650,I102&lt;=749),"Medium Risk",I102&lt;650,"High Risk")</f>
        <v>Medium Risk</v>
      </c>
      <c r="N102" s="4"/>
      <c r="P102" s="26">
        <v>87.18</v>
      </c>
      <c r="Q102" s="4" t="str">
        <f t="shared" si="21"/>
        <v>Available</v>
      </c>
      <c r="Y102" s="24" t="s">
        <v>1598</v>
      </c>
      <c r="Z102" s="24" t="s">
        <v>12</v>
      </c>
      <c r="AA102" s="84" t="str">
        <f t="shared" si="12"/>
        <v>Priya Mohanty</v>
      </c>
      <c r="AB102" s="24">
        <v>75.73</v>
      </c>
      <c r="AC102" s="2" t="s">
        <v>59</v>
      </c>
      <c r="AD102" s="2">
        <v>9.67</v>
      </c>
      <c r="AG102" s="24" t="s">
        <v>1598</v>
      </c>
      <c r="AH102" s="4" t="str">
        <f t="shared" si="13"/>
        <v>00101</v>
      </c>
      <c r="AI102" s="2" t="s">
        <v>105</v>
      </c>
      <c r="AJ102" s="46" t="str">
        <f t="shared" si="14"/>
        <v>Female</v>
      </c>
      <c r="AK102" s="2" t="s">
        <v>365</v>
      </c>
      <c r="AL102" s="2" t="s">
        <v>78</v>
      </c>
      <c r="AM102" s="7" t="str">
        <f t="shared" si="15"/>
        <v>Meena Kumar|Rourkela</v>
      </c>
      <c r="AO102" s="2" t="s">
        <v>365</v>
      </c>
      <c r="AP102" s="4" t="str">
        <f t="shared" si="16"/>
        <v>Not True</v>
      </c>
      <c r="AU102" s="24" t="s">
        <v>1386</v>
      </c>
      <c r="AV102" s="46" t="str">
        <f t="shared" si="17"/>
        <v>Rejected</v>
      </c>
      <c r="AY102" s="2" t="s">
        <v>364</v>
      </c>
      <c r="AZ102" s="2" t="s">
        <v>78</v>
      </c>
      <c r="BA102" s="24" t="s">
        <v>1598</v>
      </c>
      <c r="BB102" s="70" t="s">
        <v>328</v>
      </c>
      <c r="BC102" s="4" t="str">
        <f t="shared" si="18"/>
        <v>Bhubaneswar</v>
      </c>
      <c r="BE102" s="4"/>
      <c r="BF102" s="4"/>
      <c r="BG102" s="24" t="s">
        <v>1598</v>
      </c>
      <c r="BH102" s="24" t="s">
        <v>12</v>
      </c>
      <c r="BI102" s="4">
        <f t="shared" si="19"/>
        <v>105.8</v>
      </c>
      <c r="BK102" s="2" t="s">
        <v>364</v>
      </c>
      <c r="BL102" s="135" t="str">
        <f t="shared" si="20"/>
        <v>Exists</v>
      </c>
    </row>
    <row r="103" spans="9:64">
      <c r="I103" s="26">
        <v>563</v>
      </c>
      <c r="J103" s="46" t="str" cm="1">
        <f t="array" ref="J103">_xlfn.IFS(I103&gt;=750,"Low Risk",AND(I103&gt;=650,I103&lt;=749),"Medium Risk",I103&lt;650,"High Risk")</f>
        <v>High Risk</v>
      </c>
      <c r="N103" s="4"/>
      <c r="P103" s="24">
        <v>75.73</v>
      </c>
      <c r="Q103" s="4" t="str">
        <f t="shared" si="21"/>
        <v>Available</v>
      </c>
      <c r="Y103" s="26" t="s">
        <v>1600</v>
      </c>
      <c r="Z103" s="26" t="s">
        <v>38</v>
      </c>
      <c r="AA103" s="84" t="str">
        <f t="shared" si="12"/>
        <v>Deepak Mishra</v>
      </c>
      <c r="AB103" s="26">
        <v>15.41</v>
      </c>
      <c r="AC103" s="3" t="s">
        <v>157</v>
      </c>
      <c r="AD103" s="3">
        <v>39.51</v>
      </c>
      <c r="AG103" s="26" t="s">
        <v>1600</v>
      </c>
      <c r="AH103" s="4" t="str">
        <f t="shared" si="13"/>
        <v>00102</v>
      </c>
      <c r="AI103" s="3" t="s">
        <v>73</v>
      </c>
      <c r="AJ103" s="46" t="str">
        <f t="shared" si="14"/>
        <v>Male</v>
      </c>
      <c r="AK103" s="3" t="s">
        <v>252</v>
      </c>
      <c r="AL103" s="3" t="s">
        <v>78</v>
      </c>
      <c r="AM103" s="7" t="str">
        <f t="shared" si="15"/>
        <v>Lata Sethi|Rourkela</v>
      </c>
      <c r="AO103" s="3" t="s">
        <v>252</v>
      </c>
      <c r="AP103" s="4" t="str">
        <f t="shared" si="16"/>
        <v>Not True</v>
      </c>
      <c r="AU103" s="26" t="s">
        <v>1426</v>
      </c>
      <c r="AV103" s="46" t="str">
        <f t="shared" si="17"/>
        <v>Under Review</v>
      </c>
      <c r="AY103" s="3" t="s">
        <v>367</v>
      </c>
      <c r="AZ103" s="3" t="s">
        <v>78</v>
      </c>
      <c r="BA103" s="26" t="s">
        <v>1600</v>
      </c>
      <c r="BB103" s="71" t="s">
        <v>721</v>
      </c>
      <c r="BC103" s="4" t="str">
        <f t="shared" si="18"/>
        <v>Dhenkanal</v>
      </c>
      <c r="BE103" s="4"/>
      <c r="BF103" s="4"/>
      <c r="BG103" s="26" t="s">
        <v>1600</v>
      </c>
      <c r="BH103" s="26" t="s">
        <v>38</v>
      </c>
      <c r="BI103" s="4">
        <f t="shared" si="19"/>
        <v>144.97999999999999</v>
      </c>
      <c r="BK103" s="3" t="s">
        <v>367</v>
      </c>
      <c r="BL103" s="135" t="str">
        <f t="shared" si="20"/>
        <v>Exists</v>
      </c>
    </row>
    <row r="104" spans="9:64">
      <c r="I104" s="24">
        <v>862</v>
      </c>
      <c r="J104" s="46" t="str" cm="1">
        <f t="array" ref="J104">_xlfn.IFS(I104&gt;=750,"Low Risk",AND(I104&gt;=650,I104&lt;=749),"Medium Risk",I104&lt;650,"High Risk")</f>
        <v>Low Risk</v>
      </c>
      <c r="N104" s="4"/>
      <c r="P104" s="26">
        <v>15.41</v>
      </c>
      <c r="Q104" s="4" t="str">
        <f t="shared" si="21"/>
        <v>Available</v>
      </c>
      <c r="Y104" s="24" t="s">
        <v>1602</v>
      </c>
      <c r="Z104" s="24" t="s">
        <v>7</v>
      </c>
      <c r="AA104" s="84" t="str">
        <f t="shared" si="12"/>
        <v>Rajesh Kumar</v>
      </c>
      <c r="AB104" s="24">
        <v>92.33</v>
      </c>
      <c r="AC104" s="2" t="s">
        <v>64</v>
      </c>
      <c r="AD104" s="2">
        <v>22.47</v>
      </c>
      <c r="AG104" s="24" t="s">
        <v>1602</v>
      </c>
      <c r="AH104" s="4" t="str">
        <f t="shared" si="13"/>
        <v>00103</v>
      </c>
      <c r="AI104" s="2" t="s">
        <v>73</v>
      </c>
      <c r="AJ104" s="46" t="str">
        <f t="shared" si="14"/>
        <v>Male</v>
      </c>
      <c r="AK104" s="2" t="s">
        <v>370</v>
      </c>
      <c r="AL104" s="2" t="s">
        <v>232</v>
      </c>
      <c r="AM104" s="7" t="str">
        <f t="shared" si="15"/>
        <v>Priya Das|Angul</v>
      </c>
      <c r="AO104" s="2" t="s">
        <v>370</v>
      </c>
      <c r="AP104" s="4" t="str">
        <f t="shared" si="16"/>
        <v>Not True</v>
      </c>
      <c r="AU104" s="24" t="s">
        <v>1377</v>
      </c>
      <c r="AV104" s="46" t="str">
        <f t="shared" si="17"/>
        <v>Approved</v>
      </c>
      <c r="AY104" s="2" t="s">
        <v>369</v>
      </c>
      <c r="AZ104" s="2" t="s">
        <v>232</v>
      </c>
      <c r="BA104" s="24" t="s">
        <v>1602</v>
      </c>
      <c r="BB104" s="70" t="s">
        <v>691</v>
      </c>
      <c r="BC104" s="4" t="str">
        <f t="shared" si="18"/>
        <v>Angul</v>
      </c>
      <c r="BE104" s="4"/>
      <c r="BF104" s="4"/>
      <c r="BG104" s="24" t="s">
        <v>1602</v>
      </c>
      <c r="BH104" s="24" t="s">
        <v>7</v>
      </c>
      <c r="BI104" s="4">
        <f t="shared" si="19"/>
        <v>209.86</v>
      </c>
      <c r="BK104" s="2" t="s">
        <v>369</v>
      </c>
      <c r="BL104" s="135" t="str">
        <f t="shared" si="20"/>
        <v>Exists</v>
      </c>
    </row>
    <row r="105" spans="9:64">
      <c r="I105" s="26">
        <v>745</v>
      </c>
      <c r="J105" s="46" t="str" cm="1">
        <f t="array" ref="J105">_xlfn.IFS(I105&gt;=750,"Low Risk",AND(I105&gt;=650,I105&lt;=749),"Medium Risk",I105&lt;650,"High Risk")</f>
        <v>Medium Risk</v>
      </c>
      <c r="N105" s="4"/>
      <c r="P105" s="24">
        <v>92.33</v>
      </c>
      <c r="Q105" s="4" t="str">
        <f t="shared" si="21"/>
        <v>Available</v>
      </c>
      <c r="Y105" s="26" t="s">
        <v>1604</v>
      </c>
      <c r="Z105" s="26" t="s">
        <v>28</v>
      </c>
      <c r="AA105" s="84" t="str">
        <f t="shared" si="12"/>
        <v>Sunita Sahu</v>
      </c>
      <c r="AB105" s="26">
        <v>90.12</v>
      </c>
      <c r="AC105" s="3" t="s">
        <v>74</v>
      </c>
      <c r="AD105" s="3">
        <v>49.27</v>
      </c>
      <c r="AG105" s="26" t="s">
        <v>1604</v>
      </c>
      <c r="AH105" s="4" t="str">
        <f t="shared" si="13"/>
        <v>00104</v>
      </c>
      <c r="AI105" s="3" t="s">
        <v>128</v>
      </c>
      <c r="AJ105" s="46" t="str">
        <f t="shared" si="14"/>
        <v>Female</v>
      </c>
      <c r="AK105" s="3" t="s">
        <v>231</v>
      </c>
      <c r="AL105" s="3" t="s">
        <v>58</v>
      </c>
      <c r="AM105" s="7" t="str">
        <f t="shared" si="15"/>
        <v>Rekha Mallick|Dhenkanal</v>
      </c>
      <c r="AO105" s="3" t="s">
        <v>231</v>
      </c>
      <c r="AP105" s="96" t="str">
        <f t="shared" si="16"/>
        <v>Rekha Mallick</v>
      </c>
      <c r="AU105" s="26" t="s">
        <v>1377</v>
      </c>
      <c r="AV105" s="46" t="str">
        <f t="shared" si="17"/>
        <v>Approved</v>
      </c>
      <c r="AY105" s="3" t="s">
        <v>372</v>
      </c>
      <c r="AZ105" s="3" t="s">
        <v>58</v>
      </c>
      <c r="BA105" s="26" t="s">
        <v>1604</v>
      </c>
      <c r="BB105" s="71" t="s">
        <v>1075</v>
      </c>
      <c r="BC105" s="4" t="str">
        <f t="shared" si="18"/>
        <v>Jharsuguda</v>
      </c>
      <c r="BE105" s="4"/>
      <c r="BF105" s="4"/>
      <c r="BG105" s="26" t="s">
        <v>1604</v>
      </c>
      <c r="BH105" s="26" t="s">
        <v>28</v>
      </c>
      <c r="BI105" s="4">
        <f t="shared" si="19"/>
        <v>162.30000000000001</v>
      </c>
      <c r="BK105" s="3" t="s">
        <v>372</v>
      </c>
      <c r="BL105" s="135" t="str">
        <f t="shared" si="20"/>
        <v>Exists</v>
      </c>
    </row>
    <row r="106" spans="9:64">
      <c r="I106" s="24">
        <v>776</v>
      </c>
      <c r="J106" s="46" t="str" cm="1">
        <f t="array" ref="J106">_xlfn.IFS(I106&gt;=750,"Low Risk",AND(I106&gt;=650,I106&lt;=749),"Medium Risk",I106&lt;650,"High Risk")</f>
        <v>Low Risk</v>
      </c>
      <c r="N106" s="4"/>
      <c r="P106" s="26">
        <v>90.12</v>
      </c>
      <c r="Q106" s="4" t="str">
        <f t="shared" si="21"/>
        <v>Available</v>
      </c>
      <c r="Y106" s="24" t="s">
        <v>1606</v>
      </c>
      <c r="Z106" s="24" t="s">
        <v>20</v>
      </c>
      <c r="AA106" s="84" t="str">
        <f t="shared" si="12"/>
        <v>Anita Das</v>
      </c>
      <c r="AB106" s="24">
        <v>54.21</v>
      </c>
      <c r="AC106" s="2" t="s">
        <v>59</v>
      </c>
      <c r="AD106" s="2">
        <v>9.07</v>
      </c>
      <c r="AG106" s="24" t="s">
        <v>1606</v>
      </c>
      <c r="AH106" s="4" t="str">
        <f t="shared" si="13"/>
        <v>00105</v>
      </c>
      <c r="AI106" s="2" t="s">
        <v>57</v>
      </c>
      <c r="AJ106" s="46" t="str">
        <f t="shared" si="14"/>
        <v>Female</v>
      </c>
      <c r="AK106" s="2" t="s">
        <v>375</v>
      </c>
      <c r="AL106" s="2" t="s">
        <v>144</v>
      </c>
      <c r="AM106" s="7" t="str">
        <f t="shared" si="15"/>
        <v>Pooja Sahoo|Bhubaneswar</v>
      </c>
      <c r="AO106" s="2" t="s">
        <v>375</v>
      </c>
      <c r="AP106" s="4" t="str">
        <f t="shared" si="16"/>
        <v>Not True</v>
      </c>
      <c r="AU106" s="24" t="s">
        <v>1426</v>
      </c>
      <c r="AV106" s="46" t="str">
        <f t="shared" si="17"/>
        <v>Under Review</v>
      </c>
      <c r="AY106" s="2" t="s">
        <v>374</v>
      </c>
      <c r="AZ106" s="2" t="s">
        <v>144</v>
      </c>
      <c r="BA106" s="24" t="s">
        <v>1606</v>
      </c>
      <c r="BB106" s="70" t="s">
        <v>1114</v>
      </c>
      <c r="BC106" s="4" t="str">
        <f t="shared" si="18"/>
        <v>Balasore</v>
      </c>
      <c r="BE106" s="4"/>
      <c r="BF106" s="4"/>
      <c r="BG106" s="24" t="s">
        <v>1606</v>
      </c>
      <c r="BH106" s="24" t="s">
        <v>20</v>
      </c>
      <c r="BI106" s="4">
        <f t="shared" si="19"/>
        <v>104.66</v>
      </c>
      <c r="BK106" s="2" t="s">
        <v>374</v>
      </c>
      <c r="BL106" s="135" t="str">
        <f t="shared" si="20"/>
        <v>Exists</v>
      </c>
    </row>
    <row r="107" spans="9:64">
      <c r="I107" s="26">
        <v>592</v>
      </c>
      <c r="J107" s="46" t="str" cm="1">
        <f t="array" ref="J107">_xlfn.IFS(I107&gt;=750,"Low Risk",AND(I107&gt;=650,I107&lt;=749),"Medium Risk",I107&lt;650,"High Risk")</f>
        <v>High Risk</v>
      </c>
      <c r="N107" s="4"/>
      <c r="P107" s="24">
        <v>54.21</v>
      </c>
      <c r="Q107" s="4" t="str">
        <f t="shared" si="21"/>
        <v>Available</v>
      </c>
      <c r="Y107" s="26" t="s">
        <v>1607</v>
      </c>
      <c r="Z107" s="26" t="s">
        <v>16</v>
      </c>
      <c r="AA107" s="84" t="str">
        <f t="shared" si="12"/>
        <v>Suresh Panda</v>
      </c>
      <c r="AB107" s="26">
        <v>59.66</v>
      </c>
      <c r="AC107" s="3" t="s">
        <v>74</v>
      </c>
      <c r="AD107" s="3">
        <v>30.06</v>
      </c>
      <c r="AG107" s="26" t="s">
        <v>1607</v>
      </c>
      <c r="AH107" s="4" t="str">
        <f t="shared" si="13"/>
        <v>00106</v>
      </c>
      <c r="AI107" s="3" t="s">
        <v>128</v>
      </c>
      <c r="AJ107" s="46" t="str">
        <f t="shared" si="14"/>
        <v>Female</v>
      </c>
      <c r="AK107" s="3" t="s">
        <v>378</v>
      </c>
      <c r="AL107" s="3" t="s">
        <v>144</v>
      </c>
      <c r="AM107" s="7" t="str">
        <f t="shared" si="15"/>
        <v>Sita Mohanty|Bhubaneswar</v>
      </c>
      <c r="AO107" s="3" t="s">
        <v>378</v>
      </c>
      <c r="AP107" s="4" t="str">
        <f t="shared" si="16"/>
        <v>Not True</v>
      </c>
      <c r="AU107" s="26" t="s">
        <v>1381</v>
      </c>
      <c r="AV107" s="46" t="str">
        <f t="shared" si="17"/>
        <v>Rejected</v>
      </c>
      <c r="AY107" s="3" t="s">
        <v>377</v>
      </c>
      <c r="AZ107" s="3" t="s">
        <v>144</v>
      </c>
      <c r="BA107" s="26" t="s">
        <v>1607</v>
      </c>
      <c r="BB107" s="71" t="s">
        <v>1091</v>
      </c>
      <c r="BC107" s="4" t="str">
        <f t="shared" si="18"/>
        <v>Cuttack</v>
      </c>
      <c r="BE107" s="4"/>
      <c r="BF107" s="4"/>
      <c r="BG107" s="26" t="s">
        <v>1607</v>
      </c>
      <c r="BH107" s="26" t="s">
        <v>16</v>
      </c>
      <c r="BI107" s="4">
        <f t="shared" si="19"/>
        <v>197.62</v>
      </c>
      <c r="BK107" s="3" t="s">
        <v>377</v>
      </c>
      <c r="BL107" s="135" t="str">
        <f t="shared" si="20"/>
        <v>Exists</v>
      </c>
    </row>
    <row r="108" spans="9:64">
      <c r="I108" s="24">
        <v>662</v>
      </c>
      <c r="J108" s="46" t="str" cm="1">
        <f t="array" ref="J108">_xlfn.IFS(I108&gt;=750,"Low Risk",AND(I108&gt;=650,I108&lt;=749),"Medium Risk",I108&lt;650,"High Risk")</f>
        <v>Medium Risk</v>
      </c>
      <c r="N108" s="4"/>
      <c r="P108" s="26">
        <v>59.66</v>
      </c>
      <c r="Q108" s="4" t="str">
        <f t="shared" si="21"/>
        <v>Available</v>
      </c>
      <c r="Y108" s="24" t="s">
        <v>1608</v>
      </c>
      <c r="Z108" s="24" t="s">
        <v>28</v>
      </c>
      <c r="AA108" s="84" t="str">
        <f t="shared" si="12"/>
        <v>Sunita Sahu</v>
      </c>
      <c r="AB108" s="24">
        <v>94.19</v>
      </c>
      <c r="AC108" s="2" t="s">
        <v>74</v>
      </c>
      <c r="AD108" s="2">
        <v>7.98</v>
      </c>
      <c r="AG108" s="24" t="s">
        <v>1608</v>
      </c>
      <c r="AH108" s="4" t="str">
        <f t="shared" si="13"/>
        <v>00107</v>
      </c>
      <c r="AI108" s="2" t="s">
        <v>89</v>
      </c>
      <c r="AJ108" s="46" t="str">
        <f t="shared" si="14"/>
        <v>Female</v>
      </c>
      <c r="AK108" s="2" t="s">
        <v>381</v>
      </c>
      <c r="AL108" s="2" t="s">
        <v>232</v>
      </c>
      <c r="AM108" s="7" t="str">
        <f t="shared" si="15"/>
        <v>Deepak Sahu|Angul</v>
      </c>
      <c r="AO108" s="2" t="s">
        <v>381</v>
      </c>
      <c r="AP108" s="4" t="str">
        <f t="shared" si="16"/>
        <v>Not True</v>
      </c>
      <c r="AU108" s="24" t="s">
        <v>1381</v>
      </c>
      <c r="AV108" s="46" t="str">
        <f t="shared" si="17"/>
        <v>Rejected</v>
      </c>
      <c r="AY108" s="2" t="s">
        <v>380</v>
      </c>
      <c r="AZ108" s="2" t="s">
        <v>232</v>
      </c>
      <c r="BA108" s="24" t="s">
        <v>1608</v>
      </c>
      <c r="BB108" s="70" t="s">
        <v>784</v>
      </c>
      <c r="BC108" s="4" t="str">
        <f t="shared" si="18"/>
        <v>Jharsuguda</v>
      </c>
      <c r="BE108" s="4"/>
      <c r="BF108" s="4"/>
      <c r="BG108" s="24" t="s">
        <v>1608</v>
      </c>
      <c r="BH108" s="24" t="s">
        <v>28</v>
      </c>
      <c r="BI108" s="4">
        <f t="shared" si="19"/>
        <v>162.30000000000001</v>
      </c>
      <c r="BK108" s="2" t="s">
        <v>380</v>
      </c>
      <c r="BL108" s="135" t="str">
        <f t="shared" si="20"/>
        <v>Exists</v>
      </c>
    </row>
    <row r="109" spans="9:64">
      <c r="I109" s="26">
        <v>825</v>
      </c>
      <c r="J109" s="46" t="str" cm="1">
        <f t="array" ref="J109">_xlfn.IFS(I109&gt;=750,"Low Risk",AND(I109&gt;=650,I109&lt;=749),"Medium Risk",I109&lt;650,"High Risk")</f>
        <v>Low Risk</v>
      </c>
      <c r="N109" s="4"/>
      <c r="P109" s="24">
        <v>94.19</v>
      </c>
      <c r="Q109" s="4" t="str">
        <f t="shared" si="21"/>
        <v>Available</v>
      </c>
      <c r="Y109" s="26" t="s">
        <v>1610</v>
      </c>
      <c r="Z109" s="26" t="s">
        <v>41</v>
      </c>
      <c r="AA109" s="84" t="str">
        <f t="shared" si="12"/>
        <v>Pooja Tripathi</v>
      </c>
      <c r="AB109" s="26">
        <v>52.45</v>
      </c>
      <c r="AC109" s="3" t="s">
        <v>124</v>
      </c>
      <c r="AD109" s="3">
        <v>27.94</v>
      </c>
      <c r="AG109" s="26" t="s">
        <v>1610</v>
      </c>
      <c r="AH109" s="4" t="str">
        <f t="shared" si="13"/>
        <v>00108</v>
      </c>
      <c r="AI109" s="3" t="s">
        <v>73</v>
      </c>
      <c r="AJ109" s="46" t="str">
        <f t="shared" si="14"/>
        <v>Male</v>
      </c>
      <c r="AK109" s="3" t="s">
        <v>384</v>
      </c>
      <c r="AL109" s="3" t="s">
        <v>78</v>
      </c>
      <c r="AM109" s="7" t="str">
        <f t="shared" si="15"/>
        <v>Deepak Rath|Rourkela</v>
      </c>
      <c r="AO109" s="3" t="s">
        <v>384</v>
      </c>
      <c r="AP109" s="4" t="str">
        <f t="shared" si="16"/>
        <v>Not True</v>
      </c>
      <c r="AU109" s="26" t="s">
        <v>1377</v>
      </c>
      <c r="AV109" s="46" t="str">
        <f t="shared" si="17"/>
        <v>Approved</v>
      </c>
      <c r="AY109" s="3" t="s">
        <v>383</v>
      </c>
      <c r="AZ109" s="3" t="s">
        <v>78</v>
      </c>
      <c r="BA109" s="26" t="s">
        <v>1610</v>
      </c>
      <c r="BB109" s="71" t="s">
        <v>988</v>
      </c>
      <c r="BC109" s="4" t="str">
        <f t="shared" si="18"/>
        <v>Dhenkanal</v>
      </c>
      <c r="BE109" s="4"/>
      <c r="BF109" s="4"/>
      <c r="BG109" s="26" t="s">
        <v>1610</v>
      </c>
      <c r="BH109" s="26" t="s">
        <v>41</v>
      </c>
      <c r="BI109" s="4">
        <f t="shared" si="19"/>
        <v>251.78</v>
      </c>
      <c r="BK109" s="3" t="s">
        <v>383</v>
      </c>
      <c r="BL109" s="135" t="str">
        <f t="shared" si="20"/>
        <v>Exists</v>
      </c>
    </row>
    <row r="110" spans="9:64">
      <c r="I110" s="24">
        <v>880</v>
      </c>
      <c r="J110" s="46" t="str" cm="1">
        <f t="array" ref="J110">_xlfn.IFS(I110&gt;=750,"Low Risk",AND(I110&gt;=650,I110&lt;=749),"Medium Risk",I110&lt;650,"High Risk")</f>
        <v>Low Risk</v>
      </c>
      <c r="N110" s="4"/>
      <c r="P110" s="26">
        <v>52.45</v>
      </c>
      <c r="Q110" s="4" t="str">
        <f t="shared" si="21"/>
        <v>Available</v>
      </c>
      <c r="Y110" s="24" t="s">
        <v>1613</v>
      </c>
      <c r="Z110" s="24" t="s">
        <v>16</v>
      </c>
      <c r="AA110" s="84" t="str">
        <f t="shared" si="12"/>
        <v>Suresh Panda</v>
      </c>
      <c r="AB110" s="24">
        <v>8.73</v>
      </c>
      <c r="AC110" s="2" t="s">
        <v>97</v>
      </c>
      <c r="AD110" s="2">
        <v>33.81</v>
      </c>
      <c r="AG110" s="24" t="s">
        <v>1613</v>
      </c>
      <c r="AH110" s="4" t="str">
        <f t="shared" si="13"/>
        <v>00109</v>
      </c>
      <c r="AI110" s="2" t="s">
        <v>105</v>
      </c>
      <c r="AJ110" s="46" t="str">
        <f t="shared" si="14"/>
        <v>Female</v>
      </c>
      <c r="AK110" s="2" t="s">
        <v>387</v>
      </c>
      <c r="AL110" s="2" t="s">
        <v>78</v>
      </c>
      <c r="AM110" s="7" t="str">
        <f t="shared" si="15"/>
        <v>Rajesh Mishra|Rourkela</v>
      </c>
      <c r="AO110" s="2" t="s">
        <v>387</v>
      </c>
      <c r="AP110" s="96" t="str">
        <f t="shared" si="16"/>
        <v>Rajesh Mishra</v>
      </c>
      <c r="AU110" s="24" t="s">
        <v>1377</v>
      </c>
      <c r="AV110" s="46" t="str">
        <f t="shared" si="17"/>
        <v>Approved</v>
      </c>
      <c r="AY110" s="2" t="s">
        <v>386</v>
      </c>
      <c r="AZ110" s="2" t="s">
        <v>78</v>
      </c>
      <c r="BA110" s="24" t="s">
        <v>1613</v>
      </c>
      <c r="BB110" s="70" t="s">
        <v>677</v>
      </c>
      <c r="BC110" s="4" t="str">
        <f t="shared" si="18"/>
        <v>Jharsuguda</v>
      </c>
      <c r="BE110" s="4"/>
      <c r="BF110" s="4"/>
      <c r="BG110" s="24" t="s">
        <v>1613</v>
      </c>
      <c r="BH110" s="24" t="s">
        <v>16</v>
      </c>
      <c r="BI110" s="4">
        <f t="shared" si="19"/>
        <v>197.62</v>
      </c>
      <c r="BK110" s="2" t="s">
        <v>386</v>
      </c>
      <c r="BL110" s="135" t="str">
        <f t="shared" si="20"/>
        <v>Exists</v>
      </c>
    </row>
    <row r="111" spans="9:64">
      <c r="I111" s="26">
        <v>751</v>
      </c>
      <c r="J111" s="46" t="str" cm="1">
        <f t="array" ref="J111">_xlfn.IFS(I111&gt;=750,"Low Risk",AND(I111&gt;=650,I111&lt;=749),"Medium Risk",I111&lt;650,"High Risk")</f>
        <v>Low Risk</v>
      </c>
      <c r="N111" s="4"/>
      <c r="P111" s="24">
        <v>8.73</v>
      </c>
      <c r="Q111" s="4" t="str">
        <f t="shared" si="21"/>
        <v>Available</v>
      </c>
      <c r="Y111" s="26" t="s">
        <v>1616</v>
      </c>
      <c r="Z111" s="26" t="s">
        <v>32</v>
      </c>
      <c r="AA111" s="84" t="str">
        <f t="shared" si="12"/>
        <v>Ramesh Behera</v>
      </c>
      <c r="AB111" s="26">
        <v>13.59</v>
      </c>
      <c r="AC111" s="3" t="s">
        <v>157</v>
      </c>
      <c r="AD111" s="3">
        <v>32.479999999999997</v>
      </c>
      <c r="AG111" s="26" t="s">
        <v>1616</v>
      </c>
      <c r="AH111" s="4" t="str">
        <f t="shared" si="13"/>
        <v>00110</v>
      </c>
      <c r="AI111" s="3" t="s">
        <v>68</v>
      </c>
      <c r="AJ111" s="46" t="str">
        <f t="shared" si="14"/>
        <v>Female</v>
      </c>
      <c r="AK111" s="3" t="s">
        <v>231</v>
      </c>
      <c r="AL111" s="3" t="s">
        <v>144</v>
      </c>
      <c r="AM111" s="7" t="str">
        <f t="shared" si="15"/>
        <v>Rekha Mallick|Bhubaneswar</v>
      </c>
      <c r="AO111" s="3" t="s">
        <v>231</v>
      </c>
      <c r="AP111" s="96" t="str">
        <f t="shared" si="16"/>
        <v>Rekha Mallick</v>
      </c>
      <c r="AU111" s="26" t="s">
        <v>1381</v>
      </c>
      <c r="AV111" s="46" t="str">
        <f t="shared" si="17"/>
        <v>Rejected</v>
      </c>
      <c r="AY111" s="3" t="s">
        <v>389</v>
      </c>
      <c r="AZ111" s="3" t="s">
        <v>144</v>
      </c>
      <c r="BA111" s="26" t="s">
        <v>1616</v>
      </c>
      <c r="BB111" s="71" t="s">
        <v>761</v>
      </c>
      <c r="BC111" s="4" t="str">
        <f t="shared" si="18"/>
        <v>Bhubaneswar</v>
      </c>
      <c r="BE111" s="4"/>
      <c r="BF111" s="4"/>
      <c r="BG111" s="26" t="s">
        <v>1616</v>
      </c>
      <c r="BH111" s="26" t="s">
        <v>32</v>
      </c>
      <c r="BI111" s="4">
        <f t="shared" si="19"/>
        <v>224.53</v>
      </c>
      <c r="BK111" s="3" t="s">
        <v>389</v>
      </c>
      <c r="BL111" s="135" t="str">
        <f t="shared" si="20"/>
        <v>Exists</v>
      </c>
    </row>
    <row r="112" spans="9:64">
      <c r="I112" s="24">
        <v>667</v>
      </c>
      <c r="J112" s="46" t="str" cm="1">
        <f t="array" ref="J112">_xlfn.IFS(I112&gt;=750,"Low Risk",AND(I112&gt;=650,I112&lt;=749),"Medium Risk",I112&lt;650,"High Risk")</f>
        <v>Medium Risk</v>
      </c>
      <c r="N112" s="4"/>
      <c r="P112" s="26">
        <v>13.59</v>
      </c>
      <c r="Q112" s="4" t="str">
        <f t="shared" si="21"/>
        <v>Available</v>
      </c>
      <c r="Y112" s="24" t="s">
        <v>1617</v>
      </c>
      <c r="Z112" s="24" t="s">
        <v>38</v>
      </c>
      <c r="AA112" s="84" t="str">
        <f t="shared" si="12"/>
        <v>Deepak Mishra</v>
      </c>
      <c r="AB112" s="24">
        <v>85.38</v>
      </c>
      <c r="AC112" s="2" t="s">
        <v>64</v>
      </c>
      <c r="AD112" s="2">
        <v>5.67</v>
      </c>
      <c r="AG112" s="24" t="s">
        <v>1617</v>
      </c>
      <c r="AH112" s="4" t="str">
        <f t="shared" si="13"/>
        <v>00111</v>
      </c>
      <c r="AI112" s="2" t="s">
        <v>89</v>
      </c>
      <c r="AJ112" s="46" t="str">
        <f t="shared" si="14"/>
        <v>Female</v>
      </c>
      <c r="AK112" s="2" t="s">
        <v>392</v>
      </c>
      <c r="AL112" s="2" t="s">
        <v>82</v>
      </c>
      <c r="AM112" s="7" t="str">
        <f t="shared" si="15"/>
        <v>Priya Biswal|Cuttack</v>
      </c>
      <c r="AO112" s="2" t="s">
        <v>392</v>
      </c>
      <c r="AP112" s="4" t="str">
        <f t="shared" si="16"/>
        <v>Not True</v>
      </c>
      <c r="AU112" s="24" t="s">
        <v>1377</v>
      </c>
      <c r="AV112" s="46" t="str">
        <f t="shared" si="17"/>
        <v>Approved</v>
      </c>
      <c r="AY112" s="2" t="s">
        <v>391</v>
      </c>
      <c r="AZ112" s="2" t="s">
        <v>82</v>
      </c>
      <c r="BA112" s="24" t="s">
        <v>1617</v>
      </c>
      <c r="BB112" s="70" t="s">
        <v>309</v>
      </c>
      <c r="BC112" s="4" t="str">
        <f t="shared" si="18"/>
        <v>Jharsuguda</v>
      </c>
      <c r="BE112" s="4"/>
      <c r="BF112" s="4"/>
      <c r="BG112" s="24" t="s">
        <v>1617</v>
      </c>
      <c r="BH112" s="24" t="s">
        <v>38</v>
      </c>
      <c r="BI112" s="4">
        <f t="shared" si="19"/>
        <v>144.97999999999999</v>
      </c>
      <c r="BK112" s="2" t="s">
        <v>391</v>
      </c>
      <c r="BL112" s="135" t="str">
        <f t="shared" si="20"/>
        <v>Exists</v>
      </c>
    </row>
    <row r="113" spans="9:64">
      <c r="I113" s="26">
        <v>559</v>
      </c>
      <c r="J113" s="46" t="str" cm="1">
        <f t="array" ref="J113">_xlfn.IFS(I113&gt;=750,"Low Risk",AND(I113&gt;=650,I113&lt;=749),"Medium Risk",I113&lt;650,"High Risk")</f>
        <v>High Risk</v>
      </c>
      <c r="N113" s="4"/>
      <c r="P113" s="24">
        <v>85.38</v>
      </c>
      <c r="Q113" s="4" t="str">
        <f t="shared" si="21"/>
        <v>Available</v>
      </c>
      <c r="Y113" s="26" t="s">
        <v>1620</v>
      </c>
      <c r="Z113" s="26" t="s">
        <v>16</v>
      </c>
      <c r="AA113" s="84" t="str">
        <f t="shared" si="12"/>
        <v>Suresh Panda</v>
      </c>
      <c r="AB113" s="26">
        <v>5.82</v>
      </c>
      <c r="AC113" s="3" t="s">
        <v>59</v>
      </c>
      <c r="AD113" s="3">
        <v>24.14</v>
      </c>
      <c r="AG113" s="26" t="s">
        <v>1620</v>
      </c>
      <c r="AH113" s="4" t="str">
        <f t="shared" si="13"/>
        <v>00112</v>
      </c>
      <c r="AI113" s="3" t="s">
        <v>128</v>
      </c>
      <c r="AJ113" s="46" t="str">
        <f t="shared" si="14"/>
        <v>Female</v>
      </c>
      <c r="AK113" s="3" t="s">
        <v>395</v>
      </c>
      <c r="AL113" s="3" t="s">
        <v>93</v>
      </c>
      <c r="AM113" s="7" t="str">
        <f t="shared" si="15"/>
        <v>Rohit Pradhan|Jharsuguda</v>
      </c>
      <c r="AO113" s="3" t="s">
        <v>395</v>
      </c>
      <c r="AP113" s="96" t="str">
        <f t="shared" si="16"/>
        <v>Rohit Pradhan</v>
      </c>
      <c r="AU113" s="26" t="s">
        <v>1377</v>
      </c>
      <c r="AV113" s="46" t="str">
        <f t="shared" si="17"/>
        <v>Approved</v>
      </c>
      <c r="AY113" s="3" t="s">
        <v>394</v>
      </c>
      <c r="AZ113" s="3" t="s">
        <v>93</v>
      </c>
      <c r="BA113" s="26" t="s">
        <v>1620</v>
      </c>
      <c r="BB113" s="71" t="s">
        <v>1134</v>
      </c>
      <c r="BC113" s="4" t="str">
        <f t="shared" si="18"/>
        <v>Puri</v>
      </c>
      <c r="BE113" s="4"/>
      <c r="BF113" s="4"/>
      <c r="BG113" s="26" t="s">
        <v>1620</v>
      </c>
      <c r="BH113" s="26" t="s">
        <v>16</v>
      </c>
      <c r="BI113" s="4">
        <f t="shared" si="19"/>
        <v>197.62</v>
      </c>
      <c r="BK113" s="3" t="s">
        <v>394</v>
      </c>
      <c r="BL113" s="135" t="str">
        <f t="shared" si="20"/>
        <v>Exists</v>
      </c>
    </row>
    <row r="114" spans="9:64">
      <c r="I114" s="24">
        <v>876</v>
      </c>
      <c r="J114" s="46" t="str" cm="1">
        <f t="array" ref="J114">_xlfn.IFS(I114&gt;=750,"Low Risk",AND(I114&gt;=650,I114&lt;=749),"Medium Risk",I114&lt;650,"High Risk")</f>
        <v>Low Risk</v>
      </c>
      <c r="N114" s="4"/>
      <c r="P114" s="26">
        <v>5.82</v>
      </c>
      <c r="Q114" s="4" t="str">
        <f t="shared" si="21"/>
        <v>Available</v>
      </c>
      <c r="Y114" s="24" t="s">
        <v>1622</v>
      </c>
      <c r="Z114" s="24" t="s">
        <v>24</v>
      </c>
      <c r="AA114" s="84" t="str">
        <f t="shared" si="12"/>
        <v>Bikash Nayak</v>
      </c>
      <c r="AB114" s="24">
        <v>78.349999999999994</v>
      </c>
      <c r="AC114" s="2" t="s">
        <v>59</v>
      </c>
      <c r="AD114" s="2">
        <v>33.369999999999997</v>
      </c>
      <c r="AG114" s="24" t="s">
        <v>1622</v>
      </c>
      <c r="AH114" s="4" t="str">
        <f t="shared" si="13"/>
        <v>00113</v>
      </c>
      <c r="AI114" s="2" t="s">
        <v>128</v>
      </c>
      <c r="AJ114" s="46" t="str">
        <f t="shared" si="14"/>
        <v>Female</v>
      </c>
      <c r="AK114" s="2" t="s">
        <v>398</v>
      </c>
      <c r="AL114" s="2" t="s">
        <v>82</v>
      </c>
      <c r="AM114" s="7" t="str">
        <f t="shared" si="15"/>
        <v>Rajesh Mohanty|Cuttack</v>
      </c>
      <c r="AO114" s="2" t="s">
        <v>398</v>
      </c>
      <c r="AP114" s="96" t="str">
        <f t="shared" si="16"/>
        <v>Rajesh Mohanty</v>
      </c>
      <c r="AU114" s="24" t="s">
        <v>1381</v>
      </c>
      <c r="AV114" s="46" t="str">
        <f t="shared" si="17"/>
        <v>Rejected</v>
      </c>
      <c r="AY114" s="2" t="s">
        <v>397</v>
      </c>
      <c r="AZ114" s="2" t="s">
        <v>82</v>
      </c>
      <c r="BA114" s="24" t="s">
        <v>1622</v>
      </c>
      <c r="BB114" s="70" t="s">
        <v>870</v>
      </c>
      <c r="BC114" s="4" t="str">
        <f t="shared" si="18"/>
        <v>Cuttack</v>
      </c>
      <c r="BE114" s="4"/>
      <c r="BF114" s="4"/>
      <c r="BG114" s="24" t="s">
        <v>1622</v>
      </c>
      <c r="BH114" s="24" t="s">
        <v>24</v>
      </c>
      <c r="BI114" s="4">
        <f t="shared" si="19"/>
        <v>190.31</v>
      </c>
      <c r="BK114" s="2" t="s">
        <v>397</v>
      </c>
      <c r="BL114" s="135" t="str">
        <f t="shared" si="20"/>
        <v>Exists</v>
      </c>
    </row>
    <row r="115" spans="9:64">
      <c r="I115" s="26">
        <v>662</v>
      </c>
      <c r="J115" s="46" t="str" cm="1">
        <f t="array" ref="J115">_xlfn.IFS(I115&gt;=750,"Low Risk",AND(I115&gt;=650,I115&lt;=749),"Medium Risk",I115&lt;650,"High Risk")</f>
        <v>Medium Risk</v>
      </c>
      <c r="N115" s="4"/>
      <c r="P115" s="24">
        <v>78.349999999999994</v>
      </c>
      <c r="Q115" s="4" t="str">
        <f t="shared" si="21"/>
        <v>Available</v>
      </c>
      <c r="Y115" s="26" t="s">
        <v>1623</v>
      </c>
      <c r="Z115" s="26" t="s">
        <v>28</v>
      </c>
      <c r="AA115" s="84" t="str">
        <f t="shared" si="12"/>
        <v>Sunita Sahu</v>
      </c>
      <c r="AB115" s="26">
        <v>62.74</v>
      </c>
      <c r="AC115" s="3" t="s">
        <v>64</v>
      </c>
      <c r="AD115" s="3">
        <v>18.899999999999999</v>
      </c>
      <c r="AG115" s="26" t="s">
        <v>1623</v>
      </c>
      <c r="AH115" s="4" t="str">
        <f t="shared" si="13"/>
        <v>00114</v>
      </c>
      <c r="AI115" s="3" t="s">
        <v>73</v>
      </c>
      <c r="AJ115" s="46" t="str">
        <f t="shared" si="14"/>
        <v>Male</v>
      </c>
      <c r="AK115" s="3" t="s">
        <v>401</v>
      </c>
      <c r="AL115" s="3" t="s">
        <v>161</v>
      </c>
      <c r="AM115" s="7" t="str">
        <f t="shared" si="15"/>
        <v>Puja Sahu|Puri</v>
      </c>
      <c r="AO115" s="3" t="s">
        <v>401</v>
      </c>
      <c r="AP115" s="4" t="str">
        <f t="shared" si="16"/>
        <v>Not True</v>
      </c>
      <c r="AU115" s="26" t="s">
        <v>1381</v>
      </c>
      <c r="AV115" s="46" t="str">
        <f t="shared" si="17"/>
        <v>Rejected</v>
      </c>
      <c r="AY115" s="3" t="s">
        <v>400</v>
      </c>
      <c r="AZ115" s="3" t="s">
        <v>161</v>
      </c>
      <c r="BA115" s="26" t="s">
        <v>1623</v>
      </c>
      <c r="BB115" s="71" t="s">
        <v>1061</v>
      </c>
      <c r="BC115" s="4" t="str">
        <f t="shared" si="18"/>
        <v>Bhubaneswar</v>
      </c>
      <c r="BE115" s="4"/>
      <c r="BF115" s="4"/>
      <c r="BG115" s="26" t="s">
        <v>1623</v>
      </c>
      <c r="BH115" s="26" t="s">
        <v>28</v>
      </c>
      <c r="BI115" s="4">
        <f t="shared" si="19"/>
        <v>162.30000000000001</v>
      </c>
      <c r="BK115" s="3" t="s">
        <v>400</v>
      </c>
      <c r="BL115" s="135" t="str">
        <f t="shared" si="20"/>
        <v>Exists</v>
      </c>
    </row>
    <row r="116" spans="9:64">
      <c r="I116" s="24">
        <v>701</v>
      </c>
      <c r="J116" s="46" t="str" cm="1">
        <f t="array" ref="J116">_xlfn.IFS(I116&gt;=750,"Low Risk",AND(I116&gt;=650,I116&lt;=749),"Medium Risk",I116&lt;650,"High Risk")</f>
        <v>Medium Risk</v>
      </c>
      <c r="N116" s="4"/>
      <c r="P116" s="26">
        <v>62.74</v>
      </c>
      <c r="Q116" s="4" t="str">
        <f t="shared" si="21"/>
        <v>Available</v>
      </c>
      <c r="Y116" s="24" t="s">
        <v>1625</v>
      </c>
      <c r="Z116" s="24" t="s">
        <v>24</v>
      </c>
      <c r="AA116" s="84" t="str">
        <f t="shared" si="12"/>
        <v>Bikash Nayak</v>
      </c>
      <c r="AB116" s="24">
        <v>64.75</v>
      </c>
      <c r="AC116" s="2" t="s">
        <v>97</v>
      </c>
      <c r="AD116" s="2">
        <v>30.39</v>
      </c>
      <c r="AG116" s="24" t="s">
        <v>1625</v>
      </c>
      <c r="AH116" s="4" t="str">
        <f t="shared" si="13"/>
        <v>00115</v>
      </c>
      <c r="AI116" s="2" t="s">
        <v>73</v>
      </c>
      <c r="AJ116" s="46" t="str">
        <f t="shared" si="14"/>
        <v>Male</v>
      </c>
      <c r="AK116" s="2" t="s">
        <v>403</v>
      </c>
      <c r="AL116" s="2" t="s">
        <v>101</v>
      </c>
      <c r="AM116" s="7" t="str">
        <f t="shared" si="15"/>
        <v>Seema Pradhan|Berhampur</v>
      </c>
      <c r="AO116" s="2" t="s">
        <v>403</v>
      </c>
      <c r="AP116" s="4" t="str">
        <f t="shared" si="16"/>
        <v>Not True</v>
      </c>
      <c r="AU116" s="24" t="s">
        <v>1377</v>
      </c>
      <c r="AV116" s="46" t="str">
        <f t="shared" si="17"/>
        <v>Approved</v>
      </c>
      <c r="AY116" s="2" t="s">
        <v>402</v>
      </c>
      <c r="AZ116" s="2" t="s">
        <v>101</v>
      </c>
      <c r="BA116" s="24" t="s">
        <v>1625</v>
      </c>
      <c r="BB116" s="70" t="s">
        <v>867</v>
      </c>
      <c r="BC116" s="4" t="str">
        <f t="shared" si="18"/>
        <v>Balasore</v>
      </c>
      <c r="BE116" s="4"/>
      <c r="BF116" s="4"/>
      <c r="BG116" s="24" t="s">
        <v>1625</v>
      </c>
      <c r="BH116" s="24" t="s">
        <v>24</v>
      </c>
      <c r="BI116" s="4">
        <f t="shared" si="19"/>
        <v>190.31</v>
      </c>
      <c r="BK116" s="2" t="s">
        <v>402</v>
      </c>
      <c r="BL116" s="135" t="str">
        <f t="shared" si="20"/>
        <v>Exists</v>
      </c>
    </row>
    <row r="117" spans="9:64">
      <c r="I117" s="26">
        <v>738</v>
      </c>
      <c r="J117" s="46" t="str" cm="1">
        <f t="array" ref="J117">_xlfn.IFS(I117&gt;=750,"Low Risk",AND(I117&gt;=650,I117&lt;=749),"Medium Risk",I117&lt;650,"High Risk")</f>
        <v>Medium Risk</v>
      </c>
      <c r="N117" s="4"/>
      <c r="P117" s="24">
        <v>64.75</v>
      </c>
      <c r="Q117" s="4" t="str">
        <f t="shared" si="21"/>
        <v>Available</v>
      </c>
      <c r="Y117" s="26" t="s">
        <v>1628</v>
      </c>
      <c r="Z117" s="26" t="s">
        <v>38</v>
      </c>
      <c r="AA117" s="84" t="str">
        <f t="shared" si="12"/>
        <v>Deepak Mishra</v>
      </c>
      <c r="AB117" s="26">
        <v>78.89</v>
      </c>
      <c r="AC117" s="3" t="s">
        <v>59</v>
      </c>
      <c r="AD117" s="3">
        <v>41.22</v>
      </c>
      <c r="AG117" s="26" t="s">
        <v>1628</v>
      </c>
      <c r="AH117" s="4" t="str">
        <f t="shared" si="13"/>
        <v>00116</v>
      </c>
      <c r="AI117" s="3" t="s">
        <v>73</v>
      </c>
      <c r="AJ117" s="46" t="str">
        <f t="shared" si="14"/>
        <v>Male</v>
      </c>
      <c r="AK117" s="3" t="s">
        <v>406</v>
      </c>
      <c r="AL117" s="3" t="s">
        <v>58</v>
      </c>
      <c r="AM117" s="7" t="str">
        <f t="shared" si="15"/>
        <v>Ganesh Das|Dhenkanal</v>
      </c>
      <c r="AO117" s="3" t="s">
        <v>406</v>
      </c>
      <c r="AP117" s="4" t="str">
        <f t="shared" si="16"/>
        <v>Not True</v>
      </c>
      <c r="AU117" s="26" t="s">
        <v>1377</v>
      </c>
      <c r="AV117" s="46" t="str">
        <f t="shared" si="17"/>
        <v>Approved</v>
      </c>
      <c r="AY117" s="3" t="s">
        <v>405</v>
      </c>
      <c r="AZ117" s="3" t="s">
        <v>58</v>
      </c>
      <c r="BA117" s="26" t="s">
        <v>1628</v>
      </c>
      <c r="BB117" s="71" t="s">
        <v>1309</v>
      </c>
      <c r="BC117" s="4" t="str">
        <f t="shared" si="18"/>
        <v>Balasore</v>
      </c>
      <c r="BE117" s="4"/>
      <c r="BF117" s="4"/>
      <c r="BG117" s="26" t="s">
        <v>1628</v>
      </c>
      <c r="BH117" s="26" t="s">
        <v>38</v>
      </c>
      <c r="BI117" s="4">
        <f t="shared" si="19"/>
        <v>144.97999999999999</v>
      </c>
      <c r="BK117" s="3" t="s">
        <v>405</v>
      </c>
      <c r="BL117" s="135" t="str">
        <f t="shared" si="20"/>
        <v>Exists</v>
      </c>
    </row>
    <row r="118" spans="9:64">
      <c r="I118" s="24">
        <v>767</v>
      </c>
      <c r="J118" s="46" t="str" cm="1">
        <f t="array" ref="J118">_xlfn.IFS(I118&gt;=750,"Low Risk",AND(I118&gt;=650,I118&lt;=749),"Medium Risk",I118&lt;650,"High Risk")</f>
        <v>Low Risk</v>
      </c>
      <c r="N118" s="4"/>
      <c r="P118" s="26">
        <v>78.89</v>
      </c>
      <c r="Q118" s="4" t="str">
        <f t="shared" si="21"/>
        <v>Available</v>
      </c>
      <c r="Y118" s="24" t="s">
        <v>1631</v>
      </c>
      <c r="Z118" s="24" t="s">
        <v>7</v>
      </c>
      <c r="AA118" s="84" t="str">
        <f t="shared" si="12"/>
        <v>Rajesh Kumar</v>
      </c>
      <c r="AB118" s="24">
        <v>42.08</v>
      </c>
      <c r="AC118" s="2" t="s">
        <v>157</v>
      </c>
      <c r="AD118" s="2">
        <v>13.07</v>
      </c>
      <c r="AG118" s="24" t="s">
        <v>1631</v>
      </c>
      <c r="AH118" s="4" t="str">
        <f t="shared" si="13"/>
        <v>00117</v>
      </c>
      <c r="AI118" s="2" t="s">
        <v>73</v>
      </c>
      <c r="AJ118" s="46" t="str">
        <f t="shared" si="14"/>
        <v>Male</v>
      </c>
      <c r="AK118" s="2" t="s">
        <v>409</v>
      </c>
      <c r="AL118" s="2" t="s">
        <v>144</v>
      </c>
      <c r="AM118" s="7" t="str">
        <f t="shared" si="15"/>
        <v>Lata Swain|Bhubaneswar</v>
      </c>
      <c r="AO118" s="2" t="s">
        <v>409</v>
      </c>
      <c r="AP118" s="4" t="str">
        <f t="shared" si="16"/>
        <v>Not True</v>
      </c>
      <c r="AU118" s="24" t="s">
        <v>1377</v>
      </c>
      <c r="AV118" s="46" t="str">
        <f t="shared" si="17"/>
        <v>Approved</v>
      </c>
      <c r="AY118" s="2" t="s">
        <v>408</v>
      </c>
      <c r="AZ118" s="2" t="s">
        <v>144</v>
      </c>
      <c r="BA118" s="24" t="s">
        <v>1631</v>
      </c>
      <c r="BB118" s="70" t="s">
        <v>1307</v>
      </c>
      <c r="BC118" s="4" t="str">
        <f t="shared" si="18"/>
        <v>Dhenkanal</v>
      </c>
      <c r="BE118" s="4"/>
      <c r="BF118" s="4"/>
      <c r="BG118" s="24" t="s">
        <v>1631</v>
      </c>
      <c r="BH118" s="24" t="s">
        <v>7</v>
      </c>
      <c r="BI118" s="4">
        <f t="shared" si="19"/>
        <v>209.86</v>
      </c>
      <c r="BK118" s="2" t="s">
        <v>408</v>
      </c>
      <c r="BL118" s="135" t="str">
        <f t="shared" si="20"/>
        <v>Exists</v>
      </c>
    </row>
    <row r="119" spans="9:64">
      <c r="I119" s="26">
        <v>681</v>
      </c>
      <c r="J119" s="46" t="str" cm="1">
        <f t="array" ref="J119">_xlfn.IFS(I119&gt;=750,"Low Risk",AND(I119&gt;=650,I119&lt;=749),"Medium Risk",I119&lt;650,"High Risk")</f>
        <v>Medium Risk</v>
      </c>
      <c r="N119" s="4"/>
      <c r="P119" s="24">
        <v>42.08</v>
      </c>
      <c r="Q119" s="4" t="str">
        <f t="shared" si="21"/>
        <v>Available</v>
      </c>
      <c r="Y119" s="26" t="s">
        <v>1634</v>
      </c>
      <c r="Z119" s="26" t="s">
        <v>16</v>
      </c>
      <c r="AA119" s="84" t="str">
        <f t="shared" si="12"/>
        <v>Suresh Panda</v>
      </c>
      <c r="AB119" s="26">
        <v>17.75</v>
      </c>
      <c r="AC119" s="3" t="s">
        <v>74</v>
      </c>
      <c r="AD119" s="3">
        <v>44.19</v>
      </c>
      <c r="AG119" s="26" t="s">
        <v>1634</v>
      </c>
      <c r="AH119" s="4" t="str">
        <f t="shared" si="13"/>
        <v>00118</v>
      </c>
      <c r="AI119" s="3" t="s">
        <v>89</v>
      </c>
      <c r="AJ119" s="46" t="str">
        <f t="shared" si="14"/>
        <v>Female</v>
      </c>
      <c r="AK119" s="3" t="s">
        <v>412</v>
      </c>
      <c r="AL119" s="3" t="s">
        <v>58</v>
      </c>
      <c r="AM119" s="7" t="str">
        <f t="shared" si="15"/>
        <v>Pooja Panda|Dhenkanal</v>
      </c>
      <c r="AO119" s="3" t="s">
        <v>412</v>
      </c>
      <c r="AP119" s="4" t="str">
        <f t="shared" si="16"/>
        <v>Not True</v>
      </c>
      <c r="AU119" s="26" t="s">
        <v>1377</v>
      </c>
      <c r="AV119" s="46" t="str">
        <f t="shared" si="17"/>
        <v>Approved</v>
      </c>
      <c r="AY119" s="3" t="s">
        <v>411</v>
      </c>
      <c r="AZ119" s="3" t="s">
        <v>58</v>
      </c>
      <c r="BA119" s="26" t="s">
        <v>1634</v>
      </c>
      <c r="BB119" s="71" t="s">
        <v>208</v>
      </c>
      <c r="BC119" s="4" t="str">
        <f t="shared" si="18"/>
        <v>Rourkela</v>
      </c>
      <c r="BE119" s="4"/>
      <c r="BF119" s="4"/>
      <c r="BG119" s="26" t="s">
        <v>1634</v>
      </c>
      <c r="BH119" s="26" t="s">
        <v>16</v>
      </c>
      <c r="BI119" s="4">
        <f t="shared" si="19"/>
        <v>197.62</v>
      </c>
      <c r="BK119" s="3" t="s">
        <v>411</v>
      </c>
      <c r="BL119" s="135" t="str">
        <f t="shared" si="20"/>
        <v>Exists</v>
      </c>
    </row>
    <row r="120" spans="9:64">
      <c r="I120" s="24">
        <v>838</v>
      </c>
      <c r="J120" s="46" t="str" cm="1">
        <f t="array" ref="J120">_xlfn.IFS(I120&gt;=750,"Low Risk",AND(I120&gt;=650,I120&lt;=749),"Medium Risk",I120&lt;650,"High Risk")</f>
        <v>Low Risk</v>
      </c>
      <c r="N120" s="4"/>
      <c r="P120" s="26">
        <v>17.75</v>
      </c>
      <c r="Q120" s="4" t="str">
        <f t="shared" si="21"/>
        <v>Available</v>
      </c>
      <c r="Y120" s="24" t="s">
        <v>1636</v>
      </c>
      <c r="Z120" s="24" t="s">
        <v>12</v>
      </c>
      <c r="AA120" s="84" t="str">
        <f t="shared" si="12"/>
        <v>Priya Mohanty</v>
      </c>
      <c r="AB120" s="24">
        <v>75.459999999999994</v>
      </c>
      <c r="AC120" s="2" t="s">
        <v>74</v>
      </c>
      <c r="AD120" s="2">
        <v>34.79</v>
      </c>
      <c r="AG120" s="24" t="s">
        <v>1636</v>
      </c>
      <c r="AH120" s="4" t="str">
        <f t="shared" si="13"/>
        <v>00119</v>
      </c>
      <c r="AI120" s="2" t="s">
        <v>105</v>
      </c>
      <c r="AJ120" s="46" t="str">
        <f t="shared" si="14"/>
        <v>Female</v>
      </c>
      <c r="AK120" s="2" t="s">
        <v>415</v>
      </c>
      <c r="AL120" s="2" t="s">
        <v>82</v>
      </c>
      <c r="AM120" s="7" t="str">
        <f t="shared" si="15"/>
        <v>Prakash Barik|Cuttack</v>
      </c>
      <c r="AO120" s="2" t="s">
        <v>415</v>
      </c>
      <c r="AP120" s="4" t="str">
        <f t="shared" si="16"/>
        <v>Not True</v>
      </c>
      <c r="AU120" s="24" t="s">
        <v>1426</v>
      </c>
      <c r="AV120" s="46" t="str">
        <f t="shared" si="17"/>
        <v>Under Review</v>
      </c>
      <c r="AY120" s="2" t="s">
        <v>414</v>
      </c>
      <c r="AZ120" s="2" t="s">
        <v>82</v>
      </c>
      <c r="BA120" s="24" t="s">
        <v>1636</v>
      </c>
      <c r="BB120" s="70" t="s">
        <v>1318</v>
      </c>
      <c r="BC120" s="4" t="str">
        <f t="shared" si="18"/>
        <v>Rourkela</v>
      </c>
      <c r="BE120" s="4"/>
      <c r="BF120" s="4"/>
      <c r="BG120" s="24" t="s">
        <v>1636</v>
      </c>
      <c r="BH120" s="24" t="s">
        <v>12</v>
      </c>
      <c r="BI120" s="4">
        <f t="shared" si="19"/>
        <v>105.8</v>
      </c>
      <c r="BK120" s="2" t="s">
        <v>414</v>
      </c>
      <c r="BL120" s="135" t="str">
        <f t="shared" si="20"/>
        <v>Exists</v>
      </c>
    </row>
    <row r="121" spans="9:64">
      <c r="I121" s="26">
        <v>636</v>
      </c>
      <c r="J121" s="46" t="str" cm="1">
        <f t="array" ref="J121">_xlfn.IFS(I121&gt;=750,"Low Risk",AND(I121&gt;=650,I121&lt;=749),"Medium Risk",I121&lt;650,"High Risk")</f>
        <v>High Risk</v>
      </c>
      <c r="N121" s="4"/>
      <c r="P121" s="24">
        <v>75.459999999999994</v>
      </c>
      <c r="Q121" s="4" t="str">
        <f t="shared" si="21"/>
        <v>Available</v>
      </c>
      <c r="Y121" s="26" t="s">
        <v>1638</v>
      </c>
      <c r="Z121" s="26" t="s">
        <v>35</v>
      </c>
      <c r="AA121" s="84" t="str">
        <f t="shared" si="12"/>
        <v>Kavita Rath</v>
      </c>
      <c r="AB121" s="26">
        <v>24.14</v>
      </c>
      <c r="AC121" s="3" t="s">
        <v>59</v>
      </c>
      <c r="AD121" s="3">
        <v>49.27</v>
      </c>
      <c r="AG121" s="26" t="s">
        <v>1638</v>
      </c>
      <c r="AH121" s="4" t="str">
        <f t="shared" si="13"/>
        <v>00120</v>
      </c>
      <c r="AI121" s="3" t="s">
        <v>128</v>
      </c>
      <c r="AJ121" s="46" t="str">
        <f t="shared" si="14"/>
        <v>Female</v>
      </c>
      <c r="AK121" s="3" t="s">
        <v>418</v>
      </c>
      <c r="AL121" s="3" t="s">
        <v>69</v>
      </c>
      <c r="AM121" s="7" t="str">
        <f t="shared" si="15"/>
        <v>Anita Tripathi|Sambalpur</v>
      </c>
      <c r="AO121" s="3" t="s">
        <v>418</v>
      </c>
      <c r="AP121" s="4" t="str">
        <f t="shared" si="16"/>
        <v>Not True</v>
      </c>
      <c r="AU121" s="26" t="s">
        <v>1377</v>
      </c>
      <c r="AV121" s="46" t="str">
        <f t="shared" si="17"/>
        <v>Approved</v>
      </c>
      <c r="AY121" s="3" t="s">
        <v>417</v>
      </c>
      <c r="AZ121" s="3" t="s">
        <v>69</v>
      </c>
      <c r="BA121" s="26" t="s">
        <v>1638</v>
      </c>
      <c r="BB121" s="71" t="s">
        <v>175</v>
      </c>
      <c r="BC121" s="4" t="str">
        <f t="shared" si="18"/>
        <v>Bhubaneswar</v>
      </c>
      <c r="BE121" s="4"/>
      <c r="BF121" s="4"/>
      <c r="BG121" s="26" t="s">
        <v>1638</v>
      </c>
      <c r="BH121" s="26" t="s">
        <v>35</v>
      </c>
      <c r="BI121" s="4">
        <f t="shared" si="19"/>
        <v>103.83</v>
      </c>
      <c r="BK121" s="3" t="s">
        <v>417</v>
      </c>
      <c r="BL121" s="135" t="str">
        <f t="shared" si="20"/>
        <v>Exists</v>
      </c>
    </row>
    <row r="122" spans="9:64">
      <c r="I122" s="24">
        <v>745</v>
      </c>
      <c r="J122" s="46" t="str" cm="1">
        <f t="array" ref="J122">_xlfn.IFS(I122&gt;=750,"Low Risk",AND(I122&gt;=650,I122&lt;=749),"Medium Risk",I122&lt;650,"High Risk")</f>
        <v>Medium Risk</v>
      </c>
      <c r="N122" s="4"/>
      <c r="P122" s="26">
        <v>24.14</v>
      </c>
      <c r="Q122" s="4" t="str">
        <f t="shared" si="21"/>
        <v>Available</v>
      </c>
      <c r="Y122" s="24" t="s">
        <v>1641</v>
      </c>
      <c r="Z122" s="24" t="s">
        <v>20</v>
      </c>
      <c r="AA122" s="84" t="str">
        <f t="shared" si="12"/>
        <v>Anita Das</v>
      </c>
      <c r="AB122" s="24">
        <v>98.55</v>
      </c>
      <c r="AC122" s="2" t="s">
        <v>74</v>
      </c>
      <c r="AD122" s="2">
        <v>44.08</v>
      </c>
      <c r="AG122" s="24" t="s">
        <v>1641</v>
      </c>
      <c r="AH122" s="4" t="str">
        <f t="shared" si="13"/>
        <v>00121</v>
      </c>
      <c r="AI122" s="2" t="s">
        <v>89</v>
      </c>
      <c r="AJ122" s="46" t="str">
        <f t="shared" si="14"/>
        <v>Female</v>
      </c>
      <c r="AK122" s="2" t="s">
        <v>421</v>
      </c>
      <c r="AL122" s="2" t="s">
        <v>78</v>
      </c>
      <c r="AM122" s="7" t="str">
        <f t="shared" si="15"/>
        <v>Kavita Behera|Rourkela</v>
      </c>
      <c r="AO122" s="2" t="s">
        <v>421</v>
      </c>
      <c r="AP122" s="4" t="str">
        <f t="shared" si="16"/>
        <v>Not True</v>
      </c>
      <c r="AU122" s="24" t="s">
        <v>1377</v>
      </c>
      <c r="AV122" s="46" t="str">
        <f t="shared" si="17"/>
        <v>Approved</v>
      </c>
      <c r="AY122" s="2" t="s">
        <v>420</v>
      </c>
      <c r="AZ122" s="2" t="s">
        <v>78</v>
      </c>
      <c r="BA122" s="24" t="s">
        <v>1641</v>
      </c>
      <c r="BB122" s="70" t="s">
        <v>776</v>
      </c>
      <c r="BC122" s="4" t="str">
        <f t="shared" si="18"/>
        <v>Bhubaneswar</v>
      </c>
      <c r="BE122" s="4"/>
      <c r="BF122" s="4"/>
      <c r="BG122" s="24" t="s">
        <v>1641</v>
      </c>
      <c r="BH122" s="24" t="s">
        <v>20</v>
      </c>
      <c r="BI122" s="4">
        <f t="shared" si="19"/>
        <v>104.66</v>
      </c>
      <c r="BK122" s="2" t="s">
        <v>420</v>
      </c>
      <c r="BL122" s="135" t="str">
        <f t="shared" si="20"/>
        <v>Exists</v>
      </c>
    </row>
    <row r="123" spans="9:64">
      <c r="I123" s="26">
        <v>585</v>
      </c>
      <c r="J123" s="46" t="str" cm="1">
        <f t="array" ref="J123">_xlfn.IFS(I123&gt;=750,"Low Risk",AND(I123&gt;=650,I123&lt;=749),"Medium Risk",I123&lt;650,"High Risk")</f>
        <v>High Risk</v>
      </c>
      <c r="N123" s="4"/>
      <c r="P123" s="24">
        <v>98.55</v>
      </c>
      <c r="Q123" s="4" t="str">
        <f t="shared" si="21"/>
        <v>Available</v>
      </c>
      <c r="Y123" s="26" t="s">
        <v>1644</v>
      </c>
      <c r="Z123" s="26" t="s">
        <v>16</v>
      </c>
      <c r="AA123" s="84" t="str">
        <f t="shared" si="12"/>
        <v>Suresh Panda</v>
      </c>
      <c r="AB123" s="26">
        <v>28.06</v>
      </c>
      <c r="AC123" s="3" t="s">
        <v>97</v>
      </c>
      <c r="AD123" s="3">
        <v>7.31</v>
      </c>
      <c r="AG123" s="26" t="s">
        <v>1644</v>
      </c>
      <c r="AH123" s="4" t="str">
        <f t="shared" si="13"/>
        <v>00122</v>
      </c>
      <c r="AI123" s="3" t="s">
        <v>73</v>
      </c>
      <c r="AJ123" s="46" t="str">
        <f t="shared" si="14"/>
        <v>Male</v>
      </c>
      <c r="AK123" s="3" t="s">
        <v>424</v>
      </c>
      <c r="AL123" s="3" t="s">
        <v>232</v>
      </c>
      <c r="AM123" s="7" t="str">
        <f t="shared" si="15"/>
        <v>Ravi Sahu|Angul</v>
      </c>
      <c r="AO123" s="3" t="s">
        <v>424</v>
      </c>
      <c r="AP123" s="96" t="str">
        <f t="shared" si="16"/>
        <v>Ravi Sahu</v>
      </c>
      <c r="AU123" s="26" t="s">
        <v>1377</v>
      </c>
      <c r="AV123" s="46" t="str">
        <f t="shared" si="17"/>
        <v>Approved</v>
      </c>
      <c r="AY123" s="3" t="s">
        <v>423</v>
      </c>
      <c r="AZ123" s="3" t="s">
        <v>232</v>
      </c>
      <c r="BA123" s="26" t="s">
        <v>1644</v>
      </c>
      <c r="BB123" s="71" t="s">
        <v>1348</v>
      </c>
      <c r="BC123" s="4" t="str">
        <f t="shared" si="18"/>
        <v>Angul</v>
      </c>
      <c r="BE123" s="4"/>
      <c r="BF123" s="4"/>
      <c r="BG123" s="26" t="s">
        <v>1644</v>
      </c>
      <c r="BH123" s="26" t="s">
        <v>16</v>
      </c>
      <c r="BI123" s="4">
        <f t="shared" si="19"/>
        <v>197.62</v>
      </c>
      <c r="BK123" s="3" t="s">
        <v>423</v>
      </c>
      <c r="BL123" s="135" t="str">
        <f t="shared" si="20"/>
        <v>Exists</v>
      </c>
    </row>
    <row r="124" spans="9:64">
      <c r="I124" s="24">
        <v>681</v>
      </c>
      <c r="J124" s="46" t="str" cm="1">
        <f t="array" ref="J124">_xlfn.IFS(I124&gt;=750,"Low Risk",AND(I124&gt;=650,I124&lt;=749),"Medium Risk",I124&lt;650,"High Risk")</f>
        <v>Medium Risk</v>
      </c>
      <c r="N124" s="4"/>
      <c r="P124" s="26">
        <v>28.06</v>
      </c>
      <c r="Q124" s="4" t="str">
        <f t="shared" si="21"/>
        <v>Available</v>
      </c>
      <c r="Y124" s="24" t="s">
        <v>1646</v>
      </c>
      <c r="Z124" s="24" t="s">
        <v>32</v>
      </c>
      <c r="AA124" s="84" t="str">
        <f t="shared" si="12"/>
        <v>Ramesh Behera</v>
      </c>
      <c r="AB124" s="24">
        <v>56.09</v>
      </c>
      <c r="AC124" s="2" t="s">
        <v>74</v>
      </c>
      <c r="AD124" s="2">
        <v>4.32</v>
      </c>
      <c r="AG124" s="24" t="s">
        <v>1646</v>
      </c>
      <c r="AH124" s="4" t="str">
        <f t="shared" si="13"/>
        <v>00123</v>
      </c>
      <c r="AI124" s="2" t="s">
        <v>73</v>
      </c>
      <c r="AJ124" s="46" t="str">
        <f t="shared" si="14"/>
        <v>Male</v>
      </c>
      <c r="AK124" s="2" t="s">
        <v>427</v>
      </c>
      <c r="AL124" s="2" t="s">
        <v>69</v>
      </c>
      <c r="AM124" s="7" t="str">
        <f t="shared" si="15"/>
        <v>Sanjay Swain|Sambalpur</v>
      </c>
      <c r="AO124" s="2" t="s">
        <v>427</v>
      </c>
      <c r="AP124" s="4" t="str">
        <f t="shared" si="16"/>
        <v>Not True</v>
      </c>
      <c r="AU124" s="24" t="s">
        <v>1381</v>
      </c>
      <c r="AV124" s="46" t="str">
        <f t="shared" si="17"/>
        <v>Rejected</v>
      </c>
      <c r="AY124" s="2" t="s">
        <v>426</v>
      </c>
      <c r="AZ124" s="2" t="s">
        <v>69</v>
      </c>
      <c r="BA124" s="24" t="s">
        <v>1646</v>
      </c>
      <c r="BB124" s="70" t="s">
        <v>208</v>
      </c>
      <c r="BC124" s="4" t="str">
        <f t="shared" si="18"/>
        <v>Rourkela</v>
      </c>
      <c r="BE124" s="4"/>
      <c r="BF124" s="4"/>
      <c r="BG124" s="24" t="s">
        <v>1646</v>
      </c>
      <c r="BH124" s="24" t="s">
        <v>32</v>
      </c>
      <c r="BI124" s="4">
        <f t="shared" si="19"/>
        <v>224.53</v>
      </c>
      <c r="BK124" s="2" t="s">
        <v>426</v>
      </c>
      <c r="BL124" s="135" t="str">
        <f t="shared" si="20"/>
        <v>Exists</v>
      </c>
    </row>
    <row r="125" spans="9:64">
      <c r="I125" s="26">
        <v>604</v>
      </c>
      <c r="J125" s="46" t="str" cm="1">
        <f t="array" ref="J125">_xlfn.IFS(I125&gt;=750,"Low Risk",AND(I125&gt;=650,I125&lt;=749),"Medium Risk",I125&lt;650,"High Risk")</f>
        <v>High Risk</v>
      </c>
      <c r="N125" s="4"/>
      <c r="P125" s="24">
        <v>56.09</v>
      </c>
      <c r="Q125" s="4" t="str">
        <f t="shared" si="21"/>
        <v>Available</v>
      </c>
      <c r="Y125" s="26" t="s">
        <v>1648</v>
      </c>
      <c r="Z125" s="26" t="s">
        <v>28</v>
      </c>
      <c r="AA125" s="84" t="str">
        <f t="shared" si="12"/>
        <v>Sunita Sahu</v>
      </c>
      <c r="AB125" s="26">
        <v>95.94</v>
      </c>
      <c r="AC125" s="3" t="s">
        <v>64</v>
      </c>
      <c r="AD125" s="3">
        <v>45.58</v>
      </c>
      <c r="AG125" s="26" t="s">
        <v>1648</v>
      </c>
      <c r="AH125" s="4" t="str">
        <f t="shared" si="13"/>
        <v>00124</v>
      </c>
      <c r="AI125" s="3" t="s">
        <v>68</v>
      </c>
      <c r="AJ125" s="46" t="str">
        <f t="shared" si="14"/>
        <v>Female</v>
      </c>
      <c r="AK125" s="3" t="s">
        <v>430</v>
      </c>
      <c r="AL125" s="3" t="s">
        <v>78</v>
      </c>
      <c r="AM125" s="7" t="str">
        <f t="shared" si="15"/>
        <v>Pooja Dash|Rourkela</v>
      </c>
      <c r="AO125" s="3" t="s">
        <v>430</v>
      </c>
      <c r="AP125" s="4" t="str">
        <f t="shared" si="16"/>
        <v>Not True</v>
      </c>
      <c r="AU125" s="26" t="s">
        <v>1377</v>
      </c>
      <c r="AV125" s="46" t="str">
        <f t="shared" si="17"/>
        <v>Approved</v>
      </c>
      <c r="AY125" s="3" t="s">
        <v>429</v>
      </c>
      <c r="AZ125" s="3" t="s">
        <v>78</v>
      </c>
      <c r="BA125" s="26" t="s">
        <v>1648</v>
      </c>
      <c r="BB125" s="71" t="s">
        <v>983</v>
      </c>
      <c r="BC125" s="4" t="str">
        <f t="shared" si="18"/>
        <v>Cuttack</v>
      </c>
      <c r="BE125" s="4"/>
      <c r="BF125" s="4"/>
      <c r="BG125" s="26" t="s">
        <v>1648</v>
      </c>
      <c r="BH125" s="26" t="s">
        <v>28</v>
      </c>
      <c r="BI125" s="4">
        <f t="shared" si="19"/>
        <v>162.30000000000001</v>
      </c>
      <c r="BK125" s="3" t="s">
        <v>429</v>
      </c>
      <c r="BL125" s="135" t="str">
        <f t="shared" si="20"/>
        <v>Exists</v>
      </c>
    </row>
    <row r="126" spans="9:64">
      <c r="I126" s="24">
        <v>796</v>
      </c>
      <c r="J126" s="46" t="str" cm="1">
        <f t="array" ref="J126">_xlfn.IFS(I126&gt;=750,"Low Risk",AND(I126&gt;=650,I126&lt;=749),"Medium Risk",I126&lt;650,"High Risk")</f>
        <v>Low Risk</v>
      </c>
      <c r="N126" s="4"/>
      <c r="P126" s="26">
        <v>95.94</v>
      </c>
      <c r="Q126" s="4" t="str">
        <f t="shared" si="21"/>
        <v>Available</v>
      </c>
      <c r="Y126" s="24" t="s">
        <v>1650</v>
      </c>
      <c r="Z126" s="24" t="s">
        <v>35</v>
      </c>
      <c r="AA126" s="84" t="str">
        <f t="shared" si="12"/>
        <v>Kavita Rath</v>
      </c>
      <c r="AB126" s="24">
        <v>78.94</v>
      </c>
      <c r="AC126" s="2" t="s">
        <v>97</v>
      </c>
      <c r="AD126" s="2">
        <v>5.24</v>
      </c>
      <c r="AG126" s="24" t="s">
        <v>1650</v>
      </c>
      <c r="AH126" s="4" t="str">
        <f t="shared" si="13"/>
        <v>00125</v>
      </c>
      <c r="AI126" s="2" t="s">
        <v>128</v>
      </c>
      <c r="AJ126" s="46" t="str">
        <f t="shared" si="14"/>
        <v>Female</v>
      </c>
      <c r="AK126" s="2" t="s">
        <v>433</v>
      </c>
      <c r="AL126" s="2" t="s">
        <v>82</v>
      </c>
      <c r="AM126" s="7" t="str">
        <f t="shared" si="15"/>
        <v>Puja Swain|Cuttack</v>
      </c>
      <c r="AO126" s="2" t="s">
        <v>433</v>
      </c>
      <c r="AP126" s="4" t="str">
        <f t="shared" si="16"/>
        <v>Not True</v>
      </c>
      <c r="AU126" s="24" t="s">
        <v>1426</v>
      </c>
      <c r="AV126" s="46" t="str">
        <f t="shared" si="17"/>
        <v>Under Review</v>
      </c>
      <c r="AY126" s="2" t="s">
        <v>432</v>
      </c>
      <c r="AZ126" s="2" t="s">
        <v>82</v>
      </c>
      <c r="BA126" s="24" t="s">
        <v>1650</v>
      </c>
      <c r="BB126" s="70" t="s">
        <v>1020</v>
      </c>
      <c r="BC126" s="4" t="str">
        <f t="shared" si="18"/>
        <v>Bhubaneswar</v>
      </c>
      <c r="BE126" s="4"/>
      <c r="BF126" s="4"/>
      <c r="BG126" s="24" t="s">
        <v>1650</v>
      </c>
      <c r="BH126" s="24" t="s">
        <v>35</v>
      </c>
      <c r="BI126" s="4">
        <f t="shared" si="19"/>
        <v>103.83</v>
      </c>
      <c r="BK126" s="2" t="s">
        <v>432</v>
      </c>
      <c r="BL126" s="135" t="str">
        <f t="shared" si="20"/>
        <v>Exists</v>
      </c>
    </row>
    <row r="127" spans="9:64">
      <c r="I127" s="26">
        <v>606</v>
      </c>
      <c r="J127" s="46" t="str" cm="1">
        <f t="array" ref="J127">_xlfn.IFS(I127&gt;=750,"Low Risk",AND(I127&gt;=650,I127&lt;=749),"Medium Risk",I127&lt;650,"High Risk")</f>
        <v>High Risk</v>
      </c>
      <c r="N127" s="4"/>
      <c r="P127" s="24">
        <v>78.94</v>
      </c>
      <c r="Q127" s="4" t="str">
        <f t="shared" si="21"/>
        <v>Available</v>
      </c>
      <c r="Y127" s="26" t="s">
        <v>1652</v>
      </c>
      <c r="Z127" s="26" t="s">
        <v>7</v>
      </c>
      <c r="AA127" s="84" t="str">
        <f t="shared" si="12"/>
        <v>Rajesh Kumar</v>
      </c>
      <c r="AB127" s="26">
        <v>93.69</v>
      </c>
      <c r="AC127" s="3" t="s">
        <v>97</v>
      </c>
      <c r="AD127" s="3">
        <v>16.690000000000001</v>
      </c>
      <c r="AG127" s="26" t="s">
        <v>1652</v>
      </c>
      <c r="AH127" s="4" t="str">
        <f t="shared" si="13"/>
        <v>00126</v>
      </c>
      <c r="AI127" s="3" t="s">
        <v>68</v>
      </c>
      <c r="AJ127" s="46" t="str">
        <f t="shared" si="14"/>
        <v>Female</v>
      </c>
      <c r="AK127" s="3" t="s">
        <v>85</v>
      </c>
      <c r="AL127" s="3" t="s">
        <v>58</v>
      </c>
      <c r="AM127" s="7" t="str">
        <f t="shared" si="15"/>
        <v>Seema Kumar|Dhenkanal</v>
      </c>
      <c r="AO127" s="3" t="s">
        <v>85</v>
      </c>
      <c r="AP127" s="4" t="str">
        <f t="shared" si="16"/>
        <v>Not True</v>
      </c>
      <c r="AU127" s="26" t="s">
        <v>1386</v>
      </c>
      <c r="AV127" s="46" t="str">
        <f t="shared" si="17"/>
        <v>Rejected</v>
      </c>
      <c r="AY127" s="3" t="s">
        <v>435</v>
      </c>
      <c r="AZ127" s="3" t="s">
        <v>58</v>
      </c>
      <c r="BA127" s="26" t="s">
        <v>1652</v>
      </c>
      <c r="BB127" s="71" t="s">
        <v>336</v>
      </c>
      <c r="BC127" s="4" t="str">
        <f t="shared" si="18"/>
        <v>Bhubaneswar</v>
      </c>
      <c r="BE127" s="4"/>
      <c r="BF127" s="4"/>
      <c r="BG127" s="26" t="s">
        <v>1652</v>
      </c>
      <c r="BH127" s="26" t="s">
        <v>7</v>
      </c>
      <c r="BI127" s="4">
        <f t="shared" si="19"/>
        <v>209.86</v>
      </c>
      <c r="BK127" s="3" t="s">
        <v>435</v>
      </c>
      <c r="BL127" s="135" t="str">
        <f t="shared" si="20"/>
        <v>Exists</v>
      </c>
    </row>
    <row r="128" spans="9:64">
      <c r="I128" s="24">
        <v>873</v>
      </c>
      <c r="J128" s="46" t="str" cm="1">
        <f t="array" ref="J128">_xlfn.IFS(I128&gt;=750,"Low Risk",AND(I128&gt;=650,I128&lt;=749),"Medium Risk",I128&lt;650,"High Risk")</f>
        <v>Low Risk</v>
      </c>
      <c r="N128" s="4"/>
      <c r="P128" s="26">
        <v>93.69</v>
      </c>
      <c r="Q128" s="4" t="str">
        <f t="shared" si="21"/>
        <v>Available</v>
      </c>
      <c r="Y128" s="24" t="s">
        <v>1654</v>
      </c>
      <c r="Z128" s="24" t="s">
        <v>20</v>
      </c>
      <c r="AA128" s="84" t="str">
        <f t="shared" si="12"/>
        <v>Anita Das</v>
      </c>
      <c r="AB128" s="24">
        <v>28.79</v>
      </c>
      <c r="AC128" s="2" t="s">
        <v>124</v>
      </c>
      <c r="AD128" s="2">
        <v>39.96</v>
      </c>
      <c r="AG128" s="24" t="s">
        <v>1654</v>
      </c>
      <c r="AH128" s="4" t="str">
        <f t="shared" si="13"/>
        <v>00127</v>
      </c>
      <c r="AI128" s="2" t="s">
        <v>89</v>
      </c>
      <c r="AJ128" s="46" t="str">
        <f t="shared" si="14"/>
        <v>Female</v>
      </c>
      <c r="AK128" s="2" t="s">
        <v>438</v>
      </c>
      <c r="AL128" s="2" t="s">
        <v>161</v>
      </c>
      <c r="AM128" s="7" t="str">
        <f t="shared" si="15"/>
        <v>Rekha Das|Puri</v>
      </c>
      <c r="AO128" s="2" t="s">
        <v>438</v>
      </c>
      <c r="AP128" s="96" t="str">
        <f t="shared" si="16"/>
        <v>Rekha Das</v>
      </c>
      <c r="AU128" s="24" t="s">
        <v>1377</v>
      </c>
      <c r="AV128" s="46" t="str">
        <f t="shared" si="17"/>
        <v>Approved</v>
      </c>
      <c r="AY128" s="2" t="s">
        <v>437</v>
      </c>
      <c r="AZ128" s="2" t="s">
        <v>161</v>
      </c>
      <c r="BA128" s="24" t="s">
        <v>1654</v>
      </c>
      <c r="BB128" s="70" t="s">
        <v>400</v>
      </c>
      <c r="BC128" s="4" t="str">
        <f t="shared" si="18"/>
        <v>Puri</v>
      </c>
      <c r="BE128" s="4"/>
      <c r="BF128" s="4"/>
      <c r="BG128" s="24" t="s">
        <v>1654</v>
      </c>
      <c r="BH128" s="24" t="s">
        <v>20</v>
      </c>
      <c r="BI128" s="4">
        <f t="shared" si="19"/>
        <v>104.66</v>
      </c>
      <c r="BK128" s="2" t="s">
        <v>437</v>
      </c>
      <c r="BL128" s="135" t="str">
        <f t="shared" si="20"/>
        <v>Exists</v>
      </c>
    </row>
    <row r="129" spans="9:64">
      <c r="I129" s="26">
        <v>735</v>
      </c>
      <c r="J129" s="46" t="str" cm="1">
        <f t="array" ref="J129">_xlfn.IFS(I129&gt;=750,"Low Risk",AND(I129&gt;=650,I129&lt;=749),"Medium Risk",I129&lt;650,"High Risk")</f>
        <v>Medium Risk</v>
      </c>
      <c r="N129" s="4"/>
      <c r="P129" s="24">
        <v>28.79</v>
      </c>
      <c r="Q129" s="4" t="str">
        <f t="shared" si="21"/>
        <v>Available</v>
      </c>
      <c r="Y129" s="26" t="s">
        <v>1656</v>
      </c>
      <c r="Z129" s="26" t="s">
        <v>41</v>
      </c>
      <c r="AA129" s="84" t="str">
        <f t="shared" si="12"/>
        <v>Pooja Tripathi</v>
      </c>
      <c r="AB129" s="26">
        <v>7.47</v>
      </c>
      <c r="AC129" s="3" t="s">
        <v>157</v>
      </c>
      <c r="AD129" s="3">
        <v>19.21</v>
      </c>
      <c r="AG129" s="26" t="s">
        <v>1656</v>
      </c>
      <c r="AH129" s="4" t="str">
        <f t="shared" si="13"/>
        <v>00128</v>
      </c>
      <c r="AI129" s="3" t="s">
        <v>73</v>
      </c>
      <c r="AJ129" s="46" t="str">
        <f t="shared" si="14"/>
        <v>Male</v>
      </c>
      <c r="AK129" s="3" t="s">
        <v>441</v>
      </c>
      <c r="AL129" s="3" t="s">
        <v>82</v>
      </c>
      <c r="AM129" s="7" t="str">
        <f t="shared" si="15"/>
        <v>Sanjay Biswal|Cuttack</v>
      </c>
      <c r="AO129" s="3" t="s">
        <v>441</v>
      </c>
      <c r="AP129" s="4" t="str">
        <f t="shared" si="16"/>
        <v>Not True</v>
      </c>
      <c r="AU129" s="26" t="s">
        <v>1381</v>
      </c>
      <c r="AV129" s="46" t="str">
        <f t="shared" si="17"/>
        <v>Rejected</v>
      </c>
      <c r="AY129" s="3" t="s">
        <v>440</v>
      </c>
      <c r="AZ129" s="3" t="s">
        <v>82</v>
      </c>
      <c r="BA129" s="26" t="s">
        <v>1656</v>
      </c>
      <c r="BB129" s="71" t="s">
        <v>1072</v>
      </c>
      <c r="BC129" s="4" t="str">
        <f t="shared" si="18"/>
        <v>Puri</v>
      </c>
      <c r="BE129" s="4"/>
      <c r="BF129" s="4"/>
      <c r="BG129" s="26" t="s">
        <v>1656</v>
      </c>
      <c r="BH129" s="26" t="s">
        <v>41</v>
      </c>
      <c r="BI129" s="4">
        <f t="shared" si="19"/>
        <v>251.78</v>
      </c>
      <c r="BK129" s="3" t="s">
        <v>440</v>
      </c>
      <c r="BL129" s="135" t="str">
        <f t="shared" si="20"/>
        <v>Exists</v>
      </c>
    </row>
    <row r="130" spans="9:64">
      <c r="I130" s="24">
        <v>657</v>
      </c>
      <c r="J130" s="46" t="str" cm="1">
        <f t="array" ref="J130">_xlfn.IFS(I130&gt;=750,"Low Risk",AND(I130&gt;=650,I130&lt;=749),"Medium Risk",I130&lt;650,"High Risk")</f>
        <v>Medium Risk</v>
      </c>
      <c r="N130" s="4"/>
      <c r="P130" s="26">
        <v>7.47</v>
      </c>
      <c r="Q130" s="4" t="str">
        <f t="shared" si="21"/>
        <v>Available</v>
      </c>
      <c r="Y130" s="24" t="s">
        <v>1658</v>
      </c>
      <c r="Z130" s="24" t="s">
        <v>38</v>
      </c>
      <c r="AA130" s="84" t="str">
        <f t="shared" si="12"/>
        <v>Deepak Mishra</v>
      </c>
      <c r="AB130" s="24">
        <v>56.45</v>
      </c>
      <c r="AC130" s="2" t="s">
        <v>59</v>
      </c>
      <c r="AD130" s="2">
        <v>35.68</v>
      </c>
      <c r="AG130" s="24" t="s">
        <v>1658</v>
      </c>
      <c r="AH130" s="4" t="str">
        <f t="shared" si="13"/>
        <v>00129</v>
      </c>
      <c r="AI130" s="2" t="s">
        <v>89</v>
      </c>
      <c r="AJ130" s="46" t="str">
        <f t="shared" si="14"/>
        <v>Female</v>
      </c>
      <c r="AK130" s="2" t="s">
        <v>392</v>
      </c>
      <c r="AL130" s="2" t="s">
        <v>161</v>
      </c>
      <c r="AM130" s="7" t="str">
        <f t="shared" si="15"/>
        <v>Priya Biswal|Puri</v>
      </c>
      <c r="AO130" s="2" t="s">
        <v>392</v>
      </c>
      <c r="AP130" s="4" t="str">
        <f t="shared" si="16"/>
        <v>Not True</v>
      </c>
      <c r="AU130" s="24" t="s">
        <v>1377</v>
      </c>
      <c r="AV130" s="46" t="str">
        <f t="shared" si="17"/>
        <v>Approved</v>
      </c>
      <c r="AY130" s="2" t="s">
        <v>443</v>
      </c>
      <c r="AZ130" s="2" t="s">
        <v>161</v>
      </c>
      <c r="BA130" s="24" t="s">
        <v>1658</v>
      </c>
      <c r="BB130" s="70" t="s">
        <v>1016</v>
      </c>
      <c r="BC130" s="4" t="str">
        <f t="shared" si="18"/>
        <v>Sambalpur</v>
      </c>
      <c r="BE130" s="4"/>
      <c r="BF130" s="4"/>
      <c r="BG130" s="24" t="s">
        <v>1658</v>
      </c>
      <c r="BH130" s="24" t="s">
        <v>38</v>
      </c>
      <c r="BI130" s="4">
        <f t="shared" si="19"/>
        <v>144.97999999999999</v>
      </c>
      <c r="BK130" s="2" t="s">
        <v>443</v>
      </c>
      <c r="BL130" s="135" t="str">
        <f t="shared" si="20"/>
        <v>Exists</v>
      </c>
    </row>
    <row r="131" spans="9:64">
      <c r="I131" s="26">
        <v>704</v>
      </c>
      <c r="J131" s="46" t="str" cm="1">
        <f t="array" ref="J131">_xlfn.IFS(I131&gt;=750,"Low Risk",AND(I131&gt;=650,I131&lt;=749),"Medium Risk",I131&lt;650,"High Risk")</f>
        <v>Medium Risk</v>
      </c>
      <c r="N131" s="4"/>
      <c r="P131" s="24">
        <v>56.45</v>
      </c>
      <c r="Q131" s="4" t="str">
        <f t="shared" si="21"/>
        <v>Available</v>
      </c>
      <c r="Y131" s="26" t="s">
        <v>1660</v>
      </c>
      <c r="Z131" s="26" t="s">
        <v>7</v>
      </c>
      <c r="AA131" s="84" t="str">
        <f t="shared" ref="AA131:AA194" si="22">VLOOKUP(Z131,$W$2:$X$11,2,FALSE)</f>
        <v>Rajesh Kumar</v>
      </c>
      <c r="AB131" s="26">
        <v>91.92</v>
      </c>
      <c r="AC131" s="3" t="s">
        <v>157</v>
      </c>
      <c r="AD131" s="3">
        <v>49.49</v>
      </c>
      <c r="AG131" s="26" t="s">
        <v>1660</v>
      </c>
      <c r="AH131" s="4" t="str">
        <f t="shared" ref="AH131:AH194" si="23">RIGHT(AG131,5)</f>
        <v>00130</v>
      </c>
      <c r="AI131" s="3" t="s">
        <v>105</v>
      </c>
      <c r="AJ131" s="46" t="str">
        <f t="shared" ref="AJ131:AJ194" si="24">IF(UPPER(AI131)="M","Male","Female")</f>
        <v>Female</v>
      </c>
      <c r="AK131" s="3" t="s">
        <v>446</v>
      </c>
      <c r="AL131" s="3" t="s">
        <v>144</v>
      </c>
      <c r="AM131" s="7" t="str">
        <f t="shared" ref="AM131:AM194" si="25">_xlfn.CONCAT(AK131,"|",AL131)</f>
        <v>Suresh Mohanty|Bhubaneswar</v>
      </c>
      <c r="AO131" s="3" t="s">
        <v>446</v>
      </c>
      <c r="AP131" s="4" t="str">
        <f t="shared" ref="AP131:AP194" si="26">IF(LEFT(AO131,1)="R",AO131,"Not True")</f>
        <v>Not True</v>
      </c>
      <c r="AU131" s="26" t="s">
        <v>1377</v>
      </c>
      <c r="AV131" s="46" t="str">
        <f t="shared" ref="AV131:AV194" si="27">PROPER(TRIM(AU131))</f>
        <v>Approved</v>
      </c>
      <c r="AY131" s="3" t="s">
        <v>445</v>
      </c>
      <c r="AZ131" s="3" t="s">
        <v>144</v>
      </c>
      <c r="BA131" s="26" t="s">
        <v>1660</v>
      </c>
      <c r="BB131" s="71" t="s">
        <v>798</v>
      </c>
      <c r="BC131" s="4" t="str">
        <f t="shared" ref="BC131:BC194" si="28">VLOOKUP(BB131,$AY$2:$AZ$501,2,FALSE)</f>
        <v>Cuttack</v>
      </c>
      <c r="BE131" s="4"/>
      <c r="BF131" s="4"/>
      <c r="BG131" s="26" t="s">
        <v>1660</v>
      </c>
      <c r="BH131" s="26" t="s">
        <v>7</v>
      </c>
      <c r="BI131" s="4">
        <f t="shared" ref="BI131:BI194" si="29">VLOOKUP(BH131,$BE$2:$BF$11,2,FALSE)</f>
        <v>209.86</v>
      </c>
      <c r="BK131" s="3" t="s">
        <v>445</v>
      </c>
      <c r="BL131" s="135" t="str">
        <f t="shared" ref="BL131:BL194" si="30">IF(COUNTIF(BK:BK,BK131)&gt;0,"Exists","Does Not Exists")</f>
        <v>Exists</v>
      </c>
    </row>
    <row r="132" spans="9:64">
      <c r="I132" s="24">
        <v>556</v>
      </c>
      <c r="J132" s="46" t="str" cm="1">
        <f t="array" ref="J132">_xlfn.IFS(I132&gt;=750,"Low Risk",AND(I132&gt;=650,I132&lt;=749),"Medium Risk",I132&lt;650,"High Risk")</f>
        <v>High Risk</v>
      </c>
      <c r="N132" s="4"/>
      <c r="P132" s="26">
        <v>91.92</v>
      </c>
      <c r="Q132" s="4" t="str">
        <f t="shared" ref="Q132:Q195" si="31">IF(ISBLANK(P132),"missing","Available")</f>
        <v>Available</v>
      </c>
      <c r="Y132" s="24" t="s">
        <v>1663</v>
      </c>
      <c r="Z132" s="24" t="s">
        <v>12</v>
      </c>
      <c r="AA132" s="84" t="str">
        <f t="shared" si="22"/>
        <v>Priya Mohanty</v>
      </c>
      <c r="AB132" s="24">
        <v>33.590000000000003</v>
      </c>
      <c r="AC132" s="2" t="s">
        <v>74</v>
      </c>
      <c r="AD132" s="2">
        <v>23.54</v>
      </c>
      <c r="AG132" s="24" t="s">
        <v>1663</v>
      </c>
      <c r="AH132" s="4" t="str">
        <f t="shared" si="23"/>
        <v>00131</v>
      </c>
      <c r="AI132" s="2" t="s">
        <v>68</v>
      </c>
      <c r="AJ132" s="46" t="str">
        <f t="shared" si="24"/>
        <v>Female</v>
      </c>
      <c r="AK132" s="2" t="s">
        <v>378</v>
      </c>
      <c r="AL132" s="2" t="s">
        <v>161</v>
      </c>
      <c r="AM132" s="7" t="str">
        <f t="shared" si="25"/>
        <v>Sita Mohanty|Puri</v>
      </c>
      <c r="AO132" s="2" t="s">
        <v>378</v>
      </c>
      <c r="AP132" s="4" t="str">
        <f t="shared" si="26"/>
        <v>Not True</v>
      </c>
      <c r="AU132" s="24" t="s">
        <v>1377</v>
      </c>
      <c r="AV132" s="46" t="str">
        <f t="shared" si="27"/>
        <v>Approved</v>
      </c>
      <c r="AY132" s="2" t="s">
        <v>448</v>
      </c>
      <c r="AZ132" s="2" t="s">
        <v>161</v>
      </c>
      <c r="BA132" s="24" t="s">
        <v>1663</v>
      </c>
      <c r="BB132" s="70" t="s">
        <v>1334</v>
      </c>
      <c r="BC132" s="4" t="str">
        <f t="shared" si="28"/>
        <v>Puri</v>
      </c>
      <c r="BE132" s="4"/>
      <c r="BF132" s="4"/>
      <c r="BG132" s="24" t="s">
        <v>1663</v>
      </c>
      <c r="BH132" s="24" t="s">
        <v>12</v>
      </c>
      <c r="BI132" s="4">
        <f t="shared" si="29"/>
        <v>105.8</v>
      </c>
      <c r="BK132" s="2" t="s">
        <v>448</v>
      </c>
      <c r="BL132" s="135" t="str">
        <f t="shared" si="30"/>
        <v>Exists</v>
      </c>
    </row>
    <row r="133" spans="9:64">
      <c r="I133" s="26">
        <v>882</v>
      </c>
      <c r="J133" s="46" t="str" cm="1">
        <f t="array" ref="J133">_xlfn.IFS(I133&gt;=750,"Low Risk",AND(I133&gt;=650,I133&lt;=749),"Medium Risk",I133&lt;650,"High Risk")</f>
        <v>Low Risk</v>
      </c>
      <c r="N133" s="4"/>
      <c r="P133" s="24">
        <v>33.590000000000003</v>
      </c>
      <c r="Q133" s="4" t="str">
        <f t="shared" si="31"/>
        <v>Available</v>
      </c>
      <c r="Y133" s="26" t="s">
        <v>1665</v>
      </c>
      <c r="Z133" s="26" t="s">
        <v>28</v>
      </c>
      <c r="AA133" s="84" t="str">
        <f t="shared" si="22"/>
        <v>Sunita Sahu</v>
      </c>
      <c r="AB133" s="26">
        <v>79.62</v>
      </c>
      <c r="AC133" s="3" t="s">
        <v>74</v>
      </c>
      <c r="AD133" s="3">
        <v>6.71</v>
      </c>
      <c r="AG133" s="26" t="s">
        <v>1665</v>
      </c>
      <c r="AH133" s="4" t="str">
        <f t="shared" si="23"/>
        <v>00132</v>
      </c>
      <c r="AI133" s="3" t="s">
        <v>73</v>
      </c>
      <c r="AJ133" s="46" t="str">
        <f t="shared" si="24"/>
        <v>Male</v>
      </c>
      <c r="AK133" s="3" t="s">
        <v>451</v>
      </c>
      <c r="AL133" s="3" t="s">
        <v>58</v>
      </c>
      <c r="AM133" s="7" t="str">
        <f t="shared" si="25"/>
        <v>Nisha Dash|Dhenkanal</v>
      </c>
      <c r="AO133" s="3" t="s">
        <v>451</v>
      </c>
      <c r="AP133" s="4" t="str">
        <f t="shared" si="26"/>
        <v>Not True</v>
      </c>
      <c r="AU133" s="26" t="s">
        <v>1377</v>
      </c>
      <c r="AV133" s="46" t="str">
        <f t="shared" si="27"/>
        <v>Approved</v>
      </c>
      <c r="AY133" s="3" t="s">
        <v>450</v>
      </c>
      <c r="AZ133" s="3" t="s">
        <v>58</v>
      </c>
      <c r="BA133" s="26" t="s">
        <v>1665</v>
      </c>
      <c r="BB133" s="71" t="s">
        <v>426</v>
      </c>
      <c r="BC133" s="4" t="str">
        <f t="shared" si="28"/>
        <v>Sambalpur</v>
      </c>
      <c r="BE133" s="4"/>
      <c r="BF133" s="4"/>
      <c r="BG133" s="26" t="s">
        <v>1665</v>
      </c>
      <c r="BH133" s="26" t="s">
        <v>28</v>
      </c>
      <c r="BI133" s="4">
        <f t="shared" si="29"/>
        <v>162.30000000000001</v>
      </c>
      <c r="BK133" s="3" t="s">
        <v>450</v>
      </c>
      <c r="BL133" s="135" t="str">
        <f t="shared" si="30"/>
        <v>Exists</v>
      </c>
    </row>
    <row r="134" spans="9:64">
      <c r="I134" s="24">
        <v>721</v>
      </c>
      <c r="J134" s="46" t="str" cm="1">
        <f t="array" ref="J134">_xlfn.IFS(I134&gt;=750,"Low Risk",AND(I134&gt;=650,I134&lt;=749),"Medium Risk",I134&lt;650,"High Risk")</f>
        <v>Medium Risk</v>
      </c>
      <c r="N134" s="4"/>
      <c r="P134" s="26">
        <v>79.62</v>
      </c>
      <c r="Q134" s="4" t="str">
        <f t="shared" si="31"/>
        <v>Available</v>
      </c>
      <c r="Y134" s="24" t="s">
        <v>1666</v>
      </c>
      <c r="Z134" s="24" t="s">
        <v>12</v>
      </c>
      <c r="AA134" s="84" t="str">
        <f t="shared" si="22"/>
        <v>Priya Mohanty</v>
      </c>
      <c r="AB134" s="24">
        <v>6.42</v>
      </c>
      <c r="AC134" s="2" t="s">
        <v>59</v>
      </c>
      <c r="AD134" s="2">
        <v>35.42</v>
      </c>
      <c r="AG134" s="24" t="s">
        <v>1666</v>
      </c>
      <c r="AH134" s="4" t="str">
        <f t="shared" si="23"/>
        <v>00133</v>
      </c>
      <c r="AI134" s="2" t="s">
        <v>73</v>
      </c>
      <c r="AJ134" s="46" t="str">
        <f t="shared" si="24"/>
        <v>Male</v>
      </c>
      <c r="AK134" s="2" t="s">
        <v>454</v>
      </c>
      <c r="AL134" s="2" t="s">
        <v>232</v>
      </c>
      <c r="AM134" s="7" t="str">
        <f t="shared" si="25"/>
        <v>Deepak Tripathi|Angul</v>
      </c>
      <c r="AO134" s="2" t="s">
        <v>454</v>
      </c>
      <c r="AP134" s="4" t="str">
        <f t="shared" si="26"/>
        <v>Not True</v>
      </c>
      <c r="AU134" s="24" t="s">
        <v>1377</v>
      </c>
      <c r="AV134" s="46" t="str">
        <f t="shared" si="27"/>
        <v>Approved</v>
      </c>
      <c r="AY134" s="2" t="s">
        <v>453</v>
      </c>
      <c r="AZ134" s="2" t="s">
        <v>232</v>
      </c>
      <c r="BA134" s="24" t="s">
        <v>1666</v>
      </c>
      <c r="BB134" s="70" t="s">
        <v>1252</v>
      </c>
      <c r="BC134" s="4" t="str">
        <f t="shared" si="28"/>
        <v>Bhubaneswar</v>
      </c>
      <c r="BE134" s="4"/>
      <c r="BF134" s="4"/>
      <c r="BG134" s="24" t="s">
        <v>1666</v>
      </c>
      <c r="BH134" s="24" t="s">
        <v>12</v>
      </c>
      <c r="BI134" s="4">
        <f t="shared" si="29"/>
        <v>105.8</v>
      </c>
      <c r="BK134" s="2" t="s">
        <v>453</v>
      </c>
      <c r="BL134" s="135" t="str">
        <f t="shared" si="30"/>
        <v>Exists</v>
      </c>
    </row>
    <row r="135" spans="9:64">
      <c r="I135" s="26">
        <v>694</v>
      </c>
      <c r="J135" s="46" t="str" cm="1">
        <f t="array" ref="J135">_xlfn.IFS(I135&gt;=750,"Low Risk",AND(I135&gt;=650,I135&lt;=749),"Medium Risk",I135&lt;650,"High Risk")</f>
        <v>Medium Risk</v>
      </c>
      <c r="N135" s="4"/>
      <c r="P135" s="24">
        <v>6.42</v>
      </c>
      <c r="Q135" s="4" t="str">
        <f t="shared" si="31"/>
        <v>Available</v>
      </c>
      <c r="Y135" s="26" t="s">
        <v>1669</v>
      </c>
      <c r="Z135" s="26" t="s">
        <v>41</v>
      </c>
      <c r="AA135" s="84" t="str">
        <f t="shared" si="22"/>
        <v>Pooja Tripathi</v>
      </c>
      <c r="AB135" s="26">
        <v>39.01</v>
      </c>
      <c r="AC135" s="3" t="s">
        <v>157</v>
      </c>
      <c r="AD135" s="3">
        <v>38.25</v>
      </c>
      <c r="AG135" s="26" t="s">
        <v>1669</v>
      </c>
      <c r="AH135" s="4" t="str">
        <f t="shared" si="23"/>
        <v>00134</v>
      </c>
      <c r="AI135" s="3" t="s">
        <v>57</v>
      </c>
      <c r="AJ135" s="46" t="str">
        <f t="shared" si="24"/>
        <v>Female</v>
      </c>
      <c r="AK135" s="3" t="s">
        <v>164</v>
      </c>
      <c r="AL135" s="3" t="s">
        <v>144</v>
      </c>
      <c r="AM135" s="7" t="str">
        <f t="shared" si="25"/>
        <v>Bikash Mohanty|Bhubaneswar</v>
      </c>
      <c r="AO135" s="3" t="s">
        <v>164</v>
      </c>
      <c r="AP135" s="4" t="str">
        <f t="shared" si="26"/>
        <v>Not True</v>
      </c>
      <c r="AU135" s="26" t="s">
        <v>1377</v>
      </c>
      <c r="AV135" s="46" t="str">
        <f t="shared" si="27"/>
        <v>Approved</v>
      </c>
      <c r="AY135" s="3" t="s">
        <v>456</v>
      </c>
      <c r="AZ135" s="3" t="s">
        <v>144</v>
      </c>
      <c r="BA135" s="26" t="s">
        <v>1669</v>
      </c>
      <c r="BB135" s="71" t="s">
        <v>417</v>
      </c>
      <c r="BC135" s="4" t="str">
        <f t="shared" si="28"/>
        <v>Sambalpur</v>
      </c>
      <c r="BE135" s="4"/>
      <c r="BF135" s="4"/>
      <c r="BG135" s="26" t="s">
        <v>1669</v>
      </c>
      <c r="BH135" s="26" t="s">
        <v>41</v>
      </c>
      <c r="BI135" s="4">
        <f t="shared" si="29"/>
        <v>251.78</v>
      </c>
      <c r="BK135" s="3" t="s">
        <v>456</v>
      </c>
      <c r="BL135" s="135" t="str">
        <f t="shared" si="30"/>
        <v>Exists</v>
      </c>
    </row>
    <row r="136" spans="9:64">
      <c r="I136" s="24">
        <v>724</v>
      </c>
      <c r="J136" s="46" t="str" cm="1">
        <f t="array" ref="J136">_xlfn.IFS(I136&gt;=750,"Low Risk",AND(I136&gt;=650,I136&lt;=749),"Medium Risk",I136&lt;650,"High Risk")</f>
        <v>Medium Risk</v>
      </c>
      <c r="N136" s="4"/>
      <c r="P136" s="26">
        <v>39.01</v>
      </c>
      <c r="Q136" s="4" t="str">
        <f t="shared" si="31"/>
        <v>Available</v>
      </c>
      <c r="Y136" s="24" t="s">
        <v>1672</v>
      </c>
      <c r="Z136" s="24" t="s">
        <v>41</v>
      </c>
      <c r="AA136" s="84" t="str">
        <f t="shared" si="22"/>
        <v>Pooja Tripathi</v>
      </c>
      <c r="AB136" s="24">
        <v>90.53</v>
      </c>
      <c r="AC136" s="2" t="s">
        <v>157</v>
      </c>
      <c r="AD136" s="2">
        <v>29.66</v>
      </c>
      <c r="AG136" s="24" t="s">
        <v>1672</v>
      </c>
      <c r="AH136" s="4" t="str">
        <f t="shared" si="23"/>
        <v>00135</v>
      </c>
      <c r="AI136" s="2" t="s">
        <v>57</v>
      </c>
      <c r="AJ136" s="46" t="str">
        <f t="shared" si="24"/>
        <v>Female</v>
      </c>
      <c r="AK136" s="2" t="s">
        <v>459</v>
      </c>
      <c r="AL136" s="2" t="s">
        <v>69</v>
      </c>
      <c r="AM136" s="7" t="str">
        <f t="shared" si="25"/>
        <v>Priya Nayak|Sambalpur</v>
      </c>
      <c r="AO136" s="2" t="s">
        <v>459</v>
      </c>
      <c r="AP136" s="4" t="str">
        <f t="shared" si="26"/>
        <v>Not True</v>
      </c>
      <c r="AU136" s="24" t="s">
        <v>1377</v>
      </c>
      <c r="AV136" s="46" t="str">
        <f t="shared" si="27"/>
        <v>Approved</v>
      </c>
      <c r="AY136" s="2" t="s">
        <v>458</v>
      </c>
      <c r="AZ136" s="2" t="s">
        <v>69</v>
      </c>
      <c r="BA136" s="24" t="s">
        <v>1672</v>
      </c>
      <c r="BB136" s="70" t="s">
        <v>84</v>
      </c>
      <c r="BC136" s="4" t="str">
        <f t="shared" si="28"/>
        <v>Cuttack</v>
      </c>
      <c r="BE136" s="4"/>
      <c r="BF136" s="4"/>
      <c r="BG136" s="24" t="s">
        <v>1672</v>
      </c>
      <c r="BH136" s="24" t="s">
        <v>41</v>
      </c>
      <c r="BI136" s="4">
        <f t="shared" si="29"/>
        <v>251.78</v>
      </c>
      <c r="BK136" s="2" t="s">
        <v>458</v>
      </c>
      <c r="BL136" s="135" t="str">
        <f t="shared" si="30"/>
        <v>Exists</v>
      </c>
    </row>
    <row r="137" spans="9:64">
      <c r="I137" s="26">
        <v>725</v>
      </c>
      <c r="J137" s="46" t="str" cm="1">
        <f t="array" ref="J137">_xlfn.IFS(I137&gt;=750,"Low Risk",AND(I137&gt;=650,I137&lt;=749),"Medium Risk",I137&lt;650,"High Risk")</f>
        <v>Medium Risk</v>
      </c>
      <c r="N137" s="4"/>
      <c r="P137" s="24">
        <v>90.53</v>
      </c>
      <c r="Q137" s="4" t="str">
        <f t="shared" si="31"/>
        <v>Available</v>
      </c>
      <c r="Y137" s="26" t="s">
        <v>1674</v>
      </c>
      <c r="Z137" s="26" t="s">
        <v>32</v>
      </c>
      <c r="AA137" s="84" t="str">
        <f t="shared" si="22"/>
        <v>Ramesh Behera</v>
      </c>
      <c r="AB137" s="26">
        <v>31.81</v>
      </c>
      <c r="AC137" s="3" t="s">
        <v>157</v>
      </c>
      <c r="AD137" s="3">
        <v>33.53</v>
      </c>
      <c r="AG137" s="26" t="s">
        <v>1674</v>
      </c>
      <c r="AH137" s="4" t="str">
        <f t="shared" si="23"/>
        <v>00136</v>
      </c>
      <c r="AI137" s="3" t="s">
        <v>89</v>
      </c>
      <c r="AJ137" s="46" t="str">
        <f t="shared" si="24"/>
        <v>Female</v>
      </c>
      <c r="AK137" s="3" t="s">
        <v>462</v>
      </c>
      <c r="AL137" s="3" t="s">
        <v>78</v>
      </c>
      <c r="AM137" s="7" t="str">
        <f t="shared" si="25"/>
        <v>Prakash Das|Rourkela</v>
      </c>
      <c r="AO137" s="3" t="s">
        <v>462</v>
      </c>
      <c r="AP137" s="4" t="str">
        <f t="shared" si="26"/>
        <v>Not True</v>
      </c>
      <c r="AU137" s="26" t="s">
        <v>1426</v>
      </c>
      <c r="AV137" s="46" t="str">
        <f t="shared" si="27"/>
        <v>Under Review</v>
      </c>
      <c r="AY137" s="3" t="s">
        <v>461</v>
      </c>
      <c r="AZ137" s="3" t="s">
        <v>78</v>
      </c>
      <c r="BA137" s="26" t="s">
        <v>1674</v>
      </c>
      <c r="BB137" s="71" t="s">
        <v>886</v>
      </c>
      <c r="BC137" s="4" t="str">
        <f t="shared" si="28"/>
        <v>Balasore</v>
      </c>
      <c r="BE137" s="4"/>
      <c r="BF137" s="4"/>
      <c r="BG137" s="26" t="s">
        <v>1674</v>
      </c>
      <c r="BH137" s="26" t="s">
        <v>32</v>
      </c>
      <c r="BI137" s="4">
        <f t="shared" si="29"/>
        <v>224.53</v>
      </c>
      <c r="BK137" s="3" t="s">
        <v>461</v>
      </c>
      <c r="BL137" s="135" t="str">
        <f t="shared" si="30"/>
        <v>Exists</v>
      </c>
    </row>
    <row r="138" spans="9:64">
      <c r="I138" s="24">
        <v>823</v>
      </c>
      <c r="J138" s="46" t="str" cm="1">
        <f t="array" ref="J138">_xlfn.IFS(I138&gt;=750,"Low Risk",AND(I138&gt;=650,I138&lt;=749),"Medium Risk",I138&lt;650,"High Risk")</f>
        <v>Low Risk</v>
      </c>
      <c r="N138" s="4"/>
      <c r="P138" s="26">
        <v>31.81</v>
      </c>
      <c r="Q138" s="4" t="str">
        <f t="shared" si="31"/>
        <v>Available</v>
      </c>
      <c r="Y138" s="24" t="s">
        <v>1676</v>
      </c>
      <c r="Z138" s="24" t="s">
        <v>7</v>
      </c>
      <c r="AA138" s="84" t="str">
        <f t="shared" si="22"/>
        <v>Rajesh Kumar</v>
      </c>
      <c r="AB138" s="24">
        <v>86.01</v>
      </c>
      <c r="AC138" s="2" t="s">
        <v>59</v>
      </c>
      <c r="AD138" s="2">
        <v>49.83</v>
      </c>
      <c r="AG138" s="24" t="s">
        <v>1676</v>
      </c>
      <c r="AH138" s="4" t="str">
        <f t="shared" si="23"/>
        <v>00137</v>
      </c>
      <c r="AI138" s="2" t="s">
        <v>57</v>
      </c>
      <c r="AJ138" s="46" t="str">
        <f t="shared" si="24"/>
        <v>Female</v>
      </c>
      <c r="AK138" s="2" t="s">
        <v>465</v>
      </c>
      <c r="AL138" s="2" t="s">
        <v>101</v>
      </c>
      <c r="AM138" s="7" t="str">
        <f t="shared" si="25"/>
        <v>Sanjay Rout|Berhampur</v>
      </c>
      <c r="AO138" s="2" t="s">
        <v>465</v>
      </c>
      <c r="AP138" s="4" t="str">
        <f t="shared" si="26"/>
        <v>Not True</v>
      </c>
      <c r="AU138" s="24" t="s">
        <v>1426</v>
      </c>
      <c r="AV138" s="46" t="str">
        <f t="shared" si="27"/>
        <v>Under Review</v>
      </c>
      <c r="AY138" s="2" t="s">
        <v>464</v>
      </c>
      <c r="AZ138" s="2" t="s">
        <v>101</v>
      </c>
      <c r="BA138" s="24" t="s">
        <v>1676</v>
      </c>
      <c r="BB138" s="70" t="s">
        <v>291</v>
      </c>
      <c r="BC138" s="4" t="str">
        <f t="shared" si="28"/>
        <v>Jharsuguda</v>
      </c>
      <c r="BE138" s="4"/>
      <c r="BF138" s="4"/>
      <c r="BG138" s="24" t="s">
        <v>1676</v>
      </c>
      <c r="BH138" s="24" t="s">
        <v>7</v>
      </c>
      <c r="BI138" s="4">
        <f t="shared" si="29"/>
        <v>209.86</v>
      </c>
      <c r="BK138" s="2" t="s">
        <v>464</v>
      </c>
      <c r="BL138" s="135" t="str">
        <f t="shared" si="30"/>
        <v>Exists</v>
      </c>
    </row>
    <row r="139" spans="9:64">
      <c r="I139" s="26">
        <v>579</v>
      </c>
      <c r="J139" s="46" t="str" cm="1">
        <f t="array" ref="J139">_xlfn.IFS(I139&gt;=750,"Low Risk",AND(I139&gt;=650,I139&lt;=749),"Medium Risk",I139&lt;650,"High Risk")</f>
        <v>High Risk</v>
      </c>
      <c r="N139" s="4"/>
      <c r="P139" s="24">
        <v>86.01</v>
      </c>
      <c r="Q139" s="4" t="str">
        <f t="shared" si="31"/>
        <v>Available</v>
      </c>
      <c r="Y139" s="26" t="s">
        <v>1677</v>
      </c>
      <c r="Z139" s="26" t="s">
        <v>41</v>
      </c>
      <c r="AA139" s="84" t="str">
        <f t="shared" si="22"/>
        <v>Pooja Tripathi</v>
      </c>
      <c r="AB139" s="26"/>
      <c r="AC139" s="3" t="s">
        <v>59</v>
      </c>
      <c r="AD139" s="3">
        <v>6.05</v>
      </c>
      <c r="AG139" s="26" t="s">
        <v>1677</v>
      </c>
      <c r="AH139" s="4" t="str">
        <f t="shared" si="23"/>
        <v>00138</v>
      </c>
      <c r="AI139" s="3" t="s">
        <v>57</v>
      </c>
      <c r="AJ139" s="46" t="str">
        <f t="shared" si="24"/>
        <v>Female</v>
      </c>
      <c r="AK139" s="3" t="s">
        <v>468</v>
      </c>
      <c r="AL139" s="3" t="s">
        <v>144</v>
      </c>
      <c r="AM139" s="7" t="str">
        <f t="shared" si="25"/>
        <v>Kavita Sethi|Bhubaneswar</v>
      </c>
      <c r="AO139" s="3" t="s">
        <v>468</v>
      </c>
      <c r="AP139" s="4" t="str">
        <f t="shared" si="26"/>
        <v>Not True</v>
      </c>
      <c r="AU139" s="26" t="s">
        <v>1377</v>
      </c>
      <c r="AV139" s="46" t="str">
        <f t="shared" si="27"/>
        <v>Approved</v>
      </c>
      <c r="AY139" s="3" t="s">
        <v>467</v>
      </c>
      <c r="AZ139" s="3" t="s">
        <v>144</v>
      </c>
      <c r="BA139" s="26" t="s">
        <v>1677</v>
      </c>
      <c r="BB139" s="71" t="s">
        <v>732</v>
      </c>
      <c r="BC139" s="4" t="str">
        <f t="shared" si="28"/>
        <v>Jharsuguda</v>
      </c>
      <c r="BE139" s="4"/>
      <c r="BF139" s="4"/>
      <c r="BG139" s="26" t="s">
        <v>1677</v>
      </c>
      <c r="BH139" s="26" t="s">
        <v>41</v>
      </c>
      <c r="BI139" s="4">
        <f t="shared" si="29"/>
        <v>251.78</v>
      </c>
      <c r="BK139" s="3" t="s">
        <v>467</v>
      </c>
      <c r="BL139" s="135" t="str">
        <f t="shared" si="30"/>
        <v>Exists</v>
      </c>
    </row>
    <row r="140" spans="9:64">
      <c r="I140" s="24">
        <v>855</v>
      </c>
      <c r="J140" s="46" t="str" cm="1">
        <f t="array" ref="J140">_xlfn.IFS(I140&gt;=750,"Low Risk",AND(I140&gt;=650,I140&lt;=749),"Medium Risk",I140&lt;650,"High Risk")</f>
        <v>Low Risk</v>
      </c>
      <c r="N140" s="4"/>
      <c r="P140" s="26"/>
      <c r="Q140" s="4" t="str">
        <f t="shared" si="31"/>
        <v>missing</v>
      </c>
      <c r="Y140" s="24" t="s">
        <v>1679</v>
      </c>
      <c r="Z140" s="24" t="s">
        <v>35</v>
      </c>
      <c r="AA140" s="84" t="str">
        <f t="shared" si="22"/>
        <v>Kavita Rath</v>
      </c>
      <c r="AB140" s="24">
        <v>48.59</v>
      </c>
      <c r="AC140" s="2" t="s">
        <v>64</v>
      </c>
      <c r="AD140" s="2"/>
      <c r="AG140" s="24" t="s">
        <v>1679</v>
      </c>
      <c r="AH140" s="4" t="str">
        <f t="shared" si="23"/>
        <v>00139</v>
      </c>
      <c r="AI140" s="2" t="s">
        <v>105</v>
      </c>
      <c r="AJ140" s="46" t="str">
        <f t="shared" si="24"/>
        <v>Female</v>
      </c>
      <c r="AK140" s="2" t="s">
        <v>235</v>
      </c>
      <c r="AL140" s="2" t="s">
        <v>78</v>
      </c>
      <c r="AM140" s="7" t="str">
        <f t="shared" si="25"/>
        <v>Anita Panda|Rourkela</v>
      </c>
      <c r="AO140" s="2" t="s">
        <v>235</v>
      </c>
      <c r="AP140" s="4" t="str">
        <f t="shared" si="26"/>
        <v>Not True</v>
      </c>
      <c r="AU140" s="24" t="s">
        <v>1377</v>
      </c>
      <c r="AV140" s="46" t="str">
        <f t="shared" si="27"/>
        <v>Approved</v>
      </c>
      <c r="AY140" s="2" t="s">
        <v>470</v>
      </c>
      <c r="AZ140" s="2" t="s">
        <v>78</v>
      </c>
      <c r="BA140" s="24" t="s">
        <v>1679</v>
      </c>
      <c r="BB140" s="70" t="s">
        <v>411</v>
      </c>
      <c r="BC140" s="4" t="str">
        <f t="shared" si="28"/>
        <v>Dhenkanal</v>
      </c>
      <c r="BE140" s="4"/>
      <c r="BF140" s="4"/>
      <c r="BG140" s="24" t="s">
        <v>1679</v>
      </c>
      <c r="BH140" s="24" t="s">
        <v>35</v>
      </c>
      <c r="BI140" s="4">
        <f t="shared" si="29"/>
        <v>103.83</v>
      </c>
      <c r="BK140" s="2" t="s">
        <v>470</v>
      </c>
      <c r="BL140" s="135" t="str">
        <f t="shared" si="30"/>
        <v>Exists</v>
      </c>
    </row>
    <row r="141" spans="9:64">
      <c r="I141" s="26">
        <v>580</v>
      </c>
      <c r="J141" s="46" t="str" cm="1">
        <f t="array" ref="J141">_xlfn.IFS(I141&gt;=750,"Low Risk",AND(I141&gt;=650,I141&lt;=749),"Medium Risk",I141&lt;650,"High Risk")</f>
        <v>High Risk</v>
      </c>
      <c r="N141" s="4"/>
      <c r="P141" s="24">
        <v>48.59</v>
      </c>
      <c r="Q141" s="4" t="str">
        <f t="shared" si="31"/>
        <v>Available</v>
      </c>
      <c r="Y141" s="26" t="s">
        <v>1680</v>
      </c>
      <c r="Z141" s="26" t="s">
        <v>38</v>
      </c>
      <c r="AA141" s="84" t="str">
        <f t="shared" si="22"/>
        <v>Deepak Mishra</v>
      </c>
      <c r="AB141" s="26">
        <v>44.6</v>
      </c>
      <c r="AC141" s="3" t="s">
        <v>59</v>
      </c>
      <c r="AD141" s="3">
        <v>27.71</v>
      </c>
      <c r="AG141" s="26" t="s">
        <v>1680</v>
      </c>
      <c r="AH141" s="4" t="str">
        <f t="shared" si="23"/>
        <v>00140</v>
      </c>
      <c r="AI141" s="3" t="s">
        <v>57</v>
      </c>
      <c r="AJ141" s="46" t="str">
        <f t="shared" si="24"/>
        <v>Female</v>
      </c>
      <c r="AK141" s="3" t="s">
        <v>473</v>
      </c>
      <c r="AL141" s="3" t="s">
        <v>101</v>
      </c>
      <c r="AM141" s="7" t="str">
        <f t="shared" si="25"/>
        <v>Dilip Das|Berhampur</v>
      </c>
      <c r="AO141" s="3" t="s">
        <v>473</v>
      </c>
      <c r="AP141" s="4" t="str">
        <f t="shared" si="26"/>
        <v>Not True</v>
      </c>
      <c r="AU141" s="26" t="s">
        <v>1386</v>
      </c>
      <c r="AV141" s="46" t="str">
        <f t="shared" si="27"/>
        <v>Rejected</v>
      </c>
      <c r="AY141" s="3" t="s">
        <v>472</v>
      </c>
      <c r="AZ141" s="3" t="s">
        <v>101</v>
      </c>
      <c r="BA141" s="26" t="s">
        <v>1680</v>
      </c>
      <c r="BB141" s="71" t="s">
        <v>116</v>
      </c>
      <c r="BC141" s="4" t="str">
        <f t="shared" si="28"/>
        <v>Cuttack</v>
      </c>
      <c r="BE141" s="4"/>
      <c r="BF141" s="4"/>
      <c r="BG141" s="26" t="s">
        <v>1680</v>
      </c>
      <c r="BH141" s="26" t="s">
        <v>38</v>
      </c>
      <c r="BI141" s="4">
        <f t="shared" si="29"/>
        <v>144.97999999999999</v>
      </c>
      <c r="BK141" s="3" t="s">
        <v>472</v>
      </c>
      <c r="BL141" s="135" t="str">
        <f t="shared" si="30"/>
        <v>Exists</v>
      </c>
    </row>
    <row r="142" spans="9:64">
      <c r="I142" s="24">
        <v>791</v>
      </c>
      <c r="J142" s="46" t="str" cm="1">
        <f t="array" ref="J142">_xlfn.IFS(I142&gt;=750,"Low Risk",AND(I142&gt;=650,I142&lt;=749),"Medium Risk",I142&lt;650,"High Risk")</f>
        <v>Low Risk</v>
      </c>
      <c r="N142" s="4"/>
      <c r="P142" s="26">
        <v>44.6</v>
      </c>
      <c r="Q142" s="4" t="str">
        <f t="shared" si="31"/>
        <v>Available</v>
      </c>
      <c r="Y142" s="24" t="s">
        <v>1682</v>
      </c>
      <c r="Z142" s="24" t="s">
        <v>38</v>
      </c>
      <c r="AA142" s="84" t="str">
        <f t="shared" si="22"/>
        <v>Deepak Mishra</v>
      </c>
      <c r="AB142" s="24">
        <v>3.13</v>
      </c>
      <c r="AC142" s="2" t="s">
        <v>97</v>
      </c>
      <c r="AD142" s="2">
        <v>39.67</v>
      </c>
      <c r="AG142" s="24" t="s">
        <v>1682</v>
      </c>
      <c r="AH142" s="4" t="str">
        <f t="shared" si="23"/>
        <v>00141</v>
      </c>
      <c r="AI142" s="2" t="s">
        <v>68</v>
      </c>
      <c r="AJ142" s="46" t="str">
        <f t="shared" si="24"/>
        <v>Female</v>
      </c>
      <c r="AK142" s="2" t="s">
        <v>176</v>
      </c>
      <c r="AL142" s="2" t="s">
        <v>58</v>
      </c>
      <c r="AM142" s="7" t="str">
        <f t="shared" si="25"/>
        <v>Arjun Sethi|Dhenkanal</v>
      </c>
      <c r="AO142" s="2" t="s">
        <v>176</v>
      </c>
      <c r="AP142" s="4" t="str">
        <f t="shared" si="26"/>
        <v>Not True</v>
      </c>
      <c r="AU142" s="24" t="s">
        <v>1381</v>
      </c>
      <c r="AV142" s="46" t="str">
        <f t="shared" si="27"/>
        <v>Rejected</v>
      </c>
      <c r="AY142" s="2" t="s">
        <v>475</v>
      </c>
      <c r="AZ142" s="2" t="s">
        <v>58</v>
      </c>
      <c r="BA142" s="24" t="s">
        <v>1682</v>
      </c>
      <c r="BB142" s="70" t="s">
        <v>563</v>
      </c>
      <c r="BC142" s="4" t="str">
        <f t="shared" si="28"/>
        <v>Puri</v>
      </c>
      <c r="BE142" s="4"/>
      <c r="BF142" s="4"/>
      <c r="BG142" s="24" t="s">
        <v>1682</v>
      </c>
      <c r="BH142" s="24" t="s">
        <v>38</v>
      </c>
      <c r="BI142" s="4">
        <f t="shared" si="29"/>
        <v>144.97999999999999</v>
      </c>
      <c r="BK142" s="2" t="s">
        <v>475</v>
      </c>
      <c r="BL142" s="135" t="str">
        <f t="shared" si="30"/>
        <v>Exists</v>
      </c>
    </row>
    <row r="143" spans="9:64">
      <c r="I143" s="26">
        <v>741</v>
      </c>
      <c r="J143" s="46" t="str" cm="1">
        <f t="array" ref="J143">_xlfn.IFS(I143&gt;=750,"Low Risk",AND(I143&gt;=650,I143&lt;=749),"Medium Risk",I143&lt;650,"High Risk")</f>
        <v>Medium Risk</v>
      </c>
      <c r="N143" s="4"/>
      <c r="P143" s="24">
        <v>3.13</v>
      </c>
      <c r="Q143" s="4" t="str">
        <f t="shared" si="31"/>
        <v>Available</v>
      </c>
      <c r="Y143" s="26" t="s">
        <v>1684</v>
      </c>
      <c r="Z143" s="26" t="s">
        <v>28</v>
      </c>
      <c r="AA143" s="84" t="str">
        <f t="shared" si="22"/>
        <v>Sunita Sahu</v>
      </c>
      <c r="AB143" s="26">
        <v>88.28</v>
      </c>
      <c r="AC143" s="3" t="s">
        <v>157</v>
      </c>
      <c r="AD143" s="3">
        <v>18.170000000000002</v>
      </c>
      <c r="AG143" s="26" t="s">
        <v>1684</v>
      </c>
      <c r="AH143" s="4" t="str">
        <f t="shared" si="23"/>
        <v>00142</v>
      </c>
      <c r="AI143" s="3" t="s">
        <v>57</v>
      </c>
      <c r="AJ143" s="46" t="str">
        <f t="shared" si="24"/>
        <v>Female</v>
      </c>
      <c r="AK143" s="3" t="s">
        <v>478</v>
      </c>
      <c r="AL143" s="3" t="s">
        <v>58</v>
      </c>
      <c r="AM143" s="7" t="str">
        <f t="shared" si="25"/>
        <v>Mira Mohanty|Dhenkanal</v>
      </c>
      <c r="AO143" s="3" t="s">
        <v>478</v>
      </c>
      <c r="AP143" s="4" t="str">
        <f t="shared" si="26"/>
        <v>Not True</v>
      </c>
      <c r="AU143" s="26" t="s">
        <v>1386</v>
      </c>
      <c r="AV143" s="46" t="str">
        <f t="shared" si="27"/>
        <v>Rejected</v>
      </c>
      <c r="AY143" s="3" t="s">
        <v>477</v>
      </c>
      <c r="AZ143" s="3" t="s">
        <v>58</v>
      </c>
      <c r="BA143" s="26" t="s">
        <v>1684</v>
      </c>
      <c r="BB143" s="71" t="s">
        <v>605</v>
      </c>
      <c r="BC143" s="4" t="str">
        <f t="shared" si="28"/>
        <v>Rourkela</v>
      </c>
      <c r="BE143" s="4"/>
      <c r="BF143" s="4"/>
      <c r="BG143" s="26" t="s">
        <v>1684</v>
      </c>
      <c r="BH143" s="26" t="s">
        <v>28</v>
      </c>
      <c r="BI143" s="4">
        <f t="shared" si="29"/>
        <v>162.30000000000001</v>
      </c>
      <c r="BK143" s="3" t="s">
        <v>477</v>
      </c>
      <c r="BL143" s="135" t="str">
        <f t="shared" si="30"/>
        <v>Exists</v>
      </c>
    </row>
    <row r="144" spans="9:64">
      <c r="I144" s="24">
        <v>763</v>
      </c>
      <c r="J144" s="46" t="str" cm="1">
        <f t="array" ref="J144">_xlfn.IFS(I144&gt;=750,"Low Risk",AND(I144&gt;=650,I144&lt;=749),"Medium Risk",I144&lt;650,"High Risk")</f>
        <v>Low Risk</v>
      </c>
      <c r="N144" s="4"/>
      <c r="P144" s="26">
        <v>88.28</v>
      </c>
      <c r="Q144" s="4" t="str">
        <f t="shared" si="31"/>
        <v>Available</v>
      </c>
      <c r="Y144" s="24" t="s">
        <v>1685</v>
      </c>
      <c r="Z144" s="24" t="s">
        <v>20</v>
      </c>
      <c r="AA144" s="84" t="str">
        <f t="shared" si="22"/>
        <v>Anita Das</v>
      </c>
      <c r="AB144" s="24">
        <v>19.72</v>
      </c>
      <c r="AC144" s="2" t="s">
        <v>97</v>
      </c>
      <c r="AD144" s="2">
        <v>31.88</v>
      </c>
      <c r="AG144" s="24" t="s">
        <v>1685</v>
      </c>
      <c r="AH144" s="4" t="str">
        <f t="shared" si="23"/>
        <v>00143</v>
      </c>
      <c r="AI144" s="2" t="s">
        <v>68</v>
      </c>
      <c r="AJ144" s="46" t="str">
        <f t="shared" si="24"/>
        <v>Female</v>
      </c>
      <c r="AK144" s="2" t="s">
        <v>481</v>
      </c>
      <c r="AL144" s="2" t="s">
        <v>58</v>
      </c>
      <c r="AM144" s="7" t="str">
        <f t="shared" si="25"/>
        <v>Bikash Behera|Dhenkanal</v>
      </c>
      <c r="AO144" s="2" t="s">
        <v>481</v>
      </c>
      <c r="AP144" s="4" t="str">
        <f t="shared" si="26"/>
        <v>Not True</v>
      </c>
      <c r="AU144" s="24" t="s">
        <v>1386</v>
      </c>
      <c r="AV144" s="46" t="str">
        <f t="shared" si="27"/>
        <v>Rejected</v>
      </c>
      <c r="AY144" s="2" t="s">
        <v>480</v>
      </c>
      <c r="AZ144" s="2" t="s">
        <v>58</v>
      </c>
      <c r="BA144" s="24" t="s">
        <v>1685</v>
      </c>
      <c r="BB144" s="70" t="s">
        <v>950</v>
      </c>
      <c r="BC144" s="4" t="str">
        <f t="shared" si="28"/>
        <v>Cuttack</v>
      </c>
      <c r="BE144" s="4"/>
      <c r="BF144" s="4"/>
      <c r="BG144" s="24" t="s">
        <v>1685</v>
      </c>
      <c r="BH144" s="24" t="s">
        <v>20</v>
      </c>
      <c r="BI144" s="4">
        <f t="shared" si="29"/>
        <v>104.66</v>
      </c>
      <c r="BK144" s="2" t="s">
        <v>480</v>
      </c>
      <c r="BL144" s="135" t="str">
        <f t="shared" si="30"/>
        <v>Exists</v>
      </c>
    </row>
    <row r="145" spans="9:64">
      <c r="I145" s="26">
        <v>892</v>
      </c>
      <c r="J145" s="46" t="str" cm="1">
        <f t="array" ref="J145">_xlfn.IFS(I145&gt;=750,"Low Risk",AND(I145&gt;=650,I145&lt;=749),"Medium Risk",I145&lt;650,"High Risk")</f>
        <v>Low Risk</v>
      </c>
      <c r="N145" s="4"/>
      <c r="P145" s="24">
        <v>19.72</v>
      </c>
      <c r="Q145" s="4" t="str">
        <f t="shared" si="31"/>
        <v>Available</v>
      </c>
      <c r="Y145" s="26" t="s">
        <v>1687</v>
      </c>
      <c r="Z145" s="26" t="s">
        <v>35</v>
      </c>
      <c r="AA145" s="84" t="str">
        <f t="shared" si="22"/>
        <v>Kavita Rath</v>
      </c>
      <c r="AB145" s="26">
        <v>51.35</v>
      </c>
      <c r="AC145" s="3" t="s">
        <v>124</v>
      </c>
      <c r="AD145" s="3">
        <v>43.6</v>
      </c>
      <c r="AG145" s="26" t="s">
        <v>1687</v>
      </c>
      <c r="AH145" s="4" t="str">
        <f t="shared" si="23"/>
        <v>00144</v>
      </c>
      <c r="AI145" s="3" t="s">
        <v>68</v>
      </c>
      <c r="AJ145" s="46" t="str">
        <f t="shared" si="24"/>
        <v>Female</v>
      </c>
      <c r="AK145" s="3" t="s">
        <v>484</v>
      </c>
      <c r="AL145" s="3" t="s">
        <v>93</v>
      </c>
      <c r="AM145" s="7" t="str">
        <f t="shared" si="25"/>
        <v>Rekha Barik|Jharsuguda</v>
      </c>
      <c r="AO145" s="3" t="s">
        <v>484</v>
      </c>
      <c r="AP145" s="96" t="str">
        <f t="shared" si="26"/>
        <v>Rekha Barik</v>
      </c>
      <c r="AU145" s="26" t="s">
        <v>1377</v>
      </c>
      <c r="AV145" s="46" t="str">
        <f t="shared" si="27"/>
        <v>Approved</v>
      </c>
      <c r="AY145" s="3" t="s">
        <v>483</v>
      </c>
      <c r="AZ145" s="3" t="s">
        <v>93</v>
      </c>
      <c r="BA145" s="26" t="s">
        <v>1687</v>
      </c>
      <c r="BB145" s="71" t="s">
        <v>198</v>
      </c>
      <c r="BC145" s="4" t="str">
        <f t="shared" si="28"/>
        <v>Sambalpur</v>
      </c>
      <c r="BE145" s="4"/>
      <c r="BF145" s="4"/>
      <c r="BG145" s="26" t="s">
        <v>1687</v>
      </c>
      <c r="BH145" s="26" t="s">
        <v>35</v>
      </c>
      <c r="BI145" s="4">
        <f t="shared" si="29"/>
        <v>103.83</v>
      </c>
      <c r="BK145" s="3" t="s">
        <v>483</v>
      </c>
      <c r="BL145" s="135" t="str">
        <f t="shared" si="30"/>
        <v>Exists</v>
      </c>
    </row>
    <row r="146" spans="9:64">
      <c r="I146" s="24">
        <v>849</v>
      </c>
      <c r="J146" s="46" t="str" cm="1">
        <f t="array" ref="J146">_xlfn.IFS(I146&gt;=750,"Low Risk",AND(I146&gt;=650,I146&lt;=749),"Medium Risk",I146&lt;650,"High Risk")</f>
        <v>Low Risk</v>
      </c>
      <c r="N146" s="4"/>
      <c r="P146" s="26">
        <v>51.35</v>
      </c>
      <c r="Q146" s="4" t="str">
        <f t="shared" si="31"/>
        <v>Available</v>
      </c>
      <c r="Y146" s="24" t="s">
        <v>1690</v>
      </c>
      <c r="Z146" s="24" t="s">
        <v>35</v>
      </c>
      <c r="AA146" s="84" t="str">
        <f t="shared" si="22"/>
        <v>Kavita Rath</v>
      </c>
      <c r="AB146" s="24">
        <v>40.69</v>
      </c>
      <c r="AC146" s="2" t="s">
        <v>64</v>
      </c>
      <c r="AD146" s="2">
        <v>28.64</v>
      </c>
      <c r="AG146" s="24" t="s">
        <v>1690</v>
      </c>
      <c r="AH146" s="4" t="str">
        <f t="shared" si="23"/>
        <v>00145</v>
      </c>
      <c r="AI146" s="2" t="s">
        <v>128</v>
      </c>
      <c r="AJ146" s="46" t="str">
        <f t="shared" si="24"/>
        <v>Female</v>
      </c>
      <c r="AK146" s="2" t="s">
        <v>487</v>
      </c>
      <c r="AL146" s="2" t="s">
        <v>93</v>
      </c>
      <c r="AM146" s="7" t="str">
        <f t="shared" si="25"/>
        <v>Prakash Mallick|Jharsuguda</v>
      </c>
      <c r="AO146" s="2" t="s">
        <v>487</v>
      </c>
      <c r="AP146" s="4" t="str">
        <f t="shared" si="26"/>
        <v>Not True</v>
      </c>
      <c r="AU146" s="24" t="s">
        <v>1377</v>
      </c>
      <c r="AV146" s="46" t="str">
        <f t="shared" si="27"/>
        <v>Approved</v>
      </c>
      <c r="AY146" s="2" t="s">
        <v>486</v>
      </c>
      <c r="AZ146" s="2" t="s">
        <v>93</v>
      </c>
      <c r="BA146" s="24" t="s">
        <v>1690</v>
      </c>
      <c r="BB146" s="70" t="s">
        <v>1332</v>
      </c>
      <c r="BC146" s="4" t="str">
        <f t="shared" si="28"/>
        <v>Bhubaneswar</v>
      </c>
      <c r="BE146" s="4"/>
      <c r="BF146" s="4"/>
      <c r="BG146" s="24" t="s">
        <v>1690</v>
      </c>
      <c r="BH146" s="24" t="s">
        <v>35</v>
      </c>
      <c r="BI146" s="4">
        <f t="shared" si="29"/>
        <v>103.83</v>
      </c>
      <c r="BK146" s="2" t="s">
        <v>486</v>
      </c>
      <c r="BL146" s="135" t="str">
        <f t="shared" si="30"/>
        <v>Exists</v>
      </c>
    </row>
    <row r="147" spans="9:64">
      <c r="I147" s="26">
        <v>667</v>
      </c>
      <c r="J147" s="46" t="str" cm="1">
        <f t="array" ref="J147">_xlfn.IFS(I147&gt;=750,"Low Risk",AND(I147&gt;=650,I147&lt;=749),"Medium Risk",I147&lt;650,"High Risk")</f>
        <v>Medium Risk</v>
      </c>
      <c r="N147" s="4"/>
      <c r="P147" s="24">
        <v>40.69</v>
      </c>
      <c r="Q147" s="4" t="str">
        <f t="shared" si="31"/>
        <v>Available</v>
      </c>
      <c r="Y147" s="26" t="s">
        <v>1692</v>
      </c>
      <c r="Z147" s="26" t="s">
        <v>28</v>
      </c>
      <c r="AA147" s="84" t="str">
        <f t="shared" si="22"/>
        <v>Sunita Sahu</v>
      </c>
      <c r="AB147" s="26">
        <v>14.3</v>
      </c>
      <c r="AC147" s="3" t="s">
        <v>64</v>
      </c>
      <c r="AD147" s="3">
        <v>18.989999999999998</v>
      </c>
      <c r="AG147" s="26" t="s">
        <v>1692</v>
      </c>
      <c r="AH147" s="4" t="str">
        <f t="shared" si="23"/>
        <v>00146</v>
      </c>
      <c r="AI147" s="3" t="s">
        <v>105</v>
      </c>
      <c r="AJ147" s="46" t="str">
        <f t="shared" si="24"/>
        <v>Female</v>
      </c>
      <c r="AK147" s="3" t="s">
        <v>490</v>
      </c>
      <c r="AL147" s="3" t="s">
        <v>232</v>
      </c>
      <c r="AM147" s="7" t="str">
        <f t="shared" si="25"/>
        <v>Ravi Mohanty|Angul</v>
      </c>
      <c r="AO147" s="3" t="s">
        <v>490</v>
      </c>
      <c r="AP147" s="96" t="str">
        <f t="shared" si="26"/>
        <v>Ravi Mohanty</v>
      </c>
      <c r="AU147" s="26" t="s">
        <v>1377</v>
      </c>
      <c r="AV147" s="46" t="str">
        <f t="shared" si="27"/>
        <v>Approved</v>
      </c>
      <c r="AY147" s="3" t="s">
        <v>489</v>
      </c>
      <c r="AZ147" s="3" t="s">
        <v>232</v>
      </c>
      <c r="BA147" s="26" t="s">
        <v>1692</v>
      </c>
      <c r="BB147" s="71" t="s">
        <v>309</v>
      </c>
      <c r="BC147" s="4" t="str">
        <f t="shared" si="28"/>
        <v>Jharsuguda</v>
      </c>
      <c r="BE147" s="4"/>
      <c r="BF147" s="4"/>
      <c r="BG147" s="26" t="s">
        <v>1692</v>
      </c>
      <c r="BH147" s="26" t="s">
        <v>28</v>
      </c>
      <c r="BI147" s="4">
        <f t="shared" si="29"/>
        <v>162.30000000000001</v>
      </c>
      <c r="BK147" s="3" t="s">
        <v>489</v>
      </c>
      <c r="BL147" s="135" t="str">
        <f t="shared" si="30"/>
        <v>Exists</v>
      </c>
    </row>
    <row r="148" spans="9:64">
      <c r="I148" s="24">
        <v>663</v>
      </c>
      <c r="J148" s="46" t="str" cm="1">
        <f t="array" ref="J148">_xlfn.IFS(I148&gt;=750,"Low Risk",AND(I148&gt;=650,I148&lt;=749),"Medium Risk",I148&lt;650,"High Risk")</f>
        <v>Medium Risk</v>
      </c>
      <c r="N148" s="4"/>
      <c r="P148" s="26">
        <v>14.3</v>
      </c>
      <c r="Q148" s="4" t="str">
        <f t="shared" si="31"/>
        <v>Available</v>
      </c>
      <c r="Y148" s="24" t="s">
        <v>1693</v>
      </c>
      <c r="Z148" s="24" t="s">
        <v>28</v>
      </c>
      <c r="AA148" s="84" t="str">
        <f t="shared" si="22"/>
        <v>Sunita Sahu</v>
      </c>
      <c r="AB148" s="24">
        <v>18.78</v>
      </c>
      <c r="AC148" s="2" t="s">
        <v>157</v>
      </c>
      <c r="AD148" s="2">
        <v>8.76</v>
      </c>
      <c r="AG148" s="24" t="s">
        <v>1693</v>
      </c>
      <c r="AH148" s="4" t="str">
        <f t="shared" si="23"/>
        <v>00147</v>
      </c>
      <c r="AI148" s="2" t="s">
        <v>89</v>
      </c>
      <c r="AJ148" s="46" t="str">
        <f t="shared" si="24"/>
        <v>Female</v>
      </c>
      <c r="AK148" s="2" t="s">
        <v>493</v>
      </c>
      <c r="AL148" s="2" t="s">
        <v>58</v>
      </c>
      <c r="AM148" s="7" t="str">
        <f t="shared" si="25"/>
        <v>Prakash Biswal|Dhenkanal</v>
      </c>
      <c r="AO148" s="2" t="s">
        <v>493</v>
      </c>
      <c r="AP148" s="4" t="str">
        <f t="shared" si="26"/>
        <v>Not True</v>
      </c>
      <c r="AU148" s="24" t="s">
        <v>1377</v>
      </c>
      <c r="AV148" s="46" t="str">
        <f t="shared" si="27"/>
        <v>Approved</v>
      </c>
      <c r="AY148" s="2" t="s">
        <v>492</v>
      </c>
      <c r="AZ148" s="2" t="s">
        <v>58</v>
      </c>
      <c r="BA148" s="24" t="s">
        <v>1693</v>
      </c>
      <c r="BB148" s="70" t="s">
        <v>772</v>
      </c>
      <c r="BC148" s="4" t="str">
        <f t="shared" si="28"/>
        <v>Angul</v>
      </c>
      <c r="BE148" s="4"/>
      <c r="BF148" s="4"/>
      <c r="BG148" s="24" t="s">
        <v>1693</v>
      </c>
      <c r="BH148" s="24" t="s">
        <v>28</v>
      </c>
      <c r="BI148" s="4">
        <f t="shared" si="29"/>
        <v>162.30000000000001</v>
      </c>
      <c r="BK148" s="2" t="s">
        <v>492</v>
      </c>
      <c r="BL148" s="135" t="str">
        <f t="shared" si="30"/>
        <v>Exists</v>
      </c>
    </row>
    <row r="149" spans="9:64">
      <c r="I149" s="26">
        <v>722</v>
      </c>
      <c r="J149" s="46" t="str" cm="1">
        <f t="array" ref="J149">_xlfn.IFS(I149&gt;=750,"Low Risk",AND(I149&gt;=650,I149&lt;=749),"Medium Risk",I149&lt;650,"High Risk")</f>
        <v>Medium Risk</v>
      </c>
      <c r="N149" s="4"/>
      <c r="P149" s="24">
        <v>18.78</v>
      </c>
      <c r="Q149" s="4" t="str">
        <f t="shared" si="31"/>
        <v>Available</v>
      </c>
      <c r="Y149" s="26" t="s">
        <v>1695</v>
      </c>
      <c r="Z149" s="26" t="s">
        <v>12</v>
      </c>
      <c r="AA149" s="84" t="str">
        <f t="shared" si="22"/>
        <v>Priya Mohanty</v>
      </c>
      <c r="AB149" s="26">
        <v>55.06</v>
      </c>
      <c r="AC149" s="3" t="s">
        <v>59</v>
      </c>
      <c r="AD149" s="3">
        <v>38.869999999999997</v>
      </c>
      <c r="AG149" s="26" t="s">
        <v>1695</v>
      </c>
      <c r="AH149" s="4" t="str">
        <f t="shared" si="23"/>
        <v>00148</v>
      </c>
      <c r="AI149" s="3" t="s">
        <v>105</v>
      </c>
      <c r="AJ149" s="46" t="str">
        <f t="shared" si="24"/>
        <v>Female</v>
      </c>
      <c r="AK149" s="3" t="s">
        <v>496</v>
      </c>
      <c r="AL149" s="3" t="s">
        <v>161</v>
      </c>
      <c r="AM149" s="7" t="str">
        <f t="shared" si="25"/>
        <v>Lata Rath|Puri</v>
      </c>
      <c r="AO149" s="3" t="s">
        <v>496</v>
      </c>
      <c r="AP149" s="4" t="str">
        <f t="shared" si="26"/>
        <v>Not True</v>
      </c>
      <c r="AU149" s="26" t="s">
        <v>1381</v>
      </c>
      <c r="AV149" s="46" t="str">
        <f t="shared" si="27"/>
        <v>Rejected</v>
      </c>
      <c r="AY149" s="3" t="s">
        <v>495</v>
      </c>
      <c r="AZ149" s="3" t="s">
        <v>161</v>
      </c>
      <c r="BA149" s="26" t="s">
        <v>1695</v>
      </c>
      <c r="BB149" s="71" t="s">
        <v>223</v>
      </c>
      <c r="BC149" s="4" t="str">
        <f t="shared" si="28"/>
        <v>Berhampur</v>
      </c>
      <c r="BE149" s="4"/>
      <c r="BF149" s="4"/>
      <c r="BG149" s="26" t="s">
        <v>1695</v>
      </c>
      <c r="BH149" s="26" t="s">
        <v>12</v>
      </c>
      <c r="BI149" s="4">
        <f t="shared" si="29"/>
        <v>105.8</v>
      </c>
      <c r="BK149" s="3" t="s">
        <v>495</v>
      </c>
      <c r="BL149" s="135" t="str">
        <f t="shared" si="30"/>
        <v>Exists</v>
      </c>
    </row>
    <row r="150" spans="9:64">
      <c r="I150" s="24">
        <v>729</v>
      </c>
      <c r="J150" s="46" t="str" cm="1">
        <f t="array" ref="J150">_xlfn.IFS(I150&gt;=750,"Low Risk",AND(I150&gt;=650,I150&lt;=749),"Medium Risk",I150&lt;650,"High Risk")</f>
        <v>Medium Risk</v>
      </c>
      <c r="N150" s="4"/>
      <c r="P150" s="26">
        <v>55.06</v>
      </c>
      <c r="Q150" s="4" t="str">
        <f t="shared" si="31"/>
        <v>Available</v>
      </c>
      <c r="Y150" s="24" t="s">
        <v>1696</v>
      </c>
      <c r="Z150" s="24" t="s">
        <v>24</v>
      </c>
      <c r="AA150" s="84" t="str">
        <f t="shared" si="22"/>
        <v>Bikash Nayak</v>
      </c>
      <c r="AB150" s="24">
        <v>82.41</v>
      </c>
      <c r="AC150" s="2" t="s">
        <v>97</v>
      </c>
      <c r="AD150" s="2">
        <v>5.29</v>
      </c>
      <c r="AG150" s="24" t="s">
        <v>1696</v>
      </c>
      <c r="AH150" s="4" t="str">
        <f t="shared" si="23"/>
        <v>00149</v>
      </c>
      <c r="AI150" s="2" t="s">
        <v>89</v>
      </c>
      <c r="AJ150" s="46" t="str">
        <f t="shared" si="24"/>
        <v>Female</v>
      </c>
      <c r="AK150" s="2" t="s">
        <v>321</v>
      </c>
      <c r="AL150" s="2" t="s">
        <v>232</v>
      </c>
      <c r="AM150" s="7" t="str">
        <f t="shared" si="25"/>
        <v>Ravi Pradhan|Angul</v>
      </c>
      <c r="AO150" s="2" t="s">
        <v>321</v>
      </c>
      <c r="AP150" s="96" t="str">
        <f t="shared" si="26"/>
        <v>Ravi Pradhan</v>
      </c>
      <c r="AU150" s="24" t="s">
        <v>1381</v>
      </c>
      <c r="AV150" s="46" t="str">
        <f t="shared" si="27"/>
        <v>Rejected</v>
      </c>
      <c r="AY150" s="2" t="s">
        <v>498</v>
      </c>
      <c r="AZ150" s="2" t="s">
        <v>232</v>
      </c>
      <c r="BA150" s="24" t="s">
        <v>1696</v>
      </c>
      <c r="BB150" s="70" t="s">
        <v>1285</v>
      </c>
      <c r="BC150" s="4" t="str">
        <f t="shared" si="28"/>
        <v>Rourkela</v>
      </c>
      <c r="BE150" s="4"/>
      <c r="BF150" s="4"/>
      <c r="BG150" s="24" t="s">
        <v>1696</v>
      </c>
      <c r="BH150" s="24" t="s">
        <v>24</v>
      </c>
      <c r="BI150" s="4">
        <f t="shared" si="29"/>
        <v>190.31</v>
      </c>
      <c r="BK150" s="2" t="s">
        <v>498</v>
      </c>
      <c r="BL150" s="135" t="str">
        <f t="shared" si="30"/>
        <v>Exists</v>
      </c>
    </row>
    <row r="151" spans="9:64">
      <c r="I151" s="26">
        <v>798</v>
      </c>
      <c r="J151" s="46" t="str" cm="1">
        <f t="array" ref="J151">_xlfn.IFS(I151&gt;=750,"Low Risk",AND(I151&gt;=650,I151&lt;=749),"Medium Risk",I151&lt;650,"High Risk")</f>
        <v>Low Risk</v>
      </c>
      <c r="N151" s="4"/>
      <c r="P151" s="24">
        <v>82.41</v>
      </c>
      <c r="Q151" s="4" t="str">
        <f t="shared" si="31"/>
        <v>Available</v>
      </c>
      <c r="Y151" s="26" t="s">
        <v>1698</v>
      </c>
      <c r="Z151" s="26" t="s">
        <v>20</v>
      </c>
      <c r="AA151" s="84" t="str">
        <f t="shared" si="22"/>
        <v>Anita Das</v>
      </c>
      <c r="AB151" s="26">
        <v>52.07</v>
      </c>
      <c r="AC151" s="3" t="s">
        <v>59</v>
      </c>
      <c r="AD151" s="3">
        <v>21.95</v>
      </c>
      <c r="AG151" s="26" t="s">
        <v>1698</v>
      </c>
      <c r="AH151" s="4" t="str">
        <f t="shared" si="23"/>
        <v>00150</v>
      </c>
      <c r="AI151" s="3" t="s">
        <v>128</v>
      </c>
      <c r="AJ151" s="46" t="str">
        <f t="shared" si="24"/>
        <v>Female</v>
      </c>
      <c r="AK151" s="3" t="s">
        <v>501</v>
      </c>
      <c r="AL151" s="3" t="s">
        <v>78</v>
      </c>
      <c r="AM151" s="7" t="str">
        <f t="shared" si="25"/>
        <v>Amit Panda|Rourkela</v>
      </c>
      <c r="AO151" s="3" t="s">
        <v>501</v>
      </c>
      <c r="AP151" s="4" t="str">
        <f t="shared" si="26"/>
        <v>Not True</v>
      </c>
      <c r="AU151" s="26" t="s">
        <v>1377</v>
      </c>
      <c r="AV151" s="46" t="str">
        <f t="shared" si="27"/>
        <v>Approved</v>
      </c>
      <c r="AY151" s="3" t="s">
        <v>500</v>
      </c>
      <c r="AZ151" s="3" t="s">
        <v>78</v>
      </c>
      <c r="BA151" s="26" t="s">
        <v>1698</v>
      </c>
      <c r="BB151" s="71" t="s">
        <v>408</v>
      </c>
      <c r="BC151" s="4" t="str">
        <f t="shared" si="28"/>
        <v>Bhubaneswar</v>
      </c>
      <c r="BE151" s="4"/>
      <c r="BF151" s="4"/>
      <c r="BG151" s="26" t="s">
        <v>1698</v>
      </c>
      <c r="BH151" s="26" t="s">
        <v>20</v>
      </c>
      <c r="BI151" s="4">
        <f t="shared" si="29"/>
        <v>104.66</v>
      </c>
      <c r="BK151" s="3" t="s">
        <v>500</v>
      </c>
      <c r="BL151" s="135" t="str">
        <f t="shared" si="30"/>
        <v>Exists</v>
      </c>
    </row>
    <row r="152" spans="9:64">
      <c r="I152" s="24">
        <v>728</v>
      </c>
      <c r="J152" s="46" t="str" cm="1">
        <f t="array" ref="J152">_xlfn.IFS(I152&gt;=750,"Low Risk",AND(I152&gt;=650,I152&lt;=749),"Medium Risk",I152&lt;650,"High Risk")</f>
        <v>Medium Risk</v>
      </c>
      <c r="N152" s="4"/>
      <c r="P152" s="26">
        <v>52.07</v>
      </c>
      <c r="Q152" s="4" t="str">
        <f t="shared" si="31"/>
        <v>Available</v>
      </c>
      <c r="Y152" s="24" t="s">
        <v>1700</v>
      </c>
      <c r="Z152" s="24" t="s">
        <v>35</v>
      </c>
      <c r="AA152" s="84" t="str">
        <f t="shared" si="22"/>
        <v>Kavita Rath</v>
      </c>
      <c r="AB152" s="24">
        <v>38.1</v>
      </c>
      <c r="AC152" s="2" t="s">
        <v>64</v>
      </c>
      <c r="AD152" s="2">
        <v>16.149999999999999</v>
      </c>
      <c r="AG152" s="24" t="s">
        <v>1700</v>
      </c>
      <c r="AH152" s="4" t="str">
        <f t="shared" si="23"/>
        <v>00151</v>
      </c>
      <c r="AI152" s="2" t="s">
        <v>57</v>
      </c>
      <c r="AJ152" s="46" t="str">
        <f t="shared" si="24"/>
        <v>Female</v>
      </c>
      <c r="AK152" s="2" t="s">
        <v>504</v>
      </c>
      <c r="AL152" s="2" t="s">
        <v>63</v>
      </c>
      <c r="AM152" s="7" t="str">
        <f t="shared" si="25"/>
        <v>Seema Tripathi|Balasore</v>
      </c>
      <c r="AO152" s="2" t="s">
        <v>504</v>
      </c>
      <c r="AP152" s="4" t="str">
        <f t="shared" si="26"/>
        <v>Not True</v>
      </c>
      <c r="AU152" s="24" t="s">
        <v>1381</v>
      </c>
      <c r="AV152" s="46" t="str">
        <f t="shared" si="27"/>
        <v>Rejected</v>
      </c>
      <c r="AY152" s="2" t="s">
        <v>503</v>
      </c>
      <c r="AZ152" s="2" t="s">
        <v>63</v>
      </c>
      <c r="BA152" s="24" t="s">
        <v>1700</v>
      </c>
      <c r="BB152" s="70" t="s">
        <v>383</v>
      </c>
      <c r="BC152" s="4" t="str">
        <f t="shared" si="28"/>
        <v>Rourkela</v>
      </c>
      <c r="BE152" s="4"/>
      <c r="BF152" s="4"/>
      <c r="BG152" s="24" t="s">
        <v>1700</v>
      </c>
      <c r="BH152" s="24" t="s">
        <v>35</v>
      </c>
      <c r="BI152" s="4">
        <f t="shared" si="29"/>
        <v>103.83</v>
      </c>
      <c r="BK152" s="2" t="s">
        <v>503</v>
      </c>
      <c r="BL152" s="135" t="str">
        <f t="shared" si="30"/>
        <v>Exists</v>
      </c>
    </row>
    <row r="153" spans="9:64">
      <c r="I153" s="26">
        <v>887</v>
      </c>
      <c r="J153" s="46" t="str" cm="1">
        <f t="array" ref="J153">_xlfn.IFS(I153&gt;=750,"Low Risk",AND(I153&gt;=650,I153&lt;=749),"Medium Risk",I153&lt;650,"High Risk")</f>
        <v>Low Risk</v>
      </c>
      <c r="N153" s="4"/>
      <c r="P153" s="24">
        <v>38.1</v>
      </c>
      <c r="Q153" s="4" t="str">
        <f t="shared" si="31"/>
        <v>Available</v>
      </c>
      <c r="Y153" s="26" t="s">
        <v>1702</v>
      </c>
      <c r="Z153" s="26" t="s">
        <v>38</v>
      </c>
      <c r="AA153" s="84" t="str">
        <f t="shared" si="22"/>
        <v>Deepak Mishra</v>
      </c>
      <c r="AB153" s="26">
        <v>3.3</v>
      </c>
      <c r="AC153" s="3" t="s">
        <v>97</v>
      </c>
      <c r="AD153" s="3">
        <v>21.87</v>
      </c>
      <c r="AG153" s="26" t="s">
        <v>1702</v>
      </c>
      <c r="AH153" s="4" t="str">
        <f t="shared" si="23"/>
        <v>00152</v>
      </c>
      <c r="AI153" s="3" t="s">
        <v>89</v>
      </c>
      <c r="AJ153" s="46" t="str">
        <f t="shared" si="24"/>
        <v>Female</v>
      </c>
      <c r="AK153" s="3" t="s">
        <v>507</v>
      </c>
      <c r="AL153" s="3" t="s">
        <v>161</v>
      </c>
      <c r="AM153" s="7" t="str">
        <f t="shared" si="25"/>
        <v>Meena Sahoo|Puri</v>
      </c>
      <c r="AO153" s="3" t="s">
        <v>507</v>
      </c>
      <c r="AP153" s="4" t="str">
        <f t="shared" si="26"/>
        <v>Not True</v>
      </c>
      <c r="AU153" s="26" t="s">
        <v>1381</v>
      </c>
      <c r="AV153" s="46" t="str">
        <f t="shared" si="27"/>
        <v>Rejected</v>
      </c>
      <c r="AY153" s="3" t="s">
        <v>506</v>
      </c>
      <c r="AZ153" s="3" t="s">
        <v>161</v>
      </c>
      <c r="BA153" s="26" t="s">
        <v>1702</v>
      </c>
      <c r="BB153" s="71" t="s">
        <v>648</v>
      </c>
      <c r="BC153" s="4" t="str">
        <f t="shared" si="28"/>
        <v>Cuttack</v>
      </c>
      <c r="BE153" s="4"/>
      <c r="BF153" s="4"/>
      <c r="BG153" s="26" t="s">
        <v>1702</v>
      </c>
      <c r="BH153" s="26" t="s">
        <v>38</v>
      </c>
      <c r="BI153" s="4">
        <f t="shared" si="29"/>
        <v>144.97999999999999</v>
      </c>
      <c r="BK153" s="3" t="s">
        <v>506</v>
      </c>
      <c r="BL153" s="135" t="str">
        <f t="shared" si="30"/>
        <v>Exists</v>
      </c>
    </row>
    <row r="154" spans="9:64">
      <c r="I154" s="24">
        <v>655</v>
      </c>
      <c r="J154" s="46" t="str" cm="1">
        <f t="array" ref="J154">_xlfn.IFS(I154&gt;=750,"Low Risk",AND(I154&gt;=650,I154&lt;=749),"Medium Risk",I154&lt;650,"High Risk")</f>
        <v>Medium Risk</v>
      </c>
      <c r="N154" s="4"/>
      <c r="P154" s="26">
        <v>3.3</v>
      </c>
      <c r="Q154" s="4" t="str">
        <f t="shared" si="31"/>
        <v>Available</v>
      </c>
      <c r="Y154" s="24" t="s">
        <v>1704</v>
      </c>
      <c r="Z154" s="24" t="s">
        <v>32</v>
      </c>
      <c r="AA154" s="84" t="str">
        <f t="shared" si="22"/>
        <v>Ramesh Behera</v>
      </c>
      <c r="AB154" s="24">
        <v>33.56</v>
      </c>
      <c r="AC154" s="2" t="s">
        <v>157</v>
      </c>
      <c r="AD154" s="2">
        <v>17.97</v>
      </c>
      <c r="AG154" s="24" t="s">
        <v>1704</v>
      </c>
      <c r="AH154" s="4" t="str">
        <f t="shared" si="23"/>
        <v>00153</v>
      </c>
      <c r="AI154" s="2" t="s">
        <v>89</v>
      </c>
      <c r="AJ154" s="46" t="str">
        <f t="shared" si="24"/>
        <v>Female</v>
      </c>
      <c r="AK154" s="2" t="s">
        <v>77</v>
      </c>
      <c r="AL154" s="2" t="s">
        <v>58</v>
      </c>
      <c r="AM154" s="7" t="str">
        <f t="shared" si="25"/>
        <v>Arjun Nayak|Dhenkanal</v>
      </c>
      <c r="AO154" s="2" t="s">
        <v>77</v>
      </c>
      <c r="AP154" s="4" t="str">
        <f t="shared" si="26"/>
        <v>Not True</v>
      </c>
      <c r="AU154" s="24" t="s">
        <v>1381</v>
      </c>
      <c r="AV154" s="46" t="str">
        <f t="shared" si="27"/>
        <v>Rejected</v>
      </c>
      <c r="AY154" s="2" t="s">
        <v>509</v>
      </c>
      <c r="AZ154" s="2" t="s">
        <v>58</v>
      </c>
      <c r="BA154" s="24" t="s">
        <v>1704</v>
      </c>
      <c r="BB154" s="70" t="s">
        <v>820</v>
      </c>
      <c r="BC154" s="4" t="str">
        <f t="shared" si="28"/>
        <v>Cuttack</v>
      </c>
      <c r="BE154" s="4"/>
      <c r="BF154" s="4"/>
      <c r="BG154" s="24" t="s">
        <v>1704</v>
      </c>
      <c r="BH154" s="24" t="s">
        <v>32</v>
      </c>
      <c r="BI154" s="4">
        <f t="shared" si="29"/>
        <v>224.53</v>
      </c>
      <c r="BK154" s="2" t="s">
        <v>509</v>
      </c>
      <c r="BL154" s="135" t="str">
        <f t="shared" si="30"/>
        <v>Exists</v>
      </c>
    </row>
    <row r="155" spans="9:64">
      <c r="I155" s="26">
        <v>751</v>
      </c>
      <c r="J155" s="46" t="str" cm="1">
        <f t="array" ref="J155">_xlfn.IFS(I155&gt;=750,"Low Risk",AND(I155&gt;=650,I155&lt;=749),"Medium Risk",I155&lt;650,"High Risk")</f>
        <v>Low Risk</v>
      </c>
      <c r="N155" s="4"/>
      <c r="P155" s="24">
        <v>33.56</v>
      </c>
      <c r="Q155" s="4" t="str">
        <f t="shared" si="31"/>
        <v>Available</v>
      </c>
      <c r="Y155" s="26" t="s">
        <v>1706</v>
      </c>
      <c r="Z155" s="26" t="s">
        <v>7</v>
      </c>
      <c r="AA155" s="84" t="str">
        <f t="shared" si="22"/>
        <v>Rajesh Kumar</v>
      </c>
      <c r="AB155" s="26">
        <v>91.22</v>
      </c>
      <c r="AC155" s="3" t="s">
        <v>157</v>
      </c>
      <c r="AD155" s="3">
        <v>3.78</v>
      </c>
      <c r="AG155" s="26" t="s">
        <v>1706</v>
      </c>
      <c r="AH155" s="4" t="str">
        <f t="shared" si="23"/>
        <v>00154</v>
      </c>
      <c r="AI155" s="3" t="s">
        <v>89</v>
      </c>
      <c r="AJ155" s="46" t="str">
        <f t="shared" si="24"/>
        <v>Female</v>
      </c>
      <c r="AK155" s="3" t="s">
        <v>511</v>
      </c>
      <c r="AL155" s="3" t="s">
        <v>232</v>
      </c>
      <c r="AM155" s="7" t="str">
        <f t="shared" si="25"/>
        <v>Rohit Swain|Angul</v>
      </c>
      <c r="AO155" s="3" t="s">
        <v>511</v>
      </c>
      <c r="AP155" s="96" t="str">
        <f t="shared" si="26"/>
        <v>Rohit Swain</v>
      </c>
      <c r="AU155" s="26" t="s">
        <v>1377</v>
      </c>
      <c r="AV155" s="46" t="str">
        <f t="shared" si="27"/>
        <v>Approved</v>
      </c>
      <c r="AY155" s="3" t="s">
        <v>510</v>
      </c>
      <c r="AZ155" s="3" t="s">
        <v>232</v>
      </c>
      <c r="BA155" s="26" t="s">
        <v>1706</v>
      </c>
      <c r="BB155" s="71" t="s">
        <v>761</v>
      </c>
      <c r="BC155" s="4" t="str">
        <f t="shared" si="28"/>
        <v>Bhubaneswar</v>
      </c>
      <c r="BE155" s="4"/>
      <c r="BF155" s="4"/>
      <c r="BG155" s="26" t="s">
        <v>1706</v>
      </c>
      <c r="BH155" s="26" t="s">
        <v>7</v>
      </c>
      <c r="BI155" s="4">
        <f t="shared" si="29"/>
        <v>209.86</v>
      </c>
      <c r="BK155" s="3" t="s">
        <v>510</v>
      </c>
      <c r="BL155" s="135" t="str">
        <f t="shared" si="30"/>
        <v>Exists</v>
      </c>
    </row>
    <row r="156" spans="9:64">
      <c r="I156" s="24">
        <v>814</v>
      </c>
      <c r="J156" s="46" t="str" cm="1">
        <f t="array" ref="J156">_xlfn.IFS(I156&gt;=750,"Low Risk",AND(I156&gt;=650,I156&lt;=749),"Medium Risk",I156&lt;650,"High Risk")</f>
        <v>Low Risk</v>
      </c>
      <c r="N156" s="4"/>
      <c r="P156" s="26">
        <v>91.22</v>
      </c>
      <c r="Q156" s="4" t="str">
        <f t="shared" si="31"/>
        <v>Available</v>
      </c>
      <c r="Y156" s="24" t="s">
        <v>1709</v>
      </c>
      <c r="Z156" s="24" t="s">
        <v>32</v>
      </c>
      <c r="AA156" s="84" t="str">
        <f t="shared" si="22"/>
        <v>Ramesh Behera</v>
      </c>
      <c r="AB156" s="24">
        <v>13.78</v>
      </c>
      <c r="AC156" s="2" t="s">
        <v>59</v>
      </c>
      <c r="AD156" s="2">
        <v>39.479999999999997</v>
      </c>
      <c r="AG156" s="24" t="s">
        <v>1709</v>
      </c>
      <c r="AH156" s="4" t="str">
        <f t="shared" si="23"/>
        <v>00155</v>
      </c>
      <c r="AI156" s="2" t="s">
        <v>89</v>
      </c>
      <c r="AJ156" s="46" t="str">
        <f t="shared" si="24"/>
        <v>Female</v>
      </c>
      <c r="AK156" s="2" t="s">
        <v>514</v>
      </c>
      <c r="AL156" s="2" t="s">
        <v>232</v>
      </c>
      <c r="AM156" s="7" t="str">
        <f t="shared" si="25"/>
        <v>Sita Kumar|Angul</v>
      </c>
      <c r="AO156" s="2" t="s">
        <v>514</v>
      </c>
      <c r="AP156" s="4" t="str">
        <f t="shared" si="26"/>
        <v>Not True</v>
      </c>
      <c r="AU156" s="24" t="s">
        <v>1386</v>
      </c>
      <c r="AV156" s="46" t="str">
        <f t="shared" si="27"/>
        <v>Rejected</v>
      </c>
      <c r="AY156" s="2" t="s">
        <v>513</v>
      </c>
      <c r="AZ156" s="2" t="s">
        <v>232</v>
      </c>
      <c r="BA156" s="24" t="s">
        <v>1709</v>
      </c>
      <c r="BB156" s="70" t="s">
        <v>1217</v>
      </c>
      <c r="BC156" s="4" t="str">
        <f t="shared" si="28"/>
        <v>Berhampur</v>
      </c>
      <c r="BE156" s="4"/>
      <c r="BF156" s="4"/>
      <c r="BG156" s="24" t="s">
        <v>1709</v>
      </c>
      <c r="BH156" s="24" t="s">
        <v>32</v>
      </c>
      <c r="BI156" s="4">
        <f t="shared" si="29"/>
        <v>224.53</v>
      </c>
      <c r="BK156" s="2" t="s">
        <v>513</v>
      </c>
      <c r="BL156" s="135" t="str">
        <f t="shared" si="30"/>
        <v>Exists</v>
      </c>
    </row>
    <row r="157" spans="9:64">
      <c r="I157" s="26">
        <v>868</v>
      </c>
      <c r="J157" s="46" t="str" cm="1">
        <f t="array" ref="J157">_xlfn.IFS(I157&gt;=750,"Low Risk",AND(I157&gt;=650,I157&lt;=749),"Medium Risk",I157&lt;650,"High Risk")</f>
        <v>Low Risk</v>
      </c>
      <c r="N157" s="4"/>
      <c r="P157" s="24">
        <v>13.78</v>
      </c>
      <c r="Q157" s="4" t="str">
        <f t="shared" si="31"/>
        <v>Available</v>
      </c>
      <c r="Y157" s="26" t="s">
        <v>1711</v>
      </c>
      <c r="Z157" s="26" t="s">
        <v>41</v>
      </c>
      <c r="AA157" s="84" t="str">
        <f t="shared" si="22"/>
        <v>Pooja Tripathi</v>
      </c>
      <c r="AB157" s="26">
        <v>50.75</v>
      </c>
      <c r="AC157" s="3" t="s">
        <v>74</v>
      </c>
      <c r="AD157" s="3">
        <v>35.92</v>
      </c>
      <c r="AG157" s="26" t="s">
        <v>1711</v>
      </c>
      <c r="AH157" s="4" t="str">
        <f t="shared" si="23"/>
        <v>00156</v>
      </c>
      <c r="AI157" s="3" t="s">
        <v>128</v>
      </c>
      <c r="AJ157" s="46" t="str">
        <f t="shared" si="24"/>
        <v>Female</v>
      </c>
      <c r="AK157" s="3" t="s">
        <v>517</v>
      </c>
      <c r="AL157" s="3" t="s">
        <v>78</v>
      </c>
      <c r="AM157" s="7" t="str">
        <f t="shared" si="25"/>
        <v>Mamata Barik|Rourkela</v>
      </c>
      <c r="AO157" s="3" t="s">
        <v>517</v>
      </c>
      <c r="AP157" s="4" t="str">
        <f t="shared" si="26"/>
        <v>Not True</v>
      </c>
      <c r="AU157" s="26" t="s">
        <v>1377</v>
      </c>
      <c r="AV157" s="46" t="str">
        <f t="shared" si="27"/>
        <v>Approved</v>
      </c>
      <c r="AY157" s="3" t="s">
        <v>516</v>
      </c>
      <c r="AZ157" s="3" t="s">
        <v>78</v>
      </c>
      <c r="BA157" s="26" t="s">
        <v>1711</v>
      </c>
      <c r="BB157" s="71" t="s">
        <v>912</v>
      </c>
      <c r="BC157" s="4" t="str">
        <f t="shared" si="28"/>
        <v>Bhubaneswar</v>
      </c>
      <c r="BE157" s="4"/>
      <c r="BF157" s="4"/>
      <c r="BG157" s="26" t="s">
        <v>1711</v>
      </c>
      <c r="BH157" s="26" t="s">
        <v>41</v>
      </c>
      <c r="BI157" s="4">
        <f t="shared" si="29"/>
        <v>251.78</v>
      </c>
      <c r="BK157" s="3" t="s">
        <v>516</v>
      </c>
      <c r="BL157" s="135" t="str">
        <f t="shared" si="30"/>
        <v>Exists</v>
      </c>
    </row>
    <row r="158" spans="9:64">
      <c r="I158" s="24">
        <v>797</v>
      </c>
      <c r="J158" s="46" t="str" cm="1">
        <f t="array" ref="J158">_xlfn.IFS(I158&gt;=750,"Low Risk",AND(I158&gt;=650,I158&lt;=749),"Medium Risk",I158&lt;650,"High Risk")</f>
        <v>Low Risk</v>
      </c>
      <c r="N158" s="4"/>
      <c r="P158" s="26">
        <v>50.75</v>
      </c>
      <c r="Q158" s="4" t="str">
        <f t="shared" si="31"/>
        <v>Available</v>
      </c>
      <c r="Y158" s="24" t="s">
        <v>1712</v>
      </c>
      <c r="Z158" s="24" t="s">
        <v>35</v>
      </c>
      <c r="AA158" s="84" t="str">
        <f t="shared" si="22"/>
        <v>Kavita Rath</v>
      </c>
      <c r="AB158" s="24">
        <v>4.87</v>
      </c>
      <c r="AC158" s="2" t="s">
        <v>59</v>
      </c>
      <c r="AD158" s="2">
        <v>36.17</v>
      </c>
      <c r="AG158" s="24" t="s">
        <v>1712</v>
      </c>
      <c r="AH158" s="4" t="str">
        <f t="shared" si="23"/>
        <v>00157</v>
      </c>
      <c r="AI158" s="2" t="s">
        <v>89</v>
      </c>
      <c r="AJ158" s="46" t="str">
        <f t="shared" si="24"/>
        <v>Female</v>
      </c>
      <c r="AK158" s="2" t="s">
        <v>520</v>
      </c>
      <c r="AL158" s="2" t="s">
        <v>93</v>
      </c>
      <c r="AM158" s="7" t="str">
        <f t="shared" si="25"/>
        <v>Suresh Patnaik|Jharsuguda</v>
      </c>
      <c r="AO158" s="2" t="s">
        <v>520</v>
      </c>
      <c r="AP158" s="4" t="str">
        <f t="shared" si="26"/>
        <v>Not True</v>
      </c>
      <c r="AU158" s="24" t="s">
        <v>1377</v>
      </c>
      <c r="AV158" s="46" t="str">
        <f t="shared" si="27"/>
        <v>Approved</v>
      </c>
      <c r="AY158" s="2" t="s">
        <v>519</v>
      </c>
      <c r="AZ158" s="2" t="s">
        <v>93</v>
      </c>
      <c r="BA158" s="24" t="s">
        <v>1712</v>
      </c>
      <c r="BB158" s="70" t="s">
        <v>1240</v>
      </c>
      <c r="BC158" s="4" t="str">
        <f t="shared" si="28"/>
        <v>Bhubaneswar</v>
      </c>
      <c r="BE158" s="4"/>
      <c r="BF158" s="4"/>
      <c r="BG158" s="24" t="s">
        <v>1712</v>
      </c>
      <c r="BH158" s="24" t="s">
        <v>35</v>
      </c>
      <c r="BI158" s="4">
        <f t="shared" si="29"/>
        <v>103.83</v>
      </c>
      <c r="BK158" s="2" t="s">
        <v>519</v>
      </c>
      <c r="BL158" s="135" t="str">
        <f t="shared" si="30"/>
        <v>Exists</v>
      </c>
    </row>
    <row r="159" spans="9:64">
      <c r="I159" s="26">
        <v>563</v>
      </c>
      <c r="J159" s="46" t="str" cm="1">
        <f t="array" ref="J159">_xlfn.IFS(I159&gt;=750,"Low Risk",AND(I159&gt;=650,I159&lt;=749),"Medium Risk",I159&lt;650,"High Risk")</f>
        <v>High Risk</v>
      </c>
      <c r="N159" s="4"/>
      <c r="P159" s="24">
        <v>4.87</v>
      </c>
      <c r="Q159" s="4" t="str">
        <f t="shared" si="31"/>
        <v>Available</v>
      </c>
      <c r="Y159" s="26" t="s">
        <v>1715</v>
      </c>
      <c r="Z159" s="26" t="s">
        <v>32</v>
      </c>
      <c r="AA159" s="84" t="str">
        <f t="shared" si="22"/>
        <v>Ramesh Behera</v>
      </c>
      <c r="AB159" s="26">
        <v>10.46</v>
      </c>
      <c r="AC159" s="3" t="s">
        <v>124</v>
      </c>
      <c r="AD159" s="3">
        <v>39.28</v>
      </c>
      <c r="AG159" s="26" t="s">
        <v>1715</v>
      </c>
      <c r="AH159" s="4" t="str">
        <f t="shared" si="23"/>
        <v>00158</v>
      </c>
      <c r="AI159" s="3" t="s">
        <v>128</v>
      </c>
      <c r="AJ159" s="46" t="str">
        <f t="shared" si="24"/>
        <v>Female</v>
      </c>
      <c r="AK159" s="3" t="s">
        <v>381</v>
      </c>
      <c r="AL159" s="3" t="s">
        <v>58</v>
      </c>
      <c r="AM159" s="7" t="str">
        <f t="shared" si="25"/>
        <v>Deepak Sahu|Dhenkanal</v>
      </c>
      <c r="AO159" s="3" t="s">
        <v>381</v>
      </c>
      <c r="AP159" s="4" t="str">
        <f t="shared" si="26"/>
        <v>Not True</v>
      </c>
      <c r="AU159" s="26" t="s">
        <v>1381</v>
      </c>
      <c r="AV159" s="46" t="str">
        <f t="shared" si="27"/>
        <v>Rejected</v>
      </c>
      <c r="AY159" s="3" t="s">
        <v>522</v>
      </c>
      <c r="AZ159" s="3" t="s">
        <v>58</v>
      </c>
      <c r="BA159" s="26" t="s">
        <v>1715</v>
      </c>
      <c r="BB159" s="71" t="s">
        <v>721</v>
      </c>
      <c r="BC159" s="4" t="str">
        <f t="shared" si="28"/>
        <v>Dhenkanal</v>
      </c>
      <c r="BE159" s="4"/>
      <c r="BF159" s="4"/>
      <c r="BG159" s="26" t="s">
        <v>1715</v>
      </c>
      <c r="BH159" s="26" t="s">
        <v>32</v>
      </c>
      <c r="BI159" s="4">
        <f t="shared" si="29"/>
        <v>224.53</v>
      </c>
      <c r="BK159" s="3" t="s">
        <v>522</v>
      </c>
      <c r="BL159" s="135" t="str">
        <f t="shared" si="30"/>
        <v>Exists</v>
      </c>
    </row>
    <row r="160" spans="9:64">
      <c r="I160" s="24">
        <v>845</v>
      </c>
      <c r="J160" s="46" t="str" cm="1">
        <f t="array" ref="J160">_xlfn.IFS(I160&gt;=750,"Low Risk",AND(I160&gt;=650,I160&lt;=749),"Medium Risk",I160&lt;650,"High Risk")</f>
        <v>Low Risk</v>
      </c>
      <c r="N160" s="4"/>
      <c r="P160" s="26">
        <v>10.46</v>
      </c>
      <c r="Q160" s="4" t="str">
        <f t="shared" si="31"/>
        <v>Available</v>
      </c>
      <c r="Y160" s="24" t="s">
        <v>1716</v>
      </c>
      <c r="Z160" s="24" t="s">
        <v>20</v>
      </c>
      <c r="AA160" s="84" t="str">
        <f t="shared" si="22"/>
        <v>Anita Das</v>
      </c>
      <c r="AB160" s="24">
        <v>13</v>
      </c>
      <c r="AC160" s="2" t="s">
        <v>97</v>
      </c>
      <c r="AD160" s="2">
        <v>49.17</v>
      </c>
      <c r="AG160" s="24" t="s">
        <v>1716</v>
      </c>
      <c r="AH160" s="4" t="str">
        <f t="shared" si="23"/>
        <v>00159</v>
      </c>
      <c r="AI160" s="2" t="s">
        <v>73</v>
      </c>
      <c r="AJ160" s="46" t="str">
        <f t="shared" si="24"/>
        <v>Male</v>
      </c>
      <c r="AK160" s="2" t="s">
        <v>525</v>
      </c>
      <c r="AL160" s="2" t="s">
        <v>58</v>
      </c>
      <c r="AM160" s="7" t="str">
        <f t="shared" si="25"/>
        <v>Suresh Rath|Dhenkanal</v>
      </c>
      <c r="AO160" s="2" t="s">
        <v>525</v>
      </c>
      <c r="AP160" s="4" t="str">
        <f t="shared" si="26"/>
        <v>Not True</v>
      </c>
      <c r="AU160" s="24" t="s">
        <v>1377</v>
      </c>
      <c r="AV160" s="46" t="str">
        <f t="shared" si="27"/>
        <v>Approved</v>
      </c>
      <c r="AY160" s="2" t="s">
        <v>524</v>
      </c>
      <c r="AZ160" s="2" t="s">
        <v>58</v>
      </c>
      <c r="BA160" s="24" t="s">
        <v>1716</v>
      </c>
      <c r="BB160" s="70" t="s">
        <v>1269</v>
      </c>
      <c r="BC160" s="4" t="str">
        <f t="shared" si="28"/>
        <v>Angul</v>
      </c>
      <c r="BE160" s="4"/>
      <c r="BF160" s="4"/>
      <c r="BG160" s="24" t="s">
        <v>1716</v>
      </c>
      <c r="BH160" s="24" t="s">
        <v>20</v>
      </c>
      <c r="BI160" s="4">
        <f t="shared" si="29"/>
        <v>104.66</v>
      </c>
      <c r="BK160" s="2" t="s">
        <v>524</v>
      </c>
      <c r="BL160" s="135" t="str">
        <f t="shared" si="30"/>
        <v>Exists</v>
      </c>
    </row>
    <row r="161" spans="9:64">
      <c r="I161" s="26">
        <v>837</v>
      </c>
      <c r="J161" s="46" t="str" cm="1">
        <f t="array" ref="J161">_xlfn.IFS(I161&gt;=750,"Low Risk",AND(I161&gt;=650,I161&lt;=749),"Medium Risk",I161&lt;650,"High Risk")</f>
        <v>Low Risk</v>
      </c>
      <c r="N161" s="4"/>
      <c r="P161" s="24">
        <v>13</v>
      </c>
      <c r="Q161" s="4" t="str">
        <f t="shared" si="31"/>
        <v>Available</v>
      </c>
      <c r="Y161" s="26" t="s">
        <v>1719</v>
      </c>
      <c r="Z161" s="26" t="s">
        <v>35</v>
      </c>
      <c r="AA161" s="84" t="str">
        <f t="shared" si="22"/>
        <v>Kavita Rath</v>
      </c>
      <c r="AB161" s="26">
        <v>40.53</v>
      </c>
      <c r="AC161" s="3" t="s">
        <v>74</v>
      </c>
      <c r="AD161" s="3">
        <v>28.53</v>
      </c>
      <c r="AG161" s="26" t="s">
        <v>1719</v>
      </c>
      <c r="AH161" s="4" t="str">
        <f t="shared" si="23"/>
        <v>00160</v>
      </c>
      <c r="AI161" s="3" t="s">
        <v>68</v>
      </c>
      <c r="AJ161" s="46" t="str">
        <f t="shared" si="24"/>
        <v>Female</v>
      </c>
      <c r="AK161" s="3" t="s">
        <v>528</v>
      </c>
      <c r="AL161" s="3" t="s">
        <v>101</v>
      </c>
      <c r="AM161" s="7" t="str">
        <f t="shared" si="25"/>
        <v>Meena Rout|Berhampur</v>
      </c>
      <c r="AO161" s="3" t="s">
        <v>528</v>
      </c>
      <c r="AP161" s="4" t="str">
        <f t="shared" si="26"/>
        <v>Not True</v>
      </c>
      <c r="AU161" s="26" t="s">
        <v>1381</v>
      </c>
      <c r="AV161" s="46" t="str">
        <f t="shared" si="27"/>
        <v>Rejected</v>
      </c>
      <c r="AY161" s="3" t="s">
        <v>527</v>
      </c>
      <c r="AZ161" s="3" t="s">
        <v>101</v>
      </c>
      <c r="BA161" s="26" t="s">
        <v>1719</v>
      </c>
      <c r="BB161" s="71" t="s">
        <v>956</v>
      </c>
      <c r="BC161" s="4" t="str">
        <f t="shared" si="28"/>
        <v>Dhenkanal</v>
      </c>
      <c r="BE161" s="4"/>
      <c r="BF161" s="4"/>
      <c r="BG161" s="26" t="s">
        <v>1719</v>
      </c>
      <c r="BH161" s="26" t="s">
        <v>35</v>
      </c>
      <c r="BI161" s="4">
        <f t="shared" si="29"/>
        <v>103.83</v>
      </c>
      <c r="BK161" s="3" t="s">
        <v>527</v>
      </c>
      <c r="BL161" s="135" t="str">
        <f t="shared" si="30"/>
        <v>Exists</v>
      </c>
    </row>
    <row r="162" spans="9:64">
      <c r="I162" s="24">
        <v>868</v>
      </c>
      <c r="J162" s="46" t="str" cm="1">
        <f t="array" ref="J162">_xlfn.IFS(I162&gt;=750,"Low Risk",AND(I162&gt;=650,I162&lt;=749),"Medium Risk",I162&lt;650,"High Risk")</f>
        <v>Low Risk</v>
      </c>
      <c r="N162" s="4"/>
      <c r="P162" s="26">
        <v>40.53</v>
      </c>
      <c r="Q162" s="4" t="str">
        <f t="shared" si="31"/>
        <v>Available</v>
      </c>
      <c r="Y162" s="24" t="s">
        <v>1721</v>
      </c>
      <c r="Z162" s="24" t="s">
        <v>35</v>
      </c>
      <c r="AA162" s="84" t="str">
        <f t="shared" si="22"/>
        <v>Kavita Rath</v>
      </c>
      <c r="AB162" s="24">
        <v>84.31</v>
      </c>
      <c r="AC162" s="2" t="s">
        <v>59</v>
      </c>
      <c r="AD162" s="2">
        <v>12.5</v>
      </c>
      <c r="AG162" s="24" t="s">
        <v>1721</v>
      </c>
      <c r="AH162" s="4" t="str">
        <f t="shared" si="23"/>
        <v>00161</v>
      </c>
      <c r="AI162" s="2" t="s">
        <v>73</v>
      </c>
      <c r="AJ162" s="46" t="str">
        <f t="shared" si="24"/>
        <v>Male</v>
      </c>
      <c r="AK162" s="2" t="s">
        <v>531</v>
      </c>
      <c r="AL162" s="2" t="s">
        <v>232</v>
      </c>
      <c r="AM162" s="7" t="str">
        <f t="shared" si="25"/>
        <v>Pooja Das|Angul</v>
      </c>
      <c r="AO162" s="2" t="s">
        <v>531</v>
      </c>
      <c r="AP162" s="4" t="str">
        <f t="shared" si="26"/>
        <v>Not True</v>
      </c>
      <c r="AU162" s="24" t="s">
        <v>1377</v>
      </c>
      <c r="AV162" s="46" t="str">
        <f t="shared" si="27"/>
        <v>Approved</v>
      </c>
      <c r="AY162" s="2" t="s">
        <v>530</v>
      </c>
      <c r="AZ162" s="2" t="s">
        <v>232</v>
      </c>
      <c r="BA162" s="24" t="s">
        <v>1721</v>
      </c>
      <c r="BB162" s="70" t="s">
        <v>432</v>
      </c>
      <c r="BC162" s="4" t="str">
        <f t="shared" si="28"/>
        <v>Cuttack</v>
      </c>
      <c r="BE162" s="4"/>
      <c r="BF162" s="4"/>
      <c r="BG162" s="24" t="s">
        <v>1721</v>
      </c>
      <c r="BH162" s="24" t="s">
        <v>35</v>
      </c>
      <c r="BI162" s="4">
        <f t="shared" si="29"/>
        <v>103.83</v>
      </c>
      <c r="BK162" s="2" t="s">
        <v>530</v>
      </c>
      <c r="BL162" s="135" t="str">
        <f t="shared" si="30"/>
        <v>Exists</v>
      </c>
    </row>
    <row r="163" spans="9:64">
      <c r="I163" s="26">
        <v>621</v>
      </c>
      <c r="J163" s="46" t="str" cm="1">
        <f t="array" ref="J163">_xlfn.IFS(I163&gt;=750,"Low Risk",AND(I163&gt;=650,I163&lt;=749),"Medium Risk",I163&lt;650,"High Risk")</f>
        <v>High Risk</v>
      </c>
      <c r="N163" s="4"/>
      <c r="P163" s="24">
        <v>84.31</v>
      </c>
      <c r="Q163" s="4" t="str">
        <f t="shared" si="31"/>
        <v>Available</v>
      </c>
      <c r="Y163" s="26" t="s">
        <v>1723</v>
      </c>
      <c r="Z163" s="26" t="s">
        <v>24</v>
      </c>
      <c r="AA163" s="84" t="str">
        <f t="shared" si="22"/>
        <v>Bikash Nayak</v>
      </c>
      <c r="AB163" s="26">
        <v>18.62</v>
      </c>
      <c r="AC163" s="3" t="s">
        <v>59</v>
      </c>
      <c r="AD163" s="3">
        <v>13.61</v>
      </c>
      <c r="AG163" s="26" t="s">
        <v>1723</v>
      </c>
      <c r="AH163" s="4" t="str">
        <f t="shared" si="23"/>
        <v>00162</v>
      </c>
      <c r="AI163" s="3" t="s">
        <v>105</v>
      </c>
      <c r="AJ163" s="46" t="str">
        <f t="shared" si="24"/>
        <v>Female</v>
      </c>
      <c r="AK163" s="3" t="s">
        <v>534</v>
      </c>
      <c r="AL163" s="3" t="s">
        <v>69</v>
      </c>
      <c r="AM163" s="7" t="str">
        <f t="shared" si="25"/>
        <v>Mamata Mallick|Sambalpur</v>
      </c>
      <c r="AO163" s="3" t="s">
        <v>534</v>
      </c>
      <c r="AP163" s="4" t="str">
        <f t="shared" si="26"/>
        <v>Not True</v>
      </c>
      <c r="AU163" s="26" t="s">
        <v>1381</v>
      </c>
      <c r="AV163" s="46" t="str">
        <f t="shared" si="27"/>
        <v>Rejected</v>
      </c>
      <c r="AY163" s="3" t="s">
        <v>533</v>
      </c>
      <c r="AZ163" s="3" t="s">
        <v>69</v>
      </c>
      <c r="BA163" s="26" t="s">
        <v>1723</v>
      </c>
      <c r="BB163" s="71" t="s">
        <v>1000</v>
      </c>
      <c r="BC163" s="4" t="str">
        <f t="shared" si="28"/>
        <v>Angul</v>
      </c>
      <c r="BE163" s="4"/>
      <c r="BF163" s="4"/>
      <c r="BG163" s="26" t="s">
        <v>1723</v>
      </c>
      <c r="BH163" s="26" t="s">
        <v>24</v>
      </c>
      <c r="BI163" s="4">
        <f t="shared" si="29"/>
        <v>190.31</v>
      </c>
      <c r="BK163" s="3" t="s">
        <v>533</v>
      </c>
      <c r="BL163" s="135" t="str">
        <f t="shared" si="30"/>
        <v>Exists</v>
      </c>
    </row>
    <row r="164" spans="9:64">
      <c r="I164" s="24">
        <v>818</v>
      </c>
      <c r="J164" s="46" t="str" cm="1">
        <f t="array" ref="J164">_xlfn.IFS(I164&gt;=750,"Low Risk",AND(I164&gt;=650,I164&lt;=749),"Medium Risk",I164&lt;650,"High Risk")</f>
        <v>Low Risk</v>
      </c>
      <c r="N164" s="4"/>
      <c r="P164" s="26">
        <v>18.62</v>
      </c>
      <c r="Q164" s="4" t="str">
        <f t="shared" si="31"/>
        <v>Available</v>
      </c>
      <c r="Y164" s="24" t="s">
        <v>1724</v>
      </c>
      <c r="Z164" s="24" t="s">
        <v>12</v>
      </c>
      <c r="AA164" s="84" t="str">
        <f t="shared" si="22"/>
        <v>Priya Mohanty</v>
      </c>
      <c r="AB164" s="24"/>
      <c r="AC164" s="2" t="s">
        <v>64</v>
      </c>
      <c r="AD164" s="2">
        <v>44.39</v>
      </c>
      <c r="AG164" s="24" t="s">
        <v>1724</v>
      </c>
      <c r="AH164" s="4" t="str">
        <f t="shared" si="23"/>
        <v>00163</v>
      </c>
      <c r="AI164" s="2" t="s">
        <v>57</v>
      </c>
      <c r="AJ164" s="46" t="str">
        <f t="shared" si="24"/>
        <v>Female</v>
      </c>
      <c r="AK164" s="2" t="s">
        <v>337</v>
      </c>
      <c r="AL164" s="2" t="s">
        <v>58</v>
      </c>
      <c r="AM164" s="7" t="str">
        <f t="shared" si="25"/>
        <v>Prakash Nayak|Dhenkanal</v>
      </c>
      <c r="AO164" s="2" t="s">
        <v>337</v>
      </c>
      <c r="AP164" s="4" t="str">
        <f t="shared" si="26"/>
        <v>Not True</v>
      </c>
      <c r="AU164" s="24" t="s">
        <v>1426</v>
      </c>
      <c r="AV164" s="46" t="str">
        <f t="shared" si="27"/>
        <v>Under Review</v>
      </c>
      <c r="AY164" s="2" t="s">
        <v>536</v>
      </c>
      <c r="AZ164" s="2" t="s">
        <v>58</v>
      </c>
      <c r="BA164" s="24" t="s">
        <v>1724</v>
      </c>
      <c r="BB164" s="70" t="s">
        <v>1263</v>
      </c>
      <c r="BC164" s="4" t="str">
        <f t="shared" si="28"/>
        <v>Angul</v>
      </c>
      <c r="BE164" s="4"/>
      <c r="BF164" s="4"/>
      <c r="BG164" s="24" t="s">
        <v>1724</v>
      </c>
      <c r="BH164" s="24" t="s">
        <v>12</v>
      </c>
      <c r="BI164" s="4">
        <f t="shared" si="29"/>
        <v>105.8</v>
      </c>
      <c r="BK164" s="2" t="s">
        <v>536</v>
      </c>
      <c r="BL164" s="135" t="str">
        <f t="shared" si="30"/>
        <v>Exists</v>
      </c>
    </row>
    <row r="165" spans="9:64">
      <c r="I165" s="26">
        <v>861</v>
      </c>
      <c r="J165" s="46" t="str" cm="1">
        <f t="array" ref="J165">_xlfn.IFS(I165&gt;=750,"Low Risk",AND(I165&gt;=650,I165&lt;=749),"Medium Risk",I165&lt;650,"High Risk")</f>
        <v>Low Risk</v>
      </c>
      <c r="N165" s="4"/>
      <c r="P165" s="24"/>
      <c r="Q165" s="4" t="str">
        <f t="shared" si="31"/>
        <v>missing</v>
      </c>
      <c r="Y165" s="26" t="s">
        <v>1726</v>
      </c>
      <c r="Z165" s="26" t="s">
        <v>28</v>
      </c>
      <c r="AA165" s="84" t="str">
        <f t="shared" si="22"/>
        <v>Sunita Sahu</v>
      </c>
      <c r="AB165" s="26">
        <v>7.25</v>
      </c>
      <c r="AC165" s="3" t="s">
        <v>97</v>
      </c>
      <c r="AD165" s="3">
        <v>36.99</v>
      </c>
      <c r="AG165" s="26" t="s">
        <v>1726</v>
      </c>
      <c r="AH165" s="4" t="str">
        <f t="shared" si="23"/>
        <v>00164</v>
      </c>
      <c r="AI165" s="3" t="s">
        <v>57</v>
      </c>
      <c r="AJ165" s="46" t="str">
        <f t="shared" si="24"/>
        <v>Female</v>
      </c>
      <c r="AK165" s="3" t="s">
        <v>539</v>
      </c>
      <c r="AL165" s="3" t="s">
        <v>144</v>
      </c>
      <c r="AM165" s="7" t="str">
        <f t="shared" si="25"/>
        <v>Manoj Mohanty|Bhubaneswar</v>
      </c>
      <c r="AO165" s="3" t="s">
        <v>539</v>
      </c>
      <c r="AP165" s="4" t="str">
        <f t="shared" si="26"/>
        <v>Not True</v>
      </c>
      <c r="AU165" s="26" t="s">
        <v>1377</v>
      </c>
      <c r="AV165" s="46" t="str">
        <f t="shared" si="27"/>
        <v>Approved</v>
      </c>
      <c r="AY165" s="3" t="s">
        <v>538</v>
      </c>
      <c r="AZ165" s="3" t="s">
        <v>144</v>
      </c>
      <c r="BA165" s="26" t="s">
        <v>1726</v>
      </c>
      <c r="BB165" s="71" t="s">
        <v>87</v>
      </c>
      <c r="BC165" s="4" t="str">
        <f t="shared" si="28"/>
        <v>Rourkela</v>
      </c>
      <c r="BE165" s="4"/>
      <c r="BF165" s="4"/>
      <c r="BG165" s="26" t="s">
        <v>1726</v>
      </c>
      <c r="BH165" s="26" t="s">
        <v>28</v>
      </c>
      <c r="BI165" s="4">
        <f t="shared" si="29"/>
        <v>162.30000000000001</v>
      </c>
      <c r="BK165" s="3" t="s">
        <v>538</v>
      </c>
      <c r="BL165" s="135" t="str">
        <f t="shared" si="30"/>
        <v>Exists</v>
      </c>
    </row>
    <row r="166" spans="9:64">
      <c r="I166" s="24">
        <v>576</v>
      </c>
      <c r="J166" s="46" t="str" cm="1">
        <f t="array" ref="J166">_xlfn.IFS(I166&gt;=750,"Low Risk",AND(I166&gt;=650,I166&lt;=749),"Medium Risk",I166&lt;650,"High Risk")</f>
        <v>High Risk</v>
      </c>
      <c r="N166" s="4"/>
      <c r="P166" s="26">
        <v>7.25</v>
      </c>
      <c r="Q166" s="4" t="str">
        <f t="shared" si="31"/>
        <v>Available</v>
      </c>
      <c r="Y166" s="24" t="s">
        <v>1729</v>
      </c>
      <c r="Z166" s="24" t="s">
        <v>41</v>
      </c>
      <c r="AA166" s="84" t="str">
        <f t="shared" si="22"/>
        <v>Pooja Tripathi</v>
      </c>
      <c r="AB166" s="24">
        <v>93.95</v>
      </c>
      <c r="AC166" s="2" t="s">
        <v>74</v>
      </c>
      <c r="AD166" s="2"/>
      <c r="AG166" s="24" t="s">
        <v>1729</v>
      </c>
      <c r="AH166" s="4" t="str">
        <f t="shared" si="23"/>
        <v>00165</v>
      </c>
      <c r="AI166" s="2" t="s">
        <v>105</v>
      </c>
      <c r="AJ166" s="46" t="str">
        <f t="shared" si="24"/>
        <v>Female</v>
      </c>
      <c r="AK166" s="2" t="s">
        <v>542</v>
      </c>
      <c r="AL166" s="2" t="s">
        <v>82</v>
      </c>
      <c r="AM166" s="7" t="str">
        <f t="shared" si="25"/>
        <v>Suman Dash|Cuttack</v>
      </c>
      <c r="AO166" s="2" t="s">
        <v>542</v>
      </c>
      <c r="AP166" s="4" t="str">
        <f t="shared" si="26"/>
        <v>Not True</v>
      </c>
      <c r="AU166" s="24" t="s">
        <v>1377</v>
      </c>
      <c r="AV166" s="46" t="str">
        <f t="shared" si="27"/>
        <v>Approved</v>
      </c>
      <c r="AY166" s="2" t="s">
        <v>541</v>
      </c>
      <c r="AZ166" s="2" t="s">
        <v>82</v>
      </c>
      <c r="BA166" s="24" t="s">
        <v>1729</v>
      </c>
      <c r="BB166" s="70" t="s">
        <v>355</v>
      </c>
      <c r="BC166" s="4" t="str">
        <f t="shared" si="28"/>
        <v>Bhubaneswar</v>
      </c>
      <c r="BE166" s="4"/>
      <c r="BF166" s="4"/>
      <c r="BG166" s="24" t="s">
        <v>1729</v>
      </c>
      <c r="BH166" s="24" t="s">
        <v>41</v>
      </c>
      <c r="BI166" s="4">
        <f t="shared" si="29"/>
        <v>251.78</v>
      </c>
      <c r="BK166" s="2" t="s">
        <v>541</v>
      </c>
      <c r="BL166" s="135" t="str">
        <f t="shared" si="30"/>
        <v>Exists</v>
      </c>
    </row>
    <row r="167" spans="9:64">
      <c r="I167" s="26">
        <v>636</v>
      </c>
      <c r="J167" s="46" t="str" cm="1">
        <f t="array" ref="J167">_xlfn.IFS(I167&gt;=750,"Low Risk",AND(I167&gt;=650,I167&lt;=749),"Medium Risk",I167&lt;650,"High Risk")</f>
        <v>High Risk</v>
      </c>
      <c r="N167" s="4"/>
      <c r="P167" s="24">
        <v>93.95</v>
      </c>
      <c r="Q167" s="4" t="str">
        <f t="shared" si="31"/>
        <v>Available</v>
      </c>
      <c r="Y167" s="26" t="s">
        <v>1732</v>
      </c>
      <c r="Z167" s="26" t="s">
        <v>24</v>
      </c>
      <c r="AA167" s="84" t="str">
        <f t="shared" si="22"/>
        <v>Bikash Nayak</v>
      </c>
      <c r="AB167" s="26">
        <v>7.67</v>
      </c>
      <c r="AC167" s="3" t="s">
        <v>124</v>
      </c>
      <c r="AD167" s="3">
        <v>12.06</v>
      </c>
      <c r="AG167" s="26" t="s">
        <v>1732</v>
      </c>
      <c r="AH167" s="4" t="str">
        <f t="shared" si="23"/>
        <v>00166</v>
      </c>
      <c r="AI167" s="3" t="s">
        <v>89</v>
      </c>
      <c r="AJ167" s="46" t="str">
        <f t="shared" si="24"/>
        <v>Female</v>
      </c>
      <c r="AK167" s="3" t="s">
        <v>117</v>
      </c>
      <c r="AL167" s="3" t="s">
        <v>232</v>
      </c>
      <c r="AM167" s="7" t="str">
        <f t="shared" si="25"/>
        <v>Manoj Rout|Angul</v>
      </c>
      <c r="AO167" s="3" t="s">
        <v>117</v>
      </c>
      <c r="AP167" s="4" t="str">
        <f t="shared" si="26"/>
        <v>Not True</v>
      </c>
      <c r="AU167" s="26" t="s">
        <v>1377</v>
      </c>
      <c r="AV167" s="46" t="str">
        <f t="shared" si="27"/>
        <v>Approved</v>
      </c>
      <c r="AY167" s="3" t="s">
        <v>544</v>
      </c>
      <c r="AZ167" s="3" t="s">
        <v>232</v>
      </c>
      <c r="BA167" s="26" t="s">
        <v>1732</v>
      </c>
      <c r="BB167" s="71" t="s">
        <v>175</v>
      </c>
      <c r="BC167" s="4" t="str">
        <f t="shared" si="28"/>
        <v>Bhubaneswar</v>
      </c>
      <c r="BE167" s="4"/>
      <c r="BF167" s="4"/>
      <c r="BG167" s="26" t="s">
        <v>1732</v>
      </c>
      <c r="BH167" s="26" t="s">
        <v>24</v>
      </c>
      <c r="BI167" s="4">
        <f t="shared" si="29"/>
        <v>190.31</v>
      </c>
      <c r="BK167" s="3" t="s">
        <v>544</v>
      </c>
      <c r="BL167" s="135" t="str">
        <f t="shared" si="30"/>
        <v>Exists</v>
      </c>
    </row>
    <row r="168" spans="9:64">
      <c r="I168" s="24">
        <v>796</v>
      </c>
      <c r="J168" s="46" t="str" cm="1">
        <f t="array" ref="J168">_xlfn.IFS(I168&gt;=750,"Low Risk",AND(I168&gt;=650,I168&lt;=749),"Medium Risk",I168&lt;650,"High Risk")</f>
        <v>Low Risk</v>
      </c>
      <c r="N168" s="4"/>
      <c r="P168" s="26">
        <v>7.67</v>
      </c>
      <c r="Q168" s="4" t="str">
        <f t="shared" si="31"/>
        <v>Available</v>
      </c>
      <c r="Y168" s="24" t="s">
        <v>1735</v>
      </c>
      <c r="Z168" s="24" t="s">
        <v>32</v>
      </c>
      <c r="AA168" s="84" t="str">
        <f t="shared" si="22"/>
        <v>Ramesh Behera</v>
      </c>
      <c r="AB168" s="24">
        <v>63.9</v>
      </c>
      <c r="AC168" s="2" t="s">
        <v>97</v>
      </c>
      <c r="AD168" s="2">
        <v>33.020000000000003</v>
      </c>
      <c r="AG168" s="24" t="s">
        <v>1735</v>
      </c>
      <c r="AH168" s="4" t="str">
        <f t="shared" si="23"/>
        <v>00167</v>
      </c>
      <c r="AI168" s="2" t="s">
        <v>73</v>
      </c>
      <c r="AJ168" s="46" t="str">
        <f t="shared" si="24"/>
        <v>Male</v>
      </c>
      <c r="AK168" s="2" t="s">
        <v>547</v>
      </c>
      <c r="AL168" s="2" t="s">
        <v>93</v>
      </c>
      <c r="AM168" s="7" t="str">
        <f t="shared" si="25"/>
        <v>Mamata Sahoo|Jharsuguda</v>
      </c>
      <c r="AO168" s="2" t="s">
        <v>547</v>
      </c>
      <c r="AP168" s="4" t="str">
        <f t="shared" si="26"/>
        <v>Not True</v>
      </c>
      <c r="AU168" s="24" t="s">
        <v>1426</v>
      </c>
      <c r="AV168" s="46" t="str">
        <f t="shared" si="27"/>
        <v>Under Review</v>
      </c>
      <c r="AY168" s="2" t="s">
        <v>546</v>
      </c>
      <c r="AZ168" s="2" t="s">
        <v>93</v>
      </c>
      <c r="BA168" s="24" t="s">
        <v>1735</v>
      </c>
      <c r="BB168" s="70" t="s">
        <v>1020</v>
      </c>
      <c r="BC168" s="4" t="str">
        <f t="shared" si="28"/>
        <v>Bhubaneswar</v>
      </c>
      <c r="BE168" s="4"/>
      <c r="BF168" s="4"/>
      <c r="BG168" s="24" t="s">
        <v>1735</v>
      </c>
      <c r="BH168" s="24" t="s">
        <v>32</v>
      </c>
      <c r="BI168" s="4">
        <f t="shared" si="29"/>
        <v>224.53</v>
      </c>
      <c r="BK168" s="2" t="s">
        <v>546</v>
      </c>
      <c r="BL168" s="135" t="str">
        <f t="shared" si="30"/>
        <v>Exists</v>
      </c>
    </row>
    <row r="169" spans="9:64">
      <c r="I169" s="26">
        <v>749</v>
      </c>
      <c r="J169" s="46" t="str" cm="1">
        <f t="array" ref="J169">_xlfn.IFS(I169&gt;=750,"Low Risk",AND(I169&gt;=650,I169&lt;=749),"Medium Risk",I169&lt;650,"High Risk")</f>
        <v>Medium Risk</v>
      </c>
      <c r="N169" s="4"/>
      <c r="P169" s="24">
        <v>63.9</v>
      </c>
      <c r="Q169" s="4" t="str">
        <f t="shared" si="31"/>
        <v>Available</v>
      </c>
      <c r="Y169" s="26" t="s">
        <v>1737</v>
      </c>
      <c r="Z169" s="26" t="s">
        <v>38</v>
      </c>
      <c r="AA169" s="84" t="str">
        <f t="shared" si="22"/>
        <v>Deepak Mishra</v>
      </c>
      <c r="AB169" s="26">
        <v>70.760000000000005</v>
      </c>
      <c r="AC169" s="3" t="s">
        <v>97</v>
      </c>
      <c r="AD169" s="3"/>
      <c r="AG169" s="26" t="s">
        <v>1737</v>
      </c>
      <c r="AH169" s="4" t="str">
        <f t="shared" si="23"/>
        <v>00168</v>
      </c>
      <c r="AI169" s="3" t="s">
        <v>105</v>
      </c>
      <c r="AJ169" s="46" t="str">
        <f t="shared" si="24"/>
        <v>Female</v>
      </c>
      <c r="AK169" s="3" t="s">
        <v>30</v>
      </c>
      <c r="AL169" s="3" t="s">
        <v>232</v>
      </c>
      <c r="AM169" s="7" t="str">
        <f t="shared" si="25"/>
        <v>Sunita Sahu|Angul</v>
      </c>
      <c r="AO169" s="3" t="s">
        <v>30</v>
      </c>
      <c r="AP169" s="4" t="str">
        <f t="shared" si="26"/>
        <v>Not True</v>
      </c>
      <c r="AU169" s="26" t="s">
        <v>1386</v>
      </c>
      <c r="AV169" s="46" t="str">
        <f t="shared" si="27"/>
        <v>Rejected</v>
      </c>
      <c r="AY169" s="3" t="s">
        <v>549</v>
      </c>
      <c r="AZ169" s="3" t="s">
        <v>232</v>
      </c>
      <c r="BA169" s="26" t="s">
        <v>1737</v>
      </c>
      <c r="BB169" s="71" t="s">
        <v>620</v>
      </c>
      <c r="BC169" s="4" t="str">
        <f t="shared" si="28"/>
        <v>Rourkela</v>
      </c>
      <c r="BE169" s="4"/>
      <c r="BF169" s="4"/>
      <c r="BG169" s="26" t="s">
        <v>1737</v>
      </c>
      <c r="BH169" s="26" t="s">
        <v>38</v>
      </c>
      <c r="BI169" s="4">
        <f t="shared" si="29"/>
        <v>144.97999999999999</v>
      </c>
      <c r="BK169" s="3" t="s">
        <v>549</v>
      </c>
      <c r="BL169" s="135" t="str">
        <f t="shared" si="30"/>
        <v>Exists</v>
      </c>
    </row>
    <row r="170" spans="9:64">
      <c r="I170" s="24">
        <v>731</v>
      </c>
      <c r="J170" s="46" t="str" cm="1">
        <f t="array" ref="J170">_xlfn.IFS(I170&gt;=750,"Low Risk",AND(I170&gt;=650,I170&lt;=749),"Medium Risk",I170&lt;650,"High Risk")</f>
        <v>Medium Risk</v>
      </c>
      <c r="N170" s="4"/>
      <c r="P170" s="26">
        <v>70.760000000000005</v>
      </c>
      <c r="Q170" s="4" t="str">
        <f t="shared" si="31"/>
        <v>Available</v>
      </c>
      <c r="Y170" s="24" t="s">
        <v>1739</v>
      </c>
      <c r="Z170" s="24" t="s">
        <v>35</v>
      </c>
      <c r="AA170" s="84" t="str">
        <f t="shared" si="22"/>
        <v>Kavita Rath</v>
      </c>
      <c r="AB170" s="24">
        <v>38.200000000000003</v>
      </c>
      <c r="AC170" s="2" t="s">
        <v>59</v>
      </c>
      <c r="AD170" s="2">
        <v>34.39</v>
      </c>
      <c r="AG170" s="24" t="s">
        <v>1739</v>
      </c>
      <c r="AH170" s="4" t="str">
        <f t="shared" si="23"/>
        <v>00169</v>
      </c>
      <c r="AI170" s="2" t="s">
        <v>57</v>
      </c>
      <c r="AJ170" s="46" t="str">
        <f t="shared" si="24"/>
        <v>Female</v>
      </c>
      <c r="AK170" s="2" t="s">
        <v>534</v>
      </c>
      <c r="AL170" s="2" t="s">
        <v>101</v>
      </c>
      <c r="AM170" s="7" t="str">
        <f t="shared" si="25"/>
        <v>Mamata Mallick|Berhampur</v>
      </c>
      <c r="AO170" s="2" t="s">
        <v>534</v>
      </c>
      <c r="AP170" s="4" t="str">
        <f t="shared" si="26"/>
        <v>Not True</v>
      </c>
      <c r="AU170" s="24" t="s">
        <v>1386</v>
      </c>
      <c r="AV170" s="46" t="str">
        <f t="shared" si="27"/>
        <v>Rejected</v>
      </c>
      <c r="AY170" s="2" t="s">
        <v>551</v>
      </c>
      <c r="AZ170" s="2" t="s">
        <v>101</v>
      </c>
      <c r="BA170" s="24" t="s">
        <v>1739</v>
      </c>
      <c r="BB170" s="70" t="s">
        <v>611</v>
      </c>
      <c r="BC170" s="4" t="str">
        <f t="shared" si="28"/>
        <v>Cuttack</v>
      </c>
      <c r="BE170" s="4"/>
      <c r="BF170" s="4"/>
      <c r="BG170" s="24" t="s">
        <v>1739</v>
      </c>
      <c r="BH170" s="24" t="s">
        <v>35</v>
      </c>
      <c r="BI170" s="4">
        <f t="shared" si="29"/>
        <v>103.83</v>
      </c>
      <c r="BK170" s="2" t="s">
        <v>551</v>
      </c>
      <c r="BL170" s="135" t="str">
        <f t="shared" si="30"/>
        <v>Exists</v>
      </c>
    </row>
    <row r="171" spans="9:64">
      <c r="I171" s="26">
        <v>559</v>
      </c>
      <c r="J171" s="46" t="str" cm="1">
        <f t="array" ref="J171">_xlfn.IFS(I171&gt;=750,"Low Risk",AND(I171&gt;=650,I171&lt;=749),"Medium Risk",I171&lt;650,"High Risk")</f>
        <v>High Risk</v>
      </c>
      <c r="N171" s="4"/>
      <c r="P171" s="24">
        <v>38.200000000000003</v>
      </c>
      <c r="Q171" s="4" t="str">
        <f t="shared" si="31"/>
        <v>Available</v>
      </c>
      <c r="Y171" s="26" t="s">
        <v>1741</v>
      </c>
      <c r="Z171" s="26" t="s">
        <v>32</v>
      </c>
      <c r="AA171" s="84" t="str">
        <f t="shared" si="22"/>
        <v>Ramesh Behera</v>
      </c>
      <c r="AB171" s="26">
        <v>84.85</v>
      </c>
      <c r="AC171" s="3" t="s">
        <v>97</v>
      </c>
      <c r="AD171" s="3">
        <v>25.47</v>
      </c>
      <c r="AG171" s="26" t="s">
        <v>1741</v>
      </c>
      <c r="AH171" s="4" t="str">
        <f t="shared" si="23"/>
        <v>00170</v>
      </c>
      <c r="AI171" s="3" t="s">
        <v>73</v>
      </c>
      <c r="AJ171" s="46" t="str">
        <f t="shared" si="24"/>
        <v>Male</v>
      </c>
      <c r="AK171" s="3" t="s">
        <v>554</v>
      </c>
      <c r="AL171" s="3" t="s">
        <v>93</v>
      </c>
      <c r="AM171" s="7" t="str">
        <f t="shared" si="25"/>
        <v>Sunita Tripathi|Jharsuguda</v>
      </c>
      <c r="AO171" s="3" t="s">
        <v>554</v>
      </c>
      <c r="AP171" s="4" t="str">
        <f t="shared" si="26"/>
        <v>Not True</v>
      </c>
      <c r="AU171" s="26" t="s">
        <v>1377</v>
      </c>
      <c r="AV171" s="46" t="str">
        <f t="shared" si="27"/>
        <v>Approved</v>
      </c>
      <c r="AY171" s="3" t="s">
        <v>553</v>
      </c>
      <c r="AZ171" s="3" t="s">
        <v>93</v>
      </c>
      <c r="BA171" s="26" t="s">
        <v>1741</v>
      </c>
      <c r="BB171" s="71" t="s">
        <v>1134</v>
      </c>
      <c r="BC171" s="4" t="str">
        <f t="shared" si="28"/>
        <v>Puri</v>
      </c>
      <c r="BE171" s="4"/>
      <c r="BF171" s="4"/>
      <c r="BG171" s="26" t="s">
        <v>1741</v>
      </c>
      <c r="BH171" s="26" t="s">
        <v>32</v>
      </c>
      <c r="BI171" s="4">
        <f t="shared" si="29"/>
        <v>224.53</v>
      </c>
      <c r="BK171" s="3" t="s">
        <v>553</v>
      </c>
      <c r="BL171" s="135" t="str">
        <f t="shared" si="30"/>
        <v>Exists</v>
      </c>
    </row>
    <row r="172" spans="9:64">
      <c r="I172" s="24">
        <v>671</v>
      </c>
      <c r="J172" s="46" t="str" cm="1">
        <f t="array" ref="J172">_xlfn.IFS(I172&gt;=750,"Low Risk",AND(I172&gt;=650,I172&lt;=749),"Medium Risk",I172&lt;650,"High Risk")</f>
        <v>Medium Risk</v>
      </c>
      <c r="N172" s="4"/>
      <c r="P172" s="26">
        <v>84.85</v>
      </c>
      <c r="Q172" s="4" t="str">
        <f t="shared" si="31"/>
        <v>Available</v>
      </c>
      <c r="Y172" s="24" t="s">
        <v>1744</v>
      </c>
      <c r="Z172" s="24" t="s">
        <v>35</v>
      </c>
      <c r="AA172" s="84" t="str">
        <f t="shared" si="22"/>
        <v>Kavita Rath</v>
      </c>
      <c r="AB172" s="24">
        <v>63.8</v>
      </c>
      <c r="AC172" s="2" t="s">
        <v>74</v>
      </c>
      <c r="AD172" s="2">
        <v>27.82</v>
      </c>
      <c r="AG172" s="24" t="s">
        <v>1744</v>
      </c>
      <c r="AH172" s="4" t="str">
        <f t="shared" si="23"/>
        <v>00171</v>
      </c>
      <c r="AI172" s="2" t="s">
        <v>105</v>
      </c>
      <c r="AJ172" s="46" t="str">
        <f t="shared" si="24"/>
        <v>Female</v>
      </c>
      <c r="AK172" s="2" t="s">
        <v>557</v>
      </c>
      <c r="AL172" s="2" t="s">
        <v>144</v>
      </c>
      <c r="AM172" s="7" t="str">
        <f t="shared" si="25"/>
        <v>Suman Behera|Bhubaneswar</v>
      </c>
      <c r="AO172" s="2" t="s">
        <v>557</v>
      </c>
      <c r="AP172" s="4" t="str">
        <f t="shared" si="26"/>
        <v>Not True</v>
      </c>
      <c r="AU172" s="24" t="s">
        <v>1386</v>
      </c>
      <c r="AV172" s="46" t="str">
        <f t="shared" si="27"/>
        <v>Rejected</v>
      </c>
      <c r="AY172" s="2" t="s">
        <v>556</v>
      </c>
      <c r="AZ172" s="2" t="s">
        <v>144</v>
      </c>
      <c r="BA172" s="24" t="s">
        <v>1744</v>
      </c>
      <c r="BB172" s="70" t="s">
        <v>1229</v>
      </c>
      <c r="BC172" s="4" t="str">
        <f t="shared" si="28"/>
        <v>Angul</v>
      </c>
      <c r="BE172" s="4"/>
      <c r="BF172" s="4"/>
      <c r="BG172" s="24" t="s">
        <v>1744</v>
      </c>
      <c r="BH172" s="24" t="s">
        <v>35</v>
      </c>
      <c r="BI172" s="4">
        <f t="shared" si="29"/>
        <v>103.83</v>
      </c>
      <c r="BK172" s="2" t="s">
        <v>556</v>
      </c>
      <c r="BL172" s="135" t="str">
        <f t="shared" si="30"/>
        <v>Exists</v>
      </c>
    </row>
    <row r="173" spans="9:64">
      <c r="I173" s="26">
        <v>596</v>
      </c>
      <c r="J173" s="46" t="str" cm="1">
        <f t="array" ref="J173">_xlfn.IFS(I173&gt;=750,"Low Risk",AND(I173&gt;=650,I173&lt;=749),"Medium Risk",I173&lt;650,"High Risk")</f>
        <v>High Risk</v>
      </c>
      <c r="N173" s="4"/>
      <c r="P173" s="24">
        <v>63.8</v>
      </c>
      <c r="Q173" s="4" t="str">
        <f t="shared" si="31"/>
        <v>Available</v>
      </c>
      <c r="Y173" s="26" t="s">
        <v>1746</v>
      </c>
      <c r="Z173" s="26" t="s">
        <v>20</v>
      </c>
      <c r="AA173" s="84" t="str">
        <f t="shared" si="22"/>
        <v>Anita Das</v>
      </c>
      <c r="AB173" s="26">
        <v>60.98</v>
      </c>
      <c r="AC173" s="3" t="s">
        <v>124</v>
      </c>
      <c r="AD173" s="3">
        <v>34.97</v>
      </c>
      <c r="AG173" s="26" t="s">
        <v>1746</v>
      </c>
      <c r="AH173" s="4" t="str">
        <f t="shared" si="23"/>
        <v>00172</v>
      </c>
      <c r="AI173" s="3" t="s">
        <v>105</v>
      </c>
      <c r="AJ173" s="46" t="str">
        <f t="shared" si="24"/>
        <v>Female</v>
      </c>
      <c r="AK173" s="3" t="s">
        <v>104</v>
      </c>
      <c r="AL173" s="3" t="s">
        <v>78</v>
      </c>
      <c r="AM173" s="7" t="str">
        <f t="shared" si="25"/>
        <v>Vijay Rout|Rourkela</v>
      </c>
      <c r="AO173" s="3" t="s">
        <v>104</v>
      </c>
      <c r="AP173" s="4" t="str">
        <f t="shared" si="26"/>
        <v>Not True</v>
      </c>
      <c r="AU173" s="26" t="s">
        <v>1377</v>
      </c>
      <c r="AV173" s="46" t="str">
        <f t="shared" si="27"/>
        <v>Approved</v>
      </c>
      <c r="AY173" s="3" t="s">
        <v>559</v>
      </c>
      <c r="AZ173" s="3" t="s">
        <v>78</v>
      </c>
      <c r="BA173" s="26" t="s">
        <v>1746</v>
      </c>
      <c r="BB173" s="71" t="s">
        <v>1053</v>
      </c>
      <c r="BC173" s="4" t="str">
        <f t="shared" si="28"/>
        <v>Jharsuguda</v>
      </c>
      <c r="BE173" s="4"/>
      <c r="BF173" s="4"/>
      <c r="BG173" s="26" t="s">
        <v>1746</v>
      </c>
      <c r="BH173" s="26" t="s">
        <v>20</v>
      </c>
      <c r="BI173" s="4">
        <f t="shared" si="29"/>
        <v>104.66</v>
      </c>
      <c r="BK173" s="3" t="s">
        <v>559</v>
      </c>
      <c r="BL173" s="135" t="str">
        <f t="shared" si="30"/>
        <v>Exists</v>
      </c>
    </row>
    <row r="174" spans="9:64">
      <c r="I174" s="24">
        <v>828</v>
      </c>
      <c r="J174" s="46" t="str" cm="1">
        <f t="array" ref="J174">_xlfn.IFS(I174&gt;=750,"Low Risk",AND(I174&gt;=650,I174&lt;=749),"Medium Risk",I174&lt;650,"High Risk")</f>
        <v>Low Risk</v>
      </c>
      <c r="N174" s="4"/>
      <c r="P174" s="26">
        <v>60.98</v>
      </c>
      <c r="Q174" s="4" t="str">
        <f t="shared" si="31"/>
        <v>Available</v>
      </c>
      <c r="Y174" s="24" t="s">
        <v>1748</v>
      </c>
      <c r="Z174" s="24" t="s">
        <v>41</v>
      </c>
      <c r="AA174" s="84" t="str">
        <f t="shared" si="22"/>
        <v>Pooja Tripathi</v>
      </c>
      <c r="AB174" s="24">
        <v>2.96</v>
      </c>
      <c r="AC174" s="2" t="s">
        <v>124</v>
      </c>
      <c r="AD174" s="2">
        <v>24.73</v>
      </c>
      <c r="AG174" s="24" t="s">
        <v>1748</v>
      </c>
      <c r="AH174" s="4" t="str">
        <f t="shared" si="23"/>
        <v>00173</v>
      </c>
      <c r="AI174" s="2" t="s">
        <v>89</v>
      </c>
      <c r="AJ174" s="46" t="str">
        <f t="shared" si="24"/>
        <v>Female</v>
      </c>
      <c r="AK174" s="2" t="s">
        <v>77</v>
      </c>
      <c r="AL174" s="2" t="s">
        <v>63</v>
      </c>
      <c r="AM174" s="7" t="str">
        <f t="shared" si="25"/>
        <v>Arjun Nayak|Balasore</v>
      </c>
      <c r="AO174" s="2" t="s">
        <v>77</v>
      </c>
      <c r="AP174" s="4" t="str">
        <f t="shared" si="26"/>
        <v>Not True</v>
      </c>
      <c r="AU174" s="24" t="s">
        <v>1377</v>
      </c>
      <c r="AV174" s="46" t="str">
        <f t="shared" si="27"/>
        <v>Approved</v>
      </c>
      <c r="AY174" s="2" t="s">
        <v>561</v>
      </c>
      <c r="AZ174" s="2" t="s">
        <v>63</v>
      </c>
      <c r="BA174" s="24" t="s">
        <v>1748</v>
      </c>
      <c r="BB174" s="70" t="s">
        <v>782</v>
      </c>
      <c r="BC174" s="4" t="str">
        <f t="shared" si="28"/>
        <v>Rourkela</v>
      </c>
      <c r="BE174" s="4"/>
      <c r="BF174" s="4"/>
      <c r="BG174" s="24" t="s">
        <v>1748</v>
      </c>
      <c r="BH174" s="24" t="s">
        <v>41</v>
      </c>
      <c r="BI174" s="4">
        <f t="shared" si="29"/>
        <v>251.78</v>
      </c>
      <c r="BK174" s="2" t="s">
        <v>561</v>
      </c>
      <c r="BL174" s="135" t="str">
        <f t="shared" si="30"/>
        <v>Exists</v>
      </c>
    </row>
    <row r="175" spans="9:64">
      <c r="I175" s="26">
        <v>659</v>
      </c>
      <c r="J175" s="46" t="str" cm="1">
        <f t="array" ref="J175">_xlfn.IFS(I175&gt;=750,"Low Risk",AND(I175&gt;=650,I175&lt;=749),"Medium Risk",I175&lt;650,"High Risk")</f>
        <v>Medium Risk</v>
      </c>
      <c r="N175" s="4"/>
      <c r="P175" s="24">
        <v>2.96</v>
      </c>
      <c r="Q175" s="4" t="str">
        <f t="shared" si="31"/>
        <v>Available</v>
      </c>
      <c r="Y175" s="26" t="s">
        <v>1750</v>
      </c>
      <c r="Z175" s="26" t="s">
        <v>24</v>
      </c>
      <c r="AA175" s="84" t="str">
        <f t="shared" si="22"/>
        <v>Bikash Nayak</v>
      </c>
      <c r="AB175" s="26">
        <v>48.6</v>
      </c>
      <c r="AC175" s="3" t="s">
        <v>124</v>
      </c>
      <c r="AD175" s="3">
        <v>46.93</v>
      </c>
      <c r="AG175" s="26" t="s">
        <v>1750</v>
      </c>
      <c r="AH175" s="4" t="str">
        <f t="shared" si="23"/>
        <v>00174</v>
      </c>
      <c r="AI175" s="3" t="s">
        <v>128</v>
      </c>
      <c r="AJ175" s="46" t="str">
        <f t="shared" si="24"/>
        <v>Female</v>
      </c>
      <c r="AK175" s="3" t="s">
        <v>490</v>
      </c>
      <c r="AL175" s="3" t="s">
        <v>161</v>
      </c>
      <c r="AM175" s="7" t="str">
        <f t="shared" si="25"/>
        <v>Ravi Mohanty|Puri</v>
      </c>
      <c r="AO175" s="3" t="s">
        <v>490</v>
      </c>
      <c r="AP175" s="96" t="str">
        <f t="shared" si="26"/>
        <v>Ravi Mohanty</v>
      </c>
      <c r="AU175" s="26" t="s">
        <v>1377</v>
      </c>
      <c r="AV175" s="46" t="str">
        <f t="shared" si="27"/>
        <v>Approved</v>
      </c>
      <c r="AY175" s="3" t="s">
        <v>563</v>
      </c>
      <c r="AZ175" s="3" t="s">
        <v>161</v>
      </c>
      <c r="BA175" s="26" t="s">
        <v>1750</v>
      </c>
      <c r="BB175" s="71" t="s">
        <v>716</v>
      </c>
      <c r="BC175" s="4" t="str">
        <f t="shared" si="28"/>
        <v>Dhenkanal</v>
      </c>
      <c r="BE175" s="4"/>
      <c r="BF175" s="4"/>
      <c r="BG175" s="26" t="s">
        <v>1750</v>
      </c>
      <c r="BH175" s="26" t="s">
        <v>24</v>
      </c>
      <c r="BI175" s="4">
        <f t="shared" si="29"/>
        <v>190.31</v>
      </c>
      <c r="BK175" s="3" t="s">
        <v>563</v>
      </c>
      <c r="BL175" s="135" t="str">
        <f t="shared" si="30"/>
        <v>Exists</v>
      </c>
    </row>
    <row r="176" spans="9:64">
      <c r="I176" s="24">
        <v>897</v>
      </c>
      <c r="J176" s="46" t="str" cm="1">
        <f t="array" ref="J176">_xlfn.IFS(I176&gt;=750,"Low Risk",AND(I176&gt;=650,I176&lt;=749),"Medium Risk",I176&lt;650,"High Risk")</f>
        <v>Low Risk</v>
      </c>
      <c r="N176" s="4"/>
      <c r="P176" s="26">
        <v>48.6</v>
      </c>
      <c r="Q176" s="4" t="str">
        <f t="shared" si="31"/>
        <v>Available</v>
      </c>
      <c r="Y176" s="24" t="s">
        <v>1752</v>
      </c>
      <c r="Z176" s="24" t="s">
        <v>32</v>
      </c>
      <c r="AA176" s="84" t="str">
        <f t="shared" si="22"/>
        <v>Ramesh Behera</v>
      </c>
      <c r="AB176" s="24">
        <v>39.020000000000003</v>
      </c>
      <c r="AC176" s="2" t="s">
        <v>64</v>
      </c>
      <c r="AD176" s="2">
        <v>35.090000000000003</v>
      </c>
      <c r="AG176" s="24" t="s">
        <v>1752</v>
      </c>
      <c r="AH176" s="4" t="str">
        <f t="shared" si="23"/>
        <v>00175</v>
      </c>
      <c r="AI176" s="2" t="s">
        <v>73</v>
      </c>
      <c r="AJ176" s="46" t="str">
        <f t="shared" si="24"/>
        <v>Male</v>
      </c>
      <c r="AK176" s="2" t="s">
        <v>566</v>
      </c>
      <c r="AL176" s="2" t="s">
        <v>63</v>
      </c>
      <c r="AM176" s="7" t="str">
        <f t="shared" si="25"/>
        <v>Prakash Patnaik|Balasore</v>
      </c>
      <c r="AO176" s="2" t="s">
        <v>566</v>
      </c>
      <c r="AP176" s="4" t="str">
        <f t="shared" si="26"/>
        <v>Not True</v>
      </c>
      <c r="AU176" s="24" t="s">
        <v>1377</v>
      </c>
      <c r="AV176" s="46" t="str">
        <f t="shared" si="27"/>
        <v>Approved</v>
      </c>
      <c r="AY176" s="2" t="s">
        <v>565</v>
      </c>
      <c r="AZ176" s="2" t="s">
        <v>63</v>
      </c>
      <c r="BA176" s="24" t="s">
        <v>1752</v>
      </c>
      <c r="BB176" s="70" t="s">
        <v>1295</v>
      </c>
      <c r="BC176" s="4" t="str">
        <f t="shared" si="28"/>
        <v>Jharsuguda</v>
      </c>
      <c r="BE176" s="4"/>
      <c r="BF176" s="4"/>
      <c r="BG176" s="24" t="s">
        <v>1752</v>
      </c>
      <c r="BH176" s="24" t="s">
        <v>32</v>
      </c>
      <c r="BI176" s="4">
        <f t="shared" si="29"/>
        <v>224.53</v>
      </c>
      <c r="BK176" s="2" t="s">
        <v>565</v>
      </c>
      <c r="BL176" s="135" t="str">
        <f t="shared" si="30"/>
        <v>Exists</v>
      </c>
    </row>
    <row r="177" spans="9:64">
      <c r="I177" s="26">
        <v>714</v>
      </c>
      <c r="J177" s="46" t="str" cm="1">
        <f t="array" ref="J177">_xlfn.IFS(I177&gt;=750,"Low Risk",AND(I177&gt;=650,I177&lt;=749),"Medium Risk",I177&lt;650,"High Risk")</f>
        <v>Medium Risk</v>
      </c>
      <c r="N177" s="4"/>
      <c r="P177" s="24">
        <v>39.020000000000003</v>
      </c>
      <c r="Q177" s="4" t="str">
        <f t="shared" si="31"/>
        <v>Available</v>
      </c>
      <c r="Y177" s="26" t="s">
        <v>1754</v>
      </c>
      <c r="Z177" s="26" t="s">
        <v>28</v>
      </c>
      <c r="AA177" s="84" t="str">
        <f t="shared" si="22"/>
        <v>Sunita Sahu</v>
      </c>
      <c r="AB177" s="26">
        <v>63.86</v>
      </c>
      <c r="AC177" s="3" t="s">
        <v>74</v>
      </c>
      <c r="AD177" s="3">
        <v>48.99</v>
      </c>
      <c r="AG177" s="26" t="s">
        <v>1754</v>
      </c>
      <c r="AH177" s="4" t="str">
        <f t="shared" si="23"/>
        <v>00176</v>
      </c>
      <c r="AI177" s="3" t="s">
        <v>89</v>
      </c>
      <c r="AJ177" s="46" t="str">
        <f t="shared" si="24"/>
        <v>Female</v>
      </c>
      <c r="AK177" s="3" t="s">
        <v>403</v>
      </c>
      <c r="AL177" s="3" t="s">
        <v>78</v>
      </c>
      <c r="AM177" s="7" t="str">
        <f t="shared" si="25"/>
        <v>Seema Pradhan|Rourkela</v>
      </c>
      <c r="AO177" s="3" t="s">
        <v>403</v>
      </c>
      <c r="AP177" s="4" t="str">
        <f t="shared" si="26"/>
        <v>Not True</v>
      </c>
      <c r="AU177" s="26" t="s">
        <v>1386</v>
      </c>
      <c r="AV177" s="46" t="str">
        <f t="shared" si="27"/>
        <v>Rejected</v>
      </c>
      <c r="AY177" s="3" t="s">
        <v>568</v>
      </c>
      <c r="AZ177" s="3" t="s">
        <v>78</v>
      </c>
      <c r="BA177" s="26" t="s">
        <v>1754</v>
      </c>
      <c r="BB177" s="71" t="s">
        <v>1108</v>
      </c>
      <c r="BC177" s="4" t="str">
        <f t="shared" si="28"/>
        <v>Cuttack</v>
      </c>
      <c r="BE177" s="4"/>
      <c r="BF177" s="4"/>
      <c r="BG177" s="26" t="s">
        <v>1754</v>
      </c>
      <c r="BH177" s="26" t="s">
        <v>28</v>
      </c>
      <c r="BI177" s="4">
        <f t="shared" si="29"/>
        <v>162.30000000000001</v>
      </c>
      <c r="BK177" s="3" t="s">
        <v>568</v>
      </c>
      <c r="BL177" s="135" t="str">
        <f t="shared" si="30"/>
        <v>Exists</v>
      </c>
    </row>
    <row r="178" spans="9:64">
      <c r="I178" s="24">
        <v>621</v>
      </c>
      <c r="J178" s="46" t="str" cm="1">
        <f t="array" ref="J178">_xlfn.IFS(I178&gt;=750,"Low Risk",AND(I178&gt;=650,I178&lt;=749),"Medium Risk",I178&lt;650,"High Risk")</f>
        <v>High Risk</v>
      </c>
      <c r="N178" s="4"/>
      <c r="P178" s="26">
        <v>63.86</v>
      </c>
      <c r="Q178" s="4" t="str">
        <f t="shared" si="31"/>
        <v>Available</v>
      </c>
      <c r="Y178" s="24" t="s">
        <v>1756</v>
      </c>
      <c r="Z178" s="24" t="s">
        <v>7</v>
      </c>
      <c r="AA178" s="84" t="str">
        <f t="shared" si="22"/>
        <v>Rajesh Kumar</v>
      </c>
      <c r="AB178" s="24">
        <v>46.09</v>
      </c>
      <c r="AC178" s="2" t="s">
        <v>59</v>
      </c>
      <c r="AD178" s="2">
        <v>4.51</v>
      </c>
      <c r="AG178" s="24" t="s">
        <v>1756</v>
      </c>
      <c r="AH178" s="4" t="str">
        <f t="shared" si="23"/>
        <v>00177</v>
      </c>
      <c r="AI178" s="2" t="s">
        <v>105</v>
      </c>
      <c r="AJ178" s="46" t="str">
        <f t="shared" si="24"/>
        <v>Female</v>
      </c>
      <c r="AK178" s="2" t="s">
        <v>571</v>
      </c>
      <c r="AL178" s="2" t="s">
        <v>101</v>
      </c>
      <c r="AM178" s="7" t="str">
        <f t="shared" si="25"/>
        <v>Arjun Biswal|Berhampur</v>
      </c>
      <c r="AO178" s="2" t="s">
        <v>571</v>
      </c>
      <c r="AP178" s="4" t="str">
        <f t="shared" si="26"/>
        <v>Not True</v>
      </c>
      <c r="AU178" s="24" t="s">
        <v>1377</v>
      </c>
      <c r="AV178" s="46" t="str">
        <f t="shared" si="27"/>
        <v>Approved</v>
      </c>
      <c r="AY178" s="2" t="s">
        <v>570</v>
      </c>
      <c r="AZ178" s="2" t="s">
        <v>101</v>
      </c>
      <c r="BA178" s="24" t="s">
        <v>1756</v>
      </c>
      <c r="BB178" s="70" t="s">
        <v>1000</v>
      </c>
      <c r="BC178" s="4" t="str">
        <f t="shared" si="28"/>
        <v>Angul</v>
      </c>
      <c r="BE178" s="4"/>
      <c r="BF178" s="4"/>
      <c r="BG178" s="24" t="s">
        <v>1756</v>
      </c>
      <c r="BH178" s="24" t="s">
        <v>7</v>
      </c>
      <c r="BI178" s="4">
        <f t="shared" si="29"/>
        <v>209.86</v>
      </c>
      <c r="BK178" s="2" t="s">
        <v>570</v>
      </c>
      <c r="BL178" s="135" t="str">
        <f t="shared" si="30"/>
        <v>Exists</v>
      </c>
    </row>
    <row r="179" spans="9:64">
      <c r="I179" s="26">
        <v>552</v>
      </c>
      <c r="J179" s="46" t="str" cm="1">
        <f t="array" ref="J179">_xlfn.IFS(I179&gt;=750,"Low Risk",AND(I179&gt;=650,I179&lt;=749),"Medium Risk",I179&lt;650,"High Risk")</f>
        <v>High Risk</v>
      </c>
      <c r="N179" s="4"/>
      <c r="P179" s="24">
        <v>46.09</v>
      </c>
      <c r="Q179" s="4" t="str">
        <f t="shared" si="31"/>
        <v>Available</v>
      </c>
      <c r="Y179" s="26" t="s">
        <v>1758</v>
      </c>
      <c r="Z179" s="26" t="s">
        <v>41</v>
      </c>
      <c r="AA179" s="84" t="str">
        <f t="shared" si="22"/>
        <v>Pooja Tripathi</v>
      </c>
      <c r="AB179" s="26">
        <v>87.72</v>
      </c>
      <c r="AC179" s="3" t="s">
        <v>124</v>
      </c>
      <c r="AD179" s="3">
        <v>43.99</v>
      </c>
      <c r="AG179" s="26" t="s">
        <v>1758</v>
      </c>
      <c r="AH179" s="4" t="str">
        <f t="shared" si="23"/>
        <v>00178</v>
      </c>
      <c r="AI179" s="3" t="s">
        <v>89</v>
      </c>
      <c r="AJ179" s="46" t="str">
        <f t="shared" si="24"/>
        <v>Female</v>
      </c>
      <c r="AK179" s="3" t="s">
        <v>574</v>
      </c>
      <c r="AL179" s="3" t="s">
        <v>144</v>
      </c>
      <c r="AM179" s="7" t="str">
        <f t="shared" si="25"/>
        <v>Ravi Panda|Bhubaneswar</v>
      </c>
      <c r="AO179" s="3" t="s">
        <v>574</v>
      </c>
      <c r="AP179" s="96" t="str">
        <f t="shared" si="26"/>
        <v>Ravi Panda</v>
      </c>
      <c r="AU179" s="26" t="s">
        <v>1381</v>
      </c>
      <c r="AV179" s="46" t="str">
        <f t="shared" si="27"/>
        <v>Rejected</v>
      </c>
      <c r="AY179" s="3" t="s">
        <v>573</v>
      </c>
      <c r="AZ179" s="3" t="s">
        <v>144</v>
      </c>
      <c r="BA179" s="26" t="s">
        <v>1758</v>
      </c>
      <c r="BB179" s="71" t="s">
        <v>1033</v>
      </c>
      <c r="BC179" s="4" t="str">
        <f t="shared" si="28"/>
        <v>Sambalpur</v>
      </c>
      <c r="BE179" s="4"/>
      <c r="BF179" s="4"/>
      <c r="BG179" s="26" t="s">
        <v>1758</v>
      </c>
      <c r="BH179" s="26" t="s">
        <v>41</v>
      </c>
      <c r="BI179" s="4">
        <f t="shared" si="29"/>
        <v>251.78</v>
      </c>
      <c r="BK179" s="3" t="s">
        <v>573</v>
      </c>
      <c r="BL179" s="135" t="str">
        <f t="shared" si="30"/>
        <v>Exists</v>
      </c>
    </row>
    <row r="180" spans="9:64">
      <c r="I180" s="24">
        <v>897</v>
      </c>
      <c r="J180" s="46" t="str" cm="1">
        <f t="array" ref="J180">_xlfn.IFS(I180&gt;=750,"Low Risk",AND(I180&gt;=650,I180&lt;=749),"Medium Risk",I180&lt;650,"High Risk")</f>
        <v>Low Risk</v>
      </c>
      <c r="N180" s="4"/>
      <c r="P180" s="26">
        <v>87.72</v>
      </c>
      <c r="Q180" s="4" t="str">
        <f t="shared" si="31"/>
        <v>Available</v>
      </c>
      <c r="Y180" s="24" t="s">
        <v>1760</v>
      </c>
      <c r="Z180" s="24" t="s">
        <v>12</v>
      </c>
      <c r="AA180" s="84" t="str">
        <f t="shared" si="22"/>
        <v>Priya Mohanty</v>
      </c>
      <c r="AB180" s="24">
        <v>77.89</v>
      </c>
      <c r="AC180" s="2" t="s">
        <v>97</v>
      </c>
      <c r="AD180" s="2">
        <v>37.380000000000003</v>
      </c>
      <c r="AG180" s="24" t="s">
        <v>1760</v>
      </c>
      <c r="AH180" s="4" t="str">
        <f t="shared" si="23"/>
        <v>00179</v>
      </c>
      <c r="AI180" s="2" t="s">
        <v>105</v>
      </c>
      <c r="AJ180" s="46" t="str">
        <f t="shared" si="24"/>
        <v>Female</v>
      </c>
      <c r="AK180" s="2" t="s">
        <v>577</v>
      </c>
      <c r="AL180" s="2" t="s">
        <v>58</v>
      </c>
      <c r="AM180" s="7" t="str">
        <f t="shared" si="25"/>
        <v>Prakash Mohanty|Dhenkanal</v>
      </c>
      <c r="AO180" s="2" t="s">
        <v>577</v>
      </c>
      <c r="AP180" s="4" t="str">
        <f t="shared" si="26"/>
        <v>Not True</v>
      </c>
      <c r="AU180" s="24" t="s">
        <v>1377</v>
      </c>
      <c r="AV180" s="46" t="str">
        <f t="shared" si="27"/>
        <v>Approved</v>
      </c>
      <c r="AY180" s="2" t="s">
        <v>576</v>
      </c>
      <c r="AZ180" s="2" t="s">
        <v>58</v>
      </c>
      <c r="BA180" s="24" t="s">
        <v>1760</v>
      </c>
      <c r="BB180" s="70" t="s">
        <v>1295</v>
      </c>
      <c r="BC180" s="4" t="str">
        <f t="shared" si="28"/>
        <v>Jharsuguda</v>
      </c>
      <c r="BE180" s="4"/>
      <c r="BF180" s="4"/>
      <c r="BG180" s="24" t="s">
        <v>1760</v>
      </c>
      <c r="BH180" s="24" t="s">
        <v>12</v>
      </c>
      <c r="BI180" s="4">
        <f t="shared" si="29"/>
        <v>105.8</v>
      </c>
      <c r="BK180" s="2" t="s">
        <v>576</v>
      </c>
      <c r="BL180" s="135" t="str">
        <f t="shared" si="30"/>
        <v>Exists</v>
      </c>
    </row>
    <row r="181" spans="9:64">
      <c r="I181" s="26">
        <v>651</v>
      </c>
      <c r="J181" s="46" t="str" cm="1">
        <f t="array" ref="J181">_xlfn.IFS(I181&gt;=750,"Low Risk",AND(I181&gt;=650,I181&lt;=749),"Medium Risk",I181&lt;650,"High Risk")</f>
        <v>Medium Risk</v>
      </c>
      <c r="N181" s="4"/>
      <c r="P181" s="24">
        <v>77.89</v>
      </c>
      <c r="Q181" s="4" t="str">
        <f t="shared" si="31"/>
        <v>Available</v>
      </c>
      <c r="Y181" s="26" t="s">
        <v>1761</v>
      </c>
      <c r="Z181" s="26" t="s">
        <v>38</v>
      </c>
      <c r="AA181" s="84" t="str">
        <f t="shared" si="22"/>
        <v>Deepak Mishra</v>
      </c>
      <c r="AB181" s="26">
        <v>73.569999999999993</v>
      </c>
      <c r="AC181" s="3" t="s">
        <v>64</v>
      </c>
      <c r="AD181" s="3">
        <v>5.87</v>
      </c>
      <c r="AG181" s="26" t="s">
        <v>1761</v>
      </c>
      <c r="AH181" s="4" t="str">
        <f t="shared" si="23"/>
        <v>00180</v>
      </c>
      <c r="AI181" s="3" t="s">
        <v>68</v>
      </c>
      <c r="AJ181" s="46" t="str">
        <f t="shared" si="24"/>
        <v>Female</v>
      </c>
      <c r="AK181" s="3" t="s">
        <v>580</v>
      </c>
      <c r="AL181" s="3" t="s">
        <v>58</v>
      </c>
      <c r="AM181" s="7" t="str">
        <f t="shared" si="25"/>
        <v>Dilip Nayak|Dhenkanal</v>
      </c>
      <c r="AO181" s="3" t="s">
        <v>580</v>
      </c>
      <c r="AP181" s="4" t="str">
        <f t="shared" si="26"/>
        <v>Not True</v>
      </c>
      <c r="AU181" s="26" t="s">
        <v>1386</v>
      </c>
      <c r="AV181" s="46" t="str">
        <f t="shared" si="27"/>
        <v>Rejected</v>
      </c>
      <c r="AY181" s="3" t="s">
        <v>579</v>
      </c>
      <c r="AZ181" s="3" t="s">
        <v>58</v>
      </c>
      <c r="BA181" s="26" t="s">
        <v>1761</v>
      </c>
      <c r="BB181" s="71" t="s">
        <v>666</v>
      </c>
      <c r="BC181" s="4" t="str">
        <f t="shared" si="28"/>
        <v>Bhubaneswar</v>
      </c>
      <c r="BE181" s="4"/>
      <c r="BF181" s="4"/>
      <c r="BG181" s="26" t="s">
        <v>1761</v>
      </c>
      <c r="BH181" s="26" t="s">
        <v>38</v>
      </c>
      <c r="BI181" s="4">
        <f t="shared" si="29"/>
        <v>144.97999999999999</v>
      </c>
      <c r="BK181" s="3" t="s">
        <v>579</v>
      </c>
      <c r="BL181" s="135" t="str">
        <f t="shared" si="30"/>
        <v>Exists</v>
      </c>
    </row>
    <row r="182" spans="9:64">
      <c r="I182" s="24">
        <v>754</v>
      </c>
      <c r="J182" s="46" t="str" cm="1">
        <f t="array" ref="J182">_xlfn.IFS(I182&gt;=750,"Low Risk",AND(I182&gt;=650,I182&lt;=749),"Medium Risk",I182&lt;650,"High Risk")</f>
        <v>Low Risk</v>
      </c>
      <c r="N182" s="4"/>
      <c r="P182" s="26">
        <v>73.569999999999993</v>
      </c>
      <c r="Q182" s="4" t="str">
        <f t="shared" si="31"/>
        <v>Available</v>
      </c>
      <c r="Y182" s="24" t="s">
        <v>1763</v>
      </c>
      <c r="Z182" s="24" t="s">
        <v>20</v>
      </c>
      <c r="AA182" s="84" t="str">
        <f t="shared" si="22"/>
        <v>Anita Das</v>
      </c>
      <c r="AB182" s="24">
        <v>81.11</v>
      </c>
      <c r="AC182" s="2" t="s">
        <v>124</v>
      </c>
      <c r="AD182" s="2">
        <v>22.57</v>
      </c>
      <c r="AG182" s="24" t="s">
        <v>1763</v>
      </c>
      <c r="AH182" s="4" t="str">
        <f t="shared" si="23"/>
        <v>00181</v>
      </c>
      <c r="AI182" s="2" t="s">
        <v>68</v>
      </c>
      <c r="AJ182" s="46" t="str">
        <f t="shared" si="24"/>
        <v>Female</v>
      </c>
      <c r="AK182" s="2" t="s">
        <v>392</v>
      </c>
      <c r="AL182" s="2" t="s">
        <v>144</v>
      </c>
      <c r="AM182" s="7" t="str">
        <f t="shared" si="25"/>
        <v>Priya Biswal|Bhubaneswar</v>
      </c>
      <c r="AO182" s="2" t="s">
        <v>392</v>
      </c>
      <c r="AP182" s="4" t="str">
        <f t="shared" si="26"/>
        <v>Not True</v>
      </c>
      <c r="AU182" s="24" t="s">
        <v>1377</v>
      </c>
      <c r="AV182" s="46" t="str">
        <f t="shared" si="27"/>
        <v>Approved</v>
      </c>
      <c r="AY182" s="2" t="s">
        <v>582</v>
      </c>
      <c r="AZ182" s="2" t="s">
        <v>144</v>
      </c>
      <c r="BA182" s="24" t="s">
        <v>1763</v>
      </c>
      <c r="BB182" s="70" t="s">
        <v>350</v>
      </c>
      <c r="BC182" s="4" t="str">
        <f t="shared" si="28"/>
        <v>Sambalpur</v>
      </c>
      <c r="BE182" s="4"/>
      <c r="BF182" s="4"/>
      <c r="BG182" s="24" t="s">
        <v>1763</v>
      </c>
      <c r="BH182" s="24" t="s">
        <v>20</v>
      </c>
      <c r="BI182" s="4">
        <f t="shared" si="29"/>
        <v>104.66</v>
      </c>
      <c r="BK182" s="2" t="s">
        <v>582</v>
      </c>
      <c r="BL182" s="135" t="str">
        <f t="shared" si="30"/>
        <v>Exists</v>
      </c>
    </row>
    <row r="183" spans="9:64">
      <c r="I183" s="26">
        <v>828</v>
      </c>
      <c r="J183" s="46" t="str" cm="1">
        <f t="array" ref="J183">_xlfn.IFS(I183&gt;=750,"Low Risk",AND(I183&gt;=650,I183&lt;=749),"Medium Risk",I183&lt;650,"High Risk")</f>
        <v>Low Risk</v>
      </c>
      <c r="N183" s="4"/>
      <c r="P183" s="24">
        <v>81.11</v>
      </c>
      <c r="Q183" s="4" t="str">
        <f t="shared" si="31"/>
        <v>Available</v>
      </c>
      <c r="Y183" s="26" t="s">
        <v>1764</v>
      </c>
      <c r="Z183" s="26" t="s">
        <v>7</v>
      </c>
      <c r="AA183" s="84" t="str">
        <f t="shared" si="22"/>
        <v>Rajesh Kumar</v>
      </c>
      <c r="AB183" s="26"/>
      <c r="AC183" s="3" t="s">
        <v>64</v>
      </c>
      <c r="AD183" s="3">
        <v>29.43</v>
      </c>
      <c r="AG183" s="26" t="s">
        <v>1764</v>
      </c>
      <c r="AH183" s="4" t="str">
        <f t="shared" si="23"/>
        <v>00182</v>
      </c>
      <c r="AI183" s="3" t="s">
        <v>73</v>
      </c>
      <c r="AJ183" s="46" t="str">
        <f t="shared" si="24"/>
        <v>Male</v>
      </c>
      <c r="AK183" s="3" t="s">
        <v>62</v>
      </c>
      <c r="AL183" s="3" t="s">
        <v>82</v>
      </c>
      <c r="AM183" s="7" t="str">
        <f t="shared" si="25"/>
        <v>Sita Rath|Cuttack</v>
      </c>
      <c r="AO183" s="3" t="s">
        <v>62</v>
      </c>
      <c r="AP183" s="4" t="str">
        <f t="shared" si="26"/>
        <v>Not True</v>
      </c>
      <c r="AU183" s="26" t="s">
        <v>1377</v>
      </c>
      <c r="AV183" s="46" t="str">
        <f t="shared" si="27"/>
        <v>Approved</v>
      </c>
      <c r="AY183" s="3" t="s">
        <v>584</v>
      </c>
      <c r="AZ183" s="3" t="s">
        <v>82</v>
      </c>
      <c r="BA183" s="26" t="s">
        <v>1764</v>
      </c>
      <c r="BB183" s="71" t="s">
        <v>568</v>
      </c>
      <c r="BC183" s="4" t="str">
        <f t="shared" si="28"/>
        <v>Rourkela</v>
      </c>
      <c r="BE183" s="4"/>
      <c r="BF183" s="4"/>
      <c r="BG183" s="26" t="s">
        <v>1764</v>
      </c>
      <c r="BH183" s="26" t="s">
        <v>7</v>
      </c>
      <c r="BI183" s="4">
        <f t="shared" si="29"/>
        <v>209.86</v>
      </c>
      <c r="BK183" s="3" t="s">
        <v>584</v>
      </c>
      <c r="BL183" s="135" t="str">
        <f t="shared" si="30"/>
        <v>Exists</v>
      </c>
    </row>
    <row r="184" spans="9:64">
      <c r="I184" s="24">
        <v>644</v>
      </c>
      <c r="J184" s="46" t="str" cm="1">
        <f t="array" ref="J184">_xlfn.IFS(I184&gt;=750,"Low Risk",AND(I184&gt;=650,I184&lt;=749),"Medium Risk",I184&lt;650,"High Risk")</f>
        <v>High Risk</v>
      </c>
      <c r="N184" s="4"/>
      <c r="P184" s="26"/>
      <c r="Q184" s="4" t="str">
        <f t="shared" si="31"/>
        <v>missing</v>
      </c>
      <c r="Y184" s="24" t="s">
        <v>1766</v>
      </c>
      <c r="Z184" s="24" t="s">
        <v>24</v>
      </c>
      <c r="AA184" s="84" t="str">
        <f t="shared" si="22"/>
        <v>Bikash Nayak</v>
      </c>
      <c r="AB184" s="24">
        <v>60.83</v>
      </c>
      <c r="AC184" s="2" t="s">
        <v>157</v>
      </c>
      <c r="AD184" s="2">
        <v>37.06</v>
      </c>
      <c r="AG184" s="24" t="s">
        <v>1766</v>
      </c>
      <c r="AH184" s="4" t="str">
        <f t="shared" si="23"/>
        <v>00183</v>
      </c>
      <c r="AI184" s="2" t="s">
        <v>68</v>
      </c>
      <c r="AJ184" s="46" t="str">
        <f t="shared" si="24"/>
        <v>Female</v>
      </c>
      <c r="AK184" s="2" t="s">
        <v>131</v>
      </c>
      <c r="AL184" s="2" t="s">
        <v>82</v>
      </c>
      <c r="AM184" s="7" t="str">
        <f t="shared" si="25"/>
        <v>Suresh Sahoo|Cuttack</v>
      </c>
      <c r="AO184" s="2" t="s">
        <v>131</v>
      </c>
      <c r="AP184" s="4" t="str">
        <f t="shared" si="26"/>
        <v>Not True</v>
      </c>
      <c r="AU184" s="24" t="s">
        <v>1426</v>
      </c>
      <c r="AV184" s="46" t="str">
        <f t="shared" si="27"/>
        <v>Under Review</v>
      </c>
      <c r="AY184" s="2" t="s">
        <v>586</v>
      </c>
      <c r="AZ184" s="2" t="s">
        <v>82</v>
      </c>
      <c r="BA184" s="24" t="s">
        <v>1766</v>
      </c>
      <c r="BB184" s="70" t="s">
        <v>1338</v>
      </c>
      <c r="BC184" s="4" t="str">
        <f t="shared" si="28"/>
        <v>Jharsuguda</v>
      </c>
      <c r="BE184" s="4"/>
      <c r="BF184" s="4"/>
      <c r="BG184" s="24" t="s">
        <v>1766</v>
      </c>
      <c r="BH184" s="24" t="s">
        <v>24</v>
      </c>
      <c r="BI184" s="4">
        <f t="shared" si="29"/>
        <v>190.31</v>
      </c>
      <c r="BK184" s="2" t="s">
        <v>586</v>
      </c>
      <c r="BL184" s="135" t="str">
        <f t="shared" si="30"/>
        <v>Exists</v>
      </c>
    </row>
    <row r="185" spans="9:64">
      <c r="I185" s="26">
        <v>860</v>
      </c>
      <c r="J185" s="46" t="str" cm="1">
        <f t="array" ref="J185">_xlfn.IFS(I185&gt;=750,"Low Risk",AND(I185&gt;=650,I185&lt;=749),"Medium Risk",I185&lt;650,"High Risk")</f>
        <v>Low Risk</v>
      </c>
      <c r="N185" s="4"/>
      <c r="P185" s="24">
        <v>60.83</v>
      </c>
      <c r="Q185" s="4" t="str">
        <f t="shared" si="31"/>
        <v>Available</v>
      </c>
      <c r="Y185" s="26" t="s">
        <v>1768</v>
      </c>
      <c r="Z185" s="26" t="s">
        <v>12</v>
      </c>
      <c r="AA185" s="84" t="str">
        <f t="shared" si="22"/>
        <v>Priya Mohanty</v>
      </c>
      <c r="AB185" s="26">
        <v>40.78</v>
      </c>
      <c r="AC185" s="3" t="s">
        <v>97</v>
      </c>
      <c r="AD185" s="3">
        <v>43.87</v>
      </c>
      <c r="AG185" s="26" t="s">
        <v>1768</v>
      </c>
      <c r="AH185" s="4" t="str">
        <f t="shared" si="23"/>
        <v>00184</v>
      </c>
      <c r="AI185" s="3" t="s">
        <v>105</v>
      </c>
      <c r="AJ185" s="46" t="str">
        <f t="shared" si="24"/>
        <v>Female</v>
      </c>
      <c r="AK185" s="3" t="s">
        <v>160</v>
      </c>
      <c r="AL185" s="3" t="s">
        <v>93</v>
      </c>
      <c r="AM185" s="7" t="str">
        <f t="shared" si="25"/>
        <v>Sita Das|Jharsuguda</v>
      </c>
      <c r="AO185" s="3" t="s">
        <v>160</v>
      </c>
      <c r="AP185" s="4" t="str">
        <f t="shared" si="26"/>
        <v>Not True</v>
      </c>
      <c r="AU185" s="26" t="s">
        <v>1426</v>
      </c>
      <c r="AV185" s="46" t="str">
        <f t="shared" si="27"/>
        <v>Under Review</v>
      </c>
      <c r="AY185" s="3" t="s">
        <v>588</v>
      </c>
      <c r="AZ185" s="3" t="s">
        <v>93</v>
      </c>
      <c r="BA185" s="26" t="s">
        <v>1768</v>
      </c>
      <c r="BB185" s="71" t="s">
        <v>553</v>
      </c>
      <c r="BC185" s="4" t="str">
        <f t="shared" si="28"/>
        <v>Jharsuguda</v>
      </c>
      <c r="BE185" s="4"/>
      <c r="BF185" s="4"/>
      <c r="BG185" s="26" t="s">
        <v>1768</v>
      </c>
      <c r="BH185" s="26" t="s">
        <v>12</v>
      </c>
      <c r="BI185" s="4">
        <f t="shared" si="29"/>
        <v>105.8</v>
      </c>
      <c r="BK185" s="3" t="s">
        <v>588</v>
      </c>
      <c r="BL185" s="135" t="str">
        <f t="shared" si="30"/>
        <v>Exists</v>
      </c>
    </row>
    <row r="186" spans="9:64">
      <c r="I186" s="24">
        <v>556</v>
      </c>
      <c r="J186" s="46" t="str" cm="1">
        <f t="array" ref="J186">_xlfn.IFS(I186&gt;=750,"Low Risk",AND(I186&gt;=650,I186&lt;=749),"Medium Risk",I186&lt;650,"High Risk")</f>
        <v>High Risk</v>
      </c>
      <c r="N186" s="4"/>
      <c r="P186" s="26">
        <v>40.78</v>
      </c>
      <c r="Q186" s="4" t="str">
        <f t="shared" si="31"/>
        <v>Available</v>
      </c>
      <c r="Y186" s="24" t="s">
        <v>1770</v>
      </c>
      <c r="Z186" s="24" t="s">
        <v>38</v>
      </c>
      <c r="AA186" s="84" t="str">
        <f t="shared" si="22"/>
        <v>Deepak Mishra</v>
      </c>
      <c r="AB186" s="24">
        <v>1.31</v>
      </c>
      <c r="AC186" s="2" t="s">
        <v>59</v>
      </c>
      <c r="AD186" s="2">
        <v>46.01</v>
      </c>
      <c r="AG186" s="24" t="s">
        <v>1770</v>
      </c>
      <c r="AH186" s="4" t="str">
        <f t="shared" si="23"/>
        <v>00185</v>
      </c>
      <c r="AI186" s="2" t="s">
        <v>105</v>
      </c>
      <c r="AJ186" s="46" t="str">
        <f t="shared" si="24"/>
        <v>Female</v>
      </c>
      <c r="AK186" s="2" t="s">
        <v>591</v>
      </c>
      <c r="AL186" s="2" t="s">
        <v>82</v>
      </c>
      <c r="AM186" s="7" t="str">
        <f t="shared" si="25"/>
        <v>Prakash Dash|Cuttack</v>
      </c>
      <c r="AO186" s="2" t="s">
        <v>591</v>
      </c>
      <c r="AP186" s="4" t="str">
        <f t="shared" si="26"/>
        <v>Not True</v>
      </c>
      <c r="AU186" s="24" t="s">
        <v>1381</v>
      </c>
      <c r="AV186" s="46" t="str">
        <f t="shared" si="27"/>
        <v>Rejected</v>
      </c>
      <c r="AY186" s="2" t="s">
        <v>590</v>
      </c>
      <c r="AZ186" s="2" t="s">
        <v>82</v>
      </c>
      <c r="BA186" s="24" t="s">
        <v>1770</v>
      </c>
      <c r="BB186" s="70" t="s">
        <v>743</v>
      </c>
      <c r="BC186" s="4" t="str">
        <f t="shared" si="28"/>
        <v>Cuttack</v>
      </c>
      <c r="BE186" s="4"/>
      <c r="BF186" s="4"/>
      <c r="BG186" s="24" t="s">
        <v>1770</v>
      </c>
      <c r="BH186" s="24" t="s">
        <v>38</v>
      </c>
      <c r="BI186" s="4">
        <f t="shared" si="29"/>
        <v>144.97999999999999</v>
      </c>
      <c r="BK186" s="2" t="s">
        <v>590</v>
      </c>
      <c r="BL186" s="135" t="str">
        <f t="shared" si="30"/>
        <v>Exists</v>
      </c>
    </row>
    <row r="187" spans="9:64">
      <c r="I187" s="26">
        <v>580</v>
      </c>
      <c r="J187" s="46" t="str" cm="1">
        <f t="array" ref="J187">_xlfn.IFS(I187&gt;=750,"Low Risk",AND(I187&gt;=650,I187&lt;=749),"Medium Risk",I187&lt;650,"High Risk")</f>
        <v>High Risk</v>
      </c>
      <c r="N187" s="4"/>
      <c r="P187" s="24">
        <v>1.31</v>
      </c>
      <c r="Q187" s="4" t="str">
        <f t="shared" si="31"/>
        <v>Available</v>
      </c>
      <c r="Y187" s="26" t="s">
        <v>1771</v>
      </c>
      <c r="Z187" s="26" t="s">
        <v>32</v>
      </c>
      <c r="AA187" s="84" t="str">
        <f t="shared" si="22"/>
        <v>Ramesh Behera</v>
      </c>
      <c r="AB187" s="26">
        <v>43.36</v>
      </c>
      <c r="AC187" s="3" t="s">
        <v>64</v>
      </c>
      <c r="AD187" s="3">
        <v>49.12</v>
      </c>
      <c r="AG187" s="26" t="s">
        <v>1771</v>
      </c>
      <c r="AH187" s="4" t="str">
        <f t="shared" si="23"/>
        <v>00186</v>
      </c>
      <c r="AI187" s="3" t="s">
        <v>73</v>
      </c>
      <c r="AJ187" s="46" t="str">
        <f t="shared" si="24"/>
        <v>Male</v>
      </c>
      <c r="AK187" s="3" t="s">
        <v>594</v>
      </c>
      <c r="AL187" s="3" t="s">
        <v>58</v>
      </c>
      <c r="AM187" s="7" t="str">
        <f t="shared" si="25"/>
        <v>Pooja Mishra|Dhenkanal</v>
      </c>
      <c r="AO187" s="3" t="s">
        <v>594</v>
      </c>
      <c r="AP187" s="4" t="str">
        <f t="shared" si="26"/>
        <v>Not True</v>
      </c>
      <c r="AU187" s="26" t="s">
        <v>1426</v>
      </c>
      <c r="AV187" s="46" t="str">
        <f t="shared" si="27"/>
        <v>Under Review</v>
      </c>
      <c r="AY187" s="3" t="s">
        <v>593</v>
      </c>
      <c r="AZ187" s="3" t="s">
        <v>58</v>
      </c>
      <c r="BA187" s="26" t="s">
        <v>1771</v>
      </c>
      <c r="BB187" s="71" t="s">
        <v>755</v>
      </c>
      <c r="BC187" s="4" t="str">
        <f t="shared" si="28"/>
        <v>Cuttack</v>
      </c>
      <c r="BE187" s="4"/>
      <c r="BF187" s="4"/>
      <c r="BG187" s="26" t="s">
        <v>1771</v>
      </c>
      <c r="BH187" s="26" t="s">
        <v>32</v>
      </c>
      <c r="BI187" s="4">
        <f t="shared" si="29"/>
        <v>224.53</v>
      </c>
      <c r="BK187" s="3" t="s">
        <v>593</v>
      </c>
      <c r="BL187" s="135" t="str">
        <f t="shared" si="30"/>
        <v>Exists</v>
      </c>
    </row>
    <row r="188" spans="9:64">
      <c r="I188" s="24">
        <v>870</v>
      </c>
      <c r="J188" s="46" t="str" cm="1">
        <f t="array" ref="J188">_xlfn.IFS(I188&gt;=750,"Low Risk",AND(I188&gt;=650,I188&lt;=749),"Medium Risk",I188&lt;650,"High Risk")</f>
        <v>Low Risk</v>
      </c>
      <c r="N188" s="4"/>
      <c r="P188" s="26">
        <v>43.36</v>
      </c>
      <c r="Q188" s="4" t="str">
        <f t="shared" si="31"/>
        <v>Available</v>
      </c>
      <c r="Y188" s="24" t="s">
        <v>1773</v>
      </c>
      <c r="Z188" s="24" t="s">
        <v>38</v>
      </c>
      <c r="AA188" s="84" t="str">
        <f t="shared" si="22"/>
        <v>Deepak Mishra</v>
      </c>
      <c r="AB188" s="24">
        <v>79.89</v>
      </c>
      <c r="AC188" s="2" t="s">
        <v>74</v>
      </c>
      <c r="AD188" s="2">
        <v>46.93</v>
      </c>
      <c r="AG188" s="24" t="s">
        <v>1773</v>
      </c>
      <c r="AH188" s="4" t="str">
        <f t="shared" si="23"/>
        <v>00187</v>
      </c>
      <c r="AI188" s="2" t="s">
        <v>105</v>
      </c>
      <c r="AJ188" s="46" t="str">
        <f t="shared" si="24"/>
        <v>Female</v>
      </c>
      <c r="AK188" s="2" t="s">
        <v>597</v>
      </c>
      <c r="AL188" s="2" t="s">
        <v>82</v>
      </c>
      <c r="AM188" s="7" t="str">
        <f t="shared" si="25"/>
        <v>Priya Mallick|Cuttack</v>
      </c>
      <c r="AO188" s="2" t="s">
        <v>597</v>
      </c>
      <c r="AP188" s="4" t="str">
        <f t="shared" si="26"/>
        <v>Not True</v>
      </c>
      <c r="AU188" s="24" t="s">
        <v>1377</v>
      </c>
      <c r="AV188" s="46" t="str">
        <f t="shared" si="27"/>
        <v>Approved</v>
      </c>
      <c r="AY188" s="2" t="s">
        <v>596</v>
      </c>
      <c r="AZ188" s="2" t="s">
        <v>82</v>
      </c>
      <c r="BA188" s="24" t="s">
        <v>1773</v>
      </c>
      <c r="BB188" s="70" t="s">
        <v>1123</v>
      </c>
      <c r="BC188" s="4" t="str">
        <f t="shared" si="28"/>
        <v>Rourkela</v>
      </c>
      <c r="BE188" s="4"/>
      <c r="BF188" s="4"/>
      <c r="BG188" s="24" t="s">
        <v>1773</v>
      </c>
      <c r="BH188" s="24" t="s">
        <v>38</v>
      </c>
      <c r="BI188" s="4">
        <f t="shared" si="29"/>
        <v>144.97999999999999</v>
      </c>
      <c r="BK188" s="2" t="s">
        <v>596</v>
      </c>
      <c r="BL188" s="135" t="str">
        <f t="shared" si="30"/>
        <v>Exists</v>
      </c>
    </row>
    <row r="189" spans="9:64">
      <c r="I189" s="26">
        <v>686</v>
      </c>
      <c r="J189" s="46" t="str" cm="1">
        <f t="array" ref="J189">_xlfn.IFS(I189&gt;=750,"Low Risk",AND(I189&gt;=650,I189&lt;=749),"Medium Risk",I189&lt;650,"High Risk")</f>
        <v>Medium Risk</v>
      </c>
      <c r="N189" s="4"/>
      <c r="P189" s="24">
        <v>79.89</v>
      </c>
      <c r="Q189" s="4" t="str">
        <f t="shared" si="31"/>
        <v>Available</v>
      </c>
      <c r="Y189" s="26" t="s">
        <v>1775</v>
      </c>
      <c r="Z189" s="26" t="s">
        <v>12</v>
      </c>
      <c r="AA189" s="84" t="str">
        <f t="shared" si="22"/>
        <v>Priya Mohanty</v>
      </c>
      <c r="AB189" s="26">
        <v>3.89</v>
      </c>
      <c r="AC189" s="3" t="s">
        <v>59</v>
      </c>
      <c r="AD189" s="3">
        <v>18.87</v>
      </c>
      <c r="AG189" s="26" t="s">
        <v>1775</v>
      </c>
      <c r="AH189" s="4" t="str">
        <f t="shared" si="23"/>
        <v>00188</v>
      </c>
      <c r="AI189" s="3" t="s">
        <v>105</v>
      </c>
      <c r="AJ189" s="46" t="str">
        <f t="shared" si="24"/>
        <v>Female</v>
      </c>
      <c r="AK189" s="3" t="s">
        <v>600</v>
      </c>
      <c r="AL189" s="3" t="s">
        <v>232</v>
      </c>
      <c r="AM189" s="7" t="str">
        <f t="shared" si="25"/>
        <v>Sanjay Mallick|Angul</v>
      </c>
      <c r="AO189" s="3" t="s">
        <v>600</v>
      </c>
      <c r="AP189" s="4" t="str">
        <f t="shared" si="26"/>
        <v>Not True</v>
      </c>
      <c r="AU189" s="26" t="s">
        <v>1381</v>
      </c>
      <c r="AV189" s="46" t="str">
        <f t="shared" si="27"/>
        <v>Rejected</v>
      </c>
      <c r="AY189" s="3" t="s">
        <v>599</v>
      </c>
      <c r="AZ189" s="3" t="s">
        <v>232</v>
      </c>
      <c r="BA189" s="26" t="s">
        <v>1775</v>
      </c>
      <c r="BB189" s="71" t="s">
        <v>1087</v>
      </c>
      <c r="BC189" s="4" t="str">
        <f t="shared" si="28"/>
        <v>Cuttack</v>
      </c>
      <c r="BE189" s="4"/>
      <c r="BF189" s="4"/>
      <c r="BG189" s="26" t="s">
        <v>1775</v>
      </c>
      <c r="BH189" s="26" t="s">
        <v>12</v>
      </c>
      <c r="BI189" s="4">
        <f t="shared" si="29"/>
        <v>105.8</v>
      </c>
      <c r="BK189" s="3" t="s">
        <v>599</v>
      </c>
      <c r="BL189" s="135" t="str">
        <f t="shared" si="30"/>
        <v>Exists</v>
      </c>
    </row>
    <row r="190" spans="9:64">
      <c r="I190" s="24">
        <v>829</v>
      </c>
      <c r="J190" s="46" t="str" cm="1">
        <f t="array" ref="J190">_xlfn.IFS(I190&gt;=750,"Low Risk",AND(I190&gt;=650,I190&lt;=749),"Medium Risk",I190&lt;650,"High Risk")</f>
        <v>Low Risk</v>
      </c>
      <c r="N190" s="4"/>
      <c r="P190" s="26">
        <v>3.89</v>
      </c>
      <c r="Q190" s="4" t="str">
        <f t="shared" si="31"/>
        <v>Available</v>
      </c>
      <c r="Y190" s="24" t="s">
        <v>1777</v>
      </c>
      <c r="Z190" s="24" t="s">
        <v>16</v>
      </c>
      <c r="AA190" s="84" t="str">
        <f t="shared" si="22"/>
        <v>Suresh Panda</v>
      </c>
      <c r="AB190" s="24">
        <v>49.7</v>
      </c>
      <c r="AC190" s="2" t="s">
        <v>64</v>
      </c>
      <c r="AD190" s="2">
        <v>44.8</v>
      </c>
      <c r="AG190" s="24" t="s">
        <v>1777</v>
      </c>
      <c r="AH190" s="4" t="str">
        <f t="shared" si="23"/>
        <v>00189</v>
      </c>
      <c r="AI190" s="2" t="s">
        <v>105</v>
      </c>
      <c r="AJ190" s="46" t="str">
        <f t="shared" si="24"/>
        <v>Female</v>
      </c>
      <c r="AK190" s="2" t="s">
        <v>603</v>
      </c>
      <c r="AL190" s="2" t="s">
        <v>78</v>
      </c>
      <c r="AM190" s="7" t="str">
        <f t="shared" si="25"/>
        <v>Mamata Biswal|Rourkela</v>
      </c>
      <c r="AO190" s="2" t="s">
        <v>603</v>
      </c>
      <c r="AP190" s="4" t="str">
        <f t="shared" si="26"/>
        <v>Not True</v>
      </c>
      <c r="AU190" s="24" t="s">
        <v>1377</v>
      </c>
      <c r="AV190" s="46" t="str">
        <f t="shared" si="27"/>
        <v>Approved</v>
      </c>
      <c r="AY190" s="2" t="s">
        <v>602</v>
      </c>
      <c r="AZ190" s="2" t="s">
        <v>78</v>
      </c>
      <c r="BA190" s="24" t="s">
        <v>1777</v>
      </c>
      <c r="BB190" s="70" t="s">
        <v>985</v>
      </c>
      <c r="BC190" s="4" t="str">
        <f t="shared" si="28"/>
        <v>Balasore</v>
      </c>
      <c r="BE190" s="4"/>
      <c r="BF190" s="4"/>
      <c r="BG190" s="24" t="s">
        <v>1777</v>
      </c>
      <c r="BH190" s="24" t="s">
        <v>16</v>
      </c>
      <c r="BI190" s="4">
        <f t="shared" si="29"/>
        <v>197.62</v>
      </c>
      <c r="BK190" s="2" t="s">
        <v>602</v>
      </c>
      <c r="BL190" s="135" t="str">
        <f t="shared" si="30"/>
        <v>Exists</v>
      </c>
    </row>
    <row r="191" spans="9:64">
      <c r="I191" s="26">
        <v>742</v>
      </c>
      <c r="J191" s="46" t="str" cm="1">
        <f t="array" ref="J191">_xlfn.IFS(I191&gt;=750,"Low Risk",AND(I191&gt;=650,I191&lt;=749),"Medium Risk",I191&lt;650,"High Risk")</f>
        <v>Medium Risk</v>
      </c>
      <c r="N191" s="4"/>
      <c r="P191" s="24">
        <v>49.7</v>
      </c>
      <c r="Q191" s="4" t="str">
        <f t="shared" si="31"/>
        <v>Available</v>
      </c>
      <c r="Y191" s="26" t="s">
        <v>1778</v>
      </c>
      <c r="Z191" s="26" t="s">
        <v>20</v>
      </c>
      <c r="AA191" s="84" t="str">
        <f t="shared" si="22"/>
        <v>Anita Das</v>
      </c>
      <c r="AB191" s="26">
        <v>29.81</v>
      </c>
      <c r="AC191" s="3" t="s">
        <v>74</v>
      </c>
      <c r="AD191" s="3">
        <v>3.43</v>
      </c>
      <c r="AG191" s="26" t="s">
        <v>1778</v>
      </c>
      <c r="AH191" s="4" t="str">
        <f t="shared" si="23"/>
        <v>00190</v>
      </c>
      <c r="AI191" s="3" t="s">
        <v>128</v>
      </c>
      <c r="AJ191" s="46" t="str">
        <f t="shared" si="24"/>
        <v>Female</v>
      </c>
      <c r="AK191" s="3" t="s">
        <v>606</v>
      </c>
      <c r="AL191" s="3" t="s">
        <v>78</v>
      </c>
      <c r="AM191" s="7" t="str">
        <f t="shared" si="25"/>
        <v>Prakash Kumar|Rourkela</v>
      </c>
      <c r="AO191" s="3" t="s">
        <v>606</v>
      </c>
      <c r="AP191" s="4" t="str">
        <f t="shared" si="26"/>
        <v>Not True</v>
      </c>
      <c r="AU191" s="26" t="s">
        <v>1377</v>
      </c>
      <c r="AV191" s="46" t="str">
        <f t="shared" si="27"/>
        <v>Approved</v>
      </c>
      <c r="AY191" s="3" t="s">
        <v>605</v>
      </c>
      <c r="AZ191" s="3" t="s">
        <v>78</v>
      </c>
      <c r="BA191" s="26" t="s">
        <v>1778</v>
      </c>
      <c r="BB191" s="71" t="s">
        <v>1153</v>
      </c>
      <c r="BC191" s="4" t="str">
        <f t="shared" si="28"/>
        <v>Bhubaneswar</v>
      </c>
      <c r="BE191" s="4"/>
      <c r="BF191" s="4"/>
      <c r="BG191" s="26" t="s">
        <v>1778</v>
      </c>
      <c r="BH191" s="26" t="s">
        <v>20</v>
      </c>
      <c r="BI191" s="4">
        <f t="shared" si="29"/>
        <v>104.66</v>
      </c>
      <c r="BK191" s="3" t="s">
        <v>605</v>
      </c>
      <c r="BL191" s="135" t="str">
        <f t="shared" si="30"/>
        <v>Exists</v>
      </c>
    </row>
    <row r="192" spans="9:64">
      <c r="I192" s="24">
        <v>740</v>
      </c>
      <c r="J192" s="46" t="str" cm="1">
        <f t="array" ref="J192">_xlfn.IFS(I192&gt;=750,"Low Risk",AND(I192&gt;=650,I192&lt;=749),"Medium Risk",I192&lt;650,"High Risk")</f>
        <v>Medium Risk</v>
      </c>
      <c r="N192" s="4"/>
      <c r="P192" s="26">
        <v>29.81</v>
      </c>
      <c r="Q192" s="4" t="str">
        <f t="shared" si="31"/>
        <v>Available</v>
      </c>
      <c r="Y192" s="24" t="s">
        <v>1780</v>
      </c>
      <c r="Z192" s="24" t="s">
        <v>7</v>
      </c>
      <c r="AA192" s="84" t="str">
        <f t="shared" si="22"/>
        <v>Rajesh Kumar</v>
      </c>
      <c r="AB192" s="24">
        <v>54.02</v>
      </c>
      <c r="AC192" s="2" t="s">
        <v>64</v>
      </c>
      <c r="AD192" s="2"/>
      <c r="AG192" s="24" t="s">
        <v>1780</v>
      </c>
      <c r="AH192" s="4" t="str">
        <f t="shared" si="23"/>
        <v>00191</v>
      </c>
      <c r="AI192" s="2" t="s">
        <v>57</v>
      </c>
      <c r="AJ192" s="46" t="str">
        <f t="shared" si="24"/>
        <v>Female</v>
      </c>
      <c r="AK192" s="2" t="s">
        <v>609</v>
      </c>
      <c r="AL192" s="2" t="s">
        <v>58</v>
      </c>
      <c r="AM192" s="7" t="str">
        <f t="shared" si="25"/>
        <v>Nisha Kumar|Dhenkanal</v>
      </c>
      <c r="AO192" s="2" t="s">
        <v>609</v>
      </c>
      <c r="AP192" s="4" t="str">
        <f t="shared" si="26"/>
        <v>Not True</v>
      </c>
      <c r="AU192" s="24" t="s">
        <v>1377</v>
      </c>
      <c r="AV192" s="46" t="str">
        <f t="shared" si="27"/>
        <v>Approved</v>
      </c>
      <c r="AY192" s="2" t="s">
        <v>608</v>
      </c>
      <c r="AZ192" s="2" t="s">
        <v>58</v>
      </c>
      <c r="BA192" s="24" t="s">
        <v>1780</v>
      </c>
      <c r="BB192" s="70" t="s">
        <v>876</v>
      </c>
      <c r="BC192" s="4" t="str">
        <f t="shared" si="28"/>
        <v>Puri</v>
      </c>
      <c r="BE192" s="4"/>
      <c r="BF192" s="4"/>
      <c r="BG192" s="24" t="s">
        <v>1780</v>
      </c>
      <c r="BH192" s="24" t="s">
        <v>7</v>
      </c>
      <c r="BI192" s="4">
        <f t="shared" si="29"/>
        <v>209.86</v>
      </c>
      <c r="BK192" s="2" t="s">
        <v>608</v>
      </c>
      <c r="BL192" s="135" t="str">
        <f t="shared" si="30"/>
        <v>Exists</v>
      </c>
    </row>
    <row r="193" spans="9:64">
      <c r="I193" s="26">
        <v>823</v>
      </c>
      <c r="J193" s="46" t="str" cm="1">
        <f t="array" ref="J193">_xlfn.IFS(I193&gt;=750,"Low Risk",AND(I193&gt;=650,I193&lt;=749),"Medium Risk",I193&lt;650,"High Risk")</f>
        <v>Low Risk</v>
      </c>
      <c r="N193" s="4"/>
      <c r="P193" s="24">
        <v>54.02</v>
      </c>
      <c r="Q193" s="4" t="str">
        <f t="shared" si="31"/>
        <v>Available</v>
      </c>
      <c r="Y193" s="26" t="s">
        <v>1781</v>
      </c>
      <c r="Z193" s="26" t="s">
        <v>24</v>
      </c>
      <c r="AA193" s="84" t="str">
        <f t="shared" si="22"/>
        <v>Bikash Nayak</v>
      </c>
      <c r="AB193" s="26">
        <v>46.12</v>
      </c>
      <c r="AC193" s="3" t="s">
        <v>124</v>
      </c>
      <c r="AD193" s="3">
        <v>12.02</v>
      </c>
      <c r="AG193" s="26" t="s">
        <v>1781</v>
      </c>
      <c r="AH193" s="4" t="str">
        <f t="shared" si="23"/>
        <v>00192</v>
      </c>
      <c r="AI193" s="3" t="s">
        <v>105</v>
      </c>
      <c r="AJ193" s="46" t="str">
        <f t="shared" si="24"/>
        <v>Female</v>
      </c>
      <c r="AK193" s="3" t="s">
        <v>612</v>
      </c>
      <c r="AL193" s="3" t="s">
        <v>82</v>
      </c>
      <c r="AM193" s="7" t="str">
        <f t="shared" si="25"/>
        <v>Ashok Patnaik|Cuttack</v>
      </c>
      <c r="AO193" s="3" t="s">
        <v>612</v>
      </c>
      <c r="AP193" s="4" t="str">
        <f t="shared" si="26"/>
        <v>Not True</v>
      </c>
      <c r="AU193" s="26" t="s">
        <v>1426</v>
      </c>
      <c r="AV193" s="46" t="str">
        <f t="shared" si="27"/>
        <v>Under Review</v>
      </c>
      <c r="AY193" s="3" t="s">
        <v>611</v>
      </c>
      <c r="AZ193" s="3" t="s">
        <v>82</v>
      </c>
      <c r="BA193" s="26" t="s">
        <v>1781</v>
      </c>
      <c r="BB193" s="71" t="s">
        <v>291</v>
      </c>
      <c r="BC193" s="4" t="str">
        <f t="shared" si="28"/>
        <v>Jharsuguda</v>
      </c>
      <c r="BE193" s="4"/>
      <c r="BF193" s="4"/>
      <c r="BG193" s="26" t="s">
        <v>1781</v>
      </c>
      <c r="BH193" s="26" t="s">
        <v>24</v>
      </c>
      <c r="BI193" s="4">
        <f t="shared" si="29"/>
        <v>190.31</v>
      </c>
      <c r="BK193" s="3" t="s">
        <v>611</v>
      </c>
      <c r="BL193" s="135" t="str">
        <f t="shared" si="30"/>
        <v>Exists</v>
      </c>
    </row>
    <row r="194" spans="9:64">
      <c r="I194" s="24">
        <v>863</v>
      </c>
      <c r="J194" s="46" t="str" cm="1">
        <f t="array" ref="J194">_xlfn.IFS(I194&gt;=750,"Low Risk",AND(I194&gt;=650,I194&lt;=749),"Medium Risk",I194&lt;650,"High Risk")</f>
        <v>Low Risk</v>
      </c>
      <c r="N194" s="4"/>
      <c r="P194" s="26">
        <v>46.12</v>
      </c>
      <c r="Q194" s="4" t="str">
        <f t="shared" si="31"/>
        <v>Available</v>
      </c>
      <c r="Y194" s="24" t="s">
        <v>1782</v>
      </c>
      <c r="Z194" s="24" t="s">
        <v>41</v>
      </c>
      <c r="AA194" s="84" t="str">
        <f t="shared" si="22"/>
        <v>Pooja Tripathi</v>
      </c>
      <c r="AB194" s="24">
        <v>50.01</v>
      </c>
      <c r="AC194" s="2" t="s">
        <v>157</v>
      </c>
      <c r="AD194" s="2">
        <v>42.85</v>
      </c>
      <c r="AG194" s="24" t="s">
        <v>1782</v>
      </c>
      <c r="AH194" s="4" t="str">
        <f t="shared" si="23"/>
        <v>00193</v>
      </c>
      <c r="AI194" s="2" t="s">
        <v>89</v>
      </c>
      <c r="AJ194" s="46" t="str">
        <f t="shared" si="24"/>
        <v>Female</v>
      </c>
      <c r="AK194" s="2" t="s">
        <v>615</v>
      </c>
      <c r="AL194" s="2" t="s">
        <v>69</v>
      </c>
      <c r="AM194" s="7" t="str">
        <f t="shared" si="25"/>
        <v>Sanjay Sethi|Sambalpur</v>
      </c>
      <c r="AO194" s="2" t="s">
        <v>615</v>
      </c>
      <c r="AP194" s="4" t="str">
        <f t="shared" si="26"/>
        <v>Not True</v>
      </c>
      <c r="AU194" s="24" t="s">
        <v>1381</v>
      </c>
      <c r="AV194" s="46" t="str">
        <f t="shared" si="27"/>
        <v>Rejected</v>
      </c>
      <c r="AY194" s="2" t="s">
        <v>614</v>
      </c>
      <c r="AZ194" s="2" t="s">
        <v>69</v>
      </c>
      <c r="BA194" s="24" t="s">
        <v>1782</v>
      </c>
      <c r="BB194" s="70" t="s">
        <v>1205</v>
      </c>
      <c r="BC194" s="4" t="str">
        <f t="shared" si="28"/>
        <v>Bhubaneswar</v>
      </c>
      <c r="BE194" s="4"/>
      <c r="BF194" s="4"/>
      <c r="BG194" s="24" t="s">
        <v>1782</v>
      </c>
      <c r="BH194" s="24" t="s">
        <v>41</v>
      </c>
      <c r="BI194" s="4">
        <f t="shared" si="29"/>
        <v>251.78</v>
      </c>
      <c r="BK194" s="2" t="s">
        <v>614</v>
      </c>
      <c r="BL194" s="135" t="str">
        <f t="shared" si="30"/>
        <v>Exists</v>
      </c>
    </row>
    <row r="195" spans="9:64">
      <c r="I195" s="26">
        <v>690</v>
      </c>
      <c r="J195" s="46" t="str" cm="1">
        <f t="array" ref="J195">_xlfn.IFS(I195&gt;=750,"Low Risk",AND(I195&gt;=650,I195&lt;=749),"Medium Risk",I195&lt;650,"High Risk")</f>
        <v>Medium Risk</v>
      </c>
      <c r="N195" s="4"/>
      <c r="P195" s="24">
        <v>50.01</v>
      </c>
      <c r="Q195" s="4" t="str">
        <f t="shared" si="31"/>
        <v>Available</v>
      </c>
      <c r="Y195" s="26" t="s">
        <v>1783</v>
      </c>
      <c r="Z195" s="26" t="s">
        <v>7</v>
      </c>
      <c r="AA195" s="84" t="str">
        <f t="shared" ref="AA195:AA258" si="32">VLOOKUP(Z195,$W$2:$X$11,2,FALSE)</f>
        <v>Rajesh Kumar</v>
      </c>
      <c r="AB195" s="26">
        <v>39.79</v>
      </c>
      <c r="AC195" s="3" t="s">
        <v>59</v>
      </c>
      <c r="AD195" s="3">
        <v>26.49</v>
      </c>
      <c r="AG195" s="26" t="s">
        <v>1783</v>
      </c>
      <c r="AH195" s="4" t="str">
        <f t="shared" ref="AH195:AH258" si="33">RIGHT(AG195,5)</f>
        <v>00194</v>
      </c>
      <c r="AI195" s="3" t="s">
        <v>128</v>
      </c>
      <c r="AJ195" s="46" t="str">
        <f t="shared" ref="AJ195:AJ258" si="34">IF(UPPER(AI195)="M","Male","Female")</f>
        <v>Female</v>
      </c>
      <c r="AK195" s="3" t="s">
        <v>465</v>
      </c>
      <c r="AL195" s="3" t="s">
        <v>144</v>
      </c>
      <c r="AM195" s="7" t="str">
        <f t="shared" ref="AM195:AM258" si="35">_xlfn.CONCAT(AK195,"|",AL195)</f>
        <v>Sanjay Rout|Bhubaneswar</v>
      </c>
      <c r="AO195" s="3" t="s">
        <v>465</v>
      </c>
      <c r="AP195" s="4" t="str">
        <f t="shared" ref="AP195:AP258" si="36">IF(LEFT(AO195,1)="R",AO195,"Not True")</f>
        <v>Not True</v>
      </c>
      <c r="AU195" s="26" t="s">
        <v>1377</v>
      </c>
      <c r="AV195" s="46" t="str">
        <f t="shared" ref="AV195:AV258" si="37">PROPER(TRIM(AU195))</f>
        <v>Approved</v>
      </c>
      <c r="AY195" s="3" t="s">
        <v>616</v>
      </c>
      <c r="AZ195" s="3" t="s">
        <v>144</v>
      </c>
      <c r="BA195" s="26" t="s">
        <v>1783</v>
      </c>
      <c r="BB195" s="71" t="s">
        <v>1068</v>
      </c>
      <c r="BC195" s="4" t="str">
        <f t="shared" ref="BC195:BC258" si="38">VLOOKUP(BB195,$AY$2:$AZ$501,2,FALSE)</f>
        <v>Jharsuguda</v>
      </c>
      <c r="BE195" s="4"/>
      <c r="BF195" s="4"/>
      <c r="BG195" s="26" t="s">
        <v>1783</v>
      </c>
      <c r="BH195" s="26" t="s">
        <v>7</v>
      </c>
      <c r="BI195" s="4">
        <f t="shared" ref="BI195:BI258" si="39">VLOOKUP(BH195,$BE$2:$BF$11,2,FALSE)</f>
        <v>209.86</v>
      </c>
      <c r="BK195" s="3" t="s">
        <v>616</v>
      </c>
      <c r="BL195" s="135" t="str">
        <f t="shared" ref="BL195:BL258" si="40">IF(COUNTIF(BK:BK,BK195)&gt;0,"Exists","Does Not Exists")</f>
        <v>Exists</v>
      </c>
    </row>
    <row r="196" spans="9:64">
      <c r="I196" s="24">
        <v>715</v>
      </c>
      <c r="J196" s="46" t="str" cm="1">
        <f t="array" ref="J196">_xlfn.IFS(I196&gt;=750,"Low Risk",AND(I196&gt;=650,I196&lt;=749),"Medium Risk",I196&lt;650,"High Risk")</f>
        <v>Medium Risk</v>
      </c>
      <c r="N196" s="4"/>
      <c r="P196" s="26">
        <v>39.79</v>
      </c>
      <c r="Q196" s="4" t="str">
        <f t="shared" ref="Q196:Q259" si="41">IF(ISBLANK(P196),"missing","Available")</f>
        <v>Available</v>
      </c>
      <c r="Y196" s="24" t="s">
        <v>1785</v>
      </c>
      <c r="Z196" s="24" t="s">
        <v>12</v>
      </c>
      <c r="AA196" s="84" t="str">
        <f t="shared" si="32"/>
        <v>Priya Mohanty</v>
      </c>
      <c r="AB196" s="24">
        <v>28.95</v>
      </c>
      <c r="AC196" s="2" t="s">
        <v>157</v>
      </c>
      <c r="AD196" s="2">
        <v>6.49</v>
      </c>
      <c r="AG196" s="24" t="s">
        <v>1785</v>
      </c>
      <c r="AH196" s="4" t="str">
        <f t="shared" si="33"/>
        <v>00195</v>
      </c>
      <c r="AI196" s="2" t="s">
        <v>68</v>
      </c>
      <c r="AJ196" s="46" t="str">
        <f t="shared" si="34"/>
        <v>Female</v>
      </c>
      <c r="AK196" s="2" t="s">
        <v>114</v>
      </c>
      <c r="AL196" s="2" t="s">
        <v>93</v>
      </c>
      <c r="AM196" s="7" t="str">
        <f t="shared" si="35"/>
        <v>Anita Behera|Jharsuguda</v>
      </c>
      <c r="AO196" s="2" t="s">
        <v>114</v>
      </c>
      <c r="AP196" s="4" t="str">
        <f t="shared" si="36"/>
        <v>Not True</v>
      </c>
      <c r="AU196" s="24" t="s">
        <v>1377</v>
      </c>
      <c r="AV196" s="46" t="str">
        <f t="shared" si="37"/>
        <v>Approved</v>
      </c>
      <c r="AY196" s="2" t="s">
        <v>618</v>
      </c>
      <c r="AZ196" s="2" t="s">
        <v>93</v>
      </c>
      <c r="BA196" s="24" t="s">
        <v>1785</v>
      </c>
      <c r="BB196" s="70" t="s">
        <v>633</v>
      </c>
      <c r="BC196" s="4" t="str">
        <f t="shared" si="38"/>
        <v>Cuttack</v>
      </c>
      <c r="BE196" s="4"/>
      <c r="BF196" s="4"/>
      <c r="BG196" s="24" t="s">
        <v>1785</v>
      </c>
      <c r="BH196" s="24" t="s">
        <v>12</v>
      </c>
      <c r="BI196" s="4">
        <f t="shared" si="39"/>
        <v>105.8</v>
      </c>
      <c r="BK196" s="2" t="s">
        <v>618</v>
      </c>
      <c r="BL196" s="135" t="str">
        <f t="shared" si="40"/>
        <v>Exists</v>
      </c>
    </row>
    <row r="197" spans="9:64">
      <c r="I197" s="26">
        <v>740</v>
      </c>
      <c r="J197" s="46" t="str" cm="1">
        <f t="array" ref="J197">_xlfn.IFS(I197&gt;=750,"Low Risk",AND(I197&gt;=650,I197&lt;=749),"Medium Risk",I197&lt;650,"High Risk")</f>
        <v>Medium Risk</v>
      </c>
      <c r="N197" s="4"/>
      <c r="P197" s="24">
        <v>28.95</v>
      </c>
      <c r="Q197" s="4" t="str">
        <f t="shared" si="41"/>
        <v>Available</v>
      </c>
      <c r="Y197" s="26" t="s">
        <v>1786</v>
      </c>
      <c r="Z197" s="26" t="s">
        <v>16</v>
      </c>
      <c r="AA197" s="84" t="str">
        <f t="shared" si="32"/>
        <v>Suresh Panda</v>
      </c>
      <c r="AB197" s="26">
        <v>29.82</v>
      </c>
      <c r="AC197" s="3" t="s">
        <v>74</v>
      </c>
      <c r="AD197" s="3">
        <v>29.51</v>
      </c>
      <c r="AG197" s="26" t="s">
        <v>1786</v>
      </c>
      <c r="AH197" s="4" t="str">
        <f t="shared" si="33"/>
        <v>00196</v>
      </c>
      <c r="AI197" s="3" t="s">
        <v>89</v>
      </c>
      <c r="AJ197" s="46" t="str">
        <f t="shared" si="34"/>
        <v>Female</v>
      </c>
      <c r="AK197" s="3" t="s">
        <v>621</v>
      </c>
      <c r="AL197" s="3" t="s">
        <v>78</v>
      </c>
      <c r="AM197" s="7" t="str">
        <f t="shared" si="35"/>
        <v>Amit Behera|Rourkela</v>
      </c>
      <c r="AO197" s="3" t="s">
        <v>621</v>
      </c>
      <c r="AP197" s="4" t="str">
        <f t="shared" si="36"/>
        <v>Not True</v>
      </c>
      <c r="AU197" s="26" t="s">
        <v>1381</v>
      </c>
      <c r="AV197" s="46" t="str">
        <f t="shared" si="37"/>
        <v>Rejected</v>
      </c>
      <c r="AY197" s="3" t="s">
        <v>620</v>
      </c>
      <c r="AZ197" s="3" t="s">
        <v>78</v>
      </c>
      <c r="BA197" s="26" t="s">
        <v>1786</v>
      </c>
      <c r="BB197" s="71" t="s">
        <v>876</v>
      </c>
      <c r="BC197" s="4" t="str">
        <f t="shared" si="38"/>
        <v>Puri</v>
      </c>
      <c r="BE197" s="4"/>
      <c r="BF197" s="4"/>
      <c r="BG197" s="26" t="s">
        <v>1786</v>
      </c>
      <c r="BH197" s="26" t="s">
        <v>16</v>
      </c>
      <c r="BI197" s="4">
        <f t="shared" si="39"/>
        <v>197.62</v>
      </c>
      <c r="BK197" s="3" t="s">
        <v>620</v>
      </c>
      <c r="BL197" s="135" t="str">
        <f t="shared" si="40"/>
        <v>Exists</v>
      </c>
    </row>
    <row r="198" spans="9:64">
      <c r="I198" s="24">
        <v>685</v>
      </c>
      <c r="J198" s="46" t="str" cm="1">
        <f t="array" ref="J198">_xlfn.IFS(I198&gt;=750,"Low Risk",AND(I198&gt;=650,I198&lt;=749),"Medium Risk",I198&lt;650,"High Risk")</f>
        <v>Medium Risk</v>
      </c>
      <c r="N198" s="4"/>
      <c r="P198" s="26">
        <v>29.82</v>
      </c>
      <c r="Q198" s="4" t="str">
        <f t="shared" si="41"/>
        <v>Available</v>
      </c>
      <c r="Y198" s="24" t="s">
        <v>1787</v>
      </c>
      <c r="Z198" s="24" t="s">
        <v>32</v>
      </c>
      <c r="AA198" s="84" t="str">
        <f t="shared" si="32"/>
        <v>Ramesh Behera</v>
      </c>
      <c r="AB198" s="24">
        <v>36.200000000000003</v>
      </c>
      <c r="AC198" s="2" t="s">
        <v>124</v>
      </c>
      <c r="AD198" s="2">
        <v>19.260000000000002</v>
      </c>
      <c r="AG198" s="24" t="s">
        <v>1787</v>
      </c>
      <c r="AH198" s="4" t="str">
        <f t="shared" si="33"/>
        <v>00197</v>
      </c>
      <c r="AI198" s="2" t="s">
        <v>68</v>
      </c>
      <c r="AJ198" s="46" t="str">
        <f t="shared" si="34"/>
        <v>Female</v>
      </c>
      <c r="AK198" s="2" t="s">
        <v>337</v>
      </c>
      <c r="AL198" s="2" t="s">
        <v>82</v>
      </c>
      <c r="AM198" s="7" t="str">
        <f t="shared" si="35"/>
        <v>Prakash Nayak|Cuttack</v>
      </c>
      <c r="AO198" s="2" t="s">
        <v>337</v>
      </c>
      <c r="AP198" s="4" t="str">
        <f t="shared" si="36"/>
        <v>Not True</v>
      </c>
      <c r="AU198" s="24" t="s">
        <v>1377</v>
      </c>
      <c r="AV198" s="46" t="str">
        <f t="shared" si="37"/>
        <v>Approved</v>
      </c>
      <c r="AY198" s="2" t="s">
        <v>623</v>
      </c>
      <c r="AZ198" s="2" t="s">
        <v>82</v>
      </c>
      <c r="BA198" s="24" t="s">
        <v>1787</v>
      </c>
      <c r="BB198" s="70" t="s">
        <v>1325</v>
      </c>
      <c r="BC198" s="4" t="str">
        <f t="shared" si="38"/>
        <v>Bhubaneswar</v>
      </c>
      <c r="BE198" s="4"/>
      <c r="BF198" s="4"/>
      <c r="BG198" s="24" t="s">
        <v>1787</v>
      </c>
      <c r="BH198" s="24" t="s">
        <v>32</v>
      </c>
      <c r="BI198" s="4">
        <f t="shared" si="39"/>
        <v>224.53</v>
      </c>
      <c r="BK198" s="2" t="s">
        <v>623</v>
      </c>
      <c r="BL198" s="135" t="str">
        <f t="shared" si="40"/>
        <v>Exists</v>
      </c>
    </row>
    <row r="199" spans="9:64">
      <c r="I199" s="26">
        <v>882</v>
      </c>
      <c r="J199" s="46" t="str" cm="1">
        <f t="array" ref="J199">_xlfn.IFS(I199&gt;=750,"Low Risk",AND(I199&gt;=650,I199&lt;=749),"Medium Risk",I199&lt;650,"High Risk")</f>
        <v>Low Risk</v>
      </c>
      <c r="N199" s="4"/>
      <c r="P199" s="24">
        <v>36.200000000000003</v>
      </c>
      <c r="Q199" s="4" t="str">
        <f t="shared" si="41"/>
        <v>Available</v>
      </c>
      <c r="Y199" s="26" t="s">
        <v>1789</v>
      </c>
      <c r="Z199" s="26" t="s">
        <v>32</v>
      </c>
      <c r="AA199" s="84" t="str">
        <f t="shared" si="32"/>
        <v>Ramesh Behera</v>
      </c>
      <c r="AB199" s="26">
        <v>60.02</v>
      </c>
      <c r="AC199" s="3" t="s">
        <v>64</v>
      </c>
      <c r="AD199" s="3">
        <v>19.72</v>
      </c>
      <c r="AG199" s="26" t="s">
        <v>1789</v>
      </c>
      <c r="AH199" s="4" t="str">
        <f t="shared" si="33"/>
        <v>00198</v>
      </c>
      <c r="AI199" s="3" t="s">
        <v>73</v>
      </c>
      <c r="AJ199" s="46" t="str">
        <f t="shared" si="34"/>
        <v>Male</v>
      </c>
      <c r="AK199" s="3" t="s">
        <v>626</v>
      </c>
      <c r="AL199" s="3" t="s">
        <v>144</v>
      </c>
      <c r="AM199" s="7" t="str">
        <f t="shared" si="35"/>
        <v>Puja Pradhan|Bhubaneswar</v>
      </c>
      <c r="AO199" s="3" t="s">
        <v>626</v>
      </c>
      <c r="AP199" s="4" t="str">
        <f t="shared" si="36"/>
        <v>Not True</v>
      </c>
      <c r="AU199" s="26" t="s">
        <v>1377</v>
      </c>
      <c r="AV199" s="46" t="str">
        <f t="shared" si="37"/>
        <v>Approved</v>
      </c>
      <c r="AY199" s="3" t="s">
        <v>625</v>
      </c>
      <c r="AZ199" s="3" t="s">
        <v>144</v>
      </c>
      <c r="BA199" s="26" t="s">
        <v>1789</v>
      </c>
      <c r="BB199" s="71" t="s">
        <v>429</v>
      </c>
      <c r="BC199" s="4" t="str">
        <f t="shared" si="38"/>
        <v>Rourkela</v>
      </c>
      <c r="BE199" s="4"/>
      <c r="BF199" s="4"/>
      <c r="BG199" s="26" t="s">
        <v>1789</v>
      </c>
      <c r="BH199" s="26" t="s">
        <v>32</v>
      </c>
      <c r="BI199" s="4">
        <f t="shared" si="39"/>
        <v>224.53</v>
      </c>
      <c r="BK199" s="3" t="s">
        <v>625</v>
      </c>
      <c r="BL199" s="135" t="str">
        <f t="shared" si="40"/>
        <v>Exists</v>
      </c>
    </row>
    <row r="200" spans="9:64">
      <c r="I200" s="24">
        <v>769</v>
      </c>
      <c r="J200" s="46" t="str" cm="1">
        <f t="array" ref="J200">_xlfn.IFS(I200&gt;=750,"Low Risk",AND(I200&gt;=650,I200&lt;=749),"Medium Risk",I200&lt;650,"High Risk")</f>
        <v>Low Risk</v>
      </c>
      <c r="N200" s="4"/>
      <c r="P200" s="26">
        <v>60.02</v>
      </c>
      <c r="Q200" s="4" t="str">
        <f t="shared" si="41"/>
        <v>Available</v>
      </c>
      <c r="Y200" s="24" t="s">
        <v>1792</v>
      </c>
      <c r="Z200" s="24" t="s">
        <v>12</v>
      </c>
      <c r="AA200" s="84" t="str">
        <f t="shared" si="32"/>
        <v>Priya Mohanty</v>
      </c>
      <c r="AB200" s="24">
        <v>90.94</v>
      </c>
      <c r="AC200" s="2" t="s">
        <v>74</v>
      </c>
      <c r="AD200" s="2">
        <v>20.86</v>
      </c>
      <c r="AG200" s="24" t="s">
        <v>1792</v>
      </c>
      <c r="AH200" s="4" t="str">
        <f t="shared" si="33"/>
        <v>00199</v>
      </c>
      <c r="AI200" s="2" t="s">
        <v>73</v>
      </c>
      <c r="AJ200" s="46" t="str">
        <f t="shared" si="34"/>
        <v>Male</v>
      </c>
      <c r="AK200" s="2" t="s">
        <v>629</v>
      </c>
      <c r="AL200" s="2" t="s">
        <v>69</v>
      </c>
      <c r="AM200" s="7" t="str">
        <f t="shared" si="35"/>
        <v>Ravi Barik|Sambalpur</v>
      </c>
      <c r="AO200" s="2" t="s">
        <v>629</v>
      </c>
      <c r="AP200" s="96" t="str">
        <f t="shared" si="36"/>
        <v>Ravi Barik</v>
      </c>
      <c r="AU200" s="24" t="s">
        <v>1381</v>
      </c>
      <c r="AV200" s="46" t="str">
        <f t="shared" si="37"/>
        <v>Rejected</v>
      </c>
      <c r="AY200" s="2" t="s">
        <v>628</v>
      </c>
      <c r="AZ200" s="2" t="s">
        <v>69</v>
      </c>
      <c r="BA200" s="24" t="s">
        <v>1792</v>
      </c>
      <c r="BB200" s="70" t="s">
        <v>201</v>
      </c>
      <c r="BC200" s="4" t="str">
        <f t="shared" si="38"/>
        <v>Dhenkanal</v>
      </c>
      <c r="BE200" s="4"/>
      <c r="BF200" s="4"/>
      <c r="BG200" s="24" t="s">
        <v>1792</v>
      </c>
      <c r="BH200" s="24" t="s">
        <v>12</v>
      </c>
      <c r="BI200" s="4">
        <f t="shared" si="39"/>
        <v>105.8</v>
      </c>
      <c r="BK200" s="2" t="s">
        <v>628</v>
      </c>
      <c r="BL200" s="135" t="str">
        <f t="shared" si="40"/>
        <v>Exists</v>
      </c>
    </row>
    <row r="201" spans="9:64">
      <c r="I201" s="26">
        <v>560</v>
      </c>
      <c r="J201" s="46" t="str" cm="1">
        <f t="array" ref="J201">_xlfn.IFS(I201&gt;=750,"Low Risk",AND(I201&gt;=650,I201&lt;=749),"Medium Risk",I201&lt;650,"High Risk")</f>
        <v>High Risk</v>
      </c>
      <c r="N201" s="4"/>
      <c r="P201" s="24">
        <v>90.94</v>
      </c>
      <c r="Q201" s="4" t="str">
        <f t="shared" si="41"/>
        <v>Available</v>
      </c>
      <c r="Y201" s="26" t="s">
        <v>1794</v>
      </c>
      <c r="Z201" s="26" t="s">
        <v>32</v>
      </c>
      <c r="AA201" s="84" t="str">
        <f t="shared" si="32"/>
        <v>Ramesh Behera</v>
      </c>
      <c r="AB201" s="26">
        <v>10.84</v>
      </c>
      <c r="AC201" s="3" t="s">
        <v>157</v>
      </c>
      <c r="AD201" s="3">
        <v>7.1</v>
      </c>
      <c r="AG201" s="26" t="s">
        <v>1794</v>
      </c>
      <c r="AH201" s="4" t="str">
        <f t="shared" si="33"/>
        <v>00200</v>
      </c>
      <c r="AI201" s="3" t="s">
        <v>73</v>
      </c>
      <c r="AJ201" s="46" t="str">
        <f t="shared" si="34"/>
        <v>Male</v>
      </c>
      <c r="AK201" s="3" t="s">
        <v>631</v>
      </c>
      <c r="AL201" s="3" t="s">
        <v>232</v>
      </c>
      <c r="AM201" s="7" t="str">
        <f t="shared" si="35"/>
        <v>Ravi Kumar|Angul</v>
      </c>
      <c r="AO201" s="3" t="s">
        <v>631</v>
      </c>
      <c r="AP201" s="96" t="str">
        <f t="shared" si="36"/>
        <v>Ravi Kumar</v>
      </c>
      <c r="AU201" s="26" t="s">
        <v>1377</v>
      </c>
      <c r="AV201" s="46" t="str">
        <f t="shared" si="37"/>
        <v>Approved</v>
      </c>
      <c r="AY201" s="3" t="s">
        <v>630</v>
      </c>
      <c r="AZ201" s="3" t="s">
        <v>232</v>
      </c>
      <c r="BA201" s="26" t="s">
        <v>1794</v>
      </c>
      <c r="BB201" s="71" t="s">
        <v>963</v>
      </c>
      <c r="BC201" s="4" t="str">
        <f t="shared" si="38"/>
        <v>Cuttack</v>
      </c>
      <c r="BE201" s="4"/>
      <c r="BF201" s="4"/>
      <c r="BG201" s="26" t="s">
        <v>1794</v>
      </c>
      <c r="BH201" s="26" t="s">
        <v>32</v>
      </c>
      <c r="BI201" s="4">
        <f t="shared" si="39"/>
        <v>224.53</v>
      </c>
      <c r="BK201" s="3" t="s">
        <v>630</v>
      </c>
      <c r="BL201" s="135" t="str">
        <f t="shared" si="40"/>
        <v>Exists</v>
      </c>
    </row>
    <row r="202" spans="9:64">
      <c r="I202" s="24">
        <v>854</v>
      </c>
      <c r="J202" s="46" t="str" cm="1">
        <f t="array" ref="J202">_xlfn.IFS(I202&gt;=750,"Low Risk",AND(I202&gt;=650,I202&lt;=749),"Medium Risk",I202&lt;650,"High Risk")</f>
        <v>Low Risk</v>
      </c>
      <c r="N202" s="4"/>
      <c r="P202" s="26">
        <v>10.84</v>
      </c>
      <c r="Q202" s="4" t="str">
        <f t="shared" si="41"/>
        <v>Available</v>
      </c>
      <c r="Y202" s="24" t="s">
        <v>1796</v>
      </c>
      <c r="Z202" s="24" t="s">
        <v>12</v>
      </c>
      <c r="AA202" s="84" t="str">
        <f t="shared" si="32"/>
        <v>Priya Mohanty</v>
      </c>
      <c r="AB202" s="24">
        <v>18.89</v>
      </c>
      <c r="AC202" s="2" t="s">
        <v>124</v>
      </c>
      <c r="AD202" s="2">
        <v>43.59</v>
      </c>
      <c r="AG202" s="24" t="s">
        <v>1796</v>
      </c>
      <c r="AH202" s="4" t="str">
        <f t="shared" si="33"/>
        <v>00201</v>
      </c>
      <c r="AI202" s="2" t="s">
        <v>89</v>
      </c>
      <c r="AJ202" s="46" t="str">
        <f t="shared" si="34"/>
        <v>Female</v>
      </c>
      <c r="AK202" s="2" t="s">
        <v>634</v>
      </c>
      <c r="AL202" s="2" t="s">
        <v>82</v>
      </c>
      <c r="AM202" s="7" t="str">
        <f t="shared" si="35"/>
        <v>Ravi Biswal|Cuttack</v>
      </c>
      <c r="AO202" s="2" t="s">
        <v>634</v>
      </c>
      <c r="AP202" s="96" t="str">
        <f t="shared" si="36"/>
        <v>Ravi Biswal</v>
      </c>
      <c r="AU202" s="24" t="s">
        <v>1377</v>
      </c>
      <c r="AV202" s="46" t="str">
        <f t="shared" si="37"/>
        <v>Approved</v>
      </c>
      <c r="AY202" s="2" t="s">
        <v>633</v>
      </c>
      <c r="AZ202" s="2" t="s">
        <v>82</v>
      </c>
      <c r="BA202" s="24" t="s">
        <v>1796</v>
      </c>
      <c r="BB202" s="70" t="s">
        <v>1168</v>
      </c>
      <c r="BC202" s="4" t="str">
        <f t="shared" si="38"/>
        <v>Sambalpur</v>
      </c>
      <c r="BE202" s="4"/>
      <c r="BF202" s="4"/>
      <c r="BG202" s="24" t="s">
        <v>1796</v>
      </c>
      <c r="BH202" s="24" t="s">
        <v>12</v>
      </c>
      <c r="BI202" s="4">
        <f t="shared" si="39"/>
        <v>105.8</v>
      </c>
      <c r="BK202" s="2" t="s">
        <v>633</v>
      </c>
      <c r="BL202" s="135" t="str">
        <f t="shared" si="40"/>
        <v>Exists</v>
      </c>
    </row>
    <row r="203" spans="9:64">
      <c r="I203" s="26">
        <v>596</v>
      </c>
      <c r="J203" s="46" t="str" cm="1">
        <f t="array" ref="J203">_xlfn.IFS(I203&gt;=750,"Low Risk",AND(I203&gt;=650,I203&lt;=749),"Medium Risk",I203&lt;650,"High Risk")</f>
        <v>High Risk</v>
      </c>
      <c r="N203" s="4"/>
      <c r="P203" s="24">
        <v>18.89</v>
      </c>
      <c r="Q203" s="4" t="str">
        <f t="shared" si="41"/>
        <v>Available</v>
      </c>
      <c r="Y203" s="26" t="s">
        <v>1799</v>
      </c>
      <c r="Z203" s="26" t="s">
        <v>24</v>
      </c>
      <c r="AA203" s="84" t="str">
        <f t="shared" si="32"/>
        <v>Bikash Nayak</v>
      </c>
      <c r="AB203" s="26">
        <v>51.11</v>
      </c>
      <c r="AC203" s="3" t="s">
        <v>97</v>
      </c>
      <c r="AD203" s="3">
        <v>17.149999999999999</v>
      </c>
      <c r="AG203" s="26" t="s">
        <v>1799</v>
      </c>
      <c r="AH203" s="4" t="str">
        <f t="shared" si="33"/>
        <v>00202</v>
      </c>
      <c r="AI203" s="3" t="s">
        <v>105</v>
      </c>
      <c r="AJ203" s="46" t="str">
        <f t="shared" si="34"/>
        <v>Female</v>
      </c>
      <c r="AK203" s="3" t="s">
        <v>238</v>
      </c>
      <c r="AL203" s="3" t="s">
        <v>144</v>
      </c>
      <c r="AM203" s="7" t="str">
        <f t="shared" si="35"/>
        <v>Vijay Swain|Bhubaneswar</v>
      </c>
      <c r="AO203" s="3" t="s">
        <v>238</v>
      </c>
      <c r="AP203" s="4" t="str">
        <f t="shared" si="36"/>
        <v>Not True</v>
      </c>
      <c r="AU203" s="26" t="s">
        <v>1426</v>
      </c>
      <c r="AV203" s="46" t="str">
        <f t="shared" si="37"/>
        <v>Under Review</v>
      </c>
      <c r="AY203" s="3" t="s">
        <v>636</v>
      </c>
      <c r="AZ203" s="3" t="s">
        <v>144</v>
      </c>
      <c r="BA203" s="26" t="s">
        <v>1799</v>
      </c>
      <c r="BB203" s="71" t="s">
        <v>856</v>
      </c>
      <c r="BC203" s="4" t="str">
        <f t="shared" si="38"/>
        <v>Angul</v>
      </c>
      <c r="BE203" s="4"/>
      <c r="BF203" s="4"/>
      <c r="BG203" s="26" t="s">
        <v>1799</v>
      </c>
      <c r="BH203" s="26" t="s">
        <v>24</v>
      </c>
      <c r="BI203" s="4">
        <f t="shared" si="39"/>
        <v>190.31</v>
      </c>
      <c r="BK203" s="3" t="s">
        <v>636</v>
      </c>
      <c r="BL203" s="135" t="str">
        <f t="shared" si="40"/>
        <v>Exists</v>
      </c>
    </row>
    <row r="204" spans="9:64">
      <c r="I204" s="24">
        <v>577</v>
      </c>
      <c r="J204" s="46" t="str" cm="1">
        <f t="array" ref="J204">_xlfn.IFS(I204&gt;=750,"Low Risk",AND(I204&gt;=650,I204&lt;=749),"Medium Risk",I204&lt;650,"High Risk")</f>
        <v>High Risk</v>
      </c>
      <c r="N204" s="4"/>
      <c r="P204" s="26">
        <v>51.11</v>
      </c>
      <c r="Q204" s="4" t="str">
        <f t="shared" si="41"/>
        <v>Available</v>
      </c>
      <c r="Y204" s="24" t="s">
        <v>1801</v>
      </c>
      <c r="Z204" s="24" t="s">
        <v>38</v>
      </c>
      <c r="AA204" s="84" t="str">
        <f t="shared" si="32"/>
        <v>Deepak Mishra</v>
      </c>
      <c r="AB204" s="24">
        <v>49.55</v>
      </c>
      <c r="AC204" s="2" t="s">
        <v>59</v>
      </c>
      <c r="AD204" s="2">
        <v>30.91</v>
      </c>
      <c r="AG204" s="24" t="s">
        <v>1801</v>
      </c>
      <c r="AH204" s="4" t="str">
        <f t="shared" si="33"/>
        <v>00203</v>
      </c>
      <c r="AI204" s="2" t="s">
        <v>73</v>
      </c>
      <c r="AJ204" s="46" t="str">
        <f t="shared" si="34"/>
        <v>Male</v>
      </c>
      <c r="AK204" s="2" t="s">
        <v>81</v>
      </c>
      <c r="AL204" s="2" t="s">
        <v>101</v>
      </c>
      <c r="AM204" s="7" t="str">
        <f t="shared" si="35"/>
        <v>Nisha Das|Berhampur</v>
      </c>
      <c r="AO204" s="2" t="s">
        <v>81</v>
      </c>
      <c r="AP204" s="4" t="str">
        <f t="shared" si="36"/>
        <v>Not True</v>
      </c>
      <c r="AU204" s="24" t="s">
        <v>1386</v>
      </c>
      <c r="AV204" s="46" t="str">
        <f t="shared" si="37"/>
        <v>Rejected</v>
      </c>
      <c r="AY204" s="2" t="s">
        <v>638</v>
      </c>
      <c r="AZ204" s="2" t="s">
        <v>101</v>
      </c>
      <c r="BA204" s="24" t="s">
        <v>1801</v>
      </c>
      <c r="BB204" s="70" t="s">
        <v>979</v>
      </c>
      <c r="BC204" s="4" t="str">
        <f t="shared" si="38"/>
        <v>Cuttack</v>
      </c>
      <c r="BE204" s="4"/>
      <c r="BF204" s="4"/>
      <c r="BG204" s="24" t="s">
        <v>1801</v>
      </c>
      <c r="BH204" s="24" t="s">
        <v>38</v>
      </c>
      <c r="BI204" s="4">
        <f t="shared" si="39"/>
        <v>144.97999999999999</v>
      </c>
      <c r="BK204" s="2" t="s">
        <v>638</v>
      </c>
      <c r="BL204" s="135" t="str">
        <f t="shared" si="40"/>
        <v>Exists</v>
      </c>
    </row>
    <row r="205" spans="9:64">
      <c r="I205" s="26">
        <v>883</v>
      </c>
      <c r="J205" s="46" t="str" cm="1">
        <f t="array" ref="J205">_xlfn.IFS(I205&gt;=750,"Low Risk",AND(I205&gt;=650,I205&lt;=749),"Medium Risk",I205&lt;650,"High Risk")</f>
        <v>Low Risk</v>
      </c>
      <c r="N205" s="4"/>
      <c r="P205" s="24">
        <v>49.55</v>
      </c>
      <c r="Q205" s="4" t="str">
        <f t="shared" si="41"/>
        <v>Available</v>
      </c>
      <c r="Y205" s="26" t="s">
        <v>1802</v>
      </c>
      <c r="Z205" s="26" t="s">
        <v>24</v>
      </c>
      <c r="AA205" s="84" t="str">
        <f t="shared" si="32"/>
        <v>Bikash Nayak</v>
      </c>
      <c r="AB205" s="26">
        <v>55.65</v>
      </c>
      <c r="AC205" s="3" t="s">
        <v>157</v>
      </c>
      <c r="AD205" s="3">
        <v>41.71</v>
      </c>
      <c r="AG205" s="26" t="s">
        <v>1802</v>
      </c>
      <c r="AH205" s="4" t="str">
        <f t="shared" si="33"/>
        <v>00204</v>
      </c>
      <c r="AI205" s="3" t="s">
        <v>128</v>
      </c>
      <c r="AJ205" s="46" t="str">
        <f t="shared" si="34"/>
        <v>Female</v>
      </c>
      <c r="AK205" s="3" t="s">
        <v>641</v>
      </c>
      <c r="AL205" s="3" t="s">
        <v>161</v>
      </c>
      <c r="AM205" s="7" t="str">
        <f t="shared" si="35"/>
        <v>Ashok Barik|Puri</v>
      </c>
      <c r="AO205" s="3" t="s">
        <v>641</v>
      </c>
      <c r="AP205" s="4" t="str">
        <f t="shared" si="36"/>
        <v>Not True</v>
      </c>
      <c r="AU205" s="26" t="s">
        <v>1377</v>
      </c>
      <c r="AV205" s="46" t="str">
        <f t="shared" si="37"/>
        <v>Approved</v>
      </c>
      <c r="AY205" s="3" t="s">
        <v>640</v>
      </c>
      <c r="AZ205" s="3" t="s">
        <v>161</v>
      </c>
      <c r="BA205" s="26" t="s">
        <v>1802</v>
      </c>
      <c r="BB205" s="71" t="s">
        <v>285</v>
      </c>
      <c r="BC205" s="4" t="str">
        <f t="shared" si="38"/>
        <v>Puri</v>
      </c>
      <c r="BE205" s="4"/>
      <c r="BF205" s="4"/>
      <c r="BG205" s="26" t="s">
        <v>1802</v>
      </c>
      <c r="BH205" s="26" t="s">
        <v>24</v>
      </c>
      <c r="BI205" s="4">
        <f t="shared" si="39"/>
        <v>190.31</v>
      </c>
      <c r="BK205" s="3" t="s">
        <v>640</v>
      </c>
      <c r="BL205" s="135" t="str">
        <f t="shared" si="40"/>
        <v>Exists</v>
      </c>
    </row>
    <row r="206" spans="9:64">
      <c r="I206" s="24">
        <v>844</v>
      </c>
      <c r="J206" s="46" t="str" cm="1">
        <f t="array" ref="J206">_xlfn.IFS(I206&gt;=750,"Low Risk",AND(I206&gt;=650,I206&lt;=749),"Medium Risk",I206&lt;650,"High Risk")</f>
        <v>Low Risk</v>
      </c>
      <c r="N206" s="4"/>
      <c r="P206" s="26">
        <v>55.65</v>
      </c>
      <c r="Q206" s="4" t="str">
        <f t="shared" si="41"/>
        <v>Available</v>
      </c>
      <c r="Y206" s="24" t="s">
        <v>1803</v>
      </c>
      <c r="Z206" s="24" t="s">
        <v>35</v>
      </c>
      <c r="AA206" s="84" t="str">
        <f t="shared" si="32"/>
        <v>Kavita Rath</v>
      </c>
      <c r="AB206" s="24">
        <v>43.11</v>
      </c>
      <c r="AC206" s="2" t="s">
        <v>157</v>
      </c>
      <c r="AD206" s="2">
        <v>35.659999999999997</v>
      </c>
      <c r="AG206" s="24" t="s">
        <v>1803</v>
      </c>
      <c r="AH206" s="4" t="str">
        <f t="shared" si="33"/>
        <v>00205</v>
      </c>
      <c r="AI206" s="2" t="s">
        <v>73</v>
      </c>
      <c r="AJ206" s="46" t="str">
        <f t="shared" si="34"/>
        <v>Male</v>
      </c>
      <c r="AK206" s="2" t="s">
        <v>643</v>
      </c>
      <c r="AL206" s="2" t="s">
        <v>78</v>
      </c>
      <c r="AM206" s="7" t="str">
        <f t="shared" si="35"/>
        <v>Suresh Dash|Rourkela</v>
      </c>
      <c r="AO206" s="2" t="s">
        <v>643</v>
      </c>
      <c r="AP206" s="4" t="str">
        <f t="shared" si="36"/>
        <v>Not True</v>
      </c>
      <c r="AU206" s="24" t="s">
        <v>1381</v>
      </c>
      <c r="AV206" s="46" t="str">
        <f t="shared" si="37"/>
        <v>Rejected</v>
      </c>
      <c r="AY206" s="2" t="s">
        <v>642</v>
      </c>
      <c r="AZ206" s="2" t="s">
        <v>78</v>
      </c>
      <c r="BA206" s="24" t="s">
        <v>1803</v>
      </c>
      <c r="BB206" s="70" t="s">
        <v>642</v>
      </c>
      <c r="BC206" s="4" t="str">
        <f t="shared" si="38"/>
        <v>Rourkela</v>
      </c>
      <c r="BE206" s="4"/>
      <c r="BF206" s="4"/>
      <c r="BG206" s="24" t="s">
        <v>1803</v>
      </c>
      <c r="BH206" s="24" t="s">
        <v>35</v>
      </c>
      <c r="BI206" s="4">
        <f t="shared" si="39"/>
        <v>103.83</v>
      </c>
      <c r="BK206" s="2" t="s">
        <v>642</v>
      </c>
      <c r="BL206" s="135" t="str">
        <f t="shared" si="40"/>
        <v>Exists</v>
      </c>
    </row>
    <row r="207" spans="9:64">
      <c r="I207" s="26">
        <v>665</v>
      </c>
      <c r="J207" s="46" t="str" cm="1">
        <f t="array" ref="J207">_xlfn.IFS(I207&gt;=750,"Low Risk",AND(I207&gt;=650,I207&lt;=749),"Medium Risk",I207&lt;650,"High Risk")</f>
        <v>Medium Risk</v>
      </c>
      <c r="N207" s="4"/>
      <c r="P207" s="24">
        <v>43.11</v>
      </c>
      <c r="Q207" s="4" t="str">
        <f t="shared" si="41"/>
        <v>Available</v>
      </c>
      <c r="Y207" s="26" t="s">
        <v>1805</v>
      </c>
      <c r="Z207" s="26" t="s">
        <v>32</v>
      </c>
      <c r="AA207" s="84" t="str">
        <f t="shared" si="32"/>
        <v>Ramesh Behera</v>
      </c>
      <c r="AB207" s="26">
        <v>38.520000000000003</v>
      </c>
      <c r="AC207" s="3" t="s">
        <v>97</v>
      </c>
      <c r="AD207" s="3">
        <v>28.64</v>
      </c>
      <c r="AG207" s="26" t="s">
        <v>1805</v>
      </c>
      <c r="AH207" s="4" t="str">
        <f t="shared" si="33"/>
        <v>00206</v>
      </c>
      <c r="AI207" s="3" t="s">
        <v>73</v>
      </c>
      <c r="AJ207" s="46" t="str">
        <f t="shared" si="34"/>
        <v>Male</v>
      </c>
      <c r="AK207" s="3" t="s">
        <v>646</v>
      </c>
      <c r="AL207" s="3" t="s">
        <v>82</v>
      </c>
      <c r="AM207" s="7" t="str">
        <f t="shared" si="35"/>
        <v>Ashok Pradhan|Cuttack</v>
      </c>
      <c r="AO207" s="3" t="s">
        <v>646</v>
      </c>
      <c r="AP207" s="4" t="str">
        <f t="shared" si="36"/>
        <v>Not True</v>
      </c>
      <c r="AU207" s="26" t="s">
        <v>1381</v>
      </c>
      <c r="AV207" s="46" t="str">
        <f t="shared" si="37"/>
        <v>Rejected</v>
      </c>
      <c r="AY207" s="3" t="s">
        <v>645</v>
      </c>
      <c r="AZ207" s="3" t="s">
        <v>82</v>
      </c>
      <c r="BA207" s="26" t="s">
        <v>1805</v>
      </c>
      <c r="BB207" s="71" t="s">
        <v>317</v>
      </c>
      <c r="BC207" s="4" t="str">
        <f t="shared" si="38"/>
        <v>Cuttack</v>
      </c>
      <c r="BE207" s="4"/>
      <c r="BF207" s="4"/>
      <c r="BG207" s="26" t="s">
        <v>1805</v>
      </c>
      <c r="BH207" s="26" t="s">
        <v>32</v>
      </c>
      <c r="BI207" s="4">
        <f t="shared" si="39"/>
        <v>224.53</v>
      </c>
      <c r="BK207" s="3" t="s">
        <v>645</v>
      </c>
      <c r="BL207" s="135" t="str">
        <f t="shared" si="40"/>
        <v>Exists</v>
      </c>
    </row>
    <row r="208" spans="9:64">
      <c r="I208" s="24">
        <v>713</v>
      </c>
      <c r="J208" s="46" t="str" cm="1">
        <f t="array" ref="J208">_xlfn.IFS(I208&gt;=750,"Low Risk",AND(I208&gt;=650,I208&lt;=749),"Medium Risk",I208&lt;650,"High Risk")</f>
        <v>Medium Risk</v>
      </c>
      <c r="N208" s="4"/>
      <c r="P208" s="26">
        <v>38.520000000000003</v>
      </c>
      <c r="Q208" s="4" t="str">
        <f t="shared" si="41"/>
        <v>Available</v>
      </c>
      <c r="Y208" s="24" t="s">
        <v>1806</v>
      </c>
      <c r="Z208" s="24" t="s">
        <v>28</v>
      </c>
      <c r="AA208" s="84" t="str">
        <f t="shared" si="32"/>
        <v>Sunita Sahu</v>
      </c>
      <c r="AB208" s="24">
        <v>28.09</v>
      </c>
      <c r="AC208" s="2" t="s">
        <v>59</v>
      </c>
      <c r="AD208" s="2">
        <v>32.770000000000003</v>
      </c>
      <c r="AG208" s="24" t="s">
        <v>1806</v>
      </c>
      <c r="AH208" s="4" t="str">
        <f t="shared" si="33"/>
        <v>00207</v>
      </c>
      <c r="AI208" s="2" t="s">
        <v>68</v>
      </c>
      <c r="AJ208" s="46" t="str">
        <f t="shared" si="34"/>
        <v>Female</v>
      </c>
      <c r="AK208" s="2" t="s">
        <v>649</v>
      </c>
      <c r="AL208" s="2" t="s">
        <v>82</v>
      </c>
      <c r="AM208" s="7" t="str">
        <f t="shared" si="35"/>
        <v>Suman Tripathi|Cuttack</v>
      </c>
      <c r="AO208" s="2" t="s">
        <v>649</v>
      </c>
      <c r="AP208" s="4" t="str">
        <f t="shared" si="36"/>
        <v>Not True</v>
      </c>
      <c r="AU208" s="24" t="s">
        <v>1386</v>
      </c>
      <c r="AV208" s="46" t="str">
        <f t="shared" si="37"/>
        <v>Rejected</v>
      </c>
      <c r="AY208" s="2" t="s">
        <v>648</v>
      </c>
      <c r="AZ208" s="2" t="s">
        <v>82</v>
      </c>
      <c r="BA208" s="24" t="s">
        <v>1806</v>
      </c>
      <c r="BB208" s="70" t="s">
        <v>593</v>
      </c>
      <c r="BC208" s="4" t="str">
        <f t="shared" si="38"/>
        <v>Dhenkanal</v>
      </c>
      <c r="BE208" s="4"/>
      <c r="BF208" s="4"/>
      <c r="BG208" s="24" t="s">
        <v>1806</v>
      </c>
      <c r="BH208" s="24" t="s">
        <v>28</v>
      </c>
      <c r="BI208" s="4">
        <f t="shared" si="39"/>
        <v>162.30000000000001</v>
      </c>
      <c r="BK208" s="2" t="s">
        <v>648</v>
      </c>
      <c r="BL208" s="135" t="str">
        <f t="shared" si="40"/>
        <v>Exists</v>
      </c>
    </row>
    <row r="209" spans="9:64">
      <c r="I209" s="26">
        <v>684</v>
      </c>
      <c r="J209" s="46" t="str" cm="1">
        <f t="array" ref="J209">_xlfn.IFS(I209&gt;=750,"Low Risk",AND(I209&gt;=650,I209&lt;=749),"Medium Risk",I209&lt;650,"High Risk")</f>
        <v>Medium Risk</v>
      </c>
      <c r="N209" s="4"/>
      <c r="P209" s="24">
        <v>28.09</v>
      </c>
      <c r="Q209" s="4" t="str">
        <f t="shared" si="41"/>
        <v>Available</v>
      </c>
      <c r="Y209" s="26" t="s">
        <v>1808</v>
      </c>
      <c r="Z209" s="26" t="s">
        <v>35</v>
      </c>
      <c r="AA209" s="84" t="str">
        <f t="shared" si="32"/>
        <v>Kavita Rath</v>
      </c>
      <c r="AB209" s="26">
        <v>70.349999999999994</v>
      </c>
      <c r="AC209" s="3" t="s">
        <v>124</v>
      </c>
      <c r="AD209" s="3">
        <v>46.26</v>
      </c>
      <c r="AG209" s="26" t="s">
        <v>1808</v>
      </c>
      <c r="AH209" s="4" t="str">
        <f t="shared" si="33"/>
        <v>00208</v>
      </c>
      <c r="AI209" s="3" t="s">
        <v>128</v>
      </c>
      <c r="AJ209" s="46" t="str">
        <f t="shared" si="34"/>
        <v>Female</v>
      </c>
      <c r="AK209" s="3" t="s">
        <v>651</v>
      </c>
      <c r="AL209" s="3" t="s">
        <v>93</v>
      </c>
      <c r="AM209" s="7" t="str">
        <f t="shared" si="35"/>
        <v>Arjun Barik|Jharsuguda</v>
      </c>
      <c r="AO209" s="3" t="s">
        <v>651</v>
      </c>
      <c r="AP209" s="4" t="str">
        <f t="shared" si="36"/>
        <v>Not True</v>
      </c>
      <c r="AU209" s="26" t="s">
        <v>1426</v>
      </c>
      <c r="AV209" s="46" t="str">
        <f t="shared" si="37"/>
        <v>Under Review</v>
      </c>
      <c r="AY209" s="3" t="s">
        <v>650</v>
      </c>
      <c r="AZ209" s="3" t="s">
        <v>93</v>
      </c>
      <c r="BA209" s="26" t="s">
        <v>1808</v>
      </c>
      <c r="BB209" s="71" t="s">
        <v>1171</v>
      </c>
      <c r="BC209" s="4" t="str">
        <f t="shared" si="38"/>
        <v>Rourkela</v>
      </c>
      <c r="BE209" s="4"/>
      <c r="BF209" s="4"/>
      <c r="BG209" s="26" t="s">
        <v>1808</v>
      </c>
      <c r="BH209" s="26" t="s">
        <v>35</v>
      </c>
      <c r="BI209" s="4">
        <f t="shared" si="39"/>
        <v>103.83</v>
      </c>
      <c r="BK209" s="3" t="s">
        <v>650</v>
      </c>
      <c r="BL209" s="135" t="str">
        <f t="shared" si="40"/>
        <v>Exists</v>
      </c>
    </row>
    <row r="210" spans="9:64">
      <c r="I210" s="24">
        <v>700</v>
      </c>
      <c r="J210" s="46" t="str" cm="1">
        <f t="array" ref="J210">_xlfn.IFS(I210&gt;=750,"Low Risk",AND(I210&gt;=650,I210&lt;=749),"Medium Risk",I210&lt;650,"High Risk")</f>
        <v>Medium Risk</v>
      </c>
      <c r="N210" s="4"/>
      <c r="P210" s="26">
        <v>70.349999999999994</v>
      </c>
      <c r="Q210" s="4" t="str">
        <f t="shared" si="41"/>
        <v>Available</v>
      </c>
      <c r="Y210" s="24" t="s">
        <v>1810</v>
      </c>
      <c r="Z210" s="24" t="s">
        <v>38</v>
      </c>
      <c r="AA210" s="84" t="str">
        <f t="shared" si="32"/>
        <v>Deepak Mishra</v>
      </c>
      <c r="AB210" s="24">
        <v>48.21</v>
      </c>
      <c r="AC210" s="2" t="s">
        <v>97</v>
      </c>
      <c r="AD210" s="2">
        <v>5.08</v>
      </c>
      <c r="AG210" s="24" t="s">
        <v>1810</v>
      </c>
      <c r="AH210" s="4" t="str">
        <f t="shared" si="33"/>
        <v>00209</v>
      </c>
      <c r="AI210" s="2" t="s">
        <v>57</v>
      </c>
      <c r="AJ210" s="46" t="str">
        <f t="shared" si="34"/>
        <v>Female</v>
      </c>
      <c r="AK210" s="2" t="s">
        <v>654</v>
      </c>
      <c r="AL210" s="2" t="s">
        <v>69</v>
      </c>
      <c r="AM210" s="7" t="str">
        <f t="shared" si="35"/>
        <v>Manoj Das|Sambalpur</v>
      </c>
      <c r="AO210" s="2" t="s">
        <v>654</v>
      </c>
      <c r="AP210" s="4" t="str">
        <f t="shared" si="36"/>
        <v>Not True</v>
      </c>
      <c r="AU210" s="24" t="s">
        <v>1386</v>
      </c>
      <c r="AV210" s="46" t="str">
        <f t="shared" si="37"/>
        <v>Rejected</v>
      </c>
      <c r="AY210" s="2" t="s">
        <v>653</v>
      </c>
      <c r="AZ210" s="2" t="s">
        <v>69</v>
      </c>
      <c r="BA210" s="24" t="s">
        <v>1810</v>
      </c>
      <c r="BB210" s="70" t="s">
        <v>1129</v>
      </c>
      <c r="BC210" s="4" t="str">
        <f t="shared" si="38"/>
        <v>Cuttack</v>
      </c>
      <c r="BE210" s="4"/>
      <c r="BF210" s="4"/>
      <c r="BG210" s="24" t="s">
        <v>1810</v>
      </c>
      <c r="BH210" s="24" t="s">
        <v>38</v>
      </c>
      <c r="BI210" s="4">
        <f t="shared" si="39"/>
        <v>144.97999999999999</v>
      </c>
      <c r="BK210" s="2" t="s">
        <v>653</v>
      </c>
      <c r="BL210" s="135" t="str">
        <f t="shared" si="40"/>
        <v>Exists</v>
      </c>
    </row>
    <row r="211" spans="9:64">
      <c r="I211" s="26">
        <v>837</v>
      </c>
      <c r="J211" s="46" t="str" cm="1">
        <f t="array" ref="J211">_xlfn.IFS(I211&gt;=750,"Low Risk",AND(I211&gt;=650,I211&lt;=749),"Medium Risk",I211&lt;650,"High Risk")</f>
        <v>Low Risk</v>
      </c>
      <c r="N211" s="4"/>
      <c r="P211" s="24">
        <v>48.21</v>
      </c>
      <c r="Q211" s="4" t="str">
        <f t="shared" si="41"/>
        <v>Available</v>
      </c>
      <c r="Y211" s="26" t="s">
        <v>1812</v>
      </c>
      <c r="Z211" s="26" t="s">
        <v>28</v>
      </c>
      <c r="AA211" s="84" t="str">
        <f t="shared" si="32"/>
        <v>Sunita Sahu</v>
      </c>
      <c r="AB211" s="26">
        <v>42.41</v>
      </c>
      <c r="AC211" s="3" t="s">
        <v>59</v>
      </c>
      <c r="AD211" s="3">
        <v>30.28</v>
      </c>
      <c r="AG211" s="26" t="s">
        <v>1812</v>
      </c>
      <c r="AH211" s="4" t="str">
        <f t="shared" si="33"/>
        <v>00210</v>
      </c>
      <c r="AI211" s="3" t="s">
        <v>73</v>
      </c>
      <c r="AJ211" s="46" t="str">
        <f t="shared" si="34"/>
        <v>Male</v>
      </c>
      <c r="AK211" s="3" t="s">
        <v>501</v>
      </c>
      <c r="AL211" s="3" t="s">
        <v>69</v>
      </c>
      <c r="AM211" s="7" t="str">
        <f t="shared" si="35"/>
        <v>Amit Panda|Sambalpur</v>
      </c>
      <c r="AO211" s="3" t="s">
        <v>501</v>
      </c>
      <c r="AP211" s="4" t="str">
        <f t="shared" si="36"/>
        <v>Not True</v>
      </c>
      <c r="AU211" s="26" t="s">
        <v>1426</v>
      </c>
      <c r="AV211" s="46" t="str">
        <f t="shared" si="37"/>
        <v>Under Review</v>
      </c>
      <c r="AY211" s="3" t="s">
        <v>656</v>
      </c>
      <c r="AZ211" s="3" t="s">
        <v>69</v>
      </c>
      <c r="BA211" s="26" t="s">
        <v>1812</v>
      </c>
      <c r="BB211" s="71" t="s">
        <v>956</v>
      </c>
      <c r="BC211" s="4" t="str">
        <f t="shared" si="38"/>
        <v>Dhenkanal</v>
      </c>
      <c r="BE211" s="4"/>
      <c r="BF211" s="4"/>
      <c r="BG211" s="26" t="s">
        <v>1812</v>
      </c>
      <c r="BH211" s="26" t="s">
        <v>28</v>
      </c>
      <c r="BI211" s="4">
        <f t="shared" si="39"/>
        <v>162.30000000000001</v>
      </c>
      <c r="BK211" s="3" t="s">
        <v>656</v>
      </c>
      <c r="BL211" s="135" t="str">
        <f t="shared" si="40"/>
        <v>Exists</v>
      </c>
    </row>
    <row r="212" spans="9:64">
      <c r="I212" s="24">
        <v>672</v>
      </c>
      <c r="J212" s="46" t="str" cm="1">
        <f t="array" ref="J212">_xlfn.IFS(I212&gt;=750,"Low Risk",AND(I212&gt;=650,I212&lt;=749),"Medium Risk",I212&lt;650,"High Risk")</f>
        <v>Medium Risk</v>
      </c>
      <c r="N212" s="4"/>
      <c r="P212" s="26">
        <v>42.41</v>
      </c>
      <c r="Q212" s="4" t="str">
        <f t="shared" si="41"/>
        <v>Available</v>
      </c>
      <c r="Y212" s="24" t="s">
        <v>1814</v>
      </c>
      <c r="Z212" s="24" t="s">
        <v>20</v>
      </c>
      <c r="AA212" s="84" t="str">
        <f t="shared" si="32"/>
        <v>Anita Das</v>
      </c>
      <c r="AB212" s="24">
        <v>94.8</v>
      </c>
      <c r="AC212" s="2" t="s">
        <v>64</v>
      </c>
      <c r="AD212" s="2">
        <v>22.55</v>
      </c>
      <c r="AG212" s="24" t="s">
        <v>1814</v>
      </c>
      <c r="AH212" s="4" t="str">
        <f t="shared" si="33"/>
        <v>00211</v>
      </c>
      <c r="AI212" s="2" t="s">
        <v>105</v>
      </c>
      <c r="AJ212" s="46" t="str">
        <f t="shared" si="34"/>
        <v>Female</v>
      </c>
      <c r="AK212" s="2" t="s">
        <v>659</v>
      </c>
      <c r="AL212" s="2" t="s">
        <v>161</v>
      </c>
      <c r="AM212" s="7" t="str">
        <f t="shared" si="35"/>
        <v>Ganesh Swain|Puri</v>
      </c>
      <c r="AO212" s="2" t="s">
        <v>659</v>
      </c>
      <c r="AP212" s="4" t="str">
        <f t="shared" si="36"/>
        <v>Not True</v>
      </c>
      <c r="AU212" s="24" t="s">
        <v>1377</v>
      </c>
      <c r="AV212" s="46" t="str">
        <f t="shared" si="37"/>
        <v>Approved</v>
      </c>
      <c r="AY212" s="2" t="s">
        <v>658</v>
      </c>
      <c r="AZ212" s="2" t="s">
        <v>161</v>
      </c>
      <c r="BA212" s="24" t="s">
        <v>1814</v>
      </c>
      <c r="BB212" s="70" t="s">
        <v>1294</v>
      </c>
      <c r="BC212" s="4" t="str">
        <f t="shared" si="38"/>
        <v>Sambalpur</v>
      </c>
      <c r="BE212" s="4"/>
      <c r="BF212" s="4"/>
      <c r="BG212" s="24" t="s">
        <v>1814</v>
      </c>
      <c r="BH212" s="24" t="s">
        <v>20</v>
      </c>
      <c r="BI212" s="4">
        <f t="shared" si="39"/>
        <v>104.66</v>
      </c>
      <c r="BK212" s="2" t="s">
        <v>658</v>
      </c>
      <c r="BL212" s="135" t="str">
        <f t="shared" si="40"/>
        <v>Exists</v>
      </c>
    </row>
    <row r="213" spans="9:64">
      <c r="I213" s="26">
        <v>714</v>
      </c>
      <c r="J213" s="46" t="str" cm="1">
        <f t="array" ref="J213">_xlfn.IFS(I213&gt;=750,"Low Risk",AND(I213&gt;=650,I213&lt;=749),"Medium Risk",I213&lt;650,"High Risk")</f>
        <v>Medium Risk</v>
      </c>
      <c r="N213" s="4"/>
      <c r="P213" s="24">
        <v>94.8</v>
      </c>
      <c r="Q213" s="4" t="str">
        <f t="shared" si="41"/>
        <v>Available</v>
      </c>
      <c r="Y213" s="26" t="s">
        <v>1816</v>
      </c>
      <c r="Z213" s="26" t="s">
        <v>35</v>
      </c>
      <c r="AA213" s="84" t="str">
        <f t="shared" si="32"/>
        <v>Kavita Rath</v>
      </c>
      <c r="AB213" s="26">
        <v>51.36</v>
      </c>
      <c r="AC213" s="3" t="s">
        <v>157</v>
      </c>
      <c r="AD213" s="3">
        <v>23.59</v>
      </c>
      <c r="AG213" s="26" t="s">
        <v>1816</v>
      </c>
      <c r="AH213" s="4" t="str">
        <f t="shared" si="33"/>
        <v>00212</v>
      </c>
      <c r="AI213" s="3" t="s">
        <v>105</v>
      </c>
      <c r="AJ213" s="46" t="str">
        <f t="shared" si="34"/>
        <v>Female</v>
      </c>
      <c r="AK213" s="3" t="s">
        <v>662</v>
      </c>
      <c r="AL213" s="3" t="s">
        <v>58</v>
      </c>
      <c r="AM213" s="7" t="str">
        <f t="shared" si="35"/>
        <v>Deepak Sethi|Dhenkanal</v>
      </c>
      <c r="AO213" s="3" t="s">
        <v>662</v>
      </c>
      <c r="AP213" s="4" t="str">
        <f t="shared" si="36"/>
        <v>Not True</v>
      </c>
      <c r="AU213" s="26" t="s">
        <v>1377</v>
      </c>
      <c r="AV213" s="46" t="str">
        <f t="shared" si="37"/>
        <v>Approved</v>
      </c>
      <c r="AY213" s="3" t="s">
        <v>661</v>
      </c>
      <c r="AZ213" s="3" t="s">
        <v>58</v>
      </c>
      <c r="BA213" s="26" t="s">
        <v>1816</v>
      </c>
      <c r="BB213" s="71" t="s">
        <v>846</v>
      </c>
      <c r="BC213" s="4" t="str">
        <f t="shared" si="38"/>
        <v>Bhubaneswar</v>
      </c>
      <c r="BE213" s="4"/>
      <c r="BF213" s="4"/>
      <c r="BG213" s="26" t="s">
        <v>1816</v>
      </c>
      <c r="BH213" s="26" t="s">
        <v>35</v>
      </c>
      <c r="BI213" s="4">
        <f t="shared" si="39"/>
        <v>103.83</v>
      </c>
      <c r="BK213" s="3" t="s">
        <v>661</v>
      </c>
      <c r="BL213" s="135" t="str">
        <f t="shared" si="40"/>
        <v>Exists</v>
      </c>
    </row>
    <row r="214" spans="9:64">
      <c r="I214" s="24">
        <v>711</v>
      </c>
      <c r="J214" s="46" t="str" cm="1">
        <f t="array" ref="J214">_xlfn.IFS(I214&gt;=750,"Low Risk",AND(I214&gt;=650,I214&lt;=749),"Medium Risk",I214&lt;650,"High Risk")</f>
        <v>Medium Risk</v>
      </c>
      <c r="N214" s="4"/>
      <c r="P214" s="26">
        <v>51.36</v>
      </c>
      <c r="Q214" s="4" t="str">
        <f t="shared" si="41"/>
        <v>Available</v>
      </c>
      <c r="Y214" s="24" t="s">
        <v>1819</v>
      </c>
      <c r="Z214" s="24" t="s">
        <v>32</v>
      </c>
      <c r="AA214" s="84" t="str">
        <f t="shared" si="32"/>
        <v>Ramesh Behera</v>
      </c>
      <c r="AB214" s="24">
        <v>25.18</v>
      </c>
      <c r="AC214" s="2" t="s">
        <v>59</v>
      </c>
      <c r="AD214" s="2">
        <v>11.2</v>
      </c>
      <c r="AG214" s="24" t="s">
        <v>1819</v>
      </c>
      <c r="AH214" s="4" t="str">
        <f t="shared" si="33"/>
        <v>00213</v>
      </c>
      <c r="AI214" s="2" t="s">
        <v>68</v>
      </c>
      <c r="AJ214" s="46" t="str">
        <f t="shared" si="34"/>
        <v>Female</v>
      </c>
      <c r="AK214" s="2" t="s">
        <v>665</v>
      </c>
      <c r="AL214" s="2" t="s">
        <v>82</v>
      </c>
      <c r="AM214" s="7" t="str">
        <f t="shared" si="35"/>
        <v>Sita Sahoo|Cuttack</v>
      </c>
      <c r="AO214" s="2" t="s">
        <v>665</v>
      </c>
      <c r="AP214" s="4" t="str">
        <f t="shared" si="36"/>
        <v>Not True</v>
      </c>
      <c r="AU214" s="24" t="s">
        <v>1377</v>
      </c>
      <c r="AV214" s="46" t="str">
        <f t="shared" si="37"/>
        <v>Approved</v>
      </c>
      <c r="AY214" s="2" t="s">
        <v>664</v>
      </c>
      <c r="AZ214" s="2" t="s">
        <v>82</v>
      </c>
      <c r="BA214" s="24" t="s">
        <v>1819</v>
      </c>
      <c r="BB214" s="70" t="s">
        <v>71</v>
      </c>
      <c r="BC214" s="4" t="str">
        <f t="shared" si="38"/>
        <v>Balasore</v>
      </c>
      <c r="BE214" s="4"/>
      <c r="BF214" s="4"/>
      <c r="BG214" s="24" t="s">
        <v>1819</v>
      </c>
      <c r="BH214" s="24" t="s">
        <v>32</v>
      </c>
      <c r="BI214" s="4">
        <f t="shared" si="39"/>
        <v>224.53</v>
      </c>
      <c r="BK214" s="2" t="s">
        <v>664</v>
      </c>
      <c r="BL214" s="135" t="str">
        <f t="shared" si="40"/>
        <v>Exists</v>
      </c>
    </row>
    <row r="215" spans="9:64">
      <c r="I215" s="26">
        <v>900</v>
      </c>
      <c r="J215" s="46" t="str" cm="1">
        <f t="array" ref="J215">_xlfn.IFS(I215&gt;=750,"Low Risk",AND(I215&gt;=650,I215&lt;=749),"Medium Risk",I215&lt;650,"High Risk")</f>
        <v>Low Risk</v>
      </c>
      <c r="N215" s="4"/>
      <c r="P215" s="24">
        <v>25.18</v>
      </c>
      <c r="Q215" s="4" t="str">
        <f t="shared" si="41"/>
        <v>Available</v>
      </c>
      <c r="Y215" s="26" t="s">
        <v>1822</v>
      </c>
      <c r="Z215" s="26" t="s">
        <v>16</v>
      </c>
      <c r="AA215" s="84" t="str">
        <f t="shared" si="32"/>
        <v>Suresh Panda</v>
      </c>
      <c r="AB215" s="26">
        <v>51.85</v>
      </c>
      <c r="AC215" s="3" t="s">
        <v>64</v>
      </c>
      <c r="AD215" s="3"/>
      <c r="AG215" s="26" t="s">
        <v>1822</v>
      </c>
      <c r="AH215" s="4" t="str">
        <f t="shared" si="33"/>
        <v>00214</v>
      </c>
      <c r="AI215" s="3" t="s">
        <v>105</v>
      </c>
      <c r="AJ215" s="46" t="str">
        <f t="shared" si="34"/>
        <v>Female</v>
      </c>
      <c r="AK215" s="3" t="s">
        <v>667</v>
      </c>
      <c r="AL215" s="3" t="s">
        <v>144</v>
      </c>
      <c r="AM215" s="7" t="str">
        <f t="shared" si="35"/>
        <v>Manoj Sahu|Bhubaneswar</v>
      </c>
      <c r="AO215" s="3" t="s">
        <v>667</v>
      </c>
      <c r="AP215" s="4" t="str">
        <f t="shared" si="36"/>
        <v>Not True</v>
      </c>
      <c r="AU215" s="26" t="s">
        <v>1426</v>
      </c>
      <c r="AV215" s="46" t="str">
        <f t="shared" si="37"/>
        <v>Under Review</v>
      </c>
      <c r="AY215" s="3" t="s">
        <v>666</v>
      </c>
      <c r="AZ215" s="3" t="s">
        <v>144</v>
      </c>
      <c r="BA215" s="26" t="s">
        <v>1822</v>
      </c>
      <c r="BB215" s="71" t="s">
        <v>405</v>
      </c>
      <c r="BC215" s="4" t="str">
        <f t="shared" si="38"/>
        <v>Dhenkanal</v>
      </c>
      <c r="BE215" s="4"/>
      <c r="BF215" s="4"/>
      <c r="BG215" s="26" t="s">
        <v>1822</v>
      </c>
      <c r="BH215" s="26" t="s">
        <v>16</v>
      </c>
      <c r="BI215" s="4">
        <f t="shared" si="39"/>
        <v>197.62</v>
      </c>
      <c r="BK215" s="3" t="s">
        <v>666</v>
      </c>
      <c r="BL215" s="135" t="str">
        <f t="shared" si="40"/>
        <v>Exists</v>
      </c>
    </row>
    <row r="216" spans="9:64">
      <c r="I216" s="24">
        <v>814</v>
      </c>
      <c r="J216" s="46" t="str" cm="1">
        <f t="array" ref="J216">_xlfn.IFS(I216&gt;=750,"Low Risk",AND(I216&gt;=650,I216&lt;=749),"Medium Risk",I216&lt;650,"High Risk")</f>
        <v>Low Risk</v>
      </c>
      <c r="N216" s="4"/>
      <c r="P216" s="26">
        <v>51.85</v>
      </c>
      <c r="Q216" s="4" t="str">
        <f t="shared" si="41"/>
        <v>Available</v>
      </c>
      <c r="Y216" s="24" t="s">
        <v>1823</v>
      </c>
      <c r="Z216" s="24" t="s">
        <v>12</v>
      </c>
      <c r="AA216" s="84" t="str">
        <f t="shared" si="32"/>
        <v>Priya Mohanty</v>
      </c>
      <c r="AB216" s="24">
        <v>30.06</v>
      </c>
      <c r="AC216" s="2" t="s">
        <v>124</v>
      </c>
      <c r="AD216" s="2">
        <v>43.98</v>
      </c>
      <c r="AG216" s="24" t="s">
        <v>1823</v>
      </c>
      <c r="AH216" s="4" t="str">
        <f t="shared" si="33"/>
        <v>00215</v>
      </c>
      <c r="AI216" s="2" t="s">
        <v>105</v>
      </c>
      <c r="AJ216" s="46" t="str">
        <f t="shared" si="34"/>
        <v>Female</v>
      </c>
      <c r="AK216" s="2" t="s">
        <v>670</v>
      </c>
      <c r="AL216" s="2" t="s">
        <v>101</v>
      </c>
      <c r="AM216" s="7" t="str">
        <f t="shared" si="35"/>
        <v>Ganesh Behera|Berhampur</v>
      </c>
      <c r="AO216" s="2" t="s">
        <v>670</v>
      </c>
      <c r="AP216" s="4" t="str">
        <f t="shared" si="36"/>
        <v>Not True</v>
      </c>
      <c r="AU216" s="24" t="s">
        <v>1381</v>
      </c>
      <c r="AV216" s="46" t="str">
        <f t="shared" si="37"/>
        <v>Rejected</v>
      </c>
      <c r="AY216" s="2" t="s">
        <v>669</v>
      </c>
      <c r="AZ216" s="2" t="s">
        <v>101</v>
      </c>
      <c r="BA216" s="24" t="s">
        <v>1823</v>
      </c>
      <c r="BB216" s="70" t="s">
        <v>1215</v>
      </c>
      <c r="BC216" s="4" t="str">
        <f t="shared" si="38"/>
        <v>Sambalpur</v>
      </c>
      <c r="BE216" s="4"/>
      <c r="BF216" s="4"/>
      <c r="BG216" s="24" t="s">
        <v>1823</v>
      </c>
      <c r="BH216" s="24" t="s">
        <v>12</v>
      </c>
      <c r="BI216" s="4">
        <f t="shared" si="39"/>
        <v>105.8</v>
      </c>
      <c r="BK216" s="2" t="s">
        <v>669</v>
      </c>
      <c r="BL216" s="135" t="str">
        <f t="shared" si="40"/>
        <v>Exists</v>
      </c>
    </row>
    <row r="217" spans="9:64">
      <c r="I217" s="26">
        <v>596</v>
      </c>
      <c r="J217" s="46" t="str" cm="1">
        <f t="array" ref="J217">_xlfn.IFS(I217&gt;=750,"Low Risk",AND(I217&gt;=650,I217&lt;=749),"Medium Risk",I217&lt;650,"High Risk")</f>
        <v>High Risk</v>
      </c>
      <c r="N217" s="4"/>
      <c r="P217" s="24">
        <v>30.06</v>
      </c>
      <c r="Q217" s="4" t="str">
        <f t="shared" si="41"/>
        <v>Available</v>
      </c>
      <c r="Y217" s="26" t="s">
        <v>1825</v>
      </c>
      <c r="Z217" s="26" t="s">
        <v>35</v>
      </c>
      <c r="AA217" s="84" t="str">
        <f t="shared" si="32"/>
        <v>Kavita Rath</v>
      </c>
      <c r="AB217" s="26">
        <v>61.94</v>
      </c>
      <c r="AC217" s="3" t="s">
        <v>124</v>
      </c>
      <c r="AD217" s="3">
        <v>21.45</v>
      </c>
      <c r="AG217" s="26" t="s">
        <v>1825</v>
      </c>
      <c r="AH217" s="4" t="str">
        <f t="shared" si="33"/>
        <v>00216</v>
      </c>
      <c r="AI217" s="3" t="s">
        <v>89</v>
      </c>
      <c r="AJ217" s="46" t="str">
        <f t="shared" si="34"/>
        <v>Female</v>
      </c>
      <c r="AK217" s="3" t="s">
        <v>156</v>
      </c>
      <c r="AL217" s="3" t="s">
        <v>144</v>
      </c>
      <c r="AM217" s="7" t="str">
        <f t="shared" si="35"/>
        <v>Sita Dash|Bhubaneswar</v>
      </c>
      <c r="AO217" s="3" t="s">
        <v>156</v>
      </c>
      <c r="AP217" s="4" t="str">
        <f t="shared" si="36"/>
        <v>Not True</v>
      </c>
      <c r="AU217" s="26" t="s">
        <v>1426</v>
      </c>
      <c r="AV217" s="46" t="str">
        <f t="shared" si="37"/>
        <v>Under Review</v>
      </c>
      <c r="AY217" s="3" t="s">
        <v>672</v>
      </c>
      <c r="AZ217" s="3" t="s">
        <v>144</v>
      </c>
      <c r="BA217" s="26" t="s">
        <v>1825</v>
      </c>
      <c r="BB217" s="71" t="s">
        <v>928</v>
      </c>
      <c r="BC217" s="4" t="str">
        <f t="shared" si="38"/>
        <v>Angul</v>
      </c>
      <c r="BE217" s="4"/>
      <c r="BF217" s="4"/>
      <c r="BG217" s="26" t="s">
        <v>1825</v>
      </c>
      <c r="BH217" s="26" t="s">
        <v>35</v>
      </c>
      <c r="BI217" s="4">
        <f t="shared" si="39"/>
        <v>103.83</v>
      </c>
      <c r="BK217" s="3" t="s">
        <v>672</v>
      </c>
      <c r="BL217" s="135" t="str">
        <f t="shared" si="40"/>
        <v>Exists</v>
      </c>
    </row>
    <row r="218" spans="9:64">
      <c r="I218" s="24">
        <v>580</v>
      </c>
      <c r="J218" s="46" t="str" cm="1">
        <f t="array" ref="J218">_xlfn.IFS(I218&gt;=750,"Low Risk",AND(I218&gt;=650,I218&lt;=749),"Medium Risk",I218&lt;650,"High Risk")</f>
        <v>High Risk</v>
      </c>
      <c r="N218" s="4"/>
      <c r="P218" s="26">
        <v>61.94</v>
      </c>
      <c r="Q218" s="4" t="str">
        <f t="shared" si="41"/>
        <v>Available</v>
      </c>
      <c r="Y218" s="24" t="s">
        <v>1826</v>
      </c>
      <c r="Z218" s="24" t="s">
        <v>16</v>
      </c>
      <c r="AA218" s="84" t="str">
        <f t="shared" si="32"/>
        <v>Suresh Panda</v>
      </c>
      <c r="AB218" s="24">
        <v>1.68</v>
      </c>
      <c r="AC218" s="2" t="s">
        <v>59</v>
      </c>
      <c r="AD218" s="2">
        <v>8.5399999999999991</v>
      </c>
      <c r="AG218" s="24" t="s">
        <v>1826</v>
      </c>
      <c r="AH218" s="4" t="str">
        <f t="shared" si="33"/>
        <v>00217</v>
      </c>
      <c r="AI218" s="2" t="s">
        <v>89</v>
      </c>
      <c r="AJ218" s="46" t="str">
        <f t="shared" si="34"/>
        <v>Female</v>
      </c>
      <c r="AK218" s="2" t="s">
        <v>675</v>
      </c>
      <c r="AL218" s="2" t="s">
        <v>93</v>
      </c>
      <c r="AM218" s="7" t="str">
        <f t="shared" si="35"/>
        <v>Ganesh Tripathi|Jharsuguda</v>
      </c>
      <c r="AO218" s="2" t="s">
        <v>675</v>
      </c>
      <c r="AP218" s="4" t="str">
        <f t="shared" si="36"/>
        <v>Not True</v>
      </c>
      <c r="AU218" s="24" t="s">
        <v>1426</v>
      </c>
      <c r="AV218" s="46" t="str">
        <f t="shared" si="37"/>
        <v>Under Review</v>
      </c>
      <c r="AY218" s="2" t="s">
        <v>674</v>
      </c>
      <c r="AZ218" s="2" t="s">
        <v>93</v>
      </c>
      <c r="BA218" s="24" t="s">
        <v>1826</v>
      </c>
      <c r="BB218" s="70" t="s">
        <v>795</v>
      </c>
      <c r="BC218" s="4" t="str">
        <f t="shared" si="38"/>
        <v>Rourkela</v>
      </c>
      <c r="BE218" s="4"/>
      <c r="BF218" s="4"/>
      <c r="BG218" s="24" t="s">
        <v>1826</v>
      </c>
      <c r="BH218" s="24" t="s">
        <v>16</v>
      </c>
      <c r="BI218" s="4">
        <f t="shared" si="39"/>
        <v>197.62</v>
      </c>
      <c r="BK218" s="2" t="s">
        <v>674</v>
      </c>
      <c r="BL218" s="135" t="str">
        <f t="shared" si="40"/>
        <v>Exists</v>
      </c>
    </row>
    <row r="219" spans="9:64">
      <c r="I219" s="26">
        <v>677</v>
      </c>
      <c r="J219" s="46" t="str" cm="1">
        <f t="array" ref="J219">_xlfn.IFS(I219&gt;=750,"Low Risk",AND(I219&gt;=650,I219&lt;=749),"Medium Risk",I219&lt;650,"High Risk")</f>
        <v>Medium Risk</v>
      </c>
      <c r="N219" s="4"/>
      <c r="P219" s="24">
        <v>1.68</v>
      </c>
      <c r="Q219" s="4" t="str">
        <f t="shared" si="41"/>
        <v>Available</v>
      </c>
      <c r="Y219" s="26" t="s">
        <v>1827</v>
      </c>
      <c r="Z219" s="26" t="s">
        <v>35</v>
      </c>
      <c r="AA219" s="84" t="str">
        <f t="shared" si="32"/>
        <v>Kavita Rath</v>
      </c>
      <c r="AB219" s="26">
        <v>74.959999999999994</v>
      </c>
      <c r="AC219" s="3" t="s">
        <v>64</v>
      </c>
      <c r="AD219" s="3">
        <v>32.869999999999997</v>
      </c>
      <c r="AG219" s="26" t="s">
        <v>1827</v>
      </c>
      <c r="AH219" s="4" t="str">
        <f t="shared" si="33"/>
        <v>00218</v>
      </c>
      <c r="AI219" s="3" t="s">
        <v>105</v>
      </c>
      <c r="AJ219" s="46" t="str">
        <f t="shared" si="34"/>
        <v>Female</v>
      </c>
      <c r="AK219" s="3" t="s">
        <v>678</v>
      </c>
      <c r="AL219" s="3" t="s">
        <v>93</v>
      </c>
      <c r="AM219" s="7" t="str">
        <f t="shared" si="35"/>
        <v>Lata Barik|Jharsuguda</v>
      </c>
      <c r="AO219" s="3" t="s">
        <v>678</v>
      </c>
      <c r="AP219" s="4" t="str">
        <f t="shared" si="36"/>
        <v>Not True</v>
      </c>
      <c r="AU219" s="26" t="s">
        <v>1386</v>
      </c>
      <c r="AV219" s="46" t="str">
        <f t="shared" si="37"/>
        <v>Rejected</v>
      </c>
      <c r="AY219" s="3" t="s">
        <v>677</v>
      </c>
      <c r="AZ219" s="3" t="s">
        <v>93</v>
      </c>
      <c r="BA219" s="26" t="s">
        <v>1827</v>
      </c>
      <c r="BB219" s="71" t="s">
        <v>696</v>
      </c>
      <c r="BC219" s="4" t="str">
        <f t="shared" si="38"/>
        <v>Balasore</v>
      </c>
      <c r="BE219" s="4"/>
      <c r="BF219" s="4"/>
      <c r="BG219" s="26" t="s">
        <v>1827</v>
      </c>
      <c r="BH219" s="26" t="s">
        <v>35</v>
      </c>
      <c r="BI219" s="4">
        <f t="shared" si="39"/>
        <v>103.83</v>
      </c>
      <c r="BK219" s="3" t="s">
        <v>677</v>
      </c>
      <c r="BL219" s="135" t="str">
        <f t="shared" si="40"/>
        <v>Exists</v>
      </c>
    </row>
    <row r="220" spans="9:64">
      <c r="I220" s="24">
        <v>745</v>
      </c>
      <c r="J220" s="46" t="str" cm="1">
        <f t="array" ref="J220">_xlfn.IFS(I220&gt;=750,"Low Risk",AND(I220&gt;=650,I220&lt;=749),"Medium Risk",I220&lt;650,"High Risk")</f>
        <v>Medium Risk</v>
      </c>
      <c r="N220" s="4"/>
      <c r="P220" s="26">
        <v>74.959999999999994</v>
      </c>
      <c r="Q220" s="4" t="str">
        <f t="shared" si="41"/>
        <v>Available</v>
      </c>
      <c r="Y220" s="24" t="s">
        <v>1828</v>
      </c>
      <c r="Z220" s="24" t="s">
        <v>28</v>
      </c>
      <c r="AA220" s="84" t="str">
        <f t="shared" si="32"/>
        <v>Sunita Sahu</v>
      </c>
      <c r="AB220" s="24">
        <v>20.7</v>
      </c>
      <c r="AC220" s="2" t="s">
        <v>64</v>
      </c>
      <c r="AD220" s="2">
        <v>43.68</v>
      </c>
      <c r="AG220" s="24" t="s">
        <v>1828</v>
      </c>
      <c r="AH220" s="4" t="str">
        <f t="shared" si="33"/>
        <v>00219</v>
      </c>
      <c r="AI220" s="2" t="s">
        <v>105</v>
      </c>
      <c r="AJ220" s="46" t="str">
        <f t="shared" si="34"/>
        <v>Female</v>
      </c>
      <c r="AK220" s="2" t="s">
        <v>277</v>
      </c>
      <c r="AL220" s="2" t="s">
        <v>78</v>
      </c>
      <c r="AM220" s="7" t="str">
        <f t="shared" si="35"/>
        <v>Nisha Tripathi|Rourkela</v>
      </c>
      <c r="AO220" s="2" t="s">
        <v>277</v>
      </c>
      <c r="AP220" s="4" t="str">
        <f t="shared" si="36"/>
        <v>Not True</v>
      </c>
      <c r="AU220" s="24" t="s">
        <v>1377</v>
      </c>
      <c r="AV220" s="46" t="str">
        <f t="shared" si="37"/>
        <v>Approved</v>
      </c>
      <c r="AY220" s="2" t="s">
        <v>680</v>
      </c>
      <c r="AZ220" s="2" t="s">
        <v>78</v>
      </c>
      <c r="BA220" s="24" t="s">
        <v>1828</v>
      </c>
      <c r="BB220" s="70" t="s">
        <v>1075</v>
      </c>
      <c r="BC220" s="4" t="str">
        <f t="shared" si="38"/>
        <v>Jharsuguda</v>
      </c>
      <c r="BE220" s="4"/>
      <c r="BF220" s="4"/>
      <c r="BG220" s="24" t="s">
        <v>1828</v>
      </c>
      <c r="BH220" s="24" t="s">
        <v>28</v>
      </c>
      <c r="BI220" s="4">
        <f t="shared" si="39"/>
        <v>162.30000000000001</v>
      </c>
      <c r="BK220" s="2" t="s">
        <v>680</v>
      </c>
      <c r="BL220" s="135" t="str">
        <f t="shared" si="40"/>
        <v>Exists</v>
      </c>
    </row>
    <row r="221" spans="9:64">
      <c r="I221" s="26">
        <v>607</v>
      </c>
      <c r="J221" s="46" t="str" cm="1">
        <f t="array" ref="J221">_xlfn.IFS(I221&gt;=750,"Low Risk",AND(I221&gt;=650,I221&lt;=749),"Medium Risk",I221&lt;650,"High Risk")</f>
        <v>High Risk</v>
      </c>
      <c r="N221" s="4"/>
      <c r="P221" s="24">
        <v>20.7</v>
      </c>
      <c r="Q221" s="4" t="str">
        <f t="shared" si="41"/>
        <v>Available</v>
      </c>
      <c r="Y221" s="26" t="s">
        <v>1830</v>
      </c>
      <c r="Z221" s="26" t="s">
        <v>32</v>
      </c>
      <c r="AA221" s="84" t="str">
        <f t="shared" si="32"/>
        <v>Ramesh Behera</v>
      </c>
      <c r="AB221" s="26">
        <v>84.46</v>
      </c>
      <c r="AC221" s="3" t="s">
        <v>64</v>
      </c>
      <c r="AD221" s="3">
        <v>23.86</v>
      </c>
      <c r="AG221" s="26" t="s">
        <v>1830</v>
      </c>
      <c r="AH221" s="4" t="str">
        <f t="shared" si="33"/>
        <v>00220</v>
      </c>
      <c r="AI221" s="3" t="s">
        <v>128</v>
      </c>
      <c r="AJ221" s="46" t="str">
        <f t="shared" si="34"/>
        <v>Female</v>
      </c>
      <c r="AK221" s="3" t="s">
        <v>683</v>
      </c>
      <c r="AL221" s="3" t="s">
        <v>144</v>
      </c>
      <c r="AM221" s="7" t="str">
        <f t="shared" si="35"/>
        <v>Manoj Dash|Bhubaneswar</v>
      </c>
      <c r="AO221" s="3" t="s">
        <v>683</v>
      </c>
      <c r="AP221" s="4" t="str">
        <f t="shared" si="36"/>
        <v>Not True</v>
      </c>
      <c r="AU221" s="26" t="s">
        <v>1386</v>
      </c>
      <c r="AV221" s="46" t="str">
        <f t="shared" si="37"/>
        <v>Rejected</v>
      </c>
      <c r="AY221" s="3" t="s">
        <v>682</v>
      </c>
      <c r="AZ221" s="3" t="s">
        <v>144</v>
      </c>
      <c r="BA221" s="26" t="s">
        <v>1830</v>
      </c>
      <c r="BB221" s="71" t="s">
        <v>1118</v>
      </c>
      <c r="BC221" s="4" t="str">
        <f t="shared" si="38"/>
        <v>Bhubaneswar</v>
      </c>
      <c r="BE221" s="4"/>
      <c r="BF221" s="4"/>
      <c r="BG221" s="26" t="s">
        <v>1830</v>
      </c>
      <c r="BH221" s="26" t="s">
        <v>32</v>
      </c>
      <c r="BI221" s="4">
        <f t="shared" si="39"/>
        <v>224.53</v>
      </c>
      <c r="BK221" s="3" t="s">
        <v>682</v>
      </c>
      <c r="BL221" s="135" t="str">
        <f t="shared" si="40"/>
        <v>Exists</v>
      </c>
    </row>
    <row r="222" spans="9:64">
      <c r="I222" s="24">
        <v>852</v>
      </c>
      <c r="J222" s="46" t="str" cm="1">
        <f t="array" ref="J222">_xlfn.IFS(I222&gt;=750,"Low Risk",AND(I222&gt;=650,I222&lt;=749),"Medium Risk",I222&lt;650,"High Risk")</f>
        <v>Low Risk</v>
      </c>
      <c r="N222" s="4"/>
      <c r="P222" s="26">
        <v>84.46</v>
      </c>
      <c r="Q222" s="4" t="str">
        <f t="shared" si="41"/>
        <v>Available</v>
      </c>
      <c r="Y222" s="24" t="s">
        <v>1832</v>
      </c>
      <c r="Z222" s="24" t="s">
        <v>28</v>
      </c>
      <c r="AA222" s="84" t="str">
        <f t="shared" si="32"/>
        <v>Sunita Sahu</v>
      </c>
      <c r="AB222" s="24">
        <v>1.79</v>
      </c>
      <c r="AC222" s="2" t="s">
        <v>64</v>
      </c>
      <c r="AD222" s="2">
        <v>39.31</v>
      </c>
      <c r="AG222" s="24" t="s">
        <v>1832</v>
      </c>
      <c r="AH222" s="4" t="str">
        <f t="shared" si="33"/>
        <v>00221</v>
      </c>
      <c r="AI222" s="2" t="s">
        <v>89</v>
      </c>
      <c r="AJ222" s="46" t="str">
        <f t="shared" si="34"/>
        <v>Female</v>
      </c>
      <c r="AK222" s="2" t="s">
        <v>686</v>
      </c>
      <c r="AL222" s="2" t="s">
        <v>101</v>
      </c>
      <c r="AM222" s="7" t="str">
        <f t="shared" si="35"/>
        <v>Bikash Rath|Berhampur</v>
      </c>
      <c r="AO222" s="2" t="s">
        <v>686</v>
      </c>
      <c r="AP222" s="4" t="str">
        <f t="shared" si="36"/>
        <v>Not True</v>
      </c>
      <c r="AU222" s="24" t="s">
        <v>1377</v>
      </c>
      <c r="AV222" s="46" t="str">
        <f t="shared" si="37"/>
        <v>Approved</v>
      </c>
      <c r="AY222" s="2" t="s">
        <v>685</v>
      </c>
      <c r="AZ222" s="2" t="s">
        <v>101</v>
      </c>
      <c r="BA222" s="24" t="s">
        <v>1832</v>
      </c>
      <c r="BB222" s="70" t="s">
        <v>1001</v>
      </c>
      <c r="BC222" s="4" t="str">
        <f t="shared" si="38"/>
        <v>Cuttack</v>
      </c>
      <c r="BE222" s="4"/>
      <c r="BF222" s="4"/>
      <c r="BG222" s="24" t="s">
        <v>1832</v>
      </c>
      <c r="BH222" s="24" t="s">
        <v>28</v>
      </c>
      <c r="BI222" s="4">
        <f t="shared" si="39"/>
        <v>162.30000000000001</v>
      </c>
      <c r="BK222" s="2" t="s">
        <v>685</v>
      </c>
      <c r="BL222" s="135" t="str">
        <f t="shared" si="40"/>
        <v>Exists</v>
      </c>
    </row>
    <row r="223" spans="9:64">
      <c r="I223" s="26">
        <v>874</v>
      </c>
      <c r="J223" s="46" t="str" cm="1">
        <f t="array" ref="J223">_xlfn.IFS(I223&gt;=750,"Low Risk",AND(I223&gt;=650,I223&lt;=749),"Medium Risk",I223&lt;650,"High Risk")</f>
        <v>Low Risk</v>
      </c>
      <c r="N223" s="4"/>
      <c r="P223" s="24">
        <v>1.79</v>
      </c>
      <c r="Q223" s="4" t="str">
        <f t="shared" si="41"/>
        <v>Available</v>
      </c>
      <c r="Y223" s="26" t="s">
        <v>1834</v>
      </c>
      <c r="Z223" s="26" t="s">
        <v>24</v>
      </c>
      <c r="AA223" s="84" t="str">
        <f t="shared" si="32"/>
        <v>Bikash Nayak</v>
      </c>
      <c r="AB223" s="26">
        <v>20.64</v>
      </c>
      <c r="AC223" s="3" t="s">
        <v>124</v>
      </c>
      <c r="AD223" s="3">
        <v>22.98</v>
      </c>
      <c r="AG223" s="26" t="s">
        <v>1834</v>
      </c>
      <c r="AH223" s="4" t="str">
        <f t="shared" si="33"/>
        <v>00222</v>
      </c>
      <c r="AI223" s="3" t="s">
        <v>89</v>
      </c>
      <c r="AJ223" s="46" t="str">
        <f t="shared" si="34"/>
        <v>Female</v>
      </c>
      <c r="AK223" s="3" t="s">
        <v>689</v>
      </c>
      <c r="AL223" s="3" t="s">
        <v>144</v>
      </c>
      <c r="AM223" s="7" t="str">
        <f t="shared" si="35"/>
        <v>Ashok Biswal|Bhubaneswar</v>
      </c>
      <c r="AO223" s="3" t="s">
        <v>689</v>
      </c>
      <c r="AP223" s="4" t="str">
        <f t="shared" si="36"/>
        <v>Not True</v>
      </c>
      <c r="AU223" s="26" t="s">
        <v>1386</v>
      </c>
      <c r="AV223" s="46" t="str">
        <f t="shared" si="37"/>
        <v>Rejected</v>
      </c>
      <c r="AY223" s="3" t="s">
        <v>688</v>
      </c>
      <c r="AZ223" s="3" t="s">
        <v>144</v>
      </c>
      <c r="BA223" s="26" t="s">
        <v>1834</v>
      </c>
      <c r="BB223" s="71" t="s">
        <v>1222</v>
      </c>
      <c r="BC223" s="4" t="str">
        <f t="shared" si="38"/>
        <v>Cuttack</v>
      </c>
      <c r="BE223" s="4"/>
      <c r="BF223" s="4"/>
      <c r="BG223" s="26" t="s">
        <v>1834</v>
      </c>
      <c r="BH223" s="26" t="s">
        <v>24</v>
      </c>
      <c r="BI223" s="4">
        <f t="shared" si="39"/>
        <v>190.31</v>
      </c>
      <c r="BK223" s="3" t="s">
        <v>688</v>
      </c>
      <c r="BL223" s="135" t="str">
        <f t="shared" si="40"/>
        <v>Exists</v>
      </c>
    </row>
    <row r="224" spans="9:64">
      <c r="I224" s="24">
        <v>855</v>
      </c>
      <c r="J224" s="46" t="str" cm="1">
        <f t="array" ref="J224">_xlfn.IFS(I224&gt;=750,"Low Risk",AND(I224&gt;=650,I224&lt;=749),"Medium Risk",I224&lt;650,"High Risk")</f>
        <v>Low Risk</v>
      </c>
      <c r="N224" s="4"/>
      <c r="P224" s="26">
        <v>20.64</v>
      </c>
      <c r="Q224" s="4" t="str">
        <f t="shared" si="41"/>
        <v>Available</v>
      </c>
      <c r="Y224" s="24" t="s">
        <v>1836</v>
      </c>
      <c r="Z224" s="24" t="s">
        <v>12</v>
      </c>
      <c r="AA224" s="84" t="str">
        <f t="shared" si="32"/>
        <v>Priya Mohanty</v>
      </c>
      <c r="AB224" s="24">
        <v>28.11</v>
      </c>
      <c r="AC224" s="2" t="s">
        <v>97</v>
      </c>
      <c r="AD224" s="2">
        <v>37.67</v>
      </c>
      <c r="AG224" s="24" t="s">
        <v>1836</v>
      </c>
      <c r="AH224" s="4" t="str">
        <f t="shared" si="33"/>
        <v>00223</v>
      </c>
      <c r="AI224" s="2" t="s">
        <v>57</v>
      </c>
      <c r="AJ224" s="46" t="str">
        <f t="shared" si="34"/>
        <v>Female</v>
      </c>
      <c r="AK224" s="2" t="s">
        <v>692</v>
      </c>
      <c r="AL224" s="2" t="s">
        <v>232</v>
      </c>
      <c r="AM224" s="7" t="str">
        <f t="shared" si="35"/>
        <v>Bikash Biswal|Angul</v>
      </c>
      <c r="AO224" s="2" t="s">
        <v>692</v>
      </c>
      <c r="AP224" s="4" t="str">
        <f t="shared" si="36"/>
        <v>Not True</v>
      </c>
      <c r="AU224" s="24" t="s">
        <v>1377</v>
      </c>
      <c r="AV224" s="46" t="str">
        <f t="shared" si="37"/>
        <v>Approved</v>
      </c>
      <c r="AY224" s="2" t="s">
        <v>691</v>
      </c>
      <c r="AZ224" s="2" t="s">
        <v>232</v>
      </c>
      <c r="BA224" s="24" t="s">
        <v>1836</v>
      </c>
      <c r="BB224" s="70" t="s">
        <v>411</v>
      </c>
      <c r="BC224" s="4" t="str">
        <f t="shared" si="38"/>
        <v>Dhenkanal</v>
      </c>
      <c r="BE224" s="4"/>
      <c r="BF224" s="4"/>
      <c r="BG224" s="24" t="s">
        <v>1836</v>
      </c>
      <c r="BH224" s="24" t="s">
        <v>12</v>
      </c>
      <c r="BI224" s="4">
        <f t="shared" si="39"/>
        <v>105.8</v>
      </c>
      <c r="BK224" s="2" t="s">
        <v>691</v>
      </c>
      <c r="BL224" s="135" t="str">
        <f t="shared" si="40"/>
        <v>Exists</v>
      </c>
    </row>
    <row r="225" spans="9:64">
      <c r="I225" s="26">
        <v>777</v>
      </c>
      <c r="J225" s="46" t="str" cm="1">
        <f t="array" ref="J225">_xlfn.IFS(I225&gt;=750,"Low Risk",AND(I225&gt;=650,I225&lt;=749),"Medium Risk",I225&lt;650,"High Risk")</f>
        <v>Low Risk</v>
      </c>
      <c r="N225" s="4"/>
      <c r="P225" s="24">
        <v>28.11</v>
      </c>
      <c r="Q225" s="4" t="str">
        <f t="shared" si="41"/>
        <v>Available</v>
      </c>
      <c r="Y225" s="26" t="s">
        <v>1839</v>
      </c>
      <c r="Z225" s="26" t="s">
        <v>20</v>
      </c>
      <c r="AA225" s="84" t="str">
        <f t="shared" si="32"/>
        <v>Anita Das</v>
      </c>
      <c r="AB225" s="26">
        <v>7.07</v>
      </c>
      <c r="AC225" s="3" t="s">
        <v>157</v>
      </c>
      <c r="AD225" s="3">
        <v>31.05</v>
      </c>
      <c r="AG225" s="26" t="s">
        <v>1839</v>
      </c>
      <c r="AH225" s="4" t="str">
        <f t="shared" si="33"/>
        <v>00224</v>
      </c>
      <c r="AI225" s="3" t="s">
        <v>105</v>
      </c>
      <c r="AJ225" s="46" t="str">
        <f t="shared" si="34"/>
        <v>Female</v>
      </c>
      <c r="AK225" s="3" t="s">
        <v>557</v>
      </c>
      <c r="AL225" s="3" t="s">
        <v>144</v>
      </c>
      <c r="AM225" s="7" t="str">
        <f t="shared" si="35"/>
        <v>Suman Behera|Bhubaneswar</v>
      </c>
      <c r="AO225" s="3" t="s">
        <v>557</v>
      </c>
      <c r="AP225" s="4" t="str">
        <f t="shared" si="36"/>
        <v>Not True</v>
      </c>
      <c r="AU225" s="26" t="s">
        <v>1426</v>
      </c>
      <c r="AV225" s="46" t="str">
        <f t="shared" si="37"/>
        <v>Under Review</v>
      </c>
      <c r="AY225" s="3" t="s">
        <v>694</v>
      </c>
      <c r="AZ225" s="3" t="s">
        <v>144</v>
      </c>
      <c r="BA225" s="26" t="s">
        <v>1839</v>
      </c>
      <c r="BB225" s="71" t="s">
        <v>414</v>
      </c>
      <c r="BC225" s="4" t="str">
        <f t="shared" si="38"/>
        <v>Cuttack</v>
      </c>
      <c r="BE225" s="4"/>
      <c r="BF225" s="4"/>
      <c r="BG225" s="26" t="s">
        <v>1839</v>
      </c>
      <c r="BH225" s="26" t="s">
        <v>20</v>
      </c>
      <c r="BI225" s="4">
        <f t="shared" si="39"/>
        <v>104.66</v>
      </c>
      <c r="BK225" s="3" t="s">
        <v>694</v>
      </c>
      <c r="BL225" s="135" t="str">
        <f t="shared" si="40"/>
        <v>Exists</v>
      </c>
    </row>
    <row r="226" spans="9:64">
      <c r="I226" s="24">
        <v>585</v>
      </c>
      <c r="J226" s="46" t="str" cm="1">
        <f t="array" ref="J226">_xlfn.IFS(I226&gt;=750,"Low Risk",AND(I226&gt;=650,I226&lt;=749),"Medium Risk",I226&lt;650,"High Risk")</f>
        <v>High Risk</v>
      </c>
      <c r="N226" s="4"/>
      <c r="P226" s="26">
        <v>7.07</v>
      </c>
      <c r="Q226" s="4" t="str">
        <f t="shared" si="41"/>
        <v>Available</v>
      </c>
      <c r="Y226" s="24" t="s">
        <v>1840</v>
      </c>
      <c r="Z226" s="24" t="s">
        <v>7</v>
      </c>
      <c r="AA226" s="84" t="str">
        <f t="shared" si="32"/>
        <v>Rajesh Kumar</v>
      </c>
      <c r="AB226" s="24">
        <v>47.73</v>
      </c>
      <c r="AC226" s="2" t="s">
        <v>157</v>
      </c>
      <c r="AD226" s="2">
        <v>8.9600000000000009</v>
      </c>
      <c r="AG226" s="24" t="s">
        <v>1840</v>
      </c>
      <c r="AH226" s="4" t="str">
        <f t="shared" si="33"/>
        <v>00225</v>
      </c>
      <c r="AI226" s="2" t="s">
        <v>105</v>
      </c>
      <c r="AJ226" s="46" t="str">
        <f t="shared" si="34"/>
        <v>Female</v>
      </c>
      <c r="AK226" s="2" t="s">
        <v>697</v>
      </c>
      <c r="AL226" s="2" t="s">
        <v>63</v>
      </c>
      <c r="AM226" s="7" t="str">
        <f t="shared" si="35"/>
        <v>Ashok Panda|Balasore</v>
      </c>
      <c r="AO226" s="2" t="s">
        <v>697</v>
      </c>
      <c r="AP226" s="4" t="str">
        <f t="shared" si="36"/>
        <v>Not True</v>
      </c>
      <c r="AU226" s="24" t="s">
        <v>1426</v>
      </c>
      <c r="AV226" s="46" t="str">
        <f t="shared" si="37"/>
        <v>Under Review</v>
      </c>
      <c r="AY226" s="2" t="s">
        <v>696</v>
      </c>
      <c r="AZ226" s="2" t="s">
        <v>63</v>
      </c>
      <c r="BA226" s="24" t="s">
        <v>1840</v>
      </c>
      <c r="BB226" s="70" t="s">
        <v>55</v>
      </c>
      <c r="BC226" s="4" t="str">
        <f t="shared" si="38"/>
        <v>Dhenkanal</v>
      </c>
      <c r="BE226" s="4"/>
      <c r="BF226" s="4"/>
      <c r="BG226" s="24" t="s">
        <v>1840</v>
      </c>
      <c r="BH226" s="24" t="s">
        <v>7</v>
      </c>
      <c r="BI226" s="4">
        <f t="shared" si="39"/>
        <v>209.86</v>
      </c>
      <c r="BK226" s="2" t="s">
        <v>696</v>
      </c>
      <c r="BL226" s="135" t="str">
        <f t="shared" si="40"/>
        <v>Exists</v>
      </c>
    </row>
    <row r="227" spans="9:64">
      <c r="I227" s="26">
        <v>714</v>
      </c>
      <c r="J227" s="46" t="str" cm="1">
        <f t="array" ref="J227">_xlfn.IFS(I227&gt;=750,"Low Risk",AND(I227&gt;=650,I227&lt;=749),"Medium Risk",I227&lt;650,"High Risk")</f>
        <v>Medium Risk</v>
      </c>
      <c r="N227" s="4"/>
      <c r="P227" s="24">
        <v>47.73</v>
      </c>
      <c r="Q227" s="4" t="str">
        <f t="shared" si="41"/>
        <v>Available</v>
      </c>
      <c r="Y227" s="26" t="s">
        <v>1842</v>
      </c>
      <c r="Z227" s="26" t="s">
        <v>16</v>
      </c>
      <c r="AA227" s="84" t="str">
        <f t="shared" si="32"/>
        <v>Suresh Panda</v>
      </c>
      <c r="AB227" s="26">
        <v>81.19</v>
      </c>
      <c r="AC227" s="3" t="s">
        <v>59</v>
      </c>
      <c r="AD227" s="3">
        <v>24.24</v>
      </c>
      <c r="AG227" s="26" t="s">
        <v>1842</v>
      </c>
      <c r="AH227" s="4" t="str">
        <f t="shared" si="33"/>
        <v>00226</v>
      </c>
      <c r="AI227" s="3" t="s">
        <v>105</v>
      </c>
      <c r="AJ227" s="46" t="str">
        <f t="shared" si="34"/>
        <v>Female</v>
      </c>
      <c r="AK227" s="3" t="s">
        <v>700</v>
      </c>
      <c r="AL227" s="3" t="s">
        <v>93</v>
      </c>
      <c r="AM227" s="7" t="str">
        <f t="shared" si="35"/>
        <v>Sanjay Dash|Jharsuguda</v>
      </c>
      <c r="AO227" s="3" t="s">
        <v>700</v>
      </c>
      <c r="AP227" s="4" t="str">
        <f t="shared" si="36"/>
        <v>Not True</v>
      </c>
      <c r="AU227" s="26" t="s">
        <v>1386</v>
      </c>
      <c r="AV227" s="46" t="str">
        <f t="shared" si="37"/>
        <v>Rejected</v>
      </c>
      <c r="AY227" s="3" t="s">
        <v>699</v>
      </c>
      <c r="AZ227" s="3" t="s">
        <v>93</v>
      </c>
      <c r="BA227" s="26" t="s">
        <v>1842</v>
      </c>
      <c r="BB227" s="71" t="s">
        <v>1108</v>
      </c>
      <c r="BC227" s="4" t="str">
        <f t="shared" si="38"/>
        <v>Cuttack</v>
      </c>
      <c r="BE227" s="4"/>
      <c r="BF227" s="4"/>
      <c r="BG227" s="26" t="s">
        <v>1842</v>
      </c>
      <c r="BH227" s="26" t="s">
        <v>16</v>
      </c>
      <c r="BI227" s="4">
        <f t="shared" si="39"/>
        <v>197.62</v>
      </c>
      <c r="BK227" s="3" t="s">
        <v>699</v>
      </c>
      <c r="BL227" s="135" t="str">
        <f t="shared" si="40"/>
        <v>Exists</v>
      </c>
    </row>
    <row r="228" spans="9:64">
      <c r="I228" s="24">
        <v>698</v>
      </c>
      <c r="J228" s="46" t="str" cm="1">
        <f t="array" ref="J228">_xlfn.IFS(I228&gt;=750,"Low Risk",AND(I228&gt;=650,I228&lt;=749),"Medium Risk",I228&lt;650,"High Risk")</f>
        <v>Medium Risk</v>
      </c>
      <c r="N228" s="4"/>
      <c r="P228" s="26">
        <v>81.19</v>
      </c>
      <c r="Q228" s="4" t="str">
        <f t="shared" si="41"/>
        <v>Available</v>
      </c>
      <c r="Y228" s="24" t="s">
        <v>1843</v>
      </c>
      <c r="Z228" s="24" t="s">
        <v>12</v>
      </c>
      <c r="AA228" s="84" t="str">
        <f t="shared" si="32"/>
        <v>Priya Mohanty</v>
      </c>
      <c r="AB228" s="24">
        <v>81.92</v>
      </c>
      <c r="AC228" s="2" t="s">
        <v>59</v>
      </c>
      <c r="AD228" s="2">
        <v>32.840000000000003</v>
      </c>
      <c r="AG228" s="24" t="s">
        <v>1843</v>
      </c>
      <c r="AH228" s="4" t="str">
        <f t="shared" si="33"/>
        <v>00227</v>
      </c>
      <c r="AI228" s="2" t="s">
        <v>89</v>
      </c>
      <c r="AJ228" s="46" t="str">
        <f t="shared" si="34"/>
        <v>Female</v>
      </c>
      <c r="AK228" s="2" t="s">
        <v>703</v>
      </c>
      <c r="AL228" s="2" t="s">
        <v>144</v>
      </c>
      <c r="AM228" s="7" t="str">
        <f t="shared" si="35"/>
        <v>Nisha Sahoo|Bhubaneswar</v>
      </c>
      <c r="AO228" s="2" t="s">
        <v>703</v>
      </c>
      <c r="AP228" s="4" t="str">
        <f t="shared" si="36"/>
        <v>Not True</v>
      </c>
      <c r="AU228" s="24" t="s">
        <v>1426</v>
      </c>
      <c r="AV228" s="46" t="str">
        <f t="shared" si="37"/>
        <v>Under Review</v>
      </c>
      <c r="AY228" s="2" t="s">
        <v>702</v>
      </c>
      <c r="AZ228" s="2" t="s">
        <v>144</v>
      </c>
      <c r="BA228" s="24" t="s">
        <v>1843</v>
      </c>
      <c r="BB228" s="70" t="s">
        <v>909</v>
      </c>
      <c r="BC228" s="4" t="str">
        <f t="shared" si="38"/>
        <v>Berhampur</v>
      </c>
      <c r="BE228" s="4"/>
      <c r="BF228" s="4"/>
      <c r="BG228" s="24" t="s">
        <v>1843</v>
      </c>
      <c r="BH228" s="24" t="s">
        <v>12</v>
      </c>
      <c r="BI228" s="4">
        <f t="shared" si="39"/>
        <v>105.8</v>
      </c>
      <c r="BK228" s="2" t="s">
        <v>702</v>
      </c>
      <c r="BL228" s="135" t="str">
        <f t="shared" si="40"/>
        <v>Exists</v>
      </c>
    </row>
    <row r="229" spans="9:64">
      <c r="I229" s="26">
        <v>596</v>
      </c>
      <c r="J229" s="46" t="str" cm="1">
        <f t="array" ref="J229">_xlfn.IFS(I229&gt;=750,"Low Risk",AND(I229&gt;=650,I229&lt;=749),"Medium Risk",I229&lt;650,"High Risk")</f>
        <v>High Risk</v>
      </c>
      <c r="N229" s="4"/>
      <c r="P229" s="24">
        <v>81.92</v>
      </c>
      <c r="Q229" s="4" t="str">
        <f t="shared" si="41"/>
        <v>Available</v>
      </c>
      <c r="Y229" s="26" t="s">
        <v>1844</v>
      </c>
      <c r="Z229" s="26" t="s">
        <v>16</v>
      </c>
      <c r="AA229" s="84" t="str">
        <f t="shared" si="32"/>
        <v>Suresh Panda</v>
      </c>
      <c r="AB229" s="26">
        <v>42.4</v>
      </c>
      <c r="AC229" s="3" t="s">
        <v>157</v>
      </c>
      <c r="AD229" s="3">
        <v>30.16</v>
      </c>
      <c r="AG229" s="26" t="s">
        <v>1844</v>
      </c>
      <c r="AH229" s="4" t="str">
        <f t="shared" si="33"/>
        <v>00228</v>
      </c>
      <c r="AI229" s="3" t="s">
        <v>128</v>
      </c>
      <c r="AJ229" s="46" t="str">
        <f t="shared" si="34"/>
        <v>Female</v>
      </c>
      <c r="AK229" s="3" t="s">
        <v>706</v>
      </c>
      <c r="AL229" s="3" t="s">
        <v>101</v>
      </c>
      <c r="AM229" s="7" t="str">
        <f t="shared" si="35"/>
        <v>Ashok Behera|Berhampur</v>
      </c>
      <c r="AO229" s="3" t="s">
        <v>706</v>
      </c>
      <c r="AP229" s="4" t="str">
        <f t="shared" si="36"/>
        <v>Not True</v>
      </c>
      <c r="AU229" s="26" t="s">
        <v>1426</v>
      </c>
      <c r="AV229" s="46" t="str">
        <f t="shared" si="37"/>
        <v>Under Review</v>
      </c>
      <c r="AY229" s="3" t="s">
        <v>705</v>
      </c>
      <c r="AZ229" s="3" t="s">
        <v>101</v>
      </c>
      <c r="BA229" s="26" t="s">
        <v>1844</v>
      </c>
      <c r="BB229" s="71" t="s">
        <v>1053</v>
      </c>
      <c r="BC229" s="4" t="str">
        <f t="shared" si="38"/>
        <v>Jharsuguda</v>
      </c>
      <c r="BE229" s="4"/>
      <c r="BF229" s="4"/>
      <c r="BG229" s="26" t="s">
        <v>1844</v>
      </c>
      <c r="BH229" s="26" t="s">
        <v>16</v>
      </c>
      <c r="BI229" s="4">
        <f t="shared" si="39"/>
        <v>197.62</v>
      </c>
      <c r="BK229" s="3" t="s">
        <v>705</v>
      </c>
      <c r="BL229" s="135" t="str">
        <f t="shared" si="40"/>
        <v>Exists</v>
      </c>
    </row>
    <row r="230" spans="9:64">
      <c r="I230" s="24">
        <v>669</v>
      </c>
      <c r="J230" s="46" t="str" cm="1">
        <f t="array" ref="J230">_xlfn.IFS(I230&gt;=750,"Low Risk",AND(I230&gt;=650,I230&lt;=749),"Medium Risk",I230&lt;650,"High Risk")</f>
        <v>Medium Risk</v>
      </c>
      <c r="N230" s="4"/>
      <c r="P230" s="26">
        <v>42.4</v>
      </c>
      <c r="Q230" s="4" t="str">
        <f t="shared" si="41"/>
        <v>Available</v>
      </c>
      <c r="Y230" s="24" t="s">
        <v>1845</v>
      </c>
      <c r="Z230" s="24" t="s">
        <v>32</v>
      </c>
      <c r="AA230" s="84" t="str">
        <f t="shared" si="32"/>
        <v>Ramesh Behera</v>
      </c>
      <c r="AB230" s="24">
        <v>17.53</v>
      </c>
      <c r="AC230" s="2" t="s">
        <v>64</v>
      </c>
      <c r="AD230" s="2">
        <v>49.62</v>
      </c>
      <c r="AG230" s="24" t="s">
        <v>1845</v>
      </c>
      <c r="AH230" s="4" t="str">
        <f t="shared" si="33"/>
        <v>00229</v>
      </c>
      <c r="AI230" s="2" t="s">
        <v>57</v>
      </c>
      <c r="AJ230" s="46" t="str">
        <f t="shared" si="34"/>
        <v>Female</v>
      </c>
      <c r="AK230" s="2" t="s">
        <v>709</v>
      </c>
      <c r="AL230" s="2" t="s">
        <v>82</v>
      </c>
      <c r="AM230" s="7" t="str">
        <f t="shared" si="35"/>
        <v>Manoj Sethi|Cuttack</v>
      </c>
      <c r="AO230" s="2" t="s">
        <v>709</v>
      </c>
      <c r="AP230" s="4" t="str">
        <f t="shared" si="36"/>
        <v>Not True</v>
      </c>
      <c r="AU230" s="24" t="s">
        <v>1381</v>
      </c>
      <c r="AV230" s="46" t="str">
        <f t="shared" si="37"/>
        <v>Rejected</v>
      </c>
      <c r="AY230" s="2" t="s">
        <v>708</v>
      </c>
      <c r="AZ230" s="2" t="s">
        <v>82</v>
      </c>
      <c r="BA230" s="24" t="s">
        <v>1845</v>
      </c>
      <c r="BB230" s="70" t="s">
        <v>753</v>
      </c>
      <c r="BC230" s="4" t="str">
        <f t="shared" si="38"/>
        <v>Dhenkanal</v>
      </c>
      <c r="BE230" s="4"/>
      <c r="BF230" s="4"/>
      <c r="BG230" s="24" t="s">
        <v>1845</v>
      </c>
      <c r="BH230" s="24" t="s">
        <v>32</v>
      </c>
      <c r="BI230" s="4">
        <f t="shared" si="39"/>
        <v>224.53</v>
      </c>
      <c r="BK230" s="2" t="s">
        <v>708</v>
      </c>
      <c r="BL230" s="135" t="str">
        <f t="shared" si="40"/>
        <v>Exists</v>
      </c>
    </row>
    <row r="231" spans="9:64">
      <c r="I231" s="26">
        <v>721</v>
      </c>
      <c r="J231" s="46" t="str" cm="1">
        <f t="array" ref="J231">_xlfn.IFS(I231&gt;=750,"Low Risk",AND(I231&gt;=650,I231&lt;=749),"Medium Risk",I231&lt;650,"High Risk")</f>
        <v>Medium Risk</v>
      </c>
      <c r="N231" s="4"/>
      <c r="P231" s="24">
        <v>17.53</v>
      </c>
      <c r="Q231" s="4" t="str">
        <f t="shared" si="41"/>
        <v>Available</v>
      </c>
      <c r="Y231" s="26" t="s">
        <v>1847</v>
      </c>
      <c r="Z231" s="26" t="s">
        <v>16</v>
      </c>
      <c r="AA231" s="84" t="str">
        <f t="shared" si="32"/>
        <v>Suresh Panda</v>
      </c>
      <c r="AB231" s="26">
        <v>56.69</v>
      </c>
      <c r="AC231" s="3" t="s">
        <v>59</v>
      </c>
      <c r="AD231" s="3">
        <v>10.78</v>
      </c>
      <c r="AG231" s="26" t="s">
        <v>1847</v>
      </c>
      <c r="AH231" s="4" t="str">
        <f t="shared" si="33"/>
        <v>00230</v>
      </c>
      <c r="AI231" s="3" t="s">
        <v>73</v>
      </c>
      <c r="AJ231" s="46" t="str">
        <f t="shared" si="34"/>
        <v>Male</v>
      </c>
      <c r="AK231" s="3" t="s">
        <v>634</v>
      </c>
      <c r="AL231" s="3" t="s">
        <v>82</v>
      </c>
      <c r="AM231" s="7" t="str">
        <f t="shared" si="35"/>
        <v>Ravi Biswal|Cuttack</v>
      </c>
      <c r="AO231" s="3" t="s">
        <v>634</v>
      </c>
      <c r="AP231" s="96" t="str">
        <f t="shared" si="36"/>
        <v>Ravi Biswal</v>
      </c>
      <c r="AU231" s="26" t="s">
        <v>1377</v>
      </c>
      <c r="AV231" s="46" t="str">
        <f t="shared" si="37"/>
        <v>Approved</v>
      </c>
      <c r="AY231" s="3" t="s">
        <v>711</v>
      </c>
      <c r="AZ231" s="3" t="s">
        <v>82</v>
      </c>
      <c r="BA231" s="26" t="s">
        <v>1847</v>
      </c>
      <c r="BB231" s="71" t="s">
        <v>190</v>
      </c>
      <c r="BC231" s="4" t="str">
        <f t="shared" si="38"/>
        <v>Bhubaneswar</v>
      </c>
      <c r="BE231" s="4"/>
      <c r="BF231" s="4"/>
      <c r="BG231" s="26" t="s">
        <v>1847</v>
      </c>
      <c r="BH231" s="26" t="s">
        <v>16</v>
      </c>
      <c r="BI231" s="4">
        <f t="shared" si="39"/>
        <v>197.62</v>
      </c>
      <c r="BK231" s="3" t="s">
        <v>711</v>
      </c>
      <c r="BL231" s="135" t="str">
        <f t="shared" si="40"/>
        <v>Exists</v>
      </c>
    </row>
    <row r="232" spans="9:64">
      <c r="I232" s="24">
        <v>769</v>
      </c>
      <c r="J232" s="46" t="str" cm="1">
        <f t="array" ref="J232">_xlfn.IFS(I232&gt;=750,"Low Risk",AND(I232&gt;=650,I232&lt;=749),"Medium Risk",I232&lt;650,"High Risk")</f>
        <v>Low Risk</v>
      </c>
      <c r="N232" s="4"/>
      <c r="P232" s="26">
        <v>56.69</v>
      </c>
      <c r="Q232" s="4" t="str">
        <f t="shared" si="41"/>
        <v>Available</v>
      </c>
      <c r="Y232" s="24" t="s">
        <v>1849</v>
      </c>
      <c r="Z232" s="24" t="s">
        <v>38</v>
      </c>
      <c r="AA232" s="84" t="str">
        <f t="shared" si="32"/>
        <v>Deepak Mishra</v>
      </c>
      <c r="AB232" s="24">
        <v>85.4</v>
      </c>
      <c r="AC232" s="2" t="s">
        <v>74</v>
      </c>
      <c r="AD232" s="2">
        <v>13.63</v>
      </c>
      <c r="AG232" s="24" t="s">
        <v>1849</v>
      </c>
      <c r="AH232" s="4" t="str">
        <f t="shared" si="33"/>
        <v>00231</v>
      </c>
      <c r="AI232" s="2" t="s">
        <v>57</v>
      </c>
      <c r="AJ232" s="46" t="str">
        <f t="shared" si="34"/>
        <v>Female</v>
      </c>
      <c r="AK232" s="2" t="s">
        <v>574</v>
      </c>
      <c r="AL232" s="2" t="s">
        <v>69</v>
      </c>
      <c r="AM232" s="7" t="str">
        <f t="shared" si="35"/>
        <v>Ravi Panda|Sambalpur</v>
      </c>
      <c r="AO232" s="2" t="s">
        <v>574</v>
      </c>
      <c r="AP232" s="96" t="str">
        <f t="shared" si="36"/>
        <v>Ravi Panda</v>
      </c>
      <c r="AU232" s="24" t="s">
        <v>1377</v>
      </c>
      <c r="AV232" s="46" t="str">
        <f t="shared" si="37"/>
        <v>Approved</v>
      </c>
      <c r="AY232" s="2" t="s">
        <v>712</v>
      </c>
      <c r="AZ232" s="2" t="s">
        <v>69</v>
      </c>
      <c r="BA232" s="24" t="s">
        <v>1849</v>
      </c>
      <c r="BB232" s="70" t="s">
        <v>718</v>
      </c>
      <c r="BC232" s="4" t="str">
        <f t="shared" si="38"/>
        <v>Cuttack</v>
      </c>
      <c r="BE232" s="4"/>
      <c r="BF232" s="4"/>
      <c r="BG232" s="24" t="s">
        <v>1849</v>
      </c>
      <c r="BH232" s="24" t="s">
        <v>38</v>
      </c>
      <c r="BI232" s="4">
        <f t="shared" si="39"/>
        <v>144.97999999999999</v>
      </c>
      <c r="BK232" s="2" t="s">
        <v>712</v>
      </c>
      <c r="BL232" s="135" t="str">
        <f t="shared" si="40"/>
        <v>Exists</v>
      </c>
    </row>
    <row r="233" spans="9:64">
      <c r="I233" s="26">
        <v>873</v>
      </c>
      <c r="J233" s="46" t="str" cm="1">
        <f t="array" ref="J233">_xlfn.IFS(I233&gt;=750,"Low Risk",AND(I233&gt;=650,I233&lt;=749),"Medium Risk",I233&lt;650,"High Risk")</f>
        <v>Low Risk</v>
      </c>
      <c r="N233" s="4"/>
      <c r="P233" s="24">
        <v>85.4</v>
      </c>
      <c r="Q233" s="4" t="str">
        <f t="shared" si="41"/>
        <v>Available</v>
      </c>
      <c r="Y233" s="26" t="s">
        <v>1851</v>
      </c>
      <c r="Z233" s="26" t="s">
        <v>24</v>
      </c>
      <c r="AA233" s="84" t="str">
        <f t="shared" si="32"/>
        <v>Bikash Nayak</v>
      </c>
      <c r="AB233" s="26">
        <v>64.599999999999994</v>
      </c>
      <c r="AC233" s="3" t="s">
        <v>64</v>
      </c>
      <c r="AD233" s="3">
        <v>40.880000000000003</v>
      </c>
      <c r="AG233" s="26" t="s">
        <v>1851</v>
      </c>
      <c r="AH233" s="4" t="str">
        <f t="shared" si="33"/>
        <v>00232</v>
      </c>
      <c r="AI233" s="3" t="s">
        <v>128</v>
      </c>
      <c r="AJ233" s="46" t="str">
        <f t="shared" si="34"/>
        <v>Female</v>
      </c>
      <c r="AK233" s="3" t="s">
        <v>221</v>
      </c>
      <c r="AL233" s="3" t="s">
        <v>82</v>
      </c>
      <c r="AM233" s="7" t="str">
        <f t="shared" si="35"/>
        <v>Ganesh Nayak|Cuttack</v>
      </c>
      <c r="AO233" s="3" t="s">
        <v>221</v>
      </c>
      <c r="AP233" s="4" t="str">
        <f t="shared" si="36"/>
        <v>Not True</v>
      </c>
      <c r="AU233" s="26" t="s">
        <v>1377</v>
      </c>
      <c r="AV233" s="46" t="str">
        <f t="shared" si="37"/>
        <v>Approved</v>
      </c>
      <c r="AY233" s="3" t="s">
        <v>714</v>
      </c>
      <c r="AZ233" s="3" t="s">
        <v>82</v>
      </c>
      <c r="BA233" s="26" t="s">
        <v>1851</v>
      </c>
      <c r="BB233" s="71" t="s">
        <v>1244</v>
      </c>
      <c r="BC233" s="4" t="str">
        <f t="shared" si="38"/>
        <v>Cuttack</v>
      </c>
      <c r="BE233" s="4"/>
      <c r="BF233" s="4"/>
      <c r="BG233" s="26" t="s">
        <v>1851</v>
      </c>
      <c r="BH233" s="26" t="s">
        <v>24</v>
      </c>
      <c r="BI233" s="4">
        <f t="shared" si="39"/>
        <v>190.31</v>
      </c>
      <c r="BK233" s="3" t="s">
        <v>714</v>
      </c>
      <c r="BL233" s="135" t="str">
        <f t="shared" si="40"/>
        <v>Exists</v>
      </c>
    </row>
    <row r="234" spans="9:64">
      <c r="I234" s="24">
        <v>596</v>
      </c>
      <c r="J234" s="46" t="str" cm="1">
        <f t="array" ref="J234">_xlfn.IFS(I234&gt;=750,"Low Risk",AND(I234&gt;=650,I234&lt;=749),"Medium Risk",I234&lt;650,"High Risk")</f>
        <v>High Risk</v>
      </c>
      <c r="N234" s="4"/>
      <c r="P234" s="26">
        <v>64.599999999999994</v>
      </c>
      <c r="Q234" s="4" t="str">
        <f t="shared" si="41"/>
        <v>Available</v>
      </c>
      <c r="Y234" s="24" t="s">
        <v>1853</v>
      </c>
      <c r="Z234" s="24" t="s">
        <v>16</v>
      </c>
      <c r="AA234" s="84" t="str">
        <f t="shared" si="32"/>
        <v>Suresh Panda</v>
      </c>
      <c r="AB234" s="24">
        <v>33.14</v>
      </c>
      <c r="AC234" s="2" t="s">
        <v>74</v>
      </c>
      <c r="AD234" s="2">
        <v>10.71</v>
      </c>
      <c r="AG234" s="24" t="s">
        <v>1853</v>
      </c>
      <c r="AH234" s="4" t="str">
        <f t="shared" si="33"/>
        <v>00233</v>
      </c>
      <c r="AI234" s="2" t="s">
        <v>57</v>
      </c>
      <c r="AJ234" s="46" t="str">
        <f t="shared" si="34"/>
        <v>Female</v>
      </c>
      <c r="AK234" s="2" t="s">
        <v>717</v>
      </c>
      <c r="AL234" s="2" t="s">
        <v>58</v>
      </c>
      <c r="AM234" s="7" t="str">
        <f t="shared" si="35"/>
        <v>Manoj Nayak|Dhenkanal</v>
      </c>
      <c r="AO234" s="2" t="s">
        <v>717</v>
      </c>
      <c r="AP234" s="4" t="str">
        <f t="shared" si="36"/>
        <v>Not True</v>
      </c>
      <c r="AU234" s="24" t="s">
        <v>1386</v>
      </c>
      <c r="AV234" s="46" t="str">
        <f t="shared" si="37"/>
        <v>Rejected</v>
      </c>
      <c r="AY234" s="2" t="s">
        <v>716</v>
      </c>
      <c r="AZ234" s="2" t="s">
        <v>58</v>
      </c>
      <c r="BA234" s="24" t="s">
        <v>1853</v>
      </c>
      <c r="BB234" s="70" t="s">
        <v>1053</v>
      </c>
      <c r="BC234" s="4" t="str">
        <f t="shared" si="38"/>
        <v>Jharsuguda</v>
      </c>
      <c r="BE234" s="4"/>
      <c r="BF234" s="4"/>
      <c r="BG234" s="24" t="s">
        <v>1853</v>
      </c>
      <c r="BH234" s="24" t="s">
        <v>16</v>
      </c>
      <c r="BI234" s="4">
        <f t="shared" si="39"/>
        <v>197.62</v>
      </c>
      <c r="BK234" s="2" t="s">
        <v>716</v>
      </c>
      <c r="BL234" s="135" t="str">
        <f t="shared" si="40"/>
        <v>Exists</v>
      </c>
    </row>
    <row r="235" spans="9:64">
      <c r="I235" s="26">
        <v>631</v>
      </c>
      <c r="J235" s="46" t="str" cm="1">
        <f t="array" ref="J235">_xlfn.IFS(I235&gt;=750,"Low Risk",AND(I235&gt;=650,I235&lt;=749),"Medium Risk",I235&lt;650,"High Risk")</f>
        <v>High Risk</v>
      </c>
      <c r="N235" s="4"/>
      <c r="P235" s="24">
        <v>33.14</v>
      </c>
      <c r="Q235" s="4" t="str">
        <f t="shared" si="41"/>
        <v>Available</v>
      </c>
      <c r="Y235" s="26" t="s">
        <v>1854</v>
      </c>
      <c r="Z235" s="26" t="s">
        <v>41</v>
      </c>
      <c r="AA235" s="84" t="str">
        <f t="shared" si="32"/>
        <v>Pooja Tripathi</v>
      </c>
      <c r="AB235" s="26">
        <v>69.12</v>
      </c>
      <c r="AC235" s="3" t="s">
        <v>97</v>
      </c>
      <c r="AD235" s="3">
        <v>30.71</v>
      </c>
      <c r="AG235" s="26" t="s">
        <v>1854</v>
      </c>
      <c r="AH235" s="4" t="str">
        <f t="shared" si="33"/>
        <v>00234</v>
      </c>
      <c r="AI235" s="3" t="s">
        <v>105</v>
      </c>
      <c r="AJ235" s="46" t="str">
        <f t="shared" si="34"/>
        <v>Female</v>
      </c>
      <c r="AK235" s="3" t="s">
        <v>719</v>
      </c>
      <c r="AL235" s="3" t="s">
        <v>82</v>
      </c>
      <c r="AM235" s="7" t="str">
        <f t="shared" si="35"/>
        <v>Rekha Sethi|Cuttack</v>
      </c>
      <c r="AO235" s="3" t="s">
        <v>719</v>
      </c>
      <c r="AP235" s="96" t="str">
        <f t="shared" si="36"/>
        <v>Rekha Sethi</v>
      </c>
      <c r="AU235" s="26" t="s">
        <v>1377</v>
      </c>
      <c r="AV235" s="46" t="str">
        <f t="shared" si="37"/>
        <v>Approved</v>
      </c>
      <c r="AY235" s="3" t="s">
        <v>718</v>
      </c>
      <c r="AZ235" s="3" t="s">
        <v>82</v>
      </c>
      <c r="BA235" s="26" t="s">
        <v>1854</v>
      </c>
      <c r="BB235" s="71" t="s">
        <v>1116</v>
      </c>
      <c r="BC235" s="4" t="str">
        <f t="shared" si="38"/>
        <v>Bhubaneswar</v>
      </c>
      <c r="BE235" s="4"/>
      <c r="BF235" s="4"/>
      <c r="BG235" s="26" t="s">
        <v>1854</v>
      </c>
      <c r="BH235" s="26" t="s">
        <v>41</v>
      </c>
      <c r="BI235" s="4">
        <f t="shared" si="39"/>
        <v>251.78</v>
      </c>
      <c r="BK235" s="3" t="s">
        <v>718</v>
      </c>
      <c r="BL235" s="135" t="str">
        <f t="shared" si="40"/>
        <v>Exists</v>
      </c>
    </row>
    <row r="236" spans="9:64">
      <c r="I236" s="24">
        <v>686</v>
      </c>
      <c r="J236" s="46" t="str" cm="1">
        <f t="array" ref="J236">_xlfn.IFS(I236&gt;=750,"Low Risk",AND(I236&gt;=650,I236&lt;=749),"Medium Risk",I236&lt;650,"High Risk")</f>
        <v>Medium Risk</v>
      </c>
      <c r="N236" s="4"/>
      <c r="P236" s="26">
        <v>69.12</v>
      </c>
      <c r="Q236" s="4" t="str">
        <f t="shared" si="41"/>
        <v>Available</v>
      </c>
      <c r="Y236" s="24" t="s">
        <v>1857</v>
      </c>
      <c r="Z236" s="24" t="s">
        <v>32</v>
      </c>
      <c r="AA236" s="84" t="str">
        <f t="shared" si="32"/>
        <v>Ramesh Behera</v>
      </c>
      <c r="AB236" s="24">
        <v>73.25</v>
      </c>
      <c r="AC236" s="2" t="s">
        <v>124</v>
      </c>
      <c r="AD236" s="2">
        <v>16.39</v>
      </c>
      <c r="AG236" s="24" t="s">
        <v>1857</v>
      </c>
      <c r="AH236" s="4" t="str">
        <f t="shared" si="33"/>
        <v>00235</v>
      </c>
      <c r="AI236" s="2" t="s">
        <v>105</v>
      </c>
      <c r="AJ236" s="46" t="str">
        <f t="shared" si="34"/>
        <v>Female</v>
      </c>
      <c r="AK236" s="2" t="s">
        <v>654</v>
      </c>
      <c r="AL236" s="2" t="s">
        <v>58</v>
      </c>
      <c r="AM236" s="7" t="str">
        <f t="shared" si="35"/>
        <v>Manoj Das|Dhenkanal</v>
      </c>
      <c r="AO236" s="2" t="s">
        <v>654</v>
      </c>
      <c r="AP236" s="4" t="str">
        <f t="shared" si="36"/>
        <v>Not True</v>
      </c>
      <c r="AU236" s="24" t="s">
        <v>1377</v>
      </c>
      <c r="AV236" s="46" t="str">
        <f t="shared" si="37"/>
        <v>Approved</v>
      </c>
      <c r="AY236" s="2" t="s">
        <v>721</v>
      </c>
      <c r="AZ236" s="2" t="s">
        <v>58</v>
      </c>
      <c r="BA236" s="24" t="s">
        <v>1857</v>
      </c>
      <c r="BB236" s="70" t="s">
        <v>1087</v>
      </c>
      <c r="BC236" s="4" t="str">
        <f t="shared" si="38"/>
        <v>Cuttack</v>
      </c>
      <c r="BE236" s="4"/>
      <c r="BF236" s="4"/>
      <c r="BG236" s="24" t="s">
        <v>1857</v>
      </c>
      <c r="BH236" s="24" t="s">
        <v>32</v>
      </c>
      <c r="BI236" s="4">
        <f t="shared" si="39"/>
        <v>224.53</v>
      </c>
      <c r="BK236" s="2" t="s">
        <v>721</v>
      </c>
      <c r="BL236" s="135" t="str">
        <f t="shared" si="40"/>
        <v>Exists</v>
      </c>
    </row>
    <row r="237" spans="9:64">
      <c r="I237" s="26">
        <v>725</v>
      </c>
      <c r="J237" s="46" t="str" cm="1">
        <f t="array" ref="J237">_xlfn.IFS(I237&gt;=750,"Low Risk",AND(I237&gt;=650,I237&lt;=749),"Medium Risk",I237&lt;650,"High Risk")</f>
        <v>Medium Risk</v>
      </c>
      <c r="N237" s="4"/>
      <c r="P237" s="24">
        <v>73.25</v>
      </c>
      <c r="Q237" s="4" t="str">
        <f t="shared" si="41"/>
        <v>Available</v>
      </c>
      <c r="Y237" s="26" t="s">
        <v>1858</v>
      </c>
      <c r="Z237" s="26" t="s">
        <v>16</v>
      </c>
      <c r="AA237" s="84" t="str">
        <f t="shared" si="32"/>
        <v>Suresh Panda</v>
      </c>
      <c r="AB237" s="26">
        <v>17.13</v>
      </c>
      <c r="AC237" s="3" t="s">
        <v>157</v>
      </c>
      <c r="AD237" s="3">
        <v>39.840000000000003</v>
      </c>
      <c r="AG237" s="26" t="s">
        <v>1858</v>
      </c>
      <c r="AH237" s="4" t="str">
        <f t="shared" si="33"/>
        <v>00236</v>
      </c>
      <c r="AI237" s="3" t="s">
        <v>105</v>
      </c>
      <c r="AJ237" s="46" t="str">
        <f t="shared" si="34"/>
        <v>Female</v>
      </c>
      <c r="AK237" s="3" t="s">
        <v>433</v>
      </c>
      <c r="AL237" s="3" t="s">
        <v>82</v>
      </c>
      <c r="AM237" s="7" t="str">
        <f t="shared" si="35"/>
        <v>Puja Swain|Cuttack</v>
      </c>
      <c r="AO237" s="3" t="s">
        <v>433</v>
      </c>
      <c r="AP237" s="4" t="str">
        <f t="shared" si="36"/>
        <v>Not True</v>
      </c>
      <c r="AU237" s="26" t="s">
        <v>1377</v>
      </c>
      <c r="AV237" s="46" t="str">
        <f t="shared" si="37"/>
        <v>Approved</v>
      </c>
      <c r="AY237" s="3" t="s">
        <v>723</v>
      </c>
      <c r="AZ237" s="3" t="s">
        <v>82</v>
      </c>
      <c r="BA237" s="26" t="s">
        <v>1858</v>
      </c>
      <c r="BB237" s="71" t="s">
        <v>1062</v>
      </c>
      <c r="BC237" s="4" t="str">
        <f t="shared" si="38"/>
        <v>Bhubaneswar</v>
      </c>
      <c r="BE237" s="4"/>
      <c r="BF237" s="4"/>
      <c r="BG237" s="26" t="s">
        <v>1858</v>
      </c>
      <c r="BH237" s="26" t="s">
        <v>16</v>
      </c>
      <c r="BI237" s="4">
        <f t="shared" si="39"/>
        <v>197.62</v>
      </c>
      <c r="BK237" s="3" t="s">
        <v>723</v>
      </c>
      <c r="BL237" s="135" t="str">
        <f t="shared" si="40"/>
        <v>Exists</v>
      </c>
    </row>
    <row r="238" spans="9:64">
      <c r="I238" s="24">
        <v>758</v>
      </c>
      <c r="J238" s="46" t="str" cm="1">
        <f t="array" ref="J238">_xlfn.IFS(I238&gt;=750,"Low Risk",AND(I238&gt;=650,I238&lt;=749),"Medium Risk",I238&lt;650,"High Risk")</f>
        <v>Low Risk</v>
      </c>
      <c r="N238" s="4"/>
      <c r="P238" s="26">
        <v>17.13</v>
      </c>
      <c r="Q238" s="4" t="str">
        <f t="shared" si="41"/>
        <v>Available</v>
      </c>
      <c r="Y238" s="24" t="s">
        <v>1860</v>
      </c>
      <c r="Z238" s="24" t="s">
        <v>38</v>
      </c>
      <c r="AA238" s="84" t="str">
        <f t="shared" si="32"/>
        <v>Deepak Mishra</v>
      </c>
      <c r="AB238" s="24">
        <v>60.73</v>
      </c>
      <c r="AC238" s="2" t="s">
        <v>157</v>
      </c>
      <c r="AD238" s="2">
        <v>9.1999999999999993</v>
      </c>
      <c r="AG238" s="24" t="s">
        <v>1860</v>
      </c>
      <c r="AH238" s="4" t="str">
        <f t="shared" si="33"/>
        <v>00237</v>
      </c>
      <c r="AI238" s="2" t="s">
        <v>57</v>
      </c>
      <c r="AJ238" s="46" t="str">
        <f t="shared" si="34"/>
        <v>Female</v>
      </c>
      <c r="AK238" s="2" t="s">
        <v>179</v>
      </c>
      <c r="AL238" s="2" t="s">
        <v>58</v>
      </c>
      <c r="AM238" s="7" t="str">
        <f t="shared" si="35"/>
        <v>Manoj Barik|Dhenkanal</v>
      </c>
      <c r="AO238" s="2" t="s">
        <v>179</v>
      </c>
      <c r="AP238" s="4" t="str">
        <f t="shared" si="36"/>
        <v>Not True</v>
      </c>
      <c r="AU238" s="24" t="s">
        <v>1386</v>
      </c>
      <c r="AV238" s="46" t="str">
        <f t="shared" si="37"/>
        <v>Rejected</v>
      </c>
      <c r="AY238" s="2" t="s">
        <v>725</v>
      </c>
      <c r="AZ238" s="2" t="s">
        <v>58</v>
      </c>
      <c r="BA238" s="24" t="s">
        <v>1860</v>
      </c>
      <c r="BB238" s="70" t="s">
        <v>1056</v>
      </c>
      <c r="BC238" s="4" t="str">
        <f t="shared" si="38"/>
        <v>Jharsuguda</v>
      </c>
      <c r="BE238" s="4"/>
      <c r="BF238" s="4"/>
      <c r="BG238" s="24" t="s">
        <v>1860</v>
      </c>
      <c r="BH238" s="24" t="s">
        <v>38</v>
      </c>
      <c r="BI238" s="4">
        <f t="shared" si="39"/>
        <v>144.97999999999999</v>
      </c>
      <c r="BK238" s="2" t="s">
        <v>725</v>
      </c>
      <c r="BL238" s="135" t="str">
        <f t="shared" si="40"/>
        <v>Exists</v>
      </c>
    </row>
    <row r="239" spans="9:64">
      <c r="I239" s="26">
        <v>559</v>
      </c>
      <c r="J239" s="46" t="str" cm="1">
        <f t="array" ref="J239">_xlfn.IFS(I239&gt;=750,"Low Risk",AND(I239&gt;=650,I239&lt;=749),"Medium Risk",I239&lt;650,"High Risk")</f>
        <v>High Risk</v>
      </c>
      <c r="N239" s="4"/>
      <c r="P239" s="24">
        <v>60.73</v>
      </c>
      <c r="Q239" s="4" t="str">
        <f t="shared" si="41"/>
        <v>Available</v>
      </c>
      <c r="Y239" s="26" t="s">
        <v>1861</v>
      </c>
      <c r="Z239" s="26" t="s">
        <v>7</v>
      </c>
      <c r="AA239" s="84" t="str">
        <f t="shared" si="32"/>
        <v>Rajesh Kumar</v>
      </c>
      <c r="AB239" s="26">
        <v>82.01</v>
      </c>
      <c r="AC239" s="3" t="s">
        <v>74</v>
      </c>
      <c r="AD239" s="3"/>
      <c r="AG239" s="26" t="s">
        <v>1861</v>
      </c>
      <c r="AH239" s="4" t="str">
        <f t="shared" si="33"/>
        <v>00238</v>
      </c>
      <c r="AI239" s="3" t="s">
        <v>57</v>
      </c>
      <c r="AJ239" s="46" t="str">
        <f t="shared" si="34"/>
        <v>Female</v>
      </c>
      <c r="AK239" s="3" t="s">
        <v>591</v>
      </c>
      <c r="AL239" s="3" t="s">
        <v>144</v>
      </c>
      <c r="AM239" s="7" t="str">
        <f t="shared" si="35"/>
        <v>Prakash Dash|Bhubaneswar</v>
      </c>
      <c r="AO239" s="3" t="s">
        <v>591</v>
      </c>
      <c r="AP239" s="4" t="str">
        <f t="shared" si="36"/>
        <v>Not True</v>
      </c>
      <c r="AU239" s="26" t="s">
        <v>1426</v>
      </c>
      <c r="AV239" s="46" t="str">
        <f t="shared" si="37"/>
        <v>Under Review</v>
      </c>
      <c r="AY239" s="3" t="s">
        <v>727</v>
      </c>
      <c r="AZ239" s="3" t="s">
        <v>144</v>
      </c>
      <c r="BA239" s="26" t="s">
        <v>1861</v>
      </c>
      <c r="BB239" s="71" t="s">
        <v>1134</v>
      </c>
      <c r="BC239" s="4" t="str">
        <f t="shared" si="38"/>
        <v>Puri</v>
      </c>
      <c r="BE239" s="4"/>
      <c r="BF239" s="4"/>
      <c r="BG239" s="26" t="s">
        <v>1861</v>
      </c>
      <c r="BH239" s="26" t="s">
        <v>7</v>
      </c>
      <c r="BI239" s="4">
        <f t="shared" si="39"/>
        <v>209.86</v>
      </c>
      <c r="BK239" s="3" t="s">
        <v>727</v>
      </c>
      <c r="BL239" s="135" t="str">
        <f t="shared" si="40"/>
        <v>Exists</v>
      </c>
    </row>
    <row r="240" spans="9:64">
      <c r="I240" s="24">
        <v>801</v>
      </c>
      <c r="J240" s="46" t="str" cm="1">
        <f t="array" ref="J240">_xlfn.IFS(I240&gt;=750,"Low Risk",AND(I240&gt;=650,I240&lt;=749),"Medium Risk",I240&lt;650,"High Risk")</f>
        <v>Low Risk</v>
      </c>
      <c r="N240" s="4"/>
      <c r="P240" s="26">
        <v>82.01</v>
      </c>
      <c r="Q240" s="4" t="str">
        <f t="shared" si="41"/>
        <v>Available</v>
      </c>
      <c r="Y240" s="24" t="s">
        <v>1863</v>
      </c>
      <c r="Z240" s="24" t="s">
        <v>38</v>
      </c>
      <c r="AA240" s="84" t="str">
        <f t="shared" si="32"/>
        <v>Deepak Mishra</v>
      </c>
      <c r="AB240" s="24">
        <v>11.18</v>
      </c>
      <c r="AC240" s="2" t="s">
        <v>74</v>
      </c>
      <c r="AD240" s="2">
        <v>28.27</v>
      </c>
      <c r="AG240" s="24" t="s">
        <v>1863</v>
      </c>
      <c r="AH240" s="4" t="str">
        <f t="shared" si="33"/>
        <v>00239</v>
      </c>
      <c r="AI240" s="2" t="s">
        <v>128</v>
      </c>
      <c r="AJ240" s="46" t="str">
        <f t="shared" si="34"/>
        <v>Female</v>
      </c>
      <c r="AK240" s="2" t="s">
        <v>730</v>
      </c>
      <c r="AL240" s="2" t="s">
        <v>63</v>
      </c>
      <c r="AM240" s="7" t="str">
        <f t="shared" si="35"/>
        <v>Manoj Swain|Balasore</v>
      </c>
      <c r="AO240" s="2" t="s">
        <v>730</v>
      </c>
      <c r="AP240" s="4" t="str">
        <f t="shared" si="36"/>
        <v>Not True</v>
      </c>
      <c r="AU240" s="24" t="s">
        <v>1386</v>
      </c>
      <c r="AV240" s="46" t="str">
        <f t="shared" si="37"/>
        <v>Rejected</v>
      </c>
      <c r="AY240" s="2" t="s">
        <v>729</v>
      </c>
      <c r="AZ240" s="2" t="s">
        <v>63</v>
      </c>
      <c r="BA240" s="24" t="s">
        <v>1863</v>
      </c>
      <c r="BB240" s="70" t="s">
        <v>464</v>
      </c>
      <c r="BC240" s="4" t="str">
        <f t="shared" si="38"/>
        <v>Berhampur</v>
      </c>
      <c r="BE240" s="4"/>
      <c r="BF240" s="4"/>
      <c r="BG240" s="24" t="s">
        <v>1863</v>
      </c>
      <c r="BH240" s="24" t="s">
        <v>38</v>
      </c>
      <c r="BI240" s="4">
        <f t="shared" si="39"/>
        <v>144.97999999999999</v>
      </c>
      <c r="BK240" s="2" t="s">
        <v>729</v>
      </c>
      <c r="BL240" s="135" t="str">
        <f t="shared" si="40"/>
        <v>Exists</v>
      </c>
    </row>
    <row r="241" spans="9:64">
      <c r="I241" s="26">
        <v>742</v>
      </c>
      <c r="J241" s="46" t="str" cm="1">
        <f t="array" ref="J241">_xlfn.IFS(I241&gt;=750,"Low Risk",AND(I241&gt;=650,I241&lt;=749),"Medium Risk",I241&lt;650,"High Risk")</f>
        <v>Medium Risk</v>
      </c>
      <c r="N241" s="4"/>
      <c r="P241" s="24">
        <v>11.18</v>
      </c>
      <c r="Q241" s="4" t="str">
        <f t="shared" si="41"/>
        <v>Available</v>
      </c>
      <c r="Y241" s="26" t="s">
        <v>1864</v>
      </c>
      <c r="Z241" s="26" t="s">
        <v>24</v>
      </c>
      <c r="AA241" s="84" t="str">
        <f t="shared" si="32"/>
        <v>Bikash Nayak</v>
      </c>
      <c r="AB241" s="26">
        <v>68.989999999999995</v>
      </c>
      <c r="AC241" s="3" t="s">
        <v>157</v>
      </c>
      <c r="AD241" s="3">
        <v>37.31</v>
      </c>
      <c r="AG241" s="26" t="s">
        <v>1864</v>
      </c>
      <c r="AH241" s="4" t="str">
        <f t="shared" si="33"/>
        <v>00240</v>
      </c>
      <c r="AI241" s="3" t="s">
        <v>128</v>
      </c>
      <c r="AJ241" s="46" t="str">
        <f t="shared" si="34"/>
        <v>Female</v>
      </c>
      <c r="AK241" s="3" t="s">
        <v>733</v>
      </c>
      <c r="AL241" s="3" t="s">
        <v>93</v>
      </c>
      <c r="AM241" s="7" t="str">
        <f t="shared" si="35"/>
        <v>Seema Sahoo|Jharsuguda</v>
      </c>
      <c r="AO241" s="3" t="s">
        <v>733</v>
      </c>
      <c r="AP241" s="4" t="str">
        <f t="shared" si="36"/>
        <v>Not True</v>
      </c>
      <c r="AU241" s="26" t="s">
        <v>1377</v>
      </c>
      <c r="AV241" s="46" t="str">
        <f t="shared" si="37"/>
        <v>Approved</v>
      </c>
      <c r="AY241" s="3" t="s">
        <v>732</v>
      </c>
      <c r="AZ241" s="3" t="s">
        <v>93</v>
      </c>
      <c r="BA241" s="26" t="s">
        <v>1864</v>
      </c>
      <c r="BB241" s="71" t="s">
        <v>582</v>
      </c>
      <c r="BC241" s="4" t="str">
        <f t="shared" si="38"/>
        <v>Bhubaneswar</v>
      </c>
      <c r="BE241" s="4"/>
      <c r="BF241" s="4"/>
      <c r="BG241" s="26" t="s">
        <v>1864</v>
      </c>
      <c r="BH241" s="26" t="s">
        <v>24</v>
      </c>
      <c r="BI241" s="4">
        <f t="shared" si="39"/>
        <v>190.31</v>
      </c>
      <c r="BK241" s="3" t="s">
        <v>732</v>
      </c>
      <c r="BL241" s="135" t="str">
        <f t="shared" si="40"/>
        <v>Exists</v>
      </c>
    </row>
    <row r="242" spans="9:64">
      <c r="I242" s="24">
        <v>897</v>
      </c>
      <c r="J242" s="46" t="str" cm="1">
        <f t="array" ref="J242">_xlfn.IFS(I242&gt;=750,"Low Risk",AND(I242&gt;=650,I242&lt;=749),"Medium Risk",I242&lt;650,"High Risk")</f>
        <v>Low Risk</v>
      </c>
      <c r="N242" s="4"/>
      <c r="P242" s="26">
        <v>68.989999999999995</v>
      </c>
      <c r="Q242" s="4" t="str">
        <f t="shared" si="41"/>
        <v>Available</v>
      </c>
      <c r="Y242" s="24" t="s">
        <v>1865</v>
      </c>
      <c r="Z242" s="24" t="s">
        <v>12</v>
      </c>
      <c r="AA242" s="84" t="str">
        <f t="shared" si="32"/>
        <v>Priya Mohanty</v>
      </c>
      <c r="AB242" s="24">
        <v>18.63</v>
      </c>
      <c r="AC242" s="2" t="s">
        <v>74</v>
      </c>
      <c r="AD242" s="2"/>
      <c r="AG242" s="24" t="s">
        <v>1865</v>
      </c>
      <c r="AH242" s="4" t="str">
        <f t="shared" si="33"/>
        <v>00241</v>
      </c>
      <c r="AI242" s="2" t="s">
        <v>57</v>
      </c>
      <c r="AJ242" s="46" t="str">
        <f t="shared" si="34"/>
        <v>Female</v>
      </c>
      <c r="AK242" s="2" t="s">
        <v>736</v>
      </c>
      <c r="AL242" s="2" t="s">
        <v>101</v>
      </c>
      <c r="AM242" s="7" t="str">
        <f t="shared" si="35"/>
        <v>Puja Barik|Berhampur</v>
      </c>
      <c r="AO242" s="2" t="s">
        <v>736</v>
      </c>
      <c r="AP242" s="4" t="str">
        <f t="shared" si="36"/>
        <v>Not True</v>
      </c>
      <c r="AU242" s="24" t="s">
        <v>1377</v>
      </c>
      <c r="AV242" s="46" t="str">
        <f t="shared" si="37"/>
        <v>Approved</v>
      </c>
      <c r="AY242" s="2" t="s">
        <v>735</v>
      </c>
      <c r="AZ242" s="2" t="s">
        <v>101</v>
      </c>
      <c r="BA242" s="24" t="s">
        <v>1865</v>
      </c>
      <c r="BB242" s="70" t="s">
        <v>1295</v>
      </c>
      <c r="BC242" s="4" t="str">
        <f t="shared" si="38"/>
        <v>Jharsuguda</v>
      </c>
      <c r="BE242" s="4"/>
      <c r="BF242" s="4"/>
      <c r="BG242" s="24" t="s">
        <v>1865</v>
      </c>
      <c r="BH242" s="24" t="s">
        <v>12</v>
      </c>
      <c r="BI242" s="4">
        <f t="shared" si="39"/>
        <v>105.8</v>
      </c>
      <c r="BK242" s="2" t="s">
        <v>735</v>
      </c>
      <c r="BL242" s="135" t="str">
        <f t="shared" si="40"/>
        <v>Exists</v>
      </c>
    </row>
    <row r="243" spans="9:64">
      <c r="I243" s="26">
        <v>580</v>
      </c>
      <c r="J243" s="46" t="str" cm="1">
        <f t="array" ref="J243">_xlfn.IFS(I243&gt;=750,"Low Risk",AND(I243&gt;=650,I243&lt;=749),"Medium Risk",I243&lt;650,"High Risk")</f>
        <v>High Risk</v>
      </c>
      <c r="N243" s="4"/>
      <c r="P243" s="24">
        <v>18.63</v>
      </c>
      <c r="Q243" s="4" t="str">
        <f t="shared" si="41"/>
        <v>Available</v>
      </c>
      <c r="Y243" s="26" t="s">
        <v>1868</v>
      </c>
      <c r="Z243" s="26" t="s">
        <v>24</v>
      </c>
      <c r="AA243" s="84" t="str">
        <f t="shared" si="32"/>
        <v>Bikash Nayak</v>
      </c>
      <c r="AB243" s="26">
        <v>78</v>
      </c>
      <c r="AC243" s="3" t="s">
        <v>59</v>
      </c>
      <c r="AD243" s="3">
        <v>15.63</v>
      </c>
      <c r="AG243" s="26" t="s">
        <v>1868</v>
      </c>
      <c r="AH243" s="4" t="str">
        <f t="shared" si="33"/>
        <v>00242</v>
      </c>
      <c r="AI243" s="3" t="s">
        <v>105</v>
      </c>
      <c r="AJ243" s="46" t="str">
        <f t="shared" si="34"/>
        <v>Female</v>
      </c>
      <c r="AK243" s="3" t="s">
        <v>292</v>
      </c>
      <c r="AL243" s="3" t="s">
        <v>161</v>
      </c>
      <c r="AM243" s="7" t="str">
        <f t="shared" si="35"/>
        <v>Suman Mishra|Puri</v>
      </c>
      <c r="AO243" s="3" t="s">
        <v>292</v>
      </c>
      <c r="AP243" s="4" t="str">
        <f t="shared" si="36"/>
        <v>Not True</v>
      </c>
      <c r="AU243" s="26" t="s">
        <v>1377</v>
      </c>
      <c r="AV243" s="46" t="str">
        <f t="shared" si="37"/>
        <v>Approved</v>
      </c>
      <c r="AY243" s="3" t="s">
        <v>738</v>
      </c>
      <c r="AZ243" s="3" t="s">
        <v>161</v>
      </c>
      <c r="BA243" s="26" t="s">
        <v>1868</v>
      </c>
      <c r="BB243" s="71" t="s">
        <v>602</v>
      </c>
      <c r="BC243" s="4" t="str">
        <f t="shared" si="38"/>
        <v>Rourkela</v>
      </c>
      <c r="BE243" s="4"/>
      <c r="BF243" s="4"/>
      <c r="BG243" s="26" t="s">
        <v>1868</v>
      </c>
      <c r="BH243" s="26" t="s">
        <v>24</v>
      </c>
      <c r="BI243" s="4">
        <f t="shared" si="39"/>
        <v>190.31</v>
      </c>
      <c r="BK243" s="3" t="s">
        <v>738</v>
      </c>
      <c r="BL243" s="135" t="str">
        <f t="shared" si="40"/>
        <v>Exists</v>
      </c>
    </row>
    <row r="244" spans="9:64">
      <c r="I244" s="24">
        <v>755</v>
      </c>
      <c r="J244" s="46" t="str" cm="1">
        <f t="array" ref="J244">_xlfn.IFS(I244&gt;=750,"Low Risk",AND(I244&gt;=650,I244&lt;=749),"Medium Risk",I244&lt;650,"High Risk")</f>
        <v>Low Risk</v>
      </c>
      <c r="N244" s="4"/>
      <c r="P244" s="26">
        <v>78</v>
      </c>
      <c r="Q244" s="4" t="str">
        <f t="shared" si="41"/>
        <v>Available</v>
      </c>
      <c r="Y244" s="24" t="s">
        <v>1870</v>
      </c>
      <c r="Z244" s="24" t="s">
        <v>16</v>
      </c>
      <c r="AA244" s="84" t="str">
        <f t="shared" si="32"/>
        <v>Suresh Panda</v>
      </c>
      <c r="AB244" s="24">
        <v>49.93</v>
      </c>
      <c r="AC244" s="2" t="s">
        <v>64</v>
      </c>
      <c r="AD244" s="2">
        <v>19.93</v>
      </c>
      <c r="AG244" s="24" t="s">
        <v>1870</v>
      </c>
      <c r="AH244" s="4" t="str">
        <f t="shared" si="33"/>
        <v>00243</v>
      </c>
      <c r="AI244" s="2" t="s">
        <v>68</v>
      </c>
      <c r="AJ244" s="46" t="str">
        <f t="shared" si="34"/>
        <v>Female</v>
      </c>
      <c r="AK244" s="2" t="s">
        <v>741</v>
      </c>
      <c r="AL244" s="2" t="s">
        <v>93</v>
      </c>
      <c r="AM244" s="7" t="str">
        <f t="shared" si="35"/>
        <v>Ravi Mishra|Jharsuguda</v>
      </c>
      <c r="AO244" s="2" t="s">
        <v>741</v>
      </c>
      <c r="AP244" s="96" t="str">
        <f t="shared" si="36"/>
        <v>Ravi Mishra</v>
      </c>
      <c r="AU244" s="24" t="s">
        <v>1381</v>
      </c>
      <c r="AV244" s="46" t="str">
        <f t="shared" si="37"/>
        <v>Rejected</v>
      </c>
      <c r="AY244" s="2" t="s">
        <v>740</v>
      </c>
      <c r="AZ244" s="2" t="s">
        <v>93</v>
      </c>
      <c r="BA244" s="24" t="s">
        <v>1870</v>
      </c>
      <c r="BB244" s="70" t="s">
        <v>265</v>
      </c>
      <c r="BC244" s="4" t="str">
        <f t="shared" si="38"/>
        <v>Puri</v>
      </c>
      <c r="BE244" s="4"/>
      <c r="BF244" s="4"/>
      <c r="BG244" s="24" t="s">
        <v>1870</v>
      </c>
      <c r="BH244" s="24" t="s">
        <v>16</v>
      </c>
      <c r="BI244" s="4">
        <f t="shared" si="39"/>
        <v>197.62</v>
      </c>
      <c r="BK244" s="2" t="s">
        <v>740</v>
      </c>
      <c r="BL244" s="135" t="str">
        <f t="shared" si="40"/>
        <v>Exists</v>
      </c>
    </row>
    <row r="245" spans="9:64">
      <c r="I245" s="26">
        <v>858</v>
      </c>
      <c r="J245" s="46" t="str" cm="1">
        <f t="array" ref="J245">_xlfn.IFS(I245&gt;=750,"Low Risk",AND(I245&gt;=650,I245&lt;=749),"Medium Risk",I245&lt;650,"High Risk")</f>
        <v>Low Risk</v>
      </c>
      <c r="N245" s="4"/>
      <c r="P245" s="24">
        <v>49.93</v>
      </c>
      <c r="Q245" s="4" t="str">
        <f t="shared" si="41"/>
        <v>Available</v>
      </c>
      <c r="Y245" s="26" t="s">
        <v>1872</v>
      </c>
      <c r="Z245" s="26" t="s">
        <v>38</v>
      </c>
      <c r="AA245" s="84" t="str">
        <f t="shared" si="32"/>
        <v>Deepak Mishra</v>
      </c>
      <c r="AB245" s="26"/>
      <c r="AC245" s="3" t="s">
        <v>97</v>
      </c>
      <c r="AD245" s="3">
        <v>3.12</v>
      </c>
      <c r="AG245" s="26" t="s">
        <v>1872</v>
      </c>
      <c r="AH245" s="4" t="str">
        <f t="shared" si="33"/>
        <v>00244</v>
      </c>
      <c r="AI245" s="3" t="s">
        <v>68</v>
      </c>
      <c r="AJ245" s="46" t="str">
        <f t="shared" si="34"/>
        <v>Female</v>
      </c>
      <c r="AK245" s="3" t="s">
        <v>196</v>
      </c>
      <c r="AL245" s="3" t="s">
        <v>82</v>
      </c>
      <c r="AM245" s="7" t="str">
        <f t="shared" si="35"/>
        <v>Dilip Mallick|Cuttack</v>
      </c>
      <c r="AO245" s="3" t="s">
        <v>196</v>
      </c>
      <c r="AP245" s="4" t="str">
        <f t="shared" si="36"/>
        <v>Not True</v>
      </c>
      <c r="AU245" s="26" t="s">
        <v>1386</v>
      </c>
      <c r="AV245" s="46" t="str">
        <f t="shared" si="37"/>
        <v>Rejected</v>
      </c>
      <c r="AY245" s="3" t="s">
        <v>743</v>
      </c>
      <c r="AZ245" s="3" t="s">
        <v>82</v>
      </c>
      <c r="BA245" s="26" t="s">
        <v>1872</v>
      </c>
      <c r="BB245" s="71" t="s">
        <v>766</v>
      </c>
      <c r="BC245" s="4" t="str">
        <f t="shared" si="38"/>
        <v>Berhampur</v>
      </c>
      <c r="BE245" s="4"/>
      <c r="BF245" s="4"/>
      <c r="BG245" s="26" t="s">
        <v>1872</v>
      </c>
      <c r="BH245" s="26" t="s">
        <v>38</v>
      </c>
      <c r="BI245" s="4">
        <f t="shared" si="39"/>
        <v>144.97999999999999</v>
      </c>
      <c r="BK245" s="3" t="s">
        <v>743</v>
      </c>
      <c r="BL245" s="135" t="str">
        <f t="shared" si="40"/>
        <v>Exists</v>
      </c>
    </row>
    <row r="246" spans="9:64">
      <c r="I246" s="24">
        <v>707</v>
      </c>
      <c r="J246" s="46" t="str" cm="1">
        <f t="array" ref="J246">_xlfn.IFS(I246&gt;=750,"Low Risk",AND(I246&gt;=650,I246&lt;=749),"Medium Risk",I246&lt;650,"High Risk")</f>
        <v>Medium Risk</v>
      </c>
      <c r="N246" s="4"/>
      <c r="P246" s="26"/>
      <c r="Q246" s="4" t="str">
        <f t="shared" si="41"/>
        <v>missing</v>
      </c>
      <c r="Y246" s="24" t="s">
        <v>1874</v>
      </c>
      <c r="Z246" s="24" t="s">
        <v>28</v>
      </c>
      <c r="AA246" s="84" t="str">
        <f t="shared" si="32"/>
        <v>Sunita Sahu</v>
      </c>
      <c r="AB246" s="24">
        <v>92.17</v>
      </c>
      <c r="AC246" s="2" t="s">
        <v>59</v>
      </c>
      <c r="AD246" s="2">
        <v>22.71</v>
      </c>
      <c r="AG246" s="24" t="s">
        <v>1874</v>
      </c>
      <c r="AH246" s="4" t="str">
        <f t="shared" si="33"/>
        <v>00245</v>
      </c>
      <c r="AI246" s="2" t="s">
        <v>105</v>
      </c>
      <c r="AJ246" s="46" t="str">
        <f t="shared" si="34"/>
        <v>Female</v>
      </c>
      <c r="AK246" s="2" t="s">
        <v>202</v>
      </c>
      <c r="AL246" s="2" t="s">
        <v>144</v>
      </c>
      <c r="AM246" s="7" t="str">
        <f t="shared" si="35"/>
        <v>Mira Nayak|Bhubaneswar</v>
      </c>
      <c r="AO246" s="2" t="s">
        <v>202</v>
      </c>
      <c r="AP246" s="4" t="str">
        <f t="shared" si="36"/>
        <v>Not True</v>
      </c>
      <c r="AU246" s="24" t="s">
        <v>1377</v>
      </c>
      <c r="AV246" s="46" t="str">
        <f t="shared" si="37"/>
        <v>Approved</v>
      </c>
      <c r="AY246" s="2" t="s">
        <v>745</v>
      </c>
      <c r="AZ246" s="2" t="s">
        <v>144</v>
      </c>
      <c r="BA246" s="24" t="s">
        <v>1874</v>
      </c>
      <c r="BB246" s="70" t="s">
        <v>91</v>
      </c>
      <c r="BC246" s="4" t="str">
        <f t="shared" si="38"/>
        <v>Jharsuguda</v>
      </c>
      <c r="BE246" s="4"/>
      <c r="BF246" s="4"/>
      <c r="BG246" s="24" t="s">
        <v>1874</v>
      </c>
      <c r="BH246" s="24" t="s">
        <v>28</v>
      </c>
      <c r="BI246" s="4">
        <f t="shared" si="39"/>
        <v>162.30000000000001</v>
      </c>
      <c r="BK246" s="2" t="s">
        <v>745</v>
      </c>
      <c r="BL246" s="135" t="str">
        <f t="shared" si="40"/>
        <v>Exists</v>
      </c>
    </row>
    <row r="247" spans="9:64">
      <c r="I247" s="26">
        <v>868</v>
      </c>
      <c r="J247" s="46" t="str" cm="1">
        <f t="array" ref="J247">_xlfn.IFS(I247&gt;=750,"Low Risk",AND(I247&gt;=650,I247&lt;=749),"Medium Risk",I247&lt;650,"High Risk")</f>
        <v>Low Risk</v>
      </c>
      <c r="N247" s="4"/>
      <c r="P247" s="24">
        <v>92.17</v>
      </c>
      <c r="Q247" s="4" t="str">
        <f t="shared" si="41"/>
        <v>Available</v>
      </c>
      <c r="Y247" s="26" t="s">
        <v>1876</v>
      </c>
      <c r="Z247" s="26" t="s">
        <v>20</v>
      </c>
      <c r="AA247" s="84" t="str">
        <f t="shared" si="32"/>
        <v>Anita Das</v>
      </c>
      <c r="AB247" s="26">
        <v>14.64</v>
      </c>
      <c r="AC247" s="3" t="s">
        <v>97</v>
      </c>
      <c r="AD247" s="3">
        <v>27.24</v>
      </c>
      <c r="AG247" s="26" t="s">
        <v>1876</v>
      </c>
      <c r="AH247" s="4" t="str">
        <f t="shared" si="33"/>
        <v>00246</v>
      </c>
      <c r="AI247" s="3" t="s">
        <v>57</v>
      </c>
      <c r="AJ247" s="46" t="str">
        <f t="shared" si="34"/>
        <v>Female</v>
      </c>
      <c r="AK247" s="3" t="s">
        <v>748</v>
      </c>
      <c r="AL247" s="3" t="s">
        <v>58</v>
      </c>
      <c r="AM247" s="7" t="str">
        <f t="shared" si="35"/>
        <v>Vijay Biswal|Dhenkanal</v>
      </c>
      <c r="AO247" s="3" t="s">
        <v>748</v>
      </c>
      <c r="AP247" s="4" t="str">
        <f t="shared" si="36"/>
        <v>Not True</v>
      </c>
      <c r="AU247" s="26" t="s">
        <v>1426</v>
      </c>
      <c r="AV247" s="46" t="str">
        <f t="shared" si="37"/>
        <v>Under Review</v>
      </c>
      <c r="AY247" s="3" t="s">
        <v>747</v>
      </c>
      <c r="AZ247" s="3" t="s">
        <v>58</v>
      </c>
      <c r="BA247" s="26" t="s">
        <v>1876</v>
      </c>
      <c r="BB247" s="71" t="s">
        <v>432</v>
      </c>
      <c r="BC247" s="4" t="str">
        <f t="shared" si="38"/>
        <v>Cuttack</v>
      </c>
      <c r="BE247" s="4"/>
      <c r="BF247" s="4"/>
      <c r="BG247" s="26" t="s">
        <v>1876</v>
      </c>
      <c r="BH247" s="26" t="s">
        <v>20</v>
      </c>
      <c r="BI247" s="4">
        <f t="shared" si="39"/>
        <v>104.66</v>
      </c>
      <c r="BK247" s="3" t="s">
        <v>747</v>
      </c>
      <c r="BL247" s="135" t="str">
        <f t="shared" si="40"/>
        <v>Exists</v>
      </c>
    </row>
    <row r="248" spans="9:64">
      <c r="I248" s="24">
        <v>821</v>
      </c>
      <c r="J248" s="46" t="str" cm="1">
        <f t="array" ref="J248">_xlfn.IFS(I248&gt;=750,"Low Risk",AND(I248&gt;=650,I248&lt;=749),"Medium Risk",I248&lt;650,"High Risk")</f>
        <v>Low Risk</v>
      </c>
      <c r="N248" s="4"/>
      <c r="P248" s="26">
        <v>14.64</v>
      </c>
      <c r="Q248" s="4" t="str">
        <f t="shared" si="41"/>
        <v>Available</v>
      </c>
      <c r="Y248" s="24" t="s">
        <v>1877</v>
      </c>
      <c r="Z248" s="24" t="s">
        <v>41</v>
      </c>
      <c r="AA248" s="84" t="str">
        <f t="shared" si="32"/>
        <v>Pooja Tripathi</v>
      </c>
      <c r="AB248" s="24">
        <v>37.159999999999997</v>
      </c>
      <c r="AC248" s="2" t="s">
        <v>157</v>
      </c>
      <c r="AD248" s="2">
        <v>29.5</v>
      </c>
      <c r="AG248" s="24" t="s">
        <v>1877</v>
      </c>
      <c r="AH248" s="4" t="str">
        <f t="shared" si="33"/>
        <v>00247</v>
      </c>
      <c r="AI248" s="2" t="s">
        <v>89</v>
      </c>
      <c r="AJ248" s="46" t="str">
        <f t="shared" si="34"/>
        <v>Female</v>
      </c>
      <c r="AK248" s="2" t="s">
        <v>751</v>
      </c>
      <c r="AL248" s="2" t="s">
        <v>232</v>
      </c>
      <c r="AM248" s="7" t="str">
        <f t="shared" si="35"/>
        <v>Deepak Das|Angul</v>
      </c>
      <c r="AO248" s="2" t="s">
        <v>751</v>
      </c>
      <c r="AP248" s="4" t="str">
        <f t="shared" si="36"/>
        <v>Not True</v>
      </c>
      <c r="AU248" s="24" t="s">
        <v>1386</v>
      </c>
      <c r="AV248" s="46" t="str">
        <f t="shared" si="37"/>
        <v>Rejected</v>
      </c>
      <c r="AY248" s="2" t="s">
        <v>750</v>
      </c>
      <c r="AZ248" s="2" t="s">
        <v>232</v>
      </c>
      <c r="BA248" s="24" t="s">
        <v>1877</v>
      </c>
      <c r="BB248" s="70" t="s">
        <v>1192</v>
      </c>
      <c r="BC248" s="4" t="str">
        <f t="shared" si="38"/>
        <v>Dhenkanal</v>
      </c>
      <c r="BE248" s="4"/>
      <c r="BF248" s="4"/>
      <c r="BG248" s="24" t="s">
        <v>1877</v>
      </c>
      <c r="BH248" s="24" t="s">
        <v>41</v>
      </c>
      <c r="BI248" s="4">
        <f t="shared" si="39"/>
        <v>251.78</v>
      </c>
      <c r="BK248" s="2" t="s">
        <v>750</v>
      </c>
      <c r="BL248" s="135" t="str">
        <f t="shared" si="40"/>
        <v>Exists</v>
      </c>
    </row>
    <row r="249" spans="9:64">
      <c r="I249" s="26">
        <v>606</v>
      </c>
      <c r="J249" s="46" t="str" cm="1">
        <f t="array" ref="J249">_xlfn.IFS(I249&gt;=750,"Low Risk",AND(I249&gt;=650,I249&lt;=749),"Medium Risk",I249&lt;650,"High Risk")</f>
        <v>High Risk</v>
      </c>
      <c r="N249" s="4"/>
      <c r="P249" s="24">
        <v>37.159999999999997</v>
      </c>
      <c r="Q249" s="4" t="str">
        <f t="shared" si="41"/>
        <v>Available</v>
      </c>
      <c r="Y249" s="26" t="s">
        <v>1878</v>
      </c>
      <c r="Z249" s="26" t="s">
        <v>35</v>
      </c>
      <c r="AA249" s="84" t="str">
        <f t="shared" si="32"/>
        <v>Kavita Rath</v>
      </c>
      <c r="AB249" s="26">
        <v>44.95</v>
      </c>
      <c r="AC249" s="3" t="s">
        <v>97</v>
      </c>
      <c r="AD249" s="3"/>
      <c r="AG249" s="26" t="s">
        <v>1878</v>
      </c>
      <c r="AH249" s="4" t="str">
        <f t="shared" si="33"/>
        <v>00248</v>
      </c>
      <c r="AI249" s="3" t="s">
        <v>68</v>
      </c>
      <c r="AJ249" s="46" t="str">
        <f t="shared" si="34"/>
        <v>Female</v>
      </c>
      <c r="AK249" s="3" t="s">
        <v>100</v>
      </c>
      <c r="AL249" s="3" t="s">
        <v>58</v>
      </c>
      <c r="AM249" s="7" t="str">
        <f t="shared" si="35"/>
        <v>Prakash Behera|Dhenkanal</v>
      </c>
      <c r="AO249" s="3" t="s">
        <v>100</v>
      </c>
      <c r="AP249" s="4" t="str">
        <f t="shared" si="36"/>
        <v>Not True</v>
      </c>
      <c r="AU249" s="26" t="s">
        <v>1377</v>
      </c>
      <c r="AV249" s="46" t="str">
        <f t="shared" si="37"/>
        <v>Approved</v>
      </c>
      <c r="AY249" s="3" t="s">
        <v>753</v>
      </c>
      <c r="AZ249" s="3" t="s">
        <v>58</v>
      </c>
      <c r="BA249" s="26" t="s">
        <v>1878</v>
      </c>
      <c r="BB249" s="71" t="s">
        <v>510</v>
      </c>
      <c r="BC249" s="4" t="str">
        <f t="shared" si="38"/>
        <v>Angul</v>
      </c>
      <c r="BE249" s="4"/>
      <c r="BF249" s="4"/>
      <c r="BG249" s="26" t="s">
        <v>1878</v>
      </c>
      <c r="BH249" s="26" t="s">
        <v>35</v>
      </c>
      <c r="BI249" s="4">
        <f t="shared" si="39"/>
        <v>103.83</v>
      </c>
      <c r="BK249" s="3" t="s">
        <v>753</v>
      </c>
      <c r="BL249" s="135" t="str">
        <f t="shared" si="40"/>
        <v>Exists</v>
      </c>
    </row>
    <row r="250" spans="9:64">
      <c r="I250" s="24">
        <v>643</v>
      </c>
      <c r="J250" s="46" t="str" cm="1">
        <f t="array" ref="J250">_xlfn.IFS(I250&gt;=750,"Low Risk",AND(I250&gt;=650,I250&lt;=749),"Medium Risk",I250&lt;650,"High Risk")</f>
        <v>High Risk</v>
      </c>
      <c r="N250" s="4"/>
      <c r="P250" s="26">
        <v>44.95</v>
      </c>
      <c r="Q250" s="4" t="str">
        <f t="shared" si="41"/>
        <v>Available</v>
      </c>
      <c r="Y250" s="24" t="s">
        <v>1881</v>
      </c>
      <c r="Z250" s="24" t="s">
        <v>35</v>
      </c>
      <c r="AA250" s="84" t="str">
        <f t="shared" si="32"/>
        <v>Kavita Rath</v>
      </c>
      <c r="AB250" s="24">
        <v>92</v>
      </c>
      <c r="AC250" s="2" t="s">
        <v>74</v>
      </c>
      <c r="AD250" s="2">
        <v>49.21</v>
      </c>
      <c r="AG250" s="24" t="s">
        <v>1881</v>
      </c>
      <c r="AH250" s="4" t="str">
        <f t="shared" si="33"/>
        <v>00249</v>
      </c>
      <c r="AI250" s="2" t="s">
        <v>68</v>
      </c>
      <c r="AJ250" s="46" t="str">
        <f t="shared" si="34"/>
        <v>Female</v>
      </c>
      <c r="AK250" s="2" t="s">
        <v>756</v>
      </c>
      <c r="AL250" s="2" t="s">
        <v>82</v>
      </c>
      <c r="AM250" s="7" t="str">
        <f t="shared" si="35"/>
        <v>Prakash Pradhan|Cuttack</v>
      </c>
      <c r="AO250" s="2" t="s">
        <v>756</v>
      </c>
      <c r="AP250" s="4" t="str">
        <f t="shared" si="36"/>
        <v>Not True</v>
      </c>
      <c r="AU250" s="24" t="s">
        <v>1377</v>
      </c>
      <c r="AV250" s="46" t="str">
        <f t="shared" si="37"/>
        <v>Approved</v>
      </c>
      <c r="AY250" s="2" t="s">
        <v>755</v>
      </c>
      <c r="AZ250" s="2" t="s">
        <v>82</v>
      </c>
      <c r="BA250" s="24" t="s">
        <v>1881</v>
      </c>
      <c r="BB250" s="70" t="s">
        <v>674</v>
      </c>
      <c r="BC250" s="4" t="str">
        <f t="shared" si="38"/>
        <v>Jharsuguda</v>
      </c>
      <c r="BE250" s="4"/>
      <c r="BF250" s="4"/>
      <c r="BG250" s="24" t="s">
        <v>1881</v>
      </c>
      <c r="BH250" s="24" t="s">
        <v>35</v>
      </c>
      <c r="BI250" s="4">
        <f t="shared" si="39"/>
        <v>103.83</v>
      </c>
      <c r="BK250" s="2" t="s">
        <v>755</v>
      </c>
      <c r="BL250" s="135" t="str">
        <f t="shared" si="40"/>
        <v>Exists</v>
      </c>
    </row>
    <row r="251" spans="9:64">
      <c r="I251" s="26">
        <v>596</v>
      </c>
      <c r="J251" s="46" t="str" cm="1">
        <f t="array" ref="J251">_xlfn.IFS(I251&gt;=750,"Low Risk",AND(I251&gt;=650,I251&lt;=749),"Medium Risk",I251&lt;650,"High Risk")</f>
        <v>High Risk</v>
      </c>
      <c r="N251" s="4"/>
      <c r="P251" s="24">
        <v>92</v>
      </c>
      <c r="Q251" s="4" t="str">
        <f t="shared" si="41"/>
        <v>Available</v>
      </c>
      <c r="Y251" s="26" t="s">
        <v>1884</v>
      </c>
      <c r="Z251" s="26" t="s">
        <v>7</v>
      </c>
      <c r="AA251" s="84" t="str">
        <f t="shared" si="32"/>
        <v>Rajesh Kumar</v>
      </c>
      <c r="AB251" s="26">
        <v>82.43</v>
      </c>
      <c r="AC251" s="3" t="s">
        <v>64</v>
      </c>
      <c r="AD251" s="3">
        <v>6.99</v>
      </c>
      <c r="AG251" s="26" t="s">
        <v>1884</v>
      </c>
      <c r="AH251" s="4" t="str">
        <f t="shared" si="33"/>
        <v>00250</v>
      </c>
      <c r="AI251" s="3" t="s">
        <v>89</v>
      </c>
      <c r="AJ251" s="46" t="str">
        <f t="shared" si="34"/>
        <v>Female</v>
      </c>
      <c r="AK251" s="3" t="s">
        <v>759</v>
      </c>
      <c r="AL251" s="3" t="s">
        <v>63</v>
      </c>
      <c r="AM251" s="7" t="str">
        <f t="shared" si="35"/>
        <v>Priya Rath|Balasore</v>
      </c>
      <c r="AO251" s="3" t="s">
        <v>759</v>
      </c>
      <c r="AP251" s="4" t="str">
        <f t="shared" si="36"/>
        <v>Not True</v>
      </c>
      <c r="AU251" s="26" t="s">
        <v>1426</v>
      </c>
      <c r="AV251" s="46" t="str">
        <f t="shared" si="37"/>
        <v>Under Review</v>
      </c>
      <c r="AY251" s="3" t="s">
        <v>758</v>
      </c>
      <c r="AZ251" s="3" t="s">
        <v>63</v>
      </c>
      <c r="BA251" s="26" t="s">
        <v>1884</v>
      </c>
      <c r="BB251" s="71" t="s">
        <v>928</v>
      </c>
      <c r="BC251" s="4" t="str">
        <f t="shared" si="38"/>
        <v>Angul</v>
      </c>
      <c r="BE251" s="4"/>
      <c r="BF251" s="4"/>
      <c r="BG251" s="26" t="s">
        <v>1884</v>
      </c>
      <c r="BH251" s="26" t="s">
        <v>7</v>
      </c>
      <c r="BI251" s="4">
        <f t="shared" si="39"/>
        <v>209.86</v>
      </c>
      <c r="BK251" s="3" t="s">
        <v>758</v>
      </c>
      <c r="BL251" s="135" t="str">
        <f t="shared" si="40"/>
        <v>Exists</v>
      </c>
    </row>
    <row r="252" spans="9:64">
      <c r="I252" s="24">
        <v>855</v>
      </c>
      <c r="J252" s="46" t="str" cm="1">
        <f t="array" ref="J252">_xlfn.IFS(I252&gt;=750,"Low Risk",AND(I252&gt;=650,I252&lt;=749),"Medium Risk",I252&lt;650,"High Risk")</f>
        <v>Low Risk</v>
      </c>
      <c r="N252" s="4"/>
      <c r="P252" s="26">
        <v>82.43</v>
      </c>
      <c r="Q252" s="4" t="str">
        <f t="shared" si="41"/>
        <v>Available</v>
      </c>
      <c r="Y252" s="24" t="s">
        <v>1885</v>
      </c>
      <c r="Z252" s="24" t="s">
        <v>32</v>
      </c>
      <c r="AA252" s="84" t="str">
        <f t="shared" si="32"/>
        <v>Ramesh Behera</v>
      </c>
      <c r="AB252" s="24">
        <v>11.34</v>
      </c>
      <c r="AC252" s="2" t="s">
        <v>97</v>
      </c>
      <c r="AD252" s="2">
        <v>42.99</v>
      </c>
      <c r="AG252" s="24" t="s">
        <v>1885</v>
      </c>
      <c r="AH252" s="4" t="str">
        <f t="shared" si="33"/>
        <v>00251</v>
      </c>
      <c r="AI252" s="2" t="s">
        <v>128</v>
      </c>
      <c r="AJ252" s="46" t="str">
        <f t="shared" si="34"/>
        <v>Female</v>
      </c>
      <c r="AK252" s="2" t="s">
        <v>762</v>
      </c>
      <c r="AL252" s="2" t="s">
        <v>144</v>
      </c>
      <c r="AM252" s="7" t="str">
        <f t="shared" si="35"/>
        <v>Vijay Mohanty|Bhubaneswar</v>
      </c>
      <c r="AO252" s="2" t="s">
        <v>762</v>
      </c>
      <c r="AP252" s="4" t="str">
        <f t="shared" si="36"/>
        <v>Not True</v>
      </c>
      <c r="AU252" s="24" t="s">
        <v>1386</v>
      </c>
      <c r="AV252" s="46" t="str">
        <f t="shared" si="37"/>
        <v>Rejected</v>
      </c>
      <c r="AY252" s="2" t="s">
        <v>761</v>
      </c>
      <c r="AZ252" s="2" t="s">
        <v>144</v>
      </c>
      <c r="BA252" s="24" t="s">
        <v>1885</v>
      </c>
      <c r="BB252" s="70" t="s">
        <v>965</v>
      </c>
      <c r="BC252" s="4" t="str">
        <f t="shared" si="38"/>
        <v>Puri</v>
      </c>
      <c r="BE252" s="4"/>
      <c r="BF252" s="4"/>
      <c r="BG252" s="24" t="s">
        <v>1885</v>
      </c>
      <c r="BH252" s="24" t="s">
        <v>32</v>
      </c>
      <c r="BI252" s="4">
        <f t="shared" si="39"/>
        <v>224.53</v>
      </c>
      <c r="BK252" s="2" t="s">
        <v>761</v>
      </c>
      <c r="BL252" s="135" t="str">
        <f t="shared" si="40"/>
        <v>Exists</v>
      </c>
    </row>
    <row r="253" spans="9:64">
      <c r="I253" s="26">
        <v>656</v>
      </c>
      <c r="J253" s="46" t="str" cm="1">
        <f t="array" ref="J253">_xlfn.IFS(I253&gt;=750,"Low Risk",AND(I253&gt;=650,I253&lt;=749),"Medium Risk",I253&lt;650,"High Risk")</f>
        <v>Medium Risk</v>
      </c>
      <c r="N253" s="4"/>
      <c r="P253" s="24">
        <v>11.34</v>
      </c>
      <c r="Q253" s="4" t="str">
        <f t="shared" si="41"/>
        <v>Available</v>
      </c>
      <c r="Y253" s="26" t="s">
        <v>1887</v>
      </c>
      <c r="Z253" s="26" t="s">
        <v>20</v>
      </c>
      <c r="AA253" s="84" t="str">
        <f t="shared" si="32"/>
        <v>Anita Das</v>
      </c>
      <c r="AB253" s="26">
        <v>92.99</v>
      </c>
      <c r="AC253" s="3" t="s">
        <v>124</v>
      </c>
      <c r="AD253" s="3">
        <v>7.97</v>
      </c>
      <c r="AG253" s="26" t="s">
        <v>1887</v>
      </c>
      <c r="AH253" s="4" t="str">
        <f t="shared" si="33"/>
        <v>00252</v>
      </c>
      <c r="AI253" s="3" t="s">
        <v>57</v>
      </c>
      <c r="AJ253" s="46" t="str">
        <f t="shared" si="34"/>
        <v>Female</v>
      </c>
      <c r="AK253" s="3" t="s">
        <v>686</v>
      </c>
      <c r="AL253" s="3" t="s">
        <v>69</v>
      </c>
      <c r="AM253" s="7" t="str">
        <f t="shared" si="35"/>
        <v>Bikash Rath|Sambalpur</v>
      </c>
      <c r="AO253" s="3" t="s">
        <v>686</v>
      </c>
      <c r="AP253" s="4" t="str">
        <f t="shared" si="36"/>
        <v>Not True</v>
      </c>
      <c r="AU253" s="26" t="s">
        <v>1377</v>
      </c>
      <c r="AV253" s="46" t="str">
        <f t="shared" si="37"/>
        <v>Approved</v>
      </c>
      <c r="AY253" s="3" t="s">
        <v>764</v>
      </c>
      <c r="AZ253" s="3" t="s">
        <v>69</v>
      </c>
      <c r="BA253" s="26" t="s">
        <v>1887</v>
      </c>
      <c r="BB253" s="71" t="s">
        <v>524</v>
      </c>
      <c r="BC253" s="4" t="str">
        <f t="shared" si="38"/>
        <v>Dhenkanal</v>
      </c>
      <c r="BE253" s="4"/>
      <c r="BF253" s="4"/>
      <c r="BG253" s="26" t="s">
        <v>1887</v>
      </c>
      <c r="BH253" s="26" t="s">
        <v>20</v>
      </c>
      <c r="BI253" s="4">
        <f t="shared" si="39"/>
        <v>104.66</v>
      </c>
      <c r="BK253" s="3" t="s">
        <v>764</v>
      </c>
      <c r="BL253" s="135" t="str">
        <f t="shared" si="40"/>
        <v>Exists</v>
      </c>
    </row>
    <row r="254" spans="9:64">
      <c r="I254" s="24">
        <v>687</v>
      </c>
      <c r="J254" s="46" t="str" cm="1">
        <f t="array" ref="J254">_xlfn.IFS(I254&gt;=750,"Low Risk",AND(I254&gt;=650,I254&lt;=749),"Medium Risk",I254&lt;650,"High Risk")</f>
        <v>Medium Risk</v>
      </c>
      <c r="N254" s="4"/>
      <c r="P254" s="26">
        <v>92.99</v>
      </c>
      <c r="Q254" s="4" t="str">
        <f t="shared" si="41"/>
        <v>Available</v>
      </c>
      <c r="Y254" s="24" t="s">
        <v>1889</v>
      </c>
      <c r="Z254" s="24" t="s">
        <v>24</v>
      </c>
      <c r="AA254" s="84" t="str">
        <f t="shared" si="32"/>
        <v>Bikash Nayak</v>
      </c>
      <c r="AB254" s="24">
        <v>32.130000000000003</v>
      </c>
      <c r="AC254" s="2" t="s">
        <v>74</v>
      </c>
      <c r="AD254" s="2">
        <v>35.24</v>
      </c>
      <c r="AG254" s="24" t="s">
        <v>1889</v>
      </c>
      <c r="AH254" s="4" t="str">
        <f t="shared" si="33"/>
        <v>00253</v>
      </c>
      <c r="AI254" s="2" t="s">
        <v>128</v>
      </c>
      <c r="AJ254" s="46" t="str">
        <f t="shared" si="34"/>
        <v>Female</v>
      </c>
      <c r="AK254" s="2" t="s">
        <v>767</v>
      </c>
      <c r="AL254" s="2" t="s">
        <v>101</v>
      </c>
      <c r="AM254" s="7" t="str">
        <f t="shared" si="35"/>
        <v>Arjun Tripathi|Berhampur</v>
      </c>
      <c r="AO254" s="2" t="s">
        <v>767</v>
      </c>
      <c r="AP254" s="4" t="str">
        <f t="shared" si="36"/>
        <v>Not True</v>
      </c>
      <c r="AU254" s="24" t="s">
        <v>1377</v>
      </c>
      <c r="AV254" s="46" t="str">
        <f t="shared" si="37"/>
        <v>Approved</v>
      </c>
      <c r="AY254" s="2" t="s">
        <v>766</v>
      </c>
      <c r="AZ254" s="2" t="s">
        <v>101</v>
      </c>
      <c r="BA254" s="24" t="s">
        <v>1889</v>
      </c>
      <c r="BB254" s="70" t="s">
        <v>586</v>
      </c>
      <c r="BC254" s="4" t="str">
        <f t="shared" si="38"/>
        <v>Cuttack</v>
      </c>
      <c r="BE254" s="4"/>
      <c r="BF254" s="4"/>
      <c r="BG254" s="24" t="s">
        <v>1889</v>
      </c>
      <c r="BH254" s="24" t="s">
        <v>24</v>
      </c>
      <c r="BI254" s="4">
        <f t="shared" si="39"/>
        <v>190.31</v>
      </c>
      <c r="BK254" s="2" t="s">
        <v>766</v>
      </c>
      <c r="BL254" s="135" t="str">
        <f t="shared" si="40"/>
        <v>Exists</v>
      </c>
    </row>
    <row r="255" spans="9:64">
      <c r="I255" s="26">
        <v>653</v>
      </c>
      <c r="J255" s="46" t="str" cm="1">
        <f t="array" ref="J255">_xlfn.IFS(I255&gt;=750,"Low Risk",AND(I255&gt;=650,I255&lt;=749),"Medium Risk",I255&lt;650,"High Risk")</f>
        <v>Medium Risk</v>
      </c>
      <c r="N255" s="4"/>
      <c r="P255" s="24">
        <v>32.130000000000003</v>
      </c>
      <c r="Q255" s="4" t="str">
        <f t="shared" si="41"/>
        <v>Available</v>
      </c>
      <c r="Y255" s="26" t="s">
        <v>1891</v>
      </c>
      <c r="Z255" s="26" t="s">
        <v>32</v>
      </c>
      <c r="AA255" s="84" t="str">
        <f t="shared" si="32"/>
        <v>Ramesh Behera</v>
      </c>
      <c r="AB255" s="26">
        <v>29.72</v>
      </c>
      <c r="AC255" s="3" t="s">
        <v>74</v>
      </c>
      <c r="AD255" s="3">
        <v>15.23</v>
      </c>
      <c r="AG255" s="26" t="s">
        <v>1891</v>
      </c>
      <c r="AH255" s="4" t="str">
        <f t="shared" si="33"/>
        <v>00254</v>
      </c>
      <c r="AI255" s="3" t="s">
        <v>73</v>
      </c>
      <c r="AJ255" s="46" t="str">
        <f t="shared" si="34"/>
        <v>Male</v>
      </c>
      <c r="AK255" s="3" t="s">
        <v>770</v>
      </c>
      <c r="AL255" s="3" t="s">
        <v>63</v>
      </c>
      <c r="AM255" s="7" t="str">
        <f t="shared" si="35"/>
        <v>Ganesh Rath|Balasore</v>
      </c>
      <c r="AO255" s="3" t="s">
        <v>770</v>
      </c>
      <c r="AP255" s="4" t="str">
        <f t="shared" si="36"/>
        <v>Not True</v>
      </c>
      <c r="AU255" s="26" t="s">
        <v>1386</v>
      </c>
      <c r="AV255" s="46" t="str">
        <f t="shared" si="37"/>
        <v>Rejected</v>
      </c>
      <c r="AY255" s="3" t="s">
        <v>769</v>
      </c>
      <c r="AZ255" s="3" t="s">
        <v>63</v>
      </c>
      <c r="BA255" s="26" t="s">
        <v>1891</v>
      </c>
      <c r="BB255" s="71" t="s">
        <v>1139</v>
      </c>
      <c r="BC255" s="4" t="str">
        <f t="shared" si="38"/>
        <v>Bhubaneswar</v>
      </c>
      <c r="BE255" s="4"/>
      <c r="BF255" s="4"/>
      <c r="BG255" s="26" t="s">
        <v>1891</v>
      </c>
      <c r="BH255" s="26" t="s">
        <v>32</v>
      </c>
      <c r="BI255" s="4">
        <f t="shared" si="39"/>
        <v>224.53</v>
      </c>
      <c r="BK255" s="3" t="s">
        <v>769</v>
      </c>
      <c r="BL255" s="135" t="str">
        <f t="shared" si="40"/>
        <v>Exists</v>
      </c>
    </row>
    <row r="256" spans="9:64">
      <c r="I256" s="24">
        <v>704</v>
      </c>
      <c r="J256" s="46" t="str" cm="1">
        <f t="array" ref="J256">_xlfn.IFS(I256&gt;=750,"Low Risk",AND(I256&gt;=650,I256&lt;=749),"Medium Risk",I256&lt;650,"High Risk")</f>
        <v>Medium Risk</v>
      </c>
      <c r="N256" s="4"/>
      <c r="P256" s="26">
        <v>29.72</v>
      </c>
      <c r="Q256" s="4" t="str">
        <f t="shared" si="41"/>
        <v>Available</v>
      </c>
      <c r="Y256" s="24" t="s">
        <v>1892</v>
      </c>
      <c r="Z256" s="24" t="s">
        <v>41</v>
      </c>
      <c r="AA256" s="84" t="str">
        <f t="shared" si="32"/>
        <v>Pooja Tripathi</v>
      </c>
      <c r="AB256" s="24">
        <v>78.75</v>
      </c>
      <c r="AC256" s="2" t="s">
        <v>97</v>
      </c>
      <c r="AD256" s="2">
        <v>5.9</v>
      </c>
      <c r="AG256" s="24" t="s">
        <v>1892</v>
      </c>
      <c r="AH256" s="4" t="str">
        <f t="shared" si="33"/>
        <v>00255</v>
      </c>
      <c r="AI256" s="2" t="s">
        <v>57</v>
      </c>
      <c r="AJ256" s="46" t="str">
        <f t="shared" si="34"/>
        <v>Female</v>
      </c>
      <c r="AK256" s="2" t="s">
        <v>773</v>
      </c>
      <c r="AL256" s="2" t="s">
        <v>232</v>
      </c>
      <c r="AM256" s="7" t="str">
        <f t="shared" si="35"/>
        <v>Seema Rath|Angul</v>
      </c>
      <c r="AO256" s="2" t="s">
        <v>773</v>
      </c>
      <c r="AP256" s="4" t="str">
        <f t="shared" si="36"/>
        <v>Not True</v>
      </c>
      <c r="AU256" s="24" t="s">
        <v>1381</v>
      </c>
      <c r="AV256" s="46" t="str">
        <f t="shared" si="37"/>
        <v>Rejected</v>
      </c>
      <c r="AY256" s="2" t="s">
        <v>772</v>
      </c>
      <c r="AZ256" s="2" t="s">
        <v>232</v>
      </c>
      <c r="BA256" s="24" t="s">
        <v>1892</v>
      </c>
      <c r="BB256" s="70" t="s">
        <v>798</v>
      </c>
      <c r="BC256" s="4" t="str">
        <f t="shared" si="38"/>
        <v>Cuttack</v>
      </c>
      <c r="BE256" s="4"/>
      <c r="BF256" s="4"/>
      <c r="BG256" s="24" t="s">
        <v>1892</v>
      </c>
      <c r="BH256" s="24" t="s">
        <v>41</v>
      </c>
      <c r="BI256" s="4">
        <f t="shared" si="39"/>
        <v>251.78</v>
      </c>
      <c r="BK256" s="2" t="s">
        <v>772</v>
      </c>
      <c r="BL256" s="135" t="str">
        <f t="shared" si="40"/>
        <v>Exists</v>
      </c>
    </row>
    <row r="257" spans="9:64">
      <c r="I257" s="26">
        <v>765</v>
      </c>
      <c r="J257" s="46" t="str" cm="1">
        <f t="array" ref="J257">_xlfn.IFS(I257&gt;=750,"Low Risk",AND(I257&gt;=650,I257&lt;=749),"Medium Risk",I257&lt;650,"High Risk")</f>
        <v>Low Risk</v>
      </c>
      <c r="N257" s="4"/>
      <c r="P257" s="24">
        <v>78.75</v>
      </c>
      <c r="Q257" s="4" t="str">
        <f t="shared" si="41"/>
        <v>Available</v>
      </c>
      <c r="Y257" s="26" t="s">
        <v>1893</v>
      </c>
      <c r="Z257" s="26" t="s">
        <v>12</v>
      </c>
      <c r="AA257" s="84" t="str">
        <f t="shared" si="32"/>
        <v>Priya Mohanty</v>
      </c>
      <c r="AB257" s="26">
        <v>99.45</v>
      </c>
      <c r="AC257" s="3" t="s">
        <v>74</v>
      </c>
      <c r="AD257" s="3"/>
      <c r="AG257" s="26" t="s">
        <v>1893</v>
      </c>
      <c r="AH257" s="4" t="str">
        <f t="shared" si="33"/>
        <v>00256</v>
      </c>
      <c r="AI257" s="3" t="s">
        <v>89</v>
      </c>
      <c r="AJ257" s="46" t="str">
        <f t="shared" si="34"/>
        <v>Female</v>
      </c>
      <c r="AK257" s="3" t="s">
        <v>654</v>
      </c>
      <c r="AL257" s="3" t="s">
        <v>93</v>
      </c>
      <c r="AM257" s="7" t="str">
        <f t="shared" si="35"/>
        <v>Manoj Das|Jharsuguda</v>
      </c>
      <c r="AO257" s="3" t="s">
        <v>654</v>
      </c>
      <c r="AP257" s="4" t="str">
        <f t="shared" si="36"/>
        <v>Not True</v>
      </c>
      <c r="AU257" s="26" t="s">
        <v>1377</v>
      </c>
      <c r="AV257" s="46" t="str">
        <f t="shared" si="37"/>
        <v>Approved</v>
      </c>
      <c r="AY257" s="3" t="s">
        <v>775</v>
      </c>
      <c r="AZ257" s="3" t="s">
        <v>93</v>
      </c>
      <c r="BA257" s="26" t="s">
        <v>1893</v>
      </c>
      <c r="BB257" s="71" t="s">
        <v>915</v>
      </c>
      <c r="BC257" s="4" t="str">
        <f t="shared" si="38"/>
        <v>Balasore</v>
      </c>
      <c r="BE257" s="4"/>
      <c r="BF257" s="4"/>
      <c r="BG257" s="26" t="s">
        <v>1893</v>
      </c>
      <c r="BH257" s="26" t="s">
        <v>12</v>
      </c>
      <c r="BI257" s="4">
        <f t="shared" si="39"/>
        <v>105.8</v>
      </c>
      <c r="BK257" s="3" t="s">
        <v>775</v>
      </c>
      <c r="BL257" s="135" t="str">
        <f t="shared" si="40"/>
        <v>Exists</v>
      </c>
    </row>
    <row r="258" spans="9:64">
      <c r="I258" s="24">
        <v>573</v>
      </c>
      <c r="J258" s="46" t="str" cm="1">
        <f t="array" ref="J258">_xlfn.IFS(I258&gt;=750,"Low Risk",AND(I258&gt;=650,I258&lt;=749),"Medium Risk",I258&lt;650,"High Risk")</f>
        <v>High Risk</v>
      </c>
      <c r="N258" s="4"/>
      <c r="P258" s="26">
        <v>99.45</v>
      </c>
      <c r="Q258" s="4" t="str">
        <f t="shared" si="41"/>
        <v>Available</v>
      </c>
      <c r="Y258" s="24" t="s">
        <v>1894</v>
      </c>
      <c r="Z258" s="24" t="s">
        <v>24</v>
      </c>
      <c r="AA258" s="84" t="str">
        <f t="shared" si="32"/>
        <v>Bikash Nayak</v>
      </c>
      <c r="AB258" s="24">
        <v>9.83</v>
      </c>
      <c r="AC258" s="2" t="s">
        <v>124</v>
      </c>
      <c r="AD258" s="2">
        <v>37.049999999999997</v>
      </c>
      <c r="AG258" s="24" t="s">
        <v>1894</v>
      </c>
      <c r="AH258" s="4" t="str">
        <f t="shared" si="33"/>
        <v>00257</v>
      </c>
      <c r="AI258" s="2" t="s">
        <v>128</v>
      </c>
      <c r="AJ258" s="46" t="str">
        <f t="shared" si="34"/>
        <v>Female</v>
      </c>
      <c r="AK258" s="2" t="s">
        <v>777</v>
      </c>
      <c r="AL258" s="2" t="s">
        <v>144</v>
      </c>
      <c r="AM258" s="7" t="str">
        <f t="shared" si="35"/>
        <v>Sunita Mohanty|Bhubaneswar</v>
      </c>
      <c r="AO258" s="2" t="s">
        <v>777</v>
      </c>
      <c r="AP258" s="4" t="str">
        <f t="shared" si="36"/>
        <v>Not True</v>
      </c>
      <c r="AU258" s="24" t="s">
        <v>1377</v>
      </c>
      <c r="AV258" s="46" t="str">
        <f t="shared" si="37"/>
        <v>Approved</v>
      </c>
      <c r="AY258" s="2" t="s">
        <v>776</v>
      </c>
      <c r="AZ258" s="2" t="s">
        <v>144</v>
      </c>
      <c r="BA258" s="24" t="s">
        <v>1894</v>
      </c>
      <c r="BB258" s="70" t="s">
        <v>178</v>
      </c>
      <c r="BC258" s="4" t="str">
        <f t="shared" si="38"/>
        <v>Cuttack</v>
      </c>
      <c r="BE258" s="4"/>
      <c r="BF258" s="4"/>
      <c r="BG258" s="24" t="s">
        <v>1894</v>
      </c>
      <c r="BH258" s="24" t="s">
        <v>24</v>
      </c>
      <c r="BI258" s="4">
        <f t="shared" si="39"/>
        <v>190.31</v>
      </c>
      <c r="BK258" s="2" t="s">
        <v>776</v>
      </c>
      <c r="BL258" s="135" t="str">
        <f t="shared" si="40"/>
        <v>Exists</v>
      </c>
    </row>
    <row r="259" spans="9:64">
      <c r="I259" s="26">
        <v>622</v>
      </c>
      <c r="J259" s="46" t="str" cm="1">
        <f t="array" ref="J259">_xlfn.IFS(I259&gt;=750,"Low Risk",AND(I259&gt;=650,I259&lt;=749),"Medium Risk",I259&lt;650,"High Risk")</f>
        <v>High Risk</v>
      </c>
      <c r="N259" s="4"/>
      <c r="P259" s="24">
        <v>9.83</v>
      </c>
      <c r="Q259" s="4" t="str">
        <f t="shared" si="41"/>
        <v>Available</v>
      </c>
      <c r="Y259" s="26" t="s">
        <v>1896</v>
      </c>
      <c r="Z259" s="26" t="s">
        <v>32</v>
      </c>
      <c r="AA259" s="84" t="str">
        <f t="shared" ref="AA259:AA322" si="42">VLOOKUP(Z259,$W$2:$X$11,2,FALSE)</f>
        <v>Ramesh Behera</v>
      </c>
      <c r="AB259" s="26">
        <v>13.77</v>
      </c>
      <c r="AC259" s="3" t="s">
        <v>97</v>
      </c>
      <c r="AD259" s="3">
        <v>32.1</v>
      </c>
      <c r="AG259" s="26" t="s">
        <v>1896</v>
      </c>
      <c r="AH259" s="4" t="str">
        <f t="shared" ref="AH259:AH322" si="43">RIGHT(AG259,5)</f>
        <v>00258</v>
      </c>
      <c r="AI259" s="3" t="s">
        <v>73</v>
      </c>
      <c r="AJ259" s="46" t="str">
        <f t="shared" ref="AJ259:AJ322" si="44">IF(UPPER(AI259)="M","Male","Female")</f>
        <v>Male</v>
      </c>
      <c r="AK259" s="3" t="s">
        <v>780</v>
      </c>
      <c r="AL259" s="3" t="s">
        <v>101</v>
      </c>
      <c r="AM259" s="7" t="str">
        <f t="shared" ref="AM259:AM322" si="45">_xlfn.CONCAT(AK259,"|",AL259)</f>
        <v>Mira Sahu|Berhampur</v>
      </c>
      <c r="AO259" s="3" t="s">
        <v>780</v>
      </c>
      <c r="AP259" s="4" t="str">
        <f t="shared" ref="AP259:AP322" si="46">IF(LEFT(AO259,1)="R",AO259,"Not True")</f>
        <v>Not True</v>
      </c>
      <c r="AU259" s="26" t="s">
        <v>1381</v>
      </c>
      <c r="AV259" s="46" t="str">
        <f t="shared" ref="AV259:AV322" si="47">PROPER(TRIM(AU259))</f>
        <v>Rejected</v>
      </c>
      <c r="AY259" s="3" t="s">
        <v>779</v>
      </c>
      <c r="AZ259" s="3" t="s">
        <v>101</v>
      </c>
      <c r="BA259" s="26" t="s">
        <v>1896</v>
      </c>
      <c r="BB259" s="71" t="s">
        <v>492</v>
      </c>
      <c r="BC259" s="4" t="str">
        <f t="shared" ref="BC259:BC322" si="48">VLOOKUP(BB259,$AY$2:$AZ$501,2,FALSE)</f>
        <v>Dhenkanal</v>
      </c>
      <c r="BE259" s="4"/>
      <c r="BF259" s="4"/>
      <c r="BG259" s="26" t="s">
        <v>1896</v>
      </c>
      <c r="BH259" s="26" t="s">
        <v>32</v>
      </c>
      <c r="BI259" s="4">
        <f t="shared" ref="BI259:BI322" si="49">VLOOKUP(BH259,$BE$2:$BF$11,2,FALSE)</f>
        <v>224.53</v>
      </c>
      <c r="BK259" s="3" t="s">
        <v>779</v>
      </c>
      <c r="BL259" s="135" t="str">
        <f t="shared" ref="BL259:BL322" si="50">IF(COUNTIF(BK:BK,BK259)&gt;0,"Exists","Does Not Exists")</f>
        <v>Exists</v>
      </c>
    </row>
    <row r="260" spans="9:64">
      <c r="I260" s="24">
        <v>846</v>
      </c>
      <c r="J260" s="46" t="str" cm="1">
        <f t="array" ref="J260">_xlfn.IFS(I260&gt;=750,"Low Risk",AND(I260&gt;=650,I260&lt;=749),"Medium Risk",I260&lt;650,"High Risk")</f>
        <v>Low Risk</v>
      </c>
      <c r="N260" s="4"/>
      <c r="P260" s="26">
        <v>13.77</v>
      </c>
      <c r="Q260" s="4" t="str">
        <f t="shared" ref="Q260:Q323" si="51">IF(ISBLANK(P260),"missing","Available")</f>
        <v>Available</v>
      </c>
      <c r="Y260" s="24" t="s">
        <v>1898</v>
      </c>
      <c r="Z260" s="24" t="s">
        <v>7</v>
      </c>
      <c r="AA260" s="84" t="str">
        <f t="shared" si="42"/>
        <v>Rajesh Kumar</v>
      </c>
      <c r="AB260" s="24">
        <v>74.36</v>
      </c>
      <c r="AC260" s="2" t="s">
        <v>97</v>
      </c>
      <c r="AD260" s="2">
        <v>40.47</v>
      </c>
      <c r="AG260" s="24" t="s">
        <v>1898</v>
      </c>
      <c r="AH260" s="4" t="str">
        <f t="shared" si="43"/>
        <v>00259</v>
      </c>
      <c r="AI260" s="2" t="s">
        <v>128</v>
      </c>
      <c r="AJ260" s="46" t="str">
        <f t="shared" si="44"/>
        <v>Female</v>
      </c>
      <c r="AK260" s="2" t="s">
        <v>741</v>
      </c>
      <c r="AL260" s="2" t="s">
        <v>78</v>
      </c>
      <c r="AM260" s="7" t="str">
        <f t="shared" si="45"/>
        <v>Ravi Mishra|Rourkela</v>
      </c>
      <c r="AO260" s="2" t="s">
        <v>741</v>
      </c>
      <c r="AP260" s="96" t="str">
        <f t="shared" si="46"/>
        <v>Ravi Mishra</v>
      </c>
      <c r="AU260" s="24" t="s">
        <v>1377</v>
      </c>
      <c r="AV260" s="46" t="str">
        <f t="shared" si="47"/>
        <v>Approved</v>
      </c>
      <c r="AY260" s="2" t="s">
        <v>782</v>
      </c>
      <c r="AZ260" s="2" t="s">
        <v>78</v>
      </c>
      <c r="BA260" s="24" t="s">
        <v>1898</v>
      </c>
      <c r="BB260" s="70" t="s">
        <v>1236</v>
      </c>
      <c r="BC260" s="4" t="str">
        <f t="shared" si="48"/>
        <v>Cuttack</v>
      </c>
      <c r="BE260" s="4"/>
      <c r="BF260" s="4"/>
      <c r="BG260" s="24" t="s">
        <v>1898</v>
      </c>
      <c r="BH260" s="24" t="s">
        <v>7</v>
      </c>
      <c r="BI260" s="4">
        <f t="shared" si="49"/>
        <v>209.86</v>
      </c>
      <c r="BK260" s="2" t="s">
        <v>782</v>
      </c>
      <c r="BL260" s="135" t="str">
        <f t="shared" si="50"/>
        <v>Exists</v>
      </c>
    </row>
    <row r="261" spans="9:64">
      <c r="I261" s="26">
        <v>841</v>
      </c>
      <c r="J261" s="46" t="str" cm="1">
        <f t="array" ref="J261">_xlfn.IFS(I261&gt;=750,"Low Risk",AND(I261&gt;=650,I261&lt;=749),"Medium Risk",I261&lt;650,"High Risk")</f>
        <v>Low Risk</v>
      </c>
      <c r="N261" s="4"/>
      <c r="P261" s="24">
        <v>74.36</v>
      </c>
      <c r="Q261" s="4" t="str">
        <f t="shared" si="51"/>
        <v>Available</v>
      </c>
      <c r="Y261" s="26" t="s">
        <v>1899</v>
      </c>
      <c r="Z261" s="26" t="s">
        <v>12</v>
      </c>
      <c r="AA261" s="84" t="str">
        <f t="shared" si="42"/>
        <v>Priya Mohanty</v>
      </c>
      <c r="AB261" s="26">
        <v>64.61</v>
      </c>
      <c r="AC261" s="3" t="s">
        <v>157</v>
      </c>
      <c r="AD261" s="3">
        <v>11.45</v>
      </c>
      <c r="AG261" s="26" t="s">
        <v>1899</v>
      </c>
      <c r="AH261" s="4" t="str">
        <f t="shared" si="43"/>
        <v>00260</v>
      </c>
      <c r="AI261" s="3" t="s">
        <v>73</v>
      </c>
      <c r="AJ261" s="46" t="str">
        <f t="shared" si="44"/>
        <v>Male</v>
      </c>
      <c r="AK261" s="3" t="s">
        <v>785</v>
      </c>
      <c r="AL261" s="3" t="s">
        <v>93</v>
      </c>
      <c r="AM261" s="7" t="str">
        <f t="shared" si="45"/>
        <v>Seema Dash|Jharsuguda</v>
      </c>
      <c r="AO261" s="3" t="s">
        <v>785</v>
      </c>
      <c r="AP261" s="4" t="str">
        <f t="shared" si="46"/>
        <v>Not True</v>
      </c>
      <c r="AU261" s="26" t="s">
        <v>1377</v>
      </c>
      <c r="AV261" s="46" t="str">
        <f t="shared" si="47"/>
        <v>Approved</v>
      </c>
      <c r="AY261" s="3" t="s">
        <v>784</v>
      </c>
      <c r="AZ261" s="3" t="s">
        <v>93</v>
      </c>
      <c r="BA261" s="26" t="s">
        <v>1899</v>
      </c>
      <c r="BB261" s="71" t="s">
        <v>725</v>
      </c>
      <c r="BC261" s="4" t="str">
        <f t="shared" si="48"/>
        <v>Dhenkanal</v>
      </c>
      <c r="BE261" s="4"/>
      <c r="BF261" s="4"/>
      <c r="BG261" s="26" t="s">
        <v>1899</v>
      </c>
      <c r="BH261" s="26" t="s">
        <v>12</v>
      </c>
      <c r="BI261" s="4">
        <f t="shared" si="49"/>
        <v>105.8</v>
      </c>
      <c r="BK261" s="3" t="s">
        <v>784</v>
      </c>
      <c r="BL261" s="135" t="str">
        <f t="shared" si="50"/>
        <v>Exists</v>
      </c>
    </row>
    <row r="262" spans="9:64">
      <c r="I262" s="24">
        <v>580</v>
      </c>
      <c r="J262" s="46" t="str" cm="1">
        <f t="array" ref="J262">_xlfn.IFS(I262&gt;=750,"Low Risk",AND(I262&gt;=650,I262&lt;=749),"Medium Risk",I262&lt;650,"High Risk")</f>
        <v>High Risk</v>
      </c>
      <c r="N262" s="4"/>
      <c r="P262" s="26">
        <v>64.61</v>
      </c>
      <c r="Q262" s="4" t="str">
        <f t="shared" si="51"/>
        <v>Available</v>
      </c>
      <c r="Y262" s="24" t="s">
        <v>1901</v>
      </c>
      <c r="Z262" s="24" t="s">
        <v>20</v>
      </c>
      <c r="AA262" s="84" t="str">
        <f t="shared" si="42"/>
        <v>Anita Das</v>
      </c>
      <c r="AB262" s="24">
        <v>46</v>
      </c>
      <c r="AC262" s="2" t="s">
        <v>74</v>
      </c>
      <c r="AD262" s="2">
        <v>14.33</v>
      </c>
      <c r="AG262" s="24" t="s">
        <v>1901</v>
      </c>
      <c r="AH262" s="4" t="str">
        <f t="shared" si="43"/>
        <v>00261</v>
      </c>
      <c r="AI262" s="2" t="s">
        <v>89</v>
      </c>
      <c r="AJ262" s="46" t="str">
        <f t="shared" si="44"/>
        <v>Female</v>
      </c>
      <c r="AK262" s="2" t="s">
        <v>788</v>
      </c>
      <c r="AL262" s="2" t="s">
        <v>69</v>
      </c>
      <c r="AM262" s="7" t="str">
        <f t="shared" si="45"/>
        <v>Rohit Biswal|Sambalpur</v>
      </c>
      <c r="AO262" s="2" t="s">
        <v>788</v>
      </c>
      <c r="AP262" s="96" t="str">
        <f t="shared" si="46"/>
        <v>Rohit Biswal</v>
      </c>
      <c r="AU262" s="24" t="s">
        <v>1377</v>
      </c>
      <c r="AV262" s="46" t="str">
        <f t="shared" si="47"/>
        <v>Approved</v>
      </c>
      <c r="AY262" s="2" t="s">
        <v>787</v>
      </c>
      <c r="AZ262" s="2" t="s">
        <v>69</v>
      </c>
      <c r="BA262" s="24" t="s">
        <v>1901</v>
      </c>
      <c r="BB262" s="70" t="s">
        <v>755</v>
      </c>
      <c r="BC262" s="4" t="str">
        <f t="shared" si="48"/>
        <v>Cuttack</v>
      </c>
      <c r="BE262" s="4"/>
      <c r="BF262" s="4"/>
      <c r="BG262" s="24" t="s">
        <v>1901</v>
      </c>
      <c r="BH262" s="24" t="s">
        <v>20</v>
      </c>
      <c r="BI262" s="4">
        <f t="shared" si="49"/>
        <v>104.66</v>
      </c>
      <c r="BK262" s="2" t="s">
        <v>787</v>
      </c>
      <c r="BL262" s="135" t="str">
        <f t="shared" si="50"/>
        <v>Exists</v>
      </c>
    </row>
    <row r="263" spans="9:64">
      <c r="I263" s="26">
        <v>632</v>
      </c>
      <c r="J263" s="46" t="str" cm="1">
        <f t="array" ref="J263">_xlfn.IFS(I263&gt;=750,"Low Risk",AND(I263&gt;=650,I263&lt;=749),"Medium Risk",I263&lt;650,"High Risk")</f>
        <v>High Risk</v>
      </c>
      <c r="N263" s="4"/>
      <c r="P263" s="24">
        <v>46</v>
      </c>
      <c r="Q263" s="4" t="str">
        <f t="shared" si="51"/>
        <v>Available</v>
      </c>
      <c r="Y263" s="26" t="s">
        <v>1903</v>
      </c>
      <c r="Z263" s="26" t="s">
        <v>32</v>
      </c>
      <c r="AA263" s="84" t="str">
        <f t="shared" si="42"/>
        <v>Ramesh Behera</v>
      </c>
      <c r="AB263" s="26">
        <v>21.94</v>
      </c>
      <c r="AC263" s="3" t="s">
        <v>157</v>
      </c>
      <c r="AD263" s="3">
        <v>35.79</v>
      </c>
      <c r="AG263" s="26" t="s">
        <v>1903</v>
      </c>
      <c r="AH263" s="4" t="str">
        <f t="shared" si="43"/>
        <v>00262</v>
      </c>
      <c r="AI263" s="3" t="s">
        <v>105</v>
      </c>
      <c r="AJ263" s="46" t="str">
        <f t="shared" si="44"/>
        <v>Female</v>
      </c>
      <c r="AK263" s="3" t="s">
        <v>790</v>
      </c>
      <c r="AL263" s="3" t="s">
        <v>69</v>
      </c>
      <c r="AM263" s="7" t="str">
        <f t="shared" si="45"/>
        <v>Meena Sahu|Sambalpur</v>
      </c>
      <c r="AO263" s="3" t="s">
        <v>790</v>
      </c>
      <c r="AP263" s="4" t="str">
        <f t="shared" si="46"/>
        <v>Not True</v>
      </c>
      <c r="AU263" s="26" t="s">
        <v>1377</v>
      </c>
      <c r="AV263" s="46" t="str">
        <f t="shared" si="47"/>
        <v>Approved</v>
      </c>
      <c r="AY263" s="3" t="s">
        <v>789</v>
      </c>
      <c r="AZ263" s="3" t="s">
        <v>69</v>
      </c>
      <c r="BA263" s="26" t="s">
        <v>1903</v>
      </c>
      <c r="BB263" s="71" t="s">
        <v>1132</v>
      </c>
      <c r="BC263" s="4" t="str">
        <f t="shared" si="48"/>
        <v>Puri</v>
      </c>
      <c r="BE263" s="4"/>
      <c r="BF263" s="4"/>
      <c r="BG263" s="26" t="s">
        <v>1903</v>
      </c>
      <c r="BH263" s="26" t="s">
        <v>32</v>
      </c>
      <c r="BI263" s="4">
        <f t="shared" si="49"/>
        <v>224.53</v>
      </c>
      <c r="BK263" s="3" t="s">
        <v>789</v>
      </c>
      <c r="BL263" s="135" t="str">
        <f t="shared" si="50"/>
        <v>Exists</v>
      </c>
    </row>
    <row r="264" spans="9:64">
      <c r="I264" s="24">
        <v>738</v>
      </c>
      <c r="J264" s="46" t="str" cm="1">
        <f t="array" ref="J264">_xlfn.IFS(I264&gt;=750,"Low Risk",AND(I264&gt;=650,I264&lt;=749),"Medium Risk",I264&lt;650,"High Risk")</f>
        <v>Medium Risk</v>
      </c>
      <c r="N264" s="4"/>
      <c r="P264" s="26">
        <v>21.94</v>
      </c>
      <c r="Q264" s="4" t="str">
        <f t="shared" si="51"/>
        <v>Available</v>
      </c>
      <c r="Y264" s="24" t="s">
        <v>1905</v>
      </c>
      <c r="Z264" s="24" t="s">
        <v>32</v>
      </c>
      <c r="AA264" s="84" t="str">
        <f t="shared" si="42"/>
        <v>Ramesh Behera</v>
      </c>
      <c r="AB264" s="24">
        <v>89.41</v>
      </c>
      <c r="AC264" s="2" t="s">
        <v>157</v>
      </c>
      <c r="AD264" s="2">
        <v>4.78</v>
      </c>
      <c r="AG264" s="24" t="s">
        <v>1905</v>
      </c>
      <c r="AH264" s="4" t="str">
        <f t="shared" si="43"/>
        <v>00263</v>
      </c>
      <c r="AI264" s="2" t="s">
        <v>105</v>
      </c>
      <c r="AJ264" s="46" t="str">
        <f t="shared" si="44"/>
        <v>Female</v>
      </c>
      <c r="AK264" s="2" t="s">
        <v>793</v>
      </c>
      <c r="AL264" s="2" t="s">
        <v>232</v>
      </c>
      <c r="AM264" s="7" t="str">
        <f t="shared" si="45"/>
        <v>Rajesh Mallick|Angul</v>
      </c>
      <c r="AO264" s="2" t="s">
        <v>793</v>
      </c>
      <c r="AP264" s="96" t="str">
        <f t="shared" si="46"/>
        <v>Rajesh Mallick</v>
      </c>
      <c r="AU264" s="24" t="s">
        <v>1426</v>
      </c>
      <c r="AV264" s="46" t="str">
        <f t="shared" si="47"/>
        <v>Under Review</v>
      </c>
      <c r="AY264" s="2" t="s">
        <v>792</v>
      </c>
      <c r="AZ264" s="2" t="s">
        <v>232</v>
      </c>
      <c r="BA264" s="24" t="s">
        <v>1905</v>
      </c>
      <c r="BB264" s="70" t="s">
        <v>714</v>
      </c>
      <c r="BC264" s="4" t="str">
        <f t="shared" si="48"/>
        <v>Cuttack</v>
      </c>
      <c r="BE264" s="4"/>
      <c r="BF264" s="4"/>
      <c r="BG264" s="24" t="s">
        <v>1905</v>
      </c>
      <c r="BH264" s="24" t="s">
        <v>32</v>
      </c>
      <c r="BI264" s="4">
        <f t="shared" si="49"/>
        <v>224.53</v>
      </c>
      <c r="BK264" s="2" t="s">
        <v>792</v>
      </c>
      <c r="BL264" s="135" t="str">
        <f t="shared" si="50"/>
        <v>Exists</v>
      </c>
    </row>
    <row r="265" spans="9:64">
      <c r="I265" s="26">
        <v>748</v>
      </c>
      <c r="J265" s="46" t="str" cm="1">
        <f t="array" ref="J265">_xlfn.IFS(I265&gt;=750,"Low Risk",AND(I265&gt;=650,I265&lt;=749),"Medium Risk",I265&lt;650,"High Risk")</f>
        <v>Medium Risk</v>
      </c>
      <c r="N265" s="4"/>
      <c r="P265" s="24">
        <v>89.41</v>
      </c>
      <c r="Q265" s="4" t="str">
        <f t="shared" si="51"/>
        <v>Available</v>
      </c>
      <c r="Y265" s="26" t="s">
        <v>1906</v>
      </c>
      <c r="Z265" s="26" t="s">
        <v>16</v>
      </c>
      <c r="AA265" s="84" t="str">
        <f t="shared" si="42"/>
        <v>Suresh Panda</v>
      </c>
      <c r="AB265" s="26">
        <v>57.46</v>
      </c>
      <c r="AC265" s="3" t="s">
        <v>59</v>
      </c>
      <c r="AD265" s="3">
        <v>40.71</v>
      </c>
      <c r="AG265" s="26" t="s">
        <v>1906</v>
      </c>
      <c r="AH265" s="4" t="str">
        <f t="shared" si="43"/>
        <v>00264</v>
      </c>
      <c r="AI265" s="3" t="s">
        <v>105</v>
      </c>
      <c r="AJ265" s="46" t="str">
        <f t="shared" si="44"/>
        <v>Female</v>
      </c>
      <c r="AK265" s="3" t="s">
        <v>796</v>
      </c>
      <c r="AL265" s="3" t="s">
        <v>78</v>
      </c>
      <c r="AM265" s="7" t="str">
        <f t="shared" si="45"/>
        <v>Deepak Barik|Rourkela</v>
      </c>
      <c r="AO265" s="3" t="s">
        <v>796</v>
      </c>
      <c r="AP265" s="4" t="str">
        <f t="shared" si="46"/>
        <v>Not True</v>
      </c>
      <c r="AU265" s="26" t="s">
        <v>1381</v>
      </c>
      <c r="AV265" s="46" t="str">
        <f t="shared" si="47"/>
        <v>Rejected</v>
      </c>
      <c r="AY265" s="3" t="s">
        <v>795</v>
      </c>
      <c r="AZ265" s="3" t="s">
        <v>78</v>
      </c>
      <c r="BA265" s="26" t="s">
        <v>1906</v>
      </c>
      <c r="BB265" s="71" t="s">
        <v>822</v>
      </c>
      <c r="BC265" s="4" t="str">
        <f t="shared" si="48"/>
        <v>Balasore</v>
      </c>
      <c r="BE265" s="4"/>
      <c r="BF265" s="4"/>
      <c r="BG265" s="26" t="s">
        <v>1906</v>
      </c>
      <c r="BH265" s="26" t="s">
        <v>16</v>
      </c>
      <c r="BI265" s="4">
        <f t="shared" si="49"/>
        <v>197.62</v>
      </c>
      <c r="BK265" s="3" t="s">
        <v>795</v>
      </c>
      <c r="BL265" s="135" t="str">
        <f t="shared" si="50"/>
        <v>Exists</v>
      </c>
    </row>
    <row r="266" spans="9:64">
      <c r="I266" s="24">
        <v>872</v>
      </c>
      <c r="J266" s="46" t="str" cm="1">
        <f t="array" ref="J266">_xlfn.IFS(I266&gt;=750,"Low Risk",AND(I266&gt;=650,I266&lt;=749),"Medium Risk",I266&lt;650,"High Risk")</f>
        <v>Low Risk</v>
      </c>
      <c r="N266" s="4"/>
      <c r="P266" s="26">
        <v>57.46</v>
      </c>
      <c r="Q266" s="4" t="str">
        <f t="shared" si="51"/>
        <v>Available</v>
      </c>
      <c r="Y266" s="24" t="s">
        <v>1908</v>
      </c>
      <c r="Z266" s="24" t="s">
        <v>28</v>
      </c>
      <c r="AA266" s="84" t="str">
        <f t="shared" si="42"/>
        <v>Sunita Sahu</v>
      </c>
      <c r="AB266" s="24">
        <v>93.45</v>
      </c>
      <c r="AC266" s="2" t="s">
        <v>59</v>
      </c>
      <c r="AD266" s="2">
        <v>21.59</v>
      </c>
      <c r="AG266" s="24" t="s">
        <v>1908</v>
      </c>
      <c r="AH266" s="4" t="str">
        <f t="shared" si="43"/>
        <v>00265</v>
      </c>
      <c r="AI266" s="2" t="s">
        <v>73</v>
      </c>
      <c r="AJ266" s="46" t="str">
        <f t="shared" si="44"/>
        <v>Male</v>
      </c>
      <c r="AK266" s="2" t="s">
        <v>799</v>
      </c>
      <c r="AL266" s="2" t="s">
        <v>82</v>
      </c>
      <c r="AM266" s="7" t="str">
        <f t="shared" si="45"/>
        <v>Sita Swain|Cuttack</v>
      </c>
      <c r="AO266" s="2" t="s">
        <v>799</v>
      </c>
      <c r="AP266" s="4" t="str">
        <f t="shared" si="46"/>
        <v>Not True</v>
      </c>
      <c r="AU266" s="24" t="s">
        <v>1377</v>
      </c>
      <c r="AV266" s="46" t="str">
        <f t="shared" si="47"/>
        <v>Approved</v>
      </c>
      <c r="AY266" s="2" t="s">
        <v>798</v>
      </c>
      <c r="AZ266" s="2" t="s">
        <v>82</v>
      </c>
      <c r="BA266" s="24" t="s">
        <v>1908</v>
      </c>
      <c r="BB266" s="70" t="s">
        <v>1312</v>
      </c>
      <c r="BC266" s="4" t="str">
        <f t="shared" si="48"/>
        <v>Angul</v>
      </c>
      <c r="BE266" s="4"/>
      <c r="BF266" s="4"/>
      <c r="BG266" s="24" t="s">
        <v>1908</v>
      </c>
      <c r="BH266" s="24" t="s">
        <v>28</v>
      </c>
      <c r="BI266" s="4">
        <f t="shared" si="49"/>
        <v>162.30000000000001</v>
      </c>
      <c r="BK266" s="2" t="s">
        <v>798</v>
      </c>
      <c r="BL266" s="135" t="str">
        <f t="shared" si="50"/>
        <v>Exists</v>
      </c>
    </row>
    <row r="267" spans="9:64">
      <c r="I267" s="26">
        <v>837</v>
      </c>
      <c r="J267" s="46" t="str" cm="1">
        <f t="array" ref="J267">_xlfn.IFS(I267&gt;=750,"Low Risk",AND(I267&gt;=650,I267&lt;=749),"Medium Risk",I267&lt;650,"High Risk")</f>
        <v>Low Risk</v>
      </c>
      <c r="N267" s="4"/>
      <c r="P267" s="24">
        <v>93.45</v>
      </c>
      <c r="Q267" s="4" t="str">
        <f t="shared" si="51"/>
        <v>Available</v>
      </c>
      <c r="Y267" s="26" t="s">
        <v>1910</v>
      </c>
      <c r="Z267" s="26" t="s">
        <v>41</v>
      </c>
      <c r="AA267" s="84" t="str">
        <f t="shared" si="42"/>
        <v>Pooja Tripathi</v>
      </c>
      <c r="AB267" s="26">
        <v>74.83</v>
      </c>
      <c r="AC267" s="3" t="s">
        <v>59</v>
      </c>
      <c r="AD267" s="3">
        <v>31.84</v>
      </c>
      <c r="AG267" s="26" t="s">
        <v>1910</v>
      </c>
      <c r="AH267" s="4" t="str">
        <f t="shared" si="43"/>
        <v>00266</v>
      </c>
      <c r="AI267" s="3" t="s">
        <v>105</v>
      </c>
      <c r="AJ267" s="46" t="str">
        <f t="shared" si="44"/>
        <v>Female</v>
      </c>
      <c r="AK267" s="3" t="s">
        <v>703</v>
      </c>
      <c r="AL267" s="3" t="s">
        <v>82</v>
      </c>
      <c r="AM267" s="7" t="str">
        <f t="shared" si="45"/>
        <v>Nisha Sahoo|Cuttack</v>
      </c>
      <c r="AO267" s="3" t="s">
        <v>703</v>
      </c>
      <c r="AP267" s="4" t="str">
        <f t="shared" si="46"/>
        <v>Not True</v>
      </c>
      <c r="AU267" s="26" t="s">
        <v>1426</v>
      </c>
      <c r="AV267" s="46" t="str">
        <f t="shared" si="47"/>
        <v>Under Review</v>
      </c>
      <c r="AY267" s="3" t="s">
        <v>801</v>
      </c>
      <c r="AZ267" s="3" t="s">
        <v>82</v>
      </c>
      <c r="BA267" s="26" t="s">
        <v>1910</v>
      </c>
      <c r="BB267" s="71" t="s">
        <v>956</v>
      </c>
      <c r="BC267" s="4" t="str">
        <f t="shared" si="48"/>
        <v>Dhenkanal</v>
      </c>
      <c r="BE267" s="4"/>
      <c r="BF267" s="4"/>
      <c r="BG267" s="26" t="s">
        <v>1910</v>
      </c>
      <c r="BH267" s="26" t="s">
        <v>41</v>
      </c>
      <c r="BI267" s="4">
        <f t="shared" si="49"/>
        <v>251.78</v>
      </c>
      <c r="BK267" s="3" t="s">
        <v>801</v>
      </c>
      <c r="BL267" s="135" t="str">
        <f t="shared" si="50"/>
        <v>Exists</v>
      </c>
    </row>
    <row r="268" spans="9:64">
      <c r="I268" s="24">
        <v>861</v>
      </c>
      <c r="J268" s="46" t="str" cm="1">
        <f t="array" ref="J268">_xlfn.IFS(I268&gt;=750,"Low Risk",AND(I268&gt;=650,I268&lt;=749),"Medium Risk",I268&lt;650,"High Risk")</f>
        <v>Low Risk</v>
      </c>
      <c r="N268" s="4"/>
      <c r="P268" s="26">
        <v>74.83</v>
      </c>
      <c r="Q268" s="4" t="str">
        <f t="shared" si="51"/>
        <v>Available</v>
      </c>
      <c r="Y268" s="24" t="s">
        <v>1911</v>
      </c>
      <c r="Z268" s="24" t="s">
        <v>28</v>
      </c>
      <c r="AA268" s="84" t="str">
        <f t="shared" si="42"/>
        <v>Sunita Sahu</v>
      </c>
      <c r="AB268" s="24">
        <v>89.77</v>
      </c>
      <c r="AC268" s="2" t="s">
        <v>59</v>
      </c>
      <c r="AD268" s="2">
        <v>21.41</v>
      </c>
      <c r="AG268" s="24" t="s">
        <v>1911</v>
      </c>
      <c r="AH268" s="4" t="str">
        <f t="shared" si="43"/>
        <v>00267</v>
      </c>
      <c r="AI268" s="2" t="s">
        <v>105</v>
      </c>
      <c r="AJ268" s="46" t="str">
        <f t="shared" si="44"/>
        <v>Female</v>
      </c>
      <c r="AK268" s="2" t="s">
        <v>804</v>
      </c>
      <c r="AL268" s="2" t="s">
        <v>78</v>
      </c>
      <c r="AM268" s="7" t="str">
        <f t="shared" si="45"/>
        <v>Mamata Tripathi|Rourkela</v>
      </c>
      <c r="AO268" s="2" t="s">
        <v>804</v>
      </c>
      <c r="AP268" s="4" t="str">
        <f t="shared" si="46"/>
        <v>Not True</v>
      </c>
      <c r="AU268" s="24" t="s">
        <v>1377</v>
      </c>
      <c r="AV268" s="46" t="str">
        <f t="shared" si="47"/>
        <v>Approved</v>
      </c>
      <c r="AY268" s="2" t="s">
        <v>803</v>
      </c>
      <c r="AZ268" s="2" t="s">
        <v>78</v>
      </c>
      <c r="BA268" s="24" t="s">
        <v>1911</v>
      </c>
      <c r="BB268" s="70" t="s">
        <v>87</v>
      </c>
      <c r="BC268" s="4" t="str">
        <f t="shared" si="48"/>
        <v>Rourkela</v>
      </c>
      <c r="BE268" s="4"/>
      <c r="BF268" s="4"/>
      <c r="BG268" s="24" t="s">
        <v>1911</v>
      </c>
      <c r="BH268" s="24" t="s">
        <v>28</v>
      </c>
      <c r="BI268" s="4">
        <f t="shared" si="49"/>
        <v>162.30000000000001</v>
      </c>
      <c r="BK268" s="2" t="s">
        <v>803</v>
      </c>
      <c r="BL268" s="135" t="str">
        <f t="shared" si="50"/>
        <v>Exists</v>
      </c>
    </row>
    <row r="269" spans="9:64">
      <c r="I269" s="26">
        <v>800</v>
      </c>
      <c r="J269" s="46" t="str" cm="1">
        <f t="array" ref="J269">_xlfn.IFS(I269&gt;=750,"Low Risk",AND(I269&gt;=650,I269&lt;=749),"Medium Risk",I269&lt;650,"High Risk")</f>
        <v>Low Risk</v>
      </c>
      <c r="N269" s="4"/>
      <c r="P269" s="24">
        <v>89.77</v>
      </c>
      <c r="Q269" s="4" t="str">
        <f t="shared" si="51"/>
        <v>Available</v>
      </c>
      <c r="Y269" s="26" t="s">
        <v>1912</v>
      </c>
      <c r="Z269" s="26" t="s">
        <v>12</v>
      </c>
      <c r="AA269" s="84" t="str">
        <f t="shared" si="42"/>
        <v>Priya Mohanty</v>
      </c>
      <c r="AB269" s="26">
        <v>37.94</v>
      </c>
      <c r="AC269" s="3" t="s">
        <v>157</v>
      </c>
      <c r="AD269" s="3">
        <v>14.19</v>
      </c>
      <c r="AG269" s="26" t="s">
        <v>1912</v>
      </c>
      <c r="AH269" s="4" t="str">
        <f t="shared" si="43"/>
        <v>00268</v>
      </c>
      <c r="AI269" s="3" t="s">
        <v>57</v>
      </c>
      <c r="AJ269" s="46" t="str">
        <f t="shared" si="44"/>
        <v>Female</v>
      </c>
      <c r="AK269" s="3" t="s">
        <v>807</v>
      </c>
      <c r="AL269" s="3" t="s">
        <v>232</v>
      </c>
      <c r="AM269" s="7" t="str">
        <f t="shared" si="45"/>
        <v>Anita Mallick|Angul</v>
      </c>
      <c r="AO269" s="3" t="s">
        <v>807</v>
      </c>
      <c r="AP269" s="4" t="str">
        <f t="shared" si="46"/>
        <v>Not True</v>
      </c>
      <c r="AU269" s="26" t="s">
        <v>1381</v>
      </c>
      <c r="AV269" s="46" t="str">
        <f t="shared" si="47"/>
        <v>Rejected</v>
      </c>
      <c r="AY269" s="3" t="s">
        <v>806</v>
      </c>
      <c r="AZ269" s="3" t="s">
        <v>232</v>
      </c>
      <c r="BA269" s="26" t="s">
        <v>1912</v>
      </c>
      <c r="BB269" s="71" t="s">
        <v>559</v>
      </c>
      <c r="BC269" s="4" t="str">
        <f t="shared" si="48"/>
        <v>Rourkela</v>
      </c>
      <c r="BE269" s="4"/>
      <c r="BF269" s="4"/>
      <c r="BG269" s="26" t="s">
        <v>1912</v>
      </c>
      <c r="BH269" s="26" t="s">
        <v>12</v>
      </c>
      <c r="BI269" s="4">
        <f t="shared" si="49"/>
        <v>105.8</v>
      </c>
      <c r="BK269" s="3" t="s">
        <v>806</v>
      </c>
      <c r="BL269" s="135" t="str">
        <f t="shared" si="50"/>
        <v>Exists</v>
      </c>
    </row>
    <row r="270" spans="9:64">
      <c r="I270" s="24">
        <v>722</v>
      </c>
      <c r="J270" s="46" t="str" cm="1">
        <f t="array" ref="J270">_xlfn.IFS(I270&gt;=750,"Low Risk",AND(I270&gt;=650,I270&lt;=749),"Medium Risk",I270&lt;650,"High Risk")</f>
        <v>Medium Risk</v>
      </c>
      <c r="N270" s="4"/>
      <c r="P270" s="26">
        <v>37.94</v>
      </c>
      <c r="Q270" s="4" t="str">
        <f t="shared" si="51"/>
        <v>Available</v>
      </c>
      <c r="Y270" s="24" t="s">
        <v>1914</v>
      </c>
      <c r="Z270" s="24" t="s">
        <v>12</v>
      </c>
      <c r="AA270" s="84" t="str">
        <f t="shared" si="42"/>
        <v>Priya Mohanty</v>
      </c>
      <c r="AB270" s="24">
        <v>2.63</v>
      </c>
      <c r="AC270" s="2" t="s">
        <v>97</v>
      </c>
      <c r="AD270" s="2">
        <v>6.19</v>
      </c>
      <c r="AG270" s="24" t="s">
        <v>1914</v>
      </c>
      <c r="AH270" s="4" t="str">
        <f t="shared" si="43"/>
        <v>00269</v>
      </c>
      <c r="AI270" s="2" t="s">
        <v>128</v>
      </c>
      <c r="AJ270" s="46" t="str">
        <f t="shared" si="44"/>
        <v>Female</v>
      </c>
      <c r="AK270" s="2" t="s">
        <v>547</v>
      </c>
      <c r="AL270" s="2" t="s">
        <v>144</v>
      </c>
      <c r="AM270" s="7" t="str">
        <f t="shared" si="45"/>
        <v>Mamata Sahoo|Bhubaneswar</v>
      </c>
      <c r="AO270" s="2" t="s">
        <v>547</v>
      </c>
      <c r="AP270" s="4" t="str">
        <f t="shared" si="46"/>
        <v>Not True</v>
      </c>
      <c r="AU270" s="24" t="s">
        <v>1381</v>
      </c>
      <c r="AV270" s="46" t="str">
        <f t="shared" si="47"/>
        <v>Rejected</v>
      </c>
      <c r="AY270" s="2" t="s">
        <v>809</v>
      </c>
      <c r="AZ270" s="2" t="s">
        <v>144</v>
      </c>
      <c r="BA270" s="24" t="s">
        <v>1914</v>
      </c>
      <c r="BB270" s="70" t="s">
        <v>223</v>
      </c>
      <c r="BC270" s="4" t="str">
        <f t="shared" si="48"/>
        <v>Berhampur</v>
      </c>
      <c r="BE270" s="4"/>
      <c r="BF270" s="4"/>
      <c r="BG270" s="24" t="s">
        <v>1914</v>
      </c>
      <c r="BH270" s="24" t="s">
        <v>12</v>
      </c>
      <c r="BI270" s="4">
        <f t="shared" si="49"/>
        <v>105.8</v>
      </c>
      <c r="BK270" s="2" t="s">
        <v>809</v>
      </c>
      <c r="BL270" s="135" t="str">
        <f t="shared" si="50"/>
        <v>Exists</v>
      </c>
    </row>
    <row r="271" spans="9:64">
      <c r="I271" s="26">
        <v>825</v>
      </c>
      <c r="J271" s="46" t="str" cm="1">
        <f t="array" ref="J271">_xlfn.IFS(I271&gt;=750,"Low Risk",AND(I271&gt;=650,I271&lt;=749),"Medium Risk",I271&lt;650,"High Risk")</f>
        <v>Low Risk</v>
      </c>
      <c r="N271" s="4"/>
      <c r="P271" s="24">
        <v>2.63</v>
      </c>
      <c r="Q271" s="4" t="str">
        <f t="shared" si="51"/>
        <v>Available</v>
      </c>
      <c r="Y271" s="26" t="s">
        <v>1916</v>
      </c>
      <c r="Z271" s="26" t="s">
        <v>24</v>
      </c>
      <c r="AA271" s="84" t="str">
        <f t="shared" si="42"/>
        <v>Bikash Nayak</v>
      </c>
      <c r="AB271" s="26">
        <v>77.91</v>
      </c>
      <c r="AC271" s="3" t="s">
        <v>64</v>
      </c>
      <c r="AD271" s="3">
        <v>20.64</v>
      </c>
      <c r="AG271" s="26" t="s">
        <v>1916</v>
      </c>
      <c r="AH271" s="4" t="str">
        <f t="shared" si="43"/>
        <v>00270</v>
      </c>
      <c r="AI271" s="3" t="s">
        <v>105</v>
      </c>
      <c r="AJ271" s="46" t="str">
        <f t="shared" si="44"/>
        <v>Female</v>
      </c>
      <c r="AK271" s="3" t="s">
        <v>812</v>
      </c>
      <c r="AL271" s="3" t="s">
        <v>63</v>
      </c>
      <c r="AM271" s="7" t="str">
        <f t="shared" si="45"/>
        <v>Mamata Patnaik|Balasore</v>
      </c>
      <c r="AO271" s="3" t="s">
        <v>812</v>
      </c>
      <c r="AP271" s="4" t="str">
        <f t="shared" si="46"/>
        <v>Not True</v>
      </c>
      <c r="AU271" s="26" t="s">
        <v>1377</v>
      </c>
      <c r="AV271" s="46" t="str">
        <f t="shared" si="47"/>
        <v>Approved</v>
      </c>
      <c r="AY271" s="3" t="s">
        <v>811</v>
      </c>
      <c r="AZ271" s="3" t="s">
        <v>63</v>
      </c>
      <c r="BA271" s="26" t="s">
        <v>1916</v>
      </c>
      <c r="BB271" s="71" t="s">
        <v>988</v>
      </c>
      <c r="BC271" s="4" t="str">
        <f t="shared" si="48"/>
        <v>Dhenkanal</v>
      </c>
      <c r="BE271" s="4"/>
      <c r="BF271" s="4"/>
      <c r="BG271" s="26" t="s">
        <v>1916</v>
      </c>
      <c r="BH271" s="26" t="s">
        <v>24</v>
      </c>
      <c r="BI271" s="4">
        <f t="shared" si="49"/>
        <v>190.31</v>
      </c>
      <c r="BK271" s="3" t="s">
        <v>811</v>
      </c>
      <c r="BL271" s="135" t="str">
        <f t="shared" si="50"/>
        <v>Exists</v>
      </c>
    </row>
    <row r="272" spans="9:64">
      <c r="I272" s="24">
        <v>711</v>
      </c>
      <c r="J272" s="46" t="str" cm="1">
        <f t="array" ref="J272">_xlfn.IFS(I272&gt;=750,"Low Risk",AND(I272&gt;=650,I272&lt;=749),"Medium Risk",I272&lt;650,"High Risk")</f>
        <v>Medium Risk</v>
      </c>
      <c r="N272" s="4"/>
      <c r="P272" s="26">
        <v>77.91</v>
      </c>
      <c r="Q272" s="4" t="str">
        <f t="shared" si="51"/>
        <v>Available</v>
      </c>
      <c r="Y272" s="24" t="s">
        <v>1918</v>
      </c>
      <c r="Z272" s="24" t="s">
        <v>28</v>
      </c>
      <c r="AA272" s="84" t="str">
        <f t="shared" si="42"/>
        <v>Sunita Sahu</v>
      </c>
      <c r="AB272" s="24">
        <v>27.49</v>
      </c>
      <c r="AC272" s="2" t="s">
        <v>157</v>
      </c>
      <c r="AD272" s="2">
        <v>6.49</v>
      </c>
      <c r="AG272" s="24" t="s">
        <v>1918</v>
      </c>
      <c r="AH272" s="4" t="str">
        <f t="shared" si="43"/>
        <v>00271</v>
      </c>
      <c r="AI272" s="2" t="s">
        <v>73</v>
      </c>
      <c r="AJ272" s="46" t="str">
        <f t="shared" si="44"/>
        <v>Male</v>
      </c>
      <c r="AK272" s="2" t="s">
        <v>490</v>
      </c>
      <c r="AL272" s="2" t="s">
        <v>144</v>
      </c>
      <c r="AM272" s="7" t="str">
        <f t="shared" si="45"/>
        <v>Ravi Mohanty|Bhubaneswar</v>
      </c>
      <c r="AO272" s="2" t="s">
        <v>490</v>
      </c>
      <c r="AP272" s="96" t="str">
        <f t="shared" si="46"/>
        <v>Ravi Mohanty</v>
      </c>
      <c r="AU272" s="24" t="s">
        <v>1377</v>
      </c>
      <c r="AV272" s="46" t="str">
        <f t="shared" si="47"/>
        <v>Approved</v>
      </c>
      <c r="AY272" s="2" t="s">
        <v>814</v>
      </c>
      <c r="AZ272" s="2" t="s">
        <v>144</v>
      </c>
      <c r="BA272" s="24" t="s">
        <v>1918</v>
      </c>
      <c r="BB272" s="70" t="s">
        <v>71</v>
      </c>
      <c r="BC272" s="4" t="str">
        <f t="shared" si="48"/>
        <v>Balasore</v>
      </c>
      <c r="BE272" s="4"/>
      <c r="BF272" s="4"/>
      <c r="BG272" s="24" t="s">
        <v>1918</v>
      </c>
      <c r="BH272" s="24" t="s">
        <v>28</v>
      </c>
      <c r="BI272" s="4">
        <f t="shared" si="49"/>
        <v>162.30000000000001</v>
      </c>
      <c r="BK272" s="2" t="s">
        <v>814</v>
      </c>
      <c r="BL272" s="135" t="str">
        <f t="shared" si="50"/>
        <v>Exists</v>
      </c>
    </row>
    <row r="273" spans="9:64">
      <c r="I273" s="26">
        <v>818</v>
      </c>
      <c r="J273" s="46" t="str" cm="1">
        <f t="array" ref="J273">_xlfn.IFS(I273&gt;=750,"Low Risk",AND(I273&gt;=650,I273&lt;=749),"Medium Risk",I273&lt;650,"High Risk")</f>
        <v>Low Risk</v>
      </c>
      <c r="N273" s="4"/>
      <c r="P273" s="24">
        <v>27.49</v>
      </c>
      <c r="Q273" s="4" t="str">
        <f t="shared" si="51"/>
        <v>Available</v>
      </c>
      <c r="Y273" s="26" t="s">
        <v>1920</v>
      </c>
      <c r="Z273" s="26" t="s">
        <v>38</v>
      </c>
      <c r="AA273" s="84" t="str">
        <f t="shared" si="42"/>
        <v>Deepak Mishra</v>
      </c>
      <c r="AB273" s="26">
        <v>17.87</v>
      </c>
      <c r="AC273" s="3" t="s">
        <v>64</v>
      </c>
      <c r="AD273" s="3">
        <v>10.75</v>
      </c>
      <c r="AG273" s="26" t="s">
        <v>1920</v>
      </c>
      <c r="AH273" s="4" t="str">
        <f t="shared" si="43"/>
        <v>00272</v>
      </c>
      <c r="AI273" s="3" t="s">
        <v>89</v>
      </c>
      <c r="AJ273" s="46" t="str">
        <f t="shared" si="44"/>
        <v>Female</v>
      </c>
      <c r="AK273" s="3" t="s">
        <v>796</v>
      </c>
      <c r="AL273" s="3" t="s">
        <v>232</v>
      </c>
      <c r="AM273" s="7" t="str">
        <f t="shared" si="45"/>
        <v>Deepak Barik|Angul</v>
      </c>
      <c r="AO273" s="3" t="s">
        <v>796</v>
      </c>
      <c r="AP273" s="4" t="str">
        <f t="shared" si="46"/>
        <v>Not True</v>
      </c>
      <c r="AU273" s="26" t="s">
        <v>1377</v>
      </c>
      <c r="AV273" s="46" t="str">
        <f t="shared" si="47"/>
        <v>Approved</v>
      </c>
      <c r="AY273" s="3" t="s">
        <v>815</v>
      </c>
      <c r="AZ273" s="3" t="s">
        <v>232</v>
      </c>
      <c r="BA273" s="26" t="s">
        <v>1920</v>
      </c>
      <c r="BB273" s="71" t="s">
        <v>1165</v>
      </c>
      <c r="BC273" s="4" t="str">
        <f t="shared" si="48"/>
        <v>Cuttack</v>
      </c>
      <c r="BE273" s="4"/>
      <c r="BF273" s="4"/>
      <c r="BG273" s="26" t="s">
        <v>1920</v>
      </c>
      <c r="BH273" s="26" t="s">
        <v>38</v>
      </c>
      <c r="BI273" s="4">
        <f t="shared" si="49"/>
        <v>144.97999999999999</v>
      </c>
      <c r="BK273" s="3" t="s">
        <v>815</v>
      </c>
      <c r="BL273" s="135" t="str">
        <f t="shared" si="50"/>
        <v>Exists</v>
      </c>
    </row>
    <row r="274" spans="9:64">
      <c r="I274" s="24">
        <v>872</v>
      </c>
      <c r="J274" s="46" t="str" cm="1">
        <f t="array" ref="J274">_xlfn.IFS(I274&gt;=750,"Low Risk",AND(I274&gt;=650,I274&lt;=749),"Medium Risk",I274&lt;650,"High Risk")</f>
        <v>Low Risk</v>
      </c>
      <c r="N274" s="4"/>
      <c r="P274" s="26">
        <v>17.87</v>
      </c>
      <c r="Q274" s="4" t="str">
        <f t="shared" si="51"/>
        <v>Available</v>
      </c>
      <c r="Y274" s="24" t="s">
        <v>1923</v>
      </c>
      <c r="Z274" s="24" t="s">
        <v>32</v>
      </c>
      <c r="AA274" s="84" t="str">
        <f t="shared" si="42"/>
        <v>Ramesh Behera</v>
      </c>
      <c r="AB274" s="24">
        <v>52.21</v>
      </c>
      <c r="AC274" s="2" t="s">
        <v>157</v>
      </c>
      <c r="AD274" s="2">
        <v>16.98</v>
      </c>
      <c r="AG274" s="24" t="s">
        <v>1923</v>
      </c>
      <c r="AH274" s="4" t="str">
        <f t="shared" si="43"/>
        <v>00273</v>
      </c>
      <c r="AI274" s="2" t="s">
        <v>68</v>
      </c>
      <c r="AJ274" s="46" t="str">
        <f t="shared" si="44"/>
        <v>Female</v>
      </c>
      <c r="AK274" s="2" t="s">
        <v>818</v>
      </c>
      <c r="AL274" s="2" t="s">
        <v>82</v>
      </c>
      <c r="AM274" s="7" t="str">
        <f t="shared" si="45"/>
        <v>Lata Rout|Cuttack</v>
      </c>
      <c r="AO274" s="2" t="s">
        <v>818</v>
      </c>
      <c r="AP274" s="4" t="str">
        <f t="shared" si="46"/>
        <v>Not True</v>
      </c>
      <c r="AU274" s="24" t="s">
        <v>1381</v>
      </c>
      <c r="AV274" s="46" t="str">
        <f t="shared" si="47"/>
        <v>Rejected</v>
      </c>
      <c r="AY274" s="2" t="s">
        <v>817</v>
      </c>
      <c r="AZ274" s="2" t="s">
        <v>82</v>
      </c>
      <c r="BA274" s="24" t="s">
        <v>1923</v>
      </c>
      <c r="BB274" s="70" t="s">
        <v>1312</v>
      </c>
      <c r="BC274" s="4" t="str">
        <f t="shared" si="48"/>
        <v>Angul</v>
      </c>
      <c r="BE274" s="4"/>
      <c r="BF274" s="4"/>
      <c r="BG274" s="24" t="s">
        <v>1923</v>
      </c>
      <c r="BH274" s="24" t="s">
        <v>32</v>
      </c>
      <c r="BI274" s="4">
        <f t="shared" si="49"/>
        <v>224.53</v>
      </c>
      <c r="BK274" s="2" t="s">
        <v>817</v>
      </c>
      <c r="BL274" s="135" t="str">
        <f t="shared" si="50"/>
        <v>Exists</v>
      </c>
    </row>
    <row r="275" spans="9:64">
      <c r="I275" s="26">
        <v>565</v>
      </c>
      <c r="J275" s="46" t="str" cm="1">
        <f t="array" ref="J275">_xlfn.IFS(I275&gt;=750,"Low Risk",AND(I275&gt;=650,I275&lt;=749),"Medium Risk",I275&lt;650,"High Risk")</f>
        <v>High Risk</v>
      </c>
      <c r="N275" s="4"/>
      <c r="P275" s="24">
        <v>52.21</v>
      </c>
      <c r="Q275" s="4" t="str">
        <f t="shared" si="51"/>
        <v>Available</v>
      </c>
      <c r="Y275" s="26" t="s">
        <v>1924</v>
      </c>
      <c r="Z275" s="26" t="s">
        <v>38</v>
      </c>
      <c r="AA275" s="84" t="str">
        <f t="shared" si="42"/>
        <v>Deepak Mishra</v>
      </c>
      <c r="AB275" s="26">
        <v>10.23</v>
      </c>
      <c r="AC275" s="3" t="s">
        <v>59</v>
      </c>
      <c r="AD275" s="3">
        <v>25.58</v>
      </c>
      <c r="AG275" s="26" t="s">
        <v>1924</v>
      </c>
      <c r="AH275" s="4" t="str">
        <f t="shared" si="43"/>
        <v>00274</v>
      </c>
      <c r="AI275" s="3" t="s">
        <v>128</v>
      </c>
      <c r="AJ275" s="46" t="str">
        <f t="shared" si="44"/>
        <v>Female</v>
      </c>
      <c r="AK275" s="3" t="s">
        <v>365</v>
      </c>
      <c r="AL275" s="3" t="s">
        <v>82</v>
      </c>
      <c r="AM275" s="7" t="str">
        <f t="shared" si="45"/>
        <v>Meena Kumar|Cuttack</v>
      </c>
      <c r="AO275" s="3" t="s">
        <v>365</v>
      </c>
      <c r="AP275" s="4" t="str">
        <f t="shared" si="46"/>
        <v>Not True</v>
      </c>
      <c r="AU275" s="26" t="s">
        <v>1377</v>
      </c>
      <c r="AV275" s="46" t="str">
        <f t="shared" si="47"/>
        <v>Approved</v>
      </c>
      <c r="AY275" s="3" t="s">
        <v>820</v>
      </c>
      <c r="AZ275" s="3" t="s">
        <v>82</v>
      </c>
      <c r="BA275" s="26" t="s">
        <v>1924</v>
      </c>
      <c r="BB275" s="71" t="s">
        <v>456</v>
      </c>
      <c r="BC275" s="4" t="str">
        <f t="shared" si="48"/>
        <v>Bhubaneswar</v>
      </c>
      <c r="BE275" s="4"/>
      <c r="BF275" s="4"/>
      <c r="BG275" s="26" t="s">
        <v>1924</v>
      </c>
      <c r="BH275" s="26" t="s">
        <v>38</v>
      </c>
      <c r="BI275" s="4">
        <f t="shared" si="49"/>
        <v>144.97999999999999</v>
      </c>
      <c r="BK275" s="3" t="s">
        <v>820</v>
      </c>
      <c r="BL275" s="135" t="str">
        <f t="shared" si="50"/>
        <v>Exists</v>
      </c>
    </row>
    <row r="276" spans="9:64">
      <c r="I276" s="24">
        <v>887</v>
      </c>
      <c r="J276" s="46" t="str" cm="1">
        <f t="array" ref="J276">_xlfn.IFS(I276&gt;=750,"Low Risk",AND(I276&gt;=650,I276&lt;=749),"Medium Risk",I276&lt;650,"High Risk")</f>
        <v>Low Risk</v>
      </c>
      <c r="N276" s="4"/>
      <c r="P276" s="26">
        <v>10.23</v>
      </c>
      <c r="Q276" s="4" t="str">
        <f t="shared" si="51"/>
        <v>Available</v>
      </c>
      <c r="Y276" s="24" t="s">
        <v>1926</v>
      </c>
      <c r="Z276" s="24" t="s">
        <v>35</v>
      </c>
      <c r="AA276" s="84" t="str">
        <f t="shared" si="42"/>
        <v>Kavita Rath</v>
      </c>
      <c r="AB276" s="24">
        <v>65.599999999999994</v>
      </c>
      <c r="AC276" s="2" t="s">
        <v>64</v>
      </c>
      <c r="AD276" s="2">
        <v>15.46</v>
      </c>
      <c r="AG276" s="24" t="s">
        <v>1926</v>
      </c>
      <c r="AH276" s="4" t="str">
        <f t="shared" si="43"/>
        <v>00275</v>
      </c>
      <c r="AI276" s="2" t="s">
        <v>73</v>
      </c>
      <c r="AJ276" s="46" t="str">
        <f t="shared" si="44"/>
        <v>Male</v>
      </c>
      <c r="AK276" s="2" t="s">
        <v>823</v>
      </c>
      <c r="AL276" s="2" t="s">
        <v>63</v>
      </c>
      <c r="AM276" s="7" t="str">
        <f t="shared" si="45"/>
        <v>Sita Panda|Balasore</v>
      </c>
      <c r="AO276" s="2" t="s">
        <v>823</v>
      </c>
      <c r="AP276" s="4" t="str">
        <f t="shared" si="46"/>
        <v>Not True</v>
      </c>
      <c r="AU276" s="24" t="s">
        <v>1377</v>
      </c>
      <c r="AV276" s="46" t="str">
        <f t="shared" si="47"/>
        <v>Approved</v>
      </c>
      <c r="AY276" s="2" t="s">
        <v>822</v>
      </c>
      <c r="AZ276" s="2" t="s">
        <v>63</v>
      </c>
      <c r="BA276" s="24" t="s">
        <v>1926</v>
      </c>
      <c r="BB276" s="70" t="s">
        <v>268</v>
      </c>
      <c r="BC276" s="4" t="str">
        <f t="shared" si="48"/>
        <v>Puri</v>
      </c>
      <c r="BE276" s="4"/>
      <c r="BF276" s="4"/>
      <c r="BG276" s="24" t="s">
        <v>1926</v>
      </c>
      <c r="BH276" s="24" t="s">
        <v>35</v>
      </c>
      <c r="BI276" s="4">
        <f t="shared" si="49"/>
        <v>103.83</v>
      </c>
      <c r="BK276" s="2" t="s">
        <v>822</v>
      </c>
      <c r="BL276" s="135" t="str">
        <f t="shared" si="50"/>
        <v>Exists</v>
      </c>
    </row>
    <row r="277" spans="9:64">
      <c r="I277" s="26">
        <v>898</v>
      </c>
      <c r="J277" s="46" t="str" cm="1">
        <f t="array" ref="J277">_xlfn.IFS(I277&gt;=750,"Low Risk",AND(I277&gt;=650,I277&lt;=749),"Medium Risk",I277&lt;650,"High Risk")</f>
        <v>Low Risk</v>
      </c>
      <c r="N277" s="4"/>
      <c r="P277" s="24">
        <v>65.599999999999994</v>
      </c>
      <c r="Q277" s="4" t="str">
        <f t="shared" si="51"/>
        <v>Available</v>
      </c>
      <c r="Y277" s="26" t="s">
        <v>1928</v>
      </c>
      <c r="Z277" s="26" t="s">
        <v>12</v>
      </c>
      <c r="AA277" s="84" t="str">
        <f t="shared" si="42"/>
        <v>Priya Mohanty</v>
      </c>
      <c r="AB277" s="26">
        <v>13.15</v>
      </c>
      <c r="AC277" s="3" t="s">
        <v>157</v>
      </c>
      <c r="AD277" s="3">
        <v>15.62</v>
      </c>
      <c r="AG277" s="26" t="s">
        <v>1928</v>
      </c>
      <c r="AH277" s="4" t="str">
        <f t="shared" si="43"/>
        <v>00276</v>
      </c>
      <c r="AI277" s="3" t="s">
        <v>73</v>
      </c>
      <c r="AJ277" s="46" t="str">
        <f t="shared" si="44"/>
        <v>Male</v>
      </c>
      <c r="AK277" s="3" t="s">
        <v>826</v>
      </c>
      <c r="AL277" s="3" t="s">
        <v>232</v>
      </c>
      <c r="AM277" s="7" t="str">
        <f t="shared" si="45"/>
        <v>Arjun Mohanty|Angul</v>
      </c>
      <c r="AO277" s="3" t="s">
        <v>826</v>
      </c>
      <c r="AP277" s="4" t="str">
        <f t="shared" si="46"/>
        <v>Not True</v>
      </c>
      <c r="AU277" s="26" t="s">
        <v>1426</v>
      </c>
      <c r="AV277" s="46" t="str">
        <f t="shared" si="47"/>
        <v>Under Review</v>
      </c>
      <c r="AY277" s="3" t="s">
        <v>825</v>
      </c>
      <c r="AZ277" s="3" t="s">
        <v>232</v>
      </c>
      <c r="BA277" s="26" t="s">
        <v>1928</v>
      </c>
      <c r="BB277" s="71" t="s">
        <v>878</v>
      </c>
      <c r="BC277" s="4" t="str">
        <f t="shared" si="48"/>
        <v>Jharsuguda</v>
      </c>
      <c r="BE277" s="4"/>
      <c r="BF277" s="4"/>
      <c r="BG277" s="26" t="s">
        <v>1928</v>
      </c>
      <c r="BH277" s="26" t="s">
        <v>12</v>
      </c>
      <c r="BI277" s="4">
        <f t="shared" si="49"/>
        <v>105.8</v>
      </c>
      <c r="BK277" s="3" t="s">
        <v>825</v>
      </c>
      <c r="BL277" s="135" t="str">
        <f t="shared" si="50"/>
        <v>Exists</v>
      </c>
    </row>
    <row r="278" spans="9:64">
      <c r="I278" s="24">
        <v>793</v>
      </c>
      <c r="J278" s="46" t="str" cm="1">
        <f t="array" ref="J278">_xlfn.IFS(I278&gt;=750,"Low Risk",AND(I278&gt;=650,I278&lt;=749),"Medium Risk",I278&lt;650,"High Risk")</f>
        <v>Low Risk</v>
      </c>
      <c r="N278" s="4"/>
      <c r="P278" s="26">
        <v>13.15</v>
      </c>
      <c r="Q278" s="4" t="str">
        <f t="shared" si="51"/>
        <v>Available</v>
      </c>
      <c r="Y278" s="24" t="s">
        <v>1930</v>
      </c>
      <c r="Z278" s="24" t="s">
        <v>35</v>
      </c>
      <c r="AA278" s="84" t="str">
        <f t="shared" si="42"/>
        <v>Kavita Rath</v>
      </c>
      <c r="AB278" s="24">
        <v>42.57</v>
      </c>
      <c r="AC278" s="2" t="s">
        <v>64</v>
      </c>
      <c r="AD278" s="2">
        <v>22.68</v>
      </c>
      <c r="AG278" s="24" t="s">
        <v>1930</v>
      </c>
      <c r="AH278" s="4" t="str">
        <f t="shared" si="43"/>
        <v>00277</v>
      </c>
      <c r="AI278" s="2" t="s">
        <v>105</v>
      </c>
      <c r="AJ278" s="46" t="str">
        <f t="shared" si="44"/>
        <v>Female</v>
      </c>
      <c r="AK278" s="2" t="s">
        <v>487</v>
      </c>
      <c r="AL278" s="2" t="s">
        <v>58</v>
      </c>
      <c r="AM278" s="7" t="str">
        <f t="shared" si="45"/>
        <v>Prakash Mallick|Dhenkanal</v>
      </c>
      <c r="AO278" s="2" t="s">
        <v>487</v>
      </c>
      <c r="AP278" s="4" t="str">
        <f t="shared" si="46"/>
        <v>Not True</v>
      </c>
      <c r="AU278" s="24" t="s">
        <v>1426</v>
      </c>
      <c r="AV278" s="46" t="str">
        <f t="shared" si="47"/>
        <v>Under Review</v>
      </c>
      <c r="AY278" s="2" t="s">
        <v>828</v>
      </c>
      <c r="AZ278" s="2" t="s">
        <v>58</v>
      </c>
      <c r="BA278" s="24" t="s">
        <v>1930</v>
      </c>
      <c r="BB278" s="70" t="s">
        <v>187</v>
      </c>
      <c r="BC278" s="4" t="str">
        <f t="shared" si="48"/>
        <v>Cuttack</v>
      </c>
      <c r="BE278" s="4"/>
      <c r="BF278" s="4"/>
      <c r="BG278" s="24" t="s">
        <v>1930</v>
      </c>
      <c r="BH278" s="24" t="s">
        <v>35</v>
      </c>
      <c r="BI278" s="4">
        <f t="shared" si="49"/>
        <v>103.83</v>
      </c>
      <c r="BK278" s="2" t="s">
        <v>828</v>
      </c>
      <c r="BL278" s="135" t="str">
        <f t="shared" si="50"/>
        <v>Exists</v>
      </c>
    </row>
    <row r="279" spans="9:64">
      <c r="I279" s="26">
        <v>784</v>
      </c>
      <c r="J279" s="46" t="str" cm="1">
        <f t="array" ref="J279">_xlfn.IFS(I279&gt;=750,"Low Risk",AND(I279&gt;=650,I279&lt;=749),"Medium Risk",I279&lt;650,"High Risk")</f>
        <v>Low Risk</v>
      </c>
      <c r="N279" s="4"/>
      <c r="P279" s="24">
        <v>42.57</v>
      </c>
      <c r="Q279" s="4" t="str">
        <f t="shared" si="51"/>
        <v>Available</v>
      </c>
      <c r="Y279" s="26" t="s">
        <v>1932</v>
      </c>
      <c r="Z279" s="26" t="s">
        <v>7</v>
      </c>
      <c r="AA279" s="84" t="str">
        <f t="shared" si="42"/>
        <v>Rajesh Kumar</v>
      </c>
      <c r="AB279" s="26">
        <v>48.91</v>
      </c>
      <c r="AC279" s="3" t="s">
        <v>124</v>
      </c>
      <c r="AD279" s="3">
        <v>40.619999999999997</v>
      </c>
      <c r="AG279" s="26" t="s">
        <v>1932</v>
      </c>
      <c r="AH279" s="4" t="str">
        <f t="shared" si="43"/>
        <v>00278</v>
      </c>
      <c r="AI279" s="3" t="s">
        <v>68</v>
      </c>
      <c r="AJ279" s="46" t="str">
        <f t="shared" si="44"/>
        <v>Female</v>
      </c>
      <c r="AK279" s="3" t="s">
        <v>321</v>
      </c>
      <c r="AL279" s="3" t="s">
        <v>144</v>
      </c>
      <c r="AM279" s="7" t="str">
        <f t="shared" si="45"/>
        <v>Ravi Pradhan|Bhubaneswar</v>
      </c>
      <c r="AO279" s="3" t="s">
        <v>321</v>
      </c>
      <c r="AP279" s="96" t="str">
        <f t="shared" si="46"/>
        <v>Ravi Pradhan</v>
      </c>
      <c r="AU279" s="26" t="s">
        <v>1386</v>
      </c>
      <c r="AV279" s="46" t="str">
        <f t="shared" si="47"/>
        <v>Rejected</v>
      </c>
      <c r="AY279" s="3" t="s">
        <v>830</v>
      </c>
      <c r="AZ279" s="3" t="s">
        <v>144</v>
      </c>
      <c r="BA279" s="26" t="s">
        <v>1932</v>
      </c>
      <c r="BB279" s="71" t="s">
        <v>1210</v>
      </c>
      <c r="BC279" s="4" t="str">
        <f t="shared" si="48"/>
        <v>Cuttack</v>
      </c>
      <c r="BE279" s="4"/>
      <c r="BF279" s="4"/>
      <c r="BG279" s="26" t="s">
        <v>1932</v>
      </c>
      <c r="BH279" s="26" t="s">
        <v>7</v>
      </c>
      <c r="BI279" s="4">
        <f t="shared" si="49"/>
        <v>209.86</v>
      </c>
      <c r="BK279" s="3" t="s">
        <v>830</v>
      </c>
      <c r="BL279" s="135" t="str">
        <f t="shared" si="50"/>
        <v>Exists</v>
      </c>
    </row>
    <row r="280" spans="9:64">
      <c r="I280" s="24">
        <v>855</v>
      </c>
      <c r="J280" s="46" t="str" cm="1">
        <f t="array" ref="J280">_xlfn.IFS(I280&gt;=750,"Low Risk",AND(I280&gt;=650,I280&lt;=749),"Medium Risk",I280&lt;650,"High Risk")</f>
        <v>Low Risk</v>
      </c>
      <c r="N280" s="4"/>
      <c r="P280" s="26">
        <v>48.91</v>
      </c>
      <c r="Q280" s="4" t="str">
        <f t="shared" si="51"/>
        <v>Available</v>
      </c>
      <c r="Y280" s="24" t="s">
        <v>1933</v>
      </c>
      <c r="Z280" s="24" t="s">
        <v>16</v>
      </c>
      <c r="AA280" s="84" t="str">
        <f t="shared" si="42"/>
        <v>Suresh Panda</v>
      </c>
      <c r="AB280" s="24">
        <v>89.96</v>
      </c>
      <c r="AC280" s="2" t="s">
        <v>74</v>
      </c>
      <c r="AD280" s="2">
        <v>23.46</v>
      </c>
      <c r="AG280" s="24" t="s">
        <v>1933</v>
      </c>
      <c r="AH280" s="4" t="str">
        <f t="shared" si="43"/>
        <v>00279</v>
      </c>
      <c r="AI280" s="2" t="s">
        <v>105</v>
      </c>
      <c r="AJ280" s="46" t="str">
        <f t="shared" si="44"/>
        <v>Female</v>
      </c>
      <c r="AK280" s="2" t="s">
        <v>833</v>
      </c>
      <c r="AL280" s="2" t="s">
        <v>144</v>
      </c>
      <c r="AM280" s="7" t="str">
        <f t="shared" si="45"/>
        <v>Suresh Behera|Bhubaneswar</v>
      </c>
      <c r="AO280" s="2" t="s">
        <v>833</v>
      </c>
      <c r="AP280" s="4" t="str">
        <f t="shared" si="46"/>
        <v>Not True</v>
      </c>
      <c r="AU280" s="24" t="s">
        <v>1426</v>
      </c>
      <c r="AV280" s="46" t="str">
        <f t="shared" si="47"/>
        <v>Under Review</v>
      </c>
      <c r="AY280" s="2" t="s">
        <v>832</v>
      </c>
      <c r="AZ280" s="2" t="s">
        <v>144</v>
      </c>
      <c r="BA280" s="24" t="s">
        <v>1933</v>
      </c>
      <c r="BB280" s="70" t="s">
        <v>1096</v>
      </c>
      <c r="BC280" s="4" t="str">
        <f t="shared" si="48"/>
        <v>Dhenkanal</v>
      </c>
      <c r="BE280" s="4"/>
      <c r="BF280" s="4"/>
      <c r="BG280" s="24" t="s">
        <v>1933</v>
      </c>
      <c r="BH280" s="24" t="s">
        <v>16</v>
      </c>
      <c r="BI280" s="4">
        <f t="shared" si="49"/>
        <v>197.62</v>
      </c>
      <c r="BK280" s="2" t="s">
        <v>832</v>
      </c>
      <c r="BL280" s="135" t="str">
        <f t="shared" si="50"/>
        <v>Exists</v>
      </c>
    </row>
    <row r="281" spans="9:64">
      <c r="I281" s="26">
        <v>866</v>
      </c>
      <c r="J281" s="46" t="str" cm="1">
        <f t="array" ref="J281">_xlfn.IFS(I281&gt;=750,"Low Risk",AND(I281&gt;=650,I281&lt;=749),"Medium Risk",I281&lt;650,"High Risk")</f>
        <v>Low Risk</v>
      </c>
      <c r="N281" s="4"/>
      <c r="P281" s="24">
        <v>89.96</v>
      </c>
      <c r="Q281" s="4" t="str">
        <f t="shared" si="51"/>
        <v>Available</v>
      </c>
      <c r="Y281" s="26" t="s">
        <v>1935</v>
      </c>
      <c r="Z281" s="26" t="s">
        <v>24</v>
      </c>
      <c r="AA281" s="84" t="str">
        <f t="shared" si="42"/>
        <v>Bikash Nayak</v>
      </c>
      <c r="AB281" s="26">
        <v>44.17</v>
      </c>
      <c r="AC281" s="3" t="s">
        <v>64</v>
      </c>
      <c r="AD281" s="3">
        <v>43.26</v>
      </c>
      <c r="AG281" s="26" t="s">
        <v>1935</v>
      </c>
      <c r="AH281" s="4" t="str">
        <f t="shared" si="43"/>
        <v>00280</v>
      </c>
      <c r="AI281" s="3" t="s">
        <v>57</v>
      </c>
      <c r="AJ281" s="46" t="str">
        <f t="shared" si="44"/>
        <v>Female</v>
      </c>
      <c r="AK281" s="3" t="s">
        <v>836</v>
      </c>
      <c r="AL281" s="3" t="s">
        <v>63</v>
      </c>
      <c r="AM281" s="7" t="str">
        <f t="shared" si="45"/>
        <v>Mira Das|Balasore</v>
      </c>
      <c r="AO281" s="3" t="s">
        <v>836</v>
      </c>
      <c r="AP281" s="4" t="str">
        <f t="shared" si="46"/>
        <v>Not True</v>
      </c>
      <c r="AU281" s="26" t="s">
        <v>1377</v>
      </c>
      <c r="AV281" s="46" t="str">
        <f t="shared" si="47"/>
        <v>Approved</v>
      </c>
      <c r="AY281" s="3" t="s">
        <v>835</v>
      </c>
      <c r="AZ281" s="3" t="s">
        <v>63</v>
      </c>
      <c r="BA281" s="26" t="s">
        <v>1935</v>
      </c>
      <c r="BB281" s="71" t="s">
        <v>971</v>
      </c>
      <c r="BC281" s="4" t="str">
        <f t="shared" si="48"/>
        <v>Puri</v>
      </c>
      <c r="BE281" s="4"/>
      <c r="BF281" s="4"/>
      <c r="BG281" s="26" t="s">
        <v>1935</v>
      </c>
      <c r="BH281" s="26" t="s">
        <v>24</v>
      </c>
      <c r="BI281" s="4">
        <f t="shared" si="49"/>
        <v>190.31</v>
      </c>
      <c r="BK281" s="3" t="s">
        <v>835</v>
      </c>
      <c r="BL281" s="135" t="str">
        <f t="shared" si="50"/>
        <v>Exists</v>
      </c>
    </row>
    <row r="282" spans="9:64">
      <c r="I282" s="24">
        <v>877</v>
      </c>
      <c r="J282" s="46" t="str" cm="1">
        <f t="array" ref="J282">_xlfn.IFS(I282&gt;=750,"Low Risk",AND(I282&gt;=650,I282&lt;=749),"Medium Risk",I282&lt;650,"High Risk")</f>
        <v>Low Risk</v>
      </c>
      <c r="N282" s="4"/>
      <c r="P282" s="26">
        <v>44.17</v>
      </c>
      <c r="Q282" s="4" t="str">
        <f t="shared" si="51"/>
        <v>Available</v>
      </c>
      <c r="Y282" s="24" t="s">
        <v>1937</v>
      </c>
      <c r="Z282" s="24" t="s">
        <v>35</v>
      </c>
      <c r="AA282" s="84" t="str">
        <f t="shared" si="42"/>
        <v>Kavita Rath</v>
      </c>
      <c r="AB282" s="24">
        <v>60.04</v>
      </c>
      <c r="AC282" s="2" t="s">
        <v>97</v>
      </c>
      <c r="AD282" s="2">
        <v>30.39</v>
      </c>
      <c r="AG282" s="24" t="s">
        <v>1937</v>
      </c>
      <c r="AH282" s="4" t="str">
        <f t="shared" si="43"/>
        <v>00281</v>
      </c>
      <c r="AI282" s="2" t="s">
        <v>57</v>
      </c>
      <c r="AJ282" s="46" t="str">
        <f t="shared" si="44"/>
        <v>Female</v>
      </c>
      <c r="AK282" s="2" t="s">
        <v>362</v>
      </c>
      <c r="AL282" s="2" t="s">
        <v>63</v>
      </c>
      <c r="AM282" s="7" t="str">
        <f t="shared" si="45"/>
        <v>Suman Patnaik|Balasore</v>
      </c>
      <c r="AO282" s="2" t="s">
        <v>362</v>
      </c>
      <c r="AP282" s="4" t="str">
        <f t="shared" si="46"/>
        <v>Not True</v>
      </c>
      <c r="AU282" s="24" t="s">
        <v>1386</v>
      </c>
      <c r="AV282" s="46" t="str">
        <f t="shared" si="47"/>
        <v>Rejected</v>
      </c>
      <c r="AY282" s="2" t="s">
        <v>838</v>
      </c>
      <c r="AZ282" s="2" t="s">
        <v>63</v>
      </c>
      <c r="BA282" s="24" t="s">
        <v>1937</v>
      </c>
      <c r="BB282" s="70" t="s">
        <v>377</v>
      </c>
      <c r="BC282" s="4" t="str">
        <f t="shared" si="48"/>
        <v>Bhubaneswar</v>
      </c>
      <c r="BE282" s="4"/>
      <c r="BF282" s="4"/>
      <c r="BG282" s="24" t="s">
        <v>1937</v>
      </c>
      <c r="BH282" s="24" t="s">
        <v>35</v>
      </c>
      <c r="BI282" s="4">
        <f t="shared" si="49"/>
        <v>103.83</v>
      </c>
      <c r="BK282" s="2" t="s">
        <v>838</v>
      </c>
      <c r="BL282" s="135" t="str">
        <f t="shared" si="50"/>
        <v>Exists</v>
      </c>
    </row>
    <row r="283" spans="9:64">
      <c r="I283" s="26">
        <v>787</v>
      </c>
      <c r="J283" s="46" t="str" cm="1">
        <f t="array" ref="J283">_xlfn.IFS(I283&gt;=750,"Low Risk",AND(I283&gt;=650,I283&lt;=749),"Medium Risk",I283&lt;650,"High Risk")</f>
        <v>Low Risk</v>
      </c>
      <c r="N283" s="4"/>
      <c r="P283" s="24">
        <v>60.04</v>
      </c>
      <c r="Q283" s="4" t="str">
        <f t="shared" si="51"/>
        <v>Available</v>
      </c>
      <c r="Y283" s="26" t="s">
        <v>1939</v>
      </c>
      <c r="Z283" s="26" t="s">
        <v>7</v>
      </c>
      <c r="AA283" s="84" t="str">
        <f t="shared" si="42"/>
        <v>Rajesh Kumar</v>
      </c>
      <c r="AB283" s="26">
        <v>41.57</v>
      </c>
      <c r="AC283" s="3" t="s">
        <v>64</v>
      </c>
      <c r="AD283" s="3">
        <v>29.89</v>
      </c>
      <c r="AG283" s="26" t="s">
        <v>1939</v>
      </c>
      <c r="AH283" s="4" t="str">
        <f t="shared" si="43"/>
        <v>00282</v>
      </c>
      <c r="AI283" s="3" t="s">
        <v>73</v>
      </c>
      <c r="AJ283" s="46" t="str">
        <f t="shared" si="44"/>
        <v>Male</v>
      </c>
      <c r="AK283" s="3" t="s">
        <v>841</v>
      </c>
      <c r="AL283" s="3" t="s">
        <v>63</v>
      </c>
      <c r="AM283" s="7" t="str">
        <f t="shared" si="45"/>
        <v>Sita Rout|Balasore</v>
      </c>
      <c r="AO283" s="3" t="s">
        <v>841</v>
      </c>
      <c r="AP283" s="4" t="str">
        <f t="shared" si="46"/>
        <v>Not True</v>
      </c>
      <c r="AU283" s="26" t="s">
        <v>1377</v>
      </c>
      <c r="AV283" s="46" t="str">
        <f t="shared" si="47"/>
        <v>Approved</v>
      </c>
      <c r="AY283" s="3" t="s">
        <v>840</v>
      </c>
      <c r="AZ283" s="3" t="s">
        <v>63</v>
      </c>
      <c r="BA283" s="26" t="s">
        <v>1939</v>
      </c>
      <c r="BB283" s="71" t="s">
        <v>323</v>
      </c>
      <c r="BC283" s="4" t="str">
        <f t="shared" si="48"/>
        <v>Jharsuguda</v>
      </c>
      <c r="BE283" s="4"/>
      <c r="BF283" s="4"/>
      <c r="BG283" s="26" t="s">
        <v>1939</v>
      </c>
      <c r="BH283" s="26" t="s">
        <v>7</v>
      </c>
      <c r="BI283" s="4">
        <f t="shared" si="49"/>
        <v>209.86</v>
      </c>
      <c r="BK283" s="3" t="s">
        <v>840</v>
      </c>
      <c r="BL283" s="135" t="str">
        <f t="shared" si="50"/>
        <v>Exists</v>
      </c>
    </row>
    <row r="284" spans="9:64">
      <c r="I284" s="24">
        <v>557</v>
      </c>
      <c r="J284" s="46" t="str" cm="1">
        <f t="array" ref="J284">_xlfn.IFS(I284&gt;=750,"Low Risk",AND(I284&gt;=650,I284&lt;=749),"Medium Risk",I284&lt;650,"High Risk")</f>
        <v>High Risk</v>
      </c>
      <c r="N284" s="4"/>
      <c r="P284" s="26">
        <v>41.57</v>
      </c>
      <c r="Q284" s="4" t="str">
        <f t="shared" si="51"/>
        <v>Available</v>
      </c>
      <c r="Y284" s="24" t="s">
        <v>1941</v>
      </c>
      <c r="Z284" s="24" t="s">
        <v>20</v>
      </c>
      <c r="AA284" s="84" t="str">
        <f t="shared" si="42"/>
        <v>Anita Das</v>
      </c>
      <c r="AB284" s="24">
        <v>37.79</v>
      </c>
      <c r="AC284" s="2" t="s">
        <v>59</v>
      </c>
      <c r="AD284" s="2">
        <v>38.049999999999997</v>
      </c>
      <c r="AG284" s="24" t="s">
        <v>1941</v>
      </c>
      <c r="AH284" s="4" t="str">
        <f t="shared" si="43"/>
        <v>00283</v>
      </c>
      <c r="AI284" s="2" t="s">
        <v>57</v>
      </c>
      <c r="AJ284" s="46" t="str">
        <f t="shared" si="44"/>
        <v>Female</v>
      </c>
      <c r="AK284" s="2" t="s">
        <v>844</v>
      </c>
      <c r="AL284" s="2" t="s">
        <v>63</v>
      </c>
      <c r="AM284" s="7" t="str">
        <f t="shared" si="45"/>
        <v>Rekha Pradhan|Balasore</v>
      </c>
      <c r="AO284" s="2" t="s">
        <v>844</v>
      </c>
      <c r="AP284" s="96" t="str">
        <f t="shared" si="46"/>
        <v>Rekha Pradhan</v>
      </c>
      <c r="AU284" s="24" t="s">
        <v>1386</v>
      </c>
      <c r="AV284" s="46" t="str">
        <f t="shared" si="47"/>
        <v>Rejected</v>
      </c>
      <c r="AY284" s="2" t="s">
        <v>843</v>
      </c>
      <c r="AZ284" s="2" t="s">
        <v>63</v>
      </c>
      <c r="BA284" s="24" t="s">
        <v>1941</v>
      </c>
      <c r="BB284" s="70" t="s">
        <v>588</v>
      </c>
      <c r="BC284" s="4" t="str">
        <f t="shared" si="48"/>
        <v>Jharsuguda</v>
      </c>
      <c r="BE284" s="4"/>
      <c r="BF284" s="4"/>
      <c r="BG284" s="24" t="s">
        <v>1941</v>
      </c>
      <c r="BH284" s="24" t="s">
        <v>20</v>
      </c>
      <c r="BI284" s="4">
        <f t="shared" si="49"/>
        <v>104.66</v>
      </c>
      <c r="BK284" s="2" t="s">
        <v>843</v>
      </c>
      <c r="BL284" s="135" t="str">
        <f t="shared" si="50"/>
        <v>Exists</v>
      </c>
    </row>
    <row r="285" spans="9:64">
      <c r="I285" s="26">
        <v>636</v>
      </c>
      <c r="J285" s="46" t="str" cm="1">
        <f t="array" ref="J285">_xlfn.IFS(I285&gt;=750,"Low Risk",AND(I285&gt;=650,I285&lt;=749),"Medium Risk",I285&lt;650,"High Risk")</f>
        <v>High Risk</v>
      </c>
      <c r="N285" s="4"/>
      <c r="P285" s="24">
        <v>37.79</v>
      </c>
      <c r="Q285" s="4" t="str">
        <f t="shared" si="51"/>
        <v>Available</v>
      </c>
      <c r="Y285" s="26" t="s">
        <v>1943</v>
      </c>
      <c r="Z285" s="26" t="s">
        <v>32</v>
      </c>
      <c r="AA285" s="84" t="str">
        <f t="shared" si="42"/>
        <v>Ramesh Behera</v>
      </c>
      <c r="AB285" s="26">
        <v>53.2</v>
      </c>
      <c r="AC285" s="3" t="s">
        <v>97</v>
      </c>
      <c r="AD285" s="3">
        <v>48.79</v>
      </c>
      <c r="AG285" s="26" t="s">
        <v>1943</v>
      </c>
      <c r="AH285" s="4" t="str">
        <f t="shared" si="43"/>
        <v>00284</v>
      </c>
      <c r="AI285" s="3" t="s">
        <v>68</v>
      </c>
      <c r="AJ285" s="46" t="str">
        <f t="shared" si="44"/>
        <v>Female</v>
      </c>
      <c r="AK285" s="3" t="s">
        <v>847</v>
      </c>
      <c r="AL285" s="3" t="s">
        <v>144</v>
      </c>
      <c r="AM285" s="7" t="str">
        <f t="shared" si="45"/>
        <v>Ashok Dash|Bhubaneswar</v>
      </c>
      <c r="AO285" s="3" t="s">
        <v>847</v>
      </c>
      <c r="AP285" s="4" t="str">
        <f t="shared" si="46"/>
        <v>Not True</v>
      </c>
      <c r="AU285" s="26" t="s">
        <v>1381</v>
      </c>
      <c r="AV285" s="46" t="str">
        <f t="shared" si="47"/>
        <v>Rejected</v>
      </c>
      <c r="AY285" s="3" t="s">
        <v>846</v>
      </c>
      <c r="AZ285" s="3" t="s">
        <v>144</v>
      </c>
      <c r="BA285" s="26" t="s">
        <v>1943</v>
      </c>
      <c r="BB285" s="71" t="s">
        <v>175</v>
      </c>
      <c r="BC285" s="4" t="str">
        <f t="shared" si="48"/>
        <v>Bhubaneswar</v>
      </c>
      <c r="BE285" s="4"/>
      <c r="BF285" s="4"/>
      <c r="BG285" s="26" t="s">
        <v>1943</v>
      </c>
      <c r="BH285" s="26" t="s">
        <v>32</v>
      </c>
      <c r="BI285" s="4">
        <f t="shared" si="49"/>
        <v>224.53</v>
      </c>
      <c r="BK285" s="3" t="s">
        <v>846</v>
      </c>
      <c r="BL285" s="135" t="str">
        <f t="shared" si="50"/>
        <v>Exists</v>
      </c>
    </row>
    <row r="286" spans="9:64">
      <c r="I286" s="24">
        <v>593</v>
      </c>
      <c r="J286" s="46" t="str" cm="1">
        <f t="array" ref="J286">_xlfn.IFS(I286&gt;=750,"Low Risk",AND(I286&gt;=650,I286&lt;=749),"Medium Risk",I286&lt;650,"High Risk")</f>
        <v>High Risk</v>
      </c>
      <c r="N286" s="4"/>
      <c r="P286" s="26">
        <v>53.2</v>
      </c>
      <c r="Q286" s="4" t="str">
        <f t="shared" si="51"/>
        <v>Available</v>
      </c>
      <c r="Y286" s="24" t="s">
        <v>1945</v>
      </c>
      <c r="Z286" s="24" t="s">
        <v>20</v>
      </c>
      <c r="AA286" s="84" t="str">
        <f t="shared" si="42"/>
        <v>Anita Das</v>
      </c>
      <c r="AB286" s="24"/>
      <c r="AC286" s="2" t="s">
        <v>59</v>
      </c>
      <c r="AD286" s="2">
        <v>27.28</v>
      </c>
      <c r="AG286" s="24" t="s">
        <v>1945</v>
      </c>
      <c r="AH286" s="4" t="str">
        <f t="shared" si="43"/>
        <v>00285</v>
      </c>
      <c r="AI286" s="2" t="s">
        <v>128</v>
      </c>
      <c r="AJ286" s="46" t="str">
        <f t="shared" si="44"/>
        <v>Female</v>
      </c>
      <c r="AK286" s="2" t="s">
        <v>850</v>
      </c>
      <c r="AL286" s="2" t="s">
        <v>69</v>
      </c>
      <c r="AM286" s="7" t="str">
        <f t="shared" si="45"/>
        <v>Ravi Behera|Sambalpur</v>
      </c>
      <c r="AO286" s="2" t="s">
        <v>850</v>
      </c>
      <c r="AP286" s="96" t="str">
        <f t="shared" si="46"/>
        <v>Ravi Behera</v>
      </c>
      <c r="AU286" s="24" t="s">
        <v>1377</v>
      </c>
      <c r="AV286" s="46" t="str">
        <f t="shared" si="47"/>
        <v>Approved</v>
      </c>
      <c r="AY286" s="2" t="s">
        <v>849</v>
      </c>
      <c r="AZ286" s="2" t="s">
        <v>69</v>
      </c>
      <c r="BA286" s="24" t="s">
        <v>1945</v>
      </c>
      <c r="BB286" s="70" t="s">
        <v>367</v>
      </c>
      <c r="BC286" s="4" t="str">
        <f t="shared" si="48"/>
        <v>Rourkela</v>
      </c>
      <c r="BE286" s="4"/>
      <c r="BF286" s="4"/>
      <c r="BG286" s="24" t="s">
        <v>1945</v>
      </c>
      <c r="BH286" s="24" t="s">
        <v>20</v>
      </c>
      <c r="BI286" s="4">
        <f t="shared" si="49"/>
        <v>104.66</v>
      </c>
      <c r="BK286" s="2" t="s">
        <v>849</v>
      </c>
      <c r="BL286" s="135" t="str">
        <f t="shared" si="50"/>
        <v>Exists</v>
      </c>
    </row>
    <row r="287" spans="9:64">
      <c r="I287" s="26">
        <v>836</v>
      </c>
      <c r="J287" s="46" t="str" cm="1">
        <f t="array" ref="J287">_xlfn.IFS(I287&gt;=750,"Low Risk",AND(I287&gt;=650,I287&lt;=749),"Medium Risk",I287&lt;650,"High Risk")</f>
        <v>Low Risk</v>
      </c>
      <c r="N287" s="4"/>
      <c r="P287" s="24"/>
      <c r="Q287" s="4" t="str">
        <f t="shared" si="51"/>
        <v>missing</v>
      </c>
      <c r="Y287" s="26" t="s">
        <v>1948</v>
      </c>
      <c r="Z287" s="26" t="s">
        <v>7</v>
      </c>
      <c r="AA287" s="84" t="str">
        <f t="shared" si="42"/>
        <v>Rajesh Kumar</v>
      </c>
      <c r="AB287" s="26">
        <v>84.32</v>
      </c>
      <c r="AC287" s="3" t="s">
        <v>124</v>
      </c>
      <c r="AD287" s="3"/>
      <c r="AG287" s="26" t="s">
        <v>1948</v>
      </c>
      <c r="AH287" s="4" t="str">
        <f t="shared" si="43"/>
        <v>00286</v>
      </c>
      <c r="AI287" s="3" t="s">
        <v>128</v>
      </c>
      <c r="AJ287" s="46" t="str">
        <f t="shared" si="44"/>
        <v>Female</v>
      </c>
      <c r="AK287" s="3" t="s">
        <v>659</v>
      </c>
      <c r="AL287" s="3" t="s">
        <v>78</v>
      </c>
      <c r="AM287" s="7" t="str">
        <f t="shared" si="45"/>
        <v>Ganesh Swain|Rourkela</v>
      </c>
      <c r="AO287" s="3" t="s">
        <v>659</v>
      </c>
      <c r="AP287" s="4" t="str">
        <f t="shared" si="46"/>
        <v>Not True</v>
      </c>
      <c r="AU287" s="26" t="s">
        <v>1381</v>
      </c>
      <c r="AV287" s="46" t="str">
        <f t="shared" si="47"/>
        <v>Rejected</v>
      </c>
      <c r="AY287" s="3" t="s">
        <v>852</v>
      </c>
      <c r="AZ287" s="3" t="s">
        <v>78</v>
      </c>
      <c r="BA287" s="26" t="s">
        <v>1948</v>
      </c>
      <c r="BB287" s="71" t="s">
        <v>873</v>
      </c>
      <c r="BC287" s="4" t="str">
        <f t="shared" si="48"/>
        <v>Dhenkanal</v>
      </c>
      <c r="BE287" s="4"/>
      <c r="BF287" s="4"/>
      <c r="BG287" s="26" t="s">
        <v>1948</v>
      </c>
      <c r="BH287" s="26" t="s">
        <v>7</v>
      </c>
      <c r="BI287" s="4">
        <f t="shared" si="49"/>
        <v>209.86</v>
      </c>
      <c r="BK287" s="3" t="s">
        <v>852</v>
      </c>
      <c r="BL287" s="135" t="str">
        <f t="shared" si="50"/>
        <v>Exists</v>
      </c>
    </row>
    <row r="288" spans="9:64">
      <c r="I288" s="24">
        <v>758</v>
      </c>
      <c r="J288" s="46" t="str" cm="1">
        <f t="array" ref="J288">_xlfn.IFS(I288&gt;=750,"Low Risk",AND(I288&gt;=650,I288&lt;=749),"Medium Risk",I288&lt;650,"High Risk")</f>
        <v>Low Risk</v>
      </c>
      <c r="N288" s="4"/>
      <c r="P288" s="26">
        <v>84.32</v>
      </c>
      <c r="Q288" s="4" t="str">
        <f t="shared" si="51"/>
        <v>Available</v>
      </c>
      <c r="Y288" s="24" t="s">
        <v>1950</v>
      </c>
      <c r="Z288" s="24" t="s">
        <v>24</v>
      </c>
      <c r="AA288" s="84" t="str">
        <f t="shared" si="42"/>
        <v>Bikash Nayak</v>
      </c>
      <c r="AB288" s="24">
        <v>40.630000000000003</v>
      </c>
      <c r="AC288" s="2" t="s">
        <v>157</v>
      </c>
      <c r="AD288" s="2">
        <v>26.74</v>
      </c>
      <c r="AG288" s="24" t="s">
        <v>1950</v>
      </c>
      <c r="AH288" s="4" t="str">
        <f t="shared" si="43"/>
        <v>00287</v>
      </c>
      <c r="AI288" s="2" t="s">
        <v>68</v>
      </c>
      <c r="AJ288" s="46" t="str">
        <f t="shared" si="44"/>
        <v>Female</v>
      </c>
      <c r="AK288" s="2" t="s">
        <v>392</v>
      </c>
      <c r="AL288" s="2" t="s">
        <v>69</v>
      </c>
      <c r="AM288" s="7" t="str">
        <f t="shared" si="45"/>
        <v>Priya Biswal|Sambalpur</v>
      </c>
      <c r="AO288" s="2" t="s">
        <v>392</v>
      </c>
      <c r="AP288" s="4" t="str">
        <f t="shared" si="46"/>
        <v>Not True</v>
      </c>
      <c r="AU288" s="24" t="s">
        <v>1381</v>
      </c>
      <c r="AV288" s="46" t="str">
        <f t="shared" si="47"/>
        <v>Rejected</v>
      </c>
      <c r="AY288" s="2" t="s">
        <v>854</v>
      </c>
      <c r="AZ288" s="2" t="s">
        <v>69</v>
      </c>
      <c r="BA288" s="24" t="s">
        <v>1950</v>
      </c>
      <c r="BB288" s="70" t="s">
        <v>1056</v>
      </c>
      <c r="BC288" s="4" t="str">
        <f t="shared" si="48"/>
        <v>Jharsuguda</v>
      </c>
      <c r="BE288" s="4"/>
      <c r="BF288" s="4"/>
      <c r="BG288" s="24" t="s">
        <v>1950</v>
      </c>
      <c r="BH288" s="24" t="s">
        <v>24</v>
      </c>
      <c r="BI288" s="4">
        <f t="shared" si="49"/>
        <v>190.31</v>
      </c>
      <c r="BK288" s="2" t="s">
        <v>854</v>
      </c>
      <c r="BL288" s="135" t="str">
        <f t="shared" si="50"/>
        <v>Exists</v>
      </c>
    </row>
    <row r="289" spans="9:64">
      <c r="I289" s="26">
        <v>779</v>
      </c>
      <c r="J289" s="46" t="str" cm="1">
        <f t="array" ref="J289">_xlfn.IFS(I289&gt;=750,"Low Risk",AND(I289&gt;=650,I289&lt;=749),"Medium Risk",I289&lt;650,"High Risk")</f>
        <v>Low Risk</v>
      </c>
      <c r="N289" s="4"/>
      <c r="P289" s="24">
        <v>40.630000000000003</v>
      </c>
      <c r="Q289" s="4" t="str">
        <f t="shared" si="51"/>
        <v>Available</v>
      </c>
      <c r="Y289" s="26" t="s">
        <v>1952</v>
      </c>
      <c r="Z289" s="26" t="s">
        <v>28</v>
      </c>
      <c r="AA289" s="84" t="str">
        <f t="shared" si="42"/>
        <v>Sunita Sahu</v>
      </c>
      <c r="AB289" s="26">
        <v>23.18</v>
      </c>
      <c r="AC289" s="3" t="s">
        <v>124</v>
      </c>
      <c r="AD289" s="3">
        <v>10.69</v>
      </c>
      <c r="AG289" s="26" t="s">
        <v>1952</v>
      </c>
      <c r="AH289" s="4" t="str">
        <f t="shared" si="43"/>
        <v>00288</v>
      </c>
      <c r="AI289" s="3" t="s">
        <v>105</v>
      </c>
      <c r="AJ289" s="46" t="str">
        <f t="shared" si="44"/>
        <v>Female</v>
      </c>
      <c r="AK289" s="3" t="s">
        <v>857</v>
      </c>
      <c r="AL289" s="3" t="s">
        <v>232</v>
      </c>
      <c r="AM289" s="7" t="str">
        <f t="shared" si="45"/>
        <v>Puja Sethi|Angul</v>
      </c>
      <c r="AO289" s="3" t="s">
        <v>857</v>
      </c>
      <c r="AP289" s="4" t="str">
        <f t="shared" si="46"/>
        <v>Not True</v>
      </c>
      <c r="AU289" s="26" t="s">
        <v>1386</v>
      </c>
      <c r="AV289" s="46" t="str">
        <f t="shared" si="47"/>
        <v>Rejected</v>
      </c>
      <c r="AY289" s="3" t="s">
        <v>856</v>
      </c>
      <c r="AZ289" s="3" t="s">
        <v>232</v>
      </c>
      <c r="BA289" s="26" t="s">
        <v>1952</v>
      </c>
      <c r="BB289" s="71" t="s">
        <v>1199</v>
      </c>
      <c r="BC289" s="4" t="str">
        <f t="shared" si="48"/>
        <v>Sambalpur</v>
      </c>
      <c r="BE289" s="4"/>
      <c r="BF289" s="4"/>
      <c r="BG289" s="26" t="s">
        <v>1952</v>
      </c>
      <c r="BH289" s="26" t="s">
        <v>28</v>
      </c>
      <c r="BI289" s="4">
        <f t="shared" si="49"/>
        <v>162.30000000000001</v>
      </c>
      <c r="BK289" s="3" t="s">
        <v>856</v>
      </c>
      <c r="BL289" s="135" t="str">
        <f t="shared" si="50"/>
        <v>Exists</v>
      </c>
    </row>
    <row r="290" spans="9:64">
      <c r="I290" s="24">
        <v>608</v>
      </c>
      <c r="J290" s="46" t="str" cm="1">
        <f t="array" ref="J290">_xlfn.IFS(I290&gt;=750,"Low Risk",AND(I290&gt;=650,I290&lt;=749),"Medium Risk",I290&lt;650,"High Risk")</f>
        <v>High Risk</v>
      </c>
      <c r="N290" s="4"/>
      <c r="P290" s="26">
        <v>23.18</v>
      </c>
      <c r="Q290" s="4" t="str">
        <f t="shared" si="51"/>
        <v>Available</v>
      </c>
      <c r="Y290" s="24" t="s">
        <v>1953</v>
      </c>
      <c r="Z290" s="24" t="s">
        <v>38</v>
      </c>
      <c r="AA290" s="84" t="str">
        <f t="shared" si="42"/>
        <v>Deepak Mishra</v>
      </c>
      <c r="AB290" s="24">
        <v>26.71</v>
      </c>
      <c r="AC290" s="2" t="s">
        <v>59</v>
      </c>
      <c r="AD290" s="2">
        <v>33.619999999999997</v>
      </c>
      <c r="AG290" s="24" t="s">
        <v>1953</v>
      </c>
      <c r="AH290" s="4" t="str">
        <f t="shared" si="43"/>
        <v>00289</v>
      </c>
      <c r="AI290" s="2" t="s">
        <v>105</v>
      </c>
      <c r="AJ290" s="46" t="str">
        <f t="shared" si="44"/>
        <v>Female</v>
      </c>
      <c r="AK290" s="2" t="s">
        <v>859</v>
      </c>
      <c r="AL290" s="2" t="s">
        <v>69</v>
      </c>
      <c r="AM290" s="7" t="str">
        <f t="shared" si="45"/>
        <v>Sita Mallick|Sambalpur</v>
      </c>
      <c r="AO290" s="2" t="s">
        <v>859</v>
      </c>
      <c r="AP290" s="4" t="str">
        <f t="shared" si="46"/>
        <v>Not True</v>
      </c>
      <c r="AU290" s="24" t="s">
        <v>1426</v>
      </c>
      <c r="AV290" s="46" t="str">
        <f t="shared" si="47"/>
        <v>Under Review</v>
      </c>
      <c r="AY290" s="2" t="s">
        <v>858</v>
      </c>
      <c r="AZ290" s="2" t="s">
        <v>69</v>
      </c>
      <c r="BA290" s="24" t="s">
        <v>1953</v>
      </c>
      <c r="BB290" s="70" t="s">
        <v>1271</v>
      </c>
      <c r="BC290" s="4" t="str">
        <f t="shared" si="48"/>
        <v>Dhenkanal</v>
      </c>
      <c r="BE290" s="4"/>
      <c r="BF290" s="4"/>
      <c r="BG290" s="24" t="s">
        <v>1953</v>
      </c>
      <c r="BH290" s="24" t="s">
        <v>38</v>
      </c>
      <c r="BI290" s="4">
        <f t="shared" si="49"/>
        <v>144.97999999999999</v>
      </c>
      <c r="BK290" s="2" t="s">
        <v>858</v>
      </c>
      <c r="BL290" s="135" t="str">
        <f t="shared" si="50"/>
        <v>Exists</v>
      </c>
    </row>
    <row r="291" spans="9:64">
      <c r="I291" s="26">
        <v>672</v>
      </c>
      <c r="J291" s="46" t="str" cm="1">
        <f t="array" ref="J291">_xlfn.IFS(I291&gt;=750,"Low Risk",AND(I291&gt;=650,I291&lt;=749),"Medium Risk",I291&lt;650,"High Risk")</f>
        <v>Medium Risk</v>
      </c>
      <c r="N291" s="4"/>
      <c r="P291" s="24">
        <v>26.71</v>
      </c>
      <c r="Q291" s="4" t="str">
        <f t="shared" si="51"/>
        <v>Available</v>
      </c>
      <c r="Y291" s="26" t="s">
        <v>1955</v>
      </c>
      <c r="Z291" s="26" t="s">
        <v>12</v>
      </c>
      <c r="AA291" s="84" t="str">
        <f t="shared" si="42"/>
        <v>Priya Mohanty</v>
      </c>
      <c r="AB291" s="26">
        <v>75.55</v>
      </c>
      <c r="AC291" s="3" t="s">
        <v>157</v>
      </c>
      <c r="AD291" s="3">
        <v>36.340000000000003</v>
      </c>
      <c r="AG291" s="26" t="s">
        <v>1955</v>
      </c>
      <c r="AH291" s="4" t="str">
        <f t="shared" si="43"/>
        <v>00290</v>
      </c>
      <c r="AI291" s="3" t="s">
        <v>105</v>
      </c>
      <c r="AJ291" s="46" t="str">
        <f t="shared" si="44"/>
        <v>Female</v>
      </c>
      <c r="AK291" s="3" t="s">
        <v>334</v>
      </c>
      <c r="AL291" s="3" t="s">
        <v>101</v>
      </c>
      <c r="AM291" s="7" t="str">
        <f t="shared" si="45"/>
        <v>Puja Kumar|Berhampur</v>
      </c>
      <c r="AO291" s="3" t="s">
        <v>334</v>
      </c>
      <c r="AP291" s="4" t="str">
        <f t="shared" si="46"/>
        <v>Not True</v>
      </c>
      <c r="AU291" s="26" t="s">
        <v>1377</v>
      </c>
      <c r="AV291" s="46" t="str">
        <f t="shared" si="47"/>
        <v>Approved</v>
      </c>
      <c r="AY291" s="3" t="s">
        <v>861</v>
      </c>
      <c r="AZ291" s="3" t="s">
        <v>101</v>
      </c>
      <c r="BA291" s="26" t="s">
        <v>1955</v>
      </c>
      <c r="BB291" s="71" t="s">
        <v>723</v>
      </c>
      <c r="BC291" s="4" t="str">
        <f t="shared" si="48"/>
        <v>Cuttack</v>
      </c>
      <c r="BE291" s="4"/>
      <c r="BF291" s="4"/>
      <c r="BG291" s="26" t="s">
        <v>1955</v>
      </c>
      <c r="BH291" s="26" t="s">
        <v>12</v>
      </c>
      <c r="BI291" s="4">
        <f t="shared" si="49"/>
        <v>105.8</v>
      </c>
      <c r="BK291" s="3" t="s">
        <v>861</v>
      </c>
      <c r="BL291" s="135" t="str">
        <f t="shared" si="50"/>
        <v>Exists</v>
      </c>
    </row>
    <row r="292" spans="9:64">
      <c r="I292" s="24">
        <v>703</v>
      </c>
      <c r="J292" s="46" t="str" cm="1">
        <f t="array" ref="J292">_xlfn.IFS(I292&gt;=750,"Low Risk",AND(I292&gt;=650,I292&lt;=749),"Medium Risk",I292&lt;650,"High Risk")</f>
        <v>Medium Risk</v>
      </c>
      <c r="N292" s="4"/>
      <c r="P292" s="26">
        <v>75.55</v>
      </c>
      <c r="Q292" s="4" t="str">
        <f t="shared" si="51"/>
        <v>Available</v>
      </c>
      <c r="Y292" s="24" t="s">
        <v>1957</v>
      </c>
      <c r="Z292" s="24" t="s">
        <v>24</v>
      </c>
      <c r="AA292" s="84" t="str">
        <f t="shared" si="42"/>
        <v>Bikash Nayak</v>
      </c>
      <c r="AB292" s="24">
        <v>23.36</v>
      </c>
      <c r="AC292" s="2" t="s">
        <v>64</v>
      </c>
      <c r="AD292" s="2">
        <v>3.35</v>
      </c>
      <c r="AG292" s="24" t="s">
        <v>1957</v>
      </c>
      <c r="AH292" s="4" t="str">
        <f t="shared" si="43"/>
        <v>00291</v>
      </c>
      <c r="AI292" s="2" t="s">
        <v>68</v>
      </c>
      <c r="AJ292" s="46" t="str">
        <f t="shared" si="44"/>
        <v>Female</v>
      </c>
      <c r="AK292" s="2" t="s">
        <v>767</v>
      </c>
      <c r="AL292" s="2" t="s">
        <v>58</v>
      </c>
      <c r="AM292" s="7" t="str">
        <f t="shared" si="45"/>
        <v>Arjun Tripathi|Dhenkanal</v>
      </c>
      <c r="AO292" s="2" t="s">
        <v>767</v>
      </c>
      <c r="AP292" s="4" t="str">
        <f t="shared" si="46"/>
        <v>Not True</v>
      </c>
      <c r="AU292" s="24" t="s">
        <v>1381</v>
      </c>
      <c r="AV292" s="46" t="str">
        <f t="shared" si="47"/>
        <v>Rejected</v>
      </c>
      <c r="AY292" s="2" t="s">
        <v>863</v>
      </c>
      <c r="AZ292" s="2" t="s">
        <v>58</v>
      </c>
      <c r="BA292" s="24" t="s">
        <v>1957</v>
      </c>
      <c r="BB292" s="70" t="s">
        <v>1353</v>
      </c>
      <c r="BC292" s="4" t="str">
        <f t="shared" si="48"/>
        <v>Bhubaneswar</v>
      </c>
      <c r="BE292" s="4"/>
      <c r="BF292" s="4"/>
      <c r="BG292" s="24" t="s">
        <v>1957</v>
      </c>
      <c r="BH292" s="24" t="s">
        <v>24</v>
      </c>
      <c r="BI292" s="4">
        <f t="shared" si="49"/>
        <v>190.31</v>
      </c>
      <c r="BK292" s="2" t="s">
        <v>863</v>
      </c>
      <c r="BL292" s="135" t="str">
        <f t="shared" si="50"/>
        <v>Exists</v>
      </c>
    </row>
    <row r="293" spans="9:64">
      <c r="I293" s="26">
        <v>871</v>
      </c>
      <c r="J293" s="46" t="str" cm="1">
        <f t="array" ref="J293">_xlfn.IFS(I293&gt;=750,"Low Risk",AND(I293&gt;=650,I293&lt;=749),"Medium Risk",I293&lt;650,"High Risk")</f>
        <v>Low Risk</v>
      </c>
      <c r="N293" s="4"/>
      <c r="P293" s="24">
        <v>23.36</v>
      </c>
      <c r="Q293" s="4" t="str">
        <f t="shared" si="51"/>
        <v>Available</v>
      </c>
      <c r="Y293" s="26" t="s">
        <v>1959</v>
      </c>
      <c r="Z293" s="26" t="s">
        <v>7</v>
      </c>
      <c r="AA293" s="84" t="str">
        <f t="shared" si="42"/>
        <v>Rajesh Kumar</v>
      </c>
      <c r="AB293" s="26">
        <v>19.600000000000001</v>
      </c>
      <c r="AC293" s="3" t="s">
        <v>157</v>
      </c>
      <c r="AD293" s="3">
        <v>43.49</v>
      </c>
      <c r="AG293" s="26" t="s">
        <v>1959</v>
      </c>
      <c r="AH293" s="4" t="str">
        <f t="shared" si="43"/>
        <v>00292</v>
      </c>
      <c r="AI293" s="3" t="s">
        <v>128</v>
      </c>
      <c r="AJ293" s="46" t="str">
        <f t="shared" si="44"/>
        <v>Female</v>
      </c>
      <c r="AK293" s="3" t="s">
        <v>412</v>
      </c>
      <c r="AL293" s="3" t="s">
        <v>82</v>
      </c>
      <c r="AM293" s="7" t="str">
        <f t="shared" si="45"/>
        <v>Pooja Panda|Cuttack</v>
      </c>
      <c r="AO293" s="3" t="s">
        <v>412</v>
      </c>
      <c r="AP293" s="4" t="str">
        <f t="shared" si="46"/>
        <v>Not True</v>
      </c>
      <c r="AU293" s="26" t="s">
        <v>1426</v>
      </c>
      <c r="AV293" s="46" t="str">
        <f t="shared" si="47"/>
        <v>Under Review</v>
      </c>
      <c r="AY293" s="3" t="s">
        <v>865</v>
      </c>
      <c r="AZ293" s="3" t="s">
        <v>82</v>
      </c>
      <c r="BA293" s="26" t="s">
        <v>1959</v>
      </c>
      <c r="BB293" s="71" t="s">
        <v>386</v>
      </c>
      <c r="BC293" s="4" t="str">
        <f t="shared" si="48"/>
        <v>Rourkela</v>
      </c>
      <c r="BE293" s="4"/>
      <c r="BF293" s="4"/>
      <c r="BG293" s="26" t="s">
        <v>1959</v>
      </c>
      <c r="BH293" s="26" t="s">
        <v>7</v>
      </c>
      <c r="BI293" s="4">
        <f t="shared" si="49"/>
        <v>209.86</v>
      </c>
      <c r="BK293" s="3" t="s">
        <v>865</v>
      </c>
      <c r="BL293" s="135" t="str">
        <f t="shared" si="50"/>
        <v>Exists</v>
      </c>
    </row>
    <row r="294" spans="9:64">
      <c r="I294" s="24">
        <v>648</v>
      </c>
      <c r="J294" s="46" t="str" cm="1">
        <f t="array" ref="J294">_xlfn.IFS(I294&gt;=750,"Low Risk",AND(I294&gt;=650,I294&lt;=749),"Medium Risk",I294&lt;650,"High Risk")</f>
        <v>High Risk</v>
      </c>
      <c r="N294" s="4"/>
      <c r="P294" s="26">
        <v>19.600000000000001</v>
      </c>
      <c r="Q294" s="4" t="str">
        <f t="shared" si="51"/>
        <v>Available</v>
      </c>
      <c r="Y294" s="24" t="s">
        <v>1961</v>
      </c>
      <c r="Z294" s="24" t="s">
        <v>16</v>
      </c>
      <c r="AA294" s="84" t="str">
        <f t="shared" si="42"/>
        <v>Suresh Panda</v>
      </c>
      <c r="AB294" s="24">
        <v>97.53</v>
      </c>
      <c r="AC294" s="2" t="s">
        <v>59</v>
      </c>
      <c r="AD294" s="2">
        <v>4.2</v>
      </c>
      <c r="AG294" s="24" t="s">
        <v>1961</v>
      </c>
      <c r="AH294" s="4" t="str">
        <f t="shared" si="43"/>
        <v>00293</v>
      </c>
      <c r="AI294" s="2" t="s">
        <v>89</v>
      </c>
      <c r="AJ294" s="46" t="str">
        <f t="shared" si="44"/>
        <v>Female</v>
      </c>
      <c r="AK294" s="2" t="s">
        <v>868</v>
      </c>
      <c r="AL294" s="2" t="s">
        <v>63</v>
      </c>
      <c r="AM294" s="7" t="str">
        <f t="shared" si="45"/>
        <v>Dilip Mohanty|Balasore</v>
      </c>
      <c r="AO294" s="2" t="s">
        <v>868</v>
      </c>
      <c r="AP294" s="4" t="str">
        <f t="shared" si="46"/>
        <v>Not True</v>
      </c>
      <c r="AU294" s="24" t="s">
        <v>1426</v>
      </c>
      <c r="AV294" s="46" t="str">
        <f t="shared" si="47"/>
        <v>Under Review</v>
      </c>
      <c r="AY294" s="2" t="s">
        <v>867</v>
      </c>
      <c r="AZ294" s="2" t="s">
        <v>63</v>
      </c>
      <c r="BA294" s="24" t="s">
        <v>1961</v>
      </c>
      <c r="BB294" s="70" t="s">
        <v>234</v>
      </c>
      <c r="BC294" s="4" t="str">
        <f t="shared" si="48"/>
        <v>Sambalpur</v>
      </c>
      <c r="BE294" s="4"/>
      <c r="BF294" s="4"/>
      <c r="BG294" s="24" t="s">
        <v>1961</v>
      </c>
      <c r="BH294" s="24" t="s">
        <v>16</v>
      </c>
      <c r="BI294" s="4">
        <f t="shared" si="49"/>
        <v>197.62</v>
      </c>
      <c r="BK294" s="2" t="s">
        <v>867</v>
      </c>
      <c r="BL294" s="135" t="str">
        <f t="shared" si="50"/>
        <v>Exists</v>
      </c>
    </row>
    <row r="295" spans="9:64">
      <c r="I295" s="26">
        <v>671</v>
      </c>
      <c r="J295" s="46" t="str" cm="1">
        <f t="array" ref="J295">_xlfn.IFS(I295&gt;=750,"Low Risk",AND(I295&gt;=650,I295&lt;=749),"Medium Risk",I295&lt;650,"High Risk")</f>
        <v>Medium Risk</v>
      </c>
      <c r="N295" s="4"/>
      <c r="P295" s="24">
        <v>97.53</v>
      </c>
      <c r="Q295" s="4" t="str">
        <f t="shared" si="51"/>
        <v>Available</v>
      </c>
      <c r="Y295" s="26" t="s">
        <v>1963</v>
      </c>
      <c r="Z295" s="26" t="s">
        <v>41</v>
      </c>
      <c r="AA295" s="84" t="str">
        <f t="shared" si="42"/>
        <v>Pooja Tripathi</v>
      </c>
      <c r="AB295" s="26">
        <v>87.74</v>
      </c>
      <c r="AC295" s="3" t="s">
        <v>97</v>
      </c>
      <c r="AD295" s="3">
        <v>36.53</v>
      </c>
      <c r="AG295" s="26" t="s">
        <v>1963</v>
      </c>
      <c r="AH295" s="4" t="str">
        <f t="shared" si="43"/>
        <v>00294</v>
      </c>
      <c r="AI295" s="3" t="s">
        <v>89</v>
      </c>
      <c r="AJ295" s="46" t="str">
        <f t="shared" si="44"/>
        <v>Female</v>
      </c>
      <c r="AK295" s="3" t="s">
        <v>871</v>
      </c>
      <c r="AL295" s="3" t="s">
        <v>82</v>
      </c>
      <c r="AM295" s="7" t="str">
        <f t="shared" si="45"/>
        <v>Mamata Mohanty|Cuttack</v>
      </c>
      <c r="AO295" s="3" t="s">
        <v>871</v>
      </c>
      <c r="AP295" s="4" t="str">
        <f t="shared" si="46"/>
        <v>Not True</v>
      </c>
      <c r="AU295" s="26" t="s">
        <v>1377</v>
      </c>
      <c r="AV295" s="46" t="str">
        <f t="shared" si="47"/>
        <v>Approved</v>
      </c>
      <c r="AY295" s="3" t="s">
        <v>870</v>
      </c>
      <c r="AZ295" s="3" t="s">
        <v>82</v>
      </c>
      <c r="BA295" s="26" t="s">
        <v>1963</v>
      </c>
      <c r="BB295" s="71" t="s">
        <v>1229</v>
      </c>
      <c r="BC295" s="4" t="str">
        <f t="shared" si="48"/>
        <v>Angul</v>
      </c>
      <c r="BE295" s="4"/>
      <c r="BF295" s="4"/>
      <c r="BG295" s="26" t="s">
        <v>1963</v>
      </c>
      <c r="BH295" s="26" t="s">
        <v>41</v>
      </c>
      <c r="BI295" s="4">
        <f t="shared" si="49"/>
        <v>251.78</v>
      </c>
      <c r="BK295" s="3" t="s">
        <v>870</v>
      </c>
      <c r="BL295" s="135" t="str">
        <f t="shared" si="50"/>
        <v>Exists</v>
      </c>
    </row>
    <row r="296" spans="9:64">
      <c r="I296" s="24">
        <v>638</v>
      </c>
      <c r="J296" s="46" t="str" cm="1">
        <f t="array" ref="J296">_xlfn.IFS(I296&gt;=750,"Low Risk",AND(I296&gt;=650,I296&lt;=749),"Medium Risk",I296&lt;650,"High Risk")</f>
        <v>High Risk</v>
      </c>
      <c r="N296" s="4"/>
      <c r="P296" s="26">
        <v>87.74</v>
      </c>
      <c r="Q296" s="4" t="str">
        <f t="shared" si="51"/>
        <v>Available</v>
      </c>
      <c r="Y296" s="24" t="s">
        <v>1965</v>
      </c>
      <c r="Z296" s="24" t="s">
        <v>12</v>
      </c>
      <c r="AA296" s="84" t="str">
        <f t="shared" si="42"/>
        <v>Priya Mohanty</v>
      </c>
      <c r="AB296" s="24">
        <v>15.91</v>
      </c>
      <c r="AC296" s="2" t="s">
        <v>157</v>
      </c>
      <c r="AD296" s="2">
        <v>9.01</v>
      </c>
      <c r="AG296" s="24" t="s">
        <v>1965</v>
      </c>
      <c r="AH296" s="4" t="str">
        <f t="shared" si="43"/>
        <v>00295</v>
      </c>
      <c r="AI296" s="2" t="s">
        <v>68</v>
      </c>
      <c r="AJ296" s="46" t="str">
        <f t="shared" si="44"/>
        <v>Female</v>
      </c>
      <c r="AK296" s="2" t="s">
        <v>874</v>
      </c>
      <c r="AL296" s="2" t="s">
        <v>58</v>
      </c>
      <c r="AM296" s="7" t="str">
        <f t="shared" si="45"/>
        <v>Sita Sahu|Dhenkanal</v>
      </c>
      <c r="AO296" s="2" t="s">
        <v>874</v>
      </c>
      <c r="AP296" s="4" t="str">
        <f t="shared" si="46"/>
        <v>Not True</v>
      </c>
      <c r="AU296" s="24" t="s">
        <v>1377</v>
      </c>
      <c r="AV296" s="46" t="str">
        <f t="shared" si="47"/>
        <v>Approved</v>
      </c>
      <c r="AY296" s="2" t="s">
        <v>873</v>
      </c>
      <c r="AZ296" s="2" t="s">
        <v>58</v>
      </c>
      <c r="BA296" s="24" t="s">
        <v>1965</v>
      </c>
      <c r="BB296" s="70" t="s">
        <v>840</v>
      </c>
      <c r="BC296" s="4" t="str">
        <f t="shared" si="48"/>
        <v>Balasore</v>
      </c>
      <c r="BE296" s="4"/>
      <c r="BF296" s="4"/>
      <c r="BG296" s="24" t="s">
        <v>1965</v>
      </c>
      <c r="BH296" s="24" t="s">
        <v>12</v>
      </c>
      <c r="BI296" s="4">
        <f t="shared" si="49"/>
        <v>105.8</v>
      </c>
      <c r="BK296" s="2" t="s">
        <v>873</v>
      </c>
      <c r="BL296" s="135" t="str">
        <f t="shared" si="50"/>
        <v>Exists</v>
      </c>
    </row>
    <row r="297" spans="9:64">
      <c r="I297" s="26">
        <v>740</v>
      </c>
      <c r="J297" s="46" t="str" cm="1">
        <f t="array" ref="J297">_xlfn.IFS(I297&gt;=750,"Low Risk",AND(I297&gt;=650,I297&lt;=749),"Medium Risk",I297&lt;650,"High Risk")</f>
        <v>Medium Risk</v>
      </c>
      <c r="N297" s="4"/>
      <c r="P297" s="24">
        <v>15.91</v>
      </c>
      <c r="Q297" s="4" t="str">
        <f t="shared" si="51"/>
        <v>Available</v>
      </c>
      <c r="Y297" s="26" t="s">
        <v>1967</v>
      </c>
      <c r="Z297" s="26" t="s">
        <v>32</v>
      </c>
      <c r="AA297" s="84" t="str">
        <f t="shared" si="42"/>
        <v>Ramesh Behera</v>
      </c>
      <c r="AB297" s="26">
        <v>53.43</v>
      </c>
      <c r="AC297" s="3" t="s">
        <v>59</v>
      </c>
      <c r="AD297" s="3">
        <v>22.76</v>
      </c>
      <c r="AG297" s="26" t="s">
        <v>1967</v>
      </c>
      <c r="AH297" s="4" t="str">
        <f t="shared" si="43"/>
        <v>00296</v>
      </c>
      <c r="AI297" s="3" t="s">
        <v>105</v>
      </c>
      <c r="AJ297" s="46" t="str">
        <f t="shared" si="44"/>
        <v>Female</v>
      </c>
      <c r="AK297" s="3" t="s">
        <v>654</v>
      </c>
      <c r="AL297" s="3" t="s">
        <v>161</v>
      </c>
      <c r="AM297" s="7" t="str">
        <f t="shared" si="45"/>
        <v>Manoj Das|Puri</v>
      </c>
      <c r="AO297" s="3" t="s">
        <v>654</v>
      </c>
      <c r="AP297" s="4" t="str">
        <f t="shared" si="46"/>
        <v>Not True</v>
      </c>
      <c r="AU297" s="26" t="s">
        <v>1386</v>
      </c>
      <c r="AV297" s="46" t="str">
        <f t="shared" si="47"/>
        <v>Rejected</v>
      </c>
      <c r="AY297" s="3" t="s">
        <v>876</v>
      </c>
      <c r="AZ297" s="3" t="s">
        <v>161</v>
      </c>
      <c r="BA297" s="26" t="s">
        <v>1967</v>
      </c>
      <c r="BB297" s="71" t="s">
        <v>353</v>
      </c>
      <c r="BC297" s="4" t="str">
        <f t="shared" si="48"/>
        <v>Rourkela</v>
      </c>
      <c r="BE297" s="4"/>
      <c r="BF297" s="4"/>
      <c r="BG297" s="26" t="s">
        <v>1967</v>
      </c>
      <c r="BH297" s="26" t="s">
        <v>32</v>
      </c>
      <c r="BI297" s="4">
        <f t="shared" si="49"/>
        <v>224.53</v>
      </c>
      <c r="BK297" s="3" t="s">
        <v>876</v>
      </c>
      <c r="BL297" s="135" t="str">
        <f t="shared" si="50"/>
        <v>Exists</v>
      </c>
    </row>
    <row r="298" spans="9:64">
      <c r="I298" s="24">
        <v>801</v>
      </c>
      <c r="J298" s="46" t="str" cm="1">
        <f t="array" ref="J298">_xlfn.IFS(I298&gt;=750,"Low Risk",AND(I298&gt;=650,I298&lt;=749),"Medium Risk",I298&lt;650,"High Risk")</f>
        <v>Low Risk</v>
      </c>
      <c r="N298" s="4"/>
      <c r="P298" s="26">
        <v>53.43</v>
      </c>
      <c r="Q298" s="4" t="str">
        <f t="shared" si="51"/>
        <v>Available</v>
      </c>
      <c r="Y298" s="24" t="s">
        <v>1969</v>
      </c>
      <c r="Z298" s="24" t="s">
        <v>20</v>
      </c>
      <c r="AA298" s="84" t="str">
        <f t="shared" si="42"/>
        <v>Anita Das</v>
      </c>
      <c r="AB298" s="24">
        <v>28.27</v>
      </c>
      <c r="AC298" s="2" t="s">
        <v>124</v>
      </c>
      <c r="AD298" s="2">
        <v>44.8</v>
      </c>
      <c r="AG298" s="24" t="s">
        <v>1969</v>
      </c>
      <c r="AH298" s="4" t="str">
        <f t="shared" si="43"/>
        <v>00297</v>
      </c>
      <c r="AI298" s="2" t="s">
        <v>68</v>
      </c>
      <c r="AJ298" s="46" t="str">
        <f t="shared" si="44"/>
        <v>Female</v>
      </c>
      <c r="AK298" s="2" t="s">
        <v>879</v>
      </c>
      <c r="AL298" s="2" t="s">
        <v>93</v>
      </c>
      <c r="AM298" s="7" t="str">
        <f t="shared" si="45"/>
        <v>Nisha Mohanty|Jharsuguda</v>
      </c>
      <c r="AO298" s="2" t="s">
        <v>879</v>
      </c>
      <c r="AP298" s="4" t="str">
        <f t="shared" si="46"/>
        <v>Not True</v>
      </c>
      <c r="AU298" s="24" t="s">
        <v>1386</v>
      </c>
      <c r="AV298" s="46" t="str">
        <f t="shared" si="47"/>
        <v>Rejected</v>
      </c>
      <c r="AY298" s="2" t="s">
        <v>878</v>
      </c>
      <c r="AZ298" s="2" t="s">
        <v>93</v>
      </c>
      <c r="BA298" s="24" t="s">
        <v>1969</v>
      </c>
      <c r="BB298" s="70" t="s">
        <v>464</v>
      </c>
      <c r="BC298" s="4" t="str">
        <f t="shared" si="48"/>
        <v>Berhampur</v>
      </c>
      <c r="BE298" s="4"/>
      <c r="BF298" s="4"/>
      <c r="BG298" s="24" t="s">
        <v>1969</v>
      </c>
      <c r="BH298" s="24" t="s">
        <v>20</v>
      </c>
      <c r="BI298" s="4">
        <f t="shared" si="49"/>
        <v>104.66</v>
      </c>
      <c r="BK298" s="2" t="s">
        <v>878</v>
      </c>
      <c r="BL298" s="135" t="str">
        <f t="shared" si="50"/>
        <v>Exists</v>
      </c>
    </row>
    <row r="299" spans="9:64">
      <c r="I299" s="26">
        <v>667</v>
      </c>
      <c r="J299" s="46" t="str" cm="1">
        <f t="array" ref="J299">_xlfn.IFS(I299&gt;=750,"Low Risk",AND(I299&gt;=650,I299&lt;=749),"Medium Risk",I299&lt;650,"High Risk")</f>
        <v>Medium Risk</v>
      </c>
      <c r="N299" s="4"/>
      <c r="P299" s="24">
        <v>28.27</v>
      </c>
      <c r="Q299" s="4" t="str">
        <f t="shared" si="51"/>
        <v>Available</v>
      </c>
      <c r="Y299" s="26" t="s">
        <v>1970</v>
      </c>
      <c r="Z299" s="26" t="s">
        <v>28</v>
      </c>
      <c r="AA299" s="84" t="str">
        <f t="shared" si="42"/>
        <v>Sunita Sahu</v>
      </c>
      <c r="AB299" s="26">
        <v>29.51</v>
      </c>
      <c r="AC299" s="3" t="s">
        <v>64</v>
      </c>
      <c r="AD299" s="3">
        <v>44.96</v>
      </c>
      <c r="AG299" s="26" t="s">
        <v>1970</v>
      </c>
      <c r="AH299" s="4" t="str">
        <f t="shared" si="43"/>
        <v>00298</v>
      </c>
      <c r="AI299" s="3" t="s">
        <v>105</v>
      </c>
      <c r="AJ299" s="46" t="str">
        <f t="shared" si="44"/>
        <v>Female</v>
      </c>
      <c r="AK299" s="3" t="s">
        <v>882</v>
      </c>
      <c r="AL299" s="3" t="s">
        <v>69</v>
      </c>
      <c r="AM299" s="7" t="str">
        <f t="shared" si="45"/>
        <v>Sita Nayak|Sambalpur</v>
      </c>
      <c r="AO299" s="3" t="s">
        <v>882</v>
      </c>
      <c r="AP299" s="4" t="str">
        <f t="shared" si="46"/>
        <v>Not True</v>
      </c>
      <c r="AU299" s="26" t="s">
        <v>1381</v>
      </c>
      <c r="AV299" s="46" t="str">
        <f t="shared" si="47"/>
        <v>Rejected</v>
      </c>
      <c r="AY299" s="3" t="s">
        <v>881</v>
      </c>
      <c r="AZ299" s="3" t="s">
        <v>69</v>
      </c>
      <c r="BA299" s="26" t="s">
        <v>1970</v>
      </c>
      <c r="BB299" s="71" t="s">
        <v>374</v>
      </c>
      <c r="BC299" s="4" t="str">
        <f t="shared" si="48"/>
        <v>Bhubaneswar</v>
      </c>
      <c r="BE299" s="4"/>
      <c r="BF299" s="4"/>
      <c r="BG299" s="26" t="s">
        <v>1970</v>
      </c>
      <c r="BH299" s="26" t="s">
        <v>28</v>
      </c>
      <c r="BI299" s="4">
        <f t="shared" si="49"/>
        <v>162.30000000000001</v>
      </c>
      <c r="BK299" s="3" t="s">
        <v>881</v>
      </c>
      <c r="BL299" s="135" t="str">
        <f t="shared" si="50"/>
        <v>Exists</v>
      </c>
    </row>
    <row r="300" spans="9:64">
      <c r="I300" s="24">
        <v>838</v>
      </c>
      <c r="J300" s="46" t="str" cm="1">
        <f t="array" ref="J300">_xlfn.IFS(I300&gt;=750,"Low Risk",AND(I300&gt;=650,I300&lt;=749),"Medium Risk",I300&lt;650,"High Risk")</f>
        <v>Low Risk</v>
      </c>
      <c r="N300" s="4"/>
      <c r="P300" s="26">
        <v>29.51</v>
      </c>
      <c r="Q300" s="4" t="str">
        <f t="shared" si="51"/>
        <v>Available</v>
      </c>
      <c r="Y300" s="24" t="s">
        <v>1971</v>
      </c>
      <c r="Z300" s="24" t="s">
        <v>35</v>
      </c>
      <c r="AA300" s="84" t="str">
        <f t="shared" si="42"/>
        <v>Kavita Rath</v>
      </c>
      <c r="AB300" s="24">
        <v>47.99</v>
      </c>
      <c r="AC300" s="2" t="s">
        <v>74</v>
      </c>
      <c r="AD300" s="2">
        <v>12.84</v>
      </c>
      <c r="AG300" s="24" t="s">
        <v>1971</v>
      </c>
      <c r="AH300" s="4" t="str">
        <f t="shared" si="43"/>
        <v>00299</v>
      </c>
      <c r="AI300" s="2" t="s">
        <v>73</v>
      </c>
      <c r="AJ300" s="46" t="str">
        <f t="shared" si="44"/>
        <v>Male</v>
      </c>
      <c r="AK300" s="2" t="s">
        <v>381</v>
      </c>
      <c r="AL300" s="2" t="s">
        <v>144</v>
      </c>
      <c r="AM300" s="7" t="str">
        <f t="shared" si="45"/>
        <v>Deepak Sahu|Bhubaneswar</v>
      </c>
      <c r="AO300" s="2" t="s">
        <v>381</v>
      </c>
      <c r="AP300" s="4" t="str">
        <f t="shared" si="46"/>
        <v>Not True</v>
      </c>
      <c r="AU300" s="24" t="s">
        <v>1381</v>
      </c>
      <c r="AV300" s="46" t="str">
        <f t="shared" si="47"/>
        <v>Rejected</v>
      </c>
      <c r="AY300" s="2" t="s">
        <v>884</v>
      </c>
      <c r="AZ300" s="2" t="s">
        <v>144</v>
      </c>
      <c r="BA300" s="24" t="s">
        <v>1971</v>
      </c>
      <c r="BB300" s="70" t="s">
        <v>556</v>
      </c>
      <c r="BC300" s="4" t="str">
        <f t="shared" si="48"/>
        <v>Bhubaneswar</v>
      </c>
      <c r="BE300" s="4"/>
      <c r="BF300" s="4"/>
      <c r="BG300" s="24" t="s">
        <v>1971</v>
      </c>
      <c r="BH300" s="24" t="s">
        <v>35</v>
      </c>
      <c r="BI300" s="4">
        <f t="shared" si="49"/>
        <v>103.83</v>
      </c>
      <c r="BK300" s="2" t="s">
        <v>884</v>
      </c>
      <c r="BL300" s="135" t="str">
        <f t="shared" si="50"/>
        <v>Exists</v>
      </c>
    </row>
    <row r="301" spans="9:64">
      <c r="I301" s="26">
        <v>751</v>
      </c>
      <c r="J301" s="46" t="str" cm="1">
        <f t="array" ref="J301">_xlfn.IFS(I301&gt;=750,"Low Risk",AND(I301&gt;=650,I301&lt;=749),"Medium Risk",I301&lt;650,"High Risk")</f>
        <v>Low Risk</v>
      </c>
      <c r="N301" s="4"/>
      <c r="P301" s="24">
        <v>47.99</v>
      </c>
      <c r="Q301" s="4" t="str">
        <f t="shared" si="51"/>
        <v>Available</v>
      </c>
      <c r="Y301" s="26" t="s">
        <v>1973</v>
      </c>
      <c r="Z301" s="26" t="s">
        <v>20</v>
      </c>
      <c r="AA301" s="84" t="str">
        <f t="shared" si="42"/>
        <v>Anita Das</v>
      </c>
      <c r="AB301" s="26">
        <v>82.07</v>
      </c>
      <c r="AC301" s="3" t="s">
        <v>64</v>
      </c>
      <c r="AD301" s="3">
        <v>21.02</v>
      </c>
      <c r="AG301" s="26" t="s">
        <v>1973</v>
      </c>
      <c r="AH301" s="4" t="str">
        <f t="shared" si="43"/>
        <v>00300</v>
      </c>
      <c r="AI301" s="3" t="s">
        <v>68</v>
      </c>
      <c r="AJ301" s="46" t="str">
        <f t="shared" si="44"/>
        <v>Female</v>
      </c>
      <c r="AK301" s="3" t="s">
        <v>887</v>
      </c>
      <c r="AL301" s="3" t="s">
        <v>63</v>
      </c>
      <c r="AM301" s="7" t="str">
        <f t="shared" si="45"/>
        <v>Puja Patnaik|Balasore</v>
      </c>
      <c r="AO301" s="3" t="s">
        <v>887</v>
      </c>
      <c r="AP301" s="4" t="str">
        <f t="shared" si="46"/>
        <v>Not True</v>
      </c>
      <c r="AU301" s="26" t="s">
        <v>1386</v>
      </c>
      <c r="AV301" s="46" t="str">
        <f t="shared" si="47"/>
        <v>Rejected</v>
      </c>
      <c r="AY301" s="3" t="s">
        <v>886</v>
      </c>
      <c r="AZ301" s="3" t="s">
        <v>63</v>
      </c>
      <c r="BA301" s="26" t="s">
        <v>1973</v>
      </c>
      <c r="BB301" s="71" t="s">
        <v>761</v>
      </c>
      <c r="BC301" s="4" t="str">
        <f t="shared" si="48"/>
        <v>Bhubaneswar</v>
      </c>
      <c r="BE301" s="4"/>
      <c r="BF301" s="4"/>
      <c r="BG301" s="26" t="s">
        <v>1973</v>
      </c>
      <c r="BH301" s="26" t="s">
        <v>20</v>
      </c>
      <c r="BI301" s="4">
        <f t="shared" si="49"/>
        <v>104.66</v>
      </c>
      <c r="BK301" s="3" t="s">
        <v>886</v>
      </c>
      <c r="BL301" s="135" t="str">
        <f t="shared" si="50"/>
        <v>Exists</v>
      </c>
    </row>
    <row r="302" spans="9:64">
      <c r="I302" s="24">
        <v>800</v>
      </c>
      <c r="J302" s="46" t="str" cm="1">
        <f t="array" ref="J302">_xlfn.IFS(I302&gt;=750,"Low Risk",AND(I302&gt;=650,I302&lt;=749),"Medium Risk",I302&lt;650,"High Risk")</f>
        <v>Low Risk</v>
      </c>
      <c r="N302" s="4"/>
      <c r="P302" s="26">
        <v>82.07</v>
      </c>
      <c r="Q302" s="4" t="str">
        <f t="shared" si="51"/>
        <v>Available</v>
      </c>
      <c r="Y302" s="24" t="s">
        <v>1974</v>
      </c>
      <c r="Z302" s="24" t="s">
        <v>35</v>
      </c>
      <c r="AA302" s="84" t="str">
        <f t="shared" si="42"/>
        <v>Kavita Rath</v>
      </c>
      <c r="AB302" s="24">
        <v>98.99</v>
      </c>
      <c r="AC302" s="2" t="s">
        <v>59</v>
      </c>
      <c r="AD302" s="2">
        <v>13.63</v>
      </c>
      <c r="AG302" s="24" t="s">
        <v>1974</v>
      </c>
      <c r="AH302" s="4" t="str">
        <f t="shared" si="43"/>
        <v>00301</v>
      </c>
      <c r="AI302" s="2" t="s">
        <v>105</v>
      </c>
      <c r="AJ302" s="46" t="str">
        <f t="shared" si="44"/>
        <v>Female</v>
      </c>
      <c r="AK302" s="2" t="s">
        <v>92</v>
      </c>
      <c r="AL302" s="2" t="s">
        <v>144</v>
      </c>
      <c r="AM302" s="7" t="str">
        <f t="shared" si="45"/>
        <v>Prakash Swain|Bhubaneswar</v>
      </c>
      <c r="AO302" s="2" t="s">
        <v>92</v>
      </c>
      <c r="AP302" s="4" t="str">
        <f t="shared" si="46"/>
        <v>Not True</v>
      </c>
      <c r="AU302" s="24" t="s">
        <v>1426</v>
      </c>
      <c r="AV302" s="46" t="str">
        <f t="shared" si="47"/>
        <v>Under Review</v>
      </c>
      <c r="AY302" s="2" t="s">
        <v>889</v>
      </c>
      <c r="AZ302" s="2" t="s">
        <v>144</v>
      </c>
      <c r="BA302" s="24" t="s">
        <v>1974</v>
      </c>
      <c r="BB302" s="70" t="s">
        <v>559</v>
      </c>
      <c r="BC302" s="4" t="str">
        <f t="shared" si="48"/>
        <v>Rourkela</v>
      </c>
      <c r="BE302" s="4"/>
      <c r="BF302" s="4"/>
      <c r="BG302" s="24" t="s">
        <v>1974</v>
      </c>
      <c r="BH302" s="24" t="s">
        <v>35</v>
      </c>
      <c r="BI302" s="4">
        <f t="shared" si="49"/>
        <v>103.83</v>
      </c>
      <c r="BK302" s="2" t="s">
        <v>889</v>
      </c>
      <c r="BL302" s="135" t="str">
        <f t="shared" si="50"/>
        <v>Exists</v>
      </c>
    </row>
    <row r="303" spans="9:64">
      <c r="I303" s="26">
        <v>845</v>
      </c>
      <c r="J303" s="46" t="str" cm="1">
        <f t="array" ref="J303">_xlfn.IFS(I303&gt;=750,"Low Risk",AND(I303&gt;=650,I303&lt;=749),"Medium Risk",I303&lt;650,"High Risk")</f>
        <v>Low Risk</v>
      </c>
      <c r="N303" s="4"/>
      <c r="P303" s="24">
        <v>98.99</v>
      </c>
      <c r="Q303" s="4" t="str">
        <f t="shared" si="51"/>
        <v>Available</v>
      </c>
      <c r="Y303" s="26" t="s">
        <v>1976</v>
      </c>
      <c r="Z303" s="26" t="s">
        <v>41</v>
      </c>
      <c r="AA303" s="84" t="str">
        <f t="shared" si="42"/>
        <v>Pooja Tripathi</v>
      </c>
      <c r="AB303" s="26">
        <v>68.89</v>
      </c>
      <c r="AC303" s="3" t="s">
        <v>157</v>
      </c>
      <c r="AD303" s="3">
        <v>27.45</v>
      </c>
      <c r="AG303" s="26" t="s">
        <v>1976</v>
      </c>
      <c r="AH303" s="4" t="str">
        <f t="shared" si="43"/>
        <v>00302</v>
      </c>
      <c r="AI303" s="3" t="s">
        <v>57</v>
      </c>
      <c r="AJ303" s="46" t="str">
        <f t="shared" si="44"/>
        <v>Female</v>
      </c>
      <c r="AK303" s="3" t="s">
        <v>892</v>
      </c>
      <c r="AL303" s="3" t="s">
        <v>144</v>
      </c>
      <c r="AM303" s="7" t="str">
        <f t="shared" si="45"/>
        <v>Pooja Sahu|Bhubaneswar</v>
      </c>
      <c r="AO303" s="3" t="s">
        <v>892</v>
      </c>
      <c r="AP303" s="4" t="str">
        <f t="shared" si="46"/>
        <v>Not True</v>
      </c>
      <c r="AU303" s="26" t="s">
        <v>1426</v>
      </c>
      <c r="AV303" s="46" t="str">
        <f t="shared" si="47"/>
        <v>Under Review</v>
      </c>
      <c r="AY303" s="3" t="s">
        <v>891</v>
      </c>
      <c r="AZ303" s="3" t="s">
        <v>144</v>
      </c>
      <c r="BA303" s="26" t="s">
        <v>1976</v>
      </c>
      <c r="BB303" s="71" t="s">
        <v>1269</v>
      </c>
      <c r="BC303" s="4" t="str">
        <f t="shared" si="48"/>
        <v>Angul</v>
      </c>
      <c r="BE303" s="4"/>
      <c r="BF303" s="4"/>
      <c r="BG303" s="26" t="s">
        <v>1976</v>
      </c>
      <c r="BH303" s="26" t="s">
        <v>41</v>
      </c>
      <c r="BI303" s="4">
        <f t="shared" si="49"/>
        <v>251.78</v>
      </c>
      <c r="BK303" s="3" t="s">
        <v>891</v>
      </c>
      <c r="BL303" s="135" t="str">
        <f t="shared" si="50"/>
        <v>Exists</v>
      </c>
    </row>
    <row r="304" spans="9:64">
      <c r="I304" s="24">
        <v>811</v>
      </c>
      <c r="J304" s="46" t="str" cm="1">
        <f t="array" ref="J304">_xlfn.IFS(I304&gt;=750,"Low Risk",AND(I304&gt;=650,I304&lt;=749),"Medium Risk",I304&lt;650,"High Risk")</f>
        <v>Low Risk</v>
      </c>
      <c r="N304" s="4"/>
      <c r="P304" s="26">
        <v>68.89</v>
      </c>
      <c r="Q304" s="4" t="str">
        <f t="shared" si="51"/>
        <v>Available</v>
      </c>
      <c r="Y304" s="24" t="s">
        <v>1977</v>
      </c>
      <c r="Z304" s="24" t="s">
        <v>28</v>
      </c>
      <c r="AA304" s="84" t="str">
        <f t="shared" si="42"/>
        <v>Sunita Sahu</v>
      </c>
      <c r="AB304" s="24">
        <v>20.190000000000001</v>
      </c>
      <c r="AC304" s="2" t="s">
        <v>97</v>
      </c>
      <c r="AD304" s="2">
        <v>49.29</v>
      </c>
      <c r="AG304" s="24" t="s">
        <v>1977</v>
      </c>
      <c r="AH304" s="4" t="str">
        <f t="shared" si="43"/>
        <v>00303</v>
      </c>
      <c r="AI304" s="2" t="s">
        <v>105</v>
      </c>
      <c r="AJ304" s="46" t="str">
        <f t="shared" si="44"/>
        <v>Female</v>
      </c>
      <c r="AK304" s="2" t="s">
        <v>895</v>
      </c>
      <c r="AL304" s="2" t="s">
        <v>63</v>
      </c>
      <c r="AM304" s="7" t="str">
        <f t="shared" si="45"/>
        <v>Meena Behera|Balasore</v>
      </c>
      <c r="AO304" s="2" t="s">
        <v>895</v>
      </c>
      <c r="AP304" s="4" t="str">
        <f t="shared" si="46"/>
        <v>Not True</v>
      </c>
      <c r="AU304" s="24" t="s">
        <v>1377</v>
      </c>
      <c r="AV304" s="46" t="str">
        <f t="shared" si="47"/>
        <v>Approved</v>
      </c>
      <c r="AY304" s="2" t="s">
        <v>894</v>
      </c>
      <c r="AZ304" s="2" t="s">
        <v>63</v>
      </c>
      <c r="BA304" s="24" t="s">
        <v>1977</v>
      </c>
      <c r="BB304" s="70" t="s">
        <v>685</v>
      </c>
      <c r="BC304" s="4" t="str">
        <f t="shared" si="48"/>
        <v>Berhampur</v>
      </c>
      <c r="BE304" s="4"/>
      <c r="BF304" s="4"/>
      <c r="BG304" s="24" t="s">
        <v>1977</v>
      </c>
      <c r="BH304" s="24" t="s">
        <v>28</v>
      </c>
      <c r="BI304" s="4">
        <f t="shared" si="49"/>
        <v>162.30000000000001</v>
      </c>
      <c r="BK304" s="2" t="s">
        <v>894</v>
      </c>
      <c r="BL304" s="135" t="str">
        <f t="shared" si="50"/>
        <v>Exists</v>
      </c>
    </row>
    <row r="305" spans="9:64">
      <c r="I305" s="26">
        <v>772</v>
      </c>
      <c r="J305" s="46" t="str" cm="1">
        <f t="array" ref="J305">_xlfn.IFS(I305&gt;=750,"Low Risk",AND(I305&gt;=650,I305&lt;=749),"Medium Risk",I305&lt;650,"High Risk")</f>
        <v>Low Risk</v>
      </c>
      <c r="N305" s="4"/>
      <c r="P305" s="24">
        <v>20.190000000000001</v>
      </c>
      <c r="Q305" s="4" t="str">
        <f t="shared" si="51"/>
        <v>Available</v>
      </c>
      <c r="Y305" s="26" t="s">
        <v>1978</v>
      </c>
      <c r="Z305" s="26" t="s">
        <v>32</v>
      </c>
      <c r="AA305" s="84" t="str">
        <f t="shared" si="42"/>
        <v>Ramesh Behera</v>
      </c>
      <c r="AB305" s="26"/>
      <c r="AC305" s="3" t="s">
        <v>124</v>
      </c>
      <c r="AD305" s="3">
        <v>30.91</v>
      </c>
      <c r="AG305" s="26" t="s">
        <v>1978</v>
      </c>
      <c r="AH305" s="4" t="str">
        <f t="shared" si="43"/>
        <v>00304</v>
      </c>
      <c r="AI305" s="3" t="s">
        <v>128</v>
      </c>
      <c r="AJ305" s="46" t="str">
        <f t="shared" si="44"/>
        <v>Female</v>
      </c>
      <c r="AK305" s="3" t="s">
        <v>898</v>
      </c>
      <c r="AL305" s="3" t="s">
        <v>144</v>
      </c>
      <c r="AM305" s="7" t="str">
        <f t="shared" si="45"/>
        <v>Ganesh Mohanty|Bhubaneswar</v>
      </c>
      <c r="AO305" s="3" t="s">
        <v>898</v>
      </c>
      <c r="AP305" s="4" t="str">
        <f t="shared" si="46"/>
        <v>Not True</v>
      </c>
      <c r="AU305" s="26" t="s">
        <v>1377</v>
      </c>
      <c r="AV305" s="46" t="str">
        <f t="shared" si="47"/>
        <v>Approved</v>
      </c>
      <c r="AY305" s="3" t="s">
        <v>897</v>
      </c>
      <c r="AZ305" s="3" t="s">
        <v>144</v>
      </c>
      <c r="BA305" s="26" t="s">
        <v>1978</v>
      </c>
      <c r="BB305" s="71" t="s">
        <v>891</v>
      </c>
      <c r="BC305" s="4" t="str">
        <f t="shared" si="48"/>
        <v>Bhubaneswar</v>
      </c>
      <c r="BE305" s="4"/>
      <c r="BF305" s="4"/>
      <c r="BG305" s="26" t="s">
        <v>1978</v>
      </c>
      <c r="BH305" s="26" t="s">
        <v>32</v>
      </c>
      <c r="BI305" s="4">
        <f t="shared" si="49"/>
        <v>224.53</v>
      </c>
      <c r="BK305" s="3" t="s">
        <v>897</v>
      </c>
      <c r="BL305" s="135" t="str">
        <f t="shared" si="50"/>
        <v>Exists</v>
      </c>
    </row>
    <row r="306" spans="9:64">
      <c r="I306" s="24">
        <v>666</v>
      </c>
      <c r="J306" s="46" t="str" cm="1">
        <f t="array" ref="J306">_xlfn.IFS(I306&gt;=750,"Low Risk",AND(I306&gt;=650,I306&lt;=749),"Medium Risk",I306&lt;650,"High Risk")</f>
        <v>Medium Risk</v>
      </c>
      <c r="N306" s="4"/>
      <c r="P306" s="26"/>
      <c r="Q306" s="4" t="str">
        <f t="shared" si="51"/>
        <v>missing</v>
      </c>
      <c r="Y306" s="24" t="s">
        <v>1980</v>
      </c>
      <c r="Z306" s="24" t="s">
        <v>35</v>
      </c>
      <c r="AA306" s="84" t="str">
        <f t="shared" si="42"/>
        <v>Kavita Rath</v>
      </c>
      <c r="AB306" s="24">
        <v>62.76</v>
      </c>
      <c r="AC306" s="2" t="s">
        <v>124</v>
      </c>
      <c r="AD306" s="2">
        <v>35.99</v>
      </c>
      <c r="AG306" s="24" t="s">
        <v>1980</v>
      </c>
      <c r="AH306" s="4" t="str">
        <f t="shared" si="43"/>
        <v>00305</v>
      </c>
      <c r="AI306" s="2" t="s">
        <v>128</v>
      </c>
      <c r="AJ306" s="46" t="str">
        <f t="shared" si="44"/>
        <v>Female</v>
      </c>
      <c r="AK306" s="2" t="s">
        <v>901</v>
      </c>
      <c r="AL306" s="2" t="s">
        <v>63</v>
      </c>
      <c r="AM306" s="7" t="str">
        <f t="shared" si="45"/>
        <v>Sunita Patnaik|Balasore</v>
      </c>
      <c r="AO306" s="2" t="s">
        <v>901</v>
      </c>
      <c r="AP306" s="4" t="str">
        <f t="shared" si="46"/>
        <v>Not True</v>
      </c>
      <c r="AU306" s="24" t="s">
        <v>1377</v>
      </c>
      <c r="AV306" s="46" t="str">
        <f t="shared" si="47"/>
        <v>Approved</v>
      </c>
      <c r="AY306" s="2" t="s">
        <v>900</v>
      </c>
      <c r="AZ306" s="2" t="s">
        <v>63</v>
      </c>
      <c r="BA306" s="24" t="s">
        <v>1980</v>
      </c>
      <c r="BB306" s="70" t="s">
        <v>294</v>
      </c>
      <c r="BC306" s="4" t="str">
        <f t="shared" si="48"/>
        <v>Bhubaneswar</v>
      </c>
      <c r="BE306" s="4"/>
      <c r="BF306" s="4"/>
      <c r="BG306" s="24" t="s">
        <v>1980</v>
      </c>
      <c r="BH306" s="24" t="s">
        <v>35</v>
      </c>
      <c r="BI306" s="4">
        <f t="shared" si="49"/>
        <v>103.83</v>
      </c>
      <c r="BK306" s="2" t="s">
        <v>900</v>
      </c>
      <c r="BL306" s="135" t="str">
        <f t="shared" si="50"/>
        <v>Exists</v>
      </c>
    </row>
    <row r="307" spans="9:64">
      <c r="I307" s="26">
        <v>562</v>
      </c>
      <c r="J307" s="46" t="str" cm="1">
        <f t="array" ref="J307">_xlfn.IFS(I307&gt;=750,"Low Risk",AND(I307&gt;=650,I307&lt;=749),"Medium Risk",I307&lt;650,"High Risk")</f>
        <v>High Risk</v>
      </c>
      <c r="N307" s="4"/>
      <c r="P307" s="24">
        <v>62.76</v>
      </c>
      <c r="Q307" s="4" t="str">
        <f t="shared" si="51"/>
        <v>Available</v>
      </c>
      <c r="Y307" s="26" t="s">
        <v>1983</v>
      </c>
      <c r="Z307" s="26" t="s">
        <v>35</v>
      </c>
      <c r="AA307" s="84" t="str">
        <f t="shared" si="42"/>
        <v>Kavita Rath</v>
      </c>
      <c r="AB307" s="26">
        <v>35.869999999999997</v>
      </c>
      <c r="AC307" s="3" t="s">
        <v>59</v>
      </c>
      <c r="AD307" s="3">
        <v>42.04</v>
      </c>
      <c r="AG307" s="26" t="s">
        <v>1983</v>
      </c>
      <c r="AH307" s="4" t="str">
        <f t="shared" si="43"/>
        <v>00306</v>
      </c>
      <c r="AI307" s="3" t="s">
        <v>73</v>
      </c>
      <c r="AJ307" s="46" t="str">
        <f t="shared" si="44"/>
        <v>Male</v>
      </c>
      <c r="AK307" s="3" t="s">
        <v>904</v>
      </c>
      <c r="AL307" s="3" t="s">
        <v>93</v>
      </c>
      <c r="AM307" s="7" t="str">
        <f t="shared" si="45"/>
        <v>Rekha Swain|Jharsuguda</v>
      </c>
      <c r="AO307" s="3" t="s">
        <v>904</v>
      </c>
      <c r="AP307" s="138" t="str">
        <f t="shared" si="46"/>
        <v>Rekha Swain</v>
      </c>
      <c r="AU307" s="26" t="s">
        <v>1381</v>
      </c>
      <c r="AV307" s="46" t="str">
        <f t="shared" si="47"/>
        <v>Rejected</v>
      </c>
      <c r="AY307" s="3" t="s">
        <v>903</v>
      </c>
      <c r="AZ307" s="3" t="s">
        <v>93</v>
      </c>
      <c r="BA307" s="26" t="s">
        <v>1983</v>
      </c>
      <c r="BB307" s="71" t="s">
        <v>155</v>
      </c>
      <c r="BC307" s="4" t="str">
        <f t="shared" si="48"/>
        <v>Sambalpur</v>
      </c>
      <c r="BE307" s="4"/>
      <c r="BF307" s="4"/>
      <c r="BG307" s="26" t="s">
        <v>1983</v>
      </c>
      <c r="BH307" s="26" t="s">
        <v>35</v>
      </c>
      <c r="BI307" s="4">
        <f t="shared" si="49"/>
        <v>103.83</v>
      </c>
      <c r="BK307" s="3" t="s">
        <v>903</v>
      </c>
      <c r="BL307" s="135" t="str">
        <f t="shared" si="50"/>
        <v>Exists</v>
      </c>
    </row>
    <row r="308" spans="9:64">
      <c r="I308" s="24">
        <v>889</v>
      </c>
      <c r="J308" s="46" t="str" cm="1">
        <f t="array" ref="J308">_xlfn.IFS(I308&gt;=750,"Low Risk",AND(I308&gt;=650,I308&lt;=749),"Medium Risk",I308&lt;650,"High Risk")</f>
        <v>Low Risk</v>
      </c>
      <c r="N308" s="4"/>
      <c r="P308" s="26">
        <v>35.869999999999997</v>
      </c>
      <c r="Q308" s="4" t="str">
        <f t="shared" si="51"/>
        <v>Available</v>
      </c>
      <c r="Y308" s="24" t="s">
        <v>1984</v>
      </c>
      <c r="Z308" s="24" t="s">
        <v>20</v>
      </c>
      <c r="AA308" s="84" t="str">
        <f t="shared" si="42"/>
        <v>Anita Das</v>
      </c>
      <c r="AB308" s="24">
        <v>29.79</v>
      </c>
      <c r="AC308" s="2" t="s">
        <v>97</v>
      </c>
      <c r="AD308" s="2">
        <v>22.26</v>
      </c>
      <c r="AG308" s="24" t="s">
        <v>1984</v>
      </c>
      <c r="AH308" s="4" t="str">
        <f t="shared" si="43"/>
        <v>00307</v>
      </c>
      <c r="AI308" s="2" t="s">
        <v>105</v>
      </c>
      <c r="AJ308" s="46" t="str">
        <f t="shared" si="44"/>
        <v>Female</v>
      </c>
      <c r="AK308" s="2" t="s">
        <v>313</v>
      </c>
      <c r="AL308" s="2" t="s">
        <v>101</v>
      </c>
      <c r="AM308" s="7" t="str">
        <f t="shared" si="45"/>
        <v>Suresh Barik|Berhampur</v>
      </c>
      <c r="AO308" s="2" t="s">
        <v>313</v>
      </c>
      <c r="AP308" s="4" t="str">
        <f t="shared" si="46"/>
        <v>Not True</v>
      </c>
      <c r="AU308" s="24" t="s">
        <v>1377</v>
      </c>
      <c r="AV308" s="46" t="str">
        <f t="shared" si="47"/>
        <v>Approved</v>
      </c>
      <c r="AY308" s="2" t="s">
        <v>905</v>
      </c>
      <c r="AZ308" s="2" t="s">
        <v>101</v>
      </c>
      <c r="BA308" s="24" t="s">
        <v>1984</v>
      </c>
      <c r="BB308" s="70" t="s">
        <v>1067</v>
      </c>
      <c r="BC308" s="4" t="str">
        <f t="shared" si="48"/>
        <v>Jharsuguda</v>
      </c>
      <c r="BE308" s="4"/>
      <c r="BF308" s="4"/>
      <c r="BG308" s="24" t="s">
        <v>1984</v>
      </c>
      <c r="BH308" s="24" t="s">
        <v>20</v>
      </c>
      <c r="BI308" s="4">
        <f t="shared" si="49"/>
        <v>104.66</v>
      </c>
      <c r="BK308" s="2" t="s">
        <v>905</v>
      </c>
      <c r="BL308" s="135" t="str">
        <f t="shared" si="50"/>
        <v>Exists</v>
      </c>
    </row>
    <row r="309" spans="9:64">
      <c r="I309" s="26">
        <v>899</v>
      </c>
      <c r="J309" s="46" t="str" cm="1">
        <f t="array" ref="J309">_xlfn.IFS(I309&gt;=750,"Low Risk",AND(I309&gt;=650,I309&lt;=749),"Medium Risk",I309&lt;650,"High Risk")</f>
        <v>Low Risk</v>
      </c>
      <c r="N309" s="4"/>
      <c r="P309" s="24">
        <v>29.79</v>
      </c>
      <c r="Q309" s="4" t="str">
        <f t="shared" si="51"/>
        <v>Available</v>
      </c>
      <c r="Y309" s="26" t="s">
        <v>1986</v>
      </c>
      <c r="Z309" s="26" t="s">
        <v>32</v>
      </c>
      <c r="AA309" s="84" t="str">
        <f t="shared" si="42"/>
        <v>Ramesh Behera</v>
      </c>
      <c r="AB309" s="26">
        <v>68.650000000000006</v>
      </c>
      <c r="AC309" s="3" t="s">
        <v>74</v>
      </c>
      <c r="AD309" s="3">
        <v>34.44</v>
      </c>
      <c r="AG309" s="26" t="s">
        <v>1986</v>
      </c>
      <c r="AH309" s="4" t="str">
        <f t="shared" si="43"/>
        <v>00308</v>
      </c>
      <c r="AI309" s="3" t="s">
        <v>57</v>
      </c>
      <c r="AJ309" s="46" t="str">
        <f t="shared" si="44"/>
        <v>Female</v>
      </c>
      <c r="AK309" s="3" t="s">
        <v>908</v>
      </c>
      <c r="AL309" s="3" t="s">
        <v>144</v>
      </c>
      <c r="AM309" s="7" t="str">
        <f t="shared" si="45"/>
        <v>Anita Kumar|Bhubaneswar</v>
      </c>
      <c r="AO309" s="3" t="s">
        <v>908</v>
      </c>
      <c r="AP309" s="4" t="str">
        <f t="shared" si="46"/>
        <v>Not True</v>
      </c>
      <c r="AU309" s="26" t="s">
        <v>1377</v>
      </c>
      <c r="AV309" s="46" t="str">
        <f t="shared" si="47"/>
        <v>Approved</v>
      </c>
      <c r="AY309" s="3" t="s">
        <v>907</v>
      </c>
      <c r="AZ309" s="3" t="s">
        <v>144</v>
      </c>
      <c r="BA309" s="26" t="s">
        <v>1986</v>
      </c>
      <c r="BB309" s="71" t="s">
        <v>858</v>
      </c>
      <c r="BC309" s="4" t="str">
        <f t="shared" si="48"/>
        <v>Sambalpur</v>
      </c>
      <c r="BE309" s="4"/>
      <c r="BF309" s="4"/>
      <c r="BG309" s="26" t="s">
        <v>1986</v>
      </c>
      <c r="BH309" s="26" t="s">
        <v>32</v>
      </c>
      <c r="BI309" s="4">
        <f t="shared" si="49"/>
        <v>224.53</v>
      </c>
      <c r="BK309" s="3" t="s">
        <v>907</v>
      </c>
      <c r="BL309" s="135" t="str">
        <f t="shared" si="50"/>
        <v>Exists</v>
      </c>
    </row>
    <row r="310" spans="9:64">
      <c r="I310" s="24">
        <v>768</v>
      </c>
      <c r="J310" s="46" t="str" cm="1">
        <f t="array" ref="J310">_xlfn.IFS(I310&gt;=750,"Low Risk",AND(I310&gt;=650,I310&lt;=749),"Medium Risk",I310&lt;650,"High Risk")</f>
        <v>Low Risk</v>
      </c>
      <c r="N310" s="4"/>
      <c r="P310" s="26">
        <v>68.650000000000006</v>
      </c>
      <c r="Q310" s="4" t="str">
        <f t="shared" si="51"/>
        <v>Available</v>
      </c>
      <c r="Y310" s="24" t="s">
        <v>1989</v>
      </c>
      <c r="Z310" s="24" t="s">
        <v>32</v>
      </c>
      <c r="AA310" s="84" t="str">
        <f t="shared" si="42"/>
        <v>Ramesh Behera</v>
      </c>
      <c r="AB310" s="24">
        <v>44.75</v>
      </c>
      <c r="AC310" s="2" t="s">
        <v>64</v>
      </c>
      <c r="AD310" s="2">
        <v>41.22</v>
      </c>
      <c r="AG310" s="24" t="s">
        <v>1989</v>
      </c>
      <c r="AH310" s="4" t="str">
        <f t="shared" si="43"/>
        <v>00309</v>
      </c>
      <c r="AI310" s="2" t="s">
        <v>128</v>
      </c>
      <c r="AJ310" s="46" t="str">
        <f t="shared" si="44"/>
        <v>Female</v>
      </c>
      <c r="AK310" s="2" t="s">
        <v>910</v>
      </c>
      <c r="AL310" s="2" t="s">
        <v>101</v>
      </c>
      <c r="AM310" s="7" t="str">
        <f t="shared" si="45"/>
        <v>Manoj Rath|Berhampur</v>
      </c>
      <c r="AO310" s="2" t="s">
        <v>910</v>
      </c>
      <c r="AP310" s="4" t="str">
        <f t="shared" si="46"/>
        <v>Not True</v>
      </c>
      <c r="AU310" s="24" t="s">
        <v>1377</v>
      </c>
      <c r="AV310" s="46" t="str">
        <f t="shared" si="47"/>
        <v>Approved</v>
      </c>
      <c r="AY310" s="2" t="s">
        <v>909</v>
      </c>
      <c r="AZ310" s="2" t="s">
        <v>101</v>
      </c>
      <c r="BA310" s="24" t="s">
        <v>1989</v>
      </c>
      <c r="BB310" s="70" t="s">
        <v>1121</v>
      </c>
      <c r="BC310" s="4" t="str">
        <f t="shared" si="48"/>
        <v>Cuttack</v>
      </c>
      <c r="BE310" s="4"/>
      <c r="BF310" s="4"/>
      <c r="BG310" s="24" t="s">
        <v>1989</v>
      </c>
      <c r="BH310" s="24" t="s">
        <v>32</v>
      </c>
      <c r="BI310" s="4">
        <f t="shared" si="49"/>
        <v>224.53</v>
      </c>
      <c r="BK310" s="2" t="s">
        <v>909</v>
      </c>
      <c r="BL310" s="135" t="str">
        <f t="shared" si="50"/>
        <v>Exists</v>
      </c>
    </row>
    <row r="311" spans="9:64">
      <c r="I311" s="26">
        <v>880</v>
      </c>
      <c r="J311" s="46" t="str" cm="1">
        <f t="array" ref="J311">_xlfn.IFS(I311&gt;=750,"Low Risk",AND(I311&gt;=650,I311&lt;=749),"Medium Risk",I311&lt;650,"High Risk")</f>
        <v>Low Risk</v>
      </c>
      <c r="N311" s="4"/>
      <c r="P311" s="24">
        <v>44.75</v>
      </c>
      <c r="Q311" s="4" t="str">
        <f t="shared" si="51"/>
        <v>Available</v>
      </c>
      <c r="Y311" s="26" t="s">
        <v>1991</v>
      </c>
      <c r="Z311" s="26" t="s">
        <v>32</v>
      </c>
      <c r="AA311" s="84" t="str">
        <f t="shared" si="42"/>
        <v>Ramesh Behera</v>
      </c>
      <c r="AB311" s="26">
        <v>90.78</v>
      </c>
      <c r="AC311" s="3" t="s">
        <v>59</v>
      </c>
      <c r="AD311" s="3">
        <v>18.45</v>
      </c>
      <c r="AG311" s="26" t="s">
        <v>1991</v>
      </c>
      <c r="AH311" s="4" t="str">
        <f t="shared" si="43"/>
        <v>00310</v>
      </c>
      <c r="AI311" s="3" t="s">
        <v>57</v>
      </c>
      <c r="AJ311" s="46" t="str">
        <f t="shared" si="44"/>
        <v>Female</v>
      </c>
      <c r="AK311" s="3" t="s">
        <v>913</v>
      </c>
      <c r="AL311" s="3" t="s">
        <v>144</v>
      </c>
      <c r="AM311" s="7" t="str">
        <f t="shared" si="45"/>
        <v>Sunita Panda|Bhubaneswar</v>
      </c>
      <c r="AO311" s="3" t="s">
        <v>913</v>
      </c>
      <c r="AP311" s="4" t="str">
        <f t="shared" si="46"/>
        <v>Not True</v>
      </c>
      <c r="AU311" s="26" t="s">
        <v>1426</v>
      </c>
      <c r="AV311" s="46" t="str">
        <f t="shared" si="47"/>
        <v>Under Review</v>
      </c>
      <c r="AY311" s="3" t="s">
        <v>912</v>
      </c>
      <c r="AZ311" s="3" t="s">
        <v>144</v>
      </c>
      <c r="BA311" s="26" t="s">
        <v>1991</v>
      </c>
      <c r="BB311" s="71" t="s">
        <v>1103</v>
      </c>
      <c r="BC311" s="4" t="str">
        <f t="shared" si="48"/>
        <v>Puri</v>
      </c>
      <c r="BE311" s="4"/>
      <c r="BF311" s="4"/>
      <c r="BG311" s="26" t="s">
        <v>1991</v>
      </c>
      <c r="BH311" s="26" t="s">
        <v>32</v>
      </c>
      <c r="BI311" s="4">
        <f t="shared" si="49"/>
        <v>224.53</v>
      </c>
      <c r="BK311" s="3" t="s">
        <v>912</v>
      </c>
      <c r="BL311" s="135" t="str">
        <f t="shared" si="50"/>
        <v>Exists</v>
      </c>
    </row>
    <row r="312" spans="9:64">
      <c r="I312" s="24">
        <v>711</v>
      </c>
      <c r="J312" s="46" t="str" cm="1">
        <f t="array" ref="J312">_xlfn.IFS(I312&gt;=750,"Low Risk",AND(I312&gt;=650,I312&lt;=749),"Medium Risk",I312&lt;650,"High Risk")</f>
        <v>Medium Risk</v>
      </c>
      <c r="N312" s="4"/>
      <c r="P312" s="26">
        <v>90.78</v>
      </c>
      <c r="Q312" s="4" t="str">
        <f t="shared" si="51"/>
        <v>Available</v>
      </c>
      <c r="Y312" s="24" t="s">
        <v>1993</v>
      </c>
      <c r="Z312" s="24" t="s">
        <v>35</v>
      </c>
      <c r="AA312" s="84" t="str">
        <f t="shared" si="42"/>
        <v>Kavita Rath</v>
      </c>
      <c r="AB312" s="24">
        <v>9.3800000000000008</v>
      </c>
      <c r="AC312" s="2" t="s">
        <v>157</v>
      </c>
      <c r="AD312" s="2">
        <v>35.43</v>
      </c>
      <c r="AG312" s="24" t="s">
        <v>1993</v>
      </c>
      <c r="AH312" s="4" t="str">
        <f t="shared" si="43"/>
        <v>00311</v>
      </c>
      <c r="AI312" s="2" t="s">
        <v>128</v>
      </c>
      <c r="AJ312" s="46" t="str">
        <f t="shared" si="44"/>
        <v>Female</v>
      </c>
      <c r="AK312" s="2" t="s">
        <v>916</v>
      </c>
      <c r="AL312" s="2" t="s">
        <v>63</v>
      </c>
      <c r="AM312" s="7" t="str">
        <f t="shared" si="45"/>
        <v>Kavita Panda|Balasore</v>
      </c>
      <c r="AO312" s="2" t="s">
        <v>916</v>
      </c>
      <c r="AP312" s="4" t="str">
        <f t="shared" si="46"/>
        <v>Not True</v>
      </c>
      <c r="AU312" s="24" t="s">
        <v>1377</v>
      </c>
      <c r="AV312" s="46" t="str">
        <f t="shared" si="47"/>
        <v>Approved</v>
      </c>
      <c r="AY312" s="2" t="s">
        <v>915</v>
      </c>
      <c r="AZ312" s="2" t="s">
        <v>63</v>
      </c>
      <c r="BA312" s="24" t="s">
        <v>1993</v>
      </c>
      <c r="BB312" s="70" t="s">
        <v>71</v>
      </c>
      <c r="BC312" s="4" t="str">
        <f t="shared" si="48"/>
        <v>Balasore</v>
      </c>
      <c r="BE312" s="4"/>
      <c r="BF312" s="4"/>
      <c r="BG312" s="24" t="s">
        <v>1993</v>
      </c>
      <c r="BH312" s="24" t="s">
        <v>35</v>
      </c>
      <c r="BI312" s="4">
        <f t="shared" si="49"/>
        <v>103.83</v>
      </c>
      <c r="BK312" s="2" t="s">
        <v>915</v>
      </c>
      <c r="BL312" s="135" t="str">
        <f t="shared" si="50"/>
        <v>Exists</v>
      </c>
    </row>
    <row r="313" spans="9:64">
      <c r="I313" s="26">
        <v>618</v>
      </c>
      <c r="J313" s="46" t="str" cm="1">
        <f t="array" ref="J313">_xlfn.IFS(I313&gt;=750,"Low Risk",AND(I313&gt;=650,I313&lt;=749),"Medium Risk",I313&lt;650,"High Risk")</f>
        <v>High Risk</v>
      </c>
      <c r="N313" s="4"/>
      <c r="P313" s="24">
        <v>9.3800000000000008</v>
      </c>
      <c r="Q313" s="4" t="str">
        <f t="shared" si="51"/>
        <v>Available</v>
      </c>
      <c r="Y313" s="26" t="s">
        <v>1994</v>
      </c>
      <c r="Z313" s="26" t="s">
        <v>38</v>
      </c>
      <c r="AA313" s="84" t="str">
        <f t="shared" si="42"/>
        <v>Deepak Mishra</v>
      </c>
      <c r="AB313" s="26">
        <v>52.11</v>
      </c>
      <c r="AC313" s="3" t="s">
        <v>124</v>
      </c>
      <c r="AD313" s="3">
        <v>29.74</v>
      </c>
      <c r="AG313" s="26" t="s">
        <v>1994</v>
      </c>
      <c r="AH313" s="4" t="str">
        <f t="shared" si="43"/>
        <v>00312</v>
      </c>
      <c r="AI313" s="3" t="s">
        <v>105</v>
      </c>
      <c r="AJ313" s="46" t="str">
        <f t="shared" si="44"/>
        <v>Female</v>
      </c>
      <c r="AK313" s="3" t="s">
        <v>898</v>
      </c>
      <c r="AL313" s="3" t="s">
        <v>82</v>
      </c>
      <c r="AM313" s="7" t="str">
        <f t="shared" si="45"/>
        <v>Ganesh Mohanty|Cuttack</v>
      </c>
      <c r="AO313" s="3" t="s">
        <v>898</v>
      </c>
      <c r="AP313" s="4" t="str">
        <f t="shared" si="46"/>
        <v>Not True</v>
      </c>
      <c r="AU313" s="26" t="s">
        <v>1381</v>
      </c>
      <c r="AV313" s="46" t="str">
        <f t="shared" si="47"/>
        <v>Rejected</v>
      </c>
      <c r="AY313" s="3" t="s">
        <v>918</v>
      </c>
      <c r="AZ313" s="3" t="s">
        <v>82</v>
      </c>
      <c r="BA313" s="26" t="s">
        <v>1994</v>
      </c>
      <c r="BB313" s="71" t="s">
        <v>998</v>
      </c>
      <c r="BC313" s="4" t="str">
        <f t="shared" si="48"/>
        <v>Sambalpur</v>
      </c>
      <c r="BE313" s="4"/>
      <c r="BF313" s="4"/>
      <c r="BG313" s="26" t="s">
        <v>1994</v>
      </c>
      <c r="BH313" s="26" t="s">
        <v>38</v>
      </c>
      <c r="BI313" s="4">
        <f t="shared" si="49"/>
        <v>144.97999999999999</v>
      </c>
      <c r="BK313" s="3" t="s">
        <v>918</v>
      </c>
      <c r="BL313" s="135" t="str">
        <f t="shared" si="50"/>
        <v>Exists</v>
      </c>
    </row>
    <row r="314" spans="9:64">
      <c r="I314" s="24">
        <v>680</v>
      </c>
      <c r="J314" s="46" t="str" cm="1">
        <f t="array" ref="J314">_xlfn.IFS(I314&gt;=750,"Low Risk",AND(I314&gt;=650,I314&lt;=749),"Medium Risk",I314&lt;650,"High Risk")</f>
        <v>Medium Risk</v>
      </c>
      <c r="N314" s="4"/>
      <c r="P314" s="26">
        <v>52.11</v>
      </c>
      <c r="Q314" s="4" t="str">
        <f t="shared" si="51"/>
        <v>Available</v>
      </c>
      <c r="Y314" s="24" t="s">
        <v>1996</v>
      </c>
      <c r="Z314" s="24" t="s">
        <v>20</v>
      </c>
      <c r="AA314" s="84" t="str">
        <f t="shared" si="42"/>
        <v>Anita Das</v>
      </c>
      <c r="AB314" s="24">
        <v>16.149999999999999</v>
      </c>
      <c r="AC314" s="2" t="s">
        <v>64</v>
      </c>
      <c r="AD314" s="2">
        <v>5.98</v>
      </c>
      <c r="AG314" s="24" t="s">
        <v>1996</v>
      </c>
      <c r="AH314" s="4" t="str">
        <f t="shared" si="43"/>
        <v>00313</v>
      </c>
      <c r="AI314" s="2" t="s">
        <v>128</v>
      </c>
      <c r="AJ314" s="46" t="str">
        <f t="shared" si="44"/>
        <v>Female</v>
      </c>
      <c r="AK314" s="2" t="s">
        <v>882</v>
      </c>
      <c r="AL314" s="2" t="s">
        <v>232</v>
      </c>
      <c r="AM314" s="7" t="str">
        <f t="shared" si="45"/>
        <v>Sita Nayak|Angul</v>
      </c>
      <c r="AO314" s="2" t="s">
        <v>882</v>
      </c>
      <c r="AP314" s="4" t="str">
        <f t="shared" si="46"/>
        <v>Not True</v>
      </c>
      <c r="AU314" s="24" t="s">
        <v>1377</v>
      </c>
      <c r="AV314" s="46" t="str">
        <f t="shared" si="47"/>
        <v>Approved</v>
      </c>
      <c r="AY314" s="2" t="s">
        <v>919</v>
      </c>
      <c r="AZ314" s="2" t="s">
        <v>232</v>
      </c>
      <c r="BA314" s="24" t="s">
        <v>1996</v>
      </c>
      <c r="BB314" s="70" t="s">
        <v>936</v>
      </c>
      <c r="BC314" s="4" t="str">
        <f t="shared" si="48"/>
        <v>Rourkela</v>
      </c>
      <c r="BE314" s="4"/>
      <c r="BF314" s="4"/>
      <c r="BG314" s="24" t="s">
        <v>1996</v>
      </c>
      <c r="BH314" s="24" t="s">
        <v>20</v>
      </c>
      <c r="BI314" s="4">
        <f t="shared" si="49"/>
        <v>104.66</v>
      </c>
      <c r="BK314" s="2" t="s">
        <v>919</v>
      </c>
      <c r="BL314" s="135" t="str">
        <f t="shared" si="50"/>
        <v>Exists</v>
      </c>
    </row>
    <row r="315" spans="9:64">
      <c r="I315" s="26">
        <v>669</v>
      </c>
      <c r="J315" s="46" t="str" cm="1">
        <f t="array" ref="J315">_xlfn.IFS(I315&gt;=750,"Low Risk",AND(I315&gt;=650,I315&lt;=749),"Medium Risk",I315&lt;650,"High Risk")</f>
        <v>Medium Risk</v>
      </c>
      <c r="N315" s="4"/>
      <c r="P315" s="24">
        <v>16.149999999999999</v>
      </c>
      <c r="Q315" s="4" t="str">
        <f t="shared" si="51"/>
        <v>Available</v>
      </c>
      <c r="Y315" s="26" t="s">
        <v>1999</v>
      </c>
      <c r="Z315" s="26" t="s">
        <v>16</v>
      </c>
      <c r="AA315" s="84" t="str">
        <f t="shared" si="42"/>
        <v>Suresh Panda</v>
      </c>
      <c r="AB315" s="26">
        <v>82.35</v>
      </c>
      <c r="AC315" s="3" t="s">
        <v>124</v>
      </c>
      <c r="AD315" s="3">
        <v>32.06</v>
      </c>
      <c r="AG315" s="26" t="s">
        <v>1999</v>
      </c>
      <c r="AH315" s="4" t="str">
        <f t="shared" si="43"/>
        <v>00314</v>
      </c>
      <c r="AI315" s="3" t="s">
        <v>68</v>
      </c>
      <c r="AJ315" s="46" t="str">
        <f t="shared" si="44"/>
        <v>Female</v>
      </c>
      <c r="AK315" s="3" t="s">
        <v>922</v>
      </c>
      <c r="AL315" s="3" t="s">
        <v>161</v>
      </c>
      <c r="AM315" s="7" t="str">
        <f t="shared" si="45"/>
        <v>Vijay Rath|Puri</v>
      </c>
      <c r="AO315" s="3" t="s">
        <v>922</v>
      </c>
      <c r="AP315" s="4" t="str">
        <f t="shared" si="46"/>
        <v>Not True</v>
      </c>
      <c r="AU315" s="26" t="s">
        <v>1381</v>
      </c>
      <c r="AV315" s="46" t="str">
        <f t="shared" si="47"/>
        <v>Rejected</v>
      </c>
      <c r="AY315" s="3" t="s">
        <v>921</v>
      </c>
      <c r="AZ315" s="3" t="s">
        <v>161</v>
      </c>
      <c r="BA315" s="26" t="s">
        <v>1999</v>
      </c>
      <c r="BB315" s="71" t="s">
        <v>753</v>
      </c>
      <c r="BC315" s="4" t="str">
        <f t="shared" si="48"/>
        <v>Dhenkanal</v>
      </c>
      <c r="BE315" s="4"/>
      <c r="BF315" s="4"/>
      <c r="BG315" s="26" t="s">
        <v>1999</v>
      </c>
      <c r="BH315" s="26" t="s">
        <v>16</v>
      </c>
      <c r="BI315" s="4">
        <f t="shared" si="49"/>
        <v>197.62</v>
      </c>
      <c r="BK315" s="3" t="s">
        <v>921</v>
      </c>
      <c r="BL315" s="135" t="str">
        <f t="shared" si="50"/>
        <v>Exists</v>
      </c>
    </row>
    <row r="316" spans="9:64">
      <c r="I316" s="24">
        <v>739</v>
      </c>
      <c r="J316" s="46" t="str" cm="1">
        <f t="array" ref="J316">_xlfn.IFS(I316&gt;=750,"Low Risk",AND(I316&gt;=650,I316&lt;=749),"Medium Risk",I316&lt;650,"High Risk")</f>
        <v>Medium Risk</v>
      </c>
      <c r="N316" s="4"/>
      <c r="P316" s="26">
        <v>82.35</v>
      </c>
      <c r="Q316" s="4" t="str">
        <f t="shared" si="51"/>
        <v>Available</v>
      </c>
      <c r="Y316" s="24" t="s">
        <v>2001</v>
      </c>
      <c r="Z316" s="24" t="s">
        <v>38</v>
      </c>
      <c r="AA316" s="84" t="str">
        <f t="shared" si="42"/>
        <v>Deepak Mishra</v>
      </c>
      <c r="AB316" s="24">
        <v>48.57</v>
      </c>
      <c r="AC316" s="2" t="s">
        <v>124</v>
      </c>
      <c r="AD316" s="2">
        <v>43.04</v>
      </c>
      <c r="AG316" s="24" t="s">
        <v>2001</v>
      </c>
      <c r="AH316" s="4" t="str">
        <f t="shared" si="43"/>
        <v>00315</v>
      </c>
      <c r="AI316" s="2" t="s">
        <v>57</v>
      </c>
      <c r="AJ316" s="46" t="str">
        <f t="shared" si="44"/>
        <v>Female</v>
      </c>
      <c r="AK316" s="2" t="s">
        <v>925</v>
      </c>
      <c r="AL316" s="2" t="s">
        <v>144</v>
      </c>
      <c r="AM316" s="7" t="str">
        <f t="shared" si="45"/>
        <v>Dilip Barik|Bhubaneswar</v>
      </c>
      <c r="AO316" s="2" t="s">
        <v>925</v>
      </c>
      <c r="AP316" s="4" t="str">
        <f t="shared" si="46"/>
        <v>Not True</v>
      </c>
      <c r="AU316" s="24" t="s">
        <v>1377</v>
      </c>
      <c r="AV316" s="46" t="str">
        <f t="shared" si="47"/>
        <v>Approved</v>
      </c>
      <c r="AY316" s="2" t="s">
        <v>924</v>
      </c>
      <c r="AZ316" s="2" t="s">
        <v>144</v>
      </c>
      <c r="BA316" s="24" t="s">
        <v>2001</v>
      </c>
      <c r="BB316" s="70" t="s">
        <v>328</v>
      </c>
      <c r="BC316" s="4" t="str">
        <f t="shared" si="48"/>
        <v>Bhubaneswar</v>
      </c>
      <c r="BE316" s="4"/>
      <c r="BF316" s="4"/>
      <c r="BG316" s="24" t="s">
        <v>2001</v>
      </c>
      <c r="BH316" s="24" t="s">
        <v>38</v>
      </c>
      <c r="BI316" s="4">
        <f t="shared" si="49"/>
        <v>144.97999999999999</v>
      </c>
      <c r="BK316" s="2" t="s">
        <v>924</v>
      </c>
      <c r="BL316" s="135" t="str">
        <f t="shared" si="50"/>
        <v>Exists</v>
      </c>
    </row>
    <row r="317" spans="9:64">
      <c r="I317" s="26">
        <v>666</v>
      </c>
      <c r="J317" s="46" t="str" cm="1">
        <f t="array" ref="J317">_xlfn.IFS(I317&gt;=750,"Low Risk",AND(I317&gt;=650,I317&lt;=749),"Medium Risk",I317&lt;650,"High Risk")</f>
        <v>Medium Risk</v>
      </c>
      <c r="N317" s="4"/>
      <c r="P317" s="24">
        <v>48.57</v>
      </c>
      <c r="Q317" s="4" t="str">
        <f t="shared" si="51"/>
        <v>Available</v>
      </c>
      <c r="Y317" s="26" t="s">
        <v>2002</v>
      </c>
      <c r="Z317" s="26" t="s">
        <v>7</v>
      </c>
      <c r="AA317" s="84" t="str">
        <f t="shared" si="42"/>
        <v>Rajesh Kumar</v>
      </c>
      <c r="AB317" s="26">
        <v>56.86</v>
      </c>
      <c r="AC317" s="3" t="s">
        <v>59</v>
      </c>
      <c r="AD317" s="3">
        <v>41.4</v>
      </c>
      <c r="AG317" s="26" t="s">
        <v>2002</v>
      </c>
      <c r="AH317" s="4" t="str">
        <f t="shared" si="43"/>
        <v>00316</v>
      </c>
      <c r="AI317" s="3" t="s">
        <v>89</v>
      </c>
      <c r="AJ317" s="46" t="str">
        <f t="shared" si="44"/>
        <v>Female</v>
      </c>
      <c r="AK317" s="3" t="s">
        <v>164</v>
      </c>
      <c r="AL317" s="3" t="s">
        <v>69</v>
      </c>
      <c r="AM317" s="7" t="str">
        <f t="shared" si="45"/>
        <v>Bikash Mohanty|Sambalpur</v>
      </c>
      <c r="AO317" s="3" t="s">
        <v>164</v>
      </c>
      <c r="AP317" s="4" t="str">
        <f t="shared" si="46"/>
        <v>Not True</v>
      </c>
      <c r="AU317" s="26" t="s">
        <v>1426</v>
      </c>
      <c r="AV317" s="46" t="str">
        <f t="shared" si="47"/>
        <v>Under Review</v>
      </c>
      <c r="AY317" s="3" t="s">
        <v>926</v>
      </c>
      <c r="AZ317" s="3" t="s">
        <v>69</v>
      </c>
      <c r="BA317" s="26" t="s">
        <v>2002</v>
      </c>
      <c r="BB317" s="71" t="s">
        <v>294</v>
      </c>
      <c r="BC317" s="4" t="str">
        <f t="shared" si="48"/>
        <v>Bhubaneswar</v>
      </c>
      <c r="BE317" s="4"/>
      <c r="BF317" s="4"/>
      <c r="BG317" s="26" t="s">
        <v>2002</v>
      </c>
      <c r="BH317" s="26" t="s">
        <v>7</v>
      </c>
      <c r="BI317" s="4">
        <f t="shared" si="49"/>
        <v>209.86</v>
      </c>
      <c r="BK317" s="3" t="s">
        <v>926</v>
      </c>
      <c r="BL317" s="135" t="str">
        <f t="shared" si="50"/>
        <v>Exists</v>
      </c>
    </row>
    <row r="318" spans="9:64">
      <c r="I318" s="24">
        <v>727</v>
      </c>
      <c r="J318" s="46" t="str" cm="1">
        <f t="array" ref="J318">_xlfn.IFS(I318&gt;=750,"Low Risk",AND(I318&gt;=650,I318&lt;=749),"Medium Risk",I318&lt;650,"High Risk")</f>
        <v>Medium Risk</v>
      </c>
      <c r="N318" s="4"/>
      <c r="P318" s="26">
        <v>56.86</v>
      </c>
      <c r="Q318" s="4" t="str">
        <f t="shared" si="51"/>
        <v>Available</v>
      </c>
      <c r="Y318" s="24" t="s">
        <v>2004</v>
      </c>
      <c r="Z318" s="24" t="s">
        <v>7</v>
      </c>
      <c r="AA318" s="84" t="str">
        <f t="shared" si="42"/>
        <v>Rajesh Kumar</v>
      </c>
      <c r="AB318" s="24">
        <v>85.73</v>
      </c>
      <c r="AC318" s="2" t="s">
        <v>74</v>
      </c>
      <c r="AD318" s="2">
        <v>4.68</v>
      </c>
      <c r="AG318" s="24" t="s">
        <v>2004</v>
      </c>
      <c r="AH318" s="4" t="str">
        <f t="shared" si="43"/>
        <v>00317</v>
      </c>
      <c r="AI318" s="2" t="s">
        <v>57</v>
      </c>
      <c r="AJ318" s="46" t="str">
        <f t="shared" si="44"/>
        <v>Female</v>
      </c>
      <c r="AK318" s="2" t="s">
        <v>929</v>
      </c>
      <c r="AL318" s="2" t="s">
        <v>232</v>
      </c>
      <c r="AM318" s="7" t="str">
        <f t="shared" si="45"/>
        <v>Arjun Sahoo|Angul</v>
      </c>
      <c r="AO318" s="2" t="s">
        <v>929</v>
      </c>
      <c r="AP318" s="4" t="str">
        <f t="shared" si="46"/>
        <v>Not True</v>
      </c>
      <c r="AU318" s="24" t="s">
        <v>1377</v>
      </c>
      <c r="AV318" s="46" t="str">
        <f t="shared" si="47"/>
        <v>Approved</v>
      </c>
      <c r="AY318" s="2" t="s">
        <v>928</v>
      </c>
      <c r="AZ318" s="2" t="s">
        <v>232</v>
      </c>
      <c r="BA318" s="24" t="s">
        <v>2004</v>
      </c>
      <c r="BB318" s="70" t="s">
        <v>477</v>
      </c>
      <c r="BC318" s="4" t="str">
        <f t="shared" si="48"/>
        <v>Dhenkanal</v>
      </c>
      <c r="BE318" s="4"/>
      <c r="BF318" s="4"/>
      <c r="BG318" s="24" t="s">
        <v>2004</v>
      </c>
      <c r="BH318" s="24" t="s">
        <v>7</v>
      </c>
      <c r="BI318" s="4">
        <f t="shared" si="49"/>
        <v>209.86</v>
      </c>
      <c r="BK318" s="2" t="s">
        <v>928</v>
      </c>
      <c r="BL318" s="135" t="str">
        <f t="shared" si="50"/>
        <v>Exists</v>
      </c>
    </row>
    <row r="319" spans="9:64">
      <c r="I319" s="26">
        <v>672</v>
      </c>
      <c r="J319" s="46" t="str" cm="1">
        <f t="array" ref="J319">_xlfn.IFS(I319&gt;=750,"Low Risk",AND(I319&gt;=650,I319&lt;=749),"Medium Risk",I319&lt;650,"High Risk")</f>
        <v>Medium Risk</v>
      </c>
      <c r="N319" s="4"/>
      <c r="P319" s="24">
        <v>85.73</v>
      </c>
      <c r="Q319" s="4" t="str">
        <f t="shared" si="51"/>
        <v>Available</v>
      </c>
      <c r="Y319" s="26" t="s">
        <v>2006</v>
      </c>
      <c r="Z319" s="26" t="s">
        <v>16</v>
      </c>
      <c r="AA319" s="84" t="str">
        <f t="shared" si="42"/>
        <v>Suresh Panda</v>
      </c>
      <c r="AB319" s="26">
        <v>92.42</v>
      </c>
      <c r="AC319" s="3" t="s">
        <v>157</v>
      </c>
      <c r="AD319" s="3">
        <v>5.55</v>
      </c>
      <c r="AG319" s="26" t="s">
        <v>2006</v>
      </c>
      <c r="AH319" s="4" t="str">
        <f t="shared" si="43"/>
        <v>00318</v>
      </c>
      <c r="AI319" s="3" t="s">
        <v>89</v>
      </c>
      <c r="AJ319" s="46" t="str">
        <f t="shared" si="44"/>
        <v>Female</v>
      </c>
      <c r="AK319" s="3" t="s">
        <v>932</v>
      </c>
      <c r="AL319" s="3" t="s">
        <v>69</v>
      </c>
      <c r="AM319" s="7" t="str">
        <f t="shared" si="45"/>
        <v>Dilip Swain|Sambalpur</v>
      </c>
      <c r="AO319" s="3" t="s">
        <v>932</v>
      </c>
      <c r="AP319" s="4" t="str">
        <f t="shared" si="46"/>
        <v>Not True</v>
      </c>
      <c r="AU319" s="26" t="s">
        <v>1381</v>
      </c>
      <c r="AV319" s="46" t="str">
        <f t="shared" si="47"/>
        <v>Rejected</v>
      </c>
      <c r="AY319" s="3" t="s">
        <v>931</v>
      </c>
      <c r="AZ319" s="3" t="s">
        <v>69</v>
      </c>
      <c r="BA319" s="26" t="s">
        <v>2006</v>
      </c>
      <c r="BB319" s="71" t="s">
        <v>723</v>
      </c>
      <c r="BC319" s="4" t="str">
        <f t="shared" si="48"/>
        <v>Cuttack</v>
      </c>
      <c r="BE319" s="4"/>
      <c r="BF319" s="4"/>
      <c r="BG319" s="26" t="s">
        <v>2006</v>
      </c>
      <c r="BH319" s="26" t="s">
        <v>16</v>
      </c>
      <c r="BI319" s="4">
        <f t="shared" si="49"/>
        <v>197.62</v>
      </c>
      <c r="BK319" s="3" t="s">
        <v>931</v>
      </c>
      <c r="BL319" s="135" t="str">
        <f t="shared" si="50"/>
        <v>Exists</v>
      </c>
    </row>
    <row r="320" spans="9:64">
      <c r="I320" s="24">
        <v>845</v>
      </c>
      <c r="J320" s="46" t="str" cm="1">
        <f t="array" ref="J320">_xlfn.IFS(I320&gt;=750,"Low Risk",AND(I320&gt;=650,I320&lt;=749),"Medium Risk",I320&lt;650,"High Risk")</f>
        <v>Low Risk</v>
      </c>
      <c r="N320" s="4"/>
      <c r="P320" s="26">
        <v>92.42</v>
      </c>
      <c r="Q320" s="4" t="str">
        <f t="shared" si="51"/>
        <v>Available</v>
      </c>
      <c r="Y320" s="24" t="s">
        <v>2008</v>
      </c>
      <c r="Z320" s="24" t="s">
        <v>24</v>
      </c>
      <c r="AA320" s="84" t="str">
        <f t="shared" si="42"/>
        <v>Bikash Nayak</v>
      </c>
      <c r="AB320" s="24">
        <v>59.3</v>
      </c>
      <c r="AC320" s="2" t="s">
        <v>74</v>
      </c>
      <c r="AD320" s="2">
        <v>13.42</v>
      </c>
      <c r="AG320" s="24" t="s">
        <v>2008</v>
      </c>
      <c r="AH320" s="4" t="str">
        <f t="shared" si="43"/>
        <v>00319</v>
      </c>
      <c r="AI320" s="2" t="s">
        <v>68</v>
      </c>
      <c r="AJ320" s="46" t="str">
        <f t="shared" si="44"/>
        <v>Female</v>
      </c>
      <c r="AK320" s="2" t="s">
        <v>935</v>
      </c>
      <c r="AL320" s="2" t="s">
        <v>232</v>
      </c>
      <c r="AM320" s="7" t="str">
        <f t="shared" si="45"/>
        <v>Ganesh Biswal|Angul</v>
      </c>
      <c r="AO320" s="2" t="s">
        <v>935</v>
      </c>
      <c r="AP320" s="4" t="str">
        <f t="shared" si="46"/>
        <v>Not True</v>
      </c>
      <c r="AU320" s="24" t="s">
        <v>1377</v>
      </c>
      <c r="AV320" s="46" t="str">
        <f t="shared" si="47"/>
        <v>Approved</v>
      </c>
      <c r="AY320" s="2" t="s">
        <v>934</v>
      </c>
      <c r="AZ320" s="2" t="s">
        <v>232</v>
      </c>
      <c r="BA320" s="24" t="s">
        <v>2008</v>
      </c>
      <c r="BB320" s="70" t="s">
        <v>811</v>
      </c>
      <c r="BC320" s="4" t="str">
        <f t="shared" si="48"/>
        <v>Balasore</v>
      </c>
      <c r="BE320" s="4"/>
      <c r="BF320" s="4"/>
      <c r="BG320" s="24" t="s">
        <v>2008</v>
      </c>
      <c r="BH320" s="24" t="s">
        <v>24</v>
      </c>
      <c r="BI320" s="4">
        <f t="shared" si="49"/>
        <v>190.31</v>
      </c>
      <c r="BK320" s="2" t="s">
        <v>934</v>
      </c>
      <c r="BL320" s="135" t="str">
        <f t="shared" si="50"/>
        <v>Exists</v>
      </c>
    </row>
    <row r="321" spans="9:64">
      <c r="I321" s="26">
        <v>767</v>
      </c>
      <c r="J321" s="46" t="str" cm="1">
        <f t="array" ref="J321">_xlfn.IFS(I321&gt;=750,"Low Risk",AND(I321&gt;=650,I321&lt;=749),"Medium Risk",I321&lt;650,"High Risk")</f>
        <v>Low Risk</v>
      </c>
      <c r="N321" s="4"/>
      <c r="P321" s="24">
        <v>59.3</v>
      </c>
      <c r="Q321" s="4" t="str">
        <f t="shared" si="51"/>
        <v>Available</v>
      </c>
      <c r="Y321" s="26" t="s">
        <v>2011</v>
      </c>
      <c r="Z321" s="26" t="s">
        <v>35</v>
      </c>
      <c r="AA321" s="84" t="str">
        <f t="shared" si="42"/>
        <v>Kavita Rath</v>
      </c>
      <c r="AB321" s="26">
        <v>79.760000000000005</v>
      </c>
      <c r="AC321" s="3" t="s">
        <v>97</v>
      </c>
      <c r="AD321" s="3">
        <v>37.9</v>
      </c>
      <c r="AG321" s="26" t="s">
        <v>2011</v>
      </c>
      <c r="AH321" s="4" t="str">
        <f t="shared" si="43"/>
        <v>00320</v>
      </c>
      <c r="AI321" s="3" t="s">
        <v>57</v>
      </c>
      <c r="AJ321" s="46" t="str">
        <f t="shared" si="44"/>
        <v>Female</v>
      </c>
      <c r="AK321" s="3" t="s">
        <v>937</v>
      </c>
      <c r="AL321" s="3" t="s">
        <v>78</v>
      </c>
      <c r="AM321" s="7" t="str">
        <f t="shared" si="45"/>
        <v>Meena Panda|Rourkela</v>
      </c>
      <c r="AO321" s="3" t="s">
        <v>937</v>
      </c>
      <c r="AP321" s="4" t="str">
        <f t="shared" si="46"/>
        <v>Not True</v>
      </c>
      <c r="AU321" s="26" t="s">
        <v>1377</v>
      </c>
      <c r="AV321" s="46" t="str">
        <f t="shared" si="47"/>
        <v>Approved</v>
      </c>
      <c r="AY321" s="3" t="s">
        <v>936</v>
      </c>
      <c r="AZ321" s="3" t="s">
        <v>78</v>
      </c>
      <c r="BA321" s="26" t="s">
        <v>2011</v>
      </c>
      <c r="BB321" s="71" t="s">
        <v>1307</v>
      </c>
      <c r="BC321" s="4" t="str">
        <f t="shared" si="48"/>
        <v>Dhenkanal</v>
      </c>
      <c r="BE321" s="4"/>
      <c r="BF321" s="4"/>
      <c r="BG321" s="26" t="s">
        <v>2011</v>
      </c>
      <c r="BH321" s="26" t="s">
        <v>35</v>
      </c>
      <c r="BI321" s="4">
        <f t="shared" si="49"/>
        <v>103.83</v>
      </c>
      <c r="BK321" s="3" t="s">
        <v>936</v>
      </c>
      <c r="BL321" s="135" t="str">
        <f t="shared" si="50"/>
        <v>Exists</v>
      </c>
    </row>
    <row r="322" spans="9:64">
      <c r="I322" s="24">
        <v>582</v>
      </c>
      <c r="J322" s="46" t="str" cm="1">
        <f t="array" ref="J322">_xlfn.IFS(I322&gt;=750,"Low Risk",AND(I322&gt;=650,I322&lt;=749),"Medium Risk",I322&lt;650,"High Risk")</f>
        <v>High Risk</v>
      </c>
      <c r="N322" s="4"/>
      <c r="P322" s="26">
        <v>79.760000000000005</v>
      </c>
      <c r="Q322" s="4" t="str">
        <f t="shared" si="51"/>
        <v>Available</v>
      </c>
      <c r="Y322" s="24" t="s">
        <v>2013</v>
      </c>
      <c r="Z322" s="24" t="s">
        <v>28</v>
      </c>
      <c r="AA322" s="84" t="str">
        <f t="shared" si="42"/>
        <v>Sunita Sahu</v>
      </c>
      <c r="AB322" s="24">
        <v>92.43</v>
      </c>
      <c r="AC322" s="2" t="s">
        <v>74</v>
      </c>
      <c r="AD322" s="2">
        <v>5.19</v>
      </c>
      <c r="AG322" s="24" t="s">
        <v>2013</v>
      </c>
      <c r="AH322" s="4" t="str">
        <f t="shared" si="43"/>
        <v>00321</v>
      </c>
      <c r="AI322" s="2" t="s">
        <v>105</v>
      </c>
      <c r="AJ322" s="46" t="str">
        <f t="shared" si="44"/>
        <v>Female</v>
      </c>
      <c r="AK322" s="2" t="s">
        <v>940</v>
      </c>
      <c r="AL322" s="2" t="s">
        <v>82</v>
      </c>
      <c r="AM322" s="7" t="str">
        <f t="shared" si="45"/>
        <v>Suresh Sethi|Cuttack</v>
      </c>
      <c r="AO322" s="2" t="s">
        <v>940</v>
      </c>
      <c r="AP322" s="4" t="str">
        <f t="shared" si="46"/>
        <v>Not True</v>
      </c>
      <c r="AU322" s="24" t="s">
        <v>1386</v>
      </c>
      <c r="AV322" s="46" t="str">
        <f t="shared" si="47"/>
        <v>Rejected</v>
      </c>
      <c r="AY322" s="2" t="s">
        <v>939</v>
      </c>
      <c r="AZ322" s="2" t="s">
        <v>82</v>
      </c>
      <c r="BA322" s="24" t="s">
        <v>2013</v>
      </c>
      <c r="BB322" s="70" t="s">
        <v>702</v>
      </c>
      <c r="BC322" s="4" t="str">
        <f t="shared" si="48"/>
        <v>Bhubaneswar</v>
      </c>
      <c r="BE322" s="4"/>
      <c r="BF322" s="4"/>
      <c r="BG322" s="24" t="s">
        <v>2013</v>
      </c>
      <c r="BH322" s="24" t="s">
        <v>28</v>
      </c>
      <c r="BI322" s="4">
        <f t="shared" si="49"/>
        <v>162.30000000000001</v>
      </c>
      <c r="BK322" s="2" t="s">
        <v>939</v>
      </c>
      <c r="BL322" s="135" t="str">
        <f t="shared" si="50"/>
        <v>Exists</v>
      </c>
    </row>
    <row r="323" spans="9:64">
      <c r="I323" s="26">
        <v>740</v>
      </c>
      <c r="J323" s="46" t="str" cm="1">
        <f t="array" ref="J323">_xlfn.IFS(I323&gt;=750,"Low Risk",AND(I323&gt;=650,I323&lt;=749),"Medium Risk",I323&lt;650,"High Risk")</f>
        <v>Medium Risk</v>
      </c>
      <c r="N323" s="4"/>
      <c r="P323" s="24">
        <v>92.43</v>
      </c>
      <c r="Q323" s="4" t="str">
        <f t="shared" si="51"/>
        <v>Available</v>
      </c>
      <c r="Y323" s="26" t="s">
        <v>2015</v>
      </c>
      <c r="Z323" s="26" t="s">
        <v>16</v>
      </c>
      <c r="AA323" s="84" t="str">
        <f t="shared" ref="AA323:AA386" si="52">VLOOKUP(Z323,$W$2:$X$11,2,FALSE)</f>
        <v>Suresh Panda</v>
      </c>
      <c r="AB323" s="26">
        <v>9.52</v>
      </c>
      <c r="AC323" s="3" t="s">
        <v>124</v>
      </c>
      <c r="AD323" s="3">
        <v>29</v>
      </c>
      <c r="AG323" s="26" t="s">
        <v>2015</v>
      </c>
      <c r="AH323" s="4" t="str">
        <f t="shared" ref="AH323:AH386" si="53">RIGHT(AG323,5)</f>
        <v>00322</v>
      </c>
      <c r="AI323" s="3" t="s">
        <v>105</v>
      </c>
      <c r="AJ323" s="46" t="str">
        <f t="shared" ref="AJ323:AJ386" si="54">IF(UPPER(AI323)="M","Male","Female")</f>
        <v>Female</v>
      </c>
      <c r="AK323" s="3" t="s">
        <v>238</v>
      </c>
      <c r="AL323" s="3" t="s">
        <v>232</v>
      </c>
      <c r="AM323" s="7" t="str">
        <f t="shared" ref="AM323:AM386" si="55">_xlfn.CONCAT(AK323,"|",AL323)</f>
        <v>Vijay Swain|Angul</v>
      </c>
      <c r="AO323" s="3" t="s">
        <v>238</v>
      </c>
      <c r="AP323" s="4" t="str">
        <f t="shared" ref="AP323:AP386" si="56">IF(LEFT(AO323,1)="R",AO323,"Not True")</f>
        <v>Not True</v>
      </c>
      <c r="AU323" s="26" t="s">
        <v>1377</v>
      </c>
      <c r="AV323" s="46" t="str">
        <f t="shared" ref="AV323:AV386" si="57">PROPER(TRIM(AU323))</f>
        <v>Approved</v>
      </c>
      <c r="AY323" s="3" t="s">
        <v>942</v>
      </c>
      <c r="AZ323" s="3" t="s">
        <v>232</v>
      </c>
      <c r="BA323" s="26" t="s">
        <v>2015</v>
      </c>
      <c r="BB323" s="71" t="s">
        <v>1074</v>
      </c>
      <c r="BC323" s="4" t="str">
        <f t="shared" ref="BC323:BC386" si="58">VLOOKUP(BB323,$AY$2:$AZ$501,2,FALSE)</f>
        <v>Angul</v>
      </c>
      <c r="BE323" s="4"/>
      <c r="BF323" s="4"/>
      <c r="BG323" s="26" t="s">
        <v>2015</v>
      </c>
      <c r="BH323" s="26" t="s">
        <v>16</v>
      </c>
      <c r="BI323" s="4">
        <f t="shared" ref="BI323:BI386" si="59">VLOOKUP(BH323,$BE$2:$BF$11,2,FALSE)</f>
        <v>197.62</v>
      </c>
      <c r="BK323" s="3" t="s">
        <v>942</v>
      </c>
      <c r="BL323" s="135" t="str">
        <f t="shared" ref="BL323:BL386" si="60">IF(COUNTIF(BK:BK,BK323)&gt;0,"Exists","Does Not Exists")</f>
        <v>Exists</v>
      </c>
    </row>
    <row r="324" spans="9:64">
      <c r="I324" s="24">
        <v>859</v>
      </c>
      <c r="J324" s="46" t="str" cm="1">
        <f t="array" ref="J324">_xlfn.IFS(I324&gt;=750,"Low Risk",AND(I324&gt;=650,I324&lt;=749),"Medium Risk",I324&lt;650,"High Risk")</f>
        <v>Low Risk</v>
      </c>
      <c r="N324" s="4"/>
      <c r="P324" s="26">
        <v>9.52</v>
      </c>
      <c r="Q324" s="4" t="str">
        <f t="shared" ref="Q324:Q389" si="61">IF(ISBLANK(P324),"missing","Available")</f>
        <v>Available</v>
      </c>
      <c r="Y324" s="24" t="s">
        <v>2018</v>
      </c>
      <c r="Z324" s="24" t="s">
        <v>38</v>
      </c>
      <c r="AA324" s="84" t="str">
        <f t="shared" si="52"/>
        <v>Deepak Mishra</v>
      </c>
      <c r="AB324" s="24">
        <v>57.47</v>
      </c>
      <c r="AC324" s="2" t="s">
        <v>64</v>
      </c>
      <c r="AD324" s="2">
        <v>31.49</v>
      </c>
      <c r="AG324" s="24" t="s">
        <v>2018</v>
      </c>
      <c r="AH324" s="4" t="str">
        <f t="shared" si="53"/>
        <v>00323</v>
      </c>
      <c r="AI324" s="2" t="s">
        <v>68</v>
      </c>
      <c r="AJ324" s="46" t="str">
        <f t="shared" si="54"/>
        <v>Female</v>
      </c>
      <c r="AK324" s="2" t="s">
        <v>301</v>
      </c>
      <c r="AL324" s="2" t="s">
        <v>78</v>
      </c>
      <c r="AM324" s="7" t="str">
        <f t="shared" si="55"/>
        <v>Vijay Sahu|Rourkela</v>
      </c>
      <c r="AO324" s="2" t="s">
        <v>301</v>
      </c>
      <c r="AP324" s="4" t="str">
        <f t="shared" si="56"/>
        <v>Not True</v>
      </c>
      <c r="AU324" s="24" t="s">
        <v>1377</v>
      </c>
      <c r="AV324" s="46" t="str">
        <f t="shared" si="57"/>
        <v>Approved</v>
      </c>
      <c r="AY324" s="2" t="s">
        <v>944</v>
      </c>
      <c r="AZ324" s="2" t="s">
        <v>78</v>
      </c>
      <c r="BA324" s="24" t="s">
        <v>2018</v>
      </c>
      <c r="BB324" s="70" t="s">
        <v>347</v>
      </c>
      <c r="BC324" s="4" t="str">
        <f t="shared" si="58"/>
        <v>Cuttack</v>
      </c>
      <c r="BE324" s="4"/>
      <c r="BF324" s="4"/>
      <c r="BG324" s="24" t="s">
        <v>2018</v>
      </c>
      <c r="BH324" s="24" t="s">
        <v>38</v>
      </c>
      <c r="BI324" s="4">
        <f t="shared" si="59"/>
        <v>144.97999999999999</v>
      </c>
      <c r="BK324" s="2" t="s">
        <v>944</v>
      </c>
      <c r="BL324" s="135" t="str">
        <f t="shared" si="60"/>
        <v>Exists</v>
      </c>
    </row>
    <row r="325" spans="9:64">
      <c r="I325" s="26">
        <v>755</v>
      </c>
      <c r="J325" s="46" t="str" cm="1">
        <f t="array" ref="J325">_xlfn.IFS(I325&gt;=750,"Low Risk",AND(I325&gt;=650,I325&lt;=749),"Medium Risk",I325&lt;650,"High Risk")</f>
        <v>Low Risk</v>
      </c>
      <c r="N325" s="4"/>
      <c r="P325" s="24">
        <v>57.47</v>
      </c>
      <c r="Q325" s="4" t="str">
        <f t="shared" si="61"/>
        <v>Available</v>
      </c>
      <c r="Y325" s="26" t="s">
        <v>2019</v>
      </c>
      <c r="Z325" s="26" t="s">
        <v>38</v>
      </c>
      <c r="AA325" s="84" t="str">
        <f t="shared" si="52"/>
        <v>Deepak Mishra</v>
      </c>
      <c r="AB325" s="26">
        <v>50.37</v>
      </c>
      <c r="AC325" s="3" t="s">
        <v>97</v>
      </c>
      <c r="AD325" s="3">
        <v>35.9</v>
      </c>
      <c r="AG325" s="26" t="s">
        <v>2019</v>
      </c>
      <c r="AH325" s="4" t="str">
        <f t="shared" si="53"/>
        <v>00324</v>
      </c>
      <c r="AI325" s="3" t="s">
        <v>73</v>
      </c>
      <c r="AJ325" s="46" t="str">
        <f t="shared" si="54"/>
        <v>Male</v>
      </c>
      <c r="AK325" s="3" t="s">
        <v>947</v>
      </c>
      <c r="AL325" s="3" t="s">
        <v>232</v>
      </c>
      <c r="AM325" s="7" t="str">
        <f t="shared" si="55"/>
        <v>Sanjay Sahoo|Angul</v>
      </c>
      <c r="AO325" s="3" t="s">
        <v>947</v>
      </c>
      <c r="AP325" s="4" t="str">
        <f t="shared" si="56"/>
        <v>Not True</v>
      </c>
      <c r="AU325" s="26" t="s">
        <v>1377</v>
      </c>
      <c r="AV325" s="46" t="str">
        <f t="shared" si="57"/>
        <v>Approved</v>
      </c>
      <c r="AY325" s="3" t="s">
        <v>946</v>
      </c>
      <c r="AZ325" s="3" t="s">
        <v>232</v>
      </c>
      <c r="BA325" s="26" t="s">
        <v>2019</v>
      </c>
      <c r="BB325" s="71" t="s">
        <v>265</v>
      </c>
      <c r="BC325" s="4" t="str">
        <f t="shared" si="58"/>
        <v>Puri</v>
      </c>
      <c r="BE325" s="4"/>
      <c r="BF325" s="4"/>
      <c r="BG325" s="26" t="s">
        <v>2019</v>
      </c>
      <c r="BH325" s="26" t="s">
        <v>38</v>
      </c>
      <c r="BI325" s="4">
        <f t="shared" si="59"/>
        <v>144.97999999999999</v>
      </c>
      <c r="BK325" s="3" t="s">
        <v>946</v>
      </c>
      <c r="BL325" s="135" t="str">
        <f t="shared" si="60"/>
        <v>Exists</v>
      </c>
    </row>
    <row r="326" spans="9:64">
      <c r="I326" s="24">
        <v>655</v>
      </c>
      <c r="J326" s="46" t="str" cm="1">
        <f t="array" ref="J326">_xlfn.IFS(I326&gt;=750,"Low Risk",AND(I326&gt;=650,I326&lt;=749),"Medium Risk",I326&lt;650,"High Risk")</f>
        <v>Medium Risk</v>
      </c>
      <c r="N326" s="4"/>
      <c r="P326" s="26">
        <v>50.37</v>
      </c>
      <c r="Q326" s="4" t="str">
        <f t="shared" si="61"/>
        <v>Available</v>
      </c>
      <c r="Y326" s="24" t="s">
        <v>2021</v>
      </c>
      <c r="Z326" s="24" t="s">
        <v>41</v>
      </c>
      <c r="AA326" s="84" t="str">
        <f t="shared" si="52"/>
        <v>Pooja Tripathi</v>
      </c>
      <c r="AB326" s="24">
        <v>50.5</v>
      </c>
      <c r="AC326" s="2" t="s">
        <v>97</v>
      </c>
      <c r="AD326" s="2">
        <v>16.66</v>
      </c>
      <c r="AG326" s="24" t="s">
        <v>2021</v>
      </c>
      <c r="AH326" s="4" t="str">
        <f t="shared" si="53"/>
        <v>00325</v>
      </c>
      <c r="AI326" s="2" t="s">
        <v>68</v>
      </c>
      <c r="AJ326" s="46" t="str">
        <f t="shared" si="54"/>
        <v>Female</v>
      </c>
      <c r="AK326" s="2" t="s">
        <v>199</v>
      </c>
      <c r="AL326" s="2" t="s">
        <v>69</v>
      </c>
      <c r="AM326" s="7" t="str">
        <f t="shared" si="55"/>
        <v>Mamata Rout|Sambalpur</v>
      </c>
      <c r="AO326" s="2" t="s">
        <v>199</v>
      </c>
      <c r="AP326" s="4" t="str">
        <f t="shared" si="56"/>
        <v>Not True</v>
      </c>
      <c r="AU326" s="24" t="s">
        <v>1377</v>
      </c>
      <c r="AV326" s="46" t="str">
        <f t="shared" si="57"/>
        <v>Approved</v>
      </c>
      <c r="AY326" s="2" t="s">
        <v>948</v>
      </c>
      <c r="AZ326" s="2" t="s">
        <v>69</v>
      </c>
      <c r="BA326" s="24" t="s">
        <v>2021</v>
      </c>
      <c r="BB326" s="70" t="s">
        <v>820</v>
      </c>
      <c r="BC326" s="4" t="str">
        <f t="shared" si="58"/>
        <v>Cuttack</v>
      </c>
      <c r="BE326" s="4"/>
      <c r="BF326" s="4"/>
      <c r="BG326" s="24" t="s">
        <v>2021</v>
      </c>
      <c r="BH326" s="24" t="s">
        <v>41</v>
      </c>
      <c r="BI326" s="4">
        <f t="shared" si="59"/>
        <v>251.78</v>
      </c>
      <c r="BK326" s="2" t="s">
        <v>948</v>
      </c>
      <c r="BL326" s="135" t="str">
        <f t="shared" si="60"/>
        <v>Exists</v>
      </c>
    </row>
    <row r="327" spans="9:64">
      <c r="I327" s="26">
        <v>800</v>
      </c>
      <c r="J327" s="46" t="str" cm="1">
        <f t="array" ref="J327">_xlfn.IFS(I327&gt;=750,"Low Risk",AND(I327&gt;=650,I327&lt;=749),"Medium Risk",I327&lt;650,"High Risk")</f>
        <v>Low Risk</v>
      </c>
      <c r="N327" s="4"/>
      <c r="P327" s="24">
        <v>50.5</v>
      </c>
      <c r="Q327" s="4" t="str">
        <f t="shared" si="61"/>
        <v>Available</v>
      </c>
      <c r="Y327" s="26" t="s">
        <v>2023</v>
      </c>
      <c r="Z327" s="26" t="s">
        <v>7</v>
      </c>
      <c r="AA327" s="84" t="str">
        <f t="shared" si="52"/>
        <v>Rajesh Kumar</v>
      </c>
      <c r="AB327" s="26">
        <v>81.86</v>
      </c>
      <c r="AC327" s="3" t="s">
        <v>124</v>
      </c>
      <c r="AD327" s="3">
        <v>29.82</v>
      </c>
      <c r="AG327" s="26" t="s">
        <v>2023</v>
      </c>
      <c r="AH327" s="4" t="str">
        <f t="shared" si="53"/>
        <v>00326</v>
      </c>
      <c r="AI327" s="3" t="s">
        <v>68</v>
      </c>
      <c r="AJ327" s="46" t="str">
        <f t="shared" si="54"/>
        <v>Female</v>
      </c>
      <c r="AK327" s="3" t="s">
        <v>951</v>
      </c>
      <c r="AL327" s="3" t="s">
        <v>82</v>
      </c>
      <c r="AM327" s="7" t="str">
        <f t="shared" si="55"/>
        <v>Ganesh Sahoo|Cuttack</v>
      </c>
      <c r="AO327" s="3" t="s">
        <v>951</v>
      </c>
      <c r="AP327" s="4" t="str">
        <f t="shared" si="56"/>
        <v>Not True</v>
      </c>
      <c r="AU327" s="26" t="s">
        <v>1377</v>
      </c>
      <c r="AV327" s="46" t="str">
        <f t="shared" si="57"/>
        <v>Approved</v>
      </c>
      <c r="AY327" s="3" t="s">
        <v>950</v>
      </c>
      <c r="AZ327" s="3" t="s">
        <v>82</v>
      </c>
      <c r="BA327" s="26" t="s">
        <v>2023</v>
      </c>
      <c r="BB327" s="71" t="s">
        <v>559</v>
      </c>
      <c r="BC327" s="4" t="str">
        <f t="shared" si="58"/>
        <v>Rourkela</v>
      </c>
      <c r="BE327" s="4"/>
      <c r="BF327" s="4"/>
      <c r="BG327" s="26" t="s">
        <v>2023</v>
      </c>
      <c r="BH327" s="26" t="s">
        <v>7</v>
      </c>
      <c r="BI327" s="4">
        <f t="shared" si="59"/>
        <v>209.86</v>
      </c>
      <c r="BK327" s="3" t="s">
        <v>950</v>
      </c>
      <c r="BL327" s="135" t="str">
        <f t="shared" si="60"/>
        <v>Exists</v>
      </c>
    </row>
    <row r="328" spans="9:64">
      <c r="I328" s="24">
        <v>794</v>
      </c>
      <c r="J328" s="46" t="str" cm="1">
        <f t="array" ref="J328">_xlfn.IFS(I328&gt;=750,"Low Risk",AND(I328&gt;=650,I328&lt;=749),"Medium Risk",I328&lt;650,"High Risk")</f>
        <v>Low Risk</v>
      </c>
      <c r="N328" s="4"/>
      <c r="P328" s="26">
        <v>81.86</v>
      </c>
      <c r="Q328" s="4" t="str">
        <f t="shared" si="61"/>
        <v>Available</v>
      </c>
      <c r="Y328" s="24" t="s">
        <v>2026</v>
      </c>
      <c r="Z328" s="24" t="s">
        <v>7</v>
      </c>
      <c r="AA328" s="84" t="str">
        <f t="shared" si="52"/>
        <v>Rajesh Kumar</v>
      </c>
      <c r="AB328" s="24">
        <v>60.22</v>
      </c>
      <c r="AC328" s="2" t="s">
        <v>64</v>
      </c>
      <c r="AD328" s="2">
        <v>34.5</v>
      </c>
      <c r="AG328" s="24" t="s">
        <v>2026</v>
      </c>
      <c r="AH328" s="4" t="str">
        <f t="shared" si="53"/>
        <v>00327</v>
      </c>
      <c r="AI328" s="2" t="s">
        <v>89</v>
      </c>
      <c r="AJ328" s="46" t="str">
        <f t="shared" si="54"/>
        <v>Female</v>
      </c>
      <c r="AK328" s="2" t="s">
        <v>954</v>
      </c>
      <c r="AL328" s="2" t="s">
        <v>82</v>
      </c>
      <c r="AM328" s="7" t="str">
        <f t="shared" si="55"/>
        <v>Suman Kumar|Cuttack</v>
      </c>
      <c r="AO328" s="2" t="s">
        <v>954</v>
      </c>
      <c r="AP328" s="4" t="str">
        <f t="shared" si="56"/>
        <v>Not True</v>
      </c>
      <c r="AU328" s="24" t="s">
        <v>1381</v>
      </c>
      <c r="AV328" s="46" t="str">
        <f t="shared" si="57"/>
        <v>Rejected</v>
      </c>
      <c r="AY328" s="2" t="s">
        <v>953</v>
      </c>
      <c r="AZ328" s="2" t="s">
        <v>82</v>
      </c>
      <c r="BA328" s="24" t="s">
        <v>2026</v>
      </c>
      <c r="BB328" s="70" t="s">
        <v>1100</v>
      </c>
      <c r="BC328" s="4" t="str">
        <f t="shared" si="58"/>
        <v>Berhampur</v>
      </c>
      <c r="BE328" s="4"/>
      <c r="BF328" s="4"/>
      <c r="BG328" s="24" t="s">
        <v>2026</v>
      </c>
      <c r="BH328" s="24" t="s">
        <v>7</v>
      </c>
      <c r="BI328" s="4">
        <f t="shared" si="59"/>
        <v>209.86</v>
      </c>
      <c r="BK328" s="2" t="s">
        <v>953</v>
      </c>
      <c r="BL328" s="135" t="str">
        <f t="shared" si="60"/>
        <v>Exists</v>
      </c>
    </row>
    <row r="329" spans="9:64">
      <c r="I329" s="26">
        <v>639</v>
      </c>
      <c r="J329" s="46" t="str" cm="1">
        <f t="array" ref="J329">_xlfn.IFS(I329&gt;=750,"Low Risk",AND(I329&gt;=650,I329&lt;=749),"Medium Risk",I329&lt;650,"High Risk")</f>
        <v>High Risk</v>
      </c>
      <c r="N329" s="4"/>
      <c r="P329" s="24">
        <v>60.22</v>
      </c>
      <c r="Q329" s="4" t="str">
        <f t="shared" si="61"/>
        <v>Available</v>
      </c>
      <c r="Y329" s="26" t="s">
        <v>2028</v>
      </c>
      <c r="Z329" s="26" t="s">
        <v>32</v>
      </c>
      <c r="AA329" s="84" t="str">
        <f t="shared" si="52"/>
        <v>Ramesh Behera</v>
      </c>
      <c r="AB329" s="26">
        <v>3.12</v>
      </c>
      <c r="AC329" s="3" t="s">
        <v>157</v>
      </c>
      <c r="AD329" s="3">
        <v>7.82</v>
      </c>
      <c r="AG329" s="26" t="s">
        <v>2028</v>
      </c>
      <c r="AH329" s="4" t="str">
        <f t="shared" si="53"/>
        <v>00328</v>
      </c>
      <c r="AI329" s="3" t="s">
        <v>105</v>
      </c>
      <c r="AJ329" s="46" t="str">
        <f t="shared" si="54"/>
        <v>Female</v>
      </c>
      <c r="AK329" s="3" t="s">
        <v>675</v>
      </c>
      <c r="AL329" s="3" t="s">
        <v>58</v>
      </c>
      <c r="AM329" s="7" t="str">
        <f t="shared" si="55"/>
        <v>Ganesh Tripathi|Dhenkanal</v>
      </c>
      <c r="AO329" s="3" t="s">
        <v>675</v>
      </c>
      <c r="AP329" s="4" t="str">
        <f t="shared" si="56"/>
        <v>Not True</v>
      </c>
      <c r="AU329" s="26" t="s">
        <v>1377</v>
      </c>
      <c r="AV329" s="46" t="str">
        <f t="shared" si="57"/>
        <v>Approved</v>
      </c>
      <c r="AY329" s="3" t="s">
        <v>956</v>
      </c>
      <c r="AZ329" s="3" t="s">
        <v>58</v>
      </c>
      <c r="BA329" s="26" t="s">
        <v>2028</v>
      </c>
      <c r="BB329" s="71" t="s">
        <v>579</v>
      </c>
      <c r="BC329" s="4" t="str">
        <f t="shared" si="58"/>
        <v>Dhenkanal</v>
      </c>
      <c r="BE329" s="4"/>
      <c r="BF329" s="4"/>
      <c r="BG329" s="26" t="s">
        <v>2028</v>
      </c>
      <c r="BH329" s="26" t="s">
        <v>32</v>
      </c>
      <c r="BI329" s="4">
        <f t="shared" si="59"/>
        <v>224.53</v>
      </c>
      <c r="BK329" s="3" t="s">
        <v>956</v>
      </c>
      <c r="BL329" s="135" t="str">
        <f t="shared" si="60"/>
        <v>Exists</v>
      </c>
    </row>
    <row r="330" spans="9:64">
      <c r="I330" s="24">
        <v>849</v>
      </c>
      <c r="J330" s="46" t="str" cm="1">
        <f t="array" ref="J330">_xlfn.IFS(I330&gt;=750,"Low Risk",AND(I330&gt;=650,I330&lt;=749),"Medium Risk",I330&lt;650,"High Risk")</f>
        <v>Low Risk</v>
      </c>
      <c r="N330" s="4"/>
      <c r="P330" s="26">
        <v>3.12</v>
      </c>
      <c r="Q330" s="4" t="str">
        <f t="shared" si="61"/>
        <v>Available</v>
      </c>
      <c r="Y330" s="24" t="s">
        <v>2031</v>
      </c>
      <c r="Z330" s="24" t="s">
        <v>32</v>
      </c>
      <c r="AA330" s="84" t="str">
        <f t="shared" si="52"/>
        <v>Ramesh Behera</v>
      </c>
      <c r="AB330" s="24">
        <v>12.44</v>
      </c>
      <c r="AC330" s="2" t="s">
        <v>64</v>
      </c>
      <c r="AD330" s="2">
        <v>47.96</v>
      </c>
      <c r="AG330" s="24" t="s">
        <v>2031</v>
      </c>
      <c r="AH330" s="4" t="str">
        <f t="shared" si="53"/>
        <v>00329</v>
      </c>
      <c r="AI330" s="2" t="s">
        <v>68</v>
      </c>
      <c r="AJ330" s="46" t="str">
        <f t="shared" si="54"/>
        <v>Female</v>
      </c>
      <c r="AK330" s="2" t="s">
        <v>959</v>
      </c>
      <c r="AL330" s="2" t="s">
        <v>144</v>
      </c>
      <c r="AM330" s="7" t="str">
        <f t="shared" si="55"/>
        <v>Rohit Tripathi|Bhubaneswar</v>
      </c>
      <c r="AO330" s="2" t="s">
        <v>959</v>
      </c>
      <c r="AP330" s="96" t="str">
        <f t="shared" si="56"/>
        <v>Rohit Tripathi</v>
      </c>
      <c r="AU330" s="24" t="s">
        <v>1426</v>
      </c>
      <c r="AV330" s="46" t="str">
        <f t="shared" si="57"/>
        <v>Under Review</v>
      </c>
      <c r="AY330" s="2" t="s">
        <v>958</v>
      </c>
      <c r="AZ330" s="2" t="s">
        <v>144</v>
      </c>
      <c r="BA330" s="24" t="s">
        <v>2031</v>
      </c>
      <c r="BB330" s="70" t="s">
        <v>262</v>
      </c>
      <c r="BC330" s="4" t="str">
        <f t="shared" si="58"/>
        <v>Bhubaneswar</v>
      </c>
      <c r="BE330" s="4"/>
      <c r="BF330" s="4"/>
      <c r="BG330" s="24" t="s">
        <v>2031</v>
      </c>
      <c r="BH330" s="24" t="s">
        <v>32</v>
      </c>
      <c r="BI330" s="4">
        <f t="shared" si="59"/>
        <v>224.53</v>
      </c>
      <c r="BK330" s="2" t="s">
        <v>958</v>
      </c>
      <c r="BL330" s="135" t="str">
        <f t="shared" si="60"/>
        <v>Exists</v>
      </c>
    </row>
    <row r="331" spans="9:64">
      <c r="I331" s="26">
        <v>747</v>
      </c>
      <c r="J331" s="46" t="str" cm="1">
        <f t="array" ref="J331">_xlfn.IFS(I331&gt;=750,"Low Risk",AND(I331&gt;=650,I331&lt;=749),"Medium Risk",I331&lt;650,"High Risk")</f>
        <v>Medium Risk</v>
      </c>
      <c r="N331" s="4"/>
      <c r="P331" s="24">
        <v>12.44</v>
      </c>
      <c r="Q331" s="4" t="str">
        <f t="shared" si="61"/>
        <v>Available</v>
      </c>
      <c r="Y331" s="26" t="s">
        <v>2033</v>
      </c>
      <c r="Z331" s="26" t="s">
        <v>20</v>
      </c>
      <c r="AA331" s="84" t="str">
        <f t="shared" si="52"/>
        <v>Anita Das</v>
      </c>
      <c r="AB331" s="26">
        <v>57.24</v>
      </c>
      <c r="AC331" s="3" t="s">
        <v>59</v>
      </c>
      <c r="AD331" s="3">
        <v>33.44</v>
      </c>
      <c r="AG331" s="26" t="s">
        <v>2033</v>
      </c>
      <c r="AH331" s="4" t="str">
        <f t="shared" si="53"/>
        <v>00330</v>
      </c>
      <c r="AI331" s="3" t="s">
        <v>89</v>
      </c>
      <c r="AJ331" s="46" t="str">
        <f t="shared" si="54"/>
        <v>Female</v>
      </c>
      <c r="AK331" s="3" t="s">
        <v>481</v>
      </c>
      <c r="AL331" s="3" t="s">
        <v>232</v>
      </c>
      <c r="AM331" s="7" t="str">
        <f t="shared" si="55"/>
        <v>Bikash Behera|Angul</v>
      </c>
      <c r="AO331" s="3" t="s">
        <v>481</v>
      </c>
      <c r="AP331" s="4" t="str">
        <f t="shared" si="56"/>
        <v>Not True</v>
      </c>
      <c r="AU331" s="26" t="s">
        <v>1377</v>
      </c>
      <c r="AV331" s="46" t="str">
        <f t="shared" si="57"/>
        <v>Approved</v>
      </c>
      <c r="AY331" s="3" t="s">
        <v>961</v>
      </c>
      <c r="AZ331" s="3" t="s">
        <v>232</v>
      </c>
      <c r="BA331" s="26" t="s">
        <v>2033</v>
      </c>
      <c r="BB331" s="71" t="s">
        <v>80</v>
      </c>
      <c r="BC331" s="4" t="str">
        <f t="shared" si="58"/>
        <v>Cuttack</v>
      </c>
      <c r="BE331" s="4"/>
      <c r="BF331" s="4"/>
      <c r="BG331" s="26" t="s">
        <v>2033</v>
      </c>
      <c r="BH331" s="26" t="s">
        <v>20</v>
      </c>
      <c r="BI331" s="4">
        <f t="shared" si="59"/>
        <v>104.66</v>
      </c>
      <c r="BK331" s="3" t="s">
        <v>961</v>
      </c>
      <c r="BL331" s="135" t="str">
        <f t="shared" si="60"/>
        <v>Exists</v>
      </c>
    </row>
    <row r="332" spans="9:64">
      <c r="I332" s="24">
        <v>639</v>
      </c>
      <c r="J332" s="46" t="str" cm="1">
        <f t="array" ref="J332">_xlfn.IFS(I332&gt;=750,"Low Risk",AND(I332&gt;=650,I332&lt;=749),"Medium Risk",I332&lt;650,"High Risk")</f>
        <v>High Risk</v>
      </c>
      <c r="N332" s="4"/>
      <c r="P332" s="26">
        <v>57.24</v>
      </c>
      <c r="Q332" s="4" t="str">
        <f t="shared" si="61"/>
        <v>Available</v>
      </c>
      <c r="Y332" s="24" t="s">
        <v>2036</v>
      </c>
      <c r="Z332" s="24" t="s">
        <v>41</v>
      </c>
      <c r="AA332" s="84" t="str">
        <f t="shared" si="52"/>
        <v>Pooja Tripathi</v>
      </c>
      <c r="AB332" s="24">
        <v>61.01</v>
      </c>
      <c r="AC332" s="2" t="s">
        <v>97</v>
      </c>
      <c r="AD332" s="2">
        <v>8.61</v>
      </c>
      <c r="AG332" s="24" t="s">
        <v>2036</v>
      </c>
      <c r="AH332" s="4" t="str">
        <f t="shared" si="53"/>
        <v>00331</v>
      </c>
      <c r="AI332" s="2" t="s">
        <v>68</v>
      </c>
      <c r="AJ332" s="46" t="str">
        <f t="shared" si="54"/>
        <v>Female</v>
      </c>
      <c r="AK332" s="2" t="s">
        <v>964</v>
      </c>
      <c r="AL332" s="2" t="s">
        <v>82</v>
      </c>
      <c r="AM332" s="7" t="str">
        <f t="shared" si="55"/>
        <v>Arjun Sahu|Cuttack</v>
      </c>
      <c r="AO332" s="2" t="s">
        <v>964</v>
      </c>
      <c r="AP332" s="4" t="str">
        <f t="shared" si="56"/>
        <v>Not True</v>
      </c>
      <c r="AU332" s="24" t="s">
        <v>1386</v>
      </c>
      <c r="AV332" s="46" t="str">
        <f t="shared" si="57"/>
        <v>Rejected</v>
      </c>
      <c r="AY332" s="2" t="s">
        <v>963</v>
      </c>
      <c r="AZ332" s="2" t="s">
        <v>82</v>
      </c>
      <c r="BA332" s="24" t="s">
        <v>2036</v>
      </c>
      <c r="BB332" s="70" t="s">
        <v>579</v>
      </c>
      <c r="BC332" s="4" t="str">
        <f t="shared" si="58"/>
        <v>Dhenkanal</v>
      </c>
      <c r="BE332" s="4"/>
      <c r="BF332" s="4"/>
      <c r="BG332" s="24" t="s">
        <v>2036</v>
      </c>
      <c r="BH332" s="24" t="s">
        <v>41</v>
      </c>
      <c r="BI332" s="4">
        <f t="shared" si="59"/>
        <v>251.78</v>
      </c>
      <c r="BK332" s="2" t="s">
        <v>963</v>
      </c>
      <c r="BL332" s="135" t="str">
        <f t="shared" si="60"/>
        <v>Exists</v>
      </c>
    </row>
    <row r="333" spans="9:64">
      <c r="I333" s="26">
        <v>814</v>
      </c>
      <c r="J333" s="46" t="str" cm="1">
        <f t="array" ref="J333">_xlfn.IFS(I333&gt;=750,"Low Risk",AND(I333&gt;=650,I333&lt;=749),"Medium Risk",I333&lt;650,"High Risk")</f>
        <v>Low Risk</v>
      </c>
      <c r="N333" s="4"/>
      <c r="P333" s="24">
        <v>61.01</v>
      </c>
      <c r="Q333" s="4" t="str">
        <f t="shared" si="61"/>
        <v>Available</v>
      </c>
      <c r="Y333" s="26" t="s">
        <v>2038</v>
      </c>
      <c r="Z333" s="26" t="s">
        <v>20</v>
      </c>
      <c r="AA333" s="84" t="str">
        <f t="shared" si="52"/>
        <v>Anita Das</v>
      </c>
      <c r="AB333" s="26">
        <v>94.2</v>
      </c>
      <c r="AC333" s="3" t="s">
        <v>59</v>
      </c>
      <c r="AD333" s="3">
        <v>4.88</v>
      </c>
      <c r="AG333" s="26" t="s">
        <v>2038</v>
      </c>
      <c r="AH333" s="4" t="str">
        <f t="shared" si="53"/>
        <v>00332</v>
      </c>
      <c r="AI333" s="3" t="s">
        <v>57</v>
      </c>
      <c r="AJ333" s="46" t="str">
        <f t="shared" si="54"/>
        <v>Female</v>
      </c>
      <c r="AK333" s="3" t="s">
        <v>966</v>
      </c>
      <c r="AL333" s="3" t="s">
        <v>161</v>
      </c>
      <c r="AM333" s="7" t="str">
        <f t="shared" si="55"/>
        <v>Vijay Mishra|Puri</v>
      </c>
      <c r="AO333" s="3" t="s">
        <v>966</v>
      </c>
      <c r="AP333" s="4" t="str">
        <f t="shared" si="56"/>
        <v>Not True</v>
      </c>
      <c r="AU333" s="26" t="s">
        <v>1426</v>
      </c>
      <c r="AV333" s="46" t="str">
        <f t="shared" si="57"/>
        <v>Under Review</v>
      </c>
      <c r="AY333" s="3" t="s">
        <v>965</v>
      </c>
      <c r="AZ333" s="3" t="s">
        <v>161</v>
      </c>
      <c r="BA333" s="26" t="s">
        <v>2038</v>
      </c>
      <c r="BB333" s="71" t="s">
        <v>1215</v>
      </c>
      <c r="BC333" s="4" t="str">
        <f t="shared" si="58"/>
        <v>Sambalpur</v>
      </c>
      <c r="BE333" s="4"/>
      <c r="BF333" s="4"/>
      <c r="BG333" s="26" t="s">
        <v>2038</v>
      </c>
      <c r="BH333" s="26" t="s">
        <v>20</v>
      </c>
      <c r="BI333" s="4">
        <f t="shared" si="59"/>
        <v>104.66</v>
      </c>
      <c r="BK333" s="3" t="s">
        <v>965</v>
      </c>
      <c r="BL333" s="135" t="str">
        <f t="shared" si="60"/>
        <v>Exists</v>
      </c>
    </row>
    <row r="334" spans="9:64">
      <c r="I334" s="24">
        <v>685</v>
      </c>
      <c r="J334" s="46" t="str" cm="1">
        <f t="array" ref="J334">_xlfn.IFS(I334&gt;=750,"Low Risk",AND(I334&gt;=650,I334&lt;=749),"Medium Risk",I334&lt;650,"High Risk")</f>
        <v>Medium Risk</v>
      </c>
      <c r="N334" s="4"/>
      <c r="P334" s="26">
        <v>94.2</v>
      </c>
      <c r="Q334" s="4" t="str">
        <f t="shared" si="61"/>
        <v>Available</v>
      </c>
      <c r="Y334" s="24" t="s">
        <v>2039</v>
      </c>
      <c r="Z334" s="24" t="s">
        <v>41</v>
      </c>
      <c r="AA334" s="84" t="str">
        <f t="shared" si="52"/>
        <v>Pooja Tripathi</v>
      </c>
      <c r="AB334" s="24">
        <v>21.15</v>
      </c>
      <c r="AC334" s="2" t="s">
        <v>59</v>
      </c>
      <c r="AD334" s="2">
        <v>13.34</v>
      </c>
      <c r="AG334" s="24" t="s">
        <v>2039</v>
      </c>
      <c r="AH334" s="4" t="str">
        <f t="shared" si="53"/>
        <v>00333</v>
      </c>
      <c r="AI334" s="2" t="s">
        <v>89</v>
      </c>
      <c r="AJ334" s="46" t="str">
        <f t="shared" si="54"/>
        <v>Female</v>
      </c>
      <c r="AK334" s="2" t="s">
        <v>969</v>
      </c>
      <c r="AL334" s="2" t="s">
        <v>161</v>
      </c>
      <c r="AM334" s="7" t="str">
        <f t="shared" si="55"/>
        <v>Nisha Mallick|Puri</v>
      </c>
      <c r="AO334" s="2" t="s">
        <v>969</v>
      </c>
      <c r="AP334" s="4" t="str">
        <f t="shared" si="56"/>
        <v>Not True</v>
      </c>
      <c r="AU334" s="24" t="s">
        <v>1377</v>
      </c>
      <c r="AV334" s="46" t="str">
        <f t="shared" si="57"/>
        <v>Approved</v>
      </c>
      <c r="AY334" s="2" t="s">
        <v>968</v>
      </c>
      <c r="AZ334" s="2" t="s">
        <v>161</v>
      </c>
      <c r="BA334" s="24" t="s">
        <v>2039</v>
      </c>
      <c r="BB334" s="70" t="s">
        <v>1325</v>
      </c>
      <c r="BC334" s="4" t="str">
        <f t="shared" si="58"/>
        <v>Bhubaneswar</v>
      </c>
      <c r="BE334" s="4"/>
      <c r="BF334" s="4"/>
      <c r="BG334" s="24" t="s">
        <v>2039</v>
      </c>
      <c r="BH334" s="24" t="s">
        <v>41</v>
      </c>
      <c r="BI334" s="4">
        <f t="shared" si="59"/>
        <v>251.78</v>
      </c>
      <c r="BK334" s="2" t="s">
        <v>968</v>
      </c>
      <c r="BL334" s="135" t="str">
        <f t="shared" si="60"/>
        <v>Exists</v>
      </c>
    </row>
    <row r="335" spans="9:64">
      <c r="I335" s="26">
        <v>855</v>
      </c>
      <c r="J335" s="46" t="str" cm="1">
        <f t="array" ref="J335">_xlfn.IFS(I335&gt;=750,"Low Risk",AND(I335&gt;=650,I335&lt;=749),"Medium Risk",I335&lt;650,"High Risk")</f>
        <v>Low Risk</v>
      </c>
      <c r="N335" s="4"/>
      <c r="P335" s="24">
        <v>21.15</v>
      </c>
      <c r="Q335" s="4" t="str">
        <f t="shared" si="61"/>
        <v>Available</v>
      </c>
      <c r="Y335" s="26" t="s">
        <v>2041</v>
      </c>
      <c r="Z335" s="26" t="s">
        <v>35</v>
      </c>
      <c r="AA335" s="84" t="str">
        <f t="shared" si="52"/>
        <v>Kavita Rath</v>
      </c>
      <c r="AB335" s="26">
        <v>50.39</v>
      </c>
      <c r="AC335" s="3" t="s">
        <v>97</v>
      </c>
      <c r="AD335" s="3">
        <v>18.559999999999999</v>
      </c>
      <c r="AG335" s="26" t="s">
        <v>2041</v>
      </c>
      <c r="AH335" s="4" t="str">
        <f t="shared" si="53"/>
        <v>00334</v>
      </c>
      <c r="AI335" s="3" t="s">
        <v>57</v>
      </c>
      <c r="AJ335" s="46" t="str">
        <f t="shared" si="54"/>
        <v>Female</v>
      </c>
      <c r="AK335" s="3" t="s">
        <v>403</v>
      </c>
      <c r="AL335" s="3" t="s">
        <v>161</v>
      </c>
      <c r="AM335" s="7" t="str">
        <f t="shared" si="55"/>
        <v>Seema Pradhan|Puri</v>
      </c>
      <c r="AO335" s="3" t="s">
        <v>403</v>
      </c>
      <c r="AP335" s="4" t="str">
        <f t="shared" si="56"/>
        <v>Not True</v>
      </c>
      <c r="AU335" s="26" t="s">
        <v>1426</v>
      </c>
      <c r="AV335" s="46" t="str">
        <f t="shared" si="57"/>
        <v>Under Review</v>
      </c>
      <c r="AY335" s="3" t="s">
        <v>971</v>
      </c>
      <c r="AZ335" s="3" t="s">
        <v>161</v>
      </c>
      <c r="BA335" s="26" t="s">
        <v>2041</v>
      </c>
      <c r="BB335" s="71" t="s">
        <v>1022</v>
      </c>
      <c r="BC335" s="4" t="str">
        <f t="shared" si="58"/>
        <v>Jharsuguda</v>
      </c>
      <c r="BE335" s="4"/>
      <c r="BF335" s="4"/>
      <c r="BG335" s="26" t="s">
        <v>2041</v>
      </c>
      <c r="BH335" s="26" t="s">
        <v>35</v>
      </c>
      <c r="BI335" s="4">
        <f t="shared" si="59"/>
        <v>103.83</v>
      </c>
      <c r="BK335" s="3" t="s">
        <v>971</v>
      </c>
      <c r="BL335" s="135" t="str">
        <f t="shared" si="60"/>
        <v>Exists</v>
      </c>
    </row>
    <row r="336" spans="9:64">
      <c r="I336" s="24">
        <v>668</v>
      </c>
      <c r="J336" s="46" t="str" cm="1">
        <f t="array" ref="J336">_xlfn.IFS(I336&gt;=750,"Low Risk",AND(I336&gt;=650,I336&lt;=749),"Medium Risk",I336&lt;650,"High Risk")</f>
        <v>Medium Risk</v>
      </c>
      <c r="N336" s="4"/>
      <c r="P336" s="26">
        <v>50.39</v>
      </c>
      <c r="Q336" s="4" t="str">
        <f t="shared" si="61"/>
        <v>Available</v>
      </c>
      <c r="Y336" s="24" t="s">
        <v>2042</v>
      </c>
      <c r="Z336" s="24" t="s">
        <v>35</v>
      </c>
      <c r="AA336" s="84" t="str">
        <f t="shared" si="52"/>
        <v>Kavita Rath</v>
      </c>
      <c r="AB336" s="24">
        <v>38.549999999999997</v>
      </c>
      <c r="AC336" s="2" t="s">
        <v>124</v>
      </c>
      <c r="AD336" s="2">
        <v>4.87</v>
      </c>
      <c r="AG336" s="24" t="s">
        <v>2042</v>
      </c>
      <c r="AH336" s="4" t="str">
        <f t="shared" si="53"/>
        <v>00335</v>
      </c>
      <c r="AI336" s="2" t="s">
        <v>128</v>
      </c>
      <c r="AJ336" s="46" t="str">
        <f t="shared" si="54"/>
        <v>Female</v>
      </c>
      <c r="AK336" s="2" t="s">
        <v>331</v>
      </c>
      <c r="AL336" s="2" t="s">
        <v>69</v>
      </c>
      <c r="AM336" s="7" t="str">
        <f t="shared" si="55"/>
        <v>Sunita Biswal|Sambalpur</v>
      </c>
      <c r="AO336" s="2" t="s">
        <v>331</v>
      </c>
      <c r="AP336" s="4" t="str">
        <f t="shared" si="56"/>
        <v>Not True</v>
      </c>
      <c r="AU336" s="24" t="s">
        <v>1426</v>
      </c>
      <c r="AV336" s="46" t="str">
        <f t="shared" si="57"/>
        <v>Under Review</v>
      </c>
      <c r="AY336" s="2" t="s">
        <v>973</v>
      </c>
      <c r="AZ336" s="2" t="s">
        <v>69</v>
      </c>
      <c r="BA336" s="24" t="s">
        <v>2042</v>
      </c>
      <c r="BB336" s="70" t="s">
        <v>623</v>
      </c>
      <c r="BC336" s="4" t="str">
        <f t="shared" si="58"/>
        <v>Cuttack</v>
      </c>
      <c r="BE336" s="4"/>
      <c r="BF336" s="4"/>
      <c r="BG336" s="24" t="s">
        <v>2042</v>
      </c>
      <c r="BH336" s="24" t="s">
        <v>35</v>
      </c>
      <c r="BI336" s="4">
        <f t="shared" si="59"/>
        <v>103.83</v>
      </c>
      <c r="BK336" s="2" t="s">
        <v>973</v>
      </c>
      <c r="BL336" s="135" t="str">
        <f t="shared" si="60"/>
        <v>Exists</v>
      </c>
    </row>
    <row r="337" spans="9:64">
      <c r="I337" s="26">
        <v>791</v>
      </c>
      <c r="J337" s="46" t="str" cm="1">
        <f t="array" ref="J337">_xlfn.IFS(I337&gt;=750,"Low Risk",AND(I337&gt;=650,I337&lt;=749),"Medium Risk",I337&lt;650,"High Risk")</f>
        <v>Low Risk</v>
      </c>
      <c r="N337" s="4"/>
      <c r="P337" s="24">
        <v>38.549999999999997</v>
      </c>
      <c r="Q337" s="4" t="str">
        <f t="shared" si="61"/>
        <v>Available</v>
      </c>
      <c r="Y337" s="26" t="s">
        <v>2044</v>
      </c>
      <c r="Z337" s="26" t="s">
        <v>24</v>
      </c>
      <c r="AA337" s="84" t="str">
        <f t="shared" si="52"/>
        <v>Bikash Nayak</v>
      </c>
      <c r="AB337" s="26">
        <v>34.75</v>
      </c>
      <c r="AC337" s="3" t="s">
        <v>124</v>
      </c>
      <c r="AD337" s="3">
        <v>23.94</v>
      </c>
      <c r="AG337" s="26" t="s">
        <v>2044</v>
      </c>
      <c r="AH337" s="4" t="str">
        <f t="shared" si="53"/>
        <v>00336</v>
      </c>
      <c r="AI337" s="3" t="s">
        <v>57</v>
      </c>
      <c r="AJ337" s="46" t="str">
        <f t="shared" si="54"/>
        <v>Female</v>
      </c>
      <c r="AK337" s="3" t="s">
        <v>504</v>
      </c>
      <c r="AL337" s="3" t="s">
        <v>58</v>
      </c>
      <c r="AM337" s="7" t="str">
        <f t="shared" si="55"/>
        <v>Seema Tripathi|Dhenkanal</v>
      </c>
      <c r="AO337" s="3" t="s">
        <v>504</v>
      </c>
      <c r="AP337" s="4" t="str">
        <f t="shared" si="56"/>
        <v>Not True</v>
      </c>
      <c r="AU337" s="26" t="s">
        <v>1377</v>
      </c>
      <c r="AV337" s="46" t="str">
        <f t="shared" si="57"/>
        <v>Approved</v>
      </c>
      <c r="AY337" s="3" t="s">
        <v>975</v>
      </c>
      <c r="AZ337" s="3" t="s">
        <v>58</v>
      </c>
      <c r="BA337" s="26" t="s">
        <v>2044</v>
      </c>
      <c r="BB337" s="71" t="s">
        <v>1182</v>
      </c>
      <c r="BC337" s="4" t="str">
        <f t="shared" si="58"/>
        <v>Rourkela</v>
      </c>
      <c r="BE337" s="4"/>
      <c r="BF337" s="4"/>
      <c r="BG337" s="26" t="s">
        <v>2044</v>
      </c>
      <c r="BH337" s="26" t="s">
        <v>24</v>
      </c>
      <c r="BI337" s="4">
        <f t="shared" si="59"/>
        <v>190.31</v>
      </c>
      <c r="BK337" s="3" t="s">
        <v>975</v>
      </c>
      <c r="BL337" s="135" t="str">
        <f t="shared" si="60"/>
        <v>Exists</v>
      </c>
    </row>
    <row r="338" spans="9:64">
      <c r="I338" s="24">
        <v>872</v>
      </c>
      <c r="J338" s="46" t="str" cm="1">
        <f t="array" ref="J338">_xlfn.IFS(I338&gt;=750,"Low Risk",AND(I338&gt;=650,I338&lt;=749),"Medium Risk",I338&lt;650,"High Risk")</f>
        <v>Low Risk</v>
      </c>
      <c r="N338" s="4"/>
      <c r="P338" s="26">
        <v>34.75</v>
      </c>
      <c r="Q338" s="4" t="str">
        <f t="shared" si="61"/>
        <v>Available</v>
      </c>
      <c r="Y338" s="24" t="s">
        <v>2046</v>
      </c>
      <c r="Z338" s="24" t="s">
        <v>38</v>
      </c>
      <c r="AA338" s="84" t="str">
        <f t="shared" si="52"/>
        <v>Deepak Mishra</v>
      </c>
      <c r="AB338" s="24">
        <v>72.2</v>
      </c>
      <c r="AC338" s="2" t="s">
        <v>74</v>
      </c>
      <c r="AD338" s="2">
        <v>12.91</v>
      </c>
      <c r="AG338" s="24" t="s">
        <v>2046</v>
      </c>
      <c r="AH338" s="4" t="str">
        <f t="shared" si="53"/>
        <v>00337</v>
      </c>
      <c r="AI338" s="2" t="s">
        <v>105</v>
      </c>
      <c r="AJ338" s="46" t="str">
        <f t="shared" si="54"/>
        <v>Female</v>
      </c>
      <c r="AK338" s="2" t="s">
        <v>574</v>
      </c>
      <c r="AL338" s="2" t="s">
        <v>58</v>
      </c>
      <c r="AM338" s="7" t="str">
        <f t="shared" si="55"/>
        <v>Ravi Panda|Dhenkanal</v>
      </c>
      <c r="AO338" s="2" t="s">
        <v>574</v>
      </c>
      <c r="AP338" s="96" t="str">
        <f t="shared" si="56"/>
        <v>Ravi Panda</v>
      </c>
      <c r="AU338" s="24" t="s">
        <v>1386</v>
      </c>
      <c r="AV338" s="46" t="str">
        <f t="shared" si="57"/>
        <v>Rejected</v>
      </c>
      <c r="AY338" s="2" t="s">
        <v>977</v>
      </c>
      <c r="AZ338" s="2" t="s">
        <v>58</v>
      </c>
      <c r="BA338" s="24" t="s">
        <v>2046</v>
      </c>
      <c r="BB338" s="70" t="s">
        <v>1312</v>
      </c>
      <c r="BC338" s="4" t="str">
        <f t="shared" si="58"/>
        <v>Angul</v>
      </c>
      <c r="BE338" s="4"/>
      <c r="BF338" s="4"/>
      <c r="BG338" s="24" t="s">
        <v>2046</v>
      </c>
      <c r="BH338" s="24" t="s">
        <v>38</v>
      </c>
      <c r="BI338" s="4">
        <f t="shared" si="59"/>
        <v>144.97999999999999</v>
      </c>
      <c r="BK338" s="2" t="s">
        <v>977</v>
      </c>
      <c r="BL338" s="135" t="str">
        <f t="shared" si="60"/>
        <v>Exists</v>
      </c>
    </row>
    <row r="339" spans="9:64">
      <c r="I339" s="26">
        <v>871</v>
      </c>
      <c r="J339" s="46" t="str" cm="1">
        <f t="array" ref="J339">_xlfn.IFS(I339&gt;=750,"Low Risk",AND(I339&gt;=650,I339&lt;=749),"Medium Risk",I339&lt;650,"High Risk")</f>
        <v>Low Risk</v>
      </c>
      <c r="N339" s="4"/>
      <c r="P339" s="24">
        <v>72.2</v>
      </c>
      <c r="Q339" s="4" t="str">
        <f t="shared" si="61"/>
        <v>Available</v>
      </c>
      <c r="Y339" s="26" t="s">
        <v>2047</v>
      </c>
      <c r="Z339" s="26" t="s">
        <v>38</v>
      </c>
      <c r="AA339" s="84" t="str">
        <f t="shared" si="52"/>
        <v>Deepak Mishra</v>
      </c>
      <c r="AB339" s="26">
        <v>40.07</v>
      </c>
      <c r="AC339" s="3" t="s">
        <v>74</v>
      </c>
      <c r="AD339" s="3">
        <v>18.59</v>
      </c>
      <c r="AG339" s="26" t="s">
        <v>2047</v>
      </c>
      <c r="AH339" s="4" t="str">
        <f t="shared" si="53"/>
        <v>00338</v>
      </c>
      <c r="AI339" s="3" t="s">
        <v>68</v>
      </c>
      <c r="AJ339" s="46" t="str">
        <f t="shared" si="54"/>
        <v>Female</v>
      </c>
      <c r="AK339" s="3" t="s">
        <v>218</v>
      </c>
      <c r="AL339" s="3" t="s">
        <v>82</v>
      </c>
      <c r="AM339" s="7" t="str">
        <f t="shared" si="55"/>
        <v>Seema Patnaik|Cuttack</v>
      </c>
      <c r="AO339" s="3" t="s">
        <v>218</v>
      </c>
      <c r="AP339" s="4" t="str">
        <f t="shared" si="56"/>
        <v>Not True</v>
      </c>
      <c r="AU339" s="26" t="s">
        <v>1426</v>
      </c>
      <c r="AV339" s="46" t="str">
        <f t="shared" si="57"/>
        <v>Under Review</v>
      </c>
      <c r="AY339" s="3" t="s">
        <v>979</v>
      </c>
      <c r="AZ339" s="3" t="s">
        <v>82</v>
      </c>
      <c r="BA339" s="26" t="s">
        <v>2047</v>
      </c>
      <c r="BB339" s="71" t="s">
        <v>440</v>
      </c>
      <c r="BC339" s="4" t="str">
        <f t="shared" si="58"/>
        <v>Cuttack</v>
      </c>
      <c r="BE339" s="4"/>
      <c r="BF339" s="4"/>
      <c r="BG339" s="26" t="s">
        <v>2047</v>
      </c>
      <c r="BH339" s="26" t="s">
        <v>38</v>
      </c>
      <c r="BI339" s="4">
        <f t="shared" si="59"/>
        <v>144.97999999999999</v>
      </c>
      <c r="BK339" s="3" t="s">
        <v>979</v>
      </c>
      <c r="BL339" s="135" t="str">
        <f t="shared" si="60"/>
        <v>Exists</v>
      </c>
    </row>
    <row r="340" spans="9:64">
      <c r="I340" s="24">
        <v>798</v>
      </c>
      <c r="J340" s="46" t="str" cm="1">
        <f t="array" ref="J340">_xlfn.IFS(I340&gt;=750,"Low Risk",AND(I340&gt;=650,I340&lt;=749),"Medium Risk",I340&lt;650,"High Risk")</f>
        <v>Low Risk</v>
      </c>
      <c r="N340" s="4"/>
      <c r="P340" s="26">
        <v>40.07</v>
      </c>
      <c r="Q340" s="4" t="str">
        <f t="shared" si="61"/>
        <v>Available</v>
      </c>
      <c r="Y340" s="24" t="s">
        <v>2049</v>
      </c>
      <c r="Z340" s="24" t="s">
        <v>35</v>
      </c>
      <c r="AA340" s="84" t="str">
        <f t="shared" si="52"/>
        <v>Kavita Rath</v>
      </c>
      <c r="AB340" s="24">
        <v>47.18</v>
      </c>
      <c r="AC340" s="2" t="s">
        <v>64</v>
      </c>
      <c r="AD340" s="2">
        <v>23.35</v>
      </c>
      <c r="AG340" s="24" t="s">
        <v>2049</v>
      </c>
      <c r="AH340" s="4" t="str">
        <f t="shared" si="53"/>
        <v>00339</v>
      </c>
      <c r="AI340" s="2" t="s">
        <v>73</v>
      </c>
      <c r="AJ340" s="46" t="str">
        <f t="shared" si="54"/>
        <v>Male</v>
      </c>
      <c r="AK340" s="2" t="s">
        <v>922</v>
      </c>
      <c r="AL340" s="2" t="s">
        <v>63</v>
      </c>
      <c r="AM340" s="7" t="str">
        <f t="shared" si="55"/>
        <v>Vijay Rath|Balasore</v>
      </c>
      <c r="AO340" s="2" t="s">
        <v>922</v>
      </c>
      <c r="AP340" s="4" t="str">
        <f t="shared" si="56"/>
        <v>Not True</v>
      </c>
      <c r="AU340" s="24" t="s">
        <v>1377</v>
      </c>
      <c r="AV340" s="46" t="str">
        <f t="shared" si="57"/>
        <v>Approved</v>
      </c>
      <c r="AY340" s="2" t="s">
        <v>981</v>
      </c>
      <c r="AZ340" s="2" t="s">
        <v>63</v>
      </c>
      <c r="BA340" s="24" t="s">
        <v>2049</v>
      </c>
      <c r="BB340" s="70" t="s">
        <v>705</v>
      </c>
      <c r="BC340" s="4" t="str">
        <f t="shared" si="58"/>
        <v>Berhampur</v>
      </c>
      <c r="BE340" s="4"/>
      <c r="BF340" s="4"/>
      <c r="BG340" s="24" t="s">
        <v>2049</v>
      </c>
      <c r="BH340" s="24" t="s">
        <v>35</v>
      </c>
      <c r="BI340" s="4">
        <f t="shared" si="59"/>
        <v>103.83</v>
      </c>
      <c r="BK340" s="2" t="s">
        <v>981</v>
      </c>
      <c r="BL340" s="135" t="str">
        <f t="shared" si="60"/>
        <v>Exists</v>
      </c>
    </row>
    <row r="341" spans="9:64">
      <c r="I341" s="26">
        <v>597</v>
      </c>
      <c r="J341" s="46" t="str" cm="1">
        <f t="array" ref="J341">_xlfn.IFS(I341&gt;=750,"Low Risk",AND(I341&gt;=650,I341&lt;=749),"Medium Risk",I341&lt;650,"High Risk")</f>
        <v>High Risk</v>
      </c>
      <c r="N341" s="4"/>
      <c r="P341" s="24">
        <v>47.18</v>
      </c>
      <c r="Q341" s="4" t="str">
        <f t="shared" si="61"/>
        <v>Available</v>
      </c>
      <c r="Y341" s="26" t="s">
        <v>2050</v>
      </c>
      <c r="Z341" s="26" t="s">
        <v>16</v>
      </c>
      <c r="AA341" s="84" t="str">
        <f t="shared" si="52"/>
        <v>Suresh Panda</v>
      </c>
      <c r="AB341" s="26">
        <v>87.04</v>
      </c>
      <c r="AC341" s="3" t="s">
        <v>74</v>
      </c>
      <c r="AD341" s="3">
        <v>6.41</v>
      </c>
      <c r="AG341" s="26" t="s">
        <v>2050</v>
      </c>
      <c r="AH341" s="4" t="str">
        <f t="shared" si="53"/>
        <v>00340</v>
      </c>
      <c r="AI341" s="3" t="s">
        <v>57</v>
      </c>
      <c r="AJ341" s="46" t="str">
        <f t="shared" si="54"/>
        <v>Female</v>
      </c>
      <c r="AK341" s="3" t="s">
        <v>517</v>
      </c>
      <c r="AL341" s="3" t="s">
        <v>82</v>
      </c>
      <c r="AM341" s="7" t="str">
        <f t="shared" si="55"/>
        <v>Mamata Barik|Cuttack</v>
      </c>
      <c r="AO341" s="3" t="s">
        <v>517</v>
      </c>
      <c r="AP341" s="4" t="str">
        <f t="shared" si="56"/>
        <v>Not True</v>
      </c>
      <c r="AU341" s="26" t="s">
        <v>1377</v>
      </c>
      <c r="AV341" s="46" t="str">
        <f t="shared" si="57"/>
        <v>Approved</v>
      </c>
      <c r="AY341" s="3" t="s">
        <v>983</v>
      </c>
      <c r="AZ341" s="3" t="s">
        <v>82</v>
      </c>
      <c r="BA341" s="26" t="s">
        <v>2050</v>
      </c>
      <c r="BB341" s="71" t="s">
        <v>699</v>
      </c>
      <c r="BC341" s="4" t="str">
        <f t="shared" si="58"/>
        <v>Jharsuguda</v>
      </c>
      <c r="BE341" s="4"/>
      <c r="BF341" s="4"/>
      <c r="BG341" s="26" t="s">
        <v>2050</v>
      </c>
      <c r="BH341" s="26" t="s">
        <v>16</v>
      </c>
      <c r="BI341" s="4">
        <f t="shared" si="59"/>
        <v>197.62</v>
      </c>
      <c r="BK341" s="3" t="s">
        <v>983</v>
      </c>
      <c r="BL341" s="135" t="str">
        <f t="shared" si="60"/>
        <v>Exists</v>
      </c>
    </row>
    <row r="342" spans="9:64">
      <c r="I342" s="24">
        <v>618</v>
      </c>
      <c r="J342" s="46" t="str" cm="1">
        <f t="array" ref="J342">_xlfn.IFS(I342&gt;=750,"Low Risk",AND(I342&gt;=650,I342&lt;=749),"Medium Risk",I342&lt;650,"High Risk")</f>
        <v>High Risk</v>
      </c>
      <c r="N342" s="4"/>
      <c r="P342" s="26">
        <v>87.04</v>
      </c>
      <c r="Q342" s="4" t="str">
        <f t="shared" si="61"/>
        <v>Available</v>
      </c>
      <c r="Y342" s="24" t="s">
        <v>2053</v>
      </c>
      <c r="Z342" s="24" t="s">
        <v>38</v>
      </c>
      <c r="AA342" s="84" t="str">
        <f t="shared" si="52"/>
        <v>Deepak Mishra</v>
      </c>
      <c r="AB342" s="24">
        <v>99.21</v>
      </c>
      <c r="AC342" s="2" t="s">
        <v>64</v>
      </c>
      <c r="AD342" s="2">
        <v>13.33</v>
      </c>
      <c r="AG342" s="24" t="s">
        <v>2053</v>
      </c>
      <c r="AH342" s="4" t="str">
        <f t="shared" si="53"/>
        <v>00341</v>
      </c>
      <c r="AI342" s="2" t="s">
        <v>128</v>
      </c>
      <c r="AJ342" s="46" t="str">
        <f t="shared" si="54"/>
        <v>Female</v>
      </c>
      <c r="AK342" s="2" t="s">
        <v>986</v>
      </c>
      <c r="AL342" s="2" t="s">
        <v>63</v>
      </c>
      <c r="AM342" s="7" t="str">
        <f t="shared" si="55"/>
        <v>Pooja Sethi|Balasore</v>
      </c>
      <c r="AO342" s="2" t="s">
        <v>986</v>
      </c>
      <c r="AP342" s="4" t="str">
        <f t="shared" si="56"/>
        <v>Not True</v>
      </c>
      <c r="AU342" s="24" t="s">
        <v>1381</v>
      </c>
      <c r="AV342" s="46" t="str">
        <f t="shared" si="57"/>
        <v>Rejected</v>
      </c>
      <c r="AY342" s="2" t="s">
        <v>985</v>
      </c>
      <c r="AZ342" s="2" t="s">
        <v>63</v>
      </c>
      <c r="BA342" s="24" t="s">
        <v>2053</v>
      </c>
      <c r="BB342" s="70" t="s">
        <v>136</v>
      </c>
      <c r="BC342" s="4" t="str">
        <f t="shared" si="58"/>
        <v>Dhenkanal</v>
      </c>
      <c r="BE342" s="4"/>
      <c r="BF342" s="4"/>
      <c r="BG342" s="24" t="s">
        <v>2053</v>
      </c>
      <c r="BH342" s="24" t="s">
        <v>38</v>
      </c>
      <c r="BI342" s="4">
        <f t="shared" si="59"/>
        <v>144.97999999999999</v>
      </c>
      <c r="BK342" s="2" t="s">
        <v>985</v>
      </c>
      <c r="BL342" s="135" t="str">
        <f t="shared" si="60"/>
        <v>Exists</v>
      </c>
    </row>
    <row r="343" spans="9:64">
      <c r="I343" s="26">
        <v>798</v>
      </c>
      <c r="J343" s="46" t="str" cm="1">
        <f t="array" ref="J343">_xlfn.IFS(I343&gt;=750,"Low Risk",AND(I343&gt;=650,I343&lt;=749),"Medium Risk",I343&lt;650,"High Risk")</f>
        <v>Low Risk</v>
      </c>
      <c r="N343" s="4"/>
      <c r="P343" s="24">
        <v>99.21</v>
      </c>
      <c r="Q343" s="4" t="str">
        <f t="shared" si="61"/>
        <v>Available</v>
      </c>
      <c r="Y343" s="26" t="s">
        <v>2054</v>
      </c>
      <c r="Z343" s="26" t="s">
        <v>12</v>
      </c>
      <c r="AA343" s="84" t="str">
        <f t="shared" si="52"/>
        <v>Priya Mohanty</v>
      </c>
      <c r="AB343" s="26">
        <v>21.2</v>
      </c>
      <c r="AC343" s="3" t="s">
        <v>97</v>
      </c>
      <c r="AD343" s="3">
        <v>3.24</v>
      </c>
      <c r="AG343" s="26" t="s">
        <v>2054</v>
      </c>
      <c r="AH343" s="4" t="str">
        <f t="shared" si="53"/>
        <v>00342</v>
      </c>
      <c r="AI343" s="3" t="s">
        <v>57</v>
      </c>
      <c r="AJ343" s="46" t="str">
        <f t="shared" si="54"/>
        <v>Female</v>
      </c>
      <c r="AK343" s="3" t="s">
        <v>989</v>
      </c>
      <c r="AL343" s="3" t="s">
        <v>58</v>
      </c>
      <c r="AM343" s="7" t="str">
        <f t="shared" si="55"/>
        <v>Dilip Biswal|Dhenkanal</v>
      </c>
      <c r="AO343" s="3" t="s">
        <v>989</v>
      </c>
      <c r="AP343" s="4" t="str">
        <f t="shared" si="56"/>
        <v>Not True</v>
      </c>
      <c r="AU343" s="26" t="s">
        <v>1426</v>
      </c>
      <c r="AV343" s="46" t="str">
        <f t="shared" si="57"/>
        <v>Under Review</v>
      </c>
      <c r="AY343" s="3" t="s">
        <v>988</v>
      </c>
      <c r="AZ343" s="3" t="s">
        <v>58</v>
      </c>
      <c r="BA343" s="26" t="s">
        <v>2054</v>
      </c>
      <c r="BB343" s="71" t="s">
        <v>705</v>
      </c>
      <c r="BC343" s="4" t="str">
        <f t="shared" si="58"/>
        <v>Berhampur</v>
      </c>
      <c r="BE343" s="4"/>
      <c r="BF343" s="4"/>
      <c r="BG343" s="26" t="s">
        <v>2054</v>
      </c>
      <c r="BH343" s="26" t="s">
        <v>12</v>
      </c>
      <c r="BI343" s="4">
        <f t="shared" si="59"/>
        <v>105.8</v>
      </c>
      <c r="BK343" s="3" t="s">
        <v>988</v>
      </c>
      <c r="BL343" s="135" t="str">
        <f t="shared" si="60"/>
        <v>Exists</v>
      </c>
    </row>
    <row r="344" spans="9:64">
      <c r="I344" s="24">
        <v>703</v>
      </c>
      <c r="J344" s="46" t="str" cm="1">
        <f t="array" ref="J344">_xlfn.IFS(I344&gt;=750,"Low Risk",AND(I344&gt;=650,I344&lt;=749),"Medium Risk",I344&lt;650,"High Risk")</f>
        <v>Medium Risk</v>
      </c>
      <c r="N344" s="4"/>
      <c r="P344" s="26">
        <v>21.2</v>
      </c>
      <c r="Q344" s="4" t="str">
        <f t="shared" si="61"/>
        <v>Available</v>
      </c>
      <c r="Y344" s="24" t="s">
        <v>2056</v>
      </c>
      <c r="Z344" s="24" t="s">
        <v>32</v>
      </c>
      <c r="AA344" s="84" t="str">
        <f t="shared" si="52"/>
        <v>Ramesh Behera</v>
      </c>
      <c r="AB344" s="24">
        <v>62.57</v>
      </c>
      <c r="AC344" s="2" t="s">
        <v>97</v>
      </c>
      <c r="AD344" s="2">
        <v>13.38</v>
      </c>
      <c r="AG344" s="24" t="s">
        <v>2056</v>
      </c>
      <c r="AH344" s="4" t="str">
        <f t="shared" si="53"/>
        <v>00343</v>
      </c>
      <c r="AI344" s="2" t="s">
        <v>105</v>
      </c>
      <c r="AJ344" s="46" t="str">
        <f t="shared" si="54"/>
        <v>Female</v>
      </c>
      <c r="AK344" s="2" t="s">
        <v>603</v>
      </c>
      <c r="AL344" s="2" t="s">
        <v>63</v>
      </c>
      <c r="AM344" s="7" t="str">
        <f t="shared" si="55"/>
        <v>Mamata Biswal|Balasore</v>
      </c>
      <c r="AO344" s="2" t="s">
        <v>603</v>
      </c>
      <c r="AP344" s="4" t="str">
        <f t="shared" si="56"/>
        <v>Not True</v>
      </c>
      <c r="AU344" s="24" t="s">
        <v>1377</v>
      </c>
      <c r="AV344" s="46" t="str">
        <f t="shared" si="57"/>
        <v>Approved</v>
      </c>
      <c r="AY344" s="2" t="s">
        <v>990</v>
      </c>
      <c r="AZ344" s="2" t="s">
        <v>63</v>
      </c>
      <c r="BA344" s="24" t="s">
        <v>2056</v>
      </c>
      <c r="BB344" s="70" t="s">
        <v>1353</v>
      </c>
      <c r="BC344" s="4" t="str">
        <f t="shared" si="58"/>
        <v>Bhubaneswar</v>
      </c>
      <c r="BE344" s="4"/>
      <c r="BF344" s="4"/>
      <c r="BG344" s="24" t="s">
        <v>2056</v>
      </c>
      <c r="BH344" s="24" t="s">
        <v>32</v>
      </c>
      <c r="BI344" s="4">
        <f t="shared" si="59"/>
        <v>224.53</v>
      </c>
      <c r="BK344" s="2" t="s">
        <v>990</v>
      </c>
      <c r="BL344" s="135" t="str">
        <f t="shared" si="60"/>
        <v>Exists</v>
      </c>
    </row>
    <row r="345" spans="9:64">
      <c r="I345" s="26">
        <v>740</v>
      </c>
      <c r="J345" s="46" t="str" cm="1">
        <f t="array" ref="J345">_xlfn.IFS(I345&gt;=750,"Low Risk",AND(I345&gt;=650,I345&lt;=749),"Medium Risk",I345&lt;650,"High Risk")</f>
        <v>Medium Risk</v>
      </c>
      <c r="N345" s="4"/>
      <c r="P345" s="24">
        <v>62.57</v>
      </c>
      <c r="Q345" s="4" t="str">
        <f t="shared" si="61"/>
        <v>Available</v>
      </c>
      <c r="Y345" s="26" t="s">
        <v>2058</v>
      </c>
      <c r="Z345" s="26" t="s">
        <v>38</v>
      </c>
      <c r="AA345" s="84" t="str">
        <f t="shared" si="52"/>
        <v>Deepak Mishra</v>
      </c>
      <c r="AB345" s="26">
        <v>94.05</v>
      </c>
      <c r="AC345" s="3" t="s">
        <v>157</v>
      </c>
      <c r="AD345" s="3">
        <v>37.1</v>
      </c>
      <c r="AG345" s="26" t="s">
        <v>2058</v>
      </c>
      <c r="AH345" s="4" t="str">
        <f t="shared" si="53"/>
        <v>00344</v>
      </c>
      <c r="AI345" s="3" t="s">
        <v>57</v>
      </c>
      <c r="AJ345" s="46" t="str">
        <f t="shared" si="54"/>
        <v>Female</v>
      </c>
      <c r="AK345" s="3" t="s">
        <v>993</v>
      </c>
      <c r="AL345" s="3" t="s">
        <v>101</v>
      </c>
      <c r="AM345" s="7" t="str">
        <f t="shared" si="55"/>
        <v>Arjun Rout|Berhampur</v>
      </c>
      <c r="AO345" s="3" t="s">
        <v>993</v>
      </c>
      <c r="AP345" s="4" t="str">
        <f t="shared" si="56"/>
        <v>Not True</v>
      </c>
      <c r="AU345" s="26" t="s">
        <v>1381</v>
      </c>
      <c r="AV345" s="46" t="str">
        <f t="shared" si="57"/>
        <v>Rejected</v>
      </c>
      <c r="AY345" s="3" t="s">
        <v>992</v>
      </c>
      <c r="AZ345" s="3" t="s">
        <v>101</v>
      </c>
      <c r="BA345" s="26" t="s">
        <v>2058</v>
      </c>
      <c r="BB345" s="71" t="s">
        <v>1074</v>
      </c>
      <c r="BC345" s="4" t="str">
        <f t="shared" si="58"/>
        <v>Angul</v>
      </c>
      <c r="BE345" s="4"/>
      <c r="BF345" s="4"/>
      <c r="BG345" s="26" t="s">
        <v>2058</v>
      </c>
      <c r="BH345" s="26" t="s">
        <v>38</v>
      </c>
      <c r="BI345" s="4">
        <f t="shared" si="59"/>
        <v>144.97999999999999</v>
      </c>
      <c r="BK345" s="3" t="s">
        <v>992</v>
      </c>
      <c r="BL345" s="135" t="str">
        <f t="shared" si="60"/>
        <v>Exists</v>
      </c>
    </row>
    <row r="346" spans="9:64">
      <c r="I346" s="24">
        <v>742</v>
      </c>
      <c r="J346" s="46" t="str" cm="1">
        <f t="array" ref="J346">_xlfn.IFS(I346&gt;=750,"Low Risk",AND(I346&gt;=650,I346&lt;=749),"Medium Risk",I346&lt;650,"High Risk")</f>
        <v>Medium Risk</v>
      </c>
      <c r="N346" s="4"/>
      <c r="P346" s="26">
        <v>94.05</v>
      </c>
      <c r="Q346" s="4" t="str">
        <f t="shared" si="61"/>
        <v>Available</v>
      </c>
      <c r="Y346" s="24" t="s">
        <v>2059</v>
      </c>
      <c r="Z346" s="24" t="s">
        <v>38</v>
      </c>
      <c r="AA346" s="84" t="str">
        <f t="shared" si="52"/>
        <v>Deepak Mishra</v>
      </c>
      <c r="AB346" s="24">
        <v>73.66</v>
      </c>
      <c r="AC346" s="2" t="s">
        <v>64</v>
      </c>
      <c r="AD346" s="2">
        <v>33.99</v>
      </c>
      <c r="AG346" s="24" t="s">
        <v>2059</v>
      </c>
      <c r="AH346" s="4" t="str">
        <f t="shared" si="53"/>
        <v>00345</v>
      </c>
      <c r="AI346" s="2" t="s">
        <v>105</v>
      </c>
      <c r="AJ346" s="46" t="str">
        <f t="shared" si="54"/>
        <v>Female</v>
      </c>
      <c r="AK346" s="2" t="s">
        <v>996</v>
      </c>
      <c r="AL346" s="2" t="s">
        <v>161</v>
      </c>
      <c r="AM346" s="7" t="str">
        <f t="shared" si="55"/>
        <v>Puja Das|Puri</v>
      </c>
      <c r="AO346" s="2" t="s">
        <v>996</v>
      </c>
      <c r="AP346" s="4" t="str">
        <f t="shared" si="56"/>
        <v>Not True</v>
      </c>
      <c r="AU346" s="24" t="s">
        <v>1377</v>
      </c>
      <c r="AV346" s="46" t="str">
        <f t="shared" si="57"/>
        <v>Approved</v>
      </c>
      <c r="AY346" s="2" t="s">
        <v>995</v>
      </c>
      <c r="AZ346" s="2" t="s">
        <v>161</v>
      </c>
      <c r="BA346" s="24" t="s">
        <v>2059</v>
      </c>
      <c r="BB346" s="70" t="s">
        <v>861</v>
      </c>
      <c r="BC346" s="4" t="str">
        <f t="shared" si="58"/>
        <v>Berhampur</v>
      </c>
      <c r="BE346" s="4"/>
      <c r="BF346" s="4"/>
      <c r="BG346" s="24" t="s">
        <v>2059</v>
      </c>
      <c r="BH346" s="24" t="s">
        <v>38</v>
      </c>
      <c r="BI346" s="4">
        <f t="shared" si="59"/>
        <v>144.97999999999999</v>
      </c>
      <c r="BK346" s="2" t="s">
        <v>995</v>
      </c>
      <c r="BL346" s="135" t="str">
        <f t="shared" si="60"/>
        <v>Exists</v>
      </c>
    </row>
    <row r="347" spans="9:64">
      <c r="I347" s="26">
        <v>898</v>
      </c>
      <c r="J347" s="46" t="str" cm="1">
        <f t="array" ref="J347">_xlfn.IFS(I347&gt;=750,"Low Risk",AND(I347&gt;=650,I347&lt;=749),"Medium Risk",I347&lt;650,"High Risk")</f>
        <v>Low Risk</v>
      </c>
      <c r="N347" s="4"/>
      <c r="P347" s="24">
        <v>73.66</v>
      </c>
      <c r="Q347" s="4" t="str">
        <f t="shared" si="61"/>
        <v>Available</v>
      </c>
      <c r="Y347" s="26" t="s">
        <v>2061</v>
      </c>
      <c r="Z347" s="26" t="s">
        <v>20</v>
      </c>
      <c r="AA347" s="84" t="str">
        <f t="shared" si="52"/>
        <v>Anita Das</v>
      </c>
      <c r="AB347" s="26">
        <v>23.86</v>
      </c>
      <c r="AC347" s="3" t="s">
        <v>59</v>
      </c>
      <c r="AD347" s="3">
        <v>23.5</v>
      </c>
      <c r="AG347" s="26" t="s">
        <v>2061</v>
      </c>
      <c r="AH347" s="4" t="str">
        <f t="shared" si="53"/>
        <v>00346</v>
      </c>
      <c r="AI347" s="3" t="s">
        <v>73</v>
      </c>
      <c r="AJ347" s="46" t="str">
        <f t="shared" si="54"/>
        <v>Male</v>
      </c>
      <c r="AK347" s="3" t="s">
        <v>999</v>
      </c>
      <c r="AL347" s="3" t="s">
        <v>69</v>
      </c>
      <c r="AM347" s="7" t="str">
        <f t="shared" si="55"/>
        <v>Kavita Kumar|Sambalpur</v>
      </c>
      <c r="AO347" s="3" t="s">
        <v>999</v>
      </c>
      <c r="AP347" s="4" t="str">
        <f t="shared" si="56"/>
        <v>Not True</v>
      </c>
      <c r="AU347" s="26" t="s">
        <v>1426</v>
      </c>
      <c r="AV347" s="46" t="str">
        <f t="shared" si="57"/>
        <v>Under Review</v>
      </c>
      <c r="AY347" s="3" t="s">
        <v>998</v>
      </c>
      <c r="AZ347" s="3" t="s">
        <v>69</v>
      </c>
      <c r="BA347" s="26" t="s">
        <v>2061</v>
      </c>
      <c r="BB347" s="71" t="s">
        <v>503</v>
      </c>
      <c r="BC347" s="4" t="str">
        <f t="shared" si="58"/>
        <v>Balasore</v>
      </c>
      <c r="BE347" s="4"/>
      <c r="BF347" s="4"/>
      <c r="BG347" s="26" t="s">
        <v>2061</v>
      </c>
      <c r="BH347" s="26" t="s">
        <v>20</v>
      </c>
      <c r="BI347" s="4">
        <f t="shared" si="59"/>
        <v>104.66</v>
      </c>
      <c r="BK347" s="3" t="s">
        <v>998</v>
      </c>
      <c r="BL347" s="135" t="str">
        <f t="shared" si="60"/>
        <v>Exists</v>
      </c>
    </row>
    <row r="348" spans="9:64">
      <c r="I348" s="24">
        <v>745</v>
      </c>
      <c r="J348" s="46" t="str" cm="1">
        <f t="array" ref="J348">_xlfn.IFS(I348&gt;=750,"Low Risk",AND(I348&gt;=650,I348&lt;=749),"Medium Risk",I348&lt;650,"High Risk")</f>
        <v>Medium Risk</v>
      </c>
      <c r="N348" s="4"/>
      <c r="P348" s="26">
        <v>23.86</v>
      </c>
      <c r="Q348" s="4" t="str">
        <f t="shared" si="61"/>
        <v>Available</v>
      </c>
      <c r="Y348" s="24" t="s">
        <v>2062</v>
      </c>
      <c r="Z348" s="24" t="s">
        <v>35</v>
      </c>
      <c r="AA348" s="84" t="str">
        <f t="shared" si="52"/>
        <v>Kavita Rath</v>
      </c>
      <c r="AB348" s="24">
        <v>78.84</v>
      </c>
      <c r="AC348" s="2" t="s">
        <v>74</v>
      </c>
      <c r="AD348" s="2">
        <v>31.51</v>
      </c>
      <c r="AG348" s="24" t="s">
        <v>2062</v>
      </c>
      <c r="AH348" s="4" t="str">
        <f t="shared" si="53"/>
        <v>00347</v>
      </c>
      <c r="AI348" s="2" t="s">
        <v>73</v>
      </c>
      <c r="AJ348" s="46" t="str">
        <f t="shared" si="54"/>
        <v>Male</v>
      </c>
      <c r="AK348" s="2" t="s">
        <v>571</v>
      </c>
      <c r="AL348" s="2" t="s">
        <v>232</v>
      </c>
      <c r="AM348" s="7" t="str">
        <f t="shared" si="55"/>
        <v>Arjun Biswal|Angul</v>
      </c>
      <c r="AO348" s="2" t="s">
        <v>571</v>
      </c>
      <c r="AP348" s="4" t="str">
        <f t="shared" si="56"/>
        <v>Not True</v>
      </c>
      <c r="AU348" s="24" t="s">
        <v>1377</v>
      </c>
      <c r="AV348" s="46" t="str">
        <f t="shared" si="57"/>
        <v>Approved</v>
      </c>
      <c r="AY348" s="2" t="s">
        <v>1000</v>
      </c>
      <c r="AZ348" s="2" t="s">
        <v>232</v>
      </c>
      <c r="BA348" s="24" t="s">
        <v>2062</v>
      </c>
      <c r="BB348" s="70" t="s">
        <v>973</v>
      </c>
      <c r="BC348" s="4" t="str">
        <f t="shared" si="58"/>
        <v>Sambalpur</v>
      </c>
      <c r="BE348" s="4"/>
      <c r="BF348" s="4"/>
      <c r="BG348" s="24" t="s">
        <v>2062</v>
      </c>
      <c r="BH348" s="24" t="s">
        <v>35</v>
      </c>
      <c r="BI348" s="4">
        <f t="shared" si="59"/>
        <v>103.83</v>
      </c>
      <c r="BK348" s="2" t="s">
        <v>1000</v>
      </c>
      <c r="BL348" s="135" t="str">
        <f t="shared" si="60"/>
        <v>Exists</v>
      </c>
    </row>
    <row r="349" spans="9:64">
      <c r="I349" s="26">
        <v>892</v>
      </c>
      <c r="J349" s="46" t="str" cm="1">
        <f t="array" ref="J349">_xlfn.IFS(I349&gt;=750,"Low Risk",AND(I349&gt;=650,I349&lt;=749),"Medium Risk",I349&lt;650,"High Risk")</f>
        <v>Low Risk</v>
      </c>
      <c r="N349" s="4"/>
      <c r="P349" s="24">
        <v>78.84</v>
      </c>
      <c r="Q349" s="4" t="str">
        <f t="shared" si="61"/>
        <v>Available</v>
      </c>
      <c r="Y349" s="26" t="s">
        <v>2063</v>
      </c>
      <c r="Z349" s="26" t="s">
        <v>32</v>
      </c>
      <c r="AA349" s="84" t="str">
        <f t="shared" si="52"/>
        <v>Ramesh Behera</v>
      </c>
      <c r="AB349" s="26">
        <v>58.03</v>
      </c>
      <c r="AC349" s="3" t="s">
        <v>124</v>
      </c>
      <c r="AD349" s="3">
        <v>41.19</v>
      </c>
      <c r="AG349" s="26" t="s">
        <v>2063</v>
      </c>
      <c r="AH349" s="4" t="str">
        <f t="shared" si="53"/>
        <v>00348</v>
      </c>
      <c r="AI349" s="3" t="s">
        <v>68</v>
      </c>
      <c r="AJ349" s="46" t="str">
        <f t="shared" si="54"/>
        <v>Female</v>
      </c>
      <c r="AK349" s="3" t="s">
        <v>473</v>
      </c>
      <c r="AL349" s="3" t="s">
        <v>82</v>
      </c>
      <c r="AM349" s="7" t="str">
        <f t="shared" si="55"/>
        <v>Dilip Das|Cuttack</v>
      </c>
      <c r="AO349" s="3" t="s">
        <v>473</v>
      </c>
      <c r="AP349" s="4" t="str">
        <f t="shared" si="56"/>
        <v>Not True</v>
      </c>
      <c r="AU349" s="26" t="s">
        <v>1386</v>
      </c>
      <c r="AV349" s="46" t="str">
        <f t="shared" si="57"/>
        <v>Rejected</v>
      </c>
      <c r="AY349" s="3" t="s">
        <v>1001</v>
      </c>
      <c r="AZ349" s="3" t="s">
        <v>82</v>
      </c>
      <c r="BA349" s="26" t="s">
        <v>2063</v>
      </c>
      <c r="BB349" s="71" t="s">
        <v>198</v>
      </c>
      <c r="BC349" s="4" t="str">
        <f t="shared" si="58"/>
        <v>Sambalpur</v>
      </c>
      <c r="BE349" s="4"/>
      <c r="BF349" s="4"/>
      <c r="BG349" s="26" t="s">
        <v>2063</v>
      </c>
      <c r="BH349" s="26" t="s">
        <v>32</v>
      </c>
      <c r="BI349" s="4">
        <f t="shared" si="59"/>
        <v>224.53</v>
      </c>
      <c r="BK349" s="3" t="s">
        <v>1001</v>
      </c>
      <c r="BL349" s="135" t="str">
        <f t="shared" si="60"/>
        <v>Exists</v>
      </c>
    </row>
    <row r="350" spans="9:64">
      <c r="I350" s="24">
        <v>610</v>
      </c>
      <c r="J350" s="46" t="str" cm="1">
        <f t="array" ref="J350">_xlfn.IFS(I350&gt;=750,"Low Risk",AND(I350&gt;=650,I350&lt;=749),"Medium Risk",I350&lt;650,"High Risk")</f>
        <v>High Risk</v>
      </c>
      <c r="N350" s="4"/>
      <c r="P350" s="26">
        <v>58.03</v>
      </c>
      <c r="Q350" s="4" t="str">
        <f t="shared" si="61"/>
        <v>Available</v>
      </c>
      <c r="Y350" s="24" t="s">
        <v>2065</v>
      </c>
      <c r="Z350" s="24" t="s">
        <v>35</v>
      </c>
      <c r="AA350" s="84" t="str">
        <f t="shared" si="52"/>
        <v>Kavita Rath</v>
      </c>
      <c r="AB350" s="24">
        <v>83.55</v>
      </c>
      <c r="AC350" s="2" t="s">
        <v>157</v>
      </c>
      <c r="AD350" s="2">
        <v>44.9</v>
      </c>
      <c r="AG350" s="24" t="s">
        <v>2065</v>
      </c>
      <c r="AH350" s="4" t="str">
        <f t="shared" si="53"/>
        <v>00349</v>
      </c>
      <c r="AI350" s="2" t="s">
        <v>128</v>
      </c>
      <c r="AJ350" s="46" t="str">
        <f t="shared" si="54"/>
        <v>Female</v>
      </c>
      <c r="AK350" s="2" t="s">
        <v>356</v>
      </c>
      <c r="AL350" s="2" t="s">
        <v>144</v>
      </c>
      <c r="AM350" s="7" t="str">
        <f t="shared" si="55"/>
        <v>Seema Rout|Bhubaneswar</v>
      </c>
      <c r="AO350" s="2" t="s">
        <v>356</v>
      </c>
      <c r="AP350" s="4" t="str">
        <f t="shared" si="56"/>
        <v>Not True</v>
      </c>
      <c r="AU350" s="24" t="s">
        <v>1377</v>
      </c>
      <c r="AV350" s="46" t="str">
        <f t="shared" si="57"/>
        <v>Approved</v>
      </c>
      <c r="AY350" s="2" t="s">
        <v>1003</v>
      </c>
      <c r="AZ350" s="2" t="s">
        <v>144</v>
      </c>
      <c r="BA350" s="24" t="s">
        <v>2065</v>
      </c>
      <c r="BB350" s="70" t="s">
        <v>1041</v>
      </c>
      <c r="BC350" s="4" t="str">
        <f t="shared" si="58"/>
        <v>Jharsuguda</v>
      </c>
      <c r="BE350" s="4"/>
      <c r="BF350" s="4"/>
      <c r="BG350" s="24" t="s">
        <v>2065</v>
      </c>
      <c r="BH350" s="24" t="s">
        <v>35</v>
      </c>
      <c r="BI350" s="4">
        <f t="shared" si="59"/>
        <v>103.83</v>
      </c>
      <c r="BK350" s="2" t="s">
        <v>1003</v>
      </c>
      <c r="BL350" s="135" t="str">
        <f t="shared" si="60"/>
        <v>Exists</v>
      </c>
    </row>
    <row r="351" spans="9:64">
      <c r="I351" s="26">
        <v>898</v>
      </c>
      <c r="J351" s="46" t="str" cm="1">
        <f t="array" ref="J351">_xlfn.IFS(I351&gt;=750,"Low Risk",AND(I351&gt;=650,I351&lt;=749),"Medium Risk",I351&lt;650,"High Risk")</f>
        <v>Low Risk</v>
      </c>
      <c r="N351" s="4"/>
      <c r="P351" s="24">
        <v>83.55</v>
      </c>
      <c r="Q351" s="4" t="str">
        <f t="shared" si="61"/>
        <v>Available</v>
      </c>
      <c r="Y351" s="26" t="s">
        <v>2068</v>
      </c>
      <c r="Z351" s="26" t="s">
        <v>12</v>
      </c>
      <c r="AA351" s="84" t="str">
        <f t="shared" si="52"/>
        <v>Priya Mohanty</v>
      </c>
      <c r="AB351" s="26">
        <v>61.27</v>
      </c>
      <c r="AC351" s="3" t="s">
        <v>124</v>
      </c>
      <c r="AD351" s="3">
        <v>38.590000000000003</v>
      </c>
      <c r="AG351" s="26" t="s">
        <v>2068</v>
      </c>
      <c r="AH351" s="4" t="str">
        <f t="shared" si="53"/>
        <v>00350</v>
      </c>
      <c r="AI351" s="3" t="s">
        <v>89</v>
      </c>
      <c r="AJ351" s="46" t="str">
        <f t="shared" si="54"/>
        <v>Female</v>
      </c>
      <c r="AK351" s="3" t="s">
        <v>441</v>
      </c>
      <c r="AL351" s="3" t="s">
        <v>144</v>
      </c>
      <c r="AM351" s="7" t="str">
        <f t="shared" si="55"/>
        <v>Sanjay Biswal|Bhubaneswar</v>
      </c>
      <c r="AO351" s="3" t="s">
        <v>441</v>
      </c>
      <c r="AP351" s="4" t="str">
        <f t="shared" si="56"/>
        <v>Not True</v>
      </c>
      <c r="AU351" s="26" t="s">
        <v>1377</v>
      </c>
      <c r="AV351" s="46" t="str">
        <f t="shared" si="57"/>
        <v>Approved</v>
      </c>
      <c r="AY351" s="3" t="s">
        <v>1005</v>
      </c>
      <c r="AZ351" s="3" t="s">
        <v>144</v>
      </c>
      <c r="BA351" s="26" t="s">
        <v>2068</v>
      </c>
      <c r="BB351" s="71" t="s">
        <v>503</v>
      </c>
      <c r="BC351" s="4" t="str">
        <f t="shared" si="58"/>
        <v>Balasore</v>
      </c>
      <c r="BE351" s="4"/>
      <c r="BF351" s="4"/>
      <c r="BG351" s="26" t="s">
        <v>2068</v>
      </c>
      <c r="BH351" s="26" t="s">
        <v>12</v>
      </c>
      <c r="BI351" s="4">
        <f t="shared" si="59"/>
        <v>105.8</v>
      </c>
      <c r="BK351" s="3" t="s">
        <v>1005</v>
      </c>
      <c r="BL351" s="135" t="str">
        <f t="shared" si="60"/>
        <v>Exists</v>
      </c>
    </row>
    <row r="352" spans="9:64">
      <c r="I352" s="24">
        <v>608</v>
      </c>
      <c r="J352" s="46" t="str" cm="1">
        <f t="array" ref="J352">_xlfn.IFS(I352&gt;=750,"Low Risk",AND(I352&gt;=650,I352&lt;=749),"Medium Risk",I352&lt;650,"High Risk")</f>
        <v>High Risk</v>
      </c>
      <c r="N352" s="4"/>
      <c r="P352" s="26">
        <v>61.27</v>
      </c>
      <c r="Q352" s="4" t="str">
        <f t="shared" si="61"/>
        <v>Available</v>
      </c>
      <c r="Y352" s="24" t="s">
        <v>2070</v>
      </c>
      <c r="Z352" s="24" t="s">
        <v>16</v>
      </c>
      <c r="AA352" s="84" t="str">
        <f t="shared" si="52"/>
        <v>Suresh Panda</v>
      </c>
      <c r="AB352" s="24">
        <v>16.07</v>
      </c>
      <c r="AC352" s="2" t="s">
        <v>64</v>
      </c>
      <c r="AD352" s="2">
        <v>15.42</v>
      </c>
      <c r="AG352" s="24" t="s">
        <v>2070</v>
      </c>
      <c r="AH352" s="4" t="str">
        <f t="shared" si="53"/>
        <v>00351</v>
      </c>
      <c r="AI352" s="2" t="s">
        <v>73</v>
      </c>
      <c r="AJ352" s="46" t="str">
        <f t="shared" si="54"/>
        <v>Male</v>
      </c>
      <c r="AK352" s="2" t="s">
        <v>1008</v>
      </c>
      <c r="AL352" s="2" t="s">
        <v>144</v>
      </c>
      <c r="AM352" s="7" t="str">
        <f t="shared" si="55"/>
        <v>Mamata Dash|Bhubaneswar</v>
      </c>
      <c r="AO352" s="2" t="s">
        <v>1008</v>
      </c>
      <c r="AP352" s="4" t="str">
        <f t="shared" si="56"/>
        <v>Not True</v>
      </c>
      <c r="AU352" s="24" t="s">
        <v>1426</v>
      </c>
      <c r="AV352" s="46" t="str">
        <f t="shared" si="57"/>
        <v>Under Review</v>
      </c>
      <c r="AY352" s="2" t="s">
        <v>1007</v>
      </c>
      <c r="AZ352" s="2" t="s">
        <v>144</v>
      </c>
      <c r="BA352" s="24" t="s">
        <v>2070</v>
      </c>
      <c r="BB352" s="70" t="s">
        <v>273</v>
      </c>
      <c r="BC352" s="4" t="str">
        <f t="shared" si="58"/>
        <v>Cuttack</v>
      </c>
      <c r="BE352" s="4"/>
      <c r="BF352" s="4"/>
      <c r="BG352" s="24" t="s">
        <v>2070</v>
      </c>
      <c r="BH352" s="24" t="s">
        <v>16</v>
      </c>
      <c r="BI352" s="4">
        <f t="shared" si="59"/>
        <v>197.62</v>
      </c>
      <c r="BK352" s="2" t="s">
        <v>1007</v>
      </c>
      <c r="BL352" s="135" t="str">
        <f t="shared" si="60"/>
        <v>Exists</v>
      </c>
    </row>
    <row r="353" spans="9:64">
      <c r="I353" s="26">
        <v>557</v>
      </c>
      <c r="J353" s="46" t="str" cm="1">
        <f t="array" ref="J353">_xlfn.IFS(I353&gt;=750,"Low Risk",AND(I353&gt;=650,I353&lt;=749),"Medium Risk",I353&lt;650,"High Risk")</f>
        <v>High Risk</v>
      </c>
      <c r="N353" s="4"/>
      <c r="P353" s="24">
        <v>16.07</v>
      </c>
      <c r="Q353" s="4" t="str">
        <f t="shared" si="61"/>
        <v>Available</v>
      </c>
      <c r="Y353" s="26" t="s">
        <v>2071</v>
      </c>
      <c r="Z353" s="26" t="s">
        <v>12</v>
      </c>
      <c r="AA353" s="84" t="str">
        <f t="shared" si="52"/>
        <v>Priya Mohanty</v>
      </c>
      <c r="AB353" s="26">
        <v>34.770000000000003</v>
      </c>
      <c r="AC353" s="3" t="s">
        <v>74</v>
      </c>
      <c r="AD353" s="3">
        <v>27.5</v>
      </c>
      <c r="AG353" s="26" t="s">
        <v>2071</v>
      </c>
      <c r="AH353" s="4" t="str">
        <f t="shared" si="53"/>
        <v>00352</v>
      </c>
      <c r="AI353" s="3" t="s">
        <v>57</v>
      </c>
      <c r="AJ353" s="46" t="str">
        <f t="shared" si="54"/>
        <v>Female</v>
      </c>
      <c r="AK353" s="3" t="s">
        <v>120</v>
      </c>
      <c r="AL353" s="3" t="s">
        <v>144</v>
      </c>
      <c r="AM353" s="7" t="str">
        <f t="shared" si="55"/>
        <v>Mira Sethi|Bhubaneswar</v>
      </c>
      <c r="AO353" s="3" t="s">
        <v>120</v>
      </c>
      <c r="AP353" s="4" t="str">
        <f t="shared" si="56"/>
        <v>Not True</v>
      </c>
      <c r="AU353" s="26" t="s">
        <v>1426</v>
      </c>
      <c r="AV353" s="46" t="str">
        <f t="shared" si="57"/>
        <v>Under Review</v>
      </c>
      <c r="AY353" s="3" t="s">
        <v>1010</v>
      </c>
      <c r="AZ353" s="3" t="s">
        <v>144</v>
      </c>
      <c r="BA353" s="26" t="s">
        <v>2071</v>
      </c>
      <c r="BB353" s="71" t="s">
        <v>1111</v>
      </c>
      <c r="BC353" s="4" t="str">
        <f t="shared" si="58"/>
        <v>Berhampur</v>
      </c>
      <c r="BE353" s="4"/>
      <c r="BF353" s="4"/>
      <c r="BG353" s="26" t="s">
        <v>2071</v>
      </c>
      <c r="BH353" s="26" t="s">
        <v>12</v>
      </c>
      <c r="BI353" s="4">
        <f t="shared" si="59"/>
        <v>105.8</v>
      </c>
      <c r="BK353" s="3" t="s">
        <v>1010</v>
      </c>
      <c r="BL353" s="135" t="str">
        <f t="shared" si="60"/>
        <v>Exists</v>
      </c>
    </row>
    <row r="354" spans="9:64">
      <c r="I354" s="24">
        <v>589</v>
      </c>
      <c r="J354" s="46" t="str" cm="1">
        <f t="array" ref="J354">_xlfn.IFS(I354&gt;=750,"Low Risk",AND(I354&gt;=650,I354&lt;=749),"Medium Risk",I354&lt;650,"High Risk")</f>
        <v>High Risk</v>
      </c>
      <c r="N354" s="4"/>
      <c r="P354" s="26">
        <v>34.770000000000003</v>
      </c>
      <c r="Q354" s="4" t="str">
        <f t="shared" si="61"/>
        <v>Available</v>
      </c>
      <c r="Y354" s="24" t="s">
        <v>2072</v>
      </c>
      <c r="Z354" s="24" t="s">
        <v>20</v>
      </c>
      <c r="AA354" s="84" t="str">
        <f t="shared" si="52"/>
        <v>Anita Das</v>
      </c>
      <c r="AB354" s="24">
        <v>57.94</v>
      </c>
      <c r="AC354" s="2" t="s">
        <v>124</v>
      </c>
      <c r="AD354" s="2">
        <v>48.72</v>
      </c>
      <c r="AG354" s="24" t="s">
        <v>2072</v>
      </c>
      <c r="AH354" s="4" t="str">
        <f t="shared" si="53"/>
        <v>00353</v>
      </c>
      <c r="AI354" s="2" t="s">
        <v>73</v>
      </c>
      <c r="AJ354" s="46" t="str">
        <f t="shared" si="54"/>
        <v>Male</v>
      </c>
      <c r="AK354" s="2" t="s">
        <v>1013</v>
      </c>
      <c r="AL354" s="2" t="s">
        <v>93</v>
      </c>
      <c r="AM354" s="7" t="str">
        <f t="shared" si="55"/>
        <v>Manoj Pradhan|Jharsuguda</v>
      </c>
      <c r="AO354" s="2" t="s">
        <v>1013</v>
      </c>
      <c r="AP354" s="4" t="str">
        <f t="shared" si="56"/>
        <v>Not True</v>
      </c>
      <c r="AU354" s="24" t="s">
        <v>1426</v>
      </c>
      <c r="AV354" s="46" t="str">
        <f t="shared" si="57"/>
        <v>Under Review</v>
      </c>
      <c r="AY354" s="2" t="s">
        <v>1012</v>
      </c>
      <c r="AZ354" s="2" t="s">
        <v>93</v>
      </c>
      <c r="BA354" s="24" t="s">
        <v>2072</v>
      </c>
      <c r="BB354" s="70" t="s">
        <v>1161</v>
      </c>
      <c r="BC354" s="4" t="str">
        <f t="shared" si="58"/>
        <v>Sambalpur</v>
      </c>
      <c r="BE354" s="4"/>
      <c r="BF354" s="4"/>
      <c r="BG354" s="24" t="s">
        <v>2072</v>
      </c>
      <c r="BH354" s="24" t="s">
        <v>20</v>
      </c>
      <c r="BI354" s="4">
        <f t="shared" si="59"/>
        <v>104.66</v>
      </c>
      <c r="BK354" s="2" t="s">
        <v>1012</v>
      </c>
      <c r="BL354" s="135" t="str">
        <f t="shared" si="60"/>
        <v>Exists</v>
      </c>
    </row>
    <row r="355" spans="9:64">
      <c r="I355" s="26">
        <v>724</v>
      </c>
      <c r="J355" s="46" t="str" cm="1">
        <f t="array" ref="J355">_xlfn.IFS(I355&gt;=750,"Low Risk",AND(I355&gt;=650,I355&lt;=749),"Medium Risk",I355&lt;650,"High Risk")</f>
        <v>Medium Risk</v>
      </c>
      <c r="N355" s="4"/>
      <c r="P355" s="24">
        <v>57.94</v>
      </c>
      <c r="Q355" s="4" t="str">
        <f t="shared" si="61"/>
        <v>Available</v>
      </c>
      <c r="Y355" s="26" t="s">
        <v>2074</v>
      </c>
      <c r="Z355" s="26" t="s">
        <v>24</v>
      </c>
      <c r="AA355" s="84" t="str">
        <f t="shared" si="52"/>
        <v>Bikash Nayak</v>
      </c>
      <c r="AB355" s="26">
        <v>66.98</v>
      </c>
      <c r="AC355" s="3" t="s">
        <v>64</v>
      </c>
      <c r="AD355" s="3">
        <v>6.62</v>
      </c>
      <c r="AG355" s="26" t="s">
        <v>2074</v>
      </c>
      <c r="AH355" s="4" t="str">
        <f t="shared" si="53"/>
        <v>00354</v>
      </c>
      <c r="AI355" s="3" t="s">
        <v>57</v>
      </c>
      <c r="AJ355" s="46" t="str">
        <f t="shared" si="54"/>
        <v>Female</v>
      </c>
      <c r="AK355" s="3" t="s">
        <v>925</v>
      </c>
      <c r="AL355" s="3" t="s">
        <v>58</v>
      </c>
      <c r="AM355" s="7" t="str">
        <f t="shared" si="55"/>
        <v>Dilip Barik|Dhenkanal</v>
      </c>
      <c r="AO355" s="3" t="s">
        <v>925</v>
      </c>
      <c r="AP355" s="4" t="str">
        <f t="shared" si="56"/>
        <v>Not True</v>
      </c>
      <c r="AU355" s="26" t="s">
        <v>1377</v>
      </c>
      <c r="AV355" s="46" t="str">
        <f t="shared" si="57"/>
        <v>Approved</v>
      </c>
      <c r="AY355" s="3" t="s">
        <v>1015</v>
      </c>
      <c r="AZ355" s="3" t="s">
        <v>58</v>
      </c>
      <c r="BA355" s="26" t="s">
        <v>2074</v>
      </c>
      <c r="BB355" s="71" t="s">
        <v>1288</v>
      </c>
      <c r="BC355" s="4" t="str">
        <f t="shared" si="58"/>
        <v>Sambalpur</v>
      </c>
      <c r="BE355" s="4"/>
      <c r="BF355" s="4"/>
      <c r="BG355" s="26" t="s">
        <v>2074</v>
      </c>
      <c r="BH355" s="26" t="s">
        <v>24</v>
      </c>
      <c r="BI355" s="4">
        <f t="shared" si="59"/>
        <v>190.31</v>
      </c>
      <c r="BK355" s="3" t="s">
        <v>1015</v>
      </c>
      <c r="BL355" s="135" t="str">
        <f t="shared" si="60"/>
        <v>Exists</v>
      </c>
    </row>
    <row r="356" spans="9:64">
      <c r="I356" s="24">
        <v>711</v>
      </c>
      <c r="J356" s="46" t="str" cm="1">
        <f t="array" ref="J356">_xlfn.IFS(I356&gt;=750,"Low Risk",AND(I356&gt;=650,I356&lt;=749),"Medium Risk",I356&lt;650,"High Risk")</f>
        <v>Medium Risk</v>
      </c>
      <c r="N356" s="4"/>
      <c r="P356" s="26">
        <v>66.98</v>
      </c>
      <c r="Q356" s="4" t="str">
        <f t="shared" si="61"/>
        <v>Available</v>
      </c>
      <c r="Y356" s="24" t="s">
        <v>2076</v>
      </c>
      <c r="Z356" s="24" t="s">
        <v>35</v>
      </c>
      <c r="AA356" s="84" t="str">
        <f t="shared" si="52"/>
        <v>Kavita Rath</v>
      </c>
      <c r="AB356" s="24">
        <v>28.9</v>
      </c>
      <c r="AC356" s="2" t="s">
        <v>157</v>
      </c>
      <c r="AD356" s="2">
        <v>25.63</v>
      </c>
      <c r="AG356" s="24" t="s">
        <v>2076</v>
      </c>
      <c r="AH356" s="4" t="str">
        <f t="shared" si="53"/>
        <v>00355</v>
      </c>
      <c r="AI356" s="2" t="s">
        <v>68</v>
      </c>
      <c r="AJ356" s="46" t="str">
        <f t="shared" si="54"/>
        <v>Female</v>
      </c>
      <c r="AK356" s="2" t="s">
        <v>298</v>
      </c>
      <c r="AL356" s="2" t="s">
        <v>69</v>
      </c>
      <c r="AM356" s="7" t="str">
        <f t="shared" si="55"/>
        <v>Ganesh Panda|Sambalpur</v>
      </c>
      <c r="AO356" s="2" t="s">
        <v>298</v>
      </c>
      <c r="AP356" s="4" t="str">
        <f t="shared" si="56"/>
        <v>Not True</v>
      </c>
      <c r="AU356" s="24" t="s">
        <v>1426</v>
      </c>
      <c r="AV356" s="46" t="str">
        <f t="shared" si="57"/>
        <v>Under Review</v>
      </c>
      <c r="AY356" s="2" t="s">
        <v>1016</v>
      </c>
      <c r="AZ356" s="2" t="s">
        <v>69</v>
      </c>
      <c r="BA356" s="24" t="s">
        <v>2076</v>
      </c>
      <c r="BB356" s="70" t="s">
        <v>71</v>
      </c>
      <c r="BC356" s="4" t="str">
        <f t="shared" si="58"/>
        <v>Balasore</v>
      </c>
      <c r="BE356" s="4"/>
      <c r="BF356" s="4"/>
      <c r="BG356" s="24" t="s">
        <v>2076</v>
      </c>
      <c r="BH356" s="24" t="s">
        <v>35</v>
      </c>
      <c r="BI356" s="4">
        <f t="shared" si="59"/>
        <v>103.83</v>
      </c>
      <c r="BK356" s="2" t="s">
        <v>1016</v>
      </c>
      <c r="BL356" s="135" t="str">
        <f t="shared" si="60"/>
        <v>Exists</v>
      </c>
    </row>
    <row r="357" spans="9:64">
      <c r="I357" s="26">
        <v>721</v>
      </c>
      <c r="J357" s="46" t="str" cm="1">
        <f t="array" ref="J357">_xlfn.IFS(I357&gt;=750,"Low Risk",AND(I357&gt;=650,I357&lt;=749),"Medium Risk",I357&lt;650,"High Risk")</f>
        <v>Medium Risk</v>
      </c>
      <c r="N357" s="4"/>
      <c r="P357" s="24">
        <v>28.9</v>
      </c>
      <c r="Q357" s="4" t="str">
        <f t="shared" si="61"/>
        <v>Available</v>
      </c>
      <c r="Y357" s="26" t="s">
        <v>2078</v>
      </c>
      <c r="Z357" s="26" t="s">
        <v>32</v>
      </c>
      <c r="AA357" s="84" t="str">
        <f t="shared" si="52"/>
        <v>Ramesh Behera</v>
      </c>
      <c r="AB357" s="26">
        <v>86.59</v>
      </c>
      <c r="AC357" s="3" t="s">
        <v>97</v>
      </c>
      <c r="AD357" s="3">
        <v>4.84</v>
      </c>
      <c r="AG357" s="26" t="s">
        <v>2078</v>
      </c>
      <c r="AH357" s="4" t="str">
        <f t="shared" si="53"/>
        <v>00356</v>
      </c>
      <c r="AI357" s="3" t="s">
        <v>89</v>
      </c>
      <c r="AJ357" s="46" t="str">
        <f t="shared" si="54"/>
        <v>Female</v>
      </c>
      <c r="AK357" s="3" t="s">
        <v>459</v>
      </c>
      <c r="AL357" s="3" t="s">
        <v>93</v>
      </c>
      <c r="AM357" s="7" t="str">
        <f t="shared" si="55"/>
        <v>Priya Nayak|Jharsuguda</v>
      </c>
      <c r="AO357" s="3" t="s">
        <v>459</v>
      </c>
      <c r="AP357" s="4" t="str">
        <f t="shared" si="56"/>
        <v>Not True</v>
      </c>
      <c r="AU357" s="26" t="s">
        <v>1381</v>
      </c>
      <c r="AV357" s="46" t="str">
        <f t="shared" si="57"/>
        <v>Rejected</v>
      </c>
      <c r="AY357" s="3" t="s">
        <v>1018</v>
      </c>
      <c r="AZ357" s="3" t="s">
        <v>93</v>
      </c>
      <c r="BA357" s="26" t="s">
        <v>2078</v>
      </c>
      <c r="BB357" s="71" t="s">
        <v>1252</v>
      </c>
      <c r="BC357" s="4" t="str">
        <f t="shared" si="58"/>
        <v>Bhubaneswar</v>
      </c>
      <c r="BE357" s="4"/>
      <c r="BF357" s="4"/>
      <c r="BG357" s="26" t="s">
        <v>2078</v>
      </c>
      <c r="BH357" s="26" t="s">
        <v>32</v>
      </c>
      <c r="BI357" s="4">
        <f t="shared" si="59"/>
        <v>224.53</v>
      </c>
      <c r="BK357" s="3" t="s">
        <v>1018</v>
      </c>
      <c r="BL357" s="135" t="str">
        <f t="shared" si="60"/>
        <v>Exists</v>
      </c>
    </row>
    <row r="358" spans="9:64">
      <c r="I358" s="24">
        <v>662</v>
      </c>
      <c r="J358" s="46" t="str" cm="1">
        <f t="array" ref="J358">_xlfn.IFS(I358&gt;=750,"Low Risk",AND(I358&gt;=650,I358&lt;=749),"Medium Risk",I358&lt;650,"High Risk")</f>
        <v>Medium Risk</v>
      </c>
      <c r="N358" s="4"/>
      <c r="P358" s="26">
        <v>86.59</v>
      </c>
      <c r="Q358" s="4" t="str">
        <f t="shared" si="61"/>
        <v>Available</v>
      </c>
      <c r="Y358" s="24" t="s">
        <v>2080</v>
      </c>
      <c r="Z358" s="24" t="s">
        <v>28</v>
      </c>
      <c r="AA358" s="84" t="str">
        <f t="shared" si="52"/>
        <v>Sunita Sahu</v>
      </c>
      <c r="AB358" s="24">
        <v>73.819999999999993</v>
      </c>
      <c r="AC358" s="2" t="s">
        <v>74</v>
      </c>
      <c r="AD358" s="2">
        <v>31.51</v>
      </c>
      <c r="AG358" s="24" t="s">
        <v>2080</v>
      </c>
      <c r="AH358" s="4" t="str">
        <f t="shared" si="53"/>
        <v>00357</v>
      </c>
      <c r="AI358" s="2" t="s">
        <v>68</v>
      </c>
      <c r="AJ358" s="46" t="str">
        <f t="shared" si="54"/>
        <v>Female</v>
      </c>
      <c r="AK358" s="2" t="s">
        <v>348</v>
      </c>
      <c r="AL358" s="2" t="s">
        <v>144</v>
      </c>
      <c r="AM358" s="7" t="str">
        <f t="shared" si="55"/>
        <v>Puja Mallick|Bhubaneswar</v>
      </c>
      <c r="AO358" s="2" t="s">
        <v>348</v>
      </c>
      <c r="AP358" s="4" t="str">
        <f t="shared" si="56"/>
        <v>Not True</v>
      </c>
      <c r="AU358" s="24" t="s">
        <v>1377</v>
      </c>
      <c r="AV358" s="46" t="str">
        <f t="shared" si="57"/>
        <v>Approved</v>
      </c>
      <c r="AY358" s="2" t="s">
        <v>1020</v>
      </c>
      <c r="AZ358" s="2" t="s">
        <v>144</v>
      </c>
      <c r="BA358" s="24" t="s">
        <v>2080</v>
      </c>
      <c r="BB358" s="70" t="s">
        <v>784</v>
      </c>
      <c r="BC358" s="4" t="str">
        <f t="shared" si="58"/>
        <v>Jharsuguda</v>
      </c>
      <c r="BE358" s="4"/>
      <c r="BF358" s="4"/>
      <c r="BG358" s="24" t="s">
        <v>2080</v>
      </c>
      <c r="BH358" s="24" t="s">
        <v>28</v>
      </c>
      <c r="BI358" s="4">
        <f t="shared" si="59"/>
        <v>162.30000000000001</v>
      </c>
      <c r="BK358" s="2" t="s">
        <v>1020</v>
      </c>
      <c r="BL358" s="135" t="str">
        <f t="shared" si="60"/>
        <v>Exists</v>
      </c>
    </row>
    <row r="359" spans="9:64">
      <c r="I359" s="26">
        <v>894</v>
      </c>
      <c r="J359" s="46" t="str" cm="1">
        <f t="array" ref="J359">_xlfn.IFS(I359&gt;=750,"Low Risk",AND(I359&gt;=650,I359&lt;=749),"Medium Risk",I359&lt;650,"High Risk")</f>
        <v>Low Risk</v>
      </c>
      <c r="N359" s="4"/>
      <c r="P359" s="24">
        <v>73.819999999999993</v>
      </c>
      <c r="Q359" s="4" t="str">
        <f t="shared" si="61"/>
        <v>Available</v>
      </c>
      <c r="Y359" s="26" t="s">
        <v>2082</v>
      </c>
      <c r="Z359" s="26" t="s">
        <v>7</v>
      </c>
      <c r="AA359" s="84" t="str">
        <f t="shared" si="52"/>
        <v>Rajesh Kumar</v>
      </c>
      <c r="AB359" s="26">
        <v>59.05</v>
      </c>
      <c r="AC359" s="3" t="s">
        <v>157</v>
      </c>
      <c r="AD359" s="3">
        <v>35.22</v>
      </c>
      <c r="AG359" s="26" t="s">
        <v>2082</v>
      </c>
      <c r="AH359" s="4" t="str">
        <f t="shared" si="53"/>
        <v>00358</v>
      </c>
      <c r="AI359" s="3" t="s">
        <v>105</v>
      </c>
      <c r="AJ359" s="46" t="str">
        <f t="shared" si="54"/>
        <v>Female</v>
      </c>
      <c r="AK359" s="3" t="s">
        <v>1023</v>
      </c>
      <c r="AL359" s="3" t="s">
        <v>93</v>
      </c>
      <c r="AM359" s="7" t="str">
        <f t="shared" si="55"/>
        <v>Suman Mallick|Jharsuguda</v>
      </c>
      <c r="AO359" s="3" t="s">
        <v>1023</v>
      </c>
      <c r="AP359" s="4" t="str">
        <f t="shared" si="56"/>
        <v>Not True</v>
      </c>
      <c r="AU359" s="26" t="s">
        <v>1377</v>
      </c>
      <c r="AV359" s="46" t="str">
        <f t="shared" si="57"/>
        <v>Approved</v>
      </c>
      <c r="AY359" s="3" t="s">
        <v>1022</v>
      </c>
      <c r="AZ359" s="3" t="s">
        <v>93</v>
      </c>
      <c r="BA359" s="26" t="s">
        <v>2082</v>
      </c>
      <c r="BB359" s="71" t="s">
        <v>939</v>
      </c>
      <c r="BC359" s="4" t="str">
        <f t="shared" si="58"/>
        <v>Cuttack</v>
      </c>
      <c r="BE359" s="4"/>
      <c r="BF359" s="4"/>
      <c r="BG359" s="26" t="s">
        <v>2082</v>
      </c>
      <c r="BH359" s="26" t="s">
        <v>7</v>
      </c>
      <c r="BI359" s="4">
        <f t="shared" si="59"/>
        <v>209.86</v>
      </c>
      <c r="BK359" s="3" t="s">
        <v>1022</v>
      </c>
      <c r="BL359" s="135" t="str">
        <f t="shared" si="60"/>
        <v>Exists</v>
      </c>
    </row>
    <row r="360" spans="9:64">
      <c r="I360" s="24">
        <v>681</v>
      </c>
      <c r="J360" s="46" t="str" cm="1">
        <f t="array" ref="J360">_xlfn.IFS(I360&gt;=750,"Low Risk",AND(I360&gt;=650,I360&lt;=749),"Medium Risk",I360&lt;650,"High Risk")</f>
        <v>Medium Risk</v>
      </c>
      <c r="N360" s="4"/>
      <c r="P360" s="26">
        <v>59.05</v>
      </c>
      <c r="Q360" s="4" t="str">
        <f t="shared" si="61"/>
        <v>Available</v>
      </c>
      <c r="Y360" s="24" t="s">
        <v>2085</v>
      </c>
      <c r="Z360" s="24" t="s">
        <v>38</v>
      </c>
      <c r="AA360" s="84" t="str">
        <f t="shared" si="52"/>
        <v>Deepak Mishra</v>
      </c>
      <c r="AB360" s="24">
        <v>7.66</v>
      </c>
      <c r="AC360" s="2" t="s">
        <v>124</v>
      </c>
      <c r="AD360" s="2">
        <v>41.85</v>
      </c>
      <c r="AG360" s="24" t="s">
        <v>2085</v>
      </c>
      <c r="AH360" s="4" t="str">
        <f t="shared" si="53"/>
        <v>00359</v>
      </c>
      <c r="AI360" s="2" t="s">
        <v>57</v>
      </c>
      <c r="AJ360" s="46" t="str">
        <f t="shared" si="54"/>
        <v>Female</v>
      </c>
      <c r="AK360" s="2" t="s">
        <v>1026</v>
      </c>
      <c r="AL360" s="2" t="s">
        <v>69</v>
      </c>
      <c r="AM360" s="7" t="str">
        <f t="shared" si="55"/>
        <v>Rajesh Panda|Sambalpur</v>
      </c>
      <c r="AO360" s="2" t="s">
        <v>1026</v>
      </c>
      <c r="AP360" s="96" t="str">
        <f t="shared" si="56"/>
        <v>Rajesh Panda</v>
      </c>
      <c r="AU360" s="24" t="s">
        <v>1377</v>
      </c>
      <c r="AV360" s="46" t="str">
        <f t="shared" si="57"/>
        <v>Approved</v>
      </c>
      <c r="AY360" s="2" t="s">
        <v>1025</v>
      </c>
      <c r="AZ360" s="2" t="s">
        <v>69</v>
      </c>
      <c r="BA360" s="24" t="s">
        <v>2085</v>
      </c>
      <c r="BB360" s="70" t="s">
        <v>208</v>
      </c>
      <c r="BC360" s="4" t="str">
        <f t="shared" si="58"/>
        <v>Rourkela</v>
      </c>
      <c r="BE360" s="4"/>
      <c r="BF360" s="4"/>
      <c r="BG360" s="24" t="s">
        <v>2085</v>
      </c>
      <c r="BH360" s="24" t="s">
        <v>38</v>
      </c>
      <c r="BI360" s="4">
        <f t="shared" si="59"/>
        <v>144.97999999999999</v>
      </c>
      <c r="BK360" s="2" t="s">
        <v>1025</v>
      </c>
      <c r="BL360" s="135" t="str">
        <f t="shared" si="60"/>
        <v>Exists</v>
      </c>
    </row>
    <row r="361" spans="9:64">
      <c r="I361" s="26">
        <v>659</v>
      </c>
      <c r="J361" s="46" t="str" cm="1">
        <f t="array" ref="J361">_xlfn.IFS(I361&gt;=750,"Low Risk",AND(I361&gt;=650,I361&lt;=749),"Medium Risk",I361&lt;650,"High Risk")</f>
        <v>Medium Risk</v>
      </c>
      <c r="N361" s="4"/>
      <c r="P361" s="24">
        <v>7.66</v>
      </c>
      <c r="Q361" s="4" t="str">
        <f t="shared" si="61"/>
        <v>Available</v>
      </c>
      <c r="Y361" s="26" t="s">
        <v>2087</v>
      </c>
      <c r="Z361" s="26" t="s">
        <v>16</v>
      </c>
      <c r="AA361" s="84" t="str">
        <f t="shared" si="52"/>
        <v>Suresh Panda</v>
      </c>
      <c r="AB361" s="26">
        <v>67.13</v>
      </c>
      <c r="AC361" s="3" t="s">
        <v>64</v>
      </c>
      <c r="AD361" s="3">
        <v>45.39</v>
      </c>
      <c r="AG361" s="26" t="s">
        <v>2087</v>
      </c>
      <c r="AH361" s="4" t="str">
        <f t="shared" si="53"/>
        <v>00360</v>
      </c>
      <c r="AI361" s="3" t="s">
        <v>89</v>
      </c>
      <c r="AJ361" s="46" t="str">
        <f t="shared" si="54"/>
        <v>Female</v>
      </c>
      <c r="AK361" s="3" t="s">
        <v>351</v>
      </c>
      <c r="AL361" s="3" t="s">
        <v>82</v>
      </c>
      <c r="AM361" s="7" t="str">
        <f t="shared" si="55"/>
        <v>Dilip Rout|Cuttack</v>
      </c>
      <c r="AO361" s="3" t="s">
        <v>351</v>
      </c>
      <c r="AP361" s="4" t="str">
        <f t="shared" si="56"/>
        <v>Not True</v>
      </c>
      <c r="AU361" s="26" t="s">
        <v>1426</v>
      </c>
      <c r="AV361" s="46" t="str">
        <f t="shared" si="57"/>
        <v>Under Review</v>
      </c>
      <c r="AY361" s="3" t="s">
        <v>1028</v>
      </c>
      <c r="AZ361" s="3" t="s">
        <v>82</v>
      </c>
      <c r="BA361" s="26" t="s">
        <v>2087</v>
      </c>
      <c r="BB361" s="71" t="s">
        <v>977</v>
      </c>
      <c r="BC361" s="4" t="str">
        <f t="shared" si="58"/>
        <v>Dhenkanal</v>
      </c>
      <c r="BE361" s="4"/>
      <c r="BF361" s="4"/>
      <c r="BG361" s="26" t="s">
        <v>2087</v>
      </c>
      <c r="BH361" s="26" t="s">
        <v>16</v>
      </c>
      <c r="BI361" s="4">
        <f t="shared" si="59"/>
        <v>197.62</v>
      </c>
      <c r="BK361" s="3" t="s">
        <v>1028</v>
      </c>
      <c r="BL361" s="135" t="str">
        <f t="shared" si="60"/>
        <v>Exists</v>
      </c>
    </row>
    <row r="362" spans="9:64">
      <c r="I362" s="24">
        <v>794</v>
      </c>
      <c r="J362" s="46" t="str" cm="1">
        <f t="array" ref="J362">_xlfn.IFS(I362&gt;=750,"Low Risk",AND(I362&gt;=650,I362&lt;=749),"Medium Risk",I362&lt;650,"High Risk")</f>
        <v>Low Risk</v>
      </c>
      <c r="N362" s="4"/>
      <c r="P362" s="26">
        <v>67.13</v>
      </c>
      <c r="Q362" s="4" t="str">
        <f t="shared" si="61"/>
        <v>Available</v>
      </c>
      <c r="Y362" s="24" t="s">
        <v>2089</v>
      </c>
      <c r="Z362" s="24" t="s">
        <v>24</v>
      </c>
      <c r="AA362" s="84" t="str">
        <f t="shared" si="52"/>
        <v>Bikash Nayak</v>
      </c>
      <c r="AB362" s="24">
        <v>25.49</v>
      </c>
      <c r="AC362" s="2" t="s">
        <v>97</v>
      </c>
      <c r="AD362" s="2">
        <v>25.66</v>
      </c>
      <c r="AG362" s="24" t="s">
        <v>2089</v>
      </c>
      <c r="AH362" s="4" t="str">
        <f t="shared" si="53"/>
        <v>00361</v>
      </c>
      <c r="AI362" s="2" t="s">
        <v>68</v>
      </c>
      <c r="AJ362" s="46" t="str">
        <f t="shared" si="54"/>
        <v>Female</v>
      </c>
      <c r="AK362" s="2" t="s">
        <v>1031</v>
      </c>
      <c r="AL362" s="2" t="s">
        <v>58</v>
      </c>
      <c r="AM362" s="7" t="str">
        <f t="shared" si="55"/>
        <v>Meena Mohanty|Dhenkanal</v>
      </c>
      <c r="AO362" s="2" t="s">
        <v>1031</v>
      </c>
      <c r="AP362" s="4" t="str">
        <f t="shared" si="56"/>
        <v>Not True</v>
      </c>
      <c r="AU362" s="24" t="s">
        <v>1381</v>
      </c>
      <c r="AV362" s="46" t="str">
        <f t="shared" si="57"/>
        <v>Rejected</v>
      </c>
      <c r="AY362" s="2" t="s">
        <v>1030</v>
      </c>
      <c r="AZ362" s="2" t="s">
        <v>58</v>
      </c>
      <c r="BA362" s="24" t="s">
        <v>2089</v>
      </c>
      <c r="BB362" s="70" t="s">
        <v>1100</v>
      </c>
      <c r="BC362" s="4" t="str">
        <f t="shared" si="58"/>
        <v>Berhampur</v>
      </c>
      <c r="BE362" s="4"/>
      <c r="BF362" s="4"/>
      <c r="BG362" s="24" t="s">
        <v>2089</v>
      </c>
      <c r="BH362" s="24" t="s">
        <v>24</v>
      </c>
      <c r="BI362" s="4">
        <f t="shared" si="59"/>
        <v>190.31</v>
      </c>
      <c r="BK362" s="2" t="s">
        <v>1030</v>
      </c>
      <c r="BL362" s="135" t="str">
        <f t="shared" si="60"/>
        <v>Exists</v>
      </c>
    </row>
    <row r="363" spans="9:64">
      <c r="I363" s="26">
        <v>857</v>
      </c>
      <c r="J363" s="46" t="str" cm="1">
        <f t="array" ref="J363">_xlfn.IFS(I363&gt;=750,"Low Risk",AND(I363&gt;=650,I363&lt;=749),"Medium Risk",I363&lt;650,"High Risk")</f>
        <v>Low Risk</v>
      </c>
      <c r="N363" s="4"/>
      <c r="P363" s="24">
        <v>25.49</v>
      </c>
      <c r="Q363" s="4" t="str">
        <f t="shared" si="61"/>
        <v>Available</v>
      </c>
      <c r="Y363" s="26" t="s">
        <v>2091</v>
      </c>
      <c r="Z363" s="26" t="s">
        <v>35</v>
      </c>
      <c r="AA363" s="84" t="str">
        <f t="shared" si="52"/>
        <v>Kavita Rath</v>
      </c>
      <c r="AB363" s="26">
        <v>24.25</v>
      </c>
      <c r="AC363" s="3" t="s">
        <v>157</v>
      </c>
      <c r="AD363" s="3">
        <v>28.56</v>
      </c>
      <c r="AG363" s="26" t="s">
        <v>2091</v>
      </c>
      <c r="AH363" s="4" t="str">
        <f t="shared" si="53"/>
        <v>00362</v>
      </c>
      <c r="AI363" s="3" t="s">
        <v>128</v>
      </c>
      <c r="AJ363" s="46" t="str">
        <f t="shared" si="54"/>
        <v>Female</v>
      </c>
      <c r="AK363" s="3" t="s">
        <v>387</v>
      </c>
      <c r="AL363" s="3" t="s">
        <v>69</v>
      </c>
      <c r="AM363" s="7" t="str">
        <f t="shared" si="55"/>
        <v>Rajesh Mishra|Sambalpur</v>
      </c>
      <c r="AO363" s="3" t="s">
        <v>387</v>
      </c>
      <c r="AP363" s="96" t="str">
        <f t="shared" si="56"/>
        <v>Rajesh Mishra</v>
      </c>
      <c r="AU363" s="26" t="s">
        <v>1377</v>
      </c>
      <c r="AV363" s="46" t="str">
        <f t="shared" si="57"/>
        <v>Approved</v>
      </c>
      <c r="AY363" s="3" t="s">
        <v>1033</v>
      </c>
      <c r="AZ363" s="3" t="s">
        <v>69</v>
      </c>
      <c r="BA363" s="26" t="s">
        <v>2091</v>
      </c>
      <c r="BB363" s="71" t="s">
        <v>1151</v>
      </c>
      <c r="BC363" s="4" t="str">
        <f t="shared" si="58"/>
        <v>Rourkela</v>
      </c>
      <c r="BE363" s="4"/>
      <c r="BF363" s="4"/>
      <c r="BG363" s="26" t="s">
        <v>2091</v>
      </c>
      <c r="BH363" s="26" t="s">
        <v>35</v>
      </c>
      <c r="BI363" s="4">
        <f t="shared" si="59"/>
        <v>103.83</v>
      </c>
      <c r="BK363" s="3" t="s">
        <v>1033</v>
      </c>
      <c r="BL363" s="135" t="str">
        <f t="shared" si="60"/>
        <v>Exists</v>
      </c>
    </row>
    <row r="364" spans="9:64">
      <c r="I364" s="24">
        <v>704</v>
      </c>
      <c r="J364" s="46" t="str" cm="1">
        <f t="array" ref="J364">_xlfn.IFS(I364&gt;=750,"Low Risk",AND(I364&gt;=650,I364&lt;=749),"Medium Risk",I364&lt;650,"High Risk")</f>
        <v>Medium Risk</v>
      </c>
      <c r="N364" s="4"/>
      <c r="P364" s="26">
        <v>24.25</v>
      </c>
      <c r="Q364" s="4" t="str">
        <f t="shared" si="61"/>
        <v>Available</v>
      </c>
      <c r="Y364" s="24" t="s">
        <v>2092</v>
      </c>
      <c r="Z364" s="24" t="s">
        <v>35</v>
      </c>
      <c r="AA364" s="84" t="str">
        <f t="shared" si="52"/>
        <v>Kavita Rath</v>
      </c>
      <c r="AB364" s="24">
        <v>91.32</v>
      </c>
      <c r="AC364" s="2" t="s">
        <v>59</v>
      </c>
      <c r="AD364" s="2">
        <v>22.22</v>
      </c>
      <c r="AG364" s="24" t="s">
        <v>2092</v>
      </c>
      <c r="AH364" s="4" t="str">
        <f t="shared" si="53"/>
        <v>00363</v>
      </c>
      <c r="AI364" s="2" t="s">
        <v>57</v>
      </c>
      <c r="AJ364" s="46" t="str">
        <f t="shared" si="54"/>
        <v>Female</v>
      </c>
      <c r="AK364" s="2" t="s">
        <v>1036</v>
      </c>
      <c r="AL364" s="2" t="s">
        <v>63</v>
      </c>
      <c r="AM364" s="7" t="str">
        <f t="shared" si="55"/>
        <v>Sunita Swain|Balasore</v>
      </c>
      <c r="AO364" s="2" t="s">
        <v>1036</v>
      </c>
      <c r="AP364" s="4" t="str">
        <f t="shared" si="56"/>
        <v>Not True</v>
      </c>
      <c r="AU364" s="24" t="s">
        <v>1377</v>
      </c>
      <c r="AV364" s="46" t="str">
        <f t="shared" si="57"/>
        <v>Approved</v>
      </c>
      <c r="AY364" s="2" t="s">
        <v>1035</v>
      </c>
      <c r="AZ364" s="2" t="s">
        <v>63</v>
      </c>
      <c r="BA364" s="24" t="s">
        <v>2092</v>
      </c>
      <c r="BB364" s="70" t="s">
        <v>1156</v>
      </c>
      <c r="BC364" s="4" t="str">
        <f t="shared" si="58"/>
        <v>Cuttack</v>
      </c>
      <c r="BE364" s="4"/>
      <c r="BF364" s="4"/>
      <c r="BG364" s="24" t="s">
        <v>2092</v>
      </c>
      <c r="BH364" s="24" t="s">
        <v>35</v>
      </c>
      <c r="BI364" s="4">
        <f t="shared" si="59"/>
        <v>103.83</v>
      </c>
      <c r="BK364" s="2" t="s">
        <v>1035</v>
      </c>
      <c r="BL364" s="135" t="str">
        <f t="shared" si="60"/>
        <v>Exists</v>
      </c>
    </row>
    <row r="365" spans="9:64">
      <c r="I365" s="26">
        <v>894</v>
      </c>
      <c r="J365" s="46" t="str" cm="1">
        <f t="array" ref="J365">_xlfn.IFS(I365&gt;=750,"Low Risk",AND(I365&gt;=650,I365&lt;=749),"Medium Risk",I365&lt;650,"High Risk")</f>
        <v>Low Risk</v>
      </c>
      <c r="N365" s="4"/>
      <c r="P365" s="24">
        <v>91.32</v>
      </c>
      <c r="Q365" s="4" t="str">
        <f t="shared" si="61"/>
        <v>Available</v>
      </c>
      <c r="Y365" s="26" t="s">
        <v>2094</v>
      </c>
      <c r="Z365" s="26" t="s">
        <v>12</v>
      </c>
      <c r="AA365" s="84" t="str">
        <f t="shared" si="52"/>
        <v>Priya Mohanty</v>
      </c>
      <c r="AB365" s="26">
        <v>13.79</v>
      </c>
      <c r="AC365" s="3" t="s">
        <v>59</v>
      </c>
      <c r="AD365" s="3">
        <v>12.57</v>
      </c>
      <c r="AG365" s="26" t="s">
        <v>2094</v>
      </c>
      <c r="AH365" s="4" t="str">
        <f t="shared" si="53"/>
        <v>00364</v>
      </c>
      <c r="AI365" s="3" t="s">
        <v>73</v>
      </c>
      <c r="AJ365" s="46" t="str">
        <f t="shared" si="54"/>
        <v>Male</v>
      </c>
      <c r="AK365" s="3" t="s">
        <v>1039</v>
      </c>
      <c r="AL365" s="3" t="s">
        <v>93</v>
      </c>
      <c r="AM365" s="7" t="str">
        <f t="shared" si="55"/>
        <v>Lata Mallick|Jharsuguda</v>
      </c>
      <c r="AO365" s="3" t="s">
        <v>1039</v>
      </c>
      <c r="AP365" s="4" t="str">
        <f t="shared" si="56"/>
        <v>Not True</v>
      </c>
      <c r="AU365" s="26" t="s">
        <v>1381</v>
      </c>
      <c r="AV365" s="46" t="str">
        <f t="shared" si="57"/>
        <v>Rejected</v>
      </c>
      <c r="AY365" s="3" t="s">
        <v>1038</v>
      </c>
      <c r="AZ365" s="3" t="s">
        <v>93</v>
      </c>
      <c r="BA365" s="26" t="s">
        <v>2094</v>
      </c>
      <c r="BB365" s="71" t="s">
        <v>939</v>
      </c>
      <c r="BC365" s="4" t="str">
        <f t="shared" si="58"/>
        <v>Cuttack</v>
      </c>
      <c r="BE365" s="4"/>
      <c r="BF365" s="4"/>
      <c r="BG365" s="26" t="s">
        <v>2094</v>
      </c>
      <c r="BH365" s="26" t="s">
        <v>12</v>
      </c>
      <c r="BI365" s="4">
        <f t="shared" si="59"/>
        <v>105.8</v>
      </c>
      <c r="BK365" s="3" t="s">
        <v>1038</v>
      </c>
      <c r="BL365" s="135" t="str">
        <f t="shared" si="60"/>
        <v>Exists</v>
      </c>
    </row>
    <row r="366" spans="9:64">
      <c r="I366" s="24">
        <v>714</v>
      </c>
      <c r="J366" s="46" t="str" cm="1">
        <f t="array" ref="J366">_xlfn.IFS(I366&gt;=750,"Low Risk",AND(I366&gt;=650,I366&lt;=749),"Medium Risk",I366&lt;650,"High Risk")</f>
        <v>Medium Risk</v>
      </c>
      <c r="N366" s="4"/>
      <c r="P366" s="26">
        <v>13.79</v>
      </c>
      <c r="Q366" s="4" t="str">
        <f t="shared" si="61"/>
        <v>Available</v>
      </c>
      <c r="Y366" s="24" t="s">
        <v>2096</v>
      </c>
      <c r="Z366" s="24" t="s">
        <v>12</v>
      </c>
      <c r="AA366" s="84" t="str">
        <f t="shared" si="52"/>
        <v>Priya Mohanty</v>
      </c>
      <c r="AB366" s="24">
        <v>36.85</v>
      </c>
      <c r="AC366" s="2" t="s">
        <v>59</v>
      </c>
      <c r="AD366" s="2">
        <v>9.49</v>
      </c>
      <c r="AG366" s="24" t="s">
        <v>2096</v>
      </c>
      <c r="AH366" s="4" t="str">
        <f t="shared" si="53"/>
        <v>00365</v>
      </c>
      <c r="AI366" s="2" t="s">
        <v>73</v>
      </c>
      <c r="AJ366" s="46" t="str">
        <f t="shared" si="54"/>
        <v>Male</v>
      </c>
      <c r="AK366" s="2" t="s">
        <v>1042</v>
      </c>
      <c r="AL366" s="2" t="s">
        <v>93</v>
      </c>
      <c r="AM366" s="7" t="str">
        <f t="shared" si="55"/>
        <v>Nisha Mishra|Jharsuguda</v>
      </c>
      <c r="AO366" s="2" t="s">
        <v>1042</v>
      </c>
      <c r="AP366" s="4" t="str">
        <f t="shared" si="56"/>
        <v>Not True</v>
      </c>
      <c r="AU366" s="24" t="s">
        <v>1386</v>
      </c>
      <c r="AV366" s="46" t="str">
        <f t="shared" si="57"/>
        <v>Rejected</v>
      </c>
      <c r="AY366" s="2" t="s">
        <v>1041</v>
      </c>
      <c r="AZ366" s="2" t="s">
        <v>93</v>
      </c>
      <c r="BA366" s="24" t="s">
        <v>2096</v>
      </c>
      <c r="BB366" s="70" t="s">
        <v>846</v>
      </c>
      <c r="BC366" s="4" t="str">
        <f t="shared" si="58"/>
        <v>Bhubaneswar</v>
      </c>
      <c r="BE366" s="4"/>
      <c r="BF366" s="4"/>
      <c r="BG366" s="24" t="s">
        <v>2096</v>
      </c>
      <c r="BH366" s="24" t="s">
        <v>12</v>
      </c>
      <c r="BI366" s="4">
        <f t="shared" si="59"/>
        <v>105.8</v>
      </c>
      <c r="BK366" s="2" t="s">
        <v>1041</v>
      </c>
      <c r="BL366" s="135" t="str">
        <f t="shared" si="60"/>
        <v>Exists</v>
      </c>
    </row>
    <row r="367" spans="9:64">
      <c r="I367" s="26">
        <v>790</v>
      </c>
      <c r="J367" s="46" t="str" cm="1">
        <f t="array" ref="J367">_xlfn.IFS(I367&gt;=750,"Low Risk",AND(I367&gt;=650,I367&lt;=749),"Medium Risk",I367&lt;650,"High Risk")</f>
        <v>Low Risk</v>
      </c>
      <c r="N367" s="4"/>
      <c r="P367" s="24">
        <v>36.85</v>
      </c>
      <c r="Q367" s="4" t="str">
        <f t="shared" si="61"/>
        <v>Available</v>
      </c>
      <c r="Y367" s="26" t="s">
        <v>2097</v>
      </c>
      <c r="Z367" s="26" t="s">
        <v>7</v>
      </c>
      <c r="AA367" s="84" t="str">
        <f t="shared" si="52"/>
        <v>Rajesh Kumar</v>
      </c>
      <c r="AB367" s="26">
        <v>11.15</v>
      </c>
      <c r="AC367" s="3" t="s">
        <v>124</v>
      </c>
      <c r="AD367" s="3">
        <v>36.22</v>
      </c>
      <c r="AG367" s="26" t="s">
        <v>2097</v>
      </c>
      <c r="AH367" s="4" t="str">
        <f t="shared" si="53"/>
        <v>00366</v>
      </c>
      <c r="AI367" s="3" t="s">
        <v>128</v>
      </c>
      <c r="AJ367" s="46" t="str">
        <f t="shared" si="54"/>
        <v>Female</v>
      </c>
      <c r="AK367" s="3" t="s">
        <v>272</v>
      </c>
      <c r="AL367" s="3" t="s">
        <v>161</v>
      </c>
      <c r="AM367" s="7" t="str">
        <f t="shared" si="55"/>
        <v>Suresh Swain|Puri</v>
      </c>
      <c r="AO367" s="3" t="s">
        <v>272</v>
      </c>
      <c r="AP367" s="4" t="str">
        <f t="shared" si="56"/>
        <v>Not True</v>
      </c>
      <c r="AU367" s="26" t="s">
        <v>1386</v>
      </c>
      <c r="AV367" s="46" t="str">
        <f t="shared" si="57"/>
        <v>Rejected</v>
      </c>
      <c r="AY367" s="3" t="s">
        <v>1044</v>
      </c>
      <c r="AZ367" s="3" t="s">
        <v>161</v>
      </c>
      <c r="BA367" s="26" t="s">
        <v>2097</v>
      </c>
      <c r="BB367" s="71" t="s">
        <v>1315</v>
      </c>
      <c r="BC367" s="4" t="str">
        <f t="shared" si="58"/>
        <v>Jharsuguda</v>
      </c>
      <c r="BE367" s="4"/>
      <c r="BF367" s="4"/>
      <c r="BG367" s="26" t="s">
        <v>2097</v>
      </c>
      <c r="BH367" s="26" t="s">
        <v>7</v>
      </c>
      <c r="BI367" s="4">
        <f t="shared" si="59"/>
        <v>209.86</v>
      </c>
      <c r="BK367" s="3" t="s">
        <v>1044</v>
      </c>
      <c r="BL367" s="135" t="str">
        <f t="shared" si="60"/>
        <v>Exists</v>
      </c>
    </row>
    <row r="368" spans="9:64">
      <c r="I368" s="24">
        <v>589</v>
      </c>
      <c r="J368" s="46" t="str" cm="1">
        <f t="array" ref="J368">_xlfn.IFS(I368&gt;=750,"Low Risk",AND(I368&gt;=650,I368&lt;=749),"Medium Risk",I368&lt;650,"High Risk")</f>
        <v>High Risk</v>
      </c>
      <c r="N368" s="4"/>
      <c r="P368" s="26">
        <v>11.15</v>
      </c>
      <c r="Q368" s="4" t="str">
        <f t="shared" si="61"/>
        <v>Available</v>
      </c>
      <c r="Y368" s="24" t="s">
        <v>2099</v>
      </c>
      <c r="Z368" s="24" t="s">
        <v>32</v>
      </c>
      <c r="AA368" s="84" t="str">
        <f t="shared" si="52"/>
        <v>Ramesh Behera</v>
      </c>
      <c r="AB368" s="24">
        <v>87.79</v>
      </c>
      <c r="AC368" s="2" t="s">
        <v>157</v>
      </c>
      <c r="AD368" s="2">
        <v>6.76</v>
      </c>
      <c r="AG368" s="24" t="s">
        <v>2099</v>
      </c>
      <c r="AH368" s="4" t="str">
        <f t="shared" si="53"/>
        <v>00367</v>
      </c>
      <c r="AI368" s="2" t="s">
        <v>128</v>
      </c>
      <c r="AJ368" s="46" t="str">
        <f t="shared" si="54"/>
        <v>Female</v>
      </c>
      <c r="AK368" s="2" t="s">
        <v>1047</v>
      </c>
      <c r="AL368" s="2" t="s">
        <v>82</v>
      </c>
      <c r="AM368" s="7" t="str">
        <f t="shared" si="55"/>
        <v>Mira Barik|Cuttack</v>
      </c>
      <c r="AO368" s="2" t="s">
        <v>1047</v>
      </c>
      <c r="AP368" s="4" t="str">
        <f t="shared" si="56"/>
        <v>Not True</v>
      </c>
      <c r="AU368" s="24" t="s">
        <v>1377</v>
      </c>
      <c r="AV368" s="46" t="str">
        <f t="shared" si="57"/>
        <v>Approved</v>
      </c>
      <c r="AY368" s="2" t="s">
        <v>1046</v>
      </c>
      <c r="AZ368" s="2" t="s">
        <v>82</v>
      </c>
      <c r="BA368" s="24" t="s">
        <v>2099</v>
      </c>
      <c r="BB368" s="70" t="s">
        <v>1161</v>
      </c>
      <c r="BC368" s="4" t="str">
        <f t="shared" si="58"/>
        <v>Sambalpur</v>
      </c>
      <c r="BE368" s="4"/>
      <c r="BF368" s="4"/>
      <c r="BG368" s="24" t="s">
        <v>2099</v>
      </c>
      <c r="BH368" s="24" t="s">
        <v>32</v>
      </c>
      <c r="BI368" s="4">
        <f t="shared" si="59"/>
        <v>224.53</v>
      </c>
      <c r="BK368" s="2" t="s">
        <v>1046</v>
      </c>
      <c r="BL368" s="135" t="str">
        <f t="shared" si="60"/>
        <v>Exists</v>
      </c>
    </row>
    <row r="369" spans="9:64">
      <c r="I369" s="26">
        <v>686</v>
      </c>
      <c r="J369" s="46" t="str" cm="1">
        <f t="array" ref="J369">_xlfn.IFS(I369&gt;=750,"Low Risk",AND(I369&gt;=650,I369&lt;=749),"Medium Risk",I369&lt;650,"High Risk")</f>
        <v>Medium Risk</v>
      </c>
      <c r="N369" s="4"/>
      <c r="P369" s="24">
        <v>87.79</v>
      </c>
      <c r="Q369" s="4" t="str">
        <f t="shared" si="61"/>
        <v>Available</v>
      </c>
      <c r="Y369" s="26" t="s">
        <v>2101</v>
      </c>
      <c r="Z369" s="26" t="s">
        <v>41</v>
      </c>
      <c r="AA369" s="84" t="str">
        <f t="shared" si="52"/>
        <v>Pooja Tripathi</v>
      </c>
      <c r="AB369" s="26">
        <v>51.72</v>
      </c>
      <c r="AC369" s="3" t="s">
        <v>97</v>
      </c>
      <c r="AD369" s="3">
        <v>23.63</v>
      </c>
      <c r="AG369" s="26" t="s">
        <v>2101</v>
      </c>
      <c r="AH369" s="4" t="str">
        <f t="shared" si="53"/>
        <v>00368</v>
      </c>
      <c r="AI369" s="3" t="s">
        <v>68</v>
      </c>
      <c r="AJ369" s="46" t="str">
        <f t="shared" si="54"/>
        <v>Female</v>
      </c>
      <c r="AK369" s="3" t="s">
        <v>959</v>
      </c>
      <c r="AL369" s="3" t="s">
        <v>93</v>
      </c>
      <c r="AM369" s="7" t="str">
        <f t="shared" si="55"/>
        <v>Rohit Tripathi|Jharsuguda</v>
      </c>
      <c r="AO369" s="3" t="s">
        <v>959</v>
      </c>
      <c r="AP369" s="96" t="str">
        <f t="shared" si="56"/>
        <v>Rohit Tripathi</v>
      </c>
      <c r="AU369" s="26" t="s">
        <v>1377</v>
      </c>
      <c r="AV369" s="46" t="str">
        <f t="shared" si="57"/>
        <v>Approved</v>
      </c>
      <c r="AY369" s="3" t="s">
        <v>1049</v>
      </c>
      <c r="AZ369" s="3" t="s">
        <v>93</v>
      </c>
      <c r="BA369" s="26" t="s">
        <v>2101</v>
      </c>
      <c r="BB369" s="71" t="s">
        <v>361</v>
      </c>
      <c r="BC369" s="4" t="str">
        <f t="shared" si="58"/>
        <v>Jharsuguda</v>
      </c>
      <c r="BE369" s="4"/>
      <c r="BF369" s="4"/>
      <c r="BG369" s="26" t="s">
        <v>2101</v>
      </c>
      <c r="BH369" s="26" t="s">
        <v>41</v>
      </c>
      <c r="BI369" s="4">
        <f t="shared" si="59"/>
        <v>251.78</v>
      </c>
      <c r="BK369" s="3" t="s">
        <v>1049</v>
      </c>
      <c r="BL369" s="135" t="str">
        <f t="shared" si="60"/>
        <v>Exists</v>
      </c>
    </row>
    <row r="370" spans="9:64">
      <c r="I370" s="24">
        <v>878</v>
      </c>
      <c r="J370" s="46" t="str" cm="1">
        <f t="array" ref="J370">_xlfn.IFS(I370&gt;=750,"Low Risk",AND(I370&gt;=650,I370&lt;=749),"Medium Risk",I370&lt;650,"High Risk")</f>
        <v>Low Risk</v>
      </c>
      <c r="N370" s="4"/>
      <c r="P370" s="26">
        <v>51.72</v>
      </c>
      <c r="Q370" s="4" t="str">
        <f t="shared" si="61"/>
        <v>Available</v>
      </c>
      <c r="Y370" s="24" t="s">
        <v>2102</v>
      </c>
      <c r="Z370" s="24" t="s">
        <v>35</v>
      </c>
      <c r="AA370" s="84" t="str">
        <f t="shared" si="52"/>
        <v>Kavita Rath</v>
      </c>
      <c r="AB370" s="24">
        <v>51.15</v>
      </c>
      <c r="AC370" s="2" t="s">
        <v>124</v>
      </c>
      <c r="AD370" s="2">
        <v>4.6900000000000004</v>
      </c>
      <c r="AG370" s="24" t="s">
        <v>2102</v>
      </c>
      <c r="AH370" s="4" t="str">
        <f t="shared" si="53"/>
        <v>00369</v>
      </c>
      <c r="AI370" s="2" t="s">
        <v>89</v>
      </c>
      <c r="AJ370" s="46" t="str">
        <f t="shared" si="54"/>
        <v>Female</v>
      </c>
      <c r="AK370" s="2" t="s">
        <v>1052</v>
      </c>
      <c r="AL370" s="2" t="s">
        <v>58</v>
      </c>
      <c r="AM370" s="7" t="str">
        <f t="shared" si="55"/>
        <v>Priya Barik|Dhenkanal</v>
      </c>
      <c r="AO370" s="2" t="s">
        <v>1052</v>
      </c>
      <c r="AP370" s="4" t="str">
        <f t="shared" si="56"/>
        <v>Not True</v>
      </c>
      <c r="AU370" s="24" t="s">
        <v>1381</v>
      </c>
      <c r="AV370" s="46" t="str">
        <f t="shared" si="57"/>
        <v>Rejected</v>
      </c>
      <c r="AY370" s="2" t="s">
        <v>1051</v>
      </c>
      <c r="AZ370" s="2" t="s">
        <v>58</v>
      </c>
      <c r="BA370" s="24" t="s">
        <v>2102</v>
      </c>
      <c r="BB370" s="70" t="s">
        <v>480</v>
      </c>
      <c r="BC370" s="4" t="str">
        <f t="shared" si="58"/>
        <v>Dhenkanal</v>
      </c>
      <c r="BE370" s="4"/>
      <c r="BF370" s="4"/>
      <c r="BG370" s="24" t="s">
        <v>2102</v>
      </c>
      <c r="BH370" s="24" t="s">
        <v>35</v>
      </c>
      <c r="BI370" s="4">
        <f t="shared" si="59"/>
        <v>103.83</v>
      </c>
      <c r="BK370" s="2" t="s">
        <v>1051</v>
      </c>
      <c r="BL370" s="135" t="str">
        <f t="shared" si="60"/>
        <v>Exists</v>
      </c>
    </row>
    <row r="371" spans="9:64">
      <c r="I371" s="26">
        <v>714</v>
      </c>
      <c r="J371" s="46" t="str" cm="1">
        <f t="array" ref="J371">_xlfn.IFS(I371&gt;=750,"Low Risk",AND(I371&gt;=650,I371&lt;=749),"Medium Risk",I371&lt;650,"High Risk")</f>
        <v>Medium Risk</v>
      </c>
      <c r="N371" s="4"/>
      <c r="P371" s="24">
        <v>51.15</v>
      </c>
      <c r="Q371" s="4" t="str">
        <f t="shared" si="61"/>
        <v>Available</v>
      </c>
      <c r="Y371" s="26" t="s">
        <v>2103</v>
      </c>
      <c r="Z371" s="26" t="s">
        <v>20</v>
      </c>
      <c r="AA371" s="84" t="str">
        <f t="shared" si="52"/>
        <v>Anita Das</v>
      </c>
      <c r="AB371" s="26">
        <v>56.75</v>
      </c>
      <c r="AC371" s="3" t="s">
        <v>124</v>
      </c>
      <c r="AD371" s="3"/>
      <c r="AG371" s="26" t="s">
        <v>2103</v>
      </c>
      <c r="AH371" s="4" t="str">
        <f t="shared" si="53"/>
        <v>00370</v>
      </c>
      <c r="AI371" s="3" t="s">
        <v>128</v>
      </c>
      <c r="AJ371" s="46" t="str">
        <f t="shared" si="54"/>
        <v>Female</v>
      </c>
      <c r="AK371" s="3" t="s">
        <v>1054</v>
      </c>
      <c r="AL371" s="3" t="s">
        <v>93</v>
      </c>
      <c r="AM371" s="7" t="str">
        <f t="shared" si="55"/>
        <v>Meena Pradhan|Jharsuguda</v>
      </c>
      <c r="AO371" s="3" t="s">
        <v>1054</v>
      </c>
      <c r="AP371" s="4" t="str">
        <f t="shared" si="56"/>
        <v>Not True</v>
      </c>
      <c r="AU371" s="26" t="s">
        <v>1377</v>
      </c>
      <c r="AV371" s="46" t="str">
        <f t="shared" si="57"/>
        <v>Approved</v>
      </c>
      <c r="AY371" s="3" t="s">
        <v>1053</v>
      </c>
      <c r="AZ371" s="3" t="s">
        <v>93</v>
      </c>
      <c r="BA371" s="26" t="s">
        <v>2103</v>
      </c>
      <c r="BB371" s="71" t="s">
        <v>1108</v>
      </c>
      <c r="BC371" s="4" t="str">
        <f t="shared" si="58"/>
        <v>Cuttack</v>
      </c>
      <c r="BE371" s="4"/>
      <c r="BF371" s="4"/>
      <c r="BG371" s="26" t="s">
        <v>2103</v>
      </c>
      <c r="BH371" s="26" t="s">
        <v>20</v>
      </c>
      <c r="BI371" s="4">
        <f t="shared" si="59"/>
        <v>104.66</v>
      </c>
      <c r="BK371" s="3" t="s">
        <v>1053</v>
      </c>
      <c r="BL371" s="135" t="str">
        <f t="shared" si="60"/>
        <v>Exists</v>
      </c>
    </row>
    <row r="372" spans="9:64">
      <c r="I372" s="24">
        <v>871</v>
      </c>
      <c r="J372" s="46" t="str" cm="1">
        <f t="array" ref="J372">_xlfn.IFS(I372&gt;=750,"Low Risk",AND(I372&gt;=650,I372&lt;=749),"Medium Risk",I372&lt;650,"High Risk")</f>
        <v>Low Risk</v>
      </c>
      <c r="N372" s="4"/>
      <c r="P372" s="26">
        <v>56.75</v>
      </c>
      <c r="Q372" s="4" t="str">
        <f t="shared" si="61"/>
        <v>Available</v>
      </c>
      <c r="Y372" s="24" t="s">
        <v>2105</v>
      </c>
      <c r="Z372" s="24" t="s">
        <v>12</v>
      </c>
      <c r="AA372" s="84" t="str">
        <f t="shared" si="52"/>
        <v>Priya Mohanty</v>
      </c>
      <c r="AB372" s="24">
        <v>83.97</v>
      </c>
      <c r="AC372" s="2" t="s">
        <v>64</v>
      </c>
      <c r="AD372" s="2">
        <v>30.02</v>
      </c>
      <c r="AG372" s="24" t="s">
        <v>2105</v>
      </c>
      <c r="AH372" s="4" t="str">
        <f t="shared" si="53"/>
        <v>00371</v>
      </c>
      <c r="AI372" s="2" t="s">
        <v>105</v>
      </c>
      <c r="AJ372" s="46" t="str">
        <f t="shared" si="54"/>
        <v>Female</v>
      </c>
      <c r="AK372" s="2" t="s">
        <v>1057</v>
      </c>
      <c r="AL372" s="2" t="s">
        <v>93</v>
      </c>
      <c r="AM372" s="7" t="str">
        <f t="shared" si="55"/>
        <v>Meena Mishra|Jharsuguda</v>
      </c>
      <c r="AO372" s="2" t="s">
        <v>1057</v>
      </c>
      <c r="AP372" s="4" t="str">
        <f t="shared" si="56"/>
        <v>Not True</v>
      </c>
      <c r="AU372" s="24" t="s">
        <v>1426</v>
      </c>
      <c r="AV372" s="46" t="str">
        <f t="shared" si="57"/>
        <v>Under Review</v>
      </c>
      <c r="AY372" s="2" t="s">
        <v>1056</v>
      </c>
      <c r="AZ372" s="2" t="s">
        <v>93</v>
      </c>
      <c r="BA372" s="24" t="s">
        <v>2105</v>
      </c>
      <c r="BB372" s="70" t="s">
        <v>440</v>
      </c>
      <c r="BC372" s="4" t="str">
        <f t="shared" si="58"/>
        <v>Cuttack</v>
      </c>
      <c r="BE372" s="4"/>
      <c r="BF372" s="4"/>
      <c r="BG372" s="24" t="s">
        <v>2105</v>
      </c>
      <c r="BH372" s="24" t="s">
        <v>12</v>
      </c>
      <c r="BI372" s="4">
        <f t="shared" si="59"/>
        <v>105.8</v>
      </c>
      <c r="BK372" s="2" t="s">
        <v>1056</v>
      </c>
      <c r="BL372" s="135" t="str">
        <f t="shared" si="60"/>
        <v>Exists</v>
      </c>
    </row>
    <row r="373" spans="9:64">
      <c r="I373" s="26">
        <v>604</v>
      </c>
      <c r="J373" s="46" t="str" cm="1">
        <f t="array" ref="J373">_xlfn.IFS(I373&gt;=750,"Low Risk",AND(I373&gt;=650,I373&lt;=749),"Medium Risk",I373&lt;650,"High Risk")</f>
        <v>High Risk</v>
      </c>
      <c r="N373" s="4"/>
      <c r="P373" s="24">
        <v>83.97</v>
      </c>
      <c r="Q373" s="4" t="str">
        <f t="shared" si="61"/>
        <v>Available</v>
      </c>
      <c r="Y373" s="26" t="s">
        <v>2106</v>
      </c>
      <c r="Z373" s="26" t="s">
        <v>41</v>
      </c>
      <c r="AA373" s="84" t="str">
        <f t="shared" si="52"/>
        <v>Pooja Tripathi</v>
      </c>
      <c r="AB373" s="26">
        <v>27.55</v>
      </c>
      <c r="AC373" s="3" t="s">
        <v>124</v>
      </c>
      <c r="AD373" s="3">
        <v>30.02</v>
      </c>
      <c r="AG373" s="26" t="s">
        <v>2106</v>
      </c>
      <c r="AH373" s="4" t="str">
        <f t="shared" si="53"/>
        <v>00372</v>
      </c>
      <c r="AI373" s="3" t="s">
        <v>57</v>
      </c>
      <c r="AJ373" s="46" t="str">
        <f t="shared" si="54"/>
        <v>Female</v>
      </c>
      <c r="AK373" s="3" t="s">
        <v>375</v>
      </c>
      <c r="AL373" s="3" t="s">
        <v>58</v>
      </c>
      <c r="AM373" s="7" t="str">
        <f t="shared" si="55"/>
        <v>Pooja Sahoo|Dhenkanal</v>
      </c>
      <c r="AO373" s="3" t="s">
        <v>375</v>
      </c>
      <c r="AP373" s="4" t="str">
        <f t="shared" si="56"/>
        <v>Not True</v>
      </c>
      <c r="AU373" s="26" t="s">
        <v>1381</v>
      </c>
      <c r="AV373" s="46" t="str">
        <f t="shared" si="57"/>
        <v>Rejected</v>
      </c>
      <c r="AY373" s="3" t="s">
        <v>1059</v>
      </c>
      <c r="AZ373" s="3" t="s">
        <v>58</v>
      </c>
      <c r="BA373" s="26" t="s">
        <v>2106</v>
      </c>
      <c r="BB373" s="71" t="s">
        <v>541</v>
      </c>
      <c r="BC373" s="4" t="str">
        <f t="shared" si="58"/>
        <v>Cuttack</v>
      </c>
      <c r="BE373" s="4"/>
      <c r="BF373" s="4"/>
      <c r="BG373" s="26" t="s">
        <v>2106</v>
      </c>
      <c r="BH373" s="26" t="s">
        <v>41</v>
      </c>
      <c r="BI373" s="4">
        <f t="shared" si="59"/>
        <v>251.78</v>
      </c>
      <c r="BK373" s="3" t="s">
        <v>1059</v>
      </c>
      <c r="BL373" s="135" t="str">
        <f t="shared" si="60"/>
        <v>Exists</v>
      </c>
    </row>
    <row r="374" spans="9:64">
      <c r="I374" s="24">
        <v>814</v>
      </c>
      <c r="J374" s="46" t="str" cm="1">
        <f t="array" ref="J374">_xlfn.IFS(I374&gt;=750,"Low Risk",AND(I374&gt;=650,I374&lt;=749),"Medium Risk",I374&lt;650,"High Risk")</f>
        <v>Low Risk</v>
      </c>
      <c r="N374" s="4"/>
      <c r="P374" s="26">
        <v>27.55</v>
      </c>
      <c r="Q374" s="4" t="str">
        <f t="shared" si="61"/>
        <v>Available</v>
      </c>
      <c r="Y374" s="24" t="s">
        <v>2107</v>
      </c>
      <c r="Z374" s="24" t="s">
        <v>12</v>
      </c>
      <c r="AA374" s="84" t="str">
        <f t="shared" si="52"/>
        <v>Priya Mohanty</v>
      </c>
      <c r="AB374" s="24">
        <v>8.67</v>
      </c>
      <c r="AC374" s="2" t="s">
        <v>74</v>
      </c>
      <c r="AD374" s="2">
        <v>20.99</v>
      </c>
      <c r="AG374" s="24" t="s">
        <v>2107</v>
      </c>
      <c r="AH374" s="4" t="str">
        <f t="shared" si="53"/>
        <v>00373</v>
      </c>
      <c r="AI374" s="2" t="s">
        <v>89</v>
      </c>
      <c r="AJ374" s="46" t="str">
        <f t="shared" si="54"/>
        <v>Female</v>
      </c>
      <c r="AK374" s="2" t="s">
        <v>719</v>
      </c>
      <c r="AL374" s="2" t="s">
        <v>144</v>
      </c>
      <c r="AM374" s="7" t="str">
        <f t="shared" si="55"/>
        <v>Rekha Sethi|Bhubaneswar</v>
      </c>
      <c r="AO374" s="2" t="s">
        <v>719</v>
      </c>
      <c r="AP374" s="96" t="str">
        <f t="shared" si="56"/>
        <v>Rekha Sethi</v>
      </c>
      <c r="AU374" s="24" t="s">
        <v>1386</v>
      </c>
      <c r="AV374" s="46" t="str">
        <f t="shared" si="57"/>
        <v>Rejected</v>
      </c>
      <c r="AY374" s="2" t="s">
        <v>1061</v>
      </c>
      <c r="AZ374" s="2" t="s">
        <v>144</v>
      </c>
      <c r="BA374" s="24" t="s">
        <v>2107</v>
      </c>
      <c r="BB374" s="70" t="s">
        <v>1215</v>
      </c>
      <c r="BC374" s="4" t="str">
        <f t="shared" si="58"/>
        <v>Sambalpur</v>
      </c>
      <c r="BE374" s="4"/>
      <c r="BF374" s="4"/>
      <c r="BG374" s="24" t="s">
        <v>2107</v>
      </c>
      <c r="BH374" s="24" t="s">
        <v>12</v>
      </c>
      <c r="BI374" s="4">
        <f t="shared" si="59"/>
        <v>105.8</v>
      </c>
      <c r="BK374" s="2" t="s">
        <v>1061</v>
      </c>
      <c r="BL374" s="135" t="str">
        <f t="shared" si="60"/>
        <v>Exists</v>
      </c>
    </row>
    <row r="375" spans="9:64">
      <c r="I375" s="26">
        <v>565</v>
      </c>
      <c r="J375" s="46" t="str" cm="1">
        <f t="array" ref="J375">_xlfn.IFS(I375&gt;=750,"Low Risk",AND(I375&gt;=650,I375&lt;=749),"Medium Risk",I375&lt;650,"High Risk")</f>
        <v>High Risk</v>
      </c>
      <c r="N375" s="4"/>
      <c r="P375" s="24">
        <v>8.67</v>
      </c>
      <c r="Q375" s="4" t="str">
        <f t="shared" si="61"/>
        <v>Available</v>
      </c>
      <c r="Y375" s="26" t="s">
        <v>2109</v>
      </c>
      <c r="Z375" s="26" t="s">
        <v>16</v>
      </c>
      <c r="AA375" s="84" t="str">
        <f t="shared" si="52"/>
        <v>Suresh Panda</v>
      </c>
      <c r="AB375" s="26">
        <v>75.150000000000006</v>
      </c>
      <c r="AC375" s="3" t="s">
        <v>97</v>
      </c>
      <c r="AD375" s="3">
        <v>21.75</v>
      </c>
      <c r="AG375" s="26" t="s">
        <v>2109</v>
      </c>
      <c r="AH375" s="4" t="str">
        <f t="shared" si="53"/>
        <v>00374</v>
      </c>
      <c r="AI375" s="3" t="s">
        <v>89</v>
      </c>
      <c r="AJ375" s="46" t="str">
        <f t="shared" si="54"/>
        <v>Female</v>
      </c>
      <c r="AK375" s="3" t="s">
        <v>1063</v>
      </c>
      <c r="AL375" s="3" t="s">
        <v>144</v>
      </c>
      <c r="AM375" s="7" t="str">
        <f t="shared" si="55"/>
        <v>Meena Swain|Bhubaneswar</v>
      </c>
      <c r="AO375" s="3" t="s">
        <v>1063</v>
      </c>
      <c r="AP375" s="4" t="str">
        <f t="shared" si="56"/>
        <v>Not True</v>
      </c>
      <c r="AU375" s="26" t="s">
        <v>1381</v>
      </c>
      <c r="AV375" s="46" t="str">
        <f t="shared" si="57"/>
        <v>Rejected</v>
      </c>
      <c r="AY375" s="3" t="s">
        <v>1062</v>
      </c>
      <c r="AZ375" s="3" t="s">
        <v>144</v>
      </c>
      <c r="BA375" s="26" t="s">
        <v>2109</v>
      </c>
      <c r="BB375" s="71" t="s">
        <v>769</v>
      </c>
      <c r="BC375" s="4" t="str">
        <f t="shared" si="58"/>
        <v>Balasore</v>
      </c>
      <c r="BE375" s="4"/>
      <c r="BF375" s="4"/>
      <c r="BG375" s="26" t="s">
        <v>2109</v>
      </c>
      <c r="BH375" s="26" t="s">
        <v>16</v>
      </c>
      <c r="BI375" s="4">
        <f t="shared" si="59"/>
        <v>197.62</v>
      </c>
      <c r="BK375" s="3" t="s">
        <v>1062</v>
      </c>
      <c r="BL375" s="135" t="str">
        <f t="shared" si="60"/>
        <v>Exists</v>
      </c>
    </row>
    <row r="376" spans="9:64">
      <c r="I376" s="24">
        <v>584</v>
      </c>
      <c r="J376" s="46" t="str" cm="1">
        <f t="array" ref="J376">_xlfn.IFS(I376&gt;=750,"Low Risk",AND(I376&gt;=650,I376&lt;=749),"Medium Risk",I376&lt;650,"High Risk")</f>
        <v>High Risk</v>
      </c>
      <c r="N376" s="4"/>
      <c r="P376" s="26">
        <v>75.150000000000006</v>
      </c>
      <c r="Q376" s="4" t="str">
        <f t="shared" si="61"/>
        <v>Available</v>
      </c>
      <c r="Y376" s="24" t="s">
        <v>2111</v>
      </c>
      <c r="Z376" s="24" t="s">
        <v>16</v>
      </c>
      <c r="AA376" s="84" t="str">
        <f t="shared" si="52"/>
        <v>Suresh Panda</v>
      </c>
      <c r="AB376" s="24">
        <v>68.819999999999993</v>
      </c>
      <c r="AC376" s="2" t="s">
        <v>59</v>
      </c>
      <c r="AD376" s="2">
        <v>45.77</v>
      </c>
      <c r="AG376" s="24" t="s">
        <v>2111</v>
      </c>
      <c r="AH376" s="4" t="str">
        <f t="shared" si="53"/>
        <v>00375</v>
      </c>
      <c r="AI376" s="2" t="s">
        <v>89</v>
      </c>
      <c r="AJ376" s="46" t="str">
        <f t="shared" si="54"/>
        <v>Female</v>
      </c>
      <c r="AK376" s="2" t="s">
        <v>895</v>
      </c>
      <c r="AL376" s="2" t="s">
        <v>101</v>
      </c>
      <c r="AM376" s="7" t="str">
        <f t="shared" si="55"/>
        <v>Meena Behera|Berhampur</v>
      </c>
      <c r="AO376" s="2" t="s">
        <v>895</v>
      </c>
      <c r="AP376" s="4" t="str">
        <f t="shared" si="56"/>
        <v>Not True</v>
      </c>
      <c r="AU376" s="24" t="s">
        <v>1377</v>
      </c>
      <c r="AV376" s="46" t="str">
        <f t="shared" si="57"/>
        <v>Approved</v>
      </c>
      <c r="AY376" s="2" t="s">
        <v>1065</v>
      </c>
      <c r="AZ376" s="2" t="s">
        <v>101</v>
      </c>
      <c r="BA376" s="24" t="s">
        <v>2111</v>
      </c>
      <c r="BB376" s="70" t="s">
        <v>968</v>
      </c>
      <c r="BC376" s="4" t="str">
        <f t="shared" si="58"/>
        <v>Puri</v>
      </c>
      <c r="BE376" s="4"/>
      <c r="BF376" s="4"/>
      <c r="BG376" s="24" t="s">
        <v>2111</v>
      </c>
      <c r="BH376" s="24" t="s">
        <v>16</v>
      </c>
      <c r="BI376" s="4">
        <f t="shared" si="59"/>
        <v>197.62</v>
      </c>
      <c r="BK376" s="2" t="s">
        <v>1065</v>
      </c>
      <c r="BL376" s="135" t="str">
        <f t="shared" si="60"/>
        <v>Exists</v>
      </c>
    </row>
    <row r="377" spans="9:64">
      <c r="I377" s="26">
        <v>757</v>
      </c>
      <c r="J377" s="46" t="str" cm="1">
        <f t="array" ref="J377">_xlfn.IFS(I377&gt;=750,"Low Risk",AND(I377&gt;=650,I377&lt;=749),"Medium Risk",I377&lt;650,"High Risk")</f>
        <v>Low Risk</v>
      </c>
      <c r="N377" s="4"/>
      <c r="P377" s="24">
        <v>68.819999999999993</v>
      </c>
      <c r="Q377" s="4" t="str">
        <f t="shared" si="61"/>
        <v>Available</v>
      </c>
      <c r="Y377" s="26" t="s">
        <v>2112</v>
      </c>
      <c r="Z377" s="26" t="s">
        <v>16</v>
      </c>
      <c r="AA377" s="84" t="str">
        <f t="shared" si="52"/>
        <v>Suresh Panda</v>
      </c>
      <c r="AB377" s="26">
        <v>83.11</v>
      </c>
      <c r="AC377" s="3" t="s">
        <v>97</v>
      </c>
      <c r="AD377" s="3">
        <v>8.6300000000000008</v>
      </c>
      <c r="AG377" s="26" t="s">
        <v>2112</v>
      </c>
      <c r="AH377" s="4" t="str">
        <f t="shared" si="53"/>
        <v>00376</v>
      </c>
      <c r="AI377" s="3" t="s">
        <v>105</v>
      </c>
      <c r="AJ377" s="46" t="str">
        <f t="shared" si="54"/>
        <v>Female</v>
      </c>
      <c r="AK377" s="3" t="s">
        <v>114</v>
      </c>
      <c r="AL377" s="3" t="s">
        <v>93</v>
      </c>
      <c r="AM377" s="7" t="str">
        <f t="shared" si="55"/>
        <v>Anita Behera|Jharsuguda</v>
      </c>
      <c r="AO377" s="3" t="s">
        <v>114</v>
      </c>
      <c r="AP377" s="4" t="str">
        <f t="shared" si="56"/>
        <v>Not True</v>
      </c>
      <c r="AU377" s="26" t="s">
        <v>1377</v>
      </c>
      <c r="AV377" s="46" t="str">
        <f t="shared" si="57"/>
        <v>Approved</v>
      </c>
      <c r="AY377" s="3" t="s">
        <v>1067</v>
      </c>
      <c r="AZ377" s="3" t="s">
        <v>93</v>
      </c>
      <c r="BA377" s="26" t="s">
        <v>2112</v>
      </c>
      <c r="BB377" s="71" t="s">
        <v>1299</v>
      </c>
      <c r="BC377" s="4" t="str">
        <f t="shared" si="58"/>
        <v>Sambalpur</v>
      </c>
      <c r="BE377" s="4"/>
      <c r="BF377" s="4"/>
      <c r="BG377" s="26" t="s">
        <v>2112</v>
      </c>
      <c r="BH377" s="26" t="s">
        <v>16</v>
      </c>
      <c r="BI377" s="4">
        <f t="shared" si="59"/>
        <v>197.62</v>
      </c>
      <c r="BK377" s="3" t="s">
        <v>1067</v>
      </c>
      <c r="BL377" s="135" t="str">
        <f t="shared" si="60"/>
        <v>Exists</v>
      </c>
    </row>
    <row r="378" spans="9:64">
      <c r="I378" s="24">
        <v>563</v>
      </c>
      <c r="J378" s="46" t="str" cm="1">
        <f t="array" ref="J378">_xlfn.IFS(I378&gt;=750,"Low Risk",AND(I378&gt;=650,I378&lt;=749),"Medium Risk",I378&lt;650,"High Risk")</f>
        <v>High Risk</v>
      </c>
      <c r="N378" s="4"/>
      <c r="P378" s="26">
        <v>83.11</v>
      </c>
      <c r="Q378" s="4" t="str">
        <f t="shared" si="61"/>
        <v>Available</v>
      </c>
      <c r="Y378" s="24" t="s">
        <v>2113</v>
      </c>
      <c r="Z378" s="24" t="s">
        <v>28</v>
      </c>
      <c r="AA378" s="84" t="str">
        <f t="shared" si="52"/>
        <v>Sunita Sahu</v>
      </c>
      <c r="AB378" s="24">
        <v>47.4</v>
      </c>
      <c r="AC378" s="2" t="s">
        <v>64</v>
      </c>
      <c r="AD378" s="2">
        <v>44.41</v>
      </c>
      <c r="AG378" s="24" t="s">
        <v>2113</v>
      </c>
      <c r="AH378" s="4" t="str">
        <f t="shared" si="53"/>
        <v>00377</v>
      </c>
      <c r="AI378" s="2" t="s">
        <v>73</v>
      </c>
      <c r="AJ378" s="46" t="str">
        <f t="shared" si="54"/>
        <v>Male</v>
      </c>
      <c r="AK378" s="2" t="s">
        <v>156</v>
      </c>
      <c r="AL378" s="2" t="s">
        <v>93</v>
      </c>
      <c r="AM378" s="7" t="str">
        <f t="shared" si="55"/>
        <v>Sita Dash|Jharsuguda</v>
      </c>
      <c r="AO378" s="2" t="s">
        <v>156</v>
      </c>
      <c r="AP378" s="4" t="str">
        <f t="shared" si="56"/>
        <v>Not True</v>
      </c>
      <c r="AU378" s="24" t="s">
        <v>1381</v>
      </c>
      <c r="AV378" s="46" t="str">
        <f t="shared" si="57"/>
        <v>Rejected</v>
      </c>
      <c r="AY378" s="2" t="s">
        <v>1068</v>
      </c>
      <c r="AZ378" s="2" t="s">
        <v>93</v>
      </c>
      <c r="BA378" s="24" t="s">
        <v>2113</v>
      </c>
      <c r="BB378" s="70" t="s">
        <v>721</v>
      </c>
      <c r="BC378" s="4" t="str">
        <f t="shared" si="58"/>
        <v>Dhenkanal</v>
      </c>
      <c r="BE378" s="4"/>
      <c r="BF378" s="4"/>
      <c r="BG378" s="24" t="s">
        <v>2113</v>
      </c>
      <c r="BH378" s="24" t="s">
        <v>28</v>
      </c>
      <c r="BI378" s="4">
        <f t="shared" si="59"/>
        <v>162.30000000000001</v>
      </c>
      <c r="BK378" s="2" t="s">
        <v>1068</v>
      </c>
      <c r="BL378" s="135" t="str">
        <f t="shared" si="60"/>
        <v>Exists</v>
      </c>
    </row>
    <row r="379" spans="9:64">
      <c r="I379" s="26">
        <v>610</v>
      </c>
      <c r="J379" s="46" t="str" cm="1">
        <f t="array" ref="J379">_xlfn.IFS(I379&gt;=750,"Low Risk",AND(I379&gt;=650,I379&lt;=749),"Medium Risk",I379&lt;650,"High Risk")</f>
        <v>High Risk</v>
      </c>
      <c r="N379" s="4"/>
      <c r="P379" s="24">
        <v>47.4</v>
      </c>
      <c r="Q379" s="4" t="str">
        <f t="shared" si="61"/>
        <v>Available</v>
      </c>
      <c r="Y379" s="26" t="s">
        <v>2114</v>
      </c>
      <c r="Z379" s="26" t="s">
        <v>32</v>
      </c>
      <c r="AA379" s="84" t="str">
        <f t="shared" si="52"/>
        <v>Ramesh Behera</v>
      </c>
      <c r="AB379" s="26">
        <v>37.36</v>
      </c>
      <c r="AC379" s="3" t="s">
        <v>64</v>
      </c>
      <c r="AD379" s="3">
        <v>28.42</v>
      </c>
      <c r="AG379" s="26" t="s">
        <v>2114</v>
      </c>
      <c r="AH379" s="4" t="str">
        <f t="shared" si="53"/>
        <v>00378</v>
      </c>
      <c r="AI379" s="3" t="s">
        <v>105</v>
      </c>
      <c r="AJ379" s="46" t="str">
        <f t="shared" si="54"/>
        <v>Female</v>
      </c>
      <c r="AK379" s="3" t="s">
        <v>807</v>
      </c>
      <c r="AL379" s="3" t="s">
        <v>144</v>
      </c>
      <c r="AM379" s="7" t="str">
        <f t="shared" si="55"/>
        <v>Anita Mallick|Bhubaneswar</v>
      </c>
      <c r="AO379" s="3" t="s">
        <v>807</v>
      </c>
      <c r="AP379" s="4" t="str">
        <f t="shared" si="56"/>
        <v>Not True</v>
      </c>
      <c r="AU379" s="26" t="s">
        <v>1377</v>
      </c>
      <c r="AV379" s="46" t="str">
        <f t="shared" si="57"/>
        <v>Approved</v>
      </c>
      <c r="AY379" s="3" t="s">
        <v>1070</v>
      </c>
      <c r="AZ379" s="3" t="s">
        <v>144</v>
      </c>
      <c r="BA379" s="26" t="s">
        <v>2114</v>
      </c>
      <c r="BB379" s="71" t="s">
        <v>1226</v>
      </c>
      <c r="BC379" s="4" t="str">
        <f t="shared" si="58"/>
        <v>Berhampur</v>
      </c>
      <c r="BE379" s="4"/>
      <c r="BF379" s="4"/>
      <c r="BG379" s="26" t="s">
        <v>2114</v>
      </c>
      <c r="BH379" s="26" t="s">
        <v>32</v>
      </c>
      <c r="BI379" s="4">
        <f t="shared" si="59"/>
        <v>224.53</v>
      </c>
      <c r="BK379" s="3" t="s">
        <v>1070</v>
      </c>
      <c r="BL379" s="135" t="str">
        <f t="shared" si="60"/>
        <v>Exists</v>
      </c>
    </row>
    <row r="380" spans="9:64">
      <c r="I380" s="24">
        <v>897</v>
      </c>
      <c r="J380" s="46" t="str" cm="1">
        <f t="array" ref="J380">_xlfn.IFS(I380&gt;=750,"Low Risk",AND(I380&gt;=650,I380&lt;=749),"Medium Risk",I380&lt;650,"High Risk")</f>
        <v>Low Risk</v>
      </c>
      <c r="N380" s="4"/>
      <c r="P380" s="26">
        <v>37.36</v>
      </c>
      <c r="Q380" s="4" t="str">
        <f t="shared" si="61"/>
        <v>Available</v>
      </c>
      <c r="Y380" s="24" t="s">
        <v>2116</v>
      </c>
      <c r="Z380" s="24" t="s">
        <v>41</v>
      </c>
      <c r="AA380" s="84" t="str">
        <f t="shared" si="52"/>
        <v>Pooja Tripathi</v>
      </c>
      <c r="AB380" s="24"/>
      <c r="AC380" s="2" t="s">
        <v>74</v>
      </c>
      <c r="AD380" s="2">
        <v>20.83</v>
      </c>
      <c r="AG380" s="24" t="s">
        <v>2116</v>
      </c>
      <c r="AH380" s="4" t="str">
        <f t="shared" si="53"/>
        <v>00379</v>
      </c>
      <c r="AI380" s="2" t="s">
        <v>128</v>
      </c>
      <c r="AJ380" s="46" t="str">
        <f t="shared" si="54"/>
        <v>Female</v>
      </c>
      <c r="AK380" s="2" t="s">
        <v>659</v>
      </c>
      <c r="AL380" s="2" t="s">
        <v>161</v>
      </c>
      <c r="AM380" s="7" t="str">
        <f t="shared" si="55"/>
        <v>Ganesh Swain|Puri</v>
      </c>
      <c r="AO380" s="2" t="s">
        <v>659</v>
      </c>
      <c r="AP380" s="4" t="str">
        <f t="shared" si="56"/>
        <v>Not True</v>
      </c>
      <c r="AU380" s="24" t="s">
        <v>1381</v>
      </c>
      <c r="AV380" s="46" t="str">
        <f t="shared" si="57"/>
        <v>Rejected</v>
      </c>
      <c r="AY380" s="2" t="s">
        <v>1072</v>
      </c>
      <c r="AZ380" s="2" t="s">
        <v>161</v>
      </c>
      <c r="BA380" s="24" t="s">
        <v>2116</v>
      </c>
      <c r="BB380" s="70" t="s">
        <v>458</v>
      </c>
      <c r="BC380" s="4" t="str">
        <f t="shared" si="58"/>
        <v>Sambalpur</v>
      </c>
      <c r="BE380" s="4"/>
      <c r="BF380" s="4"/>
      <c r="BG380" s="24" t="s">
        <v>2116</v>
      </c>
      <c r="BH380" s="24" t="s">
        <v>41</v>
      </c>
      <c r="BI380" s="4">
        <f t="shared" si="59"/>
        <v>251.78</v>
      </c>
      <c r="BK380" s="2" t="s">
        <v>1072</v>
      </c>
      <c r="BL380" s="135" t="str">
        <f t="shared" si="60"/>
        <v>Exists</v>
      </c>
    </row>
    <row r="381" spans="9:64">
      <c r="I381" s="26">
        <v>589</v>
      </c>
      <c r="J381" s="46" t="str" cm="1">
        <f t="array" ref="J381">_xlfn.IFS(I381&gt;=750,"Low Risk",AND(I381&gt;=650,I381&lt;=749),"Medium Risk",I381&lt;650,"High Risk")</f>
        <v>High Risk</v>
      </c>
      <c r="N381" s="4"/>
      <c r="P381" s="24"/>
      <c r="Q381" s="4" t="str">
        <f t="shared" si="61"/>
        <v>missing</v>
      </c>
      <c r="Y381" s="26" t="s">
        <v>2118</v>
      </c>
      <c r="Z381" s="26" t="s">
        <v>12</v>
      </c>
      <c r="AA381" s="84" t="str">
        <f t="shared" si="52"/>
        <v>Priya Mohanty</v>
      </c>
      <c r="AB381" s="26">
        <v>17.32</v>
      </c>
      <c r="AC381" s="3" t="s">
        <v>157</v>
      </c>
      <c r="AD381" s="3">
        <v>26.44</v>
      </c>
      <c r="AG381" s="26" t="s">
        <v>2118</v>
      </c>
      <c r="AH381" s="4" t="str">
        <f t="shared" si="53"/>
        <v>00380</v>
      </c>
      <c r="AI381" s="3" t="s">
        <v>73</v>
      </c>
      <c r="AJ381" s="46" t="str">
        <f t="shared" si="54"/>
        <v>Male</v>
      </c>
      <c r="AK381" s="3" t="s">
        <v>686</v>
      </c>
      <c r="AL381" s="3" t="s">
        <v>232</v>
      </c>
      <c r="AM381" s="7" t="str">
        <f t="shared" si="55"/>
        <v>Bikash Rath|Angul</v>
      </c>
      <c r="AO381" s="3" t="s">
        <v>686</v>
      </c>
      <c r="AP381" s="4" t="str">
        <f t="shared" si="56"/>
        <v>Not True</v>
      </c>
      <c r="AU381" s="26" t="s">
        <v>1377</v>
      </c>
      <c r="AV381" s="46" t="str">
        <f t="shared" si="57"/>
        <v>Approved</v>
      </c>
      <c r="AY381" s="3" t="s">
        <v>1074</v>
      </c>
      <c r="AZ381" s="3" t="s">
        <v>232</v>
      </c>
      <c r="BA381" s="26" t="s">
        <v>2118</v>
      </c>
      <c r="BB381" s="71" t="s">
        <v>391</v>
      </c>
      <c r="BC381" s="4" t="str">
        <f t="shared" si="58"/>
        <v>Cuttack</v>
      </c>
      <c r="BE381" s="4"/>
      <c r="BF381" s="4"/>
      <c r="BG381" s="26" t="s">
        <v>2118</v>
      </c>
      <c r="BH381" s="26" t="s">
        <v>12</v>
      </c>
      <c r="BI381" s="4">
        <f t="shared" si="59"/>
        <v>105.8</v>
      </c>
      <c r="BK381" s="3" t="s">
        <v>1074</v>
      </c>
      <c r="BL381" s="135" t="str">
        <f t="shared" si="60"/>
        <v>Exists</v>
      </c>
    </row>
    <row r="382" spans="9:64">
      <c r="I382" s="24">
        <v>782</v>
      </c>
      <c r="J382" s="46" t="str" cm="1">
        <f t="array" ref="J382">_xlfn.IFS(I382&gt;=750,"Low Risk",AND(I382&gt;=650,I382&lt;=749),"Medium Risk",I382&lt;650,"High Risk")</f>
        <v>Low Risk</v>
      </c>
      <c r="N382" s="4"/>
      <c r="P382" s="26">
        <v>17.32</v>
      </c>
      <c r="Q382" s="4" t="str">
        <f t="shared" si="61"/>
        <v>Available</v>
      </c>
      <c r="Y382" s="24" t="s">
        <v>2120</v>
      </c>
      <c r="Z382" s="24" t="s">
        <v>20</v>
      </c>
      <c r="AA382" s="84" t="str">
        <f t="shared" si="52"/>
        <v>Anita Das</v>
      </c>
      <c r="AB382" s="24">
        <v>77.62</v>
      </c>
      <c r="AC382" s="2" t="s">
        <v>74</v>
      </c>
      <c r="AD382" s="2">
        <v>40.79</v>
      </c>
      <c r="AG382" s="24" t="s">
        <v>2120</v>
      </c>
      <c r="AH382" s="4" t="str">
        <f t="shared" si="53"/>
        <v>00381</v>
      </c>
      <c r="AI382" s="2" t="s">
        <v>105</v>
      </c>
      <c r="AJ382" s="46" t="str">
        <f t="shared" si="54"/>
        <v>Female</v>
      </c>
      <c r="AK382" s="2" t="s">
        <v>1076</v>
      </c>
      <c r="AL382" s="2" t="s">
        <v>93</v>
      </c>
      <c r="AM382" s="7" t="str">
        <f t="shared" si="55"/>
        <v>Kavita Mallick|Jharsuguda</v>
      </c>
      <c r="AO382" s="2" t="s">
        <v>1076</v>
      </c>
      <c r="AP382" s="4" t="str">
        <f t="shared" si="56"/>
        <v>Not True</v>
      </c>
      <c r="AU382" s="24" t="s">
        <v>1377</v>
      </c>
      <c r="AV382" s="46" t="str">
        <f t="shared" si="57"/>
        <v>Approved</v>
      </c>
      <c r="AY382" s="2" t="s">
        <v>1075</v>
      </c>
      <c r="AZ382" s="2" t="s">
        <v>93</v>
      </c>
      <c r="BA382" s="24" t="s">
        <v>2120</v>
      </c>
      <c r="BB382" s="70" t="s">
        <v>251</v>
      </c>
      <c r="BC382" s="4" t="str">
        <f t="shared" si="58"/>
        <v>Jharsuguda</v>
      </c>
      <c r="BE382" s="4"/>
      <c r="BF382" s="4"/>
      <c r="BG382" s="24" t="s">
        <v>2120</v>
      </c>
      <c r="BH382" s="24" t="s">
        <v>20</v>
      </c>
      <c r="BI382" s="4">
        <f t="shared" si="59"/>
        <v>104.66</v>
      </c>
      <c r="BK382" s="2" t="s">
        <v>1075</v>
      </c>
      <c r="BL382" s="135" t="str">
        <f t="shared" si="60"/>
        <v>Exists</v>
      </c>
    </row>
    <row r="383" spans="9:64">
      <c r="I383" s="26">
        <v>594</v>
      </c>
      <c r="J383" s="46" t="str" cm="1">
        <f t="array" ref="J383">_xlfn.IFS(I383&gt;=750,"Low Risk",AND(I383&gt;=650,I383&lt;=749),"Medium Risk",I383&lt;650,"High Risk")</f>
        <v>High Risk</v>
      </c>
      <c r="N383" s="4"/>
      <c r="P383" s="24">
        <v>77.62</v>
      </c>
      <c r="Q383" s="4" t="str">
        <f t="shared" si="61"/>
        <v>Available</v>
      </c>
      <c r="Y383" s="26" t="s">
        <v>2123</v>
      </c>
      <c r="Z383" s="26" t="s">
        <v>32</v>
      </c>
      <c r="AA383" s="84" t="str">
        <f t="shared" si="52"/>
        <v>Ramesh Behera</v>
      </c>
      <c r="AB383" s="26">
        <v>69.81</v>
      </c>
      <c r="AC383" s="3" t="s">
        <v>124</v>
      </c>
      <c r="AD383" s="3">
        <v>39.909999999999997</v>
      </c>
      <c r="AG383" s="26" t="s">
        <v>2123</v>
      </c>
      <c r="AH383" s="4" t="str">
        <f t="shared" si="53"/>
        <v>00382</v>
      </c>
      <c r="AI383" s="3" t="s">
        <v>128</v>
      </c>
      <c r="AJ383" s="46" t="str">
        <f t="shared" si="54"/>
        <v>Female</v>
      </c>
      <c r="AK383" s="3" t="s">
        <v>1078</v>
      </c>
      <c r="AL383" s="3" t="s">
        <v>78</v>
      </c>
      <c r="AM383" s="7" t="str">
        <f t="shared" si="55"/>
        <v>Kavita Patnaik|Rourkela</v>
      </c>
      <c r="AO383" s="3" t="s">
        <v>1078</v>
      </c>
      <c r="AP383" s="4" t="str">
        <f t="shared" si="56"/>
        <v>Not True</v>
      </c>
      <c r="AU383" s="26" t="s">
        <v>1377</v>
      </c>
      <c r="AV383" s="46" t="str">
        <f t="shared" si="57"/>
        <v>Approved</v>
      </c>
      <c r="AY383" s="3" t="s">
        <v>1077</v>
      </c>
      <c r="AZ383" s="3" t="s">
        <v>78</v>
      </c>
      <c r="BA383" s="26" t="s">
        <v>2123</v>
      </c>
      <c r="BB383" s="71" t="s">
        <v>1196</v>
      </c>
      <c r="BC383" s="4" t="str">
        <f t="shared" si="58"/>
        <v>Dhenkanal</v>
      </c>
      <c r="BE383" s="4"/>
      <c r="BF383" s="4"/>
      <c r="BG383" s="26" t="s">
        <v>2123</v>
      </c>
      <c r="BH383" s="26" t="s">
        <v>32</v>
      </c>
      <c r="BI383" s="4">
        <f t="shared" si="59"/>
        <v>224.53</v>
      </c>
      <c r="BK383" s="3" t="s">
        <v>1077</v>
      </c>
      <c r="BL383" s="135" t="str">
        <f t="shared" si="60"/>
        <v>Exists</v>
      </c>
    </row>
    <row r="384" spans="9:64">
      <c r="I384" s="24">
        <v>584</v>
      </c>
      <c r="J384" s="46" t="str" cm="1">
        <f t="array" ref="J384">_xlfn.IFS(I384&gt;=750,"Low Risk",AND(I384&gt;=650,I384&lt;=749),"Medium Risk",I384&lt;650,"High Risk")</f>
        <v>High Risk</v>
      </c>
      <c r="N384" s="4"/>
      <c r="P384" s="26">
        <v>69.81</v>
      </c>
      <c r="Q384" s="4" t="str">
        <f t="shared" si="61"/>
        <v>Available</v>
      </c>
      <c r="Y384" s="24" t="s">
        <v>2125</v>
      </c>
      <c r="Z384" s="24" t="s">
        <v>41</v>
      </c>
      <c r="AA384" s="84" t="str">
        <f t="shared" si="52"/>
        <v>Pooja Tripathi</v>
      </c>
      <c r="AB384" s="24">
        <v>38.049999999999997</v>
      </c>
      <c r="AC384" s="2" t="s">
        <v>64</v>
      </c>
      <c r="AD384" s="2">
        <v>7.53</v>
      </c>
      <c r="AG384" s="24" t="s">
        <v>2125</v>
      </c>
      <c r="AH384" s="4" t="str">
        <f t="shared" si="53"/>
        <v>00383</v>
      </c>
      <c r="AI384" s="2" t="s">
        <v>57</v>
      </c>
      <c r="AJ384" s="46" t="str">
        <f t="shared" si="54"/>
        <v>Female</v>
      </c>
      <c r="AK384" s="2" t="s">
        <v>1081</v>
      </c>
      <c r="AL384" s="2" t="s">
        <v>69</v>
      </c>
      <c r="AM384" s="7" t="str">
        <f t="shared" si="55"/>
        <v>Ganesh Sahu|Sambalpur</v>
      </c>
      <c r="AO384" s="2" t="s">
        <v>1081</v>
      </c>
      <c r="AP384" s="4" t="str">
        <f t="shared" si="56"/>
        <v>Not True</v>
      </c>
      <c r="AU384" s="24" t="s">
        <v>1386</v>
      </c>
      <c r="AV384" s="46" t="str">
        <f t="shared" si="57"/>
        <v>Rejected</v>
      </c>
      <c r="AY384" s="2" t="s">
        <v>1080</v>
      </c>
      <c r="AZ384" s="2" t="s">
        <v>69</v>
      </c>
      <c r="BA384" s="24" t="s">
        <v>2125</v>
      </c>
      <c r="BB384" s="70" t="s">
        <v>389</v>
      </c>
      <c r="BC384" s="4" t="str">
        <f t="shared" si="58"/>
        <v>Bhubaneswar</v>
      </c>
      <c r="BE384" s="4"/>
      <c r="BF384" s="4"/>
      <c r="BG384" s="24" t="s">
        <v>2125</v>
      </c>
      <c r="BH384" s="24" t="s">
        <v>41</v>
      </c>
      <c r="BI384" s="4">
        <f t="shared" si="59"/>
        <v>251.78</v>
      </c>
      <c r="BK384" s="2" t="s">
        <v>1080</v>
      </c>
      <c r="BL384" s="135" t="str">
        <f t="shared" si="60"/>
        <v>Exists</v>
      </c>
    </row>
    <row r="385" spans="9:64">
      <c r="I385" s="26">
        <v>882</v>
      </c>
      <c r="J385" s="46" t="str" cm="1">
        <f t="array" ref="J385">_xlfn.IFS(I385&gt;=750,"Low Risk",AND(I385&gt;=650,I385&lt;=749),"Medium Risk",I385&lt;650,"High Risk")</f>
        <v>Low Risk</v>
      </c>
      <c r="N385" s="4"/>
      <c r="P385" s="24">
        <v>38.049999999999997</v>
      </c>
      <c r="Q385" s="4" t="str">
        <f t="shared" si="61"/>
        <v>Available</v>
      </c>
      <c r="Y385" s="26" t="s">
        <v>2126</v>
      </c>
      <c r="Z385" s="26" t="s">
        <v>24</v>
      </c>
      <c r="AA385" s="84" t="str">
        <f t="shared" si="52"/>
        <v>Bikash Nayak</v>
      </c>
      <c r="AB385" s="26">
        <v>28.03</v>
      </c>
      <c r="AC385" s="3" t="s">
        <v>59</v>
      </c>
      <c r="AD385" s="3">
        <v>12.35</v>
      </c>
      <c r="AG385" s="26" t="s">
        <v>2126</v>
      </c>
      <c r="AH385" s="4" t="str">
        <f t="shared" si="53"/>
        <v>00384</v>
      </c>
      <c r="AI385" s="3" t="s">
        <v>128</v>
      </c>
      <c r="AJ385" s="46" t="str">
        <f t="shared" si="54"/>
        <v>Female</v>
      </c>
      <c r="AK385" s="3" t="s">
        <v>365</v>
      </c>
      <c r="AL385" s="3" t="s">
        <v>82</v>
      </c>
      <c r="AM385" s="7" t="str">
        <f t="shared" si="55"/>
        <v>Meena Kumar|Cuttack</v>
      </c>
      <c r="AO385" s="3" t="s">
        <v>365</v>
      </c>
      <c r="AP385" s="4" t="str">
        <f t="shared" si="56"/>
        <v>Not True</v>
      </c>
      <c r="AU385" s="26" t="s">
        <v>1381</v>
      </c>
      <c r="AV385" s="46" t="str">
        <f t="shared" si="57"/>
        <v>Rejected</v>
      </c>
      <c r="AY385" s="3" t="s">
        <v>1083</v>
      </c>
      <c r="AZ385" s="3" t="s">
        <v>82</v>
      </c>
      <c r="BA385" s="26" t="s">
        <v>2126</v>
      </c>
      <c r="BB385" s="71" t="s">
        <v>1287</v>
      </c>
      <c r="BC385" s="4" t="str">
        <f t="shared" si="58"/>
        <v>Dhenkanal</v>
      </c>
      <c r="BE385" s="4"/>
      <c r="BF385" s="4"/>
      <c r="BG385" s="26" t="s">
        <v>2126</v>
      </c>
      <c r="BH385" s="26" t="s">
        <v>24</v>
      </c>
      <c r="BI385" s="4">
        <f t="shared" si="59"/>
        <v>190.31</v>
      </c>
      <c r="BK385" s="3" t="s">
        <v>1083</v>
      </c>
      <c r="BL385" s="135" t="str">
        <f t="shared" si="60"/>
        <v>Exists</v>
      </c>
    </row>
    <row r="386" spans="9:64">
      <c r="I386" s="24">
        <v>577</v>
      </c>
      <c r="J386" s="46" t="str" cm="1">
        <f t="array" ref="J386">_xlfn.IFS(I386&gt;=750,"Low Risk",AND(I386&gt;=650,I386&lt;=749),"Medium Risk",I386&lt;650,"High Risk")</f>
        <v>High Risk</v>
      </c>
      <c r="N386" s="4"/>
      <c r="P386" s="26">
        <v>28.03</v>
      </c>
      <c r="Q386" s="4" t="str">
        <f t="shared" si="61"/>
        <v>Available</v>
      </c>
      <c r="Y386" s="24" t="s">
        <v>2127</v>
      </c>
      <c r="Z386" s="24" t="s">
        <v>35</v>
      </c>
      <c r="AA386" s="84" t="str">
        <f t="shared" si="52"/>
        <v>Kavita Rath</v>
      </c>
      <c r="AB386" s="24">
        <v>49.54</v>
      </c>
      <c r="AC386" s="2" t="s">
        <v>74</v>
      </c>
      <c r="AD386" s="2">
        <v>16.47</v>
      </c>
      <c r="AG386" s="24" t="s">
        <v>2127</v>
      </c>
      <c r="AH386" s="4" t="str">
        <f t="shared" si="53"/>
        <v>00385</v>
      </c>
      <c r="AI386" s="2" t="s">
        <v>128</v>
      </c>
      <c r="AJ386" s="46" t="str">
        <f t="shared" si="54"/>
        <v>Female</v>
      </c>
      <c r="AK386" s="2" t="s">
        <v>904</v>
      </c>
      <c r="AL386" s="2" t="s">
        <v>82</v>
      </c>
      <c r="AM386" s="7" t="str">
        <f t="shared" si="55"/>
        <v>Rekha Swain|Cuttack</v>
      </c>
      <c r="AO386" s="2" t="s">
        <v>904</v>
      </c>
      <c r="AP386" s="96" t="str">
        <f t="shared" si="56"/>
        <v>Rekha Swain</v>
      </c>
      <c r="AU386" s="24" t="s">
        <v>1426</v>
      </c>
      <c r="AV386" s="46" t="str">
        <f t="shared" si="57"/>
        <v>Under Review</v>
      </c>
      <c r="AY386" s="2" t="s">
        <v>1085</v>
      </c>
      <c r="AZ386" s="2" t="s">
        <v>82</v>
      </c>
      <c r="BA386" s="24" t="s">
        <v>2127</v>
      </c>
      <c r="BB386" s="70" t="s">
        <v>1296</v>
      </c>
      <c r="BC386" s="4" t="str">
        <f t="shared" si="58"/>
        <v>Dhenkanal</v>
      </c>
      <c r="BE386" s="4"/>
      <c r="BF386" s="4"/>
      <c r="BG386" s="24" t="s">
        <v>2127</v>
      </c>
      <c r="BH386" s="24" t="s">
        <v>35</v>
      </c>
      <c r="BI386" s="4">
        <f t="shared" si="59"/>
        <v>103.83</v>
      </c>
      <c r="BK386" s="2" t="s">
        <v>1085</v>
      </c>
      <c r="BL386" s="135" t="str">
        <f t="shared" si="60"/>
        <v>Exists</v>
      </c>
    </row>
    <row r="387" spans="9:64">
      <c r="I387" s="26">
        <v>552</v>
      </c>
      <c r="J387" s="46" t="str" cm="1">
        <f t="array" ref="J387">_xlfn.IFS(I387&gt;=750,"Low Risk",AND(I387&gt;=650,I387&lt;=749),"Medium Risk",I387&lt;650,"High Risk")</f>
        <v>High Risk</v>
      </c>
      <c r="N387" s="4"/>
      <c r="P387" s="24">
        <v>49.54</v>
      </c>
      <c r="Q387" s="4" t="str">
        <f t="shared" si="61"/>
        <v>Available</v>
      </c>
      <c r="Y387" s="26" t="s">
        <v>2128</v>
      </c>
      <c r="Z387" s="26" t="s">
        <v>16</v>
      </c>
      <c r="AA387" s="84" t="str">
        <f t="shared" ref="AA387:AA450" si="62">VLOOKUP(Z387,$W$2:$X$11,2,FALSE)</f>
        <v>Suresh Panda</v>
      </c>
      <c r="AB387" s="26">
        <v>83.57</v>
      </c>
      <c r="AC387" s="3" t="s">
        <v>97</v>
      </c>
      <c r="AD387" s="3">
        <v>17.73</v>
      </c>
      <c r="AG387" s="26" t="s">
        <v>2128</v>
      </c>
      <c r="AH387" s="4" t="str">
        <f t="shared" ref="AH387:AH450" si="63">RIGHT(AG387,5)</f>
        <v>00386</v>
      </c>
      <c r="AI387" s="3" t="s">
        <v>128</v>
      </c>
      <c r="AJ387" s="46" t="str">
        <f t="shared" ref="AJ387:AJ450" si="64">IF(UPPER(AI387)="M","Male","Female")</f>
        <v>Female</v>
      </c>
      <c r="AK387" s="3" t="s">
        <v>348</v>
      </c>
      <c r="AL387" s="3" t="s">
        <v>82</v>
      </c>
      <c r="AM387" s="7" t="str">
        <f t="shared" ref="AM387:AM450" si="65">_xlfn.CONCAT(AK387,"|",AL387)</f>
        <v>Puja Mallick|Cuttack</v>
      </c>
      <c r="AO387" s="3" t="s">
        <v>348</v>
      </c>
      <c r="AP387" s="4" t="str">
        <f t="shared" ref="AP387:AP450" si="66">IF(LEFT(AO387,1)="R",AO387,"Not True")</f>
        <v>Not True</v>
      </c>
      <c r="AU387" s="26" t="s">
        <v>1377</v>
      </c>
      <c r="AV387" s="46" t="str">
        <f t="shared" ref="AV387:AV450" si="67">PROPER(TRIM(AU387))</f>
        <v>Approved</v>
      </c>
      <c r="AY387" s="3" t="s">
        <v>1087</v>
      </c>
      <c r="AZ387" s="3" t="s">
        <v>82</v>
      </c>
      <c r="BA387" s="26" t="s">
        <v>2128</v>
      </c>
      <c r="BB387" s="71" t="s">
        <v>1033</v>
      </c>
      <c r="BC387" s="4" t="str">
        <f t="shared" ref="BC387:BC450" si="68">VLOOKUP(BB387,$AY$2:$AZ$501,2,FALSE)</f>
        <v>Sambalpur</v>
      </c>
      <c r="BE387" s="4"/>
      <c r="BF387" s="4"/>
      <c r="BG387" s="26" t="s">
        <v>2128</v>
      </c>
      <c r="BH387" s="26" t="s">
        <v>16</v>
      </c>
      <c r="BI387" s="4">
        <f t="shared" ref="BI387:BI450" si="69">VLOOKUP(BH387,$BE$2:$BF$11,2,FALSE)</f>
        <v>197.62</v>
      </c>
      <c r="BK387" s="3" t="s">
        <v>1087</v>
      </c>
      <c r="BL387" s="135" t="str">
        <f t="shared" ref="BL387:BL450" si="70">IF(COUNTIF(BK:BK,BK387)&gt;0,"Exists","Does Not Exists")</f>
        <v>Exists</v>
      </c>
    </row>
    <row r="388" spans="9:64">
      <c r="I388" s="24">
        <v>707</v>
      </c>
      <c r="J388" s="46" t="str" cm="1">
        <f t="array" ref="J388">_xlfn.IFS(I388&gt;=750,"Low Risk",AND(I388&gt;=650,I388&lt;=749),"Medium Risk",I388&lt;650,"High Risk")</f>
        <v>Medium Risk</v>
      </c>
      <c r="N388" s="4"/>
      <c r="P388" s="26">
        <v>83.57</v>
      </c>
      <c r="Q388" s="4" t="str">
        <f t="shared" ref="Q388" si="71">IF(ISBLANK(P388),"missing","Available")</f>
        <v>Available</v>
      </c>
      <c r="Y388" s="24" t="s">
        <v>2130</v>
      </c>
      <c r="Z388" s="24" t="s">
        <v>28</v>
      </c>
      <c r="AA388" s="84" t="str">
        <f t="shared" si="62"/>
        <v>Sunita Sahu</v>
      </c>
      <c r="AB388" s="24">
        <v>90.67</v>
      </c>
      <c r="AC388" s="2" t="s">
        <v>64</v>
      </c>
      <c r="AD388" s="2">
        <v>11.64</v>
      </c>
      <c r="AG388" s="24" t="s">
        <v>2130</v>
      </c>
      <c r="AH388" s="4" t="str">
        <f t="shared" si="63"/>
        <v>00387</v>
      </c>
      <c r="AI388" s="2" t="s">
        <v>68</v>
      </c>
      <c r="AJ388" s="46" t="str">
        <f t="shared" si="64"/>
        <v>Female</v>
      </c>
      <c r="AK388" s="2" t="s">
        <v>493</v>
      </c>
      <c r="AL388" s="2" t="s">
        <v>93</v>
      </c>
      <c r="AM388" s="7" t="str">
        <f t="shared" si="65"/>
        <v>Prakash Biswal|Jharsuguda</v>
      </c>
      <c r="AO388" s="2" t="s">
        <v>493</v>
      </c>
      <c r="AP388" s="4" t="str">
        <f t="shared" si="66"/>
        <v>Not True</v>
      </c>
      <c r="AU388" s="24" t="s">
        <v>1381</v>
      </c>
      <c r="AV388" s="46" t="str">
        <f t="shared" si="67"/>
        <v>Rejected</v>
      </c>
      <c r="AY388" s="2" t="s">
        <v>1089</v>
      </c>
      <c r="AZ388" s="2" t="s">
        <v>93</v>
      </c>
      <c r="BA388" s="24" t="s">
        <v>2130</v>
      </c>
      <c r="BB388" s="70" t="s">
        <v>91</v>
      </c>
      <c r="BC388" s="4" t="str">
        <f t="shared" si="68"/>
        <v>Jharsuguda</v>
      </c>
      <c r="BE388" s="4"/>
      <c r="BF388" s="4"/>
      <c r="BG388" s="24" t="s">
        <v>2130</v>
      </c>
      <c r="BH388" s="24" t="s">
        <v>28</v>
      </c>
      <c r="BI388" s="4">
        <f t="shared" si="69"/>
        <v>162.30000000000001</v>
      </c>
      <c r="BK388" s="2" t="s">
        <v>1089</v>
      </c>
      <c r="BL388" s="135" t="str">
        <f t="shared" si="70"/>
        <v>Exists</v>
      </c>
    </row>
    <row r="389" spans="9:64">
      <c r="I389" s="26">
        <v>725</v>
      </c>
      <c r="J389" s="46" t="str" cm="1">
        <f t="array" ref="J389">_xlfn.IFS(I389&gt;=750,"Low Risk",AND(I389&gt;=650,I389&lt;=749),"Medium Risk",I389&lt;650,"High Risk")</f>
        <v>Medium Risk</v>
      </c>
      <c r="N389" s="4"/>
      <c r="P389" s="24">
        <v>90.67</v>
      </c>
      <c r="Q389" s="4" t="str">
        <f t="shared" si="61"/>
        <v>Available</v>
      </c>
      <c r="Y389" s="26" t="s">
        <v>2132</v>
      </c>
      <c r="Z389" s="26" t="s">
        <v>24</v>
      </c>
      <c r="AA389" s="84" t="str">
        <f t="shared" si="62"/>
        <v>Bikash Nayak</v>
      </c>
      <c r="AB389" s="26">
        <v>5.41</v>
      </c>
      <c r="AC389" s="3" t="s">
        <v>64</v>
      </c>
      <c r="AD389" s="3">
        <v>4.24</v>
      </c>
      <c r="AG389" s="26" t="s">
        <v>2132</v>
      </c>
      <c r="AH389" s="4" t="str">
        <f t="shared" si="63"/>
        <v>00388</v>
      </c>
      <c r="AI389" s="3" t="s">
        <v>57</v>
      </c>
      <c r="AJ389" s="46" t="str">
        <f t="shared" si="64"/>
        <v>Female</v>
      </c>
      <c r="AK389" s="3" t="s">
        <v>1092</v>
      </c>
      <c r="AL389" s="3" t="s">
        <v>82</v>
      </c>
      <c r="AM389" s="7" t="str">
        <f t="shared" si="65"/>
        <v>Kavita Pradhan|Cuttack</v>
      </c>
      <c r="AO389" s="3" t="s">
        <v>1092</v>
      </c>
      <c r="AP389" s="4" t="str">
        <f t="shared" si="66"/>
        <v>Not True</v>
      </c>
      <c r="AU389" s="26" t="s">
        <v>1426</v>
      </c>
      <c r="AV389" s="46" t="str">
        <f t="shared" si="67"/>
        <v>Under Review</v>
      </c>
      <c r="AY389" s="3" t="s">
        <v>1091</v>
      </c>
      <c r="AZ389" s="3" t="s">
        <v>82</v>
      </c>
      <c r="BA389" s="26" t="s">
        <v>2132</v>
      </c>
      <c r="BB389" s="71" t="s">
        <v>1062</v>
      </c>
      <c r="BC389" s="4" t="str">
        <f t="shared" si="68"/>
        <v>Bhubaneswar</v>
      </c>
      <c r="BE389" s="4"/>
      <c r="BF389" s="4"/>
      <c r="BG389" s="26" t="s">
        <v>2132</v>
      </c>
      <c r="BH389" s="26" t="s">
        <v>24</v>
      </c>
      <c r="BI389" s="4">
        <f t="shared" si="69"/>
        <v>190.31</v>
      </c>
      <c r="BK389" s="3" t="s">
        <v>1091</v>
      </c>
      <c r="BL389" s="135" t="str">
        <f t="shared" si="70"/>
        <v>Exists</v>
      </c>
    </row>
    <row r="390" spans="9:64">
      <c r="I390" s="24">
        <v>555</v>
      </c>
      <c r="J390" s="46" t="str" cm="1">
        <f t="array" ref="J390">_xlfn.IFS(I390&gt;=750,"Low Risk",AND(I390&gt;=650,I390&lt;=749),"Medium Risk",I390&lt;650,"High Risk")</f>
        <v>High Risk</v>
      </c>
      <c r="N390" s="4"/>
      <c r="P390" s="26">
        <v>5.41</v>
      </c>
      <c r="Q390" s="4" t="str">
        <f t="shared" ref="Q390:Q453" si="72">IF(ISBLANK(P390),"missing","Available")</f>
        <v>Available</v>
      </c>
      <c r="Y390" s="24" t="s">
        <v>2134</v>
      </c>
      <c r="Z390" s="24" t="s">
        <v>41</v>
      </c>
      <c r="AA390" s="84" t="str">
        <f t="shared" si="62"/>
        <v>Pooja Tripathi</v>
      </c>
      <c r="AB390" s="24">
        <v>91.88</v>
      </c>
      <c r="AC390" s="2" t="s">
        <v>59</v>
      </c>
      <c r="AD390" s="2">
        <v>32.44</v>
      </c>
      <c r="AG390" s="24" t="s">
        <v>2134</v>
      </c>
      <c r="AH390" s="4" t="str">
        <f t="shared" si="63"/>
        <v>00389</v>
      </c>
      <c r="AI390" s="2" t="s">
        <v>73</v>
      </c>
      <c r="AJ390" s="46" t="str">
        <f t="shared" si="64"/>
        <v>Male</v>
      </c>
      <c r="AK390" s="2" t="s">
        <v>1013</v>
      </c>
      <c r="AL390" s="2" t="s">
        <v>69</v>
      </c>
      <c r="AM390" s="7" t="str">
        <f t="shared" si="65"/>
        <v>Manoj Pradhan|Sambalpur</v>
      </c>
      <c r="AO390" s="2" t="s">
        <v>1013</v>
      </c>
      <c r="AP390" s="4" t="str">
        <f t="shared" si="66"/>
        <v>Not True</v>
      </c>
      <c r="AU390" s="24" t="s">
        <v>1386</v>
      </c>
      <c r="AV390" s="46" t="str">
        <f t="shared" si="67"/>
        <v>Rejected</v>
      </c>
      <c r="AY390" s="2" t="s">
        <v>1094</v>
      </c>
      <c r="AZ390" s="2" t="s">
        <v>69</v>
      </c>
      <c r="BA390" s="24" t="s">
        <v>2134</v>
      </c>
      <c r="BB390" s="70" t="s">
        <v>207</v>
      </c>
      <c r="BC390" s="4" t="str">
        <f t="shared" si="68"/>
        <v>Puri</v>
      </c>
      <c r="BE390" s="4"/>
      <c r="BF390" s="4"/>
      <c r="BG390" s="24" t="s">
        <v>2134</v>
      </c>
      <c r="BH390" s="24" t="s">
        <v>41</v>
      </c>
      <c r="BI390" s="4">
        <f t="shared" si="69"/>
        <v>251.78</v>
      </c>
      <c r="BK390" s="2" t="s">
        <v>1094</v>
      </c>
      <c r="BL390" s="135" t="str">
        <f t="shared" si="70"/>
        <v>Exists</v>
      </c>
    </row>
    <row r="391" spans="9:64">
      <c r="I391" s="26">
        <v>879</v>
      </c>
      <c r="J391" s="46" t="str" cm="1">
        <f t="array" ref="J391">_xlfn.IFS(I391&gt;=750,"Low Risk",AND(I391&gt;=650,I391&lt;=749),"Medium Risk",I391&lt;650,"High Risk")</f>
        <v>Low Risk</v>
      </c>
      <c r="N391" s="4"/>
      <c r="P391" s="24">
        <v>91.88</v>
      </c>
      <c r="Q391" s="4" t="str">
        <f t="shared" si="72"/>
        <v>Available</v>
      </c>
      <c r="Y391" s="26" t="s">
        <v>2135</v>
      </c>
      <c r="Z391" s="26" t="s">
        <v>20</v>
      </c>
      <c r="AA391" s="84" t="str">
        <f t="shared" si="62"/>
        <v>Anita Das</v>
      </c>
      <c r="AB391" s="26">
        <v>38.549999999999997</v>
      </c>
      <c r="AC391" s="3" t="s">
        <v>97</v>
      </c>
      <c r="AD391" s="3">
        <v>35.79</v>
      </c>
      <c r="AG391" s="26" t="s">
        <v>2135</v>
      </c>
      <c r="AH391" s="4" t="str">
        <f t="shared" si="63"/>
        <v>00390</v>
      </c>
      <c r="AI391" s="3" t="s">
        <v>73</v>
      </c>
      <c r="AJ391" s="46" t="str">
        <f t="shared" si="64"/>
        <v>Male</v>
      </c>
      <c r="AK391" s="3" t="s">
        <v>993</v>
      </c>
      <c r="AL391" s="3" t="s">
        <v>58</v>
      </c>
      <c r="AM391" s="7" t="str">
        <f t="shared" si="65"/>
        <v>Arjun Rout|Dhenkanal</v>
      </c>
      <c r="AO391" s="3" t="s">
        <v>993</v>
      </c>
      <c r="AP391" s="4" t="str">
        <f t="shared" si="66"/>
        <v>Not True</v>
      </c>
      <c r="AU391" s="26" t="s">
        <v>1386</v>
      </c>
      <c r="AV391" s="46" t="str">
        <f t="shared" si="67"/>
        <v>Rejected</v>
      </c>
      <c r="AY391" s="3" t="s">
        <v>1096</v>
      </c>
      <c r="AZ391" s="3" t="s">
        <v>58</v>
      </c>
      <c r="BA391" s="26" t="s">
        <v>2135</v>
      </c>
      <c r="BB391" s="71" t="s">
        <v>522</v>
      </c>
      <c r="BC391" s="4" t="str">
        <f t="shared" si="68"/>
        <v>Dhenkanal</v>
      </c>
      <c r="BE391" s="4"/>
      <c r="BF391" s="4"/>
      <c r="BG391" s="26" t="s">
        <v>2135</v>
      </c>
      <c r="BH391" s="26" t="s">
        <v>20</v>
      </c>
      <c r="BI391" s="4">
        <f t="shared" si="69"/>
        <v>104.66</v>
      </c>
      <c r="BK391" s="3" t="s">
        <v>1096</v>
      </c>
      <c r="BL391" s="135" t="str">
        <f t="shared" si="70"/>
        <v>Exists</v>
      </c>
    </row>
    <row r="392" spans="9:64">
      <c r="I392" s="24">
        <v>855</v>
      </c>
      <c r="J392" s="46" t="str" cm="1">
        <f t="array" ref="J392">_xlfn.IFS(I392&gt;=750,"Low Risk",AND(I392&gt;=650,I392&lt;=749),"Medium Risk",I392&lt;650,"High Risk")</f>
        <v>Low Risk</v>
      </c>
      <c r="N392" s="4"/>
      <c r="P392" s="26">
        <v>38.549999999999997</v>
      </c>
      <c r="Q392" s="4" t="str">
        <f t="shared" si="72"/>
        <v>Available</v>
      </c>
      <c r="Y392" s="24" t="s">
        <v>2137</v>
      </c>
      <c r="Z392" s="24" t="s">
        <v>35</v>
      </c>
      <c r="AA392" s="84" t="str">
        <f t="shared" si="62"/>
        <v>Kavita Rath</v>
      </c>
      <c r="AB392" s="24">
        <v>36.159999999999997</v>
      </c>
      <c r="AC392" s="2" t="s">
        <v>124</v>
      </c>
      <c r="AD392" s="2">
        <v>7.21</v>
      </c>
      <c r="AG392" s="24" t="s">
        <v>2137</v>
      </c>
      <c r="AH392" s="4" t="str">
        <f t="shared" si="63"/>
        <v>00391</v>
      </c>
      <c r="AI392" s="2" t="s">
        <v>73</v>
      </c>
      <c r="AJ392" s="46" t="str">
        <f t="shared" si="64"/>
        <v>Male</v>
      </c>
      <c r="AK392" s="2" t="s">
        <v>117</v>
      </c>
      <c r="AL392" s="2" t="s">
        <v>161</v>
      </c>
      <c r="AM392" s="7" t="str">
        <f t="shared" si="65"/>
        <v>Manoj Rout|Puri</v>
      </c>
      <c r="AO392" s="2" t="s">
        <v>117</v>
      </c>
      <c r="AP392" s="4" t="str">
        <f t="shared" si="66"/>
        <v>Not True</v>
      </c>
      <c r="AU392" s="24" t="s">
        <v>1377</v>
      </c>
      <c r="AV392" s="46" t="str">
        <f t="shared" si="67"/>
        <v>Approved</v>
      </c>
      <c r="AY392" s="2" t="s">
        <v>1098</v>
      </c>
      <c r="AZ392" s="2" t="s">
        <v>161</v>
      </c>
      <c r="BA392" s="24" t="s">
        <v>2137</v>
      </c>
      <c r="BB392" s="70" t="s">
        <v>1022</v>
      </c>
      <c r="BC392" s="4" t="str">
        <f t="shared" si="68"/>
        <v>Jharsuguda</v>
      </c>
      <c r="BE392" s="4"/>
      <c r="BF392" s="4"/>
      <c r="BG392" s="24" t="s">
        <v>2137</v>
      </c>
      <c r="BH392" s="24" t="s">
        <v>35</v>
      </c>
      <c r="BI392" s="4">
        <f t="shared" si="69"/>
        <v>103.83</v>
      </c>
      <c r="BK392" s="2" t="s">
        <v>1098</v>
      </c>
      <c r="BL392" s="135" t="str">
        <f t="shared" si="70"/>
        <v>Exists</v>
      </c>
    </row>
    <row r="393" spans="9:64">
      <c r="I393" s="26">
        <v>550</v>
      </c>
      <c r="J393" s="46" t="str" cm="1">
        <f t="array" ref="J393">_xlfn.IFS(I393&gt;=750,"Low Risk",AND(I393&gt;=650,I393&lt;=749),"Medium Risk",I393&lt;650,"High Risk")</f>
        <v>High Risk</v>
      </c>
      <c r="N393" s="4"/>
      <c r="P393" s="24">
        <v>36.159999999999997</v>
      </c>
      <c r="Q393" s="4" t="str">
        <f t="shared" si="72"/>
        <v>Available</v>
      </c>
      <c r="Y393" s="26" t="s">
        <v>2138</v>
      </c>
      <c r="Z393" s="26" t="s">
        <v>32</v>
      </c>
      <c r="AA393" s="84" t="str">
        <f t="shared" si="62"/>
        <v>Ramesh Behera</v>
      </c>
      <c r="AB393" s="26">
        <v>79.83</v>
      </c>
      <c r="AC393" s="3" t="s">
        <v>124</v>
      </c>
      <c r="AD393" s="3"/>
      <c r="AG393" s="26" t="s">
        <v>2138</v>
      </c>
      <c r="AH393" s="4" t="str">
        <f t="shared" si="63"/>
        <v>00392</v>
      </c>
      <c r="AI393" s="3" t="s">
        <v>73</v>
      </c>
      <c r="AJ393" s="46" t="str">
        <f t="shared" si="64"/>
        <v>Male</v>
      </c>
      <c r="AK393" s="3" t="s">
        <v>1101</v>
      </c>
      <c r="AL393" s="3" t="s">
        <v>101</v>
      </c>
      <c r="AM393" s="7" t="str">
        <f t="shared" si="65"/>
        <v>Rohit Nayak|Berhampur</v>
      </c>
      <c r="AO393" s="3" t="s">
        <v>1101</v>
      </c>
      <c r="AP393" s="96" t="str">
        <f t="shared" si="66"/>
        <v>Rohit Nayak</v>
      </c>
      <c r="AU393" s="26" t="s">
        <v>1377</v>
      </c>
      <c r="AV393" s="46" t="str">
        <f t="shared" si="67"/>
        <v>Approved</v>
      </c>
      <c r="AY393" s="3" t="s">
        <v>1100</v>
      </c>
      <c r="AZ393" s="3" t="s">
        <v>101</v>
      </c>
      <c r="BA393" s="26" t="s">
        <v>2138</v>
      </c>
      <c r="BB393" s="71" t="s">
        <v>1028</v>
      </c>
      <c r="BC393" s="4" t="str">
        <f t="shared" si="68"/>
        <v>Cuttack</v>
      </c>
      <c r="BE393" s="4"/>
      <c r="BF393" s="4"/>
      <c r="BG393" s="26" t="s">
        <v>2138</v>
      </c>
      <c r="BH393" s="26" t="s">
        <v>32</v>
      </c>
      <c r="BI393" s="4">
        <f t="shared" si="69"/>
        <v>224.53</v>
      </c>
      <c r="BK393" s="3" t="s">
        <v>1100</v>
      </c>
      <c r="BL393" s="135" t="str">
        <f t="shared" si="70"/>
        <v>Exists</v>
      </c>
    </row>
    <row r="394" spans="9:64">
      <c r="I394" s="24">
        <v>567</v>
      </c>
      <c r="J394" s="46" t="str" cm="1">
        <f t="array" ref="J394">_xlfn.IFS(I394&gt;=750,"Low Risk",AND(I394&gt;=650,I394&lt;=749),"Medium Risk",I394&lt;650,"High Risk")</f>
        <v>High Risk</v>
      </c>
      <c r="N394" s="4"/>
      <c r="P394" s="26">
        <v>79.83</v>
      </c>
      <c r="Q394" s="4" t="str">
        <f t="shared" si="72"/>
        <v>Available</v>
      </c>
      <c r="Y394" s="24" t="s">
        <v>2140</v>
      </c>
      <c r="Z394" s="24" t="s">
        <v>12</v>
      </c>
      <c r="AA394" s="84" t="str">
        <f t="shared" si="62"/>
        <v>Priya Mohanty</v>
      </c>
      <c r="AB394" s="24">
        <v>19.46</v>
      </c>
      <c r="AC394" s="2" t="s">
        <v>64</v>
      </c>
      <c r="AD394" s="2">
        <v>23.54</v>
      </c>
      <c r="AG394" s="24" t="s">
        <v>2140</v>
      </c>
      <c r="AH394" s="4" t="str">
        <f t="shared" si="63"/>
        <v>00393</v>
      </c>
      <c r="AI394" s="2" t="s">
        <v>89</v>
      </c>
      <c r="AJ394" s="46" t="str">
        <f t="shared" si="64"/>
        <v>Female</v>
      </c>
      <c r="AK394" s="2" t="s">
        <v>908</v>
      </c>
      <c r="AL394" s="2" t="s">
        <v>161</v>
      </c>
      <c r="AM394" s="7" t="str">
        <f t="shared" si="65"/>
        <v>Anita Kumar|Puri</v>
      </c>
      <c r="AO394" s="2" t="s">
        <v>908</v>
      </c>
      <c r="AP394" s="4" t="str">
        <f t="shared" si="66"/>
        <v>Not True</v>
      </c>
      <c r="AU394" s="24" t="s">
        <v>1426</v>
      </c>
      <c r="AV394" s="46" t="str">
        <f t="shared" si="67"/>
        <v>Under Review</v>
      </c>
      <c r="AY394" s="2" t="s">
        <v>1103</v>
      </c>
      <c r="AZ394" s="2" t="s">
        <v>161</v>
      </c>
      <c r="BA394" s="24" t="s">
        <v>2140</v>
      </c>
      <c r="BB394" s="70" t="s">
        <v>1294</v>
      </c>
      <c r="BC394" s="4" t="str">
        <f t="shared" si="68"/>
        <v>Sambalpur</v>
      </c>
      <c r="BE394" s="4"/>
      <c r="BF394" s="4"/>
      <c r="BG394" s="24" t="s">
        <v>2140</v>
      </c>
      <c r="BH394" s="24" t="s">
        <v>12</v>
      </c>
      <c r="BI394" s="4">
        <f t="shared" si="69"/>
        <v>105.8</v>
      </c>
      <c r="BK394" s="2" t="s">
        <v>1103</v>
      </c>
      <c r="BL394" s="135" t="str">
        <f t="shared" si="70"/>
        <v>Exists</v>
      </c>
    </row>
    <row r="395" spans="9:64">
      <c r="I395" s="26">
        <v>730</v>
      </c>
      <c r="J395" s="46" t="str" cm="1">
        <f t="array" ref="J395">_xlfn.IFS(I395&gt;=750,"Low Risk",AND(I395&gt;=650,I395&lt;=749),"Medium Risk",I395&lt;650,"High Risk")</f>
        <v>Medium Risk</v>
      </c>
      <c r="N395" s="4"/>
      <c r="P395" s="24">
        <v>19.46</v>
      </c>
      <c r="Q395" s="4" t="str">
        <f t="shared" si="72"/>
        <v>Available</v>
      </c>
      <c r="Y395" s="26" t="s">
        <v>2142</v>
      </c>
      <c r="Z395" s="26" t="s">
        <v>35</v>
      </c>
      <c r="AA395" s="84" t="str">
        <f t="shared" si="62"/>
        <v>Kavita Rath</v>
      </c>
      <c r="AB395" s="26">
        <v>90.4</v>
      </c>
      <c r="AC395" s="3" t="s">
        <v>124</v>
      </c>
      <c r="AD395" s="3">
        <v>35.18</v>
      </c>
      <c r="AG395" s="26" t="s">
        <v>2142</v>
      </c>
      <c r="AH395" s="4" t="str">
        <f t="shared" si="63"/>
        <v>00394</v>
      </c>
      <c r="AI395" s="3" t="s">
        <v>68</v>
      </c>
      <c r="AJ395" s="46" t="str">
        <f t="shared" si="64"/>
        <v>Female</v>
      </c>
      <c r="AK395" s="3" t="s">
        <v>1106</v>
      </c>
      <c r="AL395" s="3" t="s">
        <v>69</v>
      </c>
      <c r="AM395" s="7" t="str">
        <f t="shared" si="65"/>
        <v>Ravi Patnaik|Sambalpur</v>
      </c>
      <c r="AO395" s="3" t="s">
        <v>1106</v>
      </c>
      <c r="AP395" s="96" t="str">
        <f t="shared" si="66"/>
        <v>Ravi Patnaik</v>
      </c>
      <c r="AU395" s="26" t="s">
        <v>1377</v>
      </c>
      <c r="AV395" s="46" t="str">
        <f t="shared" si="67"/>
        <v>Approved</v>
      </c>
      <c r="AY395" s="3" t="s">
        <v>1105</v>
      </c>
      <c r="AZ395" s="3" t="s">
        <v>69</v>
      </c>
      <c r="BA395" s="26" t="s">
        <v>2142</v>
      </c>
      <c r="BB395" s="71" t="s">
        <v>672</v>
      </c>
      <c r="BC395" s="4" t="str">
        <f t="shared" si="68"/>
        <v>Bhubaneswar</v>
      </c>
      <c r="BE395" s="4"/>
      <c r="BF395" s="4"/>
      <c r="BG395" s="26" t="s">
        <v>2142</v>
      </c>
      <c r="BH395" s="26" t="s">
        <v>35</v>
      </c>
      <c r="BI395" s="4">
        <f t="shared" si="69"/>
        <v>103.83</v>
      </c>
      <c r="BK395" s="3" t="s">
        <v>1105</v>
      </c>
      <c r="BL395" s="135" t="str">
        <f t="shared" si="70"/>
        <v>Exists</v>
      </c>
    </row>
    <row r="396" spans="9:64">
      <c r="I396" s="24">
        <v>652</v>
      </c>
      <c r="J396" s="46" t="str" cm="1">
        <f t="array" ref="J396">_xlfn.IFS(I396&gt;=750,"Low Risk",AND(I396&gt;=650,I396&lt;=749),"Medium Risk",I396&lt;650,"High Risk")</f>
        <v>Medium Risk</v>
      </c>
      <c r="N396" s="4"/>
      <c r="P396" s="26">
        <v>90.4</v>
      </c>
      <c r="Q396" s="4" t="str">
        <f t="shared" si="72"/>
        <v>Available</v>
      </c>
      <c r="Y396" s="24" t="s">
        <v>2145</v>
      </c>
      <c r="Z396" s="24" t="s">
        <v>32</v>
      </c>
      <c r="AA396" s="84" t="str">
        <f t="shared" si="62"/>
        <v>Ramesh Behera</v>
      </c>
      <c r="AB396" s="24">
        <v>72.61</v>
      </c>
      <c r="AC396" s="2" t="s">
        <v>124</v>
      </c>
      <c r="AD396" s="2">
        <v>35.92</v>
      </c>
      <c r="AG396" s="24" t="s">
        <v>2145</v>
      </c>
      <c r="AH396" s="4" t="str">
        <f t="shared" si="63"/>
        <v>00395</v>
      </c>
      <c r="AI396" s="2" t="s">
        <v>73</v>
      </c>
      <c r="AJ396" s="46" t="str">
        <f t="shared" si="64"/>
        <v>Male</v>
      </c>
      <c r="AK396" s="2" t="s">
        <v>1109</v>
      </c>
      <c r="AL396" s="2" t="s">
        <v>82</v>
      </c>
      <c r="AM396" s="7" t="str">
        <f t="shared" si="65"/>
        <v>Kavita Nayak|Cuttack</v>
      </c>
      <c r="AO396" s="2" t="s">
        <v>1109</v>
      </c>
      <c r="AP396" s="4" t="str">
        <f t="shared" si="66"/>
        <v>Not True</v>
      </c>
      <c r="AU396" s="24" t="s">
        <v>1377</v>
      </c>
      <c r="AV396" s="46" t="str">
        <f t="shared" si="67"/>
        <v>Approved</v>
      </c>
      <c r="AY396" s="2" t="s">
        <v>1108</v>
      </c>
      <c r="AZ396" s="2" t="s">
        <v>82</v>
      </c>
      <c r="BA396" s="24" t="s">
        <v>2145</v>
      </c>
      <c r="BB396" s="70" t="s">
        <v>1065</v>
      </c>
      <c r="BC396" s="4" t="str">
        <f t="shared" si="68"/>
        <v>Berhampur</v>
      </c>
      <c r="BE396" s="4"/>
      <c r="BF396" s="4"/>
      <c r="BG396" s="24" t="s">
        <v>2145</v>
      </c>
      <c r="BH396" s="24" t="s">
        <v>32</v>
      </c>
      <c r="BI396" s="4">
        <f t="shared" si="69"/>
        <v>224.53</v>
      </c>
      <c r="BK396" s="2" t="s">
        <v>1108</v>
      </c>
      <c r="BL396" s="135" t="str">
        <f t="shared" si="70"/>
        <v>Exists</v>
      </c>
    </row>
    <row r="397" spans="9:64">
      <c r="I397" s="26">
        <v>621</v>
      </c>
      <c r="J397" s="46" t="str" cm="1">
        <f t="array" ref="J397">_xlfn.IFS(I397&gt;=750,"Low Risk",AND(I397&gt;=650,I397&lt;=749),"Medium Risk",I397&lt;650,"High Risk")</f>
        <v>High Risk</v>
      </c>
      <c r="N397" s="4"/>
      <c r="P397" s="24">
        <v>72.61</v>
      </c>
      <c r="Q397" s="4" t="str">
        <f t="shared" si="72"/>
        <v>Available</v>
      </c>
      <c r="Y397" s="26" t="s">
        <v>2146</v>
      </c>
      <c r="Z397" s="26" t="s">
        <v>7</v>
      </c>
      <c r="AA397" s="84" t="str">
        <f t="shared" si="62"/>
        <v>Rajesh Kumar</v>
      </c>
      <c r="AB397" s="26">
        <v>92.31</v>
      </c>
      <c r="AC397" s="3" t="s">
        <v>59</v>
      </c>
      <c r="AD397" s="3">
        <v>3.39</v>
      </c>
      <c r="AG397" s="26" t="s">
        <v>2146</v>
      </c>
      <c r="AH397" s="4" t="str">
        <f t="shared" si="63"/>
        <v>00396</v>
      </c>
      <c r="AI397" s="3" t="s">
        <v>73</v>
      </c>
      <c r="AJ397" s="46" t="str">
        <f t="shared" si="64"/>
        <v>Male</v>
      </c>
      <c r="AK397" s="3" t="s">
        <v>916</v>
      </c>
      <c r="AL397" s="3" t="s">
        <v>101</v>
      </c>
      <c r="AM397" s="7" t="str">
        <f t="shared" si="65"/>
        <v>Kavita Panda|Berhampur</v>
      </c>
      <c r="AO397" s="3" t="s">
        <v>916</v>
      </c>
      <c r="AP397" s="4" t="str">
        <f t="shared" si="66"/>
        <v>Not True</v>
      </c>
      <c r="AU397" s="26" t="s">
        <v>1386</v>
      </c>
      <c r="AV397" s="46" t="str">
        <f t="shared" si="67"/>
        <v>Rejected</v>
      </c>
      <c r="AY397" s="3" t="s">
        <v>1111</v>
      </c>
      <c r="AZ397" s="3" t="s">
        <v>101</v>
      </c>
      <c r="BA397" s="26" t="s">
        <v>2146</v>
      </c>
      <c r="BB397" s="71" t="s">
        <v>897</v>
      </c>
      <c r="BC397" s="4" t="str">
        <f t="shared" si="68"/>
        <v>Bhubaneswar</v>
      </c>
      <c r="BE397" s="4"/>
      <c r="BF397" s="4"/>
      <c r="BG397" s="26" t="s">
        <v>2146</v>
      </c>
      <c r="BH397" s="26" t="s">
        <v>7</v>
      </c>
      <c r="BI397" s="4">
        <f t="shared" si="69"/>
        <v>209.86</v>
      </c>
      <c r="BK397" s="3" t="s">
        <v>1111</v>
      </c>
      <c r="BL397" s="135" t="str">
        <f t="shared" si="70"/>
        <v>Exists</v>
      </c>
    </row>
    <row r="398" spans="9:64">
      <c r="I398" s="24">
        <v>559</v>
      </c>
      <c r="J398" s="46" t="str" cm="1">
        <f t="array" ref="J398">_xlfn.IFS(I398&gt;=750,"Low Risk",AND(I398&gt;=650,I398&lt;=749),"Medium Risk",I398&lt;650,"High Risk")</f>
        <v>High Risk</v>
      </c>
      <c r="N398" s="4"/>
      <c r="P398" s="26">
        <v>92.31</v>
      </c>
      <c r="Q398" s="4" t="str">
        <f t="shared" si="72"/>
        <v>Available</v>
      </c>
      <c r="Y398" s="24" t="s">
        <v>2147</v>
      </c>
      <c r="Z398" s="24" t="s">
        <v>16</v>
      </c>
      <c r="AA398" s="84" t="str">
        <f t="shared" si="62"/>
        <v>Suresh Panda</v>
      </c>
      <c r="AB398" s="24">
        <v>17.37</v>
      </c>
      <c r="AC398" s="2" t="s">
        <v>157</v>
      </c>
      <c r="AD398" s="2">
        <v>38.28</v>
      </c>
      <c r="AG398" s="24" t="s">
        <v>2147</v>
      </c>
      <c r="AH398" s="4" t="str">
        <f t="shared" si="63"/>
        <v>00397</v>
      </c>
      <c r="AI398" s="2" t="s">
        <v>73</v>
      </c>
      <c r="AJ398" s="46" t="str">
        <f t="shared" si="64"/>
        <v>Male</v>
      </c>
      <c r="AK398" s="2" t="s">
        <v>542</v>
      </c>
      <c r="AL398" s="2" t="s">
        <v>232</v>
      </c>
      <c r="AM398" s="7" t="str">
        <f t="shared" si="65"/>
        <v>Suman Dash|Angul</v>
      </c>
      <c r="AO398" s="2" t="s">
        <v>542</v>
      </c>
      <c r="AP398" s="4" t="str">
        <f t="shared" si="66"/>
        <v>Not True</v>
      </c>
      <c r="AU398" s="24" t="s">
        <v>1426</v>
      </c>
      <c r="AV398" s="46" t="str">
        <f t="shared" si="67"/>
        <v>Under Review</v>
      </c>
      <c r="AY398" s="2" t="s">
        <v>1113</v>
      </c>
      <c r="AZ398" s="2" t="s">
        <v>232</v>
      </c>
      <c r="BA398" s="24" t="s">
        <v>2147</v>
      </c>
      <c r="BB398" s="70" t="s">
        <v>1134</v>
      </c>
      <c r="BC398" s="4" t="str">
        <f t="shared" si="68"/>
        <v>Puri</v>
      </c>
      <c r="BE398" s="4"/>
      <c r="BF398" s="4"/>
      <c r="BG398" s="24" t="s">
        <v>2147</v>
      </c>
      <c r="BH398" s="24" t="s">
        <v>16</v>
      </c>
      <c r="BI398" s="4">
        <f t="shared" si="69"/>
        <v>197.62</v>
      </c>
      <c r="BK398" s="2" t="s">
        <v>1113</v>
      </c>
      <c r="BL398" s="135" t="str">
        <f t="shared" si="70"/>
        <v>Exists</v>
      </c>
    </row>
    <row r="399" spans="9:64">
      <c r="I399" s="26">
        <v>758</v>
      </c>
      <c r="J399" s="46" t="str" cm="1">
        <f t="array" ref="J399">_xlfn.IFS(I399&gt;=750,"Low Risk",AND(I399&gt;=650,I399&lt;=749),"Medium Risk",I399&lt;650,"High Risk")</f>
        <v>Low Risk</v>
      </c>
      <c r="N399" s="4"/>
      <c r="P399" s="24">
        <v>17.37</v>
      </c>
      <c r="Q399" s="4" t="str">
        <f t="shared" si="72"/>
        <v>Available</v>
      </c>
      <c r="Y399" s="26" t="s">
        <v>2148</v>
      </c>
      <c r="Z399" s="26" t="s">
        <v>20</v>
      </c>
      <c r="AA399" s="84" t="str">
        <f t="shared" si="62"/>
        <v>Anita Das</v>
      </c>
      <c r="AB399" s="26">
        <v>84.72</v>
      </c>
      <c r="AC399" s="3" t="s">
        <v>74</v>
      </c>
      <c r="AD399" s="3">
        <v>36.590000000000003</v>
      </c>
      <c r="AG399" s="26" t="s">
        <v>2148</v>
      </c>
      <c r="AH399" s="4" t="str">
        <f t="shared" si="63"/>
        <v>00398</v>
      </c>
      <c r="AI399" s="3" t="s">
        <v>73</v>
      </c>
      <c r="AJ399" s="46" t="str">
        <f t="shared" si="64"/>
        <v>Male</v>
      </c>
      <c r="AK399" s="3" t="s">
        <v>421</v>
      </c>
      <c r="AL399" s="3" t="s">
        <v>63</v>
      </c>
      <c r="AM399" s="7" t="str">
        <f t="shared" si="65"/>
        <v>Kavita Behera|Balasore</v>
      </c>
      <c r="AO399" s="3" t="s">
        <v>421</v>
      </c>
      <c r="AP399" s="4" t="str">
        <f t="shared" si="66"/>
        <v>Not True</v>
      </c>
      <c r="AU399" s="26" t="s">
        <v>1381</v>
      </c>
      <c r="AV399" s="46" t="str">
        <f t="shared" si="67"/>
        <v>Rejected</v>
      </c>
      <c r="AY399" s="3" t="s">
        <v>1114</v>
      </c>
      <c r="AZ399" s="3" t="s">
        <v>63</v>
      </c>
      <c r="BA399" s="26" t="s">
        <v>2148</v>
      </c>
      <c r="BB399" s="71" t="s">
        <v>1056</v>
      </c>
      <c r="BC399" s="4" t="str">
        <f t="shared" si="68"/>
        <v>Jharsuguda</v>
      </c>
      <c r="BE399" s="4"/>
      <c r="BF399" s="4"/>
      <c r="BG399" s="26" t="s">
        <v>2148</v>
      </c>
      <c r="BH399" s="26" t="s">
        <v>20</v>
      </c>
      <c r="BI399" s="4">
        <f t="shared" si="69"/>
        <v>104.66</v>
      </c>
      <c r="BK399" s="3" t="s">
        <v>1114</v>
      </c>
      <c r="BL399" s="135" t="str">
        <f t="shared" si="70"/>
        <v>Exists</v>
      </c>
    </row>
    <row r="400" spans="9:64">
      <c r="I400" s="24">
        <v>892</v>
      </c>
      <c r="J400" s="46" t="str" cm="1">
        <f t="array" ref="J400">_xlfn.IFS(I400&gt;=750,"Low Risk",AND(I400&gt;=650,I400&lt;=749),"Medium Risk",I400&lt;650,"High Risk")</f>
        <v>Low Risk</v>
      </c>
      <c r="N400" s="4"/>
      <c r="P400" s="26">
        <v>84.72</v>
      </c>
      <c r="Q400" s="4" t="str">
        <f t="shared" si="72"/>
        <v>Available</v>
      </c>
      <c r="Y400" s="24" t="s">
        <v>2150</v>
      </c>
      <c r="Z400" s="24" t="s">
        <v>35</v>
      </c>
      <c r="AA400" s="84" t="str">
        <f t="shared" si="62"/>
        <v>Kavita Rath</v>
      </c>
      <c r="AB400" s="24">
        <v>13.72</v>
      </c>
      <c r="AC400" s="2" t="s">
        <v>64</v>
      </c>
      <c r="AD400" s="2">
        <v>48.18</v>
      </c>
      <c r="AG400" s="24" t="s">
        <v>2150</v>
      </c>
      <c r="AH400" s="4" t="str">
        <f t="shared" si="63"/>
        <v>00399</v>
      </c>
      <c r="AI400" s="2" t="s">
        <v>89</v>
      </c>
      <c r="AJ400" s="46" t="str">
        <f t="shared" si="64"/>
        <v>Female</v>
      </c>
      <c r="AK400" s="2" t="s">
        <v>212</v>
      </c>
      <c r="AL400" s="2" t="s">
        <v>144</v>
      </c>
      <c r="AM400" s="7" t="str">
        <f t="shared" si="65"/>
        <v>Mamata Panda|Bhubaneswar</v>
      </c>
      <c r="AO400" s="2" t="s">
        <v>212</v>
      </c>
      <c r="AP400" s="4" t="str">
        <f t="shared" si="66"/>
        <v>Not True</v>
      </c>
      <c r="AU400" s="24" t="s">
        <v>1377</v>
      </c>
      <c r="AV400" s="46" t="str">
        <f t="shared" si="67"/>
        <v>Approved</v>
      </c>
      <c r="AY400" s="2" t="s">
        <v>1116</v>
      </c>
      <c r="AZ400" s="2" t="s">
        <v>144</v>
      </c>
      <c r="BA400" s="24" t="s">
        <v>2150</v>
      </c>
      <c r="BB400" s="70" t="s">
        <v>1184</v>
      </c>
      <c r="BC400" s="4" t="str">
        <f t="shared" si="68"/>
        <v>Berhampur</v>
      </c>
      <c r="BE400" s="4"/>
      <c r="BF400" s="4"/>
      <c r="BG400" s="24" t="s">
        <v>2150</v>
      </c>
      <c r="BH400" s="24" t="s">
        <v>35</v>
      </c>
      <c r="BI400" s="4">
        <f t="shared" si="69"/>
        <v>103.83</v>
      </c>
      <c r="BK400" s="2" t="s">
        <v>1116</v>
      </c>
      <c r="BL400" s="135" t="str">
        <f t="shared" si="70"/>
        <v>Exists</v>
      </c>
    </row>
    <row r="401" spans="9:64">
      <c r="I401" s="26">
        <v>709</v>
      </c>
      <c r="J401" s="46" t="str" cm="1">
        <f t="array" ref="J401">_xlfn.IFS(I401&gt;=750,"Low Risk",AND(I401&gt;=650,I401&lt;=749),"Medium Risk",I401&lt;650,"High Risk")</f>
        <v>Medium Risk</v>
      </c>
      <c r="N401" s="4"/>
      <c r="P401" s="24">
        <v>13.72</v>
      </c>
      <c r="Q401" s="4" t="str">
        <f t="shared" si="72"/>
        <v>Available</v>
      </c>
      <c r="Y401" s="26" t="s">
        <v>2151</v>
      </c>
      <c r="Z401" s="26" t="s">
        <v>7</v>
      </c>
      <c r="AA401" s="84" t="str">
        <f t="shared" si="62"/>
        <v>Rajesh Kumar</v>
      </c>
      <c r="AB401" s="26">
        <v>77.02</v>
      </c>
      <c r="AC401" s="3" t="s">
        <v>97</v>
      </c>
      <c r="AD401" s="3">
        <v>5.45</v>
      </c>
      <c r="AG401" s="26" t="s">
        <v>2151</v>
      </c>
      <c r="AH401" s="4" t="str">
        <f t="shared" si="63"/>
        <v>00400</v>
      </c>
      <c r="AI401" s="3" t="s">
        <v>128</v>
      </c>
      <c r="AJ401" s="46" t="str">
        <f t="shared" si="64"/>
        <v>Female</v>
      </c>
      <c r="AK401" s="3" t="s">
        <v>1119</v>
      </c>
      <c r="AL401" s="3" t="s">
        <v>144</v>
      </c>
      <c r="AM401" s="7" t="str">
        <f t="shared" si="65"/>
        <v>Sunita Mishra|Bhubaneswar</v>
      </c>
      <c r="AO401" s="3" t="s">
        <v>1119</v>
      </c>
      <c r="AP401" s="4" t="str">
        <f t="shared" si="66"/>
        <v>Not True</v>
      </c>
      <c r="AU401" s="26" t="s">
        <v>1381</v>
      </c>
      <c r="AV401" s="46" t="str">
        <f t="shared" si="67"/>
        <v>Rejected</v>
      </c>
      <c r="AY401" s="3" t="s">
        <v>1118</v>
      </c>
      <c r="AZ401" s="3" t="s">
        <v>144</v>
      </c>
      <c r="BA401" s="26" t="s">
        <v>2151</v>
      </c>
      <c r="BB401" s="71" t="s">
        <v>889</v>
      </c>
      <c r="BC401" s="4" t="str">
        <f t="shared" si="68"/>
        <v>Bhubaneswar</v>
      </c>
      <c r="BE401" s="4"/>
      <c r="BF401" s="4"/>
      <c r="BG401" s="26" t="s">
        <v>2151</v>
      </c>
      <c r="BH401" s="26" t="s">
        <v>7</v>
      </c>
      <c r="BI401" s="4">
        <f t="shared" si="69"/>
        <v>209.86</v>
      </c>
      <c r="BK401" s="3" t="s">
        <v>1118</v>
      </c>
      <c r="BL401" s="135" t="str">
        <f t="shared" si="70"/>
        <v>Exists</v>
      </c>
    </row>
    <row r="402" spans="9:64">
      <c r="I402" s="24">
        <v>871</v>
      </c>
      <c r="J402" s="46" t="str" cm="1">
        <f t="array" ref="J402">_xlfn.IFS(I402&gt;=750,"Low Risk",AND(I402&gt;=650,I402&lt;=749),"Medium Risk",I402&lt;650,"High Risk")</f>
        <v>Low Risk</v>
      </c>
      <c r="N402" s="4"/>
      <c r="P402" s="26">
        <v>77.02</v>
      </c>
      <c r="Q402" s="4" t="str">
        <f t="shared" si="72"/>
        <v>Available</v>
      </c>
      <c r="Y402" s="24" t="s">
        <v>2152</v>
      </c>
      <c r="Z402" s="24" t="s">
        <v>24</v>
      </c>
      <c r="AA402" s="84" t="str">
        <f t="shared" si="62"/>
        <v>Bikash Nayak</v>
      </c>
      <c r="AB402" s="24">
        <v>39.020000000000003</v>
      </c>
      <c r="AC402" s="2" t="s">
        <v>97</v>
      </c>
      <c r="AD402" s="2"/>
      <c r="AG402" s="24" t="s">
        <v>2152</v>
      </c>
      <c r="AH402" s="4" t="str">
        <f t="shared" si="63"/>
        <v>00401</v>
      </c>
      <c r="AI402" s="2" t="s">
        <v>89</v>
      </c>
      <c r="AJ402" s="46" t="str">
        <f t="shared" si="64"/>
        <v>Female</v>
      </c>
      <c r="AK402" s="2" t="s">
        <v>1122</v>
      </c>
      <c r="AL402" s="2" t="s">
        <v>82</v>
      </c>
      <c r="AM402" s="7" t="str">
        <f t="shared" si="65"/>
        <v>Kavita Mishra|Cuttack</v>
      </c>
      <c r="AO402" s="2" t="s">
        <v>1122</v>
      </c>
      <c r="AP402" s="4" t="str">
        <f t="shared" si="66"/>
        <v>Not True</v>
      </c>
      <c r="AU402" s="24" t="s">
        <v>1426</v>
      </c>
      <c r="AV402" s="46" t="str">
        <f t="shared" si="67"/>
        <v>Under Review</v>
      </c>
      <c r="AY402" s="2" t="s">
        <v>1121</v>
      </c>
      <c r="AZ402" s="2" t="s">
        <v>82</v>
      </c>
      <c r="BA402" s="24" t="s">
        <v>2152</v>
      </c>
      <c r="BB402" s="70" t="s">
        <v>386</v>
      </c>
      <c r="BC402" s="4" t="str">
        <f t="shared" si="68"/>
        <v>Rourkela</v>
      </c>
      <c r="BE402" s="4"/>
      <c r="BF402" s="4"/>
      <c r="BG402" s="24" t="s">
        <v>2152</v>
      </c>
      <c r="BH402" s="24" t="s">
        <v>24</v>
      </c>
      <c r="BI402" s="4">
        <f t="shared" si="69"/>
        <v>190.31</v>
      </c>
      <c r="BK402" s="2" t="s">
        <v>1121</v>
      </c>
      <c r="BL402" s="135" t="str">
        <f t="shared" si="70"/>
        <v>Exists</v>
      </c>
    </row>
    <row r="403" spans="9:64">
      <c r="I403" s="26">
        <v>704</v>
      </c>
      <c r="J403" s="46" t="str" cm="1">
        <f t="array" ref="J403">_xlfn.IFS(I403&gt;=750,"Low Risk",AND(I403&gt;=650,I403&lt;=749),"Medium Risk",I403&lt;650,"High Risk")</f>
        <v>Medium Risk</v>
      </c>
      <c r="N403" s="4"/>
      <c r="P403" s="24">
        <v>39.020000000000003</v>
      </c>
      <c r="Q403" s="4" t="str">
        <f t="shared" si="72"/>
        <v>Available</v>
      </c>
      <c r="Y403" s="26" t="s">
        <v>2153</v>
      </c>
      <c r="Z403" s="26" t="s">
        <v>12</v>
      </c>
      <c r="AA403" s="84" t="str">
        <f t="shared" si="62"/>
        <v>Priya Mohanty</v>
      </c>
      <c r="AB403" s="26">
        <v>68.92</v>
      </c>
      <c r="AC403" s="3" t="s">
        <v>74</v>
      </c>
      <c r="AD403" s="3">
        <v>18.91</v>
      </c>
      <c r="AG403" s="26" t="s">
        <v>2153</v>
      </c>
      <c r="AH403" s="4" t="str">
        <f t="shared" si="63"/>
        <v>00402</v>
      </c>
      <c r="AI403" s="3" t="s">
        <v>105</v>
      </c>
      <c r="AJ403" s="46" t="str">
        <f t="shared" si="64"/>
        <v>Female</v>
      </c>
      <c r="AK403" s="3" t="s">
        <v>1124</v>
      </c>
      <c r="AL403" s="3" t="s">
        <v>78</v>
      </c>
      <c r="AM403" s="7" t="str">
        <f t="shared" si="65"/>
        <v>Meena Das|Rourkela</v>
      </c>
      <c r="AO403" s="3" t="s">
        <v>1124</v>
      </c>
      <c r="AP403" s="4" t="str">
        <f t="shared" si="66"/>
        <v>Not True</v>
      </c>
      <c r="AU403" s="26" t="s">
        <v>1426</v>
      </c>
      <c r="AV403" s="46" t="str">
        <f t="shared" si="67"/>
        <v>Under Review</v>
      </c>
      <c r="AY403" s="3" t="s">
        <v>1123</v>
      </c>
      <c r="AZ403" s="3" t="s">
        <v>78</v>
      </c>
      <c r="BA403" s="26" t="s">
        <v>2153</v>
      </c>
      <c r="BB403" s="71" t="s">
        <v>798</v>
      </c>
      <c r="BC403" s="4" t="str">
        <f t="shared" si="68"/>
        <v>Cuttack</v>
      </c>
      <c r="BE403" s="4"/>
      <c r="BF403" s="4"/>
      <c r="BG403" s="26" t="s">
        <v>2153</v>
      </c>
      <c r="BH403" s="26" t="s">
        <v>12</v>
      </c>
      <c r="BI403" s="4">
        <f t="shared" si="69"/>
        <v>105.8</v>
      </c>
      <c r="BK403" s="3" t="s">
        <v>1123</v>
      </c>
      <c r="BL403" s="135" t="str">
        <f t="shared" si="70"/>
        <v>Exists</v>
      </c>
    </row>
    <row r="404" spans="9:64">
      <c r="I404" s="24">
        <v>580</v>
      </c>
      <c r="J404" s="46" t="str" cm="1">
        <f t="array" ref="J404">_xlfn.IFS(I404&gt;=750,"Low Risk",AND(I404&gt;=650,I404&lt;=749),"Medium Risk",I404&lt;650,"High Risk")</f>
        <v>High Risk</v>
      </c>
      <c r="N404" s="4"/>
      <c r="P404" s="26">
        <v>68.92</v>
      </c>
      <c r="Q404" s="4" t="str">
        <f t="shared" si="72"/>
        <v>Available</v>
      </c>
      <c r="Y404" s="24" t="s">
        <v>2154</v>
      </c>
      <c r="Z404" s="24" t="s">
        <v>32</v>
      </c>
      <c r="AA404" s="84" t="str">
        <f t="shared" si="62"/>
        <v>Ramesh Behera</v>
      </c>
      <c r="AB404" s="24">
        <v>43.07</v>
      </c>
      <c r="AC404" s="2" t="s">
        <v>97</v>
      </c>
      <c r="AD404" s="2">
        <v>29.24</v>
      </c>
      <c r="AG404" s="24" t="s">
        <v>2154</v>
      </c>
      <c r="AH404" s="4" t="str">
        <f t="shared" si="63"/>
        <v>00403</v>
      </c>
      <c r="AI404" s="2" t="s">
        <v>57</v>
      </c>
      <c r="AJ404" s="46" t="str">
        <f t="shared" si="64"/>
        <v>Female</v>
      </c>
      <c r="AK404" s="2" t="s">
        <v>1127</v>
      </c>
      <c r="AL404" s="2" t="s">
        <v>78</v>
      </c>
      <c r="AM404" s="7" t="str">
        <f t="shared" si="65"/>
        <v>Ganesh Rout|Rourkela</v>
      </c>
      <c r="AO404" s="2" t="s">
        <v>1127</v>
      </c>
      <c r="AP404" s="4" t="str">
        <f t="shared" si="66"/>
        <v>Not True</v>
      </c>
      <c r="AU404" s="24" t="s">
        <v>1426</v>
      </c>
      <c r="AV404" s="46" t="str">
        <f t="shared" si="67"/>
        <v>Under Review</v>
      </c>
      <c r="AY404" s="2" t="s">
        <v>1126</v>
      </c>
      <c r="AZ404" s="2" t="s">
        <v>78</v>
      </c>
      <c r="BA404" s="24" t="s">
        <v>2154</v>
      </c>
      <c r="BB404" s="70" t="s">
        <v>755</v>
      </c>
      <c r="BC404" s="4" t="str">
        <f t="shared" si="68"/>
        <v>Cuttack</v>
      </c>
      <c r="BE404" s="4"/>
      <c r="BF404" s="4"/>
      <c r="BG404" s="24" t="s">
        <v>2154</v>
      </c>
      <c r="BH404" s="24" t="s">
        <v>32</v>
      </c>
      <c r="BI404" s="4">
        <f t="shared" si="69"/>
        <v>224.53</v>
      </c>
      <c r="BK404" s="2" t="s">
        <v>1126</v>
      </c>
      <c r="BL404" s="135" t="str">
        <f t="shared" si="70"/>
        <v>Exists</v>
      </c>
    </row>
    <row r="405" spans="9:64">
      <c r="I405" s="26">
        <v>838</v>
      </c>
      <c r="J405" s="46" t="str" cm="1">
        <f t="array" ref="J405">_xlfn.IFS(I405&gt;=750,"Low Risk",AND(I405&gt;=650,I405&lt;=749),"Medium Risk",I405&lt;650,"High Risk")</f>
        <v>Low Risk</v>
      </c>
      <c r="N405" s="4"/>
      <c r="P405" s="24">
        <v>43.07</v>
      </c>
      <c r="Q405" s="4" t="str">
        <f t="shared" si="72"/>
        <v>Available</v>
      </c>
      <c r="Y405" s="26" t="s">
        <v>2155</v>
      </c>
      <c r="Z405" s="26" t="s">
        <v>16</v>
      </c>
      <c r="AA405" s="84" t="str">
        <f t="shared" si="62"/>
        <v>Suresh Panda</v>
      </c>
      <c r="AB405" s="26">
        <v>87.16</v>
      </c>
      <c r="AC405" s="3" t="s">
        <v>157</v>
      </c>
      <c r="AD405" s="3">
        <v>25.81</v>
      </c>
      <c r="AG405" s="26" t="s">
        <v>2155</v>
      </c>
      <c r="AH405" s="4" t="str">
        <f t="shared" si="63"/>
        <v>00404</v>
      </c>
      <c r="AI405" s="3" t="s">
        <v>73</v>
      </c>
      <c r="AJ405" s="46" t="str">
        <f t="shared" si="64"/>
        <v>Male</v>
      </c>
      <c r="AK405" s="3" t="s">
        <v>1130</v>
      </c>
      <c r="AL405" s="3" t="s">
        <v>82</v>
      </c>
      <c r="AM405" s="7" t="str">
        <f t="shared" si="65"/>
        <v>Ganesh Pradhan|Cuttack</v>
      </c>
      <c r="AO405" s="3" t="s">
        <v>1130</v>
      </c>
      <c r="AP405" s="4" t="str">
        <f t="shared" si="66"/>
        <v>Not True</v>
      </c>
      <c r="AU405" s="26" t="s">
        <v>1377</v>
      </c>
      <c r="AV405" s="46" t="str">
        <f t="shared" si="67"/>
        <v>Approved</v>
      </c>
      <c r="AY405" s="3" t="s">
        <v>1129</v>
      </c>
      <c r="AZ405" s="3" t="s">
        <v>82</v>
      </c>
      <c r="BA405" s="26" t="s">
        <v>2155</v>
      </c>
      <c r="BB405" s="71" t="s">
        <v>243</v>
      </c>
      <c r="BC405" s="4" t="str">
        <f t="shared" si="68"/>
        <v>Angul</v>
      </c>
      <c r="BE405" s="4"/>
      <c r="BF405" s="4"/>
      <c r="BG405" s="26" t="s">
        <v>2155</v>
      </c>
      <c r="BH405" s="26" t="s">
        <v>16</v>
      </c>
      <c r="BI405" s="4">
        <f t="shared" si="69"/>
        <v>197.62</v>
      </c>
      <c r="BK405" s="3" t="s">
        <v>1129</v>
      </c>
      <c r="BL405" s="135" t="str">
        <f t="shared" si="70"/>
        <v>Exists</v>
      </c>
    </row>
    <row r="406" spans="9:64">
      <c r="I406" s="24">
        <v>751</v>
      </c>
      <c r="J406" s="46" t="str" cm="1">
        <f t="array" ref="J406">_xlfn.IFS(I406&gt;=750,"Low Risk",AND(I406&gt;=650,I406&lt;=749),"Medium Risk",I406&lt;650,"High Risk")</f>
        <v>Low Risk</v>
      </c>
      <c r="N406" s="4"/>
      <c r="P406" s="26">
        <v>87.16</v>
      </c>
      <c r="Q406" s="4" t="str">
        <f t="shared" si="72"/>
        <v>Available</v>
      </c>
      <c r="Y406" s="24" t="s">
        <v>2157</v>
      </c>
      <c r="Z406" s="24" t="s">
        <v>35</v>
      </c>
      <c r="AA406" s="84" t="str">
        <f t="shared" si="62"/>
        <v>Kavita Rath</v>
      </c>
      <c r="AB406" s="24">
        <v>68.95</v>
      </c>
      <c r="AC406" s="2" t="s">
        <v>157</v>
      </c>
      <c r="AD406" s="2">
        <v>31.14</v>
      </c>
      <c r="AG406" s="24" t="s">
        <v>2157</v>
      </c>
      <c r="AH406" s="4" t="str">
        <f t="shared" si="63"/>
        <v>00405</v>
      </c>
      <c r="AI406" s="2" t="s">
        <v>73</v>
      </c>
      <c r="AJ406" s="46" t="str">
        <f t="shared" si="64"/>
        <v>Male</v>
      </c>
      <c r="AK406" s="2" t="s">
        <v>67</v>
      </c>
      <c r="AL406" s="2" t="s">
        <v>161</v>
      </c>
      <c r="AM406" s="7" t="str">
        <f t="shared" si="65"/>
        <v>Kavita Rout|Puri</v>
      </c>
      <c r="AO406" s="2" t="s">
        <v>67</v>
      </c>
      <c r="AP406" s="4" t="str">
        <f t="shared" si="66"/>
        <v>Not True</v>
      </c>
      <c r="AU406" s="24" t="s">
        <v>1426</v>
      </c>
      <c r="AV406" s="46" t="str">
        <f t="shared" si="67"/>
        <v>Under Review</v>
      </c>
      <c r="AY406" s="2" t="s">
        <v>1132</v>
      </c>
      <c r="AZ406" s="2" t="s">
        <v>161</v>
      </c>
      <c r="BA406" s="24" t="s">
        <v>2157</v>
      </c>
      <c r="BB406" s="70" t="s">
        <v>761</v>
      </c>
      <c r="BC406" s="4" t="str">
        <f t="shared" si="68"/>
        <v>Bhubaneswar</v>
      </c>
      <c r="BE406" s="4"/>
      <c r="BF406" s="4"/>
      <c r="BG406" s="24" t="s">
        <v>2157</v>
      </c>
      <c r="BH406" s="24" t="s">
        <v>35</v>
      </c>
      <c r="BI406" s="4">
        <f t="shared" si="69"/>
        <v>103.83</v>
      </c>
      <c r="BK406" s="2" t="s">
        <v>1132</v>
      </c>
      <c r="BL406" s="135" t="str">
        <f t="shared" si="70"/>
        <v>Exists</v>
      </c>
    </row>
    <row r="407" spans="9:64">
      <c r="I407" s="26">
        <v>865</v>
      </c>
      <c r="J407" s="46" t="str" cm="1">
        <f t="array" ref="J407">_xlfn.IFS(I407&gt;=750,"Low Risk",AND(I407&gt;=650,I407&lt;=749),"Medium Risk",I407&lt;650,"High Risk")</f>
        <v>Low Risk</v>
      </c>
      <c r="N407" s="4"/>
      <c r="P407" s="24">
        <v>68.95</v>
      </c>
      <c r="Q407" s="4" t="str">
        <f t="shared" si="72"/>
        <v>Available</v>
      </c>
      <c r="Y407" s="26" t="s">
        <v>2158</v>
      </c>
      <c r="Z407" s="26" t="s">
        <v>7</v>
      </c>
      <c r="AA407" s="84" t="str">
        <f t="shared" si="62"/>
        <v>Rajesh Kumar</v>
      </c>
      <c r="AB407" s="26">
        <v>73.459999999999994</v>
      </c>
      <c r="AC407" s="3" t="s">
        <v>74</v>
      </c>
      <c r="AD407" s="3">
        <v>26.78</v>
      </c>
      <c r="AG407" s="26" t="s">
        <v>2158</v>
      </c>
      <c r="AH407" s="4" t="str">
        <f t="shared" si="63"/>
        <v>00406</v>
      </c>
      <c r="AI407" s="3" t="s">
        <v>89</v>
      </c>
      <c r="AJ407" s="46" t="str">
        <f t="shared" si="64"/>
        <v>Female</v>
      </c>
      <c r="AK407" s="3" t="s">
        <v>1135</v>
      </c>
      <c r="AL407" s="3" t="s">
        <v>161</v>
      </c>
      <c r="AM407" s="7" t="str">
        <f t="shared" si="65"/>
        <v>Ashok Mishra|Puri</v>
      </c>
      <c r="AO407" s="3" t="s">
        <v>1135</v>
      </c>
      <c r="AP407" s="4" t="str">
        <f t="shared" si="66"/>
        <v>Not True</v>
      </c>
      <c r="AU407" s="26" t="s">
        <v>1386</v>
      </c>
      <c r="AV407" s="46" t="str">
        <f t="shared" si="67"/>
        <v>Rejected</v>
      </c>
      <c r="AY407" s="3" t="s">
        <v>1134</v>
      </c>
      <c r="AZ407" s="3" t="s">
        <v>161</v>
      </c>
      <c r="BA407" s="26" t="s">
        <v>2158</v>
      </c>
      <c r="BB407" s="71" t="s">
        <v>509</v>
      </c>
      <c r="BC407" s="4" t="str">
        <f t="shared" si="68"/>
        <v>Dhenkanal</v>
      </c>
      <c r="BE407" s="4"/>
      <c r="BF407" s="4"/>
      <c r="BG407" s="26" t="s">
        <v>2158</v>
      </c>
      <c r="BH407" s="26" t="s">
        <v>7</v>
      </c>
      <c r="BI407" s="4">
        <f t="shared" si="69"/>
        <v>209.86</v>
      </c>
      <c r="BK407" s="3" t="s">
        <v>1134</v>
      </c>
      <c r="BL407" s="135" t="str">
        <f t="shared" si="70"/>
        <v>Exists</v>
      </c>
    </row>
    <row r="408" spans="9:64">
      <c r="I408" s="24">
        <v>643</v>
      </c>
      <c r="J408" s="46" t="str" cm="1">
        <f t="array" ref="J408">_xlfn.IFS(I408&gt;=750,"Low Risk",AND(I408&gt;=650,I408&lt;=749),"Medium Risk",I408&lt;650,"High Risk")</f>
        <v>High Risk</v>
      </c>
      <c r="N408" s="4"/>
      <c r="P408" s="26">
        <v>73.459999999999994</v>
      </c>
      <c r="Q408" s="4" t="str">
        <f t="shared" si="72"/>
        <v>Available</v>
      </c>
      <c r="Y408" s="24" t="s">
        <v>2159</v>
      </c>
      <c r="Z408" s="24" t="s">
        <v>28</v>
      </c>
      <c r="AA408" s="84" t="str">
        <f t="shared" si="62"/>
        <v>Sunita Sahu</v>
      </c>
      <c r="AB408" s="24">
        <v>25.17</v>
      </c>
      <c r="AC408" s="2" t="s">
        <v>97</v>
      </c>
      <c r="AD408" s="2">
        <v>26.38</v>
      </c>
      <c r="AG408" s="24" t="s">
        <v>2159</v>
      </c>
      <c r="AH408" s="4" t="str">
        <f t="shared" si="63"/>
        <v>00407</v>
      </c>
      <c r="AI408" s="2" t="s">
        <v>68</v>
      </c>
      <c r="AJ408" s="46" t="str">
        <f t="shared" si="64"/>
        <v>Female</v>
      </c>
      <c r="AK408" s="2" t="s">
        <v>751</v>
      </c>
      <c r="AL408" s="2" t="s">
        <v>58</v>
      </c>
      <c r="AM408" s="7" t="str">
        <f t="shared" si="65"/>
        <v>Deepak Das|Dhenkanal</v>
      </c>
      <c r="AO408" s="2" t="s">
        <v>751</v>
      </c>
      <c r="AP408" s="4" t="str">
        <f t="shared" si="66"/>
        <v>Not True</v>
      </c>
      <c r="AU408" s="24" t="s">
        <v>1377</v>
      </c>
      <c r="AV408" s="46" t="str">
        <f t="shared" si="67"/>
        <v>Approved</v>
      </c>
      <c r="AY408" s="2" t="s">
        <v>1137</v>
      </c>
      <c r="AZ408" s="2" t="s">
        <v>58</v>
      </c>
      <c r="BA408" s="24" t="s">
        <v>2159</v>
      </c>
      <c r="BB408" s="70" t="s">
        <v>475</v>
      </c>
      <c r="BC408" s="4" t="str">
        <f t="shared" si="68"/>
        <v>Dhenkanal</v>
      </c>
      <c r="BE408" s="4"/>
      <c r="BF408" s="4"/>
      <c r="BG408" s="24" t="s">
        <v>2159</v>
      </c>
      <c r="BH408" s="24" t="s">
        <v>28</v>
      </c>
      <c r="BI408" s="4">
        <f t="shared" si="69"/>
        <v>162.30000000000001</v>
      </c>
      <c r="BK408" s="2" t="s">
        <v>1137</v>
      </c>
      <c r="BL408" s="135" t="str">
        <f t="shared" si="70"/>
        <v>Exists</v>
      </c>
    </row>
    <row r="409" spans="9:64">
      <c r="I409" s="26">
        <v>758</v>
      </c>
      <c r="J409" s="46" t="str" cm="1">
        <f t="array" ref="J409">_xlfn.IFS(I409&gt;=750,"Low Risk",AND(I409&gt;=650,I409&lt;=749),"Medium Risk",I409&lt;650,"High Risk")</f>
        <v>Low Risk</v>
      </c>
      <c r="N409" s="4"/>
      <c r="P409" s="24">
        <v>25.17</v>
      </c>
      <c r="Q409" s="4" t="str">
        <f t="shared" si="72"/>
        <v>Available</v>
      </c>
      <c r="Y409" s="26" t="s">
        <v>2160</v>
      </c>
      <c r="Z409" s="26" t="s">
        <v>12</v>
      </c>
      <c r="AA409" s="84" t="str">
        <f t="shared" si="62"/>
        <v>Priya Mohanty</v>
      </c>
      <c r="AB409" s="26">
        <v>8.8000000000000007</v>
      </c>
      <c r="AC409" s="3" t="s">
        <v>74</v>
      </c>
      <c r="AD409" s="3">
        <v>9.1</v>
      </c>
      <c r="AG409" s="26" t="s">
        <v>2160</v>
      </c>
      <c r="AH409" s="4" t="str">
        <f t="shared" si="63"/>
        <v>00408</v>
      </c>
      <c r="AI409" s="3" t="s">
        <v>89</v>
      </c>
      <c r="AJ409" s="46" t="str">
        <f t="shared" si="64"/>
        <v>Female</v>
      </c>
      <c r="AK409" s="3" t="s">
        <v>913</v>
      </c>
      <c r="AL409" s="3" t="s">
        <v>144</v>
      </c>
      <c r="AM409" s="7" t="str">
        <f t="shared" si="65"/>
        <v>Sunita Panda|Bhubaneswar</v>
      </c>
      <c r="AO409" s="3" t="s">
        <v>913</v>
      </c>
      <c r="AP409" s="4" t="str">
        <f t="shared" si="66"/>
        <v>Not True</v>
      </c>
      <c r="AU409" s="26" t="s">
        <v>1381</v>
      </c>
      <c r="AV409" s="46" t="str">
        <f t="shared" si="67"/>
        <v>Rejected</v>
      </c>
      <c r="AY409" s="3" t="s">
        <v>1139</v>
      </c>
      <c r="AZ409" s="3" t="s">
        <v>144</v>
      </c>
      <c r="BA409" s="26" t="s">
        <v>2160</v>
      </c>
      <c r="BB409" s="71" t="s">
        <v>1056</v>
      </c>
      <c r="BC409" s="4" t="str">
        <f t="shared" si="68"/>
        <v>Jharsuguda</v>
      </c>
      <c r="BE409" s="4"/>
      <c r="BF409" s="4"/>
      <c r="BG409" s="26" t="s">
        <v>2160</v>
      </c>
      <c r="BH409" s="26" t="s">
        <v>12</v>
      </c>
      <c r="BI409" s="4">
        <f t="shared" si="69"/>
        <v>105.8</v>
      </c>
      <c r="BK409" s="3" t="s">
        <v>1139</v>
      </c>
      <c r="BL409" s="135" t="str">
        <f t="shared" si="70"/>
        <v>Exists</v>
      </c>
    </row>
    <row r="410" spans="9:64">
      <c r="I410" s="24">
        <v>729</v>
      </c>
      <c r="J410" s="46" t="str" cm="1">
        <f t="array" ref="J410">_xlfn.IFS(I410&gt;=750,"Low Risk",AND(I410&gt;=650,I410&lt;=749),"Medium Risk",I410&lt;650,"High Risk")</f>
        <v>Medium Risk</v>
      </c>
      <c r="N410" s="4"/>
      <c r="P410" s="26">
        <v>8.8000000000000007</v>
      </c>
      <c r="Q410" s="4" t="str">
        <f t="shared" si="72"/>
        <v>Available</v>
      </c>
      <c r="Y410" s="24" t="s">
        <v>2162</v>
      </c>
      <c r="Z410" s="24" t="s">
        <v>32</v>
      </c>
      <c r="AA410" s="84" t="str">
        <f t="shared" si="62"/>
        <v>Ramesh Behera</v>
      </c>
      <c r="AB410" s="24">
        <v>26.84</v>
      </c>
      <c r="AC410" s="2" t="s">
        <v>124</v>
      </c>
      <c r="AD410" s="2">
        <v>15.03</v>
      </c>
      <c r="AG410" s="24" t="s">
        <v>2162</v>
      </c>
      <c r="AH410" s="4" t="str">
        <f t="shared" si="63"/>
        <v>00409</v>
      </c>
      <c r="AI410" s="2" t="s">
        <v>68</v>
      </c>
      <c r="AJ410" s="46" t="str">
        <f t="shared" si="64"/>
        <v>Female</v>
      </c>
      <c r="AK410" s="2" t="s">
        <v>1142</v>
      </c>
      <c r="AL410" s="2" t="s">
        <v>232</v>
      </c>
      <c r="AM410" s="7" t="str">
        <f t="shared" si="65"/>
        <v>Vijay Pradhan|Angul</v>
      </c>
      <c r="AO410" s="2" t="s">
        <v>1142</v>
      </c>
      <c r="AP410" s="4" t="str">
        <f t="shared" si="66"/>
        <v>Not True</v>
      </c>
      <c r="AU410" s="24" t="s">
        <v>1426</v>
      </c>
      <c r="AV410" s="46" t="str">
        <f t="shared" si="67"/>
        <v>Under Review</v>
      </c>
      <c r="AY410" s="2" t="s">
        <v>1141</v>
      </c>
      <c r="AZ410" s="2" t="s">
        <v>232</v>
      </c>
      <c r="BA410" s="24" t="s">
        <v>2162</v>
      </c>
      <c r="BB410" s="70" t="s">
        <v>1285</v>
      </c>
      <c r="BC410" s="4" t="str">
        <f t="shared" si="68"/>
        <v>Rourkela</v>
      </c>
      <c r="BE410" s="4"/>
      <c r="BF410" s="4"/>
      <c r="BG410" s="24" t="s">
        <v>2162</v>
      </c>
      <c r="BH410" s="24" t="s">
        <v>32</v>
      </c>
      <c r="BI410" s="4">
        <f t="shared" si="69"/>
        <v>224.53</v>
      </c>
      <c r="BK410" s="2" t="s">
        <v>1141</v>
      </c>
      <c r="BL410" s="135" t="str">
        <f t="shared" si="70"/>
        <v>Exists</v>
      </c>
    </row>
    <row r="411" spans="9:64">
      <c r="I411" s="26">
        <v>643</v>
      </c>
      <c r="J411" s="46" t="str" cm="1">
        <f t="array" ref="J411">_xlfn.IFS(I411&gt;=750,"Low Risk",AND(I411&gt;=650,I411&lt;=749),"Medium Risk",I411&lt;650,"High Risk")</f>
        <v>High Risk</v>
      </c>
      <c r="N411" s="4"/>
      <c r="P411" s="24">
        <v>26.84</v>
      </c>
      <c r="Q411" s="4" t="str">
        <f t="shared" si="72"/>
        <v>Available</v>
      </c>
      <c r="Y411" s="26" t="s">
        <v>2164</v>
      </c>
      <c r="Z411" s="26" t="s">
        <v>16</v>
      </c>
      <c r="AA411" s="84" t="str">
        <f t="shared" si="62"/>
        <v>Suresh Panda</v>
      </c>
      <c r="AB411" s="26">
        <v>5.53</v>
      </c>
      <c r="AC411" s="3" t="s">
        <v>157</v>
      </c>
      <c r="AD411" s="3">
        <v>47.1</v>
      </c>
      <c r="AG411" s="26" t="s">
        <v>2164</v>
      </c>
      <c r="AH411" s="4" t="str">
        <f t="shared" si="63"/>
        <v>00410</v>
      </c>
      <c r="AI411" s="3" t="s">
        <v>128</v>
      </c>
      <c r="AJ411" s="46" t="str">
        <f t="shared" si="64"/>
        <v>Female</v>
      </c>
      <c r="AK411" s="3" t="s">
        <v>81</v>
      </c>
      <c r="AL411" s="3" t="s">
        <v>144</v>
      </c>
      <c r="AM411" s="7" t="str">
        <f t="shared" si="65"/>
        <v>Nisha Das|Bhubaneswar</v>
      </c>
      <c r="AO411" s="3" t="s">
        <v>81</v>
      </c>
      <c r="AP411" s="4" t="str">
        <f t="shared" si="66"/>
        <v>Not True</v>
      </c>
      <c r="AU411" s="26" t="s">
        <v>1386</v>
      </c>
      <c r="AV411" s="46" t="str">
        <f t="shared" si="67"/>
        <v>Rejected</v>
      </c>
      <c r="AY411" s="3" t="s">
        <v>1144</v>
      </c>
      <c r="AZ411" s="3" t="s">
        <v>144</v>
      </c>
      <c r="BA411" s="26" t="s">
        <v>2164</v>
      </c>
      <c r="BB411" s="71" t="s">
        <v>475</v>
      </c>
      <c r="BC411" s="4" t="str">
        <f t="shared" si="68"/>
        <v>Dhenkanal</v>
      </c>
      <c r="BE411" s="4"/>
      <c r="BF411" s="4"/>
      <c r="BG411" s="26" t="s">
        <v>2164</v>
      </c>
      <c r="BH411" s="26" t="s">
        <v>16</v>
      </c>
      <c r="BI411" s="4">
        <f t="shared" si="69"/>
        <v>197.62</v>
      </c>
      <c r="BK411" s="3" t="s">
        <v>1144</v>
      </c>
      <c r="BL411" s="135" t="str">
        <f t="shared" si="70"/>
        <v>Exists</v>
      </c>
    </row>
    <row r="412" spans="9:64">
      <c r="I412" s="24">
        <v>841</v>
      </c>
      <c r="J412" s="46" t="str" cm="1">
        <f t="array" ref="J412">_xlfn.IFS(I412&gt;=750,"Low Risk",AND(I412&gt;=650,I412&lt;=749),"Medium Risk",I412&lt;650,"High Risk")</f>
        <v>Low Risk</v>
      </c>
      <c r="N412" s="4"/>
      <c r="P412" s="26">
        <v>5.53</v>
      </c>
      <c r="Q412" s="4" t="str">
        <f t="shared" si="72"/>
        <v>Available</v>
      </c>
      <c r="Y412" s="24" t="s">
        <v>2165</v>
      </c>
      <c r="Z412" s="24" t="s">
        <v>41</v>
      </c>
      <c r="AA412" s="84" t="str">
        <f t="shared" si="62"/>
        <v>Pooja Tripathi</v>
      </c>
      <c r="AB412" s="24">
        <v>23.26</v>
      </c>
      <c r="AC412" s="2" t="s">
        <v>74</v>
      </c>
      <c r="AD412" s="2">
        <v>48.15</v>
      </c>
      <c r="AG412" s="24" t="s">
        <v>2165</v>
      </c>
      <c r="AH412" s="4" t="str">
        <f t="shared" si="63"/>
        <v>00411</v>
      </c>
      <c r="AI412" s="2" t="s">
        <v>68</v>
      </c>
      <c r="AJ412" s="46" t="str">
        <f t="shared" si="64"/>
        <v>Female</v>
      </c>
      <c r="AK412" s="2" t="s">
        <v>1147</v>
      </c>
      <c r="AL412" s="2" t="s">
        <v>82</v>
      </c>
      <c r="AM412" s="7" t="str">
        <f t="shared" si="65"/>
        <v>Rohit Mohanty|Cuttack</v>
      </c>
      <c r="AO412" s="2" t="s">
        <v>1147</v>
      </c>
      <c r="AP412" s="96" t="str">
        <f t="shared" si="66"/>
        <v>Rohit Mohanty</v>
      </c>
      <c r="AU412" s="24" t="s">
        <v>1377</v>
      </c>
      <c r="AV412" s="46" t="str">
        <f t="shared" si="67"/>
        <v>Approved</v>
      </c>
      <c r="AY412" s="2" t="s">
        <v>1146</v>
      </c>
      <c r="AZ412" s="2" t="s">
        <v>82</v>
      </c>
      <c r="BA412" s="24" t="s">
        <v>2165</v>
      </c>
      <c r="BB412" s="70" t="s">
        <v>725</v>
      </c>
      <c r="BC412" s="4" t="str">
        <f t="shared" si="68"/>
        <v>Dhenkanal</v>
      </c>
      <c r="BE412" s="4"/>
      <c r="BF412" s="4"/>
      <c r="BG412" s="24" t="s">
        <v>2165</v>
      </c>
      <c r="BH412" s="24" t="s">
        <v>41</v>
      </c>
      <c r="BI412" s="4">
        <f t="shared" si="69"/>
        <v>251.78</v>
      </c>
      <c r="BK412" s="2" t="s">
        <v>1146</v>
      </c>
      <c r="BL412" s="135" t="str">
        <f t="shared" si="70"/>
        <v>Exists</v>
      </c>
    </row>
    <row r="413" spans="9:64">
      <c r="I413" s="26">
        <v>826</v>
      </c>
      <c r="J413" s="46" t="str" cm="1">
        <f t="array" ref="J413">_xlfn.IFS(I413&gt;=750,"Low Risk",AND(I413&gt;=650,I413&lt;=749),"Medium Risk",I413&lt;650,"High Risk")</f>
        <v>Low Risk</v>
      </c>
      <c r="N413" s="4"/>
      <c r="P413" s="24">
        <v>23.26</v>
      </c>
      <c r="Q413" s="4" t="str">
        <f t="shared" si="72"/>
        <v>Available</v>
      </c>
      <c r="Y413" s="26" t="s">
        <v>2167</v>
      </c>
      <c r="Z413" s="26" t="s">
        <v>28</v>
      </c>
      <c r="AA413" s="84" t="str">
        <f t="shared" si="62"/>
        <v>Sunita Sahu</v>
      </c>
      <c r="AB413" s="26">
        <v>46.73</v>
      </c>
      <c r="AC413" s="3" t="s">
        <v>124</v>
      </c>
      <c r="AD413" s="3">
        <v>22.51</v>
      </c>
      <c r="AG413" s="26" t="s">
        <v>2167</v>
      </c>
      <c r="AH413" s="4" t="str">
        <f t="shared" si="63"/>
        <v>00412</v>
      </c>
      <c r="AI413" s="3" t="s">
        <v>89</v>
      </c>
      <c r="AJ413" s="46" t="str">
        <f t="shared" si="64"/>
        <v>Female</v>
      </c>
      <c r="AK413" s="3" t="s">
        <v>150</v>
      </c>
      <c r="AL413" s="3" t="s">
        <v>144</v>
      </c>
      <c r="AM413" s="7" t="str">
        <f t="shared" si="65"/>
        <v>Rekha Rath|Bhubaneswar</v>
      </c>
      <c r="AO413" s="3" t="s">
        <v>150</v>
      </c>
      <c r="AP413" s="96" t="str">
        <f t="shared" si="66"/>
        <v>Rekha Rath</v>
      </c>
      <c r="AU413" s="26" t="s">
        <v>1377</v>
      </c>
      <c r="AV413" s="46" t="str">
        <f t="shared" si="67"/>
        <v>Approved</v>
      </c>
      <c r="AY413" s="3" t="s">
        <v>1149</v>
      </c>
      <c r="AZ413" s="3" t="s">
        <v>144</v>
      </c>
      <c r="BA413" s="26" t="s">
        <v>2167</v>
      </c>
      <c r="BB413" s="71" t="s">
        <v>565</v>
      </c>
      <c r="BC413" s="4" t="str">
        <f t="shared" si="68"/>
        <v>Balasore</v>
      </c>
      <c r="BE413" s="4"/>
      <c r="BF413" s="4"/>
      <c r="BG413" s="26" t="s">
        <v>2167</v>
      </c>
      <c r="BH413" s="26" t="s">
        <v>28</v>
      </c>
      <c r="BI413" s="4">
        <f t="shared" si="69"/>
        <v>162.30000000000001</v>
      </c>
      <c r="BK413" s="3" t="s">
        <v>1149</v>
      </c>
      <c r="BL413" s="135" t="str">
        <f t="shared" si="70"/>
        <v>Exists</v>
      </c>
    </row>
    <row r="414" spans="9:64">
      <c r="I414" s="24">
        <v>596</v>
      </c>
      <c r="J414" s="46" t="str" cm="1">
        <f t="array" ref="J414">_xlfn.IFS(I414&gt;=750,"Low Risk",AND(I414&gt;=650,I414&lt;=749),"Medium Risk",I414&lt;650,"High Risk")</f>
        <v>High Risk</v>
      </c>
      <c r="N414" s="4"/>
      <c r="P414" s="26">
        <v>46.73</v>
      </c>
      <c r="Q414" s="4" t="str">
        <f t="shared" si="72"/>
        <v>Available</v>
      </c>
      <c r="Y414" s="24" t="s">
        <v>2170</v>
      </c>
      <c r="Z414" s="24" t="s">
        <v>28</v>
      </c>
      <c r="AA414" s="84" t="str">
        <f t="shared" si="62"/>
        <v>Sunita Sahu</v>
      </c>
      <c r="AB414" s="24">
        <v>98.5</v>
      </c>
      <c r="AC414" s="2" t="s">
        <v>64</v>
      </c>
      <c r="AD414" s="2">
        <v>33.9</v>
      </c>
      <c r="AG414" s="24" t="s">
        <v>2170</v>
      </c>
      <c r="AH414" s="4" t="str">
        <f t="shared" si="63"/>
        <v>00413</v>
      </c>
      <c r="AI414" s="2" t="s">
        <v>105</v>
      </c>
      <c r="AJ414" s="46" t="str">
        <f t="shared" si="64"/>
        <v>Female</v>
      </c>
      <c r="AK414" s="2" t="s">
        <v>1152</v>
      </c>
      <c r="AL414" s="2" t="s">
        <v>78</v>
      </c>
      <c r="AM414" s="7" t="str">
        <f t="shared" si="65"/>
        <v>Dilip Panda|Rourkela</v>
      </c>
      <c r="AO414" s="2" t="s">
        <v>1152</v>
      </c>
      <c r="AP414" s="4" t="str">
        <f t="shared" si="66"/>
        <v>Not True</v>
      </c>
      <c r="AU414" s="24" t="s">
        <v>1386</v>
      </c>
      <c r="AV414" s="46" t="str">
        <f t="shared" si="67"/>
        <v>Rejected</v>
      </c>
      <c r="AY414" s="2" t="s">
        <v>1151</v>
      </c>
      <c r="AZ414" s="2" t="s">
        <v>78</v>
      </c>
      <c r="BA414" s="24" t="s">
        <v>2170</v>
      </c>
      <c r="BB414" s="70" t="s">
        <v>856</v>
      </c>
      <c r="BC414" s="4" t="str">
        <f t="shared" si="68"/>
        <v>Angul</v>
      </c>
      <c r="BE414" s="4"/>
      <c r="BF414" s="4"/>
      <c r="BG414" s="24" t="s">
        <v>2170</v>
      </c>
      <c r="BH414" s="24" t="s">
        <v>28</v>
      </c>
      <c r="BI414" s="4">
        <f t="shared" si="69"/>
        <v>162.30000000000001</v>
      </c>
      <c r="BK414" s="2" t="s">
        <v>1151</v>
      </c>
      <c r="BL414" s="135" t="str">
        <f t="shared" si="70"/>
        <v>Exists</v>
      </c>
    </row>
    <row r="415" spans="9:64">
      <c r="I415" s="26">
        <v>836</v>
      </c>
      <c r="J415" s="46" t="str" cm="1">
        <f t="array" ref="J415">_xlfn.IFS(I415&gt;=750,"Low Risk",AND(I415&gt;=650,I415&lt;=749),"Medium Risk",I415&lt;650,"High Risk")</f>
        <v>Low Risk</v>
      </c>
      <c r="N415" s="4"/>
      <c r="P415" s="24">
        <v>98.5</v>
      </c>
      <c r="Q415" s="4" t="str">
        <f t="shared" si="72"/>
        <v>Available</v>
      </c>
      <c r="Y415" s="26" t="s">
        <v>2172</v>
      </c>
      <c r="Z415" s="26" t="s">
        <v>7</v>
      </c>
      <c r="AA415" s="84" t="str">
        <f t="shared" si="62"/>
        <v>Rajesh Kumar</v>
      </c>
      <c r="AB415" s="26">
        <v>49.58</v>
      </c>
      <c r="AC415" s="3" t="s">
        <v>59</v>
      </c>
      <c r="AD415" s="3">
        <v>14.31</v>
      </c>
      <c r="AG415" s="26" t="s">
        <v>2172</v>
      </c>
      <c r="AH415" s="4" t="str">
        <f t="shared" si="63"/>
        <v>00414</v>
      </c>
      <c r="AI415" s="3" t="s">
        <v>128</v>
      </c>
      <c r="AJ415" s="46" t="str">
        <f t="shared" si="64"/>
        <v>Female</v>
      </c>
      <c r="AK415" s="3" t="s">
        <v>1154</v>
      </c>
      <c r="AL415" s="3" t="s">
        <v>144</v>
      </c>
      <c r="AM415" s="7" t="str">
        <f t="shared" si="65"/>
        <v>Deepak Biswal|Bhubaneswar</v>
      </c>
      <c r="AO415" s="3" t="s">
        <v>1154</v>
      </c>
      <c r="AP415" s="4" t="str">
        <f t="shared" si="66"/>
        <v>Not True</v>
      </c>
      <c r="AU415" s="26" t="s">
        <v>1377</v>
      </c>
      <c r="AV415" s="46" t="str">
        <f t="shared" si="67"/>
        <v>Approved</v>
      </c>
      <c r="AY415" s="3" t="s">
        <v>1153</v>
      </c>
      <c r="AZ415" s="3" t="s">
        <v>144</v>
      </c>
      <c r="BA415" s="26" t="s">
        <v>2172</v>
      </c>
      <c r="BB415" s="71" t="s">
        <v>664</v>
      </c>
      <c r="BC415" s="4" t="str">
        <f t="shared" si="68"/>
        <v>Cuttack</v>
      </c>
      <c r="BE415" s="4"/>
      <c r="BF415" s="4"/>
      <c r="BG415" s="26" t="s">
        <v>2172</v>
      </c>
      <c r="BH415" s="26" t="s">
        <v>7</v>
      </c>
      <c r="BI415" s="4">
        <f t="shared" si="69"/>
        <v>209.86</v>
      </c>
      <c r="BK415" s="3" t="s">
        <v>1153</v>
      </c>
      <c r="BL415" s="135" t="str">
        <f t="shared" si="70"/>
        <v>Exists</v>
      </c>
    </row>
    <row r="416" spans="9:64">
      <c r="I416" s="24">
        <v>608</v>
      </c>
      <c r="J416" s="46" t="str" cm="1">
        <f t="array" ref="J416">_xlfn.IFS(I416&gt;=750,"Low Risk",AND(I416&gt;=650,I416&lt;=749),"Medium Risk",I416&lt;650,"High Risk")</f>
        <v>High Risk</v>
      </c>
      <c r="N416" s="4"/>
      <c r="P416" s="26">
        <v>49.58</v>
      </c>
      <c r="Q416" s="4" t="str">
        <f t="shared" si="72"/>
        <v>Available</v>
      </c>
      <c r="Y416" s="24" t="s">
        <v>2174</v>
      </c>
      <c r="Z416" s="24" t="s">
        <v>16</v>
      </c>
      <c r="AA416" s="84" t="str">
        <f t="shared" si="62"/>
        <v>Suresh Panda</v>
      </c>
      <c r="AB416" s="24">
        <v>35.85</v>
      </c>
      <c r="AC416" s="2" t="s">
        <v>157</v>
      </c>
      <c r="AD416" s="2">
        <v>27.33</v>
      </c>
      <c r="AG416" s="24" t="s">
        <v>2174</v>
      </c>
      <c r="AH416" s="4" t="str">
        <f t="shared" si="63"/>
        <v>00415</v>
      </c>
      <c r="AI416" s="2" t="s">
        <v>57</v>
      </c>
      <c r="AJ416" s="46" t="str">
        <f t="shared" si="64"/>
        <v>Female</v>
      </c>
      <c r="AK416" s="2" t="s">
        <v>1157</v>
      </c>
      <c r="AL416" s="2" t="s">
        <v>82</v>
      </c>
      <c r="AM416" s="7" t="str">
        <f t="shared" si="65"/>
        <v>Arjun Pradhan|Cuttack</v>
      </c>
      <c r="AO416" s="2" t="s">
        <v>1157</v>
      </c>
      <c r="AP416" s="4" t="str">
        <f t="shared" si="66"/>
        <v>Not True</v>
      </c>
      <c r="AU416" s="24" t="s">
        <v>1381</v>
      </c>
      <c r="AV416" s="46" t="str">
        <f t="shared" si="67"/>
        <v>Rejected</v>
      </c>
      <c r="AY416" s="2" t="s">
        <v>1156</v>
      </c>
      <c r="AZ416" s="2" t="s">
        <v>82</v>
      </c>
      <c r="BA416" s="24" t="s">
        <v>2174</v>
      </c>
      <c r="BB416" s="70" t="s">
        <v>339</v>
      </c>
      <c r="BC416" s="4" t="str">
        <f t="shared" si="68"/>
        <v>Puri</v>
      </c>
      <c r="BE416" s="4"/>
      <c r="BF416" s="4"/>
      <c r="BG416" s="24" t="s">
        <v>2174</v>
      </c>
      <c r="BH416" s="24" t="s">
        <v>16</v>
      </c>
      <c r="BI416" s="4">
        <f t="shared" si="69"/>
        <v>197.62</v>
      </c>
      <c r="BK416" s="2" t="s">
        <v>1156</v>
      </c>
      <c r="BL416" s="135" t="str">
        <f t="shared" si="70"/>
        <v>Exists</v>
      </c>
    </row>
    <row r="417" spans="9:64">
      <c r="I417" s="26">
        <v>900</v>
      </c>
      <c r="J417" s="46" t="str" cm="1">
        <f t="array" ref="J417">_xlfn.IFS(I417&gt;=750,"Low Risk",AND(I417&gt;=650,I417&lt;=749),"Medium Risk",I417&lt;650,"High Risk")</f>
        <v>Low Risk</v>
      </c>
      <c r="N417" s="4"/>
      <c r="P417" s="24">
        <v>35.85</v>
      </c>
      <c r="Q417" s="4" t="str">
        <f t="shared" si="72"/>
        <v>Available</v>
      </c>
      <c r="Y417" s="26" t="s">
        <v>2176</v>
      </c>
      <c r="Z417" s="26" t="s">
        <v>32</v>
      </c>
      <c r="AA417" s="84" t="str">
        <f t="shared" si="62"/>
        <v>Ramesh Behera</v>
      </c>
      <c r="AB417" s="26">
        <v>82.79</v>
      </c>
      <c r="AC417" s="3" t="s">
        <v>124</v>
      </c>
      <c r="AD417" s="3">
        <v>10.27</v>
      </c>
      <c r="AG417" s="26" t="s">
        <v>2176</v>
      </c>
      <c r="AH417" s="4" t="str">
        <f t="shared" si="63"/>
        <v>00416</v>
      </c>
      <c r="AI417" s="3" t="s">
        <v>89</v>
      </c>
      <c r="AJ417" s="46" t="str">
        <f t="shared" si="64"/>
        <v>Female</v>
      </c>
      <c r="AK417" s="3" t="s">
        <v>88</v>
      </c>
      <c r="AL417" s="3" t="s">
        <v>58</v>
      </c>
      <c r="AM417" s="7" t="str">
        <f t="shared" si="65"/>
        <v>Amit Mishra|Dhenkanal</v>
      </c>
      <c r="AO417" s="3" t="s">
        <v>88</v>
      </c>
      <c r="AP417" s="4" t="str">
        <f t="shared" si="66"/>
        <v>Not True</v>
      </c>
      <c r="AU417" s="26" t="s">
        <v>1377</v>
      </c>
      <c r="AV417" s="46" t="str">
        <f t="shared" si="67"/>
        <v>Approved</v>
      </c>
      <c r="AY417" s="3" t="s">
        <v>1159</v>
      </c>
      <c r="AZ417" s="3" t="s">
        <v>58</v>
      </c>
      <c r="BA417" s="26" t="s">
        <v>2176</v>
      </c>
      <c r="BB417" s="71" t="s">
        <v>405</v>
      </c>
      <c r="BC417" s="4" t="str">
        <f t="shared" si="68"/>
        <v>Dhenkanal</v>
      </c>
      <c r="BE417" s="4"/>
      <c r="BF417" s="4"/>
      <c r="BG417" s="26" t="s">
        <v>2176</v>
      </c>
      <c r="BH417" s="26" t="s">
        <v>32</v>
      </c>
      <c r="BI417" s="4">
        <f t="shared" si="69"/>
        <v>224.53</v>
      </c>
      <c r="BK417" s="3" t="s">
        <v>1159</v>
      </c>
      <c r="BL417" s="135" t="str">
        <f t="shared" si="70"/>
        <v>Exists</v>
      </c>
    </row>
    <row r="418" spans="9:64">
      <c r="I418" s="24">
        <v>575</v>
      </c>
      <c r="J418" s="46" t="str" cm="1">
        <f t="array" ref="J418">_xlfn.IFS(I418&gt;=750,"Low Risk",AND(I418&gt;=650,I418&lt;=749),"Medium Risk",I418&lt;650,"High Risk")</f>
        <v>High Risk</v>
      </c>
      <c r="N418" s="4"/>
      <c r="P418" s="26">
        <v>82.79</v>
      </c>
      <c r="Q418" s="4" t="str">
        <f t="shared" si="72"/>
        <v>Available</v>
      </c>
      <c r="Y418" s="24" t="s">
        <v>2178</v>
      </c>
      <c r="Z418" s="24" t="s">
        <v>12</v>
      </c>
      <c r="AA418" s="84" t="str">
        <f t="shared" si="62"/>
        <v>Priya Mohanty</v>
      </c>
      <c r="AB418" s="24">
        <v>42.39</v>
      </c>
      <c r="AC418" s="2" t="s">
        <v>157</v>
      </c>
      <c r="AD418" s="2">
        <v>21.79</v>
      </c>
      <c r="AG418" s="24" t="s">
        <v>2178</v>
      </c>
      <c r="AH418" s="4" t="str">
        <f t="shared" si="63"/>
        <v>00417</v>
      </c>
      <c r="AI418" s="2" t="s">
        <v>105</v>
      </c>
      <c r="AJ418" s="46" t="str">
        <f t="shared" si="64"/>
        <v>Female</v>
      </c>
      <c r="AK418" s="2" t="s">
        <v>196</v>
      </c>
      <c r="AL418" s="2" t="s">
        <v>69</v>
      </c>
      <c r="AM418" s="7" t="str">
        <f t="shared" si="65"/>
        <v>Dilip Mallick|Sambalpur</v>
      </c>
      <c r="AO418" s="2" t="s">
        <v>196</v>
      </c>
      <c r="AP418" s="4" t="str">
        <f t="shared" si="66"/>
        <v>Not True</v>
      </c>
      <c r="AU418" s="24" t="s">
        <v>1377</v>
      </c>
      <c r="AV418" s="46" t="str">
        <f t="shared" si="67"/>
        <v>Approved</v>
      </c>
      <c r="AY418" s="2" t="s">
        <v>1161</v>
      </c>
      <c r="AZ418" s="2" t="s">
        <v>69</v>
      </c>
      <c r="BA418" s="24" t="s">
        <v>2178</v>
      </c>
      <c r="BB418" s="70" t="s">
        <v>1277</v>
      </c>
      <c r="BC418" s="4" t="str">
        <f t="shared" si="68"/>
        <v>Angul</v>
      </c>
      <c r="BE418" s="4"/>
      <c r="BF418" s="4"/>
      <c r="BG418" s="24" t="s">
        <v>2178</v>
      </c>
      <c r="BH418" s="24" t="s">
        <v>12</v>
      </c>
      <c r="BI418" s="4">
        <f t="shared" si="69"/>
        <v>105.8</v>
      </c>
      <c r="BK418" s="2" t="s">
        <v>1161</v>
      </c>
      <c r="BL418" s="135" t="str">
        <f t="shared" si="70"/>
        <v>Exists</v>
      </c>
    </row>
    <row r="419" spans="9:64">
      <c r="I419" s="26">
        <v>768</v>
      </c>
      <c r="J419" s="46" t="str" cm="1">
        <f t="array" ref="J419">_xlfn.IFS(I419&gt;=750,"Low Risk",AND(I419&gt;=650,I419&lt;=749),"Medium Risk",I419&lt;650,"High Risk")</f>
        <v>Low Risk</v>
      </c>
      <c r="N419" s="4"/>
      <c r="P419" s="24">
        <v>42.39</v>
      </c>
      <c r="Q419" s="4" t="str">
        <f t="shared" si="72"/>
        <v>Available</v>
      </c>
      <c r="Y419" s="26" t="s">
        <v>2180</v>
      </c>
      <c r="Z419" s="26" t="s">
        <v>41</v>
      </c>
      <c r="AA419" s="84" t="str">
        <f t="shared" si="62"/>
        <v>Pooja Tripathi</v>
      </c>
      <c r="AB419" s="26">
        <v>62.92</v>
      </c>
      <c r="AC419" s="3" t="s">
        <v>74</v>
      </c>
      <c r="AD419" s="3">
        <v>30.09</v>
      </c>
      <c r="AG419" s="26" t="s">
        <v>2180</v>
      </c>
      <c r="AH419" s="4" t="str">
        <f t="shared" si="63"/>
        <v>00418</v>
      </c>
      <c r="AI419" s="3" t="s">
        <v>57</v>
      </c>
      <c r="AJ419" s="46" t="str">
        <f t="shared" si="64"/>
        <v>Female</v>
      </c>
      <c r="AK419" s="3" t="s">
        <v>258</v>
      </c>
      <c r="AL419" s="3" t="s">
        <v>93</v>
      </c>
      <c r="AM419" s="7" t="str">
        <f t="shared" si="65"/>
        <v>Ashok Mallick|Jharsuguda</v>
      </c>
      <c r="AO419" s="3" t="s">
        <v>258</v>
      </c>
      <c r="AP419" s="4" t="str">
        <f t="shared" si="66"/>
        <v>Not True</v>
      </c>
      <c r="AU419" s="26" t="s">
        <v>1377</v>
      </c>
      <c r="AV419" s="46" t="str">
        <f t="shared" si="67"/>
        <v>Approved</v>
      </c>
      <c r="AY419" s="3" t="s">
        <v>1163</v>
      </c>
      <c r="AZ419" s="3" t="s">
        <v>93</v>
      </c>
      <c r="BA419" s="26" t="s">
        <v>2180</v>
      </c>
      <c r="BB419" s="71" t="s">
        <v>546</v>
      </c>
      <c r="BC419" s="4" t="str">
        <f t="shared" si="68"/>
        <v>Jharsuguda</v>
      </c>
      <c r="BE419" s="4"/>
      <c r="BF419" s="4"/>
      <c r="BG419" s="26" t="s">
        <v>2180</v>
      </c>
      <c r="BH419" s="26" t="s">
        <v>41</v>
      </c>
      <c r="BI419" s="4">
        <f t="shared" si="69"/>
        <v>251.78</v>
      </c>
      <c r="BK419" s="3" t="s">
        <v>1163</v>
      </c>
      <c r="BL419" s="135" t="str">
        <f t="shared" si="70"/>
        <v>Exists</v>
      </c>
    </row>
    <row r="420" spans="9:64">
      <c r="I420" s="24">
        <v>882</v>
      </c>
      <c r="J420" s="46" t="str" cm="1">
        <f t="array" ref="J420">_xlfn.IFS(I420&gt;=750,"Low Risk",AND(I420&gt;=650,I420&lt;=749),"Medium Risk",I420&lt;650,"High Risk")</f>
        <v>Low Risk</v>
      </c>
      <c r="N420" s="4"/>
      <c r="P420" s="26">
        <v>62.92</v>
      </c>
      <c r="Q420" s="4" t="str">
        <f t="shared" si="72"/>
        <v>Available</v>
      </c>
      <c r="Y420" s="24" t="s">
        <v>2182</v>
      </c>
      <c r="Z420" s="24" t="s">
        <v>16</v>
      </c>
      <c r="AA420" s="84" t="str">
        <f t="shared" si="62"/>
        <v>Suresh Panda</v>
      </c>
      <c r="AB420" s="24">
        <v>32.950000000000003</v>
      </c>
      <c r="AC420" s="2" t="s">
        <v>74</v>
      </c>
      <c r="AD420" s="2">
        <v>32.71</v>
      </c>
      <c r="AG420" s="24" t="s">
        <v>2182</v>
      </c>
      <c r="AH420" s="4" t="str">
        <f t="shared" si="63"/>
        <v>00419</v>
      </c>
      <c r="AI420" s="2" t="s">
        <v>105</v>
      </c>
      <c r="AJ420" s="46" t="str">
        <f t="shared" si="64"/>
        <v>Female</v>
      </c>
      <c r="AK420" s="2" t="s">
        <v>1166</v>
      </c>
      <c r="AL420" s="2" t="s">
        <v>82</v>
      </c>
      <c r="AM420" s="7" t="str">
        <f t="shared" si="65"/>
        <v>Lata Panda|Cuttack</v>
      </c>
      <c r="AO420" s="2" t="s">
        <v>1166</v>
      </c>
      <c r="AP420" s="4" t="str">
        <f t="shared" si="66"/>
        <v>Not True</v>
      </c>
      <c r="AU420" s="24" t="s">
        <v>1386</v>
      </c>
      <c r="AV420" s="46" t="str">
        <f t="shared" si="67"/>
        <v>Rejected</v>
      </c>
      <c r="AY420" s="2" t="s">
        <v>1165</v>
      </c>
      <c r="AZ420" s="2" t="s">
        <v>82</v>
      </c>
      <c r="BA420" s="24" t="s">
        <v>2182</v>
      </c>
      <c r="BB420" s="70" t="s">
        <v>426</v>
      </c>
      <c r="BC420" s="4" t="str">
        <f t="shared" si="68"/>
        <v>Sambalpur</v>
      </c>
      <c r="BE420" s="4"/>
      <c r="BF420" s="4"/>
      <c r="BG420" s="24" t="s">
        <v>2182</v>
      </c>
      <c r="BH420" s="24" t="s">
        <v>16</v>
      </c>
      <c r="BI420" s="4">
        <f t="shared" si="69"/>
        <v>197.62</v>
      </c>
      <c r="BK420" s="2" t="s">
        <v>1165</v>
      </c>
      <c r="BL420" s="135" t="str">
        <f t="shared" si="70"/>
        <v>Exists</v>
      </c>
    </row>
    <row r="421" spans="9:64">
      <c r="I421" s="26">
        <v>745</v>
      </c>
      <c r="J421" s="46" t="str" cm="1">
        <f t="array" ref="J421">_xlfn.IFS(I421&gt;=750,"Low Risk",AND(I421&gt;=650,I421&lt;=749),"Medium Risk",I421&lt;650,"High Risk")</f>
        <v>Medium Risk</v>
      </c>
      <c r="N421" s="4"/>
      <c r="P421" s="24">
        <v>32.950000000000003</v>
      </c>
      <c r="Q421" s="4" t="str">
        <f t="shared" si="72"/>
        <v>Available</v>
      </c>
      <c r="Y421" s="26" t="s">
        <v>2184</v>
      </c>
      <c r="Z421" s="26" t="s">
        <v>12</v>
      </c>
      <c r="AA421" s="84" t="str">
        <f t="shared" si="62"/>
        <v>Priya Mohanty</v>
      </c>
      <c r="AB421" s="26">
        <v>25.24</v>
      </c>
      <c r="AC421" s="3" t="s">
        <v>74</v>
      </c>
      <c r="AD421" s="3">
        <v>49.88</v>
      </c>
      <c r="AG421" s="26" t="s">
        <v>2184</v>
      </c>
      <c r="AH421" s="4" t="str">
        <f t="shared" si="63"/>
        <v>00420</v>
      </c>
      <c r="AI421" s="3" t="s">
        <v>68</v>
      </c>
      <c r="AJ421" s="46" t="str">
        <f t="shared" si="64"/>
        <v>Female</v>
      </c>
      <c r="AK421" s="3" t="s">
        <v>1169</v>
      </c>
      <c r="AL421" s="3" t="s">
        <v>69</v>
      </c>
      <c r="AM421" s="7" t="str">
        <f t="shared" si="65"/>
        <v>Deepak Swain|Sambalpur</v>
      </c>
      <c r="AO421" s="3" t="s">
        <v>1169</v>
      </c>
      <c r="AP421" s="4" t="str">
        <f t="shared" si="66"/>
        <v>Not True</v>
      </c>
      <c r="AU421" s="26" t="s">
        <v>1377</v>
      </c>
      <c r="AV421" s="46" t="str">
        <f t="shared" si="67"/>
        <v>Approved</v>
      </c>
      <c r="AY421" s="3" t="s">
        <v>1168</v>
      </c>
      <c r="AZ421" s="3" t="s">
        <v>69</v>
      </c>
      <c r="BA421" s="26" t="s">
        <v>2184</v>
      </c>
      <c r="BB421" s="71" t="s">
        <v>776</v>
      </c>
      <c r="BC421" s="4" t="str">
        <f t="shared" si="68"/>
        <v>Bhubaneswar</v>
      </c>
      <c r="BE421" s="4"/>
      <c r="BF421" s="4"/>
      <c r="BG421" s="26" t="s">
        <v>2184</v>
      </c>
      <c r="BH421" s="26" t="s">
        <v>12</v>
      </c>
      <c r="BI421" s="4">
        <f t="shared" si="69"/>
        <v>105.8</v>
      </c>
      <c r="BK421" s="3" t="s">
        <v>1168</v>
      </c>
      <c r="BL421" s="135" t="str">
        <f t="shared" si="70"/>
        <v>Exists</v>
      </c>
    </row>
    <row r="422" spans="9:64">
      <c r="I422" s="24">
        <v>891</v>
      </c>
      <c r="J422" s="46" t="str" cm="1">
        <f t="array" ref="J422">_xlfn.IFS(I422&gt;=750,"Low Risk",AND(I422&gt;=650,I422&lt;=749),"Medium Risk",I422&lt;650,"High Risk")</f>
        <v>Low Risk</v>
      </c>
      <c r="N422" s="4"/>
      <c r="P422" s="26">
        <v>25.24</v>
      </c>
      <c r="Q422" s="4" t="str">
        <f t="shared" si="72"/>
        <v>Available</v>
      </c>
      <c r="Y422" s="24" t="s">
        <v>2186</v>
      </c>
      <c r="Z422" s="24" t="s">
        <v>12</v>
      </c>
      <c r="AA422" s="84" t="str">
        <f t="shared" si="62"/>
        <v>Priya Mohanty</v>
      </c>
      <c r="AB422" s="24">
        <v>71.760000000000005</v>
      </c>
      <c r="AC422" s="2" t="s">
        <v>74</v>
      </c>
      <c r="AD422" s="2">
        <v>38.03</v>
      </c>
      <c r="AG422" s="24" t="s">
        <v>2186</v>
      </c>
      <c r="AH422" s="4" t="str">
        <f t="shared" si="63"/>
        <v>00421</v>
      </c>
      <c r="AI422" s="2" t="s">
        <v>105</v>
      </c>
      <c r="AJ422" s="46" t="str">
        <f t="shared" si="64"/>
        <v>Female</v>
      </c>
      <c r="AK422" s="2" t="s">
        <v>1172</v>
      </c>
      <c r="AL422" s="2" t="s">
        <v>78</v>
      </c>
      <c r="AM422" s="7" t="str">
        <f t="shared" si="65"/>
        <v>Pooja Pradhan|Rourkela</v>
      </c>
      <c r="AO422" s="2" t="s">
        <v>1172</v>
      </c>
      <c r="AP422" s="4" t="str">
        <f t="shared" si="66"/>
        <v>Not True</v>
      </c>
      <c r="AU422" s="24" t="s">
        <v>1426</v>
      </c>
      <c r="AV422" s="46" t="str">
        <f t="shared" si="67"/>
        <v>Under Review</v>
      </c>
      <c r="AY422" s="2" t="s">
        <v>1171</v>
      </c>
      <c r="AZ422" s="2" t="s">
        <v>78</v>
      </c>
      <c r="BA422" s="24" t="s">
        <v>2186</v>
      </c>
      <c r="BB422" s="70" t="s">
        <v>825</v>
      </c>
      <c r="BC422" s="4" t="str">
        <f t="shared" si="68"/>
        <v>Angul</v>
      </c>
      <c r="BE422" s="4"/>
      <c r="BF422" s="4"/>
      <c r="BG422" s="24" t="s">
        <v>2186</v>
      </c>
      <c r="BH422" s="24" t="s">
        <v>12</v>
      </c>
      <c r="BI422" s="4">
        <f t="shared" si="69"/>
        <v>105.8</v>
      </c>
      <c r="BK422" s="2" t="s">
        <v>1171</v>
      </c>
      <c r="BL422" s="135" t="str">
        <f t="shared" si="70"/>
        <v>Exists</v>
      </c>
    </row>
    <row r="423" spans="9:64">
      <c r="I423" s="26">
        <v>584</v>
      </c>
      <c r="J423" s="46" t="str" cm="1">
        <f t="array" ref="J423">_xlfn.IFS(I423&gt;=750,"Low Risk",AND(I423&gt;=650,I423&lt;=749),"Medium Risk",I423&lt;650,"High Risk")</f>
        <v>High Risk</v>
      </c>
      <c r="N423" s="4"/>
      <c r="P423" s="24">
        <v>71.760000000000005</v>
      </c>
      <c r="Q423" s="4" t="str">
        <f t="shared" si="72"/>
        <v>Available</v>
      </c>
      <c r="Y423" s="26" t="s">
        <v>2188</v>
      </c>
      <c r="Z423" s="26" t="s">
        <v>35</v>
      </c>
      <c r="AA423" s="84" t="str">
        <f t="shared" si="62"/>
        <v>Kavita Rath</v>
      </c>
      <c r="AB423" s="26">
        <v>15.45</v>
      </c>
      <c r="AC423" s="3" t="s">
        <v>64</v>
      </c>
      <c r="AD423" s="3">
        <v>29.85</v>
      </c>
      <c r="AG423" s="26" t="s">
        <v>2188</v>
      </c>
      <c r="AH423" s="4" t="str">
        <f t="shared" si="63"/>
        <v>00422</v>
      </c>
      <c r="AI423" s="3" t="s">
        <v>128</v>
      </c>
      <c r="AJ423" s="46" t="str">
        <f t="shared" si="64"/>
        <v>Female</v>
      </c>
      <c r="AK423" s="3" t="s">
        <v>1175</v>
      </c>
      <c r="AL423" s="3" t="s">
        <v>58</v>
      </c>
      <c r="AM423" s="7" t="str">
        <f t="shared" si="65"/>
        <v>Rajesh Nayak|Dhenkanal</v>
      </c>
      <c r="AO423" s="3" t="s">
        <v>1175</v>
      </c>
      <c r="AP423" s="96" t="str">
        <f t="shared" si="66"/>
        <v>Rajesh Nayak</v>
      </c>
      <c r="AU423" s="26" t="s">
        <v>1426</v>
      </c>
      <c r="AV423" s="46" t="str">
        <f t="shared" si="67"/>
        <v>Under Review</v>
      </c>
      <c r="AY423" s="3" t="s">
        <v>1174</v>
      </c>
      <c r="AZ423" s="3" t="s">
        <v>58</v>
      </c>
      <c r="BA423" s="26" t="s">
        <v>2188</v>
      </c>
      <c r="BB423" s="71" t="s">
        <v>968</v>
      </c>
      <c r="BC423" s="4" t="str">
        <f t="shared" si="68"/>
        <v>Puri</v>
      </c>
      <c r="BE423" s="4"/>
      <c r="BF423" s="4"/>
      <c r="BG423" s="26" t="s">
        <v>2188</v>
      </c>
      <c r="BH423" s="26" t="s">
        <v>35</v>
      </c>
      <c r="BI423" s="4">
        <f t="shared" si="69"/>
        <v>103.83</v>
      </c>
      <c r="BK423" s="3" t="s">
        <v>1174</v>
      </c>
      <c r="BL423" s="135" t="str">
        <f t="shared" si="70"/>
        <v>Exists</v>
      </c>
    </row>
    <row r="424" spans="9:64">
      <c r="I424" s="24">
        <v>669</v>
      </c>
      <c r="J424" s="46" t="str" cm="1">
        <f t="array" ref="J424">_xlfn.IFS(I424&gt;=750,"Low Risk",AND(I424&gt;=650,I424&lt;=749),"Medium Risk",I424&lt;650,"High Risk")</f>
        <v>Medium Risk</v>
      </c>
      <c r="N424" s="4"/>
      <c r="P424" s="26">
        <v>15.45</v>
      </c>
      <c r="Q424" s="4" t="str">
        <f t="shared" si="72"/>
        <v>Available</v>
      </c>
      <c r="Y424" s="24" t="s">
        <v>2189</v>
      </c>
      <c r="Z424" s="24" t="s">
        <v>20</v>
      </c>
      <c r="AA424" s="84" t="str">
        <f t="shared" si="62"/>
        <v>Anita Das</v>
      </c>
      <c r="AB424" s="24">
        <v>64.56</v>
      </c>
      <c r="AC424" s="2" t="s">
        <v>64</v>
      </c>
      <c r="AD424" s="2">
        <v>11.95</v>
      </c>
      <c r="AG424" s="24" t="s">
        <v>2189</v>
      </c>
      <c r="AH424" s="4" t="str">
        <f t="shared" si="63"/>
        <v>00423</v>
      </c>
      <c r="AI424" s="2" t="s">
        <v>57</v>
      </c>
      <c r="AJ424" s="46" t="str">
        <f t="shared" si="64"/>
        <v>Female</v>
      </c>
      <c r="AK424" s="2" t="s">
        <v>1178</v>
      </c>
      <c r="AL424" s="2" t="s">
        <v>82</v>
      </c>
      <c r="AM424" s="7" t="str">
        <f t="shared" si="65"/>
        <v>Deepak Mallick|Cuttack</v>
      </c>
      <c r="AO424" s="2" t="s">
        <v>1178</v>
      </c>
      <c r="AP424" s="4" t="str">
        <f t="shared" si="66"/>
        <v>Not True</v>
      </c>
      <c r="AU424" s="24" t="s">
        <v>1426</v>
      </c>
      <c r="AV424" s="46" t="str">
        <f t="shared" si="67"/>
        <v>Under Review</v>
      </c>
      <c r="AY424" s="2" t="s">
        <v>1177</v>
      </c>
      <c r="AZ424" s="2" t="s">
        <v>82</v>
      </c>
      <c r="BA424" s="24" t="s">
        <v>2189</v>
      </c>
      <c r="BB424" s="70" t="s">
        <v>753</v>
      </c>
      <c r="BC424" s="4" t="str">
        <f t="shared" si="68"/>
        <v>Dhenkanal</v>
      </c>
      <c r="BE424" s="4"/>
      <c r="BF424" s="4"/>
      <c r="BG424" s="24" t="s">
        <v>2189</v>
      </c>
      <c r="BH424" s="24" t="s">
        <v>20</v>
      </c>
      <c r="BI424" s="4">
        <f t="shared" si="69"/>
        <v>104.66</v>
      </c>
      <c r="BK424" s="2" t="s">
        <v>1177</v>
      </c>
      <c r="BL424" s="135" t="str">
        <f t="shared" si="70"/>
        <v>Exists</v>
      </c>
    </row>
    <row r="425" spans="9:64">
      <c r="I425" s="26">
        <v>571</v>
      </c>
      <c r="J425" s="46" t="str" cm="1">
        <f t="array" ref="J425">_xlfn.IFS(I425&gt;=750,"Low Risk",AND(I425&gt;=650,I425&lt;=749),"Medium Risk",I425&lt;650,"High Risk")</f>
        <v>High Risk</v>
      </c>
      <c r="N425" s="4"/>
      <c r="P425" s="24">
        <v>64.56</v>
      </c>
      <c r="Q425" s="4" t="str">
        <f t="shared" si="72"/>
        <v>Available</v>
      </c>
      <c r="Y425" s="26" t="s">
        <v>2191</v>
      </c>
      <c r="Z425" s="26" t="s">
        <v>41</v>
      </c>
      <c r="AA425" s="84" t="str">
        <f t="shared" si="62"/>
        <v>Pooja Tripathi</v>
      </c>
      <c r="AB425" s="26">
        <v>76.37</v>
      </c>
      <c r="AC425" s="3" t="s">
        <v>74</v>
      </c>
      <c r="AD425" s="3">
        <v>13.97</v>
      </c>
      <c r="AG425" s="26" t="s">
        <v>2191</v>
      </c>
      <c r="AH425" s="4" t="str">
        <f t="shared" si="63"/>
        <v>00424</v>
      </c>
      <c r="AI425" s="3" t="s">
        <v>89</v>
      </c>
      <c r="AJ425" s="46" t="str">
        <f t="shared" si="64"/>
        <v>Female</v>
      </c>
      <c r="AK425" s="3" t="s">
        <v>857</v>
      </c>
      <c r="AL425" s="3" t="s">
        <v>78</v>
      </c>
      <c r="AM425" s="7" t="str">
        <f t="shared" si="65"/>
        <v>Puja Sethi|Rourkela</v>
      </c>
      <c r="AO425" s="3" t="s">
        <v>857</v>
      </c>
      <c r="AP425" s="4" t="str">
        <f t="shared" si="66"/>
        <v>Not True</v>
      </c>
      <c r="AU425" s="26" t="s">
        <v>1426</v>
      </c>
      <c r="AV425" s="46" t="str">
        <f t="shared" si="67"/>
        <v>Under Review</v>
      </c>
      <c r="AY425" s="3" t="s">
        <v>1180</v>
      </c>
      <c r="AZ425" s="3" t="s">
        <v>78</v>
      </c>
      <c r="BA425" s="26" t="s">
        <v>2191</v>
      </c>
      <c r="BB425" s="71" t="s">
        <v>453</v>
      </c>
      <c r="BC425" s="4" t="str">
        <f t="shared" si="68"/>
        <v>Angul</v>
      </c>
      <c r="BE425" s="4"/>
      <c r="BF425" s="4"/>
      <c r="BG425" s="26" t="s">
        <v>2191</v>
      </c>
      <c r="BH425" s="26" t="s">
        <v>41</v>
      </c>
      <c r="BI425" s="4">
        <f t="shared" si="69"/>
        <v>251.78</v>
      </c>
      <c r="BK425" s="3" t="s">
        <v>1180</v>
      </c>
      <c r="BL425" s="135" t="str">
        <f t="shared" si="70"/>
        <v>Exists</v>
      </c>
    </row>
    <row r="426" spans="9:64">
      <c r="I426" s="24">
        <v>837</v>
      </c>
      <c r="J426" s="46" t="str" cm="1">
        <f t="array" ref="J426">_xlfn.IFS(I426&gt;=750,"Low Risk",AND(I426&gt;=650,I426&lt;=749),"Medium Risk",I426&lt;650,"High Risk")</f>
        <v>Low Risk</v>
      </c>
      <c r="N426" s="4"/>
      <c r="P426" s="26">
        <v>76.37</v>
      </c>
      <c r="Q426" s="4" t="str">
        <f t="shared" si="72"/>
        <v>Available</v>
      </c>
      <c r="Y426" s="24" t="s">
        <v>2193</v>
      </c>
      <c r="Z426" s="24" t="s">
        <v>35</v>
      </c>
      <c r="AA426" s="84" t="str">
        <f t="shared" si="62"/>
        <v>Kavita Rath</v>
      </c>
      <c r="AB426" s="24">
        <v>16.29</v>
      </c>
      <c r="AC426" s="2" t="s">
        <v>74</v>
      </c>
      <c r="AD426" s="2">
        <v>40.799999999999997</v>
      </c>
      <c r="AG426" s="24" t="s">
        <v>2193</v>
      </c>
      <c r="AH426" s="4" t="str">
        <f t="shared" si="63"/>
        <v>00425</v>
      </c>
      <c r="AI426" s="2" t="s">
        <v>89</v>
      </c>
      <c r="AJ426" s="46" t="str">
        <f t="shared" si="64"/>
        <v>Female</v>
      </c>
      <c r="AK426" s="2" t="s">
        <v>759</v>
      </c>
      <c r="AL426" s="2" t="s">
        <v>78</v>
      </c>
      <c r="AM426" s="7" t="str">
        <f t="shared" si="65"/>
        <v>Priya Rath|Rourkela</v>
      </c>
      <c r="AO426" s="2" t="s">
        <v>759</v>
      </c>
      <c r="AP426" s="4" t="str">
        <f t="shared" si="66"/>
        <v>Not True</v>
      </c>
      <c r="AU426" s="24" t="s">
        <v>1381</v>
      </c>
      <c r="AV426" s="46" t="str">
        <f t="shared" si="67"/>
        <v>Rejected</v>
      </c>
      <c r="AY426" s="2" t="s">
        <v>1182</v>
      </c>
      <c r="AZ426" s="2" t="s">
        <v>78</v>
      </c>
      <c r="BA426" s="24" t="s">
        <v>2193</v>
      </c>
      <c r="BB426" s="70" t="s">
        <v>519</v>
      </c>
      <c r="BC426" s="4" t="str">
        <f t="shared" si="68"/>
        <v>Jharsuguda</v>
      </c>
      <c r="BE426" s="4"/>
      <c r="BF426" s="4"/>
      <c r="BG426" s="24" t="s">
        <v>2193</v>
      </c>
      <c r="BH426" s="24" t="s">
        <v>35</v>
      </c>
      <c r="BI426" s="4">
        <f t="shared" si="69"/>
        <v>103.83</v>
      </c>
      <c r="BK426" s="2" t="s">
        <v>1182</v>
      </c>
      <c r="BL426" s="135" t="str">
        <f t="shared" si="70"/>
        <v>Exists</v>
      </c>
    </row>
    <row r="427" spans="9:64">
      <c r="I427" s="26">
        <v>879</v>
      </c>
      <c r="J427" s="46" t="str" cm="1">
        <f t="array" ref="J427">_xlfn.IFS(I427&gt;=750,"Low Risk",AND(I427&gt;=650,I427&lt;=749),"Medium Risk",I427&lt;650,"High Risk")</f>
        <v>Low Risk</v>
      </c>
      <c r="N427" s="4"/>
      <c r="P427" s="24">
        <v>16.29</v>
      </c>
      <c r="Q427" s="4" t="str">
        <f t="shared" si="72"/>
        <v>Available</v>
      </c>
      <c r="Y427" s="26" t="s">
        <v>2194</v>
      </c>
      <c r="Z427" s="26" t="s">
        <v>7</v>
      </c>
      <c r="AA427" s="84" t="str">
        <f t="shared" si="62"/>
        <v>Rajesh Kumar</v>
      </c>
      <c r="AB427" s="26">
        <v>51.35</v>
      </c>
      <c r="AC427" s="3" t="s">
        <v>64</v>
      </c>
      <c r="AD427" s="3">
        <v>49.64</v>
      </c>
      <c r="AG427" s="26" t="s">
        <v>2194</v>
      </c>
      <c r="AH427" s="4" t="str">
        <f t="shared" si="63"/>
        <v>00426</v>
      </c>
      <c r="AI427" s="3" t="s">
        <v>89</v>
      </c>
      <c r="AJ427" s="46" t="str">
        <f t="shared" si="64"/>
        <v>Female</v>
      </c>
      <c r="AK427" s="3" t="s">
        <v>1185</v>
      </c>
      <c r="AL427" s="3" t="s">
        <v>101</v>
      </c>
      <c r="AM427" s="7" t="str">
        <f t="shared" si="65"/>
        <v>Suresh Rout|Berhampur</v>
      </c>
      <c r="AO427" s="3" t="s">
        <v>1185</v>
      </c>
      <c r="AP427" s="4" t="str">
        <f t="shared" si="66"/>
        <v>Not True</v>
      </c>
      <c r="AU427" s="26" t="s">
        <v>1386</v>
      </c>
      <c r="AV427" s="46" t="str">
        <f t="shared" si="67"/>
        <v>Rejected</v>
      </c>
      <c r="AY427" s="3" t="s">
        <v>1184</v>
      </c>
      <c r="AZ427" s="3" t="s">
        <v>101</v>
      </c>
      <c r="BA427" s="26" t="s">
        <v>2194</v>
      </c>
      <c r="BB427" s="71" t="s">
        <v>886</v>
      </c>
      <c r="BC427" s="4" t="str">
        <f t="shared" si="68"/>
        <v>Balasore</v>
      </c>
      <c r="BE427" s="4"/>
      <c r="BF427" s="4"/>
      <c r="BG427" s="26" t="s">
        <v>2194</v>
      </c>
      <c r="BH427" s="26" t="s">
        <v>7</v>
      </c>
      <c r="BI427" s="4">
        <f t="shared" si="69"/>
        <v>209.86</v>
      </c>
      <c r="BK427" s="3" t="s">
        <v>1184</v>
      </c>
      <c r="BL427" s="135" t="str">
        <f t="shared" si="70"/>
        <v>Exists</v>
      </c>
    </row>
    <row r="428" spans="9:64">
      <c r="I428" s="24">
        <v>580</v>
      </c>
      <c r="J428" s="46" t="str" cm="1">
        <f t="array" ref="J428">_xlfn.IFS(I428&gt;=750,"Low Risk",AND(I428&gt;=650,I428&lt;=749),"Medium Risk",I428&lt;650,"High Risk")</f>
        <v>High Risk</v>
      </c>
      <c r="N428" s="4"/>
      <c r="P428" s="26">
        <v>51.35</v>
      </c>
      <c r="Q428" s="4" t="str">
        <f t="shared" si="72"/>
        <v>Available</v>
      </c>
      <c r="Y428" s="24" t="s">
        <v>2196</v>
      </c>
      <c r="Z428" s="24" t="s">
        <v>16</v>
      </c>
      <c r="AA428" s="84" t="str">
        <f t="shared" si="62"/>
        <v>Suresh Panda</v>
      </c>
      <c r="AB428" s="24">
        <v>48.92</v>
      </c>
      <c r="AC428" s="2" t="s">
        <v>97</v>
      </c>
      <c r="AD428" s="2">
        <v>32.04</v>
      </c>
      <c r="AG428" s="24" t="s">
        <v>2196</v>
      </c>
      <c r="AH428" s="4" t="str">
        <f t="shared" si="63"/>
        <v>00427</v>
      </c>
      <c r="AI428" s="2" t="s">
        <v>105</v>
      </c>
      <c r="AJ428" s="46" t="str">
        <f t="shared" si="64"/>
        <v>Female</v>
      </c>
      <c r="AK428" s="2" t="s">
        <v>1188</v>
      </c>
      <c r="AL428" s="2" t="s">
        <v>144</v>
      </c>
      <c r="AM428" s="7" t="str">
        <f t="shared" si="65"/>
        <v>Priya Mishra|Bhubaneswar</v>
      </c>
      <c r="AO428" s="2" t="s">
        <v>1188</v>
      </c>
      <c r="AP428" s="4" t="str">
        <f t="shared" si="66"/>
        <v>Not True</v>
      </c>
      <c r="AU428" s="24" t="s">
        <v>1386</v>
      </c>
      <c r="AV428" s="46" t="str">
        <f t="shared" si="67"/>
        <v>Rejected</v>
      </c>
      <c r="AY428" s="2" t="s">
        <v>1187</v>
      </c>
      <c r="AZ428" s="2" t="s">
        <v>144</v>
      </c>
      <c r="BA428" s="24" t="s">
        <v>2196</v>
      </c>
      <c r="BB428" s="70" t="s">
        <v>755</v>
      </c>
      <c r="BC428" s="4" t="str">
        <f t="shared" si="68"/>
        <v>Cuttack</v>
      </c>
      <c r="BE428" s="4"/>
      <c r="BF428" s="4"/>
      <c r="BG428" s="24" t="s">
        <v>2196</v>
      </c>
      <c r="BH428" s="24" t="s">
        <v>16</v>
      </c>
      <c r="BI428" s="4">
        <f t="shared" si="69"/>
        <v>197.62</v>
      </c>
      <c r="BK428" s="2" t="s">
        <v>1187</v>
      </c>
      <c r="BL428" s="135" t="str">
        <f t="shared" si="70"/>
        <v>Exists</v>
      </c>
    </row>
    <row r="429" spans="9:64">
      <c r="I429" s="26">
        <v>586</v>
      </c>
      <c r="J429" s="46" t="str" cm="1">
        <f t="array" ref="J429">_xlfn.IFS(I429&gt;=750,"Low Risk",AND(I429&gt;=650,I429&lt;=749),"Medium Risk",I429&lt;650,"High Risk")</f>
        <v>High Risk</v>
      </c>
      <c r="N429" s="4"/>
      <c r="P429" s="24">
        <v>48.92</v>
      </c>
      <c r="Q429" s="4" t="str">
        <f t="shared" si="72"/>
        <v>Available</v>
      </c>
      <c r="Y429" s="26" t="s">
        <v>2197</v>
      </c>
      <c r="Z429" s="26" t="s">
        <v>20</v>
      </c>
      <c r="AA429" s="84" t="str">
        <f t="shared" si="62"/>
        <v>Anita Das</v>
      </c>
      <c r="AB429" s="26">
        <v>57.37</v>
      </c>
      <c r="AC429" s="3" t="s">
        <v>59</v>
      </c>
      <c r="AD429" s="3">
        <v>49.05</v>
      </c>
      <c r="AG429" s="26" t="s">
        <v>2197</v>
      </c>
      <c r="AH429" s="4" t="str">
        <f t="shared" si="63"/>
        <v>00428</v>
      </c>
      <c r="AI429" s="3" t="s">
        <v>57</v>
      </c>
      <c r="AJ429" s="46" t="str">
        <f t="shared" si="64"/>
        <v>Female</v>
      </c>
      <c r="AK429" s="3" t="s">
        <v>692</v>
      </c>
      <c r="AL429" s="3" t="s">
        <v>144</v>
      </c>
      <c r="AM429" s="7" t="str">
        <f t="shared" si="65"/>
        <v>Bikash Biswal|Bhubaneswar</v>
      </c>
      <c r="AO429" s="3" t="s">
        <v>692</v>
      </c>
      <c r="AP429" s="4" t="str">
        <f t="shared" si="66"/>
        <v>Not True</v>
      </c>
      <c r="AU429" s="26" t="s">
        <v>1381</v>
      </c>
      <c r="AV429" s="46" t="str">
        <f t="shared" si="67"/>
        <v>Rejected</v>
      </c>
      <c r="AY429" s="3" t="s">
        <v>1190</v>
      </c>
      <c r="AZ429" s="3" t="s">
        <v>144</v>
      </c>
      <c r="BA429" s="26" t="s">
        <v>2197</v>
      </c>
      <c r="BB429" s="71" t="s">
        <v>254</v>
      </c>
      <c r="BC429" s="4" t="str">
        <f t="shared" si="68"/>
        <v>Cuttack</v>
      </c>
      <c r="BE429" s="4"/>
      <c r="BF429" s="4"/>
      <c r="BG429" s="26" t="s">
        <v>2197</v>
      </c>
      <c r="BH429" s="26" t="s">
        <v>20</v>
      </c>
      <c r="BI429" s="4">
        <f t="shared" si="69"/>
        <v>104.66</v>
      </c>
      <c r="BK429" s="3" t="s">
        <v>1190</v>
      </c>
      <c r="BL429" s="135" t="str">
        <f t="shared" si="70"/>
        <v>Exists</v>
      </c>
    </row>
    <row r="430" spans="9:64">
      <c r="I430" s="24">
        <v>899</v>
      </c>
      <c r="J430" s="46" t="str" cm="1">
        <f t="array" ref="J430">_xlfn.IFS(I430&gt;=750,"Low Risk",AND(I430&gt;=650,I430&lt;=749),"Medium Risk",I430&lt;650,"High Risk")</f>
        <v>Low Risk</v>
      </c>
      <c r="N430" s="4"/>
      <c r="P430" s="26">
        <v>57.37</v>
      </c>
      <c r="Q430" s="4" t="str">
        <f t="shared" si="72"/>
        <v>Available</v>
      </c>
      <c r="Y430" s="24" t="s">
        <v>2199</v>
      </c>
      <c r="Z430" s="24" t="s">
        <v>28</v>
      </c>
      <c r="AA430" s="84" t="str">
        <f t="shared" si="62"/>
        <v>Sunita Sahu</v>
      </c>
      <c r="AB430" s="24">
        <v>55.78</v>
      </c>
      <c r="AC430" s="2" t="s">
        <v>124</v>
      </c>
      <c r="AD430" s="2">
        <v>4.01</v>
      </c>
      <c r="AG430" s="24" t="s">
        <v>2199</v>
      </c>
      <c r="AH430" s="4" t="str">
        <f t="shared" si="63"/>
        <v>00429</v>
      </c>
      <c r="AI430" s="2" t="s">
        <v>105</v>
      </c>
      <c r="AJ430" s="46" t="str">
        <f t="shared" si="64"/>
        <v>Female</v>
      </c>
      <c r="AK430" s="2" t="s">
        <v>424</v>
      </c>
      <c r="AL430" s="2" t="s">
        <v>58</v>
      </c>
      <c r="AM430" s="7" t="str">
        <f t="shared" si="65"/>
        <v>Ravi Sahu|Dhenkanal</v>
      </c>
      <c r="AO430" s="2" t="s">
        <v>424</v>
      </c>
      <c r="AP430" s="96" t="str">
        <f t="shared" si="66"/>
        <v>Ravi Sahu</v>
      </c>
      <c r="AU430" s="24" t="s">
        <v>1377</v>
      </c>
      <c r="AV430" s="46" t="str">
        <f t="shared" si="67"/>
        <v>Approved</v>
      </c>
      <c r="AY430" s="2" t="s">
        <v>1192</v>
      </c>
      <c r="AZ430" s="2" t="s">
        <v>58</v>
      </c>
      <c r="BA430" s="24" t="s">
        <v>2199</v>
      </c>
      <c r="BB430" s="70" t="s">
        <v>1327</v>
      </c>
      <c r="BC430" s="4" t="str">
        <f t="shared" si="68"/>
        <v>Berhampur</v>
      </c>
      <c r="BE430" s="4"/>
      <c r="BF430" s="4"/>
      <c r="BG430" s="24" t="s">
        <v>2199</v>
      </c>
      <c r="BH430" s="24" t="s">
        <v>28</v>
      </c>
      <c r="BI430" s="4">
        <f t="shared" si="69"/>
        <v>162.30000000000001</v>
      </c>
      <c r="BK430" s="2" t="s">
        <v>1192</v>
      </c>
      <c r="BL430" s="135" t="str">
        <f t="shared" si="70"/>
        <v>Exists</v>
      </c>
    </row>
    <row r="431" spans="9:64">
      <c r="I431" s="26">
        <v>738</v>
      </c>
      <c r="J431" s="46" t="str" cm="1">
        <f t="array" ref="J431">_xlfn.IFS(I431&gt;=750,"Low Risk",AND(I431&gt;=650,I431&lt;=749),"Medium Risk",I431&lt;650,"High Risk")</f>
        <v>Medium Risk</v>
      </c>
      <c r="N431" s="4"/>
      <c r="P431" s="24">
        <v>55.78</v>
      </c>
      <c r="Q431" s="4" t="str">
        <f t="shared" si="72"/>
        <v>Available</v>
      </c>
      <c r="Y431" s="26" t="s">
        <v>2200</v>
      </c>
      <c r="Z431" s="26" t="s">
        <v>20</v>
      </c>
      <c r="AA431" s="84" t="str">
        <f t="shared" si="62"/>
        <v>Anita Das</v>
      </c>
      <c r="AB431" s="26">
        <v>46.15</v>
      </c>
      <c r="AC431" s="3" t="s">
        <v>157</v>
      </c>
      <c r="AD431" s="3">
        <v>14.1</v>
      </c>
      <c r="AG431" s="26" t="s">
        <v>2200</v>
      </c>
      <c r="AH431" s="4" t="str">
        <f t="shared" si="63"/>
        <v>00430</v>
      </c>
      <c r="AI431" s="3" t="s">
        <v>73</v>
      </c>
      <c r="AJ431" s="46" t="str">
        <f t="shared" si="64"/>
        <v>Male</v>
      </c>
      <c r="AK431" s="3" t="s">
        <v>999</v>
      </c>
      <c r="AL431" s="3" t="s">
        <v>144</v>
      </c>
      <c r="AM431" s="7" t="str">
        <f t="shared" si="65"/>
        <v>Kavita Kumar|Bhubaneswar</v>
      </c>
      <c r="AO431" s="3" t="s">
        <v>999</v>
      </c>
      <c r="AP431" s="4" t="str">
        <f t="shared" si="66"/>
        <v>Not True</v>
      </c>
      <c r="AU431" s="26" t="s">
        <v>1381</v>
      </c>
      <c r="AV431" s="46" t="str">
        <f t="shared" si="67"/>
        <v>Rejected</v>
      </c>
      <c r="AY431" s="3" t="s">
        <v>1194</v>
      </c>
      <c r="AZ431" s="3" t="s">
        <v>144</v>
      </c>
      <c r="BA431" s="26" t="s">
        <v>2200</v>
      </c>
      <c r="BB431" s="71" t="s">
        <v>1309</v>
      </c>
      <c r="BC431" s="4" t="str">
        <f t="shared" si="68"/>
        <v>Balasore</v>
      </c>
      <c r="BE431" s="4"/>
      <c r="BF431" s="4"/>
      <c r="BG431" s="26" t="s">
        <v>2200</v>
      </c>
      <c r="BH431" s="26" t="s">
        <v>20</v>
      </c>
      <c r="BI431" s="4">
        <f t="shared" si="69"/>
        <v>104.66</v>
      </c>
      <c r="BK431" s="3" t="s">
        <v>1194</v>
      </c>
      <c r="BL431" s="135" t="str">
        <f t="shared" si="70"/>
        <v>Exists</v>
      </c>
    </row>
    <row r="432" spans="9:64">
      <c r="I432" s="24">
        <v>755</v>
      </c>
      <c r="J432" s="46" t="str" cm="1">
        <f t="array" ref="J432">_xlfn.IFS(I432&gt;=750,"Low Risk",AND(I432&gt;=650,I432&lt;=749),"Medium Risk",I432&lt;650,"High Risk")</f>
        <v>Low Risk</v>
      </c>
      <c r="N432" s="4"/>
      <c r="P432" s="26">
        <v>46.15</v>
      </c>
      <c r="Q432" s="4" t="str">
        <f t="shared" si="72"/>
        <v>Available</v>
      </c>
      <c r="Y432" s="24" t="s">
        <v>2201</v>
      </c>
      <c r="Z432" s="24" t="s">
        <v>20</v>
      </c>
      <c r="AA432" s="84" t="str">
        <f t="shared" si="62"/>
        <v>Anita Das</v>
      </c>
      <c r="AB432" s="24">
        <v>48.25</v>
      </c>
      <c r="AC432" s="2" t="s">
        <v>97</v>
      </c>
      <c r="AD432" s="2">
        <v>45.17</v>
      </c>
      <c r="AG432" s="24" t="s">
        <v>2201</v>
      </c>
      <c r="AH432" s="4" t="str">
        <f t="shared" si="63"/>
        <v>00431</v>
      </c>
      <c r="AI432" s="2" t="s">
        <v>57</v>
      </c>
      <c r="AJ432" s="46" t="str">
        <f t="shared" si="64"/>
        <v>Female</v>
      </c>
      <c r="AK432" s="2" t="s">
        <v>1197</v>
      </c>
      <c r="AL432" s="2" t="s">
        <v>58</v>
      </c>
      <c r="AM432" s="7" t="str">
        <f t="shared" si="65"/>
        <v>Dilip Pradhan|Dhenkanal</v>
      </c>
      <c r="AO432" s="2" t="s">
        <v>1197</v>
      </c>
      <c r="AP432" s="4" t="str">
        <f t="shared" si="66"/>
        <v>Not True</v>
      </c>
      <c r="AU432" s="24" t="s">
        <v>1377</v>
      </c>
      <c r="AV432" s="46" t="str">
        <f t="shared" si="67"/>
        <v>Approved</v>
      </c>
      <c r="AY432" s="2" t="s">
        <v>1196</v>
      </c>
      <c r="AZ432" s="2" t="s">
        <v>58</v>
      </c>
      <c r="BA432" s="24" t="s">
        <v>2201</v>
      </c>
      <c r="BB432" s="70" t="s">
        <v>380</v>
      </c>
      <c r="BC432" s="4" t="str">
        <f t="shared" si="68"/>
        <v>Angul</v>
      </c>
      <c r="BE432" s="4"/>
      <c r="BF432" s="4"/>
      <c r="BG432" s="24" t="s">
        <v>2201</v>
      </c>
      <c r="BH432" s="24" t="s">
        <v>20</v>
      </c>
      <c r="BI432" s="4">
        <f t="shared" si="69"/>
        <v>104.66</v>
      </c>
      <c r="BK432" s="2" t="s">
        <v>1196</v>
      </c>
      <c r="BL432" s="135" t="str">
        <f t="shared" si="70"/>
        <v>Exists</v>
      </c>
    </row>
    <row r="433" spans="9:64">
      <c r="I433" s="26">
        <v>589</v>
      </c>
      <c r="J433" s="46" t="str" cm="1">
        <f t="array" ref="J433">_xlfn.IFS(I433&gt;=750,"Low Risk",AND(I433&gt;=650,I433&lt;=749),"Medium Risk",I433&lt;650,"High Risk")</f>
        <v>High Risk</v>
      </c>
      <c r="N433" s="4"/>
      <c r="P433" s="24">
        <v>48.25</v>
      </c>
      <c r="Q433" s="4" t="str">
        <f t="shared" si="72"/>
        <v>Available</v>
      </c>
      <c r="Y433" s="26" t="s">
        <v>2203</v>
      </c>
      <c r="Z433" s="26" t="s">
        <v>41</v>
      </c>
      <c r="AA433" s="84" t="str">
        <f t="shared" si="62"/>
        <v>Pooja Tripathi</v>
      </c>
      <c r="AB433" s="26">
        <v>1.95</v>
      </c>
      <c r="AC433" s="3" t="s">
        <v>97</v>
      </c>
      <c r="AD433" s="3">
        <v>17.68</v>
      </c>
      <c r="AG433" s="26" t="s">
        <v>2203</v>
      </c>
      <c r="AH433" s="4" t="str">
        <f t="shared" si="63"/>
        <v>00432</v>
      </c>
      <c r="AI433" s="3" t="s">
        <v>128</v>
      </c>
      <c r="AJ433" s="46" t="str">
        <f t="shared" si="64"/>
        <v>Female</v>
      </c>
      <c r="AK433" s="3" t="s">
        <v>62</v>
      </c>
      <c r="AL433" s="3" t="s">
        <v>69</v>
      </c>
      <c r="AM433" s="7" t="str">
        <f t="shared" si="65"/>
        <v>Sita Rath|Sambalpur</v>
      </c>
      <c r="AO433" s="3" t="s">
        <v>62</v>
      </c>
      <c r="AP433" s="4" t="str">
        <f t="shared" si="66"/>
        <v>Not True</v>
      </c>
      <c r="AU433" s="26" t="s">
        <v>1377</v>
      </c>
      <c r="AV433" s="46" t="str">
        <f t="shared" si="67"/>
        <v>Approved</v>
      </c>
      <c r="AY433" s="3" t="s">
        <v>1199</v>
      </c>
      <c r="AZ433" s="3" t="s">
        <v>69</v>
      </c>
      <c r="BA433" s="26" t="s">
        <v>2203</v>
      </c>
      <c r="BB433" s="71" t="s">
        <v>391</v>
      </c>
      <c r="BC433" s="4" t="str">
        <f t="shared" si="68"/>
        <v>Cuttack</v>
      </c>
      <c r="BE433" s="4"/>
      <c r="BF433" s="4"/>
      <c r="BG433" s="26" t="s">
        <v>2203</v>
      </c>
      <c r="BH433" s="26" t="s">
        <v>41</v>
      </c>
      <c r="BI433" s="4">
        <f t="shared" si="69"/>
        <v>251.78</v>
      </c>
      <c r="BK433" s="3" t="s">
        <v>1199</v>
      </c>
      <c r="BL433" s="135" t="str">
        <f t="shared" si="70"/>
        <v>Exists</v>
      </c>
    </row>
    <row r="434" spans="9:64">
      <c r="I434" s="24">
        <v>703</v>
      </c>
      <c r="J434" s="46" t="str" cm="1">
        <f t="array" ref="J434">_xlfn.IFS(I434&gt;=750,"Low Risk",AND(I434&gt;=650,I434&lt;=749),"Medium Risk",I434&lt;650,"High Risk")</f>
        <v>Medium Risk</v>
      </c>
      <c r="N434" s="4"/>
      <c r="P434" s="26">
        <v>1.95</v>
      </c>
      <c r="Q434" s="4" t="str">
        <f t="shared" si="72"/>
        <v>Available</v>
      </c>
      <c r="Y434" s="24" t="s">
        <v>2206</v>
      </c>
      <c r="Z434" s="24" t="s">
        <v>16</v>
      </c>
      <c r="AA434" s="84" t="str">
        <f t="shared" si="62"/>
        <v>Suresh Panda</v>
      </c>
      <c r="AB434" s="24">
        <v>51.91</v>
      </c>
      <c r="AC434" s="2" t="s">
        <v>157</v>
      </c>
      <c r="AD434" s="2">
        <v>45.24</v>
      </c>
      <c r="AG434" s="24" t="s">
        <v>2206</v>
      </c>
      <c r="AH434" s="4" t="str">
        <f t="shared" si="63"/>
        <v>00433</v>
      </c>
      <c r="AI434" s="2" t="s">
        <v>68</v>
      </c>
      <c r="AJ434" s="46" t="str">
        <f t="shared" si="64"/>
        <v>Female</v>
      </c>
      <c r="AK434" s="2" t="s">
        <v>104</v>
      </c>
      <c r="AL434" s="2" t="s">
        <v>69</v>
      </c>
      <c r="AM434" s="7" t="str">
        <f t="shared" si="65"/>
        <v>Vijay Rout|Sambalpur</v>
      </c>
      <c r="AO434" s="2" t="s">
        <v>104</v>
      </c>
      <c r="AP434" s="4" t="str">
        <f t="shared" si="66"/>
        <v>Not True</v>
      </c>
      <c r="AU434" s="24" t="s">
        <v>1426</v>
      </c>
      <c r="AV434" s="46" t="str">
        <f t="shared" si="67"/>
        <v>Under Review</v>
      </c>
      <c r="AY434" s="2" t="s">
        <v>1201</v>
      </c>
      <c r="AZ434" s="2" t="s">
        <v>69</v>
      </c>
      <c r="BA434" s="24" t="s">
        <v>2206</v>
      </c>
      <c r="BB434" s="70" t="s">
        <v>946</v>
      </c>
      <c r="BC434" s="4" t="str">
        <f t="shared" si="68"/>
        <v>Angul</v>
      </c>
      <c r="BE434" s="4"/>
      <c r="BF434" s="4"/>
      <c r="BG434" s="24" t="s">
        <v>2206</v>
      </c>
      <c r="BH434" s="24" t="s">
        <v>16</v>
      </c>
      <c r="BI434" s="4">
        <f t="shared" si="69"/>
        <v>197.62</v>
      </c>
      <c r="BK434" s="2" t="s">
        <v>1201</v>
      </c>
      <c r="BL434" s="135" t="str">
        <f t="shared" si="70"/>
        <v>Exists</v>
      </c>
    </row>
    <row r="435" spans="9:64">
      <c r="I435" s="26">
        <v>778</v>
      </c>
      <c r="J435" s="46" t="str" cm="1">
        <f t="array" ref="J435">_xlfn.IFS(I435&gt;=750,"Low Risk",AND(I435&gt;=650,I435&lt;=749),"Medium Risk",I435&lt;650,"High Risk")</f>
        <v>Low Risk</v>
      </c>
      <c r="N435" s="4"/>
      <c r="P435" s="24">
        <v>51.91</v>
      </c>
      <c r="Q435" s="4" t="str">
        <f t="shared" si="72"/>
        <v>Available</v>
      </c>
      <c r="Y435" s="26" t="s">
        <v>2207</v>
      </c>
      <c r="Z435" s="26" t="s">
        <v>16</v>
      </c>
      <c r="AA435" s="84" t="str">
        <f t="shared" si="62"/>
        <v>Suresh Panda</v>
      </c>
      <c r="AB435" s="26">
        <v>89.44</v>
      </c>
      <c r="AC435" s="3" t="s">
        <v>124</v>
      </c>
      <c r="AD435" s="3">
        <v>8.56</v>
      </c>
      <c r="AG435" s="26" t="s">
        <v>2207</v>
      </c>
      <c r="AH435" s="4" t="str">
        <f t="shared" si="63"/>
        <v>00434</v>
      </c>
      <c r="AI435" s="3" t="s">
        <v>73</v>
      </c>
      <c r="AJ435" s="46" t="str">
        <f t="shared" si="64"/>
        <v>Male</v>
      </c>
      <c r="AK435" s="3" t="s">
        <v>780</v>
      </c>
      <c r="AL435" s="3" t="s">
        <v>82</v>
      </c>
      <c r="AM435" s="7" t="str">
        <f t="shared" si="65"/>
        <v>Mira Sahu|Cuttack</v>
      </c>
      <c r="AO435" s="3" t="s">
        <v>780</v>
      </c>
      <c r="AP435" s="4" t="str">
        <f t="shared" si="66"/>
        <v>Not True</v>
      </c>
      <c r="AU435" s="26" t="s">
        <v>1377</v>
      </c>
      <c r="AV435" s="46" t="str">
        <f t="shared" si="67"/>
        <v>Approved</v>
      </c>
      <c r="AY435" s="3" t="s">
        <v>1203</v>
      </c>
      <c r="AZ435" s="3" t="s">
        <v>82</v>
      </c>
      <c r="BA435" s="26" t="s">
        <v>2207</v>
      </c>
      <c r="BB435" s="71" t="s">
        <v>1322</v>
      </c>
      <c r="BC435" s="4" t="str">
        <f t="shared" si="68"/>
        <v>Cuttack</v>
      </c>
      <c r="BE435" s="4"/>
      <c r="BF435" s="4"/>
      <c r="BG435" s="26" t="s">
        <v>2207</v>
      </c>
      <c r="BH435" s="26" t="s">
        <v>16</v>
      </c>
      <c r="BI435" s="4">
        <f t="shared" si="69"/>
        <v>197.62</v>
      </c>
      <c r="BK435" s="3" t="s">
        <v>1203</v>
      </c>
      <c r="BL435" s="135" t="str">
        <f t="shared" si="70"/>
        <v>Exists</v>
      </c>
    </row>
    <row r="436" spans="9:64">
      <c r="I436" s="24">
        <v>631</v>
      </c>
      <c r="J436" s="46" t="str" cm="1">
        <f t="array" ref="J436">_xlfn.IFS(I436&gt;=750,"Low Risk",AND(I436&gt;=650,I436&lt;=749),"Medium Risk",I436&lt;650,"High Risk")</f>
        <v>High Risk</v>
      </c>
      <c r="N436" s="4"/>
      <c r="P436" s="26">
        <v>89.44</v>
      </c>
      <c r="Q436" s="4" t="str">
        <f t="shared" si="72"/>
        <v>Available</v>
      </c>
      <c r="Y436" s="24" t="s">
        <v>2209</v>
      </c>
      <c r="Z436" s="24" t="s">
        <v>12</v>
      </c>
      <c r="AA436" s="84" t="str">
        <f t="shared" si="62"/>
        <v>Priya Mohanty</v>
      </c>
      <c r="AB436" s="24">
        <v>50.68</v>
      </c>
      <c r="AC436" s="2" t="s">
        <v>97</v>
      </c>
      <c r="AD436" s="2">
        <v>8.02</v>
      </c>
      <c r="AG436" s="24" t="s">
        <v>2209</v>
      </c>
      <c r="AH436" s="4" t="str">
        <f t="shared" si="63"/>
        <v>00435</v>
      </c>
      <c r="AI436" s="2" t="s">
        <v>68</v>
      </c>
      <c r="AJ436" s="46" t="str">
        <f t="shared" si="64"/>
        <v>Female</v>
      </c>
      <c r="AK436" s="2" t="s">
        <v>986</v>
      </c>
      <c r="AL436" s="2" t="s">
        <v>144</v>
      </c>
      <c r="AM436" s="7" t="str">
        <f t="shared" si="65"/>
        <v>Pooja Sethi|Bhubaneswar</v>
      </c>
      <c r="AO436" s="2" t="s">
        <v>986</v>
      </c>
      <c r="AP436" s="4" t="str">
        <f t="shared" si="66"/>
        <v>Not True</v>
      </c>
      <c r="AU436" s="24" t="s">
        <v>1386</v>
      </c>
      <c r="AV436" s="46" t="str">
        <f t="shared" si="67"/>
        <v>Rejected</v>
      </c>
      <c r="AY436" s="2" t="s">
        <v>1205</v>
      </c>
      <c r="AZ436" s="2" t="s">
        <v>144</v>
      </c>
      <c r="BA436" s="24" t="s">
        <v>2209</v>
      </c>
      <c r="BB436" s="70" t="s">
        <v>1116</v>
      </c>
      <c r="BC436" s="4" t="str">
        <f t="shared" si="68"/>
        <v>Bhubaneswar</v>
      </c>
      <c r="BE436" s="4"/>
      <c r="BF436" s="4"/>
      <c r="BG436" s="24" t="s">
        <v>2209</v>
      </c>
      <c r="BH436" s="24" t="s">
        <v>12</v>
      </c>
      <c r="BI436" s="4">
        <f t="shared" si="69"/>
        <v>105.8</v>
      </c>
      <c r="BK436" s="2" t="s">
        <v>1205</v>
      </c>
      <c r="BL436" s="135" t="str">
        <f t="shared" si="70"/>
        <v>Exists</v>
      </c>
    </row>
    <row r="437" spans="9:64">
      <c r="I437" s="26">
        <v>739</v>
      </c>
      <c r="J437" s="46" t="str" cm="1">
        <f t="array" ref="J437">_xlfn.IFS(I437&gt;=750,"Low Risk",AND(I437&gt;=650,I437&lt;=749),"Medium Risk",I437&lt;650,"High Risk")</f>
        <v>Medium Risk</v>
      </c>
      <c r="N437" s="4"/>
      <c r="P437" s="24">
        <v>50.68</v>
      </c>
      <c r="Q437" s="4" t="str">
        <f t="shared" si="72"/>
        <v>Available</v>
      </c>
      <c r="Y437" s="26" t="s">
        <v>2210</v>
      </c>
      <c r="Z437" s="26" t="s">
        <v>16</v>
      </c>
      <c r="AA437" s="84" t="str">
        <f t="shared" si="62"/>
        <v>Suresh Panda</v>
      </c>
      <c r="AB437" s="26">
        <v>33.24</v>
      </c>
      <c r="AC437" s="3" t="s">
        <v>157</v>
      </c>
      <c r="AD437" s="3">
        <v>39.65</v>
      </c>
      <c r="AG437" s="26" t="s">
        <v>2210</v>
      </c>
      <c r="AH437" s="4" t="str">
        <f t="shared" si="63"/>
        <v>00436</v>
      </c>
      <c r="AI437" s="3" t="s">
        <v>105</v>
      </c>
      <c r="AJ437" s="46" t="str">
        <f t="shared" si="64"/>
        <v>Female</v>
      </c>
      <c r="AK437" s="3" t="s">
        <v>1208</v>
      </c>
      <c r="AL437" s="3" t="s">
        <v>69</v>
      </c>
      <c r="AM437" s="7" t="str">
        <f t="shared" si="65"/>
        <v>Anita Barik|Sambalpur</v>
      </c>
      <c r="AO437" s="3" t="s">
        <v>1208</v>
      </c>
      <c r="AP437" s="4" t="str">
        <f t="shared" si="66"/>
        <v>Not True</v>
      </c>
      <c r="AU437" s="26" t="s">
        <v>1386</v>
      </c>
      <c r="AV437" s="46" t="str">
        <f t="shared" si="67"/>
        <v>Rejected</v>
      </c>
      <c r="AY437" s="3" t="s">
        <v>1207</v>
      </c>
      <c r="AZ437" s="3" t="s">
        <v>69</v>
      </c>
      <c r="BA437" s="26" t="s">
        <v>2210</v>
      </c>
      <c r="BB437" s="71" t="s">
        <v>328</v>
      </c>
      <c r="BC437" s="4" t="str">
        <f t="shared" si="68"/>
        <v>Bhubaneswar</v>
      </c>
      <c r="BE437" s="4"/>
      <c r="BF437" s="4"/>
      <c r="BG437" s="26" t="s">
        <v>2210</v>
      </c>
      <c r="BH437" s="26" t="s">
        <v>16</v>
      </c>
      <c r="BI437" s="4">
        <f t="shared" si="69"/>
        <v>197.62</v>
      </c>
      <c r="BK437" s="3" t="s">
        <v>1207</v>
      </c>
      <c r="BL437" s="135" t="str">
        <f t="shared" si="70"/>
        <v>Exists</v>
      </c>
    </row>
    <row r="438" spans="9:64">
      <c r="I438" s="24">
        <v>823</v>
      </c>
      <c r="J438" s="46" t="str" cm="1">
        <f t="array" ref="J438">_xlfn.IFS(I438&gt;=750,"Low Risk",AND(I438&gt;=650,I438&lt;=749),"Medium Risk",I438&lt;650,"High Risk")</f>
        <v>Low Risk</v>
      </c>
      <c r="N438" s="4"/>
      <c r="P438" s="26">
        <v>33.24</v>
      </c>
      <c r="Q438" s="4" t="str">
        <f t="shared" si="72"/>
        <v>Available</v>
      </c>
      <c r="Y438" s="24" t="s">
        <v>2211</v>
      </c>
      <c r="Z438" s="24" t="s">
        <v>24</v>
      </c>
      <c r="AA438" s="84" t="str">
        <f t="shared" si="62"/>
        <v>Bikash Nayak</v>
      </c>
      <c r="AB438" s="24">
        <v>83.09</v>
      </c>
      <c r="AC438" s="2" t="s">
        <v>97</v>
      </c>
      <c r="AD438" s="2">
        <v>38.93</v>
      </c>
      <c r="AG438" s="24" t="s">
        <v>2211</v>
      </c>
      <c r="AH438" s="4" t="str">
        <f t="shared" si="63"/>
        <v>00437</v>
      </c>
      <c r="AI438" s="2" t="s">
        <v>105</v>
      </c>
      <c r="AJ438" s="46" t="str">
        <f t="shared" si="64"/>
        <v>Female</v>
      </c>
      <c r="AK438" s="2" t="s">
        <v>451</v>
      </c>
      <c r="AL438" s="2" t="s">
        <v>78</v>
      </c>
      <c r="AM438" s="7" t="str">
        <f t="shared" si="65"/>
        <v>Nisha Dash|Rourkela</v>
      </c>
      <c r="AO438" s="2" t="s">
        <v>451</v>
      </c>
      <c r="AP438" s="4" t="str">
        <f t="shared" si="66"/>
        <v>Not True</v>
      </c>
      <c r="AU438" s="24" t="s">
        <v>1377</v>
      </c>
      <c r="AV438" s="46" t="str">
        <f t="shared" si="67"/>
        <v>Approved</v>
      </c>
      <c r="AY438" s="2" t="s">
        <v>1209</v>
      </c>
      <c r="AZ438" s="2" t="s">
        <v>78</v>
      </c>
      <c r="BA438" s="24" t="s">
        <v>2211</v>
      </c>
      <c r="BB438" s="70" t="s">
        <v>291</v>
      </c>
      <c r="BC438" s="4" t="str">
        <f t="shared" si="68"/>
        <v>Jharsuguda</v>
      </c>
      <c r="BE438" s="4"/>
      <c r="BF438" s="4"/>
      <c r="BG438" s="24" t="s">
        <v>2211</v>
      </c>
      <c r="BH438" s="24" t="s">
        <v>24</v>
      </c>
      <c r="BI438" s="4">
        <f t="shared" si="69"/>
        <v>190.31</v>
      </c>
      <c r="BK438" s="2" t="s">
        <v>1209</v>
      </c>
      <c r="BL438" s="135" t="str">
        <f t="shared" si="70"/>
        <v>Exists</v>
      </c>
    </row>
    <row r="439" spans="9:64">
      <c r="I439" s="26">
        <v>703</v>
      </c>
      <c r="J439" s="46" t="str" cm="1">
        <f t="array" ref="J439">_xlfn.IFS(I439&gt;=750,"Low Risk",AND(I439&gt;=650,I439&lt;=749),"Medium Risk",I439&lt;650,"High Risk")</f>
        <v>Medium Risk</v>
      </c>
      <c r="N439" s="4"/>
      <c r="P439" s="24">
        <v>83.09</v>
      </c>
      <c r="Q439" s="4" t="str">
        <f t="shared" si="72"/>
        <v>Available</v>
      </c>
      <c r="Y439" s="26" t="s">
        <v>2214</v>
      </c>
      <c r="Z439" s="26" t="s">
        <v>35</v>
      </c>
      <c r="AA439" s="84" t="str">
        <f t="shared" si="62"/>
        <v>Kavita Rath</v>
      </c>
      <c r="AB439" s="26">
        <v>21.02</v>
      </c>
      <c r="AC439" s="3" t="s">
        <v>64</v>
      </c>
      <c r="AD439" s="3">
        <v>26.03</v>
      </c>
      <c r="AG439" s="26" t="s">
        <v>2214</v>
      </c>
      <c r="AH439" s="4" t="str">
        <f t="shared" si="63"/>
        <v>00438</v>
      </c>
      <c r="AI439" s="3" t="s">
        <v>105</v>
      </c>
      <c r="AJ439" s="46" t="str">
        <f t="shared" si="64"/>
        <v>Female</v>
      </c>
      <c r="AK439" s="3" t="s">
        <v>1211</v>
      </c>
      <c r="AL439" s="3" t="s">
        <v>82</v>
      </c>
      <c r="AM439" s="7" t="str">
        <f t="shared" si="65"/>
        <v>Rekha Behera|Cuttack</v>
      </c>
      <c r="AO439" s="3" t="s">
        <v>1211</v>
      </c>
      <c r="AP439" s="96" t="str">
        <f t="shared" si="66"/>
        <v>Rekha Behera</v>
      </c>
      <c r="AU439" s="26" t="s">
        <v>1377</v>
      </c>
      <c r="AV439" s="46" t="str">
        <f t="shared" si="67"/>
        <v>Approved</v>
      </c>
      <c r="AY439" s="3" t="s">
        <v>1210</v>
      </c>
      <c r="AZ439" s="3" t="s">
        <v>82</v>
      </c>
      <c r="BA439" s="26" t="s">
        <v>2214</v>
      </c>
      <c r="BB439" s="71" t="s">
        <v>1353</v>
      </c>
      <c r="BC439" s="4" t="str">
        <f t="shared" si="68"/>
        <v>Bhubaneswar</v>
      </c>
      <c r="BE439" s="4"/>
      <c r="BF439" s="4"/>
      <c r="BG439" s="26" t="s">
        <v>2214</v>
      </c>
      <c r="BH439" s="26" t="s">
        <v>35</v>
      </c>
      <c r="BI439" s="4">
        <f t="shared" si="69"/>
        <v>103.83</v>
      </c>
      <c r="BK439" s="3" t="s">
        <v>1210</v>
      </c>
      <c r="BL439" s="135" t="str">
        <f t="shared" si="70"/>
        <v>Exists</v>
      </c>
    </row>
    <row r="440" spans="9:64">
      <c r="I440" s="24">
        <v>596</v>
      </c>
      <c r="J440" s="46" t="str" cm="1">
        <f t="array" ref="J440">_xlfn.IFS(I440&gt;=750,"Low Risk",AND(I440&gt;=650,I440&lt;=749),"Medium Risk",I440&lt;650,"High Risk")</f>
        <v>High Risk</v>
      </c>
      <c r="N440" s="4"/>
      <c r="P440" s="26">
        <v>21.02</v>
      </c>
      <c r="Q440" s="4" t="str">
        <f t="shared" si="72"/>
        <v>Available</v>
      </c>
      <c r="Y440" s="24" t="s">
        <v>2215</v>
      </c>
      <c r="Z440" s="24" t="s">
        <v>38</v>
      </c>
      <c r="AA440" s="84" t="str">
        <f t="shared" si="62"/>
        <v>Deepak Mishra</v>
      </c>
      <c r="AB440" s="24">
        <v>8.3699999999999992</v>
      </c>
      <c r="AC440" s="2" t="s">
        <v>124</v>
      </c>
      <c r="AD440" s="2">
        <v>29.88</v>
      </c>
      <c r="AG440" s="24" t="s">
        <v>2215</v>
      </c>
      <c r="AH440" s="4" t="str">
        <f t="shared" si="63"/>
        <v>00439</v>
      </c>
      <c r="AI440" s="2" t="s">
        <v>68</v>
      </c>
      <c r="AJ440" s="46" t="str">
        <f t="shared" si="64"/>
        <v>Female</v>
      </c>
      <c r="AK440" s="2" t="s">
        <v>626</v>
      </c>
      <c r="AL440" s="2" t="s">
        <v>161</v>
      </c>
      <c r="AM440" s="7" t="str">
        <f t="shared" si="65"/>
        <v>Puja Pradhan|Puri</v>
      </c>
      <c r="AO440" s="2" t="s">
        <v>626</v>
      </c>
      <c r="AP440" s="4" t="str">
        <f t="shared" si="66"/>
        <v>Not True</v>
      </c>
      <c r="AU440" s="24" t="s">
        <v>1381</v>
      </c>
      <c r="AV440" s="46" t="str">
        <f t="shared" si="67"/>
        <v>Rejected</v>
      </c>
      <c r="AY440" s="2" t="s">
        <v>1213</v>
      </c>
      <c r="AZ440" s="2" t="s">
        <v>161</v>
      </c>
      <c r="BA440" s="24" t="s">
        <v>2215</v>
      </c>
      <c r="BB440" s="70" t="s">
        <v>928</v>
      </c>
      <c r="BC440" s="4" t="str">
        <f t="shared" si="68"/>
        <v>Angul</v>
      </c>
      <c r="BE440" s="4"/>
      <c r="BF440" s="4"/>
      <c r="BG440" s="24" t="s">
        <v>2215</v>
      </c>
      <c r="BH440" s="24" t="s">
        <v>38</v>
      </c>
      <c r="BI440" s="4">
        <f t="shared" si="69"/>
        <v>144.97999999999999</v>
      </c>
      <c r="BK440" s="2" t="s">
        <v>1213</v>
      </c>
      <c r="BL440" s="135" t="str">
        <f t="shared" si="70"/>
        <v>Exists</v>
      </c>
    </row>
    <row r="441" spans="9:64">
      <c r="I441" s="26">
        <v>618</v>
      </c>
      <c r="J441" s="46" t="str" cm="1">
        <f t="array" ref="J441">_xlfn.IFS(I441&gt;=750,"Low Risk",AND(I441&gt;=650,I441&lt;=749),"Medium Risk",I441&lt;650,"High Risk")</f>
        <v>High Risk</v>
      </c>
      <c r="N441" s="4"/>
      <c r="P441" s="24">
        <v>8.3699999999999992</v>
      </c>
      <c r="Q441" s="4" t="str">
        <f t="shared" si="72"/>
        <v>Available</v>
      </c>
      <c r="Y441" s="26" t="s">
        <v>2216</v>
      </c>
      <c r="Z441" s="26" t="s">
        <v>20</v>
      </c>
      <c r="AA441" s="84" t="str">
        <f t="shared" si="62"/>
        <v>Anita Das</v>
      </c>
      <c r="AB441" s="26">
        <v>38.130000000000003</v>
      </c>
      <c r="AC441" s="3" t="s">
        <v>124</v>
      </c>
      <c r="AD441" s="3">
        <v>37.549999999999997</v>
      </c>
      <c r="AG441" s="26" t="s">
        <v>2216</v>
      </c>
      <c r="AH441" s="4" t="str">
        <f t="shared" si="63"/>
        <v>00440</v>
      </c>
      <c r="AI441" s="3" t="s">
        <v>57</v>
      </c>
      <c r="AJ441" s="46" t="str">
        <f t="shared" si="64"/>
        <v>Female</v>
      </c>
      <c r="AK441" s="3" t="s">
        <v>176</v>
      </c>
      <c r="AL441" s="3" t="s">
        <v>69</v>
      </c>
      <c r="AM441" s="7" t="str">
        <f t="shared" si="65"/>
        <v>Arjun Sethi|Sambalpur</v>
      </c>
      <c r="AO441" s="3" t="s">
        <v>176</v>
      </c>
      <c r="AP441" s="4" t="str">
        <f t="shared" si="66"/>
        <v>Not True</v>
      </c>
      <c r="AU441" s="26" t="s">
        <v>1426</v>
      </c>
      <c r="AV441" s="46" t="str">
        <f t="shared" si="67"/>
        <v>Under Review</v>
      </c>
      <c r="AY441" s="3" t="s">
        <v>1215</v>
      </c>
      <c r="AZ441" s="3" t="s">
        <v>69</v>
      </c>
      <c r="BA441" s="26" t="s">
        <v>2216</v>
      </c>
      <c r="BB441" s="71" t="s">
        <v>758</v>
      </c>
      <c r="BC441" s="4" t="str">
        <f t="shared" si="68"/>
        <v>Balasore</v>
      </c>
      <c r="BE441" s="4"/>
      <c r="BF441" s="4"/>
      <c r="BG441" s="26" t="s">
        <v>2216</v>
      </c>
      <c r="BH441" s="26" t="s">
        <v>20</v>
      </c>
      <c r="BI441" s="4">
        <f t="shared" si="69"/>
        <v>104.66</v>
      </c>
      <c r="BK441" s="3" t="s">
        <v>1215</v>
      </c>
      <c r="BL441" s="135" t="str">
        <f t="shared" si="70"/>
        <v>Exists</v>
      </c>
    </row>
    <row r="442" spans="9:64">
      <c r="I442" s="24">
        <v>686</v>
      </c>
      <c r="J442" s="46" t="str" cm="1">
        <f t="array" ref="J442">_xlfn.IFS(I442&gt;=750,"Low Risk",AND(I442&gt;=650,I442&lt;=749),"Medium Risk",I442&lt;650,"High Risk")</f>
        <v>Medium Risk</v>
      </c>
      <c r="N442" s="4"/>
      <c r="P442" s="26">
        <v>38.130000000000003</v>
      </c>
      <c r="Q442" s="4" t="str">
        <f t="shared" si="72"/>
        <v>Available</v>
      </c>
      <c r="Y442" s="24" t="s">
        <v>2217</v>
      </c>
      <c r="Z442" s="24" t="s">
        <v>32</v>
      </c>
      <c r="AA442" s="84" t="str">
        <f t="shared" si="62"/>
        <v>Ramesh Behera</v>
      </c>
      <c r="AB442" s="24">
        <v>30.59</v>
      </c>
      <c r="AC442" s="2" t="s">
        <v>97</v>
      </c>
      <c r="AD442" s="2">
        <v>31.82</v>
      </c>
      <c r="AG442" s="24" t="s">
        <v>2217</v>
      </c>
      <c r="AH442" s="4" t="str">
        <f t="shared" si="63"/>
        <v>00441</v>
      </c>
      <c r="AI442" s="2" t="s">
        <v>73</v>
      </c>
      <c r="AJ442" s="46" t="str">
        <f t="shared" si="64"/>
        <v>Male</v>
      </c>
      <c r="AK442" s="2" t="s">
        <v>1157</v>
      </c>
      <c r="AL442" s="2" t="s">
        <v>101</v>
      </c>
      <c r="AM442" s="7" t="str">
        <f t="shared" si="65"/>
        <v>Arjun Pradhan|Berhampur</v>
      </c>
      <c r="AO442" s="2" t="s">
        <v>1157</v>
      </c>
      <c r="AP442" s="4" t="str">
        <f t="shared" si="66"/>
        <v>Not True</v>
      </c>
      <c r="AU442" s="24" t="s">
        <v>1377</v>
      </c>
      <c r="AV442" s="46" t="str">
        <f t="shared" si="67"/>
        <v>Approved</v>
      </c>
      <c r="AY442" s="2" t="s">
        <v>1217</v>
      </c>
      <c r="AZ442" s="2" t="s">
        <v>101</v>
      </c>
      <c r="BA442" s="24" t="s">
        <v>2217</v>
      </c>
      <c r="BB442" s="70" t="s">
        <v>1113</v>
      </c>
      <c r="BC442" s="4" t="str">
        <f t="shared" si="68"/>
        <v>Angul</v>
      </c>
      <c r="BE442" s="4"/>
      <c r="BF442" s="4"/>
      <c r="BG442" s="24" t="s">
        <v>2217</v>
      </c>
      <c r="BH442" s="24" t="s">
        <v>32</v>
      </c>
      <c r="BI442" s="4">
        <f t="shared" si="69"/>
        <v>224.53</v>
      </c>
      <c r="BK442" s="2" t="s">
        <v>1217</v>
      </c>
      <c r="BL442" s="135" t="str">
        <f t="shared" si="70"/>
        <v>Exists</v>
      </c>
    </row>
    <row r="443" spans="9:64">
      <c r="I443" s="26">
        <v>573</v>
      </c>
      <c r="J443" s="46" t="str" cm="1">
        <f t="array" ref="J443">_xlfn.IFS(I443&gt;=750,"Low Risk",AND(I443&gt;=650,I443&lt;=749),"Medium Risk",I443&lt;650,"High Risk")</f>
        <v>High Risk</v>
      </c>
      <c r="N443" s="4"/>
      <c r="P443" s="24">
        <v>30.59</v>
      </c>
      <c r="Q443" s="4" t="str">
        <f t="shared" si="72"/>
        <v>Available</v>
      </c>
      <c r="Y443" s="26" t="s">
        <v>2220</v>
      </c>
      <c r="Z443" s="26" t="s">
        <v>28</v>
      </c>
      <c r="AA443" s="84" t="str">
        <f t="shared" si="62"/>
        <v>Sunita Sahu</v>
      </c>
      <c r="AB443" s="26">
        <v>88.57</v>
      </c>
      <c r="AC443" s="3" t="s">
        <v>59</v>
      </c>
      <c r="AD443" s="3">
        <v>21.47</v>
      </c>
      <c r="AG443" s="26" t="s">
        <v>2220</v>
      </c>
      <c r="AH443" s="4" t="str">
        <f t="shared" si="63"/>
        <v>00442</v>
      </c>
      <c r="AI443" s="3" t="s">
        <v>57</v>
      </c>
      <c r="AJ443" s="46" t="str">
        <f t="shared" si="64"/>
        <v>Female</v>
      </c>
      <c r="AK443" s="3" t="s">
        <v>1220</v>
      </c>
      <c r="AL443" s="3" t="s">
        <v>78</v>
      </c>
      <c r="AM443" s="7" t="str">
        <f t="shared" si="65"/>
        <v>Ravi Swain|Rourkela</v>
      </c>
      <c r="AO443" s="3" t="s">
        <v>1220</v>
      </c>
      <c r="AP443" s="96" t="str">
        <f t="shared" si="66"/>
        <v>Ravi Swain</v>
      </c>
      <c r="AU443" s="26" t="s">
        <v>1381</v>
      </c>
      <c r="AV443" s="46" t="str">
        <f t="shared" si="67"/>
        <v>Rejected</v>
      </c>
      <c r="AY443" s="3" t="s">
        <v>1219</v>
      </c>
      <c r="AZ443" s="3" t="s">
        <v>78</v>
      </c>
      <c r="BA443" s="26" t="s">
        <v>2220</v>
      </c>
      <c r="BB443" s="71" t="s">
        <v>178</v>
      </c>
      <c r="BC443" s="4" t="str">
        <f t="shared" si="68"/>
        <v>Cuttack</v>
      </c>
      <c r="BE443" s="4"/>
      <c r="BF443" s="4"/>
      <c r="BG443" s="26" t="s">
        <v>2220</v>
      </c>
      <c r="BH443" s="26" t="s">
        <v>28</v>
      </c>
      <c r="BI443" s="4">
        <f t="shared" si="69"/>
        <v>162.30000000000001</v>
      </c>
      <c r="BK443" s="3" t="s">
        <v>1219</v>
      </c>
      <c r="BL443" s="135" t="str">
        <f t="shared" si="70"/>
        <v>Exists</v>
      </c>
    </row>
    <row r="444" spans="9:64">
      <c r="I444" s="24">
        <v>586</v>
      </c>
      <c r="J444" s="46" t="str" cm="1">
        <f t="array" ref="J444">_xlfn.IFS(I444&gt;=750,"Low Risk",AND(I444&gt;=650,I444&lt;=749),"Medium Risk",I444&lt;650,"High Risk")</f>
        <v>High Risk</v>
      </c>
      <c r="N444" s="4"/>
      <c r="P444" s="26">
        <v>88.57</v>
      </c>
      <c r="Q444" s="4" t="str">
        <f t="shared" si="72"/>
        <v>Available</v>
      </c>
      <c r="Y444" s="24" t="s">
        <v>2222</v>
      </c>
      <c r="Z444" s="24" t="s">
        <v>32</v>
      </c>
      <c r="AA444" s="84" t="str">
        <f t="shared" si="62"/>
        <v>Ramesh Behera</v>
      </c>
      <c r="AB444" s="24">
        <v>80.010000000000005</v>
      </c>
      <c r="AC444" s="2" t="s">
        <v>59</v>
      </c>
      <c r="AD444" s="2">
        <v>7.29</v>
      </c>
      <c r="AG444" s="24" t="s">
        <v>2222</v>
      </c>
      <c r="AH444" s="4" t="str">
        <f t="shared" si="63"/>
        <v>00443</v>
      </c>
      <c r="AI444" s="2" t="s">
        <v>73</v>
      </c>
      <c r="AJ444" s="46" t="str">
        <f t="shared" si="64"/>
        <v>Male</v>
      </c>
      <c r="AK444" s="2" t="s">
        <v>741</v>
      </c>
      <c r="AL444" s="2" t="s">
        <v>82</v>
      </c>
      <c r="AM444" s="7" t="str">
        <f t="shared" si="65"/>
        <v>Ravi Mishra|Cuttack</v>
      </c>
      <c r="AO444" s="2" t="s">
        <v>741</v>
      </c>
      <c r="AP444" s="96" t="str">
        <f t="shared" si="66"/>
        <v>Ravi Mishra</v>
      </c>
      <c r="AU444" s="24" t="s">
        <v>1377</v>
      </c>
      <c r="AV444" s="46" t="str">
        <f t="shared" si="67"/>
        <v>Approved</v>
      </c>
      <c r="AY444" s="2" t="s">
        <v>1222</v>
      </c>
      <c r="AZ444" s="2" t="s">
        <v>82</v>
      </c>
      <c r="BA444" s="24" t="s">
        <v>2222</v>
      </c>
      <c r="BB444" s="70" t="s">
        <v>254</v>
      </c>
      <c r="BC444" s="4" t="str">
        <f t="shared" si="68"/>
        <v>Cuttack</v>
      </c>
      <c r="BE444" s="4"/>
      <c r="BF444" s="4"/>
      <c r="BG444" s="24" t="s">
        <v>2222</v>
      </c>
      <c r="BH444" s="24" t="s">
        <v>32</v>
      </c>
      <c r="BI444" s="4">
        <f t="shared" si="69"/>
        <v>224.53</v>
      </c>
      <c r="BK444" s="2" t="s">
        <v>1222</v>
      </c>
      <c r="BL444" s="135" t="str">
        <f t="shared" si="70"/>
        <v>Exists</v>
      </c>
    </row>
    <row r="445" spans="9:64">
      <c r="I445" s="26">
        <v>778</v>
      </c>
      <c r="J445" s="46" t="str" cm="1">
        <f t="array" ref="J445">_xlfn.IFS(I445&gt;=750,"Low Risk",AND(I445&gt;=650,I445&lt;=749),"Medium Risk",I445&lt;650,"High Risk")</f>
        <v>Low Risk</v>
      </c>
      <c r="N445" s="4"/>
      <c r="P445" s="24">
        <v>80.010000000000005</v>
      </c>
      <c r="Q445" s="4" t="str">
        <f t="shared" si="72"/>
        <v>Available</v>
      </c>
      <c r="Y445" s="26" t="s">
        <v>2223</v>
      </c>
      <c r="Z445" s="26" t="s">
        <v>38</v>
      </c>
      <c r="AA445" s="84" t="str">
        <f t="shared" si="62"/>
        <v>Deepak Mishra</v>
      </c>
      <c r="AB445" s="26">
        <v>34.04</v>
      </c>
      <c r="AC445" s="3" t="s">
        <v>124</v>
      </c>
      <c r="AD445" s="3">
        <v>39.11</v>
      </c>
      <c r="AG445" s="26" t="s">
        <v>2223</v>
      </c>
      <c r="AH445" s="4" t="str">
        <f t="shared" si="63"/>
        <v>00444</v>
      </c>
      <c r="AI445" s="3" t="s">
        <v>89</v>
      </c>
      <c r="AJ445" s="46" t="str">
        <f t="shared" si="64"/>
        <v>Female</v>
      </c>
      <c r="AK445" s="3" t="s">
        <v>1225</v>
      </c>
      <c r="AL445" s="3" t="s">
        <v>78</v>
      </c>
      <c r="AM445" s="7" t="str">
        <f t="shared" si="65"/>
        <v>Suman Swain|Rourkela</v>
      </c>
      <c r="AO445" s="3" t="s">
        <v>1225</v>
      </c>
      <c r="AP445" s="4" t="str">
        <f t="shared" si="66"/>
        <v>Not True</v>
      </c>
      <c r="AU445" s="26" t="s">
        <v>1377</v>
      </c>
      <c r="AV445" s="46" t="str">
        <f t="shared" si="67"/>
        <v>Approved</v>
      </c>
      <c r="AY445" s="3" t="s">
        <v>1224</v>
      </c>
      <c r="AZ445" s="3" t="s">
        <v>78</v>
      </c>
      <c r="BA445" s="26" t="s">
        <v>2223</v>
      </c>
      <c r="BB445" s="71" t="s">
        <v>549</v>
      </c>
      <c r="BC445" s="4" t="str">
        <f t="shared" si="68"/>
        <v>Angul</v>
      </c>
      <c r="BE445" s="4"/>
      <c r="BF445" s="4"/>
      <c r="BG445" s="26" t="s">
        <v>2223</v>
      </c>
      <c r="BH445" s="26" t="s">
        <v>38</v>
      </c>
      <c r="BI445" s="4">
        <f t="shared" si="69"/>
        <v>144.97999999999999</v>
      </c>
      <c r="BK445" s="3" t="s">
        <v>1224</v>
      </c>
      <c r="BL445" s="135" t="str">
        <f t="shared" si="70"/>
        <v>Exists</v>
      </c>
    </row>
    <row r="446" spans="9:64">
      <c r="I446" s="24">
        <v>876</v>
      </c>
      <c r="J446" s="46" t="str" cm="1">
        <f t="array" ref="J446">_xlfn.IFS(I446&gt;=750,"Low Risk",AND(I446&gt;=650,I446&lt;=749),"Medium Risk",I446&lt;650,"High Risk")</f>
        <v>Low Risk</v>
      </c>
      <c r="N446" s="4"/>
      <c r="P446" s="26">
        <v>34.04</v>
      </c>
      <c r="Q446" s="4" t="str">
        <f t="shared" si="72"/>
        <v>Available</v>
      </c>
      <c r="Y446" s="24" t="s">
        <v>2224</v>
      </c>
      <c r="Z446" s="24" t="s">
        <v>35</v>
      </c>
      <c r="AA446" s="84" t="str">
        <f t="shared" si="62"/>
        <v>Kavita Rath</v>
      </c>
      <c r="AB446" s="24">
        <v>75.44</v>
      </c>
      <c r="AC446" s="2" t="s">
        <v>59</v>
      </c>
      <c r="AD446" s="2">
        <v>23.97</v>
      </c>
      <c r="AG446" s="24" t="s">
        <v>2224</v>
      </c>
      <c r="AH446" s="4" t="str">
        <f t="shared" si="63"/>
        <v>00445</v>
      </c>
      <c r="AI446" s="2" t="s">
        <v>128</v>
      </c>
      <c r="AJ446" s="46" t="str">
        <f t="shared" si="64"/>
        <v>Female</v>
      </c>
      <c r="AK446" s="2" t="s">
        <v>1227</v>
      </c>
      <c r="AL446" s="2" t="s">
        <v>101</v>
      </c>
      <c r="AM446" s="7" t="str">
        <f t="shared" si="65"/>
        <v>Kavita Mohanty|Berhampur</v>
      </c>
      <c r="AO446" s="2" t="s">
        <v>1227</v>
      </c>
      <c r="AP446" s="4" t="str">
        <f t="shared" si="66"/>
        <v>Not True</v>
      </c>
      <c r="AU446" s="24" t="s">
        <v>1381</v>
      </c>
      <c r="AV446" s="46" t="str">
        <f t="shared" si="67"/>
        <v>Rejected</v>
      </c>
      <c r="AY446" s="2" t="s">
        <v>1226</v>
      </c>
      <c r="AZ446" s="2" t="s">
        <v>101</v>
      </c>
      <c r="BA446" s="24" t="s">
        <v>2224</v>
      </c>
      <c r="BB446" s="70" t="s">
        <v>870</v>
      </c>
      <c r="BC446" s="4" t="str">
        <f t="shared" si="68"/>
        <v>Cuttack</v>
      </c>
      <c r="BE446" s="4"/>
      <c r="BF446" s="4"/>
      <c r="BG446" s="24" t="s">
        <v>2224</v>
      </c>
      <c r="BH446" s="24" t="s">
        <v>35</v>
      </c>
      <c r="BI446" s="4">
        <f t="shared" si="69"/>
        <v>103.83</v>
      </c>
      <c r="BK446" s="2" t="s">
        <v>1226</v>
      </c>
      <c r="BL446" s="135" t="str">
        <f t="shared" si="70"/>
        <v>Exists</v>
      </c>
    </row>
    <row r="447" spans="9:64">
      <c r="I447" s="26">
        <v>742</v>
      </c>
      <c r="J447" s="46" t="str" cm="1">
        <f t="array" ref="J447">_xlfn.IFS(I447&gt;=750,"Low Risk",AND(I447&gt;=650,I447&lt;=749),"Medium Risk",I447&lt;650,"High Risk")</f>
        <v>Medium Risk</v>
      </c>
      <c r="N447" s="4"/>
      <c r="P447" s="24">
        <v>75.44</v>
      </c>
      <c r="Q447" s="4" t="str">
        <f t="shared" si="72"/>
        <v>Available</v>
      </c>
      <c r="Y447" s="26" t="s">
        <v>2226</v>
      </c>
      <c r="Z447" s="26" t="s">
        <v>32</v>
      </c>
      <c r="AA447" s="84" t="str">
        <f t="shared" si="62"/>
        <v>Ramesh Behera</v>
      </c>
      <c r="AB447" s="26">
        <v>30.09</v>
      </c>
      <c r="AC447" s="3" t="s">
        <v>64</v>
      </c>
      <c r="AD447" s="3">
        <v>3.27</v>
      </c>
      <c r="AG447" s="26" t="s">
        <v>2226</v>
      </c>
      <c r="AH447" s="4" t="str">
        <f t="shared" si="63"/>
        <v>00446</v>
      </c>
      <c r="AI447" s="3" t="s">
        <v>57</v>
      </c>
      <c r="AJ447" s="46" t="str">
        <f t="shared" si="64"/>
        <v>Female</v>
      </c>
      <c r="AK447" s="3" t="s">
        <v>263</v>
      </c>
      <c r="AL447" s="3" t="s">
        <v>232</v>
      </c>
      <c r="AM447" s="7" t="str">
        <f t="shared" si="65"/>
        <v>Prakash Mishra|Angul</v>
      </c>
      <c r="AO447" s="3" t="s">
        <v>263</v>
      </c>
      <c r="AP447" s="4" t="str">
        <f t="shared" si="66"/>
        <v>Not True</v>
      </c>
      <c r="AU447" s="26" t="s">
        <v>1386</v>
      </c>
      <c r="AV447" s="46" t="str">
        <f t="shared" si="67"/>
        <v>Rejected</v>
      </c>
      <c r="AY447" s="3" t="s">
        <v>1229</v>
      </c>
      <c r="AZ447" s="3" t="s">
        <v>232</v>
      </c>
      <c r="BA447" s="26" t="s">
        <v>2226</v>
      </c>
      <c r="BB447" s="71" t="s">
        <v>814</v>
      </c>
      <c r="BC447" s="4" t="str">
        <f t="shared" si="68"/>
        <v>Bhubaneswar</v>
      </c>
      <c r="BE447" s="4"/>
      <c r="BF447" s="4"/>
      <c r="BG447" s="26" t="s">
        <v>2226</v>
      </c>
      <c r="BH447" s="26" t="s">
        <v>32</v>
      </c>
      <c r="BI447" s="4">
        <f t="shared" si="69"/>
        <v>224.53</v>
      </c>
      <c r="BK447" s="3" t="s">
        <v>1229</v>
      </c>
      <c r="BL447" s="135" t="str">
        <f t="shared" si="70"/>
        <v>Exists</v>
      </c>
    </row>
    <row r="448" spans="9:64">
      <c r="I448" s="24">
        <v>751</v>
      </c>
      <c r="J448" s="46" t="str" cm="1">
        <f t="array" ref="J448">_xlfn.IFS(I448&gt;=750,"Low Risk",AND(I448&gt;=650,I448&lt;=749),"Medium Risk",I448&lt;650,"High Risk")</f>
        <v>Low Risk</v>
      </c>
      <c r="N448" s="4"/>
      <c r="P448" s="26">
        <v>30.09</v>
      </c>
      <c r="Q448" s="4" t="str">
        <f t="shared" si="72"/>
        <v>Available</v>
      </c>
      <c r="Y448" s="24" t="s">
        <v>2227</v>
      </c>
      <c r="Z448" s="24" t="s">
        <v>35</v>
      </c>
      <c r="AA448" s="84" t="str">
        <f t="shared" si="62"/>
        <v>Kavita Rath</v>
      </c>
      <c r="AB448" s="24">
        <v>89.43</v>
      </c>
      <c r="AC448" s="2" t="s">
        <v>97</v>
      </c>
      <c r="AD448" s="2">
        <v>16.07</v>
      </c>
      <c r="AG448" s="24" t="s">
        <v>2227</v>
      </c>
      <c r="AH448" s="4" t="str">
        <f t="shared" si="63"/>
        <v>00447</v>
      </c>
      <c r="AI448" s="2" t="s">
        <v>89</v>
      </c>
      <c r="AJ448" s="46" t="str">
        <f t="shared" si="64"/>
        <v>Female</v>
      </c>
      <c r="AK448" s="2" t="s">
        <v>1232</v>
      </c>
      <c r="AL448" s="2" t="s">
        <v>93</v>
      </c>
      <c r="AM448" s="7" t="str">
        <f t="shared" si="65"/>
        <v>Arjun Das|Jharsuguda</v>
      </c>
      <c r="AO448" s="2" t="s">
        <v>1232</v>
      </c>
      <c r="AP448" s="4" t="str">
        <f t="shared" si="66"/>
        <v>Not True</v>
      </c>
      <c r="AU448" s="24" t="s">
        <v>1426</v>
      </c>
      <c r="AV448" s="46" t="str">
        <f t="shared" si="67"/>
        <v>Under Review</v>
      </c>
      <c r="AY448" s="2" t="s">
        <v>1231</v>
      </c>
      <c r="AZ448" s="2" t="s">
        <v>93</v>
      </c>
      <c r="BA448" s="24" t="s">
        <v>2227</v>
      </c>
      <c r="BB448" s="70" t="s">
        <v>817</v>
      </c>
      <c r="BC448" s="4" t="str">
        <f t="shared" si="68"/>
        <v>Cuttack</v>
      </c>
      <c r="BE448" s="4"/>
      <c r="BF448" s="4"/>
      <c r="BG448" s="24" t="s">
        <v>2227</v>
      </c>
      <c r="BH448" s="24" t="s">
        <v>35</v>
      </c>
      <c r="BI448" s="4">
        <f t="shared" si="69"/>
        <v>103.83</v>
      </c>
      <c r="BK448" s="2" t="s">
        <v>1231</v>
      </c>
      <c r="BL448" s="135" t="str">
        <f t="shared" si="70"/>
        <v>Exists</v>
      </c>
    </row>
    <row r="449" spans="9:64">
      <c r="I449" s="26">
        <v>739</v>
      </c>
      <c r="J449" s="46" t="str" cm="1">
        <f t="array" ref="J449">_xlfn.IFS(I449&gt;=750,"Low Risk",AND(I449&gt;=650,I449&lt;=749),"Medium Risk",I449&lt;650,"High Risk")</f>
        <v>Medium Risk</v>
      </c>
      <c r="N449" s="4"/>
      <c r="P449" s="24">
        <v>89.43</v>
      </c>
      <c r="Q449" s="4" t="str">
        <f t="shared" si="72"/>
        <v>Available</v>
      </c>
      <c r="Y449" s="26" t="s">
        <v>2229</v>
      </c>
      <c r="Z449" s="26" t="s">
        <v>16</v>
      </c>
      <c r="AA449" s="84" t="str">
        <f t="shared" si="62"/>
        <v>Suresh Panda</v>
      </c>
      <c r="AB449" s="26">
        <v>33.42</v>
      </c>
      <c r="AC449" s="3" t="s">
        <v>124</v>
      </c>
      <c r="AD449" s="3">
        <v>46.26</v>
      </c>
      <c r="AG449" s="26" t="s">
        <v>2229</v>
      </c>
      <c r="AH449" s="4" t="str">
        <f t="shared" si="63"/>
        <v>00448</v>
      </c>
      <c r="AI449" s="3" t="s">
        <v>105</v>
      </c>
      <c r="AJ449" s="46" t="str">
        <f t="shared" si="64"/>
        <v>Female</v>
      </c>
      <c r="AK449" s="3" t="s">
        <v>1031</v>
      </c>
      <c r="AL449" s="3" t="s">
        <v>144</v>
      </c>
      <c r="AM449" s="7" t="str">
        <f t="shared" si="65"/>
        <v>Meena Mohanty|Bhubaneswar</v>
      </c>
      <c r="AO449" s="3" t="s">
        <v>1031</v>
      </c>
      <c r="AP449" s="4" t="str">
        <f t="shared" si="66"/>
        <v>Not True</v>
      </c>
      <c r="AU449" s="26" t="s">
        <v>1377</v>
      </c>
      <c r="AV449" s="46" t="str">
        <f t="shared" si="67"/>
        <v>Approved</v>
      </c>
      <c r="AY449" s="3" t="s">
        <v>1234</v>
      </c>
      <c r="AZ449" s="3" t="s">
        <v>144</v>
      </c>
      <c r="BA449" s="26" t="s">
        <v>2229</v>
      </c>
      <c r="BB449" s="71" t="s">
        <v>133</v>
      </c>
      <c r="BC449" s="4" t="str">
        <f t="shared" si="68"/>
        <v>Dhenkanal</v>
      </c>
      <c r="BE449" s="4"/>
      <c r="BF449" s="4"/>
      <c r="BG449" s="26" t="s">
        <v>2229</v>
      </c>
      <c r="BH449" s="26" t="s">
        <v>16</v>
      </c>
      <c r="BI449" s="4">
        <f t="shared" si="69"/>
        <v>197.62</v>
      </c>
      <c r="BK449" s="3" t="s">
        <v>1234</v>
      </c>
      <c r="BL449" s="135" t="str">
        <f t="shared" si="70"/>
        <v>Exists</v>
      </c>
    </row>
    <row r="450" spans="9:64">
      <c r="I450" s="24">
        <v>694</v>
      </c>
      <c r="J450" s="46" t="str" cm="1">
        <f t="array" ref="J450">_xlfn.IFS(I450&gt;=750,"Low Risk",AND(I450&gt;=650,I450&lt;=749),"Medium Risk",I450&lt;650,"High Risk")</f>
        <v>Medium Risk</v>
      </c>
      <c r="N450" s="4"/>
      <c r="P450" s="26">
        <v>33.42</v>
      </c>
      <c r="Q450" s="4" t="str">
        <f t="shared" si="72"/>
        <v>Available</v>
      </c>
      <c r="Y450" s="24" t="s">
        <v>2231</v>
      </c>
      <c r="Z450" s="24" t="s">
        <v>35</v>
      </c>
      <c r="AA450" s="84" t="str">
        <f t="shared" si="62"/>
        <v>Kavita Rath</v>
      </c>
      <c r="AB450" s="24">
        <v>44.95</v>
      </c>
      <c r="AC450" s="2" t="s">
        <v>124</v>
      </c>
      <c r="AD450" s="2">
        <v>11.34</v>
      </c>
      <c r="AG450" s="24" t="s">
        <v>2231</v>
      </c>
      <c r="AH450" s="4" t="str">
        <f t="shared" si="63"/>
        <v>00449</v>
      </c>
      <c r="AI450" s="2" t="s">
        <v>68</v>
      </c>
      <c r="AJ450" s="46" t="str">
        <f t="shared" si="64"/>
        <v>Female</v>
      </c>
      <c r="AK450" s="2" t="s">
        <v>137</v>
      </c>
      <c r="AL450" s="2" t="s">
        <v>82</v>
      </c>
      <c r="AM450" s="7" t="str">
        <f t="shared" si="65"/>
        <v>Pooja Barik|Cuttack</v>
      </c>
      <c r="AO450" s="2" t="s">
        <v>137</v>
      </c>
      <c r="AP450" s="4" t="str">
        <f t="shared" si="66"/>
        <v>Not True</v>
      </c>
      <c r="AU450" s="24" t="s">
        <v>1377</v>
      </c>
      <c r="AV450" s="46" t="str">
        <f t="shared" si="67"/>
        <v>Approved</v>
      </c>
      <c r="AY450" s="2" t="s">
        <v>1236</v>
      </c>
      <c r="AZ450" s="2" t="s">
        <v>82</v>
      </c>
      <c r="BA450" s="24" t="s">
        <v>2231</v>
      </c>
      <c r="BB450" s="70" t="s">
        <v>279</v>
      </c>
      <c r="BC450" s="4" t="str">
        <f t="shared" si="68"/>
        <v>Berhampur</v>
      </c>
      <c r="BE450" s="4"/>
      <c r="BF450" s="4"/>
      <c r="BG450" s="24" t="s">
        <v>2231</v>
      </c>
      <c r="BH450" s="24" t="s">
        <v>35</v>
      </c>
      <c r="BI450" s="4">
        <f t="shared" si="69"/>
        <v>103.83</v>
      </c>
      <c r="BK450" s="2" t="s">
        <v>1236</v>
      </c>
      <c r="BL450" s="135" t="str">
        <f t="shared" si="70"/>
        <v>Exists</v>
      </c>
    </row>
    <row r="451" spans="9:64">
      <c r="I451" s="26">
        <v>686</v>
      </c>
      <c r="J451" s="46" t="str" cm="1">
        <f t="array" ref="J451">_xlfn.IFS(I451&gt;=750,"Low Risk",AND(I451&gt;=650,I451&lt;=749),"Medium Risk",I451&lt;650,"High Risk")</f>
        <v>Medium Risk</v>
      </c>
      <c r="N451" s="4"/>
      <c r="P451" s="24">
        <v>44.95</v>
      </c>
      <c r="Q451" s="4" t="str">
        <f t="shared" si="72"/>
        <v>Available</v>
      </c>
      <c r="Y451" s="26" t="s">
        <v>2233</v>
      </c>
      <c r="Z451" s="26" t="s">
        <v>16</v>
      </c>
      <c r="AA451" s="84" t="str">
        <f t="shared" ref="AA451:AA514" si="73">VLOOKUP(Z451,$W$2:$X$11,2,FALSE)</f>
        <v>Suresh Panda</v>
      </c>
      <c r="AB451" s="26">
        <v>52.13</v>
      </c>
      <c r="AC451" s="3" t="s">
        <v>124</v>
      </c>
      <c r="AD451" s="3">
        <v>25.13</v>
      </c>
      <c r="AG451" s="26" t="s">
        <v>2233</v>
      </c>
      <c r="AH451" s="4" t="str">
        <f t="shared" ref="AH451:AH514" si="74">RIGHT(AG451,5)</f>
        <v>00450</v>
      </c>
      <c r="AI451" s="3" t="s">
        <v>128</v>
      </c>
      <c r="AJ451" s="46" t="str">
        <f t="shared" ref="AJ451:AJ501" si="75">IF(UPPER(AI451)="M","Male","Female")</f>
        <v>Female</v>
      </c>
      <c r="AK451" s="3" t="s">
        <v>1154</v>
      </c>
      <c r="AL451" s="3" t="s">
        <v>82</v>
      </c>
      <c r="AM451" s="7" t="str">
        <f t="shared" ref="AM451:AM501" si="76">_xlfn.CONCAT(AK451,"|",AL451)</f>
        <v>Deepak Biswal|Cuttack</v>
      </c>
      <c r="AO451" s="3" t="s">
        <v>1154</v>
      </c>
      <c r="AP451" s="4" t="str">
        <f t="shared" ref="AP451:AP514" si="77">IF(LEFT(AO451,1)="R",AO451,"Not True")</f>
        <v>Not True</v>
      </c>
      <c r="AU451" s="26" t="s">
        <v>1377</v>
      </c>
      <c r="AV451" s="46" t="str">
        <f t="shared" ref="AV451:AV514" si="78">PROPER(TRIM(AU451))</f>
        <v>Approved</v>
      </c>
      <c r="AY451" s="3" t="s">
        <v>1238</v>
      </c>
      <c r="AZ451" s="3" t="s">
        <v>82</v>
      </c>
      <c r="BA451" s="26" t="s">
        <v>2233</v>
      </c>
      <c r="BB451" s="71" t="s">
        <v>1346</v>
      </c>
      <c r="BC451" s="4" t="str">
        <f t="shared" ref="BC451:BC514" si="79">VLOOKUP(BB451,$AY$2:$AZ$501,2,FALSE)</f>
        <v>Angul</v>
      </c>
      <c r="BE451" s="4"/>
      <c r="BF451" s="4"/>
      <c r="BG451" s="26" t="s">
        <v>2233</v>
      </c>
      <c r="BH451" s="26" t="s">
        <v>16</v>
      </c>
      <c r="BI451" s="4">
        <f t="shared" ref="BI451:BI514" si="80">VLOOKUP(BH451,$BE$2:$BF$11,2,FALSE)</f>
        <v>197.62</v>
      </c>
      <c r="BK451" s="3" t="s">
        <v>1238</v>
      </c>
      <c r="BL451" s="135" t="str">
        <f t="shared" ref="BL451:BL501" si="81">IF(COUNTIF(BK:BK,BK451)&gt;0,"Exists","Does Not Exists")</f>
        <v>Exists</v>
      </c>
    </row>
    <row r="452" spans="9:64">
      <c r="I452" s="24">
        <v>775</v>
      </c>
      <c r="J452" s="46" t="str" cm="1">
        <f t="array" ref="J452">_xlfn.IFS(I452&gt;=750,"Low Risk",AND(I452&gt;=650,I452&lt;=749),"Medium Risk",I452&lt;650,"High Risk")</f>
        <v>Low Risk</v>
      </c>
      <c r="N452" s="4"/>
      <c r="P452" s="26">
        <v>52.13</v>
      </c>
      <c r="Q452" s="4" t="str">
        <f t="shared" si="72"/>
        <v>Available</v>
      </c>
      <c r="Y452" s="24" t="s">
        <v>2234</v>
      </c>
      <c r="Z452" s="24" t="s">
        <v>38</v>
      </c>
      <c r="AA452" s="84" t="str">
        <f t="shared" si="73"/>
        <v>Deepak Mishra</v>
      </c>
      <c r="AB452" s="24">
        <v>1.72</v>
      </c>
      <c r="AC452" s="2" t="s">
        <v>124</v>
      </c>
      <c r="AD452" s="2">
        <v>32.56</v>
      </c>
      <c r="AG452" s="24" t="s">
        <v>2234</v>
      </c>
      <c r="AH452" s="4" t="str">
        <f t="shared" si="74"/>
        <v>00451</v>
      </c>
      <c r="AI452" s="2" t="s">
        <v>89</v>
      </c>
      <c r="AJ452" s="46" t="str">
        <f t="shared" si="75"/>
        <v>Female</v>
      </c>
      <c r="AK452" s="2" t="s">
        <v>670</v>
      </c>
      <c r="AL452" s="2" t="s">
        <v>144</v>
      </c>
      <c r="AM452" s="7" t="str">
        <f t="shared" si="76"/>
        <v>Ganesh Behera|Bhubaneswar</v>
      </c>
      <c r="AO452" s="2" t="s">
        <v>670</v>
      </c>
      <c r="AP452" s="4" t="str">
        <f t="shared" si="77"/>
        <v>Not True</v>
      </c>
      <c r="AU452" s="24" t="s">
        <v>1426</v>
      </c>
      <c r="AV452" s="46" t="str">
        <f t="shared" si="78"/>
        <v>Under Review</v>
      </c>
      <c r="AY452" s="2" t="s">
        <v>1240</v>
      </c>
      <c r="AZ452" s="2" t="s">
        <v>144</v>
      </c>
      <c r="BA452" s="24" t="s">
        <v>2234</v>
      </c>
      <c r="BB452" s="70" t="s">
        <v>448</v>
      </c>
      <c r="BC452" s="4" t="str">
        <f t="shared" si="79"/>
        <v>Puri</v>
      </c>
      <c r="BE452" s="4"/>
      <c r="BF452" s="4"/>
      <c r="BG452" s="24" t="s">
        <v>2234</v>
      </c>
      <c r="BH452" s="24" t="s">
        <v>38</v>
      </c>
      <c r="BI452" s="4">
        <f t="shared" si="80"/>
        <v>144.97999999999999</v>
      </c>
      <c r="BK452" s="2" t="s">
        <v>1240</v>
      </c>
      <c r="BL452" s="135" t="str">
        <f t="shared" si="81"/>
        <v>Exists</v>
      </c>
    </row>
    <row r="453" spans="9:64">
      <c r="I453" s="26">
        <v>550</v>
      </c>
      <c r="J453" s="46" t="str" cm="1">
        <f t="array" ref="J453">_xlfn.IFS(I453&gt;=750,"Low Risk",AND(I453&gt;=650,I453&lt;=749),"Medium Risk",I453&lt;650,"High Risk")</f>
        <v>High Risk</v>
      </c>
      <c r="N453" s="4"/>
      <c r="P453" s="24">
        <v>1.72</v>
      </c>
      <c r="Q453" s="4" t="str">
        <f t="shared" si="72"/>
        <v>Available</v>
      </c>
      <c r="Y453" s="26" t="s">
        <v>2236</v>
      </c>
      <c r="Z453" s="26" t="s">
        <v>12</v>
      </c>
      <c r="AA453" s="84" t="str">
        <f t="shared" si="73"/>
        <v>Priya Mohanty</v>
      </c>
      <c r="AB453" s="26">
        <v>95.18</v>
      </c>
      <c r="AC453" s="3" t="s">
        <v>124</v>
      </c>
      <c r="AD453" s="3">
        <v>9.1</v>
      </c>
      <c r="AG453" s="26" t="s">
        <v>2236</v>
      </c>
      <c r="AH453" s="4" t="str">
        <f t="shared" si="74"/>
        <v>00452</v>
      </c>
      <c r="AI453" s="3" t="s">
        <v>73</v>
      </c>
      <c r="AJ453" s="46" t="str">
        <f t="shared" si="75"/>
        <v>Male</v>
      </c>
      <c r="AK453" s="3" t="s">
        <v>1242</v>
      </c>
      <c r="AL453" s="3" t="s">
        <v>58</v>
      </c>
      <c r="AM453" s="7" t="str">
        <f t="shared" si="76"/>
        <v>Puja Sahoo|Dhenkanal</v>
      </c>
      <c r="AO453" s="3" t="s">
        <v>1242</v>
      </c>
      <c r="AP453" s="4" t="str">
        <f t="shared" si="77"/>
        <v>Not True</v>
      </c>
      <c r="AU453" s="26" t="s">
        <v>1386</v>
      </c>
      <c r="AV453" s="46" t="str">
        <f t="shared" si="78"/>
        <v>Rejected</v>
      </c>
      <c r="AY453" s="3" t="s">
        <v>1241</v>
      </c>
      <c r="AZ453" s="3" t="s">
        <v>58</v>
      </c>
      <c r="BA453" s="26" t="s">
        <v>2236</v>
      </c>
      <c r="BB453" s="71" t="s">
        <v>1028</v>
      </c>
      <c r="BC453" s="4" t="str">
        <f t="shared" si="79"/>
        <v>Cuttack</v>
      </c>
      <c r="BE453" s="4"/>
      <c r="BF453" s="4"/>
      <c r="BG453" s="26" t="s">
        <v>2236</v>
      </c>
      <c r="BH453" s="26" t="s">
        <v>12</v>
      </c>
      <c r="BI453" s="4">
        <f t="shared" si="80"/>
        <v>105.8</v>
      </c>
      <c r="BK453" s="3" t="s">
        <v>1241</v>
      </c>
      <c r="BL453" s="135" t="str">
        <f t="shared" si="81"/>
        <v>Exists</v>
      </c>
    </row>
    <row r="454" spans="9:64">
      <c r="I454" s="24">
        <v>761</v>
      </c>
      <c r="J454" s="46" t="str" cm="1">
        <f t="array" ref="J454">_xlfn.IFS(I454&gt;=750,"Low Risk",AND(I454&gt;=650,I454&lt;=749),"Medium Risk",I454&lt;650,"High Risk")</f>
        <v>Low Risk</v>
      </c>
      <c r="N454" s="4"/>
      <c r="P454" s="26">
        <v>95.18</v>
      </c>
      <c r="Q454" s="4" t="str">
        <f t="shared" ref="Q454:Q517" si="82">IF(ISBLANK(P454),"missing","Available")</f>
        <v>Available</v>
      </c>
      <c r="Y454" s="24" t="s">
        <v>2237</v>
      </c>
      <c r="Z454" s="24" t="s">
        <v>7</v>
      </c>
      <c r="AA454" s="84" t="str">
        <f t="shared" si="73"/>
        <v>Rajesh Kumar</v>
      </c>
      <c r="AB454" s="24">
        <v>86.77</v>
      </c>
      <c r="AC454" s="2" t="s">
        <v>97</v>
      </c>
      <c r="AD454" s="2"/>
      <c r="AG454" s="24" t="s">
        <v>2237</v>
      </c>
      <c r="AH454" s="4" t="str">
        <f t="shared" si="74"/>
        <v>00453</v>
      </c>
      <c r="AI454" s="2" t="s">
        <v>105</v>
      </c>
      <c r="AJ454" s="46" t="str">
        <f t="shared" si="75"/>
        <v>Female</v>
      </c>
      <c r="AK454" s="2" t="s">
        <v>925</v>
      </c>
      <c r="AL454" s="2" t="s">
        <v>82</v>
      </c>
      <c r="AM454" s="7" t="str">
        <f t="shared" si="76"/>
        <v>Dilip Barik|Cuttack</v>
      </c>
      <c r="AO454" s="2" t="s">
        <v>925</v>
      </c>
      <c r="AP454" s="4" t="str">
        <f t="shared" si="77"/>
        <v>Not True</v>
      </c>
      <c r="AU454" s="24" t="s">
        <v>1386</v>
      </c>
      <c r="AV454" s="46" t="str">
        <f t="shared" si="78"/>
        <v>Rejected</v>
      </c>
      <c r="AY454" s="2" t="s">
        <v>1244</v>
      </c>
      <c r="AZ454" s="2" t="s">
        <v>82</v>
      </c>
      <c r="BA454" s="24" t="s">
        <v>2237</v>
      </c>
      <c r="BB454" s="70" t="s">
        <v>1098</v>
      </c>
      <c r="BC454" s="4" t="str">
        <f t="shared" si="79"/>
        <v>Puri</v>
      </c>
      <c r="BE454" s="4"/>
      <c r="BF454" s="4"/>
      <c r="BG454" s="24" t="s">
        <v>2237</v>
      </c>
      <c r="BH454" s="24" t="s">
        <v>7</v>
      </c>
      <c r="BI454" s="4">
        <f t="shared" si="80"/>
        <v>209.86</v>
      </c>
      <c r="BK454" s="2" t="s">
        <v>1244</v>
      </c>
      <c r="BL454" s="135" t="str">
        <f t="shared" si="81"/>
        <v>Exists</v>
      </c>
    </row>
    <row r="455" spans="9:64">
      <c r="I455" s="26">
        <v>704</v>
      </c>
      <c r="J455" s="46" t="str" cm="1">
        <f t="array" ref="J455">_xlfn.IFS(I455&gt;=750,"Low Risk",AND(I455&gt;=650,I455&lt;=749),"Medium Risk",I455&lt;650,"High Risk")</f>
        <v>Medium Risk</v>
      </c>
      <c r="N455" s="4"/>
      <c r="P455" s="24">
        <v>86.77</v>
      </c>
      <c r="Q455" s="4" t="str">
        <f t="shared" si="82"/>
        <v>Available</v>
      </c>
      <c r="Y455" s="26" t="s">
        <v>2238</v>
      </c>
      <c r="Z455" s="26" t="s">
        <v>16</v>
      </c>
      <c r="AA455" s="84" t="str">
        <f t="shared" si="73"/>
        <v>Suresh Panda</v>
      </c>
      <c r="AB455" s="26">
        <v>3.97</v>
      </c>
      <c r="AC455" s="3" t="s">
        <v>124</v>
      </c>
      <c r="AD455" s="3">
        <v>12.98</v>
      </c>
      <c r="AG455" s="26" t="s">
        <v>2238</v>
      </c>
      <c r="AH455" s="4" t="str">
        <f t="shared" si="74"/>
        <v>00454</v>
      </c>
      <c r="AI455" s="3" t="s">
        <v>57</v>
      </c>
      <c r="AJ455" s="46" t="str">
        <f t="shared" si="75"/>
        <v>Female</v>
      </c>
      <c r="AK455" s="3" t="s">
        <v>1247</v>
      </c>
      <c r="AL455" s="3" t="s">
        <v>161</v>
      </c>
      <c r="AM455" s="7" t="str">
        <f t="shared" si="76"/>
        <v>Lata Patnaik|Puri</v>
      </c>
      <c r="AO455" s="3" t="s">
        <v>1247</v>
      </c>
      <c r="AP455" s="4" t="str">
        <f t="shared" si="77"/>
        <v>Not True</v>
      </c>
      <c r="AU455" s="26" t="s">
        <v>1426</v>
      </c>
      <c r="AV455" s="46" t="str">
        <f t="shared" si="78"/>
        <v>Under Review</v>
      </c>
      <c r="AY455" s="3" t="s">
        <v>1246</v>
      </c>
      <c r="AZ455" s="3" t="s">
        <v>161</v>
      </c>
      <c r="BA455" s="26" t="s">
        <v>2238</v>
      </c>
      <c r="BB455" s="71" t="s">
        <v>1156</v>
      </c>
      <c r="BC455" s="4" t="str">
        <f t="shared" si="79"/>
        <v>Cuttack</v>
      </c>
      <c r="BE455" s="4"/>
      <c r="BF455" s="4"/>
      <c r="BG455" s="26" t="s">
        <v>2238</v>
      </c>
      <c r="BH455" s="26" t="s">
        <v>16</v>
      </c>
      <c r="BI455" s="4">
        <f t="shared" si="80"/>
        <v>197.62</v>
      </c>
      <c r="BK455" s="3" t="s">
        <v>1246</v>
      </c>
      <c r="BL455" s="135" t="str">
        <f t="shared" si="81"/>
        <v>Exists</v>
      </c>
    </row>
    <row r="456" spans="9:64">
      <c r="I456" s="24">
        <v>810</v>
      </c>
      <c r="J456" s="46" t="str" cm="1">
        <f t="array" ref="J456">_xlfn.IFS(I456&gt;=750,"Low Risk",AND(I456&gt;=650,I456&lt;=749),"Medium Risk",I456&lt;650,"High Risk")</f>
        <v>Low Risk</v>
      </c>
      <c r="N456" s="4"/>
      <c r="P456" s="26">
        <v>3.97</v>
      </c>
      <c r="Q456" s="4" t="str">
        <f t="shared" si="82"/>
        <v>Available</v>
      </c>
      <c r="Y456" s="24" t="s">
        <v>2239</v>
      </c>
      <c r="Z456" s="24" t="s">
        <v>16</v>
      </c>
      <c r="AA456" s="84" t="str">
        <f t="shared" si="73"/>
        <v>Suresh Panda</v>
      </c>
      <c r="AB456" s="24">
        <v>38.33</v>
      </c>
      <c r="AC456" s="2" t="s">
        <v>59</v>
      </c>
      <c r="AD456" s="2">
        <v>21.61</v>
      </c>
      <c r="AG456" s="24" t="s">
        <v>2239</v>
      </c>
      <c r="AH456" s="4" t="str">
        <f t="shared" si="74"/>
        <v>00455</v>
      </c>
      <c r="AI456" s="2" t="s">
        <v>73</v>
      </c>
      <c r="AJ456" s="46" t="str">
        <f t="shared" si="75"/>
        <v>Male</v>
      </c>
      <c r="AK456" s="2" t="s">
        <v>1250</v>
      </c>
      <c r="AL456" s="2" t="s">
        <v>144</v>
      </c>
      <c r="AM456" s="7" t="str">
        <f t="shared" si="76"/>
        <v>Rohit Rout|Bhubaneswar</v>
      </c>
      <c r="AO456" s="2" t="s">
        <v>1250</v>
      </c>
      <c r="AP456" s="96" t="str">
        <f t="shared" si="77"/>
        <v>Rohit Rout</v>
      </c>
      <c r="AU456" s="24" t="s">
        <v>1386</v>
      </c>
      <c r="AV456" s="46" t="str">
        <f t="shared" si="78"/>
        <v>Rejected</v>
      </c>
      <c r="AY456" s="2" t="s">
        <v>1249</v>
      </c>
      <c r="AZ456" s="2" t="s">
        <v>144</v>
      </c>
      <c r="BA456" s="24" t="s">
        <v>2239</v>
      </c>
      <c r="BB456" s="70" t="s">
        <v>122</v>
      </c>
      <c r="BC456" s="4" t="str">
        <f t="shared" si="79"/>
        <v>Jharsuguda</v>
      </c>
      <c r="BE456" s="4"/>
      <c r="BF456" s="4"/>
      <c r="BG456" s="24" t="s">
        <v>2239</v>
      </c>
      <c r="BH456" s="24" t="s">
        <v>16</v>
      </c>
      <c r="BI456" s="4">
        <f t="shared" si="80"/>
        <v>197.62</v>
      </c>
      <c r="BK456" s="2" t="s">
        <v>1249</v>
      </c>
      <c r="BL456" s="135" t="str">
        <f t="shared" si="81"/>
        <v>Exists</v>
      </c>
    </row>
    <row r="457" spans="9:64">
      <c r="I457" s="26">
        <v>580</v>
      </c>
      <c r="J457" s="46" t="str" cm="1">
        <f t="array" ref="J457">_xlfn.IFS(I457&gt;=750,"Low Risk",AND(I457&gt;=650,I457&lt;=749),"Medium Risk",I457&lt;650,"High Risk")</f>
        <v>High Risk</v>
      </c>
      <c r="N457" s="4"/>
      <c r="P457" s="24">
        <v>38.33</v>
      </c>
      <c r="Q457" s="4" t="str">
        <f t="shared" si="82"/>
        <v>Available</v>
      </c>
      <c r="Y457" s="26" t="s">
        <v>2240</v>
      </c>
      <c r="Z457" s="26" t="s">
        <v>32</v>
      </c>
      <c r="AA457" s="84" t="str">
        <f t="shared" si="73"/>
        <v>Ramesh Behera</v>
      </c>
      <c r="AB457" s="26">
        <v>85.83</v>
      </c>
      <c r="AC457" s="3" t="s">
        <v>64</v>
      </c>
      <c r="AD457" s="3">
        <v>24.65</v>
      </c>
      <c r="AG457" s="26" t="s">
        <v>2240</v>
      </c>
      <c r="AH457" s="4" t="str">
        <f t="shared" si="74"/>
        <v>00456</v>
      </c>
      <c r="AI457" s="3" t="s">
        <v>128</v>
      </c>
      <c r="AJ457" s="46" t="str">
        <f t="shared" si="75"/>
        <v>Female</v>
      </c>
      <c r="AK457" s="3" t="s">
        <v>318</v>
      </c>
      <c r="AL457" s="3" t="s">
        <v>144</v>
      </c>
      <c r="AM457" s="7" t="str">
        <f t="shared" si="76"/>
        <v>Mira Dash|Bhubaneswar</v>
      </c>
      <c r="AO457" s="3" t="s">
        <v>318</v>
      </c>
      <c r="AP457" s="4" t="str">
        <f t="shared" si="77"/>
        <v>Not True</v>
      </c>
      <c r="AU457" s="26" t="s">
        <v>1426</v>
      </c>
      <c r="AV457" s="46" t="str">
        <f t="shared" si="78"/>
        <v>Under Review</v>
      </c>
      <c r="AY457" s="3" t="s">
        <v>1252</v>
      </c>
      <c r="AZ457" s="3" t="s">
        <v>144</v>
      </c>
      <c r="BA457" s="26" t="s">
        <v>2240</v>
      </c>
      <c r="BB457" s="71" t="s">
        <v>727</v>
      </c>
      <c r="BC457" s="4" t="str">
        <f t="shared" si="79"/>
        <v>Bhubaneswar</v>
      </c>
      <c r="BE457" s="4"/>
      <c r="BF457" s="4"/>
      <c r="BG457" s="26" t="s">
        <v>2240</v>
      </c>
      <c r="BH457" s="26" t="s">
        <v>32</v>
      </c>
      <c r="BI457" s="4">
        <f t="shared" si="80"/>
        <v>224.53</v>
      </c>
      <c r="BK457" s="3" t="s">
        <v>1252</v>
      </c>
      <c r="BL457" s="135" t="str">
        <f t="shared" si="81"/>
        <v>Exists</v>
      </c>
    </row>
    <row r="458" spans="9:64">
      <c r="I458" s="24">
        <v>858</v>
      </c>
      <c r="J458" s="46" t="str" cm="1">
        <f t="array" ref="J458">_xlfn.IFS(I458&gt;=750,"Low Risk",AND(I458&gt;=650,I458&lt;=749),"Medium Risk",I458&lt;650,"High Risk")</f>
        <v>Low Risk</v>
      </c>
      <c r="N458" s="4"/>
      <c r="P458" s="26">
        <v>85.83</v>
      </c>
      <c r="Q458" s="4" t="str">
        <f t="shared" si="82"/>
        <v>Available</v>
      </c>
      <c r="Y458" s="24" t="s">
        <v>2241</v>
      </c>
      <c r="Z458" s="24" t="s">
        <v>41</v>
      </c>
      <c r="AA458" s="84" t="str">
        <f t="shared" si="73"/>
        <v>Pooja Tripathi</v>
      </c>
      <c r="AB458" s="24">
        <v>51.96</v>
      </c>
      <c r="AC458" s="2" t="s">
        <v>124</v>
      </c>
      <c r="AD458" s="2">
        <v>12.79</v>
      </c>
      <c r="AG458" s="24" t="s">
        <v>2241</v>
      </c>
      <c r="AH458" s="4" t="str">
        <f t="shared" si="74"/>
        <v>00457</v>
      </c>
      <c r="AI458" s="2" t="s">
        <v>68</v>
      </c>
      <c r="AJ458" s="46" t="str">
        <f t="shared" si="75"/>
        <v>Female</v>
      </c>
      <c r="AK458" s="2" t="s">
        <v>1255</v>
      </c>
      <c r="AL458" s="2" t="s">
        <v>144</v>
      </c>
      <c r="AM458" s="7" t="str">
        <f t="shared" si="76"/>
        <v>Pooja Mallick|Bhubaneswar</v>
      </c>
      <c r="AO458" s="2" t="s">
        <v>1255</v>
      </c>
      <c r="AP458" s="4" t="str">
        <f t="shared" si="77"/>
        <v>Not True</v>
      </c>
      <c r="AU458" s="24" t="s">
        <v>1426</v>
      </c>
      <c r="AV458" s="46" t="str">
        <f t="shared" si="78"/>
        <v>Under Review</v>
      </c>
      <c r="AY458" s="2" t="s">
        <v>1254</v>
      </c>
      <c r="AZ458" s="2" t="s">
        <v>144</v>
      </c>
      <c r="BA458" s="24" t="s">
        <v>2241</v>
      </c>
      <c r="BB458" s="70" t="s">
        <v>766</v>
      </c>
      <c r="BC458" s="4" t="str">
        <f t="shared" si="79"/>
        <v>Berhampur</v>
      </c>
      <c r="BE458" s="4"/>
      <c r="BF458" s="4"/>
      <c r="BG458" s="24" t="s">
        <v>2241</v>
      </c>
      <c r="BH458" s="24" t="s">
        <v>41</v>
      </c>
      <c r="BI458" s="4">
        <f t="shared" si="80"/>
        <v>251.78</v>
      </c>
      <c r="BK458" s="2" t="s">
        <v>1254</v>
      </c>
      <c r="BL458" s="135" t="str">
        <f t="shared" si="81"/>
        <v>Exists</v>
      </c>
    </row>
    <row r="459" spans="9:64">
      <c r="I459" s="26">
        <v>576</v>
      </c>
      <c r="J459" s="46" t="str" cm="1">
        <f t="array" ref="J459">_xlfn.IFS(I459&gt;=750,"Low Risk",AND(I459&gt;=650,I459&lt;=749),"Medium Risk",I459&lt;650,"High Risk")</f>
        <v>High Risk</v>
      </c>
      <c r="N459" s="4"/>
      <c r="P459" s="24">
        <v>51.96</v>
      </c>
      <c r="Q459" s="4" t="str">
        <f t="shared" si="82"/>
        <v>Available</v>
      </c>
      <c r="Y459" s="26" t="s">
        <v>2242</v>
      </c>
      <c r="Z459" s="26" t="s">
        <v>28</v>
      </c>
      <c r="AA459" s="84" t="str">
        <f t="shared" si="73"/>
        <v>Sunita Sahu</v>
      </c>
      <c r="AB459" s="26">
        <v>52.47</v>
      </c>
      <c r="AC459" s="3" t="s">
        <v>124</v>
      </c>
      <c r="AD459" s="3">
        <v>11.81</v>
      </c>
      <c r="AG459" s="26" t="s">
        <v>2242</v>
      </c>
      <c r="AH459" s="4" t="str">
        <f t="shared" si="74"/>
        <v>00458</v>
      </c>
      <c r="AI459" s="3" t="s">
        <v>68</v>
      </c>
      <c r="AJ459" s="46" t="str">
        <f t="shared" si="75"/>
        <v>Female</v>
      </c>
      <c r="AK459" s="3" t="s">
        <v>1258</v>
      </c>
      <c r="AL459" s="3" t="s">
        <v>58</v>
      </c>
      <c r="AM459" s="7" t="str">
        <f t="shared" si="76"/>
        <v>Deepak Pradhan|Dhenkanal</v>
      </c>
      <c r="AO459" s="3" t="s">
        <v>1258</v>
      </c>
      <c r="AP459" s="4" t="str">
        <f t="shared" si="77"/>
        <v>Not True</v>
      </c>
      <c r="AU459" s="26" t="s">
        <v>1377</v>
      </c>
      <c r="AV459" s="46" t="str">
        <f t="shared" si="78"/>
        <v>Approved</v>
      </c>
      <c r="AY459" s="3" t="s">
        <v>1257</v>
      </c>
      <c r="AZ459" s="3" t="s">
        <v>58</v>
      </c>
      <c r="BA459" s="26" t="s">
        <v>2242</v>
      </c>
      <c r="BB459" s="71" t="s">
        <v>513</v>
      </c>
      <c r="BC459" s="4" t="str">
        <f t="shared" si="79"/>
        <v>Angul</v>
      </c>
      <c r="BE459" s="4"/>
      <c r="BF459" s="4"/>
      <c r="BG459" s="26" t="s">
        <v>2242</v>
      </c>
      <c r="BH459" s="26" t="s">
        <v>28</v>
      </c>
      <c r="BI459" s="4">
        <f t="shared" si="80"/>
        <v>162.30000000000001</v>
      </c>
      <c r="BK459" s="3" t="s">
        <v>1257</v>
      </c>
      <c r="BL459" s="135" t="str">
        <f t="shared" si="81"/>
        <v>Exists</v>
      </c>
    </row>
    <row r="460" spans="9:64">
      <c r="I460" s="24">
        <v>683</v>
      </c>
      <c r="J460" s="46" t="str" cm="1">
        <f t="array" ref="J460">_xlfn.IFS(I460&gt;=750,"Low Risk",AND(I460&gt;=650,I460&lt;=749),"Medium Risk",I460&lt;650,"High Risk")</f>
        <v>Medium Risk</v>
      </c>
      <c r="N460" s="4"/>
      <c r="P460" s="26">
        <v>52.47</v>
      </c>
      <c r="Q460" s="4" t="str">
        <f t="shared" si="82"/>
        <v>Available</v>
      </c>
      <c r="Y460" s="24" t="s">
        <v>2243</v>
      </c>
      <c r="Z460" s="24" t="s">
        <v>32</v>
      </c>
      <c r="AA460" s="84" t="str">
        <f t="shared" si="73"/>
        <v>Ramesh Behera</v>
      </c>
      <c r="AB460" s="24">
        <v>2.42</v>
      </c>
      <c r="AC460" s="2" t="s">
        <v>64</v>
      </c>
      <c r="AD460" s="2">
        <v>17.22</v>
      </c>
      <c r="AG460" s="24" t="s">
        <v>2243</v>
      </c>
      <c r="AH460" s="4" t="str">
        <f t="shared" si="74"/>
        <v>00459</v>
      </c>
      <c r="AI460" s="2" t="s">
        <v>128</v>
      </c>
      <c r="AJ460" s="46" t="str">
        <f t="shared" si="75"/>
        <v>Female</v>
      </c>
      <c r="AK460" s="2" t="s">
        <v>1261</v>
      </c>
      <c r="AL460" s="2" t="s">
        <v>69</v>
      </c>
      <c r="AM460" s="7" t="str">
        <f t="shared" si="76"/>
        <v>Lata Das|Sambalpur</v>
      </c>
      <c r="AO460" s="2" t="s">
        <v>1261</v>
      </c>
      <c r="AP460" s="4" t="str">
        <f t="shared" si="77"/>
        <v>Not True</v>
      </c>
      <c r="AU460" s="24" t="s">
        <v>1377</v>
      </c>
      <c r="AV460" s="46" t="str">
        <f t="shared" si="78"/>
        <v>Approved</v>
      </c>
      <c r="AY460" s="2" t="s">
        <v>1260</v>
      </c>
      <c r="AZ460" s="2" t="s">
        <v>69</v>
      </c>
      <c r="BA460" s="24" t="s">
        <v>2243</v>
      </c>
      <c r="BB460" s="70" t="s">
        <v>1080</v>
      </c>
      <c r="BC460" s="4" t="str">
        <f t="shared" si="79"/>
        <v>Sambalpur</v>
      </c>
      <c r="BE460" s="4"/>
      <c r="BF460" s="4"/>
      <c r="BG460" s="24" t="s">
        <v>2243</v>
      </c>
      <c r="BH460" s="24" t="s">
        <v>32</v>
      </c>
      <c r="BI460" s="4">
        <f t="shared" si="80"/>
        <v>224.53</v>
      </c>
      <c r="BK460" s="2" t="s">
        <v>1260</v>
      </c>
      <c r="BL460" s="135" t="str">
        <f t="shared" si="81"/>
        <v>Exists</v>
      </c>
    </row>
    <row r="461" spans="9:64">
      <c r="I461" s="26">
        <v>585</v>
      </c>
      <c r="J461" s="46" t="str" cm="1">
        <f t="array" ref="J461">_xlfn.IFS(I461&gt;=750,"Low Risk",AND(I461&gt;=650,I461&lt;=749),"Medium Risk",I461&lt;650,"High Risk")</f>
        <v>High Risk</v>
      </c>
      <c r="N461" s="4"/>
      <c r="P461" s="24">
        <v>2.42</v>
      </c>
      <c r="Q461" s="4" t="str">
        <f t="shared" si="82"/>
        <v>Available</v>
      </c>
      <c r="Y461" s="26" t="s">
        <v>2246</v>
      </c>
      <c r="Z461" s="26" t="s">
        <v>41</v>
      </c>
      <c r="AA461" s="84" t="str">
        <f t="shared" si="73"/>
        <v>Pooja Tripathi</v>
      </c>
      <c r="AB461" s="26">
        <v>45.87</v>
      </c>
      <c r="AC461" s="3" t="s">
        <v>97</v>
      </c>
      <c r="AD461" s="3">
        <v>46.41</v>
      </c>
      <c r="AG461" s="26" t="s">
        <v>2246</v>
      </c>
      <c r="AH461" s="4" t="str">
        <f t="shared" si="74"/>
        <v>00460</v>
      </c>
      <c r="AI461" s="3" t="s">
        <v>57</v>
      </c>
      <c r="AJ461" s="46" t="str">
        <f t="shared" si="75"/>
        <v>Female</v>
      </c>
      <c r="AK461" s="3" t="s">
        <v>1264</v>
      </c>
      <c r="AL461" s="3" t="s">
        <v>232</v>
      </c>
      <c r="AM461" s="7" t="str">
        <f t="shared" si="76"/>
        <v>Arjun Swain|Angul</v>
      </c>
      <c r="AO461" s="3" t="s">
        <v>1264</v>
      </c>
      <c r="AP461" s="4" t="str">
        <f t="shared" si="77"/>
        <v>Not True</v>
      </c>
      <c r="AU461" s="26" t="s">
        <v>1426</v>
      </c>
      <c r="AV461" s="46" t="str">
        <f t="shared" si="78"/>
        <v>Under Review</v>
      </c>
      <c r="AY461" s="3" t="s">
        <v>1263</v>
      </c>
      <c r="AZ461" s="3" t="s">
        <v>232</v>
      </c>
      <c r="BA461" s="26" t="s">
        <v>2246</v>
      </c>
      <c r="BB461" s="71" t="s">
        <v>1348</v>
      </c>
      <c r="BC461" s="4" t="str">
        <f t="shared" si="79"/>
        <v>Angul</v>
      </c>
      <c r="BE461" s="4"/>
      <c r="BF461" s="4"/>
      <c r="BG461" s="26" t="s">
        <v>2246</v>
      </c>
      <c r="BH461" s="26" t="s">
        <v>41</v>
      </c>
      <c r="BI461" s="4">
        <f t="shared" si="80"/>
        <v>251.78</v>
      </c>
      <c r="BK461" s="3" t="s">
        <v>1263</v>
      </c>
      <c r="BL461" s="135" t="str">
        <f t="shared" si="81"/>
        <v>Exists</v>
      </c>
    </row>
    <row r="462" spans="9:64">
      <c r="I462" s="24">
        <v>638</v>
      </c>
      <c r="J462" s="46" t="str" cm="1">
        <f t="array" ref="J462">_xlfn.IFS(I462&gt;=750,"Low Risk",AND(I462&gt;=650,I462&lt;=749),"Medium Risk",I462&lt;650,"High Risk")</f>
        <v>High Risk</v>
      </c>
      <c r="N462" s="4"/>
      <c r="P462" s="26">
        <v>45.87</v>
      </c>
      <c r="Q462" s="4" t="str">
        <f t="shared" si="82"/>
        <v>Available</v>
      </c>
      <c r="Y462" s="24" t="s">
        <v>2248</v>
      </c>
      <c r="Z462" s="24" t="s">
        <v>35</v>
      </c>
      <c r="AA462" s="84" t="str">
        <f t="shared" si="73"/>
        <v>Kavita Rath</v>
      </c>
      <c r="AB462" s="24">
        <v>76.56</v>
      </c>
      <c r="AC462" s="2" t="s">
        <v>59</v>
      </c>
      <c r="AD462" s="2">
        <v>21.22</v>
      </c>
      <c r="AG462" s="24" t="s">
        <v>2248</v>
      </c>
      <c r="AH462" s="4" t="str">
        <f t="shared" si="74"/>
        <v>00461</v>
      </c>
      <c r="AI462" s="2" t="s">
        <v>68</v>
      </c>
      <c r="AJ462" s="46" t="str">
        <f t="shared" si="75"/>
        <v>Female</v>
      </c>
      <c r="AK462" s="2" t="s">
        <v>1267</v>
      </c>
      <c r="AL462" s="2" t="s">
        <v>78</v>
      </c>
      <c r="AM462" s="7" t="str">
        <f t="shared" si="76"/>
        <v>Ashok Swain|Rourkela</v>
      </c>
      <c r="AO462" s="2" t="s">
        <v>1267</v>
      </c>
      <c r="AP462" s="4" t="str">
        <f t="shared" si="77"/>
        <v>Not True</v>
      </c>
      <c r="AU462" s="24" t="s">
        <v>1386</v>
      </c>
      <c r="AV462" s="46" t="str">
        <f t="shared" si="78"/>
        <v>Rejected</v>
      </c>
      <c r="AY462" s="2" t="s">
        <v>1266</v>
      </c>
      <c r="AZ462" s="2" t="s">
        <v>78</v>
      </c>
      <c r="BA462" s="24" t="s">
        <v>2248</v>
      </c>
      <c r="BB462" s="70" t="s">
        <v>840</v>
      </c>
      <c r="BC462" s="4" t="str">
        <f t="shared" si="79"/>
        <v>Balasore</v>
      </c>
      <c r="BE462" s="4"/>
      <c r="BF462" s="4"/>
      <c r="BG462" s="24" t="s">
        <v>2248</v>
      </c>
      <c r="BH462" s="24" t="s">
        <v>35</v>
      </c>
      <c r="BI462" s="4">
        <f t="shared" si="80"/>
        <v>103.83</v>
      </c>
      <c r="BK462" s="2" t="s">
        <v>1266</v>
      </c>
      <c r="BL462" s="135" t="str">
        <f t="shared" si="81"/>
        <v>Exists</v>
      </c>
    </row>
    <row r="463" spans="9:64">
      <c r="I463" s="26">
        <v>638</v>
      </c>
      <c r="J463" s="46" t="str" cm="1">
        <f t="array" ref="J463">_xlfn.IFS(I463&gt;=750,"Low Risk",AND(I463&gt;=650,I463&lt;=749),"Medium Risk",I463&lt;650,"High Risk")</f>
        <v>High Risk</v>
      </c>
      <c r="N463" s="4"/>
      <c r="P463" s="24">
        <v>76.56</v>
      </c>
      <c r="Q463" s="4" t="str">
        <f t="shared" si="82"/>
        <v>Available</v>
      </c>
      <c r="Y463" s="26" t="s">
        <v>2249</v>
      </c>
      <c r="Z463" s="26" t="s">
        <v>24</v>
      </c>
      <c r="AA463" s="84" t="str">
        <f t="shared" si="73"/>
        <v>Bikash Nayak</v>
      </c>
      <c r="AB463" s="26">
        <v>45.8</v>
      </c>
      <c r="AC463" s="3" t="s">
        <v>74</v>
      </c>
      <c r="AD463" s="3">
        <v>33.97</v>
      </c>
      <c r="AG463" s="26" t="s">
        <v>2249</v>
      </c>
      <c r="AH463" s="4" t="str">
        <f t="shared" si="74"/>
        <v>00462</v>
      </c>
      <c r="AI463" s="3" t="s">
        <v>73</v>
      </c>
      <c r="AJ463" s="46" t="str">
        <f t="shared" si="75"/>
        <v>Male</v>
      </c>
      <c r="AK463" s="3" t="s">
        <v>160</v>
      </c>
      <c r="AL463" s="3" t="s">
        <v>232</v>
      </c>
      <c r="AM463" s="7" t="str">
        <f t="shared" si="76"/>
        <v>Sita Das|Angul</v>
      </c>
      <c r="AO463" s="3" t="s">
        <v>160</v>
      </c>
      <c r="AP463" s="4" t="str">
        <f t="shared" si="77"/>
        <v>Not True</v>
      </c>
      <c r="AU463" s="26" t="s">
        <v>1377</v>
      </c>
      <c r="AV463" s="46" t="str">
        <f t="shared" si="78"/>
        <v>Approved</v>
      </c>
      <c r="AY463" s="3" t="s">
        <v>1269</v>
      </c>
      <c r="AZ463" s="3" t="s">
        <v>232</v>
      </c>
      <c r="BA463" s="26" t="s">
        <v>2249</v>
      </c>
      <c r="BB463" s="71" t="s">
        <v>840</v>
      </c>
      <c r="BC463" s="4" t="str">
        <f t="shared" si="79"/>
        <v>Balasore</v>
      </c>
      <c r="BE463" s="4"/>
      <c r="BF463" s="4"/>
      <c r="BG463" s="26" t="s">
        <v>2249</v>
      </c>
      <c r="BH463" s="26" t="s">
        <v>24</v>
      </c>
      <c r="BI463" s="4">
        <f t="shared" si="80"/>
        <v>190.31</v>
      </c>
      <c r="BK463" s="3" t="s">
        <v>1269</v>
      </c>
      <c r="BL463" s="135" t="str">
        <f t="shared" si="81"/>
        <v>Exists</v>
      </c>
    </row>
    <row r="464" spans="9:64">
      <c r="I464" s="24">
        <v>593</v>
      </c>
      <c r="J464" s="46" t="str" cm="1">
        <f t="array" ref="J464">_xlfn.IFS(I464&gt;=750,"Low Risk",AND(I464&gt;=650,I464&lt;=749),"Medium Risk",I464&lt;650,"High Risk")</f>
        <v>High Risk</v>
      </c>
      <c r="N464" s="4"/>
      <c r="P464" s="26">
        <v>45.8</v>
      </c>
      <c r="Q464" s="4" t="str">
        <f t="shared" si="82"/>
        <v>Available</v>
      </c>
      <c r="Y464" s="24" t="s">
        <v>2251</v>
      </c>
      <c r="Z464" s="24" t="s">
        <v>28</v>
      </c>
      <c r="AA464" s="84" t="str">
        <f t="shared" si="73"/>
        <v>Sunita Sahu</v>
      </c>
      <c r="AB464" s="24">
        <v>56.73</v>
      </c>
      <c r="AC464" s="2" t="s">
        <v>64</v>
      </c>
      <c r="AD464" s="2">
        <v>15.81</v>
      </c>
      <c r="AG464" s="24" t="s">
        <v>2251</v>
      </c>
      <c r="AH464" s="4" t="str">
        <f t="shared" si="74"/>
        <v>00463</v>
      </c>
      <c r="AI464" s="2" t="s">
        <v>73</v>
      </c>
      <c r="AJ464" s="46" t="str">
        <f t="shared" si="75"/>
        <v>Male</v>
      </c>
      <c r="AK464" s="2" t="s">
        <v>1272</v>
      </c>
      <c r="AL464" s="2" t="s">
        <v>58</v>
      </c>
      <c r="AM464" s="7" t="str">
        <f t="shared" si="76"/>
        <v>Suresh Tripathi|Dhenkanal</v>
      </c>
      <c r="AO464" s="2" t="s">
        <v>1272</v>
      </c>
      <c r="AP464" s="4" t="str">
        <f t="shared" si="77"/>
        <v>Not True</v>
      </c>
      <c r="AU464" s="24" t="s">
        <v>1381</v>
      </c>
      <c r="AV464" s="46" t="str">
        <f t="shared" si="78"/>
        <v>Rejected</v>
      </c>
      <c r="AY464" s="2" t="s">
        <v>1271</v>
      </c>
      <c r="AZ464" s="2" t="s">
        <v>58</v>
      </c>
      <c r="BA464" s="24" t="s">
        <v>2251</v>
      </c>
      <c r="BB464" s="70" t="s">
        <v>367</v>
      </c>
      <c r="BC464" s="4" t="str">
        <f t="shared" si="79"/>
        <v>Rourkela</v>
      </c>
      <c r="BE464" s="4"/>
      <c r="BF464" s="4"/>
      <c r="BG464" s="24" t="s">
        <v>2251</v>
      </c>
      <c r="BH464" s="24" t="s">
        <v>28</v>
      </c>
      <c r="BI464" s="4">
        <f t="shared" si="80"/>
        <v>162.30000000000001</v>
      </c>
      <c r="BK464" s="2" t="s">
        <v>1271</v>
      </c>
      <c r="BL464" s="135" t="str">
        <f t="shared" si="81"/>
        <v>Exists</v>
      </c>
    </row>
    <row r="465" spans="9:64">
      <c r="I465" s="26">
        <v>763</v>
      </c>
      <c r="J465" s="46" t="str" cm="1">
        <f t="array" ref="J465">_xlfn.IFS(I465&gt;=750,"Low Risk",AND(I465&gt;=650,I465&lt;=749),"Medium Risk",I465&lt;650,"High Risk")</f>
        <v>Low Risk</v>
      </c>
      <c r="N465" s="4"/>
      <c r="P465" s="24">
        <v>56.73</v>
      </c>
      <c r="Q465" s="4" t="str">
        <f t="shared" si="82"/>
        <v>Available</v>
      </c>
      <c r="Y465" s="26" t="s">
        <v>2252</v>
      </c>
      <c r="Z465" s="26" t="s">
        <v>41</v>
      </c>
      <c r="AA465" s="84" t="str">
        <f t="shared" si="73"/>
        <v>Pooja Tripathi</v>
      </c>
      <c r="AB465" s="26">
        <v>54.54</v>
      </c>
      <c r="AC465" s="3" t="s">
        <v>157</v>
      </c>
      <c r="AD465" s="3">
        <v>47.33</v>
      </c>
      <c r="AG465" s="26" t="s">
        <v>2252</v>
      </c>
      <c r="AH465" s="4" t="str">
        <f t="shared" si="74"/>
        <v>00464</v>
      </c>
      <c r="AI465" s="3" t="s">
        <v>89</v>
      </c>
      <c r="AJ465" s="46" t="str">
        <f t="shared" si="75"/>
        <v>Female</v>
      </c>
      <c r="AK465" s="3" t="s">
        <v>1275</v>
      </c>
      <c r="AL465" s="3" t="s">
        <v>161</v>
      </c>
      <c r="AM465" s="7" t="str">
        <f t="shared" si="76"/>
        <v>Sunita Behera|Puri</v>
      </c>
      <c r="AO465" s="3" t="s">
        <v>1275</v>
      </c>
      <c r="AP465" s="4" t="str">
        <f t="shared" si="77"/>
        <v>Not True</v>
      </c>
      <c r="AU465" s="26" t="s">
        <v>1426</v>
      </c>
      <c r="AV465" s="46" t="str">
        <f t="shared" si="78"/>
        <v>Under Review</v>
      </c>
      <c r="AY465" s="3" t="s">
        <v>1274</v>
      </c>
      <c r="AZ465" s="3" t="s">
        <v>161</v>
      </c>
      <c r="BA465" s="26" t="s">
        <v>2252</v>
      </c>
      <c r="BB465" s="71" t="s">
        <v>950</v>
      </c>
      <c r="BC465" s="4" t="str">
        <f t="shared" si="79"/>
        <v>Cuttack</v>
      </c>
      <c r="BE465" s="4"/>
      <c r="BF465" s="4"/>
      <c r="BG465" s="26" t="s">
        <v>2252</v>
      </c>
      <c r="BH465" s="26" t="s">
        <v>41</v>
      </c>
      <c r="BI465" s="4">
        <f t="shared" si="80"/>
        <v>251.78</v>
      </c>
      <c r="BK465" s="3" t="s">
        <v>1274</v>
      </c>
      <c r="BL465" s="135" t="str">
        <f t="shared" si="81"/>
        <v>Exists</v>
      </c>
    </row>
    <row r="466" spans="9:64">
      <c r="I466" s="24">
        <v>579</v>
      </c>
      <c r="J466" s="46" t="str" cm="1">
        <f t="array" ref="J466">_xlfn.IFS(I466&gt;=750,"Low Risk",AND(I466&gt;=650,I466&lt;=749),"Medium Risk",I466&lt;650,"High Risk")</f>
        <v>High Risk</v>
      </c>
      <c r="N466" s="4"/>
      <c r="P466" s="26">
        <v>54.54</v>
      </c>
      <c r="Q466" s="4" t="str">
        <f t="shared" si="82"/>
        <v>Available</v>
      </c>
      <c r="Y466" s="24" t="s">
        <v>2253</v>
      </c>
      <c r="Z466" s="24" t="s">
        <v>28</v>
      </c>
      <c r="AA466" s="84" t="str">
        <f t="shared" si="73"/>
        <v>Sunita Sahu</v>
      </c>
      <c r="AB466" s="24">
        <v>1.04</v>
      </c>
      <c r="AC466" s="2" t="s">
        <v>97</v>
      </c>
      <c r="AD466" s="2"/>
      <c r="AG466" s="24" t="s">
        <v>2253</v>
      </c>
      <c r="AH466" s="4" t="str">
        <f t="shared" si="74"/>
        <v>00465</v>
      </c>
      <c r="AI466" s="2" t="s">
        <v>89</v>
      </c>
      <c r="AJ466" s="46" t="str">
        <f t="shared" si="75"/>
        <v>Female</v>
      </c>
      <c r="AK466" s="2" t="s">
        <v>1278</v>
      </c>
      <c r="AL466" s="2" t="s">
        <v>232</v>
      </c>
      <c r="AM466" s="7" t="str">
        <f t="shared" si="76"/>
        <v>Dilip Sahoo|Angul</v>
      </c>
      <c r="AO466" s="2" t="s">
        <v>1278</v>
      </c>
      <c r="AP466" s="4" t="str">
        <f t="shared" si="77"/>
        <v>Not True</v>
      </c>
      <c r="AU466" s="24" t="s">
        <v>1377</v>
      </c>
      <c r="AV466" s="46" t="str">
        <f t="shared" si="78"/>
        <v>Approved</v>
      </c>
      <c r="AY466" s="2" t="s">
        <v>1277</v>
      </c>
      <c r="AZ466" s="2" t="s">
        <v>232</v>
      </c>
      <c r="BA466" s="24" t="s">
        <v>2253</v>
      </c>
      <c r="BB466" s="70" t="s">
        <v>732</v>
      </c>
      <c r="BC466" s="4" t="str">
        <f t="shared" si="79"/>
        <v>Jharsuguda</v>
      </c>
      <c r="BE466" s="4"/>
      <c r="BF466" s="4"/>
      <c r="BG466" s="24" t="s">
        <v>2253</v>
      </c>
      <c r="BH466" s="24" t="s">
        <v>28</v>
      </c>
      <c r="BI466" s="4">
        <f t="shared" si="80"/>
        <v>162.30000000000001</v>
      </c>
      <c r="BK466" s="2" t="s">
        <v>1277</v>
      </c>
      <c r="BL466" s="135" t="str">
        <f t="shared" si="81"/>
        <v>Exists</v>
      </c>
    </row>
    <row r="467" spans="9:64">
      <c r="I467" s="26">
        <v>585</v>
      </c>
      <c r="J467" s="46" t="str" cm="1">
        <f t="array" ref="J467">_xlfn.IFS(I467&gt;=750,"Low Risk",AND(I467&gt;=650,I467&lt;=749),"Medium Risk",I467&lt;650,"High Risk")</f>
        <v>High Risk</v>
      </c>
      <c r="N467" s="4"/>
      <c r="P467" s="24">
        <v>1.04</v>
      </c>
      <c r="Q467" s="4" t="str">
        <f t="shared" si="82"/>
        <v>Available</v>
      </c>
      <c r="Y467" s="26" t="s">
        <v>2254</v>
      </c>
      <c r="Z467" s="26" t="s">
        <v>20</v>
      </c>
      <c r="AA467" s="84" t="str">
        <f t="shared" si="73"/>
        <v>Anita Das</v>
      </c>
      <c r="AB467" s="26">
        <v>42.48</v>
      </c>
      <c r="AC467" s="3" t="s">
        <v>59</v>
      </c>
      <c r="AD467" s="3">
        <v>35.869999999999997</v>
      </c>
      <c r="AG467" s="26" t="s">
        <v>2254</v>
      </c>
      <c r="AH467" s="4" t="str">
        <f t="shared" si="74"/>
        <v>00466</v>
      </c>
      <c r="AI467" s="3" t="s">
        <v>68</v>
      </c>
      <c r="AJ467" s="46" t="str">
        <f t="shared" si="75"/>
        <v>Female</v>
      </c>
      <c r="AK467" s="3" t="s">
        <v>1280</v>
      </c>
      <c r="AL467" s="3" t="s">
        <v>93</v>
      </c>
      <c r="AM467" s="7" t="str">
        <f t="shared" si="76"/>
        <v>Sanjay Sahu|Jharsuguda</v>
      </c>
      <c r="AO467" s="3" t="s">
        <v>1280</v>
      </c>
      <c r="AP467" s="4" t="str">
        <f t="shared" si="77"/>
        <v>Not True</v>
      </c>
      <c r="AU467" s="26" t="s">
        <v>1386</v>
      </c>
      <c r="AV467" s="46" t="str">
        <f t="shared" si="78"/>
        <v>Rejected</v>
      </c>
      <c r="AY467" s="3" t="s">
        <v>1279</v>
      </c>
      <c r="AZ467" s="3" t="s">
        <v>93</v>
      </c>
      <c r="BA467" s="26" t="s">
        <v>2254</v>
      </c>
      <c r="BB467" s="71" t="s">
        <v>1348</v>
      </c>
      <c r="BC467" s="4" t="str">
        <f t="shared" si="79"/>
        <v>Angul</v>
      </c>
      <c r="BE467" s="4"/>
      <c r="BF467" s="4"/>
      <c r="BG467" s="26" t="s">
        <v>2254</v>
      </c>
      <c r="BH467" s="26" t="s">
        <v>20</v>
      </c>
      <c r="BI467" s="4">
        <f t="shared" si="80"/>
        <v>104.66</v>
      </c>
      <c r="BK467" s="3" t="s">
        <v>1279</v>
      </c>
      <c r="BL467" s="135" t="str">
        <f t="shared" si="81"/>
        <v>Exists</v>
      </c>
    </row>
    <row r="468" spans="9:64">
      <c r="I468" s="24">
        <v>848</v>
      </c>
      <c r="J468" s="46" t="str" cm="1">
        <f t="array" ref="J468">_xlfn.IFS(I468&gt;=750,"Low Risk",AND(I468&gt;=650,I468&lt;=749),"Medium Risk",I468&lt;650,"High Risk")</f>
        <v>Low Risk</v>
      </c>
      <c r="N468" s="4"/>
      <c r="P468" s="26">
        <v>42.48</v>
      </c>
      <c r="Q468" s="4" t="str">
        <f t="shared" si="82"/>
        <v>Available</v>
      </c>
      <c r="Y468" s="24" t="s">
        <v>2256</v>
      </c>
      <c r="Z468" s="24" t="s">
        <v>20</v>
      </c>
      <c r="AA468" s="84" t="str">
        <f t="shared" si="73"/>
        <v>Anita Das</v>
      </c>
      <c r="AB468" s="24">
        <v>28.27</v>
      </c>
      <c r="AC468" s="2" t="s">
        <v>59</v>
      </c>
      <c r="AD468" s="2">
        <v>24.41</v>
      </c>
      <c r="AG468" s="24" t="s">
        <v>2256</v>
      </c>
      <c r="AH468" s="4" t="str">
        <f t="shared" si="74"/>
        <v>00467</v>
      </c>
      <c r="AI468" s="2" t="s">
        <v>89</v>
      </c>
      <c r="AJ468" s="46" t="str">
        <f t="shared" si="75"/>
        <v>Female</v>
      </c>
      <c r="AK468" s="2" t="s">
        <v>1283</v>
      </c>
      <c r="AL468" s="2" t="s">
        <v>78</v>
      </c>
      <c r="AM468" s="7" t="str">
        <f t="shared" si="76"/>
        <v>Ravi Sethi|Rourkela</v>
      </c>
      <c r="AO468" s="2" t="s">
        <v>1283</v>
      </c>
      <c r="AP468" s="96" t="str">
        <f t="shared" si="77"/>
        <v>Ravi Sethi</v>
      </c>
      <c r="AU468" s="24" t="s">
        <v>1381</v>
      </c>
      <c r="AV468" s="46" t="str">
        <f t="shared" si="78"/>
        <v>Rejected</v>
      </c>
      <c r="AY468" s="2" t="s">
        <v>1282</v>
      </c>
      <c r="AZ468" s="2" t="s">
        <v>78</v>
      </c>
      <c r="BA468" s="24" t="s">
        <v>2256</v>
      </c>
      <c r="BB468" s="70" t="s">
        <v>300</v>
      </c>
      <c r="BC468" s="4" t="str">
        <f t="shared" si="79"/>
        <v>Rourkela</v>
      </c>
      <c r="BE468" s="4"/>
      <c r="BF468" s="4"/>
      <c r="BG468" s="24" t="s">
        <v>2256</v>
      </c>
      <c r="BH468" s="24" t="s">
        <v>20</v>
      </c>
      <c r="BI468" s="4">
        <f t="shared" si="80"/>
        <v>104.66</v>
      </c>
      <c r="BK468" s="2" t="s">
        <v>1282</v>
      </c>
      <c r="BL468" s="135" t="str">
        <f t="shared" si="81"/>
        <v>Exists</v>
      </c>
    </row>
    <row r="469" spans="9:64">
      <c r="I469" s="26">
        <v>684</v>
      </c>
      <c r="J469" s="46" t="str" cm="1">
        <f t="array" ref="J469">_xlfn.IFS(I469&gt;=750,"Low Risk",AND(I469&gt;=650,I469&lt;=749),"Medium Risk",I469&lt;650,"High Risk")</f>
        <v>Medium Risk</v>
      </c>
      <c r="N469" s="4"/>
      <c r="P469" s="24">
        <v>28.27</v>
      </c>
      <c r="Q469" s="4" t="str">
        <f t="shared" si="82"/>
        <v>Available</v>
      </c>
      <c r="Y469" s="26" t="s">
        <v>2258</v>
      </c>
      <c r="Z469" s="26" t="s">
        <v>12</v>
      </c>
      <c r="AA469" s="84" t="str">
        <f t="shared" si="73"/>
        <v>Priya Mohanty</v>
      </c>
      <c r="AB469" s="26">
        <v>45.98</v>
      </c>
      <c r="AC469" s="3" t="s">
        <v>157</v>
      </c>
      <c r="AD469" s="3">
        <v>4.42</v>
      </c>
      <c r="AG469" s="26" t="s">
        <v>2258</v>
      </c>
      <c r="AH469" s="4" t="str">
        <f t="shared" si="74"/>
        <v>00468</v>
      </c>
      <c r="AI469" s="3" t="s">
        <v>128</v>
      </c>
      <c r="AJ469" s="46" t="str">
        <f t="shared" si="75"/>
        <v>Female</v>
      </c>
      <c r="AK469" s="3" t="s">
        <v>692</v>
      </c>
      <c r="AL469" s="3" t="s">
        <v>78</v>
      </c>
      <c r="AM469" s="7" t="str">
        <f t="shared" si="76"/>
        <v>Bikash Biswal|Rourkela</v>
      </c>
      <c r="AO469" s="3" t="s">
        <v>692</v>
      </c>
      <c r="AP469" s="4" t="str">
        <f t="shared" si="77"/>
        <v>Not True</v>
      </c>
      <c r="AU469" s="26" t="s">
        <v>1377</v>
      </c>
      <c r="AV469" s="46" t="str">
        <f t="shared" si="78"/>
        <v>Approved</v>
      </c>
      <c r="AY469" s="3" t="s">
        <v>1285</v>
      </c>
      <c r="AZ469" s="3" t="s">
        <v>78</v>
      </c>
      <c r="BA469" s="26" t="s">
        <v>2258</v>
      </c>
      <c r="BB469" s="71" t="s">
        <v>1171</v>
      </c>
      <c r="BC469" s="4" t="str">
        <f t="shared" si="79"/>
        <v>Rourkela</v>
      </c>
      <c r="BE469" s="4"/>
      <c r="BF469" s="4"/>
      <c r="BG469" s="26" t="s">
        <v>2258</v>
      </c>
      <c r="BH469" s="26" t="s">
        <v>12</v>
      </c>
      <c r="BI469" s="4">
        <f t="shared" si="80"/>
        <v>105.8</v>
      </c>
      <c r="BK469" s="3" t="s">
        <v>1285</v>
      </c>
      <c r="BL469" s="135" t="str">
        <f t="shared" si="81"/>
        <v>Exists</v>
      </c>
    </row>
    <row r="470" spans="9:64">
      <c r="I470" s="24">
        <v>890</v>
      </c>
      <c r="J470" s="46" t="str" cm="1">
        <f t="array" ref="J470">_xlfn.IFS(I470&gt;=750,"Low Risk",AND(I470&gt;=650,I470&lt;=749),"Medium Risk",I470&lt;650,"High Risk")</f>
        <v>Low Risk</v>
      </c>
      <c r="N470" s="4"/>
      <c r="P470" s="26">
        <v>45.98</v>
      </c>
      <c r="Q470" s="4" t="str">
        <f t="shared" si="82"/>
        <v>Available</v>
      </c>
      <c r="Y470" s="24" t="s">
        <v>2260</v>
      </c>
      <c r="Z470" s="24" t="s">
        <v>16</v>
      </c>
      <c r="AA470" s="84" t="str">
        <f t="shared" si="73"/>
        <v>Suresh Panda</v>
      </c>
      <c r="AB470" s="24">
        <v>52.76</v>
      </c>
      <c r="AC470" s="2" t="s">
        <v>64</v>
      </c>
      <c r="AD470" s="2">
        <v>40.450000000000003</v>
      </c>
      <c r="AG470" s="24" t="s">
        <v>2260</v>
      </c>
      <c r="AH470" s="4" t="str">
        <f t="shared" si="74"/>
        <v>00469</v>
      </c>
      <c r="AI470" s="2" t="s">
        <v>105</v>
      </c>
      <c r="AJ470" s="46" t="str">
        <f t="shared" si="75"/>
        <v>Female</v>
      </c>
      <c r="AK470" s="2" t="s">
        <v>348</v>
      </c>
      <c r="AL470" s="2" t="s">
        <v>58</v>
      </c>
      <c r="AM470" s="7" t="str">
        <f t="shared" si="76"/>
        <v>Puja Mallick|Dhenkanal</v>
      </c>
      <c r="AO470" s="2" t="s">
        <v>348</v>
      </c>
      <c r="AP470" s="4" t="str">
        <f t="shared" si="77"/>
        <v>Not True</v>
      </c>
      <c r="AU470" s="24" t="s">
        <v>1377</v>
      </c>
      <c r="AV470" s="46" t="str">
        <f t="shared" si="78"/>
        <v>Approved</v>
      </c>
      <c r="AY470" s="2" t="s">
        <v>1287</v>
      </c>
      <c r="AZ470" s="2" t="s">
        <v>58</v>
      </c>
      <c r="BA470" s="24" t="s">
        <v>2260</v>
      </c>
      <c r="BB470" s="70" t="s">
        <v>886</v>
      </c>
      <c r="BC470" s="4" t="str">
        <f t="shared" si="79"/>
        <v>Balasore</v>
      </c>
      <c r="BE470" s="4"/>
      <c r="BF470" s="4"/>
      <c r="BG470" s="24" t="s">
        <v>2260</v>
      </c>
      <c r="BH470" s="24" t="s">
        <v>16</v>
      </c>
      <c r="BI470" s="4">
        <f t="shared" si="80"/>
        <v>197.62</v>
      </c>
      <c r="BK470" s="2" t="s">
        <v>1287</v>
      </c>
      <c r="BL470" s="135" t="str">
        <f t="shared" si="81"/>
        <v>Exists</v>
      </c>
    </row>
    <row r="471" spans="9:64">
      <c r="I471" s="26">
        <v>779</v>
      </c>
      <c r="J471" s="46" t="str" cm="1">
        <f t="array" ref="J471">_xlfn.IFS(I471&gt;=750,"Low Risk",AND(I471&gt;=650,I471&lt;=749),"Medium Risk",I471&lt;650,"High Risk")</f>
        <v>Low Risk</v>
      </c>
      <c r="N471" s="4"/>
      <c r="P471" s="24">
        <v>52.76</v>
      </c>
      <c r="Q471" s="4" t="str">
        <f t="shared" si="82"/>
        <v>Available</v>
      </c>
      <c r="Y471" s="26" t="s">
        <v>2262</v>
      </c>
      <c r="Z471" s="26" t="s">
        <v>24</v>
      </c>
      <c r="AA471" s="84" t="str">
        <f t="shared" si="73"/>
        <v>Bikash Nayak</v>
      </c>
      <c r="AB471" s="26">
        <v>33.549999999999997</v>
      </c>
      <c r="AC471" s="3" t="s">
        <v>97</v>
      </c>
      <c r="AD471" s="3">
        <v>48.77</v>
      </c>
      <c r="AG471" s="26" t="s">
        <v>2262</v>
      </c>
      <c r="AH471" s="4" t="str">
        <f t="shared" si="74"/>
        <v>00470</v>
      </c>
      <c r="AI471" s="3" t="s">
        <v>128</v>
      </c>
      <c r="AJ471" s="46" t="str">
        <f t="shared" si="75"/>
        <v>Female</v>
      </c>
      <c r="AK471" s="3" t="s">
        <v>600</v>
      </c>
      <c r="AL471" s="3" t="s">
        <v>69</v>
      </c>
      <c r="AM471" s="7" t="str">
        <f t="shared" si="76"/>
        <v>Sanjay Mallick|Sambalpur</v>
      </c>
      <c r="AO471" s="3" t="s">
        <v>600</v>
      </c>
      <c r="AP471" s="4" t="str">
        <f t="shared" si="77"/>
        <v>Not True</v>
      </c>
      <c r="AU471" s="26" t="s">
        <v>1381</v>
      </c>
      <c r="AV471" s="46" t="str">
        <f t="shared" si="78"/>
        <v>Rejected</v>
      </c>
      <c r="AY471" s="3" t="s">
        <v>1288</v>
      </c>
      <c r="AZ471" s="3" t="s">
        <v>69</v>
      </c>
      <c r="BA471" s="26" t="s">
        <v>2262</v>
      </c>
      <c r="BB471" s="71" t="s">
        <v>1199</v>
      </c>
      <c r="BC471" s="4" t="str">
        <f t="shared" si="79"/>
        <v>Sambalpur</v>
      </c>
      <c r="BE471" s="4"/>
      <c r="BF471" s="4"/>
      <c r="BG471" s="26" t="s">
        <v>2262</v>
      </c>
      <c r="BH471" s="26" t="s">
        <v>24</v>
      </c>
      <c r="BI471" s="4">
        <f t="shared" si="80"/>
        <v>190.31</v>
      </c>
      <c r="BK471" s="3" t="s">
        <v>1288</v>
      </c>
      <c r="BL471" s="135" t="str">
        <f t="shared" si="81"/>
        <v>Exists</v>
      </c>
    </row>
    <row r="472" spans="9:64">
      <c r="I472" s="24">
        <v>561</v>
      </c>
      <c r="J472" s="46" t="str" cm="1">
        <f t="array" ref="J472">_xlfn.IFS(I472&gt;=750,"Low Risk",AND(I472&gt;=650,I472&lt;=749),"Medium Risk",I472&lt;650,"High Risk")</f>
        <v>High Risk</v>
      </c>
      <c r="N472" s="4"/>
      <c r="P472" s="26">
        <v>33.549999999999997</v>
      </c>
      <c r="Q472" s="4" t="str">
        <f t="shared" si="82"/>
        <v>Available</v>
      </c>
      <c r="Y472" s="24" t="s">
        <v>2264</v>
      </c>
      <c r="Z472" s="24" t="s">
        <v>32</v>
      </c>
      <c r="AA472" s="84" t="str">
        <f t="shared" si="73"/>
        <v>Ramesh Behera</v>
      </c>
      <c r="AB472" s="24">
        <v>49.3</v>
      </c>
      <c r="AC472" s="2" t="s">
        <v>97</v>
      </c>
      <c r="AD472" s="2">
        <v>6.66</v>
      </c>
      <c r="AG472" s="24" t="s">
        <v>2264</v>
      </c>
      <c r="AH472" s="4" t="str">
        <f t="shared" si="74"/>
        <v>00471</v>
      </c>
      <c r="AI472" s="2" t="s">
        <v>89</v>
      </c>
      <c r="AJ472" s="46" t="str">
        <f t="shared" si="75"/>
        <v>Female</v>
      </c>
      <c r="AK472" s="2" t="s">
        <v>1291</v>
      </c>
      <c r="AL472" s="2" t="s">
        <v>82</v>
      </c>
      <c r="AM472" s="7" t="str">
        <f t="shared" si="76"/>
        <v>Vijay Sahoo|Cuttack</v>
      </c>
      <c r="AO472" s="2" t="s">
        <v>1291</v>
      </c>
      <c r="AP472" s="4" t="str">
        <f t="shared" si="77"/>
        <v>Not True</v>
      </c>
      <c r="AU472" s="24" t="s">
        <v>1377</v>
      </c>
      <c r="AV472" s="46" t="str">
        <f t="shared" si="78"/>
        <v>Approved</v>
      </c>
      <c r="AY472" s="2" t="s">
        <v>1290</v>
      </c>
      <c r="AZ472" s="2" t="s">
        <v>82</v>
      </c>
      <c r="BA472" s="24" t="s">
        <v>2264</v>
      </c>
      <c r="BB472" s="70" t="s">
        <v>894</v>
      </c>
      <c r="BC472" s="4" t="str">
        <f t="shared" si="79"/>
        <v>Balasore</v>
      </c>
      <c r="BE472" s="4"/>
      <c r="BF472" s="4"/>
      <c r="BG472" s="24" t="s">
        <v>2264</v>
      </c>
      <c r="BH472" s="24" t="s">
        <v>32</v>
      </c>
      <c r="BI472" s="4">
        <f t="shared" si="80"/>
        <v>224.53</v>
      </c>
      <c r="BK472" s="2" t="s">
        <v>1290</v>
      </c>
      <c r="BL472" s="135" t="str">
        <f t="shared" si="81"/>
        <v>Exists</v>
      </c>
    </row>
    <row r="473" spans="9:64">
      <c r="I473" s="26">
        <v>722</v>
      </c>
      <c r="J473" s="46" t="str" cm="1">
        <f t="array" ref="J473">_xlfn.IFS(I473&gt;=750,"Low Risk",AND(I473&gt;=650,I473&lt;=749),"Medium Risk",I473&lt;650,"High Risk")</f>
        <v>Medium Risk</v>
      </c>
      <c r="N473" s="4"/>
      <c r="P473" s="24">
        <v>49.3</v>
      </c>
      <c r="Q473" s="4" t="str">
        <f t="shared" si="82"/>
        <v>Available</v>
      </c>
      <c r="Y473" s="26" t="s">
        <v>2265</v>
      </c>
      <c r="Z473" s="26" t="s">
        <v>41</v>
      </c>
      <c r="AA473" s="84" t="str">
        <f t="shared" si="73"/>
        <v>Pooja Tripathi</v>
      </c>
      <c r="AB473" s="26">
        <v>36.71</v>
      </c>
      <c r="AC473" s="3" t="s">
        <v>97</v>
      </c>
      <c r="AD473" s="3">
        <v>22.07</v>
      </c>
      <c r="AG473" s="26" t="s">
        <v>2265</v>
      </c>
      <c r="AH473" s="4" t="str">
        <f t="shared" si="74"/>
        <v>00472</v>
      </c>
      <c r="AI473" s="3" t="s">
        <v>89</v>
      </c>
      <c r="AJ473" s="46" t="str">
        <f t="shared" si="75"/>
        <v>Female</v>
      </c>
      <c r="AK473" s="3" t="s">
        <v>929</v>
      </c>
      <c r="AL473" s="3" t="s">
        <v>82</v>
      </c>
      <c r="AM473" s="7" t="str">
        <f t="shared" si="76"/>
        <v>Arjun Sahoo|Cuttack</v>
      </c>
      <c r="AO473" s="3" t="s">
        <v>929</v>
      </c>
      <c r="AP473" s="4" t="str">
        <f t="shared" si="77"/>
        <v>Not True</v>
      </c>
      <c r="AU473" s="26" t="s">
        <v>1426</v>
      </c>
      <c r="AV473" s="46" t="str">
        <f t="shared" si="78"/>
        <v>Under Review</v>
      </c>
      <c r="AY473" s="3" t="s">
        <v>1292</v>
      </c>
      <c r="AZ473" s="3" t="s">
        <v>82</v>
      </c>
      <c r="BA473" s="26" t="s">
        <v>2265</v>
      </c>
      <c r="BB473" s="71" t="s">
        <v>223</v>
      </c>
      <c r="BC473" s="4" t="str">
        <f t="shared" si="79"/>
        <v>Berhampur</v>
      </c>
      <c r="BE473" s="4"/>
      <c r="BF473" s="4"/>
      <c r="BG473" s="26" t="s">
        <v>2265</v>
      </c>
      <c r="BH473" s="26" t="s">
        <v>41</v>
      </c>
      <c r="BI473" s="4">
        <f t="shared" si="80"/>
        <v>251.78</v>
      </c>
      <c r="BK473" s="3" t="s">
        <v>1292</v>
      </c>
      <c r="BL473" s="135" t="str">
        <f t="shared" si="81"/>
        <v>Exists</v>
      </c>
    </row>
    <row r="474" spans="9:64">
      <c r="I474" s="24">
        <v>635</v>
      </c>
      <c r="J474" s="46" t="str" cm="1">
        <f t="array" ref="J474">_xlfn.IFS(I474&gt;=750,"Low Risk",AND(I474&gt;=650,I474&lt;=749),"Medium Risk",I474&lt;650,"High Risk")</f>
        <v>High Risk</v>
      </c>
      <c r="N474" s="4"/>
      <c r="P474" s="26">
        <v>36.71</v>
      </c>
      <c r="Q474" s="4" t="str">
        <f t="shared" si="82"/>
        <v>Available</v>
      </c>
      <c r="Y474" s="24" t="s">
        <v>2267</v>
      </c>
      <c r="Z474" s="24" t="s">
        <v>7</v>
      </c>
      <c r="AA474" s="84" t="str">
        <f t="shared" si="73"/>
        <v>Rajesh Kumar</v>
      </c>
      <c r="AB474" s="24">
        <v>77.989999999999995</v>
      </c>
      <c r="AC474" s="2" t="s">
        <v>124</v>
      </c>
      <c r="AD474" s="2">
        <v>32.9</v>
      </c>
      <c r="AG474" s="24" t="s">
        <v>2267</v>
      </c>
      <c r="AH474" s="4" t="str">
        <f t="shared" si="74"/>
        <v>00473</v>
      </c>
      <c r="AI474" s="2" t="s">
        <v>57</v>
      </c>
      <c r="AJ474" s="46" t="str">
        <f t="shared" si="75"/>
        <v>Female</v>
      </c>
      <c r="AK474" s="2" t="s">
        <v>539</v>
      </c>
      <c r="AL474" s="2" t="s">
        <v>69</v>
      </c>
      <c r="AM474" s="7" t="str">
        <f t="shared" si="76"/>
        <v>Manoj Mohanty|Sambalpur</v>
      </c>
      <c r="AO474" s="2" t="s">
        <v>539</v>
      </c>
      <c r="AP474" s="4" t="str">
        <f t="shared" si="77"/>
        <v>Not True</v>
      </c>
      <c r="AU474" s="24" t="s">
        <v>1377</v>
      </c>
      <c r="AV474" s="46" t="str">
        <f t="shared" si="78"/>
        <v>Approved</v>
      </c>
      <c r="AY474" s="2" t="s">
        <v>1294</v>
      </c>
      <c r="AZ474" s="2" t="s">
        <v>69</v>
      </c>
      <c r="BA474" s="24" t="s">
        <v>2267</v>
      </c>
      <c r="BB474" s="70" t="s">
        <v>806</v>
      </c>
      <c r="BC474" s="4" t="str">
        <f t="shared" si="79"/>
        <v>Angul</v>
      </c>
      <c r="BE474" s="4"/>
      <c r="BF474" s="4"/>
      <c r="BG474" s="24" t="s">
        <v>2267</v>
      </c>
      <c r="BH474" s="24" t="s">
        <v>7</v>
      </c>
      <c r="BI474" s="4">
        <f t="shared" si="80"/>
        <v>209.86</v>
      </c>
      <c r="BK474" s="2" t="s">
        <v>1294</v>
      </c>
      <c r="BL474" s="135" t="str">
        <f t="shared" si="81"/>
        <v>Exists</v>
      </c>
    </row>
    <row r="475" spans="9:64">
      <c r="I475" s="26">
        <v>731</v>
      </c>
      <c r="J475" s="46" t="str" cm="1">
        <f t="array" ref="J475">_xlfn.IFS(I475&gt;=750,"Low Risk",AND(I475&gt;=650,I475&lt;=749),"Medium Risk",I475&lt;650,"High Risk")</f>
        <v>Medium Risk</v>
      </c>
      <c r="N475" s="4"/>
      <c r="P475" s="24">
        <v>77.989999999999995</v>
      </c>
      <c r="Q475" s="4" t="str">
        <f t="shared" si="82"/>
        <v>Available</v>
      </c>
      <c r="Y475" s="26" t="s">
        <v>2269</v>
      </c>
      <c r="Z475" s="26" t="s">
        <v>24</v>
      </c>
      <c r="AA475" s="84" t="str">
        <f t="shared" si="73"/>
        <v>Bikash Nayak</v>
      </c>
      <c r="AB475" s="26">
        <v>35.89</v>
      </c>
      <c r="AC475" s="3" t="s">
        <v>97</v>
      </c>
      <c r="AD475" s="3">
        <v>44.24</v>
      </c>
      <c r="AG475" s="26" t="s">
        <v>2269</v>
      </c>
      <c r="AH475" s="4" t="str">
        <f t="shared" si="74"/>
        <v>00474</v>
      </c>
      <c r="AI475" s="3" t="s">
        <v>89</v>
      </c>
      <c r="AJ475" s="46" t="str">
        <f t="shared" si="75"/>
        <v>Female</v>
      </c>
      <c r="AK475" s="3" t="s">
        <v>1172</v>
      </c>
      <c r="AL475" s="3" t="s">
        <v>93</v>
      </c>
      <c r="AM475" s="7" t="str">
        <f t="shared" si="76"/>
        <v>Pooja Pradhan|Jharsuguda</v>
      </c>
      <c r="AO475" s="3" t="s">
        <v>1172</v>
      </c>
      <c r="AP475" s="4" t="str">
        <f t="shared" si="77"/>
        <v>Not True</v>
      </c>
      <c r="AU475" s="26" t="s">
        <v>1381</v>
      </c>
      <c r="AV475" s="46" t="str">
        <f t="shared" si="78"/>
        <v>Rejected</v>
      </c>
      <c r="AY475" s="3" t="s">
        <v>1295</v>
      </c>
      <c r="AZ475" s="3" t="s">
        <v>93</v>
      </c>
      <c r="BA475" s="26" t="s">
        <v>2269</v>
      </c>
      <c r="BB475" s="71" t="s">
        <v>1254</v>
      </c>
      <c r="BC475" s="4" t="str">
        <f t="shared" si="79"/>
        <v>Bhubaneswar</v>
      </c>
      <c r="BE475" s="4"/>
      <c r="BF475" s="4"/>
      <c r="BG475" s="26" t="s">
        <v>2269</v>
      </c>
      <c r="BH475" s="26" t="s">
        <v>24</v>
      </c>
      <c r="BI475" s="4">
        <f t="shared" si="80"/>
        <v>190.31</v>
      </c>
      <c r="BK475" s="3" t="s">
        <v>1295</v>
      </c>
      <c r="BL475" s="135" t="str">
        <f t="shared" si="81"/>
        <v>Exists</v>
      </c>
    </row>
    <row r="476" spans="9:64">
      <c r="I476" s="24">
        <v>874</v>
      </c>
      <c r="J476" s="46" t="str" cm="1">
        <f t="array" ref="J476">_xlfn.IFS(I476&gt;=750,"Low Risk",AND(I476&gt;=650,I476&lt;=749),"Medium Risk",I476&lt;650,"High Risk")</f>
        <v>Low Risk</v>
      </c>
      <c r="N476" s="4"/>
      <c r="P476" s="26">
        <v>35.89</v>
      </c>
      <c r="Q476" s="4" t="str">
        <f t="shared" si="82"/>
        <v>Available</v>
      </c>
      <c r="Y476" s="24" t="s">
        <v>2270</v>
      </c>
      <c r="Z476" s="24" t="s">
        <v>38</v>
      </c>
      <c r="AA476" s="84" t="str">
        <f t="shared" si="73"/>
        <v>Deepak Mishra</v>
      </c>
      <c r="AB476" s="24">
        <v>75.58</v>
      </c>
      <c r="AC476" s="2" t="s">
        <v>97</v>
      </c>
      <c r="AD476" s="2">
        <v>5.93</v>
      </c>
      <c r="AG476" s="24" t="s">
        <v>2270</v>
      </c>
      <c r="AH476" s="4" t="str">
        <f t="shared" si="74"/>
        <v>00475</v>
      </c>
      <c r="AI476" s="2" t="s">
        <v>89</v>
      </c>
      <c r="AJ476" s="46" t="str">
        <f t="shared" si="75"/>
        <v>Female</v>
      </c>
      <c r="AK476" s="2" t="s">
        <v>1297</v>
      </c>
      <c r="AL476" s="2" t="s">
        <v>58</v>
      </c>
      <c r="AM476" s="7" t="str">
        <f t="shared" si="76"/>
        <v>Vijay Kumar|Dhenkanal</v>
      </c>
      <c r="AO476" s="2" t="s">
        <v>1297</v>
      </c>
      <c r="AP476" s="4" t="str">
        <f t="shared" si="77"/>
        <v>Not True</v>
      </c>
      <c r="AU476" s="24" t="s">
        <v>1426</v>
      </c>
      <c r="AV476" s="46" t="str">
        <f t="shared" si="78"/>
        <v>Under Review</v>
      </c>
      <c r="AY476" s="2" t="s">
        <v>1296</v>
      </c>
      <c r="AZ476" s="2" t="s">
        <v>58</v>
      </c>
      <c r="BA476" s="24" t="s">
        <v>2270</v>
      </c>
      <c r="BB476" s="70" t="s">
        <v>1222</v>
      </c>
      <c r="BC476" s="4" t="str">
        <f t="shared" si="79"/>
        <v>Cuttack</v>
      </c>
      <c r="BE476" s="4"/>
      <c r="BF476" s="4"/>
      <c r="BG476" s="24" t="s">
        <v>2270</v>
      </c>
      <c r="BH476" s="24" t="s">
        <v>38</v>
      </c>
      <c r="BI476" s="4">
        <f t="shared" si="80"/>
        <v>144.97999999999999</v>
      </c>
      <c r="BK476" s="2" t="s">
        <v>1296</v>
      </c>
      <c r="BL476" s="135" t="str">
        <f t="shared" si="81"/>
        <v>Exists</v>
      </c>
    </row>
    <row r="477" spans="9:64">
      <c r="I477" s="26">
        <v>896</v>
      </c>
      <c r="J477" s="46" t="str" cm="1">
        <f t="array" ref="J477">_xlfn.IFS(I477&gt;=750,"Low Risk",AND(I477&gt;=650,I477&lt;=749),"Medium Risk",I477&lt;650,"High Risk")</f>
        <v>Low Risk</v>
      </c>
      <c r="N477" s="4"/>
      <c r="P477" s="24">
        <v>75.58</v>
      </c>
      <c r="Q477" s="4" t="str">
        <f t="shared" si="82"/>
        <v>Available</v>
      </c>
      <c r="Y477" s="26" t="s">
        <v>2271</v>
      </c>
      <c r="Z477" s="26" t="s">
        <v>32</v>
      </c>
      <c r="AA477" s="84" t="str">
        <f t="shared" si="73"/>
        <v>Ramesh Behera</v>
      </c>
      <c r="AB477" s="26">
        <v>64.31</v>
      </c>
      <c r="AC477" s="3" t="s">
        <v>59</v>
      </c>
      <c r="AD477" s="3">
        <v>32.39</v>
      </c>
      <c r="AG477" s="26" t="s">
        <v>2271</v>
      </c>
      <c r="AH477" s="4" t="str">
        <f t="shared" si="74"/>
        <v>00476</v>
      </c>
      <c r="AI477" s="3" t="s">
        <v>57</v>
      </c>
      <c r="AJ477" s="46" t="str">
        <f t="shared" si="75"/>
        <v>Female</v>
      </c>
      <c r="AK477" s="3" t="s">
        <v>1300</v>
      </c>
      <c r="AL477" s="3" t="s">
        <v>69</v>
      </c>
      <c r="AM477" s="7" t="str">
        <f t="shared" si="76"/>
        <v>Sita Tripathi|Sambalpur</v>
      </c>
      <c r="AO477" s="3" t="s">
        <v>1300</v>
      </c>
      <c r="AP477" s="4" t="str">
        <f t="shared" si="77"/>
        <v>Not True</v>
      </c>
      <c r="AU477" s="26" t="s">
        <v>1426</v>
      </c>
      <c r="AV477" s="46" t="str">
        <f t="shared" si="78"/>
        <v>Under Review</v>
      </c>
      <c r="AY477" s="3" t="s">
        <v>1299</v>
      </c>
      <c r="AZ477" s="3" t="s">
        <v>69</v>
      </c>
      <c r="BA477" s="26" t="s">
        <v>2271</v>
      </c>
      <c r="BB477" s="71" t="s">
        <v>211</v>
      </c>
      <c r="BC477" s="4" t="str">
        <f t="shared" si="79"/>
        <v>Berhampur</v>
      </c>
      <c r="BE477" s="4"/>
      <c r="BF477" s="4"/>
      <c r="BG477" s="26" t="s">
        <v>2271</v>
      </c>
      <c r="BH477" s="26" t="s">
        <v>32</v>
      </c>
      <c r="BI477" s="4">
        <f t="shared" si="80"/>
        <v>224.53</v>
      </c>
      <c r="BK477" s="3" t="s">
        <v>1299</v>
      </c>
      <c r="BL477" s="135" t="str">
        <f t="shared" si="81"/>
        <v>Exists</v>
      </c>
    </row>
    <row r="478" spans="9:64">
      <c r="I478" s="24">
        <v>633</v>
      </c>
      <c r="J478" s="46" t="str" cm="1">
        <f t="array" ref="J478">_xlfn.IFS(I478&gt;=750,"Low Risk",AND(I478&gt;=650,I478&lt;=749),"Medium Risk",I478&lt;650,"High Risk")</f>
        <v>High Risk</v>
      </c>
      <c r="N478" s="4"/>
      <c r="P478" s="26">
        <v>64.31</v>
      </c>
      <c r="Q478" s="4" t="str">
        <f t="shared" si="82"/>
        <v>Available</v>
      </c>
      <c r="Y478" s="24" t="s">
        <v>2272</v>
      </c>
      <c r="Z478" s="24" t="s">
        <v>7</v>
      </c>
      <c r="AA478" s="84" t="str">
        <f t="shared" si="73"/>
        <v>Rajesh Kumar</v>
      </c>
      <c r="AB478" s="24">
        <v>31.74</v>
      </c>
      <c r="AC478" s="2" t="s">
        <v>64</v>
      </c>
      <c r="AD478" s="2">
        <v>19.93</v>
      </c>
      <c r="AG478" s="24" t="s">
        <v>2272</v>
      </c>
      <c r="AH478" s="4" t="str">
        <f t="shared" si="74"/>
        <v>00477</v>
      </c>
      <c r="AI478" s="2" t="s">
        <v>105</v>
      </c>
      <c r="AJ478" s="46" t="str">
        <f t="shared" si="75"/>
        <v>Female</v>
      </c>
      <c r="AK478" s="2" t="s">
        <v>1303</v>
      </c>
      <c r="AL478" s="2" t="s">
        <v>69</v>
      </c>
      <c r="AM478" s="7" t="str">
        <f t="shared" si="76"/>
        <v>Kavita Dash|Sambalpur</v>
      </c>
      <c r="AO478" s="2" t="s">
        <v>1303</v>
      </c>
      <c r="AP478" s="4" t="str">
        <f t="shared" si="77"/>
        <v>Not True</v>
      </c>
      <c r="AU478" s="24" t="s">
        <v>1386</v>
      </c>
      <c r="AV478" s="46" t="str">
        <f t="shared" si="78"/>
        <v>Rejected</v>
      </c>
      <c r="AY478" s="2" t="s">
        <v>1302</v>
      </c>
      <c r="AZ478" s="2" t="s">
        <v>69</v>
      </c>
      <c r="BA478" s="24" t="s">
        <v>2272</v>
      </c>
      <c r="BB478" s="70" t="s">
        <v>544</v>
      </c>
      <c r="BC478" s="4" t="str">
        <f t="shared" si="79"/>
        <v>Angul</v>
      </c>
      <c r="BE478" s="4"/>
      <c r="BF478" s="4"/>
      <c r="BG478" s="24" t="s">
        <v>2272</v>
      </c>
      <c r="BH478" s="24" t="s">
        <v>7</v>
      </c>
      <c r="BI478" s="4">
        <f t="shared" si="80"/>
        <v>209.86</v>
      </c>
      <c r="BK478" s="2" t="s">
        <v>1302</v>
      </c>
      <c r="BL478" s="135" t="str">
        <f t="shared" si="81"/>
        <v>Exists</v>
      </c>
    </row>
    <row r="479" spans="9:64">
      <c r="I479" s="26">
        <v>610</v>
      </c>
      <c r="J479" s="46" t="str" cm="1">
        <f t="array" ref="J479">_xlfn.IFS(I479&gt;=750,"Low Risk",AND(I479&gt;=650,I479&lt;=749),"Medium Risk",I479&lt;650,"High Risk")</f>
        <v>High Risk</v>
      </c>
      <c r="N479" s="4"/>
      <c r="P479" s="24">
        <v>31.74</v>
      </c>
      <c r="Q479" s="4" t="str">
        <f t="shared" si="82"/>
        <v>Available</v>
      </c>
      <c r="Y479" s="26" t="s">
        <v>2273</v>
      </c>
      <c r="Z479" s="26" t="s">
        <v>41</v>
      </c>
      <c r="AA479" s="84" t="str">
        <f t="shared" si="73"/>
        <v>Pooja Tripathi</v>
      </c>
      <c r="AB479" s="26">
        <v>71.87</v>
      </c>
      <c r="AC479" s="3" t="s">
        <v>59</v>
      </c>
      <c r="AD479" s="3">
        <v>49.54</v>
      </c>
      <c r="AG479" s="26" t="s">
        <v>2273</v>
      </c>
      <c r="AH479" s="4" t="str">
        <f t="shared" si="74"/>
        <v>00478</v>
      </c>
      <c r="AI479" s="3" t="s">
        <v>105</v>
      </c>
      <c r="AJ479" s="46" t="str">
        <f t="shared" si="75"/>
        <v>Female</v>
      </c>
      <c r="AK479" s="3" t="s">
        <v>631</v>
      </c>
      <c r="AL479" s="3" t="s">
        <v>82</v>
      </c>
      <c r="AM479" s="7" t="str">
        <f t="shared" si="76"/>
        <v>Ravi Kumar|Cuttack</v>
      </c>
      <c r="AO479" s="3" t="s">
        <v>631</v>
      </c>
      <c r="AP479" s="96" t="str">
        <f t="shared" si="77"/>
        <v>Ravi Kumar</v>
      </c>
      <c r="AU479" s="26" t="s">
        <v>1377</v>
      </c>
      <c r="AV479" s="46" t="str">
        <f t="shared" si="78"/>
        <v>Approved</v>
      </c>
      <c r="AY479" s="3" t="s">
        <v>1305</v>
      </c>
      <c r="AZ479" s="3" t="s">
        <v>82</v>
      </c>
      <c r="BA479" s="26" t="s">
        <v>2273</v>
      </c>
      <c r="BB479" s="71" t="s">
        <v>1041</v>
      </c>
      <c r="BC479" s="4" t="str">
        <f t="shared" si="79"/>
        <v>Jharsuguda</v>
      </c>
      <c r="BE479" s="4"/>
      <c r="BF479" s="4"/>
      <c r="BG479" s="26" t="s">
        <v>2273</v>
      </c>
      <c r="BH479" s="26" t="s">
        <v>41</v>
      </c>
      <c r="BI479" s="4">
        <f t="shared" si="80"/>
        <v>251.78</v>
      </c>
      <c r="BK479" s="3" t="s">
        <v>1305</v>
      </c>
      <c r="BL479" s="135" t="str">
        <f t="shared" si="81"/>
        <v>Exists</v>
      </c>
    </row>
    <row r="480" spans="9:64">
      <c r="I480" s="24">
        <v>601</v>
      </c>
      <c r="J480" s="46" t="str" cm="1">
        <f t="array" ref="J480">_xlfn.IFS(I480&gt;=750,"Low Risk",AND(I480&gt;=650,I480&lt;=749),"Medium Risk",I480&lt;650,"High Risk")</f>
        <v>High Risk</v>
      </c>
      <c r="N480" s="4"/>
      <c r="P480" s="26">
        <v>71.87</v>
      </c>
      <c r="Q480" s="4" t="str">
        <f t="shared" si="82"/>
        <v>Available</v>
      </c>
      <c r="Y480" s="24" t="s">
        <v>2275</v>
      </c>
      <c r="Z480" s="24" t="s">
        <v>16</v>
      </c>
      <c r="AA480" s="84" t="str">
        <f t="shared" si="73"/>
        <v>Suresh Panda</v>
      </c>
      <c r="AB480" s="24">
        <v>23.22</v>
      </c>
      <c r="AC480" s="2" t="s">
        <v>124</v>
      </c>
      <c r="AD480" s="2">
        <v>21.08</v>
      </c>
      <c r="AG480" s="24" t="s">
        <v>2275</v>
      </c>
      <c r="AH480" s="4" t="str">
        <f t="shared" si="74"/>
        <v>00479</v>
      </c>
      <c r="AI480" s="2" t="s">
        <v>128</v>
      </c>
      <c r="AJ480" s="46" t="str">
        <f t="shared" si="75"/>
        <v>Female</v>
      </c>
      <c r="AK480" s="2" t="s">
        <v>401</v>
      </c>
      <c r="AL480" s="2" t="s">
        <v>58</v>
      </c>
      <c r="AM480" s="7" t="str">
        <f t="shared" si="76"/>
        <v>Puja Sahu|Dhenkanal</v>
      </c>
      <c r="AO480" s="2" t="s">
        <v>401</v>
      </c>
      <c r="AP480" s="4" t="str">
        <f t="shared" si="77"/>
        <v>Not True</v>
      </c>
      <c r="AU480" s="24" t="s">
        <v>1386</v>
      </c>
      <c r="AV480" s="46" t="str">
        <f t="shared" si="78"/>
        <v>Rejected</v>
      </c>
      <c r="AY480" s="2" t="s">
        <v>1307</v>
      </c>
      <c r="AZ480" s="2" t="s">
        <v>58</v>
      </c>
      <c r="BA480" s="24" t="s">
        <v>2275</v>
      </c>
      <c r="BB480" s="70" t="s">
        <v>838</v>
      </c>
      <c r="BC480" s="4" t="str">
        <f t="shared" si="79"/>
        <v>Balasore</v>
      </c>
      <c r="BE480" s="4"/>
      <c r="BF480" s="4"/>
      <c r="BG480" s="24" t="s">
        <v>2275</v>
      </c>
      <c r="BH480" s="24" t="s">
        <v>16</v>
      </c>
      <c r="BI480" s="4">
        <f t="shared" si="80"/>
        <v>197.62</v>
      </c>
      <c r="BK480" s="2" t="s">
        <v>1307</v>
      </c>
      <c r="BL480" s="135" t="str">
        <f t="shared" si="81"/>
        <v>Exists</v>
      </c>
    </row>
    <row r="481" spans="9:64">
      <c r="I481" s="26">
        <v>669</v>
      </c>
      <c r="J481" s="46" t="str" cm="1">
        <f t="array" ref="J481">_xlfn.IFS(I481&gt;=750,"Low Risk",AND(I481&gt;=650,I481&lt;=749),"Medium Risk",I481&lt;650,"High Risk")</f>
        <v>Medium Risk</v>
      </c>
      <c r="N481" s="4"/>
      <c r="P481" s="24">
        <v>23.22</v>
      </c>
      <c r="Q481" s="4" t="str">
        <f t="shared" si="82"/>
        <v>Available</v>
      </c>
      <c r="Y481" s="26" t="s">
        <v>2277</v>
      </c>
      <c r="Z481" s="26" t="s">
        <v>35</v>
      </c>
      <c r="AA481" s="84" t="str">
        <f t="shared" si="73"/>
        <v>Kavita Rath</v>
      </c>
      <c r="AB481" s="26">
        <v>99.84</v>
      </c>
      <c r="AC481" s="3" t="s">
        <v>124</v>
      </c>
      <c r="AD481" s="3">
        <v>48.98</v>
      </c>
      <c r="AG481" s="26" t="s">
        <v>2277</v>
      </c>
      <c r="AH481" s="4" t="str">
        <f t="shared" si="74"/>
        <v>00480</v>
      </c>
      <c r="AI481" s="3" t="s">
        <v>73</v>
      </c>
      <c r="AJ481" s="46" t="str">
        <f t="shared" si="75"/>
        <v>Male</v>
      </c>
      <c r="AK481" s="3" t="s">
        <v>1310</v>
      </c>
      <c r="AL481" s="3" t="s">
        <v>63</v>
      </c>
      <c r="AM481" s="7" t="str">
        <f t="shared" si="76"/>
        <v>Anita Swain|Balasore</v>
      </c>
      <c r="AO481" s="3" t="s">
        <v>1310</v>
      </c>
      <c r="AP481" s="4" t="str">
        <f t="shared" si="77"/>
        <v>Not True</v>
      </c>
      <c r="AU481" s="26" t="s">
        <v>1377</v>
      </c>
      <c r="AV481" s="46" t="str">
        <f t="shared" si="78"/>
        <v>Approved</v>
      </c>
      <c r="AY481" s="3" t="s">
        <v>1309</v>
      </c>
      <c r="AZ481" s="3" t="s">
        <v>63</v>
      </c>
      <c r="BA481" s="26" t="s">
        <v>2277</v>
      </c>
      <c r="BB481" s="71" t="s">
        <v>753</v>
      </c>
      <c r="BC481" s="4" t="str">
        <f t="shared" si="79"/>
        <v>Dhenkanal</v>
      </c>
      <c r="BE481" s="4"/>
      <c r="BF481" s="4"/>
      <c r="BG481" s="26" t="s">
        <v>2277</v>
      </c>
      <c r="BH481" s="26" t="s">
        <v>35</v>
      </c>
      <c r="BI481" s="4">
        <f t="shared" si="80"/>
        <v>103.83</v>
      </c>
      <c r="BK481" s="3" t="s">
        <v>1309</v>
      </c>
      <c r="BL481" s="135" t="str">
        <f t="shared" si="81"/>
        <v>Exists</v>
      </c>
    </row>
    <row r="482" spans="9:64">
      <c r="I482" s="24">
        <v>811</v>
      </c>
      <c r="J482" s="46" t="str" cm="1">
        <f t="array" ref="J482">_xlfn.IFS(I482&gt;=750,"Low Risk",AND(I482&gt;=650,I482&lt;=749),"Medium Risk",I482&lt;650,"High Risk")</f>
        <v>Low Risk</v>
      </c>
      <c r="N482" s="4"/>
      <c r="P482" s="26">
        <v>99.84</v>
      </c>
      <c r="Q482" s="4" t="str">
        <f t="shared" si="82"/>
        <v>Available</v>
      </c>
      <c r="Y482" s="24" t="s">
        <v>2279</v>
      </c>
      <c r="Z482" s="24" t="s">
        <v>28</v>
      </c>
      <c r="AA482" s="84" t="str">
        <f t="shared" si="73"/>
        <v>Sunita Sahu</v>
      </c>
      <c r="AB482" s="24">
        <v>54.5</v>
      </c>
      <c r="AC482" s="2" t="s">
        <v>74</v>
      </c>
      <c r="AD482" s="2">
        <v>31.67</v>
      </c>
      <c r="AG482" s="24" t="s">
        <v>2279</v>
      </c>
      <c r="AH482" s="4" t="str">
        <f t="shared" si="74"/>
        <v>00481</v>
      </c>
      <c r="AI482" s="2" t="s">
        <v>73</v>
      </c>
      <c r="AJ482" s="46" t="str">
        <f t="shared" si="75"/>
        <v>Male</v>
      </c>
      <c r="AK482" s="2" t="s">
        <v>1313</v>
      </c>
      <c r="AL482" s="2" t="s">
        <v>232</v>
      </c>
      <c r="AM482" s="7" t="str">
        <f t="shared" si="76"/>
        <v>Mamata Swain|Angul</v>
      </c>
      <c r="AO482" s="2" t="s">
        <v>1313</v>
      </c>
      <c r="AP482" s="4" t="str">
        <f t="shared" si="77"/>
        <v>Not True</v>
      </c>
      <c r="AU482" s="24" t="s">
        <v>1377</v>
      </c>
      <c r="AV482" s="46" t="str">
        <f t="shared" si="78"/>
        <v>Approved</v>
      </c>
      <c r="AY482" s="2" t="s">
        <v>1312</v>
      </c>
      <c r="AZ482" s="2" t="s">
        <v>232</v>
      </c>
      <c r="BA482" s="24" t="s">
        <v>2279</v>
      </c>
      <c r="BB482" s="70" t="s">
        <v>685</v>
      </c>
      <c r="BC482" s="4" t="str">
        <f t="shared" si="79"/>
        <v>Berhampur</v>
      </c>
      <c r="BE482" s="4"/>
      <c r="BF482" s="4"/>
      <c r="BG482" s="24" t="s">
        <v>2279</v>
      </c>
      <c r="BH482" s="24" t="s">
        <v>28</v>
      </c>
      <c r="BI482" s="4">
        <f t="shared" si="80"/>
        <v>162.30000000000001</v>
      </c>
      <c r="BK482" s="2" t="s">
        <v>1312</v>
      </c>
      <c r="BL482" s="135" t="str">
        <f t="shared" si="81"/>
        <v>Exists</v>
      </c>
    </row>
    <row r="483" spans="9:64">
      <c r="I483" s="26">
        <v>556</v>
      </c>
      <c r="J483" s="46" t="str" cm="1">
        <f t="array" ref="J483">_xlfn.IFS(I483&gt;=750,"Low Risk",AND(I483&gt;=650,I483&lt;=749),"Medium Risk",I483&lt;650,"High Risk")</f>
        <v>High Risk</v>
      </c>
      <c r="N483" s="4"/>
      <c r="P483" s="24">
        <v>54.5</v>
      </c>
      <c r="Q483" s="4" t="str">
        <f t="shared" si="82"/>
        <v>Available</v>
      </c>
      <c r="Y483" s="26" t="s">
        <v>2281</v>
      </c>
      <c r="Z483" s="26" t="s">
        <v>38</v>
      </c>
      <c r="AA483" s="84" t="str">
        <f t="shared" si="73"/>
        <v>Deepak Mishra</v>
      </c>
      <c r="AB483" s="26">
        <v>23.55</v>
      </c>
      <c r="AC483" s="3" t="s">
        <v>157</v>
      </c>
      <c r="AD483" s="3">
        <v>3.51</v>
      </c>
      <c r="AG483" s="26" t="s">
        <v>2281</v>
      </c>
      <c r="AH483" s="4" t="str">
        <f t="shared" si="74"/>
        <v>00482</v>
      </c>
      <c r="AI483" s="3" t="s">
        <v>73</v>
      </c>
      <c r="AJ483" s="46" t="str">
        <f t="shared" si="75"/>
        <v>Male</v>
      </c>
      <c r="AK483" s="3" t="s">
        <v>1316</v>
      </c>
      <c r="AL483" s="3" t="s">
        <v>93</v>
      </c>
      <c r="AM483" s="7" t="str">
        <f t="shared" si="76"/>
        <v>Seema Mallick|Jharsuguda</v>
      </c>
      <c r="AO483" s="3" t="s">
        <v>1316</v>
      </c>
      <c r="AP483" s="4" t="str">
        <f t="shared" si="77"/>
        <v>Not True</v>
      </c>
      <c r="AU483" s="26" t="s">
        <v>1426</v>
      </c>
      <c r="AV483" s="46" t="str">
        <f t="shared" si="78"/>
        <v>Under Review</v>
      </c>
      <c r="AY483" s="3" t="s">
        <v>1315</v>
      </c>
      <c r="AZ483" s="3" t="s">
        <v>93</v>
      </c>
      <c r="BA483" s="26" t="s">
        <v>2281</v>
      </c>
      <c r="BB483" s="71" t="s">
        <v>743</v>
      </c>
      <c r="BC483" s="4" t="str">
        <f t="shared" si="79"/>
        <v>Cuttack</v>
      </c>
      <c r="BE483" s="4"/>
      <c r="BF483" s="4"/>
      <c r="BG483" s="26" t="s">
        <v>2281</v>
      </c>
      <c r="BH483" s="26" t="s">
        <v>38</v>
      </c>
      <c r="BI483" s="4">
        <f t="shared" si="80"/>
        <v>144.97999999999999</v>
      </c>
      <c r="BK483" s="3" t="s">
        <v>1315</v>
      </c>
      <c r="BL483" s="135" t="str">
        <f t="shared" si="81"/>
        <v>Exists</v>
      </c>
    </row>
    <row r="484" spans="9:64">
      <c r="I484" s="24">
        <v>636</v>
      </c>
      <c r="J484" s="46" t="str" cm="1">
        <f t="array" ref="J484">_xlfn.IFS(I484&gt;=750,"Low Risk",AND(I484&gt;=650,I484&lt;=749),"Medium Risk",I484&lt;650,"High Risk")</f>
        <v>High Risk</v>
      </c>
      <c r="N484" s="4"/>
      <c r="P484" s="26">
        <v>23.55</v>
      </c>
      <c r="Q484" s="4" t="str">
        <f t="shared" si="82"/>
        <v>Available</v>
      </c>
      <c r="Y484" s="24" t="s">
        <v>2283</v>
      </c>
      <c r="Z484" s="24" t="s">
        <v>16</v>
      </c>
      <c r="AA484" s="84" t="str">
        <f t="shared" si="73"/>
        <v>Suresh Panda</v>
      </c>
      <c r="AB484" s="24">
        <v>56.34</v>
      </c>
      <c r="AC484" s="2" t="s">
        <v>59</v>
      </c>
      <c r="AD484" s="2">
        <v>38.22</v>
      </c>
      <c r="AG484" s="24" t="s">
        <v>2283</v>
      </c>
      <c r="AH484" s="4" t="str">
        <f t="shared" si="74"/>
        <v>00483</v>
      </c>
      <c r="AI484" s="2" t="s">
        <v>73</v>
      </c>
      <c r="AJ484" s="46" t="str">
        <f t="shared" si="75"/>
        <v>Male</v>
      </c>
      <c r="AK484" s="2" t="s">
        <v>649</v>
      </c>
      <c r="AL484" s="2" t="s">
        <v>78</v>
      </c>
      <c r="AM484" s="7" t="str">
        <f t="shared" si="76"/>
        <v>Suman Tripathi|Rourkela</v>
      </c>
      <c r="AO484" s="2" t="s">
        <v>649</v>
      </c>
      <c r="AP484" s="4" t="str">
        <f t="shared" si="77"/>
        <v>Not True</v>
      </c>
      <c r="AU484" s="24" t="s">
        <v>1381</v>
      </c>
      <c r="AV484" s="46" t="str">
        <f t="shared" si="78"/>
        <v>Rejected</v>
      </c>
      <c r="AY484" s="2" t="s">
        <v>1318</v>
      </c>
      <c r="AZ484" s="2" t="s">
        <v>78</v>
      </c>
      <c r="BA484" s="24" t="s">
        <v>2283</v>
      </c>
      <c r="BB484" s="70" t="s">
        <v>175</v>
      </c>
      <c r="BC484" s="4" t="str">
        <f t="shared" si="79"/>
        <v>Bhubaneswar</v>
      </c>
      <c r="BE484" s="4"/>
      <c r="BF484" s="4"/>
      <c r="BG484" s="24" t="s">
        <v>2283</v>
      </c>
      <c r="BH484" s="24" t="s">
        <v>16</v>
      </c>
      <c r="BI484" s="4">
        <f t="shared" si="80"/>
        <v>197.62</v>
      </c>
      <c r="BK484" s="2" t="s">
        <v>1318</v>
      </c>
      <c r="BL484" s="135" t="str">
        <f t="shared" si="81"/>
        <v>Exists</v>
      </c>
    </row>
    <row r="485" spans="9:64">
      <c r="I485" s="26">
        <v>883</v>
      </c>
      <c r="J485" s="46" t="str" cm="1">
        <f t="array" ref="J485">_xlfn.IFS(I485&gt;=750,"Low Risk",AND(I485&gt;=650,I485&lt;=749),"Medium Risk",I485&lt;650,"High Risk")</f>
        <v>Low Risk</v>
      </c>
      <c r="N485" s="4"/>
      <c r="P485" s="24">
        <v>56.34</v>
      </c>
      <c r="Q485" s="4" t="str">
        <f t="shared" si="82"/>
        <v>Available</v>
      </c>
      <c r="Y485" s="26" t="s">
        <v>2284</v>
      </c>
      <c r="Z485" s="26" t="s">
        <v>24</v>
      </c>
      <c r="AA485" s="84" t="str">
        <f t="shared" si="73"/>
        <v>Bikash Nayak</v>
      </c>
      <c r="AB485" s="26">
        <v>49.59</v>
      </c>
      <c r="AC485" s="3" t="s">
        <v>74</v>
      </c>
      <c r="AD485" s="3">
        <v>6.88</v>
      </c>
      <c r="AG485" s="26" t="s">
        <v>2284</v>
      </c>
      <c r="AH485" s="4" t="str">
        <f t="shared" si="74"/>
        <v>00484</v>
      </c>
      <c r="AI485" s="3" t="s">
        <v>68</v>
      </c>
      <c r="AJ485" s="46" t="str">
        <f t="shared" si="75"/>
        <v>Female</v>
      </c>
      <c r="AK485" s="3" t="s">
        <v>762</v>
      </c>
      <c r="AL485" s="3" t="s">
        <v>101</v>
      </c>
      <c r="AM485" s="7" t="str">
        <f t="shared" si="76"/>
        <v>Vijay Mohanty|Berhampur</v>
      </c>
      <c r="AO485" s="3" t="s">
        <v>762</v>
      </c>
      <c r="AP485" s="4" t="str">
        <f t="shared" si="77"/>
        <v>Not True</v>
      </c>
      <c r="AU485" s="26" t="s">
        <v>1426</v>
      </c>
      <c r="AV485" s="46" t="str">
        <f t="shared" si="78"/>
        <v>Under Review</v>
      </c>
      <c r="AY485" s="3" t="s">
        <v>1320</v>
      </c>
      <c r="AZ485" s="3" t="s">
        <v>101</v>
      </c>
      <c r="BA485" s="26" t="s">
        <v>2284</v>
      </c>
      <c r="BB485" s="71" t="s">
        <v>865</v>
      </c>
      <c r="BC485" s="4" t="str">
        <f t="shared" si="79"/>
        <v>Cuttack</v>
      </c>
      <c r="BE485" s="4"/>
      <c r="BF485" s="4"/>
      <c r="BG485" s="26" t="s">
        <v>2284</v>
      </c>
      <c r="BH485" s="26" t="s">
        <v>24</v>
      </c>
      <c r="BI485" s="4">
        <f t="shared" si="80"/>
        <v>190.31</v>
      </c>
      <c r="BK485" s="3" t="s">
        <v>1320</v>
      </c>
      <c r="BL485" s="135" t="str">
        <f t="shared" si="81"/>
        <v>Exists</v>
      </c>
    </row>
    <row r="486" spans="9:64">
      <c r="I486" s="24">
        <v>778</v>
      </c>
      <c r="J486" s="46" t="str" cm="1">
        <f t="array" ref="J486">_xlfn.IFS(I486&gt;=750,"Low Risk",AND(I486&gt;=650,I486&lt;=749),"Medium Risk",I486&lt;650,"High Risk")</f>
        <v>Low Risk</v>
      </c>
      <c r="N486" s="4"/>
      <c r="P486" s="26">
        <v>49.59</v>
      </c>
      <c r="Q486" s="4" t="str">
        <f t="shared" si="82"/>
        <v>Available</v>
      </c>
      <c r="Y486" s="24" t="s">
        <v>2285</v>
      </c>
      <c r="Z486" s="24" t="s">
        <v>32</v>
      </c>
      <c r="AA486" s="84" t="str">
        <f t="shared" si="73"/>
        <v>Ramesh Behera</v>
      </c>
      <c r="AB486" s="24">
        <v>59.1</v>
      </c>
      <c r="AC486" s="2" t="s">
        <v>124</v>
      </c>
      <c r="AD486" s="2">
        <v>30.81</v>
      </c>
      <c r="AG486" s="24" t="s">
        <v>2285</v>
      </c>
      <c r="AH486" s="4" t="str">
        <f t="shared" si="74"/>
        <v>00485</v>
      </c>
      <c r="AI486" s="2" t="s">
        <v>57</v>
      </c>
      <c r="AJ486" s="46" t="str">
        <f t="shared" si="75"/>
        <v>Female</v>
      </c>
      <c r="AK486" s="2" t="s">
        <v>1323</v>
      </c>
      <c r="AL486" s="2" t="s">
        <v>82</v>
      </c>
      <c r="AM486" s="7" t="str">
        <f t="shared" si="76"/>
        <v>Sita Mishra|Cuttack</v>
      </c>
      <c r="AO486" s="2" t="s">
        <v>1323</v>
      </c>
      <c r="AP486" s="4" t="str">
        <f t="shared" si="77"/>
        <v>Not True</v>
      </c>
      <c r="AU486" s="24" t="s">
        <v>1377</v>
      </c>
      <c r="AV486" s="46" t="str">
        <f t="shared" si="78"/>
        <v>Approved</v>
      </c>
      <c r="AY486" s="2" t="s">
        <v>1322</v>
      </c>
      <c r="AZ486" s="2" t="s">
        <v>82</v>
      </c>
      <c r="BA486" s="24" t="s">
        <v>2285</v>
      </c>
      <c r="BB486" s="70" t="s">
        <v>1322</v>
      </c>
      <c r="BC486" s="4" t="str">
        <f t="shared" si="79"/>
        <v>Cuttack</v>
      </c>
      <c r="BE486" s="4"/>
      <c r="BF486" s="4"/>
      <c r="BG486" s="24" t="s">
        <v>2285</v>
      </c>
      <c r="BH486" s="24" t="s">
        <v>32</v>
      </c>
      <c r="BI486" s="4">
        <f t="shared" si="80"/>
        <v>224.53</v>
      </c>
      <c r="BK486" s="2" t="s">
        <v>1322</v>
      </c>
      <c r="BL486" s="135" t="str">
        <f t="shared" si="81"/>
        <v>Exists</v>
      </c>
    </row>
    <row r="487" spans="9:64">
      <c r="I487" s="26">
        <v>686</v>
      </c>
      <c r="J487" s="46" t="str" cm="1">
        <f t="array" ref="J487">_xlfn.IFS(I487&gt;=750,"Low Risk",AND(I487&gt;=650,I487&lt;=749),"Medium Risk",I487&lt;650,"High Risk")</f>
        <v>Medium Risk</v>
      </c>
      <c r="N487" s="4"/>
      <c r="P487" s="24">
        <v>59.1</v>
      </c>
      <c r="Q487" s="4" t="str">
        <f t="shared" si="82"/>
        <v>Available</v>
      </c>
      <c r="Y487" s="26" t="s">
        <v>2288</v>
      </c>
      <c r="Z487" s="26" t="s">
        <v>20</v>
      </c>
      <c r="AA487" s="84" t="str">
        <f t="shared" si="73"/>
        <v>Anita Das</v>
      </c>
      <c r="AB487" s="26">
        <v>3.92</v>
      </c>
      <c r="AC487" s="3" t="s">
        <v>157</v>
      </c>
      <c r="AD487" s="3">
        <v>48.47</v>
      </c>
      <c r="AG487" s="26" t="s">
        <v>2288</v>
      </c>
      <c r="AH487" s="4" t="str">
        <f t="shared" si="74"/>
        <v>00486</v>
      </c>
      <c r="AI487" s="3" t="s">
        <v>105</v>
      </c>
      <c r="AJ487" s="46" t="str">
        <f t="shared" si="75"/>
        <v>Female</v>
      </c>
      <c r="AK487" s="3" t="s">
        <v>324</v>
      </c>
      <c r="AL487" s="3" t="s">
        <v>58</v>
      </c>
      <c r="AM487" s="7" t="str">
        <f t="shared" si="76"/>
        <v>Anita Dash|Dhenkanal</v>
      </c>
      <c r="AO487" s="3" t="s">
        <v>324</v>
      </c>
      <c r="AP487" s="4" t="str">
        <f t="shared" si="77"/>
        <v>Not True</v>
      </c>
      <c r="AU487" s="26" t="s">
        <v>1377</v>
      </c>
      <c r="AV487" s="46" t="str">
        <f t="shared" si="78"/>
        <v>Approved</v>
      </c>
      <c r="AY487" s="3" t="s">
        <v>1324</v>
      </c>
      <c r="AZ487" s="3" t="s">
        <v>58</v>
      </c>
      <c r="BA487" s="26" t="s">
        <v>2288</v>
      </c>
      <c r="BB487" s="71" t="s">
        <v>361</v>
      </c>
      <c r="BC487" s="4" t="str">
        <f t="shared" si="79"/>
        <v>Jharsuguda</v>
      </c>
      <c r="BE487" s="4"/>
      <c r="BF487" s="4"/>
      <c r="BG487" s="26" t="s">
        <v>2288</v>
      </c>
      <c r="BH487" s="26" t="s">
        <v>20</v>
      </c>
      <c r="BI487" s="4">
        <f t="shared" si="80"/>
        <v>104.66</v>
      </c>
      <c r="BK487" s="3" t="s">
        <v>1324</v>
      </c>
      <c r="BL487" s="135" t="str">
        <f t="shared" si="81"/>
        <v>Exists</v>
      </c>
    </row>
    <row r="488" spans="9:64">
      <c r="I488" s="24">
        <v>828</v>
      </c>
      <c r="J488" s="46" t="str" cm="1">
        <f t="array" ref="J488">_xlfn.IFS(I488&gt;=750,"Low Risk",AND(I488&gt;=650,I488&lt;=749),"Medium Risk",I488&lt;650,"High Risk")</f>
        <v>Low Risk</v>
      </c>
      <c r="N488" s="4"/>
      <c r="P488" s="26">
        <v>3.92</v>
      </c>
      <c r="Q488" s="4" t="str">
        <f t="shared" si="82"/>
        <v>Available</v>
      </c>
      <c r="Y488" s="24" t="s">
        <v>2289</v>
      </c>
      <c r="Z488" s="24" t="s">
        <v>16</v>
      </c>
      <c r="AA488" s="84" t="str">
        <f t="shared" si="73"/>
        <v>Suresh Panda</v>
      </c>
      <c r="AB488" s="24">
        <v>18.559999999999999</v>
      </c>
      <c r="AC488" s="2" t="s">
        <v>97</v>
      </c>
      <c r="AD488" s="2">
        <v>42.57</v>
      </c>
      <c r="AG488" s="24" t="s">
        <v>2289</v>
      </c>
      <c r="AH488" s="4" t="str">
        <f t="shared" si="74"/>
        <v>00487</v>
      </c>
      <c r="AI488" s="2" t="s">
        <v>68</v>
      </c>
      <c r="AJ488" s="46" t="str">
        <f t="shared" si="75"/>
        <v>Female</v>
      </c>
      <c r="AK488" s="2" t="s">
        <v>719</v>
      </c>
      <c r="AL488" s="2" t="s">
        <v>144</v>
      </c>
      <c r="AM488" s="7" t="str">
        <f t="shared" si="76"/>
        <v>Rekha Sethi|Bhubaneswar</v>
      </c>
      <c r="AO488" s="2" t="s">
        <v>719</v>
      </c>
      <c r="AP488" s="96" t="str">
        <f t="shared" si="77"/>
        <v>Rekha Sethi</v>
      </c>
      <c r="AU488" s="24" t="s">
        <v>1386</v>
      </c>
      <c r="AV488" s="46" t="str">
        <f t="shared" si="78"/>
        <v>Rejected</v>
      </c>
      <c r="AY488" s="2" t="s">
        <v>1325</v>
      </c>
      <c r="AZ488" s="2" t="s">
        <v>144</v>
      </c>
      <c r="BA488" s="24" t="s">
        <v>2289</v>
      </c>
      <c r="BB488" s="70" t="s">
        <v>568</v>
      </c>
      <c r="BC488" s="4" t="str">
        <f t="shared" si="79"/>
        <v>Rourkela</v>
      </c>
      <c r="BE488" s="4"/>
      <c r="BF488" s="4"/>
      <c r="BG488" s="24" t="s">
        <v>2289</v>
      </c>
      <c r="BH488" s="24" t="s">
        <v>16</v>
      </c>
      <c r="BI488" s="4">
        <f t="shared" si="80"/>
        <v>197.62</v>
      </c>
      <c r="BK488" s="2" t="s">
        <v>1325</v>
      </c>
      <c r="BL488" s="135" t="str">
        <f t="shared" si="81"/>
        <v>Exists</v>
      </c>
    </row>
    <row r="489" spans="9:64">
      <c r="I489" s="26">
        <v>738</v>
      </c>
      <c r="J489" s="46" t="str" cm="1">
        <f t="array" ref="J489">_xlfn.IFS(I489&gt;=750,"Low Risk",AND(I489&gt;=650,I489&lt;=749),"Medium Risk",I489&lt;650,"High Risk")</f>
        <v>Medium Risk</v>
      </c>
      <c r="N489" s="4"/>
      <c r="P489" s="24">
        <v>18.559999999999999</v>
      </c>
      <c r="Q489" s="4" t="str">
        <f t="shared" si="82"/>
        <v>Available</v>
      </c>
      <c r="Y489" s="26" t="s">
        <v>2290</v>
      </c>
      <c r="Z489" s="26" t="s">
        <v>12</v>
      </c>
      <c r="AA489" s="84" t="str">
        <f t="shared" si="73"/>
        <v>Priya Mohanty</v>
      </c>
      <c r="AB489" s="26">
        <v>88.05</v>
      </c>
      <c r="AC489" s="3" t="s">
        <v>59</v>
      </c>
      <c r="AD489" s="3">
        <v>46.36</v>
      </c>
      <c r="AG489" s="26" t="s">
        <v>2290</v>
      </c>
      <c r="AH489" s="4" t="str">
        <f t="shared" si="74"/>
        <v>00488</v>
      </c>
      <c r="AI489" s="3" t="s">
        <v>128</v>
      </c>
      <c r="AJ489" s="46" t="str">
        <f t="shared" si="75"/>
        <v>Female</v>
      </c>
      <c r="AK489" s="3" t="s">
        <v>1157</v>
      </c>
      <c r="AL489" s="3" t="s">
        <v>101</v>
      </c>
      <c r="AM489" s="7" t="str">
        <f t="shared" si="76"/>
        <v>Arjun Pradhan|Berhampur</v>
      </c>
      <c r="AO489" s="3" t="s">
        <v>1157</v>
      </c>
      <c r="AP489" s="4" t="str">
        <f t="shared" si="77"/>
        <v>Not True</v>
      </c>
      <c r="AU489" s="26" t="s">
        <v>1377</v>
      </c>
      <c r="AV489" s="46" t="str">
        <f t="shared" si="78"/>
        <v>Approved</v>
      </c>
      <c r="AY489" s="3" t="s">
        <v>1327</v>
      </c>
      <c r="AZ489" s="3" t="s">
        <v>101</v>
      </c>
      <c r="BA489" s="26" t="s">
        <v>2290</v>
      </c>
      <c r="BB489" s="71" t="s">
        <v>714</v>
      </c>
      <c r="BC489" s="4" t="str">
        <f t="shared" si="79"/>
        <v>Cuttack</v>
      </c>
      <c r="BE489" s="4"/>
      <c r="BF489" s="4"/>
      <c r="BG489" s="26" t="s">
        <v>2290</v>
      </c>
      <c r="BH489" s="26" t="s">
        <v>12</v>
      </c>
      <c r="BI489" s="4">
        <f t="shared" si="80"/>
        <v>105.8</v>
      </c>
      <c r="BK489" s="3" t="s">
        <v>1327</v>
      </c>
      <c r="BL489" s="135" t="str">
        <f t="shared" si="81"/>
        <v>Exists</v>
      </c>
    </row>
    <row r="490" spans="9:64">
      <c r="I490" s="24">
        <v>843</v>
      </c>
      <c r="J490" s="46" t="str" cm="1">
        <f t="array" ref="J490">_xlfn.IFS(I490&gt;=750,"Low Risk",AND(I490&gt;=650,I490&lt;=749),"Medium Risk",I490&lt;650,"High Risk")</f>
        <v>Low Risk</v>
      </c>
      <c r="N490" s="4"/>
      <c r="P490" s="26">
        <v>88.05</v>
      </c>
      <c r="Q490" s="4" t="str">
        <f t="shared" si="82"/>
        <v>Available</v>
      </c>
      <c r="Y490" s="24" t="s">
        <v>2291</v>
      </c>
      <c r="Z490" s="24" t="s">
        <v>41</v>
      </c>
      <c r="AA490" s="84" t="str">
        <f t="shared" si="73"/>
        <v>Pooja Tripathi</v>
      </c>
      <c r="AB490" s="24">
        <v>95.62</v>
      </c>
      <c r="AC490" s="2" t="s">
        <v>64</v>
      </c>
      <c r="AD490" s="2">
        <v>48.2</v>
      </c>
      <c r="AG490" s="24" t="s">
        <v>2291</v>
      </c>
      <c r="AH490" s="4" t="str">
        <f t="shared" si="74"/>
        <v>00489</v>
      </c>
      <c r="AI490" s="2" t="s">
        <v>57</v>
      </c>
      <c r="AJ490" s="46" t="str">
        <f t="shared" si="75"/>
        <v>Female</v>
      </c>
      <c r="AK490" s="2" t="s">
        <v>1330</v>
      </c>
      <c r="AL490" s="2" t="s">
        <v>101</v>
      </c>
      <c r="AM490" s="7" t="str">
        <f t="shared" si="76"/>
        <v>Rohit Patnaik|Berhampur</v>
      </c>
      <c r="AO490" s="2" t="s">
        <v>1330</v>
      </c>
      <c r="AP490" s="96" t="str">
        <f t="shared" si="77"/>
        <v>Rohit Patnaik</v>
      </c>
      <c r="AU490" s="24" t="s">
        <v>1377</v>
      </c>
      <c r="AV490" s="46" t="str">
        <f t="shared" si="78"/>
        <v>Approved</v>
      </c>
      <c r="AY490" s="2" t="s">
        <v>1329</v>
      </c>
      <c r="AZ490" s="2" t="s">
        <v>101</v>
      </c>
      <c r="BA490" s="24" t="s">
        <v>2291</v>
      </c>
      <c r="BB490" s="70" t="s">
        <v>1274</v>
      </c>
      <c r="BC490" s="4" t="str">
        <f t="shared" si="79"/>
        <v>Puri</v>
      </c>
      <c r="BE490" s="4"/>
      <c r="BF490" s="4"/>
      <c r="BG490" s="24" t="s">
        <v>2291</v>
      </c>
      <c r="BH490" s="24" t="s">
        <v>41</v>
      </c>
      <c r="BI490" s="4">
        <f t="shared" si="80"/>
        <v>251.78</v>
      </c>
      <c r="BK490" s="2" t="s">
        <v>1329</v>
      </c>
      <c r="BL490" s="135" t="str">
        <f t="shared" si="81"/>
        <v>Exists</v>
      </c>
    </row>
    <row r="491" spans="9:64">
      <c r="I491" s="26">
        <v>624</v>
      </c>
      <c r="J491" s="46" t="str" cm="1">
        <f t="array" ref="J491">_xlfn.IFS(I491&gt;=750,"Low Risk",AND(I491&gt;=650,I491&lt;=749),"Medium Risk",I491&lt;650,"High Risk")</f>
        <v>High Risk</v>
      </c>
      <c r="N491" s="4"/>
      <c r="P491" s="24">
        <v>95.62</v>
      </c>
      <c r="Q491" s="4" t="str">
        <f t="shared" si="82"/>
        <v>Available</v>
      </c>
      <c r="Y491" s="26" t="s">
        <v>2293</v>
      </c>
      <c r="Z491" s="26" t="s">
        <v>16</v>
      </c>
      <c r="AA491" s="84" t="str">
        <f t="shared" si="73"/>
        <v>Suresh Panda</v>
      </c>
      <c r="AB491" s="26">
        <v>4</v>
      </c>
      <c r="AC491" s="3" t="s">
        <v>157</v>
      </c>
      <c r="AD491" s="3">
        <v>40.71</v>
      </c>
      <c r="AG491" s="26" t="s">
        <v>2293</v>
      </c>
      <c r="AH491" s="4" t="str">
        <f t="shared" si="74"/>
        <v>00490</v>
      </c>
      <c r="AI491" s="3" t="s">
        <v>89</v>
      </c>
      <c r="AJ491" s="46" t="str">
        <f t="shared" si="75"/>
        <v>Female</v>
      </c>
      <c r="AK491" s="3" t="s">
        <v>1333</v>
      </c>
      <c r="AL491" s="3" t="s">
        <v>144</v>
      </c>
      <c r="AM491" s="7" t="str">
        <f t="shared" si="76"/>
        <v>Sita Patnaik|Bhubaneswar</v>
      </c>
      <c r="AO491" s="3" t="s">
        <v>1333</v>
      </c>
      <c r="AP491" s="4" t="str">
        <f t="shared" si="77"/>
        <v>Not True</v>
      </c>
      <c r="AU491" s="26" t="s">
        <v>1426</v>
      </c>
      <c r="AV491" s="46" t="str">
        <f t="shared" si="78"/>
        <v>Under Review</v>
      </c>
      <c r="AY491" s="3" t="s">
        <v>1332</v>
      </c>
      <c r="AZ491" s="3" t="s">
        <v>144</v>
      </c>
      <c r="BA491" s="26" t="s">
        <v>2293</v>
      </c>
      <c r="BB491" s="71" t="s">
        <v>1203</v>
      </c>
      <c r="BC491" s="4" t="str">
        <f t="shared" si="79"/>
        <v>Cuttack</v>
      </c>
      <c r="BE491" s="4"/>
      <c r="BF491" s="4"/>
      <c r="BG491" s="26" t="s">
        <v>2293</v>
      </c>
      <c r="BH491" s="26" t="s">
        <v>16</v>
      </c>
      <c r="BI491" s="4">
        <f t="shared" si="80"/>
        <v>197.62</v>
      </c>
      <c r="BK491" s="3" t="s">
        <v>1332</v>
      </c>
      <c r="BL491" s="135" t="str">
        <f t="shared" si="81"/>
        <v>Exists</v>
      </c>
    </row>
    <row r="492" spans="9:64">
      <c r="I492" s="24">
        <v>609</v>
      </c>
      <c r="J492" s="46" t="str" cm="1">
        <f t="array" ref="J492">_xlfn.IFS(I492&gt;=750,"Low Risk",AND(I492&gt;=650,I492&lt;=749),"Medium Risk",I492&lt;650,"High Risk")</f>
        <v>High Risk</v>
      </c>
      <c r="N492" s="4"/>
      <c r="P492" s="26">
        <v>4</v>
      </c>
      <c r="Q492" s="4" t="str">
        <f t="shared" si="82"/>
        <v>Available</v>
      </c>
      <c r="Y492" s="24" t="s">
        <v>2294</v>
      </c>
      <c r="Z492" s="24" t="s">
        <v>12</v>
      </c>
      <c r="AA492" s="84" t="str">
        <f t="shared" si="73"/>
        <v>Priya Mohanty</v>
      </c>
      <c r="AB492" s="24">
        <v>16.37</v>
      </c>
      <c r="AC492" s="2" t="s">
        <v>157</v>
      </c>
      <c r="AD492" s="2">
        <v>34.619999999999997</v>
      </c>
      <c r="AG492" s="24" t="s">
        <v>2294</v>
      </c>
      <c r="AH492" s="4" t="str">
        <f t="shared" si="74"/>
        <v>00491</v>
      </c>
      <c r="AI492" s="2" t="s">
        <v>89</v>
      </c>
      <c r="AJ492" s="46" t="str">
        <f t="shared" si="75"/>
        <v>Female</v>
      </c>
      <c r="AK492" s="2" t="s">
        <v>100</v>
      </c>
      <c r="AL492" s="2" t="s">
        <v>161</v>
      </c>
      <c r="AM492" s="7" t="str">
        <f t="shared" si="76"/>
        <v>Prakash Behera|Puri</v>
      </c>
      <c r="AO492" s="2" t="s">
        <v>100</v>
      </c>
      <c r="AP492" s="4" t="str">
        <f t="shared" si="77"/>
        <v>Not True</v>
      </c>
      <c r="AU492" s="24" t="s">
        <v>1377</v>
      </c>
      <c r="AV492" s="46" t="str">
        <f t="shared" si="78"/>
        <v>Approved</v>
      </c>
      <c r="AY492" s="2" t="s">
        <v>1334</v>
      </c>
      <c r="AZ492" s="2" t="s">
        <v>161</v>
      </c>
      <c r="BA492" s="24" t="s">
        <v>2294</v>
      </c>
      <c r="BB492" s="70" t="s">
        <v>1266</v>
      </c>
      <c r="BC492" s="4" t="str">
        <f t="shared" si="79"/>
        <v>Rourkela</v>
      </c>
      <c r="BE492" s="4"/>
      <c r="BF492" s="4"/>
      <c r="BG492" s="24" t="s">
        <v>2294</v>
      </c>
      <c r="BH492" s="24" t="s">
        <v>12</v>
      </c>
      <c r="BI492" s="4">
        <f t="shared" si="80"/>
        <v>105.8</v>
      </c>
      <c r="BK492" s="2" t="s">
        <v>1334</v>
      </c>
      <c r="BL492" s="135" t="str">
        <f t="shared" si="81"/>
        <v>Exists</v>
      </c>
    </row>
    <row r="493" spans="9:64">
      <c r="I493" s="26">
        <v>882</v>
      </c>
      <c r="J493" s="46" t="str" cm="1">
        <f t="array" ref="J493">_xlfn.IFS(I493&gt;=750,"Low Risk",AND(I493&gt;=650,I493&lt;=749),"Medium Risk",I493&lt;650,"High Risk")</f>
        <v>Low Risk</v>
      </c>
      <c r="N493" s="4"/>
      <c r="P493" s="24">
        <v>16.37</v>
      </c>
      <c r="Q493" s="4" t="str">
        <f t="shared" si="82"/>
        <v>Available</v>
      </c>
      <c r="Y493" s="26" t="s">
        <v>2296</v>
      </c>
      <c r="Z493" s="26" t="s">
        <v>35</v>
      </c>
      <c r="AA493" s="84" t="str">
        <f t="shared" si="73"/>
        <v>Kavita Rath</v>
      </c>
      <c r="AB493" s="26">
        <v>36.47</v>
      </c>
      <c r="AC493" s="3" t="s">
        <v>157</v>
      </c>
      <c r="AD493" s="3">
        <v>4.1100000000000003</v>
      </c>
      <c r="AG493" s="26" t="s">
        <v>2296</v>
      </c>
      <c r="AH493" s="4" t="str">
        <f t="shared" si="74"/>
        <v>00492</v>
      </c>
      <c r="AI493" s="3" t="s">
        <v>105</v>
      </c>
      <c r="AJ493" s="46" t="str">
        <f t="shared" si="75"/>
        <v>Female</v>
      </c>
      <c r="AK493" s="3" t="s">
        <v>571</v>
      </c>
      <c r="AL493" s="3" t="s">
        <v>82</v>
      </c>
      <c r="AM493" s="7" t="str">
        <f t="shared" si="76"/>
        <v>Arjun Biswal|Cuttack</v>
      </c>
      <c r="AO493" s="3" t="s">
        <v>571</v>
      </c>
      <c r="AP493" s="4" t="str">
        <f t="shared" si="77"/>
        <v>Not True</v>
      </c>
      <c r="AU493" s="26" t="s">
        <v>1377</v>
      </c>
      <c r="AV493" s="46" t="str">
        <f t="shared" si="78"/>
        <v>Approved</v>
      </c>
      <c r="AY493" s="3" t="s">
        <v>1336</v>
      </c>
      <c r="AZ493" s="3" t="s">
        <v>82</v>
      </c>
      <c r="BA493" s="26" t="s">
        <v>2296</v>
      </c>
      <c r="BB493" s="71" t="s">
        <v>426</v>
      </c>
      <c r="BC493" s="4" t="str">
        <f t="shared" si="79"/>
        <v>Sambalpur</v>
      </c>
      <c r="BE493" s="4"/>
      <c r="BF493" s="4"/>
      <c r="BG493" s="26" t="s">
        <v>2296</v>
      </c>
      <c r="BH493" s="26" t="s">
        <v>35</v>
      </c>
      <c r="BI493" s="4">
        <f t="shared" si="80"/>
        <v>103.83</v>
      </c>
      <c r="BK493" s="3" t="s">
        <v>1336</v>
      </c>
      <c r="BL493" s="135" t="str">
        <f t="shared" si="81"/>
        <v>Exists</v>
      </c>
    </row>
    <row r="494" spans="9:64">
      <c r="I494" s="24">
        <v>582</v>
      </c>
      <c r="J494" s="46" t="str" cm="1">
        <f t="array" ref="J494">_xlfn.IFS(I494&gt;=750,"Low Risk",AND(I494&gt;=650,I494&lt;=749),"Medium Risk",I494&lt;650,"High Risk")</f>
        <v>High Risk</v>
      </c>
      <c r="N494" s="4"/>
      <c r="P494" s="26">
        <v>36.47</v>
      </c>
      <c r="Q494" s="4" t="str">
        <f t="shared" si="82"/>
        <v>Available</v>
      </c>
      <c r="Y494" s="24" t="s">
        <v>2297</v>
      </c>
      <c r="Z494" s="24" t="s">
        <v>38</v>
      </c>
      <c r="AA494" s="84" t="str">
        <f t="shared" si="73"/>
        <v>Deepak Mishra</v>
      </c>
      <c r="AB494" s="24">
        <v>14.41</v>
      </c>
      <c r="AC494" s="2" t="s">
        <v>64</v>
      </c>
      <c r="AD494" s="2">
        <v>45.3</v>
      </c>
      <c r="AG494" s="24" t="s">
        <v>2297</v>
      </c>
      <c r="AH494" s="4" t="str">
        <f t="shared" si="74"/>
        <v>00493</v>
      </c>
      <c r="AI494" s="2" t="s">
        <v>57</v>
      </c>
      <c r="AJ494" s="46" t="str">
        <f t="shared" si="75"/>
        <v>Female</v>
      </c>
      <c r="AK494" s="2" t="s">
        <v>913</v>
      </c>
      <c r="AL494" s="2" t="s">
        <v>93</v>
      </c>
      <c r="AM494" s="7" t="str">
        <f t="shared" si="76"/>
        <v>Sunita Panda|Jharsuguda</v>
      </c>
      <c r="AO494" s="2" t="s">
        <v>913</v>
      </c>
      <c r="AP494" s="4" t="str">
        <f t="shared" si="77"/>
        <v>Not True</v>
      </c>
      <c r="AU494" s="24" t="s">
        <v>1377</v>
      </c>
      <c r="AV494" s="46" t="str">
        <f t="shared" si="78"/>
        <v>Approved</v>
      </c>
      <c r="AY494" s="2" t="s">
        <v>1338</v>
      </c>
      <c r="AZ494" s="2" t="s">
        <v>93</v>
      </c>
      <c r="BA494" s="24" t="s">
        <v>2297</v>
      </c>
      <c r="BB494" s="70" t="s">
        <v>636</v>
      </c>
      <c r="BC494" s="4" t="str">
        <f t="shared" si="79"/>
        <v>Bhubaneswar</v>
      </c>
      <c r="BE494" s="4"/>
      <c r="BF494" s="4"/>
      <c r="BG494" s="24" t="s">
        <v>2297</v>
      </c>
      <c r="BH494" s="24" t="s">
        <v>38</v>
      </c>
      <c r="BI494" s="4">
        <f t="shared" si="80"/>
        <v>144.97999999999999</v>
      </c>
      <c r="BK494" s="2" t="s">
        <v>1338</v>
      </c>
      <c r="BL494" s="135" t="str">
        <f t="shared" si="81"/>
        <v>Exists</v>
      </c>
    </row>
    <row r="495" spans="9:64">
      <c r="I495" s="26">
        <v>556</v>
      </c>
      <c r="J495" s="46" t="str" cm="1">
        <f t="array" ref="J495">_xlfn.IFS(I495&gt;=750,"Low Risk",AND(I495&gt;=650,I495&lt;=749),"Medium Risk",I495&lt;650,"High Risk")</f>
        <v>High Risk</v>
      </c>
      <c r="N495" s="4"/>
      <c r="P495" s="24">
        <v>14.41</v>
      </c>
      <c r="Q495" s="4" t="str">
        <f t="shared" si="82"/>
        <v>Available</v>
      </c>
      <c r="Y495" s="26" t="s">
        <v>2299</v>
      </c>
      <c r="Z495" s="26" t="s">
        <v>32</v>
      </c>
      <c r="AA495" s="84" t="str">
        <f t="shared" si="73"/>
        <v>Ramesh Behera</v>
      </c>
      <c r="AB495" s="26">
        <v>77.31</v>
      </c>
      <c r="AC495" s="3" t="s">
        <v>64</v>
      </c>
      <c r="AD495" s="3">
        <v>34.380000000000003</v>
      </c>
      <c r="AG495" s="26" t="s">
        <v>2299</v>
      </c>
      <c r="AH495" s="4" t="str">
        <f t="shared" si="74"/>
        <v>00494</v>
      </c>
      <c r="AI495" s="3" t="s">
        <v>68</v>
      </c>
      <c r="AJ495" s="46" t="str">
        <f t="shared" si="75"/>
        <v>Female</v>
      </c>
      <c r="AK495" s="3" t="s">
        <v>1232</v>
      </c>
      <c r="AL495" s="3" t="s">
        <v>232</v>
      </c>
      <c r="AM495" s="7" t="str">
        <f t="shared" si="76"/>
        <v>Arjun Das|Angul</v>
      </c>
      <c r="AO495" s="3" t="s">
        <v>1232</v>
      </c>
      <c r="AP495" s="4" t="str">
        <f t="shared" si="77"/>
        <v>Not True</v>
      </c>
      <c r="AU495" s="26" t="s">
        <v>1377</v>
      </c>
      <c r="AV495" s="46" t="str">
        <f t="shared" si="78"/>
        <v>Approved</v>
      </c>
      <c r="AY495" s="3" t="s">
        <v>1340</v>
      </c>
      <c r="AZ495" s="3" t="s">
        <v>232</v>
      </c>
      <c r="BA495" s="26" t="s">
        <v>2299</v>
      </c>
      <c r="BB495" s="71" t="s">
        <v>919</v>
      </c>
      <c r="BC495" s="4" t="str">
        <f t="shared" si="79"/>
        <v>Angul</v>
      </c>
      <c r="BE495" s="4"/>
      <c r="BF495" s="4"/>
      <c r="BG495" s="26" t="s">
        <v>2299</v>
      </c>
      <c r="BH495" s="26" t="s">
        <v>32</v>
      </c>
      <c r="BI495" s="4">
        <f t="shared" si="80"/>
        <v>224.53</v>
      </c>
      <c r="BK495" s="3" t="s">
        <v>1340</v>
      </c>
      <c r="BL495" s="135" t="str">
        <f t="shared" si="81"/>
        <v>Exists</v>
      </c>
    </row>
    <row r="496" spans="9:64">
      <c r="I496" s="24">
        <v>652</v>
      </c>
      <c r="J496" s="46" t="str" cm="1">
        <f t="array" ref="J496">_xlfn.IFS(I496&gt;=750,"Low Risk",AND(I496&gt;=650,I496&lt;=749),"Medium Risk",I496&lt;650,"High Risk")</f>
        <v>Medium Risk</v>
      </c>
      <c r="N496" s="4"/>
      <c r="P496" s="26">
        <v>77.31</v>
      </c>
      <c r="Q496" s="4" t="str">
        <f t="shared" si="82"/>
        <v>Available</v>
      </c>
      <c r="Y496" s="24" t="s">
        <v>2300</v>
      </c>
      <c r="Z496" s="24" t="s">
        <v>24</v>
      </c>
      <c r="AA496" s="84" t="str">
        <f t="shared" si="73"/>
        <v>Bikash Nayak</v>
      </c>
      <c r="AB496" s="24">
        <v>96.45</v>
      </c>
      <c r="AC496" s="2" t="s">
        <v>157</v>
      </c>
      <c r="AD496" s="2">
        <v>6.26</v>
      </c>
      <c r="AG496" s="24" t="s">
        <v>2300</v>
      </c>
      <c r="AH496" s="4" t="str">
        <f t="shared" si="74"/>
        <v>00495</v>
      </c>
      <c r="AI496" s="2" t="s">
        <v>73</v>
      </c>
      <c r="AJ496" s="46" t="str">
        <f t="shared" si="75"/>
        <v>Male</v>
      </c>
      <c r="AK496" s="2" t="s">
        <v>1343</v>
      </c>
      <c r="AL496" s="2" t="s">
        <v>144</v>
      </c>
      <c r="AM496" s="7" t="str">
        <f t="shared" si="76"/>
        <v>Sanjay Pradhan|Bhubaneswar</v>
      </c>
      <c r="AO496" s="2" t="s">
        <v>1343</v>
      </c>
      <c r="AP496" s="4" t="str">
        <f t="shared" si="77"/>
        <v>Not True</v>
      </c>
      <c r="AU496" s="24" t="s">
        <v>1386</v>
      </c>
      <c r="AV496" s="46" t="str">
        <f t="shared" si="78"/>
        <v>Rejected</v>
      </c>
      <c r="AY496" s="2" t="s">
        <v>1342</v>
      </c>
      <c r="AZ496" s="2" t="s">
        <v>144</v>
      </c>
      <c r="BA496" s="24" t="s">
        <v>2300</v>
      </c>
      <c r="BB496" s="70" t="s">
        <v>1342</v>
      </c>
      <c r="BC496" s="4" t="str">
        <f t="shared" si="79"/>
        <v>Bhubaneswar</v>
      </c>
      <c r="BE496" s="4"/>
      <c r="BF496" s="4"/>
      <c r="BG496" s="24" t="s">
        <v>2300</v>
      </c>
      <c r="BH496" s="24" t="s">
        <v>24</v>
      </c>
      <c r="BI496" s="4">
        <f t="shared" si="80"/>
        <v>190.31</v>
      </c>
      <c r="BK496" s="2" t="s">
        <v>1342</v>
      </c>
      <c r="BL496" s="135" t="str">
        <f t="shared" si="81"/>
        <v>Exists</v>
      </c>
    </row>
    <row r="497" spans="9:64">
      <c r="I497" s="26">
        <v>722</v>
      </c>
      <c r="J497" s="46" t="str" cm="1">
        <f t="array" ref="J497">_xlfn.IFS(I497&gt;=750,"Low Risk",AND(I497&gt;=650,I497&lt;=749),"Medium Risk",I497&lt;650,"High Risk")</f>
        <v>Medium Risk</v>
      </c>
      <c r="N497" s="4"/>
      <c r="P497" s="24">
        <v>96.45</v>
      </c>
      <c r="Q497" s="4" t="str">
        <f t="shared" si="82"/>
        <v>Available</v>
      </c>
      <c r="Y497" s="26" t="s">
        <v>2302</v>
      </c>
      <c r="Z497" s="26" t="s">
        <v>35</v>
      </c>
      <c r="AA497" s="84" t="str">
        <f t="shared" si="73"/>
        <v>Kavita Rath</v>
      </c>
      <c r="AB497" s="26">
        <v>32.71</v>
      </c>
      <c r="AC497" s="3" t="s">
        <v>124</v>
      </c>
      <c r="AD497" s="3">
        <v>45.89</v>
      </c>
      <c r="AG497" s="26" t="s">
        <v>2302</v>
      </c>
      <c r="AH497" s="4" t="str">
        <f t="shared" si="74"/>
        <v>00496</v>
      </c>
      <c r="AI497" s="3" t="s">
        <v>89</v>
      </c>
      <c r="AJ497" s="46" t="str">
        <f t="shared" si="75"/>
        <v>Female</v>
      </c>
      <c r="AK497" s="3" t="s">
        <v>327</v>
      </c>
      <c r="AL497" s="3" t="s">
        <v>63</v>
      </c>
      <c r="AM497" s="7" t="str">
        <f t="shared" si="76"/>
        <v>Sunita Nayak|Balasore</v>
      </c>
      <c r="AO497" s="3" t="s">
        <v>327</v>
      </c>
      <c r="AP497" s="4" t="str">
        <f t="shared" si="77"/>
        <v>Not True</v>
      </c>
      <c r="AU497" s="26" t="s">
        <v>1377</v>
      </c>
      <c r="AV497" s="46" t="str">
        <f t="shared" si="78"/>
        <v>Approved</v>
      </c>
      <c r="AY497" s="3" t="s">
        <v>1344</v>
      </c>
      <c r="AZ497" s="3" t="s">
        <v>63</v>
      </c>
      <c r="BA497" s="26" t="s">
        <v>2302</v>
      </c>
      <c r="BB497" s="71" t="s">
        <v>223</v>
      </c>
      <c r="BC497" s="4" t="str">
        <f t="shared" si="79"/>
        <v>Berhampur</v>
      </c>
      <c r="BE497" s="4"/>
      <c r="BF497" s="4"/>
      <c r="BG497" s="26" t="s">
        <v>2302</v>
      </c>
      <c r="BH497" s="26" t="s">
        <v>35</v>
      </c>
      <c r="BI497" s="4">
        <f t="shared" si="80"/>
        <v>103.83</v>
      </c>
      <c r="BK497" s="3" t="s">
        <v>1344</v>
      </c>
      <c r="BL497" s="135" t="str">
        <f t="shared" si="81"/>
        <v>Exists</v>
      </c>
    </row>
    <row r="498" spans="9:64">
      <c r="I498" s="24">
        <v>835</v>
      </c>
      <c r="J498" s="46" t="str" cm="1">
        <f t="array" ref="J498">_xlfn.IFS(I498&gt;=750,"Low Risk",AND(I498&gt;=650,I498&lt;=749),"Medium Risk",I498&lt;650,"High Risk")</f>
        <v>Low Risk</v>
      </c>
      <c r="N498" s="4"/>
      <c r="P498" s="26">
        <v>32.71</v>
      </c>
      <c r="Q498" s="4" t="str">
        <f t="shared" si="82"/>
        <v>Available</v>
      </c>
      <c r="Y498" s="24" t="s">
        <v>2303</v>
      </c>
      <c r="Z498" s="24" t="s">
        <v>20</v>
      </c>
      <c r="AA498" s="84" t="str">
        <f t="shared" si="73"/>
        <v>Anita Das</v>
      </c>
      <c r="AB498" s="24">
        <v>82.83</v>
      </c>
      <c r="AC498" s="2" t="s">
        <v>59</v>
      </c>
      <c r="AD498" s="2">
        <v>46.85</v>
      </c>
      <c r="AG498" s="24" t="s">
        <v>2303</v>
      </c>
      <c r="AH498" s="4" t="str">
        <f t="shared" si="74"/>
        <v>00497</v>
      </c>
      <c r="AI498" s="2" t="s">
        <v>57</v>
      </c>
      <c r="AJ498" s="46" t="str">
        <f t="shared" si="75"/>
        <v>Female</v>
      </c>
      <c r="AK498" s="2" t="s">
        <v>1347</v>
      </c>
      <c r="AL498" s="2" t="s">
        <v>232</v>
      </c>
      <c r="AM498" s="7" t="str">
        <f t="shared" si="76"/>
        <v>Bikash Sethi|Angul</v>
      </c>
      <c r="AO498" s="2" t="s">
        <v>1347</v>
      </c>
      <c r="AP498" s="4" t="str">
        <f t="shared" si="77"/>
        <v>Not True</v>
      </c>
      <c r="AU498" s="24" t="s">
        <v>1386</v>
      </c>
      <c r="AV498" s="46" t="str">
        <f t="shared" si="78"/>
        <v>Rejected</v>
      </c>
      <c r="AY498" s="2" t="s">
        <v>1346</v>
      </c>
      <c r="AZ498" s="2" t="s">
        <v>232</v>
      </c>
      <c r="BA498" s="24" t="s">
        <v>2303</v>
      </c>
      <c r="BB498" s="70" t="s">
        <v>66</v>
      </c>
      <c r="BC498" s="4" t="str">
        <f t="shared" si="79"/>
        <v>Sambalpur</v>
      </c>
      <c r="BE498" s="4"/>
      <c r="BF498" s="4"/>
      <c r="BG498" s="24" t="s">
        <v>2303</v>
      </c>
      <c r="BH498" s="24" t="s">
        <v>20</v>
      </c>
      <c r="BI498" s="4">
        <f t="shared" si="80"/>
        <v>104.66</v>
      </c>
      <c r="BK498" s="2" t="s">
        <v>1346</v>
      </c>
      <c r="BL498" s="135" t="str">
        <f t="shared" si="81"/>
        <v>Exists</v>
      </c>
    </row>
    <row r="499" spans="9:64">
      <c r="I499" s="26">
        <v>874</v>
      </c>
      <c r="J499" s="46" t="str" cm="1">
        <f t="array" ref="J499">_xlfn.IFS(I499&gt;=750,"Low Risk",AND(I499&gt;=650,I499&lt;=749),"Medium Risk",I499&lt;650,"High Risk")</f>
        <v>Low Risk</v>
      </c>
      <c r="N499" s="4"/>
      <c r="P499" s="24">
        <v>82.83</v>
      </c>
      <c r="Q499" s="4" t="str">
        <f t="shared" si="82"/>
        <v>Available</v>
      </c>
      <c r="Y499" s="26" t="s">
        <v>2305</v>
      </c>
      <c r="Z499" s="26" t="s">
        <v>24</v>
      </c>
      <c r="AA499" s="84" t="str">
        <f t="shared" si="73"/>
        <v>Bikash Nayak</v>
      </c>
      <c r="AB499" s="26"/>
      <c r="AC499" s="3" t="s">
        <v>64</v>
      </c>
      <c r="AD499" s="3">
        <v>37.21</v>
      </c>
      <c r="AG499" s="26" t="s">
        <v>2305</v>
      </c>
      <c r="AH499" s="4" t="str">
        <f t="shared" si="74"/>
        <v>00498</v>
      </c>
      <c r="AI499" s="3" t="s">
        <v>68</v>
      </c>
      <c r="AJ499" s="46" t="str">
        <f t="shared" si="75"/>
        <v>Female</v>
      </c>
      <c r="AK499" s="3" t="s">
        <v>1349</v>
      </c>
      <c r="AL499" s="3" t="s">
        <v>232</v>
      </c>
      <c r="AM499" s="7" t="str">
        <f t="shared" si="76"/>
        <v>Amit Swain|Angul</v>
      </c>
      <c r="AO499" s="3" t="s">
        <v>1349</v>
      </c>
      <c r="AP499" s="4" t="str">
        <f t="shared" si="77"/>
        <v>Not True</v>
      </c>
      <c r="AU499" s="26" t="s">
        <v>1386</v>
      </c>
      <c r="AV499" s="46" t="str">
        <f t="shared" si="78"/>
        <v>Rejected</v>
      </c>
      <c r="AY499" s="3" t="s">
        <v>1348</v>
      </c>
      <c r="AZ499" s="3" t="s">
        <v>232</v>
      </c>
      <c r="BA499" s="26" t="s">
        <v>2305</v>
      </c>
      <c r="BB499" s="71" t="s">
        <v>1222</v>
      </c>
      <c r="BC499" s="4" t="str">
        <f t="shared" si="79"/>
        <v>Cuttack</v>
      </c>
      <c r="BE499" s="4"/>
      <c r="BF499" s="4"/>
      <c r="BG499" s="26" t="s">
        <v>2305</v>
      </c>
      <c r="BH499" s="26" t="s">
        <v>24</v>
      </c>
      <c r="BI499" s="4">
        <f t="shared" si="80"/>
        <v>190.31</v>
      </c>
      <c r="BK499" s="3" t="s">
        <v>1348</v>
      </c>
      <c r="BL499" s="135" t="str">
        <f t="shared" si="81"/>
        <v>Exists</v>
      </c>
    </row>
    <row r="500" spans="9:64">
      <c r="I500" s="24">
        <v>618</v>
      </c>
      <c r="J500" s="46" t="str" cm="1">
        <f t="array" ref="J500">_xlfn.IFS(I500&gt;=750,"Low Risk",AND(I500&gt;=650,I500&lt;=749),"Medium Risk",I500&lt;650,"High Risk")</f>
        <v>High Risk</v>
      </c>
      <c r="N500" s="4"/>
      <c r="P500" s="26"/>
      <c r="Q500" s="4" t="str">
        <f t="shared" si="82"/>
        <v>missing</v>
      </c>
      <c r="Y500" s="24" t="s">
        <v>2306</v>
      </c>
      <c r="Z500" s="24" t="s">
        <v>35</v>
      </c>
      <c r="AA500" s="84" t="str">
        <f t="shared" si="73"/>
        <v>Kavita Rath</v>
      </c>
      <c r="AB500" s="24">
        <v>23.07</v>
      </c>
      <c r="AC500" s="2" t="s">
        <v>157</v>
      </c>
      <c r="AD500" s="2">
        <v>17.23</v>
      </c>
      <c r="AG500" s="24" t="s">
        <v>2306</v>
      </c>
      <c r="AH500" s="4" t="str">
        <f t="shared" si="74"/>
        <v>00499</v>
      </c>
      <c r="AI500" s="2" t="s">
        <v>57</v>
      </c>
      <c r="AJ500" s="46" t="str">
        <f t="shared" si="75"/>
        <v>Female</v>
      </c>
      <c r="AK500" s="2" t="s">
        <v>847</v>
      </c>
      <c r="AL500" s="2" t="s">
        <v>93</v>
      </c>
      <c r="AM500" s="7" t="str">
        <f t="shared" si="76"/>
        <v>Ashok Dash|Jharsuguda</v>
      </c>
      <c r="AO500" s="2" t="s">
        <v>847</v>
      </c>
      <c r="AP500" s="4" t="str">
        <f t="shared" si="77"/>
        <v>Not True</v>
      </c>
      <c r="AU500" s="24" t="s">
        <v>1386</v>
      </c>
      <c r="AV500" s="46" t="str">
        <f t="shared" si="78"/>
        <v>Rejected</v>
      </c>
      <c r="AY500" s="2" t="s">
        <v>1351</v>
      </c>
      <c r="AZ500" s="2" t="s">
        <v>93</v>
      </c>
      <c r="BA500" s="24" t="s">
        <v>2306</v>
      </c>
      <c r="BB500" s="70" t="s">
        <v>136</v>
      </c>
      <c r="BC500" s="4" t="str">
        <f t="shared" si="79"/>
        <v>Dhenkanal</v>
      </c>
      <c r="BE500" s="4"/>
      <c r="BF500" s="4"/>
      <c r="BG500" s="24" t="s">
        <v>2306</v>
      </c>
      <c r="BH500" s="24" t="s">
        <v>35</v>
      </c>
      <c r="BI500" s="4">
        <f t="shared" si="80"/>
        <v>103.83</v>
      </c>
      <c r="BK500" s="2" t="s">
        <v>1351</v>
      </c>
      <c r="BL500" s="135" t="str">
        <f t="shared" si="81"/>
        <v>Exists</v>
      </c>
    </row>
    <row r="501" spans="9:64">
      <c r="I501" s="26">
        <v>849</v>
      </c>
      <c r="J501" s="46" t="str" cm="1">
        <f t="array" ref="J501">_xlfn.IFS(I501&gt;=750,"Low Risk",AND(I501&gt;=650,I501&lt;=749),"Medium Risk",I501&lt;650,"High Risk")</f>
        <v>Low Risk</v>
      </c>
      <c r="N501" s="4"/>
      <c r="P501" s="24">
        <v>23.07</v>
      </c>
      <c r="Q501" s="4" t="str">
        <f t="shared" si="82"/>
        <v>Available</v>
      </c>
      <c r="Y501" s="26" t="s">
        <v>2308</v>
      </c>
      <c r="Z501" s="26" t="s">
        <v>32</v>
      </c>
      <c r="AA501" s="84" t="str">
        <f t="shared" si="73"/>
        <v>Ramesh Behera</v>
      </c>
      <c r="AB501" s="26">
        <v>29.19</v>
      </c>
      <c r="AC501" s="3" t="s">
        <v>97</v>
      </c>
      <c r="AD501" s="3">
        <v>48.47</v>
      </c>
      <c r="AG501" s="26" t="s">
        <v>2308</v>
      </c>
      <c r="AH501" s="4" t="str">
        <f t="shared" si="74"/>
        <v>00500</v>
      </c>
      <c r="AI501" s="3" t="s">
        <v>73</v>
      </c>
      <c r="AJ501" s="46" t="str">
        <f t="shared" si="75"/>
        <v>Male</v>
      </c>
      <c r="AK501" s="3" t="s">
        <v>1354</v>
      </c>
      <c r="AL501" s="3" t="s">
        <v>144</v>
      </c>
      <c r="AM501" s="7" t="str">
        <f t="shared" si="76"/>
        <v>Ashok Sethi|Bhubaneswar</v>
      </c>
      <c r="AO501" s="3" t="s">
        <v>1354</v>
      </c>
      <c r="AP501" s="4" t="str">
        <f t="shared" si="77"/>
        <v>Not True</v>
      </c>
      <c r="AU501" s="26" t="s">
        <v>1377</v>
      </c>
      <c r="AV501" s="46" t="str">
        <f t="shared" si="78"/>
        <v>Approved</v>
      </c>
      <c r="AY501" s="3" t="s">
        <v>1353</v>
      </c>
      <c r="AZ501" s="3" t="s">
        <v>144</v>
      </c>
      <c r="BA501" s="26" t="s">
        <v>2308</v>
      </c>
      <c r="BB501" s="71" t="s">
        <v>1332</v>
      </c>
      <c r="BC501" s="4" t="str">
        <f t="shared" si="79"/>
        <v>Bhubaneswar</v>
      </c>
      <c r="BE501" s="4"/>
      <c r="BF501" s="4"/>
      <c r="BG501" s="26" t="s">
        <v>2308</v>
      </c>
      <c r="BH501" s="26" t="s">
        <v>32</v>
      </c>
      <c r="BI501" s="4">
        <f t="shared" si="80"/>
        <v>224.53</v>
      </c>
      <c r="BK501" s="3" t="s">
        <v>1353</v>
      </c>
      <c r="BL501" s="135" t="str">
        <f t="shared" si="81"/>
        <v>Exists</v>
      </c>
    </row>
    <row r="502" spans="9:64">
      <c r="I502" s="24">
        <v>555</v>
      </c>
      <c r="J502" s="46" t="str" cm="1">
        <f t="array" ref="J502">_xlfn.IFS(I502&gt;=750,"Low Risk",AND(I502&gt;=650,I502&lt;=749),"Medium Risk",I502&lt;650,"High Risk")</f>
        <v>High Risk</v>
      </c>
      <c r="N502" s="4"/>
      <c r="P502" s="26">
        <v>29.19</v>
      </c>
      <c r="Q502" s="4" t="str">
        <f t="shared" si="82"/>
        <v>Available</v>
      </c>
      <c r="Y502" s="24" t="s">
        <v>2309</v>
      </c>
      <c r="Z502" s="24" t="s">
        <v>35</v>
      </c>
      <c r="AA502" s="84" t="str">
        <f t="shared" si="73"/>
        <v>Kavita Rath</v>
      </c>
      <c r="AB502" s="24">
        <v>4.7699999999999996</v>
      </c>
      <c r="AG502" s="24" t="s">
        <v>2309</v>
      </c>
      <c r="AH502" s="4" t="str">
        <f t="shared" si="74"/>
        <v>00501</v>
      </c>
      <c r="AP502" s="4"/>
      <c r="AU502" s="24" t="s">
        <v>1377</v>
      </c>
      <c r="AV502" s="46" t="str">
        <f t="shared" si="78"/>
        <v>Approved</v>
      </c>
      <c r="BA502" s="24" t="s">
        <v>2309</v>
      </c>
      <c r="BB502" s="70" t="s">
        <v>735</v>
      </c>
      <c r="BC502" s="4" t="str">
        <f t="shared" si="79"/>
        <v>Berhampur</v>
      </c>
      <c r="BE502" s="4"/>
      <c r="BF502" s="4"/>
      <c r="BG502" s="24" t="s">
        <v>2309</v>
      </c>
      <c r="BH502" s="24" t="s">
        <v>35</v>
      </c>
      <c r="BI502" s="4">
        <f t="shared" si="80"/>
        <v>103.83</v>
      </c>
    </row>
    <row r="503" spans="9:64">
      <c r="I503" s="26">
        <v>604</v>
      </c>
      <c r="J503" s="46" t="str" cm="1">
        <f t="array" ref="J503">_xlfn.IFS(I503&gt;=750,"Low Risk",AND(I503&gt;=650,I503&lt;=749),"Medium Risk",I503&lt;650,"High Risk")</f>
        <v>High Risk</v>
      </c>
      <c r="N503" s="4"/>
      <c r="P503" s="24">
        <v>4.7699999999999996</v>
      </c>
      <c r="Q503" s="4" t="str">
        <f t="shared" si="82"/>
        <v>Available</v>
      </c>
      <c r="Y503" s="26" t="s">
        <v>2310</v>
      </c>
      <c r="Z503" s="26" t="s">
        <v>38</v>
      </c>
      <c r="AA503" s="84" t="str">
        <f t="shared" si="73"/>
        <v>Deepak Mishra</v>
      </c>
      <c r="AB503" s="26">
        <v>32.47</v>
      </c>
      <c r="AG503" s="26" t="s">
        <v>2310</v>
      </c>
      <c r="AH503" s="4" t="str">
        <f t="shared" si="74"/>
        <v>00502</v>
      </c>
      <c r="AP503" s="4"/>
      <c r="AU503" s="26" t="s">
        <v>1426</v>
      </c>
      <c r="AV503" s="46" t="str">
        <f t="shared" si="78"/>
        <v>Under Review</v>
      </c>
      <c r="BA503" s="26" t="s">
        <v>2310</v>
      </c>
      <c r="BB503" s="71" t="s">
        <v>983</v>
      </c>
      <c r="BC503" s="4" t="str">
        <f t="shared" si="79"/>
        <v>Cuttack</v>
      </c>
      <c r="BE503" s="4"/>
      <c r="BF503" s="4"/>
      <c r="BG503" s="26" t="s">
        <v>2310</v>
      </c>
      <c r="BH503" s="26" t="s">
        <v>38</v>
      </c>
      <c r="BI503" s="4">
        <f t="shared" si="80"/>
        <v>144.97999999999999</v>
      </c>
    </row>
    <row r="504" spans="9:64">
      <c r="I504" s="24">
        <v>726</v>
      </c>
      <c r="J504" s="46" t="str" cm="1">
        <f t="array" ref="J504">_xlfn.IFS(I504&gt;=750,"Low Risk",AND(I504&gt;=650,I504&lt;=749),"Medium Risk",I504&lt;650,"High Risk")</f>
        <v>Medium Risk</v>
      </c>
      <c r="N504" s="4"/>
      <c r="P504" s="26">
        <v>32.47</v>
      </c>
      <c r="Q504" s="4" t="str">
        <f t="shared" si="82"/>
        <v>Available</v>
      </c>
      <c r="Y504" s="24" t="s">
        <v>2312</v>
      </c>
      <c r="Z504" s="24" t="s">
        <v>24</v>
      </c>
      <c r="AA504" s="84" t="str">
        <f t="shared" si="73"/>
        <v>Bikash Nayak</v>
      </c>
      <c r="AB504" s="24">
        <v>19.21</v>
      </c>
      <c r="AG504" s="24" t="s">
        <v>2312</v>
      </c>
      <c r="AH504" s="4" t="str">
        <f t="shared" si="74"/>
        <v>00503</v>
      </c>
      <c r="AP504" s="4"/>
      <c r="AU504" s="24" t="s">
        <v>1386</v>
      </c>
      <c r="AV504" s="46" t="str">
        <f t="shared" si="78"/>
        <v>Rejected</v>
      </c>
      <c r="BA504" s="24" t="s">
        <v>2312</v>
      </c>
      <c r="BB504" s="70" t="s">
        <v>303</v>
      </c>
      <c r="BC504" s="4" t="str">
        <f t="shared" si="79"/>
        <v>Bhubaneswar</v>
      </c>
      <c r="BE504" s="4"/>
      <c r="BF504" s="4"/>
      <c r="BG504" s="24" t="s">
        <v>2312</v>
      </c>
      <c r="BH504" s="24" t="s">
        <v>24</v>
      </c>
      <c r="BI504" s="4">
        <f t="shared" si="80"/>
        <v>190.31</v>
      </c>
    </row>
    <row r="505" spans="9:64">
      <c r="I505" s="26">
        <v>601</v>
      </c>
      <c r="J505" s="46" t="str" cm="1">
        <f t="array" ref="J505">_xlfn.IFS(I505&gt;=750,"Low Risk",AND(I505&gt;=650,I505&lt;=749),"Medium Risk",I505&lt;650,"High Risk")</f>
        <v>High Risk</v>
      </c>
      <c r="N505" s="4"/>
      <c r="P505" s="24">
        <v>19.21</v>
      </c>
      <c r="Q505" s="4" t="str">
        <f t="shared" si="82"/>
        <v>Available</v>
      </c>
      <c r="Y505" s="26" t="s">
        <v>2314</v>
      </c>
      <c r="Z505" s="26" t="s">
        <v>28</v>
      </c>
      <c r="AA505" s="84" t="str">
        <f t="shared" si="73"/>
        <v>Sunita Sahu</v>
      </c>
      <c r="AB505" s="26">
        <v>7.45</v>
      </c>
      <c r="AG505" s="26" t="s">
        <v>2314</v>
      </c>
      <c r="AH505" s="4" t="str">
        <f t="shared" si="74"/>
        <v>00504</v>
      </c>
      <c r="AP505" s="4"/>
      <c r="AU505" s="26" t="s">
        <v>1377</v>
      </c>
      <c r="AV505" s="46" t="str">
        <f t="shared" si="78"/>
        <v>Approved</v>
      </c>
      <c r="BA505" s="26" t="s">
        <v>2314</v>
      </c>
      <c r="BB505" s="71" t="s">
        <v>838</v>
      </c>
      <c r="BC505" s="4" t="str">
        <f t="shared" si="79"/>
        <v>Balasore</v>
      </c>
      <c r="BE505" s="4"/>
      <c r="BF505" s="4"/>
      <c r="BG505" s="26" t="s">
        <v>2314</v>
      </c>
      <c r="BH505" s="26" t="s">
        <v>28</v>
      </c>
      <c r="BI505" s="4">
        <f t="shared" si="80"/>
        <v>162.30000000000001</v>
      </c>
    </row>
    <row r="506" spans="9:64">
      <c r="I506" s="24">
        <v>899</v>
      </c>
      <c r="J506" s="46" t="str" cm="1">
        <f t="array" ref="J506">_xlfn.IFS(I506&gt;=750,"Low Risk",AND(I506&gt;=650,I506&lt;=749),"Medium Risk",I506&lt;650,"High Risk")</f>
        <v>Low Risk</v>
      </c>
      <c r="N506" s="4"/>
      <c r="P506" s="26">
        <v>7.45</v>
      </c>
      <c r="Q506" s="4" t="str">
        <f t="shared" si="82"/>
        <v>Available</v>
      </c>
      <c r="Y506" s="24" t="s">
        <v>2316</v>
      </c>
      <c r="Z506" s="24" t="s">
        <v>7</v>
      </c>
      <c r="AA506" s="84" t="str">
        <f t="shared" si="73"/>
        <v>Rajesh Kumar</v>
      </c>
      <c r="AB506" s="24">
        <v>85.84</v>
      </c>
      <c r="AG506" s="24" t="s">
        <v>2316</v>
      </c>
      <c r="AH506" s="4" t="str">
        <f t="shared" si="74"/>
        <v>00505</v>
      </c>
      <c r="AP506" s="4"/>
      <c r="AU506" s="24" t="s">
        <v>1377</v>
      </c>
      <c r="AV506" s="46" t="str">
        <f t="shared" si="78"/>
        <v>Approved</v>
      </c>
      <c r="BA506" s="24" t="s">
        <v>2316</v>
      </c>
      <c r="BB506" s="70" t="s">
        <v>858</v>
      </c>
      <c r="BC506" s="4" t="str">
        <f t="shared" si="79"/>
        <v>Sambalpur</v>
      </c>
      <c r="BE506" s="4"/>
      <c r="BF506" s="4"/>
      <c r="BG506" s="24" t="s">
        <v>2316</v>
      </c>
      <c r="BH506" s="24" t="s">
        <v>7</v>
      </c>
      <c r="BI506" s="4">
        <f t="shared" si="80"/>
        <v>209.86</v>
      </c>
    </row>
    <row r="507" spans="9:64">
      <c r="I507" s="26">
        <v>780</v>
      </c>
      <c r="J507" s="46" t="str" cm="1">
        <f t="array" ref="J507">_xlfn.IFS(I507&gt;=750,"Low Risk",AND(I507&gt;=650,I507&lt;=749),"Medium Risk",I507&lt;650,"High Risk")</f>
        <v>Low Risk</v>
      </c>
      <c r="N507" s="4"/>
      <c r="P507" s="24">
        <v>85.84</v>
      </c>
      <c r="Q507" s="4" t="str">
        <f t="shared" si="82"/>
        <v>Available</v>
      </c>
      <c r="Y507" s="26" t="s">
        <v>2317</v>
      </c>
      <c r="Z507" s="26" t="s">
        <v>35</v>
      </c>
      <c r="AA507" s="84" t="str">
        <f t="shared" si="73"/>
        <v>Kavita Rath</v>
      </c>
      <c r="AB507" s="26">
        <v>98.03</v>
      </c>
      <c r="AG507" s="26" t="s">
        <v>2317</v>
      </c>
      <c r="AH507" s="4" t="str">
        <f t="shared" si="74"/>
        <v>00506</v>
      </c>
      <c r="AP507" s="4"/>
      <c r="AU507" s="26" t="s">
        <v>1426</v>
      </c>
      <c r="AV507" s="46" t="str">
        <f t="shared" si="78"/>
        <v>Under Review</v>
      </c>
      <c r="BA507" s="26" t="s">
        <v>2317</v>
      </c>
      <c r="BB507" s="71" t="s">
        <v>423</v>
      </c>
      <c r="BC507" s="4" t="str">
        <f t="shared" si="79"/>
        <v>Angul</v>
      </c>
      <c r="BE507" s="4"/>
      <c r="BF507" s="4"/>
      <c r="BG507" s="26" t="s">
        <v>2317</v>
      </c>
      <c r="BH507" s="26" t="s">
        <v>35</v>
      </c>
      <c r="BI507" s="4">
        <f t="shared" si="80"/>
        <v>103.83</v>
      </c>
    </row>
    <row r="508" spans="9:64">
      <c r="I508" s="24">
        <v>602</v>
      </c>
      <c r="J508" s="46" t="str" cm="1">
        <f t="array" ref="J508">_xlfn.IFS(I508&gt;=750,"Low Risk",AND(I508&gt;=650,I508&lt;=749),"Medium Risk",I508&lt;650,"High Risk")</f>
        <v>High Risk</v>
      </c>
      <c r="N508" s="4"/>
      <c r="P508" s="26">
        <v>98.03</v>
      </c>
      <c r="Q508" s="4" t="str">
        <f t="shared" si="82"/>
        <v>Available</v>
      </c>
      <c r="Y508" s="24" t="s">
        <v>2319</v>
      </c>
      <c r="Z508" s="24" t="s">
        <v>32</v>
      </c>
      <c r="AA508" s="84" t="str">
        <f t="shared" si="73"/>
        <v>Ramesh Behera</v>
      </c>
      <c r="AB508" s="24">
        <v>74.260000000000005</v>
      </c>
      <c r="AG508" s="24" t="s">
        <v>2319</v>
      </c>
      <c r="AH508" s="4" t="str">
        <f t="shared" si="74"/>
        <v>00507</v>
      </c>
      <c r="AP508" s="4"/>
      <c r="AU508" s="24" t="s">
        <v>1386</v>
      </c>
      <c r="AV508" s="46" t="str">
        <f t="shared" si="78"/>
        <v>Rejected</v>
      </c>
      <c r="BA508" s="24" t="s">
        <v>2319</v>
      </c>
      <c r="BB508" s="70" t="s">
        <v>1344</v>
      </c>
      <c r="BC508" s="4" t="str">
        <f t="shared" si="79"/>
        <v>Balasore</v>
      </c>
      <c r="BE508" s="4"/>
      <c r="BF508" s="4"/>
      <c r="BG508" s="24" t="s">
        <v>2319</v>
      </c>
      <c r="BH508" s="24" t="s">
        <v>32</v>
      </c>
      <c r="BI508" s="4">
        <f t="shared" si="80"/>
        <v>224.53</v>
      </c>
    </row>
    <row r="509" spans="9:64">
      <c r="I509" s="26">
        <v>828</v>
      </c>
      <c r="J509" s="46" t="str" cm="1">
        <f t="array" ref="J509">_xlfn.IFS(I509&gt;=750,"Low Risk",AND(I509&gt;=650,I509&lt;=749),"Medium Risk",I509&lt;650,"High Risk")</f>
        <v>Low Risk</v>
      </c>
      <c r="N509" s="4"/>
      <c r="P509" s="24">
        <v>74.260000000000005</v>
      </c>
      <c r="Q509" s="4" t="str">
        <f t="shared" si="82"/>
        <v>Available</v>
      </c>
      <c r="Y509" s="26" t="s">
        <v>2320</v>
      </c>
      <c r="Z509" s="26" t="s">
        <v>32</v>
      </c>
      <c r="AA509" s="84" t="str">
        <f t="shared" si="73"/>
        <v>Ramesh Behera</v>
      </c>
      <c r="AB509" s="26">
        <v>45.78</v>
      </c>
      <c r="AG509" s="26" t="s">
        <v>2320</v>
      </c>
      <c r="AH509" s="4" t="str">
        <f t="shared" si="74"/>
        <v>00508</v>
      </c>
      <c r="AP509" s="4"/>
      <c r="AU509" s="26" t="s">
        <v>1381</v>
      </c>
      <c r="AV509" s="46" t="str">
        <f t="shared" si="78"/>
        <v>Rejected</v>
      </c>
      <c r="BA509" s="26" t="s">
        <v>2320</v>
      </c>
      <c r="BB509" s="71" t="s">
        <v>650</v>
      </c>
      <c r="BC509" s="4" t="str">
        <f t="shared" si="79"/>
        <v>Jharsuguda</v>
      </c>
      <c r="BE509" s="4"/>
      <c r="BF509" s="4"/>
      <c r="BG509" s="26" t="s">
        <v>2320</v>
      </c>
      <c r="BH509" s="26" t="s">
        <v>32</v>
      </c>
      <c r="BI509" s="4">
        <f t="shared" si="80"/>
        <v>224.53</v>
      </c>
    </row>
    <row r="510" spans="9:64">
      <c r="I510" s="24">
        <v>686</v>
      </c>
      <c r="J510" s="46" t="str" cm="1">
        <f t="array" ref="J510">_xlfn.IFS(I510&gt;=750,"Low Risk",AND(I510&gt;=650,I510&lt;=749),"Medium Risk",I510&lt;650,"High Risk")</f>
        <v>Medium Risk</v>
      </c>
      <c r="N510" s="4"/>
      <c r="P510" s="26">
        <v>45.78</v>
      </c>
      <c r="Q510" s="4" t="str">
        <f t="shared" si="82"/>
        <v>Available</v>
      </c>
      <c r="Y510" s="24" t="s">
        <v>2321</v>
      </c>
      <c r="Z510" s="24" t="s">
        <v>41</v>
      </c>
      <c r="AA510" s="84" t="str">
        <f t="shared" si="73"/>
        <v>Pooja Tripathi</v>
      </c>
      <c r="AB510" s="24">
        <v>86.38</v>
      </c>
      <c r="AG510" s="24" t="s">
        <v>2321</v>
      </c>
      <c r="AH510" s="4" t="str">
        <f t="shared" si="74"/>
        <v>00509</v>
      </c>
      <c r="AP510" s="4"/>
      <c r="AU510" s="24" t="s">
        <v>1377</v>
      </c>
      <c r="AV510" s="46" t="str">
        <f t="shared" si="78"/>
        <v>Approved</v>
      </c>
      <c r="BA510" s="24" t="s">
        <v>2321</v>
      </c>
      <c r="BB510" s="70" t="s">
        <v>361</v>
      </c>
      <c r="BC510" s="4" t="str">
        <f t="shared" si="79"/>
        <v>Jharsuguda</v>
      </c>
      <c r="BE510" s="4"/>
      <c r="BF510" s="4"/>
      <c r="BG510" s="24" t="s">
        <v>2321</v>
      </c>
      <c r="BH510" s="24" t="s">
        <v>41</v>
      </c>
      <c r="BI510" s="4">
        <f t="shared" si="80"/>
        <v>251.78</v>
      </c>
    </row>
    <row r="511" spans="9:64">
      <c r="I511" s="26">
        <v>686</v>
      </c>
      <c r="J511" s="46" t="str" cm="1">
        <f t="array" ref="J511">_xlfn.IFS(I511&gt;=750,"Low Risk",AND(I511&gt;=650,I511&lt;=749),"Medium Risk",I511&lt;650,"High Risk")</f>
        <v>Medium Risk</v>
      </c>
      <c r="N511" s="4"/>
      <c r="P511" s="24">
        <v>86.38</v>
      </c>
      <c r="Q511" s="4" t="str">
        <f t="shared" si="82"/>
        <v>Available</v>
      </c>
      <c r="Y511" s="26" t="s">
        <v>2323</v>
      </c>
      <c r="Z511" s="26" t="s">
        <v>41</v>
      </c>
      <c r="AA511" s="84" t="str">
        <f t="shared" si="73"/>
        <v>Pooja Tripathi</v>
      </c>
      <c r="AB511" s="26">
        <v>22.5</v>
      </c>
      <c r="AG511" s="26" t="s">
        <v>2323</v>
      </c>
      <c r="AH511" s="4" t="str">
        <f t="shared" si="74"/>
        <v>00510</v>
      </c>
      <c r="AP511" s="4"/>
      <c r="AU511" s="26" t="s">
        <v>1386</v>
      </c>
      <c r="AV511" s="46" t="str">
        <f t="shared" si="78"/>
        <v>Rejected</v>
      </c>
      <c r="BA511" s="26" t="s">
        <v>2323</v>
      </c>
      <c r="BB511" s="71" t="s">
        <v>1113</v>
      </c>
      <c r="BC511" s="4" t="str">
        <f t="shared" si="79"/>
        <v>Angul</v>
      </c>
      <c r="BE511" s="4"/>
      <c r="BF511" s="4"/>
      <c r="BG511" s="26" t="s">
        <v>2323</v>
      </c>
      <c r="BH511" s="26" t="s">
        <v>41</v>
      </c>
      <c r="BI511" s="4">
        <f t="shared" si="80"/>
        <v>251.78</v>
      </c>
    </row>
    <row r="512" spans="9:64">
      <c r="I512" s="24">
        <v>782</v>
      </c>
      <c r="J512" s="46" t="str" cm="1">
        <f t="array" ref="J512">_xlfn.IFS(I512&gt;=750,"Low Risk",AND(I512&gt;=650,I512&lt;=749),"Medium Risk",I512&lt;650,"High Risk")</f>
        <v>Low Risk</v>
      </c>
      <c r="N512" s="4"/>
      <c r="P512" s="26">
        <v>22.5</v>
      </c>
      <c r="Q512" s="4" t="str">
        <f t="shared" si="82"/>
        <v>Available</v>
      </c>
      <c r="Y512" s="24" t="s">
        <v>2324</v>
      </c>
      <c r="Z512" s="24" t="s">
        <v>24</v>
      </c>
      <c r="AA512" s="84" t="str">
        <f t="shared" si="73"/>
        <v>Bikash Nayak</v>
      </c>
      <c r="AB512" s="24">
        <v>40.79</v>
      </c>
      <c r="AG512" s="24" t="s">
        <v>2324</v>
      </c>
      <c r="AH512" s="4" t="str">
        <f t="shared" si="74"/>
        <v>00511</v>
      </c>
      <c r="AP512" s="4"/>
      <c r="AU512" s="24" t="s">
        <v>1381</v>
      </c>
      <c r="AV512" s="46" t="str">
        <f t="shared" si="78"/>
        <v>Rejected</v>
      </c>
      <c r="BA512" s="24" t="s">
        <v>2324</v>
      </c>
      <c r="BB512" s="70" t="s">
        <v>330</v>
      </c>
      <c r="BC512" s="4" t="str">
        <f t="shared" si="79"/>
        <v>Bhubaneswar</v>
      </c>
      <c r="BE512" s="4"/>
      <c r="BF512" s="4"/>
      <c r="BG512" s="24" t="s">
        <v>2324</v>
      </c>
      <c r="BH512" s="24" t="s">
        <v>24</v>
      </c>
      <c r="BI512" s="4">
        <f t="shared" si="80"/>
        <v>190.31</v>
      </c>
    </row>
    <row r="513" spans="9:61">
      <c r="I513" s="26">
        <v>761</v>
      </c>
      <c r="J513" s="46" t="str" cm="1">
        <f t="array" ref="J513">_xlfn.IFS(I513&gt;=750,"Low Risk",AND(I513&gt;=650,I513&lt;=749),"Medium Risk",I513&lt;650,"High Risk")</f>
        <v>Low Risk</v>
      </c>
      <c r="N513" s="4"/>
      <c r="P513" s="24">
        <v>40.79</v>
      </c>
      <c r="Q513" s="4" t="str">
        <f t="shared" si="82"/>
        <v>Available</v>
      </c>
      <c r="Y513" s="26" t="s">
        <v>2325</v>
      </c>
      <c r="Z513" s="26" t="s">
        <v>41</v>
      </c>
      <c r="AA513" s="84" t="str">
        <f t="shared" si="73"/>
        <v>Pooja Tripathi</v>
      </c>
      <c r="AB513" s="26">
        <v>87.72</v>
      </c>
      <c r="AG513" s="26" t="s">
        <v>2325</v>
      </c>
      <c r="AH513" s="4" t="str">
        <f t="shared" si="74"/>
        <v>00512</v>
      </c>
      <c r="AP513" s="4"/>
      <c r="AU513" s="26" t="s">
        <v>1426</v>
      </c>
      <c r="AV513" s="46" t="str">
        <f t="shared" si="78"/>
        <v>Under Review</v>
      </c>
      <c r="BA513" s="26" t="s">
        <v>2325</v>
      </c>
      <c r="BB513" s="71" t="s">
        <v>1098</v>
      </c>
      <c r="BC513" s="4" t="str">
        <f t="shared" si="79"/>
        <v>Puri</v>
      </c>
      <c r="BE513" s="4"/>
      <c r="BF513" s="4"/>
      <c r="BG513" s="26" t="s">
        <v>2325</v>
      </c>
      <c r="BH513" s="26" t="s">
        <v>41</v>
      </c>
      <c r="BI513" s="4">
        <f t="shared" si="80"/>
        <v>251.78</v>
      </c>
    </row>
    <row r="514" spans="9:61">
      <c r="I514" s="24">
        <v>654</v>
      </c>
      <c r="J514" s="46" t="str" cm="1">
        <f t="array" ref="J514">_xlfn.IFS(I514&gt;=750,"Low Risk",AND(I514&gt;=650,I514&lt;=749),"Medium Risk",I514&lt;650,"High Risk")</f>
        <v>Medium Risk</v>
      </c>
      <c r="N514" s="4"/>
      <c r="P514" s="26">
        <v>87.72</v>
      </c>
      <c r="Q514" s="4" t="str">
        <f t="shared" si="82"/>
        <v>Available</v>
      </c>
      <c r="Y514" s="24" t="s">
        <v>2326</v>
      </c>
      <c r="Z514" s="24" t="s">
        <v>16</v>
      </c>
      <c r="AA514" s="84" t="str">
        <f t="shared" si="73"/>
        <v>Suresh Panda</v>
      </c>
      <c r="AB514" s="24">
        <v>36.93</v>
      </c>
      <c r="AG514" s="24" t="s">
        <v>2326</v>
      </c>
      <c r="AH514" s="4" t="str">
        <f t="shared" si="74"/>
        <v>00513</v>
      </c>
      <c r="AP514" s="4"/>
      <c r="AU514" s="24" t="s">
        <v>1381</v>
      </c>
      <c r="AV514" s="46" t="str">
        <f t="shared" si="78"/>
        <v>Rejected</v>
      </c>
      <c r="BA514" s="24" t="s">
        <v>2326</v>
      </c>
      <c r="BB514" s="70" t="s">
        <v>372</v>
      </c>
      <c r="BC514" s="4" t="str">
        <f t="shared" si="79"/>
        <v>Dhenkanal</v>
      </c>
      <c r="BE514" s="4"/>
      <c r="BF514" s="4"/>
      <c r="BG514" s="24" t="s">
        <v>2326</v>
      </c>
      <c r="BH514" s="24" t="s">
        <v>16</v>
      </c>
      <c r="BI514" s="4">
        <f t="shared" si="80"/>
        <v>197.62</v>
      </c>
    </row>
    <row r="515" spans="9:61">
      <c r="I515" s="26">
        <v>845</v>
      </c>
      <c r="J515" s="46" t="str" cm="1">
        <f t="array" ref="J515">_xlfn.IFS(I515&gt;=750,"Low Risk",AND(I515&gt;=650,I515&lt;=749),"Medium Risk",I515&lt;650,"High Risk")</f>
        <v>Low Risk</v>
      </c>
      <c r="N515" s="4"/>
      <c r="P515" s="24">
        <v>36.93</v>
      </c>
      <c r="Q515" s="4" t="str">
        <f t="shared" si="82"/>
        <v>Available</v>
      </c>
      <c r="Y515" s="26" t="s">
        <v>2327</v>
      </c>
      <c r="Z515" s="26" t="s">
        <v>16</v>
      </c>
      <c r="AA515" s="84" t="str">
        <f t="shared" ref="AA515:AA578" si="83">VLOOKUP(Z515,$W$2:$X$11,2,FALSE)</f>
        <v>Suresh Panda</v>
      </c>
      <c r="AB515" s="26">
        <v>53.7</v>
      </c>
      <c r="AG515" s="26" t="s">
        <v>2327</v>
      </c>
      <c r="AH515" s="4" t="str">
        <f t="shared" ref="AH515:AH578" si="84">RIGHT(AG515,5)</f>
        <v>00514</v>
      </c>
      <c r="AP515" s="4"/>
      <c r="AU515" s="26" t="s">
        <v>1381</v>
      </c>
      <c r="AV515" s="46" t="str">
        <f t="shared" ref="AV515:AV578" si="85">PROPER(TRIM(AU515))</f>
        <v>Rejected</v>
      </c>
      <c r="BA515" s="26" t="s">
        <v>2327</v>
      </c>
      <c r="BB515" s="71" t="s">
        <v>1269</v>
      </c>
      <c r="BC515" s="4" t="str">
        <f t="shared" ref="BC515:BC578" si="86">VLOOKUP(BB515,$AY$2:$AZ$501,2,FALSE)</f>
        <v>Angul</v>
      </c>
      <c r="BE515" s="4"/>
      <c r="BF515" s="4"/>
      <c r="BG515" s="26" t="s">
        <v>2327</v>
      </c>
      <c r="BH515" s="26" t="s">
        <v>16</v>
      </c>
      <c r="BI515" s="4">
        <f t="shared" ref="BI515:BI578" si="87">VLOOKUP(BH515,$BE$2:$BF$11,2,FALSE)</f>
        <v>197.62</v>
      </c>
    </row>
    <row r="516" spans="9:61">
      <c r="I516" s="24">
        <v>798</v>
      </c>
      <c r="J516" s="46" t="str" cm="1">
        <f t="array" ref="J516">_xlfn.IFS(I516&gt;=750,"Low Risk",AND(I516&gt;=650,I516&lt;=749),"Medium Risk",I516&lt;650,"High Risk")</f>
        <v>Low Risk</v>
      </c>
      <c r="N516" s="4"/>
      <c r="P516" s="26">
        <v>53.7</v>
      </c>
      <c r="Q516" s="4" t="str">
        <f t="shared" si="82"/>
        <v>Available</v>
      </c>
      <c r="Y516" s="24" t="s">
        <v>2329</v>
      </c>
      <c r="Z516" s="24" t="s">
        <v>12</v>
      </c>
      <c r="AA516" s="84" t="str">
        <f t="shared" si="83"/>
        <v>Priya Mohanty</v>
      </c>
      <c r="AB516" s="24">
        <v>47.81</v>
      </c>
      <c r="AG516" s="24" t="s">
        <v>2329</v>
      </c>
      <c r="AH516" s="4" t="str">
        <f t="shared" si="84"/>
        <v>00515</v>
      </c>
      <c r="AP516" s="4"/>
      <c r="AU516" s="24" t="s">
        <v>1377</v>
      </c>
      <c r="AV516" s="46" t="str">
        <f t="shared" si="85"/>
        <v>Approved</v>
      </c>
      <c r="BA516" s="24" t="s">
        <v>2329</v>
      </c>
      <c r="BB516" s="70" t="s">
        <v>705</v>
      </c>
      <c r="BC516" s="4" t="str">
        <f t="shared" si="86"/>
        <v>Berhampur</v>
      </c>
      <c r="BE516" s="4"/>
      <c r="BF516" s="4"/>
      <c r="BG516" s="24" t="s">
        <v>2329</v>
      </c>
      <c r="BH516" s="24" t="s">
        <v>12</v>
      </c>
      <c r="BI516" s="4">
        <f t="shared" si="87"/>
        <v>105.8</v>
      </c>
    </row>
    <row r="517" spans="9:61">
      <c r="I517" s="26">
        <v>741</v>
      </c>
      <c r="J517" s="46" t="str" cm="1">
        <f t="array" ref="J517">_xlfn.IFS(I517&gt;=750,"Low Risk",AND(I517&gt;=650,I517&lt;=749),"Medium Risk",I517&lt;650,"High Risk")</f>
        <v>Medium Risk</v>
      </c>
      <c r="N517" s="4"/>
      <c r="P517" s="24">
        <v>47.81</v>
      </c>
      <c r="Q517" s="4" t="str">
        <f t="shared" si="82"/>
        <v>Available</v>
      </c>
      <c r="Y517" s="26" t="s">
        <v>2330</v>
      </c>
      <c r="Z517" s="26" t="s">
        <v>28</v>
      </c>
      <c r="AA517" s="84" t="str">
        <f t="shared" si="83"/>
        <v>Sunita Sahu</v>
      </c>
      <c r="AB517" s="26">
        <v>7.82</v>
      </c>
      <c r="AG517" s="26" t="s">
        <v>2330</v>
      </c>
      <c r="AH517" s="4" t="str">
        <f t="shared" si="84"/>
        <v>00516</v>
      </c>
      <c r="AP517" s="4"/>
      <c r="AU517" s="26" t="s">
        <v>1381</v>
      </c>
      <c r="AV517" s="46" t="str">
        <f t="shared" si="85"/>
        <v>Rejected</v>
      </c>
      <c r="BA517" s="26" t="s">
        <v>2330</v>
      </c>
      <c r="BB517" s="71" t="s">
        <v>863</v>
      </c>
      <c r="BC517" s="4" t="str">
        <f t="shared" si="86"/>
        <v>Dhenkanal</v>
      </c>
      <c r="BE517" s="4"/>
      <c r="BF517" s="4"/>
      <c r="BG517" s="26" t="s">
        <v>2330</v>
      </c>
      <c r="BH517" s="26" t="s">
        <v>28</v>
      </c>
      <c r="BI517" s="4">
        <f t="shared" si="87"/>
        <v>162.30000000000001</v>
      </c>
    </row>
    <row r="518" spans="9:61">
      <c r="I518" s="24">
        <v>610</v>
      </c>
      <c r="J518" s="46" t="str" cm="1">
        <f t="array" ref="J518">_xlfn.IFS(I518&gt;=750,"Low Risk",AND(I518&gt;=650,I518&lt;=749),"Medium Risk",I518&lt;650,"High Risk")</f>
        <v>High Risk</v>
      </c>
      <c r="N518" s="4"/>
      <c r="P518" s="26">
        <v>7.82</v>
      </c>
      <c r="Q518" s="4" t="str">
        <f t="shared" ref="Q518:Q581" si="88">IF(ISBLANK(P518),"missing","Available")</f>
        <v>Available</v>
      </c>
      <c r="Y518" s="24" t="s">
        <v>2332</v>
      </c>
      <c r="Z518" s="24" t="s">
        <v>12</v>
      </c>
      <c r="AA518" s="84" t="str">
        <f t="shared" si="83"/>
        <v>Priya Mohanty</v>
      </c>
      <c r="AB518" s="24">
        <v>2.58</v>
      </c>
      <c r="AG518" s="24" t="s">
        <v>2332</v>
      </c>
      <c r="AH518" s="4" t="str">
        <f t="shared" si="84"/>
        <v>00517</v>
      </c>
      <c r="AP518" s="4"/>
      <c r="AU518" s="24" t="s">
        <v>1377</v>
      </c>
      <c r="AV518" s="46" t="str">
        <f t="shared" si="85"/>
        <v>Approved</v>
      </c>
      <c r="BA518" s="24" t="s">
        <v>2332</v>
      </c>
      <c r="BB518" s="70" t="s">
        <v>1041</v>
      </c>
      <c r="BC518" s="4" t="str">
        <f t="shared" si="86"/>
        <v>Jharsuguda</v>
      </c>
      <c r="BE518" s="4"/>
      <c r="BF518" s="4"/>
      <c r="BG518" s="24" t="s">
        <v>2332</v>
      </c>
      <c r="BH518" s="24" t="s">
        <v>12</v>
      </c>
      <c r="BI518" s="4">
        <f t="shared" si="87"/>
        <v>105.8</v>
      </c>
    </row>
    <row r="519" spans="9:61">
      <c r="I519" s="26">
        <v>787</v>
      </c>
      <c r="J519" s="46" t="str" cm="1">
        <f t="array" ref="J519">_xlfn.IFS(I519&gt;=750,"Low Risk",AND(I519&gt;=650,I519&lt;=749),"Medium Risk",I519&lt;650,"High Risk")</f>
        <v>Low Risk</v>
      </c>
      <c r="N519" s="4"/>
      <c r="P519" s="24">
        <v>2.58</v>
      </c>
      <c r="Q519" s="4" t="str">
        <f t="shared" si="88"/>
        <v>Available</v>
      </c>
      <c r="Y519" s="26" t="s">
        <v>2334</v>
      </c>
      <c r="Z519" s="26" t="s">
        <v>7</v>
      </c>
      <c r="AA519" s="84" t="str">
        <f t="shared" si="83"/>
        <v>Rajesh Kumar</v>
      </c>
      <c r="AB519" s="26">
        <v>27.05</v>
      </c>
      <c r="AG519" s="26" t="s">
        <v>2334</v>
      </c>
      <c r="AH519" s="4" t="str">
        <f t="shared" si="84"/>
        <v>00518</v>
      </c>
      <c r="AP519" s="4"/>
      <c r="AU519" s="26" t="s">
        <v>1426</v>
      </c>
      <c r="AV519" s="46" t="str">
        <f t="shared" si="85"/>
        <v>Under Review</v>
      </c>
      <c r="BA519" s="26" t="s">
        <v>2334</v>
      </c>
      <c r="BB519" s="71" t="s">
        <v>323</v>
      </c>
      <c r="BC519" s="4" t="str">
        <f t="shared" si="86"/>
        <v>Jharsuguda</v>
      </c>
      <c r="BE519" s="4"/>
      <c r="BF519" s="4"/>
      <c r="BG519" s="26" t="s">
        <v>2334</v>
      </c>
      <c r="BH519" s="26" t="s">
        <v>7</v>
      </c>
      <c r="BI519" s="4">
        <f t="shared" si="87"/>
        <v>209.86</v>
      </c>
    </row>
    <row r="520" spans="9:61">
      <c r="I520" s="24">
        <v>680</v>
      </c>
      <c r="J520" s="46" t="str" cm="1">
        <f t="array" ref="J520">_xlfn.IFS(I520&gt;=750,"Low Risk",AND(I520&gt;=650,I520&lt;=749),"Medium Risk",I520&lt;650,"High Risk")</f>
        <v>Medium Risk</v>
      </c>
      <c r="N520" s="4"/>
      <c r="P520" s="26">
        <v>27.05</v>
      </c>
      <c r="Q520" s="4" t="str">
        <f t="shared" si="88"/>
        <v>Available</v>
      </c>
      <c r="Y520" s="24" t="s">
        <v>2335</v>
      </c>
      <c r="Z520" s="24" t="s">
        <v>7</v>
      </c>
      <c r="AA520" s="84" t="str">
        <f t="shared" si="83"/>
        <v>Rajesh Kumar</v>
      </c>
      <c r="AB520" s="24">
        <v>38.69</v>
      </c>
      <c r="AG520" s="24" t="s">
        <v>2335</v>
      </c>
      <c r="AH520" s="4" t="str">
        <f t="shared" si="84"/>
        <v>00519</v>
      </c>
      <c r="AP520" s="4"/>
      <c r="AU520" s="24" t="s">
        <v>1426</v>
      </c>
      <c r="AV520" s="46" t="str">
        <f t="shared" si="85"/>
        <v>Under Review</v>
      </c>
      <c r="BA520" s="24" t="s">
        <v>2335</v>
      </c>
      <c r="BB520" s="70" t="s">
        <v>936</v>
      </c>
      <c r="BC520" s="4" t="str">
        <f t="shared" si="86"/>
        <v>Rourkela</v>
      </c>
      <c r="BE520" s="4"/>
      <c r="BF520" s="4"/>
      <c r="BG520" s="24" t="s">
        <v>2335</v>
      </c>
      <c r="BH520" s="24" t="s">
        <v>7</v>
      </c>
      <c r="BI520" s="4">
        <f t="shared" si="87"/>
        <v>209.86</v>
      </c>
    </row>
    <row r="521" spans="9:61">
      <c r="I521" s="26">
        <v>896</v>
      </c>
      <c r="J521" s="46" t="str" cm="1">
        <f t="array" ref="J521">_xlfn.IFS(I521&gt;=750,"Low Risk",AND(I521&gt;=650,I521&lt;=749),"Medium Risk",I521&lt;650,"High Risk")</f>
        <v>Low Risk</v>
      </c>
      <c r="N521" s="4"/>
      <c r="P521" s="24">
        <v>38.69</v>
      </c>
      <c r="Q521" s="4" t="str">
        <f t="shared" si="88"/>
        <v>Available</v>
      </c>
      <c r="Y521" s="26" t="s">
        <v>2336</v>
      </c>
      <c r="Z521" s="26" t="s">
        <v>28</v>
      </c>
      <c r="AA521" s="84" t="str">
        <f t="shared" si="83"/>
        <v>Sunita Sahu</v>
      </c>
      <c r="AB521" s="26">
        <v>26.9</v>
      </c>
      <c r="AG521" s="26" t="s">
        <v>2336</v>
      </c>
      <c r="AH521" s="4" t="str">
        <f t="shared" si="84"/>
        <v>00520</v>
      </c>
      <c r="AP521" s="4"/>
      <c r="AU521" s="26" t="s">
        <v>1381</v>
      </c>
      <c r="AV521" s="46" t="str">
        <f t="shared" si="85"/>
        <v>Rejected</v>
      </c>
      <c r="BA521" s="26" t="s">
        <v>2336</v>
      </c>
      <c r="BB521" s="71" t="s">
        <v>653</v>
      </c>
      <c r="BC521" s="4" t="str">
        <f t="shared" si="86"/>
        <v>Sambalpur</v>
      </c>
      <c r="BE521" s="4"/>
      <c r="BF521" s="4"/>
      <c r="BG521" s="26" t="s">
        <v>2336</v>
      </c>
      <c r="BH521" s="26" t="s">
        <v>28</v>
      </c>
      <c r="BI521" s="4">
        <f t="shared" si="87"/>
        <v>162.30000000000001</v>
      </c>
    </row>
    <row r="522" spans="9:61">
      <c r="I522" s="24">
        <v>566</v>
      </c>
      <c r="J522" s="46" t="str" cm="1">
        <f t="array" ref="J522">_xlfn.IFS(I522&gt;=750,"Low Risk",AND(I522&gt;=650,I522&lt;=749),"Medium Risk",I522&lt;650,"High Risk")</f>
        <v>High Risk</v>
      </c>
      <c r="N522" s="4"/>
      <c r="P522" s="26">
        <v>26.9</v>
      </c>
      <c r="Q522" s="4" t="str">
        <f t="shared" si="88"/>
        <v>Available</v>
      </c>
      <c r="Y522" s="24" t="s">
        <v>2337</v>
      </c>
      <c r="Z522" s="24" t="s">
        <v>16</v>
      </c>
      <c r="AA522" s="84" t="str">
        <f t="shared" si="83"/>
        <v>Suresh Panda</v>
      </c>
      <c r="AB522" s="24">
        <v>18.53</v>
      </c>
      <c r="AG522" s="24" t="s">
        <v>2337</v>
      </c>
      <c r="AH522" s="4" t="str">
        <f t="shared" si="84"/>
        <v>00521</v>
      </c>
      <c r="AP522" s="4"/>
      <c r="AU522" s="24" t="s">
        <v>1377</v>
      </c>
      <c r="AV522" s="46" t="str">
        <f t="shared" si="85"/>
        <v>Approved</v>
      </c>
      <c r="BA522" s="24" t="s">
        <v>2337</v>
      </c>
      <c r="BB522" s="70" t="s">
        <v>103</v>
      </c>
      <c r="BC522" s="4" t="str">
        <f t="shared" si="86"/>
        <v>Jharsuguda</v>
      </c>
      <c r="BE522" s="4"/>
      <c r="BF522" s="4"/>
      <c r="BG522" s="24" t="s">
        <v>2337</v>
      </c>
      <c r="BH522" s="24" t="s">
        <v>16</v>
      </c>
      <c r="BI522" s="4">
        <f t="shared" si="87"/>
        <v>197.62</v>
      </c>
    </row>
    <row r="523" spans="9:61">
      <c r="I523" s="26">
        <v>596</v>
      </c>
      <c r="J523" s="46" t="str" cm="1">
        <f t="array" ref="J523">_xlfn.IFS(I523&gt;=750,"Low Risk",AND(I523&gt;=650,I523&lt;=749),"Medium Risk",I523&lt;650,"High Risk")</f>
        <v>High Risk</v>
      </c>
      <c r="N523" s="4"/>
      <c r="P523" s="24">
        <v>18.53</v>
      </c>
      <c r="Q523" s="4" t="str">
        <f t="shared" si="88"/>
        <v>Available</v>
      </c>
      <c r="Y523" s="26" t="s">
        <v>2340</v>
      </c>
      <c r="Z523" s="26" t="s">
        <v>12</v>
      </c>
      <c r="AA523" s="84" t="str">
        <f t="shared" si="83"/>
        <v>Priya Mohanty</v>
      </c>
      <c r="AB523" s="26">
        <v>96.6</v>
      </c>
      <c r="AG523" s="26" t="s">
        <v>2340</v>
      </c>
      <c r="AH523" s="4" t="str">
        <f t="shared" si="84"/>
        <v>00522</v>
      </c>
      <c r="AP523" s="4"/>
      <c r="AU523" s="26" t="s">
        <v>1377</v>
      </c>
      <c r="AV523" s="46" t="str">
        <f t="shared" si="85"/>
        <v>Approved</v>
      </c>
      <c r="BA523" s="26" t="s">
        <v>2340</v>
      </c>
      <c r="BB523" s="71" t="s">
        <v>928</v>
      </c>
      <c r="BC523" s="4" t="str">
        <f t="shared" si="86"/>
        <v>Angul</v>
      </c>
      <c r="BE523" s="4"/>
      <c r="BF523" s="4"/>
      <c r="BG523" s="26" t="s">
        <v>2340</v>
      </c>
      <c r="BH523" s="26" t="s">
        <v>12</v>
      </c>
      <c r="BI523" s="4">
        <f t="shared" si="87"/>
        <v>105.8</v>
      </c>
    </row>
    <row r="524" spans="9:61">
      <c r="I524" s="24">
        <v>754</v>
      </c>
      <c r="J524" s="46" t="str" cm="1">
        <f t="array" ref="J524">_xlfn.IFS(I524&gt;=750,"Low Risk",AND(I524&gt;=650,I524&lt;=749),"Medium Risk",I524&lt;650,"High Risk")</f>
        <v>Low Risk</v>
      </c>
      <c r="N524" s="4"/>
      <c r="P524" s="26">
        <v>96.6</v>
      </c>
      <c r="Q524" s="4" t="str">
        <f t="shared" si="88"/>
        <v>Available</v>
      </c>
      <c r="Y524" s="24" t="s">
        <v>2342</v>
      </c>
      <c r="Z524" s="24" t="s">
        <v>12</v>
      </c>
      <c r="AA524" s="84" t="str">
        <f t="shared" si="83"/>
        <v>Priya Mohanty</v>
      </c>
      <c r="AB524" s="24">
        <v>79.37</v>
      </c>
      <c r="AG524" s="24" t="s">
        <v>2342</v>
      </c>
      <c r="AH524" s="4" t="str">
        <f t="shared" si="84"/>
        <v>00523</v>
      </c>
      <c r="AP524" s="4"/>
      <c r="AU524" s="24" t="s">
        <v>1386</v>
      </c>
      <c r="AV524" s="46" t="str">
        <f t="shared" si="85"/>
        <v>Rejected</v>
      </c>
      <c r="BA524" s="24" t="s">
        <v>2342</v>
      </c>
      <c r="BB524" s="70" t="s">
        <v>350</v>
      </c>
      <c r="BC524" s="4" t="str">
        <f t="shared" si="86"/>
        <v>Sambalpur</v>
      </c>
      <c r="BE524" s="4"/>
      <c r="BF524" s="4"/>
      <c r="BG524" s="24" t="s">
        <v>2342</v>
      </c>
      <c r="BH524" s="24" t="s">
        <v>12</v>
      </c>
      <c r="BI524" s="4">
        <f t="shared" si="87"/>
        <v>105.8</v>
      </c>
    </row>
    <row r="525" spans="9:61">
      <c r="I525" s="26">
        <v>552</v>
      </c>
      <c r="J525" s="46" t="str" cm="1">
        <f t="array" ref="J525">_xlfn.IFS(I525&gt;=750,"Low Risk",AND(I525&gt;=650,I525&lt;=749),"Medium Risk",I525&lt;650,"High Risk")</f>
        <v>High Risk</v>
      </c>
      <c r="N525" s="4"/>
      <c r="P525" s="24">
        <v>79.37</v>
      </c>
      <c r="Q525" s="4" t="str">
        <f t="shared" si="88"/>
        <v>Available</v>
      </c>
      <c r="Y525" s="26" t="s">
        <v>2344</v>
      </c>
      <c r="Z525" s="26" t="s">
        <v>16</v>
      </c>
      <c r="AA525" s="84" t="str">
        <f t="shared" si="83"/>
        <v>Suresh Panda</v>
      </c>
      <c r="AB525" s="26">
        <v>67.94</v>
      </c>
      <c r="AG525" s="26" t="s">
        <v>2344</v>
      </c>
      <c r="AH525" s="4" t="str">
        <f t="shared" si="84"/>
        <v>00524</v>
      </c>
      <c r="AP525" s="4"/>
      <c r="AU525" s="26" t="s">
        <v>1386</v>
      </c>
      <c r="AV525" s="46" t="str">
        <f t="shared" si="85"/>
        <v>Rejected</v>
      </c>
      <c r="BA525" s="26" t="s">
        <v>2344</v>
      </c>
      <c r="BB525" s="71" t="s">
        <v>1033</v>
      </c>
      <c r="BC525" s="4" t="str">
        <f t="shared" si="86"/>
        <v>Sambalpur</v>
      </c>
      <c r="BE525" s="4"/>
      <c r="BF525" s="4"/>
      <c r="BG525" s="26" t="s">
        <v>2344</v>
      </c>
      <c r="BH525" s="26" t="s">
        <v>16</v>
      </c>
      <c r="BI525" s="4">
        <f t="shared" si="87"/>
        <v>197.62</v>
      </c>
    </row>
    <row r="526" spans="9:61">
      <c r="I526" s="24">
        <v>836</v>
      </c>
      <c r="J526" s="46" t="str" cm="1">
        <f t="array" ref="J526">_xlfn.IFS(I526&gt;=750,"Low Risk",AND(I526&gt;=650,I526&lt;=749),"Medium Risk",I526&lt;650,"High Risk")</f>
        <v>Low Risk</v>
      </c>
      <c r="N526" s="4"/>
      <c r="P526" s="26">
        <v>67.94</v>
      </c>
      <c r="Q526" s="4" t="str">
        <f t="shared" si="88"/>
        <v>Available</v>
      </c>
      <c r="Y526" s="24" t="s">
        <v>2346</v>
      </c>
      <c r="Z526" s="24" t="s">
        <v>20</v>
      </c>
      <c r="AA526" s="84" t="str">
        <f t="shared" si="83"/>
        <v>Anita Das</v>
      </c>
      <c r="AB526" s="24">
        <v>19.63</v>
      </c>
      <c r="AG526" s="24" t="s">
        <v>2346</v>
      </c>
      <c r="AH526" s="4" t="str">
        <f t="shared" si="84"/>
        <v>00525</v>
      </c>
      <c r="AP526" s="4"/>
      <c r="AU526" s="24" t="s">
        <v>1426</v>
      </c>
      <c r="AV526" s="46" t="str">
        <f t="shared" si="85"/>
        <v>Under Review</v>
      </c>
      <c r="BA526" s="24" t="s">
        <v>2346</v>
      </c>
      <c r="BB526" s="70" t="s">
        <v>873</v>
      </c>
      <c r="BC526" s="4" t="str">
        <f t="shared" si="86"/>
        <v>Dhenkanal</v>
      </c>
      <c r="BE526" s="4"/>
      <c r="BF526" s="4"/>
      <c r="BG526" s="24" t="s">
        <v>2346</v>
      </c>
      <c r="BH526" s="24" t="s">
        <v>20</v>
      </c>
      <c r="BI526" s="4">
        <f t="shared" si="87"/>
        <v>104.66</v>
      </c>
    </row>
    <row r="527" spans="9:61">
      <c r="I527" s="26">
        <v>885</v>
      </c>
      <c r="J527" s="46" t="str" cm="1">
        <f t="array" ref="J527">_xlfn.IFS(I527&gt;=750,"Low Risk",AND(I527&gt;=650,I527&lt;=749),"Medium Risk",I527&lt;650,"High Risk")</f>
        <v>Low Risk</v>
      </c>
      <c r="N527" s="4"/>
      <c r="P527" s="24">
        <v>19.63</v>
      </c>
      <c r="Q527" s="4" t="str">
        <f t="shared" si="88"/>
        <v>Available</v>
      </c>
      <c r="Y527" s="26" t="s">
        <v>2348</v>
      </c>
      <c r="Z527" s="26" t="s">
        <v>28</v>
      </c>
      <c r="AA527" s="84" t="str">
        <f t="shared" si="83"/>
        <v>Sunita Sahu</v>
      </c>
      <c r="AB527" s="26">
        <v>65.83</v>
      </c>
      <c r="AG527" s="26" t="s">
        <v>2348</v>
      </c>
      <c r="AH527" s="4" t="str">
        <f t="shared" si="84"/>
        <v>00526</v>
      </c>
      <c r="AP527" s="4"/>
      <c r="AU527" s="26" t="s">
        <v>1377</v>
      </c>
      <c r="AV527" s="46" t="str">
        <f t="shared" si="85"/>
        <v>Approved</v>
      </c>
      <c r="BA527" s="26" t="s">
        <v>2348</v>
      </c>
      <c r="BB527" s="71" t="s">
        <v>1177</v>
      </c>
      <c r="BC527" s="4" t="str">
        <f t="shared" si="86"/>
        <v>Cuttack</v>
      </c>
      <c r="BE527" s="4"/>
      <c r="BF527" s="4"/>
      <c r="BG527" s="26" t="s">
        <v>2348</v>
      </c>
      <c r="BH527" s="26" t="s">
        <v>28</v>
      </c>
      <c r="BI527" s="4">
        <f t="shared" si="87"/>
        <v>162.30000000000001</v>
      </c>
    </row>
    <row r="528" spans="9:61">
      <c r="I528" s="24">
        <v>897</v>
      </c>
      <c r="J528" s="46" t="str" cm="1">
        <f t="array" ref="J528">_xlfn.IFS(I528&gt;=750,"Low Risk",AND(I528&gt;=650,I528&lt;=749),"Medium Risk",I528&lt;650,"High Risk")</f>
        <v>Low Risk</v>
      </c>
      <c r="N528" s="4"/>
      <c r="P528" s="26">
        <v>65.83</v>
      </c>
      <c r="Q528" s="4" t="str">
        <f t="shared" si="88"/>
        <v>Available</v>
      </c>
      <c r="Y528" s="24" t="s">
        <v>2349</v>
      </c>
      <c r="Z528" s="24" t="s">
        <v>32</v>
      </c>
      <c r="AA528" s="84" t="str">
        <f t="shared" si="83"/>
        <v>Ramesh Behera</v>
      </c>
      <c r="AB528" s="24">
        <v>45.15</v>
      </c>
      <c r="AG528" s="24" t="s">
        <v>2349</v>
      </c>
      <c r="AH528" s="4" t="str">
        <f t="shared" si="84"/>
        <v>00527</v>
      </c>
      <c r="AP528" s="4"/>
      <c r="AU528" s="24" t="s">
        <v>1377</v>
      </c>
      <c r="AV528" s="46" t="str">
        <f t="shared" si="85"/>
        <v>Approved</v>
      </c>
      <c r="BA528" s="24" t="s">
        <v>2349</v>
      </c>
      <c r="BB528" s="70" t="s">
        <v>1089</v>
      </c>
      <c r="BC528" s="4" t="str">
        <f t="shared" si="86"/>
        <v>Jharsuguda</v>
      </c>
      <c r="BE528" s="4"/>
      <c r="BF528" s="4"/>
      <c r="BG528" s="24" t="s">
        <v>2349</v>
      </c>
      <c r="BH528" s="24" t="s">
        <v>32</v>
      </c>
      <c r="BI528" s="4">
        <f t="shared" si="87"/>
        <v>224.53</v>
      </c>
    </row>
    <row r="529" spans="9:61">
      <c r="I529" s="26">
        <v>759</v>
      </c>
      <c r="J529" s="46" t="str" cm="1">
        <f t="array" ref="J529">_xlfn.IFS(I529&gt;=750,"Low Risk",AND(I529&gt;=650,I529&lt;=749),"Medium Risk",I529&lt;650,"High Risk")</f>
        <v>Low Risk</v>
      </c>
      <c r="N529" s="4"/>
      <c r="P529" s="24">
        <v>45.15</v>
      </c>
      <c r="Q529" s="4" t="str">
        <f t="shared" si="88"/>
        <v>Available</v>
      </c>
      <c r="Y529" s="26" t="s">
        <v>2351</v>
      </c>
      <c r="Z529" s="26" t="s">
        <v>28</v>
      </c>
      <c r="AA529" s="84" t="str">
        <f t="shared" si="83"/>
        <v>Sunita Sahu</v>
      </c>
      <c r="AB529" s="26">
        <v>32.03</v>
      </c>
      <c r="AG529" s="26" t="s">
        <v>2351</v>
      </c>
      <c r="AH529" s="4" t="str">
        <f t="shared" si="84"/>
        <v>00528</v>
      </c>
      <c r="AP529" s="4"/>
      <c r="AU529" s="26" t="s">
        <v>1377</v>
      </c>
      <c r="AV529" s="46" t="str">
        <f t="shared" si="85"/>
        <v>Approved</v>
      </c>
      <c r="BA529" s="26" t="s">
        <v>2351</v>
      </c>
      <c r="BB529" s="71" t="s">
        <v>747</v>
      </c>
      <c r="BC529" s="4" t="str">
        <f t="shared" si="86"/>
        <v>Dhenkanal</v>
      </c>
      <c r="BE529" s="4"/>
      <c r="BF529" s="4"/>
      <c r="BG529" s="26" t="s">
        <v>2351</v>
      </c>
      <c r="BH529" s="26" t="s">
        <v>28</v>
      </c>
      <c r="BI529" s="4">
        <f t="shared" si="87"/>
        <v>162.30000000000001</v>
      </c>
    </row>
    <row r="530" spans="9:61">
      <c r="I530" s="24">
        <v>580</v>
      </c>
      <c r="J530" s="46" t="str" cm="1">
        <f t="array" ref="J530">_xlfn.IFS(I530&gt;=750,"Low Risk",AND(I530&gt;=650,I530&lt;=749),"Medium Risk",I530&lt;650,"High Risk")</f>
        <v>High Risk</v>
      </c>
      <c r="N530" s="4"/>
      <c r="P530" s="26">
        <v>32.03</v>
      </c>
      <c r="Q530" s="4" t="str">
        <f t="shared" si="88"/>
        <v>Available</v>
      </c>
      <c r="Y530" s="24" t="s">
        <v>2354</v>
      </c>
      <c r="Z530" s="24" t="s">
        <v>35</v>
      </c>
      <c r="AA530" s="84" t="str">
        <f t="shared" si="83"/>
        <v>Kavita Rath</v>
      </c>
      <c r="AB530" s="24"/>
      <c r="AG530" s="24" t="s">
        <v>2354</v>
      </c>
      <c r="AH530" s="4" t="str">
        <f t="shared" si="84"/>
        <v>00529</v>
      </c>
      <c r="AP530" s="4"/>
      <c r="AU530" s="24" t="s">
        <v>1381</v>
      </c>
      <c r="AV530" s="46" t="str">
        <f t="shared" si="85"/>
        <v>Rejected</v>
      </c>
      <c r="BA530" s="24" t="s">
        <v>2354</v>
      </c>
      <c r="BB530" s="70" t="s">
        <v>727</v>
      </c>
      <c r="BC530" s="4" t="str">
        <f t="shared" si="86"/>
        <v>Bhubaneswar</v>
      </c>
      <c r="BE530" s="4"/>
      <c r="BF530" s="4"/>
      <c r="BG530" s="24" t="s">
        <v>2354</v>
      </c>
      <c r="BH530" s="24" t="s">
        <v>35</v>
      </c>
      <c r="BI530" s="4">
        <f t="shared" si="87"/>
        <v>103.83</v>
      </c>
    </row>
    <row r="531" spans="9:61">
      <c r="I531" s="26">
        <v>651</v>
      </c>
      <c r="J531" s="46" t="str" cm="1">
        <f t="array" ref="J531">_xlfn.IFS(I531&gt;=750,"Low Risk",AND(I531&gt;=650,I531&lt;=749),"Medium Risk",I531&lt;650,"High Risk")</f>
        <v>Medium Risk</v>
      </c>
      <c r="N531" s="4"/>
      <c r="P531" s="24"/>
      <c r="Q531" s="4" t="str">
        <f t="shared" si="88"/>
        <v>missing</v>
      </c>
      <c r="Y531" s="26" t="s">
        <v>2355</v>
      </c>
      <c r="Z531" s="26" t="s">
        <v>16</v>
      </c>
      <c r="AA531" s="84" t="str">
        <f t="shared" si="83"/>
        <v>Suresh Panda</v>
      </c>
      <c r="AB531" s="26">
        <v>22.48</v>
      </c>
      <c r="AG531" s="26" t="s">
        <v>2355</v>
      </c>
      <c r="AH531" s="4" t="str">
        <f t="shared" si="84"/>
        <v>00530</v>
      </c>
      <c r="AP531" s="4"/>
      <c r="AU531" s="26" t="s">
        <v>1377</v>
      </c>
      <c r="AV531" s="46" t="str">
        <f t="shared" si="85"/>
        <v>Approved</v>
      </c>
      <c r="BA531" s="26" t="s">
        <v>2355</v>
      </c>
      <c r="BB531" s="71" t="s">
        <v>981</v>
      </c>
      <c r="BC531" s="4" t="str">
        <f t="shared" si="86"/>
        <v>Balasore</v>
      </c>
      <c r="BE531" s="4"/>
      <c r="BF531" s="4"/>
      <c r="BG531" s="26" t="s">
        <v>2355</v>
      </c>
      <c r="BH531" s="26" t="s">
        <v>16</v>
      </c>
      <c r="BI531" s="4">
        <f t="shared" si="87"/>
        <v>197.62</v>
      </c>
    </row>
    <row r="532" spans="9:61">
      <c r="I532" s="24">
        <v>878</v>
      </c>
      <c r="J532" s="46" t="str" cm="1">
        <f t="array" ref="J532">_xlfn.IFS(I532&gt;=750,"Low Risk",AND(I532&gt;=650,I532&lt;=749),"Medium Risk",I532&lt;650,"High Risk")</f>
        <v>Low Risk</v>
      </c>
      <c r="N532" s="4"/>
      <c r="P532" s="26">
        <v>22.48</v>
      </c>
      <c r="Q532" s="4" t="str">
        <f t="shared" si="88"/>
        <v>Available</v>
      </c>
      <c r="Y532" s="24" t="s">
        <v>2357</v>
      </c>
      <c r="Z532" s="24" t="s">
        <v>20</v>
      </c>
      <c r="AA532" s="84" t="str">
        <f t="shared" si="83"/>
        <v>Anita Das</v>
      </c>
      <c r="AB532" s="24">
        <v>72.650000000000006</v>
      </c>
      <c r="AG532" s="24" t="s">
        <v>2357</v>
      </c>
      <c r="AH532" s="4" t="str">
        <f t="shared" si="84"/>
        <v>00531</v>
      </c>
      <c r="AP532" s="4"/>
      <c r="AU532" s="24" t="s">
        <v>1377</v>
      </c>
      <c r="AV532" s="46" t="str">
        <f t="shared" si="85"/>
        <v>Approved</v>
      </c>
      <c r="BA532" s="24" t="s">
        <v>2357</v>
      </c>
      <c r="BB532" s="70" t="s">
        <v>480</v>
      </c>
      <c r="BC532" s="4" t="str">
        <f t="shared" si="86"/>
        <v>Dhenkanal</v>
      </c>
      <c r="BE532" s="4"/>
      <c r="BF532" s="4"/>
      <c r="BG532" s="24" t="s">
        <v>2357</v>
      </c>
      <c r="BH532" s="24" t="s">
        <v>20</v>
      </c>
      <c r="BI532" s="4">
        <f t="shared" si="87"/>
        <v>104.66</v>
      </c>
    </row>
    <row r="533" spans="9:61">
      <c r="I533" s="26">
        <v>890</v>
      </c>
      <c r="J533" s="46" t="str" cm="1">
        <f t="array" ref="J533">_xlfn.IFS(I533&gt;=750,"Low Risk",AND(I533&gt;=650,I533&lt;=749),"Medium Risk",I533&lt;650,"High Risk")</f>
        <v>Low Risk</v>
      </c>
      <c r="N533" s="4"/>
      <c r="P533" s="24">
        <v>72.650000000000006</v>
      </c>
      <c r="Q533" s="4" t="str">
        <f t="shared" si="88"/>
        <v>Available</v>
      </c>
      <c r="Y533" s="26" t="s">
        <v>2360</v>
      </c>
      <c r="Z533" s="26" t="s">
        <v>35</v>
      </c>
      <c r="AA533" s="84" t="str">
        <f t="shared" si="83"/>
        <v>Kavita Rath</v>
      </c>
      <c r="AB533" s="26">
        <v>2.2799999999999998</v>
      </c>
      <c r="AG533" s="26" t="s">
        <v>2360</v>
      </c>
      <c r="AH533" s="4" t="str">
        <f t="shared" si="84"/>
        <v>00532</v>
      </c>
      <c r="AP533" s="4"/>
      <c r="AU533" s="26" t="s">
        <v>1377</v>
      </c>
      <c r="AV533" s="46" t="str">
        <f t="shared" si="85"/>
        <v>Approved</v>
      </c>
      <c r="BA533" s="26" t="s">
        <v>2360</v>
      </c>
      <c r="BB533" s="71" t="s">
        <v>801</v>
      </c>
      <c r="BC533" s="4" t="str">
        <f t="shared" si="86"/>
        <v>Cuttack</v>
      </c>
      <c r="BE533" s="4"/>
      <c r="BF533" s="4"/>
      <c r="BG533" s="26" t="s">
        <v>2360</v>
      </c>
      <c r="BH533" s="26" t="s">
        <v>35</v>
      </c>
      <c r="BI533" s="4">
        <f t="shared" si="87"/>
        <v>103.83</v>
      </c>
    </row>
    <row r="534" spans="9:61">
      <c r="I534" s="24">
        <v>874</v>
      </c>
      <c r="J534" s="46" t="str" cm="1">
        <f t="array" ref="J534">_xlfn.IFS(I534&gt;=750,"Low Risk",AND(I534&gt;=650,I534&lt;=749),"Medium Risk",I534&lt;650,"High Risk")</f>
        <v>Low Risk</v>
      </c>
      <c r="N534" s="4"/>
      <c r="P534" s="26">
        <v>2.2799999999999998</v>
      </c>
      <c r="Q534" s="4" t="str">
        <f t="shared" si="88"/>
        <v>Available</v>
      </c>
      <c r="Y534" s="24" t="s">
        <v>2362</v>
      </c>
      <c r="Z534" s="24" t="s">
        <v>16</v>
      </c>
      <c r="AA534" s="84" t="str">
        <f t="shared" si="83"/>
        <v>Suresh Panda</v>
      </c>
      <c r="AB534" s="24">
        <v>7.25</v>
      </c>
      <c r="AG534" s="24" t="s">
        <v>2362</v>
      </c>
      <c r="AH534" s="4" t="str">
        <f t="shared" si="84"/>
        <v>00533</v>
      </c>
      <c r="AP534" s="4"/>
      <c r="AU534" s="24" t="s">
        <v>1426</v>
      </c>
      <c r="AV534" s="46" t="str">
        <f t="shared" si="85"/>
        <v>Under Review</v>
      </c>
      <c r="BA534" s="24" t="s">
        <v>2362</v>
      </c>
      <c r="BB534" s="70" t="s">
        <v>1222</v>
      </c>
      <c r="BC534" s="4" t="str">
        <f t="shared" si="86"/>
        <v>Cuttack</v>
      </c>
      <c r="BE534" s="4"/>
      <c r="BF534" s="4"/>
      <c r="BG534" s="24" t="s">
        <v>2362</v>
      </c>
      <c r="BH534" s="24" t="s">
        <v>16</v>
      </c>
      <c r="BI534" s="4">
        <f t="shared" si="87"/>
        <v>197.62</v>
      </c>
    </row>
    <row r="535" spans="9:61">
      <c r="I535" s="26">
        <v>860</v>
      </c>
      <c r="J535" s="46" t="str" cm="1">
        <f t="array" ref="J535">_xlfn.IFS(I535&gt;=750,"Low Risk",AND(I535&gt;=650,I535&lt;=749),"Medium Risk",I535&lt;650,"High Risk")</f>
        <v>Low Risk</v>
      </c>
      <c r="N535" s="4"/>
      <c r="P535" s="24">
        <v>7.25</v>
      </c>
      <c r="Q535" s="4" t="str">
        <f t="shared" si="88"/>
        <v>Available</v>
      </c>
      <c r="Y535" s="26" t="s">
        <v>2363</v>
      </c>
      <c r="Z535" s="26" t="s">
        <v>20</v>
      </c>
      <c r="AA535" s="84" t="str">
        <f t="shared" si="83"/>
        <v>Anita Das</v>
      </c>
      <c r="AB535" s="26">
        <v>57.66</v>
      </c>
      <c r="AG535" s="26" t="s">
        <v>2363</v>
      </c>
      <c r="AH535" s="4" t="str">
        <f t="shared" si="84"/>
        <v>00534</v>
      </c>
      <c r="AP535" s="4"/>
      <c r="AU535" s="26" t="s">
        <v>1377</v>
      </c>
      <c r="AV535" s="46" t="str">
        <f t="shared" si="85"/>
        <v>Approved</v>
      </c>
      <c r="BA535" s="26" t="s">
        <v>2363</v>
      </c>
      <c r="BB535" s="71" t="s">
        <v>553</v>
      </c>
      <c r="BC535" s="4" t="str">
        <f t="shared" si="86"/>
        <v>Jharsuguda</v>
      </c>
      <c r="BE535" s="4"/>
      <c r="BF535" s="4"/>
      <c r="BG535" s="26" t="s">
        <v>2363</v>
      </c>
      <c r="BH535" s="26" t="s">
        <v>20</v>
      </c>
      <c r="BI535" s="4">
        <f t="shared" si="87"/>
        <v>104.66</v>
      </c>
    </row>
    <row r="536" spans="9:61">
      <c r="I536" s="24">
        <v>624</v>
      </c>
      <c r="J536" s="46" t="str" cm="1">
        <f t="array" ref="J536">_xlfn.IFS(I536&gt;=750,"Low Risk",AND(I536&gt;=650,I536&lt;=749),"Medium Risk",I536&lt;650,"High Risk")</f>
        <v>High Risk</v>
      </c>
      <c r="N536" s="4"/>
      <c r="P536" s="26">
        <v>57.66</v>
      </c>
      <c r="Q536" s="4" t="str">
        <f t="shared" si="88"/>
        <v>Available</v>
      </c>
      <c r="Y536" s="24" t="s">
        <v>2365</v>
      </c>
      <c r="Z536" s="24" t="s">
        <v>16</v>
      </c>
      <c r="AA536" s="84" t="str">
        <f t="shared" si="83"/>
        <v>Suresh Panda</v>
      </c>
      <c r="AB536" s="24">
        <v>53.39</v>
      </c>
      <c r="AG536" s="24" t="s">
        <v>2365</v>
      </c>
      <c r="AH536" s="4" t="str">
        <f t="shared" si="84"/>
        <v>00535</v>
      </c>
      <c r="AP536" s="4"/>
      <c r="AU536" s="24" t="s">
        <v>1377</v>
      </c>
      <c r="AV536" s="46" t="str">
        <f t="shared" si="85"/>
        <v>Approved</v>
      </c>
      <c r="BA536" s="24" t="s">
        <v>2365</v>
      </c>
      <c r="BB536" s="70" t="s">
        <v>1085</v>
      </c>
      <c r="BC536" s="4" t="str">
        <f t="shared" si="86"/>
        <v>Cuttack</v>
      </c>
      <c r="BE536" s="4"/>
      <c r="BF536" s="4"/>
      <c r="BG536" s="24" t="s">
        <v>2365</v>
      </c>
      <c r="BH536" s="24" t="s">
        <v>16</v>
      </c>
      <c r="BI536" s="4">
        <f t="shared" si="87"/>
        <v>197.62</v>
      </c>
    </row>
    <row r="537" spans="9:61">
      <c r="I537" s="26">
        <v>610</v>
      </c>
      <c r="J537" s="46" t="str" cm="1">
        <f t="array" ref="J537">_xlfn.IFS(I537&gt;=750,"Low Risk",AND(I537&gt;=650,I537&lt;=749),"Medium Risk",I537&lt;650,"High Risk")</f>
        <v>High Risk</v>
      </c>
      <c r="N537" s="4"/>
      <c r="P537" s="24">
        <v>53.39</v>
      </c>
      <c r="Q537" s="4" t="str">
        <f t="shared" si="88"/>
        <v>Available</v>
      </c>
      <c r="Y537" s="26" t="s">
        <v>2367</v>
      </c>
      <c r="Z537" s="26" t="s">
        <v>16</v>
      </c>
      <c r="AA537" s="84" t="str">
        <f t="shared" si="83"/>
        <v>Suresh Panda</v>
      </c>
      <c r="AB537" s="26">
        <v>25.41</v>
      </c>
      <c r="AG537" s="26" t="s">
        <v>2367</v>
      </c>
      <c r="AH537" s="4" t="str">
        <f t="shared" si="84"/>
        <v>00536</v>
      </c>
      <c r="AP537" s="4"/>
      <c r="AU537" s="26" t="s">
        <v>1386</v>
      </c>
      <c r="AV537" s="46" t="str">
        <f t="shared" si="85"/>
        <v>Rejected</v>
      </c>
      <c r="BA537" s="26" t="s">
        <v>2367</v>
      </c>
      <c r="BB537" s="71" t="s">
        <v>1041</v>
      </c>
      <c r="BC537" s="4" t="str">
        <f t="shared" si="86"/>
        <v>Jharsuguda</v>
      </c>
      <c r="BE537" s="4"/>
      <c r="BF537" s="4"/>
      <c r="BG537" s="26" t="s">
        <v>2367</v>
      </c>
      <c r="BH537" s="26" t="s">
        <v>16</v>
      </c>
      <c r="BI537" s="4">
        <f t="shared" si="87"/>
        <v>197.62</v>
      </c>
    </row>
    <row r="538" spans="9:61">
      <c r="I538" s="24">
        <v>808</v>
      </c>
      <c r="J538" s="46" t="str" cm="1">
        <f t="array" ref="J538">_xlfn.IFS(I538&gt;=750,"Low Risk",AND(I538&gt;=650,I538&lt;=749),"Medium Risk",I538&lt;650,"High Risk")</f>
        <v>Low Risk</v>
      </c>
      <c r="N538" s="4"/>
      <c r="P538" s="26">
        <v>25.41</v>
      </c>
      <c r="Q538" s="4" t="str">
        <f t="shared" si="88"/>
        <v>Available</v>
      </c>
      <c r="Y538" s="24" t="s">
        <v>2368</v>
      </c>
      <c r="Z538" s="24" t="s">
        <v>38</v>
      </c>
      <c r="AA538" s="84" t="str">
        <f t="shared" si="83"/>
        <v>Deepak Mishra</v>
      </c>
      <c r="AB538" s="24">
        <v>95.81</v>
      </c>
      <c r="AG538" s="24" t="s">
        <v>2368</v>
      </c>
      <c r="AH538" s="4" t="str">
        <f t="shared" si="84"/>
        <v>00537</v>
      </c>
      <c r="AP538" s="4"/>
      <c r="AU538" s="24" t="s">
        <v>1426</v>
      </c>
      <c r="AV538" s="46" t="str">
        <f t="shared" si="85"/>
        <v>Under Review</v>
      </c>
      <c r="BA538" s="24" t="s">
        <v>2368</v>
      </c>
      <c r="BB538" s="70" t="s">
        <v>1244</v>
      </c>
      <c r="BC538" s="4" t="str">
        <f t="shared" si="86"/>
        <v>Cuttack</v>
      </c>
      <c r="BE538" s="4"/>
      <c r="BF538" s="4"/>
      <c r="BG538" s="24" t="s">
        <v>2368</v>
      </c>
      <c r="BH538" s="24" t="s">
        <v>38</v>
      </c>
      <c r="BI538" s="4">
        <f t="shared" si="87"/>
        <v>144.97999999999999</v>
      </c>
    </row>
    <row r="539" spans="9:61">
      <c r="I539" s="26">
        <v>747</v>
      </c>
      <c r="J539" s="46" t="str" cm="1">
        <f t="array" ref="J539">_xlfn.IFS(I539&gt;=750,"Low Risk",AND(I539&gt;=650,I539&lt;=749),"Medium Risk",I539&lt;650,"High Risk")</f>
        <v>Medium Risk</v>
      </c>
      <c r="N539" s="4"/>
      <c r="P539" s="24">
        <v>95.81</v>
      </c>
      <c r="Q539" s="4" t="str">
        <f t="shared" si="88"/>
        <v>Available</v>
      </c>
      <c r="Y539" s="26" t="s">
        <v>2370</v>
      </c>
      <c r="Z539" s="26" t="s">
        <v>24</v>
      </c>
      <c r="AA539" s="84" t="str">
        <f t="shared" si="83"/>
        <v>Bikash Nayak</v>
      </c>
      <c r="AB539" s="26">
        <v>30.31</v>
      </c>
      <c r="AG539" s="26" t="s">
        <v>2370</v>
      </c>
      <c r="AH539" s="4" t="str">
        <f t="shared" si="84"/>
        <v>00538</v>
      </c>
      <c r="AP539" s="4"/>
      <c r="AU539" s="26" t="s">
        <v>1386</v>
      </c>
      <c r="AV539" s="46" t="str">
        <f t="shared" si="85"/>
        <v>Rejected</v>
      </c>
      <c r="BA539" s="26" t="s">
        <v>2370</v>
      </c>
      <c r="BB539" s="71" t="s">
        <v>80</v>
      </c>
      <c r="BC539" s="4" t="str">
        <f t="shared" si="86"/>
        <v>Cuttack</v>
      </c>
      <c r="BE539" s="4"/>
      <c r="BF539" s="4"/>
      <c r="BG539" s="26" t="s">
        <v>2370</v>
      </c>
      <c r="BH539" s="26" t="s">
        <v>24</v>
      </c>
      <c r="BI539" s="4">
        <f t="shared" si="87"/>
        <v>190.31</v>
      </c>
    </row>
    <row r="540" spans="9:61">
      <c r="I540" s="24">
        <v>637</v>
      </c>
      <c r="J540" s="46" t="str" cm="1">
        <f t="array" ref="J540">_xlfn.IFS(I540&gt;=750,"Low Risk",AND(I540&gt;=650,I540&lt;=749),"Medium Risk",I540&lt;650,"High Risk")</f>
        <v>High Risk</v>
      </c>
      <c r="N540" s="4"/>
      <c r="P540" s="26">
        <v>30.31</v>
      </c>
      <c r="Q540" s="4" t="str">
        <f t="shared" si="88"/>
        <v>Available</v>
      </c>
      <c r="Y540" s="24" t="s">
        <v>2372</v>
      </c>
      <c r="Z540" s="24" t="s">
        <v>28</v>
      </c>
      <c r="AA540" s="84" t="str">
        <f t="shared" si="83"/>
        <v>Sunita Sahu</v>
      </c>
      <c r="AB540" s="24">
        <v>28.32</v>
      </c>
      <c r="AG540" s="24" t="s">
        <v>2372</v>
      </c>
      <c r="AH540" s="4" t="str">
        <f t="shared" si="84"/>
        <v>00539</v>
      </c>
      <c r="AP540" s="4"/>
      <c r="AU540" s="24" t="s">
        <v>1377</v>
      </c>
      <c r="AV540" s="46" t="str">
        <f t="shared" si="85"/>
        <v>Approved</v>
      </c>
      <c r="BA540" s="24" t="s">
        <v>2372</v>
      </c>
      <c r="BB540" s="70" t="s">
        <v>1094</v>
      </c>
      <c r="BC540" s="4" t="str">
        <f t="shared" si="86"/>
        <v>Sambalpur</v>
      </c>
      <c r="BE540" s="4"/>
      <c r="BF540" s="4"/>
      <c r="BG540" s="24" t="s">
        <v>2372</v>
      </c>
      <c r="BH540" s="24" t="s">
        <v>28</v>
      </c>
      <c r="BI540" s="4">
        <f t="shared" si="87"/>
        <v>162.30000000000001</v>
      </c>
    </row>
    <row r="541" spans="9:61">
      <c r="I541" s="26">
        <v>601</v>
      </c>
      <c r="J541" s="46" t="str" cm="1">
        <f t="array" ref="J541">_xlfn.IFS(I541&gt;=750,"Low Risk",AND(I541&gt;=650,I541&lt;=749),"Medium Risk",I541&lt;650,"High Risk")</f>
        <v>High Risk</v>
      </c>
      <c r="N541" s="4"/>
      <c r="P541" s="24">
        <v>28.32</v>
      </c>
      <c r="Q541" s="4" t="str">
        <f t="shared" si="88"/>
        <v>Available</v>
      </c>
      <c r="Y541" s="26" t="s">
        <v>2374</v>
      </c>
      <c r="Z541" s="26" t="s">
        <v>32</v>
      </c>
      <c r="AA541" s="84" t="str">
        <f t="shared" si="83"/>
        <v>Ramesh Behera</v>
      </c>
      <c r="AB541" s="26">
        <v>43.99</v>
      </c>
      <c r="AG541" s="26" t="s">
        <v>2374</v>
      </c>
      <c r="AH541" s="4" t="str">
        <f t="shared" si="84"/>
        <v>00540</v>
      </c>
      <c r="AP541" s="4"/>
      <c r="AU541" s="26" t="s">
        <v>1426</v>
      </c>
      <c r="AV541" s="46" t="str">
        <f t="shared" si="85"/>
        <v>Under Review</v>
      </c>
      <c r="BA541" s="26" t="s">
        <v>2374</v>
      </c>
      <c r="BB541" s="71" t="s">
        <v>533</v>
      </c>
      <c r="BC541" s="4" t="str">
        <f t="shared" si="86"/>
        <v>Sambalpur</v>
      </c>
      <c r="BE541" s="4"/>
      <c r="BF541" s="4"/>
      <c r="BG541" s="26" t="s">
        <v>2374</v>
      </c>
      <c r="BH541" s="26" t="s">
        <v>32</v>
      </c>
      <c r="BI541" s="4">
        <f t="shared" si="87"/>
        <v>224.53</v>
      </c>
    </row>
    <row r="542" spans="9:61">
      <c r="I542" s="24">
        <v>617</v>
      </c>
      <c r="J542" s="46" t="str" cm="1">
        <f t="array" ref="J542">_xlfn.IFS(I542&gt;=750,"Low Risk",AND(I542&gt;=650,I542&lt;=749),"Medium Risk",I542&lt;650,"High Risk")</f>
        <v>High Risk</v>
      </c>
      <c r="N542" s="4"/>
      <c r="P542" s="26">
        <v>43.99</v>
      </c>
      <c r="Q542" s="4" t="str">
        <f t="shared" si="88"/>
        <v>Available</v>
      </c>
      <c r="Y542" s="24" t="s">
        <v>2376</v>
      </c>
      <c r="Z542" s="24" t="s">
        <v>35</v>
      </c>
      <c r="AA542" s="84" t="str">
        <f t="shared" si="83"/>
        <v>Kavita Rath</v>
      </c>
      <c r="AB542" s="24">
        <v>16.010000000000002</v>
      </c>
      <c r="AG542" s="24" t="s">
        <v>2376</v>
      </c>
      <c r="AH542" s="4" t="str">
        <f t="shared" si="84"/>
        <v>00541</v>
      </c>
      <c r="AP542" s="4"/>
      <c r="AU542" s="24" t="s">
        <v>1426</v>
      </c>
      <c r="AV542" s="46" t="str">
        <f t="shared" si="85"/>
        <v>Under Review</v>
      </c>
      <c r="BA542" s="24" t="s">
        <v>2376</v>
      </c>
      <c r="BB542" s="70" t="s">
        <v>271</v>
      </c>
      <c r="BC542" s="4" t="str">
        <f t="shared" si="86"/>
        <v>Jharsuguda</v>
      </c>
      <c r="BE542" s="4"/>
      <c r="BF542" s="4"/>
      <c r="BG542" s="24" t="s">
        <v>2376</v>
      </c>
      <c r="BH542" s="24" t="s">
        <v>35</v>
      </c>
      <c r="BI542" s="4">
        <f t="shared" si="87"/>
        <v>103.83</v>
      </c>
    </row>
    <row r="543" spans="9:61">
      <c r="I543" s="26">
        <v>556</v>
      </c>
      <c r="J543" s="46" t="str" cm="1">
        <f t="array" ref="J543">_xlfn.IFS(I543&gt;=750,"Low Risk",AND(I543&gt;=650,I543&lt;=749),"Medium Risk",I543&lt;650,"High Risk")</f>
        <v>High Risk</v>
      </c>
      <c r="N543" s="4"/>
      <c r="P543" s="24">
        <v>16.010000000000002</v>
      </c>
      <c r="Q543" s="4" t="str">
        <f t="shared" si="88"/>
        <v>Available</v>
      </c>
      <c r="Y543" s="26" t="s">
        <v>2377</v>
      </c>
      <c r="Z543" s="26" t="s">
        <v>7</v>
      </c>
      <c r="AA543" s="84" t="str">
        <f t="shared" si="83"/>
        <v>Rajesh Kumar</v>
      </c>
      <c r="AB543" s="26">
        <v>79.180000000000007</v>
      </c>
      <c r="AG543" s="26" t="s">
        <v>2377</v>
      </c>
      <c r="AH543" s="4" t="str">
        <f t="shared" si="84"/>
        <v>00542</v>
      </c>
      <c r="AP543" s="4"/>
      <c r="AU543" s="26" t="s">
        <v>1386</v>
      </c>
      <c r="AV543" s="46" t="str">
        <f t="shared" si="85"/>
        <v>Rejected</v>
      </c>
      <c r="BA543" s="26" t="s">
        <v>2377</v>
      </c>
      <c r="BB543" s="71" t="s">
        <v>835</v>
      </c>
      <c r="BC543" s="4" t="str">
        <f t="shared" si="86"/>
        <v>Balasore</v>
      </c>
      <c r="BE543" s="4"/>
      <c r="BF543" s="4"/>
      <c r="BG543" s="26" t="s">
        <v>2377</v>
      </c>
      <c r="BH543" s="26" t="s">
        <v>7</v>
      </c>
      <c r="BI543" s="4">
        <f t="shared" si="87"/>
        <v>209.86</v>
      </c>
    </row>
    <row r="544" spans="9:61">
      <c r="I544" s="24">
        <v>564</v>
      </c>
      <c r="J544" s="46" t="str" cm="1">
        <f t="array" ref="J544">_xlfn.IFS(I544&gt;=750,"Low Risk",AND(I544&gt;=650,I544&lt;=749),"Medium Risk",I544&lt;650,"High Risk")</f>
        <v>High Risk</v>
      </c>
      <c r="N544" s="4"/>
      <c r="P544" s="26">
        <v>79.180000000000007</v>
      </c>
      <c r="Q544" s="4" t="str">
        <f t="shared" si="88"/>
        <v>Available</v>
      </c>
      <c r="Y544" s="24" t="s">
        <v>2378</v>
      </c>
      <c r="Z544" s="24" t="s">
        <v>38</v>
      </c>
      <c r="AA544" s="84" t="str">
        <f t="shared" si="83"/>
        <v>Deepak Mishra</v>
      </c>
      <c r="AB544" s="24">
        <v>84.45</v>
      </c>
      <c r="AG544" s="24" t="s">
        <v>2378</v>
      </c>
      <c r="AH544" s="4" t="str">
        <f t="shared" si="84"/>
        <v>00543</v>
      </c>
      <c r="AP544" s="4"/>
      <c r="AU544" s="24" t="s">
        <v>1386</v>
      </c>
      <c r="AV544" s="46" t="str">
        <f t="shared" si="85"/>
        <v>Rejected</v>
      </c>
      <c r="BA544" s="24" t="s">
        <v>2378</v>
      </c>
      <c r="BB544" s="70" t="s">
        <v>159</v>
      </c>
      <c r="BC544" s="4" t="str">
        <f t="shared" si="86"/>
        <v>Puri</v>
      </c>
      <c r="BE544" s="4"/>
      <c r="BF544" s="4"/>
      <c r="BG544" s="24" t="s">
        <v>2378</v>
      </c>
      <c r="BH544" s="24" t="s">
        <v>38</v>
      </c>
      <c r="BI544" s="4">
        <f t="shared" si="87"/>
        <v>144.97999999999999</v>
      </c>
    </row>
    <row r="545" spans="9:61">
      <c r="I545" s="26">
        <v>604</v>
      </c>
      <c r="J545" s="46" t="str" cm="1">
        <f t="array" ref="J545">_xlfn.IFS(I545&gt;=750,"Low Risk",AND(I545&gt;=650,I545&lt;=749),"Medium Risk",I545&lt;650,"High Risk")</f>
        <v>High Risk</v>
      </c>
      <c r="N545" s="4"/>
      <c r="P545" s="24">
        <v>84.45</v>
      </c>
      <c r="Q545" s="4" t="str">
        <f t="shared" si="88"/>
        <v>Available</v>
      </c>
      <c r="Y545" s="26" t="s">
        <v>2379</v>
      </c>
      <c r="Z545" s="26" t="s">
        <v>7</v>
      </c>
      <c r="AA545" s="84" t="str">
        <f t="shared" si="83"/>
        <v>Rajesh Kumar</v>
      </c>
      <c r="AB545" s="26"/>
      <c r="AG545" s="26" t="s">
        <v>2379</v>
      </c>
      <c r="AH545" s="4" t="str">
        <f t="shared" si="84"/>
        <v>00544</v>
      </c>
      <c r="AP545" s="4"/>
      <c r="AU545" s="26" t="s">
        <v>1377</v>
      </c>
      <c r="AV545" s="46" t="str">
        <f t="shared" si="85"/>
        <v>Approved</v>
      </c>
      <c r="BA545" s="26" t="s">
        <v>2379</v>
      </c>
      <c r="BB545" s="71" t="s">
        <v>638</v>
      </c>
      <c r="BC545" s="4" t="str">
        <f t="shared" si="86"/>
        <v>Berhampur</v>
      </c>
      <c r="BE545" s="4"/>
      <c r="BF545" s="4"/>
      <c r="BG545" s="26" t="s">
        <v>2379</v>
      </c>
      <c r="BH545" s="26" t="s">
        <v>7</v>
      </c>
      <c r="BI545" s="4">
        <f t="shared" si="87"/>
        <v>209.86</v>
      </c>
    </row>
    <row r="546" spans="9:61">
      <c r="I546" s="24">
        <v>623</v>
      </c>
      <c r="J546" s="46" t="str" cm="1">
        <f t="array" ref="J546">_xlfn.IFS(I546&gt;=750,"Low Risk",AND(I546&gt;=650,I546&lt;=749),"Medium Risk",I546&lt;650,"High Risk")</f>
        <v>High Risk</v>
      </c>
      <c r="N546" s="4"/>
      <c r="P546" s="26"/>
      <c r="Q546" s="4" t="str">
        <f t="shared" si="88"/>
        <v>missing</v>
      </c>
      <c r="Y546" s="24" t="s">
        <v>2380</v>
      </c>
      <c r="Z546" s="24" t="s">
        <v>28</v>
      </c>
      <c r="AA546" s="84" t="str">
        <f t="shared" si="83"/>
        <v>Sunita Sahu</v>
      </c>
      <c r="AB546" s="24">
        <v>22.07</v>
      </c>
      <c r="AG546" s="24" t="s">
        <v>2380</v>
      </c>
      <c r="AH546" s="4" t="str">
        <f t="shared" si="84"/>
        <v>00545</v>
      </c>
      <c r="AP546" s="4"/>
      <c r="AU546" s="24" t="s">
        <v>1377</v>
      </c>
      <c r="AV546" s="46" t="str">
        <f t="shared" si="85"/>
        <v>Approved</v>
      </c>
      <c r="BA546" s="24" t="s">
        <v>2380</v>
      </c>
      <c r="BB546" s="70" t="s">
        <v>881</v>
      </c>
      <c r="BC546" s="4" t="str">
        <f t="shared" si="86"/>
        <v>Sambalpur</v>
      </c>
      <c r="BE546" s="4"/>
      <c r="BF546" s="4"/>
      <c r="BG546" s="24" t="s">
        <v>2380</v>
      </c>
      <c r="BH546" s="24" t="s">
        <v>28</v>
      </c>
      <c r="BI546" s="4">
        <f t="shared" si="87"/>
        <v>162.30000000000001</v>
      </c>
    </row>
    <row r="547" spans="9:61">
      <c r="I547" s="26">
        <v>642</v>
      </c>
      <c r="J547" s="46" t="str" cm="1">
        <f t="array" ref="J547">_xlfn.IFS(I547&gt;=750,"Low Risk",AND(I547&gt;=650,I547&lt;=749),"Medium Risk",I547&lt;650,"High Risk")</f>
        <v>High Risk</v>
      </c>
      <c r="N547" s="4"/>
      <c r="P547" s="24">
        <v>22.07</v>
      </c>
      <c r="Q547" s="4" t="str">
        <f t="shared" si="88"/>
        <v>Available</v>
      </c>
      <c r="Y547" s="26" t="s">
        <v>2382</v>
      </c>
      <c r="Z547" s="26" t="s">
        <v>28</v>
      </c>
      <c r="AA547" s="84" t="str">
        <f t="shared" si="83"/>
        <v>Sunita Sahu</v>
      </c>
      <c r="AB547" s="26">
        <v>39.869999999999997</v>
      </c>
      <c r="AG547" s="26" t="s">
        <v>2382</v>
      </c>
      <c r="AH547" s="4" t="str">
        <f t="shared" si="84"/>
        <v>00546</v>
      </c>
      <c r="AP547" s="4"/>
      <c r="AU547" s="26" t="s">
        <v>1386</v>
      </c>
      <c r="AV547" s="46" t="str">
        <f t="shared" si="85"/>
        <v>Rejected</v>
      </c>
      <c r="BA547" s="26" t="s">
        <v>2382</v>
      </c>
      <c r="BB547" s="71" t="s">
        <v>450</v>
      </c>
      <c r="BC547" s="4" t="str">
        <f t="shared" si="86"/>
        <v>Dhenkanal</v>
      </c>
      <c r="BE547" s="4"/>
      <c r="BF547" s="4"/>
      <c r="BG547" s="26" t="s">
        <v>2382</v>
      </c>
      <c r="BH547" s="26" t="s">
        <v>28</v>
      </c>
      <c r="BI547" s="4">
        <f t="shared" si="87"/>
        <v>162.30000000000001</v>
      </c>
    </row>
    <row r="548" spans="9:61">
      <c r="I548" s="24">
        <v>878</v>
      </c>
      <c r="J548" s="46" t="str" cm="1">
        <f t="array" ref="J548">_xlfn.IFS(I548&gt;=750,"Low Risk",AND(I548&gt;=650,I548&lt;=749),"Medium Risk",I548&lt;650,"High Risk")</f>
        <v>Low Risk</v>
      </c>
      <c r="N548" s="4"/>
      <c r="P548" s="26">
        <v>39.869999999999997</v>
      </c>
      <c r="Q548" s="4" t="str">
        <f t="shared" si="88"/>
        <v>Available</v>
      </c>
      <c r="Y548" s="24" t="s">
        <v>2383</v>
      </c>
      <c r="Z548" s="24" t="s">
        <v>20</v>
      </c>
      <c r="AA548" s="84" t="str">
        <f t="shared" si="83"/>
        <v>Anita Das</v>
      </c>
      <c r="AB548" s="24">
        <v>74.98</v>
      </c>
      <c r="AG548" s="24" t="s">
        <v>2383</v>
      </c>
      <c r="AH548" s="4" t="str">
        <f t="shared" si="84"/>
        <v>00547</v>
      </c>
      <c r="AP548" s="4"/>
      <c r="AU548" s="24" t="s">
        <v>1377</v>
      </c>
      <c r="AV548" s="46" t="str">
        <f t="shared" si="85"/>
        <v>Approved</v>
      </c>
      <c r="BA548" s="24" t="s">
        <v>2383</v>
      </c>
      <c r="BB548" s="70" t="s">
        <v>1305</v>
      </c>
      <c r="BC548" s="4" t="str">
        <f t="shared" si="86"/>
        <v>Cuttack</v>
      </c>
      <c r="BE548" s="4"/>
      <c r="BF548" s="4"/>
      <c r="BG548" s="24" t="s">
        <v>2383</v>
      </c>
      <c r="BH548" s="24" t="s">
        <v>20</v>
      </c>
      <c r="BI548" s="4">
        <f t="shared" si="87"/>
        <v>104.66</v>
      </c>
    </row>
    <row r="549" spans="9:61">
      <c r="I549" s="26">
        <v>679</v>
      </c>
      <c r="J549" s="46" t="str" cm="1">
        <f t="array" ref="J549">_xlfn.IFS(I549&gt;=750,"Low Risk",AND(I549&gt;=650,I549&lt;=749),"Medium Risk",I549&lt;650,"High Risk")</f>
        <v>Medium Risk</v>
      </c>
      <c r="N549" s="4"/>
      <c r="P549" s="24">
        <v>74.98</v>
      </c>
      <c r="Q549" s="4" t="str">
        <f t="shared" si="88"/>
        <v>Available</v>
      </c>
      <c r="Y549" s="26" t="s">
        <v>2384</v>
      </c>
      <c r="Z549" s="26" t="s">
        <v>20</v>
      </c>
      <c r="AA549" s="84" t="str">
        <f t="shared" si="83"/>
        <v>Anita Das</v>
      </c>
      <c r="AB549" s="26">
        <v>2.2200000000000002</v>
      </c>
      <c r="AG549" s="26" t="s">
        <v>2384</v>
      </c>
      <c r="AH549" s="4" t="str">
        <f t="shared" si="84"/>
        <v>00548</v>
      </c>
      <c r="AP549" s="4"/>
      <c r="AU549" s="26" t="s">
        <v>1377</v>
      </c>
      <c r="AV549" s="46" t="str">
        <f t="shared" si="85"/>
        <v>Approved</v>
      </c>
      <c r="BA549" s="26" t="s">
        <v>2384</v>
      </c>
      <c r="BB549" s="71" t="s">
        <v>445</v>
      </c>
      <c r="BC549" s="4" t="str">
        <f t="shared" si="86"/>
        <v>Bhubaneswar</v>
      </c>
      <c r="BE549" s="4"/>
      <c r="BF549" s="4"/>
      <c r="BG549" s="26" t="s">
        <v>2384</v>
      </c>
      <c r="BH549" s="26" t="s">
        <v>20</v>
      </c>
      <c r="BI549" s="4">
        <f t="shared" si="87"/>
        <v>104.66</v>
      </c>
    </row>
    <row r="550" spans="9:61">
      <c r="I550" s="24">
        <v>866</v>
      </c>
      <c r="J550" s="46" t="str" cm="1">
        <f t="array" ref="J550">_xlfn.IFS(I550&gt;=750,"Low Risk",AND(I550&gt;=650,I550&lt;=749),"Medium Risk",I550&lt;650,"High Risk")</f>
        <v>Low Risk</v>
      </c>
      <c r="N550" s="4"/>
      <c r="P550" s="26">
        <v>2.2200000000000002</v>
      </c>
      <c r="Q550" s="4" t="str">
        <f t="shared" si="88"/>
        <v>Available</v>
      </c>
      <c r="Y550" s="24" t="s">
        <v>2385</v>
      </c>
      <c r="Z550" s="24" t="s">
        <v>24</v>
      </c>
      <c r="AA550" s="84" t="str">
        <f t="shared" si="83"/>
        <v>Bikash Nayak</v>
      </c>
      <c r="AB550" s="24">
        <v>11.62</v>
      </c>
      <c r="AG550" s="24" t="s">
        <v>2385</v>
      </c>
      <c r="AH550" s="4" t="str">
        <f t="shared" si="84"/>
        <v>00549</v>
      </c>
      <c r="AP550" s="4"/>
      <c r="AU550" s="24" t="s">
        <v>1426</v>
      </c>
      <c r="AV550" s="46" t="str">
        <f t="shared" si="85"/>
        <v>Under Review</v>
      </c>
      <c r="BA550" s="24" t="s">
        <v>2385</v>
      </c>
      <c r="BB550" s="70" t="s">
        <v>903</v>
      </c>
      <c r="BC550" s="4" t="str">
        <f t="shared" si="86"/>
        <v>Jharsuguda</v>
      </c>
      <c r="BE550" s="4"/>
      <c r="BF550" s="4"/>
      <c r="BG550" s="24" t="s">
        <v>2385</v>
      </c>
      <c r="BH550" s="24" t="s">
        <v>24</v>
      </c>
      <c r="BI550" s="4">
        <f t="shared" si="87"/>
        <v>190.31</v>
      </c>
    </row>
    <row r="551" spans="9:61">
      <c r="I551" s="26">
        <v>741</v>
      </c>
      <c r="J551" s="46" t="str" cm="1">
        <f t="array" ref="J551">_xlfn.IFS(I551&gt;=750,"Low Risk",AND(I551&gt;=650,I551&lt;=749),"Medium Risk",I551&lt;650,"High Risk")</f>
        <v>Medium Risk</v>
      </c>
      <c r="N551" s="4"/>
      <c r="P551" s="24">
        <v>11.62</v>
      </c>
      <c r="Q551" s="4" t="str">
        <f t="shared" si="88"/>
        <v>Available</v>
      </c>
      <c r="Y551" s="26" t="s">
        <v>2386</v>
      </c>
      <c r="Z551" s="26" t="s">
        <v>16</v>
      </c>
      <c r="AA551" s="84" t="str">
        <f t="shared" si="83"/>
        <v>Suresh Panda</v>
      </c>
      <c r="AB551" s="26">
        <v>22.32</v>
      </c>
      <c r="AG551" s="26" t="s">
        <v>2386</v>
      </c>
      <c r="AH551" s="4" t="str">
        <f t="shared" si="84"/>
        <v>00550</v>
      </c>
      <c r="AP551" s="4"/>
      <c r="AU551" s="26" t="s">
        <v>1377</v>
      </c>
      <c r="AV551" s="46" t="str">
        <f t="shared" si="85"/>
        <v>Approved</v>
      </c>
      <c r="BA551" s="26" t="s">
        <v>2386</v>
      </c>
      <c r="BB551" s="71" t="s">
        <v>863</v>
      </c>
      <c r="BC551" s="4" t="str">
        <f t="shared" si="86"/>
        <v>Dhenkanal</v>
      </c>
      <c r="BE551" s="4"/>
      <c r="BF551" s="4"/>
      <c r="BG551" s="26" t="s">
        <v>2386</v>
      </c>
      <c r="BH551" s="26" t="s">
        <v>16</v>
      </c>
      <c r="BI551" s="4">
        <f t="shared" si="87"/>
        <v>197.62</v>
      </c>
    </row>
    <row r="552" spans="9:61">
      <c r="I552" s="24">
        <v>897</v>
      </c>
      <c r="J552" s="46" t="str" cm="1">
        <f t="array" ref="J552">_xlfn.IFS(I552&gt;=750,"Low Risk",AND(I552&gt;=650,I552&lt;=749),"Medium Risk",I552&lt;650,"High Risk")</f>
        <v>Low Risk</v>
      </c>
      <c r="N552" s="4"/>
      <c r="P552" s="26">
        <v>22.32</v>
      </c>
      <c r="Q552" s="4" t="str">
        <f t="shared" si="88"/>
        <v>Available</v>
      </c>
      <c r="Y552" s="24" t="s">
        <v>2389</v>
      </c>
      <c r="Z552" s="24" t="s">
        <v>35</v>
      </c>
      <c r="AA552" s="84" t="str">
        <f t="shared" si="83"/>
        <v>Kavita Rath</v>
      </c>
      <c r="AB552" s="24">
        <v>74.680000000000007</v>
      </c>
      <c r="AG552" s="24" t="s">
        <v>2389</v>
      </c>
      <c r="AH552" s="4" t="str">
        <f t="shared" si="84"/>
        <v>00551</v>
      </c>
      <c r="AP552" s="4"/>
      <c r="AU552" s="24" t="s">
        <v>1377</v>
      </c>
      <c r="AV552" s="46" t="str">
        <f t="shared" si="85"/>
        <v>Approved</v>
      </c>
      <c r="BA552" s="24" t="s">
        <v>2389</v>
      </c>
      <c r="BB552" s="70" t="s">
        <v>458</v>
      </c>
      <c r="BC552" s="4" t="str">
        <f t="shared" si="86"/>
        <v>Sambalpur</v>
      </c>
      <c r="BE552" s="4"/>
      <c r="BF552" s="4"/>
      <c r="BG552" s="24" t="s">
        <v>2389</v>
      </c>
      <c r="BH552" s="24" t="s">
        <v>35</v>
      </c>
      <c r="BI552" s="4">
        <f t="shared" si="87"/>
        <v>103.83</v>
      </c>
    </row>
    <row r="553" spans="9:61">
      <c r="I553" s="26">
        <v>578</v>
      </c>
      <c r="J553" s="46" t="str" cm="1">
        <f t="array" ref="J553">_xlfn.IFS(I553&gt;=750,"Low Risk",AND(I553&gt;=650,I553&lt;=749),"Medium Risk",I553&lt;650,"High Risk")</f>
        <v>High Risk</v>
      </c>
      <c r="N553" s="4"/>
      <c r="P553" s="24">
        <v>74.680000000000007</v>
      </c>
      <c r="Q553" s="4" t="str">
        <f t="shared" si="88"/>
        <v>Available</v>
      </c>
      <c r="Y553" s="26" t="s">
        <v>2391</v>
      </c>
      <c r="Z553" s="26" t="s">
        <v>38</v>
      </c>
      <c r="AA553" s="84" t="str">
        <f t="shared" si="83"/>
        <v>Deepak Mishra</v>
      </c>
      <c r="AB553" s="26">
        <v>70.58</v>
      </c>
      <c r="AG553" s="26" t="s">
        <v>2391</v>
      </c>
      <c r="AH553" s="4" t="str">
        <f t="shared" si="84"/>
        <v>00552</v>
      </c>
      <c r="AP553" s="4"/>
      <c r="AU553" s="26" t="s">
        <v>1381</v>
      </c>
      <c r="AV553" s="46" t="str">
        <f t="shared" si="85"/>
        <v>Rejected</v>
      </c>
      <c r="BA553" s="26" t="s">
        <v>2391</v>
      </c>
      <c r="BB553" s="71" t="s">
        <v>1018</v>
      </c>
      <c r="BC553" s="4" t="str">
        <f t="shared" si="86"/>
        <v>Jharsuguda</v>
      </c>
      <c r="BE553" s="4"/>
      <c r="BF553" s="4"/>
      <c r="BG553" s="26" t="s">
        <v>2391</v>
      </c>
      <c r="BH553" s="26" t="s">
        <v>38</v>
      </c>
      <c r="BI553" s="4">
        <f t="shared" si="87"/>
        <v>144.97999999999999</v>
      </c>
    </row>
    <row r="554" spans="9:61">
      <c r="I554" s="24">
        <v>713</v>
      </c>
      <c r="J554" s="46" t="str" cm="1">
        <f t="array" ref="J554">_xlfn.IFS(I554&gt;=750,"Low Risk",AND(I554&gt;=650,I554&lt;=749),"Medium Risk",I554&lt;650,"High Risk")</f>
        <v>Medium Risk</v>
      </c>
      <c r="N554" s="4"/>
      <c r="P554" s="26">
        <v>70.58</v>
      </c>
      <c r="Q554" s="4" t="str">
        <f t="shared" si="88"/>
        <v>Available</v>
      </c>
      <c r="Y554" s="24" t="s">
        <v>2392</v>
      </c>
      <c r="Z554" s="24" t="s">
        <v>16</v>
      </c>
      <c r="AA554" s="84" t="str">
        <f t="shared" si="83"/>
        <v>Suresh Panda</v>
      </c>
      <c r="AB554" s="24">
        <v>66</v>
      </c>
      <c r="AG554" s="24" t="s">
        <v>2392</v>
      </c>
      <c r="AH554" s="4" t="str">
        <f t="shared" si="84"/>
        <v>00553</v>
      </c>
      <c r="AP554" s="4"/>
      <c r="AU554" s="24" t="s">
        <v>1426</v>
      </c>
      <c r="AV554" s="46" t="str">
        <f t="shared" si="85"/>
        <v>Under Review</v>
      </c>
      <c r="BA554" s="24" t="s">
        <v>2392</v>
      </c>
      <c r="BB554" s="70" t="s">
        <v>661</v>
      </c>
      <c r="BC554" s="4" t="str">
        <f t="shared" si="86"/>
        <v>Dhenkanal</v>
      </c>
      <c r="BE554" s="4"/>
      <c r="BF554" s="4"/>
      <c r="BG554" s="24" t="s">
        <v>2392</v>
      </c>
      <c r="BH554" s="24" t="s">
        <v>16</v>
      </c>
      <c r="BI554" s="4">
        <f t="shared" si="87"/>
        <v>197.62</v>
      </c>
    </row>
    <row r="555" spans="9:61">
      <c r="I555" s="26">
        <v>658</v>
      </c>
      <c r="J555" s="46" t="str" cm="1">
        <f t="array" ref="J555">_xlfn.IFS(I555&gt;=750,"Low Risk",AND(I555&gt;=650,I555&lt;=749),"Medium Risk",I555&lt;650,"High Risk")</f>
        <v>Medium Risk</v>
      </c>
      <c r="N555" s="4"/>
      <c r="P555" s="24">
        <v>66</v>
      </c>
      <c r="Q555" s="4" t="str">
        <f t="shared" si="88"/>
        <v>Available</v>
      </c>
      <c r="Y555" s="26" t="s">
        <v>2393</v>
      </c>
      <c r="Z555" s="26" t="s">
        <v>35</v>
      </c>
      <c r="AA555" s="84" t="str">
        <f t="shared" si="83"/>
        <v>Kavita Rath</v>
      </c>
      <c r="AB555" s="26">
        <v>87.48</v>
      </c>
      <c r="AG555" s="26" t="s">
        <v>2393</v>
      </c>
      <c r="AH555" s="4" t="str">
        <f t="shared" si="84"/>
        <v>00554</v>
      </c>
      <c r="AP555" s="4"/>
      <c r="AU555" s="26" t="s">
        <v>1381</v>
      </c>
      <c r="AV555" s="46" t="str">
        <f t="shared" si="85"/>
        <v>Rejected</v>
      </c>
      <c r="BA555" s="26" t="s">
        <v>2393</v>
      </c>
      <c r="BB555" s="71" t="s">
        <v>1015</v>
      </c>
      <c r="BC555" s="4" t="str">
        <f t="shared" si="86"/>
        <v>Dhenkanal</v>
      </c>
      <c r="BE555" s="4"/>
      <c r="BF555" s="4"/>
      <c r="BG555" s="26" t="s">
        <v>2393</v>
      </c>
      <c r="BH555" s="26" t="s">
        <v>35</v>
      </c>
      <c r="BI555" s="4">
        <f t="shared" si="87"/>
        <v>103.83</v>
      </c>
    </row>
    <row r="556" spans="9:61">
      <c r="I556" s="24">
        <v>684</v>
      </c>
      <c r="J556" s="46" t="str" cm="1">
        <f t="array" ref="J556">_xlfn.IFS(I556&gt;=750,"Low Risk",AND(I556&gt;=650,I556&lt;=749),"Medium Risk",I556&lt;650,"High Risk")</f>
        <v>Medium Risk</v>
      </c>
      <c r="N556" s="4"/>
      <c r="P556" s="26">
        <v>87.48</v>
      </c>
      <c r="Q556" s="4" t="str">
        <f t="shared" si="88"/>
        <v>Available</v>
      </c>
      <c r="Y556" s="24" t="s">
        <v>2394</v>
      </c>
      <c r="Z556" s="24" t="s">
        <v>35</v>
      </c>
      <c r="AA556" s="84" t="str">
        <f t="shared" si="83"/>
        <v>Kavita Rath</v>
      </c>
      <c r="AB556" s="24">
        <v>66.2</v>
      </c>
      <c r="AG556" s="24" t="s">
        <v>2394</v>
      </c>
      <c r="AH556" s="4" t="str">
        <f t="shared" si="84"/>
        <v>00555</v>
      </c>
      <c r="AP556" s="4"/>
      <c r="AU556" s="24" t="s">
        <v>1386</v>
      </c>
      <c r="AV556" s="46" t="str">
        <f t="shared" si="85"/>
        <v>Rejected</v>
      </c>
      <c r="BA556" s="24" t="s">
        <v>2394</v>
      </c>
      <c r="BB556" s="70" t="s">
        <v>1171</v>
      </c>
      <c r="BC556" s="4" t="str">
        <f t="shared" si="86"/>
        <v>Rourkela</v>
      </c>
      <c r="BE556" s="4"/>
      <c r="BF556" s="4"/>
      <c r="BG556" s="24" t="s">
        <v>2394</v>
      </c>
      <c r="BH556" s="24" t="s">
        <v>35</v>
      </c>
      <c r="BI556" s="4">
        <f t="shared" si="87"/>
        <v>103.83</v>
      </c>
    </row>
    <row r="557" spans="9:61">
      <c r="I557" s="26">
        <v>666</v>
      </c>
      <c r="J557" s="46" t="str" cm="1">
        <f t="array" ref="J557">_xlfn.IFS(I557&gt;=750,"Low Risk",AND(I557&gt;=650,I557&lt;=749),"Medium Risk",I557&lt;650,"High Risk")</f>
        <v>Medium Risk</v>
      </c>
      <c r="N557" s="4"/>
      <c r="P557" s="24">
        <v>66.2</v>
      </c>
      <c r="Q557" s="4" t="str">
        <f t="shared" si="88"/>
        <v>Available</v>
      </c>
      <c r="Y557" s="26" t="s">
        <v>2395</v>
      </c>
      <c r="Z557" s="26" t="s">
        <v>35</v>
      </c>
      <c r="AA557" s="84" t="str">
        <f t="shared" si="83"/>
        <v>Kavita Rath</v>
      </c>
      <c r="AB557" s="26">
        <v>96.18</v>
      </c>
      <c r="AG557" s="26" t="s">
        <v>2395</v>
      </c>
      <c r="AH557" s="4" t="str">
        <f t="shared" si="84"/>
        <v>00556</v>
      </c>
      <c r="AP557" s="4"/>
      <c r="AU557" s="26" t="s">
        <v>1377</v>
      </c>
      <c r="AV557" s="46" t="str">
        <f t="shared" si="85"/>
        <v>Approved</v>
      </c>
      <c r="BA557" s="26" t="s">
        <v>2395</v>
      </c>
      <c r="BB557" s="71" t="s">
        <v>294</v>
      </c>
      <c r="BC557" s="4" t="str">
        <f t="shared" si="86"/>
        <v>Bhubaneswar</v>
      </c>
      <c r="BE557" s="4"/>
      <c r="BF557" s="4"/>
      <c r="BG557" s="26" t="s">
        <v>2395</v>
      </c>
      <c r="BH557" s="26" t="s">
        <v>35</v>
      </c>
      <c r="BI557" s="4">
        <f t="shared" si="87"/>
        <v>103.83</v>
      </c>
    </row>
    <row r="558" spans="9:61">
      <c r="I558" s="24">
        <v>894</v>
      </c>
      <c r="J558" s="46" t="str" cm="1">
        <f t="array" ref="J558">_xlfn.IFS(I558&gt;=750,"Low Risk",AND(I558&gt;=650,I558&lt;=749),"Medium Risk",I558&lt;650,"High Risk")</f>
        <v>Low Risk</v>
      </c>
      <c r="N558" s="4"/>
      <c r="P558" s="26">
        <v>96.18</v>
      </c>
      <c r="Q558" s="4" t="str">
        <f t="shared" si="88"/>
        <v>Available</v>
      </c>
      <c r="Y558" s="24" t="s">
        <v>2396</v>
      </c>
      <c r="Z558" s="24" t="s">
        <v>16</v>
      </c>
      <c r="AA558" s="84" t="str">
        <f t="shared" si="83"/>
        <v>Suresh Panda</v>
      </c>
      <c r="AB558" s="24">
        <v>63.64</v>
      </c>
      <c r="AG558" s="24" t="s">
        <v>2396</v>
      </c>
      <c r="AH558" s="4" t="str">
        <f t="shared" si="84"/>
        <v>00557</v>
      </c>
      <c r="AP558" s="4"/>
      <c r="AU558" s="24" t="s">
        <v>1377</v>
      </c>
      <c r="AV558" s="46" t="str">
        <f t="shared" si="85"/>
        <v>Approved</v>
      </c>
      <c r="BA558" s="24" t="s">
        <v>2396</v>
      </c>
      <c r="BB558" s="70" t="s">
        <v>939</v>
      </c>
      <c r="BC558" s="4" t="str">
        <f t="shared" si="86"/>
        <v>Cuttack</v>
      </c>
      <c r="BE558" s="4"/>
      <c r="BF558" s="4"/>
      <c r="BG558" s="24" t="s">
        <v>2396</v>
      </c>
      <c r="BH558" s="24" t="s">
        <v>16</v>
      </c>
      <c r="BI558" s="4">
        <f t="shared" si="87"/>
        <v>197.62</v>
      </c>
    </row>
    <row r="559" spans="9:61">
      <c r="I559" s="26">
        <v>730</v>
      </c>
      <c r="J559" s="46" t="str" cm="1">
        <f t="array" ref="J559">_xlfn.IFS(I559&gt;=750,"Low Risk",AND(I559&gt;=650,I559&lt;=749),"Medium Risk",I559&lt;650,"High Risk")</f>
        <v>Medium Risk</v>
      </c>
      <c r="N559" s="4"/>
      <c r="P559" s="24">
        <v>63.64</v>
      </c>
      <c r="Q559" s="4" t="str">
        <f t="shared" si="88"/>
        <v>Available</v>
      </c>
      <c r="Y559" s="26" t="s">
        <v>2398</v>
      </c>
      <c r="Z559" s="26" t="s">
        <v>41</v>
      </c>
      <c r="AA559" s="84" t="str">
        <f t="shared" si="83"/>
        <v>Pooja Tripathi</v>
      </c>
      <c r="AB559" s="26">
        <v>66.8</v>
      </c>
      <c r="AG559" s="26" t="s">
        <v>2398</v>
      </c>
      <c r="AH559" s="4" t="str">
        <f t="shared" si="84"/>
        <v>00558</v>
      </c>
      <c r="AP559" s="4"/>
      <c r="AU559" s="26" t="s">
        <v>1377</v>
      </c>
      <c r="AV559" s="46" t="str">
        <f t="shared" si="85"/>
        <v>Approved</v>
      </c>
      <c r="BA559" s="26" t="s">
        <v>2398</v>
      </c>
      <c r="BB559" s="71" t="s">
        <v>230</v>
      </c>
      <c r="BC559" s="4" t="str">
        <f t="shared" si="86"/>
        <v>Angul</v>
      </c>
      <c r="BE559" s="4"/>
      <c r="BF559" s="4"/>
      <c r="BG559" s="26" t="s">
        <v>2398</v>
      </c>
      <c r="BH559" s="26" t="s">
        <v>41</v>
      </c>
      <c r="BI559" s="4">
        <f t="shared" si="87"/>
        <v>251.78</v>
      </c>
    </row>
    <row r="560" spans="9:61">
      <c r="I560" s="24">
        <v>635</v>
      </c>
      <c r="J560" s="46" t="str" cm="1">
        <f t="array" ref="J560">_xlfn.IFS(I560&gt;=750,"Low Risk",AND(I560&gt;=650,I560&lt;=749),"Medium Risk",I560&lt;650,"High Risk")</f>
        <v>High Risk</v>
      </c>
      <c r="N560" s="4"/>
      <c r="P560" s="26">
        <v>66.8</v>
      </c>
      <c r="Q560" s="4" t="str">
        <f t="shared" si="88"/>
        <v>Available</v>
      </c>
      <c r="Y560" s="24" t="s">
        <v>2400</v>
      </c>
      <c r="Z560" s="24" t="s">
        <v>32</v>
      </c>
      <c r="AA560" s="84" t="str">
        <f t="shared" si="83"/>
        <v>Ramesh Behera</v>
      </c>
      <c r="AB560" s="24">
        <v>75.23</v>
      </c>
      <c r="AG560" s="24" t="s">
        <v>2400</v>
      </c>
      <c r="AH560" s="4" t="str">
        <f t="shared" si="84"/>
        <v>00559</v>
      </c>
      <c r="AP560" s="4"/>
      <c r="AU560" s="24" t="s">
        <v>1381</v>
      </c>
      <c r="AV560" s="46" t="str">
        <f t="shared" si="85"/>
        <v>Rejected</v>
      </c>
      <c r="BA560" s="24" t="s">
        <v>2400</v>
      </c>
      <c r="BB560" s="70" t="s">
        <v>806</v>
      </c>
      <c r="BC560" s="4" t="str">
        <f t="shared" si="86"/>
        <v>Angul</v>
      </c>
      <c r="BE560" s="4"/>
      <c r="BF560" s="4"/>
      <c r="BG560" s="24" t="s">
        <v>2400</v>
      </c>
      <c r="BH560" s="24" t="s">
        <v>32</v>
      </c>
      <c r="BI560" s="4">
        <f t="shared" si="87"/>
        <v>224.53</v>
      </c>
    </row>
    <row r="561" spans="9:61">
      <c r="I561" s="26">
        <v>738</v>
      </c>
      <c r="J561" s="46" t="str" cm="1">
        <f t="array" ref="J561">_xlfn.IFS(I561&gt;=750,"Low Risk",AND(I561&gt;=650,I561&lt;=749),"Medium Risk",I561&lt;650,"High Risk")</f>
        <v>Medium Risk</v>
      </c>
      <c r="N561" s="4"/>
      <c r="P561" s="24">
        <v>75.23</v>
      </c>
      <c r="Q561" s="4" t="str">
        <f t="shared" si="88"/>
        <v>Available</v>
      </c>
      <c r="Y561" s="26" t="s">
        <v>2402</v>
      </c>
      <c r="Z561" s="26" t="s">
        <v>12</v>
      </c>
      <c r="AA561" s="84" t="str">
        <f t="shared" si="83"/>
        <v>Priya Mohanty</v>
      </c>
      <c r="AB561" s="26">
        <v>69.8</v>
      </c>
      <c r="AG561" s="26" t="s">
        <v>2402</v>
      </c>
      <c r="AH561" s="4" t="str">
        <f t="shared" si="84"/>
        <v>00560</v>
      </c>
      <c r="AP561" s="4"/>
      <c r="AU561" s="26" t="s">
        <v>1381</v>
      </c>
      <c r="AV561" s="46" t="str">
        <f t="shared" si="85"/>
        <v>Rejected</v>
      </c>
      <c r="BA561" s="26" t="s">
        <v>2402</v>
      </c>
      <c r="BB561" s="71" t="s">
        <v>1144</v>
      </c>
      <c r="BC561" s="4" t="str">
        <f t="shared" si="86"/>
        <v>Bhubaneswar</v>
      </c>
      <c r="BE561" s="4"/>
      <c r="BF561" s="4"/>
      <c r="BG561" s="26" t="s">
        <v>2402</v>
      </c>
      <c r="BH561" s="26" t="s">
        <v>12</v>
      </c>
      <c r="BI561" s="4">
        <f t="shared" si="87"/>
        <v>105.8</v>
      </c>
    </row>
    <row r="562" spans="9:61">
      <c r="I562" s="24">
        <v>555</v>
      </c>
      <c r="J562" s="46" t="str" cm="1">
        <f t="array" ref="J562">_xlfn.IFS(I562&gt;=750,"Low Risk",AND(I562&gt;=650,I562&lt;=749),"Medium Risk",I562&lt;650,"High Risk")</f>
        <v>High Risk</v>
      </c>
      <c r="N562" s="4"/>
      <c r="P562" s="26">
        <v>69.8</v>
      </c>
      <c r="Q562" s="4" t="str">
        <f t="shared" si="88"/>
        <v>Available</v>
      </c>
      <c r="Y562" s="24" t="s">
        <v>2403</v>
      </c>
      <c r="Z562" s="24" t="s">
        <v>12</v>
      </c>
      <c r="AA562" s="84" t="str">
        <f t="shared" si="83"/>
        <v>Priya Mohanty</v>
      </c>
      <c r="AB562" s="24">
        <v>8.06</v>
      </c>
      <c r="AG562" s="24" t="s">
        <v>2403</v>
      </c>
      <c r="AH562" s="4" t="str">
        <f t="shared" si="84"/>
        <v>00561</v>
      </c>
      <c r="AP562" s="4"/>
      <c r="AU562" s="24" t="s">
        <v>1381</v>
      </c>
      <c r="AV562" s="46" t="str">
        <f t="shared" si="85"/>
        <v>Rejected</v>
      </c>
      <c r="BA562" s="24" t="s">
        <v>2403</v>
      </c>
      <c r="BB562" s="70" t="s">
        <v>506</v>
      </c>
      <c r="BC562" s="4" t="str">
        <f t="shared" si="86"/>
        <v>Puri</v>
      </c>
      <c r="BE562" s="4"/>
      <c r="BF562" s="4"/>
      <c r="BG562" s="24" t="s">
        <v>2403</v>
      </c>
      <c r="BH562" s="24" t="s">
        <v>12</v>
      </c>
      <c r="BI562" s="4">
        <f t="shared" si="87"/>
        <v>105.8</v>
      </c>
    </row>
    <row r="563" spans="9:61">
      <c r="I563" s="26">
        <v>782</v>
      </c>
      <c r="J563" s="46" t="str" cm="1">
        <f t="array" ref="J563">_xlfn.IFS(I563&gt;=750,"Low Risk",AND(I563&gt;=650,I563&lt;=749),"Medium Risk",I563&lt;650,"High Risk")</f>
        <v>Low Risk</v>
      </c>
      <c r="N563" s="4"/>
      <c r="P563" s="24">
        <v>8.06</v>
      </c>
      <c r="Q563" s="4" t="str">
        <f t="shared" si="88"/>
        <v>Available</v>
      </c>
      <c r="Y563" s="26" t="s">
        <v>2405</v>
      </c>
      <c r="Z563" s="26" t="s">
        <v>41</v>
      </c>
      <c r="AA563" s="84" t="str">
        <f t="shared" si="83"/>
        <v>Pooja Tripathi</v>
      </c>
      <c r="AB563" s="26">
        <v>59.74</v>
      </c>
      <c r="AG563" s="26" t="s">
        <v>2405</v>
      </c>
      <c r="AH563" s="4" t="str">
        <f t="shared" si="84"/>
        <v>00562</v>
      </c>
      <c r="AP563" s="4"/>
      <c r="AU563" s="26" t="s">
        <v>1426</v>
      </c>
      <c r="AV563" s="46" t="str">
        <f t="shared" si="85"/>
        <v>Under Review</v>
      </c>
      <c r="BA563" s="26" t="s">
        <v>2405</v>
      </c>
      <c r="BB563" s="71" t="s">
        <v>931</v>
      </c>
      <c r="BC563" s="4" t="str">
        <f t="shared" si="86"/>
        <v>Sambalpur</v>
      </c>
      <c r="BE563" s="4"/>
      <c r="BF563" s="4"/>
      <c r="BG563" s="26" t="s">
        <v>2405</v>
      </c>
      <c r="BH563" s="26" t="s">
        <v>41</v>
      </c>
      <c r="BI563" s="4">
        <f t="shared" si="87"/>
        <v>251.78</v>
      </c>
    </row>
    <row r="564" spans="9:61">
      <c r="I564" s="24">
        <v>891</v>
      </c>
      <c r="J564" s="46" t="str" cm="1">
        <f t="array" ref="J564">_xlfn.IFS(I564&gt;=750,"Low Risk",AND(I564&gt;=650,I564&lt;=749),"Medium Risk",I564&lt;650,"High Risk")</f>
        <v>Low Risk</v>
      </c>
      <c r="N564" s="4"/>
      <c r="P564" s="26">
        <v>59.74</v>
      </c>
      <c r="Q564" s="4" t="str">
        <f t="shared" si="88"/>
        <v>Available</v>
      </c>
      <c r="Y564" s="24" t="s">
        <v>2406</v>
      </c>
      <c r="Z564" s="24" t="s">
        <v>12</v>
      </c>
      <c r="AA564" s="84" t="str">
        <f t="shared" si="83"/>
        <v>Priya Mohanty</v>
      </c>
      <c r="AB564" s="24">
        <v>62.4</v>
      </c>
      <c r="AG564" s="24" t="s">
        <v>2406</v>
      </c>
      <c r="AH564" s="4" t="str">
        <f t="shared" si="84"/>
        <v>00563</v>
      </c>
      <c r="AP564" s="4"/>
      <c r="AU564" s="24" t="s">
        <v>1377</v>
      </c>
      <c r="AV564" s="46" t="str">
        <f t="shared" si="85"/>
        <v>Approved</v>
      </c>
      <c r="BA564" s="24" t="s">
        <v>2406</v>
      </c>
      <c r="BB564" s="70" t="s">
        <v>825</v>
      </c>
      <c r="BC564" s="4" t="str">
        <f t="shared" si="86"/>
        <v>Angul</v>
      </c>
      <c r="BE564" s="4"/>
      <c r="BF564" s="4"/>
      <c r="BG564" s="24" t="s">
        <v>2406</v>
      </c>
      <c r="BH564" s="24" t="s">
        <v>12</v>
      </c>
      <c r="BI564" s="4">
        <f t="shared" si="87"/>
        <v>105.8</v>
      </c>
    </row>
    <row r="565" spans="9:61">
      <c r="I565" s="26">
        <v>769</v>
      </c>
      <c r="J565" s="46" t="str" cm="1">
        <f t="array" ref="J565">_xlfn.IFS(I565&gt;=750,"Low Risk",AND(I565&gt;=650,I565&lt;=749),"Medium Risk",I565&lt;650,"High Risk")</f>
        <v>Low Risk</v>
      </c>
      <c r="N565" s="4"/>
      <c r="P565" s="24">
        <v>62.4</v>
      </c>
      <c r="Q565" s="4" t="str">
        <f t="shared" si="88"/>
        <v>Available</v>
      </c>
      <c r="Y565" s="26" t="s">
        <v>2407</v>
      </c>
      <c r="Z565" s="26" t="s">
        <v>20</v>
      </c>
      <c r="AA565" s="84" t="str">
        <f t="shared" si="83"/>
        <v>Anita Das</v>
      </c>
      <c r="AB565" s="26">
        <v>75.16</v>
      </c>
      <c r="AG565" s="26" t="s">
        <v>2407</v>
      </c>
      <c r="AH565" s="4" t="str">
        <f t="shared" si="84"/>
        <v>00564</v>
      </c>
      <c r="AP565" s="4"/>
      <c r="AU565" s="26" t="s">
        <v>1381</v>
      </c>
      <c r="AV565" s="46" t="str">
        <f t="shared" si="85"/>
        <v>Rejected</v>
      </c>
      <c r="BA565" s="26" t="s">
        <v>2407</v>
      </c>
      <c r="BB565" s="71" t="s">
        <v>201</v>
      </c>
      <c r="BC565" s="4" t="str">
        <f t="shared" si="86"/>
        <v>Dhenkanal</v>
      </c>
      <c r="BE565" s="4"/>
      <c r="BF565" s="4"/>
      <c r="BG565" s="26" t="s">
        <v>2407</v>
      </c>
      <c r="BH565" s="26" t="s">
        <v>20</v>
      </c>
      <c r="BI565" s="4">
        <f t="shared" si="87"/>
        <v>104.66</v>
      </c>
    </row>
    <row r="566" spans="9:61">
      <c r="I566" s="24">
        <v>755</v>
      </c>
      <c r="J566" s="46" t="str" cm="1">
        <f t="array" ref="J566">_xlfn.IFS(I566&gt;=750,"Low Risk",AND(I566&gt;=650,I566&lt;=749),"Medium Risk",I566&lt;650,"High Risk")</f>
        <v>Low Risk</v>
      </c>
      <c r="N566" s="4"/>
      <c r="P566" s="26">
        <v>75.16</v>
      </c>
      <c r="Q566" s="4" t="str">
        <f t="shared" si="88"/>
        <v>Available</v>
      </c>
      <c r="Y566" s="24" t="s">
        <v>2409</v>
      </c>
      <c r="Z566" s="24" t="s">
        <v>41</v>
      </c>
      <c r="AA566" s="84" t="str">
        <f t="shared" si="83"/>
        <v>Pooja Tripathi</v>
      </c>
      <c r="AB566" s="24">
        <v>7.84</v>
      </c>
      <c r="AG566" s="24" t="s">
        <v>2409</v>
      </c>
      <c r="AH566" s="4" t="str">
        <f t="shared" si="84"/>
        <v>00565</v>
      </c>
      <c r="AP566" s="4"/>
      <c r="AU566" s="24" t="s">
        <v>1426</v>
      </c>
      <c r="AV566" s="46" t="str">
        <f t="shared" si="85"/>
        <v>Under Review</v>
      </c>
      <c r="BA566" s="24" t="s">
        <v>2409</v>
      </c>
      <c r="BB566" s="70" t="s">
        <v>265</v>
      </c>
      <c r="BC566" s="4" t="str">
        <f t="shared" si="86"/>
        <v>Puri</v>
      </c>
      <c r="BE566" s="4"/>
      <c r="BF566" s="4"/>
      <c r="BG566" s="24" t="s">
        <v>2409</v>
      </c>
      <c r="BH566" s="24" t="s">
        <v>41</v>
      </c>
      <c r="BI566" s="4">
        <f t="shared" si="87"/>
        <v>251.78</v>
      </c>
    </row>
    <row r="567" spans="9:61">
      <c r="I567" s="26">
        <v>845</v>
      </c>
      <c r="J567" s="46" t="str" cm="1">
        <f t="array" ref="J567">_xlfn.IFS(I567&gt;=750,"Low Risk",AND(I567&gt;=650,I567&lt;=749),"Medium Risk",I567&lt;650,"High Risk")</f>
        <v>Low Risk</v>
      </c>
      <c r="N567" s="4"/>
      <c r="P567" s="24">
        <v>7.84</v>
      </c>
      <c r="Q567" s="4" t="str">
        <f t="shared" si="88"/>
        <v>Available</v>
      </c>
      <c r="Y567" s="26" t="s">
        <v>2411</v>
      </c>
      <c r="Z567" s="26" t="s">
        <v>35</v>
      </c>
      <c r="AA567" s="84" t="str">
        <f t="shared" si="83"/>
        <v>Kavita Rath</v>
      </c>
      <c r="AB567" s="26">
        <v>29.74</v>
      </c>
      <c r="AG567" s="26" t="s">
        <v>2411</v>
      </c>
      <c r="AH567" s="4" t="str">
        <f t="shared" si="84"/>
        <v>00566</v>
      </c>
      <c r="AP567" s="4"/>
      <c r="AU567" s="26" t="s">
        <v>1377</v>
      </c>
      <c r="AV567" s="46" t="str">
        <f t="shared" si="85"/>
        <v>Approved</v>
      </c>
      <c r="BA567" s="26" t="s">
        <v>2411</v>
      </c>
      <c r="BB567" s="71" t="s">
        <v>1269</v>
      </c>
      <c r="BC567" s="4" t="str">
        <f t="shared" si="86"/>
        <v>Angul</v>
      </c>
      <c r="BE567" s="4"/>
      <c r="BF567" s="4"/>
      <c r="BG567" s="26" t="s">
        <v>2411</v>
      </c>
      <c r="BH567" s="26" t="s">
        <v>35</v>
      </c>
      <c r="BI567" s="4">
        <f t="shared" si="87"/>
        <v>103.83</v>
      </c>
    </row>
    <row r="568" spans="9:61">
      <c r="I568" s="24">
        <v>843</v>
      </c>
      <c r="J568" s="46" t="str" cm="1">
        <f t="array" ref="J568">_xlfn.IFS(I568&gt;=750,"Low Risk",AND(I568&gt;=650,I568&lt;=749),"Medium Risk",I568&lt;650,"High Risk")</f>
        <v>Low Risk</v>
      </c>
      <c r="N568" s="4"/>
      <c r="P568" s="26">
        <v>29.74</v>
      </c>
      <c r="Q568" s="4" t="str">
        <f t="shared" si="88"/>
        <v>Available</v>
      </c>
      <c r="Y568" s="24" t="s">
        <v>2413</v>
      </c>
      <c r="Z568" s="24" t="s">
        <v>16</v>
      </c>
      <c r="AA568" s="84" t="str">
        <f t="shared" si="83"/>
        <v>Suresh Panda</v>
      </c>
      <c r="AB568" s="24">
        <v>19.09</v>
      </c>
      <c r="AG568" s="24" t="s">
        <v>2413</v>
      </c>
      <c r="AH568" s="4" t="str">
        <f t="shared" si="84"/>
        <v>00567</v>
      </c>
      <c r="AP568" s="4"/>
      <c r="AU568" s="24" t="s">
        <v>1381</v>
      </c>
      <c r="AV568" s="46" t="str">
        <f t="shared" si="85"/>
        <v>Rejected</v>
      </c>
      <c r="BA568" s="24" t="s">
        <v>2413</v>
      </c>
      <c r="BB568" s="70" t="s">
        <v>1274</v>
      </c>
      <c r="BC568" s="4" t="str">
        <f t="shared" si="86"/>
        <v>Puri</v>
      </c>
      <c r="BE568" s="4"/>
      <c r="BF568" s="4"/>
      <c r="BG568" s="24" t="s">
        <v>2413</v>
      </c>
      <c r="BH568" s="24" t="s">
        <v>16</v>
      </c>
      <c r="BI568" s="4">
        <f t="shared" si="87"/>
        <v>197.62</v>
      </c>
    </row>
    <row r="569" spans="9:61">
      <c r="I569" s="26">
        <v>778</v>
      </c>
      <c r="J569" s="46" t="str" cm="1">
        <f t="array" ref="J569">_xlfn.IFS(I569&gt;=750,"Low Risk",AND(I569&gt;=650,I569&lt;=749),"Medium Risk",I569&lt;650,"High Risk")</f>
        <v>Low Risk</v>
      </c>
      <c r="N569" s="4"/>
      <c r="P569" s="24">
        <v>19.09</v>
      </c>
      <c r="Q569" s="4" t="str">
        <f t="shared" si="88"/>
        <v>Available</v>
      </c>
      <c r="Y569" s="26" t="s">
        <v>2415</v>
      </c>
      <c r="Z569" s="26" t="s">
        <v>41</v>
      </c>
      <c r="AA569" s="84" t="str">
        <f t="shared" si="83"/>
        <v>Pooja Tripathi</v>
      </c>
      <c r="AB569" s="26">
        <v>50.12</v>
      </c>
      <c r="AG569" s="26" t="s">
        <v>2415</v>
      </c>
      <c r="AH569" s="4" t="str">
        <f t="shared" si="84"/>
        <v>00568</v>
      </c>
      <c r="AP569" s="4"/>
      <c r="AU569" s="26" t="s">
        <v>1377</v>
      </c>
      <c r="AV569" s="46" t="str">
        <f t="shared" si="85"/>
        <v>Approved</v>
      </c>
      <c r="BA569" s="26" t="s">
        <v>2415</v>
      </c>
      <c r="BB569" s="71" t="s">
        <v>1322</v>
      </c>
      <c r="BC569" s="4" t="str">
        <f t="shared" si="86"/>
        <v>Cuttack</v>
      </c>
      <c r="BE569" s="4"/>
      <c r="BF569" s="4"/>
      <c r="BG569" s="26" t="s">
        <v>2415</v>
      </c>
      <c r="BH569" s="26" t="s">
        <v>41</v>
      </c>
      <c r="BI569" s="4">
        <f t="shared" si="87"/>
        <v>251.78</v>
      </c>
    </row>
    <row r="570" spans="9:61">
      <c r="I570" s="24">
        <v>573</v>
      </c>
      <c r="J570" s="46" t="str" cm="1">
        <f t="array" ref="J570">_xlfn.IFS(I570&gt;=750,"Low Risk",AND(I570&gt;=650,I570&lt;=749),"Medium Risk",I570&lt;650,"High Risk")</f>
        <v>High Risk</v>
      </c>
      <c r="N570" s="4"/>
      <c r="P570" s="26">
        <v>50.12</v>
      </c>
      <c r="Q570" s="4" t="str">
        <f t="shared" si="88"/>
        <v>Available</v>
      </c>
      <c r="Y570" s="24" t="s">
        <v>2416</v>
      </c>
      <c r="Z570" s="24" t="s">
        <v>12</v>
      </c>
      <c r="AA570" s="84" t="str">
        <f t="shared" si="83"/>
        <v>Priya Mohanty</v>
      </c>
      <c r="AB570" s="24">
        <v>36.409999999999997</v>
      </c>
      <c r="AG570" s="24" t="s">
        <v>2416</v>
      </c>
      <c r="AH570" s="4" t="str">
        <f t="shared" si="84"/>
        <v>00569</v>
      </c>
      <c r="AP570" s="4"/>
      <c r="AU570" s="24" t="s">
        <v>1377</v>
      </c>
      <c r="AV570" s="46" t="str">
        <f t="shared" si="85"/>
        <v>Approved</v>
      </c>
      <c r="BA570" s="24" t="s">
        <v>2416</v>
      </c>
      <c r="BB570" s="70" t="s">
        <v>178</v>
      </c>
      <c r="BC570" s="4" t="str">
        <f t="shared" si="86"/>
        <v>Cuttack</v>
      </c>
      <c r="BE570" s="4"/>
      <c r="BF570" s="4"/>
      <c r="BG570" s="24" t="s">
        <v>2416</v>
      </c>
      <c r="BH570" s="24" t="s">
        <v>12</v>
      </c>
      <c r="BI570" s="4">
        <f t="shared" si="87"/>
        <v>105.8</v>
      </c>
    </row>
    <row r="571" spans="9:61">
      <c r="I571" s="26">
        <v>617</v>
      </c>
      <c r="J571" s="46" t="str" cm="1">
        <f t="array" ref="J571">_xlfn.IFS(I571&gt;=750,"Low Risk",AND(I571&gt;=650,I571&lt;=749),"Medium Risk",I571&lt;650,"High Risk")</f>
        <v>High Risk</v>
      </c>
      <c r="N571" s="4"/>
      <c r="P571" s="24">
        <v>36.409999999999997</v>
      </c>
      <c r="Q571" s="4" t="str">
        <f t="shared" si="88"/>
        <v>Available</v>
      </c>
      <c r="Y571" s="26" t="s">
        <v>2418</v>
      </c>
      <c r="Z571" s="26" t="s">
        <v>38</v>
      </c>
      <c r="AA571" s="84" t="str">
        <f t="shared" si="83"/>
        <v>Deepak Mishra</v>
      </c>
      <c r="AB571" s="26">
        <v>48.31</v>
      </c>
      <c r="AG571" s="26" t="s">
        <v>2418</v>
      </c>
      <c r="AH571" s="4" t="str">
        <f t="shared" si="84"/>
        <v>00570</v>
      </c>
      <c r="AP571" s="4"/>
      <c r="AU571" s="26" t="s">
        <v>1377</v>
      </c>
      <c r="AV571" s="46" t="str">
        <f t="shared" si="85"/>
        <v>Approved</v>
      </c>
      <c r="BA571" s="26" t="s">
        <v>2418</v>
      </c>
      <c r="BB571" s="71" t="s">
        <v>708</v>
      </c>
      <c r="BC571" s="4" t="str">
        <f t="shared" si="86"/>
        <v>Cuttack</v>
      </c>
      <c r="BE571" s="4"/>
      <c r="BF571" s="4"/>
      <c r="BG571" s="26" t="s">
        <v>2418</v>
      </c>
      <c r="BH571" s="26" t="s">
        <v>38</v>
      </c>
      <c r="BI571" s="4">
        <f t="shared" si="87"/>
        <v>144.97999999999999</v>
      </c>
    </row>
    <row r="572" spans="9:61">
      <c r="I572" s="24">
        <v>747</v>
      </c>
      <c r="J572" s="46" t="str" cm="1">
        <f t="array" ref="J572">_xlfn.IFS(I572&gt;=750,"Low Risk",AND(I572&gt;=650,I572&lt;=749),"Medium Risk",I572&lt;650,"High Risk")</f>
        <v>Medium Risk</v>
      </c>
      <c r="N572" s="4"/>
      <c r="P572" s="26">
        <v>48.31</v>
      </c>
      <c r="Q572" s="4" t="str">
        <f t="shared" si="88"/>
        <v>Available</v>
      </c>
      <c r="Y572" s="24" t="s">
        <v>2421</v>
      </c>
      <c r="Z572" s="24" t="s">
        <v>28</v>
      </c>
      <c r="AA572" s="84" t="str">
        <f t="shared" si="83"/>
        <v>Sunita Sahu</v>
      </c>
      <c r="AB572" s="24">
        <v>12.16</v>
      </c>
      <c r="AG572" s="24" t="s">
        <v>2421</v>
      </c>
      <c r="AH572" s="4" t="str">
        <f t="shared" si="84"/>
        <v>00571</v>
      </c>
      <c r="AP572" s="4"/>
      <c r="AU572" s="24" t="s">
        <v>1386</v>
      </c>
      <c r="AV572" s="46" t="str">
        <f t="shared" si="85"/>
        <v>Rejected</v>
      </c>
      <c r="BA572" s="24" t="s">
        <v>2421</v>
      </c>
      <c r="BB572" s="70" t="s">
        <v>80</v>
      </c>
      <c r="BC572" s="4" t="str">
        <f t="shared" si="86"/>
        <v>Cuttack</v>
      </c>
      <c r="BE572" s="4"/>
      <c r="BF572" s="4"/>
      <c r="BG572" s="24" t="s">
        <v>2421</v>
      </c>
      <c r="BH572" s="24" t="s">
        <v>28</v>
      </c>
      <c r="BI572" s="4">
        <f t="shared" si="87"/>
        <v>162.30000000000001</v>
      </c>
    </row>
    <row r="573" spans="9:61">
      <c r="I573" s="26">
        <v>624</v>
      </c>
      <c r="J573" s="46" t="str" cm="1">
        <f t="array" ref="J573">_xlfn.IFS(I573&gt;=750,"Low Risk",AND(I573&gt;=650,I573&lt;=749),"Medium Risk",I573&lt;650,"High Risk")</f>
        <v>High Risk</v>
      </c>
      <c r="N573" s="4"/>
      <c r="P573" s="24">
        <v>12.16</v>
      </c>
      <c r="Q573" s="4" t="str">
        <f t="shared" si="88"/>
        <v>Available</v>
      </c>
      <c r="Y573" s="26" t="s">
        <v>2423</v>
      </c>
      <c r="Z573" s="26" t="s">
        <v>20</v>
      </c>
      <c r="AA573" s="84" t="str">
        <f t="shared" si="83"/>
        <v>Anita Das</v>
      </c>
      <c r="AB573" s="26">
        <v>55.75</v>
      </c>
      <c r="AG573" s="26" t="s">
        <v>2423</v>
      </c>
      <c r="AH573" s="4" t="str">
        <f t="shared" si="84"/>
        <v>00572</v>
      </c>
      <c r="AP573" s="4"/>
      <c r="AU573" s="26" t="s">
        <v>1377</v>
      </c>
      <c r="AV573" s="46" t="str">
        <f t="shared" si="85"/>
        <v>Approved</v>
      </c>
      <c r="BA573" s="26" t="s">
        <v>2423</v>
      </c>
      <c r="BB573" s="71" t="s">
        <v>747</v>
      </c>
      <c r="BC573" s="4" t="str">
        <f t="shared" si="86"/>
        <v>Dhenkanal</v>
      </c>
      <c r="BE573" s="4"/>
      <c r="BF573" s="4"/>
      <c r="BG573" s="26" t="s">
        <v>2423</v>
      </c>
      <c r="BH573" s="26" t="s">
        <v>20</v>
      </c>
      <c r="BI573" s="4">
        <f t="shared" si="87"/>
        <v>104.66</v>
      </c>
    </row>
    <row r="574" spans="9:61">
      <c r="I574" s="24">
        <v>894</v>
      </c>
      <c r="J574" s="46" t="str" cm="1">
        <f t="array" ref="J574">_xlfn.IFS(I574&gt;=750,"Low Risk",AND(I574&gt;=650,I574&lt;=749),"Medium Risk",I574&lt;650,"High Risk")</f>
        <v>Low Risk</v>
      </c>
      <c r="N574" s="4"/>
      <c r="P574" s="26">
        <v>55.75</v>
      </c>
      <c r="Q574" s="4" t="str">
        <f t="shared" si="88"/>
        <v>Available</v>
      </c>
      <c r="Y574" s="24" t="s">
        <v>2425</v>
      </c>
      <c r="Z574" s="24" t="s">
        <v>32</v>
      </c>
      <c r="AA574" s="84" t="str">
        <f t="shared" si="83"/>
        <v>Ramesh Behera</v>
      </c>
      <c r="AB574" s="24">
        <v>41.23</v>
      </c>
      <c r="AG574" s="24" t="s">
        <v>2425</v>
      </c>
      <c r="AH574" s="4" t="str">
        <f t="shared" si="84"/>
        <v>00573</v>
      </c>
      <c r="AP574" s="4"/>
      <c r="AU574" s="24" t="s">
        <v>1386</v>
      </c>
      <c r="AV574" s="46" t="str">
        <f t="shared" si="85"/>
        <v>Rejected</v>
      </c>
      <c r="BA574" s="24" t="s">
        <v>2425</v>
      </c>
      <c r="BB574" s="70" t="s">
        <v>939</v>
      </c>
      <c r="BC574" s="4" t="str">
        <f t="shared" si="86"/>
        <v>Cuttack</v>
      </c>
      <c r="BE574" s="4"/>
      <c r="BF574" s="4"/>
      <c r="BG574" s="24" t="s">
        <v>2425</v>
      </c>
      <c r="BH574" s="24" t="s">
        <v>32</v>
      </c>
      <c r="BI574" s="4">
        <f t="shared" si="87"/>
        <v>224.53</v>
      </c>
    </row>
    <row r="575" spans="9:61">
      <c r="I575" s="26">
        <v>839</v>
      </c>
      <c r="J575" s="46" t="str" cm="1">
        <f t="array" ref="J575">_xlfn.IFS(I575&gt;=750,"Low Risk",AND(I575&gt;=650,I575&lt;=749),"Medium Risk",I575&lt;650,"High Risk")</f>
        <v>Low Risk</v>
      </c>
      <c r="N575" s="4"/>
      <c r="P575" s="24">
        <v>41.23</v>
      </c>
      <c r="Q575" s="4" t="str">
        <f t="shared" si="88"/>
        <v>Available</v>
      </c>
      <c r="Y575" s="26" t="s">
        <v>2426</v>
      </c>
      <c r="Z575" s="26" t="s">
        <v>20</v>
      </c>
      <c r="AA575" s="84" t="str">
        <f t="shared" si="83"/>
        <v>Anita Das</v>
      </c>
      <c r="AB575" s="26">
        <v>94.99</v>
      </c>
      <c r="AG575" s="26" t="s">
        <v>2426</v>
      </c>
      <c r="AH575" s="4" t="str">
        <f t="shared" si="84"/>
        <v>00574</v>
      </c>
      <c r="AP575" s="4"/>
      <c r="AU575" s="26" t="s">
        <v>1377</v>
      </c>
      <c r="AV575" s="46" t="str">
        <f t="shared" si="85"/>
        <v>Approved</v>
      </c>
      <c r="BA575" s="26" t="s">
        <v>2426</v>
      </c>
      <c r="BB575" s="71" t="s">
        <v>1224</v>
      </c>
      <c r="BC575" s="4" t="str">
        <f t="shared" si="86"/>
        <v>Rourkela</v>
      </c>
      <c r="BE575" s="4"/>
      <c r="BF575" s="4"/>
      <c r="BG575" s="26" t="s">
        <v>2426</v>
      </c>
      <c r="BH575" s="26" t="s">
        <v>20</v>
      </c>
      <c r="BI575" s="4">
        <f t="shared" si="87"/>
        <v>104.66</v>
      </c>
    </row>
    <row r="576" spans="9:61">
      <c r="I576" s="24">
        <v>651</v>
      </c>
      <c r="J576" s="46" t="str" cm="1">
        <f t="array" ref="J576">_xlfn.IFS(I576&gt;=750,"Low Risk",AND(I576&gt;=650,I576&lt;=749),"Medium Risk",I576&lt;650,"High Risk")</f>
        <v>Medium Risk</v>
      </c>
      <c r="N576" s="4"/>
      <c r="P576" s="26">
        <v>94.99</v>
      </c>
      <c r="Q576" s="4" t="str">
        <f t="shared" si="88"/>
        <v>Available</v>
      </c>
      <c r="Y576" s="24" t="s">
        <v>2428</v>
      </c>
      <c r="Z576" s="24" t="s">
        <v>12</v>
      </c>
      <c r="AA576" s="84" t="str">
        <f t="shared" si="83"/>
        <v>Priya Mohanty</v>
      </c>
      <c r="AB576" s="24">
        <v>89.27</v>
      </c>
      <c r="AG576" s="24" t="s">
        <v>2428</v>
      </c>
      <c r="AH576" s="4" t="str">
        <f t="shared" si="84"/>
        <v>00575</v>
      </c>
      <c r="AP576" s="4"/>
      <c r="AU576" s="24" t="s">
        <v>1377</v>
      </c>
      <c r="AV576" s="46" t="str">
        <f t="shared" si="85"/>
        <v>Approved</v>
      </c>
      <c r="BA576" s="24" t="s">
        <v>2428</v>
      </c>
      <c r="BB576" s="70" t="s">
        <v>666</v>
      </c>
      <c r="BC576" s="4" t="str">
        <f t="shared" si="86"/>
        <v>Bhubaneswar</v>
      </c>
      <c r="BE576" s="4"/>
      <c r="BF576" s="4"/>
      <c r="BG576" s="24" t="s">
        <v>2428</v>
      </c>
      <c r="BH576" s="24" t="s">
        <v>12</v>
      </c>
      <c r="BI576" s="4">
        <f t="shared" si="87"/>
        <v>105.8</v>
      </c>
    </row>
    <row r="577" spans="9:61">
      <c r="I577" s="26">
        <v>784</v>
      </c>
      <c r="J577" s="46" t="str" cm="1">
        <f t="array" ref="J577">_xlfn.IFS(I577&gt;=750,"Low Risk",AND(I577&gt;=650,I577&lt;=749),"Medium Risk",I577&lt;650,"High Risk")</f>
        <v>Low Risk</v>
      </c>
      <c r="N577" s="4"/>
      <c r="P577" s="24">
        <v>89.27</v>
      </c>
      <c r="Q577" s="4" t="str">
        <f t="shared" si="88"/>
        <v>Available</v>
      </c>
      <c r="Y577" s="26" t="s">
        <v>2430</v>
      </c>
      <c r="Z577" s="26" t="s">
        <v>35</v>
      </c>
      <c r="AA577" s="84" t="str">
        <f t="shared" si="83"/>
        <v>Kavita Rath</v>
      </c>
      <c r="AB577" s="26">
        <v>75.98</v>
      </c>
      <c r="AG577" s="26" t="s">
        <v>2430</v>
      </c>
      <c r="AH577" s="4" t="str">
        <f t="shared" si="84"/>
        <v>00576</v>
      </c>
      <c r="AP577" s="4"/>
      <c r="AU577" s="26" t="s">
        <v>1426</v>
      </c>
      <c r="AV577" s="46" t="str">
        <f t="shared" si="85"/>
        <v>Under Review</v>
      </c>
      <c r="BA577" s="26" t="s">
        <v>2430</v>
      </c>
      <c r="BB577" s="71" t="s">
        <v>1210</v>
      </c>
      <c r="BC577" s="4" t="str">
        <f t="shared" si="86"/>
        <v>Cuttack</v>
      </c>
      <c r="BE577" s="4"/>
      <c r="BF577" s="4"/>
      <c r="BG577" s="26" t="s">
        <v>2430</v>
      </c>
      <c r="BH577" s="26" t="s">
        <v>35</v>
      </c>
      <c r="BI577" s="4">
        <f t="shared" si="87"/>
        <v>103.83</v>
      </c>
    </row>
    <row r="578" spans="9:61">
      <c r="I578" s="24">
        <v>777</v>
      </c>
      <c r="J578" s="46" t="str" cm="1">
        <f t="array" ref="J578">_xlfn.IFS(I578&gt;=750,"Low Risk",AND(I578&gt;=650,I578&lt;=749),"Medium Risk",I578&lt;650,"High Risk")</f>
        <v>Low Risk</v>
      </c>
      <c r="N578" s="4"/>
      <c r="P578" s="26">
        <v>75.98</v>
      </c>
      <c r="Q578" s="4" t="str">
        <f t="shared" si="88"/>
        <v>Available</v>
      </c>
      <c r="Y578" s="24" t="s">
        <v>2432</v>
      </c>
      <c r="Z578" s="24" t="s">
        <v>12</v>
      </c>
      <c r="AA578" s="84" t="str">
        <f t="shared" si="83"/>
        <v>Priya Mohanty</v>
      </c>
      <c r="AB578" s="24">
        <v>93.48</v>
      </c>
      <c r="AG578" s="24" t="s">
        <v>2432</v>
      </c>
      <c r="AH578" s="4" t="str">
        <f t="shared" si="84"/>
        <v>00577</v>
      </c>
      <c r="AP578" s="4"/>
      <c r="AU578" s="24" t="s">
        <v>1377</v>
      </c>
      <c r="AV578" s="46" t="str">
        <f t="shared" si="85"/>
        <v>Approved</v>
      </c>
      <c r="BA578" s="24" t="s">
        <v>2432</v>
      </c>
      <c r="BB578" s="70" t="s">
        <v>926</v>
      </c>
      <c r="BC578" s="4" t="str">
        <f t="shared" si="86"/>
        <v>Sambalpur</v>
      </c>
      <c r="BE578" s="4"/>
      <c r="BF578" s="4"/>
      <c r="BG578" s="24" t="s">
        <v>2432</v>
      </c>
      <c r="BH578" s="24" t="s">
        <v>12</v>
      </c>
      <c r="BI578" s="4">
        <f t="shared" si="87"/>
        <v>105.8</v>
      </c>
    </row>
    <row r="579" spans="9:61">
      <c r="I579" s="26">
        <v>621</v>
      </c>
      <c r="J579" s="46" t="str" cm="1">
        <f t="array" ref="J579">_xlfn.IFS(I579&gt;=750,"Low Risk",AND(I579&gt;=650,I579&lt;=749),"Medium Risk",I579&lt;650,"High Risk")</f>
        <v>High Risk</v>
      </c>
      <c r="N579" s="4"/>
      <c r="P579" s="24">
        <v>93.48</v>
      </c>
      <c r="Q579" s="4" t="str">
        <f t="shared" si="88"/>
        <v>Available</v>
      </c>
      <c r="Y579" s="26" t="s">
        <v>2434</v>
      </c>
      <c r="Z579" s="26" t="s">
        <v>32</v>
      </c>
      <c r="AA579" s="84" t="str">
        <f t="shared" ref="AA579:AA642" si="89">VLOOKUP(Z579,$W$2:$X$11,2,FALSE)</f>
        <v>Ramesh Behera</v>
      </c>
      <c r="AB579" s="26">
        <v>42.96</v>
      </c>
      <c r="AG579" s="26" t="s">
        <v>2434</v>
      </c>
      <c r="AH579" s="4" t="str">
        <f t="shared" ref="AH579:AH642" si="90">RIGHT(AG579,5)</f>
        <v>00578</v>
      </c>
      <c r="AP579" s="4"/>
      <c r="AU579" s="26" t="s">
        <v>1386</v>
      </c>
      <c r="AV579" s="46" t="str">
        <f t="shared" ref="AV579:AV642" si="91">PROPER(TRIM(AU579))</f>
        <v>Rejected</v>
      </c>
      <c r="BA579" s="26" t="s">
        <v>2434</v>
      </c>
      <c r="BB579" s="71" t="s">
        <v>1000</v>
      </c>
      <c r="BC579" s="4" t="str">
        <f t="shared" ref="BC579:BC642" si="92">VLOOKUP(BB579,$AY$2:$AZ$501,2,FALSE)</f>
        <v>Angul</v>
      </c>
      <c r="BE579" s="4"/>
      <c r="BF579" s="4"/>
      <c r="BG579" s="26" t="s">
        <v>2434</v>
      </c>
      <c r="BH579" s="26" t="s">
        <v>32</v>
      </c>
      <c r="BI579" s="4">
        <f t="shared" ref="BI579:BI642" si="93">VLOOKUP(BH579,$BE$2:$BF$11,2,FALSE)</f>
        <v>224.53</v>
      </c>
    </row>
    <row r="580" spans="9:61">
      <c r="I580" s="24">
        <v>841</v>
      </c>
      <c r="J580" s="46" t="str" cm="1">
        <f t="array" ref="J580">_xlfn.IFS(I580&gt;=750,"Low Risk",AND(I580&gt;=650,I580&lt;=749),"Medium Risk",I580&lt;650,"High Risk")</f>
        <v>Low Risk</v>
      </c>
      <c r="N580" s="4"/>
      <c r="P580" s="26">
        <v>42.96</v>
      </c>
      <c r="Q580" s="4" t="str">
        <f t="shared" si="88"/>
        <v>Available</v>
      </c>
      <c r="Y580" s="24" t="s">
        <v>2435</v>
      </c>
      <c r="Z580" s="24" t="s">
        <v>41</v>
      </c>
      <c r="AA580" s="84" t="str">
        <f t="shared" si="89"/>
        <v>Pooja Tripathi</v>
      </c>
      <c r="AB580" s="24">
        <v>72.73</v>
      </c>
      <c r="AG580" s="24" t="s">
        <v>2435</v>
      </c>
      <c r="AH580" s="4" t="str">
        <f t="shared" si="90"/>
        <v>00579</v>
      </c>
      <c r="AP580" s="4"/>
      <c r="AU580" s="24" t="s">
        <v>1381</v>
      </c>
      <c r="AV580" s="46" t="str">
        <f t="shared" si="91"/>
        <v>Rejected</v>
      </c>
      <c r="BA580" s="24" t="s">
        <v>2435</v>
      </c>
      <c r="BB580" s="70" t="s">
        <v>725</v>
      </c>
      <c r="BC580" s="4" t="str">
        <f t="shared" si="92"/>
        <v>Dhenkanal</v>
      </c>
      <c r="BE580" s="4"/>
      <c r="BF580" s="4"/>
      <c r="BG580" s="24" t="s">
        <v>2435</v>
      </c>
      <c r="BH580" s="24" t="s">
        <v>41</v>
      </c>
      <c r="BI580" s="4">
        <f t="shared" si="93"/>
        <v>251.78</v>
      </c>
    </row>
    <row r="581" spans="9:61">
      <c r="I581" s="26">
        <v>878</v>
      </c>
      <c r="J581" s="46" t="str" cm="1">
        <f t="array" ref="J581">_xlfn.IFS(I581&gt;=750,"Low Risk",AND(I581&gt;=650,I581&lt;=749),"Medium Risk",I581&lt;650,"High Risk")</f>
        <v>Low Risk</v>
      </c>
      <c r="N581" s="4"/>
      <c r="P581" s="24">
        <v>72.73</v>
      </c>
      <c r="Q581" s="4" t="str">
        <f t="shared" si="88"/>
        <v>Available</v>
      </c>
      <c r="Y581" s="26" t="s">
        <v>2436</v>
      </c>
      <c r="Z581" s="26" t="s">
        <v>41</v>
      </c>
      <c r="AA581" s="84" t="str">
        <f t="shared" si="89"/>
        <v>Pooja Tripathi</v>
      </c>
      <c r="AB581" s="26">
        <v>15.49</v>
      </c>
      <c r="AG581" s="26" t="s">
        <v>2436</v>
      </c>
      <c r="AH581" s="4" t="str">
        <f t="shared" si="90"/>
        <v>00580</v>
      </c>
      <c r="AP581" s="4"/>
      <c r="AU581" s="26" t="s">
        <v>1377</v>
      </c>
      <c r="AV581" s="46" t="str">
        <f t="shared" si="91"/>
        <v>Approved</v>
      </c>
      <c r="BA581" s="26" t="s">
        <v>2436</v>
      </c>
      <c r="BB581" s="71" t="s">
        <v>1305</v>
      </c>
      <c r="BC581" s="4" t="str">
        <f t="shared" si="92"/>
        <v>Cuttack</v>
      </c>
      <c r="BE581" s="4"/>
      <c r="BF581" s="4"/>
      <c r="BG581" s="26" t="s">
        <v>2436</v>
      </c>
      <c r="BH581" s="26" t="s">
        <v>41</v>
      </c>
      <c r="BI581" s="4">
        <f t="shared" si="93"/>
        <v>251.78</v>
      </c>
    </row>
    <row r="582" spans="9:61">
      <c r="I582" s="24">
        <v>767</v>
      </c>
      <c r="J582" s="46" t="str" cm="1">
        <f t="array" ref="J582">_xlfn.IFS(I582&gt;=750,"Low Risk",AND(I582&gt;=650,I582&lt;=749),"Medium Risk",I582&lt;650,"High Risk")</f>
        <v>Low Risk</v>
      </c>
      <c r="N582" s="4"/>
      <c r="P582" s="26">
        <v>15.49</v>
      </c>
      <c r="Q582" s="4" t="str">
        <f t="shared" ref="Q582:Q645" si="94">IF(ISBLANK(P582),"missing","Available")</f>
        <v>Available</v>
      </c>
      <c r="Y582" s="24" t="s">
        <v>2438</v>
      </c>
      <c r="Z582" s="24" t="s">
        <v>38</v>
      </c>
      <c r="AA582" s="84" t="str">
        <f t="shared" si="89"/>
        <v>Deepak Mishra</v>
      </c>
      <c r="AB582" s="24">
        <v>57.18</v>
      </c>
      <c r="AG582" s="24" t="s">
        <v>2438</v>
      </c>
      <c r="AH582" s="4" t="str">
        <f t="shared" si="90"/>
        <v>00581</v>
      </c>
      <c r="AP582" s="4"/>
      <c r="AU582" s="24" t="s">
        <v>1377</v>
      </c>
      <c r="AV582" s="46" t="str">
        <f t="shared" si="91"/>
        <v>Approved</v>
      </c>
      <c r="BA582" s="24" t="s">
        <v>2438</v>
      </c>
      <c r="BB582" s="70" t="s">
        <v>1307</v>
      </c>
      <c r="BC582" s="4" t="str">
        <f t="shared" si="92"/>
        <v>Dhenkanal</v>
      </c>
      <c r="BE582" s="4"/>
      <c r="BF582" s="4"/>
      <c r="BG582" s="24" t="s">
        <v>2438</v>
      </c>
      <c r="BH582" s="24" t="s">
        <v>38</v>
      </c>
      <c r="BI582" s="4">
        <f t="shared" si="93"/>
        <v>144.97999999999999</v>
      </c>
    </row>
    <row r="583" spans="9:61">
      <c r="I583" s="26">
        <v>713</v>
      </c>
      <c r="J583" s="46" t="str" cm="1">
        <f t="array" ref="J583">_xlfn.IFS(I583&gt;=750,"Low Risk",AND(I583&gt;=650,I583&lt;=749),"Medium Risk",I583&lt;650,"High Risk")</f>
        <v>Medium Risk</v>
      </c>
      <c r="N583" s="4"/>
      <c r="P583" s="24">
        <v>57.18</v>
      </c>
      <c r="Q583" s="4" t="str">
        <f t="shared" si="94"/>
        <v>Available</v>
      </c>
      <c r="Y583" s="26" t="s">
        <v>2440</v>
      </c>
      <c r="Z583" s="26" t="s">
        <v>7</v>
      </c>
      <c r="AA583" s="84" t="str">
        <f t="shared" si="89"/>
        <v>Rajesh Kumar</v>
      </c>
      <c r="AB583" s="26">
        <v>11.64</v>
      </c>
      <c r="AG583" s="26" t="s">
        <v>2440</v>
      </c>
      <c r="AH583" s="4" t="str">
        <f t="shared" si="90"/>
        <v>00582</v>
      </c>
      <c r="AP583" s="4"/>
      <c r="AU583" s="26" t="s">
        <v>1377</v>
      </c>
      <c r="AV583" s="46" t="str">
        <f t="shared" si="91"/>
        <v>Approved</v>
      </c>
      <c r="BA583" s="26" t="s">
        <v>2440</v>
      </c>
      <c r="BB583" s="71" t="s">
        <v>593</v>
      </c>
      <c r="BC583" s="4" t="str">
        <f t="shared" si="92"/>
        <v>Dhenkanal</v>
      </c>
      <c r="BE583" s="4"/>
      <c r="BF583" s="4"/>
      <c r="BG583" s="26" t="s">
        <v>2440</v>
      </c>
      <c r="BH583" s="26" t="s">
        <v>7</v>
      </c>
      <c r="BI583" s="4">
        <f t="shared" si="93"/>
        <v>209.86</v>
      </c>
    </row>
    <row r="584" spans="9:61">
      <c r="I584" s="24">
        <v>713</v>
      </c>
      <c r="J584" s="46" t="str" cm="1">
        <f t="array" ref="J584">_xlfn.IFS(I584&gt;=750,"Low Risk",AND(I584&gt;=650,I584&lt;=749),"Medium Risk",I584&lt;650,"High Risk")</f>
        <v>Medium Risk</v>
      </c>
      <c r="N584" s="4"/>
      <c r="P584" s="26">
        <v>11.64</v>
      </c>
      <c r="Q584" s="4" t="str">
        <f t="shared" si="94"/>
        <v>Available</v>
      </c>
      <c r="Y584" s="24" t="s">
        <v>2441</v>
      </c>
      <c r="Z584" s="24" t="s">
        <v>32</v>
      </c>
      <c r="AA584" s="84" t="str">
        <f t="shared" si="89"/>
        <v>Ramesh Behera</v>
      </c>
      <c r="AB584" s="24">
        <v>62.21</v>
      </c>
      <c r="AG584" s="24" t="s">
        <v>2441</v>
      </c>
      <c r="AH584" s="4" t="str">
        <f t="shared" si="90"/>
        <v>00583</v>
      </c>
      <c r="AP584" s="4"/>
      <c r="AU584" s="24" t="s">
        <v>1377</v>
      </c>
      <c r="AV584" s="46" t="str">
        <f t="shared" si="91"/>
        <v>Approved</v>
      </c>
      <c r="BA584" s="24" t="s">
        <v>2441</v>
      </c>
      <c r="BB584" s="70" t="s">
        <v>489</v>
      </c>
      <c r="BC584" s="4" t="str">
        <f t="shared" si="92"/>
        <v>Angul</v>
      </c>
      <c r="BE584" s="4"/>
      <c r="BF584" s="4"/>
      <c r="BG584" s="24" t="s">
        <v>2441</v>
      </c>
      <c r="BH584" s="24" t="s">
        <v>32</v>
      </c>
      <c r="BI584" s="4">
        <f t="shared" si="93"/>
        <v>224.53</v>
      </c>
    </row>
    <row r="585" spans="9:61">
      <c r="I585" s="26">
        <v>667</v>
      </c>
      <c r="J585" s="46" t="str" cm="1">
        <f t="array" ref="J585">_xlfn.IFS(I585&gt;=750,"Low Risk",AND(I585&gt;=650,I585&lt;=749),"Medium Risk",I585&lt;650,"High Risk")</f>
        <v>Medium Risk</v>
      </c>
      <c r="N585" s="4"/>
      <c r="P585" s="24">
        <v>62.21</v>
      </c>
      <c r="Q585" s="4" t="str">
        <f t="shared" si="94"/>
        <v>Available</v>
      </c>
      <c r="Y585" s="26" t="s">
        <v>2442</v>
      </c>
      <c r="Z585" s="26" t="s">
        <v>38</v>
      </c>
      <c r="AA585" s="84" t="str">
        <f t="shared" si="89"/>
        <v>Deepak Mishra</v>
      </c>
      <c r="AB585" s="26">
        <v>10.029999999999999</v>
      </c>
      <c r="AG585" s="26" t="s">
        <v>2442</v>
      </c>
      <c r="AH585" s="4" t="str">
        <f t="shared" si="90"/>
        <v>00584</v>
      </c>
      <c r="AP585" s="4"/>
      <c r="AU585" s="26" t="s">
        <v>1377</v>
      </c>
      <c r="AV585" s="46" t="str">
        <f t="shared" si="91"/>
        <v>Approved</v>
      </c>
      <c r="BA585" s="26" t="s">
        <v>2442</v>
      </c>
      <c r="BB585" s="71" t="s">
        <v>374</v>
      </c>
      <c r="BC585" s="4" t="str">
        <f t="shared" si="92"/>
        <v>Bhubaneswar</v>
      </c>
      <c r="BE585" s="4"/>
      <c r="BF585" s="4"/>
      <c r="BG585" s="26" t="s">
        <v>2442</v>
      </c>
      <c r="BH585" s="26" t="s">
        <v>38</v>
      </c>
      <c r="BI585" s="4">
        <f t="shared" si="93"/>
        <v>144.97999999999999</v>
      </c>
    </row>
    <row r="586" spans="9:61">
      <c r="I586" s="24">
        <v>556</v>
      </c>
      <c r="J586" s="46" t="str" cm="1">
        <f t="array" ref="J586">_xlfn.IFS(I586&gt;=750,"Low Risk",AND(I586&gt;=650,I586&lt;=749),"Medium Risk",I586&lt;650,"High Risk")</f>
        <v>High Risk</v>
      </c>
      <c r="N586" s="4"/>
      <c r="P586" s="26">
        <v>10.029999999999999</v>
      </c>
      <c r="Q586" s="4" t="str">
        <f t="shared" si="94"/>
        <v>Available</v>
      </c>
      <c r="Y586" s="24" t="s">
        <v>2445</v>
      </c>
      <c r="Z586" s="24" t="s">
        <v>16</v>
      </c>
      <c r="AA586" s="84" t="str">
        <f t="shared" si="89"/>
        <v>Suresh Panda</v>
      </c>
      <c r="AB586" s="24">
        <v>11.63</v>
      </c>
      <c r="AG586" s="24" t="s">
        <v>2445</v>
      </c>
      <c r="AH586" s="4" t="str">
        <f t="shared" si="90"/>
        <v>00585</v>
      </c>
      <c r="AP586" s="4"/>
      <c r="AU586" s="24" t="s">
        <v>1386</v>
      </c>
      <c r="AV586" s="46" t="str">
        <f t="shared" si="91"/>
        <v>Rejected</v>
      </c>
      <c r="BA586" s="24" t="s">
        <v>2445</v>
      </c>
      <c r="BB586" s="70" t="s">
        <v>919</v>
      </c>
      <c r="BC586" s="4" t="str">
        <f t="shared" si="92"/>
        <v>Angul</v>
      </c>
      <c r="BE586" s="4"/>
      <c r="BF586" s="4"/>
      <c r="BG586" s="24" t="s">
        <v>2445</v>
      </c>
      <c r="BH586" s="24" t="s">
        <v>16</v>
      </c>
      <c r="BI586" s="4">
        <f t="shared" si="93"/>
        <v>197.62</v>
      </c>
    </row>
    <row r="587" spans="9:61">
      <c r="I587" s="26">
        <v>582</v>
      </c>
      <c r="J587" s="46" t="str" cm="1">
        <f t="array" ref="J587">_xlfn.IFS(I587&gt;=750,"Low Risk",AND(I587&gt;=650,I587&lt;=749),"Medium Risk",I587&lt;650,"High Risk")</f>
        <v>High Risk</v>
      </c>
      <c r="N587" s="4"/>
      <c r="P587" s="24">
        <v>11.63</v>
      </c>
      <c r="Q587" s="4" t="str">
        <f t="shared" si="94"/>
        <v>Available</v>
      </c>
      <c r="Y587" s="26" t="s">
        <v>2446</v>
      </c>
      <c r="Z587" s="26" t="s">
        <v>16</v>
      </c>
      <c r="AA587" s="84" t="str">
        <f t="shared" si="89"/>
        <v>Suresh Panda</v>
      </c>
      <c r="AB587" s="26">
        <v>3.28</v>
      </c>
      <c r="AG587" s="26" t="s">
        <v>2446</v>
      </c>
      <c r="AH587" s="4" t="str">
        <f t="shared" si="90"/>
        <v>00586</v>
      </c>
      <c r="AP587" s="4"/>
      <c r="AU587" s="26" t="s">
        <v>1426</v>
      </c>
      <c r="AV587" s="46" t="str">
        <f t="shared" si="91"/>
        <v>Under Review</v>
      </c>
      <c r="BA587" s="26" t="s">
        <v>2446</v>
      </c>
      <c r="BB587" s="71" t="s">
        <v>702</v>
      </c>
      <c r="BC587" s="4" t="str">
        <f t="shared" si="92"/>
        <v>Bhubaneswar</v>
      </c>
      <c r="BE587" s="4"/>
      <c r="BF587" s="4"/>
      <c r="BG587" s="26" t="s">
        <v>2446</v>
      </c>
      <c r="BH587" s="26" t="s">
        <v>16</v>
      </c>
      <c r="BI587" s="4">
        <f t="shared" si="93"/>
        <v>197.62</v>
      </c>
    </row>
    <row r="588" spans="9:61">
      <c r="I588" s="24">
        <v>582</v>
      </c>
      <c r="J588" s="46" t="str" cm="1">
        <f t="array" ref="J588">_xlfn.IFS(I588&gt;=750,"Low Risk",AND(I588&gt;=650,I588&lt;=749),"Medium Risk",I588&lt;650,"High Risk")</f>
        <v>High Risk</v>
      </c>
      <c r="N588" s="4"/>
      <c r="P588" s="26">
        <v>3.28</v>
      </c>
      <c r="Q588" s="4" t="str">
        <f t="shared" si="94"/>
        <v>Available</v>
      </c>
      <c r="Y588" s="24" t="s">
        <v>2448</v>
      </c>
      <c r="Z588" s="24" t="s">
        <v>41</v>
      </c>
      <c r="AA588" s="84" t="str">
        <f t="shared" si="89"/>
        <v>Pooja Tripathi</v>
      </c>
      <c r="AB588" s="24">
        <v>70.64</v>
      </c>
      <c r="AG588" s="24" t="s">
        <v>2448</v>
      </c>
      <c r="AH588" s="4" t="str">
        <f t="shared" si="90"/>
        <v>00587</v>
      </c>
      <c r="AP588" s="4"/>
      <c r="AU588" s="24" t="s">
        <v>1386</v>
      </c>
      <c r="AV588" s="46" t="str">
        <f t="shared" si="91"/>
        <v>Rejected</v>
      </c>
      <c r="BA588" s="24" t="s">
        <v>2448</v>
      </c>
      <c r="BB588" s="70" t="s">
        <v>702</v>
      </c>
      <c r="BC588" s="4" t="str">
        <f t="shared" si="92"/>
        <v>Bhubaneswar</v>
      </c>
      <c r="BE588" s="4"/>
      <c r="BF588" s="4"/>
      <c r="BG588" s="24" t="s">
        <v>2448</v>
      </c>
      <c r="BH588" s="24" t="s">
        <v>41</v>
      </c>
      <c r="BI588" s="4">
        <f t="shared" si="93"/>
        <v>251.78</v>
      </c>
    </row>
    <row r="589" spans="9:61">
      <c r="I589" s="26">
        <v>609</v>
      </c>
      <c r="J589" s="46" t="str" cm="1">
        <f t="array" ref="J589">_xlfn.IFS(I589&gt;=750,"Low Risk",AND(I589&gt;=650,I589&lt;=749),"Medium Risk",I589&lt;650,"High Risk")</f>
        <v>High Risk</v>
      </c>
      <c r="N589" s="4"/>
      <c r="P589" s="24">
        <v>70.64</v>
      </c>
      <c r="Q589" s="4" t="str">
        <f t="shared" si="94"/>
        <v>Available</v>
      </c>
      <c r="Y589" s="26" t="s">
        <v>2450</v>
      </c>
      <c r="Z589" s="26" t="s">
        <v>20</v>
      </c>
      <c r="AA589" s="84" t="str">
        <f t="shared" si="89"/>
        <v>Anita Das</v>
      </c>
      <c r="AB589" s="26">
        <v>96.1</v>
      </c>
      <c r="AG589" s="26" t="s">
        <v>2450</v>
      </c>
      <c r="AH589" s="4" t="str">
        <f t="shared" si="90"/>
        <v>00588</v>
      </c>
      <c r="AP589" s="4"/>
      <c r="AU589" s="26" t="s">
        <v>1381</v>
      </c>
      <c r="AV589" s="46" t="str">
        <f t="shared" si="91"/>
        <v>Rejected</v>
      </c>
      <c r="BA589" s="26" t="s">
        <v>2450</v>
      </c>
      <c r="BB589" s="71" t="s">
        <v>1266</v>
      </c>
      <c r="BC589" s="4" t="str">
        <f t="shared" si="92"/>
        <v>Rourkela</v>
      </c>
      <c r="BE589" s="4"/>
      <c r="BF589" s="4"/>
      <c r="BG589" s="26" t="s">
        <v>2450</v>
      </c>
      <c r="BH589" s="26" t="s">
        <v>20</v>
      </c>
      <c r="BI589" s="4">
        <f t="shared" si="93"/>
        <v>104.66</v>
      </c>
    </row>
    <row r="590" spans="9:61">
      <c r="I590" s="24">
        <v>710</v>
      </c>
      <c r="J590" s="46" t="str" cm="1">
        <f t="array" ref="J590">_xlfn.IFS(I590&gt;=750,"Low Risk",AND(I590&gt;=650,I590&lt;=749),"Medium Risk",I590&lt;650,"High Risk")</f>
        <v>Medium Risk</v>
      </c>
      <c r="N590" s="4"/>
      <c r="P590" s="26">
        <v>96.1</v>
      </c>
      <c r="Q590" s="4" t="str">
        <f t="shared" si="94"/>
        <v>Available</v>
      </c>
      <c r="Y590" s="24" t="s">
        <v>2451</v>
      </c>
      <c r="Z590" s="24" t="s">
        <v>32</v>
      </c>
      <c r="AA590" s="84" t="str">
        <f t="shared" si="89"/>
        <v>Ramesh Behera</v>
      </c>
      <c r="AB590" s="24">
        <v>44.3</v>
      </c>
      <c r="AG590" s="24" t="s">
        <v>2451</v>
      </c>
      <c r="AH590" s="4" t="str">
        <f t="shared" si="90"/>
        <v>00589</v>
      </c>
      <c r="AP590" s="4"/>
      <c r="AU590" s="24" t="s">
        <v>1386</v>
      </c>
      <c r="AV590" s="46" t="str">
        <f t="shared" si="91"/>
        <v>Rejected</v>
      </c>
      <c r="BA590" s="24" t="s">
        <v>2451</v>
      </c>
      <c r="BB590" s="70" t="s">
        <v>764</v>
      </c>
      <c r="BC590" s="4" t="str">
        <f t="shared" si="92"/>
        <v>Sambalpur</v>
      </c>
      <c r="BE590" s="4"/>
      <c r="BF590" s="4"/>
      <c r="BG590" s="24" t="s">
        <v>2451</v>
      </c>
      <c r="BH590" s="24" t="s">
        <v>32</v>
      </c>
      <c r="BI590" s="4">
        <f t="shared" si="93"/>
        <v>224.53</v>
      </c>
    </row>
    <row r="591" spans="9:61">
      <c r="I591" s="26">
        <v>630</v>
      </c>
      <c r="J591" s="46" t="str" cm="1">
        <f t="array" ref="J591">_xlfn.IFS(I591&gt;=750,"Low Risk",AND(I591&gt;=650,I591&lt;=749),"Medium Risk",I591&lt;650,"High Risk")</f>
        <v>High Risk</v>
      </c>
      <c r="N591" s="4"/>
      <c r="P591" s="24">
        <v>44.3</v>
      </c>
      <c r="Q591" s="4" t="str">
        <f t="shared" si="94"/>
        <v>Available</v>
      </c>
      <c r="Y591" s="26" t="s">
        <v>2453</v>
      </c>
      <c r="Z591" s="26" t="s">
        <v>20</v>
      </c>
      <c r="AA591" s="84" t="str">
        <f t="shared" si="89"/>
        <v>Anita Das</v>
      </c>
      <c r="AB591" s="26">
        <v>5.75</v>
      </c>
      <c r="AG591" s="26" t="s">
        <v>2453</v>
      </c>
      <c r="AH591" s="4" t="str">
        <f t="shared" si="90"/>
        <v>00590</v>
      </c>
      <c r="AP591" s="4"/>
      <c r="AU591" s="26" t="s">
        <v>1426</v>
      </c>
      <c r="AV591" s="46" t="str">
        <f t="shared" si="91"/>
        <v>Under Review</v>
      </c>
      <c r="BA591" s="26" t="s">
        <v>2453</v>
      </c>
      <c r="BB591" s="71" t="s">
        <v>815</v>
      </c>
      <c r="BC591" s="4" t="str">
        <f t="shared" si="92"/>
        <v>Angul</v>
      </c>
      <c r="BE591" s="4"/>
      <c r="BF591" s="4"/>
      <c r="BG591" s="26" t="s">
        <v>2453</v>
      </c>
      <c r="BH591" s="26" t="s">
        <v>20</v>
      </c>
      <c r="BI591" s="4">
        <f t="shared" si="93"/>
        <v>104.66</v>
      </c>
    </row>
    <row r="592" spans="9:61">
      <c r="I592" s="24">
        <v>741</v>
      </c>
      <c r="J592" s="46" t="str" cm="1">
        <f t="array" ref="J592">_xlfn.IFS(I592&gt;=750,"Low Risk",AND(I592&gt;=650,I592&lt;=749),"Medium Risk",I592&lt;650,"High Risk")</f>
        <v>Medium Risk</v>
      </c>
      <c r="N592" s="4"/>
      <c r="P592" s="26">
        <v>5.75</v>
      </c>
      <c r="Q592" s="4" t="str">
        <f t="shared" si="94"/>
        <v>Available</v>
      </c>
      <c r="Y592" s="24" t="s">
        <v>2454</v>
      </c>
      <c r="Z592" s="24" t="s">
        <v>24</v>
      </c>
      <c r="AA592" s="84" t="str">
        <f t="shared" si="89"/>
        <v>Bikash Nayak</v>
      </c>
      <c r="AB592" s="24">
        <v>87.23</v>
      </c>
      <c r="AG592" s="24" t="s">
        <v>2454</v>
      </c>
      <c r="AH592" s="4" t="str">
        <f t="shared" si="90"/>
        <v>00591</v>
      </c>
      <c r="AP592" s="4"/>
      <c r="AU592" s="24" t="s">
        <v>1377</v>
      </c>
      <c r="AV592" s="46" t="str">
        <f t="shared" si="91"/>
        <v>Approved</v>
      </c>
      <c r="BA592" s="24" t="s">
        <v>2454</v>
      </c>
      <c r="BB592" s="70" t="s">
        <v>297</v>
      </c>
      <c r="BC592" s="4" t="str">
        <f t="shared" si="92"/>
        <v>Rourkela</v>
      </c>
      <c r="BE592" s="4"/>
      <c r="BF592" s="4"/>
      <c r="BG592" s="24" t="s">
        <v>2454</v>
      </c>
      <c r="BH592" s="24" t="s">
        <v>24</v>
      </c>
      <c r="BI592" s="4">
        <f t="shared" si="93"/>
        <v>190.31</v>
      </c>
    </row>
    <row r="593" spans="9:61">
      <c r="I593" s="26">
        <v>838</v>
      </c>
      <c r="J593" s="46" t="str" cm="1">
        <f t="array" ref="J593">_xlfn.IFS(I593&gt;=750,"Low Risk",AND(I593&gt;=650,I593&lt;=749),"Medium Risk",I593&lt;650,"High Risk")</f>
        <v>Low Risk</v>
      </c>
      <c r="N593" s="4"/>
      <c r="P593" s="24">
        <v>87.23</v>
      </c>
      <c r="Q593" s="4" t="str">
        <f t="shared" si="94"/>
        <v>Available</v>
      </c>
      <c r="Y593" s="26" t="s">
        <v>2457</v>
      </c>
      <c r="Z593" s="26" t="s">
        <v>16</v>
      </c>
      <c r="AA593" s="84" t="str">
        <f t="shared" si="89"/>
        <v>Suresh Panda</v>
      </c>
      <c r="AB593" s="26">
        <v>94.26</v>
      </c>
      <c r="AG593" s="26" t="s">
        <v>2457</v>
      </c>
      <c r="AH593" s="4" t="str">
        <f t="shared" si="90"/>
        <v>00592</v>
      </c>
      <c r="AP593" s="4"/>
      <c r="AU593" s="26" t="s">
        <v>1381</v>
      </c>
      <c r="AV593" s="46" t="str">
        <f t="shared" si="91"/>
        <v>Rejected</v>
      </c>
      <c r="BA593" s="26" t="s">
        <v>2457</v>
      </c>
      <c r="BB593" s="71" t="s">
        <v>1318</v>
      </c>
      <c r="BC593" s="4" t="str">
        <f t="shared" si="92"/>
        <v>Rourkela</v>
      </c>
      <c r="BE593" s="4"/>
      <c r="BF593" s="4"/>
      <c r="BG593" s="26" t="s">
        <v>2457</v>
      </c>
      <c r="BH593" s="26" t="s">
        <v>16</v>
      </c>
      <c r="BI593" s="4">
        <f t="shared" si="93"/>
        <v>197.62</v>
      </c>
    </row>
    <row r="594" spans="9:61">
      <c r="I594" s="24">
        <v>608</v>
      </c>
      <c r="J594" s="46" t="str" cm="1">
        <f t="array" ref="J594">_xlfn.IFS(I594&gt;=750,"Low Risk",AND(I594&gt;=650,I594&lt;=749),"Medium Risk",I594&lt;650,"High Risk")</f>
        <v>High Risk</v>
      </c>
      <c r="N594" s="4"/>
      <c r="P594" s="26">
        <v>94.26</v>
      </c>
      <c r="Q594" s="4" t="str">
        <f t="shared" si="94"/>
        <v>Available</v>
      </c>
      <c r="Y594" s="24" t="s">
        <v>2458</v>
      </c>
      <c r="Z594" s="24" t="s">
        <v>38</v>
      </c>
      <c r="AA594" s="84" t="str">
        <f t="shared" si="89"/>
        <v>Deepak Mishra</v>
      </c>
      <c r="AB594" s="24">
        <v>76.33</v>
      </c>
      <c r="AG594" s="24" t="s">
        <v>2458</v>
      </c>
      <c r="AH594" s="4" t="str">
        <f t="shared" si="90"/>
        <v>00593</v>
      </c>
      <c r="AP594" s="4"/>
      <c r="AU594" s="24" t="s">
        <v>1426</v>
      </c>
      <c r="AV594" s="46" t="str">
        <f t="shared" si="91"/>
        <v>Under Review</v>
      </c>
      <c r="BA594" s="24" t="s">
        <v>2458</v>
      </c>
      <c r="BB594" s="70" t="s">
        <v>339</v>
      </c>
      <c r="BC594" s="4" t="str">
        <f t="shared" si="92"/>
        <v>Puri</v>
      </c>
      <c r="BE594" s="4"/>
      <c r="BF594" s="4"/>
      <c r="BG594" s="24" t="s">
        <v>2458</v>
      </c>
      <c r="BH594" s="24" t="s">
        <v>38</v>
      </c>
      <c r="BI594" s="4">
        <f t="shared" si="93"/>
        <v>144.97999999999999</v>
      </c>
    </row>
    <row r="595" spans="9:61">
      <c r="I595" s="26">
        <v>611</v>
      </c>
      <c r="J595" s="46" t="str" cm="1">
        <f t="array" ref="J595">_xlfn.IFS(I595&gt;=750,"Low Risk",AND(I595&gt;=650,I595&lt;=749),"Medium Risk",I595&lt;650,"High Risk")</f>
        <v>High Risk</v>
      </c>
      <c r="N595" s="4"/>
      <c r="P595" s="24">
        <v>76.33</v>
      </c>
      <c r="Q595" s="4" t="str">
        <f t="shared" si="94"/>
        <v>Available</v>
      </c>
      <c r="Y595" s="26" t="s">
        <v>2459</v>
      </c>
      <c r="Z595" s="26" t="s">
        <v>38</v>
      </c>
      <c r="AA595" s="84" t="str">
        <f t="shared" si="89"/>
        <v>Deepak Mishra</v>
      </c>
      <c r="AB595" s="26">
        <v>14.36</v>
      </c>
      <c r="AG595" s="26" t="s">
        <v>2459</v>
      </c>
      <c r="AH595" s="4" t="str">
        <f t="shared" si="90"/>
        <v>00594</v>
      </c>
      <c r="AP595" s="4"/>
      <c r="AU595" s="26" t="s">
        <v>1426</v>
      </c>
      <c r="AV595" s="46" t="str">
        <f t="shared" si="91"/>
        <v>Under Review</v>
      </c>
      <c r="BA595" s="26" t="s">
        <v>2459</v>
      </c>
      <c r="BB595" s="71" t="s">
        <v>99</v>
      </c>
      <c r="BC595" s="4" t="str">
        <f t="shared" si="92"/>
        <v>Berhampur</v>
      </c>
      <c r="BE595" s="4"/>
      <c r="BF595" s="4"/>
      <c r="BG595" s="26" t="s">
        <v>2459</v>
      </c>
      <c r="BH595" s="26" t="s">
        <v>38</v>
      </c>
      <c r="BI595" s="4">
        <f t="shared" si="93"/>
        <v>144.97999999999999</v>
      </c>
    </row>
    <row r="596" spans="9:61">
      <c r="I596" s="24">
        <v>871</v>
      </c>
      <c r="J596" s="46" t="str" cm="1">
        <f t="array" ref="J596">_xlfn.IFS(I596&gt;=750,"Low Risk",AND(I596&gt;=650,I596&lt;=749),"Medium Risk",I596&lt;650,"High Risk")</f>
        <v>Low Risk</v>
      </c>
      <c r="N596" s="4"/>
      <c r="P596" s="26">
        <v>14.36</v>
      </c>
      <c r="Q596" s="4" t="str">
        <f t="shared" si="94"/>
        <v>Available</v>
      </c>
      <c r="Y596" s="24" t="s">
        <v>2460</v>
      </c>
      <c r="Z596" s="24" t="s">
        <v>16</v>
      </c>
      <c r="AA596" s="84" t="str">
        <f t="shared" si="89"/>
        <v>Suresh Panda</v>
      </c>
      <c r="AB596" s="24">
        <v>98.3</v>
      </c>
      <c r="AG596" s="24" t="s">
        <v>2460</v>
      </c>
      <c r="AH596" s="4" t="str">
        <f t="shared" si="90"/>
        <v>00595</v>
      </c>
      <c r="AP596" s="4"/>
      <c r="AU596" s="24" t="s">
        <v>1377</v>
      </c>
      <c r="AV596" s="46" t="str">
        <f t="shared" si="91"/>
        <v>Approved</v>
      </c>
      <c r="BA596" s="24" t="s">
        <v>2460</v>
      </c>
      <c r="BB596" s="70" t="s">
        <v>440</v>
      </c>
      <c r="BC596" s="4" t="str">
        <f t="shared" si="92"/>
        <v>Cuttack</v>
      </c>
      <c r="BE596" s="4"/>
      <c r="BF596" s="4"/>
      <c r="BG596" s="24" t="s">
        <v>2460</v>
      </c>
      <c r="BH596" s="24" t="s">
        <v>16</v>
      </c>
      <c r="BI596" s="4">
        <f t="shared" si="93"/>
        <v>197.62</v>
      </c>
    </row>
    <row r="597" spans="9:61">
      <c r="I597" s="26">
        <v>835</v>
      </c>
      <c r="J597" s="46" t="str" cm="1">
        <f t="array" ref="J597">_xlfn.IFS(I597&gt;=750,"Low Risk",AND(I597&gt;=650,I597&lt;=749),"Medium Risk",I597&lt;650,"High Risk")</f>
        <v>Low Risk</v>
      </c>
      <c r="N597" s="4"/>
      <c r="P597" s="24">
        <v>98.3</v>
      </c>
      <c r="Q597" s="4" t="str">
        <f t="shared" si="94"/>
        <v>Available</v>
      </c>
      <c r="Y597" s="26" t="s">
        <v>2462</v>
      </c>
      <c r="Z597" s="26" t="s">
        <v>41</v>
      </c>
      <c r="AA597" s="84" t="str">
        <f t="shared" si="89"/>
        <v>Pooja Tripathi</v>
      </c>
      <c r="AB597" s="26">
        <v>41.11</v>
      </c>
      <c r="AG597" s="26" t="s">
        <v>2462</v>
      </c>
      <c r="AH597" s="4" t="str">
        <f t="shared" si="90"/>
        <v>00596</v>
      </c>
      <c r="AP597" s="4"/>
      <c r="AU597" s="26" t="s">
        <v>1377</v>
      </c>
      <c r="AV597" s="46" t="str">
        <f t="shared" si="91"/>
        <v>Approved</v>
      </c>
      <c r="BA597" s="26" t="s">
        <v>2462</v>
      </c>
      <c r="BB597" s="71" t="s">
        <v>584</v>
      </c>
      <c r="BC597" s="4" t="str">
        <f t="shared" si="92"/>
        <v>Cuttack</v>
      </c>
      <c r="BE597" s="4"/>
      <c r="BF597" s="4"/>
      <c r="BG597" s="26" t="s">
        <v>2462</v>
      </c>
      <c r="BH597" s="26" t="s">
        <v>41</v>
      </c>
      <c r="BI597" s="4">
        <f t="shared" si="93"/>
        <v>251.78</v>
      </c>
    </row>
    <row r="598" spans="9:61">
      <c r="I598" s="24">
        <v>868</v>
      </c>
      <c r="J598" s="46" t="str" cm="1">
        <f t="array" ref="J598">_xlfn.IFS(I598&gt;=750,"Low Risk",AND(I598&gt;=650,I598&lt;=749),"Medium Risk",I598&lt;650,"High Risk")</f>
        <v>Low Risk</v>
      </c>
      <c r="N598" s="4"/>
      <c r="P598" s="26">
        <v>41.11</v>
      </c>
      <c r="Q598" s="4" t="str">
        <f t="shared" si="94"/>
        <v>Available</v>
      </c>
      <c r="Y598" s="24" t="s">
        <v>2464</v>
      </c>
      <c r="Z598" s="24" t="s">
        <v>32</v>
      </c>
      <c r="AA598" s="84" t="str">
        <f t="shared" si="89"/>
        <v>Ramesh Behera</v>
      </c>
      <c r="AB598" s="24">
        <v>37.99</v>
      </c>
      <c r="AG598" s="24" t="s">
        <v>2464</v>
      </c>
      <c r="AH598" s="4" t="str">
        <f t="shared" si="90"/>
        <v>00597</v>
      </c>
      <c r="AP598" s="4"/>
      <c r="AU598" s="24" t="s">
        <v>1377</v>
      </c>
      <c r="AV598" s="46" t="str">
        <f t="shared" si="91"/>
        <v>Approved</v>
      </c>
      <c r="BA598" s="24" t="s">
        <v>2464</v>
      </c>
      <c r="BB598" s="70" t="s">
        <v>912</v>
      </c>
      <c r="BC598" s="4" t="str">
        <f t="shared" si="92"/>
        <v>Bhubaneswar</v>
      </c>
      <c r="BE598" s="4"/>
      <c r="BF598" s="4"/>
      <c r="BG598" s="24" t="s">
        <v>2464</v>
      </c>
      <c r="BH598" s="24" t="s">
        <v>32</v>
      </c>
      <c r="BI598" s="4">
        <f t="shared" si="93"/>
        <v>224.53</v>
      </c>
    </row>
    <row r="599" spans="9:61">
      <c r="I599" s="26">
        <v>845</v>
      </c>
      <c r="J599" s="46" t="str" cm="1">
        <f t="array" ref="J599">_xlfn.IFS(I599&gt;=750,"Low Risk",AND(I599&gt;=650,I599&lt;=749),"Medium Risk",I599&lt;650,"High Risk")</f>
        <v>Low Risk</v>
      </c>
      <c r="N599" s="4"/>
      <c r="P599" s="24">
        <v>37.99</v>
      </c>
      <c r="Q599" s="4" t="str">
        <f t="shared" si="94"/>
        <v>Available</v>
      </c>
      <c r="Y599" s="26" t="s">
        <v>2466</v>
      </c>
      <c r="Z599" s="26" t="s">
        <v>20</v>
      </c>
      <c r="AA599" s="84" t="str">
        <f t="shared" si="89"/>
        <v>Anita Das</v>
      </c>
      <c r="AB599" s="26">
        <v>40.520000000000003</v>
      </c>
      <c r="AG599" s="26" t="s">
        <v>2466</v>
      </c>
      <c r="AH599" s="4" t="str">
        <f t="shared" si="90"/>
        <v>00598</v>
      </c>
      <c r="AP599" s="4"/>
      <c r="AU599" s="26" t="s">
        <v>1377</v>
      </c>
      <c r="AV599" s="46" t="str">
        <f t="shared" si="91"/>
        <v>Approved</v>
      </c>
      <c r="BA599" s="26" t="s">
        <v>2466</v>
      </c>
      <c r="BB599" s="71" t="s">
        <v>1269</v>
      </c>
      <c r="BC599" s="4" t="str">
        <f t="shared" si="92"/>
        <v>Angul</v>
      </c>
      <c r="BE599" s="4"/>
      <c r="BF599" s="4"/>
      <c r="BG599" s="26" t="s">
        <v>2466</v>
      </c>
      <c r="BH599" s="26" t="s">
        <v>20</v>
      </c>
      <c r="BI599" s="4">
        <f t="shared" si="93"/>
        <v>104.66</v>
      </c>
    </row>
    <row r="600" spans="9:61">
      <c r="I600" s="24">
        <v>562</v>
      </c>
      <c r="J600" s="46" t="str" cm="1">
        <f t="array" ref="J600">_xlfn.IFS(I600&gt;=750,"Low Risk",AND(I600&gt;=650,I600&lt;=749),"Medium Risk",I600&lt;650,"High Risk")</f>
        <v>High Risk</v>
      </c>
      <c r="N600" s="4"/>
      <c r="P600" s="26">
        <v>40.520000000000003</v>
      </c>
      <c r="Q600" s="4" t="str">
        <f t="shared" si="94"/>
        <v>Available</v>
      </c>
      <c r="Y600" s="24" t="s">
        <v>2468</v>
      </c>
      <c r="Z600" s="24" t="s">
        <v>28</v>
      </c>
      <c r="AA600" s="84" t="str">
        <f t="shared" si="89"/>
        <v>Sunita Sahu</v>
      </c>
      <c r="AB600" s="24">
        <v>87.34</v>
      </c>
      <c r="AG600" s="24" t="s">
        <v>2468</v>
      </c>
      <c r="AH600" s="4" t="str">
        <f t="shared" si="90"/>
        <v>00599</v>
      </c>
      <c r="AP600" s="4"/>
      <c r="AU600" s="24" t="s">
        <v>1377</v>
      </c>
      <c r="AV600" s="46" t="str">
        <f t="shared" si="91"/>
        <v>Approved</v>
      </c>
      <c r="BA600" s="24" t="s">
        <v>2468</v>
      </c>
      <c r="BB600" s="70" t="s">
        <v>155</v>
      </c>
      <c r="BC600" s="4" t="str">
        <f t="shared" si="92"/>
        <v>Sambalpur</v>
      </c>
      <c r="BE600" s="4"/>
      <c r="BF600" s="4"/>
      <c r="BG600" s="24" t="s">
        <v>2468</v>
      </c>
      <c r="BH600" s="24" t="s">
        <v>28</v>
      </c>
      <c r="BI600" s="4">
        <f t="shared" si="93"/>
        <v>162.30000000000001</v>
      </c>
    </row>
    <row r="601" spans="9:61">
      <c r="I601" s="26">
        <v>849</v>
      </c>
      <c r="J601" s="46" t="str" cm="1">
        <f t="array" ref="J601">_xlfn.IFS(I601&gt;=750,"Low Risk",AND(I601&gt;=650,I601&lt;=749),"Medium Risk",I601&lt;650,"High Risk")</f>
        <v>Low Risk</v>
      </c>
      <c r="N601" s="4"/>
      <c r="P601" s="24">
        <v>87.34</v>
      </c>
      <c r="Q601" s="4" t="str">
        <f t="shared" si="94"/>
        <v>Available</v>
      </c>
      <c r="Y601" s="26" t="s">
        <v>2470</v>
      </c>
      <c r="Z601" s="26" t="s">
        <v>7</v>
      </c>
      <c r="AA601" s="84" t="str">
        <f t="shared" si="89"/>
        <v>Rajesh Kumar</v>
      </c>
      <c r="AB601" s="26">
        <v>71.400000000000006</v>
      </c>
      <c r="AG601" s="26" t="s">
        <v>2470</v>
      </c>
      <c r="AH601" s="4" t="str">
        <f t="shared" si="90"/>
        <v>00600</v>
      </c>
      <c r="AP601" s="4"/>
      <c r="AU601" s="26" t="s">
        <v>1377</v>
      </c>
      <c r="AV601" s="46" t="str">
        <f t="shared" si="91"/>
        <v>Approved</v>
      </c>
      <c r="BA601" s="26" t="s">
        <v>2470</v>
      </c>
      <c r="BB601" s="71" t="s">
        <v>320</v>
      </c>
      <c r="BC601" s="4" t="str">
        <f t="shared" si="92"/>
        <v>Berhampur</v>
      </c>
      <c r="BE601" s="4"/>
      <c r="BF601" s="4"/>
      <c r="BG601" s="26" t="s">
        <v>2470</v>
      </c>
      <c r="BH601" s="26" t="s">
        <v>7</v>
      </c>
      <c r="BI601" s="4">
        <f t="shared" si="93"/>
        <v>209.86</v>
      </c>
    </row>
    <row r="602" spans="9:61">
      <c r="I602" s="24">
        <v>778</v>
      </c>
      <c r="J602" s="46" t="str" cm="1">
        <f t="array" ref="J602">_xlfn.IFS(I602&gt;=750,"Low Risk",AND(I602&gt;=650,I602&lt;=749),"Medium Risk",I602&lt;650,"High Risk")</f>
        <v>Low Risk</v>
      </c>
      <c r="N602" s="4"/>
      <c r="P602" s="26">
        <v>71.400000000000006</v>
      </c>
      <c r="Q602" s="4" t="str">
        <f t="shared" si="94"/>
        <v>Available</v>
      </c>
      <c r="Y602" s="24" t="s">
        <v>2472</v>
      </c>
      <c r="Z602" s="24" t="s">
        <v>24</v>
      </c>
      <c r="AA602" s="84" t="str">
        <f t="shared" si="89"/>
        <v>Bikash Nayak</v>
      </c>
      <c r="AB602" s="24">
        <v>58.98</v>
      </c>
      <c r="AG602" s="24" t="s">
        <v>2472</v>
      </c>
      <c r="AH602" s="4" t="str">
        <f t="shared" si="90"/>
        <v>00601</v>
      </c>
      <c r="AP602" s="4"/>
      <c r="AU602" s="24" t="s">
        <v>1381</v>
      </c>
      <c r="AV602" s="46" t="str">
        <f t="shared" si="91"/>
        <v>Rejected</v>
      </c>
      <c r="BA602" s="24" t="s">
        <v>2472</v>
      </c>
      <c r="BB602" s="70" t="s">
        <v>549</v>
      </c>
      <c r="BC602" s="4" t="str">
        <f t="shared" si="92"/>
        <v>Angul</v>
      </c>
      <c r="BE602" s="4"/>
      <c r="BF602" s="4"/>
      <c r="BG602" s="24" t="s">
        <v>2472</v>
      </c>
      <c r="BH602" s="24" t="s">
        <v>24</v>
      </c>
      <c r="BI602" s="4">
        <f t="shared" si="93"/>
        <v>190.31</v>
      </c>
    </row>
    <row r="603" spans="9:61">
      <c r="I603" s="26">
        <v>878</v>
      </c>
      <c r="J603" s="46" t="str" cm="1">
        <f t="array" ref="J603">_xlfn.IFS(I603&gt;=750,"Low Risk",AND(I603&gt;=650,I603&lt;=749),"Medium Risk",I603&lt;650,"High Risk")</f>
        <v>Low Risk</v>
      </c>
      <c r="N603" s="4"/>
      <c r="P603" s="24">
        <v>58.98</v>
      </c>
      <c r="Q603" s="4" t="str">
        <f t="shared" si="94"/>
        <v>Available</v>
      </c>
      <c r="Y603" s="26" t="s">
        <v>2474</v>
      </c>
      <c r="Z603" s="26" t="s">
        <v>32</v>
      </c>
      <c r="AA603" s="84" t="str">
        <f t="shared" si="89"/>
        <v>Ramesh Behera</v>
      </c>
      <c r="AB603" s="26">
        <v>44.55</v>
      </c>
      <c r="AG603" s="26" t="s">
        <v>2474</v>
      </c>
      <c r="AH603" s="4" t="str">
        <f t="shared" si="90"/>
        <v>00602</v>
      </c>
      <c r="AP603" s="4"/>
      <c r="AU603" s="26" t="s">
        <v>1377</v>
      </c>
      <c r="AV603" s="46" t="str">
        <f t="shared" si="91"/>
        <v>Approved</v>
      </c>
      <c r="BA603" s="26" t="s">
        <v>2474</v>
      </c>
      <c r="BB603" s="71" t="s">
        <v>1305</v>
      </c>
      <c r="BC603" s="4" t="str">
        <f t="shared" si="92"/>
        <v>Cuttack</v>
      </c>
      <c r="BE603" s="4"/>
      <c r="BF603" s="4"/>
      <c r="BG603" s="26" t="s">
        <v>2474</v>
      </c>
      <c r="BH603" s="26" t="s">
        <v>32</v>
      </c>
      <c r="BI603" s="4">
        <f t="shared" si="93"/>
        <v>224.53</v>
      </c>
    </row>
    <row r="604" spans="9:61">
      <c r="I604" s="24">
        <v>775</v>
      </c>
      <c r="J604" s="46" t="str" cm="1">
        <f t="array" ref="J604">_xlfn.IFS(I604&gt;=750,"Low Risk",AND(I604&gt;=650,I604&lt;=749),"Medium Risk",I604&lt;650,"High Risk")</f>
        <v>Low Risk</v>
      </c>
      <c r="N604" s="4"/>
      <c r="P604" s="26">
        <v>44.55</v>
      </c>
      <c r="Q604" s="4" t="str">
        <f t="shared" si="94"/>
        <v>Available</v>
      </c>
      <c r="Y604" s="24" t="s">
        <v>2475</v>
      </c>
      <c r="Z604" s="24" t="s">
        <v>7</v>
      </c>
      <c r="AA604" s="84" t="str">
        <f t="shared" si="89"/>
        <v>Rajesh Kumar</v>
      </c>
      <c r="AB604" s="24">
        <v>57.36</v>
      </c>
      <c r="AG604" s="24" t="s">
        <v>2475</v>
      </c>
      <c r="AH604" s="4" t="str">
        <f t="shared" si="90"/>
        <v>00603</v>
      </c>
      <c r="AP604" s="4"/>
      <c r="AU604" s="24" t="s">
        <v>1426</v>
      </c>
      <c r="AV604" s="46" t="str">
        <f t="shared" si="91"/>
        <v>Under Review</v>
      </c>
      <c r="BA604" s="24" t="s">
        <v>2475</v>
      </c>
      <c r="BB604" s="70" t="s">
        <v>516</v>
      </c>
      <c r="BC604" s="4" t="str">
        <f t="shared" si="92"/>
        <v>Rourkela</v>
      </c>
      <c r="BE604" s="4"/>
      <c r="BF604" s="4"/>
      <c r="BG604" s="24" t="s">
        <v>2475</v>
      </c>
      <c r="BH604" s="24" t="s">
        <v>7</v>
      </c>
      <c r="BI604" s="4">
        <f t="shared" si="93"/>
        <v>209.86</v>
      </c>
    </row>
    <row r="605" spans="9:61">
      <c r="I605" s="26">
        <v>608</v>
      </c>
      <c r="J605" s="46" t="str" cm="1">
        <f t="array" ref="J605">_xlfn.IFS(I605&gt;=750,"Low Risk",AND(I605&gt;=650,I605&lt;=749),"Medium Risk",I605&lt;650,"High Risk")</f>
        <v>High Risk</v>
      </c>
      <c r="N605" s="4"/>
      <c r="P605" s="24">
        <v>57.36</v>
      </c>
      <c r="Q605" s="4" t="str">
        <f t="shared" si="94"/>
        <v>Available</v>
      </c>
      <c r="Y605" s="26" t="s">
        <v>2476</v>
      </c>
      <c r="Z605" s="26" t="s">
        <v>35</v>
      </c>
      <c r="AA605" s="84" t="str">
        <f t="shared" si="89"/>
        <v>Kavita Rath</v>
      </c>
      <c r="AB605" s="26">
        <v>91.6</v>
      </c>
      <c r="AG605" s="26" t="s">
        <v>2476</v>
      </c>
      <c r="AH605" s="4" t="str">
        <f t="shared" si="90"/>
        <v>00604</v>
      </c>
      <c r="AP605" s="4"/>
      <c r="AU605" s="26" t="s">
        <v>1377</v>
      </c>
      <c r="AV605" s="46" t="str">
        <f t="shared" si="91"/>
        <v>Approved</v>
      </c>
      <c r="BA605" s="26" t="s">
        <v>2476</v>
      </c>
      <c r="BB605" s="71" t="s">
        <v>461</v>
      </c>
      <c r="BC605" s="4" t="str">
        <f t="shared" si="92"/>
        <v>Rourkela</v>
      </c>
      <c r="BE605" s="4"/>
      <c r="BF605" s="4"/>
      <c r="BG605" s="26" t="s">
        <v>2476</v>
      </c>
      <c r="BH605" s="26" t="s">
        <v>35</v>
      </c>
      <c r="BI605" s="4">
        <f t="shared" si="93"/>
        <v>103.83</v>
      </c>
    </row>
    <row r="606" spans="9:61">
      <c r="I606" s="24">
        <v>601</v>
      </c>
      <c r="J606" s="46" t="str" cm="1">
        <f t="array" ref="J606">_xlfn.IFS(I606&gt;=750,"Low Risk",AND(I606&gt;=650,I606&lt;=749),"Medium Risk",I606&lt;650,"High Risk")</f>
        <v>High Risk</v>
      </c>
      <c r="N606" s="4"/>
      <c r="P606" s="26">
        <v>91.6</v>
      </c>
      <c r="Q606" s="4" t="str">
        <f t="shared" si="94"/>
        <v>Available</v>
      </c>
      <c r="Y606" s="24" t="s">
        <v>2477</v>
      </c>
      <c r="Z606" s="24" t="s">
        <v>28</v>
      </c>
      <c r="AA606" s="84" t="str">
        <f t="shared" si="89"/>
        <v>Sunita Sahu</v>
      </c>
      <c r="AB606" s="24">
        <v>67.11</v>
      </c>
      <c r="AG606" s="24" t="s">
        <v>2477</v>
      </c>
      <c r="AH606" s="4" t="str">
        <f t="shared" si="90"/>
        <v>00605</v>
      </c>
      <c r="AP606" s="4"/>
      <c r="AU606" s="24" t="s">
        <v>1377</v>
      </c>
      <c r="AV606" s="46" t="str">
        <f t="shared" si="91"/>
        <v>Approved</v>
      </c>
      <c r="BA606" s="24" t="s">
        <v>2477</v>
      </c>
      <c r="BB606" s="70" t="s">
        <v>838</v>
      </c>
      <c r="BC606" s="4" t="str">
        <f t="shared" si="92"/>
        <v>Balasore</v>
      </c>
      <c r="BE606" s="4"/>
      <c r="BF606" s="4"/>
      <c r="BG606" s="24" t="s">
        <v>2477</v>
      </c>
      <c r="BH606" s="24" t="s">
        <v>28</v>
      </c>
      <c r="BI606" s="4">
        <f t="shared" si="93"/>
        <v>162.30000000000001</v>
      </c>
    </row>
    <row r="607" spans="9:61">
      <c r="I607" s="26">
        <v>881</v>
      </c>
      <c r="J607" s="46" t="str" cm="1">
        <f t="array" ref="J607">_xlfn.IFS(I607&gt;=750,"Low Risk",AND(I607&gt;=650,I607&lt;=749),"Medium Risk",I607&lt;650,"High Risk")</f>
        <v>Low Risk</v>
      </c>
      <c r="N607" s="4"/>
      <c r="P607" s="24">
        <v>67.11</v>
      </c>
      <c r="Q607" s="4" t="str">
        <f t="shared" si="94"/>
        <v>Available</v>
      </c>
      <c r="Y607" s="26" t="s">
        <v>2478</v>
      </c>
      <c r="Z607" s="26" t="s">
        <v>32</v>
      </c>
      <c r="AA607" s="84" t="str">
        <f t="shared" si="89"/>
        <v>Ramesh Behera</v>
      </c>
      <c r="AB607" s="26">
        <v>80.37</v>
      </c>
      <c r="AG607" s="26" t="s">
        <v>2478</v>
      </c>
      <c r="AH607" s="4" t="str">
        <f t="shared" si="90"/>
        <v>00606</v>
      </c>
      <c r="AP607" s="4"/>
      <c r="AU607" s="26" t="s">
        <v>1377</v>
      </c>
      <c r="AV607" s="46" t="str">
        <f t="shared" si="91"/>
        <v>Approved</v>
      </c>
      <c r="BA607" s="26" t="s">
        <v>2478</v>
      </c>
      <c r="BB607" s="71" t="s">
        <v>1351</v>
      </c>
      <c r="BC607" s="4" t="str">
        <f t="shared" si="92"/>
        <v>Jharsuguda</v>
      </c>
      <c r="BE607" s="4"/>
      <c r="BF607" s="4"/>
      <c r="BG607" s="26" t="s">
        <v>2478</v>
      </c>
      <c r="BH607" s="26" t="s">
        <v>32</v>
      </c>
      <c r="BI607" s="4">
        <f t="shared" si="93"/>
        <v>224.53</v>
      </c>
    </row>
    <row r="608" spans="9:61">
      <c r="I608" s="24">
        <v>745</v>
      </c>
      <c r="J608" s="46" t="str" cm="1">
        <f t="array" ref="J608">_xlfn.IFS(I608&gt;=750,"Low Risk",AND(I608&gt;=650,I608&lt;=749),"Medium Risk",I608&lt;650,"High Risk")</f>
        <v>Medium Risk</v>
      </c>
      <c r="N608" s="4"/>
      <c r="P608" s="26">
        <v>80.37</v>
      </c>
      <c r="Q608" s="4" t="str">
        <f t="shared" si="94"/>
        <v>Available</v>
      </c>
      <c r="Y608" s="24" t="s">
        <v>2481</v>
      </c>
      <c r="Z608" s="24" t="s">
        <v>32</v>
      </c>
      <c r="AA608" s="84" t="str">
        <f t="shared" si="89"/>
        <v>Ramesh Behera</v>
      </c>
      <c r="AB608" s="24">
        <v>30.61</v>
      </c>
      <c r="AG608" s="24" t="s">
        <v>2481</v>
      </c>
      <c r="AH608" s="4" t="str">
        <f t="shared" si="90"/>
        <v>00607</v>
      </c>
      <c r="AP608" s="4"/>
      <c r="AU608" s="24" t="s">
        <v>1377</v>
      </c>
      <c r="AV608" s="46" t="str">
        <f t="shared" si="91"/>
        <v>Approved</v>
      </c>
      <c r="BA608" s="24" t="s">
        <v>2481</v>
      </c>
      <c r="BB608" s="70" t="s">
        <v>1075</v>
      </c>
      <c r="BC608" s="4" t="str">
        <f t="shared" si="92"/>
        <v>Jharsuguda</v>
      </c>
      <c r="BE608" s="4"/>
      <c r="BF608" s="4"/>
      <c r="BG608" s="24" t="s">
        <v>2481</v>
      </c>
      <c r="BH608" s="24" t="s">
        <v>32</v>
      </c>
      <c r="BI608" s="4">
        <f t="shared" si="93"/>
        <v>224.53</v>
      </c>
    </row>
    <row r="609" spans="9:61">
      <c r="I609" s="26">
        <v>580</v>
      </c>
      <c r="J609" s="46" t="str" cm="1">
        <f t="array" ref="J609">_xlfn.IFS(I609&gt;=750,"Low Risk",AND(I609&gt;=650,I609&lt;=749),"Medium Risk",I609&lt;650,"High Risk")</f>
        <v>High Risk</v>
      </c>
      <c r="N609" s="4"/>
      <c r="P609" s="24">
        <v>30.61</v>
      </c>
      <c r="Q609" s="4" t="str">
        <f t="shared" si="94"/>
        <v>Available</v>
      </c>
      <c r="Y609" s="26" t="s">
        <v>2482</v>
      </c>
      <c r="Z609" s="26" t="s">
        <v>28</v>
      </c>
      <c r="AA609" s="84" t="str">
        <f t="shared" si="89"/>
        <v>Sunita Sahu</v>
      </c>
      <c r="AB609" s="26">
        <v>24.33</v>
      </c>
      <c r="AG609" s="26" t="s">
        <v>2482</v>
      </c>
      <c r="AH609" s="4" t="str">
        <f t="shared" si="90"/>
        <v>00608</v>
      </c>
      <c r="AP609" s="4"/>
      <c r="AU609" s="26" t="s">
        <v>1377</v>
      </c>
      <c r="AV609" s="46" t="str">
        <f t="shared" si="91"/>
        <v>Approved</v>
      </c>
      <c r="BA609" s="26" t="s">
        <v>2482</v>
      </c>
      <c r="BB609" s="71" t="s">
        <v>116</v>
      </c>
      <c r="BC609" s="4" t="str">
        <f t="shared" si="92"/>
        <v>Cuttack</v>
      </c>
      <c r="BE609" s="4"/>
      <c r="BF609" s="4"/>
      <c r="BG609" s="26" t="s">
        <v>2482</v>
      </c>
      <c r="BH609" s="26" t="s">
        <v>28</v>
      </c>
      <c r="BI609" s="4">
        <f t="shared" si="93"/>
        <v>162.30000000000001</v>
      </c>
    </row>
    <row r="610" spans="9:61">
      <c r="I610" s="24">
        <v>830</v>
      </c>
      <c r="J610" s="46" t="str" cm="1">
        <f t="array" ref="J610">_xlfn.IFS(I610&gt;=750,"Low Risk",AND(I610&gt;=650,I610&lt;=749),"Medium Risk",I610&lt;650,"High Risk")</f>
        <v>Low Risk</v>
      </c>
      <c r="N610" s="4"/>
      <c r="P610" s="26">
        <v>24.33</v>
      </c>
      <c r="Q610" s="4" t="str">
        <f t="shared" si="94"/>
        <v>Available</v>
      </c>
      <c r="Y610" s="24" t="s">
        <v>2485</v>
      </c>
      <c r="Z610" s="24" t="s">
        <v>28</v>
      </c>
      <c r="AA610" s="84" t="str">
        <f t="shared" si="89"/>
        <v>Sunita Sahu</v>
      </c>
      <c r="AB610" s="24">
        <v>10.97</v>
      </c>
      <c r="AG610" s="24" t="s">
        <v>2485</v>
      </c>
      <c r="AH610" s="4" t="str">
        <f t="shared" si="90"/>
        <v>00609</v>
      </c>
      <c r="AP610" s="4"/>
      <c r="AU610" s="24" t="s">
        <v>1377</v>
      </c>
      <c r="AV610" s="46" t="str">
        <f t="shared" si="91"/>
        <v>Approved</v>
      </c>
      <c r="BA610" s="24" t="s">
        <v>2485</v>
      </c>
      <c r="BB610" s="70" t="s">
        <v>905</v>
      </c>
      <c r="BC610" s="4" t="str">
        <f t="shared" si="92"/>
        <v>Berhampur</v>
      </c>
      <c r="BE610" s="4"/>
      <c r="BF610" s="4"/>
      <c r="BG610" s="24" t="s">
        <v>2485</v>
      </c>
      <c r="BH610" s="24" t="s">
        <v>28</v>
      </c>
      <c r="BI610" s="4">
        <f t="shared" si="93"/>
        <v>162.30000000000001</v>
      </c>
    </row>
    <row r="611" spans="9:61">
      <c r="I611" s="26">
        <v>779</v>
      </c>
      <c r="J611" s="46" t="str" cm="1">
        <f t="array" ref="J611">_xlfn.IFS(I611&gt;=750,"Low Risk",AND(I611&gt;=650,I611&lt;=749),"Medium Risk",I611&lt;650,"High Risk")</f>
        <v>Low Risk</v>
      </c>
      <c r="N611" s="4"/>
      <c r="P611" s="24">
        <v>10.97</v>
      </c>
      <c r="Q611" s="4" t="str">
        <f t="shared" si="94"/>
        <v>Available</v>
      </c>
      <c r="Y611" s="26" t="s">
        <v>2487</v>
      </c>
      <c r="Z611" s="26" t="s">
        <v>28</v>
      </c>
      <c r="AA611" s="84" t="str">
        <f t="shared" si="89"/>
        <v>Sunita Sahu</v>
      </c>
      <c r="AB611" s="26">
        <v>9.66</v>
      </c>
      <c r="AG611" s="26" t="s">
        <v>2487</v>
      </c>
      <c r="AH611" s="4" t="str">
        <f t="shared" si="90"/>
        <v>00610</v>
      </c>
      <c r="AP611" s="4"/>
      <c r="AU611" s="26" t="s">
        <v>1377</v>
      </c>
      <c r="AV611" s="46" t="str">
        <f t="shared" si="91"/>
        <v>Approved</v>
      </c>
      <c r="BA611" s="26" t="s">
        <v>2487</v>
      </c>
      <c r="BB611" s="71" t="s">
        <v>1199</v>
      </c>
      <c r="BC611" s="4" t="str">
        <f t="shared" si="92"/>
        <v>Sambalpur</v>
      </c>
      <c r="BE611" s="4"/>
      <c r="BF611" s="4"/>
      <c r="BG611" s="26" t="s">
        <v>2487</v>
      </c>
      <c r="BH611" s="26" t="s">
        <v>28</v>
      </c>
      <c r="BI611" s="4">
        <f t="shared" si="93"/>
        <v>162.30000000000001</v>
      </c>
    </row>
    <row r="612" spans="9:61">
      <c r="I612" s="24">
        <v>818</v>
      </c>
      <c r="J612" s="46" t="str" cm="1">
        <f t="array" ref="J612">_xlfn.IFS(I612&gt;=750,"Low Risk",AND(I612&gt;=650,I612&lt;=749),"Medium Risk",I612&lt;650,"High Risk")</f>
        <v>Low Risk</v>
      </c>
      <c r="N612" s="4"/>
      <c r="P612" s="26">
        <v>9.66</v>
      </c>
      <c r="Q612" s="4" t="str">
        <f t="shared" si="94"/>
        <v>Available</v>
      </c>
      <c r="Y612" s="24" t="s">
        <v>2489</v>
      </c>
      <c r="Z612" s="24" t="s">
        <v>32</v>
      </c>
      <c r="AA612" s="84" t="str">
        <f t="shared" si="89"/>
        <v>Ramesh Behera</v>
      </c>
      <c r="AB612" s="24">
        <v>59.74</v>
      </c>
      <c r="AG612" s="24" t="s">
        <v>2489</v>
      </c>
      <c r="AH612" s="4" t="str">
        <f t="shared" si="90"/>
        <v>00611</v>
      </c>
      <c r="AP612" s="4"/>
      <c r="AU612" s="24" t="s">
        <v>1377</v>
      </c>
      <c r="AV612" s="46" t="str">
        <f t="shared" si="91"/>
        <v>Approved</v>
      </c>
      <c r="BA612" s="24" t="s">
        <v>2489</v>
      </c>
      <c r="BB612" s="70" t="s">
        <v>1263</v>
      </c>
      <c r="BC612" s="4" t="str">
        <f t="shared" si="92"/>
        <v>Angul</v>
      </c>
      <c r="BE612" s="4"/>
      <c r="BF612" s="4"/>
      <c r="BG612" s="24" t="s">
        <v>2489</v>
      </c>
      <c r="BH612" s="24" t="s">
        <v>32</v>
      </c>
      <c r="BI612" s="4">
        <f t="shared" si="93"/>
        <v>224.53</v>
      </c>
    </row>
    <row r="613" spans="9:61">
      <c r="I613" s="26">
        <v>580</v>
      </c>
      <c r="J613" s="46" t="str" cm="1">
        <f t="array" ref="J613">_xlfn.IFS(I613&gt;=750,"Low Risk",AND(I613&gt;=650,I613&lt;=749),"Medium Risk",I613&lt;650,"High Risk")</f>
        <v>High Risk</v>
      </c>
      <c r="N613" s="4"/>
      <c r="P613" s="24">
        <v>59.74</v>
      </c>
      <c r="Q613" s="4" t="str">
        <f t="shared" si="94"/>
        <v>Available</v>
      </c>
      <c r="Y613" s="26" t="s">
        <v>2490</v>
      </c>
      <c r="Z613" s="26" t="s">
        <v>12</v>
      </c>
      <c r="AA613" s="84" t="str">
        <f t="shared" si="89"/>
        <v>Priya Mohanty</v>
      </c>
      <c r="AB613" s="26">
        <v>69.209999999999994</v>
      </c>
      <c r="AG613" s="26" t="s">
        <v>2490</v>
      </c>
      <c r="AH613" s="4" t="str">
        <f t="shared" si="90"/>
        <v>00612</v>
      </c>
      <c r="AP613" s="4"/>
      <c r="AU613" s="26" t="s">
        <v>1426</v>
      </c>
      <c r="AV613" s="46" t="str">
        <f t="shared" si="91"/>
        <v>Under Review</v>
      </c>
      <c r="BA613" s="26" t="s">
        <v>2490</v>
      </c>
      <c r="BB613" s="71" t="s">
        <v>795</v>
      </c>
      <c r="BC613" s="4" t="str">
        <f t="shared" si="92"/>
        <v>Rourkela</v>
      </c>
      <c r="BE613" s="4"/>
      <c r="BF613" s="4"/>
      <c r="BG613" s="26" t="s">
        <v>2490</v>
      </c>
      <c r="BH613" s="26" t="s">
        <v>12</v>
      </c>
      <c r="BI613" s="4">
        <f t="shared" si="93"/>
        <v>105.8</v>
      </c>
    </row>
    <row r="614" spans="9:61">
      <c r="I614" s="24">
        <v>716</v>
      </c>
      <c r="J614" s="46" t="str" cm="1">
        <f t="array" ref="J614">_xlfn.IFS(I614&gt;=750,"Low Risk",AND(I614&gt;=650,I614&lt;=749),"Medium Risk",I614&lt;650,"High Risk")</f>
        <v>Medium Risk</v>
      </c>
      <c r="N614" s="4"/>
      <c r="P614" s="26">
        <v>69.209999999999994</v>
      </c>
      <c r="Q614" s="4" t="str">
        <f t="shared" si="94"/>
        <v>Available</v>
      </c>
      <c r="Y614" s="24" t="s">
        <v>2492</v>
      </c>
      <c r="Z614" s="24" t="s">
        <v>20</v>
      </c>
      <c r="AA614" s="84" t="str">
        <f t="shared" si="89"/>
        <v>Anita Das</v>
      </c>
      <c r="AB614" s="24">
        <v>21.84</v>
      </c>
      <c r="AG614" s="24" t="s">
        <v>2492</v>
      </c>
      <c r="AH614" s="4" t="str">
        <f t="shared" si="90"/>
        <v>00613</v>
      </c>
      <c r="AP614" s="4"/>
      <c r="AU614" s="24" t="s">
        <v>1377</v>
      </c>
      <c r="AV614" s="46" t="str">
        <f t="shared" si="91"/>
        <v>Approved</v>
      </c>
      <c r="BA614" s="24" t="s">
        <v>2492</v>
      </c>
      <c r="BB614" s="70" t="s">
        <v>669</v>
      </c>
      <c r="BC614" s="4" t="str">
        <f t="shared" si="92"/>
        <v>Berhampur</v>
      </c>
      <c r="BE614" s="4"/>
      <c r="BF614" s="4"/>
      <c r="BG614" s="24" t="s">
        <v>2492</v>
      </c>
      <c r="BH614" s="24" t="s">
        <v>20</v>
      </c>
      <c r="BI614" s="4">
        <f t="shared" si="93"/>
        <v>104.66</v>
      </c>
    </row>
    <row r="615" spans="9:61">
      <c r="I615" s="26">
        <v>704</v>
      </c>
      <c r="J615" s="46" t="str" cm="1">
        <f t="array" ref="J615">_xlfn.IFS(I615&gt;=750,"Low Risk",AND(I615&gt;=650,I615&lt;=749),"Medium Risk",I615&lt;650,"High Risk")</f>
        <v>Medium Risk</v>
      </c>
      <c r="N615" s="4"/>
      <c r="P615" s="24">
        <v>21.84</v>
      </c>
      <c r="Q615" s="4" t="str">
        <f t="shared" si="94"/>
        <v>Available</v>
      </c>
      <c r="Y615" s="26" t="s">
        <v>2494</v>
      </c>
      <c r="Z615" s="26" t="s">
        <v>28</v>
      </c>
      <c r="AA615" s="84" t="str">
        <f t="shared" si="89"/>
        <v>Sunita Sahu</v>
      </c>
      <c r="AB615" s="26">
        <v>72.150000000000006</v>
      </c>
      <c r="AG615" s="26" t="s">
        <v>2494</v>
      </c>
      <c r="AH615" s="4" t="str">
        <f t="shared" si="90"/>
        <v>00614</v>
      </c>
      <c r="AP615" s="4"/>
      <c r="AU615" s="26" t="s">
        <v>1426</v>
      </c>
      <c r="AV615" s="46" t="str">
        <f t="shared" si="91"/>
        <v>Under Review</v>
      </c>
      <c r="BA615" s="26" t="s">
        <v>2494</v>
      </c>
      <c r="BB615" s="71" t="s">
        <v>486</v>
      </c>
      <c r="BC615" s="4" t="str">
        <f t="shared" si="92"/>
        <v>Jharsuguda</v>
      </c>
      <c r="BE615" s="4"/>
      <c r="BF615" s="4"/>
      <c r="BG615" s="26" t="s">
        <v>2494</v>
      </c>
      <c r="BH615" s="26" t="s">
        <v>28</v>
      </c>
      <c r="BI615" s="4">
        <f t="shared" si="93"/>
        <v>162.30000000000001</v>
      </c>
    </row>
    <row r="616" spans="9:61">
      <c r="I616" s="24">
        <v>887</v>
      </c>
      <c r="J616" s="46" t="str" cm="1">
        <f t="array" ref="J616">_xlfn.IFS(I616&gt;=750,"Low Risk",AND(I616&gt;=650,I616&lt;=749),"Medium Risk",I616&lt;650,"High Risk")</f>
        <v>Low Risk</v>
      </c>
      <c r="N616" s="4"/>
      <c r="P616" s="26">
        <v>72.150000000000006</v>
      </c>
      <c r="Q616" s="4" t="str">
        <f t="shared" si="94"/>
        <v>Available</v>
      </c>
      <c r="Y616" s="24" t="s">
        <v>2495</v>
      </c>
      <c r="Z616" s="24" t="s">
        <v>20</v>
      </c>
      <c r="AA616" s="84" t="str">
        <f t="shared" si="89"/>
        <v>Anita Das</v>
      </c>
      <c r="AB616" s="24">
        <v>4.1100000000000003</v>
      </c>
      <c r="AG616" s="24" t="s">
        <v>2495</v>
      </c>
      <c r="AH616" s="4" t="str">
        <f t="shared" si="90"/>
        <v>00615</v>
      </c>
      <c r="AP616" s="4"/>
      <c r="AU616" s="24" t="s">
        <v>1377</v>
      </c>
      <c r="AV616" s="46" t="str">
        <f t="shared" si="91"/>
        <v>Approved</v>
      </c>
      <c r="BA616" s="24" t="s">
        <v>2495</v>
      </c>
      <c r="BB616" s="70" t="s">
        <v>633</v>
      </c>
      <c r="BC616" s="4" t="str">
        <f t="shared" si="92"/>
        <v>Cuttack</v>
      </c>
      <c r="BE616" s="4"/>
      <c r="BF616" s="4"/>
      <c r="BG616" s="24" t="s">
        <v>2495</v>
      </c>
      <c r="BH616" s="24" t="s">
        <v>20</v>
      </c>
      <c r="BI616" s="4">
        <f t="shared" si="93"/>
        <v>104.66</v>
      </c>
    </row>
    <row r="617" spans="9:61">
      <c r="I617" s="26">
        <v>643</v>
      </c>
      <c r="J617" s="46" t="str" cm="1">
        <f t="array" ref="J617">_xlfn.IFS(I617&gt;=750,"Low Risk",AND(I617&gt;=650,I617&lt;=749),"Medium Risk",I617&lt;650,"High Risk")</f>
        <v>High Risk</v>
      </c>
      <c r="N617" s="4"/>
      <c r="P617" s="24">
        <v>4.1100000000000003</v>
      </c>
      <c r="Q617" s="4" t="str">
        <f t="shared" si="94"/>
        <v>Available</v>
      </c>
      <c r="Y617" s="26" t="s">
        <v>2497</v>
      </c>
      <c r="Z617" s="26" t="s">
        <v>28</v>
      </c>
      <c r="AA617" s="84" t="str">
        <f t="shared" si="89"/>
        <v>Sunita Sahu</v>
      </c>
      <c r="AB617" s="26">
        <v>1.74</v>
      </c>
      <c r="AG617" s="26" t="s">
        <v>2497</v>
      </c>
      <c r="AH617" s="4" t="str">
        <f t="shared" si="90"/>
        <v>00616</v>
      </c>
      <c r="AP617" s="4"/>
      <c r="AU617" s="26" t="s">
        <v>1386</v>
      </c>
      <c r="AV617" s="46" t="str">
        <f t="shared" si="91"/>
        <v>Rejected</v>
      </c>
      <c r="BA617" s="26" t="s">
        <v>2497</v>
      </c>
      <c r="BB617" s="71" t="s">
        <v>674</v>
      </c>
      <c r="BC617" s="4" t="str">
        <f t="shared" si="92"/>
        <v>Jharsuguda</v>
      </c>
      <c r="BE617" s="4"/>
      <c r="BF617" s="4"/>
      <c r="BG617" s="26" t="s">
        <v>2497</v>
      </c>
      <c r="BH617" s="26" t="s">
        <v>28</v>
      </c>
      <c r="BI617" s="4">
        <f t="shared" si="93"/>
        <v>162.30000000000001</v>
      </c>
    </row>
    <row r="618" spans="9:61">
      <c r="I618" s="24">
        <v>556</v>
      </c>
      <c r="J618" s="46" t="str" cm="1">
        <f t="array" ref="J618">_xlfn.IFS(I618&gt;=750,"Low Risk",AND(I618&gt;=650,I618&lt;=749),"Medium Risk",I618&lt;650,"High Risk")</f>
        <v>High Risk</v>
      </c>
      <c r="N618" s="4"/>
      <c r="P618" s="26">
        <v>1.74</v>
      </c>
      <c r="Q618" s="4" t="str">
        <f t="shared" si="94"/>
        <v>Available</v>
      </c>
      <c r="Y618" s="24" t="s">
        <v>2498</v>
      </c>
      <c r="Z618" s="24" t="s">
        <v>24</v>
      </c>
      <c r="AA618" s="84" t="str">
        <f t="shared" si="89"/>
        <v>Bikash Nayak</v>
      </c>
      <c r="AB618" s="24">
        <v>42.37</v>
      </c>
      <c r="AG618" s="24" t="s">
        <v>2498</v>
      </c>
      <c r="AH618" s="4" t="str">
        <f t="shared" si="90"/>
        <v>00617</v>
      </c>
      <c r="AP618" s="4"/>
      <c r="AU618" s="24" t="s">
        <v>1377</v>
      </c>
      <c r="AV618" s="46" t="str">
        <f t="shared" si="91"/>
        <v>Approved</v>
      </c>
      <c r="BA618" s="24" t="s">
        <v>2498</v>
      </c>
      <c r="BB618" s="70" t="s">
        <v>1334</v>
      </c>
      <c r="BC618" s="4" t="str">
        <f t="shared" si="92"/>
        <v>Puri</v>
      </c>
      <c r="BE618" s="4"/>
      <c r="BF618" s="4"/>
      <c r="BG618" s="24" t="s">
        <v>2498</v>
      </c>
      <c r="BH618" s="24" t="s">
        <v>24</v>
      </c>
      <c r="BI618" s="4">
        <f t="shared" si="93"/>
        <v>190.31</v>
      </c>
    </row>
    <row r="619" spans="9:61">
      <c r="I619" s="26">
        <v>666</v>
      </c>
      <c r="J619" s="46" t="str" cm="1">
        <f t="array" ref="J619">_xlfn.IFS(I619&gt;=750,"Low Risk",AND(I619&gt;=650,I619&lt;=749),"Medium Risk",I619&lt;650,"High Risk")</f>
        <v>Medium Risk</v>
      </c>
      <c r="N619" s="4"/>
      <c r="P619" s="24">
        <v>42.37</v>
      </c>
      <c r="Q619" s="4" t="str">
        <f t="shared" si="94"/>
        <v>Available</v>
      </c>
      <c r="Y619" s="26" t="s">
        <v>2499</v>
      </c>
      <c r="Z619" s="26" t="s">
        <v>28</v>
      </c>
      <c r="AA619" s="84" t="str">
        <f t="shared" si="89"/>
        <v>Sunita Sahu</v>
      </c>
      <c r="AB619" s="26">
        <v>39.68</v>
      </c>
      <c r="AG619" s="26" t="s">
        <v>2499</v>
      </c>
      <c r="AH619" s="4" t="str">
        <f t="shared" si="90"/>
        <v>00618</v>
      </c>
      <c r="AP619" s="4"/>
      <c r="AU619" s="26" t="s">
        <v>1381</v>
      </c>
      <c r="AV619" s="46" t="str">
        <f t="shared" si="91"/>
        <v>Rejected</v>
      </c>
      <c r="BA619" s="26" t="s">
        <v>2499</v>
      </c>
      <c r="BB619" s="71" t="s">
        <v>294</v>
      </c>
      <c r="BC619" s="4" t="str">
        <f t="shared" si="92"/>
        <v>Bhubaneswar</v>
      </c>
      <c r="BE619" s="4"/>
      <c r="BF619" s="4"/>
      <c r="BG619" s="26" t="s">
        <v>2499</v>
      </c>
      <c r="BH619" s="26" t="s">
        <v>28</v>
      </c>
      <c r="BI619" s="4">
        <f t="shared" si="93"/>
        <v>162.30000000000001</v>
      </c>
    </row>
    <row r="620" spans="9:61">
      <c r="I620" s="24">
        <v>891</v>
      </c>
      <c r="J620" s="46" t="str" cm="1">
        <f t="array" ref="J620">_xlfn.IFS(I620&gt;=750,"Low Risk",AND(I620&gt;=650,I620&lt;=749),"Medium Risk",I620&lt;650,"High Risk")</f>
        <v>Low Risk</v>
      </c>
      <c r="N620" s="4"/>
      <c r="P620" s="26">
        <v>39.68</v>
      </c>
      <c r="Q620" s="4" t="str">
        <f t="shared" si="94"/>
        <v>Available</v>
      </c>
      <c r="Y620" s="24" t="s">
        <v>2500</v>
      </c>
      <c r="Z620" s="24" t="s">
        <v>35</v>
      </c>
      <c r="AA620" s="84" t="str">
        <f t="shared" si="89"/>
        <v>Kavita Rath</v>
      </c>
      <c r="AB620" s="24">
        <v>2.77</v>
      </c>
      <c r="AG620" s="24" t="s">
        <v>2500</v>
      </c>
      <c r="AH620" s="4" t="str">
        <f t="shared" si="90"/>
        <v>00619</v>
      </c>
      <c r="AP620" s="4"/>
      <c r="AU620" s="24" t="s">
        <v>1377</v>
      </c>
      <c r="AV620" s="46" t="str">
        <f t="shared" si="91"/>
        <v>Approved</v>
      </c>
      <c r="BA620" s="24" t="s">
        <v>2500</v>
      </c>
      <c r="BB620" s="70" t="s">
        <v>825</v>
      </c>
      <c r="BC620" s="4" t="str">
        <f t="shared" si="92"/>
        <v>Angul</v>
      </c>
      <c r="BE620" s="4"/>
      <c r="BF620" s="4"/>
      <c r="BG620" s="24" t="s">
        <v>2500</v>
      </c>
      <c r="BH620" s="24" t="s">
        <v>35</v>
      </c>
      <c r="BI620" s="4">
        <f t="shared" si="93"/>
        <v>103.83</v>
      </c>
    </row>
    <row r="621" spans="9:61">
      <c r="I621" s="26">
        <v>606</v>
      </c>
      <c r="J621" s="46" t="str" cm="1">
        <f t="array" ref="J621">_xlfn.IFS(I621&gt;=750,"Low Risk",AND(I621&gt;=650,I621&lt;=749),"Medium Risk",I621&lt;650,"High Risk")</f>
        <v>High Risk</v>
      </c>
      <c r="N621" s="4"/>
      <c r="P621" s="24">
        <v>2.77</v>
      </c>
      <c r="Q621" s="4" t="str">
        <f t="shared" si="94"/>
        <v>Available</v>
      </c>
      <c r="Y621" s="26" t="s">
        <v>2502</v>
      </c>
      <c r="Z621" s="26" t="s">
        <v>7</v>
      </c>
      <c r="AA621" s="84" t="str">
        <f t="shared" si="89"/>
        <v>Rajesh Kumar</v>
      </c>
      <c r="AB621" s="26">
        <v>26.16</v>
      </c>
      <c r="AG621" s="26" t="s">
        <v>2502</v>
      </c>
      <c r="AH621" s="4" t="str">
        <f t="shared" si="90"/>
        <v>00620</v>
      </c>
      <c r="AP621" s="4"/>
      <c r="AU621" s="26" t="s">
        <v>1377</v>
      </c>
      <c r="AV621" s="46" t="str">
        <f t="shared" si="91"/>
        <v>Approved</v>
      </c>
      <c r="BA621" s="26" t="s">
        <v>2502</v>
      </c>
      <c r="BB621" s="71" t="s">
        <v>510</v>
      </c>
      <c r="BC621" s="4" t="str">
        <f t="shared" si="92"/>
        <v>Angul</v>
      </c>
      <c r="BE621" s="4"/>
      <c r="BF621" s="4"/>
      <c r="BG621" s="26" t="s">
        <v>2502</v>
      </c>
      <c r="BH621" s="26" t="s">
        <v>7</v>
      </c>
      <c r="BI621" s="4">
        <f t="shared" si="93"/>
        <v>209.86</v>
      </c>
    </row>
    <row r="622" spans="9:61">
      <c r="I622" s="24">
        <v>748</v>
      </c>
      <c r="J622" s="46" t="str" cm="1">
        <f t="array" ref="J622">_xlfn.IFS(I622&gt;=750,"Low Risk",AND(I622&gt;=650,I622&lt;=749),"Medium Risk",I622&lt;650,"High Risk")</f>
        <v>Medium Risk</v>
      </c>
      <c r="N622" s="4"/>
      <c r="P622" s="26">
        <v>26.16</v>
      </c>
      <c r="Q622" s="4" t="str">
        <f t="shared" si="94"/>
        <v>Available</v>
      </c>
      <c r="Y622" s="24" t="s">
        <v>2504</v>
      </c>
      <c r="Z622" s="24" t="s">
        <v>38</v>
      </c>
      <c r="AA622" s="84" t="str">
        <f t="shared" si="89"/>
        <v>Deepak Mishra</v>
      </c>
      <c r="AB622" s="24">
        <v>86.99</v>
      </c>
      <c r="AG622" s="24" t="s">
        <v>2504</v>
      </c>
      <c r="AH622" s="4" t="str">
        <f t="shared" si="90"/>
        <v>00621</v>
      </c>
      <c r="AP622" s="4"/>
      <c r="AU622" s="24" t="s">
        <v>1377</v>
      </c>
      <c r="AV622" s="46" t="str">
        <f t="shared" si="91"/>
        <v>Approved</v>
      </c>
      <c r="BA622" s="24" t="s">
        <v>2504</v>
      </c>
      <c r="BB622" s="70" t="s">
        <v>822</v>
      </c>
      <c r="BC622" s="4" t="str">
        <f t="shared" si="92"/>
        <v>Balasore</v>
      </c>
      <c r="BE622" s="4"/>
      <c r="BF622" s="4"/>
      <c r="BG622" s="24" t="s">
        <v>2504</v>
      </c>
      <c r="BH622" s="24" t="s">
        <v>38</v>
      </c>
      <c r="BI622" s="4">
        <f t="shared" si="93"/>
        <v>144.97999999999999</v>
      </c>
    </row>
    <row r="623" spans="9:61">
      <c r="I623" s="26">
        <v>602</v>
      </c>
      <c r="J623" s="46" t="str" cm="1">
        <f t="array" ref="J623">_xlfn.IFS(I623&gt;=750,"Low Risk",AND(I623&gt;=650,I623&lt;=749),"Medium Risk",I623&lt;650,"High Risk")</f>
        <v>High Risk</v>
      </c>
      <c r="N623" s="4"/>
      <c r="P623" s="24">
        <v>86.99</v>
      </c>
      <c r="Q623" s="4" t="str">
        <f t="shared" si="94"/>
        <v>Available</v>
      </c>
      <c r="Y623" s="26" t="s">
        <v>2505</v>
      </c>
      <c r="Z623" s="26" t="s">
        <v>32</v>
      </c>
      <c r="AA623" s="84" t="str">
        <f t="shared" si="89"/>
        <v>Ramesh Behera</v>
      </c>
      <c r="AB623" s="26">
        <v>18.55</v>
      </c>
      <c r="AG623" s="26" t="s">
        <v>2505</v>
      </c>
      <c r="AH623" s="4" t="str">
        <f t="shared" si="90"/>
        <v>00622</v>
      </c>
      <c r="AP623" s="4"/>
      <c r="AU623" s="26" t="s">
        <v>1377</v>
      </c>
      <c r="AV623" s="46" t="str">
        <f t="shared" si="91"/>
        <v>Approved</v>
      </c>
      <c r="BA623" s="26" t="s">
        <v>2505</v>
      </c>
      <c r="BB623" s="71" t="s">
        <v>420</v>
      </c>
      <c r="BC623" s="4" t="str">
        <f t="shared" si="92"/>
        <v>Rourkela</v>
      </c>
      <c r="BE623" s="4"/>
      <c r="BF623" s="4"/>
      <c r="BG623" s="26" t="s">
        <v>2505</v>
      </c>
      <c r="BH623" s="26" t="s">
        <v>32</v>
      </c>
      <c r="BI623" s="4">
        <f t="shared" si="93"/>
        <v>224.53</v>
      </c>
    </row>
    <row r="624" spans="9:61">
      <c r="I624" s="24">
        <v>659</v>
      </c>
      <c r="J624" s="46" t="str" cm="1">
        <f t="array" ref="J624">_xlfn.IFS(I624&gt;=750,"Low Risk",AND(I624&gt;=650,I624&lt;=749),"Medium Risk",I624&lt;650,"High Risk")</f>
        <v>Medium Risk</v>
      </c>
      <c r="N624" s="4"/>
      <c r="P624" s="26">
        <v>18.55</v>
      </c>
      <c r="Q624" s="4" t="str">
        <f t="shared" si="94"/>
        <v>Available</v>
      </c>
      <c r="Y624" s="24" t="s">
        <v>2507</v>
      </c>
      <c r="Z624" s="24" t="s">
        <v>24</v>
      </c>
      <c r="AA624" s="84" t="str">
        <f t="shared" si="89"/>
        <v>Bikash Nayak</v>
      </c>
      <c r="AB624" s="24">
        <v>90.69</v>
      </c>
      <c r="AG624" s="24" t="s">
        <v>2507</v>
      </c>
      <c r="AH624" s="4" t="str">
        <f t="shared" si="90"/>
        <v>00623</v>
      </c>
      <c r="AP624" s="4"/>
      <c r="AU624" s="24" t="s">
        <v>1377</v>
      </c>
      <c r="AV624" s="46" t="str">
        <f t="shared" si="91"/>
        <v>Approved</v>
      </c>
      <c r="BA624" s="24" t="s">
        <v>2507</v>
      </c>
      <c r="BB624" s="70" t="s">
        <v>977</v>
      </c>
      <c r="BC624" s="4" t="str">
        <f t="shared" si="92"/>
        <v>Dhenkanal</v>
      </c>
      <c r="BE624" s="4"/>
      <c r="BF624" s="4"/>
      <c r="BG624" s="24" t="s">
        <v>2507</v>
      </c>
      <c r="BH624" s="24" t="s">
        <v>24</v>
      </c>
      <c r="BI624" s="4">
        <f t="shared" si="93"/>
        <v>190.31</v>
      </c>
    </row>
    <row r="625" spans="9:61">
      <c r="I625" s="26">
        <v>657</v>
      </c>
      <c r="J625" s="46" t="str" cm="1">
        <f t="array" ref="J625">_xlfn.IFS(I625&gt;=750,"Low Risk",AND(I625&gt;=650,I625&lt;=749),"Medium Risk",I625&lt;650,"High Risk")</f>
        <v>Medium Risk</v>
      </c>
      <c r="N625" s="4"/>
      <c r="P625" s="24">
        <v>90.69</v>
      </c>
      <c r="Q625" s="4" t="str">
        <f t="shared" si="94"/>
        <v>Available</v>
      </c>
      <c r="Y625" s="26" t="s">
        <v>2508</v>
      </c>
      <c r="Z625" s="26" t="s">
        <v>20</v>
      </c>
      <c r="AA625" s="84" t="str">
        <f t="shared" si="89"/>
        <v>Anita Das</v>
      </c>
      <c r="AB625" s="26">
        <v>12.22</v>
      </c>
      <c r="AG625" s="26" t="s">
        <v>2508</v>
      </c>
      <c r="AH625" s="4" t="str">
        <f t="shared" si="90"/>
        <v>00624</v>
      </c>
      <c r="AP625" s="4"/>
      <c r="AU625" s="26" t="s">
        <v>1377</v>
      </c>
      <c r="AV625" s="46" t="str">
        <f t="shared" si="91"/>
        <v>Approved</v>
      </c>
      <c r="BA625" s="26" t="s">
        <v>2508</v>
      </c>
      <c r="BB625" s="71" t="s">
        <v>61</v>
      </c>
      <c r="BC625" s="4" t="str">
        <f t="shared" si="92"/>
        <v>Balasore</v>
      </c>
      <c r="BE625" s="4"/>
      <c r="BF625" s="4"/>
      <c r="BG625" s="26" t="s">
        <v>2508</v>
      </c>
      <c r="BH625" s="26" t="s">
        <v>20</v>
      </c>
      <c r="BI625" s="4">
        <f t="shared" si="93"/>
        <v>104.66</v>
      </c>
    </row>
    <row r="626" spans="9:61">
      <c r="I626" s="24">
        <v>700</v>
      </c>
      <c r="J626" s="46" t="str" cm="1">
        <f t="array" ref="J626">_xlfn.IFS(I626&gt;=750,"Low Risk",AND(I626&gt;=650,I626&lt;=749),"Medium Risk",I626&lt;650,"High Risk")</f>
        <v>Medium Risk</v>
      </c>
      <c r="N626" s="4"/>
      <c r="P626" s="26">
        <v>12.22</v>
      </c>
      <c r="Q626" s="4" t="str">
        <f t="shared" si="94"/>
        <v>Available</v>
      </c>
      <c r="Y626" s="24" t="s">
        <v>2511</v>
      </c>
      <c r="Z626" s="24" t="s">
        <v>12</v>
      </c>
      <c r="AA626" s="84" t="str">
        <f t="shared" si="89"/>
        <v>Priya Mohanty</v>
      </c>
      <c r="AB626" s="24">
        <v>80.849999999999994</v>
      </c>
      <c r="AG626" s="24" t="s">
        <v>2511</v>
      </c>
      <c r="AH626" s="4" t="str">
        <f t="shared" si="90"/>
        <v>00625</v>
      </c>
      <c r="AP626" s="4"/>
      <c r="AU626" s="24" t="s">
        <v>1386</v>
      </c>
      <c r="AV626" s="46" t="str">
        <f t="shared" si="91"/>
        <v>Rejected</v>
      </c>
      <c r="BA626" s="24" t="s">
        <v>2511</v>
      </c>
      <c r="BB626" s="70" t="s">
        <v>1129</v>
      </c>
      <c r="BC626" s="4" t="str">
        <f t="shared" si="92"/>
        <v>Cuttack</v>
      </c>
      <c r="BE626" s="4"/>
      <c r="BF626" s="4"/>
      <c r="BG626" s="24" t="s">
        <v>2511</v>
      </c>
      <c r="BH626" s="24" t="s">
        <v>12</v>
      </c>
      <c r="BI626" s="4">
        <f t="shared" si="93"/>
        <v>105.8</v>
      </c>
    </row>
    <row r="627" spans="9:61">
      <c r="I627" s="26">
        <v>658</v>
      </c>
      <c r="J627" s="46" t="str" cm="1">
        <f t="array" ref="J627">_xlfn.IFS(I627&gt;=750,"Low Risk",AND(I627&gt;=650,I627&lt;=749),"Medium Risk",I627&lt;650,"High Risk")</f>
        <v>Medium Risk</v>
      </c>
      <c r="N627" s="4"/>
      <c r="P627" s="24">
        <v>80.849999999999994</v>
      </c>
      <c r="Q627" s="4" t="str">
        <f t="shared" si="94"/>
        <v>Available</v>
      </c>
      <c r="Y627" s="26" t="s">
        <v>2512</v>
      </c>
      <c r="Z627" s="26" t="s">
        <v>38</v>
      </c>
      <c r="AA627" s="84" t="str">
        <f t="shared" si="89"/>
        <v>Deepak Mishra</v>
      </c>
      <c r="AB627" s="26">
        <v>35.79</v>
      </c>
      <c r="AG627" s="26" t="s">
        <v>2512</v>
      </c>
      <c r="AH627" s="4" t="str">
        <f t="shared" si="90"/>
        <v>00626</v>
      </c>
      <c r="AP627" s="4"/>
      <c r="AU627" s="26" t="s">
        <v>1377</v>
      </c>
      <c r="AV627" s="46" t="str">
        <f t="shared" si="91"/>
        <v>Approved</v>
      </c>
      <c r="BA627" s="26" t="s">
        <v>2512</v>
      </c>
      <c r="BB627" s="71" t="s">
        <v>1015</v>
      </c>
      <c r="BC627" s="4" t="str">
        <f t="shared" si="92"/>
        <v>Dhenkanal</v>
      </c>
      <c r="BE627" s="4"/>
      <c r="BF627" s="4"/>
      <c r="BG627" s="26" t="s">
        <v>2512</v>
      </c>
      <c r="BH627" s="26" t="s">
        <v>38</v>
      </c>
      <c r="BI627" s="4">
        <f t="shared" si="93"/>
        <v>144.97999999999999</v>
      </c>
    </row>
    <row r="628" spans="9:61">
      <c r="I628" s="24">
        <v>683</v>
      </c>
      <c r="J628" s="46" t="str" cm="1">
        <f t="array" ref="J628">_xlfn.IFS(I628&gt;=750,"Low Risk",AND(I628&gt;=650,I628&lt;=749),"Medium Risk",I628&lt;650,"High Risk")</f>
        <v>Medium Risk</v>
      </c>
      <c r="N628" s="4"/>
      <c r="P628" s="26">
        <v>35.79</v>
      </c>
      <c r="Q628" s="4" t="str">
        <f t="shared" si="94"/>
        <v>Available</v>
      </c>
      <c r="Y628" s="24" t="s">
        <v>2513</v>
      </c>
      <c r="Z628" s="24" t="s">
        <v>12</v>
      </c>
      <c r="AA628" s="84" t="str">
        <f t="shared" si="89"/>
        <v>Priya Mohanty</v>
      </c>
      <c r="AB628" s="24">
        <v>56.19</v>
      </c>
      <c r="AG628" s="24" t="s">
        <v>2513</v>
      </c>
      <c r="AH628" s="4" t="str">
        <f t="shared" si="90"/>
        <v>00627</v>
      </c>
      <c r="AP628" s="4"/>
      <c r="AU628" s="24" t="s">
        <v>1377</v>
      </c>
      <c r="AV628" s="46" t="str">
        <f t="shared" si="91"/>
        <v>Approved</v>
      </c>
      <c r="BA628" s="24" t="s">
        <v>2513</v>
      </c>
      <c r="BB628" s="70" t="s">
        <v>1080</v>
      </c>
      <c r="BC628" s="4" t="str">
        <f t="shared" si="92"/>
        <v>Sambalpur</v>
      </c>
      <c r="BE628" s="4"/>
      <c r="BF628" s="4"/>
      <c r="BG628" s="24" t="s">
        <v>2513</v>
      </c>
      <c r="BH628" s="24" t="s">
        <v>12</v>
      </c>
      <c r="BI628" s="4">
        <f t="shared" si="93"/>
        <v>105.8</v>
      </c>
    </row>
    <row r="629" spans="9:61">
      <c r="I629" s="26">
        <v>829</v>
      </c>
      <c r="J629" s="46" t="str" cm="1">
        <f t="array" ref="J629">_xlfn.IFS(I629&gt;=750,"Low Risk",AND(I629&gt;=650,I629&lt;=749),"Medium Risk",I629&lt;650,"High Risk")</f>
        <v>Low Risk</v>
      </c>
      <c r="N629" s="4"/>
      <c r="P629" s="24">
        <v>56.19</v>
      </c>
      <c r="Q629" s="4" t="str">
        <f t="shared" si="94"/>
        <v>Available</v>
      </c>
      <c r="Y629" s="26" t="s">
        <v>2514</v>
      </c>
      <c r="Z629" s="26" t="s">
        <v>28</v>
      </c>
      <c r="AA629" s="84" t="str">
        <f t="shared" si="89"/>
        <v>Sunita Sahu</v>
      </c>
      <c r="AB629" s="26">
        <v>83.91</v>
      </c>
      <c r="AG629" s="26" t="s">
        <v>2514</v>
      </c>
      <c r="AH629" s="4" t="str">
        <f t="shared" si="90"/>
        <v>00628</v>
      </c>
      <c r="AP629" s="4"/>
      <c r="AU629" s="26" t="s">
        <v>1377</v>
      </c>
      <c r="AV629" s="46" t="str">
        <f t="shared" si="91"/>
        <v>Approved</v>
      </c>
      <c r="BA629" s="26" t="s">
        <v>2514</v>
      </c>
      <c r="BB629" s="71" t="s">
        <v>985</v>
      </c>
      <c r="BC629" s="4" t="str">
        <f t="shared" si="92"/>
        <v>Balasore</v>
      </c>
      <c r="BE629" s="4"/>
      <c r="BF629" s="4"/>
      <c r="BG629" s="26" t="s">
        <v>2514</v>
      </c>
      <c r="BH629" s="26" t="s">
        <v>28</v>
      </c>
      <c r="BI629" s="4">
        <f t="shared" si="93"/>
        <v>162.30000000000001</v>
      </c>
    </row>
    <row r="630" spans="9:61">
      <c r="I630" s="24">
        <v>743</v>
      </c>
      <c r="J630" s="46" t="str" cm="1">
        <f t="array" ref="J630">_xlfn.IFS(I630&gt;=750,"Low Risk",AND(I630&gt;=650,I630&lt;=749),"Medium Risk",I630&lt;650,"High Risk")</f>
        <v>Medium Risk</v>
      </c>
      <c r="N630" s="4"/>
      <c r="P630" s="26">
        <v>83.91</v>
      </c>
      <c r="Q630" s="4" t="str">
        <f t="shared" si="94"/>
        <v>Available</v>
      </c>
      <c r="Y630" s="24" t="s">
        <v>2516</v>
      </c>
      <c r="Z630" s="24" t="s">
        <v>28</v>
      </c>
      <c r="AA630" s="84" t="str">
        <f t="shared" si="89"/>
        <v>Sunita Sahu</v>
      </c>
      <c r="AB630" s="24">
        <v>78.83</v>
      </c>
      <c r="AG630" s="24" t="s">
        <v>2516</v>
      </c>
      <c r="AH630" s="4" t="str">
        <f t="shared" si="90"/>
        <v>00629</v>
      </c>
      <c r="AP630" s="4"/>
      <c r="AU630" s="24" t="s">
        <v>1377</v>
      </c>
      <c r="AV630" s="46" t="str">
        <f t="shared" si="91"/>
        <v>Approved</v>
      </c>
      <c r="BA630" s="24" t="s">
        <v>2516</v>
      </c>
      <c r="BB630" s="70" t="s">
        <v>1059</v>
      </c>
      <c r="BC630" s="4" t="str">
        <f t="shared" si="92"/>
        <v>Dhenkanal</v>
      </c>
      <c r="BE630" s="4"/>
      <c r="BF630" s="4"/>
      <c r="BG630" s="24" t="s">
        <v>2516</v>
      </c>
      <c r="BH630" s="24" t="s">
        <v>28</v>
      </c>
      <c r="BI630" s="4">
        <f t="shared" si="93"/>
        <v>162.30000000000001</v>
      </c>
    </row>
    <row r="631" spans="9:61">
      <c r="I631" s="26">
        <v>796</v>
      </c>
      <c r="J631" s="46" t="str" cm="1">
        <f t="array" ref="J631">_xlfn.IFS(I631&gt;=750,"Low Risk",AND(I631&gt;=650,I631&lt;=749),"Medium Risk",I631&lt;650,"High Risk")</f>
        <v>Low Risk</v>
      </c>
      <c r="N631" s="4"/>
      <c r="P631" s="24">
        <v>78.83</v>
      </c>
      <c r="Q631" s="4" t="str">
        <f t="shared" si="94"/>
        <v>Available</v>
      </c>
      <c r="Y631" s="26" t="s">
        <v>2518</v>
      </c>
      <c r="Z631" s="26" t="s">
        <v>24</v>
      </c>
      <c r="AA631" s="84" t="str">
        <f t="shared" si="89"/>
        <v>Bikash Nayak</v>
      </c>
      <c r="AB631" s="26">
        <v>34.65</v>
      </c>
      <c r="AG631" s="26" t="s">
        <v>2518</v>
      </c>
      <c r="AH631" s="4" t="str">
        <f t="shared" si="90"/>
        <v>00630</v>
      </c>
      <c r="AP631" s="4"/>
      <c r="AU631" s="26" t="s">
        <v>1426</v>
      </c>
      <c r="AV631" s="46" t="str">
        <f t="shared" si="91"/>
        <v>Under Review</v>
      </c>
      <c r="BA631" s="26" t="s">
        <v>2518</v>
      </c>
      <c r="BB631" s="71" t="s">
        <v>1020</v>
      </c>
      <c r="BC631" s="4" t="str">
        <f t="shared" si="92"/>
        <v>Bhubaneswar</v>
      </c>
      <c r="BE631" s="4"/>
      <c r="BF631" s="4"/>
      <c r="BG631" s="26" t="s">
        <v>2518</v>
      </c>
      <c r="BH631" s="26" t="s">
        <v>24</v>
      </c>
      <c r="BI631" s="4">
        <f t="shared" si="93"/>
        <v>190.31</v>
      </c>
    </row>
    <row r="632" spans="9:61">
      <c r="I632" s="24">
        <v>859</v>
      </c>
      <c r="J632" s="46" t="str" cm="1">
        <f t="array" ref="J632">_xlfn.IFS(I632&gt;=750,"Low Risk",AND(I632&gt;=650,I632&lt;=749),"Medium Risk",I632&lt;650,"High Risk")</f>
        <v>Low Risk</v>
      </c>
      <c r="N632" s="4"/>
      <c r="P632" s="26">
        <v>34.65</v>
      </c>
      <c r="Q632" s="4" t="str">
        <f t="shared" si="94"/>
        <v>Available</v>
      </c>
      <c r="Y632" s="24" t="s">
        <v>2519</v>
      </c>
      <c r="Z632" s="24" t="s">
        <v>12</v>
      </c>
      <c r="AA632" s="84" t="str">
        <f t="shared" si="89"/>
        <v>Priya Mohanty</v>
      </c>
      <c r="AB632" s="24">
        <v>60.36</v>
      </c>
      <c r="AG632" s="24" t="s">
        <v>2519</v>
      </c>
      <c r="AH632" s="4" t="str">
        <f t="shared" si="90"/>
        <v>00631</v>
      </c>
      <c r="AP632" s="4"/>
      <c r="AU632" s="24" t="s">
        <v>1377</v>
      </c>
      <c r="AV632" s="46" t="str">
        <f t="shared" si="91"/>
        <v>Approved</v>
      </c>
      <c r="BA632" s="24" t="s">
        <v>2519</v>
      </c>
      <c r="BB632" s="70" t="s">
        <v>347</v>
      </c>
      <c r="BC632" s="4" t="str">
        <f t="shared" si="92"/>
        <v>Cuttack</v>
      </c>
      <c r="BE632" s="4"/>
      <c r="BF632" s="4"/>
      <c r="BG632" s="24" t="s">
        <v>2519</v>
      </c>
      <c r="BH632" s="24" t="s">
        <v>12</v>
      </c>
      <c r="BI632" s="4">
        <f t="shared" si="93"/>
        <v>105.8</v>
      </c>
    </row>
    <row r="633" spans="9:61">
      <c r="I633" s="26">
        <v>727</v>
      </c>
      <c r="J633" s="46" t="str" cm="1">
        <f t="array" ref="J633">_xlfn.IFS(I633&gt;=750,"Low Risk",AND(I633&gt;=650,I633&lt;=749),"Medium Risk",I633&lt;650,"High Risk")</f>
        <v>Medium Risk</v>
      </c>
      <c r="N633" s="4"/>
      <c r="P633" s="24">
        <v>60.36</v>
      </c>
      <c r="Q633" s="4" t="str">
        <f t="shared" si="94"/>
        <v>Available</v>
      </c>
      <c r="Y633" s="26" t="s">
        <v>2520</v>
      </c>
      <c r="Z633" s="26" t="s">
        <v>24</v>
      </c>
      <c r="AA633" s="84" t="str">
        <f t="shared" si="89"/>
        <v>Bikash Nayak</v>
      </c>
      <c r="AB633" s="26">
        <v>81.349999999999994</v>
      </c>
      <c r="AG633" s="26" t="s">
        <v>2520</v>
      </c>
      <c r="AH633" s="4" t="str">
        <f t="shared" si="90"/>
        <v>00632</v>
      </c>
      <c r="AP633" s="4"/>
      <c r="AU633" s="26" t="s">
        <v>1381</v>
      </c>
      <c r="AV633" s="46" t="str">
        <f t="shared" si="91"/>
        <v>Rejected</v>
      </c>
      <c r="BA633" s="26" t="s">
        <v>2520</v>
      </c>
      <c r="BB633" s="71" t="s">
        <v>477</v>
      </c>
      <c r="BC633" s="4" t="str">
        <f t="shared" si="92"/>
        <v>Dhenkanal</v>
      </c>
      <c r="BE633" s="4"/>
      <c r="BF633" s="4"/>
      <c r="BG633" s="26" t="s">
        <v>2520</v>
      </c>
      <c r="BH633" s="26" t="s">
        <v>24</v>
      </c>
      <c r="BI633" s="4">
        <f t="shared" si="93"/>
        <v>190.31</v>
      </c>
    </row>
    <row r="634" spans="9:61">
      <c r="I634" s="24">
        <v>752</v>
      </c>
      <c r="J634" s="46" t="str" cm="1">
        <f t="array" ref="J634">_xlfn.IFS(I634&gt;=750,"Low Risk",AND(I634&gt;=650,I634&lt;=749),"Medium Risk",I634&lt;650,"High Risk")</f>
        <v>Low Risk</v>
      </c>
      <c r="N634" s="4"/>
      <c r="P634" s="26">
        <v>81.349999999999994</v>
      </c>
      <c r="Q634" s="4" t="str">
        <f t="shared" si="94"/>
        <v>Available</v>
      </c>
      <c r="Y634" s="24" t="s">
        <v>2522</v>
      </c>
      <c r="Z634" s="24" t="s">
        <v>32</v>
      </c>
      <c r="AA634" s="84" t="str">
        <f t="shared" si="89"/>
        <v>Ramesh Behera</v>
      </c>
      <c r="AB634" s="24">
        <v>27.64</v>
      </c>
      <c r="AG634" s="24" t="s">
        <v>2522</v>
      </c>
      <c r="AH634" s="4" t="str">
        <f t="shared" si="90"/>
        <v>00633</v>
      </c>
      <c r="AP634" s="4"/>
      <c r="AU634" s="24" t="s">
        <v>1377</v>
      </c>
      <c r="AV634" s="46" t="str">
        <f t="shared" si="91"/>
        <v>Approved</v>
      </c>
      <c r="BA634" s="24" t="s">
        <v>2522</v>
      </c>
      <c r="BB634" s="70" t="s">
        <v>527</v>
      </c>
      <c r="BC634" s="4" t="str">
        <f t="shared" si="92"/>
        <v>Berhampur</v>
      </c>
      <c r="BE634" s="4"/>
      <c r="BF634" s="4"/>
      <c r="BG634" s="24" t="s">
        <v>2522</v>
      </c>
      <c r="BH634" s="24" t="s">
        <v>32</v>
      </c>
      <c r="BI634" s="4">
        <f t="shared" si="93"/>
        <v>224.53</v>
      </c>
    </row>
    <row r="635" spans="9:61">
      <c r="I635" s="26">
        <v>648</v>
      </c>
      <c r="J635" s="46" t="str" cm="1">
        <f t="array" ref="J635">_xlfn.IFS(I635&gt;=750,"Low Risk",AND(I635&gt;=650,I635&lt;=749),"Medium Risk",I635&lt;650,"High Risk")</f>
        <v>High Risk</v>
      </c>
      <c r="N635" s="4"/>
      <c r="P635" s="24">
        <v>27.64</v>
      </c>
      <c r="Q635" s="4" t="str">
        <f t="shared" si="94"/>
        <v>Available</v>
      </c>
      <c r="Y635" s="26" t="s">
        <v>2524</v>
      </c>
      <c r="Z635" s="26" t="s">
        <v>24</v>
      </c>
      <c r="AA635" s="84" t="str">
        <f t="shared" si="89"/>
        <v>Bikash Nayak</v>
      </c>
      <c r="AB635" s="26">
        <v>89.61</v>
      </c>
      <c r="AG635" s="26" t="s">
        <v>2524</v>
      </c>
      <c r="AH635" s="4" t="str">
        <f t="shared" si="90"/>
        <v>00634</v>
      </c>
      <c r="AP635" s="4"/>
      <c r="AU635" s="26" t="s">
        <v>1377</v>
      </c>
      <c r="AV635" s="46" t="str">
        <f t="shared" si="91"/>
        <v>Approved</v>
      </c>
      <c r="BA635" s="26" t="s">
        <v>2524</v>
      </c>
      <c r="BB635" s="71" t="s">
        <v>234</v>
      </c>
      <c r="BC635" s="4" t="str">
        <f t="shared" si="92"/>
        <v>Sambalpur</v>
      </c>
      <c r="BE635" s="4"/>
      <c r="BF635" s="4"/>
      <c r="BG635" s="26" t="s">
        <v>2524</v>
      </c>
      <c r="BH635" s="26" t="s">
        <v>24</v>
      </c>
      <c r="BI635" s="4">
        <f t="shared" si="93"/>
        <v>190.31</v>
      </c>
    </row>
    <row r="636" spans="9:61">
      <c r="I636" s="24">
        <v>556</v>
      </c>
      <c r="J636" s="46" t="str" cm="1">
        <f t="array" ref="J636">_xlfn.IFS(I636&gt;=750,"Low Risk",AND(I636&gt;=650,I636&lt;=749),"Medium Risk",I636&lt;650,"High Risk")</f>
        <v>High Risk</v>
      </c>
      <c r="N636" s="4"/>
      <c r="P636" s="26">
        <v>89.61</v>
      </c>
      <c r="Q636" s="4" t="str">
        <f t="shared" si="94"/>
        <v>Available</v>
      </c>
      <c r="Y636" s="24" t="s">
        <v>2525</v>
      </c>
      <c r="Z636" s="24" t="s">
        <v>38</v>
      </c>
      <c r="AA636" s="84" t="str">
        <f t="shared" si="89"/>
        <v>Deepak Mishra</v>
      </c>
      <c r="AB636" s="24">
        <v>68.459999999999994</v>
      </c>
      <c r="AG636" s="24" t="s">
        <v>2525</v>
      </c>
      <c r="AH636" s="4" t="str">
        <f t="shared" si="90"/>
        <v>00635</v>
      </c>
      <c r="AP636" s="4"/>
      <c r="AU636" s="24" t="s">
        <v>1377</v>
      </c>
      <c r="AV636" s="46" t="str">
        <f t="shared" si="91"/>
        <v>Approved</v>
      </c>
      <c r="BA636" s="24" t="s">
        <v>2525</v>
      </c>
      <c r="BB636" s="70" t="s">
        <v>1334</v>
      </c>
      <c r="BC636" s="4" t="str">
        <f t="shared" si="92"/>
        <v>Puri</v>
      </c>
      <c r="BE636" s="4"/>
      <c r="BF636" s="4"/>
      <c r="BG636" s="24" t="s">
        <v>2525</v>
      </c>
      <c r="BH636" s="24" t="s">
        <v>38</v>
      </c>
      <c r="BI636" s="4">
        <f t="shared" si="93"/>
        <v>144.97999999999999</v>
      </c>
    </row>
    <row r="637" spans="9:61">
      <c r="I637" s="26">
        <v>885</v>
      </c>
      <c r="J637" s="46" t="str" cm="1">
        <f t="array" ref="J637">_xlfn.IFS(I637&gt;=750,"Low Risk",AND(I637&gt;=650,I637&lt;=749),"Medium Risk",I637&lt;650,"High Risk")</f>
        <v>Low Risk</v>
      </c>
      <c r="N637" s="4"/>
      <c r="P637" s="24">
        <v>68.459999999999994</v>
      </c>
      <c r="Q637" s="4" t="str">
        <f t="shared" si="94"/>
        <v>Available</v>
      </c>
      <c r="Y637" s="26" t="s">
        <v>2526</v>
      </c>
      <c r="Z637" s="26" t="s">
        <v>38</v>
      </c>
      <c r="AA637" s="84" t="str">
        <f t="shared" si="89"/>
        <v>Deepak Mishra</v>
      </c>
      <c r="AB637" s="26">
        <v>41.05</v>
      </c>
      <c r="AG637" s="26" t="s">
        <v>2526</v>
      </c>
      <c r="AH637" s="4" t="str">
        <f t="shared" si="90"/>
        <v>00636</v>
      </c>
      <c r="AP637" s="4"/>
      <c r="AU637" s="26" t="s">
        <v>1377</v>
      </c>
      <c r="AV637" s="46" t="str">
        <f t="shared" si="91"/>
        <v>Approved</v>
      </c>
      <c r="BA637" s="26" t="s">
        <v>2526</v>
      </c>
      <c r="BB637" s="71" t="s">
        <v>1177</v>
      </c>
      <c r="BC637" s="4" t="str">
        <f t="shared" si="92"/>
        <v>Cuttack</v>
      </c>
      <c r="BE637" s="4"/>
      <c r="BF637" s="4"/>
      <c r="BG637" s="26" t="s">
        <v>2526</v>
      </c>
      <c r="BH637" s="26" t="s">
        <v>38</v>
      </c>
      <c r="BI637" s="4">
        <f t="shared" si="93"/>
        <v>144.97999999999999</v>
      </c>
    </row>
    <row r="638" spans="9:61">
      <c r="I638" s="24">
        <v>828</v>
      </c>
      <c r="J638" s="46" t="str" cm="1">
        <f t="array" ref="J638">_xlfn.IFS(I638&gt;=750,"Low Risk",AND(I638&gt;=650,I638&lt;=749),"Medium Risk",I638&lt;650,"High Risk")</f>
        <v>Low Risk</v>
      </c>
      <c r="N638" s="4"/>
      <c r="P638" s="26">
        <v>41.05</v>
      </c>
      <c r="Q638" s="4" t="str">
        <f t="shared" si="94"/>
        <v>Available</v>
      </c>
      <c r="Y638" s="24" t="s">
        <v>2527</v>
      </c>
      <c r="Z638" s="24" t="s">
        <v>41</v>
      </c>
      <c r="AA638" s="84" t="str">
        <f t="shared" si="89"/>
        <v>Pooja Tripathi</v>
      </c>
      <c r="AB638" s="24">
        <v>69.44</v>
      </c>
      <c r="AG638" s="24" t="s">
        <v>2527</v>
      </c>
      <c r="AH638" s="4" t="str">
        <f t="shared" si="90"/>
        <v>00637</v>
      </c>
      <c r="AP638" s="4"/>
      <c r="AU638" s="24" t="s">
        <v>1381</v>
      </c>
      <c r="AV638" s="46" t="str">
        <f t="shared" si="91"/>
        <v>Rejected</v>
      </c>
      <c r="BA638" s="24" t="s">
        <v>2527</v>
      </c>
      <c r="BB638" s="70" t="s">
        <v>650</v>
      </c>
      <c r="BC638" s="4" t="str">
        <f t="shared" si="92"/>
        <v>Jharsuguda</v>
      </c>
      <c r="BE638" s="4"/>
      <c r="BF638" s="4"/>
      <c r="BG638" s="24" t="s">
        <v>2527</v>
      </c>
      <c r="BH638" s="24" t="s">
        <v>41</v>
      </c>
      <c r="BI638" s="4">
        <f t="shared" si="93"/>
        <v>251.78</v>
      </c>
    </row>
    <row r="639" spans="9:61">
      <c r="I639" s="26">
        <v>787</v>
      </c>
      <c r="J639" s="46" t="str" cm="1">
        <f t="array" ref="J639">_xlfn.IFS(I639&gt;=750,"Low Risk",AND(I639&gt;=650,I639&lt;=749),"Medium Risk",I639&lt;650,"High Risk")</f>
        <v>Low Risk</v>
      </c>
      <c r="N639" s="4"/>
      <c r="P639" s="24">
        <v>69.44</v>
      </c>
      <c r="Q639" s="4" t="str">
        <f t="shared" si="94"/>
        <v>Available</v>
      </c>
      <c r="Y639" s="26" t="s">
        <v>2528</v>
      </c>
      <c r="Z639" s="26" t="s">
        <v>32</v>
      </c>
      <c r="AA639" s="84" t="str">
        <f t="shared" si="89"/>
        <v>Ramesh Behera</v>
      </c>
      <c r="AB639" s="26">
        <v>95.98</v>
      </c>
      <c r="AG639" s="26" t="s">
        <v>2528</v>
      </c>
      <c r="AH639" s="4" t="str">
        <f t="shared" si="90"/>
        <v>00638</v>
      </c>
      <c r="AP639" s="4"/>
      <c r="AU639" s="26" t="s">
        <v>1377</v>
      </c>
      <c r="AV639" s="46" t="str">
        <f t="shared" si="91"/>
        <v>Approved</v>
      </c>
      <c r="BA639" s="26" t="s">
        <v>2528</v>
      </c>
      <c r="BB639" s="71" t="s">
        <v>184</v>
      </c>
      <c r="BC639" s="4" t="str">
        <f t="shared" si="92"/>
        <v>Bhubaneswar</v>
      </c>
      <c r="BE639" s="4"/>
      <c r="BF639" s="4"/>
      <c r="BG639" s="26" t="s">
        <v>2528</v>
      </c>
      <c r="BH639" s="26" t="s">
        <v>32</v>
      </c>
      <c r="BI639" s="4">
        <f t="shared" si="93"/>
        <v>224.53</v>
      </c>
    </row>
    <row r="640" spans="9:61">
      <c r="I640" s="24">
        <v>895</v>
      </c>
      <c r="J640" s="46" t="str" cm="1">
        <f t="array" ref="J640">_xlfn.IFS(I640&gt;=750,"Low Risk",AND(I640&gt;=650,I640&lt;=749),"Medium Risk",I640&lt;650,"High Risk")</f>
        <v>Low Risk</v>
      </c>
      <c r="N640" s="4"/>
      <c r="P640" s="26">
        <v>95.98</v>
      </c>
      <c r="Q640" s="4" t="str">
        <f t="shared" si="94"/>
        <v>Available</v>
      </c>
      <c r="Y640" s="24" t="s">
        <v>2529</v>
      </c>
      <c r="Z640" s="24" t="s">
        <v>28</v>
      </c>
      <c r="AA640" s="84" t="str">
        <f t="shared" si="89"/>
        <v>Sunita Sahu</v>
      </c>
      <c r="AB640" s="24">
        <v>66.290000000000006</v>
      </c>
      <c r="AG640" s="24" t="s">
        <v>2529</v>
      </c>
      <c r="AH640" s="4" t="str">
        <f t="shared" si="90"/>
        <v>00639</v>
      </c>
      <c r="AP640" s="4"/>
      <c r="AU640" s="24" t="s">
        <v>1377</v>
      </c>
      <c r="AV640" s="46" t="str">
        <f t="shared" si="91"/>
        <v>Approved</v>
      </c>
      <c r="BA640" s="24" t="s">
        <v>2529</v>
      </c>
      <c r="BB640" s="70" t="s">
        <v>260</v>
      </c>
      <c r="BC640" s="4" t="str">
        <f t="shared" si="92"/>
        <v>Puri</v>
      </c>
      <c r="BE640" s="4"/>
      <c r="BF640" s="4"/>
      <c r="BG640" s="24" t="s">
        <v>2529</v>
      </c>
      <c r="BH640" s="24" t="s">
        <v>28</v>
      </c>
      <c r="BI640" s="4">
        <f t="shared" si="93"/>
        <v>162.30000000000001</v>
      </c>
    </row>
    <row r="641" spans="9:61">
      <c r="I641" s="26">
        <v>751</v>
      </c>
      <c r="J641" s="46" t="str" cm="1">
        <f t="array" ref="J641">_xlfn.IFS(I641&gt;=750,"Low Risk",AND(I641&gt;=650,I641&lt;=749),"Medium Risk",I641&lt;650,"High Risk")</f>
        <v>Low Risk</v>
      </c>
      <c r="N641" s="4"/>
      <c r="P641" s="24">
        <v>66.290000000000006</v>
      </c>
      <c r="Q641" s="4" t="str">
        <f t="shared" si="94"/>
        <v>Available</v>
      </c>
      <c r="Y641" s="26" t="s">
        <v>2532</v>
      </c>
      <c r="Z641" s="26" t="s">
        <v>35</v>
      </c>
      <c r="AA641" s="84" t="str">
        <f t="shared" si="89"/>
        <v>Kavita Rath</v>
      </c>
      <c r="AB641" s="26">
        <v>25.96</v>
      </c>
      <c r="AG641" s="26" t="s">
        <v>2532</v>
      </c>
      <c r="AH641" s="4" t="str">
        <f t="shared" si="90"/>
        <v>00640</v>
      </c>
      <c r="AP641" s="4"/>
      <c r="AU641" s="26" t="s">
        <v>1377</v>
      </c>
      <c r="AV641" s="46" t="str">
        <f t="shared" si="91"/>
        <v>Approved</v>
      </c>
      <c r="BA641" s="26" t="s">
        <v>2532</v>
      </c>
      <c r="BB641" s="71" t="s">
        <v>761</v>
      </c>
      <c r="BC641" s="4" t="str">
        <f t="shared" si="92"/>
        <v>Bhubaneswar</v>
      </c>
      <c r="BE641" s="4"/>
      <c r="BF641" s="4"/>
      <c r="BG641" s="26" t="s">
        <v>2532</v>
      </c>
      <c r="BH641" s="26" t="s">
        <v>35</v>
      </c>
      <c r="BI641" s="4">
        <f t="shared" si="93"/>
        <v>103.83</v>
      </c>
    </row>
    <row r="642" spans="9:61">
      <c r="I642" s="24">
        <v>878</v>
      </c>
      <c r="J642" s="46" t="str" cm="1">
        <f t="array" ref="J642">_xlfn.IFS(I642&gt;=750,"Low Risk",AND(I642&gt;=650,I642&lt;=749),"Medium Risk",I642&lt;650,"High Risk")</f>
        <v>Low Risk</v>
      </c>
      <c r="N642" s="4"/>
      <c r="P642" s="26">
        <v>25.96</v>
      </c>
      <c r="Q642" s="4" t="str">
        <f t="shared" si="94"/>
        <v>Available</v>
      </c>
      <c r="Y642" s="24" t="s">
        <v>2534</v>
      </c>
      <c r="Z642" s="24" t="s">
        <v>16</v>
      </c>
      <c r="AA642" s="84" t="str">
        <f t="shared" si="89"/>
        <v>Suresh Panda</v>
      </c>
      <c r="AB642" s="24">
        <v>78.78</v>
      </c>
      <c r="AG642" s="24" t="s">
        <v>2534</v>
      </c>
      <c r="AH642" s="4" t="str">
        <f t="shared" si="90"/>
        <v>00641</v>
      </c>
      <c r="AP642" s="4"/>
      <c r="AU642" s="24" t="s">
        <v>1386</v>
      </c>
      <c r="AV642" s="46" t="str">
        <f t="shared" si="91"/>
        <v>Rejected</v>
      </c>
      <c r="BA642" s="24" t="s">
        <v>2534</v>
      </c>
      <c r="BB642" s="70" t="s">
        <v>483</v>
      </c>
      <c r="BC642" s="4" t="str">
        <f t="shared" si="92"/>
        <v>Jharsuguda</v>
      </c>
      <c r="BE642" s="4"/>
      <c r="BF642" s="4"/>
      <c r="BG642" s="24" t="s">
        <v>2534</v>
      </c>
      <c r="BH642" s="24" t="s">
        <v>16</v>
      </c>
      <c r="BI642" s="4">
        <f t="shared" si="93"/>
        <v>197.62</v>
      </c>
    </row>
    <row r="643" spans="9:61">
      <c r="I643" s="26">
        <v>878</v>
      </c>
      <c r="J643" s="46" t="str" cm="1">
        <f t="array" ref="J643">_xlfn.IFS(I643&gt;=750,"Low Risk",AND(I643&gt;=650,I643&lt;=749),"Medium Risk",I643&lt;650,"High Risk")</f>
        <v>Low Risk</v>
      </c>
      <c r="N643" s="4"/>
      <c r="P643" s="24">
        <v>78.78</v>
      </c>
      <c r="Q643" s="4" t="str">
        <f t="shared" si="94"/>
        <v>Available</v>
      </c>
      <c r="Y643" s="26" t="s">
        <v>2535</v>
      </c>
      <c r="Z643" s="26" t="s">
        <v>20</v>
      </c>
      <c r="AA643" s="84" t="str">
        <f t="shared" ref="AA643:AA706" si="95">VLOOKUP(Z643,$W$2:$X$11,2,FALSE)</f>
        <v>Anita Das</v>
      </c>
      <c r="AB643" s="26">
        <v>78.319999999999993</v>
      </c>
      <c r="AG643" s="26" t="s">
        <v>2535</v>
      </c>
      <c r="AH643" s="4" t="str">
        <f t="shared" ref="AH643:AH706" si="96">RIGHT(AG643,5)</f>
        <v>00642</v>
      </c>
      <c r="AP643" s="4"/>
      <c r="AU643" s="26" t="s">
        <v>1386</v>
      </c>
      <c r="AV643" s="46" t="str">
        <f t="shared" ref="AV643:AV706" si="97">PROPER(TRIM(AU643))</f>
        <v>Rejected</v>
      </c>
      <c r="BA643" s="26" t="s">
        <v>2535</v>
      </c>
      <c r="BB643" s="71" t="s">
        <v>747</v>
      </c>
      <c r="BC643" s="4" t="str">
        <f t="shared" ref="BC643:BC706" si="98">VLOOKUP(BB643,$AY$2:$AZ$501,2,FALSE)</f>
        <v>Dhenkanal</v>
      </c>
      <c r="BE643" s="4"/>
      <c r="BF643" s="4"/>
      <c r="BG643" s="26" t="s">
        <v>2535</v>
      </c>
      <c r="BH643" s="26" t="s">
        <v>20</v>
      </c>
      <c r="BI643" s="4">
        <f t="shared" ref="BI643:BI706" si="99">VLOOKUP(BH643,$BE$2:$BF$11,2,FALSE)</f>
        <v>104.66</v>
      </c>
    </row>
    <row r="644" spans="9:61">
      <c r="I644" s="24">
        <v>722</v>
      </c>
      <c r="J644" s="46" t="str" cm="1">
        <f t="array" ref="J644">_xlfn.IFS(I644&gt;=750,"Low Risk",AND(I644&gt;=650,I644&lt;=749),"Medium Risk",I644&lt;650,"High Risk")</f>
        <v>Medium Risk</v>
      </c>
      <c r="N644" s="4"/>
      <c r="P644" s="26">
        <v>78.319999999999993</v>
      </c>
      <c r="Q644" s="4" t="str">
        <f t="shared" si="94"/>
        <v>Available</v>
      </c>
      <c r="Y644" s="24" t="s">
        <v>2536</v>
      </c>
      <c r="Z644" s="24" t="s">
        <v>24</v>
      </c>
      <c r="AA644" s="84" t="str">
        <f t="shared" si="95"/>
        <v>Bikash Nayak</v>
      </c>
      <c r="AB644" s="24">
        <v>40.97</v>
      </c>
      <c r="AG644" s="24" t="s">
        <v>2536</v>
      </c>
      <c r="AH644" s="4" t="str">
        <f t="shared" si="96"/>
        <v>00643</v>
      </c>
      <c r="AP644" s="4"/>
      <c r="AU644" s="24" t="s">
        <v>1386</v>
      </c>
      <c r="AV644" s="46" t="str">
        <f t="shared" si="97"/>
        <v>Rejected</v>
      </c>
      <c r="BA644" s="24" t="s">
        <v>2536</v>
      </c>
      <c r="BB644" s="70" t="s">
        <v>223</v>
      </c>
      <c r="BC644" s="4" t="str">
        <f t="shared" si="98"/>
        <v>Berhampur</v>
      </c>
      <c r="BE644" s="4"/>
      <c r="BF644" s="4"/>
      <c r="BG644" s="24" t="s">
        <v>2536</v>
      </c>
      <c r="BH644" s="24" t="s">
        <v>24</v>
      </c>
      <c r="BI644" s="4">
        <f t="shared" si="99"/>
        <v>190.31</v>
      </c>
    </row>
    <row r="645" spans="9:61">
      <c r="I645" s="26">
        <v>657</v>
      </c>
      <c r="J645" s="46" t="str" cm="1">
        <f t="array" ref="J645">_xlfn.IFS(I645&gt;=750,"Low Risk",AND(I645&gt;=650,I645&lt;=749),"Medium Risk",I645&lt;650,"High Risk")</f>
        <v>Medium Risk</v>
      </c>
      <c r="N645" s="4"/>
      <c r="P645" s="24">
        <v>40.97</v>
      </c>
      <c r="Q645" s="4" t="str">
        <f t="shared" si="94"/>
        <v>Available</v>
      </c>
      <c r="Y645" s="26" t="s">
        <v>2537</v>
      </c>
      <c r="Z645" s="26" t="s">
        <v>16</v>
      </c>
      <c r="AA645" s="84" t="str">
        <f t="shared" si="95"/>
        <v>Suresh Panda</v>
      </c>
      <c r="AB645" s="26">
        <v>77.2</v>
      </c>
      <c r="AG645" s="26" t="s">
        <v>2537</v>
      </c>
      <c r="AH645" s="4" t="str">
        <f t="shared" si="96"/>
        <v>00644</v>
      </c>
      <c r="AP645" s="4"/>
      <c r="AU645" s="26" t="s">
        <v>1381</v>
      </c>
      <c r="AV645" s="46" t="str">
        <f t="shared" si="97"/>
        <v>Rejected</v>
      </c>
      <c r="BA645" s="26" t="s">
        <v>2537</v>
      </c>
      <c r="BB645" s="71" t="s">
        <v>61</v>
      </c>
      <c r="BC645" s="4" t="str">
        <f t="shared" si="98"/>
        <v>Balasore</v>
      </c>
      <c r="BE645" s="4"/>
      <c r="BF645" s="4"/>
      <c r="BG645" s="26" t="s">
        <v>2537</v>
      </c>
      <c r="BH645" s="26" t="s">
        <v>16</v>
      </c>
      <c r="BI645" s="4">
        <f t="shared" si="99"/>
        <v>197.62</v>
      </c>
    </row>
    <row r="646" spans="9:61">
      <c r="I646" s="24">
        <v>796</v>
      </c>
      <c r="J646" s="46" t="str" cm="1">
        <f t="array" ref="J646">_xlfn.IFS(I646&gt;=750,"Low Risk",AND(I646&gt;=650,I646&lt;=749),"Medium Risk",I646&lt;650,"High Risk")</f>
        <v>Low Risk</v>
      </c>
      <c r="N646" s="4"/>
      <c r="P646" s="26">
        <v>77.2</v>
      </c>
      <c r="Q646" s="4" t="str">
        <f t="shared" ref="Q646:Q709" si="100">IF(ISBLANK(P646),"missing","Available")</f>
        <v>Available</v>
      </c>
      <c r="Y646" s="24" t="s">
        <v>2539</v>
      </c>
      <c r="Z646" s="24" t="s">
        <v>24</v>
      </c>
      <c r="AA646" s="84" t="str">
        <f t="shared" si="95"/>
        <v>Bikash Nayak</v>
      </c>
      <c r="AB646" s="24">
        <v>40.79</v>
      </c>
      <c r="AG646" s="24" t="s">
        <v>2539</v>
      </c>
      <c r="AH646" s="4" t="str">
        <f t="shared" si="96"/>
        <v>00645</v>
      </c>
      <c r="AP646" s="4"/>
      <c r="AU646" s="24" t="s">
        <v>1377</v>
      </c>
      <c r="AV646" s="46" t="str">
        <f t="shared" si="97"/>
        <v>Approved</v>
      </c>
      <c r="BA646" s="24" t="s">
        <v>2539</v>
      </c>
      <c r="BB646" s="70" t="s">
        <v>1020</v>
      </c>
      <c r="BC646" s="4" t="str">
        <f t="shared" si="98"/>
        <v>Bhubaneswar</v>
      </c>
      <c r="BE646" s="4"/>
      <c r="BF646" s="4"/>
      <c r="BG646" s="24" t="s">
        <v>2539</v>
      </c>
      <c r="BH646" s="24" t="s">
        <v>24</v>
      </c>
      <c r="BI646" s="4">
        <f t="shared" si="99"/>
        <v>190.31</v>
      </c>
    </row>
    <row r="647" spans="9:61">
      <c r="I647" s="26">
        <v>565</v>
      </c>
      <c r="J647" s="46" t="str" cm="1">
        <f t="array" ref="J647">_xlfn.IFS(I647&gt;=750,"Low Risk",AND(I647&gt;=650,I647&lt;=749),"Medium Risk",I647&lt;650,"High Risk")</f>
        <v>High Risk</v>
      </c>
      <c r="N647" s="4"/>
      <c r="P647" s="24">
        <v>40.79</v>
      </c>
      <c r="Q647" s="4" t="str">
        <f t="shared" si="100"/>
        <v>Available</v>
      </c>
      <c r="Y647" s="26" t="s">
        <v>2541</v>
      </c>
      <c r="Z647" s="26" t="s">
        <v>20</v>
      </c>
      <c r="AA647" s="84" t="str">
        <f t="shared" si="95"/>
        <v>Anita Das</v>
      </c>
      <c r="AB647" s="26">
        <v>23.53</v>
      </c>
      <c r="AG647" s="26" t="s">
        <v>2541</v>
      </c>
      <c r="AH647" s="4" t="str">
        <f t="shared" si="96"/>
        <v>00646</v>
      </c>
      <c r="AP647" s="4"/>
      <c r="AU647" s="26" t="s">
        <v>1377</v>
      </c>
      <c r="AV647" s="46" t="str">
        <f t="shared" si="97"/>
        <v>Approved</v>
      </c>
      <c r="BA647" s="26" t="s">
        <v>2541</v>
      </c>
      <c r="BB647" s="71" t="s">
        <v>738</v>
      </c>
      <c r="BC647" s="4" t="str">
        <f t="shared" si="98"/>
        <v>Puri</v>
      </c>
      <c r="BE647" s="4"/>
      <c r="BF647" s="4"/>
      <c r="BG647" s="26" t="s">
        <v>2541</v>
      </c>
      <c r="BH647" s="26" t="s">
        <v>20</v>
      </c>
      <c r="BI647" s="4">
        <f t="shared" si="99"/>
        <v>104.66</v>
      </c>
    </row>
    <row r="648" spans="9:61">
      <c r="I648" s="24">
        <v>759</v>
      </c>
      <c r="J648" s="46" t="str" cm="1">
        <f t="array" ref="J648">_xlfn.IFS(I648&gt;=750,"Low Risk",AND(I648&gt;=650,I648&lt;=749),"Medium Risk",I648&lt;650,"High Risk")</f>
        <v>Low Risk</v>
      </c>
      <c r="N648" s="4"/>
      <c r="P648" s="26">
        <v>23.53</v>
      </c>
      <c r="Q648" s="4" t="str">
        <f t="shared" si="100"/>
        <v>Available</v>
      </c>
      <c r="Y648" s="24" t="s">
        <v>2543</v>
      </c>
      <c r="Z648" s="24" t="s">
        <v>38</v>
      </c>
      <c r="AA648" s="84" t="str">
        <f t="shared" si="95"/>
        <v>Deepak Mishra</v>
      </c>
      <c r="AB648" s="24">
        <v>22.85</v>
      </c>
      <c r="AG648" s="24" t="s">
        <v>2543</v>
      </c>
      <c r="AH648" s="4" t="str">
        <f t="shared" si="96"/>
        <v>00647</v>
      </c>
      <c r="AP648" s="4"/>
      <c r="AU648" s="24" t="s">
        <v>1377</v>
      </c>
      <c r="AV648" s="46" t="str">
        <f t="shared" si="97"/>
        <v>Approved</v>
      </c>
      <c r="BA648" s="24" t="s">
        <v>2543</v>
      </c>
      <c r="BB648" s="70" t="s">
        <v>228</v>
      </c>
      <c r="BC648" s="4" t="str">
        <f t="shared" si="98"/>
        <v>Sambalpur</v>
      </c>
      <c r="BE648" s="4"/>
      <c r="BF648" s="4"/>
      <c r="BG648" s="24" t="s">
        <v>2543</v>
      </c>
      <c r="BH648" s="24" t="s">
        <v>38</v>
      </c>
      <c r="BI648" s="4">
        <f t="shared" si="99"/>
        <v>144.97999999999999</v>
      </c>
    </row>
    <row r="649" spans="9:61">
      <c r="I649" s="26">
        <v>826</v>
      </c>
      <c r="J649" s="46" t="str" cm="1">
        <f t="array" ref="J649">_xlfn.IFS(I649&gt;=750,"Low Risk",AND(I649&gt;=650,I649&lt;=749),"Medium Risk",I649&lt;650,"High Risk")</f>
        <v>Low Risk</v>
      </c>
      <c r="N649" s="4"/>
      <c r="P649" s="24">
        <v>22.85</v>
      </c>
      <c r="Q649" s="4" t="str">
        <f t="shared" si="100"/>
        <v>Available</v>
      </c>
      <c r="Y649" s="26" t="s">
        <v>2544</v>
      </c>
      <c r="Z649" s="26" t="s">
        <v>20</v>
      </c>
      <c r="AA649" s="84" t="str">
        <f t="shared" si="95"/>
        <v>Anita Das</v>
      </c>
      <c r="AB649" s="26">
        <v>80.739999999999995</v>
      </c>
      <c r="AG649" s="26" t="s">
        <v>2544</v>
      </c>
      <c r="AH649" s="4" t="str">
        <f t="shared" si="96"/>
        <v>00648</v>
      </c>
      <c r="AP649" s="4"/>
      <c r="AU649" s="26" t="s">
        <v>1377</v>
      </c>
      <c r="AV649" s="46" t="str">
        <f t="shared" si="97"/>
        <v>Approved</v>
      </c>
      <c r="BA649" s="26" t="s">
        <v>2544</v>
      </c>
      <c r="BB649" s="71" t="s">
        <v>565</v>
      </c>
      <c r="BC649" s="4" t="str">
        <f t="shared" si="98"/>
        <v>Balasore</v>
      </c>
      <c r="BE649" s="4"/>
      <c r="BF649" s="4"/>
      <c r="BG649" s="26" t="s">
        <v>2544</v>
      </c>
      <c r="BH649" s="26" t="s">
        <v>20</v>
      </c>
      <c r="BI649" s="4">
        <f t="shared" si="99"/>
        <v>104.66</v>
      </c>
    </row>
    <row r="650" spans="9:61">
      <c r="I650" s="24">
        <v>725</v>
      </c>
      <c r="J650" s="46" t="str" cm="1">
        <f t="array" ref="J650">_xlfn.IFS(I650&gt;=750,"Low Risk",AND(I650&gt;=650,I650&lt;=749),"Medium Risk",I650&lt;650,"High Risk")</f>
        <v>Medium Risk</v>
      </c>
      <c r="N650" s="4"/>
      <c r="P650" s="26">
        <v>80.739999999999995</v>
      </c>
      <c r="Q650" s="4" t="str">
        <f t="shared" si="100"/>
        <v>Available</v>
      </c>
      <c r="Y650" s="24" t="s">
        <v>2545</v>
      </c>
      <c r="Z650" s="24" t="s">
        <v>7</v>
      </c>
      <c r="AA650" s="84" t="str">
        <f t="shared" si="95"/>
        <v>Rajesh Kumar</v>
      </c>
      <c r="AB650" s="24">
        <v>88.86</v>
      </c>
      <c r="AG650" s="24" t="s">
        <v>2545</v>
      </c>
      <c r="AH650" s="4" t="str">
        <f t="shared" si="96"/>
        <v>00649</v>
      </c>
      <c r="AP650" s="4"/>
      <c r="AU650" s="24" t="s">
        <v>1377</v>
      </c>
      <c r="AV650" s="46" t="str">
        <f t="shared" si="97"/>
        <v>Approved</v>
      </c>
      <c r="BA650" s="24" t="s">
        <v>2545</v>
      </c>
      <c r="BB650" s="70" t="s">
        <v>1062</v>
      </c>
      <c r="BC650" s="4" t="str">
        <f t="shared" si="98"/>
        <v>Bhubaneswar</v>
      </c>
      <c r="BE650" s="4"/>
      <c r="BF650" s="4"/>
      <c r="BG650" s="24" t="s">
        <v>2545</v>
      </c>
      <c r="BH650" s="24" t="s">
        <v>7</v>
      </c>
      <c r="BI650" s="4">
        <f t="shared" si="99"/>
        <v>209.86</v>
      </c>
    </row>
    <row r="651" spans="9:61">
      <c r="I651" s="26">
        <v>796</v>
      </c>
      <c r="J651" s="46" t="str" cm="1">
        <f t="array" ref="J651">_xlfn.IFS(I651&gt;=750,"Low Risk",AND(I651&gt;=650,I651&lt;=749),"Medium Risk",I651&lt;650,"High Risk")</f>
        <v>Low Risk</v>
      </c>
      <c r="N651" s="4"/>
      <c r="P651" s="24">
        <v>88.86</v>
      </c>
      <c r="Q651" s="4" t="str">
        <f t="shared" si="100"/>
        <v>Available</v>
      </c>
      <c r="Y651" s="26" t="s">
        <v>2546</v>
      </c>
      <c r="Z651" s="26" t="s">
        <v>16</v>
      </c>
      <c r="AA651" s="84" t="str">
        <f t="shared" si="95"/>
        <v>Suresh Panda</v>
      </c>
      <c r="AB651" s="26">
        <v>98.09</v>
      </c>
      <c r="AG651" s="26" t="s">
        <v>2546</v>
      </c>
      <c r="AH651" s="4" t="str">
        <f t="shared" si="96"/>
        <v>00650</v>
      </c>
      <c r="AP651" s="4"/>
      <c r="AU651" s="26" t="s">
        <v>1381</v>
      </c>
      <c r="AV651" s="46" t="str">
        <f t="shared" si="97"/>
        <v>Rejected</v>
      </c>
      <c r="BA651" s="26" t="s">
        <v>2546</v>
      </c>
      <c r="BB651" s="71" t="s">
        <v>1020</v>
      </c>
      <c r="BC651" s="4" t="str">
        <f t="shared" si="98"/>
        <v>Bhubaneswar</v>
      </c>
      <c r="BE651" s="4"/>
      <c r="BF651" s="4"/>
      <c r="BG651" s="26" t="s">
        <v>2546</v>
      </c>
      <c r="BH651" s="26" t="s">
        <v>16</v>
      </c>
      <c r="BI651" s="4">
        <f t="shared" si="99"/>
        <v>197.62</v>
      </c>
    </row>
    <row r="652" spans="9:61">
      <c r="I652" s="24">
        <v>617</v>
      </c>
      <c r="J652" s="46" t="str" cm="1">
        <f t="array" ref="J652">_xlfn.IFS(I652&gt;=750,"Low Risk",AND(I652&gt;=650,I652&lt;=749),"Medium Risk",I652&lt;650,"High Risk")</f>
        <v>High Risk</v>
      </c>
      <c r="N652" s="4"/>
      <c r="P652" s="26">
        <v>98.09</v>
      </c>
      <c r="Q652" s="4" t="str">
        <f t="shared" si="100"/>
        <v>Available</v>
      </c>
      <c r="Y652" s="24" t="s">
        <v>2547</v>
      </c>
      <c r="Z652" s="24" t="s">
        <v>24</v>
      </c>
      <c r="AA652" s="84" t="str">
        <f t="shared" si="95"/>
        <v>Bikash Nayak</v>
      </c>
      <c r="AB652" s="24">
        <v>45.5</v>
      </c>
      <c r="AG652" s="24" t="s">
        <v>2547</v>
      </c>
      <c r="AH652" s="4" t="str">
        <f t="shared" si="96"/>
        <v>00651</v>
      </c>
      <c r="AP652" s="4"/>
      <c r="AU652" s="24" t="s">
        <v>1381</v>
      </c>
      <c r="AV652" s="46" t="str">
        <f t="shared" si="97"/>
        <v>Rejected</v>
      </c>
      <c r="BA652" s="24" t="s">
        <v>2547</v>
      </c>
      <c r="BB652" s="70" t="s">
        <v>271</v>
      </c>
      <c r="BC652" s="4" t="str">
        <f t="shared" si="98"/>
        <v>Jharsuguda</v>
      </c>
      <c r="BE652" s="4"/>
      <c r="BF652" s="4"/>
      <c r="BG652" s="24" t="s">
        <v>2547</v>
      </c>
      <c r="BH652" s="24" t="s">
        <v>24</v>
      </c>
      <c r="BI652" s="4">
        <f t="shared" si="99"/>
        <v>190.31</v>
      </c>
    </row>
    <row r="653" spans="9:61">
      <c r="I653" s="26">
        <v>885</v>
      </c>
      <c r="J653" s="46" t="str" cm="1">
        <f t="array" ref="J653">_xlfn.IFS(I653&gt;=750,"Low Risk",AND(I653&gt;=650,I653&lt;=749),"Medium Risk",I653&lt;650,"High Risk")</f>
        <v>Low Risk</v>
      </c>
      <c r="N653" s="4"/>
      <c r="P653" s="24">
        <v>45.5</v>
      </c>
      <c r="Q653" s="4" t="str">
        <f t="shared" si="100"/>
        <v>Available</v>
      </c>
      <c r="Y653" s="26" t="s">
        <v>2548</v>
      </c>
      <c r="Z653" s="26" t="s">
        <v>16</v>
      </c>
      <c r="AA653" s="84" t="str">
        <f t="shared" si="95"/>
        <v>Suresh Panda</v>
      </c>
      <c r="AB653" s="26">
        <v>17.97</v>
      </c>
      <c r="AG653" s="26" t="s">
        <v>2548</v>
      </c>
      <c r="AH653" s="4" t="str">
        <f t="shared" si="96"/>
        <v>00652</v>
      </c>
      <c r="AP653" s="4"/>
      <c r="AU653" s="26" t="s">
        <v>1377</v>
      </c>
      <c r="AV653" s="46" t="str">
        <f t="shared" si="97"/>
        <v>Approved</v>
      </c>
      <c r="BA653" s="26" t="s">
        <v>2548</v>
      </c>
      <c r="BB653" s="71" t="s">
        <v>1187</v>
      </c>
      <c r="BC653" s="4" t="str">
        <f t="shared" si="98"/>
        <v>Bhubaneswar</v>
      </c>
      <c r="BE653" s="4"/>
      <c r="BF653" s="4"/>
      <c r="BG653" s="26" t="s">
        <v>2548</v>
      </c>
      <c r="BH653" s="26" t="s">
        <v>16</v>
      </c>
      <c r="BI653" s="4">
        <f t="shared" si="99"/>
        <v>197.62</v>
      </c>
    </row>
    <row r="654" spans="9:61">
      <c r="I654" s="24">
        <v>862</v>
      </c>
      <c r="J654" s="46" t="str" cm="1">
        <f t="array" ref="J654">_xlfn.IFS(I654&gt;=750,"Low Risk",AND(I654&gt;=650,I654&lt;=749),"Medium Risk",I654&lt;650,"High Risk")</f>
        <v>Low Risk</v>
      </c>
      <c r="N654" s="4"/>
      <c r="P654" s="26">
        <v>17.97</v>
      </c>
      <c r="Q654" s="4" t="str">
        <f t="shared" si="100"/>
        <v>Available</v>
      </c>
      <c r="Y654" s="24" t="s">
        <v>2550</v>
      </c>
      <c r="Z654" s="24" t="s">
        <v>20</v>
      </c>
      <c r="AA654" s="84" t="str">
        <f t="shared" si="95"/>
        <v>Anita Das</v>
      </c>
      <c r="AB654" s="24">
        <v>52.51</v>
      </c>
      <c r="AG654" s="24" t="s">
        <v>2550</v>
      </c>
      <c r="AH654" s="4" t="str">
        <f t="shared" si="96"/>
        <v>00653</v>
      </c>
      <c r="AP654" s="4"/>
      <c r="AU654" s="24" t="s">
        <v>1386</v>
      </c>
      <c r="AV654" s="46" t="str">
        <f t="shared" si="97"/>
        <v>Rejected</v>
      </c>
      <c r="BA654" s="24" t="s">
        <v>2550</v>
      </c>
      <c r="BB654" s="70" t="s">
        <v>691</v>
      </c>
      <c r="BC654" s="4" t="str">
        <f t="shared" si="98"/>
        <v>Angul</v>
      </c>
      <c r="BE654" s="4"/>
      <c r="BF654" s="4"/>
      <c r="BG654" s="24" t="s">
        <v>2550</v>
      </c>
      <c r="BH654" s="24" t="s">
        <v>20</v>
      </c>
      <c r="BI654" s="4">
        <f t="shared" si="99"/>
        <v>104.66</v>
      </c>
    </row>
    <row r="655" spans="9:61">
      <c r="I655" s="26">
        <v>782</v>
      </c>
      <c r="J655" s="46" t="str" cm="1">
        <f t="array" ref="J655">_xlfn.IFS(I655&gt;=750,"Low Risk",AND(I655&gt;=650,I655&lt;=749),"Medium Risk",I655&lt;650,"High Risk")</f>
        <v>Low Risk</v>
      </c>
      <c r="N655" s="4"/>
      <c r="P655" s="24">
        <v>52.51</v>
      </c>
      <c r="Q655" s="4" t="str">
        <f t="shared" si="100"/>
        <v>Available</v>
      </c>
      <c r="Y655" s="26" t="s">
        <v>2551</v>
      </c>
      <c r="Z655" s="26" t="s">
        <v>41</v>
      </c>
      <c r="AA655" s="84" t="str">
        <f t="shared" si="95"/>
        <v>Pooja Tripathi</v>
      </c>
      <c r="AB655" s="26">
        <v>26.76</v>
      </c>
      <c r="AG655" s="26" t="s">
        <v>2551</v>
      </c>
      <c r="AH655" s="4" t="str">
        <f t="shared" si="96"/>
        <v>00654</v>
      </c>
      <c r="AP655" s="4"/>
      <c r="AU655" s="26" t="s">
        <v>1377</v>
      </c>
      <c r="AV655" s="46" t="str">
        <f t="shared" si="97"/>
        <v>Approved</v>
      </c>
      <c r="BA655" s="26" t="s">
        <v>2551</v>
      </c>
      <c r="BB655" s="71" t="s">
        <v>330</v>
      </c>
      <c r="BC655" s="4" t="str">
        <f t="shared" si="98"/>
        <v>Bhubaneswar</v>
      </c>
      <c r="BE655" s="4"/>
      <c r="BF655" s="4"/>
      <c r="BG655" s="26" t="s">
        <v>2551</v>
      </c>
      <c r="BH655" s="26" t="s">
        <v>41</v>
      </c>
      <c r="BI655" s="4">
        <f t="shared" si="99"/>
        <v>251.78</v>
      </c>
    </row>
    <row r="656" spans="9:61">
      <c r="I656" s="24">
        <v>623</v>
      </c>
      <c r="J656" s="46" t="str" cm="1">
        <f t="array" ref="J656">_xlfn.IFS(I656&gt;=750,"Low Risk",AND(I656&gt;=650,I656&lt;=749),"Medium Risk",I656&lt;650,"High Risk")</f>
        <v>High Risk</v>
      </c>
      <c r="N656" s="4"/>
      <c r="P656" s="26">
        <v>26.76</v>
      </c>
      <c r="Q656" s="4" t="str">
        <f t="shared" si="100"/>
        <v>Available</v>
      </c>
      <c r="Y656" s="24" t="s">
        <v>2553</v>
      </c>
      <c r="Z656" s="24" t="s">
        <v>12</v>
      </c>
      <c r="AA656" s="84" t="str">
        <f t="shared" si="95"/>
        <v>Priya Mohanty</v>
      </c>
      <c r="AB656" s="24">
        <v>73.959999999999994</v>
      </c>
      <c r="AG656" s="24" t="s">
        <v>2553</v>
      </c>
      <c r="AH656" s="4" t="str">
        <f t="shared" si="96"/>
        <v>00655</v>
      </c>
      <c r="AP656" s="4"/>
      <c r="AU656" s="24" t="s">
        <v>1381</v>
      </c>
      <c r="AV656" s="46" t="str">
        <f t="shared" si="97"/>
        <v>Rejected</v>
      </c>
      <c r="BA656" s="24" t="s">
        <v>2553</v>
      </c>
      <c r="BB656" s="70" t="s">
        <v>881</v>
      </c>
      <c r="BC656" s="4" t="str">
        <f t="shared" si="98"/>
        <v>Sambalpur</v>
      </c>
      <c r="BE656" s="4"/>
      <c r="BF656" s="4"/>
      <c r="BG656" s="24" t="s">
        <v>2553</v>
      </c>
      <c r="BH656" s="24" t="s">
        <v>12</v>
      </c>
      <c r="BI656" s="4">
        <f t="shared" si="99"/>
        <v>105.8</v>
      </c>
    </row>
    <row r="657" spans="9:61">
      <c r="I657" s="26">
        <v>738</v>
      </c>
      <c r="J657" s="46" t="str" cm="1">
        <f t="array" ref="J657">_xlfn.IFS(I657&gt;=750,"Low Risk",AND(I657&gt;=650,I657&lt;=749),"Medium Risk",I657&lt;650,"High Risk")</f>
        <v>Medium Risk</v>
      </c>
      <c r="N657" s="4"/>
      <c r="P657" s="24">
        <v>73.959999999999994</v>
      </c>
      <c r="Q657" s="4" t="str">
        <f t="shared" si="100"/>
        <v>Available</v>
      </c>
      <c r="Y657" s="26" t="s">
        <v>2554</v>
      </c>
      <c r="Z657" s="26" t="s">
        <v>16</v>
      </c>
      <c r="AA657" s="84" t="str">
        <f t="shared" si="95"/>
        <v>Suresh Panda</v>
      </c>
      <c r="AB657" s="26">
        <v>85.97</v>
      </c>
      <c r="AG657" s="26" t="s">
        <v>2554</v>
      </c>
      <c r="AH657" s="4" t="str">
        <f t="shared" si="96"/>
        <v>00656</v>
      </c>
      <c r="AP657" s="4"/>
      <c r="AU657" s="26" t="s">
        <v>1377</v>
      </c>
      <c r="AV657" s="46" t="str">
        <f t="shared" si="97"/>
        <v>Approved</v>
      </c>
      <c r="BA657" s="26" t="s">
        <v>2554</v>
      </c>
      <c r="BB657" s="71" t="s">
        <v>1144</v>
      </c>
      <c r="BC657" s="4" t="str">
        <f t="shared" si="98"/>
        <v>Bhubaneswar</v>
      </c>
      <c r="BE657" s="4"/>
      <c r="BF657" s="4"/>
      <c r="BG657" s="26" t="s">
        <v>2554</v>
      </c>
      <c r="BH657" s="26" t="s">
        <v>16</v>
      </c>
      <c r="BI657" s="4">
        <f t="shared" si="99"/>
        <v>197.62</v>
      </c>
    </row>
    <row r="658" spans="9:61">
      <c r="I658" s="24">
        <v>678</v>
      </c>
      <c r="J658" s="46" t="str" cm="1">
        <f t="array" ref="J658">_xlfn.IFS(I658&gt;=750,"Low Risk",AND(I658&gt;=650,I658&lt;=749),"Medium Risk",I658&lt;650,"High Risk")</f>
        <v>Medium Risk</v>
      </c>
      <c r="N658" s="4"/>
      <c r="P658" s="26">
        <v>85.97</v>
      </c>
      <c r="Q658" s="4" t="str">
        <f t="shared" si="100"/>
        <v>Available</v>
      </c>
      <c r="Y658" s="24" t="s">
        <v>2556</v>
      </c>
      <c r="Z658" s="24" t="s">
        <v>32</v>
      </c>
      <c r="AA658" s="84" t="str">
        <f t="shared" si="95"/>
        <v>Ramesh Behera</v>
      </c>
      <c r="AB658" s="24">
        <v>80.48</v>
      </c>
      <c r="AG658" s="24" t="s">
        <v>2556</v>
      </c>
      <c r="AH658" s="4" t="str">
        <f t="shared" si="96"/>
        <v>00657</v>
      </c>
      <c r="AP658" s="4"/>
      <c r="AU658" s="24" t="s">
        <v>1377</v>
      </c>
      <c r="AV658" s="46" t="str">
        <f t="shared" si="97"/>
        <v>Approved</v>
      </c>
      <c r="BA658" s="24" t="s">
        <v>2556</v>
      </c>
      <c r="BB658" s="70" t="s">
        <v>139</v>
      </c>
      <c r="BC658" s="4" t="str">
        <f t="shared" si="98"/>
        <v>Sambalpur</v>
      </c>
      <c r="BE658" s="4"/>
      <c r="BF658" s="4"/>
      <c r="BG658" s="24" t="s">
        <v>2556</v>
      </c>
      <c r="BH658" s="24" t="s">
        <v>32</v>
      </c>
      <c r="BI658" s="4">
        <f t="shared" si="99"/>
        <v>224.53</v>
      </c>
    </row>
    <row r="659" spans="9:61">
      <c r="I659" s="26">
        <v>698</v>
      </c>
      <c r="J659" s="46" t="str" cm="1">
        <f t="array" ref="J659">_xlfn.IFS(I659&gt;=750,"Low Risk",AND(I659&gt;=650,I659&lt;=749),"Medium Risk",I659&lt;650,"High Risk")</f>
        <v>Medium Risk</v>
      </c>
      <c r="N659" s="4"/>
      <c r="P659" s="24">
        <v>80.48</v>
      </c>
      <c r="Q659" s="4" t="str">
        <f t="shared" si="100"/>
        <v>Available</v>
      </c>
      <c r="Y659" s="26" t="s">
        <v>2557</v>
      </c>
      <c r="Z659" s="26" t="s">
        <v>24</v>
      </c>
      <c r="AA659" s="84" t="str">
        <f t="shared" si="95"/>
        <v>Bikash Nayak</v>
      </c>
      <c r="AB659" s="26">
        <v>76.78</v>
      </c>
      <c r="AG659" s="26" t="s">
        <v>2557</v>
      </c>
      <c r="AH659" s="4" t="str">
        <f t="shared" si="96"/>
        <v>00658</v>
      </c>
      <c r="AP659" s="4"/>
      <c r="AU659" s="26" t="s">
        <v>1426</v>
      </c>
      <c r="AV659" s="46" t="str">
        <f t="shared" si="97"/>
        <v>Under Review</v>
      </c>
      <c r="BA659" s="26" t="s">
        <v>2557</v>
      </c>
      <c r="BB659" s="71" t="s">
        <v>1003</v>
      </c>
      <c r="BC659" s="4" t="str">
        <f t="shared" si="98"/>
        <v>Bhubaneswar</v>
      </c>
      <c r="BE659" s="4"/>
      <c r="BF659" s="4"/>
      <c r="BG659" s="26" t="s">
        <v>2557</v>
      </c>
      <c r="BH659" s="26" t="s">
        <v>24</v>
      </c>
      <c r="BI659" s="4">
        <f t="shared" si="99"/>
        <v>190.31</v>
      </c>
    </row>
    <row r="660" spans="9:61">
      <c r="I660" s="24">
        <v>872</v>
      </c>
      <c r="J660" s="46" t="str" cm="1">
        <f t="array" ref="J660">_xlfn.IFS(I660&gt;=750,"Low Risk",AND(I660&gt;=650,I660&lt;=749),"Medium Risk",I660&lt;650,"High Risk")</f>
        <v>Low Risk</v>
      </c>
      <c r="N660" s="4"/>
      <c r="P660" s="26">
        <v>76.78</v>
      </c>
      <c r="Q660" s="4" t="str">
        <f t="shared" si="100"/>
        <v>Available</v>
      </c>
      <c r="Y660" s="24" t="s">
        <v>2558</v>
      </c>
      <c r="Z660" s="24" t="s">
        <v>12</v>
      </c>
      <c r="AA660" s="84" t="str">
        <f t="shared" si="95"/>
        <v>Priya Mohanty</v>
      </c>
      <c r="AB660" s="24">
        <v>48.6</v>
      </c>
      <c r="AG660" s="24" t="s">
        <v>2558</v>
      </c>
      <c r="AH660" s="4" t="str">
        <f t="shared" si="96"/>
        <v>00659</v>
      </c>
      <c r="AP660" s="4"/>
      <c r="AU660" s="24" t="s">
        <v>1381</v>
      </c>
      <c r="AV660" s="46" t="str">
        <f t="shared" si="97"/>
        <v>Rejected</v>
      </c>
      <c r="BA660" s="24" t="s">
        <v>2558</v>
      </c>
      <c r="BB660" s="70" t="s">
        <v>886</v>
      </c>
      <c r="BC660" s="4" t="str">
        <f t="shared" si="98"/>
        <v>Balasore</v>
      </c>
      <c r="BE660" s="4"/>
      <c r="BF660" s="4"/>
      <c r="BG660" s="24" t="s">
        <v>2558</v>
      </c>
      <c r="BH660" s="24" t="s">
        <v>12</v>
      </c>
      <c r="BI660" s="4">
        <f t="shared" si="99"/>
        <v>105.8</v>
      </c>
    </row>
    <row r="661" spans="9:61">
      <c r="I661" s="26">
        <v>837</v>
      </c>
      <c r="J661" s="46" t="str" cm="1">
        <f t="array" ref="J661">_xlfn.IFS(I661&gt;=750,"Low Risk",AND(I661&gt;=650,I661&lt;=749),"Medium Risk",I661&lt;650,"High Risk")</f>
        <v>Low Risk</v>
      </c>
      <c r="N661" s="4"/>
      <c r="P661" s="24">
        <v>48.6</v>
      </c>
      <c r="Q661" s="4" t="str">
        <f t="shared" si="100"/>
        <v>Available</v>
      </c>
      <c r="Y661" s="26" t="s">
        <v>2560</v>
      </c>
      <c r="Z661" s="26" t="s">
        <v>32</v>
      </c>
      <c r="AA661" s="84" t="str">
        <f t="shared" si="95"/>
        <v>Ramesh Behera</v>
      </c>
      <c r="AB661" s="26">
        <v>29.7</v>
      </c>
      <c r="AG661" s="26" t="s">
        <v>2560</v>
      </c>
      <c r="AH661" s="4" t="str">
        <f t="shared" si="96"/>
        <v>00660</v>
      </c>
      <c r="AP661" s="4"/>
      <c r="AU661" s="26" t="s">
        <v>1381</v>
      </c>
      <c r="AV661" s="46" t="str">
        <f t="shared" si="97"/>
        <v>Rejected</v>
      </c>
      <c r="BA661" s="26" t="s">
        <v>2560</v>
      </c>
      <c r="BB661" s="71" t="s">
        <v>530</v>
      </c>
      <c r="BC661" s="4" t="str">
        <f t="shared" si="98"/>
        <v>Angul</v>
      </c>
      <c r="BE661" s="4"/>
      <c r="BF661" s="4"/>
      <c r="BG661" s="26" t="s">
        <v>2560</v>
      </c>
      <c r="BH661" s="26" t="s">
        <v>32</v>
      </c>
      <c r="BI661" s="4">
        <f t="shared" si="99"/>
        <v>224.53</v>
      </c>
    </row>
    <row r="662" spans="9:61">
      <c r="I662" s="24">
        <v>848</v>
      </c>
      <c r="J662" s="46" t="str" cm="1">
        <f t="array" ref="J662">_xlfn.IFS(I662&gt;=750,"Low Risk",AND(I662&gt;=650,I662&lt;=749),"Medium Risk",I662&lt;650,"High Risk")</f>
        <v>Low Risk</v>
      </c>
      <c r="N662" s="4"/>
      <c r="P662" s="26">
        <v>29.7</v>
      </c>
      <c r="Q662" s="4" t="str">
        <f t="shared" si="100"/>
        <v>Available</v>
      </c>
      <c r="Y662" s="24" t="s">
        <v>2561</v>
      </c>
      <c r="Z662" s="24" t="s">
        <v>16</v>
      </c>
      <c r="AA662" s="84" t="str">
        <f t="shared" si="95"/>
        <v>Suresh Panda</v>
      </c>
      <c r="AB662" s="24">
        <v>79.040000000000006</v>
      </c>
      <c r="AG662" s="24" t="s">
        <v>2561</v>
      </c>
      <c r="AH662" s="4" t="str">
        <f t="shared" si="96"/>
        <v>00661</v>
      </c>
      <c r="AP662" s="4"/>
      <c r="AU662" s="24" t="s">
        <v>1377</v>
      </c>
      <c r="AV662" s="46" t="str">
        <f t="shared" si="97"/>
        <v>Approved</v>
      </c>
      <c r="BA662" s="24" t="s">
        <v>2561</v>
      </c>
      <c r="BB662" s="70" t="s">
        <v>300</v>
      </c>
      <c r="BC662" s="4" t="str">
        <f t="shared" si="98"/>
        <v>Rourkela</v>
      </c>
      <c r="BE662" s="4"/>
      <c r="BF662" s="4"/>
      <c r="BG662" s="24" t="s">
        <v>2561</v>
      </c>
      <c r="BH662" s="24" t="s">
        <v>16</v>
      </c>
      <c r="BI662" s="4">
        <f t="shared" si="99"/>
        <v>197.62</v>
      </c>
    </row>
    <row r="663" spans="9:61">
      <c r="I663" s="26">
        <v>719</v>
      </c>
      <c r="J663" s="46" t="str" cm="1">
        <f t="array" ref="J663">_xlfn.IFS(I663&gt;=750,"Low Risk",AND(I663&gt;=650,I663&lt;=749),"Medium Risk",I663&lt;650,"High Risk")</f>
        <v>Medium Risk</v>
      </c>
      <c r="N663" s="4"/>
      <c r="P663" s="24">
        <v>79.040000000000006</v>
      </c>
      <c r="Q663" s="4" t="str">
        <f t="shared" si="100"/>
        <v>Available</v>
      </c>
      <c r="Y663" s="26" t="s">
        <v>2562</v>
      </c>
      <c r="Z663" s="26" t="s">
        <v>28</v>
      </c>
      <c r="AA663" s="84" t="str">
        <f t="shared" si="95"/>
        <v>Sunita Sahu</v>
      </c>
      <c r="AB663" s="26">
        <v>72.67</v>
      </c>
      <c r="AG663" s="26" t="s">
        <v>2562</v>
      </c>
      <c r="AH663" s="4" t="str">
        <f t="shared" si="96"/>
        <v>00662</v>
      </c>
      <c r="AP663" s="4"/>
      <c r="AU663" s="26" t="s">
        <v>1377</v>
      </c>
      <c r="AV663" s="46" t="str">
        <f t="shared" si="97"/>
        <v>Approved</v>
      </c>
      <c r="BA663" s="26" t="s">
        <v>2562</v>
      </c>
      <c r="BB663" s="71" t="s">
        <v>616</v>
      </c>
      <c r="BC663" s="4" t="str">
        <f t="shared" si="98"/>
        <v>Bhubaneswar</v>
      </c>
      <c r="BE663" s="4"/>
      <c r="BF663" s="4"/>
      <c r="BG663" s="26" t="s">
        <v>2562</v>
      </c>
      <c r="BH663" s="26" t="s">
        <v>28</v>
      </c>
      <c r="BI663" s="4">
        <f t="shared" si="99"/>
        <v>162.30000000000001</v>
      </c>
    </row>
    <row r="664" spans="9:61">
      <c r="I664" s="24">
        <v>758</v>
      </c>
      <c r="J664" s="46" t="str" cm="1">
        <f t="array" ref="J664">_xlfn.IFS(I664&gt;=750,"Low Risk",AND(I664&gt;=650,I664&lt;=749),"Medium Risk",I664&lt;650,"High Risk")</f>
        <v>Low Risk</v>
      </c>
      <c r="N664" s="4"/>
      <c r="P664" s="26">
        <v>72.67</v>
      </c>
      <c r="Q664" s="4" t="str">
        <f t="shared" si="100"/>
        <v>Available</v>
      </c>
      <c r="Y664" s="24" t="s">
        <v>2563</v>
      </c>
      <c r="Z664" s="24" t="s">
        <v>7</v>
      </c>
      <c r="AA664" s="84" t="str">
        <f t="shared" si="95"/>
        <v>Rajesh Kumar</v>
      </c>
      <c r="AB664" s="24">
        <v>78.73</v>
      </c>
      <c r="AG664" s="24" t="s">
        <v>2563</v>
      </c>
      <c r="AH664" s="4" t="str">
        <f t="shared" si="96"/>
        <v>00663</v>
      </c>
      <c r="AP664" s="4"/>
      <c r="AU664" s="24" t="s">
        <v>1386</v>
      </c>
      <c r="AV664" s="46" t="str">
        <f t="shared" si="97"/>
        <v>Rejected</v>
      </c>
      <c r="BA664" s="24" t="s">
        <v>2563</v>
      </c>
      <c r="BB664" s="70" t="s">
        <v>981</v>
      </c>
      <c r="BC664" s="4" t="str">
        <f t="shared" si="98"/>
        <v>Balasore</v>
      </c>
      <c r="BE664" s="4"/>
      <c r="BF664" s="4"/>
      <c r="BG664" s="24" t="s">
        <v>2563</v>
      </c>
      <c r="BH664" s="24" t="s">
        <v>7</v>
      </c>
      <c r="BI664" s="4">
        <f t="shared" si="99"/>
        <v>209.86</v>
      </c>
    </row>
    <row r="665" spans="9:61">
      <c r="I665" s="26">
        <v>652</v>
      </c>
      <c r="J665" s="46" t="str" cm="1">
        <f t="array" ref="J665">_xlfn.IFS(I665&gt;=750,"Low Risk",AND(I665&gt;=650,I665&lt;=749),"Medium Risk",I665&lt;650,"High Risk")</f>
        <v>Medium Risk</v>
      </c>
      <c r="N665" s="4"/>
      <c r="P665" s="24">
        <v>78.73</v>
      </c>
      <c r="Q665" s="4" t="str">
        <f t="shared" si="100"/>
        <v>Available</v>
      </c>
      <c r="Y665" s="26" t="s">
        <v>2564</v>
      </c>
      <c r="Z665" s="26" t="s">
        <v>35</v>
      </c>
      <c r="AA665" s="84" t="str">
        <f t="shared" si="95"/>
        <v>Kavita Rath</v>
      </c>
      <c r="AB665" s="26">
        <v>77.459999999999994</v>
      </c>
      <c r="AG665" s="26" t="s">
        <v>2564</v>
      </c>
      <c r="AH665" s="4" t="str">
        <f t="shared" si="96"/>
        <v>00664</v>
      </c>
      <c r="AP665" s="4"/>
      <c r="AU665" s="26" t="s">
        <v>1386</v>
      </c>
      <c r="AV665" s="46" t="str">
        <f t="shared" si="97"/>
        <v>Rejected</v>
      </c>
      <c r="BA665" s="26" t="s">
        <v>2564</v>
      </c>
      <c r="BB665" s="71" t="s">
        <v>852</v>
      </c>
      <c r="BC665" s="4" t="str">
        <f t="shared" si="98"/>
        <v>Rourkela</v>
      </c>
      <c r="BE665" s="4"/>
      <c r="BF665" s="4"/>
      <c r="BG665" s="26" t="s">
        <v>2564</v>
      </c>
      <c r="BH665" s="26" t="s">
        <v>35</v>
      </c>
      <c r="BI665" s="4">
        <f t="shared" si="99"/>
        <v>103.83</v>
      </c>
    </row>
    <row r="666" spans="9:61">
      <c r="I666" s="24">
        <v>839</v>
      </c>
      <c r="J666" s="46" t="str" cm="1">
        <f t="array" ref="J666">_xlfn.IFS(I666&gt;=750,"Low Risk",AND(I666&gt;=650,I666&lt;=749),"Medium Risk",I666&lt;650,"High Risk")</f>
        <v>Low Risk</v>
      </c>
      <c r="N666" s="4"/>
      <c r="P666" s="26">
        <v>77.459999999999994</v>
      </c>
      <c r="Q666" s="4" t="str">
        <f t="shared" si="100"/>
        <v>Available</v>
      </c>
      <c r="Y666" s="24" t="s">
        <v>2566</v>
      </c>
      <c r="Z666" s="24" t="s">
        <v>32</v>
      </c>
      <c r="AA666" s="84" t="str">
        <f t="shared" si="95"/>
        <v>Ramesh Behera</v>
      </c>
      <c r="AB666" s="24">
        <v>89.13</v>
      </c>
      <c r="AG666" s="24" t="s">
        <v>2566</v>
      </c>
      <c r="AH666" s="4" t="str">
        <f t="shared" si="96"/>
        <v>00665</v>
      </c>
      <c r="AP666" s="4"/>
      <c r="AU666" s="24" t="s">
        <v>1377</v>
      </c>
      <c r="AV666" s="46" t="str">
        <f t="shared" si="97"/>
        <v>Approved</v>
      </c>
      <c r="BA666" s="24" t="s">
        <v>2566</v>
      </c>
      <c r="BB666" s="70" t="s">
        <v>1224</v>
      </c>
      <c r="BC666" s="4" t="str">
        <f t="shared" si="98"/>
        <v>Rourkela</v>
      </c>
      <c r="BE666" s="4"/>
      <c r="BF666" s="4"/>
      <c r="BG666" s="24" t="s">
        <v>2566</v>
      </c>
      <c r="BH666" s="24" t="s">
        <v>32</v>
      </c>
      <c r="BI666" s="4">
        <f t="shared" si="99"/>
        <v>224.53</v>
      </c>
    </row>
    <row r="667" spans="9:61">
      <c r="I667" s="26">
        <v>886</v>
      </c>
      <c r="J667" s="46" t="str" cm="1">
        <f t="array" ref="J667">_xlfn.IFS(I667&gt;=750,"Low Risk",AND(I667&gt;=650,I667&lt;=749),"Medium Risk",I667&lt;650,"High Risk")</f>
        <v>Low Risk</v>
      </c>
      <c r="N667" s="4"/>
      <c r="P667" s="24">
        <v>89.13</v>
      </c>
      <c r="Q667" s="4" t="str">
        <f t="shared" si="100"/>
        <v>Available</v>
      </c>
      <c r="Y667" s="26" t="s">
        <v>2567</v>
      </c>
      <c r="Z667" s="26" t="s">
        <v>20</v>
      </c>
      <c r="AA667" s="84" t="str">
        <f t="shared" si="95"/>
        <v>Anita Das</v>
      </c>
      <c r="AB667" s="26">
        <v>40.57</v>
      </c>
      <c r="AG667" s="26" t="s">
        <v>2567</v>
      </c>
      <c r="AH667" s="4" t="str">
        <f t="shared" si="96"/>
        <v>00666</v>
      </c>
      <c r="AP667" s="4"/>
      <c r="AU667" s="26" t="s">
        <v>1381</v>
      </c>
      <c r="AV667" s="46" t="str">
        <f t="shared" si="97"/>
        <v>Rejected</v>
      </c>
      <c r="BA667" s="26" t="s">
        <v>2567</v>
      </c>
      <c r="BB667" s="71" t="s">
        <v>1049</v>
      </c>
      <c r="BC667" s="4" t="str">
        <f t="shared" si="98"/>
        <v>Jharsuguda</v>
      </c>
      <c r="BE667" s="4"/>
      <c r="BF667" s="4"/>
      <c r="BG667" s="26" t="s">
        <v>2567</v>
      </c>
      <c r="BH667" s="26" t="s">
        <v>20</v>
      </c>
      <c r="BI667" s="4">
        <f t="shared" si="99"/>
        <v>104.66</v>
      </c>
    </row>
    <row r="668" spans="9:61">
      <c r="I668" s="24">
        <v>825</v>
      </c>
      <c r="J668" s="46" t="str" cm="1">
        <f t="array" ref="J668">_xlfn.IFS(I668&gt;=750,"Low Risk",AND(I668&gt;=650,I668&lt;=749),"Medium Risk",I668&lt;650,"High Risk")</f>
        <v>Low Risk</v>
      </c>
      <c r="N668" s="4"/>
      <c r="P668" s="26">
        <v>40.57</v>
      </c>
      <c r="Q668" s="4" t="str">
        <f t="shared" si="100"/>
        <v>Available</v>
      </c>
      <c r="Y668" s="24" t="s">
        <v>2568</v>
      </c>
      <c r="Z668" s="24" t="s">
        <v>24</v>
      </c>
      <c r="AA668" s="84" t="str">
        <f t="shared" si="95"/>
        <v>Bikash Nayak</v>
      </c>
      <c r="AB668" s="24">
        <v>3.05</v>
      </c>
      <c r="AG668" s="24" t="s">
        <v>2568</v>
      </c>
      <c r="AH668" s="4" t="str">
        <f t="shared" si="96"/>
        <v>00667</v>
      </c>
      <c r="AP668" s="4"/>
      <c r="AU668" s="24" t="s">
        <v>1386</v>
      </c>
      <c r="AV668" s="46" t="str">
        <f t="shared" si="97"/>
        <v>Rejected</v>
      </c>
      <c r="BA668" s="24" t="s">
        <v>2568</v>
      </c>
      <c r="BB668" s="70" t="s">
        <v>988</v>
      </c>
      <c r="BC668" s="4" t="str">
        <f t="shared" si="98"/>
        <v>Dhenkanal</v>
      </c>
      <c r="BE668" s="4"/>
      <c r="BF668" s="4"/>
      <c r="BG668" s="24" t="s">
        <v>2568</v>
      </c>
      <c r="BH668" s="24" t="s">
        <v>24</v>
      </c>
      <c r="BI668" s="4">
        <f t="shared" si="99"/>
        <v>190.31</v>
      </c>
    </row>
    <row r="669" spans="9:61">
      <c r="I669" s="26">
        <v>756</v>
      </c>
      <c r="J669" s="46" t="str" cm="1">
        <f t="array" ref="J669">_xlfn.IFS(I669&gt;=750,"Low Risk",AND(I669&gt;=650,I669&lt;=749),"Medium Risk",I669&lt;650,"High Risk")</f>
        <v>Low Risk</v>
      </c>
      <c r="N669" s="4"/>
      <c r="P669" s="24">
        <v>3.05</v>
      </c>
      <c r="Q669" s="4" t="str">
        <f t="shared" si="100"/>
        <v>Available</v>
      </c>
      <c r="Y669" s="26" t="s">
        <v>2569</v>
      </c>
      <c r="Z669" s="26" t="s">
        <v>7</v>
      </c>
      <c r="AA669" s="84" t="str">
        <f t="shared" si="95"/>
        <v>Rajesh Kumar</v>
      </c>
      <c r="AB669" s="26">
        <v>39.6</v>
      </c>
      <c r="AG669" s="26" t="s">
        <v>2569</v>
      </c>
      <c r="AH669" s="4" t="str">
        <f t="shared" si="96"/>
        <v>00668</v>
      </c>
      <c r="AP669" s="4"/>
      <c r="AU669" s="26" t="s">
        <v>1386</v>
      </c>
      <c r="AV669" s="46" t="str">
        <f t="shared" si="97"/>
        <v>Rejected</v>
      </c>
      <c r="BA669" s="26" t="s">
        <v>2569</v>
      </c>
      <c r="BB669" s="71" t="s">
        <v>1234</v>
      </c>
      <c r="BC669" s="4" t="str">
        <f t="shared" si="98"/>
        <v>Bhubaneswar</v>
      </c>
      <c r="BE669" s="4"/>
      <c r="BF669" s="4"/>
      <c r="BG669" s="26" t="s">
        <v>2569</v>
      </c>
      <c r="BH669" s="26" t="s">
        <v>7</v>
      </c>
      <c r="BI669" s="4">
        <f t="shared" si="99"/>
        <v>209.86</v>
      </c>
    </row>
    <row r="670" spans="9:61">
      <c r="I670" s="24">
        <v>854</v>
      </c>
      <c r="J670" s="46" t="str" cm="1">
        <f t="array" ref="J670">_xlfn.IFS(I670&gt;=750,"Low Risk",AND(I670&gt;=650,I670&lt;=749),"Medium Risk",I670&lt;650,"High Risk")</f>
        <v>Low Risk</v>
      </c>
      <c r="N670" s="4"/>
      <c r="P670" s="26">
        <v>39.6</v>
      </c>
      <c r="Q670" s="4" t="str">
        <f t="shared" si="100"/>
        <v>Available</v>
      </c>
      <c r="Y670" s="24" t="s">
        <v>2570</v>
      </c>
      <c r="Z670" s="24" t="s">
        <v>7</v>
      </c>
      <c r="AA670" s="84" t="str">
        <f t="shared" si="95"/>
        <v>Rajesh Kumar</v>
      </c>
      <c r="AB670" s="24">
        <v>31.47</v>
      </c>
      <c r="AG670" s="24" t="s">
        <v>2570</v>
      </c>
      <c r="AH670" s="4" t="str">
        <f t="shared" si="96"/>
        <v>00669</v>
      </c>
      <c r="AP670" s="4"/>
      <c r="AU670" s="24" t="s">
        <v>1377</v>
      </c>
      <c r="AV670" s="46" t="str">
        <f t="shared" si="97"/>
        <v>Approved</v>
      </c>
      <c r="BA670" s="24" t="s">
        <v>2570</v>
      </c>
      <c r="BB670" s="70" t="s">
        <v>1336</v>
      </c>
      <c r="BC670" s="4" t="str">
        <f t="shared" si="98"/>
        <v>Cuttack</v>
      </c>
      <c r="BE670" s="4"/>
      <c r="BF670" s="4"/>
      <c r="BG670" s="24" t="s">
        <v>2570</v>
      </c>
      <c r="BH670" s="24" t="s">
        <v>7</v>
      </c>
      <c r="BI670" s="4">
        <f t="shared" si="99"/>
        <v>209.86</v>
      </c>
    </row>
    <row r="671" spans="9:61">
      <c r="I671" s="26">
        <v>890</v>
      </c>
      <c r="J671" s="46" t="str" cm="1">
        <f t="array" ref="J671">_xlfn.IFS(I671&gt;=750,"Low Risk",AND(I671&gt;=650,I671&lt;=749),"Medium Risk",I671&lt;650,"High Risk")</f>
        <v>Low Risk</v>
      </c>
      <c r="N671" s="4"/>
      <c r="P671" s="24">
        <v>31.47</v>
      </c>
      <c r="Q671" s="4" t="str">
        <f t="shared" si="100"/>
        <v>Available</v>
      </c>
      <c r="Y671" s="26" t="s">
        <v>2573</v>
      </c>
      <c r="Z671" s="26" t="s">
        <v>16</v>
      </c>
      <c r="AA671" s="84" t="str">
        <f t="shared" si="95"/>
        <v>Suresh Panda</v>
      </c>
      <c r="AB671" s="26">
        <v>97.28</v>
      </c>
      <c r="AG671" s="26" t="s">
        <v>2573</v>
      </c>
      <c r="AH671" s="4" t="str">
        <f t="shared" si="96"/>
        <v>00670</v>
      </c>
      <c r="AP671" s="4"/>
      <c r="AU671" s="26" t="s">
        <v>1426</v>
      </c>
      <c r="AV671" s="46" t="str">
        <f t="shared" si="97"/>
        <v>Under Review</v>
      </c>
      <c r="BA671" s="26" t="s">
        <v>2573</v>
      </c>
      <c r="BB671" s="71" t="s">
        <v>801</v>
      </c>
      <c r="BC671" s="4" t="str">
        <f t="shared" si="98"/>
        <v>Cuttack</v>
      </c>
      <c r="BE671" s="4"/>
      <c r="BF671" s="4"/>
      <c r="BG671" s="26" t="s">
        <v>2573</v>
      </c>
      <c r="BH671" s="26" t="s">
        <v>16</v>
      </c>
      <c r="BI671" s="4">
        <f t="shared" si="99"/>
        <v>197.62</v>
      </c>
    </row>
    <row r="672" spans="9:61">
      <c r="I672" s="24">
        <v>667</v>
      </c>
      <c r="J672" s="46" t="str" cm="1">
        <f t="array" ref="J672">_xlfn.IFS(I672&gt;=750,"Low Risk",AND(I672&gt;=650,I672&lt;=749),"Medium Risk",I672&lt;650,"High Risk")</f>
        <v>Medium Risk</v>
      </c>
      <c r="N672" s="4"/>
      <c r="P672" s="26">
        <v>97.28</v>
      </c>
      <c r="Q672" s="4" t="str">
        <f t="shared" si="100"/>
        <v>Available</v>
      </c>
      <c r="Y672" s="24" t="s">
        <v>2574</v>
      </c>
      <c r="Z672" s="24" t="s">
        <v>20</v>
      </c>
      <c r="AA672" s="84" t="str">
        <f t="shared" si="95"/>
        <v>Anita Das</v>
      </c>
      <c r="AB672" s="24">
        <v>83.02</v>
      </c>
      <c r="AG672" s="24" t="s">
        <v>2574</v>
      </c>
      <c r="AH672" s="4" t="str">
        <f t="shared" si="96"/>
        <v>00671</v>
      </c>
      <c r="AP672" s="4"/>
      <c r="AU672" s="24" t="s">
        <v>1386</v>
      </c>
      <c r="AV672" s="46" t="str">
        <f t="shared" si="97"/>
        <v>Rejected</v>
      </c>
      <c r="BA672" s="24" t="s">
        <v>2574</v>
      </c>
      <c r="BB672" s="70" t="s">
        <v>374</v>
      </c>
      <c r="BC672" s="4" t="str">
        <f t="shared" si="98"/>
        <v>Bhubaneswar</v>
      </c>
      <c r="BE672" s="4"/>
      <c r="BF672" s="4"/>
      <c r="BG672" s="24" t="s">
        <v>2574</v>
      </c>
      <c r="BH672" s="24" t="s">
        <v>20</v>
      </c>
      <c r="BI672" s="4">
        <f t="shared" si="99"/>
        <v>104.66</v>
      </c>
    </row>
    <row r="673" spans="9:61">
      <c r="I673" s="26">
        <v>592</v>
      </c>
      <c r="J673" s="46" t="str" cm="1">
        <f t="array" ref="J673">_xlfn.IFS(I673&gt;=750,"Low Risk",AND(I673&gt;=650,I673&lt;=749),"Medium Risk",I673&lt;650,"High Risk")</f>
        <v>High Risk</v>
      </c>
      <c r="N673" s="4"/>
      <c r="P673" s="24">
        <v>83.02</v>
      </c>
      <c r="Q673" s="4" t="str">
        <f t="shared" si="100"/>
        <v>Available</v>
      </c>
      <c r="Y673" s="26" t="s">
        <v>2576</v>
      </c>
      <c r="Z673" s="26" t="s">
        <v>12</v>
      </c>
      <c r="AA673" s="84" t="str">
        <f t="shared" si="95"/>
        <v>Priya Mohanty</v>
      </c>
      <c r="AB673" s="26">
        <v>97.58</v>
      </c>
      <c r="AG673" s="26" t="s">
        <v>2576</v>
      </c>
      <c r="AH673" s="4" t="str">
        <f t="shared" si="96"/>
        <v>00672</v>
      </c>
      <c r="AP673" s="4"/>
      <c r="AU673" s="26" t="s">
        <v>1386</v>
      </c>
      <c r="AV673" s="46" t="str">
        <f t="shared" si="97"/>
        <v>Rejected</v>
      </c>
      <c r="BA673" s="26" t="s">
        <v>2576</v>
      </c>
      <c r="BB673" s="71" t="s">
        <v>729</v>
      </c>
      <c r="BC673" s="4" t="str">
        <f t="shared" si="98"/>
        <v>Balasore</v>
      </c>
      <c r="BE673" s="4"/>
      <c r="BF673" s="4"/>
      <c r="BG673" s="26" t="s">
        <v>2576</v>
      </c>
      <c r="BH673" s="26" t="s">
        <v>12</v>
      </c>
      <c r="BI673" s="4">
        <f t="shared" si="99"/>
        <v>105.8</v>
      </c>
    </row>
    <row r="674" spans="9:61">
      <c r="I674" s="24">
        <v>896</v>
      </c>
      <c r="J674" s="46" t="str" cm="1">
        <f t="array" ref="J674">_xlfn.IFS(I674&gt;=750,"Low Risk",AND(I674&gt;=650,I674&lt;=749),"Medium Risk",I674&lt;650,"High Risk")</f>
        <v>Low Risk</v>
      </c>
      <c r="N674" s="4"/>
      <c r="P674" s="26">
        <v>97.58</v>
      </c>
      <c r="Q674" s="4" t="str">
        <f t="shared" si="100"/>
        <v>Available</v>
      </c>
      <c r="Y674" s="24" t="s">
        <v>2577</v>
      </c>
      <c r="Z674" s="24" t="s">
        <v>7</v>
      </c>
      <c r="AA674" s="84" t="str">
        <f t="shared" si="95"/>
        <v>Rajesh Kumar</v>
      </c>
      <c r="AB674" s="24">
        <v>76.37</v>
      </c>
      <c r="AG674" s="24" t="s">
        <v>2577</v>
      </c>
      <c r="AH674" s="4" t="str">
        <f t="shared" si="96"/>
        <v>00673</v>
      </c>
      <c r="AP674" s="4"/>
      <c r="AU674" s="24" t="s">
        <v>1377</v>
      </c>
      <c r="AV674" s="46" t="str">
        <f t="shared" si="97"/>
        <v>Approved</v>
      </c>
      <c r="BA674" s="24" t="s">
        <v>2577</v>
      </c>
      <c r="BB674" s="70" t="s">
        <v>653</v>
      </c>
      <c r="BC674" s="4" t="str">
        <f t="shared" si="98"/>
        <v>Sambalpur</v>
      </c>
      <c r="BE674" s="4"/>
      <c r="BF674" s="4"/>
      <c r="BG674" s="24" t="s">
        <v>2577</v>
      </c>
      <c r="BH674" s="24" t="s">
        <v>7</v>
      </c>
      <c r="BI674" s="4">
        <f t="shared" si="99"/>
        <v>209.86</v>
      </c>
    </row>
    <row r="675" spans="9:61">
      <c r="I675" s="26">
        <v>747</v>
      </c>
      <c r="J675" s="46" t="str" cm="1">
        <f t="array" ref="J675">_xlfn.IFS(I675&gt;=750,"Low Risk",AND(I675&gt;=650,I675&lt;=749),"Medium Risk",I675&lt;650,"High Risk")</f>
        <v>Medium Risk</v>
      </c>
      <c r="N675" s="4"/>
      <c r="P675" s="24">
        <v>76.37</v>
      </c>
      <c r="Q675" s="4" t="str">
        <f t="shared" si="100"/>
        <v>Available</v>
      </c>
      <c r="Y675" s="26" t="s">
        <v>2578</v>
      </c>
      <c r="Z675" s="26" t="s">
        <v>16</v>
      </c>
      <c r="AA675" s="84" t="str">
        <f t="shared" si="95"/>
        <v>Suresh Panda</v>
      </c>
      <c r="AB675" s="26">
        <v>59.02</v>
      </c>
      <c r="AG675" s="26" t="s">
        <v>2578</v>
      </c>
      <c r="AH675" s="4" t="str">
        <f t="shared" si="96"/>
        <v>00674</v>
      </c>
      <c r="AP675" s="4"/>
      <c r="AU675" s="26" t="s">
        <v>1386</v>
      </c>
      <c r="AV675" s="46" t="str">
        <f t="shared" si="97"/>
        <v>Rejected</v>
      </c>
      <c r="BA675" s="26" t="s">
        <v>2578</v>
      </c>
      <c r="BB675" s="71" t="s">
        <v>80</v>
      </c>
      <c r="BC675" s="4" t="str">
        <f t="shared" si="98"/>
        <v>Cuttack</v>
      </c>
      <c r="BE675" s="4"/>
      <c r="BF675" s="4"/>
      <c r="BG675" s="26" t="s">
        <v>2578</v>
      </c>
      <c r="BH675" s="26" t="s">
        <v>16</v>
      </c>
      <c r="BI675" s="4">
        <f t="shared" si="99"/>
        <v>197.62</v>
      </c>
    </row>
    <row r="676" spans="9:61">
      <c r="I676" s="24">
        <v>663</v>
      </c>
      <c r="J676" s="46" t="str" cm="1">
        <f t="array" ref="J676">_xlfn.IFS(I676&gt;=750,"Low Risk",AND(I676&gt;=650,I676&lt;=749),"Medium Risk",I676&lt;650,"High Risk")</f>
        <v>Medium Risk</v>
      </c>
      <c r="N676" s="4"/>
      <c r="P676" s="26">
        <v>59.02</v>
      </c>
      <c r="Q676" s="4" t="str">
        <f t="shared" si="100"/>
        <v>Available</v>
      </c>
      <c r="Y676" s="24" t="s">
        <v>2579</v>
      </c>
      <c r="Z676" s="24" t="s">
        <v>24</v>
      </c>
      <c r="AA676" s="84" t="str">
        <f t="shared" si="95"/>
        <v>Bikash Nayak</v>
      </c>
      <c r="AB676" s="24">
        <v>96.08</v>
      </c>
      <c r="AG676" s="24" t="s">
        <v>2579</v>
      </c>
      <c r="AH676" s="4" t="str">
        <f t="shared" si="96"/>
        <v>00675</v>
      </c>
      <c r="AP676" s="4"/>
      <c r="AU676" s="24" t="s">
        <v>1426</v>
      </c>
      <c r="AV676" s="46" t="str">
        <f t="shared" si="97"/>
        <v>Under Review</v>
      </c>
      <c r="BA676" s="24" t="s">
        <v>2579</v>
      </c>
      <c r="BB676" s="70" t="s">
        <v>772</v>
      </c>
      <c r="BC676" s="4" t="str">
        <f t="shared" si="98"/>
        <v>Angul</v>
      </c>
      <c r="BE676" s="4"/>
      <c r="BF676" s="4"/>
      <c r="BG676" s="24" t="s">
        <v>2579</v>
      </c>
      <c r="BH676" s="24" t="s">
        <v>24</v>
      </c>
      <c r="BI676" s="4">
        <f t="shared" si="99"/>
        <v>190.31</v>
      </c>
    </row>
    <row r="677" spans="9:61">
      <c r="I677" s="26">
        <v>787</v>
      </c>
      <c r="J677" s="46" t="str" cm="1">
        <f t="array" ref="J677">_xlfn.IFS(I677&gt;=750,"Low Risk",AND(I677&gt;=650,I677&lt;=749),"Medium Risk",I677&lt;650,"High Risk")</f>
        <v>Low Risk</v>
      </c>
      <c r="N677" s="4"/>
      <c r="P677" s="24">
        <v>96.08</v>
      </c>
      <c r="Q677" s="4" t="str">
        <f t="shared" si="100"/>
        <v>Available</v>
      </c>
      <c r="Y677" s="26" t="s">
        <v>2581</v>
      </c>
      <c r="Z677" s="26" t="s">
        <v>12</v>
      </c>
      <c r="AA677" s="84" t="str">
        <f t="shared" si="95"/>
        <v>Priya Mohanty</v>
      </c>
      <c r="AB677" s="26">
        <v>29.4</v>
      </c>
      <c r="AG677" s="26" t="s">
        <v>2581</v>
      </c>
      <c r="AH677" s="4" t="str">
        <f t="shared" si="96"/>
        <v>00676</v>
      </c>
      <c r="AP677" s="4"/>
      <c r="AU677" s="26" t="s">
        <v>1377</v>
      </c>
      <c r="AV677" s="46" t="str">
        <f t="shared" si="97"/>
        <v>Approved</v>
      </c>
      <c r="BA677" s="26" t="s">
        <v>2581</v>
      </c>
      <c r="BB677" s="71" t="s">
        <v>184</v>
      </c>
      <c r="BC677" s="4" t="str">
        <f t="shared" si="98"/>
        <v>Bhubaneswar</v>
      </c>
      <c r="BE677" s="4"/>
      <c r="BF677" s="4"/>
      <c r="BG677" s="26" t="s">
        <v>2581</v>
      </c>
      <c r="BH677" s="26" t="s">
        <v>12</v>
      </c>
      <c r="BI677" s="4">
        <f t="shared" si="99"/>
        <v>105.8</v>
      </c>
    </row>
    <row r="678" spans="9:61">
      <c r="I678" s="24">
        <v>667</v>
      </c>
      <c r="J678" s="46" t="str" cm="1">
        <f t="array" ref="J678">_xlfn.IFS(I678&gt;=750,"Low Risk",AND(I678&gt;=650,I678&lt;=749),"Medium Risk",I678&lt;650,"High Risk")</f>
        <v>Medium Risk</v>
      </c>
      <c r="N678" s="4"/>
      <c r="P678" s="26">
        <v>29.4</v>
      </c>
      <c r="Q678" s="4" t="str">
        <f t="shared" si="100"/>
        <v>Available</v>
      </c>
      <c r="Y678" s="24" t="s">
        <v>2582</v>
      </c>
      <c r="Z678" s="24" t="s">
        <v>20</v>
      </c>
      <c r="AA678" s="84" t="str">
        <f t="shared" si="95"/>
        <v>Anita Das</v>
      </c>
      <c r="AB678" s="24">
        <v>15.64</v>
      </c>
      <c r="AG678" s="24" t="s">
        <v>2582</v>
      </c>
      <c r="AH678" s="4" t="str">
        <f t="shared" si="96"/>
        <v>00677</v>
      </c>
      <c r="AP678" s="4"/>
      <c r="AU678" s="24" t="s">
        <v>1426</v>
      </c>
      <c r="AV678" s="46" t="str">
        <f t="shared" si="97"/>
        <v>Under Review</v>
      </c>
      <c r="BA678" s="24" t="s">
        <v>2582</v>
      </c>
      <c r="BB678" s="70" t="s">
        <v>309</v>
      </c>
      <c r="BC678" s="4" t="str">
        <f t="shared" si="98"/>
        <v>Jharsuguda</v>
      </c>
      <c r="BE678" s="4"/>
      <c r="BF678" s="4"/>
      <c r="BG678" s="24" t="s">
        <v>2582</v>
      </c>
      <c r="BH678" s="24" t="s">
        <v>20</v>
      </c>
      <c r="BI678" s="4">
        <f t="shared" si="99"/>
        <v>104.66</v>
      </c>
    </row>
    <row r="679" spans="9:61">
      <c r="I679" s="26">
        <v>898</v>
      </c>
      <c r="J679" s="46" t="str" cm="1">
        <f t="array" ref="J679">_xlfn.IFS(I679&gt;=750,"Low Risk",AND(I679&gt;=650,I679&lt;=749),"Medium Risk",I679&lt;650,"High Risk")</f>
        <v>Low Risk</v>
      </c>
      <c r="N679" s="4"/>
      <c r="P679" s="24">
        <v>15.64</v>
      </c>
      <c r="Q679" s="4" t="str">
        <f t="shared" si="100"/>
        <v>Available</v>
      </c>
      <c r="Y679" s="26" t="s">
        <v>2583</v>
      </c>
      <c r="Z679" s="26" t="s">
        <v>16</v>
      </c>
      <c r="AA679" s="84" t="str">
        <f t="shared" si="95"/>
        <v>Suresh Panda</v>
      </c>
      <c r="AB679" s="26">
        <v>94.13</v>
      </c>
      <c r="AG679" s="26" t="s">
        <v>2583</v>
      </c>
      <c r="AH679" s="4" t="str">
        <f t="shared" si="96"/>
        <v>00678</v>
      </c>
      <c r="AP679" s="4"/>
      <c r="AU679" s="26" t="s">
        <v>1377</v>
      </c>
      <c r="AV679" s="46" t="str">
        <f t="shared" si="97"/>
        <v>Approved</v>
      </c>
      <c r="BA679" s="26" t="s">
        <v>2583</v>
      </c>
      <c r="BB679" s="71" t="s">
        <v>503</v>
      </c>
      <c r="BC679" s="4" t="str">
        <f t="shared" si="98"/>
        <v>Balasore</v>
      </c>
      <c r="BE679" s="4"/>
      <c r="BF679" s="4"/>
      <c r="BG679" s="26" t="s">
        <v>2583</v>
      </c>
      <c r="BH679" s="26" t="s">
        <v>16</v>
      </c>
      <c r="BI679" s="4">
        <f t="shared" si="99"/>
        <v>197.62</v>
      </c>
    </row>
    <row r="680" spans="9:61">
      <c r="I680" s="24">
        <v>578</v>
      </c>
      <c r="J680" s="46" t="str" cm="1">
        <f t="array" ref="J680">_xlfn.IFS(I680&gt;=750,"Low Risk",AND(I680&gt;=650,I680&lt;=749),"Medium Risk",I680&lt;650,"High Risk")</f>
        <v>High Risk</v>
      </c>
      <c r="N680" s="4"/>
      <c r="P680" s="26">
        <v>94.13</v>
      </c>
      <c r="Q680" s="4" t="str">
        <f t="shared" si="100"/>
        <v>Available</v>
      </c>
      <c r="Y680" s="24" t="s">
        <v>2585</v>
      </c>
      <c r="Z680" s="24" t="s">
        <v>12</v>
      </c>
      <c r="AA680" s="84" t="str">
        <f t="shared" si="95"/>
        <v>Priya Mohanty</v>
      </c>
      <c r="AB680" s="24">
        <v>43.23</v>
      </c>
      <c r="AG680" s="24" t="s">
        <v>2585</v>
      </c>
      <c r="AH680" s="4" t="str">
        <f t="shared" si="96"/>
        <v>00679</v>
      </c>
      <c r="AP680" s="4"/>
      <c r="AU680" s="24" t="s">
        <v>1386</v>
      </c>
      <c r="AV680" s="46" t="str">
        <f t="shared" si="97"/>
        <v>Rejected</v>
      </c>
      <c r="BA680" s="24" t="s">
        <v>2585</v>
      </c>
      <c r="BB680" s="70" t="s">
        <v>1018</v>
      </c>
      <c r="BC680" s="4" t="str">
        <f t="shared" si="98"/>
        <v>Jharsuguda</v>
      </c>
      <c r="BE680" s="4"/>
      <c r="BF680" s="4"/>
      <c r="BG680" s="24" t="s">
        <v>2585</v>
      </c>
      <c r="BH680" s="24" t="s">
        <v>12</v>
      </c>
      <c r="BI680" s="4">
        <f t="shared" si="99"/>
        <v>105.8</v>
      </c>
    </row>
    <row r="681" spans="9:61">
      <c r="I681" s="26">
        <v>656</v>
      </c>
      <c r="J681" s="46" t="str" cm="1">
        <f t="array" ref="J681">_xlfn.IFS(I681&gt;=750,"Low Risk",AND(I681&gt;=650,I681&lt;=749),"Medium Risk",I681&lt;650,"High Risk")</f>
        <v>Medium Risk</v>
      </c>
      <c r="N681" s="4"/>
      <c r="P681" s="24">
        <v>43.23</v>
      </c>
      <c r="Q681" s="4" t="str">
        <f t="shared" si="100"/>
        <v>Available</v>
      </c>
      <c r="Y681" s="26" t="s">
        <v>2587</v>
      </c>
      <c r="Z681" s="26" t="s">
        <v>7</v>
      </c>
      <c r="AA681" s="84" t="str">
        <f t="shared" si="95"/>
        <v>Rajesh Kumar</v>
      </c>
      <c r="AB681" s="26">
        <v>46.11</v>
      </c>
      <c r="AG681" s="26" t="s">
        <v>2587</v>
      </c>
      <c r="AH681" s="4" t="str">
        <f t="shared" si="96"/>
        <v>00680</v>
      </c>
      <c r="AP681" s="4"/>
      <c r="AU681" s="26" t="s">
        <v>1426</v>
      </c>
      <c r="AV681" s="46" t="str">
        <f t="shared" si="97"/>
        <v>Under Review</v>
      </c>
      <c r="BA681" s="26" t="s">
        <v>2587</v>
      </c>
      <c r="BB681" s="71" t="s">
        <v>1231</v>
      </c>
      <c r="BC681" s="4" t="str">
        <f t="shared" si="98"/>
        <v>Jharsuguda</v>
      </c>
      <c r="BE681" s="4"/>
      <c r="BF681" s="4"/>
      <c r="BG681" s="26" t="s">
        <v>2587</v>
      </c>
      <c r="BH681" s="26" t="s">
        <v>7</v>
      </c>
      <c r="BI681" s="4">
        <f t="shared" si="99"/>
        <v>209.86</v>
      </c>
    </row>
    <row r="682" spans="9:61">
      <c r="I682" s="24">
        <v>714</v>
      </c>
      <c r="J682" s="46" t="str" cm="1">
        <f t="array" ref="J682">_xlfn.IFS(I682&gt;=750,"Low Risk",AND(I682&gt;=650,I682&lt;=749),"Medium Risk",I682&lt;650,"High Risk")</f>
        <v>Medium Risk</v>
      </c>
      <c r="N682" s="4"/>
      <c r="P682" s="26">
        <v>46.11</v>
      </c>
      <c r="Q682" s="4" t="str">
        <f t="shared" si="100"/>
        <v>Available</v>
      </c>
      <c r="Y682" s="24" t="s">
        <v>2588</v>
      </c>
      <c r="Z682" s="24" t="s">
        <v>32</v>
      </c>
      <c r="AA682" s="84" t="str">
        <f t="shared" si="95"/>
        <v>Ramesh Behera</v>
      </c>
      <c r="AB682" s="24">
        <v>63.01</v>
      </c>
      <c r="AG682" s="24" t="s">
        <v>2588</v>
      </c>
      <c r="AH682" s="4" t="str">
        <f t="shared" si="96"/>
        <v>00681</v>
      </c>
      <c r="AP682" s="4"/>
      <c r="AU682" s="24" t="s">
        <v>1386</v>
      </c>
      <c r="AV682" s="46" t="str">
        <f t="shared" si="97"/>
        <v>Rejected</v>
      </c>
      <c r="BA682" s="24" t="s">
        <v>2588</v>
      </c>
      <c r="BB682" s="70" t="s">
        <v>344</v>
      </c>
      <c r="BC682" s="4" t="str">
        <f t="shared" si="98"/>
        <v>Balasore</v>
      </c>
      <c r="BE682" s="4"/>
      <c r="BF682" s="4"/>
      <c r="BG682" s="24" t="s">
        <v>2588</v>
      </c>
      <c r="BH682" s="24" t="s">
        <v>32</v>
      </c>
      <c r="BI682" s="4">
        <f t="shared" si="99"/>
        <v>224.53</v>
      </c>
    </row>
    <row r="683" spans="9:61">
      <c r="I683" s="26">
        <v>672</v>
      </c>
      <c r="J683" s="46" t="str" cm="1">
        <f t="array" ref="J683">_xlfn.IFS(I683&gt;=750,"Low Risk",AND(I683&gt;=650,I683&lt;=749),"Medium Risk",I683&lt;650,"High Risk")</f>
        <v>Medium Risk</v>
      </c>
      <c r="N683" s="4"/>
      <c r="P683" s="24">
        <v>63.01</v>
      </c>
      <c r="Q683" s="4" t="str">
        <f t="shared" si="100"/>
        <v>Available</v>
      </c>
      <c r="Y683" s="26" t="s">
        <v>2589</v>
      </c>
      <c r="Z683" s="26" t="s">
        <v>20</v>
      </c>
      <c r="AA683" s="84" t="str">
        <f t="shared" si="95"/>
        <v>Anita Das</v>
      </c>
      <c r="AB683" s="26">
        <v>79.59</v>
      </c>
      <c r="AG683" s="26" t="s">
        <v>2589</v>
      </c>
      <c r="AH683" s="4" t="str">
        <f t="shared" si="96"/>
        <v>00682</v>
      </c>
      <c r="AP683" s="4"/>
      <c r="AU683" s="26" t="s">
        <v>1381</v>
      </c>
      <c r="AV683" s="46" t="str">
        <f t="shared" si="97"/>
        <v>Rejected</v>
      </c>
      <c r="BA683" s="26" t="s">
        <v>2589</v>
      </c>
      <c r="BB683" s="71" t="s">
        <v>248</v>
      </c>
      <c r="BC683" s="4" t="str">
        <f t="shared" si="98"/>
        <v>Cuttack</v>
      </c>
      <c r="BE683" s="4"/>
      <c r="BF683" s="4"/>
      <c r="BG683" s="26" t="s">
        <v>2589</v>
      </c>
      <c r="BH683" s="26" t="s">
        <v>20</v>
      </c>
      <c r="BI683" s="4">
        <f t="shared" si="99"/>
        <v>104.66</v>
      </c>
    </row>
    <row r="684" spans="9:61">
      <c r="I684" s="24">
        <v>731</v>
      </c>
      <c r="J684" s="46" t="str" cm="1">
        <f t="array" ref="J684">_xlfn.IFS(I684&gt;=750,"Low Risk",AND(I684&gt;=650,I684&lt;=749),"Medium Risk",I684&lt;650,"High Risk")</f>
        <v>Medium Risk</v>
      </c>
      <c r="N684" s="4"/>
      <c r="P684" s="26">
        <v>79.59</v>
      </c>
      <c r="Q684" s="4" t="str">
        <f t="shared" si="100"/>
        <v>Available</v>
      </c>
      <c r="Y684" s="24" t="s">
        <v>2590</v>
      </c>
      <c r="Z684" s="24" t="s">
        <v>41</v>
      </c>
      <c r="AA684" s="84" t="str">
        <f t="shared" si="95"/>
        <v>Pooja Tripathi</v>
      </c>
      <c r="AB684" s="24">
        <v>67.040000000000006</v>
      </c>
      <c r="AG684" s="24" t="s">
        <v>2590</v>
      </c>
      <c r="AH684" s="4" t="str">
        <f t="shared" si="96"/>
        <v>00683</v>
      </c>
      <c r="AP684" s="4"/>
      <c r="AU684" s="24" t="s">
        <v>1426</v>
      </c>
      <c r="AV684" s="46" t="str">
        <f t="shared" si="97"/>
        <v>Under Review</v>
      </c>
      <c r="BA684" s="24" t="s">
        <v>2590</v>
      </c>
      <c r="BB684" s="70" t="s">
        <v>611</v>
      </c>
      <c r="BC684" s="4" t="str">
        <f t="shared" si="98"/>
        <v>Cuttack</v>
      </c>
      <c r="BE684" s="4"/>
      <c r="BF684" s="4"/>
      <c r="BG684" s="24" t="s">
        <v>2590</v>
      </c>
      <c r="BH684" s="24" t="s">
        <v>41</v>
      </c>
      <c r="BI684" s="4">
        <f t="shared" si="99"/>
        <v>251.78</v>
      </c>
    </row>
    <row r="685" spans="9:61">
      <c r="I685" s="26">
        <v>707</v>
      </c>
      <c r="J685" s="46" t="str" cm="1">
        <f t="array" ref="J685">_xlfn.IFS(I685&gt;=750,"Low Risk",AND(I685&gt;=650,I685&lt;=749),"Medium Risk",I685&lt;650,"High Risk")</f>
        <v>Medium Risk</v>
      </c>
      <c r="N685" s="4"/>
      <c r="P685" s="24">
        <v>67.040000000000006</v>
      </c>
      <c r="Q685" s="4" t="str">
        <f t="shared" si="100"/>
        <v>Available</v>
      </c>
      <c r="Y685" s="26" t="s">
        <v>2591</v>
      </c>
      <c r="Z685" s="26" t="s">
        <v>35</v>
      </c>
      <c r="AA685" s="84" t="str">
        <f t="shared" si="95"/>
        <v>Kavita Rath</v>
      </c>
      <c r="AB685" s="26">
        <v>40.880000000000003</v>
      </c>
      <c r="AG685" s="26" t="s">
        <v>2591</v>
      </c>
      <c r="AH685" s="4" t="str">
        <f t="shared" si="96"/>
        <v>00684</v>
      </c>
      <c r="AP685" s="4"/>
      <c r="AU685" s="26" t="s">
        <v>1377</v>
      </c>
      <c r="AV685" s="46" t="str">
        <f t="shared" si="97"/>
        <v>Approved</v>
      </c>
      <c r="BA685" s="26" t="s">
        <v>2591</v>
      </c>
      <c r="BB685" s="71" t="s">
        <v>91</v>
      </c>
      <c r="BC685" s="4" t="str">
        <f t="shared" si="98"/>
        <v>Jharsuguda</v>
      </c>
      <c r="BE685" s="4"/>
      <c r="BF685" s="4"/>
      <c r="BG685" s="26" t="s">
        <v>2591</v>
      </c>
      <c r="BH685" s="26" t="s">
        <v>35</v>
      </c>
      <c r="BI685" s="4">
        <f t="shared" si="99"/>
        <v>103.83</v>
      </c>
    </row>
    <row r="686" spans="9:61">
      <c r="I686" s="24">
        <v>868</v>
      </c>
      <c r="J686" s="46" t="str" cm="1">
        <f t="array" ref="J686">_xlfn.IFS(I686&gt;=750,"Low Risk",AND(I686&gt;=650,I686&lt;=749),"Medium Risk",I686&lt;650,"High Risk")</f>
        <v>Low Risk</v>
      </c>
      <c r="N686" s="4"/>
      <c r="P686" s="26">
        <v>40.880000000000003</v>
      </c>
      <c r="Q686" s="4" t="str">
        <f t="shared" si="100"/>
        <v>Available</v>
      </c>
      <c r="Y686" s="24" t="s">
        <v>2593</v>
      </c>
      <c r="Z686" s="24" t="s">
        <v>41</v>
      </c>
      <c r="AA686" s="84" t="str">
        <f t="shared" si="95"/>
        <v>Pooja Tripathi</v>
      </c>
      <c r="AB686" s="24">
        <v>30.26</v>
      </c>
      <c r="AG686" s="24" t="s">
        <v>2593</v>
      </c>
      <c r="AH686" s="4" t="str">
        <f t="shared" si="96"/>
        <v>00685</v>
      </c>
      <c r="AP686" s="4"/>
      <c r="AU686" s="24" t="s">
        <v>1426</v>
      </c>
      <c r="AV686" s="46" t="str">
        <f t="shared" si="97"/>
        <v>Under Review</v>
      </c>
      <c r="BA686" s="24" t="s">
        <v>2593</v>
      </c>
      <c r="BB686" s="70" t="s">
        <v>912</v>
      </c>
      <c r="BC686" s="4" t="str">
        <f t="shared" si="98"/>
        <v>Bhubaneswar</v>
      </c>
      <c r="BE686" s="4"/>
      <c r="BF686" s="4"/>
      <c r="BG686" s="24" t="s">
        <v>2593</v>
      </c>
      <c r="BH686" s="24" t="s">
        <v>41</v>
      </c>
      <c r="BI686" s="4">
        <f t="shared" si="99"/>
        <v>251.78</v>
      </c>
    </row>
    <row r="687" spans="9:61">
      <c r="I687" s="26">
        <v>883</v>
      </c>
      <c r="J687" s="46" t="str" cm="1">
        <f t="array" ref="J687">_xlfn.IFS(I687&gt;=750,"Low Risk",AND(I687&gt;=650,I687&lt;=749),"Medium Risk",I687&lt;650,"High Risk")</f>
        <v>Low Risk</v>
      </c>
      <c r="N687" s="4"/>
      <c r="P687" s="24">
        <v>30.26</v>
      </c>
      <c r="Q687" s="4" t="str">
        <f t="shared" si="100"/>
        <v>Available</v>
      </c>
      <c r="Y687" s="26" t="s">
        <v>2594</v>
      </c>
      <c r="Z687" s="26" t="s">
        <v>41</v>
      </c>
      <c r="AA687" s="84" t="str">
        <f t="shared" si="95"/>
        <v>Pooja Tripathi</v>
      </c>
      <c r="AB687" s="26">
        <v>11.73</v>
      </c>
      <c r="AG687" s="26" t="s">
        <v>2594</v>
      </c>
      <c r="AH687" s="4" t="str">
        <f t="shared" si="96"/>
        <v>00686</v>
      </c>
      <c r="AP687" s="4"/>
      <c r="AU687" s="26" t="s">
        <v>1377</v>
      </c>
      <c r="AV687" s="46" t="str">
        <f t="shared" si="97"/>
        <v>Approved</v>
      </c>
      <c r="BA687" s="26" t="s">
        <v>2594</v>
      </c>
      <c r="BB687" s="71" t="s">
        <v>865</v>
      </c>
      <c r="BC687" s="4" t="str">
        <f t="shared" si="98"/>
        <v>Cuttack</v>
      </c>
      <c r="BE687" s="4"/>
      <c r="BF687" s="4"/>
      <c r="BG687" s="26" t="s">
        <v>2594</v>
      </c>
      <c r="BH687" s="26" t="s">
        <v>41</v>
      </c>
      <c r="BI687" s="4">
        <f t="shared" si="99"/>
        <v>251.78</v>
      </c>
    </row>
    <row r="688" spans="9:61">
      <c r="I688" s="24">
        <v>733</v>
      </c>
      <c r="J688" s="46" t="str" cm="1">
        <f t="array" ref="J688">_xlfn.IFS(I688&gt;=750,"Low Risk",AND(I688&gt;=650,I688&lt;=749),"Medium Risk",I688&lt;650,"High Risk")</f>
        <v>Medium Risk</v>
      </c>
      <c r="N688" s="4"/>
      <c r="P688" s="26">
        <v>11.73</v>
      </c>
      <c r="Q688" s="4" t="str">
        <f t="shared" si="100"/>
        <v>Available</v>
      </c>
      <c r="Y688" s="24" t="s">
        <v>2597</v>
      </c>
      <c r="Z688" s="24" t="s">
        <v>32</v>
      </c>
      <c r="AA688" s="84" t="str">
        <f t="shared" si="95"/>
        <v>Ramesh Behera</v>
      </c>
      <c r="AB688" s="24">
        <v>97.26</v>
      </c>
      <c r="AG688" s="24" t="s">
        <v>2597</v>
      </c>
      <c r="AH688" s="4" t="str">
        <f t="shared" si="96"/>
        <v>00687</v>
      </c>
      <c r="AP688" s="4"/>
      <c r="AU688" s="24" t="s">
        <v>1381</v>
      </c>
      <c r="AV688" s="46" t="str">
        <f t="shared" si="97"/>
        <v>Rejected</v>
      </c>
      <c r="BA688" s="24" t="s">
        <v>2597</v>
      </c>
      <c r="BB688" s="70" t="s">
        <v>306</v>
      </c>
      <c r="BC688" s="4" t="str">
        <f t="shared" si="98"/>
        <v>Berhampur</v>
      </c>
      <c r="BE688" s="4"/>
      <c r="BF688" s="4"/>
      <c r="BG688" s="24" t="s">
        <v>2597</v>
      </c>
      <c r="BH688" s="24" t="s">
        <v>32</v>
      </c>
      <c r="BI688" s="4">
        <f t="shared" si="99"/>
        <v>224.53</v>
      </c>
    </row>
    <row r="689" spans="9:61">
      <c r="I689" s="26">
        <v>698</v>
      </c>
      <c r="J689" s="46" t="str" cm="1">
        <f t="array" ref="J689">_xlfn.IFS(I689&gt;=750,"Low Risk",AND(I689&gt;=650,I689&lt;=749),"Medium Risk",I689&lt;650,"High Risk")</f>
        <v>Medium Risk</v>
      </c>
      <c r="N689" s="4"/>
      <c r="P689" s="24">
        <v>97.26</v>
      </c>
      <c r="Q689" s="4" t="str">
        <f t="shared" si="100"/>
        <v>Available</v>
      </c>
      <c r="Y689" s="26" t="s">
        <v>2598</v>
      </c>
      <c r="Z689" s="26" t="s">
        <v>28</v>
      </c>
      <c r="AA689" s="84" t="str">
        <f t="shared" si="95"/>
        <v>Sunita Sahu</v>
      </c>
      <c r="AB689" s="26">
        <v>66.069999999999993</v>
      </c>
      <c r="AG689" s="26" t="s">
        <v>2598</v>
      </c>
      <c r="AH689" s="4" t="str">
        <f t="shared" si="96"/>
        <v>00688</v>
      </c>
      <c r="AP689" s="4"/>
      <c r="AU689" s="26" t="s">
        <v>1426</v>
      </c>
      <c r="AV689" s="46" t="str">
        <f t="shared" si="97"/>
        <v>Under Review</v>
      </c>
      <c r="BA689" s="26" t="s">
        <v>2598</v>
      </c>
      <c r="BB689" s="71" t="s">
        <v>909</v>
      </c>
      <c r="BC689" s="4" t="str">
        <f t="shared" si="98"/>
        <v>Berhampur</v>
      </c>
      <c r="BE689" s="4"/>
      <c r="BF689" s="4"/>
      <c r="BG689" s="26" t="s">
        <v>2598</v>
      </c>
      <c r="BH689" s="26" t="s">
        <v>28</v>
      </c>
      <c r="BI689" s="4">
        <f t="shared" si="99"/>
        <v>162.30000000000001</v>
      </c>
    </row>
    <row r="690" spans="9:61">
      <c r="I690" s="24">
        <v>883</v>
      </c>
      <c r="J690" s="46" t="str" cm="1">
        <f t="array" ref="J690">_xlfn.IFS(I690&gt;=750,"Low Risk",AND(I690&gt;=650,I690&lt;=749),"Medium Risk",I690&lt;650,"High Risk")</f>
        <v>Low Risk</v>
      </c>
      <c r="N690" s="4"/>
      <c r="P690" s="26">
        <v>66.069999999999993</v>
      </c>
      <c r="Q690" s="4" t="str">
        <f t="shared" si="100"/>
        <v>Available</v>
      </c>
      <c r="Y690" s="24" t="s">
        <v>2599</v>
      </c>
      <c r="Z690" s="24" t="s">
        <v>41</v>
      </c>
      <c r="AA690" s="84" t="str">
        <f t="shared" si="95"/>
        <v>Pooja Tripathi</v>
      </c>
      <c r="AB690" s="24">
        <v>3.96</v>
      </c>
      <c r="AG690" s="24" t="s">
        <v>2599</v>
      </c>
      <c r="AH690" s="4" t="str">
        <f t="shared" si="96"/>
        <v>00689</v>
      </c>
      <c r="AP690" s="4"/>
      <c r="AU690" s="24" t="s">
        <v>1381</v>
      </c>
      <c r="AV690" s="46" t="str">
        <f t="shared" si="97"/>
        <v>Rejected</v>
      </c>
      <c r="BA690" s="24" t="s">
        <v>2599</v>
      </c>
      <c r="BB690" s="70" t="s">
        <v>285</v>
      </c>
      <c r="BC690" s="4" t="str">
        <f t="shared" si="98"/>
        <v>Puri</v>
      </c>
      <c r="BE690" s="4"/>
      <c r="BF690" s="4"/>
      <c r="BG690" s="24" t="s">
        <v>2599</v>
      </c>
      <c r="BH690" s="24" t="s">
        <v>41</v>
      </c>
      <c r="BI690" s="4">
        <f t="shared" si="99"/>
        <v>251.78</v>
      </c>
    </row>
    <row r="691" spans="9:61">
      <c r="I691" s="26">
        <v>749</v>
      </c>
      <c r="J691" s="46" t="str" cm="1">
        <f t="array" ref="J691">_xlfn.IFS(I691&gt;=750,"Low Risk",AND(I691&gt;=650,I691&lt;=749),"Medium Risk",I691&lt;650,"High Risk")</f>
        <v>Medium Risk</v>
      </c>
      <c r="N691" s="4"/>
      <c r="P691" s="24">
        <v>3.96</v>
      </c>
      <c r="Q691" s="4" t="str">
        <f t="shared" si="100"/>
        <v>Available</v>
      </c>
      <c r="Y691" s="26" t="s">
        <v>2600</v>
      </c>
      <c r="Z691" s="26" t="s">
        <v>41</v>
      </c>
      <c r="AA691" s="84" t="str">
        <f t="shared" si="95"/>
        <v>Pooja Tripathi</v>
      </c>
      <c r="AB691" s="26">
        <v>63.4</v>
      </c>
      <c r="AG691" s="26" t="s">
        <v>2600</v>
      </c>
      <c r="AH691" s="4" t="str">
        <f t="shared" si="96"/>
        <v>00690</v>
      </c>
      <c r="AP691" s="4"/>
      <c r="AU691" s="26" t="s">
        <v>1381</v>
      </c>
      <c r="AV691" s="46" t="str">
        <f t="shared" si="97"/>
        <v>Rejected</v>
      </c>
      <c r="BA691" s="26" t="s">
        <v>2600</v>
      </c>
      <c r="BB691" s="71" t="s">
        <v>620</v>
      </c>
      <c r="BC691" s="4" t="str">
        <f t="shared" si="98"/>
        <v>Rourkela</v>
      </c>
      <c r="BE691" s="4"/>
      <c r="BF691" s="4"/>
      <c r="BG691" s="26" t="s">
        <v>2600</v>
      </c>
      <c r="BH691" s="26" t="s">
        <v>41</v>
      </c>
      <c r="BI691" s="4">
        <f t="shared" si="99"/>
        <v>251.78</v>
      </c>
    </row>
    <row r="692" spans="9:61">
      <c r="I692" s="24">
        <v>837</v>
      </c>
      <c r="J692" s="46" t="str" cm="1">
        <f t="array" ref="J692">_xlfn.IFS(I692&gt;=750,"Low Risk",AND(I692&gt;=650,I692&lt;=749),"Medium Risk",I692&lt;650,"High Risk")</f>
        <v>Low Risk</v>
      </c>
      <c r="N692" s="4"/>
      <c r="P692" s="26">
        <v>63.4</v>
      </c>
      <c r="Q692" s="4" t="str">
        <f t="shared" si="100"/>
        <v>Available</v>
      </c>
      <c r="Y692" s="24" t="s">
        <v>2601</v>
      </c>
      <c r="Z692" s="24" t="s">
        <v>41</v>
      </c>
      <c r="AA692" s="84" t="str">
        <f t="shared" si="95"/>
        <v>Pooja Tripathi</v>
      </c>
      <c r="AB692" s="24">
        <v>84.49</v>
      </c>
      <c r="AG692" s="24" t="s">
        <v>2601</v>
      </c>
      <c r="AH692" s="4" t="str">
        <f t="shared" si="96"/>
        <v>00691</v>
      </c>
      <c r="AP692" s="4"/>
      <c r="AU692" s="24" t="s">
        <v>1426</v>
      </c>
      <c r="AV692" s="46" t="str">
        <f t="shared" si="97"/>
        <v>Under Review</v>
      </c>
      <c r="BA692" s="24" t="s">
        <v>2601</v>
      </c>
      <c r="BB692" s="70" t="s">
        <v>530</v>
      </c>
      <c r="BC692" s="4" t="str">
        <f t="shared" si="98"/>
        <v>Angul</v>
      </c>
      <c r="BE692" s="4"/>
      <c r="BF692" s="4"/>
      <c r="BG692" s="24" t="s">
        <v>2601</v>
      </c>
      <c r="BH692" s="24" t="s">
        <v>41</v>
      </c>
      <c r="BI692" s="4">
        <f t="shared" si="99"/>
        <v>251.78</v>
      </c>
    </row>
    <row r="693" spans="9:61">
      <c r="I693" s="26">
        <v>686</v>
      </c>
      <c r="J693" s="46" t="str" cm="1">
        <f t="array" ref="J693">_xlfn.IFS(I693&gt;=750,"Low Risk",AND(I693&gt;=650,I693&lt;=749),"Medium Risk",I693&lt;650,"High Risk")</f>
        <v>Medium Risk</v>
      </c>
      <c r="N693" s="4"/>
      <c r="P693" s="24">
        <v>84.49</v>
      </c>
      <c r="Q693" s="4" t="str">
        <f t="shared" si="100"/>
        <v>Available</v>
      </c>
      <c r="Y693" s="26" t="s">
        <v>2602</v>
      </c>
      <c r="Z693" s="26" t="s">
        <v>20</v>
      </c>
      <c r="AA693" s="84" t="str">
        <f t="shared" si="95"/>
        <v>Anita Das</v>
      </c>
      <c r="AB693" s="26">
        <v>85.37</v>
      </c>
      <c r="AG693" s="26" t="s">
        <v>2602</v>
      </c>
      <c r="AH693" s="4" t="str">
        <f t="shared" si="96"/>
        <v>00692</v>
      </c>
      <c r="AP693" s="4"/>
      <c r="AU693" s="26" t="s">
        <v>1377</v>
      </c>
      <c r="AV693" s="46" t="str">
        <f t="shared" si="97"/>
        <v>Approved</v>
      </c>
      <c r="BA693" s="26" t="s">
        <v>2602</v>
      </c>
      <c r="BB693" s="71" t="s">
        <v>1087</v>
      </c>
      <c r="BC693" s="4" t="str">
        <f t="shared" si="98"/>
        <v>Cuttack</v>
      </c>
      <c r="BE693" s="4"/>
      <c r="BF693" s="4"/>
      <c r="BG693" s="26" t="s">
        <v>2602</v>
      </c>
      <c r="BH693" s="26" t="s">
        <v>20</v>
      </c>
      <c r="BI693" s="4">
        <f t="shared" si="99"/>
        <v>104.66</v>
      </c>
    </row>
    <row r="694" spans="9:61">
      <c r="I694" s="24">
        <v>834</v>
      </c>
      <c r="J694" s="46" t="str" cm="1">
        <f t="array" ref="J694">_xlfn.IFS(I694&gt;=750,"Low Risk",AND(I694&gt;=650,I694&lt;=749),"Medium Risk",I694&lt;650,"High Risk")</f>
        <v>Low Risk</v>
      </c>
      <c r="N694" s="4"/>
      <c r="P694" s="26">
        <v>85.37</v>
      </c>
      <c r="Q694" s="4" t="str">
        <f t="shared" si="100"/>
        <v>Available</v>
      </c>
      <c r="Y694" s="24" t="s">
        <v>2604</v>
      </c>
      <c r="Z694" s="24" t="s">
        <v>41</v>
      </c>
      <c r="AA694" s="84" t="str">
        <f t="shared" si="95"/>
        <v>Pooja Tripathi</v>
      </c>
      <c r="AB694" s="24">
        <v>94.59</v>
      </c>
      <c r="AG694" s="24" t="s">
        <v>2604</v>
      </c>
      <c r="AH694" s="4" t="str">
        <f t="shared" si="96"/>
        <v>00693</v>
      </c>
      <c r="AP694" s="4"/>
      <c r="AU694" s="24" t="s">
        <v>1381</v>
      </c>
      <c r="AV694" s="46" t="str">
        <f t="shared" si="97"/>
        <v>Rejected</v>
      </c>
      <c r="BA694" s="24" t="s">
        <v>2604</v>
      </c>
      <c r="BB694" s="70" t="s">
        <v>358</v>
      </c>
      <c r="BC694" s="4" t="str">
        <f t="shared" si="98"/>
        <v>Sambalpur</v>
      </c>
      <c r="BE694" s="4"/>
      <c r="BF694" s="4"/>
      <c r="BG694" s="24" t="s">
        <v>2604</v>
      </c>
      <c r="BH694" s="24" t="s">
        <v>41</v>
      </c>
      <c r="BI694" s="4">
        <f t="shared" si="99"/>
        <v>251.78</v>
      </c>
    </row>
    <row r="695" spans="9:61">
      <c r="I695" s="26">
        <v>686</v>
      </c>
      <c r="J695" s="46" t="str" cm="1">
        <f t="array" ref="J695">_xlfn.IFS(I695&gt;=750,"Low Risk",AND(I695&gt;=650,I695&lt;=749),"Medium Risk",I695&lt;650,"High Risk")</f>
        <v>Medium Risk</v>
      </c>
      <c r="N695" s="4"/>
      <c r="P695" s="24">
        <v>94.59</v>
      </c>
      <c r="Q695" s="4" t="str">
        <f t="shared" si="100"/>
        <v>Available</v>
      </c>
      <c r="Y695" s="26" t="s">
        <v>2605</v>
      </c>
      <c r="Z695" s="26" t="s">
        <v>16</v>
      </c>
      <c r="AA695" s="84" t="str">
        <f t="shared" si="95"/>
        <v>Suresh Panda</v>
      </c>
      <c r="AB695" s="26">
        <v>94.99</v>
      </c>
      <c r="AG695" s="26" t="s">
        <v>2605</v>
      </c>
      <c r="AH695" s="4" t="str">
        <f t="shared" si="96"/>
        <v>00694</v>
      </c>
      <c r="AP695" s="4"/>
      <c r="AU695" s="26" t="s">
        <v>1381</v>
      </c>
      <c r="AV695" s="46" t="str">
        <f t="shared" si="97"/>
        <v>Rejected</v>
      </c>
      <c r="BA695" s="26" t="s">
        <v>2605</v>
      </c>
      <c r="BB695" s="71" t="s">
        <v>1113</v>
      </c>
      <c r="BC695" s="4" t="str">
        <f t="shared" si="98"/>
        <v>Angul</v>
      </c>
      <c r="BE695" s="4"/>
      <c r="BF695" s="4"/>
      <c r="BG695" s="26" t="s">
        <v>2605</v>
      </c>
      <c r="BH695" s="26" t="s">
        <v>16</v>
      </c>
      <c r="BI695" s="4">
        <f t="shared" si="99"/>
        <v>197.62</v>
      </c>
    </row>
    <row r="696" spans="9:61">
      <c r="I696" s="24">
        <v>830</v>
      </c>
      <c r="J696" s="46" t="str" cm="1">
        <f t="array" ref="J696">_xlfn.IFS(I696&gt;=750,"Low Risk",AND(I696&gt;=650,I696&lt;=749),"Medium Risk",I696&lt;650,"High Risk")</f>
        <v>Low Risk</v>
      </c>
      <c r="N696" s="4"/>
      <c r="P696" s="26">
        <v>94.99</v>
      </c>
      <c r="Q696" s="4" t="str">
        <f t="shared" si="100"/>
        <v>Available</v>
      </c>
      <c r="Y696" s="24" t="s">
        <v>2606</v>
      </c>
      <c r="Z696" s="24" t="s">
        <v>24</v>
      </c>
      <c r="AA696" s="84" t="str">
        <f t="shared" si="95"/>
        <v>Bikash Nayak</v>
      </c>
      <c r="AB696" s="24">
        <v>71.72</v>
      </c>
      <c r="AG696" s="24" t="s">
        <v>2606</v>
      </c>
      <c r="AH696" s="4" t="str">
        <f t="shared" si="96"/>
        <v>00695</v>
      </c>
      <c r="AP696" s="4"/>
      <c r="AU696" s="24" t="s">
        <v>1377</v>
      </c>
      <c r="AV696" s="46" t="str">
        <f t="shared" si="97"/>
        <v>Approved</v>
      </c>
      <c r="BA696" s="24" t="s">
        <v>2606</v>
      </c>
      <c r="BB696" s="70" t="s">
        <v>905</v>
      </c>
      <c r="BC696" s="4" t="str">
        <f t="shared" si="98"/>
        <v>Berhampur</v>
      </c>
      <c r="BE696" s="4"/>
      <c r="BF696" s="4"/>
      <c r="BG696" s="24" t="s">
        <v>2606</v>
      </c>
      <c r="BH696" s="24" t="s">
        <v>24</v>
      </c>
      <c r="BI696" s="4">
        <f t="shared" si="99"/>
        <v>190.31</v>
      </c>
    </row>
    <row r="697" spans="9:61">
      <c r="I697" s="26">
        <v>710</v>
      </c>
      <c r="J697" s="46" t="str" cm="1">
        <f t="array" ref="J697">_xlfn.IFS(I697&gt;=750,"Low Risk",AND(I697&gt;=650,I697&lt;=749),"Medium Risk",I697&lt;650,"High Risk")</f>
        <v>Medium Risk</v>
      </c>
      <c r="N697" s="4"/>
      <c r="P697" s="24">
        <v>71.72</v>
      </c>
      <c r="Q697" s="4" t="str">
        <f t="shared" si="100"/>
        <v>Available</v>
      </c>
      <c r="Y697" s="26" t="s">
        <v>2608</v>
      </c>
      <c r="Z697" s="26" t="s">
        <v>35</v>
      </c>
      <c r="AA697" s="84" t="str">
        <f t="shared" si="95"/>
        <v>Kavita Rath</v>
      </c>
      <c r="AB697" s="26">
        <v>56.98</v>
      </c>
      <c r="AG697" s="26" t="s">
        <v>2608</v>
      </c>
      <c r="AH697" s="4" t="str">
        <f t="shared" si="96"/>
        <v>00696</v>
      </c>
      <c r="AP697" s="4"/>
      <c r="AU697" s="26" t="s">
        <v>1377</v>
      </c>
      <c r="AV697" s="46" t="str">
        <f t="shared" si="97"/>
        <v>Approved</v>
      </c>
      <c r="BA697" s="26" t="s">
        <v>2608</v>
      </c>
      <c r="BB697" s="71" t="s">
        <v>764</v>
      </c>
      <c r="BC697" s="4" t="str">
        <f t="shared" si="98"/>
        <v>Sambalpur</v>
      </c>
      <c r="BE697" s="4"/>
      <c r="BF697" s="4"/>
      <c r="BG697" s="26" t="s">
        <v>2608</v>
      </c>
      <c r="BH697" s="26" t="s">
        <v>35</v>
      </c>
      <c r="BI697" s="4">
        <f t="shared" si="99"/>
        <v>103.83</v>
      </c>
    </row>
    <row r="698" spans="9:61">
      <c r="I698" s="24">
        <v>777</v>
      </c>
      <c r="J698" s="46" t="str" cm="1">
        <f t="array" ref="J698">_xlfn.IFS(I698&gt;=750,"Low Risk",AND(I698&gt;=650,I698&lt;=749),"Medium Risk",I698&lt;650,"High Risk")</f>
        <v>Low Risk</v>
      </c>
      <c r="N698" s="4"/>
      <c r="P698" s="26">
        <v>56.98</v>
      </c>
      <c r="Q698" s="4" t="str">
        <f t="shared" si="100"/>
        <v>Available</v>
      </c>
      <c r="Y698" s="24" t="s">
        <v>2610</v>
      </c>
      <c r="Z698" s="24" t="s">
        <v>12</v>
      </c>
      <c r="AA698" s="84" t="str">
        <f t="shared" si="95"/>
        <v>Priya Mohanty</v>
      </c>
      <c r="AB698" s="24">
        <v>71.78</v>
      </c>
      <c r="AG698" s="24" t="s">
        <v>2610</v>
      </c>
      <c r="AH698" s="4" t="str">
        <f t="shared" si="96"/>
        <v>00697</v>
      </c>
      <c r="AP698" s="4"/>
      <c r="AU698" s="24" t="s">
        <v>1377</v>
      </c>
      <c r="AV698" s="46" t="str">
        <f t="shared" si="97"/>
        <v>Approved</v>
      </c>
      <c r="BA698" s="24" t="s">
        <v>2610</v>
      </c>
      <c r="BB698" s="70" t="s">
        <v>414</v>
      </c>
      <c r="BC698" s="4" t="str">
        <f t="shared" si="98"/>
        <v>Cuttack</v>
      </c>
      <c r="BE698" s="4"/>
      <c r="BF698" s="4"/>
      <c r="BG698" s="24" t="s">
        <v>2610</v>
      </c>
      <c r="BH698" s="24" t="s">
        <v>12</v>
      </c>
      <c r="BI698" s="4">
        <f t="shared" si="99"/>
        <v>105.8</v>
      </c>
    </row>
    <row r="699" spans="9:61">
      <c r="I699" s="26">
        <v>849</v>
      </c>
      <c r="J699" s="46" t="str" cm="1">
        <f t="array" ref="J699">_xlfn.IFS(I699&gt;=750,"Low Risk",AND(I699&gt;=650,I699&lt;=749),"Medium Risk",I699&lt;650,"High Risk")</f>
        <v>Low Risk</v>
      </c>
      <c r="N699" s="4"/>
      <c r="P699" s="24">
        <v>71.78</v>
      </c>
      <c r="Q699" s="4" t="str">
        <f t="shared" si="100"/>
        <v>Available</v>
      </c>
      <c r="Y699" s="26" t="s">
        <v>2612</v>
      </c>
      <c r="Z699" s="26" t="s">
        <v>12</v>
      </c>
      <c r="AA699" s="84" t="str">
        <f t="shared" si="95"/>
        <v>Priya Mohanty</v>
      </c>
      <c r="AB699" s="26">
        <v>1.05</v>
      </c>
      <c r="AG699" s="26" t="s">
        <v>2612</v>
      </c>
      <c r="AH699" s="4" t="str">
        <f t="shared" si="96"/>
        <v>00698</v>
      </c>
      <c r="AP699" s="4"/>
      <c r="AU699" s="26" t="s">
        <v>1386</v>
      </c>
      <c r="AV699" s="46" t="str">
        <f t="shared" si="97"/>
        <v>Rejected</v>
      </c>
      <c r="BA699" s="26" t="s">
        <v>2612</v>
      </c>
      <c r="BB699" s="71" t="s">
        <v>320</v>
      </c>
      <c r="BC699" s="4" t="str">
        <f t="shared" si="98"/>
        <v>Berhampur</v>
      </c>
      <c r="BE699" s="4"/>
      <c r="BF699" s="4"/>
      <c r="BG699" s="26" t="s">
        <v>2612</v>
      </c>
      <c r="BH699" s="26" t="s">
        <v>12</v>
      </c>
      <c r="BI699" s="4">
        <f t="shared" si="99"/>
        <v>105.8</v>
      </c>
    </row>
    <row r="700" spans="9:61">
      <c r="I700" s="24">
        <v>806</v>
      </c>
      <c r="J700" s="46" t="str" cm="1">
        <f t="array" ref="J700">_xlfn.IFS(I700&gt;=750,"Low Risk",AND(I700&gt;=650,I700&lt;=749),"Medium Risk",I700&lt;650,"High Risk")</f>
        <v>Low Risk</v>
      </c>
      <c r="N700" s="4"/>
      <c r="P700" s="26">
        <v>1.05</v>
      </c>
      <c r="Q700" s="4" t="str">
        <f t="shared" si="100"/>
        <v>Available</v>
      </c>
      <c r="Y700" s="24" t="s">
        <v>2614</v>
      </c>
      <c r="Z700" s="24" t="s">
        <v>20</v>
      </c>
      <c r="AA700" s="84" t="str">
        <f t="shared" si="95"/>
        <v>Anita Das</v>
      </c>
      <c r="AB700" s="24">
        <v>89.25</v>
      </c>
      <c r="AG700" s="24" t="s">
        <v>2614</v>
      </c>
      <c r="AH700" s="4" t="str">
        <f t="shared" si="96"/>
        <v>00699</v>
      </c>
      <c r="AP700" s="4"/>
      <c r="AU700" s="24" t="s">
        <v>1426</v>
      </c>
      <c r="AV700" s="46" t="str">
        <f t="shared" si="97"/>
        <v>Under Review</v>
      </c>
      <c r="BA700" s="24" t="s">
        <v>2614</v>
      </c>
      <c r="BB700" s="70" t="s">
        <v>257</v>
      </c>
      <c r="BC700" s="4" t="str">
        <f t="shared" si="98"/>
        <v>Angul</v>
      </c>
      <c r="BE700" s="4"/>
      <c r="BF700" s="4"/>
      <c r="BG700" s="24" t="s">
        <v>2614</v>
      </c>
      <c r="BH700" s="24" t="s">
        <v>20</v>
      </c>
      <c r="BI700" s="4">
        <f t="shared" si="99"/>
        <v>104.66</v>
      </c>
    </row>
    <row r="701" spans="9:61">
      <c r="I701" s="26">
        <v>881</v>
      </c>
      <c r="J701" s="46" t="str" cm="1">
        <f t="array" ref="J701">_xlfn.IFS(I701&gt;=750,"Low Risk",AND(I701&gt;=650,I701&lt;=749),"Medium Risk",I701&lt;650,"High Risk")</f>
        <v>Low Risk</v>
      </c>
      <c r="N701" s="4"/>
      <c r="P701" s="24">
        <v>89.25</v>
      </c>
      <c r="Q701" s="4" t="str">
        <f t="shared" si="100"/>
        <v>Available</v>
      </c>
      <c r="Y701" s="26" t="s">
        <v>2616</v>
      </c>
      <c r="Z701" s="26" t="s">
        <v>12</v>
      </c>
      <c r="AA701" s="84" t="str">
        <f t="shared" si="95"/>
        <v>Priya Mohanty</v>
      </c>
      <c r="AB701" s="26">
        <v>99.5</v>
      </c>
      <c r="AG701" s="26" t="s">
        <v>2616</v>
      </c>
      <c r="AH701" s="4" t="str">
        <f t="shared" si="96"/>
        <v>00700</v>
      </c>
      <c r="AP701" s="4"/>
      <c r="AU701" s="26" t="s">
        <v>1377</v>
      </c>
      <c r="AV701" s="46" t="str">
        <f t="shared" si="97"/>
        <v>Approved</v>
      </c>
      <c r="BA701" s="26" t="s">
        <v>2616</v>
      </c>
      <c r="BB701" s="71" t="s">
        <v>1351</v>
      </c>
      <c r="BC701" s="4" t="str">
        <f t="shared" si="98"/>
        <v>Jharsuguda</v>
      </c>
      <c r="BE701" s="4"/>
      <c r="BF701" s="4"/>
      <c r="BG701" s="26" t="s">
        <v>2616</v>
      </c>
      <c r="BH701" s="26" t="s">
        <v>12</v>
      </c>
      <c r="BI701" s="4">
        <f t="shared" si="99"/>
        <v>105.8</v>
      </c>
    </row>
    <row r="702" spans="9:61">
      <c r="I702" s="24">
        <v>880</v>
      </c>
      <c r="J702" s="46" t="str" cm="1">
        <f t="array" ref="J702">_xlfn.IFS(I702&gt;=750,"Low Risk",AND(I702&gt;=650,I702&lt;=749),"Medium Risk",I702&lt;650,"High Risk")</f>
        <v>Low Risk</v>
      </c>
      <c r="N702" s="4"/>
      <c r="P702" s="26">
        <v>99.5</v>
      </c>
      <c r="Q702" s="4" t="str">
        <f t="shared" si="100"/>
        <v>Available</v>
      </c>
      <c r="Y702" s="24" t="s">
        <v>2619</v>
      </c>
      <c r="Z702" s="24" t="s">
        <v>38</v>
      </c>
      <c r="AA702" s="84" t="str">
        <f t="shared" si="95"/>
        <v>Deepak Mishra</v>
      </c>
      <c r="AB702" s="24">
        <v>2.39</v>
      </c>
      <c r="AG702" s="24" t="s">
        <v>2619</v>
      </c>
      <c r="AH702" s="4" t="str">
        <f t="shared" si="96"/>
        <v>00701</v>
      </c>
      <c r="AP702" s="4"/>
      <c r="AU702" s="24" t="s">
        <v>1377</v>
      </c>
      <c r="AV702" s="46" t="str">
        <f t="shared" si="97"/>
        <v>Approved</v>
      </c>
      <c r="BA702" s="24" t="s">
        <v>2619</v>
      </c>
      <c r="BB702" s="70" t="s">
        <v>775</v>
      </c>
      <c r="BC702" s="4" t="str">
        <f t="shared" si="98"/>
        <v>Jharsuguda</v>
      </c>
      <c r="BE702" s="4"/>
      <c r="BF702" s="4"/>
      <c r="BG702" s="24" t="s">
        <v>2619</v>
      </c>
      <c r="BH702" s="24" t="s">
        <v>38</v>
      </c>
      <c r="BI702" s="4">
        <f t="shared" si="99"/>
        <v>144.97999999999999</v>
      </c>
    </row>
    <row r="703" spans="9:61">
      <c r="I703" s="26">
        <v>556</v>
      </c>
      <c r="J703" s="46" t="str" cm="1">
        <f t="array" ref="J703">_xlfn.IFS(I703&gt;=750,"Low Risk",AND(I703&gt;=650,I703&lt;=749),"Medium Risk",I703&lt;650,"High Risk")</f>
        <v>High Risk</v>
      </c>
      <c r="N703" s="4"/>
      <c r="P703" s="24">
        <v>2.39</v>
      </c>
      <c r="Q703" s="4" t="str">
        <f t="shared" si="100"/>
        <v>Available</v>
      </c>
      <c r="Y703" s="26" t="s">
        <v>2621</v>
      </c>
      <c r="Z703" s="26" t="s">
        <v>28</v>
      </c>
      <c r="AA703" s="84" t="str">
        <f t="shared" si="95"/>
        <v>Sunita Sahu</v>
      </c>
      <c r="AB703" s="26">
        <v>61.04</v>
      </c>
      <c r="AG703" s="26" t="s">
        <v>2621</v>
      </c>
      <c r="AH703" s="4" t="str">
        <f t="shared" si="96"/>
        <v>00702</v>
      </c>
      <c r="AP703" s="4"/>
      <c r="AU703" s="26" t="s">
        <v>1377</v>
      </c>
      <c r="AV703" s="46" t="str">
        <f t="shared" si="97"/>
        <v>Approved</v>
      </c>
      <c r="BA703" s="26" t="s">
        <v>2621</v>
      </c>
      <c r="BB703" s="71" t="s">
        <v>835</v>
      </c>
      <c r="BC703" s="4" t="str">
        <f t="shared" si="98"/>
        <v>Balasore</v>
      </c>
      <c r="BE703" s="4"/>
      <c r="BF703" s="4"/>
      <c r="BG703" s="26" t="s">
        <v>2621</v>
      </c>
      <c r="BH703" s="26" t="s">
        <v>28</v>
      </c>
      <c r="BI703" s="4">
        <f t="shared" si="99"/>
        <v>162.30000000000001</v>
      </c>
    </row>
    <row r="704" spans="9:61">
      <c r="I704" s="24">
        <v>791</v>
      </c>
      <c r="J704" s="46" t="str" cm="1">
        <f t="array" ref="J704">_xlfn.IFS(I704&gt;=750,"Low Risk",AND(I704&gt;=650,I704&lt;=749),"Medium Risk",I704&lt;650,"High Risk")</f>
        <v>Low Risk</v>
      </c>
      <c r="N704" s="4"/>
      <c r="P704" s="26">
        <v>61.04</v>
      </c>
      <c r="Q704" s="4" t="str">
        <f t="shared" si="100"/>
        <v>Available</v>
      </c>
      <c r="Y704" s="24" t="s">
        <v>2623</v>
      </c>
      <c r="Z704" s="24" t="s">
        <v>20</v>
      </c>
      <c r="AA704" s="84" t="str">
        <f t="shared" si="95"/>
        <v>Anita Das</v>
      </c>
      <c r="AB704" s="24">
        <v>3.27</v>
      </c>
      <c r="AG704" s="24" t="s">
        <v>2623</v>
      </c>
      <c r="AH704" s="4" t="str">
        <f t="shared" si="96"/>
        <v>00703</v>
      </c>
      <c r="AP704" s="4"/>
      <c r="AU704" s="24" t="s">
        <v>1381</v>
      </c>
      <c r="AV704" s="46" t="str">
        <f t="shared" si="97"/>
        <v>Rejected</v>
      </c>
      <c r="BA704" s="24" t="s">
        <v>2623</v>
      </c>
      <c r="BB704" s="70" t="s">
        <v>563</v>
      </c>
      <c r="BC704" s="4" t="str">
        <f t="shared" si="98"/>
        <v>Puri</v>
      </c>
      <c r="BE704" s="4"/>
      <c r="BF704" s="4"/>
      <c r="BG704" s="24" t="s">
        <v>2623</v>
      </c>
      <c r="BH704" s="24" t="s">
        <v>20</v>
      </c>
      <c r="BI704" s="4">
        <f t="shared" si="99"/>
        <v>104.66</v>
      </c>
    </row>
    <row r="705" spans="9:61">
      <c r="I705" s="26">
        <v>872</v>
      </c>
      <c r="J705" s="46" t="str" cm="1">
        <f t="array" ref="J705">_xlfn.IFS(I705&gt;=750,"Low Risk",AND(I705&gt;=650,I705&lt;=749),"Medium Risk",I705&lt;650,"High Risk")</f>
        <v>Low Risk</v>
      </c>
      <c r="N705" s="4"/>
      <c r="P705" s="24">
        <v>3.27</v>
      </c>
      <c r="Q705" s="4" t="str">
        <f t="shared" si="100"/>
        <v>Available</v>
      </c>
      <c r="Y705" s="26" t="s">
        <v>2624</v>
      </c>
      <c r="Z705" s="26" t="s">
        <v>35</v>
      </c>
      <c r="AA705" s="84" t="str">
        <f t="shared" si="95"/>
        <v>Kavita Rath</v>
      </c>
      <c r="AB705" s="26">
        <v>78.209999999999994</v>
      </c>
      <c r="AG705" s="26" t="s">
        <v>2624</v>
      </c>
      <c r="AH705" s="4" t="str">
        <f t="shared" si="96"/>
        <v>00704</v>
      </c>
      <c r="AP705" s="4"/>
      <c r="AU705" s="26" t="s">
        <v>1377</v>
      </c>
      <c r="AV705" s="46" t="str">
        <f t="shared" si="97"/>
        <v>Approved</v>
      </c>
      <c r="BA705" s="26" t="s">
        <v>2624</v>
      </c>
      <c r="BB705" s="71" t="s">
        <v>1312</v>
      </c>
      <c r="BC705" s="4" t="str">
        <f t="shared" si="98"/>
        <v>Angul</v>
      </c>
      <c r="BE705" s="4"/>
      <c r="BF705" s="4"/>
      <c r="BG705" s="26" t="s">
        <v>2624</v>
      </c>
      <c r="BH705" s="26" t="s">
        <v>35</v>
      </c>
      <c r="BI705" s="4">
        <f t="shared" si="99"/>
        <v>103.83</v>
      </c>
    </row>
    <row r="706" spans="9:61">
      <c r="I706" s="24">
        <v>856</v>
      </c>
      <c r="J706" s="46" t="str" cm="1">
        <f t="array" ref="J706">_xlfn.IFS(I706&gt;=750,"Low Risk",AND(I706&gt;=650,I706&lt;=749),"Medium Risk",I706&lt;650,"High Risk")</f>
        <v>Low Risk</v>
      </c>
      <c r="N706" s="4"/>
      <c r="P706" s="26">
        <v>78.209999999999994</v>
      </c>
      <c r="Q706" s="4" t="str">
        <f t="shared" si="100"/>
        <v>Available</v>
      </c>
      <c r="Y706" s="24" t="s">
        <v>2626</v>
      </c>
      <c r="Z706" s="24" t="s">
        <v>28</v>
      </c>
      <c r="AA706" s="84" t="str">
        <f t="shared" si="95"/>
        <v>Sunita Sahu</v>
      </c>
      <c r="AB706" s="24">
        <v>68.2</v>
      </c>
      <c r="AG706" s="24" t="s">
        <v>2626</v>
      </c>
      <c r="AH706" s="4" t="str">
        <f t="shared" si="96"/>
        <v>00705</v>
      </c>
      <c r="AP706" s="4"/>
      <c r="AU706" s="24" t="s">
        <v>1381</v>
      </c>
      <c r="AV706" s="46" t="str">
        <f t="shared" si="97"/>
        <v>Rejected</v>
      </c>
      <c r="BA706" s="24" t="s">
        <v>2626</v>
      </c>
      <c r="BB706" s="70" t="s">
        <v>576</v>
      </c>
      <c r="BC706" s="4" t="str">
        <f t="shared" si="98"/>
        <v>Dhenkanal</v>
      </c>
      <c r="BE706" s="4"/>
      <c r="BF706" s="4"/>
      <c r="BG706" s="24" t="s">
        <v>2626</v>
      </c>
      <c r="BH706" s="24" t="s">
        <v>28</v>
      </c>
      <c r="BI706" s="4">
        <f t="shared" si="99"/>
        <v>162.30000000000001</v>
      </c>
    </row>
    <row r="707" spans="9:61">
      <c r="I707" s="26">
        <v>793</v>
      </c>
      <c r="J707" s="46" t="str" cm="1">
        <f t="array" ref="J707">_xlfn.IFS(I707&gt;=750,"Low Risk",AND(I707&gt;=650,I707&lt;=749),"Medium Risk",I707&lt;650,"High Risk")</f>
        <v>Low Risk</v>
      </c>
      <c r="N707" s="4"/>
      <c r="P707" s="24">
        <v>68.2</v>
      </c>
      <c r="Q707" s="4" t="str">
        <f t="shared" si="100"/>
        <v>Available</v>
      </c>
      <c r="Y707" s="26" t="s">
        <v>2627</v>
      </c>
      <c r="Z707" s="26" t="s">
        <v>38</v>
      </c>
      <c r="AA707" s="84" t="str">
        <f t="shared" ref="AA707:AA770" si="101">VLOOKUP(Z707,$W$2:$X$11,2,FALSE)</f>
        <v>Deepak Mishra</v>
      </c>
      <c r="AB707" s="26">
        <v>14.74</v>
      </c>
      <c r="AG707" s="26" t="s">
        <v>2627</v>
      </c>
      <c r="AH707" s="4" t="str">
        <f t="shared" ref="AH707:AH770" si="102">RIGHT(AG707,5)</f>
        <v>00706</v>
      </c>
      <c r="AP707" s="4"/>
      <c r="AU707" s="26" t="s">
        <v>1377</v>
      </c>
      <c r="AV707" s="46" t="str">
        <f t="shared" ref="AV707:AV770" si="103">PROPER(TRIM(AU707))</f>
        <v>Approved</v>
      </c>
      <c r="BA707" s="26" t="s">
        <v>2627</v>
      </c>
      <c r="BB707" s="71" t="s">
        <v>187</v>
      </c>
      <c r="BC707" s="4" t="str">
        <f t="shared" ref="BC707:BC770" si="104">VLOOKUP(BB707,$AY$2:$AZ$501,2,FALSE)</f>
        <v>Cuttack</v>
      </c>
      <c r="BE707" s="4"/>
      <c r="BF707" s="4"/>
      <c r="BG707" s="26" t="s">
        <v>2627</v>
      </c>
      <c r="BH707" s="26" t="s">
        <v>38</v>
      </c>
      <c r="BI707" s="4">
        <f t="shared" ref="BI707:BI770" si="105">VLOOKUP(BH707,$BE$2:$BF$11,2,FALSE)</f>
        <v>144.97999999999999</v>
      </c>
    </row>
    <row r="708" spans="9:61">
      <c r="I708" s="24">
        <v>867</v>
      </c>
      <c r="J708" s="46" t="str" cm="1">
        <f t="array" ref="J708">_xlfn.IFS(I708&gt;=750,"Low Risk",AND(I708&gt;=650,I708&lt;=749),"Medium Risk",I708&lt;650,"High Risk")</f>
        <v>Low Risk</v>
      </c>
      <c r="N708" s="4"/>
      <c r="P708" s="26">
        <v>14.74</v>
      </c>
      <c r="Q708" s="4" t="str">
        <f t="shared" si="100"/>
        <v>Available</v>
      </c>
      <c r="Y708" s="24" t="s">
        <v>2629</v>
      </c>
      <c r="Z708" s="24" t="s">
        <v>24</v>
      </c>
      <c r="AA708" s="84" t="str">
        <f t="shared" si="101"/>
        <v>Bikash Nayak</v>
      </c>
      <c r="AB708" s="24">
        <v>13.56</v>
      </c>
      <c r="AG708" s="24" t="s">
        <v>2629</v>
      </c>
      <c r="AH708" s="4" t="str">
        <f t="shared" si="102"/>
        <v>00707</v>
      </c>
      <c r="AP708" s="4"/>
      <c r="AU708" s="24" t="s">
        <v>1377</v>
      </c>
      <c r="AV708" s="46" t="str">
        <f t="shared" si="103"/>
        <v>Approved</v>
      </c>
      <c r="BA708" s="24" t="s">
        <v>2629</v>
      </c>
      <c r="BB708" s="70" t="s">
        <v>830</v>
      </c>
      <c r="BC708" s="4" t="str">
        <f t="shared" si="104"/>
        <v>Bhubaneswar</v>
      </c>
      <c r="BE708" s="4"/>
      <c r="BF708" s="4"/>
      <c r="BG708" s="24" t="s">
        <v>2629</v>
      </c>
      <c r="BH708" s="24" t="s">
        <v>24</v>
      </c>
      <c r="BI708" s="4">
        <f t="shared" si="105"/>
        <v>190.31</v>
      </c>
    </row>
    <row r="709" spans="9:61">
      <c r="I709" s="26">
        <v>765</v>
      </c>
      <c r="J709" s="46" t="str" cm="1">
        <f t="array" ref="J709">_xlfn.IFS(I709&gt;=750,"Low Risk",AND(I709&gt;=650,I709&lt;=749),"Medium Risk",I709&lt;650,"High Risk")</f>
        <v>Low Risk</v>
      </c>
      <c r="N709" s="4"/>
      <c r="P709" s="24">
        <v>13.56</v>
      </c>
      <c r="Q709" s="4" t="str">
        <f t="shared" si="100"/>
        <v>Available</v>
      </c>
      <c r="Y709" s="26" t="s">
        <v>2631</v>
      </c>
      <c r="Z709" s="26" t="s">
        <v>28</v>
      </c>
      <c r="AA709" s="84" t="str">
        <f t="shared" si="101"/>
        <v>Sunita Sahu</v>
      </c>
      <c r="AB709" s="26">
        <v>63.32</v>
      </c>
      <c r="AG709" s="26" t="s">
        <v>2631</v>
      </c>
      <c r="AH709" s="4" t="str">
        <f t="shared" si="102"/>
        <v>00708</v>
      </c>
      <c r="AP709" s="4"/>
      <c r="AU709" s="26" t="s">
        <v>1377</v>
      </c>
      <c r="AV709" s="46" t="str">
        <f t="shared" si="103"/>
        <v>Approved</v>
      </c>
      <c r="BA709" s="26" t="s">
        <v>2631</v>
      </c>
      <c r="BB709" s="71" t="s">
        <v>915</v>
      </c>
      <c r="BC709" s="4" t="str">
        <f t="shared" si="104"/>
        <v>Balasore</v>
      </c>
      <c r="BE709" s="4"/>
      <c r="BF709" s="4"/>
      <c r="BG709" s="26" t="s">
        <v>2631</v>
      </c>
      <c r="BH709" s="26" t="s">
        <v>28</v>
      </c>
      <c r="BI709" s="4">
        <f t="shared" si="105"/>
        <v>162.30000000000001</v>
      </c>
    </row>
    <row r="710" spans="9:61">
      <c r="I710" s="24">
        <v>602</v>
      </c>
      <c r="J710" s="46" t="str" cm="1">
        <f t="array" ref="J710">_xlfn.IFS(I710&gt;=750,"Low Risk",AND(I710&gt;=650,I710&lt;=749),"Medium Risk",I710&lt;650,"High Risk")</f>
        <v>High Risk</v>
      </c>
      <c r="N710" s="4"/>
      <c r="P710" s="26">
        <v>63.32</v>
      </c>
      <c r="Q710" s="4" t="str">
        <f t="shared" ref="Q710:Q773" si="106">IF(ISBLANK(P710),"missing","Available")</f>
        <v>Available</v>
      </c>
      <c r="Y710" s="24" t="s">
        <v>2632</v>
      </c>
      <c r="Z710" s="24" t="s">
        <v>38</v>
      </c>
      <c r="AA710" s="84" t="str">
        <f t="shared" si="101"/>
        <v>Deepak Mishra</v>
      </c>
      <c r="AB710" s="24">
        <v>48.28</v>
      </c>
      <c r="AG710" s="24" t="s">
        <v>2632</v>
      </c>
      <c r="AH710" s="4" t="str">
        <f t="shared" si="102"/>
        <v>00709</v>
      </c>
      <c r="AP710" s="4"/>
      <c r="AU710" s="24" t="s">
        <v>1377</v>
      </c>
      <c r="AV710" s="46" t="str">
        <f t="shared" si="103"/>
        <v>Approved</v>
      </c>
      <c r="BA710" s="24" t="s">
        <v>2632</v>
      </c>
      <c r="BB710" s="70" t="s">
        <v>420</v>
      </c>
      <c r="BC710" s="4" t="str">
        <f t="shared" si="104"/>
        <v>Rourkela</v>
      </c>
      <c r="BE710" s="4"/>
      <c r="BF710" s="4"/>
      <c r="BG710" s="24" t="s">
        <v>2632</v>
      </c>
      <c r="BH710" s="24" t="s">
        <v>38</v>
      </c>
      <c r="BI710" s="4">
        <f t="shared" si="105"/>
        <v>144.97999999999999</v>
      </c>
    </row>
    <row r="711" spans="9:61">
      <c r="I711" s="26">
        <v>565</v>
      </c>
      <c r="J711" s="46" t="str" cm="1">
        <f t="array" ref="J711">_xlfn.IFS(I711&gt;=750,"Low Risk",AND(I711&gt;=650,I711&lt;=749),"Medium Risk",I711&lt;650,"High Risk")</f>
        <v>High Risk</v>
      </c>
      <c r="N711" s="4"/>
      <c r="P711" s="24">
        <v>48.28</v>
      </c>
      <c r="Q711" s="4" t="str">
        <f t="shared" si="106"/>
        <v>Available</v>
      </c>
      <c r="Y711" s="26" t="s">
        <v>2634</v>
      </c>
      <c r="Z711" s="26" t="s">
        <v>41</v>
      </c>
      <c r="AA711" s="84" t="str">
        <f t="shared" si="101"/>
        <v>Pooja Tripathi</v>
      </c>
      <c r="AB711" s="26">
        <v>54.66</v>
      </c>
      <c r="AG711" s="26" t="s">
        <v>2634</v>
      </c>
      <c r="AH711" s="4" t="str">
        <f t="shared" si="102"/>
        <v>00710</v>
      </c>
      <c r="AP711" s="4"/>
      <c r="AU711" s="26" t="s">
        <v>1386</v>
      </c>
      <c r="AV711" s="46" t="str">
        <f t="shared" si="103"/>
        <v>Rejected</v>
      </c>
      <c r="BA711" s="26" t="s">
        <v>2634</v>
      </c>
      <c r="BB711" s="71" t="s">
        <v>769</v>
      </c>
      <c r="BC711" s="4" t="str">
        <f t="shared" si="104"/>
        <v>Balasore</v>
      </c>
      <c r="BE711" s="4"/>
      <c r="BF711" s="4"/>
      <c r="BG711" s="26" t="s">
        <v>2634</v>
      </c>
      <c r="BH711" s="26" t="s">
        <v>41</v>
      </c>
      <c r="BI711" s="4">
        <f t="shared" si="105"/>
        <v>251.78</v>
      </c>
    </row>
    <row r="712" spans="9:61">
      <c r="I712" s="24">
        <v>587</v>
      </c>
      <c r="J712" s="46" t="str" cm="1">
        <f t="array" ref="J712">_xlfn.IFS(I712&gt;=750,"Low Risk",AND(I712&gt;=650,I712&lt;=749),"Medium Risk",I712&lt;650,"High Risk")</f>
        <v>High Risk</v>
      </c>
      <c r="N712" s="4"/>
      <c r="P712" s="26">
        <v>54.66</v>
      </c>
      <c r="Q712" s="4" t="str">
        <f t="shared" si="106"/>
        <v>Available</v>
      </c>
      <c r="Y712" s="24" t="s">
        <v>2635</v>
      </c>
      <c r="Z712" s="24" t="s">
        <v>38</v>
      </c>
      <c r="AA712" s="84" t="str">
        <f t="shared" si="101"/>
        <v>Deepak Mishra</v>
      </c>
      <c r="AB712" s="24">
        <v>1.06</v>
      </c>
      <c r="AG712" s="24" t="s">
        <v>2635</v>
      </c>
      <c r="AH712" s="4" t="str">
        <f t="shared" si="102"/>
        <v>00711</v>
      </c>
      <c r="AP712" s="4"/>
      <c r="AU712" s="24" t="s">
        <v>1381</v>
      </c>
      <c r="AV712" s="46" t="str">
        <f t="shared" si="103"/>
        <v>Rejected</v>
      </c>
      <c r="BA712" s="24" t="s">
        <v>2635</v>
      </c>
      <c r="BB712" s="70" t="s">
        <v>130</v>
      </c>
      <c r="BC712" s="4" t="str">
        <f t="shared" si="104"/>
        <v>Berhampur</v>
      </c>
      <c r="BE712" s="4"/>
      <c r="BF712" s="4"/>
      <c r="BG712" s="24" t="s">
        <v>2635</v>
      </c>
      <c r="BH712" s="24" t="s">
        <v>38</v>
      </c>
      <c r="BI712" s="4">
        <f t="shared" si="105"/>
        <v>144.97999999999999</v>
      </c>
    </row>
    <row r="713" spans="9:61">
      <c r="I713" s="26">
        <v>610</v>
      </c>
      <c r="J713" s="46" t="str" cm="1">
        <f t="array" ref="J713">_xlfn.IFS(I713&gt;=750,"Low Risk",AND(I713&gt;=650,I713&lt;=749),"Medium Risk",I713&lt;650,"High Risk")</f>
        <v>High Risk</v>
      </c>
      <c r="N713" s="4"/>
      <c r="P713" s="24">
        <v>1.06</v>
      </c>
      <c r="Q713" s="4" t="str">
        <f t="shared" si="106"/>
        <v>Available</v>
      </c>
      <c r="Y713" s="26" t="s">
        <v>2637</v>
      </c>
      <c r="Z713" s="26" t="s">
        <v>28</v>
      </c>
      <c r="AA713" s="84" t="str">
        <f t="shared" si="101"/>
        <v>Sunita Sahu</v>
      </c>
      <c r="AB713" s="26">
        <v>62.33</v>
      </c>
      <c r="AG713" s="26" t="s">
        <v>2637</v>
      </c>
      <c r="AH713" s="4" t="str">
        <f t="shared" si="102"/>
        <v>00712</v>
      </c>
      <c r="AP713" s="4"/>
      <c r="AU713" s="26" t="s">
        <v>1426</v>
      </c>
      <c r="AV713" s="46" t="str">
        <f t="shared" si="103"/>
        <v>Under Review</v>
      </c>
      <c r="BA713" s="26" t="s">
        <v>2637</v>
      </c>
      <c r="BB713" s="71" t="s">
        <v>1226</v>
      </c>
      <c r="BC713" s="4" t="str">
        <f t="shared" si="104"/>
        <v>Berhampur</v>
      </c>
      <c r="BE713" s="4"/>
      <c r="BF713" s="4"/>
      <c r="BG713" s="26" t="s">
        <v>2637</v>
      </c>
      <c r="BH713" s="26" t="s">
        <v>28</v>
      </c>
      <c r="BI713" s="4">
        <f t="shared" si="105"/>
        <v>162.30000000000001</v>
      </c>
    </row>
    <row r="714" spans="9:61">
      <c r="I714" s="24">
        <v>619</v>
      </c>
      <c r="J714" s="46" t="str" cm="1">
        <f t="array" ref="J714">_xlfn.IFS(I714&gt;=750,"Low Risk",AND(I714&gt;=650,I714&lt;=749),"Medium Risk",I714&lt;650,"High Risk")</f>
        <v>High Risk</v>
      </c>
      <c r="N714" s="4"/>
      <c r="P714" s="26">
        <v>62.33</v>
      </c>
      <c r="Q714" s="4" t="str">
        <f t="shared" si="106"/>
        <v>Available</v>
      </c>
      <c r="Y714" s="24" t="s">
        <v>2638</v>
      </c>
      <c r="Z714" s="24" t="s">
        <v>16</v>
      </c>
      <c r="AA714" s="84" t="str">
        <f t="shared" si="101"/>
        <v>Suresh Panda</v>
      </c>
      <c r="AB714" s="24">
        <v>59.77</v>
      </c>
      <c r="AG714" s="24" t="s">
        <v>2638</v>
      </c>
      <c r="AH714" s="4" t="str">
        <f t="shared" si="102"/>
        <v>00713</v>
      </c>
      <c r="AP714" s="4"/>
      <c r="AU714" s="24" t="s">
        <v>1381</v>
      </c>
      <c r="AV714" s="46" t="str">
        <f t="shared" si="103"/>
        <v>Rejected</v>
      </c>
      <c r="BA714" s="24" t="s">
        <v>2638</v>
      </c>
      <c r="BB714" s="70" t="s">
        <v>443</v>
      </c>
      <c r="BC714" s="4" t="str">
        <f t="shared" si="104"/>
        <v>Puri</v>
      </c>
      <c r="BE714" s="4"/>
      <c r="BF714" s="4"/>
      <c r="BG714" s="24" t="s">
        <v>2638</v>
      </c>
      <c r="BH714" s="24" t="s">
        <v>16</v>
      </c>
      <c r="BI714" s="4">
        <f t="shared" si="105"/>
        <v>197.62</v>
      </c>
    </row>
    <row r="715" spans="9:61">
      <c r="I715" s="26">
        <v>836</v>
      </c>
      <c r="J715" s="46" t="str" cm="1">
        <f t="array" ref="J715">_xlfn.IFS(I715&gt;=750,"Low Risk",AND(I715&gt;=650,I715&lt;=749),"Medium Risk",I715&lt;650,"High Risk")</f>
        <v>Low Risk</v>
      </c>
      <c r="N715" s="4"/>
      <c r="P715" s="24">
        <v>59.77</v>
      </c>
      <c r="Q715" s="4" t="str">
        <f t="shared" si="106"/>
        <v>Available</v>
      </c>
      <c r="Y715" s="26" t="s">
        <v>2639</v>
      </c>
      <c r="Z715" s="26" t="s">
        <v>24</v>
      </c>
      <c r="AA715" s="84" t="str">
        <f t="shared" si="101"/>
        <v>Bikash Nayak</v>
      </c>
      <c r="AB715" s="26">
        <v>55.07</v>
      </c>
      <c r="AG715" s="26" t="s">
        <v>2639</v>
      </c>
      <c r="AH715" s="4" t="str">
        <f t="shared" si="102"/>
        <v>00714</v>
      </c>
      <c r="AP715" s="4"/>
      <c r="AU715" s="26" t="s">
        <v>1426</v>
      </c>
      <c r="AV715" s="46" t="str">
        <f t="shared" si="103"/>
        <v>Under Review</v>
      </c>
      <c r="BA715" s="26" t="s">
        <v>2639</v>
      </c>
      <c r="BB715" s="71" t="s">
        <v>873</v>
      </c>
      <c r="BC715" s="4" t="str">
        <f t="shared" si="104"/>
        <v>Dhenkanal</v>
      </c>
      <c r="BE715" s="4"/>
      <c r="BF715" s="4"/>
      <c r="BG715" s="26" t="s">
        <v>2639</v>
      </c>
      <c r="BH715" s="26" t="s">
        <v>24</v>
      </c>
      <c r="BI715" s="4">
        <f t="shared" si="105"/>
        <v>190.31</v>
      </c>
    </row>
    <row r="716" spans="9:61">
      <c r="I716" s="24">
        <v>855</v>
      </c>
      <c r="J716" s="46" t="str" cm="1">
        <f t="array" ref="J716">_xlfn.IFS(I716&gt;=750,"Low Risk",AND(I716&gt;=650,I716&lt;=749),"Medium Risk",I716&lt;650,"High Risk")</f>
        <v>Low Risk</v>
      </c>
      <c r="N716" s="4"/>
      <c r="P716" s="26">
        <v>55.07</v>
      </c>
      <c r="Q716" s="4" t="str">
        <f t="shared" si="106"/>
        <v>Available</v>
      </c>
      <c r="Y716" s="24" t="s">
        <v>2640</v>
      </c>
      <c r="Z716" s="24" t="s">
        <v>28</v>
      </c>
      <c r="AA716" s="84" t="str">
        <f t="shared" si="101"/>
        <v>Sunita Sahu</v>
      </c>
      <c r="AB716" s="24">
        <v>39.520000000000003</v>
      </c>
      <c r="AG716" s="24" t="s">
        <v>2640</v>
      </c>
      <c r="AH716" s="4" t="str">
        <f t="shared" si="102"/>
        <v>00715</v>
      </c>
      <c r="AP716" s="4"/>
      <c r="AU716" s="24" t="s">
        <v>1426</v>
      </c>
      <c r="AV716" s="46" t="str">
        <f t="shared" si="103"/>
        <v>Under Review</v>
      </c>
      <c r="BA716" s="24" t="s">
        <v>2640</v>
      </c>
      <c r="BB716" s="70" t="s">
        <v>1096</v>
      </c>
      <c r="BC716" s="4" t="str">
        <f t="shared" si="104"/>
        <v>Dhenkanal</v>
      </c>
      <c r="BE716" s="4"/>
      <c r="BF716" s="4"/>
      <c r="BG716" s="24" t="s">
        <v>2640</v>
      </c>
      <c r="BH716" s="24" t="s">
        <v>28</v>
      </c>
      <c r="BI716" s="4">
        <f t="shared" si="105"/>
        <v>162.30000000000001</v>
      </c>
    </row>
    <row r="717" spans="9:61">
      <c r="I717" s="26">
        <v>814</v>
      </c>
      <c r="J717" s="46" t="str" cm="1">
        <f t="array" ref="J717">_xlfn.IFS(I717&gt;=750,"Low Risk",AND(I717&gt;=650,I717&lt;=749),"Medium Risk",I717&lt;650,"High Risk")</f>
        <v>Low Risk</v>
      </c>
      <c r="N717" s="4"/>
      <c r="P717" s="24">
        <v>39.520000000000003</v>
      </c>
      <c r="Q717" s="4" t="str">
        <f t="shared" si="106"/>
        <v>Available</v>
      </c>
      <c r="Y717" s="26" t="s">
        <v>2641</v>
      </c>
      <c r="Z717" s="26" t="s">
        <v>38</v>
      </c>
      <c r="AA717" s="84" t="str">
        <f t="shared" si="101"/>
        <v>Deepak Mishra</v>
      </c>
      <c r="AB717" s="26">
        <v>39.729999999999997</v>
      </c>
      <c r="AG717" s="26" t="s">
        <v>2641</v>
      </c>
      <c r="AH717" s="4" t="str">
        <f t="shared" si="102"/>
        <v>00716</v>
      </c>
      <c r="AP717" s="4"/>
      <c r="AU717" s="26" t="s">
        <v>1377</v>
      </c>
      <c r="AV717" s="46" t="str">
        <f t="shared" si="103"/>
        <v>Approved</v>
      </c>
      <c r="BA717" s="26" t="s">
        <v>2641</v>
      </c>
      <c r="BB717" s="71" t="s">
        <v>1217</v>
      </c>
      <c r="BC717" s="4" t="str">
        <f t="shared" si="104"/>
        <v>Berhampur</v>
      </c>
      <c r="BE717" s="4"/>
      <c r="BF717" s="4"/>
      <c r="BG717" s="26" t="s">
        <v>2641</v>
      </c>
      <c r="BH717" s="26" t="s">
        <v>38</v>
      </c>
      <c r="BI717" s="4">
        <f t="shared" si="105"/>
        <v>144.97999999999999</v>
      </c>
    </row>
    <row r="718" spans="9:61">
      <c r="I718" s="24">
        <v>813</v>
      </c>
      <c r="J718" s="46" t="str" cm="1">
        <f t="array" ref="J718">_xlfn.IFS(I718&gt;=750,"Low Risk",AND(I718&gt;=650,I718&lt;=749),"Medium Risk",I718&lt;650,"High Risk")</f>
        <v>Low Risk</v>
      </c>
      <c r="N718" s="4"/>
      <c r="P718" s="26">
        <v>39.729999999999997</v>
      </c>
      <c r="Q718" s="4" t="str">
        <f t="shared" si="106"/>
        <v>Available</v>
      </c>
      <c r="Y718" s="24" t="s">
        <v>2643</v>
      </c>
      <c r="Z718" s="24" t="s">
        <v>24</v>
      </c>
      <c r="AA718" s="84" t="str">
        <f t="shared" si="101"/>
        <v>Bikash Nayak</v>
      </c>
      <c r="AB718" s="24">
        <v>31.36</v>
      </c>
      <c r="AG718" s="24" t="s">
        <v>2643</v>
      </c>
      <c r="AH718" s="4" t="str">
        <f t="shared" si="102"/>
        <v>00717</v>
      </c>
      <c r="AP718" s="4"/>
      <c r="AU718" s="24" t="s">
        <v>1377</v>
      </c>
      <c r="AV718" s="46" t="str">
        <f t="shared" si="103"/>
        <v>Approved</v>
      </c>
      <c r="BA718" s="24" t="s">
        <v>2643</v>
      </c>
      <c r="BB718" s="70" t="s">
        <v>495</v>
      </c>
      <c r="BC718" s="4" t="str">
        <f t="shared" si="104"/>
        <v>Puri</v>
      </c>
      <c r="BE718" s="4"/>
      <c r="BF718" s="4"/>
      <c r="BG718" s="24" t="s">
        <v>2643</v>
      </c>
      <c r="BH718" s="24" t="s">
        <v>24</v>
      </c>
      <c r="BI718" s="4">
        <f t="shared" si="105"/>
        <v>190.31</v>
      </c>
    </row>
    <row r="719" spans="9:61">
      <c r="I719" s="26">
        <v>729</v>
      </c>
      <c r="J719" s="46" t="str" cm="1">
        <f t="array" ref="J719">_xlfn.IFS(I719&gt;=750,"Low Risk",AND(I719&gt;=650,I719&lt;=749),"Medium Risk",I719&lt;650,"High Risk")</f>
        <v>Medium Risk</v>
      </c>
      <c r="N719" s="4"/>
      <c r="P719" s="24">
        <v>31.36</v>
      </c>
      <c r="Q719" s="4" t="str">
        <f t="shared" si="106"/>
        <v>Available</v>
      </c>
      <c r="Y719" s="26" t="s">
        <v>2645</v>
      </c>
      <c r="Z719" s="26" t="s">
        <v>28</v>
      </c>
      <c r="AA719" s="84" t="str">
        <f t="shared" si="101"/>
        <v>Sunita Sahu</v>
      </c>
      <c r="AB719" s="26">
        <v>79.55</v>
      </c>
      <c r="AG719" s="26" t="s">
        <v>2645</v>
      </c>
      <c r="AH719" s="4" t="str">
        <f t="shared" si="102"/>
        <v>00718</v>
      </c>
      <c r="AP719" s="4"/>
      <c r="AU719" s="26" t="s">
        <v>1426</v>
      </c>
      <c r="AV719" s="46" t="str">
        <f t="shared" si="103"/>
        <v>Under Review</v>
      </c>
      <c r="BA719" s="26" t="s">
        <v>2645</v>
      </c>
      <c r="BB719" s="71" t="s">
        <v>1030</v>
      </c>
      <c r="BC719" s="4" t="str">
        <f t="shared" si="104"/>
        <v>Dhenkanal</v>
      </c>
      <c r="BE719" s="4"/>
      <c r="BF719" s="4"/>
      <c r="BG719" s="26" t="s">
        <v>2645</v>
      </c>
      <c r="BH719" s="26" t="s">
        <v>28</v>
      </c>
      <c r="BI719" s="4">
        <f t="shared" si="105"/>
        <v>162.30000000000001</v>
      </c>
    </row>
    <row r="720" spans="9:61">
      <c r="I720" s="24">
        <v>589</v>
      </c>
      <c r="J720" s="46" t="str" cm="1">
        <f t="array" ref="J720">_xlfn.IFS(I720&gt;=750,"Low Risk",AND(I720&gt;=650,I720&lt;=749),"Medium Risk",I720&lt;650,"High Risk")</f>
        <v>High Risk</v>
      </c>
      <c r="N720" s="4"/>
      <c r="P720" s="26">
        <v>79.55</v>
      </c>
      <c r="Q720" s="4" t="str">
        <f t="shared" si="106"/>
        <v>Available</v>
      </c>
      <c r="Y720" s="24" t="s">
        <v>2646</v>
      </c>
      <c r="Z720" s="24" t="s">
        <v>16</v>
      </c>
      <c r="AA720" s="84" t="str">
        <f t="shared" si="101"/>
        <v>Suresh Panda</v>
      </c>
      <c r="AB720" s="24">
        <v>81.94</v>
      </c>
      <c r="AG720" s="24" t="s">
        <v>2646</v>
      </c>
      <c r="AH720" s="4" t="str">
        <f t="shared" si="102"/>
        <v>00719</v>
      </c>
      <c r="AP720" s="4"/>
      <c r="AU720" s="24" t="s">
        <v>1377</v>
      </c>
      <c r="AV720" s="46" t="str">
        <f t="shared" si="103"/>
        <v>Approved</v>
      </c>
      <c r="BA720" s="24" t="s">
        <v>2646</v>
      </c>
      <c r="BB720" s="70" t="s">
        <v>391</v>
      </c>
      <c r="BC720" s="4" t="str">
        <f t="shared" si="104"/>
        <v>Cuttack</v>
      </c>
      <c r="BE720" s="4"/>
      <c r="BF720" s="4"/>
      <c r="BG720" s="24" t="s">
        <v>2646</v>
      </c>
      <c r="BH720" s="24" t="s">
        <v>16</v>
      </c>
      <c r="BI720" s="4">
        <f t="shared" si="105"/>
        <v>197.62</v>
      </c>
    </row>
    <row r="721" spans="9:61">
      <c r="I721" s="26">
        <v>741</v>
      </c>
      <c r="J721" s="46" t="str" cm="1">
        <f t="array" ref="J721">_xlfn.IFS(I721&gt;=750,"Low Risk",AND(I721&gt;=650,I721&lt;=749),"Medium Risk",I721&lt;650,"High Risk")</f>
        <v>Medium Risk</v>
      </c>
      <c r="N721" s="4"/>
      <c r="P721" s="24">
        <v>81.94</v>
      </c>
      <c r="Q721" s="4" t="str">
        <f t="shared" si="106"/>
        <v>Available</v>
      </c>
      <c r="Y721" s="26" t="s">
        <v>2647</v>
      </c>
      <c r="Z721" s="26" t="s">
        <v>12</v>
      </c>
      <c r="AA721" s="84" t="str">
        <f t="shared" si="101"/>
        <v>Priya Mohanty</v>
      </c>
      <c r="AB721" s="26">
        <v>77.86</v>
      </c>
      <c r="AG721" s="26" t="s">
        <v>2647</v>
      </c>
      <c r="AH721" s="4" t="str">
        <f t="shared" si="102"/>
        <v>00720</v>
      </c>
      <c r="AP721" s="4"/>
      <c r="AU721" s="26" t="s">
        <v>1377</v>
      </c>
      <c r="AV721" s="46" t="str">
        <f t="shared" si="103"/>
        <v>Approved</v>
      </c>
      <c r="BA721" s="26" t="s">
        <v>2647</v>
      </c>
      <c r="BB721" s="71" t="s">
        <v>297</v>
      </c>
      <c r="BC721" s="4" t="str">
        <f t="shared" si="104"/>
        <v>Rourkela</v>
      </c>
      <c r="BE721" s="4"/>
      <c r="BF721" s="4"/>
      <c r="BG721" s="26" t="s">
        <v>2647</v>
      </c>
      <c r="BH721" s="26" t="s">
        <v>12</v>
      </c>
      <c r="BI721" s="4">
        <f t="shared" si="105"/>
        <v>105.8</v>
      </c>
    </row>
    <row r="722" spans="9:61">
      <c r="I722" s="24">
        <v>763</v>
      </c>
      <c r="J722" s="46" t="str" cm="1">
        <f t="array" ref="J722">_xlfn.IFS(I722&gt;=750,"Low Risk",AND(I722&gt;=650,I722&lt;=749),"Medium Risk",I722&lt;650,"High Risk")</f>
        <v>Low Risk</v>
      </c>
      <c r="N722" s="4"/>
      <c r="P722" s="26">
        <v>77.86</v>
      </c>
      <c r="Q722" s="4" t="str">
        <f t="shared" si="106"/>
        <v>Available</v>
      </c>
      <c r="Y722" s="24" t="s">
        <v>2648</v>
      </c>
      <c r="Z722" s="24" t="s">
        <v>7</v>
      </c>
      <c r="AA722" s="84" t="str">
        <f t="shared" si="101"/>
        <v>Rajesh Kumar</v>
      </c>
      <c r="AB722" s="24">
        <v>24.27</v>
      </c>
      <c r="AG722" s="24" t="s">
        <v>2648</v>
      </c>
      <c r="AH722" s="4" t="str">
        <f t="shared" si="102"/>
        <v>00721</v>
      </c>
      <c r="AP722" s="4"/>
      <c r="AU722" s="24" t="s">
        <v>1386</v>
      </c>
      <c r="AV722" s="46" t="str">
        <f t="shared" si="103"/>
        <v>Rejected</v>
      </c>
      <c r="BA722" s="24" t="s">
        <v>2648</v>
      </c>
      <c r="BB722" s="70" t="s">
        <v>745</v>
      </c>
      <c r="BC722" s="4" t="str">
        <f t="shared" si="104"/>
        <v>Bhubaneswar</v>
      </c>
      <c r="BE722" s="4"/>
      <c r="BF722" s="4"/>
      <c r="BG722" s="24" t="s">
        <v>2648</v>
      </c>
      <c r="BH722" s="24" t="s">
        <v>7</v>
      </c>
      <c r="BI722" s="4">
        <f t="shared" si="105"/>
        <v>209.86</v>
      </c>
    </row>
    <row r="723" spans="9:61">
      <c r="I723" s="26">
        <v>651</v>
      </c>
      <c r="J723" s="46" t="str" cm="1">
        <f t="array" ref="J723">_xlfn.IFS(I723&gt;=750,"Low Risk",AND(I723&gt;=650,I723&lt;=749),"Medium Risk",I723&lt;650,"High Risk")</f>
        <v>Medium Risk</v>
      </c>
      <c r="N723" s="4"/>
      <c r="P723" s="24">
        <v>24.27</v>
      </c>
      <c r="Q723" s="4" t="str">
        <f t="shared" si="106"/>
        <v>Available</v>
      </c>
      <c r="Y723" s="26" t="s">
        <v>2650</v>
      </c>
      <c r="Z723" s="26" t="s">
        <v>7</v>
      </c>
      <c r="AA723" s="84" t="str">
        <f t="shared" si="101"/>
        <v>Rajesh Kumar</v>
      </c>
      <c r="AB723" s="26">
        <v>42.14</v>
      </c>
      <c r="AG723" s="26" t="s">
        <v>2650</v>
      </c>
      <c r="AH723" s="4" t="str">
        <f t="shared" si="102"/>
        <v>00722</v>
      </c>
      <c r="AP723" s="4"/>
      <c r="AU723" s="26" t="s">
        <v>1377</v>
      </c>
      <c r="AV723" s="46" t="str">
        <f t="shared" si="103"/>
        <v>Approved</v>
      </c>
      <c r="BA723" s="26" t="s">
        <v>2650</v>
      </c>
      <c r="BB723" s="71" t="s">
        <v>666</v>
      </c>
      <c r="BC723" s="4" t="str">
        <f t="shared" si="104"/>
        <v>Bhubaneswar</v>
      </c>
      <c r="BE723" s="4"/>
      <c r="BF723" s="4"/>
      <c r="BG723" s="26" t="s">
        <v>2650</v>
      </c>
      <c r="BH723" s="26" t="s">
        <v>7</v>
      </c>
      <c r="BI723" s="4">
        <f t="shared" si="105"/>
        <v>209.86</v>
      </c>
    </row>
    <row r="724" spans="9:61">
      <c r="I724" s="24">
        <v>867</v>
      </c>
      <c r="J724" s="46" t="str" cm="1">
        <f t="array" ref="J724">_xlfn.IFS(I724&gt;=750,"Low Risk",AND(I724&gt;=650,I724&lt;=749),"Medium Risk",I724&lt;650,"High Risk")</f>
        <v>Low Risk</v>
      </c>
      <c r="N724" s="4"/>
      <c r="P724" s="26">
        <v>42.14</v>
      </c>
      <c r="Q724" s="4" t="str">
        <f t="shared" si="106"/>
        <v>Available</v>
      </c>
      <c r="Y724" s="24" t="s">
        <v>2652</v>
      </c>
      <c r="Z724" s="24" t="s">
        <v>28</v>
      </c>
      <c r="AA724" s="84" t="str">
        <f t="shared" si="101"/>
        <v>Sunita Sahu</v>
      </c>
      <c r="AB724" s="24">
        <v>79.86</v>
      </c>
      <c r="AG724" s="24" t="s">
        <v>2652</v>
      </c>
      <c r="AH724" s="4" t="str">
        <f t="shared" si="102"/>
        <v>00723</v>
      </c>
      <c r="AP724" s="4"/>
      <c r="AU724" s="24" t="s">
        <v>1386</v>
      </c>
      <c r="AV724" s="46" t="str">
        <f t="shared" si="103"/>
        <v>Rejected</v>
      </c>
      <c r="BA724" s="24" t="s">
        <v>2652</v>
      </c>
      <c r="BB724" s="70" t="s">
        <v>830</v>
      </c>
      <c r="BC724" s="4" t="str">
        <f t="shared" si="104"/>
        <v>Bhubaneswar</v>
      </c>
      <c r="BE724" s="4"/>
      <c r="BF724" s="4"/>
      <c r="BG724" s="24" t="s">
        <v>2652</v>
      </c>
      <c r="BH724" s="24" t="s">
        <v>28</v>
      </c>
      <c r="BI724" s="4">
        <f t="shared" si="105"/>
        <v>162.30000000000001</v>
      </c>
    </row>
    <row r="725" spans="9:61">
      <c r="I725" s="26">
        <v>740</v>
      </c>
      <c r="J725" s="46" t="str" cm="1">
        <f t="array" ref="J725">_xlfn.IFS(I725&gt;=750,"Low Risk",AND(I725&gt;=650,I725&lt;=749),"Medium Risk",I725&lt;650,"High Risk")</f>
        <v>Medium Risk</v>
      </c>
      <c r="N725" s="4"/>
      <c r="P725" s="24">
        <v>79.86</v>
      </c>
      <c r="Q725" s="4" t="str">
        <f t="shared" si="106"/>
        <v>Available</v>
      </c>
      <c r="Y725" s="26" t="s">
        <v>2653</v>
      </c>
      <c r="Z725" s="26" t="s">
        <v>32</v>
      </c>
      <c r="AA725" s="84" t="str">
        <f t="shared" si="101"/>
        <v>Ramesh Behera</v>
      </c>
      <c r="AB725" s="26">
        <v>93.32</v>
      </c>
      <c r="AG725" s="26" t="s">
        <v>2653</v>
      </c>
      <c r="AH725" s="4" t="str">
        <f t="shared" si="102"/>
        <v>00724</v>
      </c>
      <c r="AP725" s="4"/>
      <c r="AU725" s="26" t="s">
        <v>1381</v>
      </c>
      <c r="AV725" s="46" t="str">
        <f t="shared" si="103"/>
        <v>Rejected</v>
      </c>
      <c r="BA725" s="26" t="s">
        <v>2653</v>
      </c>
      <c r="BB725" s="71" t="s">
        <v>1159</v>
      </c>
      <c r="BC725" s="4" t="str">
        <f t="shared" si="104"/>
        <v>Dhenkanal</v>
      </c>
      <c r="BE725" s="4"/>
      <c r="BF725" s="4"/>
      <c r="BG725" s="26" t="s">
        <v>2653</v>
      </c>
      <c r="BH725" s="26" t="s">
        <v>32</v>
      </c>
      <c r="BI725" s="4">
        <f t="shared" si="105"/>
        <v>224.53</v>
      </c>
    </row>
    <row r="726" spans="9:61">
      <c r="I726" s="24">
        <v>780</v>
      </c>
      <c r="J726" s="46" t="str" cm="1">
        <f t="array" ref="J726">_xlfn.IFS(I726&gt;=750,"Low Risk",AND(I726&gt;=650,I726&lt;=749),"Medium Risk",I726&lt;650,"High Risk")</f>
        <v>Low Risk</v>
      </c>
      <c r="N726" s="4"/>
      <c r="P726" s="26">
        <v>93.32</v>
      </c>
      <c r="Q726" s="4" t="str">
        <f t="shared" si="106"/>
        <v>Available</v>
      </c>
      <c r="Y726" s="24" t="s">
        <v>2655</v>
      </c>
      <c r="Z726" s="24" t="s">
        <v>16</v>
      </c>
      <c r="AA726" s="84" t="str">
        <f t="shared" si="101"/>
        <v>Suresh Panda</v>
      </c>
      <c r="AB726" s="24">
        <v>7.86</v>
      </c>
      <c r="AG726" s="24" t="s">
        <v>2655</v>
      </c>
      <c r="AH726" s="4" t="str">
        <f t="shared" si="102"/>
        <v>00725</v>
      </c>
      <c r="AP726" s="4"/>
      <c r="AU726" s="24" t="s">
        <v>1386</v>
      </c>
      <c r="AV726" s="46" t="str">
        <f t="shared" si="103"/>
        <v>Rejected</v>
      </c>
      <c r="BA726" s="24" t="s">
        <v>2655</v>
      </c>
      <c r="BB726" s="70" t="s">
        <v>423</v>
      </c>
      <c r="BC726" s="4" t="str">
        <f t="shared" si="104"/>
        <v>Angul</v>
      </c>
      <c r="BE726" s="4"/>
      <c r="BF726" s="4"/>
      <c r="BG726" s="24" t="s">
        <v>2655</v>
      </c>
      <c r="BH726" s="24" t="s">
        <v>16</v>
      </c>
      <c r="BI726" s="4">
        <f t="shared" si="105"/>
        <v>197.62</v>
      </c>
    </row>
    <row r="727" spans="9:61">
      <c r="I727" s="26">
        <v>775</v>
      </c>
      <c r="J727" s="46" t="str" cm="1">
        <f t="array" ref="J727">_xlfn.IFS(I727&gt;=750,"Low Risk",AND(I727&gt;=650,I727&lt;=749),"Medium Risk",I727&lt;650,"High Risk")</f>
        <v>Low Risk</v>
      </c>
      <c r="N727" s="4"/>
      <c r="P727" s="24">
        <v>7.86</v>
      </c>
      <c r="Q727" s="4" t="str">
        <f t="shared" si="106"/>
        <v>Available</v>
      </c>
      <c r="Y727" s="26" t="s">
        <v>2657</v>
      </c>
      <c r="Z727" s="26" t="s">
        <v>24</v>
      </c>
      <c r="AA727" s="84" t="str">
        <f t="shared" si="101"/>
        <v>Bikash Nayak</v>
      </c>
      <c r="AB727" s="26">
        <v>38.92</v>
      </c>
      <c r="AG727" s="26" t="s">
        <v>2657</v>
      </c>
      <c r="AH727" s="4" t="str">
        <f t="shared" si="102"/>
        <v>00726</v>
      </c>
      <c r="AP727" s="4"/>
      <c r="AU727" s="26" t="s">
        <v>1377</v>
      </c>
      <c r="AV727" s="46" t="str">
        <f t="shared" si="103"/>
        <v>Approved</v>
      </c>
      <c r="BA727" s="26" t="s">
        <v>2657</v>
      </c>
      <c r="BB727" s="71" t="s">
        <v>516</v>
      </c>
      <c r="BC727" s="4" t="str">
        <f t="shared" si="104"/>
        <v>Rourkela</v>
      </c>
      <c r="BE727" s="4"/>
      <c r="BF727" s="4"/>
      <c r="BG727" s="26" t="s">
        <v>2657</v>
      </c>
      <c r="BH727" s="26" t="s">
        <v>24</v>
      </c>
      <c r="BI727" s="4">
        <f t="shared" si="105"/>
        <v>190.31</v>
      </c>
    </row>
    <row r="728" spans="9:61">
      <c r="I728" s="24">
        <v>829</v>
      </c>
      <c r="J728" s="46" t="str" cm="1">
        <f t="array" ref="J728">_xlfn.IFS(I728&gt;=750,"Low Risk",AND(I728&gt;=650,I728&lt;=749),"Medium Risk",I728&lt;650,"High Risk")</f>
        <v>Low Risk</v>
      </c>
      <c r="N728" s="4"/>
      <c r="P728" s="26">
        <v>38.92</v>
      </c>
      <c r="Q728" s="4" t="str">
        <f t="shared" si="106"/>
        <v>Available</v>
      </c>
      <c r="Y728" s="24" t="s">
        <v>2659</v>
      </c>
      <c r="Z728" s="24" t="s">
        <v>32</v>
      </c>
      <c r="AA728" s="84" t="str">
        <f t="shared" si="101"/>
        <v>Ramesh Behera</v>
      </c>
      <c r="AB728" s="24">
        <v>13.84</v>
      </c>
      <c r="AG728" s="24" t="s">
        <v>2659</v>
      </c>
      <c r="AH728" s="4" t="str">
        <f t="shared" si="102"/>
        <v>00727</v>
      </c>
      <c r="AP728" s="4"/>
      <c r="AU728" s="24" t="s">
        <v>1386</v>
      </c>
      <c r="AV728" s="46" t="str">
        <f t="shared" si="103"/>
        <v>Rejected</v>
      </c>
      <c r="BA728" s="24" t="s">
        <v>2659</v>
      </c>
      <c r="BB728" s="70" t="s">
        <v>961</v>
      </c>
      <c r="BC728" s="4" t="str">
        <f t="shared" si="104"/>
        <v>Angul</v>
      </c>
      <c r="BE728" s="4"/>
      <c r="BF728" s="4"/>
      <c r="BG728" s="24" t="s">
        <v>2659</v>
      </c>
      <c r="BH728" s="24" t="s">
        <v>32</v>
      </c>
      <c r="BI728" s="4">
        <f t="shared" si="105"/>
        <v>224.53</v>
      </c>
    </row>
    <row r="729" spans="9:61">
      <c r="I729" s="26">
        <v>871</v>
      </c>
      <c r="J729" s="46" t="str" cm="1">
        <f t="array" ref="J729">_xlfn.IFS(I729&gt;=750,"Low Risk",AND(I729&gt;=650,I729&lt;=749),"Medium Risk",I729&lt;650,"High Risk")</f>
        <v>Low Risk</v>
      </c>
      <c r="N729" s="4"/>
      <c r="P729" s="24">
        <v>13.84</v>
      </c>
      <c r="Q729" s="4" t="str">
        <f t="shared" si="106"/>
        <v>Available</v>
      </c>
      <c r="Y729" s="26" t="s">
        <v>2660</v>
      </c>
      <c r="Z729" s="26" t="s">
        <v>12</v>
      </c>
      <c r="AA729" s="84" t="str">
        <f t="shared" si="101"/>
        <v>Priya Mohanty</v>
      </c>
      <c r="AB729" s="26">
        <v>13.5</v>
      </c>
      <c r="AG729" s="26" t="s">
        <v>2660</v>
      </c>
      <c r="AH729" s="4" t="str">
        <f t="shared" si="102"/>
        <v>00728</v>
      </c>
      <c r="AP729" s="4"/>
      <c r="AU729" s="26" t="s">
        <v>1377</v>
      </c>
      <c r="AV729" s="46" t="str">
        <f t="shared" si="103"/>
        <v>Approved</v>
      </c>
      <c r="BA729" s="26" t="s">
        <v>2660</v>
      </c>
      <c r="BB729" s="71" t="s">
        <v>832</v>
      </c>
      <c r="BC729" s="4" t="str">
        <f t="shared" si="104"/>
        <v>Bhubaneswar</v>
      </c>
      <c r="BE729" s="4"/>
      <c r="BF729" s="4"/>
      <c r="BG729" s="26" t="s">
        <v>2660</v>
      </c>
      <c r="BH729" s="26" t="s">
        <v>12</v>
      </c>
      <c r="BI729" s="4">
        <f t="shared" si="105"/>
        <v>105.8</v>
      </c>
    </row>
    <row r="730" spans="9:61">
      <c r="I730" s="24">
        <v>836</v>
      </c>
      <c r="J730" s="46" t="str" cm="1">
        <f t="array" ref="J730">_xlfn.IFS(I730&gt;=750,"Low Risk",AND(I730&gt;=650,I730&lt;=749),"Medium Risk",I730&lt;650,"High Risk")</f>
        <v>Low Risk</v>
      </c>
      <c r="N730" s="4"/>
      <c r="P730" s="26">
        <v>13.5</v>
      </c>
      <c r="Q730" s="4" t="str">
        <f t="shared" si="106"/>
        <v>Available</v>
      </c>
      <c r="Y730" s="24" t="s">
        <v>2661</v>
      </c>
      <c r="Z730" s="24" t="s">
        <v>24</v>
      </c>
      <c r="AA730" s="84" t="str">
        <f t="shared" si="101"/>
        <v>Bikash Nayak</v>
      </c>
      <c r="AB730" s="24">
        <v>72.040000000000006</v>
      </c>
      <c r="AG730" s="24" t="s">
        <v>2661</v>
      </c>
      <c r="AH730" s="4" t="str">
        <f t="shared" si="102"/>
        <v>00729</v>
      </c>
      <c r="AP730" s="4"/>
      <c r="AU730" s="24" t="s">
        <v>1377</v>
      </c>
      <c r="AV730" s="46" t="str">
        <f t="shared" si="103"/>
        <v>Approved</v>
      </c>
      <c r="BA730" s="24" t="s">
        <v>2661</v>
      </c>
      <c r="BB730" s="70" t="s">
        <v>664</v>
      </c>
      <c r="BC730" s="4" t="str">
        <f t="shared" si="104"/>
        <v>Cuttack</v>
      </c>
      <c r="BE730" s="4"/>
      <c r="BF730" s="4"/>
      <c r="BG730" s="24" t="s">
        <v>2661</v>
      </c>
      <c r="BH730" s="24" t="s">
        <v>24</v>
      </c>
      <c r="BI730" s="4">
        <f t="shared" si="105"/>
        <v>190.31</v>
      </c>
    </row>
    <row r="731" spans="9:61">
      <c r="I731" s="26">
        <v>566</v>
      </c>
      <c r="J731" s="46" t="str" cm="1">
        <f t="array" ref="J731">_xlfn.IFS(I731&gt;=750,"Low Risk",AND(I731&gt;=650,I731&lt;=749),"Medium Risk",I731&lt;650,"High Risk")</f>
        <v>High Risk</v>
      </c>
      <c r="N731" s="4"/>
      <c r="P731" s="24">
        <v>72.040000000000006</v>
      </c>
      <c r="Q731" s="4" t="str">
        <f t="shared" si="106"/>
        <v>Available</v>
      </c>
      <c r="Y731" s="26" t="s">
        <v>2662</v>
      </c>
      <c r="Z731" s="26" t="s">
        <v>35</v>
      </c>
      <c r="AA731" s="84" t="str">
        <f t="shared" si="101"/>
        <v>Kavita Rath</v>
      </c>
      <c r="AB731" s="26">
        <v>97.36</v>
      </c>
      <c r="AG731" s="26" t="s">
        <v>2662</v>
      </c>
      <c r="AH731" s="4" t="str">
        <f t="shared" si="102"/>
        <v>00730</v>
      </c>
      <c r="AP731" s="4"/>
      <c r="AU731" s="26" t="s">
        <v>1426</v>
      </c>
      <c r="AV731" s="46" t="str">
        <f t="shared" si="103"/>
        <v>Under Review</v>
      </c>
      <c r="BA731" s="26" t="s">
        <v>2662</v>
      </c>
      <c r="BB731" s="71" t="s">
        <v>747</v>
      </c>
      <c r="BC731" s="4" t="str">
        <f t="shared" si="104"/>
        <v>Dhenkanal</v>
      </c>
      <c r="BE731" s="4"/>
      <c r="BF731" s="4"/>
      <c r="BG731" s="26" t="s">
        <v>2662</v>
      </c>
      <c r="BH731" s="26" t="s">
        <v>35</v>
      </c>
      <c r="BI731" s="4">
        <f t="shared" si="105"/>
        <v>103.83</v>
      </c>
    </row>
    <row r="732" spans="9:61">
      <c r="I732" s="24">
        <v>649</v>
      </c>
      <c r="J732" s="46" t="str" cm="1">
        <f t="array" ref="J732">_xlfn.IFS(I732&gt;=750,"Low Risk",AND(I732&gt;=650,I732&lt;=749),"Medium Risk",I732&lt;650,"High Risk")</f>
        <v>High Risk</v>
      </c>
      <c r="N732" s="4"/>
      <c r="P732" s="26">
        <v>97.36</v>
      </c>
      <c r="Q732" s="4" t="str">
        <f t="shared" si="106"/>
        <v>Available</v>
      </c>
      <c r="Y732" s="24" t="s">
        <v>2664</v>
      </c>
      <c r="Z732" s="24" t="s">
        <v>35</v>
      </c>
      <c r="AA732" s="84" t="str">
        <f t="shared" si="101"/>
        <v>Kavita Rath</v>
      </c>
      <c r="AB732" s="24">
        <v>24.87</v>
      </c>
      <c r="AG732" s="24" t="s">
        <v>2664</v>
      </c>
      <c r="AH732" s="4" t="str">
        <f t="shared" si="102"/>
        <v>00731</v>
      </c>
      <c r="AP732" s="4"/>
      <c r="AU732" s="24" t="s">
        <v>1381</v>
      </c>
      <c r="AV732" s="46" t="str">
        <f t="shared" si="103"/>
        <v>Rejected</v>
      </c>
      <c r="BA732" s="24" t="s">
        <v>2664</v>
      </c>
      <c r="BB732" s="70" t="s">
        <v>990</v>
      </c>
      <c r="BC732" s="4" t="str">
        <f t="shared" si="104"/>
        <v>Balasore</v>
      </c>
      <c r="BE732" s="4"/>
      <c r="BF732" s="4"/>
      <c r="BG732" s="24" t="s">
        <v>2664</v>
      </c>
      <c r="BH732" s="24" t="s">
        <v>35</v>
      </c>
      <c r="BI732" s="4">
        <f t="shared" si="105"/>
        <v>103.83</v>
      </c>
    </row>
    <row r="733" spans="9:61">
      <c r="I733" s="26">
        <v>589</v>
      </c>
      <c r="J733" s="46" t="str" cm="1">
        <f t="array" ref="J733">_xlfn.IFS(I733&gt;=750,"Low Risk",AND(I733&gt;=650,I733&lt;=749),"Medium Risk",I733&lt;650,"High Risk")</f>
        <v>High Risk</v>
      </c>
      <c r="N733" s="4"/>
      <c r="P733" s="24">
        <v>24.87</v>
      </c>
      <c r="Q733" s="4" t="str">
        <f t="shared" si="106"/>
        <v>Available</v>
      </c>
      <c r="Y733" s="26" t="s">
        <v>2666</v>
      </c>
      <c r="Z733" s="26" t="s">
        <v>20</v>
      </c>
      <c r="AA733" s="84" t="str">
        <f t="shared" si="101"/>
        <v>Anita Das</v>
      </c>
      <c r="AB733" s="26">
        <v>22.51</v>
      </c>
      <c r="AG733" s="26" t="s">
        <v>2666</v>
      </c>
      <c r="AH733" s="4" t="str">
        <f t="shared" si="102"/>
        <v>00732</v>
      </c>
      <c r="AP733" s="4"/>
      <c r="AU733" s="26" t="s">
        <v>1386</v>
      </c>
      <c r="AV733" s="46" t="str">
        <f t="shared" si="103"/>
        <v>Rejected</v>
      </c>
      <c r="BA733" s="26" t="s">
        <v>2666</v>
      </c>
      <c r="BB733" s="71" t="s">
        <v>391</v>
      </c>
      <c r="BC733" s="4" t="str">
        <f t="shared" si="104"/>
        <v>Cuttack</v>
      </c>
      <c r="BE733" s="4"/>
      <c r="BF733" s="4"/>
      <c r="BG733" s="26" t="s">
        <v>2666</v>
      </c>
      <c r="BH733" s="26" t="s">
        <v>20</v>
      </c>
      <c r="BI733" s="4">
        <f t="shared" si="105"/>
        <v>104.66</v>
      </c>
    </row>
    <row r="734" spans="9:61">
      <c r="I734" s="24">
        <v>584</v>
      </c>
      <c r="J734" s="46" t="str" cm="1">
        <f t="array" ref="J734">_xlfn.IFS(I734&gt;=750,"Low Risk",AND(I734&gt;=650,I734&lt;=749),"Medium Risk",I734&lt;650,"High Risk")</f>
        <v>High Risk</v>
      </c>
      <c r="N734" s="4"/>
      <c r="P734" s="26">
        <v>22.51</v>
      </c>
      <c r="Q734" s="4" t="str">
        <f t="shared" si="106"/>
        <v>Available</v>
      </c>
      <c r="Y734" s="24" t="s">
        <v>2668</v>
      </c>
      <c r="Z734" s="24" t="s">
        <v>32</v>
      </c>
      <c r="AA734" s="84" t="str">
        <f t="shared" si="101"/>
        <v>Ramesh Behera</v>
      </c>
      <c r="AB734" s="24">
        <v>43.28</v>
      </c>
      <c r="AG734" s="24" t="s">
        <v>2668</v>
      </c>
      <c r="AH734" s="4" t="str">
        <f t="shared" si="102"/>
        <v>00733</v>
      </c>
      <c r="AP734" s="4"/>
      <c r="AU734" s="24" t="s">
        <v>1377</v>
      </c>
      <c r="AV734" s="46" t="str">
        <f t="shared" si="103"/>
        <v>Approved</v>
      </c>
      <c r="BA734" s="24" t="s">
        <v>2668</v>
      </c>
      <c r="BB734" s="70" t="s">
        <v>389</v>
      </c>
      <c r="BC734" s="4" t="str">
        <f t="shared" si="104"/>
        <v>Bhubaneswar</v>
      </c>
      <c r="BE734" s="4"/>
      <c r="BF734" s="4"/>
      <c r="BG734" s="24" t="s">
        <v>2668</v>
      </c>
      <c r="BH734" s="24" t="s">
        <v>32</v>
      </c>
      <c r="BI734" s="4">
        <f t="shared" si="105"/>
        <v>224.53</v>
      </c>
    </row>
    <row r="735" spans="9:61">
      <c r="I735" s="26">
        <v>681</v>
      </c>
      <c r="J735" s="46" t="str" cm="1">
        <f t="array" ref="J735">_xlfn.IFS(I735&gt;=750,"Low Risk",AND(I735&gt;=650,I735&lt;=749),"Medium Risk",I735&lt;650,"High Risk")</f>
        <v>Medium Risk</v>
      </c>
      <c r="N735" s="4"/>
      <c r="P735" s="24">
        <v>43.28</v>
      </c>
      <c r="Q735" s="4" t="str">
        <f t="shared" si="106"/>
        <v>Available</v>
      </c>
      <c r="Y735" s="26" t="s">
        <v>2669</v>
      </c>
      <c r="Z735" s="26" t="s">
        <v>20</v>
      </c>
      <c r="AA735" s="84" t="str">
        <f t="shared" si="101"/>
        <v>Anita Das</v>
      </c>
      <c r="AB735" s="26">
        <v>32.700000000000003</v>
      </c>
      <c r="AG735" s="26" t="s">
        <v>2669</v>
      </c>
      <c r="AH735" s="4" t="str">
        <f t="shared" si="102"/>
        <v>00734</v>
      </c>
      <c r="AP735" s="4"/>
      <c r="AU735" s="26" t="s">
        <v>1386</v>
      </c>
      <c r="AV735" s="46" t="str">
        <f t="shared" si="103"/>
        <v>Rejected</v>
      </c>
      <c r="BA735" s="26" t="s">
        <v>2669</v>
      </c>
      <c r="BB735" s="71" t="s">
        <v>1340</v>
      </c>
      <c r="BC735" s="4" t="str">
        <f t="shared" si="104"/>
        <v>Angul</v>
      </c>
      <c r="BE735" s="4"/>
      <c r="BF735" s="4"/>
      <c r="BG735" s="26" t="s">
        <v>2669</v>
      </c>
      <c r="BH735" s="26" t="s">
        <v>20</v>
      </c>
      <c r="BI735" s="4">
        <f t="shared" si="105"/>
        <v>104.66</v>
      </c>
    </row>
    <row r="736" spans="9:61">
      <c r="I736" s="24">
        <v>701</v>
      </c>
      <c r="J736" s="46" t="str" cm="1">
        <f t="array" ref="J736">_xlfn.IFS(I736&gt;=750,"Low Risk",AND(I736&gt;=650,I736&lt;=749),"Medium Risk",I736&lt;650,"High Risk")</f>
        <v>Medium Risk</v>
      </c>
      <c r="N736" s="4"/>
      <c r="P736" s="26">
        <v>32.700000000000003</v>
      </c>
      <c r="Q736" s="4" t="str">
        <f t="shared" si="106"/>
        <v>Available</v>
      </c>
      <c r="Y736" s="24" t="s">
        <v>2671</v>
      </c>
      <c r="Z736" s="24" t="s">
        <v>28</v>
      </c>
      <c r="AA736" s="84" t="str">
        <f t="shared" si="101"/>
        <v>Sunita Sahu</v>
      </c>
      <c r="AB736" s="24">
        <v>81.27</v>
      </c>
      <c r="AG736" s="24" t="s">
        <v>2671</v>
      </c>
      <c r="AH736" s="4" t="str">
        <f t="shared" si="102"/>
        <v>00735</v>
      </c>
      <c r="AP736" s="4"/>
      <c r="AU736" s="24" t="s">
        <v>1377</v>
      </c>
      <c r="AV736" s="46" t="str">
        <f t="shared" si="103"/>
        <v>Approved</v>
      </c>
      <c r="BA736" s="24" t="s">
        <v>2671</v>
      </c>
      <c r="BB736" s="70" t="s">
        <v>867</v>
      </c>
      <c r="BC736" s="4" t="str">
        <f t="shared" si="104"/>
        <v>Balasore</v>
      </c>
      <c r="BE736" s="4"/>
      <c r="BF736" s="4"/>
      <c r="BG736" s="24" t="s">
        <v>2671</v>
      </c>
      <c r="BH736" s="24" t="s">
        <v>28</v>
      </c>
      <c r="BI736" s="4">
        <f t="shared" si="105"/>
        <v>162.30000000000001</v>
      </c>
    </row>
    <row r="737" spans="9:61">
      <c r="I737" s="26">
        <v>564</v>
      </c>
      <c r="J737" s="46" t="str" cm="1">
        <f t="array" ref="J737">_xlfn.IFS(I737&gt;=750,"Low Risk",AND(I737&gt;=650,I737&lt;=749),"Medium Risk",I737&lt;650,"High Risk")</f>
        <v>High Risk</v>
      </c>
      <c r="N737" s="4"/>
      <c r="P737" s="24">
        <v>81.27</v>
      </c>
      <c r="Q737" s="4" t="str">
        <f t="shared" si="106"/>
        <v>Available</v>
      </c>
      <c r="Y737" s="26" t="s">
        <v>2672</v>
      </c>
      <c r="Z737" s="26" t="s">
        <v>28</v>
      </c>
      <c r="AA737" s="84" t="str">
        <f t="shared" si="101"/>
        <v>Sunita Sahu</v>
      </c>
      <c r="AB737" s="26">
        <v>47.38</v>
      </c>
      <c r="AG737" s="26" t="s">
        <v>2672</v>
      </c>
      <c r="AH737" s="4" t="str">
        <f t="shared" si="102"/>
        <v>00736</v>
      </c>
      <c r="AP737" s="4"/>
      <c r="AU737" s="26" t="s">
        <v>1386</v>
      </c>
      <c r="AV737" s="46" t="str">
        <f t="shared" si="103"/>
        <v>Rejected</v>
      </c>
      <c r="BA737" s="26" t="s">
        <v>2672</v>
      </c>
      <c r="BB737" s="71" t="s">
        <v>159</v>
      </c>
      <c r="BC737" s="4" t="str">
        <f t="shared" si="104"/>
        <v>Puri</v>
      </c>
      <c r="BE737" s="4"/>
      <c r="BF737" s="4"/>
      <c r="BG737" s="26" t="s">
        <v>2672</v>
      </c>
      <c r="BH737" s="26" t="s">
        <v>28</v>
      </c>
      <c r="BI737" s="4">
        <f t="shared" si="105"/>
        <v>162.30000000000001</v>
      </c>
    </row>
    <row r="738" spans="9:61">
      <c r="I738" s="24">
        <v>686</v>
      </c>
      <c r="J738" s="46" t="str" cm="1">
        <f t="array" ref="J738">_xlfn.IFS(I738&gt;=750,"Low Risk",AND(I738&gt;=650,I738&lt;=749),"Medium Risk",I738&lt;650,"High Risk")</f>
        <v>Medium Risk</v>
      </c>
      <c r="N738" s="4"/>
      <c r="P738" s="26">
        <v>47.38</v>
      </c>
      <c r="Q738" s="4" t="str">
        <f t="shared" si="106"/>
        <v>Available</v>
      </c>
      <c r="Y738" s="24" t="s">
        <v>2674</v>
      </c>
      <c r="Z738" s="24" t="s">
        <v>12</v>
      </c>
      <c r="AA738" s="84" t="str">
        <f t="shared" si="101"/>
        <v>Priya Mohanty</v>
      </c>
      <c r="AB738" s="24">
        <v>73.19</v>
      </c>
      <c r="AG738" s="24" t="s">
        <v>2674</v>
      </c>
      <c r="AH738" s="4" t="str">
        <f t="shared" si="102"/>
        <v>00737</v>
      </c>
      <c r="AP738" s="4"/>
      <c r="AU738" s="24" t="s">
        <v>1426</v>
      </c>
      <c r="AV738" s="46" t="str">
        <f t="shared" si="103"/>
        <v>Under Review</v>
      </c>
      <c r="BA738" s="24" t="s">
        <v>2674</v>
      </c>
      <c r="BB738" s="70" t="s">
        <v>1087</v>
      </c>
      <c r="BC738" s="4" t="str">
        <f t="shared" si="104"/>
        <v>Cuttack</v>
      </c>
      <c r="BE738" s="4"/>
      <c r="BF738" s="4"/>
      <c r="BG738" s="24" t="s">
        <v>2674</v>
      </c>
      <c r="BH738" s="24" t="s">
        <v>12</v>
      </c>
      <c r="BI738" s="4">
        <f t="shared" si="105"/>
        <v>105.8</v>
      </c>
    </row>
    <row r="739" spans="9:61">
      <c r="I739" s="26">
        <v>694</v>
      </c>
      <c r="J739" s="46" t="str" cm="1">
        <f t="array" ref="J739">_xlfn.IFS(I739&gt;=750,"Low Risk",AND(I739&gt;=650,I739&lt;=749),"Medium Risk",I739&lt;650,"High Risk")</f>
        <v>Medium Risk</v>
      </c>
      <c r="N739" s="4"/>
      <c r="P739" s="24">
        <v>73.19</v>
      </c>
      <c r="Q739" s="4" t="str">
        <f t="shared" si="106"/>
        <v>Available</v>
      </c>
      <c r="Y739" s="26" t="s">
        <v>2676</v>
      </c>
      <c r="Z739" s="26" t="s">
        <v>35</v>
      </c>
      <c r="AA739" s="84" t="str">
        <f t="shared" si="101"/>
        <v>Kavita Rath</v>
      </c>
      <c r="AB739" s="26">
        <v>86.5</v>
      </c>
      <c r="AG739" s="26" t="s">
        <v>2676</v>
      </c>
      <c r="AH739" s="4" t="str">
        <f t="shared" si="102"/>
        <v>00738</v>
      </c>
      <c r="AP739" s="4"/>
      <c r="AU739" s="26" t="s">
        <v>1426</v>
      </c>
      <c r="AV739" s="46" t="str">
        <f t="shared" si="103"/>
        <v>Under Review</v>
      </c>
      <c r="BA739" s="26" t="s">
        <v>2676</v>
      </c>
      <c r="BB739" s="71" t="s">
        <v>1246</v>
      </c>
      <c r="BC739" s="4" t="str">
        <f t="shared" si="104"/>
        <v>Puri</v>
      </c>
      <c r="BE739" s="4"/>
      <c r="BF739" s="4"/>
      <c r="BG739" s="26" t="s">
        <v>2676</v>
      </c>
      <c r="BH739" s="26" t="s">
        <v>35</v>
      </c>
      <c r="BI739" s="4">
        <f t="shared" si="105"/>
        <v>103.83</v>
      </c>
    </row>
    <row r="740" spans="9:61">
      <c r="I740" s="24">
        <v>860</v>
      </c>
      <c r="J740" s="46" t="str" cm="1">
        <f t="array" ref="J740">_xlfn.IFS(I740&gt;=750,"Low Risk",AND(I740&gt;=650,I740&lt;=749),"Medium Risk",I740&lt;650,"High Risk")</f>
        <v>Low Risk</v>
      </c>
      <c r="N740" s="4"/>
      <c r="P740" s="26">
        <v>86.5</v>
      </c>
      <c r="Q740" s="4" t="str">
        <f t="shared" si="106"/>
        <v>Available</v>
      </c>
      <c r="Y740" s="24" t="s">
        <v>2677</v>
      </c>
      <c r="Z740" s="24" t="s">
        <v>7</v>
      </c>
      <c r="AA740" s="84" t="str">
        <f t="shared" si="101"/>
        <v>Rajesh Kumar</v>
      </c>
      <c r="AB740" s="24">
        <v>97.82</v>
      </c>
      <c r="AG740" s="24" t="s">
        <v>2677</v>
      </c>
      <c r="AH740" s="4" t="str">
        <f t="shared" si="102"/>
        <v>00739</v>
      </c>
      <c r="AP740" s="4"/>
      <c r="AU740" s="24" t="s">
        <v>1377</v>
      </c>
      <c r="AV740" s="46" t="str">
        <f t="shared" si="103"/>
        <v>Approved</v>
      </c>
      <c r="BA740" s="24" t="s">
        <v>2677</v>
      </c>
      <c r="BB740" s="70" t="s">
        <v>1141</v>
      </c>
      <c r="BC740" s="4" t="str">
        <f t="shared" si="104"/>
        <v>Angul</v>
      </c>
      <c r="BE740" s="4"/>
      <c r="BF740" s="4"/>
      <c r="BG740" s="24" t="s">
        <v>2677</v>
      </c>
      <c r="BH740" s="24" t="s">
        <v>7</v>
      </c>
      <c r="BI740" s="4">
        <f t="shared" si="105"/>
        <v>209.86</v>
      </c>
    </row>
    <row r="741" spans="9:61">
      <c r="I741" s="26">
        <v>728</v>
      </c>
      <c r="J741" s="46" t="str" cm="1">
        <f t="array" ref="J741">_xlfn.IFS(I741&gt;=750,"Low Risk",AND(I741&gt;=650,I741&lt;=749),"Medium Risk",I741&lt;650,"High Risk")</f>
        <v>Medium Risk</v>
      </c>
      <c r="N741" s="4"/>
      <c r="P741" s="24">
        <v>97.82</v>
      </c>
      <c r="Q741" s="4" t="str">
        <f t="shared" si="106"/>
        <v>Available</v>
      </c>
      <c r="Y741" s="26" t="s">
        <v>2678</v>
      </c>
      <c r="Z741" s="26" t="s">
        <v>41</v>
      </c>
      <c r="AA741" s="84" t="str">
        <f t="shared" si="101"/>
        <v>Pooja Tripathi</v>
      </c>
      <c r="AB741" s="26">
        <v>64.650000000000006</v>
      </c>
      <c r="AG741" s="26" t="s">
        <v>2678</v>
      </c>
      <c r="AH741" s="4" t="str">
        <f t="shared" si="102"/>
        <v>00740</v>
      </c>
      <c r="AP741" s="4"/>
      <c r="AU741" s="26" t="s">
        <v>1377</v>
      </c>
      <c r="AV741" s="46" t="str">
        <f t="shared" si="103"/>
        <v>Approved</v>
      </c>
      <c r="BA741" s="26" t="s">
        <v>2678</v>
      </c>
      <c r="BB741" s="71" t="s">
        <v>383</v>
      </c>
      <c r="BC741" s="4" t="str">
        <f t="shared" si="104"/>
        <v>Rourkela</v>
      </c>
      <c r="BE741" s="4"/>
      <c r="BF741" s="4"/>
      <c r="BG741" s="26" t="s">
        <v>2678</v>
      </c>
      <c r="BH741" s="26" t="s">
        <v>41</v>
      </c>
      <c r="BI741" s="4">
        <f t="shared" si="105"/>
        <v>251.78</v>
      </c>
    </row>
    <row r="742" spans="9:61">
      <c r="I742" s="24">
        <v>690</v>
      </c>
      <c r="J742" s="46" t="str" cm="1">
        <f t="array" ref="J742">_xlfn.IFS(I742&gt;=750,"Low Risk",AND(I742&gt;=650,I742&lt;=749),"Medium Risk",I742&lt;650,"High Risk")</f>
        <v>Medium Risk</v>
      </c>
      <c r="N742" s="4"/>
      <c r="P742" s="26">
        <v>64.650000000000006</v>
      </c>
      <c r="Q742" s="4" t="str">
        <f t="shared" si="106"/>
        <v>Available</v>
      </c>
      <c r="Y742" s="24" t="s">
        <v>2681</v>
      </c>
      <c r="Z742" s="24" t="s">
        <v>38</v>
      </c>
      <c r="AA742" s="84" t="str">
        <f t="shared" si="101"/>
        <v>Deepak Mishra</v>
      </c>
      <c r="AB742" s="24">
        <v>82.5</v>
      </c>
      <c r="AG742" s="24" t="s">
        <v>2681</v>
      </c>
      <c r="AH742" s="4" t="str">
        <f t="shared" si="102"/>
        <v>00741</v>
      </c>
      <c r="AP742" s="4"/>
      <c r="AU742" s="24" t="s">
        <v>1381</v>
      </c>
      <c r="AV742" s="46" t="str">
        <f t="shared" si="103"/>
        <v>Rejected</v>
      </c>
      <c r="BA742" s="24" t="s">
        <v>2681</v>
      </c>
      <c r="BB742" s="70" t="s">
        <v>1068</v>
      </c>
      <c r="BC742" s="4" t="str">
        <f t="shared" si="104"/>
        <v>Jharsuguda</v>
      </c>
      <c r="BE742" s="4"/>
      <c r="BF742" s="4"/>
      <c r="BG742" s="24" t="s">
        <v>2681</v>
      </c>
      <c r="BH742" s="24" t="s">
        <v>38</v>
      </c>
      <c r="BI742" s="4">
        <f t="shared" si="105"/>
        <v>144.97999999999999</v>
      </c>
    </row>
    <row r="743" spans="9:61">
      <c r="I743" s="26">
        <v>888</v>
      </c>
      <c r="J743" s="46" t="str" cm="1">
        <f t="array" ref="J743">_xlfn.IFS(I743&gt;=750,"Low Risk",AND(I743&gt;=650,I743&lt;=749),"Medium Risk",I743&lt;650,"High Risk")</f>
        <v>Low Risk</v>
      </c>
      <c r="N743" s="4"/>
      <c r="P743" s="24">
        <v>82.5</v>
      </c>
      <c r="Q743" s="4" t="str">
        <f t="shared" si="106"/>
        <v>Available</v>
      </c>
      <c r="Y743" s="26" t="s">
        <v>2682</v>
      </c>
      <c r="Z743" s="26" t="s">
        <v>16</v>
      </c>
      <c r="AA743" s="84" t="str">
        <f t="shared" si="101"/>
        <v>Suresh Panda</v>
      </c>
      <c r="AB743" s="26">
        <v>16.579999999999998</v>
      </c>
      <c r="AG743" s="26" t="s">
        <v>2682</v>
      </c>
      <c r="AH743" s="4" t="str">
        <f t="shared" si="102"/>
        <v>00742</v>
      </c>
      <c r="AP743" s="4"/>
      <c r="AU743" s="26" t="s">
        <v>1386</v>
      </c>
      <c r="AV743" s="46" t="str">
        <f t="shared" si="103"/>
        <v>Rejected</v>
      </c>
      <c r="BA743" s="26" t="s">
        <v>2682</v>
      </c>
      <c r="BB743" s="71" t="s">
        <v>146</v>
      </c>
      <c r="BC743" s="4" t="str">
        <f t="shared" si="104"/>
        <v>Bhubaneswar</v>
      </c>
      <c r="BE743" s="4"/>
      <c r="BF743" s="4"/>
      <c r="BG743" s="26" t="s">
        <v>2682</v>
      </c>
      <c r="BH743" s="26" t="s">
        <v>16</v>
      </c>
      <c r="BI743" s="4">
        <f t="shared" si="105"/>
        <v>197.62</v>
      </c>
    </row>
    <row r="744" spans="9:61">
      <c r="I744" s="24">
        <v>672</v>
      </c>
      <c r="J744" s="46" t="str" cm="1">
        <f t="array" ref="J744">_xlfn.IFS(I744&gt;=750,"Low Risk",AND(I744&gt;=650,I744&lt;=749),"Medium Risk",I744&lt;650,"High Risk")</f>
        <v>Medium Risk</v>
      </c>
      <c r="N744" s="4"/>
      <c r="P744" s="26">
        <v>16.579999999999998</v>
      </c>
      <c r="Q744" s="4" t="str">
        <f t="shared" si="106"/>
        <v>Available</v>
      </c>
      <c r="Y744" s="24" t="s">
        <v>2683</v>
      </c>
      <c r="Z744" s="24" t="s">
        <v>12</v>
      </c>
      <c r="AA744" s="84" t="str">
        <f t="shared" si="101"/>
        <v>Priya Mohanty</v>
      </c>
      <c r="AB744" s="24">
        <v>13.82</v>
      </c>
      <c r="AG744" s="24" t="s">
        <v>2683</v>
      </c>
      <c r="AH744" s="4" t="str">
        <f t="shared" si="102"/>
        <v>00743</v>
      </c>
      <c r="AP744" s="4"/>
      <c r="AU744" s="24" t="s">
        <v>1381</v>
      </c>
      <c r="AV744" s="46" t="str">
        <f t="shared" si="103"/>
        <v>Rejected</v>
      </c>
      <c r="BA744" s="24" t="s">
        <v>2683</v>
      </c>
      <c r="BB744" s="70" t="s">
        <v>248</v>
      </c>
      <c r="BC744" s="4" t="str">
        <f t="shared" si="104"/>
        <v>Cuttack</v>
      </c>
      <c r="BE744" s="4"/>
      <c r="BF744" s="4"/>
      <c r="BG744" s="24" t="s">
        <v>2683</v>
      </c>
      <c r="BH744" s="24" t="s">
        <v>12</v>
      </c>
      <c r="BI744" s="4">
        <f t="shared" si="105"/>
        <v>105.8</v>
      </c>
    </row>
    <row r="745" spans="9:61">
      <c r="I745" s="26">
        <v>878</v>
      </c>
      <c r="J745" s="46" t="str" cm="1">
        <f t="array" ref="J745">_xlfn.IFS(I745&gt;=750,"Low Risk",AND(I745&gt;=650,I745&lt;=749),"Medium Risk",I745&lt;650,"High Risk")</f>
        <v>Low Risk</v>
      </c>
      <c r="N745" s="4"/>
      <c r="P745" s="24">
        <v>13.82</v>
      </c>
      <c r="Q745" s="4" t="str">
        <f t="shared" si="106"/>
        <v>Available</v>
      </c>
      <c r="Y745" s="26" t="s">
        <v>2685</v>
      </c>
      <c r="Z745" s="26" t="s">
        <v>20</v>
      </c>
      <c r="AA745" s="84" t="str">
        <f t="shared" si="101"/>
        <v>Anita Das</v>
      </c>
      <c r="AB745" s="26">
        <v>73.239999999999995</v>
      </c>
      <c r="AG745" s="26" t="s">
        <v>2685</v>
      </c>
      <c r="AH745" s="4" t="str">
        <f t="shared" si="102"/>
        <v>00744</v>
      </c>
      <c r="AP745" s="4"/>
      <c r="AU745" s="26" t="s">
        <v>1377</v>
      </c>
      <c r="AV745" s="46" t="str">
        <f t="shared" si="103"/>
        <v>Approved</v>
      </c>
      <c r="BA745" s="26" t="s">
        <v>2685</v>
      </c>
      <c r="BB745" s="71" t="s">
        <v>1305</v>
      </c>
      <c r="BC745" s="4" t="str">
        <f t="shared" si="104"/>
        <v>Cuttack</v>
      </c>
      <c r="BE745" s="4"/>
      <c r="BF745" s="4"/>
      <c r="BG745" s="26" t="s">
        <v>2685</v>
      </c>
      <c r="BH745" s="26" t="s">
        <v>20</v>
      </c>
      <c r="BI745" s="4">
        <f t="shared" si="105"/>
        <v>104.66</v>
      </c>
    </row>
    <row r="746" spans="9:61">
      <c r="I746" s="24">
        <v>576</v>
      </c>
      <c r="J746" s="46" t="str" cm="1">
        <f t="array" ref="J746">_xlfn.IFS(I746&gt;=750,"Low Risk",AND(I746&gt;=650,I746&lt;=749),"Medium Risk",I746&lt;650,"High Risk")</f>
        <v>High Risk</v>
      </c>
      <c r="N746" s="4"/>
      <c r="P746" s="26">
        <v>73.239999999999995</v>
      </c>
      <c r="Q746" s="4" t="str">
        <f t="shared" si="106"/>
        <v>Available</v>
      </c>
      <c r="Y746" s="24" t="s">
        <v>2686</v>
      </c>
      <c r="Z746" s="24" t="s">
        <v>38</v>
      </c>
      <c r="AA746" s="84" t="str">
        <f t="shared" si="101"/>
        <v>Deepak Mishra</v>
      </c>
      <c r="AB746" s="24">
        <v>18.440000000000001</v>
      </c>
      <c r="AG746" s="24" t="s">
        <v>2686</v>
      </c>
      <c r="AH746" s="4" t="str">
        <f t="shared" si="102"/>
        <v>00745</v>
      </c>
      <c r="AP746" s="4"/>
      <c r="AU746" s="24" t="s">
        <v>1386</v>
      </c>
      <c r="AV746" s="46" t="str">
        <f t="shared" si="103"/>
        <v>Rejected</v>
      </c>
      <c r="BA746" s="24" t="s">
        <v>2686</v>
      </c>
      <c r="BB746" s="70" t="s">
        <v>513</v>
      </c>
      <c r="BC746" s="4" t="str">
        <f t="shared" si="104"/>
        <v>Angul</v>
      </c>
      <c r="BE746" s="4"/>
      <c r="BF746" s="4"/>
      <c r="BG746" s="24" t="s">
        <v>2686</v>
      </c>
      <c r="BH746" s="24" t="s">
        <v>38</v>
      </c>
      <c r="BI746" s="4">
        <f t="shared" si="105"/>
        <v>144.97999999999999</v>
      </c>
    </row>
    <row r="747" spans="9:61">
      <c r="I747" s="26">
        <v>608</v>
      </c>
      <c r="J747" s="46" t="str" cm="1">
        <f t="array" ref="J747">_xlfn.IFS(I747&gt;=750,"Low Risk",AND(I747&gt;=650,I747&lt;=749),"Medium Risk",I747&lt;650,"High Risk")</f>
        <v>High Risk</v>
      </c>
      <c r="N747" s="4"/>
      <c r="P747" s="24">
        <v>18.440000000000001</v>
      </c>
      <c r="Q747" s="4" t="str">
        <f t="shared" si="106"/>
        <v>Available</v>
      </c>
      <c r="Y747" s="26" t="s">
        <v>2687</v>
      </c>
      <c r="Z747" s="26" t="s">
        <v>16</v>
      </c>
      <c r="AA747" s="84" t="str">
        <f t="shared" si="101"/>
        <v>Suresh Panda</v>
      </c>
      <c r="AB747" s="26">
        <v>13.75</v>
      </c>
      <c r="AG747" s="26" t="s">
        <v>2687</v>
      </c>
      <c r="AH747" s="4" t="str">
        <f t="shared" si="102"/>
        <v>00746</v>
      </c>
      <c r="AP747" s="4"/>
      <c r="AU747" s="26" t="s">
        <v>1381</v>
      </c>
      <c r="AV747" s="46" t="str">
        <f t="shared" si="103"/>
        <v>Rejected</v>
      </c>
      <c r="BA747" s="26" t="s">
        <v>2687</v>
      </c>
      <c r="BB747" s="71" t="s">
        <v>273</v>
      </c>
      <c r="BC747" s="4" t="str">
        <f t="shared" si="104"/>
        <v>Cuttack</v>
      </c>
      <c r="BE747" s="4"/>
      <c r="BF747" s="4"/>
      <c r="BG747" s="26" t="s">
        <v>2687</v>
      </c>
      <c r="BH747" s="26" t="s">
        <v>16</v>
      </c>
      <c r="BI747" s="4">
        <f t="shared" si="105"/>
        <v>197.62</v>
      </c>
    </row>
    <row r="748" spans="9:61">
      <c r="I748" s="24">
        <v>667</v>
      </c>
      <c r="J748" s="46" t="str" cm="1">
        <f t="array" ref="J748">_xlfn.IFS(I748&gt;=750,"Low Risk",AND(I748&gt;=650,I748&lt;=749),"Medium Risk",I748&lt;650,"High Risk")</f>
        <v>Medium Risk</v>
      </c>
      <c r="N748" s="4"/>
      <c r="P748" s="26">
        <v>13.75</v>
      </c>
      <c r="Q748" s="4" t="str">
        <f t="shared" si="106"/>
        <v>Available</v>
      </c>
      <c r="Y748" s="24" t="s">
        <v>2689</v>
      </c>
      <c r="Z748" s="24" t="s">
        <v>7</v>
      </c>
      <c r="AA748" s="84" t="str">
        <f t="shared" si="101"/>
        <v>Rajesh Kumar</v>
      </c>
      <c r="AB748" s="24">
        <v>57.32</v>
      </c>
      <c r="AG748" s="24" t="s">
        <v>2689</v>
      </c>
      <c r="AH748" s="4" t="str">
        <f t="shared" si="102"/>
        <v>00747</v>
      </c>
      <c r="AP748" s="4"/>
      <c r="AU748" s="24" t="s">
        <v>1377</v>
      </c>
      <c r="AV748" s="46" t="str">
        <f t="shared" si="103"/>
        <v>Approved</v>
      </c>
      <c r="BA748" s="24" t="s">
        <v>2689</v>
      </c>
      <c r="BB748" s="70" t="s">
        <v>975</v>
      </c>
      <c r="BC748" s="4" t="str">
        <f t="shared" si="104"/>
        <v>Dhenkanal</v>
      </c>
      <c r="BE748" s="4"/>
      <c r="BF748" s="4"/>
      <c r="BG748" s="24" t="s">
        <v>2689</v>
      </c>
      <c r="BH748" s="24" t="s">
        <v>7</v>
      </c>
      <c r="BI748" s="4">
        <f t="shared" si="105"/>
        <v>209.86</v>
      </c>
    </row>
    <row r="749" spans="9:61">
      <c r="I749" s="26">
        <v>557</v>
      </c>
      <c r="J749" s="46" t="str" cm="1">
        <f t="array" ref="J749">_xlfn.IFS(I749&gt;=750,"Low Risk",AND(I749&gt;=650,I749&lt;=749),"Medium Risk",I749&lt;650,"High Risk")</f>
        <v>High Risk</v>
      </c>
      <c r="N749" s="4"/>
      <c r="P749" s="24">
        <v>57.32</v>
      </c>
      <c r="Q749" s="4" t="str">
        <f t="shared" si="106"/>
        <v>Available</v>
      </c>
      <c r="Y749" s="26" t="s">
        <v>2692</v>
      </c>
      <c r="Z749" s="26" t="s">
        <v>38</v>
      </c>
      <c r="AA749" s="84" t="str">
        <f t="shared" si="101"/>
        <v>Deepak Mishra</v>
      </c>
      <c r="AB749" s="26">
        <v>39.35</v>
      </c>
      <c r="AG749" s="26" t="s">
        <v>2692</v>
      </c>
      <c r="AH749" s="4" t="str">
        <f t="shared" si="102"/>
        <v>00748</v>
      </c>
      <c r="AP749" s="4"/>
      <c r="AU749" s="26" t="s">
        <v>1381</v>
      </c>
      <c r="AV749" s="46" t="str">
        <f t="shared" si="103"/>
        <v>Rejected</v>
      </c>
      <c r="BA749" s="26" t="s">
        <v>2692</v>
      </c>
      <c r="BB749" s="71" t="s">
        <v>588</v>
      </c>
      <c r="BC749" s="4" t="str">
        <f t="shared" si="104"/>
        <v>Jharsuguda</v>
      </c>
      <c r="BE749" s="4"/>
      <c r="BF749" s="4"/>
      <c r="BG749" s="26" t="s">
        <v>2692</v>
      </c>
      <c r="BH749" s="26" t="s">
        <v>38</v>
      </c>
      <c r="BI749" s="4">
        <f t="shared" si="105"/>
        <v>144.97999999999999</v>
      </c>
    </row>
    <row r="750" spans="9:61">
      <c r="I750" s="24">
        <v>697</v>
      </c>
      <c r="J750" s="46" t="str" cm="1">
        <f t="array" ref="J750">_xlfn.IFS(I750&gt;=750,"Low Risk",AND(I750&gt;=650,I750&lt;=749),"Medium Risk",I750&lt;650,"High Risk")</f>
        <v>Medium Risk</v>
      </c>
      <c r="N750" s="4"/>
      <c r="P750" s="26">
        <v>39.35</v>
      </c>
      <c r="Q750" s="4" t="str">
        <f t="shared" si="106"/>
        <v>Available</v>
      </c>
      <c r="Y750" s="24" t="s">
        <v>2693</v>
      </c>
      <c r="Z750" s="24" t="s">
        <v>7</v>
      </c>
      <c r="AA750" s="84" t="str">
        <f t="shared" si="101"/>
        <v>Rajesh Kumar</v>
      </c>
      <c r="AB750" s="24">
        <v>61.81</v>
      </c>
      <c r="AG750" s="24" t="s">
        <v>2693</v>
      </c>
      <c r="AH750" s="4" t="str">
        <f t="shared" si="102"/>
        <v>00749</v>
      </c>
      <c r="AP750" s="4"/>
      <c r="AU750" s="24" t="s">
        <v>1377</v>
      </c>
      <c r="AV750" s="46" t="str">
        <f t="shared" si="103"/>
        <v>Approved</v>
      </c>
      <c r="BA750" s="24" t="s">
        <v>2693</v>
      </c>
      <c r="BB750" s="70" t="s">
        <v>1302</v>
      </c>
      <c r="BC750" s="4" t="str">
        <f t="shared" si="104"/>
        <v>Sambalpur</v>
      </c>
      <c r="BE750" s="4"/>
      <c r="BF750" s="4"/>
      <c r="BG750" s="24" t="s">
        <v>2693</v>
      </c>
      <c r="BH750" s="24" t="s">
        <v>7</v>
      </c>
      <c r="BI750" s="4">
        <f t="shared" si="105"/>
        <v>209.86</v>
      </c>
    </row>
    <row r="751" spans="9:61">
      <c r="I751" s="26">
        <v>562</v>
      </c>
      <c r="J751" s="46" t="str" cm="1">
        <f t="array" ref="J751">_xlfn.IFS(I751&gt;=750,"Low Risk",AND(I751&gt;=650,I751&lt;=749),"Medium Risk",I751&lt;650,"High Risk")</f>
        <v>High Risk</v>
      </c>
      <c r="N751" s="4"/>
      <c r="P751" s="24">
        <v>61.81</v>
      </c>
      <c r="Q751" s="4" t="str">
        <f t="shared" si="106"/>
        <v>Available</v>
      </c>
      <c r="Y751" s="26" t="s">
        <v>2694</v>
      </c>
      <c r="Z751" s="26" t="s">
        <v>41</v>
      </c>
      <c r="AA751" s="84" t="str">
        <f t="shared" si="101"/>
        <v>Pooja Tripathi</v>
      </c>
      <c r="AB751" s="26">
        <v>13.87</v>
      </c>
      <c r="AG751" s="26" t="s">
        <v>2694</v>
      </c>
      <c r="AH751" s="4" t="str">
        <f t="shared" si="102"/>
        <v>00750</v>
      </c>
      <c r="AP751" s="4"/>
      <c r="AU751" s="26" t="s">
        <v>1426</v>
      </c>
      <c r="AV751" s="46" t="str">
        <f t="shared" si="103"/>
        <v>Under Review</v>
      </c>
      <c r="BA751" s="26" t="s">
        <v>2694</v>
      </c>
      <c r="BB751" s="71" t="s">
        <v>1219</v>
      </c>
      <c r="BC751" s="4" t="str">
        <f t="shared" si="104"/>
        <v>Rourkela</v>
      </c>
      <c r="BE751" s="4"/>
      <c r="BF751" s="4"/>
      <c r="BG751" s="26" t="s">
        <v>2694</v>
      </c>
      <c r="BH751" s="26" t="s">
        <v>41</v>
      </c>
      <c r="BI751" s="4">
        <f t="shared" si="105"/>
        <v>251.78</v>
      </c>
    </row>
    <row r="752" spans="9:61">
      <c r="I752" s="24">
        <v>703</v>
      </c>
      <c r="J752" s="46" t="str" cm="1">
        <f t="array" ref="J752">_xlfn.IFS(I752&gt;=750,"Low Risk",AND(I752&gt;=650,I752&lt;=749),"Medium Risk",I752&lt;650,"High Risk")</f>
        <v>Medium Risk</v>
      </c>
      <c r="N752" s="4"/>
      <c r="P752" s="26">
        <v>13.87</v>
      </c>
      <c r="Q752" s="4" t="str">
        <f t="shared" si="106"/>
        <v>Available</v>
      </c>
      <c r="Y752" s="24" t="s">
        <v>2696</v>
      </c>
      <c r="Z752" s="24" t="s">
        <v>7</v>
      </c>
      <c r="AA752" s="84" t="str">
        <f t="shared" si="101"/>
        <v>Rajesh Kumar</v>
      </c>
      <c r="AB752" s="24">
        <v>86.78</v>
      </c>
      <c r="AG752" s="24" t="s">
        <v>2696</v>
      </c>
      <c r="AH752" s="4" t="str">
        <f t="shared" si="102"/>
        <v>00751</v>
      </c>
      <c r="AP752" s="4"/>
      <c r="AU752" s="24" t="s">
        <v>1377</v>
      </c>
      <c r="AV752" s="46" t="str">
        <f t="shared" si="103"/>
        <v>Approved</v>
      </c>
      <c r="BA752" s="24" t="s">
        <v>2696</v>
      </c>
      <c r="BB752" s="70" t="s">
        <v>946</v>
      </c>
      <c r="BC752" s="4" t="str">
        <f t="shared" si="104"/>
        <v>Angul</v>
      </c>
      <c r="BE752" s="4"/>
      <c r="BF752" s="4"/>
      <c r="BG752" s="24" t="s">
        <v>2696</v>
      </c>
      <c r="BH752" s="24" t="s">
        <v>7</v>
      </c>
      <c r="BI752" s="4">
        <f t="shared" si="105"/>
        <v>209.86</v>
      </c>
    </row>
    <row r="753" spans="9:61">
      <c r="I753" s="26">
        <v>741</v>
      </c>
      <c r="J753" s="46" t="str" cm="1">
        <f t="array" ref="J753">_xlfn.IFS(I753&gt;=750,"Low Risk",AND(I753&gt;=650,I753&lt;=749),"Medium Risk",I753&lt;650,"High Risk")</f>
        <v>Medium Risk</v>
      </c>
      <c r="N753" s="4"/>
      <c r="P753" s="24">
        <v>86.78</v>
      </c>
      <c r="Q753" s="4" t="str">
        <f t="shared" si="106"/>
        <v>Available</v>
      </c>
      <c r="Y753" s="26" t="s">
        <v>2697</v>
      </c>
      <c r="Z753" s="26" t="s">
        <v>35</v>
      </c>
      <c r="AA753" s="84" t="str">
        <f t="shared" si="101"/>
        <v>Kavita Rath</v>
      </c>
      <c r="AB753" s="26">
        <v>37.83</v>
      </c>
      <c r="AG753" s="26" t="s">
        <v>2697</v>
      </c>
      <c r="AH753" s="4" t="str">
        <f t="shared" si="102"/>
        <v>00752</v>
      </c>
      <c r="AP753" s="4"/>
      <c r="AU753" s="26" t="s">
        <v>1386</v>
      </c>
      <c r="AV753" s="46" t="str">
        <f t="shared" si="103"/>
        <v>Rejected</v>
      </c>
      <c r="BA753" s="26" t="s">
        <v>2697</v>
      </c>
      <c r="BB753" s="71" t="s">
        <v>605</v>
      </c>
      <c r="BC753" s="4" t="str">
        <f t="shared" si="104"/>
        <v>Rourkela</v>
      </c>
      <c r="BE753" s="4"/>
      <c r="BF753" s="4"/>
      <c r="BG753" s="26" t="s">
        <v>2697</v>
      </c>
      <c r="BH753" s="26" t="s">
        <v>35</v>
      </c>
      <c r="BI753" s="4">
        <f t="shared" si="105"/>
        <v>103.83</v>
      </c>
    </row>
    <row r="754" spans="9:61">
      <c r="I754" s="24">
        <v>678</v>
      </c>
      <c r="J754" s="46" t="str" cm="1">
        <f t="array" ref="J754">_xlfn.IFS(I754&gt;=750,"Low Risk",AND(I754&gt;=650,I754&lt;=749),"Medium Risk",I754&lt;650,"High Risk")</f>
        <v>Medium Risk</v>
      </c>
      <c r="N754" s="4"/>
      <c r="P754" s="26">
        <v>37.83</v>
      </c>
      <c r="Q754" s="4" t="str">
        <f t="shared" si="106"/>
        <v>Available</v>
      </c>
      <c r="Y754" s="24" t="s">
        <v>2699</v>
      </c>
      <c r="Z754" s="24" t="s">
        <v>38</v>
      </c>
      <c r="AA754" s="84" t="str">
        <f t="shared" si="101"/>
        <v>Deepak Mishra</v>
      </c>
      <c r="AB754" s="24">
        <v>13.14</v>
      </c>
      <c r="AG754" s="24" t="s">
        <v>2699</v>
      </c>
      <c r="AH754" s="4" t="str">
        <f t="shared" si="102"/>
        <v>00753</v>
      </c>
      <c r="AP754" s="4"/>
      <c r="AU754" s="24" t="s">
        <v>1386</v>
      </c>
      <c r="AV754" s="46" t="str">
        <f t="shared" si="103"/>
        <v>Rejected</v>
      </c>
      <c r="BA754" s="24" t="s">
        <v>2699</v>
      </c>
      <c r="BB754" s="70" t="s">
        <v>139</v>
      </c>
      <c r="BC754" s="4" t="str">
        <f t="shared" si="104"/>
        <v>Sambalpur</v>
      </c>
      <c r="BE754" s="4"/>
      <c r="BF754" s="4"/>
      <c r="BG754" s="24" t="s">
        <v>2699</v>
      </c>
      <c r="BH754" s="24" t="s">
        <v>38</v>
      </c>
      <c r="BI754" s="4">
        <f t="shared" si="105"/>
        <v>144.97999999999999</v>
      </c>
    </row>
    <row r="755" spans="9:61">
      <c r="I755" s="26">
        <v>751</v>
      </c>
      <c r="J755" s="46" t="str" cm="1">
        <f t="array" ref="J755">_xlfn.IFS(I755&gt;=750,"Low Risk",AND(I755&gt;=650,I755&lt;=749),"Medium Risk",I755&lt;650,"High Risk")</f>
        <v>Low Risk</v>
      </c>
      <c r="N755" s="4"/>
      <c r="P755" s="24">
        <v>13.14</v>
      </c>
      <c r="Q755" s="4" t="str">
        <f t="shared" si="106"/>
        <v>Available</v>
      </c>
      <c r="Y755" s="26" t="s">
        <v>2700</v>
      </c>
      <c r="Z755" s="26" t="s">
        <v>16</v>
      </c>
      <c r="AA755" s="84" t="str">
        <f t="shared" si="101"/>
        <v>Suresh Panda</v>
      </c>
      <c r="AB755" s="26">
        <v>54.89</v>
      </c>
      <c r="AG755" s="26" t="s">
        <v>2700</v>
      </c>
      <c r="AH755" s="4" t="str">
        <f t="shared" si="102"/>
        <v>00754</v>
      </c>
      <c r="AP755" s="4"/>
      <c r="AU755" s="26" t="s">
        <v>1386</v>
      </c>
      <c r="AV755" s="46" t="str">
        <f t="shared" si="103"/>
        <v>Rejected</v>
      </c>
      <c r="BA755" s="26" t="s">
        <v>2700</v>
      </c>
      <c r="BB755" s="71" t="s">
        <v>761</v>
      </c>
      <c r="BC755" s="4" t="str">
        <f t="shared" si="104"/>
        <v>Bhubaneswar</v>
      </c>
      <c r="BE755" s="4"/>
      <c r="BF755" s="4"/>
      <c r="BG755" s="26" t="s">
        <v>2700</v>
      </c>
      <c r="BH755" s="26" t="s">
        <v>16</v>
      </c>
      <c r="BI755" s="4">
        <f t="shared" si="105"/>
        <v>197.62</v>
      </c>
    </row>
    <row r="756" spans="9:61">
      <c r="I756" s="24">
        <v>828</v>
      </c>
      <c r="J756" s="46" t="str" cm="1">
        <f t="array" ref="J756">_xlfn.IFS(I756&gt;=750,"Low Risk",AND(I756&gt;=650,I756&lt;=749),"Medium Risk",I756&lt;650,"High Risk")</f>
        <v>Low Risk</v>
      </c>
      <c r="N756" s="4"/>
      <c r="P756" s="26">
        <v>54.89</v>
      </c>
      <c r="Q756" s="4" t="str">
        <f t="shared" si="106"/>
        <v>Available</v>
      </c>
      <c r="Y756" s="24" t="s">
        <v>2702</v>
      </c>
      <c r="Z756" s="24" t="s">
        <v>7</v>
      </c>
      <c r="AA756" s="84" t="str">
        <f t="shared" si="101"/>
        <v>Rajesh Kumar</v>
      </c>
      <c r="AB756" s="24">
        <v>51.33</v>
      </c>
      <c r="AG756" s="24" t="s">
        <v>2702</v>
      </c>
      <c r="AH756" s="4" t="str">
        <f t="shared" si="102"/>
        <v>00755</v>
      </c>
      <c r="AP756" s="4"/>
      <c r="AU756" s="24" t="s">
        <v>1377</v>
      </c>
      <c r="AV756" s="46" t="str">
        <f t="shared" si="103"/>
        <v>Approved</v>
      </c>
      <c r="BA756" s="24" t="s">
        <v>2702</v>
      </c>
      <c r="BB756" s="70" t="s">
        <v>568</v>
      </c>
      <c r="BC756" s="4" t="str">
        <f t="shared" si="104"/>
        <v>Rourkela</v>
      </c>
      <c r="BE756" s="4"/>
      <c r="BF756" s="4"/>
      <c r="BG756" s="24" t="s">
        <v>2702</v>
      </c>
      <c r="BH756" s="24" t="s">
        <v>7</v>
      </c>
      <c r="BI756" s="4">
        <f t="shared" si="105"/>
        <v>209.86</v>
      </c>
    </row>
    <row r="757" spans="9:61">
      <c r="I757" s="26">
        <v>727</v>
      </c>
      <c r="J757" s="46" t="str" cm="1">
        <f t="array" ref="J757">_xlfn.IFS(I757&gt;=750,"Low Risk",AND(I757&gt;=650,I757&lt;=749),"Medium Risk",I757&lt;650,"High Risk")</f>
        <v>Medium Risk</v>
      </c>
      <c r="N757" s="4"/>
      <c r="P757" s="24">
        <v>51.33</v>
      </c>
      <c r="Q757" s="4" t="str">
        <f t="shared" si="106"/>
        <v>Available</v>
      </c>
      <c r="Y757" s="26" t="s">
        <v>2703</v>
      </c>
      <c r="Z757" s="26" t="s">
        <v>35</v>
      </c>
      <c r="AA757" s="84" t="str">
        <f t="shared" si="101"/>
        <v>Kavita Rath</v>
      </c>
      <c r="AB757" s="26">
        <v>18.32</v>
      </c>
      <c r="AG757" s="26" t="s">
        <v>2703</v>
      </c>
      <c r="AH757" s="4" t="str">
        <f t="shared" si="102"/>
        <v>00756</v>
      </c>
      <c r="AP757" s="4"/>
      <c r="AU757" s="26" t="s">
        <v>1377</v>
      </c>
      <c r="AV757" s="46" t="str">
        <f t="shared" si="103"/>
        <v>Approved</v>
      </c>
      <c r="BA757" s="26" t="s">
        <v>2703</v>
      </c>
      <c r="BB757" s="71" t="s">
        <v>477</v>
      </c>
      <c r="BC757" s="4" t="str">
        <f t="shared" si="104"/>
        <v>Dhenkanal</v>
      </c>
      <c r="BE757" s="4"/>
      <c r="BF757" s="4"/>
      <c r="BG757" s="26" t="s">
        <v>2703</v>
      </c>
      <c r="BH757" s="26" t="s">
        <v>35</v>
      </c>
      <c r="BI757" s="4">
        <f t="shared" si="105"/>
        <v>103.83</v>
      </c>
    </row>
    <row r="758" spans="9:61">
      <c r="I758" s="24">
        <v>679</v>
      </c>
      <c r="J758" s="46" t="str" cm="1">
        <f t="array" ref="J758">_xlfn.IFS(I758&gt;=750,"Low Risk",AND(I758&gt;=650,I758&lt;=749),"Medium Risk",I758&lt;650,"High Risk")</f>
        <v>Medium Risk</v>
      </c>
      <c r="N758" s="4"/>
      <c r="P758" s="26">
        <v>18.32</v>
      </c>
      <c r="Q758" s="4" t="str">
        <f t="shared" si="106"/>
        <v>Available</v>
      </c>
      <c r="Y758" s="24" t="s">
        <v>2705</v>
      </c>
      <c r="Z758" s="24" t="s">
        <v>35</v>
      </c>
      <c r="AA758" s="84" t="str">
        <f t="shared" si="101"/>
        <v>Kavita Rath</v>
      </c>
      <c r="AB758" s="24">
        <v>56.56</v>
      </c>
      <c r="AG758" s="24" t="s">
        <v>2705</v>
      </c>
      <c r="AH758" s="4" t="str">
        <f t="shared" si="102"/>
        <v>00757</v>
      </c>
      <c r="AP758" s="4"/>
      <c r="AU758" s="24" t="s">
        <v>1377</v>
      </c>
      <c r="AV758" s="46" t="str">
        <f t="shared" si="103"/>
        <v>Approved</v>
      </c>
      <c r="BA758" s="24" t="s">
        <v>2705</v>
      </c>
      <c r="BB758" s="70" t="s">
        <v>445</v>
      </c>
      <c r="BC758" s="4" t="str">
        <f t="shared" si="104"/>
        <v>Bhubaneswar</v>
      </c>
      <c r="BE758" s="4"/>
      <c r="BF758" s="4"/>
      <c r="BG758" s="24" t="s">
        <v>2705</v>
      </c>
      <c r="BH758" s="24" t="s">
        <v>35</v>
      </c>
      <c r="BI758" s="4">
        <f t="shared" si="105"/>
        <v>103.83</v>
      </c>
    </row>
    <row r="759" spans="9:61">
      <c r="I759" s="26">
        <v>806</v>
      </c>
      <c r="J759" s="46" t="str" cm="1">
        <f t="array" ref="J759">_xlfn.IFS(I759&gt;=750,"Low Risk",AND(I759&gt;=650,I759&lt;=749),"Medium Risk",I759&lt;650,"High Risk")</f>
        <v>Low Risk</v>
      </c>
      <c r="N759" s="4"/>
      <c r="P759" s="24">
        <v>56.56</v>
      </c>
      <c r="Q759" s="4" t="str">
        <f t="shared" si="106"/>
        <v>Available</v>
      </c>
      <c r="Y759" s="26" t="s">
        <v>2707</v>
      </c>
      <c r="Z759" s="26" t="s">
        <v>32</v>
      </c>
      <c r="AA759" s="84" t="str">
        <f t="shared" si="101"/>
        <v>Ramesh Behera</v>
      </c>
      <c r="AB759" s="26">
        <v>8.81</v>
      </c>
      <c r="AG759" s="26" t="s">
        <v>2707</v>
      </c>
      <c r="AH759" s="4" t="str">
        <f t="shared" si="102"/>
        <v>00758</v>
      </c>
      <c r="AP759" s="4"/>
      <c r="AU759" s="26" t="s">
        <v>1377</v>
      </c>
      <c r="AV759" s="46" t="str">
        <f t="shared" si="103"/>
        <v>Approved</v>
      </c>
      <c r="BA759" s="26" t="s">
        <v>2707</v>
      </c>
      <c r="BB759" s="71" t="s">
        <v>1194</v>
      </c>
      <c r="BC759" s="4" t="str">
        <f t="shared" si="104"/>
        <v>Bhubaneswar</v>
      </c>
      <c r="BE759" s="4"/>
      <c r="BF759" s="4"/>
      <c r="BG759" s="26" t="s">
        <v>2707</v>
      </c>
      <c r="BH759" s="26" t="s">
        <v>32</v>
      </c>
      <c r="BI759" s="4">
        <f t="shared" si="105"/>
        <v>224.53</v>
      </c>
    </row>
    <row r="760" spans="9:61">
      <c r="I760" s="24">
        <v>752</v>
      </c>
      <c r="J760" s="46" t="str" cm="1">
        <f t="array" ref="J760">_xlfn.IFS(I760&gt;=750,"Low Risk",AND(I760&gt;=650,I760&lt;=749),"Medium Risk",I760&lt;650,"High Risk")</f>
        <v>Low Risk</v>
      </c>
      <c r="N760" s="4"/>
      <c r="P760" s="26">
        <v>8.81</v>
      </c>
      <c r="Q760" s="4" t="str">
        <f t="shared" si="106"/>
        <v>Available</v>
      </c>
      <c r="Y760" s="24" t="s">
        <v>2708</v>
      </c>
      <c r="Z760" s="24" t="s">
        <v>28</v>
      </c>
      <c r="AA760" s="84" t="str">
        <f t="shared" si="101"/>
        <v>Sunita Sahu</v>
      </c>
      <c r="AB760" s="24">
        <v>79.72</v>
      </c>
      <c r="AG760" s="24" t="s">
        <v>2708</v>
      </c>
      <c r="AH760" s="4" t="str">
        <f t="shared" si="102"/>
        <v>00759</v>
      </c>
      <c r="AP760" s="4"/>
      <c r="AU760" s="24" t="s">
        <v>1377</v>
      </c>
      <c r="AV760" s="46" t="str">
        <f t="shared" si="103"/>
        <v>Approved</v>
      </c>
      <c r="BA760" s="24" t="s">
        <v>2708</v>
      </c>
      <c r="BB760" s="70" t="s">
        <v>527</v>
      </c>
      <c r="BC760" s="4" t="str">
        <f t="shared" si="104"/>
        <v>Berhampur</v>
      </c>
      <c r="BE760" s="4"/>
      <c r="BF760" s="4"/>
      <c r="BG760" s="24" t="s">
        <v>2708</v>
      </c>
      <c r="BH760" s="24" t="s">
        <v>28</v>
      </c>
      <c r="BI760" s="4">
        <f t="shared" si="105"/>
        <v>162.30000000000001</v>
      </c>
    </row>
    <row r="761" spans="9:61">
      <c r="I761" s="26">
        <v>838</v>
      </c>
      <c r="J761" s="46" t="str" cm="1">
        <f t="array" ref="J761">_xlfn.IFS(I761&gt;=750,"Low Risk",AND(I761&gt;=650,I761&lt;=749),"Medium Risk",I761&lt;650,"High Risk")</f>
        <v>Low Risk</v>
      </c>
      <c r="N761" s="4"/>
      <c r="P761" s="24">
        <v>79.72</v>
      </c>
      <c r="Q761" s="4" t="str">
        <f t="shared" si="106"/>
        <v>Available</v>
      </c>
      <c r="Y761" s="26" t="s">
        <v>2710</v>
      </c>
      <c r="Z761" s="26" t="s">
        <v>38</v>
      </c>
      <c r="AA761" s="84" t="str">
        <f t="shared" si="101"/>
        <v>Deepak Mishra</v>
      </c>
      <c r="AB761" s="26">
        <v>75.97</v>
      </c>
      <c r="AG761" s="26" t="s">
        <v>2710</v>
      </c>
      <c r="AH761" s="4" t="str">
        <f t="shared" si="102"/>
        <v>00760</v>
      </c>
      <c r="AP761" s="4"/>
      <c r="AU761" s="26" t="s">
        <v>1386</v>
      </c>
      <c r="AV761" s="46" t="str">
        <f t="shared" si="103"/>
        <v>Rejected</v>
      </c>
      <c r="BA761" s="26" t="s">
        <v>2710</v>
      </c>
      <c r="BB761" s="71" t="s">
        <v>1318</v>
      </c>
      <c r="BC761" s="4" t="str">
        <f t="shared" si="104"/>
        <v>Rourkela</v>
      </c>
      <c r="BE761" s="4"/>
      <c r="BF761" s="4"/>
      <c r="BG761" s="26" t="s">
        <v>2710</v>
      </c>
      <c r="BH761" s="26" t="s">
        <v>38</v>
      </c>
      <c r="BI761" s="4">
        <f t="shared" si="105"/>
        <v>144.97999999999999</v>
      </c>
    </row>
    <row r="762" spans="9:61">
      <c r="I762" s="24">
        <v>862</v>
      </c>
      <c r="J762" s="46" t="str" cm="1">
        <f t="array" ref="J762">_xlfn.IFS(I762&gt;=750,"Low Risk",AND(I762&gt;=650,I762&lt;=749),"Medium Risk",I762&lt;650,"High Risk")</f>
        <v>Low Risk</v>
      </c>
      <c r="N762" s="4"/>
      <c r="P762" s="26">
        <v>75.97</v>
      </c>
      <c r="Q762" s="4" t="str">
        <f t="shared" si="106"/>
        <v>Available</v>
      </c>
      <c r="Y762" s="24" t="s">
        <v>2712</v>
      </c>
      <c r="Z762" s="24" t="s">
        <v>38</v>
      </c>
      <c r="AA762" s="84" t="str">
        <f t="shared" si="101"/>
        <v>Deepak Mishra</v>
      </c>
      <c r="AB762" s="24">
        <v>65.010000000000005</v>
      </c>
      <c r="AG762" s="24" t="s">
        <v>2712</v>
      </c>
      <c r="AH762" s="4" t="str">
        <f t="shared" si="102"/>
        <v>00761</v>
      </c>
      <c r="AP762" s="4"/>
      <c r="AU762" s="24" t="s">
        <v>1381</v>
      </c>
      <c r="AV762" s="46" t="str">
        <f t="shared" si="103"/>
        <v>Rejected</v>
      </c>
      <c r="BA762" s="24" t="s">
        <v>2712</v>
      </c>
      <c r="BB762" s="70" t="s">
        <v>918</v>
      </c>
      <c r="BC762" s="4" t="str">
        <f t="shared" si="104"/>
        <v>Cuttack</v>
      </c>
      <c r="BE762" s="4"/>
      <c r="BF762" s="4"/>
      <c r="BG762" s="24" t="s">
        <v>2712</v>
      </c>
      <c r="BH762" s="24" t="s">
        <v>38</v>
      </c>
      <c r="BI762" s="4">
        <f t="shared" si="105"/>
        <v>144.97999999999999</v>
      </c>
    </row>
    <row r="763" spans="9:61">
      <c r="I763" s="26">
        <v>892</v>
      </c>
      <c r="J763" s="46" t="str" cm="1">
        <f t="array" ref="J763">_xlfn.IFS(I763&gt;=750,"Low Risk",AND(I763&gt;=650,I763&lt;=749),"Medium Risk",I763&lt;650,"High Risk")</f>
        <v>Low Risk</v>
      </c>
      <c r="N763" s="4"/>
      <c r="P763" s="24">
        <v>65.010000000000005</v>
      </c>
      <c r="Q763" s="4" t="str">
        <f t="shared" si="106"/>
        <v>Available</v>
      </c>
      <c r="Y763" s="26" t="s">
        <v>2713</v>
      </c>
      <c r="Z763" s="26" t="s">
        <v>12</v>
      </c>
      <c r="AA763" s="84" t="str">
        <f t="shared" si="101"/>
        <v>Priya Mohanty</v>
      </c>
      <c r="AB763" s="26">
        <v>56.1</v>
      </c>
      <c r="AG763" s="26" t="s">
        <v>2713</v>
      </c>
      <c r="AH763" s="4" t="str">
        <f t="shared" si="102"/>
        <v>00762</v>
      </c>
      <c r="AP763" s="4"/>
      <c r="AU763" s="26" t="s">
        <v>1386</v>
      </c>
      <c r="AV763" s="46" t="str">
        <f t="shared" si="103"/>
        <v>Rejected</v>
      </c>
      <c r="BA763" s="26" t="s">
        <v>2713</v>
      </c>
      <c r="BB763" s="71" t="s">
        <v>1007</v>
      </c>
      <c r="BC763" s="4" t="str">
        <f t="shared" si="104"/>
        <v>Bhubaneswar</v>
      </c>
      <c r="BE763" s="4"/>
      <c r="BF763" s="4"/>
      <c r="BG763" s="26" t="s">
        <v>2713</v>
      </c>
      <c r="BH763" s="26" t="s">
        <v>12</v>
      </c>
      <c r="BI763" s="4">
        <f t="shared" si="105"/>
        <v>105.8</v>
      </c>
    </row>
    <row r="764" spans="9:61">
      <c r="I764" s="24">
        <v>801</v>
      </c>
      <c r="J764" s="46" t="str" cm="1">
        <f t="array" ref="J764">_xlfn.IFS(I764&gt;=750,"Low Risk",AND(I764&gt;=650,I764&lt;=749),"Medium Risk",I764&lt;650,"High Risk")</f>
        <v>Low Risk</v>
      </c>
      <c r="N764" s="4"/>
      <c r="P764" s="26">
        <v>56.1</v>
      </c>
      <c r="Q764" s="4" t="str">
        <f t="shared" si="106"/>
        <v>Available</v>
      </c>
      <c r="Y764" s="24" t="s">
        <v>2715</v>
      </c>
      <c r="Z764" s="24" t="s">
        <v>20</v>
      </c>
      <c r="AA764" s="84" t="str">
        <f t="shared" si="101"/>
        <v>Anita Das</v>
      </c>
      <c r="AB764" s="24"/>
      <c r="AG764" s="24" t="s">
        <v>2715</v>
      </c>
      <c r="AH764" s="4" t="str">
        <f t="shared" si="102"/>
        <v>00763</v>
      </c>
      <c r="AP764" s="4"/>
      <c r="AU764" s="24" t="s">
        <v>1377</v>
      </c>
      <c r="AV764" s="46" t="str">
        <f t="shared" si="103"/>
        <v>Approved</v>
      </c>
      <c r="BA764" s="24" t="s">
        <v>2715</v>
      </c>
      <c r="BB764" s="70" t="s">
        <v>464</v>
      </c>
      <c r="BC764" s="4" t="str">
        <f t="shared" si="104"/>
        <v>Berhampur</v>
      </c>
      <c r="BE764" s="4"/>
      <c r="BF764" s="4"/>
      <c r="BG764" s="24" t="s">
        <v>2715</v>
      </c>
      <c r="BH764" s="24" t="s">
        <v>20</v>
      </c>
      <c r="BI764" s="4">
        <f t="shared" si="105"/>
        <v>104.66</v>
      </c>
    </row>
    <row r="765" spans="9:61">
      <c r="I765" s="26">
        <v>788</v>
      </c>
      <c r="J765" s="46" t="str" cm="1">
        <f t="array" ref="J765">_xlfn.IFS(I765&gt;=750,"Low Risk",AND(I765&gt;=650,I765&lt;=749),"Medium Risk",I765&lt;650,"High Risk")</f>
        <v>Low Risk</v>
      </c>
      <c r="N765" s="4"/>
      <c r="P765" s="24"/>
      <c r="Q765" s="4" t="str">
        <f t="shared" si="106"/>
        <v>missing</v>
      </c>
      <c r="Y765" s="26" t="s">
        <v>2716</v>
      </c>
      <c r="Z765" s="26" t="s">
        <v>24</v>
      </c>
      <c r="AA765" s="84" t="str">
        <f t="shared" si="101"/>
        <v>Bikash Nayak</v>
      </c>
      <c r="AB765" s="26">
        <v>14.82</v>
      </c>
      <c r="AG765" s="26" t="s">
        <v>2716</v>
      </c>
      <c r="AH765" s="4" t="str">
        <f t="shared" si="102"/>
        <v>00764</v>
      </c>
      <c r="AP765" s="4"/>
      <c r="AU765" s="26" t="s">
        <v>1377</v>
      </c>
      <c r="AV765" s="46" t="str">
        <f t="shared" si="103"/>
        <v>Approved</v>
      </c>
      <c r="BA765" s="26" t="s">
        <v>2716</v>
      </c>
      <c r="BB765" s="71" t="s">
        <v>1282</v>
      </c>
      <c r="BC765" s="4" t="str">
        <f t="shared" si="104"/>
        <v>Rourkela</v>
      </c>
      <c r="BE765" s="4"/>
      <c r="BF765" s="4"/>
      <c r="BG765" s="26" t="s">
        <v>2716</v>
      </c>
      <c r="BH765" s="26" t="s">
        <v>24</v>
      </c>
      <c r="BI765" s="4">
        <f t="shared" si="105"/>
        <v>190.31</v>
      </c>
    </row>
    <row r="766" spans="9:61">
      <c r="I766" s="24">
        <v>588</v>
      </c>
      <c r="J766" s="46" t="str" cm="1">
        <f t="array" ref="J766">_xlfn.IFS(I766&gt;=750,"Low Risk",AND(I766&gt;=650,I766&lt;=749),"Medium Risk",I766&lt;650,"High Risk")</f>
        <v>High Risk</v>
      </c>
      <c r="N766" s="4"/>
      <c r="P766" s="26">
        <v>14.82</v>
      </c>
      <c r="Q766" s="4" t="str">
        <f t="shared" si="106"/>
        <v>Available</v>
      </c>
      <c r="Y766" s="24" t="s">
        <v>2718</v>
      </c>
      <c r="Z766" s="24" t="s">
        <v>24</v>
      </c>
      <c r="AA766" s="84" t="str">
        <f t="shared" si="101"/>
        <v>Bikash Nayak</v>
      </c>
      <c r="AB766" s="24">
        <v>24.29</v>
      </c>
      <c r="AG766" s="24" t="s">
        <v>2718</v>
      </c>
      <c r="AH766" s="4" t="str">
        <f t="shared" si="102"/>
        <v>00765</v>
      </c>
      <c r="AP766" s="4"/>
      <c r="AU766" s="24" t="s">
        <v>1377</v>
      </c>
      <c r="AV766" s="46" t="str">
        <f t="shared" si="103"/>
        <v>Approved</v>
      </c>
      <c r="BA766" s="24" t="s">
        <v>2718</v>
      </c>
      <c r="BB766" s="70" t="s">
        <v>113</v>
      </c>
      <c r="BC766" s="4" t="str">
        <f t="shared" si="104"/>
        <v>Dhenkanal</v>
      </c>
      <c r="BE766" s="4"/>
      <c r="BF766" s="4"/>
      <c r="BG766" s="24" t="s">
        <v>2718</v>
      </c>
      <c r="BH766" s="24" t="s">
        <v>24</v>
      </c>
      <c r="BI766" s="4">
        <f t="shared" si="105"/>
        <v>190.31</v>
      </c>
    </row>
    <row r="767" spans="9:61">
      <c r="I767" s="26">
        <v>652</v>
      </c>
      <c r="J767" s="46" t="str" cm="1">
        <f t="array" ref="J767">_xlfn.IFS(I767&gt;=750,"Low Risk",AND(I767&gt;=650,I767&lt;=749),"Medium Risk",I767&lt;650,"High Risk")</f>
        <v>Medium Risk</v>
      </c>
      <c r="N767" s="4"/>
      <c r="P767" s="24">
        <v>24.29</v>
      </c>
      <c r="Q767" s="4" t="str">
        <f t="shared" si="106"/>
        <v>Available</v>
      </c>
      <c r="Y767" s="26" t="s">
        <v>2720</v>
      </c>
      <c r="Z767" s="26" t="s">
        <v>38</v>
      </c>
      <c r="AA767" s="84" t="str">
        <f t="shared" si="101"/>
        <v>Deepak Mishra</v>
      </c>
      <c r="AB767" s="26">
        <v>96.49</v>
      </c>
      <c r="AG767" s="26" t="s">
        <v>2720</v>
      </c>
      <c r="AH767" s="4" t="str">
        <f t="shared" si="102"/>
        <v>00766</v>
      </c>
      <c r="AP767" s="4"/>
      <c r="AU767" s="26" t="s">
        <v>1377</v>
      </c>
      <c r="AV767" s="46" t="str">
        <f t="shared" si="103"/>
        <v>Approved</v>
      </c>
      <c r="BA767" s="26" t="s">
        <v>2720</v>
      </c>
      <c r="BB767" s="71" t="s">
        <v>1065</v>
      </c>
      <c r="BC767" s="4" t="str">
        <f t="shared" si="104"/>
        <v>Berhampur</v>
      </c>
      <c r="BE767" s="4"/>
      <c r="BF767" s="4"/>
      <c r="BG767" s="26" t="s">
        <v>2720</v>
      </c>
      <c r="BH767" s="26" t="s">
        <v>38</v>
      </c>
      <c r="BI767" s="4">
        <f t="shared" si="105"/>
        <v>144.97999999999999</v>
      </c>
    </row>
    <row r="768" spans="9:61">
      <c r="I768" s="24">
        <v>778</v>
      </c>
      <c r="J768" s="46" t="str" cm="1">
        <f t="array" ref="J768">_xlfn.IFS(I768&gt;=750,"Low Risk",AND(I768&gt;=650,I768&lt;=749),"Medium Risk",I768&lt;650,"High Risk")</f>
        <v>Low Risk</v>
      </c>
      <c r="N768" s="4"/>
      <c r="P768" s="26">
        <v>96.49</v>
      </c>
      <c r="Q768" s="4" t="str">
        <f t="shared" si="106"/>
        <v>Available</v>
      </c>
      <c r="Y768" s="24" t="s">
        <v>2722</v>
      </c>
      <c r="Z768" s="24" t="s">
        <v>28</v>
      </c>
      <c r="AA768" s="84" t="str">
        <f t="shared" si="101"/>
        <v>Sunita Sahu</v>
      </c>
      <c r="AB768" s="24">
        <v>92.78</v>
      </c>
      <c r="AG768" s="24" t="s">
        <v>2722</v>
      </c>
      <c r="AH768" s="4" t="str">
        <f t="shared" si="102"/>
        <v>00767</v>
      </c>
      <c r="AP768" s="4"/>
      <c r="AU768" s="24" t="s">
        <v>1377</v>
      </c>
      <c r="AV768" s="46" t="str">
        <f t="shared" si="103"/>
        <v>Approved</v>
      </c>
      <c r="BA768" s="24" t="s">
        <v>2722</v>
      </c>
      <c r="BB768" s="70" t="s">
        <v>1322</v>
      </c>
      <c r="BC768" s="4" t="str">
        <f t="shared" si="104"/>
        <v>Cuttack</v>
      </c>
      <c r="BE768" s="4"/>
      <c r="BF768" s="4"/>
      <c r="BG768" s="24" t="s">
        <v>2722</v>
      </c>
      <c r="BH768" s="24" t="s">
        <v>28</v>
      </c>
      <c r="BI768" s="4">
        <f t="shared" si="105"/>
        <v>162.30000000000001</v>
      </c>
    </row>
    <row r="769" spans="9:61">
      <c r="I769" s="26">
        <v>832</v>
      </c>
      <c r="J769" s="46" t="str" cm="1">
        <f t="array" ref="J769">_xlfn.IFS(I769&gt;=750,"Low Risk",AND(I769&gt;=650,I769&lt;=749),"Medium Risk",I769&lt;650,"High Risk")</f>
        <v>Low Risk</v>
      </c>
      <c r="N769" s="4"/>
      <c r="P769" s="24">
        <v>92.78</v>
      </c>
      <c r="Q769" s="4" t="str">
        <f t="shared" si="106"/>
        <v>Available</v>
      </c>
      <c r="Y769" s="26" t="s">
        <v>2724</v>
      </c>
      <c r="Z769" s="26" t="s">
        <v>32</v>
      </c>
      <c r="AA769" s="84" t="str">
        <f t="shared" si="101"/>
        <v>Ramesh Behera</v>
      </c>
      <c r="AB769" s="26">
        <v>66.989999999999995</v>
      </c>
      <c r="AG769" s="26" t="s">
        <v>2724</v>
      </c>
      <c r="AH769" s="4" t="str">
        <f t="shared" si="102"/>
        <v>00768</v>
      </c>
      <c r="AP769" s="4"/>
      <c r="AU769" s="26" t="s">
        <v>1377</v>
      </c>
      <c r="AV769" s="46" t="str">
        <f t="shared" si="103"/>
        <v>Approved</v>
      </c>
      <c r="BA769" s="26" t="s">
        <v>2724</v>
      </c>
      <c r="BB769" s="71" t="s">
        <v>142</v>
      </c>
      <c r="BC769" s="4" t="str">
        <f t="shared" si="104"/>
        <v>Bhubaneswar</v>
      </c>
      <c r="BE769" s="4"/>
      <c r="BF769" s="4"/>
      <c r="BG769" s="26" t="s">
        <v>2724</v>
      </c>
      <c r="BH769" s="26" t="s">
        <v>32</v>
      </c>
      <c r="BI769" s="4">
        <f t="shared" si="105"/>
        <v>224.53</v>
      </c>
    </row>
    <row r="770" spans="9:61">
      <c r="I770" s="24">
        <v>564</v>
      </c>
      <c r="J770" s="46" t="str" cm="1">
        <f t="array" ref="J770">_xlfn.IFS(I770&gt;=750,"Low Risk",AND(I770&gt;=650,I770&lt;=749),"Medium Risk",I770&lt;650,"High Risk")</f>
        <v>High Risk</v>
      </c>
      <c r="N770" s="4"/>
      <c r="P770" s="26">
        <v>66.989999999999995</v>
      </c>
      <c r="Q770" s="4" t="str">
        <f t="shared" si="106"/>
        <v>Available</v>
      </c>
      <c r="Y770" s="24" t="s">
        <v>2726</v>
      </c>
      <c r="Z770" s="24" t="s">
        <v>35</v>
      </c>
      <c r="AA770" s="84" t="str">
        <f t="shared" si="101"/>
        <v>Kavita Rath</v>
      </c>
      <c r="AB770" s="24">
        <v>60.39</v>
      </c>
      <c r="AG770" s="24" t="s">
        <v>2726</v>
      </c>
      <c r="AH770" s="4" t="str">
        <f t="shared" si="102"/>
        <v>00769</v>
      </c>
      <c r="AP770" s="4"/>
      <c r="AU770" s="24" t="s">
        <v>1381</v>
      </c>
      <c r="AV770" s="46" t="str">
        <f t="shared" si="103"/>
        <v>Rejected</v>
      </c>
      <c r="BA770" s="24" t="s">
        <v>2726</v>
      </c>
      <c r="BB770" s="70" t="s">
        <v>789</v>
      </c>
      <c r="BC770" s="4" t="str">
        <f t="shared" si="104"/>
        <v>Sambalpur</v>
      </c>
      <c r="BE770" s="4"/>
      <c r="BF770" s="4"/>
      <c r="BG770" s="24" t="s">
        <v>2726</v>
      </c>
      <c r="BH770" s="24" t="s">
        <v>35</v>
      </c>
      <c r="BI770" s="4">
        <f t="shared" si="105"/>
        <v>103.83</v>
      </c>
    </row>
    <row r="771" spans="9:61">
      <c r="I771" s="26">
        <v>835</v>
      </c>
      <c r="J771" s="46" t="str" cm="1">
        <f t="array" ref="J771">_xlfn.IFS(I771&gt;=750,"Low Risk",AND(I771&gt;=650,I771&lt;=749),"Medium Risk",I771&lt;650,"High Risk")</f>
        <v>Low Risk</v>
      </c>
      <c r="N771" s="4"/>
      <c r="P771" s="24">
        <v>60.39</v>
      </c>
      <c r="Q771" s="4" t="str">
        <f t="shared" si="106"/>
        <v>Available</v>
      </c>
      <c r="Y771" s="26" t="s">
        <v>2727</v>
      </c>
      <c r="Z771" s="26" t="s">
        <v>20</v>
      </c>
      <c r="AA771" s="84" t="str">
        <f t="shared" ref="AA771:AA834" si="107">VLOOKUP(Z771,$W$2:$X$11,2,FALSE)</f>
        <v>Anita Das</v>
      </c>
      <c r="AB771" s="26">
        <v>79.22</v>
      </c>
      <c r="AG771" s="26" t="s">
        <v>2727</v>
      </c>
      <c r="AH771" s="4" t="str">
        <f t="shared" ref="AH771:AH834" si="108">RIGHT(AG771,5)</f>
        <v>00770</v>
      </c>
      <c r="AP771" s="4"/>
      <c r="AU771" s="26" t="s">
        <v>1386</v>
      </c>
      <c r="AV771" s="46" t="str">
        <f t="shared" ref="AV771:AV834" si="109">PROPER(TRIM(AU771))</f>
        <v>Rejected</v>
      </c>
      <c r="BA771" s="26" t="s">
        <v>2727</v>
      </c>
      <c r="BB771" s="71" t="s">
        <v>584</v>
      </c>
      <c r="BC771" s="4" t="str">
        <f t="shared" ref="BC771:BC834" si="110">VLOOKUP(BB771,$AY$2:$AZ$501,2,FALSE)</f>
        <v>Cuttack</v>
      </c>
      <c r="BE771" s="4"/>
      <c r="BF771" s="4"/>
      <c r="BG771" s="26" t="s">
        <v>2727</v>
      </c>
      <c r="BH771" s="26" t="s">
        <v>20</v>
      </c>
      <c r="BI771" s="4">
        <f t="shared" ref="BI771:BI834" si="111">VLOOKUP(BH771,$BE$2:$BF$11,2,FALSE)</f>
        <v>104.66</v>
      </c>
    </row>
    <row r="772" spans="9:61">
      <c r="I772" s="24">
        <v>652</v>
      </c>
      <c r="J772" s="46" t="str" cm="1">
        <f t="array" ref="J772">_xlfn.IFS(I772&gt;=750,"Low Risk",AND(I772&gt;=650,I772&lt;=749),"Medium Risk",I772&lt;650,"High Risk")</f>
        <v>Medium Risk</v>
      </c>
      <c r="N772" s="4"/>
      <c r="P772" s="26">
        <v>79.22</v>
      </c>
      <c r="Q772" s="4" t="str">
        <f t="shared" si="106"/>
        <v>Available</v>
      </c>
      <c r="Y772" s="24" t="s">
        <v>2728</v>
      </c>
      <c r="Z772" s="24" t="s">
        <v>20</v>
      </c>
      <c r="AA772" s="84" t="str">
        <f t="shared" si="107"/>
        <v>Anita Das</v>
      </c>
      <c r="AB772" s="24">
        <v>36.049999999999997</v>
      </c>
      <c r="AG772" s="24" t="s">
        <v>2728</v>
      </c>
      <c r="AH772" s="4" t="str">
        <f t="shared" si="108"/>
        <v>00771</v>
      </c>
      <c r="AP772" s="4"/>
      <c r="AU772" s="24" t="s">
        <v>1426</v>
      </c>
      <c r="AV772" s="46" t="str">
        <f t="shared" si="109"/>
        <v>Under Review</v>
      </c>
      <c r="BA772" s="24" t="s">
        <v>2728</v>
      </c>
      <c r="BB772" s="70" t="s">
        <v>852</v>
      </c>
      <c r="BC772" s="4" t="str">
        <f t="shared" si="110"/>
        <v>Rourkela</v>
      </c>
      <c r="BE772" s="4"/>
      <c r="BF772" s="4"/>
      <c r="BG772" s="24" t="s">
        <v>2728</v>
      </c>
      <c r="BH772" s="24" t="s">
        <v>20</v>
      </c>
      <c r="BI772" s="4">
        <f t="shared" si="111"/>
        <v>104.66</v>
      </c>
    </row>
    <row r="773" spans="9:61">
      <c r="I773" s="26">
        <v>704</v>
      </c>
      <c r="J773" s="46" t="str" cm="1">
        <f t="array" ref="J773">_xlfn.IFS(I773&gt;=750,"Low Risk",AND(I773&gt;=650,I773&lt;=749),"Medium Risk",I773&lt;650,"High Risk")</f>
        <v>Medium Risk</v>
      </c>
      <c r="N773" s="4"/>
      <c r="P773" s="24">
        <v>36.049999999999997</v>
      </c>
      <c r="Q773" s="4" t="str">
        <f t="shared" si="106"/>
        <v>Available</v>
      </c>
      <c r="Y773" s="26" t="s">
        <v>2729</v>
      </c>
      <c r="Z773" s="26" t="s">
        <v>41</v>
      </c>
      <c r="AA773" s="84" t="str">
        <f t="shared" si="107"/>
        <v>Pooja Tripathi</v>
      </c>
      <c r="AB773" s="26"/>
      <c r="AG773" s="26" t="s">
        <v>2729</v>
      </c>
      <c r="AH773" s="4" t="str">
        <f t="shared" si="108"/>
        <v>00772</v>
      </c>
      <c r="AP773" s="4"/>
      <c r="AU773" s="26" t="s">
        <v>1426</v>
      </c>
      <c r="AV773" s="46" t="str">
        <f t="shared" si="109"/>
        <v>Under Review</v>
      </c>
      <c r="BA773" s="26" t="s">
        <v>2729</v>
      </c>
      <c r="BB773" s="71" t="s">
        <v>486</v>
      </c>
      <c r="BC773" s="4" t="str">
        <f t="shared" si="110"/>
        <v>Jharsuguda</v>
      </c>
      <c r="BE773" s="4"/>
      <c r="BF773" s="4"/>
      <c r="BG773" s="26" t="s">
        <v>2729</v>
      </c>
      <c r="BH773" s="26" t="s">
        <v>41</v>
      </c>
      <c r="BI773" s="4">
        <f t="shared" si="111"/>
        <v>251.78</v>
      </c>
    </row>
    <row r="774" spans="9:61">
      <c r="I774" s="24">
        <v>550</v>
      </c>
      <c r="J774" s="46" t="str" cm="1">
        <f t="array" ref="J774">_xlfn.IFS(I774&gt;=750,"Low Risk",AND(I774&gt;=650,I774&lt;=749),"Medium Risk",I774&lt;650,"High Risk")</f>
        <v>High Risk</v>
      </c>
      <c r="N774" s="4"/>
      <c r="P774" s="26"/>
      <c r="Q774" s="4" t="str">
        <f t="shared" ref="Q774:Q837" si="112">IF(ISBLANK(P774),"missing","Available")</f>
        <v>missing</v>
      </c>
      <c r="Y774" s="24" t="s">
        <v>2730</v>
      </c>
      <c r="Z774" s="24" t="s">
        <v>32</v>
      </c>
      <c r="AA774" s="84" t="str">
        <f t="shared" si="107"/>
        <v>Ramesh Behera</v>
      </c>
      <c r="AB774" s="24">
        <v>58.42</v>
      </c>
      <c r="AG774" s="24" t="s">
        <v>2730</v>
      </c>
      <c r="AH774" s="4" t="str">
        <f t="shared" si="108"/>
        <v>00773</v>
      </c>
      <c r="AP774" s="4"/>
      <c r="AU774" s="24" t="s">
        <v>1377</v>
      </c>
      <c r="AV774" s="46" t="str">
        <f t="shared" si="109"/>
        <v>Approved</v>
      </c>
      <c r="BA774" s="24" t="s">
        <v>2730</v>
      </c>
      <c r="BB774" s="70" t="s">
        <v>228</v>
      </c>
      <c r="BC774" s="4" t="str">
        <f t="shared" si="110"/>
        <v>Sambalpur</v>
      </c>
      <c r="BE774" s="4"/>
      <c r="BF774" s="4"/>
      <c r="BG774" s="24" t="s">
        <v>2730</v>
      </c>
      <c r="BH774" s="24" t="s">
        <v>32</v>
      </c>
      <c r="BI774" s="4">
        <f t="shared" si="111"/>
        <v>224.53</v>
      </c>
    </row>
    <row r="775" spans="9:61">
      <c r="I775" s="26">
        <v>588</v>
      </c>
      <c r="J775" s="46" t="str" cm="1">
        <f t="array" ref="J775">_xlfn.IFS(I775&gt;=750,"Low Risk",AND(I775&gt;=650,I775&lt;=749),"Medium Risk",I775&lt;650,"High Risk")</f>
        <v>High Risk</v>
      </c>
      <c r="N775" s="4"/>
      <c r="P775" s="24">
        <v>58.42</v>
      </c>
      <c r="Q775" s="4" t="str">
        <f t="shared" si="112"/>
        <v>Available</v>
      </c>
      <c r="Y775" s="26" t="s">
        <v>2731</v>
      </c>
      <c r="Z775" s="26" t="s">
        <v>7</v>
      </c>
      <c r="AA775" s="84" t="str">
        <f t="shared" si="107"/>
        <v>Rajesh Kumar</v>
      </c>
      <c r="AB775" s="26">
        <v>40.119999999999997</v>
      </c>
      <c r="AG775" s="26" t="s">
        <v>2731</v>
      </c>
      <c r="AH775" s="4" t="str">
        <f t="shared" si="108"/>
        <v>00774</v>
      </c>
      <c r="AP775" s="4"/>
      <c r="AU775" s="26" t="s">
        <v>1377</v>
      </c>
      <c r="AV775" s="46" t="str">
        <f t="shared" si="109"/>
        <v>Approved</v>
      </c>
      <c r="BA775" s="26" t="s">
        <v>2731</v>
      </c>
      <c r="BB775" s="71" t="s">
        <v>924</v>
      </c>
      <c r="BC775" s="4" t="str">
        <f t="shared" si="110"/>
        <v>Bhubaneswar</v>
      </c>
      <c r="BE775" s="4"/>
      <c r="BF775" s="4"/>
      <c r="BG775" s="26" t="s">
        <v>2731</v>
      </c>
      <c r="BH775" s="26" t="s">
        <v>7</v>
      </c>
      <c r="BI775" s="4">
        <f t="shared" si="111"/>
        <v>209.86</v>
      </c>
    </row>
    <row r="776" spans="9:61">
      <c r="I776" s="24">
        <v>709</v>
      </c>
      <c r="J776" s="46" t="str" cm="1">
        <f t="array" ref="J776">_xlfn.IFS(I776&gt;=750,"Low Risk",AND(I776&gt;=650,I776&lt;=749),"Medium Risk",I776&lt;650,"High Risk")</f>
        <v>Medium Risk</v>
      </c>
      <c r="N776" s="4"/>
      <c r="P776" s="26">
        <v>40.119999999999997</v>
      </c>
      <c r="Q776" s="4" t="str">
        <f t="shared" si="112"/>
        <v>Available</v>
      </c>
      <c r="Y776" s="24" t="s">
        <v>2733</v>
      </c>
      <c r="Z776" s="24" t="s">
        <v>20</v>
      </c>
      <c r="AA776" s="84" t="str">
        <f t="shared" si="107"/>
        <v>Anita Das</v>
      </c>
      <c r="AB776" s="24">
        <v>64.37</v>
      </c>
      <c r="AG776" s="24" t="s">
        <v>2733</v>
      </c>
      <c r="AH776" s="4" t="str">
        <f t="shared" si="108"/>
        <v>00775</v>
      </c>
      <c r="AP776" s="4"/>
      <c r="AU776" s="24" t="s">
        <v>1386</v>
      </c>
      <c r="AV776" s="46" t="str">
        <f t="shared" si="109"/>
        <v>Rejected</v>
      </c>
      <c r="BA776" s="24" t="s">
        <v>2733</v>
      </c>
      <c r="BB776" s="70" t="s">
        <v>889</v>
      </c>
      <c r="BC776" s="4" t="str">
        <f t="shared" si="110"/>
        <v>Bhubaneswar</v>
      </c>
      <c r="BE776" s="4"/>
      <c r="BF776" s="4"/>
      <c r="BG776" s="24" t="s">
        <v>2733</v>
      </c>
      <c r="BH776" s="24" t="s">
        <v>20</v>
      </c>
      <c r="BI776" s="4">
        <f t="shared" si="111"/>
        <v>104.66</v>
      </c>
    </row>
    <row r="777" spans="9:61">
      <c r="I777" s="26">
        <v>585</v>
      </c>
      <c r="J777" s="46" t="str" cm="1">
        <f t="array" ref="J777">_xlfn.IFS(I777&gt;=750,"Low Risk",AND(I777&gt;=650,I777&lt;=749),"Medium Risk",I777&lt;650,"High Risk")</f>
        <v>High Risk</v>
      </c>
      <c r="N777" s="4"/>
      <c r="P777" s="24">
        <v>64.37</v>
      </c>
      <c r="Q777" s="4" t="str">
        <f t="shared" si="112"/>
        <v>Available</v>
      </c>
      <c r="Y777" s="26" t="s">
        <v>2734</v>
      </c>
      <c r="Z777" s="26" t="s">
        <v>28</v>
      </c>
      <c r="AA777" s="84" t="str">
        <f t="shared" si="107"/>
        <v>Sunita Sahu</v>
      </c>
      <c r="AB777" s="26">
        <v>91.92</v>
      </c>
      <c r="AG777" s="26" t="s">
        <v>2734</v>
      </c>
      <c r="AH777" s="4" t="str">
        <f t="shared" si="108"/>
        <v>00776</v>
      </c>
      <c r="AP777" s="4"/>
      <c r="AU777" s="26" t="s">
        <v>1426</v>
      </c>
      <c r="AV777" s="46" t="str">
        <f t="shared" si="109"/>
        <v>Under Review</v>
      </c>
      <c r="BA777" s="26" t="s">
        <v>2734</v>
      </c>
      <c r="BB777" s="71" t="s">
        <v>55</v>
      </c>
      <c r="BC777" s="4" t="str">
        <f t="shared" si="110"/>
        <v>Dhenkanal</v>
      </c>
      <c r="BE777" s="4"/>
      <c r="BF777" s="4"/>
      <c r="BG777" s="26" t="s">
        <v>2734</v>
      </c>
      <c r="BH777" s="26" t="s">
        <v>28</v>
      </c>
      <c r="BI777" s="4">
        <f t="shared" si="111"/>
        <v>162.30000000000001</v>
      </c>
    </row>
    <row r="778" spans="9:61">
      <c r="I778" s="24">
        <v>777</v>
      </c>
      <c r="J778" s="46" t="str" cm="1">
        <f t="array" ref="J778">_xlfn.IFS(I778&gt;=750,"Low Risk",AND(I778&gt;=650,I778&lt;=749),"Medium Risk",I778&lt;650,"High Risk")</f>
        <v>Low Risk</v>
      </c>
      <c r="N778" s="4"/>
      <c r="P778" s="26">
        <v>91.92</v>
      </c>
      <c r="Q778" s="4" t="str">
        <f t="shared" si="112"/>
        <v>Available</v>
      </c>
      <c r="Y778" s="24" t="s">
        <v>2736</v>
      </c>
      <c r="Z778" s="24" t="s">
        <v>12</v>
      </c>
      <c r="AA778" s="84" t="str">
        <f t="shared" si="107"/>
        <v>Priya Mohanty</v>
      </c>
      <c r="AB778" s="24">
        <v>4.13</v>
      </c>
      <c r="AG778" s="24" t="s">
        <v>2736</v>
      </c>
      <c r="AH778" s="4" t="str">
        <f t="shared" si="108"/>
        <v>00777</v>
      </c>
      <c r="AP778" s="4"/>
      <c r="AU778" s="24" t="s">
        <v>1377</v>
      </c>
      <c r="AV778" s="46" t="str">
        <f t="shared" si="109"/>
        <v>Approved</v>
      </c>
      <c r="BA778" s="24" t="s">
        <v>2736</v>
      </c>
      <c r="BB778" s="70" t="s">
        <v>926</v>
      </c>
      <c r="BC778" s="4" t="str">
        <f t="shared" si="110"/>
        <v>Sambalpur</v>
      </c>
      <c r="BE778" s="4"/>
      <c r="BF778" s="4"/>
      <c r="BG778" s="24" t="s">
        <v>2736</v>
      </c>
      <c r="BH778" s="24" t="s">
        <v>12</v>
      </c>
      <c r="BI778" s="4">
        <f t="shared" si="111"/>
        <v>105.8</v>
      </c>
    </row>
    <row r="779" spans="9:61">
      <c r="I779" s="26">
        <v>636</v>
      </c>
      <c r="J779" s="46" t="str" cm="1">
        <f t="array" ref="J779">_xlfn.IFS(I779&gt;=750,"Low Risk",AND(I779&gt;=650,I779&lt;=749),"Medium Risk",I779&lt;650,"High Risk")</f>
        <v>High Risk</v>
      </c>
      <c r="N779" s="4"/>
      <c r="P779" s="24">
        <v>4.13</v>
      </c>
      <c r="Q779" s="4" t="str">
        <f t="shared" si="112"/>
        <v>Available</v>
      </c>
      <c r="Y779" s="26" t="s">
        <v>2737</v>
      </c>
      <c r="Z779" s="26" t="s">
        <v>38</v>
      </c>
      <c r="AA779" s="84" t="str">
        <f t="shared" si="107"/>
        <v>Deepak Mishra</v>
      </c>
      <c r="AB779" s="26">
        <v>59.86</v>
      </c>
      <c r="AG779" s="26" t="s">
        <v>2737</v>
      </c>
      <c r="AH779" s="4" t="str">
        <f t="shared" si="108"/>
        <v>00778</v>
      </c>
      <c r="AP779" s="4"/>
      <c r="AU779" s="26" t="s">
        <v>1377</v>
      </c>
      <c r="AV779" s="46" t="str">
        <f t="shared" si="109"/>
        <v>Approved</v>
      </c>
      <c r="BA779" s="26" t="s">
        <v>2737</v>
      </c>
      <c r="BB779" s="71" t="s">
        <v>175</v>
      </c>
      <c r="BC779" s="4" t="str">
        <f t="shared" si="110"/>
        <v>Bhubaneswar</v>
      </c>
      <c r="BE779" s="4"/>
      <c r="BF779" s="4"/>
      <c r="BG779" s="26" t="s">
        <v>2737</v>
      </c>
      <c r="BH779" s="26" t="s">
        <v>38</v>
      </c>
      <c r="BI779" s="4">
        <f t="shared" si="111"/>
        <v>144.97999999999999</v>
      </c>
    </row>
    <row r="780" spans="9:61">
      <c r="I780" s="24">
        <v>749</v>
      </c>
      <c r="J780" s="46" t="str" cm="1">
        <f t="array" ref="J780">_xlfn.IFS(I780&gt;=750,"Low Risk",AND(I780&gt;=650,I780&lt;=749),"Medium Risk",I780&lt;650,"High Risk")</f>
        <v>Medium Risk</v>
      </c>
      <c r="N780" s="4"/>
      <c r="P780" s="26">
        <v>59.86</v>
      </c>
      <c r="Q780" s="4" t="str">
        <f t="shared" si="112"/>
        <v>Available</v>
      </c>
      <c r="Y780" s="24" t="s">
        <v>2738</v>
      </c>
      <c r="Z780" s="24" t="s">
        <v>35</v>
      </c>
      <c r="AA780" s="84" t="str">
        <f t="shared" si="107"/>
        <v>Kavita Rath</v>
      </c>
      <c r="AB780" s="24">
        <v>84.93</v>
      </c>
      <c r="AG780" s="24" t="s">
        <v>2738</v>
      </c>
      <c r="AH780" s="4" t="str">
        <f t="shared" si="108"/>
        <v>00779</v>
      </c>
      <c r="AP780" s="4"/>
      <c r="AU780" s="24" t="s">
        <v>1381</v>
      </c>
      <c r="AV780" s="46" t="str">
        <f t="shared" si="109"/>
        <v>Rejected</v>
      </c>
      <c r="BA780" s="24" t="s">
        <v>2738</v>
      </c>
      <c r="BB780" s="70" t="s">
        <v>195</v>
      </c>
      <c r="BC780" s="4" t="str">
        <f t="shared" si="110"/>
        <v>Bhubaneswar</v>
      </c>
      <c r="BE780" s="4"/>
      <c r="BF780" s="4"/>
      <c r="BG780" s="24" t="s">
        <v>2738</v>
      </c>
      <c r="BH780" s="24" t="s">
        <v>35</v>
      </c>
      <c r="BI780" s="4">
        <f t="shared" si="111"/>
        <v>103.83</v>
      </c>
    </row>
    <row r="781" spans="9:61">
      <c r="I781" s="26">
        <v>891</v>
      </c>
      <c r="J781" s="46" t="str" cm="1">
        <f t="array" ref="J781">_xlfn.IFS(I781&gt;=750,"Low Risk",AND(I781&gt;=650,I781&lt;=749),"Medium Risk",I781&lt;650,"High Risk")</f>
        <v>Low Risk</v>
      </c>
      <c r="N781" s="4"/>
      <c r="P781" s="24">
        <v>84.93</v>
      </c>
      <c r="Q781" s="4" t="str">
        <f t="shared" si="112"/>
        <v>Available</v>
      </c>
      <c r="Y781" s="26" t="s">
        <v>2739</v>
      </c>
      <c r="Z781" s="26" t="s">
        <v>41</v>
      </c>
      <c r="AA781" s="84" t="str">
        <f t="shared" si="107"/>
        <v>Pooja Tripathi</v>
      </c>
      <c r="AB781" s="26">
        <v>40.19</v>
      </c>
      <c r="AG781" s="26" t="s">
        <v>2739</v>
      </c>
      <c r="AH781" s="4" t="str">
        <f t="shared" si="108"/>
        <v>00780</v>
      </c>
      <c r="AP781" s="4"/>
      <c r="AU781" s="26" t="s">
        <v>1426</v>
      </c>
      <c r="AV781" s="46" t="str">
        <f t="shared" si="109"/>
        <v>Under Review</v>
      </c>
      <c r="BA781" s="26" t="s">
        <v>2739</v>
      </c>
      <c r="BB781" s="71" t="s">
        <v>825</v>
      </c>
      <c r="BC781" s="4" t="str">
        <f t="shared" si="110"/>
        <v>Angul</v>
      </c>
      <c r="BE781" s="4"/>
      <c r="BF781" s="4"/>
      <c r="BG781" s="26" t="s">
        <v>2739</v>
      </c>
      <c r="BH781" s="26" t="s">
        <v>41</v>
      </c>
      <c r="BI781" s="4">
        <f t="shared" si="111"/>
        <v>251.78</v>
      </c>
    </row>
    <row r="782" spans="9:61">
      <c r="I782" s="24">
        <v>876</v>
      </c>
      <c r="J782" s="46" t="str" cm="1">
        <f t="array" ref="J782">_xlfn.IFS(I782&gt;=750,"Low Risk",AND(I782&gt;=650,I782&lt;=749),"Medium Risk",I782&lt;650,"High Risk")</f>
        <v>Low Risk</v>
      </c>
      <c r="N782" s="4"/>
      <c r="P782" s="26">
        <v>40.19</v>
      </c>
      <c r="Q782" s="4" t="str">
        <f t="shared" si="112"/>
        <v>Available</v>
      </c>
      <c r="Y782" s="24" t="s">
        <v>2740</v>
      </c>
      <c r="Z782" s="24" t="s">
        <v>7</v>
      </c>
      <c r="AA782" s="84" t="str">
        <f t="shared" si="107"/>
        <v>Rajesh Kumar</v>
      </c>
      <c r="AB782" s="24">
        <v>14.34</v>
      </c>
      <c r="AG782" s="24" t="s">
        <v>2740</v>
      </c>
      <c r="AH782" s="4" t="str">
        <f t="shared" si="108"/>
        <v>00781</v>
      </c>
      <c r="AP782" s="4"/>
      <c r="AU782" s="24" t="s">
        <v>1386</v>
      </c>
      <c r="AV782" s="46" t="str">
        <f t="shared" si="109"/>
        <v>Rejected</v>
      </c>
      <c r="BA782" s="24" t="s">
        <v>2740</v>
      </c>
      <c r="BB782" s="70" t="s">
        <v>1149</v>
      </c>
      <c r="BC782" s="4" t="str">
        <f t="shared" si="110"/>
        <v>Bhubaneswar</v>
      </c>
      <c r="BE782" s="4"/>
      <c r="BF782" s="4"/>
      <c r="BG782" s="24" t="s">
        <v>2740</v>
      </c>
      <c r="BH782" s="24" t="s">
        <v>7</v>
      </c>
      <c r="BI782" s="4">
        <f t="shared" si="111"/>
        <v>209.86</v>
      </c>
    </row>
    <row r="783" spans="9:61">
      <c r="I783" s="26">
        <v>840</v>
      </c>
      <c r="J783" s="46" t="str" cm="1">
        <f t="array" ref="J783">_xlfn.IFS(I783&gt;=750,"Low Risk",AND(I783&gt;=650,I783&lt;=749),"Medium Risk",I783&lt;650,"High Risk")</f>
        <v>Low Risk</v>
      </c>
      <c r="N783" s="4"/>
      <c r="P783" s="24">
        <v>14.34</v>
      </c>
      <c r="Q783" s="4" t="str">
        <f t="shared" si="112"/>
        <v>Available</v>
      </c>
      <c r="Y783" s="26" t="s">
        <v>2741</v>
      </c>
      <c r="Z783" s="26" t="s">
        <v>12</v>
      </c>
      <c r="AA783" s="84" t="str">
        <f t="shared" si="107"/>
        <v>Priya Mohanty</v>
      </c>
      <c r="AB783" s="26">
        <v>7.12</v>
      </c>
      <c r="AG783" s="26" t="s">
        <v>2741</v>
      </c>
      <c r="AH783" s="4" t="str">
        <f t="shared" si="108"/>
        <v>00782</v>
      </c>
      <c r="AP783" s="4"/>
      <c r="AU783" s="26" t="s">
        <v>1377</v>
      </c>
      <c r="AV783" s="46" t="str">
        <f t="shared" si="109"/>
        <v>Approved</v>
      </c>
      <c r="BA783" s="26" t="s">
        <v>2741</v>
      </c>
      <c r="BB783" s="71" t="s">
        <v>740</v>
      </c>
      <c r="BC783" s="4" t="str">
        <f t="shared" si="110"/>
        <v>Jharsuguda</v>
      </c>
      <c r="BE783" s="4"/>
      <c r="BF783" s="4"/>
      <c r="BG783" s="26" t="s">
        <v>2741</v>
      </c>
      <c r="BH783" s="26" t="s">
        <v>12</v>
      </c>
      <c r="BI783" s="4">
        <f t="shared" si="111"/>
        <v>105.8</v>
      </c>
    </row>
    <row r="784" spans="9:61">
      <c r="I784" s="24">
        <v>580</v>
      </c>
      <c r="J784" s="46" t="str" cm="1">
        <f t="array" ref="J784">_xlfn.IFS(I784&gt;=750,"Low Risk",AND(I784&gt;=650,I784&lt;=749),"Medium Risk",I784&lt;650,"High Risk")</f>
        <v>High Risk</v>
      </c>
      <c r="N784" s="4"/>
      <c r="P784" s="26">
        <v>7.12</v>
      </c>
      <c r="Q784" s="4" t="str">
        <f t="shared" si="112"/>
        <v>Available</v>
      </c>
      <c r="Y784" s="24" t="s">
        <v>2742</v>
      </c>
      <c r="Z784" s="24" t="s">
        <v>41</v>
      </c>
      <c r="AA784" s="84" t="str">
        <f t="shared" si="107"/>
        <v>Pooja Tripathi</v>
      </c>
      <c r="AB784" s="24">
        <v>60.35</v>
      </c>
      <c r="AG784" s="24" t="s">
        <v>2742</v>
      </c>
      <c r="AH784" s="4" t="str">
        <f t="shared" si="108"/>
        <v>00783</v>
      </c>
      <c r="AP784" s="4"/>
      <c r="AU784" s="24" t="s">
        <v>1426</v>
      </c>
      <c r="AV784" s="46" t="str">
        <f t="shared" si="109"/>
        <v>Under Review</v>
      </c>
      <c r="BA784" s="24" t="s">
        <v>2742</v>
      </c>
      <c r="BB784" s="70" t="s">
        <v>795</v>
      </c>
      <c r="BC784" s="4" t="str">
        <f t="shared" si="110"/>
        <v>Rourkela</v>
      </c>
      <c r="BE784" s="4"/>
      <c r="BF784" s="4"/>
      <c r="BG784" s="24" t="s">
        <v>2742</v>
      </c>
      <c r="BH784" s="24" t="s">
        <v>41</v>
      </c>
      <c r="BI784" s="4">
        <f t="shared" si="111"/>
        <v>251.78</v>
      </c>
    </row>
    <row r="785" spans="9:61">
      <c r="I785" s="26">
        <v>900</v>
      </c>
      <c r="J785" s="46" t="str" cm="1">
        <f t="array" ref="J785">_xlfn.IFS(I785&gt;=750,"Low Risk",AND(I785&gt;=650,I785&lt;=749),"Medium Risk",I785&lt;650,"High Risk")</f>
        <v>Low Risk</v>
      </c>
      <c r="N785" s="4"/>
      <c r="P785" s="24">
        <v>60.35</v>
      </c>
      <c r="Q785" s="4" t="str">
        <f t="shared" si="112"/>
        <v>Available</v>
      </c>
      <c r="Y785" s="26" t="s">
        <v>2744</v>
      </c>
      <c r="Z785" s="26" t="s">
        <v>32</v>
      </c>
      <c r="AA785" s="84" t="str">
        <f t="shared" si="107"/>
        <v>Ramesh Behera</v>
      </c>
      <c r="AB785" s="26">
        <v>78.77</v>
      </c>
      <c r="AG785" s="26" t="s">
        <v>2744</v>
      </c>
      <c r="AH785" s="4" t="str">
        <f t="shared" si="108"/>
        <v>00784</v>
      </c>
      <c r="AP785" s="4"/>
      <c r="AU785" s="26" t="s">
        <v>1377</v>
      </c>
      <c r="AV785" s="46" t="str">
        <f t="shared" si="109"/>
        <v>Approved</v>
      </c>
      <c r="BA785" s="26" t="s">
        <v>2744</v>
      </c>
      <c r="BB785" s="71" t="s">
        <v>1292</v>
      </c>
      <c r="BC785" s="4" t="str">
        <f t="shared" si="110"/>
        <v>Cuttack</v>
      </c>
      <c r="BE785" s="4"/>
      <c r="BF785" s="4"/>
      <c r="BG785" s="26" t="s">
        <v>2744</v>
      </c>
      <c r="BH785" s="26" t="s">
        <v>32</v>
      </c>
      <c r="BI785" s="4">
        <f t="shared" si="111"/>
        <v>224.53</v>
      </c>
    </row>
    <row r="786" spans="9:61">
      <c r="I786" s="24">
        <v>697</v>
      </c>
      <c r="J786" s="46" t="str" cm="1">
        <f t="array" ref="J786">_xlfn.IFS(I786&gt;=750,"Low Risk",AND(I786&gt;=650,I786&lt;=749),"Medium Risk",I786&lt;650,"High Risk")</f>
        <v>Medium Risk</v>
      </c>
      <c r="N786" s="4"/>
      <c r="P786" s="26">
        <v>78.77</v>
      </c>
      <c r="Q786" s="4" t="str">
        <f t="shared" si="112"/>
        <v>Available</v>
      </c>
      <c r="Y786" s="24" t="s">
        <v>2746</v>
      </c>
      <c r="Z786" s="24" t="s">
        <v>24</v>
      </c>
      <c r="AA786" s="84" t="str">
        <f t="shared" si="107"/>
        <v>Bikash Nayak</v>
      </c>
      <c r="AB786" s="24">
        <v>49.51</v>
      </c>
      <c r="AG786" s="24" t="s">
        <v>2746</v>
      </c>
      <c r="AH786" s="4" t="str">
        <f t="shared" si="108"/>
        <v>00785</v>
      </c>
      <c r="AP786" s="4"/>
      <c r="AU786" s="24" t="s">
        <v>1426</v>
      </c>
      <c r="AV786" s="46" t="str">
        <f t="shared" si="109"/>
        <v>Under Review</v>
      </c>
      <c r="BA786" s="24" t="s">
        <v>2746</v>
      </c>
      <c r="BB786" s="70" t="s">
        <v>1302</v>
      </c>
      <c r="BC786" s="4" t="str">
        <f t="shared" si="110"/>
        <v>Sambalpur</v>
      </c>
      <c r="BE786" s="4"/>
      <c r="BF786" s="4"/>
      <c r="BG786" s="24" t="s">
        <v>2746</v>
      </c>
      <c r="BH786" s="24" t="s">
        <v>24</v>
      </c>
      <c r="BI786" s="4">
        <f t="shared" si="111"/>
        <v>190.31</v>
      </c>
    </row>
    <row r="787" spans="9:61">
      <c r="I787" s="26">
        <v>880</v>
      </c>
      <c r="J787" s="46" t="str" cm="1">
        <f t="array" ref="J787">_xlfn.IFS(I787&gt;=750,"Low Risk",AND(I787&gt;=650,I787&lt;=749),"Medium Risk",I787&lt;650,"High Risk")</f>
        <v>Low Risk</v>
      </c>
      <c r="N787" s="4"/>
      <c r="P787" s="24">
        <v>49.51</v>
      </c>
      <c r="Q787" s="4" t="str">
        <f t="shared" si="112"/>
        <v>Available</v>
      </c>
      <c r="Y787" s="26" t="s">
        <v>2748</v>
      </c>
      <c r="Z787" s="26" t="s">
        <v>16</v>
      </c>
      <c r="AA787" s="84" t="str">
        <f t="shared" si="107"/>
        <v>Suresh Panda</v>
      </c>
      <c r="AB787" s="26">
        <v>80.09</v>
      </c>
      <c r="AG787" s="26" t="s">
        <v>2748</v>
      </c>
      <c r="AH787" s="4" t="str">
        <f t="shared" si="108"/>
        <v>00786</v>
      </c>
      <c r="AP787" s="4"/>
      <c r="AU787" s="26" t="s">
        <v>1426</v>
      </c>
      <c r="AV787" s="46" t="str">
        <f t="shared" si="109"/>
        <v>Under Review</v>
      </c>
      <c r="BA787" s="26" t="s">
        <v>2748</v>
      </c>
      <c r="BB787" s="71" t="s">
        <v>677</v>
      </c>
      <c r="BC787" s="4" t="str">
        <f t="shared" si="110"/>
        <v>Jharsuguda</v>
      </c>
      <c r="BE787" s="4"/>
      <c r="BF787" s="4"/>
      <c r="BG787" s="26" t="s">
        <v>2748</v>
      </c>
      <c r="BH787" s="26" t="s">
        <v>16</v>
      </c>
      <c r="BI787" s="4">
        <f t="shared" si="111"/>
        <v>197.62</v>
      </c>
    </row>
    <row r="788" spans="9:61">
      <c r="I788" s="24">
        <v>862</v>
      </c>
      <c r="J788" s="46" t="str" cm="1">
        <f t="array" ref="J788">_xlfn.IFS(I788&gt;=750,"Low Risk",AND(I788&gt;=650,I788&lt;=749),"Medium Risk",I788&lt;650,"High Risk")</f>
        <v>Low Risk</v>
      </c>
      <c r="N788" s="4"/>
      <c r="P788" s="26">
        <v>80.09</v>
      </c>
      <c r="Q788" s="4" t="str">
        <f t="shared" si="112"/>
        <v>Available</v>
      </c>
      <c r="Y788" s="24" t="s">
        <v>2749</v>
      </c>
      <c r="Z788" s="24" t="s">
        <v>28</v>
      </c>
      <c r="AA788" s="84" t="str">
        <f t="shared" si="107"/>
        <v>Sunita Sahu</v>
      </c>
      <c r="AB788" s="24">
        <v>69.78</v>
      </c>
      <c r="AG788" s="24" t="s">
        <v>2749</v>
      </c>
      <c r="AH788" s="4" t="str">
        <f t="shared" si="108"/>
        <v>00787</v>
      </c>
      <c r="AP788" s="4"/>
      <c r="AU788" s="24" t="s">
        <v>1426</v>
      </c>
      <c r="AV788" s="46" t="str">
        <f t="shared" si="109"/>
        <v>Under Review</v>
      </c>
      <c r="BA788" s="24" t="s">
        <v>2749</v>
      </c>
      <c r="BB788" s="70" t="s">
        <v>918</v>
      </c>
      <c r="BC788" s="4" t="str">
        <f t="shared" si="110"/>
        <v>Cuttack</v>
      </c>
      <c r="BE788" s="4"/>
      <c r="BF788" s="4"/>
      <c r="BG788" s="24" t="s">
        <v>2749</v>
      </c>
      <c r="BH788" s="24" t="s">
        <v>28</v>
      </c>
      <c r="BI788" s="4">
        <f t="shared" si="111"/>
        <v>162.30000000000001</v>
      </c>
    </row>
    <row r="789" spans="9:61">
      <c r="I789" s="26">
        <v>816</v>
      </c>
      <c r="J789" s="46" t="str" cm="1">
        <f t="array" ref="J789">_xlfn.IFS(I789&gt;=750,"Low Risk",AND(I789&gt;=650,I789&lt;=749),"Medium Risk",I789&lt;650,"High Risk")</f>
        <v>Low Risk</v>
      </c>
      <c r="N789" s="4"/>
      <c r="P789" s="24">
        <v>69.78</v>
      </c>
      <c r="Q789" s="4" t="str">
        <f t="shared" si="112"/>
        <v>Available</v>
      </c>
      <c r="Y789" s="26" t="s">
        <v>2751</v>
      </c>
      <c r="Z789" s="26" t="s">
        <v>35</v>
      </c>
      <c r="AA789" s="84" t="str">
        <f t="shared" si="107"/>
        <v>Kavita Rath</v>
      </c>
      <c r="AB789" s="26">
        <v>14.3</v>
      </c>
      <c r="AG789" s="26" t="s">
        <v>2751</v>
      </c>
      <c r="AH789" s="4" t="str">
        <f t="shared" si="108"/>
        <v>00788</v>
      </c>
      <c r="AP789" s="4"/>
      <c r="AU789" s="26" t="s">
        <v>1426</v>
      </c>
      <c r="AV789" s="46" t="str">
        <f t="shared" si="109"/>
        <v>Under Review</v>
      </c>
      <c r="BA789" s="26" t="s">
        <v>2751</v>
      </c>
      <c r="BB789" s="71" t="s">
        <v>1241</v>
      </c>
      <c r="BC789" s="4" t="str">
        <f t="shared" si="110"/>
        <v>Dhenkanal</v>
      </c>
      <c r="BE789" s="4"/>
      <c r="BF789" s="4"/>
      <c r="BG789" s="26" t="s">
        <v>2751</v>
      </c>
      <c r="BH789" s="26" t="s">
        <v>35</v>
      </c>
      <c r="BI789" s="4">
        <f t="shared" si="111"/>
        <v>103.83</v>
      </c>
    </row>
    <row r="790" spans="9:61">
      <c r="I790" s="24">
        <v>578</v>
      </c>
      <c r="J790" s="46" t="str" cm="1">
        <f t="array" ref="J790">_xlfn.IFS(I790&gt;=750,"Low Risk",AND(I790&gt;=650,I790&lt;=749),"Medium Risk",I790&lt;650,"High Risk")</f>
        <v>High Risk</v>
      </c>
      <c r="N790" s="4"/>
      <c r="P790" s="26">
        <v>14.3</v>
      </c>
      <c r="Q790" s="4" t="str">
        <f t="shared" si="112"/>
        <v>Available</v>
      </c>
      <c r="Y790" s="24" t="s">
        <v>2753</v>
      </c>
      <c r="Z790" s="24" t="s">
        <v>24</v>
      </c>
      <c r="AA790" s="84" t="str">
        <f t="shared" si="107"/>
        <v>Bikash Nayak</v>
      </c>
      <c r="AB790" s="24">
        <v>39.44</v>
      </c>
      <c r="AG790" s="24" t="s">
        <v>2753</v>
      </c>
      <c r="AH790" s="4" t="str">
        <f t="shared" si="108"/>
        <v>00789</v>
      </c>
      <c r="AP790" s="4"/>
      <c r="AU790" s="24" t="s">
        <v>1377</v>
      </c>
      <c r="AV790" s="46" t="str">
        <f t="shared" si="109"/>
        <v>Approved</v>
      </c>
      <c r="BA790" s="24" t="s">
        <v>2753</v>
      </c>
      <c r="BB790" s="70" t="s">
        <v>1163</v>
      </c>
      <c r="BC790" s="4" t="str">
        <f t="shared" si="110"/>
        <v>Jharsuguda</v>
      </c>
      <c r="BE790" s="4"/>
      <c r="BF790" s="4"/>
      <c r="BG790" s="24" t="s">
        <v>2753</v>
      </c>
      <c r="BH790" s="24" t="s">
        <v>24</v>
      </c>
      <c r="BI790" s="4">
        <f t="shared" si="111"/>
        <v>190.31</v>
      </c>
    </row>
    <row r="791" spans="9:61">
      <c r="I791" s="26">
        <v>613</v>
      </c>
      <c r="J791" s="46" t="str" cm="1">
        <f t="array" ref="J791">_xlfn.IFS(I791&gt;=750,"Low Risk",AND(I791&gt;=650,I791&lt;=749),"Medium Risk",I791&lt;650,"High Risk")</f>
        <v>High Risk</v>
      </c>
      <c r="N791" s="4"/>
      <c r="P791" s="24">
        <v>39.44</v>
      </c>
      <c r="Q791" s="4" t="str">
        <f t="shared" si="112"/>
        <v>Available</v>
      </c>
      <c r="Y791" s="26" t="s">
        <v>2754</v>
      </c>
      <c r="Z791" s="26" t="s">
        <v>16</v>
      </c>
      <c r="AA791" s="84" t="str">
        <f t="shared" si="107"/>
        <v>Suresh Panda</v>
      </c>
      <c r="AB791" s="26">
        <v>58.21</v>
      </c>
      <c r="AG791" s="26" t="s">
        <v>2754</v>
      </c>
      <c r="AH791" s="4" t="str">
        <f t="shared" si="108"/>
        <v>00790</v>
      </c>
      <c r="AP791" s="4"/>
      <c r="AU791" s="26" t="s">
        <v>1377</v>
      </c>
      <c r="AV791" s="46" t="str">
        <f t="shared" si="109"/>
        <v>Approved</v>
      </c>
      <c r="BA791" s="26" t="s">
        <v>2754</v>
      </c>
      <c r="BB791" s="71" t="s">
        <v>854</v>
      </c>
      <c r="BC791" s="4" t="str">
        <f t="shared" si="110"/>
        <v>Sambalpur</v>
      </c>
      <c r="BE791" s="4"/>
      <c r="BF791" s="4"/>
      <c r="BG791" s="26" t="s">
        <v>2754</v>
      </c>
      <c r="BH791" s="26" t="s">
        <v>16</v>
      </c>
      <c r="BI791" s="4">
        <f t="shared" si="111"/>
        <v>197.62</v>
      </c>
    </row>
    <row r="792" spans="9:61">
      <c r="I792" s="24">
        <v>666</v>
      </c>
      <c r="J792" s="46" t="str" cm="1">
        <f t="array" ref="J792">_xlfn.IFS(I792&gt;=750,"Low Risk",AND(I792&gt;=650,I792&lt;=749),"Medium Risk",I792&lt;650,"High Risk")</f>
        <v>Medium Risk</v>
      </c>
      <c r="N792" s="4"/>
      <c r="P792" s="26">
        <v>58.21</v>
      </c>
      <c r="Q792" s="4" t="str">
        <f t="shared" si="112"/>
        <v>Available</v>
      </c>
      <c r="Y792" s="24" t="s">
        <v>2755</v>
      </c>
      <c r="Z792" s="24" t="s">
        <v>32</v>
      </c>
      <c r="AA792" s="84" t="str">
        <f t="shared" si="107"/>
        <v>Ramesh Behera</v>
      </c>
      <c r="AB792" s="24">
        <v>11.98</v>
      </c>
      <c r="AG792" s="24" t="s">
        <v>2755</v>
      </c>
      <c r="AH792" s="4" t="str">
        <f t="shared" si="108"/>
        <v>00791</v>
      </c>
      <c r="AP792" s="4"/>
      <c r="AU792" s="24" t="s">
        <v>1377</v>
      </c>
      <c r="AV792" s="46" t="str">
        <f t="shared" si="109"/>
        <v>Approved</v>
      </c>
      <c r="BA792" s="24" t="s">
        <v>2755</v>
      </c>
      <c r="BB792" s="70" t="s">
        <v>1159</v>
      </c>
      <c r="BC792" s="4" t="str">
        <f t="shared" si="110"/>
        <v>Dhenkanal</v>
      </c>
      <c r="BE792" s="4"/>
      <c r="BF792" s="4"/>
      <c r="BG792" s="24" t="s">
        <v>2755</v>
      </c>
      <c r="BH792" s="24" t="s">
        <v>32</v>
      </c>
      <c r="BI792" s="4">
        <f t="shared" si="111"/>
        <v>224.53</v>
      </c>
    </row>
    <row r="793" spans="9:61">
      <c r="I793" s="26">
        <v>893</v>
      </c>
      <c r="J793" s="46" t="str" cm="1">
        <f t="array" ref="J793">_xlfn.IFS(I793&gt;=750,"Low Risk",AND(I793&gt;=650,I793&lt;=749),"Medium Risk",I793&lt;650,"High Risk")</f>
        <v>Low Risk</v>
      </c>
      <c r="N793" s="4"/>
      <c r="P793" s="24">
        <v>11.98</v>
      </c>
      <c r="Q793" s="4" t="str">
        <f t="shared" si="112"/>
        <v>Available</v>
      </c>
      <c r="Y793" s="26" t="s">
        <v>2756</v>
      </c>
      <c r="Z793" s="26" t="s">
        <v>35</v>
      </c>
      <c r="AA793" s="84" t="str">
        <f t="shared" si="107"/>
        <v>Kavita Rath</v>
      </c>
      <c r="AB793" s="26">
        <v>17.71</v>
      </c>
      <c r="AG793" s="26" t="s">
        <v>2756</v>
      </c>
      <c r="AH793" s="4" t="str">
        <f t="shared" si="108"/>
        <v>00792</v>
      </c>
      <c r="AP793" s="4"/>
      <c r="AU793" s="26" t="s">
        <v>1377</v>
      </c>
      <c r="AV793" s="46" t="str">
        <f t="shared" si="109"/>
        <v>Approved</v>
      </c>
      <c r="BA793" s="26" t="s">
        <v>2756</v>
      </c>
      <c r="BB793" s="71" t="s">
        <v>146</v>
      </c>
      <c r="BC793" s="4" t="str">
        <f t="shared" si="110"/>
        <v>Bhubaneswar</v>
      </c>
      <c r="BE793" s="4"/>
      <c r="BF793" s="4"/>
      <c r="BG793" s="26" t="s">
        <v>2756</v>
      </c>
      <c r="BH793" s="26" t="s">
        <v>35</v>
      </c>
      <c r="BI793" s="4">
        <f t="shared" si="111"/>
        <v>103.83</v>
      </c>
    </row>
    <row r="794" spans="9:61">
      <c r="I794" s="24">
        <v>860</v>
      </c>
      <c r="J794" s="46" t="str" cm="1">
        <f t="array" ref="J794">_xlfn.IFS(I794&gt;=750,"Low Risk",AND(I794&gt;=650,I794&lt;=749),"Medium Risk",I794&lt;650,"High Risk")</f>
        <v>Low Risk</v>
      </c>
      <c r="N794" s="4"/>
      <c r="P794" s="26">
        <v>17.71</v>
      </c>
      <c r="Q794" s="4" t="str">
        <f t="shared" si="112"/>
        <v>Available</v>
      </c>
      <c r="Y794" s="24" t="s">
        <v>2758</v>
      </c>
      <c r="Z794" s="24" t="s">
        <v>24</v>
      </c>
      <c r="AA794" s="84" t="str">
        <f t="shared" si="107"/>
        <v>Bikash Nayak</v>
      </c>
      <c r="AB794" s="24">
        <v>94.51</v>
      </c>
      <c r="AG794" s="24" t="s">
        <v>2758</v>
      </c>
      <c r="AH794" s="4" t="str">
        <f t="shared" si="108"/>
        <v>00793</v>
      </c>
      <c r="AP794" s="4"/>
      <c r="AU794" s="24" t="s">
        <v>1381</v>
      </c>
      <c r="AV794" s="46" t="str">
        <f t="shared" si="109"/>
        <v>Rejected</v>
      </c>
      <c r="BA794" s="24" t="s">
        <v>2758</v>
      </c>
      <c r="BB794" s="70" t="s">
        <v>1141</v>
      </c>
      <c r="BC794" s="4" t="str">
        <f t="shared" si="110"/>
        <v>Angul</v>
      </c>
      <c r="BE794" s="4"/>
      <c r="BF794" s="4"/>
      <c r="BG794" s="24" t="s">
        <v>2758</v>
      </c>
      <c r="BH794" s="24" t="s">
        <v>24</v>
      </c>
      <c r="BI794" s="4">
        <f t="shared" si="111"/>
        <v>190.31</v>
      </c>
    </row>
    <row r="795" spans="9:61">
      <c r="I795" s="26">
        <v>714</v>
      </c>
      <c r="J795" s="46" t="str" cm="1">
        <f t="array" ref="J795">_xlfn.IFS(I795&gt;=750,"Low Risk",AND(I795&gt;=650,I795&lt;=749),"Medium Risk",I795&lt;650,"High Risk")</f>
        <v>Medium Risk</v>
      </c>
      <c r="N795" s="4"/>
      <c r="P795" s="24">
        <v>94.51</v>
      </c>
      <c r="Q795" s="4" t="str">
        <f t="shared" si="112"/>
        <v>Available</v>
      </c>
      <c r="Y795" s="26" t="s">
        <v>2759</v>
      </c>
      <c r="Z795" s="26" t="s">
        <v>20</v>
      </c>
      <c r="AA795" s="84" t="str">
        <f t="shared" si="107"/>
        <v>Anita Das</v>
      </c>
      <c r="AB795" s="26">
        <v>29.26</v>
      </c>
      <c r="AG795" s="26" t="s">
        <v>2759</v>
      </c>
      <c r="AH795" s="4" t="str">
        <f t="shared" si="108"/>
        <v>00794</v>
      </c>
      <c r="AP795" s="4"/>
      <c r="AU795" s="26" t="s">
        <v>1381</v>
      </c>
      <c r="AV795" s="46" t="str">
        <f t="shared" si="109"/>
        <v>Rejected</v>
      </c>
      <c r="BA795" s="26" t="s">
        <v>2759</v>
      </c>
      <c r="BB795" s="71" t="s">
        <v>282</v>
      </c>
      <c r="BC795" s="4" t="str">
        <f t="shared" si="110"/>
        <v>Dhenkanal</v>
      </c>
      <c r="BE795" s="4"/>
      <c r="BF795" s="4"/>
      <c r="BG795" s="26" t="s">
        <v>2759</v>
      </c>
      <c r="BH795" s="26" t="s">
        <v>20</v>
      </c>
      <c r="BI795" s="4">
        <f t="shared" si="111"/>
        <v>104.66</v>
      </c>
    </row>
    <row r="796" spans="9:61">
      <c r="I796" s="24">
        <v>877</v>
      </c>
      <c r="J796" s="46" t="str" cm="1">
        <f t="array" ref="J796">_xlfn.IFS(I796&gt;=750,"Low Risk",AND(I796&gt;=650,I796&lt;=749),"Medium Risk",I796&lt;650,"High Risk")</f>
        <v>Low Risk</v>
      </c>
      <c r="N796" s="4"/>
      <c r="P796" s="26">
        <v>29.26</v>
      </c>
      <c r="Q796" s="4" t="str">
        <f t="shared" si="112"/>
        <v>Available</v>
      </c>
      <c r="Y796" s="24" t="s">
        <v>2761</v>
      </c>
      <c r="Z796" s="24" t="s">
        <v>20</v>
      </c>
      <c r="AA796" s="84" t="str">
        <f t="shared" si="107"/>
        <v>Anita Das</v>
      </c>
      <c r="AB796" s="24">
        <v>68.17</v>
      </c>
      <c r="AG796" s="24" t="s">
        <v>2761</v>
      </c>
      <c r="AH796" s="4" t="str">
        <f t="shared" si="108"/>
        <v>00795</v>
      </c>
      <c r="AP796" s="4"/>
      <c r="AU796" s="24" t="s">
        <v>1377</v>
      </c>
      <c r="AV796" s="46" t="str">
        <f t="shared" si="109"/>
        <v>Approved</v>
      </c>
      <c r="BA796" s="24" t="s">
        <v>2761</v>
      </c>
      <c r="BB796" s="70" t="s">
        <v>377</v>
      </c>
      <c r="BC796" s="4" t="str">
        <f t="shared" si="110"/>
        <v>Bhubaneswar</v>
      </c>
      <c r="BE796" s="4"/>
      <c r="BF796" s="4"/>
      <c r="BG796" s="24" t="s">
        <v>2761</v>
      </c>
      <c r="BH796" s="24" t="s">
        <v>20</v>
      </c>
      <c r="BI796" s="4">
        <f t="shared" si="111"/>
        <v>104.66</v>
      </c>
    </row>
    <row r="797" spans="9:61">
      <c r="I797" s="26">
        <v>747</v>
      </c>
      <c r="J797" s="46" t="str" cm="1">
        <f t="array" ref="J797">_xlfn.IFS(I797&gt;=750,"Low Risk",AND(I797&gt;=650,I797&lt;=749),"Medium Risk",I797&lt;650,"High Risk")</f>
        <v>Medium Risk</v>
      </c>
      <c r="N797" s="4"/>
      <c r="P797" s="24">
        <v>68.17</v>
      </c>
      <c r="Q797" s="4" t="str">
        <f t="shared" si="112"/>
        <v>Available</v>
      </c>
      <c r="Y797" s="26" t="s">
        <v>2764</v>
      </c>
      <c r="Z797" s="26" t="s">
        <v>38</v>
      </c>
      <c r="AA797" s="84" t="str">
        <f t="shared" si="107"/>
        <v>Deepak Mishra</v>
      </c>
      <c r="AB797" s="26">
        <v>78.62</v>
      </c>
      <c r="AG797" s="26" t="s">
        <v>2764</v>
      </c>
      <c r="AH797" s="4" t="str">
        <f t="shared" si="108"/>
        <v>00796</v>
      </c>
      <c r="AP797" s="4"/>
      <c r="AU797" s="26" t="s">
        <v>1377</v>
      </c>
      <c r="AV797" s="46" t="str">
        <f t="shared" si="109"/>
        <v>Approved</v>
      </c>
      <c r="BA797" s="26" t="s">
        <v>2764</v>
      </c>
      <c r="BB797" s="71" t="s">
        <v>975</v>
      </c>
      <c r="BC797" s="4" t="str">
        <f t="shared" si="110"/>
        <v>Dhenkanal</v>
      </c>
      <c r="BE797" s="4"/>
      <c r="BF797" s="4"/>
      <c r="BG797" s="26" t="s">
        <v>2764</v>
      </c>
      <c r="BH797" s="26" t="s">
        <v>38</v>
      </c>
      <c r="BI797" s="4">
        <f t="shared" si="111"/>
        <v>144.97999999999999</v>
      </c>
    </row>
    <row r="798" spans="9:61">
      <c r="I798" s="24">
        <v>823</v>
      </c>
      <c r="J798" s="46" t="str" cm="1">
        <f t="array" ref="J798">_xlfn.IFS(I798&gt;=750,"Low Risk",AND(I798&gt;=650,I798&lt;=749),"Medium Risk",I798&lt;650,"High Risk")</f>
        <v>Low Risk</v>
      </c>
      <c r="N798" s="4"/>
      <c r="P798" s="26">
        <v>78.62</v>
      </c>
      <c r="Q798" s="4" t="str">
        <f t="shared" si="112"/>
        <v>Available</v>
      </c>
      <c r="Y798" s="24" t="s">
        <v>2765</v>
      </c>
      <c r="Z798" s="24" t="s">
        <v>24</v>
      </c>
      <c r="AA798" s="84" t="str">
        <f t="shared" si="107"/>
        <v>Bikash Nayak</v>
      </c>
      <c r="AB798" s="24">
        <v>84.93</v>
      </c>
      <c r="AG798" s="24" t="s">
        <v>2765</v>
      </c>
      <c r="AH798" s="4" t="str">
        <f t="shared" si="108"/>
        <v>00797</v>
      </c>
      <c r="AP798" s="4"/>
      <c r="AU798" s="24" t="s">
        <v>1377</v>
      </c>
      <c r="AV798" s="46" t="str">
        <f t="shared" si="109"/>
        <v>Approved</v>
      </c>
      <c r="BA798" s="24" t="s">
        <v>2765</v>
      </c>
      <c r="BB798" s="70" t="s">
        <v>291</v>
      </c>
      <c r="BC798" s="4" t="str">
        <f t="shared" si="110"/>
        <v>Jharsuguda</v>
      </c>
      <c r="BE798" s="4"/>
      <c r="BF798" s="4"/>
      <c r="BG798" s="24" t="s">
        <v>2765</v>
      </c>
      <c r="BH798" s="24" t="s">
        <v>24</v>
      </c>
      <c r="BI798" s="4">
        <f t="shared" si="111"/>
        <v>190.31</v>
      </c>
    </row>
    <row r="799" spans="9:61">
      <c r="I799" s="26">
        <v>779</v>
      </c>
      <c r="J799" s="46" t="str" cm="1">
        <f t="array" ref="J799">_xlfn.IFS(I799&gt;=750,"Low Risk",AND(I799&gt;=650,I799&lt;=749),"Medium Risk",I799&lt;650,"High Risk")</f>
        <v>Low Risk</v>
      </c>
      <c r="N799" s="4"/>
      <c r="P799" s="24">
        <v>84.93</v>
      </c>
      <c r="Q799" s="4" t="str">
        <f t="shared" si="112"/>
        <v>Available</v>
      </c>
      <c r="Y799" s="26" t="s">
        <v>2766</v>
      </c>
      <c r="Z799" s="26" t="s">
        <v>32</v>
      </c>
      <c r="AA799" s="84" t="str">
        <f t="shared" si="107"/>
        <v>Ramesh Behera</v>
      </c>
      <c r="AB799" s="26">
        <v>26.16</v>
      </c>
      <c r="AG799" s="26" t="s">
        <v>2766</v>
      </c>
      <c r="AH799" s="4" t="str">
        <f t="shared" si="108"/>
        <v>00798</v>
      </c>
      <c r="AP799" s="4"/>
      <c r="AU799" s="26" t="s">
        <v>1377</v>
      </c>
      <c r="AV799" s="46" t="str">
        <f t="shared" si="109"/>
        <v>Approved</v>
      </c>
      <c r="BA799" s="26" t="s">
        <v>2766</v>
      </c>
      <c r="BB799" s="71" t="s">
        <v>1199</v>
      </c>
      <c r="BC799" s="4" t="str">
        <f t="shared" si="110"/>
        <v>Sambalpur</v>
      </c>
      <c r="BE799" s="4"/>
      <c r="BF799" s="4"/>
      <c r="BG799" s="26" t="s">
        <v>2766</v>
      </c>
      <c r="BH799" s="26" t="s">
        <v>32</v>
      </c>
      <c r="BI799" s="4">
        <f t="shared" si="111"/>
        <v>224.53</v>
      </c>
    </row>
    <row r="800" spans="9:61">
      <c r="I800" s="24">
        <v>636</v>
      </c>
      <c r="J800" s="46" t="str" cm="1">
        <f t="array" ref="J800">_xlfn.IFS(I800&gt;=750,"Low Risk",AND(I800&gt;=650,I800&lt;=749),"Medium Risk",I800&lt;650,"High Risk")</f>
        <v>High Risk</v>
      </c>
      <c r="N800" s="4"/>
      <c r="P800" s="26">
        <v>26.16</v>
      </c>
      <c r="Q800" s="4" t="str">
        <f t="shared" si="112"/>
        <v>Available</v>
      </c>
      <c r="Y800" s="24" t="s">
        <v>2767</v>
      </c>
      <c r="Z800" s="24" t="s">
        <v>35</v>
      </c>
      <c r="AA800" s="84" t="str">
        <f t="shared" si="107"/>
        <v>Kavita Rath</v>
      </c>
      <c r="AB800" s="24">
        <v>45.58</v>
      </c>
      <c r="AG800" s="24" t="s">
        <v>2767</v>
      </c>
      <c r="AH800" s="4" t="str">
        <f t="shared" si="108"/>
        <v>00799</v>
      </c>
      <c r="AP800" s="4"/>
      <c r="AU800" s="24" t="s">
        <v>1381</v>
      </c>
      <c r="AV800" s="46" t="str">
        <f t="shared" si="109"/>
        <v>Rejected</v>
      </c>
      <c r="BA800" s="24" t="s">
        <v>2767</v>
      </c>
      <c r="BB800" s="70" t="s">
        <v>175</v>
      </c>
      <c r="BC800" s="4" t="str">
        <f t="shared" si="110"/>
        <v>Bhubaneswar</v>
      </c>
      <c r="BE800" s="4"/>
      <c r="BF800" s="4"/>
      <c r="BG800" s="24" t="s">
        <v>2767</v>
      </c>
      <c r="BH800" s="24" t="s">
        <v>35</v>
      </c>
      <c r="BI800" s="4">
        <f t="shared" si="111"/>
        <v>103.83</v>
      </c>
    </row>
    <row r="801" spans="9:61">
      <c r="I801" s="26">
        <v>856</v>
      </c>
      <c r="J801" s="46" t="str" cm="1">
        <f t="array" ref="J801">_xlfn.IFS(I801&gt;=750,"Low Risk",AND(I801&gt;=650,I801&lt;=749),"Medium Risk",I801&lt;650,"High Risk")</f>
        <v>Low Risk</v>
      </c>
      <c r="N801" s="4"/>
      <c r="P801" s="24">
        <v>45.58</v>
      </c>
      <c r="Q801" s="4" t="str">
        <f t="shared" si="112"/>
        <v>Available</v>
      </c>
      <c r="Y801" s="26" t="s">
        <v>2769</v>
      </c>
      <c r="Z801" s="26" t="s">
        <v>24</v>
      </c>
      <c r="AA801" s="84" t="str">
        <f t="shared" si="107"/>
        <v>Bikash Nayak</v>
      </c>
      <c r="AB801" s="26">
        <v>80.59</v>
      </c>
      <c r="AG801" s="26" t="s">
        <v>2769</v>
      </c>
      <c r="AH801" s="4" t="str">
        <f t="shared" si="108"/>
        <v>00800</v>
      </c>
      <c r="AP801" s="4"/>
      <c r="AU801" s="26" t="s">
        <v>1377</v>
      </c>
      <c r="AV801" s="46" t="str">
        <f t="shared" si="109"/>
        <v>Approved</v>
      </c>
      <c r="BA801" s="26" t="s">
        <v>2769</v>
      </c>
      <c r="BB801" s="71" t="s">
        <v>981</v>
      </c>
      <c r="BC801" s="4" t="str">
        <f t="shared" si="110"/>
        <v>Balasore</v>
      </c>
      <c r="BE801" s="4"/>
      <c r="BF801" s="4"/>
      <c r="BG801" s="26" t="s">
        <v>2769</v>
      </c>
      <c r="BH801" s="26" t="s">
        <v>24</v>
      </c>
      <c r="BI801" s="4">
        <f t="shared" si="111"/>
        <v>190.31</v>
      </c>
    </row>
    <row r="802" spans="9:61">
      <c r="I802" s="24">
        <v>730</v>
      </c>
      <c r="J802" s="46" t="str" cm="1">
        <f t="array" ref="J802">_xlfn.IFS(I802&gt;=750,"Low Risk",AND(I802&gt;=650,I802&lt;=749),"Medium Risk",I802&lt;650,"High Risk")</f>
        <v>Medium Risk</v>
      </c>
      <c r="N802" s="4"/>
      <c r="P802" s="26">
        <v>80.59</v>
      </c>
      <c r="Q802" s="4" t="str">
        <f t="shared" si="112"/>
        <v>Available</v>
      </c>
      <c r="Y802" s="24" t="s">
        <v>2771</v>
      </c>
      <c r="Z802" s="24" t="s">
        <v>24</v>
      </c>
      <c r="AA802" s="84" t="str">
        <f t="shared" si="107"/>
        <v>Bikash Nayak</v>
      </c>
      <c r="AB802" s="24">
        <v>26.13</v>
      </c>
      <c r="AG802" s="24" t="s">
        <v>2771</v>
      </c>
      <c r="AH802" s="4" t="str">
        <f t="shared" si="108"/>
        <v>00801</v>
      </c>
      <c r="AP802" s="4"/>
      <c r="AU802" s="24" t="s">
        <v>1381</v>
      </c>
      <c r="AV802" s="46" t="str">
        <f t="shared" si="109"/>
        <v>Rejected</v>
      </c>
      <c r="BA802" s="24" t="s">
        <v>2771</v>
      </c>
      <c r="BB802" s="70" t="s">
        <v>230</v>
      </c>
      <c r="BC802" s="4" t="str">
        <f t="shared" si="110"/>
        <v>Angul</v>
      </c>
      <c r="BE802" s="4"/>
      <c r="BF802" s="4"/>
      <c r="BG802" s="24" t="s">
        <v>2771</v>
      </c>
      <c r="BH802" s="24" t="s">
        <v>24</v>
      </c>
      <c r="BI802" s="4">
        <f t="shared" si="111"/>
        <v>190.31</v>
      </c>
    </row>
    <row r="803" spans="9:61">
      <c r="I803" s="26">
        <v>652</v>
      </c>
      <c r="J803" s="46" t="str" cm="1">
        <f t="array" ref="J803">_xlfn.IFS(I803&gt;=750,"Low Risk",AND(I803&gt;=650,I803&lt;=749),"Medium Risk",I803&lt;650,"High Risk")</f>
        <v>Medium Risk</v>
      </c>
      <c r="N803" s="4"/>
      <c r="P803" s="24">
        <v>26.13</v>
      </c>
      <c r="Q803" s="4" t="str">
        <f t="shared" si="112"/>
        <v>Available</v>
      </c>
      <c r="Y803" s="26" t="s">
        <v>2772</v>
      </c>
      <c r="Z803" s="26" t="s">
        <v>20</v>
      </c>
      <c r="AA803" s="84" t="str">
        <f t="shared" si="107"/>
        <v>Anita Das</v>
      </c>
      <c r="AB803" s="26">
        <v>52.62</v>
      </c>
      <c r="AG803" s="26" t="s">
        <v>2772</v>
      </c>
      <c r="AH803" s="4" t="str">
        <f t="shared" si="108"/>
        <v>00802</v>
      </c>
      <c r="AP803" s="4"/>
      <c r="AU803" s="26" t="s">
        <v>1377</v>
      </c>
      <c r="AV803" s="46" t="str">
        <f t="shared" si="109"/>
        <v>Approved</v>
      </c>
      <c r="BA803" s="26" t="s">
        <v>2772</v>
      </c>
      <c r="BB803" s="71" t="s">
        <v>852</v>
      </c>
      <c r="BC803" s="4" t="str">
        <f t="shared" si="110"/>
        <v>Rourkela</v>
      </c>
      <c r="BE803" s="4"/>
      <c r="BF803" s="4"/>
      <c r="BG803" s="26" t="s">
        <v>2772</v>
      </c>
      <c r="BH803" s="26" t="s">
        <v>20</v>
      </c>
      <c r="BI803" s="4">
        <f t="shared" si="111"/>
        <v>104.66</v>
      </c>
    </row>
    <row r="804" spans="9:61">
      <c r="I804" s="24">
        <v>728</v>
      </c>
      <c r="J804" s="46" t="str" cm="1">
        <f t="array" ref="J804">_xlfn.IFS(I804&gt;=750,"Low Risk",AND(I804&gt;=650,I804&lt;=749),"Medium Risk",I804&lt;650,"High Risk")</f>
        <v>Medium Risk</v>
      </c>
      <c r="N804" s="4"/>
      <c r="P804" s="26">
        <v>52.62</v>
      </c>
      <c r="Q804" s="4" t="str">
        <f t="shared" si="112"/>
        <v>Available</v>
      </c>
      <c r="Y804" s="24" t="s">
        <v>2774</v>
      </c>
      <c r="Z804" s="24" t="s">
        <v>16</v>
      </c>
      <c r="AA804" s="84" t="str">
        <f t="shared" si="107"/>
        <v>Suresh Panda</v>
      </c>
      <c r="AB804" s="24">
        <v>71.459999999999994</v>
      </c>
      <c r="AG804" s="24" t="s">
        <v>2774</v>
      </c>
      <c r="AH804" s="4" t="str">
        <f t="shared" si="108"/>
        <v>00803</v>
      </c>
      <c r="AP804" s="4"/>
      <c r="AU804" s="24" t="s">
        <v>1377</v>
      </c>
      <c r="AV804" s="46" t="str">
        <f t="shared" si="109"/>
        <v>Approved</v>
      </c>
      <c r="BA804" s="24" t="s">
        <v>2774</v>
      </c>
      <c r="BB804" s="70" t="s">
        <v>383</v>
      </c>
      <c r="BC804" s="4" t="str">
        <f t="shared" si="110"/>
        <v>Rourkela</v>
      </c>
      <c r="BE804" s="4"/>
      <c r="BF804" s="4"/>
      <c r="BG804" s="24" t="s">
        <v>2774</v>
      </c>
      <c r="BH804" s="24" t="s">
        <v>16</v>
      </c>
      <c r="BI804" s="4">
        <f t="shared" si="111"/>
        <v>197.62</v>
      </c>
    </row>
    <row r="805" spans="9:61">
      <c r="I805" s="26">
        <v>770</v>
      </c>
      <c r="J805" s="46" t="str" cm="1">
        <f t="array" ref="J805">_xlfn.IFS(I805&gt;=750,"Low Risk",AND(I805&gt;=650,I805&lt;=749),"Medium Risk",I805&lt;650,"High Risk")</f>
        <v>Low Risk</v>
      </c>
      <c r="N805" s="4"/>
      <c r="P805" s="24">
        <v>71.459999999999994</v>
      </c>
      <c r="Q805" s="4" t="str">
        <f t="shared" si="112"/>
        <v>Available</v>
      </c>
      <c r="Y805" s="26" t="s">
        <v>2776</v>
      </c>
      <c r="Z805" s="26" t="s">
        <v>38</v>
      </c>
      <c r="AA805" s="84" t="str">
        <f t="shared" si="107"/>
        <v>Deepak Mishra</v>
      </c>
      <c r="AB805" s="26">
        <v>38.56</v>
      </c>
      <c r="AG805" s="26" t="s">
        <v>2776</v>
      </c>
      <c r="AH805" s="4" t="str">
        <f t="shared" si="108"/>
        <v>00804</v>
      </c>
      <c r="AP805" s="4"/>
      <c r="AU805" s="26" t="s">
        <v>1381</v>
      </c>
      <c r="AV805" s="46" t="str">
        <f t="shared" si="109"/>
        <v>Rejected</v>
      </c>
      <c r="BA805" s="26" t="s">
        <v>2776</v>
      </c>
      <c r="BB805" s="71" t="s">
        <v>172</v>
      </c>
      <c r="BC805" s="4" t="str">
        <f t="shared" si="110"/>
        <v>Jharsuguda</v>
      </c>
      <c r="BE805" s="4"/>
      <c r="BF805" s="4"/>
      <c r="BG805" s="26" t="s">
        <v>2776</v>
      </c>
      <c r="BH805" s="26" t="s">
        <v>38</v>
      </c>
      <c r="BI805" s="4">
        <f t="shared" si="111"/>
        <v>144.97999999999999</v>
      </c>
    </row>
    <row r="806" spans="9:61">
      <c r="I806" s="24">
        <v>740</v>
      </c>
      <c r="J806" s="46" t="str" cm="1">
        <f t="array" ref="J806">_xlfn.IFS(I806&gt;=750,"Low Risk",AND(I806&gt;=650,I806&lt;=749),"Medium Risk",I806&lt;650,"High Risk")</f>
        <v>Medium Risk</v>
      </c>
      <c r="N806" s="4"/>
      <c r="P806" s="26">
        <v>38.56</v>
      </c>
      <c r="Q806" s="4" t="str">
        <f t="shared" si="112"/>
        <v>Available</v>
      </c>
      <c r="Y806" s="24" t="s">
        <v>2777</v>
      </c>
      <c r="Z806" s="24" t="s">
        <v>28</v>
      </c>
      <c r="AA806" s="84" t="str">
        <f t="shared" si="107"/>
        <v>Sunita Sahu</v>
      </c>
      <c r="AB806" s="24">
        <v>7.11</v>
      </c>
      <c r="AG806" s="24" t="s">
        <v>2777</v>
      </c>
      <c r="AH806" s="4" t="str">
        <f t="shared" si="108"/>
        <v>00805</v>
      </c>
      <c r="AP806" s="4"/>
      <c r="AU806" s="24" t="s">
        <v>1381</v>
      </c>
      <c r="AV806" s="46" t="str">
        <f t="shared" si="109"/>
        <v>Rejected</v>
      </c>
      <c r="BA806" s="24" t="s">
        <v>2777</v>
      </c>
      <c r="BB806" s="70" t="s">
        <v>353</v>
      </c>
      <c r="BC806" s="4" t="str">
        <f t="shared" si="110"/>
        <v>Rourkela</v>
      </c>
      <c r="BE806" s="4"/>
      <c r="BF806" s="4"/>
      <c r="BG806" s="24" t="s">
        <v>2777</v>
      </c>
      <c r="BH806" s="24" t="s">
        <v>28</v>
      </c>
      <c r="BI806" s="4">
        <f t="shared" si="111"/>
        <v>162.30000000000001</v>
      </c>
    </row>
    <row r="807" spans="9:61">
      <c r="I807" s="26">
        <v>727</v>
      </c>
      <c r="J807" s="46" t="str" cm="1">
        <f t="array" ref="J807">_xlfn.IFS(I807&gt;=750,"Low Risk",AND(I807&gt;=650,I807&lt;=749),"Medium Risk",I807&lt;650,"High Risk")</f>
        <v>Medium Risk</v>
      </c>
      <c r="N807" s="4"/>
      <c r="P807" s="24">
        <v>7.11</v>
      </c>
      <c r="Q807" s="4" t="str">
        <f t="shared" si="112"/>
        <v>Available</v>
      </c>
      <c r="Y807" s="26" t="s">
        <v>2778</v>
      </c>
      <c r="Z807" s="26" t="s">
        <v>32</v>
      </c>
      <c r="AA807" s="84" t="str">
        <f t="shared" si="107"/>
        <v>Ramesh Behera</v>
      </c>
      <c r="AB807" s="26">
        <v>20.3</v>
      </c>
      <c r="AG807" s="26" t="s">
        <v>2778</v>
      </c>
      <c r="AH807" s="4" t="str">
        <f t="shared" si="108"/>
        <v>00806</v>
      </c>
      <c r="AP807" s="4"/>
      <c r="AU807" s="26" t="s">
        <v>1377</v>
      </c>
      <c r="AV807" s="46" t="str">
        <f t="shared" si="109"/>
        <v>Approved</v>
      </c>
      <c r="BA807" s="26" t="s">
        <v>2778</v>
      </c>
      <c r="BB807" s="71" t="s">
        <v>477</v>
      </c>
      <c r="BC807" s="4" t="str">
        <f t="shared" si="110"/>
        <v>Dhenkanal</v>
      </c>
      <c r="BE807" s="4"/>
      <c r="BF807" s="4"/>
      <c r="BG807" s="26" t="s">
        <v>2778</v>
      </c>
      <c r="BH807" s="26" t="s">
        <v>32</v>
      </c>
      <c r="BI807" s="4">
        <f t="shared" si="111"/>
        <v>224.53</v>
      </c>
    </row>
    <row r="808" spans="9:61">
      <c r="I808" s="24">
        <v>600</v>
      </c>
      <c r="J808" s="46" t="str" cm="1">
        <f t="array" ref="J808">_xlfn.IFS(I808&gt;=750,"Low Risk",AND(I808&gt;=650,I808&lt;=749),"Medium Risk",I808&lt;650,"High Risk")</f>
        <v>High Risk</v>
      </c>
      <c r="N808" s="4"/>
      <c r="P808" s="26">
        <v>20.3</v>
      </c>
      <c r="Q808" s="4" t="str">
        <f t="shared" si="112"/>
        <v>Available</v>
      </c>
      <c r="Y808" s="24" t="s">
        <v>2780</v>
      </c>
      <c r="Z808" s="24" t="s">
        <v>32</v>
      </c>
      <c r="AA808" s="84" t="str">
        <f t="shared" si="107"/>
        <v>Ramesh Behera</v>
      </c>
      <c r="AB808" s="24">
        <v>81.92</v>
      </c>
      <c r="AG808" s="24" t="s">
        <v>2780</v>
      </c>
      <c r="AH808" s="4" t="str">
        <f t="shared" si="108"/>
        <v>00807</v>
      </c>
      <c r="AP808" s="4"/>
      <c r="AU808" s="24" t="s">
        <v>1377</v>
      </c>
      <c r="AV808" s="46" t="str">
        <f t="shared" si="109"/>
        <v>Approved</v>
      </c>
      <c r="BA808" s="24" t="s">
        <v>2780</v>
      </c>
      <c r="BB808" s="70" t="s">
        <v>1190</v>
      </c>
      <c r="BC808" s="4" t="str">
        <f t="shared" si="110"/>
        <v>Bhubaneswar</v>
      </c>
      <c r="BE808" s="4"/>
      <c r="BF808" s="4"/>
      <c r="BG808" s="24" t="s">
        <v>2780</v>
      </c>
      <c r="BH808" s="24" t="s">
        <v>32</v>
      </c>
      <c r="BI808" s="4">
        <f t="shared" si="111"/>
        <v>224.53</v>
      </c>
    </row>
    <row r="809" spans="9:61">
      <c r="I809" s="26">
        <v>818</v>
      </c>
      <c r="J809" s="46" t="str" cm="1">
        <f t="array" ref="J809">_xlfn.IFS(I809&gt;=750,"Low Risk",AND(I809&gt;=650,I809&lt;=749),"Medium Risk",I809&lt;650,"High Risk")</f>
        <v>Low Risk</v>
      </c>
      <c r="N809" s="4"/>
      <c r="P809" s="24">
        <v>81.92</v>
      </c>
      <c r="Q809" s="4" t="str">
        <f t="shared" si="112"/>
        <v>Available</v>
      </c>
      <c r="Y809" s="26" t="s">
        <v>2781</v>
      </c>
      <c r="Z809" s="26" t="s">
        <v>32</v>
      </c>
      <c r="AA809" s="84" t="str">
        <f t="shared" si="107"/>
        <v>Ramesh Behera</v>
      </c>
      <c r="AB809" s="26">
        <v>8.31</v>
      </c>
      <c r="AG809" s="26" t="s">
        <v>2781</v>
      </c>
      <c r="AH809" s="4" t="str">
        <f t="shared" si="108"/>
        <v>00808</v>
      </c>
      <c r="AP809" s="4"/>
      <c r="AU809" s="26" t="s">
        <v>1381</v>
      </c>
      <c r="AV809" s="46" t="str">
        <f t="shared" si="109"/>
        <v>Rejected</v>
      </c>
      <c r="BA809" s="26" t="s">
        <v>2781</v>
      </c>
      <c r="BB809" s="71" t="s">
        <v>1263</v>
      </c>
      <c r="BC809" s="4" t="str">
        <f t="shared" si="110"/>
        <v>Angul</v>
      </c>
      <c r="BE809" s="4"/>
      <c r="BF809" s="4"/>
      <c r="BG809" s="26" t="s">
        <v>2781</v>
      </c>
      <c r="BH809" s="26" t="s">
        <v>32</v>
      </c>
      <c r="BI809" s="4">
        <f t="shared" si="111"/>
        <v>224.53</v>
      </c>
    </row>
    <row r="810" spans="9:61">
      <c r="I810" s="24">
        <v>617</v>
      </c>
      <c r="J810" s="46" t="str" cm="1">
        <f t="array" ref="J810">_xlfn.IFS(I810&gt;=750,"Low Risk",AND(I810&gt;=650,I810&lt;=749),"Medium Risk",I810&lt;650,"High Risk")</f>
        <v>High Risk</v>
      </c>
      <c r="N810" s="4"/>
      <c r="P810" s="26">
        <v>8.31</v>
      </c>
      <c r="Q810" s="4" t="str">
        <f t="shared" si="112"/>
        <v>Available</v>
      </c>
      <c r="Y810" s="24" t="s">
        <v>2783</v>
      </c>
      <c r="Z810" s="24" t="s">
        <v>38</v>
      </c>
      <c r="AA810" s="84" t="str">
        <f t="shared" si="107"/>
        <v>Deepak Mishra</v>
      </c>
      <c r="AB810" s="24">
        <v>61.8</v>
      </c>
      <c r="AG810" s="24" t="s">
        <v>2783</v>
      </c>
      <c r="AH810" s="4" t="str">
        <f t="shared" si="108"/>
        <v>00809</v>
      </c>
      <c r="AP810" s="4"/>
      <c r="AU810" s="24" t="s">
        <v>1377</v>
      </c>
      <c r="AV810" s="46" t="str">
        <f t="shared" si="109"/>
        <v>Approved</v>
      </c>
      <c r="BA810" s="24" t="s">
        <v>2783</v>
      </c>
      <c r="BB810" s="70" t="s">
        <v>708</v>
      </c>
      <c r="BC810" s="4" t="str">
        <f t="shared" si="110"/>
        <v>Cuttack</v>
      </c>
      <c r="BE810" s="4"/>
      <c r="BF810" s="4"/>
      <c r="BG810" s="24" t="s">
        <v>2783</v>
      </c>
      <c r="BH810" s="24" t="s">
        <v>38</v>
      </c>
      <c r="BI810" s="4">
        <f t="shared" si="111"/>
        <v>144.97999999999999</v>
      </c>
    </row>
    <row r="811" spans="9:61">
      <c r="I811" s="26">
        <v>811</v>
      </c>
      <c r="J811" s="46" t="str" cm="1">
        <f t="array" ref="J811">_xlfn.IFS(I811&gt;=750,"Low Risk",AND(I811&gt;=650,I811&lt;=749),"Medium Risk",I811&lt;650,"High Risk")</f>
        <v>Low Risk</v>
      </c>
      <c r="N811" s="4"/>
      <c r="P811" s="24">
        <v>61.8</v>
      </c>
      <c r="Q811" s="4" t="str">
        <f t="shared" si="112"/>
        <v>Available</v>
      </c>
      <c r="Y811" s="26" t="s">
        <v>2784</v>
      </c>
      <c r="Z811" s="26" t="s">
        <v>32</v>
      </c>
      <c r="AA811" s="84" t="str">
        <f t="shared" si="107"/>
        <v>Ramesh Behera</v>
      </c>
      <c r="AB811" s="26">
        <v>55.84</v>
      </c>
      <c r="AG811" s="26" t="s">
        <v>2784</v>
      </c>
      <c r="AH811" s="4" t="str">
        <f t="shared" si="108"/>
        <v>00810</v>
      </c>
      <c r="AP811" s="4"/>
      <c r="AU811" s="26" t="s">
        <v>1377</v>
      </c>
      <c r="AV811" s="46" t="str">
        <f t="shared" si="109"/>
        <v>Approved</v>
      </c>
      <c r="BA811" s="26" t="s">
        <v>2784</v>
      </c>
      <c r="BB811" s="71" t="s">
        <v>685</v>
      </c>
      <c r="BC811" s="4" t="str">
        <f t="shared" si="110"/>
        <v>Berhampur</v>
      </c>
      <c r="BE811" s="4"/>
      <c r="BF811" s="4"/>
      <c r="BG811" s="26" t="s">
        <v>2784</v>
      </c>
      <c r="BH811" s="26" t="s">
        <v>32</v>
      </c>
      <c r="BI811" s="4">
        <f t="shared" si="111"/>
        <v>224.53</v>
      </c>
    </row>
    <row r="812" spans="9:61">
      <c r="I812" s="24">
        <v>578</v>
      </c>
      <c r="J812" s="46" t="str" cm="1">
        <f t="array" ref="J812">_xlfn.IFS(I812&gt;=750,"Low Risk",AND(I812&gt;=650,I812&lt;=749),"Medium Risk",I812&lt;650,"High Risk")</f>
        <v>High Risk</v>
      </c>
      <c r="N812" s="4"/>
      <c r="P812" s="26">
        <v>55.84</v>
      </c>
      <c r="Q812" s="4" t="str">
        <f t="shared" si="112"/>
        <v>Available</v>
      </c>
      <c r="Y812" s="24" t="s">
        <v>2786</v>
      </c>
      <c r="Z812" s="24" t="s">
        <v>38</v>
      </c>
      <c r="AA812" s="84" t="str">
        <f t="shared" si="107"/>
        <v>Deepak Mishra</v>
      </c>
      <c r="AB812" s="24">
        <v>53.38</v>
      </c>
      <c r="AG812" s="24" t="s">
        <v>2786</v>
      </c>
      <c r="AH812" s="4" t="str">
        <f t="shared" si="108"/>
        <v>00811</v>
      </c>
      <c r="AP812" s="4"/>
      <c r="AU812" s="24" t="s">
        <v>1377</v>
      </c>
      <c r="AV812" s="46" t="str">
        <f t="shared" si="109"/>
        <v>Approved</v>
      </c>
      <c r="BA812" s="24" t="s">
        <v>2786</v>
      </c>
      <c r="BB812" s="70" t="s">
        <v>849</v>
      </c>
      <c r="BC812" s="4" t="str">
        <f t="shared" si="110"/>
        <v>Sambalpur</v>
      </c>
      <c r="BE812" s="4"/>
      <c r="BF812" s="4"/>
      <c r="BG812" s="24" t="s">
        <v>2786</v>
      </c>
      <c r="BH812" s="24" t="s">
        <v>38</v>
      </c>
      <c r="BI812" s="4">
        <f t="shared" si="111"/>
        <v>144.97999999999999</v>
      </c>
    </row>
    <row r="813" spans="9:61">
      <c r="I813" s="26">
        <v>788</v>
      </c>
      <c r="J813" s="46" t="str" cm="1">
        <f t="array" ref="J813">_xlfn.IFS(I813&gt;=750,"Low Risk",AND(I813&gt;=650,I813&lt;=749),"Medium Risk",I813&lt;650,"High Risk")</f>
        <v>Low Risk</v>
      </c>
      <c r="N813" s="4"/>
      <c r="P813" s="24">
        <v>53.38</v>
      </c>
      <c r="Q813" s="4" t="str">
        <f t="shared" si="112"/>
        <v>Available</v>
      </c>
      <c r="Y813" s="26" t="s">
        <v>2787</v>
      </c>
      <c r="Z813" s="26" t="s">
        <v>41</v>
      </c>
      <c r="AA813" s="84" t="str">
        <f t="shared" si="107"/>
        <v>Pooja Tripathi</v>
      </c>
      <c r="AB813" s="26">
        <v>69.63</v>
      </c>
      <c r="AG813" s="26" t="s">
        <v>2787</v>
      </c>
      <c r="AH813" s="4" t="str">
        <f t="shared" si="108"/>
        <v>00812</v>
      </c>
      <c r="AP813" s="4"/>
      <c r="AU813" s="26" t="s">
        <v>1377</v>
      </c>
      <c r="AV813" s="46" t="str">
        <f t="shared" si="109"/>
        <v>Approved</v>
      </c>
      <c r="BA813" s="26" t="s">
        <v>2787</v>
      </c>
      <c r="BB813" s="71" t="s">
        <v>192</v>
      </c>
      <c r="BC813" s="4" t="str">
        <f t="shared" si="110"/>
        <v>Cuttack</v>
      </c>
      <c r="BE813" s="4"/>
      <c r="BF813" s="4"/>
      <c r="BG813" s="26" t="s">
        <v>2787</v>
      </c>
      <c r="BH813" s="26" t="s">
        <v>41</v>
      </c>
      <c r="BI813" s="4">
        <f t="shared" si="111"/>
        <v>251.78</v>
      </c>
    </row>
    <row r="814" spans="9:61">
      <c r="I814" s="24">
        <v>576</v>
      </c>
      <c r="J814" s="46" t="str" cm="1">
        <f t="array" ref="J814">_xlfn.IFS(I814&gt;=750,"Low Risk",AND(I814&gt;=650,I814&lt;=749),"Medium Risk",I814&lt;650,"High Risk")</f>
        <v>High Risk</v>
      </c>
      <c r="N814" s="4"/>
      <c r="P814" s="26">
        <v>69.63</v>
      </c>
      <c r="Q814" s="4" t="str">
        <f t="shared" si="112"/>
        <v>Available</v>
      </c>
      <c r="Y814" s="24" t="s">
        <v>2790</v>
      </c>
      <c r="Z814" s="24" t="s">
        <v>12</v>
      </c>
      <c r="AA814" s="84" t="str">
        <f t="shared" si="107"/>
        <v>Priya Mohanty</v>
      </c>
      <c r="AB814" s="24">
        <v>37.49</v>
      </c>
      <c r="AG814" s="24" t="s">
        <v>2790</v>
      </c>
      <c r="AH814" s="4" t="str">
        <f t="shared" si="108"/>
        <v>00813</v>
      </c>
      <c r="AP814" s="4"/>
      <c r="AU814" s="24" t="s">
        <v>1426</v>
      </c>
      <c r="AV814" s="46" t="str">
        <f t="shared" si="109"/>
        <v>Under Review</v>
      </c>
      <c r="BA814" s="24" t="s">
        <v>2790</v>
      </c>
      <c r="BB814" s="70" t="s">
        <v>513</v>
      </c>
      <c r="BC814" s="4" t="str">
        <f t="shared" si="110"/>
        <v>Angul</v>
      </c>
      <c r="BE814" s="4"/>
      <c r="BF814" s="4"/>
      <c r="BG814" s="24" t="s">
        <v>2790</v>
      </c>
      <c r="BH814" s="24" t="s">
        <v>12</v>
      </c>
      <c r="BI814" s="4">
        <f t="shared" si="111"/>
        <v>105.8</v>
      </c>
    </row>
    <row r="815" spans="9:61">
      <c r="I815" s="26">
        <v>719</v>
      </c>
      <c r="J815" s="46" t="str" cm="1">
        <f t="array" ref="J815">_xlfn.IFS(I815&gt;=750,"Low Risk",AND(I815&gt;=650,I815&lt;=749),"Medium Risk",I815&lt;650,"High Risk")</f>
        <v>Medium Risk</v>
      </c>
      <c r="N815" s="4"/>
      <c r="P815" s="24">
        <v>37.49</v>
      </c>
      <c r="Q815" s="4" t="str">
        <f t="shared" si="112"/>
        <v>Available</v>
      </c>
      <c r="Y815" s="26" t="s">
        <v>2791</v>
      </c>
      <c r="Z815" s="26" t="s">
        <v>16</v>
      </c>
      <c r="AA815" s="84" t="str">
        <f t="shared" si="107"/>
        <v>Suresh Panda</v>
      </c>
      <c r="AB815" s="26">
        <v>60.61</v>
      </c>
      <c r="AG815" s="26" t="s">
        <v>2791</v>
      </c>
      <c r="AH815" s="4" t="str">
        <f t="shared" si="108"/>
        <v>00814</v>
      </c>
      <c r="AP815" s="4"/>
      <c r="AU815" s="26" t="s">
        <v>1426</v>
      </c>
      <c r="AV815" s="46" t="str">
        <f t="shared" si="109"/>
        <v>Under Review</v>
      </c>
      <c r="BA815" s="26" t="s">
        <v>2791</v>
      </c>
      <c r="BB815" s="71" t="s">
        <v>992</v>
      </c>
      <c r="BC815" s="4" t="str">
        <f t="shared" si="110"/>
        <v>Berhampur</v>
      </c>
      <c r="BE815" s="4"/>
      <c r="BF815" s="4"/>
      <c r="BG815" s="26" t="s">
        <v>2791</v>
      </c>
      <c r="BH815" s="26" t="s">
        <v>16</v>
      </c>
      <c r="BI815" s="4">
        <f t="shared" si="111"/>
        <v>197.62</v>
      </c>
    </row>
    <row r="816" spans="9:61">
      <c r="I816" s="24">
        <v>699</v>
      </c>
      <c r="J816" s="46" t="str" cm="1">
        <f t="array" ref="J816">_xlfn.IFS(I816&gt;=750,"Low Risk",AND(I816&gt;=650,I816&lt;=749),"Medium Risk",I816&lt;650,"High Risk")</f>
        <v>Medium Risk</v>
      </c>
      <c r="N816" s="4"/>
      <c r="P816" s="26">
        <v>60.61</v>
      </c>
      <c r="Q816" s="4" t="str">
        <f t="shared" si="112"/>
        <v>Available</v>
      </c>
      <c r="Y816" s="24" t="s">
        <v>2792</v>
      </c>
      <c r="Z816" s="24" t="s">
        <v>24</v>
      </c>
      <c r="AA816" s="84" t="str">
        <f t="shared" si="107"/>
        <v>Bikash Nayak</v>
      </c>
      <c r="AB816" s="24">
        <v>60.71</v>
      </c>
      <c r="AG816" s="24" t="s">
        <v>2792</v>
      </c>
      <c r="AH816" s="4" t="str">
        <f t="shared" si="108"/>
        <v>00815</v>
      </c>
      <c r="AP816" s="4"/>
      <c r="AU816" s="24" t="s">
        <v>1381</v>
      </c>
      <c r="AV816" s="46" t="str">
        <f t="shared" si="109"/>
        <v>Rejected</v>
      </c>
      <c r="BA816" s="24" t="s">
        <v>2792</v>
      </c>
      <c r="BB816" s="70" t="s">
        <v>694</v>
      </c>
      <c r="BC816" s="4" t="str">
        <f t="shared" si="110"/>
        <v>Bhubaneswar</v>
      </c>
      <c r="BE816" s="4"/>
      <c r="BF816" s="4"/>
      <c r="BG816" s="24" t="s">
        <v>2792</v>
      </c>
      <c r="BH816" s="24" t="s">
        <v>24</v>
      </c>
      <c r="BI816" s="4">
        <f t="shared" si="111"/>
        <v>190.31</v>
      </c>
    </row>
    <row r="817" spans="9:61">
      <c r="I817" s="26">
        <v>572</v>
      </c>
      <c r="J817" s="46" t="str" cm="1">
        <f t="array" ref="J817">_xlfn.IFS(I817&gt;=750,"Low Risk",AND(I817&gt;=650,I817&lt;=749),"Medium Risk",I817&lt;650,"High Risk")</f>
        <v>High Risk</v>
      </c>
      <c r="N817" s="4"/>
      <c r="P817" s="24">
        <v>60.71</v>
      </c>
      <c r="Q817" s="4" t="str">
        <f t="shared" si="112"/>
        <v>Available</v>
      </c>
      <c r="Y817" s="26" t="s">
        <v>2793</v>
      </c>
      <c r="Z817" s="26" t="s">
        <v>24</v>
      </c>
      <c r="AA817" s="84" t="str">
        <f t="shared" si="107"/>
        <v>Bikash Nayak</v>
      </c>
      <c r="AB817" s="26">
        <v>32.58</v>
      </c>
      <c r="AG817" s="26" t="s">
        <v>2793</v>
      </c>
      <c r="AH817" s="4" t="str">
        <f t="shared" si="108"/>
        <v>00816</v>
      </c>
      <c r="AP817" s="4"/>
      <c r="AU817" s="26" t="s">
        <v>1426</v>
      </c>
      <c r="AV817" s="46" t="str">
        <f t="shared" si="109"/>
        <v>Under Review</v>
      </c>
      <c r="BA817" s="26" t="s">
        <v>2793</v>
      </c>
      <c r="BB817" s="71" t="s">
        <v>573</v>
      </c>
      <c r="BC817" s="4" t="str">
        <f t="shared" si="110"/>
        <v>Bhubaneswar</v>
      </c>
      <c r="BE817" s="4"/>
      <c r="BF817" s="4"/>
      <c r="BG817" s="26" t="s">
        <v>2793</v>
      </c>
      <c r="BH817" s="26" t="s">
        <v>24</v>
      </c>
      <c r="BI817" s="4">
        <f t="shared" si="111"/>
        <v>190.31</v>
      </c>
    </row>
    <row r="818" spans="9:61">
      <c r="I818" s="24">
        <v>889</v>
      </c>
      <c r="J818" s="46" t="str" cm="1">
        <f t="array" ref="J818">_xlfn.IFS(I818&gt;=750,"Low Risk",AND(I818&gt;=650,I818&lt;=749),"Medium Risk",I818&lt;650,"High Risk")</f>
        <v>Low Risk</v>
      </c>
      <c r="N818" s="4"/>
      <c r="P818" s="26">
        <v>32.58</v>
      </c>
      <c r="Q818" s="4" t="str">
        <f t="shared" si="112"/>
        <v>Available</v>
      </c>
      <c r="Y818" s="24" t="s">
        <v>2794</v>
      </c>
      <c r="Z818" s="24" t="s">
        <v>7</v>
      </c>
      <c r="AA818" s="84" t="str">
        <f t="shared" si="107"/>
        <v>Rajesh Kumar</v>
      </c>
      <c r="AB818" s="24">
        <v>22.74</v>
      </c>
      <c r="AG818" s="24" t="s">
        <v>2794</v>
      </c>
      <c r="AH818" s="4" t="str">
        <f t="shared" si="108"/>
        <v>00817</v>
      </c>
      <c r="AP818" s="4"/>
      <c r="AU818" s="24" t="s">
        <v>1386</v>
      </c>
      <c r="AV818" s="46" t="str">
        <f t="shared" si="109"/>
        <v>Rejected</v>
      </c>
      <c r="BA818" s="24" t="s">
        <v>2794</v>
      </c>
      <c r="BB818" s="70" t="s">
        <v>1067</v>
      </c>
      <c r="BC818" s="4" t="str">
        <f t="shared" si="110"/>
        <v>Jharsuguda</v>
      </c>
      <c r="BE818" s="4"/>
      <c r="BF818" s="4"/>
      <c r="BG818" s="24" t="s">
        <v>2794</v>
      </c>
      <c r="BH818" s="24" t="s">
        <v>7</v>
      </c>
      <c r="BI818" s="4">
        <f t="shared" si="111"/>
        <v>209.86</v>
      </c>
    </row>
    <row r="819" spans="9:61">
      <c r="I819" s="26">
        <v>606</v>
      </c>
      <c r="J819" s="46" t="str" cm="1">
        <f t="array" ref="J819">_xlfn.IFS(I819&gt;=750,"Low Risk",AND(I819&gt;=650,I819&lt;=749),"Medium Risk",I819&lt;650,"High Risk")</f>
        <v>High Risk</v>
      </c>
      <c r="N819" s="4"/>
      <c r="P819" s="24">
        <v>22.74</v>
      </c>
      <c r="Q819" s="4" t="str">
        <f t="shared" si="112"/>
        <v>Available</v>
      </c>
      <c r="Y819" s="26" t="s">
        <v>2796</v>
      </c>
      <c r="Z819" s="26" t="s">
        <v>38</v>
      </c>
      <c r="AA819" s="84" t="str">
        <f t="shared" si="107"/>
        <v>Deepak Mishra</v>
      </c>
      <c r="AB819" s="26">
        <v>33.479999999999997</v>
      </c>
      <c r="AG819" s="26" t="s">
        <v>2796</v>
      </c>
      <c r="AH819" s="4" t="str">
        <f t="shared" si="108"/>
        <v>00818</v>
      </c>
      <c r="AP819" s="4"/>
      <c r="AU819" s="26" t="s">
        <v>1377</v>
      </c>
      <c r="AV819" s="46" t="str">
        <f t="shared" si="109"/>
        <v>Approved</v>
      </c>
      <c r="BA819" s="26" t="s">
        <v>2796</v>
      </c>
      <c r="BB819" s="71" t="s">
        <v>336</v>
      </c>
      <c r="BC819" s="4" t="str">
        <f t="shared" si="110"/>
        <v>Bhubaneswar</v>
      </c>
      <c r="BE819" s="4"/>
      <c r="BF819" s="4"/>
      <c r="BG819" s="26" t="s">
        <v>2796</v>
      </c>
      <c r="BH819" s="26" t="s">
        <v>38</v>
      </c>
      <c r="BI819" s="4">
        <f t="shared" si="111"/>
        <v>144.97999999999999</v>
      </c>
    </row>
    <row r="820" spans="9:61">
      <c r="I820" s="24">
        <v>896</v>
      </c>
      <c r="J820" s="46" t="str" cm="1">
        <f t="array" ref="J820">_xlfn.IFS(I820&gt;=750,"Low Risk",AND(I820&gt;=650,I820&lt;=749),"Medium Risk",I820&lt;650,"High Risk")</f>
        <v>Low Risk</v>
      </c>
      <c r="N820" s="4"/>
      <c r="P820" s="26">
        <v>33.479999999999997</v>
      </c>
      <c r="Q820" s="4" t="str">
        <f t="shared" si="112"/>
        <v>Available</v>
      </c>
      <c r="Y820" s="24" t="s">
        <v>2797</v>
      </c>
      <c r="Z820" s="24" t="s">
        <v>16</v>
      </c>
      <c r="AA820" s="84" t="str">
        <f t="shared" si="107"/>
        <v>Suresh Panda</v>
      </c>
      <c r="AB820" s="24">
        <v>94.22</v>
      </c>
      <c r="AG820" s="24" t="s">
        <v>2797</v>
      </c>
      <c r="AH820" s="4" t="str">
        <f t="shared" si="108"/>
        <v>00819</v>
      </c>
      <c r="AP820" s="4"/>
      <c r="AU820" s="24" t="s">
        <v>1377</v>
      </c>
      <c r="AV820" s="46" t="str">
        <f t="shared" si="109"/>
        <v>Approved</v>
      </c>
      <c r="BA820" s="24" t="s">
        <v>2797</v>
      </c>
      <c r="BB820" s="70" t="s">
        <v>211</v>
      </c>
      <c r="BC820" s="4" t="str">
        <f t="shared" si="110"/>
        <v>Berhampur</v>
      </c>
      <c r="BE820" s="4"/>
      <c r="BF820" s="4"/>
      <c r="BG820" s="24" t="s">
        <v>2797</v>
      </c>
      <c r="BH820" s="24" t="s">
        <v>16</v>
      </c>
      <c r="BI820" s="4">
        <f t="shared" si="111"/>
        <v>197.62</v>
      </c>
    </row>
    <row r="821" spans="9:61">
      <c r="I821" s="26">
        <v>628</v>
      </c>
      <c r="J821" s="46" t="str" cm="1">
        <f t="array" ref="J821">_xlfn.IFS(I821&gt;=750,"Low Risk",AND(I821&gt;=650,I821&lt;=749),"Medium Risk",I821&lt;650,"High Risk")</f>
        <v>High Risk</v>
      </c>
      <c r="N821" s="4"/>
      <c r="P821" s="24">
        <v>94.22</v>
      </c>
      <c r="Q821" s="4" t="str">
        <f t="shared" si="112"/>
        <v>Available</v>
      </c>
      <c r="Y821" s="26" t="s">
        <v>2798</v>
      </c>
      <c r="Z821" s="26" t="s">
        <v>7</v>
      </c>
      <c r="AA821" s="84" t="str">
        <f t="shared" si="107"/>
        <v>Rajesh Kumar</v>
      </c>
      <c r="AB821" s="26">
        <v>37.81</v>
      </c>
      <c r="AG821" s="26" t="s">
        <v>2798</v>
      </c>
      <c r="AH821" s="4" t="str">
        <f t="shared" si="108"/>
        <v>00820</v>
      </c>
      <c r="AP821" s="4"/>
      <c r="AU821" s="26" t="s">
        <v>1381</v>
      </c>
      <c r="AV821" s="46" t="str">
        <f t="shared" si="109"/>
        <v>Rejected</v>
      </c>
      <c r="BA821" s="26" t="s">
        <v>2798</v>
      </c>
      <c r="BB821" s="71" t="s">
        <v>1324</v>
      </c>
      <c r="BC821" s="4" t="str">
        <f t="shared" si="110"/>
        <v>Dhenkanal</v>
      </c>
      <c r="BE821" s="4"/>
      <c r="BF821" s="4"/>
      <c r="BG821" s="26" t="s">
        <v>2798</v>
      </c>
      <c r="BH821" s="26" t="s">
        <v>7</v>
      </c>
      <c r="BI821" s="4">
        <f t="shared" si="111"/>
        <v>209.86</v>
      </c>
    </row>
    <row r="822" spans="9:61">
      <c r="I822" s="24">
        <v>683</v>
      </c>
      <c r="J822" s="46" t="str" cm="1">
        <f t="array" ref="J822">_xlfn.IFS(I822&gt;=750,"Low Risk",AND(I822&gt;=650,I822&lt;=749),"Medium Risk",I822&lt;650,"High Risk")</f>
        <v>Medium Risk</v>
      </c>
      <c r="N822" s="4"/>
      <c r="P822" s="26">
        <v>37.81</v>
      </c>
      <c r="Q822" s="4" t="str">
        <f t="shared" si="112"/>
        <v>Available</v>
      </c>
      <c r="Y822" s="24" t="s">
        <v>2799</v>
      </c>
      <c r="Z822" s="24" t="s">
        <v>7</v>
      </c>
      <c r="AA822" s="84" t="str">
        <f t="shared" si="107"/>
        <v>Rajesh Kumar</v>
      </c>
      <c r="AB822" s="24">
        <v>6.27</v>
      </c>
      <c r="AG822" s="24" t="s">
        <v>2799</v>
      </c>
      <c r="AH822" s="4" t="str">
        <f t="shared" si="108"/>
        <v>00821</v>
      </c>
      <c r="AP822" s="4"/>
      <c r="AU822" s="24" t="s">
        <v>1377</v>
      </c>
      <c r="AV822" s="46" t="str">
        <f t="shared" si="109"/>
        <v>Approved</v>
      </c>
      <c r="BA822" s="24" t="s">
        <v>2799</v>
      </c>
      <c r="BB822" s="70" t="s">
        <v>1080</v>
      </c>
      <c r="BC822" s="4" t="str">
        <f t="shared" si="110"/>
        <v>Sambalpur</v>
      </c>
      <c r="BE822" s="4"/>
      <c r="BF822" s="4"/>
      <c r="BG822" s="24" t="s">
        <v>2799</v>
      </c>
      <c r="BH822" s="24" t="s">
        <v>7</v>
      </c>
      <c r="BI822" s="4">
        <f t="shared" si="111"/>
        <v>209.86</v>
      </c>
    </row>
    <row r="823" spans="9:61">
      <c r="I823" s="26">
        <v>640</v>
      </c>
      <c r="J823" s="46" t="str" cm="1">
        <f t="array" ref="J823">_xlfn.IFS(I823&gt;=750,"Low Risk",AND(I823&gt;=650,I823&lt;=749),"Medium Risk",I823&lt;650,"High Risk")</f>
        <v>High Risk</v>
      </c>
      <c r="N823" s="4"/>
      <c r="P823" s="24">
        <v>6.27</v>
      </c>
      <c r="Q823" s="4" t="str">
        <f t="shared" si="112"/>
        <v>Available</v>
      </c>
      <c r="Y823" s="26" t="s">
        <v>2802</v>
      </c>
      <c r="Z823" s="26" t="s">
        <v>12</v>
      </c>
      <c r="AA823" s="84" t="str">
        <f t="shared" si="107"/>
        <v>Priya Mohanty</v>
      </c>
      <c r="AB823" s="26">
        <v>56.62</v>
      </c>
      <c r="AG823" s="26" t="s">
        <v>2802</v>
      </c>
      <c r="AH823" s="4" t="str">
        <f t="shared" si="108"/>
        <v>00822</v>
      </c>
      <c r="AP823" s="4"/>
      <c r="AU823" s="26" t="s">
        <v>1377</v>
      </c>
      <c r="AV823" s="46" t="str">
        <f t="shared" si="109"/>
        <v>Approved</v>
      </c>
      <c r="BA823" s="26" t="s">
        <v>2802</v>
      </c>
      <c r="BB823" s="71" t="s">
        <v>1025</v>
      </c>
      <c r="BC823" s="4" t="str">
        <f t="shared" si="110"/>
        <v>Sambalpur</v>
      </c>
      <c r="BE823" s="4"/>
      <c r="BF823" s="4"/>
      <c r="BG823" s="26" t="s">
        <v>2802</v>
      </c>
      <c r="BH823" s="26" t="s">
        <v>12</v>
      </c>
      <c r="BI823" s="4">
        <f t="shared" si="111"/>
        <v>105.8</v>
      </c>
    </row>
    <row r="824" spans="9:61">
      <c r="I824" s="24">
        <v>713</v>
      </c>
      <c r="J824" s="46" t="str" cm="1">
        <f t="array" ref="J824">_xlfn.IFS(I824&gt;=750,"Low Risk",AND(I824&gt;=650,I824&lt;=749),"Medium Risk",I824&lt;650,"High Risk")</f>
        <v>Medium Risk</v>
      </c>
      <c r="N824" s="4"/>
      <c r="P824" s="26">
        <v>56.62</v>
      </c>
      <c r="Q824" s="4" t="str">
        <f t="shared" si="112"/>
        <v>Available</v>
      </c>
      <c r="Y824" s="24" t="s">
        <v>2804</v>
      </c>
      <c r="Z824" s="24" t="s">
        <v>28</v>
      </c>
      <c r="AA824" s="84" t="str">
        <f t="shared" si="107"/>
        <v>Sunita Sahu</v>
      </c>
      <c r="AB824" s="24">
        <v>28.62</v>
      </c>
      <c r="AG824" s="24" t="s">
        <v>2804</v>
      </c>
      <c r="AH824" s="4" t="str">
        <f t="shared" si="108"/>
        <v>00823</v>
      </c>
      <c r="AP824" s="4"/>
      <c r="AU824" s="24" t="s">
        <v>1381</v>
      </c>
      <c r="AV824" s="46" t="str">
        <f t="shared" si="109"/>
        <v>Rejected</v>
      </c>
      <c r="BA824" s="24" t="s">
        <v>2804</v>
      </c>
      <c r="BB824" s="70" t="s">
        <v>661</v>
      </c>
      <c r="BC824" s="4" t="str">
        <f t="shared" si="110"/>
        <v>Dhenkanal</v>
      </c>
      <c r="BE824" s="4"/>
      <c r="BF824" s="4"/>
      <c r="BG824" s="24" t="s">
        <v>2804</v>
      </c>
      <c r="BH824" s="24" t="s">
        <v>28</v>
      </c>
      <c r="BI824" s="4">
        <f t="shared" si="111"/>
        <v>162.30000000000001</v>
      </c>
    </row>
    <row r="825" spans="9:61">
      <c r="I825" s="26">
        <v>752</v>
      </c>
      <c r="J825" s="46" t="str" cm="1">
        <f t="array" ref="J825">_xlfn.IFS(I825&gt;=750,"Low Risk",AND(I825&gt;=650,I825&lt;=749),"Medium Risk",I825&lt;650,"High Risk")</f>
        <v>Low Risk</v>
      </c>
      <c r="N825" s="4"/>
      <c r="P825" s="24">
        <v>28.62</v>
      </c>
      <c r="Q825" s="4" t="str">
        <f t="shared" si="112"/>
        <v>Available</v>
      </c>
      <c r="Y825" s="26" t="s">
        <v>2806</v>
      </c>
      <c r="Z825" s="26" t="s">
        <v>38</v>
      </c>
      <c r="AA825" s="84" t="str">
        <f t="shared" si="107"/>
        <v>Deepak Mishra</v>
      </c>
      <c r="AB825" s="26">
        <v>77.569999999999993</v>
      </c>
      <c r="AG825" s="26" t="s">
        <v>2806</v>
      </c>
      <c r="AH825" s="4" t="str">
        <f t="shared" si="108"/>
        <v>00824</v>
      </c>
      <c r="AP825" s="4"/>
      <c r="AU825" s="26" t="s">
        <v>1377</v>
      </c>
      <c r="AV825" s="46" t="str">
        <f t="shared" si="109"/>
        <v>Approved</v>
      </c>
      <c r="BA825" s="26" t="s">
        <v>2806</v>
      </c>
      <c r="BB825" s="71" t="s">
        <v>527</v>
      </c>
      <c r="BC825" s="4" t="str">
        <f t="shared" si="110"/>
        <v>Berhampur</v>
      </c>
      <c r="BE825" s="4"/>
      <c r="BF825" s="4"/>
      <c r="BG825" s="26" t="s">
        <v>2806</v>
      </c>
      <c r="BH825" s="26" t="s">
        <v>38</v>
      </c>
      <c r="BI825" s="4">
        <f t="shared" si="111"/>
        <v>144.97999999999999</v>
      </c>
    </row>
    <row r="826" spans="9:61">
      <c r="I826" s="24">
        <v>585</v>
      </c>
      <c r="J826" s="46" t="str" cm="1">
        <f t="array" ref="J826">_xlfn.IFS(I826&gt;=750,"Low Risk",AND(I826&gt;=650,I826&lt;=749),"Medium Risk",I826&lt;650,"High Risk")</f>
        <v>High Risk</v>
      </c>
      <c r="N826" s="4"/>
      <c r="P826" s="26">
        <v>77.569999999999993</v>
      </c>
      <c r="Q826" s="4" t="str">
        <f t="shared" si="112"/>
        <v>Available</v>
      </c>
      <c r="Y826" s="24" t="s">
        <v>2808</v>
      </c>
      <c r="Z826" s="24" t="s">
        <v>28</v>
      </c>
      <c r="AA826" s="84" t="str">
        <f t="shared" si="107"/>
        <v>Sunita Sahu</v>
      </c>
      <c r="AB826" s="24">
        <v>76.63</v>
      </c>
      <c r="AG826" s="24" t="s">
        <v>2808</v>
      </c>
      <c r="AH826" s="4" t="str">
        <f t="shared" si="108"/>
        <v>00825</v>
      </c>
      <c r="AP826" s="4"/>
      <c r="AU826" s="24" t="s">
        <v>1377</v>
      </c>
      <c r="AV826" s="46" t="str">
        <f t="shared" si="109"/>
        <v>Approved</v>
      </c>
      <c r="BA826" s="24" t="s">
        <v>2808</v>
      </c>
      <c r="BB826" s="70" t="s">
        <v>1348</v>
      </c>
      <c r="BC826" s="4" t="str">
        <f t="shared" si="110"/>
        <v>Angul</v>
      </c>
      <c r="BE826" s="4"/>
      <c r="BF826" s="4"/>
      <c r="BG826" s="24" t="s">
        <v>2808</v>
      </c>
      <c r="BH826" s="24" t="s">
        <v>28</v>
      </c>
      <c r="BI826" s="4">
        <f t="shared" si="111"/>
        <v>162.30000000000001</v>
      </c>
    </row>
    <row r="827" spans="9:61">
      <c r="I827" s="26">
        <v>839</v>
      </c>
      <c r="J827" s="46" t="str" cm="1">
        <f t="array" ref="J827">_xlfn.IFS(I827&gt;=750,"Low Risk",AND(I827&gt;=650,I827&lt;=749),"Medium Risk",I827&lt;650,"High Risk")</f>
        <v>Low Risk</v>
      </c>
      <c r="N827" s="4"/>
      <c r="P827" s="24">
        <v>76.63</v>
      </c>
      <c r="Q827" s="4" t="str">
        <f t="shared" si="112"/>
        <v>Available</v>
      </c>
      <c r="Y827" s="26" t="s">
        <v>2810</v>
      </c>
      <c r="Z827" s="26" t="s">
        <v>35</v>
      </c>
      <c r="AA827" s="84" t="str">
        <f t="shared" si="107"/>
        <v>Kavita Rath</v>
      </c>
      <c r="AB827" s="26">
        <v>22.68</v>
      </c>
      <c r="AG827" s="26" t="s">
        <v>2810</v>
      </c>
      <c r="AH827" s="4" t="str">
        <f t="shared" si="108"/>
        <v>00826</v>
      </c>
      <c r="AP827" s="4"/>
      <c r="AU827" s="26" t="s">
        <v>1386</v>
      </c>
      <c r="AV827" s="46" t="str">
        <f t="shared" si="109"/>
        <v>Rejected</v>
      </c>
      <c r="BA827" s="26" t="s">
        <v>2810</v>
      </c>
      <c r="BB827" s="71" t="s">
        <v>682</v>
      </c>
      <c r="BC827" s="4" t="str">
        <f t="shared" si="110"/>
        <v>Bhubaneswar</v>
      </c>
      <c r="BE827" s="4"/>
      <c r="BF827" s="4"/>
      <c r="BG827" s="26" t="s">
        <v>2810</v>
      </c>
      <c r="BH827" s="26" t="s">
        <v>35</v>
      </c>
      <c r="BI827" s="4">
        <f t="shared" si="111"/>
        <v>103.83</v>
      </c>
    </row>
    <row r="828" spans="9:61">
      <c r="I828" s="24">
        <v>900</v>
      </c>
      <c r="J828" s="46" t="str" cm="1">
        <f t="array" ref="J828">_xlfn.IFS(I828&gt;=750,"Low Risk",AND(I828&gt;=650,I828&lt;=749),"Medium Risk",I828&lt;650,"High Risk")</f>
        <v>Low Risk</v>
      </c>
      <c r="N828" s="4"/>
      <c r="P828" s="26">
        <v>22.68</v>
      </c>
      <c r="Q828" s="4" t="str">
        <f t="shared" si="112"/>
        <v>Available</v>
      </c>
      <c r="Y828" s="24" t="s">
        <v>2811</v>
      </c>
      <c r="Z828" s="24" t="s">
        <v>24</v>
      </c>
      <c r="AA828" s="84" t="str">
        <f t="shared" si="107"/>
        <v>Bikash Nayak</v>
      </c>
      <c r="AB828" s="24">
        <v>5.7</v>
      </c>
      <c r="AG828" s="24" t="s">
        <v>2811</v>
      </c>
      <c r="AH828" s="4" t="str">
        <f t="shared" si="108"/>
        <v>00827</v>
      </c>
      <c r="AP828" s="4"/>
      <c r="AU828" s="24" t="s">
        <v>1377</v>
      </c>
      <c r="AV828" s="46" t="str">
        <f t="shared" si="109"/>
        <v>Approved</v>
      </c>
      <c r="BA828" s="24" t="s">
        <v>2811</v>
      </c>
      <c r="BB828" s="70" t="s">
        <v>1292</v>
      </c>
      <c r="BC828" s="4" t="str">
        <f t="shared" si="110"/>
        <v>Cuttack</v>
      </c>
      <c r="BE828" s="4"/>
      <c r="BF828" s="4"/>
      <c r="BG828" s="24" t="s">
        <v>2811</v>
      </c>
      <c r="BH828" s="24" t="s">
        <v>24</v>
      </c>
      <c r="BI828" s="4">
        <f t="shared" si="111"/>
        <v>190.31</v>
      </c>
    </row>
    <row r="829" spans="9:61">
      <c r="I829" s="26">
        <v>763</v>
      </c>
      <c r="J829" s="46" t="str" cm="1">
        <f t="array" ref="J829">_xlfn.IFS(I829&gt;=750,"Low Risk",AND(I829&gt;=650,I829&lt;=749),"Medium Risk",I829&lt;650,"High Risk")</f>
        <v>Low Risk</v>
      </c>
      <c r="N829" s="4"/>
      <c r="P829" s="24">
        <v>5.7</v>
      </c>
      <c r="Q829" s="4" t="str">
        <f t="shared" si="112"/>
        <v>Available</v>
      </c>
      <c r="Y829" s="26" t="s">
        <v>2814</v>
      </c>
      <c r="Z829" s="26" t="s">
        <v>32</v>
      </c>
      <c r="AA829" s="84" t="str">
        <f t="shared" si="107"/>
        <v>Ramesh Behera</v>
      </c>
      <c r="AB829" s="26">
        <v>19.09</v>
      </c>
      <c r="AG829" s="26" t="s">
        <v>2814</v>
      </c>
      <c r="AH829" s="4" t="str">
        <f t="shared" si="108"/>
        <v>00828</v>
      </c>
      <c r="AP829" s="4"/>
      <c r="AU829" s="26" t="s">
        <v>1377</v>
      </c>
      <c r="AV829" s="46" t="str">
        <f t="shared" si="109"/>
        <v>Approved</v>
      </c>
      <c r="BA829" s="26" t="s">
        <v>2814</v>
      </c>
      <c r="BB829" s="71" t="s">
        <v>596</v>
      </c>
      <c r="BC829" s="4" t="str">
        <f t="shared" si="110"/>
        <v>Cuttack</v>
      </c>
      <c r="BE829" s="4"/>
      <c r="BF829" s="4"/>
      <c r="BG829" s="26" t="s">
        <v>2814</v>
      </c>
      <c r="BH829" s="26" t="s">
        <v>32</v>
      </c>
      <c r="BI829" s="4">
        <f t="shared" si="111"/>
        <v>224.53</v>
      </c>
    </row>
    <row r="830" spans="9:61">
      <c r="I830" s="24">
        <v>596</v>
      </c>
      <c r="J830" s="46" t="str" cm="1">
        <f t="array" ref="J830">_xlfn.IFS(I830&gt;=750,"Low Risk",AND(I830&gt;=650,I830&lt;=749),"Medium Risk",I830&lt;650,"High Risk")</f>
        <v>High Risk</v>
      </c>
      <c r="N830" s="4"/>
      <c r="P830" s="26">
        <v>19.09</v>
      </c>
      <c r="Q830" s="4" t="str">
        <f t="shared" si="112"/>
        <v>Available</v>
      </c>
      <c r="Y830" s="24" t="s">
        <v>2815</v>
      </c>
      <c r="Z830" s="24" t="s">
        <v>12</v>
      </c>
      <c r="AA830" s="84" t="str">
        <f t="shared" si="107"/>
        <v>Priya Mohanty</v>
      </c>
      <c r="AB830" s="24">
        <v>99.68</v>
      </c>
      <c r="AG830" s="24" t="s">
        <v>2815</v>
      </c>
      <c r="AH830" s="4" t="str">
        <f t="shared" si="108"/>
        <v>00829</v>
      </c>
      <c r="AP830" s="4"/>
      <c r="AU830" s="24" t="s">
        <v>1426</v>
      </c>
      <c r="AV830" s="46" t="str">
        <f t="shared" si="109"/>
        <v>Under Review</v>
      </c>
      <c r="BA830" s="24" t="s">
        <v>2815</v>
      </c>
      <c r="BB830" s="70" t="s">
        <v>907</v>
      </c>
      <c r="BC830" s="4" t="str">
        <f t="shared" si="110"/>
        <v>Bhubaneswar</v>
      </c>
      <c r="BE830" s="4"/>
      <c r="BF830" s="4"/>
      <c r="BG830" s="24" t="s">
        <v>2815</v>
      </c>
      <c r="BH830" s="24" t="s">
        <v>12</v>
      </c>
      <c r="BI830" s="4">
        <f t="shared" si="111"/>
        <v>105.8</v>
      </c>
    </row>
    <row r="831" spans="9:61">
      <c r="I831" s="26">
        <v>684</v>
      </c>
      <c r="J831" s="46" t="str" cm="1">
        <f t="array" ref="J831">_xlfn.IFS(I831&gt;=750,"Low Risk",AND(I831&gt;=650,I831&lt;=749),"Medium Risk",I831&lt;650,"High Risk")</f>
        <v>Medium Risk</v>
      </c>
      <c r="N831" s="4"/>
      <c r="P831" s="24">
        <v>99.68</v>
      </c>
      <c r="Q831" s="4" t="str">
        <f t="shared" si="112"/>
        <v>Available</v>
      </c>
      <c r="Y831" s="26" t="s">
        <v>2816</v>
      </c>
      <c r="Z831" s="26" t="s">
        <v>16</v>
      </c>
      <c r="AA831" s="84" t="str">
        <f t="shared" si="107"/>
        <v>Suresh Panda</v>
      </c>
      <c r="AB831" s="26">
        <v>41.21</v>
      </c>
      <c r="AG831" s="26" t="s">
        <v>2816</v>
      </c>
      <c r="AH831" s="4" t="str">
        <f t="shared" si="108"/>
        <v>00830</v>
      </c>
      <c r="AP831" s="4"/>
      <c r="AU831" s="26" t="s">
        <v>1381</v>
      </c>
      <c r="AV831" s="46" t="str">
        <f t="shared" si="109"/>
        <v>Rejected</v>
      </c>
      <c r="BA831" s="26" t="s">
        <v>2816</v>
      </c>
      <c r="BB831" s="71" t="s">
        <v>1010</v>
      </c>
      <c r="BC831" s="4" t="str">
        <f t="shared" si="110"/>
        <v>Bhubaneswar</v>
      </c>
      <c r="BE831" s="4"/>
      <c r="BF831" s="4"/>
      <c r="BG831" s="26" t="s">
        <v>2816</v>
      </c>
      <c r="BH831" s="26" t="s">
        <v>16</v>
      </c>
      <c r="BI831" s="4">
        <f t="shared" si="111"/>
        <v>197.62</v>
      </c>
    </row>
    <row r="832" spans="9:61">
      <c r="I832" s="24">
        <v>825</v>
      </c>
      <c r="J832" s="46" t="str" cm="1">
        <f t="array" ref="J832">_xlfn.IFS(I832&gt;=750,"Low Risk",AND(I832&gt;=650,I832&lt;=749),"Medium Risk",I832&lt;650,"High Risk")</f>
        <v>Low Risk</v>
      </c>
      <c r="N832" s="4"/>
      <c r="P832" s="26">
        <v>41.21</v>
      </c>
      <c r="Q832" s="4" t="str">
        <f t="shared" si="112"/>
        <v>Available</v>
      </c>
      <c r="Y832" s="24" t="s">
        <v>2818</v>
      </c>
      <c r="Z832" s="24" t="s">
        <v>16</v>
      </c>
      <c r="AA832" s="84" t="str">
        <f t="shared" si="107"/>
        <v>Suresh Panda</v>
      </c>
      <c r="AB832" s="24">
        <v>78.709999999999994</v>
      </c>
      <c r="AG832" s="24" t="s">
        <v>2818</v>
      </c>
      <c r="AH832" s="4" t="str">
        <f t="shared" si="108"/>
        <v>00831</v>
      </c>
      <c r="AP832" s="4"/>
      <c r="AU832" s="24" t="s">
        <v>1377</v>
      </c>
      <c r="AV832" s="46" t="str">
        <f t="shared" si="109"/>
        <v>Approved</v>
      </c>
      <c r="BA832" s="24" t="s">
        <v>2818</v>
      </c>
      <c r="BB832" s="70" t="s">
        <v>988</v>
      </c>
      <c r="BC832" s="4" t="str">
        <f t="shared" si="110"/>
        <v>Dhenkanal</v>
      </c>
      <c r="BE832" s="4"/>
      <c r="BF832" s="4"/>
      <c r="BG832" s="24" t="s">
        <v>2818</v>
      </c>
      <c r="BH832" s="24" t="s">
        <v>16</v>
      </c>
      <c r="BI832" s="4">
        <f t="shared" si="111"/>
        <v>197.62</v>
      </c>
    </row>
    <row r="833" spans="9:61">
      <c r="I833" s="26">
        <v>697</v>
      </c>
      <c r="J833" s="46" t="str" cm="1">
        <f t="array" ref="J833">_xlfn.IFS(I833&gt;=750,"Low Risk",AND(I833&gt;=650,I833&lt;=749),"Medium Risk",I833&lt;650,"High Risk")</f>
        <v>Medium Risk</v>
      </c>
      <c r="N833" s="4"/>
      <c r="P833" s="24">
        <v>78.709999999999994</v>
      </c>
      <c r="Q833" s="4" t="str">
        <f t="shared" si="112"/>
        <v>Available</v>
      </c>
      <c r="Y833" s="26" t="s">
        <v>2820</v>
      </c>
      <c r="Z833" s="26" t="s">
        <v>16</v>
      </c>
      <c r="AA833" s="84" t="str">
        <f t="shared" si="107"/>
        <v>Suresh Panda</v>
      </c>
      <c r="AB833" s="26">
        <v>68.95</v>
      </c>
      <c r="AG833" s="26" t="s">
        <v>2820</v>
      </c>
      <c r="AH833" s="4" t="str">
        <f t="shared" si="108"/>
        <v>00832</v>
      </c>
      <c r="AP833" s="4"/>
      <c r="AU833" s="26" t="s">
        <v>1426</v>
      </c>
      <c r="AV833" s="46" t="str">
        <f t="shared" si="109"/>
        <v>Under Review</v>
      </c>
      <c r="BA833" s="26" t="s">
        <v>2820</v>
      </c>
      <c r="BB833" s="71" t="s">
        <v>1302</v>
      </c>
      <c r="BC833" s="4" t="str">
        <f t="shared" si="110"/>
        <v>Sambalpur</v>
      </c>
      <c r="BE833" s="4"/>
      <c r="BF833" s="4"/>
      <c r="BG833" s="26" t="s">
        <v>2820</v>
      </c>
      <c r="BH833" s="26" t="s">
        <v>16</v>
      </c>
      <c r="BI833" s="4">
        <f t="shared" si="111"/>
        <v>197.62</v>
      </c>
    </row>
    <row r="834" spans="9:61">
      <c r="I834" s="24">
        <v>729</v>
      </c>
      <c r="J834" s="46" t="str" cm="1">
        <f t="array" ref="J834">_xlfn.IFS(I834&gt;=750,"Low Risk",AND(I834&gt;=650,I834&lt;=749),"Medium Risk",I834&lt;650,"High Risk")</f>
        <v>Medium Risk</v>
      </c>
      <c r="N834" s="4"/>
      <c r="P834" s="26">
        <v>68.95</v>
      </c>
      <c r="Q834" s="4" t="str">
        <f t="shared" si="112"/>
        <v>Available</v>
      </c>
      <c r="Y834" s="24" t="s">
        <v>2821</v>
      </c>
      <c r="Z834" s="24" t="s">
        <v>20</v>
      </c>
      <c r="AA834" s="84" t="str">
        <f t="shared" si="107"/>
        <v>Anita Das</v>
      </c>
      <c r="AB834" s="24">
        <v>55.52</v>
      </c>
      <c r="AG834" s="24" t="s">
        <v>2821</v>
      </c>
      <c r="AH834" s="4" t="str">
        <f t="shared" si="108"/>
        <v>00833</v>
      </c>
      <c r="AP834" s="4"/>
      <c r="AU834" s="24" t="s">
        <v>1386</v>
      </c>
      <c r="AV834" s="46" t="str">
        <f t="shared" si="109"/>
        <v>Rejected</v>
      </c>
      <c r="BA834" s="24" t="s">
        <v>2821</v>
      </c>
      <c r="BB834" s="70" t="s">
        <v>1030</v>
      </c>
      <c r="BC834" s="4" t="str">
        <f t="shared" si="110"/>
        <v>Dhenkanal</v>
      </c>
      <c r="BE834" s="4"/>
      <c r="BF834" s="4"/>
      <c r="BG834" s="24" t="s">
        <v>2821</v>
      </c>
      <c r="BH834" s="24" t="s">
        <v>20</v>
      </c>
      <c r="BI834" s="4">
        <f t="shared" si="111"/>
        <v>104.66</v>
      </c>
    </row>
    <row r="835" spans="9:61">
      <c r="I835" s="26">
        <v>813</v>
      </c>
      <c r="J835" s="46" t="str" cm="1">
        <f t="array" ref="J835">_xlfn.IFS(I835&gt;=750,"Low Risk",AND(I835&gt;=650,I835&lt;=749),"Medium Risk",I835&lt;650,"High Risk")</f>
        <v>Low Risk</v>
      </c>
      <c r="N835" s="4"/>
      <c r="P835" s="24">
        <v>55.52</v>
      </c>
      <c r="Q835" s="4" t="str">
        <f t="shared" si="112"/>
        <v>Available</v>
      </c>
      <c r="Y835" s="26" t="s">
        <v>2822</v>
      </c>
      <c r="Z835" s="26" t="s">
        <v>41</v>
      </c>
      <c r="AA835" s="84" t="str">
        <f t="shared" ref="AA835:AA898" si="113">VLOOKUP(Z835,$W$2:$X$11,2,FALSE)</f>
        <v>Pooja Tripathi</v>
      </c>
      <c r="AB835" s="26">
        <v>2.21</v>
      </c>
      <c r="AG835" s="26" t="s">
        <v>2822</v>
      </c>
      <c r="AH835" s="4" t="str">
        <f t="shared" ref="AH835:AH898" si="114">RIGHT(AG835,5)</f>
        <v>00834</v>
      </c>
      <c r="AP835" s="4"/>
      <c r="AU835" s="26" t="s">
        <v>1377</v>
      </c>
      <c r="AV835" s="46" t="str">
        <f t="shared" ref="AV835:AV898" si="115">PROPER(TRIM(AU835))</f>
        <v>Approved</v>
      </c>
      <c r="BA835" s="26" t="s">
        <v>2822</v>
      </c>
      <c r="BB835" s="71" t="s">
        <v>495</v>
      </c>
      <c r="BC835" s="4" t="str">
        <f t="shared" ref="BC835:BC898" si="116">VLOOKUP(BB835,$AY$2:$AZ$501,2,FALSE)</f>
        <v>Puri</v>
      </c>
      <c r="BE835" s="4"/>
      <c r="BF835" s="4"/>
      <c r="BG835" s="26" t="s">
        <v>2822</v>
      </c>
      <c r="BH835" s="26" t="s">
        <v>41</v>
      </c>
      <c r="BI835" s="4">
        <f t="shared" ref="BI835:BI898" si="117">VLOOKUP(BH835,$BE$2:$BF$11,2,FALSE)</f>
        <v>251.78</v>
      </c>
    </row>
    <row r="836" spans="9:61">
      <c r="I836" s="24">
        <v>713</v>
      </c>
      <c r="J836" s="46" t="str" cm="1">
        <f t="array" ref="J836">_xlfn.IFS(I836&gt;=750,"Low Risk",AND(I836&gt;=650,I836&lt;=749),"Medium Risk",I836&lt;650,"High Risk")</f>
        <v>Medium Risk</v>
      </c>
      <c r="N836" s="4"/>
      <c r="P836" s="26">
        <v>2.21</v>
      </c>
      <c r="Q836" s="4" t="str">
        <f t="shared" si="112"/>
        <v>Available</v>
      </c>
      <c r="Y836" s="24" t="s">
        <v>2824</v>
      </c>
      <c r="Z836" s="24" t="s">
        <v>12</v>
      </c>
      <c r="AA836" s="84" t="str">
        <f t="shared" si="113"/>
        <v>Priya Mohanty</v>
      </c>
      <c r="AB836" s="24">
        <v>63.06</v>
      </c>
      <c r="AG836" s="24" t="s">
        <v>2824</v>
      </c>
      <c r="AH836" s="4" t="str">
        <f t="shared" si="114"/>
        <v>00835</v>
      </c>
      <c r="AP836" s="4"/>
      <c r="AU836" s="24" t="s">
        <v>1377</v>
      </c>
      <c r="AV836" s="46" t="str">
        <f t="shared" si="115"/>
        <v>Approved</v>
      </c>
      <c r="BA836" s="24" t="s">
        <v>2824</v>
      </c>
      <c r="BB836" s="70" t="s">
        <v>489</v>
      </c>
      <c r="BC836" s="4" t="str">
        <f t="shared" si="116"/>
        <v>Angul</v>
      </c>
      <c r="BE836" s="4"/>
      <c r="BF836" s="4"/>
      <c r="BG836" s="24" t="s">
        <v>2824</v>
      </c>
      <c r="BH836" s="24" t="s">
        <v>12</v>
      </c>
      <c r="BI836" s="4">
        <f t="shared" si="117"/>
        <v>105.8</v>
      </c>
    </row>
    <row r="837" spans="9:61">
      <c r="I837" s="26">
        <v>731</v>
      </c>
      <c r="J837" s="46" t="str" cm="1">
        <f t="array" ref="J837">_xlfn.IFS(I837&gt;=750,"Low Risk",AND(I837&gt;=650,I837&lt;=749),"Medium Risk",I837&lt;650,"High Risk")</f>
        <v>Medium Risk</v>
      </c>
      <c r="N837" s="4"/>
      <c r="P837" s="24">
        <v>63.06</v>
      </c>
      <c r="Q837" s="4" t="str">
        <f t="shared" si="112"/>
        <v>Available</v>
      </c>
      <c r="Y837" s="26" t="s">
        <v>2825</v>
      </c>
      <c r="Z837" s="26" t="s">
        <v>41</v>
      </c>
      <c r="AA837" s="84" t="str">
        <f t="shared" si="113"/>
        <v>Pooja Tripathi</v>
      </c>
      <c r="AB837" s="26">
        <v>36.770000000000003</v>
      </c>
      <c r="AG837" s="26" t="s">
        <v>2825</v>
      </c>
      <c r="AH837" s="4" t="str">
        <f t="shared" si="114"/>
        <v>00836</v>
      </c>
      <c r="AP837" s="4"/>
      <c r="AU837" s="26" t="s">
        <v>1377</v>
      </c>
      <c r="AV837" s="46" t="str">
        <f t="shared" si="115"/>
        <v>Approved</v>
      </c>
      <c r="BA837" s="26" t="s">
        <v>2825</v>
      </c>
      <c r="BB837" s="71" t="s">
        <v>611</v>
      </c>
      <c r="BC837" s="4" t="str">
        <f t="shared" si="116"/>
        <v>Cuttack</v>
      </c>
      <c r="BE837" s="4"/>
      <c r="BF837" s="4"/>
      <c r="BG837" s="26" t="s">
        <v>2825</v>
      </c>
      <c r="BH837" s="26" t="s">
        <v>41</v>
      </c>
      <c r="BI837" s="4">
        <f t="shared" si="117"/>
        <v>251.78</v>
      </c>
    </row>
    <row r="838" spans="9:61">
      <c r="I838" s="24">
        <v>793</v>
      </c>
      <c r="J838" s="46" t="str" cm="1">
        <f t="array" ref="J838">_xlfn.IFS(I838&gt;=750,"Low Risk",AND(I838&gt;=650,I838&lt;=749),"Medium Risk",I838&lt;650,"High Risk")</f>
        <v>Low Risk</v>
      </c>
      <c r="N838" s="4"/>
      <c r="P838" s="26">
        <v>36.770000000000003</v>
      </c>
      <c r="Q838" s="4" t="str">
        <f t="shared" ref="Q838:Q901" si="118">IF(ISBLANK(P838),"missing","Available")</f>
        <v>Available</v>
      </c>
      <c r="Y838" s="24" t="s">
        <v>2826</v>
      </c>
      <c r="Z838" s="24" t="s">
        <v>38</v>
      </c>
      <c r="AA838" s="84" t="str">
        <f t="shared" si="113"/>
        <v>Deepak Mishra</v>
      </c>
      <c r="AB838" s="24">
        <v>48.27</v>
      </c>
      <c r="AG838" s="24" t="s">
        <v>2826</v>
      </c>
      <c r="AH838" s="4" t="str">
        <f t="shared" si="114"/>
        <v>00837</v>
      </c>
      <c r="AP838" s="4"/>
      <c r="AU838" s="24" t="s">
        <v>1426</v>
      </c>
      <c r="AV838" s="46" t="str">
        <f t="shared" si="115"/>
        <v>Under Review</v>
      </c>
      <c r="BA838" s="24" t="s">
        <v>2826</v>
      </c>
      <c r="BB838" s="70" t="s">
        <v>187</v>
      </c>
      <c r="BC838" s="4" t="str">
        <f t="shared" si="116"/>
        <v>Cuttack</v>
      </c>
      <c r="BE838" s="4"/>
      <c r="BF838" s="4"/>
      <c r="BG838" s="24" t="s">
        <v>2826</v>
      </c>
      <c r="BH838" s="24" t="s">
        <v>38</v>
      </c>
      <c r="BI838" s="4">
        <f t="shared" si="117"/>
        <v>144.97999999999999</v>
      </c>
    </row>
    <row r="839" spans="9:61">
      <c r="I839" s="26">
        <v>883</v>
      </c>
      <c r="J839" s="46" t="str" cm="1">
        <f t="array" ref="J839">_xlfn.IFS(I839&gt;=750,"Low Risk",AND(I839&gt;=650,I839&lt;=749),"Medium Risk",I839&lt;650,"High Risk")</f>
        <v>Low Risk</v>
      </c>
      <c r="N839" s="4"/>
      <c r="P839" s="24">
        <v>48.27</v>
      </c>
      <c r="Q839" s="4" t="str">
        <f t="shared" si="118"/>
        <v>Available</v>
      </c>
      <c r="Y839" s="26" t="s">
        <v>2828</v>
      </c>
      <c r="Z839" s="26" t="s">
        <v>24</v>
      </c>
      <c r="AA839" s="84" t="str">
        <f t="shared" si="113"/>
        <v>Bikash Nayak</v>
      </c>
      <c r="AB839" s="26">
        <v>96.35</v>
      </c>
      <c r="AG839" s="26" t="s">
        <v>2828</v>
      </c>
      <c r="AH839" s="4" t="str">
        <f t="shared" si="114"/>
        <v>00838</v>
      </c>
      <c r="AP839" s="4"/>
      <c r="AU839" s="26" t="s">
        <v>1377</v>
      </c>
      <c r="AV839" s="46" t="str">
        <f t="shared" si="115"/>
        <v>Approved</v>
      </c>
      <c r="BA839" s="26" t="s">
        <v>2828</v>
      </c>
      <c r="BB839" s="71" t="s">
        <v>865</v>
      </c>
      <c r="BC839" s="4" t="str">
        <f t="shared" si="116"/>
        <v>Cuttack</v>
      </c>
      <c r="BE839" s="4"/>
      <c r="BF839" s="4"/>
      <c r="BG839" s="26" t="s">
        <v>2828</v>
      </c>
      <c r="BH839" s="26" t="s">
        <v>24</v>
      </c>
      <c r="BI839" s="4">
        <f t="shared" si="117"/>
        <v>190.31</v>
      </c>
    </row>
    <row r="840" spans="9:61">
      <c r="I840" s="24">
        <v>791</v>
      </c>
      <c r="J840" s="46" t="str" cm="1">
        <f t="array" ref="J840">_xlfn.IFS(I840&gt;=750,"Low Risk",AND(I840&gt;=650,I840&lt;=749),"Medium Risk",I840&lt;650,"High Risk")</f>
        <v>Low Risk</v>
      </c>
      <c r="N840" s="4"/>
      <c r="P840" s="26">
        <v>96.35</v>
      </c>
      <c r="Q840" s="4" t="str">
        <f t="shared" si="118"/>
        <v>Available</v>
      </c>
      <c r="Y840" s="24" t="s">
        <v>2829</v>
      </c>
      <c r="Z840" s="24" t="s">
        <v>7</v>
      </c>
      <c r="AA840" s="84" t="str">
        <f t="shared" si="113"/>
        <v>Rajesh Kumar</v>
      </c>
      <c r="AB840" s="24">
        <v>98.55</v>
      </c>
      <c r="AG840" s="24" t="s">
        <v>2829</v>
      </c>
      <c r="AH840" s="4" t="str">
        <f t="shared" si="114"/>
        <v>00839</v>
      </c>
      <c r="AP840" s="4"/>
      <c r="AU840" s="24" t="s">
        <v>1377</v>
      </c>
      <c r="AV840" s="46" t="str">
        <f t="shared" si="115"/>
        <v>Approved</v>
      </c>
      <c r="BA840" s="24" t="s">
        <v>2829</v>
      </c>
      <c r="BB840" s="70" t="s">
        <v>1182</v>
      </c>
      <c r="BC840" s="4" t="str">
        <f t="shared" si="116"/>
        <v>Rourkela</v>
      </c>
      <c r="BE840" s="4"/>
      <c r="BF840" s="4"/>
      <c r="BG840" s="24" t="s">
        <v>2829</v>
      </c>
      <c r="BH840" s="24" t="s">
        <v>7</v>
      </c>
      <c r="BI840" s="4">
        <f t="shared" si="117"/>
        <v>209.86</v>
      </c>
    </row>
    <row r="841" spans="9:61">
      <c r="I841" s="26">
        <v>570</v>
      </c>
      <c r="J841" s="46" t="str" cm="1">
        <f t="array" ref="J841">_xlfn.IFS(I841&gt;=750,"Low Risk",AND(I841&gt;=650,I841&lt;=749),"Medium Risk",I841&lt;650,"High Risk")</f>
        <v>High Risk</v>
      </c>
      <c r="N841" s="4"/>
      <c r="P841" s="24">
        <v>98.55</v>
      </c>
      <c r="Q841" s="4" t="str">
        <f t="shared" si="118"/>
        <v>Available</v>
      </c>
      <c r="Y841" s="26" t="s">
        <v>2831</v>
      </c>
      <c r="Z841" s="26" t="s">
        <v>41</v>
      </c>
      <c r="AA841" s="84" t="str">
        <f t="shared" si="113"/>
        <v>Pooja Tripathi</v>
      </c>
      <c r="AB841" s="26">
        <v>31.46</v>
      </c>
      <c r="AG841" s="26" t="s">
        <v>2831</v>
      </c>
      <c r="AH841" s="4" t="str">
        <f t="shared" si="114"/>
        <v>00840</v>
      </c>
      <c r="AP841" s="4"/>
      <c r="AU841" s="26" t="s">
        <v>1381</v>
      </c>
      <c r="AV841" s="46" t="str">
        <f t="shared" si="115"/>
        <v>Rejected</v>
      </c>
      <c r="BA841" s="26" t="s">
        <v>2831</v>
      </c>
      <c r="BB841" s="71" t="s">
        <v>981</v>
      </c>
      <c r="BC841" s="4" t="str">
        <f t="shared" si="116"/>
        <v>Balasore</v>
      </c>
      <c r="BE841" s="4"/>
      <c r="BF841" s="4"/>
      <c r="BG841" s="26" t="s">
        <v>2831</v>
      </c>
      <c r="BH841" s="26" t="s">
        <v>41</v>
      </c>
      <c r="BI841" s="4">
        <f t="shared" si="117"/>
        <v>251.78</v>
      </c>
    </row>
    <row r="842" spans="9:61">
      <c r="I842" s="24">
        <v>632</v>
      </c>
      <c r="J842" s="46" t="str" cm="1">
        <f t="array" ref="J842">_xlfn.IFS(I842&gt;=750,"Low Risk",AND(I842&gt;=650,I842&lt;=749),"Medium Risk",I842&lt;650,"High Risk")</f>
        <v>High Risk</v>
      </c>
      <c r="N842" s="4"/>
      <c r="P842" s="26">
        <v>31.46</v>
      </c>
      <c r="Q842" s="4" t="str">
        <f t="shared" si="118"/>
        <v>Available</v>
      </c>
      <c r="Y842" s="24" t="s">
        <v>2832</v>
      </c>
      <c r="Z842" s="24" t="s">
        <v>38</v>
      </c>
      <c r="AA842" s="84" t="str">
        <f t="shared" si="113"/>
        <v>Deepak Mishra</v>
      </c>
      <c r="AB842" s="24">
        <v>26.07</v>
      </c>
      <c r="AG842" s="24" t="s">
        <v>2832</v>
      </c>
      <c r="AH842" s="4" t="str">
        <f t="shared" si="114"/>
        <v>00841</v>
      </c>
      <c r="AP842" s="4"/>
      <c r="AU842" s="24" t="s">
        <v>1377</v>
      </c>
      <c r="AV842" s="46" t="str">
        <f t="shared" si="115"/>
        <v>Approved</v>
      </c>
      <c r="BA842" s="24" t="s">
        <v>2832</v>
      </c>
      <c r="BB842" s="70" t="s">
        <v>953</v>
      </c>
      <c r="BC842" s="4" t="str">
        <f t="shared" si="116"/>
        <v>Cuttack</v>
      </c>
      <c r="BE842" s="4"/>
      <c r="BF842" s="4"/>
      <c r="BG842" s="24" t="s">
        <v>2832</v>
      </c>
      <c r="BH842" s="24" t="s">
        <v>38</v>
      </c>
      <c r="BI842" s="4">
        <f t="shared" si="117"/>
        <v>144.97999999999999</v>
      </c>
    </row>
    <row r="843" spans="9:61">
      <c r="I843" s="26">
        <v>577</v>
      </c>
      <c r="J843" s="46" t="str" cm="1">
        <f t="array" ref="J843">_xlfn.IFS(I843&gt;=750,"Low Risk",AND(I843&gt;=650,I843&lt;=749),"Medium Risk",I843&lt;650,"High Risk")</f>
        <v>High Risk</v>
      </c>
      <c r="N843" s="4"/>
      <c r="P843" s="24">
        <v>26.07</v>
      </c>
      <c r="Q843" s="4" t="str">
        <f t="shared" si="118"/>
        <v>Available</v>
      </c>
      <c r="Y843" s="26" t="s">
        <v>2835</v>
      </c>
      <c r="Z843" s="26" t="s">
        <v>7</v>
      </c>
      <c r="AA843" s="84" t="str">
        <f t="shared" si="113"/>
        <v>Rajesh Kumar</v>
      </c>
      <c r="AB843" s="26">
        <v>95.81</v>
      </c>
      <c r="AG843" s="26" t="s">
        <v>2835</v>
      </c>
      <c r="AH843" s="4" t="str">
        <f t="shared" si="114"/>
        <v>00842</v>
      </c>
      <c r="AP843" s="4"/>
      <c r="AU843" s="26" t="s">
        <v>1377</v>
      </c>
      <c r="AV843" s="46" t="str">
        <f t="shared" si="115"/>
        <v>Approved</v>
      </c>
      <c r="BA843" s="26" t="s">
        <v>2835</v>
      </c>
      <c r="BB843" s="71" t="s">
        <v>1296</v>
      </c>
      <c r="BC843" s="4" t="str">
        <f t="shared" si="116"/>
        <v>Dhenkanal</v>
      </c>
      <c r="BE843" s="4"/>
      <c r="BF843" s="4"/>
      <c r="BG843" s="26" t="s">
        <v>2835</v>
      </c>
      <c r="BH843" s="26" t="s">
        <v>7</v>
      </c>
      <c r="BI843" s="4">
        <f t="shared" si="117"/>
        <v>209.86</v>
      </c>
    </row>
    <row r="844" spans="9:61">
      <c r="I844" s="24">
        <v>751</v>
      </c>
      <c r="J844" s="46" t="str" cm="1">
        <f t="array" ref="J844">_xlfn.IFS(I844&gt;=750,"Low Risk",AND(I844&gt;=650,I844&lt;=749),"Medium Risk",I844&lt;650,"High Risk")</f>
        <v>Low Risk</v>
      </c>
      <c r="N844" s="4"/>
      <c r="P844" s="26">
        <v>95.81</v>
      </c>
      <c r="Q844" s="4" t="str">
        <f t="shared" si="118"/>
        <v>Available</v>
      </c>
      <c r="Y844" s="24" t="s">
        <v>2836</v>
      </c>
      <c r="Z844" s="24" t="s">
        <v>41</v>
      </c>
      <c r="AA844" s="84" t="str">
        <f t="shared" si="113"/>
        <v>Pooja Tripathi</v>
      </c>
      <c r="AB844" s="24">
        <v>40.130000000000003</v>
      </c>
      <c r="AG844" s="24" t="s">
        <v>2836</v>
      </c>
      <c r="AH844" s="4" t="str">
        <f t="shared" si="114"/>
        <v>00843</v>
      </c>
      <c r="AP844" s="4"/>
      <c r="AU844" s="24" t="s">
        <v>1381</v>
      </c>
      <c r="AV844" s="46" t="str">
        <f t="shared" si="115"/>
        <v>Rejected</v>
      </c>
      <c r="BA844" s="24" t="s">
        <v>2836</v>
      </c>
      <c r="BB844" s="70" t="s">
        <v>1070</v>
      </c>
      <c r="BC844" s="4" t="str">
        <f t="shared" si="116"/>
        <v>Bhubaneswar</v>
      </c>
      <c r="BE844" s="4"/>
      <c r="BF844" s="4"/>
      <c r="BG844" s="24" t="s">
        <v>2836</v>
      </c>
      <c r="BH844" s="24" t="s">
        <v>41</v>
      </c>
      <c r="BI844" s="4">
        <f t="shared" si="117"/>
        <v>251.78</v>
      </c>
    </row>
    <row r="845" spans="9:61">
      <c r="I845" s="26">
        <v>754</v>
      </c>
      <c r="J845" s="46" t="str" cm="1">
        <f t="array" ref="J845">_xlfn.IFS(I845&gt;=750,"Low Risk",AND(I845&gt;=650,I845&lt;=749),"Medium Risk",I845&lt;650,"High Risk")</f>
        <v>Low Risk</v>
      </c>
      <c r="N845" s="4"/>
      <c r="P845" s="24">
        <v>40.130000000000003</v>
      </c>
      <c r="Q845" s="4" t="str">
        <f t="shared" si="118"/>
        <v>Available</v>
      </c>
      <c r="Y845" s="26" t="s">
        <v>2837</v>
      </c>
      <c r="Z845" s="26" t="s">
        <v>12</v>
      </c>
      <c r="AA845" s="84" t="str">
        <f t="shared" si="113"/>
        <v>Priya Mohanty</v>
      </c>
      <c r="AB845" s="26">
        <v>89.1</v>
      </c>
      <c r="AG845" s="26" t="s">
        <v>2837</v>
      </c>
      <c r="AH845" s="4" t="str">
        <f t="shared" si="114"/>
        <v>00844</v>
      </c>
      <c r="AP845" s="4"/>
      <c r="AU845" s="26" t="s">
        <v>1426</v>
      </c>
      <c r="AV845" s="46" t="str">
        <f t="shared" si="115"/>
        <v>Under Review</v>
      </c>
      <c r="BA845" s="26" t="s">
        <v>2837</v>
      </c>
      <c r="BB845" s="71" t="s">
        <v>350</v>
      </c>
      <c r="BC845" s="4" t="str">
        <f t="shared" si="116"/>
        <v>Sambalpur</v>
      </c>
      <c r="BE845" s="4"/>
      <c r="BF845" s="4"/>
      <c r="BG845" s="26" t="s">
        <v>2837</v>
      </c>
      <c r="BH845" s="26" t="s">
        <v>12</v>
      </c>
      <c r="BI845" s="4">
        <f t="shared" si="117"/>
        <v>105.8</v>
      </c>
    </row>
    <row r="846" spans="9:61">
      <c r="I846" s="24">
        <v>711</v>
      </c>
      <c r="J846" s="46" t="str" cm="1">
        <f t="array" ref="J846">_xlfn.IFS(I846&gt;=750,"Low Risk",AND(I846&gt;=650,I846&lt;=749),"Medium Risk",I846&lt;650,"High Risk")</f>
        <v>Medium Risk</v>
      </c>
      <c r="N846" s="4"/>
      <c r="P846" s="26">
        <v>89.1</v>
      </c>
      <c r="Q846" s="4" t="str">
        <f t="shared" si="118"/>
        <v>Available</v>
      </c>
      <c r="Y846" s="24" t="s">
        <v>2838</v>
      </c>
      <c r="Z846" s="24" t="s">
        <v>16</v>
      </c>
      <c r="AA846" s="84" t="str">
        <f t="shared" si="113"/>
        <v>Suresh Panda</v>
      </c>
      <c r="AB846" s="24">
        <v>95.79</v>
      </c>
      <c r="AG846" s="24" t="s">
        <v>2838</v>
      </c>
      <c r="AH846" s="4" t="str">
        <f t="shared" si="114"/>
        <v>00845</v>
      </c>
      <c r="AP846" s="4"/>
      <c r="AU846" s="24" t="s">
        <v>1426</v>
      </c>
      <c r="AV846" s="46" t="str">
        <f t="shared" si="115"/>
        <v>Under Review</v>
      </c>
      <c r="BA846" s="24" t="s">
        <v>2838</v>
      </c>
      <c r="BB846" s="70" t="s">
        <v>71</v>
      </c>
      <c r="BC846" s="4" t="str">
        <f t="shared" si="116"/>
        <v>Balasore</v>
      </c>
      <c r="BE846" s="4"/>
      <c r="BF846" s="4"/>
      <c r="BG846" s="24" t="s">
        <v>2838</v>
      </c>
      <c r="BH846" s="24" t="s">
        <v>16</v>
      </c>
      <c r="BI846" s="4">
        <f t="shared" si="117"/>
        <v>197.62</v>
      </c>
    </row>
    <row r="847" spans="9:61">
      <c r="I847" s="26">
        <v>709</v>
      </c>
      <c r="J847" s="46" t="str" cm="1">
        <f t="array" ref="J847">_xlfn.IFS(I847&gt;=750,"Low Risk",AND(I847&gt;=650,I847&lt;=749),"Medium Risk",I847&lt;650,"High Risk")</f>
        <v>Medium Risk</v>
      </c>
      <c r="N847" s="4"/>
      <c r="P847" s="24">
        <v>95.79</v>
      </c>
      <c r="Q847" s="4" t="str">
        <f t="shared" si="118"/>
        <v>Available</v>
      </c>
      <c r="Y847" s="26" t="s">
        <v>2839</v>
      </c>
      <c r="Z847" s="26" t="s">
        <v>35</v>
      </c>
      <c r="AA847" s="84" t="str">
        <f t="shared" si="113"/>
        <v>Kavita Rath</v>
      </c>
      <c r="AB847" s="26">
        <v>56.99</v>
      </c>
      <c r="AG847" s="26" t="s">
        <v>2839</v>
      </c>
      <c r="AH847" s="4" t="str">
        <f t="shared" si="114"/>
        <v>00846</v>
      </c>
      <c r="AP847" s="4"/>
      <c r="AU847" s="26" t="s">
        <v>1426</v>
      </c>
      <c r="AV847" s="46" t="str">
        <f t="shared" si="115"/>
        <v>Under Review</v>
      </c>
      <c r="BA847" s="26" t="s">
        <v>2839</v>
      </c>
      <c r="BB847" s="71" t="s">
        <v>1279</v>
      </c>
      <c r="BC847" s="4" t="str">
        <f t="shared" si="116"/>
        <v>Jharsuguda</v>
      </c>
      <c r="BE847" s="4"/>
      <c r="BF847" s="4"/>
      <c r="BG847" s="26" t="s">
        <v>2839</v>
      </c>
      <c r="BH847" s="26" t="s">
        <v>35</v>
      </c>
      <c r="BI847" s="4">
        <f t="shared" si="117"/>
        <v>103.83</v>
      </c>
    </row>
    <row r="848" spans="9:61">
      <c r="I848" s="24">
        <v>837</v>
      </c>
      <c r="J848" s="46" t="str" cm="1">
        <f t="array" ref="J848">_xlfn.IFS(I848&gt;=750,"Low Risk",AND(I848&gt;=650,I848&lt;=749),"Medium Risk",I848&lt;650,"High Risk")</f>
        <v>Low Risk</v>
      </c>
      <c r="N848" s="4"/>
      <c r="P848" s="26">
        <v>56.99</v>
      </c>
      <c r="Q848" s="4" t="str">
        <f t="shared" si="118"/>
        <v>Available</v>
      </c>
      <c r="Y848" s="24" t="s">
        <v>2840</v>
      </c>
      <c r="Z848" s="24" t="s">
        <v>41</v>
      </c>
      <c r="AA848" s="84" t="str">
        <f t="shared" si="113"/>
        <v>Pooja Tripathi</v>
      </c>
      <c r="AB848" s="24">
        <v>17.579999999999998</v>
      </c>
      <c r="AG848" s="24" t="s">
        <v>2840</v>
      </c>
      <c r="AH848" s="4" t="str">
        <f t="shared" si="114"/>
        <v>00847</v>
      </c>
      <c r="AP848" s="4"/>
      <c r="AU848" s="24" t="s">
        <v>1386</v>
      </c>
      <c r="AV848" s="46" t="str">
        <f t="shared" si="115"/>
        <v>Rejected</v>
      </c>
      <c r="BA848" s="24" t="s">
        <v>2840</v>
      </c>
      <c r="BB848" s="70" t="s">
        <v>530</v>
      </c>
      <c r="BC848" s="4" t="str">
        <f t="shared" si="116"/>
        <v>Angul</v>
      </c>
      <c r="BE848" s="4"/>
      <c r="BF848" s="4"/>
      <c r="BG848" s="24" t="s">
        <v>2840</v>
      </c>
      <c r="BH848" s="24" t="s">
        <v>41</v>
      </c>
      <c r="BI848" s="4">
        <f t="shared" si="117"/>
        <v>251.78</v>
      </c>
    </row>
    <row r="849" spans="9:61">
      <c r="I849" s="26">
        <v>589</v>
      </c>
      <c r="J849" s="46" t="str" cm="1">
        <f t="array" ref="J849">_xlfn.IFS(I849&gt;=750,"Low Risk",AND(I849&gt;=650,I849&lt;=749),"Medium Risk",I849&lt;650,"High Risk")</f>
        <v>High Risk</v>
      </c>
      <c r="N849" s="4"/>
      <c r="P849" s="24">
        <v>17.579999999999998</v>
      </c>
      <c r="Q849" s="4" t="str">
        <f t="shared" si="118"/>
        <v>Available</v>
      </c>
      <c r="Y849" s="26" t="s">
        <v>2841</v>
      </c>
      <c r="Z849" s="26" t="s">
        <v>12</v>
      </c>
      <c r="AA849" s="84" t="str">
        <f t="shared" si="113"/>
        <v>Priya Mohanty</v>
      </c>
      <c r="AB849" s="26">
        <v>94.32</v>
      </c>
      <c r="AG849" s="26" t="s">
        <v>2841</v>
      </c>
      <c r="AH849" s="4" t="str">
        <f t="shared" si="114"/>
        <v>00848</v>
      </c>
      <c r="AP849" s="4"/>
      <c r="AU849" s="26" t="s">
        <v>1426</v>
      </c>
      <c r="AV849" s="46" t="str">
        <f t="shared" si="115"/>
        <v>Under Review</v>
      </c>
      <c r="BA849" s="26" t="s">
        <v>2841</v>
      </c>
      <c r="BB849" s="71" t="s">
        <v>391</v>
      </c>
      <c r="BC849" s="4" t="str">
        <f t="shared" si="116"/>
        <v>Cuttack</v>
      </c>
      <c r="BE849" s="4"/>
      <c r="BF849" s="4"/>
      <c r="BG849" s="26" t="s">
        <v>2841</v>
      </c>
      <c r="BH849" s="26" t="s">
        <v>12</v>
      </c>
      <c r="BI849" s="4">
        <f t="shared" si="117"/>
        <v>105.8</v>
      </c>
    </row>
    <row r="850" spans="9:61">
      <c r="I850" s="24">
        <v>694</v>
      </c>
      <c r="J850" s="46" t="str" cm="1">
        <f t="array" ref="J850">_xlfn.IFS(I850&gt;=750,"Low Risk",AND(I850&gt;=650,I850&lt;=749),"Medium Risk",I850&lt;650,"High Risk")</f>
        <v>Medium Risk</v>
      </c>
      <c r="N850" s="4"/>
      <c r="P850" s="26">
        <v>94.32</v>
      </c>
      <c r="Q850" s="4" t="str">
        <f t="shared" si="118"/>
        <v>Available</v>
      </c>
      <c r="Y850" s="24" t="s">
        <v>2842</v>
      </c>
      <c r="Z850" s="24" t="s">
        <v>16</v>
      </c>
      <c r="AA850" s="84" t="str">
        <f t="shared" si="113"/>
        <v>Suresh Panda</v>
      </c>
      <c r="AB850" s="24">
        <v>6.34</v>
      </c>
      <c r="AG850" s="24" t="s">
        <v>2842</v>
      </c>
      <c r="AH850" s="4" t="str">
        <f t="shared" si="114"/>
        <v>00849</v>
      </c>
      <c r="AP850" s="4"/>
      <c r="AU850" s="24" t="s">
        <v>1381</v>
      </c>
      <c r="AV850" s="46" t="str">
        <f t="shared" si="115"/>
        <v>Rejected</v>
      </c>
      <c r="BA850" s="24" t="s">
        <v>2842</v>
      </c>
      <c r="BB850" s="70" t="s">
        <v>279</v>
      </c>
      <c r="BC850" s="4" t="str">
        <f t="shared" si="116"/>
        <v>Berhampur</v>
      </c>
      <c r="BE850" s="4"/>
      <c r="BF850" s="4"/>
      <c r="BG850" s="24" t="s">
        <v>2842</v>
      </c>
      <c r="BH850" s="24" t="s">
        <v>16</v>
      </c>
      <c r="BI850" s="4">
        <f t="shared" si="117"/>
        <v>197.62</v>
      </c>
    </row>
    <row r="851" spans="9:61">
      <c r="I851" s="26">
        <v>878</v>
      </c>
      <c r="J851" s="46" t="str" cm="1">
        <f t="array" ref="J851">_xlfn.IFS(I851&gt;=750,"Low Risk",AND(I851&gt;=650,I851&lt;=749),"Medium Risk",I851&lt;650,"High Risk")</f>
        <v>Low Risk</v>
      </c>
      <c r="N851" s="4"/>
      <c r="P851" s="24">
        <v>6.34</v>
      </c>
      <c r="Q851" s="4" t="str">
        <f t="shared" si="118"/>
        <v>Available</v>
      </c>
      <c r="Y851" s="26" t="s">
        <v>2843</v>
      </c>
      <c r="Z851" s="26" t="s">
        <v>20</v>
      </c>
      <c r="AA851" s="84" t="str">
        <f t="shared" si="113"/>
        <v>Anita Das</v>
      </c>
      <c r="AB851" s="26">
        <v>75.03</v>
      </c>
      <c r="AG851" s="26" t="s">
        <v>2843</v>
      </c>
      <c r="AH851" s="4" t="str">
        <f t="shared" si="114"/>
        <v>00850</v>
      </c>
      <c r="AP851" s="4"/>
      <c r="AU851" s="26" t="s">
        <v>1381</v>
      </c>
      <c r="AV851" s="46" t="str">
        <f t="shared" si="115"/>
        <v>Rejected</v>
      </c>
      <c r="BA851" s="26" t="s">
        <v>2843</v>
      </c>
      <c r="BB851" s="71" t="s">
        <v>480</v>
      </c>
      <c r="BC851" s="4" t="str">
        <f t="shared" si="116"/>
        <v>Dhenkanal</v>
      </c>
      <c r="BE851" s="4"/>
      <c r="BF851" s="4"/>
      <c r="BG851" s="26" t="s">
        <v>2843</v>
      </c>
      <c r="BH851" s="26" t="s">
        <v>20</v>
      </c>
      <c r="BI851" s="4">
        <f t="shared" si="117"/>
        <v>104.66</v>
      </c>
    </row>
    <row r="852" spans="9:61">
      <c r="I852" s="24">
        <v>755</v>
      </c>
      <c r="J852" s="46" t="str" cm="1">
        <f t="array" ref="J852">_xlfn.IFS(I852&gt;=750,"Low Risk",AND(I852&gt;=650,I852&lt;=749),"Medium Risk",I852&lt;650,"High Risk")</f>
        <v>Low Risk</v>
      </c>
      <c r="N852" s="4"/>
      <c r="P852" s="26">
        <v>75.03</v>
      </c>
      <c r="Q852" s="4" t="str">
        <f t="shared" si="118"/>
        <v>Available</v>
      </c>
      <c r="Y852" s="24" t="s">
        <v>2844</v>
      </c>
      <c r="Z852" s="24" t="s">
        <v>7</v>
      </c>
      <c r="AA852" s="84" t="str">
        <f t="shared" si="113"/>
        <v>Rajesh Kumar</v>
      </c>
      <c r="AB852" s="24">
        <v>93.77</v>
      </c>
      <c r="AG852" s="24" t="s">
        <v>2844</v>
      </c>
      <c r="AH852" s="4" t="str">
        <f t="shared" si="114"/>
        <v>00851</v>
      </c>
      <c r="AP852" s="4"/>
      <c r="AU852" s="24" t="s">
        <v>1426</v>
      </c>
      <c r="AV852" s="46" t="str">
        <f t="shared" si="115"/>
        <v>Under Review</v>
      </c>
      <c r="BA852" s="24" t="s">
        <v>2844</v>
      </c>
      <c r="BB852" s="70" t="s">
        <v>265</v>
      </c>
      <c r="BC852" s="4" t="str">
        <f t="shared" si="116"/>
        <v>Puri</v>
      </c>
      <c r="BE852" s="4"/>
      <c r="BF852" s="4"/>
      <c r="BG852" s="24" t="s">
        <v>2844</v>
      </c>
      <c r="BH852" s="24" t="s">
        <v>7</v>
      </c>
      <c r="BI852" s="4">
        <f t="shared" si="117"/>
        <v>209.86</v>
      </c>
    </row>
    <row r="853" spans="9:61">
      <c r="I853" s="26">
        <v>686</v>
      </c>
      <c r="J853" s="46" t="str" cm="1">
        <f t="array" ref="J853">_xlfn.IFS(I853&gt;=750,"Low Risk",AND(I853&gt;=650,I853&lt;=749),"Medium Risk",I853&lt;650,"High Risk")</f>
        <v>Medium Risk</v>
      </c>
      <c r="N853" s="4"/>
      <c r="P853" s="24">
        <v>93.77</v>
      </c>
      <c r="Q853" s="4" t="str">
        <f t="shared" si="118"/>
        <v>Available</v>
      </c>
      <c r="Y853" s="26" t="s">
        <v>2846</v>
      </c>
      <c r="Z853" s="26" t="s">
        <v>7</v>
      </c>
      <c r="AA853" s="84" t="str">
        <f t="shared" si="113"/>
        <v>Rajesh Kumar</v>
      </c>
      <c r="AB853" s="26">
        <v>42.37</v>
      </c>
      <c r="AG853" s="26" t="s">
        <v>2846</v>
      </c>
      <c r="AH853" s="4" t="str">
        <f t="shared" si="114"/>
        <v>00852</v>
      </c>
      <c r="AP853" s="4"/>
      <c r="AU853" s="26" t="s">
        <v>1426</v>
      </c>
      <c r="AV853" s="46" t="str">
        <f t="shared" si="115"/>
        <v>Under Review</v>
      </c>
      <c r="BA853" s="26" t="s">
        <v>2846</v>
      </c>
      <c r="BB853" s="71" t="s">
        <v>361</v>
      </c>
      <c r="BC853" s="4" t="str">
        <f t="shared" si="116"/>
        <v>Jharsuguda</v>
      </c>
      <c r="BE853" s="4"/>
      <c r="BF853" s="4"/>
      <c r="BG853" s="26" t="s">
        <v>2846</v>
      </c>
      <c r="BH853" s="26" t="s">
        <v>7</v>
      </c>
      <c r="BI853" s="4">
        <f t="shared" si="117"/>
        <v>209.86</v>
      </c>
    </row>
    <row r="854" spans="9:61">
      <c r="I854" s="24">
        <v>672</v>
      </c>
      <c r="J854" s="46" t="str" cm="1">
        <f t="array" ref="J854">_xlfn.IFS(I854&gt;=750,"Low Risk",AND(I854&gt;=650,I854&lt;=749),"Medium Risk",I854&lt;650,"High Risk")</f>
        <v>Medium Risk</v>
      </c>
      <c r="N854" s="4"/>
      <c r="P854" s="26">
        <v>42.37</v>
      </c>
      <c r="Q854" s="4" t="str">
        <f t="shared" si="118"/>
        <v>Available</v>
      </c>
      <c r="Y854" s="24" t="s">
        <v>2847</v>
      </c>
      <c r="Z854" s="24" t="s">
        <v>28</v>
      </c>
      <c r="AA854" s="84" t="str">
        <f t="shared" si="113"/>
        <v>Sunita Sahu</v>
      </c>
      <c r="AB854" s="24">
        <v>61.5</v>
      </c>
      <c r="AG854" s="24" t="s">
        <v>2847</v>
      </c>
      <c r="AH854" s="4" t="str">
        <f t="shared" si="114"/>
        <v>00853</v>
      </c>
      <c r="AP854" s="4"/>
      <c r="AU854" s="24" t="s">
        <v>1377</v>
      </c>
      <c r="AV854" s="46" t="str">
        <f t="shared" si="115"/>
        <v>Approved</v>
      </c>
      <c r="BA854" s="24" t="s">
        <v>2847</v>
      </c>
      <c r="BB854" s="70" t="s">
        <v>723</v>
      </c>
      <c r="BC854" s="4" t="str">
        <f t="shared" si="116"/>
        <v>Cuttack</v>
      </c>
      <c r="BE854" s="4"/>
      <c r="BF854" s="4"/>
      <c r="BG854" s="24" t="s">
        <v>2847</v>
      </c>
      <c r="BH854" s="24" t="s">
        <v>28</v>
      </c>
      <c r="BI854" s="4">
        <f t="shared" si="117"/>
        <v>162.30000000000001</v>
      </c>
    </row>
    <row r="855" spans="9:61">
      <c r="I855" s="26">
        <v>555</v>
      </c>
      <c r="J855" s="46" t="str" cm="1">
        <f t="array" ref="J855">_xlfn.IFS(I855&gt;=750,"Low Risk",AND(I855&gt;=650,I855&lt;=749),"Medium Risk",I855&lt;650,"High Risk")</f>
        <v>High Risk</v>
      </c>
      <c r="N855" s="4"/>
      <c r="P855" s="24">
        <v>61.5</v>
      </c>
      <c r="Q855" s="4" t="str">
        <f t="shared" si="118"/>
        <v>Available</v>
      </c>
      <c r="Y855" s="26" t="s">
        <v>2848</v>
      </c>
      <c r="Z855" s="26" t="s">
        <v>24</v>
      </c>
      <c r="AA855" s="84" t="str">
        <f t="shared" si="113"/>
        <v>Bikash Nayak</v>
      </c>
      <c r="AB855" s="26">
        <v>86.2</v>
      </c>
      <c r="AG855" s="26" t="s">
        <v>2848</v>
      </c>
      <c r="AH855" s="4" t="str">
        <f t="shared" si="114"/>
        <v>00854</v>
      </c>
      <c r="AP855" s="4"/>
      <c r="AU855" s="26" t="s">
        <v>1426</v>
      </c>
      <c r="AV855" s="46" t="str">
        <f t="shared" si="115"/>
        <v>Under Review</v>
      </c>
      <c r="BA855" s="26" t="s">
        <v>2848</v>
      </c>
      <c r="BB855" s="71" t="s">
        <v>735</v>
      </c>
      <c r="BC855" s="4" t="str">
        <f t="shared" si="116"/>
        <v>Berhampur</v>
      </c>
      <c r="BE855" s="4"/>
      <c r="BF855" s="4"/>
      <c r="BG855" s="26" t="s">
        <v>2848</v>
      </c>
      <c r="BH855" s="26" t="s">
        <v>24</v>
      </c>
      <c r="BI855" s="4">
        <f t="shared" si="117"/>
        <v>190.31</v>
      </c>
    </row>
    <row r="856" spans="9:61">
      <c r="I856" s="24">
        <v>684</v>
      </c>
      <c r="J856" s="46" t="str" cm="1">
        <f t="array" ref="J856">_xlfn.IFS(I856&gt;=750,"Low Risk",AND(I856&gt;=650,I856&lt;=749),"Medium Risk",I856&lt;650,"High Risk")</f>
        <v>Medium Risk</v>
      </c>
      <c r="N856" s="4"/>
      <c r="P856" s="26">
        <v>86.2</v>
      </c>
      <c r="Q856" s="4" t="str">
        <f t="shared" si="118"/>
        <v>Available</v>
      </c>
      <c r="Y856" s="24" t="s">
        <v>2850</v>
      </c>
      <c r="Z856" s="24" t="s">
        <v>24</v>
      </c>
      <c r="AA856" s="84" t="str">
        <f t="shared" si="113"/>
        <v>Bikash Nayak</v>
      </c>
      <c r="AB856" s="24">
        <v>39.799999999999997</v>
      </c>
      <c r="AG856" s="24" t="s">
        <v>2850</v>
      </c>
      <c r="AH856" s="4" t="str">
        <f t="shared" si="114"/>
        <v>00855</v>
      </c>
      <c r="AP856" s="4"/>
      <c r="AU856" s="24" t="s">
        <v>1377</v>
      </c>
      <c r="AV856" s="46" t="str">
        <f t="shared" si="115"/>
        <v>Approved</v>
      </c>
      <c r="BA856" s="24" t="s">
        <v>2850</v>
      </c>
      <c r="BB856" s="70" t="s">
        <v>1171</v>
      </c>
      <c r="BC856" s="4" t="str">
        <f t="shared" si="116"/>
        <v>Rourkela</v>
      </c>
      <c r="BE856" s="4"/>
      <c r="BF856" s="4"/>
      <c r="BG856" s="24" t="s">
        <v>2850</v>
      </c>
      <c r="BH856" s="24" t="s">
        <v>24</v>
      </c>
      <c r="BI856" s="4">
        <f t="shared" si="117"/>
        <v>190.31</v>
      </c>
    </row>
    <row r="857" spans="9:61">
      <c r="I857" s="26">
        <v>686</v>
      </c>
      <c r="J857" s="46" t="str" cm="1">
        <f t="array" ref="J857">_xlfn.IFS(I857&gt;=750,"Low Risk",AND(I857&gt;=650,I857&lt;=749),"Medium Risk",I857&lt;650,"High Risk")</f>
        <v>Medium Risk</v>
      </c>
      <c r="N857" s="4"/>
      <c r="P857" s="24">
        <v>39.799999999999997</v>
      </c>
      <c r="Q857" s="4" t="str">
        <f t="shared" si="118"/>
        <v>Available</v>
      </c>
      <c r="Y857" s="26" t="s">
        <v>2851</v>
      </c>
      <c r="Z857" s="26" t="s">
        <v>32</v>
      </c>
      <c r="AA857" s="84" t="str">
        <f t="shared" si="113"/>
        <v>Ramesh Behera</v>
      </c>
      <c r="AB857" s="26">
        <v>38.93</v>
      </c>
      <c r="AG857" s="26" t="s">
        <v>2851</v>
      </c>
      <c r="AH857" s="4" t="str">
        <f t="shared" si="114"/>
        <v>00856</v>
      </c>
      <c r="AP857" s="4"/>
      <c r="AU857" s="26" t="s">
        <v>1426</v>
      </c>
      <c r="AV857" s="46" t="str">
        <f t="shared" si="115"/>
        <v>Under Review</v>
      </c>
      <c r="BA857" s="26" t="s">
        <v>2851</v>
      </c>
      <c r="BB857" s="71" t="s">
        <v>1346</v>
      </c>
      <c r="BC857" s="4" t="str">
        <f t="shared" si="116"/>
        <v>Angul</v>
      </c>
      <c r="BE857" s="4"/>
      <c r="BF857" s="4"/>
      <c r="BG857" s="26" t="s">
        <v>2851</v>
      </c>
      <c r="BH857" s="26" t="s">
        <v>32</v>
      </c>
      <c r="BI857" s="4">
        <f t="shared" si="117"/>
        <v>224.53</v>
      </c>
    </row>
    <row r="858" spans="9:61">
      <c r="I858" s="24">
        <v>870</v>
      </c>
      <c r="J858" s="46" t="str" cm="1">
        <f t="array" ref="J858">_xlfn.IFS(I858&gt;=750,"Low Risk",AND(I858&gt;=650,I858&lt;=749),"Medium Risk",I858&lt;650,"High Risk")</f>
        <v>Low Risk</v>
      </c>
      <c r="N858" s="4"/>
      <c r="P858" s="26">
        <v>38.93</v>
      </c>
      <c r="Q858" s="4" t="str">
        <f t="shared" si="118"/>
        <v>Available</v>
      </c>
      <c r="Y858" s="24" t="s">
        <v>2852</v>
      </c>
      <c r="Z858" s="24" t="s">
        <v>24</v>
      </c>
      <c r="AA858" s="84" t="str">
        <f t="shared" si="113"/>
        <v>Bikash Nayak</v>
      </c>
      <c r="AB858" s="24">
        <v>44.66</v>
      </c>
      <c r="AG858" s="24" t="s">
        <v>2852</v>
      </c>
      <c r="AH858" s="4" t="str">
        <f t="shared" si="114"/>
        <v>00857</v>
      </c>
      <c r="AP858" s="4"/>
      <c r="AU858" s="24" t="s">
        <v>1377</v>
      </c>
      <c r="AV858" s="46" t="str">
        <f t="shared" si="115"/>
        <v>Approved</v>
      </c>
      <c r="BA858" s="24" t="s">
        <v>2852</v>
      </c>
      <c r="BB858" s="70" t="s">
        <v>1123</v>
      </c>
      <c r="BC858" s="4" t="str">
        <f t="shared" si="116"/>
        <v>Rourkela</v>
      </c>
      <c r="BE858" s="4"/>
      <c r="BF858" s="4"/>
      <c r="BG858" s="24" t="s">
        <v>2852</v>
      </c>
      <c r="BH858" s="24" t="s">
        <v>24</v>
      </c>
      <c r="BI858" s="4">
        <f t="shared" si="117"/>
        <v>190.31</v>
      </c>
    </row>
    <row r="859" spans="9:61">
      <c r="I859" s="26">
        <v>659</v>
      </c>
      <c r="J859" s="46" t="str" cm="1">
        <f t="array" ref="J859">_xlfn.IFS(I859&gt;=750,"Low Risk",AND(I859&gt;=650,I859&lt;=749),"Medium Risk",I859&lt;650,"High Risk")</f>
        <v>Medium Risk</v>
      </c>
      <c r="N859" s="4"/>
      <c r="P859" s="24">
        <v>44.66</v>
      </c>
      <c r="Q859" s="4" t="str">
        <f t="shared" si="118"/>
        <v>Available</v>
      </c>
      <c r="Y859" s="26" t="s">
        <v>2855</v>
      </c>
      <c r="Z859" s="26" t="s">
        <v>20</v>
      </c>
      <c r="AA859" s="84" t="str">
        <f t="shared" si="113"/>
        <v>Anita Das</v>
      </c>
      <c r="AB859" s="26">
        <v>14.33</v>
      </c>
      <c r="AG859" s="26" t="s">
        <v>2855</v>
      </c>
      <c r="AH859" s="4" t="str">
        <f t="shared" si="114"/>
        <v>00858</v>
      </c>
      <c r="AP859" s="4"/>
      <c r="AU859" s="26" t="s">
        <v>1386</v>
      </c>
      <c r="AV859" s="46" t="str">
        <f t="shared" si="115"/>
        <v>Rejected</v>
      </c>
      <c r="BA859" s="26" t="s">
        <v>2855</v>
      </c>
      <c r="BB859" s="71" t="s">
        <v>716</v>
      </c>
      <c r="BC859" s="4" t="str">
        <f t="shared" si="116"/>
        <v>Dhenkanal</v>
      </c>
      <c r="BE859" s="4"/>
      <c r="BF859" s="4"/>
      <c r="BG859" s="26" t="s">
        <v>2855</v>
      </c>
      <c r="BH859" s="26" t="s">
        <v>20</v>
      </c>
      <c r="BI859" s="4">
        <f t="shared" si="117"/>
        <v>104.66</v>
      </c>
    </row>
    <row r="860" spans="9:61">
      <c r="I860" s="24">
        <v>790</v>
      </c>
      <c r="J860" s="46" t="str" cm="1">
        <f t="array" ref="J860">_xlfn.IFS(I860&gt;=750,"Low Risk",AND(I860&gt;=650,I860&lt;=749),"Medium Risk",I860&lt;650,"High Risk")</f>
        <v>Low Risk</v>
      </c>
      <c r="N860" s="4"/>
      <c r="P860" s="26">
        <v>14.33</v>
      </c>
      <c r="Q860" s="4" t="str">
        <f t="shared" si="118"/>
        <v>Available</v>
      </c>
      <c r="Y860" s="24" t="s">
        <v>2857</v>
      </c>
      <c r="Z860" s="24" t="s">
        <v>38</v>
      </c>
      <c r="AA860" s="84" t="str">
        <f t="shared" si="113"/>
        <v>Deepak Mishra</v>
      </c>
      <c r="AB860" s="24">
        <v>15.98</v>
      </c>
      <c r="AG860" s="24" t="s">
        <v>2857</v>
      </c>
      <c r="AH860" s="4" t="str">
        <f t="shared" si="114"/>
        <v>00859</v>
      </c>
      <c r="AP860" s="4"/>
      <c r="AU860" s="24" t="s">
        <v>1381</v>
      </c>
      <c r="AV860" s="46" t="str">
        <f t="shared" si="115"/>
        <v>Rejected</v>
      </c>
      <c r="BA860" s="24" t="s">
        <v>2857</v>
      </c>
      <c r="BB860" s="70" t="s">
        <v>1315</v>
      </c>
      <c r="BC860" s="4" t="str">
        <f t="shared" si="116"/>
        <v>Jharsuguda</v>
      </c>
      <c r="BE860" s="4"/>
      <c r="BF860" s="4"/>
      <c r="BG860" s="24" t="s">
        <v>2857</v>
      </c>
      <c r="BH860" s="24" t="s">
        <v>38</v>
      </c>
      <c r="BI860" s="4">
        <f t="shared" si="117"/>
        <v>144.97999999999999</v>
      </c>
    </row>
    <row r="861" spans="9:61">
      <c r="I861" s="26">
        <v>722</v>
      </c>
      <c r="J861" s="46" t="str" cm="1">
        <f t="array" ref="J861">_xlfn.IFS(I861&gt;=750,"Low Risk",AND(I861&gt;=650,I861&lt;=749),"Medium Risk",I861&lt;650,"High Risk")</f>
        <v>Medium Risk</v>
      </c>
      <c r="N861" s="4"/>
      <c r="P861" s="24">
        <v>15.98</v>
      </c>
      <c r="Q861" s="4" t="str">
        <f t="shared" si="118"/>
        <v>Available</v>
      </c>
      <c r="Y861" s="26" t="s">
        <v>2859</v>
      </c>
      <c r="Z861" s="26" t="s">
        <v>41</v>
      </c>
      <c r="AA861" s="84" t="str">
        <f t="shared" si="113"/>
        <v>Pooja Tripathi</v>
      </c>
      <c r="AB861" s="26">
        <v>24.77</v>
      </c>
      <c r="AG861" s="26" t="s">
        <v>2859</v>
      </c>
      <c r="AH861" s="4" t="str">
        <f t="shared" si="114"/>
        <v>00860</v>
      </c>
      <c r="AP861" s="4"/>
      <c r="AU861" s="26" t="s">
        <v>1386</v>
      </c>
      <c r="AV861" s="46" t="str">
        <f t="shared" si="115"/>
        <v>Rejected</v>
      </c>
      <c r="BA861" s="26" t="s">
        <v>2859</v>
      </c>
      <c r="BB861" s="71" t="s">
        <v>223</v>
      </c>
      <c r="BC861" s="4" t="str">
        <f t="shared" si="116"/>
        <v>Berhampur</v>
      </c>
      <c r="BE861" s="4"/>
      <c r="BF861" s="4"/>
      <c r="BG861" s="26" t="s">
        <v>2859</v>
      </c>
      <c r="BH861" s="26" t="s">
        <v>41</v>
      </c>
      <c r="BI861" s="4">
        <f t="shared" si="117"/>
        <v>251.78</v>
      </c>
    </row>
    <row r="862" spans="9:61">
      <c r="I862" s="24">
        <v>550</v>
      </c>
      <c r="J862" s="46" t="str" cm="1">
        <f t="array" ref="J862">_xlfn.IFS(I862&gt;=750,"Low Risk",AND(I862&gt;=650,I862&lt;=749),"Medium Risk",I862&lt;650,"High Risk")</f>
        <v>High Risk</v>
      </c>
      <c r="N862" s="4"/>
      <c r="P862" s="26">
        <v>24.77</v>
      </c>
      <c r="Q862" s="4" t="str">
        <f t="shared" si="118"/>
        <v>Available</v>
      </c>
      <c r="Y862" s="24" t="s">
        <v>2861</v>
      </c>
      <c r="Z862" s="24" t="s">
        <v>24</v>
      </c>
      <c r="AA862" s="84" t="str">
        <f t="shared" si="113"/>
        <v>Bikash Nayak</v>
      </c>
      <c r="AB862" s="24">
        <v>67</v>
      </c>
      <c r="AG862" s="24" t="s">
        <v>2861</v>
      </c>
      <c r="AH862" s="4" t="str">
        <f t="shared" si="114"/>
        <v>00861</v>
      </c>
      <c r="AP862" s="4"/>
      <c r="AU862" s="24" t="s">
        <v>1381</v>
      </c>
      <c r="AV862" s="46" t="str">
        <f t="shared" si="115"/>
        <v>Rejected</v>
      </c>
      <c r="BA862" s="24" t="s">
        <v>2861</v>
      </c>
      <c r="BB862" s="70" t="s">
        <v>1051</v>
      </c>
      <c r="BC862" s="4" t="str">
        <f t="shared" si="116"/>
        <v>Dhenkanal</v>
      </c>
      <c r="BE862" s="4"/>
      <c r="BF862" s="4"/>
      <c r="BG862" s="24" t="s">
        <v>2861</v>
      </c>
      <c r="BH862" s="24" t="s">
        <v>24</v>
      </c>
      <c r="BI862" s="4">
        <f t="shared" si="117"/>
        <v>190.31</v>
      </c>
    </row>
    <row r="863" spans="9:61">
      <c r="I863" s="26">
        <v>800</v>
      </c>
      <c r="J863" s="46" t="str" cm="1">
        <f t="array" ref="J863">_xlfn.IFS(I863&gt;=750,"Low Risk",AND(I863&gt;=650,I863&lt;=749),"Medium Risk",I863&lt;650,"High Risk")</f>
        <v>Low Risk</v>
      </c>
      <c r="N863" s="4"/>
      <c r="P863" s="24">
        <v>67</v>
      </c>
      <c r="Q863" s="4" t="str">
        <f t="shared" si="118"/>
        <v>Available</v>
      </c>
      <c r="Y863" s="26" t="s">
        <v>2863</v>
      </c>
      <c r="Z863" s="26" t="s">
        <v>38</v>
      </c>
      <c r="AA863" s="84" t="str">
        <f t="shared" si="113"/>
        <v>Deepak Mishra</v>
      </c>
      <c r="AB863" s="26">
        <v>38.01</v>
      </c>
      <c r="AG863" s="26" t="s">
        <v>2863</v>
      </c>
      <c r="AH863" s="4" t="str">
        <f t="shared" si="114"/>
        <v>00862</v>
      </c>
      <c r="AP863" s="4"/>
      <c r="AU863" s="26" t="s">
        <v>1381</v>
      </c>
      <c r="AV863" s="46" t="str">
        <f t="shared" si="115"/>
        <v>Rejected</v>
      </c>
      <c r="BA863" s="26" t="s">
        <v>2863</v>
      </c>
      <c r="BB863" s="71" t="s">
        <v>599</v>
      </c>
      <c r="BC863" s="4" t="str">
        <f t="shared" si="116"/>
        <v>Angul</v>
      </c>
      <c r="BE863" s="4"/>
      <c r="BF863" s="4"/>
      <c r="BG863" s="26" t="s">
        <v>2863</v>
      </c>
      <c r="BH863" s="26" t="s">
        <v>38</v>
      </c>
      <c r="BI863" s="4">
        <f t="shared" si="117"/>
        <v>144.97999999999999</v>
      </c>
    </row>
    <row r="864" spans="9:61">
      <c r="I864" s="24">
        <v>610</v>
      </c>
      <c r="J864" s="46" t="str" cm="1">
        <f t="array" ref="J864">_xlfn.IFS(I864&gt;=750,"Low Risk",AND(I864&gt;=650,I864&lt;=749),"Medium Risk",I864&lt;650,"High Risk")</f>
        <v>High Risk</v>
      </c>
      <c r="N864" s="4"/>
      <c r="P864" s="26">
        <v>38.01</v>
      </c>
      <c r="Q864" s="4" t="str">
        <f t="shared" si="118"/>
        <v>Available</v>
      </c>
      <c r="Y864" s="24" t="s">
        <v>2865</v>
      </c>
      <c r="Z864" s="24" t="s">
        <v>24</v>
      </c>
      <c r="AA864" s="84" t="str">
        <f t="shared" si="113"/>
        <v>Bikash Nayak</v>
      </c>
      <c r="AB864" s="24">
        <v>96.74</v>
      </c>
      <c r="AG864" s="24" t="s">
        <v>2865</v>
      </c>
      <c r="AH864" s="4" t="str">
        <f t="shared" si="114"/>
        <v>00863</v>
      </c>
      <c r="AP864" s="4"/>
      <c r="AU864" s="24" t="s">
        <v>1377</v>
      </c>
      <c r="AV864" s="46" t="str">
        <f t="shared" si="115"/>
        <v>Approved</v>
      </c>
      <c r="BA864" s="24" t="s">
        <v>2865</v>
      </c>
      <c r="BB864" s="70" t="s">
        <v>1041</v>
      </c>
      <c r="BC864" s="4" t="str">
        <f t="shared" si="116"/>
        <v>Jharsuguda</v>
      </c>
      <c r="BE864" s="4"/>
      <c r="BF864" s="4"/>
      <c r="BG864" s="24" t="s">
        <v>2865</v>
      </c>
      <c r="BH864" s="24" t="s">
        <v>24</v>
      </c>
      <c r="BI864" s="4">
        <f t="shared" si="117"/>
        <v>190.31</v>
      </c>
    </row>
    <row r="865" spans="9:61">
      <c r="I865" s="26">
        <v>878</v>
      </c>
      <c r="J865" s="46" t="str" cm="1">
        <f t="array" ref="J865">_xlfn.IFS(I865&gt;=750,"Low Risk",AND(I865&gt;=650,I865&lt;=749),"Medium Risk",I865&lt;650,"High Risk")</f>
        <v>Low Risk</v>
      </c>
      <c r="N865" s="4"/>
      <c r="P865" s="24">
        <v>96.74</v>
      </c>
      <c r="Q865" s="4" t="str">
        <f t="shared" si="118"/>
        <v>Available</v>
      </c>
      <c r="Y865" s="26" t="s">
        <v>2866</v>
      </c>
      <c r="Z865" s="26" t="s">
        <v>16</v>
      </c>
      <c r="AA865" s="84" t="str">
        <f t="shared" si="113"/>
        <v>Suresh Panda</v>
      </c>
      <c r="AB865" s="26">
        <v>29.27</v>
      </c>
      <c r="AG865" s="26" t="s">
        <v>2866</v>
      </c>
      <c r="AH865" s="4" t="str">
        <f t="shared" si="114"/>
        <v>00864</v>
      </c>
      <c r="AP865" s="4"/>
      <c r="AU865" s="26" t="s">
        <v>1426</v>
      </c>
      <c r="AV865" s="46" t="str">
        <f t="shared" si="115"/>
        <v>Under Review</v>
      </c>
      <c r="BA865" s="26" t="s">
        <v>2866</v>
      </c>
      <c r="BB865" s="71" t="s">
        <v>483</v>
      </c>
      <c r="BC865" s="4" t="str">
        <f t="shared" si="116"/>
        <v>Jharsuguda</v>
      </c>
      <c r="BE865" s="4"/>
      <c r="BF865" s="4"/>
      <c r="BG865" s="26" t="s">
        <v>2866</v>
      </c>
      <c r="BH865" s="26" t="s">
        <v>16</v>
      </c>
      <c r="BI865" s="4">
        <f t="shared" si="117"/>
        <v>197.62</v>
      </c>
    </row>
    <row r="866" spans="9:61">
      <c r="I866" s="24">
        <v>866</v>
      </c>
      <c r="J866" s="46" t="str" cm="1">
        <f t="array" ref="J866">_xlfn.IFS(I866&gt;=750,"Low Risk",AND(I866&gt;=650,I866&lt;=749),"Medium Risk",I866&lt;650,"High Risk")</f>
        <v>Low Risk</v>
      </c>
      <c r="N866" s="4"/>
      <c r="P866" s="26">
        <v>29.27</v>
      </c>
      <c r="Q866" s="4" t="str">
        <f t="shared" si="118"/>
        <v>Available</v>
      </c>
      <c r="Y866" s="24" t="s">
        <v>2867</v>
      </c>
      <c r="Z866" s="24" t="s">
        <v>16</v>
      </c>
      <c r="AA866" s="84" t="str">
        <f t="shared" si="113"/>
        <v>Suresh Panda</v>
      </c>
      <c r="AB866" s="24">
        <v>38.75</v>
      </c>
      <c r="AG866" s="24" t="s">
        <v>2867</v>
      </c>
      <c r="AH866" s="4" t="str">
        <f t="shared" si="114"/>
        <v>00865</v>
      </c>
      <c r="AP866" s="4"/>
      <c r="AU866" s="24" t="s">
        <v>1377</v>
      </c>
      <c r="AV866" s="46" t="str">
        <f t="shared" si="115"/>
        <v>Approved</v>
      </c>
      <c r="BA866" s="24" t="s">
        <v>2867</v>
      </c>
      <c r="BB866" s="70" t="s">
        <v>903</v>
      </c>
      <c r="BC866" s="4" t="str">
        <f t="shared" si="116"/>
        <v>Jharsuguda</v>
      </c>
      <c r="BE866" s="4"/>
      <c r="BF866" s="4"/>
      <c r="BG866" s="24" t="s">
        <v>2867</v>
      </c>
      <c r="BH866" s="24" t="s">
        <v>16</v>
      </c>
      <c r="BI866" s="4">
        <f t="shared" si="117"/>
        <v>197.62</v>
      </c>
    </row>
    <row r="867" spans="9:61">
      <c r="I867" s="26">
        <v>772</v>
      </c>
      <c r="J867" s="46" t="str" cm="1">
        <f t="array" ref="J867">_xlfn.IFS(I867&gt;=750,"Low Risk",AND(I867&gt;=650,I867&lt;=749),"Medium Risk",I867&lt;650,"High Risk")</f>
        <v>Low Risk</v>
      </c>
      <c r="N867" s="4"/>
      <c r="P867" s="24">
        <v>38.75</v>
      </c>
      <c r="Q867" s="4" t="str">
        <f t="shared" si="118"/>
        <v>Available</v>
      </c>
      <c r="Y867" s="26" t="s">
        <v>2868</v>
      </c>
      <c r="Z867" s="26" t="s">
        <v>12</v>
      </c>
      <c r="AA867" s="84" t="str">
        <f t="shared" si="113"/>
        <v>Priya Mohanty</v>
      </c>
      <c r="AB867" s="26">
        <v>13.13</v>
      </c>
      <c r="AG867" s="26" t="s">
        <v>2868</v>
      </c>
      <c r="AH867" s="4" t="str">
        <f t="shared" si="114"/>
        <v>00866</v>
      </c>
      <c r="AP867" s="4"/>
      <c r="AU867" s="26" t="s">
        <v>1377</v>
      </c>
      <c r="AV867" s="46" t="str">
        <f t="shared" si="115"/>
        <v>Approved</v>
      </c>
      <c r="BA867" s="26" t="s">
        <v>2868</v>
      </c>
      <c r="BB867" s="71" t="s">
        <v>891</v>
      </c>
      <c r="BC867" s="4" t="str">
        <f t="shared" si="116"/>
        <v>Bhubaneswar</v>
      </c>
      <c r="BE867" s="4"/>
      <c r="BF867" s="4"/>
      <c r="BG867" s="26" t="s">
        <v>2868</v>
      </c>
      <c r="BH867" s="26" t="s">
        <v>12</v>
      </c>
      <c r="BI867" s="4">
        <f t="shared" si="117"/>
        <v>105.8</v>
      </c>
    </row>
    <row r="868" spans="9:61">
      <c r="I868" s="24">
        <v>672</v>
      </c>
      <c r="J868" s="46" t="str" cm="1">
        <f t="array" ref="J868">_xlfn.IFS(I868&gt;=750,"Low Risk",AND(I868&gt;=650,I868&lt;=749),"Medium Risk",I868&lt;650,"High Risk")</f>
        <v>Medium Risk</v>
      </c>
      <c r="N868" s="4"/>
      <c r="P868" s="26">
        <v>13.13</v>
      </c>
      <c r="Q868" s="4" t="str">
        <f t="shared" si="118"/>
        <v>Available</v>
      </c>
      <c r="Y868" s="24" t="s">
        <v>2869</v>
      </c>
      <c r="Z868" s="24" t="s">
        <v>24</v>
      </c>
      <c r="AA868" s="84" t="str">
        <f t="shared" si="113"/>
        <v>Bikash Nayak</v>
      </c>
      <c r="AB868" s="24">
        <v>72.12</v>
      </c>
      <c r="AG868" s="24" t="s">
        <v>2869</v>
      </c>
      <c r="AH868" s="4" t="str">
        <f t="shared" si="114"/>
        <v>00867</v>
      </c>
      <c r="AP868" s="4"/>
      <c r="AU868" s="24" t="s">
        <v>1377</v>
      </c>
      <c r="AV868" s="46" t="str">
        <f t="shared" si="115"/>
        <v>Approved</v>
      </c>
      <c r="BA868" s="24" t="s">
        <v>2869</v>
      </c>
      <c r="BB868" s="70" t="s">
        <v>248</v>
      </c>
      <c r="BC868" s="4" t="str">
        <f t="shared" si="116"/>
        <v>Cuttack</v>
      </c>
      <c r="BE868" s="4"/>
      <c r="BF868" s="4"/>
      <c r="BG868" s="24" t="s">
        <v>2869</v>
      </c>
      <c r="BH868" s="24" t="s">
        <v>24</v>
      </c>
      <c r="BI868" s="4">
        <f t="shared" si="117"/>
        <v>190.31</v>
      </c>
    </row>
    <row r="869" spans="9:61">
      <c r="I869" s="26">
        <v>790</v>
      </c>
      <c r="J869" s="46" t="str" cm="1">
        <f t="array" ref="J869">_xlfn.IFS(I869&gt;=750,"Low Risk",AND(I869&gt;=650,I869&lt;=749),"Medium Risk",I869&lt;650,"High Risk")</f>
        <v>Low Risk</v>
      </c>
      <c r="N869" s="4"/>
      <c r="P869" s="24">
        <v>72.12</v>
      </c>
      <c r="Q869" s="4" t="str">
        <f t="shared" si="118"/>
        <v>Available</v>
      </c>
      <c r="Y869" s="26" t="s">
        <v>2870</v>
      </c>
      <c r="Z869" s="26" t="s">
        <v>38</v>
      </c>
      <c r="AA869" s="84" t="str">
        <f t="shared" si="113"/>
        <v>Deepak Mishra</v>
      </c>
      <c r="AB869" s="26">
        <v>93.26</v>
      </c>
      <c r="AG869" s="26" t="s">
        <v>2870</v>
      </c>
      <c r="AH869" s="4" t="str">
        <f t="shared" si="114"/>
        <v>00868</v>
      </c>
      <c r="AP869" s="4"/>
      <c r="AU869" s="26" t="s">
        <v>1426</v>
      </c>
      <c r="AV869" s="46" t="str">
        <f t="shared" si="115"/>
        <v>Under Review</v>
      </c>
      <c r="BA869" s="26" t="s">
        <v>2870</v>
      </c>
      <c r="BB869" s="71" t="s">
        <v>1315</v>
      </c>
      <c r="BC869" s="4" t="str">
        <f t="shared" si="116"/>
        <v>Jharsuguda</v>
      </c>
      <c r="BE869" s="4"/>
      <c r="BF869" s="4"/>
      <c r="BG869" s="26" t="s">
        <v>2870</v>
      </c>
      <c r="BH869" s="26" t="s">
        <v>38</v>
      </c>
      <c r="BI869" s="4">
        <f t="shared" si="117"/>
        <v>144.97999999999999</v>
      </c>
    </row>
    <row r="870" spans="9:61">
      <c r="I870" s="24">
        <v>735</v>
      </c>
      <c r="J870" s="46" t="str" cm="1">
        <f t="array" ref="J870">_xlfn.IFS(I870&gt;=750,"Low Risk",AND(I870&gt;=650,I870&lt;=749),"Medium Risk",I870&lt;650,"High Risk")</f>
        <v>Medium Risk</v>
      </c>
      <c r="N870" s="4"/>
      <c r="P870" s="26">
        <v>93.26</v>
      </c>
      <c r="Q870" s="4" t="str">
        <f t="shared" si="118"/>
        <v>Available</v>
      </c>
      <c r="Y870" s="24" t="s">
        <v>2871</v>
      </c>
      <c r="Z870" s="24" t="s">
        <v>16</v>
      </c>
      <c r="AA870" s="84" t="str">
        <f t="shared" si="113"/>
        <v>Suresh Panda</v>
      </c>
      <c r="AB870" s="24">
        <v>26.72</v>
      </c>
      <c r="AG870" s="24" t="s">
        <v>2871</v>
      </c>
      <c r="AH870" s="4" t="str">
        <f t="shared" si="114"/>
        <v>00869</v>
      </c>
      <c r="AP870" s="4"/>
      <c r="AU870" s="24" t="s">
        <v>1377</v>
      </c>
      <c r="AV870" s="46" t="str">
        <f t="shared" si="115"/>
        <v>Approved</v>
      </c>
      <c r="BA870" s="24" t="s">
        <v>2871</v>
      </c>
      <c r="BB870" s="70" t="s">
        <v>1072</v>
      </c>
      <c r="BC870" s="4" t="str">
        <f t="shared" si="116"/>
        <v>Puri</v>
      </c>
      <c r="BE870" s="4"/>
      <c r="BF870" s="4"/>
      <c r="BG870" s="24" t="s">
        <v>2871</v>
      </c>
      <c r="BH870" s="24" t="s">
        <v>16</v>
      </c>
      <c r="BI870" s="4">
        <f t="shared" si="117"/>
        <v>197.62</v>
      </c>
    </row>
    <row r="871" spans="9:61">
      <c r="I871" s="26">
        <v>767</v>
      </c>
      <c r="J871" s="46" t="str" cm="1">
        <f t="array" ref="J871">_xlfn.IFS(I871&gt;=750,"Low Risk",AND(I871&gt;=650,I871&lt;=749),"Medium Risk",I871&lt;650,"High Risk")</f>
        <v>Low Risk</v>
      </c>
      <c r="N871" s="4"/>
      <c r="P871" s="24">
        <v>26.72</v>
      </c>
      <c r="Q871" s="4" t="str">
        <f t="shared" si="118"/>
        <v>Available</v>
      </c>
      <c r="Y871" s="26" t="s">
        <v>2872</v>
      </c>
      <c r="Z871" s="26" t="s">
        <v>7</v>
      </c>
      <c r="AA871" s="84" t="str">
        <f t="shared" si="113"/>
        <v>Rajesh Kumar</v>
      </c>
      <c r="AB871" s="26">
        <v>87.66</v>
      </c>
      <c r="AG871" s="26" t="s">
        <v>2872</v>
      </c>
      <c r="AH871" s="4" t="str">
        <f t="shared" si="114"/>
        <v>00870</v>
      </c>
      <c r="AP871" s="4"/>
      <c r="AU871" s="26" t="s">
        <v>1377</v>
      </c>
      <c r="AV871" s="46" t="str">
        <f t="shared" si="115"/>
        <v>Approved</v>
      </c>
      <c r="BA871" s="26" t="s">
        <v>2872</v>
      </c>
      <c r="BB871" s="71" t="s">
        <v>1307</v>
      </c>
      <c r="BC871" s="4" t="str">
        <f t="shared" si="116"/>
        <v>Dhenkanal</v>
      </c>
      <c r="BE871" s="4"/>
      <c r="BF871" s="4"/>
      <c r="BG871" s="26" t="s">
        <v>2872</v>
      </c>
      <c r="BH871" s="26" t="s">
        <v>7</v>
      </c>
      <c r="BI871" s="4">
        <f t="shared" si="117"/>
        <v>209.86</v>
      </c>
    </row>
    <row r="872" spans="9:61">
      <c r="I872" s="24">
        <v>657</v>
      </c>
      <c r="J872" s="46" t="str" cm="1">
        <f t="array" ref="J872">_xlfn.IFS(I872&gt;=750,"Low Risk",AND(I872&gt;=650,I872&lt;=749),"Medium Risk",I872&lt;650,"High Risk")</f>
        <v>Medium Risk</v>
      </c>
      <c r="N872" s="4"/>
      <c r="P872" s="26">
        <v>87.66</v>
      </c>
      <c r="Q872" s="4" t="str">
        <f t="shared" si="118"/>
        <v>Available</v>
      </c>
      <c r="Y872" s="24" t="s">
        <v>2874</v>
      </c>
      <c r="Z872" s="24" t="s">
        <v>12</v>
      </c>
      <c r="AA872" s="84" t="str">
        <f t="shared" si="113"/>
        <v>Priya Mohanty</v>
      </c>
      <c r="AB872" s="24">
        <v>82.91</v>
      </c>
      <c r="AG872" s="24" t="s">
        <v>2874</v>
      </c>
      <c r="AH872" s="4" t="str">
        <f t="shared" si="114"/>
        <v>00871</v>
      </c>
      <c r="AP872" s="4"/>
      <c r="AU872" s="24" t="s">
        <v>1377</v>
      </c>
      <c r="AV872" s="46" t="str">
        <f t="shared" si="115"/>
        <v>Approved</v>
      </c>
      <c r="BA872" s="24" t="s">
        <v>2874</v>
      </c>
      <c r="BB872" s="70" t="s">
        <v>61</v>
      </c>
      <c r="BC872" s="4" t="str">
        <f t="shared" si="116"/>
        <v>Balasore</v>
      </c>
      <c r="BE872" s="4"/>
      <c r="BF872" s="4"/>
      <c r="BG872" s="24" t="s">
        <v>2874</v>
      </c>
      <c r="BH872" s="24" t="s">
        <v>12</v>
      </c>
      <c r="BI872" s="4">
        <f t="shared" si="117"/>
        <v>105.8</v>
      </c>
    </row>
    <row r="873" spans="9:61">
      <c r="I873" s="26">
        <v>577</v>
      </c>
      <c r="J873" s="46" t="str" cm="1">
        <f t="array" ref="J873">_xlfn.IFS(I873&gt;=750,"Low Risk",AND(I873&gt;=650,I873&lt;=749),"Medium Risk",I873&lt;650,"High Risk")</f>
        <v>High Risk</v>
      </c>
      <c r="N873" s="4"/>
      <c r="P873" s="24">
        <v>82.91</v>
      </c>
      <c r="Q873" s="4" t="str">
        <f t="shared" si="118"/>
        <v>Available</v>
      </c>
      <c r="Y873" s="26" t="s">
        <v>2876</v>
      </c>
      <c r="Z873" s="26" t="s">
        <v>7</v>
      </c>
      <c r="AA873" s="84" t="str">
        <f t="shared" si="113"/>
        <v>Rajesh Kumar</v>
      </c>
      <c r="AB873" s="26">
        <v>48.9</v>
      </c>
      <c r="AG873" s="26" t="s">
        <v>2876</v>
      </c>
      <c r="AH873" s="4" t="str">
        <f t="shared" si="114"/>
        <v>00872</v>
      </c>
      <c r="AP873" s="4"/>
      <c r="AU873" s="26" t="s">
        <v>1377</v>
      </c>
      <c r="AV873" s="46" t="str">
        <f t="shared" si="115"/>
        <v>Approved</v>
      </c>
      <c r="BA873" s="26" t="s">
        <v>2876</v>
      </c>
      <c r="BB873" s="71" t="s">
        <v>979</v>
      </c>
      <c r="BC873" s="4" t="str">
        <f t="shared" si="116"/>
        <v>Cuttack</v>
      </c>
      <c r="BE873" s="4"/>
      <c r="BF873" s="4"/>
      <c r="BG873" s="26" t="s">
        <v>2876</v>
      </c>
      <c r="BH873" s="26" t="s">
        <v>7</v>
      </c>
      <c r="BI873" s="4">
        <f t="shared" si="117"/>
        <v>209.86</v>
      </c>
    </row>
    <row r="874" spans="9:61">
      <c r="I874" s="24">
        <v>876</v>
      </c>
      <c r="J874" s="46" t="str" cm="1">
        <f t="array" ref="J874">_xlfn.IFS(I874&gt;=750,"Low Risk",AND(I874&gt;=650,I874&lt;=749),"Medium Risk",I874&lt;650,"High Risk")</f>
        <v>Low Risk</v>
      </c>
      <c r="N874" s="4"/>
      <c r="P874" s="26">
        <v>48.9</v>
      </c>
      <c r="Q874" s="4" t="str">
        <f t="shared" si="118"/>
        <v>Available</v>
      </c>
      <c r="Y874" s="24" t="s">
        <v>2877</v>
      </c>
      <c r="Z874" s="24" t="s">
        <v>12</v>
      </c>
      <c r="AA874" s="84" t="str">
        <f t="shared" si="113"/>
        <v>Priya Mohanty</v>
      </c>
      <c r="AB874" s="24">
        <v>80.81</v>
      </c>
      <c r="AG874" s="24" t="s">
        <v>2877</v>
      </c>
      <c r="AH874" s="4" t="str">
        <f t="shared" si="114"/>
        <v>00873</v>
      </c>
      <c r="AP874" s="4"/>
      <c r="AU874" s="24" t="s">
        <v>1377</v>
      </c>
      <c r="AV874" s="46" t="str">
        <f t="shared" si="115"/>
        <v>Approved</v>
      </c>
      <c r="BA874" s="24" t="s">
        <v>2877</v>
      </c>
      <c r="BB874" s="70" t="s">
        <v>870</v>
      </c>
      <c r="BC874" s="4" t="str">
        <f t="shared" si="116"/>
        <v>Cuttack</v>
      </c>
      <c r="BE874" s="4"/>
      <c r="BF874" s="4"/>
      <c r="BG874" s="24" t="s">
        <v>2877</v>
      </c>
      <c r="BH874" s="24" t="s">
        <v>12</v>
      </c>
      <c r="BI874" s="4">
        <f t="shared" si="117"/>
        <v>105.8</v>
      </c>
    </row>
    <row r="875" spans="9:61">
      <c r="I875" s="26">
        <v>776</v>
      </c>
      <c r="J875" s="46" t="str" cm="1">
        <f t="array" ref="J875">_xlfn.IFS(I875&gt;=750,"Low Risk",AND(I875&gt;=650,I875&lt;=749),"Medium Risk",I875&lt;650,"High Risk")</f>
        <v>Low Risk</v>
      </c>
      <c r="N875" s="4"/>
      <c r="P875" s="24">
        <v>80.81</v>
      </c>
      <c r="Q875" s="4" t="str">
        <f t="shared" si="118"/>
        <v>Available</v>
      </c>
      <c r="Y875" s="26" t="s">
        <v>2880</v>
      </c>
      <c r="Z875" s="26" t="s">
        <v>32</v>
      </c>
      <c r="AA875" s="84" t="str">
        <f t="shared" si="113"/>
        <v>Ramesh Behera</v>
      </c>
      <c r="AB875" s="26">
        <v>60.49</v>
      </c>
      <c r="AG875" s="26" t="s">
        <v>2880</v>
      </c>
      <c r="AH875" s="4" t="str">
        <f t="shared" si="114"/>
        <v>00874</v>
      </c>
      <c r="AP875" s="4"/>
      <c r="AU875" s="26" t="s">
        <v>1386</v>
      </c>
      <c r="AV875" s="46" t="str">
        <f t="shared" si="115"/>
        <v>Rejected</v>
      </c>
      <c r="BA875" s="26" t="s">
        <v>2880</v>
      </c>
      <c r="BB875" s="71" t="s">
        <v>1114</v>
      </c>
      <c r="BC875" s="4" t="str">
        <f t="shared" si="116"/>
        <v>Balasore</v>
      </c>
      <c r="BE875" s="4"/>
      <c r="BF875" s="4"/>
      <c r="BG875" s="26" t="s">
        <v>2880</v>
      </c>
      <c r="BH875" s="26" t="s">
        <v>32</v>
      </c>
      <c r="BI875" s="4">
        <f t="shared" si="117"/>
        <v>224.53</v>
      </c>
    </row>
    <row r="876" spans="9:61">
      <c r="I876" s="24">
        <v>577</v>
      </c>
      <c r="J876" s="46" t="str" cm="1">
        <f t="array" ref="J876">_xlfn.IFS(I876&gt;=750,"Low Risk",AND(I876&gt;=650,I876&lt;=749),"Medium Risk",I876&lt;650,"High Risk")</f>
        <v>High Risk</v>
      </c>
      <c r="N876" s="4"/>
      <c r="P876" s="26">
        <v>60.49</v>
      </c>
      <c r="Q876" s="4" t="str">
        <f t="shared" si="118"/>
        <v>Available</v>
      </c>
      <c r="Y876" s="24" t="s">
        <v>2881</v>
      </c>
      <c r="Z876" s="24" t="s">
        <v>20</v>
      </c>
      <c r="AA876" s="84" t="str">
        <f t="shared" si="113"/>
        <v>Anita Das</v>
      </c>
      <c r="AB876" s="24">
        <v>15.93</v>
      </c>
      <c r="AG876" s="24" t="s">
        <v>2881</v>
      </c>
      <c r="AH876" s="4" t="str">
        <f t="shared" si="114"/>
        <v>00875</v>
      </c>
      <c r="AP876" s="4"/>
      <c r="AU876" s="24" t="s">
        <v>1377</v>
      </c>
      <c r="AV876" s="46" t="str">
        <f t="shared" si="115"/>
        <v>Approved</v>
      </c>
      <c r="BA876" s="24" t="s">
        <v>2881</v>
      </c>
      <c r="BB876" s="70" t="s">
        <v>979</v>
      </c>
      <c r="BC876" s="4" t="str">
        <f t="shared" si="116"/>
        <v>Cuttack</v>
      </c>
      <c r="BE876" s="4"/>
      <c r="BF876" s="4"/>
      <c r="BG876" s="24" t="s">
        <v>2881</v>
      </c>
      <c r="BH876" s="24" t="s">
        <v>20</v>
      </c>
      <c r="BI876" s="4">
        <f t="shared" si="117"/>
        <v>104.66</v>
      </c>
    </row>
    <row r="877" spans="9:61">
      <c r="I877" s="26">
        <v>791</v>
      </c>
      <c r="J877" s="46" t="str" cm="1">
        <f t="array" ref="J877">_xlfn.IFS(I877&gt;=750,"Low Risk",AND(I877&gt;=650,I877&lt;=749),"Medium Risk",I877&lt;650,"High Risk")</f>
        <v>Low Risk</v>
      </c>
      <c r="N877" s="4"/>
      <c r="P877" s="24">
        <v>15.93</v>
      </c>
      <c r="Q877" s="4" t="str">
        <f t="shared" si="118"/>
        <v>Available</v>
      </c>
      <c r="Y877" s="26" t="s">
        <v>2882</v>
      </c>
      <c r="Z877" s="26" t="s">
        <v>20</v>
      </c>
      <c r="AA877" s="84" t="str">
        <f t="shared" si="113"/>
        <v>Anita Das</v>
      </c>
      <c r="AB877" s="26">
        <v>23.44</v>
      </c>
      <c r="AG877" s="26" t="s">
        <v>2882</v>
      </c>
      <c r="AH877" s="4" t="str">
        <f t="shared" si="114"/>
        <v>00876</v>
      </c>
      <c r="AP877" s="4"/>
      <c r="AU877" s="26" t="s">
        <v>1377</v>
      </c>
      <c r="AV877" s="46" t="str">
        <f t="shared" si="115"/>
        <v>Approved</v>
      </c>
      <c r="BA877" s="26" t="s">
        <v>2882</v>
      </c>
      <c r="BB877" s="71" t="s">
        <v>1182</v>
      </c>
      <c r="BC877" s="4" t="str">
        <f t="shared" si="116"/>
        <v>Rourkela</v>
      </c>
      <c r="BE877" s="4"/>
      <c r="BF877" s="4"/>
      <c r="BG877" s="26" t="s">
        <v>2882</v>
      </c>
      <c r="BH877" s="26" t="s">
        <v>20</v>
      </c>
      <c r="BI877" s="4">
        <f t="shared" si="117"/>
        <v>104.66</v>
      </c>
    </row>
    <row r="878" spans="9:61">
      <c r="I878" s="24">
        <v>765</v>
      </c>
      <c r="J878" s="46" t="str" cm="1">
        <f t="array" ref="J878">_xlfn.IFS(I878&gt;=750,"Low Risk",AND(I878&gt;=650,I878&lt;=749),"Medium Risk",I878&lt;650,"High Risk")</f>
        <v>Low Risk</v>
      </c>
      <c r="N878" s="4"/>
      <c r="P878" s="26">
        <v>23.44</v>
      </c>
      <c r="Q878" s="4" t="str">
        <f t="shared" si="118"/>
        <v>Available</v>
      </c>
      <c r="Y878" s="24" t="s">
        <v>2883</v>
      </c>
      <c r="Z878" s="24" t="s">
        <v>35</v>
      </c>
      <c r="AA878" s="84" t="str">
        <f t="shared" si="113"/>
        <v>Kavita Rath</v>
      </c>
      <c r="AB878" s="24">
        <v>83.15</v>
      </c>
      <c r="AG878" s="24" t="s">
        <v>2883</v>
      </c>
      <c r="AH878" s="4" t="str">
        <f t="shared" si="114"/>
        <v>00877</v>
      </c>
      <c r="AP878" s="4"/>
      <c r="AU878" s="24" t="s">
        <v>1377</v>
      </c>
      <c r="AV878" s="46" t="str">
        <f t="shared" si="115"/>
        <v>Approved</v>
      </c>
      <c r="BA878" s="24" t="s">
        <v>2883</v>
      </c>
      <c r="BB878" s="70" t="s">
        <v>915</v>
      </c>
      <c r="BC878" s="4" t="str">
        <f t="shared" si="116"/>
        <v>Balasore</v>
      </c>
      <c r="BE878" s="4"/>
      <c r="BF878" s="4"/>
      <c r="BG878" s="24" t="s">
        <v>2883</v>
      </c>
      <c r="BH878" s="24" t="s">
        <v>35</v>
      </c>
      <c r="BI878" s="4">
        <f t="shared" si="117"/>
        <v>103.83</v>
      </c>
    </row>
    <row r="879" spans="9:61">
      <c r="I879" s="26">
        <v>873</v>
      </c>
      <c r="J879" s="46" t="str" cm="1">
        <f t="array" ref="J879">_xlfn.IFS(I879&gt;=750,"Low Risk",AND(I879&gt;=650,I879&lt;=749),"Medium Risk",I879&lt;650,"High Risk")</f>
        <v>Low Risk</v>
      </c>
      <c r="N879" s="4"/>
      <c r="P879" s="24">
        <v>83.15</v>
      </c>
      <c r="Q879" s="4" t="str">
        <f t="shared" si="118"/>
        <v>Available</v>
      </c>
      <c r="Y879" s="26" t="s">
        <v>2884</v>
      </c>
      <c r="Z879" s="26" t="s">
        <v>38</v>
      </c>
      <c r="AA879" s="84" t="str">
        <f t="shared" si="113"/>
        <v>Deepak Mishra</v>
      </c>
      <c r="AB879" s="26">
        <v>70.900000000000006</v>
      </c>
      <c r="AG879" s="26" t="s">
        <v>2884</v>
      </c>
      <c r="AH879" s="4" t="str">
        <f t="shared" si="114"/>
        <v>00878</v>
      </c>
      <c r="AP879" s="4"/>
      <c r="AU879" s="26" t="s">
        <v>1377</v>
      </c>
      <c r="AV879" s="46" t="str">
        <f t="shared" si="115"/>
        <v>Approved</v>
      </c>
      <c r="BA879" s="26" t="s">
        <v>2884</v>
      </c>
      <c r="BB879" s="71" t="s">
        <v>400</v>
      </c>
      <c r="BC879" s="4" t="str">
        <f t="shared" si="116"/>
        <v>Puri</v>
      </c>
      <c r="BE879" s="4"/>
      <c r="BF879" s="4"/>
      <c r="BG879" s="26" t="s">
        <v>2884</v>
      </c>
      <c r="BH879" s="26" t="s">
        <v>38</v>
      </c>
      <c r="BI879" s="4">
        <f t="shared" si="117"/>
        <v>144.97999999999999</v>
      </c>
    </row>
    <row r="880" spans="9:61">
      <c r="I880" s="24">
        <v>897</v>
      </c>
      <c r="J880" s="46" t="str" cm="1">
        <f t="array" ref="J880">_xlfn.IFS(I880&gt;=750,"Low Risk",AND(I880&gt;=650,I880&lt;=749),"Medium Risk",I880&lt;650,"High Risk")</f>
        <v>Low Risk</v>
      </c>
      <c r="N880" s="4"/>
      <c r="P880" s="26">
        <v>70.900000000000006</v>
      </c>
      <c r="Q880" s="4" t="str">
        <f t="shared" si="118"/>
        <v>Available</v>
      </c>
      <c r="Y880" s="24" t="s">
        <v>2885</v>
      </c>
      <c r="Z880" s="24" t="s">
        <v>16</v>
      </c>
      <c r="AA880" s="84" t="str">
        <f t="shared" si="113"/>
        <v>Suresh Panda</v>
      </c>
      <c r="AB880" s="24">
        <v>98.23</v>
      </c>
      <c r="AG880" s="24" t="s">
        <v>2885</v>
      </c>
      <c r="AH880" s="4" t="str">
        <f t="shared" si="114"/>
        <v>00879</v>
      </c>
      <c r="AP880" s="4"/>
      <c r="AU880" s="24" t="s">
        <v>1381</v>
      </c>
      <c r="AV880" s="46" t="str">
        <f t="shared" si="115"/>
        <v>Rejected</v>
      </c>
      <c r="BA880" s="24" t="s">
        <v>2885</v>
      </c>
      <c r="BB880" s="70" t="s">
        <v>458</v>
      </c>
      <c r="BC880" s="4" t="str">
        <f t="shared" si="116"/>
        <v>Sambalpur</v>
      </c>
      <c r="BE880" s="4"/>
      <c r="BF880" s="4"/>
      <c r="BG880" s="24" t="s">
        <v>2885</v>
      </c>
      <c r="BH880" s="24" t="s">
        <v>16</v>
      </c>
      <c r="BI880" s="4">
        <f t="shared" si="117"/>
        <v>197.62</v>
      </c>
    </row>
    <row r="881" spans="9:61">
      <c r="I881" s="26">
        <v>726</v>
      </c>
      <c r="J881" s="46" t="str" cm="1">
        <f t="array" ref="J881">_xlfn.IFS(I881&gt;=750,"Low Risk",AND(I881&gt;=650,I881&lt;=749),"Medium Risk",I881&lt;650,"High Risk")</f>
        <v>Medium Risk</v>
      </c>
      <c r="N881" s="4"/>
      <c r="P881" s="24">
        <v>98.23</v>
      </c>
      <c r="Q881" s="4" t="str">
        <f t="shared" si="118"/>
        <v>Available</v>
      </c>
      <c r="Y881" s="26" t="s">
        <v>2886</v>
      </c>
      <c r="Z881" s="26" t="s">
        <v>28</v>
      </c>
      <c r="AA881" s="84" t="str">
        <f t="shared" si="113"/>
        <v>Sunita Sahu</v>
      </c>
      <c r="AB881" s="26">
        <v>57.04</v>
      </c>
      <c r="AG881" s="26" t="s">
        <v>2886</v>
      </c>
      <c r="AH881" s="4" t="str">
        <f t="shared" si="114"/>
        <v>00880</v>
      </c>
      <c r="AP881" s="4"/>
      <c r="AU881" s="26" t="s">
        <v>1381</v>
      </c>
      <c r="AV881" s="46" t="str">
        <f t="shared" si="115"/>
        <v>Rejected</v>
      </c>
      <c r="BA881" s="26" t="s">
        <v>2886</v>
      </c>
      <c r="BB881" s="71" t="s">
        <v>303</v>
      </c>
      <c r="BC881" s="4" t="str">
        <f t="shared" si="116"/>
        <v>Bhubaneswar</v>
      </c>
      <c r="BE881" s="4"/>
      <c r="BF881" s="4"/>
      <c r="BG881" s="26" t="s">
        <v>2886</v>
      </c>
      <c r="BH881" s="26" t="s">
        <v>28</v>
      </c>
      <c r="BI881" s="4">
        <f t="shared" si="117"/>
        <v>162.30000000000001</v>
      </c>
    </row>
    <row r="882" spans="9:61">
      <c r="I882" s="24">
        <v>596</v>
      </c>
      <c r="J882" s="46" t="str" cm="1">
        <f t="array" ref="J882">_xlfn.IFS(I882&gt;=750,"Low Risk",AND(I882&gt;=650,I882&lt;=749),"Medium Risk",I882&lt;650,"High Risk")</f>
        <v>High Risk</v>
      </c>
      <c r="N882" s="4"/>
      <c r="P882" s="26">
        <v>57.04</v>
      </c>
      <c r="Q882" s="4" t="str">
        <f t="shared" si="118"/>
        <v>Available</v>
      </c>
      <c r="Y882" s="24" t="s">
        <v>2887</v>
      </c>
      <c r="Z882" s="24" t="s">
        <v>28</v>
      </c>
      <c r="AA882" s="84" t="str">
        <f t="shared" si="113"/>
        <v>Sunita Sahu</v>
      </c>
      <c r="AB882" s="24">
        <v>5.88</v>
      </c>
      <c r="AG882" s="24" t="s">
        <v>2887</v>
      </c>
      <c r="AH882" s="4" t="str">
        <f t="shared" si="114"/>
        <v>00881</v>
      </c>
      <c r="AP882" s="4"/>
      <c r="AU882" s="24" t="s">
        <v>1377</v>
      </c>
      <c r="AV882" s="46" t="str">
        <f t="shared" si="115"/>
        <v>Approved</v>
      </c>
      <c r="BA882" s="24" t="s">
        <v>2887</v>
      </c>
      <c r="BB882" s="70" t="s">
        <v>928</v>
      </c>
      <c r="BC882" s="4" t="str">
        <f t="shared" si="116"/>
        <v>Angul</v>
      </c>
      <c r="BE882" s="4"/>
      <c r="BF882" s="4"/>
      <c r="BG882" s="24" t="s">
        <v>2887</v>
      </c>
      <c r="BH882" s="24" t="s">
        <v>28</v>
      </c>
      <c r="BI882" s="4">
        <f t="shared" si="117"/>
        <v>162.30000000000001</v>
      </c>
    </row>
    <row r="883" spans="9:61">
      <c r="I883" s="26">
        <v>727</v>
      </c>
      <c r="J883" s="46" t="str" cm="1">
        <f t="array" ref="J883">_xlfn.IFS(I883&gt;=750,"Low Risk",AND(I883&gt;=650,I883&lt;=749),"Medium Risk",I883&lt;650,"High Risk")</f>
        <v>Medium Risk</v>
      </c>
      <c r="N883" s="4"/>
      <c r="P883" s="24">
        <v>5.88</v>
      </c>
      <c r="Q883" s="4" t="str">
        <f t="shared" si="118"/>
        <v>Available</v>
      </c>
      <c r="Y883" s="26" t="s">
        <v>2888</v>
      </c>
      <c r="Z883" s="26" t="s">
        <v>12</v>
      </c>
      <c r="AA883" s="84" t="str">
        <f t="shared" si="113"/>
        <v>Priya Mohanty</v>
      </c>
      <c r="AB883" s="26">
        <v>67.23</v>
      </c>
      <c r="AG883" s="26" t="s">
        <v>2888</v>
      </c>
      <c r="AH883" s="4" t="str">
        <f t="shared" si="114"/>
        <v>00882</v>
      </c>
      <c r="AP883" s="4"/>
      <c r="AU883" s="26" t="s">
        <v>1426</v>
      </c>
      <c r="AV883" s="46" t="str">
        <f t="shared" si="115"/>
        <v>Under Review</v>
      </c>
      <c r="BA883" s="26" t="s">
        <v>2888</v>
      </c>
      <c r="BB883" s="71" t="s">
        <v>477</v>
      </c>
      <c r="BC883" s="4" t="str">
        <f t="shared" si="116"/>
        <v>Dhenkanal</v>
      </c>
      <c r="BE883" s="4"/>
      <c r="BF883" s="4"/>
      <c r="BG883" s="26" t="s">
        <v>2888</v>
      </c>
      <c r="BH883" s="26" t="s">
        <v>12</v>
      </c>
      <c r="BI883" s="4">
        <f t="shared" si="117"/>
        <v>105.8</v>
      </c>
    </row>
    <row r="884" spans="9:61">
      <c r="I884" s="24">
        <v>771</v>
      </c>
      <c r="J884" s="46" t="str" cm="1">
        <f t="array" ref="J884">_xlfn.IFS(I884&gt;=750,"Low Risk",AND(I884&gt;=650,I884&lt;=749),"Medium Risk",I884&lt;650,"High Risk")</f>
        <v>Low Risk</v>
      </c>
      <c r="N884" s="4"/>
      <c r="P884" s="26">
        <v>67.23</v>
      </c>
      <c r="Q884" s="4" t="str">
        <f t="shared" si="118"/>
        <v>Available</v>
      </c>
      <c r="Y884" s="24" t="s">
        <v>2889</v>
      </c>
      <c r="Z884" s="24" t="s">
        <v>16</v>
      </c>
      <c r="AA884" s="84" t="str">
        <f t="shared" si="113"/>
        <v>Suresh Panda</v>
      </c>
      <c r="AB884" s="24">
        <v>51.36</v>
      </c>
      <c r="AG884" s="24" t="s">
        <v>2889</v>
      </c>
      <c r="AH884" s="4" t="str">
        <f t="shared" si="114"/>
        <v>00883</v>
      </c>
      <c r="AP884" s="4"/>
      <c r="AU884" s="24" t="s">
        <v>1377</v>
      </c>
      <c r="AV884" s="46" t="str">
        <f t="shared" si="115"/>
        <v>Approved</v>
      </c>
      <c r="BA884" s="24" t="s">
        <v>2889</v>
      </c>
      <c r="BB884" s="70" t="s">
        <v>625</v>
      </c>
      <c r="BC884" s="4" t="str">
        <f t="shared" si="116"/>
        <v>Bhubaneswar</v>
      </c>
      <c r="BE884" s="4"/>
      <c r="BF884" s="4"/>
      <c r="BG884" s="24" t="s">
        <v>2889</v>
      </c>
      <c r="BH884" s="24" t="s">
        <v>16</v>
      </c>
      <c r="BI884" s="4">
        <f t="shared" si="117"/>
        <v>197.62</v>
      </c>
    </row>
    <row r="885" spans="9:61">
      <c r="I885" s="26">
        <v>639</v>
      </c>
      <c r="J885" s="46" t="str" cm="1">
        <f t="array" ref="J885">_xlfn.IFS(I885&gt;=750,"Low Risk",AND(I885&gt;=650,I885&lt;=749),"Medium Risk",I885&lt;650,"High Risk")</f>
        <v>High Risk</v>
      </c>
      <c r="N885" s="4"/>
      <c r="P885" s="24">
        <v>51.36</v>
      </c>
      <c r="Q885" s="4" t="str">
        <f t="shared" si="118"/>
        <v>Available</v>
      </c>
      <c r="Y885" s="26" t="s">
        <v>2891</v>
      </c>
      <c r="Z885" s="26" t="s">
        <v>24</v>
      </c>
      <c r="AA885" s="84" t="str">
        <f t="shared" si="113"/>
        <v>Bikash Nayak</v>
      </c>
      <c r="AB885" s="26">
        <v>93.74</v>
      </c>
      <c r="AG885" s="26" t="s">
        <v>2891</v>
      </c>
      <c r="AH885" s="4" t="str">
        <f t="shared" si="114"/>
        <v>00884</v>
      </c>
      <c r="AP885" s="4"/>
      <c r="AU885" s="26" t="s">
        <v>1377</v>
      </c>
      <c r="AV885" s="46" t="str">
        <f t="shared" si="115"/>
        <v>Approved</v>
      </c>
      <c r="BA885" s="26" t="s">
        <v>2891</v>
      </c>
      <c r="BB885" s="71" t="s">
        <v>538</v>
      </c>
      <c r="BC885" s="4" t="str">
        <f t="shared" si="116"/>
        <v>Bhubaneswar</v>
      </c>
      <c r="BE885" s="4"/>
      <c r="BF885" s="4"/>
      <c r="BG885" s="26" t="s">
        <v>2891</v>
      </c>
      <c r="BH885" s="26" t="s">
        <v>24</v>
      </c>
      <c r="BI885" s="4">
        <f t="shared" si="117"/>
        <v>190.31</v>
      </c>
    </row>
    <row r="886" spans="9:61">
      <c r="I886" s="24">
        <v>878</v>
      </c>
      <c r="J886" s="46" t="str" cm="1">
        <f t="array" ref="J886">_xlfn.IFS(I886&gt;=750,"Low Risk",AND(I886&gt;=650,I886&lt;=749),"Medium Risk",I886&lt;650,"High Risk")</f>
        <v>Low Risk</v>
      </c>
      <c r="N886" s="4"/>
      <c r="P886" s="26">
        <v>93.74</v>
      </c>
      <c r="Q886" s="4" t="str">
        <f t="shared" si="118"/>
        <v>Available</v>
      </c>
      <c r="Y886" s="24" t="s">
        <v>2893</v>
      </c>
      <c r="Z886" s="24" t="s">
        <v>12</v>
      </c>
      <c r="AA886" s="84" t="str">
        <f t="shared" si="113"/>
        <v>Priya Mohanty</v>
      </c>
      <c r="AB886" s="24">
        <v>59.65</v>
      </c>
      <c r="AG886" s="24" t="s">
        <v>2893</v>
      </c>
      <c r="AH886" s="4" t="str">
        <f t="shared" si="114"/>
        <v>00885</v>
      </c>
      <c r="AP886" s="4"/>
      <c r="AU886" s="24" t="s">
        <v>1377</v>
      </c>
      <c r="AV886" s="46" t="str">
        <f t="shared" si="115"/>
        <v>Approved</v>
      </c>
      <c r="BA886" s="24" t="s">
        <v>2893</v>
      </c>
      <c r="BB886" s="70" t="s">
        <v>1305</v>
      </c>
      <c r="BC886" s="4" t="str">
        <f t="shared" si="116"/>
        <v>Cuttack</v>
      </c>
      <c r="BE886" s="4"/>
      <c r="BF886" s="4"/>
      <c r="BG886" s="24" t="s">
        <v>2893</v>
      </c>
      <c r="BH886" s="24" t="s">
        <v>12</v>
      </c>
      <c r="BI886" s="4">
        <f t="shared" si="117"/>
        <v>105.8</v>
      </c>
    </row>
    <row r="887" spans="9:61">
      <c r="I887" s="26">
        <v>862</v>
      </c>
      <c r="J887" s="46" t="str" cm="1">
        <f t="array" ref="J887">_xlfn.IFS(I887&gt;=750,"Low Risk",AND(I887&gt;=650,I887&lt;=749),"Medium Risk",I887&lt;650,"High Risk")</f>
        <v>Low Risk</v>
      </c>
      <c r="N887" s="4"/>
      <c r="P887" s="24">
        <v>59.65</v>
      </c>
      <c r="Q887" s="4" t="str">
        <f t="shared" si="118"/>
        <v>Available</v>
      </c>
      <c r="Y887" s="26" t="s">
        <v>2895</v>
      </c>
      <c r="Z887" s="26" t="s">
        <v>16</v>
      </c>
      <c r="AA887" s="84" t="str">
        <f t="shared" si="113"/>
        <v>Suresh Panda</v>
      </c>
      <c r="AB887" s="26">
        <v>86.82</v>
      </c>
      <c r="AG887" s="26" t="s">
        <v>2895</v>
      </c>
      <c r="AH887" s="4" t="str">
        <f t="shared" si="114"/>
        <v>00886</v>
      </c>
      <c r="AP887" s="4"/>
      <c r="AU887" s="26" t="s">
        <v>1377</v>
      </c>
      <c r="AV887" s="46" t="str">
        <f t="shared" si="115"/>
        <v>Approved</v>
      </c>
      <c r="BA887" s="26" t="s">
        <v>2895</v>
      </c>
      <c r="BB887" s="71" t="s">
        <v>691</v>
      </c>
      <c r="BC887" s="4" t="str">
        <f t="shared" si="116"/>
        <v>Angul</v>
      </c>
      <c r="BE887" s="4"/>
      <c r="BF887" s="4"/>
      <c r="BG887" s="26" t="s">
        <v>2895</v>
      </c>
      <c r="BH887" s="26" t="s">
        <v>16</v>
      </c>
      <c r="BI887" s="4">
        <f t="shared" si="117"/>
        <v>197.62</v>
      </c>
    </row>
    <row r="888" spans="9:61">
      <c r="I888" s="24">
        <v>782</v>
      </c>
      <c r="J888" s="46" t="str" cm="1">
        <f t="array" ref="J888">_xlfn.IFS(I888&gt;=750,"Low Risk",AND(I888&gt;=650,I888&lt;=749),"Medium Risk",I888&lt;650,"High Risk")</f>
        <v>Low Risk</v>
      </c>
      <c r="N888" s="4"/>
      <c r="P888" s="26">
        <v>86.82</v>
      </c>
      <c r="Q888" s="4" t="str">
        <f t="shared" si="118"/>
        <v>Available</v>
      </c>
      <c r="Y888" s="24" t="s">
        <v>2896</v>
      </c>
      <c r="Z888" s="24" t="s">
        <v>32</v>
      </c>
      <c r="AA888" s="84" t="str">
        <f t="shared" si="113"/>
        <v>Ramesh Behera</v>
      </c>
      <c r="AB888" s="24">
        <v>65.08</v>
      </c>
      <c r="AG888" s="24" t="s">
        <v>2896</v>
      </c>
      <c r="AH888" s="4" t="str">
        <f t="shared" si="114"/>
        <v>00887</v>
      </c>
      <c r="AP888" s="4"/>
      <c r="AU888" s="24" t="s">
        <v>1386</v>
      </c>
      <c r="AV888" s="46" t="str">
        <f t="shared" si="115"/>
        <v>Rejected</v>
      </c>
      <c r="BA888" s="24" t="s">
        <v>2896</v>
      </c>
      <c r="BB888" s="70" t="s">
        <v>931</v>
      </c>
      <c r="BC888" s="4" t="str">
        <f t="shared" si="116"/>
        <v>Sambalpur</v>
      </c>
      <c r="BE888" s="4"/>
      <c r="BF888" s="4"/>
      <c r="BG888" s="24" t="s">
        <v>2896</v>
      </c>
      <c r="BH888" s="24" t="s">
        <v>32</v>
      </c>
      <c r="BI888" s="4">
        <f t="shared" si="117"/>
        <v>224.53</v>
      </c>
    </row>
    <row r="889" spans="9:61">
      <c r="I889" s="26">
        <v>749</v>
      </c>
      <c r="J889" s="46" t="str" cm="1">
        <f t="array" ref="J889">_xlfn.IFS(I889&gt;=750,"Low Risk",AND(I889&gt;=650,I889&lt;=749),"Medium Risk",I889&lt;650,"High Risk")</f>
        <v>Medium Risk</v>
      </c>
      <c r="N889" s="4"/>
      <c r="P889" s="24">
        <v>65.08</v>
      </c>
      <c r="Q889" s="4" t="str">
        <f t="shared" si="118"/>
        <v>Available</v>
      </c>
      <c r="Y889" s="26" t="s">
        <v>2897</v>
      </c>
      <c r="Z889" s="26" t="s">
        <v>41</v>
      </c>
      <c r="AA889" s="84" t="str">
        <f t="shared" si="113"/>
        <v>Pooja Tripathi</v>
      </c>
      <c r="AB889" s="26">
        <v>65.55</v>
      </c>
      <c r="AG889" s="26" t="s">
        <v>2897</v>
      </c>
      <c r="AH889" s="4" t="str">
        <f t="shared" si="114"/>
        <v>00888</v>
      </c>
      <c r="AP889" s="4"/>
      <c r="AU889" s="26" t="s">
        <v>1377</v>
      </c>
      <c r="AV889" s="46" t="str">
        <f t="shared" si="115"/>
        <v>Approved</v>
      </c>
      <c r="BA889" s="26" t="s">
        <v>2897</v>
      </c>
      <c r="BB889" s="71" t="s">
        <v>195</v>
      </c>
      <c r="BC889" s="4" t="str">
        <f t="shared" si="116"/>
        <v>Bhubaneswar</v>
      </c>
      <c r="BE889" s="4"/>
      <c r="BF889" s="4"/>
      <c r="BG889" s="26" t="s">
        <v>2897</v>
      </c>
      <c r="BH889" s="26" t="s">
        <v>41</v>
      </c>
      <c r="BI889" s="4">
        <f t="shared" si="117"/>
        <v>251.78</v>
      </c>
    </row>
    <row r="890" spans="9:61">
      <c r="I890" s="24">
        <v>738</v>
      </c>
      <c r="J890" s="46" t="str" cm="1">
        <f t="array" ref="J890">_xlfn.IFS(I890&gt;=750,"Low Risk",AND(I890&gt;=650,I890&lt;=749),"Medium Risk",I890&lt;650,"High Risk")</f>
        <v>Medium Risk</v>
      </c>
      <c r="N890" s="4"/>
      <c r="P890" s="26">
        <v>65.55</v>
      </c>
      <c r="Q890" s="4" t="str">
        <f t="shared" si="118"/>
        <v>Available</v>
      </c>
      <c r="Y890" s="24" t="s">
        <v>2899</v>
      </c>
      <c r="Z890" s="24" t="s">
        <v>20</v>
      </c>
      <c r="AA890" s="84" t="str">
        <f t="shared" si="113"/>
        <v>Anita Das</v>
      </c>
      <c r="AB890" s="24">
        <v>31.57</v>
      </c>
      <c r="AG890" s="24" t="s">
        <v>2899</v>
      </c>
      <c r="AH890" s="4" t="str">
        <f t="shared" si="114"/>
        <v>00889</v>
      </c>
      <c r="AP890" s="4"/>
      <c r="AU890" s="24" t="s">
        <v>1386</v>
      </c>
      <c r="AV890" s="46" t="str">
        <f t="shared" si="115"/>
        <v>Rejected</v>
      </c>
      <c r="BA890" s="24" t="s">
        <v>2899</v>
      </c>
      <c r="BB890" s="70" t="s">
        <v>1309</v>
      </c>
      <c r="BC890" s="4" t="str">
        <f t="shared" si="116"/>
        <v>Balasore</v>
      </c>
      <c r="BE890" s="4"/>
      <c r="BF890" s="4"/>
      <c r="BG890" s="24" t="s">
        <v>2899</v>
      </c>
      <c r="BH890" s="24" t="s">
        <v>20</v>
      </c>
      <c r="BI890" s="4">
        <f t="shared" si="117"/>
        <v>104.66</v>
      </c>
    </row>
    <row r="891" spans="9:61">
      <c r="I891" s="26">
        <v>632</v>
      </c>
      <c r="J891" s="46" t="str" cm="1">
        <f t="array" ref="J891">_xlfn.IFS(I891&gt;=750,"Low Risk",AND(I891&gt;=650,I891&lt;=749),"Medium Risk",I891&lt;650,"High Risk")</f>
        <v>High Risk</v>
      </c>
      <c r="N891" s="4"/>
      <c r="P891" s="24">
        <v>31.57</v>
      </c>
      <c r="Q891" s="4" t="str">
        <f t="shared" si="118"/>
        <v>Available</v>
      </c>
      <c r="Y891" s="26" t="s">
        <v>2900</v>
      </c>
      <c r="Z891" s="26" t="s">
        <v>28</v>
      </c>
      <c r="AA891" s="84" t="str">
        <f t="shared" si="113"/>
        <v>Sunita Sahu</v>
      </c>
      <c r="AB891" s="26">
        <v>15.33</v>
      </c>
      <c r="AG891" s="26" t="s">
        <v>2900</v>
      </c>
      <c r="AH891" s="4" t="str">
        <f t="shared" si="114"/>
        <v>00890</v>
      </c>
      <c r="AP891" s="4"/>
      <c r="AU891" s="26" t="s">
        <v>1377</v>
      </c>
      <c r="AV891" s="46" t="str">
        <f t="shared" si="115"/>
        <v>Approved</v>
      </c>
      <c r="BA891" s="26" t="s">
        <v>2900</v>
      </c>
      <c r="BB891" s="71" t="s">
        <v>953</v>
      </c>
      <c r="BC891" s="4" t="str">
        <f t="shared" si="116"/>
        <v>Cuttack</v>
      </c>
      <c r="BE891" s="4"/>
      <c r="BF891" s="4"/>
      <c r="BG891" s="26" t="s">
        <v>2900</v>
      </c>
      <c r="BH891" s="26" t="s">
        <v>28</v>
      </c>
      <c r="BI891" s="4">
        <f t="shared" si="117"/>
        <v>162.30000000000001</v>
      </c>
    </row>
    <row r="892" spans="9:61">
      <c r="I892" s="24">
        <v>900</v>
      </c>
      <c r="J892" s="46" t="str" cm="1">
        <f t="array" ref="J892">_xlfn.IFS(I892&gt;=750,"Low Risk",AND(I892&gt;=650,I892&lt;=749),"Medium Risk",I892&lt;650,"High Risk")</f>
        <v>Low Risk</v>
      </c>
      <c r="N892" s="4"/>
      <c r="P892" s="26">
        <v>15.33</v>
      </c>
      <c r="Q892" s="4" t="str">
        <f t="shared" si="118"/>
        <v>Available</v>
      </c>
      <c r="Y892" s="24" t="s">
        <v>2901</v>
      </c>
      <c r="Z892" s="24" t="s">
        <v>24</v>
      </c>
      <c r="AA892" s="84" t="str">
        <f t="shared" si="113"/>
        <v>Bikash Nayak</v>
      </c>
      <c r="AB892" s="24">
        <v>5.94</v>
      </c>
      <c r="AG892" s="24" t="s">
        <v>2901</v>
      </c>
      <c r="AH892" s="4" t="str">
        <f t="shared" si="114"/>
        <v>00891</v>
      </c>
      <c r="AP892" s="4"/>
      <c r="AU892" s="24" t="s">
        <v>1377</v>
      </c>
      <c r="AV892" s="46" t="str">
        <f t="shared" si="115"/>
        <v>Approved</v>
      </c>
      <c r="BA892" s="24" t="s">
        <v>2901</v>
      </c>
      <c r="BB892" s="70" t="s">
        <v>1292</v>
      </c>
      <c r="BC892" s="4" t="str">
        <f t="shared" si="116"/>
        <v>Cuttack</v>
      </c>
      <c r="BE892" s="4"/>
      <c r="BF892" s="4"/>
      <c r="BG892" s="24" t="s">
        <v>2901</v>
      </c>
      <c r="BH892" s="24" t="s">
        <v>24</v>
      </c>
      <c r="BI892" s="4">
        <f t="shared" si="117"/>
        <v>190.31</v>
      </c>
    </row>
    <row r="893" spans="9:61">
      <c r="I893" s="26">
        <v>561</v>
      </c>
      <c r="J893" s="46" t="str" cm="1">
        <f t="array" ref="J893">_xlfn.IFS(I893&gt;=750,"Low Risk",AND(I893&gt;=650,I893&lt;=749),"Medium Risk",I893&lt;650,"High Risk")</f>
        <v>High Risk</v>
      </c>
      <c r="N893" s="4"/>
      <c r="P893" s="24">
        <v>5.94</v>
      </c>
      <c r="Q893" s="4" t="str">
        <f t="shared" si="118"/>
        <v>Available</v>
      </c>
      <c r="Y893" s="26" t="s">
        <v>2902</v>
      </c>
      <c r="Z893" s="26" t="s">
        <v>24</v>
      </c>
      <c r="AA893" s="84" t="str">
        <f t="shared" si="113"/>
        <v>Bikash Nayak</v>
      </c>
      <c r="AB893" s="26">
        <v>39.18</v>
      </c>
      <c r="AG893" s="26" t="s">
        <v>2902</v>
      </c>
      <c r="AH893" s="4" t="str">
        <f t="shared" si="114"/>
        <v>00892</v>
      </c>
      <c r="AP893" s="4"/>
      <c r="AU893" s="26" t="s">
        <v>1377</v>
      </c>
      <c r="AV893" s="46" t="str">
        <f t="shared" si="115"/>
        <v>Approved</v>
      </c>
      <c r="BA893" s="26" t="s">
        <v>2902</v>
      </c>
      <c r="BB893" s="71" t="s">
        <v>1294</v>
      </c>
      <c r="BC893" s="4" t="str">
        <f t="shared" si="116"/>
        <v>Sambalpur</v>
      </c>
      <c r="BE893" s="4"/>
      <c r="BF893" s="4"/>
      <c r="BG893" s="26" t="s">
        <v>2902</v>
      </c>
      <c r="BH893" s="26" t="s">
        <v>24</v>
      </c>
      <c r="BI893" s="4">
        <f t="shared" si="117"/>
        <v>190.31</v>
      </c>
    </row>
    <row r="894" spans="9:61">
      <c r="I894" s="24">
        <v>593</v>
      </c>
      <c r="J894" s="46" t="str" cm="1">
        <f t="array" ref="J894">_xlfn.IFS(I894&gt;=750,"Low Risk",AND(I894&gt;=650,I894&lt;=749),"Medium Risk",I894&lt;650,"High Risk")</f>
        <v>High Risk</v>
      </c>
      <c r="N894" s="4"/>
      <c r="P894" s="26">
        <v>39.18</v>
      </c>
      <c r="Q894" s="4" t="str">
        <f t="shared" si="118"/>
        <v>Available</v>
      </c>
      <c r="Y894" s="24" t="s">
        <v>2904</v>
      </c>
      <c r="Z894" s="24" t="s">
        <v>7</v>
      </c>
      <c r="AA894" s="84" t="str">
        <f t="shared" si="113"/>
        <v>Rajesh Kumar</v>
      </c>
      <c r="AB894" s="24">
        <v>97.53</v>
      </c>
      <c r="AG894" s="24" t="s">
        <v>2904</v>
      </c>
      <c r="AH894" s="4" t="str">
        <f t="shared" si="114"/>
        <v>00893</v>
      </c>
      <c r="AP894" s="4"/>
      <c r="AU894" s="24" t="s">
        <v>1377</v>
      </c>
      <c r="AV894" s="46" t="str">
        <f t="shared" si="115"/>
        <v>Approved</v>
      </c>
      <c r="BA894" s="24" t="s">
        <v>2904</v>
      </c>
      <c r="BB894" s="70" t="s">
        <v>367</v>
      </c>
      <c r="BC894" s="4" t="str">
        <f t="shared" si="116"/>
        <v>Rourkela</v>
      </c>
      <c r="BE894" s="4"/>
      <c r="BF894" s="4"/>
      <c r="BG894" s="24" t="s">
        <v>2904</v>
      </c>
      <c r="BH894" s="24" t="s">
        <v>7</v>
      </c>
      <c r="BI894" s="4">
        <f t="shared" si="117"/>
        <v>209.86</v>
      </c>
    </row>
    <row r="895" spans="9:61">
      <c r="I895" s="26">
        <v>604</v>
      </c>
      <c r="J895" s="46" t="str" cm="1">
        <f t="array" ref="J895">_xlfn.IFS(I895&gt;=750,"Low Risk",AND(I895&gt;=650,I895&lt;=749),"Medium Risk",I895&lt;650,"High Risk")</f>
        <v>High Risk</v>
      </c>
      <c r="N895" s="4"/>
      <c r="P895" s="24">
        <v>97.53</v>
      </c>
      <c r="Q895" s="4" t="str">
        <f t="shared" si="118"/>
        <v>Available</v>
      </c>
      <c r="Y895" s="26" t="s">
        <v>2906</v>
      </c>
      <c r="Z895" s="26" t="s">
        <v>20</v>
      </c>
      <c r="AA895" s="84" t="str">
        <f t="shared" si="113"/>
        <v>Anita Das</v>
      </c>
      <c r="AB895" s="26">
        <v>59.76</v>
      </c>
      <c r="AG895" s="26" t="s">
        <v>2906</v>
      </c>
      <c r="AH895" s="4" t="str">
        <f t="shared" si="114"/>
        <v>00894</v>
      </c>
      <c r="AP895" s="4"/>
      <c r="AU895" s="26" t="s">
        <v>1386</v>
      </c>
      <c r="AV895" s="46" t="str">
        <f t="shared" si="115"/>
        <v>Rejected</v>
      </c>
      <c r="BA895" s="26" t="s">
        <v>2906</v>
      </c>
      <c r="BB895" s="71" t="s">
        <v>541</v>
      </c>
      <c r="BC895" s="4" t="str">
        <f t="shared" si="116"/>
        <v>Cuttack</v>
      </c>
      <c r="BE895" s="4"/>
      <c r="BF895" s="4"/>
      <c r="BG895" s="26" t="s">
        <v>2906</v>
      </c>
      <c r="BH895" s="26" t="s">
        <v>20</v>
      </c>
      <c r="BI895" s="4">
        <f t="shared" si="117"/>
        <v>104.66</v>
      </c>
    </row>
    <row r="896" spans="9:61">
      <c r="I896" s="24">
        <v>749</v>
      </c>
      <c r="J896" s="46" t="str" cm="1">
        <f t="array" ref="J896">_xlfn.IFS(I896&gt;=750,"Low Risk",AND(I896&gt;=650,I896&lt;=749),"Medium Risk",I896&lt;650,"High Risk")</f>
        <v>Medium Risk</v>
      </c>
      <c r="N896" s="4"/>
      <c r="P896" s="26">
        <v>59.76</v>
      </c>
      <c r="Q896" s="4" t="str">
        <f t="shared" si="118"/>
        <v>Available</v>
      </c>
      <c r="Y896" s="24" t="s">
        <v>2907</v>
      </c>
      <c r="Z896" s="24" t="s">
        <v>28</v>
      </c>
      <c r="AA896" s="84" t="str">
        <f t="shared" si="113"/>
        <v>Sunita Sahu</v>
      </c>
      <c r="AB896" s="24">
        <v>62.46</v>
      </c>
      <c r="AG896" s="24" t="s">
        <v>2907</v>
      </c>
      <c r="AH896" s="4" t="str">
        <f t="shared" si="114"/>
        <v>00895</v>
      </c>
      <c r="AP896" s="4"/>
      <c r="AU896" s="24" t="s">
        <v>1426</v>
      </c>
      <c r="AV896" s="46" t="str">
        <f t="shared" si="115"/>
        <v>Under Review</v>
      </c>
      <c r="BA896" s="24" t="s">
        <v>2907</v>
      </c>
      <c r="BB896" s="70" t="s">
        <v>195</v>
      </c>
      <c r="BC896" s="4" t="str">
        <f t="shared" si="116"/>
        <v>Bhubaneswar</v>
      </c>
      <c r="BE896" s="4"/>
      <c r="BF896" s="4"/>
      <c r="BG896" s="24" t="s">
        <v>2907</v>
      </c>
      <c r="BH896" s="24" t="s">
        <v>28</v>
      </c>
      <c r="BI896" s="4">
        <f t="shared" si="117"/>
        <v>162.30000000000001</v>
      </c>
    </row>
    <row r="897" spans="9:61">
      <c r="I897" s="26">
        <v>686</v>
      </c>
      <c r="J897" s="46" t="str" cm="1">
        <f t="array" ref="J897">_xlfn.IFS(I897&gt;=750,"Low Risk",AND(I897&gt;=650,I897&lt;=749),"Medium Risk",I897&lt;650,"High Risk")</f>
        <v>Medium Risk</v>
      </c>
      <c r="N897" s="4"/>
      <c r="P897" s="24">
        <v>62.46</v>
      </c>
      <c r="Q897" s="4" t="str">
        <f t="shared" si="118"/>
        <v>Available</v>
      </c>
      <c r="Y897" s="26" t="s">
        <v>2908</v>
      </c>
      <c r="Z897" s="26" t="s">
        <v>24</v>
      </c>
      <c r="AA897" s="84" t="str">
        <f t="shared" si="113"/>
        <v>Bikash Nayak</v>
      </c>
      <c r="AB897" s="26">
        <v>31.43</v>
      </c>
      <c r="AG897" s="26" t="s">
        <v>2908</v>
      </c>
      <c r="AH897" s="4" t="str">
        <f t="shared" si="114"/>
        <v>00896</v>
      </c>
      <c r="AP897" s="4"/>
      <c r="AU897" s="26" t="s">
        <v>1377</v>
      </c>
      <c r="AV897" s="46" t="str">
        <f t="shared" si="115"/>
        <v>Approved</v>
      </c>
      <c r="BA897" s="26" t="s">
        <v>2908</v>
      </c>
      <c r="BB897" s="71" t="s">
        <v>1087</v>
      </c>
      <c r="BC897" s="4" t="str">
        <f t="shared" si="116"/>
        <v>Cuttack</v>
      </c>
      <c r="BE897" s="4"/>
      <c r="BF897" s="4"/>
      <c r="BG897" s="26" t="s">
        <v>2908</v>
      </c>
      <c r="BH897" s="26" t="s">
        <v>24</v>
      </c>
      <c r="BI897" s="4">
        <f t="shared" si="117"/>
        <v>190.31</v>
      </c>
    </row>
    <row r="898" spans="9:61">
      <c r="I898" s="24">
        <v>571</v>
      </c>
      <c r="J898" s="46" t="str" cm="1">
        <f t="array" ref="J898">_xlfn.IFS(I898&gt;=750,"Low Risk",AND(I898&gt;=650,I898&lt;=749),"Medium Risk",I898&lt;650,"High Risk")</f>
        <v>High Risk</v>
      </c>
      <c r="N898" s="4"/>
      <c r="P898" s="26">
        <v>31.43</v>
      </c>
      <c r="Q898" s="4" t="str">
        <f t="shared" si="118"/>
        <v>Available</v>
      </c>
      <c r="Y898" s="24" t="s">
        <v>2909</v>
      </c>
      <c r="Z898" s="24" t="s">
        <v>24</v>
      </c>
      <c r="AA898" s="84" t="str">
        <f t="shared" si="113"/>
        <v>Bikash Nayak</v>
      </c>
      <c r="AB898" s="24">
        <v>23.42</v>
      </c>
      <c r="AG898" s="24" t="s">
        <v>2909</v>
      </c>
      <c r="AH898" s="4" t="str">
        <f t="shared" si="114"/>
        <v>00897</v>
      </c>
      <c r="AP898" s="4"/>
      <c r="AU898" s="24" t="s">
        <v>1386</v>
      </c>
      <c r="AV898" s="46" t="str">
        <f t="shared" si="115"/>
        <v>Rejected</v>
      </c>
      <c r="BA898" s="24" t="s">
        <v>2909</v>
      </c>
      <c r="BB898" s="70" t="s">
        <v>453</v>
      </c>
      <c r="BC898" s="4" t="str">
        <f t="shared" si="116"/>
        <v>Angul</v>
      </c>
      <c r="BE898" s="4"/>
      <c r="BF898" s="4"/>
      <c r="BG898" s="24" t="s">
        <v>2909</v>
      </c>
      <c r="BH898" s="24" t="s">
        <v>24</v>
      </c>
      <c r="BI898" s="4">
        <f t="shared" si="117"/>
        <v>190.31</v>
      </c>
    </row>
    <row r="899" spans="9:61">
      <c r="I899" s="26">
        <v>755</v>
      </c>
      <c r="J899" s="46" t="str" cm="1">
        <f t="array" ref="J899">_xlfn.IFS(I899&gt;=750,"Low Risk",AND(I899&gt;=650,I899&lt;=749),"Medium Risk",I899&lt;650,"High Risk")</f>
        <v>Low Risk</v>
      </c>
      <c r="N899" s="4"/>
      <c r="P899" s="24">
        <v>23.42</v>
      </c>
      <c r="Q899" s="4" t="str">
        <f t="shared" si="118"/>
        <v>Available</v>
      </c>
      <c r="Y899" s="26" t="s">
        <v>2910</v>
      </c>
      <c r="Z899" s="26" t="s">
        <v>41</v>
      </c>
      <c r="AA899" s="84" t="str">
        <f t="shared" ref="AA899:AA962" si="119">VLOOKUP(Z899,$W$2:$X$11,2,FALSE)</f>
        <v>Pooja Tripathi</v>
      </c>
      <c r="AB899" s="26">
        <v>98.84</v>
      </c>
      <c r="AG899" s="26" t="s">
        <v>2910</v>
      </c>
      <c r="AH899" s="4" t="str">
        <f t="shared" ref="AH899:AH962" si="120">RIGHT(AG899,5)</f>
        <v>00898</v>
      </c>
      <c r="AP899" s="4"/>
      <c r="AU899" s="26" t="s">
        <v>1426</v>
      </c>
      <c r="AV899" s="46" t="str">
        <f t="shared" ref="AV899:AV962" si="121">PROPER(TRIM(AU899))</f>
        <v>Under Review</v>
      </c>
      <c r="BA899" s="26" t="s">
        <v>2910</v>
      </c>
      <c r="BB899" s="71" t="s">
        <v>265</v>
      </c>
      <c r="BC899" s="4" t="str">
        <f t="shared" ref="BC899:BC962" si="122">VLOOKUP(BB899,$AY$2:$AZ$501,2,FALSE)</f>
        <v>Puri</v>
      </c>
      <c r="BE899" s="4"/>
      <c r="BF899" s="4"/>
      <c r="BG899" s="26" t="s">
        <v>2910</v>
      </c>
      <c r="BH899" s="26" t="s">
        <v>41</v>
      </c>
      <c r="BI899" s="4">
        <f t="shared" ref="BI899:BI962" si="123">VLOOKUP(BH899,$BE$2:$BF$11,2,FALSE)</f>
        <v>251.78</v>
      </c>
    </row>
    <row r="900" spans="9:61">
      <c r="I900" s="24">
        <v>707</v>
      </c>
      <c r="J900" s="46" t="str" cm="1">
        <f t="array" ref="J900">_xlfn.IFS(I900&gt;=750,"Low Risk",AND(I900&gt;=650,I900&lt;=749),"Medium Risk",I900&lt;650,"High Risk")</f>
        <v>Medium Risk</v>
      </c>
      <c r="N900" s="4"/>
      <c r="P900" s="26">
        <v>98.84</v>
      </c>
      <c r="Q900" s="4" t="str">
        <f t="shared" si="118"/>
        <v>Available</v>
      </c>
      <c r="Y900" s="24" t="s">
        <v>2911</v>
      </c>
      <c r="Z900" s="24" t="s">
        <v>41</v>
      </c>
      <c r="AA900" s="84" t="str">
        <f t="shared" si="119"/>
        <v>Pooja Tripathi</v>
      </c>
      <c r="AB900" s="24">
        <v>69.44</v>
      </c>
      <c r="AG900" s="24" t="s">
        <v>2911</v>
      </c>
      <c r="AH900" s="4" t="str">
        <f t="shared" si="120"/>
        <v>00899</v>
      </c>
      <c r="AP900" s="4"/>
      <c r="AU900" s="24" t="s">
        <v>1377</v>
      </c>
      <c r="AV900" s="46" t="str">
        <f t="shared" si="121"/>
        <v>Approved</v>
      </c>
      <c r="BA900" s="24" t="s">
        <v>2911</v>
      </c>
      <c r="BB900" s="70" t="s">
        <v>1257</v>
      </c>
      <c r="BC900" s="4" t="str">
        <f t="shared" si="122"/>
        <v>Dhenkanal</v>
      </c>
      <c r="BE900" s="4"/>
      <c r="BF900" s="4"/>
      <c r="BG900" s="24" t="s">
        <v>2911</v>
      </c>
      <c r="BH900" s="24" t="s">
        <v>41</v>
      </c>
      <c r="BI900" s="4">
        <f t="shared" si="123"/>
        <v>251.78</v>
      </c>
    </row>
    <row r="901" spans="9:61">
      <c r="I901" s="26">
        <v>561</v>
      </c>
      <c r="J901" s="46" t="str" cm="1">
        <f t="array" ref="J901">_xlfn.IFS(I901&gt;=750,"Low Risk",AND(I901&gt;=650,I901&lt;=749),"Medium Risk",I901&lt;650,"High Risk")</f>
        <v>High Risk</v>
      </c>
      <c r="N901" s="4"/>
      <c r="P901" s="24">
        <v>69.44</v>
      </c>
      <c r="Q901" s="4" t="str">
        <f t="shared" si="118"/>
        <v>Available</v>
      </c>
      <c r="Y901" s="26" t="s">
        <v>2913</v>
      </c>
      <c r="Z901" s="26" t="s">
        <v>35</v>
      </c>
      <c r="AA901" s="84" t="str">
        <f t="shared" si="119"/>
        <v>Kavita Rath</v>
      </c>
      <c r="AB901" s="26">
        <v>4.6900000000000004</v>
      </c>
      <c r="AG901" s="26" t="s">
        <v>2913</v>
      </c>
      <c r="AH901" s="4" t="str">
        <f t="shared" si="120"/>
        <v>00900</v>
      </c>
      <c r="AP901" s="4"/>
      <c r="AU901" s="26" t="s">
        <v>1377</v>
      </c>
      <c r="AV901" s="46" t="str">
        <f t="shared" si="121"/>
        <v>Approved</v>
      </c>
      <c r="BA901" s="26" t="s">
        <v>2913</v>
      </c>
      <c r="BB901" s="71" t="s">
        <v>561</v>
      </c>
      <c r="BC901" s="4" t="str">
        <f t="shared" si="122"/>
        <v>Balasore</v>
      </c>
      <c r="BE901" s="4"/>
      <c r="BF901" s="4"/>
      <c r="BG901" s="26" t="s">
        <v>2913</v>
      </c>
      <c r="BH901" s="26" t="s">
        <v>35</v>
      </c>
      <c r="BI901" s="4">
        <f t="shared" si="123"/>
        <v>103.83</v>
      </c>
    </row>
    <row r="902" spans="9:61">
      <c r="I902" s="24">
        <v>588</v>
      </c>
      <c r="J902" s="46" t="str" cm="1">
        <f t="array" ref="J902">_xlfn.IFS(I902&gt;=750,"Low Risk",AND(I902&gt;=650,I902&lt;=749),"Medium Risk",I902&lt;650,"High Risk")</f>
        <v>High Risk</v>
      </c>
      <c r="N902" s="4"/>
      <c r="P902" s="26">
        <v>4.6900000000000004</v>
      </c>
      <c r="Q902" s="4" t="str">
        <f t="shared" ref="Q902:Q965" si="124">IF(ISBLANK(P902),"missing","Available")</f>
        <v>Available</v>
      </c>
      <c r="Y902" s="24" t="s">
        <v>2914</v>
      </c>
      <c r="Z902" s="24" t="s">
        <v>16</v>
      </c>
      <c r="AA902" s="84" t="str">
        <f t="shared" si="119"/>
        <v>Suresh Panda</v>
      </c>
      <c r="AB902" s="24">
        <v>78.099999999999994</v>
      </c>
      <c r="AG902" s="24" t="s">
        <v>2914</v>
      </c>
      <c r="AH902" s="4" t="str">
        <f t="shared" si="120"/>
        <v>00901</v>
      </c>
      <c r="AP902" s="4"/>
      <c r="AU902" s="24" t="s">
        <v>1377</v>
      </c>
      <c r="AV902" s="46" t="str">
        <f t="shared" si="121"/>
        <v>Approved</v>
      </c>
      <c r="BA902" s="24" t="s">
        <v>2914</v>
      </c>
      <c r="BB902" s="70" t="s">
        <v>113</v>
      </c>
      <c r="BC902" s="4" t="str">
        <f t="shared" si="122"/>
        <v>Dhenkanal</v>
      </c>
      <c r="BE902" s="4"/>
      <c r="BF902" s="4"/>
      <c r="BG902" s="24" t="s">
        <v>2914</v>
      </c>
      <c r="BH902" s="24" t="s">
        <v>16</v>
      </c>
      <c r="BI902" s="4">
        <f t="shared" si="123"/>
        <v>197.62</v>
      </c>
    </row>
    <row r="903" spans="9:61">
      <c r="I903" s="26">
        <v>565</v>
      </c>
      <c r="J903" s="46" t="str" cm="1">
        <f t="array" ref="J903">_xlfn.IFS(I903&gt;=750,"Low Risk",AND(I903&gt;=650,I903&lt;=749),"Medium Risk",I903&lt;650,"High Risk")</f>
        <v>High Risk</v>
      </c>
      <c r="N903" s="4"/>
      <c r="P903" s="24">
        <v>78.099999999999994</v>
      </c>
      <c r="Q903" s="4" t="str">
        <f t="shared" si="124"/>
        <v>Available</v>
      </c>
      <c r="Y903" s="26" t="s">
        <v>2915</v>
      </c>
      <c r="Z903" s="26" t="s">
        <v>7</v>
      </c>
      <c r="AA903" s="84" t="str">
        <f t="shared" si="119"/>
        <v>Rajesh Kumar</v>
      </c>
      <c r="AB903" s="26">
        <v>92.35</v>
      </c>
      <c r="AG903" s="26" t="s">
        <v>2915</v>
      </c>
      <c r="AH903" s="4" t="str">
        <f t="shared" si="120"/>
        <v>00902</v>
      </c>
      <c r="AP903" s="4"/>
      <c r="AU903" s="26" t="s">
        <v>1426</v>
      </c>
      <c r="AV903" s="46" t="str">
        <f t="shared" si="121"/>
        <v>Under Review</v>
      </c>
      <c r="BA903" s="26" t="s">
        <v>2915</v>
      </c>
      <c r="BB903" s="71" t="s">
        <v>738</v>
      </c>
      <c r="BC903" s="4" t="str">
        <f t="shared" si="122"/>
        <v>Puri</v>
      </c>
      <c r="BE903" s="4"/>
      <c r="BF903" s="4"/>
      <c r="BG903" s="26" t="s">
        <v>2915</v>
      </c>
      <c r="BH903" s="26" t="s">
        <v>7</v>
      </c>
      <c r="BI903" s="4">
        <f t="shared" si="123"/>
        <v>209.86</v>
      </c>
    </row>
    <row r="904" spans="9:61">
      <c r="I904" s="24">
        <v>765</v>
      </c>
      <c r="J904" s="46" t="str" cm="1">
        <f t="array" ref="J904">_xlfn.IFS(I904&gt;=750,"Low Risk",AND(I904&gt;=650,I904&lt;=749),"Medium Risk",I904&lt;650,"High Risk")</f>
        <v>Low Risk</v>
      </c>
      <c r="N904" s="4"/>
      <c r="P904" s="26">
        <v>92.35</v>
      </c>
      <c r="Q904" s="4" t="str">
        <f t="shared" si="124"/>
        <v>Available</v>
      </c>
      <c r="Y904" s="24" t="s">
        <v>2916</v>
      </c>
      <c r="Z904" s="24" t="s">
        <v>12</v>
      </c>
      <c r="AA904" s="84" t="str">
        <f t="shared" si="119"/>
        <v>Priya Mohanty</v>
      </c>
      <c r="AB904" s="24">
        <v>37.729999999999997</v>
      </c>
      <c r="AG904" s="24" t="s">
        <v>2916</v>
      </c>
      <c r="AH904" s="4" t="str">
        <f t="shared" si="120"/>
        <v>00903</v>
      </c>
      <c r="AP904" s="4"/>
      <c r="AU904" s="24" t="s">
        <v>1381</v>
      </c>
      <c r="AV904" s="46" t="str">
        <f t="shared" si="121"/>
        <v>Rejected</v>
      </c>
      <c r="BA904" s="24" t="s">
        <v>2916</v>
      </c>
      <c r="BB904" s="70" t="s">
        <v>204</v>
      </c>
      <c r="BC904" s="4" t="str">
        <f t="shared" si="122"/>
        <v>Sambalpur</v>
      </c>
      <c r="BE904" s="4"/>
      <c r="BF904" s="4"/>
      <c r="BG904" s="24" t="s">
        <v>2916</v>
      </c>
      <c r="BH904" s="24" t="s">
        <v>12</v>
      </c>
      <c r="BI904" s="4">
        <f t="shared" si="123"/>
        <v>105.8</v>
      </c>
    </row>
    <row r="905" spans="9:61">
      <c r="I905" s="26">
        <v>762</v>
      </c>
      <c r="J905" s="46" t="str" cm="1">
        <f t="array" ref="J905">_xlfn.IFS(I905&gt;=750,"Low Risk",AND(I905&gt;=650,I905&lt;=749),"Medium Risk",I905&lt;650,"High Risk")</f>
        <v>Low Risk</v>
      </c>
      <c r="N905" s="4"/>
      <c r="P905" s="24">
        <v>37.729999999999997</v>
      </c>
      <c r="Q905" s="4" t="str">
        <f t="shared" si="124"/>
        <v>Available</v>
      </c>
      <c r="Y905" s="26" t="s">
        <v>2918</v>
      </c>
      <c r="Z905" s="26" t="s">
        <v>16</v>
      </c>
      <c r="AA905" s="84" t="str">
        <f t="shared" si="119"/>
        <v>Suresh Panda</v>
      </c>
      <c r="AB905" s="26">
        <v>65.95</v>
      </c>
      <c r="AG905" s="26" t="s">
        <v>2918</v>
      </c>
      <c r="AH905" s="4" t="str">
        <f t="shared" si="120"/>
        <v>00904</v>
      </c>
      <c r="AP905" s="4"/>
      <c r="AU905" s="26" t="s">
        <v>1377</v>
      </c>
      <c r="AV905" s="46" t="str">
        <f t="shared" si="121"/>
        <v>Approved</v>
      </c>
      <c r="BA905" s="26" t="s">
        <v>2918</v>
      </c>
      <c r="BB905" s="71" t="s">
        <v>500</v>
      </c>
      <c r="BC905" s="4" t="str">
        <f t="shared" si="122"/>
        <v>Rourkela</v>
      </c>
      <c r="BE905" s="4"/>
      <c r="BF905" s="4"/>
      <c r="BG905" s="26" t="s">
        <v>2918</v>
      </c>
      <c r="BH905" s="26" t="s">
        <v>16</v>
      </c>
      <c r="BI905" s="4">
        <f t="shared" si="123"/>
        <v>197.62</v>
      </c>
    </row>
    <row r="906" spans="9:61">
      <c r="I906" s="24">
        <v>559</v>
      </c>
      <c r="J906" s="46" t="str" cm="1">
        <f t="array" ref="J906">_xlfn.IFS(I906&gt;=750,"Low Risk",AND(I906&gt;=650,I906&lt;=749),"Medium Risk",I906&lt;650,"High Risk")</f>
        <v>High Risk</v>
      </c>
      <c r="N906" s="4"/>
      <c r="P906" s="26">
        <v>65.95</v>
      </c>
      <c r="Q906" s="4" t="str">
        <f t="shared" si="124"/>
        <v>Available</v>
      </c>
      <c r="Y906" s="24" t="s">
        <v>2919</v>
      </c>
      <c r="Z906" s="24" t="s">
        <v>28</v>
      </c>
      <c r="AA906" s="84" t="str">
        <f t="shared" si="119"/>
        <v>Sunita Sahu</v>
      </c>
      <c r="AB906" s="24">
        <v>38.76</v>
      </c>
      <c r="AG906" s="24" t="s">
        <v>2919</v>
      </c>
      <c r="AH906" s="4" t="str">
        <f t="shared" si="120"/>
        <v>00905</v>
      </c>
      <c r="AP906" s="4"/>
      <c r="AU906" s="24" t="s">
        <v>1377</v>
      </c>
      <c r="AV906" s="46" t="str">
        <f t="shared" si="121"/>
        <v>Approved</v>
      </c>
      <c r="BA906" s="24" t="s">
        <v>2919</v>
      </c>
      <c r="BB906" s="70" t="s">
        <v>1134</v>
      </c>
      <c r="BC906" s="4" t="str">
        <f t="shared" si="122"/>
        <v>Puri</v>
      </c>
      <c r="BE906" s="4"/>
      <c r="BF906" s="4"/>
      <c r="BG906" s="24" t="s">
        <v>2919</v>
      </c>
      <c r="BH906" s="24" t="s">
        <v>28</v>
      </c>
      <c r="BI906" s="4">
        <f t="shared" si="123"/>
        <v>162.30000000000001</v>
      </c>
    </row>
    <row r="907" spans="9:61">
      <c r="I907" s="26">
        <v>755</v>
      </c>
      <c r="J907" s="46" t="str" cm="1">
        <f t="array" ref="J907">_xlfn.IFS(I907&gt;=750,"Low Risk",AND(I907&gt;=650,I907&lt;=749),"Medium Risk",I907&lt;650,"High Risk")</f>
        <v>Low Risk</v>
      </c>
      <c r="N907" s="4"/>
      <c r="P907" s="24">
        <v>38.76</v>
      </c>
      <c r="Q907" s="4" t="str">
        <f t="shared" si="124"/>
        <v>Available</v>
      </c>
      <c r="Y907" s="26" t="s">
        <v>2920</v>
      </c>
      <c r="Z907" s="26" t="s">
        <v>28</v>
      </c>
      <c r="AA907" s="84" t="str">
        <f t="shared" si="119"/>
        <v>Sunita Sahu</v>
      </c>
      <c r="AB907" s="26">
        <v>54.12</v>
      </c>
      <c r="AG907" s="26" t="s">
        <v>2920</v>
      </c>
      <c r="AH907" s="4" t="str">
        <f t="shared" si="120"/>
        <v>00906</v>
      </c>
      <c r="AP907" s="4"/>
      <c r="AU907" s="26" t="s">
        <v>1377</v>
      </c>
      <c r="AV907" s="46" t="str">
        <f t="shared" si="121"/>
        <v>Approved</v>
      </c>
      <c r="BA907" s="26" t="s">
        <v>2920</v>
      </c>
      <c r="BB907" s="71" t="s">
        <v>380</v>
      </c>
      <c r="BC907" s="4" t="str">
        <f t="shared" si="122"/>
        <v>Angul</v>
      </c>
      <c r="BE907" s="4"/>
      <c r="BF907" s="4"/>
      <c r="BG907" s="26" t="s">
        <v>2920</v>
      </c>
      <c r="BH907" s="26" t="s">
        <v>28</v>
      </c>
      <c r="BI907" s="4">
        <f t="shared" si="123"/>
        <v>162.30000000000001</v>
      </c>
    </row>
    <row r="908" spans="9:61">
      <c r="I908" s="24">
        <v>725</v>
      </c>
      <c r="J908" s="46" t="str" cm="1">
        <f t="array" ref="J908">_xlfn.IFS(I908&gt;=750,"Low Risk",AND(I908&gt;=650,I908&lt;=749),"Medium Risk",I908&lt;650,"High Risk")</f>
        <v>Medium Risk</v>
      </c>
      <c r="N908" s="4"/>
      <c r="P908" s="26">
        <v>54.12</v>
      </c>
      <c r="Q908" s="4" t="str">
        <f t="shared" si="124"/>
        <v>Available</v>
      </c>
      <c r="Y908" s="24" t="s">
        <v>2921</v>
      </c>
      <c r="Z908" s="24" t="s">
        <v>16</v>
      </c>
      <c r="AA908" s="84" t="str">
        <f t="shared" si="119"/>
        <v>Suresh Panda</v>
      </c>
      <c r="AB908" s="24">
        <v>52.51</v>
      </c>
      <c r="AG908" s="24" t="s">
        <v>2921</v>
      </c>
      <c r="AH908" s="4" t="str">
        <f t="shared" si="120"/>
        <v>00907</v>
      </c>
      <c r="AP908" s="4"/>
      <c r="AU908" s="24" t="s">
        <v>1426</v>
      </c>
      <c r="AV908" s="46" t="str">
        <f t="shared" si="121"/>
        <v>Under Review</v>
      </c>
      <c r="BA908" s="24" t="s">
        <v>2921</v>
      </c>
      <c r="BB908" s="70" t="s">
        <v>1062</v>
      </c>
      <c r="BC908" s="4" t="str">
        <f t="shared" si="122"/>
        <v>Bhubaneswar</v>
      </c>
      <c r="BE908" s="4"/>
      <c r="BF908" s="4"/>
      <c r="BG908" s="24" t="s">
        <v>2921</v>
      </c>
      <c r="BH908" s="24" t="s">
        <v>16</v>
      </c>
      <c r="BI908" s="4">
        <f t="shared" si="123"/>
        <v>197.62</v>
      </c>
    </row>
    <row r="909" spans="9:61">
      <c r="I909" s="26">
        <v>747</v>
      </c>
      <c r="J909" s="46" t="str" cm="1">
        <f t="array" ref="J909">_xlfn.IFS(I909&gt;=750,"Low Risk",AND(I909&gt;=650,I909&lt;=749),"Medium Risk",I909&lt;650,"High Risk")</f>
        <v>Medium Risk</v>
      </c>
      <c r="N909" s="4"/>
      <c r="P909" s="24">
        <v>52.51</v>
      </c>
      <c r="Q909" s="4" t="str">
        <f t="shared" si="124"/>
        <v>Available</v>
      </c>
      <c r="Y909" s="26" t="s">
        <v>2923</v>
      </c>
      <c r="Z909" s="26" t="s">
        <v>20</v>
      </c>
      <c r="AA909" s="84" t="str">
        <f t="shared" si="119"/>
        <v>Anita Das</v>
      </c>
      <c r="AB909" s="26">
        <v>26.11</v>
      </c>
      <c r="AG909" s="26" t="s">
        <v>2923</v>
      </c>
      <c r="AH909" s="4" t="str">
        <f t="shared" si="120"/>
        <v>00908</v>
      </c>
      <c r="AP909" s="4"/>
      <c r="AU909" s="26" t="s">
        <v>1426</v>
      </c>
      <c r="AV909" s="46" t="str">
        <f t="shared" si="121"/>
        <v>Under Review</v>
      </c>
      <c r="BA909" s="26" t="s">
        <v>2923</v>
      </c>
      <c r="BB909" s="71" t="s">
        <v>80</v>
      </c>
      <c r="BC909" s="4" t="str">
        <f t="shared" si="122"/>
        <v>Cuttack</v>
      </c>
      <c r="BE909" s="4"/>
      <c r="BF909" s="4"/>
      <c r="BG909" s="26" t="s">
        <v>2923</v>
      </c>
      <c r="BH909" s="26" t="s">
        <v>20</v>
      </c>
      <c r="BI909" s="4">
        <f t="shared" si="123"/>
        <v>104.66</v>
      </c>
    </row>
    <row r="910" spans="9:61">
      <c r="I910" s="24">
        <v>556</v>
      </c>
      <c r="J910" s="46" t="str" cm="1">
        <f t="array" ref="J910">_xlfn.IFS(I910&gt;=750,"Low Risk",AND(I910&gt;=650,I910&lt;=749),"Medium Risk",I910&lt;650,"High Risk")</f>
        <v>High Risk</v>
      </c>
      <c r="N910" s="4"/>
      <c r="P910" s="26">
        <v>26.11</v>
      </c>
      <c r="Q910" s="4" t="str">
        <f t="shared" si="124"/>
        <v>Available</v>
      </c>
      <c r="Y910" s="24" t="s">
        <v>2924</v>
      </c>
      <c r="Z910" s="24" t="s">
        <v>41</v>
      </c>
      <c r="AA910" s="84" t="str">
        <f t="shared" si="119"/>
        <v>Pooja Tripathi</v>
      </c>
      <c r="AB910" s="24">
        <v>89.97</v>
      </c>
      <c r="AG910" s="24" t="s">
        <v>2924</v>
      </c>
      <c r="AH910" s="4" t="str">
        <f t="shared" si="120"/>
        <v>00909</v>
      </c>
      <c r="AP910" s="4"/>
      <c r="AU910" s="24" t="s">
        <v>1386</v>
      </c>
      <c r="AV910" s="46" t="str">
        <f t="shared" si="121"/>
        <v>Rejected</v>
      </c>
      <c r="BA910" s="24" t="s">
        <v>2924</v>
      </c>
      <c r="BB910" s="70" t="s">
        <v>919</v>
      </c>
      <c r="BC910" s="4" t="str">
        <f t="shared" si="122"/>
        <v>Angul</v>
      </c>
      <c r="BE910" s="4"/>
      <c r="BF910" s="4"/>
      <c r="BG910" s="24" t="s">
        <v>2924</v>
      </c>
      <c r="BH910" s="24" t="s">
        <v>41</v>
      </c>
      <c r="BI910" s="4">
        <f t="shared" si="123"/>
        <v>251.78</v>
      </c>
    </row>
    <row r="911" spans="9:61">
      <c r="I911" s="26">
        <v>571</v>
      </c>
      <c r="J911" s="46" t="str" cm="1">
        <f t="array" ref="J911">_xlfn.IFS(I911&gt;=750,"Low Risk",AND(I911&gt;=650,I911&lt;=749),"Medium Risk",I911&lt;650,"High Risk")</f>
        <v>High Risk</v>
      </c>
      <c r="N911" s="4"/>
      <c r="P911" s="24">
        <v>89.97</v>
      </c>
      <c r="Q911" s="4" t="str">
        <f t="shared" si="124"/>
        <v>Available</v>
      </c>
      <c r="Y911" s="26" t="s">
        <v>2925</v>
      </c>
      <c r="Z911" s="26" t="s">
        <v>35</v>
      </c>
      <c r="AA911" s="84" t="str">
        <f t="shared" si="119"/>
        <v>Kavita Rath</v>
      </c>
      <c r="AB911" s="26">
        <v>22.46</v>
      </c>
      <c r="AG911" s="26" t="s">
        <v>2925</v>
      </c>
      <c r="AH911" s="4" t="str">
        <f t="shared" si="120"/>
        <v>00910</v>
      </c>
      <c r="AP911" s="4"/>
      <c r="AU911" s="26" t="s">
        <v>1426</v>
      </c>
      <c r="AV911" s="46" t="str">
        <f t="shared" si="121"/>
        <v>Under Review</v>
      </c>
      <c r="BA911" s="26" t="s">
        <v>2925</v>
      </c>
      <c r="BB911" s="71" t="s">
        <v>453</v>
      </c>
      <c r="BC911" s="4" t="str">
        <f t="shared" si="122"/>
        <v>Angul</v>
      </c>
      <c r="BE911" s="4"/>
      <c r="BF911" s="4"/>
      <c r="BG911" s="26" t="s">
        <v>2925</v>
      </c>
      <c r="BH911" s="26" t="s">
        <v>35</v>
      </c>
      <c r="BI911" s="4">
        <f t="shared" si="123"/>
        <v>103.83</v>
      </c>
    </row>
    <row r="912" spans="9:61">
      <c r="I912" s="24">
        <v>740</v>
      </c>
      <c r="J912" s="46" t="str" cm="1">
        <f t="array" ref="J912">_xlfn.IFS(I912&gt;=750,"Low Risk",AND(I912&gt;=650,I912&lt;=749),"Medium Risk",I912&lt;650,"High Risk")</f>
        <v>Medium Risk</v>
      </c>
      <c r="N912" s="4"/>
      <c r="P912" s="26">
        <v>22.46</v>
      </c>
      <c r="Q912" s="4" t="str">
        <f t="shared" si="124"/>
        <v>Available</v>
      </c>
      <c r="Y912" s="24" t="s">
        <v>2926</v>
      </c>
      <c r="Z912" s="24" t="s">
        <v>7</v>
      </c>
      <c r="AA912" s="84" t="str">
        <f t="shared" si="119"/>
        <v>Rajesh Kumar</v>
      </c>
      <c r="AB912" s="24">
        <v>17.14</v>
      </c>
      <c r="AG912" s="24" t="s">
        <v>2926</v>
      </c>
      <c r="AH912" s="4" t="str">
        <f t="shared" si="120"/>
        <v>00911</v>
      </c>
      <c r="AP912" s="4"/>
      <c r="AU912" s="24" t="s">
        <v>1377</v>
      </c>
      <c r="AV912" s="46" t="str">
        <f t="shared" si="121"/>
        <v>Approved</v>
      </c>
      <c r="BA912" s="24" t="s">
        <v>2926</v>
      </c>
      <c r="BB912" s="70" t="s">
        <v>1074</v>
      </c>
      <c r="BC912" s="4" t="str">
        <f t="shared" si="122"/>
        <v>Angul</v>
      </c>
      <c r="BE912" s="4"/>
      <c r="BF912" s="4"/>
      <c r="BG912" s="24" t="s">
        <v>2926</v>
      </c>
      <c r="BH912" s="24" t="s">
        <v>7</v>
      </c>
      <c r="BI912" s="4">
        <f t="shared" si="123"/>
        <v>209.86</v>
      </c>
    </row>
    <row r="913" spans="9:61">
      <c r="I913" s="26">
        <v>556</v>
      </c>
      <c r="J913" s="46" t="str" cm="1">
        <f t="array" ref="J913">_xlfn.IFS(I913&gt;=750,"Low Risk",AND(I913&gt;=650,I913&lt;=749),"Medium Risk",I913&lt;650,"High Risk")</f>
        <v>High Risk</v>
      </c>
      <c r="N913" s="4"/>
      <c r="P913" s="24">
        <v>17.14</v>
      </c>
      <c r="Q913" s="4" t="str">
        <f t="shared" si="124"/>
        <v>Available</v>
      </c>
      <c r="Y913" s="26" t="s">
        <v>2927</v>
      </c>
      <c r="Z913" s="26" t="s">
        <v>35</v>
      </c>
      <c r="AA913" s="84" t="str">
        <f t="shared" si="119"/>
        <v>Kavita Rath</v>
      </c>
      <c r="AB913" s="26">
        <v>63.97</v>
      </c>
      <c r="AG913" s="26" t="s">
        <v>2927</v>
      </c>
      <c r="AH913" s="4" t="str">
        <f t="shared" si="120"/>
        <v>00912</v>
      </c>
      <c r="AP913" s="4"/>
      <c r="AU913" s="26" t="s">
        <v>1377</v>
      </c>
      <c r="AV913" s="46" t="str">
        <f t="shared" si="121"/>
        <v>Approved</v>
      </c>
      <c r="BA913" s="26" t="s">
        <v>2927</v>
      </c>
      <c r="BB913" s="71" t="s">
        <v>835</v>
      </c>
      <c r="BC913" s="4" t="str">
        <f t="shared" si="122"/>
        <v>Balasore</v>
      </c>
      <c r="BE913" s="4"/>
      <c r="BF913" s="4"/>
      <c r="BG913" s="26" t="s">
        <v>2927</v>
      </c>
      <c r="BH913" s="26" t="s">
        <v>35</v>
      </c>
      <c r="BI913" s="4">
        <f t="shared" si="123"/>
        <v>103.83</v>
      </c>
    </row>
    <row r="914" spans="9:61">
      <c r="I914" s="24">
        <v>597</v>
      </c>
      <c r="J914" s="46" t="str" cm="1">
        <f t="array" ref="J914">_xlfn.IFS(I914&gt;=750,"Low Risk",AND(I914&gt;=650,I914&lt;=749),"Medium Risk",I914&lt;650,"High Risk")</f>
        <v>High Risk</v>
      </c>
      <c r="N914" s="4"/>
      <c r="P914" s="26">
        <v>63.97</v>
      </c>
      <c r="Q914" s="4" t="str">
        <f t="shared" si="124"/>
        <v>Available</v>
      </c>
      <c r="Y914" s="24" t="s">
        <v>2928</v>
      </c>
      <c r="Z914" s="24" t="s">
        <v>16</v>
      </c>
      <c r="AA914" s="84" t="str">
        <f t="shared" si="119"/>
        <v>Suresh Panda</v>
      </c>
      <c r="AB914" s="24">
        <v>34.61</v>
      </c>
      <c r="AG914" s="24" t="s">
        <v>2928</v>
      </c>
      <c r="AH914" s="4" t="str">
        <f t="shared" si="120"/>
        <v>00913</v>
      </c>
      <c r="AP914" s="4"/>
      <c r="AU914" s="24" t="s">
        <v>1381</v>
      </c>
      <c r="AV914" s="46" t="str">
        <f t="shared" si="121"/>
        <v>Rejected</v>
      </c>
      <c r="BA914" s="24" t="s">
        <v>2928</v>
      </c>
      <c r="BB914" s="70" t="s">
        <v>699</v>
      </c>
      <c r="BC914" s="4" t="str">
        <f t="shared" si="122"/>
        <v>Jharsuguda</v>
      </c>
      <c r="BE914" s="4"/>
      <c r="BF914" s="4"/>
      <c r="BG914" s="24" t="s">
        <v>2928</v>
      </c>
      <c r="BH914" s="24" t="s">
        <v>16</v>
      </c>
      <c r="BI914" s="4">
        <f t="shared" si="123"/>
        <v>197.62</v>
      </c>
    </row>
    <row r="915" spans="9:61">
      <c r="I915" s="26">
        <v>775</v>
      </c>
      <c r="J915" s="46" t="str" cm="1">
        <f t="array" ref="J915">_xlfn.IFS(I915&gt;=750,"Low Risk",AND(I915&gt;=650,I915&lt;=749),"Medium Risk",I915&lt;650,"High Risk")</f>
        <v>Low Risk</v>
      </c>
      <c r="N915" s="4"/>
      <c r="P915" s="24">
        <v>34.61</v>
      </c>
      <c r="Q915" s="4" t="str">
        <f t="shared" si="124"/>
        <v>Available</v>
      </c>
      <c r="Y915" s="26" t="s">
        <v>2929</v>
      </c>
      <c r="Z915" s="26" t="s">
        <v>38</v>
      </c>
      <c r="AA915" s="84" t="str">
        <f t="shared" si="119"/>
        <v>Deepak Mishra</v>
      </c>
      <c r="AB915" s="26">
        <v>25.66</v>
      </c>
      <c r="AG915" s="26" t="s">
        <v>2929</v>
      </c>
      <c r="AH915" s="4" t="str">
        <f t="shared" si="120"/>
        <v>00914</v>
      </c>
      <c r="AP915" s="4"/>
      <c r="AU915" s="26" t="s">
        <v>1386</v>
      </c>
      <c r="AV915" s="46" t="str">
        <f t="shared" si="121"/>
        <v>Rejected</v>
      </c>
      <c r="BA915" s="26" t="s">
        <v>2929</v>
      </c>
      <c r="BB915" s="71" t="s">
        <v>448</v>
      </c>
      <c r="BC915" s="4" t="str">
        <f t="shared" si="122"/>
        <v>Puri</v>
      </c>
      <c r="BE915" s="4"/>
      <c r="BF915" s="4"/>
      <c r="BG915" s="26" t="s">
        <v>2929</v>
      </c>
      <c r="BH915" s="26" t="s">
        <v>38</v>
      </c>
      <c r="BI915" s="4">
        <f t="shared" si="123"/>
        <v>144.97999999999999</v>
      </c>
    </row>
    <row r="916" spans="9:61">
      <c r="I916" s="24">
        <v>630</v>
      </c>
      <c r="J916" s="46" t="str" cm="1">
        <f t="array" ref="J916">_xlfn.IFS(I916&gt;=750,"Low Risk",AND(I916&gt;=650,I916&lt;=749),"Medium Risk",I916&lt;650,"High Risk")</f>
        <v>High Risk</v>
      </c>
      <c r="N916" s="4"/>
      <c r="P916" s="26">
        <v>25.66</v>
      </c>
      <c r="Q916" s="4" t="str">
        <f t="shared" si="124"/>
        <v>Available</v>
      </c>
      <c r="Y916" s="24" t="s">
        <v>2930</v>
      </c>
      <c r="Z916" s="24" t="s">
        <v>35</v>
      </c>
      <c r="AA916" s="84" t="str">
        <f t="shared" si="119"/>
        <v>Kavita Rath</v>
      </c>
      <c r="AB916" s="24">
        <v>69.989999999999995</v>
      </c>
      <c r="AG916" s="24" t="s">
        <v>2930</v>
      </c>
      <c r="AH916" s="4" t="str">
        <f t="shared" si="120"/>
        <v>00915</v>
      </c>
      <c r="AP916" s="4"/>
      <c r="AU916" s="24" t="s">
        <v>1377</v>
      </c>
      <c r="AV916" s="46" t="str">
        <f t="shared" si="121"/>
        <v>Approved</v>
      </c>
      <c r="BA916" s="24" t="s">
        <v>2930</v>
      </c>
      <c r="BB916" s="70" t="s">
        <v>815</v>
      </c>
      <c r="BC916" s="4" t="str">
        <f t="shared" si="122"/>
        <v>Angul</v>
      </c>
      <c r="BE916" s="4"/>
      <c r="BF916" s="4"/>
      <c r="BG916" s="24" t="s">
        <v>2930</v>
      </c>
      <c r="BH916" s="24" t="s">
        <v>35</v>
      </c>
      <c r="BI916" s="4">
        <f t="shared" si="123"/>
        <v>103.83</v>
      </c>
    </row>
    <row r="917" spans="9:61">
      <c r="I917" s="26">
        <v>886</v>
      </c>
      <c r="J917" s="46" t="str" cm="1">
        <f t="array" ref="J917">_xlfn.IFS(I917&gt;=750,"Low Risk",AND(I917&gt;=650,I917&lt;=749),"Medium Risk",I917&lt;650,"High Risk")</f>
        <v>Low Risk</v>
      </c>
      <c r="N917" s="4"/>
      <c r="P917" s="24">
        <v>69.989999999999995</v>
      </c>
      <c r="Q917" s="4" t="str">
        <f t="shared" si="124"/>
        <v>Available</v>
      </c>
      <c r="Y917" s="26" t="s">
        <v>2931</v>
      </c>
      <c r="Z917" s="26" t="s">
        <v>20</v>
      </c>
      <c r="AA917" s="84" t="str">
        <f t="shared" si="119"/>
        <v>Anita Das</v>
      </c>
      <c r="AB917" s="26">
        <v>11.25</v>
      </c>
      <c r="AG917" s="26" t="s">
        <v>2931</v>
      </c>
      <c r="AH917" s="4" t="str">
        <f t="shared" si="120"/>
        <v>00916</v>
      </c>
      <c r="AP917" s="4"/>
      <c r="AU917" s="26" t="s">
        <v>1426</v>
      </c>
      <c r="AV917" s="46" t="str">
        <f t="shared" si="121"/>
        <v>Under Review</v>
      </c>
      <c r="BA917" s="26" t="s">
        <v>2931</v>
      </c>
      <c r="BB917" s="71" t="s">
        <v>126</v>
      </c>
      <c r="BC917" s="4" t="str">
        <f t="shared" si="122"/>
        <v>Cuttack</v>
      </c>
      <c r="BE917" s="4"/>
      <c r="BF917" s="4"/>
      <c r="BG917" s="26" t="s">
        <v>2931</v>
      </c>
      <c r="BH917" s="26" t="s">
        <v>20</v>
      </c>
      <c r="BI917" s="4">
        <f t="shared" si="123"/>
        <v>104.66</v>
      </c>
    </row>
    <row r="918" spans="9:61">
      <c r="I918" s="24">
        <v>858</v>
      </c>
      <c r="J918" s="46" t="str" cm="1">
        <f t="array" ref="J918">_xlfn.IFS(I918&gt;=750,"Low Risk",AND(I918&gt;=650,I918&lt;=749),"Medium Risk",I918&lt;650,"High Risk")</f>
        <v>Low Risk</v>
      </c>
      <c r="N918" s="4"/>
      <c r="P918" s="26">
        <v>11.25</v>
      </c>
      <c r="Q918" s="4" t="str">
        <f t="shared" si="124"/>
        <v>Available</v>
      </c>
      <c r="Y918" s="24" t="s">
        <v>2932</v>
      </c>
      <c r="Z918" s="24" t="s">
        <v>32</v>
      </c>
      <c r="AA918" s="84" t="str">
        <f t="shared" si="119"/>
        <v>Ramesh Behera</v>
      </c>
      <c r="AB918" s="24">
        <v>56.2</v>
      </c>
      <c r="AG918" s="24" t="s">
        <v>2932</v>
      </c>
      <c r="AH918" s="4" t="str">
        <f t="shared" si="120"/>
        <v>00917</v>
      </c>
      <c r="AP918" s="4"/>
      <c r="AU918" s="24" t="s">
        <v>1377</v>
      </c>
      <c r="AV918" s="46" t="str">
        <f t="shared" si="121"/>
        <v>Approved</v>
      </c>
      <c r="BA918" s="24" t="s">
        <v>2932</v>
      </c>
      <c r="BB918" s="70" t="s">
        <v>766</v>
      </c>
      <c r="BC918" s="4" t="str">
        <f t="shared" si="122"/>
        <v>Berhampur</v>
      </c>
      <c r="BE918" s="4"/>
      <c r="BF918" s="4"/>
      <c r="BG918" s="24" t="s">
        <v>2932</v>
      </c>
      <c r="BH918" s="24" t="s">
        <v>32</v>
      </c>
      <c r="BI918" s="4">
        <f t="shared" si="123"/>
        <v>224.53</v>
      </c>
    </row>
    <row r="919" spans="9:61">
      <c r="I919" s="26">
        <v>561</v>
      </c>
      <c r="J919" s="46" t="str" cm="1">
        <f t="array" ref="J919">_xlfn.IFS(I919&gt;=750,"Low Risk",AND(I919&gt;=650,I919&lt;=749),"Medium Risk",I919&lt;650,"High Risk")</f>
        <v>High Risk</v>
      </c>
      <c r="N919" s="4"/>
      <c r="P919" s="24">
        <v>56.2</v>
      </c>
      <c r="Q919" s="4" t="str">
        <f t="shared" si="124"/>
        <v>Available</v>
      </c>
      <c r="Y919" s="26" t="s">
        <v>2933</v>
      </c>
      <c r="Z919" s="26" t="s">
        <v>32</v>
      </c>
      <c r="AA919" s="84" t="str">
        <f t="shared" si="119"/>
        <v>Ramesh Behera</v>
      </c>
      <c r="AB919" s="26">
        <v>73.86</v>
      </c>
      <c r="AG919" s="26" t="s">
        <v>2933</v>
      </c>
      <c r="AH919" s="4" t="str">
        <f t="shared" si="120"/>
        <v>00918</v>
      </c>
      <c r="AP919" s="4"/>
      <c r="AU919" s="26" t="s">
        <v>1426</v>
      </c>
      <c r="AV919" s="46" t="str">
        <f t="shared" si="121"/>
        <v>Under Review</v>
      </c>
      <c r="BA919" s="26" t="s">
        <v>2933</v>
      </c>
      <c r="BB919" s="71" t="s">
        <v>894</v>
      </c>
      <c r="BC919" s="4" t="str">
        <f t="shared" si="122"/>
        <v>Balasore</v>
      </c>
      <c r="BE919" s="4"/>
      <c r="BF919" s="4"/>
      <c r="BG919" s="26" t="s">
        <v>2933</v>
      </c>
      <c r="BH919" s="26" t="s">
        <v>32</v>
      </c>
      <c r="BI919" s="4">
        <f t="shared" si="123"/>
        <v>224.53</v>
      </c>
    </row>
    <row r="920" spans="9:61">
      <c r="I920" s="24">
        <v>594</v>
      </c>
      <c r="J920" s="46" t="str" cm="1">
        <f t="array" ref="J920">_xlfn.IFS(I920&gt;=750,"Low Risk",AND(I920&gt;=650,I920&lt;=749),"Medium Risk",I920&lt;650,"High Risk")</f>
        <v>High Risk</v>
      </c>
      <c r="N920" s="4"/>
      <c r="P920" s="26">
        <v>73.86</v>
      </c>
      <c r="Q920" s="4" t="str">
        <f t="shared" si="124"/>
        <v>Available</v>
      </c>
      <c r="Y920" s="24" t="s">
        <v>2934</v>
      </c>
      <c r="Z920" s="24" t="s">
        <v>38</v>
      </c>
      <c r="AA920" s="84" t="str">
        <f t="shared" si="119"/>
        <v>Deepak Mishra</v>
      </c>
      <c r="AB920" s="24">
        <v>58.43</v>
      </c>
      <c r="AG920" s="24" t="s">
        <v>2934</v>
      </c>
      <c r="AH920" s="4" t="str">
        <f t="shared" si="120"/>
        <v>00919</v>
      </c>
      <c r="AP920" s="4"/>
      <c r="AU920" s="24" t="s">
        <v>1426</v>
      </c>
      <c r="AV920" s="46" t="str">
        <f t="shared" si="121"/>
        <v>Under Review</v>
      </c>
      <c r="BA920" s="24" t="s">
        <v>2934</v>
      </c>
      <c r="BB920" s="70" t="s">
        <v>1196</v>
      </c>
      <c r="BC920" s="4" t="str">
        <f t="shared" si="122"/>
        <v>Dhenkanal</v>
      </c>
      <c r="BE920" s="4"/>
      <c r="BF920" s="4"/>
      <c r="BG920" s="24" t="s">
        <v>2934</v>
      </c>
      <c r="BH920" s="24" t="s">
        <v>38</v>
      </c>
      <c r="BI920" s="4">
        <f t="shared" si="123"/>
        <v>144.97999999999999</v>
      </c>
    </row>
    <row r="921" spans="9:61">
      <c r="I921" s="26">
        <v>787</v>
      </c>
      <c r="J921" s="46" t="str" cm="1">
        <f t="array" ref="J921">_xlfn.IFS(I921&gt;=750,"Low Risk",AND(I921&gt;=650,I921&lt;=749),"Medium Risk",I921&lt;650,"High Risk")</f>
        <v>Low Risk</v>
      </c>
      <c r="N921" s="4"/>
      <c r="P921" s="24">
        <v>58.43</v>
      </c>
      <c r="Q921" s="4" t="str">
        <f t="shared" si="124"/>
        <v>Available</v>
      </c>
      <c r="Y921" s="26" t="s">
        <v>2936</v>
      </c>
      <c r="Z921" s="26" t="s">
        <v>41</v>
      </c>
      <c r="AA921" s="84" t="str">
        <f t="shared" si="119"/>
        <v>Pooja Tripathi</v>
      </c>
      <c r="AB921" s="26">
        <v>45.37</v>
      </c>
      <c r="AG921" s="26" t="s">
        <v>2936</v>
      </c>
      <c r="AH921" s="4" t="str">
        <f t="shared" si="120"/>
        <v>00920</v>
      </c>
      <c r="AP921" s="4"/>
      <c r="AU921" s="26" t="s">
        <v>1386</v>
      </c>
      <c r="AV921" s="46" t="str">
        <f t="shared" si="121"/>
        <v>Rejected</v>
      </c>
      <c r="BA921" s="26" t="s">
        <v>2936</v>
      </c>
      <c r="BB921" s="71" t="s">
        <v>184</v>
      </c>
      <c r="BC921" s="4" t="str">
        <f t="shared" si="122"/>
        <v>Bhubaneswar</v>
      </c>
      <c r="BE921" s="4"/>
      <c r="BF921" s="4"/>
      <c r="BG921" s="26" t="s">
        <v>2936</v>
      </c>
      <c r="BH921" s="26" t="s">
        <v>41</v>
      </c>
      <c r="BI921" s="4">
        <f t="shared" si="123"/>
        <v>251.78</v>
      </c>
    </row>
    <row r="922" spans="9:61">
      <c r="I922" s="24">
        <v>663</v>
      </c>
      <c r="J922" s="46" t="str" cm="1">
        <f t="array" ref="J922">_xlfn.IFS(I922&gt;=750,"Low Risk",AND(I922&gt;=650,I922&lt;=749),"Medium Risk",I922&lt;650,"High Risk")</f>
        <v>Medium Risk</v>
      </c>
      <c r="N922" s="4"/>
      <c r="P922" s="26">
        <v>45.37</v>
      </c>
      <c r="Q922" s="4" t="str">
        <f t="shared" si="124"/>
        <v>Available</v>
      </c>
      <c r="Y922" s="24" t="s">
        <v>2937</v>
      </c>
      <c r="Z922" s="24" t="s">
        <v>35</v>
      </c>
      <c r="AA922" s="84" t="str">
        <f t="shared" si="119"/>
        <v>Kavita Rath</v>
      </c>
      <c r="AB922" s="24">
        <v>91.29</v>
      </c>
      <c r="AG922" s="24" t="s">
        <v>2937</v>
      </c>
      <c r="AH922" s="4" t="str">
        <f t="shared" si="120"/>
        <v>00921</v>
      </c>
      <c r="AP922" s="4"/>
      <c r="AU922" s="24" t="s">
        <v>1377</v>
      </c>
      <c r="AV922" s="46" t="str">
        <f t="shared" si="121"/>
        <v>Approved</v>
      </c>
      <c r="BA922" s="24" t="s">
        <v>2937</v>
      </c>
      <c r="BB922" s="70" t="s">
        <v>772</v>
      </c>
      <c r="BC922" s="4" t="str">
        <f t="shared" si="122"/>
        <v>Angul</v>
      </c>
      <c r="BE922" s="4"/>
      <c r="BF922" s="4"/>
      <c r="BG922" s="24" t="s">
        <v>2937</v>
      </c>
      <c r="BH922" s="24" t="s">
        <v>35</v>
      </c>
      <c r="BI922" s="4">
        <f t="shared" si="123"/>
        <v>103.83</v>
      </c>
    </row>
    <row r="923" spans="9:61">
      <c r="I923" s="26">
        <v>876</v>
      </c>
      <c r="J923" s="46" t="str" cm="1">
        <f t="array" ref="J923">_xlfn.IFS(I923&gt;=750,"Low Risk",AND(I923&gt;=650,I923&lt;=749),"Medium Risk",I923&lt;650,"High Risk")</f>
        <v>Low Risk</v>
      </c>
      <c r="N923" s="4"/>
      <c r="P923" s="24">
        <v>91.29</v>
      </c>
      <c r="Q923" s="4" t="str">
        <f t="shared" si="124"/>
        <v>Available</v>
      </c>
      <c r="Y923" s="26" t="s">
        <v>2938</v>
      </c>
      <c r="Z923" s="26" t="s">
        <v>16</v>
      </c>
      <c r="AA923" s="84" t="str">
        <f t="shared" si="119"/>
        <v>Suresh Panda</v>
      </c>
      <c r="AB923" s="26">
        <v>12.59</v>
      </c>
      <c r="AG923" s="26" t="s">
        <v>2938</v>
      </c>
      <c r="AH923" s="4" t="str">
        <f t="shared" si="120"/>
        <v>00922</v>
      </c>
      <c r="AP923" s="4"/>
      <c r="AU923" s="26" t="s">
        <v>1377</v>
      </c>
      <c r="AV923" s="46" t="str">
        <f t="shared" si="121"/>
        <v>Approved</v>
      </c>
      <c r="BA923" s="26" t="s">
        <v>2938</v>
      </c>
      <c r="BB923" s="71" t="s">
        <v>870</v>
      </c>
      <c r="BC923" s="4" t="str">
        <f t="shared" si="122"/>
        <v>Cuttack</v>
      </c>
      <c r="BE923" s="4"/>
      <c r="BF923" s="4"/>
      <c r="BG923" s="26" t="s">
        <v>2938</v>
      </c>
      <c r="BH923" s="26" t="s">
        <v>16</v>
      </c>
      <c r="BI923" s="4">
        <f t="shared" si="123"/>
        <v>197.62</v>
      </c>
    </row>
    <row r="924" spans="9:61">
      <c r="I924" s="24">
        <v>831</v>
      </c>
      <c r="J924" s="46" t="str" cm="1">
        <f t="array" ref="J924">_xlfn.IFS(I924&gt;=750,"Low Risk",AND(I924&gt;=650,I924&lt;=749),"Medium Risk",I924&lt;650,"High Risk")</f>
        <v>Low Risk</v>
      </c>
      <c r="N924" s="4"/>
      <c r="P924" s="26">
        <v>12.59</v>
      </c>
      <c r="Q924" s="4" t="str">
        <f t="shared" si="124"/>
        <v>Available</v>
      </c>
      <c r="Y924" s="24" t="s">
        <v>2939</v>
      </c>
      <c r="Z924" s="24" t="s">
        <v>20</v>
      </c>
      <c r="AA924" s="84" t="str">
        <f t="shared" si="119"/>
        <v>Anita Das</v>
      </c>
      <c r="AB924" s="24">
        <v>67.17</v>
      </c>
      <c r="AG924" s="24" t="s">
        <v>2939</v>
      </c>
      <c r="AH924" s="4" t="str">
        <f t="shared" si="120"/>
        <v>00923</v>
      </c>
      <c r="AP924" s="4"/>
      <c r="AU924" s="24" t="s">
        <v>1377</v>
      </c>
      <c r="AV924" s="46" t="str">
        <f t="shared" si="121"/>
        <v>Approved</v>
      </c>
      <c r="BA924" s="24" t="s">
        <v>2939</v>
      </c>
      <c r="BB924" s="70" t="s">
        <v>645</v>
      </c>
      <c r="BC924" s="4" t="str">
        <f t="shared" si="122"/>
        <v>Cuttack</v>
      </c>
      <c r="BE924" s="4"/>
      <c r="BF924" s="4"/>
      <c r="BG924" s="24" t="s">
        <v>2939</v>
      </c>
      <c r="BH924" s="24" t="s">
        <v>20</v>
      </c>
      <c r="BI924" s="4">
        <f t="shared" si="123"/>
        <v>104.66</v>
      </c>
    </row>
    <row r="925" spans="9:61">
      <c r="I925" s="26">
        <v>880</v>
      </c>
      <c r="J925" s="46" t="str" cm="1">
        <f t="array" ref="J925">_xlfn.IFS(I925&gt;=750,"Low Risk",AND(I925&gt;=650,I925&lt;=749),"Medium Risk",I925&lt;650,"High Risk")</f>
        <v>Low Risk</v>
      </c>
      <c r="N925" s="4"/>
      <c r="P925" s="24">
        <v>67.17</v>
      </c>
      <c r="Q925" s="4" t="str">
        <f t="shared" si="124"/>
        <v>Available</v>
      </c>
      <c r="Y925" s="26" t="s">
        <v>2942</v>
      </c>
      <c r="Z925" s="26" t="s">
        <v>38</v>
      </c>
      <c r="AA925" s="84" t="str">
        <f t="shared" si="119"/>
        <v>Deepak Mishra</v>
      </c>
      <c r="AB925" s="26">
        <v>21.27</v>
      </c>
      <c r="AG925" s="26" t="s">
        <v>2942</v>
      </c>
      <c r="AH925" s="4" t="str">
        <f t="shared" si="120"/>
        <v>00924</v>
      </c>
      <c r="AP925" s="4"/>
      <c r="AU925" s="26" t="s">
        <v>1426</v>
      </c>
      <c r="AV925" s="46" t="str">
        <f t="shared" si="121"/>
        <v>Under Review</v>
      </c>
      <c r="BA925" s="26" t="s">
        <v>2942</v>
      </c>
      <c r="BB925" s="71" t="s">
        <v>110</v>
      </c>
      <c r="BC925" s="4" t="str">
        <f t="shared" si="122"/>
        <v>Balasore</v>
      </c>
      <c r="BE925" s="4"/>
      <c r="BF925" s="4"/>
      <c r="BG925" s="26" t="s">
        <v>2942</v>
      </c>
      <c r="BH925" s="26" t="s">
        <v>38</v>
      </c>
      <c r="BI925" s="4">
        <f t="shared" si="123"/>
        <v>144.97999999999999</v>
      </c>
    </row>
    <row r="926" spans="9:61">
      <c r="I926" s="24">
        <v>878</v>
      </c>
      <c r="J926" s="46" t="str" cm="1">
        <f t="array" ref="J926">_xlfn.IFS(I926&gt;=750,"Low Risk",AND(I926&gt;=650,I926&lt;=749),"Medium Risk",I926&lt;650,"High Risk")</f>
        <v>Low Risk</v>
      </c>
      <c r="N926" s="4"/>
      <c r="P926" s="26">
        <v>21.27</v>
      </c>
      <c r="Q926" s="4" t="str">
        <f t="shared" si="124"/>
        <v>Available</v>
      </c>
      <c r="Y926" s="24" t="s">
        <v>2943</v>
      </c>
      <c r="Z926" s="24" t="s">
        <v>16</v>
      </c>
      <c r="AA926" s="84" t="str">
        <f t="shared" si="119"/>
        <v>Suresh Panda</v>
      </c>
      <c r="AB926" s="24">
        <v>18.5</v>
      </c>
      <c r="AG926" s="24" t="s">
        <v>2943</v>
      </c>
      <c r="AH926" s="4" t="str">
        <f t="shared" si="120"/>
        <v>00925</v>
      </c>
      <c r="AP926" s="4"/>
      <c r="AU926" s="24" t="s">
        <v>1381</v>
      </c>
      <c r="AV926" s="46" t="str">
        <f t="shared" si="121"/>
        <v>Rejected</v>
      </c>
      <c r="BA926" s="24" t="s">
        <v>2943</v>
      </c>
      <c r="BB926" s="70" t="s">
        <v>1213</v>
      </c>
      <c r="BC926" s="4" t="str">
        <f t="shared" si="122"/>
        <v>Puri</v>
      </c>
      <c r="BE926" s="4"/>
      <c r="BF926" s="4"/>
      <c r="BG926" s="24" t="s">
        <v>2943</v>
      </c>
      <c r="BH926" s="24" t="s">
        <v>16</v>
      </c>
      <c r="BI926" s="4">
        <f t="shared" si="123"/>
        <v>197.62</v>
      </c>
    </row>
    <row r="927" spans="9:61">
      <c r="I927" s="26">
        <v>690</v>
      </c>
      <c r="J927" s="46" t="str" cm="1">
        <f t="array" ref="J927">_xlfn.IFS(I927&gt;=750,"Low Risk",AND(I927&gt;=650,I927&lt;=749),"Medium Risk",I927&lt;650,"High Risk")</f>
        <v>Medium Risk</v>
      </c>
      <c r="N927" s="4"/>
      <c r="P927" s="24">
        <v>18.5</v>
      </c>
      <c r="Q927" s="4" t="str">
        <f t="shared" si="124"/>
        <v>Available</v>
      </c>
      <c r="Y927" s="26" t="s">
        <v>2945</v>
      </c>
      <c r="Z927" s="26" t="s">
        <v>38</v>
      </c>
      <c r="AA927" s="84" t="str">
        <f t="shared" si="119"/>
        <v>Deepak Mishra</v>
      </c>
      <c r="AB927" s="26">
        <v>42.3</v>
      </c>
      <c r="AG927" s="26" t="s">
        <v>2945</v>
      </c>
      <c r="AH927" s="4" t="str">
        <f t="shared" si="120"/>
        <v>00926</v>
      </c>
      <c r="AP927" s="4"/>
      <c r="AU927" s="26" t="s">
        <v>1377</v>
      </c>
      <c r="AV927" s="46" t="str">
        <f t="shared" si="121"/>
        <v>Approved</v>
      </c>
      <c r="BA927" s="26" t="s">
        <v>2945</v>
      </c>
      <c r="BB927" s="71" t="s">
        <v>608</v>
      </c>
      <c r="BC927" s="4" t="str">
        <f t="shared" si="122"/>
        <v>Dhenkanal</v>
      </c>
      <c r="BE927" s="4"/>
      <c r="BF927" s="4"/>
      <c r="BG927" s="26" t="s">
        <v>2945</v>
      </c>
      <c r="BH927" s="26" t="s">
        <v>38</v>
      </c>
      <c r="BI927" s="4">
        <f t="shared" si="123"/>
        <v>144.97999999999999</v>
      </c>
    </row>
    <row r="928" spans="9:61">
      <c r="I928" s="24">
        <v>837</v>
      </c>
      <c r="J928" s="46" t="str" cm="1">
        <f t="array" ref="J928">_xlfn.IFS(I928&gt;=750,"Low Risk",AND(I928&gt;=650,I928&lt;=749),"Medium Risk",I928&lt;650,"High Risk")</f>
        <v>Low Risk</v>
      </c>
      <c r="N928" s="4"/>
      <c r="P928" s="26">
        <v>42.3</v>
      </c>
      <c r="Q928" s="4" t="str">
        <f t="shared" si="124"/>
        <v>Available</v>
      </c>
      <c r="Y928" s="24" t="s">
        <v>2946</v>
      </c>
      <c r="Z928" s="24" t="s">
        <v>16</v>
      </c>
      <c r="AA928" s="84" t="str">
        <f t="shared" si="119"/>
        <v>Suresh Panda</v>
      </c>
      <c r="AB928" s="24">
        <v>18.59</v>
      </c>
      <c r="AG928" s="24" t="s">
        <v>2946</v>
      </c>
      <c r="AH928" s="4" t="str">
        <f t="shared" si="120"/>
        <v>00927</v>
      </c>
      <c r="AP928" s="4"/>
      <c r="AU928" s="24" t="s">
        <v>1386</v>
      </c>
      <c r="AV928" s="46" t="str">
        <f t="shared" si="121"/>
        <v>Rejected</v>
      </c>
      <c r="BA928" s="24" t="s">
        <v>2946</v>
      </c>
      <c r="BB928" s="70" t="s">
        <v>519</v>
      </c>
      <c r="BC928" s="4" t="str">
        <f t="shared" si="122"/>
        <v>Jharsuguda</v>
      </c>
      <c r="BE928" s="4"/>
      <c r="BF928" s="4"/>
      <c r="BG928" s="24" t="s">
        <v>2946</v>
      </c>
      <c r="BH928" s="24" t="s">
        <v>16</v>
      </c>
      <c r="BI928" s="4">
        <f t="shared" si="123"/>
        <v>197.62</v>
      </c>
    </row>
    <row r="929" spans="9:61">
      <c r="I929" s="26">
        <v>632</v>
      </c>
      <c r="J929" s="46" t="str" cm="1">
        <f t="array" ref="J929">_xlfn.IFS(I929&gt;=750,"Low Risk",AND(I929&gt;=650,I929&lt;=749),"Medium Risk",I929&lt;650,"High Risk")</f>
        <v>High Risk</v>
      </c>
      <c r="N929" s="4"/>
      <c r="P929" s="24">
        <v>18.59</v>
      </c>
      <c r="Q929" s="4" t="str">
        <f t="shared" si="124"/>
        <v>Available</v>
      </c>
      <c r="Y929" s="26" t="s">
        <v>2947</v>
      </c>
      <c r="Z929" s="26" t="s">
        <v>32</v>
      </c>
      <c r="AA929" s="84" t="str">
        <f t="shared" si="119"/>
        <v>Ramesh Behera</v>
      </c>
      <c r="AB929" s="26">
        <v>31.77</v>
      </c>
      <c r="AG929" s="26" t="s">
        <v>2947</v>
      </c>
      <c r="AH929" s="4" t="str">
        <f t="shared" si="120"/>
        <v>00928</v>
      </c>
      <c r="AP929" s="4"/>
      <c r="AU929" s="26" t="s">
        <v>1381</v>
      </c>
      <c r="AV929" s="46" t="str">
        <f t="shared" si="121"/>
        <v>Rejected</v>
      </c>
      <c r="BA929" s="26" t="s">
        <v>2947</v>
      </c>
      <c r="BB929" s="71" t="s">
        <v>953</v>
      </c>
      <c r="BC929" s="4" t="str">
        <f t="shared" si="122"/>
        <v>Cuttack</v>
      </c>
      <c r="BE929" s="4"/>
      <c r="BF929" s="4"/>
      <c r="BG929" s="26" t="s">
        <v>2947</v>
      </c>
      <c r="BH929" s="26" t="s">
        <v>32</v>
      </c>
      <c r="BI929" s="4">
        <f t="shared" si="123"/>
        <v>224.53</v>
      </c>
    </row>
    <row r="930" spans="9:61">
      <c r="I930" s="24">
        <v>704</v>
      </c>
      <c r="J930" s="46" t="str" cm="1">
        <f t="array" ref="J930">_xlfn.IFS(I930&gt;=750,"Low Risk",AND(I930&gt;=650,I930&lt;=749),"Medium Risk",I930&lt;650,"High Risk")</f>
        <v>Medium Risk</v>
      </c>
      <c r="N930" s="4"/>
      <c r="P930" s="26">
        <v>31.77</v>
      </c>
      <c r="Q930" s="4" t="str">
        <f t="shared" si="124"/>
        <v>Available</v>
      </c>
      <c r="Y930" s="24" t="s">
        <v>2948</v>
      </c>
      <c r="Z930" s="24" t="s">
        <v>16</v>
      </c>
      <c r="AA930" s="84" t="str">
        <f t="shared" si="119"/>
        <v>Suresh Panda</v>
      </c>
      <c r="AB930" s="24">
        <v>19.12</v>
      </c>
      <c r="AG930" s="24" t="s">
        <v>2948</v>
      </c>
      <c r="AH930" s="4" t="str">
        <f t="shared" si="120"/>
        <v>00929</v>
      </c>
      <c r="AP930" s="4"/>
      <c r="AU930" s="24" t="s">
        <v>1386</v>
      </c>
      <c r="AV930" s="46" t="str">
        <f t="shared" si="121"/>
        <v>Rejected</v>
      </c>
      <c r="BA930" s="24" t="s">
        <v>2948</v>
      </c>
      <c r="BB930" s="70" t="s">
        <v>1156</v>
      </c>
      <c r="BC930" s="4" t="str">
        <f t="shared" si="122"/>
        <v>Cuttack</v>
      </c>
      <c r="BE930" s="4"/>
      <c r="BF930" s="4"/>
      <c r="BG930" s="24" t="s">
        <v>2948</v>
      </c>
      <c r="BH930" s="24" t="s">
        <v>16</v>
      </c>
      <c r="BI930" s="4">
        <f t="shared" si="123"/>
        <v>197.62</v>
      </c>
    </row>
    <row r="931" spans="9:61">
      <c r="I931" s="26">
        <v>797</v>
      </c>
      <c r="J931" s="46" t="str" cm="1">
        <f t="array" ref="J931">_xlfn.IFS(I931&gt;=750,"Low Risk",AND(I931&gt;=650,I931&lt;=749),"Medium Risk",I931&lt;650,"High Risk")</f>
        <v>Low Risk</v>
      </c>
      <c r="N931" s="4"/>
      <c r="P931" s="24">
        <v>19.12</v>
      </c>
      <c r="Q931" s="4" t="str">
        <f t="shared" si="124"/>
        <v>Available</v>
      </c>
      <c r="Y931" s="26" t="s">
        <v>2949</v>
      </c>
      <c r="Z931" s="26" t="s">
        <v>41</v>
      </c>
      <c r="AA931" s="84" t="str">
        <f t="shared" si="119"/>
        <v>Pooja Tripathi</v>
      </c>
      <c r="AB931" s="26">
        <v>86.41</v>
      </c>
      <c r="AG931" s="26" t="s">
        <v>2949</v>
      </c>
      <c r="AH931" s="4" t="str">
        <f t="shared" si="120"/>
        <v>00930</v>
      </c>
      <c r="AP931" s="4"/>
      <c r="AU931" s="26" t="s">
        <v>1381</v>
      </c>
      <c r="AV931" s="46" t="str">
        <f t="shared" si="121"/>
        <v>Rejected</v>
      </c>
      <c r="BA931" s="26" t="s">
        <v>2949</v>
      </c>
      <c r="BB931" s="71" t="s">
        <v>1240</v>
      </c>
      <c r="BC931" s="4" t="str">
        <f t="shared" si="122"/>
        <v>Bhubaneswar</v>
      </c>
      <c r="BE931" s="4"/>
      <c r="BF931" s="4"/>
      <c r="BG931" s="26" t="s">
        <v>2949</v>
      </c>
      <c r="BH931" s="26" t="s">
        <v>41</v>
      </c>
      <c r="BI931" s="4">
        <f t="shared" si="123"/>
        <v>251.78</v>
      </c>
    </row>
    <row r="932" spans="9:61">
      <c r="I932" s="24">
        <v>644</v>
      </c>
      <c r="J932" s="46" t="str" cm="1">
        <f t="array" ref="J932">_xlfn.IFS(I932&gt;=750,"Low Risk",AND(I932&gt;=650,I932&lt;=749),"Medium Risk",I932&lt;650,"High Risk")</f>
        <v>High Risk</v>
      </c>
      <c r="N932" s="4"/>
      <c r="P932" s="26">
        <v>86.41</v>
      </c>
      <c r="Q932" s="4" t="str">
        <f t="shared" si="124"/>
        <v>Available</v>
      </c>
      <c r="Y932" s="24" t="s">
        <v>2950</v>
      </c>
      <c r="Z932" s="24" t="s">
        <v>38</v>
      </c>
      <c r="AA932" s="84" t="str">
        <f t="shared" si="119"/>
        <v>Deepak Mishra</v>
      </c>
      <c r="AB932" s="24">
        <v>87.64</v>
      </c>
      <c r="AG932" s="24" t="s">
        <v>2950</v>
      </c>
      <c r="AH932" s="4" t="str">
        <f t="shared" si="120"/>
        <v>00931</v>
      </c>
      <c r="AP932" s="4"/>
      <c r="AU932" s="24" t="s">
        <v>1377</v>
      </c>
      <c r="AV932" s="46" t="str">
        <f t="shared" si="121"/>
        <v>Approved</v>
      </c>
      <c r="BA932" s="24" t="s">
        <v>2950</v>
      </c>
      <c r="BB932" s="70" t="s">
        <v>240</v>
      </c>
      <c r="BC932" s="4" t="str">
        <f t="shared" si="122"/>
        <v>Angul</v>
      </c>
      <c r="BE932" s="4"/>
      <c r="BF932" s="4"/>
      <c r="BG932" s="24" t="s">
        <v>2950</v>
      </c>
      <c r="BH932" s="24" t="s">
        <v>38</v>
      </c>
      <c r="BI932" s="4">
        <f t="shared" si="123"/>
        <v>144.97999999999999</v>
      </c>
    </row>
    <row r="933" spans="9:61">
      <c r="I933" s="26">
        <v>793</v>
      </c>
      <c r="J933" s="46" t="str" cm="1">
        <f t="array" ref="J933">_xlfn.IFS(I933&gt;=750,"Low Risk",AND(I933&gt;=650,I933&lt;=749),"Medium Risk",I933&lt;650,"High Risk")</f>
        <v>Low Risk</v>
      </c>
      <c r="N933" s="4"/>
      <c r="P933" s="24">
        <v>87.64</v>
      </c>
      <c r="Q933" s="4" t="str">
        <f t="shared" si="124"/>
        <v>Available</v>
      </c>
      <c r="Y933" s="26" t="s">
        <v>2951</v>
      </c>
      <c r="Z933" s="26" t="s">
        <v>28</v>
      </c>
      <c r="AA933" s="84" t="str">
        <f t="shared" si="119"/>
        <v>Sunita Sahu</v>
      </c>
      <c r="AB933" s="26">
        <v>19.670000000000002</v>
      </c>
      <c r="AG933" s="26" t="s">
        <v>2951</v>
      </c>
      <c r="AH933" s="4" t="str">
        <f t="shared" si="120"/>
        <v>00932</v>
      </c>
      <c r="AP933" s="4"/>
      <c r="AU933" s="26" t="s">
        <v>1386</v>
      </c>
      <c r="AV933" s="46" t="str">
        <f t="shared" si="121"/>
        <v>Rejected</v>
      </c>
      <c r="BA933" s="26" t="s">
        <v>2951</v>
      </c>
      <c r="BB933" s="71" t="s">
        <v>828</v>
      </c>
      <c r="BC933" s="4" t="str">
        <f t="shared" si="122"/>
        <v>Dhenkanal</v>
      </c>
      <c r="BE933" s="4"/>
      <c r="BF933" s="4"/>
      <c r="BG933" s="26" t="s">
        <v>2951</v>
      </c>
      <c r="BH933" s="26" t="s">
        <v>28</v>
      </c>
      <c r="BI933" s="4">
        <f t="shared" si="123"/>
        <v>162.30000000000001</v>
      </c>
    </row>
    <row r="934" spans="9:61">
      <c r="I934" s="24">
        <v>835</v>
      </c>
      <c r="J934" s="46" t="str" cm="1">
        <f t="array" ref="J934">_xlfn.IFS(I934&gt;=750,"Low Risk",AND(I934&gt;=650,I934&lt;=749),"Medium Risk",I934&lt;650,"High Risk")</f>
        <v>Low Risk</v>
      </c>
      <c r="N934" s="4"/>
      <c r="P934" s="26">
        <v>19.670000000000002</v>
      </c>
      <c r="Q934" s="4" t="str">
        <f t="shared" si="124"/>
        <v>Available</v>
      </c>
      <c r="Y934" s="24" t="s">
        <v>2952</v>
      </c>
      <c r="Z934" s="24" t="s">
        <v>38</v>
      </c>
      <c r="AA934" s="84" t="str">
        <f t="shared" si="119"/>
        <v>Deepak Mishra</v>
      </c>
      <c r="AB934" s="24">
        <v>17.920000000000002</v>
      </c>
      <c r="AG934" s="24" t="s">
        <v>2952</v>
      </c>
      <c r="AH934" s="4" t="str">
        <f t="shared" si="120"/>
        <v>00933</v>
      </c>
      <c r="AP934" s="4"/>
      <c r="AU934" s="24" t="s">
        <v>1377</v>
      </c>
      <c r="AV934" s="46" t="str">
        <f t="shared" si="121"/>
        <v>Approved</v>
      </c>
      <c r="BA934" s="24" t="s">
        <v>2952</v>
      </c>
      <c r="BB934" s="70" t="s">
        <v>584</v>
      </c>
      <c r="BC934" s="4" t="str">
        <f t="shared" si="122"/>
        <v>Cuttack</v>
      </c>
      <c r="BE934" s="4"/>
      <c r="BF934" s="4"/>
      <c r="BG934" s="24" t="s">
        <v>2952</v>
      </c>
      <c r="BH934" s="24" t="s">
        <v>38</v>
      </c>
      <c r="BI934" s="4">
        <f t="shared" si="123"/>
        <v>144.97999999999999</v>
      </c>
    </row>
    <row r="935" spans="9:61">
      <c r="I935" s="26">
        <v>814</v>
      </c>
      <c r="J935" s="46" t="str" cm="1">
        <f t="array" ref="J935">_xlfn.IFS(I935&gt;=750,"Low Risk",AND(I935&gt;=650,I935&lt;=749),"Medium Risk",I935&lt;650,"High Risk")</f>
        <v>Low Risk</v>
      </c>
      <c r="N935" s="4"/>
      <c r="P935" s="24">
        <v>17.920000000000002</v>
      </c>
      <c r="Q935" s="4" t="str">
        <f t="shared" si="124"/>
        <v>Available</v>
      </c>
      <c r="Y935" s="26" t="s">
        <v>2953</v>
      </c>
      <c r="Z935" s="26" t="s">
        <v>20</v>
      </c>
      <c r="AA935" s="84" t="str">
        <f t="shared" si="119"/>
        <v>Anita Das</v>
      </c>
      <c r="AB935" s="26">
        <v>88.32</v>
      </c>
      <c r="AG935" s="26" t="s">
        <v>2953</v>
      </c>
      <c r="AH935" s="4" t="str">
        <f t="shared" si="120"/>
        <v>00934</v>
      </c>
      <c r="AP935" s="4"/>
      <c r="AU935" s="26" t="s">
        <v>1377</v>
      </c>
      <c r="AV935" s="46" t="str">
        <f t="shared" si="121"/>
        <v>Approved</v>
      </c>
      <c r="BA935" s="26" t="s">
        <v>2953</v>
      </c>
      <c r="BB935" s="71" t="s">
        <v>1215</v>
      </c>
      <c r="BC935" s="4" t="str">
        <f t="shared" si="122"/>
        <v>Sambalpur</v>
      </c>
      <c r="BE935" s="4"/>
      <c r="BF935" s="4"/>
      <c r="BG935" s="26" t="s">
        <v>2953</v>
      </c>
      <c r="BH935" s="26" t="s">
        <v>20</v>
      </c>
      <c r="BI935" s="4">
        <f t="shared" si="123"/>
        <v>104.66</v>
      </c>
    </row>
    <row r="936" spans="9:61">
      <c r="I936" s="24">
        <v>588</v>
      </c>
      <c r="J936" s="46" t="str" cm="1">
        <f t="array" ref="J936">_xlfn.IFS(I936&gt;=750,"Low Risk",AND(I936&gt;=650,I936&lt;=749),"Medium Risk",I936&lt;650,"High Risk")</f>
        <v>High Risk</v>
      </c>
      <c r="N936" s="4"/>
      <c r="P936" s="26">
        <v>88.32</v>
      </c>
      <c r="Q936" s="4" t="str">
        <f t="shared" si="124"/>
        <v>Available</v>
      </c>
      <c r="Y936" s="24" t="s">
        <v>2954</v>
      </c>
      <c r="Z936" s="24" t="s">
        <v>38</v>
      </c>
      <c r="AA936" s="84" t="str">
        <f t="shared" si="119"/>
        <v>Deepak Mishra</v>
      </c>
      <c r="AB936" s="24">
        <v>46.03</v>
      </c>
      <c r="AG936" s="24" t="s">
        <v>2954</v>
      </c>
      <c r="AH936" s="4" t="str">
        <f t="shared" si="120"/>
        <v>00935</v>
      </c>
      <c r="AP936" s="4"/>
      <c r="AU936" s="24" t="s">
        <v>1386</v>
      </c>
      <c r="AV936" s="46" t="str">
        <f t="shared" si="121"/>
        <v>Rejected</v>
      </c>
      <c r="BA936" s="24" t="s">
        <v>2954</v>
      </c>
      <c r="BB936" s="70" t="s">
        <v>1244</v>
      </c>
      <c r="BC936" s="4" t="str">
        <f t="shared" si="122"/>
        <v>Cuttack</v>
      </c>
      <c r="BE936" s="4"/>
      <c r="BF936" s="4"/>
      <c r="BG936" s="24" t="s">
        <v>2954</v>
      </c>
      <c r="BH936" s="24" t="s">
        <v>38</v>
      </c>
      <c r="BI936" s="4">
        <f t="shared" si="123"/>
        <v>144.97999999999999</v>
      </c>
    </row>
    <row r="937" spans="9:61">
      <c r="I937" s="26">
        <v>812</v>
      </c>
      <c r="J937" s="46" t="str" cm="1">
        <f t="array" ref="J937">_xlfn.IFS(I937&gt;=750,"Low Risk",AND(I937&gt;=650,I937&lt;=749),"Medium Risk",I937&lt;650,"High Risk")</f>
        <v>Low Risk</v>
      </c>
      <c r="N937" s="4"/>
      <c r="P937" s="24">
        <v>46.03</v>
      </c>
      <c r="Q937" s="4" t="str">
        <f t="shared" si="124"/>
        <v>Available</v>
      </c>
      <c r="Y937" s="26" t="s">
        <v>2955</v>
      </c>
      <c r="Z937" s="26" t="s">
        <v>20</v>
      </c>
      <c r="AA937" s="84" t="str">
        <f t="shared" si="119"/>
        <v>Anita Das</v>
      </c>
      <c r="AB937" s="26">
        <v>67.63</v>
      </c>
      <c r="AG937" s="26" t="s">
        <v>2955</v>
      </c>
      <c r="AH937" s="4" t="str">
        <f t="shared" si="120"/>
        <v>00936</v>
      </c>
      <c r="AP937" s="4"/>
      <c r="AU937" s="26" t="s">
        <v>1381</v>
      </c>
      <c r="AV937" s="46" t="str">
        <f t="shared" si="121"/>
        <v>Rejected</v>
      </c>
      <c r="BA937" s="26" t="s">
        <v>2955</v>
      </c>
      <c r="BB937" s="71" t="s">
        <v>369</v>
      </c>
      <c r="BC937" s="4" t="str">
        <f t="shared" si="122"/>
        <v>Angul</v>
      </c>
      <c r="BE937" s="4"/>
      <c r="BF937" s="4"/>
      <c r="BG937" s="26" t="s">
        <v>2955</v>
      </c>
      <c r="BH937" s="26" t="s">
        <v>20</v>
      </c>
      <c r="BI937" s="4">
        <f t="shared" si="123"/>
        <v>104.66</v>
      </c>
    </row>
    <row r="938" spans="9:61">
      <c r="I938" s="24">
        <v>690</v>
      </c>
      <c r="J938" s="46" t="str" cm="1">
        <f t="array" ref="J938">_xlfn.IFS(I938&gt;=750,"Low Risk",AND(I938&gt;=650,I938&lt;=749),"Medium Risk",I938&lt;650,"High Risk")</f>
        <v>Medium Risk</v>
      </c>
      <c r="N938" s="4"/>
      <c r="P938" s="26">
        <v>67.63</v>
      </c>
      <c r="Q938" s="4" t="str">
        <f t="shared" si="124"/>
        <v>Available</v>
      </c>
      <c r="Y938" s="24" t="s">
        <v>2956</v>
      </c>
      <c r="Z938" s="24" t="s">
        <v>7</v>
      </c>
      <c r="AA938" s="84" t="str">
        <f t="shared" si="119"/>
        <v>Rajesh Kumar</v>
      </c>
      <c r="AB938" s="24">
        <v>39.18</v>
      </c>
      <c r="AG938" s="24" t="s">
        <v>2956</v>
      </c>
      <c r="AH938" s="4" t="str">
        <f t="shared" si="120"/>
        <v>00937</v>
      </c>
      <c r="AP938" s="4"/>
      <c r="AU938" s="24" t="s">
        <v>1386</v>
      </c>
      <c r="AV938" s="46" t="str">
        <f t="shared" si="121"/>
        <v>Rejected</v>
      </c>
      <c r="BA938" s="24" t="s">
        <v>2956</v>
      </c>
      <c r="BB938" s="70" t="s">
        <v>1068</v>
      </c>
      <c r="BC938" s="4" t="str">
        <f t="shared" si="122"/>
        <v>Jharsuguda</v>
      </c>
      <c r="BE938" s="4"/>
      <c r="BF938" s="4"/>
      <c r="BG938" s="24" t="s">
        <v>2956</v>
      </c>
      <c r="BH938" s="24" t="s">
        <v>7</v>
      </c>
      <c r="BI938" s="4">
        <f t="shared" si="123"/>
        <v>209.86</v>
      </c>
    </row>
    <row r="939" spans="9:61">
      <c r="I939" s="26">
        <v>878</v>
      </c>
      <c r="J939" s="46" t="str" cm="1">
        <f t="array" ref="J939">_xlfn.IFS(I939&gt;=750,"Low Risk",AND(I939&gt;=650,I939&lt;=749),"Medium Risk",I939&lt;650,"High Risk")</f>
        <v>Low Risk</v>
      </c>
      <c r="N939" s="4"/>
      <c r="P939" s="24">
        <v>39.18</v>
      </c>
      <c r="Q939" s="4" t="str">
        <f t="shared" si="124"/>
        <v>Available</v>
      </c>
      <c r="Y939" s="26" t="s">
        <v>2958</v>
      </c>
      <c r="Z939" s="26" t="s">
        <v>24</v>
      </c>
      <c r="AA939" s="84" t="str">
        <f t="shared" si="119"/>
        <v>Bikash Nayak</v>
      </c>
      <c r="AB939" s="26">
        <v>13.62</v>
      </c>
      <c r="AG939" s="26" t="s">
        <v>2958</v>
      </c>
      <c r="AH939" s="4" t="str">
        <f t="shared" si="120"/>
        <v>00938</v>
      </c>
      <c r="AP939" s="4"/>
      <c r="AU939" s="26" t="s">
        <v>1426</v>
      </c>
      <c r="AV939" s="46" t="str">
        <f t="shared" si="121"/>
        <v>Under Review</v>
      </c>
      <c r="BA939" s="26" t="s">
        <v>2958</v>
      </c>
      <c r="BB939" s="71" t="s">
        <v>1213</v>
      </c>
      <c r="BC939" s="4" t="str">
        <f t="shared" si="122"/>
        <v>Puri</v>
      </c>
      <c r="BE939" s="4"/>
      <c r="BF939" s="4"/>
      <c r="BG939" s="26" t="s">
        <v>2958</v>
      </c>
      <c r="BH939" s="26" t="s">
        <v>24</v>
      </c>
      <c r="BI939" s="4">
        <f t="shared" si="123"/>
        <v>190.31</v>
      </c>
    </row>
    <row r="940" spans="9:61">
      <c r="I940" s="24">
        <v>560</v>
      </c>
      <c r="J940" s="46" t="str" cm="1">
        <f t="array" ref="J940">_xlfn.IFS(I940&gt;=750,"Low Risk",AND(I940&gt;=650,I940&lt;=749),"Medium Risk",I940&lt;650,"High Risk")</f>
        <v>High Risk</v>
      </c>
      <c r="N940" s="4"/>
      <c r="P940" s="26">
        <v>13.62</v>
      </c>
      <c r="Q940" s="4" t="str">
        <f t="shared" si="124"/>
        <v>Available</v>
      </c>
      <c r="Y940" s="24" t="s">
        <v>2959</v>
      </c>
      <c r="Z940" s="24" t="s">
        <v>38</v>
      </c>
      <c r="AA940" s="84" t="str">
        <f t="shared" si="119"/>
        <v>Deepak Mishra</v>
      </c>
      <c r="AB940" s="24">
        <v>50.25</v>
      </c>
      <c r="AG940" s="24" t="s">
        <v>2959</v>
      </c>
      <c r="AH940" s="4" t="str">
        <f t="shared" si="120"/>
        <v>00939</v>
      </c>
      <c r="AP940" s="4"/>
      <c r="AU940" s="24" t="s">
        <v>1377</v>
      </c>
      <c r="AV940" s="46" t="str">
        <f t="shared" si="121"/>
        <v>Approved</v>
      </c>
      <c r="BA940" s="24" t="s">
        <v>2959</v>
      </c>
      <c r="BB940" s="70" t="s">
        <v>437</v>
      </c>
      <c r="BC940" s="4" t="str">
        <f t="shared" si="122"/>
        <v>Puri</v>
      </c>
      <c r="BE940" s="4"/>
      <c r="BF940" s="4"/>
      <c r="BG940" s="24" t="s">
        <v>2959</v>
      </c>
      <c r="BH940" s="24" t="s">
        <v>38</v>
      </c>
      <c r="BI940" s="4">
        <f t="shared" si="123"/>
        <v>144.97999999999999</v>
      </c>
    </row>
    <row r="941" spans="9:61">
      <c r="I941" s="26">
        <v>739</v>
      </c>
      <c r="J941" s="46" t="str" cm="1">
        <f t="array" ref="J941">_xlfn.IFS(I941&gt;=750,"Low Risk",AND(I941&gt;=650,I941&lt;=749),"Medium Risk",I941&lt;650,"High Risk")</f>
        <v>Medium Risk</v>
      </c>
      <c r="N941" s="4"/>
      <c r="P941" s="24">
        <v>50.25</v>
      </c>
      <c r="Q941" s="4" t="str">
        <f t="shared" si="124"/>
        <v>Available</v>
      </c>
      <c r="Y941" s="26" t="s">
        <v>2961</v>
      </c>
      <c r="Z941" s="26" t="s">
        <v>41</v>
      </c>
      <c r="AA941" s="84" t="str">
        <f t="shared" si="119"/>
        <v>Pooja Tripathi</v>
      </c>
      <c r="AB941" s="26">
        <v>14.7</v>
      </c>
      <c r="AG941" s="26" t="s">
        <v>2961</v>
      </c>
      <c r="AH941" s="4" t="str">
        <f t="shared" si="120"/>
        <v>00940</v>
      </c>
      <c r="AP941" s="4"/>
      <c r="AU941" s="26" t="s">
        <v>1426</v>
      </c>
      <c r="AV941" s="46" t="str">
        <f t="shared" si="121"/>
        <v>Under Review</v>
      </c>
      <c r="BA941" s="26" t="s">
        <v>2961</v>
      </c>
      <c r="BB941" s="71" t="s">
        <v>328</v>
      </c>
      <c r="BC941" s="4" t="str">
        <f t="shared" si="122"/>
        <v>Bhubaneswar</v>
      </c>
      <c r="BE941" s="4"/>
      <c r="BF941" s="4"/>
      <c r="BG941" s="26" t="s">
        <v>2961</v>
      </c>
      <c r="BH941" s="26" t="s">
        <v>41</v>
      </c>
      <c r="BI941" s="4">
        <f t="shared" si="123"/>
        <v>251.78</v>
      </c>
    </row>
    <row r="942" spans="9:61">
      <c r="I942" s="24">
        <v>848</v>
      </c>
      <c r="J942" s="46" t="str" cm="1">
        <f t="array" ref="J942">_xlfn.IFS(I942&gt;=750,"Low Risk",AND(I942&gt;=650,I942&lt;=749),"Medium Risk",I942&lt;650,"High Risk")</f>
        <v>Low Risk</v>
      </c>
      <c r="N942" s="4"/>
      <c r="P942" s="26">
        <v>14.7</v>
      </c>
      <c r="Q942" s="4" t="str">
        <f t="shared" si="124"/>
        <v>Available</v>
      </c>
      <c r="Y942" s="24" t="s">
        <v>2962</v>
      </c>
      <c r="Z942" s="24" t="s">
        <v>35</v>
      </c>
      <c r="AA942" s="84" t="str">
        <f t="shared" si="119"/>
        <v>Kavita Rath</v>
      </c>
      <c r="AB942" s="24">
        <v>86.3</v>
      </c>
      <c r="AG942" s="24" t="s">
        <v>2962</v>
      </c>
      <c r="AH942" s="4" t="str">
        <f t="shared" si="120"/>
        <v>00941</v>
      </c>
      <c r="AP942" s="4"/>
      <c r="AU942" s="24" t="s">
        <v>1377</v>
      </c>
      <c r="AV942" s="46" t="str">
        <f t="shared" si="121"/>
        <v>Approved</v>
      </c>
      <c r="BA942" s="24" t="s">
        <v>2962</v>
      </c>
      <c r="BB942" s="70" t="s">
        <v>76</v>
      </c>
      <c r="BC942" s="4" t="str">
        <f t="shared" si="122"/>
        <v>Rourkela</v>
      </c>
      <c r="BE942" s="4"/>
      <c r="BF942" s="4"/>
      <c r="BG942" s="24" t="s">
        <v>2962</v>
      </c>
      <c r="BH942" s="24" t="s">
        <v>35</v>
      </c>
      <c r="BI942" s="4">
        <f t="shared" si="123"/>
        <v>103.83</v>
      </c>
    </row>
    <row r="943" spans="9:61">
      <c r="I943" s="26">
        <v>566</v>
      </c>
      <c r="J943" s="46" t="str" cm="1">
        <f t="array" ref="J943">_xlfn.IFS(I943&gt;=750,"Low Risk",AND(I943&gt;=650,I943&lt;=749),"Medium Risk",I943&lt;650,"High Risk")</f>
        <v>High Risk</v>
      </c>
      <c r="N943" s="4"/>
      <c r="P943" s="24">
        <v>86.3</v>
      </c>
      <c r="Q943" s="4" t="str">
        <f t="shared" si="124"/>
        <v>Available</v>
      </c>
      <c r="Y943" s="26" t="s">
        <v>2964</v>
      </c>
      <c r="Z943" s="26" t="s">
        <v>38</v>
      </c>
      <c r="AA943" s="84" t="str">
        <f t="shared" si="119"/>
        <v>Deepak Mishra</v>
      </c>
      <c r="AB943" s="26">
        <v>46.27</v>
      </c>
      <c r="AG943" s="26" t="s">
        <v>2964</v>
      </c>
      <c r="AH943" s="4" t="str">
        <f t="shared" si="120"/>
        <v>00942</v>
      </c>
      <c r="AP943" s="4"/>
      <c r="AU943" s="26" t="s">
        <v>1426</v>
      </c>
      <c r="AV943" s="46" t="str">
        <f t="shared" si="121"/>
        <v>Under Review</v>
      </c>
      <c r="BA943" s="26" t="s">
        <v>2964</v>
      </c>
      <c r="BB943" s="71" t="s">
        <v>103</v>
      </c>
      <c r="BC943" s="4" t="str">
        <f t="shared" si="122"/>
        <v>Jharsuguda</v>
      </c>
      <c r="BE943" s="4"/>
      <c r="BF943" s="4"/>
      <c r="BG943" s="26" t="s">
        <v>2964</v>
      </c>
      <c r="BH943" s="26" t="s">
        <v>38</v>
      </c>
      <c r="BI943" s="4">
        <f t="shared" si="123"/>
        <v>144.97999999999999</v>
      </c>
    </row>
    <row r="944" spans="9:61">
      <c r="I944" s="24">
        <v>828</v>
      </c>
      <c r="J944" s="46" t="str" cm="1">
        <f t="array" ref="J944">_xlfn.IFS(I944&gt;=750,"Low Risk",AND(I944&gt;=650,I944&lt;=749),"Medium Risk",I944&lt;650,"High Risk")</f>
        <v>Low Risk</v>
      </c>
      <c r="N944" s="4"/>
      <c r="P944" s="26">
        <v>46.27</v>
      </c>
      <c r="Q944" s="4" t="str">
        <f t="shared" si="124"/>
        <v>Available</v>
      </c>
      <c r="Y944" s="24" t="s">
        <v>2965</v>
      </c>
      <c r="Z944" s="24" t="s">
        <v>24</v>
      </c>
      <c r="AA944" s="84" t="str">
        <f t="shared" si="119"/>
        <v>Bikash Nayak</v>
      </c>
      <c r="AB944" s="24">
        <v>25.01</v>
      </c>
      <c r="AG944" s="24" t="s">
        <v>2965</v>
      </c>
      <c r="AH944" s="4" t="str">
        <f t="shared" si="120"/>
        <v>00943</v>
      </c>
      <c r="AP944" s="4"/>
      <c r="AU944" s="24" t="s">
        <v>1381</v>
      </c>
      <c r="AV944" s="46" t="str">
        <f t="shared" si="121"/>
        <v>Rejected</v>
      </c>
      <c r="BA944" s="24" t="s">
        <v>2965</v>
      </c>
      <c r="BB944" s="70" t="s">
        <v>782</v>
      </c>
      <c r="BC944" s="4" t="str">
        <f t="shared" si="122"/>
        <v>Rourkela</v>
      </c>
      <c r="BE944" s="4"/>
      <c r="BF944" s="4"/>
      <c r="BG944" s="24" t="s">
        <v>2965</v>
      </c>
      <c r="BH944" s="24" t="s">
        <v>24</v>
      </c>
      <c r="BI944" s="4">
        <f t="shared" si="123"/>
        <v>190.31</v>
      </c>
    </row>
    <row r="945" spans="9:61">
      <c r="I945" s="26">
        <v>655</v>
      </c>
      <c r="J945" s="46" t="str" cm="1">
        <f t="array" ref="J945">_xlfn.IFS(I945&gt;=750,"Low Risk",AND(I945&gt;=650,I945&lt;=749),"Medium Risk",I945&lt;650,"High Risk")</f>
        <v>Medium Risk</v>
      </c>
      <c r="N945" s="4"/>
      <c r="P945" s="24">
        <v>25.01</v>
      </c>
      <c r="Q945" s="4" t="str">
        <f t="shared" si="124"/>
        <v>Available</v>
      </c>
      <c r="Y945" s="26" t="s">
        <v>2966</v>
      </c>
      <c r="Z945" s="26" t="s">
        <v>7</v>
      </c>
      <c r="AA945" s="84" t="str">
        <f t="shared" si="119"/>
        <v>Rajesh Kumar</v>
      </c>
      <c r="AB945" s="26">
        <v>1.98</v>
      </c>
      <c r="AG945" s="26" t="s">
        <v>2966</v>
      </c>
      <c r="AH945" s="4" t="str">
        <f t="shared" si="120"/>
        <v>00944</v>
      </c>
      <c r="AP945" s="4"/>
      <c r="AU945" s="26" t="s">
        <v>1426</v>
      </c>
      <c r="AV945" s="46" t="str">
        <f t="shared" si="121"/>
        <v>Under Review</v>
      </c>
      <c r="BA945" s="26" t="s">
        <v>2966</v>
      </c>
      <c r="BB945" s="71" t="s">
        <v>820</v>
      </c>
      <c r="BC945" s="4" t="str">
        <f t="shared" si="122"/>
        <v>Cuttack</v>
      </c>
      <c r="BE945" s="4"/>
      <c r="BF945" s="4"/>
      <c r="BG945" s="26" t="s">
        <v>2966</v>
      </c>
      <c r="BH945" s="26" t="s">
        <v>7</v>
      </c>
      <c r="BI945" s="4">
        <f t="shared" si="123"/>
        <v>209.86</v>
      </c>
    </row>
    <row r="946" spans="9:61">
      <c r="I946" s="24">
        <v>579</v>
      </c>
      <c r="J946" s="46" t="str" cm="1">
        <f t="array" ref="J946">_xlfn.IFS(I946&gt;=750,"Low Risk",AND(I946&gt;=650,I946&lt;=749),"Medium Risk",I946&lt;650,"High Risk")</f>
        <v>High Risk</v>
      </c>
      <c r="N946" s="4"/>
      <c r="P946" s="26">
        <v>1.98</v>
      </c>
      <c r="Q946" s="4" t="str">
        <f t="shared" si="124"/>
        <v>Available</v>
      </c>
      <c r="Y946" s="24" t="s">
        <v>2967</v>
      </c>
      <c r="Z946" s="24" t="s">
        <v>16</v>
      </c>
      <c r="AA946" s="84" t="str">
        <f t="shared" si="119"/>
        <v>Suresh Panda</v>
      </c>
      <c r="AB946" s="24">
        <v>4.87</v>
      </c>
      <c r="AG946" s="24" t="s">
        <v>2967</v>
      </c>
      <c r="AH946" s="4" t="str">
        <f t="shared" si="120"/>
        <v>00945</v>
      </c>
      <c r="AP946" s="4"/>
      <c r="AU946" s="24" t="s">
        <v>1386</v>
      </c>
      <c r="AV946" s="46" t="str">
        <f t="shared" si="121"/>
        <v>Rejected</v>
      </c>
      <c r="BA946" s="24" t="s">
        <v>2967</v>
      </c>
      <c r="BB946" s="70" t="s">
        <v>119</v>
      </c>
      <c r="BC946" s="4" t="str">
        <f t="shared" si="122"/>
        <v>Balasore</v>
      </c>
      <c r="BE946" s="4"/>
      <c r="BF946" s="4"/>
      <c r="BG946" s="24" t="s">
        <v>2967</v>
      </c>
      <c r="BH946" s="24" t="s">
        <v>16</v>
      </c>
      <c r="BI946" s="4">
        <f t="shared" si="123"/>
        <v>197.62</v>
      </c>
    </row>
    <row r="947" spans="9:61">
      <c r="I947" s="26">
        <v>714</v>
      </c>
      <c r="J947" s="46" t="str" cm="1">
        <f t="array" ref="J947">_xlfn.IFS(I947&gt;=750,"Low Risk",AND(I947&gt;=650,I947&lt;=749),"Medium Risk",I947&lt;650,"High Risk")</f>
        <v>Medium Risk</v>
      </c>
      <c r="N947" s="4"/>
      <c r="P947" s="24">
        <v>4.87</v>
      </c>
      <c r="Q947" s="4" t="str">
        <f t="shared" si="124"/>
        <v>Available</v>
      </c>
      <c r="Y947" s="26" t="s">
        <v>2969</v>
      </c>
      <c r="Z947" s="26" t="s">
        <v>20</v>
      </c>
      <c r="AA947" s="84" t="str">
        <f t="shared" si="119"/>
        <v>Anita Das</v>
      </c>
      <c r="AB947" s="26">
        <v>57.74</v>
      </c>
      <c r="AG947" s="26" t="s">
        <v>2969</v>
      </c>
      <c r="AH947" s="4" t="str">
        <f t="shared" si="120"/>
        <v>00946</v>
      </c>
      <c r="AP947" s="4"/>
      <c r="AU947" s="26" t="s">
        <v>1381</v>
      </c>
      <c r="AV947" s="46" t="str">
        <f t="shared" si="121"/>
        <v>Rejected</v>
      </c>
      <c r="BA947" s="26" t="s">
        <v>2969</v>
      </c>
      <c r="BB947" s="71" t="s">
        <v>1108</v>
      </c>
      <c r="BC947" s="4" t="str">
        <f t="shared" si="122"/>
        <v>Cuttack</v>
      </c>
      <c r="BE947" s="4"/>
      <c r="BF947" s="4"/>
      <c r="BG947" s="26" t="s">
        <v>2969</v>
      </c>
      <c r="BH947" s="26" t="s">
        <v>20</v>
      </c>
      <c r="BI947" s="4">
        <f t="shared" si="123"/>
        <v>104.66</v>
      </c>
    </row>
    <row r="948" spans="9:61">
      <c r="I948" s="24">
        <v>784</v>
      </c>
      <c r="J948" s="46" t="str" cm="1">
        <f t="array" ref="J948">_xlfn.IFS(I948&gt;=750,"Low Risk",AND(I948&gt;=650,I948&lt;=749),"Medium Risk",I948&lt;650,"High Risk")</f>
        <v>Low Risk</v>
      </c>
      <c r="N948" s="4"/>
      <c r="P948" s="26">
        <v>57.74</v>
      </c>
      <c r="Q948" s="4" t="str">
        <f t="shared" si="124"/>
        <v>Available</v>
      </c>
      <c r="Y948" s="24" t="s">
        <v>2970</v>
      </c>
      <c r="Z948" s="24" t="s">
        <v>12</v>
      </c>
      <c r="AA948" s="84" t="str">
        <f t="shared" si="119"/>
        <v>Priya Mohanty</v>
      </c>
      <c r="AB948" s="24">
        <v>98.44</v>
      </c>
      <c r="AG948" s="24" t="s">
        <v>2970</v>
      </c>
      <c r="AH948" s="4" t="str">
        <f t="shared" si="120"/>
        <v>00947</v>
      </c>
      <c r="AP948" s="4"/>
      <c r="AU948" s="24" t="s">
        <v>1377</v>
      </c>
      <c r="AV948" s="46" t="str">
        <f t="shared" si="121"/>
        <v>Approved</v>
      </c>
      <c r="BA948" s="24" t="s">
        <v>2970</v>
      </c>
      <c r="BB948" s="70" t="s">
        <v>1210</v>
      </c>
      <c r="BC948" s="4" t="str">
        <f t="shared" si="122"/>
        <v>Cuttack</v>
      </c>
      <c r="BE948" s="4"/>
      <c r="BF948" s="4"/>
      <c r="BG948" s="24" t="s">
        <v>2970</v>
      </c>
      <c r="BH948" s="24" t="s">
        <v>12</v>
      </c>
      <c r="BI948" s="4">
        <f t="shared" si="123"/>
        <v>105.8</v>
      </c>
    </row>
    <row r="949" spans="9:61">
      <c r="I949" s="26">
        <v>835</v>
      </c>
      <c r="J949" s="46" t="str" cm="1">
        <f t="array" ref="J949">_xlfn.IFS(I949&gt;=750,"Low Risk",AND(I949&gt;=650,I949&lt;=749),"Medium Risk",I949&lt;650,"High Risk")</f>
        <v>Low Risk</v>
      </c>
      <c r="N949" s="4"/>
      <c r="P949" s="24">
        <v>98.44</v>
      </c>
      <c r="Q949" s="4" t="str">
        <f t="shared" si="124"/>
        <v>Available</v>
      </c>
      <c r="Y949" s="26" t="s">
        <v>2973</v>
      </c>
      <c r="Z949" s="26" t="s">
        <v>32</v>
      </c>
      <c r="AA949" s="84" t="str">
        <f t="shared" si="119"/>
        <v>Ramesh Behera</v>
      </c>
      <c r="AB949" s="26">
        <v>36.229999999999997</v>
      </c>
      <c r="AG949" s="26" t="s">
        <v>2973</v>
      </c>
      <c r="AH949" s="4" t="str">
        <f t="shared" si="120"/>
        <v>00948</v>
      </c>
      <c r="AP949" s="4"/>
      <c r="AU949" s="26" t="s">
        <v>1377</v>
      </c>
      <c r="AV949" s="46" t="str">
        <f t="shared" si="121"/>
        <v>Approved</v>
      </c>
      <c r="BA949" s="26" t="s">
        <v>2973</v>
      </c>
      <c r="BB949" s="71" t="s">
        <v>630</v>
      </c>
      <c r="BC949" s="4" t="str">
        <f t="shared" si="122"/>
        <v>Angul</v>
      </c>
      <c r="BE949" s="4"/>
      <c r="BF949" s="4"/>
      <c r="BG949" s="26" t="s">
        <v>2973</v>
      </c>
      <c r="BH949" s="26" t="s">
        <v>32</v>
      </c>
      <c r="BI949" s="4">
        <f t="shared" si="123"/>
        <v>224.53</v>
      </c>
    </row>
    <row r="950" spans="9:61">
      <c r="I950" s="24">
        <v>829</v>
      </c>
      <c r="J950" s="46" t="str" cm="1">
        <f t="array" ref="J950">_xlfn.IFS(I950&gt;=750,"Low Risk",AND(I950&gt;=650,I950&lt;=749),"Medium Risk",I950&lt;650,"High Risk")</f>
        <v>Low Risk</v>
      </c>
      <c r="N950" s="4"/>
      <c r="P950" s="26">
        <v>36.229999999999997</v>
      </c>
      <c r="Q950" s="4" t="str">
        <f t="shared" si="124"/>
        <v>Available</v>
      </c>
      <c r="Y950" s="24" t="s">
        <v>2974</v>
      </c>
      <c r="Z950" s="24" t="s">
        <v>24</v>
      </c>
      <c r="AA950" s="84" t="str">
        <f t="shared" si="119"/>
        <v>Bikash Nayak</v>
      </c>
      <c r="AB950" s="24">
        <v>6.13</v>
      </c>
      <c r="AG950" s="24" t="s">
        <v>2974</v>
      </c>
      <c r="AH950" s="4" t="str">
        <f t="shared" si="120"/>
        <v>00949</v>
      </c>
      <c r="AP950" s="4"/>
      <c r="AU950" s="24" t="s">
        <v>1377</v>
      </c>
      <c r="AV950" s="46" t="str">
        <f t="shared" si="121"/>
        <v>Approved</v>
      </c>
      <c r="BA950" s="24" t="s">
        <v>2974</v>
      </c>
      <c r="BB950" s="70" t="s">
        <v>985</v>
      </c>
      <c r="BC950" s="4" t="str">
        <f t="shared" si="122"/>
        <v>Balasore</v>
      </c>
      <c r="BE950" s="4"/>
      <c r="BF950" s="4"/>
      <c r="BG950" s="24" t="s">
        <v>2974</v>
      </c>
      <c r="BH950" s="24" t="s">
        <v>24</v>
      </c>
      <c r="BI950" s="4">
        <f t="shared" si="123"/>
        <v>190.31</v>
      </c>
    </row>
    <row r="951" spans="9:61">
      <c r="I951" s="26">
        <v>703</v>
      </c>
      <c r="J951" s="46" t="str" cm="1">
        <f t="array" ref="J951">_xlfn.IFS(I951&gt;=750,"Low Risk",AND(I951&gt;=650,I951&lt;=749),"Medium Risk",I951&lt;650,"High Risk")</f>
        <v>Medium Risk</v>
      </c>
      <c r="N951" s="4"/>
      <c r="P951" s="24">
        <v>6.13</v>
      </c>
      <c r="Q951" s="4" t="str">
        <f t="shared" si="124"/>
        <v>Available</v>
      </c>
      <c r="Y951" s="26" t="s">
        <v>2975</v>
      </c>
      <c r="Z951" s="26" t="s">
        <v>20</v>
      </c>
      <c r="AA951" s="84" t="str">
        <f t="shared" si="119"/>
        <v>Anita Das</v>
      </c>
      <c r="AB951" s="26">
        <v>13.16</v>
      </c>
      <c r="AG951" s="26" t="s">
        <v>2975</v>
      </c>
      <c r="AH951" s="4" t="str">
        <f t="shared" si="120"/>
        <v>00950</v>
      </c>
      <c r="AP951" s="4"/>
      <c r="AU951" s="26" t="s">
        <v>1377</v>
      </c>
      <c r="AV951" s="46" t="str">
        <f t="shared" si="121"/>
        <v>Approved</v>
      </c>
      <c r="BA951" s="26" t="s">
        <v>2975</v>
      </c>
      <c r="BB951" s="71" t="s">
        <v>946</v>
      </c>
      <c r="BC951" s="4" t="str">
        <f t="shared" si="122"/>
        <v>Angul</v>
      </c>
      <c r="BE951" s="4"/>
      <c r="BF951" s="4"/>
      <c r="BG951" s="26" t="s">
        <v>2975</v>
      </c>
      <c r="BH951" s="26" t="s">
        <v>20</v>
      </c>
      <c r="BI951" s="4">
        <f t="shared" si="123"/>
        <v>104.66</v>
      </c>
    </row>
    <row r="952" spans="9:61">
      <c r="I952" s="24">
        <v>613</v>
      </c>
      <c r="J952" s="46" t="str" cm="1">
        <f t="array" ref="J952">_xlfn.IFS(I952&gt;=750,"Low Risk",AND(I952&gt;=650,I952&lt;=749),"Medium Risk",I952&lt;650,"High Risk")</f>
        <v>High Risk</v>
      </c>
      <c r="N952" s="4"/>
      <c r="P952" s="26">
        <v>13.16</v>
      </c>
      <c r="Q952" s="4" t="str">
        <f t="shared" si="124"/>
        <v>Available</v>
      </c>
      <c r="Y952" s="24" t="s">
        <v>2976</v>
      </c>
      <c r="Z952" s="24" t="s">
        <v>32</v>
      </c>
      <c r="AA952" s="84" t="str">
        <f t="shared" si="119"/>
        <v>Ramesh Behera</v>
      </c>
      <c r="AB952" s="24">
        <v>94.06</v>
      </c>
      <c r="AG952" s="24" t="s">
        <v>2976</v>
      </c>
      <c r="AH952" s="4" t="str">
        <f t="shared" si="120"/>
        <v>00951</v>
      </c>
      <c r="AP952" s="4"/>
      <c r="AU952" s="24" t="s">
        <v>1377</v>
      </c>
      <c r="AV952" s="46" t="str">
        <f t="shared" si="121"/>
        <v>Approved</v>
      </c>
      <c r="BA952" s="24" t="s">
        <v>2976</v>
      </c>
      <c r="BB952" s="70" t="s">
        <v>854</v>
      </c>
      <c r="BC952" s="4" t="str">
        <f t="shared" si="122"/>
        <v>Sambalpur</v>
      </c>
      <c r="BE952" s="4"/>
      <c r="BF952" s="4"/>
      <c r="BG952" s="24" t="s">
        <v>2976</v>
      </c>
      <c r="BH952" s="24" t="s">
        <v>32</v>
      </c>
      <c r="BI952" s="4">
        <f t="shared" si="123"/>
        <v>224.53</v>
      </c>
    </row>
    <row r="953" spans="9:61">
      <c r="I953" s="26">
        <v>608</v>
      </c>
      <c r="J953" s="46" t="str" cm="1">
        <f t="array" ref="J953">_xlfn.IFS(I953&gt;=750,"Low Risk",AND(I953&gt;=650,I953&lt;=749),"Medium Risk",I953&lt;650,"High Risk")</f>
        <v>High Risk</v>
      </c>
      <c r="N953" s="4"/>
      <c r="P953" s="24">
        <v>94.06</v>
      </c>
      <c r="Q953" s="4" t="str">
        <f t="shared" si="124"/>
        <v>Available</v>
      </c>
      <c r="Y953" s="26" t="s">
        <v>2977</v>
      </c>
      <c r="Z953" s="26" t="s">
        <v>16</v>
      </c>
      <c r="AA953" s="84" t="str">
        <f t="shared" si="119"/>
        <v>Suresh Panda</v>
      </c>
      <c r="AB953" s="26">
        <v>1.78</v>
      </c>
      <c r="AG953" s="26" t="s">
        <v>2977</v>
      </c>
      <c r="AH953" s="4" t="str">
        <f t="shared" si="120"/>
        <v>00952</v>
      </c>
      <c r="AP953" s="4"/>
      <c r="AU953" s="26" t="s">
        <v>1377</v>
      </c>
      <c r="AV953" s="46" t="str">
        <f t="shared" si="121"/>
        <v>Approved</v>
      </c>
      <c r="BA953" s="26" t="s">
        <v>2977</v>
      </c>
      <c r="BB953" s="71" t="s">
        <v>339</v>
      </c>
      <c r="BC953" s="4" t="str">
        <f t="shared" si="122"/>
        <v>Puri</v>
      </c>
      <c r="BE953" s="4"/>
      <c r="BF953" s="4"/>
      <c r="BG953" s="26" t="s">
        <v>2977</v>
      </c>
      <c r="BH953" s="26" t="s">
        <v>16</v>
      </c>
      <c r="BI953" s="4">
        <f t="shared" si="123"/>
        <v>197.62</v>
      </c>
    </row>
    <row r="954" spans="9:61">
      <c r="I954" s="24">
        <v>813</v>
      </c>
      <c r="J954" s="46" t="str" cm="1">
        <f t="array" ref="J954">_xlfn.IFS(I954&gt;=750,"Low Risk",AND(I954&gt;=650,I954&lt;=749),"Medium Risk",I954&lt;650,"High Risk")</f>
        <v>Low Risk</v>
      </c>
      <c r="N954" s="4"/>
      <c r="P954" s="26">
        <v>1.78</v>
      </c>
      <c r="Q954" s="4" t="str">
        <f t="shared" si="124"/>
        <v>Available</v>
      </c>
      <c r="Y954" s="24" t="s">
        <v>2979</v>
      </c>
      <c r="Z954" s="24" t="s">
        <v>28</v>
      </c>
      <c r="AA954" s="84" t="str">
        <f t="shared" si="119"/>
        <v>Sunita Sahu</v>
      </c>
      <c r="AB954" s="24">
        <v>60.48</v>
      </c>
      <c r="AG954" s="24" t="s">
        <v>2979</v>
      </c>
      <c r="AH954" s="4" t="str">
        <f t="shared" si="120"/>
        <v>00953</v>
      </c>
      <c r="AP954" s="4"/>
      <c r="AU954" s="24" t="s">
        <v>1386</v>
      </c>
      <c r="AV954" s="46" t="str">
        <f t="shared" si="121"/>
        <v>Rejected</v>
      </c>
      <c r="BA954" s="24" t="s">
        <v>2979</v>
      </c>
      <c r="BB954" s="70" t="s">
        <v>495</v>
      </c>
      <c r="BC954" s="4" t="str">
        <f t="shared" si="122"/>
        <v>Puri</v>
      </c>
      <c r="BE954" s="4"/>
      <c r="BF954" s="4"/>
      <c r="BG954" s="24" t="s">
        <v>2979</v>
      </c>
      <c r="BH954" s="24" t="s">
        <v>28</v>
      </c>
      <c r="BI954" s="4">
        <f t="shared" si="123"/>
        <v>162.30000000000001</v>
      </c>
    </row>
    <row r="955" spans="9:61">
      <c r="I955" s="26">
        <v>813</v>
      </c>
      <c r="J955" s="46" t="str" cm="1">
        <f t="array" ref="J955">_xlfn.IFS(I955&gt;=750,"Low Risk",AND(I955&gt;=650,I955&lt;=749),"Medium Risk",I955&lt;650,"High Risk")</f>
        <v>Low Risk</v>
      </c>
      <c r="N955" s="4"/>
      <c r="P955" s="24">
        <v>60.48</v>
      </c>
      <c r="Q955" s="4" t="str">
        <f t="shared" si="124"/>
        <v>Available</v>
      </c>
      <c r="Y955" s="26" t="s">
        <v>2981</v>
      </c>
      <c r="Z955" s="26" t="s">
        <v>28</v>
      </c>
      <c r="AA955" s="84" t="str">
        <f t="shared" si="119"/>
        <v>Sunita Sahu</v>
      </c>
      <c r="AB955" s="26">
        <v>17.46</v>
      </c>
      <c r="AG955" s="26" t="s">
        <v>2981</v>
      </c>
      <c r="AH955" s="4" t="str">
        <f t="shared" si="120"/>
        <v>00954</v>
      </c>
      <c r="AP955" s="4"/>
      <c r="AU955" s="26" t="s">
        <v>1386</v>
      </c>
      <c r="AV955" s="46" t="str">
        <f t="shared" si="121"/>
        <v>Rejected</v>
      </c>
      <c r="BA955" s="26" t="s">
        <v>2981</v>
      </c>
      <c r="BB955" s="71" t="s">
        <v>495</v>
      </c>
      <c r="BC955" s="4" t="str">
        <f t="shared" si="122"/>
        <v>Puri</v>
      </c>
      <c r="BE955" s="4"/>
      <c r="BF955" s="4"/>
      <c r="BG955" s="26" t="s">
        <v>2981</v>
      </c>
      <c r="BH955" s="26" t="s">
        <v>28</v>
      </c>
      <c r="BI955" s="4">
        <f t="shared" si="123"/>
        <v>162.30000000000001</v>
      </c>
    </row>
    <row r="956" spans="9:61">
      <c r="I956" s="24">
        <v>886</v>
      </c>
      <c r="J956" s="46" t="str" cm="1">
        <f t="array" ref="J956">_xlfn.IFS(I956&gt;=750,"Low Risk",AND(I956&gt;=650,I956&lt;=749),"Medium Risk",I956&lt;650,"High Risk")</f>
        <v>Low Risk</v>
      </c>
      <c r="N956" s="4"/>
      <c r="P956" s="26">
        <v>17.46</v>
      </c>
      <c r="Q956" s="4" t="str">
        <f t="shared" si="124"/>
        <v>Available</v>
      </c>
      <c r="Y956" s="24" t="s">
        <v>2982</v>
      </c>
      <c r="Z956" s="24" t="s">
        <v>35</v>
      </c>
      <c r="AA956" s="84" t="str">
        <f t="shared" si="119"/>
        <v>Kavita Rath</v>
      </c>
      <c r="AB956" s="24">
        <v>63.7</v>
      </c>
      <c r="AG956" s="24" t="s">
        <v>2982</v>
      </c>
      <c r="AH956" s="4" t="str">
        <f t="shared" si="120"/>
        <v>00955</v>
      </c>
      <c r="AP956" s="4"/>
      <c r="AU956" s="24" t="s">
        <v>1381</v>
      </c>
      <c r="AV956" s="46" t="str">
        <f t="shared" si="121"/>
        <v>Rejected</v>
      </c>
      <c r="BA956" s="24" t="s">
        <v>2982</v>
      </c>
      <c r="BB956" s="70" t="s">
        <v>1049</v>
      </c>
      <c r="BC956" s="4" t="str">
        <f t="shared" si="122"/>
        <v>Jharsuguda</v>
      </c>
      <c r="BE956" s="4"/>
      <c r="BF956" s="4"/>
      <c r="BG956" s="24" t="s">
        <v>2982</v>
      </c>
      <c r="BH956" s="24" t="s">
        <v>35</v>
      </c>
      <c r="BI956" s="4">
        <f t="shared" si="123"/>
        <v>103.83</v>
      </c>
    </row>
    <row r="957" spans="9:61">
      <c r="I957" s="26">
        <v>604</v>
      </c>
      <c r="J957" s="46" t="str" cm="1">
        <f t="array" ref="J957">_xlfn.IFS(I957&gt;=750,"Low Risk",AND(I957&gt;=650,I957&lt;=749),"Medium Risk",I957&lt;650,"High Risk")</f>
        <v>High Risk</v>
      </c>
      <c r="N957" s="4"/>
      <c r="P957" s="24">
        <v>63.7</v>
      </c>
      <c r="Q957" s="4" t="str">
        <f t="shared" si="124"/>
        <v>Available</v>
      </c>
      <c r="Y957" s="26" t="s">
        <v>2983</v>
      </c>
      <c r="Z957" s="26" t="s">
        <v>38</v>
      </c>
      <c r="AA957" s="84" t="str">
        <f t="shared" si="119"/>
        <v>Deepak Mishra</v>
      </c>
      <c r="AB957" s="26">
        <v>58.86</v>
      </c>
      <c r="AG957" s="26" t="s">
        <v>2983</v>
      </c>
      <c r="AH957" s="4" t="str">
        <f t="shared" si="120"/>
        <v>00956</v>
      </c>
      <c r="AP957" s="4"/>
      <c r="AU957" s="26" t="s">
        <v>1377</v>
      </c>
      <c r="AV957" s="46" t="str">
        <f t="shared" si="121"/>
        <v>Approved</v>
      </c>
      <c r="BA957" s="26" t="s">
        <v>2983</v>
      </c>
      <c r="BB957" s="71" t="s">
        <v>541</v>
      </c>
      <c r="BC957" s="4" t="str">
        <f t="shared" si="122"/>
        <v>Cuttack</v>
      </c>
      <c r="BE957" s="4"/>
      <c r="BF957" s="4"/>
      <c r="BG957" s="26" t="s">
        <v>2983</v>
      </c>
      <c r="BH957" s="26" t="s">
        <v>38</v>
      </c>
      <c r="BI957" s="4">
        <f t="shared" si="123"/>
        <v>144.97999999999999</v>
      </c>
    </row>
    <row r="958" spans="9:61">
      <c r="I958" s="24">
        <v>765</v>
      </c>
      <c r="J958" s="46" t="str" cm="1">
        <f t="array" ref="J958">_xlfn.IFS(I958&gt;=750,"Low Risk",AND(I958&gt;=650,I958&lt;=749),"Medium Risk",I958&lt;650,"High Risk")</f>
        <v>Low Risk</v>
      </c>
      <c r="N958" s="4"/>
      <c r="P958" s="26">
        <v>58.86</v>
      </c>
      <c r="Q958" s="4" t="str">
        <f t="shared" si="124"/>
        <v>Available</v>
      </c>
      <c r="Y958" s="24" t="s">
        <v>2984</v>
      </c>
      <c r="Z958" s="24" t="s">
        <v>35</v>
      </c>
      <c r="AA958" s="84" t="str">
        <f t="shared" si="119"/>
        <v>Kavita Rath</v>
      </c>
      <c r="AB958" s="24">
        <v>91.71</v>
      </c>
      <c r="AG958" s="24" t="s">
        <v>2984</v>
      </c>
      <c r="AH958" s="4" t="str">
        <f t="shared" si="120"/>
        <v>00957</v>
      </c>
      <c r="AP958" s="4"/>
      <c r="AU958" s="24" t="s">
        <v>1377</v>
      </c>
      <c r="AV958" s="46" t="str">
        <f t="shared" si="121"/>
        <v>Approved</v>
      </c>
      <c r="BA958" s="24" t="s">
        <v>2984</v>
      </c>
      <c r="BB958" s="70" t="s">
        <v>204</v>
      </c>
      <c r="BC958" s="4" t="str">
        <f t="shared" si="122"/>
        <v>Sambalpur</v>
      </c>
      <c r="BE958" s="4"/>
      <c r="BF958" s="4"/>
      <c r="BG958" s="24" t="s">
        <v>2984</v>
      </c>
      <c r="BH958" s="24" t="s">
        <v>35</v>
      </c>
      <c r="BI958" s="4">
        <f t="shared" si="123"/>
        <v>103.83</v>
      </c>
    </row>
    <row r="959" spans="9:61">
      <c r="I959" s="26">
        <v>584</v>
      </c>
      <c r="J959" s="46" t="str" cm="1">
        <f t="array" ref="J959">_xlfn.IFS(I959&gt;=750,"Low Risk",AND(I959&gt;=650,I959&lt;=749),"Medium Risk",I959&lt;650,"High Risk")</f>
        <v>High Risk</v>
      </c>
      <c r="N959" s="4"/>
      <c r="P959" s="24">
        <v>91.71</v>
      </c>
      <c r="Q959" s="4" t="str">
        <f t="shared" si="124"/>
        <v>Available</v>
      </c>
      <c r="Y959" s="26" t="s">
        <v>2985</v>
      </c>
      <c r="Z959" s="26" t="s">
        <v>28</v>
      </c>
      <c r="AA959" s="84" t="str">
        <f t="shared" si="119"/>
        <v>Sunita Sahu</v>
      </c>
      <c r="AB959" s="26">
        <v>87.51</v>
      </c>
      <c r="AG959" s="26" t="s">
        <v>2985</v>
      </c>
      <c r="AH959" s="4" t="str">
        <f t="shared" si="120"/>
        <v>00958</v>
      </c>
      <c r="AP959" s="4"/>
      <c r="AU959" s="26" t="s">
        <v>1426</v>
      </c>
      <c r="AV959" s="46" t="str">
        <f t="shared" si="121"/>
        <v>Under Review</v>
      </c>
      <c r="BA959" s="26" t="s">
        <v>2985</v>
      </c>
      <c r="BB959" s="71" t="s">
        <v>389</v>
      </c>
      <c r="BC959" s="4" t="str">
        <f t="shared" si="122"/>
        <v>Bhubaneswar</v>
      </c>
      <c r="BE959" s="4"/>
      <c r="BF959" s="4"/>
      <c r="BG959" s="26" t="s">
        <v>2985</v>
      </c>
      <c r="BH959" s="26" t="s">
        <v>28</v>
      </c>
      <c r="BI959" s="4">
        <f t="shared" si="123"/>
        <v>162.30000000000001</v>
      </c>
    </row>
    <row r="960" spans="9:61">
      <c r="I960" s="24">
        <v>672</v>
      </c>
      <c r="J960" s="46" t="str" cm="1">
        <f t="array" ref="J960">_xlfn.IFS(I960&gt;=750,"Low Risk",AND(I960&gt;=650,I960&lt;=749),"Medium Risk",I960&lt;650,"High Risk")</f>
        <v>Medium Risk</v>
      </c>
      <c r="N960" s="4"/>
      <c r="P960" s="26">
        <v>87.51</v>
      </c>
      <c r="Q960" s="4" t="str">
        <f t="shared" si="124"/>
        <v>Available</v>
      </c>
      <c r="Y960" s="24" t="s">
        <v>2986</v>
      </c>
      <c r="Z960" s="24" t="s">
        <v>20</v>
      </c>
      <c r="AA960" s="84" t="str">
        <f t="shared" si="119"/>
        <v>Anita Das</v>
      </c>
      <c r="AB960" s="24">
        <v>21.11</v>
      </c>
      <c r="AG960" s="24" t="s">
        <v>2986</v>
      </c>
      <c r="AH960" s="4" t="str">
        <f t="shared" si="120"/>
        <v>00959</v>
      </c>
      <c r="AP960" s="4"/>
      <c r="AU960" s="24" t="s">
        <v>1377</v>
      </c>
      <c r="AV960" s="46" t="str">
        <f t="shared" si="121"/>
        <v>Approved</v>
      </c>
      <c r="BA960" s="24" t="s">
        <v>2986</v>
      </c>
      <c r="BB960" s="70" t="s">
        <v>723</v>
      </c>
      <c r="BC960" s="4" t="str">
        <f t="shared" si="122"/>
        <v>Cuttack</v>
      </c>
      <c r="BE960" s="4"/>
      <c r="BF960" s="4"/>
      <c r="BG960" s="24" t="s">
        <v>2986</v>
      </c>
      <c r="BH960" s="24" t="s">
        <v>20</v>
      </c>
      <c r="BI960" s="4">
        <f t="shared" si="123"/>
        <v>104.66</v>
      </c>
    </row>
    <row r="961" spans="9:61">
      <c r="I961" s="26">
        <v>812</v>
      </c>
      <c r="J961" s="46" t="str" cm="1">
        <f t="array" ref="J961">_xlfn.IFS(I961&gt;=750,"Low Risk",AND(I961&gt;=650,I961&lt;=749),"Medium Risk",I961&lt;650,"High Risk")</f>
        <v>Low Risk</v>
      </c>
      <c r="N961" s="4"/>
      <c r="P961" s="24">
        <v>21.11</v>
      </c>
      <c r="Q961" s="4" t="str">
        <f t="shared" si="124"/>
        <v>Available</v>
      </c>
      <c r="Y961" s="26" t="s">
        <v>2988</v>
      </c>
      <c r="Z961" s="26" t="s">
        <v>20</v>
      </c>
      <c r="AA961" s="84" t="str">
        <f t="shared" si="119"/>
        <v>Anita Das</v>
      </c>
      <c r="AB961" s="26">
        <v>43.29</v>
      </c>
      <c r="AG961" s="26" t="s">
        <v>2988</v>
      </c>
      <c r="AH961" s="4" t="str">
        <f t="shared" si="120"/>
        <v>00960</v>
      </c>
      <c r="AP961" s="4"/>
      <c r="AU961" s="26" t="s">
        <v>1377</v>
      </c>
      <c r="AV961" s="46" t="str">
        <f t="shared" si="121"/>
        <v>Approved</v>
      </c>
      <c r="BA961" s="26" t="s">
        <v>2988</v>
      </c>
      <c r="BB961" s="71" t="s">
        <v>369</v>
      </c>
      <c r="BC961" s="4" t="str">
        <f t="shared" si="122"/>
        <v>Angul</v>
      </c>
      <c r="BE961" s="4"/>
      <c r="BF961" s="4"/>
      <c r="BG961" s="26" t="s">
        <v>2988</v>
      </c>
      <c r="BH961" s="26" t="s">
        <v>20</v>
      </c>
      <c r="BI961" s="4">
        <f t="shared" si="123"/>
        <v>104.66</v>
      </c>
    </row>
    <row r="962" spans="9:61">
      <c r="I962" s="24">
        <v>622</v>
      </c>
      <c r="J962" s="46" t="str" cm="1">
        <f t="array" ref="J962">_xlfn.IFS(I962&gt;=750,"Low Risk",AND(I962&gt;=650,I962&lt;=749),"Medium Risk",I962&lt;650,"High Risk")</f>
        <v>High Risk</v>
      </c>
      <c r="N962" s="4"/>
      <c r="P962" s="26">
        <v>43.29</v>
      </c>
      <c r="Q962" s="4" t="str">
        <f t="shared" si="124"/>
        <v>Available</v>
      </c>
      <c r="Y962" s="24" t="s">
        <v>2990</v>
      </c>
      <c r="Z962" s="24" t="s">
        <v>38</v>
      </c>
      <c r="AA962" s="84" t="str">
        <f t="shared" si="119"/>
        <v>Deepak Mishra</v>
      </c>
      <c r="AB962" s="24">
        <v>68.739999999999995</v>
      </c>
      <c r="AG962" s="24" t="s">
        <v>2990</v>
      </c>
      <c r="AH962" s="4" t="str">
        <f t="shared" si="120"/>
        <v>00961</v>
      </c>
      <c r="AP962" s="4"/>
      <c r="AU962" s="24" t="s">
        <v>1381</v>
      </c>
      <c r="AV962" s="46" t="str">
        <f t="shared" si="121"/>
        <v>Rejected</v>
      </c>
      <c r="BA962" s="24" t="s">
        <v>2990</v>
      </c>
      <c r="BB962" s="70" t="s">
        <v>492</v>
      </c>
      <c r="BC962" s="4" t="str">
        <f t="shared" si="122"/>
        <v>Dhenkanal</v>
      </c>
      <c r="BE962" s="4"/>
      <c r="BF962" s="4"/>
      <c r="BG962" s="24" t="s">
        <v>2990</v>
      </c>
      <c r="BH962" s="24" t="s">
        <v>38</v>
      </c>
      <c r="BI962" s="4">
        <f t="shared" si="123"/>
        <v>144.97999999999999</v>
      </c>
    </row>
    <row r="963" spans="9:61">
      <c r="I963" s="26">
        <v>857</v>
      </c>
      <c r="J963" s="46" t="str" cm="1">
        <f t="array" ref="J963">_xlfn.IFS(I963&gt;=750,"Low Risk",AND(I963&gt;=650,I963&lt;=749),"Medium Risk",I963&lt;650,"High Risk")</f>
        <v>Low Risk</v>
      </c>
      <c r="N963" s="4"/>
      <c r="P963" s="24">
        <v>68.739999999999995</v>
      </c>
      <c r="Q963" s="4" t="str">
        <f t="shared" si="124"/>
        <v>Available</v>
      </c>
      <c r="Y963" s="26" t="s">
        <v>2991</v>
      </c>
      <c r="Z963" s="26" t="s">
        <v>38</v>
      </c>
      <c r="AA963" s="84" t="str">
        <f t="shared" ref="AA963:AA1026" si="125">VLOOKUP(Z963,$W$2:$X$11,2,FALSE)</f>
        <v>Deepak Mishra</v>
      </c>
      <c r="AB963" s="26">
        <v>56.89</v>
      </c>
      <c r="AG963" s="26" t="s">
        <v>2991</v>
      </c>
      <c r="AH963" s="4" t="str">
        <f t="shared" ref="AH963:AH1026" si="126">RIGHT(AG963,5)</f>
        <v>00962</v>
      </c>
      <c r="AP963" s="4"/>
      <c r="AU963" s="26" t="s">
        <v>1377</v>
      </c>
      <c r="AV963" s="46" t="str">
        <f t="shared" ref="AV963:AV1026" si="127">PROPER(TRIM(AU963))</f>
        <v>Approved</v>
      </c>
      <c r="BA963" s="26" t="s">
        <v>2991</v>
      </c>
      <c r="BB963" s="71" t="s">
        <v>1151</v>
      </c>
      <c r="BC963" s="4" t="str">
        <f t="shared" ref="BC963:BC1026" si="128">VLOOKUP(BB963,$AY$2:$AZ$501,2,FALSE)</f>
        <v>Rourkela</v>
      </c>
      <c r="BE963" s="4"/>
      <c r="BF963" s="4"/>
      <c r="BG963" s="26" t="s">
        <v>2991</v>
      </c>
      <c r="BH963" s="26" t="s">
        <v>38</v>
      </c>
      <c r="BI963" s="4">
        <f t="shared" ref="BI963:BI1026" si="129">VLOOKUP(BH963,$BE$2:$BF$11,2,FALSE)</f>
        <v>144.97999999999999</v>
      </c>
    </row>
    <row r="964" spans="9:61">
      <c r="I964" s="24">
        <v>665</v>
      </c>
      <c r="J964" s="46" t="str" cm="1">
        <f t="array" ref="J964">_xlfn.IFS(I964&gt;=750,"Low Risk",AND(I964&gt;=650,I964&lt;=749),"Medium Risk",I964&lt;650,"High Risk")</f>
        <v>Medium Risk</v>
      </c>
      <c r="N964" s="4"/>
      <c r="P964" s="26">
        <v>56.89</v>
      </c>
      <c r="Q964" s="4" t="str">
        <f t="shared" si="124"/>
        <v>Available</v>
      </c>
      <c r="Y964" s="24" t="s">
        <v>2992</v>
      </c>
      <c r="Z964" s="24" t="s">
        <v>41</v>
      </c>
      <c r="AA964" s="84" t="str">
        <f t="shared" si="125"/>
        <v>Pooja Tripathi</v>
      </c>
      <c r="AB964" s="24">
        <v>98.71</v>
      </c>
      <c r="AG964" s="24" t="s">
        <v>2992</v>
      </c>
      <c r="AH964" s="4" t="str">
        <f t="shared" si="126"/>
        <v>00963</v>
      </c>
      <c r="AP964" s="4"/>
      <c r="AU964" s="24" t="s">
        <v>1381</v>
      </c>
      <c r="AV964" s="46" t="str">
        <f t="shared" si="127"/>
        <v>Rejected</v>
      </c>
      <c r="BA964" s="24" t="s">
        <v>2992</v>
      </c>
      <c r="BB964" s="70" t="s">
        <v>317</v>
      </c>
      <c r="BC964" s="4" t="str">
        <f t="shared" si="128"/>
        <v>Cuttack</v>
      </c>
      <c r="BE964" s="4"/>
      <c r="BF964" s="4"/>
      <c r="BG964" s="24" t="s">
        <v>2992</v>
      </c>
      <c r="BH964" s="24" t="s">
        <v>41</v>
      </c>
      <c r="BI964" s="4">
        <f t="shared" si="129"/>
        <v>251.78</v>
      </c>
    </row>
    <row r="965" spans="9:61">
      <c r="I965" s="26">
        <v>709</v>
      </c>
      <c r="J965" s="46" t="str" cm="1">
        <f t="array" ref="J965">_xlfn.IFS(I965&gt;=750,"Low Risk",AND(I965&gt;=650,I965&lt;=749),"Medium Risk",I965&lt;650,"High Risk")</f>
        <v>Medium Risk</v>
      </c>
      <c r="N965" s="4"/>
      <c r="P965" s="24">
        <v>98.71</v>
      </c>
      <c r="Q965" s="4" t="str">
        <f t="shared" si="124"/>
        <v>Available</v>
      </c>
      <c r="Y965" s="26" t="s">
        <v>2993</v>
      </c>
      <c r="Z965" s="26" t="s">
        <v>41</v>
      </c>
      <c r="AA965" s="84" t="str">
        <f t="shared" si="125"/>
        <v>Pooja Tripathi</v>
      </c>
      <c r="AB965" s="26">
        <v>4.66</v>
      </c>
      <c r="AG965" s="26" t="s">
        <v>2993</v>
      </c>
      <c r="AH965" s="4" t="str">
        <f t="shared" si="126"/>
        <v>00964</v>
      </c>
      <c r="AP965" s="4"/>
      <c r="AU965" s="26" t="s">
        <v>1377</v>
      </c>
      <c r="AV965" s="46" t="str">
        <f t="shared" si="127"/>
        <v>Approved</v>
      </c>
      <c r="BA965" s="26" t="s">
        <v>2993</v>
      </c>
      <c r="BB965" s="71" t="s">
        <v>889</v>
      </c>
      <c r="BC965" s="4" t="str">
        <f t="shared" si="128"/>
        <v>Bhubaneswar</v>
      </c>
      <c r="BE965" s="4"/>
      <c r="BF965" s="4"/>
      <c r="BG965" s="26" t="s">
        <v>2993</v>
      </c>
      <c r="BH965" s="26" t="s">
        <v>41</v>
      </c>
      <c r="BI965" s="4">
        <f t="shared" si="129"/>
        <v>251.78</v>
      </c>
    </row>
    <row r="966" spans="9:61">
      <c r="I966" s="24">
        <v>665</v>
      </c>
      <c r="J966" s="46" t="str" cm="1">
        <f t="array" ref="J966">_xlfn.IFS(I966&gt;=750,"Low Risk",AND(I966&gt;=650,I966&lt;=749),"Medium Risk",I966&lt;650,"High Risk")</f>
        <v>Medium Risk</v>
      </c>
      <c r="N966" s="4"/>
      <c r="P966" s="26">
        <v>4.66</v>
      </c>
      <c r="Q966" s="4" t="str">
        <f t="shared" ref="Q966:Q1029" si="130">IF(ISBLANK(P966),"missing","Available")</f>
        <v>Available</v>
      </c>
      <c r="Y966" s="24" t="s">
        <v>2996</v>
      </c>
      <c r="Z966" s="24" t="s">
        <v>12</v>
      </c>
      <c r="AA966" s="84" t="str">
        <f t="shared" si="125"/>
        <v>Priya Mohanty</v>
      </c>
      <c r="AB966" s="24">
        <v>41.55</v>
      </c>
      <c r="AG966" s="24" t="s">
        <v>2996</v>
      </c>
      <c r="AH966" s="4" t="str">
        <f t="shared" si="126"/>
        <v>00965</v>
      </c>
      <c r="AP966" s="4"/>
      <c r="AU966" s="24" t="s">
        <v>1426</v>
      </c>
      <c r="AV966" s="46" t="str">
        <f t="shared" si="127"/>
        <v>Under Review</v>
      </c>
      <c r="BA966" s="24" t="s">
        <v>2996</v>
      </c>
      <c r="BB966" s="70" t="s">
        <v>317</v>
      </c>
      <c r="BC966" s="4" t="str">
        <f t="shared" si="128"/>
        <v>Cuttack</v>
      </c>
      <c r="BE966" s="4"/>
      <c r="BF966" s="4"/>
      <c r="BG966" s="24" t="s">
        <v>2996</v>
      </c>
      <c r="BH966" s="24" t="s">
        <v>12</v>
      </c>
      <c r="BI966" s="4">
        <f t="shared" si="129"/>
        <v>105.8</v>
      </c>
    </row>
    <row r="967" spans="9:61">
      <c r="I967" s="26">
        <v>845</v>
      </c>
      <c r="J967" s="46" t="str" cm="1">
        <f t="array" ref="J967">_xlfn.IFS(I967&gt;=750,"Low Risk",AND(I967&gt;=650,I967&lt;=749),"Medium Risk",I967&lt;650,"High Risk")</f>
        <v>Low Risk</v>
      </c>
      <c r="N967" s="4"/>
      <c r="P967" s="24">
        <v>41.55</v>
      </c>
      <c r="Q967" s="4" t="str">
        <f t="shared" si="130"/>
        <v>Available</v>
      </c>
      <c r="Y967" s="26" t="s">
        <v>2997</v>
      </c>
      <c r="Z967" s="26" t="s">
        <v>41</v>
      </c>
      <c r="AA967" s="84" t="str">
        <f t="shared" si="125"/>
        <v>Pooja Tripathi</v>
      </c>
      <c r="AB967" s="26">
        <v>44.37</v>
      </c>
      <c r="AG967" s="26" t="s">
        <v>2997</v>
      </c>
      <c r="AH967" s="4" t="str">
        <f t="shared" si="126"/>
        <v>00966</v>
      </c>
      <c r="AP967" s="4"/>
      <c r="AU967" s="26" t="s">
        <v>1381</v>
      </c>
      <c r="AV967" s="46" t="str">
        <f t="shared" si="127"/>
        <v>Rejected</v>
      </c>
      <c r="BA967" s="26" t="s">
        <v>2997</v>
      </c>
      <c r="BB967" s="71" t="s">
        <v>1269</v>
      </c>
      <c r="BC967" s="4" t="str">
        <f t="shared" si="128"/>
        <v>Angul</v>
      </c>
      <c r="BE967" s="4"/>
      <c r="BF967" s="4"/>
      <c r="BG967" s="26" t="s">
        <v>2997</v>
      </c>
      <c r="BH967" s="26" t="s">
        <v>41</v>
      </c>
      <c r="BI967" s="4">
        <f t="shared" si="129"/>
        <v>251.78</v>
      </c>
    </row>
    <row r="968" spans="9:61">
      <c r="I968" s="24">
        <v>644</v>
      </c>
      <c r="J968" s="46" t="str" cm="1">
        <f t="array" ref="J968">_xlfn.IFS(I968&gt;=750,"Low Risk",AND(I968&gt;=650,I968&lt;=749),"Medium Risk",I968&lt;650,"High Risk")</f>
        <v>High Risk</v>
      </c>
      <c r="N968" s="4"/>
      <c r="P968" s="26">
        <v>44.37</v>
      </c>
      <c r="Q968" s="4" t="str">
        <f t="shared" si="130"/>
        <v>Available</v>
      </c>
      <c r="Y968" s="24" t="s">
        <v>2999</v>
      </c>
      <c r="Z968" s="24" t="s">
        <v>41</v>
      </c>
      <c r="AA968" s="84" t="str">
        <f t="shared" si="125"/>
        <v>Pooja Tripathi</v>
      </c>
      <c r="AB968" s="24">
        <v>8.07</v>
      </c>
      <c r="AG968" s="24" t="s">
        <v>2999</v>
      </c>
      <c r="AH968" s="4" t="str">
        <f t="shared" si="126"/>
        <v>00967</v>
      </c>
      <c r="AP968" s="4"/>
      <c r="AU968" s="24" t="s">
        <v>1426</v>
      </c>
      <c r="AV968" s="46" t="str">
        <f t="shared" si="127"/>
        <v>Under Review</v>
      </c>
      <c r="BA968" s="24" t="s">
        <v>2999</v>
      </c>
      <c r="BB968" s="70" t="s">
        <v>240</v>
      </c>
      <c r="BC968" s="4" t="str">
        <f t="shared" si="128"/>
        <v>Angul</v>
      </c>
      <c r="BE968" s="4"/>
      <c r="BF968" s="4"/>
      <c r="BG968" s="24" t="s">
        <v>2999</v>
      </c>
      <c r="BH968" s="24" t="s">
        <v>41</v>
      </c>
      <c r="BI968" s="4">
        <f t="shared" si="129"/>
        <v>251.78</v>
      </c>
    </row>
    <row r="969" spans="9:61">
      <c r="I969" s="26">
        <v>738</v>
      </c>
      <c r="J969" s="46" t="str" cm="1">
        <f t="array" ref="J969">_xlfn.IFS(I969&gt;=750,"Low Risk",AND(I969&gt;=650,I969&lt;=749),"Medium Risk",I969&lt;650,"High Risk")</f>
        <v>Medium Risk</v>
      </c>
      <c r="N969" s="4"/>
      <c r="P969" s="24">
        <v>8.07</v>
      </c>
      <c r="Q969" s="4" t="str">
        <f t="shared" si="130"/>
        <v>Available</v>
      </c>
      <c r="Y969" s="26" t="s">
        <v>3000</v>
      </c>
      <c r="Z969" s="26" t="s">
        <v>12</v>
      </c>
      <c r="AA969" s="84" t="str">
        <f t="shared" si="125"/>
        <v>Priya Mohanty</v>
      </c>
      <c r="AB969" s="26">
        <v>75.31</v>
      </c>
      <c r="AG969" s="26" t="s">
        <v>3000</v>
      </c>
      <c r="AH969" s="4" t="str">
        <f t="shared" si="126"/>
        <v>00968</v>
      </c>
      <c r="AP969" s="4"/>
      <c r="AU969" s="26" t="s">
        <v>1426</v>
      </c>
      <c r="AV969" s="46" t="str">
        <f t="shared" si="127"/>
        <v>Under Review</v>
      </c>
      <c r="BA969" s="26" t="s">
        <v>3000</v>
      </c>
      <c r="BB969" s="71" t="s">
        <v>714</v>
      </c>
      <c r="BC969" s="4" t="str">
        <f t="shared" si="128"/>
        <v>Cuttack</v>
      </c>
      <c r="BE969" s="4"/>
      <c r="BF969" s="4"/>
      <c r="BG969" s="26" t="s">
        <v>3000</v>
      </c>
      <c r="BH969" s="26" t="s">
        <v>12</v>
      </c>
      <c r="BI969" s="4">
        <f t="shared" si="129"/>
        <v>105.8</v>
      </c>
    </row>
    <row r="970" spans="9:61">
      <c r="I970" s="24">
        <v>772</v>
      </c>
      <c r="J970" s="46" t="str" cm="1">
        <f t="array" ref="J970">_xlfn.IFS(I970&gt;=750,"Low Risk",AND(I970&gt;=650,I970&lt;=749),"Medium Risk",I970&lt;650,"High Risk")</f>
        <v>Low Risk</v>
      </c>
      <c r="N970" s="4"/>
      <c r="P970" s="26">
        <v>75.31</v>
      </c>
      <c r="Q970" s="4" t="str">
        <f t="shared" si="130"/>
        <v>Available</v>
      </c>
      <c r="Y970" s="24" t="s">
        <v>3001</v>
      </c>
      <c r="Z970" s="24" t="s">
        <v>38</v>
      </c>
      <c r="AA970" s="84" t="str">
        <f t="shared" si="125"/>
        <v>Deepak Mishra</v>
      </c>
      <c r="AB970" s="24">
        <v>9.2200000000000006</v>
      </c>
      <c r="AG970" s="24" t="s">
        <v>3001</v>
      </c>
      <c r="AH970" s="4" t="str">
        <f t="shared" si="126"/>
        <v>00969</v>
      </c>
      <c r="AP970" s="4"/>
      <c r="AU970" s="24" t="s">
        <v>1377</v>
      </c>
      <c r="AV970" s="46" t="str">
        <f t="shared" si="127"/>
        <v>Approved</v>
      </c>
      <c r="BA970" s="24" t="s">
        <v>3001</v>
      </c>
      <c r="BB970" s="70" t="s">
        <v>312</v>
      </c>
      <c r="BC970" s="4" t="str">
        <f t="shared" si="128"/>
        <v>Bhubaneswar</v>
      </c>
      <c r="BE970" s="4"/>
      <c r="BF970" s="4"/>
      <c r="BG970" s="24" t="s">
        <v>3001</v>
      </c>
      <c r="BH970" s="24" t="s">
        <v>38</v>
      </c>
      <c r="BI970" s="4">
        <f t="shared" si="129"/>
        <v>144.97999999999999</v>
      </c>
    </row>
    <row r="971" spans="9:61">
      <c r="I971" s="26">
        <v>710</v>
      </c>
      <c r="J971" s="46" t="str" cm="1">
        <f t="array" ref="J971">_xlfn.IFS(I971&gt;=750,"Low Risk",AND(I971&gt;=650,I971&lt;=749),"Medium Risk",I971&lt;650,"High Risk")</f>
        <v>Medium Risk</v>
      </c>
      <c r="N971" s="4"/>
      <c r="P971" s="24">
        <v>9.2200000000000006</v>
      </c>
      <c r="Q971" s="4" t="str">
        <f t="shared" si="130"/>
        <v>Available</v>
      </c>
      <c r="Y971" s="26" t="s">
        <v>3002</v>
      </c>
      <c r="Z971" s="26" t="s">
        <v>38</v>
      </c>
      <c r="AA971" s="84" t="str">
        <f t="shared" si="125"/>
        <v>Deepak Mishra</v>
      </c>
      <c r="AB971" s="26">
        <v>58.07</v>
      </c>
      <c r="AG971" s="26" t="s">
        <v>3002</v>
      </c>
      <c r="AH971" s="4" t="str">
        <f t="shared" si="126"/>
        <v>00970</v>
      </c>
      <c r="AP971" s="4"/>
      <c r="AU971" s="26" t="s">
        <v>1377</v>
      </c>
      <c r="AV971" s="46" t="str">
        <f t="shared" si="127"/>
        <v>Approved</v>
      </c>
      <c r="BA971" s="26" t="s">
        <v>3002</v>
      </c>
      <c r="BB971" s="71" t="s">
        <v>764</v>
      </c>
      <c r="BC971" s="4" t="str">
        <f t="shared" si="128"/>
        <v>Sambalpur</v>
      </c>
      <c r="BE971" s="4"/>
      <c r="BF971" s="4"/>
      <c r="BG971" s="26" t="s">
        <v>3002</v>
      </c>
      <c r="BH971" s="26" t="s">
        <v>38</v>
      </c>
      <c r="BI971" s="4">
        <f t="shared" si="129"/>
        <v>144.97999999999999</v>
      </c>
    </row>
    <row r="972" spans="9:61">
      <c r="I972" s="24">
        <v>613</v>
      </c>
      <c r="J972" s="46" t="str" cm="1">
        <f t="array" ref="J972">_xlfn.IFS(I972&gt;=750,"Low Risk",AND(I972&gt;=650,I972&lt;=749),"Medium Risk",I972&lt;650,"High Risk")</f>
        <v>High Risk</v>
      </c>
      <c r="N972" s="4"/>
      <c r="P972" s="26">
        <v>58.07</v>
      </c>
      <c r="Q972" s="4" t="str">
        <f t="shared" si="130"/>
        <v>Available</v>
      </c>
      <c r="Y972" s="24" t="s">
        <v>3004</v>
      </c>
      <c r="Z972" s="24" t="s">
        <v>32</v>
      </c>
      <c r="AA972" s="84" t="str">
        <f t="shared" si="125"/>
        <v>Ramesh Behera</v>
      </c>
      <c r="AB972" s="24">
        <v>22.88</v>
      </c>
      <c r="AG972" s="24" t="s">
        <v>3004</v>
      </c>
      <c r="AH972" s="4" t="str">
        <f t="shared" si="126"/>
        <v>00971</v>
      </c>
      <c r="AP972" s="4"/>
      <c r="AU972" s="24" t="s">
        <v>1377</v>
      </c>
      <c r="AV972" s="46" t="str">
        <f t="shared" si="127"/>
        <v>Approved</v>
      </c>
      <c r="BA972" s="24" t="s">
        <v>3004</v>
      </c>
      <c r="BB972" s="70" t="s">
        <v>854</v>
      </c>
      <c r="BC972" s="4" t="str">
        <f t="shared" si="128"/>
        <v>Sambalpur</v>
      </c>
      <c r="BE972" s="4"/>
      <c r="BF972" s="4"/>
      <c r="BG972" s="24" t="s">
        <v>3004</v>
      </c>
      <c r="BH972" s="24" t="s">
        <v>32</v>
      </c>
      <c r="BI972" s="4">
        <f t="shared" si="129"/>
        <v>224.53</v>
      </c>
    </row>
    <row r="973" spans="9:61">
      <c r="I973" s="26">
        <v>821</v>
      </c>
      <c r="J973" s="46" t="str" cm="1">
        <f t="array" ref="J973">_xlfn.IFS(I973&gt;=750,"Low Risk",AND(I973&gt;=650,I973&lt;=749),"Medium Risk",I973&lt;650,"High Risk")</f>
        <v>Low Risk</v>
      </c>
      <c r="N973" s="4"/>
      <c r="P973" s="24">
        <v>22.88</v>
      </c>
      <c r="Q973" s="4" t="str">
        <f t="shared" si="130"/>
        <v>Available</v>
      </c>
      <c r="Y973" s="26" t="s">
        <v>3005</v>
      </c>
      <c r="Z973" s="26" t="s">
        <v>28</v>
      </c>
      <c r="AA973" s="84" t="str">
        <f t="shared" si="125"/>
        <v>Sunita Sahu</v>
      </c>
      <c r="AB973" s="26">
        <v>40.06</v>
      </c>
      <c r="AG973" s="26" t="s">
        <v>3005</v>
      </c>
      <c r="AH973" s="4" t="str">
        <f t="shared" si="126"/>
        <v>00972</v>
      </c>
      <c r="AP973" s="4"/>
      <c r="AU973" s="26" t="s">
        <v>1386</v>
      </c>
      <c r="AV973" s="46" t="str">
        <f t="shared" si="127"/>
        <v>Rejected</v>
      </c>
      <c r="BA973" s="26" t="s">
        <v>3005</v>
      </c>
      <c r="BB973" s="71" t="s">
        <v>1192</v>
      </c>
      <c r="BC973" s="4" t="str">
        <f t="shared" si="128"/>
        <v>Dhenkanal</v>
      </c>
      <c r="BE973" s="4"/>
      <c r="BF973" s="4"/>
      <c r="BG973" s="26" t="s">
        <v>3005</v>
      </c>
      <c r="BH973" s="26" t="s">
        <v>28</v>
      </c>
      <c r="BI973" s="4">
        <f t="shared" si="129"/>
        <v>162.30000000000001</v>
      </c>
    </row>
    <row r="974" spans="9:61">
      <c r="I974" s="24">
        <v>840</v>
      </c>
      <c r="J974" s="46" t="str" cm="1">
        <f t="array" ref="J974">_xlfn.IFS(I974&gt;=750,"Low Risk",AND(I974&gt;=650,I974&lt;=749),"Medium Risk",I974&lt;650,"High Risk")</f>
        <v>Low Risk</v>
      </c>
      <c r="N974" s="4"/>
      <c r="P974" s="26">
        <v>40.06</v>
      </c>
      <c r="Q974" s="4" t="str">
        <f t="shared" si="130"/>
        <v>Available</v>
      </c>
      <c r="Y974" s="24" t="s">
        <v>3006</v>
      </c>
      <c r="Z974" s="24" t="s">
        <v>24</v>
      </c>
      <c r="AA974" s="84" t="str">
        <f t="shared" si="125"/>
        <v>Bikash Nayak</v>
      </c>
      <c r="AB974" s="24">
        <v>35.61</v>
      </c>
      <c r="AG974" s="24" t="s">
        <v>3006</v>
      </c>
      <c r="AH974" s="4" t="str">
        <f t="shared" si="126"/>
        <v>00973</v>
      </c>
      <c r="AP974" s="4"/>
      <c r="AU974" s="24" t="s">
        <v>1377</v>
      </c>
      <c r="AV974" s="46" t="str">
        <f t="shared" si="127"/>
        <v>Approved</v>
      </c>
      <c r="BA974" s="24" t="s">
        <v>3006</v>
      </c>
      <c r="BB974" s="70" t="s">
        <v>740</v>
      </c>
      <c r="BC974" s="4" t="str">
        <f t="shared" si="128"/>
        <v>Jharsuguda</v>
      </c>
      <c r="BE974" s="4"/>
      <c r="BF974" s="4"/>
      <c r="BG974" s="24" t="s">
        <v>3006</v>
      </c>
      <c r="BH974" s="24" t="s">
        <v>24</v>
      </c>
      <c r="BI974" s="4">
        <f t="shared" si="129"/>
        <v>190.31</v>
      </c>
    </row>
    <row r="975" spans="9:61">
      <c r="I975" s="26">
        <v>833</v>
      </c>
      <c r="J975" s="46" t="str" cm="1">
        <f t="array" ref="J975">_xlfn.IFS(I975&gt;=750,"Low Risk",AND(I975&gt;=650,I975&lt;=749),"Medium Risk",I975&lt;650,"High Risk")</f>
        <v>Low Risk</v>
      </c>
      <c r="N975" s="4"/>
      <c r="P975" s="24">
        <v>35.61</v>
      </c>
      <c r="Q975" s="4" t="str">
        <f t="shared" si="130"/>
        <v>Available</v>
      </c>
      <c r="Y975" s="26" t="s">
        <v>3008</v>
      </c>
      <c r="Z975" s="26" t="s">
        <v>16</v>
      </c>
      <c r="AA975" s="84" t="str">
        <f t="shared" si="125"/>
        <v>Suresh Panda</v>
      </c>
      <c r="AB975" s="26">
        <v>46.64</v>
      </c>
      <c r="AG975" s="26" t="s">
        <v>3008</v>
      </c>
      <c r="AH975" s="4" t="str">
        <f t="shared" si="126"/>
        <v>00974</v>
      </c>
      <c r="AP975" s="4"/>
      <c r="AU975" s="26" t="s">
        <v>1386</v>
      </c>
      <c r="AV975" s="46" t="str">
        <f t="shared" si="127"/>
        <v>Rejected</v>
      </c>
      <c r="BA975" s="26" t="s">
        <v>3008</v>
      </c>
      <c r="BB975" s="71" t="s">
        <v>169</v>
      </c>
      <c r="BC975" s="4" t="str">
        <f t="shared" si="128"/>
        <v>Berhampur</v>
      </c>
      <c r="BE975" s="4"/>
      <c r="BF975" s="4"/>
      <c r="BG975" s="26" t="s">
        <v>3008</v>
      </c>
      <c r="BH975" s="26" t="s">
        <v>16</v>
      </c>
      <c r="BI975" s="4">
        <f t="shared" si="129"/>
        <v>197.62</v>
      </c>
    </row>
    <row r="976" spans="9:61">
      <c r="I976" s="24">
        <v>883</v>
      </c>
      <c r="J976" s="46" t="str" cm="1">
        <f t="array" ref="J976">_xlfn.IFS(I976&gt;=750,"Low Risk",AND(I976&gt;=650,I976&lt;=749),"Medium Risk",I976&lt;650,"High Risk")</f>
        <v>Low Risk</v>
      </c>
      <c r="N976" s="4"/>
      <c r="P976" s="26">
        <v>46.64</v>
      </c>
      <c r="Q976" s="4" t="str">
        <f t="shared" si="130"/>
        <v>Available</v>
      </c>
      <c r="Y976" s="24" t="s">
        <v>3009</v>
      </c>
      <c r="Z976" s="24" t="s">
        <v>28</v>
      </c>
      <c r="AA976" s="84" t="str">
        <f t="shared" si="125"/>
        <v>Sunita Sahu</v>
      </c>
      <c r="AB976" s="24">
        <v>40.69</v>
      </c>
      <c r="AG976" s="24" t="s">
        <v>3009</v>
      </c>
      <c r="AH976" s="4" t="str">
        <f t="shared" si="126"/>
        <v>00975</v>
      </c>
      <c r="AP976" s="4"/>
      <c r="AU976" s="24" t="s">
        <v>1381</v>
      </c>
      <c r="AV976" s="46" t="str">
        <f t="shared" si="127"/>
        <v>Rejected</v>
      </c>
      <c r="BA976" s="24" t="s">
        <v>3009</v>
      </c>
      <c r="BB976" s="70" t="s">
        <v>394</v>
      </c>
      <c r="BC976" s="4" t="str">
        <f t="shared" si="128"/>
        <v>Jharsuguda</v>
      </c>
      <c r="BE976" s="4"/>
      <c r="BF976" s="4"/>
      <c r="BG976" s="24" t="s">
        <v>3009</v>
      </c>
      <c r="BH976" s="24" t="s">
        <v>28</v>
      </c>
      <c r="BI976" s="4">
        <f t="shared" si="129"/>
        <v>162.30000000000001</v>
      </c>
    </row>
    <row r="977" spans="9:61">
      <c r="I977" s="26">
        <v>624</v>
      </c>
      <c r="J977" s="46" t="str" cm="1">
        <f t="array" ref="J977">_xlfn.IFS(I977&gt;=750,"Low Risk",AND(I977&gt;=650,I977&lt;=749),"Medium Risk",I977&lt;650,"High Risk")</f>
        <v>High Risk</v>
      </c>
      <c r="N977" s="4"/>
      <c r="P977" s="24">
        <v>40.69</v>
      </c>
      <c r="Q977" s="4" t="str">
        <f t="shared" si="130"/>
        <v>Available</v>
      </c>
      <c r="Y977" s="26" t="s">
        <v>3010</v>
      </c>
      <c r="Z977" s="26" t="s">
        <v>32</v>
      </c>
      <c r="AA977" s="84" t="str">
        <f t="shared" si="125"/>
        <v>Ramesh Behera</v>
      </c>
      <c r="AB977" s="26">
        <v>95.61</v>
      </c>
      <c r="AG977" s="26" t="s">
        <v>3010</v>
      </c>
      <c r="AH977" s="4" t="str">
        <f t="shared" si="126"/>
        <v>00976</v>
      </c>
      <c r="AP977" s="4"/>
      <c r="AU977" s="26" t="s">
        <v>1386</v>
      </c>
      <c r="AV977" s="46" t="str">
        <f t="shared" si="127"/>
        <v>Rejected</v>
      </c>
      <c r="BA977" s="26" t="s">
        <v>3010</v>
      </c>
      <c r="BB977" s="71" t="s">
        <v>1085</v>
      </c>
      <c r="BC977" s="4" t="str">
        <f t="shared" si="128"/>
        <v>Cuttack</v>
      </c>
      <c r="BE977" s="4"/>
      <c r="BF977" s="4"/>
      <c r="BG977" s="26" t="s">
        <v>3010</v>
      </c>
      <c r="BH977" s="26" t="s">
        <v>32</v>
      </c>
      <c r="BI977" s="4">
        <f t="shared" si="129"/>
        <v>224.53</v>
      </c>
    </row>
    <row r="978" spans="9:61">
      <c r="I978" s="24">
        <v>672</v>
      </c>
      <c r="J978" s="46" t="str" cm="1">
        <f t="array" ref="J978">_xlfn.IFS(I978&gt;=750,"Low Risk",AND(I978&gt;=650,I978&lt;=749),"Medium Risk",I978&lt;650,"High Risk")</f>
        <v>Medium Risk</v>
      </c>
      <c r="N978" s="4"/>
      <c r="P978" s="26">
        <v>95.61</v>
      </c>
      <c r="Q978" s="4" t="str">
        <f t="shared" si="130"/>
        <v>Available</v>
      </c>
      <c r="Y978" s="24" t="s">
        <v>3011</v>
      </c>
      <c r="Z978" s="24" t="s">
        <v>12</v>
      </c>
      <c r="AA978" s="84" t="str">
        <f t="shared" si="125"/>
        <v>Priya Mohanty</v>
      </c>
      <c r="AB978" s="24">
        <v>39.9</v>
      </c>
      <c r="AG978" s="24" t="s">
        <v>3011</v>
      </c>
      <c r="AH978" s="4" t="str">
        <f t="shared" si="126"/>
        <v>00977</v>
      </c>
      <c r="AP978" s="4"/>
      <c r="AU978" s="24" t="s">
        <v>1377</v>
      </c>
      <c r="AV978" s="46" t="str">
        <f t="shared" si="127"/>
        <v>Approved</v>
      </c>
      <c r="BA978" s="24" t="s">
        <v>3011</v>
      </c>
      <c r="BB978" s="70" t="s">
        <v>248</v>
      </c>
      <c r="BC978" s="4" t="str">
        <f t="shared" si="128"/>
        <v>Cuttack</v>
      </c>
      <c r="BE978" s="4"/>
      <c r="BF978" s="4"/>
      <c r="BG978" s="24" t="s">
        <v>3011</v>
      </c>
      <c r="BH978" s="24" t="s">
        <v>12</v>
      </c>
      <c r="BI978" s="4">
        <f t="shared" si="129"/>
        <v>105.8</v>
      </c>
    </row>
    <row r="979" spans="9:61">
      <c r="I979" s="26">
        <v>730</v>
      </c>
      <c r="J979" s="46" t="str" cm="1">
        <f t="array" ref="J979">_xlfn.IFS(I979&gt;=750,"Low Risk",AND(I979&gt;=650,I979&lt;=749),"Medium Risk",I979&lt;650,"High Risk")</f>
        <v>Medium Risk</v>
      </c>
      <c r="N979" s="4"/>
      <c r="P979" s="24">
        <v>39.9</v>
      </c>
      <c r="Q979" s="4" t="str">
        <f t="shared" si="130"/>
        <v>Available</v>
      </c>
      <c r="Y979" s="26" t="s">
        <v>3012</v>
      </c>
      <c r="Z979" s="26" t="s">
        <v>32</v>
      </c>
      <c r="AA979" s="84" t="str">
        <f t="shared" si="125"/>
        <v>Ramesh Behera</v>
      </c>
      <c r="AB979" s="26">
        <v>91.5</v>
      </c>
      <c r="AG979" s="26" t="s">
        <v>3012</v>
      </c>
      <c r="AH979" s="4" t="str">
        <f t="shared" si="126"/>
        <v>00978</v>
      </c>
      <c r="AP979" s="4"/>
      <c r="AU979" s="26" t="s">
        <v>1377</v>
      </c>
      <c r="AV979" s="46" t="str">
        <f t="shared" si="127"/>
        <v>Approved</v>
      </c>
      <c r="BA979" s="26" t="s">
        <v>3012</v>
      </c>
      <c r="BB979" s="71" t="s">
        <v>672</v>
      </c>
      <c r="BC979" s="4" t="str">
        <f t="shared" si="128"/>
        <v>Bhubaneswar</v>
      </c>
      <c r="BE979" s="4"/>
      <c r="BF979" s="4"/>
      <c r="BG979" s="26" t="s">
        <v>3012</v>
      </c>
      <c r="BH979" s="26" t="s">
        <v>32</v>
      </c>
      <c r="BI979" s="4">
        <f t="shared" si="129"/>
        <v>224.53</v>
      </c>
    </row>
    <row r="980" spans="9:61">
      <c r="I980" s="24">
        <v>841</v>
      </c>
      <c r="J980" s="46" t="str" cm="1">
        <f t="array" ref="J980">_xlfn.IFS(I980&gt;=750,"Low Risk",AND(I980&gt;=650,I980&lt;=749),"Medium Risk",I980&lt;650,"High Risk")</f>
        <v>Low Risk</v>
      </c>
      <c r="N980" s="4"/>
      <c r="P980" s="26">
        <v>91.5</v>
      </c>
      <c r="Q980" s="4" t="str">
        <f t="shared" si="130"/>
        <v>Available</v>
      </c>
      <c r="Y980" s="24" t="s">
        <v>3013</v>
      </c>
      <c r="Z980" s="24" t="s">
        <v>28</v>
      </c>
      <c r="AA980" s="84" t="str">
        <f t="shared" si="125"/>
        <v>Sunita Sahu</v>
      </c>
      <c r="AB980" s="24">
        <v>87.35</v>
      </c>
      <c r="AG980" s="24" t="s">
        <v>3013</v>
      </c>
      <c r="AH980" s="4" t="str">
        <f t="shared" si="126"/>
        <v>00979</v>
      </c>
      <c r="AP980" s="4"/>
      <c r="AU980" s="24" t="s">
        <v>1377</v>
      </c>
      <c r="AV980" s="46" t="str">
        <f t="shared" si="127"/>
        <v>Approved</v>
      </c>
      <c r="BA980" s="24" t="s">
        <v>3013</v>
      </c>
      <c r="BB980" s="70" t="s">
        <v>725</v>
      </c>
      <c r="BC980" s="4" t="str">
        <f t="shared" si="128"/>
        <v>Dhenkanal</v>
      </c>
      <c r="BE980" s="4"/>
      <c r="BF980" s="4"/>
      <c r="BG980" s="24" t="s">
        <v>3013</v>
      </c>
      <c r="BH980" s="24" t="s">
        <v>28</v>
      </c>
      <c r="BI980" s="4">
        <f t="shared" si="129"/>
        <v>162.30000000000001</v>
      </c>
    </row>
    <row r="981" spans="9:61">
      <c r="I981" s="26">
        <v>584</v>
      </c>
      <c r="J981" s="46" t="str" cm="1">
        <f t="array" ref="J981">_xlfn.IFS(I981&gt;=750,"Low Risk",AND(I981&gt;=650,I981&lt;=749),"Medium Risk",I981&lt;650,"High Risk")</f>
        <v>High Risk</v>
      </c>
      <c r="N981" s="4"/>
      <c r="P981" s="24">
        <v>87.35</v>
      </c>
      <c r="Q981" s="4" t="str">
        <f t="shared" si="130"/>
        <v>Available</v>
      </c>
      <c r="Y981" s="26" t="s">
        <v>3014</v>
      </c>
      <c r="Z981" s="26" t="s">
        <v>7</v>
      </c>
      <c r="AA981" s="84" t="str">
        <f t="shared" si="125"/>
        <v>Rajesh Kumar</v>
      </c>
      <c r="AB981" s="26">
        <v>42.55</v>
      </c>
      <c r="AG981" s="26" t="s">
        <v>3014</v>
      </c>
      <c r="AH981" s="4" t="str">
        <f t="shared" si="126"/>
        <v>00980</v>
      </c>
      <c r="AP981" s="4"/>
      <c r="AU981" s="26" t="s">
        <v>1381</v>
      </c>
      <c r="AV981" s="46" t="str">
        <f t="shared" si="127"/>
        <v>Rejected</v>
      </c>
      <c r="BA981" s="26" t="s">
        <v>3014</v>
      </c>
      <c r="BB981" s="71" t="s">
        <v>389</v>
      </c>
      <c r="BC981" s="4" t="str">
        <f t="shared" si="128"/>
        <v>Bhubaneswar</v>
      </c>
      <c r="BE981" s="4"/>
      <c r="BF981" s="4"/>
      <c r="BG981" s="26" t="s">
        <v>3014</v>
      </c>
      <c r="BH981" s="26" t="s">
        <v>7</v>
      </c>
      <c r="BI981" s="4">
        <f t="shared" si="129"/>
        <v>209.86</v>
      </c>
    </row>
    <row r="982" spans="9:61">
      <c r="I982" s="24">
        <v>898</v>
      </c>
      <c r="J982" s="46" t="str" cm="1">
        <f t="array" ref="J982">_xlfn.IFS(I982&gt;=750,"Low Risk",AND(I982&gt;=650,I982&lt;=749),"Medium Risk",I982&lt;650,"High Risk")</f>
        <v>Low Risk</v>
      </c>
      <c r="N982" s="4"/>
      <c r="P982" s="26">
        <v>42.55</v>
      </c>
      <c r="Q982" s="4" t="str">
        <f t="shared" si="130"/>
        <v>Available</v>
      </c>
      <c r="Y982" s="24" t="s">
        <v>3015</v>
      </c>
      <c r="Z982" s="24" t="s">
        <v>20</v>
      </c>
      <c r="AA982" s="84" t="str">
        <f t="shared" si="125"/>
        <v>Anita Das</v>
      </c>
      <c r="AB982" s="24">
        <v>92.73</v>
      </c>
      <c r="AG982" s="24" t="s">
        <v>3015</v>
      </c>
      <c r="AH982" s="4" t="str">
        <f t="shared" si="126"/>
        <v>00981</v>
      </c>
      <c r="AP982" s="4"/>
      <c r="AU982" s="24" t="s">
        <v>1426</v>
      </c>
      <c r="AV982" s="46" t="str">
        <f t="shared" si="127"/>
        <v>Under Review</v>
      </c>
      <c r="BA982" s="24" t="s">
        <v>3015</v>
      </c>
      <c r="BB982" s="70" t="s">
        <v>878</v>
      </c>
      <c r="BC982" s="4" t="str">
        <f t="shared" si="128"/>
        <v>Jharsuguda</v>
      </c>
      <c r="BE982" s="4"/>
      <c r="BF982" s="4"/>
      <c r="BG982" s="24" t="s">
        <v>3015</v>
      </c>
      <c r="BH982" s="24" t="s">
        <v>20</v>
      </c>
      <c r="BI982" s="4">
        <f t="shared" si="129"/>
        <v>104.66</v>
      </c>
    </row>
    <row r="983" spans="9:61">
      <c r="I983" s="26">
        <v>814</v>
      </c>
      <c r="J983" s="46" t="str" cm="1">
        <f t="array" ref="J983">_xlfn.IFS(I983&gt;=750,"Low Risk",AND(I983&gt;=650,I983&lt;=749),"Medium Risk",I983&lt;650,"High Risk")</f>
        <v>Low Risk</v>
      </c>
      <c r="N983" s="4"/>
      <c r="P983" s="24">
        <v>92.73</v>
      </c>
      <c r="Q983" s="4" t="str">
        <f t="shared" si="130"/>
        <v>Available</v>
      </c>
      <c r="Y983" s="26" t="s">
        <v>3016</v>
      </c>
      <c r="Z983" s="26" t="s">
        <v>24</v>
      </c>
      <c r="AA983" s="84" t="str">
        <f t="shared" si="125"/>
        <v>Bikash Nayak</v>
      </c>
      <c r="AB983" s="26">
        <v>76.760000000000005</v>
      </c>
      <c r="AG983" s="26" t="s">
        <v>3016</v>
      </c>
      <c r="AH983" s="4" t="str">
        <f t="shared" si="126"/>
        <v>00982</v>
      </c>
      <c r="AP983" s="4"/>
      <c r="AU983" s="26" t="s">
        <v>1377</v>
      </c>
      <c r="AV983" s="46" t="str">
        <f t="shared" si="127"/>
        <v>Approved</v>
      </c>
      <c r="BA983" s="26" t="s">
        <v>3016</v>
      </c>
      <c r="BB983" s="71" t="s">
        <v>1215</v>
      </c>
      <c r="BC983" s="4" t="str">
        <f t="shared" si="128"/>
        <v>Sambalpur</v>
      </c>
      <c r="BE983" s="4"/>
      <c r="BF983" s="4"/>
      <c r="BG983" s="26" t="s">
        <v>3016</v>
      </c>
      <c r="BH983" s="26" t="s">
        <v>24</v>
      </c>
      <c r="BI983" s="4">
        <f t="shared" si="129"/>
        <v>190.31</v>
      </c>
    </row>
    <row r="984" spans="9:61">
      <c r="I984" s="24">
        <v>565</v>
      </c>
      <c r="J984" s="46" t="str" cm="1">
        <f t="array" ref="J984">_xlfn.IFS(I984&gt;=750,"Low Risk",AND(I984&gt;=650,I984&lt;=749),"Medium Risk",I984&lt;650,"High Risk")</f>
        <v>High Risk</v>
      </c>
      <c r="N984" s="4"/>
      <c r="P984" s="26">
        <v>76.760000000000005</v>
      </c>
      <c r="Q984" s="4" t="str">
        <f t="shared" si="130"/>
        <v>Available</v>
      </c>
      <c r="Y984" s="24" t="s">
        <v>3018</v>
      </c>
      <c r="Z984" s="24" t="s">
        <v>7</v>
      </c>
      <c r="AA984" s="84" t="str">
        <f t="shared" si="125"/>
        <v>Rajesh Kumar</v>
      </c>
      <c r="AB984" s="24">
        <v>98.53</v>
      </c>
      <c r="AG984" s="24" t="s">
        <v>3018</v>
      </c>
      <c r="AH984" s="4" t="str">
        <f t="shared" si="126"/>
        <v>00983</v>
      </c>
      <c r="AP984" s="4"/>
      <c r="AU984" s="24" t="s">
        <v>1386</v>
      </c>
      <c r="AV984" s="46" t="str">
        <f t="shared" si="127"/>
        <v>Rejected</v>
      </c>
      <c r="BA984" s="24" t="s">
        <v>3018</v>
      </c>
      <c r="BB984" s="70" t="s">
        <v>364</v>
      </c>
      <c r="BC984" s="4" t="str">
        <f t="shared" si="128"/>
        <v>Rourkela</v>
      </c>
      <c r="BE984" s="4"/>
      <c r="BF984" s="4"/>
      <c r="BG984" s="24" t="s">
        <v>3018</v>
      </c>
      <c r="BH984" s="24" t="s">
        <v>7</v>
      </c>
      <c r="BI984" s="4">
        <f t="shared" si="129"/>
        <v>209.86</v>
      </c>
    </row>
    <row r="985" spans="9:61">
      <c r="I985" s="26">
        <v>855</v>
      </c>
      <c r="J985" s="46" t="str" cm="1">
        <f t="array" ref="J985">_xlfn.IFS(I985&gt;=750,"Low Risk",AND(I985&gt;=650,I985&lt;=749),"Medium Risk",I985&lt;650,"High Risk")</f>
        <v>Low Risk</v>
      </c>
      <c r="N985" s="4"/>
      <c r="P985" s="24">
        <v>98.53</v>
      </c>
      <c r="Q985" s="4" t="str">
        <f t="shared" si="130"/>
        <v>Available</v>
      </c>
      <c r="Y985" s="26" t="s">
        <v>3019</v>
      </c>
      <c r="Z985" s="26" t="s">
        <v>38</v>
      </c>
      <c r="AA985" s="84" t="str">
        <f t="shared" si="125"/>
        <v>Deepak Mishra</v>
      </c>
      <c r="AB985" s="26">
        <v>21.35</v>
      </c>
      <c r="AG985" s="26" t="s">
        <v>3019</v>
      </c>
      <c r="AH985" s="4" t="str">
        <f t="shared" si="126"/>
        <v>00984</v>
      </c>
      <c r="AP985" s="4"/>
      <c r="AU985" s="26" t="s">
        <v>1381</v>
      </c>
      <c r="AV985" s="46" t="str">
        <f t="shared" si="127"/>
        <v>Rejected</v>
      </c>
      <c r="BA985" s="26" t="s">
        <v>3019</v>
      </c>
      <c r="BB985" s="71" t="s">
        <v>1096</v>
      </c>
      <c r="BC985" s="4" t="str">
        <f t="shared" si="128"/>
        <v>Dhenkanal</v>
      </c>
      <c r="BE985" s="4"/>
      <c r="BF985" s="4"/>
      <c r="BG985" s="26" t="s">
        <v>3019</v>
      </c>
      <c r="BH985" s="26" t="s">
        <v>38</v>
      </c>
      <c r="BI985" s="4">
        <f t="shared" si="129"/>
        <v>144.97999999999999</v>
      </c>
    </row>
    <row r="986" spans="9:61">
      <c r="I986" s="24">
        <v>861</v>
      </c>
      <c r="J986" s="46" t="str" cm="1">
        <f t="array" ref="J986">_xlfn.IFS(I986&gt;=750,"Low Risk",AND(I986&gt;=650,I986&lt;=749),"Medium Risk",I986&lt;650,"High Risk")</f>
        <v>Low Risk</v>
      </c>
      <c r="N986" s="4"/>
      <c r="P986" s="26">
        <v>21.35</v>
      </c>
      <c r="Q986" s="4" t="str">
        <f t="shared" si="130"/>
        <v>Available</v>
      </c>
      <c r="Y986" s="24" t="s">
        <v>3020</v>
      </c>
      <c r="Z986" s="24" t="s">
        <v>24</v>
      </c>
      <c r="AA986" s="84" t="str">
        <f t="shared" si="125"/>
        <v>Bikash Nayak</v>
      </c>
      <c r="AB986" s="24">
        <v>1.83</v>
      </c>
      <c r="AG986" s="24" t="s">
        <v>3020</v>
      </c>
      <c r="AH986" s="4" t="str">
        <f t="shared" si="126"/>
        <v>00985</v>
      </c>
      <c r="AP986" s="4"/>
      <c r="AU986" s="24" t="s">
        <v>1377</v>
      </c>
      <c r="AV986" s="46" t="str">
        <f t="shared" si="127"/>
        <v>Approved</v>
      </c>
      <c r="BA986" s="24" t="s">
        <v>3020</v>
      </c>
      <c r="BB986" s="70" t="s">
        <v>87</v>
      </c>
      <c r="BC986" s="4" t="str">
        <f t="shared" si="128"/>
        <v>Rourkela</v>
      </c>
      <c r="BE986" s="4"/>
      <c r="BF986" s="4"/>
      <c r="BG986" s="24" t="s">
        <v>3020</v>
      </c>
      <c r="BH986" s="24" t="s">
        <v>24</v>
      </c>
      <c r="BI986" s="4">
        <f t="shared" si="129"/>
        <v>190.31</v>
      </c>
    </row>
    <row r="987" spans="9:61">
      <c r="I987" s="26">
        <v>608</v>
      </c>
      <c r="J987" s="46" t="str" cm="1">
        <f t="array" ref="J987">_xlfn.IFS(I987&gt;=750,"Low Risk",AND(I987&gt;=650,I987&lt;=749),"Medium Risk",I987&lt;650,"High Risk")</f>
        <v>High Risk</v>
      </c>
      <c r="N987" s="4"/>
      <c r="P987" s="24">
        <v>1.83</v>
      </c>
      <c r="Q987" s="4" t="str">
        <f t="shared" si="130"/>
        <v>Available</v>
      </c>
      <c r="Y987" s="26" t="s">
        <v>3021</v>
      </c>
      <c r="Z987" s="26" t="s">
        <v>16</v>
      </c>
      <c r="AA987" s="84" t="str">
        <f t="shared" si="125"/>
        <v>Suresh Panda</v>
      </c>
      <c r="AB987" s="26">
        <v>65.87</v>
      </c>
      <c r="AG987" s="26" t="s">
        <v>3021</v>
      </c>
      <c r="AH987" s="4" t="str">
        <f t="shared" si="126"/>
        <v>00986</v>
      </c>
      <c r="AP987" s="4"/>
      <c r="AU987" s="26" t="s">
        <v>1377</v>
      </c>
      <c r="AV987" s="46" t="str">
        <f t="shared" si="127"/>
        <v>Approved</v>
      </c>
      <c r="BA987" s="26" t="s">
        <v>3021</v>
      </c>
      <c r="BB987" s="71" t="s">
        <v>461</v>
      </c>
      <c r="BC987" s="4" t="str">
        <f t="shared" si="128"/>
        <v>Rourkela</v>
      </c>
      <c r="BE987" s="4"/>
      <c r="BF987" s="4"/>
      <c r="BG987" s="26" t="s">
        <v>3021</v>
      </c>
      <c r="BH987" s="26" t="s">
        <v>16</v>
      </c>
      <c r="BI987" s="4">
        <f t="shared" si="129"/>
        <v>197.62</v>
      </c>
    </row>
    <row r="988" spans="9:61">
      <c r="I988" s="24">
        <v>564</v>
      </c>
      <c r="J988" s="46" t="str" cm="1">
        <f t="array" ref="J988">_xlfn.IFS(I988&gt;=750,"Low Risk",AND(I988&gt;=650,I988&lt;=749),"Medium Risk",I988&lt;650,"High Risk")</f>
        <v>High Risk</v>
      </c>
      <c r="N988" s="4"/>
      <c r="P988" s="26">
        <v>65.87</v>
      </c>
      <c r="Q988" s="4" t="str">
        <f t="shared" si="130"/>
        <v>Available</v>
      </c>
      <c r="Y988" s="24" t="s">
        <v>3023</v>
      </c>
      <c r="Z988" s="24" t="s">
        <v>35</v>
      </c>
      <c r="AA988" s="84" t="str">
        <f t="shared" si="125"/>
        <v>Kavita Rath</v>
      </c>
      <c r="AB988" s="24">
        <v>10.87</v>
      </c>
      <c r="AG988" s="24" t="s">
        <v>3023</v>
      </c>
      <c r="AH988" s="4" t="str">
        <f t="shared" si="126"/>
        <v>00987</v>
      </c>
      <c r="AP988" s="4"/>
      <c r="AU988" s="24" t="s">
        <v>1381</v>
      </c>
      <c r="AV988" s="46" t="str">
        <f t="shared" si="127"/>
        <v>Rejected</v>
      </c>
      <c r="BA988" s="24" t="s">
        <v>3023</v>
      </c>
      <c r="BB988" s="70" t="s">
        <v>159</v>
      </c>
      <c r="BC988" s="4" t="str">
        <f t="shared" si="128"/>
        <v>Puri</v>
      </c>
      <c r="BE988" s="4"/>
      <c r="BF988" s="4"/>
      <c r="BG988" s="24" t="s">
        <v>3023</v>
      </c>
      <c r="BH988" s="24" t="s">
        <v>35</v>
      </c>
      <c r="BI988" s="4">
        <f t="shared" si="129"/>
        <v>103.83</v>
      </c>
    </row>
    <row r="989" spans="9:61">
      <c r="I989" s="26">
        <v>722</v>
      </c>
      <c r="J989" s="46" t="str" cm="1">
        <f t="array" ref="J989">_xlfn.IFS(I989&gt;=750,"Low Risk",AND(I989&gt;=650,I989&lt;=749),"Medium Risk",I989&lt;650,"High Risk")</f>
        <v>Medium Risk</v>
      </c>
      <c r="N989" s="4"/>
      <c r="P989" s="24">
        <v>10.87</v>
      </c>
      <c r="Q989" s="4" t="str">
        <f t="shared" si="130"/>
        <v>Available</v>
      </c>
      <c r="Y989" s="26" t="s">
        <v>3024</v>
      </c>
      <c r="Z989" s="26" t="s">
        <v>16</v>
      </c>
      <c r="AA989" s="84" t="str">
        <f t="shared" si="125"/>
        <v>Suresh Panda</v>
      </c>
      <c r="AB989" s="26">
        <v>95.26</v>
      </c>
      <c r="AG989" s="26" t="s">
        <v>3024</v>
      </c>
      <c r="AH989" s="4" t="str">
        <f t="shared" si="126"/>
        <v>00988</v>
      </c>
      <c r="AP989" s="4"/>
      <c r="AU989" s="26" t="s">
        <v>1426</v>
      </c>
      <c r="AV989" s="46" t="str">
        <f t="shared" si="127"/>
        <v>Under Review</v>
      </c>
      <c r="BA989" s="26" t="s">
        <v>3024</v>
      </c>
      <c r="BB989" s="71" t="s">
        <v>223</v>
      </c>
      <c r="BC989" s="4" t="str">
        <f t="shared" si="128"/>
        <v>Berhampur</v>
      </c>
      <c r="BE989" s="4"/>
      <c r="BF989" s="4"/>
      <c r="BG989" s="26" t="s">
        <v>3024</v>
      </c>
      <c r="BH989" s="26" t="s">
        <v>16</v>
      </c>
      <c r="BI989" s="4">
        <f t="shared" si="129"/>
        <v>197.62</v>
      </c>
    </row>
    <row r="990" spans="9:61">
      <c r="I990" s="24">
        <v>565</v>
      </c>
      <c r="J990" s="46" t="str" cm="1">
        <f t="array" ref="J990">_xlfn.IFS(I990&gt;=750,"Low Risk",AND(I990&gt;=650,I990&lt;=749),"Medium Risk",I990&lt;650,"High Risk")</f>
        <v>High Risk</v>
      </c>
      <c r="N990" s="4"/>
      <c r="P990" s="26">
        <v>95.26</v>
      </c>
      <c r="Q990" s="4" t="str">
        <f t="shared" si="130"/>
        <v>Available</v>
      </c>
      <c r="Y990" s="24" t="s">
        <v>3025</v>
      </c>
      <c r="Z990" s="24" t="s">
        <v>24</v>
      </c>
      <c r="AA990" s="84" t="str">
        <f t="shared" si="125"/>
        <v>Bikash Nayak</v>
      </c>
      <c r="AB990" s="24">
        <v>2.38</v>
      </c>
      <c r="AG990" s="24" t="s">
        <v>3025</v>
      </c>
      <c r="AH990" s="4" t="str">
        <f t="shared" si="126"/>
        <v>00989</v>
      </c>
      <c r="AP990" s="4"/>
      <c r="AU990" s="24" t="s">
        <v>1377</v>
      </c>
      <c r="AV990" s="46" t="str">
        <f t="shared" si="127"/>
        <v>Approved</v>
      </c>
      <c r="BA990" s="24" t="s">
        <v>3025</v>
      </c>
      <c r="BB990" s="70" t="s">
        <v>769</v>
      </c>
      <c r="BC990" s="4" t="str">
        <f t="shared" si="128"/>
        <v>Balasore</v>
      </c>
      <c r="BE990" s="4"/>
      <c r="BF990" s="4"/>
      <c r="BG990" s="24" t="s">
        <v>3025</v>
      </c>
      <c r="BH990" s="24" t="s">
        <v>24</v>
      </c>
      <c r="BI990" s="4">
        <f t="shared" si="129"/>
        <v>190.31</v>
      </c>
    </row>
    <row r="991" spans="9:61">
      <c r="I991" s="26">
        <v>749</v>
      </c>
      <c r="J991" s="46" t="str" cm="1">
        <f t="array" ref="J991">_xlfn.IFS(I991&gt;=750,"Low Risk",AND(I991&gt;=650,I991&lt;=749),"Medium Risk",I991&lt;650,"High Risk")</f>
        <v>Medium Risk</v>
      </c>
      <c r="N991" s="4"/>
      <c r="P991" s="24">
        <v>2.38</v>
      </c>
      <c r="Q991" s="4" t="str">
        <f t="shared" si="130"/>
        <v>Available</v>
      </c>
      <c r="Y991" s="26" t="s">
        <v>3027</v>
      </c>
      <c r="Z991" s="26" t="s">
        <v>38</v>
      </c>
      <c r="AA991" s="84" t="str">
        <f t="shared" si="125"/>
        <v>Deepak Mishra</v>
      </c>
      <c r="AB991" s="26">
        <v>38.770000000000003</v>
      </c>
      <c r="AG991" s="26" t="s">
        <v>3027</v>
      </c>
      <c r="AH991" s="4" t="str">
        <f t="shared" si="126"/>
        <v>00990</v>
      </c>
      <c r="AP991" s="4"/>
      <c r="AU991" s="26" t="s">
        <v>1377</v>
      </c>
      <c r="AV991" s="46" t="str">
        <f t="shared" si="127"/>
        <v>Approved</v>
      </c>
      <c r="BA991" s="26" t="s">
        <v>3027</v>
      </c>
      <c r="BB991" s="71" t="s">
        <v>620</v>
      </c>
      <c r="BC991" s="4" t="str">
        <f t="shared" si="128"/>
        <v>Rourkela</v>
      </c>
      <c r="BE991" s="4"/>
      <c r="BF991" s="4"/>
      <c r="BG991" s="26" t="s">
        <v>3027</v>
      </c>
      <c r="BH991" s="26" t="s">
        <v>38</v>
      </c>
      <c r="BI991" s="4">
        <f t="shared" si="129"/>
        <v>144.97999999999999</v>
      </c>
    </row>
    <row r="992" spans="9:61">
      <c r="I992" s="24">
        <v>780</v>
      </c>
      <c r="J992" s="46" t="str" cm="1">
        <f t="array" ref="J992">_xlfn.IFS(I992&gt;=750,"Low Risk",AND(I992&gt;=650,I992&lt;=749),"Medium Risk",I992&lt;650,"High Risk")</f>
        <v>Low Risk</v>
      </c>
      <c r="N992" s="4"/>
      <c r="P992" s="26">
        <v>38.770000000000003</v>
      </c>
      <c r="Q992" s="4" t="str">
        <f t="shared" si="130"/>
        <v>Available</v>
      </c>
      <c r="Y992" s="24" t="s">
        <v>3028</v>
      </c>
      <c r="Z992" s="24" t="s">
        <v>32</v>
      </c>
      <c r="AA992" s="84" t="str">
        <f t="shared" si="125"/>
        <v>Ramesh Behera</v>
      </c>
      <c r="AB992" s="24">
        <v>7.94</v>
      </c>
      <c r="AG992" s="24" t="s">
        <v>3028</v>
      </c>
      <c r="AH992" s="4" t="str">
        <f t="shared" si="126"/>
        <v>00991</v>
      </c>
      <c r="AP992" s="4"/>
      <c r="AU992" s="24" t="s">
        <v>1426</v>
      </c>
      <c r="AV992" s="46" t="str">
        <f t="shared" si="127"/>
        <v>Under Review</v>
      </c>
      <c r="BA992" s="24" t="s">
        <v>3028</v>
      </c>
      <c r="BB992" s="70" t="s">
        <v>423</v>
      </c>
      <c r="BC992" s="4" t="str">
        <f t="shared" si="128"/>
        <v>Angul</v>
      </c>
      <c r="BE992" s="4"/>
      <c r="BF992" s="4"/>
      <c r="BG992" s="24" t="s">
        <v>3028</v>
      </c>
      <c r="BH992" s="24" t="s">
        <v>32</v>
      </c>
      <c r="BI992" s="4">
        <f t="shared" si="129"/>
        <v>224.53</v>
      </c>
    </row>
    <row r="993" spans="9:61">
      <c r="I993" s="26">
        <v>736</v>
      </c>
      <c r="J993" s="46" t="str" cm="1">
        <f t="array" ref="J993">_xlfn.IFS(I993&gt;=750,"Low Risk",AND(I993&gt;=650,I993&lt;=749),"Medium Risk",I993&lt;650,"High Risk")</f>
        <v>Medium Risk</v>
      </c>
      <c r="N993" s="4"/>
      <c r="P993" s="24">
        <v>7.94</v>
      </c>
      <c r="Q993" s="4" t="str">
        <f t="shared" si="130"/>
        <v>Available</v>
      </c>
      <c r="Y993" s="26" t="s">
        <v>3029</v>
      </c>
      <c r="Z993" s="26" t="s">
        <v>12</v>
      </c>
      <c r="AA993" s="84" t="str">
        <f t="shared" si="125"/>
        <v>Priya Mohanty</v>
      </c>
      <c r="AB993" s="26">
        <v>34.020000000000003</v>
      </c>
      <c r="AG993" s="26" t="s">
        <v>3029</v>
      </c>
      <c r="AH993" s="4" t="str">
        <f t="shared" si="126"/>
        <v>00992</v>
      </c>
      <c r="AP993" s="4"/>
      <c r="AU993" s="26" t="s">
        <v>1377</v>
      </c>
      <c r="AV993" s="46" t="str">
        <f t="shared" si="127"/>
        <v>Approved</v>
      </c>
      <c r="BA993" s="26" t="s">
        <v>3029</v>
      </c>
      <c r="BB993" s="71" t="s">
        <v>166</v>
      </c>
      <c r="BC993" s="4" t="str">
        <f t="shared" si="128"/>
        <v>Dhenkanal</v>
      </c>
      <c r="BE993" s="4"/>
      <c r="BF993" s="4"/>
      <c r="BG993" s="26" t="s">
        <v>3029</v>
      </c>
      <c r="BH993" s="26" t="s">
        <v>12</v>
      </c>
      <c r="BI993" s="4">
        <f t="shared" si="129"/>
        <v>105.8</v>
      </c>
    </row>
    <row r="994" spans="9:61">
      <c r="I994" s="24">
        <v>739</v>
      </c>
      <c r="J994" s="46" t="str" cm="1">
        <f t="array" ref="J994">_xlfn.IFS(I994&gt;=750,"Low Risk",AND(I994&gt;=650,I994&lt;=749),"Medium Risk",I994&lt;650,"High Risk")</f>
        <v>Medium Risk</v>
      </c>
      <c r="N994" s="4"/>
      <c r="P994" s="26">
        <v>34.020000000000003</v>
      </c>
      <c r="Q994" s="4" t="str">
        <f t="shared" si="130"/>
        <v>Available</v>
      </c>
      <c r="Y994" s="24" t="s">
        <v>3030</v>
      </c>
      <c r="Z994" s="24" t="s">
        <v>16</v>
      </c>
      <c r="AA994" s="84" t="str">
        <f t="shared" si="125"/>
        <v>Suresh Panda</v>
      </c>
      <c r="AB994" s="24">
        <v>54.51</v>
      </c>
      <c r="AG994" s="24" t="s">
        <v>3030</v>
      </c>
      <c r="AH994" s="4" t="str">
        <f t="shared" si="126"/>
        <v>00993</v>
      </c>
      <c r="AP994" s="4"/>
      <c r="AU994" s="24" t="s">
        <v>1377</v>
      </c>
      <c r="AV994" s="46" t="str">
        <f t="shared" si="127"/>
        <v>Approved</v>
      </c>
      <c r="BA994" s="24" t="s">
        <v>3030</v>
      </c>
      <c r="BB994" s="70" t="s">
        <v>328</v>
      </c>
      <c r="BC994" s="4" t="str">
        <f t="shared" si="128"/>
        <v>Bhubaneswar</v>
      </c>
      <c r="BE994" s="4"/>
      <c r="BF994" s="4"/>
      <c r="BG994" s="24" t="s">
        <v>3030</v>
      </c>
      <c r="BH994" s="24" t="s">
        <v>16</v>
      </c>
      <c r="BI994" s="4">
        <f t="shared" si="129"/>
        <v>197.62</v>
      </c>
    </row>
    <row r="995" spans="9:61">
      <c r="I995" s="26">
        <v>671</v>
      </c>
      <c r="J995" s="46" t="str" cm="1">
        <f t="array" ref="J995">_xlfn.IFS(I995&gt;=750,"Low Risk",AND(I995&gt;=650,I995&lt;=749),"Medium Risk",I995&lt;650,"High Risk")</f>
        <v>Medium Risk</v>
      </c>
      <c r="N995" s="4"/>
      <c r="P995" s="24">
        <v>54.51</v>
      </c>
      <c r="Q995" s="4" t="str">
        <f t="shared" si="130"/>
        <v>Available</v>
      </c>
      <c r="Y995" s="26" t="s">
        <v>3031</v>
      </c>
      <c r="Z995" s="26" t="s">
        <v>24</v>
      </c>
      <c r="AA995" s="84" t="str">
        <f t="shared" si="125"/>
        <v>Bikash Nayak</v>
      </c>
      <c r="AB995" s="26">
        <v>11.98</v>
      </c>
      <c r="AG995" s="26" t="s">
        <v>3031</v>
      </c>
      <c r="AH995" s="4" t="str">
        <f t="shared" si="126"/>
        <v>00994</v>
      </c>
      <c r="AP995" s="4"/>
      <c r="AU995" s="26" t="s">
        <v>1377</v>
      </c>
      <c r="AV995" s="46" t="str">
        <f t="shared" si="127"/>
        <v>Approved</v>
      </c>
      <c r="BA995" s="26" t="s">
        <v>3031</v>
      </c>
      <c r="BB995" s="71" t="s">
        <v>1229</v>
      </c>
      <c r="BC995" s="4" t="str">
        <f t="shared" si="128"/>
        <v>Angul</v>
      </c>
      <c r="BE995" s="4"/>
      <c r="BF995" s="4"/>
      <c r="BG995" s="26" t="s">
        <v>3031</v>
      </c>
      <c r="BH995" s="26" t="s">
        <v>24</v>
      </c>
      <c r="BI995" s="4">
        <f t="shared" si="129"/>
        <v>190.31</v>
      </c>
    </row>
    <row r="996" spans="9:61">
      <c r="I996" s="24">
        <v>823</v>
      </c>
      <c r="J996" s="46" t="str" cm="1">
        <f t="array" ref="J996">_xlfn.IFS(I996&gt;=750,"Low Risk",AND(I996&gt;=650,I996&lt;=749),"Medium Risk",I996&lt;650,"High Risk")</f>
        <v>Low Risk</v>
      </c>
      <c r="N996" s="4"/>
      <c r="P996" s="26">
        <v>11.98</v>
      </c>
      <c r="Q996" s="4" t="str">
        <f t="shared" si="130"/>
        <v>Available</v>
      </c>
      <c r="Y996" s="24" t="s">
        <v>3033</v>
      </c>
      <c r="Z996" s="24" t="s">
        <v>20</v>
      </c>
      <c r="AA996" s="84" t="str">
        <f t="shared" si="125"/>
        <v>Anita Das</v>
      </c>
      <c r="AB996" s="24">
        <v>19.18</v>
      </c>
      <c r="AG996" s="24" t="s">
        <v>3033</v>
      </c>
      <c r="AH996" s="4" t="str">
        <f t="shared" si="126"/>
        <v>00995</v>
      </c>
      <c r="AP996" s="4"/>
      <c r="AU996" s="24" t="s">
        <v>1386</v>
      </c>
      <c r="AV996" s="46" t="str">
        <f t="shared" si="127"/>
        <v>Rejected</v>
      </c>
      <c r="BA996" s="24" t="s">
        <v>3033</v>
      </c>
      <c r="BB996" s="70" t="s">
        <v>291</v>
      </c>
      <c r="BC996" s="4" t="str">
        <f t="shared" si="128"/>
        <v>Jharsuguda</v>
      </c>
      <c r="BE996" s="4"/>
      <c r="BF996" s="4"/>
      <c r="BG996" s="24" t="s">
        <v>3033</v>
      </c>
      <c r="BH996" s="24" t="s">
        <v>20</v>
      </c>
      <c r="BI996" s="4">
        <f t="shared" si="129"/>
        <v>104.66</v>
      </c>
    </row>
    <row r="997" spans="9:61">
      <c r="I997" s="26">
        <v>738</v>
      </c>
      <c r="J997" s="46" t="str" cm="1">
        <f t="array" ref="J997">_xlfn.IFS(I997&gt;=750,"Low Risk",AND(I997&gt;=650,I997&lt;=749),"Medium Risk",I997&lt;650,"High Risk")</f>
        <v>Medium Risk</v>
      </c>
      <c r="N997" s="4"/>
      <c r="P997" s="24">
        <v>19.18</v>
      </c>
      <c r="Q997" s="4" t="str">
        <f t="shared" si="130"/>
        <v>Available</v>
      </c>
      <c r="Y997" s="26" t="s">
        <v>3035</v>
      </c>
      <c r="Z997" s="26" t="s">
        <v>7</v>
      </c>
      <c r="AA997" s="84" t="str">
        <f t="shared" si="125"/>
        <v>Rajesh Kumar</v>
      </c>
      <c r="AB997" s="26">
        <v>74.45</v>
      </c>
      <c r="AG997" s="26" t="s">
        <v>3035</v>
      </c>
      <c r="AH997" s="4" t="str">
        <f t="shared" si="126"/>
        <v>00996</v>
      </c>
      <c r="AP997" s="4"/>
      <c r="AU997" s="26" t="s">
        <v>1377</v>
      </c>
      <c r="AV997" s="46" t="str">
        <f t="shared" si="127"/>
        <v>Approved</v>
      </c>
      <c r="BA997" s="26" t="s">
        <v>3035</v>
      </c>
      <c r="BB997" s="71" t="s">
        <v>1309</v>
      </c>
      <c r="BC997" s="4" t="str">
        <f t="shared" si="128"/>
        <v>Balasore</v>
      </c>
      <c r="BE997" s="4"/>
      <c r="BF997" s="4"/>
      <c r="BG997" s="26" t="s">
        <v>3035</v>
      </c>
      <c r="BH997" s="26" t="s">
        <v>7</v>
      </c>
      <c r="BI997" s="4">
        <f t="shared" si="129"/>
        <v>209.86</v>
      </c>
    </row>
    <row r="998" spans="9:61">
      <c r="I998" s="24">
        <v>800</v>
      </c>
      <c r="J998" s="46" t="str" cm="1">
        <f t="array" ref="J998">_xlfn.IFS(I998&gt;=750,"Low Risk",AND(I998&gt;=650,I998&lt;=749),"Medium Risk",I998&lt;650,"High Risk")</f>
        <v>Low Risk</v>
      </c>
      <c r="N998" s="4"/>
      <c r="P998" s="26">
        <v>74.45</v>
      </c>
      <c r="Q998" s="4" t="str">
        <f t="shared" si="130"/>
        <v>Available</v>
      </c>
      <c r="Y998" s="24" t="s">
        <v>3037</v>
      </c>
      <c r="Z998" s="24" t="s">
        <v>20</v>
      </c>
      <c r="AA998" s="84" t="str">
        <f t="shared" si="125"/>
        <v>Anita Das</v>
      </c>
      <c r="AB998" s="24">
        <v>8.81</v>
      </c>
      <c r="AG998" s="24" t="s">
        <v>3037</v>
      </c>
      <c r="AH998" s="4" t="str">
        <f t="shared" si="126"/>
        <v>00997</v>
      </c>
      <c r="AP998" s="4"/>
      <c r="AU998" s="24" t="s">
        <v>1426</v>
      </c>
      <c r="AV998" s="46" t="str">
        <f t="shared" si="127"/>
        <v>Under Review</v>
      </c>
      <c r="BA998" s="24" t="s">
        <v>3037</v>
      </c>
      <c r="BB998" s="70" t="s">
        <v>217</v>
      </c>
      <c r="BC998" s="4" t="str">
        <f t="shared" si="128"/>
        <v>Puri</v>
      </c>
      <c r="BE998" s="4"/>
      <c r="BF998" s="4"/>
      <c r="BG998" s="24" t="s">
        <v>3037</v>
      </c>
      <c r="BH998" s="24" t="s">
        <v>20</v>
      </c>
      <c r="BI998" s="4">
        <f t="shared" si="129"/>
        <v>104.66</v>
      </c>
    </row>
    <row r="999" spans="9:61">
      <c r="I999" s="26">
        <v>838</v>
      </c>
      <c r="J999" s="46" t="str" cm="1">
        <f t="array" ref="J999">_xlfn.IFS(I999&gt;=750,"Low Risk",AND(I999&gt;=650,I999&lt;=749),"Medium Risk",I999&lt;650,"High Risk")</f>
        <v>Low Risk</v>
      </c>
      <c r="N999" s="4"/>
      <c r="P999" s="24">
        <v>8.81</v>
      </c>
      <c r="Q999" s="4" t="str">
        <f t="shared" si="130"/>
        <v>Available</v>
      </c>
      <c r="Y999" s="26" t="s">
        <v>3038</v>
      </c>
      <c r="Z999" s="26" t="s">
        <v>32</v>
      </c>
      <c r="AA999" s="84" t="str">
        <f t="shared" si="125"/>
        <v>Ramesh Behera</v>
      </c>
      <c r="AB999" s="26">
        <v>11.52</v>
      </c>
      <c r="AG999" s="26" t="s">
        <v>3038</v>
      </c>
      <c r="AH999" s="4" t="str">
        <f t="shared" si="126"/>
        <v>00998</v>
      </c>
      <c r="AP999" s="4"/>
      <c r="AU999" s="26" t="s">
        <v>1377</v>
      </c>
      <c r="AV999" s="46" t="str">
        <f t="shared" si="127"/>
        <v>Approved</v>
      </c>
      <c r="BA999" s="26" t="s">
        <v>3038</v>
      </c>
      <c r="BB999" s="71" t="s">
        <v>243</v>
      </c>
      <c r="BC999" s="4" t="str">
        <f t="shared" si="128"/>
        <v>Angul</v>
      </c>
      <c r="BE999" s="4"/>
      <c r="BF999" s="4"/>
      <c r="BG999" s="26" t="s">
        <v>3038</v>
      </c>
      <c r="BH999" s="26" t="s">
        <v>32</v>
      </c>
      <c r="BI999" s="4">
        <f t="shared" si="129"/>
        <v>224.53</v>
      </c>
    </row>
    <row r="1000" spans="9:61">
      <c r="I1000" s="24">
        <v>694</v>
      </c>
      <c r="J1000" s="46" t="str" cm="1">
        <f t="array" ref="J1000">_xlfn.IFS(I1000&gt;=750,"Low Risk",AND(I1000&gt;=650,I1000&lt;=749),"Medium Risk",I1000&lt;650,"High Risk")</f>
        <v>Medium Risk</v>
      </c>
      <c r="N1000" s="4"/>
      <c r="P1000" s="26">
        <v>11.52</v>
      </c>
      <c r="Q1000" s="4" t="str">
        <f t="shared" si="130"/>
        <v>Available</v>
      </c>
      <c r="Y1000" s="24" t="s">
        <v>3039</v>
      </c>
      <c r="Z1000" s="24" t="s">
        <v>32</v>
      </c>
      <c r="AA1000" s="84" t="str">
        <f t="shared" si="125"/>
        <v>Ramesh Behera</v>
      </c>
      <c r="AB1000" s="24">
        <v>43.37</v>
      </c>
      <c r="AG1000" s="24" t="s">
        <v>3039</v>
      </c>
      <c r="AH1000" s="4" t="str">
        <f t="shared" si="126"/>
        <v>00999</v>
      </c>
      <c r="AP1000" s="4"/>
      <c r="AU1000" s="24" t="s">
        <v>1377</v>
      </c>
      <c r="AV1000" s="46" t="str">
        <f t="shared" si="127"/>
        <v>Approved</v>
      </c>
      <c r="BA1000" s="24" t="s">
        <v>3039</v>
      </c>
      <c r="BB1000" s="70" t="s">
        <v>1246</v>
      </c>
      <c r="BC1000" s="4" t="str">
        <f t="shared" si="128"/>
        <v>Puri</v>
      </c>
      <c r="BE1000" s="4"/>
      <c r="BF1000" s="4"/>
      <c r="BG1000" s="24" t="s">
        <v>3039</v>
      </c>
      <c r="BH1000" s="24" t="s">
        <v>32</v>
      </c>
      <c r="BI1000" s="4">
        <f t="shared" si="129"/>
        <v>224.53</v>
      </c>
    </row>
    <row r="1001" spans="9:61">
      <c r="I1001" s="26">
        <v>769</v>
      </c>
      <c r="J1001" s="46" t="str" cm="1">
        <f t="array" ref="J1001">_xlfn.IFS(I1001&gt;=750,"Low Risk",AND(I1001&gt;=650,I1001&lt;=749),"Medium Risk",I1001&lt;650,"High Risk")</f>
        <v>Low Risk</v>
      </c>
      <c r="N1001" s="4"/>
      <c r="P1001" s="24">
        <v>43.37</v>
      </c>
      <c r="Q1001" s="4" t="str">
        <f t="shared" si="130"/>
        <v>Available</v>
      </c>
      <c r="Y1001" s="26" t="s">
        <v>3040</v>
      </c>
      <c r="Z1001" s="26" t="s">
        <v>24</v>
      </c>
      <c r="AA1001" s="84" t="str">
        <f t="shared" si="125"/>
        <v>Bikash Nayak</v>
      </c>
      <c r="AB1001" s="26">
        <v>23.84</v>
      </c>
      <c r="AG1001" s="26" t="s">
        <v>3040</v>
      </c>
      <c r="AH1001" s="4" t="str">
        <f t="shared" si="126"/>
        <v>01000</v>
      </c>
      <c r="AP1001" s="4"/>
      <c r="AU1001" s="26" t="s">
        <v>1377</v>
      </c>
      <c r="AV1001" s="46" t="str">
        <f t="shared" si="127"/>
        <v>Approved</v>
      </c>
      <c r="BA1001" s="26" t="s">
        <v>3040</v>
      </c>
      <c r="BB1001" s="71" t="s">
        <v>718</v>
      </c>
      <c r="BC1001" s="4" t="str">
        <f t="shared" si="128"/>
        <v>Cuttack</v>
      </c>
      <c r="BE1001" s="4"/>
      <c r="BF1001" s="4"/>
      <c r="BG1001" s="26" t="s">
        <v>3040</v>
      </c>
      <c r="BH1001" s="26" t="s">
        <v>24</v>
      </c>
      <c r="BI1001" s="4">
        <f t="shared" si="129"/>
        <v>190.31</v>
      </c>
    </row>
    <row r="1002" spans="9:61">
      <c r="I1002" s="24">
        <v>606</v>
      </c>
      <c r="J1002" s="46" t="str" cm="1">
        <f t="array" ref="J1002">_xlfn.IFS(I1002&gt;=750,"Low Risk",AND(I1002&gt;=650,I1002&lt;=749),"Medium Risk",I1002&lt;650,"High Risk")</f>
        <v>High Risk</v>
      </c>
      <c r="N1002" s="4"/>
      <c r="P1002" s="26">
        <v>23.84</v>
      </c>
      <c r="Q1002" s="4" t="str">
        <f t="shared" si="130"/>
        <v>Available</v>
      </c>
      <c r="Y1002" s="24" t="s">
        <v>3042</v>
      </c>
      <c r="Z1002" s="24" t="s">
        <v>7</v>
      </c>
      <c r="AA1002" s="84" t="str">
        <f t="shared" si="125"/>
        <v>Rajesh Kumar</v>
      </c>
      <c r="AB1002" s="24">
        <v>73.959999999999994</v>
      </c>
      <c r="AG1002" s="24" t="s">
        <v>3042</v>
      </c>
      <c r="AH1002" s="4" t="str">
        <f t="shared" si="126"/>
        <v>01001</v>
      </c>
      <c r="AP1002" s="4"/>
      <c r="AU1002" s="24" t="s">
        <v>1377</v>
      </c>
      <c r="AV1002" s="46" t="str">
        <f t="shared" si="127"/>
        <v>Approved</v>
      </c>
      <c r="BA1002" s="24" t="s">
        <v>3042</v>
      </c>
      <c r="BB1002" s="70" t="s">
        <v>510</v>
      </c>
      <c r="BC1002" s="4" t="str">
        <f t="shared" si="128"/>
        <v>Angul</v>
      </c>
      <c r="BE1002" s="4"/>
      <c r="BF1002" s="4"/>
      <c r="BG1002" s="24" t="s">
        <v>3042</v>
      </c>
      <c r="BH1002" s="24" t="s">
        <v>7</v>
      </c>
      <c r="BI1002" s="4">
        <f t="shared" si="129"/>
        <v>209.86</v>
      </c>
    </row>
    <row r="1003" spans="9:61">
      <c r="I1003" s="26">
        <v>793</v>
      </c>
      <c r="J1003" s="46" t="str" cm="1">
        <f t="array" ref="J1003">_xlfn.IFS(I1003&gt;=750,"Low Risk",AND(I1003&gt;=650,I1003&lt;=749),"Medium Risk",I1003&lt;650,"High Risk")</f>
        <v>Low Risk</v>
      </c>
      <c r="N1003" s="4"/>
      <c r="P1003" s="24">
        <v>73.959999999999994</v>
      </c>
      <c r="Q1003" s="4" t="str">
        <f t="shared" si="130"/>
        <v>Available</v>
      </c>
      <c r="Y1003" s="26" t="s">
        <v>3044</v>
      </c>
      <c r="Z1003" s="26" t="s">
        <v>24</v>
      </c>
      <c r="AA1003" s="84" t="str">
        <f t="shared" si="125"/>
        <v>Bikash Nayak</v>
      </c>
      <c r="AB1003" s="26">
        <v>45.46</v>
      </c>
      <c r="AG1003" s="26" t="s">
        <v>3044</v>
      </c>
      <c r="AH1003" s="4" t="str">
        <f t="shared" si="126"/>
        <v>01002</v>
      </c>
      <c r="AP1003" s="4"/>
      <c r="AU1003" s="26" t="s">
        <v>1426</v>
      </c>
      <c r="AV1003" s="46" t="str">
        <f t="shared" si="127"/>
        <v>Under Review</v>
      </c>
      <c r="BA1003" s="26" t="s">
        <v>3044</v>
      </c>
      <c r="BB1003" s="71" t="s">
        <v>828</v>
      </c>
      <c r="BC1003" s="4" t="str">
        <f t="shared" si="128"/>
        <v>Dhenkanal</v>
      </c>
      <c r="BE1003" s="4"/>
      <c r="BF1003" s="4"/>
      <c r="BG1003" s="26" t="s">
        <v>3044</v>
      </c>
      <c r="BH1003" s="26" t="s">
        <v>24</v>
      </c>
      <c r="BI1003" s="4">
        <f t="shared" si="129"/>
        <v>190.31</v>
      </c>
    </row>
    <row r="1004" spans="9:61">
      <c r="I1004" s="24">
        <v>748</v>
      </c>
      <c r="J1004" s="46" t="str" cm="1">
        <f t="array" ref="J1004">_xlfn.IFS(I1004&gt;=750,"Low Risk",AND(I1004&gt;=650,I1004&lt;=749),"Medium Risk",I1004&lt;650,"High Risk")</f>
        <v>Medium Risk</v>
      </c>
      <c r="N1004" s="4"/>
      <c r="P1004" s="26">
        <v>45.46</v>
      </c>
      <c r="Q1004" s="4" t="str">
        <f t="shared" si="130"/>
        <v>Available</v>
      </c>
      <c r="Y1004" s="24" t="s">
        <v>3045</v>
      </c>
      <c r="Z1004" s="24" t="s">
        <v>12</v>
      </c>
      <c r="AA1004" s="84" t="str">
        <f t="shared" si="125"/>
        <v>Priya Mohanty</v>
      </c>
      <c r="AB1004" s="24">
        <v>72.959999999999994</v>
      </c>
      <c r="AG1004" s="24" t="s">
        <v>3045</v>
      </c>
      <c r="AH1004" s="4" t="str">
        <f t="shared" si="126"/>
        <v>01003</v>
      </c>
      <c r="AP1004" s="4"/>
      <c r="AU1004" s="24" t="s">
        <v>1377</v>
      </c>
      <c r="AV1004" s="46" t="str">
        <f t="shared" si="127"/>
        <v>Approved</v>
      </c>
      <c r="BA1004" s="24" t="s">
        <v>3045</v>
      </c>
      <c r="BB1004" s="70" t="s">
        <v>326</v>
      </c>
      <c r="BC1004" s="4" t="str">
        <f t="shared" si="128"/>
        <v>Bhubaneswar</v>
      </c>
      <c r="BE1004" s="4"/>
      <c r="BF1004" s="4"/>
      <c r="BG1004" s="24" t="s">
        <v>3045</v>
      </c>
      <c r="BH1004" s="24" t="s">
        <v>12</v>
      </c>
      <c r="BI1004" s="4">
        <f t="shared" si="129"/>
        <v>105.8</v>
      </c>
    </row>
    <row r="1005" spans="9:61">
      <c r="I1005" s="26">
        <v>890</v>
      </c>
      <c r="J1005" s="46" t="str" cm="1">
        <f t="array" ref="J1005">_xlfn.IFS(I1005&gt;=750,"Low Risk",AND(I1005&gt;=650,I1005&lt;=749),"Medium Risk",I1005&lt;650,"High Risk")</f>
        <v>Low Risk</v>
      </c>
      <c r="N1005" s="4"/>
      <c r="P1005" s="24">
        <v>72.959999999999994</v>
      </c>
      <c r="Q1005" s="4" t="str">
        <f t="shared" si="130"/>
        <v>Available</v>
      </c>
      <c r="Y1005" s="26" t="s">
        <v>3046</v>
      </c>
      <c r="Z1005" s="26" t="s">
        <v>32</v>
      </c>
      <c r="AA1005" s="84" t="str">
        <f t="shared" si="125"/>
        <v>Ramesh Behera</v>
      </c>
      <c r="AB1005" s="26">
        <v>71.72</v>
      </c>
      <c r="AG1005" s="26" t="s">
        <v>3046</v>
      </c>
      <c r="AH1005" s="4" t="str">
        <f t="shared" si="126"/>
        <v>01004</v>
      </c>
      <c r="AP1005" s="4"/>
      <c r="AU1005" s="26" t="s">
        <v>1377</v>
      </c>
      <c r="AV1005" s="46" t="str">
        <f t="shared" si="127"/>
        <v>Approved</v>
      </c>
      <c r="BA1005" s="26" t="s">
        <v>3046</v>
      </c>
      <c r="BB1005" s="71" t="s">
        <v>801</v>
      </c>
      <c r="BC1005" s="4" t="str">
        <f t="shared" si="128"/>
        <v>Cuttack</v>
      </c>
      <c r="BE1005" s="4"/>
      <c r="BF1005" s="4"/>
      <c r="BG1005" s="26" t="s">
        <v>3046</v>
      </c>
      <c r="BH1005" s="26" t="s">
        <v>32</v>
      </c>
      <c r="BI1005" s="4">
        <f t="shared" si="129"/>
        <v>224.53</v>
      </c>
    </row>
    <row r="1006" spans="9:61">
      <c r="I1006" s="24">
        <v>896</v>
      </c>
      <c r="J1006" s="46" t="str" cm="1">
        <f t="array" ref="J1006">_xlfn.IFS(I1006&gt;=750,"Low Risk",AND(I1006&gt;=650,I1006&lt;=749),"Medium Risk",I1006&lt;650,"High Risk")</f>
        <v>Low Risk</v>
      </c>
      <c r="N1006" s="4"/>
      <c r="P1006" s="26">
        <v>71.72</v>
      </c>
      <c r="Q1006" s="4" t="str">
        <f t="shared" si="130"/>
        <v>Available</v>
      </c>
      <c r="Y1006" s="24" t="s">
        <v>3047</v>
      </c>
      <c r="Z1006" s="24" t="s">
        <v>12</v>
      </c>
      <c r="AA1006" s="84" t="str">
        <f t="shared" si="125"/>
        <v>Priya Mohanty</v>
      </c>
      <c r="AB1006" s="24">
        <v>80.03</v>
      </c>
      <c r="AG1006" s="24" t="s">
        <v>3047</v>
      </c>
      <c r="AH1006" s="4" t="str">
        <f t="shared" si="126"/>
        <v>01005</v>
      </c>
      <c r="AP1006" s="4"/>
      <c r="AU1006" s="24" t="s">
        <v>1381</v>
      </c>
      <c r="AV1006" s="46" t="str">
        <f t="shared" si="127"/>
        <v>Rejected</v>
      </c>
      <c r="BA1006" s="24" t="s">
        <v>3047</v>
      </c>
      <c r="BB1006" s="70" t="s">
        <v>211</v>
      </c>
      <c r="BC1006" s="4" t="str">
        <f t="shared" si="128"/>
        <v>Berhampur</v>
      </c>
      <c r="BE1006" s="4"/>
      <c r="BF1006" s="4"/>
      <c r="BG1006" s="24" t="s">
        <v>3047</v>
      </c>
      <c r="BH1006" s="24" t="s">
        <v>12</v>
      </c>
      <c r="BI1006" s="4">
        <f t="shared" si="129"/>
        <v>105.8</v>
      </c>
    </row>
    <row r="1007" spans="9:61">
      <c r="I1007" s="26">
        <v>767</v>
      </c>
      <c r="J1007" s="46" t="str" cm="1">
        <f t="array" ref="J1007">_xlfn.IFS(I1007&gt;=750,"Low Risk",AND(I1007&gt;=650,I1007&lt;=749),"Medium Risk",I1007&lt;650,"High Risk")</f>
        <v>Low Risk</v>
      </c>
      <c r="N1007" s="4"/>
      <c r="P1007" s="24">
        <v>80.03</v>
      </c>
      <c r="Q1007" s="4" t="str">
        <f t="shared" si="130"/>
        <v>Available</v>
      </c>
      <c r="Y1007" s="26" t="s">
        <v>3048</v>
      </c>
      <c r="Z1007" s="26" t="s">
        <v>35</v>
      </c>
      <c r="AA1007" s="84" t="str">
        <f t="shared" si="125"/>
        <v>Kavita Rath</v>
      </c>
      <c r="AB1007" s="26">
        <v>94.56</v>
      </c>
      <c r="AG1007" s="26" t="s">
        <v>3048</v>
      </c>
      <c r="AH1007" s="4" t="str">
        <f t="shared" si="126"/>
        <v>01006</v>
      </c>
      <c r="AP1007" s="4"/>
      <c r="AU1007" s="26" t="s">
        <v>1377</v>
      </c>
      <c r="AV1007" s="46" t="str">
        <f t="shared" si="127"/>
        <v>Approved</v>
      </c>
      <c r="BA1007" s="26" t="s">
        <v>3048</v>
      </c>
      <c r="BB1007" s="71" t="s">
        <v>1307</v>
      </c>
      <c r="BC1007" s="4" t="str">
        <f t="shared" si="128"/>
        <v>Dhenkanal</v>
      </c>
      <c r="BE1007" s="4"/>
      <c r="BF1007" s="4"/>
      <c r="BG1007" s="26" t="s">
        <v>3048</v>
      </c>
      <c r="BH1007" s="26" t="s">
        <v>35</v>
      </c>
      <c r="BI1007" s="4">
        <f t="shared" si="129"/>
        <v>103.83</v>
      </c>
    </row>
    <row r="1008" spans="9:61">
      <c r="I1008" s="24">
        <v>784</v>
      </c>
      <c r="J1008" s="46" t="str" cm="1">
        <f t="array" ref="J1008">_xlfn.IFS(I1008&gt;=750,"Low Risk",AND(I1008&gt;=650,I1008&lt;=749),"Medium Risk",I1008&lt;650,"High Risk")</f>
        <v>Low Risk</v>
      </c>
      <c r="N1008" s="4"/>
      <c r="P1008" s="26">
        <v>94.56</v>
      </c>
      <c r="Q1008" s="4" t="str">
        <f t="shared" si="130"/>
        <v>Available</v>
      </c>
      <c r="Y1008" s="24" t="s">
        <v>3051</v>
      </c>
      <c r="Z1008" s="24" t="s">
        <v>38</v>
      </c>
      <c r="AA1008" s="84" t="str">
        <f t="shared" si="125"/>
        <v>Deepak Mishra</v>
      </c>
      <c r="AB1008" s="24">
        <v>39.46</v>
      </c>
      <c r="AG1008" s="24" t="s">
        <v>3051</v>
      </c>
      <c r="AH1008" s="4" t="str">
        <f t="shared" si="126"/>
        <v>01007</v>
      </c>
      <c r="AP1008" s="4"/>
      <c r="AU1008" s="24" t="s">
        <v>1381</v>
      </c>
      <c r="AV1008" s="46" t="str">
        <f t="shared" si="127"/>
        <v>Rejected</v>
      </c>
      <c r="BA1008" s="24" t="s">
        <v>3051</v>
      </c>
      <c r="BB1008" s="70" t="s">
        <v>1210</v>
      </c>
      <c r="BC1008" s="4" t="str">
        <f t="shared" si="128"/>
        <v>Cuttack</v>
      </c>
      <c r="BE1008" s="4"/>
      <c r="BF1008" s="4"/>
      <c r="BG1008" s="24" t="s">
        <v>3051</v>
      </c>
      <c r="BH1008" s="24" t="s">
        <v>38</v>
      </c>
      <c r="BI1008" s="4">
        <f t="shared" si="129"/>
        <v>144.97999999999999</v>
      </c>
    </row>
    <row r="1009" spans="9:61">
      <c r="I1009" s="26">
        <v>600</v>
      </c>
      <c r="J1009" s="46" t="str" cm="1">
        <f t="array" ref="J1009">_xlfn.IFS(I1009&gt;=750,"Low Risk",AND(I1009&gt;=650,I1009&lt;=749),"Medium Risk",I1009&lt;650,"High Risk")</f>
        <v>High Risk</v>
      </c>
      <c r="N1009" s="4"/>
      <c r="P1009" s="24">
        <v>39.46</v>
      </c>
      <c r="Q1009" s="4" t="str">
        <f t="shared" si="130"/>
        <v>Available</v>
      </c>
      <c r="Y1009" s="26" t="s">
        <v>3053</v>
      </c>
      <c r="Z1009" s="26" t="s">
        <v>20</v>
      </c>
      <c r="AA1009" s="84" t="str">
        <f t="shared" si="125"/>
        <v>Anita Das</v>
      </c>
      <c r="AB1009" s="26">
        <v>52.82</v>
      </c>
      <c r="AG1009" s="26" t="s">
        <v>3053</v>
      </c>
      <c r="AH1009" s="4" t="str">
        <f t="shared" si="126"/>
        <v>01008</v>
      </c>
      <c r="AP1009" s="4"/>
      <c r="AU1009" s="26" t="s">
        <v>1426</v>
      </c>
      <c r="AV1009" s="46" t="str">
        <f t="shared" si="127"/>
        <v>Under Review</v>
      </c>
      <c r="BA1009" s="26" t="s">
        <v>3053</v>
      </c>
      <c r="BB1009" s="71" t="s">
        <v>1190</v>
      </c>
      <c r="BC1009" s="4" t="str">
        <f t="shared" si="128"/>
        <v>Bhubaneswar</v>
      </c>
      <c r="BE1009" s="4"/>
      <c r="BF1009" s="4"/>
      <c r="BG1009" s="26" t="s">
        <v>3053</v>
      </c>
      <c r="BH1009" s="26" t="s">
        <v>20</v>
      </c>
      <c r="BI1009" s="4">
        <f t="shared" si="129"/>
        <v>104.66</v>
      </c>
    </row>
    <row r="1010" spans="9:61">
      <c r="I1010" s="24">
        <v>741</v>
      </c>
      <c r="J1010" s="46" t="str" cm="1">
        <f t="array" ref="J1010">_xlfn.IFS(I1010&gt;=750,"Low Risk",AND(I1010&gt;=650,I1010&lt;=749),"Medium Risk",I1010&lt;650,"High Risk")</f>
        <v>Medium Risk</v>
      </c>
      <c r="N1010" s="4"/>
      <c r="P1010" s="26">
        <v>52.82</v>
      </c>
      <c r="Q1010" s="4" t="str">
        <f t="shared" si="130"/>
        <v>Available</v>
      </c>
      <c r="Y1010" s="24" t="s">
        <v>3054</v>
      </c>
      <c r="Z1010" s="24" t="s">
        <v>7</v>
      </c>
      <c r="AA1010" s="84" t="str">
        <f t="shared" si="125"/>
        <v>Rajesh Kumar</v>
      </c>
      <c r="AB1010" s="24">
        <v>80.69</v>
      </c>
      <c r="AG1010" s="24" t="s">
        <v>3054</v>
      </c>
      <c r="AH1010" s="4" t="str">
        <f t="shared" si="126"/>
        <v>01009</v>
      </c>
      <c r="AP1010" s="4"/>
      <c r="AU1010" s="24" t="s">
        <v>1377</v>
      </c>
      <c r="AV1010" s="46" t="str">
        <f t="shared" si="127"/>
        <v>Approved</v>
      </c>
      <c r="BA1010" s="24" t="s">
        <v>3054</v>
      </c>
      <c r="BB1010" s="70" t="s">
        <v>297</v>
      </c>
      <c r="BC1010" s="4" t="str">
        <f t="shared" si="128"/>
        <v>Rourkela</v>
      </c>
      <c r="BE1010" s="4"/>
      <c r="BF1010" s="4"/>
      <c r="BG1010" s="24" t="s">
        <v>3054</v>
      </c>
      <c r="BH1010" s="24" t="s">
        <v>7</v>
      </c>
      <c r="BI1010" s="4">
        <f t="shared" si="129"/>
        <v>209.86</v>
      </c>
    </row>
    <row r="1011" spans="9:61">
      <c r="I1011" s="26">
        <v>866</v>
      </c>
      <c r="J1011" s="46" t="str" cm="1">
        <f t="array" ref="J1011">_xlfn.IFS(I1011&gt;=750,"Low Risk",AND(I1011&gt;=650,I1011&lt;=749),"Medium Risk",I1011&lt;650,"High Risk")</f>
        <v>Low Risk</v>
      </c>
      <c r="N1011" s="4"/>
      <c r="P1011" s="24">
        <v>80.69</v>
      </c>
      <c r="Q1011" s="4" t="str">
        <f t="shared" si="130"/>
        <v>Available</v>
      </c>
      <c r="Y1011" s="26" t="s">
        <v>3055</v>
      </c>
      <c r="Z1011" s="26" t="s">
        <v>24</v>
      </c>
      <c r="AA1011" s="84" t="str">
        <f t="shared" si="125"/>
        <v>Bikash Nayak</v>
      </c>
      <c r="AB1011" s="26">
        <v>28.06</v>
      </c>
      <c r="AG1011" s="26" t="s">
        <v>3055</v>
      </c>
      <c r="AH1011" s="4" t="str">
        <f t="shared" si="126"/>
        <v>01010</v>
      </c>
      <c r="AP1011" s="4"/>
      <c r="AU1011" s="26" t="s">
        <v>1377</v>
      </c>
      <c r="AV1011" s="46" t="str">
        <f t="shared" si="127"/>
        <v>Approved</v>
      </c>
      <c r="BA1011" s="26" t="s">
        <v>3055</v>
      </c>
      <c r="BB1011" s="71" t="s">
        <v>903</v>
      </c>
      <c r="BC1011" s="4" t="str">
        <f t="shared" si="128"/>
        <v>Jharsuguda</v>
      </c>
      <c r="BE1011" s="4"/>
      <c r="BF1011" s="4"/>
      <c r="BG1011" s="26" t="s">
        <v>3055</v>
      </c>
      <c r="BH1011" s="26" t="s">
        <v>24</v>
      </c>
      <c r="BI1011" s="4">
        <f t="shared" si="129"/>
        <v>190.31</v>
      </c>
    </row>
    <row r="1012" spans="9:61">
      <c r="I1012" s="24">
        <v>704</v>
      </c>
      <c r="J1012" s="46" t="str" cm="1">
        <f t="array" ref="J1012">_xlfn.IFS(I1012&gt;=750,"Low Risk",AND(I1012&gt;=650,I1012&lt;=749),"Medium Risk",I1012&lt;650,"High Risk")</f>
        <v>Medium Risk</v>
      </c>
      <c r="N1012" s="4"/>
      <c r="P1012" s="26">
        <v>28.06</v>
      </c>
      <c r="Q1012" s="4" t="str">
        <f t="shared" si="130"/>
        <v>Available</v>
      </c>
      <c r="Y1012" s="24" t="s">
        <v>3056</v>
      </c>
      <c r="Z1012" s="24" t="s">
        <v>16</v>
      </c>
      <c r="AA1012" s="84" t="str">
        <f t="shared" si="125"/>
        <v>Suresh Panda</v>
      </c>
      <c r="AB1012" s="24">
        <v>51.19</v>
      </c>
      <c r="AG1012" s="24" t="s">
        <v>3056</v>
      </c>
      <c r="AH1012" s="4" t="str">
        <f t="shared" si="126"/>
        <v>01011</v>
      </c>
      <c r="AP1012" s="4"/>
      <c r="AU1012" s="24" t="s">
        <v>1386</v>
      </c>
      <c r="AV1012" s="46" t="str">
        <f t="shared" si="127"/>
        <v>Rejected</v>
      </c>
      <c r="BA1012" s="24" t="s">
        <v>3056</v>
      </c>
      <c r="BB1012" s="70" t="s">
        <v>1156</v>
      </c>
      <c r="BC1012" s="4" t="str">
        <f t="shared" si="128"/>
        <v>Cuttack</v>
      </c>
      <c r="BE1012" s="4"/>
      <c r="BF1012" s="4"/>
      <c r="BG1012" s="24" t="s">
        <v>3056</v>
      </c>
      <c r="BH1012" s="24" t="s">
        <v>16</v>
      </c>
      <c r="BI1012" s="4">
        <f t="shared" si="129"/>
        <v>197.62</v>
      </c>
    </row>
    <row r="1013" spans="9:61">
      <c r="I1013" s="26">
        <v>745</v>
      </c>
      <c r="J1013" s="46" t="str" cm="1">
        <f t="array" ref="J1013">_xlfn.IFS(I1013&gt;=750,"Low Risk",AND(I1013&gt;=650,I1013&lt;=749),"Medium Risk",I1013&lt;650,"High Risk")</f>
        <v>Medium Risk</v>
      </c>
      <c r="N1013" s="4"/>
      <c r="P1013" s="24">
        <v>51.19</v>
      </c>
      <c r="Q1013" s="4" t="str">
        <f t="shared" si="130"/>
        <v>Available</v>
      </c>
      <c r="Y1013" s="26" t="s">
        <v>3057</v>
      </c>
      <c r="Z1013" s="26" t="s">
        <v>12</v>
      </c>
      <c r="AA1013" s="84" t="str">
        <f t="shared" si="125"/>
        <v>Priya Mohanty</v>
      </c>
      <c r="AB1013" s="26">
        <v>33.15</v>
      </c>
      <c r="AG1013" s="26" t="s">
        <v>3057</v>
      </c>
      <c r="AH1013" s="4" t="str">
        <f t="shared" si="126"/>
        <v>01012</v>
      </c>
      <c r="AP1013" s="4"/>
      <c r="AU1013" s="26" t="s">
        <v>1426</v>
      </c>
      <c r="AV1013" s="46" t="str">
        <f t="shared" si="127"/>
        <v>Under Review</v>
      </c>
      <c r="BA1013" s="26" t="s">
        <v>3057</v>
      </c>
      <c r="BB1013" s="71" t="s">
        <v>776</v>
      </c>
      <c r="BC1013" s="4" t="str">
        <f t="shared" si="128"/>
        <v>Bhubaneswar</v>
      </c>
      <c r="BE1013" s="4"/>
      <c r="BF1013" s="4"/>
      <c r="BG1013" s="26" t="s">
        <v>3057</v>
      </c>
      <c r="BH1013" s="26" t="s">
        <v>12</v>
      </c>
      <c r="BI1013" s="4">
        <f t="shared" si="129"/>
        <v>105.8</v>
      </c>
    </row>
    <row r="1014" spans="9:61">
      <c r="I1014" s="24">
        <v>707</v>
      </c>
      <c r="J1014" s="46" t="str" cm="1">
        <f t="array" ref="J1014">_xlfn.IFS(I1014&gt;=750,"Low Risk",AND(I1014&gt;=650,I1014&lt;=749),"Medium Risk",I1014&lt;650,"High Risk")</f>
        <v>Medium Risk</v>
      </c>
      <c r="N1014" s="4"/>
      <c r="P1014" s="26">
        <v>33.15</v>
      </c>
      <c r="Q1014" s="4" t="str">
        <f t="shared" si="130"/>
        <v>Available</v>
      </c>
      <c r="Y1014" s="24" t="s">
        <v>3058</v>
      </c>
      <c r="Z1014" s="24" t="s">
        <v>7</v>
      </c>
      <c r="AA1014" s="84" t="str">
        <f t="shared" si="125"/>
        <v>Rajesh Kumar</v>
      </c>
      <c r="AB1014" s="24">
        <v>62.36</v>
      </c>
      <c r="AG1014" s="24" t="s">
        <v>3058</v>
      </c>
      <c r="AH1014" s="4" t="str">
        <f t="shared" si="126"/>
        <v>01013</v>
      </c>
      <c r="AP1014" s="4"/>
      <c r="AU1014" s="24" t="s">
        <v>1377</v>
      </c>
      <c r="AV1014" s="46" t="str">
        <f t="shared" si="127"/>
        <v>Approved</v>
      </c>
      <c r="BA1014" s="24" t="s">
        <v>3058</v>
      </c>
      <c r="BB1014" s="70" t="s">
        <v>91</v>
      </c>
      <c r="BC1014" s="4" t="str">
        <f t="shared" si="128"/>
        <v>Jharsuguda</v>
      </c>
      <c r="BE1014" s="4"/>
      <c r="BF1014" s="4"/>
      <c r="BG1014" s="24" t="s">
        <v>3058</v>
      </c>
      <c r="BH1014" s="24" t="s">
        <v>7</v>
      </c>
      <c r="BI1014" s="4">
        <f t="shared" si="129"/>
        <v>209.86</v>
      </c>
    </row>
    <row r="1015" spans="9:61">
      <c r="I1015" s="26">
        <v>606</v>
      </c>
      <c r="J1015" s="46" t="str" cm="1">
        <f t="array" ref="J1015">_xlfn.IFS(I1015&gt;=750,"Low Risk",AND(I1015&gt;=650,I1015&lt;=749),"Medium Risk",I1015&lt;650,"High Risk")</f>
        <v>High Risk</v>
      </c>
      <c r="N1015" s="4"/>
      <c r="P1015" s="24">
        <v>62.36</v>
      </c>
      <c r="Q1015" s="4" t="str">
        <f t="shared" si="130"/>
        <v>Available</v>
      </c>
      <c r="Y1015" s="26" t="s">
        <v>3059</v>
      </c>
      <c r="Z1015" s="26" t="s">
        <v>28</v>
      </c>
      <c r="AA1015" s="84" t="str">
        <f t="shared" si="125"/>
        <v>Sunita Sahu</v>
      </c>
      <c r="AB1015" s="26">
        <v>29.4</v>
      </c>
      <c r="AG1015" s="26" t="s">
        <v>3059</v>
      </c>
      <c r="AH1015" s="4" t="str">
        <f t="shared" si="126"/>
        <v>01014</v>
      </c>
      <c r="AP1015" s="4"/>
      <c r="AU1015" s="26" t="s">
        <v>1377</v>
      </c>
      <c r="AV1015" s="46" t="str">
        <f t="shared" si="127"/>
        <v>Approved</v>
      </c>
      <c r="BA1015" s="26" t="s">
        <v>3059</v>
      </c>
      <c r="BB1015" s="71" t="s">
        <v>336</v>
      </c>
      <c r="BC1015" s="4" t="str">
        <f t="shared" si="128"/>
        <v>Bhubaneswar</v>
      </c>
      <c r="BE1015" s="4"/>
      <c r="BF1015" s="4"/>
      <c r="BG1015" s="26" t="s">
        <v>3059</v>
      </c>
      <c r="BH1015" s="26" t="s">
        <v>28</v>
      </c>
      <c r="BI1015" s="4">
        <f t="shared" si="129"/>
        <v>162.30000000000001</v>
      </c>
    </row>
    <row r="1016" spans="9:61">
      <c r="I1016" s="24">
        <v>765</v>
      </c>
      <c r="J1016" s="46" t="str" cm="1">
        <f t="array" ref="J1016">_xlfn.IFS(I1016&gt;=750,"Low Risk",AND(I1016&gt;=650,I1016&lt;=749),"Medium Risk",I1016&lt;650,"High Risk")</f>
        <v>Low Risk</v>
      </c>
      <c r="N1016" s="4"/>
      <c r="P1016" s="26">
        <v>29.4</v>
      </c>
      <c r="Q1016" s="4" t="str">
        <f t="shared" si="130"/>
        <v>Available</v>
      </c>
      <c r="Y1016" s="24" t="s">
        <v>3060</v>
      </c>
      <c r="Z1016" s="24" t="s">
        <v>16</v>
      </c>
      <c r="AA1016" s="84" t="str">
        <f t="shared" si="125"/>
        <v>Suresh Panda</v>
      </c>
      <c r="AB1016" s="24">
        <v>15.19</v>
      </c>
      <c r="AG1016" s="24" t="s">
        <v>3060</v>
      </c>
      <c r="AH1016" s="4" t="str">
        <f t="shared" si="126"/>
        <v>01015</v>
      </c>
      <c r="AP1016" s="4"/>
      <c r="AU1016" s="24" t="s">
        <v>1386</v>
      </c>
      <c r="AV1016" s="46" t="str">
        <f t="shared" si="127"/>
        <v>Rejected</v>
      </c>
      <c r="BA1016" s="24" t="s">
        <v>3060</v>
      </c>
      <c r="BB1016" s="70" t="s">
        <v>204</v>
      </c>
      <c r="BC1016" s="4" t="str">
        <f t="shared" si="128"/>
        <v>Sambalpur</v>
      </c>
      <c r="BE1016" s="4"/>
      <c r="BF1016" s="4"/>
      <c r="BG1016" s="24" t="s">
        <v>3060</v>
      </c>
      <c r="BH1016" s="24" t="s">
        <v>16</v>
      </c>
      <c r="BI1016" s="4">
        <f t="shared" si="129"/>
        <v>197.62</v>
      </c>
    </row>
    <row r="1017" spans="9:61">
      <c r="I1017" s="26">
        <v>843</v>
      </c>
      <c r="J1017" s="46" t="str" cm="1">
        <f t="array" ref="J1017">_xlfn.IFS(I1017&gt;=750,"Low Risk",AND(I1017&gt;=650,I1017&lt;=749),"Medium Risk",I1017&lt;650,"High Risk")</f>
        <v>Low Risk</v>
      </c>
      <c r="N1017" s="4"/>
      <c r="P1017" s="24">
        <v>15.19</v>
      </c>
      <c r="Q1017" s="4" t="str">
        <f t="shared" si="130"/>
        <v>Available</v>
      </c>
      <c r="Y1017" s="26" t="s">
        <v>3061</v>
      </c>
      <c r="Z1017" s="26" t="s">
        <v>24</v>
      </c>
      <c r="AA1017" s="84" t="str">
        <f t="shared" si="125"/>
        <v>Bikash Nayak</v>
      </c>
      <c r="AB1017" s="26">
        <v>2.14</v>
      </c>
      <c r="AG1017" s="26" t="s">
        <v>3061</v>
      </c>
      <c r="AH1017" s="4" t="str">
        <f t="shared" si="126"/>
        <v>01016</v>
      </c>
      <c r="AP1017" s="4"/>
      <c r="AU1017" s="26" t="s">
        <v>1377</v>
      </c>
      <c r="AV1017" s="46" t="str">
        <f t="shared" si="127"/>
        <v>Approved</v>
      </c>
      <c r="BA1017" s="26" t="s">
        <v>3061</v>
      </c>
      <c r="BB1017" s="71" t="s">
        <v>1274</v>
      </c>
      <c r="BC1017" s="4" t="str">
        <f t="shared" si="128"/>
        <v>Puri</v>
      </c>
      <c r="BE1017" s="4"/>
      <c r="BF1017" s="4"/>
      <c r="BG1017" s="26" t="s">
        <v>3061</v>
      </c>
      <c r="BH1017" s="26" t="s">
        <v>24</v>
      </c>
      <c r="BI1017" s="4">
        <f t="shared" si="129"/>
        <v>190.31</v>
      </c>
    </row>
    <row r="1018" spans="9:61">
      <c r="I1018" s="24">
        <v>597</v>
      </c>
      <c r="J1018" s="46" t="str" cm="1">
        <f t="array" ref="J1018">_xlfn.IFS(I1018&gt;=750,"Low Risk",AND(I1018&gt;=650,I1018&lt;=749),"Medium Risk",I1018&lt;650,"High Risk")</f>
        <v>High Risk</v>
      </c>
      <c r="N1018" s="4"/>
      <c r="P1018" s="26">
        <v>2.14</v>
      </c>
      <c r="Q1018" s="4" t="str">
        <f t="shared" si="130"/>
        <v>Available</v>
      </c>
      <c r="Y1018" s="24" t="s">
        <v>3062</v>
      </c>
      <c r="Z1018" s="24" t="s">
        <v>32</v>
      </c>
      <c r="AA1018" s="84" t="str">
        <f t="shared" si="125"/>
        <v>Ramesh Behera</v>
      </c>
      <c r="AB1018" s="24">
        <v>38.9</v>
      </c>
      <c r="AG1018" s="24" t="s">
        <v>3062</v>
      </c>
      <c r="AH1018" s="4" t="str">
        <f t="shared" si="126"/>
        <v>01017</v>
      </c>
      <c r="AP1018" s="4"/>
      <c r="AU1018" s="24" t="s">
        <v>1426</v>
      </c>
      <c r="AV1018" s="46" t="str">
        <f t="shared" si="127"/>
        <v>Under Review</v>
      </c>
      <c r="BA1018" s="24" t="s">
        <v>3062</v>
      </c>
      <c r="BB1018" s="70" t="s">
        <v>699</v>
      </c>
      <c r="BC1018" s="4" t="str">
        <f t="shared" si="128"/>
        <v>Jharsuguda</v>
      </c>
      <c r="BE1018" s="4"/>
      <c r="BF1018" s="4"/>
      <c r="BG1018" s="24" t="s">
        <v>3062</v>
      </c>
      <c r="BH1018" s="24" t="s">
        <v>32</v>
      </c>
      <c r="BI1018" s="4">
        <f t="shared" si="129"/>
        <v>224.53</v>
      </c>
    </row>
    <row r="1019" spans="9:61">
      <c r="I1019" s="26">
        <v>667</v>
      </c>
      <c r="J1019" s="46" t="str" cm="1">
        <f t="array" ref="J1019">_xlfn.IFS(I1019&gt;=750,"Low Risk",AND(I1019&gt;=650,I1019&lt;=749),"Medium Risk",I1019&lt;650,"High Risk")</f>
        <v>Medium Risk</v>
      </c>
      <c r="N1019" s="4"/>
      <c r="P1019" s="24">
        <v>38.9</v>
      </c>
      <c r="Q1019" s="4" t="str">
        <f t="shared" si="130"/>
        <v>Available</v>
      </c>
      <c r="Y1019" s="26" t="s">
        <v>3064</v>
      </c>
      <c r="Z1019" s="26" t="s">
        <v>24</v>
      </c>
      <c r="AA1019" s="84" t="str">
        <f t="shared" si="125"/>
        <v>Bikash Nayak</v>
      </c>
      <c r="AB1019" s="26">
        <v>24.25</v>
      </c>
      <c r="AG1019" s="26" t="s">
        <v>3064</v>
      </c>
      <c r="AH1019" s="4" t="str">
        <f t="shared" si="126"/>
        <v>01018</v>
      </c>
      <c r="AP1019" s="4"/>
      <c r="AU1019" s="26" t="s">
        <v>1386</v>
      </c>
      <c r="AV1019" s="46" t="str">
        <f t="shared" si="127"/>
        <v>Rejected</v>
      </c>
      <c r="BA1019" s="26" t="s">
        <v>3064</v>
      </c>
      <c r="BB1019" s="71" t="s">
        <v>374</v>
      </c>
      <c r="BC1019" s="4" t="str">
        <f t="shared" si="128"/>
        <v>Bhubaneswar</v>
      </c>
      <c r="BE1019" s="4"/>
      <c r="BF1019" s="4"/>
      <c r="BG1019" s="26" t="s">
        <v>3064</v>
      </c>
      <c r="BH1019" s="26" t="s">
        <v>24</v>
      </c>
      <c r="BI1019" s="4">
        <f t="shared" si="129"/>
        <v>190.31</v>
      </c>
    </row>
    <row r="1020" spans="9:61">
      <c r="I1020" s="24">
        <v>849</v>
      </c>
      <c r="J1020" s="46" t="str" cm="1">
        <f t="array" ref="J1020">_xlfn.IFS(I1020&gt;=750,"Low Risk",AND(I1020&gt;=650,I1020&lt;=749),"Medium Risk",I1020&lt;650,"High Risk")</f>
        <v>Low Risk</v>
      </c>
      <c r="N1020" s="4"/>
      <c r="P1020" s="26">
        <v>24.25</v>
      </c>
      <c r="Q1020" s="4" t="str">
        <f t="shared" si="130"/>
        <v>Available</v>
      </c>
      <c r="Y1020" s="24" t="s">
        <v>3065</v>
      </c>
      <c r="Z1020" s="24" t="s">
        <v>35</v>
      </c>
      <c r="AA1020" s="84" t="str">
        <f t="shared" si="125"/>
        <v>Kavita Rath</v>
      </c>
      <c r="AB1020" s="24">
        <v>98.7</v>
      </c>
      <c r="AG1020" s="24" t="s">
        <v>3065</v>
      </c>
      <c r="AH1020" s="4" t="str">
        <f t="shared" si="126"/>
        <v>01019</v>
      </c>
      <c r="AP1020" s="4"/>
      <c r="AU1020" s="24" t="s">
        <v>1381</v>
      </c>
      <c r="AV1020" s="46" t="str">
        <f t="shared" si="127"/>
        <v>Rejected</v>
      </c>
      <c r="BA1020" s="24" t="s">
        <v>3065</v>
      </c>
      <c r="BB1020" s="70" t="s">
        <v>262</v>
      </c>
      <c r="BC1020" s="4" t="str">
        <f t="shared" si="128"/>
        <v>Bhubaneswar</v>
      </c>
      <c r="BE1020" s="4"/>
      <c r="BF1020" s="4"/>
      <c r="BG1020" s="24" t="s">
        <v>3065</v>
      </c>
      <c r="BH1020" s="24" t="s">
        <v>35</v>
      </c>
      <c r="BI1020" s="4">
        <f t="shared" si="129"/>
        <v>103.83</v>
      </c>
    </row>
    <row r="1021" spans="9:61">
      <c r="I1021" s="26">
        <v>788</v>
      </c>
      <c r="J1021" s="46" t="str" cm="1">
        <f t="array" ref="J1021">_xlfn.IFS(I1021&gt;=750,"Low Risk",AND(I1021&gt;=650,I1021&lt;=749),"Medium Risk",I1021&lt;650,"High Risk")</f>
        <v>Low Risk</v>
      </c>
      <c r="N1021" s="4"/>
      <c r="P1021" s="24">
        <v>98.7</v>
      </c>
      <c r="Q1021" s="4" t="str">
        <f t="shared" si="130"/>
        <v>Available</v>
      </c>
      <c r="Y1021" s="26" t="s">
        <v>3066</v>
      </c>
      <c r="Z1021" s="26" t="s">
        <v>41</v>
      </c>
      <c r="AA1021" s="84" t="str">
        <f t="shared" si="125"/>
        <v>Pooja Tripathi</v>
      </c>
      <c r="AB1021" s="26">
        <v>44.76</v>
      </c>
      <c r="AG1021" s="26" t="s">
        <v>3066</v>
      </c>
      <c r="AH1021" s="4" t="str">
        <f t="shared" si="126"/>
        <v>01020</v>
      </c>
      <c r="AP1021" s="4"/>
      <c r="AU1021" s="26" t="s">
        <v>1377</v>
      </c>
      <c r="AV1021" s="46" t="str">
        <f t="shared" si="127"/>
        <v>Approved</v>
      </c>
      <c r="BA1021" s="26" t="s">
        <v>3066</v>
      </c>
      <c r="BB1021" s="71" t="s">
        <v>192</v>
      </c>
      <c r="BC1021" s="4" t="str">
        <f t="shared" si="128"/>
        <v>Cuttack</v>
      </c>
      <c r="BE1021" s="4"/>
      <c r="BF1021" s="4"/>
      <c r="BG1021" s="26" t="s">
        <v>3066</v>
      </c>
      <c r="BH1021" s="26" t="s">
        <v>41</v>
      </c>
      <c r="BI1021" s="4">
        <f t="shared" si="129"/>
        <v>251.78</v>
      </c>
    </row>
    <row r="1022" spans="9:61">
      <c r="I1022" s="24">
        <v>713</v>
      </c>
      <c r="J1022" s="46" t="str" cm="1">
        <f t="array" ref="J1022">_xlfn.IFS(I1022&gt;=750,"Low Risk",AND(I1022&gt;=650,I1022&lt;=749),"Medium Risk",I1022&lt;650,"High Risk")</f>
        <v>Medium Risk</v>
      </c>
      <c r="N1022" s="4"/>
      <c r="P1022" s="26">
        <v>44.76</v>
      </c>
      <c r="Q1022" s="4" t="str">
        <f t="shared" si="130"/>
        <v>Available</v>
      </c>
      <c r="Y1022" s="24" t="s">
        <v>3067</v>
      </c>
      <c r="Z1022" s="24" t="s">
        <v>12</v>
      </c>
      <c r="AA1022" s="84" t="str">
        <f t="shared" si="125"/>
        <v>Priya Mohanty</v>
      </c>
      <c r="AB1022" s="24">
        <v>57</v>
      </c>
      <c r="AG1022" s="24" t="s">
        <v>3067</v>
      </c>
      <c r="AH1022" s="4" t="str">
        <f t="shared" si="126"/>
        <v>01021</v>
      </c>
      <c r="AP1022" s="4"/>
      <c r="AU1022" s="24" t="s">
        <v>1386</v>
      </c>
      <c r="AV1022" s="46" t="str">
        <f t="shared" si="127"/>
        <v>Rejected</v>
      </c>
      <c r="BA1022" s="24" t="s">
        <v>3067</v>
      </c>
      <c r="BB1022" s="70" t="s">
        <v>661</v>
      </c>
      <c r="BC1022" s="4" t="str">
        <f t="shared" si="128"/>
        <v>Dhenkanal</v>
      </c>
      <c r="BE1022" s="4"/>
      <c r="BF1022" s="4"/>
      <c r="BG1022" s="24" t="s">
        <v>3067</v>
      </c>
      <c r="BH1022" s="24" t="s">
        <v>12</v>
      </c>
      <c r="BI1022" s="4">
        <f t="shared" si="129"/>
        <v>105.8</v>
      </c>
    </row>
    <row r="1023" spans="9:61">
      <c r="I1023" s="26">
        <v>686</v>
      </c>
      <c r="J1023" s="46" t="str" cm="1">
        <f t="array" ref="J1023">_xlfn.IFS(I1023&gt;=750,"Low Risk",AND(I1023&gt;=650,I1023&lt;=749),"Medium Risk",I1023&lt;650,"High Risk")</f>
        <v>Medium Risk</v>
      </c>
      <c r="N1023" s="4"/>
      <c r="P1023" s="24">
        <v>57</v>
      </c>
      <c r="Q1023" s="4" t="str">
        <f t="shared" si="130"/>
        <v>Available</v>
      </c>
      <c r="Y1023" s="26" t="s">
        <v>3068</v>
      </c>
      <c r="Z1023" s="26" t="s">
        <v>32</v>
      </c>
      <c r="AA1023" s="84" t="str">
        <f t="shared" si="125"/>
        <v>Ramesh Behera</v>
      </c>
      <c r="AB1023" s="26">
        <v>15.93</v>
      </c>
      <c r="AG1023" s="26" t="s">
        <v>3068</v>
      </c>
      <c r="AH1023" s="4" t="str">
        <f t="shared" si="126"/>
        <v>01022</v>
      </c>
      <c r="AP1023" s="4"/>
      <c r="AU1023" s="26" t="s">
        <v>1426</v>
      </c>
      <c r="AV1023" s="46" t="str">
        <f t="shared" si="127"/>
        <v>Under Review</v>
      </c>
      <c r="BA1023" s="26" t="s">
        <v>3068</v>
      </c>
      <c r="BB1023" s="71" t="s">
        <v>1087</v>
      </c>
      <c r="BC1023" s="4" t="str">
        <f t="shared" si="128"/>
        <v>Cuttack</v>
      </c>
      <c r="BE1023" s="4"/>
      <c r="BF1023" s="4"/>
      <c r="BG1023" s="26" t="s">
        <v>3068</v>
      </c>
      <c r="BH1023" s="26" t="s">
        <v>32</v>
      </c>
      <c r="BI1023" s="4">
        <f t="shared" si="129"/>
        <v>224.53</v>
      </c>
    </row>
    <row r="1024" spans="9:61">
      <c r="I1024" s="24">
        <v>577</v>
      </c>
      <c r="J1024" s="46" t="str" cm="1">
        <f t="array" ref="J1024">_xlfn.IFS(I1024&gt;=750,"Low Risk",AND(I1024&gt;=650,I1024&lt;=749),"Medium Risk",I1024&lt;650,"High Risk")</f>
        <v>High Risk</v>
      </c>
      <c r="N1024" s="4"/>
      <c r="P1024" s="26">
        <v>15.93</v>
      </c>
      <c r="Q1024" s="4" t="str">
        <f t="shared" si="130"/>
        <v>Available</v>
      </c>
      <c r="Y1024" s="24" t="s">
        <v>3069</v>
      </c>
      <c r="Z1024" s="24" t="s">
        <v>24</v>
      </c>
      <c r="AA1024" s="84" t="str">
        <f t="shared" si="125"/>
        <v>Bikash Nayak</v>
      </c>
      <c r="AB1024" s="24">
        <v>76.88</v>
      </c>
      <c r="AG1024" s="24" t="s">
        <v>3069</v>
      </c>
      <c r="AH1024" s="4" t="str">
        <f t="shared" si="126"/>
        <v>01023</v>
      </c>
      <c r="AP1024" s="4"/>
      <c r="AU1024" s="24" t="s">
        <v>1377</v>
      </c>
      <c r="AV1024" s="46" t="str">
        <f t="shared" si="127"/>
        <v>Approved</v>
      </c>
      <c r="BA1024" s="24" t="s">
        <v>3069</v>
      </c>
      <c r="BB1024" s="70" t="s">
        <v>979</v>
      </c>
      <c r="BC1024" s="4" t="str">
        <f t="shared" si="128"/>
        <v>Cuttack</v>
      </c>
      <c r="BE1024" s="4"/>
      <c r="BF1024" s="4"/>
      <c r="BG1024" s="24" t="s">
        <v>3069</v>
      </c>
      <c r="BH1024" s="24" t="s">
        <v>24</v>
      </c>
      <c r="BI1024" s="4">
        <f t="shared" si="129"/>
        <v>190.31</v>
      </c>
    </row>
    <row r="1025" spans="9:61">
      <c r="I1025" s="26">
        <v>839</v>
      </c>
      <c r="J1025" s="46" t="str" cm="1">
        <f t="array" ref="J1025">_xlfn.IFS(I1025&gt;=750,"Low Risk",AND(I1025&gt;=650,I1025&lt;=749),"Medium Risk",I1025&lt;650,"High Risk")</f>
        <v>Low Risk</v>
      </c>
      <c r="N1025" s="4"/>
      <c r="P1025" s="24">
        <v>76.88</v>
      </c>
      <c r="Q1025" s="4" t="str">
        <f t="shared" si="130"/>
        <v>Available</v>
      </c>
      <c r="Y1025" s="26" t="s">
        <v>3070</v>
      </c>
      <c r="Z1025" s="26" t="s">
        <v>20</v>
      </c>
      <c r="AA1025" s="84" t="str">
        <f t="shared" si="125"/>
        <v>Anita Das</v>
      </c>
      <c r="AB1025" s="26">
        <v>68.040000000000006</v>
      </c>
      <c r="AG1025" s="26" t="s">
        <v>3070</v>
      </c>
      <c r="AH1025" s="4" t="str">
        <f t="shared" si="126"/>
        <v>01024</v>
      </c>
      <c r="AP1025" s="4"/>
      <c r="AU1025" s="26" t="s">
        <v>1377</v>
      </c>
      <c r="AV1025" s="46" t="str">
        <f t="shared" si="127"/>
        <v>Approved</v>
      </c>
      <c r="BA1025" s="26" t="s">
        <v>3070</v>
      </c>
      <c r="BB1025" s="71" t="s">
        <v>682</v>
      </c>
      <c r="BC1025" s="4" t="str">
        <f t="shared" si="128"/>
        <v>Bhubaneswar</v>
      </c>
      <c r="BE1025" s="4"/>
      <c r="BF1025" s="4"/>
      <c r="BG1025" s="26" t="s">
        <v>3070</v>
      </c>
      <c r="BH1025" s="26" t="s">
        <v>20</v>
      </c>
      <c r="BI1025" s="4">
        <f t="shared" si="129"/>
        <v>104.66</v>
      </c>
    </row>
    <row r="1026" spans="9:61">
      <c r="I1026" s="24">
        <v>566</v>
      </c>
      <c r="J1026" s="46" t="str" cm="1">
        <f t="array" ref="J1026">_xlfn.IFS(I1026&gt;=750,"Low Risk",AND(I1026&gt;=650,I1026&lt;=749),"Medium Risk",I1026&lt;650,"High Risk")</f>
        <v>High Risk</v>
      </c>
      <c r="N1026" s="4"/>
      <c r="P1026" s="26">
        <v>68.040000000000006</v>
      </c>
      <c r="Q1026" s="4" t="str">
        <f t="shared" si="130"/>
        <v>Available</v>
      </c>
      <c r="Y1026" s="24" t="s">
        <v>3072</v>
      </c>
      <c r="Z1026" s="24" t="s">
        <v>32</v>
      </c>
      <c r="AA1026" s="84" t="str">
        <f t="shared" si="125"/>
        <v>Ramesh Behera</v>
      </c>
      <c r="AB1026" s="24">
        <v>35.380000000000003</v>
      </c>
      <c r="AG1026" s="24" t="s">
        <v>3072</v>
      </c>
      <c r="AH1026" s="4" t="str">
        <f t="shared" si="126"/>
        <v>01025</v>
      </c>
      <c r="AP1026" s="4"/>
      <c r="AU1026" s="24" t="s">
        <v>1426</v>
      </c>
      <c r="AV1026" s="46" t="str">
        <f t="shared" si="127"/>
        <v>Under Review</v>
      </c>
      <c r="BA1026" s="24" t="s">
        <v>3072</v>
      </c>
      <c r="BB1026" s="70" t="s">
        <v>103</v>
      </c>
      <c r="BC1026" s="4" t="str">
        <f t="shared" si="128"/>
        <v>Jharsuguda</v>
      </c>
      <c r="BE1026" s="4"/>
      <c r="BF1026" s="4"/>
      <c r="BG1026" s="24" t="s">
        <v>3072</v>
      </c>
      <c r="BH1026" s="24" t="s">
        <v>32</v>
      </c>
      <c r="BI1026" s="4">
        <f t="shared" si="129"/>
        <v>224.53</v>
      </c>
    </row>
    <row r="1027" spans="9:61">
      <c r="I1027" s="26">
        <v>743</v>
      </c>
      <c r="J1027" s="46" t="str" cm="1">
        <f t="array" ref="J1027">_xlfn.IFS(I1027&gt;=750,"Low Risk",AND(I1027&gt;=650,I1027&lt;=749),"Medium Risk",I1027&lt;650,"High Risk")</f>
        <v>Medium Risk</v>
      </c>
      <c r="N1027" s="4"/>
      <c r="P1027" s="24">
        <v>35.380000000000003</v>
      </c>
      <c r="Q1027" s="4" t="str">
        <f t="shared" si="130"/>
        <v>Available</v>
      </c>
      <c r="Y1027" s="26" t="s">
        <v>3073</v>
      </c>
      <c r="Z1027" s="26" t="s">
        <v>16</v>
      </c>
      <c r="AA1027" s="84" t="str">
        <f t="shared" ref="AA1027:AA1090" si="131">VLOOKUP(Z1027,$W$2:$X$11,2,FALSE)</f>
        <v>Suresh Panda</v>
      </c>
      <c r="AB1027" s="26">
        <v>71.12</v>
      </c>
      <c r="AG1027" s="26" t="s">
        <v>3073</v>
      </c>
      <c r="AH1027" s="4" t="str">
        <f t="shared" ref="AH1027:AH1090" si="132">RIGHT(AG1027,5)</f>
        <v>01026</v>
      </c>
      <c r="AP1027" s="4"/>
      <c r="AU1027" s="26" t="s">
        <v>1386</v>
      </c>
      <c r="AV1027" s="46" t="str">
        <f t="shared" ref="AV1027:AV1090" si="133">PROPER(TRIM(AU1027))</f>
        <v>Rejected</v>
      </c>
      <c r="BA1027" s="26" t="s">
        <v>3073</v>
      </c>
      <c r="BB1027" s="71" t="s">
        <v>1059</v>
      </c>
      <c r="BC1027" s="4" t="str">
        <f t="shared" ref="BC1027:BC1090" si="134">VLOOKUP(BB1027,$AY$2:$AZ$501,2,FALSE)</f>
        <v>Dhenkanal</v>
      </c>
      <c r="BE1027" s="4"/>
      <c r="BF1027" s="4"/>
      <c r="BG1027" s="26" t="s">
        <v>3073</v>
      </c>
      <c r="BH1027" s="26" t="s">
        <v>16</v>
      </c>
      <c r="BI1027" s="4">
        <f t="shared" ref="BI1027:BI1090" si="135">VLOOKUP(BH1027,$BE$2:$BF$11,2,FALSE)</f>
        <v>197.62</v>
      </c>
    </row>
    <row r="1028" spans="9:61">
      <c r="I1028" s="24">
        <v>710</v>
      </c>
      <c r="J1028" s="46" t="str" cm="1">
        <f t="array" ref="J1028">_xlfn.IFS(I1028&gt;=750,"Low Risk",AND(I1028&gt;=650,I1028&lt;=749),"Medium Risk",I1028&lt;650,"High Risk")</f>
        <v>Medium Risk</v>
      </c>
      <c r="N1028" s="4"/>
      <c r="P1028" s="26">
        <v>71.12</v>
      </c>
      <c r="Q1028" s="4" t="str">
        <f t="shared" si="130"/>
        <v>Available</v>
      </c>
      <c r="Y1028" s="24" t="s">
        <v>3074</v>
      </c>
      <c r="Z1028" s="24" t="s">
        <v>38</v>
      </c>
      <c r="AA1028" s="84" t="str">
        <f t="shared" si="131"/>
        <v>Deepak Mishra</v>
      </c>
      <c r="AB1028" s="24">
        <v>21.06</v>
      </c>
      <c r="AG1028" s="24" t="s">
        <v>3074</v>
      </c>
      <c r="AH1028" s="4" t="str">
        <f t="shared" si="132"/>
        <v>01027</v>
      </c>
      <c r="AP1028" s="4"/>
      <c r="AU1028" s="24" t="s">
        <v>1377</v>
      </c>
      <c r="AV1028" s="46" t="str">
        <f t="shared" si="133"/>
        <v>Approved</v>
      </c>
      <c r="BA1028" s="24" t="s">
        <v>3074</v>
      </c>
      <c r="BB1028" s="70" t="s">
        <v>958</v>
      </c>
      <c r="BC1028" s="4" t="str">
        <f t="shared" si="134"/>
        <v>Bhubaneswar</v>
      </c>
      <c r="BE1028" s="4"/>
      <c r="BF1028" s="4"/>
      <c r="BG1028" s="24" t="s">
        <v>3074</v>
      </c>
      <c r="BH1028" s="24" t="s">
        <v>38</v>
      </c>
      <c r="BI1028" s="4">
        <f t="shared" si="135"/>
        <v>144.97999999999999</v>
      </c>
    </row>
    <row r="1029" spans="9:61">
      <c r="I1029" s="26">
        <v>728</v>
      </c>
      <c r="J1029" s="46" t="str" cm="1">
        <f t="array" ref="J1029">_xlfn.IFS(I1029&gt;=750,"Low Risk",AND(I1029&gt;=650,I1029&lt;=749),"Medium Risk",I1029&lt;650,"High Risk")</f>
        <v>Medium Risk</v>
      </c>
      <c r="N1029" s="4"/>
      <c r="P1029" s="24">
        <v>21.06</v>
      </c>
      <c r="Q1029" s="4" t="str">
        <f t="shared" si="130"/>
        <v>Available</v>
      </c>
      <c r="Y1029" s="26" t="s">
        <v>3075</v>
      </c>
      <c r="Z1029" s="26" t="s">
        <v>24</v>
      </c>
      <c r="AA1029" s="84" t="str">
        <f t="shared" si="131"/>
        <v>Bikash Nayak</v>
      </c>
      <c r="AB1029" s="26">
        <v>11.59</v>
      </c>
      <c r="AG1029" s="26" t="s">
        <v>3075</v>
      </c>
      <c r="AH1029" s="4" t="str">
        <f t="shared" si="132"/>
        <v>01028</v>
      </c>
      <c r="AP1029" s="4"/>
      <c r="AU1029" s="26" t="s">
        <v>1377</v>
      </c>
      <c r="AV1029" s="46" t="str">
        <f t="shared" si="133"/>
        <v>Approved</v>
      </c>
      <c r="BA1029" s="26" t="s">
        <v>3075</v>
      </c>
      <c r="BB1029" s="71" t="s">
        <v>383</v>
      </c>
      <c r="BC1029" s="4" t="str">
        <f t="shared" si="134"/>
        <v>Rourkela</v>
      </c>
      <c r="BE1029" s="4"/>
      <c r="BF1029" s="4"/>
      <c r="BG1029" s="26" t="s">
        <v>3075</v>
      </c>
      <c r="BH1029" s="26" t="s">
        <v>24</v>
      </c>
      <c r="BI1029" s="4">
        <f t="shared" si="135"/>
        <v>190.31</v>
      </c>
    </row>
    <row r="1030" spans="9:61">
      <c r="I1030" s="24">
        <v>881</v>
      </c>
      <c r="J1030" s="46" t="str" cm="1">
        <f t="array" ref="J1030">_xlfn.IFS(I1030&gt;=750,"Low Risk",AND(I1030&gt;=650,I1030&lt;=749),"Medium Risk",I1030&lt;650,"High Risk")</f>
        <v>Low Risk</v>
      </c>
      <c r="N1030" s="4"/>
      <c r="P1030" s="26">
        <v>11.59</v>
      </c>
      <c r="Q1030" s="4" t="str">
        <f t="shared" ref="Q1030:Q1093" si="136">IF(ISBLANK(P1030),"missing","Available")</f>
        <v>Available</v>
      </c>
      <c r="Y1030" s="24" t="s">
        <v>3076</v>
      </c>
      <c r="Z1030" s="24" t="s">
        <v>16</v>
      </c>
      <c r="AA1030" s="84" t="str">
        <f t="shared" si="131"/>
        <v>Suresh Panda</v>
      </c>
      <c r="AB1030" s="24">
        <v>62.07</v>
      </c>
      <c r="AG1030" s="24" t="s">
        <v>3076</v>
      </c>
      <c r="AH1030" s="4" t="str">
        <f t="shared" si="132"/>
        <v>01029</v>
      </c>
      <c r="AP1030" s="4"/>
      <c r="AU1030" s="24" t="s">
        <v>1426</v>
      </c>
      <c r="AV1030" s="46" t="str">
        <f t="shared" si="133"/>
        <v>Under Review</v>
      </c>
      <c r="BA1030" s="24" t="s">
        <v>3076</v>
      </c>
      <c r="BB1030" s="70" t="s">
        <v>1244</v>
      </c>
      <c r="BC1030" s="4" t="str">
        <f t="shared" si="134"/>
        <v>Cuttack</v>
      </c>
      <c r="BE1030" s="4"/>
      <c r="BF1030" s="4"/>
      <c r="BG1030" s="24" t="s">
        <v>3076</v>
      </c>
      <c r="BH1030" s="24" t="s">
        <v>16</v>
      </c>
      <c r="BI1030" s="4">
        <f t="shared" si="135"/>
        <v>197.62</v>
      </c>
    </row>
    <row r="1031" spans="9:61">
      <c r="I1031" s="26">
        <v>848</v>
      </c>
      <c r="J1031" s="46" t="str" cm="1">
        <f t="array" ref="J1031">_xlfn.IFS(I1031&gt;=750,"Low Risk",AND(I1031&gt;=650,I1031&lt;=749),"Medium Risk",I1031&lt;650,"High Risk")</f>
        <v>Low Risk</v>
      </c>
      <c r="N1031" s="4"/>
      <c r="P1031" s="24">
        <v>62.07</v>
      </c>
      <c r="Q1031" s="4" t="str">
        <f t="shared" si="136"/>
        <v>Available</v>
      </c>
      <c r="Y1031" s="26" t="s">
        <v>3078</v>
      </c>
      <c r="Z1031" s="26" t="s">
        <v>12</v>
      </c>
      <c r="AA1031" s="84" t="str">
        <f t="shared" si="131"/>
        <v>Priya Mohanty</v>
      </c>
      <c r="AB1031" s="26">
        <v>34.729999999999997</v>
      </c>
      <c r="AG1031" s="26" t="s">
        <v>3078</v>
      </c>
      <c r="AH1031" s="4" t="str">
        <f t="shared" si="132"/>
        <v>01030</v>
      </c>
      <c r="AP1031" s="4"/>
      <c r="AU1031" s="26" t="s">
        <v>1377</v>
      </c>
      <c r="AV1031" s="46" t="str">
        <f t="shared" si="133"/>
        <v>Approved</v>
      </c>
      <c r="BA1031" s="26" t="s">
        <v>3078</v>
      </c>
      <c r="BB1031" s="71" t="s">
        <v>76</v>
      </c>
      <c r="BC1031" s="4" t="str">
        <f t="shared" si="134"/>
        <v>Rourkela</v>
      </c>
      <c r="BE1031" s="4"/>
      <c r="BF1031" s="4"/>
      <c r="BG1031" s="26" t="s">
        <v>3078</v>
      </c>
      <c r="BH1031" s="26" t="s">
        <v>12</v>
      </c>
      <c r="BI1031" s="4">
        <f t="shared" si="135"/>
        <v>105.8</v>
      </c>
    </row>
    <row r="1032" spans="9:61">
      <c r="I1032" s="24">
        <v>565</v>
      </c>
      <c r="J1032" s="46" t="str" cm="1">
        <f t="array" ref="J1032">_xlfn.IFS(I1032&gt;=750,"Low Risk",AND(I1032&gt;=650,I1032&lt;=749),"Medium Risk",I1032&lt;650,"High Risk")</f>
        <v>High Risk</v>
      </c>
      <c r="N1032" s="4"/>
      <c r="P1032" s="26">
        <v>34.729999999999997</v>
      </c>
      <c r="Q1032" s="4" t="str">
        <f t="shared" si="136"/>
        <v>Available</v>
      </c>
      <c r="Y1032" s="24" t="s">
        <v>3079</v>
      </c>
      <c r="Z1032" s="24" t="s">
        <v>16</v>
      </c>
      <c r="AA1032" s="84" t="str">
        <f t="shared" si="131"/>
        <v>Suresh Panda</v>
      </c>
      <c r="AB1032" s="24">
        <v>71.790000000000006</v>
      </c>
      <c r="AG1032" s="24" t="s">
        <v>3079</v>
      </c>
      <c r="AH1032" s="4" t="str">
        <f t="shared" si="132"/>
        <v>01031</v>
      </c>
      <c r="AP1032" s="4"/>
      <c r="AU1032" s="24" t="s">
        <v>1381</v>
      </c>
      <c r="AV1032" s="46" t="str">
        <f t="shared" si="133"/>
        <v>Rejected</v>
      </c>
      <c r="BA1032" s="24" t="s">
        <v>3079</v>
      </c>
      <c r="BB1032" s="70" t="s">
        <v>738</v>
      </c>
      <c r="BC1032" s="4" t="str">
        <f t="shared" si="134"/>
        <v>Puri</v>
      </c>
      <c r="BE1032" s="4"/>
      <c r="BF1032" s="4"/>
      <c r="BG1032" s="24" t="s">
        <v>3079</v>
      </c>
      <c r="BH1032" s="24" t="s">
        <v>16</v>
      </c>
      <c r="BI1032" s="4">
        <f t="shared" si="135"/>
        <v>197.62</v>
      </c>
    </row>
    <row r="1033" spans="9:61">
      <c r="I1033" s="26">
        <v>733</v>
      </c>
      <c r="J1033" s="46" t="str" cm="1">
        <f t="array" ref="J1033">_xlfn.IFS(I1033&gt;=750,"Low Risk",AND(I1033&gt;=650,I1033&lt;=749),"Medium Risk",I1033&lt;650,"High Risk")</f>
        <v>Medium Risk</v>
      </c>
      <c r="N1033" s="4"/>
      <c r="P1033" s="24">
        <v>71.790000000000006</v>
      </c>
      <c r="Q1033" s="4" t="str">
        <f t="shared" si="136"/>
        <v>Available</v>
      </c>
      <c r="Y1033" s="26" t="s">
        <v>3081</v>
      </c>
      <c r="Z1033" s="26" t="s">
        <v>16</v>
      </c>
      <c r="AA1033" s="84" t="str">
        <f t="shared" si="131"/>
        <v>Suresh Panda</v>
      </c>
      <c r="AB1033" s="26">
        <v>88.03</v>
      </c>
      <c r="AG1033" s="26" t="s">
        <v>3081</v>
      </c>
      <c r="AH1033" s="4" t="str">
        <f t="shared" si="132"/>
        <v>01032</v>
      </c>
      <c r="AP1033" s="4"/>
      <c r="AU1033" s="26" t="s">
        <v>1377</v>
      </c>
      <c r="AV1033" s="46" t="str">
        <f t="shared" si="133"/>
        <v>Approved</v>
      </c>
      <c r="BA1033" s="26" t="s">
        <v>3081</v>
      </c>
      <c r="BB1033" s="71" t="s">
        <v>306</v>
      </c>
      <c r="BC1033" s="4" t="str">
        <f t="shared" si="134"/>
        <v>Berhampur</v>
      </c>
      <c r="BE1033" s="4"/>
      <c r="BF1033" s="4"/>
      <c r="BG1033" s="26" t="s">
        <v>3081</v>
      </c>
      <c r="BH1033" s="26" t="s">
        <v>16</v>
      </c>
      <c r="BI1033" s="4">
        <f t="shared" si="135"/>
        <v>197.62</v>
      </c>
    </row>
    <row r="1034" spans="9:61">
      <c r="I1034" s="24">
        <v>706</v>
      </c>
      <c r="J1034" s="46" t="str" cm="1">
        <f t="array" ref="J1034">_xlfn.IFS(I1034&gt;=750,"Low Risk",AND(I1034&gt;=650,I1034&lt;=749),"Medium Risk",I1034&lt;650,"High Risk")</f>
        <v>Medium Risk</v>
      </c>
      <c r="N1034" s="4"/>
      <c r="P1034" s="26">
        <v>88.03</v>
      </c>
      <c r="Q1034" s="4" t="str">
        <f t="shared" si="136"/>
        <v>Available</v>
      </c>
      <c r="Y1034" s="24" t="s">
        <v>3082</v>
      </c>
      <c r="Z1034" s="24" t="s">
        <v>32</v>
      </c>
      <c r="AA1034" s="84" t="str">
        <f t="shared" si="131"/>
        <v>Ramesh Behera</v>
      </c>
      <c r="AB1034" s="24">
        <v>19.02</v>
      </c>
      <c r="AG1034" s="24" t="s">
        <v>3082</v>
      </c>
      <c r="AH1034" s="4" t="str">
        <f t="shared" si="132"/>
        <v>01033</v>
      </c>
      <c r="AP1034" s="4"/>
      <c r="AU1034" s="24" t="s">
        <v>1426</v>
      </c>
      <c r="AV1034" s="46" t="str">
        <f t="shared" si="133"/>
        <v>Under Review</v>
      </c>
      <c r="BA1034" s="24" t="s">
        <v>3082</v>
      </c>
      <c r="BB1034" s="70" t="s">
        <v>711</v>
      </c>
      <c r="BC1034" s="4" t="str">
        <f t="shared" si="134"/>
        <v>Cuttack</v>
      </c>
      <c r="BE1034" s="4"/>
      <c r="BF1034" s="4"/>
      <c r="BG1034" s="24" t="s">
        <v>3082</v>
      </c>
      <c r="BH1034" s="24" t="s">
        <v>32</v>
      </c>
      <c r="BI1034" s="4">
        <f t="shared" si="135"/>
        <v>224.53</v>
      </c>
    </row>
    <row r="1035" spans="9:61">
      <c r="I1035" s="26">
        <v>866</v>
      </c>
      <c r="J1035" s="46" t="str" cm="1">
        <f t="array" ref="J1035">_xlfn.IFS(I1035&gt;=750,"Low Risk",AND(I1035&gt;=650,I1035&lt;=749),"Medium Risk",I1035&lt;650,"High Risk")</f>
        <v>Low Risk</v>
      </c>
      <c r="N1035" s="4"/>
      <c r="P1035" s="24">
        <v>19.02</v>
      </c>
      <c r="Q1035" s="4" t="str">
        <f t="shared" si="136"/>
        <v>Available</v>
      </c>
      <c r="Y1035" s="26" t="s">
        <v>3083</v>
      </c>
      <c r="Z1035" s="26" t="s">
        <v>24</v>
      </c>
      <c r="AA1035" s="84" t="str">
        <f t="shared" si="131"/>
        <v>Bikash Nayak</v>
      </c>
      <c r="AB1035" s="26">
        <v>22.12</v>
      </c>
      <c r="AG1035" s="26" t="s">
        <v>3083</v>
      </c>
      <c r="AH1035" s="4" t="str">
        <f t="shared" si="132"/>
        <v>01034</v>
      </c>
      <c r="AP1035" s="4"/>
      <c r="AU1035" s="26" t="s">
        <v>1377</v>
      </c>
      <c r="AV1035" s="46" t="str">
        <f t="shared" si="133"/>
        <v>Approved</v>
      </c>
      <c r="BA1035" s="26" t="s">
        <v>3083</v>
      </c>
      <c r="BB1035" s="71" t="s">
        <v>971</v>
      </c>
      <c r="BC1035" s="4" t="str">
        <f t="shared" si="134"/>
        <v>Puri</v>
      </c>
      <c r="BE1035" s="4"/>
      <c r="BF1035" s="4"/>
      <c r="BG1035" s="26" t="s">
        <v>3083</v>
      </c>
      <c r="BH1035" s="26" t="s">
        <v>24</v>
      </c>
      <c r="BI1035" s="4">
        <f t="shared" si="135"/>
        <v>190.31</v>
      </c>
    </row>
    <row r="1036" spans="9:61">
      <c r="I1036" s="24">
        <v>740</v>
      </c>
      <c r="J1036" s="46" t="str" cm="1">
        <f t="array" ref="J1036">_xlfn.IFS(I1036&gt;=750,"Low Risk",AND(I1036&gt;=650,I1036&lt;=749),"Medium Risk",I1036&lt;650,"High Risk")</f>
        <v>Medium Risk</v>
      </c>
      <c r="N1036" s="4"/>
      <c r="P1036" s="26">
        <v>22.12</v>
      </c>
      <c r="Q1036" s="4" t="str">
        <f t="shared" si="136"/>
        <v>Available</v>
      </c>
      <c r="Y1036" s="24" t="s">
        <v>3084</v>
      </c>
      <c r="Z1036" s="24" t="s">
        <v>28</v>
      </c>
      <c r="AA1036" s="84" t="str">
        <f t="shared" si="131"/>
        <v>Sunita Sahu</v>
      </c>
      <c r="AB1036" s="24">
        <v>66.97</v>
      </c>
      <c r="AG1036" s="24" t="s">
        <v>3084</v>
      </c>
      <c r="AH1036" s="4" t="str">
        <f t="shared" si="132"/>
        <v>01035</v>
      </c>
      <c r="AP1036" s="4"/>
      <c r="AU1036" s="24" t="s">
        <v>1377</v>
      </c>
      <c r="AV1036" s="46" t="str">
        <f t="shared" si="133"/>
        <v>Approved</v>
      </c>
      <c r="BA1036" s="24" t="s">
        <v>3084</v>
      </c>
      <c r="BB1036" s="70" t="s">
        <v>843</v>
      </c>
      <c r="BC1036" s="4" t="str">
        <f t="shared" si="134"/>
        <v>Balasore</v>
      </c>
      <c r="BE1036" s="4"/>
      <c r="BF1036" s="4"/>
      <c r="BG1036" s="24" t="s">
        <v>3084</v>
      </c>
      <c r="BH1036" s="24" t="s">
        <v>28</v>
      </c>
      <c r="BI1036" s="4">
        <f t="shared" si="135"/>
        <v>162.30000000000001</v>
      </c>
    </row>
    <row r="1037" spans="9:61">
      <c r="I1037" s="26">
        <v>697</v>
      </c>
      <c r="J1037" s="46" t="str" cm="1">
        <f t="array" ref="J1037">_xlfn.IFS(I1037&gt;=750,"Low Risk",AND(I1037&gt;=650,I1037&lt;=749),"Medium Risk",I1037&lt;650,"High Risk")</f>
        <v>Medium Risk</v>
      </c>
      <c r="N1037" s="4"/>
      <c r="P1037" s="24">
        <v>66.97</v>
      </c>
      <c r="Q1037" s="4" t="str">
        <f t="shared" si="136"/>
        <v>Available</v>
      </c>
      <c r="Y1037" s="26" t="s">
        <v>3085</v>
      </c>
      <c r="Z1037" s="26" t="s">
        <v>28</v>
      </c>
      <c r="AA1037" s="84" t="str">
        <f t="shared" si="131"/>
        <v>Sunita Sahu</v>
      </c>
      <c r="AB1037" s="26">
        <v>6.44</v>
      </c>
      <c r="AG1037" s="26" t="s">
        <v>3085</v>
      </c>
      <c r="AH1037" s="4" t="str">
        <f t="shared" si="132"/>
        <v>01036</v>
      </c>
      <c r="AP1037" s="4"/>
      <c r="AU1037" s="26" t="s">
        <v>1377</v>
      </c>
      <c r="AV1037" s="46" t="str">
        <f t="shared" si="133"/>
        <v>Approved</v>
      </c>
      <c r="BA1037" s="26" t="s">
        <v>3085</v>
      </c>
      <c r="BB1037" s="71" t="s">
        <v>1302</v>
      </c>
      <c r="BC1037" s="4" t="str">
        <f t="shared" si="134"/>
        <v>Sambalpur</v>
      </c>
      <c r="BE1037" s="4"/>
      <c r="BF1037" s="4"/>
      <c r="BG1037" s="26" t="s">
        <v>3085</v>
      </c>
      <c r="BH1037" s="26" t="s">
        <v>28</v>
      </c>
      <c r="BI1037" s="4">
        <f t="shared" si="135"/>
        <v>162.30000000000001</v>
      </c>
    </row>
    <row r="1038" spans="9:61">
      <c r="I1038" s="24">
        <v>790</v>
      </c>
      <c r="J1038" s="46" t="str" cm="1">
        <f t="array" ref="J1038">_xlfn.IFS(I1038&gt;=750,"Low Risk",AND(I1038&gt;=650,I1038&lt;=749),"Medium Risk",I1038&lt;650,"High Risk")</f>
        <v>Low Risk</v>
      </c>
      <c r="N1038" s="4"/>
      <c r="P1038" s="26">
        <v>6.44</v>
      </c>
      <c r="Q1038" s="4" t="str">
        <f t="shared" si="136"/>
        <v>Available</v>
      </c>
      <c r="Y1038" s="24" t="s">
        <v>3087</v>
      </c>
      <c r="Z1038" s="24" t="s">
        <v>38</v>
      </c>
      <c r="AA1038" s="84" t="str">
        <f t="shared" si="131"/>
        <v>Deepak Mishra</v>
      </c>
      <c r="AB1038" s="24">
        <v>85</v>
      </c>
      <c r="AG1038" s="24" t="s">
        <v>3087</v>
      </c>
      <c r="AH1038" s="4" t="str">
        <f t="shared" si="132"/>
        <v>01037</v>
      </c>
      <c r="AP1038" s="4"/>
      <c r="AU1038" s="24" t="s">
        <v>1386</v>
      </c>
      <c r="AV1038" s="46" t="str">
        <f t="shared" si="133"/>
        <v>Rejected</v>
      </c>
      <c r="BA1038" s="24" t="s">
        <v>3087</v>
      </c>
      <c r="BB1038" s="70" t="s">
        <v>1315</v>
      </c>
      <c r="BC1038" s="4" t="str">
        <f t="shared" si="134"/>
        <v>Jharsuguda</v>
      </c>
      <c r="BE1038" s="4"/>
      <c r="BF1038" s="4"/>
      <c r="BG1038" s="24" t="s">
        <v>3087</v>
      </c>
      <c r="BH1038" s="24" t="s">
        <v>38</v>
      </c>
      <c r="BI1038" s="4">
        <f t="shared" si="135"/>
        <v>144.97999999999999</v>
      </c>
    </row>
    <row r="1039" spans="9:61">
      <c r="I1039" s="26">
        <v>792</v>
      </c>
      <c r="J1039" s="46" t="str" cm="1">
        <f t="array" ref="J1039">_xlfn.IFS(I1039&gt;=750,"Low Risk",AND(I1039&gt;=650,I1039&lt;=749),"Medium Risk",I1039&lt;650,"High Risk")</f>
        <v>Low Risk</v>
      </c>
      <c r="N1039" s="4"/>
      <c r="P1039" s="24">
        <v>85</v>
      </c>
      <c r="Q1039" s="4" t="str">
        <f t="shared" si="136"/>
        <v>Available</v>
      </c>
      <c r="Y1039" s="26" t="s">
        <v>3089</v>
      </c>
      <c r="Z1039" s="26" t="s">
        <v>7</v>
      </c>
      <c r="AA1039" s="84" t="str">
        <f t="shared" si="131"/>
        <v>Rajesh Kumar</v>
      </c>
      <c r="AB1039" s="26">
        <v>43.08</v>
      </c>
      <c r="AG1039" s="26" t="s">
        <v>3089</v>
      </c>
      <c r="AH1039" s="4" t="str">
        <f t="shared" si="132"/>
        <v>01038</v>
      </c>
      <c r="AP1039" s="4"/>
      <c r="AU1039" s="26" t="s">
        <v>1386</v>
      </c>
      <c r="AV1039" s="46" t="str">
        <f t="shared" si="133"/>
        <v>Rejected</v>
      </c>
      <c r="BA1039" s="26" t="s">
        <v>3089</v>
      </c>
      <c r="BB1039" s="71" t="s">
        <v>107</v>
      </c>
      <c r="BC1039" s="4" t="str">
        <f t="shared" si="134"/>
        <v>Dhenkanal</v>
      </c>
      <c r="BE1039" s="4"/>
      <c r="BF1039" s="4"/>
      <c r="BG1039" s="26" t="s">
        <v>3089</v>
      </c>
      <c r="BH1039" s="26" t="s">
        <v>7</v>
      </c>
      <c r="BI1039" s="4">
        <f t="shared" si="135"/>
        <v>209.86</v>
      </c>
    </row>
    <row r="1040" spans="9:61">
      <c r="I1040" s="24">
        <v>556</v>
      </c>
      <c r="J1040" s="46" t="str" cm="1">
        <f t="array" ref="J1040">_xlfn.IFS(I1040&gt;=750,"Low Risk",AND(I1040&gt;=650,I1040&lt;=749),"Medium Risk",I1040&lt;650,"High Risk")</f>
        <v>High Risk</v>
      </c>
      <c r="N1040" s="4"/>
      <c r="P1040" s="26">
        <v>43.08</v>
      </c>
      <c r="Q1040" s="4" t="str">
        <f t="shared" si="136"/>
        <v>Available</v>
      </c>
      <c r="Y1040" s="24" t="s">
        <v>3090</v>
      </c>
      <c r="Z1040" s="24" t="s">
        <v>28</v>
      </c>
      <c r="AA1040" s="84" t="str">
        <f t="shared" si="131"/>
        <v>Sunita Sahu</v>
      </c>
      <c r="AB1040" s="24">
        <v>29.79</v>
      </c>
      <c r="AG1040" s="24" t="s">
        <v>3090</v>
      </c>
      <c r="AH1040" s="4" t="str">
        <f t="shared" si="132"/>
        <v>01039</v>
      </c>
      <c r="AP1040" s="4"/>
      <c r="AU1040" s="24" t="s">
        <v>1426</v>
      </c>
      <c r="AV1040" s="46" t="str">
        <f t="shared" si="133"/>
        <v>Under Review</v>
      </c>
      <c r="BA1040" s="24" t="s">
        <v>3090</v>
      </c>
      <c r="BB1040" s="70" t="s">
        <v>743</v>
      </c>
      <c r="BC1040" s="4" t="str">
        <f t="shared" si="134"/>
        <v>Cuttack</v>
      </c>
      <c r="BE1040" s="4"/>
      <c r="BF1040" s="4"/>
      <c r="BG1040" s="24" t="s">
        <v>3090</v>
      </c>
      <c r="BH1040" s="24" t="s">
        <v>28</v>
      </c>
      <c r="BI1040" s="4">
        <f t="shared" si="135"/>
        <v>162.30000000000001</v>
      </c>
    </row>
    <row r="1041" spans="9:61">
      <c r="I1041" s="26">
        <v>797</v>
      </c>
      <c r="J1041" s="46" t="str" cm="1">
        <f t="array" ref="J1041">_xlfn.IFS(I1041&gt;=750,"Low Risk",AND(I1041&gt;=650,I1041&lt;=749),"Medium Risk",I1041&lt;650,"High Risk")</f>
        <v>Low Risk</v>
      </c>
      <c r="N1041" s="4"/>
      <c r="P1041" s="24">
        <v>29.79</v>
      </c>
      <c r="Q1041" s="4" t="str">
        <f t="shared" si="136"/>
        <v>Available</v>
      </c>
      <c r="Y1041" s="26" t="s">
        <v>3092</v>
      </c>
      <c r="Z1041" s="26" t="s">
        <v>24</v>
      </c>
      <c r="AA1041" s="84" t="str">
        <f t="shared" si="131"/>
        <v>Bikash Nayak</v>
      </c>
      <c r="AB1041" s="26">
        <v>77.099999999999994</v>
      </c>
      <c r="AG1041" s="26" t="s">
        <v>3092</v>
      </c>
      <c r="AH1041" s="4" t="str">
        <f t="shared" si="132"/>
        <v>01040</v>
      </c>
      <c r="AP1041" s="4"/>
      <c r="AU1041" s="26" t="s">
        <v>1426</v>
      </c>
      <c r="AV1041" s="46" t="str">
        <f t="shared" si="133"/>
        <v>Under Review</v>
      </c>
      <c r="BA1041" s="26" t="s">
        <v>3092</v>
      </c>
      <c r="BB1041" s="71" t="s">
        <v>1240</v>
      </c>
      <c r="BC1041" s="4" t="str">
        <f t="shared" si="134"/>
        <v>Bhubaneswar</v>
      </c>
      <c r="BE1041" s="4"/>
      <c r="BF1041" s="4"/>
      <c r="BG1041" s="26" t="s">
        <v>3092</v>
      </c>
      <c r="BH1041" s="26" t="s">
        <v>24</v>
      </c>
      <c r="BI1041" s="4">
        <f t="shared" si="135"/>
        <v>190.31</v>
      </c>
    </row>
    <row r="1042" spans="9:61">
      <c r="I1042" s="24">
        <v>837</v>
      </c>
      <c r="J1042" s="46" t="str" cm="1">
        <f t="array" ref="J1042">_xlfn.IFS(I1042&gt;=750,"Low Risk",AND(I1042&gt;=650,I1042&lt;=749),"Medium Risk",I1042&lt;650,"High Risk")</f>
        <v>Low Risk</v>
      </c>
      <c r="N1042" s="4"/>
      <c r="P1042" s="26">
        <v>77.099999999999994</v>
      </c>
      <c r="Q1042" s="4" t="str">
        <f t="shared" si="136"/>
        <v>Available</v>
      </c>
      <c r="Y1042" s="24" t="s">
        <v>3094</v>
      </c>
      <c r="Z1042" s="24" t="s">
        <v>12</v>
      </c>
      <c r="AA1042" s="84" t="str">
        <f t="shared" si="131"/>
        <v>Priya Mohanty</v>
      </c>
      <c r="AB1042" s="24">
        <v>90.68</v>
      </c>
      <c r="AG1042" s="24" t="s">
        <v>3094</v>
      </c>
      <c r="AH1042" s="4" t="str">
        <f t="shared" si="132"/>
        <v>01041</v>
      </c>
      <c r="AP1042" s="4"/>
      <c r="AU1042" s="24" t="s">
        <v>1426</v>
      </c>
      <c r="AV1042" s="46" t="str">
        <f t="shared" si="133"/>
        <v>Under Review</v>
      </c>
      <c r="BA1042" s="24" t="s">
        <v>3094</v>
      </c>
      <c r="BB1042" s="70" t="s">
        <v>1077</v>
      </c>
      <c r="BC1042" s="4" t="str">
        <f t="shared" si="134"/>
        <v>Rourkela</v>
      </c>
      <c r="BE1042" s="4"/>
      <c r="BF1042" s="4"/>
      <c r="BG1042" s="24" t="s">
        <v>3094</v>
      </c>
      <c r="BH1042" s="24" t="s">
        <v>12</v>
      </c>
      <c r="BI1042" s="4">
        <f t="shared" si="135"/>
        <v>105.8</v>
      </c>
    </row>
    <row r="1043" spans="9:61">
      <c r="I1043" s="26">
        <v>882</v>
      </c>
      <c r="J1043" s="46" t="str" cm="1">
        <f t="array" ref="J1043">_xlfn.IFS(I1043&gt;=750,"Low Risk",AND(I1043&gt;=650,I1043&lt;=749),"Medium Risk",I1043&lt;650,"High Risk")</f>
        <v>Low Risk</v>
      </c>
      <c r="N1043" s="4"/>
      <c r="P1043" s="24">
        <v>90.68</v>
      </c>
      <c r="Q1043" s="4" t="str">
        <f t="shared" si="136"/>
        <v>Available</v>
      </c>
      <c r="Y1043" s="26" t="s">
        <v>3095</v>
      </c>
      <c r="Z1043" s="26" t="s">
        <v>7</v>
      </c>
      <c r="AA1043" s="84" t="str">
        <f t="shared" si="131"/>
        <v>Rajesh Kumar</v>
      </c>
      <c r="AB1043" s="26">
        <v>23.48</v>
      </c>
      <c r="AG1043" s="26" t="s">
        <v>3095</v>
      </c>
      <c r="AH1043" s="4" t="str">
        <f t="shared" si="132"/>
        <v>01042</v>
      </c>
      <c r="AP1043" s="4"/>
      <c r="AU1043" s="26" t="s">
        <v>1426</v>
      </c>
      <c r="AV1043" s="46" t="str">
        <f t="shared" si="133"/>
        <v>Under Review</v>
      </c>
      <c r="BA1043" s="26" t="s">
        <v>3095</v>
      </c>
      <c r="BB1043" s="71" t="s">
        <v>614</v>
      </c>
      <c r="BC1043" s="4" t="str">
        <f t="shared" si="134"/>
        <v>Sambalpur</v>
      </c>
      <c r="BE1043" s="4"/>
      <c r="BF1043" s="4"/>
      <c r="BG1043" s="26" t="s">
        <v>3095</v>
      </c>
      <c r="BH1043" s="26" t="s">
        <v>7</v>
      </c>
      <c r="BI1043" s="4">
        <f t="shared" si="135"/>
        <v>209.86</v>
      </c>
    </row>
    <row r="1044" spans="9:61">
      <c r="I1044" s="24">
        <v>636</v>
      </c>
      <c r="J1044" s="46" t="str" cm="1">
        <f t="array" ref="J1044">_xlfn.IFS(I1044&gt;=750,"Low Risk",AND(I1044&gt;=650,I1044&lt;=749),"Medium Risk",I1044&lt;650,"High Risk")</f>
        <v>High Risk</v>
      </c>
      <c r="N1044" s="4"/>
      <c r="P1044" s="26">
        <v>23.48</v>
      </c>
      <c r="Q1044" s="4" t="str">
        <f t="shared" si="136"/>
        <v>Available</v>
      </c>
      <c r="Y1044" s="24" t="s">
        <v>3096</v>
      </c>
      <c r="Z1044" s="24" t="s">
        <v>35</v>
      </c>
      <c r="AA1044" s="84" t="str">
        <f t="shared" si="131"/>
        <v>Kavita Rath</v>
      </c>
      <c r="AB1044" s="24">
        <v>21.15</v>
      </c>
      <c r="AG1044" s="24" t="s">
        <v>3096</v>
      </c>
      <c r="AH1044" s="4" t="str">
        <f t="shared" si="132"/>
        <v>01043</v>
      </c>
      <c r="AP1044" s="4"/>
      <c r="AU1044" s="24" t="s">
        <v>1377</v>
      </c>
      <c r="AV1044" s="46" t="str">
        <f t="shared" si="133"/>
        <v>Approved</v>
      </c>
      <c r="BA1044" s="24" t="s">
        <v>3096</v>
      </c>
      <c r="BB1044" s="70" t="s">
        <v>175</v>
      </c>
      <c r="BC1044" s="4" t="str">
        <f t="shared" si="134"/>
        <v>Bhubaneswar</v>
      </c>
      <c r="BE1044" s="4"/>
      <c r="BF1044" s="4"/>
      <c r="BG1044" s="24" t="s">
        <v>3096</v>
      </c>
      <c r="BH1044" s="24" t="s">
        <v>35</v>
      </c>
      <c r="BI1044" s="4">
        <f t="shared" si="135"/>
        <v>103.83</v>
      </c>
    </row>
    <row r="1045" spans="9:61">
      <c r="I1045" s="26">
        <v>883</v>
      </c>
      <c r="J1045" s="46" t="str" cm="1">
        <f t="array" ref="J1045">_xlfn.IFS(I1045&gt;=750,"Low Risk",AND(I1045&gt;=650,I1045&lt;=749),"Medium Risk",I1045&lt;650,"High Risk")</f>
        <v>Low Risk</v>
      </c>
      <c r="N1045" s="4"/>
      <c r="P1045" s="24">
        <v>21.15</v>
      </c>
      <c r="Q1045" s="4" t="str">
        <f t="shared" si="136"/>
        <v>Available</v>
      </c>
      <c r="Y1045" s="26" t="s">
        <v>3098</v>
      </c>
      <c r="Z1045" s="26" t="s">
        <v>24</v>
      </c>
      <c r="AA1045" s="84" t="str">
        <f t="shared" si="131"/>
        <v>Bikash Nayak</v>
      </c>
      <c r="AB1045" s="26">
        <v>77.86</v>
      </c>
      <c r="AG1045" s="26" t="s">
        <v>3098</v>
      </c>
      <c r="AH1045" s="4" t="str">
        <f t="shared" si="132"/>
        <v>01044</v>
      </c>
      <c r="AP1045" s="4"/>
      <c r="AU1045" s="26" t="s">
        <v>1426</v>
      </c>
      <c r="AV1045" s="46" t="str">
        <f t="shared" si="133"/>
        <v>Under Review</v>
      </c>
      <c r="BA1045" s="26" t="s">
        <v>3098</v>
      </c>
      <c r="BB1045" s="71" t="s">
        <v>536</v>
      </c>
      <c r="BC1045" s="4" t="str">
        <f t="shared" si="134"/>
        <v>Dhenkanal</v>
      </c>
      <c r="BE1045" s="4"/>
      <c r="BF1045" s="4"/>
      <c r="BG1045" s="26" t="s">
        <v>3098</v>
      </c>
      <c r="BH1045" s="26" t="s">
        <v>24</v>
      </c>
      <c r="BI1045" s="4">
        <f t="shared" si="135"/>
        <v>190.31</v>
      </c>
    </row>
    <row r="1046" spans="9:61">
      <c r="I1046" s="24">
        <v>782</v>
      </c>
      <c r="J1046" s="46" t="str" cm="1">
        <f t="array" ref="J1046">_xlfn.IFS(I1046&gt;=750,"Low Risk",AND(I1046&gt;=650,I1046&lt;=749),"Medium Risk",I1046&lt;650,"High Risk")</f>
        <v>Low Risk</v>
      </c>
      <c r="N1046" s="4"/>
      <c r="P1046" s="26">
        <v>77.86</v>
      </c>
      <c r="Q1046" s="4" t="str">
        <f t="shared" si="136"/>
        <v>Available</v>
      </c>
      <c r="Y1046" s="24" t="s">
        <v>3099</v>
      </c>
      <c r="Z1046" s="24" t="s">
        <v>28</v>
      </c>
      <c r="AA1046" s="84" t="str">
        <f t="shared" si="131"/>
        <v>Sunita Sahu</v>
      </c>
      <c r="AB1046" s="24">
        <v>53.28</v>
      </c>
      <c r="AG1046" s="24" t="s">
        <v>3099</v>
      </c>
      <c r="AH1046" s="4" t="str">
        <f t="shared" si="132"/>
        <v>01045</v>
      </c>
      <c r="AP1046" s="4"/>
      <c r="AU1046" s="24" t="s">
        <v>1377</v>
      </c>
      <c r="AV1046" s="46" t="str">
        <f t="shared" si="133"/>
        <v>Approved</v>
      </c>
      <c r="BA1046" s="24" t="s">
        <v>3099</v>
      </c>
      <c r="BB1046" s="70" t="s">
        <v>330</v>
      </c>
      <c r="BC1046" s="4" t="str">
        <f t="shared" si="134"/>
        <v>Bhubaneswar</v>
      </c>
      <c r="BE1046" s="4"/>
      <c r="BF1046" s="4"/>
      <c r="BG1046" s="24" t="s">
        <v>3099</v>
      </c>
      <c r="BH1046" s="24" t="s">
        <v>28</v>
      </c>
      <c r="BI1046" s="4">
        <f t="shared" si="135"/>
        <v>162.30000000000001</v>
      </c>
    </row>
    <row r="1047" spans="9:61">
      <c r="I1047" s="26">
        <v>731</v>
      </c>
      <c r="J1047" s="46" t="str" cm="1">
        <f t="array" ref="J1047">_xlfn.IFS(I1047&gt;=750,"Low Risk",AND(I1047&gt;=650,I1047&lt;=749),"Medium Risk",I1047&lt;650,"High Risk")</f>
        <v>Medium Risk</v>
      </c>
      <c r="N1047" s="4"/>
      <c r="P1047" s="24">
        <v>53.28</v>
      </c>
      <c r="Q1047" s="4" t="str">
        <f t="shared" si="136"/>
        <v>Available</v>
      </c>
      <c r="Y1047" s="26" t="s">
        <v>3100</v>
      </c>
      <c r="Z1047" s="26" t="s">
        <v>32</v>
      </c>
      <c r="AA1047" s="84" t="str">
        <f t="shared" si="131"/>
        <v>Ramesh Behera</v>
      </c>
      <c r="AB1047" s="26">
        <v>94.61</v>
      </c>
      <c r="AG1047" s="26" t="s">
        <v>3100</v>
      </c>
      <c r="AH1047" s="4" t="str">
        <f t="shared" si="132"/>
        <v>01046</v>
      </c>
      <c r="AP1047" s="4"/>
      <c r="AU1047" s="26" t="s">
        <v>1377</v>
      </c>
      <c r="AV1047" s="46" t="str">
        <f t="shared" si="133"/>
        <v>Approved</v>
      </c>
      <c r="BA1047" s="26" t="s">
        <v>3100</v>
      </c>
      <c r="BB1047" s="71" t="s">
        <v>1254</v>
      </c>
      <c r="BC1047" s="4" t="str">
        <f t="shared" si="134"/>
        <v>Bhubaneswar</v>
      </c>
      <c r="BE1047" s="4"/>
      <c r="BF1047" s="4"/>
      <c r="BG1047" s="26" t="s">
        <v>3100</v>
      </c>
      <c r="BH1047" s="26" t="s">
        <v>32</v>
      </c>
      <c r="BI1047" s="4">
        <f t="shared" si="135"/>
        <v>224.53</v>
      </c>
    </row>
    <row r="1048" spans="9:61">
      <c r="I1048" s="24">
        <v>707</v>
      </c>
      <c r="J1048" s="46" t="str" cm="1">
        <f t="array" ref="J1048">_xlfn.IFS(I1048&gt;=750,"Low Risk",AND(I1048&gt;=650,I1048&lt;=749),"Medium Risk",I1048&lt;650,"High Risk")</f>
        <v>Medium Risk</v>
      </c>
      <c r="N1048" s="4"/>
      <c r="P1048" s="26">
        <v>94.61</v>
      </c>
      <c r="Q1048" s="4" t="str">
        <f t="shared" si="136"/>
        <v>Available</v>
      </c>
      <c r="Y1048" s="24" t="s">
        <v>3101</v>
      </c>
      <c r="Z1048" s="24" t="s">
        <v>38</v>
      </c>
      <c r="AA1048" s="84" t="str">
        <f t="shared" si="131"/>
        <v>Deepak Mishra</v>
      </c>
      <c r="AB1048" s="24">
        <v>83.75</v>
      </c>
      <c r="AG1048" s="24" t="s">
        <v>3101</v>
      </c>
      <c r="AH1048" s="4" t="str">
        <f t="shared" si="132"/>
        <v>01047</v>
      </c>
      <c r="AP1048" s="4"/>
      <c r="AU1048" s="24" t="s">
        <v>1377</v>
      </c>
      <c r="AV1048" s="46" t="str">
        <f t="shared" si="133"/>
        <v>Approved</v>
      </c>
      <c r="BA1048" s="24" t="s">
        <v>3101</v>
      </c>
      <c r="BB1048" s="70" t="s">
        <v>1257</v>
      </c>
      <c r="BC1048" s="4" t="str">
        <f t="shared" si="134"/>
        <v>Dhenkanal</v>
      </c>
      <c r="BE1048" s="4"/>
      <c r="BF1048" s="4"/>
      <c r="BG1048" s="24" t="s">
        <v>3101</v>
      </c>
      <c r="BH1048" s="24" t="s">
        <v>38</v>
      </c>
      <c r="BI1048" s="4">
        <f t="shared" si="135"/>
        <v>144.97999999999999</v>
      </c>
    </row>
    <row r="1049" spans="9:61">
      <c r="I1049" s="26">
        <v>800</v>
      </c>
      <c r="J1049" s="46" t="str" cm="1">
        <f t="array" ref="J1049">_xlfn.IFS(I1049&gt;=750,"Low Risk",AND(I1049&gt;=650,I1049&lt;=749),"Medium Risk",I1049&lt;650,"High Risk")</f>
        <v>Low Risk</v>
      </c>
      <c r="N1049" s="4"/>
      <c r="P1049" s="24">
        <v>83.75</v>
      </c>
      <c r="Q1049" s="4" t="str">
        <f t="shared" si="136"/>
        <v>Available</v>
      </c>
      <c r="Y1049" s="26" t="s">
        <v>3102</v>
      </c>
      <c r="Z1049" s="26" t="s">
        <v>28</v>
      </c>
      <c r="AA1049" s="84" t="str">
        <f t="shared" si="131"/>
        <v>Sunita Sahu</v>
      </c>
      <c r="AB1049" s="26">
        <v>35.340000000000003</v>
      </c>
      <c r="AG1049" s="26" t="s">
        <v>3102</v>
      </c>
      <c r="AH1049" s="4" t="str">
        <f t="shared" si="132"/>
        <v>01048</v>
      </c>
      <c r="AP1049" s="4"/>
      <c r="AU1049" s="26" t="s">
        <v>1386</v>
      </c>
      <c r="AV1049" s="46" t="str">
        <f t="shared" si="133"/>
        <v>Rejected</v>
      </c>
      <c r="BA1049" s="26" t="s">
        <v>3102</v>
      </c>
      <c r="BB1049" s="71" t="s">
        <v>559</v>
      </c>
      <c r="BC1049" s="4" t="str">
        <f t="shared" si="134"/>
        <v>Rourkela</v>
      </c>
      <c r="BE1049" s="4"/>
      <c r="BF1049" s="4"/>
      <c r="BG1049" s="26" t="s">
        <v>3102</v>
      </c>
      <c r="BH1049" s="26" t="s">
        <v>28</v>
      </c>
      <c r="BI1049" s="4">
        <f t="shared" si="135"/>
        <v>162.30000000000001</v>
      </c>
    </row>
    <row r="1050" spans="9:61">
      <c r="I1050" s="24">
        <v>784</v>
      </c>
      <c r="J1050" s="46" t="str" cm="1">
        <f t="array" ref="J1050">_xlfn.IFS(I1050&gt;=750,"Low Risk",AND(I1050&gt;=650,I1050&lt;=749),"Medium Risk",I1050&lt;650,"High Risk")</f>
        <v>Low Risk</v>
      </c>
      <c r="N1050" s="4"/>
      <c r="P1050" s="26">
        <v>35.340000000000003</v>
      </c>
      <c r="Q1050" s="4" t="str">
        <f t="shared" si="136"/>
        <v>Available</v>
      </c>
      <c r="Y1050" s="24" t="s">
        <v>3103</v>
      </c>
      <c r="Z1050" s="24" t="s">
        <v>35</v>
      </c>
      <c r="AA1050" s="84" t="str">
        <f t="shared" si="131"/>
        <v>Kavita Rath</v>
      </c>
      <c r="AB1050" s="24">
        <v>32.11</v>
      </c>
      <c r="AG1050" s="24" t="s">
        <v>3103</v>
      </c>
      <c r="AH1050" s="4" t="str">
        <f t="shared" si="132"/>
        <v>01049</v>
      </c>
      <c r="AP1050" s="4"/>
      <c r="AU1050" s="24" t="s">
        <v>1377</v>
      </c>
      <c r="AV1050" s="46" t="str">
        <f t="shared" si="133"/>
        <v>Approved</v>
      </c>
      <c r="BA1050" s="24" t="s">
        <v>3103</v>
      </c>
      <c r="BB1050" s="70" t="s">
        <v>1210</v>
      </c>
      <c r="BC1050" s="4" t="str">
        <f t="shared" si="134"/>
        <v>Cuttack</v>
      </c>
      <c r="BE1050" s="4"/>
      <c r="BF1050" s="4"/>
      <c r="BG1050" s="24" t="s">
        <v>3103</v>
      </c>
      <c r="BH1050" s="24" t="s">
        <v>35</v>
      </c>
      <c r="BI1050" s="4">
        <f t="shared" si="135"/>
        <v>103.83</v>
      </c>
    </row>
    <row r="1051" spans="9:61">
      <c r="I1051" s="26">
        <v>859</v>
      </c>
      <c r="J1051" s="46" t="str" cm="1">
        <f t="array" ref="J1051">_xlfn.IFS(I1051&gt;=750,"Low Risk",AND(I1051&gt;=650,I1051&lt;=749),"Medium Risk",I1051&lt;650,"High Risk")</f>
        <v>Low Risk</v>
      </c>
      <c r="N1051" s="4"/>
      <c r="P1051" s="24">
        <v>32.11</v>
      </c>
      <c r="Q1051" s="4" t="str">
        <f t="shared" si="136"/>
        <v>Available</v>
      </c>
      <c r="Y1051" s="26" t="s">
        <v>3104</v>
      </c>
      <c r="Z1051" s="26" t="s">
        <v>12</v>
      </c>
      <c r="AA1051" s="84" t="str">
        <f t="shared" si="131"/>
        <v>Priya Mohanty</v>
      </c>
      <c r="AB1051" s="26">
        <v>24.88</v>
      </c>
      <c r="AG1051" s="26" t="s">
        <v>3104</v>
      </c>
      <c r="AH1051" s="4" t="str">
        <f t="shared" si="132"/>
        <v>01050</v>
      </c>
      <c r="AP1051" s="4"/>
      <c r="AU1051" s="26" t="s">
        <v>1377</v>
      </c>
      <c r="AV1051" s="46" t="str">
        <f t="shared" si="133"/>
        <v>Approved</v>
      </c>
      <c r="BA1051" s="26" t="s">
        <v>3104</v>
      </c>
      <c r="BB1051" s="71" t="s">
        <v>1207</v>
      </c>
      <c r="BC1051" s="4" t="str">
        <f t="shared" si="134"/>
        <v>Sambalpur</v>
      </c>
      <c r="BE1051" s="4"/>
      <c r="BF1051" s="4"/>
      <c r="BG1051" s="26" t="s">
        <v>3104</v>
      </c>
      <c r="BH1051" s="26" t="s">
        <v>12</v>
      </c>
      <c r="BI1051" s="4">
        <f t="shared" si="135"/>
        <v>105.8</v>
      </c>
    </row>
    <row r="1052" spans="9:61">
      <c r="I1052" s="24">
        <v>833</v>
      </c>
      <c r="J1052" s="46" t="str" cm="1">
        <f t="array" ref="J1052">_xlfn.IFS(I1052&gt;=750,"Low Risk",AND(I1052&gt;=650,I1052&lt;=749),"Medium Risk",I1052&lt;650,"High Risk")</f>
        <v>Low Risk</v>
      </c>
      <c r="N1052" s="4"/>
      <c r="P1052" s="26">
        <v>24.88</v>
      </c>
      <c r="Q1052" s="4" t="str">
        <f t="shared" si="136"/>
        <v>Available</v>
      </c>
      <c r="Y1052" s="24" t="s">
        <v>3106</v>
      </c>
      <c r="Z1052" s="24" t="s">
        <v>16</v>
      </c>
      <c r="AA1052" s="84" t="str">
        <f t="shared" si="131"/>
        <v>Suresh Panda</v>
      </c>
      <c r="AB1052" s="24">
        <v>76.400000000000006</v>
      </c>
      <c r="AG1052" s="24" t="s">
        <v>3106</v>
      </c>
      <c r="AH1052" s="4" t="str">
        <f t="shared" si="132"/>
        <v>01051</v>
      </c>
      <c r="AP1052" s="4"/>
      <c r="AU1052" s="24" t="s">
        <v>1377</v>
      </c>
      <c r="AV1052" s="46" t="str">
        <f t="shared" si="133"/>
        <v>Approved</v>
      </c>
      <c r="BA1052" s="24" t="s">
        <v>3106</v>
      </c>
      <c r="BB1052" s="70" t="s">
        <v>333</v>
      </c>
      <c r="BC1052" s="4" t="str">
        <f t="shared" si="134"/>
        <v>Puri</v>
      </c>
      <c r="BE1052" s="4"/>
      <c r="BF1052" s="4"/>
      <c r="BG1052" s="24" t="s">
        <v>3106</v>
      </c>
      <c r="BH1052" s="24" t="s">
        <v>16</v>
      </c>
      <c r="BI1052" s="4">
        <f t="shared" si="135"/>
        <v>197.62</v>
      </c>
    </row>
    <row r="1053" spans="9:61">
      <c r="I1053" s="26">
        <v>667</v>
      </c>
      <c r="J1053" s="46" t="str" cm="1">
        <f t="array" ref="J1053">_xlfn.IFS(I1053&gt;=750,"Low Risk",AND(I1053&gt;=650,I1053&lt;=749),"Medium Risk",I1053&lt;650,"High Risk")</f>
        <v>Medium Risk</v>
      </c>
      <c r="N1053" s="4"/>
      <c r="P1053" s="24">
        <v>76.400000000000006</v>
      </c>
      <c r="Q1053" s="4" t="str">
        <f t="shared" si="136"/>
        <v>Available</v>
      </c>
      <c r="Y1053" s="26" t="s">
        <v>3107</v>
      </c>
      <c r="Z1053" s="26" t="s">
        <v>41</v>
      </c>
      <c r="AA1053" s="84" t="str">
        <f t="shared" si="131"/>
        <v>Pooja Tripathi</v>
      </c>
      <c r="AB1053" s="26">
        <v>29.61</v>
      </c>
      <c r="AG1053" s="26" t="s">
        <v>3107</v>
      </c>
      <c r="AH1053" s="4" t="str">
        <f t="shared" si="132"/>
        <v>01052</v>
      </c>
      <c r="AP1053" s="4"/>
      <c r="AU1053" s="26" t="s">
        <v>1386</v>
      </c>
      <c r="AV1053" s="46" t="str">
        <f t="shared" si="133"/>
        <v>Rejected</v>
      </c>
      <c r="BA1053" s="26" t="s">
        <v>3107</v>
      </c>
      <c r="BB1053" s="71" t="s">
        <v>309</v>
      </c>
      <c r="BC1053" s="4" t="str">
        <f t="shared" si="134"/>
        <v>Jharsuguda</v>
      </c>
      <c r="BE1053" s="4"/>
      <c r="BF1053" s="4"/>
      <c r="BG1053" s="26" t="s">
        <v>3107</v>
      </c>
      <c r="BH1053" s="26" t="s">
        <v>41</v>
      </c>
      <c r="BI1053" s="4">
        <f t="shared" si="135"/>
        <v>251.78</v>
      </c>
    </row>
    <row r="1054" spans="9:61">
      <c r="I1054" s="24">
        <v>686</v>
      </c>
      <c r="J1054" s="46" t="str" cm="1">
        <f t="array" ref="J1054">_xlfn.IFS(I1054&gt;=750,"Low Risk",AND(I1054&gt;=650,I1054&lt;=749),"Medium Risk",I1054&lt;650,"High Risk")</f>
        <v>Medium Risk</v>
      </c>
      <c r="N1054" s="4"/>
      <c r="P1054" s="26">
        <v>29.61</v>
      </c>
      <c r="Q1054" s="4" t="str">
        <f t="shared" si="136"/>
        <v>Available</v>
      </c>
      <c r="Y1054" s="24" t="s">
        <v>3109</v>
      </c>
      <c r="Z1054" s="24" t="s">
        <v>16</v>
      </c>
      <c r="AA1054" s="84" t="str">
        <f t="shared" si="131"/>
        <v>Suresh Panda</v>
      </c>
      <c r="AB1054" s="24">
        <v>74.94</v>
      </c>
      <c r="AG1054" s="24" t="s">
        <v>3109</v>
      </c>
      <c r="AH1054" s="4" t="str">
        <f t="shared" si="132"/>
        <v>01053</v>
      </c>
      <c r="AP1054" s="4"/>
      <c r="AU1054" s="24" t="s">
        <v>1386</v>
      </c>
      <c r="AV1054" s="46" t="str">
        <f t="shared" si="133"/>
        <v>Rejected</v>
      </c>
      <c r="BA1054" s="24" t="s">
        <v>3109</v>
      </c>
      <c r="BB1054" s="70" t="s">
        <v>886</v>
      </c>
      <c r="BC1054" s="4" t="str">
        <f t="shared" si="134"/>
        <v>Balasore</v>
      </c>
      <c r="BE1054" s="4"/>
      <c r="BF1054" s="4"/>
      <c r="BG1054" s="24" t="s">
        <v>3109</v>
      </c>
      <c r="BH1054" s="24" t="s">
        <v>16</v>
      </c>
      <c r="BI1054" s="4">
        <f t="shared" si="135"/>
        <v>197.62</v>
      </c>
    </row>
    <row r="1055" spans="9:61">
      <c r="I1055" s="26">
        <v>833</v>
      </c>
      <c r="J1055" s="46" t="str" cm="1">
        <f t="array" ref="J1055">_xlfn.IFS(I1055&gt;=750,"Low Risk",AND(I1055&gt;=650,I1055&lt;=749),"Medium Risk",I1055&lt;650,"High Risk")</f>
        <v>Low Risk</v>
      </c>
      <c r="N1055" s="4"/>
      <c r="P1055" s="24">
        <v>74.94</v>
      </c>
      <c r="Q1055" s="4" t="str">
        <f t="shared" si="136"/>
        <v>Available</v>
      </c>
      <c r="Y1055" s="26" t="s">
        <v>3110</v>
      </c>
      <c r="Z1055" s="26" t="s">
        <v>32</v>
      </c>
      <c r="AA1055" s="84" t="str">
        <f t="shared" si="131"/>
        <v>Ramesh Behera</v>
      </c>
      <c r="AB1055" s="26">
        <v>45.61</v>
      </c>
      <c r="AG1055" s="26" t="s">
        <v>3110</v>
      </c>
      <c r="AH1055" s="4" t="str">
        <f t="shared" si="132"/>
        <v>01054</v>
      </c>
      <c r="AP1055" s="4"/>
      <c r="AU1055" s="26" t="s">
        <v>1386</v>
      </c>
      <c r="AV1055" s="46" t="str">
        <f t="shared" si="133"/>
        <v>Rejected</v>
      </c>
      <c r="BA1055" s="26" t="s">
        <v>3110</v>
      </c>
      <c r="BB1055" s="71" t="s">
        <v>169</v>
      </c>
      <c r="BC1055" s="4" t="str">
        <f t="shared" si="134"/>
        <v>Berhampur</v>
      </c>
      <c r="BE1055" s="4"/>
      <c r="BF1055" s="4"/>
      <c r="BG1055" s="26" t="s">
        <v>3110</v>
      </c>
      <c r="BH1055" s="26" t="s">
        <v>32</v>
      </c>
      <c r="BI1055" s="4">
        <f t="shared" si="135"/>
        <v>224.53</v>
      </c>
    </row>
    <row r="1056" spans="9:61">
      <c r="I1056" s="24">
        <v>747</v>
      </c>
      <c r="J1056" s="46" t="str" cm="1">
        <f t="array" ref="J1056">_xlfn.IFS(I1056&gt;=750,"Low Risk",AND(I1056&gt;=650,I1056&lt;=749),"Medium Risk",I1056&lt;650,"High Risk")</f>
        <v>Medium Risk</v>
      </c>
      <c r="N1056" s="4"/>
      <c r="P1056" s="26">
        <v>45.61</v>
      </c>
      <c r="Q1056" s="4" t="str">
        <f t="shared" si="136"/>
        <v>Available</v>
      </c>
      <c r="Y1056" s="24" t="s">
        <v>3111</v>
      </c>
      <c r="Z1056" s="24" t="s">
        <v>7</v>
      </c>
      <c r="AA1056" s="84" t="str">
        <f t="shared" si="131"/>
        <v>Rajesh Kumar</v>
      </c>
      <c r="AB1056" s="24">
        <v>21.66</v>
      </c>
      <c r="AG1056" s="24" t="s">
        <v>3111</v>
      </c>
      <c r="AH1056" s="4" t="str">
        <f t="shared" si="132"/>
        <v>01055</v>
      </c>
      <c r="AP1056" s="4"/>
      <c r="AU1056" s="24" t="s">
        <v>1377</v>
      </c>
      <c r="AV1056" s="46" t="str">
        <f t="shared" si="133"/>
        <v>Approved</v>
      </c>
      <c r="BA1056" s="24" t="s">
        <v>3111</v>
      </c>
      <c r="BB1056" s="70" t="s">
        <v>80</v>
      </c>
      <c r="BC1056" s="4" t="str">
        <f t="shared" si="134"/>
        <v>Cuttack</v>
      </c>
      <c r="BE1056" s="4"/>
      <c r="BF1056" s="4"/>
      <c r="BG1056" s="24" t="s">
        <v>3111</v>
      </c>
      <c r="BH1056" s="24" t="s">
        <v>7</v>
      </c>
      <c r="BI1056" s="4">
        <f t="shared" si="135"/>
        <v>209.86</v>
      </c>
    </row>
    <row r="1057" spans="9:61">
      <c r="I1057" s="26">
        <v>878</v>
      </c>
      <c r="J1057" s="46" t="str" cm="1">
        <f t="array" ref="J1057">_xlfn.IFS(I1057&gt;=750,"Low Risk",AND(I1057&gt;=650,I1057&lt;=749),"Medium Risk",I1057&lt;650,"High Risk")</f>
        <v>Low Risk</v>
      </c>
      <c r="N1057" s="4"/>
      <c r="P1057" s="24">
        <v>21.66</v>
      </c>
      <c r="Q1057" s="4" t="str">
        <f t="shared" si="136"/>
        <v>Available</v>
      </c>
      <c r="Y1057" s="26" t="s">
        <v>3112</v>
      </c>
      <c r="Z1057" s="26" t="s">
        <v>35</v>
      </c>
      <c r="AA1057" s="84" t="str">
        <f t="shared" si="131"/>
        <v>Kavita Rath</v>
      </c>
      <c r="AB1057" s="26">
        <v>1.53</v>
      </c>
      <c r="AG1057" s="26" t="s">
        <v>3112</v>
      </c>
      <c r="AH1057" s="4" t="str">
        <f t="shared" si="132"/>
        <v>01056</v>
      </c>
      <c r="AP1057" s="4"/>
      <c r="AU1057" s="26" t="s">
        <v>1377</v>
      </c>
      <c r="AV1057" s="46" t="str">
        <f t="shared" si="133"/>
        <v>Approved</v>
      </c>
      <c r="BA1057" s="26" t="s">
        <v>3112</v>
      </c>
      <c r="BB1057" s="71" t="s">
        <v>480</v>
      </c>
      <c r="BC1057" s="4" t="str">
        <f t="shared" si="134"/>
        <v>Dhenkanal</v>
      </c>
      <c r="BE1057" s="4"/>
      <c r="BF1057" s="4"/>
      <c r="BG1057" s="26" t="s">
        <v>3112</v>
      </c>
      <c r="BH1057" s="26" t="s">
        <v>35</v>
      </c>
      <c r="BI1057" s="4">
        <f t="shared" si="135"/>
        <v>103.83</v>
      </c>
    </row>
    <row r="1058" spans="9:61">
      <c r="I1058" s="24">
        <v>638</v>
      </c>
      <c r="J1058" s="46" t="str" cm="1">
        <f t="array" ref="J1058">_xlfn.IFS(I1058&gt;=750,"Low Risk",AND(I1058&gt;=650,I1058&lt;=749),"Medium Risk",I1058&lt;650,"High Risk")</f>
        <v>High Risk</v>
      </c>
      <c r="N1058" s="4"/>
      <c r="P1058" s="26">
        <v>1.53</v>
      </c>
      <c r="Q1058" s="4" t="str">
        <f t="shared" si="136"/>
        <v>Available</v>
      </c>
      <c r="Y1058" s="24" t="s">
        <v>3113</v>
      </c>
      <c r="Z1058" s="24" t="s">
        <v>28</v>
      </c>
      <c r="AA1058" s="84" t="str">
        <f t="shared" si="131"/>
        <v>Sunita Sahu</v>
      </c>
      <c r="AB1058" s="24">
        <v>22.68</v>
      </c>
      <c r="AG1058" s="24" t="s">
        <v>3113</v>
      </c>
      <c r="AH1058" s="4" t="str">
        <f t="shared" si="132"/>
        <v>01057</v>
      </c>
      <c r="AP1058" s="4"/>
      <c r="AU1058" s="24" t="s">
        <v>1377</v>
      </c>
      <c r="AV1058" s="46" t="str">
        <f t="shared" si="133"/>
        <v>Approved</v>
      </c>
      <c r="BA1058" s="24" t="s">
        <v>3113</v>
      </c>
      <c r="BB1058" s="70" t="s">
        <v>840</v>
      </c>
      <c r="BC1058" s="4" t="str">
        <f t="shared" si="134"/>
        <v>Balasore</v>
      </c>
      <c r="BE1058" s="4"/>
      <c r="BF1058" s="4"/>
      <c r="BG1058" s="24" t="s">
        <v>3113</v>
      </c>
      <c r="BH1058" s="24" t="s">
        <v>28</v>
      </c>
      <c r="BI1058" s="4">
        <f t="shared" si="135"/>
        <v>162.30000000000001</v>
      </c>
    </row>
    <row r="1059" spans="9:61">
      <c r="I1059" s="26">
        <v>856</v>
      </c>
      <c r="J1059" s="46" t="str" cm="1">
        <f t="array" ref="J1059">_xlfn.IFS(I1059&gt;=750,"Low Risk",AND(I1059&gt;=650,I1059&lt;=749),"Medium Risk",I1059&lt;650,"High Risk")</f>
        <v>Low Risk</v>
      </c>
      <c r="N1059" s="4"/>
      <c r="P1059" s="24">
        <v>22.68</v>
      </c>
      <c r="Q1059" s="4" t="str">
        <f t="shared" si="136"/>
        <v>Available</v>
      </c>
      <c r="Y1059" s="26" t="s">
        <v>3115</v>
      </c>
      <c r="Z1059" s="26" t="s">
        <v>7</v>
      </c>
      <c r="AA1059" s="84" t="str">
        <f t="shared" si="131"/>
        <v>Rajesh Kumar</v>
      </c>
      <c r="AB1059" s="26">
        <v>6.89</v>
      </c>
      <c r="AG1059" s="26" t="s">
        <v>3115</v>
      </c>
      <c r="AH1059" s="4" t="str">
        <f t="shared" si="132"/>
        <v>01058</v>
      </c>
      <c r="AP1059" s="4"/>
      <c r="AU1059" s="26" t="s">
        <v>1377</v>
      </c>
      <c r="AV1059" s="46" t="str">
        <f t="shared" si="133"/>
        <v>Approved</v>
      </c>
      <c r="BA1059" s="26" t="s">
        <v>3115</v>
      </c>
      <c r="BB1059" s="71" t="s">
        <v>576</v>
      </c>
      <c r="BC1059" s="4" t="str">
        <f t="shared" si="134"/>
        <v>Dhenkanal</v>
      </c>
      <c r="BE1059" s="4"/>
      <c r="BF1059" s="4"/>
      <c r="BG1059" s="26" t="s">
        <v>3115</v>
      </c>
      <c r="BH1059" s="26" t="s">
        <v>7</v>
      </c>
      <c r="BI1059" s="4">
        <f t="shared" si="135"/>
        <v>209.86</v>
      </c>
    </row>
    <row r="1060" spans="9:61">
      <c r="I1060" s="24">
        <v>751</v>
      </c>
      <c r="J1060" s="46" t="str" cm="1">
        <f t="array" ref="J1060">_xlfn.IFS(I1060&gt;=750,"Low Risk",AND(I1060&gt;=650,I1060&lt;=749),"Medium Risk",I1060&lt;650,"High Risk")</f>
        <v>Low Risk</v>
      </c>
      <c r="N1060" s="4"/>
      <c r="P1060" s="26">
        <v>6.89</v>
      </c>
      <c r="Q1060" s="4" t="str">
        <f t="shared" si="136"/>
        <v>Available</v>
      </c>
      <c r="Y1060" s="24" t="s">
        <v>3116</v>
      </c>
      <c r="Z1060" s="24" t="s">
        <v>24</v>
      </c>
      <c r="AA1060" s="84" t="str">
        <f t="shared" si="131"/>
        <v>Bikash Nayak</v>
      </c>
      <c r="AB1060" s="24">
        <v>59.05</v>
      </c>
      <c r="AG1060" s="24" t="s">
        <v>3116</v>
      </c>
      <c r="AH1060" s="4" t="str">
        <f t="shared" si="132"/>
        <v>01059</v>
      </c>
      <c r="AP1060" s="4"/>
      <c r="AU1060" s="24" t="s">
        <v>1426</v>
      </c>
      <c r="AV1060" s="46" t="str">
        <f t="shared" si="133"/>
        <v>Under Review</v>
      </c>
      <c r="BA1060" s="24" t="s">
        <v>3116</v>
      </c>
      <c r="BB1060" s="70" t="s">
        <v>761</v>
      </c>
      <c r="BC1060" s="4" t="str">
        <f t="shared" si="134"/>
        <v>Bhubaneswar</v>
      </c>
      <c r="BE1060" s="4"/>
      <c r="BF1060" s="4"/>
      <c r="BG1060" s="24" t="s">
        <v>3116</v>
      </c>
      <c r="BH1060" s="24" t="s">
        <v>24</v>
      </c>
      <c r="BI1060" s="4">
        <f t="shared" si="135"/>
        <v>190.31</v>
      </c>
    </row>
    <row r="1061" spans="9:61">
      <c r="I1061" s="26">
        <v>713</v>
      </c>
      <c r="J1061" s="46" t="str" cm="1">
        <f t="array" ref="J1061">_xlfn.IFS(I1061&gt;=750,"Low Risk",AND(I1061&gt;=650,I1061&lt;=749),"Medium Risk",I1061&lt;650,"High Risk")</f>
        <v>Medium Risk</v>
      </c>
      <c r="N1061" s="4"/>
      <c r="P1061" s="24">
        <v>59.05</v>
      </c>
      <c r="Q1061" s="4" t="str">
        <f t="shared" si="136"/>
        <v>Available</v>
      </c>
      <c r="Y1061" s="26" t="s">
        <v>3117</v>
      </c>
      <c r="Z1061" s="26" t="s">
        <v>7</v>
      </c>
      <c r="AA1061" s="84" t="str">
        <f t="shared" si="131"/>
        <v>Rajesh Kumar</v>
      </c>
      <c r="AB1061" s="26">
        <v>2.0099999999999998</v>
      </c>
      <c r="AG1061" s="26" t="s">
        <v>3117</v>
      </c>
      <c r="AH1061" s="4" t="str">
        <f t="shared" si="132"/>
        <v>01060</v>
      </c>
      <c r="AP1061" s="4"/>
      <c r="AU1061" s="26" t="s">
        <v>1377</v>
      </c>
      <c r="AV1061" s="46" t="str">
        <f t="shared" si="133"/>
        <v>Approved</v>
      </c>
      <c r="BA1061" s="26" t="s">
        <v>3117</v>
      </c>
      <c r="BB1061" s="71" t="s">
        <v>661</v>
      </c>
      <c r="BC1061" s="4" t="str">
        <f t="shared" si="134"/>
        <v>Dhenkanal</v>
      </c>
      <c r="BE1061" s="4"/>
      <c r="BF1061" s="4"/>
      <c r="BG1061" s="26" t="s">
        <v>3117</v>
      </c>
      <c r="BH1061" s="26" t="s">
        <v>7</v>
      </c>
      <c r="BI1061" s="4">
        <f t="shared" si="135"/>
        <v>209.86</v>
      </c>
    </row>
    <row r="1062" spans="9:61">
      <c r="I1062" s="24">
        <v>692</v>
      </c>
      <c r="J1062" s="46" t="str" cm="1">
        <f t="array" ref="J1062">_xlfn.IFS(I1062&gt;=750,"Low Risk",AND(I1062&gt;=650,I1062&lt;=749),"Medium Risk",I1062&lt;650,"High Risk")</f>
        <v>Medium Risk</v>
      </c>
      <c r="N1062" s="4"/>
      <c r="P1062" s="26">
        <v>2.0099999999999998</v>
      </c>
      <c r="Q1062" s="4" t="str">
        <f t="shared" si="136"/>
        <v>Available</v>
      </c>
      <c r="Y1062" s="24" t="s">
        <v>3119</v>
      </c>
      <c r="Z1062" s="24" t="s">
        <v>24</v>
      </c>
      <c r="AA1062" s="84" t="str">
        <f t="shared" si="131"/>
        <v>Bikash Nayak</v>
      </c>
      <c r="AB1062" s="24">
        <v>28.67</v>
      </c>
      <c r="AG1062" s="24" t="s">
        <v>3119</v>
      </c>
      <c r="AH1062" s="4" t="str">
        <f t="shared" si="132"/>
        <v>01061</v>
      </c>
      <c r="AP1062" s="4"/>
      <c r="AU1062" s="24" t="s">
        <v>1426</v>
      </c>
      <c r="AV1062" s="46" t="str">
        <f t="shared" si="133"/>
        <v>Under Review</v>
      </c>
      <c r="BA1062" s="24" t="s">
        <v>3119</v>
      </c>
      <c r="BB1062" s="70" t="s">
        <v>1320</v>
      </c>
      <c r="BC1062" s="4" t="str">
        <f t="shared" si="134"/>
        <v>Berhampur</v>
      </c>
      <c r="BE1062" s="4"/>
      <c r="BF1062" s="4"/>
      <c r="BG1062" s="24" t="s">
        <v>3119</v>
      </c>
      <c r="BH1062" s="24" t="s">
        <v>24</v>
      </c>
      <c r="BI1062" s="4">
        <f t="shared" si="135"/>
        <v>190.31</v>
      </c>
    </row>
    <row r="1063" spans="9:61">
      <c r="I1063" s="26">
        <v>866</v>
      </c>
      <c r="J1063" s="46" t="str" cm="1">
        <f t="array" ref="J1063">_xlfn.IFS(I1063&gt;=750,"Low Risk",AND(I1063&gt;=650,I1063&lt;=749),"Medium Risk",I1063&lt;650,"High Risk")</f>
        <v>Low Risk</v>
      </c>
      <c r="N1063" s="4"/>
      <c r="P1063" s="24">
        <v>28.67</v>
      </c>
      <c r="Q1063" s="4" t="str">
        <f t="shared" si="136"/>
        <v>Available</v>
      </c>
      <c r="Y1063" s="26" t="s">
        <v>3121</v>
      </c>
      <c r="Z1063" s="26" t="s">
        <v>28</v>
      </c>
      <c r="AA1063" s="84" t="str">
        <f t="shared" si="131"/>
        <v>Sunita Sahu</v>
      </c>
      <c r="AB1063" s="26">
        <v>81.150000000000006</v>
      </c>
      <c r="AG1063" s="26" t="s">
        <v>3121</v>
      </c>
      <c r="AH1063" s="4" t="str">
        <f t="shared" si="132"/>
        <v>01062</v>
      </c>
      <c r="AP1063" s="4"/>
      <c r="AU1063" s="26" t="s">
        <v>1381</v>
      </c>
      <c r="AV1063" s="46" t="str">
        <f t="shared" si="133"/>
        <v>Rejected</v>
      </c>
      <c r="BA1063" s="26" t="s">
        <v>3121</v>
      </c>
      <c r="BB1063" s="71" t="s">
        <v>435</v>
      </c>
      <c r="BC1063" s="4" t="str">
        <f t="shared" si="134"/>
        <v>Dhenkanal</v>
      </c>
      <c r="BE1063" s="4"/>
      <c r="BF1063" s="4"/>
      <c r="BG1063" s="26" t="s">
        <v>3121</v>
      </c>
      <c r="BH1063" s="26" t="s">
        <v>28</v>
      </c>
      <c r="BI1063" s="4">
        <f t="shared" si="135"/>
        <v>162.30000000000001</v>
      </c>
    </row>
    <row r="1064" spans="9:61">
      <c r="I1064" s="24">
        <v>653</v>
      </c>
      <c r="J1064" s="46" t="str" cm="1">
        <f t="array" ref="J1064">_xlfn.IFS(I1064&gt;=750,"Low Risk",AND(I1064&gt;=650,I1064&lt;=749),"Medium Risk",I1064&lt;650,"High Risk")</f>
        <v>Medium Risk</v>
      </c>
      <c r="N1064" s="4"/>
      <c r="P1064" s="26">
        <v>81.150000000000006</v>
      </c>
      <c r="Q1064" s="4" t="str">
        <f t="shared" si="136"/>
        <v>Available</v>
      </c>
      <c r="Y1064" s="24" t="s">
        <v>3123</v>
      </c>
      <c r="Z1064" s="24" t="s">
        <v>7</v>
      </c>
      <c r="AA1064" s="84" t="str">
        <f t="shared" si="131"/>
        <v>Rajesh Kumar</v>
      </c>
      <c r="AB1064" s="24">
        <v>50.93</v>
      </c>
      <c r="AG1064" s="24" t="s">
        <v>3123</v>
      </c>
      <c r="AH1064" s="4" t="str">
        <f t="shared" si="132"/>
        <v>01063</v>
      </c>
      <c r="AP1064" s="4"/>
      <c r="AU1064" s="24" t="s">
        <v>1386</v>
      </c>
      <c r="AV1064" s="46" t="str">
        <f t="shared" si="133"/>
        <v>Rejected</v>
      </c>
      <c r="BA1064" s="24" t="s">
        <v>3123</v>
      </c>
      <c r="BB1064" s="70" t="s">
        <v>1139</v>
      </c>
      <c r="BC1064" s="4" t="str">
        <f t="shared" si="134"/>
        <v>Bhubaneswar</v>
      </c>
      <c r="BE1064" s="4"/>
      <c r="BF1064" s="4"/>
      <c r="BG1064" s="24" t="s">
        <v>3123</v>
      </c>
      <c r="BH1064" s="24" t="s">
        <v>7</v>
      </c>
      <c r="BI1064" s="4">
        <f t="shared" si="135"/>
        <v>209.86</v>
      </c>
    </row>
    <row r="1065" spans="9:61">
      <c r="I1065" s="26">
        <v>582</v>
      </c>
      <c r="J1065" s="46" t="str" cm="1">
        <f t="array" ref="J1065">_xlfn.IFS(I1065&gt;=750,"Low Risk",AND(I1065&gt;=650,I1065&lt;=749),"Medium Risk",I1065&lt;650,"High Risk")</f>
        <v>High Risk</v>
      </c>
      <c r="N1065" s="4"/>
      <c r="P1065" s="24">
        <v>50.93</v>
      </c>
      <c r="Q1065" s="4" t="str">
        <f t="shared" si="136"/>
        <v>Available</v>
      </c>
      <c r="Y1065" s="26" t="s">
        <v>3124</v>
      </c>
      <c r="Z1065" s="26" t="s">
        <v>16</v>
      </c>
      <c r="AA1065" s="84" t="str">
        <f t="shared" si="131"/>
        <v>Suresh Panda</v>
      </c>
      <c r="AB1065" s="26">
        <v>1.72</v>
      </c>
      <c r="AG1065" s="26" t="s">
        <v>3124</v>
      </c>
      <c r="AH1065" s="4" t="str">
        <f t="shared" si="132"/>
        <v>01064</v>
      </c>
      <c r="AP1065" s="4"/>
      <c r="AU1065" s="26" t="s">
        <v>1377</v>
      </c>
      <c r="AV1065" s="46" t="str">
        <f t="shared" si="133"/>
        <v>Approved</v>
      </c>
      <c r="BA1065" s="26" t="s">
        <v>3124</v>
      </c>
      <c r="BB1065" s="71" t="s">
        <v>636</v>
      </c>
      <c r="BC1065" s="4" t="str">
        <f t="shared" si="134"/>
        <v>Bhubaneswar</v>
      </c>
      <c r="BE1065" s="4"/>
      <c r="BF1065" s="4"/>
      <c r="BG1065" s="26" t="s">
        <v>3124</v>
      </c>
      <c r="BH1065" s="26" t="s">
        <v>16</v>
      </c>
      <c r="BI1065" s="4">
        <f t="shared" si="135"/>
        <v>197.62</v>
      </c>
    </row>
    <row r="1066" spans="9:61">
      <c r="I1066" s="24">
        <v>737</v>
      </c>
      <c r="J1066" s="46" t="str" cm="1">
        <f t="array" ref="J1066">_xlfn.IFS(I1066&gt;=750,"Low Risk",AND(I1066&gt;=650,I1066&lt;=749),"Medium Risk",I1066&lt;650,"High Risk")</f>
        <v>Medium Risk</v>
      </c>
      <c r="N1066" s="4"/>
      <c r="P1066" s="26">
        <v>1.72</v>
      </c>
      <c r="Q1066" s="4" t="str">
        <f t="shared" si="136"/>
        <v>Available</v>
      </c>
      <c r="Y1066" s="24" t="s">
        <v>3125</v>
      </c>
      <c r="Z1066" s="24" t="s">
        <v>41</v>
      </c>
      <c r="AA1066" s="84" t="str">
        <f t="shared" si="131"/>
        <v>Pooja Tripathi</v>
      </c>
      <c r="AB1066" s="24">
        <v>75.38</v>
      </c>
      <c r="AG1066" s="24" t="s">
        <v>3125</v>
      </c>
      <c r="AH1066" s="4" t="str">
        <f t="shared" si="132"/>
        <v>01065</v>
      </c>
      <c r="AP1066" s="4"/>
      <c r="AU1066" s="24" t="s">
        <v>1377</v>
      </c>
      <c r="AV1066" s="46" t="str">
        <f t="shared" si="133"/>
        <v>Approved</v>
      </c>
      <c r="BA1066" s="24" t="s">
        <v>3125</v>
      </c>
      <c r="BB1066" s="70" t="s">
        <v>315</v>
      </c>
      <c r="BC1066" s="4" t="str">
        <f t="shared" si="134"/>
        <v>Berhampur</v>
      </c>
      <c r="BE1066" s="4"/>
      <c r="BF1066" s="4"/>
      <c r="BG1066" s="24" t="s">
        <v>3125</v>
      </c>
      <c r="BH1066" s="24" t="s">
        <v>41</v>
      </c>
      <c r="BI1066" s="4">
        <f t="shared" si="135"/>
        <v>251.78</v>
      </c>
    </row>
    <row r="1067" spans="9:61">
      <c r="I1067" s="26">
        <v>721</v>
      </c>
      <c r="J1067" s="46" t="str" cm="1">
        <f t="array" ref="J1067">_xlfn.IFS(I1067&gt;=750,"Low Risk",AND(I1067&gt;=650,I1067&lt;=749),"Medium Risk",I1067&lt;650,"High Risk")</f>
        <v>Medium Risk</v>
      </c>
      <c r="N1067" s="4"/>
      <c r="P1067" s="24">
        <v>75.38</v>
      </c>
      <c r="Q1067" s="4" t="str">
        <f t="shared" si="136"/>
        <v>Available</v>
      </c>
      <c r="Y1067" s="26" t="s">
        <v>3126</v>
      </c>
      <c r="Z1067" s="26" t="s">
        <v>35</v>
      </c>
      <c r="AA1067" s="84" t="str">
        <f t="shared" si="131"/>
        <v>Kavita Rath</v>
      </c>
      <c r="AB1067" s="26">
        <v>37.799999999999997</v>
      </c>
      <c r="AG1067" s="26" t="s">
        <v>3126</v>
      </c>
      <c r="AH1067" s="4" t="str">
        <f t="shared" si="132"/>
        <v>01066</v>
      </c>
      <c r="AP1067" s="4"/>
      <c r="AU1067" s="26" t="s">
        <v>1377</v>
      </c>
      <c r="AV1067" s="46" t="str">
        <f t="shared" si="133"/>
        <v>Approved</v>
      </c>
      <c r="BA1067" s="26" t="s">
        <v>3126</v>
      </c>
      <c r="BB1067" s="71" t="s">
        <v>190</v>
      </c>
      <c r="BC1067" s="4" t="str">
        <f t="shared" si="134"/>
        <v>Bhubaneswar</v>
      </c>
      <c r="BE1067" s="4"/>
      <c r="BF1067" s="4"/>
      <c r="BG1067" s="26" t="s">
        <v>3126</v>
      </c>
      <c r="BH1067" s="26" t="s">
        <v>35</v>
      </c>
      <c r="BI1067" s="4">
        <f t="shared" si="135"/>
        <v>103.83</v>
      </c>
    </row>
    <row r="1068" spans="9:61">
      <c r="I1068" s="24">
        <v>653</v>
      </c>
      <c r="J1068" s="46" t="str" cm="1">
        <f t="array" ref="J1068">_xlfn.IFS(I1068&gt;=750,"Low Risk",AND(I1068&gt;=650,I1068&lt;=749),"Medium Risk",I1068&lt;650,"High Risk")</f>
        <v>Medium Risk</v>
      </c>
      <c r="N1068" s="4"/>
      <c r="P1068" s="26">
        <v>37.799999999999997</v>
      </c>
      <c r="Q1068" s="4" t="str">
        <f t="shared" si="136"/>
        <v>Available</v>
      </c>
      <c r="Y1068" s="24" t="s">
        <v>3127</v>
      </c>
      <c r="Z1068" s="24" t="s">
        <v>12</v>
      </c>
      <c r="AA1068" s="84" t="str">
        <f t="shared" si="131"/>
        <v>Priya Mohanty</v>
      </c>
      <c r="AB1068" s="24">
        <v>40.159999999999997</v>
      </c>
      <c r="AG1068" s="24" t="s">
        <v>3127</v>
      </c>
      <c r="AH1068" s="4" t="str">
        <f t="shared" si="132"/>
        <v>01067</v>
      </c>
      <c r="AP1068" s="4"/>
      <c r="AU1068" s="24" t="s">
        <v>1386</v>
      </c>
      <c r="AV1068" s="46" t="str">
        <f t="shared" si="133"/>
        <v>Rejected</v>
      </c>
      <c r="BA1068" s="24" t="s">
        <v>3127</v>
      </c>
      <c r="BB1068" s="70" t="s">
        <v>1139</v>
      </c>
      <c r="BC1068" s="4" t="str">
        <f t="shared" si="134"/>
        <v>Bhubaneswar</v>
      </c>
      <c r="BE1068" s="4"/>
      <c r="BF1068" s="4"/>
      <c r="BG1068" s="24" t="s">
        <v>3127</v>
      </c>
      <c r="BH1068" s="24" t="s">
        <v>12</v>
      </c>
      <c r="BI1068" s="4">
        <f t="shared" si="135"/>
        <v>105.8</v>
      </c>
    </row>
    <row r="1069" spans="9:61">
      <c r="I1069" s="26">
        <v>825</v>
      </c>
      <c r="J1069" s="46" t="str" cm="1">
        <f t="array" ref="J1069">_xlfn.IFS(I1069&gt;=750,"Low Risk",AND(I1069&gt;=650,I1069&lt;=749),"Medium Risk",I1069&lt;650,"High Risk")</f>
        <v>Low Risk</v>
      </c>
      <c r="N1069" s="4"/>
      <c r="P1069" s="24">
        <v>40.159999999999997</v>
      </c>
      <c r="Q1069" s="4" t="str">
        <f t="shared" si="136"/>
        <v>Available</v>
      </c>
      <c r="Y1069" s="26" t="s">
        <v>3128</v>
      </c>
      <c r="Z1069" s="26" t="s">
        <v>38</v>
      </c>
      <c r="AA1069" s="84" t="str">
        <f t="shared" si="131"/>
        <v>Deepak Mishra</v>
      </c>
      <c r="AB1069" s="26"/>
      <c r="AG1069" s="26" t="s">
        <v>3128</v>
      </c>
      <c r="AH1069" s="4" t="str">
        <f t="shared" si="132"/>
        <v>01068</v>
      </c>
      <c r="AP1069" s="4"/>
      <c r="AU1069" s="26" t="s">
        <v>1377</v>
      </c>
      <c r="AV1069" s="46" t="str">
        <f t="shared" si="133"/>
        <v>Approved</v>
      </c>
      <c r="BA1069" s="26" t="s">
        <v>3128</v>
      </c>
      <c r="BB1069" s="71" t="s">
        <v>988</v>
      </c>
      <c r="BC1069" s="4" t="str">
        <f t="shared" si="134"/>
        <v>Dhenkanal</v>
      </c>
      <c r="BE1069" s="4"/>
      <c r="BF1069" s="4"/>
      <c r="BG1069" s="26" t="s">
        <v>3128</v>
      </c>
      <c r="BH1069" s="26" t="s">
        <v>38</v>
      </c>
      <c r="BI1069" s="4">
        <f t="shared" si="135"/>
        <v>144.97999999999999</v>
      </c>
    </row>
    <row r="1070" spans="9:61">
      <c r="I1070" s="24">
        <v>577</v>
      </c>
      <c r="J1070" s="46" t="str" cm="1">
        <f t="array" ref="J1070">_xlfn.IFS(I1070&gt;=750,"Low Risk",AND(I1070&gt;=650,I1070&lt;=749),"Medium Risk",I1070&lt;650,"High Risk")</f>
        <v>High Risk</v>
      </c>
      <c r="N1070" s="4"/>
      <c r="P1070" s="26"/>
      <c r="Q1070" s="4" t="str">
        <f t="shared" si="136"/>
        <v>missing</v>
      </c>
      <c r="Y1070" s="24" t="s">
        <v>3131</v>
      </c>
      <c r="Z1070" s="24" t="s">
        <v>38</v>
      </c>
      <c r="AA1070" s="84" t="str">
        <f t="shared" si="131"/>
        <v>Deepak Mishra</v>
      </c>
      <c r="AB1070" s="24">
        <v>27.78</v>
      </c>
      <c r="AG1070" s="24" t="s">
        <v>3131</v>
      </c>
      <c r="AH1070" s="4" t="str">
        <f t="shared" si="132"/>
        <v>01069</v>
      </c>
      <c r="AP1070" s="4"/>
      <c r="AU1070" s="24" t="s">
        <v>1426</v>
      </c>
      <c r="AV1070" s="46" t="str">
        <f t="shared" si="133"/>
        <v>Under Review</v>
      </c>
      <c r="BA1070" s="24" t="s">
        <v>3131</v>
      </c>
      <c r="BB1070" s="70" t="s">
        <v>979</v>
      </c>
      <c r="BC1070" s="4" t="str">
        <f t="shared" si="134"/>
        <v>Cuttack</v>
      </c>
      <c r="BE1070" s="4"/>
      <c r="BF1070" s="4"/>
      <c r="BG1070" s="24" t="s">
        <v>3131</v>
      </c>
      <c r="BH1070" s="24" t="s">
        <v>38</v>
      </c>
      <c r="BI1070" s="4">
        <f t="shared" si="135"/>
        <v>144.97999999999999</v>
      </c>
    </row>
    <row r="1071" spans="9:61">
      <c r="I1071" s="26">
        <v>714</v>
      </c>
      <c r="J1071" s="46" t="str" cm="1">
        <f t="array" ref="J1071">_xlfn.IFS(I1071&gt;=750,"Low Risk",AND(I1071&gt;=650,I1071&lt;=749),"Medium Risk",I1071&lt;650,"High Risk")</f>
        <v>Medium Risk</v>
      </c>
      <c r="N1071" s="4"/>
      <c r="P1071" s="24">
        <v>27.78</v>
      </c>
      <c r="Q1071" s="4" t="str">
        <f t="shared" si="136"/>
        <v>Available</v>
      </c>
      <c r="Y1071" s="26" t="s">
        <v>3132</v>
      </c>
      <c r="Z1071" s="26" t="s">
        <v>12</v>
      </c>
      <c r="AA1071" s="84" t="str">
        <f t="shared" si="131"/>
        <v>Priya Mohanty</v>
      </c>
      <c r="AB1071" s="26">
        <v>30.65</v>
      </c>
      <c r="AG1071" s="26" t="s">
        <v>3132</v>
      </c>
      <c r="AH1071" s="4" t="str">
        <f t="shared" si="132"/>
        <v>01070</v>
      </c>
      <c r="AP1071" s="4"/>
      <c r="AU1071" s="26" t="s">
        <v>1377</v>
      </c>
      <c r="AV1071" s="46" t="str">
        <f t="shared" si="133"/>
        <v>Approved</v>
      </c>
      <c r="BA1071" s="26" t="s">
        <v>3132</v>
      </c>
      <c r="BB1071" s="71" t="s">
        <v>282</v>
      </c>
      <c r="BC1071" s="4" t="str">
        <f t="shared" si="134"/>
        <v>Dhenkanal</v>
      </c>
      <c r="BE1071" s="4"/>
      <c r="BF1071" s="4"/>
      <c r="BG1071" s="26" t="s">
        <v>3132</v>
      </c>
      <c r="BH1071" s="26" t="s">
        <v>12</v>
      </c>
      <c r="BI1071" s="4">
        <f t="shared" si="135"/>
        <v>105.8</v>
      </c>
    </row>
    <row r="1072" spans="9:61">
      <c r="I1072" s="24">
        <v>740</v>
      </c>
      <c r="J1072" s="46" t="str" cm="1">
        <f t="array" ref="J1072">_xlfn.IFS(I1072&gt;=750,"Low Risk",AND(I1072&gt;=650,I1072&lt;=749),"Medium Risk",I1072&lt;650,"High Risk")</f>
        <v>Medium Risk</v>
      </c>
      <c r="N1072" s="4"/>
      <c r="P1072" s="26">
        <v>30.65</v>
      </c>
      <c r="Q1072" s="4" t="str">
        <f t="shared" si="136"/>
        <v>Available</v>
      </c>
      <c r="Y1072" s="24" t="s">
        <v>3133</v>
      </c>
      <c r="Z1072" s="24" t="s">
        <v>24</v>
      </c>
      <c r="AA1072" s="84" t="str">
        <f t="shared" si="131"/>
        <v>Bikash Nayak</v>
      </c>
      <c r="AB1072" s="24"/>
      <c r="AG1072" s="24" t="s">
        <v>3133</v>
      </c>
      <c r="AH1072" s="4" t="str">
        <f t="shared" si="132"/>
        <v>01071</v>
      </c>
      <c r="AP1072" s="4"/>
      <c r="AU1072" s="24" t="s">
        <v>1377</v>
      </c>
      <c r="AV1072" s="46" t="str">
        <f t="shared" si="133"/>
        <v>Approved</v>
      </c>
      <c r="BA1072" s="24" t="s">
        <v>3133</v>
      </c>
      <c r="BB1072" s="70" t="s">
        <v>1074</v>
      </c>
      <c r="BC1072" s="4" t="str">
        <f t="shared" si="134"/>
        <v>Angul</v>
      </c>
      <c r="BE1072" s="4"/>
      <c r="BF1072" s="4"/>
      <c r="BG1072" s="24" t="s">
        <v>3133</v>
      </c>
      <c r="BH1072" s="24" t="s">
        <v>24</v>
      </c>
      <c r="BI1072" s="4">
        <f t="shared" si="135"/>
        <v>190.31</v>
      </c>
    </row>
    <row r="1073" spans="9:61">
      <c r="I1073" s="26">
        <v>669</v>
      </c>
      <c r="J1073" s="46" t="str" cm="1">
        <f t="array" ref="J1073">_xlfn.IFS(I1073&gt;=750,"Low Risk",AND(I1073&gt;=650,I1073&lt;=749),"Medium Risk",I1073&lt;650,"High Risk")</f>
        <v>Medium Risk</v>
      </c>
      <c r="N1073" s="4"/>
      <c r="P1073" s="24"/>
      <c r="Q1073" s="4" t="str">
        <f t="shared" si="136"/>
        <v>missing</v>
      </c>
      <c r="Y1073" s="26" t="s">
        <v>3134</v>
      </c>
      <c r="Z1073" s="26" t="s">
        <v>35</v>
      </c>
      <c r="AA1073" s="84" t="str">
        <f t="shared" si="131"/>
        <v>Kavita Rath</v>
      </c>
      <c r="AB1073" s="26">
        <v>63.77</v>
      </c>
      <c r="AG1073" s="26" t="s">
        <v>3134</v>
      </c>
      <c r="AH1073" s="4" t="str">
        <f t="shared" si="132"/>
        <v>01072</v>
      </c>
      <c r="AP1073" s="4"/>
      <c r="AU1073" s="26" t="s">
        <v>1377</v>
      </c>
      <c r="AV1073" s="46" t="str">
        <f t="shared" si="133"/>
        <v>Approved</v>
      </c>
      <c r="BA1073" s="26" t="s">
        <v>3134</v>
      </c>
      <c r="BB1073" s="71" t="s">
        <v>753</v>
      </c>
      <c r="BC1073" s="4" t="str">
        <f t="shared" si="134"/>
        <v>Dhenkanal</v>
      </c>
      <c r="BE1073" s="4"/>
      <c r="BF1073" s="4"/>
      <c r="BG1073" s="26" t="s">
        <v>3134</v>
      </c>
      <c r="BH1073" s="26" t="s">
        <v>35</v>
      </c>
      <c r="BI1073" s="4">
        <f t="shared" si="135"/>
        <v>103.83</v>
      </c>
    </row>
    <row r="1074" spans="9:61">
      <c r="I1074" s="24">
        <v>849</v>
      </c>
      <c r="J1074" s="46" t="str" cm="1">
        <f t="array" ref="J1074">_xlfn.IFS(I1074&gt;=750,"Low Risk",AND(I1074&gt;=650,I1074&lt;=749),"Medium Risk",I1074&lt;650,"High Risk")</f>
        <v>Low Risk</v>
      </c>
      <c r="N1074" s="4"/>
      <c r="P1074" s="26">
        <v>63.77</v>
      </c>
      <c r="Q1074" s="4" t="str">
        <f t="shared" si="136"/>
        <v>Available</v>
      </c>
      <c r="Y1074" s="24" t="s">
        <v>3136</v>
      </c>
      <c r="Z1074" s="24" t="s">
        <v>28</v>
      </c>
      <c r="AA1074" s="84" t="str">
        <f t="shared" si="131"/>
        <v>Sunita Sahu</v>
      </c>
      <c r="AB1074" s="24">
        <v>66.89</v>
      </c>
      <c r="AG1074" s="24" t="s">
        <v>3136</v>
      </c>
      <c r="AH1074" s="4" t="str">
        <f t="shared" si="132"/>
        <v>01073</v>
      </c>
      <c r="AP1074" s="4"/>
      <c r="AU1074" s="24" t="s">
        <v>1426</v>
      </c>
      <c r="AV1074" s="46" t="str">
        <f t="shared" si="133"/>
        <v>Under Review</v>
      </c>
      <c r="BA1074" s="24" t="s">
        <v>3136</v>
      </c>
      <c r="BB1074" s="70" t="s">
        <v>320</v>
      </c>
      <c r="BC1074" s="4" t="str">
        <f t="shared" si="134"/>
        <v>Berhampur</v>
      </c>
      <c r="BE1074" s="4"/>
      <c r="BF1074" s="4"/>
      <c r="BG1074" s="24" t="s">
        <v>3136</v>
      </c>
      <c r="BH1074" s="24" t="s">
        <v>28</v>
      </c>
      <c r="BI1074" s="4">
        <f t="shared" si="135"/>
        <v>162.30000000000001</v>
      </c>
    </row>
    <row r="1075" spans="9:61">
      <c r="I1075" s="26">
        <v>881</v>
      </c>
      <c r="J1075" s="46" t="str" cm="1">
        <f t="array" ref="J1075">_xlfn.IFS(I1075&gt;=750,"Low Risk",AND(I1075&gt;=650,I1075&lt;=749),"Medium Risk",I1075&lt;650,"High Risk")</f>
        <v>Low Risk</v>
      </c>
      <c r="N1075" s="4"/>
      <c r="P1075" s="24">
        <v>66.89</v>
      </c>
      <c r="Q1075" s="4" t="str">
        <f t="shared" si="136"/>
        <v>Available</v>
      </c>
      <c r="Y1075" s="26" t="s">
        <v>3137</v>
      </c>
      <c r="Z1075" s="26" t="s">
        <v>28</v>
      </c>
      <c r="AA1075" s="84" t="str">
        <f t="shared" si="131"/>
        <v>Sunita Sahu</v>
      </c>
      <c r="AB1075" s="26">
        <v>14.36</v>
      </c>
      <c r="AG1075" s="26" t="s">
        <v>3137</v>
      </c>
      <c r="AH1075" s="4" t="str">
        <f t="shared" si="132"/>
        <v>01074</v>
      </c>
      <c r="AP1075" s="4"/>
      <c r="AU1075" s="26" t="s">
        <v>1386</v>
      </c>
      <c r="AV1075" s="46" t="str">
        <f t="shared" si="133"/>
        <v>Rejected</v>
      </c>
      <c r="BA1075" s="26" t="s">
        <v>3137</v>
      </c>
      <c r="BB1075" s="71" t="s">
        <v>1351</v>
      </c>
      <c r="BC1075" s="4" t="str">
        <f t="shared" si="134"/>
        <v>Jharsuguda</v>
      </c>
      <c r="BE1075" s="4"/>
      <c r="BF1075" s="4"/>
      <c r="BG1075" s="26" t="s">
        <v>3137</v>
      </c>
      <c r="BH1075" s="26" t="s">
        <v>28</v>
      </c>
      <c r="BI1075" s="4">
        <f t="shared" si="135"/>
        <v>162.30000000000001</v>
      </c>
    </row>
    <row r="1076" spans="9:61">
      <c r="I1076" s="24">
        <v>632</v>
      </c>
      <c r="J1076" s="46" t="str" cm="1">
        <f t="array" ref="J1076">_xlfn.IFS(I1076&gt;=750,"Low Risk",AND(I1076&gt;=650,I1076&lt;=749),"Medium Risk",I1076&lt;650,"High Risk")</f>
        <v>High Risk</v>
      </c>
      <c r="N1076" s="4"/>
      <c r="P1076" s="26">
        <v>14.36</v>
      </c>
      <c r="Q1076" s="4" t="str">
        <f t="shared" si="136"/>
        <v>Available</v>
      </c>
      <c r="Y1076" s="24" t="s">
        <v>3138</v>
      </c>
      <c r="Z1076" s="24" t="s">
        <v>28</v>
      </c>
      <c r="AA1076" s="84" t="str">
        <f t="shared" si="131"/>
        <v>Sunita Sahu</v>
      </c>
      <c r="AB1076" s="24">
        <v>39.79</v>
      </c>
      <c r="AG1076" s="24" t="s">
        <v>3138</v>
      </c>
      <c r="AH1076" s="4" t="str">
        <f t="shared" si="132"/>
        <v>01075</v>
      </c>
      <c r="AP1076" s="4"/>
      <c r="AU1076" s="24" t="s">
        <v>1377</v>
      </c>
      <c r="AV1076" s="46" t="str">
        <f t="shared" si="133"/>
        <v>Approved</v>
      </c>
      <c r="BA1076" s="24" t="s">
        <v>3138</v>
      </c>
      <c r="BB1076" s="70" t="s">
        <v>953</v>
      </c>
      <c r="BC1076" s="4" t="str">
        <f t="shared" si="134"/>
        <v>Cuttack</v>
      </c>
      <c r="BE1076" s="4"/>
      <c r="BF1076" s="4"/>
      <c r="BG1076" s="24" t="s">
        <v>3138</v>
      </c>
      <c r="BH1076" s="24" t="s">
        <v>28</v>
      </c>
      <c r="BI1076" s="4">
        <f t="shared" si="135"/>
        <v>162.30000000000001</v>
      </c>
    </row>
    <row r="1077" spans="9:61">
      <c r="I1077" s="26">
        <v>763</v>
      </c>
      <c r="J1077" s="46" t="str" cm="1">
        <f t="array" ref="J1077">_xlfn.IFS(I1077&gt;=750,"Low Risk",AND(I1077&gt;=650,I1077&lt;=749),"Medium Risk",I1077&lt;650,"High Risk")</f>
        <v>Low Risk</v>
      </c>
      <c r="N1077" s="4"/>
      <c r="P1077" s="24">
        <v>39.79</v>
      </c>
      <c r="Q1077" s="4" t="str">
        <f t="shared" si="136"/>
        <v>Available</v>
      </c>
      <c r="Y1077" s="26" t="s">
        <v>3140</v>
      </c>
      <c r="Z1077" s="26" t="s">
        <v>32</v>
      </c>
      <c r="AA1077" s="84" t="str">
        <f t="shared" si="131"/>
        <v>Ramesh Behera</v>
      </c>
      <c r="AB1077" s="26">
        <v>18.04</v>
      </c>
      <c r="AG1077" s="26" t="s">
        <v>3140</v>
      </c>
      <c r="AH1077" s="4" t="str">
        <f t="shared" si="132"/>
        <v>01076</v>
      </c>
      <c r="AP1077" s="4"/>
      <c r="AU1077" s="26" t="s">
        <v>1377</v>
      </c>
      <c r="AV1077" s="46" t="str">
        <f t="shared" si="133"/>
        <v>Approved</v>
      </c>
      <c r="BA1077" s="26" t="s">
        <v>3140</v>
      </c>
      <c r="BB1077" s="71" t="s">
        <v>950</v>
      </c>
      <c r="BC1077" s="4" t="str">
        <f t="shared" si="134"/>
        <v>Cuttack</v>
      </c>
      <c r="BE1077" s="4"/>
      <c r="BF1077" s="4"/>
      <c r="BG1077" s="26" t="s">
        <v>3140</v>
      </c>
      <c r="BH1077" s="26" t="s">
        <v>32</v>
      </c>
      <c r="BI1077" s="4">
        <f t="shared" si="135"/>
        <v>224.53</v>
      </c>
    </row>
    <row r="1078" spans="9:61">
      <c r="I1078" s="24">
        <v>777</v>
      </c>
      <c r="J1078" s="46" t="str" cm="1">
        <f t="array" ref="J1078">_xlfn.IFS(I1078&gt;=750,"Low Risk",AND(I1078&gt;=650,I1078&lt;=749),"Medium Risk",I1078&lt;650,"High Risk")</f>
        <v>Low Risk</v>
      </c>
      <c r="N1078" s="4"/>
      <c r="P1078" s="26">
        <v>18.04</v>
      </c>
      <c r="Q1078" s="4" t="str">
        <f t="shared" si="136"/>
        <v>Available</v>
      </c>
      <c r="Y1078" s="24" t="s">
        <v>3141</v>
      </c>
      <c r="Z1078" s="24" t="s">
        <v>24</v>
      </c>
      <c r="AA1078" s="84" t="str">
        <f t="shared" si="131"/>
        <v>Bikash Nayak</v>
      </c>
      <c r="AB1078" s="24">
        <v>59.81</v>
      </c>
      <c r="AG1078" s="24" t="s">
        <v>3141</v>
      </c>
      <c r="AH1078" s="4" t="str">
        <f t="shared" si="132"/>
        <v>01077</v>
      </c>
      <c r="AP1078" s="4"/>
      <c r="AU1078" s="24" t="s">
        <v>1377</v>
      </c>
      <c r="AV1078" s="46" t="str">
        <f t="shared" si="133"/>
        <v>Approved</v>
      </c>
      <c r="BA1078" s="24" t="s">
        <v>3141</v>
      </c>
      <c r="BB1078" s="70" t="s">
        <v>207</v>
      </c>
      <c r="BC1078" s="4" t="str">
        <f t="shared" si="134"/>
        <v>Puri</v>
      </c>
      <c r="BE1078" s="4"/>
      <c r="BF1078" s="4"/>
      <c r="BG1078" s="24" t="s">
        <v>3141</v>
      </c>
      <c r="BH1078" s="24" t="s">
        <v>24</v>
      </c>
      <c r="BI1078" s="4">
        <f t="shared" si="135"/>
        <v>190.31</v>
      </c>
    </row>
    <row r="1079" spans="9:61">
      <c r="I1079" s="26">
        <v>828</v>
      </c>
      <c r="J1079" s="46" t="str" cm="1">
        <f t="array" ref="J1079">_xlfn.IFS(I1079&gt;=750,"Low Risk",AND(I1079&gt;=650,I1079&lt;=749),"Medium Risk",I1079&lt;650,"High Risk")</f>
        <v>Low Risk</v>
      </c>
      <c r="N1079" s="4"/>
      <c r="P1079" s="24">
        <v>59.81</v>
      </c>
      <c r="Q1079" s="4" t="str">
        <f t="shared" si="136"/>
        <v>Available</v>
      </c>
      <c r="Y1079" s="26" t="s">
        <v>3142</v>
      </c>
      <c r="Z1079" s="26" t="s">
        <v>7</v>
      </c>
      <c r="AA1079" s="84" t="str">
        <f t="shared" si="131"/>
        <v>Rajesh Kumar</v>
      </c>
      <c r="AB1079" s="26">
        <v>20.23</v>
      </c>
      <c r="AG1079" s="26" t="s">
        <v>3142</v>
      </c>
      <c r="AH1079" s="4" t="str">
        <f t="shared" si="132"/>
        <v>01078</v>
      </c>
      <c r="AP1079" s="4"/>
      <c r="AU1079" s="26" t="s">
        <v>1377</v>
      </c>
      <c r="AV1079" s="46" t="str">
        <f t="shared" si="133"/>
        <v>Approved</v>
      </c>
      <c r="BA1079" s="26" t="s">
        <v>3142</v>
      </c>
      <c r="BB1079" s="71" t="s">
        <v>568</v>
      </c>
      <c r="BC1079" s="4" t="str">
        <f t="shared" si="134"/>
        <v>Rourkela</v>
      </c>
      <c r="BE1079" s="4"/>
      <c r="BF1079" s="4"/>
      <c r="BG1079" s="26" t="s">
        <v>3142</v>
      </c>
      <c r="BH1079" s="26" t="s">
        <v>7</v>
      </c>
      <c r="BI1079" s="4">
        <f t="shared" si="135"/>
        <v>209.86</v>
      </c>
    </row>
    <row r="1080" spans="9:61">
      <c r="I1080" s="24">
        <v>741</v>
      </c>
      <c r="J1080" s="46" t="str" cm="1">
        <f t="array" ref="J1080">_xlfn.IFS(I1080&gt;=750,"Low Risk",AND(I1080&gt;=650,I1080&lt;=749),"Medium Risk",I1080&lt;650,"High Risk")</f>
        <v>Medium Risk</v>
      </c>
      <c r="N1080" s="4"/>
      <c r="P1080" s="26">
        <v>20.23</v>
      </c>
      <c r="Q1080" s="4" t="str">
        <f t="shared" si="136"/>
        <v>Available</v>
      </c>
      <c r="Y1080" s="24" t="s">
        <v>3144</v>
      </c>
      <c r="Z1080" s="24" t="s">
        <v>20</v>
      </c>
      <c r="AA1080" s="84" t="str">
        <f t="shared" si="131"/>
        <v>Anita Das</v>
      </c>
      <c r="AB1080" s="24">
        <v>14.31</v>
      </c>
      <c r="AG1080" s="24" t="s">
        <v>3144</v>
      </c>
      <c r="AH1080" s="4" t="str">
        <f t="shared" si="132"/>
        <v>01079</v>
      </c>
      <c r="AP1080" s="4"/>
      <c r="AU1080" s="24" t="s">
        <v>1377</v>
      </c>
      <c r="AV1080" s="46" t="str">
        <f t="shared" si="133"/>
        <v>Approved</v>
      </c>
      <c r="BA1080" s="24" t="s">
        <v>3144</v>
      </c>
      <c r="BB1080" s="70" t="s">
        <v>605</v>
      </c>
      <c r="BC1080" s="4" t="str">
        <f t="shared" si="134"/>
        <v>Rourkela</v>
      </c>
      <c r="BE1080" s="4"/>
      <c r="BF1080" s="4"/>
      <c r="BG1080" s="24" t="s">
        <v>3144</v>
      </c>
      <c r="BH1080" s="24" t="s">
        <v>20</v>
      </c>
      <c r="BI1080" s="4">
        <f t="shared" si="135"/>
        <v>104.66</v>
      </c>
    </row>
    <row r="1081" spans="9:61">
      <c r="I1081" s="26">
        <v>580</v>
      </c>
      <c r="J1081" s="46" t="str" cm="1">
        <f t="array" ref="J1081">_xlfn.IFS(I1081&gt;=750,"Low Risk",AND(I1081&gt;=650,I1081&lt;=749),"Medium Risk",I1081&lt;650,"High Risk")</f>
        <v>High Risk</v>
      </c>
      <c r="N1081" s="4"/>
      <c r="P1081" s="24">
        <v>14.31</v>
      </c>
      <c r="Q1081" s="4" t="str">
        <f t="shared" si="136"/>
        <v>Available</v>
      </c>
      <c r="Y1081" s="26" t="s">
        <v>3145</v>
      </c>
      <c r="Z1081" s="26" t="s">
        <v>7</v>
      </c>
      <c r="AA1081" s="84" t="str">
        <f t="shared" si="131"/>
        <v>Rajesh Kumar</v>
      </c>
      <c r="AB1081" s="26">
        <v>40.619999999999997</v>
      </c>
      <c r="AG1081" s="26" t="s">
        <v>3145</v>
      </c>
      <c r="AH1081" s="4" t="str">
        <f t="shared" si="132"/>
        <v>01080</v>
      </c>
      <c r="AP1081" s="4"/>
      <c r="AU1081" s="26" t="s">
        <v>1377</v>
      </c>
      <c r="AV1081" s="46" t="str">
        <f t="shared" si="133"/>
        <v>Approved</v>
      </c>
      <c r="BA1081" s="26" t="s">
        <v>3145</v>
      </c>
      <c r="BB1081" s="71" t="s">
        <v>755</v>
      </c>
      <c r="BC1081" s="4" t="str">
        <f t="shared" si="134"/>
        <v>Cuttack</v>
      </c>
      <c r="BE1081" s="4"/>
      <c r="BF1081" s="4"/>
      <c r="BG1081" s="26" t="s">
        <v>3145</v>
      </c>
      <c r="BH1081" s="26" t="s">
        <v>7</v>
      </c>
      <c r="BI1081" s="4">
        <f t="shared" si="135"/>
        <v>209.86</v>
      </c>
    </row>
    <row r="1082" spans="9:61">
      <c r="I1082" s="24">
        <v>835</v>
      </c>
      <c r="J1082" s="46" t="str" cm="1">
        <f t="array" ref="J1082">_xlfn.IFS(I1082&gt;=750,"Low Risk",AND(I1082&gt;=650,I1082&lt;=749),"Medium Risk",I1082&lt;650,"High Risk")</f>
        <v>Low Risk</v>
      </c>
      <c r="N1082" s="4"/>
      <c r="P1082" s="26">
        <v>40.619999999999997</v>
      </c>
      <c r="Q1082" s="4" t="str">
        <f t="shared" si="136"/>
        <v>Available</v>
      </c>
      <c r="Y1082" s="24" t="s">
        <v>3146</v>
      </c>
      <c r="Z1082" s="24" t="s">
        <v>7</v>
      </c>
      <c r="AA1082" s="84" t="str">
        <f t="shared" si="131"/>
        <v>Rajesh Kumar</v>
      </c>
      <c r="AB1082" s="24">
        <v>23.6</v>
      </c>
      <c r="AG1082" s="24" t="s">
        <v>3146</v>
      </c>
      <c r="AH1082" s="4" t="str">
        <f t="shared" si="132"/>
        <v>01081</v>
      </c>
      <c r="AP1082" s="4"/>
      <c r="AU1082" s="24" t="s">
        <v>1386</v>
      </c>
      <c r="AV1082" s="46" t="str">
        <f t="shared" si="133"/>
        <v>Rejected</v>
      </c>
      <c r="BA1082" s="24" t="s">
        <v>3146</v>
      </c>
      <c r="BB1082" s="70" t="s">
        <v>584</v>
      </c>
      <c r="BC1082" s="4" t="str">
        <f t="shared" si="134"/>
        <v>Cuttack</v>
      </c>
      <c r="BE1082" s="4"/>
      <c r="BF1082" s="4"/>
      <c r="BG1082" s="24" t="s">
        <v>3146</v>
      </c>
      <c r="BH1082" s="24" t="s">
        <v>7</v>
      </c>
      <c r="BI1082" s="4">
        <f t="shared" si="135"/>
        <v>209.86</v>
      </c>
    </row>
    <row r="1083" spans="9:61">
      <c r="I1083" s="26">
        <v>609</v>
      </c>
      <c r="J1083" s="46" t="str" cm="1">
        <f t="array" ref="J1083">_xlfn.IFS(I1083&gt;=750,"Low Risk",AND(I1083&gt;=650,I1083&lt;=749),"Medium Risk",I1083&lt;650,"High Risk")</f>
        <v>High Risk</v>
      </c>
      <c r="N1083" s="4"/>
      <c r="P1083" s="24">
        <v>23.6</v>
      </c>
      <c r="Q1083" s="4" t="str">
        <f t="shared" si="136"/>
        <v>Available</v>
      </c>
      <c r="Y1083" s="26" t="s">
        <v>3147</v>
      </c>
      <c r="Z1083" s="26" t="s">
        <v>12</v>
      </c>
      <c r="AA1083" s="84" t="str">
        <f t="shared" si="131"/>
        <v>Priya Mohanty</v>
      </c>
      <c r="AB1083" s="26">
        <v>26.64</v>
      </c>
      <c r="AG1083" s="26" t="s">
        <v>3147</v>
      </c>
      <c r="AH1083" s="4" t="str">
        <f t="shared" si="132"/>
        <v>01082</v>
      </c>
      <c r="AP1083" s="4"/>
      <c r="AU1083" s="26" t="s">
        <v>1377</v>
      </c>
      <c r="AV1083" s="46" t="str">
        <f t="shared" si="133"/>
        <v>Approved</v>
      </c>
      <c r="BA1083" s="26" t="s">
        <v>3147</v>
      </c>
      <c r="BB1083" s="71" t="s">
        <v>658</v>
      </c>
      <c r="BC1083" s="4" t="str">
        <f t="shared" si="134"/>
        <v>Puri</v>
      </c>
      <c r="BE1083" s="4"/>
      <c r="BF1083" s="4"/>
      <c r="BG1083" s="26" t="s">
        <v>3147</v>
      </c>
      <c r="BH1083" s="26" t="s">
        <v>12</v>
      </c>
      <c r="BI1083" s="4">
        <f t="shared" si="135"/>
        <v>105.8</v>
      </c>
    </row>
    <row r="1084" spans="9:61">
      <c r="I1084" s="24">
        <v>882</v>
      </c>
      <c r="J1084" s="46" t="str" cm="1">
        <f t="array" ref="J1084">_xlfn.IFS(I1084&gt;=750,"Low Risk",AND(I1084&gt;=650,I1084&lt;=749),"Medium Risk",I1084&lt;650,"High Risk")</f>
        <v>Low Risk</v>
      </c>
      <c r="N1084" s="4"/>
      <c r="P1084" s="26">
        <v>26.64</v>
      </c>
      <c r="Q1084" s="4" t="str">
        <f t="shared" si="136"/>
        <v>Available</v>
      </c>
      <c r="Y1084" s="24" t="s">
        <v>3149</v>
      </c>
      <c r="Z1084" s="24" t="s">
        <v>20</v>
      </c>
      <c r="AA1084" s="84" t="str">
        <f t="shared" si="131"/>
        <v>Anita Das</v>
      </c>
      <c r="AB1084" s="24">
        <v>47.52</v>
      </c>
      <c r="AG1084" s="24" t="s">
        <v>3149</v>
      </c>
      <c r="AH1084" s="4" t="str">
        <f t="shared" si="132"/>
        <v>01083</v>
      </c>
      <c r="AP1084" s="4"/>
      <c r="AU1084" s="24" t="s">
        <v>1377</v>
      </c>
      <c r="AV1084" s="46" t="str">
        <f t="shared" si="133"/>
        <v>Approved</v>
      </c>
      <c r="BA1084" s="24" t="s">
        <v>3149</v>
      </c>
      <c r="BB1084" s="70" t="s">
        <v>1287</v>
      </c>
      <c r="BC1084" s="4" t="str">
        <f t="shared" si="134"/>
        <v>Dhenkanal</v>
      </c>
      <c r="BE1084" s="4"/>
      <c r="BF1084" s="4"/>
      <c r="BG1084" s="24" t="s">
        <v>3149</v>
      </c>
      <c r="BH1084" s="24" t="s">
        <v>20</v>
      </c>
      <c r="BI1084" s="4">
        <f t="shared" si="135"/>
        <v>104.66</v>
      </c>
    </row>
    <row r="1085" spans="9:61">
      <c r="I1085" s="26">
        <v>680</v>
      </c>
      <c r="J1085" s="46" t="str" cm="1">
        <f t="array" ref="J1085">_xlfn.IFS(I1085&gt;=750,"Low Risk",AND(I1085&gt;=650,I1085&lt;=749),"Medium Risk",I1085&lt;650,"High Risk")</f>
        <v>Medium Risk</v>
      </c>
      <c r="N1085" s="4"/>
      <c r="P1085" s="24">
        <v>47.52</v>
      </c>
      <c r="Q1085" s="4" t="str">
        <f t="shared" si="136"/>
        <v>Available</v>
      </c>
      <c r="Y1085" s="26" t="s">
        <v>3150</v>
      </c>
      <c r="Z1085" s="26" t="s">
        <v>7</v>
      </c>
      <c r="AA1085" s="84" t="str">
        <f t="shared" si="131"/>
        <v>Rajesh Kumar</v>
      </c>
      <c r="AB1085" s="26">
        <v>47.86</v>
      </c>
      <c r="AG1085" s="26" t="s">
        <v>3150</v>
      </c>
      <c r="AH1085" s="4" t="str">
        <f t="shared" si="132"/>
        <v>01084</v>
      </c>
      <c r="AP1085" s="4"/>
      <c r="AU1085" s="26" t="s">
        <v>1377</v>
      </c>
      <c r="AV1085" s="46" t="str">
        <f t="shared" si="133"/>
        <v>Approved</v>
      </c>
      <c r="BA1085" s="26" t="s">
        <v>3150</v>
      </c>
      <c r="BB1085" s="71" t="s">
        <v>936</v>
      </c>
      <c r="BC1085" s="4" t="str">
        <f t="shared" si="134"/>
        <v>Rourkela</v>
      </c>
      <c r="BE1085" s="4"/>
      <c r="BF1085" s="4"/>
      <c r="BG1085" s="26" t="s">
        <v>3150</v>
      </c>
      <c r="BH1085" s="26" t="s">
        <v>7</v>
      </c>
      <c r="BI1085" s="4">
        <f t="shared" si="135"/>
        <v>209.86</v>
      </c>
    </row>
    <row r="1086" spans="9:61">
      <c r="I1086" s="24">
        <v>816</v>
      </c>
      <c r="J1086" s="46" t="str" cm="1">
        <f t="array" ref="J1086">_xlfn.IFS(I1086&gt;=750,"Low Risk",AND(I1086&gt;=650,I1086&lt;=749),"Medium Risk",I1086&lt;650,"High Risk")</f>
        <v>Low Risk</v>
      </c>
      <c r="N1086" s="4"/>
      <c r="P1086" s="26">
        <v>47.86</v>
      </c>
      <c r="Q1086" s="4" t="str">
        <f t="shared" si="136"/>
        <v>Available</v>
      </c>
      <c r="Y1086" s="24" t="s">
        <v>3152</v>
      </c>
      <c r="Z1086" s="24" t="s">
        <v>16</v>
      </c>
      <c r="AA1086" s="84" t="str">
        <f t="shared" si="131"/>
        <v>Suresh Panda</v>
      </c>
      <c r="AB1086" s="24">
        <v>45.08</v>
      </c>
      <c r="AG1086" s="24" t="s">
        <v>3152</v>
      </c>
      <c r="AH1086" s="4" t="str">
        <f t="shared" si="132"/>
        <v>01085</v>
      </c>
      <c r="AP1086" s="4"/>
      <c r="AU1086" s="24" t="s">
        <v>1426</v>
      </c>
      <c r="AV1086" s="46" t="str">
        <f t="shared" si="133"/>
        <v>Under Review</v>
      </c>
      <c r="BA1086" s="24" t="s">
        <v>3152</v>
      </c>
      <c r="BB1086" s="70" t="s">
        <v>1241</v>
      </c>
      <c r="BC1086" s="4" t="str">
        <f t="shared" si="134"/>
        <v>Dhenkanal</v>
      </c>
      <c r="BE1086" s="4"/>
      <c r="BF1086" s="4"/>
      <c r="BG1086" s="24" t="s">
        <v>3152</v>
      </c>
      <c r="BH1086" s="24" t="s">
        <v>16</v>
      </c>
      <c r="BI1086" s="4">
        <f t="shared" si="135"/>
        <v>197.62</v>
      </c>
    </row>
    <row r="1087" spans="9:61">
      <c r="I1087" s="26">
        <v>818</v>
      </c>
      <c r="J1087" s="46" t="str" cm="1">
        <f t="array" ref="J1087">_xlfn.IFS(I1087&gt;=750,"Low Risk",AND(I1087&gt;=650,I1087&lt;=749),"Medium Risk",I1087&lt;650,"High Risk")</f>
        <v>Low Risk</v>
      </c>
      <c r="N1087" s="4"/>
      <c r="P1087" s="24">
        <v>45.08</v>
      </c>
      <c r="Q1087" s="4" t="str">
        <f t="shared" si="136"/>
        <v>Available</v>
      </c>
      <c r="Y1087" s="26" t="s">
        <v>3154</v>
      </c>
      <c r="Z1087" s="26" t="s">
        <v>32</v>
      </c>
      <c r="AA1087" s="84" t="str">
        <f t="shared" si="131"/>
        <v>Ramesh Behera</v>
      </c>
      <c r="AB1087" s="26">
        <v>57.46</v>
      </c>
      <c r="AG1087" s="26" t="s">
        <v>3154</v>
      </c>
      <c r="AH1087" s="4" t="str">
        <f t="shared" si="132"/>
        <v>01086</v>
      </c>
      <c r="AP1087" s="4"/>
      <c r="AU1087" s="26" t="s">
        <v>1381</v>
      </c>
      <c r="AV1087" s="46" t="str">
        <f t="shared" si="133"/>
        <v>Rejected</v>
      </c>
      <c r="BA1087" s="26" t="s">
        <v>3154</v>
      </c>
      <c r="BB1087" s="71" t="s">
        <v>1174</v>
      </c>
      <c r="BC1087" s="4" t="str">
        <f t="shared" si="134"/>
        <v>Dhenkanal</v>
      </c>
      <c r="BE1087" s="4"/>
      <c r="BF1087" s="4"/>
      <c r="BG1087" s="26" t="s">
        <v>3154</v>
      </c>
      <c r="BH1087" s="26" t="s">
        <v>32</v>
      </c>
      <c r="BI1087" s="4">
        <f t="shared" si="135"/>
        <v>224.53</v>
      </c>
    </row>
    <row r="1088" spans="9:61">
      <c r="I1088" s="24">
        <v>741</v>
      </c>
      <c r="J1088" s="46" t="str" cm="1">
        <f t="array" ref="J1088">_xlfn.IFS(I1088&gt;=750,"Low Risk",AND(I1088&gt;=650,I1088&lt;=749),"Medium Risk",I1088&lt;650,"High Risk")</f>
        <v>Medium Risk</v>
      </c>
      <c r="N1088" s="4"/>
      <c r="P1088" s="26">
        <v>57.46</v>
      </c>
      <c r="Q1088" s="4" t="str">
        <f t="shared" si="136"/>
        <v>Available</v>
      </c>
      <c r="Y1088" s="24" t="s">
        <v>3156</v>
      </c>
      <c r="Z1088" s="24" t="s">
        <v>7</v>
      </c>
      <c r="AA1088" s="84" t="str">
        <f t="shared" si="131"/>
        <v>Rajesh Kumar</v>
      </c>
      <c r="AB1088" s="24">
        <v>18.12</v>
      </c>
      <c r="AG1088" s="24" t="s">
        <v>3156</v>
      </c>
      <c r="AH1088" s="4" t="str">
        <f t="shared" si="132"/>
        <v>01087</v>
      </c>
      <c r="AP1088" s="4"/>
      <c r="AU1088" s="24" t="s">
        <v>1377</v>
      </c>
      <c r="AV1088" s="46" t="str">
        <f t="shared" si="133"/>
        <v>Approved</v>
      </c>
      <c r="BA1088" s="24" t="s">
        <v>3156</v>
      </c>
      <c r="BB1088" s="70" t="s">
        <v>863</v>
      </c>
      <c r="BC1088" s="4" t="str">
        <f t="shared" si="134"/>
        <v>Dhenkanal</v>
      </c>
      <c r="BE1088" s="4"/>
      <c r="BF1088" s="4"/>
      <c r="BG1088" s="24" t="s">
        <v>3156</v>
      </c>
      <c r="BH1088" s="24" t="s">
        <v>7</v>
      </c>
      <c r="BI1088" s="4">
        <f t="shared" si="135"/>
        <v>209.86</v>
      </c>
    </row>
    <row r="1089" spans="9:61">
      <c r="I1089" s="26">
        <v>694</v>
      </c>
      <c r="J1089" s="46" t="str" cm="1">
        <f t="array" ref="J1089">_xlfn.IFS(I1089&gt;=750,"Low Risk",AND(I1089&gt;=650,I1089&lt;=749),"Medium Risk",I1089&lt;650,"High Risk")</f>
        <v>Medium Risk</v>
      </c>
      <c r="N1089" s="4"/>
      <c r="P1089" s="24">
        <v>18.12</v>
      </c>
      <c r="Q1089" s="4" t="str">
        <f t="shared" si="136"/>
        <v>Available</v>
      </c>
      <c r="Y1089" s="26" t="s">
        <v>3157</v>
      </c>
      <c r="Z1089" s="26" t="s">
        <v>28</v>
      </c>
      <c r="AA1089" s="84" t="str">
        <f t="shared" si="131"/>
        <v>Sunita Sahu</v>
      </c>
      <c r="AB1089" s="26">
        <v>18.260000000000002</v>
      </c>
      <c r="AG1089" s="26" t="s">
        <v>3157</v>
      </c>
      <c r="AH1089" s="4" t="str">
        <f t="shared" si="132"/>
        <v>01088</v>
      </c>
      <c r="AP1089" s="4"/>
      <c r="AU1089" s="26" t="s">
        <v>1377</v>
      </c>
      <c r="AV1089" s="46" t="str">
        <f t="shared" si="133"/>
        <v>Approved</v>
      </c>
      <c r="BA1089" s="26" t="s">
        <v>3157</v>
      </c>
      <c r="BB1089" s="71" t="s">
        <v>1246</v>
      </c>
      <c r="BC1089" s="4" t="str">
        <f t="shared" si="134"/>
        <v>Puri</v>
      </c>
      <c r="BE1089" s="4"/>
      <c r="BF1089" s="4"/>
      <c r="BG1089" s="26" t="s">
        <v>3157</v>
      </c>
      <c r="BH1089" s="26" t="s">
        <v>28</v>
      </c>
      <c r="BI1089" s="4">
        <f t="shared" si="135"/>
        <v>162.30000000000001</v>
      </c>
    </row>
    <row r="1090" spans="9:61">
      <c r="I1090" s="24">
        <v>798</v>
      </c>
      <c r="J1090" s="46" t="str" cm="1">
        <f t="array" ref="J1090">_xlfn.IFS(I1090&gt;=750,"Low Risk",AND(I1090&gt;=650,I1090&lt;=749),"Medium Risk",I1090&lt;650,"High Risk")</f>
        <v>Low Risk</v>
      </c>
      <c r="N1090" s="4"/>
      <c r="P1090" s="26">
        <v>18.260000000000002</v>
      </c>
      <c r="Q1090" s="4" t="str">
        <f t="shared" si="136"/>
        <v>Available</v>
      </c>
      <c r="Y1090" s="24" t="s">
        <v>3158</v>
      </c>
      <c r="Z1090" s="24" t="s">
        <v>7</v>
      </c>
      <c r="AA1090" s="84" t="str">
        <f t="shared" si="131"/>
        <v>Rajesh Kumar</v>
      </c>
      <c r="AB1090" s="24">
        <v>63.87</v>
      </c>
      <c r="AG1090" s="24" t="s">
        <v>3158</v>
      </c>
      <c r="AH1090" s="4" t="str">
        <f t="shared" si="132"/>
        <v>01089</v>
      </c>
      <c r="AP1090" s="4"/>
      <c r="AU1090" s="24" t="s">
        <v>1426</v>
      </c>
      <c r="AV1090" s="46" t="str">
        <f t="shared" si="133"/>
        <v>Under Review</v>
      </c>
      <c r="BA1090" s="24" t="s">
        <v>3158</v>
      </c>
      <c r="BB1090" s="70" t="s">
        <v>680</v>
      </c>
      <c r="BC1090" s="4" t="str">
        <f t="shared" si="134"/>
        <v>Rourkela</v>
      </c>
      <c r="BE1090" s="4"/>
      <c r="BF1090" s="4"/>
      <c r="BG1090" s="24" t="s">
        <v>3158</v>
      </c>
      <c r="BH1090" s="24" t="s">
        <v>7</v>
      </c>
      <c r="BI1090" s="4">
        <f t="shared" si="135"/>
        <v>209.86</v>
      </c>
    </row>
    <row r="1091" spans="9:61">
      <c r="I1091" s="26">
        <v>867</v>
      </c>
      <c r="J1091" s="46" t="str" cm="1">
        <f t="array" ref="J1091">_xlfn.IFS(I1091&gt;=750,"Low Risk",AND(I1091&gt;=650,I1091&lt;=749),"Medium Risk",I1091&lt;650,"High Risk")</f>
        <v>Low Risk</v>
      </c>
      <c r="N1091" s="4"/>
      <c r="P1091" s="24">
        <v>63.87</v>
      </c>
      <c r="Q1091" s="4" t="str">
        <f t="shared" si="136"/>
        <v>Available</v>
      </c>
      <c r="Y1091" s="26" t="s">
        <v>3159</v>
      </c>
      <c r="Z1091" s="26" t="s">
        <v>35</v>
      </c>
      <c r="AA1091" s="84" t="str">
        <f t="shared" ref="AA1091:AA1154" si="137">VLOOKUP(Z1091,$W$2:$X$11,2,FALSE)</f>
        <v>Kavita Rath</v>
      </c>
      <c r="AB1091" s="26">
        <v>89.71</v>
      </c>
      <c r="AG1091" s="26" t="s">
        <v>3159</v>
      </c>
      <c r="AH1091" s="4" t="str">
        <f t="shared" ref="AH1091:AH1154" si="138">RIGHT(AG1091,5)</f>
        <v>01090</v>
      </c>
      <c r="AP1091" s="4"/>
      <c r="AU1091" s="26" t="s">
        <v>1377</v>
      </c>
      <c r="AV1091" s="46" t="str">
        <f t="shared" ref="AV1091:AV1154" si="139">PROPER(TRIM(AU1091))</f>
        <v>Approved</v>
      </c>
      <c r="BA1091" s="26" t="s">
        <v>3159</v>
      </c>
      <c r="BB1091" s="71" t="s">
        <v>830</v>
      </c>
      <c r="BC1091" s="4" t="str">
        <f t="shared" ref="BC1091:BC1154" si="140">VLOOKUP(BB1091,$AY$2:$AZ$501,2,FALSE)</f>
        <v>Bhubaneswar</v>
      </c>
      <c r="BE1091" s="4"/>
      <c r="BF1091" s="4"/>
      <c r="BG1091" s="26" t="s">
        <v>3159</v>
      </c>
      <c r="BH1091" s="26" t="s">
        <v>35</v>
      </c>
      <c r="BI1091" s="4">
        <f t="shared" ref="BI1091:BI1154" si="141">VLOOKUP(BH1091,$BE$2:$BF$11,2,FALSE)</f>
        <v>103.83</v>
      </c>
    </row>
    <row r="1092" spans="9:61">
      <c r="I1092" s="24">
        <v>690</v>
      </c>
      <c r="J1092" s="46" t="str" cm="1">
        <f t="array" ref="J1092">_xlfn.IFS(I1092&gt;=750,"Low Risk",AND(I1092&gt;=650,I1092&lt;=749),"Medium Risk",I1092&lt;650,"High Risk")</f>
        <v>Medium Risk</v>
      </c>
      <c r="N1092" s="4"/>
      <c r="P1092" s="26">
        <v>89.71</v>
      </c>
      <c r="Q1092" s="4" t="str">
        <f t="shared" si="136"/>
        <v>Available</v>
      </c>
      <c r="Y1092" s="24" t="s">
        <v>3160</v>
      </c>
      <c r="Z1092" s="24" t="s">
        <v>38</v>
      </c>
      <c r="AA1092" s="84" t="str">
        <f t="shared" si="137"/>
        <v>Deepak Mishra</v>
      </c>
      <c r="AB1092" s="24">
        <v>93.9</v>
      </c>
      <c r="AG1092" s="24" t="s">
        <v>3160</v>
      </c>
      <c r="AH1092" s="4" t="str">
        <f t="shared" si="138"/>
        <v>01091</v>
      </c>
      <c r="AP1092" s="4"/>
      <c r="AU1092" s="24" t="s">
        <v>1377</v>
      </c>
      <c r="AV1092" s="46" t="str">
        <f t="shared" si="139"/>
        <v>Approved</v>
      </c>
      <c r="BA1092" s="24" t="s">
        <v>3160</v>
      </c>
      <c r="BB1092" s="70" t="s">
        <v>608</v>
      </c>
      <c r="BC1092" s="4" t="str">
        <f t="shared" si="140"/>
        <v>Dhenkanal</v>
      </c>
      <c r="BE1092" s="4"/>
      <c r="BF1092" s="4"/>
      <c r="BG1092" s="24" t="s">
        <v>3160</v>
      </c>
      <c r="BH1092" s="24" t="s">
        <v>38</v>
      </c>
      <c r="BI1092" s="4">
        <f t="shared" si="141"/>
        <v>144.97999999999999</v>
      </c>
    </row>
    <row r="1093" spans="9:61">
      <c r="I1093" s="26">
        <v>594</v>
      </c>
      <c r="J1093" s="46" t="str" cm="1">
        <f t="array" ref="J1093">_xlfn.IFS(I1093&gt;=750,"Low Risk",AND(I1093&gt;=650,I1093&lt;=749),"Medium Risk",I1093&lt;650,"High Risk")</f>
        <v>High Risk</v>
      </c>
      <c r="N1093" s="4"/>
      <c r="P1093" s="24">
        <v>93.9</v>
      </c>
      <c r="Q1093" s="4" t="str">
        <f t="shared" si="136"/>
        <v>Available</v>
      </c>
      <c r="Y1093" s="26" t="s">
        <v>3162</v>
      </c>
      <c r="Z1093" s="26" t="s">
        <v>38</v>
      </c>
      <c r="AA1093" s="84" t="str">
        <f t="shared" si="137"/>
        <v>Deepak Mishra</v>
      </c>
      <c r="AB1093" s="26">
        <v>97.65</v>
      </c>
      <c r="AG1093" s="26" t="s">
        <v>3162</v>
      </c>
      <c r="AH1093" s="4" t="str">
        <f t="shared" si="138"/>
        <v>01092</v>
      </c>
      <c r="AP1093" s="4"/>
      <c r="AU1093" s="26" t="s">
        <v>1386</v>
      </c>
      <c r="AV1093" s="46" t="str">
        <f t="shared" si="139"/>
        <v>Rejected</v>
      </c>
      <c r="BA1093" s="26" t="s">
        <v>3162</v>
      </c>
      <c r="BB1093" s="71" t="s">
        <v>1196</v>
      </c>
      <c r="BC1093" s="4" t="str">
        <f t="shared" si="140"/>
        <v>Dhenkanal</v>
      </c>
      <c r="BE1093" s="4"/>
      <c r="BF1093" s="4"/>
      <c r="BG1093" s="26" t="s">
        <v>3162</v>
      </c>
      <c r="BH1093" s="26" t="s">
        <v>38</v>
      </c>
      <c r="BI1093" s="4">
        <f t="shared" si="141"/>
        <v>144.97999999999999</v>
      </c>
    </row>
    <row r="1094" spans="9:61">
      <c r="I1094" s="24">
        <v>611</v>
      </c>
      <c r="J1094" s="46" t="str" cm="1">
        <f t="array" ref="J1094">_xlfn.IFS(I1094&gt;=750,"Low Risk",AND(I1094&gt;=650,I1094&lt;=749),"Medium Risk",I1094&lt;650,"High Risk")</f>
        <v>High Risk</v>
      </c>
      <c r="N1094" s="4"/>
      <c r="P1094" s="26">
        <v>97.65</v>
      </c>
      <c r="Q1094" s="4" t="str">
        <f t="shared" ref="Q1094:Q1157" si="142">IF(ISBLANK(P1094),"missing","Available")</f>
        <v>Available</v>
      </c>
      <c r="Y1094" s="24" t="s">
        <v>3163</v>
      </c>
      <c r="Z1094" s="24" t="s">
        <v>38</v>
      </c>
      <c r="AA1094" s="84" t="str">
        <f t="shared" si="137"/>
        <v>Deepak Mishra</v>
      </c>
      <c r="AB1094" s="24">
        <v>40.24</v>
      </c>
      <c r="AG1094" s="24" t="s">
        <v>3163</v>
      </c>
      <c r="AH1094" s="4" t="str">
        <f t="shared" si="138"/>
        <v>01093</v>
      </c>
      <c r="AP1094" s="4"/>
      <c r="AU1094" s="24" t="s">
        <v>1377</v>
      </c>
      <c r="AV1094" s="46" t="str">
        <f t="shared" si="139"/>
        <v>Approved</v>
      </c>
      <c r="BA1094" s="24" t="s">
        <v>3163</v>
      </c>
      <c r="BB1094" s="70" t="s">
        <v>897</v>
      </c>
      <c r="BC1094" s="4" t="str">
        <f t="shared" si="140"/>
        <v>Bhubaneswar</v>
      </c>
      <c r="BE1094" s="4"/>
      <c r="BF1094" s="4"/>
      <c r="BG1094" s="24" t="s">
        <v>3163</v>
      </c>
      <c r="BH1094" s="24" t="s">
        <v>38</v>
      </c>
      <c r="BI1094" s="4">
        <f t="shared" si="141"/>
        <v>144.97999999999999</v>
      </c>
    </row>
    <row r="1095" spans="9:61">
      <c r="I1095" s="26">
        <v>556</v>
      </c>
      <c r="J1095" s="46" t="str" cm="1">
        <f t="array" ref="J1095">_xlfn.IFS(I1095&gt;=750,"Low Risk",AND(I1095&gt;=650,I1095&lt;=749),"Medium Risk",I1095&lt;650,"High Risk")</f>
        <v>High Risk</v>
      </c>
      <c r="N1095" s="4"/>
      <c r="P1095" s="24">
        <v>40.24</v>
      </c>
      <c r="Q1095" s="4" t="str">
        <f t="shared" si="142"/>
        <v>Available</v>
      </c>
      <c r="Y1095" s="26" t="s">
        <v>3164</v>
      </c>
      <c r="Z1095" s="26" t="s">
        <v>41</v>
      </c>
      <c r="AA1095" s="84" t="str">
        <f t="shared" si="137"/>
        <v>Pooja Tripathi</v>
      </c>
      <c r="AB1095" s="26">
        <v>2.6</v>
      </c>
      <c r="AG1095" s="26" t="s">
        <v>3164</v>
      </c>
      <c r="AH1095" s="4" t="str">
        <f t="shared" si="138"/>
        <v>01094</v>
      </c>
      <c r="AP1095" s="4"/>
      <c r="AU1095" s="26" t="s">
        <v>1377</v>
      </c>
      <c r="AV1095" s="46" t="str">
        <f t="shared" si="139"/>
        <v>Approved</v>
      </c>
      <c r="BA1095" s="26" t="s">
        <v>3164</v>
      </c>
      <c r="BB1095" s="71" t="s">
        <v>743</v>
      </c>
      <c r="BC1095" s="4" t="str">
        <f t="shared" si="140"/>
        <v>Cuttack</v>
      </c>
      <c r="BE1095" s="4"/>
      <c r="BF1095" s="4"/>
      <c r="BG1095" s="26" t="s">
        <v>3164</v>
      </c>
      <c r="BH1095" s="26" t="s">
        <v>41</v>
      </c>
      <c r="BI1095" s="4">
        <f t="shared" si="141"/>
        <v>251.78</v>
      </c>
    </row>
    <row r="1096" spans="9:61">
      <c r="I1096" s="24">
        <v>624</v>
      </c>
      <c r="J1096" s="46" t="str" cm="1">
        <f t="array" ref="J1096">_xlfn.IFS(I1096&gt;=750,"Low Risk",AND(I1096&gt;=650,I1096&lt;=749),"Medium Risk",I1096&lt;650,"High Risk")</f>
        <v>High Risk</v>
      </c>
      <c r="N1096" s="4"/>
      <c r="P1096" s="26">
        <v>2.6</v>
      </c>
      <c r="Q1096" s="4" t="str">
        <f t="shared" si="142"/>
        <v>Available</v>
      </c>
      <c r="Y1096" s="24" t="s">
        <v>3167</v>
      </c>
      <c r="Z1096" s="24" t="s">
        <v>20</v>
      </c>
      <c r="AA1096" s="84" t="str">
        <f t="shared" si="137"/>
        <v>Anita Das</v>
      </c>
      <c r="AB1096" s="24">
        <v>31.16</v>
      </c>
      <c r="AG1096" s="24" t="s">
        <v>3167</v>
      </c>
      <c r="AH1096" s="4" t="str">
        <f t="shared" si="138"/>
        <v>01095</v>
      </c>
      <c r="AP1096" s="4"/>
      <c r="AU1096" s="24" t="s">
        <v>1377</v>
      </c>
      <c r="AV1096" s="46" t="str">
        <f t="shared" si="139"/>
        <v>Approved</v>
      </c>
      <c r="BA1096" s="24" t="s">
        <v>3167</v>
      </c>
      <c r="BB1096" s="70" t="s">
        <v>1085</v>
      </c>
      <c r="BC1096" s="4" t="str">
        <f t="shared" si="140"/>
        <v>Cuttack</v>
      </c>
      <c r="BE1096" s="4"/>
      <c r="BF1096" s="4"/>
      <c r="BG1096" s="24" t="s">
        <v>3167</v>
      </c>
      <c r="BH1096" s="24" t="s">
        <v>20</v>
      </c>
      <c r="BI1096" s="4">
        <f t="shared" si="141"/>
        <v>104.66</v>
      </c>
    </row>
    <row r="1097" spans="9:61">
      <c r="I1097" s="26">
        <v>863</v>
      </c>
      <c r="J1097" s="46" t="str" cm="1">
        <f t="array" ref="J1097">_xlfn.IFS(I1097&gt;=750,"Low Risk",AND(I1097&gt;=650,I1097&lt;=749),"Medium Risk",I1097&lt;650,"High Risk")</f>
        <v>Low Risk</v>
      </c>
      <c r="N1097" s="4"/>
      <c r="P1097" s="24">
        <v>31.16</v>
      </c>
      <c r="Q1097" s="4" t="str">
        <f t="shared" si="142"/>
        <v>Available</v>
      </c>
      <c r="Y1097" s="26" t="s">
        <v>3168</v>
      </c>
      <c r="Z1097" s="26" t="s">
        <v>7</v>
      </c>
      <c r="AA1097" s="84" t="str">
        <f t="shared" si="137"/>
        <v>Rajesh Kumar</v>
      </c>
      <c r="AB1097" s="26">
        <v>14.76</v>
      </c>
      <c r="AG1097" s="26" t="s">
        <v>3168</v>
      </c>
      <c r="AH1097" s="4" t="str">
        <f t="shared" si="138"/>
        <v>01096</v>
      </c>
      <c r="AP1097" s="4"/>
      <c r="AU1097" s="26" t="s">
        <v>1381</v>
      </c>
      <c r="AV1097" s="46" t="str">
        <f t="shared" si="139"/>
        <v>Rejected</v>
      </c>
      <c r="BA1097" s="26" t="s">
        <v>3168</v>
      </c>
      <c r="BB1097" s="71" t="s">
        <v>1205</v>
      </c>
      <c r="BC1097" s="4" t="str">
        <f t="shared" si="140"/>
        <v>Bhubaneswar</v>
      </c>
      <c r="BE1097" s="4"/>
      <c r="BF1097" s="4"/>
      <c r="BG1097" s="26" t="s">
        <v>3168</v>
      </c>
      <c r="BH1097" s="26" t="s">
        <v>7</v>
      </c>
      <c r="BI1097" s="4">
        <f t="shared" si="141"/>
        <v>209.86</v>
      </c>
    </row>
    <row r="1098" spans="9:61">
      <c r="I1098" s="24">
        <v>580</v>
      </c>
      <c r="J1098" s="46" t="str" cm="1">
        <f t="array" ref="J1098">_xlfn.IFS(I1098&gt;=750,"Low Risk",AND(I1098&gt;=650,I1098&lt;=749),"Medium Risk",I1098&lt;650,"High Risk")</f>
        <v>High Risk</v>
      </c>
      <c r="N1098" s="4"/>
      <c r="P1098" s="26">
        <v>14.76</v>
      </c>
      <c r="Q1098" s="4" t="str">
        <f t="shared" si="142"/>
        <v>Available</v>
      </c>
      <c r="Y1098" s="24" t="s">
        <v>3169</v>
      </c>
      <c r="Z1098" s="24" t="s">
        <v>32</v>
      </c>
      <c r="AA1098" s="84" t="str">
        <f t="shared" si="137"/>
        <v>Ramesh Behera</v>
      </c>
      <c r="AB1098" s="24">
        <v>84.05</v>
      </c>
      <c r="AG1098" s="24" t="s">
        <v>3169</v>
      </c>
      <c r="AH1098" s="4" t="str">
        <f t="shared" si="138"/>
        <v>01097</v>
      </c>
      <c r="AP1098" s="4"/>
      <c r="AU1098" s="24" t="s">
        <v>1386</v>
      </c>
      <c r="AV1098" s="46" t="str">
        <f t="shared" si="139"/>
        <v>Rejected</v>
      </c>
      <c r="BA1098" s="24" t="s">
        <v>3169</v>
      </c>
      <c r="BB1098" s="70" t="s">
        <v>116</v>
      </c>
      <c r="BC1098" s="4" t="str">
        <f t="shared" si="140"/>
        <v>Cuttack</v>
      </c>
      <c r="BE1098" s="4"/>
      <c r="BF1098" s="4"/>
      <c r="BG1098" s="24" t="s">
        <v>3169</v>
      </c>
      <c r="BH1098" s="24" t="s">
        <v>32</v>
      </c>
      <c r="BI1098" s="4">
        <f t="shared" si="141"/>
        <v>224.53</v>
      </c>
    </row>
    <row r="1099" spans="9:61">
      <c r="I1099" s="26">
        <v>628</v>
      </c>
      <c r="J1099" s="46" t="str" cm="1">
        <f t="array" ref="J1099">_xlfn.IFS(I1099&gt;=750,"Low Risk",AND(I1099&gt;=650,I1099&lt;=749),"Medium Risk",I1099&lt;650,"High Risk")</f>
        <v>High Risk</v>
      </c>
      <c r="N1099" s="4"/>
      <c r="P1099" s="24">
        <v>84.05</v>
      </c>
      <c r="Q1099" s="4" t="str">
        <f t="shared" si="142"/>
        <v>Available</v>
      </c>
      <c r="Y1099" s="26" t="s">
        <v>3170</v>
      </c>
      <c r="Z1099" s="26" t="s">
        <v>41</v>
      </c>
      <c r="AA1099" s="84" t="str">
        <f t="shared" si="137"/>
        <v>Pooja Tripathi</v>
      </c>
      <c r="AB1099" s="26">
        <v>12.88</v>
      </c>
      <c r="AG1099" s="26" t="s">
        <v>3170</v>
      </c>
      <c r="AH1099" s="4" t="str">
        <f t="shared" si="138"/>
        <v>01098</v>
      </c>
      <c r="AP1099" s="4"/>
      <c r="AU1099" s="26" t="s">
        <v>1377</v>
      </c>
      <c r="AV1099" s="46" t="str">
        <f t="shared" si="139"/>
        <v>Approved</v>
      </c>
      <c r="BA1099" s="26" t="s">
        <v>3170</v>
      </c>
      <c r="BB1099" s="71" t="s">
        <v>995</v>
      </c>
      <c r="BC1099" s="4" t="str">
        <f t="shared" si="140"/>
        <v>Puri</v>
      </c>
      <c r="BE1099" s="4"/>
      <c r="BF1099" s="4"/>
      <c r="BG1099" s="26" t="s">
        <v>3170</v>
      </c>
      <c r="BH1099" s="26" t="s">
        <v>41</v>
      </c>
      <c r="BI1099" s="4">
        <f t="shared" si="141"/>
        <v>251.78</v>
      </c>
    </row>
    <row r="1100" spans="9:61">
      <c r="I1100" s="24">
        <v>818</v>
      </c>
      <c r="J1100" s="46" t="str" cm="1">
        <f t="array" ref="J1100">_xlfn.IFS(I1100&gt;=750,"Low Risk",AND(I1100&gt;=650,I1100&lt;=749),"Medium Risk",I1100&lt;650,"High Risk")</f>
        <v>Low Risk</v>
      </c>
      <c r="N1100" s="4"/>
      <c r="P1100" s="26">
        <v>12.88</v>
      </c>
      <c r="Q1100" s="4" t="str">
        <f t="shared" si="142"/>
        <v>Available</v>
      </c>
      <c r="Y1100" s="24" t="s">
        <v>3171</v>
      </c>
      <c r="Z1100" s="24" t="s">
        <v>24</v>
      </c>
      <c r="AA1100" s="84" t="str">
        <f t="shared" si="137"/>
        <v>Bikash Nayak</v>
      </c>
      <c r="AB1100" s="24">
        <v>41.12</v>
      </c>
      <c r="AG1100" s="24" t="s">
        <v>3171</v>
      </c>
      <c r="AH1100" s="4" t="str">
        <f t="shared" si="138"/>
        <v>01099</v>
      </c>
      <c r="AP1100" s="4"/>
      <c r="AU1100" s="24" t="s">
        <v>1377</v>
      </c>
      <c r="AV1100" s="46" t="str">
        <f t="shared" si="139"/>
        <v>Approved</v>
      </c>
      <c r="BA1100" s="24" t="s">
        <v>3171</v>
      </c>
      <c r="BB1100" s="70" t="s">
        <v>1174</v>
      </c>
      <c r="BC1100" s="4" t="str">
        <f t="shared" si="140"/>
        <v>Dhenkanal</v>
      </c>
      <c r="BE1100" s="4"/>
      <c r="BF1100" s="4"/>
      <c r="BG1100" s="24" t="s">
        <v>3171</v>
      </c>
      <c r="BH1100" s="24" t="s">
        <v>24</v>
      </c>
      <c r="BI1100" s="4">
        <f t="shared" si="141"/>
        <v>190.31</v>
      </c>
    </row>
    <row r="1101" spans="9:61">
      <c r="I1101" s="26">
        <v>820</v>
      </c>
      <c r="J1101" s="46" t="str" cm="1">
        <f t="array" ref="J1101">_xlfn.IFS(I1101&gt;=750,"Low Risk",AND(I1101&gt;=650,I1101&lt;=749),"Medium Risk",I1101&lt;650,"High Risk")</f>
        <v>Low Risk</v>
      </c>
      <c r="N1101" s="4"/>
      <c r="P1101" s="24">
        <v>41.12</v>
      </c>
      <c r="Q1101" s="4" t="str">
        <f t="shared" si="142"/>
        <v>Available</v>
      </c>
      <c r="Y1101" s="26" t="s">
        <v>3172</v>
      </c>
      <c r="Z1101" s="26" t="s">
        <v>12</v>
      </c>
      <c r="AA1101" s="84" t="str">
        <f t="shared" si="137"/>
        <v>Priya Mohanty</v>
      </c>
      <c r="AB1101" s="26">
        <v>61.44</v>
      </c>
      <c r="AG1101" s="26" t="s">
        <v>3172</v>
      </c>
      <c r="AH1101" s="4" t="str">
        <f t="shared" si="138"/>
        <v>01100</v>
      </c>
      <c r="AP1101" s="4"/>
      <c r="AU1101" s="26" t="s">
        <v>1377</v>
      </c>
      <c r="AV1101" s="46" t="str">
        <f t="shared" si="139"/>
        <v>Approved</v>
      </c>
      <c r="BA1101" s="26" t="s">
        <v>3172</v>
      </c>
      <c r="BB1101" s="71" t="s">
        <v>95</v>
      </c>
      <c r="BC1101" s="4" t="str">
        <f t="shared" si="140"/>
        <v>Dhenkanal</v>
      </c>
      <c r="BE1101" s="4"/>
      <c r="BF1101" s="4"/>
      <c r="BG1101" s="26" t="s">
        <v>3172</v>
      </c>
      <c r="BH1101" s="26" t="s">
        <v>12</v>
      </c>
      <c r="BI1101" s="4">
        <f t="shared" si="141"/>
        <v>105.8</v>
      </c>
    </row>
    <row r="1102" spans="9:61">
      <c r="I1102" s="24">
        <v>580</v>
      </c>
      <c r="J1102" s="46" t="str" cm="1">
        <f t="array" ref="J1102">_xlfn.IFS(I1102&gt;=750,"Low Risk",AND(I1102&gt;=650,I1102&lt;=749),"Medium Risk",I1102&lt;650,"High Risk")</f>
        <v>High Risk</v>
      </c>
      <c r="N1102" s="4"/>
      <c r="P1102" s="26">
        <v>61.44</v>
      </c>
      <c r="Q1102" s="4" t="str">
        <f t="shared" si="142"/>
        <v>Available</v>
      </c>
      <c r="Y1102" s="24" t="s">
        <v>3174</v>
      </c>
      <c r="Z1102" s="24" t="s">
        <v>24</v>
      </c>
      <c r="AA1102" s="84" t="str">
        <f t="shared" si="137"/>
        <v>Bikash Nayak</v>
      </c>
      <c r="AB1102" s="24">
        <v>95.9</v>
      </c>
      <c r="AG1102" s="24" t="s">
        <v>3174</v>
      </c>
      <c r="AH1102" s="4" t="str">
        <f t="shared" si="138"/>
        <v>01101</v>
      </c>
      <c r="AP1102" s="4"/>
      <c r="AU1102" s="24" t="s">
        <v>1377</v>
      </c>
      <c r="AV1102" s="46" t="str">
        <f t="shared" si="139"/>
        <v>Approved</v>
      </c>
      <c r="BA1102" s="24" t="s">
        <v>3174</v>
      </c>
      <c r="BB1102" s="70" t="s">
        <v>602</v>
      </c>
      <c r="BC1102" s="4" t="str">
        <f t="shared" si="140"/>
        <v>Rourkela</v>
      </c>
      <c r="BE1102" s="4"/>
      <c r="BF1102" s="4"/>
      <c r="BG1102" s="24" t="s">
        <v>3174</v>
      </c>
      <c r="BH1102" s="24" t="s">
        <v>24</v>
      </c>
      <c r="BI1102" s="4">
        <f t="shared" si="141"/>
        <v>190.31</v>
      </c>
    </row>
    <row r="1103" spans="9:61">
      <c r="I1103" s="26">
        <v>592</v>
      </c>
      <c r="J1103" s="46" t="str" cm="1">
        <f t="array" ref="J1103">_xlfn.IFS(I1103&gt;=750,"Low Risk",AND(I1103&gt;=650,I1103&lt;=749),"Medium Risk",I1103&lt;650,"High Risk")</f>
        <v>High Risk</v>
      </c>
      <c r="N1103" s="4"/>
      <c r="P1103" s="24">
        <v>95.9</v>
      </c>
      <c r="Q1103" s="4" t="str">
        <f t="shared" si="142"/>
        <v>Available</v>
      </c>
      <c r="Y1103" s="26" t="s">
        <v>3175</v>
      </c>
      <c r="Z1103" s="26" t="s">
        <v>38</v>
      </c>
      <c r="AA1103" s="84" t="str">
        <f t="shared" si="137"/>
        <v>Deepak Mishra</v>
      </c>
      <c r="AB1103" s="26">
        <v>50.7</v>
      </c>
      <c r="AG1103" s="26" t="s">
        <v>3175</v>
      </c>
      <c r="AH1103" s="4" t="str">
        <f t="shared" si="138"/>
        <v>01102</v>
      </c>
      <c r="AP1103" s="4"/>
      <c r="AU1103" s="26" t="s">
        <v>1381</v>
      </c>
      <c r="AV1103" s="46" t="str">
        <f t="shared" si="139"/>
        <v>Rejected</v>
      </c>
      <c r="BA1103" s="26" t="s">
        <v>3175</v>
      </c>
      <c r="BB1103" s="71" t="s">
        <v>729</v>
      </c>
      <c r="BC1103" s="4" t="str">
        <f t="shared" si="140"/>
        <v>Balasore</v>
      </c>
      <c r="BE1103" s="4"/>
      <c r="BF1103" s="4"/>
      <c r="BG1103" s="26" t="s">
        <v>3175</v>
      </c>
      <c r="BH1103" s="26" t="s">
        <v>38</v>
      </c>
      <c r="BI1103" s="4">
        <f t="shared" si="141"/>
        <v>144.97999999999999</v>
      </c>
    </row>
    <row r="1104" spans="9:61">
      <c r="I1104" s="24">
        <v>597</v>
      </c>
      <c r="J1104" s="46" t="str" cm="1">
        <f t="array" ref="J1104">_xlfn.IFS(I1104&gt;=750,"Low Risk",AND(I1104&gt;=650,I1104&lt;=749),"Medium Risk",I1104&lt;650,"High Risk")</f>
        <v>High Risk</v>
      </c>
      <c r="N1104" s="4"/>
      <c r="P1104" s="26">
        <v>50.7</v>
      </c>
      <c r="Q1104" s="4" t="str">
        <f t="shared" si="142"/>
        <v>Available</v>
      </c>
      <c r="Y1104" s="24" t="s">
        <v>3176</v>
      </c>
      <c r="Z1104" s="24" t="s">
        <v>7</v>
      </c>
      <c r="AA1104" s="84" t="str">
        <f t="shared" si="137"/>
        <v>Rajesh Kumar</v>
      </c>
      <c r="AB1104" s="24">
        <v>85.24</v>
      </c>
      <c r="AG1104" s="24" t="s">
        <v>3176</v>
      </c>
      <c r="AH1104" s="4" t="str">
        <f t="shared" si="138"/>
        <v>01103</v>
      </c>
      <c r="AP1104" s="4"/>
      <c r="AU1104" s="24" t="s">
        <v>1426</v>
      </c>
      <c r="AV1104" s="46" t="str">
        <f t="shared" si="139"/>
        <v>Under Review</v>
      </c>
      <c r="BA1104" s="24" t="s">
        <v>3176</v>
      </c>
      <c r="BB1104" s="70" t="s">
        <v>1089</v>
      </c>
      <c r="BC1104" s="4" t="str">
        <f t="shared" si="140"/>
        <v>Jharsuguda</v>
      </c>
      <c r="BE1104" s="4"/>
      <c r="BF1104" s="4"/>
      <c r="BG1104" s="24" t="s">
        <v>3176</v>
      </c>
      <c r="BH1104" s="24" t="s">
        <v>7</v>
      </c>
      <c r="BI1104" s="4">
        <f t="shared" si="141"/>
        <v>209.86</v>
      </c>
    </row>
    <row r="1105" spans="9:61">
      <c r="I1105" s="26">
        <v>556</v>
      </c>
      <c r="J1105" s="46" t="str" cm="1">
        <f t="array" ref="J1105">_xlfn.IFS(I1105&gt;=750,"Low Risk",AND(I1105&gt;=650,I1105&lt;=749),"Medium Risk",I1105&lt;650,"High Risk")</f>
        <v>High Risk</v>
      </c>
      <c r="N1105" s="4"/>
      <c r="P1105" s="24">
        <v>85.24</v>
      </c>
      <c r="Q1105" s="4" t="str">
        <f t="shared" si="142"/>
        <v>Available</v>
      </c>
      <c r="Y1105" s="26" t="s">
        <v>3178</v>
      </c>
      <c r="Z1105" s="26" t="s">
        <v>7</v>
      </c>
      <c r="AA1105" s="84" t="str">
        <f t="shared" si="137"/>
        <v>Rajesh Kumar</v>
      </c>
      <c r="AB1105" s="26">
        <v>63.45</v>
      </c>
      <c r="AG1105" s="26" t="s">
        <v>3178</v>
      </c>
      <c r="AH1105" s="4" t="str">
        <f t="shared" si="138"/>
        <v>01104</v>
      </c>
      <c r="AP1105" s="4"/>
      <c r="AU1105" s="26" t="s">
        <v>1377</v>
      </c>
      <c r="AV1105" s="46" t="str">
        <f t="shared" si="139"/>
        <v>Approved</v>
      </c>
      <c r="BA1105" s="26" t="s">
        <v>3178</v>
      </c>
      <c r="BB1105" s="71" t="s">
        <v>743</v>
      </c>
      <c r="BC1105" s="4" t="str">
        <f t="shared" si="140"/>
        <v>Cuttack</v>
      </c>
      <c r="BE1105" s="4"/>
      <c r="BF1105" s="4"/>
      <c r="BG1105" s="26" t="s">
        <v>3178</v>
      </c>
      <c r="BH1105" s="26" t="s">
        <v>7</v>
      </c>
      <c r="BI1105" s="4">
        <f t="shared" si="141"/>
        <v>209.86</v>
      </c>
    </row>
    <row r="1106" spans="9:61">
      <c r="I1106" s="24">
        <v>819</v>
      </c>
      <c r="J1106" s="46" t="str" cm="1">
        <f t="array" ref="J1106">_xlfn.IFS(I1106&gt;=750,"Low Risk",AND(I1106&gt;=650,I1106&lt;=749),"Medium Risk",I1106&lt;650,"High Risk")</f>
        <v>Low Risk</v>
      </c>
      <c r="N1106" s="4"/>
      <c r="P1106" s="26">
        <v>63.45</v>
      </c>
      <c r="Q1106" s="4" t="str">
        <f t="shared" si="142"/>
        <v>Available</v>
      </c>
      <c r="Y1106" s="24" t="s">
        <v>3179</v>
      </c>
      <c r="Z1106" s="24" t="s">
        <v>32</v>
      </c>
      <c r="AA1106" s="84" t="str">
        <f t="shared" si="137"/>
        <v>Ramesh Behera</v>
      </c>
      <c r="AB1106" s="24"/>
      <c r="AG1106" s="24" t="s">
        <v>3179</v>
      </c>
      <c r="AH1106" s="4" t="str">
        <f t="shared" si="138"/>
        <v>01105</v>
      </c>
      <c r="AP1106" s="4"/>
      <c r="AU1106" s="24" t="s">
        <v>1426</v>
      </c>
      <c r="AV1106" s="46" t="str">
        <f t="shared" si="139"/>
        <v>Under Review</v>
      </c>
      <c r="BA1106" s="24" t="s">
        <v>3179</v>
      </c>
      <c r="BB1106" s="70" t="s">
        <v>312</v>
      </c>
      <c r="BC1106" s="4" t="str">
        <f t="shared" si="140"/>
        <v>Bhubaneswar</v>
      </c>
      <c r="BE1106" s="4"/>
      <c r="BF1106" s="4"/>
      <c r="BG1106" s="24" t="s">
        <v>3179</v>
      </c>
      <c r="BH1106" s="24" t="s">
        <v>32</v>
      </c>
      <c r="BI1106" s="4">
        <f t="shared" si="141"/>
        <v>224.53</v>
      </c>
    </row>
    <row r="1107" spans="9:61">
      <c r="I1107" s="26">
        <v>662</v>
      </c>
      <c r="J1107" s="46" t="str" cm="1">
        <f t="array" ref="J1107">_xlfn.IFS(I1107&gt;=750,"Low Risk",AND(I1107&gt;=650,I1107&lt;=749),"Medium Risk",I1107&lt;650,"High Risk")</f>
        <v>Medium Risk</v>
      </c>
      <c r="N1107" s="4"/>
      <c r="P1107" s="24"/>
      <c r="Q1107" s="4" t="str">
        <f t="shared" si="142"/>
        <v>missing</v>
      </c>
      <c r="Y1107" s="26" t="s">
        <v>3180</v>
      </c>
      <c r="Z1107" s="26" t="s">
        <v>41</v>
      </c>
      <c r="AA1107" s="84" t="str">
        <f t="shared" si="137"/>
        <v>Pooja Tripathi</v>
      </c>
      <c r="AB1107" s="26">
        <v>64.52</v>
      </c>
      <c r="AG1107" s="26" t="s">
        <v>3180</v>
      </c>
      <c r="AH1107" s="4" t="str">
        <f t="shared" si="138"/>
        <v>01106</v>
      </c>
      <c r="AP1107" s="4"/>
      <c r="AU1107" s="26" t="s">
        <v>1377</v>
      </c>
      <c r="AV1107" s="46" t="str">
        <f t="shared" si="139"/>
        <v>Approved</v>
      </c>
      <c r="BA1107" s="26" t="s">
        <v>3180</v>
      </c>
      <c r="BB1107" s="71" t="s">
        <v>784</v>
      </c>
      <c r="BC1107" s="4" t="str">
        <f t="shared" si="140"/>
        <v>Jharsuguda</v>
      </c>
      <c r="BE1107" s="4"/>
      <c r="BF1107" s="4"/>
      <c r="BG1107" s="26" t="s">
        <v>3180</v>
      </c>
      <c r="BH1107" s="26" t="s">
        <v>41</v>
      </c>
      <c r="BI1107" s="4">
        <f t="shared" si="141"/>
        <v>251.78</v>
      </c>
    </row>
    <row r="1108" spans="9:61">
      <c r="I1108" s="24">
        <v>814</v>
      </c>
      <c r="J1108" s="46" t="str" cm="1">
        <f t="array" ref="J1108">_xlfn.IFS(I1108&gt;=750,"Low Risk",AND(I1108&gt;=650,I1108&lt;=749),"Medium Risk",I1108&lt;650,"High Risk")</f>
        <v>Low Risk</v>
      </c>
      <c r="N1108" s="4"/>
      <c r="P1108" s="26">
        <v>64.52</v>
      </c>
      <c r="Q1108" s="4" t="str">
        <f t="shared" si="142"/>
        <v>Available</v>
      </c>
      <c r="Y1108" s="24" t="s">
        <v>3181</v>
      </c>
      <c r="Z1108" s="24" t="s">
        <v>12</v>
      </c>
      <c r="AA1108" s="84" t="str">
        <f t="shared" si="137"/>
        <v>Priya Mohanty</v>
      </c>
      <c r="AB1108" s="24">
        <v>39.799999999999997</v>
      </c>
      <c r="AG1108" s="24" t="s">
        <v>3181</v>
      </c>
      <c r="AH1108" s="4" t="str">
        <f t="shared" si="138"/>
        <v>01107</v>
      </c>
      <c r="AP1108" s="4"/>
      <c r="AU1108" s="24" t="s">
        <v>1386</v>
      </c>
      <c r="AV1108" s="46" t="str">
        <f t="shared" si="139"/>
        <v>Rejected</v>
      </c>
      <c r="BA1108" s="24" t="s">
        <v>3181</v>
      </c>
      <c r="BB1108" s="70" t="s">
        <v>1215</v>
      </c>
      <c r="BC1108" s="4" t="str">
        <f t="shared" si="140"/>
        <v>Sambalpur</v>
      </c>
      <c r="BE1108" s="4"/>
      <c r="BF1108" s="4"/>
      <c r="BG1108" s="24" t="s">
        <v>3181</v>
      </c>
      <c r="BH1108" s="24" t="s">
        <v>12</v>
      </c>
      <c r="BI1108" s="4">
        <f t="shared" si="141"/>
        <v>105.8</v>
      </c>
    </row>
    <row r="1109" spans="9:61">
      <c r="I1109" s="26">
        <v>876</v>
      </c>
      <c r="J1109" s="46" t="str" cm="1">
        <f t="array" ref="J1109">_xlfn.IFS(I1109&gt;=750,"Low Risk",AND(I1109&gt;=650,I1109&lt;=749),"Medium Risk",I1109&lt;650,"High Risk")</f>
        <v>Low Risk</v>
      </c>
      <c r="N1109" s="4"/>
      <c r="P1109" s="24">
        <v>39.799999999999997</v>
      </c>
      <c r="Q1109" s="4" t="str">
        <f t="shared" si="142"/>
        <v>Available</v>
      </c>
      <c r="Y1109" s="26" t="s">
        <v>3182</v>
      </c>
      <c r="Z1109" s="26" t="s">
        <v>16</v>
      </c>
      <c r="AA1109" s="84" t="str">
        <f t="shared" si="137"/>
        <v>Suresh Panda</v>
      </c>
      <c r="AB1109" s="26">
        <v>90.23</v>
      </c>
      <c r="AG1109" s="26" t="s">
        <v>3182</v>
      </c>
      <c r="AH1109" s="4" t="str">
        <f t="shared" si="138"/>
        <v>01108</v>
      </c>
      <c r="AP1109" s="4"/>
      <c r="AU1109" s="26" t="s">
        <v>1381</v>
      </c>
      <c r="AV1109" s="46" t="str">
        <f t="shared" si="139"/>
        <v>Rejected</v>
      </c>
      <c r="BA1109" s="26" t="s">
        <v>3182</v>
      </c>
      <c r="BB1109" s="71" t="s">
        <v>1149</v>
      </c>
      <c r="BC1109" s="4" t="str">
        <f t="shared" si="140"/>
        <v>Bhubaneswar</v>
      </c>
      <c r="BE1109" s="4"/>
      <c r="BF1109" s="4"/>
      <c r="BG1109" s="26" t="s">
        <v>3182</v>
      </c>
      <c r="BH1109" s="26" t="s">
        <v>16</v>
      </c>
      <c r="BI1109" s="4">
        <f t="shared" si="141"/>
        <v>197.62</v>
      </c>
    </row>
    <row r="1110" spans="9:61">
      <c r="I1110" s="24">
        <v>580</v>
      </c>
      <c r="J1110" s="46" t="str" cm="1">
        <f t="array" ref="J1110">_xlfn.IFS(I1110&gt;=750,"Low Risk",AND(I1110&gt;=650,I1110&lt;=749),"Medium Risk",I1110&lt;650,"High Risk")</f>
        <v>High Risk</v>
      </c>
      <c r="N1110" s="4"/>
      <c r="P1110" s="26">
        <v>90.23</v>
      </c>
      <c r="Q1110" s="4" t="str">
        <f t="shared" si="142"/>
        <v>Available</v>
      </c>
      <c r="Y1110" s="24" t="s">
        <v>3183</v>
      </c>
      <c r="Z1110" s="24" t="s">
        <v>7</v>
      </c>
      <c r="AA1110" s="84" t="str">
        <f t="shared" si="137"/>
        <v>Rajesh Kumar</v>
      </c>
      <c r="AB1110" s="24">
        <v>73.84</v>
      </c>
      <c r="AG1110" s="24" t="s">
        <v>3183</v>
      </c>
      <c r="AH1110" s="4" t="str">
        <f t="shared" si="138"/>
        <v>01109</v>
      </c>
      <c r="AP1110" s="4"/>
      <c r="AU1110" s="24" t="s">
        <v>1381</v>
      </c>
      <c r="AV1110" s="46" t="str">
        <f t="shared" si="139"/>
        <v>Rejected</v>
      </c>
      <c r="BA1110" s="24" t="s">
        <v>3183</v>
      </c>
      <c r="BB1110" s="70" t="s">
        <v>755</v>
      </c>
      <c r="BC1110" s="4" t="str">
        <f t="shared" si="140"/>
        <v>Cuttack</v>
      </c>
      <c r="BE1110" s="4"/>
      <c r="BF1110" s="4"/>
      <c r="BG1110" s="24" t="s">
        <v>3183</v>
      </c>
      <c r="BH1110" s="24" t="s">
        <v>7</v>
      </c>
      <c r="BI1110" s="4">
        <f t="shared" si="141"/>
        <v>209.86</v>
      </c>
    </row>
    <row r="1111" spans="9:61">
      <c r="I1111" s="26">
        <v>872</v>
      </c>
      <c r="J1111" s="46" t="str" cm="1">
        <f t="array" ref="J1111">_xlfn.IFS(I1111&gt;=750,"Low Risk",AND(I1111&gt;=650,I1111&lt;=749),"Medium Risk",I1111&lt;650,"High Risk")</f>
        <v>Low Risk</v>
      </c>
      <c r="N1111" s="4"/>
      <c r="P1111" s="24">
        <v>73.84</v>
      </c>
      <c r="Q1111" s="4" t="str">
        <f t="shared" si="142"/>
        <v>Available</v>
      </c>
      <c r="Y1111" s="26" t="s">
        <v>3184</v>
      </c>
      <c r="Z1111" s="26" t="s">
        <v>16</v>
      </c>
      <c r="AA1111" s="84" t="str">
        <f t="shared" si="137"/>
        <v>Suresh Panda</v>
      </c>
      <c r="AB1111" s="26">
        <v>25.62</v>
      </c>
      <c r="AG1111" s="26" t="s">
        <v>3184</v>
      </c>
      <c r="AH1111" s="4" t="str">
        <f t="shared" si="138"/>
        <v>01110</v>
      </c>
      <c r="AP1111" s="4"/>
      <c r="AU1111" s="26" t="s">
        <v>1386</v>
      </c>
      <c r="AV1111" s="46" t="str">
        <f t="shared" si="139"/>
        <v>Rejected</v>
      </c>
      <c r="BA1111" s="26" t="s">
        <v>3184</v>
      </c>
      <c r="BB1111" s="71" t="s">
        <v>1312</v>
      </c>
      <c r="BC1111" s="4" t="str">
        <f t="shared" si="140"/>
        <v>Angul</v>
      </c>
      <c r="BE1111" s="4"/>
      <c r="BF1111" s="4"/>
      <c r="BG1111" s="26" t="s">
        <v>3184</v>
      </c>
      <c r="BH1111" s="26" t="s">
        <v>16</v>
      </c>
      <c r="BI1111" s="4">
        <f t="shared" si="141"/>
        <v>197.62</v>
      </c>
    </row>
    <row r="1112" spans="9:61">
      <c r="I1112" s="24">
        <v>617</v>
      </c>
      <c r="J1112" s="46" t="str" cm="1">
        <f t="array" ref="J1112">_xlfn.IFS(I1112&gt;=750,"Low Risk",AND(I1112&gt;=650,I1112&lt;=749),"Medium Risk",I1112&lt;650,"High Risk")</f>
        <v>High Risk</v>
      </c>
      <c r="N1112" s="4"/>
      <c r="P1112" s="26">
        <v>25.62</v>
      </c>
      <c r="Q1112" s="4" t="str">
        <f t="shared" si="142"/>
        <v>Available</v>
      </c>
      <c r="Y1112" s="24" t="s">
        <v>3185</v>
      </c>
      <c r="Z1112" s="24" t="s">
        <v>24</v>
      </c>
      <c r="AA1112" s="84" t="str">
        <f t="shared" si="137"/>
        <v>Bikash Nayak</v>
      </c>
      <c r="AB1112" s="24">
        <v>14.16</v>
      </c>
      <c r="AG1112" s="24" t="s">
        <v>3185</v>
      </c>
      <c r="AH1112" s="4" t="str">
        <f t="shared" si="138"/>
        <v>01111</v>
      </c>
      <c r="AP1112" s="4"/>
      <c r="AU1112" s="24" t="s">
        <v>1381</v>
      </c>
      <c r="AV1112" s="46" t="str">
        <f t="shared" si="139"/>
        <v>Rejected</v>
      </c>
      <c r="BA1112" s="24" t="s">
        <v>3185</v>
      </c>
      <c r="BB1112" s="70" t="s">
        <v>271</v>
      </c>
      <c r="BC1112" s="4" t="str">
        <f t="shared" si="140"/>
        <v>Jharsuguda</v>
      </c>
      <c r="BE1112" s="4"/>
      <c r="BF1112" s="4"/>
      <c r="BG1112" s="24" t="s">
        <v>3185</v>
      </c>
      <c r="BH1112" s="24" t="s">
        <v>24</v>
      </c>
      <c r="BI1112" s="4">
        <f t="shared" si="141"/>
        <v>190.31</v>
      </c>
    </row>
    <row r="1113" spans="9:61">
      <c r="I1113" s="26">
        <v>578</v>
      </c>
      <c r="J1113" s="46" t="str" cm="1">
        <f t="array" ref="J1113">_xlfn.IFS(I1113&gt;=750,"Low Risk",AND(I1113&gt;=650,I1113&lt;=749),"Medium Risk",I1113&lt;650,"High Risk")</f>
        <v>High Risk</v>
      </c>
      <c r="N1113" s="4"/>
      <c r="P1113" s="24">
        <v>14.16</v>
      </c>
      <c r="Q1113" s="4" t="str">
        <f t="shared" si="142"/>
        <v>Available</v>
      </c>
      <c r="Y1113" s="26" t="s">
        <v>3186</v>
      </c>
      <c r="Z1113" s="26" t="s">
        <v>35</v>
      </c>
      <c r="AA1113" s="84" t="str">
        <f t="shared" si="137"/>
        <v>Kavita Rath</v>
      </c>
      <c r="AB1113" s="26">
        <v>2.61</v>
      </c>
      <c r="AG1113" s="26" t="s">
        <v>3186</v>
      </c>
      <c r="AH1113" s="4" t="str">
        <f t="shared" si="138"/>
        <v>01112</v>
      </c>
      <c r="AP1113" s="4"/>
      <c r="AU1113" s="26" t="s">
        <v>1386</v>
      </c>
      <c r="AV1113" s="46" t="str">
        <f t="shared" si="139"/>
        <v>Rejected</v>
      </c>
      <c r="BA1113" s="26" t="s">
        <v>3186</v>
      </c>
      <c r="BB1113" s="71" t="s">
        <v>1163</v>
      </c>
      <c r="BC1113" s="4" t="str">
        <f t="shared" si="140"/>
        <v>Jharsuguda</v>
      </c>
      <c r="BE1113" s="4"/>
      <c r="BF1113" s="4"/>
      <c r="BG1113" s="26" t="s">
        <v>3186</v>
      </c>
      <c r="BH1113" s="26" t="s">
        <v>35</v>
      </c>
      <c r="BI1113" s="4">
        <f t="shared" si="141"/>
        <v>103.83</v>
      </c>
    </row>
    <row r="1114" spans="9:61">
      <c r="I1114" s="24">
        <v>880</v>
      </c>
      <c r="J1114" s="46" t="str" cm="1">
        <f t="array" ref="J1114">_xlfn.IFS(I1114&gt;=750,"Low Risk",AND(I1114&gt;=650,I1114&lt;=749),"Medium Risk",I1114&lt;650,"High Risk")</f>
        <v>Low Risk</v>
      </c>
      <c r="N1114" s="4"/>
      <c r="P1114" s="26">
        <v>2.61</v>
      </c>
      <c r="Q1114" s="4" t="str">
        <f t="shared" si="142"/>
        <v>Available</v>
      </c>
      <c r="Y1114" s="24" t="s">
        <v>3187</v>
      </c>
      <c r="Z1114" s="24" t="s">
        <v>20</v>
      </c>
      <c r="AA1114" s="84" t="str">
        <f t="shared" si="137"/>
        <v>Anita Das</v>
      </c>
      <c r="AB1114" s="24">
        <v>93.97</v>
      </c>
      <c r="AG1114" s="24" t="s">
        <v>3187</v>
      </c>
      <c r="AH1114" s="4" t="str">
        <f t="shared" si="138"/>
        <v>01113</v>
      </c>
      <c r="AP1114" s="4"/>
      <c r="AU1114" s="24" t="s">
        <v>1377</v>
      </c>
      <c r="AV1114" s="46" t="str">
        <f t="shared" si="139"/>
        <v>Approved</v>
      </c>
      <c r="BA1114" s="24" t="s">
        <v>3187</v>
      </c>
      <c r="BB1114" s="70" t="s">
        <v>775</v>
      </c>
      <c r="BC1114" s="4" t="str">
        <f t="shared" si="140"/>
        <v>Jharsuguda</v>
      </c>
      <c r="BE1114" s="4"/>
      <c r="BF1114" s="4"/>
      <c r="BG1114" s="24" t="s">
        <v>3187</v>
      </c>
      <c r="BH1114" s="24" t="s">
        <v>20</v>
      </c>
      <c r="BI1114" s="4">
        <f t="shared" si="141"/>
        <v>104.66</v>
      </c>
    </row>
    <row r="1115" spans="9:61">
      <c r="I1115" s="26">
        <v>686</v>
      </c>
      <c r="J1115" s="46" t="str" cm="1">
        <f t="array" ref="J1115">_xlfn.IFS(I1115&gt;=750,"Low Risk",AND(I1115&gt;=650,I1115&lt;=749),"Medium Risk",I1115&lt;650,"High Risk")</f>
        <v>Medium Risk</v>
      </c>
      <c r="N1115" s="4"/>
      <c r="P1115" s="24">
        <v>93.97</v>
      </c>
      <c r="Q1115" s="4" t="str">
        <f t="shared" si="142"/>
        <v>Available</v>
      </c>
      <c r="Y1115" s="26" t="s">
        <v>3188</v>
      </c>
      <c r="Z1115" s="26" t="s">
        <v>38</v>
      </c>
      <c r="AA1115" s="84" t="str">
        <f t="shared" si="137"/>
        <v>Deepak Mishra</v>
      </c>
      <c r="AB1115" s="26">
        <v>8.3000000000000007</v>
      </c>
      <c r="AG1115" s="26" t="s">
        <v>3188</v>
      </c>
      <c r="AH1115" s="4" t="str">
        <f t="shared" si="138"/>
        <v>01114</v>
      </c>
      <c r="AP1115" s="4"/>
      <c r="AU1115" s="26" t="s">
        <v>1381</v>
      </c>
      <c r="AV1115" s="46" t="str">
        <f t="shared" si="139"/>
        <v>Rejected</v>
      </c>
      <c r="BA1115" s="26" t="s">
        <v>3188</v>
      </c>
      <c r="BB1115" s="71" t="s">
        <v>1346</v>
      </c>
      <c r="BC1115" s="4" t="str">
        <f t="shared" si="140"/>
        <v>Angul</v>
      </c>
      <c r="BE1115" s="4"/>
      <c r="BF1115" s="4"/>
      <c r="BG1115" s="26" t="s">
        <v>3188</v>
      </c>
      <c r="BH1115" s="26" t="s">
        <v>38</v>
      </c>
      <c r="BI1115" s="4">
        <f t="shared" si="141"/>
        <v>144.97999999999999</v>
      </c>
    </row>
    <row r="1116" spans="9:61">
      <c r="I1116" s="24">
        <v>859</v>
      </c>
      <c r="J1116" s="46" t="str" cm="1">
        <f t="array" ref="J1116">_xlfn.IFS(I1116&gt;=750,"Low Risk",AND(I1116&gt;=650,I1116&lt;=749),"Medium Risk",I1116&lt;650,"High Risk")</f>
        <v>Low Risk</v>
      </c>
      <c r="N1116" s="4"/>
      <c r="P1116" s="26">
        <v>8.3000000000000007</v>
      </c>
      <c r="Q1116" s="4" t="str">
        <f t="shared" si="142"/>
        <v>Available</v>
      </c>
      <c r="Y1116" s="24" t="s">
        <v>3189</v>
      </c>
      <c r="Z1116" s="24" t="s">
        <v>16</v>
      </c>
      <c r="AA1116" s="84" t="str">
        <f t="shared" si="137"/>
        <v>Suresh Panda</v>
      </c>
      <c r="AB1116" s="24">
        <v>13.75</v>
      </c>
      <c r="AG1116" s="24" t="s">
        <v>3189</v>
      </c>
      <c r="AH1116" s="4" t="str">
        <f t="shared" si="138"/>
        <v>01115</v>
      </c>
      <c r="AP1116" s="4"/>
      <c r="AU1116" s="24" t="s">
        <v>1386</v>
      </c>
      <c r="AV1116" s="46" t="str">
        <f t="shared" si="139"/>
        <v>Rejected</v>
      </c>
      <c r="BA1116" s="24" t="s">
        <v>3189</v>
      </c>
      <c r="BB1116" s="70" t="s">
        <v>347</v>
      </c>
      <c r="BC1116" s="4" t="str">
        <f t="shared" si="140"/>
        <v>Cuttack</v>
      </c>
      <c r="BE1116" s="4"/>
      <c r="BF1116" s="4"/>
      <c r="BG1116" s="24" t="s">
        <v>3189</v>
      </c>
      <c r="BH1116" s="24" t="s">
        <v>16</v>
      </c>
      <c r="BI1116" s="4">
        <f t="shared" si="141"/>
        <v>197.62</v>
      </c>
    </row>
    <row r="1117" spans="9:61">
      <c r="I1117" s="26">
        <v>628</v>
      </c>
      <c r="J1117" s="46" t="str" cm="1">
        <f t="array" ref="J1117">_xlfn.IFS(I1117&gt;=750,"Low Risk",AND(I1117&gt;=650,I1117&lt;=749),"Medium Risk",I1117&lt;650,"High Risk")</f>
        <v>High Risk</v>
      </c>
      <c r="N1117" s="4"/>
      <c r="P1117" s="24">
        <v>13.75</v>
      </c>
      <c r="Q1117" s="4" t="str">
        <f t="shared" si="142"/>
        <v>Available</v>
      </c>
      <c r="Y1117" s="26" t="s">
        <v>3190</v>
      </c>
      <c r="Z1117" s="26" t="s">
        <v>41</v>
      </c>
      <c r="AA1117" s="84" t="str">
        <f t="shared" si="137"/>
        <v>Pooja Tripathi</v>
      </c>
      <c r="AB1117" s="26">
        <v>60.72</v>
      </c>
      <c r="AG1117" s="26" t="s">
        <v>3190</v>
      </c>
      <c r="AH1117" s="4" t="str">
        <f t="shared" si="138"/>
        <v>01116</v>
      </c>
      <c r="AP1117" s="4"/>
      <c r="AU1117" s="26" t="s">
        <v>1377</v>
      </c>
      <c r="AV1117" s="46" t="str">
        <f t="shared" si="139"/>
        <v>Approved</v>
      </c>
      <c r="BA1117" s="26" t="s">
        <v>3190</v>
      </c>
      <c r="BB1117" s="71" t="s">
        <v>1324</v>
      </c>
      <c r="BC1117" s="4" t="str">
        <f t="shared" si="140"/>
        <v>Dhenkanal</v>
      </c>
      <c r="BE1117" s="4"/>
      <c r="BF1117" s="4"/>
      <c r="BG1117" s="26" t="s">
        <v>3190</v>
      </c>
      <c r="BH1117" s="26" t="s">
        <v>41</v>
      </c>
      <c r="BI1117" s="4">
        <f t="shared" si="141"/>
        <v>251.78</v>
      </c>
    </row>
    <row r="1118" spans="9:61">
      <c r="I1118" s="24">
        <v>724</v>
      </c>
      <c r="J1118" s="46" t="str" cm="1">
        <f t="array" ref="J1118">_xlfn.IFS(I1118&gt;=750,"Low Risk",AND(I1118&gt;=650,I1118&lt;=749),"Medium Risk",I1118&lt;650,"High Risk")</f>
        <v>Medium Risk</v>
      </c>
      <c r="N1118" s="4"/>
      <c r="P1118" s="26">
        <v>60.72</v>
      </c>
      <c r="Q1118" s="4" t="str">
        <f t="shared" si="142"/>
        <v>Available</v>
      </c>
      <c r="Y1118" s="24" t="s">
        <v>3191</v>
      </c>
      <c r="Z1118" s="24" t="s">
        <v>32</v>
      </c>
      <c r="AA1118" s="84" t="str">
        <f t="shared" si="137"/>
        <v>Ramesh Behera</v>
      </c>
      <c r="AB1118" s="24">
        <v>25.46</v>
      </c>
      <c r="AG1118" s="24" t="s">
        <v>3191</v>
      </c>
      <c r="AH1118" s="4" t="str">
        <f t="shared" si="138"/>
        <v>01117</v>
      </c>
      <c r="AP1118" s="4"/>
      <c r="AU1118" s="24" t="s">
        <v>1386</v>
      </c>
      <c r="AV1118" s="46" t="str">
        <f t="shared" si="139"/>
        <v>Rejected</v>
      </c>
      <c r="BA1118" s="24" t="s">
        <v>3191</v>
      </c>
      <c r="BB1118" s="70" t="s">
        <v>1288</v>
      </c>
      <c r="BC1118" s="4" t="str">
        <f t="shared" si="140"/>
        <v>Sambalpur</v>
      </c>
      <c r="BE1118" s="4"/>
      <c r="BF1118" s="4"/>
      <c r="BG1118" s="24" t="s">
        <v>3191</v>
      </c>
      <c r="BH1118" s="24" t="s">
        <v>32</v>
      </c>
      <c r="BI1118" s="4">
        <f t="shared" si="141"/>
        <v>224.53</v>
      </c>
    </row>
    <row r="1119" spans="9:61">
      <c r="I1119" s="26">
        <v>703</v>
      </c>
      <c r="J1119" s="46" t="str" cm="1">
        <f t="array" ref="J1119">_xlfn.IFS(I1119&gt;=750,"Low Risk",AND(I1119&gt;=650,I1119&lt;=749),"Medium Risk",I1119&lt;650,"High Risk")</f>
        <v>Medium Risk</v>
      </c>
      <c r="N1119" s="4"/>
      <c r="P1119" s="24">
        <v>25.46</v>
      </c>
      <c r="Q1119" s="4" t="str">
        <f t="shared" si="142"/>
        <v>Available</v>
      </c>
      <c r="Y1119" s="26" t="s">
        <v>3192</v>
      </c>
      <c r="Z1119" s="26" t="s">
        <v>41</v>
      </c>
      <c r="AA1119" s="84" t="str">
        <f t="shared" si="137"/>
        <v>Pooja Tripathi</v>
      </c>
      <c r="AB1119" s="26">
        <v>40.840000000000003</v>
      </c>
      <c r="AG1119" s="26" t="s">
        <v>3192</v>
      </c>
      <c r="AH1119" s="4" t="str">
        <f t="shared" si="138"/>
        <v>01118</v>
      </c>
      <c r="AP1119" s="4"/>
      <c r="AU1119" s="26" t="s">
        <v>1377</v>
      </c>
      <c r="AV1119" s="46" t="str">
        <f t="shared" si="139"/>
        <v>Approved</v>
      </c>
      <c r="BA1119" s="26" t="s">
        <v>3192</v>
      </c>
      <c r="BB1119" s="71" t="s">
        <v>1353</v>
      </c>
      <c r="BC1119" s="4" t="str">
        <f t="shared" si="140"/>
        <v>Bhubaneswar</v>
      </c>
      <c r="BE1119" s="4"/>
      <c r="BF1119" s="4"/>
      <c r="BG1119" s="26" t="s">
        <v>3192</v>
      </c>
      <c r="BH1119" s="26" t="s">
        <v>41</v>
      </c>
      <c r="BI1119" s="4">
        <f t="shared" si="141"/>
        <v>251.78</v>
      </c>
    </row>
    <row r="1120" spans="9:61">
      <c r="I1120" s="24">
        <v>559</v>
      </c>
      <c r="J1120" s="46" t="str" cm="1">
        <f t="array" ref="J1120">_xlfn.IFS(I1120&gt;=750,"Low Risk",AND(I1120&gt;=650,I1120&lt;=749),"Medium Risk",I1120&lt;650,"High Risk")</f>
        <v>High Risk</v>
      </c>
      <c r="N1120" s="4"/>
      <c r="P1120" s="26">
        <v>40.840000000000003</v>
      </c>
      <c r="Q1120" s="4" t="str">
        <f t="shared" si="142"/>
        <v>Available</v>
      </c>
      <c r="Y1120" s="24" t="s">
        <v>3193</v>
      </c>
      <c r="Z1120" s="24" t="s">
        <v>24</v>
      </c>
      <c r="AA1120" s="84" t="str">
        <f t="shared" si="137"/>
        <v>Bikash Nayak</v>
      </c>
      <c r="AB1120" s="24">
        <v>73.38</v>
      </c>
      <c r="AG1120" s="24" t="s">
        <v>3193</v>
      </c>
      <c r="AH1120" s="4" t="str">
        <f t="shared" si="138"/>
        <v>01119</v>
      </c>
      <c r="AP1120" s="4"/>
      <c r="AU1120" s="24" t="s">
        <v>1377</v>
      </c>
      <c r="AV1120" s="46" t="str">
        <f t="shared" si="139"/>
        <v>Approved</v>
      </c>
      <c r="BA1120" s="24" t="s">
        <v>3193</v>
      </c>
      <c r="BB1120" s="70" t="s">
        <v>1134</v>
      </c>
      <c r="BC1120" s="4" t="str">
        <f t="shared" si="140"/>
        <v>Puri</v>
      </c>
      <c r="BE1120" s="4"/>
      <c r="BF1120" s="4"/>
      <c r="BG1120" s="24" t="s">
        <v>3193</v>
      </c>
      <c r="BH1120" s="24" t="s">
        <v>24</v>
      </c>
      <c r="BI1120" s="4">
        <f t="shared" si="141"/>
        <v>190.31</v>
      </c>
    </row>
    <row r="1121" spans="9:61">
      <c r="I1121" s="26">
        <v>617</v>
      </c>
      <c r="J1121" s="46" t="str" cm="1">
        <f t="array" ref="J1121">_xlfn.IFS(I1121&gt;=750,"Low Risk",AND(I1121&gt;=650,I1121&lt;=749),"Medium Risk",I1121&lt;650,"High Risk")</f>
        <v>High Risk</v>
      </c>
      <c r="N1121" s="4"/>
      <c r="P1121" s="24">
        <v>73.38</v>
      </c>
      <c r="Q1121" s="4" t="str">
        <f t="shared" si="142"/>
        <v>Available</v>
      </c>
      <c r="Y1121" s="26" t="s">
        <v>3195</v>
      </c>
      <c r="Z1121" s="26" t="s">
        <v>7</v>
      </c>
      <c r="AA1121" s="84" t="str">
        <f t="shared" si="137"/>
        <v>Rajesh Kumar</v>
      </c>
      <c r="AB1121" s="26">
        <v>44.04</v>
      </c>
      <c r="AG1121" s="26" t="s">
        <v>3195</v>
      </c>
      <c r="AH1121" s="4" t="str">
        <f t="shared" si="138"/>
        <v>01120</v>
      </c>
      <c r="AP1121" s="4"/>
      <c r="AU1121" s="26" t="s">
        <v>1377</v>
      </c>
      <c r="AV1121" s="46" t="str">
        <f t="shared" si="139"/>
        <v>Approved</v>
      </c>
      <c r="BA1121" s="26" t="s">
        <v>3195</v>
      </c>
      <c r="BB1121" s="71" t="s">
        <v>271</v>
      </c>
      <c r="BC1121" s="4" t="str">
        <f t="shared" si="140"/>
        <v>Jharsuguda</v>
      </c>
      <c r="BE1121" s="4"/>
      <c r="BF1121" s="4"/>
      <c r="BG1121" s="26" t="s">
        <v>3195</v>
      </c>
      <c r="BH1121" s="26" t="s">
        <v>7</v>
      </c>
      <c r="BI1121" s="4">
        <f t="shared" si="141"/>
        <v>209.86</v>
      </c>
    </row>
    <row r="1122" spans="9:61">
      <c r="I1122" s="24">
        <v>714</v>
      </c>
      <c r="J1122" s="46" t="str" cm="1">
        <f t="array" ref="J1122">_xlfn.IFS(I1122&gt;=750,"Low Risk",AND(I1122&gt;=650,I1122&lt;=749),"Medium Risk",I1122&lt;650,"High Risk")</f>
        <v>Medium Risk</v>
      </c>
      <c r="N1122" s="4"/>
      <c r="P1122" s="26">
        <v>44.04</v>
      </c>
      <c r="Q1122" s="4" t="str">
        <f t="shared" si="142"/>
        <v>Available</v>
      </c>
      <c r="Y1122" s="24" t="s">
        <v>3196</v>
      </c>
      <c r="Z1122" s="24" t="s">
        <v>20</v>
      </c>
      <c r="AA1122" s="84" t="str">
        <f t="shared" si="137"/>
        <v>Anita Das</v>
      </c>
      <c r="AB1122" s="24">
        <v>57.45</v>
      </c>
      <c r="AG1122" s="24" t="s">
        <v>3196</v>
      </c>
      <c r="AH1122" s="4" t="str">
        <f t="shared" si="138"/>
        <v>01121</v>
      </c>
      <c r="AP1122" s="4"/>
      <c r="AU1122" s="24" t="s">
        <v>1426</v>
      </c>
      <c r="AV1122" s="46" t="str">
        <f t="shared" si="139"/>
        <v>Under Review</v>
      </c>
      <c r="BA1122" s="24" t="s">
        <v>3196</v>
      </c>
      <c r="BB1122" s="70" t="s">
        <v>344</v>
      </c>
      <c r="BC1122" s="4" t="str">
        <f t="shared" si="140"/>
        <v>Balasore</v>
      </c>
      <c r="BE1122" s="4"/>
      <c r="BF1122" s="4"/>
      <c r="BG1122" s="24" t="s">
        <v>3196</v>
      </c>
      <c r="BH1122" s="24" t="s">
        <v>20</v>
      </c>
      <c r="BI1122" s="4">
        <f t="shared" si="141"/>
        <v>104.66</v>
      </c>
    </row>
    <row r="1123" spans="9:61">
      <c r="I1123" s="26">
        <v>629</v>
      </c>
      <c r="J1123" s="46" t="str" cm="1">
        <f t="array" ref="J1123">_xlfn.IFS(I1123&gt;=750,"Low Risk",AND(I1123&gt;=650,I1123&lt;=749),"Medium Risk",I1123&lt;650,"High Risk")</f>
        <v>High Risk</v>
      </c>
      <c r="N1123" s="4"/>
      <c r="P1123" s="24">
        <v>57.45</v>
      </c>
      <c r="Q1123" s="4" t="str">
        <f t="shared" si="142"/>
        <v>Available</v>
      </c>
      <c r="Y1123" s="26" t="s">
        <v>3198</v>
      </c>
      <c r="Z1123" s="26" t="s">
        <v>38</v>
      </c>
      <c r="AA1123" s="84" t="str">
        <f t="shared" si="137"/>
        <v>Deepak Mishra</v>
      </c>
      <c r="AB1123" s="26">
        <v>40.83</v>
      </c>
      <c r="AG1123" s="26" t="s">
        <v>3198</v>
      </c>
      <c r="AH1123" s="4" t="str">
        <f t="shared" si="138"/>
        <v>01122</v>
      </c>
      <c r="AP1123" s="4"/>
      <c r="AU1123" s="26" t="s">
        <v>1381</v>
      </c>
      <c r="AV1123" s="46" t="str">
        <f t="shared" si="139"/>
        <v>Rejected</v>
      </c>
      <c r="BA1123" s="26" t="s">
        <v>3198</v>
      </c>
      <c r="BB1123" s="71" t="s">
        <v>1180</v>
      </c>
      <c r="BC1123" s="4" t="str">
        <f t="shared" si="140"/>
        <v>Rourkela</v>
      </c>
      <c r="BE1123" s="4"/>
      <c r="BF1123" s="4"/>
      <c r="BG1123" s="26" t="s">
        <v>3198</v>
      </c>
      <c r="BH1123" s="26" t="s">
        <v>38</v>
      </c>
      <c r="BI1123" s="4">
        <f t="shared" si="141"/>
        <v>144.97999999999999</v>
      </c>
    </row>
    <row r="1124" spans="9:61">
      <c r="I1124" s="24">
        <v>845</v>
      </c>
      <c r="J1124" s="46" t="str" cm="1">
        <f t="array" ref="J1124">_xlfn.IFS(I1124&gt;=750,"Low Risk",AND(I1124&gt;=650,I1124&lt;=749),"Medium Risk",I1124&lt;650,"High Risk")</f>
        <v>Low Risk</v>
      </c>
      <c r="N1124" s="4"/>
      <c r="P1124" s="26">
        <v>40.83</v>
      </c>
      <c r="Q1124" s="4" t="str">
        <f t="shared" si="142"/>
        <v>Available</v>
      </c>
      <c r="Y1124" s="24" t="s">
        <v>3199</v>
      </c>
      <c r="Z1124" s="24" t="s">
        <v>32</v>
      </c>
      <c r="AA1124" s="84" t="str">
        <f t="shared" si="137"/>
        <v>Ramesh Behera</v>
      </c>
      <c r="AB1124" s="24">
        <v>16.14</v>
      </c>
      <c r="AG1124" s="24" t="s">
        <v>3199</v>
      </c>
      <c r="AH1124" s="4" t="str">
        <f t="shared" si="138"/>
        <v>01123</v>
      </c>
      <c r="AP1124" s="4"/>
      <c r="AU1124" s="24" t="s">
        <v>1426</v>
      </c>
      <c r="AV1124" s="46" t="str">
        <f t="shared" si="139"/>
        <v>Under Review</v>
      </c>
      <c r="BA1124" s="24" t="s">
        <v>3199</v>
      </c>
      <c r="BB1124" s="70" t="s">
        <v>811</v>
      </c>
      <c r="BC1124" s="4" t="str">
        <f t="shared" si="140"/>
        <v>Balasore</v>
      </c>
      <c r="BE1124" s="4"/>
      <c r="BF1124" s="4"/>
      <c r="BG1124" s="24" t="s">
        <v>3199</v>
      </c>
      <c r="BH1124" s="24" t="s">
        <v>32</v>
      </c>
      <c r="BI1124" s="4">
        <f t="shared" si="141"/>
        <v>224.53</v>
      </c>
    </row>
    <row r="1125" spans="9:61">
      <c r="I1125" s="26">
        <v>642</v>
      </c>
      <c r="J1125" s="46" t="str" cm="1">
        <f t="array" ref="J1125">_xlfn.IFS(I1125&gt;=750,"Low Risk",AND(I1125&gt;=650,I1125&lt;=749),"Medium Risk",I1125&lt;650,"High Risk")</f>
        <v>High Risk</v>
      </c>
      <c r="N1125" s="4"/>
      <c r="P1125" s="24">
        <v>16.14</v>
      </c>
      <c r="Q1125" s="4" t="str">
        <f t="shared" si="142"/>
        <v>Available</v>
      </c>
      <c r="Y1125" s="26" t="s">
        <v>3200</v>
      </c>
      <c r="Z1125" s="26" t="s">
        <v>12</v>
      </c>
      <c r="AA1125" s="84" t="str">
        <f t="shared" si="137"/>
        <v>Priya Mohanty</v>
      </c>
      <c r="AB1125" s="26">
        <v>96.47</v>
      </c>
      <c r="AG1125" s="26" t="s">
        <v>3200</v>
      </c>
      <c r="AH1125" s="4" t="str">
        <f t="shared" si="138"/>
        <v>01124</v>
      </c>
      <c r="AP1125" s="4"/>
      <c r="AU1125" s="26" t="s">
        <v>1377</v>
      </c>
      <c r="AV1125" s="46" t="str">
        <f t="shared" si="139"/>
        <v>Approved</v>
      </c>
      <c r="BA1125" s="26" t="s">
        <v>3200</v>
      </c>
      <c r="BB1125" s="71" t="s">
        <v>450</v>
      </c>
      <c r="BC1125" s="4" t="str">
        <f t="shared" si="140"/>
        <v>Dhenkanal</v>
      </c>
      <c r="BE1125" s="4"/>
      <c r="BF1125" s="4"/>
      <c r="BG1125" s="26" t="s">
        <v>3200</v>
      </c>
      <c r="BH1125" s="26" t="s">
        <v>12</v>
      </c>
      <c r="BI1125" s="4">
        <f t="shared" si="141"/>
        <v>105.8</v>
      </c>
    </row>
    <row r="1126" spans="9:61">
      <c r="I1126" s="24">
        <v>748</v>
      </c>
      <c r="J1126" s="46" t="str" cm="1">
        <f t="array" ref="J1126">_xlfn.IFS(I1126&gt;=750,"Low Risk",AND(I1126&gt;=650,I1126&lt;=749),"Medium Risk",I1126&lt;650,"High Risk")</f>
        <v>Medium Risk</v>
      </c>
      <c r="N1126" s="4"/>
      <c r="P1126" s="26">
        <v>96.47</v>
      </c>
      <c r="Q1126" s="4" t="str">
        <f t="shared" si="142"/>
        <v>Available</v>
      </c>
      <c r="Y1126" s="24" t="s">
        <v>3202</v>
      </c>
      <c r="Z1126" s="24" t="s">
        <v>12</v>
      </c>
      <c r="AA1126" s="84" t="str">
        <f t="shared" si="137"/>
        <v>Priya Mohanty</v>
      </c>
      <c r="AB1126" s="24">
        <v>23.35</v>
      </c>
      <c r="AG1126" s="24" t="s">
        <v>3202</v>
      </c>
      <c r="AH1126" s="4" t="str">
        <f t="shared" si="138"/>
        <v>01125</v>
      </c>
      <c r="AP1126" s="4"/>
      <c r="AU1126" s="24" t="s">
        <v>1381</v>
      </c>
      <c r="AV1126" s="46" t="str">
        <f t="shared" si="139"/>
        <v>Rejected</v>
      </c>
      <c r="BA1126" s="24" t="s">
        <v>3202</v>
      </c>
      <c r="BB1126" s="70" t="s">
        <v>326</v>
      </c>
      <c r="BC1126" s="4" t="str">
        <f t="shared" si="140"/>
        <v>Bhubaneswar</v>
      </c>
      <c r="BE1126" s="4"/>
      <c r="BF1126" s="4"/>
      <c r="BG1126" s="24" t="s">
        <v>3202</v>
      </c>
      <c r="BH1126" s="24" t="s">
        <v>12</v>
      </c>
      <c r="BI1126" s="4">
        <f t="shared" si="141"/>
        <v>105.8</v>
      </c>
    </row>
    <row r="1127" spans="9:61">
      <c r="I1127" s="26">
        <v>596</v>
      </c>
      <c r="J1127" s="46" t="str" cm="1">
        <f t="array" ref="J1127">_xlfn.IFS(I1127&gt;=750,"Low Risk",AND(I1127&gt;=650,I1127&lt;=749),"Medium Risk",I1127&lt;650,"High Risk")</f>
        <v>High Risk</v>
      </c>
      <c r="N1127" s="4"/>
      <c r="P1127" s="24">
        <v>23.35</v>
      </c>
      <c r="Q1127" s="4" t="str">
        <f t="shared" si="142"/>
        <v>Available</v>
      </c>
      <c r="Y1127" s="26" t="s">
        <v>3203</v>
      </c>
      <c r="Z1127" s="26" t="s">
        <v>12</v>
      </c>
      <c r="AA1127" s="84" t="str">
        <f t="shared" si="137"/>
        <v>Priya Mohanty</v>
      </c>
      <c r="AB1127" s="26">
        <v>48.94</v>
      </c>
      <c r="AG1127" s="26" t="s">
        <v>3203</v>
      </c>
      <c r="AH1127" s="4" t="str">
        <f t="shared" si="138"/>
        <v>01126</v>
      </c>
      <c r="AP1127" s="4"/>
      <c r="AU1127" s="26" t="s">
        <v>1426</v>
      </c>
      <c r="AV1127" s="46" t="str">
        <f t="shared" si="139"/>
        <v>Under Review</v>
      </c>
      <c r="BA1127" s="26" t="s">
        <v>3203</v>
      </c>
      <c r="BB1127" s="71" t="s">
        <v>1053</v>
      </c>
      <c r="BC1127" s="4" t="str">
        <f t="shared" si="140"/>
        <v>Jharsuguda</v>
      </c>
      <c r="BE1127" s="4"/>
      <c r="BF1127" s="4"/>
      <c r="BG1127" s="26" t="s">
        <v>3203</v>
      </c>
      <c r="BH1127" s="26" t="s">
        <v>12</v>
      </c>
      <c r="BI1127" s="4">
        <f t="shared" si="141"/>
        <v>105.8</v>
      </c>
    </row>
    <row r="1128" spans="9:61">
      <c r="I1128" s="24">
        <v>607</v>
      </c>
      <c r="J1128" s="46" t="str" cm="1">
        <f t="array" ref="J1128">_xlfn.IFS(I1128&gt;=750,"Low Risk",AND(I1128&gt;=650,I1128&lt;=749),"Medium Risk",I1128&lt;650,"High Risk")</f>
        <v>High Risk</v>
      </c>
      <c r="N1128" s="4"/>
      <c r="P1128" s="26">
        <v>48.94</v>
      </c>
      <c r="Q1128" s="4" t="str">
        <f t="shared" si="142"/>
        <v>Available</v>
      </c>
      <c r="Y1128" s="24" t="s">
        <v>3204</v>
      </c>
      <c r="Z1128" s="24" t="s">
        <v>24</v>
      </c>
      <c r="AA1128" s="84" t="str">
        <f t="shared" si="137"/>
        <v>Bikash Nayak</v>
      </c>
      <c r="AB1128" s="24">
        <v>44.95</v>
      </c>
      <c r="AG1128" s="24" t="s">
        <v>3204</v>
      </c>
      <c r="AH1128" s="4" t="str">
        <f t="shared" si="138"/>
        <v>01127</v>
      </c>
      <c r="AP1128" s="4"/>
      <c r="AU1128" s="24" t="s">
        <v>1377</v>
      </c>
      <c r="AV1128" s="46" t="str">
        <f t="shared" si="139"/>
        <v>Approved</v>
      </c>
      <c r="BA1128" s="24" t="s">
        <v>3204</v>
      </c>
      <c r="BB1128" s="70" t="s">
        <v>1118</v>
      </c>
      <c r="BC1128" s="4" t="str">
        <f t="shared" si="140"/>
        <v>Bhubaneswar</v>
      </c>
      <c r="BE1128" s="4"/>
      <c r="BF1128" s="4"/>
      <c r="BG1128" s="24" t="s">
        <v>3204</v>
      </c>
      <c r="BH1128" s="24" t="s">
        <v>24</v>
      </c>
      <c r="BI1128" s="4">
        <f t="shared" si="141"/>
        <v>190.31</v>
      </c>
    </row>
    <row r="1129" spans="9:61">
      <c r="I1129" s="26">
        <v>592</v>
      </c>
      <c r="J1129" s="46" t="str" cm="1">
        <f t="array" ref="J1129">_xlfn.IFS(I1129&gt;=750,"Low Risk",AND(I1129&gt;=650,I1129&lt;=749),"Medium Risk",I1129&lt;650,"High Risk")</f>
        <v>High Risk</v>
      </c>
      <c r="N1129" s="4"/>
      <c r="P1129" s="24">
        <v>44.95</v>
      </c>
      <c r="Q1129" s="4" t="str">
        <f t="shared" si="142"/>
        <v>Available</v>
      </c>
      <c r="Y1129" s="26" t="s">
        <v>3206</v>
      </c>
      <c r="Z1129" s="26" t="s">
        <v>41</v>
      </c>
      <c r="AA1129" s="84" t="str">
        <f t="shared" si="137"/>
        <v>Pooja Tripathi</v>
      </c>
      <c r="AB1129" s="26">
        <v>4.38</v>
      </c>
      <c r="AG1129" s="26" t="s">
        <v>3206</v>
      </c>
      <c r="AH1129" s="4" t="str">
        <f t="shared" si="138"/>
        <v>01128</v>
      </c>
      <c r="AP1129" s="4"/>
      <c r="AU1129" s="26" t="s">
        <v>1377</v>
      </c>
      <c r="AV1129" s="46" t="str">
        <f t="shared" si="139"/>
        <v>Approved</v>
      </c>
      <c r="BA1129" s="26" t="s">
        <v>3206</v>
      </c>
      <c r="BB1129" s="71" t="s">
        <v>1091</v>
      </c>
      <c r="BC1129" s="4" t="str">
        <f t="shared" si="140"/>
        <v>Cuttack</v>
      </c>
      <c r="BE1129" s="4"/>
      <c r="BF1129" s="4"/>
      <c r="BG1129" s="26" t="s">
        <v>3206</v>
      </c>
      <c r="BH1129" s="26" t="s">
        <v>41</v>
      </c>
      <c r="BI1129" s="4">
        <f t="shared" si="141"/>
        <v>251.78</v>
      </c>
    </row>
    <row r="1130" spans="9:61">
      <c r="I1130" s="24">
        <v>572</v>
      </c>
      <c r="J1130" s="46" t="str" cm="1">
        <f t="array" ref="J1130">_xlfn.IFS(I1130&gt;=750,"Low Risk",AND(I1130&gt;=650,I1130&lt;=749),"Medium Risk",I1130&lt;650,"High Risk")</f>
        <v>High Risk</v>
      </c>
      <c r="N1130" s="4"/>
      <c r="P1130" s="26">
        <v>4.38</v>
      </c>
      <c r="Q1130" s="4" t="str">
        <f t="shared" si="142"/>
        <v>Available</v>
      </c>
      <c r="Y1130" s="24" t="s">
        <v>3207</v>
      </c>
      <c r="Z1130" s="24" t="s">
        <v>12</v>
      </c>
      <c r="AA1130" s="84" t="str">
        <f t="shared" si="137"/>
        <v>Priya Mohanty</v>
      </c>
      <c r="AB1130" s="24">
        <v>20.07</v>
      </c>
      <c r="AG1130" s="24" t="s">
        <v>3207</v>
      </c>
      <c r="AH1130" s="4" t="str">
        <f t="shared" si="138"/>
        <v>01129</v>
      </c>
      <c r="AP1130" s="4"/>
      <c r="AU1130" s="24" t="s">
        <v>1377</v>
      </c>
      <c r="AV1130" s="46" t="str">
        <f t="shared" si="139"/>
        <v>Approved</v>
      </c>
      <c r="BA1130" s="24" t="s">
        <v>3207</v>
      </c>
      <c r="BB1130" s="70" t="s">
        <v>573</v>
      </c>
      <c r="BC1130" s="4" t="str">
        <f t="shared" si="140"/>
        <v>Bhubaneswar</v>
      </c>
      <c r="BE1130" s="4"/>
      <c r="BF1130" s="4"/>
      <c r="BG1130" s="24" t="s">
        <v>3207</v>
      </c>
      <c r="BH1130" s="24" t="s">
        <v>12</v>
      </c>
      <c r="BI1130" s="4">
        <f t="shared" si="141"/>
        <v>105.8</v>
      </c>
    </row>
    <row r="1131" spans="9:61">
      <c r="I1131" s="26">
        <v>800</v>
      </c>
      <c r="J1131" s="46" t="str" cm="1">
        <f t="array" ref="J1131">_xlfn.IFS(I1131&gt;=750,"Low Risk",AND(I1131&gt;=650,I1131&lt;=749),"Medium Risk",I1131&lt;650,"High Risk")</f>
        <v>Low Risk</v>
      </c>
      <c r="N1131" s="4"/>
      <c r="P1131" s="24">
        <v>20.07</v>
      </c>
      <c r="Q1131" s="4" t="str">
        <f t="shared" si="142"/>
        <v>Available</v>
      </c>
      <c r="Y1131" s="26" t="s">
        <v>3209</v>
      </c>
      <c r="Z1131" s="26" t="s">
        <v>28</v>
      </c>
      <c r="AA1131" s="84" t="str">
        <f t="shared" si="137"/>
        <v>Sunita Sahu</v>
      </c>
      <c r="AB1131" s="26">
        <v>72.11</v>
      </c>
      <c r="AG1131" s="26" t="s">
        <v>3209</v>
      </c>
      <c r="AH1131" s="4" t="str">
        <f t="shared" si="138"/>
        <v>01130</v>
      </c>
      <c r="AP1131" s="4"/>
      <c r="AU1131" s="26" t="s">
        <v>1377</v>
      </c>
      <c r="AV1131" s="46" t="str">
        <f t="shared" si="139"/>
        <v>Approved</v>
      </c>
      <c r="BA1131" s="26" t="s">
        <v>3209</v>
      </c>
      <c r="BB1131" s="71" t="s">
        <v>217</v>
      </c>
      <c r="BC1131" s="4" t="str">
        <f t="shared" si="140"/>
        <v>Puri</v>
      </c>
      <c r="BE1131" s="4"/>
      <c r="BF1131" s="4"/>
      <c r="BG1131" s="26" t="s">
        <v>3209</v>
      </c>
      <c r="BH1131" s="26" t="s">
        <v>28</v>
      </c>
      <c r="BI1131" s="4">
        <f t="shared" si="141"/>
        <v>162.30000000000001</v>
      </c>
    </row>
    <row r="1132" spans="9:61">
      <c r="I1132" s="24">
        <v>641</v>
      </c>
      <c r="J1132" s="46" t="str" cm="1">
        <f t="array" ref="J1132">_xlfn.IFS(I1132&gt;=750,"Low Risk",AND(I1132&gt;=650,I1132&lt;=749),"Medium Risk",I1132&lt;650,"High Risk")</f>
        <v>High Risk</v>
      </c>
      <c r="N1132" s="4"/>
      <c r="P1132" s="26">
        <v>72.11</v>
      </c>
      <c r="Q1132" s="4" t="str">
        <f t="shared" si="142"/>
        <v>Available</v>
      </c>
      <c r="Y1132" s="24" t="s">
        <v>3210</v>
      </c>
      <c r="Z1132" s="24" t="s">
        <v>7</v>
      </c>
      <c r="AA1132" s="84" t="str">
        <f t="shared" si="137"/>
        <v>Rajesh Kumar</v>
      </c>
      <c r="AB1132" s="24">
        <v>12.61</v>
      </c>
      <c r="AG1132" s="24" t="s">
        <v>3210</v>
      </c>
      <c r="AH1132" s="4" t="str">
        <f t="shared" si="138"/>
        <v>01131</v>
      </c>
      <c r="AP1132" s="4"/>
      <c r="AU1132" s="24" t="s">
        <v>1377</v>
      </c>
      <c r="AV1132" s="46" t="str">
        <f t="shared" si="139"/>
        <v>Approved</v>
      </c>
      <c r="BA1132" s="24" t="s">
        <v>3210</v>
      </c>
      <c r="BB1132" s="70" t="s">
        <v>435</v>
      </c>
      <c r="BC1132" s="4" t="str">
        <f t="shared" si="140"/>
        <v>Dhenkanal</v>
      </c>
      <c r="BE1132" s="4"/>
      <c r="BF1132" s="4"/>
      <c r="BG1132" s="24" t="s">
        <v>3210</v>
      </c>
      <c r="BH1132" s="24" t="s">
        <v>7</v>
      </c>
      <c r="BI1132" s="4">
        <f t="shared" si="141"/>
        <v>209.86</v>
      </c>
    </row>
    <row r="1133" spans="9:61">
      <c r="I1133" s="26">
        <v>880</v>
      </c>
      <c r="J1133" s="46" t="str" cm="1">
        <f t="array" ref="J1133">_xlfn.IFS(I1133&gt;=750,"Low Risk",AND(I1133&gt;=650,I1133&lt;=749),"Medium Risk",I1133&lt;650,"High Risk")</f>
        <v>Low Risk</v>
      </c>
      <c r="N1133" s="4"/>
      <c r="P1133" s="24">
        <v>12.61</v>
      </c>
      <c r="Q1133" s="4" t="str">
        <f t="shared" si="142"/>
        <v>Available</v>
      </c>
      <c r="Y1133" s="26" t="s">
        <v>3211</v>
      </c>
      <c r="Z1133" s="26" t="s">
        <v>7</v>
      </c>
      <c r="AA1133" s="84" t="str">
        <f t="shared" si="137"/>
        <v>Rajesh Kumar</v>
      </c>
      <c r="AB1133" s="26">
        <v>91.62</v>
      </c>
      <c r="AG1133" s="26" t="s">
        <v>3211</v>
      </c>
      <c r="AH1133" s="4" t="str">
        <f t="shared" si="138"/>
        <v>01132</v>
      </c>
      <c r="AP1133" s="4"/>
      <c r="AU1133" s="26" t="s">
        <v>1377</v>
      </c>
      <c r="AV1133" s="46" t="str">
        <f t="shared" si="139"/>
        <v>Approved</v>
      </c>
      <c r="BA1133" s="26" t="s">
        <v>3211</v>
      </c>
      <c r="BB1133" s="71" t="s">
        <v>1103</v>
      </c>
      <c r="BC1133" s="4" t="str">
        <f t="shared" si="140"/>
        <v>Puri</v>
      </c>
      <c r="BE1133" s="4"/>
      <c r="BF1133" s="4"/>
      <c r="BG1133" s="26" t="s">
        <v>3211</v>
      </c>
      <c r="BH1133" s="26" t="s">
        <v>7</v>
      </c>
      <c r="BI1133" s="4">
        <f t="shared" si="141"/>
        <v>209.86</v>
      </c>
    </row>
    <row r="1134" spans="9:61">
      <c r="I1134" s="24">
        <v>896</v>
      </c>
      <c r="J1134" s="46" t="str" cm="1">
        <f t="array" ref="J1134">_xlfn.IFS(I1134&gt;=750,"Low Risk",AND(I1134&gt;=650,I1134&lt;=749),"Medium Risk",I1134&lt;650,"High Risk")</f>
        <v>Low Risk</v>
      </c>
      <c r="N1134" s="4"/>
      <c r="P1134" s="26">
        <v>91.62</v>
      </c>
      <c r="Q1134" s="4" t="str">
        <f t="shared" si="142"/>
        <v>Available</v>
      </c>
      <c r="Y1134" s="24" t="s">
        <v>3212</v>
      </c>
      <c r="Z1134" s="24" t="s">
        <v>32</v>
      </c>
      <c r="AA1134" s="84" t="str">
        <f t="shared" si="137"/>
        <v>Ramesh Behera</v>
      </c>
      <c r="AB1134" s="24">
        <v>71.22</v>
      </c>
      <c r="AG1134" s="24" t="s">
        <v>3212</v>
      </c>
      <c r="AH1134" s="4" t="str">
        <f t="shared" si="138"/>
        <v>01133</v>
      </c>
      <c r="AP1134" s="4"/>
      <c r="AU1134" s="24" t="s">
        <v>1386</v>
      </c>
      <c r="AV1134" s="46" t="str">
        <f t="shared" si="139"/>
        <v>Rejected</v>
      </c>
      <c r="BA1134" s="24" t="s">
        <v>3212</v>
      </c>
      <c r="BB1134" s="70" t="s">
        <v>211</v>
      </c>
      <c r="BC1134" s="4" t="str">
        <f t="shared" si="140"/>
        <v>Berhampur</v>
      </c>
      <c r="BE1134" s="4"/>
      <c r="BF1134" s="4"/>
      <c r="BG1134" s="24" t="s">
        <v>3212</v>
      </c>
      <c r="BH1134" s="24" t="s">
        <v>32</v>
      </c>
      <c r="BI1134" s="4">
        <f t="shared" si="141"/>
        <v>224.53</v>
      </c>
    </row>
    <row r="1135" spans="9:61">
      <c r="I1135" s="26">
        <v>897</v>
      </c>
      <c r="J1135" s="46" t="str" cm="1">
        <f t="array" ref="J1135">_xlfn.IFS(I1135&gt;=750,"Low Risk",AND(I1135&gt;=650,I1135&lt;=749),"Medium Risk",I1135&lt;650,"High Risk")</f>
        <v>Low Risk</v>
      </c>
      <c r="N1135" s="4"/>
      <c r="P1135" s="24">
        <v>71.22</v>
      </c>
      <c r="Q1135" s="4" t="str">
        <f t="shared" si="142"/>
        <v>Available</v>
      </c>
      <c r="Y1135" s="26" t="s">
        <v>3213</v>
      </c>
      <c r="Z1135" s="26" t="s">
        <v>7</v>
      </c>
      <c r="AA1135" s="84" t="str">
        <f t="shared" si="137"/>
        <v>Rajesh Kumar</v>
      </c>
      <c r="AB1135" s="26">
        <v>76.45</v>
      </c>
      <c r="AG1135" s="26" t="s">
        <v>3213</v>
      </c>
      <c r="AH1135" s="4" t="str">
        <f t="shared" si="138"/>
        <v>01134</v>
      </c>
      <c r="AP1135" s="4"/>
      <c r="AU1135" s="26" t="s">
        <v>1377</v>
      </c>
      <c r="AV1135" s="46" t="str">
        <f t="shared" si="139"/>
        <v>Approved</v>
      </c>
      <c r="BA1135" s="26" t="s">
        <v>3213</v>
      </c>
      <c r="BB1135" s="71" t="s">
        <v>458</v>
      </c>
      <c r="BC1135" s="4" t="str">
        <f t="shared" si="140"/>
        <v>Sambalpur</v>
      </c>
      <c r="BE1135" s="4"/>
      <c r="BF1135" s="4"/>
      <c r="BG1135" s="26" t="s">
        <v>3213</v>
      </c>
      <c r="BH1135" s="26" t="s">
        <v>7</v>
      </c>
      <c r="BI1135" s="4">
        <f t="shared" si="141"/>
        <v>209.86</v>
      </c>
    </row>
    <row r="1136" spans="9:61">
      <c r="I1136" s="24">
        <v>588</v>
      </c>
      <c r="J1136" s="46" t="str" cm="1">
        <f t="array" ref="J1136">_xlfn.IFS(I1136&gt;=750,"Low Risk",AND(I1136&gt;=650,I1136&lt;=749),"Medium Risk",I1136&lt;650,"High Risk")</f>
        <v>High Risk</v>
      </c>
      <c r="N1136" s="4"/>
      <c r="P1136" s="26">
        <v>76.45</v>
      </c>
      <c r="Q1136" s="4" t="str">
        <f t="shared" si="142"/>
        <v>Available</v>
      </c>
      <c r="Y1136" s="24" t="s">
        <v>3214</v>
      </c>
      <c r="Z1136" s="24" t="s">
        <v>12</v>
      </c>
      <c r="AA1136" s="84" t="str">
        <f t="shared" si="137"/>
        <v>Priya Mohanty</v>
      </c>
      <c r="AB1136" s="24">
        <v>63.29</v>
      </c>
      <c r="AG1136" s="24" t="s">
        <v>3214</v>
      </c>
      <c r="AH1136" s="4" t="str">
        <f t="shared" si="138"/>
        <v>01135</v>
      </c>
      <c r="AP1136" s="4"/>
      <c r="AU1136" s="24" t="s">
        <v>1377</v>
      </c>
      <c r="AV1136" s="46" t="str">
        <f t="shared" si="139"/>
        <v>Approved</v>
      </c>
      <c r="BA1136" s="24" t="s">
        <v>3214</v>
      </c>
      <c r="BB1136" s="70" t="s">
        <v>924</v>
      </c>
      <c r="BC1136" s="4" t="str">
        <f t="shared" si="140"/>
        <v>Bhubaneswar</v>
      </c>
      <c r="BE1136" s="4"/>
      <c r="BF1136" s="4"/>
      <c r="BG1136" s="24" t="s">
        <v>3214</v>
      </c>
      <c r="BH1136" s="24" t="s">
        <v>12</v>
      </c>
      <c r="BI1136" s="4">
        <f t="shared" si="141"/>
        <v>105.8</v>
      </c>
    </row>
    <row r="1137" spans="9:61">
      <c r="I1137" s="26">
        <v>596</v>
      </c>
      <c r="J1137" s="46" t="str" cm="1">
        <f t="array" ref="J1137">_xlfn.IFS(I1137&gt;=750,"Low Risk",AND(I1137&gt;=650,I1137&lt;=749),"Medium Risk",I1137&lt;650,"High Risk")</f>
        <v>High Risk</v>
      </c>
      <c r="N1137" s="4"/>
      <c r="P1137" s="24">
        <v>63.29</v>
      </c>
      <c r="Q1137" s="4" t="str">
        <f t="shared" si="142"/>
        <v>Available</v>
      </c>
      <c r="Y1137" s="26" t="s">
        <v>3215</v>
      </c>
      <c r="Z1137" s="26" t="s">
        <v>7</v>
      </c>
      <c r="AA1137" s="84" t="str">
        <f t="shared" si="137"/>
        <v>Rajesh Kumar</v>
      </c>
      <c r="AB1137" s="26">
        <v>24.86</v>
      </c>
      <c r="AG1137" s="26" t="s">
        <v>3215</v>
      </c>
      <c r="AH1137" s="4" t="str">
        <f t="shared" si="138"/>
        <v>01136</v>
      </c>
      <c r="AP1137" s="4"/>
      <c r="AU1137" s="26" t="s">
        <v>1377</v>
      </c>
      <c r="AV1137" s="46" t="str">
        <f t="shared" si="139"/>
        <v>Approved</v>
      </c>
      <c r="BA1137" s="26" t="s">
        <v>3215</v>
      </c>
      <c r="BB1137" s="71" t="s">
        <v>856</v>
      </c>
      <c r="BC1137" s="4" t="str">
        <f t="shared" si="140"/>
        <v>Angul</v>
      </c>
      <c r="BE1137" s="4"/>
      <c r="BF1137" s="4"/>
      <c r="BG1137" s="26" t="s">
        <v>3215</v>
      </c>
      <c r="BH1137" s="26" t="s">
        <v>7</v>
      </c>
      <c r="BI1137" s="4">
        <f t="shared" si="141"/>
        <v>209.86</v>
      </c>
    </row>
    <row r="1138" spans="9:61">
      <c r="I1138" s="24">
        <v>852</v>
      </c>
      <c r="J1138" s="46" t="str" cm="1">
        <f t="array" ref="J1138">_xlfn.IFS(I1138&gt;=750,"Low Risk",AND(I1138&gt;=650,I1138&lt;=749),"Medium Risk",I1138&lt;650,"High Risk")</f>
        <v>Low Risk</v>
      </c>
      <c r="N1138" s="4"/>
      <c r="P1138" s="26">
        <v>24.86</v>
      </c>
      <c r="Q1138" s="4" t="str">
        <f t="shared" si="142"/>
        <v>Available</v>
      </c>
      <c r="Y1138" s="24" t="s">
        <v>3216</v>
      </c>
      <c r="Z1138" s="24" t="s">
        <v>7</v>
      </c>
      <c r="AA1138" s="84" t="str">
        <f t="shared" si="137"/>
        <v>Rajesh Kumar</v>
      </c>
      <c r="AB1138" s="24">
        <v>36.97</v>
      </c>
      <c r="AG1138" s="24" t="s">
        <v>3216</v>
      </c>
      <c r="AH1138" s="4" t="str">
        <f t="shared" si="138"/>
        <v>01137</v>
      </c>
      <c r="AP1138" s="4"/>
      <c r="AU1138" s="24" t="s">
        <v>1381</v>
      </c>
      <c r="AV1138" s="46" t="str">
        <f t="shared" si="139"/>
        <v>Rejected</v>
      </c>
      <c r="BA1138" s="24" t="s">
        <v>3216</v>
      </c>
      <c r="BB1138" s="70" t="s">
        <v>1001</v>
      </c>
      <c r="BC1138" s="4" t="str">
        <f t="shared" si="140"/>
        <v>Cuttack</v>
      </c>
      <c r="BE1138" s="4"/>
      <c r="BF1138" s="4"/>
      <c r="BG1138" s="24" t="s">
        <v>3216</v>
      </c>
      <c r="BH1138" s="24" t="s">
        <v>7</v>
      </c>
      <c r="BI1138" s="4">
        <f t="shared" si="141"/>
        <v>209.86</v>
      </c>
    </row>
    <row r="1139" spans="9:61">
      <c r="I1139" s="26">
        <v>624</v>
      </c>
      <c r="J1139" s="46" t="str" cm="1">
        <f t="array" ref="J1139">_xlfn.IFS(I1139&gt;=750,"Low Risk",AND(I1139&gt;=650,I1139&lt;=749),"Medium Risk",I1139&lt;650,"High Risk")</f>
        <v>High Risk</v>
      </c>
      <c r="N1139" s="4"/>
      <c r="P1139" s="24">
        <v>36.97</v>
      </c>
      <c r="Q1139" s="4" t="str">
        <f t="shared" si="142"/>
        <v>Available</v>
      </c>
      <c r="Y1139" s="26" t="s">
        <v>3218</v>
      </c>
      <c r="Z1139" s="26" t="s">
        <v>12</v>
      </c>
      <c r="AA1139" s="84" t="str">
        <f t="shared" si="137"/>
        <v>Priya Mohanty</v>
      </c>
      <c r="AB1139" s="26">
        <v>8.27</v>
      </c>
      <c r="AG1139" s="26" t="s">
        <v>3218</v>
      </c>
      <c r="AH1139" s="4" t="str">
        <f t="shared" si="138"/>
        <v>01138</v>
      </c>
      <c r="AP1139" s="4"/>
      <c r="AU1139" s="26" t="s">
        <v>1377</v>
      </c>
      <c r="AV1139" s="46" t="str">
        <f t="shared" si="139"/>
        <v>Approved</v>
      </c>
      <c r="BA1139" s="26" t="s">
        <v>3218</v>
      </c>
      <c r="BB1139" s="71" t="s">
        <v>1085</v>
      </c>
      <c r="BC1139" s="4" t="str">
        <f t="shared" si="140"/>
        <v>Cuttack</v>
      </c>
      <c r="BE1139" s="4"/>
      <c r="BF1139" s="4"/>
      <c r="BG1139" s="26" t="s">
        <v>3218</v>
      </c>
      <c r="BH1139" s="26" t="s">
        <v>12</v>
      </c>
      <c r="BI1139" s="4">
        <f t="shared" si="141"/>
        <v>105.8</v>
      </c>
    </row>
    <row r="1140" spans="9:61">
      <c r="I1140" s="24">
        <v>550</v>
      </c>
      <c r="J1140" s="46" t="str" cm="1">
        <f t="array" ref="J1140">_xlfn.IFS(I1140&gt;=750,"Low Risk",AND(I1140&gt;=650,I1140&lt;=749),"Medium Risk",I1140&lt;650,"High Risk")</f>
        <v>High Risk</v>
      </c>
      <c r="N1140" s="4"/>
      <c r="P1140" s="26">
        <v>8.27</v>
      </c>
      <c r="Q1140" s="4" t="str">
        <f t="shared" si="142"/>
        <v>Available</v>
      </c>
      <c r="Y1140" s="24" t="s">
        <v>3219</v>
      </c>
      <c r="Z1140" s="24" t="s">
        <v>41</v>
      </c>
      <c r="AA1140" s="84" t="str">
        <f t="shared" si="137"/>
        <v>Pooja Tripathi</v>
      </c>
      <c r="AB1140" s="24">
        <v>23.98</v>
      </c>
      <c r="AG1140" s="24" t="s">
        <v>3219</v>
      </c>
      <c r="AH1140" s="4" t="str">
        <f t="shared" si="138"/>
        <v>01139</v>
      </c>
      <c r="AP1140" s="4"/>
      <c r="AU1140" s="24" t="s">
        <v>1426</v>
      </c>
      <c r="AV1140" s="46" t="str">
        <f t="shared" si="139"/>
        <v>Under Review</v>
      </c>
      <c r="BA1140" s="24" t="s">
        <v>3219</v>
      </c>
      <c r="BB1140" s="70" t="s">
        <v>1028</v>
      </c>
      <c r="BC1140" s="4" t="str">
        <f t="shared" si="140"/>
        <v>Cuttack</v>
      </c>
      <c r="BE1140" s="4"/>
      <c r="BF1140" s="4"/>
      <c r="BG1140" s="24" t="s">
        <v>3219</v>
      </c>
      <c r="BH1140" s="24" t="s">
        <v>41</v>
      </c>
      <c r="BI1140" s="4">
        <f t="shared" si="141"/>
        <v>251.78</v>
      </c>
    </row>
    <row r="1141" spans="9:61">
      <c r="I1141" s="26">
        <v>706</v>
      </c>
      <c r="J1141" s="46" t="str" cm="1">
        <f t="array" ref="J1141">_xlfn.IFS(I1141&gt;=750,"Low Risk",AND(I1141&gt;=650,I1141&lt;=749),"Medium Risk",I1141&lt;650,"High Risk")</f>
        <v>Medium Risk</v>
      </c>
      <c r="N1141" s="4"/>
      <c r="P1141" s="24">
        <v>23.98</v>
      </c>
      <c r="Q1141" s="4" t="str">
        <f t="shared" si="142"/>
        <v>Available</v>
      </c>
      <c r="Y1141" s="26" t="s">
        <v>3220</v>
      </c>
      <c r="Z1141" s="26" t="s">
        <v>7</v>
      </c>
      <c r="AA1141" s="84" t="str">
        <f t="shared" si="137"/>
        <v>Rajesh Kumar</v>
      </c>
      <c r="AB1141" s="26">
        <v>40.729999999999997</v>
      </c>
      <c r="AG1141" s="26" t="s">
        <v>3220</v>
      </c>
      <c r="AH1141" s="4" t="str">
        <f t="shared" si="138"/>
        <v>01140</v>
      </c>
      <c r="AP1141" s="4"/>
      <c r="AU1141" s="26" t="s">
        <v>1377</v>
      </c>
      <c r="AV1141" s="46" t="str">
        <f t="shared" si="139"/>
        <v>Approved</v>
      </c>
      <c r="BA1141" s="26" t="s">
        <v>3220</v>
      </c>
      <c r="BB1141" s="71" t="s">
        <v>711</v>
      </c>
      <c r="BC1141" s="4" t="str">
        <f t="shared" si="140"/>
        <v>Cuttack</v>
      </c>
      <c r="BE1141" s="4"/>
      <c r="BF1141" s="4"/>
      <c r="BG1141" s="26" t="s">
        <v>3220</v>
      </c>
      <c r="BH1141" s="26" t="s">
        <v>7</v>
      </c>
      <c r="BI1141" s="4">
        <f t="shared" si="141"/>
        <v>209.86</v>
      </c>
    </row>
    <row r="1142" spans="9:61">
      <c r="I1142" s="24">
        <v>630</v>
      </c>
      <c r="J1142" s="46" t="str" cm="1">
        <f t="array" ref="J1142">_xlfn.IFS(I1142&gt;=750,"Low Risk",AND(I1142&gt;=650,I1142&lt;=749),"Medium Risk",I1142&lt;650,"High Risk")</f>
        <v>High Risk</v>
      </c>
      <c r="N1142" s="4"/>
      <c r="P1142" s="26">
        <v>40.729999999999997</v>
      </c>
      <c r="Q1142" s="4" t="str">
        <f t="shared" si="142"/>
        <v>Available</v>
      </c>
      <c r="Y1142" s="24" t="s">
        <v>3222</v>
      </c>
      <c r="Z1142" s="24" t="s">
        <v>12</v>
      </c>
      <c r="AA1142" s="84" t="str">
        <f t="shared" si="137"/>
        <v>Priya Mohanty</v>
      </c>
      <c r="AB1142" s="24">
        <v>62.76</v>
      </c>
      <c r="AG1142" s="24" t="s">
        <v>3222</v>
      </c>
      <c r="AH1142" s="4" t="str">
        <f t="shared" si="138"/>
        <v>01141</v>
      </c>
      <c r="AP1142" s="4"/>
      <c r="AU1142" s="24" t="s">
        <v>1377</v>
      </c>
      <c r="AV1142" s="46" t="str">
        <f t="shared" si="139"/>
        <v>Approved</v>
      </c>
      <c r="BA1142" s="24" t="s">
        <v>3222</v>
      </c>
      <c r="BB1142" s="70" t="s">
        <v>815</v>
      </c>
      <c r="BC1142" s="4" t="str">
        <f t="shared" si="140"/>
        <v>Angul</v>
      </c>
      <c r="BE1142" s="4"/>
      <c r="BF1142" s="4"/>
      <c r="BG1142" s="24" t="s">
        <v>3222</v>
      </c>
      <c r="BH1142" s="24" t="s">
        <v>12</v>
      </c>
      <c r="BI1142" s="4">
        <f t="shared" si="141"/>
        <v>105.8</v>
      </c>
    </row>
    <row r="1143" spans="9:61">
      <c r="I1143" s="26">
        <v>763</v>
      </c>
      <c r="J1143" s="46" t="str" cm="1">
        <f t="array" ref="J1143">_xlfn.IFS(I1143&gt;=750,"Low Risk",AND(I1143&gt;=650,I1143&lt;=749),"Medium Risk",I1143&lt;650,"High Risk")</f>
        <v>Low Risk</v>
      </c>
      <c r="N1143" s="4"/>
      <c r="P1143" s="24">
        <v>62.76</v>
      </c>
      <c r="Q1143" s="4" t="str">
        <f t="shared" si="142"/>
        <v>Available</v>
      </c>
      <c r="Y1143" s="26" t="s">
        <v>3223</v>
      </c>
      <c r="Z1143" s="26" t="s">
        <v>16</v>
      </c>
      <c r="AA1143" s="84" t="str">
        <f t="shared" si="137"/>
        <v>Suresh Panda</v>
      </c>
      <c r="AB1143" s="26">
        <v>34.56</v>
      </c>
      <c r="AG1143" s="26" t="s">
        <v>3223</v>
      </c>
      <c r="AH1143" s="4" t="str">
        <f t="shared" si="138"/>
        <v>01142</v>
      </c>
      <c r="AP1143" s="4"/>
      <c r="AU1143" s="26" t="s">
        <v>1377</v>
      </c>
      <c r="AV1143" s="46" t="str">
        <f t="shared" si="139"/>
        <v>Approved</v>
      </c>
      <c r="BA1143" s="26" t="s">
        <v>3223</v>
      </c>
      <c r="BB1143" s="71" t="s">
        <v>596</v>
      </c>
      <c r="BC1143" s="4" t="str">
        <f t="shared" si="140"/>
        <v>Cuttack</v>
      </c>
      <c r="BE1143" s="4"/>
      <c r="BF1143" s="4"/>
      <c r="BG1143" s="26" t="s">
        <v>3223</v>
      </c>
      <c r="BH1143" s="26" t="s">
        <v>16</v>
      </c>
      <c r="BI1143" s="4">
        <f t="shared" si="141"/>
        <v>197.62</v>
      </c>
    </row>
    <row r="1144" spans="9:61">
      <c r="I1144" s="24">
        <v>686</v>
      </c>
      <c r="J1144" s="46" t="str" cm="1">
        <f t="array" ref="J1144">_xlfn.IFS(I1144&gt;=750,"Low Risk",AND(I1144&gt;=650,I1144&lt;=749),"Medium Risk",I1144&lt;650,"High Risk")</f>
        <v>Medium Risk</v>
      </c>
      <c r="N1144" s="4"/>
      <c r="P1144" s="26">
        <v>34.56</v>
      </c>
      <c r="Q1144" s="4" t="str">
        <f t="shared" si="142"/>
        <v>Available</v>
      </c>
      <c r="Y1144" s="24" t="s">
        <v>3224</v>
      </c>
      <c r="Z1144" s="24" t="s">
        <v>32</v>
      </c>
      <c r="AA1144" s="84" t="str">
        <f t="shared" si="137"/>
        <v>Ramesh Behera</v>
      </c>
      <c r="AB1144" s="24">
        <v>71.94</v>
      </c>
      <c r="AG1144" s="24" t="s">
        <v>3224</v>
      </c>
      <c r="AH1144" s="4" t="str">
        <f t="shared" si="138"/>
        <v>01143</v>
      </c>
      <c r="AP1144" s="4"/>
      <c r="AU1144" s="24" t="s">
        <v>1426</v>
      </c>
      <c r="AV1144" s="46" t="str">
        <f t="shared" si="139"/>
        <v>Under Review</v>
      </c>
      <c r="BA1144" s="24" t="s">
        <v>3224</v>
      </c>
      <c r="BB1144" s="70" t="s">
        <v>1346</v>
      </c>
      <c r="BC1144" s="4" t="str">
        <f t="shared" si="140"/>
        <v>Angul</v>
      </c>
      <c r="BE1144" s="4"/>
      <c r="BF1144" s="4"/>
      <c r="BG1144" s="24" t="s">
        <v>3224</v>
      </c>
      <c r="BH1144" s="24" t="s">
        <v>32</v>
      </c>
      <c r="BI1144" s="4">
        <f t="shared" si="141"/>
        <v>224.53</v>
      </c>
    </row>
    <row r="1145" spans="9:61">
      <c r="I1145" s="26">
        <v>899</v>
      </c>
      <c r="J1145" s="46" t="str" cm="1">
        <f t="array" ref="J1145">_xlfn.IFS(I1145&gt;=750,"Low Risk",AND(I1145&gt;=650,I1145&lt;=749),"Medium Risk",I1145&lt;650,"High Risk")</f>
        <v>Low Risk</v>
      </c>
      <c r="N1145" s="4"/>
      <c r="P1145" s="24">
        <v>71.94</v>
      </c>
      <c r="Q1145" s="4" t="str">
        <f t="shared" si="142"/>
        <v>Available</v>
      </c>
      <c r="Y1145" s="26" t="s">
        <v>3226</v>
      </c>
      <c r="Z1145" s="26" t="s">
        <v>16</v>
      </c>
      <c r="AA1145" s="84" t="str">
        <f t="shared" si="137"/>
        <v>Suresh Panda</v>
      </c>
      <c r="AB1145" s="26">
        <v>74.97</v>
      </c>
      <c r="AG1145" s="26" t="s">
        <v>3226</v>
      </c>
      <c r="AH1145" s="4" t="str">
        <f t="shared" si="138"/>
        <v>01144</v>
      </c>
      <c r="AP1145" s="4"/>
      <c r="AU1145" s="26" t="s">
        <v>1377</v>
      </c>
      <c r="AV1145" s="46" t="str">
        <f t="shared" si="139"/>
        <v>Approved</v>
      </c>
      <c r="BA1145" s="26" t="s">
        <v>3226</v>
      </c>
      <c r="BB1145" s="71" t="s">
        <v>1327</v>
      </c>
      <c r="BC1145" s="4" t="str">
        <f t="shared" si="140"/>
        <v>Berhampur</v>
      </c>
      <c r="BE1145" s="4"/>
      <c r="BF1145" s="4"/>
      <c r="BG1145" s="26" t="s">
        <v>3226</v>
      </c>
      <c r="BH1145" s="26" t="s">
        <v>16</v>
      </c>
      <c r="BI1145" s="4">
        <f t="shared" si="141"/>
        <v>197.62</v>
      </c>
    </row>
    <row r="1146" spans="9:61">
      <c r="I1146" s="24">
        <v>601</v>
      </c>
      <c r="J1146" s="46" t="str" cm="1">
        <f t="array" ref="J1146">_xlfn.IFS(I1146&gt;=750,"Low Risk",AND(I1146&gt;=650,I1146&lt;=749),"Medium Risk",I1146&lt;650,"High Risk")</f>
        <v>High Risk</v>
      </c>
      <c r="N1146" s="4"/>
      <c r="P1146" s="26">
        <v>74.97</v>
      </c>
      <c r="Q1146" s="4" t="str">
        <f t="shared" si="142"/>
        <v>Available</v>
      </c>
      <c r="Y1146" s="24" t="s">
        <v>3228</v>
      </c>
      <c r="Z1146" s="24" t="s">
        <v>41</v>
      </c>
      <c r="AA1146" s="84" t="str">
        <f t="shared" si="137"/>
        <v>Pooja Tripathi</v>
      </c>
      <c r="AB1146" s="24">
        <v>35.69</v>
      </c>
      <c r="AG1146" s="24" t="s">
        <v>3228</v>
      </c>
      <c r="AH1146" s="4" t="str">
        <f t="shared" si="138"/>
        <v>01145</v>
      </c>
      <c r="AP1146" s="4"/>
      <c r="AU1146" s="24" t="s">
        <v>1377</v>
      </c>
      <c r="AV1146" s="46" t="str">
        <f t="shared" si="139"/>
        <v>Approved</v>
      </c>
      <c r="BA1146" s="24" t="s">
        <v>3228</v>
      </c>
      <c r="BB1146" s="70" t="s">
        <v>838</v>
      </c>
      <c r="BC1146" s="4" t="str">
        <f t="shared" si="140"/>
        <v>Balasore</v>
      </c>
      <c r="BE1146" s="4"/>
      <c r="BF1146" s="4"/>
      <c r="BG1146" s="24" t="s">
        <v>3228</v>
      </c>
      <c r="BH1146" s="24" t="s">
        <v>41</v>
      </c>
      <c r="BI1146" s="4">
        <f t="shared" si="141"/>
        <v>251.78</v>
      </c>
    </row>
    <row r="1147" spans="9:61">
      <c r="I1147" s="26">
        <v>895</v>
      </c>
      <c r="J1147" s="46" t="str" cm="1">
        <f t="array" ref="J1147">_xlfn.IFS(I1147&gt;=750,"Low Risk",AND(I1147&gt;=650,I1147&lt;=749),"Medium Risk",I1147&lt;650,"High Risk")</f>
        <v>Low Risk</v>
      </c>
      <c r="N1147" s="4"/>
      <c r="P1147" s="24">
        <v>35.69</v>
      </c>
      <c r="Q1147" s="4" t="str">
        <f t="shared" si="142"/>
        <v>Available</v>
      </c>
      <c r="Y1147" s="26" t="s">
        <v>3229</v>
      </c>
      <c r="Z1147" s="26" t="s">
        <v>35</v>
      </c>
      <c r="AA1147" s="84" t="str">
        <f t="shared" si="137"/>
        <v>Kavita Rath</v>
      </c>
      <c r="AB1147" s="26">
        <v>32.17</v>
      </c>
      <c r="AG1147" s="26" t="s">
        <v>3229</v>
      </c>
      <c r="AH1147" s="4" t="str">
        <f t="shared" si="138"/>
        <v>01146</v>
      </c>
      <c r="AP1147" s="4"/>
      <c r="AU1147" s="26" t="s">
        <v>1377</v>
      </c>
      <c r="AV1147" s="46" t="str">
        <f t="shared" si="139"/>
        <v>Approved</v>
      </c>
      <c r="BA1147" s="26" t="s">
        <v>3229</v>
      </c>
      <c r="BB1147" s="71" t="s">
        <v>260</v>
      </c>
      <c r="BC1147" s="4" t="str">
        <f t="shared" si="140"/>
        <v>Puri</v>
      </c>
      <c r="BE1147" s="4"/>
      <c r="BF1147" s="4"/>
      <c r="BG1147" s="26" t="s">
        <v>3229</v>
      </c>
      <c r="BH1147" s="26" t="s">
        <v>35</v>
      </c>
      <c r="BI1147" s="4">
        <f t="shared" si="141"/>
        <v>103.83</v>
      </c>
    </row>
    <row r="1148" spans="9:61">
      <c r="I1148" s="24">
        <v>747</v>
      </c>
      <c r="J1148" s="46" t="str" cm="1">
        <f t="array" ref="J1148">_xlfn.IFS(I1148&gt;=750,"Low Risk",AND(I1148&gt;=650,I1148&lt;=749),"Medium Risk",I1148&lt;650,"High Risk")</f>
        <v>Medium Risk</v>
      </c>
      <c r="N1148" s="4"/>
      <c r="P1148" s="26">
        <v>32.17</v>
      </c>
      <c r="Q1148" s="4" t="str">
        <f t="shared" si="142"/>
        <v>Available</v>
      </c>
      <c r="Y1148" s="24" t="s">
        <v>3230</v>
      </c>
      <c r="Z1148" s="24" t="s">
        <v>24</v>
      </c>
      <c r="AA1148" s="84" t="str">
        <f t="shared" si="137"/>
        <v>Bikash Nayak</v>
      </c>
      <c r="AB1148" s="24">
        <v>76.02</v>
      </c>
      <c r="AG1148" s="24" t="s">
        <v>3230</v>
      </c>
      <c r="AH1148" s="4" t="str">
        <f t="shared" si="138"/>
        <v>01147</v>
      </c>
      <c r="AP1148" s="4"/>
      <c r="AU1148" s="24" t="s">
        <v>1426</v>
      </c>
      <c r="AV1148" s="46" t="str">
        <f t="shared" si="139"/>
        <v>Under Review</v>
      </c>
      <c r="BA1148" s="24" t="s">
        <v>3230</v>
      </c>
      <c r="BB1148" s="70" t="s">
        <v>80</v>
      </c>
      <c r="BC1148" s="4" t="str">
        <f t="shared" si="140"/>
        <v>Cuttack</v>
      </c>
      <c r="BE1148" s="4"/>
      <c r="BF1148" s="4"/>
      <c r="BG1148" s="24" t="s">
        <v>3230</v>
      </c>
      <c r="BH1148" s="24" t="s">
        <v>24</v>
      </c>
      <c r="BI1148" s="4">
        <f t="shared" si="141"/>
        <v>190.31</v>
      </c>
    </row>
    <row r="1149" spans="9:61">
      <c r="I1149" s="26">
        <v>571</v>
      </c>
      <c r="J1149" s="46" t="str" cm="1">
        <f t="array" ref="J1149">_xlfn.IFS(I1149&gt;=750,"Low Risk",AND(I1149&gt;=650,I1149&lt;=749),"Medium Risk",I1149&lt;650,"High Risk")</f>
        <v>High Risk</v>
      </c>
      <c r="N1149" s="4"/>
      <c r="P1149" s="24">
        <v>76.02</v>
      </c>
      <c r="Q1149" s="4" t="str">
        <f t="shared" si="142"/>
        <v>Available</v>
      </c>
      <c r="Y1149" s="26" t="s">
        <v>3231</v>
      </c>
      <c r="Z1149" s="26" t="s">
        <v>20</v>
      </c>
      <c r="AA1149" s="84" t="str">
        <f t="shared" si="137"/>
        <v>Anita Das</v>
      </c>
      <c r="AB1149" s="26">
        <v>23.81</v>
      </c>
      <c r="AG1149" s="26" t="s">
        <v>3231</v>
      </c>
      <c r="AH1149" s="4" t="str">
        <f t="shared" si="138"/>
        <v>01148</v>
      </c>
      <c r="AP1149" s="4"/>
      <c r="AU1149" s="26" t="s">
        <v>1377</v>
      </c>
      <c r="AV1149" s="46" t="str">
        <f t="shared" si="139"/>
        <v>Approved</v>
      </c>
      <c r="BA1149" s="26" t="s">
        <v>3231</v>
      </c>
      <c r="BB1149" s="71" t="s">
        <v>1329</v>
      </c>
      <c r="BC1149" s="4" t="str">
        <f t="shared" si="140"/>
        <v>Berhampur</v>
      </c>
      <c r="BE1149" s="4"/>
      <c r="BF1149" s="4"/>
      <c r="BG1149" s="26" t="s">
        <v>3231</v>
      </c>
      <c r="BH1149" s="26" t="s">
        <v>20</v>
      </c>
      <c r="BI1149" s="4">
        <f t="shared" si="141"/>
        <v>104.66</v>
      </c>
    </row>
    <row r="1150" spans="9:61">
      <c r="I1150" s="24">
        <v>608</v>
      </c>
      <c r="J1150" s="46" t="str" cm="1">
        <f t="array" ref="J1150">_xlfn.IFS(I1150&gt;=750,"Low Risk",AND(I1150&gt;=650,I1150&lt;=749),"Medium Risk",I1150&lt;650,"High Risk")</f>
        <v>High Risk</v>
      </c>
      <c r="N1150" s="4"/>
      <c r="P1150" s="26">
        <v>23.81</v>
      </c>
      <c r="Q1150" s="4" t="str">
        <f t="shared" si="142"/>
        <v>Available</v>
      </c>
      <c r="Y1150" s="24" t="s">
        <v>3232</v>
      </c>
      <c r="Z1150" s="24" t="s">
        <v>24</v>
      </c>
      <c r="AA1150" s="84" t="str">
        <f t="shared" si="137"/>
        <v>Bikash Nayak</v>
      </c>
      <c r="AB1150" s="24">
        <v>25.28</v>
      </c>
      <c r="AG1150" s="24" t="s">
        <v>3232</v>
      </c>
      <c r="AH1150" s="4" t="str">
        <f t="shared" si="138"/>
        <v>01149</v>
      </c>
      <c r="AP1150" s="4"/>
      <c r="AU1150" s="24" t="s">
        <v>1381</v>
      </c>
      <c r="AV1150" s="46" t="str">
        <f t="shared" si="139"/>
        <v>Rejected</v>
      </c>
      <c r="BA1150" s="24" t="s">
        <v>3232</v>
      </c>
      <c r="BB1150" s="70" t="s">
        <v>339</v>
      </c>
      <c r="BC1150" s="4" t="str">
        <f t="shared" si="140"/>
        <v>Puri</v>
      </c>
      <c r="BE1150" s="4"/>
      <c r="BF1150" s="4"/>
      <c r="BG1150" s="24" t="s">
        <v>3232</v>
      </c>
      <c r="BH1150" s="24" t="s">
        <v>24</v>
      </c>
      <c r="BI1150" s="4">
        <f t="shared" si="141"/>
        <v>190.31</v>
      </c>
    </row>
    <row r="1151" spans="9:61">
      <c r="I1151" s="26">
        <v>872</v>
      </c>
      <c r="J1151" s="46" t="str" cm="1">
        <f t="array" ref="J1151">_xlfn.IFS(I1151&gt;=750,"Low Risk",AND(I1151&gt;=650,I1151&lt;=749),"Medium Risk",I1151&lt;650,"High Risk")</f>
        <v>Low Risk</v>
      </c>
      <c r="N1151" s="4"/>
      <c r="P1151" s="24">
        <v>25.28</v>
      </c>
      <c r="Q1151" s="4" t="str">
        <f t="shared" si="142"/>
        <v>Available</v>
      </c>
      <c r="Y1151" s="26" t="s">
        <v>3233</v>
      </c>
      <c r="Z1151" s="26" t="s">
        <v>35</v>
      </c>
      <c r="AA1151" s="84" t="str">
        <f t="shared" si="137"/>
        <v>Kavita Rath</v>
      </c>
      <c r="AB1151" s="26">
        <v>72.55</v>
      </c>
      <c r="AG1151" s="26" t="s">
        <v>3233</v>
      </c>
      <c r="AH1151" s="4" t="str">
        <f t="shared" si="138"/>
        <v>01150</v>
      </c>
      <c r="AP1151" s="4"/>
      <c r="AU1151" s="26" t="s">
        <v>1377</v>
      </c>
      <c r="AV1151" s="46" t="str">
        <f t="shared" si="139"/>
        <v>Approved</v>
      </c>
      <c r="BA1151" s="26" t="s">
        <v>3233</v>
      </c>
      <c r="BB1151" s="71" t="s">
        <v>1312</v>
      </c>
      <c r="BC1151" s="4" t="str">
        <f t="shared" si="140"/>
        <v>Angul</v>
      </c>
      <c r="BE1151" s="4"/>
      <c r="BF1151" s="4"/>
      <c r="BG1151" s="26" t="s">
        <v>3233</v>
      </c>
      <c r="BH1151" s="26" t="s">
        <v>35</v>
      </c>
      <c r="BI1151" s="4">
        <f t="shared" si="141"/>
        <v>103.83</v>
      </c>
    </row>
    <row r="1152" spans="9:61">
      <c r="I1152" s="24">
        <v>828</v>
      </c>
      <c r="J1152" s="46" t="str" cm="1">
        <f t="array" ref="J1152">_xlfn.IFS(I1152&gt;=750,"Low Risk",AND(I1152&gt;=650,I1152&lt;=749),"Medium Risk",I1152&lt;650,"High Risk")</f>
        <v>Low Risk</v>
      </c>
      <c r="N1152" s="4"/>
      <c r="P1152" s="26">
        <v>72.55</v>
      </c>
      <c r="Q1152" s="4" t="str">
        <f t="shared" si="142"/>
        <v>Available</v>
      </c>
      <c r="Y1152" s="24" t="s">
        <v>3234</v>
      </c>
      <c r="Z1152" s="24" t="s">
        <v>41</v>
      </c>
      <c r="AA1152" s="84" t="str">
        <f t="shared" si="137"/>
        <v>Pooja Tripathi</v>
      </c>
      <c r="AB1152" s="24">
        <v>39.450000000000003</v>
      </c>
      <c r="AG1152" s="24" t="s">
        <v>3234</v>
      </c>
      <c r="AH1152" s="4" t="str">
        <f t="shared" si="138"/>
        <v>01151</v>
      </c>
      <c r="AP1152" s="4"/>
      <c r="AU1152" s="24" t="s">
        <v>1381</v>
      </c>
      <c r="AV1152" s="46" t="str">
        <f t="shared" si="139"/>
        <v>Rejected</v>
      </c>
      <c r="BA1152" s="24" t="s">
        <v>3234</v>
      </c>
      <c r="BB1152" s="70" t="s">
        <v>650</v>
      </c>
      <c r="BC1152" s="4" t="str">
        <f t="shared" si="140"/>
        <v>Jharsuguda</v>
      </c>
      <c r="BE1152" s="4"/>
      <c r="BF1152" s="4"/>
      <c r="BG1152" s="24" t="s">
        <v>3234</v>
      </c>
      <c r="BH1152" s="24" t="s">
        <v>41</v>
      </c>
      <c r="BI1152" s="4">
        <f t="shared" si="141"/>
        <v>251.78</v>
      </c>
    </row>
    <row r="1153" spans="9:61">
      <c r="I1153" s="26">
        <v>579</v>
      </c>
      <c r="J1153" s="46" t="str" cm="1">
        <f t="array" ref="J1153">_xlfn.IFS(I1153&gt;=750,"Low Risk",AND(I1153&gt;=650,I1153&lt;=749),"Medium Risk",I1153&lt;650,"High Risk")</f>
        <v>High Risk</v>
      </c>
      <c r="N1153" s="4"/>
      <c r="P1153" s="24">
        <v>39.450000000000003</v>
      </c>
      <c r="Q1153" s="4" t="str">
        <f t="shared" si="142"/>
        <v>Available</v>
      </c>
      <c r="Y1153" s="26" t="s">
        <v>3236</v>
      </c>
      <c r="Z1153" s="26" t="s">
        <v>7</v>
      </c>
      <c r="AA1153" s="84" t="str">
        <f t="shared" si="137"/>
        <v>Rajesh Kumar</v>
      </c>
      <c r="AB1153" s="26">
        <v>69.709999999999994</v>
      </c>
      <c r="AG1153" s="26" t="s">
        <v>3236</v>
      </c>
      <c r="AH1153" s="4" t="str">
        <f t="shared" si="138"/>
        <v>01152</v>
      </c>
      <c r="AP1153" s="4"/>
      <c r="AU1153" s="26" t="s">
        <v>1377</v>
      </c>
      <c r="AV1153" s="46" t="str">
        <f t="shared" si="139"/>
        <v>Approved</v>
      </c>
      <c r="BA1153" s="26" t="s">
        <v>3236</v>
      </c>
      <c r="BB1153" s="71" t="s">
        <v>732</v>
      </c>
      <c r="BC1153" s="4" t="str">
        <f t="shared" si="140"/>
        <v>Jharsuguda</v>
      </c>
      <c r="BE1153" s="4"/>
      <c r="BF1153" s="4"/>
      <c r="BG1153" s="26" t="s">
        <v>3236</v>
      </c>
      <c r="BH1153" s="26" t="s">
        <v>7</v>
      </c>
      <c r="BI1153" s="4">
        <f t="shared" si="141"/>
        <v>209.86</v>
      </c>
    </row>
    <row r="1154" spans="9:61">
      <c r="I1154" s="24">
        <v>751</v>
      </c>
      <c r="J1154" s="46" t="str" cm="1">
        <f t="array" ref="J1154">_xlfn.IFS(I1154&gt;=750,"Low Risk",AND(I1154&gt;=650,I1154&lt;=749),"Medium Risk",I1154&lt;650,"High Risk")</f>
        <v>Low Risk</v>
      </c>
      <c r="N1154" s="4"/>
      <c r="P1154" s="26">
        <v>69.709999999999994</v>
      </c>
      <c r="Q1154" s="4" t="str">
        <f t="shared" si="142"/>
        <v>Available</v>
      </c>
      <c r="Y1154" s="24" t="s">
        <v>3237</v>
      </c>
      <c r="Z1154" s="24" t="s">
        <v>20</v>
      </c>
      <c r="AA1154" s="84" t="str">
        <f t="shared" si="137"/>
        <v>Anita Das</v>
      </c>
      <c r="AB1154" s="24">
        <v>69.33</v>
      </c>
      <c r="AG1154" s="24" t="s">
        <v>3237</v>
      </c>
      <c r="AH1154" s="4" t="str">
        <f t="shared" si="138"/>
        <v>01153</v>
      </c>
      <c r="AP1154" s="4"/>
      <c r="AU1154" s="24" t="s">
        <v>1377</v>
      </c>
      <c r="AV1154" s="46" t="str">
        <f t="shared" si="139"/>
        <v>Approved</v>
      </c>
      <c r="BA1154" s="24" t="s">
        <v>3237</v>
      </c>
      <c r="BB1154" s="70" t="s">
        <v>761</v>
      </c>
      <c r="BC1154" s="4" t="str">
        <f t="shared" si="140"/>
        <v>Bhubaneswar</v>
      </c>
      <c r="BE1154" s="4"/>
      <c r="BF1154" s="4"/>
      <c r="BG1154" s="24" t="s">
        <v>3237</v>
      </c>
      <c r="BH1154" s="24" t="s">
        <v>20</v>
      </c>
      <c r="BI1154" s="4">
        <f t="shared" si="141"/>
        <v>104.66</v>
      </c>
    </row>
    <row r="1155" spans="9:61">
      <c r="I1155" s="26">
        <v>608</v>
      </c>
      <c r="J1155" s="46" t="str" cm="1">
        <f t="array" ref="J1155">_xlfn.IFS(I1155&gt;=750,"Low Risk",AND(I1155&gt;=650,I1155&lt;=749),"Medium Risk",I1155&lt;650,"High Risk")</f>
        <v>High Risk</v>
      </c>
      <c r="N1155" s="4"/>
      <c r="P1155" s="24">
        <v>69.33</v>
      </c>
      <c r="Q1155" s="4" t="str">
        <f t="shared" si="142"/>
        <v>Available</v>
      </c>
      <c r="Y1155" s="26" t="s">
        <v>3238</v>
      </c>
      <c r="Z1155" s="26" t="s">
        <v>28</v>
      </c>
      <c r="AA1155" s="84" t="str">
        <f t="shared" ref="AA1155:AA1218" si="143">VLOOKUP(Z1155,$W$2:$X$11,2,FALSE)</f>
        <v>Sunita Sahu</v>
      </c>
      <c r="AB1155" s="26">
        <v>93.54</v>
      </c>
      <c r="AG1155" s="26" t="s">
        <v>3238</v>
      </c>
      <c r="AH1155" s="4" t="str">
        <f t="shared" ref="AH1155:AH1218" si="144">RIGHT(AG1155,5)</f>
        <v>01154</v>
      </c>
      <c r="AP1155" s="4"/>
      <c r="AU1155" s="26" t="s">
        <v>1386</v>
      </c>
      <c r="AV1155" s="46" t="str">
        <f t="shared" ref="AV1155:AV1218" si="145">PROPER(TRIM(AU1155))</f>
        <v>Rejected</v>
      </c>
      <c r="BA1155" s="26" t="s">
        <v>3238</v>
      </c>
      <c r="BB1155" s="71" t="s">
        <v>273</v>
      </c>
      <c r="BC1155" s="4" t="str">
        <f t="shared" ref="BC1155:BC1218" si="146">VLOOKUP(BB1155,$AY$2:$AZ$501,2,FALSE)</f>
        <v>Cuttack</v>
      </c>
      <c r="BE1155" s="4"/>
      <c r="BF1155" s="4"/>
      <c r="BG1155" s="26" t="s">
        <v>3238</v>
      </c>
      <c r="BH1155" s="26" t="s">
        <v>28</v>
      </c>
      <c r="BI1155" s="4">
        <f t="shared" ref="BI1155:BI1218" si="147">VLOOKUP(BH1155,$BE$2:$BF$11,2,FALSE)</f>
        <v>162.30000000000001</v>
      </c>
    </row>
    <row r="1156" spans="9:61">
      <c r="I1156" s="24">
        <v>550</v>
      </c>
      <c r="J1156" s="46" t="str" cm="1">
        <f t="array" ref="J1156">_xlfn.IFS(I1156&gt;=750,"Low Risk",AND(I1156&gt;=650,I1156&lt;=749),"Medium Risk",I1156&lt;650,"High Risk")</f>
        <v>High Risk</v>
      </c>
      <c r="N1156" s="4"/>
      <c r="P1156" s="26">
        <v>93.54</v>
      </c>
      <c r="Q1156" s="4" t="str">
        <f t="shared" si="142"/>
        <v>Available</v>
      </c>
      <c r="Y1156" s="24" t="s">
        <v>3239</v>
      </c>
      <c r="Z1156" s="24" t="s">
        <v>20</v>
      </c>
      <c r="AA1156" s="84" t="str">
        <f t="shared" si="143"/>
        <v>Anita Das</v>
      </c>
      <c r="AB1156" s="24">
        <v>14.93</v>
      </c>
      <c r="AG1156" s="24" t="s">
        <v>3239</v>
      </c>
      <c r="AH1156" s="4" t="str">
        <f t="shared" si="144"/>
        <v>01155</v>
      </c>
      <c r="AP1156" s="4"/>
      <c r="AU1156" s="24" t="s">
        <v>1377</v>
      </c>
      <c r="AV1156" s="46" t="str">
        <f t="shared" si="145"/>
        <v>Approved</v>
      </c>
      <c r="BA1156" s="24" t="s">
        <v>3239</v>
      </c>
      <c r="BB1156" s="70" t="s">
        <v>312</v>
      </c>
      <c r="BC1156" s="4" t="str">
        <f t="shared" si="146"/>
        <v>Bhubaneswar</v>
      </c>
      <c r="BE1156" s="4"/>
      <c r="BF1156" s="4"/>
      <c r="BG1156" s="24" t="s">
        <v>3239</v>
      </c>
      <c r="BH1156" s="24" t="s">
        <v>20</v>
      </c>
      <c r="BI1156" s="4">
        <f t="shared" si="147"/>
        <v>104.66</v>
      </c>
    </row>
    <row r="1157" spans="9:61">
      <c r="I1157" s="26">
        <v>878</v>
      </c>
      <c r="J1157" s="46" t="str" cm="1">
        <f t="array" ref="J1157">_xlfn.IFS(I1157&gt;=750,"Low Risk",AND(I1157&gt;=650,I1157&lt;=749),"Medium Risk",I1157&lt;650,"High Risk")</f>
        <v>Low Risk</v>
      </c>
      <c r="N1157" s="4"/>
      <c r="P1157" s="24">
        <v>14.93</v>
      </c>
      <c r="Q1157" s="4" t="str">
        <f t="shared" si="142"/>
        <v>Available</v>
      </c>
      <c r="Y1157" s="26" t="s">
        <v>3240</v>
      </c>
      <c r="Z1157" s="26" t="s">
        <v>24</v>
      </c>
      <c r="AA1157" s="84" t="str">
        <f t="shared" si="143"/>
        <v>Bikash Nayak</v>
      </c>
      <c r="AB1157" s="26">
        <v>49.97</v>
      </c>
      <c r="AG1157" s="26" t="s">
        <v>3240</v>
      </c>
      <c r="AH1157" s="4" t="str">
        <f t="shared" si="144"/>
        <v>01156</v>
      </c>
      <c r="AP1157" s="4"/>
      <c r="AU1157" s="26" t="s">
        <v>1426</v>
      </c>
      <c r="AV1157" s="46" t="str">
        <f t="shared" si="145"/>
        <v>Under Review</v>
      </c>
      <c r="BA1157" s="26" t="s">
        <v>3240</v>
      </c>
      <c r="BB1157" s="71" t="s">
        <v>480</v>
      </c>
      <c r="BC1157" s="4" t="str">
        <f t="shared" si="146"/>
        <v>Dhenkanal</v>
      </c>
      <c r="BE1157" s="4"/>
      <c r="BF1157" s="4"/>
      <c r="BG1157" s="26" t="s">
        <v>3240</v>
      </c>
      <c r="BH1157" s="26" t="s">
        <v>24</v>
      </c>
      <c r="BI1157" s="4">
        <f t="shared" si="147"/>
        <v>190.31</v>
      </c>
    </row>
    <row r="1158" spans="9:61">
      <c r="I1158" s="24">
        <v>828</v>
      </c>
      <c r="J1158" s="46" t="str" cm="1">
        <f t="array" ref="J1158">_xlfn.IFS(I1158&gt;=750,"Low Risk",AND(I1158&gt;=650,I1158&lt;=749),"Medium Risk",I1158&lt;650,"High Risk")</f>
        <v>Low Risk</v>
      </c>
      <c r="N1158" s="4"/>
      <c r="P1158" s="26">
        <v>49.97</v>
      </c>
      <c r="Q1158" s="4" t="str">
        <f t="shared" ref="Q1158:Q1221" si="148">IF(ISBLANK(P1158),"missing","Available")</f>
        <v>Available</v>
      </c>
      <c r="Y1158" s="24" t="s">
        <v>3241</v>
      </c>
      <c r="Z1158" s="24" t="s">
        <v>16</v>
      </c>
      <c r="AA1158" s="84" t="str">
        <f t="shared" si="143"/>
        <v>Suresh Panda</v>
      </c>
      <c r="AB1158" s="24">
        <v>33.04</v>
      </c>
      <c r="AG1158" s="24" t="s">
        <v>3241</v>
      </c>
      <c r="AH1158" s="4" t="str">
        <f t="shared" si="144"/>
        <v>01157</v>
      </c>
      <c r="AP1158" s="4"/>
      <c r="AU1158" s="24" t="s">
        <v>1377</v>
      </c>
      <c r="AV1158" s="46" t="str">
        <f t="shared" si="145"/>
        <v>Approved</v>
      </c>
      <c r="BA1158" s="24" t="s">
        <v>3241</v>
      </c>
      <c r="BB1158" s="70" t="s">
        <v>568</v>
      </c>
      <c r="BC1158" s="4" t="str">
        <f t="shared" si="146"/>
        <v>Rourkela</v>
      </c>
      <c r="BE1158" s="4"/>
      <c r="BF1158" s="4"/>
      <c r="BG1158" s="24" t="s">
        <v>3241</v>
      </c>
      <c r="BH1158" s="24" t="s">
        <v>16</v>
      </c>
      <c r="BI1158" s="4">
        <f t="shared" si="147"/>
        <v>197.62</v>
      </c>
    </row>
    <row r="1159" spans="9:61">
      <c r="I1159" s="26">
        <v>789</v>
      </c>
      <c r="J1159" s="46" t="str" cm="1">
        <f t="array" ref="J1159">_xlfn.IFS(I1159&gt;=750,"Low Risk",AND(I1159&gt;=650,I1159&lt;=749),"Medium Risk",I1159&lt;650,"High Risk")</f>
        <v>Low Risk</v>
      </c>
      <c r="N1159" s="4"/>
      <c r="P1159" s="24">
        <v>33.04</v>
      </c>
      <c r="Q1159" s="4" t="str">
        <f t="shared" si="148"/>
        <v>Available</v>
      </c>
      <c r="Y1159" s="26" t="s">
        <v>3242</v>
      </c>
      <c r="Z1159" s="26" t="s">
        <v>20</v>
      </c>
      <c r="AA1159" s="84" t="str">
        <f t="shared" si="143"/>
        <v>Anita Das</v>
      </c>
      <c r="AB1159" s="26">
        <v>99.3</v>
      </c>
      <c r="AG1159" s="26" t="s">
        <v>3242</v>
      </c>
      <c r="AH1159" s="4" t="str">
        <f t="shared" si="144"/>
        <v>01158</v>
      </c>
      <c r="AP1159" s="4"/>
      <c r="AU1159" s="26" t="s">
        <v>1386</v>
      </c>
      <c r="AV1159" s="46" t="str">
        <f t="shared" si="145"/>
        <v>Rejected</v>
      </c>
      <c r="BA1159" s="26" t="s">
        <v>3242</v>
      </c>
      <c r="BB1159" s="71" t="s">
        <v>435</v>
      </c>
      <c r="BC1159" s="4" t="str">
        <f t="shared" si="146"/>
        <v>Dhenkanal</v>
      </c>
      <c r="BE1159" s="4"/>
      <c r="BF1159" s="4"/>
      <c r="BG1159" s="26" t="s">
        <v>3242</v>
      </c>
      <c r="BH1159" s="26" t="s">
        <v>20</v>
      </c>
      <c r="BI1159" s="4">
        <f t="shared" si="147"/>
        <v>104.66</v>
      </c>
    </row>
    <row r="1160" spans="9:61">
      <c r="I1160" s="24">
        <v>640</v>
      </c>
      <c r="J1160" s="46" t="str" cm="1">
        <f t="array" ref="J1160">_xlfn.IFS(I1160&gt;=750,"Low Risk",AND(I1160&gt;=650,I1160&lt;=749),"Medium Risk",I1160&lt;650,"High Risk")</f>
        <v>High Risk</v>
      </c>
      <c r="N1160" s="4"/>
      <c r="P1160" s="26">
        <v>99.3</v>
      </c>
      <c r="Q1160" s="4" t="str">
        <f t="shared" si="148"/>
        <v>Available</v>
      </c>
      <c r="Y1160" s="24" t="s">
        <v>3243</v>
      </c>
      <c r="Z1160" s="24" t="s">
        <v>7</v>
      </c>
      <c r="AA1160" s="84" t="str">
        <f t="shared" si="143"/>
        <v>Rajesh Kumar</v>
      </c>
      <c r="AB1160" s="24">
        <v>73.28</v>
      </c>
      <c r="AG1160" s="24" t="s">
        <v>3243</v>
      </c>
      <c r="AH1160" s="4" t="str">
        <f t="shared" si="144"/>
        <v>01159</v>
      </c>
      <c r="AP1160" s="4"/>
      <c r="AU1160" s="24" t="s">
        <v>1377</v>
      </c>
      <c r="AV1160" s="46" t="str">
        <f t="shared" si="145"/>
        <v>Approved</v>
      </c>
      <c r="BA1160" s="24" t="s">
        <v>3243</v>
      </c>
      <c r="BB1160" s="70" t="s">
        <v>1025</v>
      </c>
      <c r="BC1160" s="4" t="str">
        <f t="shared" si="146"/>
        <v>Sambalpur</v>
      </c>
      <c r="BE1160" s="4"/>
      <c r="BF1160" s="4"/>
      <c r="BG1160" s="24" t="s">
        <v>3243</v>
      </c>
      <c r="BH1160" s="24" t="s">
        <v>7</v>
      </c>
      <c r="BI1160" s="4">
        <f t="shared" si="147"/>
        <v>209.86</v>
      </c>
    </row>
    <row r="1161" spans="9:61">
      <c r="I1161" s="26">
        <v>680</v>
      </c>
      <c r="J1161" s="46" t="str" cm="1">
        <f t="array" ref="J1161">_xlfn.IFS(I1161&gt;=750,"Low Risk",AND(I1161&gt;=650,I1161&lt;=749),"Medium Risk",I1161&lt;650,"High Risk")</f>
        <v>Medium Risk</v>
      </c>
      <c r="N1161" s="4"/>
      <c r="P1161" s="24">
        <v>73.28</v>
      </c>
      <c r="Q1161" s="4" t="str">
        <f t="shared" si="148"/>
        <v>Available</v>
      </c>
      <c r="Y1161" s="26" t="s">
        <v>3244</v>
      </c>
      <c r="Z1161" s="26" t="s">
        <v>38</v>
      </c>
      <c r="AA1161" s="84" t="str">
        <f t="shared" si="143"/>
        <v>Deepak Mishra</v>
      </c>
      <c r="AB1161" s="26">
        <v>29.48</v>
      </c>
      <c r="AG1161" s="26" t="s">
        <v>3244</v>
      </c>
      <c r="AH1161" s="4" t="str">
        <f t="shared" si="144"/>
        <v>01160</v>
      </c>
      <c r="AP1161" s="4"/>
      <c r="AU1161" s="26" t="s">
        <v>1386</v>
      </c>
      <c r="AV1161" s="46" t="str">
        <f t="shared" si="145"/>
        <v>Rejected</v>
      </c>
      <c r="BA1161" s="26" t="s">
        <v>3244</v>
      </c>
      <c r="BB1161" s="71" t="s">
        <v>936</v>
      </c>
      <c r="BC1161" s="4" t="str">
        <f t="shared" si="146"/>
        <v>Rourkela</v>
      </c>
      <c r="BE1161" s="4"/>
      <c r="BF1161" s="4"/>
      <c r="BG1161" s="26" t="s">
        <v>3244</v>
      </c>
      <c r="BH1161" s="26" t="s">
        <v>38</v>
      </c>
      <c r="BI1161" s="4">
        <f t="shared" si="147"/>
        <v>144.97999999999999</v>
      </c>
    </row>
    <row r="1162" spans="9:61">
      <c r="I1162" s="24">
        <v>610</v>
      </c>
      <c r="J1162" s="46" t="str" cm="1">
        <f t="array" ref="J1162">_xlfn.IFS(I1162&gt;=750,"Low Risk",AND(I1162&gt;=650,I1162&lt;=749),"Medium Risk",I1162&lt;650,"High Risk")</f>
        <v>High Risk</v>
      </c>
      <c r="N1162" s="4"/>
      <c r="P1162" s="26">
        <v>29.48</v>
      </c>
      <c r="Q1162" s="4" t="str">
        <f t="shared" si="148"/>
        <v>Available</v>
      </c>
      <c r="Y1162" s="24" t="s">
        <v>3245</v>
      </c>
      <c r="Z1162" s="24" t="s">
        <v>32</v>
      </c>
      <c r="AA1162" s="84" t="str">
        <f t="shared" si="143"/>
        <v>Ramesh Behera</v>
      </c>
      <c r="AB1162" s="24">
        <v>17.53</v>
      </c>
      <c r="AG1162" s="24" t="s">
        <v>3245</v>
      </c>
      <c r="AH1162" s="4" t="str">
        <f t="shared" si="144"/>
        <v>01161</v>
      </c>
      <c r="AP1162" s="4"/>
      <c r="AU1162" s="24" t="s">
        <v>1386</v>
      </c>
      <c r="AV1162" s="46" t="str">
        <f t="shared" si="145"/>
        <v>Rejected</v>
      </c>
      <c r="BA1162" s="24" t="s">
        <v>3245</v>
      </c>
      <c r="BB1162" s="70" t="s">
        <v>1226</v>
      </c>
      <c r="BC1162" s="4" t="str">
        <f t="shared" si="146"/>
        <v>Berhampur</v>
      </c>
      <c r="BE1162" s="4"/>
      <c r="BF1162" s="4"/>
      <c r="BG1162" s="24" t="s">
        <v>3245</v>
      </c>
      <c r="BH1162" s="24" t="s">
        <v>32</v>
      </c>
      <c r="BI1162" s="4">
        <f t="shared" si="147"/>
        <v>224.53</v>
      </c>
    </row>
    <row r="1163" spans="9:61">
      <c r="I1163" s="26">
        <v>857</v>
      </c>
      <c r="J1163" s="46" t="str" cm="1">
        <f t="array" ref="J1163">_xlfn.IFS(I1163&gt;=750,"Low Risk",AND(I1163&gt;=650,I1163&lt;=749),"Medium Risk",I1163&lt;650,"High Risk")</f>
        <v>Low Risk</v>
      </c>
      <c r="N1163" s="4"/>
      <c r="P1163" s="24">
        <v>17.53</v>
      </c>
      <c r="Q1163" s="4" t="str">
        <f t="shared" si="148"/>
        <v>Available</v>
      </c>
      <c r="Y1163" s="26" t="s">
        <v>3246</v>
      </c>
      <c r="Z1163" s="26" t="s">
        <v>38</v>
      </c>
      <c r="AA1163" s="84" t="str">
        <f t="shared" si="143"/>
        <v>Deepak Mishra</v>
      </c>
      <c r="AB1163" s="26">
        <v>88.42</v>
      </c>
      <c r="AG1163" s="26" t="s">
        <v>3246</v>
      </c>
      <c r="AH1163" s="4" t="str">
        <f t="shared" si="144"/>
        <v>01162</v>
      </c>
      <c r="AP1163" s="4"/>
      <c r="AU1163" s="26" t="s">
        <v>1377</v>
      </c>
      <c r="AV1163" s="46" t="str">
        <f t="shared" si="145"/>
        <v>Approved</v>
      </c>
      <c r="BA1163" s="26" t="s">
        <v>3246</v>
      </c>
      <c r="BB1163" s="71" t="s">
        <v>1151</v>
      </c>
      <c r="BC1163" s="4" t="str">
        <f t="shared" si="146"/>
        <v>Rourkela</v>
      </c>
      <c r="BE1163" s="4"/>
      <c r="BF1163" s="4"/>
      <c r="BG1163" s="26" t="s">
        <v>3246</v>
      </c>
      <c r="BH1163" s="26" t="s">
        <v>38</v>
      </c>
      <c r="BI1163" s="4">
        <f t="shared" si="147"/>
        <v>144.97999999999999</v>
      </c>
    </row>
    <row r="1164" spans="9:61">
      <c r="I1164" s="24">
        <v>635</v>
      </c>
      <c r="J1164" s="46" t="str" cm="1">
        <f t="array" ref="J1164">_xlfn.IFS(I1164&gt;=750,"Low Risk",AND(I1164&gt;=650,I1164&lt;=749),"Medium Risk",I1164&lt;650,"High Risk")</f>
        <v>High Risk</v>
      </c>
      <c r="N1164" s="4"/>
      <c r="P1164" s="26">
        <v>88.42</v>
      </c>
      <c r="Q1164" s="4" t="str">
        <f t="shared" si="148"/>
        <v>Available</v>
      </c>
      <c r="Y1164" s="24" t="s">
        <v>3247</v>
      </c>
      <c r="Z1164" s="24" t="s">
        <v>20</v>
      </c>
      <c r="AA1164" s="84" t="str">
        <f t="shared" si="143"/>
        <v>Anita Das</v>
      </c>
      <c r="AB1164" s="24">
        <v>68.260000000000005</v>
      </c>
      <c r="AG1164" s="24" t="s">
        <v>3247</v>
      </c>
      <c r="AH1164" s="4" t="str">
        <f t="shared" si="144"/>
        <v>01163</v>
      </c>
      <c r="AP1164" s="4"/>
      <c r="AU1164" s="24" t="s">
        <v>1377</v>
      </c>
      <c r="AV1164" s="46" t="str">
        <f t="shared" si="145"/>
        <v>Approved</v>
      </c>
      <c r="BA1164" s="24" t="s">
        <v>3247</v>
      </c>
      <c r="BB1164" s="70" t="s">
        <v>806</v>
      </c>
      <c r="BC1164" s="4" t="str">
        <f t="shared" si="146"/>
        <v>Angul</v>
      </c>
      <c r="BE1164" s="4"/>
      <c r="BF1164" s="4"/>
      <c r="BG1164" s="24" t="s">
        <v>3247</v>
      </c>
      <c r="BH1164" s="24" t="s">
        <v>20</v>
      </c>
      <c r="BI1164" s="4">
        <f t="shared" si="147"/>
        <v>104.66</v>
      </c>
    </row>
    <row r="1165" spans="9:61">
      <c r="I1165" s="26">
        <v>589</v>
      </c>
      <c r="J1165" s="46" t="str" cm="1">
        <f t="array" ref="J1165">_xlfn.IFS(I1165&gt;=750,"Low Risk",AND(I1165&gt;=650,I1165&lt;=749),"Medium Risk",I1165&lt;650,"High Risk")</f>
        <v>High Risk</v>
      </c>
      <c r="N1165" s="4"/>
      <c r="P1165" s="24">
        <v>68.260000000000005</v>
      </c>
      <c r="Q1165" s="4" t="str">
        <f t="shared" si="148"/>
        <v>Available</v>
      </c>
      <c r="Y1165" s="26" t="s">
        <v>3248</v>
      </c>
      <c r="Z1165" s="26" t="s">
        <v>28</v>
      </c>
      <c r="AA1165" s="84" t="str">
        <f t="shared" si="143"/>
        <v>Sunita Sahu</v>
      </c>
      <c r="AB1165" s="26">
        <v>70.52</v>
      </c>
      <c r="AG1165" s="26" t="s">
        <v>3248</v>
      </c>
      <c r="AH1165" s="4" t="str">
        <f t="shared" si="144"/>
        <v>01164</v>
      </c>
      <c r="AP1165" s="4"/>
      <c r="AU1165" s="26" t="s">
        <v>1386</v>
      </c>
      <c r="AV1165" s="46" t="str">
        <f t="shared" si="145"/>
        <v>Rejected</v>
      </c>
      <c r="BA1165" s="26" t="s">
        <v>3248</v>
      </c>
      <c r="BB1165" s="71" t="s">
        <v>1161</v>
      </c>
      <c r="BC1165" s="4" t="str">
        <f t="shared" si="146"/>
        <v>Sambalpur</v>
      </c>
      <c r="BE1165" s="4"/>
      <c r="BF1165" s="4"/>
      <c r="BG1165" s="26" t="s">
        <v>3248</v>
      </c>
      <c r="BH1165" s="26" t="s">
        <v>28</v>
      </c>
      <c r="BI1165" s="4">
        <f t="shared" si="147"/>
        <v>162.30000000000001</v>
      </c>
    </row>
    <row r="1166" spans="9:61">
      <c r="I1166" s="24">
        <v>707</v>
      </c>
      <c r="J1166" s="46" t="str" cm="1">
        <f t="array" ref="J1166">_xlfn.IFS(I1166&gt;=750,"Low Risk",AND(I1166&gt;=650,I1166&lt;=749),"Medium Risk",I1166&lt;650,"High Risk")</f>
        <v>Medium Risk</v>
      </c>
      <c r="N1166" s="4"/>
      <c r="P1166" s="26">
        <v>70.52</v>
      </c>
      <c r="Q1166" s="4" t="str">
        <f t="shared" si="148"/>
        <v>Available</v>
      </c>
      <c r="Y1166" s="24" t="s">
        <v>3249</v>
      </c>
      <c r="Z1166" s="24" t="s">
        <v>32</v>
      </c>
      <c r="AA1166" s="84" t="str">
        <f t="shared" si="143"/>
        <v>Ramesh Behera</v>
      </c>
      <c r="AB1166" s="24">
        <v>16.54</v>
      </c>
      <c r="AG1166" s="24" t="s">
        <v>3249</v>
      </c>
      <c r="AH1166" s="4" t="str">
        <f t="shared" si="144"/>
        <v>01165</v>
      </c>
      <c r="AP1166" s="4"/>
      <c r="AU1166" s="24" t="s">
        <v>1426</v>
      </c>
      <c r="AV1166" s="46" t="str">
        <f t="shared" si="145"/>
        <v>Under Review</v>
      </c>
      <c r="BA1166" s="24" t="s">
        <v>3249</v>
      </c>
      <c r="BB1166" s="70" t="s">
        <v>1257</v>
      </c>
      <c r="BC1166" s="4" t="str">
        <f t="shared" si="146"/>
        <v>Dhenkanal</v>
      </c>
      <c r="BE1166" s="4"/>
      <c r="BF1166" s="4"/>
      <c r="BG1166" s="24" t="s">
        <v>3249</v>
      </c>
      <c r="BH1166" s="24" t="s">
        <v>32</v>
      </c>
      <c r="BI1166" s="4">
        <f t="shared" si="147"/>
        <v>224.53</v>
      </c>
    </row>
    <row r="1167" spans="9:61">
      <c r="I1167" s="26">
        <v>619</v>
      </c>
      <c r="J1167" s="46" t="str" cm="1">
        <f t="array" ref="J1167">_xlfn.IFS(I1167&gt;=750,"Low Risk",AND(I1167&gt;=650,I1167&lt;=749),"Medium Risk",I1167&lt;650,"High Risk")</f>
        <v>High Risk</v>
      </c>
      <c r="N1167" s="4"/>
      <c r="P1167" s="24">
        <v>16.54</v>
      </c>
      <c r="Q1167" s="4" t="str">
        <f t="shared" si="148"/>
        <v>Available</v>
      </c>
      <c r="Y1167" s="26" t="s">
        <v>3250</v>
      </c>
      <c r="Z1167" s="26" t="s">
        <v>7</v>
      </c>
      <c r="AA1167" s="84" t="str">
        <f t="shared" si="143"/>
        <v>Rajesh Kumar</v>
      </c>
      <c r="AB1167" s="26">
        <v>19.059999999999999</v>
      </c>
      <c r="AG1167" s="26" t="s">
        <v>3250</v>
      </c>
      <c r="AH1167" s="4" t="str">
        <f t="shared" si="144"/>
        <v>01166</v>
      </c>
      <c r="AP1167" s="4"/>
      <c r="AU1167" s="26" t="s">
        <v>1386</v>
      </c>
      <c r="AV1167" s="46" t="str">
        <f t="shared" si="145"/>
        <v>Rejected</v>
      </c>
      <c r="BA1167" s="26" t="s">
        <v>3250</v>
      </c>
      <c r="BB1167" s="71" t="s">
        <v>443</v>
      </c>
      <c r="BC1167" s="4" t="str">
        <f t="shared" si="146"/>
        <v>Puri</v>
      </c>
      <c r="BE1167" s="4"/>
      <c r="BF1167" s="4"/>
      <c r="BG1167" s="26" t="s">
        <v>3250</v>
      </c>
      <c r="BH1167" s="26" t="s">
        <v>7</v>
      </c>
      <c r="BI1167" s="4">
        <f t="shared" si="147"/>
        <v>209.86</v>
      </c>
    </row>
    <row r="1168" spans="9:61">
      <c r="I1168" s="24">
        <v>782</v>
      </c>
      <c r="J1168" s="46" t="str" cm="1">
        <f t="array" ref="J1168">_xlfn.IFS(I1168&gt;=750,"Low Risk",AND(I1168&gt;=650,I1168&lt;=749),"Medium Risk",I1168&lt;650,"High Risk")</f>
        <v>Low Risk</v>
      </c>
      <c r="N1168" s="4"/>
      <c r="P1168" s="26">
        <v>19.059999999999999</v>
      </c>
      <c r="Q1168" s="4" t="str">
        <f t="shared" si="148"/>
        <v>Available</v>
      </c>
      <c r="Y1168" s="24" t="s">
        <v>3251</v>
      </c>
      <c r="Z1168" s="24" t="s">
        <v>16</v>
      </c>
      <c r="AA1168" s="84" t="str">
        <f t="shared" si="143"/>
        <v>Suresh Panda</v>
      </c>
      <c r="AB1168" s="24">
        <v>46.65</v>
      </c>
      <c r="AG1168" s="24" t="s">
        <v>3251</v>
      </c>
      <c r="AH1168" s="4" t="str">
        <f t="shared" si="144"/>
        <v>01167</v>
      </c>
      <c r="AP1168" s="4"/>
      <c r="AU1168" s="24" t="s">
        <v>1386</v>
      </c>
      <c r="AV1168" s="46" t="str">
        <f t="shared" si="145"/>
        <v>Rejected</v>
      </c>
      <c r="BA1168" s="24" t="s">
        <v>3251</v>
      </c>
      <c r="BB1168" s="70" t="s">
        <v>330</v>
      </c>
      <c r="BC1168" s="4" t="str">
        <f t="shared" si="146"/>
        <v>Bhubaneswar</v>
      </c>
      <c r="BE1168" s="4"/>
      <c r="BF1168" s="4"/>
      <c r="BG1168" s="24" t="s">
        <v>3251</v>
      </c>
      <c r="BH1168" s="24" t="s">
        <v>16</v>
      </c>
      <c r="BI1168" s="4">
        <f t="shared" si="147"/>
        <v>197.62</v>
      </c>
    </row>
    <row r="1169" spans="9:61">
      <c r="I1169" s="26">
        <v>669</v>
      </c>
      <c r="J1169" s="46" t="str" cm="1">
        <f t="array" ref="J1169">_xlfn.IFS(I1169&gt;=750,"Low Risk",AND(I1169&gt;=650,I1169&lt;=749),"Medium Risk",I1169&lt;650,"High Risk")</f>
        <v>Medium Risk</v>
      </c>
      <c r="N1169" s="4"/>
      <c r="P1169" s="24">
        <v>46.65</v>
      </c>
      <c r="Q1169" s="4" t="str">
        <f t="shared" si="148"/>
        <v>Available</v>
      </c>
      <c r="Y1169" s="26" t="s">
        <v>3252</v>
      </c>
      <c r="Z1169" s="26" t="s">
        <v>7</v>
      </c>
      <c r="AA1169" s="84" t="str">
        <f t="shared" si="143"/>
        <v>Rajesh Kumar</v>
      </c>
      <c r="AB1169" s="26">
        <v>97.28</v>
      </c>
      <c r="AG1169" s="26" t="s">
        <v>3252</v>
      </c>
      <c r="AH1169" s="4" t="str">
        <f t="shared" si="144"/>
        <v>01168</v>
      </c>
      <c r="AP1169" s="4"/>
      <c r="AU1169" s="26" t="s">
        <v>1381</v>
      </c>
      <c r="AV1169" s="46" t="str">
        <f t="shared" si="145"/>
        <v>Rejected</v>
      </c>
      <c r="BA1169" s="26" t="s">
        <v>3252</v>
      </c>
      <c r="BB1169" s="71" t="s">
        <v>753</v>
      </c>
      <c r="BC1169" s="4" t="str">
        <f t="shared" si="146"/>
        <v>Dhenkanal</v>
      </c>
      <c r="BE1169" s="4"/>
      <c r="BF1169" s="4"/>
      <c r="BG1169" s="26" t="s">
        <v>3252</v>
      </c>
      <c r="BH1169" s="26" t="s">
        <v>7</v>
      </c>
      <c r="BI1169" s="4">
        <f t="shared" si="147"/>
        <v>209.86</v>
      </c>
    </row>
    <row r="1170" spans="9:61">
      <c r="I1170" s="24">
        <v>683</v>
      </c>
      <c r="J1170" s="46" t="str" cm="1">
        <f t="array" ref="J1170">_xlfn.IFS(I1170&gt;=750,"Low Risk",AND(I1170&gt;=650,I1170&lt;=749),"Medium Risk",I1170&lt;650,"High Risk")</f>
        <v>Medium Risk</v>
      </c>
      <c r="N1170" s="4"/>
      <c r="P1170" s="26">
        <v>97.28</v>
      </c>
      <c r="Q1170" s="4" t="str">
        <f t="shared" si="148"/>
        <v>Available</v>
      </c>
      <c r="Y1170" s="24" t="s">
        <v>3254</v>
      </c>
      <c r="Z1170" s="24" t="s">
        <v>41</v>
      </c>
      <c r="AA1170" s="84" t="str">
        <f t="shared" si="143"/>
        <v>Pooja Tripathi</v>
      </c>
      <c r="AB1170" s="24">
        <v>39.75</v>
      </c>
      <c r="AG1170" s="24" t="s">
        <v>3254</v>
      </c>
      <c r="AH1170" s="4" t="str">
        <f t="shared" si="144"/>
        <v>01169</v>
      </c>
      <c r="AP1170" s="4"/>
      <c r="AU1170" s="24" t="s">
        <v>1426</v>
      </c>
      <c r="AV1170" s="46" t="str">
        <f t="shared" si="145"/>
        <v>Under Review</v>
      </c>
      <c r="BA1170" s="24" t="s">
        <v>3254</v>
      </c>
      <c r="BB1170" s="70" t="s">
        <v>1080</v>
      </c>
      <c r="BC1170" s="4" t="str">
        <f t="shared" si="146"/>
        <v>Sambalpur</v>
      </c>
      <c r="BE1170" s="4"/>
      <c r="BF1170" s="4"/>
      <c r="BG1170" s="24" t="s">
        <v>3254</v>
      </c>
      <c r="BH1170" s="24" t="s">
        <v>41</v>
      </c>
      <c r="BI1170" s="4">
        <f t="shared" si="147"/>
        <v>251.78</v>
      </c>
    </row>
    <row r="1171" spans="9:61">
      <c r="I1171" s="26">
        <v>657</v>
      </c>
      <c r="J1171" s="46" t="str" cm="1">
        <f t="array" ref="J1171">_xlfn.IFS(I1171&gt;=750,"Low Risk",AND(I1171&gt;=650,I1171&lt;=749),"Medium Risk",I1171&lt;650,"High Risk")</f>
        <v>Medium Risk</v>
      </c>
      <c r="N1171" s="4"/>
      <c r="P1171" s="24">
        <v>39.75</v>
      </c>
      <c r="Q1171" s="4" t="str">
        <f t="shared" si="148"/>
        <v>Available</v>
      </c>
      <c r="Y1171" s="26" t="s">
        <v>3255</v>
      </c>
      <c r="Z1171" s="26" t="s">
        <v>41</v>
      </c>
      <c r="AA1171" s="84" t="str">
        <f t="shared" si="143"/>
        <v>Pooja Tripathi</v>
      </c>
      <c r="AB1171" s="26">
        <v>40.1</v>
      </c>
      <c r="AG1171" s="26" t="s">
        <v>3255</v>
      </c>
      <c r="AH1171" s="4" t="str">
        <f t="shared" si="144"/>
        <v>01170</v>
      </c>
      <c r="AP1171" s="4"/>
      <c r="AU1171" s="26" t="s">
        <v>1377</v>
      </c>
      <c r="AV1171" s="46" t="str">
        <f t="shared" si="145"/>
        <v>Approved</v>
      </c>
      <c r="BA1171" s="26" t="s">
        <v>3255</v>
      </c>
      <c r="BB1171" s="71" t="s">
        <v>61</v>
      </c>
      <c r="BC1171" s="4" t="str">
        <f t="shared" si="146"/>
        <v>Balasore</v>
      </c>
      <c r="BE1171" s="4"/>
      <c r="BF1171" s="4"/>
      <c r="BG1171" s="26" t="s">
        <v>3255</v>
      </c>
      <c r="BH1171" s="26" t="s">
        <v>41</v>
      </c>
      <c r="BI1171" s="4">
        <f t="shared" si="147"/>
        <v>251.78</v>
      </c>
    </row>
    <row r="1172" spans="9:61">
      <c r="I1172" s="24">
        <v>845</v>
      </c>
      <c r="J1172" s="46" t="str" cm="1">
        <f t="array" ref="J1172">_xlfn.IFS(I1172&gt;=750,"Low Risk",AND(I1172&gt;=650,I1172&lt;=749),"Medium Risk",I1172&lt;650,"High Risk")</f>
        <v>Low Risk</v>
      </c>
      <c r="N1172" s="4"/>
      <c r="P1172" s="26">
        <v>40.1</v>
      </c>
      <c r="Q1172" s="4" t="str">
        <f t="shared" si="148"/>
        <v>Available</v>
      </c>
      <c r="Y1172" s="24" t="s">
        <v>3256</v>
      </c>
      <c r="Z1172" s="24" t="s">
        <v>28</v>
      </c>
      <c r="AA1172" s="84" t="str">
        <f t="shared" si="143"/>
        <v>Sunita Sahu</v>
      </c>
      <c r="AB1172" s="24">
        <v>41.23</v>
      </c>
      <c r="AG1172" s="24" t="s">
        <v>3256</v>
      </c>
      <c r="AH1172" s="4" t="str">
        <f t="shared" si="144"/>
        <v>01171</v>
      </c>
      <c r="AP1172" s="4"/>
      <c r="AU1172" s="24" t="s">
        <v>1426</v>
      </c>
      <c r="AV1172" s="46" t="str">
        <f t="shared" si="145"/>
        <v>Under Review</v>
      </c>
      <c r="BA1172" s="24" t="s">
        <v>3256</v>
      </c>
      <c r="BB1172" s="70" t="s">
        <v>1269</v>
      </c>
      <c r="BC1172" s="4" t="str">
        <f t="shared" si="146"/>
        <v>Angul</v>
      </c>
      <c r="BE1172" s="4"/>
      <c r="BF1172" s="4"/>
      <c r="BG1172" s="24" t="s">
        <v>3256</v>
      </c>
      <c r="BH1172" s="24" t="s">
        <v>28</v>
      </c>
      <c r="BI1172" s="4">
        <f t="shared" si="147"/>
        <v>162.30000000000001</v>
      </c>
    </row>
    <row r="1173" spans="9:61">
      <c r="I1173" s="26">
        <v>782</v>
      </c>
      <c r="J1173" s="46" t="str" cm="1">
        <f t="array" ref="J1173">_xlfn.IFS(I1173&gt;=750,"Low Risk",AND(I1173&gt;=650,I1173&lt;=749),"Medium Risk",I1173&lt;650,"High Risk")</f>
        <v>Low Risk</v>
      </c>
      <c r="N1173" s="4"/>
      <c r="P1173" s="24">
        <v>41.23</v>
      </c>
      <c r="Q1173" s="4" t="str">
        <f t="shared" si="148"/>
        <v>Available</v>
      </c>
      <c r="Y1173" s="26" t="s">
        <v>3257</v>
      </c>
      <c r="Z1173" s="26" t="s">
        <v>24</v>
      </c>
      <c r="AA1173" s="84" t="str">
        <f t="shared" si="143"/>
        <v>Bikash Nayak</v>
      </c>
      <c r="AB1173" s="26">
        <v>1.57</v>
      </c>
      <c r="AG1173" s="26" t="s">
        <v>3257</v>
      </c>
      <c r="AH1173" s="4" t="str">
        <f t="shared" si="144"/>
        <v>01172</v>
      </c>
      <c r="AP1173" s="4"/>
      <c r="AU1173" s="26" t="s">
        <v>1386</v>
      </c>
      <c r="AV1173" s="46" t="str">
        <f t="shared" si="145"/>
        <v>Rejected</v>
      </c>
      <c r="BA1173" s="26" t="s">
        <v>3257</v>
      </c>
      <c r="BB1173" s="71" t="s">
        <v>330</v>
      </c>
      <c r="BC1173" s="4" t="str">
        <f t="shared" si="146"/>
        <v>Bhubaneswar</v>
      </c>
      <c r="BE1173" s="4"/>
      <c r="BF1173" s="4"/>
      <c r="BG1173" s="26" t="s">
        <v>3257</v>
      </c>
      <c r="BH1173" s="26" t="s">
        <v>24</v>
      </c>
      <c r="BI1173" s="4">
        <f t="shared" si="147"/>
        <v>190.31</v>
      </c>
    </row>
    <row r="1174" spans="9:61">
      <c r="I1174" s="24">
        <v>742</v>
      </c>
      <c r="J1174" s="46" t="str" cm="1">
        <f t="array" ref="J1174">_xlfn.IFS(I1174&gt;=750,"Low Risk",AND(I1174&gt;=650,I1174&lt;=749),"Medium Risk",I1174&lt;650,"High Risk")</f>
        <v>Medium Risk</v>
      </c>
      <c r="N1174" s="4"/>
      <c r="P1174" s="26">
        <v>1.57</v>
      </c>
      <c r="Q1174" s="4" t="str">
        <f t="shared" si="148"/>
        <v>Available</v>
      </c>
      <c r="Y1174" s="24" t="s">
        <v>3258</v>
      </c>
      <c r="Z1174" s="24" t="s">
        <v>24</v>
      </c>
      <c r="AA1174" s="84" t="str">
        <f t="shared" si="143"/>
        <v>Bikash Nayak</v>
      </c>
      <c r="AB1174" s="24">
        <v>18.34</v>
      </c>
      <c r="AG1174" s="24" t="s">
        <v>3258</v>
      </c>
      <c r="AH1174" s="4" t="str">
        <f t="shared" si="144"/>
        <v>01173</v>
      </c>
      <c r="AP1174" s="4"/>
      <c r="AU1174" s="24" t="s">
        <v>1377</v>
      </c>
      <c r="AV1174" s="46" t="str">
        <f t="shared" si="145"/>
        <v>Approved</v>
      </c>
      <c r="BA1174" s="24" t="s">
        <v>3258</v>
      </c>
      <c r="BB1174" s="70" t="s">
        <v>582</v>
      </c>
      <c r="BC1174" s="4" t="str">
        <f t="shared" si="146"/>
        <v>Bhubaneswar</v>
      </c>
      <c r="BE1174" s="4"/>
      <c r="BF1174" s="4"/>
      <c r="BG1174" s="24" t="s">
        <v>3258</v>
      </c>
      <c r="BH1174" s="24" t="s">
        <v>24</v>
      </c>
      <c r="BI1174" s="4">
        <f t="shared" si="147"/>
        <v>190.31</v>
      </c>
    </row>
    <row r="1175" spans="9:61">
      <c r="I1175" s="26">
        <v>654</v>
      </c>
      <c r="J1175" s="46" t="str" cm="1">
        <f t="array" ref="J1175">_xlfn.IFS(I1175&gt;=750,"Low Risk",AND(I1175&gt;=650,I1175&lt;=749),"Medium Risk",I1175&lt;650,"High Risk")</f>
        <v>Medium Risk</v>
      </c>
      <c r="N1175" s="4"/>
      <c r="P1175" s="24">
        <v>18.34</v>
      </c>
      <c r="Q1175" s="4" t="str">
        <f t="shared" si="148"/>
        <v>Available</v>
      </c>
      <c r="Y1175" s="26" t="s">
        <v>3259</v>
      </c>
      <c r="Z1175" s="26" t="s">
        <v>20</v>
      </c>
      <c r="AA1175" s="84" t="str">
        <f t="shared" si="143"/>
        <v>Anita Das</v>
      </c>
      <c r="AB1175" s="26">
        <v>99.81</v>
      </c>
      <c r="AG1175" s="26" t="s">
        <v>3259</v>
      </c>
      <c r="AH1175" s="4" t="str">
        <f t="shared" si="144"/>
        <v>01174</v>
      </c>
      <c r="AP1175" s="4"/>
      <c r="AU1175" s="26" t="s">
        <v>1377</v>
      </c>
      <c r="AV1175" s="46" t="str">
        <f t="shared" si="145"/>
        <v>Approved</v>
      </c>
      <c r="BA1175" s="26" t="s">
        <v>3259</v>
      </c>
      <c r="BB1175" s="71" t="s">
        <v>372</v>
      </c>
      <c r="BC1175" s="4" t="str">
        <f t="shared" si="146"/>
        <v>Dhenkanal</v>
      </c>
      <c r="BE1175" s="4"/>
      <c r="BF1175" s="4"/>
      <c r="BG1175" s="26" t="s">
        <v>3259</v>
      </c>
      <c r="BH1175" s="26" t="s">
        <v>20</v>
      </c>
      <c r="BI1175" s="4">
        <f t="shared" si="147"/>
        <v>104.66</v>
      </c>
    </row>
    <row r="1176" spans="9:61">
      <c r="I1176" s="24">
        <v>816</v>
      </c>
      <c r="J1176" s="46" t="str" cm="1">
        <f t="array" ref="J1176">_xlfn.IFS(I1176&gt;=750,"Low Risk",AND(I1176&gt;=650,I1176&lt;=749),"Medium Risk",I1176&lt;650,"High Risk")</f>
        <v>Low Risk</v>
      </c>
      <c r="N1176" s="4"/>
      <c r="P1176" s="26">
        <v>99.81</v>
      </c>
      <c r="Q1176" s="4" t="str">
        <f t="shared" si="148"/>
        <v>Available</v>
      </c>
      <c r="Y1176" s="24" t="s">
        <v>3261</v>
      </c>
      <c r="Z1176" s="24" t="s">
        <v>41</v>
      </c>
      <c r="AA1176" s="84" t="str">
        <f t="shared" si="143"/>
        <v>Pooja Tripathi</v>
      </c>
      <c r="AB1176" s="24">
        <v>91.71</v>
      </c>
      <c r="AG1176" s="24" t="s">
        <v>3261</v>
      </c>
      <c r="AH1176" s="4" t="str">
        <f t="shared" si="144"/>
        <v>01175</v>
      </c>
      <c r="AP1176" s="4"/>
      <c r="AU1176" s="24" t="s">
        <v>1377</v>
      </c>
      <c r="AV1176" s="46" t="str">
        <f t="shared" si="145"/>
        <v>Approved</v>
      </c>
      <c r="BA1176" s="24" t="s">
        <v>3261</v>
      </c>
      <c r="BB1176" s="70" t="s">
        <v>1241</v>
      </c>
      <c r="BC1176" s="4" t="str">
        <f t="shared" si="146"/>
        <v>Dhenkanal</v>
      </c>
      <c r="BE1176" s="4"/>
      <c r="BF1176" s="4"/>
      <c r="BG1176" s="24" t="s">
        <v>3261</v>
      </c>
      <c r="BH1176" s="24" t="s">
        <v>41</v>
      </c>
      <c r="BI1176" s="4">
        <f t="shared" si="147"/>
        <v>251.78</v>
      </c>
    </row>
    <row r="1177" spans="9:61">
      <c r="I1177" s="26">
        <v>656</v>
      </c>
      <c r="J1177" s="46" t="str" cm="1">
        <f t="array" ref="J1177">_xlfn.IFS(I1177&gt;=750,"Low Risk",AND(I1177&gt;=650,I1177&lt;=749),"Medium Risk",I1177&lt;650,"High Risk")</f>
        <v>Medium Risk</v>
      </c>
      <c r="N1177" s="4"/>
      <c r="P1177" s="24">
        <v>91.71</v>
      </c>
      <c r="Q1177" s="4" t="str">
        <f t="shared" si="148"/>
        <v>Available</v>
      </c>
      <c r="Y1177" s="26" t="s">
        <v>3264</v>
      </c>
      <c r="Z1177" s="26" t="s">
        <v>24</v>
      </c>
      <c r="AA1177" s="84" t="str">
        <f t="shared" si="143"/>
        <v>Bikash Nayak</v>
      </c>
      <c r="AB1177" s="26">
        <v>67.13</v>
      </c>
      <c r="AG1177" s="26" t="s">
        <v>3264</v>
      </c>
      <c r="AH1177" s="4" t="str">
        <f t="shared" si="144"/>
        <v>01176</v>
      </c>
      <c r="AP1177" s="4"/>
      <c r="AU1177" s="26" t="s">
        <v>1377</v>
      </c>
      <c r="AV1177" s="46" t="str">
        <f t="shared" si="145"/>
        <v>Approved</v>
      </c>
      <c r="BA1177" s="26" t="s">
        <v>3264</v>
      </c>
      <c r="BB1177" s="71" t="s">
        <v>1231</v>
      </c>
      <c r="BC1177" s="4" t="str">
        <f t="shared" si="146"/>
        <v>Jharsuguda</v>
      </c>
      <c r="BE1177" s="4"/>
      <c r="BF1177" s="4"/>
      <c r="BG1177" s="26" t="s">
        <v>3264</v>
      </c>
      <c r="BH1177" s="26" t="s">
        <v>24</v>
      </c>
      <c r="BI1177" s="4">
        <f t="shared" si="147"/>
        <v>190.31</v>
      </c>
    </row>
    <row r="1178" spans="9:61">
      <c r="I1178" s="24">
        <v>618</v>
      </c>
      <c r="J1178" s="46" t="str" cm="1">
        <f t="array" ref="J1178">_xlfn.IFS(I1178&gt;=750,"Low Risk",AND(I1178&gt;=650,I1178&lt;=749),"Medium Risk",I1178&lt;650,"High Risk")</f>
        <v>High Risk</v>
      </c>
      <c r="N1178" s="4"/>
      <c r="P1178" s="26">
        <v>67.13</v>
      </c>
      <c r="Q1178" s="4" t="str">
        <f t="shared" si="148"/>
        <v>Available</v>
      </c>
      <c r="Y1178" s="24" t="s">
        <v>3265</v>
      </c>
      <c r="Z1178" s="24" t="s">
        <v>16</v>
      </c>
      <c r="AA1178" s="84" t="str">
        <f t="shared" si="143"/>
        <v>Suresh Panda</v>
      </c>
      <c r="AB1178" s="24">
        <v>55.97</v>
      </c>
      <c r="AG1178" s="24" t="s">
        <v>3265</v>
      </c>
      <c r="AH1178" s="4" t="str">
        <f t="shared" si="144"/>
        <v>01177</v>
      </c>
      <c r="AP1178" s="4"/>
      <c r="AU1178" s="24" t="s">
        <v>1426</v>
      </c>
      <c r="AV1178" s="46" t="str">
        <f t="shared" si="145"/>
        <v>Under Review</v>
      </c>
      <c r="BA1178" s="24" t="s">
        <v>3265</v>
      </c>
      <c r="BB1178" s="70" t="s">
        <v>758</v>
      </c>
      <c r="BC1178" s="4" t="str">
        <f t="shared" si="146"/>
        <v>Balasore</v>
      </c>
      <c r="BE1178" s="4"/>
      <c r="BF1178" s="4"/>
      <c r="BG1178" s="24" t="s">
        <v>3265</v>
      </c>
      <c r="BH1178" s="24" t="s">
        <v>16</v>
      </c>
      <c r="BI1178" s="4">
        <f t="shared" si="147"/>
        <v>197.62</v>
      </c>
    </row>
    <row r="1179" spans="9:61">
      <c r="I1179" s="26">
        <v>835</v>
      </c>
      <c r="J1179" s="46" t="str" cm="1">
        <f t="array" ref="J1179">_xlfn.IFS(I1179&gt;=750,"Low Risk",AND(I1179&gt;=650,I1179&lt;=749),"Medium Risk",I1179&lt;650,"High Risk")</f>
        <v>Low Risk</v>
      </c>
      <c r="N1179" s="4"/>
      <c r="P1179" s="24">
        <v>55.97</v>
      </c>
      <c r="Q1179" s="4" t="str">
        <f t="shared" si="148"/>
        <v>Available</v>
      </c>
      <c r="Y1179" s="26" t="s">
        <v>3266</v>
      </c>
      <c r="Z1179" s="26" t="s">
        <v>32</v>
      </c>
      <c r="AA1179" s="84" t="str">
        <f t="shared" si="143"/>
        <v>Ramesh Behera</v>
      </c>
      <c r="AB1179" s="26">
        <v>97.39</v>
      </c>
      <c r="AG1179" s="26" t="s">
        <v>3266</v>
      </c>
      <c r="AH1179" s="4" t="str">
        <f t="shared" si="144"/>
        <v>01178</v>
      </c>
      <c r="AP1179" s="4"/>
      <c r="AU1179" s="26" t="s">
        <v>1426</v>
      </c>
      <c r="AV1179" s="46" t="str">
        <f t="shared" si="145"/>
        <v>Under Review</v>
      </c>
      <c r="BA1179" s="26" t="s">
        <v>3266</v>
      </c>
      <c r="BB1179" s="71" t="s">
        <v>584</v>
      </c>
      <c r="BC1179" s="4" t="str">
        <f t="shared" si="146"/>
        <v>Cuttack</v>
      </c>
      <c r="BE1179" s="4"/>
      <c r="BF1179" s="4"/>
      <c r="BG1179" s="26" t="s">
        <v>3266</v>
      </c>
      <c r="BH1179" s="26" t="s">
        <v>32</v>
      </c>
      <c r="BI1179" s="4">
        <f t="shared" si="147"/>
        <v>224.53</v>
      </c>
    </row>
    <row r="1180" spans="9:61">
      <c r="I1180" s="24">
        <v>601</v>
      </c>
      <c r="J1180" s="46" t="str" cm="1">
        <f t="array" ref="J1180">_xlfn.IFS(I1180&gt;=750,"Low Risk",AND(I1180&gt;=650,I1180&lt;=749),"Medium Risk",I1180&lt;650,"High Risk")</f>
        <v>High Risk</v>
      </c>
      <c r="N1180" s="4"/>
      <c r="P1180" s="26">
        <v>97.39</v>
      </c>
      <c r="Q1180" s="4" t="str">
        <f t="shared" si="148"/>
        <v>Available</v>
      </c>
      <c r="Y1180" s="24" t="s">
        <v>3267</v>
      </c>
      <c r="Z1180" s="24" t="s">
        <v>7</v>
      </c>
      <c r="AA1180" s="84" t="str">
        <f t="shared" si="143"/>
        <v>Rajesh Kumar</v>
      </c>
      <c r="AB1180" s="24">
        <v>1.1100000000000001</v>
      </c>
      <c r="AG1180" s="24" t="s">
        <v>3267</v>
      </c>
      <c r="AH1180" s="4" t="str">
        <f t="shared" si="144"/>
        <v>01179</v>
      </c>
      <c r="AP1180" s="4"/>
      <c r="AU1180" s="24" t="s">
        <v>1377</v>
      </c>
      <c r="AV1180" s="46" t="str">
        <f t="shared" si="145"/>
        <v>Approved</v>
      </c>
      <c r="BA1180" s="24" t="s">
        <v>3267</v>
      </c>
      <c r="BB1180" s="70" t="s">
        <v>838</v>
      </c>
      <c r="BC1180" s="4" t="str">
        <f t="shared" si="146"/>
        <v>Balasore</v>
      </c>
      <c r="BE1180" s="4"/>
      <c r="BF1180" s="4"/>
      <c r="BG1180" s="24" t="s">
        <v>3267</v>
      </c>
      <c r="BH1180" s="24" t="s">
        <v>7</v>
      </c>
      <c r="BI1180" s="4">
        <f t="shared" si="147"/>
        <v>209.86</v>
      </c>
    </row>
    <row r="1181" spans="9:61">
      <c r="I1181" s="26">
        <v>840</v>
      </c>
      <c r="J1181" s="46" t="str" cm="1">
        <f t="array" ref="J1181">_xlfn.IFS(I1181&gt;=750,"Low Risk",AND(I1181&gt;=650,I1181&lt;=749),"Medium Risk",I1181&lt;650,"High Risk")</f>
        <v>Low Risk</v>
      </c>
      <c r="N1181" s="4"/>
      <c r="P1181" s="24">
        <v>1.1100000000000001</v>
      </c>
      <c r="Q1181" s="4" t="str">
        <f t="shared" si="148"/>
        <v>Available</v>
      </c>
      <c r="Y1181" s="26" t="s">
        <v>3268</v>
      </c>
      <c r="Z1181" s="26" t="s">
        <v>24</v>
      </c>
      <c r="AA1181" s="84" t="str">
        <f t="shared" si="143"/>
        <v>Bikash Nayak</v>
      </c>
      <c r="AB1181" s="26">
        <v>19.93</v>
      </c>
      <c r="AG1181" s="26" t="s">
        <v>3268</v>
      </c>
      <c r="AH1181" s="4" t="str">
        <f t="shared" si="144"/>
        <v>01180</v>
      </c>
      <c r="AP1181" s="4"/>
      <c r="AU1181" s="26" t="s">
        <v>1377</v>
      </c>
      <c r="AV1181" s="46" t="str">
        <f t="shared" si="145"/>
        <v>Approved</v>
      </c>
      <c r="BA1181" s="26" t="s">
        <v>3268</v>
      </c>
      <c r="BB1181" s="71" t="s">
        <v>803</v>
      </c>
      <c r="BC1181" s="4" t="str">
        <f t="shared" si="146"/>
        <v>Rourkela</v>
      </c>
      <c r="BE1181" s="4"/>
      <c r="BF1181" s="4"/>
      <c r="BG1181" s="26" t="s">
        <v>3268</v>
      </c>
      <c r="BH1181" s="26" t="s">
        <v>24</v>
      </c>
      <c r="BI1181" s="4">
        <f t="shared" si="147"/>
        <v>190.31</v>
      </c>
    </row>
    <row r="1182" spans="9:61">
      <c r="I1182" s="24">
        <v>628</v>
      </c>
      <c r="J1182" s="46" t="str" cm="1">
        <f t="array" ref="J1182">_xlfn.IFS(I1182&gt;=750,"Low Risk",AND(I1182&gt;=650,I1182&lt;=749),"Medium Risk",I1182&lt;650,"High Risk")</f>
        <v>High Risk</v>
      </c>
      <c r="N1182" s="4"/>
      <c r="P1182" s="26">
        <v>19.93</v>
      </c>
      <c r="Q1182" s="4" t="str">
        <f t="shared" si="148"/>
        <v>Available</v>
      </c>
      <c r="Y1182" s="24" t="s">
        <v>3269</v>
      </c>
      <c r="Z1182" s="24" t="s">
        <v>12</v>
      </c>
      <c r="AA1182" s="84" t="str">
        <f t="shared" si="143"/>
        <v>Priya Mohanty</v>
      </c>
      <c r="AB1182" s="24">
        <v>90.04</v>
      </c>
      <c r="AG1182" s="24" t="s">
        <v>3269</v>
      </c>
      <c r="AH1182" s="4" t="str">
        <f t="shared" si="144"/>
        <v>01181</v>
      </c>
      <c r="AP1182" s="4"/>
      <c r="AU1182" s="24" t="s">
        <v>1377</v>
      </c>
      <c r="AV1182" s="46" t="str">
        <f t="shared" si="145"/>
        <v>Approved</v>
      </c>
      <c r="BA1182" s="24" t="s">
        <v>3269</v>
      </c>
      <c r="BB1182" s="70" t="s">
        <v>1324</v>
      </c>
      <c r="BC1182" s="4" t="str">
        <f t="shared" si="146"/>
        <v>Dhenkanal</v>
      </c>
      <c r="BE1182" s="4"/>
      <c r="BF1182" s="4"/>
      <c r="BG1182" s="24" t="s">
        <v>3269</v>
      </c>
      <c r="BH1182" s="24" t="s">
        <v>12</v>
      </c>
      <c r="BI1182" s="4">
        <f t="shared" si="147"/>
        <v>105.8</v>
      </c>
    </row>
    <row r="1183" spans="9:61">
      <c r="I1183" s="26">
        <v>727</v>
      </c>
      <c r="J1183" s="46" t="str" cm="1">
        <f t="array" ref="J1183">_xlfn.IFS(I1183&gt;=750,"Low Risk",AND(I1183&gt;=650,I1183&lt;=749),"Medium Risk",I1183&lt;650,"High Risk")</f>
        <v>Medium Risk</v>
      </c>
      <c r="N1183" s="4"/>
      <c r="P1183" s="24">
        <v>90.04</v>
      </c>
      <c r="Q1183" s="4" t="str">
        <f t="shared" si="148"/>
        <v>Available</v>
      </c>
      <c r="Y1183" s="26" t="s">
        <v>3271</v>
      </c>
      <c r="Z1183" s="26" t="s">
        <v>38</v>
      </c>
      <c r="AA1183" s="84" t="str">
        <f t="shared" si="143"/>
        <v>Deepak Mishra</v>
      </c>
      <c r="AB1183" s="26">
        <v>80.790000000000006</v>
      </c>
      <c r="AG1183" s="26" t="s">
        <v>3271</v>
      </c>
      <c r="AH1183" s="4" t="str">
        <f t="shared" si="144"/>
        <v>01182</v>
      </c>
      <c r="AP1183" s="4"/>
      <c r="AU1183" s="26" t="s">
        <v>1377</v>
      </c>
      <c r="AV1183" s="46" t="str">
        <f t="shared" si="145"/>
        <v>Approved</v>
      </c>
      <c r="BA1183" s="26" t="s">
        <v>3271</v>
      </c>
      <c r="BB1183" s="71" t="s">
        <v>1126</v>
      </c>
      <c r="BC1183" s="4" t="str">
        <f t="shared" si="146"/>
        <v>Rourkela</v>
      </c>
      <c r="BE1183" s="4"/>
      <c r="BF1183" s="4"/>
      <c r="BG1183" s="26" t="s">
        <v>3271</v>
      </c>
      <c r="BH1183" s="26" t="s">
        <v>38</v>
      </c>
      <c r="BI1183" s="4">
        <f t="shared" si="147"/>
        <v>144.97999999999999</v>
      </c>
    </row>
    <row r="1184" spans="9:61">
      <c r="I1184" s="24">
        <v>874</v>
      </c>
      <c r="J1184" s="46" t="str" cm="1">
        <f t="array" ref="J1184">_xlfn.IFS(I1184&gt;=750,"Low Risk",AND(I1184&gt;=650,I1184&lt;=749),"Medium Risk",I1184&lt;650,"High Risk")</f>
        <v>Low Risk</v>
      </c>
      <c r="N1184" s="4"/>
      <c r="P1184" s="26">
        <v>80.790000000000006</v>
      </c>
      <c r="Q1184" s="4" t="str">
        <f t="shared" si="148"/>
        <v>Available</v>
      </c>
      <c r="Y1184" s="24" t="s">
        <v>3273</v>
      </c>
      <c r="Z1184" s="24" t="s">
        <v>24</v>
      </c>
      <c r="AA1184" s="84" t="str">
        <f t="shared" si="143"/>
        <v>Bikash Nayak</v>
      </c>
      <c r="AB1184" s="24">
        <v>84.03</v>
      </c>
      <c r="AG1184" s="24" t="s">
        <v>3273</v>
      </c>
      <c r="AH1184" s="4" t="str">
        <f t="shared" si="144"/>
        <v>01183</v>
      </c>
      <c r="AP1184" s="4"/>
      <c r="AU1184" s="24" t="s">
        <v>1381</v>
      </c>
      <c r="AV1184" s="46" t="str">
        <f t="shared" si="145"/>
        <v>Rejected</v>
      </c>
      <c r="BA1184" s="24" t="s">
        <v>3273</v>
      </c>
      <c r="BB1184" s="70" t="s">
        <v>934</v>
      </c>
      <c r="BC1184" s="4" t="str">
        <f t="shared" si="146"/>
        <v>Angul</v>
      </c>
      <c r="BE1184" s="4"/>
      <c r="BF1184" s="4"/>
      <c r="BG1184" s="24" t="s">
        <v>3273</v>
      </c>
      <c r="BH1184" s="24" t="s">
        <v>24</v>
      </c>
      <c r="BI1184" s="4">
        <f t="shared" si="147"/>
        <v>190.31</v>
      </c>
    </row>
    <row r="1185" spans="9:61">
      <c r="I1185" s="26">
        <v>659</v>
      </c>
      <c r="J1185" s="46" t="str" cm="1">
        <f t="array" ref="J1185">_xlfn.IFS(I1185&gt;=750,"Low Risk",AND(I1185&gt;=650,I1185&lt;=749),"Medium Risk",I1185&lt;650,"High Risk")</f>
        <v>Medium Risk</v>
      </c>
      <c r="N1185" s="4"/>
      <c r="P1185" s="24">
        <v>84.03</v>
      </c>
      <c r="Q1185" s="4" t="str">
        <f t="shared" si="148"/>
        <v>Available</v>
      </c>
      <c r="Y1185" s="26" t="s">
        <v>3274</v>
      </c>
      <c r="Z1185" s="26" t="s">
        <v>12</v>
      </c>
      <c r="AA1185" s="84" t="str">
        <f t="shared" si="143"/>
        <v>Priya Mohanty</v>
      </c>
      <c r="AB1185" s="26">
        <v>92.41</v>
      </c>
      <c r="AG1185" s="26" t="s">
        <v>3274</v>
      </c>
      <c r="AH1185" s="4" t="str">
        <f t="shared" si="144"/>
        <v>01184</v>
      </c>
      <c r="AP1185" s="4"/>
      <c r="AU1185" s="26" t="s">
        <v>1386</v>
      </c>
      <c r="AV1185" s="46" t="str">
        <f t="shared" si="145"/>
        <v>Rejected</v>
      </c>
      <c r="BA1185" s="26" t="s">
        <v>3274</v>
      </c>
      <c r="BB1185" s="71" t="s">
        <v>977</v>
      </c>
      <c r="BC1185" s="4" t="str">
        <f t="shared" si="146"/>
        <v>Dhenkanal</v>
      </c>
      <c r="BE1185" s="4"/>
      <c r="BF1185" s="4"/>
      <c r="BG1185" s="26" t="s">
        <v>3274</v>
      </c>
      <c r="BH1185" s="26" t="s">
        <v>12</v>
      </c>
      <c r="BI1185" s="4">
        <f t="shared" si="147"/>
        <v>105.8</v>
      </c>
    </row>
    <row r="1186" spans="9:61">
      <c r="I1186" s="24">
        <v>836</v>
      </c>
      <c r="J1186" s="46" t="str" cm="1">
        <f t="array" ref="J1186">_xlfn.IFS(I1186&gt;=750,"Low Risk",AND(I1186&gt;=650,I1186&lt;=749),"Medium Risk",I1186&lt;650,"High Risk")</f>
        <v>Low Risk</v>
      </c>
      <c r="N1186" s="4"/>
      <c r="P1186" s="26">
        <v>92.41</v>
      </c>
      <c r="Q1186" s="4" t="str">
        <f t="shared" si="148"/>
        <v>Available</v>
      </c>
      <c r="Y1186" s="24" t="s">
        <v>3275</v>
      </c>
      <c r="Z1186" s="24" t="s">
        <v>41</v>
      </c>
      <c r="AA1186" s="84" t="str">
        <f t="shared" si="143"/>
        <v>Pooja Tripathi</v>
      </c>
      <c r="AB1186" s="24">
        <v>93.42</v>
      </c>
      <c r="AG1186" s="24" t="s">
        <v>3275</v>
      </c>
      <c r="AH1186" s="4" t="str">
        <f t="shared" si="144"/>
        <v>01185</v>
      </c>
      <c r="AP1186" s="4"/>
      <c r="AU1186" s="24" t="s">
        <v>1381</v>
      </c>
      <c r="AV1186" s="46" t="str">
        <f t="shared" si="145"/>
        <v>Rejected</v>
      </c>
      <c r="BA1186" s="24" t="s">
        <v>3275</v>
      </c>
      <c r="BB1186" s="70" t="s">
        <v>664</v>
      </c>
      <c r="BC1186" s="4" t="str">
        <f t="shared" si="146"/>
        <v>Cuttack</v>
      </c>
      <c r="BE1186" s="4"/>
      <c r="BF1186" s="4"/>
      <c r="BG1186" s="24" t="s">
        <v>3275</v>
      </c>
      <c r="BH1186" s="24" t="s">
        <v>41</v>
      </c>
      <c r="BI1186" s="4">
        <f t="shared" si="147"/>
        <v>251.78</v>
      </c>
    </row>
    <row r="1187" spans="9:61">
      <c r="I1187" s="26">
        <v>880</v>
      </c>
      <c r="J1187" s="46" t="str" cm="1">
        <f t="array" ref="J1187">_xlfn.IFS(I1187&gt;=750,"Low Risk",AND(I1187&gt;=650,I1187&lt;=749),"Medium Risk",I1187&lt;650,"High Risk")</f>
        <v>Low Risk</v>
      </c>
      <c r="N1187" s="4"/>
      <c r="P1187" s="24">
        <v>93.42</v>
      </c>
      <c r="Q1187" s="4" t="str">
        <f t="shared" si="148"/>
        <v>Available</v>
      </c>
      <c r="Y1187" s="26" t="s">
        <v>3276</v>
      </c>
      <c r="Z1187" s="26" t="s">
        <v>16</v>
      </c>
      <c r="AA1187" s="84" t="str">
        <f t="shared" si="143"/>
        <v>Suresh Panda</v>
      </c>
      <c r="AB1187" s="26">
        <v>68.25</v>
      </c>
      <c r="AG1187" s="26" t="s">
        <v>3276</v>
      </c>
      <c r="AH1187" s="4" t="str">
        <f t="shared" si="144"/>
        <v>01186</v>
      </c>
      <c r="AP1187" s="4"/>
      <c r="AU1187" s="26" t="s">
        <v>1426</v>
      </c>
      <c r="AV1187" s="46" t="str">
        <f t="shared" si="145"/>
        <v>Under Review</v>
      </c>
      <c r="BA1187" s="26" t="s">
        <v>3276</v>
      </c>
      <c r="BB1187" s="71" t="s">
        <v>110</v>
      </c>
      <c r="BC1187" s="4" t="str">
        <f t="shared" si="146"/>
        <v>Balasore</v>
      </c>
      <c r="BE1187" s="4"/>
      <c r="BF1187" s="4"/>
      <c r="BG1187" s="26" t="s">
        <v>3276</v>
      </c>
      <c r="BH1187" s="26" t="s">
        <v>16</v>
      </c>
      <c r="BI1187" s="4">
        <f t="shared" si="147"/>
        <v>197.62</v>
      </c>
    </row>
    <row r="1188" spans="9:61">
      <c r="I1188" s="24">
        <v>592</v>
      </c>
      <c r="J1188" s="46" t="str" cm="1">
        <f t="array" ref="J1188">_xlfn.IFS(I1188&gt;=750,"Low Risk",AND(I1188&gt;=650,I1188&lt;=749),"Medium Risk",I1188&lt;650,"High Risk")</f>
        <v>High Risk</v>
      </c>
      <c r="N1188" s="4"/>
      <c r="P1188" s="26">
        <v>68.25</v>
      </c>
      <c r="Q1188" s="4" t="str">
        <f t="shared" si="148"/>
        <v>Available</v>
      </c>
      <c r="Y1188" s="24" t="s">
        <v>3277</v>
      </c>
      <c r="Z1188" s="24" t="s">
        <v>35</v>
      </c>
      <c r="AA1188" s="84" t="str">
        <f t="shared" si="143"/>
        <v>Kavita Rath</v>
      </c>
      <c r="AB1188" s="24">
        <v>26.69</v>
      </c>
      <c r="AG1188" s="24" t="s">
        <v>3277</v>
      </c>
      <c r="AH1188" s="4" t="str">
        <f t="shared" si="144"/>
        <v>01187</v>
      </c>
      <c r="AP1188" s="4"/>
      <c r="AU1188" s="24" t="s">
        <v>1377</v>
      </c>
      <c r="AV1188" s="46" t="str">
        <f t="shared" si="145"/>
        <v>Approved</v>
      </c>
      <c r="BA1188" s="24" t="s">
        <v>3277</v>
      </c>
      <c r="BB1188" s="70" t="s">
        <v>729</v>
      </c>
      <c r="BC1188" s="4" t="str">
        <f t="shared" si="146"/>
        <v>Balasore</v>
      </c>
      <c r="BE1188" s="4"/>
      <c r="BF1188" s="4"/>
      <c r="BG1188" s="24" t="s">
        <v>3277</v>
      </c>
      <c r="BH1188" s="24" t="s">
        <v>35</v>
      </c>
      <c r="BI1188" s="4">
        <f t="shared" si="147"/>
        <v>103.83</v>
      </c>
    </row>
    <row r="1189" spans="9:61">
      <c r="I1189" s="26">
        <v>680</v>
      </c>
      <c r="J1189" s="46" t="str" cm="1">
        <f t="array" ref="J1189">_xlfn.IFS(I1189&gt;=750,"Low Risk",AND(I1189&gt;=650,I1189&lt;=749),"Medium Risk",I1189&lt;650,"High Risk")</f>
        <v>Medium Risk</v>
      </c>
      <c r="N1189" s="4"/>
      <c r="P1189" s="24">
        <v>26.69</v>
      </c>
      <c r="Q1189" s="4" t="str">
        <f t="shared" si="148"/>
        <v>Available</v>
      </c>
      <c r="Y1189" s="26" t="s">
        <v>3278</v>
      </c>
      <c r="Z1189" s="26" t="s">
        <v>7</v>
      </c>
      <c r="AA1189" s="84" t="str">
        <f t="shared" si="143"/>
        <v>Rajesh Kumar</v>
      </c>
      <c r="AB1189" s="26">
        <v>46.81</v>
      </c>
      <c r="AG1189" s="26" t="s">
        <v>3278</v>
      </c>
      <c r="AH1189" s="4" t="str">
        <f t="shared" si="144"/>
        <v>01188</v>
      </c>
      <c r="AP1189" s="4"/>
      <c r="AU1189" s="26" t="s">
        <v>1377</v>
      </c>
      <c r="AV1189" s="46" t="str">
        <f t="shared" si="145"/>
        <v>Approved</v>
      </c>
      <c r="BA1189" s="26" t="s">
        <v>3278</v>
      </c>
      <c r="BB1189" s="71" t="s">
        <v>936</v>
      </c>
      <c r="BC1189" s="4" t="str">
        <f t="shared" si="146"/>
        <v>Rourkela</v>
      </c>
      <c r="BE1189" s="4"/>
      <c r="BF1189" s="4"/>
      <c r="BG1189" s="26" t="s">
        <v>3278</v>
      </c>
      <c r="BH1189" s="26" t="s">
        <v>7</v>
      </c>
      <c r="BI1189" s="4">
        <f t="shared" si="147"/>
        <v>209.86</v>
      </c>
    </row>
    <row r="1190" spans="9:61">
      <c r="I1190" s="24">
        <v>835</v>
      </c>
      <c r="J1190" s="46" t="str" cm="1">
        <f t="array" ref="J1190">_xlfn.IFS(I1190&gt;=750,"Low Risk",AND(I1190&gt;=650,I1190&lt;=749),"Medium Risk",I1190&lt;650,"High Risk")</f>
        <v>Low Risk</v>
      </c>
      <c r="N1190" s="4"/>
      <c r="P1190" s="26">
        <v>46.81</v>
      </c>
      <c r="Q1190" s="4" t="str">
        <f t="shared" si="148"/>
        <v>Available</v>
      </c>
      <c r="Y1190" s="24" t="s">
        <v>3280</v>
      </c>
      <c r="Z1190" s="24" t="s">
        <v>16</v>
      </c>
      <c r="AA1190" s="84" t="str">
        <f t="shared" si="143"/>
        <v>Suresh Panda</v>
      </c>
      <c r="AB1190" s="24">
        <v>51.05</v>
      </c>
      <c r="AG1190" s="24" t="s">
        <v>3280</v>
      </c>
      <c r="AH1190" s="4" t="str">
        <f t="shared" si="144"/>
        <v>01189</v>
      </c>
      <c r="AP1190" s="4"/>
      <c r="AU1190" s="24" t="s">
        <v>1377</v>
      </c>
      <c r="AV1190" s="46" t="str">
        <f t="shared" si="145"/>
        <v>Approved</v>
      </c>
      <c r="BA1190" s="24" t="s">
        <v>3280</v>
      </c>
      <c r="BB1190" s="70" t="s">
        <v>630</v>
      </c>
      <c r="BC1190" s="4" t="str">
        <f t="shared" si="146"/>
        <v>Angul</v>
      </c>
      <c r="BE1190" s="4"/>
      <c r="BF1190" s="4"/>
      <c r="BG1190" s="24" t="s">
        <v>3280</v>
      </c>
      <c r="BH1190" s="24" t="s">
        <v>16</v>
      </c>
      <c r="BI1190" s="4">
        <f t="shared" si="147"/>
        <v>197.62</v>
      </c>
    </row>
    <row r="1191" spans="9:61">
      <c r="I1191" s="26">
        <v>823</v>
      </c>
      <c r="J1191" s="46" t="str" cm="1">
        <f t="array" ref="J1191">_xlfn.IFS(I1191&gt;=750,"Low Risk",AND(I1191&gt;=650,I1191&lt;=749),"Medium Risk",I1191&lt;650,"High Risk")</f>
        <v>Low Risk</v>
      </c>
      <c r="N1191" s="4"/>
      <c r="P1191" s="24">
        <v>51.05</v>
      </c>
      <c r="Q1191" s="4" t="str">
        <f t="shared" si="148"/>
        <v>Available</v>
      </c>
      <c r="Y1191" s="26" t="s">
        <v>3281</v>
      </c>
      <c r="Z1191" s="26" t="s">
        <v>16</v>
      </c>
      <c r="AA1191" s="84" t="str">
        <f t="shared" si="143"/>
        <v>Suresh Panda</v>
      </c>
      <c r="AB1191" s="26">
        <v>60.66</v>
      </c>
      <c r="AG1191" s="26" t="s">
        <v>3281</v>
      </c>
      <c r="AH1191" s="4" t="str">
        <f t="shared" si="144"/>
        <v>01190</v>
      </c>
      <c r="AP1191" s="4"/>
      <c r="AU1191" s="26" t="s">
        <v>1386</v>
      </c>
      <c r="AV1191" s="46" t="str">
        <f t="shared" si="145"/>
        <v>Rejected</v>
      </c>
      <c r="BA1191" s="26" t="s">
        <v>3281</v>
      </c>
      <c r="BB1191" s="71" t="s">
        <v>237</v>
      </c>
      <c r="BC1191" s="4" t="str">
        <f t="shared" si="146"/>
        <v>Berhampur</v>
      </c>
      <c r="BE1191" s="4"/>
      <c r="BF1191" s="4"/>
      <c r="BG1191" s="26" t="s">
        <v>3281</v>
      </c>
      <c r="BH1191" s="26" t="s">
        <v>16</v>
      </c>
      <c r="BI1191" s="4">
        <f t="shared" si="147"/>
        <v>197.62</v>
      </c>
    </row>
    <row r="1192" spans="9:61">
      <c r="I1192" s="24">
        <v>870</v>
      </c>
      <c r="J1192" s="46" t="str" cm="1">
        <f t="array" ref="J1192">_xlfn.IFS(I1192&gt;=750,"Low Risk",AND(I1192&gt;=650,I1192&lt;=749),"Medium Risk",I1192&lt;650,"High Risk")</f>
        <v>Low Risk</v>
      </c>
      <c r="N1192" s="4"/>
      <c r="P1192" s="26">
        <v>60.66</v>
      </c>
      <c r="Q1192" s="4" t="str">
        <f t="shared" si="148"/>
        <v>Available</v>
      </c>
      <c r="Y1192" s="24" t="s">
        <v>3282</v>
      </c>
      <c r="Z1192" s="24" t="s">
        <v>12</v>
      </c>
      <c r="AA1192" s="84" t="str">
        <f t="shared" si="143"/>
        <v>Priya Mohanty</v>
      </c>
      <c r="AB1192" s="24">
        <v>65.239999999999995</v>
      </c>
      <c r="AG1192" s="24" t="s">
        <v>3282</v>
      </c>
      <c r="AH1192" s="4" t="str">
        <f t="shared" si="144"/>
        <v>01191</v>
      </c>
      <c r="AP1192" s="4"/>
      <c r="AU1192" s="24" t="s">
        <v>1377</v>
      </c>
      <c r="AV1192" s="46" t="str">
        <f t="shared" si="145"/>
        <v>Approved</v>
      </c>
      <c r="BA1192" s="24" t="s">
        <v>3282</v>
      </c>
      <c r="BB1192" s="70" t="s">
        <v>1123</v>
      </c>
      <c r="BC1192" s="4" t="str">
        <f t="shared" si="146"/>
        <v>Rourkela</v>
      </c>
      <c r="BE1192" s="4"/>
      <c r="BF1192" s="4"/>
      <c r="BG1192" s="24" t="s">
        <v>3282</v>
      </c>
      <c r="BH1192" s="24" t="s">
        <v>12</v>
      </c>
      <c r="BI1192" s="4">
        <f t="shared" si="147"/>
        <v>105.8</v>
      </c>
    </row>
    <row r="1193" spans="9:61">
      <c r="I1193" s="26">
        <v>666</v>
      </c>
      <c r="J1193" s="46" t="str" cm="1">
        <f t="array" ref="J1193">_xlfn.IFS(I1193&gt;=750,"Low Risk",AND(I1193&gt;=650,I1193&lt;=749),"Medium Risk",I1193&lt;650,"High Risk")</f>
        <v>Medium Risk</v>
      </c>
      <c r="N1193" s="4"/>
      <c r="P1193" s="24">
        <v>65.239999999999995</v>
      </c>
      <c r="Q1193" s="4" t="str">
        <f t="shared" si="148"/>
        <v>Available</v>
      </c>
      <c r="Y1193" s="26" t="s">
        <v>3283</v>
      </c>
      <c r="Z1193" s="26" t="s">
        <v>41</v>
      </c>
      <c r="AA1193" s="84" t="str">
        <f t="shared" si="143"/>
        <v>Pooja Tripathi</v>
      </c>
      <c r="AB1193" s="26">
        <v>55.77</v>
      </c>
      <c r="AG1193" s="26" t="s">
        <v>3283</v>
      </c>
      <c r="AH1193" s="4" t="str">
        <f t="shared" si="144"/>
        <v>01192</v>
      </c>
      <c r="AP1193" s="4"/>
      <c r="AU1193" s="26" t="s">
        <v>1381</v>
      </c>
      <c r="AV1193" s="46" t="str">
        <f t="shared" si="145"/>
        <v>Rejected</v>
      </c>
      <c r="BA1193" s="26" t="s">
        <v>3283</v>
      </c>
      <c r="BB1193" s="71" t="s">
        <v>294</v>
      </c>
      <c r="BC1193" s="4" t="str">
        <f t="shared" si="146"/>
        <v>Bhubaneswar</v>
      </c>
      <c r="BE1193" s="4"/>
      <c r="BF1193" s="4"/>
      <c r="BG1193" s="26" t="s">
        <v>3283</v>
      </c>
      <c r="BH1193" s="26" t="s">
        <v>41</v>
      </c>
      <c r="BI1193" s="4">
        <f t="shared" si="147"/>
        <v>251.78</v>
      </c>
    </row>
    <row r="1194" spans="9:61">
      <c r="I1194" s="24">
        <v>875</v>
      </c>
      <c r="J1194" s="46" t="str" cm="1">
        <f t="array" ref="J1194">_xlfn.IFS(I1194&gt;=750,"Low Risk",AND(I1194&gt;=650,I1194&lt;=749),"Medium Risk",I1194&lt;650,"High Risk")</f>
        <v>Low Risk</v>
      </c>
      <c r="N1194" s="4"/>
      <c r="P1194" s="26">
        <v>55.77</v>
      </c>
      <c r="Q1194" s="4" t="str">
        <f t="shared" si="148"/>
        <v>Available</v>
      </c>
      <c r="Y1194" s="24" t="s">
        <v>3285</v>
      </c>
      <c r="Z1194" s="24" t="s">
        <v>28</v>
      </c>
      <c r="AA1194" s="84" t="str">
        <f t="shared" si="143"/>
        <v>Sunita Sahu</v>
      </c>
      <c r="AB1194" s="24"/>
      <c r="AG1194" s="24" t="s">
        <v>3285</v>
      </c>
      <c r="AH1194" s="4" t="str">
        <f t="shared" si="144"/>
        <v>01193</v>
      </c>
      <c r="AP1194" s="4"/>
      <c r="AU1194" s="24" t="s">
        <v>1426</v>
      </c>
      <c r="AV1194" s="46" t="str">
        <f t="shared" si="145"/>
        <v>Under Review</v>
      </c>
      <c r="BA1194" s="24" t="s">
        <v>3285</v>
      </c>
      <c r="BB1194" s="70" t="s">
        <v>1044</v>
      </c>
      <c r="BC1194" s="4" t="str">
        <f t="shared" si="146"/>
        <v>Puri</v>
      </c>
      <c r="BE1194" s="4"/>
      <c r="BF1194" s="4"/>
      <c r="BG1194" s="24" t="s">
        <v>3285</v>
      </c>
      <c r="BH1194" s="24" t="s">
        <v>28</v>
      </c>
      <c r="BI1194" s="4">
        <f t="shared" si="147"/>
        <v>162.30000000000001</v>
      </c>
    </row>
    <row r="1195" spans="9:61">
      <c r="I1195" s="26">
        <v>602</v>
      </c>
      <c r="J1195" s="46" t="str" cm="1">
        <f t="array" ref="J1195">_xlfn.IFS(I1195&gt;=750,"Low Risk",AND(I1195&gt;=650,I1195&lt;=749),"Medium Risk",I1195&lt;650,"High Risk")</f>
        <v>High Risk</v>
      </c>
      <c r="N1195" s="4"/>
      <c r="P1195" s="24"/>
      <c r="Q1195" s="4" t="str">
        <f t="shared" si="148"/>
        <v>missing</v>
      </c>
      <c r="Y1195" s="26" t="s">
        <v>3286</v>
      </c>
      <c r="Z1195" s="26" t="s">
        <v>12</v>
      </c>
      <c r="AA1195" s="84" t="str">
        <f t="shared" si="143"/>
        <v>Priya Mohanty</v>
      </c>
      <c r="AB1195" s="26">
        <v>10.91</v>
      </c>
      <c r="AG1195" s="26" t="s">
        <v>3286</v>
      </c>
      <c r="AH1195" s="4" t="str">
        <f t="shared" si="144"/>
        <v>01194</v>
      </c>
      <c r="AP1195" s="4"/>
      <c r="AU1195" s="26" t="s">
        <v>1381</v>
      </c>
      <c r="AV1195" s="46" t="str">
        <f t="shared" si="145"/>
        <v>Rejected</v>
      </c>
      <c r="BA1195" s="26" t="s">
        <v>3286</v>
      </c>
      <c r="BB1195" s="71" t="s">
        <v>420</v>
      </c>
      <c r="BC1195" s="4" t="str">
        <f t="shared" si="146"/>
        <v>Rourkela</v>
      </c>
      <c r="BE1195" s="4"/>
      <c r="BF1195" s="4"/>
      <c r="BG1195" s="26" t="s">
        <v>3286</v>
      </c>
      <c r="BH1195" s="26" t="s">
        <v>12</v>
      </c>
      <c r="BI1195" s="4">
        <f t="shared" si="147"/>
        <v>105.8</v>
      </c>
    </row>
    <row r="1196" spans="9:61">
      <c r="I1196" s="24">
        <v>596</v>
      </c>
      <c r="J1196" s="46" t="str" cm="1">
        <f t="array" ref="J1196">_xlfn.IFS(I1196&gt;=750,"Low Risk",AND(I1196&gt;=650,I1196&lt;=749),"Medium Risk",I1196&lt;650,"High Risk")</f>
        <v>High Risk</v>
      </c>
      <c r="N1196" s="4"/>
      <c r="P1196" s="26">
        <v>10.91</v>
      </c>
      <c r="Q1196" s="4" t="str">
        <f t="shared" si="148"/>
        <v>Available</v>
      </c>
      <c r="Y1196" s="24" t="s">
        <v>3287</v>
      </c>
      <c r="Z1196" s="24" t="s">
        <v>41</v>
      </c>
      <c r="AA1196" s="84" t="str">
        <f t="shared" si="143"/>
        <v>Pooja Tripathi</v>
      </c>
      <c r="AB1196" s="24">
        <v>71.38</v>
      </c>
      <c r="AG1196" s="24" t="s">
        <v>3287</v>
      </c>
      <c r="AH1196" s="4" t="str">
        <f t="shared" si="144"/>
        <v>01195</v>
      </c>
      <c r="AP1196" s="4"/>
      <c r="AU1196" s="24" t="s">
        <v>1386</v>
      </c>
      <c r="AV1196" s="46" t="str">
        <f t="shared" si="145"/>
        <v>Rejected</v>
      </c>
      <c r="BA1196" s="24" t="s">
        <v>3287</v>
      </c>
      <c r="BB1196" s="70" t="s">
        <v>928</v>
      </c>
      <c r="BC1196" s="4" t="str">
        <f t="shared" si="146"/>
        <v>Angul</v>
      </c>
      <c r="BE1196" s="4"/>
      <c r="BF1196" s="4"/>
      <c r="BG1196" s="24" t="s">
        <v>3287</v>
      </c>
      <c r="BH1196" s="24" t="s">
        <v>41</v>
      </c>
      <c r="BI1196" s="4">
        <f t="shared" si="147"/>
        <v>251.78</v>
      </c>
    </row>
    <row r="1197" spans="9:61">
      <c r="I1197" s="26">
        <v>669</v>
      </c>
      <c r="J1197" s="46" t="str" cm="1">
        <f t="array" ref="J1197">_xlfn.IFS(I1197&gt;=750,"Low Risk",AND(I1197&gt;=650,I1197&lt;=749),"Medium Risk",I1197&lt;650,"High Risk")</f>
        <v>Medium Risk</v>
      </c>
      <c r="N1197" s="4"/>
      <c r="P1197" s="24">
        <v>71.38</v>
      </c>
      <c r="Q1197" s="4" t="str">
        <f t="shared" si="148"/>
        <v>Available</v>
      </c>
      <c r="Y1197" s="26" t="s">
        <v>3288</v>
      </c>
      <c r="Z1197" s="26" t="s">
        <v>7</v>
      </c>
      <c r="AA1197" s="84" t="str">
        <f t="shared" si="143"/>
        <v>Rajesh Kumar</v>
      </c>
      <c r="AB1197" s="26">
        <v>97.8</v>
      </c>
      <c r="AG1197" s="26" t="s">
        <v>3288</v>
      </c>
      <c r="AH1197" s="4" t="str">
        <f t="shared" si="144"/>
        <v>01196</v>
      </c>
      <c r="AP1197" s="4"/>
      <c r="AU1197" s="26" t="s">
        <v>1377</v>
      </c>
      <c r="AV1197" s="46" t="str">
        <f t="shared" si="145"/>
        <v>Approved</v>
      </c>
      <c r="BA1197" s="26" t="s">
        <v>3288</v>
      </c>
      <c r="BB1197" s="71" t="s">
        <v>753</v>
      </c>
      <c r="BC1197" s="4" t="str">
        <f t="shared" si="146"/>
        <v>Dhenkanal</v>
      </c>
      <c r="BE1197" s="4"/>
      <c r="BF1197" s="4"/>
      <c r="BG1197" s="26" t="s">
        <v>3288</v>
      </c>
      <c r="BH1197" s="26" t="s">
        <v>7</v>
      </c>
      <c r="BI1197" s="4">
        <f t="shared" si="147"/>
        <v>209.86</v>
      </c>
    </row>
    <row r="1198" spans="9:61">
      <c r="I1198" s="24">
        <v>698</v>
      </c>
      <c r="J1198" s="46" t="str" cm="1">
        <f t="array" ref="J1198">_xlfn.IFS(I1198&gt;=750,"Low Risk",AND(I1198&gt;=650,I1198&lt;=749),"Medium Risk",I1198&lt;650,"High Risk")</f>
        <v>Medium Risk</v>
      </c>
      <c r="N1198" s="4"/>
      <c r="P1198" s="26">
        <v>97.8</v>
      </c>
      <c r="Q1198" s="4" t="str">
        <f t="shared" si="148"/>
        <v>Available</v>
      </c>
      <c r="Y1198" s="24" t="s">
        <v>3290</v>
      </c>
      <c r="Z1198" s="24" t="s">
        <v>12</v>
      </c>
      <c r="AA1198" s="84" t="str">
        <f t="shared" si="143"/>
        <v>Priya Mohanty</v>
      </c>
      <c r="AB1198" s="24">
        <v>44.35</v>
      </c>
      <c r="AG1198" s="24" t="s">
        <v>3290</v>
      </c>
      <c r="AH1198" s="4" t="str">
        <f t="shared" si="144"/>
        <v>01197</v>
      </c>
      <c r="AP1198" s="4"/>
      <c r="AU1198" s="24" t="s">
        <v>1381</v>
      </c>
      <c r="AV1198" s="46" t="str">
        <f t="shared" si="145"/>
        <v>Rejected</v>
      </c>
      <c r="BA1198" s="24" t="s">
        <v>3290</v>
      </c>
      <c r="BB1198" s="70" t="s">
        <v>909</v>
      </c>
      <c r="BC1198" s="4" t="str">
        <f t="shared" si="146"/>
        <v>Berhampur</v>
      </c>
      <c r="BE1198" s="4"/>
      <c r="BF1198" s="4"/>
      <c r="BG1198" s="24" t="s">
        <v>3290</v>
      </c>
      <c r="BH1198" s="24" t="s">
        <v>12</v>
      </c>
      <c r="BI1198" s="4">
        <f t="shared" si="147"/>
        <v>105.8</v>
      </c>
    </row>
    <row r="1199" spans="9:61">
      <c r="I1199" s="26">
        <v>858</v>
      </c>
      <c r="J1199" s="46" t="str" cm="1">
        <f t="array" ref="J1199">_xlfn.IFS(I1199&gt;=750,"Low Risk",AND(I1199&gt;=650,I1199&lt;=749),"Medium Risk",I1199&lt;650,"High Risk")</f>
        <v>Low Risk</v>
      </c>
      <c r="N1199" s="4"/>
      <c r="P1199" s="24">
        <v>44.35</v>
      </c>
      <c r="Q1199" s="4" t="str">
        <f t="shared" si="148"/>
        <v>Available</v>
      </c>
      <c r="Y1199" s="26" t="s">
        <v>3291</v>
      </c>
      <c r="Z1199" s="26" t="s">
        <v>24</v>
      </c>
      <c r="AA1199" s="84" t="str">
        <f t="shared" si="143"/>
        <v>Bikash Nayak</v>
      </c>
      <c r="AB1199" s="26">
        <v>57.88</v>
      </c>
      <c r="AG1199" s="26" t="s">
        <v>3291</v>
      </c>
      <c r="AH1199" s="4" t="str">
        <f t="shared" si="144"/>
        <v>01198</v>
      </c>
      <c r="AP1199" s="4"/>
      <c r="AU1199" s="26" t="s">
        <v>1426</v>
      </c>
      <c r="AV1199" s="46" t="str">
        <f t="shared" si="145"/>
        <v>Under Review</v>
      </c>
      <c r="BA1199" s="26" t="s">
        <v>3291</v>
      </c>
      <c r="BB1199" s="71" t="s">
        <v>792</v>
      </c>
      <c r="BC1199" s="4" t="str">
        <f t="shared" si="146"/>
        <v>Angul</v>
      </c>
      <c r="BE1199" s="4"/>
      <c r="BF1199" s="4"/>
      <c r="BG1199" s="26" t="s">
        <v>3291</v>
      </c>
      <c r="BH1199" s="26" t="s">
        <v>24</v>
      </c>
      <c r="BI1199" s="4">
        <f t="shared" si="147"/>
        <v>190.31</v>
      </c>
    </row>
    <row r="1200" spans="9:61">
      <c r="I1200" s="24">
        <v>639</v>
      </c>
      <c r="J1200" s="46" t="str" cm="1">
        <f t="array" ref="J1200">_xlfn.IFS(I1200&gt;=750,"Low Risk",AND(I1200&gt;=650,I1200&lt;=749),"Medium Risk",I1200&lt;650,"High Risk")</f>
        <v>High Risk</v>
      </c>
      <c r="N1200" s="4"/>
      <c r="P1200" s="26">
        <v>57.88</v>
      </c>
      <c r="Q1200" s="4" t="str">
        <f t="shared" si="148"/>
        <v>Available</v>
      </c>
      <c r="Y1200" s="24" t="s">
        <v>3292</v>
      </c>
      <c r="Z1200" s="24" t="s">
        <v>35</v>
      </c>
      <c r="AA1200" s="84" t="str">
        <f t="shared" si="143"/>
        <v>Kavita Rath</v>
      </c>
      <c r="AB1200" s="24">
        <v>66.53</v>
      </c>
      <c r="AG1200" s="24" t="s">
        <v>3292</v>
      </c>
      <c r="AH1200" s="4" t="str">
        <f t="shared" si="144"/>
        <v>01199</v>
      </c>
      <c r="AP1200" s="4"/>
      <c r="AU1200" s="24" t="s">
        <v>1381</v>
      </c>
      <c r="AV1200" s="46" t="str">
        <f t="shared" si="145"/>
        <v>Rejected</v>
      </c>
      <c r="BA1200" s="24" t="s">
        <v>3292</v>
      </c>
      <c r="BB1200" s="70" t="s">
        <v>538</v>
      </c>
      <c r="BC1200" s="4" t="str">
        <f t="shared" si="146"/>
        <v>Bhubaneswar</v>
      </c>
      <c r="BE1200" s="4"/>
      <c r="BF1200" s="4"/>
      <c r="BG1200" s="24" t="s">
        <v>3292</v>
      </c>
      <c r="BH1200" s="24" t="s">
        <v>35</v>
      </c>
      <c r="BI1200" s="4">
        <f t="shared" si="147"/>
        <v>103.83</v>
      </c>
    </row>
    <row r="1201" spans="9:61">
      <c r="I1201" s="26">
        <v>677</v>
      </c>
      <c r="J1201" s="46" t="str" cm="1">
        <f t="array" ref="J1201">_xlfn.IFS(I1201&gt;=750,"Low Risk",AND(I1201&gt;=650,I1201&lt;=749),"Medium Risk",I1201&lt;650,"High Risk")</f>
        <v>Medium Risk</v>
      </c>
      <c r="N1201" s="4"/>
      <c r="P1201" s="24">
        <v>66.53</v>
      </c>
      <c r="Q1201" s="4" t="str">
        <f t="shared" si="148"/>
        <v>Available</v>
      </c>
      <c r="Y1201" s="26" t="s">
        <v>3293</v>
      </c>
      <c r="Z1201" s="26" t="s">
        <v>20</v>
      </c>
      <c r="AA1201" s="84" t="str">
        <f t="shared" si="143"/>
        <v>Anita Das</v>
      </c>
      <c r="AB1201" s="26">
        <v>96.21</v>
      </c>
      <c r="AG1201" s="26" t="s">
        <v>3293</v>
      </c>
      <c r="AH1201" s="4" t="str">
        <f t="shared" si="144"/>
        <v>01200</v>
      </c>
      <c r="AP1201" s="4"/>
      <c r="AU1201" s="26" t="s">
        <v>1377</v>
      </c>
      <c r="AV1201" s="46" t="str">
        <f t="shared" si="145"/>
        <v>Approved</v>
      </c>
      <c r="BA1201" s="26" t="s">
        <v>3293</v>
      </c>
      <c r="BB1201" s="71" t="s">
        <v>696</v>
      </c>
      <c r="BC1201" s="4" t="str">
        <f t="shared" si="146"/>
        <v>Balasore</v>
      </c>
      <c r="BE1201" s="4"/>
      <c r="BF1201" s="4"/>
      <c r="BG1201" s="26" t="s">
        <v>3293</v>
      </c>
      <c r="BH1201" s="26" t="s">
        <v>20</v>
      </c>
      <c r="BI1201" s="4">
        <f t="shared" si="147"/>
        <v>104.66</v>
      </c>
    </row>
    <row r="1202" spans="9:61">
      <c r="I1202" s="24">
        <v>684</v>
      </c>
      <c r="J1202" s="46" t="str" cm="1">
        <f t="array" ref="J1202">_xlfn.IFS(I1202&gt;=750,"Low Risk",AND(I1202&gt;=650,I1202&lt;=749),"Medium Risk",I1202&lt;650,"High Risk")</f>
        <v>Medium Risk</v>
      </c>
      <c r="N1202" s="4"/>
      <c r="P1202" s="26">
        <v>96.21</v>
      </c>
      <c r="Q1202" s="4" t="str">
        <f t="shared" si="148"/>
        <v>Available</v>
      </c>
      <c r="Y1202" s="24" t="s">
        <v>3294</v>
      </c>
      <c r="Z1202" s="24" t="s">
        <v>20</v>
      </c>
      <c r="AA1202" s="84" t="str">
        <f t="shared" si="143"/>
        <v>Anita Das</v>
      </c>
      <c r="AB1202" s="24">
        <v>9.9600000000000009</v>
      </c>
      <c r="AG1202" s="24" t="s">
        <v>3294</v>
      </c>
      <c r="AH1202" s="4" t="str">
        <f t="shared" si="144"/>
        <v>01201</v>
      </c>
      <c r="AP1202" s="4"/>
      <c r="AU1202" s="24" t="s">
        <v>1377</v>
      </c>
      <c r="AV1202" s="46" t="str">
        <f t="shared" si="145"/>
        <v>Approved</v>
      </c>
      <c r="BA1202" s="24" t="s">
        <v>3294</v>
      </c>
      <c r="BB1202" s="70" t="s">
        <v>1171</v>
      </c>
      <c r="BC1202" s="4" t="str">
        <f t="shared" si="146"/>
        <v>Rourkela</v>
      </c>
      <c r="BE1202" s="4"/>
      <c r="BF1202" s="4"/>
      <c r="BG1202" s="24" t="s">
        <v>3294</v>
      </c>
      <c r="BH1202" s="24" t="s">
        <v>20</v>
      </c>
      <c r="BI1202" s="4">
        <f t="shared" si="147"/>
        <v>104.66</v>
      </c>
    </row>
    <row r="1203" spans="9:61">
      <c r="I1203" s="26">
        <v>788</v>
      </c>
      <c r="J1203" s="46" t="str" cm="1">
        <f t="array" ref="J1203">_xlfn.IFS(I1203&gt;=750,"Low Risk",AND(I1203&gt;=650,I1203&lt;=749),"Medium Risk",I1203&lt;650,"High Risk")</f>
        <v>Low Risk</v>
      </c>
      <c r="N1203" s="4"/>
      <c r="P1203" s="24">
        <v>9.9600000000000009</v>
      </c>
      <c r="Q1203" s="4" t="str">
        <f t="shared" si="148"/>
        <v>Available</v>
      </c>
      <c r="Y1203" s="26" t="s">
        <v>3296</v>
      </c>
      <c r="Z1203" s="26" t="s">
        <v>20</v>
      </c>
      <c r="AA1203" s="84" t="str">
        <f t="shared" si="143"/>
        <v>Anita Das</v>
      </c>
      <c r="AB1203" s="26">
        <v>84.81</v>
      </c>
      <c r="AG1203" s="26" t="s">
        <v>3296</v>
      </c>
      <c r="AH1203" s="4" t="str">
        <f t="shared" si="144"/>
        <v>01202</v>
      </c>
      <c r="AP1203" s="4"/>
      <c r="AU1203" s="26" t="s">
        <v>1426</v>
      </c>
      <c r="AV1203" s="46" t="str">
        <f t="shared" si="145"/>
        <v>Under Review</v>
      </c>
      <c r="BA1203" s="26" t="s">
        <v>3296</v>
      </c>
      <c r="BB1203" s="71" t="s">
        <v>1282</v>
      </c>
      <c r="BC1203" s="4" t="str">
        <f t="shared" si="146"/>
        <v>Rourkela</v>
      </c>
      <c r="BE1203" s="4"/>
      <c r="BF1203" s="4"/>
      <c r="BG1203" s="26" t="s">
        <v>3296</v>
      </c>
      <c r="BH1203" s="26" t="s">
        <v>20</v>
      </c>
      <c r="BI1203" s="4">
        <f t="shared" si="147"/>
        <v>104.66</v>
      </c>
    </row>
    <row r="1204" spans="9:61">
      <c r="I1204" s="24">
        <v>740</v>
      </c>
      <c r="J1204" s="46" t="str" cm="1">
        <f t="array" ref="J1204">_xlfn.IFS(I1204&gt;=750,"Low Risk",AND(I1204&gt;=650,I1204&lt;=749),"Medium Risk",I1204&lt;650,"High Risk")</f>
        <v>Medium Risk</v>
      </c>
      <c r="N1204" s="4"/>
      <c r="P1204" s="26">
        <v>84.81</v>
      </c>
      <c r="Q1204" s="4" t="str">
        <f t="shared" si="148"/>
        <v>Available</v>
      </c>
      <c r="Y1204" s="24" t="s">
        <v>3297</v>
      </c>
      <c r="Z1204" s="24" t="s">
        <v>41</v>
      </c>
      <c r="AA1204" s="84" t="str">
        <f t="shared" si="143"/>
        <v>Pooja Tripathi</v>
      </c>
      <c r="AB1204" s="24">
        <v>44.75</v>
      </c>
      <c r="AG1204" s="24" t="s">
        <v>3297</v>
      </c>
      <c r="AH1204" s="4" t="str">
        <f t="shared" si="144"/>
        <v>01203</v>
      </c>
      <c r="AP1204" s="4"/>
      <c r="AU1204" s="24" t="s">
        <v>1381</v>
      </c>
      <c r="AV1204" s="46" t="str">
        <f t="shared" si="145"/>
        <v>Rejected</v>
      </c>
      <c r="BA1204" s="24" t="s">
        <v>3297</v>
      </c>
      <c r="BB1204" s="70" t="s">
        <v>1074</v>
      </c>
      <c r="BC1204" s="4" t="str">
        <f t="shared" si="146"/>
        <v>Angul</v>
      </c>
      <c r="BE1204" s="4"/>
      <c r="BF1204" s="4"/>
      <c r="BG1204" s="24" t="s">
        <v>3297</v>
      </c>
      <c r="BH1204" s="24" t="s">
        <v>41</v>
      </c>
      <c r="BI1204" s="4">
        <f t="shared" si="147"/>
        <v>251.78</v>
      </c>
    </row>
    <row r="1205" spans="9:61">
      <c r="I1205" s="26">
        <v>838</v>
      </c>
      <c r="J1205" s="46" t="str" cm="1">
        <f t="array" ref="J1205">_xlfn.IFS(I1205&gt;=750,"Low Risk",AND(I1205&gt;=650,I1205&lt;=749),"Medium Risk",I1205&lt;650,"High Risk")</f>
        <v>Low Risk</v>
      </c>
      <c r="N1205" s="4"/>
      <c r="P1205" s="24">
        <v>44.75</v>
      </c>
      <c r="Q1205" s="4" t="str">
        <f t="shared" si="148"/>
        <v>Available</v>
      </c>
      <c r="Y1205" s="26" t="s">
        <v>3299</v>
      </c>
      <c r="Z1205" s="26" t="s">
        <v>24</v>
      </c>
      <c r="AA1205" s="84" t="str">
        <f t="shared" si="143"/>
        <v>Bikash Nayak</v>
      </c>
      <c r="AB1205" s="26">
        <v>83.94</v>
      </c>
      <c r="AG1205" s="26" t="s">
        <v>3299</v>
      </c>
      <c r="AH1205" s="4" t="str">
        <f t="shared" si="144"/>
        <v>01204</v>
      </c>
      <c r="AP1205" s="4"/>
      <c r="AU1205" s="26" t="s">
        <v>1386</v>
      </c>
      <c r="AV1205" s="46" t="str">
        <f t="shared" si="145"/>
        <v>Rejected</v>
      </c>
      <c r="BA1205" s="26" t="s">
        <v>3299</v>
      </c>
      <c r="BB1205" s="71" t="s">
        <v>1318</v>
      </c>
      <c r="BC1205" s="4" t="str">
        <f t="shared" si="146"/>
        <v>Rourkela</v>
      </c>
      <c r="BE1205" s="4"/>
      <c r="BF1205" s="4"/>
      <c r="BG1205" s="26" t="s">
        <v>3299</v>
      </c>
      <c r="BH1205" s="26" t="s">
        <v>24</v>
      </c>
      <c r="BI1205" s="4">
        <f t="shared" si="147"/>
        <v>190.31</v>
      </c>
    </row>
    <row r="1206" spans="9:61">
      <c r="I1206" s="24">
        <v>755</v>
      </c>
      <c r="J1206" s="46" t="str" cm="1">
        <f t="array" ref="J1206">_xlfn.IFS(I1206&gt;=750,"Low Risk",AND(I1206&gt;=650,I1206&lt;=749),"Medium Risk",I1206&lt;650,"High Risk")</f>
        <v>Low Risk</v>
      </c>
      <c r="N1206" s="4"/>
      <c r="P1206" s="26">
        <v>83.94</v>
      </c>
      <c r="Q1206" s="4" t="str">
        <f t="shared" si="148"/>
        <v>Available</v>
      </c>
      <c r="Y1206" s="24" t="s">
        <v>3300</v>
      </c>
      <c r="Z1206" s="24" t="s">
        <v>41</v>
      </c>
      <c r="AA1206" s="84" t="str">
        <f t="shared" si="143"/>
        <v>Pooja Tripathi</v>
      </c>
      <c r="AB1206" s="24">
        <v>29.57</v>
      </c>
      <c r="AG1206" s="24" t="s">
        <v>3300</v>
      </c>
      <c r="AH1206" s="4" t="str">
        <f t="shared" si="144"/>
        <v>01205</v>
      </c>
      <c r="AP1206" s="4"/>
      <c r="AU1206" s="24" t="s">
        <v>1377</v>
      </c>
      <c r="AV1206" s="46" t="str">
        <f t="shared" si="145"/>
        <v>Approved</v>
      </c>
      <c r="BA1206" s="24" t="s">
        <v>3300</v>
      </c>
      <c r="BB1206" s="70" t="s">
        <v>265</v>
      </c>
      <c r="BC1206" s="4" t="str">
        <f t="shared" si="146"/>
        <v>Puri</v>
      </c>
      <c r="BE1206" s="4"/>
      <c r="BF1206" s="4"/>
      <c r="BG1206" s="24" t="s">
        <v>3300</v>
      </c>
      <c r="BH1206" s="24" t="s">
        <v>41</v>
      </c>
      <c r="BI1206" s="4">
        <f t="shared" si="147"/>
        <v>251.78</v>
      </c>
    </row>
    <row r="1207" spans="9:61">
      <c r="I1207" s="26">
        <v>668</v>
      </c>
      <c r="J1207" s="46" t="str" cm="1">
        <f t="array" ref="J1207">_xlfn.IFS(I1207&gt;=750,"Low Risk",AND(I1207&gt;=650,I1207&lt;=749),"Medium Risk",I1207&lt;650,"High Risk")</f>
        <v>Medium Risk</v>
      </c>
      <c r="N1207" s="4"/>
      <c r="P1207" s="24">
        <v>29.57</v>
      </c>
      <c r="Q1207" s="4" t="str">
        <f t="shared" si="148"/>
        <v>Available</v>
      </c>
      <c r="Y1207" s="26" t="s">
        <v>3301</v>
      </c>
      <c r="Z1207" s="26" t="s">
        <v>16</v>
      </c>
      <c r="AA1207" s="84" t="str">
        <f t="shared" si="143"/>
        <v>Suresh Panda</v>
      </c>
      <c r="AB1207" s="26">
        <v>42.15</v>
      </c>
      <c r="AG1207" s="26" t="s">
        <v>3301</v>
      </c>
      <c r="AH1207" s="4" t="str">
        <f t="shared" si="144"/>
        <v>01206</v>
      </c>
      <c r="AP1207" s="4"/>
      <c r="AU1207" s="26" t="s">
        <v>1377</v>
      </c>
      <c r="AV1207" s="46" t="str">
        <f t="shared" si="145"/>
        <v>Approved</v>
      </c>
      <c r="BA1207" s="26" t="s">
        <v>3301</v>
      </c>
      <c r="BB1207" s="71" t="s">
        <v>623</v>
      </c>
      <c r="BC1207" s="4" t="str">
        <f t="shared" si="146"/>
        <v>Cuttack</v>
      </c>
      <c r="BE1207" s="4"/>
      <c r="BF1207" s="4"/>
      <c r="BG1207" s="26" t="s">
        <v>3301</v>
      </c>
      <c r="BH1207" s="26" t="s">
        <v>16</v>
      </c>
      <c r="BI1207" s="4">
        <f t="shared" si="147"/>
        <v>197.62</v>
      </c>
    </row>
    <row r="1208" spans="9:61">
      <c r="I1208" s="24">
        <v>864</v>
      </c>
      <c r="J1208" s="46" t="str" cm="1">
        <f t="array" ref="J1208">_xlfn.IFS(I1208&gt;=750,"Low Risk",AND(I1208&gt;=650,I1208&lt;=749),"Medium Risk",I1208&lt;650,"High Risk")</f>
        <v>Low Risk</v>
      </c>
      <c r="N1208" s="4"/>
      <c r="P1208" s="26">
        <v>42.15</v>
      </c>
      <c r="Q1208" s="4" t="str">
        <f t="shared" si="148"/>
        <v>Available</v>
      </c>
      <c r="Y1208" s="24" t="s">
        <v>3302</v>
      </c>
      <c r="Z1208" s="24" t="s">
        <v>24</v>
      </c>
      <c r="AA1208" s="84" t="str">
        <f t="shared" si="143"/>
        <v>Bikash Nayak</v>
      </c>
      <c r="AB1208" s="24">
        <v>79.55</v>
      </c>
      <c r="AG1208" s="24" t="s">
        <v>3302</v>
      </c>
      <c r="AH1208" s="4" t="str">
        <f t="shared" si="144"/>
        <v>01207</v>
      </c>
      <c r="AP1208" s="4"/>
      <c r="AU1208" s="24" t="s">
        <v>1377</v>
      </c>
      <c r="AV1208" s="46" t="str">
        <f t="shared" si="145"/>
        <v>Approved</v>
      </c>
      <c r="BA1208" s="24" t="s">
        <v>3302</v>
      </c>
      <c r="BB1208" s="70" t="s">
        <v>429</v>
      </c>
      <c r="BC1208" s="4" t="str">
        <f t="shared" si="146"/>
        <v>Rourkela</v>
      </c>
      <c r="BE1208" s="4"/>
      <c r="BF1208" s="4"/>
      <c r="BG1208" s="24" t="s">
        <v>3302</v>
      </c>
      <c r="BH1208" s="24" t="s">
        <v>24</v>
      </c>
      <c r="BI1208" s="4">
        <f t="shared" si="147"/>
        <v>190.31</v>
      </c>
    </row>
    <row r="1209" spans="9:61">
      <c r="I1209" s="26">
        <v>643</v>
      </c>
      <c r="J1209" s="46" t="str" cm="1">
        <f t="array" ref="J1209">_xlfn.IFS(I1209&gt;=750,"Low Risk",AND(I1209&gt;=650,I1209&lt;=749),"Medium Risk",I1209&lt;650,"High Risk")</f>
        <v>High Risk</v>
      </c>
      <c r="N1209" s="4"/>
      <c r="P1209" s="24">
        <v>79.55</v>
      </c>
      <c r="Q1209" s="4" t="str">
        <f t="shared" si="148"/>
        <v>Available</v>
      </c>
      <c r="Y1209" s="26" t="s">
        <v>3303</v>
      </c>
      <c r="Z1209" s="26" t="s">
        <v>38</v>
      </c>
      <c r="AA1209" s="84" t="str">
        <f t="shared" si="143"/>
        <v>Deepak Mishra</v>
      </c>
      <c r="AB1209" s="26">
        <v>36.450000000000003</v>
      </c>
      <c r="AG1209" s="26" t="s">
        <v>3303</v>
      </c>
      <c r="AH1209" s="4" t="str">
        <f t="shared" si="144"/>
        <v>01208</v>
      </c>
      <c r="AP1209" s="4"/>
      <c r="AU1209" s="26" t="s">
        <v>1386</v>
      </c>
      <c r="AV1209" s="46" t="str">
        <f t="shared" si="145"/>
        <v>Rejected</v>
      </c>
      <c r="BA1209" s="26" t="s">
        <v>3303</v>
      </c>
      <c r="BB1209" s="71" t="s">
        <v>674</v>
      </c>
      <c r="BC1209" s="4" t="str">
        <f t="shared" si="146"/>
        <v>Jharsuguda</v>
      </c>
      <c r="BE1209" s="4"/>
      <c r="BF1209" s="4"/>
      <c r="BG1209" s="26" t="s">
        <v>3303</v>
      </c>
      <c r="BH1209" s="26" t="s">
        <v>38</v>
      </c>
      <c r="BI1209" s="4">
        <f t="shared" si="147"/>
        <v>144.97999999999999</v>
      </c>
    </row>
    <row r="1210" spans="9:61">
      <c r="I1210" s="24">
        <v>880</v>
      </c>
      <c r="J1210" s="46" t="str" cm="1">
        <f t="array" ref="J1210">_xlfn.IFS(I1210&gt;=750,"Low Risk",AND(I1210&gt;=650,I1210&lt;=749),"Medium Risk",I1210&lt;650,"High Risk")</f>
        <v>Low Risk</v>
      </c>
      <c r="N1210" s="4"/>
      <c r="P1210" s="26">
        <v>36.450000000000003</v>
      </c>
      <c r="Q1210" s="4" t="str">
        <f t="shared" si="148"/>
        <v>Available</v>
      </c>
      <c r="Y1210" s="24" t="s">
        <v>3304</v>
      </c>
      <c r="Z1210" s="24" t="s">
        <v>41</v>
      </c>
      <c r="AA1210" s="84" t="str">
        <f t="shared" si="143"/>
        <v>Pooja Tripathi</v>
      </c>
      <c r="AB1210" s="24">
        <v>77.91</v>
      </c>
      <c r="AG1210" s="24" t="s">
        <v>3304</v>
      </c>
      <c r="AH1210" s="4" t="str">
        <f t="shared" si="144"/>
        <v>01209</v>
      </c>
      <c r="AP1210" s="4"/>
      <c r="AU1210" s="24" t="s">
        <v>1426</v>
      </c>
      <c r="AV1210" s="46" t="str">
        <f t="shared" si="145"/>
        <v>Under Review</v>
      </c>
      <c r="BA1210" s="24" t="s">
        <v>3304</v>
      </c>
      <c r="BB1210" s="70" t="s">
        <v>110</v>
      </c>
      <c r="BC1210" s="4" t="str">
        <f t="shared" si="146"/>
        <v>Balasore</v>
      </c>
      <c r="BE1210" s="4"/>
      <c r="BF1210" s="4"/>
      <c r="BG1210" s="24" t="s">
        <v>3304</v>
      </c>
      <c r="BH1210" s="24" t="s">
        <v>41</v>
      </c>
      <c r="BI1210" s="4">
        <f t="shared" si="147"/>
        <v>251.78</v>
      </c>
    </row>
    <row r="1211" spans="9:61">
      <c r="I1211" s="26">
        <v>638</v>
      </c>
      <c r="J1211" s="46" t="str" cm="1">
        <f t="array" ref="J1211">_xlfn.IFS(I1211&gt;=750,"Low Risk",AND(I1211&gt;=650,I1211&lt;=749),"Medium Risk",I1211&lt;650,"High Risk")</f>
        <v>High Risk</v>
      </c>
      <c r="N1211" s="4"/>
      <c r="P1211" s="24">
        <v>77.91</v>
      </c>
      <c r="Q1211" s="4" t="str">
        <f t="shared" si="148"/>
        <v>Available</v>
      </c>
      <c r="Y1211" s="26" t="s">
        <v>3305</v>
      </c>
      <c r="Z1211" s="26" t="s">
        <v>32</v>
      </c>
      <c r="AA1211" s="84" t="str">
        <f t="shared" si="143"/>
        <v>Ramesh Behera</v>
      </c>
      <c r="AB1211" s="26">
        <v>38.58</v>
      </c>
      <c r="AG1211" s="26" t="s">
        <v>3305</v>
      </c>
      <c r="AH1211" s="4" t="str">
        <f t="shared" si="144"/>
        <v>01210</v>
      </c>
      <c r="AP1211" s="4"/>
      <c r="AU1211" s="26" t="s">
        <v>1381</v>
      </c>
      <c r="AV1211" s="46" t="str">
        <f t="shared" si="145"/>
        <v>Rejected</v>
      </c>
      <c r="BA1211" s="26" t="s">
        <v>3305</v>
      </c>
      <c r="BB1211" s="71" t="s">
        <v>840</v>
      </c>
      <c r="BC1211" s="4" t="str">
        <f t="shared" si="146"/>
        <v>Balasore</v>
      </c>
      <c r="BE1211" s="4"/>
      <c r="BF1211" s="4"/>
      <c r="BG1211" s="26" t="s">
        <v>3305</v>
      </c>
      <c r="BH1211" s="26" t="s">
        <v>32</v>
      </c>
      <c r="BI1211" s="4">
        <f t="shared" si="147"/>
        <v>224.53</v>
      </c>
    </row>
    <row r="1212" spans="9:61">
      <c r="I1212" s="24">
        <v>580</v>
      </c>
      <c r="J1212" s="46" t="str" cm="1">
        <f t="array" ref="J1212">_xlfn.IFS(I1212&gt;=750,"Low Risk",AND(I1212&gt;=650,I1212&lt;=749),"Medium Risk",I1212&lt;650,"High Risk")</f>
        <v>High Risk</v>
      </c>
      <c r="N1212" s="4"/>
      <c r="P1212" s="26">
        <v>38.58</v>
      </c>
      <c r="Q1212" s="4" t="str">
        <f t="shared" si="148"/>
        <v>Available</v>
      </c>
      <c r="Y1212" s="24" t="s">
        <v>3306</v>
      </c>
      <c r="Z1212" s="24" t="s">
        <v>35</v>
      </c>
      <c r="AA1212" s="84" t="str">
        <f t="shared" si="143"/>
        <v>Kavita Rath</v>
      </c>
      <c r="AB1212" s="24">
        <v>30.56</v>
      </c>
      <c r="AG1212" s="24" t="s">
        <v>3306</v>
      </c>
      <c r="AH1212" s="4" t="str">
        <f t="shared" si="144"/>
        <v>01211</v>
      </c>
      <c r="AP1212" s="4"/>
      <c r="AU1212" s="24" t="s">
        <v>1377</v>
      </c>
      <c r="AV1212" s="46" t="str">
        <f t="shared" si="145"/>
        <v>Approved</v>
      </c>
      <c r="BA1212" s="24" t="s">
        <v>3306</v>
      </c>
      <c r="BB1212" s="70" t="s">
        <v>755</v>
      </c>
      <c r="BC1212" s="4" t="str">
        <f t="shared" si="146"/>
        <v>Cuttack</v>
      </c>
      <c r="BE1212" s="4"/>
      <c r="BF1212" s="4"/>
      <c r="BG1212" s="24" t="s">
        <v>3306</v>
      </c>
      <c r="BH1212" s="24" t="s">
        <v>35</v>
      </c>
      <c r="BI1212" s="4">
        <f t="shared" si="147"/>
        <v>103.83</v>
      </c>
    </row>
    <row r="1213" spans="9:61">
      <c r="I1213" s="26">
        <v>755</v>
      </c>
      <c r="J1213" s="46" t="str" cm="1">
        <f t="array" ref="J1213">_xlfn.IFS(I1213&gt;=750,"Low Risk",AND(I1213&gt;=650,I1213&lt;=749),"Medium Risk",I1213&lt;650,"High Risk")</f>
        <v>Low Risk</v>
      </c>
      <c r="N1213" s="4"/>
      <c r="P1213" s="24">
        <v>30.56</v>
      </c>
      <c r="Q1213" s="4" t="str">
        <f t="shared" si="148"/>
        <v>Available</v>
      </c>
      <c r="Y1213" s="26" t="s">
        <v>3307</v>
      </c>
      <c r="Z1213" s="26" t="s">
        <v>24</v>
      </c>
      <c r="AA1213" s="84" t="str">
        <f t="shared" si="143"/>
        <v>Bikash Nayak</v>
      </c>
      <c r="AB1213" s="26">
        <v>87.63</v>
      </c>
      <c r="AG1213" s="26" t="s">
        <v>3307</v>
      </c>
      <c r="AH1213" s="4" t="str">
        <f t="shared" si="144"/>
        <v>01212</v>
      </c>
      <c r="AP1213" s="4"/>
      <c r="AU1213" s="26" t="s">
        <v>1377</v>
      </c>
      <c r="AV1213" s="46" t="str">
        <f t="shared" si="145"/>
        <v>Approved</v>
      </c>
      <c r="BA1213" s="26" t="s">
        <v>3307</v>
      </c>
      <c r="BB1213" s="71" t="s">
        <v>380</v>
      </c>
      <c r="BC1213" s="4" t="str">
        <f t="shared" si="146"/>
        <v>Angul</v>
      </c>
      <c r="BE1213" s="4"/>
      <c r="BF1213" s="4"/>
      <c r="BG1213" s="26" t="s">
        <v>3307</v>
      </c>
      <c r="BH1213" s="26" t="s">
        <v>24</v>
      </c>
      <c r="BI1213" s="4">
        <f t="shared" si="147"/>
        <v>190.31</v>
      </c>
    </row>
    <row r="1214" spans="9:61">
      <c r="I1214" s="24">
        <v>679</v>
      </c>
      <c r="J1214" s="46" t="str" cm="1">
        <f t="array" ref="J1214">_xlfn.IFS(I1214&gt;=750,"Low Risk",AND(I1214&gt;=650,I1214&lt;=749),"Medium Risk",I1214&lt;650,"High Risk")</f>
        <v>Medium Risk</v>
      </c>
      <c r="N1214" s="4"/>
      <c r="P1214" s="26">
        <v>87.63</v>
      </c>
      <c r="Q1214" s="4" t="str">
        <f t="shared" si="148"/>
        <v>Available</v>
      </c>
      <c r="Y1214" s="24" t="s">
        <v>3309</v>
      </c>
      <c r="Z1214" s="24" t="s">
        <v>28</v>
      </c>
      <c r="AA1214" s="84" t="str">
        <f t="shared" si="143"/>
        <v>Sunita Sahu</v>
      </c>
      <c r="AB1214" s="24">
        <v>74.150000000000006</v>
      </c>
      <c r="AG1214" s="24" t="s">
        <v>3309</v>
      </c>
      <c r="AH1214" s="4" t="str">
        <f t="shared" si="144"/>
        <v>01213</v>
      </c>
      <c r="AP1214" s="4"/>
      <c r="AU1214" s="24" t="s">
        <v>1426</v>
      </c>
      <c r="AV1214" s="46" t="str">
        <f t="shared" si="145"/>
        <v>Under Review</v>
      </c>
      <c r="BA1214" s="24" t="s">
        <v>3309</v>
      </c>
      <c r="BB1214" s="70" t="s">
        <v>445</v>
      </c>
      <c r="BC1214" s="4" t="str">
        <f t="shared" si="146"/>
        <v>Bhubaneswar</v>
      </c>
      <c r="BE1214" s="4"/>
      <c r="BF1214" s="4"/>
      <c r="BG1214" s="24" t="s">
        <v>3309</v>
      </c>
      <c r="BH1214" s="24" t="s">
        <v>28</v>
      </c>
      <c r="BI1214" s="4">
        <f t="shared" si="147"/>
        <v>162.30000000000001</v>
      </c>
    </row>
    <row r="1215" spans="9:61">
      <c r="I1215" s="26">
        <v>845</v>
      </c>
      <c r="J1215" s="46" t="str" cm="1">
        <f t="array" ref="J1215">_xlfn.IFS(I1215&gt;=750,"Low Risk",AND(I1215&gt;=650,I1215&lt;=749),"Medium Risk",I1215&lt;650,"High Risk")</f>
        <v>Low Risk</v>
      </c>
      <c r="N1215" s="4"/>
      <c r="P1215" s="24">
        <v>74.150000000000006</v>
      </c>
      <c r="Q1215" s="4" t="str">
        <f t="shared" si="148"/>
        <v>Available</v>
      </c>
      <c r="Y1215" s="26" t="s">
        <v>3311</v>
      </c>
      <c r="Z1215" s="26" t="s">
        <v>38</v>
      </c>
      <c r="AA1215" s="84" t="str">
        <f t="shared" si="143"/>
        <v>Deepak Mishra</v>
      </c>
      <c r="AB1215" s="26">
        <v>22.15</v>
      </c>
      <c r="AG1215" s="26" t="s">
        <v>3311</v>
      </c>
      <c r="AH1215" s="4" t="str">
        <f t="shared" si="144"/>
        <v>01214</v>
      </c>
      <c r="AP1215" s="4"/>
      <c r="AU1215" s="26" t="s">
        <v>1386</v>
      </c>
      <c r="AV1215" s="46" t="str">
        <f t="shared" si="145"/>
        <v>Rejected</v>
      </c>
      <c r="BA1215" s="26" t="s">
        <v>3311</v>
      </c>
      <c r="BB1215" s="71" t="s">
        <v>811</v>
      </c>
      <c r="BC1215" s="4" t="str">
        <f t="shared" si="146"/>
        <v>Balasore</v>
      </c>
      <c r="BE1215" s="4"/>
      <c r="BF1215" s="4"/>
      <c r="BG1215" s="26" t="s">
        <v>3311</v>
      </c>
      <c r="BH1215" s="26" t="s">
        <v>38</v>
      </c>
      <c r="BI1215" s="4">
        <f t="shared" si="147"/>
        <v>144.97999999999999</v>
      </c>
    </row>
    <row r="1216" spans="9:61">
      <c r="I1216" s="24">
        <v>686</v>
      </c>
      <c r="J1216" s="46" t="str" cm="1">
        <f t="array" ref="J1216">_xlfn.IFS(I1216&gt;=750,"Low Risk",AND(I1216&gt;=650,I1216&lt;=749),"Medium Risk",I1216&lt;650,"High Risk")</f>
        <v>Medium Risk</v>
      </c>
      <c r="N1216" s="4"/>
      <c r="P1216" s="26">
        <v>22.15</v>
      </c>
      <c r="Q1216" s="4" t="str">
        <f t="shared" si="148"/>
        <v>Available</v>
      </c>
      <c r="Y1216" s="24" t="s">
        <v>3313</v>
      </c>
      <c r="Z1216" s="24" t="s">
        <v>7</v>
      </c>
      <c r="AA1216" s="84" t="str">
        <f t="shared" si="143"/>
        <v>Rajesh Kumar</v>
      </c>
      <c r="AB1216" s="24">
        <v>6.11</v>
      </c>
      <c r="AG1216" s="24" t="s">
        <v>3313</v>
      </c>
      <c r="AH1216" s="4" t="str">
        <f t="shared" si="144"/>
        <v>01215</v>
      </c>
      <c r="AP1216" s="4"/>
      <c r="AU1216" s="24" t="s">
        <v>1426</v>
      </c>
      <c r="AV1216" s="46" t="str">
        <f t="shared" si="145"/>
        <v>Under Review</v>
      </c>
      <c r="BA1216" s="24" t="s">
        <v>3313</v>
      </c>
      <c r="BB1216" s="70" t="s">
        <v>361</v>
      </c>
      <c r="BC1216" s="4" t="str">
        <f t="shared" si="146"/>
        <v>Jharsuguda</v>
      </c>
      <c r="BE1216" s="4"/>
      <c r="BF1216" s="4"/>
      <c r="BG1216" s="24" t="s">
        <v>3313</v>
      </c>
      <c r="BH1216" s="24" t="s">
        <v>7</v>
      </c>
      <c r="BI1216" s="4">
        <f t="shared" si="147"/>
        <v>209.86</v>
      </c>
    </row>
    <row r="1217" spans="9:61">
      <c r="I1217" s="26">
        <v>872</v>
      </c>
      <c r="J1217" s="46" t="str" cm="1">
        <f t="array" ref="J1217">_xlfn.IFS(I1217&gt;=750,"Low Risk",AND(I1217&gt;=650,I1217&lt;=749),"Medium Risk",I1217&lt;650,"High Risk")</f>
        <v>Low Risk</v>
      </c>
      <c r="N1217" s="4"/>
      <c r="P1217" s="24">
        <v>6.11</v>
      </c>
      <c r="Q1217" s="4" t="str">
        <f t="shared" si="148"/>
        <v>Available</v>
      </c>
      <c r="Y1217" s="26" t="s">
        <v>3314</v>
      </c>
      <c r="Z1217" s="26" t="s">
        <v>12</v>
      </c>
      <c r="AA1217" s="84" t="str">
        <f t="shared" si="143"/>
        <v>Priya Mohanty</v>
      </c>
      <c r="AB1217" s="26">
        <v>48.66</v>
      </c>
      <c r="AG1217" s="26" t="s">
        <v>3314</v>
      </c>
      <c r="AH1217" s="4" t="str">
        <f t="shared" si="144"/>
        <v>01216</v>
      </c>
      <c r="AP1217" s="4"/>
      <c r="AU1217" s="26" t="s">
        <v>1377</v>
      </c>
      <c r="AV1217" s="46" t="str">
        <f t="shared" si="145"/>
        <v>Approved</v>
      </c>
      <c r="BA1217" s="26" t="s">
        <v>3314</v>
      </c>
      <c r="BB1217" s="71" t="s">
        <v>1312</v>
      </c>
      <c r="BC1217" s="4" t="str">
        <f t="shared" si="146"/>
        <v>Angul</v>
      </c>
      <c r="BE1217" s="4"/>
      <c r="BF1217" s="4"/>
      <c r="BG1217" s="26" t="s">
        <v>3314</v>
      </c>
      <c r="BH1217" s="26" t="s">
        <v>12</v>
      </c>
      <c r="BI1217" s="4">
        <f t="shared" si="147"/>
        <v>105.8</v>
      </c>
    </row>
    <row r="1218" spans="9:61">
      <c r="I1218" s="24">
        <v>703</v>
      </c>
      <c r="J1218" s="46" t="str" cm="1">
        <f t="array" ref="J1218">_xlfn.IFS(I1218&gt;=750,"Low Risk",AND(I1218&gt;=650,I1218&lt;=749),"Medium Risk",I1218&lt;650,"High Risk")</f>
        <v>Medium Risk</v>
      </c>
      <c r="N1218" s="4"/>
      <c r="P1218" s="26">
        <v>48.66</v>
      </c>
      <c r="Q1218" s="4" t="str">
        <f t="shared" si="148"/>
        <v>Available</v>
      </c>
      <c r="Y1218" s="24" t="s">
        <v>3315</v>
      </c>
      <c r="Z1218" s="24" t="s">
        <v>38</v>
      </c>
      <c r="AA1218" s="84" t="str">
        <f t="shared" si="143"/>
        <v>Deepak Mishra</v>
      </c>
      <c r="AB1218" s="24">
        <v>13.76</v>
      </c>
      <c r="AG1218" s="24" t="s">
        <v>3315</v>
      </c>
      <c r="AH1218" s="4" t="str">
        <f t="shared" si="144"/>
        <v>01217</v>
      </c>
      <c r="AP1218" s="4"/>
      <c r="AU1218" s="24" t="s">
        <v>1386</v>
      </c>
      <c r="AV1218" s="46" t="str">
        <f t="shared" si="145"/>
        <v>Rejected</v>
      </c>
      <c r="BA1218" s="24" t="s">
        <v>3315</v>
      </c>
      <c r="BB1218" s="70" t="s">
        <v>946</v>
      </c>
      <c r="BC1218" s="4" t="str">
        <f t="shared" si="146"/>
        <v>Angul</v>
      </c>
      <c r="BE1218" s="4"/>
      <c r="BF1218" s="4"/>
      <c r="BG1218" s="24" t="s">
        <v>3315</v>
      </c>
      <c r="BH1218" s="24" t="s">
        <v>38</v>
      </c>
      <c r="BI1218" s="4">
        <f t="shared" si="147"/>
        <v>144.97999999999999</v>
      </c>
    </row>
    <row r="1219" spans="9:61">
      <c r="I1219" s="26">
        <v>644</v>
      </c>
      <c r="J1219" s="46" t="str" cm="1">
        <f t="array" ref="J1219">_xlfn.IFS(I1219&gt;=750,"Low Risk",AND(I1219&gt;=650,I1219&lt;=749),"Medium Risk",I1219&lt;650,"High Risk")</f>
        <v>High Risk</v>
      </c>
      <c r="N1219" s="4"/>
      <c r="P1219" s="24">
        <v>13.76</v>
      </c>
      <c r="Q1219" s="4" t="str">
        <f t="shared" si="148"/>
        <v>Available</v>
      </c>
      <c r="Y1219" s="26" t="s">
        <v>3316</v>
      </c>
      <c r="Z1219" s="26" t="s">
        <v>12</v>
      </c>
      <c r="AA1219" s="84" t="str">
        <f t="shared" ref="AA1219:AA1282" si="149">VLOOKUP(Z1219,$W$2:$X$11,2,FALSE)</f>
        <v>Priya Mohanty</v>
      </c>
      <c r="AB1219" s="26">
        <v>70.97</v>
      </c>
      <c r="AG1219" s="26" t="s">
        <v>3316</v>
      </c>
      <c r="AH1219" s="4" t="str">
        <f t="shared" ref="AH1219:AH1282" si="150">RIGHT(AG1219,5)</f>
        <v>01218</v>
      </c>
      <c r="AP1219" s="4"/>
      <c r="AU1219" s="26" t="s">
        <v>1377</v>
      </c>
      <c r="AV1219" s="46" t="str">
        <f t="shared" ref="AV1219:AV1282" si="151">PROPER(TRIM(AU1219))</f>
        <v>Approved</v>
      </c>
      <c r="BA1219" s="26" t="s">
        <v>3316</v>
      </c>
      <c r="BB1219" s="71" t="s">
        <v>435</v>
      </c>
      <c r="BC1219" s="4" t="str">
        <f t="shared" ref="BC1219:BC1282" si="152">VLOOKUP(BB1219,$AY$2:$AZ$501,2,FALSE)</f>
        <v>Dhenkanal</v>
      </c>
      <c r="BE1219" s="4"/>
      <c r="BF1219" s="4"/>
      <c r="BG1219" s="26" t="s">
        <v>3316</v>
      </c>
      <c r="BH1219" s="26" t="s">
        <v>12</v>
      </c>
      <c r="BI1219" s="4">
        <f t="shared" ref="BI1219:BI1282" si="153">VLOOKUP(BH1219,$BE$2:$BF$11,2,FALSE)</f>
        <v>105.8</v>
      </c>
    </row>
    <row r="1220" spans="9:61">
      <c r="I1220" s="24">
        <v>838</v>
      </c>
      <c r="J1220" s="46" t="str" cm="1">
        <f t="array" ref="J1220">_xlfn.IFS(I1220&gt;=750,"Low Risk",AND(I1220&gt;=650,I1220&lt;=749),"Medium Risk",I1220&lt;650,"High Risk")</f>
        <v>Low Risk</v>
      </c>
      <c r="N1220" s="4"/>
      <c r="P1220" s="26">
        <v>70.97</v>
      </c>
      <c r="Q1220" s="4" t="str">
        <f t="shared" si="148"/>
        <v>Available</v>
      </c>
      <c r="Y1220" s="24" t="s">
        <v>3318</v>
      </c>
      <c r="Z1220" s="24" t="s">
        <v>28</v>
      </c>
      <c r="AA1220" s="84" t="str">
        <f t="shared" si="149"/>
        <v>Sunita Sahu</v>
      </c>
      <c r="AB1220" s="24">
        <v>91.64</v>
      </c>
      <c r="AG1220" s="24" t="s">
        <v>3318</v>
      </c>
      <c r="AH1220" s="4" t="str">
        <f t="shared" si="150"/>
        <v>01219</v>
      </c>
      <c r="AP1220" s="4"/>
      <c r="AU1220" s="24" t="s">
        <v>1377</v>
      </c>
      <c r="AV1220" s="46" t="str">
        <f t="shared" si="151"/>
        <v>Approved</v>
      </c>
      <c r="BA1220" s="24" t="s">
        <v>3318</v>
      </c>
      <c r="BB1220" s="70" t="s">
        <v>1318</v>
      </c>
      <c r="BC1220" s="4" t="str">
        <f t="shared" si="152"/>
        <v>Rourkela</v>
      </c>
      <c r="BE1220" s="4"/>
      <c r="BF1220" s="4"/>
      <c r="BG1220" s="24" t="s">
        <v>3318</v>
      </c>
      <c r="BH1220" s="24" t="s">
        <v>28</v>
      </c>
      <c r="BI1220" s="4">
        <f t="shared" si="153"/>
        <v>162.30000000000001</v>
      </c>
    </row>
    <row r="1221" spans="9:61">
      <c r="I1221" s="26">
        <v>639</v>
      </c>
      <c r="J1221" s="46" t="str" cm="1">
        <f t="array" ref="J1221">_xlfn.IFS(I1221&gt;=750,"Low Risk",AND(I1221&gt;=650,I1221&lt;=749),"Medium Risk",I1221&lt;650,"High Risk")</f>
        <v>High Risk</v>
      </c>
      <c r="N1221" s="4"/>
      <c r="P1221" s="24">
        <v>91.64</v>
      </c>
      <c r="Q1221" s="4" t="str">
        <f t="shared" si="148"/>
        <v>Available</v>
      </c>
      <c r="Y1221" s="26" t="s">
        <v>3320</v>
      </c>
      <c r="Z1221" s="26" t="s">
        <v>41</v>
      </c>
      <c r="AA1221" s="84" t="str">
        <f t="shared" si="149"/>
        <v>Pooja Tripathi</v>
      </c>
      <c r="AB1221" s="26">
        <v>10.45</v>
      </c>
      <c r="AG1221" s="26" t="s">
        <v>3320</v>
      </c>
      <c r="AH1221" s="4" t="str">
        <f t="shared" si="150"/>
        <v>01220</v>
      </c>
      <c r="AP1221" s="4"/>
      <c r="AU1221" s="26" t="s">
        <v>1386</v>
      </c>
      <c r="AV1221" s="46" t="str">
        <f t="shared" si="151"/>
        <v>Rejected</v>
      </c>
      <c r="BA1221" s="26" t="s">
        <v>3320</v>
      </c>
      <c r="BB1221" s="71" t="s">
        <v>538</v>
      </c>
      <c r="BC1221" s="4" t="str">
        <f t="shared" si="152"/>
        <v>Bhubaneswar</v>
      </c>
      <c r="BE1221" s="4"/>
      <c r="BF1221" s="4"/>
      <c r="BG1221" s="26" t="s">
        <v>3320</v>
      </c>
      <c r="BH1221" s="26" t="s">
        <v>41</v>
      </c>
      <c r="BI1221" s="4">
        <f t="shared" si="153"/>
        <v>251.78</v>
      </c>
    </row>
    <row r="1222" spans="9:61">
      <c r="I1222" s="24">
        <v>639</v>
      </c>
      <c r="J1222" s="46" t="str" cm="1">
        <f t="array" ref="J1222">_xlfn.IFS(I1222&gt;=750,"Low Risk",AND(I1222&gt;=650,I1222&lt;=749),"Medium Risk",I1222&lt;650,"High Risk")</f>
        <v>High Risk</v>
      </c>
      <c r="N1222" s="4"/>
      <c r="P1222" s="26">
        <v>10.45</v>
      </c>
      <c r="Q1222" s="4" t="str">
        <f t="shared" ref="Q1222:Q1285" si="154">IF(ISBLANK(P1222),"missing","Available")</f>
        <v>Available</v>
      </c>
      <c r="Y1222" s="24" t="s">
        <v>3321</v>
      </c>
      <c r="Z1222" s="24" t="s">
        <v>20</v>
      </c>
      <c r="AA1222" s="84" t="str">
        <f t="shared" si="149"/>
        <v>Anita Das</v>
      </c>
      <c r="AB1222" s="24">
        <v>66.819999999999993</v>
      </c>
      <c r="AG1222" s="24" t="s">
        <v>3321</v>
      </c>
      <c r="AH1222" s="4" t="str">
        <f t="shared" si="150"/>
        <v>01221</v>
      </c>
      <c r="AP1222" s="4"/>
      <c r="AU1222" s="24" t="s">
        <v>1377</v>
      </c>
      <c r="AV1222" s="46" t="str">
        <f t="shared" si="151"/>
        <v>Approved</v>
      </c>
      <c r="BA1222" s="24" t="s">
        <v>3321</v>
      </c>
      <c r="BB1222" s="70" t="s">
        <v>538</v>
      </c>
      <c r="BC1222" s="4" t="str">
        <f t="shared" si="152"/>
        <v>Bhubaneswar</v>
      </c>
      <c r="BE1222" s="4"/>
      <c r="BF1222" s="4"/>
      <c r="BG1222" s="24" t="s">
        <v>3321</v>
      </c>
      <c r="BH1222" s="24" t="s">
        <v>20</v>
      </c>
      <c r="BI1222" s="4">
        <f t="shared" si="153"/>
        <v>104.66</v>
      </c>
    </row>
    <row r="1223" spans="9:61">
      <c r="I1223" s="26">
        <v>729</v>
      </c>
      <c r="J1223" s="46" t="str" cm="1">
        <f t="array" ref="J1223">_xlfn.IFS(I1223&gt;=750,"Low Risk",AND(I1223&gt;=650,I1223&lt;=749),"Medium Risk",I1223&lt;650,"High Risk")</f>
        <v>Medium Risk</v>
      </c>
      <c r="N1223" s="4"/>
      <c r="P1223" s="24">
        <v>66.819999999999993</v>
      </c>
      <c r="Q1223" s="4" t="str">
        <f t="shared" si="154"/>
        <v>Available</v>
      </c>
      <c r="Y1223" s="26" t="s">
        <v>3323</v>
      </c>
      <c r="Z1223" s="26" t="s">
        <v>41</v>
      </c>
      <c r="AA1223" s="84" t="str">
        <f t="shared" si="149"/>
        <v>Pooja Tripathi</v>
      </c>
      <c r="AB1223" s="26">
        <v>64.53</v>
      </c>
      <c r="AG1223" s="26" t="s">
        <v>3323</v>
      </c>
      <c r="AH1223" s="4" t="str">
        <f t="shared" si="150"/>
        <v>01222</v>
      </c>
      <c r="AP1223" s="4"/>
      <c r="AU1223" s="26" t="s">
        <v>1386</v>
      </c>
      <c r="AV1223" s="46" t="str">
        <f t="shared" si="151"/>
        <v>Rejected</v>
      </c>
      <c r="BA1223" s="26" t="s">
        <v>3323</v>
      </c>
      <c r="BB1223" s="71" t="s">
        <v>402</v>
      </c>
      <c r="BC1223" s="4" t="str">
        <f t="shared" si="152"/>
        <v>Berhampur</v>
      </c>
      <c r="BE1223" s="4"/>
      <c r="BF1223" s="4"/>
      <c r="BG1223" s="26" t="s">
        <v>3323</v>
      </c>
      <c r="BH1223" s="26" t="s">
        <v>41</v>
      </c>
      <c r="BI1223" s="4">
        <f t="shared" si="153"/>
        <v>251.78</v>
      </c>
    </row>
    <row r="1224" spans="9:61">
      <c r="I1224" s="24">
        <v>609</v>
      </c>
      <c r="J1224" s="46" t="str" cm="1">
        <f t="array" ref="J1224">_xlfn.IFS(I1224&gt;=750,"Low Risk",AND(I1224&gt;=650,I1224&lt;=749),"Medium Risk",I1224&lt;650,"High Risk")</f>
        <v>High Risk</v>
      </c>
      <c r="N1224" s="4"/>
      <c r="P1224" s="26">
        <v>64.53</v>
      </c>
      <c r="Q1224" s="4" t="str">
        <f t="shared" si="154"/>
        <v>Available</v>
      </c>
      <c r="Y1224" s="24" t="s">
        <v>3324</v>
      </c>
      <c r="Z1224" s="24" t="s">
        <v>24</v>
      </c>
      <c r="AA1224" s="84" t="str">
        <f t="shared" si="149"/>
        <v>Bikash Nayak</v>
      </c>
      <c r="AB1224" s="24">
        <v>31.12</v>
      </c>
      <c r="AG1224" s="24" t="s">
        <v>3324</v>
      </c>
      <c r="AH1224" s="4" t="str">
        <f t="shared" si="150"/>
        <v>01223</v>
      </c>
      <c r="AP1224" s="4"/>
      <c r="AU1224" s="24" t="s">
        <v>1377</v>
      </c>
      <c r="AV1224" s="46" t="str">
        <f t="shared" si="151"/>
        <v>Approved</v>
      </c>
      <c r="BA1224" s="24" t="s">
        <v>3324</v>
      </c>
      <c r="BB1224" s="70" t="s">
        <v>658</v>
      </c>
      <c r="BC1224" s="4" t="str">
        <f t="shared" si="152"/>
        <v>Puri</v>
      </c>
      <c r="BE1224" s="4"/>
      <c r="BF1224" s="4"/>
      <c r="BG1224" s="24" t="s">
        <v>3324</v>
      </c>
      <c r="BH1224" s="24" t="s">
        <v>24</v>
      </c>
      <c r="BI1224" s="4">
        <f t="shared" si="153"/>
        <v>190.31</v>
      </c>
    </row>
    <row r="1225" spans="9:61">
      <c r="I1225" s="26">
        <v>833</v>
      </c>
      <c r="J1225" s="46" t="str" cm="1">
        <f t="array" ref="J1225">_xlfn.IFS(I1225&gt;=750,"Low Risk",AND(I1225&gt;=650,I1225&lt;=749),"Medium Risk",I1225&lt;650,"High Risk")</f>
        <v>Low Risk</v>
      </c>
      <c r="N1225" s="4"/>
      <c r="P1225" s="24">
        <v>31.12</v>
      </c>
      <c r="Q1225" s="4" t="str">
        <f t="shared" si="154"/>
        <v>Available</v>
      </c>
      <c r="Y1225" s="26" t="s">
        <v>3326</v>
      </c>
      <c r="Z1225" s="26" t="s">
        <v>7</v>
      </c>
      <c r="AA1225" s="84" t="str">
        <f t="shared" si="149"/>
        <v>Rajesh Kumar</v>
      </c>
      <c r="AB1225" s="26">
        <v>44.29</v>
      </c>
      <c r="AG1225" s="26" t="s">
        <v>3326</v>
      </c>
      <c r="AH1225" s="4" t="str">
        <f t="shared" si="150"/>
        <v>01224</v>
      </c>
      <c r="AP1225" s="4"/>
      <c r="AU1225" s="26" t="s">
        <v>1381</v>
      </c>
      <c r="AV1225" s="46" t="str">
        <f t="shared" si="151"/>
        <v>Rejected</v>
      </c>
      <c r="BA1225" s="26" t="s">
        <v>3326</v>
      </c>
      <c r="BB1225" s="71" t="s">
        <v>333</v>
      </c>
      <c r="BC1225" s="4" t="str">
        <f t="shared" si="152"/>
        <v>Puri</v>
      </c>
      <c r="BE1225" s="4"/>
      <c r="BF1225" s="4"/>
      <c r="BG1225" s="26" t="s">
        <v>3326</v>
      </c>
      <c r="BH1225" s="26" t="s">
        <v>7</v>
      </c>
      <c r="BI1225" s="4">
        <f t="shared" si="153"/>
        <v>209.86</v>
      </c>
    </row>
    <row r="1226" spans="9:61">
      <c r="I1226" s="24">
        <v>828</v>
      </c>
      <c r="J1226" s="46" t="str" cm="1">
        <f t="array" ref="J1226">_xlfn.IFS(I1226&gt;=750,"Low Risk",AND(I1226&gt;=650,I1226&lt;=749),"Medium Risk",I1226&lt;650,"High Risk")</f>
        <v>Low Risk</v>
      </c>
      <c r="N1226" s="4"/>
      <c r="P1226" s="26">
        <v>44.29</v>
      </c>
      <c r="Q1226" s="4" t="str">
        <f t="shared" si="154"/>
        <v>Available</v>
      </c>
      <c r="Y1226" s="24" t="s">
        <v>3328</v>
      </c>
      <c r="Z1226" s="24" t="s">
        <v>12</v>
      </c>
      <c r="AA1226" s="84" t="str">
        <f t="shared" si="149"/>
        <v>Priya Mohanty</v>
      </c>
      <c r="AB1226" s="24">
        <v>99.73</v>
      </c>
      <c r="AG1226" s="24" t="s">
        <v>3328</v>
      </c>
      <c r="AH1226" s="4" t="str">
        <f t="shared" si="150"/>
        <v>01225</v>
      </c>
      <c r="AP1226" s="4"/>
      <c r="AU1226" s="24" t="s">
        <v>1377</v>
      </c>
      <c r="AV1226" s="46" t="str">
        <f t="shared" si="151"/>
        <v>Approved</v>
      </c>
      <c r="BA1226" s="24" t="s">
        <v>3328</v>
      </c>
      <c r="BB1226" s="70" t="s">
        <v>650</v>
      </c>
      <c r="BC1226" s="4" t="str">
        <f t="shared" si="152"/>
        <v>Jharsuguda</v>
      </c>
      <c r="BE1226" s="4"/>
      <c r="BF1226" s="4"/>
      <c r="BG1226" s="24" t="s">
        <v>3328</v>
      </c>
      <c r="BH1226" s="24" t="s">
        <v>12</v>
      </c>
      <c r="BI1226" s="4">
        <f t="shared" si="153"/>
        <v>105.8</v>
      </c>
    </row>
    <row r="1227" spans="9:61">
      <c r="I1227" s="26">
        <v>833</v>
      </c>
      <c r="J1227" s="46" t="str" cm="1">
        <f t="array" ref="J1227">_xlfn.IFS(I1227&gt;=750,"Low Risk",AND(I1227&gt;=650,I1227&lt;=749),"Medium Risk",I1227&lt;650,"High Risk")</f>
        <v>Low Risk</v>
      </c>
      <c r="N1227" s="4"/>
      <c r="P1227" s="24">
        <v>99.73</v>
      </c>
      <c r="Q1227" s="4" t="str">
        <f t="shared" si="154"/>
        <v>Available</v>
      </c>
      <c r="Y1227" s="26" t="s">
        <v>3329</v>
      </c>
      <c r="Z1227" s="26" t="s">
        <v>41</v>
      </c>
      <c r="AA1227" s="84" t="str">
        <f t="shared" si="149"/>
        <v>Pooja Tripathi</v>
      </c>
      <c r="AB1227" s="26">
        <v>11.42</v>
      </c>
      <c r="AG1227" s="26" t="s">
        <v>3329</v>
      </c>
      <c r="AH1227" s="4" t="str">
        <f t="shared" si="150"/>
        <v>01226</v>
      </c>
      <c r="AP1227" s="4"/>
      <c r="AU1227" s="26" t="s">
        <v>1381</v>
      </c>
      <c r="AV1227" s="46" t="str">
        <f t="shared" si="151"/>
        <v>Rejected</v>
      </c>
      <c r="BA1227" s="26" t="s">
        <v>3329</v>
      </c>
      <c r="BB1227" s="71" t="s">
        <v>169</v>
      </c>
      <c r="BC1227" s="4" t="str">
        <f t="shared" si="152"/>
        <v>Berhampur</v>
      </c>
      <c r="BE1227" s="4"/>
      <c r="BF1227" s="4"/>
      <c r="BG1227" s="26" t="s">
        <v>3329</v>
      </c>
      <c r="BH1227" s="26" t="s">
        <v>41</v>
      </c>
      <c r="BI1227" s="4">
        <f t="shared" si="153"/>
        <v>251.78</v>
      </c>
    </row>
    <row r="1228" spans="9:61">
      <c r="I1228" s="24">
        <v>628</v>
      </c>
      <c r="J1228" s="46" t="str" cm="1">
        <f t="array" ref="J1228">_xlfn.IFS(I1228&gt;=750,"Low Risk",AND(I1228&gt;=650,I1228&lt;=749),"Medium Risk",I1228&lt;650,"High Risk")</f>
        <v>High Risk</v>
      </c>
      <c r="N1228" s="4"/>
      <c r="P1228" s="26">
        <v>11.42</v>
      </c>
      <c r="Q1228" s="4" t="str">
        <f t="shared" si="154"/>
        <v>Available</v>
      </c>
      <c r="Y1228" s="24" t="s">
        <v>3330</v>
      </c>
      <c r="Z1228" s="24" t="s">
        <v>24</v>
      </c>
      <c r="AA1228" s="84" t="str">
        <f t="shared" si="149"/>
        <v>Bikash Nayak</v>
      </c>
      <c r="AB1228" s="24">
        <v>32.46</v>
      </c>
      <c r="AG1228" s="24" t="s">
        <v>3330</v>
      </c>
      <c r="AH1228" s="4" t="str">
        <f t="shared" si="150"/>
        <v>01227</v>
      </c>
      <c r="AP1228" s="4"/>
      <c r="AU1228" s="24" t="s">
        <v>1381</v>
      </c>
      <c r="AV1228" s="46" t="str">
        <f t="shared" si="151"/>
        <v>Rejected</v>
      </c>
      <c r="BA1228" s="24" t="s">
        <v>3330</v>
      </c>
      <c r="BB1228" s="70" t="s">
        <v>1324</v>
      </c>
      <c r="BC1228" s="4" t="str">
        <f t="shared" si="152"/>
        <v>Dhenkanal</v>
      </c>
      <c r="BE1228" s="4"/>
      <c r="BF1228" s="4"/>
      <c r="BG1228" s="24" t="s">
        <v>3330</v>
      </c>
      <c r="BH1228" s="24" t="s">
        <v>24</v>
      </c>
      <c r="BI1228" s="4">
        <f t="shared" si="153"/>
        <v>190.31</v>
      </c>
    </row>
    <row r="1229" spans="9:61">
      <c r="I1229" s="26">
        <v>788</v>
      </c>
      <c r="J1229" s="46" t="str" cm="1">
        <f t="array" ref="J1229">_xlfn.IFS(I1229&gt;=750,"Low Risk",AND(I1229&gt;=650,I1229&lt;=749),"Medium Risk",I1229&lt;650,"High Risk")</f>
        <v>Low Risk</v>
      </c>
      <c r="N1229" s="4"/>
      <c r="P1229" s="24">
        <v>32.46</v>
      </c>
      <c r="Q1229" s="4" t="str">
        <f t="shared" si="154"/>
        <v>Available</v>
      </c>
      <c r="Y1229" s="26" t="s">
        <v>3331</v>
      </c>
      <c r="Z1229" s="26" t="s">
        <v>32</v>
      </c>
      <c r="AA1229" s="84" t="str">
        <f t="shared" si="149"/>
        <v>Ramesh Behera</v>
      </c>
      <c r="AB1229" s="26">
        <v>30.48</v>
      </c>
      <c r="AG1229" s="26" t="s">
        <v>3331</v>
      </c>
      <c r="AH1229" s="4" t="str">
        <f t="shared" si="150"/>
        <v>01228</v>
      </c>
      <c r="AP1229" s="4"/>
      <c r="AU1229" s="26" t="s">
        <v>1381</v>
      </c>
      <c r="AV1229" s="46" t="str">
        <f t="shared" si="151"/>
        <v>Rejected</v>
      </c>
      <c r="BA1229" s="26" t="s">
        <v>3331</v>
      </c>
      <c r="BB1229" s="71" t="s">
        <v>1282</v>
      </c>
      <c r="BC1229" s="4" t="str">
        <f t="shared" si="152"/>
        <v>Rourkela</v>
      </c>
      <c r="BE1229" s="4"/>
      <c r="BF1229" s="4"/>
      <c r="BG1229" s="26" t="s">
        <v>3331</v>
      </c>
      <c r="BH1229" s="26" t="s">
        <v>32</v>
      </c>
      <c r="BI1229" s="4">
        <f t="shared" si="153"/>
        <v>224.53</v>
      </c>
    </row>
    <row r="1230" spans="9:61">
      <c r="I1230" s="24">
        <v>609</v>
      </c>
      <c r="J1230" s="46" t="str" cm="1">
        <f t="array" ref="J1230">_xlfn.IFS(I1230&gt;=750,"Low Risk",AND(I1230&gt;=650,I1230&lt;=749),"Medium Risk",I1230&lt;650,"High Risk")</f>
        <v>High Risk</v>
      </c>
      <c r="N1230" s="4"/>
      <c r="P1230" s="26">
        <v>30.48</v>
      </c>
      <c r="Q1230" s="4" t="str">
        <f t="shared" si="154"/>
        <v>Available</v>
      </c>
      <c r="Y1230" s="24" t="s">
        <v>3332</v>
      </c>
      <c r="Z1230" s="24" t="s">
        <v>38</v>
      </c>
      <c r="AA1230" s="84" t="str">
        <f t="shared" si="149"/>
        <v>Deepak Mishra</v>
      </c>
      <c r="AB1230" s="24">
        <v>43.49</v>
      </c>
      <c r="AG1230" s="24" t="s">
        <v>3332</v>
      </c>
      <c r="AH1230" s="4" t="str">
        <f t="shared" si="150"/>
        <v>01229</v>
      </c>
      <c r="AP1230" s="4"/>
      <c r="AU1230" s="24" t="s">
        <v>1386</v>
      </c>
      <c r="AV1230" s="46" t="str">
        <f t="shared" si="151"/>
        <v>Rejected</v>
      </c>
      <c r="BA1230" s="24" t="s">
        <v>3332</v>
      </c>
      <c r="BB1230" s="70" t="s">
        <v>658</v>
      </c>
      <c r="BC1230" s="4" t="str">
        <f t="shared" si="152"/>
        <v>Puri</v>
      </c>
      <c r="BE1230" s="4"/>
      <c r="BF1230" s="4"/>
      <c r="BG1230" s="24" t="s">
        <v>3332</v>
      </c>
      <c r="BH1230" s="24" t="s">
        <v>38</v>
      </c>
      <c r="BI1230" s="4">
        <f t="shared" si="153"/>
        <v>144.97999999999999</v>
      </c>
    </row>
    <row r="1231" spans="9:61">
      <c r="I1231" s="26">
        <v>862</v>
      </c>
      <c r="J1231" s="46" t="str" cm="1">
        <f t="array" ref="J1231">_xlfn.IFS(I1231&gt;=750,"Low Risk",AND(I1231&gt;=650,I1231&lt;=749),"Medium Risk",I1231&lt;650,"High Risk")</f>
        <v>Low Risk</v>
      </c>
      <c r="N1231" s="4"/>
      <c r="P1231" s="24">
        <v>43.49</v>
      </c>
      <c r="Q1231" s="4" t="str">
        <f t="shared" si="154"/>
        <v>Available</v>
      </c>
      <c r="Y1231" s="26" t="s">
        <v>3333</v>
      </c>
      <c r="Z1231" s="26" t="s">
        <v>38</v>
      </c>
      <c r="AA1231" s="84" t="str">
        <f t="shared" si="149"/>
        <v>Deepak Mishra</v>
      </c>
      <c r="AB1231" s="26">
        <v>36.090000000000003</v>
      </c>
      <c r="AG1231" s="26" t="s">
        <v>3333</v>
      </c>
      <c r="AH1231" s="4" t="str">
        <f t="shared" si="150"/>
        <v>01230</v>
      </c>
      <c r="AP1231" s="4"/>
      <c r="AU1231" s="26" t="s">
        <v>1381</v>
      </c>
      <c r="AV1231" s="46" t="str">
        <f t="shared" si="151"/>
        <v>Rejected</v>
      </c>
      <c r="BA1231" s="26" t="s">
        <v>3333</v>
      </c>
      <c r="BB1231" s="71" t="s">
        <v>918</v>
      </c>
      <c r="BC1231" s="4" t="str">
        <f t="shared" si="152"/>
        <v>Cuttack</v>
      </c>
      <c r="BE1231" s="4"/>
      <c r="BF1231" s="4"/>
      <c r="BG1231" s="26" t="s">
        <v>3333</v>
      </c>
      <c r="BH1231" s="26" t="s">
        <v>38</v>
      </c>
      <c r="BI1231" s="4">
        <f t="shared" si="153"/>
        <v>144.97999999999999</v>
      </c>
    </row>
    <row r="1232" spans="9:61">
      <c r="I1232" s="24">
        <v>663</v>
      </c>
      <c r="J1232" s="46" t="str" cm="1">
        <f t="array" ref="J1232">_xlfn.IFS(I1232&gt;=750,"Low Risk",AND(I1232&gt;=650,I1232&lt;=749),"Medium Risk",I1232&lt;650,"High Risk")</f>
        <v>Medium Risk</v>
      </c>
      <c r="N1232" s="4"/>
      <c r="P1232" s="26">
        <v>36.090000000000003</v>
      </c>
      <c r="Q1232" s="4" t="str">
        <f t="shared" si="154"/>
        <v>Available</v>
      </c>
      <c r="Y1232" s="24" t="s">
        <v>3335</v>
      </c>
      <c r="Z1232" s="24" t="s">
        <v>20</v>
      </c>
      <c r="AA1232" s="84" t="str">
        <f t="shared" si="149"/>
        <v>Anita Das</v>
      </c>
      <c r="AB1232" s="24">
        <v>6.83</v>
      </c>
      <c r="AG1232" s="24" t="s">
        <v>3335</v>
      </c>
      <c r="AH1232" s="4" t="str">
        <f t="shared" si="150"/>
        <v>01231</v>
      </c>
      <c r="AP1232" s="4"/>
      <c r="AU1232" s="24" t="s">
        <v>1377</v>
      </c>
      <c r="AV1232" s="46" t="str">
        <f t="shared" si="151"/>
        <v>Approved</v>
      </c>
      <c r="BA1232" s="24" t="s">
        <v>3335</v>
      </c>
      <c r="BB1232" s="70" t="s">
        <v>772</v>
      </c>
      <c r="BC1232" s="4" t="str">
        <f t="shared" si="152"/>
        <v>Angul</v>
      </c>
      <c r="BE1232" s="4"/>
      <c r="BF1232" s="4"/>
      <c r="BG1232" s="24" t="s">
        <v>3335</v>
      </c>
      <c r="BH1232" s="24" t="s">
        <v>20</v>
      </c>
      <c r="BI1232" s="4">
        <f t="shared" si="153"/>
        <v>104.66</v>
      </c>
    </row>
    <row r="1233" spans="9:61">
      <c r="I1233" s="26">
        <v>578</v>
      </c>
      <c r="J1233" s="46" t="str" cm="1">
        <f t="array" ref="J1233">_xlfn.IFS(I1233&gt;=750,"Low Risk",AND(I1233&gt;=650,I1233&lt;=749),"Medium Risk",I1233&lt;650,"High Risk")</f>
        <v>High Risk</v>
      </c>
      <c r="N1233" s="4"/>
      <c r="P1233" s="24">
        <v>6.83</v>
      </c>
      <c r="Q1233" s="4" t="str">
        <f t="shared" si="154"/>
        <v>Available</v>
      </c>
      <c r="Y1233" s="26" t="s">
        <v>3337</v>
      </c>
      <c r="Z1233" s="26" t="s">
        <v>16</v>
      </c>
      <c r="AA1233" s="84" t="str">
        <f t="shared" si="149"/>
        <v>Suresh Panda</v>
      </c>
      <c r="AB1233" s="26">
        <v>57.81</v>
      </c>
      <c r="AG1233" s="26" t="s">
        <v>3337</v>
      </c>
      <c r="AH1233" s="4" t="str">
        <f t="shared" si="150"/>
        <v>01232</v>
      </c>
      <c r="AP1233" s="4"/>
      <c r="AU1233" s="26" t="s">
        <v>1377</v>
      </c>
      <c r="AV1233" s="46" t="str">
        <f t="shared" si="151"/>
        <v>Approved</v>
      </c>
      <c r="BA1233" s="26" t="s">
        <v>3337</v>
      </c>
      <c r="BB1233" s="71" t="s">
        <v>849</v>
      </c>
      <c r="BC1233" s="4" t="str">
        <f t="shared" si="152"/>
        <v>Sambalpur</v>
      </c>
      <c r="BE1233" s="4"/>
      <c r="BF1233" s="4"/>
      <c r="BG1233" s="26" t="s">
        <v>3337</v>
      </c>
      <c r="BH1233" s="26" t="s">
        <v>16</v>
      </c>
      <c r="BI1233" s="4">
        <f t="shared" si="153"/>
        <v>197.62</v>
      </c>
    </row>
    <row r="1234" spans="9:61">
      <c r="I1234" s="24">
        <v>878</v>
      </c>
      <c r="J1234" s="46" t="str" cm="1">
        <f t="array" ref="J1234">_xlfn.IFS(I1234&gt;=750,"Low Risk",AND(I1234&gt;=650,I1234&lt;=749),"Medium Risk",I1234&lt;650,"High Risk")</f>
        <v>Low Risk</v>
      </c>
      <c r="N1234" s="4"/>
      <c r="P1234" s="26">
        <v>57.81</v>
      </c>
      <c r="Q1234" s="4" t="str">
        <f t="shared" si="154"/>
        <v>Available</v>
      </c>
      <c r="Y1234" s="24" t="s">
        <v>3338</v>
      </c>
      <c r="Z1234" s="24" t="s">
        <v>16</v>
      </c>
      <c r="AA1234" s="84" t="str">
        <f t="shared" si="149"/>
        <v>Suresh Panda</v>
      </c>
      <c r="AB1234" s="24">
        <v>39.47</v>
      </c>
      <c r="AG1234" s="24" t="s">
        <v>3338</v>
      </c>
      <c r="AH1234" s="4" t="str">
        <f t="shared" si="150"/>
        <v>01233</v>
      </c>
      <c r="AP1234" s="4"/>
      <c r="AU1234" s="24" t="s">
        <v>1377</v>
      </c>
      <c r="AV1234" s="46" t="str">
        <f t="shared" si="151"/>
        <v>Approved</v>
      </c>
      <c r="BA1234" s="24" t="s">
        <v>3338</v>
      </c>
      <c r="BB1234" s="70" t="s">
        <v>480</v>
      </c>
      <c r="BC1234" s="4" t="str">
        <f t="shared" si="152"/>
        <v>Dhenkanal</v>
      </c>
      <c r="BE1234" s="4"/>
      <c r="BF1234" s="4"/>
      <c r="BG1234" s="24" t="s">
        <v>3338</v>
      </c>
      <c r="BH1234" s="24" t="s">
        <v>16</v>
      </c>
      <c r="BI1234" s="4">
        <f t="shared" si="153"/>
        <v>197.62</v>
      </c>
    </row>
    <row r="1235" spans="9:61">
      <c r="I1235" s="26">
        <v>746</v>
      </c>
      <c r="J1235" s="46" t="str" cm="1">
        <f t="array" ref="J1235">_xlfn.IFS(I1235&gt;=750,"Low Risk",AND(I1235&gt;=650,I1235&lt;=749),"Medium Risk",I1235&lt;650,"High Risk")</f>
        <v>Medium Risk</v>
      </c>
      <c r="N1235" s="4"/>
      <c r="P1235" s="24">
        <v>39.47</v>
      </c>
      <c r="Q1235" s="4" t="str">
        <f t="shared" si="154"/>
        <v>Available</v>
      </c>
      <c r="Y1235" s="26" t="s">
        <v>3339</v>
      </c>
      <c r="Z1235" s="26" t="s">
        <v>24</v>
      </c>
      <c r="AA1235" s="84" t="str">
        <f t="shared" si="149"/>
        <v>Bikash Nayak</v>
      </c>
      <c r="AB1235" s="26">
        <v>82.25</v>
      </c>
      <c r="AG1235" s="26" t="s">
        <v>3339</v>
      </c>
      <c r="AH1235" s="4" t="str">
        <f t="shared" si="150"/>
        <v>01234</v>
      </c>
      <c r="AP1235" s="4"/>
      <c r="AU1235" s="26" t="s">
        <v>1381</v>
      </c>
      <c r="AV1235" s="46" t="str">
        <f t="shared" si="151"/>
        <v>Rejected</v>
      </c>
      <c r="BA1235" s="26" t="s">
        <v>3339</v>
      </c>
      <c r="BB1235" s="71" t="s">
        <v>944</v>
      </c>
      <c r="BC1235" s="4" t="str">
        <f t="shared" si="152"/>
        <v>Rourkela</v>
      </c>
      <c r="BE1235" s="4"/>
      <c r="BF1235" s="4"/>
      <c r="BG1235" s="26" t="s">
        <v>3339</v>
      </c>
      <c r="BH1235" s="26" t="s">
        <v>24</v>
      </c>
      <c r="BI1235" s="4">
        <f t="shared" si="153"/>
        <v>190.31</v>
      </c>
    </row>
    <row r="1236" spans="9:61">
      <c r="I1236" s="24">
        <v>672</v>
      </c>
      <c r="J1236" s="46" t="str" cm="1">
        <f t="array" ref="J1236">_xlfn.IFS(I1236&gt;=750,"Low Risk",AND(I1236&gt;=650,I1236&lt;=749),"Medium Risk",I1236&lt;650,"High Risk")</f>
        <v>Medium Risk</v>
      </c>
      <c r="N1236" s="4"/>
      <c r="P1236" s="26">
        <v>82.25</v>
      </c>
      <c r="Q1236" s="4" t="str">
        <f t="shared" si="154"/>
        <v>Available</v>
      </c>
      <c r="Y1236" s="24" t="s">
        <v>3340</v>
      </c>
      <c r="Z1236" s="24" t="s">
        <v>12</v>
      </c>
      <c r="AA1236" s="84" t="str">
        <f t="shared" si="149"/>
        <v>Priya Mohanty</v>
      </c>
      <c r="AB1236" s="24">
        <v>98.97</v>
      </c>
      <c r="AG1236" s="24" t="s">
        <v>3340</v>
      </c>
      <c r="AH1236" s="4" t="str">
        <f t="shared" si="150"/>
        <v>01235</v>
      </c>
      <c r="AP1236" s="4"/>
      <c r="AU1236" s="24" t="s">
        <v>1386</v>
      </c>
      <c r="AV1236" s="46" t="str">
        <f t="shared" si="151"/>
        <v>Rejected</v>
      </c>
      <c r="BA1236" s="24" t="s">
        <v>3340</v>
      </c>
      <c r="BB1236" s="70" t="s">
        <v>723</v>
      </c>
      <c r="BC1236" s="4" t="str">
        <f t="shared" si="152"/>
        <v>Cuttack</v>
      </c>
      <c r="BE1236" s="4"/>
      <c r="BF1236" s="4"/>
      <c r="BG1236" s="24" t="s">
        <v>3340</v>
      </c>
      <c r="BH1236" s="24" t="s">
        <v>12</v>
      </c>
      <c r="BI1236" s="4">
        <f t="shared" si="153"/>
        <v>105.8</v>
      </c>
    </row>
    <row r="1237" spans="9:61">
      <c r="I1237" s="26">
        <v>639</v>
      </c>
      <c r="J1237" s="46" t="str" cm="1">
        <f t="array" ref="J1237">_xlfn.IFS(I1237&gt;=750,"Low Risk",AND(I1237&gt;=650,I1237&lt;=749),"Medium Risk",I1237&lt;650,"High Risk")</f>
        <v>High Risk</v>
      </c>
      <c r="N1237" s="4"/>
      <c r="P1237" s="24">
        <v>98.97</v>
      </c>
      <c r="Q1237" s="4" t="str">
        <f t="shared" si="154"/>
        <v>Available</v>
      </c>
      <c r="Y1237" s="26" t="s">
        <v>3341</v>
      </c>
      <c r="Z1237" s="26" t="s">
        <v>41</v>
      </c>
      <c r="AA1237" s="84" t="str">
        <f t="shared" si="149"/>
        <v>Pooja Tripathi</v>
      </c>
      <c r="AB1237" s="26">
        <v>77.83</v>
      </c>
      <c r="AG1237" s="26" t="s">
        <v>3341</v>
      </c>
      <c r="AH1237" s="4" t="str">
        <f t="shared" si="150"/>
        <v>01236</v>
      </c>
      <c r="AP1237" s="4"/>
      <c r="AU1237" s="26" t="s">
        <v>1386</v>
      </c>
      <c r="AV1237" s="46" t="str">
        <f t="shared" si="151"/>
        <v>Rejected</v>
      </c>
      <c r="BA1237" s="26" t="s">
        <v>3341</v>
      </c>
      <c r="BB1237" s="71" t="s">
        <v>579</v>
      </c>
      <c r="BC1237" s="4" t="str">
        <f t="shared" si="152"/>
        <v>Dhenkanal</v>
      </c>
      <c r="BE1237" s="4"/>
      <c r="BF1237" s="4"/>
      <c r="BG1237" s="26" t="s">
        <v>3341</v>
      </c>
      <c r="BH1237" s="26" t="s">
        <v>41</v>
      </c>
      <c r="BI1237" s="4">
        <f t="shared" si="153"/>
        <v>251.78</v>
      </c>
    </row>
    <row r="1238" spans="9:61">
      <c r="I1238" s="24">
        <v>589</v>
      </c>
      <c r="J1238" s="46" t="str" cm="1">
        <f t="array" ref="J1238">_xlfn.IFS(I1238&gt;=750,"Low Risk",AND(I1238&gt;=650,I1238&lt;=749),"Medium Risk",I1238&lt;650,"High Risk")</f>
        <v>High Risk</v>
      </c>
      <c r="N1238" s="4"/>
      <c r="P1238" s="26">
        <v>77.83</v>
      </c>
      <c r="Q1238" s="4" t="str">
        <f t="shared" si="154"/>
        <v>Available</v>
      </c>
      <c r="Y1238" s="24" t="s">
        <v>3342</v>
      </c>
      <c r="Z1238" s="24" t="s">
        <v>35</v>
      </c>
      <c r="AA1238" s="84" t="str">
        <f t="shared" si="149"/>
        <v>Kavita Rath</v>
      </c>
      <c r="AB1238" s="24">
        <v>80.209999999999994</v>
      </c>
      <c r="AG1238" s="24" t="s">
        <v>3342</v>
      </c>
      <c r="AH1238" s="4" t="str">
        <f t="shared" si="150"/>
        <v>01237</v>
      </c>
      <c r="AP1238" s="4"/>
      <c r="AU1238" s="24" t="s">
        <v>1377</v>
      </c>
      <c r="AV1238" s="46" t="str">
        <f t="shared" si="151"/>
        <v>Approved</v>
      </c>
      <c r="BA1238" s="24" t="s">
        <v>3342</v>
      </c>
      <c r="BB1238" s="70" t="s">
        <v>391</v>
      </c>
      <c r="BC1238" s="4" t="str">
        <f t="shared" si="152"/>
        <v>Cuttack</v>
      </c>
      <c r="BE1238" s="4"/>
      <c r="BF1238" s="4"/>
      <c r="BG1238" s="24" t="s">
        <v>3342</v>
      </c>
      <c r="BH1238" s="24" t="s">
        <v>35</v>
      </c>
      <c r="BI1238" s="4">
        <f t="shared" si="153"/>
        <v>103.83</v>
      </c>
    </row>
    <row r="1239" spans="9:61">
      <c r="I1239" s="26">
        <v>874</v>
      </c>
      <c r="J1239" s="46" t="str" cm="1">
        <f t="array" ref="J1239">_xlfn.IFS(I1239&gt;=750,"Low Risk",AND(I1239&gt;=650,I1239&lt;=749),"Medium Risk",I1239&lt;650,"High Risk")</f>
        <v>Low Risk</v>
      </c>
      <c r="N1239" s="4"/>
      <c r="P1239" s="24">
        <v>80.209999999999994</v>
      </c>
      <c r="Q1239" s="4" t="str">
        <f t="shared" si="154"/>
        <v>Available</v>
      </c>
      <c r="Y1239" s="26" t="s">
        <v>3344</v>
      </c>
      <c r="Z1239" s="26" t="s">
        <v>32</v>
      </c>
      <c r="AA1239" s="84" t="str">
        <f t="shared" si="149"/>
        <v>Ramesh Behera</v>
      </c>
      <c r="AB1239" s="26">
        <v>4.7300000000000004</v>
      </c>
      <c r="AG1239" s="26" t="s">
        <v>3344</v>
      </c>
      <c r="AH1239" s="4" t="str">
        <f t="shared" si="150"/>
        <v>01238</v>
      </c>
      <c r="AP1239" s="4"/>
      <c r="AU1239" s="26" t="s">
        <v>1426</v>
      </c>
      <c r="AV1239" s="46" t="str">
        <f t="shared" si="151"/>
        <v>Under Review</v>
      </c>
      <c r="BA1239" s="26" t="s">
        <v>3344</v>
      </c>
      <c r="BB1239" s="71" t="s">
        <v>1222</v>
      </c>
      <c r="BC1239" s="4" t="str">
        <f t="shared" si="152"/>
        <v>Cuttack</v>
      </c>
      <c r="BE1239" s="4"/>
      <c r="BF1239" s="4"/>
      <c r="BG1239" s="26" t="s">
        <v>3344</v>
      </c>
      <c r="BH1239" s="26" t="s">
        <v>32</v>
      </c>
      <c r="BI1239" s="4">
        <f t="shared" si="153"/>
        <v>224.53</v>
      </c>
    </row>
    <row r="1240" spans="9:61">
      <c r="I1240" s="24">
        <v>752</v>
      </c>
      <c r="J1240" s="46" t="str" cm="1">
        <f t="array" ref="J1240">_xlfn.IFS(I1240&gt;=750,"Low Risk",AND(I1240&gt;=650,I1240&lt;=749),"Medium Risk",I1240&lt;650,"High Risk")</f>
        <v>Low Risk</v>
      </c>
      <c r="N1240" s="4"/>
      <c r="P1240" s="26">
        <v>4.7300000000000004</v>
      </c>
      <c r="Q1240" s="4" t="str">
        <f t="shared" si="154"/>
        <v>Available</v>
      </c>
      <c r="Y1240" s="24" t="s">
        <v>3345</v>
      </c>
      <c r="Z1240" s="24" t="s">
        <v>16</v>
      </c>
      <c r="AA1240" s="84" t="str">
        <f t="shared" si="149"/>
        <v>Suresh Panda</v>
      </c>
      <c r="AB1240" s="24">
        <v>56.62</v>
      </c>
      <c r="AG1240" s="24" t="s">
        <v>3345</v>
      </c>
      <c r="AH1240" s="4" t="str">
        <f t="shared" si="150"/>
        <v>01239</v>
      </c>
      <c r="AP1240" s="4"/>
      <c r="AU1240" s="24" t="s">
        <v>1377</v>
      </c>
      <c r="AV1240" s="46" t="str">
        <f t="shared" si="151"/>
        <v>Approved</v>
      </c>
      <c r="BA1240" s="24" t="s">
        <v>3345</v>
      </c>
      <c r="BB1240" s="70" t="s">
        <v>527</v>
      </c>
      <c r="BC1240" s="4" t="str">
        <f t="shared" si="152"/>
        <v>Berhampur</v>
      </c>
      <c r="BE1240" s="4"/>
      <c r="BF1240" s="4"/>
      <c r="BG1240" s="24" t="s">
        <v>3345</v>
      </c>
      <c r="BH1240" s="24" t="s">
        <v>16</v>
      </c>
      <c r="BI1240" s="4">
        <f t="shared" si="153"/>
        <v>197.62</v>
      </c>
    </row>
    <row r="1241" spans="9:61">
      <c r="I1241" s="26">
        <v>806</v>
      </c>
      <c r="J1241" s="46" t="str" cm="1">
        <f t="array" ref="J1241">_xlfn.IFS(I1241&gt;=750,"Low Risk",AND(I1241&gt;=650,I1241&lt;=749),"Medium Risk",I1241&lt;650,"High Risk")</f>
        <v>Low Risk</v>
      </c>
      <c r="N1241" s="4"/>
      <c r="P1241" s="24">
        <v>56.62</v>
      </c>
      <c r="Q1241" s="4" t="str">
        <f t="shared" si="154"/>
        <v>Available</v>
      </c>
      <c r="Y1241" s="26" t="s">
        <v>3347</v>
      </c>
      <c r="Z1241" s="26" t="s">
        <v>20</v>
      </c>
      <c r="AA1241" s="84" t="str">
        <f t="shared" si="149"/>
        <v>Anita Das</v>
      </c>
      <c r="AB1241" s="26">
        <v>93.52</v>
      </c>
      <c r="AG1241" s="26" t="s">
        <v>3347</v>
      </c>
      <c r="AH1241" s="4" t="str">
        <f t="shared" si="150"/>
        <v>01240</v>
      </c>
      <c r="AP1241" s="4"/>
      <c r="AU1241" s="26" t="s">
        <v>1426</v>
      </c>
      <c r="AV1241" s="46" t="str">
        <f t="shared" si="151"/>
        <v>Under Review</v>
      </c>
      <c r="BA1241" s="26" t="s">
        <v>3347</v>
      </c>
      <c r="BB1241" s="71" t="s">
        <v>257</v>
      </c>
      <c r="BC1241" s="4" t="str">
        <f t="shared" si="152"/>
        <v>Angul</v>
      </c>
      <c r="BE1241" s="4"/>
      <c r="BF1241" s="4"/>
      <c r="BG1241" s="26" t="s">
        <v>3347</v>
      </c>
      <c r="BH1241" s="26" t="s">
        <v>20</v>
      </c>
      <c r="BI1241" s="4">
        <f t="shared" si="153"/>
        <v>104.66</v>
      </c>
    </row>
    <row r="1242" spans="9:61">
      <c r="I1242" s="24">
        <v>719</v>
      </c>
      <c r="J1242" s="46" t="str" cm="1">
        <f t="array" ref="J1242">_xlfn.IFS(I1242&gt;=750,"Low Risk",AND(I1242&gt;=650,I1242&lt;=749),"Medium Risk",I1242&lt;650,"High Risk")</f>
        <v>Medium Risk</v>
      </c>
      <c r="N1242" s="4"/>
      <c r="P1242" s="26">
        <v>93.52</v>
      </c>
      <c r="Q1242" s="4" t="str">
        <f t="shared" si="154"/>
        <v>Available</v>
      </c>
      <c r="Y1242" s="24" t="s">
        <v>3348</v>
      </c>
      <c r="Z1242" s="24" t="s">
        <v>12</v>
      </c>
      <c r="AA1242" s="84" t="str">
        <f t="shared" si="149"/>
        <v>Priya Mohanty</v>
      </c>
      <c r="AB1242" s="24">
        <v>21.34</v>
      </c>
      <c r="AG1242" s="24" t="s">
        <v>3348</v>
      </c>
      <c r="AH1242" s="4" t="str">
        <f t="shared" si="150"/>
        <v>01241</v>
      </c>
      <c r="AP1242" s="4"/>
      <c r="AU1242" s="24" t="s">
        <v>1381</v>
      </c>
      <c r="AV1242" s="46" t="str">
        <f t="shared" si="151"/>
        <v>Rejected</v>
      </c>
      <c r="BA1242" s="24" t="s">
        <v>3348</v>
      </c>
      <c r="BB1242" s="70" t="s">
        <v>992</v>
      </c>
      <c r="BC1242" s="4" t="str">
        <f t="shared" si="152"/>
        <v>Berhampur</v>
      </c>
      <c r="BE1242" s="4"/>
      <c r="BF1242" s="4"/>
      <c r="BG1242" s="24" t="s">
        <v>3348</v>
      </c>
      <c r="BH1242" s="24" t="s">
        <v>12</v>
      </c>
      <c r="BI1242" s="4">
        <f t="shared" si="153"/>
        <v>105.8</v>
      </c>
    </row>
    <row r="1243" spans="9:61">
      <c r="I1243" s="26">
        <v>846</v>
      </c>
      <c r="J1243" s="46" t="str" cm="1">
        <f t="array" ref="J1243">_xlfn.IFS(I1243&gt;=750,"Low Risk",AND(I1243&gt;=650,I1243&lt;=749),"Medium Risk",I1243&lt;650,"High Risk")</f>
        <v>Low Risk</v>
      </c>
      <c r="N1243" s="4"/>
      <c r="P1243" s="24">
        <v>21.34</v>
      </c>
      <c r="Q1243" s="4" t="str">
        <f t="shared" si="154"/>
        <v>Available</v>
      </c>
      <c r="Y1243" s="26" t="s">
        <v>3349</v>
      </c>
      <c r="Z1243" s="26" t="s">
        <v>16</v>
      </c>
      <c r="AA1243" s="84" t="str">
        <f t="shared" si="149"/>
        <v>Suresh Panda</v>
      </c>
      <c r="AB1243" s="26">
        <v>31.63</v>
      </c>
      <c r="AG1243" s="26" t="s">
        <v>3349</v>
      </c>
      <c r="AH1243" s="4" t="str">
        <f t="shared" si="150"/>
        <v>01242</v>
      </c>
      <c r="AP1243" s="4"/>
      <c r="AU1243" s="26" t="s">
        <v>1386</v>
      </c>
      <c r="AV1243" s="46" t="str">
        <f t="shared" si="151"/>
        <v>Rejected</v>
      </c>
      <c r="BA1243" s="26" t="s">
        <v>3349</v>
      </c>
      <c r="BB1243" s="71" t="s">
        <v>1236</v>
      </c>
      <c r="BC1243" s="4" t="str">
        <f t="shared" si="152"/>
        <v>Cuttack</v>
      </c>
      <c r="BE1243" s="4"/>
      <c r="BF1243" s="4"/>
      <c r="BG1243" s="26" t="s">
        <v>3349</v>
      </c>
      <c r="BH1243" s="26" t="s">
        <v>16</v>
      </c>
      <c r="BI1243" s="4">
        <f t="shared" si="153"/>
        <v>197.62</v>
      </c>
    </row>
    <row r="1244" spans="9:61">
      <c r="I1244" s="24">
        <v>855</v>
      </c>
      <c r="J1244" s="46" t="str" cm="1">
        <f t="array" ref="J1244">_xlfn.IFS(I1244&gt;=750,"Low Risk",AND(I1244&gt;=650,I1244&lt;=749),"Medium Risk",I1244&lt;650,"High Risk")</f>
        <v>Low Risk</v>
      </c>
      <c r="N1244" s="4"/>
      <c r="P1244" s="26">
        <v>31.63</v>
      </c>
      <c r="Q1244" s="4" t="str">
        <f t="shared" si="154"/>
        <v>Available</v>
      </c>
      <c r="Y1244" s="24" t="s">
        <v>3351</v>
      </c>
      <c r="Z1244" s="24" t="s">
        <v>12</v>
      </c>
      <c r="AA1244" s="84" t="str">
        <f t="shared" si="149"/>
        <v>Priya Mohanty</v>
      </c>
      <c r="AB1244" s="24">
        <v>46.48</v>
      </c>
      <c r="AG1244" s="24" t="s">
        <v>3351</v>
      </c>
      <c r="AH1244" s="4" t="str">
        <f t="shared" si="150"/>
        <v>01243</v>
      </c>
      <c r="AP1244" s="4"/>
      <c r="AU1244" s="24" t="s">
        <v>1386</v>
      </c>
      <c r="AV1244" s="46" t="str">
        <f t="shared" si="151"/>
        <v>Rejected</v>
      </c>
      <c r="BA1244" s="24" t="s">
        <v>3351</v>
      </c>
      <c r="BB1244" s="70" t="s">
        <v>498</v>
      </c>
      <c r="BC1244" s="4" t="str">
        <f t="shared" si="152"/>
        <v>Angul</v>
      </c>
      <c r="BE1244" s="4"/>
      <c r="BF1244" s="4"/>
      <c r="BG1244" s="24" t="s">
        <v>3351</v>
      </c>
      <c r="BH1244" s="24" t="s">
        <v>12</v>
      </c>
      <c r="BI1244" s="4">
        <f t="shared" si="153"/>
        <v>105.8</v>
      </c>
    </row>
    <row r="1245" spans="9:61">
      <c r="I1245" s="26">
        <v>898</v>
      </c>
      <c r="J1245" s="46" t="str" cm="1">
        <f t="array" ref="J1245">_xlfn.IFS(I1245&gt;=750,"Low Risk",AND(I1245&gt;=650,I1245&lt;=749),"Medium Risk",I1245&lt;650,"High Risk")</f>
        <v>Low Risk</v>
      </c>
      <c r="N1245" s="4"/>
      <c r="P1245" s="24">
        <v>46.48</v>
      </c>
      <c r="Q1245" s="4" t="str">
        <f t="shared" si="154"/>
        <v>Available</v>
      </c>
      <c r="Y1245" s="26" t="s">
        <v>3352</v>
      </c>
      <c r="Z1245" s="26" t="s">
        <v>32</v>
      </c>
      <c r="AA1245" s="84" t="str">
        <f t="shared" si="149"/>
        <v>Ramesh Behera</v>
      </c>
      <c r="AB1245" s="26">
        <v>24.65</v>
      </c>
      <c r="AG1245" s="26" t="s">
        <v>3352</v>
      </c>
      <c r="AH1245" s="4" t="str">
        <f t="shared" si="150"/>
        <v>01244</v>
      </c>
      <c r="AP1245" s="4"/>
      <c r="AU1245" s="26" t="s">
        <v>1377</v>
      </c>
      <c r="AV1245" s="46" t="str">
        <f t="shared" si="151"/>
        <v>Approved</v>
      </c>
      <c r="BA1245" s="26" t="s">
        <v>3352</v>
      </c>
      <c r="BB1245" s="71" t="s">
        <v>503</v>
      </c>
      <c r="BC1245" s="4" t="str">
        <f t="shared" si="152"/>
        <v>Balasore</v>
      </c>
      <c r="BE1245" s="4"/>
      <c r="BF1245" s="4"/>
      <c r="BG1245" s="26" t="s">
        <v>3352</v>
      </c>
      <c r="BH1245" s="26" t="s">
        <v>32</v>
      </c>
      <c r="BI1245" s="4">
        <f t="shared" si="153"/>
        <v>224.53</v>
      </c>
    </row>
    <row r="1246" spans="9:61">
      <c r="I1246" s="24">
        <v>622</v>
      </c>
      <c r="J1246" s="46" t="str" cm="1">
        <f t="array" ref="J1246">_xlfn.IFS(I1246&gt;=750,"Low Risk",AND(I1246&gt;=650,I1246&lt;=749),"Medium Risk",I1246&lt;650,"High Risk")</f>
        <v>High Risk</v>
      </c>
      <c r="N1246" s="4"/>
      <c r="P1246" s="26">
        <v>24.65</v>
      </c>
      <c r="Q1246" s="4" t="str">
        <f t="shared" si="154"/>
        <v>Available</v>
      </c>
      <c r="Y1246" s="24" t="s">
        <v>3353</v>
      </c>
      <c r="Z1246" s="24" t="s">
        <v>16</v>
      </c>
      <c r="AA1246" s="84" t="str">
        <f t="shared" si="149"/>
        <v>Suresh Panda</v>
      </c>
      <c r="AB1246" s="24">
        <v>12.78</v>
      </c>
      <c r="AG1246" s="24" t="s">
        <v>3353</v>
      </c>
      <c r="AH1246" s="4" t="str">
        <f t="shared" si="150"/>
        <v>01245</v>
      </c>
      <c r="AP1246" s="4"/>
      <c r="AU1246" s="24" t="s">
        <v>1386</v>
      </c>
      <c r="AV1246" s="46" t="str">
        <f t="shared" si="151"/>
        <v>Rejected</v>
      </c>
      <c r="BA1246" s="24" t="s">
        <v>3353</v>
      </c>
      <c r="BB1246" s="70" t="s">
        <v>492</v>
      </c>
      <c r="BC1246" s="4" t="str">
        <f t="shared" si="152"/>
        <v>Dhenkanal</v>
      </c>
      <c r="BE1246" s="4"/>
      <c r="BF1246" s="4"/>
      <c r="BG1246" s="24" t="s">
        <v>3353</v>
      </c>
      <c r="BH1246" s="24" t="s">
        <v>16</v>
      </c>
      <c r="BI1246" s="4">
        <f t="shared" si="153"/>
        <v>197.62</v>
      </c>
    </row>
    <row r="1247" spans="9:61">
      <c r="I1247" s="26">
        <v>709</v>
      </c>
      <c r="J1247" s="46" t="str" cm="1">
        <f t="array" ref="J1247">_xlfn.IFS(I1247&gt;=750,"Low Risk",AND(I1247&gt;=650,I1247&lt;=749),"Medium Risk",I1247&lt;650,"High Risk")</f>
        <v>Medium Risk</v>
      </c>
      <c r="N1247" s="4"/>
      <c r="P1247" s="24">
        <v>12.78</v>
      </c>
      <c r="Q1247" s="4" t="str">
        <f t="shared" si="154"/>
        <v>Available</v>
      </c>
      <c r="Y1247" s="26" t="s">
        <v>3354</v>
      </c>
      <c r="Z1247" s="26" t="s">
        <v>16</v>
      </c>
      <c r="AA1247" s="84" t="str">
        <f t="shared" si="149"/>
        <v>Suresh Panda</v>
      </c>
      <c r="AB1247" s="26">
        <v>55.24</v>
      </c>
      <c r="AG1247" s="26" t="s">
        <v>3354</v>
      </c>
      <c r="AH1247" s="4" t="str">
        <f t="shared" si="150"/>
        <v>01246</v>
      </c>
      <c r="AP1247" s="4"/>
      <c r="AU1247" s="26" t="s">
        <v>1377</v>
      </c>
      <c r="AV1247" s="46" t="str">
        <f t="shared" si="151"/>
        <v>Approved</v>
      </c>
      <c r="BA1247" s="26" t="s">
        <v>3354</v>
      </c>
      <c r="BB1247" s="71" t="s">
        <v>981</v>
      </c>
      <c r="BC1247" s="4" t="str">
        <f t="shared" si="152"/>
        <v>Balasore</v>
      </c>
      <c r="BE1247" s="4"/>
      <c r="BF1247" s="4"/>
      <c r="BG1247" s="26" t="s">
        <v>3354</v>
      </c>
      <c r="BH1247" s="26" t="s">
        <v>16</v>
      </c>
      <c r="BI1247" s="4">
        <f t="shared" si="153"/>
        <v>197.62</v>
      </c>
    </row>
    <row r="1248" spans="9:61">
      <c r="I1248" s="24">
        <v>636</v>
      </c>
      <c r="J1248" s="46" t="str" cm="1">
        <f t="array" ref="J1248">_xlfn.IFS(I1248&gt;=750,"Low Risk",AND(I1248&gt;=650,I1248&lt;=749),"Medium Risk",I1248&lt;650,"High Risk")</f>
        <v>High Risk</v>
      </c>
      <c r="N1248" s="4"/>
      <c r="P1248" s="26">
        <v>55.24</v>
      </c>
      <c r="Q1248" s="4" t="str">
        <f t="shared" si="154"/>
        <v>Available</v>
      </c>
      <c r="Y1248" s="24" t="s">
        <v>3355</v>
      </c>
      <c r="Z1248" s="24" t="s">
        <v>35</v>
      </c>
      <c r="AA1248" s="84" t="str">
        <f t="shared" si="149"/>
        <v>Kavita Rath</v>
      </c>
      <c r="AB1248" s="24">
        <v>70.77</v>
      </c>
      <c r="AG1248" s="24" t="s">
        <v>3355</v>
      </c>
      <c r="AH1248" s="4" t="str">
        <f t="shared" si="150"/>
        <v>01247</v>
      </c>
      <c r="AP1248" s="4"/>
      <c r="AU1248" s="24" t="s">
        <v>1377</v>
      </c>
      <c r="AV1248" s="46" t="str">
        <f t="shared" si="151"/>
        <v>Approved</v>
      </c>
      <c r="BA1248" s="24" t="s">
        <v>3355</v>
      </c>
      <c r="BB1248" s="70" t="s">
        <v>175</v>
      </c>
      <c r="BC1248" s="4" t="str">
        <f t="shared" si="152"/>
        <v>Bhubaneswar</v>
      </c>
      <c r="BE1248" s="4"/>
      <c r="BF1248" s="4"/>
      <c r="BG1248" s="24" t="s">
        <v>3355</v>
      </c>
      <c r="BH1248" s="24" t="s">
        <v>35</v>
      </c>
      <c r="BI1248" s="4">
        <f t="shared" si="153"/>
        <v>103.83</v>
      </c>
    </row>
    <row r="1249" spans="9:61">
      <c r="I1249" s="26">
        <v>811</v>
      </c>
      <c r="J1249" s="46" t="str" cm="1">
        <f t="array" ref="J1249">_xlfn.IFS(I1249&gt;=750,"Low Risk",AND(I1249&gt;=650,I1249&lt;=749),"Medium Risk",I1249&lt;650,"High Risk")</f>
        <v>Low Risk</v>
      </c>
      <c r="N1249" s="4"/>
      <c r="P1249" s="24">
        <v>70.77</v>
      </c>
      <c r="Q1249" s="4" t="str">
        <f t="shared" si="154"/>
        <v>Available</v>
      </c>
      <c r="Y1249" s="26" t="s">
        <v>3356</v>
      </c>
      <c r="Z1249" s="26" t="s">
        <v>7</v>
      </c>
      <c r="AA1249" s="84" t="str">
        <f t="shared" si="149"/>
        <v>Rajesh Kumar</v>
      </c>
      <c r="AB1249" s="26">
        <v>99.05</v>
      </c>
      <c r="AG1249" s="26" t="s">
        <v>3356</v>
      </c>
      <c r="AH1249" s="4" t="str">
        <f t="shared" si="150"/>
        <v>01248</v>
      </c>
      <c r="AP1249" s="4"/>
      <c r="AU1249" s="26" t="s">
        <v>1426</v>
      </c>
      <c r="AV1249" s="46" t="str">
        <f t="shared" si="151"/>
        <v>Under Review</v>
      </c>
      <c r="BA1249" s="26" t="s">
        <v>3356</v>
      </c>
      <c r="BB1249" s="71" t="s">
        <v>163</v>
      </c>
      <c r="BC1249" s="4" t="str">
        <f t="shared" si="152"/>
        <v>Jharsuguda</v>
      </c>
      <c r="BE1249" s="4"/>
      <c r="BF1249" s="4"/>
      <c r="BG1249" s="26" t="s">
        <v>3356</v>
      </c>
      <c r="BH1249" s="26" t="s">
        <v>7</v>
      </c>
      <c r="BI1249" s="4">
        <f t="shared" si="153"/>
        <v>209.86</v>
      </c>
    </row>
    <row r="1250" spans="9:61">
      <c r="I1250" s="24">
        <v>859</v>
      </c>
      <c r="J1250" s="46" t="str" cm="1">
        <f t="array" ref="J1250">_xlfn.IFS(I1250&gt;=750,"Low Risk",AND(I1250&gt;=650,I1250&lt;=749),"Medium Risk",I1250&lt;650,"High Risk")</f>
        <v>Low Risk</v>
      </c>
      <c r="N1250" s="4"/>
      <c r="P1250" s="26">
        <v>99.05</v>
      </c>
      <c r="Q1250" s="4" t="str">
        <f t="shared" si="154"/>
        <v>Available</v>
      </c>
      <c r="Y1250" s="24" t="s">
        <v>3357</v>
      </c>
      <c r="Z1250" s="24" t="s">
        <v>35</v>
      </c>
      <c r="AA1250" s="84" t="str">
        <f t="shared" si="149"/>
        <v>Kavita Rath</v>
      </c>
      <c r="AB1250" s="24">
        <v>39.58</v>
      </c>
      <c r="AG1250" s="24" t="s">
        <v>3357</v>
      </c>
      <c r="AH1250" s="4" t="str">
        <f t="shared" si="150"/>
        <v>01249</v>
      </c>
      <c r="AP1250" s="4"/>
      <c r="AU1250" s="24" t="s">
        <v>1377</v>
      </c>
      <c r="AV1250" s="46" t="str">
        <f t="shared" si="151"/>
        <v>Approved</v>
      </c>
      <c r="BA1250" s="24" t="s">
        <v>3357</v>
      </c>
      <c r="BB1250" s="70" t="s">
        <v>347</v>
      </c>
      <c r="BC1250" s="4" t="str">
        <f t="shared" si="152"/>
        <v>Cuttack</v>
      </c>
      <c r="BE1250" s="4"/>
      <c r="BF1250" s="4"/>
      <c r="BG1250" s="24" t="s">
        <v>3357</v>
      </c>
      <c r="BH1250" s="24" t="s">
        <v>35</v>
      </c>
      <c r="BI1250" s="4">
        <f t="shared" si="153"/>
        <v>103.83</v>
      </c>
    </row>
    <row r="1251" spans="9:61">
      <c r="I1251" s="26">
        <v>745</v>
      </c>
      <c r="J1251" s="46" t="str" cm="1">
        <f t="array" ref="J1251">_xlfn.IFS(I1251&gt;=750,"Low Risk",AND(I1251&gt;=650,I1251&lt;=749),"Medium Risk",I1251&lt;650,"High Risk")</f>
        <v>Medium Risk</v>
      </c>
      <c r="N1251" s="4"/>
      <c r="P1251" s="24">
        <v>39.58</v>
      </c>
      <c r="Q1251" s="4" t="str">
        <f t="shared" si="154"/>
        <v>Available</v>
      </c>
      <c r="Y1251" s="26" t="s">
        <v>3359</v>
      </c>
      <c r="Z1251" s="26" t="s">
        <v>24</v>
      </c>
      <c r="AA1251" s="84" t="str">
        <f t="shared" si="149"/>
        <v>Bikash Nayak</v>
      </c>
      <c r="AB1251" s="26">
        <v>98.7</v>
      </c>
      <c r="AG1251" s="26" t="s">
        <v>3359</v>
      </c>
      <c r="AH1251" s="4" t="str">
        <f t="shared" si="150"/>
        <v>01250</v>
      </c>
      <c r="AP1251" s="4"/>
      <c r="AU1251" s="26" t="s">
        <v>1377</v>
      </c>
      <c r="AV1251" s="46" t="str">
        <f t="shared" si="151"/>
        <v>Approved</v>
      </c>
      <c r="BA1251" s="26" t="s">
        <v>3359</v>
      </c>
      <c r="BB1251" s="71" t="s">
        <v>973</v>
      </c>
      <c r="BC1251" s="4" t="str">
        <f t="shared" si="152"/>
        <v>Sambalpur</v>
      </c>
      <c r="BE1251" s="4"/>
      <c r="BF1251" s="4"/>
      <c r="BG1251" s="26" t="s">
        <v>3359</v>
      </c>
      <c r="BH1251" s="26" t="s">
        <v>24</v>
      </c>
      <c r="BI1251" s="4">
        <f t="shared" si="153"/>
        <v>190.31</v>
      </c>
    </row>
    <row r="1252" spans="9:61">
      <c r="I1252" s="24">
        <v>602</v>
      </c>
      <c r="J1252" s="46" t="str" cm="1">
        <f t="array" ref="J1252">_xlfn.IFS(I1252&gt;=750,"Low Risk",AND(I1252&gt;=650,I1252&lt;=749),"Medium Risk",I1252&lt;650,"High Risk")</f>
        <v>High Risk</v>
      </c>
      <c r="N1252" s="4"/>
      <c r="P1252" s="26">
        <v>98.7</v>
      </c>
      <c r="Q1252" s="4" t="str">
        <f t="shared" si="154"/>
        <v>Available</v>
      </c>
      <c r="Y1252" s="24" t="s">
        <v>3361</v>
      </c>
      <c r="Z1252" s="24" t="s">
        <v>32</v>
      </c>
      <c r="AA1252" s="84" t="str">
        <f t="shared" si="149"/>
        <v>Ramesh Behera</v>
      </c>
      <c r="AB1252" s="24">
        <v>6.84</v>
      </c>
      <c r="AG1252" s="24" t="s">
        <v>3361</v>
      </c>
      <c r="AH1252" s="4" t="str">
        <f t="shared" si="150"/>
        <v>01251</v>
      </c>
      <c r="AP1252" s="4"/>
      <c r="AU1252" s="24" t="s">
        <v>1377</v>
      </c>
      <c r="AV1252" s="46" t="str">
        <f t="shared" si="151"/>
        <v>Approved</v>
      </c>
      <c r="BA1252" s="24" t="s">
        <v>3361</v>
      </c>
      <c r="BB1252" s="70" t="s">
        <v>1344</v>
      </c>
      <c r="BC1252" s="4" t="str">
        <f t="shared" si="152"/>
        <v>Balasore</v>
      </c>
      <c r="BE1252" s="4"/>
      <c r="BF1252" s="4"/>
      <c r="BG1252" s="24" t="s">
        <v>3361</v>
      </c>
      <c r="BH1252" s="24" t="s">
        <v>32</v>
      </c>
      <c r="BI1252" s="4">
        <f t="shared" si="153"/>
        <v>224.53</v>
      </c>
    </row>
    <row r="1253" spans="9:61">
      <c r="I1253" s="26">
        <v>644</v>
      </c>
      <c r="J1253" s="46" t="str" cm="1">
        <f t="array" ref="J1253">_xlfn.IFS(I1253&gt;=750,"Low Risk",AND(I1253&gt;=650,I1253&lt;=749),"Medium Risk",I1253&lt;650,"High Risk")</f>
        <v>High Risk</v>
      </c>
      <c r="N1253" s="4"/>
      <c r="P1253" s="24">
        <v>6.84</v>
      </c>
      <c r="Q1253" s="4" t="str">
        <f t="shared" si="154"/>
        <v>Available</v>
      </c>
      <c r="Y1253" s="26" t="s">
        <v>3362</v>
      </c>
      <c r="Z1253" s="26" t="s">
        <v>12</v>
      </c>
      <c r="AA1253" s="84" t="str">
        <f t="shared" si="149"/>
        <v>Priya Mohanty</v>
      </c>
      <c r="AB1253" s="26">
        <v>14.86</v>
      </c>
      <c r="AG1253" s="26" t="s">
        <v>3362</v>
      </c>
      <c r="AH1253" s="4" t="str">
        <f t="shared" si="150"/>
        <v>01252</v>
      </c>
      <c r="AP1253" s="4"/>
      <c r="AU1253" s="26" t="s">
        <v>1377</v>
      </c>
      <c r="AV1253" s="46" t="str">
        <f t="shared" si="151"/>
        <v>Approved</v>
      </c>
      <c r="BA1253" s="26" t="s">
        <v>3362</v>
      </c>
      <c r="BB1253" s="71" t="s">
        <v>240</v>
      </c>
      <c r="BC1253" s="4" t="str">
        <f t="shared" si="152"/>
        <v>Angul</v>
      </c>
      <c r="BE1253" s="4"/>
      <c r="BF1253" s="4"/>
      <c r="BG1253" s="26" t="s">
        <v>3362</v>
      </c>
      <c r="BH1253" s="26" t="s">
        <v>12</v>
      </c>
      <c r="BI1253" s="4">
        <f t="shared" si="153"/>
        <v>105.8</v>
      </c>
    </row>
    <row r="1254" spans="9:61">
      <c r="I1254" s="24">
        <v>765</v>
      </c>
      <c r="J1254" s="46" t="str" cm="1">
        <f t="array" ref="J1254">_xlfn.IFS(I1254&gt;=750,"Low Risk",AND(I1254&gt;=650,I1254&lt;=749),"Medium Risk",I1254&lt;650,"High Risk")</f>
        <v>Low Risk</v>
      </c>
      <c r="N1254" s="4"/>
      <c r="P1254" s="26">
        <v>14.86</v>
      </c>
      <c r="Q1254" s="4" t="str">
        <f t="shared" si="154"/>
        <v>Available</v>
      </c>
      <c r="Y1254" s="24" t="s">
        <v>3363</v>
      </c>
      <c r="Z1254" s="24" t="s">
        <v>41</v>
      </c>
      <c r="AA1254" s="84" t="str">
        <f t="shared" si="149"/>
        <v>Pooja Tripathi</v>
      </c>
      <c r="AB1254" s="24">
        <v>1.1299999999999999</v>
      </c>
      <c r="AG1254" s="24" t="s">
        <v>3363</v>
      </c>
      <c r="AH1254" s="4" t="str">
        <f t="shared" si="150"/>
        <v>01253</v>
      </c>
      <c r="AP1254" s="4"/>
      <c r="AU1254" s="24" t="s">
        <v>1377</v>
      </c>
      <c r="AV1254" s="46" t="str">
        <f t="shared" si="151"/>
        <v>Approved</v>
      </c>
      <c r="BA1254" s="24" t="s">
        <v>3363</v>
      </c>
      <c r="BB1254" s="70" t="s">
        <v>915</v>
      </c>
      <c r="BC1254" s="4" t="str">
        <f t="shared" si="152"/>
        <v>Balasore</v>
      </c>
      <c r="BE1254" s="4"/>
      <c r="BF1254" s="4"/>
      <c r="BG1254" s="24" t="s">
        <v>3363</v>
      </c>
      <c r="BH1254" s="24" t="s">
        <v>41</v>
      </c>
      <c r="BI1254" s="4">
        <f t="shared" si="153"/>
        <v>251.78</v>
      </c>
    </row>
    <row r="1255" spans="9:61">
      <c r="I1255" s="26">
        <v>560</v>
      </c>
      <c r="J1255" s="46" t="str" cm="1">
        <f t="array" ref="J1255">_xlfn.IFS(I1255&gt;=750,"Low Risk",AND(I1255&gt;=650,I1255&lt;=749),"Medium Risk",I1255&lt;650,"High Risk")</f>
        <v>High Risk</v>
      </c>
      <c r="N1255" s="4"/>
      <c r="P1255" s="24">
        <v>1.1299999999999999</v>
      </c>
      <c r="Q1255" s="4" t="str">
        <f t="shared" si="154"/>
        <v>Available</v>
      </c>
      <c r="Y1255" s="26" t="s">
        <v>3364</v>
      </c>
      <c r="Z1255" s="26" t="s">
        <v>28</v>
      </c>
      <c r="AA1255" s="84" t="str">
        <f t="shared" si="149"/>
        <v>Sunita Sahu</v>
      </c>
      <c r="AB1255" s="26">
        <v>32.549999999999997</v>
      </c>
      <c r="AG1255" s="26" t="s">
        <v>3364</v>
      </c>
      <c r="AH1255" s="4" t="str">
        <f t="shared" si="150"/>
        <v>01254</v>
      </c>
      <c r="AP1255" s="4"/>
      <c r="AU1255" s="26" t="s">
        <v>1386</v>
      </c>
      <c r="AV1255" s="46" t="str">
        <f t="shared" si="151"/>
        <v>Rejected</v>
      </c>
      <c r="BA1255" s="26" t="s">
        <v>3364</v>
      </c>
      <c r="BB1255" s="71" t="s">
        <v>437</v>
      </c>
      <c r="BC1255" s="4" t="str">
        <f t="shared" si="152"/>
        <v>Puri</v>
      </c>
      <c r="BE1255" s="4"/>
      <c r="BF1255" s="4"/>
      <c r="BG1255" s="26" t="s">
        <v>3364</v>
      </c>
      <c r="BH1255" s="26" t="s">
        <v>28</v>
      </c>
      <c r="BI1255" s="4">
        <f t="shared" si="153"/>
        <v>162.30000000000001</v>
      </c>
    </row>
    <row r="1256" spans="9:61">
      <c r="I1256" s="24">
        <v>640</v>
      </c>
      <c r="J1256" s="46" t="str" cm="1">
        <f t="array" ref="J1256">_xlfn.IFS(I1256&gt;=750,"Low Risk",AND(I1256&gt;=650,I1256&lt;=749),"Medium Risk",I1256&lt;650,"High Risk")</f>
        <v>High Risk</v>
      </c>
      <c r="N1256" s="4"/>
      <c r="P1256" s="26">
        <v>32.549999999999997</v>
      </c>
      <c r="Q1256" s="4" t="str">
        <f t="shared" si="154"/>
        <v>Available</v>
      </c>
      <c r="Y1256" s="24" t="s">
        <v>3365</v>
      </c>
      <c r="Z1256" s="24" t="s">
        <v>28</v>
      </c>
      <c r="AA1256" s="84" t="str">
        <f t="shared" si="149"/>
        <v>Sunita Sahu</v>
      </c>
      <c r="AB1256" s="24">
        <v>60.28</v>
      </c>
      <c r="AG1256" s="24" t="s">
        <v>3365</v>
      </c>
      <c r="AH1256" s="4" t="str">
        <f t="shared" si="150"/>
        <v>01255</v>
      </c>
      <c r="AP1256" s="4"/>
      <c r="AU1256" s="24" t="s">
        <v>1377</v>
      </c>
      <c r="AV1256" s="46" t="str">
        <f t="shared" si="151"/>
        <v>Approved</v>
      </c>
      <c r="BA1256" s="24" t="s">
        <v>3365</v>
      </c>
      <c r="BB1256" s="70" t="s">
        <v>1025</v>
      </c>
      <c r="BC1256" s="4" t="str">
        <f t="shared" si="152"/>
        <v>Sambalpur</v>
      </c>
      <c r="BE1256" s="4"/>
      <c r="BF1256" s="4"/>
      <c r="BG1256" s="24" t="s">
        <v>3365</v>
      </c>
      <c r="BH1256" s="24" t="s">
        <v>28</v>
      </c>
      <c r="BI1256" s="4">
        <f t="shared" si="153"/>
        <v>162.30000000000001</v>
      </c>
    </row>
    <row r="1257" spans="9:61">
      <c r="I1257" s="26">
        <v>709</v>
      </c>
      <c r="J1257" s="46" t="str" cm="1">
        <f t="array" ref="J1257">_xlfn.IFS(I1257&gt;=750,"Low Risk",AND(I1257&gt;=650,I1257&lt;=749),"Medium Risk",I1257&lt;650,"High Risk")</f>
        <v>Medium Risk</v>
      </c>
      <c r="N1257" s="4"/>
      <c r="P1257" s="24">
        <v>60.28</v>
      </c>
      <c r="Q1257" s="4" t="str">
        <f t="shared" si="154"/>
        <v>Available</v>
      </c>
      <c r="Y1257" s="26" t="s">
        <v>3367</v>
      </c>
      <c r="Z1257" s="26" t="s">
        <v>28</v>
      </c>
      <c r="AA1257" s="84" t="str">
        <f t="shared" si="149"/>
        <v>Sunita Sahu</v>
      </c>
      <c r="AB1257" s="26">
        <v>61.71</v>
      </c>
      <c r="AG1257" s="26" t="s">
        <v>3367</v>
      </c>
      <c r="AH1257" s="4" t="str">
        <f t="shared" si="150"/>
        <v>01256</v>
      </c>
      <c r="AP1257" s="4"/>
      <c r="AU1257" s="26" t="s">
        <v>1426</v>
      </c>
      <c r="AV1257" s="46" t="str">
        <f t="shared" si="151"/>
        <v>Under Review</v>
      </c>
      <c r="BA1257" s="26" t="s">
        <v>3367</v>
      </c>
      <c r="BB1257" s="71" t="s">
        <v>1279</v>
      </c>
      <c r="BC1257" s="4" t="str">
        <f t="shared" si="152"/>
        <v>Jharsuguda</v>
      </c>
      <c r="BE1257" s="4"/>
      <c r="BF1257" s="4"/>
      <c r="BG1257" s="26" t="s">
        <v>3367</v>
      </c>
      <c r="BH1257" s="26" t="s">
        <v>28</v>
      </c>
      <c r="BI1257" s="4">
        <f t="shared" si="153"/>
        <v>162.30000000000001</v>
      </c>
    </row>
    <row r="1258" spans="9:61">
      <c r="I1258" s="24">
        <v>663</v>
      </c>
      <c r="J1258" s="46" t="str" cm="1">
        <f t="array" ref="J1258">_xlfn.IFS(I1258&gt;=750,"Low Risk",AND(I1258&gt;=650,I1258&lt;=749),"Medium Risk",I1258&lt;650,"High Risk")</f>
        <v>Medium Risk</v>
      </c>
      <c r="N1258" s="4"/>
      <c r="P1258" s="26">
        <v>61.71</v>
      </c>
      <c r="Q1258" s="4" t="str">
        <f t="shared" si="154"/>
        <v>Available</v>
      </c>
      <c r="Y1258" s="24" t="s">
        <v>3369</v>
      </c>
      <c r="Z1258" s="24" t="s">
        <v>16</v>
      </c>
      <c r="AA1258" s="84" t="str">
        <f t="shared" si="149"/>
        <v>Suresh Panda</v>
      </c>
      <c r="AB1258" s="24">
        <v>9.42</v>
      </c>
      <c r="AG1258" s="24" t="s">
        <v>3369</v>
      </c>
      <c r="AH1258" s="4" t="str">
        <f t="shared" si="150"/>
        <v>01257</v>
      </c>
      <c r="AP1258" s="4"/>
      <c r="AU1258" s="24" t="s">
        <v>1426</v>
      </c>
      <c r="AV1258" s="46" t="str">
        <f t="shared" si="151"/>
        <v>Under Review</v>
      </c>
      <c r="BA1258" s="24" t="s">
        <v>3369</v>
      </c>
      <c r="BB1258" s="70" t="s">
        <v>1244</v>
      </c>
      <c r="BC1258" s="4" t="str">
        <f t="shared" si="152"/>
        <v>Cuttack</v>
      </c>
      <c r="BE1258" s="4"/>
      <c r="BF1258" s="4"/>
      <c r="BG1258" s="24" t="s">
        <v>3369</v>
      </c>
      <c r="BH1258" s="24" t="s">
        <v>16</v>
      </c>
      <c r="BI1258" s="4">
        <f t="shared" si="153"/>
        <v>197.62</v>
      </c>
    </row>
    <row r="1259" spans="9:61">
      <c r="I1259" s="26">
        <v>792</v>
      </c>
      <c r="J1259" s="46" t="str" cm="1">
        <f t="array" ref="J1259">_xlfn.IFS(I1259&gt;=750,"Low Risk",AND(I1259&gt;=650,I1259&lt;=749),"Medium Risk",I1259&lt;650,"High Risk")</f>
        <v>Low Risk</v>
      </c>
      <c r="N1259" s="4"/>
      <c r="P1259" s="24">
        <v>9.42</v>
      </c>
      <c r="Q1259" s="4" t="str">
        <f t="shared" si="154"/>
        <v>Available</v>
      </c>
      <c r="Y1259" s="26" t="s">
        <v>3370</v>
      </c>
      <c r="Z1259" s="26" t="s">
        <v>20</v>
      </c>
      <c r="AA1259" s="84" t="str">
        <f t="shared" si="149"/>
        <v>Anita Das</v>
      </c>
      <c r="AB1259" s="26"/>
      <c r="AG1259" s="26" t="s">
        <v>3370</v>
      </c>
      <c r="AH1259" s="4" t="str">
        <f t="shared" si="150"/>
        <v>01258</v>
      </c>
      <c r="AP1259" s="4"/>
      <c r="AU1259" s="26" t="s">
        <v>1386</v>
      </c>
      <c r="AV1259" s="46" t="str">
        <f t="shared" si="151"/>
        <v>Rejected</v>
      </c>
      <c r="BA1259" s="26" t="s">
        <v>3370</v>
      </c>
      <c r="BB1259" s="71" t="s">
        <v>107</v>
      </c>
      <c r="BC1259" s="4" t="str">
        <f t="shared" si="152"/>
        <v>Dhenkanal</v>
      </c>
      <c r="BE1259" s="4"/>
      <c r="BF1259" s="4"/>
      <c r="BG1259" s="26" t="s">
        <v>3370</v>
      </c>
      <c r="BH1259" s="26" t="s">
        <v>20</v>
      </c>
      <c r="BI1259" s="4">
        <f t="shared" si="153"/>
        <v>104.66</v>
      </c>
    </row>
    <row r="1260" spans="9:61">
      <c r="I1260" s="24">
        <v>740</v>
      </c>
      <c r="J1260" s="46" t="str" cm="1">
        <f t="array" ref="J1260">_xlfn.IFS(I1260&gt;=750,"Low Risk",AND(I1260&gt;=650,I1260&lt;=749),"Medium Risk",I1260&lt;650,"High Risk")</f>
        <v>Medium Risk</v>
      </c>
      <c r="N1260" s="4"/>
      <c r="P1260" s="26"/>
      <c r="Q1260" s="4" t="str">
        <f t="shared" si="154"/>
        <v>missing</v>
      </c>
      <c r="Y1260" s="24" t="s">
        <v>3371</v>
      </c>
      <c r="Z1260" s="24" t="s">
        <v>28</v>
      </c>
      <c r="AA1260" s="84" t="str">
        <f t="shared" si="149"/>
        <v>Sunita Sahu</v>
      </c>
      <c r="AB1260" s="24">
        <v>59.64</v>
      </c>
      <c r="AG1260" s="24" t="s">
        <v>3371</v>
      </c>
      <c r="AH1260" s="4" t="str">
        <f t="shared" si="150"/>
        <v>01259</v>
      </c>
      <c r="AP1260" s="4"/>
      <c r="AU1260" s="24" t="s">
        <v>1377</v>
      </c>
      <c r="AV1260" s="46" t="str">
        <f t="shared" si="151"/>
        <v>Approved</v>
      </c>
      <c r="BA1260" s="24" t="s">
        <v>3371</v>
      </c>
      <c r="BB1260" s="70" t="s">
        <v>843</v>
      </c>
      <c r="BC1260" s="4" t="str">
        <f t="shared" si="152"/>
        <v>Balasore</v>
      </c>
      <c r="BE1260" s="4"/>
      <c r="BF1260" s="4"/>
      <c r="BG1260" s="24" t="s">
        <v>3371</v>
      </c>
      <c r="BH1260" s="24" t="s">
        <v>28</v>
      </c>
      <c r="BI1260" s="4">
        <f t="shared" si="153"/>
        <v>162.30000000000001</v>
      </c>
    </row>
    <row r="1261" spans="9:61">
      <c r="I1261" s="26">
        <v>629</v>
      </c>
      <c r="J1261" s="46" t="str" cm="1">
        <f t="array" ref="J1261">_xlfn.IFS(I1261&gt;=750,"Low Risk",AND(I1261&gt;=650,I1261&lt;=749),"Medium Risk",I1261&lt;650,"High Risk")</f>
        <v>High Risk</v>
      </c>
      <c r="N1261" s="4"/>
      <c r="P1261" s="24">
        <v>59.64</v>
      </c>
      <c r="Q1261" s="4" t="str">
        <f t="shared" si="154"/>
        <v>Available</v>
      </c>
      <c r="Y1261" s="26" t="s">
        <v>3372</v>
      </c>
      <c r="Z1261" s="26" t="s">
        <v>24</v>
      </c>
      <c r="AA1261" s="84" t="str">
        <f t="shared" si="149"/>
        <v>Bikash Nayak</v>
      </c>
      <c r="AB1261" s="26">
        <v>61.17</v>
      </c>
      <c r="AG1261" s="26" t="s">
        <v>3372</v>
      </c>
      <c r="AH1261" s="4" t="str">
        <f t="shared" si="150"/>
        <v>01260</v>
      </c>
      <c r="AP1261" s="4"/>
      <c r="AU1261" s="26" t="s">
        <v>1426</v>
      </c>
      <c r="AV1261" s="46" t="str">
        <f t="shared" si="151"/>
        <v>Under Review</v>
      </c>
      <c r="BA1261" s="26" t="s">
        <v>3372</v>
      </c>
      <c r="BB1261" s="71" t="s">
        <v>149</v>
      </c>
      <c r="BC1261" s="4" t="str">
        <f t="shared" si="152"/>
        <v>Cuttack</v>
      </c>
      <c r="BE1261" s="4"/>
      <c r="BF1261" s="4"/>
      <c r="BG1261" s="26" t="s">
        <v>3372</v>
      </c>
      <c r="BH1261" s="26" t="s">
        <v>24</v>
      </c>
      <c r="BI1261" s="4">
        <f t="shared" si="153"/>
        <v>190.31</v>
      </c>
    </row>
    <row r="1262" spans="9:61">
      <c r="I1262" s="24">
        <v>690</v>
      </c>
      <c r="J1262" s="46" t="str" cm="1">
        <f t="array" ref="J1262">_xlfn.IFS(I1262&gt;=750,"Low Risk",AND(I1262&gt;=650,I1262&lt;=749),"Medium Risk",I1262&lt;650,"High Risk")</f>
        <v>Medium Risk</v>
      </c>
      <c r="N1262" s="4"/>
      <c r="P1262" s="26">
        <v>61.17</v>
      </c>
      <c r="Q1262" s="4" t="str">
        <f t="shared" si="154"/>
        <v>Available</v>
      </c>
      <c r="Y1262" s="24" t="s">
        <v>3373</v>
      </c>
      <c r="Z1262" s="24" t="s">
        <v>35</v>
      </c>
      <c r="AA1262" s="84" t="str">
        <f t="shared" si="149"/>
        <v>Kavita Rath</v>
      </c>
      <c r="AB1262" s="24">
        <v>32.520000000000003</v>
      </c>
      <c r="AG1262" s="24" t="s">
        <v>3373</v>
      </c>
      <c r="AH1262" s="4" t="str">
        <f t="shared" si="150"/>
        <v>01261</v>
      </c>
      <c r="AP1262" s="4"/>
      <c r="AU1262" s="24" t="s">
        <v>1426</v>
      </c>
      <c r="AV1262" s="46" t="str">
        <f t="shared" si="151"/>
        <v>Under Review</v>
      </c>
      <c r="BA1262" s="24" t="s">
        <v>3373</v>
      </c>
      <c r="BB1262" s="70" t="s">
        <v>608</v>
      </c>
      <c r="BC1262" s="4" t="str">
        <f t="shared" si="152"/>
        <v>Dhenkanal</v>
      </c>
      <c r="BE1262" s="4"/>
      <c r="BF1262" s="4"/>
      <c r="BG1262" s="24" t="s">
        <v>3373</v>
      </c>
      <c r="BH1262" s="24" t="s">
        <v>35</v>
      </c>
      <c r="BI1262" s="4">
        <f t="shared" si="153"/>
        <v>103.83</v>
      </c>
    </row>
    <row r="1263" spans="9:61">
      <c r="I1263" s="26">
        <v>611</v>
      </c>
      <c r="J1263" s="46" t="str" cm="1">
        <f t="array" ref="J1263">_xlfn.IFS(I1263&gt;=750,"Low Risk",AND(I1263&gt;=650,I1263&lt;=749),"Medium Risk",I1263&lt;650,"High Risk")</f>
        <v>High Risk</v>
      </c>
      <c r="N1263" s="4"/>
      <c r="P1263" s="24">
        <v>32.520000000000003</v>
      </c>
      <c r="Q1263" s="4" t="str">
        <f t="shared" si="154"/>
        <v>Available</v>
      </c>
      <c r="Y1263" s="26" t="s">
        <v>3374</v>
      </c>
      <c r="Z1263" s="26" t="s">
        <v>38</v>
      </c>
      <c r="AA1263" s="84" t="str">
        <f t="shared" si="149"/>
        <v>Deepak Mishra</v>
      </c>
      <c r="AB1263" s="26">
        <v>72.569999999999993</v>
      </c>
      <c r="AG1263" s="26" t="s">
        <v>3374</v>
      </c>
      <c r="AH1263" s="4" t="str">
        <f t="shared" si="150"/>
        <v>01262</v>
      </c>
      <c r="AP1263" s="4"/>
      <c r="AU1263" s="26" t="s">
        <v>1426</v>
      </c>
      <c r="AV1263" s="46" t="str">
        <f t="shared" si="151"/>
        <v>Under Review</v>
      </c>
      <c r="BA1263" s="26" t="s">
        <v>3374</v>
      </c>
      <c r="BB1263" s="71" t="s">
        <v>99</v>
      </c>
      <c r="BC1263" s="4" t="str">
        <f t="shared" si="152"/>
        <v>Berhampur</v>
      </c>
      <c r="BE1263" s="4"/>
      <c r="BF1263" s="4"/>
      <c r="BG1263" s="26" t="s">
        <v>3374</v>
      </c>
      <c r="BH1263" s="26" t="s">
        <v>38</v>
      </c>
      <c r="BI1263" s="4">
        <f t="shared" si="153"/>
        <v>144.97999999999999</v>
      </c>
    </row>
    <row r="1264" spans="9:61">
      <c r="I1264" s="24">
        <v>887</v>
      </c>
      <c r="J1264" s="46" t="str" cm="1">
        <f t="array" ref="J1264">_xlfn.IFS(I1264&gt;=750,"Low Risk",AND(I1264&gt;=650,I1264&lt;=749),"Medium Risk",I1264&lt;650,"High Risk")</f>
        <v>Low Risk</v>
      </c>
      <c r="N1264" s="4"/>
      <c r="P1264" s="26">
        <v>72.569999999999993</v>
      </c>
      <c r="Q1264" s="4" t="str">
        <f t="shared" si="154"/>
        <v>Available</v>
      </c>
      <c r="Y1264" s="24" t="s">
        <v>3375</v>
      </c>
      <c r="Z1264" s="24" t="s">
        <v>28</v>
      </c>
      <c r="AA1264" s="84" t="str">
        <f t="shared" si="149"/>
        <v>Sunita Sahu</v>
      </c>
      <c r="AB1264" s="24">
        <v>67.86</v>
      </c>
      <c r="AG1264" s="24" t="s">
        <v>3375</v>
      </c>
      <c r="AH1264" s="4" t="str">
        <f t="shared" si="150"/>
        <v>01263</v>
      </c>
      <c r="AP1264" s="4"/>
      <c r="AU1264" s="24" t="s">
        <v>1377</v>
      </c>
      <c r="AV1264" s="46" t="str">
        <f t="shared" si="151"/>
        <v>Approved</v>
      </c>
      <c r="BA1264" s="24" t="s">
        <v>3375</v>
      </c>
      <c r="BB1264" s="70" t="s">
        <v>342</v>
      </c>
      <c r="BC1264" s="4" t="str">
        <f t="shared" si="152"/>
        <v>Angul</v>
      </c>
      <c r="BE1264" s="4"/>
      <c r="BF1264" s="4"/>
      <c r="BG1264" s="24" t="s">
        <v>3375</v>
      </c>
      <c r="BH1264" s="24" t="s">
        <v>28</v>
      </c>
      <c r="BI1264" s="4">
        <f t="shared" si="153"/>
        <v>162.30000000000001</v>
      </c>
    </row>
    <row r="1265" spans="9:61">
      <c r="I1265" s="26">
        <v>879</v>
      </c>
      <c r="J1265" s="46" t="str" cm="1">
        <f t="array" ref="J1265">_xlfn.IFS(I1265&gt;=750,"Low Risk",AND(I1265&gt;=650,I1265&lt;=749),"Medium Risk",I1265&lt;650,"High Risk")</f>
        <v>Low Risk</v>
      </c>
      <c r="N1265" s="4"/>
      <c r="P1265" s="24">
        <v>67.86</v>
      </c>
      <c r="Q1265" s="4" t="str">
        <f t="shared" si="154"/>
        <v>Available</v>
      </c>
      <c r="Y1265" s="26" t="s">
        <v>3376</v>
      </c>
      <c r="Z1265" s="26" t="s">
        <v>12</v>
      </c>
      <c r="AA1265" s="84" t="str">
        <f t="shared" si="149"/>
        <v>Priya Mohanty</v>
      </c>
      <c r="AB1265" s="26">
        <v>94.29</v>
      </c>
      <c r="AG1265" s="26" t="s">
        <v>3376</v>
      </c>
      <c r="AH1265" s="4" t="str">
        <f t="shared" si="150"/>
        <v>01264</v>
      </c>
      <c r="AP1265" s="4"/>
      <c r="AU1265" s="26" t="s">
        <v>1426</v>
      </c>
      <c r="AV1265" s="46" t="str">
        <f t="shared" si="151"/>
        <v>Under Review</v>
      </c>
      <c r="BA1265" s="26" t="s">
        <v>3376</v>
      </c>
      <c r="BB1265" s="71" t="s">
        <v>522</v>
      </c>
      <c r="BC1265" s="4" t="str">
        <f t="shared" si="152"/>
        <v>Dhenkanal</v>
      </c>
      <c r="BE1265" s="4"/>
      <c r="BF1265" s="4"/>
      <c r="BG1265" s="26" t="s">
        <v>3376</v>
      </c>
      <c r="BH1265" s="26" t="s">
        <v>12</v>
      </c>
      <c r="BI1265" s="4">
        <f t="shared" si="153"/>
        <v>105.8</v>
      </c>
    </row>
    <row r="1266" spans="9:61">
      <c r="I1266" s="24">
        <v>719</v>
      </c>
      <c r="J1266" s="46" t="str" cm="1">
        <f t="array" ref="J1266">_xlfn.IFS(I1266&gt;=750,"Low Risk",AND(I1266&gt;=650,I1266&lt;=749),"Medium Risk",I1266&lt;650,"High Risk")</f>
        <v>Medium Risk</v>
      </c>
      <c r="N1266" s="4"/>
      <c r="P1266" s="26">
        <v>94.29</v>
      </c>
      <c r="Q1266" s="4" t="str">
        <f t="shared" si="154"/>
        <v>Available</v>
      </c>
      <c r="Y1266" s="24" t="s">
        <v>3377</v>
      </c>
      <c r="Z1266" s="24" t="s">
        <v>7</v>
      </c>
      <c r="AA1266" s="84" t="str">
        <f t="shared" si="149"/>
        <v>Rajesh Kumar</v>
      </c>
      <c r="AB1266" s="24">
        <v>37.520000000000003</v>
      </c>
      <c r="AG1266" s="24" t="s">
        <v>3377</v>
      </c>
      <c r="AH1266" s="4" t="str">
        <f t="shared" si="150"/>
        <v>01265</v>
      </c>
      <c r="AP1266" s="4"/>
      <c r="AU1266" s="24" t="s">
        <v>1426</v>
      </c>
      <c r="AV1266" s="46" t="str">
        <f t="shared" si="151"/>
        <v>Under Review</v>
      </c>
      <c r="BA1266" s="24" t="s">
        <v>3377</v>
      </c>
      <c r="BB1266" s="70" t="s">
        <v>616</v>
      </c>
      <c r="BC1266" s="4" t="str">
        <f t="shared" si="152"/>
        <v>Bhubaneswar</v>
      </c>
      <c r="BE1266" s="4"/>
      <c r="BF1266" s="4"/>
      <c r="BG1266" s="24" t="s">
        <v>3377</v>
      </c>
      <c r="BH1266" s="24" t="s">
        <v>7</v>
      </c>
      <c r="BI1266" s="4">
        <f t="shared" si="153"/>
        <v>209.86</v>
      </c>
    </row>
    <row r="1267" spans="9:61">
      <c r="I1267" s="26">
        <v>604</v>
      </c>
      <c r="J1267" s="46" t="str" cm="1">
        <f t="array" ref="J1267">_xlfn.IFS(I1267&gt;=750,"Low Risk",AND(I1267&gt;=650,I1267&lt;=749),"Medium Risk",I1267&lt;650,"High Risk")</f>
        <v>High Risk</v>
      </c>
      <c r="N1267" s="4"/>
      <c r="P1267" s="24">
        <v>37.520000000000003</v>
      </c>
      <c r="Q1267" s="4" t="str">
        <f t="shared" si="154"/>
        <v>Available</v>
      </c>
      <c r="Y1267" s="26" t="s">
        <v>3378</v>
      </c>
      <c r="Z1267" s="26" t="s">
        <v>38</v>
      </c>
      <c r="AA1267" s="84" t="str">
        <f t="shared" si="149"/>
        <v>Deepak Mishra</v>
      </c>
      <c r="AB1267" s="26">
        <v>23.41</v>
      </c>
      <c r="AG1267" s="26" t="s">
        <v>3378</v>
      </c>
      <c r="AH1267" s="4" t="str">
        <f t="shared" si="150"/>
        <v>01266</v>
      </c>
      <c r="AP1267" s="4"/>
      <c r="AU1267" s="26" t="s">
        <v>1386</v>
      </c>
      <c r="AV1267" s="46" t="str">
        <f t="shared" si="151"/>
        <v>Rejected</v>
      </c>
      <c r="BA1267" s="26" t="s">
        <v>3378</v>
      </c>
      <c r="BB1267" s="71" t="s">
        <v>541</v>
      </c>
      <c r="BC1267" s="4" t="str">
        <f t="shared" si="152"/>
        <v>Cuttack</v>
      </c>
      <c r="BE1267" s="4"/>
      <c r="BF1267" s="4"/>
      <c r="BG1267" s="26" t="s">
        <v>3378</v>
      </c>
      <c r="BH1267" s="26" t="s">
        <v>38</v>
      </c>
      <c r="BI1267" s="4">
        <f t="shared" si="153"/>
        <v>144.97999999999999</v>
      </c>
    </row>
    <row r="1268" spans="9:61">
      <c r="I1268" s="24">
        <v>667</v>
      </c>
      <c r="J1268" s="46" t="str" cm="1">
        <f t="array" ref="J1268">_xlfn.IFS(I1268&gt;=750,"Low Risk",AND(I1268&gt;=650,I1268&lt;=749),"Medium Risk",I1268&lt;650,"High Risk")</f>
        <v>Medium Risk</v>
      </c>
      <c r="N1268" s="4"/>
      <c r="P1268" s="26">
        <v>23.41</v>
      </c>
      <c r="Q1268" s="4" t="str">
        <f t="shared" si="154"/>
        <v>Available</v>
      </c>
      <c r="Y1268" s="24" t="s">
        <v>3379</v>
      </c>
      <c r="Z1268" s="24" t="s">
        <v>41</v>
      </c>
      <c r="AA1268" s="84" t="str">
        <f t="shared" si="149"/>
        <v>Pooja Tripathi</v>
      </c>
      <c r="AB1268" s="24">
        <v>30.9</v>
      </c>
      <c r="AG1268" s="24" t="s">
        <v>3379</v>
      </c>
      <c r="AH1268" s="4" t="str">
        <f t="shared" si="150"/>
        <v>01267</v>
      </c>
      <c r="AP1268" s="4"/>
      <c r="AU1268" s="24" t="s">
        <v>1381</v>
      </c>
      <c r="AV1268" s="46" t="str">
        <f t="shared" si="151"/>
        <v>Rejected</v>
      </c>
      <c r="BA1268" s="24" t="s">
        <v>3379</v>
      </c>
      <c r="BB1268" s="70" t="s">
        <v>309</v>
      </c>
      <c r="BC1268" s="4" t="str">
        <f t="shared" si="152"/>
        <v>Jharsuguda</v>
      </c>
      <c r="BE1268" s="4"/>
      <c r="BF1268" s="4"/>
      <c r="BG1268" s="24" t="s">
        <v>3379</v>
      </c>
      <c r="BH1268" s="24" t="s">
        <v>41</v>
      </c>
      <c r="BI1268" s="4">
        <f t="shared" si="153"/>
        <v>251.78</v>
      </c>
    </row>
    <row r="1269" spans="9:61">
      <c r="I1269" s="26">
        <v>728</v>
      </c>
      <c r="J1269" s="46" t="str" cm="1">
        <f t="array" ref="J1269">_xlfn.IFS(I1269&gt;=750,"Low Risk",AND(I1269&gt;=650,I1269&lt;=749),"Medium Risk",I1269&lt;650,"High Risk")</f>
        <v>Medium Risk</v>
      </c>
      <c r="N1269" s="4"/>
      <c r="P1269" s="24">
        <v>30.9</v>
      </c>
      <c r="Q1269" s="4" t="str">
        <f t="shared" si="154"/>
        <v>Available</v>
      </c>
      <c r="Y1269" s="26" t="s">
        <v>3380</v>
      </c>
      <c r="Z1269" s="26" t="s">
        <v>35</v>
      </c>
      <c r="AA1269" s="84" t="str">
        <f t="shared" si="149"/>
        <v>Kavita Rath</v>
      </c>
      <c r="AB1269" s="26">
        <v>98.63</v>
      </c>
      <c r="AG1269" s="26" t="s">
        <v>3380</v>
      </c>
      <c r="AH1269" s="4" t="str">
        <f t="shared" si="150"/>
        <v>01268</v>
      </c>
      <c r="AP1269" s="4"/>
      <c r="AU1269" s="26" t="s">
        <v>1377</v>
      </c>
      <c r="AV1269" s="46" t="str">
        <f t="shared" si="151"/>
        <v>Approved</v>
      </c>
      <c r="BA1269" s="26" t="s">
        <v>3380</v>
      </c>
      <c r="BB1269" s="71" t="s">
        <v>383</v>
      </c>
      <c r="BC1269" s="4" t="str">
        <f t="shared" si="152"/>
        <v>Rourkela</v>
      </c>
      <c r="BE1269" s="4"/>
      <c r="BF1269" s="4"/>
      <c r="BG1269" s="26" t="s">
        <v>3380</v>
      </c>
      <c r="BH1269" s="26" t="s">
        <v>35</v>
      </c>
      <c r="BI1269" s="4">
        <f t="shared" si="153"/>
        <v>103.83</v>
      </c>
    </row>
    <row r="1270" spans="9:61">
      <c r="I1270" s="24">
        <v>557</v>
      </c>
      <c r="J1270" s="46" t="str" cm="1">
        <f t="array" ref="J1270">_xlfn.IFS(I1270&gt;=750,"Low Risk",AND(I1270&gt;=650,I1270&lt;=749),"Medium Risk",I1270&lt;650,"High Risk")</f>
        <v>High Risk</v>
      </c>
      <c r="N1270" s="4"/>
      <c r="P1270" s="26">
        <v>98.63</v>
      </c>
      <c r="Q1270" s="4" t="str">
        <f t="shared" si="154"/>
        <v>Available</v>
      </c>
      <c r="Y1270" s="24" t="s">
        <v>3381</v>
      </c>
      <c r="Z1270" s="24" t="s">
        <v>7</v>
      </c>
      <c r="AA1270" s="84" t="str">
        <f t="shared" si="149"/>
        <v>Rajesh Kumar</v>
      </c>
      <c r="AB1270" s="24">
        <v>42.38</v>
      </c>
      <c r="AG1270" s="24" t="s">
        <v>3381</v>
      </c>
      <c r="AH1270" s="4" t="str">
        <f t="shared" si="150"/>
        <v>01269</v>
      </c>
      <c r="AP1270" s="4"/>
      <c r="AU1270" s="24" t="s">
        <v>1426</v>
      </c>
      <c r="AV1270" s="46" t="str">
        <f t="shared" si="151"/>
        <v>Under Review</v>
      </c>
      <c r="BA1270" s="24" t="s">
        <v>3381</v>
      </c>
      <c r="BB1270" s="70" t="s">
        <v>588</v>
      </c>
      <c r="BC1270" s="4" t="str">
        <f t="shared" si="152"/>
        <v>Jharsuguda</v>
      </c>
      <c r="BE1270" s="4"/>
      <c r="BF1270" s="4"/>
      <c r="BG1270" s="24" t="s">
        <v>3381</v>
      </c>
      <c r="BH1270" s="24" t="s">
        <v>7</v>
      </c>
      <c r="BI1270" s="4">
        <f t="shared" si="153"/>
        <v>209.86</v>
      </c>
    </row>
    <row r="1271" spans="9:61">
      <c r="I1271" s="26">
        <v>657</v>
      </c>
      <c r="J1271" s="46" t="str" cm="1">
        <f t="array" ref="J1271">_xlfn.IFS(I1271&gt;=750,"Low Risk",AND(I1271&gt;=650,I1271&lt;=749),"Medium Risk",I1271&lt;650,"High Risk")</f>
        <v>Medium Risk</v>
      </c>
      <c r="N1271" s="4"/>
      <c r="P1271" s="24">
        <v>42.38</v>
      </c>
      <c r="Q1271" s="4" t="str">
        <f t="shared" si="154"/>
        <v>Available</v>
      </c>
      <c r="Y1271" s="26" t="s">
        <v>3382</v>
      </c>
      <c r="Z1271" s="26" t="s">
        <v>7</v>
      </c>
      <c r="AA1271" s="84" t="str">
        <f t="shared" si="149"/>
        <v>Rajesh Kumar</v>
      </c>
      <c r="AB1271" s="26">
        <v>58.59</v>
      </c>
      <c r="AG1271" s="26" t="s">
        <v>3382</v>
      </c>
      <c r="AH1271" s="4" t="str">
        <f t="shared" si="150"/>
        <v>01270</v>
      </c>
      <c r="AP1271" s="4"/>
      <c r="AU1271" s="26" t="s">
        <v>1381</v>
      </c>
      <c r="AV1271" s="46" t="str">
        <f t="shared" si="151"/>
        <v>Rejected</v>
      </c>
      <c r="BA1271" s="26" t="s">
        <v>3382</v>
      </c>
      <c r="BB1271" s="71" t="s">
        <v>61</v>
      </c>
      <c r="BC1271" s="4" t="str">
        <f t="shared" si="152"/>
        <v>Balasore</v>
      </c>
      <c r="BE1271" s="4"/>
      <c r="BF1271" s="4"/>
      <c r="BG1271" s="26" t="s">
        <v>3382</v>
      </c>
      <c r="BH1271" s="26" t="s">
        <v>7</v>
      </c>
      <c r="BI1271" s="4">
        <f t="shared" si="153"/>
        <v>209.86</v>
      </c>
    </row>
    <row r="1272" spans="9:61">
      <c r="I1272" s="24">
        <v>835</v>
      </c>
      <c r="J1272" s="46" t="str" cm="1">
        <f t="array" ref="J1272">_xlfn.IFS(I1272&gt;=750,"Low Risk",AND(I1272&gt;=650,I1272&lt;=749),"Medium Risk",I1272&lt;650,"High Risk")</f>
        <v>Low Risk</v>
      </c>
      <c r="N1272" s="4"/>
      <c r="P1272" s="26">
        <v>58.59</v>
      </c>
      <c r="Q1272" s="4" t="str">
        <f t="shared" si="154"/>
        <v>Available</v>
      </c>
      <c r="Y1272" s="24" t="s">
        <v>3384</v>
      </c>
      <c r="Z1272" s="24" t="s">
        <v>41</v>
      </c>
      <c r="AA1272" s="84" t="str">
        <f t="shared" si="149"/>
        <v>Pooja Tripathi</v>
      </c>
      <c r="AB1272" s="24">
        <v>45.5</v>
      </c>
      <c r="AG1272" s="24" t="s">
        <v>3384</v>
      </c>
      <c r="AH1272" s="4" t="str">
        <f t="shared" si="150"/>
        <v>01271</v>
      </c>
      <c r="AP1272" s="4"/>
      <c r="AU1272" s="24" t="s">
        <v>1426</v>
      </c>
      <c r="AV1272" s="46" t="str">
        <f t="shared" si="151"/>
        <v>Under Review</v>
      </c>
      <c r="BA1272" s="24" t="s">
        <v>3384</v>
      </c>
      <c r="BB1272" s="70" t="s">
        <v>584</v>
      </c>
      <c r="BC1272" s="4" t="str">
        <f t="shared" si="152"/>
        <v>Cuttack</v>
      </c>
      <c r="BE1272" s="4"/>
      <c r="BF1272" s="4"/>
      <c r="BG1272" s="24" t="s">
        <v>3384</v>
      </c>
      <c r="BH1272" s="24" t="s">
        <v>41</v>
      </c>
      <c r="BI1272" s="4">
        <f t="shared" si="153"/>
        <v>251.78</v>
      </c>
    </row>
    <row r="1273" spans="9:61">
      <c r="I1273" s="26">
        <v>866</v>
      </c>
      <c r="J1273" s="46" t="str" cm="1">
        <f t="array" ref="J1273">_xlfn.IFS(I1273&gt;=750,"Low Risk",AND(I1273&gt;=650,I1273&lt;=749),"Medium Risk",I1273&lt;650,"High Risk")</f>
        <v>Low Risk</v>
      </c>
      <c r="N1273" s="4"/>
      <c r="P1273" s="24">
        <v>45.5</v>
      </c>
      <c r="Q1273" s="4" t="str">
        <f t="shared" si="154"/>
        <v>Available</v>
      </c>
      <c r="Y1273" s="26" t="s">
        <v>3385</v>
      </c>
      <c r="Z1273" s="26" t="s">
        <v>35</v>
      </c>
      <c r="AA1273" s="84" t="str">
        <f t="shared" si="149"/>
        <v>Kavita Rath</v>
      </c>
      <c r="AB1273" s="26">
        <v>29.2</v>
      </c>
      <c r="AG1273" s="26" t="s">
        <v>3385</v>
      </c>
      <c r="AH1273" s="4" t="str">
        <f t="shared" si="150"/>
        <v>01272</v>
      </c>
      <c r="AP1273" s="4"/>
      <c r="AU1273" s="26" t="s">
        <v>1377</v>
      </c>
      <c r="AV1273" s="46" t="str">
        <f t="shared" si="151"/>
        <v>Approved</v>
      </c>
      <c r="BA1273" s="26" t="s">
        <v>3385</v>
      </c>
      <c r="BB1273" s="71" t="s">
        <v>971</v>
      </c>
      <c r="BC1273" s="4" t="str">
        <f t="shared" si="152"/>
        <v>Puri</v>
      </c>
      <c r="BE1273" s="4"/>
      <c r="BF1273" s="4"/>
      <c r="BG1273" s="26" t="s">
        <v>3385</v>
      </c>
      <c r="BH1273" s="26" t="s">
        <v>35</v>
      </c>
      <c r="BI1273" s="4">
        <f t="shared" si="153"/>
        <v>103.83</v>
      </c>
    </row>
    <row r="1274" spans="9:61">
      <c r="I1274" s="24">
        <v>588</v>
      </c>
      <c r="J1274" s="46" t="str" cm="1">
        <f t="array" ref="J1274">_xlfn.IFS(I1274&gt;=750,"Low Risk",AND(I1274&gt;=650,I1274&lt;=749),"Medium Risk",I1274&lt;650,"High Risk")</f>
        <v>High Risk</v>
      </c>
      <c r="N1274" s="4"/>
      <c r="P1274" s="26">
        <v>29.2</v>
      </c>
      <c r="Q1274" s="4" t="str">
        <f t="shared" si="154"/>
        <v>Available</v>
      </c>
      <c r="Y1274" s="24" t="s">
        <v>3386</v>
      </c>
      <c r="Z1274" s="24" t="s">
        <v>12</v>
      </c>
      <c r="AA1274" s="84" t="str">
        <f t="shared" si="149"/>
        <v>Priya Mohanty</v>
      </c>
      <c r="AB1274" s="24">
        <v>97.43</v>
      </c>
      <c r="AG1274" s="24" t="s">
        <v>3386</v>
      </c>
      <c r="AH1274" s="4" t="str">
        <f t="shared" si="150"/>
        <v>01273</v>
      </c>
      <c r="AP1274" s="4"/>
      <c r="AU1274" s="24" t="s">
        <v>1386</v>
      </c>
      <c r="AV1274" s="46" t="str">
        <f t="shared" si="151"/>
        <v>Rejected</v>
      </c>
      <c r="BA1274" s="24" t="s">
        <v>3386</v>
      </c>
      <c r="BB1274" s="70" t="s">
        <v>924</v>
      </c>
      <c r="BC1274" s="4" t="str">
        <f t="shared" si="152"/>
        <v>Bhubaneswar</v>
      </c>
      <c r="BE1274" s="4"/>
      <c r="BF1274" s="4"/>
      <c r="BG1274" s="24" t="s">
        <v>3386</v>
      </c>
      <c r="BH1274" s="24" t="s">
        <v>12</v>
      </c>
      <c r="BI1274" s="4">
        <f t="shared" si="153"/>
        <v>105.8</v>
      </c>
    </row>
    <row r="1275" spans="9:61">
      <c r="I1275" s="26">
        <v>880</v>
      </c>
      <c r="J1275" s="46" t="str" cm="1">
        <f t="array" ref="J1275">_xlfn.IFS(I1275&gt;=750,"Low Risk",AND(I1275&gt;=650,I1275&lt;=749),"Medium Risk",I1275&lt;650,"High Risk")</f>
        <v>Low Risk</v>
      </c>
      <c r="N1275" s="4"/>
      <c r="P1275" s="24">
        <v>97.43</v>
      </c>
      <c r="Q1275" s="4" t="str">
        <f t="shared" si="154"/>
        <v>Available</v>
      </c>
      <c r="Y1275" s="26" t="s">
        <v>3387</v>
      </c>
      <c r="Z1275" s="26" t="s">
        <v>41</v>
      </c>
      <c r="AA1275" s="84" t="str">
        <f t="shared" si="149"/>
        <v>Pooja Tripathi</v>
      </c>
      <c r="AB1275" s="26">
        <v>82.32</v>
      </c>
      <c r="AG1275" s="26" t="s">
        <v>3387</v>
      </c>
      <c r="AH1275" s="4" t="str">
        <f t="shared" si="150"/>
        <v>01274</v>
      </c>
      <c r="AP1275" s="4"/>
      <c r="AU1275" s="26" t="s">
        <v>1377</v>
      </c>
      <c r="AV1275" s="46" t="str">
        <f t="shared" si="151"/>
        <v>Approved</v>
      </c>
      <c r="BA1275" s="26" t="s">
        <v>3387</v>
      </c>
      <c r="BB1275" s="71" t="s">
        <v>110</v>
      </c>
      <c r="BC1275" s="4" t="str">
        <f t="shared" si="152"/>
        <v>Balasore</v>
      </c>
      <c r="BE1275" s="4"/>
      <c r="BF1275" s="4"/>
      <c r="BG1275" s="26" t="s">
        <v>3387</v>
      </c>
      <c r="BH1275" s="26" t="s">
        <v>41</v>
      </c>
      <c r="BI1275" s="4">
        <f t="shared" si="153"/>
        <v>251.78</v>
      </c>
    </row>
    <row r="1276" spans="9:61">
      <c r="I1276" s="24">
        <v>894</v>
      </c>
      <c r="J1276" s="46" t="str" cm="1">
        <f t="array" ref="J1276">_xlfn.IFS(I1276&gt;=750,"Low Risk",AND(I1276&gt;=650,I1276&lt;=749),"Medium Risk",I1276&lt;650,"High Risk")</f>
        <v>Low Risk</v>
      </c>
      <c r="N1276" s="4"/>
      <c r="P1276" s="26">
        <v>82.32</v>
      </c>
      <c r="Q1276" s="4" t="str">
        <f t="shared" si="154"/>
        <v>Available</v>
      </c>
      <c r="Y1276" s="24" t="s">
        <v>3388</v>
      </c>
      <c r="Z1276" s="24" t="s">
        <v>38</v>
      </c>
      <c r="AA1276" s="84" t="str">
        <f t="shared" si="149"/>
        <v>Deepak Mishra</v>
      </c>
      <c r="AB1276" s="24">
        <v>63.29</v>
      </c>
      <c r="AG1276" s="24" t="s">
        <v>3388</v>
      </c>
      <c r="AH1276" s="4" t="str">
        <f t="shared" si="150"/>
        <v>01275</v>
      </c>
      <c r="AP1276" s="4"/>
      <c r="AU1276" s="24" t="s">
        <v>1386</v>
      </c>
      <c r="AV1276" s="46" t="str">
        <f t="shared" si="151"/>
        <v>Rejected</v>
      </c>
      <c r="BA1276" s="24" t="s">
        <v>3388</v>
      </c>
      <c r="BB1276" s="70" t="s">
        <v>939</v>
      </c>
      <c r="BC1276" s="4" t="str">
        <f t="shared" si="152"/>
        <v>Cuttack</v>
      </c>
      <c r="BE1276" s="4"/>
      <c r="BF1276" s="4"/>
      <c r="BG1276" s="24" t="s">
        <v>3388</v>
      </c>
      <c r="BH1276" s="24" t="s">
        <v>38</v>
      </c>
      <c r="BI1276" s="4">
        <f t="shared" si="153"/>
        <v>144.97999999999999</v>
      </c>
    </row>
    <row r="1277" spans="9:61">
      <c r="I1277" s="26">
        <v>610</v>
      </c>
      <c r="J1277" s="46" t="str" cm="1">
        <f t="array" ref="J1277">_xlfn.IFS(I1277&gt;=750,"Low Risk",AND(I1277&gt;=650,I1277&lt;=749),"Medium Risk",I1277&lt;650,"High Risk")</f>
        <v>High Risk</v>
      </c>
      <c r="N1277" s="4"/>
      <c r="P1277" s="24">
        <v>63.29</v>
      </c>
      <c r="Q1277" s="4" t="str">
        <f t="shared" si="154"/>
        <v>Available</v>
      </c>
      <c r="Y1277" s="26" t="s">
        <v>3389</v>
      </c>
      <c r="Z1277" s="26" t="s">
        <v>16</v>
      </c>
      <c r="AA1277" s="84" t="str">
        <f t="shared" si="149"/>
        <v>Suresh Panda</v>
      </c>
      <c r="AB1277" s="26">
        <v>72.33</v>
      </c>
      <c r="AG1277" s="26" t="s">
        <v>3389</v>
      </c>
      <c r="AH1277" s="4" t="str">
        <f t="shared" si="150"/>
        <v>01276</v>
      </c>
      <c r="AP1277" s="4"/>
      <c r="AU1277" s="26" t="s">
        <v>1377</v>
      </c>
      <c r="AV1277" s="46" t="str">
        <f t="shared" si="151"/>
        <v>Approved</v>
      </c>
      <c r="BA1277" s="26" t="s">
        <v>3389</v>
      </c>
      <c r="BB1277" s="71" t="s">
        <v>1226</v>
      </c>
      <c r="BC1277" s="4" t="str">
        <f t="shared" si="152"/>
        <v>Berhampur</v>
      </c>
      <c r="BE1277" s="4"/>
      <c r="BF1277" s="4"/>
      <c r="BG1277" s="26" t="s">
        <v>3389</v>
      </c>
      <c r="BH1277" s="26" t="s">
        <v>16</v>
      </c>
      <c r="BI1277" s="4">
        <f t="shared" si="153"/>
        <v>197.62</v>
      </c>
    </row>
    <row r="1278" spans="9:61">
      <c r="I1278" s="24">
        <v>566</v>
      </c>
      <c r="J1278" s="46" t="str" cm="1">
        <f t="array" ref="J1278">_xlfn.IFS(I1278&gt;=750,"Low Risk",AND(I1278&gt;=650,I1278&lt;=749),"Medium Risk",I1278&lt;650,"High Risk")</f>
        <v>High Risk</v>
      </c>
      <c r="N1278" s="4"/>
      <c r="P1278" s="26">
        <v>72.33</v>
      </c>
      <c r="Q1278" s="4" t="str">
        <f t="shared" si="154"/>
        <v>Available</v>
      </c>
      <c r="Y1278" s="24" t="s">
        <v>3391</v>
      </c>
      <c r="Z1278" s="24" t="s">
        <v>7</v>
      </c>
      <c r="AA1278" s="84" t="str">
        <f t="shared" si="149"/>
        <v>Rajesh Kumar</v>
      </c>
      <c r="AB1278" s="24">
        <v>45.9</v>
      </c>
      <c r="AG1278" s="24" t="s">
        <v>3391</v>
      </c>
      <c r="AH1278" s="4" t="str">
        <f t="shared" si="150"/>
        <v>01277</v>
      </c>
      <c r="AP1278" s="4"/>
      <c r="AU1278" s="24" t="s">
        <v>1381</v>
      </c>
      <c r="AV1278" s="46" t="str">
        <f t="shared" si="151"/>
        <v>Rejected</v>
      </c>
      <c r="BA1278" s="24" t="s">
        <v>3391</v>
      </c>
      <c r="BB1278" s="70" t="s">
        <v>103</v>
      </c>
      <c r="BC1278" s="4" t="str">
        <f t="shared" si="152"/>
        <v>Jharsuguda</v>
      </c>
      <c r="BE1278" s="4"/>
      <c r="BF1278" s="4"/>
      <c r="BG1278" s="24" t="s">
        <v>3391</v>
      </c>
      <c r="BH1278" s="24" t="s">
        <v>7</v>
      </c>
      <c r="BI1278" s="4">
        <f t="shared" si="153"/>
        <v>209.86</v>
      </c>
    </row>
    <row r="1279" spans="9:61">
      <c r="I1279" s="26">
        <v>759</v>
      </c>
      <c r="J1279" s="46" t="str" cm="1">
        <f t="array" ref="J1279">_xlfn.IFS(I1279&gt;=750,"Low Risk",AND(I1279&gt;=650,I1279&lt;=749),"Medium Risk",I1279&lt;650,"High Risk")</f>
        <v>Low Risk</v>
      </c>
      <c r="N1279" s="4"/>
      <c r="P1279" s="24">
        <v>45.9</v>
      </c>
      <c r="Q1279" s="4" t="str">
        <f t="shared" si="154"/>
        <v>Available</v>
      </c>
      <c r="Y1279" s="26" t="s">
        <v>3392</v>
      </c>
      <c r="Z1279" s="26" t="s">
        <v>24</v>
      </c>
      <c r="AA1279" s="84" t="str">
        <f t="shared" si="149"/>
        <v>Bikash Nayak</v>
      </c>
      <c r="AB1279" s="26">
        <v>66.209999999999994</v>
      </c>
      <c r="AG1279" s="26" t="s">
        <v>3392</v>
      </c>
      <c r="AH1279" s="4" t="str">
        <f t="shared" si="150"/>
        <v>01278</v>
      </c>
      <c r="AP1279" s="4"/>
      <c r="AU1279" s="26" t="s">
        <v>1377</v>
      </c>
      <c r="AV1279" s="46" t="str">
        <f t="shared" si="151"/>
        <v>Approved</v>
      </c>
      <c r="BA1279" s="26" t="s">
        <v>3392</v>
      </c>
      <c r="BB1279" s="71" t="s">
        <v>288</v>
      </c>
      <c r="BC1279" s="4" t="str">
        <f t="shared" si="152"/>
        <v>Cuttack</v>
      </c>
      <c r="BE1279" s="4"/>
      <c r="BF1279" s="4"/>
      <c r="BG1279" s="26" t="s">
        <v>3392</v>
      </c>
      <c r="BH1279" s="26" t="s">
        <v>24</v>
      </c>
      <c r="BI1279" s="4">
        <f t="shared" si="153"/>
        <v>190.31</v>
      </c>
    </row>
    <row r="1280" spans="9:61">
      <c r="I1280" s="24">
        <v>663</v>
      </c>
      <c r="J1280" s="46" t="str" cm="1">
        <f t="array" ref="J1280">_xlfn.IFS(I1280&gt;=750,"Low Risk",AND(I1280&gt;=650,I1280&lt;=749),"Medium Risk",I1280&lt;650,"High Risk")</f>
        <v>Medium Risk</v>
      </c>
      <c r="N1280" s="4"/>
      <c r="P1280" s="26">
        <v>66.209999999999994</v>
      </c>
      <c r="Q1280" s="4" t="str">
        <f t="shared" si="154"/>
        <v>Available</v>
      </c>
      <c r="Y1280" s="24" t="s">
        <v>3393</v>
      </c>
      <c r="Z1280" s="24" t="s">
        <v>32</v>
      </c>
      <c r="AA1280" s="84" t="str">
        <f t="shared" si="149"/>
        <v>Ramesh Behera</v>
      </c>
      <c r="AB1280" s="24">
        <v>88.36</v>
      </c>
      <c r="AG1280" s="24" t="s">
        <v>3393</v>
      </c>
      <c r="AH1280" s="4" t="str">
        <f t="shared" si="150"/>
        <v>01279</v>
      </c>
      <c r="AP1280" s="4"/>
      <c r="AU1280" s="24" t="s">
        <v>1377</v>
      </c>
      <c r="AV1280" s="46" t="str">
        <f t="shared" si="151"/>
        <v>Approved</v>
      </c>
      <c r="BA1280" s="24" t="s">
        <v>3393</v>
      </c>
      <c r="BB1280" s="70" t="s">
        <v>772</v>
      </c>
      <c r="BC1280" s="4" t="str">
        <f t="shared" si="152"/>
        <v>Angul</v>
      </c>
      <c r="BE1280" s="4"/>
      <c r="BF1280" s="4"/>
      <c r="BG1280" s="24" t="s">
        <v>3393</v>
      </c>
      <c r="BH1280" s="24" t="s">
        <v>32</v>
      </c>
      <c r="BI1280" s="4">
        <f t="shared" si="153"/>
        <v>224.53</v>
      </c>
    </row>
    <row r="1281" spans="9:61">
      <c r="I1281" s="26">
        <v>876</v>
      </c>
      <c r="J1281" s="46" t="str" cm="1">
        <f t="array" ref="J1281">_xlfn.IFS(I1281&gt;=750,"Low Risk",AND(I1281&gt;=650,I1281&lt;=749),"Medium Risk",I1281&lt;650,"High Risk")</f>
        <v>Low Risk</v>
      </c>
      <c r="N1281" s="4"/>
      <c r="P1281" s="24">
        <v>88.36</v>
      </c>
      <c r="Q1281" s="4" t="str">
        <f t="shared" si="154"/>
        <v>Available</v>
      </c>
      <c r="Y1281" s="26" t="s">
        <v>3395</v>
      </c>
      <c r="Z1281" s="26" t="s">
        <v>28</v>
      </c>
      <c r="AA1281" s="84" t="str">
        <f t="shared" si="149"/>
        <v>Sunita Sahu</v>
      </c>
      <c r="AB1281" s="26">
        <v>39.9</v>
      </c>
      <c r="AG1281" s="26" t="s">
        <v>3395</v>
      </c>
      <c r="AH1281" s="4" t="str">
        <f t="shared" si="150"/>
        <v>01280</v>
      </c>
      <c r="AP1281" s="4"/>
      <c r="AU1281" s="26" t="s">
        <v>1377</v>
      </c>
      <c r="AV1281" s="46" t="str">
        <f t="shared" si="151"/>
        <v>Approved</v>
      </c>
      <c r="BA1281" s="26" t="s">
        <v>3395</v>
      </c>
      <c r="BB1281" s="71" t="s">
        <v>1149</v>
      </c>
      <c r="BC1281" s="4" t="str">
        <f t="shared" si="152"/>
        <v>Bhubaneswar</v>
      </c>
      <c r="BE1281" s="4"/>
      <c r="BF1281" s="4"/>
      <c r="BG1281" s="26" t="s">
        <v>3395</v>
      </c>
      <c r="BH1281" s="26" t="s">
        <v>28</v>
      </c>
      <c r="BI1281" s="4">
        <f t="shared" si="153"/>
        <v>162.30000000000001</v>
      </c>
    </row>
    <row r="1282" spans="9:61">
      <c r="I1282" s="24">
        <v>820</v>
      </c>
      <c r="J1282" s="46" t="str" cm="1">
        <f t="array" ref="J1282">_xlfn.IFS(I1282&gt;=750,"Low Risk",AND(I1282&gt;=650,I1282&lt;=749),"Medium Risk",I1282&lt;650,"High Risk")</f>
        <v>Low Risk</v>
      </c>
      <c r="N1282" s="4"/>
      <c r="P1282" s="26">
        <v>39.9</v>
      </c>
      <c r="Q1282" s="4" t="str">
        <f t="shared" si="154"/>
        <v>Available</v>
      </c>
      <c r="Y1282" s="24" t="s">
        <v>3397</v>
      </c>
      <c r="Z1282" s="24" t="s">
        <v>20</v>
      </c>
      <c r="AA1282" s="84" t="str">
        <f t="shared" si="149"/>
        <v>Anita Das</v>
      </c>
      <c r="AB1282" s="24">
        <v>39.83</v>
      </c>
      <c r="AG1282" s="24" t="s">
        <v>3397</v>
      </c>
      <c r="AH1282" s="4" t="str">
        <f t="shared" si="150"/>
        <v>01281</v>
      </c>
      <c r="AP1282" s="4"/>
      <c r="AU1282" s="24" t="s">
        <v>1377</v>
      </c>
      <c r="AV1282" s="46" t="str">
        <f t="shared" si="151"/>
        <v>Approved</v>
      </c>
      <c r="BA1282" s="24" t="s">
        <v>3397</v>
      </c>
      <c r="BB1282" s="70" t="s">
        <v>397</v>
      </c>
      <c r="BC1282" s="4" t="str">
        <f t="shared" si="152"/>
        <v>Cuttack</v>
      </c>
      <c r="BE1282" s="4"/>
      <c r="BF1282" s="4"/>
      <c r="BG1282" s="24" t="s">
        <v>3397</v>
      </c>
      <c r="BH1282" s="24" t="s">
        <v>20</v>
      </c>
      <c r="BI1282" s="4">
        <f t="shared" si="153"/>
        <v>104.66</v>
      </c>
    </row>
    <row r="1283" spans="9:61">
      <c r="I1283" s="26">
        <v>668</v>
      </c>
      <c r="J1283" s="46" t="str" cm="1">
        <f t="array" ref="J1283">_xlfn.IFS(I1283&gt;=750,"Low Risk",AND(I1283&gt;=650,I1283&lt;=749),"Medium Risk",I1283&lt;650,"High Risk")</f>
        <v>Medium Risk</v>
      </c>
      <c r="N1283" s="4"/>
      <c r="P1283" s="24">
        <v>39.83</v>
      </c>
      <c r="Q1283" s="4" t="str">
        <f t="shared" si="154"/>
        <v>Available</v>
      </c>
      <c r="Y1283" s="26" t="s">
        <v>3400</v>
      </c>
      <c r="Z1283" s="26" t="s">
        <v>41</v>
      </c>
      <c r="AA1283" s="84" t="str">
        <f t="shared" ref="AA1283:AA1346" si="155">VLOOKUP(Z1283,$W$2:$X$11,2,FALSE)</f>
        <v>Pooja Tripathi</v>
      </c>
      <c r="AB1283" s="26">
        <v>83.22</v>
      </c>
      <c r="AG1283" s="26" t="s">
        <v>3400</v>
      </c>
      <c r="AH1283" s="4" t="str">
        <f t="shared" ref="AH1283:AH1346" si="156">RIGHT(AG1283,5)</f>
        <v>01282</v>
      </c>
      <c r="AP1283" s="4"/>
      <c r="AU1283" s="26" t="s">
        <v>1377</v>
      </c>
      <c r="AV1283" s="46" t="str">
        <f t="shared" ref="AV1283:AV1346" si="157">PROPER(TRIM(AU1283))</f>
        <v>Approved</v>
      </c>
      <c r="BA1283" s="26" t="s">
        <v>3400</v>
      </c>
      <c r="BB1283" s="71" t="s">
        <v>1146</v>
      </c>
      <c r="BC1283" s="4" t="str">
        <f t="shared" ref="BC1283:BC1346" si="158">VLOOKUP(BB1283,$AY$2:$AZ$501,2,FALSE)</f>
        <v>Cuttack</v>
      </c>
      <c r="BE1283" s="4"/>
      <c r="BF1283" s="4"/>
      <c r="BG1283" s="26" t="s">
        <v>3400</v>
      </c>
      <c r="BH1283" s="26" t="s">
        <v>41</v>
      </c>
      <c r="BI1283" s="4">
        <f t="shared" ref="BI1283:BI1346" si="159">VLOOKUP(BH1283,$BE$2:$BF$11,2,FALSE)</f>
        <v>251.78</v>
      </c>
    </row>
    <row r="1284" spans="9:61">
      <c r="I1284" s="24">
        <v>814</v>
      </c>
      <c r="J1284" s="46" t="str" cm="1">
        <f t="array" ref="J1284">_xlfn.IFS(I1284&gt;=750,"Low Risk",AND(I1284&gt;=650,I1284&lt;=749),"Medium Risk",I1284&lt;650,"High Risk")</f>
        <v>Low Risk</v>
      </c>
      <c r="N1284" s="4"/>
      <c r="P1284" s="26">
        <v>83.22</v>
      </c>
      <c r="Q1284" s="4" t="str">
        <f t="shared" si="154"/>
        <v>Available</v>
      </c>
      <c r="Y1284" s="24" t="s">
        <v>3401</v>
      </c>
      <c r="Z1284" s="24" t="s">
        <v>12</v>
      </c>
      <c r="AA1284" s="84" t="str">
        <f t="shared" si="155"/>
        <v>Priya Mohanty</v>
      </c>
      <c r="AB1284" s="24">
        <v>86.77</v>
      </c>
      <c r="AG1284" s="24" t="s">
        <v>3401</v>
      </c>
      <c r="AH1284" s="4" t="str">
        <f t="shared" si="156"/>
        <v>01283</v>
      </c>
      <c r="AP1284" s="4"/>
      <c r="AU1284" s="24" t="s">
        <v>1377</v>
      </c>
      <c r="AV1284" s="46" t="str">
        <f t="shared" si="157"/>
        <v>Approved</v>
      </c>
      <c r="BA1284" s="24" t="s">
        <v>3401</v>
      </c>
      <c r="BB1284" s="70" t="s">
        <v>1215</v>
      </c>
      <c r="BC1284" s="4" t="str">
        <f t="shared" si="158"/>
        <v>Sambalpur</v>
      </c>
      <c r="BE1284" s="4"/>
      <c r="BF1284" s="4"/>
      <c r="BG1284" s="24" t="s">
        <v>3401</v>
      </c>
      <c r="BH1284" s="24" t="s">
        <v>12</v>
      </c>
      <c r="BI1284" s="4">
        <f t="shared" si="159"/>
        <v>105.8</v>
      </c>
    </row>
    <row r="1285" spans="9:61">
      <c r="I1285" s="26">
        <v>631</v>
      </c>
      <c r="J1285" s="46" t="str" cm="1">
        <f t="array" ref="J1285">_xlfn.IFS(I1285&gt;=750,"Low Risk",AND(I1285&gt;=650,I1285&lt;=749),"Medium Risk",I1285&lt;650,"High Risk")</f>
        <v>High Risk</v>
      </c>
      <c r="N1285" s="4"/>
      <c r="P1285" s="24">
        <v>86.77</v>
      </c>
      <c r="Q1285" s="4" t="str">
        <f t="shared" si="154"/>
        <v>Available</v>
      </c>
      <c r="Y1285" s="26" t="s">
        <v>3402</v>
      </c>
      <c r="Z1285" s="26" t="s">
        <v>20</v>
      </c>
      <c r="AA1285" s="84" t="str">
        <f t="shared" si="155"/>
        <v>Anita Das</v>
      </c>
      <c r="AB1285" s="26">
        <v>86.78</v>
      </c>
      <c r="AG1285" s="26" t="s">
        <v>3402</v>
      </c>
      <c r="AH1285" s="4" t="str">
        <f t="shared" si="156"/>
        <v>01284</v>
      </c>
      <c r="AP1285" s="4"/>
      <c r="AU1285" s="26" t="s">
        <v>1386</v>
      </c>
      <c r="AV1285" s="46" t="str">
        <f t="shared" si="157"/>
        <v>Rejected</v>
      </c>
      <c r="BA1285" s="26" t="s">
        <v>3402</v>
      </c>
      <c r="BB1285" s="71" t="s">
        <v>1116</v>
      </c>
      <c r="BC1285" s="4" t="str">
        <f t="shared" si="158"/>
        <v>Bhubaneswar</v>
      </c>
      <c r="BE1285" s="4"/>
      <c r="BF1285" s="4"/>
      <c r="BG1285" s="26" t="s">
        <v>3402</v>
      </c>
      <c r="BH1285" s="26" t="s">
        <v>20</v>
      </c>
      <c r="BI1285" s="4">
        <f t="shared" si="159"/>
        <v>104.66</v>
      </c>
    </row>
    <row r="1286" spans="9:61">
      <c r="I1286" s="24">
        <v>858</v>
      </c>
      <c r="J1286" s="46" t="str" cm="1">
        <f t="array" ref="J1286">_xlfn.IFS(I1286&gt;=750,"Low Risk",AND(I1286&gt;=650,I1286&lt;=749),"Medium Risk",I1286&lt;650,"High Risk")</f>
        <v>Low Risk</v>
      </c>
      <c r="N1286" s="4"/>
      <c r="P1286" s="26">
        <v>86.78</v>
      </c>
      <c r="Q1286" s="4" t="str">
        <f t="shared" ref="Q1286:Q1349" si="160">IF(ISBLANK(P1286),"missing","Available")</f>
        <v>Available</v>
      </c>
      <c r="Y1286" s="24" t="s">
        <v>3404</v>
      </c>
      <c r="Z1286" s="24" t="s">
        <v>35</v>
      </c>
      <c r="AA1286" s="84" t="str">
        <f t="shared" si="155"/>
        <v>Kavita Rath</v>
      </c>
      <c r="AB1286" s="24">
        <v>67.14</v>
      </c>
      <c r="AG1286" s="24" t="s">
        <v>3404</v>
      </c>
      <c r="AH1286" s="4" t="str">
        <f t="shared" si="156"/>
        <v>01285</v>
      </c>
      <c r="AP1286" s="4"/>
      <c r="AU1286" s="24" t="s">
        <v>1377</v>
      </c>
      <c r="AV1286" s="46" t="str">
        <f t="shared" si="157"/>
        <v>Approved</v>
      </c>
      <c r="BA1286" s="24" t="s">
        <v>3404</v>
      </c>
      <c r="BB1286" s="70" t="s">
        <v>766</v>
      </c>
      <c r="BC1286" s="4" t="str">
        <f t="shared" si="158"/>
        <v>Berhampur</v>
      </c>
      <c r="BE1286" s="4"/>
      <c r="BF1286" s="4"/>
      <c r="BG1286" s="24" t="s">
        <v>3404</v>
      </c>
      <c r="BH1286" s="24" t="s">
        <v>35</v>
      </c>
      <c r="BI1286" s="4">
        <f t="shared" si="159"/>
        <v>103.83</v>
      </c>
    </row>
    <row r="1287" spans="9:61">
      <c r="I1287" s="26">
        <v>686</v>
      </c>
      <c r="J1287" s="46" t="str" cm="1">
        <f t="array" ref="J1287">_xlfn.IFS(I1287&gt;=750,"Low Risk",AND(I1287&gt;=650,I1287&lt;=749),"Medium Risk",I1287&lt;650,"High Risk")</f>
        <v>Medium Risk</v>
      </c>
      <c r="N1287" s="4"/>
      <c r="P1287" s="24">
        <v>67.14</v>
      </c>
      <c r="Q1287" s="4" t="str">
        <f t="shared" si="160"/>
        <v>Available</v>
      </c>
      <c r="Y1287" s="26" t="s">
        <v>3405</v>
      </c>
      <c r="Z1287" s="26" t="s">
        <v>35</v>
      </c>
      <c r="AA1287" s="84" t="str">
        <f t="shared" si="155"/>
        <v>Kavita Rath</v>
      </c>
      <c r="AB1287" s="26">
        <v>65.319999999999993</v>
      </c>
      <c r="AG1287" s="26" t="s">
        <v>3405</v>
      </c>
      <c r="AH1287" s="4" t="str">
        <f t="shared" si="156"/>
        <v>01286</v>
      </c>
      <c r="AP1287" s="4"/>
      <c r="AU1287" s="26" t="s">
        <v>1386</v>
      </c>
      <c r="AV1287" s="46" t="str">
        <f t="shared" si="157"/>
        <v>Rejected</v>
      </c>
      <c r="BA1287" s="26" t="s">
        <v>3405</v>
      </c>
      <c r="BB1287" s="71" t="s">
        <v>152</v>
      </c>
      <c r="BC1287" s="4" t="str">
        <f t="shared" si="158"/>
        <v>Rourkela</v>
      </c>
      <c r="BE1287" s="4"/>
      <c r="BF1287" s="4"/>
      <c r="BG1287" s="26" t="s">
        <v>3405</v>
      </c>
      <c r="BH1287" s="26" t="s">
        <v>35</v>
      </c>
      <c r="BI1287" s="4">
        <f t="shared" si="159"/>
        <v>103.83</v>
      </c>
    </row>
    <row r="1288" spans="9:61">
      <c r="I1288" s="24">
        <v>577</v>
      </c>
      <c r="J1288" s="46" t="str" cm="1">
        <f t="array" ref="J1288">_xlfn.IFS(I1288&gt;=750,"Low Risk",AND(I1288&gt;=650,I1288&lt;=749),"Medium Risk",I1288&lt;650,"High Risk")</f>
        <v>High Risk</v>
      </c>
      <c r="N1288" s="4"/>
      <c r="P1288" s="26">
        <v>65.319999999999993</v>
      </c>
      <c r="Q1288" s="4" t="str">
        <f t="shared" si="160"/>
        <v>Available</v>
      </c>
      <c r="Y1288" s="24" t="s">
        <v>3407</v>
      </c>
      <c r="Z1288" s="24" t="s">
        <v>41</v>
      </c>
      <c r="AA1288" s="84" t="str">
        <f t="shared" si="155"/>
        <v>Pooja Tripathi</v>
      </c>
      <c r="AB1288" s="24">
        <v>72.06</v>
      </c>
      <c r="AG1288" s="24" t="s">
        <v>3407</v>
      </c>
      <c r="AH1288" s="4" t="str">
        <f t="shared" si="156"/>
        <v>01287</v>
      </c>
      <c r="AP1288" s="4"/>
      <c r="AU1288" s="24" t="s">
        <v>1386</v>
      </c>
      <c r="AV1288" s="46" t="str">
        <f t="shared" si="157"/>
        <v>Rejected</v>
      </c>
      <c r="BA1288" s="24" t="s">
        <v>3407</v>
      </c>
      <c r="BB1288" s="70" t="s">
        <v>1296</v>
      </c>
      <c r="BC1288" s="4" t="str">
        <f t="shared" si="158"/>
        <v>Dhenkanal</v>
      </c>
      <c r="BE1288" s="4"/>
      <c r="BF1288" s="4"/>
      <c r="BG1288" s="24" t="s">
        <v>3407</v>
      </c>
      <c r="BH1288" s="24" t="s">
        <v>41</v>
      </c>
      <c r="BI1288" s="4">
        <f t="shared" si="159"/>
        <v>251.78</v>
      </c>
    </row>
    <row r="1289" spans="9:61">
      <c r="I1289" s="26">
        <v>870</v>
      </c>
      <c r="J1289" s="46" t="str" cm="1">
        <f t="array" ref="J1289">_xlfn.IFS(I1289&gt;=750,"Low Risk",AND(I1289&gt;=650,I1289&lt;=749),"Medium Risk",I1289&lt;650,"High Risk")</f>
        <v>Low Risk</v>
      </c>
      <c r="N1289" s="4"/>
      <c r="P1289" s="24">
        <v>72.06</v>
      </c>
      <c r="Q1289" s="4" t="str">
        <f t="shared" si="160"/>
        <v>Available</v>
      </c>
      <c r="Y1289" s="26" t="s">
        <v>3408</v>
      </c>
      <c r="Z1289" s="26" t="s">
        <v>38</v>
      </c>
      <c r="AA1289" s="84" t="str">
        <f t="shared" si="155"/>
        <v>Deepak Mishra</v>
      </c>
      <c r="AB1289" s="26">
        <v>12.17</v>
      </c>
      <c r="AG1289" s="26" t="s">
        <v>3408</v>
      </c>
      <c r="AH1289" s="4" t="str">
        <f t="shared" si="156"/>
        <v>01288</v>
      </c>
      <c r="AP1289" s="4"/>
      <c r="AU1289" s="26" t="s">
        <v>1381</v>
      </c>
      <c r="AV1289" s="46" t="str">
        <f t="shared" si="157"/>
        <v>Rejected</v>
      </c>
      <c r="BA1289" s="26" t="s">
        <v>3408</v>
      </c>
      <c r="BB1289" s="71" t="s">
        <v>1123</v>
      </c>
      <c r="BC1289" s="4" t="str">
        <f t="shared" si="158"/>
        <v>Rourkela</v>
      </c>
      <c r="BE1289" s="4"/>
      <c r="BF1289" s="4"/>
      <c r="BG1289" s="26" t="s">
        <v>3408</v>
      </c>
      <c r="BH1289" s="26" t="s">
        <v>38</v>
      </c>
      <c r="BI1289" s="4">
        <f t="shared" si="159"/>
        <v>144.97999999999999</v>
      </c>
    </row>
    <row r="1290" spans="9:61">
      <c r="I1290" s="24">
        <v>849</v>
      </c>
      <c r="J1290" s="46" t="str" cm="1">
        <f t="array" ref="J1290">_xlfn.IFS(I1290&gt;=750,"Low Risk",AND(I1290&gt;=650,I1290&lt;=749),"Medium Risk",I1290&lt;650,"High Risk")</f>
        <v>Low Risk</v>
      </c>
      <c r="N1290" s="4"/>
      <c r="P1290" s="26">
        <v>12.17</v>
      </c>
      <c r="Q1290" s="4" t="str">
        <f t="shared" si="160"/>
        <v>Available</v>
      </c>
      <c r="Y1290" s="24" t="s">
        <v>3409</v>
      </c>
      <c r="Z1290" s="24" t="s">
        <v>32</v>
      </c>
      <c r="AA1290" s="84" t="str">
        <f t="shared" si="155"/>
        <v>Ramesh Behera</v>
      </c>
      <c r="AB1290" s="24">
        <v>21.25</v>
      </c>
      <c r="AG1290" s="24" t="s">
        <v>3409</v>
      </c>
      <c r="AH1290" s="4" t="str">
        <f t="shared" si="156"/>
        <v>01289</v>
      </c>
      <c r="AP1290" s="4"/>
      <c r="AU1290" s="24" t="s">
        <v>1377</v>
      </c>
      <c r="AV1290" s="46" t="str">
        <f t="shared" si="157"/>
        <v>Approved</v>
      </c>
      <c r="BA1290" s="24" t="s">
        <v>3409</v>
      </c>
      <c r="BB1290" s="70" t="s">
        <v>262</v>
      </c>
      <c r="BC1290" s="4" t="str">
        <f t="shared" si="158"/>
        <v>Bhubaneswar</v>
      </c>
      <c r="BE1290" s="4"/>
      <c r="BF1290" s="4"/>
      <c r="BG1290" s="24" t="s">
        <v>3409</v>
      </c>
      <c r="BH1290" s="24" t="s">
        <v>32</v>
      </c>
      <c r="BI1290" s="4">
        <f t="shared" si="159"/>
        <v>224.53</v>
      </c>
    </row>
    <row r="1291" spans="9:61">
      <c r="I1291" s="26">
        <v>758</v>
      </c>
      <c r="J1291" s="46" t="str" cm="1">
        <f t="array" ref="J1291">_xlfn.IFS(I1291&gt;=750,"Low Risk",AND(I1291&gt;=650,I1291&lt;=749),"Medium Risk",I1291&lt;650,"High Risk")</f>
        <v>Low Risk</v>
      </c>
      <c r="N1291" s="4"/>
      <c r="P1291" s="24">
        <v>21.25</v>
      </c>
      <c r="Q1291" s="4" t="str">
        <f t="shared" si="160"/>
        <v>Available</v>
      </c>
      <c r="Y1291" s="26" t="s">
        <v>3411</v>
      </c>
      <c r="Z1291" s="26" t="s">
        <v>12</v>
      </c>
      <c r="AA1291" s="84" t="str">
        <f t="shared" si="155"/>
        <v>Priya Mohanty</v>
      </c>
      <c r="AB1291" s="26">
        <v>85.33</v>
      </c>
      <c r="AG1291" s="26" t="s">
        <v>3411</v>
      </c>
      <c r="AH1291" s="4" t="str">
        <f t="shared" si="156"/>
        <v>01290</v>
      </c>
      <c r="AP1291" s="4"/>
      <c r="AU1291" s="26" t="s">
        <v>1386</v>
      </c>
      <c r="AV1291" s="46" t="str">
        <f t="shared" si="157"/>
        <v>Rejected</v>
      </c>
      <c r="BA1291" s="26" t="s">
        <v>3411</v>
      </c>
      <c r="BB1291" s="71" t="s">
        <v>1056</v>
      </c>
      <c r="BC1291" s="4" t="str">
        <f t="shared" si="158"/>
        <v>Jharsuguda</v>
      </c>
      <c r="BE1291" s="4"/>
      <c r="BF1291" s="4"/>
      <c r="BG1291" s="26" t="s">
        <v>3411</v>
      </c>
      <c r="BH1291" s="26" t="s">
        <v>12</v>
      </c>
      <c r="BI1291" s="4">
        <f t="shared" si="159"/>
        <v>105.8</v>
      </c>
    </row>
    <row r="1292" spans="9:61">
      <c r="I1292" s="24">
        <v>741</v>
      </c>
      <c r="J1292" s="46" t="str" cm="1">
        <f t="array" ref="J1292">_xlfn.IFS(I1292&gt;=750,"Low Risk",AND(I1292&gt;=650,I1292&lt;=749),"Medium Risk",I1292&lt;650,"High Risk")</f>
        <v>Medium Risk</v>
      </c>
      <c r="N1292" s="4"/>
      <c r="P1292" s="26">
        <v>85.33</v>
      </c>
      <c r="Q1292" s="4" t="str">
        <f t="shared" si="160"/>
        <v>Available</v>
      </c>
      <c r="Y1292" s="24" t="s">
        <v>3412</v>
      </c>
      <c r="Z1292" s="24" t="s">
        <v>7</v>
      </c>
      <c r="AA1292" s="84" t="str">
        <f t="shared" si="155"/>
        <v>Rajesh Kumar</v>
      </c>
      <c r="AB1292" s="24">
        <v>26.89</v>
      </c>
      <c r="AG1292" s="24" t="s">
        <v>3412</v>
      </c>
      <c r="AH1292" s="4" t="str">
        <f t="shared" si="156"/>
        <v>01291</v>
      </c>
      <c r="AP1292" s="4"/>
      <c r="AU1292" s="24" t="s">
        <v>1377</v>
      </c>
      <c r="AV1292" s="46" t="str">
        <f t="shared" si="157"/>
        <v>Approved</v>
      </c>
      <c r="BA1292" s="24" t="s">
        <v>3412</v>
      </c>
      <c r="BB1292" s="70" t="s">
        <v>863</v>
      </c>
      <c r="BC1292" s="4" t="str">
        <f t="shared" si="158"/>
        <v>Dhenkanal</v>
      </c>
      <c r="BE1292" s="4"/>
      <c r="BF1292" s="4"/>
      <c r="BG1292" s="24" t="s">
        <v>3412</v>
      </c>
      <c r="BH1292" s="24" t="s">
        <v>7</v>
      </c>
      <c r="BI1292" s="4">
        <f t="shared" si="159"/>
        <v>209.86</v>
      </c>
    </row>
    <row r="1293" spans="9:61">
      <c r="I1293" s="26">
        <v>556</v>
      </c>
      <c r="J1293" s="46" t="str" cm="1">
        <f t="array" ref="J1293">_xlfn.IFS(I1293&gt;=750,"Low Risk",AND(I1293&gt;=650,I1293&lt;=749),"Medium Risk",I1293&lt;650,"High Risk")</f>
        <v>High Risk</v>
      </c>
      <c r="N1293" s="4"/>
      <c r="P1293" s="24">
        <v>26.89</v>
      </c>
      <c r="Q1293" s="4" t="str">
        <f t="shared" si="160"/>
        <v>Available</v>
      </c>
      <c r="Y1293" s="26" t="s">
        <v>3413</v>
      </c>
      <c r="Z1293" s="26" t="s">
        <v>28</v>
      </c>
      <c r="AA1293" s="84" t="str">
        <f t="shared" si="155"/>
        <v>Sunita Sahu</v>
      </c>
      <c r="AB1293" s="26">
        <v>89.56</v>
      </c>
      <c r="AG1293" s="26" t="s">
        <v>3413</v>
      </c>
      <c r="AH1293" s="4" t="str">
        <f t="shared" si="156"/>
        <v>01292</v>
      </c>
      <c r="AP1293" s="4"/>
      <c r="AU1293" s="26" t="s">
        <v>1377</v>
      </c>
      <c r="AV1293" s="46" t="str">
        <f t="shared" si="157"/>
        <v>Approved</v>
      </c>
      <c r="BA1293" s="26" t="s">
        <v>3413</v>
      </c>
      <c r="BB1293" s="71" t="s">
        <v>743</v>
      </c>
      <c r="BC1293" s="4" t="str">
        <f t="shared" si="158"/>
        <v>Cuttack</v>
      </c>
      <c r="BE1293" s="4"/>
      <c r="BF1293" s="4"/>
      <c r="BG1293" s="26" t="s">
        <v>3413</v>
      </c>
      <c r="BH1293" s="26" t="s">
        <v>28</v>
      </c>
      <c r="BI1293" s="4">
        <f t="shared" si="159"/>
        <v>162.30000000000001</v>
      </c>
    </row>
    <row r="1294" spans="9:61">
      <c r="I1294" s="24">
        <v>844</v>
      </c>
      <c r="J1294" s="46" t="str" cm="1">
        <f t="array" ref="J1294">_xlfn.IFS(I1294&gt;=750,"Low Risk",AND(I1294&gt;=650,I1294&lt;=749),"Medium Risk",I1294&lt;650,"High Risk")</f>
        <v>Low Risk</v>
      </c>
      <c r="N1294" s="4"/>
      <c r="P1294" s="26">
        <v>89.56</v>
      </c>
      <c r="Q1294" s="4" t="str">
        <f t="shared" si="160"/>
        <v>Available</v>
      </c>
      <c r="Y1294" s="24" t="s">
        <v>3414</v>
      </c>
      <c r="Z1294" s="24" t="s">
        <v>20</v>
      </c>
      <c r="AA1294" s="84" t="str">
        <f t="shared" si="155"/>
        <v>Anita Das</v>
      </c>
      <c r="AB1294" s="24">
        <v>39.11</v>
      </c>
      <c r="AG1294" s="24" t="s">
        <v>3414</v>
      </c>
      <c r="AH1294" s="4" t="str">
        <f t="shared" si="156"/>
        <v>01293</v>
      </c>
      <c r="AP1294" s="4"/>
      <c r="AU1294" s="24" t="s">
        <v>1377</v>
      </c>
      <c r="AV1294" s="46" t="str">
        <f t="shared" si="157"/>
        <v>Approved</v>
      </c>
      <c r="BA1294" s="24" t="s">
        <v>3414</v>
      </c>
      <c r="BB1294" s="70" t="s">
        <v>472</v>
      </c>
      <c r="BC1294" s="4" t="str">
        <f t="shared" si="158"/>
        <v>Berhampur</v>
      </c>
      <c r="BE1294" s="4"/>
      <c r="BF1294" s="4"/>
      <c r="BG1294" s="24" t="s">
        <v>3414</v>
      </c>
      <c r="BH1294" s="24" t="s">
        <v>20</v>
      </c>
      <c r="BI1294" s="4">
        <f t="shared" si="159"/>
        <v>104.66</v>
      </c>
    </row>
    <row r="1295" spans="9:61">
      <c r="I1295" s="26">
        <v>639</v>
      </c>
      <c r="J1295" s="46" t="str" cm="1">
        <f t="array" ref="J1295">_xlfn.IFS(I1295&gt;=750,"Low Risk",AND(I1295&gt;=650,I1295&lt;=749),"Medium Risk",I1295&lt;650,"High Risk")</f>
        <v>High Risk</v>
      </c>
      <c r="N1295" s="4"/>
      <c r="P1295" s="24">
        <v>39.11</v>
      </c>
      <c r="Q1295" s="4" t="str">
        <f t="shared" si="160"/>
        <v>Available</v>
      </c>
      <c r="Y1295" s="26" t="s">
        <v>3417</v>
      </c>
      <c r="Z1295" s="26" t="s">
        <v>28</v>
      </c>
      <c r="AA1295" s="84" t="str">
        <f t="shared" si="155"/>
        <v>Sunita Sahu</v>
      </c>
      <c r="AB1295" s="26">
        <v>5.16</v>
      </c>
      <c r="AG1295" s="26" t="s">
        <v>3417</v>
      </c>
      <c r="AH1295" s="4" t="str">
        <f t="shared" si="156"/>
        <v>01294</v>
      </c>
      <c r="AP1295" s="4"/>
      <c r="AU1295" s="26" t="s">
        <v>1426</v>
      </c>
      <c r="AV1295" s="46" t="str">
        <f t="shared" si="157"/>
        <v>Under Review</v>
      </c>
      <c r="BA1295" s="26" t="s">
        <v>3417</v>
      </c>
      <c r="BB1295" s="71" t="s">
        <v>538</v>
      </c>
      <c r="BC1295" s="4" t="str">
        <f t="shared" si="158"/>
        <v>Bhubaneswar</v>
      </c>
      <c r="BE1295" s="4"/>
      <c r="BF1295" s="4"/>
      <c r="BG1295" s="26" t="s">
        <v>3417</v>
      </c>
      <c r="BH1295" s="26" t="s">
        <v>28</v>
      </c>
      <c r="BI1295" s="4">
        <f t="shared" si="159"/>
        <v>162.30000000000001</v>
      </c>
    </row>
    <row r="1296" spans="9:61">
      <c r="I1296" s="24">
        <v>897</v>
      </c>
      <c r="J1296" s="46" t="str" cm="1">
        <f t="array" ref="J1296">_xlfn.IFS(I1296&gt;=750,"Low Risk",AND(I1296&gt;=650,I1296&lt;=749),"Medium Risk",I1296&lt;650,"High Risk")</f>
        <v>Low Risk</v>
      </c>
      <c r="N1296" s="4"/>
      <c r="P1296" s="26">
        <v>5.16</v>
      </c>
      <c r="Q1296" s="4" t="str">
        <f t="shared" si="160"/>
        <v>Available</v>
      </c>
      <c r="Y1296" s="24" t="s">
        <v>3419</v>
      </c>
      <c r="Z1296" s="24" t="s">
        <v>7</v>
      </c>
      <c r="AA1296" s="84" t="str">
        <f t="shared" si="155"/>
        <v>Rajesh Kumar</v>
      </c>
      <c r="AB1296" s="24">
        <v>16.32</v>
      </c>
      <c r="AG1296" s="24" t="s">
        <v>3419</v>
      </c>
      <c r="AH1296" s="4" t="str">
        <f t="shared" si="156"/>
        <v>01295</v>
      </c>
      <c r="AP1296" s="4"/>
      <c r="AU1296" s="24" t="s">
        <v>1381</v>
      </c>
      <c r="AV1296" s="46" t="str">
        <f t="shared" si="157"/>
        <v>Rejected</v>
      </c>
      <c r="BA1296" s="24" t="s">
        <v>3419</v>
      </c>
      <c r="BB1296" s="70" t="s">
        <v>458</v>
      </c>
      <c r="BC1296" s="4" t="str">
        <f t="shared" si="158"/>
        <v>Sambalpur</v>
      </c>
      <c r="BE1296" s="4"/>
      <c r="BF1296" s="4"/>
      <c r="BG1296" s="24" t="s">
        <v>3419</v>
      </c>
      <c r="BH1296" s="24" t="s">
        <v>7</v>
      </c>
      <c r="BI1296" s="4">
        <f t="shared" si="159"/>
        <v>209.86</v>
      </c>
    </row>
    <row r="1297" spans="9:61">
      <c r="I1297" s="26">
        <v>800</v>
      </c>
      <c r="J1297" s="46" t="str" cm="1">
        <f t="array" ref="J1297">_xlfn.IFS(I1297&gt;=750,"Low Risk",AND(I1297&gt;=650,I1297&lt;=749),"Medium Risk",I1297&lt;650,"High Risk")</f>
        <v>Low Risk</v>
      </c>
      <c r="N1297" s="4"/>
      <c r="P1297" s="24">
        <v>16.32</v>
      </c>
      <c r="Q1297" s="4" t="str">
        <f t="shared" si="160"/>
        <v>Available</v>
      </c>
      <c r="Y1297" s="26" t="s">
        <v>3420</v>
      </c>
      <c r="Z1297" s="26" t="s">
        <v>38</v>
      </c>
      <c r="AA1297" s="84" t="str">
        <f t="shared" si="155"/>
        <v>Deepak Mishra</v>
      </c>
      <c r="AB1297" s="26">
        <v>97.8</v>
      </c>
      <c r="AG1297" s="26" t="s">
        <v>3420</v>
      </c>
      <c r="AH1297" s="4" t="str">
        <f t="shared" si="156"/>
        <v>01296</v>
      </c>
      <c r="AP1297" s="4"/>
      <c r="AU1297" s="26" t="s">
        <v>1426</v>
      </c>
      <c r="AV1297" s="46" t="str">
        <f t="shared" si="157"/>
        <v>Under Review</v>
      </c>
      <c r="BA1297" s="26" t="s">
        <v>3420</v>
      </c>
      <c r="BB1297" s="71" t="s">
        <v>599</v>
      </c>
      <c r="BC1297" s="4" t="str">
        <f t="shared" si="158"/>
        <v>Angul</v>
      </c>
      <c r="BE1297" s="4"/>
      <c r="BF1297" s="4"/>
      <c r="BG1297" s="26" t="s">
        <v>3420</v>
      </c>
      <c r="BH1297" s="26" t="s">
        <v>38</v>
      </c>
      <c r="BI1297" s="4">
        <f t="shared" si="159"/>
        <v>144.97999999999999</v>
      </c>
    </row>
    <row r="1298" spans="9:61">
      <c r="I1298" s="24">
        <v>556</v>
      </c>
      <c r="J1298" s="46" t="str" cm="1">
        <f t="array" ref="J1298">_xlfn.IFS(I1298&gt;=750,"Low Risk",AND(I1298&gt;=650,I1298&lt;=749),"Medium Risk",I1298&lt;650,"High Risk")</f>
        <v>High Risk</v>
      </c>
      <c r="N1298" s="4"/>
      <c r="P1298" s="26">
        <v>97.8</v>
      </c>
      <c r="Q1298" s="4" t="str">
        <f t="shared" si="160"/>
        <v>Available</v>
      </c>
      <c r="Y1298" s="24" t="s">
        <v>3421</v>
      </c>
      <c r="Z1298" s="24" t="s">
        <v>7</v>
      </c>
      <c r="AA1298" s="84" t="str">
        <f t="shared" si="155"/>
        <v>Rajesh Kumar</v>
      </c>
      <c r="AB1298" s="24">
        <v>97</v>
      </c>
      <c r="AG1298" s="24" t="s">
        <v>3421</v>
      </c>
      <c r="AH1298" s="4" t="str">
        <f t="shared" si="156"/>
        <v>01297</v>
      </c>
      <c r="AP1298" s="4"/>
      <c r="AU1298" s="24" t="s">
        <v>1377</v>
      </c>
      <c r="AV1298" s="46" t="str">
        <f t="shared" si="157"/>
        <v>Approved</v>
      </c>
      <c r="BA1298" s="24" t="s">
        <v>3421</v>
      </c>
      <c r="BB1298" s="70" t="s">
        <v>743</v>
      </c>
      <c r="BC1298" s="4" t="str">
        <f t="shared" si="158"/>
        <v>Cuttack</v>
      </c>
      <c r="BE1298" s="4"/>
      <c r="BF1298" s="4"/>
      <c r="BG1298" s="24" t="s">
        <v>3421</v>
      </c>
      <c r="BH1298" s="24" t="s">
        <v>7</v>
      </c>
      <c r="BI1298" s="4">
        <f t="shared" si="159"/>
        <v>209.86</v>
      </c>
    </row>
    <row r="1299" spans="9:61">
      <c r="I1299" s="26">
        <v>556</v>
      </c>
      <c r="J1299" s="46" t="str" cm="1">
        <f t="array" ref="J1299">_xlfn.IFS(I1299&gt;=750,"Low Risk",AND(I1299&gt;=650,I1299&lt;=749),"Medium Risk",I1299&lt;650,"High Risk")</f>
        <v>High Risk</v>
      </c>
      <c r="N1299" s="4"/>
      <c r="P1299" s="24">
        <v>97</v>
      </c>
      <c r="Q1299" s="4" t="str">
        <f t="shared" si="160"/>
        <v>Available</v>
      </c>
      <c r="Y1299" s="26" t="s">
        <v>3422</v>
      </c>
      <c r="Z1299" s="26" t="s">
        <v>28</v>
      </c>
      <c r="AA1299" s="84" t="str">
        <f t="shared" si="155"/>
        <v>Sunita Sahu</v>
      </c>
      <c r="AB1299" s="26">
        <v>98.75</v>
      </c>
      <c r="AG1299" s="26" t="s">
        <v>3422</v>
      </c>
      <c r="AH1299" s="4" t="str">
        <f t="shared" si="156"/>
        <v>01298</v>
      </c>
      <c r="AP1299" s="4"/>
      <c r="AU1299" s="26" t="s">
        <v>1386</v>
      </c>
      <c r="AV1299" s="46" t="str">
        <f t="shared" si="157"/>
        <v>Rejected</v>
      </c>
      <c r="BA1299" s="26" t="s">
        <v>3422</v>
      </c>
      <c r="BB1299" s="71" t="s">
        <v>835</v>
      </c>
      <c r="BC1299" s="4" t="str">
        <f t="shared" si="158"/>
        <v>Balasore</v>
      </c>
      <c r="BE1299" s="4"/>
      <c r="BF1299" s="4"/>
      <c r="BG1299" s="26" t="s">
        <v>3422</v>
      </c>
      <c r="BH1299" s="26" t="s">
        <v>28</v>
      </c>
      <c r="BI1299" s="4">
        <f t="shared" si="159"/>
        <v>162.30000000000001</v>
      </c>
    </row>
    <row r="1300" spans="9:61">
      <c r="I1300" s="24">
        <v>776</v>
      </c>
      <c r="J1300" s="46" t="str" cm="1">
        <f t="array" ref="J1300">_xlfn.IFS(I1300&gt;=750,"Low Risk",AND(I1300&gt;=650,I1300&lt;=749),"Medium Risk",I1300&lt;650,"High Risk")</f>
        <v>Low Risk</v>
      </c>
      <c r="N1300" s="4"/>
      <c r="P1300" s="26">
        <v>98.75</v>
      </c>
      <c r="Q1300" s="4" t="str">
        <f t="shared" si="160"/>
        <v>Available</v>
      </c>
      <c r="Y1300" s="24" t="s">
        <v>3423</v>
      </c>
      <c r="Z1300" s="24" t="s">
        <v>35</v>
      </c>
      <c r="AA1300" s="84" t="str">
        <f t="shared" si="155"/>
        <v>Kavita Rath</v>
      </c>
      <c r="AB1300" s="24">
        <v>7.59</v>
      </c>
      <c r="AG1300" s="24" t="s">
        <v>3423</v>
      </c>
      <c r="AH1300" s="4" t="str">
        <f t="shared" si="156"/>
        <v>01299</v>
      </c>
      <c r="AP1300" s="4"/>
      <c r="AU1300" s="24" t="s">
        <v>1377</v>
      </c>
      <c r="AV1300" s="46" t="str">
        <f t="shared" si="157"/>
        <v>Approved</v>
      </c>
      <c r="BA1300" s="24" t="s">
        <v>3423</v>
      </c>
      <c r="BB1300" s="70" t="s">
        <v>1114</v>
      </c>
      <c r="BC1300" s="4" t="str">
        <f t="shared" si="158"/>
        <v>Balasore</v>
      </c>
      <c r="BE1300" s="4"/>
      <c r="BF1300" s="4"/>
      <c r="BG1300" s="24" t="s">
        <v>3423</v>
      </c>
      <c r="BH1300" s="24" t="s">
        <v>35</v>
      </c>
      <c r="BI1300" s="4">
        <f t="shared" si="159"/>
        <v>103.83</v>
      </c>
    </row>
    <row r="1301" spans="9:61">
      <c r="I1301" s="26">
        <v>700</v>
      </c>
      <c r="J1301" s="46" t="str" cm="1">
        <f t="array" ref="J1301">_xlfn.IFS(I1301&gt;=750,"Low Risk",AND(I1301&gt;=650,I1301&lt;=749),"Medium Risk",I1301&lt;650,"High Risk")</f>
        <v>Medium Risk</v>
      </c>
      <c r="N1301" s="4"/>
      <c r="P1301" s="24">
        <v>7.59</v>
      </c>
      <c r="Q1301" s="4" t="str">
        <f t="shared" si="160"/>
        <v>Available</v>
      </c>
      <c r="Y1301" s="26" t="s">
        <v>3424</v>
      </c>
      <c r="Z1301" s="26" t="s">
        <v>38</v>
      </c>
      <c r="AA1301" s="84" t="str">
        <f t="shared" si="155"/>
        <v>Deepak Mishra</v>
      </c>
      <c r="AB1301" s="26">
        <v>90.19</v>
      </c>
      <c r="AG1301" s="26" t="s">
        <v>3424</v>
      </c>
      <c r="AH1301" s="4" t="str">
        <f t="shared" si="156"/>
        <v>01300</v>
      </c>
      <c r="AP1301" s="4"/>
      <c r="AU1301" s="26" t="s">
        <v>1426</v>
      </c>
      <c r="AV1301" s="46" t="str">
        <f t="shared" si="157"/>
        <v>Under Review</v>
      </c>
      <c r="BA1301" s="26" t="s">
        <v>3424</v>
      </c>
      <c r="BB1301" s="71" t="s">
        <v>1129</v>
      </c>
      <c r="BC1301" s="4" t="str">
        <f t="shared" si="158"/>
        <v>Cuttack</v>
      </c>
      <c r="BE1301" s="4"/>
      <c r="BF1301" s="4"/>
      <c r="BG1301" s="26" t="s">
        <v>3424</v>
      </c>
      <c r="BH1301" s="26" t="s">
        <v>38</v>
      </c>
      <c r="BI1301" s="4">
        <f t="shared" si="159"/>
        <v>144.97999999999999</v>
      </c>
    </row>
    <row r="1302" spans="9:61">
      <c r="I1302" s="24">
        <v>833</v>
      </c>
      <c r="J1302" s="46" t="str" cm="1">
        <f t="array" ref="J1302">_xlfn.IFS(I1302&gt;=750,"Low Risk",AND(I1302&gt;=650,I1302&lt;=749),"Medium Risk",I1302&lt;650,"High Risk")</f>
        <v>Low Risk</v>
      </c>
      <c r="N1302" s="4"/>
      <c r="P1302" s="26">
        <v>90.19</v>
      </c>
      <c r="Q1302" s="4" t="str">
        <f t="shared" si="160"/>
        <v>Available</v>
      </c>
      <c r="Y1302" s="24" t="s">
        <v>3425</v>
      </c>
      <c r="Z1302" s="24" t="s">
        <v>16</v>
      </c>
      <c r="AA1302" s="84" t="str">
        <f t="shared" si="155"/>
        <v>Suresh Panda</v>
      </c>
      <c r="AB1302" s="24">
        <v>37.69</v>
      </c>
      <c r="AG1302" s="24" t="s">
        <v>3425</v>
      </c>
      <c r="AH1302" s="4" t="str">
        <f t="shared" si="156"/>
        <v>01301</v>
      </c>
      <c r="AP1302" s="4"/>
      <c r="AU1302" s="24" t="s">
        <v>1386</v>
      </c>
      <c r="AV1302" s="46" t="str">
        <f t="shared" si="157"/>
        <v>Rejected</v>
      </c>
      <c r="BA1302" s="24" t="s">
        <v>3425</v>
      </c>
      <c r="BB1302" s="70" t="s">
        <v>169</v>
      </c>
      <c r="BC1302" s="4" t="str">
        <f t="shared" si="158"/>
        <v>Berhampur</v>
      </c>
      <c r="BE1302" s="4"/>
      <c r="BF1302" s="4"/>
      <c r="BG1302" s="24" t="s">
        <v>3425</v>
      </c>
      <c r="BH1302" s="24" t="s">
        <v>16</v>
      </c>
      <c r="BI1302" s="4">
        <f t="shared" si="159"/>
        <v>197.62</v>
      </c>
    </row>
    <row r="1303" spans="9:61">
      <c r="I1303" s="26">
        <v>694</v>
      </c>
      <c r="J1303" s="46" t="str" cm="1">
        <f t="array" ref="J1303">_xlfn.IFS(I1303&gt;=750,"Low Risk",AND(I1303&gt;=650,I1303&lt;=749),"Medium Risk",I1303&lt;650,"High Risk")</f>
        <v>Medium Risk</v>
      </c>
      <c r="N1303" s="4"/>
      <c r="P1303" s="24">
        <v>37.69</v>
      </c>
      <c r="Q1303" s="4" t="str">
        <f t="shared" si="160"/>
        <v>Available</v>
      </c>
      <c r="Y1303" s="26" t="s">
        <v>3426</v>
      </c>
      <c r="Z1303" s="26" t="s">
        <v>7</v>
      </c>
      <c r="AA1303" s="84" t="str">
        <f t="shared" si="155"/>
        <v>Rajesh Kumar</v>
      </c>
      <c r="AB1303" s="26">
        <v>86.64</v>
      </c>
      <c r="AG1303" s="26" t="s">
        <v>3426</v>
      </c>
      <c r="AH1303" s="4" t="str">
        <f t="shared" si="156"/>
        <v>01302</v>
      </c>
      <c r="AP1303" s="4"/>
      <c r="AU1303" s="26" t="s">
        <v>1381</v>
      </c>
      <c r="AV1303" s="46" t="str">
        <f t="shared" si="157"/>
        <v>Rejected</v>
      </c>
      <c r="BA1303" s="26" t="s">
        <v>3426</v>
      </c>
      <c r="BB1303" s="71" t="s">
        <v>1246</v>
      </c>
      <c r="BC1303" s="4" t="str">
        <f t="shared" si="158"/>
        <v>Puri</v>
      </c>
      <c r="BE1303" s="4"/>
      <c r="BF1303" s="4"/>
      <c r="BG1303" s="26" t="s">
        <v>3426</v>
      </c>
      <c r="BH1303" s="26" t="s">
        <v>7</v>
      </c>
      <c r="BI1303" s="4">
        <f t="shared" si="159"/>
        <v>209.86</v>
      </c>
    </row>
    <row r="1304" spans="9:61">
      <c r="I1304" s="24">
        <v>639</v>
      </c>
      <c r="J1304" s="46" t="str" cm="1">
        <f t="array" ref="J1304">_xlfn.IFS(I1304&gt;=750,"Low Risk",AND(I1304&gt;=650,I1304&lt;=749),"Medium Risk",I1304&lt;650,"High Risk")</f>
        <v>High Risk</v>
      </c>
      <c r="N1304" s="4"/>
      <c r="P1304" s="26">
        <v>86.64</v>
      </c>
      <c r="Q1304" s="4" t="str">
        <f t="shared" si="160"/>
        <v>Available</v>
      </c>
      <c r="Y1304" s="24" t="s">
        <v>3427</v>
      </c>
      <c r="Z1304" s="24" t="s">
        <v>16</v>
      </c>
      <c r="AA1304" s="84" t="str">
        <f t="shared" si="155"/>
        <v>Suresh Panda</v>
      </c>
      <c r="AB1304" s="24">
        <v>92.23</v>
      </c>
      <c r="AG1304" s="24" t="s">
        <v>3427</v>
      </c>
      <c r="AH1304" s="4" t="str">
        <f t="shared" si="156"/>
        <v>01303</v>
      </c>
      <c r="AP1304" s="4"/>
      <c r="AU1304" s="24" t="s">
        <v>1386</v>
      </c>
      <c r="AV1304" s="46" t="str">
        <f t="shared" si="157"/>
        <v>Rejected</v>
      </c>
      <c r="BA1304" s="24" t="s">
        <v>3427</v>
      </c>
      <c r="BB1304" s="70" t="s">
        <v>538</v>
      </c>
      <c r="BC1304" s="4" t="str">
        <f t="shared" si="158"/>
        <v>Bhubaneswar</v>
      </c>
      <c r="BE1304" s="4"/>
      <c r="BF1304" s="4"/>
      <c r="BG1304" s="24" t="s">
        <v>3427</v>
      </c>
      <c r="BH1304" s="24" t="s">
        <v>16</v>
      </c>
      <c r="BI1304" s="4">
        <f t="shared" si="159"/>
        <v>197.62</v>
      </c>
    </row>
    <row r="1305" spans="9:61">
      <c r="I1305" s="26">
        <v>814</v>
      </c>
      <c r="J1305" s="46" t="str" cm="1">
        <f t="array" ref="J1305">_xlfn.IFS(I1305&gt;=750,"Low Risk",AND(I1305&gt;=650,I1305&lt;=749),"Medium Risk",I1305&lt;650,"High Risk")</f>
        <v>Low Risk</v>
      </c>
      <c r="N1305" s="4"/>
      <c r="P1305" s="24">
        <v>92.23</v>
      </c>
      <c r="Q1305" s="4" t="str">
        <f t="shared" si="160"/>
        <v>Available</v>
      </c>
      <c r="Y1305" s="26" t="s">
        <v>3428</v>
      </c>
      <c r="Z1305" s="26" t="s">
        <v>24</v>
      </c>
      <c r="AA1305" s="84" t="str">
        <f t="shared" si="155"/>
        <v>Bikash Nayak</v>
      </c>
      <c r="AB1305" s="26">
        <v>67.84</v>
      </c>
      <c r="AG1305" s="26" t="s">
        <v>3428</v>
      </c>
      <c r="AH1305" s="4" t="str">
        <f t="shared" si="156"/>
        <v>01304</v>
      </c>
      <c r="AP1305" s="4"/>
      <c r="AU1305" s="26" t="s">
        <v>1381</v>
      </c>
      <c r="AV1305" s="46" t="str">
        <f t="shared" si="157"/>
        <v>Rejected</v>
      </c>
      <c r="BA1305" s="26" t="s">
        <v>3428</v>
      </c>
      <c r="BB1305" s="71" t="s">
        <v>1215</v>
      </c>
      <c r="BC1305" s="4" t="str">
        <f t="shared" si="158"/>
        <v>Sambalpur</v>
      </c>
      <c r="BE1305" s="4"/>
      <c r="BF1305" s="4"/>
      <c r="BG1305" s="26" t="s">
        <v>3428</v>
      </c>
      <c r="BH1305" s="26" t="s">
        <v>24</v>
      </c>
      <c r="BI1305" s="4">
        <f t="shared" si="159"/>
        <v>190.31</v>
      </c>
    </row>
    <row r="1306" spans="9:61">
      <c r="I1306" s="24">
        <v>757</v>
      </c>
      <c r="J1306" s="46" t="str" cm="1">
        <f t="array" ref="J1306">_xlfn.IFS(I1306&gt;=750,"Low Risk",AND(I1306&gt;=650,I1306&lt;=749),"Medium Risk",I1306&lt;650,"High Risk")</f>
        <v>Low Risk</v>
      </c>
      <c r="N1306" s="4"/>
      <c r="P1306" s="26">
        <v>67.84</v>
      </c>
      <c r="Q1306" s="4" t="str">
        <f t="shared" si="160"/>
        <v>Available</v>
      </c>
      <c r="Y1306" s="24" t="s">
        <v>3430</v>
      </c>
      <c r="Z1306" s="24" t="s">
        <v>32</v>
      </c>
      <c r="AA1306" s="84" t="str">
        <f t="shared" si="155"/>
        <v>Ramesh Behera</v>
      </c>
      <c r="AB1306" s="24">
        <v>58.67</v>
      </c>
      <c r="AG1306" s="24" t="s">
        <v>3430</v>
      </c>
      <c r="AH1306" s="4" t="str">
        <f t="shared" si="156"/>
        <v>01305</v>
      </c>
      <c r="AP1306" s="4"/>
      <c r="AU1306" s="24" t="s">
        <v>1377</v>
      </c>
      <c r="AV1306" s="46" t="str">
        <f t="shared" si="157"/>
        <v>Approved</v>
      </c>
      <c r="BA1306" s="24" t="s">
        <v>3430</v>
      </c>
      <c r="BB1306" s="70" t="s">
        <v>1299</v>
      </c>
      <c r="BC1306" s="4" t="str">
        <f t="shared" si="158"/>
        <v>Sambalpur</v>
      </c>
      <c r="BE1306" s="4"/>
      <c r="BF1306" s="4"/>
      <c r="BG1306" s="24" t="s">
        <v>3430</v>
      </c>
      <c r="BH1306" s="24" t="s">
        <v>32</v>
      </c>
      <c r="BI1306" s="4">
        <f t="shared" si="159"/>
        <v>224.53</v>
      </c>
    </row>
    <row r="1307" spans="9:61">
      <c r="I1307" s="26">
        <v>758</v>
      </c>
      <c r="J1307" s="46" t="str" cm="1">
        <f t="array" ref="J1307">_xlfn.IFS(I1307&gt;=750,"Low Risk",AND(I1307&gt;=650,I1307&lt;=749),"Medium Risk",I1307&lt;650,"High Risk")</f>
        <v>Low Risk</v>
      </c>
      <c r="N1307" s="4"/>
      <c r="P1307" s="24">
        <v>58.67</v>
      </c>
      <c r="Q1307" s="4" t="str">
        <f t="shared" si="160"/>
        <v>Available</v>
      </c>
      <c r="Y1307" s="26" t="s">
        <v>3431</v>
      </c>
      <c r="Z1307" s="26" t="s">
        <v>32</v>
      </c>
      <c r="AA1307" s="84" t="str">
        <f t="shared" si="155"/>
        <v>Ramesh Behera</v>
      </c>
      <c r="AB1307" s="26">
        <v>29.47</v>
      </c>
      <c r="AG1307" s="26" t="s">
        <v>3431</v>
      </c>
      <c r="AH1307" s="4" t="str">
        <f t="shared" si="156"/>
        <v>01306</v>
      </c>
      <c r="AP1307" s="4"/>
      <c r="AU1307" s="26" t="s">
        <v>1426</v>
      </c>
      <c r="AV1307" s="46" t="str">
        <f t="shared" si="157"/>
        <v>Under Review</v>
      </c>
      <c r="BA1307" s="26" t="s">
        <v>3431</v>
      </c>
      <c r="BB1307" s="71" t="s">
        <v>1056</v>
      </c>
      <c r="BC1307" s="4" t="str">
        <f t="shared" si="158"/>
        <v>Jharsuguda</v>
      </c>
      <c r="BE1307" s="4"/>
      <c r="BF1307" s="4"/>
      <c r="BG1307" s="26" t="s">
        <v>3431</v>
      </c>
      <c r="BH1307" s="26" t="s">
        <v>32</v>
      </c>
      <c r="BI1307" s="4">
        <f t="shared" si="159"/>
        <v>224.53</v>
      </c>
    </row>
    <row r="1308" spans="9:61">
      <c r="I1308" s="24">
        <v>565</v>
      </c>
      <c r="J1308" s="46" t="str" cm="1">
        <f t="array" ref="J1308">_xlfn.IFS(I1308&gt;=750,"Low Risk",AND(I1308&gt;=650,I1308&lt;=749),"Medium Risk",I1308&lt;650,"High Risk")</f>
        <v>High Risk</v>
      </c>
      <c r="N1308" s="4"/>
      <c r="P1308" s="26">
        <v>29.47</v>
      </c>
      <c r="Q1308" s="4" t="str">
        <f t="shared" si="160"/>
        <v>Available</v>
      </c>
      <c r="Y1308" s="24" t="s">
        <v>3433</v>
      </c>
      <c r="Z1308" s="24" t="s">
        <v>35</v>
      </c>
      <c r="AA1308" s="84" t="str">
        <f t="shared" si="155"/>
        <v>Kavita Rath</v>
      </c>
      <c r="AB1308" s="24">
        <v>19.05</v>
      </c>
      <c r="AG1308" s="24" t="s">
        <v>3433</v>
      </c>
      <c r="AH1308" s="4" t="str">
        <f t="shared" si="156"/>
        <v>01307</v>
      </c>
      <c r="AP1308" s="4"/>
      <c r="AU1308" s="24" t="s">
        <v>1381</v>
      </c>
      <c r="AV1308" s="46" t="str">
        <f t="shared" si="157"/>
        <v>Rejected</v>
      </c>
      <c r="BA1308" s="24" t="s">
        <v>3433</v>
      </c>
      <c r="BB1308" s="70" t="s">
        <v>364</v>
      </c>
      <c r="BC1308" s="4" t="str">
        <f t="shared" si="158"/>
        <v>Rourkela</v>
      </c>
      <c r="BE1308" s="4"/>
      <c r="BF1308" s="4"/>
      <c r="BG1308" s="24" t="s">
        <v>3433</v>
      </c>
      <c r="BH1308" s="24" t="s">
        <v>35</v>
      </c>
      <c r="BI1308" s="4">
        <f t="shared" si="159"/>
        <v>103.83</v>
      </c>
    </row>
    <row r="1309" spans="9:61">
      <c r="I1309" s="26">
        <v>719</v>
      </c>
      <c r="J1309" s="46" t="str" cm="1">
        <f t="array" ref="J1309">_xlfn.IFS(I1309&gt;=750,"Low Risk",AND(I1309&gt;=650,I1309&lt;=749),"Medium Risk",I1309&lt;650,"High Risk")</f>
        <v>Medium Risk</v>
      </c>
      <c r="N1309" s="4"/>
      <c r="P1309" s="24">
        <v>19.05</v>
      </c>
      <c r="Q1309" s="4" t="str">
        <f t="shared" si="160"/>
        <v>Available</v>
      </c>
      <c r="Y1309" s="26" t="s">
        <v>3434</v>
      </c>
      <c r="Z1309" s="26" t="s">
        <v>20</v>
      </c>
      <c r="AA1309" s="84" t="str">
        <f t="shared" si="155"/>
        <v>Anita Das</v>
      </c>
      <c r="AB1309" s="26">
        <v>34.119999999999997</v>
      </c>
      <c r="AG1309" s="26" t="s">
        <v>3434</v>
      </c>
      <c r="AH1309" s="4" t="str">
        <f t="shared" si="156"/>
        <v>01308</v>
      </c>
      <c r="AP1309" s="4"/>
      <c r="AU1309" s="26" t="s">
        <v>1381</v>
      </c>
      <c r="AV1309" s="46" t="str">
        <f t="shared" si="157"/>
        <v>Rejected</v>
      </c>
      <c r="BA1309" s="26" t="s">
        <v>3434</v>
      </c>
      <c r="BB1309" s="71" t="s">
        <v>992</v>
      </c>
      <c r="BC1309" s="4" t="str">
        <f t="shared" si="158"/>
        <v>Berhampur</v>
      </c>
      <c r="BE1309" s="4"/>
      <c r="BF1309" s="4"/>
      <c r="BG1309" s="26" t="s">
        <v>3434</v>
      </c>
      <c r="BH1309" s="26" t="s">
        <v>20</v>
      </c>
      <c r="BI1309" s="4">
        <f t="shared" si="159"/>
        <v>104.66</v>
      </c>
    </row>
    <row r="1310" spans="9:61">
      <c r="I1310" s="24">
        <v>791</v>
      </c>
      <c r="J1310" s="46" t="str" cm="1">
        <f t="array" ref="J1310">_xlfn.IFS(I1310&gt;=750,"Low Risk",AND(I1310&gt;=650,I1310&lt;=749),"Medium Risk",I1310&lt;650,"High Risk")</f>
        <v>Low Risk</v>
      </c>
      <c r="N1310" s="4"/>
      <c r="P1310" s="26">
        <v>34.119999999999997</v>
      </c>
      <c r="Q1310" s="4" t="str">
        <f t="shared" si="160"/>
        <v>Available</v>
      </c>
      <c r="Y1310" s="24" t="s">
        <v>3435</v>
      </c>
      <c r="Z1310" s="24" t="s">
        <v>16</v>
      </c>
      <c r="AA1310" s="84" t="str">
        <f t="shared" si="155"/>
        <v>Suresh Panda</v>
      </c>
      <c r="AB1310" s="24">
        <v>50.89</v>
      </c>
      <c r="AG1310" s="24" t="s">
        <v>3435</v>
      </c>
      <c r="AH1310" s="4" t="str">
        <f t="shared" si="156"/>
        <v>01309</v>
      </c>
      <c r="AP1310" s="4"/>
      <c r="AU1310" s="24" t="s">
        <v>1377</v>
      </c>
      <c r="AV1310" s="46" t="str">
        <f t="shared" si="157"/>
        <v>Approved</v>
      </c>
      <c r="BA1310" s="24" t="s">
        <v>3435</v>
      </c>
      <c r="BB1310" s="70" t="s">
        <v>1182</v>
      </c>
      <c r="BC1310" s="4" t="str">
        <f t="shared" si="158"/>
        <v>Rourkela</v>
      </c>
      <c r="BE1310" s="4"/>
      <c r="BF1310" s="4"/>
      <c r="BG1310" s="24" t="s">
        <v>3435</v>
      </c>
      <c r="BH1310" s="24" t="s">
        <v>16</v>
      </c>
      <c r="BI1310" s="4">
        <f t="shared" si="159"/>
        <v>197.62</v>
      </c>
    </row>
    <row r="1311" spans="9:61">
      <c r="I1311" s="26">
        <v>842</v>
      </c>
      <c r="J1311" s="46" t="str" cm="1">
        <f t="array" ref="J1311">_xlfn.IFS(I1311&gt;=750,"Low Risk",AND(I1311&gt;=650,I1311&lt;=749),"Medium Risk",I1311&lt;650,"High Risk")</f>
        <v>Low Risk</v>
      </c>
      <c r="N1311" s="4"/>
      <c r="P1311" s="24">
        <v>50.89</v>
      </c>
      <c r="Q1311" s="4" t="str">
        <f t="shared" si="160"/>
        <v>Available</v>
      </c>
      <c r="Y1311" s="26" t="s">
        <v>3436</v>
      </c>
      <c r="Z1311" s="26" t="s">
        <v>28</v>
      </c>
      <c r="AA1311" s="84" t="str">
        <f t="shared" si="155"/>
        <v>Sunita Sahu</v>
      </c>
      <c r="AB1311" s="26">
        <v>71.66</v>
      </c>
      <c r="AG1311" s="26" t="s">
        <v>3436</v>
      </c>
      <c r="AH1311" s="4" t="str">
        <f t="shared" si="156"/>
        <v>01310</v>
      </c>
      <c r="AP1311" s="4"/>
      <c r="AU1311" s="26" t="s">
        <v>1377</v>
      </c>
      <c r="AV1311" s="46" t="str">
        <f t="shared" si="157"/>
        <v>Approved</v>
      </c>
      <c r="BA1311" s="26" t="s">
        <v>3436</v>
      </c>
      <c r="BB1311" s="71" t="s">
        <v>397</v>
      </c>
      <c r="BC1311" s="4" t="str">
        <f t="shared" si="158"/>
        <v>Cuttack</v>
      </c>
      <c r="BE1311" s="4"/>
      <c r="BF1311" s="4"/>
      <c r="BG1311" s="26" t="s">
        <v>3436</v>
      </c>
      <c r="BH1311" s="26" t="s">
        <v>28</v>
      </c>
      <c r="BI1311" s="4">
        <f t="shared" si="159"/>
        <v>162.30000000000001</v>
      </c>
    </row>
    <row r="1312" spans="9:61">
      <c r="I1312" s="24">
        <v>639</v>
      </c>
      <c r="J1312" s="46" t="str" cm="1">
        <f t="array" ref="J1312">_xlfn.IFS(I1312&gt;=750,"Low Risk",AND(I1312&gt;=650,I1312&lt;=749),"Medium Risk",I1312&lt;650,"High Risk")</f>
        <v>High Risk</v>
      </c>
      <c r="N1312" s="4"/>
      <c r="P1312" s="26">
        <v>71.66</v>
      </c>
      <c r="Q1312" s="4" t="str">
        <f t="shared" si="160"/>
        <v>Available</v>
      </c>
      <c r="Y1312" s="24" t="s">
        <v>3437</v>
      </c>
      <c r="Z1312" s="24" t="s">
        <v>38</v>
      </c>
      <c r="AA1312" s="84" t="str">
        <f t="shared" si="155"/>
        <v>Deepak Mishra</v>
      </c>
      <c r="AB1312" s="24">
        <v>85.45</v>
      </c>
      <c r="AG1312" s="24" t="s">
        <v>3437</v>
      </c>
      <c r="AH1312" s="4" t="str">
        <f t="shared" si="156"/>
        <v>01311</v>
      </c>
      <c r="AP1312" s="4"/>
      <c r="AU1312" s="24" t="s">
        <v>1377</v>
      </c>
      <c r="AV1312" s="46" t="str">
        <f t="shared" si="157"/>
        <v>Approved</v>
      </c>
      <c r="BA1312" s="24" t="s">
        <v>3437</v>
      </c>
      <c r="BB1312" s="70" t="s">
        <v>1260</v>
      </c>
      <c r="BC1312" s="4" t="str">
        <f t="shared" si="158"/>
        <v>Sambalpur</v>
      </c>
      <c r="BE1312" s="4"/>
      <c r="BF1312" s="4"/>
      <c r="BG1312" s="24" t="s">
        <v>3437</v>
      </c>
      <c r="BH1312" s="24" t="s">
        <v>38</v>
      </c>
      <c r="BI1312" s="4">
        <f t="shared" si="159"/>
        <v>144.97999999999999</v>
      </c>
    </row>
    <row r="1313" spans="9:61">
      <c r="I1313" s="26">
        <v>823</v>
      </c>
      <c r="J1313" s="46" t="str" cm="1">
        <f t="array" ref="J1313">_xlfn.IFS(I1313&gt;=750,"Low Risk",AND(I1313&gt;=650,I1313&lt;=749),"Medium Risk",I1313&lt;650,"High Risk")</f>
        <v>Low Risk</v>
      </c>
      <c r="N1313" s="4"/>
      <c r="P1313" s="24">
        <v>85.45</v>
      </c>
      <c r="Q1313" s="4" t="str">
        <f t="shared" si="160"/>
        <v>Available</v>
      </c>
      <c r="Y1313" s="26" t="s">
        <v>3439</v>
      </c>
      <c r="Z1313" s="26" t="s">
        <v>38</v>
      </c>
      <c r="AA1313" s="84" t="str">
        <f t="shared" si="155"/>
        <v>Deepak Mishra</v>
      </c>
      <c r="AB1313" s="26">
        <v>54.33</v>
      </c>
      <c r="AG1313" s="26" t="s">
        <v>3439</v>
      </c>
      <c r="AH1313" s="4" t="str">
        <f t="shared" si="156"/>
        <v>01312</v>
      </c>
      <c r="AP1313" s="4"/>
      <c r="AU1313" s="26" t="s">
        <v>1426</v>
      </c>
      <c r="AV1313" s="46" t="str">
        <f t="shared" si="157"/>
        <v>Under Review</v>
      </c>
      <c r="BA1313" s="26" t="s">
        <v>3439</v>
      </c>
      <c r="BB1313" s="71" t="s">
        <v>291</v>
      </c>
      <c r="BC1313" s="4" t="str">
        <f t="shared" si="158"/>
        <v>Jharsuguda</v>
      </c>
      <c r="BE1313" s="4"/>
      <c r="BF1313" s="4"/>
      <c r="BG1313" s="26" t="s">
        <v>3439</v>
      </c>
      <c r="BH1313" s="26" t="s">
        <v>38</v>
      </c>
      <c r="BI1313" s="4">
        <f t="shared" si="159"/>
        <v>144.97999999999999</v>
      </c>
    </row>
    <row r="1314" spans="9:61">
      <c r="I1314" s="24">
        <v>618</v>
      </c>
      <c r="J1314" s="46" t="str" cm="1">
        <f t="array" ref="J1314">_xlfn.IFS(I1314&gt;=750,"Low Risk",AND(I1314&gt;=650,I1314&lt;=749),"Medium Risk",I1314&lt;650,"High Risk")</f>
        <v>High Risk</v>
      </c>
      <c r="N1314" s="4"/>
      <c r="P1314" s="26">
        <v>54.33</v>
      </c>
      <c r="Q1314" s="4" t="str">
        <f t="shared" si="160"/>
        <v>Available</v>
      </c>
      <c r="Y1314" s="24" t="s">
        <v>3440</v>
      </c>
      <c r="Z1314" s="24" t="s">
        <v>16</v>
      </c>
      <c r="AA1314" s="84" t="str">
        <f t="shared" si="155"/>
        <v>Suresh Panda</v>
      </c>
      <c r="AB1314" s="24">
        <v>66.739999999999995</v>
      </c>
      <c r="AG1314" s="24" t="s">
        <v>3440</v>
      </c>
      <c r="AH1314" s="4" t="str">
        <f t="shared" si="156"/>
        <v>01313</v>
      </c>
      <c r="AP1314" s="4"/>
      <c r="AU1314" s="24" t="s">
        <v>1377</v>
      </c>
      <c r="AV1314" s="46" t="str">
        <f t="shared" si="157"/>
        <v>Approved</v>
      </c>
      <c r="BA1314" s="24" t="s">
        <v>3440</v>
      </c>
      <c r="BB1314" s="70" t="s">
        <v>998</v>
      </c>
      <c r="BC1314" s="4" t="str">
        <f t="shared" si="158"/>
        <v>Sambalpur</v>
      </c>
      <c r="BE1314" s="4"/>
      <c r="BF1314" s="4"/>
      <c r="BG1314" s="24" t="s">
        <v>3440</v>
      </c>
      <c r="BH1314" s="24" t="s">
        <v>16</v>
      </c>
      <c r="BI1314" s="4">
        <f t="shared" si="159"/>
        <v>197.62</v>
      </c>
    </row>
    <row r="1315" spans="9:61">
      <c r="I1315" s="26">
        <v>565</v>
      </c>
      <c r="J1315" s="46" t="str" cm="1">
        <f t="array" ref="J1315">_xlfn.IFS(I1315&gt;=750,"Low Risk",AND(I1315&gt;=650,I1315&lt;=749),"Medium Risk",I1315&lt;650,"High Risk")</f>
        <v>High Risk</v>
      </c>
      <c r="N1315" s="4"/>
      <c r="P1315" s="24">
        <v>66.739999999999995</v>
      </c>
      <c r="Q1315" s="4" t="str">
        <f t="shared" si="160"/>
        <v>Available</v>
      </c>
      <c r="Y1315" s="26" t="s">
        <v>3441</v>
      </c>
      <c r="Z1315" s="26" t="s">
        <v>12</v>
      </c>
      <c r="AA1315" s="84" t="str">
        <f t="shared" si="155"/>
        <v>Priya Mohanty</v>
      </c>
      <c r="AB1315" s="26">
        <v>73.23</v>
      </c>
      <c r="AG1315" s="26" t="s">
        <v>3441</v>
      </c>
      <c r="AH1315" s="4" t="str">
        <f t="shared" si="156"/>
        <v>01314</v>
      </c>
      <c r="AP1315" s="4"/>
      <c r="AU1315" s="26" t="s">
        <v>1377</v>
      </c>
      <c r="AV1315" s="46" t="str">
        <f t="shared" si="157"/>
        <v>Approved</v>
      </c>
      <c r="BA1315" s="26" t="s">
        <v>3441</v>
      </c>
      <c r="BB1315" s="71" t="s">
        <v>769</v>
      </c>
      <c r="BC1315" s="4" t="str">
        <f t="shared" si="158"/>
        <v>Balasore</v>
      </c>
      <c r="BE1315" s="4"/>
      <c r="BF1315" s="4"/>
      <c r="BG1315" s="26" t="s">
        <v>3441</v>
      </c>
      <c r="BH1315" s="26" t="s">
        <v>12</v>
      </c>
      <c r="BI1315" s="4">
        <f t="shared" si="159"/>
        <v>105.8</v>
      </c>
    </row>
    <row r="1316" spans="9:61">
      <c r="I1316" s="24">
        <v>833</v>
      </c>
      <c r="J1316" s="46" t="str" cm="1">
        <f t="array" ref="J1316">_xlfn.IFS(I1316&gt;=750,"Low Risk",AND(I1316&gt;=650,I1316&lt;=749),"Medium Risk",I1316&lt;650,"High Risk")</f>
        <v>Low Risk</v>
      </c>
      <c r="N1316" s="4"/>
      <c r="P1316" s="26">
        <v>73.23</v>
      </c>
      <c r="Q1316" s="4" t="str">
        <f t="shared" si="160"/>
        <v>Available</v>
      </c>
      <c r="Y1316" s="24" t="s">
        <v>3442</v>
      </c>
      <c r="Z1316" s="24" t="s">
        <v>7</v>
      </c>
      <c r="AA1316" s="84" t="str">
        <f t="shared" si="155"/>
        <v>Rajesh Kumar</v>
      </c>
      <c r="AB1316" s="24">
        <v>72.52</v>
      </c>
      <c r="AG1316" s="24" t="s">
        <v>3442</v>
      </c>
      <c r="AH1316" s="4" t="str">
        <f t="shared" si="156"/>
        <v>01315</v>
      </c>
      <c r="AP1316" s="4"/>
      <c r="AU1316" s="24" t="s">
        <v>1377</v>
      </c>
      <c r="AV1316" s="46" t="str">
        <f t="shared" si="157"/>
        <v>Approved</v>
      </c>
      <c r="BA1316" s="24" t="s">
        <v>3442</v>
      </c>
      <c r="BB1316" s="70" t="s">
        <v>1159</v>
      </c>
      <c r="BC1316" s="4" t="str">
        <f t="shared" si="158"/>
        <v>Dhenkanal</v>
      </c>
      <c r="BE1316" s="4"/>
      <c r="BF1316" s="4"/>
      <c r="BG1316" s="24" t="s">
        <v>3442</v>
      </c>
      <c r="BH1316" s="24" t="s">
        <v>7</v>
      </c>
      <c r="BI1316" s="4">
        <f t="shared" si="159"/>
        <v>209.86</v>
      </c>
    </row>
    <row r="1317" spans="9:61">
      <c r="I1317" s="26">
        <v>656</v>
      </c>
      <c r="J1317" s="46" t="str" cm="1">
        <f t="array" ref="J1317">_xlfn.IFS(I1317&gt;=750,"Low Risk",AND(I1317&gt;=650,I1317&lt;=749),"Medium Risk",I1317&lt;650,"High Risk")</f>
        <v>Medium Risk</v>
      </c>
      <c r="N1317" s="4"/>
      <c r="P1317" s="24">
        <v>72.52</v>
      </c>
      <c r="Q1317" s="4" t="str">
        <f t="shared" si="160"/>
        <v>Available</v>
      </c>
      <c r="Y1317" s="26" t="s">
        <v>3443</v>
      </c>
      <c r="Z1317" s="26" t="s">
        <v>38</v>
      </c>
      <c r="AA1317" s="84" t="str">
        <f t="shared" si="155"/>
        <v>Deepak Mishra</v>
      </c>
      <c r="AB1317" s="26">
        <v>64.73</v>
      </c>
      <c r="AG1317" s="26" t="s">
        <v>3443</v>
      </c>
      <c r="AH1317" s="4" t="str">
        <f t="shared" si="156"/>
        <v>01316</v>
      </c>
      <c r="AP1317" s="4"/>
      <c r="AU1317" s="26" t="s">
        <v>1377</v>
      </c>
      <c r="AV1317" s="46" t="str">
        <f t="shared" si="157"/>
        <v>Approved</v>
      </c>
      <c r="BA1317" s="26" t="s">
        <v>3443</v>
      </c>
      <c r="BB1317" s="71" t="s">
        <v>524</v>
      </c>
      <c r="BC1317" s="4" t="str">
        <f t="shared" si="158"/>
        <v>Dhenkanal</v>
      </c>
      <c r="BE1317" s="4"/>
      <c r="BF1317" s="4"/>
      <c r="BG1317" s="26" t="s">
        <v>3443</v>
      </c>
      <c r="BH1317" s="26" t="s">
        <v>38</v>
      </c>
      <c r="BI1317" s="4">
        <f t="shared" si="159"/>
        <v>144.97999999999999</v>
      </c>
    </row>
    <row r="1318" spans="9:61">
      <c r="I1318" s="24">
        <v>812</v>
      </c>
      <c r="J1318" s="46" t="str" cm="1">
        <f t="array" ref="J1318">_xlfn.IFS(I1318&gt;=750,"Low Risk",AND(I1318&gt;=650,I1318&lt;=749),"Medium Risk",I1318&lt;650,"High Risk")</f>
        <v>Low Risk</v>
      </c>
      <c r="N1318" s="4"/>
      <c r="P1318" s="26">
        <v>64.73</v>
      </c>
      <c r="Q1318" s="4" t="str">
        <f t="shared" si="160"/>
        <v>Available</v>
      </c>
      <c r="Y1318" s="24" t="s">
        <v>3444</v>
      </c>
      <c r="Z1318" s="24" t="s">
        <v>24</v>
      </c>
      <c r="AA1318" s="84" t="str">
        <f t="shared" si="155"/>
        <v>Bikash Nayak</v>
      </c>
      <c r="AB1318" s="24">
        <v>42.3</v>
      </c>
      <c r="AG1318" s="24" t="s">
        <v>3444</v>
      </c>
      <c r="AH1318" s="4" t="str">
        <f t="shared" si="156"/>
        <v>01317</v>
      </c>
      <c r="AP1318" s="4"/>
      <c r="AU1318" s="24" t="s">
        <v>1377</v>
      </c>
      <c r="AV1318" s="46" t="str">
        <f t="shared" si="157"/>
        <v>Approved</v>
      </c>
      <c r="BA1318" s="24" t="s">
        <v>3444</v>
      </c>
      <c r="BB1318" s="70" t="s">
        <v>1294</v>
      </c>
      <c r="BC1318" s="4" t="str">
        <f t="shared" si="158"/>
        <v>Sambalpur</v>
      </c>
      <c r="BE1318" s="4"/>
      <c r="BF1318" s="4"/>
      <c r="BG1318" s="24" t="s">
        <v>3444</v>
      </c>
      <c r="BH1318" s="24" t="s">
        <v>24</v>
      </c>
      <c r="BI1318" s="4">
        <f t="shared" si="159"/>
        <v>190.31</v>
      </c>
    </row>
    <row r="1319" spans="9:61">
      <c r="I1319" s="26">
        <v>573</v>
      </c>
      <c r="J1319" s="46" t="str" cm="1">
        <f t="array" ref="J1319">_xlfn.IFS(I1319&gt;=750,"Low Risk",AND(I1319&gt;=650,I1319&lt;=749),"Medium Risk",I1319&lt;650,"High Risk")</f>
        <v>High Risk</v>
      </c>
      <c r="N1319" s="4"/>
      <c r="P1319" s="24">
        <v>42.3</v>
      </c>
      <c r="Q1319" s="4" t="str">
        <f t="shared" si="160"/>
        <v>Available</v>
      </c>
      <c r="Y1319" s="26" t="s">
        <v>3445</v>
      </c>
      <c r="Z1319" s="26" t="s">
        <v>28</v>
      </c>
      <c r="AA1319" s="84" t="str">
        <f t="shared" si="155"/>
        <v>Sunita Sahu</v>
      </c>
      <c r="AB1319" s="26">
        <v>89.52</v>
      </c>
      <c r="AG1319" s="26" t="s">
        <v>3445</v>
      </c>
      <c r="AH1319" s="4" t="str">
        <f t="shared" si="156"/>
        <v>01318</v>
      </c>
      <c r="AP1319" s="4"/>
      <c r="AU1319" s="26" t="s">
        <v>1377</v>
      </c>
      <c r="AV1319" s="46" t="str">
        <f t="shared" si="157"/>
        <v>Approved</v>
      </c>
      <c r="BA1319" s="26" t="s">
        <v>3445</v>
      </c>
      <c r="BB1319" s="71" t="s">
        <v>178</v>
      </c>
      <c r="BC1319" s="4" t="str">
        <f t="shared" si="158"/>
        <v>Cuttack</v>
      </c>
      <c r="BE1319" s="4"/>
      <c r="BF1319" s="4"/>
      <c r="BG1319" s="26" t="s">
        <v>3445</v>
      </c>
      <c r="BH1319" s="26" t="s">
        <v>28</v>
      </c>
      <c r="BI1319" s="4">
        <f t="shared" si="159"/>
        <v>162.30000000000001</v>
      </c>
    </row>
    <row r="1320" spans="9:61">
      <c r="I1320" s="24">
        <v>618</v>
      </c>
      <c r="J1320" s="46" t="str" cm="1">
        <f t="array" ref="J1320">_xlfn.IFS(I1320&gt;=750,"Low Risk",AND(I1320&gt;=650,I1320&lt;=749),"Medium Risk",I1320&lt;650,"High Risk")</f>
        <v>High Risk</v>
      </c>
      <c r="N1320" s="4"/>
      <c r="P1320" s="26">
        <v>89.52</v>
      </c>
      <c r="Q1320" s="4" t="str">
        <f t="shared" si="160"/>
        <v>Available</v>
      </c>
      <c r="Y1320" s="24" t="s">
        <v>3446</v>
      </c>
      <c r="Z1320" s="24" t="s">
        <v>20</v>
      </c>
      <c r="AA1320" s="84" t="str">
        <f t="shared" si="155"/>
        <v>Anita Das</v>
      </c>
      <c r="AB1320" s="24">
        <v>50.22</v>
      </c>
      <c r="AG1320" s="24" t="s">
        <v>3446</v>
      </c>
      <c r="AH1320" s="4" t="str">
        <f t="shared" si="156"/>
        <v>01319</v>
      </c>
      <c r="AP1320" s="4"/>
      <c r="AU1320" s="24" t="s">
        <v>1377</v>
      </c>
      <c r="AV1320" s="46" t="str">
        <f t="shared" si="157"/>
        <v>Approved</v>
      </c>
      <c r="BA1320" s="24" t="s">
        <v>3446</v>
      </c>
      <c r="BB1320" s="70" t="s">
        <v>998</v>
      </c>
      <c r="BC1320" s="4" t="str">
        <f t="shared" si="158"/>
        <v>Sambalpur</v>
      </c>
      <c r="BE1320" s="4"/>
      <c r="BF1320" s="4"/>
      <c r="BG1320" s="24" t="s">
        <v>3446</v>
      </c>
      <c r="BH1320" s="24" t="s">
        <v>20</v>
      </c>
      <c r="BI1320" s="4">
        <f t="shared" si="159"/>
        <v>104.66</v>
      </c>
    </row>
    <row r="1321" spans="9:61">
      <c r="I1321" s="26">
        <v>765</v>
      </c>
      <c r="J1321" s="46" t="str" cm="1">
        <f t="array" ref="J1321">_xlfn.IFS(I1321&gt;=750,"Low Risk",AND(I1321&gt;=650,I1321&lt;=749),"Medium Risk",I1321&lt;650,"High Risk")</f>
        <v>Low Risk</v>
      </c>
      <c r="N1321" s="4"/>
      <c r="P1321" s="24">
        <v>50.22</v>
      </c>
      <c r="Q1321" s="4" t="str">
        <f t="shared" si="160"/>
        <v>Available</v>
      </c>
      <c r="Y1321" s="26" t="s">
        <v>3447</v>
      </c>
      <c r="Z1321" s="26" t="s">
        <v>20</v>
      </c>
      <c r="AA1321" s="84" t="str">
        <f t="shared" si="155"/>
        <v>Anita Das</v>
      </c>
      <c r="AB1321" s="26">
        <v>86.49</v>
      </c>
      <c r="AG1321" s="26" t="s">
        <v>3447</v>
      </c>
      <c r="AH1321" s="4" t="str">
        <f t="shared" si="156"/>
        <v>01320</v>
      </c>
      <c r="AP1321" s="4"/>
      <c r="AU1321" s="26" t="s">
        <v>1377</v>
      </c>
      <c r="AV1321" s="46" t="str">
        <f t="shared" si="157"/>
        <v>Approved</v>
      </c>
      <c r="BA1321" s="26" t="s">
        <v>3447</v>
      </c>
      <c r="BB1321" s="71" t="s">
        <v>915</v>
      </c>
      <c r="BC1321" s="4" t="str">
        <f t="shared" si="158"/>
        <v>Balasore</v>
      </c>
      <c r="BE1321" s="4"/>
      <c r="BF1321" s="4"/>
      <c r="BG1321" s="26" t="s">
        <v>3447</v>
      </c>
      <c r="BH1321" s="26" t="s">
        <v>20</v>
      </c>
      <c r="BI1321" s="4">
        <f t="shared" si="159"/>
        <v>104.66</v>
      </c>
    </row>
    <row r="1322" spans="9:61">
      <c r="I1322" s="24">
        <v>659</v>
      </c>
      <c r="J1322" s="46" t="str" cm="1">
        <f t="array" ref="J1322">_xlfn.IFS(I1322&gt;=750,"Low Risk",AND(I1322&gt;=650,I1322&lt;=749),"Medium Risk",I1322&lt;650,"High Risk")</f>
        <v>Medium Risk</v>
      </c>
      <c r="N1322" s="4"/>
      <c r="P1322" s="26">
        <v>86.49</v>
      </c>
      <c r="Q1322" s="4" t="str">
        <f t="shared" si="160"/>
        <v>Available</v>
      </c>
      <c r="Y1322" s="24" t="s">
        <v>3449</v>
      </c>
      <c r="Z1322" s="24" t="s">
        <v>38</v>
      </c>
      <c r="AA1322" s="84" t="str">
        <f t="shared" si="155"/>
        <v>Deepak Mishra</v>
      </c>
      <c r="AB1322" s="24">
        <v>92.76</v>
      </c>
      <c r="AG1322" s="24" t="s">
        <v>3449</v>
      </c>
      <c r="AH1322" s="4" t="str">
        <f t="shared" si="156"/>
        <v>01321</v>
      </c>
      <c r="AP1322" s="4"/>
      <c r="AU1322" s="24" t="s">
        <v>1377</v>
      </c>
      <c r="AV1322" s="46" t="str">
        <f t="shared" si="157"/>
        <v>Approved</v>
      </c>
      <c r="BA1322" s="24" t="s">
        <v>3449</v>
      </c>
      <c r="BB1322" s="70" t="s">
        <v>977</v>
      </c>
      <c r="BC1322" s="4" t="str">
        <f t="shared" si="158"/>
        <v>Dhenkanal</v>
      </c>
      <c r="BE1322" s="4"/>
      <c r="BF1322" s="4"/>
      <c r="BG1322" s="24" t="s">
        <v>3449</v>
      </c>
      <c r="BH1322" s="24" t="s">
        <v>38</v>
      </c>
      <c r="BI1322" s="4">
        <f t="shared" si="159"/>
        <v>144.97999999999999</v>
      </c>
    </row>
    <row r="1323" spans="9:61">
      <c r="I1323" s="26">
        <v>672</v>
      </c>
      <c r="J1323" s="46" t="str" cm="1">
        <f t="array" ref="J1323">_xlfn.IFS(I1323&gt;=750,"Low Risk",AND(I1323&gt;=650,I1323&lt;=749),"Medium Risk",I1323&lt;650,"High Risk")</f>
        <v>Medium Risk</v>
      </c>
      <c r="N1323" s="4"/>
      <c r="P1323" s="24">
        <v>92.76</v>
      </c>
      <c r="Q1323" s="4" t="str">
        <f t="shared" si="160"/>
        <v>Available</v>
      </c>
      <c r="Y1323" s="26" t="s">
        <v>3450</v>
      </c>
      <c r="Z1323" s="26" t="s">
        <v>32</v>
      </c>
      <c r="AA1323" s="84" t="str">
        <f t="shared" si="155"/>
        <v>Ramesh Behera</v>
      </c>
      <c r="AB1323" s="26">
        <v>19.22</v>
      </c>
      <c r="AG1323" s="26" t="s">
        <v>3450</v>
      </c>
      <c r="AH1323" s="4" t="str">
        <f t="shared" si="156"/>
        <v>01322</v>
      </c>
      <c r="AP1323" s="4"/>
      <c r="AU1323" s="26" t="s">
        <v>1377</v>
      </c>
      <c r="AV1323" s="46" t="str">
        <f t="shared" si="157"/>
        <v>Approved</v>
      </c>
      <c r="BA1323" s="26" t="s">
        <v>3450</v>
      </c>
      <c r="BB1323" s="71" t="s">
        <v>723</v>
      </c>
      <c r="BC1323" s="4" t="str">
        <f t="shared" si="158"/>
        <v>Cuttack</v>
      </c>
      <c r="BE1323" s="4"/>
      <c r="BF1323" s="4"/>
      <c r="BG1323" s="26" t="s">
        <v>3450</v>
      </c>
      <c r="BH1323" s="26" t="s">
        <v>32</v>
      </c>
      <c r="BI1323" s="4">
        <f t="shared" si="159"/>
        <v>224.53</v>
      </c>
    </row>
    <row r="1324" spans="9:61">
      <c r="I1324" s="24">
        <v>604</v>
      </c>
      <c r="J1324" s="46" t="str" cm="1">
        <f t="array" ref="J1324">_xlfn.IFS(I1324&gt;=750,"Low Risk",AND(I1324&gt;=650,I1324&lt;=749),"Medium Risk",I1324&lt;650,"High Risk")</f>
        <v>High Risk</v>
      </c>
      <c r="N1324" s="4"/>
      <c r="P1324" s="26">
        <v>19.22</v>
      </c>
      <c r="Q1324" s="4" t="str">
        <f t="shared" si="160"/>
        <v>Available</v>
      </c>
      <c r="Y1324" s="24" t="s">
        <v>3452</v>
      </c>
      <c r="Z1324" s="24" t="s">
        <v>28</v>
      </c>
      <c r="AA1324" s="84" t="str">
        <f t="shared" si="155"/>
        <v>Sunita Sahu</v>
      </c>
      <c r="AB1324" s="24">
        <v>91.76</v>
      </c>
      <c r="AG1324" s="24" t="s">
        <v>3452</v>
      </c>
      <c r="AH1324" s="4" t="str">
        <f t="shared" si="156"/>
        <v>01323</v>
      </c>
      <c r="AP1324" s="4"/>
      <c r="AU1324" s="24" t="s">
        <v>1426</v>
      </c>
      <c r="AV1324" s="46" t="str">
        <f t="shared" si="157"/>
        <v>Under Review</v>
      </c>
      <c r="BA1324" s="24" t="s">
        <v>3452</v>
      </c>
      <c r="BB1324" s="70" t="s">
        <v>638</v>
      </c>
      <c r="BC1324" s="4" t="str">
        <f t="shared" si="158"/>
        <v>Berhampur</v>
      </c>
      <c r="BE1324" s="4"/>
      <c r="BF1324" s="4"/>
      <c r="BG1324" s="24" t="s">
        <v>3452</v>
      </c>
      <c r="BH1324" s="24" t="s">
        <v>28</v>
      </c>
      <c r="BI1324" s="4">
        <f t="shared" si="159"/>
        <v>162.30000000000001</v>
      </c>
    </row>
    <row r="1325" spans="9:61">
      <c r="I1325" s="26">
        <v>633</v>
      </c>
      <c r="J1325" s="46" t="str" cm="1">
        <f t="array" ref="J1325">_xlfn.IFS(I1325&gt;=750,"Low Risk",AND(I1325&gt;=650,I1325&lt;=749),"Medium Risk",I1325&lt;650,"High Risk")</f>
        <v>High Risk</v>
      </c>
      <c r="N1325" s="4"/>
      <c r="P1325" s="24">
        <v>91.76</v>
      </c>
      <c r="Q1325" s="4" t="str">
        <f t="shared" si="160"/>
        <v>Available</v>
      </c>
      <c r="Y1325" s="26" t="s">
        <v>3453</v>
      </c>
      <c r="Z1325" s="26" t="s">
        <v>28</v>
      </c>
      <c r="AA1325" s="84" t="str">
        <f t="shared" si="155"/>
        <v>Sunita Sahu</v>
      </c>
      <c r="AB1325" s="26">
        <v>47.02</v>
      </c>
      <c r="AG1325" s="26" t="s">
        <v>3453</v>
      </c>
      <c r="AH1325" s="4" t="str">
        <f t="shared" si="156"/>
        <v>01324</v>
      </c>
      <c r="AP1325" s="4"/>
      <c r="AU1325" s="26" t="s">
        <v>1377</v>
      </c>
      <c r="AV1325" s="46" t="str">
        <f t="shared" si="157"/>
        <v>Approved</v>
      </c>
      <c r="BA1325" s="26" t="s">
        <v>3453</v>
      </c>
      <c r="BB1325" s="71" t="s">
        <v>544</v>
      </c>
      <c r="BC1325" s="4" t="str">
        <f t="shared" si="158"/>
        <v>Angul</v>
      </c>
      <c r="BE1325" s="4"/>
      <c r="BF1325" s="4"/>
      <c r="BG1325" s="26" t="s">
        <v>3453</v>
      </c>
      <c r="BH1325" s="26" t="s">
        <v>28</v>
      </c>
      <c r="BI1325" s="4">
        <f t="shared" si="159"/>
        <v>162.30000000000001</v>
      </c>
    </row>
    <row r="1326" spans="9:61">
      <c r="I1326" s="24">
        <v>883</v>
      </c>
      <c r="J1326" s="46" t="str" cm="1">
        <f t="array" ref="J1326">_xlfn.IFS(I1326&gt;=750,"Low Risk",AND(I1326&gt;=650,I1326&lt;=749),"Medium Risk",I1326&lt;650,"High Risk")</f>
        <v>Low Risk</v>
      </c>
      <c r="N1326" s="4"/>
      <c r="P1326" s="26">
        <v>47.02</v>
      </c>
      <c r="Q1326" s="4" t="str">
        <f t="shared" si="160"/>
        <v>Available</v>
      </c>
      <c r="Y1326" s="24" t="s">
        <v>3454</v>
      </c>
      <c r="Z1326" s="24" t="s">
        <v>7</v>
      </c>
      <c r="AA1326" s="84" t="str">
        <f t="shared" si="155"/>
        <v>Rajesh Kumar</v>
      </c>
      <c r="AB1326" s="24">
        <v>13.36</v>
      </c>
      <c r="AG1326" s="24" t="s">
        <v>3454</v>
      </c>
      <c r="AH1326" s="4" t="str">
        <f t="shared" si="156"/>
        <v>01325</v>
      </c>
      <c r="AP1326" s="4"/>
      <c r="AU1326" s="24" t="s">
        <v>1377</v>
      </c>
      <c r="AV1326" s="46" t="str">
        <f t="shared" si="157"/>
        <v>Approved</v>
      </c>
      <c r="BA1326" s="24" t="s">
        <v>3454</v>
      </c>
      <c r="BB1326" s="70" t="s">
        <v>536</v>
      </c>
      <c r="BC1326" s="4" t="str">
        <f t="shared" si="158"/>
        <v>Dhenkanal</v>
      </c>
      <c r="BE1326" s="4"/>
      <c r="BF1326" s="4"/>
      <c r="BG1326" s="24" t="s">
        <v>3454</v>
      </c>
      <c r="BH1326" s="24" t="s">
        <v>7</v>
      </c>
      <c r="BI1326" s="4">
        <f t="shared" si="159"/>
        <v>209.86</v>
      </c>
    </row>
    <row r="1327" spans="9:61">
      <c r="I1327" s="26">
        <v>628</v>
      </c>
      <c r="J1327" s="46" t="str" cm="1">
        <f t="array" ref="J1327">_xlfn.IFS(I1327&gt;=750,"Low Risk",AND(I1327&gt;=650,I1327&lt;=749),"Medium Risk",I1327&lt;650,"High Risk")</f>
        <v>High Risk</v>
      </c>
      <c r="N1327" s="4"/>
      <c r="P1327" s="24">
        <v>13.36</v>
      </c>
      <c r="Q1327" s="4" t="str">
        <f t="shared" si="160"/>
        <v>Available</v>
      </c>
      <c r="Y1327" s="26" t="s">
        <v>3455</v>
      </c>
      <c r="Z1327" s="26" t="s">
        <v>28</v>
      </c>
      <c r="AA1327" s="84" t="str">
        <f t="shared" si="155"/>
        <v>Sunita Sahu</v>
      </c>
      <c r="AB1327" s="26">
        <v>53.9</v>
      </c>
      <c r="AG1327" s="26" t="s">
        <v>3455</v>
      </c>
      <c r="AH1327" s="4" t="str">
        <f t="shared" si="156"/>
        <v>01326</v>
      </c>
      <c r="AP1327" s="4"/>
      <c r="AU1327" s="26" t="s">
        <v>1377</v>
      </c>
      <c r="AV1327" s="46" t="str">
        <f t="shared" si="157"/>
        <v>Approved</v>
      </c>
      <c r="BA1327" s="26" t="s">
        <v>3455</v>
      </c>
      <c r="BB1327" s="71" t="s">
        <v>1324</v>
      </c>
      <c r="BC1327" s="4" t="str">
        <f t="shared" si="158"/>
        <v>Dhenkanal</v>
      </c>
      <c r="BE1327" s="4"/>
      <c r="BF1327" s="4"/>
      <c r="BG1327" s="26" t="s">
        <v>3455</v>
      </c>
      <c r="BH1327" s="26" t="s">
        <v>28</v>
      </c>
      <c r="BI1327" s="4">
        <f t="shared" si="159"/>
        <v>162.30000000000001</v>
      </c>
    </row>
    <row r="1328" spans="9:61">
      <c r="I1328" s="24">
        <v>886</v>
      </c>
      <c r="J1328" s="46" t="str" cm="1">
        <f t="array" ref="J1328">_xlfn.IFS(I1328&gt;=750,"Low Risk",AND(I1328&gt;=650,I1328&lt;=749),"Medium Risk",I1328&lt;650,"High Risk")</f>
        <v>Low Risk</v>
      </c>
      <c r="N1328" s="4"/>
      <c r="P1328" s="26">
        <v>53.9</v>
      </c>
      <c r="Q1328" s="4" t="str">
        <f t="shared" si="160"/>
        <v>Available</v>
      </c>
      <c r="Y1328" s="24" t="s">
        <v>3456</v>
      </c>
      <c r="Z1328" s="24" t="s">
        <v>41</v>
      </c>
      <c r="AA1328" s="84" t="str">
        <f t="shared" si="155"/>
        <v>Pooja Tripathi</v>
      </c>
      <c r="AB1328" s="24">
        <v>59.84</v>
      </c>
      <c r="AG1328" s="24" t="s">
        <v>3456</v>
      </c>
      <c r="AH1328" s="4" t="str">
        <f t="shared" si="156"/>
        <v>01327</v>
      </c>
      <c r="AP1328" s="4"/>
      <c r="AU1328" s="24" t="s">
        <v>1381</v>
      </c>
      <c r="AV1328" s="46" t="str">
        <f t="shared" si="157"/>
        <v>Rejected</v>
      </c>
      <c r="BA1328" s="24" t="s">
        <v>3456</v>
      </c>
      <c r="BB1328" s="70" t="s">
        <v>1049</v>
      </c>
      <c r="BC1328" s="4" t="str">
        <f t="shared" si="158"/>
        <v>Jharsuguda</v>
      </c>
      <c r="BE1328" s="4"/>
      <c r="BF1328" s="4"/>
      <c r="BG1328" s="24" t="s">
        <v>3456</v>
      </c>
      <c r="BH1328" s="24" t="s">
        <v>41</v>
      </c>
      <c r="BI1328" s="4">
        <f t="shared" si="159"/>
        <v>251.78</v>
      </c>
    </row>
    <row r="1329" spans="9:61">
      <c r="I1329" s="26">
        <v>686</v>
      </c>
      <c r="J1329" s="46" t="str" cm="1">
        <f t="array" ref="J1329">_xlfn.IFS(I1329&gt;=750,"Low Risk",AND(I1329&gt;=650,I1329&lt;=749),"Medium Risk",I1329&lt;650,"High Risk")</f>
        <v>Medium Risk</v>
      </c>
      <c r="N1329" s="4"/>
      <c r="P1329" s="24">
        <v>59.84</v>
      </c>
      <c r="Q1329" s="4" t="str">
        <f t="shared" si="160"/>
        <v>Available</v>
      </c>
      <c r="Y1329" s="26" t="s">
        <v>3457</v>
      </c>
      <c r="Z1329" s="26" t="s">
        <v>16</v>
      </c>
      <c r="AA1329" s="84" t="str">
        <f t="shared" si="155"/>
        <v>Suresh Panda</v>
      </c>
      <c r="AB1329" s="26">
        <v>13.23</v>
      </c>
      <c r="AG1329" s="26" t="s">
        <v>3457</v>
      </c>
      <c r="AH1329" s="4" t="str">
        <f t="shared" si="156"/>
        <v>01328</v>
      </c>
      <c r="AP1329" s="4"/>
      <c r="AU1329" s="26" t="s">
        <v>1377</v>
      </c>
      <c r="AV1329" s="46" t="str">
        <f t="shared" si="157"/>
        <v>Approved</v>
      </c>
      <c r="BA1329" s="26" t="s">
        <v>3457</v>
      </c>
      <c r="BB1329" s="71" t="s">
        <v>1113</v>
      </c>
      <c r="BC1329" s="4" t="str">
        <f t="shared" si="158"/>
        <v>Angul</v>
      </c>
      <c r="BE1329" s="4"/>
      <c r="BF1329" s="4"/>
      <c r="BG1329" s="26" t="s">
        <v>3457</v>
      </c>
      <c r="BH1329" s="26" t="s">
        <v>16</v>
      </c>
      <c r="BI1329" s="4">
        <f t="shared" si="159"/>
        <v>197.62</v>
      </c>
    </row>
    <row r="1330" spans="9:61">
      <c r="I1330" s="24">
        <v>831</v>
      </c>
      <c r="J1330" s="46" t="str" cm="1">
        <f t="array" ref="J1330">_xlfn.IFS(I1330&gt;=750,"Low Risk",AND(I1330&gt;=650,I1330&lt;=749),"Medium Risk",I1330&lt;650,"High Risk")</f>
        <v>Low Risk</v>
      </c>
      <c r="N1330" s="4"/>
      <c r="P1330" s="26">
        <v>13.23</v>
      </c>
      <c r="Q1330" s="4" t="str">
        <f t="shared" si="160"/>
        <v>Available</v>
      </c>
      <c r="Y1330" s="24" t="s">
        <v>3458</v>
      </c>
      <c r="Z1330" s="24" t="s">
        <v>41</v>
      </c>
      <c r="AA1330" s="84" t="str">
        <f t="shared" si="155"/>
        <v>Pooja Tripathi</v>
      </c>
      <c r="AB1330" s="24"/>
      <c r="AG1330" s="24" t="s">
        <v>3458</v>
      </c>
      <c r="AH1330" s="4" t="str">
        <f t="shared" si="156"/>
        <v>01329</v>
      </c>
      <c r="AP1330" s="4"/>
      <c r="AU1330" s="24" t="s">
        <v>1377</v>
      </c>
      <c r="AV1330" s="46" t="str">
        <f t="shared" si="157"/>
        <v>Approved</v>
      </c>
      <c r="BA1330" s="24" t="s">
        <v>3458</v>
      </c>
      <c r="BB1330" s="70" t="s">
        <v>645</v>
      </c>
      <c r="BC1330" s="4" t="str">
        <f t="shared" si="158"/>
        <v>Cuttack</v>
      </c>
      <c r="BE1330" s="4"/>
      <c r="BF1330" s="4"/>
      <c r="BG1330" s="24" t="s">
        <v>3458</v>
      </c>
      <c r="BH1330" s="24" t="s">
        <v>41</v>
      </c>
      <c r="BI1330" s="4">
        <f t="shared" si="159"/>
        <v>251.78</v>
      </c>
    </row>
    <row r="1331" spans="9:61">
      <c r="I1331" s="26">
        <v>837</v>
      </c>
      <c r="J1331" s="46" t="str" cm="1">
        <f t="array" ref="J1331">_xlfn.IFS(I1331&gt;=750,"Low Risk",AND(I1331&gt;=650,I1331&lt;=749),"Medium Risk",I1331&lt;650,"High Risk")</f>
        <v>Low Risk</v>
      </c>
      <c r="N1331" s="4"/>
      <c r="P1331" s="24"/>
      <c r="Q1331" s="4" t="str">
        <f t="shared" si="160"/>
        <v>missing</v>
      </c>
      <c r="Y1331" s="26" t="s">
        <v>3460</v>
      </c>
      <c r="Z1331" s="26" t="s">
        <v>20</v>
      </c>
      <c r="AA1331" s="84" t="str">
        <f t="shared" si="155"/>
        <v>Anita Das</v>
      </c>
      <c r="AB1331" s="26">
        <v>78.760000000000005</v>
      </c>
      <c r="AG1331" s="26" t="s">
        <v>3460</v>
      </c>
      <c r="AH1331" s="4" t="str">
        <f t="shared" si="156"/>
        <v>01330</v>
      </c>
      <c r="AP1331" s="4"/>
      <c r="AU1331" s="26" t="s">
        <v>1377</v>
      </c>
      <c r="AV1331" s="46" t="str">
        <f t="shared" si="157"/>
        <v>Approved</v>
      </c>
      <c r="BA1331" s="26" t="s">
        <v>3460</v>
      </c>
      <c r="BB1331" s="71" t="s">
        <v>956</v>
      </c>
      <c r="BC1331" s="4" t="str">
        <f t="shared" si="158"/>
        <v>Dhenkanal</v>
      </c>
      <c r="BE1331" s="4"/>
      <c r="BF1331" s="4"/>
      <c r="BG1331" s="26" t="s">
        <v>3460</v>
      </c>
      <c r="BH1331" s="26" t="s">
        <v>20</v>
      </c>
      <c r="BI1331" s="4">
        <f t="shared" si="159"/>
        <v>104.66</v>
      </c>
    </row>
    <row r="1332" spans="9:61">
      <c r="I1332" s="24">
        <v>792</v>
      </c>
      <c r="J1332" s="46" t="str" cm="1">
        <f t="array" ref="J1332">_xlfn.IFS(I1332&gt;=750,"Low Risk",AND(I1332&gt;=650,I1332&lt;=749),"Medium Risk",I1332&lt;650,"High Risk")</f>
        <v>Low Risk</v>
      </c>
      <c r="N1332" s="4"/>
      <c r="P1332" s="26">
        <v>78.760000000000005</v>
      </c>
      <c r="Q1332" s="4" t="str">
        <f t="shared" si="160"/>
        <v>Available</v>
      </c>
      <c r="Y1332" s="24" t="s">
        <v>3462</v>
      </c>
      <c r="Z1332" s="24" t="s">
        <v>28</v>
      </c>
      <c r="AA1332" s="84" t="str">
        <f t="shared" si="155"/>
        <v>Sunita Sahu</v>
      </c>
      <c r="AB1332" s="24">
        <v>80.87</v>
      </c>
      <c r="AG1332" s="24" t="s">
        <v>3462</v>
      </c>
      <c r="AH1332" s="4" t="str">
        <f t="shared" si="156"/>
        <v>01331</v>
      </c>
      <c r="AP1332" s="4"/>
      <c r="AU1332" s="24" t="s">
        <v>1381</v>
      </c>
      <c r="AV1332" s="46" t="str">
        <f t="shared" si="157"/>
        <v>Rejected</v>
      </c>
      <c r="BA1332" s="24" t="s">
        <v>3462</v>
      </c>
      <c r="BB1332" s="70" t="s">
        <v>107</v>
      </c>
      <c r="BC1332" s="4" t="str">
        <f t="shared" si="158"/>
        <v>Dhenkanal</v>
      </c>
      <c r="BE1332" s="4"/>
      <c r="BF1332" s="4"/>
      <c r="BG1332" s="24" t="s">
        <v>3462</v>
      </c>
      <c r="BH1332" s="24" t="s">
        <v>28</v>
      </c>
      <c r="BI1332" s="4">
        <f t="shared" si="159"/>
        <v>162.30000000000001</v>
      </c>
    </row>
    <row r="1333" spans="9:61">
      <c r="I1333" s="26">
        <v>858</v>
      </c>
      <c r="J1333" s="46" t="str" cm="1">
        <f t="array" ref="J1333">_xlfn.IFS(I1333&gt;=750,"Low Risk",AND(I1333&gt;=650,I1333&lt;=749),"Medium Risk",I1333&lt;650,"High Risk")</f>
        <v>Low Risk</v>
      </c>
      <c r="N1333" s="4"/>
      <c r="P1333" s="24">
        <v>80.87</v>
      </c>
      <c r="Q1333" s="4" t="str">
        <f t="shared" si="160"/>
        <v>Available</v>
      </c>
      <c r="Y1333" s="26" t="s">
        <v>3463</v>
      </c>
      <c r="Z1333" s="26" t="s">
        <v>20</v>
      </c>
      <c r="AA1333" s="84" t="str">
        <f t="shared" si="155"/>
        <v>Anita Das</v>
      </c>
      <c r="AB1333" s="26">
        <v>26.06</v>
      </c>
      <c r="AG1333" s="26" t="s">
        <v>3463</v>
      </c>
      <c r="AH1333" s="4" t="str">
        <f t="shared" si="156"/>
        <v>01332</v>
      </c>
      <c r="AP1333" s="4"/>
      <c r="AU1333" s="26" t="s">
        <v>1381</v>
      </c>
      <c r="AV1333" s="46" t="str">
        <f t="shared" si="157"/>
        <v>Rejected</v>
      </c>
      <c r="BA1333" s="26" t="s">
        <v>3463</v>
      </c>
      <c r="BB1333" s="71" t="s">
        <v>766</v>
      </c>
      <c r="BC1333" s="4" t="str">
        <f t="shared" si="158"/>
        <v>Berhampur</v>
      </c>
      <c r="BE1333" s="4"/>
      <c r="BF1333" s="4"/>
      <c r="BG1333" s="26" t="s">
        <v>3463</v>
      </c>
      <c r="BH1333" s="26" t="s">
        <v>20</v>
      </c>
      <c r="BI1333" s="4">
        <f t="shared" si="159"/>
        <v>104.66</v>
      </c>
    </row>
    <row r="1334" spans="9:61">
      <c r="I1334" s="24">
        <v>716</v>
      </c>
      <c r="J1334" s="46" t="str" cm="1">
        <f t="array" ref="J1334">_xlfn.IFS(I1334&gt;=750,"Low Risk",AND(I1334&gt;=650,I1334&lt;=749),"Medium Risk",I1334&lt;650,"High Risk")</f>
        <v>Medium Risk</v>
      </c>
      <c r="N1334" s="4"/>
      <c r="P1334" s="26">
        <v>26.06</v>
      </c>
      <c r="Q1334" s="4" t="str">
        <f t="shared" si="160"/>
        <v>Available</v>
      </c>
      <c r="Y1334" s="24" t="s">
        <v>3464</v>
      </c>
      <c r="Z1334" s="24" t="s">
        <v>28</v>
      </c>
      <c r="AA1334" s="84" t="str">
        <f t="shared" si="155"/>
        <v>Sunita Sahu</v>
      </c>
      <c r="AB1334" s="24">
        <v>75.010000000000005</v>
      </c>
      <c r="AG1334" s="24" t="s">
        <v>3464</v>
      </c>
      <c r="AH1334" s="4" t="str">
        <f t="shared" si="156"/>
        <v>01333</v>
      </c>
      <c r="AP1334" s="4"/>
      <c r="AU1334" s="24" t="s">
        <v>1381</v>
      </c>
      <c r="AV1334" s="46" t="str">
        <f t="shared" si="157"/>
        <v>Rejected</v>
      </c>
      <c r="BA1334" s="24" t="s">
        <v>3464</v>
      </c>
      <c r="BB1334" s="70" t="s">
        <v>669</v>
      </c>
      <c r="BC1334" s="4" t="str">
        <f t="shared" si="158"/>
        <v>Berhampur</v>
      </c>
      <c r="BE1334" s="4"/>
      <c r="BF1334" s="4"/>
      <c r="BG1334" s="24" t="s">
        <v>3464</v>
      </c>
      <c r="BH1334" s="24" t="s">
        <v>28</v>
      </c>
      <c r="BI1334" s="4">
        <f t="shared" si="159"/>
        <v>162.30000000000001</v>
      </c>
    </row>
    <row r="1335" spans="9:61">
      <c r="I1335" s="26">
        <v>589</v>
      </c>
      <c r="J1335" s="46" t="str" cm="1">
        <f t="array" ref="J1335">_xlfn.IFS(I1335&gt;=750,"Low Risk",AND(I1335&gt;=650,I1335&lt;=749),"Medium Risk",I1335&lt;650,"High Risk")</f>
        <v>High Risk</v>
      </c>
      <c r="N1335" s="4"/>
      <c r="P1335" s="24">
        <v>75.010000000000005</v>
      </c>
      <c r="Q1335" s="4" t="str">
        <f t="shared" si="160"/>
        <v>Available</v>
      </c>
      <c r="Y1335" s="26" t="s">
        <v>3465</v>
      </c>
      <c r="Z1335" s="26" t="s">
        <v>32</v>
      </c>
      <c r="AA1335" s="84" t="str">
        <f t="shared" si="155"/>
        <v>Ramesh Behera</v>
      </c>
      <c r="AB1335" s="26">
        <v>32.01</v>
      </c>
      <c r="AG1335" s="26" t="s">
        <v>3465</v>
      </c>
      <c r="AH1335" s="4" t="str">
        <f t="shared" si="156"/>
        <v>01334</v>
      </c>
      <c r="AP1335" s="4"/>
      <c r="AU1335" s="26" t="s">
        <v>1377</v>
      </c>
      <c r="AV1335" s="46" t="str">
        <f t="shared" si="157"/>
        <v>Approved</v>
      </c>
      <c r="BA1335" s="26" t="s">
        <v>3465</v>
      </c>
      <c r="BB1335" s="71" t="s">
        <v>391</v>
      </c>
      <c r="BC1335" s="4" t="str">
        <f t="shared" si="158"/>
        <v>Cuttack</v>
      </c>
      <c r="BE1335" s="4"/>
      <c r="BF1335" s="4"/>
      <c r="BG1335" s="26" t="s">
        <v>3465</v>
      </c>
      <c r="BH1335" s="26" t="s">
        <v>32</v>
      </c>
      <c r="BI1335" s="4">
        <f t="shared" si="159"/>
        <v>224.53</v>
      </c>
    </row>
    <row r="1336" spans="9:61">
      <c r="I1336" s="24">
        <v>722</v>
      </c>
      <c r="J1336" s="46" t="str" cm="1">
        <f t="array" ref="J1336">_xlfn.IFS(I1336&gt;=750,"Low Risk",AND(I1336&gt;=650,I1336&lt;=749),"Medium Risk",I1336&lt;650,"High Risk")</f>
        <v>Medium Risk</v>
      </c>
      <c r="N1336" s="4"/>
      <c r="P1336" s="26">
        <v>32.01</v>
      </c>
      <c r="Q1336" s="4" t="str">
        <f t="shared" si="160"/>
        <v>Available</v>
      </c>
      <c r="Y1336" s="24" t="s">
        <v>3466</v>
      </c>
      <c r="Z1336" s="24" t="s">
        <v>32</v>
      </c>
      <c r="AA1336" s="84" t="str">
        <f t="shared" si="155"/>
        <v>Ramesh Behera</v>
      </c>
      <c r="AB1336" s="24">
        <v>66.03</v>
      </c>
      <c r="AG1336" s="24" t="s">
        <v>3466</v>
      </c>
      <c r="AH1336" s="4" t="str">
        <f t="shared" si="156"/>
        <v>01335</v>
      </c>
      <c r="AP1336" s="4"/>
      <c r="AU1336" s="24" t="s">
        <v>1377</v>
      </c>
      <c r="AV1336" s="46" t="str">
        <f t="shared" si="157"/>
        <v>Approved</v>
      </c>
      <c r="BA1336" s="24" t="s">
        <v>3466</v>
      </c>
      <c r="BB1336" s="70" t="s">
        <v>312</v>
      </c>
      <c r="BC1336" s="4" t="str">
        <f t="shared" si="158"/>
        <v>Bhubaneswar</v>
      </c>
      <c r="BE1336" s="4"/>
      <c r="BF1336" s="4"/>
      <c r="BG1336" s="24" t="s">
        <v>3466</v>
      </c>
      <c r="BH1336" s="24" t="s">
        <v>32</v>
      </c>
      <c r="BI1336" s="4">
        <f t="shared" si="159"/>
        <v>224.53</v>
      </c>
    </row>
    <row r="1337" spans="9:61">
      <c r="I1337" s="26">
        <v>738</v>
      </c>
      <c r="J1337" s="46" t="str" cm="1">
        <f t="array" ref="J1337">_xlfn.IFS(I1337&gt;=750,"Low Risk",AND(I1337&gt;=650,I1337&lt;=749),"Medium Risk",I1337&lt;650,"High Risk")</f>
        <v>Medium Risk</v>
      </c>
      <c r="N1337" s="4"/>
      <c r="P1337" s="24">
        <v>66.03</v>
      </c>
      <c r="Q1337" s="4" t="str">
        <f t="shared" si="160"/>
        <v>Available</v>
      </c>
      <c r="Y1337" s="26" t="s">
        <v>3467</v>
      </c>
      <c r="Z1337" s="26" t="s">
        <v>7</v>
      </c>
      <c r="AA1337" s="84" t="str">
        <f t="shared" si="155"/>
        <v>Rajesh Kumar</v>
      </c>
      <c r="AB1337" s="26">
        <v>59.99</v>
      </c>
      <c r="AG1337" s="26" t="s">
        <v>3467</v>
      </c>
      <c r="AH1337" s="4" t="str">
        <f t="shared" si="156"/>
        <v>01336</v>
      </c>
      <c r="AP1337" s="4"/>
      <c r="AU1337" s="26" t="s">
        <v>1377</v>
      </c>
      <c r="AV1337" s="46" t="str">
        <f t="shared" si="157"/>
        <v>Approved</v>
      </c>
      <c r="BA1337" s="26" t="s">
        <v>3467</v>
      </c>
      <c r="BB1337" s="71" t="s">
        <v>1144</v>
      </c>
      <c r="BC1337" s="4" t="str">
        <f t="shared" si="158"/>
        <v>Bhubaneswar</v>
      </c>
      <c r="BE1337" s="4"/>
      <c r="BF1337" s="4"/>
      <c r="BG1337" s="26" t="s">
        <v>3467</v>
      </c>
      <c r="BH1337" s="26" t="s">
        <v>7</v>
      </c>
      <c r="BI1337" s="4">
        <f t="shared" si="159"/>
        <v>209.86</v>
      </c>
    </row>
    <row r="1338" spans="9:61">
      <c r="I1338" s="24">
        <v>698</v>
      </c>
      <c r="J1338" s="46" t="str" cm="1">
        <f t="array" ref="J1338">_xlfn.IFS(I1338&gt;=750,"Low Risk",AND(I1338&gt;=650,I1338&lt;=749),"Medium Risk",I1338&lt;650,"High Risk")</f>
        <v>Medium Risk</v>
      </c>
      <c r="N1338" s="4"/>
      <c r="P1338" s="26">
        <v>59.99</v>
      </c>
      <c r="Q1338" s="4" t="str">
        <f t="shared" si="160"/>
        <v>Available</v>
      </c>
      <c r="Y1338" s="24" t="s">
        <v>3468</v>
      </c>
      <c r="Z1338" s="24" t="s">
        <v>20</v>
      </c>
      <c r="AA1338" s="84" t="str">
        <f t="shared" si="155"/>
        <v>Anita Das</v>
      </c>
      <c r="AB1338" s="24">
        <v>47.28</v>
      </c>
      <c r="AG1338" s="24" t="s">
        <v>3468</v>
      </c>
      <c r="AH1338" s="4" t="str">
        <f t="shared" si="156"/>
        <v>01337</v>
      </c>
      <c r="AP1338" s="4"/>
      <c r="AU1338" s="24" t="s">
        <v>1381</v>
      </c>
      <c r="AV1338" s="46" t="str">
        <f t="shared" si="157"/>
        <v>Rejected</v>
      </c>
      <c r="BA1338" s="24" t="s">
        <v>3468</v>
      </c>
      <c r="BB1338" s="70" t="s">
        <v>909</v>
      </c>
      <c r="BC1338" s="4" t="str">
        <f t="shared" si="158"/>
        <v>Berhampur</v>
      </c>
      <c r="BE1338" s="4"/>
      <c r="BF1338" s="4"/>
      <c r="BG1338" s="24" t="s">
        <v>3468</v>
      </c>
      <c r="BH1338" s="24" t="s">
        <v>20</v>
      </c>
      <c r="BI1338" s="4">
        <f t="shared" si="159"/>
        <v>104.66</v>
      </c>
    </row>
    <row r="1339" spans="9:61">
      <c r="I1339" s="26">
        <v>596</v>
      </c>
      <c r="J1339" s="46" t="str" cm="1">
        <f t="array" ref="J1339">_xlfn.IFS(I1339&gt;=750,"Low Risk",AND(I1339&gt;=650,I1339&lt;=749),"Medium Risk",I1339&lt;650,"High Risk")</f>
        <v>High Risk</v>
      </c>
      <c r="N1339" s="4"/>
      <c r="P1339" s="24">
        <v>47.28</v>
      </c>
      <c r="Q1339" s="4" t="str">
        <f t="shared" si="160"/>
        <v>Available</v>
      </c>
      <c r="Y1339" s="26" t="s">
        <v>3469</v>
      </c>
      <c r="Z1339" s="26" t="s">
        <v>7</v>
      </c>
      <c r="AA1339" s="84" t="str">
        <f t="shared" si="155"/>
        <v>Rajesh Kumar</v>
      </c>
      <c r="AB1339" s="26">
        <v>34.17</v>
      </c>
      <c r="AG1339" s="26" t="s">
        <v>3469</v>
      </c>
      <c r="AH1339" s="4" t="str">
        <f t="shared" si="156"/>
        <v>01338</v>
      </c>
      <c r="AP1339" s="4"/>
      <c r="AU1339" s="26" t="s">
        <v>1426</v>
      </c>
      <c r="AV1339" s="46" t="str">
        <f t="shared" si="157"/>
        <v>Under Review</v>
      </c>
      <c r="BA1339" s="26" t="s">
        <v>3469</v>
      </c>
      <c r="BB1339" s="71" t="s">
        <v>856</v>
      </c>
      <c r="BC1339" s="4" t="str">
        <f t="shared" si="158"/>
        <v>Angul</v>
      </c>
      <c r="BE1339" s="4"/>
      <c r="BF1339" s="4"/>
      <c r="BG1339" s="26" t="s">
        <v>3469</v>
      </c>
      <c r="BH1339" s="26" t="s">
        <v>7</v>
      </c>
      <c r="BI1339" s="4">
        <f t="shared" si="159"/>
        <v>209.86</v>
      </c>
    </row>
    <row r="1340" spans="9:61">
      <c r="I1340" s="24">
        <v>596</v>
      </c>
      <c r="J1340" s="46" t="str" cm="1">
        <f t="array" ref="J1340">_xlfn.IFS(I1340&gt;=750,"Low Risk",AND(I1340&gt;=650,I1340&lt;=749),"Medium Risk",I1340&lt;650,"High Risk")</f>
        <v>High Risk</v>
      </c>
      <c r="N1340" s="4"/>
      <c r="P1340" s="26">
        <v>34.17</v>
      </c>
      <c r="Q1340" s="4" t="str">
        <f t="shared" si="160"/>
        <v>Available</v>
      </c>
      <c r="Y1340" s="24" t="s">
        <v>3470</v>
      </c>
      <c r="Z1340" s="24" t="s">
        <v>12</v>
      </c>
      <c r="AA1340" s="84" t="str">
        <f t="shared" si="155"/>
        <v>Priya Mohanty</v>
      </c>
      <c r="AB1340" s="24">
        <v>23.47</v>
      </c>
      <c r="AG1340" s="24" t="s">
        <v>3470</v>
      </c>
      <c r="AH1340" s="4" t="str">
        <f t="shared" si="156"/>
        <v>01339</v>
      </c>
      <c r="AP1340" s="4"/>
      <c r="AU1340" s="24" t="s">
        <v>1377</v>
      </c>
      <c r="AV1340" s="46" t="str">
        <f t="shared" si="157"/>
        <v>Approved</v>
      </c>
      <c r="BA1340" s="24" t="s">
        <v>3470</v>
      </c>
      <c r="BB1340" s="70" t="s">
        <v>856</v>
      </c>
      <c r="BC1340" s="4" t="str">
        <f t="shared" si="158"/>
        <v>Angul</v>
      </c>
      <c r="BE1340" s="4"/>
      <c r="BF1340" s="4"/>
      <c r="BG1340" s="24" t="s">
        <v>3470</v>
      </c>
      <c r="BH1340" s="24" t="s">
        <v>12</v>
      </c>
      <c r="BI1340" s="4">
        <f t="shared" si="159"/>
        <v>105.8</v>
      </c>
    </row>
    <row r="1341" spans="9:61">
      <c r="I1341" s="26">
        <v>838</v>
      </c>
      <c r="J1341" s="46" t="str" cm="1">
        <f t="array" ref="J1341">_xlfn.IFS(I1341&gt;=750,"Low Risk",AND(I1341&gt;=650,I1341&lt;=749),"Medium Risk",I1341&lt;650,"High Risk")</f>
        <v>Low Risk</v>
      </c>
      <c r="N1341" s="4"/>
      <c r="P1341" s="24">
        <v>23.47</v>
      </c>
      <c r="Q1341" s="4" t="str">
        <f t="shared" si="160"/>
        <v>Available</v>
      </c>
      <c r="Y1341" s="26" t="s">
        <v>3472</v>
      </c>
      <c r="Z1341" s="26" t="s">
        <v>16</v>
      </c>
      <c r="AA1341" s="84" t="str">
        <f t="shared" si="155"/>
        <v>Suresh Panda</v>
      </c>
      <c r="AB1341" s="26">
        <v>58.03</v>
      </c>
      <c r="AG1341" s="26" t="s">
        <v>3472</v>
      </c>
      <c r="AH1341" s="4" t="str">
        <f t="shared" si="156"/>
        <v>01340</v>
      </c>
      <c r="AP1341" s="4"/>
      <c r="AU1341" s="26" t="s">
        <v>1426</v>
      </c>
      <c r="AV1341" s="46" t="str">
        <f t="shared" si="157"/>
        <v>Under Review</v>
      </c>
      <c r="BA1341" s="26" t="s">
        <v>3472</v>
      </c>
      <c r="BB1341" s="71" t="s">
        <v>243</v>
      </c>
      <c r="BC1341" s="4" t="str">
        <f t="shared" si="158"/>
        <v>Angul</v>
      </c>
      <c r="BE1341" s="4"/>
      <c r="BF1341" s="4"/>
      <c r="BG1341" s="26" t="s">
        <v>3472</v>
      </c>
      <c r="BH1341" s="26" t="s">
        <v>16</v>
      </c>
      <c r="BI1341" s="4">
        <f t="shared" si="159"/>
        <v>197.62</v>
      </c>
    </row>
    <row r="1342" spans="9:61">
      <c r="I1342" s="24">
        <v>714</v>
      </c>
      <c r="J1342" s="46" t="str" cm="1">
        <f t="array" ref="J1342">_xlfn.IFS(I1342&gt;=750,"Low Risk",AND(I1342&gt;=650,I1342&lt;=749),"Medium Risk",I1342&lt;650,"High Risk")</f>
        <v>Medium Risk</v>
      </c>
      <c r="N1342" s="4"/>
      <c r="P1342" s="26">
        <v>58.03</v>
      </c>
      <c r="Q1342" s="4" t="str">
        <f t="shared" si="160"/>
        <v>Available</v>
      </c>
      <c r="Y1342" s="24" t="s">
        <v>3473</v>
      </c>
      <c r="Z1342" s="24" t="s">
        <v>28</v>
      </c>
      <c r="AA1342" s="84" t="str">
        <f t="shared" si="155"/>
        <v>Sunita Sahu</v>
      </c>
      <c r="AB1342" s="24">
        <v>52.83</v>
      </c>
      <c r="AG1342" s="24" t="s">
        <v>3473</v>
      </c>
      <c r="AH1342" s="4" t="str">
        <f t="shared" si="156"/>
        <v>01341</v>
      </c>
      <c r="AP1342" s="4"/>
      <c r="AU1342" s="24" t="s">
        <v>1426</v>
      </c>
      <c r="AV1342" s="46" t="str">
        <f t="shared" si="157"/>
        <v>Under Review</v>
      </c>
      <c r="BA1342" s="24" t="s">
        <v>3473</v>
      </c>
      <c r="BB1342" s="70" t="s">
        <v>344</v>
      </c>
      <c r="BC1342" s="4" t="str">
        <f t="shared" si="158"/>
        <v>Balasore</v>
      </c>
      <c r="BE1342" s="4"/>
      <c r="BF1342" s="4"/>
      <c r="BG1342" s="24" t="s">
        <v>3473</v>
      </c>
      <c r="BH1342" s="24" t="s">
        <v>28</v>
      </c>
      <c r="BI1342" s="4">
        <f t="shared" si="159"/>
        <v>162.30000000000001</v>
      </c>
    </row>
    <row r="1343" spans="9:61">
      <c r="I1343" s="26">
        <v>739</v>
      </c>
      <c r="J1343" s="46" t="str" cm="1">
        <f t="array" ref="J1343">_xlfn.IFS(I1343&gt;=750,"Low Risk",AND(I1343&gt;=650,I1343&lt;=749),"Medium Risk",I1343&lt;650,"High Risk")</f>
        <v>Medium Risk</v>
      </c>
      <c r="N1343" s="4"/>
      <c r="P1343" s="24">
        <v>52.83</v>
      </c>
      <c r="Q1343" s="4" t="str">
        <f t="shared" si="160"/>
        <v>Available</v>
      </c>
      <c r="Y1343" s="26" t="s">
        <v>3474</v>
      </c>
      <c r="Z1343" s="26" t="s">
        <v>41</v>
      </c>
      <c r="AA1343" s="84" t="str">
        <f t="shared" si="155"/>
        <v>Pooja Tripathi</v>
      </c>
      <c r="AB1343" s="26">
        <v>33.090000000000003</v>
      </c>
      <c r="AG1343" s="26" t="s">
        <v>3474</v>
      </c>
      <c r="AH1343" s="4" t="str">
        <f t="shared" si="156"/>
        <v>01342</v>
      </c>
      <c r="AP1343" s="4"/>
      <c r="AU1343" s="26" t="s">
        <v>1426</v>
      </c>
      <c r="AV1343" s="46" t="str">
        <f t="shared" si="157"/>
        <v>Under Review</v>
      </c>
      <c r="BA1343" s="26" t="s">
        <v>3474</v>
      </c>
      <c r="BB1343" s="71" t="s">
        <v>133</v>
      </c>
      <c r="BC1343" s="4" t="str">
        <f t="shared" si="158"/>
        <v>Dhenkanal</v>
      </c>
      <c r="BE1343" s="4"/>
      <c r="BF1343" s="4"/>
      <c r="BG1343" s="26" t="s">
        <v>3474</v>
      </c>
      <c r="BH1343" s="26" t="s">
        <v>41</v>
      </c>
      <c r="BI1343" s="4">
        <f t="shared" si="159"/>
        <v>251.78</v>
      </c>
    </row>
    <row r="1344" spans="9:61">
      <c r="I1344" s="24">
        <v>651</v>
      </c>
      <c r="J1344" s="46" t="str" cm="1">
        <f t="array" ref="J1344">_xlfn.IFS(I1344&gt;=750,"Low Risk",AND(I1344&gt;=650,I1344&lt;=749),"Medium Risk",I1344&lt;650,"High Risk")</f>
        <v>Medium Risk</v>
      </c>
      <c r="N1344" s="4"/>
      <c r="P1344" s="26">
        <v>33.090000000000003</v>
      </c>
      <c r="Q1344" s="4" t="str">
        <f t="shared" si="160"/>
        <v>Available</v>
      </c>
      <c r="Y1344" s="24" t="s">
        <v>3476</v>
      </c>
      <c r="Z1344" s="24" t="s">
        <v>16</v>
      </c>
      <c r="AA1344" s="84" t="str">
        <f t="shared" si="155"/>
        <v>Suresh Panda</v>
      </c>
      <c r="AB1344" s="24">
        <v>84.67</v>
      </c>
      <c r="AG1344" s="24" t="s">
        <v>3476</v>
      </c>
      <c r="AH1344" s="4" t="str">
        <f t="shared" si="156"/>
        <v>01343</v>
      </c>
      <c r="AP1344" s="4"/>
      <c r="AU1344" s="24" t="s">
        <v>1386</v>
      </c>
      <c r="AV1344" s="46" t="str">
        <f t="shared" si="157"/>
        <v>Rejected</v>
      </c>
      <c r="BA1344" s="24" t="s">
        <v>3476</v>
      </c>
      <c r="BB1344" s="70" t="s">
        <v>666</v>
      </c>
      <c r="BC1344" s="4" t="str">
        <f t="shared" si="158"/>
        <v>Bhubaneswar</v>
      </c>
      <c r="BE1344" s="4"/>
      <c r="BF1344" s="4"/>
      <c r="BG1344" s="24" t="s">
        <v>3476</v>
      </c>
      <c r="BH1344" s="24" t="s">
        <v>16</v>
      </c>
      <c r="BI1344" s="4">
        <f t="shared" si="159"/>
        <v>197.62</v>
      </c>
    </row>
    <row r="1345" spans="9:61">
      <c r="I1345" s="26">
        <v>731</v>
      </c>
      <c r="J1345" s="46" t="str" cm="1">
        <f t="array" ref="J1345">_xlfn.IFS(I1345&gt;=750,"Low Risk",AND(I1345&gt;=650,I1345&lt;=749),"Medium Risk",I1345&lt;650,"High Risk")</f>
        <v>Medium Risk</v>
      </c>
      <c r="N1345" s="4"/>
      <c r="P1345" s="24">
        <v>84.67</v>
      </c>
      <c r="Q1345" s="4" t="str">
        <f t="shared" si="160"/>
        <v>Available</v>
      </c>
      <c r="Y1345" s="26" t="s">
        <v>3478</v>
      </c>
      <c r="Z1345" s="26" t="s">
        <v>32</v>
      </c>
      <c r="AA1345" s="84" t="str">
        <f t="shared" si="155"/>
        <v>Ramesh Behera</v>
      </c>
      <c r="AB1345" s="26">
        <v>88.41</v>
      </c>
      <c r="AG1345" s="26" t="s">
        <v>3478</v>
      </c>
      <c r="AH1345" s="4" t="str">
        <f t="shared" si="156"/>
        <v>01344</v>
      </c>
      <c r="AP1345" s="4"/>
      <c r="AU1345" s="26" t="s">
        <v>1377</v>
      </c>
      <c r="AV1345" s="46" t="str">
        <f t="shared" si="157"/>
        <v>Approved</v>
      </c>
      <c r="BA1345" s="26" t="s">
        <v>3478</v>
      </c>
      <c r="BB1345" s="71" t="s">
        <v>611</v>
      </c>
      <c r="BC1345" s="4" t="str">
        <f t="shared" si="158"/>
        <v>Cuttack</v>
      </c>
      <c r="BE1345" s="4"/>
      <c r="BF1345" s="4"/>
      <c r="BG1345" s="26" t="s">
        <v>3478</v>
      </c>
      <c r="BH1345" s="26" t="s">
        <v>32</v>
      </c>
      <c r="BI1345" s="4">
        <f t="shared" si="159"/>
        <v>224.53</v>
      </c>
    </row>
    <row r="1346" spans="9:61">
      <c r="I1346" s="24">
        <v>878</v>
      </c>
      <c r="J1346" s="46" t="str" cm="1">
        <f t="array" ref="J1346">_xlfn.IFS(I1346&gt;=750,"Low Risk",AND(I1346&gt;=650,I1346&lt;=749),"Medium Risk",I1346&lt;650,"High Risk")</f>
        <v>Low Risk</v>
      </c>
      <c r="N1346" s="4"/>
      <c r="P1346" s="26">
        <v>88.41</v>
      </c>
      <c r="Q1346" s="4" t="str">
        <f t="shared" si="160"/>
        <v>Available</v>
      </c>
      <c r="Y1346" s="24" t="s">
        <v>3479</v>
      </c>
      <c r="Z1346" s="24" t="s">
        <v>7</v>
      </c>
      <c r="AA1346" s="84" t="str">
        <f t="shared" si="155"/>
        <v>Rajesh Kumar</v>
      </c>
      <c r="AB1346" s="24">
        <v>9.3000000000000007</v>
      </c>
      <c r="AG1346" s="24" t="s">
        <v>3479</v>
      </c>
      <c r="AH1346" s="4" t="str">
        <f t="shared" si="156"/>
        <v>01345</v>
      </c>
      <c r="AP1346" s="4"/>
      <c r="AU1346" s="24" t="s">
        <v>1377</v>
      </c>
      <c r="AV1346" s="46" t="str">
        <f t="shared" si="157"/>
        <v>Approved</v>
      </c>
      <c r="BA1346" s="24" t="s">
        <v>3479</v>
      </c>
      <c r="BB1346" s="70" t="s">
        <v>1305</v>
      </c>
      <c r="BC1346" s="4" t="str">
        <f t="shared" si="158"/>
        <v>Cuttack</v>
      </c>
      <c r="BE1346" s="4"/>
      <c r="BF1346" s="4"/>
      <c r="BG1346" s="24" t="s">
        <v>3479</v>
      </c>
      <c r="BH1346" s="24" t="s">
        <v>7</v>
      </c>
      <c r="BI1346" s="4">
        <f t="shared" si="159"/>
        <v>209.86</v>
      </c>
    </row>
    <row r="1347" spans="9:61">
      <c r="I1347" s="26">
        <v>800</v>
      </c>
      <c r="J1347" s="46" t="str" cm="1">
        <f t="array" ref="J1347">_xlfn.IFS(I1347&gt;=750,"Low Risk",AND(I1347&gt;=650,I1347&lt;=749),"Medium Risk",I1347&lt;650,"High Risk")</f>
        <v>Low Risk</v>
      </c>
      <c r="N1347" s="4"/>
      <c r="P1347" s="24">
        <v>9.3000000000000007</v>
      </c>
      <c r="Q1347" s="4" t="str">
        <f t="shared" si="160"/>
        <v>Available</v>
      </c>
      <c r="Y1347" s="26" t="s">
        <v>3480</v>
      </c>
      <c r="Z1347" s="26" t="s">
        <v>7</v>
      </c>
      <c r="AA1347" s="84" t="str">
        <f t="shared" ref="AA1347:AA1410" si="161">VLOOKUP(Z1347,$W$2:$X$11,2,FALSE)</f>
        <v>Rajesh Kumar</v>
      </c>
      <c r="AB1347" s="26">
        <v>82.33</v>
      </c>
      <c r="AG1347" s="26" t="s">
        <v>3480</v>
      </c>
      <c r="AH1347" s="4" t="str">
        <f t="shared" ref="AH1347:AH1410" si="162">RIGHT(AG1347,5)</f>
        <v>01346</v>
      </c>
      <c r="AP1347" s="4"/>
      <c r="AU1347" s="26" t="s">
        <v>1386</v>
      </c>
      <c r="AV1347" s="46" t="str">
        <f t="shared" ref="AV1347:AV1410" si="163">PROPER(TRIM(AU1347))</f>
        <v>Rejected</v>
      </c>
      <c r="BA1347" s="26" t="s">
        <v>3480</v>
      </c>
      <c r="BB1347" s="71" t="s">
        <v>559</v>
      </c>
      <c r="BC1347" s="4" t="str">
        <f t="shared" ref="BC1347:BC1410" si="164">VLOOKUP(BB1347,$AY$2:$AZ$501,2,FALSE)</f>
        <v>Rourkela</v>
      </c>
      <c r="BE1347" s="4"/>
      <c r="BF1347" s="4"/>
      <c r="BG1347" s="26" t="s">
        <v>3480</v>
      </c>
      <c r="BH1347" s="26" t="s">
        <v>7</v>
      </c>
      <c r="BI1347" s="4">
        <f t="shared" ref="BI1347:BI1410" si="165">VLOOKUP(BH1347,$BE$2:$BF$11,2,FALSE)</f>
        <v>209.86</v>
      </c>
    </row>
    <row r="1348" spans="9:61">
      <c r="I1348" s="24">
        <v>579</v>
      </c>
      <c r="J1348" s="46" t="str" cm="1">
        <f t="array" ref="J1348">_xlfn.IFS(I1348&gt;=750,"Low Risk",AND(I1348&gt;=650,I1348&lt;=749),"Medium Risk",I1348&lt;650,"High Risk")</f>
        <v>High Risk</v>
      </c>
      <c r="N1348" s="4"/>
      <c r="P1348" s="26">
        <v>82.33</v>
      </c>
      <c r="Q1348" s="4" t="str">
        <f t="shared" si="160"/>
        <v>Available</v>
      </c>
      <c r="Y1348" s="24" t="s">
        <v>3481</v>
      </c>
      <c r="Z1348" s="24" t="s">
        <v>20</v>
      </c>
      <c r="AA1348" s="84" t="str">
        <f t="shared" si="161"/>
        <v>Anita Das</v>
      </c>
      <c r="AB1348" s="24">
        <v>95.77</v>
      </c>
      <c r="AG1348" s="24" t="s">
        <v>3481</v>
      </c>
      <c r="AH1348" s="4" t="str">
        <f t="shared" si="162"/>
        <v>01347</v>
      </c>
      <c r="AP1348" s="4"/>
      <c r="AU1348" s="24" t="s">
        <v>1386</v>
      </c>
      <c r="AV1348" s="46" t="str">
        <f t="shared" si="163"/>
        <v>Rejected</v>
      </c>
      <c r="BA1348" s="24" t="s">
        <v>3481</v>
      </c>
      <c r="BB1348" s="70" t="s">
        <v>1121</v>
      </c>
      <c r="BC1348" s="4" t="str">
        <f t="shared" si="164"/>
        <v>Cuttack</v>
      </c>
      <c r="BE1348" s="4"/>
      <c r="BF1348" s="4"/>
      <c r="BG1348" s="24" t="s">
        <v>3481</v>
      </c>
      <c r="BH1348" s="24" t="s">
        <v>20</v>
      </c>
      <c r="BI1348" s="4">
        <f t="shared" si="165"/>
        <v>104.66</v>
      </c>
    </row>
    <row r="1349" spans="9:61">
      <c r="I1349" s="26">
        <v>832</v>
      </c>
      <c r="J1349" s="46" t="str" cm="1">
        <f t="array" ref="J1349">_xlfn.IFS(I1349&gt;=750,"Low Risk",AND(I1349&gt;=650,I1349&lt;=749),"Medium Risk",I1349&lt;650,"High Risk")</f>
        <v>Low Risk</v>
      </c>
      <c r="N1349" s="4"/>
      <c r="P1349" s="24">
        <v>95.77</v>
      </c>
      <c r="Q1349" s="4" t="str">
        <f t="shared" si="160"/>
        <v>Available</v>
      </c>
      <c r="Y1349" s="26" t="s">
        <v>3482</v>
      </c>
      <c r="Z1349" s="26" t="s">
        <v>16</v>
      </c>
      <c r="AA1349" s="84" t="str">
        <f t="shared" si="161"/>
        <v>Suresh Panda</v>
      </c>
      <c r="AB1349" s="26">
        <v>24.52</v>
      </c>
      <c r="AG1349" s="26" t="s">
        <v>3482</v>
      </c>
      <c r="AH1349" s="4" t="str">
        <f t="shared" si="162"/>
        <v>01348</v>
      </c>
      <c r="AP1349" s="4"/>
      <c r="AU1349" s="26" t="s">
        <v>1377</v>
      </c>
      <c r="AV1349" s="46" t="str">
        <f t="shared" si="163"/>
        <v>Approved</v>
      </c>
      <c r="BA1349" s="26" t="s">
        <v>3482</v>
      </c>
      <c r="BB1349" s="71" t="s">
        <v>142</v>
      </c>
      <c r="BC1349" s="4" t="str">
        <f t="shared" si="164"/>
        <v>Bhubaneswar</v>
      </c>
      <c r="BE1349" s="4"/>
      <c r="BF1349" s="4"/>
      <c r="BG1349" s="26" t="s">
        <v>3482</v>
      </c>
      <c r="BH1349" s="26" t="s">
        <v>16</v>
      </c>
      <c r="BI1349" s="4">
        <f t="shared" si="165"/>
        <v>197.62</v>
      </c>
    </row>
    <row r="1350" spans="9:61">
      <c r="I1350" s="24">
        <v>677</v>
      </c>
      <c r="J1350" s="46" t="str" cm="1">
        <f t="array" ref="J1350">_xlfn.IFS(I1350&gt;=750,"Low Risk",AND(I1350&gt;=650,I1350&lt;=749),"Medium Risk",I1350&lt;650,"High Risk")</f>
        <v>Medium Risk</v>
      </c>
      <c r="N1350" s="4"/>
      <c r="P1350" s="26">
        <v>24.52</v>
      </c>
      <c r="Q1350" s="4" t="str">
        <f t="shared" ref="Q1350:Q1413" si="166">IF(ISBLANK(P1350),"missing","Available")</f>
        <v>Available</v>
      </c>
      <c r="Y1350" s="24" t="s">
        <v>3483</v>
      </c>
      <c r="Z1350" s="24" t="s">
        <v>41</v>
      </c>
      <c r="AA1350" s="84" t="str">
        <f t="shared" si="161"/>
        <v>Pooja Tripathi</v>
      </c>
      <c r="AB1350" s="24">
        <v>63.24</v>
      </c>
      <c r="AG1350" s="24" t="s">
        <v>3483</v>
      </c>
      <c r="AH1350" s="4" t="str">
        <f t="shared" si="162"/>
        <v>01349</v>
      </c>
      <c r="AP1350" s="4"/>
      <c r="AU1350" s="24" t="s">
        <v>1377</v>
      </c>
      <c r="AV1350" s="46" t="str">
        <f t="shared" si="163"/>
        <v>Approved</v>
      </c>
      <c r="BA1350" s="24" t="s">
        <v>3483</v>
      </c>
      <c r="BB1350" s="70" t="s">
        <v>500</v>
      </c>
      <c r="BC1350" s="4" t="str">
        <f t="shared" si="164"/>
        <v>Rourkela</v>
      </c>
      <c r="BE1350" s="4"/>
      <c r="BF1350" s="4"/>
      <c r="BG1350" s="24" t="s">
        <v>3483</v>
      </c>
      <c r="BH1350" s="24" t="s">
        <v>41</v>
      </c>
      <c r="BI1350" s="4">
        <f t="shared" si="165"/>
        <v>251.78</v>
      </c>
    </row>
    <row r="1351" spans="9:61">
      <c r="I1351" s="26">
        <v>745</v>
      </c>
      <c r="J1351" s="46" t="str" cm="1">
        <f t="array" ref="J1351">_xlfn.IFS(I1351&gt;=750,"Low Risk",AND(I1351&gt;=650,I1351&lt;=749),"Medium Risk",I1351&lt;650,"High Risk")</f>
        <v>Medium Risk</v>
      </c>
      <c r="N1351" s="4"/>
      <c r="P1351" s="24">
        <v>63.24</v>
      </c>
      <c r="Q1351" s="4" t="str">
        <f t="shared" si="166"/>
        <v>Available</v>
      </c>
      <c r="Y1351" s="26" t="s">
        <v>3484</v>
      </c>
      <c r="Z1351" s="26" t="s">
        <v>16</v>
      </c>
      <c r="AA1351" s="84" t="str">
        <f t="shared" si="161"/>
        <v>Suresh Panda</v>
      </c>
      <c r="AB1351" s="26">
        <v>12.75</v>
      </c>
      <c r="AG1351" s="26" t="s">
        <v>3484</v>
      </c>
      <c r="AH1351" s="4" t="str">
        <f t="shared" si="162"/>
        <v>01350</v>
      </c>
      <c r="AP1351" s="4"/>
      <c r="AU1351" s="26" t="s">
        <v>1377</v>
      </c>
      <c r="AV1351" s="46" t="str">
        <f t="shared" si="163"/>
        <v>Approved</v>
      </c>
      <c r="BA1351" s="26" t="s">
        <v>3484</v>
      </c>
      <c r="BB1351" s="71" t="s">
        <v>973</v>
      </c>
      <c r="BC1351" s="4" t="str">
        <f t="shared" si="164"/>
        <v>Sambalpur</v>
      </c>
      <c r="BE1351" s="4"/>
      <c r="BF1351" s="4"/>
      <c r="BG1351" s="26" t="s">
        <v>3484</v>
      </c>
      <c r="BH1351" s="26" t="s">
        <v>16</v>
      </c>
      <c r="BI1351" s="4">
        <f t="shared" si="165"/>
        <v>197.62</v>
      </c>
    </row>
    <row r="1352" spans="9:61">
      <c r="I1352" s="24">
        <v>709</v>
      </c>
      <c r="J1352" s="46" t="str" cm="1">
        <f t="array" ref="J1352">_xlfn.IFS(I1352&gt;=750,"Low Risk",AND(I1352&gt;=650,I1352&lt;=749),"Medium Risk",I1352&lt;650,"High Risk")</f>
        <v>Medium Risk</v>
      </c>
      <c r="N1352" s="4"/>
      <c r="P1352" s="26">
        <v>12.75</v>
      </c>
      <c r="Q1352" s="4" t="str">
        <f t="shared" si="166"/>
        <v>Available</v>
      </c>
      <c r="Y1352" s="24" t="s">
        <v>3485</v>
      </c>
      <c r="Z1352" s="24" t="s">
        <v>35</v>
      </c>
      <c r="AA1352" s="84" t="str">
        <f t="shared" si="161"/>
        <v>Kavita Rath</v>
      </c>
      <c r="AB1352" s="24">
        <v>12.04</v>
      </c>
      <c r="AG1352" s="24" t="s">
        <v>3485</v>
      </c>
      <c r="AH1352" s="4" t="str">
        <f t="shared" si="162"/>
        <v>01351</v>
      </c>
      <c r="AP1352" s="4"/>
      <c r="AU1352" s="24" t="s">
        <v>1377</v>
      </c>
      <c r="AV1352" s="46" t="str">
        <f t="shared" si="163"/>
        <v>Approved</v>
      </c>
      <c r="BA1352" s="24" t="s">
        <v>3485</v>
      </c>
      <c r="BB1352" s="70" t="s">
        <v>1279</v>
      </c>
      <c r="BC1352" s="4" t="str">
        <f t="shared" si="164"/>
        <v>Jharsuguda</v>
      </c>
      <c r="BE1352" s="4"/>
      <c r="BF1352" s="4"/>
      <c r="BG1352" s="24" t="s">
        <v>3485</v>
      </c>
      <c r="BH1352" s="24" t="s">
        <v>35</v>
      </c>
      <c r="BI1352" s="4">
        <f t="shared" si="165"/>
        <v>103.83</v>
      </c>
    </row>
    <row r="1353" spans="9:61">
      <c r="I1353" s="26">
        <v>560</v>
      </c>
      <c r="J1353" s="46" t="str" cm="1">
        <f t="array" ref="J1353">_xlfn.IFS(I1353&gt;=750,"Low Risk",AND(I1353&gt;=650,I1353&lt;=749),"Medium Risk",I1353&lt;650,"High Risk")</f>
        <v>High Risk</v>
      </c>
      <c r="N1353" s="4"/>
      <c r="P1353" s="24">
        <v>12.04</v>
      </c>
      <c r="Q1353" s="4" t="str">
        <f t="shared" si="166"/>
        <v>Available</v>
      </c>
      <c r="Y1353" s="26" t="s">
        <v>3486</v>
      </c>
      <c r="Z1353" s="26" t="s">
        <v>32</v>
      </c>
      <c r="AA1353" s="84" t="str">
        <f t="shared" si="161"/>
        <v>Ramesh Behera</v>
      </c>
      <c r="AB1353" s="26">
        <v>44.82</v>
      </c>
      <c r="AG1353" s="26" t="s">
        <v>3486</v>
      </c>
      <c r="AH1353" s="4" t="str">
        <f t="shared" si="162"/>
        <v>01352</v>
      </c>
      <c r="AP1353" s="4"/>
      <c r="AU1353" s="26" t="s">
        <v>1386</v>
      </c>
      <c r="AV1353" s="46" t="str">
        <f t="shared" si="163"/>
        <v>Rejected</v>
      </c>
      <c r="BA1353" s="26" t="s">
        <v>3486</v>
      </c>
      <c r="BB1353" s="71" t="s">
        <v>437</v>
      </c>
      <c r="BC1353" s="4" t="str">
        <f t="shared" si="164"/>
        <v>Puri</v>
      </c>
      <c r="BE1353" s="4"/>
      <c r="BF1353" s="4"/>
      <c r="BG1353" s="26" t="s">
        <v>3486</v>
      </c>
      <c r="BH1353" s="26" t="s">
        <v>32</v>
      </c>
      <c r="BI1353" s="4">
        <f t="shared" si="165"/>
        <v>224.53</v>
      </c>
    </row>
    <row r="1354" spans="9:61">
      <c r="I1354" s="24">
        <v>576</v>
      </c>
      <c r="J1354" s="46" t="str" cm="1">
        <f t="array" ref="J1354">_xlfn.IFS(I1354&gt;=750,"Low Risk",AND(I1354&gt;=650,I1354&lt;=749),"Medium Risk",I1354&lt;650,"High Risk")</f>
        <v>High Risk</v>
      </c>
      <c r="N1354" s="4"/>
      <c r="P1354" s="26">
        <v>44.82</v>
      </c>
      <c r="Q1354" s="4" t="str">
        <f t="shared" si="166"/>
        <v>Available</v>
      </c>
      <c r="Y1354" s="24" t="s">
        <v>3487</v>
      </c>
      <c r="Z1354" s="24" t="s">
        <v>28</v>
      </c>
      <c r="AA1354" s="84" t="str">
        <f t="shared" si="161"/>
        <v>Sunita Sahu</v>
      </c>
      <c r="AB1354" s="24">
        <v>84.21</v>
      </c>
      <c r="AG1354" s="24" t="s">
        <v>3487</v>
      </c>
      <c r="AH1354" s="4" t="str">
        <f t="shared" si="162"/>
        <v>01353</v>
      </c>
      <c r="AP1354" s="4"/>
      <c r="AU1354" s="24" t="s">
        <v>1377</v>
      </c>
      <c r="AV1354" s="46" t="str">
        <f t="shared" si="163"/>
        <v>Approved</v>
      </c>
      <c r="BA1354" s="24" t="s">
        <v>3487</v>
      </c>
      <c r="BB1354" s="70" t="s">
        <v>500</v>
      </c>
      <c r="BC1354" s="4" t="str">
        <f t="shared" si="164"/>
        <v>Rourkela</v>
      </c>
      <c r="BE1354" s="4"/>
      <c r="BF1354" s="4"/>
      <c r="BG1354" s="24" t="s">
        <v>3487</v>
      </c>
      <c r="BH1354" s="24" t="s">
        <v>28</v>
      </c>
      <c r="BI1354" s="4">
        <f t="shared" si="165"/>
        <v>162.30000000000001</v>
      </c>
    </row>
    <row r="1355" spans="9:61">
      <c r="I1355" s="26">
        <v>840</v>
      </c>
      <c r="J1355" s="46" t="str" cm="1">
        <f t="array" ref="J1355">_xlfn.IFS(I1355&gt;=750,"Low Risk",AND(I1355&gt;=650,I1355&lt;=749),"Medium Risk",I1355&lt;650,"High Risk")</f>
        <v>Low Risk</v>
      </c>
      <c r="N1355" s="4"/>
      <c r="P1355" s="24">
        <v>84.21</v>
      </c>
      <c r="Q1355" s="4" t="str">
        <f t="shared" si="166"/>
        <v>Available</v>
      </c>
      <c r="Y1355" s="26" t="s">
        <v>3488</v>
      </c>
      <c r="Z1355" s="26" t="s">
        <v>20</v>
      </c>
      <c r="AA1355" s="84" t="str">
        <f t="shared" si="161"/>
        <v>Anita Das</v>
      </c>
      <c r="AB1355" s="26">
        <v>61.68</v>
      </c>
      <c r="AG1355" s="26" t="s">
        <v>3488</v>
      </c>
      <c r="AH1355" s="4" t="str">
        <f t="shared" si="162"/>
        <v>01354</v>
      </c>
      <c r="AP1355" s="4"/>
      <c r="AU1355" s="26" t="s">
        <v>1386</v>
      </c>
      <c r="AV1355" s="46" t="str">
        <f t="shared" si="163"/>
        <v>Rejected</v>
      </c>
      <c r="BA1355" s="26" t="s">
        <v>3488</v>
      </c>
      <c r="BB1355" s="71" t="s">
        <v>803</v>
      </c>
      <c r="BC1355" s="4" t="str">
        <f t="shared" si="164"/>
        <v>Rourkela</v>
      </c>
      <c r="BE1355" s="4"/>
      <c r="BF1355" s="4"/>
      <c r="BG1355" s="26" t="s">
        <v>3488</v>
      </c>
      <c r="BH1355" s="26" t="s">
        <v>20</v>
      </c>
      <c r="BI1355" s="4">
        <f t="shared" si="165"/>
        <v>104.66</v>
      </c>
    </row>
    <row r="1356" spans="9:61">
      <c r="I1356" s="24">
        <v>854</v>
      </c>
      <c r="J1356" s="46" t="str" cm="1">
        <f t="array" ref="J1356">_xlfn.IFS(I1356&gt;=750,"Low Risk",AND(I1356&gt;=650,I1356&lt;=749),"Medium Risk",I1356&lt;650,"High Risk")</f>
        <v>Low Risk</v>
      </c>
      <c r="N1356" s="4"/>
      <c r="P1356" s="26">
        <v>61.68</v>
      </c>
      <c r="Q1356" s="4" t="str">
        <f t="shared" si="166"/>
        <v>Available</v>
      </c>
      <c r="Y1356" s="24" t="s">
        <v>3489</v>
      </c>
      <c r="Z1356" s="24" t="s">
        <v>7</v>
      </c>
      <c r="AA1356" s="84" t="str">
        <f t="shared" si="161"/>
        <v>Rajesh Kumar</v>
      </c>
      <c r="AB1356" s="24">
        <v>27.95</v>
      </c>
      <c r="AG1356" s="24" t="s">
        <v>3489</v>
      </c>
      <c r="AH1356" s="4" t="str">
        <f t="shared" si="162"/>
        <v>01355</v>
      </c>
      <c r="AP1356" s="4"/>
      <c r="AU1356" s="24" t="s">
        <v>1381</v>
      </c>
      <c r="AV1356" s="46" t="str">
        <f t="shared" si="163"/>
        <v>Rejected</v>
      </c>
      <c r="BA1356" s="24" t="s">
        <v>3489</v>
      </c>
      <c r="BB1356" s="70" t="s">
        <v>640</v>
      </c>
      <c r="BC1356" s="4" t="str">
        <f t="shared" si="164"/>
        <v>Puri</v>
      </c>
      <c r="BE1356" s="4"/>
      <c r="BF1356" s="4"/>
      <c r="BG1356" s="24" t="s">
        <v>3489</v>
      </c>
      <c r="BH1356" s="24" t="s">
        <v>7</v>
      </c>
      <c r="BI1356" s="4">
        <f t="shared" si="165"/>
        <v>209.86</v>
      </c>
    </row>
    <row r="1357" spans="9:61">
      <c r="I1357" s="26">
        <v>823</v>
      </c>
      <c r="J1357" s="46" t="str" cm="1">
        <f t="array" ref="J1357">_xlfn.IFS(I1357&gt;=750,"Low Risk",AND(I1357&gt;=650,I1357&lt;=749),"Medium Risk",I1357&lt;650,"High Risk")</f>
        <v>Low Risk</v>
      </c>
      <c r="N1357" s="4"/>
      <c r="P1357" s="24">
        <v>27.95</v>
      </c>
      <c r="Q1357" s="4" t="str">
        <f t="shared" si="166"/>
        <v>Available</v>
      </c>
      <c r="Y1357" s="26" t="s">
        <v>3490</v>
      </c>
      <c r="Z1357" s="26" t="s">
        <v>20</v>
      </c>
      <c r="AA1357" s="84" t="str">
        <f t="shared" si="161"/>
        <v>Anita Das</v>
      </c>
      <c r="AB1357" s="26">
        <v>10.53</v>
      </c>
      <c r="AG1357" s="26" t="s">
        <v>3490</v>
      </c>
      <c r="AH1357" s="4" t="str">
        <f t="shared" si="162"/>
        <v>01356</v>
      </c>
      <c r="AP1357" s="4"/>
      <c r="AU1357" s="26" t="s">
        <v>1386</v>
      </c>
      <c r="AV1357" s="46" t="str">
        <f t="shared" si="163"/>
        <v>Rejected</v>
      </c>
      <c r="BA1357" s="26" t="s">
        <v>3490</v>
      </c>
      <c r="BB1357" s="71" t="s">
        <v>291</v>
      </c>
      <c r="BC1357" s="4" t="str">
        <f t="shared" si="164"/>
        <v>Jharsuguda</v>
      </c>
      <c r="BE1357" s="4"/>
      <c r="BF1357" s="4"/>
      <c r="BG1357" s="26" t="s">
        <v>3490</v>
      </c>
      <c r="BH1357" s="26" t="s">
        <v>20</v>
      </c>
      <c r="BI1357" s="4">
        <f t="shared" si="165"/>
        <v>104.66</v>
      </c>
    </row>
    <row r="1358" spans="9:61">
      <c r="I1358" s="24">
        <v>735</v>
      </c>
      <c r="J1358" s="46" t="str" cm="1">
        <f t="array" ref="J1358">_xlfn.IFS(I1358&gt;=750,"Low Risk",AND(I1358&gt;=650,I1358&lt;=749),"Medium Risk",I1358&lt;650,"High Risk")</f>
        <v>Medium Risk</v>
      </c>
      <c r="N1358" s="4"/>
      <c r="P1358" s="26">
        <v>10.53</v>
      </c>
      <c r="Q1358" s="4" t="str">
        <f t="shared" si="166"/>
        <v>Available</v>
      </c>
      <c r="Y1358" s="24" t="s">
        <v>3492</v>
      </c>
      <c r="Z1358" s="24" t="s">
        <v>24</v>
      </c>
      <c r="AA1358" s="84" t="str">
        <f t="shared" si="161"/>
        <v>Bikash Nayak</v>
      </c>
      <c r="AB1358" s="24">
        <v>55</v>
      </c>
      <c r="AG1358" s="24" t="s">
        <v>3492</v>
      </c>
      <c r="AH1358" s="4" t="str">
        <f t="shared" si="162"/>
        <v>01357</v>
      </c>
      <c r="AP1358" s="4"/>
      <c r="AU1358" s="24" t="s">
        <v>1386</v>
      </c>
      <c r="AV1358" s="46" t="str">
        <f t="shared" si="163"/>
        <v>Rejected</v>
      </c>
      <c r="BA1358" s="24" t="s">
        <v>3492</v>
      </c>
      <c r="BB1358" s="70" t="s">
        <v>435</v>
      </c>
      <c r="BC1358" s="4" t="str">
        <f t="shared" si="164"/>
        <v>Dhenkanal</v>
      </c>
      <c r="BE1358" s="4"/>
      <c r="BF1358" s="4"/>
      <c r="BG1358" s="24" t="s">
        <v>3492</v>
      </c>
      <c r="BH1358" s="24" t="s">
        <v>24</v>
      </c>
      <c r="BI1358" s="4">
        <f t="shared" si="165"/>
        <v>190.31</v>
      </c>
    </row>
    <row r="1359" spans="9:61">
      <c r="I1359" s="26">
        <v>652</v>
      </c>
      <c r="J1359" s="46" t="str" cm="1">
        <f t="array" ref="J1359">_xlfn.IFS(I1359&gt;=750,"Low Risk",AND(I1359&gt;=650,I1359&lt;=749),"Medium Risk",I1359&lt;650,"High Risk")</f>
        <v>Medium Risk</v>
      </c>
      <c r="N1359" s="4"/>
      <c r="P1359" s="24">
        <v>55</v>
      </c>
      <c r="Q1359" s="4" t="str">
        <f t="shared" si="166"/>
        <v>Available</v>
      </c>
      <c r="Y1359" s="26" t="s">
        <v>3493</v>
      </c>
      <c r="Z1359" s="26" t="s">
        <v>12</v>
      </c>
      <c r="AA1359" s="84" t="str">
        <f t="shared" si="161"/>
        <v>Priya Mohanty</v>
      </c>
      <c r="AB1359" s="26">
        <v>72.64</v>
      </c>
      <c r="AG1359" s="26" t="s">
        <v>3493</v>
      </c>
      <c r="AH1359" s="4" t="str">
        <f t="shared" si="162"/>
        <v>01358</v>
      </c>
      <c r="AP1359" s="4"/>
      <c r="AU1359" s="26" t="s">
        <v>1377</v>
      </c>
      <c r="AV1359" s="46" t="str">
        <f t="shared" si="163"/>
        <v>Approved</v>
      </c>
      <c r="BA1359" s="26" t="s">
        <v>3493</v>
      </c>
      <c r="BB1359" s="71" t="s">
        <v>1065</v>
      </c>
      <c r="BC1359" s="4" t="str">
        <f t="shared" si="164"/>
        <v>Berhampur</v>
      </c>
      <c r="BE1359" s="4"/>
      <c r="BF1359" s="4"/>
      <c r="BG1359" s="26" t="s">
        <v>3493</v>
      </c>
      <c r="BH1359" s="26" t="s">
        <v>12</v>
      </c>
      <c r="BI1359" s="4">
        <f t="shared" si="165"/>
        <v>105.8</v>
      </c>
    </row>
    <row r="1360" spans="9:61">
      <c r="I1360" s="24">
        <v>828</v>
      </c>
      <c r="J1360" s="46" t="str" cm="1">
        <f t="array" ref="J1360">_xlfn.IFS(I1360&gt;=750,"Low Risk",AND(I1360&gt;=650,I1360&lt;=749),"Medium Risk",I1360&lt;650,"High Risk")</f>
        <v>Low Risk</v>
      </c>
      <c r="N1360" s="4"/>
      <c r="P1360" s="26">
        <v>72.64</v>
      </c>
      <c r="Q1360" s="4" t="str">
        <f t="shared" si="166"/>
        <v>Available</v>
      </c>
      <c r="Y1360" s="24" t="s">
        <v>3494</v>
      </c>
      <c r="Z1360" s="24" t="s">
        <v>41</v>
      </c>
      <c r="AA1360" s="84" t="str">
        <f t="shared" si="161"/>
        <v>Pooja Tripathi</v>
      </c>
      <c r="AB1360" s="24">
        <v>51.52</v>
      </c>
      <c r="AG1360" s="24" t="s">
        <v>3494</v>
      </c>
      <c r="AH1360" s="4" t="str">
        <f t="shared" si="162"/>
        <v>01359</v>
      </c>
      <c r="AP1360" s="4"/>
      <c r="AU1360" s="24" t="s">
        <v>1377</v>
      </c>
      <c r="AV1360" s="46" t="str">
        <f t="shared" si="163"/>
        <v>Approved</v>
      </c>
      <c r="BA1360" s="24" t="s">
        <v>3494</v>
      </c>
      <c r="BB1360" s="70" t="s">
        <v>618</v>
      </c>
      <c r="BC1360" s="4" t="str">
        <f t="shared" si="164"/>
        <v>Jharsuguda</v>
      </c>
      <c r="BE1360" s="4"/>
      <c r="BF1360" s="4"/>
      <c r="BG1360" s="24" t="s">
        <v>3494</v>
      </c>
      <c r="BH1360" s="24" t="s">
        <v>41</v>
      </c>
      <c r="BI1360" s="4">
        <f t="shared" si="165"/>
        <v>251.78</v>
      </c>
    </row>
    <row r="1361" spans="9:61">
      <c r="I1361" s="26">
        <v>886</v>
      </c>
      <c r="J1361" s="46" t="str" cm="1">
        <f t="array" ref="J1361">_xlfn.IFS(I1361&gt;=750,"Low Risk",AND(I1361&gt;=650,I1361&lt;=749),"Medium Risk",I1361&lt;650,"High Risk")</f>
        <v>Low Risk</v>
      </c>
      <c r="N1361" s="4"/>
      <c r="P1361" s="24">
        <v>51.52</v>
      </c>
      <c r="Q1361" s="4" t="str">
        <f t="shared" si="166"/>
        <v>Available</v>
      </c>
      <c r="Y1361" s="26" t="s">
        <v>3495</v>
      </c>
      <c r="Z1361" s="26" t="s">
        <v>12</v>
      </c>
      <c r="AA1361" s="84" t="str">
        <f t="shared" si="161"/>
        <v>Priya Mohanty</v>
      </c>
      <c r="AB1361" s="26">
        <v>46.22</v>
      </c>
      <c r="AG1361" s="26" t="s">
        <v>3495</v>
      </c>
      <c r="AH1361" s="4" t="str">
        <f t="shared" si="162"/>
        <v>01360</v>
      </c>
      <c r="AP1361" s="4"/>
      <c r="AU1361" s="26" t="s">
        <v>1377</v>
      </c>
      <c r="AV1361" s="46" t="str">
        <f t="shared" si="163"/>
        <v>Approved</v>
      </c>
      <c r="BA1361" s="26" t="s">
        <v>3495</v>
      </c>
      <c r="BB1361" s="71" t="s">
        <v>1049</v>
      </c>
      <c r="BC1361" s="4" t="str">
        <f t="shared" si="164"/>
        <v>Jharsuguda</v>
      </c>
      <c r="BE1361" s="4"/>
      <c r="BF1361" s="4"/>
      <c r="BG1361" s="26" t="s">
        <v>3495</v>
      </c>
      <c r="BH1361" s="26" t="s">
        <v>12</v>
      </c>
      <c r="BI1361" s="4">
        <f t="shared" si="165"/>
        <v>105.8</v>
      </c>
    </row>
    <row r="1362" spans="9:61">
      <c r="I1362" s="24">
        <v>892</v>
      </c>
      <c r="J1362" s="46" t="str" cm="1">
        <f t="array" ref="J1362">_xlfn.IFS(I1362&gt;=750,"Low Risk",AND(I1362&gt;=650,I1362&lt;=749),"Medium Risk",I1362&lt;650,"High Risk")</f>
        <v>Low Risk</v>
      </c>
      <c r="N1362" s="4"/>
      <c r="P1362" s="26">
        <v>46.22</v>
      </c>
      <c r="Q1362" s="4" t="str">
        <f t="shared" si="166"/>
        <v>Available</v>
      </c>
      <c r="Y1362" s="24" t="s">
        <v>3496</v>
      </c>
      <c r="Z1362" s="24" t="s">
        <v>12</v>
      </c>
      <c r="AA1362" s="84" t="str">
        <f t="shared" si="161"/>
        <v>Priya Mohanty</v>
      </c>
      <c r="AB1362" s="24">
        <v>27.22</v>
      </c>
      <c r="AG1362" s="24" t="s">
        <v>3496</v>
      </c>
      <c r="AH1362" s="4" t="str">
        <f t="shared" si="162"/>
        <v>01361</v>
      </c>
      <c r="AP1362" s="4"/>
      <c r="AU1362" s="24" t="s">
        <v>1377</v>
      </c>
      <c r="AV1362" s="46" t="str">
        <f t="shared" si="163"/>
        <v>Approved</v>
      </c>
      <c r="BA1362" s="24" t="s">
        <v>3496</v>
      </c>
      <c r="BB1362" s="70" t="s">
        <v>198</v>
      </c>
      <c r="BC1362" s="4" t="str">
        <f t="shared" si="164"/>
        <v>Sambalpur</v>
      </c>
      <c r="BE1362" s="4"/>
      <c r="BF1362" s="4"/>
      <c r="BG1362" s="24" t="s">
        <v>3496</v>
      </c>
      <c r="BH1362" s="24" t="s">
        <v>12</v>
      </c>
      <c r="BI1362" s="4">
        <f t="shared" si="165"/>
        <v>105.8</v>
      </c>
    </row>
    <row r="1363" spans="9:61">
      <c r="I1363" s="26">
        <v>596</v>
      </c>
      <c r="J1363" s="46" t="str" cm="1">
        <f t="array" ref="J1363">_xlfn.IFS(I1363&gt;=750,"Low Risk",AND(I1363&gt;=650,I1363&lt;=749),"Medium Risk",I1363&lt;650,"High Risk")</f>
        <v>High Risk</v>
      </c>
      <c r="N1363" s="4"/>
      <c r="P1363" s="24">
        <v>27.22</v>
      </c>
      <c r="Q1363" s="4" t="str">
        <f t="shared" si="166"/>
        <v>Available</v>
      </c>
      <c r="Y1363" s="26" t="s">
        <v>3497</v>
      </c>
      <c r="Z1363" s="26" t="s">
        <v>16</v>
      </c>
      <c r="AA1363" s="84" t="str">
        <f t="shared" si="161"/>
        <v>Suresh Panda</v>
      </c>
      <c r="AB1363" s="26">
        <v>8.75</v>
      </c>
      <c r="AG1363" s="26" t="s">
        <v>3497</v>
      </c>
      <c r="AH1363" s="4" t="str">
        <f t="shared" si="162"/>
        <v>01362</v>
      </c>
      <c r="AP1363" s="4"/>
      <c r="AU1363" s="26" t="s">
        <v>1377</v>
      </c>
      <c r="AV1363" s="46" t="str">
        <f t="shared" si="163"/>
        <v>Approved</v>
      </c>
      <c r="BA1363" s="26" t="s">
        <v>3497</v>
      </c>
      <c r="BB1363" s="71" t="s">
        <v>907</v>
      </c>
      <c r="BC1363" s="4" t="str">
        <f t="shared" si="164"/>
        <v>Bhubaneswar</v>
      </c>
      <c r="BE1363" s="4"/>
      <c r="BF1363" s="4"/>
      <c r="BG1363" s="26" t="s">
        <v>3497</v>
      </c>
      <c r="BH1363" s="26" t="s">
        <v>16</v>
      </c>
      <c r="BI1363" s="4">
        <f t="shared" si="165"/>
        <v>197.62</v>
      </c>
    </row>
    <row r="1364" spans="9:61">
      <c r="I1364" s="24">
        <v>608</v>
      </c>
      <c r="J1364" s="46" t="str" cm="1">
        <f t="array" ref="J1364">_xlfn.IFS(I1364&gt;=750,"Low Risk",AND(I1364&gt;=650,I1364&lt;=749),"Medium Risk",I1364&lt;650,"High Risk")</f>
        <v>High Risk</v>
      </c>
      <c r="N1364" s="4"/>
      <c r="P1364" s="26">
        <v>8.75</v>
      </c>
      <c r="Q1364" s="4" t="str">
        <f t="shared" si="166"/>
        <v>Available</v>
      </c>
      <c r="Y1364" s="24" t="s">
        <v>3498</v>
      </c>
      <c r="Z1364" s="24" t="s">
        <v>32</v>
      </c>
      <c r="AA1364" s="84" t="str">
        <f t="shared" si="161"/>
        <v>Ramesh Behera</v>
      </c>
      <c r="AB1364" s="24">
        <v>22.66</v>
      </c>
      <c r="AG1364" s="24" t="s">
        <v>3498</v>
      </c>
      <c r="AH1364" s="4" t="str">
        <f t="shared" si="162"/>
        <v>01363</v>
      </c>
      <c r="AP1364" s="4"/>
      <c r="AU1364" s="24" t="s">
        <v>1377</v>
      </c>
      <c r="AV1364" s="46" t="str">
        <f t="shared" si="163"/>
        <v>Approved</v>
      </c>
      <c r="BA1364" s="24" t="s">
        <v>3498</v>
      </c>
      <c r="BB1364" s="70" t="s">
        <v>273</v>
      </c>
      <c r="BC1364" s="4" t="str">
        <f t="shared" si="164"/>
        <v>Cuttack</v>
      </c>
      <c r="BE1364" s="4"/>
      <c r="BF1364" s="4"/>
      <c r="BG1364" s="24" t="s">
        <v>3498</v>
      </c>
      <c r="BH1364" s="24" t="s">
        <v>32</v>
      </c>
      <c r="BI1364" s="4">
        <f t="shared" si="165"/>
        <v>224.53</v>
      </c>
    </row>
    <row r="1365" spans="9:61">
      <c r="I1365" s="26">
        <v>725</v>
      </c>
      <c r="J1365" s="46" t="str" cm="1">
        <f t="array" ref="J1365">_xlfn.IFS(I1365&gt;=750,"Low Risk",AND(I1365&gt;=650,I1365&lt;=749),"Medium Risk",I1365&lt;650,"High Risk")</f>
        <v>Medium Risk</v>
      </c>
      <c r="N1365" s="4"/>
      <c r="P1365" s="24">
        <v>22.66</v>
      </c>
      <c r="Q1365" s="4" t="str">
        <f t="shared" si="166"/>
        <v>Available</v>
      </c>
      <c r="Y1365" s="26" t="s">
        <v>3499</v>
      </c>
      <c r="Z1365" s="26" t="s">
        <v>16</v>
      </c>
      <c r="AA1365" s="84" t="str">
        <f t="shared" si="161"/>
        <v>Suresh Panda</v>
      </c>
      <c r="AB1365" s="26">
        <v>92.84</v>
      </c>
      <c r="AG1365" s="26" t="s">
        <v>3499</v>
      </c>
      <c r="AH1365" s="4" t="str">
        <f t="shared" si="162"/>
        <v>01364</v>
      </c>
      <c r="AP1365" s="4"/>
      <c r="AU1365" s="26" t="s">
        <v>1426</v>
      </c>
      <c r="AV1365" s="46" t="str">
        <f t="shared" si="163"/>
        <v>Under Review</v>
      </c>
      <c r="BA1365" s="26" t="s">
        <v>3499</v>
      </c>
      <c r="BB1365" s="71" t="s">
        <v>1062</v>
      </c>
      <c r="BC1365" s="4" t="str">
        <f t="shared" si="164"/>
        <v>Bhubaneswar</v>
      </c>
      <c r="BE1365" s="4"/>
      <c r="BF1365" s="4"/>
      <c r="BG1365" s="26" t="s">
        <v>3499</v>
      </c>
      <c r="BH1365" s="26" t="s">
        <v>16</v>
      </c>
      <c r="BI1365" s="4">
        <f t="shared" si="165"/>
        <v>197.62</v>
      </c>
    </row>
    <row r="1366" spans="9:61">
      <c r="I1366" s="24">
        <v>662</v>
      </c>
      <c r="J1366" s="46" t="str" cm="1">
        <f t="array" ref="J1366">_xlfn.IFS(I1366&gt;=750,"Low Risk",AND(I1366&gt;=650,I1366&lt;=749),"Medium Risk",I1366&lt;650,"High Risk")</f>
        <v>Medium Risk</v>
      </c>
      <c r="N1366" s="4"/>
      <c r="P1366" s="26">
        <v>92.84</v>
      </c>
      <c r="Q1366" s="4" t="str">
        <f t="shared" si="166"/>
        <v>Available</v>
      </c>
      <c r="Y1366" s="24" t="s">
        <v>3500</v>
      </c>
      <c r="Z1366" s="24" t="s">
        <v>20</v>
      </c>
      <c r="AA1366" s="84" t="str">
        <f t="shared" si="161"/>
        <v>Anita Das</v>
      </c>
      <c r="AB1366" s="24">
        <v>11.93</v>
      </c>
      <c r="AG1366" s="24" t="s">
        <v>3500</v>
      </c>
      <c r="AH1366" s="4" t="str">
        <f t="shared" si="162"/>
        <v>01365</v>
      </c>
      <c r="AP1366" s="4"/>
      <c r="AU1366" s="24" t="s">
        <v>1381</v>
      </c>
      <c r="AV1366" s="46" t="str">
        <f t="shared" si="163"/>
        <v>Rejected</v>
      </c>
      <c r="BA1366" s="24" t="s">
        <v>3500</v>
      </c>
      <c r="BB1366" s="70" t="s">
        <v>1061</v>
      </c>
      <c r="BC1366" s="4" t="str">
        <f t="shared" si="164"/>
        <v>Bhubaneswar</v>
      </c>
      <c r="BE1366" s="4"/>
      <c r="BF1366" s="4"/>
      <c r="BG1366" s="24" t="s">
        <v>3500</v>
      </c>
      <c r="BH1366" s="24" t="s">
        <v>20</v>
      </c>
      <c r="BI1366" s="4">
        <f t="shared" si="165"/>
        <v>104.66</v>
      </c>
    </row>
    <row r="1367" spans="9:61">
      <c r="I1367" s="26">
        <v>596</v>
      </c>
      <c r="J1367" s="46" t="str" cm="1">
        <f t="array" ref="J1367">_xlfn.IFS(I1367&gt;=750,"Low Risk",AND(I1367&gt;=650,I1367&lt;=749),"Medium Risk",I1367&lt;650,"High Risk")</f>
        <v>High Risk</v>
      </c>
      <c r="N1367" s="4"/>
      <c r="P1367" s="24">
        <v>11.93</v>
      </c>
      <c r="Q1367" s="4" t="str">
        <f t="shared" si="166"/>
        <v>Available</v>
      </c>
      <c r="Y1367" s="26" t="s">
        <v>3501</v>
      </c>
      <c r="Z1367" s="26" t="s">
        <v>32</v>
      </c>
      <c r="AA1367" s="84" t="str">
        <f t="shared" si="161"/>
        <v>Ramesh Behera</v>
      </c>
      <c r="AB1367" s="26">
        <v>21.51</v>
      </c>
      <c r="AG1367" s="26" t="s">
        <v>3501</v>
      </c>
      <c r="AH1367" s="4" t="str">
        <f t="shared" si="162"/>
        <v>01366</v>
      </c>
      <c r="AP1367" s="4"/>
      <c r="AU1367" s="26" t="s">
        <v>1426</v>
      </c>
      <c r="AV1367" s="46" t="str">
        <f t="shared" si="163"/>
        <v>Under Review</v>
      </c>
      <c r="BA1367" s="26" t="s">
        <v>3501</v>
      </c>
      <c r="BB1367" s="71" t="s">
        <v>907</v>
      </c>
      <c r="BC1367" s="4" t="str">
        <f t="shared" si="164"/>
        <v>Bhubaneswar</v>
      </c>
      <c r="BE1367" s="4"/>
      <c r="BF1367" s="4"/>
      <c r="BG1367" s="26" t="s">
        <v>3501</v>
      </c>
      <c r="BH1367" s="26" t="s">
        <v>32</v>
      </c>
      <c r="BI1367" s="4">
        <f t="shared" si="165"/>
        <v>224.53</v>
      </c>
    </row>
    <row r="1368" spans="9:61">
      <c r="I1368" s="24">
        <v>608</v>
      </c>
      <c r="J1368" s="46" t="str" cm="1">
        <f t="array" ref="J1368">_xlfn.IFS(I1368&gt;=750,"Low Risk",AND(I1368&gt;=650,I1368&lt;=749),"Medium Risk",I1368&lt;650,"High Risk")</f>
        <v>High Risk</v>
      </c>
      <c r="N1368" s="4"/>
      <c r="P1368" s="26">
        <v>21.51</v>
      </c>
      <c r="Q1368" s="4" t="str">
        <f t="shared" si="166"/>
        <v>Available</v>
      </c>
      <c r="Y1368" s="24" t="s">
        <v>3502</v>
      </c>
      <c r="Z1368" s="24" t="s">
        <v>35</v>
      </c>
      <c r="AA1368" s="84" t="str">
        <f t="shared" si="161"/>
        <v>Kavita Rath</v>
      </c>
      <c r="AB1368" s="24">
        <v>55.57</v>
      </c>
      <c r="AG1368" s="24" t="s">
        <v>3502</v>
      </c>
      <c r="AH1368" s="4" t="str">
        <f t="shared" si="162"/>
        <v>01367</v>
      </c>
      <c r="AP1368" s="4"/>
      <c r="AU1368" s="24" t="s">
        <v>1377</v>
      </c>
      <c r="AV1368" s="46" t="str">
        <f t="shared" si="163"/>
        <v>Approved</v>
      </c>
      <c r="BA1368" s="24" t="s">
        <v>3502</v>
      </c>
      <c r="BB1368" s="70" t="s">
        <v>1271</v>
      </c>
      <c r="BC1368" s="4" t="str">
        <f t="shared" si="164"/>
        <v>Dhenkanal</v>
      </c>
      <c r="BE1368" s="4"/>
      <c r="BF1368" s="4"/>
      <c r="BG1368" s="24" t="s">
        <v>3502</v>
      </c>
      <c r="BH1368" s="24" t="s">
        <v>35</v>
      </c>
      <c r="BI1368" s="4">
        <f t="shared" si="165"/>
        <v>103.83</v>
      </c>
    </row>
    <row r="1369" spans="9:61">
      <c r="I1369" s="26">
        <v>864</v>
      </c>
      <c r="J1369" s="46" t="str" cm="1">
        <f t="array" ref="J1369">_xlfn.IFS(I1369&gt;=750,"Low Risk",AND(I1369&gt;=650,I1369&lt;=749),"Medium Risk",I1369&lt;650,"High Risk")</f>
        <v>Low Risk</v>
      </c>
      <c r="N1369" s="4"/>
      <c r="P1369" s="24">
        <v>55.57</v>
      </c>
      <c r="Q1369" s="4" t="str">
        <f t="shared" si="166"/>
        <v>Available</v>
      </c>
      <c r="Y1369" s="26" t="s">
        <v>3503</v>
      </c>
      <c r="Z1369" s="26" t="s">
        <v>41</v>
      </c>
      <c r="AA1369" s="84" t="str">
        <f t="shared" si="161"/>
        <v>Pooja Tripathi</v>
      </c>
      <c r="AB1369" s="26">
        <v>78.17</v>
      </c>
      <c r="AG1369" s="26" t="s">
        <v>3503</v>
      </c>
      <c r="AH1369" s="4" t="str">
        <f t="shared" si="162"/>
        <v>01368</v>
      </c>
      <c r="AP1369" s="4"/>
      <c r="AU1369" s="26" t="s">
        <v>1377</v>
      </c>
      <c r="AV1369" s="46" t="str">
        <f t="shared" si="163"/>
        <v>Approved</v>
      </c>
      <c r="BA1369" s="26" t="s">
        <v>3503</v>
      </c>
      <c r="BB1369" s="71" t="s">
        <v>570</v>
      </c>
      <c r="BC1369" s="4" t="str">
        <f t="shared" si="164"/>
        <v>Berhampur</v>
      </c>
      <c r="BE1369" s="4"/>
      <c r="BF1369" s="4"/>
      <c r="BG1369" s="26" t="s">
        <v>3503</v>
      </c>
      <c r="BH1369" s="26" t="s">
        <v>41</v>
      </c>
      <c r="BI1369" s="4">
        <f t="shared" si="165"/>
        <v>251.78</v>
      </c>
    </row>
    <row r="1370" spans="9:61">
      <c r="I1370" s="24">
        <v>608</v>
      </c>
      <c r="J1370" s="46" t="str" cm="1">
        <f t="array" ref="J1370">_xlfn.IFS(I1370&gt;=750,"Low Risk",AND(I1370&gt;=650,I1370&lt;=749),"Medium Risk",I1370&lt;650,"High Risk")</f>
        <v>High Risk</v>
      </c>
      <c r="N1370" s="4"/>
      <c r="P1370" s="26">
        <v>78.17</v>
      </c>
      <c r="Q1370" s="4" t="str">
        <f t="shared" si="166"/>
        <v>Available</v>
      </c>
      <c r="Y1370" s="24" t="s">
        <v>3504</v>
      </c>
      <c r="Z1370" s="24" t="s">
        <v>7</v>
      </c>
      <c r="AA1370" s="84" t="str">
        <f t="shared" si="161"/>
        <v>Rajesh Kumar</v>
      </c>
      <c r="AB1370" s="24">
        <v>15.37</v>
      </c>
      <c r="AG1370" s="24" t="s">
        <v>3504</v>
      </c>
      <c r="AH1370" s="4" t="str">
        <f t="shared" si="162"/>
        <v>01369</v>
      </c>
      <c r="AP1370" s="4"/>
      <c r="AU1370" s="24" t="s">
        <v>1426</v>
      </c>
      <c r="AV1370" s="46" t="str">
        <f t="shared" si="163"/>
        <v>Under Review</v>
      </c>
      <c r="BA1370" s="24" t="s">
        <v>3504</v>
      </c>
      <c r="BB1370" s="70" t="s">
        <v>461</v>
      </c>
      <c r="BC1370" s="4" t="str">
        <f t="shared" si="164"/>
        <v>Rourkela</v>
      </c>
      <c r="BE1370" s="4"/>
      <c r="BF1370" s="4"/>
      <c r="BG1370" s="24" t="s">
        <v>3504</v>
      </c>
      <c r="BH1370" s="24" t="s">
        <v>7</v>
      </c>
      <c r="BI1370" s="4">
        <f t="shared" si="165"/>
        <v>209.86</v>
      </c>
    </row>
    <row r="1371" spans="9:61">
      <c r="I1371" s="26">
        <v>702</v>
      </c>
      <c r="J1371" s="46" t="str" cm="1">
        <f t="array" ref="J1371">_xlfn.IFS(I1371&gt;=750,"Low Risk",AND(I1371&gt;=650,I1371&lt;=749),"Medium Risk",I1371&lt;650,"High Risk")</f>
        <v>Medium Risk</v>
      </c>
      <c r="N1371" s="4"/>
      <c r="P1371" s="24">
        <v>15.37</v>
      </c>
      <c r="Q1371" s="4" t="str">
        <f t="shared" si="166"/>
        <v>Available</v>
      </c>
      <c r="Y1371" s="26" t="s">
        <v>3505</v>
      </c>
      <c r="Z1371" s="26" t="s">
        <v>35</v>
      </c>
      <c r="AA1371" s="84" t="str">
        <f t="shared" si="161"/>
        <v>Kavita Rath</v>
      </c>
      <c r="AB1371" s="26">
        <v>6.29</v>
      </c>
      <c r="AG1371" s="26" t="s">
        <v>3505</v>
      </c>
      <c r="AH1371" s="4" t="str">
        <f t="shared" si="162"/>
        <v>01370</v>
      </c>
      <c r="AP1371" s="4"/>
      <c r="AU1371" s="26" t="s">
        <v>1377</v>
      </c>
      <c r="AV1371" s="46" t="str">
        <f t="shared" si="163"/>
        <v>Approved</v>
      </c>
      <c r="BA1371" s="26" t="s">
        <v>3505</v>
      </c>
      <c r="BB1371" s="71" t="s">
        <v>246</v>
      </c>
      <c r="BC1371" s="4" t="str">
        <f t="shared" si="164"/>
        <v>Jharsuguda</v>
      </c>
      <c r="BE1371" s="4"/>
      <c r="BF1371" s="4"/>
      <c r="BG1371" s="26" t="s">
        <v>3505</v>
      </c>
      <c r="BH1371" s="26" t="s">
        <v>35</v>
      </c>
      <c r="BI1371" s="4">
        <f t="shared" si="165"/>
        <v>103.83</v>
      </c>
    </row>
    <row r="1372" spans="9:61">
      <c r="I1372" s="24">
        <v>811</v>
      </c>
      <c r="J1372" s="46" t="str" cm="1">
        <f t="array" ref="J1372">_xlfn.IFS(I1372&gt;=750,"Low Risk",AND(I1372&gt;=650,I1372&lt;=749),"Medium Risk",I1372&lt;650,"High Risk")</f>
        <v>Low Risk</v>
      </c>
      <c r="N1372" s="4"/>
      <c r="P1372" s="26">
        <v>6.29</v>
      </c>
      <c r="Q1372" s="4" t="str">
        <f t="shared" si="166"/>
        <v>Available</v>
      </c>
      <c r="Y1372" s="24" t="s">
        <v>3506</v>
      </c>
      <c r="Z1372" s="24" t="s">
        <v>28</v>
      </c>
      <c r="AA1372" s="84" t="str">
        <f t="shared" si="161"/>
        <v>Sunita Sahu</v>
      </c>
      <c r="AB1372" s="24">
        <v>49.54</v>
      </c>
      <c r="AG1372" s="24" t="s">
        <v>3506</v>
      </c>
      <c r="AH1372" s="4" t="str">
        <f t="shared" si="162"/>
        <v>01371</v>
      </c>
      <c r="AP1372" s="4"/>
      <c r="AU1372" s="24" t="s">
        <v>1426</v>
      </c>
      <c r="AV1372" s="46" t="str">
        <f t="shared" si="163"/>
        <v>Under Review</v>
      </c>
      <c r="BA1372" s="24" t="s">
        <v>3506</v>
      </c>
      <c r="BB1372" s="70" t="s">
        <v>163</v>
      </c>
      <c r="BC1372" s="4" t="str">
        <f t="shared" si="164"/>
        <v>Jharsuguda</v>
      </c>
      <c r="BE1372" s="4"/>
      <c r="BF1372" s="4"/>
      <c r="BG1372" s="24" t="s">
        <v>3506</v>
      </c>
      <c r="BH1372" s="24" t="s">
        <v>28</v>
      </c>
      <c r="BI1372" s="4">
        <f t="shared" si="165"/>
        <v>162.30000000000001</v>
      </c>
    </row>
    <row r="1373" spans="9:61">
      <c r="I1373" s="26">
        <v>674</v>
      </c>
      <c r="J1373" s="46" t="str" cm="1">
        <f t="array" ref="J1373">_xlfn.IFS(I1373&gt;=750,"Low Risk",AND(I1373&gt;=650,I1373&lt;=749),"Medium Risk",I1373&lt;650,"High Risk")</f>
        <v>Medium Risk</v>
      </c>
      <c r="N1373" s="4"/>
      <c r="P1373" s="24">
        <v>49.54</v>
      </c>
      <c r="Q1373" s="4" t="str">
        <f t="shared" si="166"/>
        <v>Available</v>
      </c>
      <c r="Y1373" s="26" t="s">
        <v>3507</v>
      </c>
      <c r="Z1373" s="26" t="s">
        <v>7</v>
      </c>
      <c r="AA1373" s="84" t="str">
        <f t="shared" si="161"/>
        <v>Rajesh Kumar</v>
      </c>
      <c r="AB1373" s="26">
        <v>21.91</v>
      </c>
      <c r="AG1373" s="26" t="s">
        <v>3507</v>
      </c>
      <c r="AH1373" s="4" t="str">
        <f t="shared" si="162"/>
        <v>01372</v>
      </c>
      <c r="AP1373" s="4"/>
      <c r="AU1373" s="26" t="s">
        <v>1377</v>
      </c>
      <c r="AV1373" s="46" t="str">
        <f t="shared" si="163"/>
        <v>Approved</v>
      </c>
      <c r="BA1373" s="26" t="s">
        <v>3507</v>
      </c>
      <c r="BB1373" s="71" t="s">
        <v>228</v>
      </c>
      <c r="BC1373" s="4" t="str">
        <f t="shared" si="164"/>
        <v>Sambalpur</v>
      </c>
      <c r="BE1373" s="4"/>
      <c r="BF1373" s="4"/>
      <c r="BG1373" s="26" t="s">
        <v>3507</v>
      </c>
      <c r="BH1373" s="26" t="s">
        <v>7</v>
      </c>
      <c r="BI1373" s="4">
        <f t="shared" si="165"/>
        <v>209.86</v>
      </c>
    </row>
    <row r="1374" spans="9:61">
      <c r="I1374" s="24">
        <v>849</v>
      </c>
      <c r="J1374" s="46" t="str" cm="1">
        <f t="array" ref="J1374">_xlfn.IFS(I1374&gt;=750,"Low Risk",AND(I1374&gt;=650,I1374&lt;=749),"Medium Risk",I1374&lt;650,"High Risk")</f>
        <v>Low Risk</v>
      </c>
      <c r="N1374" s="4"/>
      <c r="P1374" s="26">
        <v>21.91</v>
      </c>
      <c r="Q1374" s="4" t="str">
        <f t="shared" si="166"/>
        <v>Available</v>
      </c>
      <c r="Y1374" s="24" t="s">
        <v>3509</v>
      </c>
      <c r="Z1374" s="24" t="s">
        <v>28</v>
      </c>
      <c r="AA1374" s="84" t="str">
        <f t="shared" si="161"/>
        <v>Sunita Sahu</v>
      </c>
      <c r="AB1374" s="24">
        <v>74.739999999999995</v>
      </c>
      <c r="AG1374" s="24" t="s">
        <v>3509</v>
      </c>
      <c r="AH1374" s="4" t="str">
        <f t="shared" si="162"/>
        <v>01373</v>
      </c>
      <c r="AP1374" s="4"/>
      <c r="AU1374" s="24" t="s">
        <v>1377</v>
      </c>
      <c r="AV1374" s="46" t="str">
        <f t="shared" si="163"/>
        <v>Approved</v>
      </c>
      <c r="BA1374" s="24" t="s">
        <v>3509</v>
      </c>
      <c r="BB1374" s="70" t="s">
        <v>1332</v>
      </c>
      <c r="BC1374" s="4" t="str">
        <f t="shared" si="164"/>
        <v>Bhubaneswar</v>
      </c>
      <c r="BE1374" s="4"/>
      <c r="BF1374" s="4"/>
      <c r="BG1374" s="24" t="s">
        <v>3509</v>
      </c>
      <c r="BH1374" s="24" t="s">
        <v>28</v>
      </c>
      <c r="BI1374" s="4">
        <f t="shared" si="165"/>
        <v>162.30000000000001</v>
      </c>
    </row>
    <row r="1375" spans="9:61">
      <c r="I1375" s="26">
        <v>805</v>
      </c>
      <c r="J1375" s="46" t="str" cm="1">
        <f t="array" ref="J1375">_xlfn.IFS(I1375&gt;=750,"Low Risk",AND(I1375&gt;=650,I1375&lt;=749),"Medium Risk",I1375&lt;650,"High Risk")</f>
        <v>Low Risk</v>
      </c>
      <c r="N1375" s="4"/>
      <c r="P1375" s="24">
        <v>74.739999999999995</v>
      </c>
      <c r="Q1375" s="4" t="str">
        <f t="shared" si="166"/>
        <v>Available</v>
      </c>
      <c r="Y1375" s="26" t="s">
        <v>3511</v>
      </c>
      <c r="Z1375" s="26" t="s">
        <v>41</v>
      </c>
      <c r="AA1375" s="84" t="str">
        <f t="shared" si="161"/>
        <v>Pooja Tripathi</v>
      </c>
      <c r="AB1375" s="26">
        <v>39.799999999999997</v>
      </c>
      <c r="AG1375" s="26" t="s">
        <v>3511</v>
      </c>
      <c r="AH1375" s="4" t="str">
        <f t="shared" si="162"/>
        <v>01374</v>
      </c>
      <c r="AP1375" s="4"/>
      <c r="AU1375" s="26" t="s">
        <v>1377</v>
      </c>
      <c r="AV1375" s="46" t="str">
        <f t="shared" si="163"/>
        <v>Approved</v>
      </c>
      <c r="BA1375" s="26" t="s">
        <v>3511</v>
      </c>
      <c r="BB1375" s="71" t="s">
        <v>1209</v>
      </c>
      <c r="BC1375" s="4" t="str">
        <f t="shared" si="164"/>
        <v>Rourkela</v>
      </c>
      <c r="BE1375" s="4"/>
      <c r="BF1375" s="4"/>
      <c r="BG1375" s="26" t="s">
        <v>3511</v>
      </c>
      <c r="BH1375" s="26" t="s">
        <v>41</v>
      </c>
      <c r="BI1375" s="4">
        <f t="shared" si="165"/>
        <v>251.78</v>
      </c>
    </row>
    <row r="1376" spans="9:61">
      <c r="I1376" s="24">
        <v>796</v>
      </c>
      <c r="J1376" s="46" t="str" cm="1">
        <f t="array" ref="J1376">_xlfn.IFS(I1376&gt;=750,"Low Risk",AND(I1376&gt;=650,I1376&lt;=749),"Medium Risk",I1376&lt;650,"High Risk")</f>
        <v>Low Risk</v>
      </c>
      <c r="N1376" s="4"/>
      <c r="P1376" s="26">
        <v>39.799999999999997</v>
      </c>
      <c r="Q1376" s="4" t="str">
        <f t="shared" si="166"/>
        <v>Available</v>
      </c>
      <c r="Y1376" s="24" t="s">
        <v>3512</v>
      </c>
      <c r="Z1376" s="24" t="s">
        <v>16</v>
      </c>
      <c r="AA1376" s="84" t="str">
        <f t="shared" si="161"/>
        <v>Suresh Panda</v>
      </c>
      <c r="AB1376" s="24">
        <v>80.45</v>
      </c>
      <c r="AG1376" s="24" t="s">
        <v>3512</v>
      </c>
      <c r="AH1376" s="4" t="str">
        <f t="shared" si="162"/>
        <v>01375</v>
      </c>
      <c r="AP1376" s="4"/>
      <c r="AU1376" s="24" t="s">
        <v>1377</v>
      </c>
      <c r="AV1376" s="46" t="str">
        <f t="shared" si="163"/>
        <v>Approved</v>
      </c>
      <c r="BA1376" s="24" t="s">
        <v>3512</v>
      </c>
      <c r="BB1376" s="70" t="s">
        <v>1020</v>
      </c>
      <c r="BC1376" s="4" t="str">
        <f t="shared" si="164"/>
        <v>Bhubaneswar</v>
      </c>
      <c r="BE1376" s="4"/>
      <c r="BF1376" s="4"/>
      <c r="BG1376" s="24" t="s">
        <v>3512</v>
      </c>
      <c r="BH1376" s="24" t="s">
        <v>16</v>
      </c>
      <c r="BI1376" s="4">
        <f t="shared" si="165"/>
        <v>197.62</v>
      </c>
    </row>
    <row r="1377" spans="9:61">
      <c r="I1377" s="26">
        <v>863</v>
      </c>
      <c r="J1377" s="46" t="str" cm="1">
        <f t="array" ref="J1377">_xlfn.IFS(I1377&gt;=750,"Low Risk",AND(I1377&gt;=650,I1377&lt;=749),"Medium Risk",I1377&lt;650,"High Risk")</f>
        <v>Low Risk</v>
      </c>
      <c r="N1377" s="4"/>
      <c r="P1377" s="24">
        <v>80.45</v>
      </c>
      <c r="Q1377" s="4" t="str">
        <f t="shared" si="166"/>
        <v>Available</v>
      </c>
      <c r="Y1377" s="26" t="s">
        <v>3513</v>
      </c>
      <c r="Z1377" s="26" t="s">
        <v>7</v>
      </c>
      <c r="AA1377" s="84" t="str">
        <f t="shared" si="161"/>
        <v>Rajesh Kumar</v>
      </c>
      <c r="AB1377" s="26">
        <v>83.64</v>
      </c>
      <c r="AG1377" s="26" t="s">
        <v>3513</v>
      </c>
      <c r="AH1377" s="4" t="str">
        <f t="shared" si="162"/>
        <v>01376</v>
      </c>
      <c r="AP1377" s="4"/>
      <c r="AU1377" s="26" t="s">
        <v>1377</v>
      </c>
      <c r="AV1377" s="46" t="str">
        <f t="shared" si="163"/>
        <v>Approved</v>
      </c>
      <c r="BA1377" s="26" t="s">
        <v>3513</v>
      </c>
      <c r="BB1377" s="71" t="s">
        <v>1205</v>
      </c>
      <c r="BC1377" s="4" t="str">
        <f t="shared" si="164"/>
        <v>Bhubaneswar</v>
      </c>
      <c r="BE1377" s="4"/>
      <c r="BF1377" s="4"/>
      <c r="BG1377" s="26" t="s">
        <v>3513</v>
      </c>
      <c r="BH1377" s="26" t="s">
        <v>7</v>
      </c>
      <c r="BI1377" s="4">
        <f t="shared" si="165"/>
        <v>209.86</v>
      </c>
    </row>
    <row r="1378" spans="9:61">
      <c r="I1378" s="24">
        <v>684</v>
      </c>
      <c r="J1378" s="46" t="str" cm="1">
        <f t="array" ref="J1378">_xlfn.IFS(I1378&gt;=750,"Low Risk",AND(I1378&gt;=650,I1378&lt;=749),"Medium Risk",I1378&lt;650,"High Risk")</f>
        <v>Medium Risk</v>
      </c>
      <c r="N1378" s="4"/>
      <c r="P1378" s="26">
        <v>83.64</v>
      </c>
      <c r="Q1378" s="4" t="str">
        <f t="shared" si="166"/>
        <v>Available</v>
      </c>
      <c r="Y1378" s="24" t="s">
        <v>3514</v>
      </c>
      <c r="Z1378" s="24" t="s">
        <v>20</v>
      </c>
      <c r="AA1378" s="84" t="str">
        <f t="shared" si="161"/>
        <v>Anita Das</v>
      </c>
      <c r="AB1378" s="24">
        <v>76.09</v>
      </c>
      <c r="AG1378" s="24" t="s">
        <v>3514</v>
      </c>
      <c r="AH1378" s="4" t="str">
        <f t="shared" si="162"/>
        <v>01377</v>
      </c>
      <c r="AP1378" s="4"/>
      <c r="AU1378" s="24" t="s">
        <v>1381</v>
      </c>
      <c r="AV1378" s="46" t="str">
        <f t="shared" si="163"/>
        <v>Rejected</v>
      </c>
      <c r="BA1378" s="24" t="s">
        <v>3514</v>
      </c>
      <c r="BB1378" s="70" t="s">
        <v>1171</v>
      </c>
      <c r="BC1378" s="4" t="str">
        <f t="shared" si="164"/>
        <v>Rourkela</v>
      </c>
      <c r="BE1378" s="4"/>
      <c r="BF1378" s="4"/>
      <c r="BG1378" s="24" t="s">
        <v>3514</v>
      </c>
      <c r="BH1378" s="24" t="s">
        <v>20</v>
      </c>
      <c r="BI1378" s="4">
        <f t="shared" si="165"/>
        <v>104.66</v>
      </c>
    </row>
    <row r="1379" spans="9:61">
      <c r="I1379" s="26">
        <v>828</v>
      </c>
      <c r="J1379" s="46" t="str" cm="1">
        <f t="array" ref="J1379">_xlfn.IFS(I1379&gt;=750,"Low Risk",AND(I1379&gt;=650,I1379&lt;=749),"Medium Risk",I1379&lt;650,"High Risk")</f>
        <v>Low Risk</v>
      </c>
      <c r="N1379" s="4"/>
      <c r="P1379" s="24">
        <v>76.09</v>
      </c>
      <c r="Q1379" s="4" t="str">
        <f t="shared" si="166"/>
        <v>Available</v>
      </c>
      <c r="Y1379" s="26" t="s">
        <v>3515</v>
      </c>
      <c r="Z1379" s="26" t="s">
        <v>12</v>
      </c>
      <c r="AA1379" s="84" t="str">
        <f t="shared" si="161"/>
        <v>Priya Mohanty</v>
      </c>
      <c r="AB1379" s="26">
        <v>83.53</v>
      </c>
      <c r="AG1379" s="26" t="s">
        <v>3515</v>
      </c>
      <c r="AH1379" s="4" t="str">
        <f t="shared" si="162"/>
        <v>01378</v>
      </c>
      <c r="AP1379" s="4"/>
      <c r="AU1379" s="26" t="s">
        <v>1377</v>
      </c>
      <c r="AV1379" s="46" t="str">
        <f t="shared" si="163"/>
        <v>Approved</v>
      </c>
      <c r="BA1379" s="26" t="s">
        <v>3515</v>
      </c>
      <c r="BB1379" s="71" t="s">
        <v>568</v>
      </c>
      <c r="BC1379" s="4" t="str">
        <f t="shared" si="164"/>
        <v>Rourkela</v>
      </c>
      <c r="BE1379" s="4"/>
      <c r="BF1379" s="4"/>
      <c r="BG1379" s="26" t="s">
        <v>3515</v>
      </c>
      <c r="BH1379" s="26" t="s">
        <v>12</v>
      </c>
      <c r="BI1379" s="4">
        <f t="shared" si="165"/>
        <v>105.8</v>
      </c>
    </row>
    <row r="1380" spans="9:61">
      <c r="I1380" s="24">
        <v>714</v>
      </c>
      <c r="J1380" s="46" t="str" cm="1">
        <f t="array" ref="J1380">_xlfn.IFS(I1380&gt;=750,"Low Risk",AND(I1380&gt;=650,I1380&lt;=749),"Medium Risk",I1380&lt;650,"High Risk")</f>
        <v>Medium Risk</v>
      </c>
      <c r="N1380" s="4"/>
      <c r="P1380" s="26">
        <v>83.53</v>
      </c>
      <c r="Q1380" s="4" t="str">
        <f t="shared" si="166"/>
        <v>Available</v>
      </c>
      <c r="Y1380" s="24" t="s">
        <v>3516</v>
      </c>
      <c r="Z1380" s="24" t="s">
        <v>20</v>
      </c>
      <c r="AA1380" s="84" t="str">
        <f t="shared" si="161"/>
        <v>Anita Das</v>
      </c>
      <c r="AB1380" s="24">
        <v>69.930000000000007</v>
      </c>
      <c r="AG1380" s="24" t="s">
        <v>3516</v>
      </c>
      <c r="AH1380" s="4" t="str">
        <f t="shared" si="162"/>
        <v>01379</v>
      </c>
      <c r="AP1380" s="4"/>
      <c r="AU1380" s="24" t="s">
        <v>1386</v>
      </c>
      <c r="AV1380" s="46" t="str">
        <f t="shared" si="163"/>
        <v>Rejected</v>
      </c>
      <c r="BA1380" s="24" t="s">
        <v>3516</v>
      </c>
      <c r="BB1380" s="70" t="s">
        <v>344</v>
      </c>
      <c r="BC1380" s="4" t="str">
        <f t="shared" si="164"/>
        <v>Balasore</v>
      </c>
      <c r="BE1380" s="4"/>
      <c r="BF1380" s="4"/>
      <c r="BG1380" s="24" t="s">
        <v>3516</v>
      </c>
      <c r="BH1380" s="24" t="s">
        <v>20</v>
      </c>
      <c r="BI1380" s="4">
        <f t="shared" si="165"/>
        <v>104.66</v>
      </c>
    </row>
    <row r="1381" spans="9:61">
      <c r="I1381" s="26">
        <v>835</v>
      </c>
      <c r="J1381" s="46" t="str" cm="1">
        <f t="array" ref="J1381">_xlfn.IFS(I1381&gt;=750,"Low Risk",AND(I1381&gt;=650,I1381&lt;=749),"Medium Risk",I1381&lt;650,"High Risk")</f>
        <v>Low Risk</v>
      </c>
      <c r="N1381" s="4"/>
      <c r="P1381" s="24">
        <v>69.930000000000007</v>
      </c>
      <c r="Q1381" s="4" t="str">
        <f t="shared" si="166"/>
        <v>Available</v>
      </c>
      <c r="Y1381" s="26" t="s">
        <v>3517</v>
      </c>
      <c r="Z1381" s="26" t="s">
        <v>20</v>
      </c>
      <c r="AA1381" s="84" t="str">
        <f t="shared" si="161"/>
        <v>Anita Das</v>
      </c>
      <c r="AB1381" s="26">
        <v>1.86</v>
      </c>
      <c r="AG1381" s="26" t="s">
        <v>3517</v>
      </c>
      <c r="AH1381" s="4" t="str">
        <f t="shared" si="162"/>
        <v>01380</v>
      </c>
      <c r="AP1381" s="4"/>
      <c r="AU1381" s="26" t="s">
        <v>1377</v>
      </c>
      <c r="AV1381" s="46" t="str">
        <f t="shared" si="163"/>
        <v>Approved</v>
      </c>
      <c r="BA1381" s="26" t="s">
        <v>3517</v>
      </c>
      <c r="BB1381" s="71" t="s">
        <v>630</v>
      </c>
      <c r="BC1381" s="4" t="str">
        <f t="shared" si="164"/>
        <v>Angul</v>
      </c>
      <c r="BE1381" s="4"/>
      <c r="BF1381" s="4"/>
      <c r="BG1381" s="26" t="s">
        <v>3517</v>
      </c>
      <c r="BH1381" s="26" t="s">
        <v>20</v>
      </c>
      <c r="BI1381" s="4">
        <f t="shared" si="165"/>
        <v>104.66</v>
      </c>
    </row>
    <row r="1382" spans="9:61">
      <c r="I1382" s="24">
        <v>891</v>
      </c>
      <c r="J1382" s="46" t="str" cm="1">
        <f t="array" ref="J1382">_xlfn.IFS(I1382&gt;=750,"Low Risk",AND(I1382&gt;=650,I1382&lt;=749),"Medium Risk",I1382&lt;650,"High Risk")</f>
        <v>Low Risk</v>
      </c>
      <c r="N1382" s="4"/>
      <c r="P1382" s="26">
        <v>1.86</v>
      </c>
      <c r="Q1382" s="4" t="str">
        <f t="shared" si="166"/>
        <v>Available</v>
      </c>
      <c r="Y1382" s="24" t="s">
        <v>3519</v>
      </c>
      <c r="Z1382" s="24" t="s">
        <v>35</v>
      </c>
      <c r="AA1382" s="84" t="str">
        <f t="shared" si="161"/>
        <v>Kavita Rath</v>
      </c>
      <c r="AB1382" s="24">
        <v>91.55</v>
      </c>
      <c r="AG1382" s="24" t="s">
        <v>3519</v>
      </c>
      <c r="AH1382" s="4" t="str">
        <f t="shared" si="162"/>
        <v>01381</v>
      </c>
      <c r="AP1382" s="4"/>
      <c r="AU1382" s="24" t="s">
        <v>1377</v>
      </c>
      <c r="AV1382" s="46" t="str">
        <f t="shared" si="163"/>
        <v>Approved</v>
      </c>
      <c r="BA1382" s="24" t="s">
        <v>3519</v>
      </c>
      <c r="BB1382" s="70" t="s">
        <v>825</v>
      </c>
      <c r="BC1382" s="4" t="str">
        <f t="shared" si="164"/>
        <v>Angul</v>
      </c>
      <c r="BE1382" s="4"/>
      <c r="BF1382" s="4"/>
      <c r="BG1382" s="24" t="s">
        <v>3519</v>
      </c>
      <c r="BH1382" s="24" t="s">
        <v>35</v>
      </c>
      <c r="BI1382" s="4">
        <f t="shared" si="165"/>
        <v>103.83</v>
      </c>
    </row>
    <row r="1383" spans="9:61">
      <c r="I1383" s="26">
        <v>866</v>
      </c>
      <c r="J1383" s="46" t="str" cm="1">
        <f t="array" ref="J1383">_xlfn.IFS(I1383&gt;=750,"Low Risk",AND(I1383&gt;=650,I1383&lt;=749),"Medium Risk",I1383&lt;650,"High Risk")</f>
        <v>Low Risk</v>
      </c>
      <c r="N1383" s="4"/>
      <c r="P1383" s="24">
        <v>91.55</v>
      </c>
      <c r="Q1383" s="4" t="str">
        <f t="shared" si="166"/>
        <v>Available</v>
      </c>
      <c r="Y1383" s="26" t="s">
        <v>3520</v>
      </c>
      <c r="Z1383" s="26" t="s">
        <v>12</v>
      </c>
      <c r="AA1383" s="84" t="str">
        <f t="shared" si="161"/>
        <v>Priya Mohanty</v>
      </c>
      <c r="AB1383" s="26">
        <v>7.37</v>
      </c>
      <c r="AG1383" s="26" t="s">
        <v>3520</v>
      </c>
      <c r="AH1383" s="4" t="str">
        <f t="shared" si="162"/>
        <v>01382</v>
      </c>
      <c r="AP1383" s="4"/>
      <c r="AU1383" s="26" t="s">
        <v>1377</v>
      </c>
      <c r="AV1383" s="46" t="str">
        <f t="shared" si="163"/>
        <v>Approved</v>
      </c>
      <c r="BA1383" s="26" t="s">
        <v>3520</v>
      </c>
      <c r="BB1383" s="71" t="s">
        <v>971</v>
      </c>
      <c r="BC1383" s="4" t="str">
        <f t="shared" si="164"/>
        <v>Puri</v>
      </c>
      <c r="BE1383" s="4"/>
      <c r="BF1383" s="4"/>
      <c r="BG1383" s="26" t="s">
        <v>3520</v>
      </c>
      <c r="BH1383" s="26" t="s">
        <v>12</v>
      </c>
      <c r="BI1383" s="4">
        <f t="shared" si="165"/>
        <v>105.8</v>
      </c>
    </row>
    <row r="1384" spans="9:61">
      <c r="I1384" s="24">
        <v>552</v>
      </c>
      <c r="J1384" s="46" t="str" cm="1">
        <f t="array" ref="J1384">_xlfn.IFS(I1384&gt;=750,"Low Risk",AND(I1384&gt;=650,I1384&lt;=749),"Medium Risk",I1384&lt;650,"High Risk")</f>
        <v>High Risk</v>
      </c>
      <c r="N1384" s="4"/>
      <c r="P1384" s="26">
        <v>7.37</v>
      </c>
      <c r="Q1384" s="4" t="str">
        <f t="shared" si="166"/>
        <v>Available</v>
      </c>
      <c r="Y1384" s="24" t="s">
        <v>3521</v>
      </c>
      <c r="Z1384" s="24" t="s">
        <v>24</v>
      </c>
      <c r="AA1384" s="84" t="str">
        <f t="shared" si="161"/>
        <v>Bikash Nayak</v>
      </c>
      <c r="AB1384" s="24">
        <v>31.26</v>
      </c>
      <c r="AG1384" s="24" t="s">
        <v>3521</v>
      </c>
      <c r="AH1384" s="4" t="str">
        <f t="shared" si="162"/>
        <v>01383</v>
      </c>
      <c r="AP1384" s="4"/>
      <c r="AU1384" s="24" t="s">
        <v>1381</v>
      </c>
      <c r="AV1384" s="46" t="str">
        <f t="shared" si="163"/>
        <v>Rejected</v>
      </c>
      <c r="BA1384" s="24" t="s">
        <v>3521</v>
      </c>
      <c r="BB1384" s="70" t="s">
        <v>1033</v>
      </c>
      <c r="BC1384" s="4" t="str">
        <f t="shared" si="164"/>
        <v>Sambalpur</v>
      </c>
      <c r="BE1384" s="4"/>
      <c r="BF1384" s="4"/>
      <c r="BG1384" s="24" t="s">
        <v>3521</v>
      </c>
      <c r="BH1384" s="24" t="s">
        <v>24</v>
      </c>
      <c r="BI1384" s="4">
        <f t="shared" si="165"/>
        <v>190.31</v>
      </c>
    </row>
    <row r="1385" spans="9:61">
      <c r="I1385" s="26">
        <v>855</v>
      </c>
      <c r="J1385" s="46" t="str" cm="1">
        <f t="array" ref="J1385">_xlfn.IFS(I1385&gt;=750,"Low Risk",AND(I1385&gt;=650,I1385&lt;=749),"Medium Risk",I1385&lt;650,"High Risk")</f>
        <v>Low Risk</v>
      </c>
      <c r="N1385" s="4"/>
      <c r="P1385" s="24">
        <v>31.26</v>
      </c>
      <c r="Q1385" s="4" t="str">
        <f t="shared" si="166"/>
        <v>Available</v>
      </c>
      <c r="Y1385" s="26" t="s">
        <v>3522</v>
      </c>
      <c r="Z1385" s="26" t="s">
        <v>7</v>
      </c>
      <c r="AA1385" s="84" t="str">
        <f t="shared" si="161"/>
        <v>Rajesh Kumar</v>
      </c>
      <c r="AB1385" s="26">
        <v>19.3</v>
      </c>
      <c r="AG1385" s="26" t="s">
        <v>3522</v>
      </c>
      <c r="AH1385" s="4" t="str">
        <f t="shared" si="162"/>
        <v>01384</v>
      </c>
      <c r="AP1385" s="4"/>
      <c r="AU1385" s="26" t="s">
        <v>1377</v>
      </c>
      <c r="AV1385" s="46" t="str">
        <f t="shared" si="163"/>
        <v>Approved</v>
      </c>
      <c r="BA1385" s="26" t="s">
        <v>3522</v>
      </c>
      <c r="BB1385" s="71" t="s">
        <v>411</v>
      </c>
      <c r="BC1385" s="4" t="str">
        <f t="shared" si="164"/>
        <v>Dhenkanal</v>
      </c>
      <c r="BE1385" s="4"/>
      <c r="BF1385" s="4"/>
      <c r="BG1385" s="26" t="s">
        <v>3522</v>
      </c>
      <c r="BH1385" s="26" t="s">
        <v>7</v>
      </c>
      <c r="BI1385" s="4">
        <f t="shared" si="165"/>
        <v>209.86</v>
      </c>
    </row>
    <row r="1386" spans="9:61">
      <c r="I1386" s="24">
        <v>656</v>
      </c>
      <c r="J1386" s="46" t="str" cm="1">
        <f t="array" ref="J1386">_xlfn.IFS(I1386&gt;=750,"Low Risk",AND(I1386&gt;=650,I1386&lt;=749),"Medium Risk",I1386&lt;650,"High Risk")</f>
        <v>Medium Risk</v>
      </c>
      <c r="N1386" s="4"/>
      <c r="P1386" s="26">
        <v>19.3</v>
      </c>
      <c r="Q1386" s="4" t="str">
        <f t="shared" si="166"/>
        <v>Available</v>
      </c>
      <c r="Y1386" s="24" t="s">
        <v>3523</v>
      </c>
      <c r="Z1386" s="24" t="s">
        <v>24</v>
      </c>
      <c r="AA1386" s="84" t="str">
        <f t="shared" si="161"/>
        <v>Bikash Nayak</v>
      </c>
      <c r="AB1386" s="24">
        <v>4.05</v>
      </c>
      <c r="AG1386" s="24" t="s">
        <v>3523</v>
      </c>
      <c r="AH1386" s="4" t="str">
        <f t="shared" si="162"/>
        <v>01385</v>
      </c>
      <c r="AP1386" s="4"/>
      <c r="AU1386" s="24" t="s">
        <v>1381</v>
      </c>
      <c r="AV1386" s="46" t="str">
        <f t="shared" si="163"/>
        <v>Rejected</v>
      </c>
      <c r="BA1386" s="24" t="s">
        <v>3523</v>
      </c>
      <c r="BB1386" s="70" t="s">
        <v>1231</v>
      </c>
      <c r="BC1386" s="4" t="str">
        <f t="shared" si="164"/>
        <v>Jharsuguda</v>
      </c>
      <c r="BE1386" s="4"/>
      <c r="BF1386" s="4"/>
      <c r="BG1386" s="24" t="s">
        <v>3523</v>
      </c>
      <c r="BH1386" s="24" t="s">
        <v>24</v>
      </c>
      <c r="BI1386" s="4">
        <f t="shared" si="165"/>
        <v>190.31</v>
      </c>
    </row>
    <row r="1387" spans="9:61">
      <c r="I1387" s="26">
        <v>707</v>
      </c>
      <c r="J1387" s="46" t="str" cm="1">
        <f t="array" ref="J1387">_xlfn.IFS(I1387&gt;=750,"Low Risk",AND(I1387&gt;=650,I1387&lt;=749),"Medium Risk",I1387&lt;650,"High Risk")</f>
        <v>Medium Risk</v>
      </c>
      <c r="N1387" s="4"/>
      <c r="P1387" s="24">
        <v>4.05</v>
      </c>
      <c r="Q1387" s="4" t="str">
        <f t="shared" si="166"/>
        <v>Available</v>
      </c>
      <c r="Y1387" s="26" t="s">
        <v>3524</v>
      </c>
      <c r="Z1387" s="26" t="s">
        <v>12</v>
      </c>
      <c r="AA1387" s="84" t="str">
        <f t="shared" si="161"/>
        <v>Priya Mohanty</v>
      </c>
      <c r="AB1387" s="26">
        <v>51.96</v>
      </c>
      <c r="AG1387" s="26" t="s">
        <v>3524</v>
      </c>
      <c r="AH1387" s="4" t="str">
        <f t="shared" si="162"/>
        <v>01386</v>
      </c>
      <c r="AP1387" s="4"/>
      <c r="AU1387" s="26" t="s">
        <v>1377</v>
      </c>
      <c r="AV1387" s="46" t="str">
        <f t="shared" si="163"/>
        <v>Approved</v>
      </c>
      <c r="BA1387" s="26" t="s">
        <v>3524</v>
      </c>
      <c r="BB1387" s="71" t="s">
        <v>1257</v>
      </c>
      <c r="BC1387" s="4" t="str">
        <f t="shared" si="164"/>
        <v>Dhenkanal</v>
      </c>
      <c r="BE1387" s="4"/>
      <c r="BF1387" s="4"/>
      <c r="BG1387" s="26" t="s">
        <v>3524</v>
      </c>
      <c r="BH1387" s="26" t="s">
        <v>12</v>
      </c>
      <c r="BI1387" s="4">
        <f t="shared" si="165"/>
        <v>105.8</v>
      </c>
    </row>
    <row r="1388" spans="9:61">
      <c r="I1388" s="24">
        <v>782</v>
      </c>
      <c r="J1388" s="46" t="str" cm="1">
        <f t="array" ref="J1388">_xlfn.IFS(I1388&gt;=750,"Low Risk",AND(I1388&gt;=650,I1388&lt;=749),"Medium Risk",I1388&lt;650,"High Risk")</f>
        <v>Low Risk</v>
      </c>
      <c r="N1388" s="4"/>
      <c r="P1388" s="26">
        <v>51.96</v>
      </c>
      <c r="Q1388" s="4" t="str">
        <f t="shared" si="166"/>
        <v>Available</v>
      </c>
      <c r="Y1388" s="24" t="s">
        <v>3525</v>
      </c>
      <c r="Z1388" s="24" t="s">
        <v>38</v>
      </c>
      <c r="AA1388" s="84" t="str">
        <f t="shared" si="161"/>
        <v>Deepak Mishra</v>
      </c>
      <c r="AB1388" s="24">
        <v>89.83</v>
      </c>
      <c r="AG1388" s="24" t="s">
        <v>3525</v>
      </c>
      <c r="AH1388" s="4" t="str">
        <f t="shared" si="162"/>
        <v>01387</v>
      </c>
      <c r="AP1388" s="4"/>
      <c r="AU1388" s="24" t="s">
        <v>1426</v>
      </c>
      <c r="AV1388" s="46" t="str">
        <f t="shared" si="163"/>
        <v>Under Review</v>
      </c>
      <c r="BA1388" s="24" t="s">
        <v>3525</v>
      </c>
      <c r="BB1388" s="70" t="s">
        <v>931</v>
      </c>
      <c r="BC1388" s="4" t="str">
        <f t="shared" si="164"/>
        <v>Sambalpur</v>
      </c>
      <c r="BE1388" s="4"/>
      <c r="BF1388" s="4"/>
      <c r="BG1388" s="24" t="s">
        <v>3525</v>
      </c>
      <c r="BH1388" s="24" t="s">
        <v>38</v>
      </c>
      <c r="BI1388" s="4">
        <f t="shared" si="165"/>
        <v>144.97999999999999</v>
      </c>
    </row>
    <row r="1389" spans="9:61">
      <c r="I1389" s="26">
        <v>885</v>
      </c>
      <c r="J1389" s="46" t="str" cm="1">
        <f t="array" ref="J1389">_xlfn.IFS(I1389&gt;=750,"Low Risk",AND(I1389&gt;=650,I1389&lt;=749),"Medium Risk",I1389&lt;650,"High Risk")</f>
        <v>Low Risk</v>
      </c>
      <c r="N1389" s="4"/>
      <c r="P1389" s="24">
        <v>89.83</v>
      </c>
      <c r="Q1389" s="4" t="str">
        <f t="shared" si="166"/>
        <v>Available</v>
      </c>
      <c r="Y1389" s="26" t="s">
        <v>3526</v>
      </c>
      <c r="Z1389" s="26" t="s">
        <v>16</v>
      </c>
      <c r="AA1389" s="84" t="str">
        <f t="shared" si="161"/>
        <v>Suresh Panda</v>
      </c>
      <c r="AB1389" s="26">
        <v>90.28</v>
      </c>
      <c r="AG1389" s="26" t="s">
        <v>3526</v>
      </c>
      <c r="AH1389" s="4" t="str">
        <f t="shared" si="162"/>
        <v>01388</v>
      </c>
      <c r="AP1389" s="4"/>
      <c r="AU1389" s="26" t="s">
        <v>1377</v>
      </c>
      <c r="AV1389" s="46" t="str">
        <f t="shared" si="163"/>
        <v>Approved</v>
      </c>
      <c r="BA1389" s="26" t="s">
        <v>3526</v>
      </c>
      <c r="BB1389" s="71" t="s">
        <v>1177</v>
      </c>
      <c r="BC1389" s="4" t="str">
        <f t="shared" si="164"/>
        <v>Cuttack</v>
      </c>
      <c r="BE1389" s="4"/>
      <c r="BF1389" s="4"/>
      <c r="BG1389" s="26" t="s">
        <v>3526</v>
      </c>
      <c r="BH1389" s="26" t="s">
        <v>16</v>
      </c>
      <c r="BI1389" s="4">
        <f t="shared" si="165"/>
        <v>197.62</v>
      </c>
    </row>
    <row r="1390" spans="9:61">
      <c r="I1390" s="24">
        <v>894</v>
      </c>
      <c r="J1390" s="46" t="str" cm="1">
        <f t="array" ref="J1390">_xlfn.IFS(I1390&gt;=750,"Low Risk",AND(I1390&gt;=650,I1390&lt;=749),"Medium Risk",I1390&lt;650,"High Risk")</f>
        <v>Low Risk</v>
      </c>
      <c r="N1390" s="4"/>
      <c r="P1390" s="26">
        <v>90.28</v>
      </c>
      <c r="Q1390" s="4" t="str">
        <f t="shared" si="166"/>
        <v>Available</v>
      </c>
      <c r="Y1390" s="24" t="s">
        <v>3527</v>
      </c>
      <c r="Z1390" s="24" t="s">
        <v>16</v>
      </c>
      <c r="AA1390" s="84" t="str">
        <f t="shared" si="161"/>
        <v>Suresh Panda</v>
      </c>
      <c r="AB1390" s="24">
        <v>71.400000000000006</v>
      </c>
      <c r="AG1390" s="24" t="s">
        <v>3527</v>
      </c>
      <c r="AH1390" s="4" t="str">
        <f t="shared" si="162"/>
        <v>01389</v>
      </c>
      <c r="AP1390" s="4"/>
      <c r="AU1390" s="24" t="s">
        <v>1377</v>
      </c>
      <c r="AV1390" s="46" t="str">
        <f t="shared" si="163"/>
        <v>Approved</v>
      </c>
      <c r="BA1390" s="24" t="s">
        <v>3527</v>
      </c>
      <c r="BB1390" s="70" t="s">
        <v>948</v>
      </c>
      <c r="BC1390" s="4" t="str">
        <f t="shared" si="164"/>
        <v>Sambalpur</v>
      </c>
      <c r="BE1390" s="4"/>
      <c r="BF1390" s="4"/>
      <c r="BG1390" s="24" t="s">
        <v>3527</v>
      </c>
      <c r="BH1390" s="24" t="s">
        <v>16</v>
      </c>
      <c r="BI1390" s="4">
        <f t="shared" si="165"/>
        <v>197.62</v>
      </c>
    </row>
    <row r="1391" spans="9:61">
      <c r="I1391" s="26">
        <v>611</v>
      </c>
      <c r="J1391" s="46" t="str" cm="1">
        <f t="array" ref="J1391">_xlfn.IFS(I1391&gt;=750,"Low Risk",AND(I1391&gt;=650,I1391&lt;=749),"Medium Risk",I1391&lt;650,"High Risk")</f>
        <v>High Risk</v>
      </c>
      <c r="N1391" s="4"/>
      <c r="P1391" s="24">
        <v>71.400000000000006</v>
      </c>
      <c r="Q1391" s="4" t="str">
        <f t="shared" si="166"/>
        <v>Available</v>
      </c>
      <c r="Y1391" s="26" t="s">
        <v>3528</v>
      </c>
      <c r="Z1391" s="26" t="s">
        <v>12</v>
      </c>
      <c r="AA1391" s="84" t="str">
        <f t="shared" si="161"/>
        <v>Priya Mohanty</v>
      </c>
      <c r="AB1391" s="26">
        <v>68</v>
      </c>
      <c r="AG1391" s="26" t="s">
        <v>3528</v>
      </c>
      <c r="AH1391" s="4" t="str">
        <f t="shared" si="162"/>
        <v>01390</v>
      </c>
      <c r="AP1391" s="4"/>
      <c r="AU1391" s="26" t="s">
        <v>1426</v>
      </c>
      <c r="AV1391" s="46" t="str">
        <f t="shared" si="163"/>
        <v>Under Review</v>
      </c>
      <c r="BA1391" s="26" t="s">
        <v>3528</v>
      </c>
      <c r="BB1391" s="71" t="s">
        <v>214</v>
      </c>
      <c r="BC1391" s="4" t="str">
        <f t="shared" si="164"/>
        <v>Cuttack</v>
      </c>
      <c r="BE1391" s="4"/>
      <c r="BF1391" s="4"/>
      <c r="BG1391" s="26" t="s">
        <v>3528</v>
      </c>
      <c r="BH1391" s="26" t="s">
        <v>12</v>
      </c>
      <c r="BI1391" s="4">
        <f t="shared" si="165"/>
        <v>105.8</v>
      </c>
    </row>
    <row r="1392" spans="9:61">
      <c r="I1392" s="24">
        <v>858</v>
      </c>
      <c r="J1392" s="46" t="str" cm="1">
        <f t="array" ref="J1392">_xlfn.IFS(I1392&gt;=750,"Low Risk",AND(I1392&gt;=650,I1392&lt;=749),"Medium Risk",I1392&lt;650,"High Risk")</f>
        <v>Low Risk</v>
      </c>
      <c r="N1392" s="4"/>
      <c r="P1392" s="26">
        <v>68</v>
      </c>
      <c r="Q1392" s="4" t="str">
        <f t="shared" si="166"/>
        <v>Available</v>
      </c>
      <c r="Y1392" s="24" t="s">
        <v>3529</v>
      </c>
      <c r="Z1392" s="24" t="s">
        <v>20</v>
      </c>
      <c r="AA1392" s="84" t="str">
        <f t="shared" si="161"/>
        <v>Anita Das</v>
      </c>
      <c r="AB1392" s="24">
        <v>20.96</v>
      </c>
      <c r="AG1392" s="24" t="s">
        <v>3529</v>
      </c>
      <c r="AH1392" s="4" t="str">
        <f t="shared" si="162"/>
        <v>01391</v>
      </c>
      <c r="AP1392" s="4"/>
      <c r="AU1392" s="24" t="s">
        <v>1386</v>
      </c>
      <c r="AV1392" s="46" t="str">
        <f t="shared" si="163"/>
        <v>Rejected</v>
      </c>
      <c r="BA1392" s="24" t="s">
        <v>3529</v>
      </c>
      <c r="BB1392" s="70" t="s">
        <v>792</v>
      </c>
      <c r="BC1392" s="4" t="str">
        <f t="shared" si="164"/>
        <v>Angul</v>
      </c>
      <c r="BE1392" s="4"/>
      <c r="BF1392" s="4"/>
      <c r="BG1392" s="24" t="s">
        <v>3529</v>
      </c>
      <c r="BH1392" s="24" t="s">
        <v>20</v>
      </c>
      <c r="BI1392" s="4">
        <f t="shared" si="165"/>
        <v>104.66</v>
      </c>
    </row>
    <row r="1393" spans="9:61">
      <c r="I1393" s="26">
        <v>749</v>
      </c>
      <c r="J1393" s="46" t="str" cm="1">
        <f t="array" ref="J1393">_xlfn.IFS(I1393&gt;=750,"Low Risk",AND(I1393&gt;=650,I1393&lt;=749),"Medium Risk",I1393&lt;650,"High Risk")</f>
        <v>Medium Risk</v>
      </c>
      <c r="N1393" s="4"/>
      <c r="P1393" s="24">
        <v>20.96</v>
      </c>
      <c r="Q1393" s="4" t="str">
        <f t="shared" si="166"/>
        <v>Available</v>
      </c>
      <c r="Y1393" s="26" t="s">
        <v>3530</v>
      </c>
      <c r="Z1393" s="26" t="s">
        <v>32</v>
      </c>
      <c r="AA1393" s="84" t="str">
        <f t="shared" si="161"/>
        <v>Ramesh Behera</v>
      </c>
      <c r="AB1393" s="26">
        <v>4.6900000000000004</v>
      </c>
      <c r="AG1393" s="26" t="s">
        <v>3530</v>
      </c>
      <c r="AH1393" s="4" t="str">
        <f t="shared" si="162"/>
        <v>01392</v>
      </c>
      <c r="AP1393" s="4"/>
      <c r="AU1393" s="26" t="s">
        <v>1386</v>
      </c>
      <c r="AV1393" s="46" t="str">
        <f t="shared" si="163"/>
        <v>Rejected</v>
      </c>
      <c r="BA1393" s="26" t="s">
        <v>3530</v>
      </c>
      <c r="BB1393" s="71" t="s">
        <v>620</v>
      </c>
      <c r="BC1393" s="4" t="str">
        <f t="shared" si="164"/>
        <v>Rourkela</v>
      </c>
      <c r="BE1393" s="4"/>
      <c r="BF1393" s="4"/>
      <c r="BG1393" s="26" t="s">
        <v>3530</v>
      </c>
      <c r="BH1393" s="26" t="s">
        <v>32</v>
      </c>
      <c r="BI1393" s="4">
        <f t="shared" si="165"/>
        <v>224.53</v>
      </c>
    </row>
    <row r="1394" spans="9:61">
      <c r="I1394" s="24">
        <v>631</v>
      </c>
      <c r="J1394" s="46" t="str" cm="1">
        <f t="array" ref="J1394">_xlfn.IFS(I1394&gt;=750,"Low Risk",AND(I1394&gt;=650,I1394&lt;=749),"Medium Risk",I1394&lt;650,"High Risk")</f>
        <v>High Risk</v>
      </c>
      <c r="N1394" s="4"/>
      <c r="P1394" s="26">
        <v>4.6900000000000004</v>
      </c>
      <c r="Q1394" s="4" t="str">
        <f t="shared" si="166"/>
        <v>Available</v>
      </c>
      <c r="Y1394" s="24" t="s">
        <v>3531</v>
      </c>
      <c r="Z1394" s="24" t="s">
        <v>28</v>
      </c>
      <c r="AA1394" s="84" t="str">
        <f t="shared" si="161"/>
        <v>Sunita Sahu</v>
      </c>
      <c r="AB1394" s="24">
        <v>21.22</v>
      </c>
      <c r="AG1394" s="24" t="s">
        <v>3531</v>
      </c>
      <c r="AH1394" s="4" t="str">
        <f t="shared" si="162"/>
        <v>01393</v>
      </c>
      <c r="AP1394" s="4"/>
      <c r="AU1394" s="24" t="s">
        <v>1381</v>
      </c>
      <c r="AV1394" s="46" t="str">
        <f t="shared" si="163"/>
        <v>Rejected</v>
      </c>
      <c r="BA1394" s="24" t="s">
        <v>3531</v>
      </c>
      <c r="BB1394" s="70" t="s">
        <v>551</v>
      </c>
      <c r="BC1394" s="4" t="str">
        <f t="shared" si="164"/>
        <v>Berhampur</v>
      </c>
      <c r="BE1394" s="4"/>
      <c r="BF1394" s="4"/>
      <c r="BG1394" s="24" t="s">
        <v>3531</v>
      </c>
      <c r="BH1394" s="24" t="s">
        <v>28</v>
      </c>
      <c r="BI1394" s="4">
        <f t="shared" si="165"/>
        <v>162.30000000000001</v>
      </c>
    </row>
    <row r="1395" spans="9:61">
      <c r="I1395" s="26">
        <v>797</v>
      </c>
      <c r="J1395" s="46" t="str" cm="1">
        <f t="array" ref="J1395">_xlfn.IFS(I1395&gt;=750,"Low Risk",AND(I1395&gt;=650,I1395&lt;=749),"Medium Risk",I1395&lt;650,"High Risk")</f>
        <v>Low Risk</v>
      </c>
      <c r="N1395" s="4"/>
      <c r="P1395" s="24">
        <v>21.22</v>
      </c>
      <c r="Q1395" s="4" t="str">
        <f t="shared" si="166"/>
        <v>Available</v>
      </c>
      <c r="Y1395" s="26" t="s">
        <v>3532</v>
      </c>
      <c r="Z1395" s="26" t="s">
        <v>35</v>
      </c>
      <c r="AA1395" s="84" t="str">
        <f t="shared" si="161"/>
        <v>Kavita Rath</v>
      </c>
      <c r="AB1395" s="26">
        <v>43.27</v>
      </c>
      <c r="AG1395" s="26" t="s">
        <v>3532</v>
      </c>
      <c r="AH1395" s="4" t="str">
        <f t="shared" si="162"/>
        <v>01394</v>
      </c>
      <c r="AP1395" s="4"/>
      <c r="AU1395" s="26" t="s">
        <v>1426</v>
      </c>
      <c r="AV1395" s="46" t="str">
        <f t="shared" si="163"/>
        <v>Under Review</v>
      </c>
      <c r="BA1395" s="26" t="s">
        <v>3532</v>
      </c>
      <c r="BB1395" s="71" t="s">
        <v>1240</v>
      </c>
      <c r="BC1395" s="4" t="str">
        <f t="shared" si="164"/>
        <v>Bhubaneswar</v>
      </c>
      <c r="BE1395" s="4"/>
      <c r="BF1395" s="4"/>
      <c r="BG1395" s="26" t="s">
        <v>3532</v>
      </c>
      <c r="BH1395" s="26" t="s">
        <v>35</v>
      </c>
      <c r="BI1395" s="4">
        <f t="shared" si="165"/>
        <v>103.83</v>
      </c>
    </row>
    <row r="1396" spans="9:61">
      <c r="I1396" s="24">
        <v>571</v>
      </c>
      <c r="J1396" s="46" t="str" cm="1">
        <f t="array" ref="J1396">_xlfn.IFS(I1396&gt;=750,"Low Risk",AND(I1396&gt;=650,I1396&lt;=749),"Medium Risk",I1396&lt;650,"High Risk")</f>
        <v>High Risk</v>
      </c>
      <c r="N1396" s="4"/>
      <c r="P1396" s="26">
        <v>43.27</v>
      </c>
      <c r="Q1396" s="4" t="str">
        <f t="shared" si="166"/>
        <v>Available</v>
      </c>
      <c r="Y1396" s="24" t="s">
        <v>3533</v>
      </c>
      <c r="Z1396" s="24" t="s">
        <v>35</v>
      </c>
      <c r="AA1396" s="84" t="str">
        <f t="shared" si="161"/>
        <v>Kavita Rath</v>
      </c>
      <c r="AB1396" s="24">
        <v>20.94</v>
      </c>
      <c r="AG1396" s="24" t="s">
        <v>3533</v>
      </c>
      <c r="AH1396" s="4" t="str">
        <f t="shared" si="162"/>
        <v>01395</v>
      </c>
      <c r="AP1396" s="4"/>
      <c r="AU1396" s="24" t="s">
        <v>1377</v>
      </c>
      <c r="AV1396" s="46" t="str">
        <f t="shared" si="163"/>
        <v>Approved</v>
      </c>
      <c r="BA1396" s="24" t="s">
        <v>3533</v>
      </c>
      <c r="BB1396" s="70" t="s">
        <v>453</v>
      </c>
      <c r="BC1396" s="4" t="str">
        <f t="shared" si="164"/>
        <v>Angul</v>
      </c>
      <c r="BE1396" s="4"/>
      <c r="BF1396" s="4"/>
      <c r="BG1396" s="24" t="s">
        <v>3533</v>
      </c>
      <c r="BH1396" s="24" t="s">
        <v>35</v>
      </c>
      <c r="BI1396" s="4">
        <f t="shared" si="165"/>
        <v>103.83</v>
      </c>
    </row>
    <row r="1397" spans="9:61">
      <c r="I1397" s="26">
        <v>725</v>
      </c>
      <c r="J1397" s="46" t="str" cm="1">
        <f t="array" ref="J1397">_xlfn.IFS(I1397&gt;=750,"Low Risk",AND(I1397&gt;=650,I1397&lt;=749),"Medium Risk",I1397&lt;650,"High Risk")</f>
        <v>Medium Risk</v>
      </c>
      <c r="N1397" s="4"/>
      <c r="P1397" s="24">
        <v>20.94</v>
      </c>
      <c r="Q1397" s="4" t="str">
        <f t="shared" si="166"/>
        <v>Available</v>
      </c>
      <c r="Y1397" s="26" t="s">
        <v>3534</v>
      </c>
      <c r="Z1397" s="26" t="s">
        <v>41</v>
      </c>
      <c r="AA1397" s="84" t="str">
        <f t="shared" si="161"/>
        <v>Pooja Tripathi</v>
      </c>
      <c r="AB1397" s="26">
        <v>52.12</v>
      </c>
      <c r="AG1397" s="26" t="s">
        <v>3534</v>
      </c>
      <c r="AH1397" s="4" t="str">
        <f t="shared" si="162"/>
        <v>01396</v>
      </c>
      <c r="AP1397" s="4"/>
      <c r="AU1397" s="26" t="s">
        <v>1377</v>
      </c>
      <c r="AV1397" s="46" t="str">
        <f t="shared" si="163"/>
        <v>Approved</v>
      </c>
      <c r="BA1397" s="26" t="s">
        <v>3534</v>
      </c>
      <c r="BB1397" s="71" t="s">
        <v>1062</v>
      </c>
      <c r="BC1397" s="4" t="str">
        <f t="shared" si="164"/>
        <v>Bhubaneswar</v>
      </c>
      <c r="BE1397" s="4"/>
      <c r="BF1397" s="4"/>
      <c r="BG1397" s="26" t="s">
        <v>3534</v>
      </c>
      <c r="BH1397" s="26" t="s">
        <v>41</v>
      </c>
      <c r="BI1397" s="4">
        <f t="shared" si="165"/>
        <v>251.78</v>
      </c>
    </row>
    <row r="1398" spans="9:61">
      <c r="I1398" s="24">
        <v>566</v>
      </c>
      <c r="J1398" s="46" t="str" cm="1">
        <f t="array" ref="J1398">_xlfn.IFS(I1398&gt;=750,"Low Risk",AND(I1398&gt;=650,I1398&lt;=749),"Medium Risk",I1398&lt;650,"High Risk")</f>
        <v>High Risk</v>
      </c>
      <c r="N1398" s="4"/>
      <c r="P1398" s="26">
        <v>52.12</v>
      </c>
      <c r="Q1398" s="4" t="str">
        <f t="shared" si="166"/>
        <v>Available</v>
      </c>
      <c r="Y1398" s="24" t="s">
        <v>3535</v>
      </c>
      <c r="Z1398" s="24" t="s">
        <v>32</v>
      </c>
      <c r="AA1398" s="84" t="str">
        <f t="shared" si="161"/>
        <v>Ramesh Behera</v>
      </c>
      <c r="AB1398" s="24">
        <v>84.78</v>
      </c>
      <c r="AG1398" s="24" t="s">
        <v>3535</v>
      </c>
      <c r="AH1398" s="4" t="str">
        <f t="shared" si="162"/>
        <v>01397</v>
      </c>
      <c r="AP1398" s="4"/>
      <c r="AU1398" s="24" t="s">
        <v>1426</v>
      </c>
      <c r="AV1398" s="46" t="str">
        <f t="shared" si="163"/>
        <v>Under Review</v>
      </c>
      <c r="BA1398" s="24" t="s">
        <v>3535</v>
      </c>
      <c r="BB1398" s="70" t="s">
        <v>103</v>
      </c>
      <c r="BC1398" s="4" t="str">
        <f t="shared" si="164"/>
        <v>Jharsuguda</v>
      </c>
      <c r="BE1398" s="4"/>
      <c r="BF1398" s="4"/>
      <c r="BG1398" s="24" t="s">
        <v>3535</v>
      </c>
      <c r="BH1398" s="24" t="s">
        <v>32</v>
      </c>
      <c r="BI1398" s="4">
        <f t="shared" si="165"/>
        <v>224.53</v>
      </c>
    </row>
    <row r="1399" spans="9:61">
      <c r="I1399" s="26">
        <v>716</v>
      </c>
      <c r="J1399" s="46" t="str" cm="1">
        <f t="array" ref="J1399">_xlfn.IFS(I1399&gt;=750,"Low Risk",AND(I1399&gt;=650,I1399&lt;=749),"Medium Risk",I1399&lt;650,"High Risk")</f>
        <v>Medium Risk</v>
      </c>
      <c r="N1399" s="4"/>
      <c r="P1399" s="24">
        <v>84.78</v>
      </c>
      <c r="Q1399" s="4" t="str">
        <f t="shared" si="166"/>
        <v>Available</v>
      </c>
      <c r="Y1399" s="26" t="s">
        <v>3536</v>
      </c>
      <c r="Z1399" s="26" t="s">
        <v>32</v>
      </c>
      <c r="AA1399" s="84" t="str">
        <f t="shared" si="161"/>
        <v>Ramesh Behera</v>
      </c>
      <c r="AB1399" s="26">
        <v>34.53</v>
      </c>
      <c r="AG1399" s="26" t="s">
        <v>3536</v>
      </c>
      <c r="AH1399" s="4" t="str">
        <f t="shared" si="162"/>
        <v>01398</v>
      </c>
      <c r="AP1399" s="4"/>
      <c r="AU1399" s="26" t="s">
        <v>1377</v>
      </c>
      <c r="AV1399" s="46" t="str">
        <f t="shared" si="163"/>
        <v>Approved</v>
      </c>
      <c r="BA1399" s="26" t="s">
        <v>3536</v>
      </c>
      <c r="BB1399" s="71" t="s">
        <v>669</v>
      </c>
      <c r="BC1399" s="4" t="str">
        <f t="shared" si="164"/>
        <v>Berhampur</v>
      </c>
      <c r="BE1399" s="4"/>
      <c r="BF1399" s="4"/>
      <c r="BG1399" s="26" t="s">
        <v>3536</v>
      </c>
      <c r="BH1399" s="26" t="s">
        <v>32</v>
      </c>
      <c r="BI1399" s="4">
        <f t="shared" si="165"/>
        <v>224.53</v>
      </c>
    </row>
    <row r="1400" spans="9:61">
      <c r="I1400" s="24">
        <v>713</v>
      </c>
      <c r="J1400" s="46" t="str" cm="1">
        <f t="array" ref="J1400">_xlfn.IFS(I1400&gt;=750,"Low Risk",AND(I1400&gt;=650,I1400&lt;=749),"Medium Risk",I1400&lt;650,"High Risk")</f>
        <v>Medium Risk</v>
      </c>
      <c r="N1400" s="4"/>
      <c r="P1400" s="26">
        <v>34.53</v>
      </c>
      <c r="Q1400" s="4" t="str">
        <f t="shared" si="166"/>
        <v>Available</v>
      </c>
      <c r="Y1400" s="24" t="s">
        <v>3537</v>
      </c>
      <c r="Z1400" s="24" t="s">
        <v>20</v>
      </c>
      <c r="AA1400" s="84" t="str">
        <f t="shared" si="161"/>
        <v>Anita Das</v>
      </c>
      <c r="AB1400" s="24">
        <v>98.35</v>
      </c>
      <c r="AG1400" s="24" t="s">
        <v>3537</v>
      </c>
      <c r="AH1400" s="4" t="str">
        <f t="shared" si="162"/>
        <v>01399</v>
      </c>
      <c r="AP1400" s="4"/>
      <c r="AU1400" s="24" t="s">
        <v>1377</v>
      </c>
      <c r="AV1400" s="46" t="str">
        <f t="shared" si="163"/>
        <v>Approved</v>
      </c>
      <c r="BA1400" s="24" t="s">
        <v>3537</v>
      </c>
      <c r="BB1400" s="70" t="s">
        <v>489</v>
      </c>
      <c r="BC1400" s="4" t="str">
        <f t="shared" si="164"/>
        <v>Angul</v>
      </c>
      <c r="BE1400" s="4"/>
      <c r="BF1400" s="4"/>
      <c r="BG1400" s="24" t="s">
        <v>3537</v>
      </c>
      <c r="BH1400" s="24" t="s">
        <v>20</v>
      </c>
      <c r="BI1400" s="4">
        <f t="shared" si="165"/>
        <v>104.66</v>
      </c>
    </row>
    <row r="1401" spans="9:61">
      <c r="I1401" s="26">
        <v>628</v>
      </c>
      <c r="J1401" s="46" t="str" cm="1">
        <f t="array" ref="J1401">_xlfn.IFS(I1401&gt;=750,"Low Risk",AND(I1401&gt;=650,I1401&lt;=749),"Medium Risk",I1401&lt;650,"High Risk")</f>
        <v>High Risk</v>
      </c>
      <c r="N1401" s="4"/>
      <c r="P1401" s="24">
        <v>98.35</v>
      </c>
      <c r="Q1401" s="4" t="str">
        <f t="shared" si="166"/>
        <v>Available</v>
      </c>
      <c r="Y1401" s="26" t="s">
        <v>3539</v>
      </c>
      <c r="Z1401" s="26" t="s">
        <v>20</v>
      </c>
      <c r="AA1401" s="84" t="str">
        <f t="shared" si="161"/>
        <v>Anita Das</v>
      </c>
      <c r="AB1401" s="26">
        <v>5.51</v>
      </c>
      <c r="AG1401" s="26" t="s">
        <v>3539</v>
      </c>
      <c r="AH1401" s="4" t="str">
        <f t="shared" si="162"/>
        <v>01400</v>
      </c>
      <c r="AP1401" s="4"/>
      <c r="AU1401" s="26" t="s">
        <v>1377</v>
      </c>
      <c r="AV1401" s="46" t="str">
        <f t="shared" si="163"/>
        <v>Approved</v>
      </c>
      <c r="BA1401" s="26" t="s">
        <v>3539</v>
      </c>
      <c r="BB1401" s="71" t="s">
        <v>1324</v>
      </c>
      <c r="BC1401" s="4" t="str">
        <f t="shared" si="164"/>
        <v>Dhenkanal</v>
      </c>
      <c r="BE1401" s="4"/>
      <c r="BF1401" s="4"/>
      <c r="BG1401" s="26" t="s">
        <v>3539</v>
      </c>
      <c r="BH1401" s="26" t="s">
        <v>20</v>
      </c>
      <c r="BI1401" s="4">
        <f t="shared" si="165"/>
        <v>104.66</v>
      </c>
    </row>
    <row r="1402" spans="9:61">
      <c r="I1402" s="24">
        <v>860</v>
      </c>
      <c r="J1402" s="46" t="str" cm="1">
        <f t="array" ref="J1402">_xlfn.IFS(I1402&gt;=750,"Low Risk",AND(I1402&gt;=650,I1402&lt;=749),"Medium Risk",I1402&lt;650,"High Risk")</f>
        <v>Low Risk</v>
      </c>
      <c r="N1402" s="4"/>
      <c r="P1402" s="26">
        <v>5.51</v>
      </c>
      <c r="Q1402" s="4" t="str">
        <f t="shared" si="166"/>
        <v>Available</v>
      </c>
      <c r="Y1402" s="24" t="s">
        <v>3541</v>
      </c>
      <c r="Z1402" s="24" t="s">
        <v>35</v>
      </c>
      <c r="AA1402" s="84" t="str">
        <f t="shared" si="161"/>
        <v>Kavita Rath</v>
      </c>
      <c r="AB1402" s="24">
        <v>84.6</v>
      </c>
      <c r="AG1402" s="24" t="s">
        <v>3541</v>
      </c>
      <c r="AH1402" s="4" t="str">
        <f t="shared" si="162"/>
        <v>01401</v>
      </c>
      <c r="AP1402" s="4"/>
      <c r="AU1402" s="24" t="s">
        <v>1426</v>
      </c>
      <c r="AV1402" s="46" t="str">
        <f t="shared" si="163"/>
        <v>Under Review</v>
      </c>
      <c r="BA1402" s="24" t="s">
        <v>3541</v>
      </c>
      <c r="BB1402" s="70" t="s">
        <v>553</v>
      </c>
      <c r="BC1402" s="4" t="str">
        <f t="shared" si="164"/>
        <v>Jharsuguda</v>
      </c>
      <c r="BE1402" s="4"/>
      <c r="BF1402" s="4"/>
      <c r="BG1402" s="24" t="s">
        <v>3541</v>
      </c>
      <c r="BH1402" s="24" t="s">
        <v>35</v>
      </c>
      <c r="BI1402" s="4">
        <f t="shared" si="165"/>
        <v>103.83</v>
      </c>
    </row>
    <row r="1403" spans="9:61">
      <c r="I1403" s="26">
        <v>892</v>
      </c>
      <c r="J1403" s="46" t="str" cm="1">
        <f t="array" ref="J1403">_xlfn.IFS(I1403&gt;=750,"Low Risk",AND(I1403&gt;=650,I1403&lt;=749),"Medium Risk",I1403&lt;650,"High Risk")</f>
        <v>Low Risk</v>
      </c>
      <c r="N1403" s="4"/>
      <c r="P1403" s="24">
        <v>84.6</v>
      </c>
      <c r="Q1403" s="4" t="str">
        <f t="shared" si="166"/>
        <v>Available</v>
      </c>
      <c r="Y1403" s="26" t="s">
        <v>3542</v>
      </c>
      <c r="Z1403" s="26" t="s">
        <v>24</v>
      </c>
      <c r="AA1403" s="84" t="str">
        <f t="shared" si="161"/>
        <v>Bikash Nayak</v>
      </c>
      <c r="AB1403" s="26">
        <v>41.72</v>
      </c>
      <c r="AG1403" s="26" t="s">
        <v>3542</v>
      </c>
      <c r="AH1403" s="4" t="str">
        <f t="shared" si="162"/>
        <v>01402</v>
      </c>
      <c r="AP1403" s="4"/>
      <c r="AU1403" s="26" t="s">
        <v>1377</v>
      </c>
      <c r="AV1403" s="46" t="str">
        <f t="shared" si="163"/>
        <v>Approved</v>
      </c>
      <c r="BA1403" s="26" t="s">
        <v>3542</v>
      </c>
      <c r="BB1403" s="71" t="s">
        <v>1184</v>
      </c>
      <c r="BC1403" s="4" t="str">
        <f t="shared" si="164"/>
        <v>Berhampur</v>
      </c>
      <c r="BE1403" s="4"/>
      <c r="BF1403" s="4"/>
      <c r="BG1403" s="26" t="s">
        <v>3542</v>
      </c>
      <c r="BH1403" s="26" t="s">
        <v>24</v>
      </c>
      <c r="BI1403" s="4">
        <f t="shared" si="165"/>
        <v>190.31</v>
      </c>
    </row>
    <row r="1404" spans="9:61">
      <c r="I1404" s="24">
        <v>820</v>
      </c>
      <c r="J1404" s="46" t="str" cm="1">
        <f t="array" ref="J1404">_xlfn.IFS(I1404&gt;=750,"Low Risk",AND(I1404&gt;=650,I1404&lt;=749),"Medium Risk",I1404&lt;650,"High Risk")</f>
        <v>Low Risk</v>
      </c>
      <c r="N1404" s="4"/>
      <c r="P1404" s="26">
        <v>41.72</v>
      </c>
      <c r="Q1404" s="4" t="str">
        <f t="shared" si="166"/>
        <v>Available</v>
      </c>
      <c r="Y1404" s="24" t="s">
        <v>3543</v>
      </c>
      <c r="Z1404" s="24" t="s">
        <v>12</v>
      </c>
      <c r="AA1404" s="84" t="str">
        <f t="shared" si="161"/>
        <v>Priya Mohanty</v>
      </c>
      <c r="AB1404" s="24">
        <v>44.49</v>
      </c>
      <c r="AG1404" s="24" t="s">
        <v>3543</v>
      </c>
      <c r="AH1404" s="4" t="str">
        <f t="shared" si="162"/>
        <v>01403</v>
      </c>
      <c r="AP1404" s="4"/>
      <c r="AU1404" s="24" t="s">
        <v>1426</v>
      </c>
      <c r="AV1404" s="46" t="str">
        <f t="shared" si="163"/>
        <v>Under Review</v>
      </c>
      <c r="BA1404" s="24" t="s">
        <v>3543</v>
      </c>
      <c r="BB1404" s="70" t="s">
        <v>95</v>
      </c>
      <c r="BC1404" s="4" t="str">
        <f t="shared" si="164"/>
        <v>Dhenkanal</v>
      </c>
      <c r="BE1404" s="4"/>
      <c r="BF1404" s="4"/>
      <c r="BG1404" s="24" t="s">
        <v>3543</v>
      </c>
      <c r="BH1404" s="24" t="s">
        <v>12</v>
      </c>
      <c r="BI1404" s="4">
        <f t="shared" si="165"/>
        <v>105.8</v>
      </c>
    </row>
    <row r="1405" spans="9:61">
      <c r="I1405" s="26">
        <v>610</v>
      </c>
      <c r="J1405" s="46" t="str" cm="1">
        <f t="array" ref="J1405">_xlfn.IFS(I1405&gt;=750,"Low Risk",AND(I1405&gt;=650,I1405&lt;=749),"Medium Risk",I1405&lt;650,"High Risk")</f>
        <v>High Risk</v>
      </c>
      <c r="N1405" s="4"/>
      <c r="P1405" s="24">
        <v>44.49</v>
      </c>
      <c r="Q1405" s="4" t="str">
        <f t="shared" si="166"/>
        <v>Available</v>
      </c>
      <c r="Y1405" s="26" t="s">
        <v>3544</v>
      </c>
      <c r="Z1405" s="26" t="s">
        <v>35</v>
      </c>
      <c r="AA1405" s="84" t="str">
        <f t="shared" si="161"/>
        <v>Kavita Rath</v>
      </c>
      <c r="AB1405" s="26">
        <v>38.229999999999997</v>
      </c>
      <c r="AG1405" s="26" t="s">
        <v>3544</v>
      </c>
      <c r="AH1405" s="4" t="str">
        <f t="shared" si="162"/>
        <v>01404</v>
      </c>
      <c r="AP1405" s="4"/>
      <c r="AU1405" s="26" t="s">
        <v>1377</v>
      </c>
      <c r="AV1405" s="46" t="str">
        <f t="shared" si="163"/>
        <v>Approved</v>
      </c>
      <c r="BA1405" s="26" t="s">
        <v>3544</v>
      </c>
      <c r="BB1405" s="71" t="s">
        <v>1226</v>
      </c>
      <c r="BC1405" s="4" t="str">
        <f t="shared" si="164"/>
        <v>Berhampur</v>
      </c>
      <c r="BE1405" s="4"/>
      <c r="BF1405" s="4"/>
      <c r="BG1405" s="26" t="s">
        <v>3544</v>
      </c>
      <c r="BH1405" s="26" t="s">
        <v>35</v>
      </c>
      <c r="BI1405" s="4">
        <f t="shared" si="165"/>
        <v>103.83</v>
      </c>
    </row>
    <row r="1406" spans="9:61">
      <c r="I1406" s="24">
        <v>871</v>
      </c>
      <c r="J1406" s="46" t="str" cm="1">
        <f t="array" ref="J1406">_xlfn.IFS(I1406&gt;=750,"Low Risk",AND(I1406&gt;=650,I1406&lt;=749),"Medium Risk",I1406&lt;650,"High Risk")</f>
        <v>Low Risk</v>
      </c>
      <c r="N1406" s="4"/>
      <c r="P1406" s="26">
        <v>38.229999999999997</v>
      </c>
      <c r="Q1406" s="4" t="str">
        <f t="shared" si="166"/>
        <v>Available</v>
      </c>
      <c r="Y1406" s="24" t="s">
        <v>3545</v>
      </c>
      <c r="Z1406" s="24" t="s">
        <v>41</v>
      </c>
      <c r="AA1406" s="84" t="str">
        <f t="shared" si="161"/>
        <v>Pooja Tripathi</v>
      </c>
      <c r="AB1406" s="24">
        <v>78.31</v>
      </c>
      <c r="AG1406" s="24" t="s">
        <v>3545</v>
      </c>
      <c r="AH1406" s="4" t="str">
        <f t="shared" si="162"/>
        <v>01405</v>
      </c>
      <c r="AP1406" s="4"/>
      <c r="AU1406" s="24" t="s">
        <v>1377</v>
      </c>
      <c r="AV1406" s="46" t="str">
        <f t="shared" si="163"/>
        <v>Approved</v>
      </c>
      <c r="BA1406" s="24" t="s">
        <v>3545</v>
      </c>
      <c r="BB1406" s="70" t="s">
        <v>386</v>
      </c>
      <c r="BC1406" s="4" t="str">
        <f t="shared" si="164"/>
        <v>Rourkela</v>
      </c>
      <c r="BE1406" s="4"/>
      <c r="BF1406" s="4"/>
      <c r="BG1406" s="24" t="s">
        <v>3545</v>
      </c>
      <c r="BH1406" s="24" t="s">
        <v>41</v>
      </c>
      <c r="BI1406" s="4">
        <f t="shared" si="165"/>
        <v>251.78</v>
      </c>
    </row>
    <row r="1407" spans="9:61">
      <c r="I1407" s="26">
        <v>763</v>
      </c>
      <c r="J1407" s="46" t="str" cm="1">
        <f t="array" ref="J1407">_xlfn.IFS(I1407&gt;=750,"Low Risk",AND(I1407&gt;=650,I1407&lt;=749),"Medium Risk",I1407&lt;650,"High Risk")</f>
        <v>Low Risk</v>
      </c>
      <c r="N1407" s="4"/>
      <c r="P1407" s="24">
        <v>78.31</v>
      </c>
      <c r="Q1407" s="4" t="str">
        <f t="shared" si="166"/>
        <v>Available</v>
      </c>
      <c r="Y1407" s="26" t="s">
        <v>3546</v>
      </c>
      <c r="Z1407" s="26" t="s">
        <v>7</v>
      </c>
      <c r="AA1407" s="84" t="str">
        <f t="shared" si="161"/>
        <v>Rajesh Kumar</v>
      </c>
      <c r="AB1407" s="26">
        <v>88.7</v>
      </c>
      <c r="AG1407" s="26" t="s">
        <v>3546</v>
      </c>
      <c r="AH1407" s="4" t="str">
        <f t="shared" si="162"/>
        <v>01406</v>
      </c>
      <c r="AP1407" s="4"/>
      <c r="AU1407" s="26" t="s">
        <v>1381</v>
      </c>
      <c r="AV1407" s="46" t="str">
        <f t="shared" si="163"/>
        <v>Rejected</v>
      </c>
      <c r="BA1407" s="26" t="s">
        <v>3546</v>
      </c>
      <c r="BB1407" s="71" t="s">
        <v>745</v>
      </c>
      <c r="BC1407" s="4" t="str">
        <f t="shared" si="164"/>
        <v>Bhubaneswar</v>
      </c>
      <c r="BE1407" s="4"/>
      <c r="BF1407" s="4"/>
      <c r="BG1407" s="26" t="s">
        <v>3546</v>
      </c>
      <c r="BH1407" s="26" t="s">
        <v>7</v>
      </c>
      <c r="BI1407" s="4">
        <f t="shared" si="165"/>
        <v>209.86</v>
      </c>
    </row>
    <row r="1408" spans="9:61">
      <c r="I1408" s="24">
        <v>798</v>
      </c>
      <c r="J1408" s="46" t="str" cm="1">
        <f t="array" ref="J1408">_xlfn.IFS(I1408&gt;=750,"Low Risk",AND(I1408&gt;=650,I1408&lt;=749),"Medium Risk",I1408&lt;650,"High Risk")</f>
        <v>Low Risk</v>
      </c>
      <c r="N1408" s="4"/>
      <c r="P1408" s="26">
        <v>88.7</v>
      </c>
      <c r="Q1408" s="4" t="str">
        <f t="shared" si="166"/>
        <v>Available</v>
      </c>
      <c r="Y1408" s="24" t="s">
        <v>3547</v>
      </c>
      <c r="Z1408" s="24" t="s">
        <v>38</v>
      </c>
      <c r="AA1408" s="84" t="str">
        <f t="shared" si="161"/>
        <v>Deepak Mishra</v>
      </c>
      <c r="AB1408" s="24">
        <v>51.43</v>
      </c>
      <c r="AG1408" s="24" t="s">
        <v>3547</v>
      </c>
      <c r="AH1408" s="4" t="str">
        <f t="shared" si="162"/>
        <v>01407</v>
      </c>
      <c r="AP1408" s="4"/>
      <c r="AU1408" s="24" t="s">
        <v>1426</v>
      </c>
      <c r="AV1408" s="46" t="str">
        <f t="shared" si="163"/>
        <v>Under Review</v>
      </c>
      <c r="BA1408" s="24" t="s">
        <v>3547</v>
      </c>
      <c r="BB1408" s="70" t="s">
        <v>705</v>
      </c>
      <c r="BC1408" s="4" t="str">
        <f t="shared" si="164"/>
        <v>Berhampur</v>
      </c>
      <c r="BE1408" s="4"/>
      <c r="BF1408" s="4"/>
      <c r="BG1408" s="24" t="s">
        <v>3547</v>
      </c>
      <c r="BH1408" s="24" t="s">
        <v>38</v>
      </c>
      <c r="BI1408" s="4">
        <f t="shared" si="165"/>
        <v>144.97999999999999</v>
      </c>
    </row>
    <row r="1409" spans="9:61">
      <c r="I1409" s="26">
        <v>892</v>
      </c>
      <c r="J1409" s="46" t="str" cm="1">
        <f t="array" ref="J1409">_xlfn.IFS(I1409&gt;=750,"Low Risk",AND(I1409&gt;=650,I1409&lt;=749),"Medium Risk",I1409&lt;650,"High Risk")</f>
        <v>Low Risk</v>
      </c>
      <c r="N1409" s="4"/>
      <c r="P1409" s="24">
        <v>51.43</v>
      </c>
      <c r="Q1409" s="4" t="str">
        <f t="shared" si="166"/>
        <v>Available</v>
      </c>
      <c r="Y1409" s="26" t="s">
        <v>3548</v>
      </c>
      <c r="Z1409" s="26" t="s">
        <v>24</v>
      </c>
      <c r="AA1409" s="84" t="str">
        <f t="shared" si="161"/>
        <v>Bikash Nayak</v>
      </c>
      <c r="AB1409" s="26">
        <v>71.569999999999993</v>
      </c>
      <c r="AG1409" s="26" t="s">
        <v>3548</v>
      </c>
      <c r="AH1409" s="4" t="str">
        <f t="shared" si="162"/>
        <v>01408</v>
      </c>
      <c r="AP1409" s="4"/>
      <c r="AU1409" s="26" t="s">
        <v>1377</v>
      </c>
      <c r="AV1409" s="46" t="str">
        <f t="shared" si="163"/>
        <v>Approved</v>
      </c>
      <c r="BA1409" s="26" t="s">
        <v>3548</v>
      </c>
      <c r="BB1409" s="71" t="s">
        <v>1007</v>
      </c>
      <c r="BC1409" s="4" t="str">
        <f t="shared" si="164"/>
        <v>Bhubaneswar</v>
      </c>
      <c r="BE1409" s="4"/>
      <c r="BF1409" s="4"/>
      <c r="BG1409" s="26" t="s">
        <v>3548</v>
      </c>
      <c r="BH1409" s="26" t="s">
        <v>24</v>
      </c>
      <c r="BI1409" s="4">
        <f t="shared" si="165"/>
        <v>190.31</v>
      </c>
    </row>
    <row r="1410" spans="9:61">
      <c r="I1410" s="24">
        <v>792</v>
      </c>
      <c r="J1410" s="46" t="str" cm="1">
        <f t="array" ref="J1410">_xlfn.IFS(I1410&gt;=750,"Low Risk",AND(I1410&gt;=650,I1410&lt;=749),"Medium Risk",I1410&lt;650,"High Risk")</f>
        <v>Low Risk</v>
      </c>
      <c r="N1410" s="4"/>
      <c r="P1410" s="26">
        <v>71.569999999999993</v>
      </c>
      <c r="Q1410" s="4" t="str">
        <f t="shared" si="166"/>
        <v>Available</v>
      </c>
      <c r="Y1410" s="24" t="s">
        <v>3551</v>
      </c>
      <c r="Z1410" s="24" t="s">
        <v>24</v>
      </c>
      <c r="AA1410" s="84" t="str">
        <f t="shared" si="161"/>
        <v>Bikash Nayak</v>
      </c>
      <c r="AB1410" s="24">
        <v>42.7</v>
      </c>
      <c r="AG1410" s="24" t="s">
        <v>3551</v>
      </c>
      <c r="AH1410" s="4" t="str">
        <f t="shared" si="162"/>
        <v>01409</v>
      </c>
      <c r="AP1410" s="4"/>
      <c r="AU1410" s="24" t="s">
        <v>1377</v>
      </c>
      <c r="AV1410" s="46" t="str">
        <f t="shared" si="163"/>
        <v>Approved</v>
      </c>
      <c r="BA1410" s="24" t="s">
        <v>3551</v>
      </c>
      <c r="BB1410" s="70" t="s">
        <v>107</v>
      </c>
      <c r="BC1410" s="4" t="str">
        <f t="shared" si="164"/>
        <v>Dhenkanal</v>
      </c>
      <c r="BE1410" s="4"/>
      <c r="BF1410" s="4"/>
      <c r="BG1410" s="24" t="s">
        <v>3551</v>
      </c>
      <c r="BH1410" s="24" t="s">
        <v>24</v>
      </c>
      <c r="BI1410" s="4">
        <f t="shared" si="165"/>
        <v>190.31</v>
      </c>
    </row>
    <row r="1411" spans="9:61">
      <c r="I1411" s="26">
        <v>755</v>
      </c>
      <c r="J1411" s="46" t="str" cm="1">
        <f t="array" ref="J1411">_xlfn.IFS(I1411&gt;=750,"Low Risk",AND(I1411&gt;=650,I1411&lt;=749),"Medium Risk",I1411&lt;650,"High Risk")</f>
        <v>Low Risk</v>
      </c>
      <c r="N1411" s="4"/>
      <c r="P1411" s="24">
        <v>42.7</v>
      </c>
      <c r="Q1411" s="4" t="str">
        <f t="shared" si="166"/>
        <v>Available</v>
      </c>
      <c r="Y1411" s="26" t="s">
        <v>3552</v>
      </c>
      <c r="Z1411" s="26" t="s">
        <v>7</v>
      </c>
      <c r="AA1411" s="84" t="str">
        <f t="shared" ref="AA1411:AA1474" si="167">VLOOKUP(Z1411,$W$2:$X$11,2,FALSE)</f>
        <v>Rajesh Kumar</v>
      </c>
      <c r="AB1411" s="26">
        <v>79.09</v>
      </c>
      <c r="AG1411" s="26" t="s">
        <v>3552</v>
      </c>
      <c r="AH1411" s="4" t="str">
        <f t="shared" ref="AH1411:AH1474" si="168">RIGHT(AG1411,5)</f>
        <v>01410</v>
      </c>
      <c r="AP1411" s="4"/>
      <c r="AU1411" s="26" t="s">
        <v>1426</v>
      </c>
      <c r="AV1411" s="46" t="str">
        <f t="shared" ref="AV1411:AV1474" si="169">PROPER(TRIM(AU1411))</f>
        <v>Under Review</v>
      </c>
      <c r="BA1411" s="26" t="s">
        <v>3552</v>
      </c>
      <c r="BB1411" s="71" t="s">
        <v>380</v>
      </c>
      <c r="BC1411" s="4" t="str">
        <f t="shared" ref="BC1411:BC1474" si="170">VLOOKUP(BB1411,$AY$2:$AZ$501,2,FALSE)</f>
        <v>Angul</v>
      </c>
      <c r="BE1411" s="4"/>
      <c r="BF1411" s="4"/>
      <c r="BG1411" s="26" t="s">
        <v>3552</v>
      </c>
      <c r="BH1411" s="26" t="s">
        <v>7</v>
      </c>
      <c r="BI1411" s="4">
        <f t="shared" ref="BI1411:BI1474" si="171">VLOOKUP(BH1411,$BE$2:$BF$11,2,FALSE)</f>
        <v>209.86</v>
      </c>
    </row>
    <row r="1412" spans="9:61">
      <c r="I1412" s="24">
        <v>855</v>
      </c>
      <c r="J1412" s="46" t="str" cm="1">
        <f t="array" ref="J1412">_xlfn.IFS(I1412&gt;=750,"Low Risk",AND(I1412&gt;=650,I1412&lt;=749),"Medium Risk",I1412&lt;650,"High Risk")</f>
        <v>Low Risk</v>
      </c>
      <c r="N1412" s="4"/>
      <c r="P1412" s="26">
        <v>79.09</v>
      </c>
      <c r="Q1412" s="4" t="str">
        <f t="shared" si="166"/>
        <v>Available</v>
      </c>
      <c r="Y1412" s="24" t="s">
        <v>3553</v>
      </c>
      <c r="Z1412" s="24" t="s">
        <v>24</v>
      </c>
      <c r="AA1412" s="84" t="str">
        <f t="shared" si="167"/>
        <v>Bikash Nayak</v>
      </c>
      <c r="AB1412" s="24">
        <v>98.34</v>
      </c>
      <c r="AG1412" s="24" t="s">
        <v>3553</v>
      </c>
      <c r="AH1412" s="4" t="str">
        <f t="shared" si="168"/>
        <v>01411</v>
      </c>
      <c r="AP1412" s="4"/>
      <c r="AU1412" s="24" t="s">
        <v>1386</v>
      </c>
      <c r="AV1412" s="46" t="str">
        <f t="shared" si="169"/>
        <v>Rejected</v>
      </c>
      <c r="BA1412" s="24" t="s">
        <v>3553</v>
      </c>
      <c r="BB1412" s="70" t="s">
        <v>498</v>
      </c>
      <c r="BC1412" s="4" t="str">
        <f t="shared" si="170"/>
        <v>Angul</v>
      </c>
      <c r="BE1412" s="4"/>
      <c r="BF1412" s="4"/>
      <c r="BG1412" s="24" t="s">
        <v>3553</v>
      </c>
      <c r="BH1412" s="24" t="s">
        <v>24</v>
      </c>
      <c r="BI1412" s="4">
        <f t="shared" si="171"/>
        <v>190.31</v>
      </c>
    </row>
    <row r="1413" spans="9:61">
      <c r="I1413" s="26">
        <v>579</v>
      </c>
      <c r="J1413" s="46" t="str" cm="1">
        <f t="array" ref="J1413">_xlfn.IFS(I1413&gt;=750,"Low Risk",AND(I1413&gt;=650,I1413&lt;=749),"Medium Risk",I1413&lt;650,"High Risk")</f>
        <v>High Risk</v>
      </c>
      <c r="N1413" s="4"/>
      <c r="P1413" s="24">
        <v>98.34</v>
      </c>
      <c r="Q1413" s="4" t="str">
        <f t="shared" si="166"/>
        <v>Available</v>
      </c>
      <c r="Y1413" s="26" t="s">
        <v>3554</v>
      </c>
      <c r="Z1413" s="26" t="s">
        <v>7</v>
      </c>
      <c r="AA1413" s="84" t="str">
        <f t="shared" si="167"/>
        <v>Rajesh Kumar</v>
      </c>
      <c r="AB1413" s="26">
        <v>3.86</v>
      </c>
      <c r="AG1413" s="26" t="s">
        <v>3554</v>
      </c>
      <c r="AH1413" s="4" t="str">
        <f t="shared" si="168"/>
        <v>01412</v>
      </c>
      <c r="AP1413" s="4"/>
      <c r="AU1413" s="26" t="s">
        <v>1377</v>
      </c>
      <c r="AV1413" s="46" t="str">
        <f t="shared" si="169"/>
        <v>Approved</v>
      </c>
      <c r="BA1413" s="26" t="s">
        <v>3554</v>
      </c>
      <c r="BB1413" s="71" t="s">
        <v>119</v>
      </c>
      <c r="BC1413" s="4" t="str">
        <f t="shared" si="170"/>
        <v>Balasore</v>
      </c>
      <c r="BE1413" s="4"/>
      <c r="BF1413" s="4"/>
      <c r="BG1413" s="26" t="s">
        <v>3554</v>
      </c>
      <c r="BH1413" s="26" t="s">
        <v>7</v>
      </c>
      <c r="BI1413" s="4">
        <f t="shared" si="171"/>
        <v>209.86</v>
      </c>
    </row>
    <row r="1414" spans="9:61">
      <c r="I1414" s="24">
        <v>830</v>
      </c>
      <c r="J1414" s="46" t="str" cm="1">
        <f t="array" ref="J1414">_xlfn.IFS(I1414&gt;=750,"Low Risk",AND(I1414&gt;=650,I1414&lt;=749),"Medium Risk",I1414&lt;650,"High Risk")</f>
        <v>Low Risk</v>
      </c>
      <c r="N1414" s="4"/>
      <c r="P1414" s="26">
        <v>3.86</v>
      </c>
      <c r="Q1414" s="4" t="str">
        <f t="shared" ref="Q1414:Q1477" si="172">IF(ISBLANK(P1414),"missing","Available")</f>
        <v>Available</v>
      </c>
      <c r="Y1414" s="24" t="s">
        <v>3555</v>
      </c>
      <c r="Z1414" s="24" t="s">
        <v>38</v>
      </c>
      <c r="AA1414" s="84" t="str">
        <f t="shared" si="167"/>
        <v>Deepak Mishra</v>
      </c>
      <c r="AB1414" s="24">
        <v>40.51</v>
      </c>
      <c r="AG1414" s="24" t="s">
        <v>3555</v>
      </c>
      <c r="AH1414" s="4" t="str">
        <f t="shared" si="168"/>
        <v>01413</v>
      </c>
      <c r="AP1414" s="4"/>
      <c r="AU1414" s="24" t="s">
        <v>1386</v>
      </c>
      <c r="AV1414" s="46" t="str">
        <f t="shared" si="169"/>
        <v>Rejected</v>
      </c>
      <c r="BA1414" s="24" t="s">
        <v>3555</v>
      </c>
      <c r="BB1414" s="70" t="s">
        <v>905</v>
      </c>
      <c r="BC1414" s="4" t="str">
        <f t="shared" si="170"/>
        <v>Berhampur</v>
      </c>
      <c r="BE1414" s="4"/>
      <c r="BF1414" s="4"/>
      <c r="BG1414" s="24" t="s">
        <v>3555</v>
      </c>
      <c r="BH1414" s="24" t="s">
        <v>38</v>
      </c>
      <c r="BI1414" s="4">
        <f t="shared" si="171"/>
        <v>144.97999999999999</v>
      </c>
    </row>
    <row r="1415" spans="9:61">
      <c r="I1415" s="26">
        <v>752</v>
      </c>
      <c r="J1415" s="46" t="str" cm="1">
        <f t="array" ref="J1415">_xlfn.IFS(I1415&gt;=750,"Low Risk",AND(I1415&gt;=650,I1415&lt;=749),"Medium Risk",I1415&lt;650,"High Risk")</f>
        <v>Low Risk</v>
      </c>
      <c r="N1415" s="4"/>
      <c r="P1415" s="24">
        <v>40.51</v>
      </c>
      <c r="Q1415" s="4" t="str">
        <f t="shared" si="172"/>
        <v>Available</v>
      </c>
      <c r="Y1415" s="26" t="s">
        <v>3556</v>
      </c>
      <c r="Z1415" s="26" t="s">
        <v>24</v>
      </c>
      <c r="AA1415" s="84" t="str">
        <f t="shared" si="167"/>
        <v>Bikash Nayak</v>
      </c>
      <c r="AB1415" s="26">
        <v>92.41</v>
      </c>
      <c r="AG1415" s="26" t="s">
        <v>3556</v>
      </c>
      <c r="AH1415" s="4" t="str">
        <f t="shared" si="168"/>
        <v>01414</v>
      </c>
      <c r="AP1415" s="4"/>
      <c r="AU1415" s="26" t="s">
        <v>1426</v>
      </c>
      <c r="AV1415" s="46" t="str">
        <f t="shared" si="169"/>
        <v>Under Review</v>
      </c>
      <c r="BA1415" s="26" t="s">
        <v>3556</v>
      </c>
      <c r="BB1415" s="71" t="s">
        <v>527</v>
      </c>
      <c r="BC1415" s="4" t="str">
        <f t="shared" si="170"/>
        <v>Berhampur</v>
      </c>
      <c r="BE1415" s="4"/>
      <c r="BF1415" s="4"/>
      <c r="BG1415" s="26" t="s">
        <v>3556</v>
      </c>
      <c r="BH1415" s="26" t="s">
        <v>24</v>
      </c>
      <c r="BI1415" s="4">
        <f t="shared" si="171"/>
        <v>190.31</v>
      </c>
    </row>
    <row r="1416" spans="9:61">
      <c r="I1416" s="24">
        <v>719</v>
      </c>
      <c r="J1416" s="46" t="str" cm="1">
        <f t="array" ref="J1416">_xlfn.IFS(I1416&gt;=750,"Low Risk",AND(I1416&gt;=650,I1416&lt;=749),"Medium Risk",I1416&lt;650,"High Risk")</f>
        <v>Medium Risk</v>
      </c>
      <c r="N1416" s="4"/>
      <c r="P1416" s="26">
        <v>92.41</v>
      </c>
      <c r="Q1416" s="4" t="str">
        <f t="shared" si="172"/>
        <v>Available</v>
      </c>
      <c r="Y1416" s="24" t="s">
        <v>3557</v>
      </c>
      <c r="Z1416" s="24" t="s">
        <v>32</v>
      </c>
      <c r="AA1416" s="84" t="str">
        <f t="shared" si="167"/>
        <v>Ramesh Behera</v>
      </c>
      <c r="AB1416" s="24">
        <v>61.8</v>
      </c>
      <c r="AG1416" s="24" t="s">
        <v>3557</v>
      </c>
      <c r="AH1416" s="4" t="str">
        <f t="shared" si="168"/>
        <v>01415</v>
      </c>
      <c r="AP1416" s="4"/>
      <c r="AU1416" s="24" t="s">
        <v>1377</v>
      </c>
      <c r="AV1416" s="46" t="str">
        <f t="shared" si="169"/>
        <v>Approved</v>
      </c>
      <c r="BA1416" s="24" t="s">
        <v>3557</v>
      </c>
      <c r="BB1416" s="70" t="s">
        <v>992</v>
      </c>
      <c r="BC1416" s="4" t="str">
        <f t="shared" si="170"/>
        <v>Berhampur</v>
      </c>
      <c r="BE1416" s="4"/>
      <c r="BF1416" s="4"/>
      <c r="BG1416" s="24" t="s">
        <v>3557</v>
      </c>
      <c r="BH1416" s="24" t="s">
        <v>32</v>
      </c>
      <c r="BI1416" s="4">
        <f t="shared" si="171"/>
        <v>224.53</v>
      </c>
    </row>
    <row r="1417" spans="9:61">
      <c r="I1417" s="26">
        <v>849</v>
      </c>
      <c r="J1417" s="46" t="str" cm="1">
        <f t="array" ref="J1417">_xlfn.IFS(I1417&gt;=750,"Low Risk",AND(I1417&gt;=650,I1417&lt;=749),"Medium Risk",I1417&lt;650,"High Risk")</f>
        <v>Low Risk</v>
      </c>
      <c r="N1417" s="4"/>
      <c r="P1417" s="24">
        <v>61.8</v>
      </c>
      <c r="Q1417" s="4" t="str">
        <f t="shared" si="172"/>
        <v>Available</v>
      </c>
      <c r="Y1417" s="26" t="s">
        <v>3559</v>
      </c>
      <c r="Z1417" s="26" t="s">
        <v>20</v>
      </c>
      <c r="AA1417" s="84" t="str">
        <f t="shared" si="167"/>
        <v>Anita Das</v>
      </c>
      <c r="AB1417" s="26">
        <v>18.87</v>
      </c>
      <c r="AG1417" s="26" t="s">
        <v>3559</v>
      </c>
      <c r="AH1417" s="4" t="str">
        <f t="shared" si="168"/>
        <v>01416</v>
      </c>
      <c r="AP1417" s="4"/>
      <c r="AU1417" s="26" t="s">
        <v>1426</v>
      </c>
      <c r="AV1417" s="46" t="str">
        <f t="shared" si="169"/>
        <v>Under Review</v>
      </c>
      <c r="BA1417" s="26" t="s">
        <v>3559</v>
      </c>
      <c r="BB1417" s="71" t="s">
        <v>320</v>
      </c>
      <c r="BC1417" s="4" t="str">
        <f t="shared" si="170"/>
        <v>Berhampur</v>
      </c>
      <c r="BE1417" s="4"/>
      <c r="BF1417" s="4"/>
      <c r="BG1417" s="26" t="s">
        <v>3559</v>
      </c>
      <c r="BH1417" s="26" t="s">
        <v>20</v>
      </c>
      <c r="BI1417" s="4">
        <f t="shared" si="171"/>
        <v>104.66</v>
      </c>
    </row>
    <row r="1418" spans="9:61">
      <c r="I1418" s="24">
        <v>882</v>
      </c>
      <c r="J1418" s="46" t="str" cm="1">
        <f t="array" ref="J1418">_xlfn.IFS(I1418&gt;=750,"Low Risk",AND(I1418&gt;=650,I1418&lt;=749),"Medium Risk",I1418&lt;650,"High Risk")</f>
        <v>Low Risk</v>
      </c>
      <c r="N1418" s="4"/>
      <c r="P1418" s="26">
        <v>18.87</v>
      </c>
      <c r="Q1418" s="4" t="str">
        <f t="shared" si="172"/>
        <v>Available</v>
      </c>
      <c r="Y1418" s="24" t="s">
        <v>3561</v>
      </c>
      <c r="Z1418" s="24" t="s">
        <v>16</v>
      </c>
      <c r="AA1418" s="84" t="str">
        <f t="shared" si="167"/>
        <v>Suresh Panda</v>
      </c>
      <c r="AB1418" s="24">
        <v>36.1</v>
      </c>
      <c r="AG1418" s="24" t="s">
        <v>3561</v>
      </c>
      <c r="AH1418" s="4" t="str">
        <f t="shared" si="168"/>
        <v>01417</v>
      </c>
      <c r="AP1418" s="4"/>
      <c r="AU1418" s="24" t="s">
        <v>1377</v>
      </c>
      <c r="AV1418" s="46" t="str">
        <f t="shared" si="169"/>
        <v>Approved</v>
      </c>
      <c r="BA1418" s="24" t="s">
        <v>3561</v>
      </c>
      <c r="BB1418" s="70" t="s">
        <v>1287</v>
      </c>
      <c r="BC1418" s="4" t="str">
        <f t="shared" si="170"/>
        <v>Dhenkanal</v>
      </c>
      <c r="BE1418" s="4"/>
      <c r="BF1418" s="4"/>
      <c r="BG1418" s="24" t="s">
        <v>3561</v>
      </c>
      <c r="BH1418" s="24" t="s">
        <v>16</v>
      </c>
      <c r="BI1418" s="4">
        <f t="shared" si="171"/>
        <v>197.62</v>
      </c>
    </row>
    <row r="1419" spans="9:61">
      <c r="I1419" s="26">
        <v>896</v>
      </c>
      <c r="J1419" s="46" t="str" cm="1">
        <f t="array" ref="J1419">_xlfn.IFS(I1419&gt;=750,"Low Risk",AND(I1419&gt;=650,I1419&lt;=749),"Medium Risk",I1419&lt;650,"High Risk")</f>
        <v>Low Risk</v>
      </c>
      <c r="N1419" s="4"/>
      <c r="P1419" s="24">
        <v>36.1</v>
      </c>
      <c r="Q1419" s="4" t="str">
        <f t="shared" si="172"/>
        <v>Available</v>
      </c>
      <c r="Y1419" s="26" t="s">
        <v>3563</v>
      </c>
      <c r="Z1419" s="26" t="s">
        <v>24</v>
      </c>
      <c r="AA1419" s="84" t="str">
        <f t="shared" si="167"/>
        <v>Bikash Nayak</v>
      </c>
      <c r="AB1419" s="26">
        <v>50.53</v>
      </c>
      <c r="AG1419" s="26" t="s">
        <v>3563</v>
      </c>
      <c r="AH1419" s="4" t="str">
        <f t="shared" si="168"/>
        <v>01418</v>
      </c>
      <c r="AP1419" s="4"/>
      <c r="AU1419" s="26" t="s">
        <v>1386</v>
      </c>
      <c r="AV1419" s="46" t="str">
        <f t="shared" si="169"/>
        <v>Rejected</v>
      </c>
      <c r="BA1419" s="26" t="s">
        <v>3563</v>
      </c>
      <c r="BB1419" s="71" t="s">
        <v>211</v>
      </c>
      <c r="BC1419" s="4" t="str">
        <f t="shared" si="170"/>
        <v>Berhampur</v>
      </c>
      <c r="BE1419" s="4"/>
      <c r="BF1419" s="4"/>
      <c r="BG1419" s="26" t="s">
        <v>3563</v>
      </c>
      <c r="BH1419" s="26" t="s">
        <v>24</v>
      </c>
      <c r="BI1419" s="4">
        <f t="shared" si="171"/>
        <v>190.31</v>
      </c>
    </row>
    <row r="1420" spans="9:61">
      <c r="I1420" s="24">
        <v>707</v>
      </c>
      <c r="J1420" s="46" t="str" cm="1">
        <f t="array" ref="J1420">_xlfn.IFS(I1420&gt;=750,"Low Risk",AND(I1420&gt;=650,I1420&lt;=749),"Medium Risk",I1420&lt;650,"High Risk")</f>
        <v>Medium Risk</v>
      </c>
      <c r="N1420" s="4"/>
      <c r="P1420" s="26">
        <v>50.53</v>
      </c>
      <c r="Q1420" s="4" t="str">
        <f t="shared" si="172"/>
        <v>Available</v>
      </c>
      <c r="Y1420" s="24" t="s">
        <v>3564</v>
      </c>
      <c r="Z1420" s="24" t="s">
        <v>16</v>
      </c>
      <c r="AA1420" s="84" t="str">
        <f t="shared" si="167"/>
        <v>Suresh Panda</v>
      </c>
      <c r="AB1420" s="24">
        <v>64.87</v>
      </c>
      <c r="AG1420" s="24" t="s">
        <v>3564</v>
      </c>
      <c r="AH1420" s="4" t="str">
        <f t="shared" si="168"/>
        <v>01419</v>
      </c>
      <c r="AP1420" s="4"/>
      <c r="AU1420" s="24" t="s">
        <v>1426</v>
      </c>
      <c r="AV1420" s="46" t="str">
        <f t="shared" si="169"/>
        <v>Under Review</v>
      </c>
      <c r="BA1420" s="24" t="s">
        <v>3564</v>
      </c>
      <c r="BB1420" s="70" t="s">
        <v>91</v>
      </c>
      <c r="BC1420" s="4" t="str">
        <f t="shared" si="170"/>
        <v>Jharsuguda</v>
      </c>
      <c r="BE1420" s="4"/>
      <c r="BF1420" s="4"/>
      <c r="BG1420" s="24" t="s">
        <v>3564</v>
      </c>
      <c r="BH1420" s="24" t="s">
        <v>16</v>
      </c>
      <c r="BI1420" s="4">
        <f t="shared" si="171"/>
        <v>197.62</v>
      </c>
    </row>
    <row r="1421" spans="9:61">
      <c r="I1421" s="26">
        <v>667</v>
      </c>
      <c r="J1421" s="46" t="str" cm="1">
        <f t="array" ref="J1421">_xlfn.IFS(I1421&gt;=750,"Low Risk",AND(I1421&gt;=650,I1421&lt;=749),"Medium Risk",I1421&lt;650,"High Risk")</f>
        <v>Medium Risk</v>
      </c>
      <c r="N1421" s="4"/>
      <c r="P1421" s="24">
        <v>64.87</v>
      </c>
      <c r="Q1421" s="4" t="str">
        <f t="shared" si="172"/>
        <v>Available</v>
      </c>
      <c r="Y1421" s="26" t="s">
        <v>3565</v>
      </c>
      <c r="Z1421" s="26" t="s">
        <v>28</v>
      </c>
      <c r="AA1421" s="84" t="str">
        <f t="shared" si="167"/>
        <v>Sunita Sahu</v>
      </c>
      <c r="AB1421" s="26">
        <v>19.600000000000001</v>
      </c>
      <c r="AG1421" s="26" t="s">
        <v>3565</v>
      </c>
      <c r="AH1421" s="4" t="str">
        <f t="shared" si="168"/>
        <v>01420</v>
      </c>
      <c r="AP1421" s="4"/>
      <c r="AU1421" s="26" t="s">
        <v>1377</v>
      </c>
      <c r="AV1421" s="46" t="str">
        <f t="shared" si="169"/>
        <v>Approved</v>
      </c>
      <c r="BA1421" s="26" t="s">
        <v>3565</v>
      </c>
      <c r="BB1421" s="71" t="s">
        <v>374</v>
      </c>
      <c r="BC1421" s="4" t="str">
        <f t="shared" si="170"/>
        <v>Bhubaneswar</v>
      </c>
      <c r="BE1421" s="4"/>
      <c r="BF1421" s="4"/>
      <c r="BG1421" s="26" t="s">
        <v>3565</v>
      </c>
      <c r="BH1421" s="26" t="s">
        <v>28</v>
      </c>
      <c r="BI1421" s="4">
        <f t="shared" si="171"/>
        <v>162.30000000000001</v>
      </c>
    </row>
    <row r="1422" spans="9:61">
      <c r="I1422" s="24">
        <v>891</v>
      </c>
      <c r="J1422" s="46" t="str" cm="1">
        <f t="array" ref="J1422">_xlfn.IFS(I1422&gt;=750,"Low Risk",AND(I1422&gt;=650,I1422&lt;=749),"Medium Risk",I1422&lt;650,"High Risk")</f>
        <v>Low Risk</v>
      </c>
      <c r="N1422" s="4"/>
      <c r="P1422" s="26">
        <v>19.600000000000001</v>
      </c>
      <c r="Q1422" s="4" t="str">
        <f t="shared" si="172"/>
        <v>Available</v>
      </c>
      <c r="Y1422" s="24" t="s">
        <v>3566</v>
      </c>
      <c r="Z1422" s="24" t="s">
        <v>28</v>
      </c>
      <c r="AA1422" s="84" t="str">
        <f t="shared" si="167"/>
        <v>Sunita Sahu</v>
      </c>
      <c r="AB1422" s="24">
        <v>49.41</v>
      </c>
      <c r="AG1422" s="24" t="s">
        <v>3566</v>
      </c>
      <c r="AH1422" s="4" t="str">
        <f t="shared" si="168"/>
        <v>01421</v>
      </c>
      <c r="AP1422" s="4"/>
      <c r="AU1422" s="24" t="s">
        <v>1377</v>
      </c>
      <c r="AV1422" s="46" t="str">
        <f t="shared" si="169"/>
        <v>Approved</v>
      </c>
      <c r="BA1422" s="24" t="s">
        <v>3566</v>
      </c>
      <c r="BB1422" s="70" t="s">
        <v>825</v>
      </c>
      <c r="BC1422" s="4" t="str">
        <f t="shared" si="170"/>
        <v>Angul</v>
      </c>
      <c r="BE1422" s="4"/>
      <c r="BF1422" s="4"/>
      <c r="BG1422" s="24" t="s">
        <v>3566</v>
      </c>
      <c r="BH1422" s="24" t="s">
        <v>28</v>
      </c>
      <c r="BI1422" s="4">
        <f t="shared" si="171"/>
        <v>162.30000000000001</v>
      </c>
    </row>
    <row r="1423" spans="9:61">
      <c r="I1423" s="26">
        <v>739</v>
      </c>
      <c r="J1423" s="46" t="str" cm="1">
        <f t="array" ref="J1423">_xlfn.IFS(I1423&gt;=750,"Low Risk",AND(I1423&gt;=650,I1423&lt;=749),"Medium Risk",I1423&lt;650,"High Risk")</f>
        <v>Medium Risk</v>
      </c>
      <c r="N1423" s="4"/>
      <c r="P1423" s="24">
        <v>49.41</v>
      </c>
      <c r="Q1423" s="4" t="str">
        <f t="shared" si="172"/>
        <v>Available</v>
      </c>
      <c r="Y1423" s="26" t="s">
        <v>3567</v>
      </c>
      <c r="Z1423" s="26" t="s">
        <v>38</v>
      </c>
      <c r="AA1423" s="84" t="str">
        <f t="shared" si="167"/>
        <v>Deepak Mishra</v>
      </c>
      <c r="AB1423" s="26">
        <v>80.959999999999994</v>
      </c>
      <c r="AG1423" s="26" t="s">
        <v>3567</v>
      </c>
      <c r="AH1423" s="4" t="str">
        <f t="shared" si="168"/>
        <v>01422</v>
      </c>
      <c r="AP1423" s="4"/>
      <c r="AU1423" s="26" t="s">
        <v>1377</v>
      </c>
      <c r="AV1423" s="46" t="str">
        <f t="shared" si="169"/>
        <v>Approved</v>
      </c>
      <c r="BA1423" s="26" t="s">
        <v>3567</v>
      </c>
      <c r="BB1423" s="71" t="s">
        <v>328</v>
      </c>
      <c r="BC1423" s="4" t="str">
        <f t="shared" si="170"/>
        <v>Bhubaneswar</v>
      </c>
      <c r="BE1423" s="4"/>
      <c r="BF1423" s="4"/>
      <c r="BG1423" s="26" t="s">
        <v>3567</v>
      </c>
      <c r="BH1423" s="26" t="s">
        <v>38</v>
      </c>
      <c r="BI1423" s="4">
        <f t="shared" si="171"/>
        <v>144.97999999999999</v>
      </c>
    </row>
    <row r="1424" spans="9:61">
      <c r="I1424" s="24">
        <v>583</v>
      </c>
      <c r="J1424" s="46" t="str" cm="1">
        <f t="array" ref="J1424">_xlfn.IFS(I1424&gt;=750,"Low Risk",AND(I1424&gt;=650,I1424&lt;=749),"Medium Risk",I1424&lt;650,"High Risk")</f>
        <v>High Risk</v>
      </c>
      <c r="N1424" s="4"/>
      <c r="P1424" s="26">
        <v>80.959999999999994</v>
      </c>
      <c r="Q1424" s="4" t="str">
        <f t="shared" si="172"/>
        <v>Available</v>
      </c>
      <c r="Y1424" s="24" t="s">
        <v>3568</v>
      </c>
      <c r="Z1424" s="24" t="s">
        <v>24</v>
      </c>
      <c r="AA1424" s="84" t="str">
        <f t="shared" si="167"/>
        <v>Bikash Nayak</v>
      </c>
      <c r="AB1424" s="24">
        <v>55.23</v>
      </c>
      <c r="AG1424" s="24" t="s">
        <v>3568</v>
      </c>
      <c r="AH1424" s="4" t="str">
        <f t="shared" si="168"/>
        <v>01423</v>
      </c>
      <c r="AP1424" s="4"/>
      <c r="AU1424" s="24" t="s">
        <v>1426</v>
      </c>
      <c r="AV1424" s="46" t="str">
        <f t="shared" si="169"/>
        <v>Under Review</v>
      </c>
      <c r="BA1424" s="24" t="s">
        <v>3568</v>
      </c>
      <c r="BB1424" s="70" t="s">
        <v>397</v>
      </c>
      <c r="BC1424" s="4" t="str">
        <f t="shared" si="170"/>
        <v>Cuttack</v>
      </c>
      <c r="BE1424" s="4"/>
      <c r="BF1424" s="4"/>
      <c r="BG1424" s="24" t="s">
        <v>3568</v>
      </c>
      <c r="BH1424" s="24" t="s">
        <v>24</v>
      </c>
      <c r="BI1424" s="4">
        <f t="shared" si="171"/>
        <v>190.31</v>
      </c>
    </row>
    <row r="1425" spans="9:61">
      <c r="I1425" s="26">
        <v>818</v>
      </c>
      <c r="J1425" s="46" t="str" cm="1">
        <f t="array" ref="J1425">_xlfn.IFS(I1425&gt;=750,"Low Risk",AND(I1425&gt;=650,I1425&lt;=749),"Medium Risk",I1425&lt;650,"High Risk")</f>
        <v>Low Risk</v>
      </c>
      <c r="N1425" s="4"/>
      <c r="P1425" s="24">
        <v>55.23</v>
      </c>
      <c r="Q1425" s="4" t="str">
        <f t="shared" si="172"/>
        <v>Available</v>
      </c>
      <c r="Y1425" s="26" t="s">
        <v>3569</v>
      </c>
      <c r="Z1425" s="26" t="s">
        <v>16</v>
      </c>
      <c r="AA1425" s="84" t="str">
        <f t="shared" si="167"/>
        <v>Suresh Panda</v>
      </c>
      <c r="AB1425" s="26">
        <v>69.22</v>
      </c>
      <c r="AG1425" s="26" t="s">
        <v>3569</v>
      </c>
      <c r="AH1425" s="4" t="str">
        <f t="shared" si="168"/>
        <v>01424</v>
      </c>
      <c r="AP1425" s="4"/>
      <c r="AU1425" s="26" t="s">
        <v>1377</v>
      </c>
      <c r="AV1425" s="46" t="str">
        <f t="shared" si="169"/>
        <v>Approved</v>
      </c>
      <c r="BA1425" s="26" t="s">
        <v>3569</v>
      </c>
      <c r="BB1425" s="71" t="s">
        <v>1165</v>
      </c>
      <c r="BC1425" s="4" t="str">
        <f t="shared" si="170"/>
        <v>Cuttack</v>
      </c>
      <c r="BE1425" s="4"/>
      <c r="BF1425" s="4"/>
      <c r="BG1425" s="26" t="s">
        <v>3569</v>
      </c>
      <c r="BH1425" s="26" t="s">
        <v>16</v>
      </c>
      <c r="BI1425" s="4">
        <f t="shared" si="171"/>
        <v>197.62</v>
      </c>
    </row>
    <row r="1426" spans="9:61">
      <c r="I1426" s="24">
        <v>565</v>
      </c>
      <c r="J1426" s="46" t="str" cm="1">
        <f t="array" ref="J1426">_xlfn.IFS(I1426&gt;=750,"Low Risk",AND(I1426&gt;=650,I1426&lt;=749),"Medium Risk",I1426&lt;650,"High Risk")</f>
        <v>High Risk</v>
      </c>
      <c r="N1426" s="4"/>
      <c r="P1426" s="26">
        <v>69.22</v>
      </c>
      <c r="Q1426" s="4" t="str">
        <f t="shared" si="172"/>
        <v>Available</v>
      </c>
      <c r="Y1426" s="24" t="s">
        <v>3570</v>
      </c>
      <c r="Z1426" s="24" t="s">
        <v>20</v>
      </c>
      <c r="AA1426" s="84" t="str">
        <f t="shared" si="167"/>
        <v>Anita Das</v>
      </c>
      <c r="AB1426" s="24">
        <v>30.28</v>
      </c>
      <c r="AG1426" s="24" t="s">
        <v>3570</v>
      </c>
      <c r="AH1426" s="4" t="str">
        <f t="shared" si="168"/>
        <v>01425</v>
      </c>
      <c r="AP1426" s="4"/>
      <c r="AU1426" s="24" t="s">
        <v>1386</v>
      </c>
      <c r="AV1426" s="46" t="str">
        <f t="shared" si="169"/>
        <v>Rejected</v>
      </c>
      <c r="BA1426" s="24" t="s">
        <v>3570</v>
      </c>
      <c r="BB1426" s="70" t="s">
        <v>738</v>
      </c>
      <c r="BC1426" s="4" t="str">
        <f t="shared" si="170"/>
        <v>Puri</v>
      </c>
      <c r="BE1426" s="4"/>
      <c r="BF1426" s="4"/>
      <c r="BG1426" s="24" t="s">
        <v>3570</v>
      </c>
      <c r="BH1426" s="24" t="s">
        <v>20</v>
      </c>
      <c r="BI1426" s="4">
        <f t="shared" si="171"/>
        <v>104.66</v>
      </c>
    </row>
    <row r="1427" spans="9:61">
      <c r="I1427" s="26">
        <v>736</v>
      </c>
      <c r="J1427" s="46" t="str" cm="1">
        <f t="array" ref="J1427">_xlfn.IFS(I1427&gt;=750,"Low Risk",AND(I1427&gt;=650,I1427&lt;=749),"Medium Risk",I1427&lt;650,"High Risk")</f>
        <v>Medium Risk</v>
      </c>
      <c r="N1427" s="4"/>
      <c r="P1427" s="24">
        <v>30.28</v>
      </c>
      <c r="Q1427" s="4" t="str">
        <f t="shared" si="172"/>
        <v>Available</v>
      </c>
      <c r="Y1427" s="26" t="s">
        <v>3571</v>
      </c>
      <c r="Z1427" s="26" t="s">
        <v>24</v>
      </c>
      <c r="AA1427" s="84" t="str">
        <f t="shared" si="167"/>
        <v>Bikash Nayak</v>
      </c>
      <c r="AB1427" s="26">
        <v>44.65</v>
      </c>
      <c r="AG1427" s="26" t="s">
        <v>3571</v>
      </c>
      <c r="AH1427" s="4" t="str">
        <f t="shared" si="168"/>
        <v>01426</v>
      </c>
      <c r="AP1427" s="4"/>
      <c r="AU1427" s="26" t="s">
        <v>1377</v>
      </c>
      <c r="AV1427" s="46" t="str">
        <f t="shared" si="169"/>
        <v>Approved</v>
      </c>
      <c r="BA1427" s="26" t="s">
        <v>3571</v>
      </c>
      <c r="BB1427" s="71" t="s">
        <v>166</v>
      </c>
      <c r="BC1427" s="4" t="str">
        <f t="shared" si="170"/>
        <v>Dhenkanal</v>
      </c>
      <c r="BE1427" s="4"/>
      <c r="BF1427" s="4"/>
      <c r="BG1427" s="26" t="s">
        <v>3571</v>
      </c>
      <c r="BH1427" s="26" t="s">
        <v>24</v>
      </c>
      <c r="BI1427" s="4">
        <f t="shared" si="171"/>
        <v>190.31</v>
      </c>
    </row>
    <row r="1428" spans="9:61">
      <c r="I1428" s="24">
        <v>806</v>
      </c>
      <c r="J1428" s="46" t="str" cm="1">
        <f t="array" ref="J1428">_xlfn.IFS(I1428&gt;=750,"Low Risk",AND(I1428&gt;=650,I1428&lt;=749),"Medium Risk",I1428&lt;650,"High Risk")</f>
        <v>Low Risk</v>
      </c>
      <c r="N1428" s="4"/>
      <c r="P1428" s="26">
        <v>44.65</v>
      </c>
      <c r="Q1428" s="4" t="str">
        <f t="shared" si="172"/>
        <v>Available</v>
      </c>
      <c r="Y1428" s="24" t="s">
        <v>3573</v>
      </c>
      <c r="Z1428" s="24" t="s">
        <v>32</v>
      </c>
      <c r="AA1428" s="84" t="str">
        <f t="shared" si="167"/>
        <v>Ramesh Behera</v>
      </c>
      <c r="AB1428" s="24">
        <v>33.229999999999997</v>
      </c>
      <c r="AG1428" s="24" t="s">
        <v>3573</v>
      </c>
      <c r="AH1428" s="4" t="str">
        <f t="shared" si="168"/>
        <v>01427</v>
      </c>
      <c r="AP1428" s="4"/>
      <c r="AU1428" s="24" t="s">
        <v>1377</v>
      </c>
      <c r="AV1428" s="46" t="str">
        <f t="shared" si="169"/>
        <v>Approved</v>
      </c>
      <c r="BA1428" s="24" t="s">
        <v>3573</v>
      </c>
      <c r="BB1428" s="70" t="s">
        <v>1194</v>
      </c>
      <c r="BC1428" s="4" t="str">
        <f t="shared" si="170"/>
        <v>Bhubaneswar</v>
      </c>
      <c r="BE1428" s="4"/>
      <c r="BF1428" s="4"/>
      <c r="BG1428" s="24" t="s">
        <v>3573</v>
      </c>
      <c r="BH1428" s="24" t="s">
        <v>32</v>
      </c>
      <c r="BI1428" s="4">
        <f t="shared" si="171"/>
        <v>224.53</v>
      </c>
    </row>
    <row r="1429" spans="9:61">
      <c r="I1429" s="26">
        <v>801</v>
      </c>
      <c r="J1429" s="46" t="str" cm="1">
        <f t="array" ref="J1429">_xlfn.IFS(I1429&gt;=750,"Low Risk",AND(I1429&gt;=650,I1429&lt;=749),"Medium Risk",I1429&lt;650,"High Risk")</f>
        <v>Low Risk</v>
      </c>
      <c r="N1429" s="4"/>
      <c r="P1429" s="24">
        <v>33.229999999999997</v>
      </c>
      <c r="Q1429" s="4" t="str">
        <f t="shared" si="172"/>
        <v>Available</v>
      </c>
      <c r="Y1429" s="26" t="s">
        <v>3574</v>
      </c>
      <c r="Z1429" s="26" t="s">
        <v>28</v>
      </c>
      <c r="AA1429" s="84" t="str">
        <f t="shared" si="167"/>
        <v>Sunita Sahu</v>
      </c>
      <c r="AB1429" s="26">
        <v>31.37</v>
      </c>
      <c r="AG1429" s="26" t="s">
        <v>3574</v>
      </c>
      <c r="AH1429" s="4" t="str">
        <f t="shared" si="168"/>
        <v>01428</v>
      </c>
      <c r="AP1429" s="4"/>
      <c r="AU1429" s="26" t="s">
        <v>1377</v>
      </c>
      <c r="AV1429" s="46" t="str">
        <f t="shared" si="169"/>
        <v>Approved</v>
      </c>
      <c r="BA1429" s="26" t="s">
        <v>3574</v>
      </c>
      <c r="BB1429" s="71" t="s">
        <v>464</v>
      </c>
      <c r="BC1429" s="4" t="str">
        <f t="shared" si="170"/>
        <v>Berhampur</v>
      </c>
      <c r="BE1429" s="4"/>
      <c r="BF1429" s="4"/>
      <c r="BG1429" s="26" t="s">
        <v>3574</v>
      </c>
      <c r="BH1429" s="26" t="s">
        <v>28</v>
      </c>
      <c r="BI1429" s="4">
        <f t="shared" si="171"/>
        <v>162.30000000000001</v>
      </c>
    </row>
    <row r="1430" spans="9:61">
      <c r="I1430" s="24">
        <v>710</v>
      </c>
      <c r="J1430" s="46" t="str" cm="1">
        <f t="array" ref="J1430">_xlfn.IFS(I1430&gt;=750,"Low Risk",AND(I1430&gt;=650,I1430&lt;=749),"Medium Risk",I1430&lt;650,"High Risk")</f>
        <v>Medium Risk</v>
      </c>
      <c r="N1430" s="4"/>
      <c r="P1430" s="26">
        <v>31.37</v>
      </c>
      <c r="Q1430" s="4" t="str">
        <f t="shared" si="172"/>
        <v>Available</v>
      </c>
      <c r="Y1430" s="24" t="s">
        <v>3575</v>
      </c>
      <c r="Z1430" s="24" t="s">
        <v>32</v>
      </c>
      <c r="AA1430" s="84" t="str">
        <f t="shared" si="167"/>
        <v>Ramesh Behera</v>
      </c>
      <c r="AB1430" s="24">
        <v>6.83</v>
      </c>
      <c r="AG1430" s="24" t="s">
        <v>3575</v>
      </c>
      <c r="AH1430" s="4" t="str">
        <f t="shared" si="168"/>
        <v>01429</v>
      </c>
      <c r="AP1430" s="4"/>
      <c r="AU1430" s="24" t="s">
        <v>1386</v>
      </c>
      <c r="AV1430" s="46" t="str">
        <f t="shared" si="169"/>
        <v>Rejected</v>
      </c>
      <c r="BA1430" s="24" t="s">
        <v>3575</v>
      </c>
      <c r="BB1430" s="70" t="s">
        <v>958</v>
      </c>
      <c r="BC1430" s="4" t="str">
        <f t="shared" si="170"/>
        <v>Bhubaneswar</v>
      </c>
      <c r="BE1430" s="4"/>
      <c r="BF1430" s="4"/>
      <c r="BG1430" s="24" t="s">
        <v>3575</v>
      </c>
      <c r="BH1430" s="24" t="s">
        <v>32</v>
      </c>
      <c r="BI1430" s="4">
        <f t="shared" si="171"/>
        <v>224.53</v>
      </c>
    </row>
    <row r="1431" spans="9:61">
      <c r="I1431" s="26">
        <v>883</v>
      </c>
      <c r="J1431" s="46" t="str" cm="1">
        <f t="array" ref="J1431">_xlfn.IFS(I1431&gt;=750,"Low Risk",AND(I1431&gt;=650,I1431&lt;=749),"Medium Risk",I1431&lt;650,"High Risk")</f>
        <v>Low Risk</v>
      </c>
      <c r="N1431" s="4"/>
      <c r="P1431" s="24">
        <v>6.83</v>
      </c>
      <c r="Q1431" s="4" t="str">
        <f t="shared" si="172"/>
        <v>Available</v>
      </c>
      <c r="Y1431" s="26" t="s">
        <v>3577</v>
      </c>
      <c r="Z1431" s="26" t="s">
        <v>32</v>
      </c>
      <c r="AA1431" s="84" t="str">
        <f t="shared" si="167"/>
        <v>Ramesh Behera</v>
      </c>
      <c r="AB1431" s="26">
        <v>69.010000000000005</v>
      </c>
      <c r="AG1431" s="26" t="s">
        <v>3577</v>
      </c>
      <c r="AH1431" s="4" t="str">
        <f t="shared" si="168"/>
        <v>01430</v>
      </c>
      <c r="AP1431" s="4"/>
      <c r="AU1431" s="26" t="s">
        <v>1381</v>
      </c>
      <c r="AV1431" s="46" t="str">
        <f t="shared" si="169"/>
        <v>Rejected</v>
      </c>
      <c r="BA1431" s="26" t="s">
        <v>3577</v>
      </c>
      <c r="BB1431" s="71" t="s">
        <v>285</v>
      </c>
      <c r="BC1431" s="4" t="str">
        <f t="shared" si="170"/>
        <v>Puri</v>
      </c>
      <c r="BE1431" s="4"/>
      <c r="BF1431" s="4"/>
      <c r="BG1431" s="26" t="s">
        <v>3577</v>
      </c>
      <c r="BH1431" s="26" t="s">
        <v>32</v>
      </c>
      <c r="BI1431" s="4">
        <f t="shared" si="171"/>
        <v>224.53</v>
      </c>
    </row>
    <row r="1432" spans="9:61">
      <c r="I1432" s="24">
        <v>823</v>
      </c>
      <c r="J1432" s="46" t="str" cm="1">
        <f t="array" ref="J1432">_xlfn.IFS(I1432&gt;=750,"Low Risk",AND(I1432&gt;=650,I1432&lt;=749),"Medium Risk",I1432&lt;650,"High Risk")</f>
        <v>Low Risk</v>
      </c>
      <c r="N1432" s="4"/>
      <c r="P1432" s="26">
        <v>69.010000000000005</v>
      </c>
      <c r="Q1432" s="4" t="str">
        <f t="shared" si="172"/>
        <v>Available</v>
      </c>
      <c r="Y1432" s="24" t="s">
        <v>3579</v>
      </c>
      <c r="Z1432" s="24" t="s">
        <v>7</v>
      </c>
      <c r="AA1432" s="84" t="str">
        <f t="shared" si="167"/>
        <v>Rajesh Kumar</v>
      </c>
      <c r="AB1432" s="24">
        <v>27.83</v>
      </c>
      <c r="AG1432" s="24" t="s">
        <v>3579</v>
      </c>
      <c r="AH1432" s="4" t="str">
        <f t="shared" si="168"/>
        <v>01431</v>
      </c>
      <c r="AP1432" s="4"/>
      <c r="AU1432" s="24" t="s">
        <v>1426</v>
      </c>
      <c r="AV1432" s="46" t="str">
        <f t="shared" si="169"/>
        <v>Under Review</v>
      </c>
      <c r="BA1432" s="24" t="s">
        <v>3579</v>
      </c>
      <c r="BB1432" s="70" t="s">
        <v>291</v>
      </c>
      <c r="BC1432" s="4" t="str">
        <f t="shared" si="170"/>
        <v>Jharsuguda</v>
      </c>
      <c r="BE1432" s="4"/>
      <c r="BF1432" s="4"/>
      <c r="BG1432" s="24" t="s">
        <v>3579</v>
      </c>
      <c r="BH1432" s="24" t="s">
        <v>7</v>
      </c>
      <c r="BI1432" s="4">
        <f t="shared" si="171"/>
        <v>209.86</v>
      </c>
    </row>
    <row r="1433" spans="9:61">
      <c r="I1433" s="26">
        <v>894</v>
      </c>
      <c r="J1433" s="46" t="str" cm="1">
        <f t="array" ref="J1433">_xlfn.IFS(I1433&gt;=750,"Low Risk",AND(I1433&gt;=650,I1433&lt;=749),"Medium Risk",I1433&lt;650,"High Risk")</f>
        <v>Low Risk</v>
      </c>
      <c r="N1433" s="4"/>
      <c r="P1433" s="24">
        <v>27.83</v>
      </c>
      <c r="Q1433" s="4" t="str">
        <f t="shared" si="172"/>
        <v>Available</v>
      </c>
      <c r="Y1433" s="26" t="s">
        <v>3580</v>
      </c>
      <c r="Z1433" s="26" t="s">
        <v>28</v>
      </c>
      <c r="AA1433" s="84" t="str">
        <f t="shared" si="167"/>
        <v>Sunita Sahu</v>
      </c>
      <c r="AB1433" s="26">
        <v>55.58</v>
      </c>
      <c r="AG1433" s="26" t="s">
        <v>3580</v>
      </c>
      <c r="AH1433" s="4" t="str">
        <f t="shared" si="168"/>
        <v>01432</v>
      </c>
      <c r="AP1433" s="4"/>
      <c r="AU1433" s="26" t="s">
        <v>1381</v>
      </c>
      <c r="AV1433" s="46" t="str">
        <f t="shared" si="169"/>
        <v>Rejected</v>
      </c>
      <c r="BA1433" s="26" t="s">
        <v>3580</v>
      </c>
      <c r="BB1433" s="71" t="s">
        <v>948</v>
      </c>
      <c r="BC1433" s="4" t="str">
        <f t="shared" si="170"/>
        <v>Sambalpur</v>
      </c>
      <c r="BE1433" s="4"/>
      <c r="BF1433" s="4"/>
      <c r="BG1433" s="26" t="s">
        <v>3580</v>
      </c>
      <c r="BH1433" s="26" t="s">
        <v>28</v>
      </c>
      <c r="BI1433" s="4">
        <f t="shared" si="171"/>
        <v>162.30000000000001</v>
      </c>
    </row>
    <row r="1434" spans="9:61">
      <c r="I1434" s="24">
        <v>791</v>
      </c>
      <c r="J1434" s="46" t="str" cm="1">
        <f t="array" ref="J1434">_xlfn.IFS(I1434&gt;=750,"Low Risk",AND(I1434&gt;=650,I1434&lt;=749),"Medium Risk",I1434&lt;650,"High Risk")</f>
        <v>Low Risk</v>
      </c>
      <c r="N1434" s="4"/>
      <c r="P1434" s="26">
        <v>55.58</v>
      </c>
      <c r="Q1434" s="4" t="str">
        <f t="shared" si="172"/>
        <v>Available</v>
      </c>
      <c r="Y1434" s="24" t="s">
        <v>3581</v>
      </c>
      <c r="Z1434" s="24" t="s">
        <v>41</v>
      </c>
      <c r="AA1434" s="84" t="str">
        <f t="shared" si="167"/>
        <v>Pooja Tripathi</v>
      </c>
      <c r="AB1434" s="24">
        <v>26.15</v>
      </c>
      <c r="AG1434" s="24" t="s">
        <v>3581</v>
      </c>
      <c r="AH1434" s="4" t="str">
        <f t="shared" si="168"/>
        <v>01433</v>
      </c>
      <c r="AP1434" s="4"/>
      <c r="AU1434" s="24" t="s">
        <v>1426</v>
      </c>
      <c r="AV1434" s="46" t="str">
        <f t="shared" si="169"/>
        <v>Under Review</v>
      </c>
      <c r="BA1434" s="24" t="s">
        <v>3581</v>
      </c>
      <c r="BB1434" s="70" t="s">
        <v>563</v>
      </c>
      <c r="BC1434" s="4" t="str">
        <f t="shared" si="170"/>
        <v>Puri</v>
      </c>
      <c r="BE1434" s="4"/>
      <c r="BF1434" s="4"/>
      <c r="BG1434" s="24" t="s">
        <v>3581</v>
      </c>
      <c r="BH1434" s="24" t="s">
        <v>41</v>
      </c>
      <c r="BI1434" s="4">
        <f t="shared" si="171"/>
        <v>251.78</v>
      </c>
    </row>
    <row r="1435" spans="9:61">
      <c r="I1435" s="26">
        <v>678</v>
      </c>
      <c r="J1435" s="46" t="str" cm="1">
        <f t="array" ref="J1435">_xlfn.IFS(I1435&gt;=750,"Low Risk",AND(I1435&gt;=650,I1435&lt;=749),"Medium Risk",I1435&lt;650,"High Risk")</f>
        <v>Medium Risk</v>
      </c>
      <c r="N1435" s="4"/>
      <c r="P1435" s="24">
        <v>26.15</v>
      </c>
      <c r="Q1435" s="4" t="str">
        <f t="shared" si="172"/>
        <v>Available</v>
      </c>
      <c r="Y1435" s="26" t="s">
        <v>3582</v>
      </c>
      <c r="Z1435" s="26" t="s">
        <v>28</v>
      </c>
      <c r="AA1435" s="84" t="str">
        <f t="shared" si="167"/>
        <v>Sunita Sahu</v>
      </c>
      <c r="AB1435" s="26">
        <v>70.94</v>
      </c>
      <c r="AG1435" s="26" t="s">
        <v>3582</v>
      </c>
      <c r="AH1435" s="4" t="str">
        <f t="shared" si="168"/>
        <v>01434</v>
      </c>
      <c r="AP1435" s="4"/>
      <c r="AU1435" s="26" t="s">
        <v>1377</v>
      </c>
      <c r="AV1435" s="46" t="str">
        <f t="shared" si="169"/>
        <v>Approved</v>
      </c>
      <c r="BA1435" s="26" t="s">
        <v>3582</v>
      </c>
      <c r="BB1435" s="71" t="s">
        <v>139</v>
      </c>
      <c r="BC1435" s="4" t="str">
        <f t="shared" si="170"/>
        <v>Sambalpur</v>
      </c>
      <c r="BE1435" s="4"/>
      <c r="BF1435" s="4"/>
      <c r="BG1435" s="26" t="s">
        <v>3582</v>
      </c>
      <c r="BH1435" s="26" t="s">
        <v>28</v>
      </c>
      <c r="BI1435" s="4">
        <f t="shared" si="171"/>
        <v>162.30000000000001</v>
      </c>
    </row>
    <row r="1436" spans="9:61">
      <c r="I1436" s="24">
        <v>897</v>
      </c>
      <c r="J1436" s="46" t="str" cm="1">
        <f t="array" ref="J1436">_xlfn.IFS(I1436&gt;=750,"Low Risk",AND(I1436&gt;=650,I1436&lt;=749),"Medium Risk",I1436&lt;650,"High Risk")</f>
        <v>Low Risk</v>
      </c>
      <c r="N1436" s="4"/>
      <c r="P1436" s="26">
        <v>70.94</v>
      </c>
      <c r="Q1436" s="4" t="str">
        <f t="shared" si="172"/>
        <v>Available</v>
      </c>
      <c r="Y1436" s="24" t="s">
        <v>3584</v>
      </c>
      <c r="Z1436" s="24" t="s">
        <v>7</v>
      </c>
      <c r="AA1436" s="84" t="str">
        <f t="shared" si="167"/>
        <v>Rajesh Kumar</v>
      </c>
      <c r="AB1436" s="24">
        <v>88.75</v>
      </c>
      <c r="AG1436" s="24" t="s">
        <v>3584</v>
      </c>
      <c r="AH1436" s="4" t="str">
        <f t="shared" si="168"/>
        <v>01435</v>
      </c>
      <c r="AP1436" s="4"/>
      <c r="AU1436" s="24" t="s">
        <v>1381</v>
      </c>
      <c r="AV1436" s="46" t="str">
        <f t="shared" si="169"/>
        <v>Rejected</v>
      </c>
      <c r="BA1436" s="24" t="s">
        <v>3584</v>
      </c>
      <c r="BB1436" s="70" t="s">
        <v>458</v>
      </c>
      <c r="BC1436" s="4" t="str">
        <f t="shared" si="170"/>
        <v>Sambalpur</v>
      </c>
      <c r="BE1436" s="4"/>
      <c r="BF1436" s="4"/>
      <c r="BG1436" s="24" t="s">
        <v>3584</v>
      </c>
      <c r="BH1436" s="24" t="s">
        <v>7</v>
      </c>
      <c r="BI1436" s="4">
        <f t="shared" si="171"/>
        <v>209.86</v>
      </c>
    </row>
    <row r="1437" spans="9:61">
      <c r="I1437" s="26">
        <v>701</v>
      </c>
      <c r="J1437" s="46" t="str" cm="1">
        <f t="array" ref="J1437">_xlfn.IFS(I1437&gt;=750,"Low Risk",AND(I1437&gt;=650,I1437&lt;=749),"Medium Risk",I1437&lt;650,"High Risk")</f>
        <v>Medium Risk</v>
      </c>
      <c r="N1437" s="4"/>
      <c r="P1437" s="24">
        <v>88.75</v>
      </c>
      <c r="Q1437" s="4" t="str">
        <f t="shared" si="172"/>
        <v>Available</v>
      </c>
      <c r="Y1437" s="26" t="s">
        <v>3585</v>
      </c>
      <c r="Z1437" s="26" t="s">
        <v>41</v>
      </c>
      <c r="AA1437" s="84" t="str">
        <f t="shared" si="167"/>
        <v>Pooja Tripathi</v>
      </c>
      <c r="AB1437" s="26">
        <v>39.82</v>
      </c>
      <c r="AG1437" s="26" t="s">
        <v>3585</v>
      </c>
      <c r="AH1437" s="4" t="str">
        <f t="shared" si="168"/>
        <v>01436</v>
      </c>
      <c r="AP1437" s="4"/>
      <c r="AU1437" s="26" t="s">
        <v>1381</v>
      </c>
      <c r="AV1437" s="46" t="str">
        <f t="shared" si="169"/>
        <v>Rejected</v>
      </c>
      <c r="BA1437" s="26" t="s">
        <v>3585</v>
      </c>
      <c r="BB1437" s="71" t="s">
        <v>779</v>
      </c>
      <c r="BC1437" s="4" t="str">
        <f t="shared" si="170"/>
        <v>Berhampur</v>
      </c>
      <c r="BE1437" s="4"/>
      <c r="BF1437" s="4"/>
      <c r="BG1437" s="26" t="s">
        <v>3585</v>
      </c>
      <c r="BH1437" s="26" t="s">
        <v>41</v>
      </c>
      <c r="BI1437" s="4">
        <f t="shared" si="171"/>
        <v>251.78</v>
      </c>
    </row>
    <row r="1438" spans="9:61">
      <c r="I1438" s="24">
        <v>710</v>
      </c>
      <c r="J1438" s="46" t="str" cm="1">
        <f t="array" ref="J1438">_xlfn.IFS(I1438&gt;=750,"Low Risk",AND(I1438&gt;=650,I1438&lt;=749),"Medium Risk",I1438&lt;650,"High Risk")</f>
        <v>Medium Risk</v>
      </c>
      <c r="N1438" s="4"/>
      <c r="P1438" s="26">
        <v>39.82</v>
      </c>
      <c r="Q1438" s="4" t="str">
        <f t="shared" si="172"/>
        <v>Available</v>
      </c>
      <c r="Y1438" s="24" t="s">
        <v>3586</v>
      </c>
      <c r="Z1438" s="24" t="s">
        <v>38</v>
      </c>
      <c r="AA1438" s="84" t="str">
        <f t="shared" si="167"/>
        <v>Deepak Mishra</v>
      </c>
      <c r="AB1438" s="24">
        <v>73.069999999999993</v>
      </c>
      <c r="AG1438" s="24" t="s">
        <v>3586</v>
      </c>
      <c r="AH1438" s="4" t="str">
        <f t="shared" si="168"/>
        <v>01437</v>
      </c>
      <c r="AP1438" s="4"/>
      <c r="AU1438" s="24" t="s">
        <v>1386</v>
      </c>
      <c r="AV1438" s="46" t="str">
        <f t="shared" si="169"/>
        <v>Rejected</v>
      </c>
      <c r="BA1438" s="24" t="s">
        <v>3586</v>
      </c>
      <c r="BB1438" s="70" t="s">
        <v>764</v>
      </c>
      <c r="BC1438" s="4" t="str">
        <f t="shared" si="170"/>
        <v>Sambalpur</v>
      </c>
      <c r="BE1438" s="4"/>
      <c r="BF1438" s="4"/>
      <c r="BG1438" s="24" t="s">
        <v>3586</v>
      </c>
      <c r="BH1438" s="24" t="s">
        <v>38</v>
      </c>
      <c r="BI1438" s="4">
        <f t="shared" si="171"/>
        <v>144.97999999999999</v>
      </c>
    </row>
    <row r="1439" spans="9:61">
      <c r="I1439" s="26">
        <v>855</v>
      </c>
      <c r="J1439" s="46" t="str" cm="1">
        <f t="array" ref="J1439">_xlfn.IFS(I1439&gt;=750,"Low Risk",AND(I1439&gt;=650,I1439&lt;=749),"Medium Risk",I1439&lt;650,"High Risk")</f>
        <v>Low Risk</v>
      </c>
      <c r="N1439" s="4"/>
      <c r="P1439" s="24">
        <v>73.069999999999993</v>
      </c>
      <c r="Q1439" s="4" t="str">
        <f t="shared" si="172"/>
        <v>Available</v>
      </c>
      <c r="Y1439" s="26" t="s">
        <v>3587</v>
      </c>
      <c r="Z1439" s="26" t="s">
        <v>16</v>
      </c>
      <c r="AA1439" s="84" t="str">
        <f t="shared" si="167"/>
        <v>Suresh Panda</v>
      </c>
      <c r="AB1439" s="26">
        <v>88.59</v>
      </c>
      <c r="AG1439" s="26" t="s">
        <v>3587</v>
      </c>
      <c r="AH1439" s="4" t="str">
        <f t="shared" si="168"/>
        <v>01438</v>
      </c>
      <c r="AP1439" s="4"/>
      <c r="AU1439" s="26" t="s">
        <v>1377</v>
      </c>
      <c r="AV1439" s="46" t="str">
        <f t="shared" si="169"/>
        <v>Approved</v>
      </c>
      <c r="BA1439" s="26" t="s">
        <v>3587</v>
      </c>
      <c r="BB1439" s="71" t="s">
        <v>965</v>
      </c>
      <c r="BC1439" s="4" t="str">
        <f t="shared" si="170"/>
        <v>Puri</v>
      </c>
      <c r="BE1439" s="4"/>
      <c r="BF1439" s="4"/>
      <c r="BG1439" s="26" t="s">
        <v>3587</v>
      </c>
      <c r="BH1439" s="26" t="s">
        <v>16</v>
      </c>
      <c r="BI1439" s="4">
        <f t="shared" si="171"/>
        <v>197.62</v>
      </c>
    </row>
    <row r="1440" spans="9:61">
      <c r="I1440" s="24">
        <v>608</v>
      </c>
      <c r="J1440" s="46" t="str" cm="1">
        <f t="array" ref="J1440">_xlfn.IFS(I1440&gt;=750,"Low Risk",AND(I1440&gt;=650,I1440&lt;=749),"Medium Risk",I1440&lt;650,"High Risk")</f>
        <v>High Risk</v>
      </c>
      <c r="N1440" s="4"/>
      <c r="P1440" s="26">
        <v>88.59</v>
      </c>
      <c r="Q1440" s="4" t="str">
        <f t="shared" si="172"/>
        <v>Available</v>
      </c>
      <c r="Y1440" s="24" t="s">
        <v>3589</v>
      </c>
      <c r="Z1440" s="24" t="s">
        <v>12</v>
      </c>
      <c r="AA1440" s="84" t="str">
        <f t="shared" si="167"/>
        <v>Priya Mohanty</v>
      </c>
      <c r="AB1440" s="24">
        <v>22.22</v>
      </c>
      <c r="AG1440" s="24" t="s">
        <v>3589</v>
      </c>
      <c r="AH1440" s="4" t="str">
        <f t="shared" si="168"/>
        <v>01439</v>
      </c>
      <c r="AP1440" s="4"/>
      <c r="AU1440" s="24" t="s">
        <v>1377</v>
      </c>
      <c r="AV1440" s="46" t="str">
        <f t="shared" si="169"/>
        <v>Approved</v>
      </c>
      <c r="BA1440" s="24" t="s">
        <v>3589</v>
      </c>
      <c r="BB1440" s="70" t="s">
        <v>1271</v>
      </c>
      <c r="BC1440" s="4" t="str">
        <f t="shared" si="170"/>
        <v>Dhenkanal</v>
      </c>
      <c r="BE1440" s="4"/>
      <c r="BF1440" s="4"/>
      <c r="BG1440" s="24" t="s">
        <v>3589</v>
      </c>
      <c r="BH1440" s="24" t="s">
        <v>12</v>
      </c>
      <c r="BI1440" s="4">
        <f t="shared" si="171"/>
        <v>105.8</v>
      </c>
    </row>
    <row r="1441" spans="9:61">
      <c r="I1441" s="26">
        <v>855</v>
      </c>
      <c r="J1441" s="46" t="str" cm="1">
        <f t="array" ref="J1441">_xlfn.IFS(I1441&gt;=750,"Low Risk",AND(I1441&gt;=650,I1441&lt;=749),"Medium Risk",I1441&lt;650,"High Risk")</f>
        <v>Low Risk</v>
      </c>
      <c r="N1441" s="4"/>
      <c r="P1441" s="24">
        <v>22.22</v>
      </c>
      <c r="Q1441" s="4" t="str">
        <f t="shared" si="172"/>
        <v>Available</v>
      </c>
      <c r="Y1441" s="26" t="s">
        <v>3592</v>
      </c>
      <c r="Z1441" s="26" t="s">
        <v>24</v>
      </c>
      <c r="AA1441" s="84" t="str">
        <f t="shared" si="167"/>
        <v>Bikash Nayak</v>
      </c>
      <c r="AB1441" s="26">
        <v>75.599999999999994</v>
      </c>
      <c r="AG1441" s="26" t="s">
        <v>3592</v>
      </c>
      <c r="AH1441" s="4" t="str">
        <f t="shared" si="168"/>
        <v>01440</v>
      </c>
      <c r="AP1441" s="4"/>
      <c r="AU1441" s="26" t="s">
        <v>1426</v>
      </c>
      <c r="AV1441" s="46" t="str">
        <f t="shared" si="169"/>
        <v>Under Review</v>
      </c>
      <c r="BA1441" s="26" t="s">
        <v>3592</v>
      </c>
      <c r="BB1441" s="71" t="s">
        <v>498</v>
      </c>
      <c r="BC1441" s="4" t="str">
        <f t="shared" si="170"/>
        <v>Angul</v>
      </c>
      <c r="BE1441" s="4"/>
      <c r="BF1441" s="4"/>
      <c r="BG1441" s="26" t="s">
        <v>3592</v>
      </c>
      <c r="BH1441" s="26" t="s">
        <v>24</v>
      </c>
      <c r="BI1441" s="4">
        <f t="shared" si="171"/>
        <v>190.31</v>
      </c>
    </row>
    <row r="1442" spans="9:61">
      <c r="I1442" s="24">
        <v>611</v>
      </c>
      <c r="J1442" s="46" t="str" cm="1">
        <f t="array" ref="J1442">_xlfn.IFS(I1442&gt;=750,"Low Risk",AND(I1442&gt;=650,I1442&lt;=749),"Medium Risk",I1442&lt;650,"High Risk")</f>
        <v>High Risk</v>
      </c>
      <c r="N1442" s="4"/>
      <c r="P1442" s="26">
        <v>75.599999999999994</v>
      </c>
      <c r="Q1442" s="4" t="str">
        <f t="shared" si="172"/>
        <v>Available</v>
      </c>
      <c r="Y1442" s="24" t="s">
        <v>3593</v>
      </c>
      <c r="Z1442" s="24" t="s">
        <v>32</v>
      </c>
      <c r="AA1442" s="84" t="str">
        <f t="shared" si="167"/>
        <v>Ramesh Behera</v>
      </c>
      <c r="AB1442" s="24">
        <v>6.57</v>
      </c>
      <c r="AG1442" s="24" t="s">
        <v>3593</v>
      </c>
      <c r="AH1442" s="4" t="str">
        <f t="shared" si="168"/>
        <v>01441</v>
      </c>
      <c r="AP1442" s="4"/>
      <c r="AU1442" s="24" t="s">
        <v>1377</v>
      </c>
      <c r="AV1442" s="46" t="str">
        <f t="shared" si="169"/>
        <v>Approved</v>
      </c>
      <c r="BA1442" s="24" t="s">
        <v>3593</v>
      </c>
      <c r="BB1442" s="70" t="s">
        <v>214</v>
      </c>
      <c r="BC1442" s="4" t="str">
        <f t="shared" si="170"/>
        <v>Cuttack</v>
      </c>
      <c r="BE1442" s="4"/>
      <c r="BF1442" s="4"/>
      <c r="BG1442" s="24" t="s">
        <v>3593</v>
      </c>
      <c r="BH1442" s="24" t="s">
        <v>32</v>
      </c>
      <c r="BI1442" s="4">
        <f t="shared" si="171"/>
        <v>224.53</v>
      </c>
    </row>
    <row r="1443" spans="9:61">
      <c r="I1443" s="26">
        <v>742</v>
      </c>
      <c r="J1443" s="46" t="str" cm="1">
        <f t="array" ref="J1443">_xlfn.IFS(I1443&gt;=750,"Low Risk",AND(I1443&gt;=650,I1443&lt;=749),"Medium Risk",I1443&lt;650,"High Risk")</f>
        <v>Medium Risk</v>
      </c>
      <c r="N1443" s="4"/>
      <c r="P1443" s="24">
        <v>6.57</v>
      </c>
      <c r="Q1443" s="4" t="str">
        <f t="shared" si="172"/>
        <v>Available</v>
      </c>
      <c r="Y1443" s="26" t="s">
        <v>3594</v>
      </c>
      <c r="Z1443" s="26" t="s">
        <v>32</v>
      </c>
      <c r="AA1443" s="84" t="str">
        <f t="shared" si="167"/>
        <v>Ramesh Behera</v>
      </c>
      <c r="AB1443" s="26">
        <v>66.42</v>
      </c>
      <c r="AG1443" s="26" t="s">
        <v>3594</v>
      </c>
      <c r="AH1443" s="4" t="str">
        <f t="shared" si="168"/>
        <v>01442</v>
      </c>
      <c r="AP1443" s="4"/>
      <c r="AU1443" s="26" t="s">
        <v>1386</v>
      </c>
      <c r="AV1443" s="46" t="str">
        <f t="shared" si="169"/>
        <v>Rejected</v>
      </c>
      <c r="BA1443" s="26" t="s">
        <v>3594</v>
      </c>
      <c r="BB1443" s="71" t="s">
        <v>814</v>
      </c>
      <c r="BC1443" s="4" t="str">
        <f t="shared" si="170"/>
        <v>Bhubaneswar</v>
      </c>
      <c r="BE1443" s="4"/>
      <c r="BF1443" s="4"/>
      <c r="BG1443" s="26" t="s">
        <v>3594</v>
      </c>
      <c r="BH1443" s="26" t="s">
        <v>32</v>
      </c>
      <c r="BI1443" s="4">
        <f t="shared" si="171"/>
        <v>224.53</v>
      </c>
    </row>
    <row r="1444" spans="9:61">
      <c r="I1444" s="24">
        <v>855</v>
      </c>
      <c r="J1444" s="46" t="str" cm="1">
        <f t="array" ref="J1444">_xlfn.IFS(I1444&gt;=750,"Low Risk",AND(I1444&gt;=650,I1444&lt;=749),"Medium Risk",I1444&lt;650,"High Risk")</f>
        <v>Low Risk</v>
      </c>
      <c r="N1444" s="4"/>
      <c r="P1444" s="26">
        <v>66.42</v>
      </c>
      <c r="Q1444" s="4" t="str">
        <f t="shared" si="172"/>
        <v>Available</v>
      </c>
      <c r="Y1444" s="24" t="s">
        <v>3595</v>
      </c>
      <c r="Z1444" s="24" t="s">
        <v>12</v>
      </c>
      <c r="AA1444" s="84" t="str">
        <f t="shared" si="167"/>
        <v>Priya Mohanty</v>
      </c>
      <c r="AB1444" s="24">
        <v>25.3</v>
      </c>
      <c r="AG1444" s="24" t="s">
        <v>3595</v>
      </c>
      <c r="AH1444" s="4" t="str">
        <f t="shared" si="168"/>
        <v>01443</v>
      </c>
      <c r="AP1444" s="4"/>
      <c r="AU1444" s="24" t="s">
        <v>1377</v>
      </c>
      <c r="AV1444" s="46" t="str">
        <f t="shared" si="169"/>
        <v>Approved</v>
      </c>
      <c r="BA1444" s="24" t="s">
        <v>3595</v>
      </c>
      <c r="BB1444" s="70" t="s">
        <v>1096</v>
      </c>
      <c r="BC1444" s="4" t="str">
        <f t="shared" si="170"/>
        <v>Dhenkanal</v>
      </c>
      <c r="BE1444" s="4"/>
      <c r="BF1444" s="4"/>
      <c r="BG1444" s="24" t="s">
        <v>3595</v>
      </c>
      <c r="BH1444" s="24" t="s">
        <v>12</v>
      </c>
      <c r="BI1444" s="4">
        <f t="shared" si="171"/>
        <v>105.8</v>
      </c>
    </row>
    <row r="1445" spans="9:61">
      <c r="I1445" s="26">
        <v>837</v>
      </c>
      <c r="J1445" s="46" t="str" cm="1">
        <f t="array" ref="J1445">_xlfn.IFS(I1445&gt;=750,"Low Risk",AND(I1445&gt;=650,I1445&lt;=749),"Medium Risk",I1445&lt;650,"High Risk")</f>
        <v>Low Risk</v>
      </c>
      <c r="N1445" s="4"/>
      <c r="P1445" s="24">
        <v>25.3</v>
      </c>
      <c r="Q1445" s="4" t="str">
        <f t="shared" si="172"/>
        <v>Available</v>
      </c>
      <c r="Y1445" s="26" t="s">
        <v>3597</v>
      </c>
      <c r="Z1445" s="26" t="s">
        <v>35</v>
      </c>
      <c r="AA1445" s="84" t="str">
        <f t="shared" si="167"/>
        <v>Kavita Rath</v>
      </c>
      <c r="AB1445" s="26">
        <v>94.96</v>
      </c>
      <c r="AG1445" s="26" t="s">
        <v>3597</v>
      </c>
      <c r="AH1445" s="4" t="str">
        <f t="shared" si="168"/>
        <v>01444</v>
      </c>
      <c r="AP1445" s="4"/>
      <c r="AU1445" s="26" t="s">
        <v>1377</v>
      </c>
      <c r="AV1445" s="46" t="str">
        <f t="shared" si="169"/>
        <v>Approved</v>
      </c>
      <c r="BA1445" s="26" t="s">
        <v>3597</v>
      </c>
      <c r="BB1445" s="71" t="s">
        <v>956</v>
      </c>
      <c r="BC1445" s="4" t="str">
        <f t="shared" si="170"/>
        <v>Dhenkanal</v>
      </c>
      <c r="BE1445" s="4"/>
      <c r="BF1445" s="4"/>
      <c r="BG1445" s="26" t="s">
        <v>3597</v>
      </c>
      <c r="BH1445" s="26" t="s">
        <v>35</v>
      </c>
      <c r="BI1445" s="4">
        <f t="shared" si="171"/>
        <v>103.83</v>
      </c>
    </row>
    <row r="1446" spans="9:61">
      <c r="I1446" s="24">
        <v>687</v>
      </c>
      <c r="J1446" s="46" t="str" cm="1">
        <f t="array" ref="J1446">_xlfn.IFS(I1446&gt;=750,"Low Risk",AND(I1446&gt;=650,I1446&lt;=749),"Medium Risk",I1446&lt;650,"High Risk")</f>
        <v>Medium Risk</v>
      </c>
      <c r="N1446" s="4"/>
      <c r="P1446" s="26">
        <v>94.96</v>
      </c>
      <c r="Q1446" s="4" t="str">
        <f t="shared" si="172"/>
        <v>Available</v>
      </c>
      <c r="Y1446" s="24" t="s">
        <v>3598</v>
      </c>
      <c r="Z1446" s="24" t="s">
        <v>20</v>
      </c>
      <c r="AA1446" s="84" t="str">
        <f t="shared" si="167"/>
        <v>Anita Das</v>
      </c>
      <c r="AB1446" s="24">
        <v>89.83</v>
      </c>
      <c r="AG1446" s="24" t="s">
        <v>3598</v>
      </c>
      <c r="AH1446" s="4" t="str">
        <f t="shared" si="168"/>
        <v>01445</v>
      </c>
      <c r="AP1446" s="4"/>
      <c r="AU1446" s="24" t="s">
        <v>1381</v>
      </c>
      <c r="AV1446" s="46" t="str">
        <f t="shared" si="169"/>
        <v>Rejected</v>
      </c>
      <c r="BA1446" s="24" t="s">
        <v>3598</v>
      </c>
      <c r="BB1446" s="70" t="s">
        <v>586</v>
      </c>
      <c r="BC1446" s="4" t="str">
        <f t="shared" si="170"/>
        <v>Cuttack</v>
      </c>
      <c r="BE1446" s="4"/>
      <c r="BF1446" s="4"/>
      <c r="BG1446" s="24" t="s">
        <v>3598</v>
      </c>
      <c r="BH1446" s="24" t="s">
        <v>20</v>
      </c>
      <c r="BI1446" s="4">
        <f t="shared" si="171"/>
        <v>104.66</v>
      </c>
    </row>
    <row r="1447" spans="9:61">
      <c r="I1447" s="26">
        <v>865</v>
      </c>
      <c r="J1447" s="46" t="str" cm="1">
        <f t="array" ref="J1447">_xlfn.IFS(I1447&gt;=750,"Low Risk",AND(I1447&gt;=650,I1447&lt;=749),"Medium Risk",I1447&lt;650,"High Risk")</f>
        <v>Low Risk</v>
      </c>
      <c r="N1447" s="4"/>
      <c r="P1447" s="24">
        <v>89.83</v>
      </c>
      <c r="Q1447" s="4" t="str">
        <f t="shared" si="172"/>
        <v>Available</v>
      </c>
      <c r="Y1447" s="26" t="s">
        <v>3600</v>
      </c>
      <c r="Z1447" s="26" t="s">
        <v>12</v>
      </c>
      <c r="AA1447" s="84" t="str">
        <f t="shared" si="167"/>
        <v>Priya Mohanty</v>
      </c>
      <c r="AB1447" s="26">
        <v>68.709999999999994</v>
      </c>
      <c r="AG1447" s="26" t="s">
        <v>3600</v>
      </c>
      <c r="AH1447" s="4" t="str">
        <f t="shared" si="168"/>
        <v>01446</v>
      </c>
      <c r="AP1447" s="4"/>
      <c r="AU1447" s="26" t="s">
        <v>1377</v>
      </c>
      <c r="AV1447" s="46" t="str">
        <f t="shared" si="169"/>
        <v>Approved</v>
      </c>
      <c r="BA1447" s="26" t="s">
        <v>3600</v>
      </c>
      <c r="BB1447" s="71" t="s">
        <v>207</v>
      </c>
      <c r="BC1447" s="4" t="str">
        <f t="shared" si="170"/>
        <v>Puri</v>
      </c>
      <c r="BE1447" s="4"/>
      <c r="BF1447" s="4"/>
      <c r="BG1447" s="26" t="s">
        <v>3600</v>
      </c>
      <c r="BH1447" s="26" t="s">
        <v>12</v>
      </c>
      <c r="BI1447" s="4">
        <f t="shared" si="171"/>
        <v>105.8</v>
      </c>
    </row>
    <row r="1448" spans="9:61">
      <c r="I1448" s="24">
        <v>677</v>
      </c>
      <c r="J1448" s="46" t="str" cm="1">
        <f t="array" ref="J1448">_xlfn.IFS(I1448&gt;=750,"Low Risk",AND(I1448&gt;=650,I1448&lt;=749),"Medium Risk",I1448&lt;650,"High Risk")</f>
        <v>Medium Risk</v>
      </c>
      <c r="N1448" s="4"/>
      <c r="P1448" s="26">
        <v>68.709999999999994</v>
      </c>
      <c r="Q1448" s="4" t="str">
        <f t="shared" si="172"/>
        <v>Available</v>
      </c>
      <c r="Y1448" s="24" t="s">
        <v>3601</v>
      </c>
      <c r="Z1448" s="24" t="s">
        <v>32</v>
      </c>
      <c r="AA1448" s="84" t="str">
        <f t="shared" si="167"/>
        <v>Ramesh Behera</v>
      </c>
      <c r="AB1448" s="24"/>
      <c r="AG1448" s="24" t="s">
        <v>3601</v>
      </c>
      <c r="AH1448" s="4" t="str">
        <f t="shared" si="168"/>
        <v>01447</v>
      </c>
      <c r="AP1448" s="4"/>
      <c r="AU1448" s="24" t="s">
        <v>1377</v>
      </c>
      <c r="AV1448" s="46" t="str">
        <f t="shared" si="169"/>
        <v>Approved</v>
      </c>
      <c r="BA1448" s="24" t="s">
        <v>3601</v>
      </c>
      <c r="BB1448" s="70" t="s">
        <v>921</v>
      </c>
      <c r="BC1448" s="4" t="str">
        <f t="shared" si="170"/>
        <v>Puri</v>
      </c>
      <c r="BE1448" s="4"/>
      <c r="BF1448" s="4"/>
      <c r="BG1448" s="24" t="s">
        <v>3601</v>
      </c>
      <c r="BH1448" s="24" t="s">
        <v>32</v>
      </c>
      <c r="BI1448" s="4">
        <f t="shared" si="171"/>
        <v>224.53</v>
      </c>
    </row>
    <row r="1449" spans="9:61">
      <c r="I1449" s="26">
        <v>742</v>
      </c>
      <c r="J1449" s="46" t="str" cm="1">
        <f t="array" ref="J1449">_xlfn.IFS(I1449&gt;=750,"Low Risk",AND(I1449&gt;=650,I1449&lt;=749),"Medium Risk",I1449&lt;650,"High Risk")</f>
        <v>Medium Risk</v>
      </c>
      <c r="N1449" s="4"/>
      <c r="P1449" s="24"/>
      <c r="Q1449" s="4" t="str">
        <f t="shared" si="172"/>
        <v>missing</v>
      </c>
      <c r="Y1449" s="26" t="s">
        <v>3602</v>
      </c>
      <c r="Z1449" s="26" t="s">
        <v>20</v>
      </c>
      <c r="AA1449" s="84" t="str">
        <f t="shared" si="167"/>
        <v>Anita Das</v>
      </c>
      <c r="AB1449" s="26">
        <v>82</v>
      </c>
      <c r="AG1449" s="26" t="s">
        <v>3602</v>
      </c>
      <c r="AH1449" s="4" t="str">
        <f t="shared" si="168"/>
        <v>01448</v>
      </c>
      <c r="AP1449" s="4"/>
      <c r="AU1449" s="26" t="s">
        <v>1381</v>
      </c>
      <c r="AV1449" s="46" t="str">
        <f t="shared" si="169"/>
        <v>Rejected</v>
      </c>
      <c r="BA1449" s="26" t="s">
        <v>3602</v>
      </c>
      <c r="BB1449" s="71" t="s">
        <v>861</v>
      </c>
      <c r="BC1449" s="4" t="str">
        <f t="shared" si="170"/>
        <v>Berhampur</v>
      </c>
      <c r="BE1449" s="4"/>
      <c r="BF1449" s="4"/>
      <c r="BG1449" s="26" t="s">
        <v>3602</v>
      </c>
      <c r="BH1449" s="26" t="s">
        <v>20</v>
      </c>
      <c r="BI1449" s="4">
        <f t="shared" si="171"/>
        <v>104.66</v>
      </c>
    </row>
    <row r="1450" spans="9:61">
      <c r="I1450" s="24">
        <v>733</v>
      </c>
      <c r="J1450" s="46" t="str" cm="1">
        <f t="array" ref="J1450">_xlfn.IFS(I1450&gt;=750,"Low Risk",AND(I1450&gt;=650,I1450&lt;=749),"Medium Risk",I1450&lt;650,"High Risk")</f>
        <v>Medium Risk</v>
      </c>
      <c r="N1450" s="4"/>
      <c r="P1450" s="26">
        <v>82</v>
      </c>
      <c r="Q1450" s="4" t="str">
        <f t="shared" si="172"/>
        <v>Available</v>
      </c>
      <c r="Y1450" s="24" t="s">
        <v>3603</v>
      </c>
      <c r="Z1450" s="24" t="s">
        <v>16</v>
      </c>
      <c r="AA1450" s="84" t="str">
        <f t="shared" si="167"/>
        <v>Suresh Panda</v>
      </c>
      <c r="AB1450" s="24">
        <v>52.91</v>
      </c>
      <c r="AG1450" s="24" t="s">
        <v>3603</v>
      </c>
      <c r="AH1450" s="4" t="str">
        <f t="shared" si="168"/>
        <v>01449</v>
      </c>
      <c r="AP1450" s="4"/>
      <c r="AU1450" s="24" t="s">
        <v>1377</v>
      </c>
      <c r="AV1450" s="46" t="str">
        <f t="shared" si="169"/>
        <v>Approved</v>
      </c>
      <c r="BA1450" s="24" t="s">
        <v>3603</v>
      </c>
      <c r="BB1450" s="70" t="s">
        <v>306</v>
      </c>
      <c r="BC1450" s="4" t="str">
        <f t="shared" si="170"/>
        <v>Berhampur</v>
      </c>
      <c r="BE1450" s="4"/>
      <c r="BF1450" s="4"/>
      <c r="BG1450" s="24" t="s">
        <v>3603</v>
      </c>
      <c r="BH1450" s="24" t="s">
        <v>16</v>
      </c>
      <c r="BI1450" s="4">
        <f t="shared" si="171"/>
        <v>197.62</v>
      </c>
    </row>
    <row r="1451" spans="9:61">
      <c r="I1451" s="26">
        <v>699</v>
      </c>
      <c r="J1451" s="46" t="str" cm="1">
        <f t="array" ref="J1451">_xlfn.IFS(I1451&gt;=750,"Low Risk",AND(I1451&gt;=650,I1451&lt;=749),"Medium Risk",I1451&lt;650,"High Risk")</f>
        <v>Medium Risk</v>
      </c>
      <c r="N1451" s="4"/>
      <c r="P1451" s="24">
        <v>52.91</v>
      </c>
      <c r="Q1451" s="4" t="str">
        <f t="shared" si="172"/>
        <v>Available</v>
      </c>
      <c r="Y1451" s="26" t="s">
        <v>3604</v>
      </c>
      <c r="Z1451" s="26" t="s">
        <v>7</v>
      </c>
      <c r="AA1451" s="84" t="str">
        <f t="shared" si="167"/>
        <v>Rajesh Kumar</v>
      </c>
      <c r="AB1451" s="26">
        <v>97.11</v>
      </c>
      <c r="AG1451" s="26" t="s">
        <v>3604</v>
      </c>
      <c r="AH1451" s="4" t="str">
        <f t="shared" si="168"/>
        <v>01450</v>
      </c>
      <c r="AP1451" s="4"/>
      <c r="AU1451" s="26" t="s">
        <v>1377</v>
      </c>
      <c r="AV1451" s="46" t="str">
        <f t="shared" si="169"/>
        <v>Approved</v>
      </c>
      <c r="BA1451" s="26" t="s">
        <v>3604</v>
      </c>
      <c r="BB1451" s="71" t="s">
        <v>694</v>
      </c>
      <c r="BC1451" s="4" t="str">
        <f t="shared" si="170"/>
        <v>Bhubaneswar</v>
      </c>
      <c r="BE1451" s="4"/>
      <c r="BF1451" s="4"/>
      <c r="BG1451" s="26" t="s">
        <v>3604</v>
      </c>
      <c r="BH1451" s="26" t="s">
        <v>7</v>
      </c>
      <c r="BI1451" s="4">
        <f t="shared" si="171"/>
        <v>209.86</v>
      </c>
    </row>
    <row r="1452" spans="9:61">
      <c r="I1452" s="24">
        <v>558</v>
      </c>
      <c r="J1452" s="46" t="str" cm="1">
        <f t="array" ref="J1452">_xlfn.IFS(I1452&gt;=750,"Low Risk",AND(I1452&gt;=650,I1452&lt;=749),"Medium Risk",I1452&lt;650,"High Risk")</f>
        <v>High Risk</v>
      </c>
      <c r="N1452" s="4"/>
      <c r="P1452" s="26">
        <v>97.11</v>
      </c>
      <c r="Q1452" s="4" t="str">
        <f t="shared" si="172"/>
        <v>Available</v>
      </c>
      <c r="Y1452" s="24" t="s">
        <v>3605</v>
      </c>
      <c r="Z1452" s="24" t="s">
        <v>28</v>
      </c>
      <c r="AA1452" s="84" t="str">
        <f t="shared" si="167"/>
        <v>Sunita Sahu</v>
      </c>
      <c r="AB1452" s="24">
        <v>98.69</v>
      </c>
      <c r="AG1452" s="24" t="s">
        <v>3605</v>
      </c>
      <c r="AH1452" s="4" t="str">
        <f t="shared" si="168"/>
        <v>01451</v>
      </c>
      <c r="AP1452" s="4"/>
      <c r="AU1452" s="24" t="s">
        <v>1426</v>
      </c>
      <c r="AV1452" s="46" t="str">
        <f t="shared" si="169"/>
        <v>Under Review</v>
      </c>
      <c r="BA1452" s="24" t="s">
        <v>3605</v>
      </c>
      <c r="BB1452" s="70" t="s">
        <v>429</v>
      </c>
      <c r="BC1452" s="4" t="str">
        <f t="shared" si="170"/>
        <v>Rourkela</v>
      </c>
      <c r="BE1452" s="4"/>
      <c r="BF1452" s="4"/>
      <c r="BG1452" s="24" t="s">
        <v>3605</v>
      </c>
      <c r="BH1452" s="24" t="s">
        <v>28</v>
      </c>
      <c r="BI1452" s="4">
        <f t="shared" si="171"/>
        <v>162.30000000000001</v>
      </c>
    </row>
    <row r="1453" spans="9:61">
      <c r="I1453" s="26">
        <v>721</v>
      </c>
      <c r="J1453" s="46" t="str" cm="1">
        <f t="array" ref="J1453">_xlfn.IFS(I1453&gt;=750,"Low Risk",AND(I1453&gt;=650,I1453&lt;=749),"Medium Risk",I1453&lt;650,"High Risk")</f>
        <v>Medium Risk</v>
      </c>
      <c r="N1453" s="4"/>
      <c r="P1453" s="24">
        <v>98.69</v>
      </c>
      <c r="Q1453" s="4" t="str">
        <f t="shared" si="172"/>
        <v>Available</v>
      </c>
      <c r="Y1453" s="26" t="s">
        <v>3606</v>
      </c>
      <c r="Z1453" s="26" t="s">
        <v>32</v>
      </c>
      <c r="AA1453" s="84" t="str">
        <f t="shared" si="167"/>
        <v>Ramesh Behera</v>
      </c>
      <c r="AB1453" s="26">
        <v>82.64</v>
      </c>
      <c r="AG1453" s="26" t="s">
        <v>3606</v>
      </c>
      <c r="AH1453" s="4" t="str">
        <f t="shared" si="168"/>
        <v>01452</v>
      </c>
      <c r="AP1453" s="4"/>
      <c r="AU1453" s="26" t="s">
        <v>1381</v>
      </c>
      <c r="AV1453" s="46" t="str">
        <f t="shared" si="169"/>
        <v>Rejected</v>
      </c>
      <c r="BA1453" s="26" t="s">
        <v>3606</v>
      </c>
      <c r="BB1453" s="71" t="s">
        <v>1252</v>
      </c>
      <c r="BC1453" s="4" t="str">
        <f t="shared" si="170"/>
        <v>Bhubaneswar</v>
      </c>
      <c r="BE1453" s="4"/>
      <c r="BF1453" s="4"/>
      <c r="BG1453" s="26" t="s">
        <v>3606</v>
      </c>
      <c r="BH1453" s="26" t="s">
        <v>32</v>
      </c>
      <c r="BI1453" s="4">
        <f t="shared" si="171"/>
        <v>224.53</v>
      </c>
    </row>
    <row r="1454" spans="9:61">
      <c r="I1454" s="24">
        <v>680</v>
      </c>
      <c r="J1454" s="46" t="str" cm="1">
        <f t="array" ref="J1454">_xlfn.IFS(I1454&gt;=750,"Low Risk",AND(I1454&gt;=650,I1454&lt;=749),"Medium Risk",I1454&lt;650,"High Risk")</f>
        <v>Medium Risk</v>
      </c>
      <c r="N1454" s="4"/>
      <c r="P1454" s="26">
        <v>82.64</v>
      </c>
      <c r="Q1454" s="4" t="str">
        <f t="shared" si="172"/>
        <v>Available</v>
      </c>
      <c r="Y1454" s="24" t="s">
        <v>3607</v>
      </c>
      <c r="Z1454" s="24" t="s">
        <v>41</v>
      </c>
      <c r="AA1454" s="84" t="str">
        <f t="shared" si="167"/>
        <v>Pooja Tripathi</v>
      </c>
      <c r="AB1454" s="24">
        <v>69.400000000000006</v>
      </c>
      <c r="AG1454" s="24" t="s">
        <v>3607</v>
      </c>
      <c r="AH1454" s="4" t="str">
        <f t="shared" si="168"/>
        <v>01453</v>
      </c>
      <c r="AP1454" s="4"/>
      <c r="AU1454" s="24" t="s">
        <v>1377</v>
      </c>
      <c r="AV1454" s="46" t="str">
        <f t="shared" si="169"/>
        <v>Approved</v>
      </c>
      <c r="BA1454" s="24" t="s">
        <v>3607</v>
      </c>
      <c r="BB1454" s="70" t="s">
        <v>936</v>
      </c>
      <c r="BC1454" s="4" t="str">
        <f t="shared" si="170"/>
        <v>Rourkela</v>
      </c>
      <c r="BE1454" s="4"/>
      <c r="BF1454" s="4"/>
      <c r="BG1454" s="24" t="s">
        <v>3607</v>
      </c>
      <c r="BH1454" s="24" t="s">
        <v>41</v>
      </c>
      <c r="BI1454" s="4">
        <f t="shared" si="171"/>
        <v>251.78</v>
      </c>
    </row>
    <row r="1455" spans="9:61">
      <c r="I1455" s="26">
        <v>685</v>
      </c>
      <c r="J1455" s="46" t="str" cm="1">
        <f t="array" ref="J1455">_xlfn.IFS(I1455&gt;=750,"Low Risk",AND(I1455&gt;=650,I1455&lt;=749),"Medium Risk",I1455&lt;650,"High Risk")</f>
        <v>Medium Risk</v>
      </c>
      <c r="N1455" s="4"/>
      <c r="P1455" s="24">
        <v>69.400000000000006</v>
      </c>
      <c r="Q1455" s="4" t="str">
        <f t="shared" si="172"/>
        <v>Available</v>
      </c>
      <c r="Y1455" s="26" t="s">
        <v>3609</v>
      </c>
      <c r="Z1455" s="26" t="s">
        <v>28</v>
      </c>
      <c r="AA1455" s="84" t="str">
        <f t="shared" si="167"/>
        <v>Sunita Sahu</v>
      </c>
      <c r="AB1455" s="26">
        <v>84</v>
      </c>
      <c r="AG1455" s="26" t="s">
        <v>3609</v>
      </c>
      <c r="AH1455" s="4" t="str">
        <f t="shared" si="168"/>
        <v>01454</v>
      </c>
      <c r="AP1455" s="4"/>
      <c r="AU1455" s="26" t="s">
        <v>1426</v>
      </c>
      <c r="AV1455" s="46" t="str">
        <f t="shared" si="169"/>
        <v>Under Review</v>
      </c>
      <c r="BA1455" s="26" t="s">
        <v>3609</v>
      </c>
      <c r="BB1455" s="71" t="s">
        <v>1325</v>
      </c>
      <c r="BC1455" s="4" t="str">
        <f t="shared" si="170"/>
        <v>Bhubaneswar</v>
      </c>
      <c r="BE1455" s="4"/>
      <c r="BF1455" s="4"/>
      <c r="BG1455" s="26" t="s">
        <v>3609</v>
      </c>
      <c r="BH1455" s="26" t="s">
        <v>28</v>
      </c>
      <c r="BI1455" s="4">
        <f t="shared" si="171"/>
        <v>162.30000000000001</v>
      </c>
    </row>
    <row r="1456" spans="9:61">
      <c r="I1456" s="24">
        <v>714</v>
      </c>
      <c r="J1456" s="46" t="str" cm="1">
        <f t="array" ref="J1456">_xlfn.IFS(I1456&gt;=750,"Low Risk",AND(I1456&gt;=650,I1456&lt;=749),"Medium Risk",I1456&lt;650,"High Risk")</f>
        <v>Medium Risk</v>
      </c>
      <c r="N1456" s="4"/>
      <c r="P1456" s="26">
        <v>84</v>
      </c>
      <c r="Q1456" s="4" t="str">
        <f t="shared" si="172"/>
        <v>Available</v>
      </c>
      <c r="Y1456" s="24" t="s">
        <v>3610</v>
      </c>
      <c r="Z1456" s="24" t="s">
        <v>32</v>
      </c>
      <c r="AA1456" s="84" t="str">
        <f t="shared" si="167"/>
        <v>Ramesh Behera</v>
      </c>
      <c r="AB1456" s="24">
        <v>37.71</v>
      </c>
      <c r="AG1456" s="24" t="s">
        <v>3610</v>
      </c>
      <c r="AH1456" s="4" t="str">
        <f t="shared" si="168"/>
        <v>01455</v>
      </c>
      <c r="AP1456" s="4"/>
      <c r="AU1456" s="24" t="s">
        <v>1377</v>
      </c>
      <c r="AV1456" s="46" t="str">
        <f t="shared" si="169"/>
        <v>Approved</v>
      </c>
      <c r="BA1456" s="24" t="s">
        <v>3610</v>
      </c>
      <c r="BB1456" s="70" t="s">
        <v>344</v>
      </c>
      <c r="BC1456" s="4" t="str">
        <f t="shared" si="170"/>
        <v>Balasore</v>
      </c>
      <c r="BE1456" s="4"/>
      <c r="BF1456" s="4"/>
      <c r="BG1456" s="24" t="s">
        <v>3610</v>
      </c>
      <c r="BH1456" s="24" t="s">
        <v>32</v>
      </c>
      <c r="BI1456" s="4">
        <f t="shared" si="171"/>
        <v>224.53</v>
      </c>
    </row>
    <row r="1457" spans="9:61">
      <c r="I1457" s="26">
        <v>825</v>
      </c>
      <c r="J1457" s="46" t="str" cm="1">
        <f t="array" ref="J1457">_xlfn.IFS(I1457&gt;=750,"Low Risk",AND(I1457&gt;=650,I1457&lt;=749),"Medium Risk",I1457&lt;650,"High Risk")</f>
        <v>Low Risk</v>
      </c>
      <c r="N1457" s="4"/>
      <c r="P1457" s="24">
        <v>37.71</v>
      </c>
      <c r="Q1457" s="4" t="str">
        <f t="shared" si="172"/>
        <v>Available</v>
      </c>
      <c r="Y1457" s="26" t="s">
        <v>3611</v>
      </c>
      <c r="Z1457" s="26" t="s">
        <v>41</v>
      </c>
      <c r="AA1457" s="84" t="str">
        <f t="shared" si="167"/>
        <v>Pooja Tripathi</v>
      </c>
      <c r="AB1457" s="26">
        <v>50.98</v>
      </c>
      <c r="AG1457" s="26" t="s">
        <v>3611</v>
      </c>
      <c r="AH1457" s="4" t="str">
        <f t="shared" si="168"/>
        <v>01456</v>
      </c>
      <c r="AP1457" s="4"/>
      <c r="AU1457" s="26" t="s">
        <v>1377</v>
      </c>
      <c r="AV1457" s="46" t="str">
        <f t="shared" si="169"/>
        <v>Approved</v>
      </c>
      <c r="BA1457" s="26" t="s">
        <v>3611</v>
      </c>
      <c r="BB1457" s="71" t="s">
        <v>988</v>
      </c>
      <c r="BC1457" s="4" t="str">
        <f t="shared" si="170"/>
        <v>Dhenkanal</v>
      </c>
      <c r="BE1457" s="4"/>
      <c r="BF1457" s="4"/>
      <c r="BG1457" s="26" t="s">
        <v>3611</v>
      </c>
      <c r="BH1457" s="26" t="s">
        <v>41</v>
      </c>
      <c r="BI1457" s="4">
        <f t="shared" si="171"/>
        <v>251.78</v>
      </c>
    </row>
    <row r="1458" spans="9:61">
      <c r="I1458" s="24">
        <v>839</v>
      </c>
      <c r="J1458" s="46" t="str" cm="1">
        <f t="array" ref="J1458">_xlfn.IFS(I1458&gt;=750,"Low Risk",AND(I1458&gt;=650,I1458&lt;=749),"Medium Risk",I1458&lt;650,"High Risk")</f>
        <v>Low Risk</v>
      </c>
      <c r="N1458" s="4"/>
      <c r="P1458" s="26">
        <v>50.98</v>
      </c>
      <c r="Q1458" s="4" t="str">
        <f t="shared" si="172"/>
        <v>Available</v>
      </c>
      <c r="Y1458" s="24" t="s">
        <v>3613</v>
      </c>
      <c r="Z1458" s="24" t="s">
        <v>24</v>
      </c>
      <c r="AA1458" s="84" t="str">
        <f t="shared" si="167"/>
        <v>Bikash Nayak</v>
      </c>
      <c r="AB1458" s="24">
        <v>52.48</v>
      </c>
      <c r="AG1458" s="24" t="s">
        <v>3613</v>
      </c>
      <c r="AH1458" s="4" t="str">
        <f t="shared" si="168"/>
        <v>01457</v>
      </c>
      <c r="AP1458" s="4"/>
      <c r="AU1458" s="24" t="s">
        <v>1377</v>
      </c>
      <c r="AV1458" s="46" t="str">
        <f t="shared" si="169"/>
        <v>Approved</v>
      </c>
      <c r="BA1458" s="24" t="s">
        <v>3613</v>
      </c>
      <c r="BB1458" s="70" t="s">
        <v>682</v>
      </c>
      <c r="BC1458" s="4" t="str">
        <f t="shared" si="170"/>
        <v>Bhubaneswar</v>
      </c>
      <c r="BE1458" s="4"/>
      <c r="BF1458" s="4"/>
      <c r="BG1458" s="24" t="s">
        <v>3613</v>
      </c>
      <c r="BH1458" s="24" t="s">
        <v>24</v>
      </c>
      <c r="BI1458" s="4">
        <f t="shared" si="171"/>
        <v>190.31</v>
      </c>
    </row>
    <row r="1459" spans="9:61">
      <c r="I1459" s="26">
        <v>845</v>
      </c>
      <c r="J1459" s="46" t="str" cm="1">
        <f t="array" ref="J1459">_xlfn.IFS(I1459&gt;=750,"Low Risk",AND(I1459&gt;=650,I1459&lt;=749),"Medium Risk",I1459&lt;650,"High Risk")</f>
        <v>Low Risk</v>
      </c>
      <c r="N1459" s="4"/>
      <c r="P1459" s="24">
        <v>52.48</v>
      </c>
      <c r="Q1459" s="4" t="str">
        <f t="shared" si="172"/>
        <v>Available</v>
      </c>
      <c r="Y1459" s="26" t="s">
        <v>3615</v>
      </c>
      <c r="Z1459" s="26" t="s">
        <v>7</v>
      </c>
      <c r="AA1459" s="84" t="str">
        <f t="shared" si="167"/>
        <v>Rajesh Kumar</v>
      </c>
      <c r="AB1459" s="26">
        <v>33.29</v>
      </c>
      <c r="AG1459" s="26" t="s">
        <v>3615</v>
      </c>
      <c r="AH1459" s="4" t="str">
        <f t="shared" si="168"/>
        <v>01458</v>
      </c>
      <c r="AP1459" s="4"/>
      <c r="AU1459" s="26" t="s">
        <v>1386</v>
      </c>
      <c r="AV1459" s="46" t="str">
        <f t="shared" si="169"/>
        <v>Rejected</v>
      </c>
      <c r="BA1459" s="26" t="s">
        <v>3615</v>
      </c>
      <c r="BB1459" s="71" t="s">
        <v>884</v>
      </c>
      <c r="BC1459" s="4" t="str">
        <f t="shared" si="170"/>
        <v>Bhubaneswar</v>
      </c>
      <c r="BE1459" s="4"/>
      <c r="BF1459" s="4"/>
      <c r="BG1459" s="26" t="s">
        <v>3615</v>
      </c>
      <c r="BH1459" s="26" t="s">
        <v>7</v>
      </c>
      <c r="BI1459" s="4">
        <f t="shared" si="171"/>
        <v>209.86</v>
      </c>
    </row>
    <row r="1460" spans="9:61">
      <c r="I1460" s="24">
        <v>814</v>
      </c>
      <c r="J1460" s="46" t="str" cm="1">
        <f t="array" ref="J1460">_xlfn.IFS(I1460&gt;=750,"Low Risk",AND(I1460&gt;=650,I1460&lt;=749),"Medium Risk",I1460&lt;650,"High Risk")</f>
        <v>Low Risk</v>
      </c>
      <c r="N1460" s="4"/>
      <c r="P1460" s="26">
        <v>33.29</v>
      </c>
      <c r="Q1460" s="4" t="str">
        <f t="shared" si="172"/>
        <v>Available</v>
      </c>
      <c r="Y1460" s="24" t="s">
        <v>3616</v>
      </c>
      <c r="Z1460" s="24" t="s">
        <v>32</v>
      </c>
      <c r="AA1460" s="84" t="str">
        <f t="shared" si="167"/>
        <v>Ramesh Behera</v>
      </c>
      <c r="AB1460" s="24">
        <v>72.87</v>
      </c>
      <c r="AG1460" s="24" t="s">
        <v>3616</v>
      </c>
      <c r="AH1460" s="4" t="str">
        <f t="shared" si="168"/>
        <v>01459</v>
      </c>
      <c r="AP1460" s="4"/>
      <c r="AU1460" s="24" t="s">
        <v>1377</v>
      </c>
      <c r="AV1460" s="46" t="str">
        <f t="shared" si="169"/>
        <v>Approved</v>
      </c>
      <c r="BA1460" s="24" t="s">
        <v>3616</v>
      </c>
      <c r="BB1460" s="70" t="s">
        <v>1217</v>
      </c>
      <c r="BC1460" s="4" t="str">
        <f t="shared" si="170"/>
        <v>Berhampur</v>
      </c>
      <c r="BE1460" s="4"/>
      <c r="BF1460" s="4"/>
      <c r="BG1460" s="24" t="s">
        <v>3616</v>
      </c>
      <c r="BH1460" s="24" t="s">
        <v>32</v>
      </c>
      <c r="BI1460" s="4">
        <f t="shared" si="171"/>
        <v>224.53</v>
      </c>
    </row>
    <row r="1461" spans="9:61">
      <c r="I1461" s="26">
        <v>580</v>
      </c>
      <c r="J1461" s="46" t="str" cm="1">
        <f t="array" ref="J1461">_xlfn.IFS(I1461&gt;=750,"Low Risk",AND(I1461&gt;=650,I1461&lt;=749),"Medium Risk",I1461&lt;650,"High Risk")</f>
        <v>High Risk</v>
      </c>
      <c r="N1461" s="4"/>
      <c r="P1461" s="24">
        <v>72.87</v>
      </c>
      <c r="Q1461" s="4" t="str">
        <f t="shared" si="172"/>
        <v>Available</v>
      </c>
      <c r="Y1461" s="26" t="s">
        <v>3617</v>
      </c>
      <c r="Z1461" s="26" t="s">
        <v>35</v>
      </c>
      <c r="AA1461" s="84" t="str">
        <f t="shared" si="167"/>
        <v>Kavita Rath</v>
      </c>
      <c r="AB1461" s="26">
        <v>5.73</v>
      </c>
      <c r="AG1461" s="26" t="s">
        <v>3617</v>
      </c>
      <c r="AH1461" s="4" t="str">
        <f t="shared" si="168"/>
        <v>01460</v>
      </c>
      <c r="AP1461" s="4"/>
      <c r="AU1461" s="26" t="s">
        <v>1426</v>
      </c>
      <c r="AV1461" s="46" t="str">
        <f t="shared" si="169"/>
        <v>Under Review</v>
      </c>
      <c r="BA1461" s="26" t="s">
        <v>3617</v>
      </c>
      <c r="BB1461" s="71" t="s">
        <v>727</v>
      </c>
      <c r="BC1461" s="4" t="str">
        <f t="shared" si="170"/>
        <v>Bhubaneswar</v>
      </c>
      <c r="BE1461" s="4"/>
      <c r="BF1461" s="4"/>
      <c r="BG1461" s="26" t="s">
        <v>3617</v>
      </c>
      <c r="BH1461" s="26" t="s">
        <v>35</v>
      </c>
      <c r="BI1461" s="4">
        <f t="shared" si="171"/>
        <v>103.83</v>
      </c>
    </row>
    <row r="1462" spans="9:61">
      <c r="I1462" s="24">
        <v>897</v>
      </c>
      <c r="J1462" s="46" t="str" cm="1">
        <f t="array" ref="J1462">_xlfn.IFS(I1462&gt;=750,"Low Risk",AND(I1462&gt;=650,I1462&lt;=749),"Medium Risk",I1462&lt;650,"High Risk")</f>
        <v>Low Risk</v>
      </c>
      <c r="N1462" s="4"/>
      <c r="P1462" s="26">
        <v>5.73</v>
      </c>
      <c r="Q1462" s="4" t="str">
        <f t="shared" si="172"/>
        <v>Available</v>
      </c>
      <c r="Y1462" s="24" t="s">
        <v>3618</v>
      </c>
      <c r="Z1462" s="24" t="s">
        <v>38</v>
      </c>
      <c r="AA1462" s="84" t="str">
        <f t="shared" si="167"/>
        <v>Deepak Mishra</v>
      </c>
      <c r="AB1462" s="24">
        <v>35.89</v>
      </c>
      <c r="AG1462" s="24" t="s">
        <v>3618</v>
      </c>
      <c r="AH1462" s="4" t="str">
        <f t="shared" si="168"/>
        <v>01461</v>
      </c>
      <c r="AP1462" s="4"/>
      <c r="AU1462" s="24" t="s">
        <v>1386</v>
      </c>
      <c r="AV1462" s="46" t="str">
        <f t="shared" si="169"/>
        <v>Rejected</v>
      </c>
      <c r="BA1462" s="24" t="s">
        <v>3618</v>
      </c>
      <c r="BB1462" s="70" t="s">
        <v>458</v>
      </c>
      <c r="BC1462" s="4" t="str">
        <f t="shared" si="170"/>
        <v>Sambalpur</v>
      </c>
      <c r="BE1462" s="4"/>
      <c r="BF1462" s="4"/>
      <c r="BG1462" s="24" t="s">
        <v>3618</v>
      </c>
      <c r="BH1462" s="24" t="s">
        <v>38</v>
      </c>
      <c r="BI1462" s="4">
        <f t="shared" si="171"/>
        <v>144.97999999999999</v>
      </c>
    </row>
    <row r="1463" spans="9:61">
      <c r="I1463" s="26">
        <v>894</v>
      </c>
      <c r="J1463" s="46" t="str" cm="1">
        <f t="array" ref="J1463">_xlfn.IFS(I1463&gt;=750,"Low Risk",AND(I1463&gt;=650,I1463&lt;=749),"Medium Risk",I1463&lt;650,"High Risk")</f>
        <v>Low Risk</v>
      </c>
      <c r="N1463" s="4"/>
      <c r="P1463" s="24">
        <v>35.89</v>
      </c>
      <c r="Q1463" s="4" t="str">
        <f t="shared" si="172"/>
        <v>Available</v>
      </c>
      <c r="Y1463" s="26" t="s">
        <v>3620</v>
      </c>
      <c r="Z1463" s="26" t="s">
        <v>35</v>
      </c>
      <c r="AA1463" s="84" t="str">
        <f t="shared" si="167"/>
        <v>Kavita Rath</v>
      </c>
      <c r="AB1463" s="26">
        <v>53.86</v>
      </c>
      <c r="AG1463" s="26" t="s">
        <v>3620</v>
      </c>
      <c r="AH1463" s="4" t="str">
        <f t="shared" si="168"/>
        <v>01462</v>
      </c>
      <c r="AP1463" s="4"/>
      <c r="AU1463" s="26" t="s">
        <v>1386</v>
      </c>
      <c r="AV1463" s="46" t="str">
        <f t="shared" si="169"/>
        <v>Rejected</v>
      </c>
      <c r="BA1463" s="26" t="s">
        <v>3620</v>
      </c>
      <c r="BB1463" s="71" t="s">
        <v>948</v>
      </c>
      <c r="BC1463" s="4" t="str">
        <f t="shared" si="170"/>
        <v>Sambalpur</v>
      </c>
      <c r="BE1463" s="4"/>
      <c r="BF1463" s="4"/>
      <c r="BG1463" s="26" t="s">
        <v>3620</v>
      </c>
      <c r="BH1463" s="26" t="s">
        <v>35</v>
      </c>
      <c r="BI1463" s="4">
        <f t="shared" si="171"/>
        <v>103.83</v>
      </c>
    </row>
    <row r="1464" spans="9:61">
      <c r="I1464" s="24">
        <v>820</v>
      </c>
      <c r="J1464" s="46" t="str" cm="1">
        <f t="array" ref="J1464">_xlfn.IFS(I1464&gt;=750,"Low Risk",AND(I1464&gt;=650,I1464&lt;=749),"Medium Risk",I1464&lt;650,"High Risk")</f>
        <v>Low Risk</v>
      </c>
      <c r="N1464" s="4"/>
      <c r="P1464" s="26">
        <v>53.86</v>
      </c>
      <c r="Q1464" s="4" t="str">
        <f t="shared" si="172"/>
        <v>Available</v>
      </c>
      <c r="Y1464" s="24" t="s">
        <v>3621</v>
      </c>
      <c r="Z1464" s="24" t="s">
        <v>41</v>
      </c>
      <c r="AA1464" s="84" t="str">
        <f t="shared" si="167"/>
        <v>Pooja Tripathi</v>
      </c>
      <c r="AB1464" s="24">
        <v>60.18</v>
      </c>
      <c r="AG1464" s="24" t="s">
        <v>3621</v>
      </c>
      <c r="AH1464" s="4" t="str">
        <f t="shared" si="168"/>
        <v>01463</v>
      </c>
      <c r="AP1464" s="4"/>
      <c r="AU1464" s="24" t="s">
        <v>1377</v>
      </c>
      <c r="AV1464" s="46" t="str">
        <f t="shared" si="169"/>
        <v>Approved</v>
      </c>
      <c r="BA1464" s="24" t="s">
        <v>3621</v>
      </c>
      <c r="BB1464" s="70" t="s">
        <v>95</v>
      </c>
      <c r="BC1464" s="4" t="str">
        <f t="shared" si="170"/>
        <v>Dhenkanal</v>
      </c>
      <c r="BE1464" s="4"/>
      <c r="BF1464" s="4"/>
      <c r="BG1464" s="24" t="s">
        <v>3621</v>
      </c>
      <c r="BH1464" s="24" t="s">
        <v>41</v>
      </c>
      <c r="BI1464" s="4">
        <f t="shared" si="171"/>
        <v>251.78</v>
      </c>
    </row>
    <row r="1465" spans="9:61">
      <c r="I1465" s="26">
        <v>849</v>
      </c>
      <c r="J1465" s="46" t="str" cm="1">
        <f t="array" ref="J1465">_xlfn.IFS(I1465&gt;=750,"Low Risk",AND(I1465&gt;=650,I1465&lt;=749),"Medium Risk",I1465&lt;650,"High Risk")</f>
        <v>Low Risk</v>
      </c>
      <c r="N1465" s="4"/>
      <c r="P1465" s="24">
        <v>60.18</v>
      </c>
      <c r="Q1465" s="4" t="str">
        <f t="shared" si="172"/>
        <v>Available</v>
      </c>
      <c r="Y1465" s="26" t="s">
        <v>3622</v>
      </c>
      <c r="Z1465" s="26" t="s">
        <v>12</v>
      </c>
      <c r="AA1465" s="84" t="str">
        <f t="shared" si="167"/>
        <v>Priya Mohanty</v>
      </c>
      <c r="AB1465" s="26">
        <v>24.6</v>
      </c>
      <c r="AG1465" s="26" t="s">
        <v>3622</v>
      </c>
      <c r="AH1465" s="4" t="str">
        <f t="shared" si="168"/>
        <v>01464</v>
      </c>
      <c r="AP1465" s="4"/>
      <c r="AU1465" s="26" t="s">
        <v>1377</v>
      </c>
      <c r="AV1465" s="46" t="str">
        <f t="shared" si="169"/>
        <v>Approved</v>
      </c>
      <c r="BA1465" s="26" t="s">
        <v>3622</v>
      </c>
      <c r="BB1465" s="71" t="s">
        <v>942</v>
      </c>
      <c r="BC1465" s="4" t="str">
        <f t="shared" si="170"/>
        <v>Angul</v>
      </c>
      <c r="BE1465" s="4"/>
      <c r="BF1465" s="4"/>
      <c r="BG1465" s="26" t="s">
        <v>3622</v>
      </c>
      <c r="BH1465" s="26" t="s">
        <v>12</v>
      </c>
      <c r="BI1465" s="4">
        <f t="shared" si="171"/>
        <v>105.8</v>
      </c>
    </row>
    <row r="1466" spans="9:61">
      <c r="I1466" s="24">
        <v>703</v>
      </c>
      <c r="J1466" s="46" t="str" cm="1">
        <f t="array" ref="J1466">_xlfn.IFS(I1466&gt;=750,"Low Risk",AND(I1466&gt;=650,I1466&lt;=749),"Medium Risk",I1466&lt;650,"High Risk")</f>
        <v>Medium Risk</v>
      </c>
      <c r="N1466" s="4"/>
      <c r="P1466" s="26">
        <v>24.6</v>
      </c>
      <c r="Q1466" s="4" t="str">
        <f t="shared" si="172"/>
        <v>Available</v>
      </c>
      <c r="Y1466" s="24" t="s">
        <v>3625</v>
      </c>
      <c r="Z1466" s="24" t="s">
        <v>35</v>
      </c>
      <c r="AA1466" s="84" t="str">
        <f t="shared" si="167"/>
        <v>Kavita Rath</v>
      </c>
      <c r="AB1466" s="24">
        <v>97.93</v>
      </c>
      <c r="AG1466" s="24" t="s">
        <v>3625</v>
      </c>
      <c r="AH1466" s="4" t="str">
        <f t="shared" si="168"/>
        <v>01465</v>
      </c>
      <c r="AP1466" s="4"/>
      <c r="AU1466" s="24" t="s">
        <v>1377</v>
      </c>
      <c r="AV1466" s="46" t="str">
        <f t="shared" si="169"/>
        <v>Approved</v>
      </c>
      <c r="BA1466" s="24" t="s">
        <v>3625</v>
      </c>
      <c r="BB1466" s="70" t="s">
        <v>1353</v>
      </c>
      <c r="BC1466" s="4" t="str">
        <f t="shared" si="170"/>
        <v>Bhubaneswar</v>
      </c>
      <c r="BE1466" s="4"/>
      <c r="BF1466" s="4"/>
      <c r="BG1466" s="24" t="s">
        <v>3625</v>
      </c>
      <c r="BH1466" s="24" t="s">
        <v>35</v>
      </c>
      <c r="BI1466" s="4">
        <f t="shared" si="171"/>
        <v>103.83</v>
      </c>
    </row>
    <row r="1467" spans="9:61">
      <c r="I1467" s="26">
        <v>610</v>
      </c>
      <c r="J1467" s="46" t="str" cm="1">
        <f t="array" ref="J1467">_xlfn.IFS(I1467&gt;=750,"Low Risk",AND(I1467&gt;=650,I1467&lt;=749),"Medium Risk",I1467&lt;650,"High Risk")</f>
        <v>High Risk</v>
      </c>
      <c r="N1467" s="4"/>
      <c r="P1467" s="24">
        <v>97.93</v>
      </c>
      <c r="Q1467" s="4" t="str">
        <f t="shared" si="172"/>
        <v>Available</v>
      </c>
      <c r="Y1467" s="26" t="s">
        <v>3626</v>
      </c>
      <c r="Z1467" s="26" t="s">
        <v>20</v>
      </c>
      <c r="AA1467" s="84" t="str">
        <f t="shared" si="167"/>
        <v>Anita Das</v>
      </c>
      <c r="AB1467" s="26">
        <v>71.67</v>
      </c>
      <c r="AG1467" s="26" t="s">
        <v>3626</v>
      </c>
      <c r="AH1467" s="4" t="str">
        <f t="shared" si="168"/>
        <v>01466</v>
      </c>
      <c r="AP1467" s="4"/>
      <c r="AU1467" s="26" t="s">
        <v>1377</v>
      </c>
      <c r="AV1467" s="46" t="str">
        <f t="shared" si="169"/>
        <v>Approved</v>
      </c>
      <c r="BA1467" s="26" t="s">
        <v>3626</v>
      </c>
      <c r="BB1467" s="71" t="s">
        <v>1041</v>
      </c>
      <c r="BC1467" s="4" t="str">
        <f t="shared" si="170"/>
        <v>Jharsuguda</v>
      </c>
      <c r="BE1467" s="4"/>
      <c r="BF1467" s="4"/>
      <c r="BG1467" s="26" t="s">
        <v>3626</v>
      </c>
      <c r="BH1467" s="26" t="s">
        <v>20</v>
      </c>
      <c r="BI1467" s="4">
        <f t="shared" si="171"/>
        <v>104.66</v>
      </c>
    </row>
    <row r="1468" spans="9:61">
      <c r="I1468" s="24">
        <v>577</v>
      </c>
      <c r="J1468" s="46" t="str" cm="1">
        <f t="array" ref="J1468">_xlfn.IFS(I1468&gt;=750,"Low Risk",AND(I1468&gt;=650,I1468&lt;=749),"Medium Risk",I1468&lt;650,"High Risk")</f>
        <v>High Risk</v>
      </c>
      <c r="N1468" s="4"/>
      <c r="P1468" s="26">
        <v>71.67</v>
      </c>
      <c r="Q1468" s="4" t="str">
        <f t="shared" si="172"/>
        <v>Available</v>
      </c>
      <c r="Y1468" s="24" t="s">
        <v>3627</v>
      </c>
      <c r="Z1468" s="24" t="s">
        <v>7</v>
      </c>
      <c r="AA1468" s="84" t="str">
        <f t="shared" si="167"/>
        <v>Rajesh Kumar</v>
      </c>
      <c r="AB1468" s="24">
        <v>4.49</v>
      </c>
      <c r="AG1468" s="24" t="s">
        <v>3627</v>
      </c>
      <c r="AH1468" s="4" t="str">
        <f t="shared" si="168"/>
        <v>01467</v>
      </c>
      <c r="AP1468" s="4"/>
      <c r="AU1468" s="24" t="s">
        <v>1377</v>
      </c>
      <c r="AV1468" s="46" t="str">
        <f t="shared" si="169"/>
        <v>Approved</v>
      </c>
      <c r="BA1468" s="24" t="s">
        <v>3627</v>
      </c>
      <c r="BB1468" s="70" t="s">
        <v>979</v>
      </c>
      <c r="BC1468" s="4" t="str">
        <f t="shared" si="170"/>
        <v>Cuttack</v>
      </c>
      <c r="BE1468" s="4"/>
      <c r="BF1468" s="4"/>
      <c r="BG1468" s="24" t="s">
        <v>3627</v>
      </c>
      <c r="BH1468" s="24" t="s">
        <v>7</v>
      </c>
      <c r="BI1468" s="4">
        <f t="shared" si="171"/>
        <v>209.86</v>
      </c>
    </row>
    <row r="1469" spans="9:61">
      <c r="I1469" s="26">
        <v>698</v>
      </c>
      <c r="J1469" s="46" t="str" cm="1">
        <f t="array" ref="J1469">_xlfn.IFS(I1469&gt;=750,"Low Risk",AND(I1469&gt;=650,I1469&lt;=749),"Medium Risk",I1469&lt;650,"High Risk")</f>
        <v>Medium Risk</v>
      </c>
      <c r="N1469" s="4"/>
      <c r="P1469" s="24">
        <v>4.49</v>
      </c>
      <c r="Q1469" s="4" t="str">
        <f t="shared" si="172"/>
        <v>Available</v>
      </c>
      <c r="Y1469" s="26" t="s">
        <v>3629</v>
      </c>
      <c r="Z1469" s="26" t="s">
        <v>12</v>
      </c>
      <c r="AA1469" s="84" t="str">
        <f t="shared" si="167"/>
        <v>Priya Mohanty</v>
      </c>
      <c r="AB1469" s="26">
        <v>11.87</v>
      </c>
      <c r="AG1469" s="26" t="s">
        <v>3629</v>
      </c>
      <c r="AH1469" s="4" t="str">
        <f t="shared" si="168"/>
        <v>01468</v>
      </c>
      <c r="AP1469" s="4"/>
      <c r="AU1469" s="26" t="s">
        <v>1377</v>
      </c>
      <c r="AV1469" s="46" t="str">
        <f t="shared" si="169"/>
        <v>Approved</v>
      </c>
      <c r="BA1469" s="26" t="s">
        <v>3629</v>
      </c>
      <c r="BB1469" s="71" t="s">
        <v>1003</v>
      </c>
      <c r="BC1469" s="4" t="str">
        <f t="shared" si="170"/>
        <v>Bhubaneswar</v>
      </c>
      <c r="BE1469" s="4"/>
      <c r="BF1469" s="4"/>
      <c r="BG1469" s="26" t="s">
        <v>3629</v>
      </c>
      <c r="BH1469" s="26" t="s">
        <v>12</v>
      </c>
      <c r="BI1469" s="4">
        <f t="shared" si="171"/>
        <v>105.8</v>
      </c>
    </row>
    <row r="1470" spans="9:61">
      <c r="I1470" s="24">
        <v>839</v>
      </c>
      <c r="J1470" s="46" t="str" cm="1">
        <f t="array" ref="J1470">_xlfn.IFS(I1470&gt;=750,"Low Risk",AND(I1470&gt;=650,I1470&lt;=749),"Medium Risk",I1470&lt;650,"High Risk")</f>
        <v>Low Risk</v>
      </c>
      <c r="N1470" s="4"/>
      <c r="P1470" s="26">
        <v>11.87</v>
      </c>
      <c r="Q1470" s="4" t="str">
        <f t="shared" si="172"/>
        <v>Available</v>
      </c>
      <c r="Y1470" s="24" t="s">
        <v>3631</v>
      </c>
      <c r="Z1470" s="24" t="s">
        <v>35</v>
      </c>
      <c r="AA1470" s="84" t="str">
        <f t="shared" si="167"/>
        <v>Kavita Rath</v>
      </c>
      <c r="AB1470" s="24">
        <v>79.760000000000005</v>
      </c>
      <c r="AG1470" s="24" t="s">
        <v>3631</v>
      </c>
      <c r="AH1470" s="4" t="str">
        <f t="shared" si="168"/>
        <v>01469</v>
      </c>
      <c r="AP1470" s="4"/>
      <c r="AU1470" s="24" t="s">
        <v>1386</v>
      </c>
      <c r="AV1470" s="46" t="str">
        <f t="shared" si="169"/>
        <v>Rejected</v>
      </c>
      <c r="BA1470" s="24" t="s">
        <v>3631</v>
      </c>
      <c r="BB1470" s="70" t="s">
        <v>682</v>
      </c>
      <c r="BC1470" s="4" t="str">
        <f t="shared" si="170"/>
        <v>Bhubaneswar</v>
      </c>
      <c r="BE1470" s="4"/>
      <c r="BF1470" s="4"/>
      <c r="BG1470" s="24" t="s">
        <v>3631</v>
      </c>
      <c r="BH1470" s="24" t="s">
        <v>35</v>
      </c>
      <c r="BI1470" s="4">
        <f t="shared" si="171"/>
        <v>103.83</v>
      </c>
    </row>
    <row r="1471" spans="9:61">
      <c r="I1471" s="26">
        <v>602</v>
      </c>
      <c r="J1471" s="46" t="str" cm="1">
        <f t="array" ref="J1471">_xlfn.IFS(I1471&gt;=750,"Low Risk",AND(I1471&gt;=650,I1471&lt;=749),"Medium Risk",I1471&lt;650,"High Risk")</f>
        <v>High Risk</v>
      </c>
      <c r="N1471" s="4"/>
      <c r="P1471" s="24">
        <v>79.760000000000005</v>
      </c>
      <c r="Q1471" s="4" t="str">
        <f t="shared" si="172"/>
        <v>Available</v>
      </c>
      <c r="Y1471" s="26" t="s">
        <v>3632</v>
      </c>
      <c r="Z1471" s="26" t="s">
        <v>20</v>
      </c>
      <c r="AA1471" s="84" t="str">
        <f t="shared" si="167"/>
        <v>Anita Das</v>
      </c>
      <c r="AB1471" s="26">
        <v>75.569999999999993</v>
      </c>
      <c r="AG1471" s="26" t="s">
        <v>3632</v>
      </c>
      <c r="AH1471" s="4" t="str">
        <f t="shared" si="168"/>
        <v>01470</v>
      </c>
      <c r="AP1471" s="4"/>
      <c r="AU1471" s="26" t="s">
        <v>1386</v>
      </c>
      <c r="AV1471" s="46" t="str">
        <f t="shared" si="169"/>
        <v>Rejected</v>
      </c>
      <c r="BA1471" s="26" t="s">
        <v>3632</v>
      </c>
      <c r="BB1471" s="71" t="s">
        <v>1344</v>
      </c>
      <c r="BC1471" s="4" t="str">
        <f t="shared" si="170"/>
        <v>Balasore</v>
      </c>
      <c r="BE1471" s="4"/>
      <c r="BF1471" s="4"/>
      <c r="BG1471" s="26" t="s">
        <v>3632</v>
      </c>
      <c r="BH1471" s="26" t="s">
        <v>20</v>
      </c>
      <c r="BI1471" s="4">
        <f t="shared" si="171"/>
        <v>104.66</v>
      </c>
    </row>
    <row r="1472" spans="9:61">
      <c r="I1472" s="24">
        <v>828</v>
      </c>
      <c r="J1472" s="46" t="str" cm="1">
        <f t="array" ref="J1472">_xlfn.IFS(I1472&gt;=750,"Low Risk",AND(I1472&gt;=650,I1472&lt;=749),"Medium Risk",I1472&lt;650,"High Risk")</f>
        <v>Low Risk</v>
      </c>
      <c r="N1472" s="4"/>
      <c r="P1472" s="26">
        <v>75.569999999999993</v>
      </c>
      <c r="Q1472" s="4" t="str">
        <f t="shared" si="172"/>
        <v>Available</v>
      </c>
      <c r="Y1472" s="24" t="s">
        <v>3634</v>
      </c>
      <c r="Z1472" s="24" t="s">
        <v>20</v>
      </c>
      <c r="AA1472" s="84" t="str">
        <f t="shared" si="167"/>
        <v>Anita Das</v>
      </c>
      <c r="AB1472" s="24">
        <v>77.42</v>
      </c>
      <c r="AG1472" s="24" t="s">
        <v>3634</v>
      </c>
      <c r="AH1472" s="4" t="str">
        <f t="shared" si="168"/>
        <v>01471</v>
      </c>
      <c r="AP1472" s="4"/>
      <c r="AU1472" s="24" t="s">
        <v>1377</v>
      </c>
      <c r="AV1472" s="46" t="str">
        <f t="shared" si="169"/>
        <v>Approved</v>
      </c>
      <c r="BA1472" s="24" t="s">
        <v>3634</v>
      </c>
      <c r="BB1472" s="70" t="s">
        <v>650</v>
      </c>
      <c r="BC1472" s="4" t="str">
        <f t="shared" si="170"/>
        <v>Jharsuguda</v>
      </c>
      <c r="BE1472" s="4"/>
      <c r="BF1472" s="4"/>
      <c r="BG1472" s="24" t="s">
        <v>3634</v>
      </c>
      <c r="BH1472" s="24" t="s">
        <v>20</v>
      </c>
      <c r="BI1472" s="4">
        <f t="shared" si="171"/>
        <v>104.66</v>
      </c>
    </row>
    <row r="1473" spans="9:61">
      <c r="I1473" s="26">
        <v>747</v>
      </c>
      <c r="J1473" s="46" t="str" cm="1">
        <f t="array" ref="J1473">_xlfn.IFS(I1473&gt;=750,"Low Risk",AND(I1473&gt;=650,I1473&lt;=749),"Medium Risk",I1473&lt;650,"High Risk")</f>
        <v>Medium Risk</v>
      </c>
      <c r="N1473" s="4"/>
      <c r="P1473" s="24">
        <v>77.42</v>
      </c>
      <c r="Q1473" s="4" t="str">
        <f t="shared" si="172"/>
        <v>Available</v>
      </c>
      <c r="Y1473" s="26" t="s">
        <v>3635</v>
      </c>
      <c r="Z1473" s="26" t="s">
        <v>7</v>
      </c>
      <c r="AA1473" s="84" t="str">
        <f t="shared" si="167"/>
        <v>Rajesh Kumar</v>
      </c>
      <c r="AB1473" s="26">
        <v>23.6</v>
      </c>
      <c r="AG1473" s="26" t="s">
        <v>3635</v>
      </c>
      <c r="AH1473" s="4" t="str">
        <f t="shared" si="168"/>
        <v>01472</v>
      </c>
      <c r="AP1473" s="4"/>
      <c r="AU1473" s="26" t="s">
        <v>1377</v>
      </c>
      <c r="AV1473" s="46" t="str">
        <f t="shared" si="169"/>
        <v>Approved</v>
      </c>
      <c r="BA1473" s="26" t="s">
        <v>3635</v>
      </c>
      <c r="BB1473" s="71" t="s">
        <v>80</v>
      </c>
      <c r="BC1473" s="4" t="str">
        <f t="shared" si="170"/>
        <v>Cuttack</v>
      </c>
      <c r="BE1473" s="4"/>
      <c r="BF1473" s="4"/>
      <c r="BG1473" s="26" t="s">
        <v>3635</v>
      </c>
      <c r="BH1473" s="26" t="s">
        <v>7</v>
      </c>
      <c r="BI1473" s="4">
        <f t="shared" si="171"/>
        <v>209.86</v>
      </c>
    </row>
    <row r="1474" spans="9:61">
      <c r="I1474" s="24">
        <v>649</v>
      </c>
      <c r="J1474" s="46" t="str" cm="1">
        <f t="array" ref="J1474">_xlfn.IFS(I1474&gt;=750,"Low Risk",AND(I1474&gt;=650,I1474&lt;=749),"Medium Risk",I1474&lt;650,"High Risk")</f>
        <v>High Risk</v>
      </c>
      <c r="N1474" s="4"/>
      <c r="P1474" s="26">
        <v>23.6</v>
      </c>
      <c r="Q1474" s="4" t="str">
        <f t="shared" si="172"/>
        <v>Available</v>
      </c>
      <c r="Y1474" s="24" t="s">
        <v>3636</v>
      </c>
      <c r="Z1474" s="24" t="s">
        <v>32</v>
      </c>
      <c r="AA1474" s="84" t="str">
        <f t="shared" si="167"/>
        <v>Ramesh Behera</v>
      </c>
      <c r="AB1474" s="24">
        <v>81.17</v>
      </c>
      <c r="AG1474" s="24" t="s">
        <v>3636</v>
      </c>
      <c r="AH1474" s="4" t="str">
        <f t="shared" si="168"/>
        <v>01473</v>
      </c>
      <c r="AP1474" s="4"/>
      <c r="AU1474" s="24" t="s">
        <v>1377</v>
      </c>
      <c r="AV1474" s="46" t="str">
        <f t="shared" si="169"/>
        <v>Approved</v>
      </c>
      <c r="BA1474" s="24" t="s">
        <v>3636</v>
      </c>
      <c r="BB1474" s="70" t="s">
        <v>990</v>
      </c>
      <c r="BC1474" s="4" t="str">
        <f t="shared" si="170"/>
        <v>Balasore</v>
      </c>
      <c r="BE1474" s="4"/>
      <c r="BF1474" s="4"/>
      <c r="BG1474" s="24" t="s">
        <v>3636</v>
      </c>
      <c r="BH1474" s="24" t="s">
        <v>32</v>
      </c>
      <c r="BI1474" s="4">
        <f t="shared" si="171"/>
        <v>224.53</v>
      </c>
    </row>
    <row r="1475" spans="9:61">
      <c r="I1475" s="26">
        <v>628</v>
      </c>
      <c r="J1475" s="46" t="str" cm="1">
        <f t="array" ref="J1475">_xlfn.IFS(I1475&gt;=750,"Low Risk",AND(I1475&gt;=650,I1475&lt;=749),"Medium Risk",I1475&lt;650,"High Risk")</f>
        <v>High Risk</v>
      </c>
      <c r="N1475" s="4"/>
      <c r="P1475" s="24">
        <v>81.17</v>
      </c>
      <c r="Q1475" s="4" t="str">
        <f t="shared" si="172"/>
        <v>Available</v>
      </c>
      <c r="Y1475" s="26" t="s">
        <v>3637</v>
      </c>
      <c r="Z1475" s="26" t="s">
        <v>16</v>
      </c>
      <c r="AA1475" s="84" t="str">
        <f t="shared" ref="AA1475:AA1538" si="173">VLOOKUP(Z1475,$W$2:$X$11,2,FALSE)</f>
        <v>Suresh Panda</v>
      </c>
      <c r="AB1475" s="26">
        <v>27.12</v>
      </c>
      <c r="AG1475" s="26" t="s">
        <v>3637</v>
      </c>
      <c r="AH1475" s="4" t="str">
        <f t="shared" ref="AH1475:AH1538" si="174">RIGHT(AG1475,5)</f>
        <v>01474</v>
      </c>
      <c r="AP1475" s="4"/>
      <c r="AU1475" s="26" t="s">
        <v>1377</v>
      </c>
      <c r="AV1475" s="46" t="str">
        <f t="shared" ref="AV1475:AV1538" si="175">PROPER(TRIM(AU1475))</f>
        <v>Approved</v>
      </c>
      <c r="BA1475" s="26" t="s">
        <v>3637</v>
      </c>
      <c r="BB1475" s="71" t="s">
        <v>995</v>
      </c>
      <c r="BC1475" s="4" t="str">
        <f t="shared" ref="BC1475:BC1538" si="176">VLOOKUP(BB1475,$AY$2:$AZ$501,2,FALSE)</f>
        <v>Puri</v>
      </c>
      <c r="BE1475" s="4"/>
      <c r="BF1475" s="4"/>
      <c r="BG1475" s="26" t="s">
        <v>3637</v>
      </c>
      <c r="BH1475" s="26" t="s">
        <v>16</v>
      </c>
      <c r="BI1475" s="4">
        <f t="shared" ref="BI1475:BI1538" si="177">VLOOKUP(BH1475,$BE$2:$BF$11,2,FALSE)</f>
        <v>197.62</v>
      </c>
    </row>
    <row r="1476" spans="9:61">
      <c r="I1476" s="24">
        <v>666</v>
      </c>
      <c r="J1476" s="46" t="str" cm="1">
        <f t="array" ref="J1476">_xlfn.IFS(I1476&gt;=750,"Low Risk",AND(I1476&gt;=650,I1476&lt;=749),"Medium Risk",I1476&lt;650,"High Risk")</f>
        <v>Medium Risk</v>
      </c>
      <c r="N1476" s="4"/>
      <c r="P1476" s="26">
        <v>27.12</v>
      </c>
      <c r="Q1476" s="4" t="str">
        <f t="shared" si="172"/>
        <v>Available</v>
      </c>
      <c r="Y1476" s="24" t="s">
        <v>3638</v>
      </c>
      <c r="Z1476" s="24" t="s">
        <v>28</v>
      </c>
      <c r="AA1476" s="84" t="str">
        <f t="shared" si="173"/>
        <v>Sunita Sahu</v>
      </c>
      <c r="AB1476" s="24">
        <v>97.7</v>
      </c>
      <c r="AG1476" s="24" t="s">
        <v>3638</v>
      </c>
      <c r="AH1476" s="4" t="str">
        <f t="shared" si="174"/>
        <v>01475</v>
      </c>
      <c r="AP1476" s="4"/>
      <c r="AU1476" s="24" t="s">
        <v>1426</v>
      </c>
      <c r="AV1476" s="46" t="str">
        <f t="shared" si="175"/>
        <v>Under Review</v>
      </c>
      <c r="BA1476" s="24" t="s">
        <v>3638</v>
      </c>
      <c r="BB1476" s="70" t="s">
        <v>294</v>
      </c>
      <c r="BC1476" s="4" t="str">
        <f t="shared" si="176"/>
        <v>Bhubaneswar</v>
      </c>
      <c r="BE1476" s="4"/>
      <c r="BF1476" s="4"/>
      <c r="BG1476" s="24" t="s">
        <v>3638</v>
      </c>
      <c r="BH1476" s="24" t="s">
        <v>28</v>
      </c>
      <c r="BI1476" s="4">
        <f t="shared" si="177"/>
        <v>162.30000000000001</v>
      </c>
    </row>
    <row r="1477" spans="9:61">
      <c r="I1477" s="26">
        <v>622</v>
      </c>
      <c r="J1477" s="46" t="str" cm="1">
        <f t="array" ref="J1477">_xlfn.IFS(I1477&gt;=750,"Low Risk",AND(I1477&gt;=650,I1477&lt;=749),"Medium Risk",I1477&lt;650,"High Risk")</f>
        <v>High Risk</v>
      </c>
      <c r="N1477" s="4"/>
      <c r="P1477" s="24">
        <v>97.7</v>
      </c>
      <c r="Q1477" s="4" t="str">
        <f t="shared" si="172"/>
        <v>Available</v>
      </c>
      <c r="Y1477" s="26" t="s">
        <v>3639</v>
      </c>
      <c r="Z1477" s="26" t="s">
        <v>12</v>
      </c>
      <c r="AA1477" s="84" t="str">
        <f t="shared" si="173"/>
        <v>Priya Mohanty</v>
      </c>
      <c r="AB1477" s="26">
        <v>79.930000000000007</v>
      </c>
      <c r="AG1477" s="26" t="s">
        <v>3639</v>
      </c>
      <c r="AH1477" s="4" t="str">
        <f t="shared" si="174"/>
        <v>01476</v>
      </c>
      <c r="AP1477" s="4"/>
      <c r="AU1477" s="26" t="s">
        <v>1386</v>
      </c>
      <c r="AV1477" s="46" t="str">
        <f t="shared" si="175"/>
        <v>Rejected</v>
      </c>
      <c r="BA1477" s="26" t="s">
        <v>3639</v>
      </c>
      <c r="BB1477" s="71" t="s">
        <v>492</v>
      </c>
      <c r="BC1477" s="4" t="str">
        <f t="shared" si="176"/>
        <v>Dhenkanal</v>
      </c>
      <c r="BE1477" s="4"/>
      <c r="BF1477" s="4"/>
      <c r="BG1477" s="26" t="s">
        <v>3639</v>
      </c>
      <c r="BH1477" s="26" t="s">
        <v>12</v>
      </c>
      <c r="BI1477" s="4">
        <f t="shared" si="177"/>
        <v>105.8</v>
      </c>
    </row>
    <row r="1478" spans="9:61">
      <c r="I1478" s="24">
        <v>652</v>
      </c>
      <c r="J1478" s="46" t="str" cm="1">
        <f t="array" ref="J1478">_xlfn.IFS(I1478&gt;=750,"Low Risk",AND(I1478&gt;=650,I1478&lt;=749),"Medium Risk",I1478&lt;650,"High Risk")</f>
        <v>Medium Risk</v>
      </c>
      <c r="N1478" s="4"/>
      <c r="P1478" s="26">
        <v>79.930000000000007</v>
      </c>
      <c r="Q1478" s="4" t="str">
        <f t="shared" ref="Q1478:Q1541" si="178">IF(ISBLANK(P1478),"missing","Available")</f>
        <v>Available</v>
      </c>
      <c r="Y1478" s="24" t="s">
        <v>3640</v>
      </c>
      <c r="Z1478" s="24" t="s">
        <v>7</v>
      </c>
      <c r="AA1478" s="84" t="str">
        <f t="shared" si="173"/>
        <v>Rajesh Kumar</v>
      </c>
      <c r="AB1478" s="24">
        <v>21.4</v>
      </c>
      <c r="AG1478" s="24" t="s">
        <v>3640</v>
      </c>
      <c r="AH1478" s="4" t="str">
        <f t="shared" si="174"/>
        <v>01477</v>
      </c>
      <c r="AP1478" s="4"/>
      <c r="AU1478" s="24" t="s">
        <v>1381</v>
      </c>
      <c r="AV1478" s="46" t="str">
        <f t="shared" si="175"/>
        <v>Rejected</v>
      </c>
      <c r="BA1478" s="24" t="s">
        <v>3640</v>
      </c>
      <c r="BB1478" s="70" t="s">
        <v>1342</v>
      </c>
      <c r="BC1478" s="4" t="str">
        <f t="shared" si="176"/>
        <v>Bhubaneswar</v>
      </c>
      <c r="BE1478" s="4"/>
      <c r="BF1478" s="4"/>
      <c r="BG1478" s="24" t="s">
        <v>3640</v>
      </c>
      <c r="BH1478" s="24" t="s">
        <v>7</v>
      </c>
      <c r="BI1478" s="4">
        <f t="shared" si="177"/>
        <v>209.86</v>
      </c>
    </row>
    <row r="1479" spans="9:61">
      <c r="I1479" s="26">
        <v>818</v>
      </c>
      <c r="J1479" s="46" t="str" cm="1">
        <f t="array" ref="J1479">_xlfn.IFS(I1479&gt;=750,"Low Risk",AND(I1479&gt;=650,I1479&lt;=749),"Medium Risk",I1479&lt;650,"High Risk")</f>
        <v>Low Risk</v>
      </c>
      <c r="N1479" s="4"/>
      <c r="P1479" s="24">
        <v>21.4</v>
      </c>
      <c r="Q1479" s="4" t="str">
        <f t="shared" si="178"/>
        <v>Available</v>
      </c>
      <c r="Y1479" s="26" t="s">
        <v>3641</v>
      </c>
      <c r="Z1479" s="26" t="s">
        <v>24</v>
      </c>
      <c r="AA1479" s="84" t="str">
        <f t="shared" si="173"/>
        <v>Bikash Nayak</v>
      </c>
      <c r="AB1479" s="26">
        <v>38.82</v>
      </c>
      <c r="AG1479" s="26" t="s">
        <v>3641</v>
      </c>
      <c r="AH1479" s="4" t="str">
        <f t="shared" si="174"/>
        <v>01478</v>
      </c>
      <c r="AP1479" s="4"/>
      <c r="AU1479" s="26" t="s">
        <v>1386</v>
      </c>
      <c r="AV1479" s="46" t="str">
        <f t="shared" si="175"/>
        <v>Rejected</v>
      </c>
      <c r="BA1479" s="26" t="s">
        <v>3641</v>
      </c>
      <c r="BB1479" s="71" t="s">
        <v>1263</v>
      </c>
      <c r="BC1479" s="4" t="str">
        <f t="shared" si="176"/>
        <v>Angul</v>
      </c>
      <c r="BE1479" s="4"/>
      <c r="BF1479" s="4"/>
      <c r="BG1479" s="26" t="s">
        <v>3641</v>
      </c>
      <c r="BH1479" s="26" t="s">
        <v>24</v>
      </c>
      <c r="BI1479" s="4">
        <f t="shared" si="177"/>
        <v>190.31</v>
      </c>
    </row>
    <row r="1480" spans="9:61">
      <c r="I1480" s="24">
        <v>644</v>
      </c>
      <c r="J1480" s="46" t="str" cm="1">
        <f t="array" ref="J1480">_xlfn.IFS(I1480&gt;=750,"Low Risk",AND(I1480&gt;=650,I1480&lt;=749),"Medium Risk",I1480&lt;650,"High Risk")</f>
        <v>High Risk</v>
      </c>
      <c r="N1480" s="4"/>
      <c r="P1480" s="26">
        <v>38.82</v>
      </c>
      <c r="Q1480" s="4" t="str">
        <f t="shared" si="178"/>
        <v>Available</v>
      </c>
      <c r="Y1480" s="24" t="s">
        <v>3643</v>
      </c>
      <c r="Z1480" s="24" t="s">
        <v>16</v>
      </c>
      <c r="AA1480" s="84" t="str">
        <f t="shared" si="173"/>
        <v>Suresh Panda</v>
      </c>
      <c r="AB1480" s="24"/>
      <c r="AG1480" s="24" t="s">
        <v>3643</v>
      </c>
      <c r="AH1480" s="4" t="str">
        <f t="shared" si="174"/>
        <v>01479</v>
      </c>
      <c r="AP1480" s="4"/>
      <c r="AU1480" s="24" t="s">
        <v>1377</v>
      </c>
      <c r="AV1480" s="46" t="str">
        <f t="shared" si="175"/>
        <v>Approved</v>
      </c>
      <c r="BA1480" s="24" t="s">
        <v>3643</v>
      </c>
      <c r="BB1480" s="70" t="s">
        <v>240</v>
      </c>
      <c r="BC1480" s="4" t="str">
        <f t="shared" si="176"/>
        <v>Angul</v>
      </c>
      <c r="BE1480" s="4"/>
      <c r="BF1480" s="4"/>
      <c r="BG1480" s="24" t="s">
        <v>3643</v>
      </c>
      <c r="BH1480" s="24" t="s">
        <v>16</v>
      </c>
      <c r="BI1480" s="4">
        <f t="shared" si="177"/>
        <v>197.62</v>
      </c>
    </row>
    <row r="1481" spans="9:61">
      <c r="I1481" s="26">
        <v>829</v>
      </c>
      <c r="J1481" s="46" t="str" cm="1">
        <f t="array" ref="J1481">_xlfn.IFS(I1481&gt;=750,"Low Risk",AND(I1481&gt;=650,I1481&lt;=749),"Medium Risk",I1481&lt;650,"High Risk")</f>
        <v>Low Risk</v>
      </c>
      <c r="N1481" s="4"/>
      <c r="P1481" s="24"/>
      <c r="Q1481" s="4" t="str">
        <f t="shared" si="178"/>
        <v>missing</v>
      </c>
      <c r="Y1481" s="26" t="s">
        <v>3646</v>
      </c>
      <c r="Z1481" s="26" t="s">
        <v>35</v>
      </c>
      <c r="AA1481" s="84" t="str">
        <f t="shared" si="173"/>
        <v>Kavita Rath</v>
      </c>
      <c r="AB1481" s="26">
        <v>24.49</v>
      </c>
      <c r="AG1481" s="26" t="s">
        <v>3646</v>
      </c>
      <c r="AH1481" s="4" t="str">
        <f t="shared" si="174"/>
        <v>01480</v>
      </c>
      <c r="AP1481" s="4"/>
      <c r="AU1481" s="26" t="s">
        <v>1377</v>
      </c>
      <c r="AV1481" s="46" t="str">
        <f t="shared" si="175"/>
        <v>Approved</v>
      </c>
      <c r="BA1481" s="26" t="s">
        <v>3646</v>
      </c>
      <c r="BB1481" s="71" t="s">
        <v>985</v>
      </c>
      <c r="BC1481" s="4" t="str">
        <f t="shared" si="176"/>
        <v>Balasore</v>
      </c>
      <c r="BE1481" s="4"/>
      <c r="BF1481" s="4"/>
      <c r="BG1481" s="26" t="s">
        <v>3646</v>
      </c>
      <c r="BH1481" s="26" t="s">
        <v>35</v>
      </c>
      <c r="BI1481" s="4">
        <f t="shared" si="177"/>
        <v>103.83</v>
      </c>
    </row>
    <row r="1482" spans="9:61">
      <c r="I1482" s="24">
        <v>800</v>
      </c>
      <c r="J1482" s="46" t="str" cm="1">
        <f t="array" ref="J1482">_xlfn.IFS(I1482&gt;=750,"Low Risk",AND(I1482&gt;=650,I1482&lt;=749),"Medium Risk",I1482&lt;650,"High Risk")</f>
        <v>Low Risk</v>
      </c>
      <c r="N1482" s="4"/>
      <c r="P1482" s="26">
        <v>24.49</v>
      </c>
      <c r="Q1482" s="4" t="str">
        <f t="shared" si="178"/>
        <v>Available</v>
      </c>
      <c r="Y1482" s="24" t="s">
        <v>3647</v>
      </c>
      <c r="Z1482" s="24" t="s">
        <v>35</v>
      </c>
      <c r="AA1482" s="84" t="str">
        <f t="shared" si="173"/>
        <v>Kavita Rath</v>
      </c>
      <c r="AB1482" s="24">
        <v>55.01</v>
      </c>
      <c r="AG1482" s="24" t="s">
        <v>3647</v>
      </c>
      <c r="AH1482" s="4" t="str">
        <f t="shared" si="174"/>
        <v>01481</v>
      </c>
      <c r="AP1482" s="4"/>
      <c r="AU1482" s="24" t="s">
        <v>1377</v>
      </c>
      <c r="AV1482" s="46" t="str">
        <f t="shared" si="175"/>
        <v>Approved</v>
      </c>
      <c r="BA1482" s="24" t="s">
        <v>3647</v>
      </c>
      <c r="BB1482" s="70" t="s">
        <v>217</v>
      </c>
      <c r="BC1482" s="4" t="str">
        <f t="shared" si="176"/>
        <v>Puri</v>
      </c>
      <c r="BE1482" s="4"/>
      <c r="BF1482" s="4"/>
      <c r="BG1482" s="24" t="s">
        <v>3647</v>
      </c>
      <c r="BH1482" s="24" t="s">
        <v>35</v>
      </c>
      <c r="BI1482" s="4">
        <f t="shared" si="177"/>
        <v>103.83</v>
      </c>
    </row>
    <row r="1483" spans="9:61">
      <c r="I1483" s="26">
        <v>694</v>
      </c>
      <c r="J1483" s="46" t="str" cm="1">
        <f t="array" ref="J1483">_xlfn.IFS(I1483&gt;=750,"Low Risk",AND(I1483&gt;=650,I1483&lt;=749),"Medium Risk",I1483&lt;650,"High Risk")</f>
        <v>Medium Risk</v>
      </c>
      <c r="N1483" s="4"/>
      <c r="P1483" s="24">
        <v>55.01</v>
      </c>
      <c r="Q1483" s="4" t="str">
        <f t="shared" si="178"/>
        <v>Available</v>
      </c>
      <c r="Y1483" s="26" t="s">
        <v>3648</v>
      </c>
      <c r="Z1483" s="26" t="s">
        <v>16</v>
      </c>
      <c r="AA1483" s="84" t="str">
        <f t="shared" si="173"/>
        <v>Suresh Panda</v>
      </c>
      <c r="AB1483" s="26">
        <v>33.520000000000003</v>
      </c>
      <c r="AG1483" s="26" t="s">
        <v>3648</v>
      </c>
      <c r="AH1483" s="4" t="str">
        <f t="shared" si="174"/>
        <v>01482</v>
      </c>
      <c r="AP1483" s="4"/>
      <c r="AU1483" s="26" t="s">
        <v>1377</v>
      </c>
      <c r="AV1483" s="46" t="str">
        <f t="shared" si="175"/>
        <v>Approved</v>
      </c>
      <c r="BA1483" s="26" t="s">
        <v>3648</v>
      </c>
      <c r="BB1483" s="71" t="s">
        <v>1246</v>
      </c>
      <c r="BC1483" s="4" t="str">
        <f t="shared" si="176"/>
        <v>Puri</v>
      </c>
      <c r="BE1483" s="4"/>
      <c r="BF1483" s="4"/>
      <c r="BG1483" s="26" t="s">
        <v>3648</v>
      </c>
      <c r="BH1483" s="26" t="s">
        <v>16</v>
      </c>
      <c r="BI1483" s="4">
        <f t="shared" si="177"/>
        <v>197.62</v>
      </c>
    </row>
    <row r="1484" spans="9:61">
      <c r="I1484" s="24">
        <v>777</v>
      </c>
      <c r="J1484" s="46" t="str" cm="1">
        <f t="array" ref="J1484">_xlfn.IFS(I1484&gt;=750,"Low Risk",AND(I1484&gt;=650,I1484&lt;=749),"Medium Risk",I1484&lt;650,"High Risk")</f>
        <v>Low Risk</v>
      </c>
      <c r="N1484" s="4"/>
      <c r="P1484" s="26">
        <v>33.520000000000003</v>
      </c>
      <c r="Q1484" s="4" t="str">
        <f t="shared" si="178"/>
        <v>Available</v>
      </c>
      <c r="Y1484" s="24" t="s">
        <v>3649</v>
      </c>
      <c r="Z1484" s="24" t="s">
        <v>41</v>
      </c>
      <c r="AA1484" s="84" t="str">
        <f t="shared" si="173"/>
        <v>Pooja Tripathi</v>
      </c>
      <c r="AB1484" s="24">
        <v>79.81</v>
      </c>
      <c r="AG1484" s="24" t="s">
        <v>3649</v>
      </c>
      <c r="AH1484" s="4" t="str">
        <f t="shared" si="174"/>
        <v>01483</v>
      </c>
      <c r="AP1484" s="4"/>
      <c r="AU1484" s="24" t="s">
        <v>1386</v>
      </c>
      <c r="AV1484" s="46" t="str">
        <f t="shared" si="175"/>
        <v>Rejected</v>
      </c>
      <c r="BA1484" s="24" t="s">
        <v>3649</v>
      </c>
      <c r="BB1484" s="70" t="s">
        <v>414</v>
      </c>
      <c r="BC1484" s="4" t="str">
        <f t="shared" si="176"/>
        <v>Cuttack</v>
      </c>
      <c r="BE1484" s="4"/>
      <c r="BF1484" s="4"/>
      <c r="BG1484" s="24" t="s">
        <v>3649</v>
      </c>
      <c r="BH1484" s="24" t="s">
        <v>41</v>
      </c>
      <c r="BI1484" s="4">
        <f t="shared" si="177"/>
        <v>251.78</v>
      </c>
    </row>
    <row r="1485" spans="9:61">
      <c r="I1485" s="26">
        <v>702</v>
      </c>
      <c r="J1485" s="46" t="str" cm="1">
        <f t="array" ref="J1485">_xlfn.IFS(I1485&gt;=750,"Low Risk",AND(I1485&gt;=650,I1485&lt;=749),"Medium Risk",I1485&lt;650,"High Risk")</f>
        <v>Medium Risk</v>
      </c>
      <c r="N1485" s="4"/>
      <c r="P1485" s="24">
        <v>79.81</v>
      </c>
      <c r="Q1485" s="4" t="str">
        <f t="shared" si="178"/>
        <v>Available</v>
      </c>
      <c r="Y1485" s="26" t="s">
        <v>3651</v>
      </c>
      <c r="Z1485" s="26" t="s">
        <v>41</v>
      </c>
      <c r="AA1485" s="84" t="str">
        <f t="shared" si="173"/>
        <v>Pooja Tripathi</v>
      </c>
      <c r="AB1485" s="26">
        <v>13.21</v>
      </c>
      <c r="AG1485" s="26" t="s">
        <v>3651</v>
      </c>
      <c r="AH1485" s="4" t="str">
        <f t="shared" si="174"/>
        <v>01484</v>
      </c>
      <c r="AP1485" s="4"/>
      <c r="AU1485" s="26" t="s">
        <v>1377</v>
      </c>
      <c r="AV1485" s="46" t="str">
        <f t="shared" si="175"/>
        <v>Approved</v>
      </c>
      <c r="BA1485" s="26" t="s">
        <v>3651</v>
      </c>
      <c r="BB1485" s="71" t="s">
        <v>246</v>
      </c>
      <c r="BC1485" s="4" t="str">
        <f t="shared" si="176"/>
        <v>Jharsuguda</v>
      </c>
      <c r="BE1485" s="4"/>
      <c r="BF1485" s="4"/>
      <c r="BG1485" s="26" t="s">
        <v>3651</v>
      </c>
      <c r="BH1485" s="26" t="s">
        <v>41</v>
      </c>
      <c r="BI1485" s="4">
        <f t="shared" si="177"/>
        <v>251.78</v>
      </c>
    </row>
    <row r="1486" spans="9:61">
      <c r="I1486" s="24">
        <v>833</v>
      </c>
      <c r="J1486" s="46" t="str" cm="1">
        <f t="array" ref="J1486">_xlfn.IFS(I1486&gt;=750,"Low Risk",AND(I1486&gt;=650,I1486&lt;=749),"Medium Risk",I1486&lt;650,"High Risk")</f>
        <v>Low Risk</v>
      </c>
      <c r="N1486" s="4"/>
      <c r="P1486" s="26">
        <v>13.21</v>
      </c>
      <c r="Q1486" s="4" t="str">
        <f t="shared" si="178"/>
        <v>Available</v>
      </c>
      <c r="Y1486" s="24" t="s">
        <v>3652</v>
      </c>
      <c r="Z1486" s="24" t="s">
        <v>12</v>
      </c>
      <c r="AA1486" s="84" t="str">
        <f t="shared" si="173"/>
        <v>Priya Mohanty</v>
      </c>
      <c r="AB1486" s="24">
        <v>60.24</v>
      </c>
      <c r="AG1486" s="24" t="s">
        <v>3652</v>
      </c>
      <c r="AH1486" s="4" t="str">
        <f t="shared" si="174"/>
        <v>01485</v>
      </c>
      <c r="AP1486" s="4"/>
      <c r="AU1486" s="24" t="s">
        <v>1377</v>
      </c>
      <c r="AV1486" s="46" t="str">
        <f t="shared" si="175"/>
        <v>Approved</v>
      </c>
      <c r="BA1486" s="24" t="s">
        <v>3652</v>
      </c>
      <c r="BB1486" s="70" t="s">
        <v>333</v>
      </c>
      <c r="BC1486" s="4" t="str">
        <f t="shared" si="176"/>
        <v>Puri</v>
      </c>
      <c r="BE1486" s="4"/>
      <c r="BF1486" s="4"/>
      <c r="BG1486" s="24" t="s">
        <v>3652</v>
      </c>
      <c r="BH1486" s="24" t="s">
        <v>12</v>
      </c>
      <c r="BI1486" s="4">
        <f t="shared" si="177"/>
        <v>105.8</v>
      </c>
    </row>
    <row r="1487" spans="9:61">
      <c r="I1487" s="26">
        <v>592</v>
      </c>
      <c r="J1487" s="46" t="str" cm="1">
        <f t="array" ref="J1487">_xlfn.IFS(I1487&gt;=750,"Low Risk",AND(I1487&gt;=650,I1487&lt;=749),"Medium Risk",I1487&lt;650,"High Risk")</f>
        <v>High Risk</v>
      </c>
      <c r="N1487" s="4"/>
      <c r="P1487" s="24">
        <v>60.24</v>
      </c>
      <c r="Q1487" s="4" t="str">
        <f t="shared" si="178"/>
        <v>Available</v>
      </c>
      <c r="Y1487" s="26" t="s">
        <v>3653</v>
      </c>
      <c r="Z1487" s="26" t="s">
        <v>7</v>
      </c>
      <c r="AA1487" s="84" t="str">
        <f t="shared" si="173"/>
        <v>Rajesh Kumar</v>
      </c>
      <c r="AB1487" s="26">
        <v>46.09</v>
      </c>
      <c r="AG1487" s="26" t="s">
        <v>3653</v>
      </c>
      <c r="AH1487" s="4" t="str">
        <f t="shared" si="174"/>
        <v>01486</v>
      </c>
      <c r="AP1487" s="4"/>
      <c r="AU1487" s="26" t="s">
        <v>1426</v>
      </c>
      <c r="AV1487" s="46" t="str">
        <f t="shared" si="175"/>
        <v>Under Review</v>
      </c>
      <c r="BA1487" s="26" t="s">
        <v>3653</v>
      </c>
      <c r="BB1487" s="71" t="s">
        <v>1091</v>
      </c>
      <c r="BC1487" s="4" t="str">
        <f t="shared" si="176"/>
        <v>Cuttack</v>
      </c>
      <c r="BE1487" s="4"/>
      <c r="BF1487" s="4"/>
      <c r="BG1487" s="26" t="s">
        <v>3653</v>
      </c>
      <c r="BH1487" s="26" t="s">
        <v>7</v>
      </c>
      <c r="BI1487" s="4">
        <f t="shared" si="177"/>
        <v>209.86</v>
      </c>
    </row>
    <row r="1488" spans="9:61">
      <c r="I1488" s="24">
        <v>806</v>
      </c>
      <c r="J1488" s="46" t="str" cm="1">
        <f t="array" ref="J1488">_xlfn.IFS(I1488&gt;=750,"Low Risk",AND(I1488&gt;=650,I1488&lt;=749),"Medium Risk",I1488&lt;650,"High Risk")</f>
        <v>Low Risk</v>
      </c>
      <c r="N1488" s="4"/>
      <c r="P1488" s="26">
        <v>46.09</v>
      </c>
      <c r="Q1488" s="4" t="str">
        <f t="shared" si="178"/>
        <v>Available</v>
      </c>
      <c r="Y1488" s="24" t="s">
        <v>3654</v>
      </c>
      <c r="Z1488" s="24" t="s">
        <v>41</v>
      </c>
      <c r="AA1488" s="84" t="str">
        <f t="shared" si="173"/>
        <v>Pooja Tripathi</v>
      </c>
      <c r="AB1488" s="24">
        <v>36.85</v>
      </c>
      <c r="AG1488" s="24" t="s">
        <v>3654</v>
      </c>
      <c r="AH1488" s="4" t="str">
        <f t="shared" si="174"/>
        <v>01487</v>
      </c>
      <c r="AP1488" s="4"/>
      <c r="AU1488" s="24" t="s">
        <v>1426</v>
      </c>
      <c r="AV1488" s="46" t="str">
        <f t="shared" si="175"/>
        <v>Under Review</v>
      </c>
      <c r="BA1488" s="24" t="s">
        <v>3654</v>
      </c>
      <c r="BB1488" s="70" t="s">
        <v>1194</v>
      </c>
      <c r="BC1488" s="4" t="str">
        <f t="shared" si="176"/>
        <v>Bhubaneswar</v>
      </c>
      <c r="BE1488" s="4"/>
      <c r="BF1488" s="4"/>
      <c r="BG1488" s="24" t="s">
        <v>3654</v>
      </c>
      <c r="BH1488" s="24" t="s">
        <v>41</v>
      </c>
      <c r="BI1488" s="4">
        <f t="shared" si="177"/>
        <v>251.78</v>
      </c>
    </row>
    <row r="1489" spans="9:61">
      <c r="I1489" s="26">
        <v>864</v>
      </c>
      <c r="J1489" s="46" t="str" cm="1">
        <f t="array" ref="J1489">_xlfn.IFS(I1489&gt;=750,"Low Risk",AND(I1489&gt;=650,I1489&lt;=749),"Medium Risk",I1489&lt;650,"High Risk")</f>
        <v>Low Risk</v>
      </c>
      <c r="N1489" s="4"/>
      <c r="P1489" s="24">
        <v>36.85</v>
      </c>
      <c r="Q1489" s="4" t="str">
        <f t="shared" si="178"/>
        <v>Available</v>
      </c>
      <c r="Y1489" s="26" t="s">
        <v>3656</v>
      </c>
      <c r="Z1489" s="26" t="s">
        <v>12</v>
      </c>
      <c r="AA1489" s="84" t="str">
        <f t="shared" si="173"/>
        <v>Priya Mohanty</v>
      </c>
      <c r="AB1489" s="26">
        <v>9.07</v>
      </c>
      <c r="AG1489" s="26" t="s">
        <v>3656</v>
      </c>
      <c r="AH1489" s="4" t="str">
        <f t="shared" si="174"/>
        <v>01488</v>
      </c>
      <c r="AP1489" s="4"/>
      <c r="AU1489" s="26" t="s">
        <v>1386</v>
      </c>
      <c r="AV1489" s="46" t="str">
        <f t="shared" si="175"/>
        <v>Rejected</v>
      </c>
      <c r="BA1489" s="26" t="s">
        <v>3656</v>
      </c>
      <c r="BB1489" s="71" t="s">
        <v>570</v>
      </c>
      <c r="BC1489" s="4" t="str">
        <f t="shared" si="176"/>
        <v>Berhampur</v>
      </c>
      <c r="BE1489" s="4"/>
      <c r="BF1489" s="4"/>
      <c r="BG1489" s="26" t="s">
        <v>3656</v>
      </c>
      <c r="BH1489" s="26" t="s">
        <v>12</v>
      </c>
      <c r="BI1489" s="4">
        <f t="shared" si="177"/>
        <v>105.8</v>
      </c>
    </row>
    <row r="1490" spans="9:61">
      <c r="I1490" s="24">
        <v>845</v>
      </c>
      <c r="J1490" s="46" t="str" cm="1">
        <f t="array" ref="J1490">_xlfn.IFS(I1490&gt;=750,"Low Risk",AND(I1490&gt;=650,I1490&lt;=749),"Medium Risk",I1490&lt;650,"High Risk")</f>
        <v>Low Risk</v>
      </c>
      <c r="N1490" s="4"/>
      <c r="P1490" s="26">
        <v>9.07</v>
      </c>
      <c r="Q1490" s="4" t="str">
        <f t="shared" si="178"/>
        <v>Available</v>
      </c>
      <c r="Y1490" s="24" t="s">
        <v>3657</v>
      </c>
      <c r="Z1490" s="24" t="s">
        <v>35</v>
      </c>
      <c r="AA1490" s="84" t="str">
        <f t="shared" si="173"/>
        <v>Kavita Rath</v>
      </c>
      <c r="AB1490" s="24">
        <v>93.24</v>
      </c>
      <c r="AG1490" s="24" t="s">
        <v>3657</v>
      </c>
      <c r="AH1490" s="4" t="str">
        <f t="shared" si="174"/>
        <v>01489</v>
      </c>
      <c r="AP1490" s="4"/>
      <c r="AU1490" s="24" t="s">
        <v>1377</v>
      </c>
      <c r="AV1490" s="46" t="str">
        <f t="shared" si="175"/>
        <v>Approved</v>
      </c>
      <c r="BA1490" s="24" t="s">
        <v>3657</v>
      </c>
      <c r="BB1490" s="70" t="s">
        <v>884</v>
      </c>
      <c r="BC1490" s="4" t="str">
        <f t="shared" si="176"/>
        <v>Bhubaneswar</v>
      </c>
      <c r="BE1490" s="4"/>
      <c r="BF1490" s="4"/>
      <c r="BG1490" s="24" t="s">
        <v>3657</v>
      </c>
      <c r="BH1490" s="24" t="s">
        <v>35</v>
      </c>
      <c r="BI1490" s="4">
        <f t="shared" si="177"/>
        <v>103.83</v>
      </c>
    </row>
    <row r="1491" spans="9:61">
      <c r="I1491" s="26">
        <v>609</v>
      </c>
      <c r="J1491" s="46" t="str" cm="1">
        <f t="array" ref="J1491">_xlfn.IFS(I1491&gt;=750,"Low Risk",AND(I1491&gt;=650,I1491&lt;=749),"Medium Risk",I1491&lt;650,"High Risk")</f>
        <v>High Risk</v>
      </c>
      <c r="N1491" s="4"/>
      <c r="P1491" s="24">
        <v>93.24</v>
      </c>
      <c r="Q1491" s="4" t="str">
        <f t="shared" si="178"/>
        <v>Available</v>
      </c>
      <c r="Y1491" s="26" t="s">
        <v>3658</v>
      </c>
      <c r="Z1491" s="26" t="s">
        <v>38</v>
      </c>
      <c r="AA1491" s="84" t="str">
        <f t="shared" si="173"/>
        <v>Deepak Mishra</v>
      </c>
      <c r="AB1491" s="26">
        <v>31.04</v>
      </c>
      <c r="AG1491" s="26" t="s">
        <v>3658</v>
      </c>
      <c r="AH1491" s="4" t="str">
        <f t="shared" si="174"/>
        <v>01490</v>
      </c>
      <c r="AP1491" s="4"/>
      <c r="AU1491" s="26" t="s">
        <v>1377</v>
      </c>
      <c r="AV1491" s="46" t="str">
        <f t="shared" si="175"/>
        <v>Approved</v>
      </c>
      <c r="BA1491" s="26" t="s">
        <v>3658</v>
      </c>
      <c r="BB1491" s="71" t="s">
        <v>658</v>
      </c>
      <c r="BC1491" s="4" t="str">
        <f t="shared" si="176"/>
        <v>Puri</v>
      </c>
      <c r="BE1491" s="4"/>
      <c r="BF1491" s="4"/>
      <c r="BG1491" s="26" t="s">
        <v>3658</v>
      </c>
      <c r="BH1491" s="26" t="s">
        <v>38</v>
      </c>
      <c r="BI1491" s="4">
        <f t="shared" si="177"/>
        <v>144.97999999999999</v>
      </c>
    </row>
    <row r="1492" spans="9:61">
      <c r="I1492" s="24">
        <v>578</v>
      </c>
      <c r="J1492" s="46" t="str" cm="1">
        <f t="array" ref="J1492">_xlfn.IFS(I1492&gt;=750,"Low Risk",AND(I1492&gt;=650,I1492&lt;=749),"Medium Risk",I1492&lt;650,"High Risk")</f>
        <v>High Risk</v>
      </c>
      <c r="N1492" s="4"/>
      <c r="P1492" s="26">
        <v>31.04</v>
      </c>
      <c r="Q1492" s="4" t="str">
        <f t="shared" si="178"/>
        <v>Available</v>
      </c>
      <c r="Y1492" s="24" t="s">
        <v>3660</v>
      </c>
      <c r="Z1492" s="24" t="s">
        <v>41</v>
      </c>
      <c r="AA1492" s="84" t="str">
        <f t="shared" si="173"/>
        <v>Pooja Tripathi</v>
      </c>
      <c r="AB1492" s="24">
        <v>45.37</v>
      </c>
      <c r="AG1492" s="24" t="s">
        <v>3660</v>
      </c>
      <c r="AH1492" s="4" t="str">
        <f t="shared" si="174"/>
        <v>01491</v>
      </c>
      <c r="AP1492" s="4"/>
      <c r="AU1492" s="24" t="s">
        <v>1377</v>
      </c>
      <c r="AV1492" s="46" t="str">
        <f t="shared" si="175"/>
        <v>Approved</v>
      </c>
      <c r="BA1492" s="24" t="s">
        <v>3660</v>
      </c>
      <c r="BB1492" s="70" t="s">
        <v>849</v>
      </c>
      <c r="BC1492" s="4" t="str">
        <f t="shared" si="176"/>
        <v>Sambalpur</v>
      </c>
      <c r="BE1492" s="4"/>
      <c r="BF1492" s="4"/>
      <c r="BG1492" s="24" t="s">
        <v>3660</v>
      </c>
      <c r="BH1492" s="24" t="s">
        <v>41</v>
      </c>
      <c r="BI1492" s="4">
        <f t="shared" si="177"/>
        <v>251.78</v>
      </c>
    </row>
    <row r="1493" spans="9:61">
      <c r="I1493" s="26">
        <v>768</v>
      </c>
      <c r="J1493" s="46" t="str" cm="1">
        <f t="array" ref="J1493">_xlfn.IFS(I1493&gt;=750,"Low Risk",AND(I1493&gt;=650,I1493&lt;=749),"Medium Risk",I1493&lt;650,"High Risk")</f>
        <v>Low Risk</v>
      </c>
      <c r="N1493" s="4"/>
      <c r="P1493" s="24">
        <v>45.37</v>
      </c>
      <c r="Q1493" s="4" t="str">
        <f t="shared" si="178"/>
        <v>Available</v>
      </c>
      <c r="Y1493" s="26" t="s">
        <v>3661</v>
      </c>
      <c r="Z1493" s="26" t="s">
        <v>41</v>
      </c>
      <c r="AA1493" s="84" t="str">
        <f t="shared" si="173"/>
        <v>Pooja Tripathi</v>
      </c>
      <c r="AB1493" s="26">
        <v>67.16</v>
      </c>
      <c r="AG1493" s="26" t="s">
        <v>3661</v>
      </c>
      <c r="AH1493" s="4" t="str">
        <f t="shared" si="174"/>
        <v>01492</v>
      </c>
      <c r="AP1493" s="4"/>
      <c r="AU1493" s="26" t="s">
        <v>1386</v>
      </c>
      <c r="AV1493" s="46" t="str">
        <f t="shared" si="175"/>
        <v>Rejected</v>
      </c>
      <c r="BA1493" s="26" t="s">
        <v>3661</v>
      </c>
      <c r="BB1493" s="71" t="s">
        <v>546</v>
      </c>
      <c r="BC1493" s="4" t="str">
        <f t="shared" si="176"/>
        <v>Jharsuguda</v>
      </c>
      <c r="BE1493" s="4"/>
      <c r="BF1493" s="4"/>
      <c r="BG1493" s="26" t="s">
        <v>3661</v>
      </c>
      <c r="BH1493" s="26" t="s">
        <v>41</v>
      </c>
      <c r="BI1493" s="4">
        <f t="shared" si="177"/>
        <v>251.78</v>
      </c>
    </row>
    <row r="1494" spans="9:61">
      <c r="I1494" s="24">
        <v>730</v>
      </c>
      <c r="J1494" s="46" t="str" cm="1">
        <f t="array" ref="J1494">_xlfn.IFS(I1494&gt;=750,"Low Risk",AND(I1494&gt;=650,I1494&lt;=749),"Medium Risk",I1494&lt;650,"High Risk")</f>
        <v>Medium Risk</v>
      </c>
      <c r="N1494" s="4"/>
      <c r="P1494" s="26">
        <v>67.16</v>
      </c>
      <c r="Q1494" s="4" t="str">
        <f t="shared" si="178"/>
        <v>Available</v>
      </c>
      <c r="Y1494" s="24" t="s">
        <v>3662</v>
      </c>
      <c r="Z1494" s="24" t="s">
        <v>35</v>
      </c>
      <c r="AA1494" s="84" t="str">
        <f t="shared" si="173"/>
        <v>Kavita Rath</v>
      </c>
      <c r="AB1494" s="24">
        <v>99.46</v>
      </c>
      <c r="AG1494" s="24" t="s">
        <v>3662</v>
      </c>
      <c r="AH1494" s="4" t="str">
        <f t="shared" si="174"/>
        <v>01493</v>
      </c>
      <c r="AP1494" s="4"/>
      <c r="AU1494" s="24" t="s">
        <v>1377</v>
      </c>
      <c r="AV1494" s="46" t="str">
        <f t="shared" si="175"/>
        <v>Approved</v>
      </c>
      <c r="BA1494" s="24" t="s">
        <v>3662</v>
      </c>
      <c r="BB1494" s="70" t="s">
        <v>672</v>
      </c>
      <c r="BC1494" s="4" t="str">
        <f t="shared" si="176"/>
        <v>Bhubaneswar</v>
      </c>
      <c r="BE1494" s="4"/>
      <c r="BF1494" s="4"/>
      <c r="BG1494" s="24" t="s">
        <v>3662</v>
      </c>
      <c r="BH1494" s="24" t="s">
        <v>35</v>
      </c>
      <c r="BI1494" s="4">
        <f t="shared" si="177"/>
        <v>103.83</v>
      </c>
    </row>
    <row r="1495" spans="9:61">
      <c r="I1495" s="26">
        <v>779</v>
      </c>
      <c r="J1495" s="46" t="str" cm="1">
        <f t="array" ref="J1495">_xlfn.IFS(I1495&gt;=750,"Low Risk",AND(I1495&gt;=650,I1495&lt;=749),"Medium Risk",I1495&lt;650,"High Risk")</f>
        <v>Low Risk</v>
      </c>
      <c r="N1495" s="4"/>
      <c r="P1495" s="24">
        <v>99.46</v>
      </c>
      <c r="Q1495" s="4" t="str">
        <f t="shared" si="178"/>
        <v>Available</v>
      </c>
      <c r="Y1495" s="26" t="s">
        <v>3663</v>
      </c>
      <c r="Z1495" s="26" t="s">
        <v>12</v>
      </c>
      <c r="AA1495" s="84" t="str">
        <f t="shared" si="173"/>
        <v>Priya Mohanty</v>
      </c>
      <c r="AB1495" s="26">
        <v>39.31</v>
      </c>
      <c r="AG1495" s="26" t="s">
        <v>3663</v>
      </c>
      <c r="AH1495" s="4" t="str">
        <f t="shared" si="174"/>
        <v>01494</v>
      </c>
      <c r="AP1495" s="4"/>
      <c r="AU1495" s="26" t="s">
        <v>1377</v>
      </c>
      <c r="AV1495" s="46" t="str">
        <f t="shared" si="175"/>
        <v>Approved</v>
      </c>
      <c r="BA1495" s="26" t="s">
        <v>3663</v>
      </c>
      <c r="BB1495" s="71" t="s">
        <v>1199</v>
      </c>
      <c r="BC1495" s="4" t="str">
        <f t="shared" si="176"/>
        <v>Sambalpur</v>
      </c>
      <c r="BE1495" s="4"/>
      <c r="BF1495" s="4"/>
      <c r="BG1495" s="26" t="s">
        <v>3663</v>
      </c>
      <c r="BH1495" s="26" t="s">
        <v>12</v>
      </c>
      <c r="BI1495" s="4">
        <f t="shared" si="177"/>
        <v>105.8</v>
      </c>
    </row>
    <row r="1496" spans="9:61">
      <c r="I1496" s="24">
        <v>713</v>
      </c>
      <c r="J1496" s="46" t="str" cm="1">
        <f t="array" ref="J1496">_xlfn.IFS(I1496&gt;=750,"Low Risk",AND(I1496&gt;=650,I1496&lt;=749),"Medium Risk",I1496&lt;650,"High Risk")</f>
        <v>Medium Risk</v>
      </c>
      <c r="N1496" s="4"/>
      <c r="P1496" s="26">
        <v>39.31</v>
      </c>
      <c r="Q1496" s="4" t="str">
        <f t="shared" si="178"/>
        <v>Available</v>
      </c>
      <c r="Y1496" s="24" t="s">
        <v>3664</v>
      </c>
      <c r="Z1496" s="24" t="s">
        <v>12</v>
      </c>
      <c r="AA1496" s="84" t="str">
        <f t="shared" si="173"/>
        <v>Priya Mohanty</v>
      </c>
      <c r="AB1496" s="24">
        <v>48.93</v>
      </c>
      <c r="AG1496" s="24" t="s">
        <v>3664</v>
      </c>
      <c r="AH1496" s="4" t="str">
        <f t="shared" si="174"/>
        <v>01495</v>
      </c>
      <c r="AP1496" s="4"/>
      <c r="AU1496" s="24" t="s">
        <v>1426</v>
      </c>
      <c r="AV1496" s="46" t="str">
        <f t="shared" si="175"/>
        <v>Under Review</v>
      </c>
      <c r="BA1496" s="24" t="s">
        <v>3664</v>
      </c>
      <c r="BB1496" s="70" t="s">
        <v>661</v>
      </c>
      <c r="BC1496" s="4" t="str">
        <f t="shared" si="176"/>
        <v>Dhenkanal</v>
      </c>
      <c r="BE1496" s="4"/>
      <c r="BF1496" s="4"/>
      <c r="BG1496" s="24" t="s">
        <v>3664</v>
      </c>
      <c r="BH1496" s="24" t="s">
        <v>12</v>
      </c>
      <c r="BI1496" s="4">
        <f t="shared" si="177"/>
        <v>105.8</v>
      </c>
    </row>
    <row r="1497" spans="9:61">
      <c r="I1497" s="26">
        <v>632</v>
      </c>
      <c r="J1497" s="46" t="str" cm="1">
        <f t="array" ref="J1497">_xlfn.IFS(I1497&gt;=750,"Low Risk",AND(I1497&gt;=650,I1497&lt;=749),"Medium Risk",I1497&lt;650,"High Risk")</f>
        <v>High Risk</v>
      </c>
      <c r="N1497" s="4"/>
      <c r="P1497" s="24">
        <v>48.93</v>
      </c>
      <c r="Q1497" s="4" t="str">
        <f t="shared" si="178"/>
        <v>Available</v>
      </c>
      <c r="Y1497" s="26" t="s">
        <v>3665</v>
      </c>
      <c r="Z1497" s="26" t="s">
        <v>35</v>
      </c>
      <c r="AA1497" s="84" t="str">
        <f t="shared" si="173"/>
        <v>Kavita Rath</v>
      </c>
      <c r="AB1497" s="26">
        <v>68.63</v>
      </c>
      <c r="AG1497" s="26" t="s">
        <v>3665</v>
      </c>
      <c r="AH1497" s="4" t="str">
        <f t="shared" si="174"/>
        <v>01496</v>
      </c>
      <c r="AP1497" s="4"/>
      <c r="AU1497" s="26" t="s">
        <v>1377</v>
      </c>
      <c r="AV1497" s="46" t="str">
        <f t="shared" si="175"/>
        <v>Approved</v>
      </c>
      <c r="BA1497" s="26" t="s">
        <v>3665</v>
      </c>
      <c r="BB1497" s="71" t="s">
        <v>1132</v>
      </c>
      <c r="BC1497" s="4" t="str">
        <f t="shared" si="176"/>
        <v>Puri</v>
      </c>
      <c r="BE1497" s="4"/>
      <c r="BF1497" s="4"/>
      <c r="BG1497" s="26" t="s">
        <v>3665</v>
      </c>
      <c r="BH1497" s="26" t="s">
        <v>35</v>
      </c>
      <c r="BI1497" s="4">
        <f t="shared" si="177"/>
        <v>103.83</v>
      </c>
    </row>
    <row r="1498" spans="9:61">
      <c r="I1498" s="24">
        <v>814</v>
      </c>
      <c r="J1498" s="46" t="str" cm="1">
        <f t="array" ref="J1498">_xlfn.IFS(I1498&gt;=750,"Low Risk",AND(I1498&gt;=650,I1498&lt;=749),"Medium Risk",I1498&lt;650,"High Risk")</f>
        <v>Low Risk</v>
      </c>
      <c r="N1498" s="4"/>
      <c r="P1498" s="26">
        <v>68.63</v>
      </c>
      <c r="Q1498" s="4" t="str">
        <f t="shared" si="178"/>
        <v>Available</v>
      </c>
      <c r="Y1498" s="24" t="s">
        <v>3666</v>
      </c>
      <c r="Z1498" s="24" t="s">
        <v>28</v>
      </c>
      <c r="AA1498" s="84" t="str">
        <f t="shared" si="173"/>
        <v>Sunita Sahu</v>
      </c>
      <c r="AB1498" s="24">
        <v>38.520000000000003</v>
      </c>
      <c r="AG1498" s="24" t="s">
        <v>3666</v>
      </c>
      <c r="AH1498" s="4" t="str">
        <f t="shared" si="174"/>
        <v>01497</v>
      </c>
      <c r="AP1498" s="4"/>
      <c r="AU1498" s="24" t="s">
        <v>1386</v>
      </c>
      <c r="AV1498" s="46" t="str">
        <f t="shared" si="175"/>
        <v>Rejected</v>
      </c>
      <c r="BA1498" s="24" t="s">
        <v>3666</v>
      </c>
      <c r="BB1498" s="70" t="s">
        <v>1215</v>
      </c>
      <c r="BC1498" s="4" t="str">
        <f t="shared" si="176"/>
        <v>Sambalpur</v>
      </c>
      <c r="BE1498" s="4"/>
      <c r="BF1498" s="4"/>
      <c r="BG1498" s="24" t="s">
        <v>3666</v>
      </c>
      <c r="BH1498" s="24" t="s">
        <v>28</v>
      </c>
      <c r="BI1498" s="4">
        <f t="shared" si="177"/>
        <v>162.30000000000001</v>
      </c>
    </row>
    <row r="1499" spans="9:61">
      <c r="I1499" s="26">
        <v>601</v>
      </c>
      <c r="J1499" s="46" t="str" cm="1">
        <f t="array" ref="J1499">_xlfn.IFS(I1499&gt;=750,"Low Risk",AND(I1499&gt;=650,I1499&lt;=749),"Medium Risk",I1499&lt;650,"High Risk")</f>
        <v>High Risk</v>
      </c>
      <c r="N1499" s="4"/>
      <c r="P1499" s="24">
        <v>38.520000000000003</v>
      </c>
      <c r="Q1499" s="4" t="str">
        <f t="shared" si="178"/>
        <v>Available</v>
      </c>
      <c r="Y1499" s="26" t="s">
        <v>3667</v>
      </c>
      <c r="Z1499" s="26" t="s">
        <v>35</v>
      </c>
      <c r="AA1499" s="84" t="str">
        <f t="shared" si="173"/>
        <v>Kavita Rath</v>
      </c>
      <c r="AB1499" s="26">
        <v>88.43</v>
      </c>
      <c r="AG1499" s="26" t="s">
        <v>3667</v>
      </c>
      <c r="AH1499" s="4" t="str">
        <f t="shared" si="174"/>
        <v>01498</v>
      </c>
      <c r="AP1499" s="4"/>
      <c r="AU1499" s="26" t="s">
        <v>1377</v>
      </c>
      <c r="AV1499" s="46" t="str">
        <f t="shared" si="175"/>
        <v>Approved</v>
      </c>
      <c r="BA1499" s="26" t="s">
        <v>3667</v>
      </c>
      <c r="BB1499" s="71" t="s">
        <v>838</v>
      </c>
      <c r="BC1499" s="4" t="str">
        <f t="shared" si="176"/>
        <v>Balasore</v>
      </c>
      <c r="BE1499" s="4"/>
      <c r="BF1499" s="4"/>
      <c r="BG1499" s="26" t="s">
        <v>3667</v>
      </c>
      <c r="BH1499" s="26" t="s">
        <v>35</v>
      </c>
      <c r="BI1499" s="4">
        <f t="shared" si="177"/>
        <v>103.83</v>
      </c>
    </row>
    <row r="1500" spans="9:61">
      <c r="I1500" s="24">
        <v>797</v>
      </c>
      <c r="J1500" s="46" t="str" cm="1">
        <f t="array" ref="J1500">_xlfn.IFS(I1500&gt;=750,"Low Risk",AND(I1500&gt;=650,I1500&lt;=749),"Medium Risk",I1500&lt;650,"High Risk")</f>
        <v>Low Risk</v>
      </c>
      <c r="N1500" s="4"/>
      <c r="P1500" s="26">
        <v>88.43</v>
      </c>
      <c r="Q1500" s="4" t="str">
        <f t="shared" si="178"/>
        <v>Available</v>
      </c>
      <c r="Y1500" s="24" t="s">
        <v>3669</v>
      </c>
      <c r="Z1500" s="24" t="s">
        <v>35</v>
      </c>
      <c r="AA1500" s="84" t="str">
        <f t="shared" si="173"/>
        <v>Kavita Rath</v>
      </c>
      <c r="AB1500" s="24">
        <v>6.46</v>
      </c>
      <c r="AG1500" s="24" t="s">
        <v>3669</v>
      </c>
      <c r="AH1500" s="4" t="str">
        <f t="shared" si="174"/>
        <v>01499</v>
      </c>
      <c r="AP1500" s="4"/>
      <c r="AU1500" s="24" t="s">
        <v>1377</v>
      </c>
      <c r="AV1500" s="46" t="str">
        <f t="shared" si="175"/>
        <v>Approved</v>
      </c>
      <c r="BA1500" s="24" t="s">
        <v>3669</v>
      </c>
      <c r="BB1500" s="70" t="s">
        <v>1240</v>
      </c>
      <c r="BC1500" s="4" t="str">
        <f t="shared" si="176"/>
        <v>Bhubaneswar</v>
      </c>
      <c r="BE1500" s="4"/>
      <c r="BF1500" s="4"/>
      <c r="BG1500" s="24" t="s">
        <v>3669</v>
      </c>
      <c r="BH1500" s="24" t="s">
        <v>35</v>
      </c>
      <c r="BI1500" s="4">
        <f t="shared" si="177"/>
        <v>103.83</v>
      </c>
    </row>
    <row r="1501" spans="9:61">
      <c r="I1501" s="26">
        <v>602</v>
      </c>
      <c r="J1501" s="46" t="str" cm="1">
        <f t="array" ref="J1501">_xlfn.IFS(I1501&gt;=750,"Low Risk",AND(I1501&gt;=650,I1501&lt;=749),"Medium Risk",I1501&lt;650,"High Risk")</f>
        <v>High Risk</v>
      </c>
      <c r="N1501" s="4"/>
      <c r="P1501" s="24">
        <v>6.46</v>
      </c>
      <c r="Q1501" s="4" t="str">
        <f t="shared" si="178"/>
        <v>Available</v>
      </c>
      <c r="Y1501" s="26" t="s">
        <v>3670</v>
      </c>
      <c r="Z1501" s="26" t="s">
        <v>16</v>
      </c>
      <c r="AA1501" s="84" t="str">
        <f t="shared" si="173"/>
        <v>Suresh Panda</v>
      </c>
      <c r="AB1501" s="26">
        <v>23.95</v>
      </c>
      <c r="AG1501" s="26" t="s">
        <v>3670</v>
      </c>
      <c r="AH1501" s="4" t="str">
        <f t="shared" si="174"/>
        <v>01500</v>
      </c>
      <c r="AP1501" s="4"/>
      <c r="AU1501" s="26" t="s">
        <v>1377</v>
      </c>
      <c r="AV1501" s="46" t="str">
        <f t="shared" si="175"/>
        <v>Approved</v>
      </c>
      <c r="BA1501" s="26" t="s">
        <v>3670</v>
      </c>
      <c r="BB1501" s="71" t="s">
        <v>1344</v>
      </c>
      <c r="BC1501" s="4" t="str">
        <f t="shared" si="176"/>
        <v>Balasore</v>
      </c>
      <c r="BE1501" s="4"/>
      <c r="BF1501" s="4"/>
      <c r="BG1501" s="26" t="s">
        <v>3670</v>
      </c>
      <c r="BH1501" s="26" t="s">
        <v>16</v>
      </c>
      <c r="BI1501" s="4">
        <f t="shared" si="177"/>
        <v>197.62</v>
      </c>
    </row>
    <row r="1502" spans="9:61">
      <c r="I1502" s="24">
        <v>768</v>
      </c>
      <c r="J1502" s="46" t="str" cm="1">
        <f t="array" ref="J1502">_xlfn.IFS(I1502&gt;=750,"Low Risk",AND(I1502&gt;=650,I1502&lt;=749),"Medium Risk",I1502&lt;650,"High Risk")</f>
        <v>Low Risk</v>
      </c>
      <c r="N1502" s="4"/>
      <c r="P1502" s="26">
        <v>23.95</v>
      </c>
      <c r="Q1502" s="4" t="str">
        <f t="shared" si="178"/>
        <v>Available</v>
      </c>
      <c r="Y1502" s="24" t="s">
        <v>3671</v>
      </c>
      <c r="Z1502" s="24" t="s">
        <v>7</v>
      </c>
      <c r="AA1502" s="84" t="str">
        <f t="shared" si="173"/>
        <v>Rajesh Kumar</v>
      </c>
      <c r="AB1502" s="24">
        <v>71.06</v>
      </c>
      <c r="AG1502" s="24" t="s">
        <v>3671</v>
      </c>
      <c r="AH1502" s="4" t="str">
        <f t="shared" si="174"/>
        <v>01501</v>
      </c>
      <c r="AP1502" s="4"/>
      <c r="AU1502" s="24" t="s">
        <v>1426</v>
      </c>
      <c r="AV1502" s="46" t="str">
        <f t="shared" si="175"/>
        <v>Under Review</v>
      </c>
      <c r="BA1502" s="24" t="s">
        <v>3671</v>
      </c>
      <c r="BB1502" s="70" t="s">
        <v>1035</v>
      </c>
      <c r="BC1502" s="4" t="str">
        <f t="shared" si="176"/>
        <v>Balasore</v>
      </c>
      <c r="BE1502" s="4"/>
      <c r="BF1502" s="4"/>
      <c r="BG1502" s="24" t="s">
        <v>3671</v>
      </c>
      <c r="BH1502" s="24" t="s">
        <v>7</v>
      </c>
      <c r="BI1502" s="4">
        <f t="shared" si="177"/>
        <v>209.86</v>
      </c>
    </row>
    <row r="1503" spans="9:61">
      <c r="I1503" s="26">
        <v>830</v>
      </c>
      <c r="J1503" s="46" t="str" cm="1">
        <f t="array" ref="J1503">_xlfn.IFS(I1503&gt;=750,"Low Risk",AND(I1503&gt;=650,I1503&lt;=749),"Medium Risk",I1503&lt;650,"High Risk")</f>
        <v>Low Risk</v>
      </c>
      <c r="N1503" s="4"/>
      <c r="P1503" s="24">
        <v>71.06</v>
      </c>
      <c r="Q1503" s="4" t="str">
        <f t="shared" si="178"/>
        <v>Available</v>
      </c>
      <c r="Y1503" s="26" t="s">
        <v>3672</v>
      </c>
      <c r="Z1503" s="26" t="s">
        <v>24</v>
      </c>
      <c r="AA1503" s="84" t="str">
        <f t="shared" si="173"/>
        <v>Bikash Nayak</v>
      </c>
      <c r="AB1503" s="26">
        <v>35.020000000000003</v>
      </c>
      <c r="AG1503" s="26" t="s">
        <v>3672</v>
      </c>
      <c r="AH1503" s="4" t="str">
        <f t="shared" si="174"/>
        <v>01502</v>
      </c>
      <c r="AP1503" s="4"/>
      <c r="AU1503" s="26" t="s">
        <v>1426</v>
      </c>
      <c r="AV1503" s="46" t="str">
        <f t="shared" si="175"/>
        <v>Under Review</v>
      </c>
      <c r="BA1503" s="26" t="s">
        <v>3672</v>
      </c>
      <c r="BB1503" s="71" t="s">
        <v>905</v>
      </c>
      <c r="BC1503" s="4" t="str">
        <f t="shared" si="176"/>
        <v>Berhampur</v>
      </c>
      <c r="BE1503" s="4"/>
      <c r="BF1503" s="4"/>
      <c r="BG1503" s="26" t="s">
        <v>3672</v>
      </c>
      <c r="BH1503" s="26" t="s">
        <v>24</v>
      </c>
      <c r="BI1503" s="4">
        <f t="shared" si="177"/>
        <v>190.31</v>
      </c>
    </row>
    <row r="1504" spans="9:61">
      <c r="I1504" s="24">
        <v>635</v>
      </c>
      <c r="J1504" s="46" t="str" cm="1">
        <f t="array" ref="J1504">_xlfn.IFS(I1504&gt;=750,"Low Risk",AND(I1504&gt;=650,I1504&lt;=749),"Medium Risk",I1504&lt;650,"High Risk")</f>
        <v>High Risk</v>
      </c>
      <c r="N1504" s="4"/>
      <c r="P1504" s="26">
        <v>35.020000000000003</v>
      </c>
      <c r="Q1504" s="4" t="str">
        <f t="shared" si="178"/>
        <v>Available</v>
      </c>
      <c r="Y1504" s="24" t="s">
        <v>3673</v>
      </c>
      <c r="Z1504" s="24" t="s">
        <v>28</v>
      </c>
      <c r="AA1504" s="84" t="str">
        <f t="shared" si="173"/>
        <v>Sunita Sahu</v>
      </c>
      <c r="AB1504" s="24">
        <v>96.22</v>
      </c>
      <c r="AG1504" s="24" t="s">
        <v>3673</v>
      </c>
      <c r="AH1504" s="4" t="str">
        <f t="shared" si="174"/>
        <v>01503</v>
      </c>
      <c r="AP1504" s="4"/>
      <c r="AU1504" s="24" t="s">
        <v>1426</v>
      </c>
      <c r="AV1504" s="46" t="str">
        <f t="shared" si="175"/>
        <v>Under Review</v>
      </c>
      <c r="BA1504" s="24" t="s">
        <v>3673</v>
      </c>
      <c r="BB1504" s="70" t="s">
        <v>747</v>
      </c>
      <c r="BC1504" s="4" t="str">
        <f t="shared" si="176"/>
        <v>Dhenkanal</v>
      </c>
      <c r="BE1504" s="4"/>
      <c r="BF1504" s="4"/>
      <c r="BG1504" s="24" t="s">
        <v>3673</v>
      </c>
      <c r="BH1504" s="24" t="s">
        <v>28</v>
      </c>
      <c r="BI1504" s="4">
        <f t="shared" si="177"/>
        <v>162.30000000000001</v>
      </c>
    </row>
    <row r="1505" spans="9:61">
      <c r="I1505" s="26">
        <v>711</v>
      </c>
      <c r="J1505" s="46" t="str" cm="1">
        <f t="array" ref="J1505">_xlfn.IFS(I1505&gt;=750,"Low Risk",AND(I1505&gt;=650,I1505&lt;=749),"Medium Risk",I1505&lt;650,"High Risk")</f>
        <v>Medium Risk</v>
      </c>
      <c r="N1505" s="4"/>
      <c r="P1505" s="24">
        <v>96.22</v>
      </c>
      <c r="Q1505" s="4" t="str">
        <f t="shared" si="178"/>
        <v>Available</v>
      </c>
      <c r="Y1505" s="26" t="s">
        <v>3674</v>
      </c>
      <c r="Z1505" s="26" t="s">
        <v>28</v>
      </c>
      <c r="AA1505" s="84" t="str">
        <f t="shared" si="173"/>
        <v>Sunita Sahu</v>
      </c>
      <c r="AB1505" s="26">
        <v>76.25</v>
      </c>
      <c r="AG1505" s="26" t="s">
        <v>3674</v>
      </c>
      <c r="AH1505" s="4" t="str">
        <f t="shared" si="174"/>
        <v>01504</v>
      </c>
      <c r="AP1505" s="4"/>
      <c r="AU1505" s="26" t="s">
        <v>1377</v>
      </c>
      <c r="AV1505" s="46" t="str">
        <f t="shared" si="175"/>
        <v>Approved</v>
      </c>
      <c r="BA1505" s="26" t="s">
        <v>3674</v>
      </c>
      <c r="BB1505" s="71" t="s">
        <v>71</v>
      </c>
      <c r="BC1505" s="4" t="str">
        <f t="shared" si="176"/>
        <v>Balasore</v>
      </c>
      <c r="BE1505" s="4"/>
      <c r="BF1505" s="4"/>
      <c r="BG1505" s="26" t="s">
        <v>3674</v>
      </c>
      <c r="BH1505" s="26" t="s">
        <v>28</v>
      </c>
      <c r="BI1505" s="4">
        <f t="shared" si="177"/>
        <v>162.30000000000001</v>
      </c>
    </row>
    <row r="1506" spans="9:61">
      <c r="I1506" s="24">
        <v>588</v>
      </c>
      <c r="J1506" s="46" t="str" cm="1">
        <f t="array" ref="J1506">_xlfn.IFS(I1506&gt;=750,"Low Risk",AND(I1506&gt;=650,I1506&lt;=749),"Medium Risk",I1506&lt;650,"High Risk")</f>
        <v>High Risk</v>
      </c>
      <c r="N1506" s="4"/>
      <c r="P1506" s="26">
        <v>76.25</v>
      </c>
      <c r="Q1506" s="4" t="str">
        <f t="shared" si="178"/>
        <v>Available</v>
      </c>
      <c r="Y1506" s="24" t="s">
        <v>3675</v>
      </c>
      <c r="Z1506" s="24" t="s">
        <v>16</v>
      </c>
      <c r="AA1506" s="84" t="str">
        <f t="shared" si="173"/>
        <v>Suresh Panda</v>
      </c>
      <c r="AB1506" s="24">
        <v>59.42</v>
      </c>
      <c r="AG1506" s="24" t="s">
        <v>3675</v>
      </c>
      <c r="AH1506" s="4" t="str">
        <f t="shared" si="174"/>
        <v>01505</v>
      </c>
      <c r="AP1506" s="4"/>
      <c r="AU1506" s="24" t="s">
        <v>1377</v>
      </c>
      <c r="AV1506" s="46" t="str">
        <f t="shared" si="175"/>
        <v>Approved</v>
      </c>
      <c r="BA1506" s="24" t="s">
        <v>3675</v>
      </c>
      <c r="BB1506" s="70" t="s">
        <v>113</v>
      </c>
      <c r="BC1506" s="4" t="str">
        <f t="shared" si="176"/>
        <v>Dhenkanal</v>
      </c>
      <c r="BE1506" s="4"/>
      <c r="BF1506" s="4"/>
      <c r="BG1506" s="24" t="s">
        <v>3675</v>
      </c>
      <c r="BH1506" s="24" t="s">
        <v>16</v>
      </c>
      <c r="BI1506" s="4">
        <f t="shared" si="177"/>
        <v>197.62</v>
      </c>
    </row>
    <row r="1507" spans="9:61">
      <c r="I1507" s="26">
        <v>755</v>
      </c>
      <c r="J1507" s="46" t="str" cm="1">
        <f t="array" ref="J1507">_xlfn.IFS(I1507&gt;=750,"Low Risk",AND(I1507&gt;=650,I1507&lt;=749),"Medium Risk",I1507&lt;650,"High Risk")</f>
        <v>Low Risk</v>
      </c>
      <c r="N1507" s="4"/>
      <c r="P1507" s="24">
        <v>59.42</v>
      </c>
      <c r="Q1507" s="4" t="str">
        <f t="shared" si="178"/>
        <v>Available</v>
      </c>
      <c r="Y1507" s="26" t="s">
        <v>3677</v>
      </c>
      <c r="Z1507" s="26" t="s">
        <v>41</v>
      </c>
      <c r="AA1507" s="84" t="str">
        <f t="shared" si="173"/>
        <v>Pooja Tripathi</v>
      </c>
      <c r="AB1507" s="26">
        <v>54.45</v>
      </c>
      <c r="AG1507" s="26" t="s">
        <v>3677</v>
      </c>
      <c r="AH1507" s="4" t="str">
        <f t="shared" si="174"/>
        <v>01506</v>
      </c>
      <c r="AP1507" s="4"/>
      <c r="AU1507" s="26" t="s">
        <v>1386</v>
      </c>
      <c r="AV1507" s="46" t="str">
        <f t="shared" si="175"/>
        <v>Rejected</v>
      </c>
      <c r="BA1507" s="26" t="s">
        <v>3677</v>
      </c>
      <c r="BB1507" s="71" t="s">
        <v>380</v>
      </c>
      <c r="BC1507" s="4" t="str">
        <f t="shared" si="176"/>
        <v>Angul</v>
      </c>
      <c r="BE1507" s="4"/>
      <c r="BF1507" s="4"/>
      <c r="BG1507" s="26" t="s">
        <v>3677</v>
      </c>
      <c r="BH1507" s="26" t="s">
        <v>41</v>
      </c>
      <c r="BI1507" s="4">
        <f t="shared" si="177"/>
        <v>251.78</v>
      </c>
    </row>
    <row r="1508" spans="9:61">
      <c r="I1508" s="24">
        <v>713</v>
      </c>
      <c r="J1508" s="46" t="str" cm="1">
        <f t="array" ref="J1508">_xlfn.IFS(I1508&gt;=750,"Low Risk",AND(I1508&gt;=650,I1508&lt;=749),"Medium Risk",I1508&lt;650,"High Risk")</f>
        <v>Medium Risk</v>
      </c>
      <c r="N1508" s="4"/>
      <c r="P1508" s="26">
        <v>54.45</v>
      </c>
      <c r="Q1508" s="4" t="str">
        <f t="shared" si="178"/>
        <v>Available</v>
      </c>
      <c r="Y1508" s="24" t="s">
        <v>3678</v>
      </c>
      <c r="Z1508" s="24" t="s">
        <v>32</v>
      </c>
      <c r="AA1508" s="84" t="str">
        <f t="shared" si="173"/>
        <v>Ramesh Behera</v>
      </c>
      <c r="AB1508" s="24">
        <v>47.92</v>
      </c>
      <c r="AG1508" s="24" t="s">
        <v>3678</v>
      </c>
      <c r="AH1508" s="4" t="str">
        <f t="shared" si="174"/>
        <v>01507</v>
      </c>
      <c r="AP1508" s="4"/>
      <c r="AU1508" s="24" t="s">
        <v>1386</v>
      </c>
      <c r="AV1508" s="46" t="str">
        <f t="shared" si="175"/>
        <v>Rejected</v>
      </c>
      <c r="BA1508" s="24" t="s">
        <v>3678</v>
      </c>
      <c r="BB1508" s="70" t="s">
        <v>593</v>
      </c>
      <c r="BC1508" s="4" t="str">
        <f t="shared" si="176"/>
        <v>Dhenkanal</v>
      </c>
      <c r="BE1508" s="4"/>
      <c r="BF1508" s="4"/>
      <c r="BG1508" s="24" t="s">
        <v>3678</v>
      </c>
      <c r="BH1508" s="24" t="s">
        <v>32</v>
      </c>
      <c r="BI1508" s="4">
        <f t="shared" si="177"/>
        <v>224.53</v>
      </c>
    </row>
    <row r="1509" spans="9:61">
      <c r="I1509" s="26">
        <v>662</v>
      </c>
      <c r="J1509" s="46" t="str" cm="1">
        <f t="array" ref="J1509">_xlfn.IFS(I1509&gt;=750,"Low Risk",AND(I1509&gt;=650,I1509&lt;=749),"Medium Risk",I1509&lt;650,"High Risk")</f>
        <v>Medium Risk</v>
      </c>
      <c r="N1509" s="4"/>
      <c r="P1509" s="24">
        <v>47.92</v>
      </c>
      <c r="Q1509" s="4" t="str">
        <f t="shared" si="178"/>
        <v>Available</v>
      </c>
      <c r="Y1509" s="26" t="s">
        <v>3679</v>
      </c>
      <c r="Z1509" s="26" t="s">
        <v>7</v>
      </c>
      <c r="AA1509" s="84" t="str">
        <f t="shared" si="173"/>
        <v>Rajesh Kumar</v>
      </c>
      <c r="AB1509" s="26">
        <v>33.090000000000003</v>
      </c>
      <c r="AG1509" s="26" t="s">
        <v>3679</v>
      </c>
      <c r="AH1509" s="4" t="str">
        <f t="shared" si="174"/>
        <v>01508</v>
      </c>
      <c r="AP1509" s="4"/>
      <c r="AU1509" s="26" t="s">
        <v>1386</v>
      </c>
      <c r="AV1509" s="46" t="str">
        <f t="shared" si="175"/>
        <v>Rejected</v>
      </c>
      <c r="BA1509" s="26" t="s">
        <v>3679</v>
      </c>
      <c r="BB1509" s="71" t="s">
        <v>784</v>
      </c>
      <c r="BC1509" s="4" t="str">
        <f t="shared" si="176"/>
        <v>Jharsuguda</v>
      </c>
      <c r="BE1509" s="4"/>
      <c r="BF1509" s="4"/>
      <c r="BG1509" s="26" t="s">
        <v>3679</v>
      </c>
      <c r="BH1509" s="26" t="s">
        <v>7</v>
      </c>
      <c r="BI1509" s="4">
        <f t="shared" si="177"/>
        <v>209.86</v>
      </c>
    </row>
    <row r="1510" spans="9:61">
      <c r="I1510" s="24">
        <v>729</v>
      </c>
      <c r="J1510" s="46" t="str" cm="1">
        <f t="array" ref="J1510">_xlfn.IFS(I1510&gt;=750,"Low Risk",AND(I1510&gt;=650,I1510&lt;=749),"Medium Risk",I1510&lt;650,"High Risk")</f>
        <v>Medium Risk</v>
      </c>
      <c r="N1510" s="4"/>
      <c r="P1510" s="26">
        <v>33.090000000000003</v>
      </c>
      <c r="Q1510" s="4" t="str">
        <f t="shared" si="178"/>
        <v>Available</v>
      </c>
      <c r="Y1510" s="24" t="s">
        <v>3681</v>
      </c>
      <c r="Z1510" s="24" t="s">
        <v>7</v>
      </c>
      <c r="AA1510" s="84" t="str">
        <f t="shared" si="173"/>
        <v>Rajesh Kumar</v>
      </c>
      <c r="AB1510" s="24">
        <v>36.72</v>
      </c>
      <c r="AG1510" s="24" t="s">
        <v>3681</v>
      </c>
      <c r="AH1510" s="4" t="str">
        <f t="shared" si="174"/>
        <v>01509</v>
      </c>
      <c r="AP1510" s="4"/>
      <c r="AU1510" s="24" t="s">
        <v>1377</v>
      </c>
      <c r="AV1510" s="46" t="str">
        <f t="shared" si="175"/>
        <v>Approved</v>
      </c>
      <c r="BA1510" s="24" t="s">
        <v>3681</v>
      </c>
      <c r="BB1510" s="70" t="s">
        <v>1030</v>
      </c>
      <c r="BC1510" s="4" t="str">
        <f t="shared" si="176"/>
        <v>Dhenkanal</v>
      </c>
      <c r="BE1510" s="4"/>
      <c r="BF1510" s="4"/>
      <c r="BG1510" s="24" t="s">
        <v>3681</v>
      </c>
      <c r="BH1510" s="24" t="s">
        <v>7</v>
      </c>
      <c r="BI1510" s="4">
        <f t="shared" si="177"/>
        <v>209.86</v>
      </c>
    </row>
    <row r="1511" spans="9:61">
      <c r="I1511" s="26">
        <v>703</v>
      </c>
      <c r="J1511" s="46" t="str" cm="1">
        <f t="array" ref="J1511">_xlfn.IFS(I1511&gt;=750,"Low Risk",AND(I1511&gt;=650,I1511&lt;=749),"Medium Risk",I1511&lt;650,"High Risk")</f>
        <v>Medium Risk</v>
      </c>
      <c r="N1511" s="4"/>
      <c r="P1511" s="24">
        <v>36.72</v>
      </c>
      <c r="Q1511" s="4" t="str">
        <f t="shared" si="178"/>
        <v>Available</v>
      </c>
      <c r="Y1511" s="26" t="s">
        <v>3682</v>
      </c>
      <c r="Z1511" s="26" t="s">
        <v>32</v>
      </c>
      <c r="AA1511" s="84" t="str">
        <f t="shared" si="173"/>
        <v>Ramesh Behera</v>
      </c>
      <c r="AB1511" s="26">
        <v>32.630000000000003</v>
      </c>
      <c r="AG1511" s="26" t="s">
        <v>3682</v>
      </c>
      <c r="AH1511" s="4" t="str">
        <f t="shared" si="174"/>
        <v>01510</v>
      </c>
      <c r="AP1511" s="4"/>
      <c r="AU1511" s="26" t="s">
        <v>1377</v>
      </c>
      <c r="AV1511" s="46" t="str">
        <f t="shared" si="175"/>
        <v>Approved</v>
      </c>
      <c r="BA1511" s="26" t="s">
        <v>3682</v>
      </c>
      <c r="BB1511" s="71" t="s">
        <v>467</v>
      </c>
      <c r="BC1511" s="4" t="str">
        <f t="shared" si="176"/>
        <v>Bhubaneswar</v>
      </c>
      <c r="BE1511" s="4"/>
      <c r="BF1511" s="4"/>
      <c r="BG1511" s="26" t="s">
        <v>3682</v>
      </c>
      <c r="BH1511" s="26" t="s">
        <v>32</v>
      </c>
      <c r="BI1511" s="4">
        <f t="shared" si="177"/>
        <v>224.53</v>
      </c>
    </row>
    <row r="1512" spans="9:61">
      <c r="I1512" s="24">
        <v>854</v>
      </c>
      <c r="J1512" s="46" t="str" cm="1">
        <f t="array" ref="J1512">_xlfn.IFS(I1512&gt;=750,"Low Risk",AND(I1512&gt;=650,I1512&lt;=749),"Medium Risk",I1512&lt;650,"High Risk")</f>
        <v>Low Risk</v>
      </c>
      <c r="N1512" s="4"/>
      <c r="P1512" s="26">
        <v>32.630000000000003</v>
      </c>
      <c r="Q1512" s="4" t="str">
        <f t="shared" si="178"/>
        <v>Available</v>
      </c>
      <c r="Y1512" s="24" t="s">
        <v>3683</v>
      </c>
      <c r="Z1512" s="24" t="s">
        <v>7</v>
      </c>
      <c r="AA1512" s="84" t="str">
        <f t="shared" si="173"/>
        <v>Rajesh Kumar</v>
      </c>
      <c r="AB1512" s="24">
        <v>29.94</v>
      </c>
      <c r="AG1512" s="24" t="s">
        <v>3683</v>
      </c>
      <c r="AH1512" s="4" t="str">
        <f t="shared" si="174"/>
        <v>01511</v>
      </c>
      <c r="AP1512" s="4"/>
      <c r="AU1512" s="24" t="s">
        <v>1426</v>
      </c>
      <c r="AV1512" s="46" t="str">
        <f t="shared" si="175"/>
        <v>Under Review</v>
      </c>
      <c r="BA1512" s="24" t="s">
        <v>3683</v>
      </c>
      <c r="BB1512" s="70" t="s">
        <v>640</v>
      </c>
      <c r="BC1512" s="4" t="str">
        <f t="shared" si="176"/>
        <v>Puri</v>
      </c>
      <c r="BE1512" s="4"/>
      <c r="BF1512" s="4"/>
      <c r="BG1512" s="24" t="s">
        <v>3683</v>
      </c>
      <c r="BH1512" s="24" t="s">
        <v>7</v>
      </c>
      <c r="BI1512" s="4">
        <f t="shared" si="177"/>
        <v>209.86</v>
      </c>
    </row>
    <row r="1513" spans="9:61">
      <c r="I1513" s="26">
        <v>578</v>
      </c>
      <c r="J1513" s="46" t="str" cm="1">
        <f t="array" ref="J1513">_xlfn.IFS(I1513&gt;=750,"Low Risk",AND(I1513&gt;=650,I1513&lt;=749),"Medium Risk",I1513&lt;650,"High Risk")</f>
        <v>High Risk</v>
      </c>
      <c r="N1513" s="4"/>
      <c r="P1513" s="24">
        <v>29.94</v>
      </c>
      <c r="Q1513" s="4" t="str">
        <f t="shared" si="178"/>
        <v>Available</v>
      </c>
      <c r="Y1513" s="26" t="s">
        <v>3684</v>
      </c>
      <c r="Z1513" s="26" t="s">
        <v>20</v>
      </c>
      <c r="AA1513" s="84" t="str">
        <f t="shared" si="173"/>
        <v>Anita Das</v>
      </c>
      <c r="AB1513" s="26">
        <v>64.78</v>
      </c>
      <c r="AG1513" s="26" t="s">
        <v>3684</v>
      </c>
      <c r="AH1513" s="4" t="str">
        <f t="shared" si="174"/>
        <v>01512</v>
      </c>
      <c r="AP1513" s="4"/>
      <c r="AU1513" s="26" t="s">
        <v>1377</v>
      </c>
      <c r="AV1513" s="46" t="str">
        <f t="shared" si="175"/>
        <v>Approved</v>
      </c>
      <c r="BA1513" s="26" t="s">
        <v>3684</v>
      </c>
      <c r="BB1513" s="71" t="s">
        <v>849</v>
      </c>
      <c r="BC1513" s="4" t="str">
        <f t="shared" si="176"/>
        <v>Sambalpur</v>
      </c>
      <c r="BE1513" s="4"/>
      <c r="BF1513" s="4"/>
      <c r="BG1513" s="26" t="s">
        <v>3684</v>
      </c>
      <c r="BH1513" s="26" t="s">
        <v>20</v>
      </c>
      <c r="BI1513" s="4">
        <f t="shared" si="177"/>
        <v>104.66</v>
      </c>
    </row>
    <row r="1514" spans="9:61">
      <c r="I1514" s="24">
        <v>604</v>
      </c>
      <c r="J1514" s="46" t="str" cm="1">
        <f t="array" ref="J1514">_xlfn.IFS(I1514&gt;=750,"Low Risk",AND(I1514&gt;=650,I1514&lt;=749),"Medium Risk",I1514&lt;650,"High Risk")</f>
        <v>High Risk</v>
      </c>
      <c r="N1514" s="4"/>
      <c r="P1514" s="26">
        <v>64.78</v>
      </c>
      <c r="Q1514" s="4" t="str">
        <f t="shared" si="178"/>
        <v>Available</v>
      </c>
      <c r="Y1514" s="24" t="s">
        <v>3685</v>
      </c>
      <c r="Z1514" s="24" t="s">
        <v>38</v>
      </c>
      <c r="AA1514" s="84" t="str">
        <f t="shared" si="173"/>
        <v>Deepak Mishra</v>
      </c>
      <c r="AB1514" s="24">
        <v>10.87</v>
      </c>
      <c r="AG1514" s="24" t="s">
        <v>3685</v>
      </c>
      <c r="AH1514" s="4" t="str">
        <f t="shared" si="174"/>
        <v>01513</v>
      </c>
      <c r="AP1514" s="4"/>
      <c r="AU1514" s="24" t="s">
        <v>1377</v>
      </c>
      <c r="AV1514" s="46" t="str">
        <f t="shared" si="175"/>
        <v>Approved</v>
      </c>
      <c r="BA1514" s="24" t="s">
        <v>3685</v>
      </c>
      <c r="BB1514" s="70" t="s">
        <v>983</v>
      </c>
      <c r="BC1514" s="4" t="str">
        <f t="shared" si="176"/>
        <v>Cuttack</v>
      </c>
      <c r="BE1514" s="4"/>
      <c r="BF1514" s="4"/>
      <c r="BG1514" s="24" t="s">
        <v>3685</v>
      </c>
      <c r="BH1514" s="24" t="s">
        <v>38</v>
      </c>
      <c r="BI1514" s="4">
        <f t="shared" si="177"/>
        <v>144.97999999999999</v>
      </c>
    </row>
    <row r="1515" spans="9:61">
      <c r="I1515" s="26">
        <v>588</v>
      </c>
      <c r="J1515" s="46" t="str" cm="1">
        <f t="array" ref="J1515">_xlfn.IFS(I1515&gt;=750,"Low Risk",AND(I1515&gt;=650,I1515&lt;=749),"Medium Risk",I1515&lt;650,"High Risk")</f>
        <v>High Risk</v>
      </c>
      <c r="N1515" s="4"/>
      <c r="P1515" s="24">
        <v>10.87</v>
      </c>
      <c r="Q1515" s="4" t="str">
        <f t="shared" si="178"/>
        <v>Available</v>
      </c>
      <c r="Y1515" s="26" t="s">
        <v>3686</v>
      </c>
      <c r="Z1515" s="26" t="s">
        <v>41</v>
      </c>
      <c r="AA1515" s="84" t="str">
        <f t="shared" si="173"/>
        <v>Pooja Tripathi</v>
      </c>
      <c r="AB1515" s="26">
        <v>57.57</v>
      </c>
      <c r="AG1515" s="26" t="s">
        <v>3686</v>
      </c>
      <c r="AH1515" s="4" t="str">
        <f t="shared" si="174"/>
        <v>01514</v>
      </c>
      <c r="AP1515" s="4"/>
      <c r="AU1515" s="26" t="s">
        <v>1386</v>
      </c>
      <c r="AV1515" s="46" t="str">
        <f t="shared" si="175"/>
        <v>Rejected</v>
      </c>
      <c r="BA1515" s="26" t="s">
        <v>3686</v>
      </c>
      <c r="BB1515" s="71" t="s">
        <v>113</v>
      </c>
      <c r="BC1515" s="4" t="str">
        <f t="shared" si="176"/>
        <v>Dhenkanal</v>
      </c>
      <c r="BE1515" s="4"/>
      <c r="BF1515" s="4"/>
      <c r="BG1515" s="26" t="s">
        <v>3686</v>
      </c>
      <c r="BH1515" s="26" t="s">
        <v>41</v>
      </c>
      <c r="BI1515" s="4">
        <f t="shared" si="177"/>
        <v>251.78</v>
      </c>
    </row>
    <row r="1516" spans="9:61">
      <c r="I1516" s="24">
        <v>657</v>
      </c>
      <c r="J1516" s="46" t="str" cm="1">
        <f t="array" ref="J1516">_xlfn.IFS(I1516&gt;=750,"Low Risk",AND(I1516&gt;=650,I1516&lt;=749),"Medium Risk",I1516&lt;650,"High Risk")</f>
        <v>Medium Risk</v>
      </c>
      <c r="N1516" s="4"/>
      <c r="P1516" s="26">
        <v>57.57</v>
      </c>
      <c r="Q1516" s="4" t="str">
        <f t="shared" si="178"/>
        <v>Available</v>
      </c>
      <c r="Y1516" s="24" t="s">
        <v>3687</v>
      </c>
      <c r="Z1516" s="24" t="s">
        <v>24</v>
      </c>
      <c r="AA1516" s="84" t="str">
        <f t="shared" si="173"/>
        <v>Bikash Nayak</v>
      </c>
      <c r="AB1516" s="24">
        <v>75.64</v>
      </c>
      <c r="AG1516" s="24" t="s">
        <v>3687</v>
      </c>
      <c r="AH1516" s="4" t="str">
        <f t="shared" si="174"/>
        <v>01515</v>
      </c>
      <c r="AP1516" s="4"/>
      <c r="AU1516" s="24" t="s">
        <v>1377</v>
      </c>
      <c r="AV1516" s="46" t="str">
        <f t="shared" si="175"/>
        <v>Approved</v>
      </c>
      <c r="BA1516" s="24" t="s">
        <v>3687</v>
      </c>
      <c r="BB1516" s="70" t="s">
        <v>61</v>
      </c>
      <c r="BC1516" s="4" t="str">
        <f t="shared" si="176"/>
        <v>Balasore</v>
      </c>
      <c r="BE1516" s="4"/>
      <c r="BF1516" s="4"/>
      <c r="BG1516" s="24" t="s">
        <v>3687</v>
      </c>
      <c r="BH1516" s="24" t="s">
        <v>24</v>
      </c>
      <c r="BI1516" s="4">
        <f t="shared" si="177"/>
        <v>190.31</v>
      </c>
    </row>
    <row r="1517" spans="9:61">
      <c r="I1517" s="26">
        <v>871</v>
      </c>
      <c r="J1517" s="46" t="str" cm="1">
        <f t="array" ref="J1517">_xlfn.IFS(I1517&gt;=750,"Low Risk",AND(I1517&gt;=650,I1517&lt;=749),"Medium Risk",I1517&lt;650,"High Risk")</f>
        <v>Low Risk</v>
      </c>
      <c r="N1517" s="4"/>
      <c r="P1517" s="24">
        <v>75.64</v>
      </c>
      <c r="Q1517" s="4" t="str">
        <f t="shared" si="178"/>
        <v>Available</v>
      </c>
      <c r="Y1517" s="26" t="s">
        <v>3688</v>
      </c>
      <c r="Z1517" s="26" t="s">
        <v>41</v>
      </c>
      <c r="AA1517" s="84" t="str">
        <f t="shared" si="173"/>
        <v>Pooja Tripathi</v>
      </c>
      <c r="AB1517" s="26">
        <v>60.55</v>
      </c>
      <c r="AG1517" s="26" t="s">
        <v>3688</v>
      </c>
      <c r="AH1517" s="4" t="str">
        <f t="shared" si="174"/>
        <v>01516</v>
      </c>
      <c r="AP1517" s="4"/>
      <c r="AU1517" s="26" t="s">
        <v>1381</v>
      </c>
      <c r="AV1517" s="46" t="str">
        <f t="shared" si="175"/>
        <v>Rejected</v>
      </c>
      <c r="BA1517" s="26" t="s">
        <v>3688</v>
      </c>
      <c r="BB1517" s="71" t="s">
        <v>386</v>
      </c>
      <c r="BC1517" s="4" t="str">
        <f t="shared" si="176"/>
        <v>Rourkela</v>
      </c>
      <c r="BE1517" s="4"/>
      <c r="BF1517" s="4"/>
      <c r="BG1517" s="26" t="s">
        <v>3688</v>
      </c>
      <c r="BH1517" s="26" t="s">
        <v>41</v>
      </c>
      <c r="BI1517" s="4">
        <f t="shared" si="177"/>
        <v>251.78</v>
      </c>
    </row>
    <row r="1518" spans="9:61">
      <c r="I1518" s="24">
        <v>606</v>
      </c>
      <c r="J1518" s="46" t="str" cm="1">
        <f t="array" ref="J1518">_xlfn.IFS(I1518&gt;=750,"Low Risk",AND(I1518&gt;=650,I1518&lt;=749),"Medium Risk",I1518&lt;650,"High Risk")</f>
        <v>High Risk</v>
      </c>
      <c r="N1518" s="4"/>
      <c r="P1518" s="26">
        <v>60.55</v>
      </c>
      <c r="Q1518" s="4" t="str">
        <f t="shared" si="178"/>
        <v>Available</v>
      </c>
      <c r="Y1518" s="24" t="s">
        <v>3690</v>
      </c>
      <c r="Z1518" s="24" t="s">
        <v>38</v>
      </c>
      <c r="AA1518" s="84" t="str">
        <f t="shared" si="173"/>
        <v>Deepak Mishra</v>
      </c>
      <c r="AB1518" s="24">
        <v>41.79</v>
      </c>
      <c r="AG1518" s="24" t="s">
        <v>3690</v>
      </c>
      <c r="AH1518" s="4" t="str">
        <f t="shared" si="174"/>
        <v>01517</v>
      </c>
      <c r="AP1518" s="4"/>
      <c r="AU1518" s="24" t="s">
        <v>1381</v>
      </c>
      <c r="AV1518" s="46" t="str">
        <f t="shared" si="175"/>
        <v>Rejected</v>
      </c>
      <c r="BA1518" s="24" t="s">
        <v>3690</v>
      </c>
      <c r="BB1518" s="70" t="s">
        <v>510</v>
      </c>
      <c r="BC1518" s="4" t="str">
        <f t="shared" si="176"/>
        <v>Angul</v>
      </c>
      <c r="BE1518" s="4"/>
      <c r="BF1518" s="4"/>
      <c r="BG1518" s="24" t="s">
        <v>3690</v>
      </c>
      <c r="BH1518" s="24" t="s">
        <v>38</v>
      </c>
      <c r="BI1518" s="4">
        <f t="shared" si="177"/>
        <v>144.97999999999999</v>
      </c>
    </row>
    <row r="1519" spans="9:61">
      <c r="I1519" s="26">
        <v>602</v>
      </c>
      <c r="J1519" s="46" t="str" cm="1">
        <f t="array" ref="J1519">_xlfn.IFS(I1519&gt;=750,"Low Risk",AND(I1519&gt;=650,I1519&lt;=749),"Medium Risk",I1519&lt;650,"High Risk")</f>
        <v>High Risk</v>
      </c>
      <c r="N1519" s="4"/>
      <c r="P1519" s="24">
        <v>41.79</v>
      </c>
      <c r="Q1519" s="4" t="str">
        <f t="shared" si="178"/>
        <v>Available</v>
      </c>
      <c r="Y1519" s="26" t="s">
        <v>3691</v>
      </c>
      <c r="Z1519" s="26" t="s">
        <v>35</v>
      </c>
      <c r="AA1519" s="84" t="str">
        <f t="shared" si="173"/>
        <v>Kavita Rath</v>
      </c>
      <c r="AB1519" s="26">
        <v>43.99</v>
      </c>
      <c r="AG1519" s="26" t="s">
        <v>3691</v>
      </c>
      <c r="AH1519" s="4" t="str">
        <f t="shared" si="174"/>
        <v>01518</v>
      </c>
      <c r="AP1519" s="4"/>
      <c r="AU1519" s="26" t="s">
        <v>1386</v>
      </c>
      <c r="AV1519" s="46" t="str">
        <f t="shared" si="175"/>
        <v>Rejected</v>
      </c>
      <c r="BA1519" s="26" t="s">
        <v>3691</v>
      </c>
      <c r="BB1519" s="71" t="s">
        <v>1344</v>
      </c>
      <c r="BC1519" s="4" t="str">
        <f t="shared" si="176"/>
        <v>Balasore</v>
      </c>
      <c r="BE1519" s="4"/>
      <c r="BF1519" s="4"/>
      <c r="BG1519" s="26" t="s">
        <v>3691</v>
      </c>
      <c r="BH1519" s="26" t="s">
        <v>35</v>
      </c>
      <c r="BI1519" s="4">
        <f t="shared" si="177"/>
        <v>103.83</v>
      </c>
    </row>
    <row r="1520" spans="9:61">
      <c r="I1520" s="24">
        <v>874</v>
      </c>
      <c r="J1520" s="46" t="str" cm="1">
        <f t="array" ref="J1520">_xlfn.IFS(I1520&gt;=750,"Low Risk",AND(I1520&gt;=650,I1520&lt;=749),"Medium Risk",I1520&lt;650,"High Risk")</f>
        <v>Low Risk</v>
      </c>
      <c r="N1520" s="4"/>
      <c r="P1520" s="26">
        <v>43.99</v>
      </c>
      <c r="Q1520" s="4" t="str">
        <f t="shared" si="178"/>
        <v>Available</v>
      </c>
      <c r="Y1520" s="24" t="s">
        <v>3692</v>
      </c>
      <c r="Z1520" s="24" t="s">
        <v>35</v>
      </c>
      <c r="AA1520" s="84" t="str">
        <f t="shared" si="173"/>
        <v>Kavita Rath</v>
      </c>
      <c r="AB1520" s="24">
        <v>60.76</v>
      </c>
      <c r="AG1520" s="24" t="s">
        <v>3692</v>
      </c>
      <c r="AH1520" s="4" t="str">
        <f t="shared" si="174"/>
        <v>01519</v>
      </c>
      <c r="AP1520" s="4"/>
      <c r="AU1520" s="24" t="s">
        <v>1386</v>
      </c>
      <c r="AV1520" s="46" t="str">
        <f t="shared" si="175"/>
        <v>Rejected</v>
      </c>
      <c r="BA1520" s="24" t="s">
        <v>3692</v>
      </c>
      <c r="BB1520" s="70" t="s">
        <v>934</v>
      </c>
      <c r="BC1520" s="4" t="str">
        <f t="shared" si="176"/>
        <v>Angul</v>
      </c>
      <c r="BE1520" s="4"/>
      <c r="BF1520" s="4"/>
      <c r="BG1520" s="24" t="s">
        <v>3692</v>
      </c>
      <c r="BH1520" s="24" t="s">
        <v>35</v>
      </c>
      <c r="BI1520" s="4">
        <f t="shared" si="177"/>
        <v>103.83</v>
      </c>
    </row>
    <row r="1521" spans="9:61">
      <c r="I1521" s="26">
        <v>588</v>
      </c>
      <c r="J1521" s="46" t="str" cm="1">
        <f t="array" ref="J1521">_xlfn.IFS(I1521&gt;=750,"Low Risk",AND(I1521&gt;=650,I1521&lt;=749),"Medium Risk",I1521&lt;650,"High Risk")</f>
        <v>High Risk</v>
      </c>
      <c r="N1521" s="4"/>
      <c r="P1521" s="24">
        <v>60.76</v>
      </c>
      <c r="Q1521" s="4" t="str">
        <f t="shared" si="178"/>
        <v>Available</v>
      </c>
      <c r="Y1521" s="26" t="s">
        <v>3693</v>
      </c>
      <c r="Z1521" s="26" t="s">
        <v>41</v>
      </c>
      <c r="AA1521" s="84" t="str">
        <f t="shared" si="173"/>
        <v>Pooja Tripathi</v>
      </c>
      <c r="AB1521" s="26">
        <v>92.88</v>
      </c>
      <c r="AG1521" s="26" t="s">
        <v>3693</v>
      </c>
      <c r="AH1521" s="4" t="str">
        <f t="shared" si="174"/>
        <v>01520</v>
      </c>
      <c r="AP1521" s="4"/>
      <c r="AU1521" s="26" t="s">
        <v>1377</v>
      </c>
      <c r="AV1521" s="46" t="str">
        <f t="shared" si="175"/>
        <v>Approved</v>
      </c>
      <c r="BA1521" s="26" t="s">
        <v>3693</v>
      </c>
      <c r="BB1521" s="71" t="s">
        <v>924</v>
      </c>
      <c r="BC1521" s="4" t="str">
        <f t="shared" si="176"/>
        <v>Bhubaneswar</v>
      </c>
      <c r="BE1521" s="4"/>
      <c r="BF1521" s="4"/>
      <c r="BG1521" s="26" t="s">
        <v>3693</v>
      </c>
      <c r="BH1521" s="26" t="s">
        <v>41</v>
      </c>
      <c r="BI1521" s="4">
        <f t="shared" si="177"/>
        <v>251.78</v>
      </c>
    </row>
    <row r="1522" spans="9:61">
      <c r="I1522" s="24">
        <v>596</v>
      </c>
      <c r="J1522" s="46" t="str" cm="1">
        <f t="array" ref="J1522">_xlfn.IFS(I1522&gt;=750,"Low Risk",AND(I1522&gt;=650,I1522&lt;=749),"Medium Risk",I1522&lt;650,"High Risk")</f>
        <v>High Risk</v>
      </c>
      <c r="N1522" s="4"/>
      <c r="P1522" s="26">
        <v>92.88</v>
      </c>
      <c r="Q1522" s="4" t="str">
        <f t="shared" si="178"/>
        <v>Available</v>
      </c>
      <c r="Y1522" s="24" t="s">
        <v>3694</v>
      </c>
      <c r="Z1522" s="24" t="s">
        <v>12</v>
      </c>
      <c r="AA1522" s="84" t="str">
        <f t="shared" si="173"/>
        <v>Priya Mohanty</v>
      </c>
      <c r="AB1522" s="24">
        <v>48.81</v>
      </c>
      <c r="AG1522" s="24" t="s">
        <v>3694</v>
      </c>
      <c r="AH1522" s="4" t="str">
        <f t="shared" si="174"/>
        <v>01521</v>
      </c>
      <c r="AP1522" s="4"/>
      <c r="AU1522" s="24" t="s">
        <v>1381</v>
      </c>
      <c r="AV1522" s="46" t="str">
        <f t="shared" si="175"/>
        <v>Rejected</v>
      </c>
      <c r="BA1522" s="24" t="s">
        <v>3694</v>
      </c>
      <c r="BB1522" s="70" t="s">
        <v>907</v>
      </c>
      <c r="BC1522" s="4" t="str">
        <f t="shared" si="176"/>
        <v>Bhubaneswar</v>
      </c>
      <c r="BE1522" s="4"/>
      <c r="BF1522" s="4"/>
      <c r="BG1522" s="24" t="s">
        <v>3694</v>
      </c>
      <c r="BH1522" s="24" t="s">
        <v>12</v>
      </c>
      <c r="BI1522" s="4">
        <f t="shared" si="177"/>
        <v>105.8</v>
      </c>
    </row>
    <row r="1523" spans="9:61">
      <c r="I1523" s="26">
        <v>579</v>
      </c>
      <c r="J1523" s="46" t="str" cm="1">
        <f t="array" ref="J1523">_xlfn.IFS(I1523&gt;=750,"Low Risk",AND(I1523&gt;=650,I1523&lt;=749),"Medium Risk",I1523&lt;650,"High Risk")</f>
        <v>High Risk</v>
      </c>
      <c r="N1523" s="4"/>
      <c r="P1523" s="24">
        <v>48.81</v>
      </c>
      <c r="Q1523" s="4" t="str">
        <f t="shared" si="178"/>
        <v>Available</v>
      </c>
      <c r="Y1523" s="26" t="s">
        <v>3695</v>
      </c>
      <c r="Z1523" s="26" t="s">
        <v>20</v>
      </c>
      <c r="AA1523" s="84" t="str">
        <f t="shared" si="173"/>
        <v>Anita Das</v>
      </c>
      <c r="AB1523" s="26">
        <v>6.25</v>
      </c>
      <c r="AG1523" s="26" t="s">
        <v>3695</v>
      </c>
      <c r="AH1523" s="4" t="str">
        <f t="shared" si="174"/>
        <v>01522</v>
      </c>
      <c r="AP1523" s="4"/>
      <c r="AU1523" s="26" t="s">
        <v>1381</v>
      </c>
      <c r="AV1523" s="46" t="str">
        <f t="shared" si="175"/>
        <v>Rejected</v>
      </c>
      <c r="BA1523" s="26" t="s">
        <v>3695</v>
      </c>
      <c r="BB1523" s="71" t="s">
        <v>119</v>
      </c>
      <c r="BC1523" s="4" t="str">
        <f t="shared" si="176"/>
        <v>Balasore</v>
      </c>
      <c r="BE1523" s="4"/>
      <c r="BF1523" s="4"/>
      <c r="BG1523" s="26" t="s">
        <v>3695</v>
      </c>
      <c r="BH1523" s="26" t="s">
        <v>20</v>
      </c>
      <c r="BI1523" s="4">
        <f t="shared" si="177"/>
        <v>104.66</v>
      </c>
    </row>
    <row r="1524" spans="9:61">
      <c r="I1524" s="24">
        <v>692</v>
      </c>
      <c r="J1524" s="46" t="str" cm="1">
        <f t="array" ref="J1524">_xlfn.IFS(I1524&gt;=750,"Low Risk",AND(I1524&gt;=650,I1524&lt;=749),"Medium Risk",I1524&lt;650,"High Risk")</f>
        <v>Medium Risk</v>
      </c>
      <c r="N1524" s="4"/>
      <c r="P1524" s="26">
        <v>6.25</v>
      </c>
      <c r="Q1524" s="4" t="str">
        <f t="shared" si="178"/>
        <v>Available</v>
      </c>
      <c r="Y1524" s="24" t="s">
        <v>3696</v>
      </c>
      <c r="Z1524" s="24" t="s">
        <v>12</v>
      </c>
      <c r="AA1524" s="84" t="str">
        <f t="shared" si="173"/>
        <v>Priya Mohanty</v>
      </c>
      <c r="AB1524" s="24">
        <v>40.200000000000003</v>
      </c>
      <c r="AG1524" s="24" t="s">
        <v>3696</v>
      </c>
      <c r="AH1524" s="4" t="str">
        <f t="shared" si="174"/>
        <v>01523</v>
      </c>
      <c r="AP1524" s="4"/>
      <c r="AU1524" s="24" t="s">
        <v>1377</v>
      </c>
      <c r="AV1524" s="46" t="str">
        <f t="shared" si="175"/>
        <v>Approved</v>
      </c>
      <c r="BA1524" s="24" t="s">
        <v>3696</v>
      </c>
      <c r="BB1524" s="70" t="s">
        <v>1320</v>
      </c>
      <c r="BC1524" s="4" t="str">
        <f t="shared" si="176"/>
        <v>Berhampur</v>
      </c>
      <c r="BE1524" s="4"/>
      <c r="BF1524" s="4"/>
      <c r="BG1524" s="24" t="s">
        <v>3696</v>
      </c>
      <c r="BH1524" s="24" t="s">
        <v>12</v>
      </c>
      <c r="BI1524" s="4">
        <f t="shared" si="177"/>
        <v>105.8</v>
      </c>
    </row>
    <row r="1525" spans="9:61">
      <c r="I1525" s="26">
        <v>843</v>
      </c>
      <c r="J1525" s="46" t="str" cm="1">
        <f t="array" ref="J1525">_xlfn.IFS(I1525&gt;=750,"Low Risk",AND(I1525&gt;=650,I1525&lt;=749),"Medium Risk",I1525&lt;650,"High Risk")</f>
        <v>Low Risk</v>
      </c>
      <c r="N1525" s="4"/>
      <c r="P1525" s="24">
        <v>40.200000000000003</v>
      </c>
      <c r="Q1525" s="4" t="str">
        <f t="shared" si="178"/>
        <v>Available</v>
      </c>
      <c r="Y1525" s="26" t="s">
        <v>3697</v>
      </c>
      <c r="Z1525" s="26" t="s">
        <v>41</v>
      </c>
      <c r="AA1525" s="84" t="str">
        <f t="shared" si="173"/>
        <v>Pooja Tripathi</v>
      </c>
      <c r="AB1525" s="26">
        <v>61.47</v>
      </c>
      <c r="AG1525" s="26" t="s">
        <v>3697</v>
      </c>
      <c r="AH1525" s="4" t="str">
        <f t="shared" si="174"/>
        <v>01524</v>
      </c>
      <c r="AP1525" s="4"/>
      <c r="AU1525" s="26" t="s">
        <v>1377</v>
      </c>
      <c r="AV1525" s="46" t="str">
        <f t="shared" si="175"/>
        <v>Approved</v>
      </c>
      <c r="BA1525" s="26" t="s">
        <v>3697</v>
      </c>
      <c r="BB1525" s="71" t="s">
        <v>1290</v>
      </c>
      <c r="BC1525" s="4" t="str">
        <f t="shared" si="176"/>
        <v>Cuttack</v>
      </c>
      <c r="BE1525" s="4"/>
      <c r="BF1525" s="4"/>
      <c r="BG1525" s="26" t="s">
        <v>3697</v>
      </c>
      <c r="BH1525" s="26" t="s">
        <v>41</v>
      </c>
      <c r="BI1525" s="4">
        <f t="shared" si="177"/>
        <v>251.78</v>
      </c>
    </row>
    <row r="1526" spans="9:61">
      <c r="I1526" s="24">
        <v>777</v>
      </c>
      <c r="J1526" s="46" t="str" cm="1">
        <f t="array" ref="J1526">_xlfn.IFS(I1526&gt;=750,"Low Risk",AND(I1526&gt;=650,I1526&lt;=749),"Medium Risk",I1526&lt;650,"High Risk")</f>
        <v>Low Risk</v>
      </c>
      <c r="N1526" s="4"/>
      <c r="P1526" s="26">
        <v>61.47</v>
      </c>
      <c r="Q1526" s="4" t="str">
        <f t="shared" si="178"/>
        <v>Available</v>
      </c>
      <c r="Y1526" s="24" t="s">
        <v>3699</v>
      </c>
      <c r="Z1526" s="24" t="s">
        <v>32</v>
      </c>
      <c r="AA1526" s="84" t="str">
        <f t="shared" si="173"/>
        <v>Ramesh Behera</v>
      </c>
      <c r="AB1526" s="24">
        <v>78.959999999999994</v>
      </c>
      <c r="AG1526" s="24" t="s">
        <v>3699</v>
      </c>
      <c r="AH1526" s="4" t="str">
        <f t="shared" si="174"/>
        <v>01525</v>
      </c>
      <c r="AP1526" s="4"/>
      <c r="AU1526" s="24" t="s">
        <v>1386</v>
      </c>
      <c r="AV1526" s="46" t="str">
        <f t="shared" si="175"/>
        <v>Rejected</v>
      </c>
      <c r="BA1526" s="24" t="s">
        <v>3699</v>
      </c>
      <c r="BB1526" s="70" t="s">
        <v>926</v>
      </c>
      <c r="BC1526" s="4" t="str">
        <f t="shared" si="176"/>
        <v>Sambalpur</v>
      </c>
      <c r="BE1526" s="4"/>
      <c r="BF1526" s="4"/>
      <c r="BG1526" s="24" t="s">
        <v>3699</v>
      </c>
      <c r="BH1526" s="24" t="s">
        <v>32</v>
      </c>
      <c r="BI1526" s="4">
        <f t="shared" si="177"/>
        <v>224.53</v>
      </c>
    </row>
    <row r="1527" spans="9:61">
      <c r="I1527" s="26">
        <v>725</v>
      </c>
      <c r="J1527" s="46" t="str" cm="1">
        <f t="array" ref="J1527">_xlfn.IFS(I1527&gt;=750,"Low Risk",AND(I1527&gt;=650,I1527&lt;=749),"Medium Risk",I1527&lt;650,"High Risk")</f>
        <v>Medium Risk</v>
      </c>
      <c r="N1527" s="4"/>
      <c r="P1527" s="24">
        <v>78.959999999999994</v>
      </c>
      <c r="Q1527" s="4" t="str">
        <f t="shared" si="178"/>
        <v>Available</v>
      </c>
      <c r="Y1527" s="26" t="s">
        <v>3700</v>
      </c>
      <c r="Z1527" s="26" t="s">
        <v>20</v>
      </c>
      <c r="AA1527" s="84" t="str">
        <f t="shared" si="173"/>
        <v>Anita Das</v>
      </c>
      <c r="AB1527" s="26">
        <v>5.23</v>
      </c>
      <c r="AG1527" s="26" t="s">
        <v>3700</v>
      </c>
      <c r="AH1527" s="4" t="str">
        <f t="shared" si="174"/>
        <v>01526</v>
      </c>
      <c r="AP1527" s="4"/>
      <c r="AU1527" s="26" t="s">
        <v>1377</v>
      </c>
      <c r="AV1527" s="46" t="str">
        <f t="shared" si="175"/>
        <v>Approved</v>
      </c>
      <c r="BA1527" s="26" t="s">
        <v>3700</v>
      </c>
      <c r="BB1527" s="71" t="s">
        <v>1062</v>
      </c>
      <c r="BC1527" s="4" t="str">
        <f t="shared" si="176"/>
        <v>Bhubaneswar</v>
      </c>
      <c r="BE1527" s="4"/>
      <c r="BF1527" s="4"/>
      <c r="BG1527" s="26" t="s">
        <v>3700</v>
      </c>
      <c r="BH1527" s="26" t="s">
        <v>20</v>
      </c>
      <c r="BI1527" s="4">
        <f t="shared" si="177"/>
        <v>104.66</v>
      </c>
    </row>
    <row r="1528" spans="9:61">
      <c r="I1528" s="24">
        <v>594</v>
      </c>
      <c r="J1528" s="46" t="str" cm="1">
        <f t="array" ref="J1528">_xlfn.IFS(I1528&gt;=750,"Low Risk",AND(I1528&gt;=650,I1528&lt;=749),"Medium Risk",I1528&lt;650,"High Risk")</f>
        <v>High Risk</v>
      </c>
      <c r="N1528" s="4"/>
      <c r="P1528" s="26">
        <v>5.23</v>
      </c>
      <c r="Q1528" s="4" t="str">
        <f t="shared" si="178"/>
        <v>Available</v>
      </c>
      <c r="Y1528" s="24" t="s">
        <v>3701</v>
      </c>
      <c r="Z1528" s="24" t="s">
        <v>24</v>
      </c>
      <c r="AA1528" s="84" t="str">
        <f t="shared" si="173"/>
        <v>Bikash Nayak</v>
      </c>
      <c r="AB1528" s="24">
        <v>50.82</v>
      </c>
      <c r="AG1528" s="24" t="s">
        <v>3701</v>
      </c>
      <c r="AH1528" s="4" t="str">
        <f t="shared" si="174"/>
        <v>01527</v>
      </c>
      <c r="AP1528" s="4"/>
      <c r="AU1528" s="24" t="s">
        <v>1381</v>
      </c>
      <c r="AV1528" s="46" t="str">
        <f t="shared" si="175"/>
        <v>Rejected</v>
      </c>
      <c r="BA1528" s="24" t="s">
        <v>3701</v>
      </c>
      <c r="BB1528" s="70" t="s">
        <v>1196</v>
      </c>
      <c r="BC1528" s="4" t="str">
        <f t="shared" si="176"/>
        <v>Dhenkanal</v>
      </c>
      <c r="BE1528" s="4"/>
      <c r="BF1528" s="4"/>
      <c r="BG1528" s="24" t="s">
        <v>3701</v>
      </c>
      <c r="BH1528" s="24" t="s">
        <v>24</v>
      </c>
      <c r="BI1528" s="4">
        <f t="shared" si="177"/>
        <v>190.31</v>
      </c>
    </row>
    <row r="1529" spans="9:61">
      <c r="I1529" s="26">
        <v>831</v>
      </c>
      <c r="J1529" s="46" t="str" cm="1">
        <f t="array" ref="J1529">_xlfn.IFS(I1529&gt;=750,"Low Risk",AND(I1529&gt;=650,I1529&lt;=749),"Medium Risk",I1529&lt;650,"High Risk")</f>
        <v>Low Risk</v>
      </c>
      <c r="N1529" s="4"/>
      <c r="P1529" s="24">
        <v>50.82</v>
      </c>
      <c r="Q1529" s="4" t="str">
        <f t="shared" si="178"/>
        <v>Available</v>
      </c>
      <c r="Y1529" s="26" t="s">
        <v>3702</v>
      </c>
      <c r="Z1529" s="26" t="s">
        <v>41</v>
      </c>
      <c r="AA1529" s="84" t="str">
        <f t="shared" si="173"/>
        <v>Pooja Tripathi</v>
      </c>
      <c r="AB1529" s="26">
        <v>72.69</v>
      </c>
      <c r="AG1529" s="26" t="s">
        <v>3702</v>
      </c>
      <c r="AH1529" s="4" t="str">
        <f t="shared" si="174"/>
        <v>01528</v>
      </c>
      <c r="AP1529" s="4"/>
      <c r="AU1529" s="26" t="s">
        <v>1377</v>
      </c>
      <c r="AV1529" s="46" t="str">
        <f t="shared" si="175"/>
        <v>Approved</v>
      </c>
      <c r="BA1529" s="26" t="s">
        <v>3702</v>
      </c>
      <c r="BB1529" s="71" t="s">
        <v>645</v>
      </c>
      <c r="BC1529" s="4" t="str">
        <f t="shared" si="176"/>
        <v>Cuttack</v>
      </c>
      <c r="BE1529" s="4"/>
      <c r="BF1529" s="4"/>
      <c r="BG1529" s="26" t="s">
        <v>3702</v>
      </c>
      <c r="BH1529" s="26" t="s">
        <v>41</v>
      </c>
      <c r="BI1529" s="4">
        <f t="shared" si="177"/>
        <v>251.78</v>
      </c>
    </row>
    <row r="1530" spans="9:61">
      <c r="I1530" s="24">
        <v>844</v>
      </c>
      <c r="J1530" s="46" t="str" cm="1">
        <f t="array" ref="J1530">_xlfn.IFS(I1530&gt;=750,"Low Risk",AND(I1530&gt;=650,I1530&lt;=749),"Medium Risk",I1530&lt;650,"High Risk")</f>
        <v>Low Risk</v>
      </c>
      <c r="N1530" s="4"/>
      <c r="P1530" s="26">
        <v>72.69</v>
      </c>
      <c r="Q1530" s="4" t="str">
        <f t="shared" si="178"/>
        <v>Available</v>
      </c>
      <c r="Y1530" s="24" t="s">
        <v>3703</v>
      </c>
      <c r="Z1530" s="24" t="s">
        <v>41</v>
      </c>
      <c r="AA1530" s="84" t="str">
        <f t="shared" si="173"/>
        <v>Pooja Tripathi</v>
      </c>
      <c r="AB1530" s="24">
        <v>85.51</v>
      </c>
      <c r="AG1530" s="24" t="s">
        <v>3703</v>
      </c>
      <c r="AH1530" s="4" t="str">
        <f t="shared" si="174"/>
        <v>01529</v>
      </c>
      <c r="AP1530" s="4"/>
      <c r="AU1530" s="24" t="s">
        <v>1377</v>
      </c>
      <c r="AV1530" s="46" t="str">
        <f t="shared" si="175"/>
        <v>Approved</v>
      </c>
      <c r="BA1530" s="24" t="s">
        <v>3703</v>
      </c>
      <c r="BB1530" s="70" t="s">
        <v>642</v>
      </c>
      <c r="BC1530" s="4" t="str">
        <f t="shared" si="176"/>
        <v>Rourkela</v>
      </c>
      <c r="BE1530" s="4"/>
      <c r="BF1530" s="4"/>
      <c r="BG1530" s="24" t="s">
        <v>3703</v>
      </c>
      <c r="BH1530" s="24" t="s">
        <v>41</v>
      </c>
      <c r="BI1530" s="4">
        <f t="shared" si="177"/>
        <v>251.78</v>
      </c>
    </row>
    <row r="1531" spans="9:61">
      <c r="I1531" s="26">
        <v>629</v>
      </c>
      <c r="J1531" s="46" t="str" cm="1">
        <f t="array" ref="J1531">_xlfn.IFS(I1531&gt;=750,"Low Risk",AND(I1531&gt;=650,I1531&lt;=749),"Medium Risk",I1531&lt;650,"High Risk")</f>
        <v>High Risk</v>
      </c>
      <c r="N1531" s="4"/>
      <c r="P1531" s="24">
        <v>85.51</v>
      </c>
      <c r="Q1531" s="4" t="str">
        <f t="shared" si="178"/>
        <v>Available</v>
      </c>
      <c r="Y1531" s="26" t="s">
        <v>3704</v>
      </c>
      <c r="Z1531" s="26" t="s">
        <v>38</v>
      </c>
      <c r="AA1531" s="84" t="str">
        <f t="shared" si="173"/>
        <v>Deepak Mishra</v>
      </c>
      <c r="AB1531" s="26">
        <v>2.95</v>
      </c>
      <c r="AG1531" s="26" t="s">
        <v>3704</v>
      </c>
      <c r="AH1531" s="4" t="str">
        <f t="shared" si="174"/>
        <v>01530</v>
      </c>
      <c r="AP1531" s="4"/>
      <c r="AU1531" s="26" t="s">
        <v>1386</v>
      </c>
      <c r="AV1531" s="46" t="str">
        <f t="shared" si="175"/>
        <v>Rejected</v>
      </c>
      <c r="BA1531" s="26" t="s">
        <v>3704</v>
      </c>
      <c r="BB1531" s="71" t="s">
        <v>1180</v>
      </c>
      <c r="BC1531" s="4" t="str">
        <f t="shared" si="176"/>
        <v>Rourkela</v>
      </c>
      <c r="BE1531" s="4"/>
      <c r="BF1531" s="4"/>
      <c r="BG1531" s="26" t="s">
        <v>3704</v>
      </c>
      <c r="BH1531" s="26" t="s">
        <v>38</v>
      </c>
      <c r="BI1531" s="4">
        <f t="shared" si="177"/>
        <v>144.97999999999999</v>
      </c>
    </row>
    <row r="1532" spans="9:61">
      <c r="I1532" s="24">
        <v>608</v>
      </c>
      <c r="J1532" s="46" t="str" cm="1">
        <f t="array" ref="J1532">_xlfn.IFS(I1532&gt;=750,"Low Risk",AND(I1532&gt;=650,I1532&lt;=749),"Medium Risk",I1532&lt;650,"High Risk")</f>
        <v>High Risk</v>
      </c>
      <c r="N1532" s="4"/>
      <c r="P1532" s="26">
        <v>2.95</v>
      </c>
      <c r="Q1532" s="4" t="str">
        <f t="shared" si="178"/>
        <v>Available</v>
      </c>
      <c r="Y1532" s="24" t="s">
        <v>3705</v>
      </c>
      <c r="Z1532" s="24" t="s">
        <v>16</v>
      </c>
      <c r="AA1532" s="84" t="str">
        <f t="shared" si="173"/>
        <v>Suresh Panda</v>
      </c>
      <c r="AB1532" s="24">
        <v>3.14</v>
      </c>
      <c r="AG1532" s="24" t="s">
        <v>3705</v>
      </c>
      <c r="AH1532" s="4" t="str">
        <f t="shared" si="174"/>
        <v>01531</v>
      </c>
      <c r="AP1532" s="4"/>
      <c r="AU1532" s="24" t="s">
        <v>1377</v>
      </c>
      <c r="AV1532" s="46" t="str">
        <f t="shared" si="175"/>
        <v>Approved</v>
      </c>
      <c r="BA1532" s="24" t="s">
        <v>3705</v>
      </c>
      <c r="BB1532" s="70" t="s">
        <v>339</v>
      </c>
      <c r="BC1532" s="4" t="str">
        <f t="shared" si="176"/>
        <v>Puri</v>
      </c>
      <c r="BE1532" s="4"/>
      <c r="BF1532" s="4"/>
      <c r="BG1532" s="24" t="s">
        <v>3705</v>
      </c>
      <c r="BH1532" s="24" t="s">
        <v>16</v>
      </c>
      <c r="BI1532" s="4">
        <f t="shared" si="177"/>
        <v>197.62</v>
      </c>
    </row>
    <row r="1533" spans="9:61">
      <c r="I1533" s="26">
        <v>823</v>
      </c>
      <c r="J1533" s="46" t="str" cm="1">
        <f t="array" ref="J1533">_xlfn.IFS(I1533&gt;=750,"Low Risk",AND(I1533&gt;=650,I1533&lt;=749),"Medium Risk",I1533&lt;650,"High Risk")</f>
        <v>Low Risk</v>
      </c>
      <c r="N1533" s="4"/>
      <c r="P1533" s="24">
        <v>3.14</v>
      </c>
      <c r="Q1533" s="4" t="str">
        <f t="shared" si="178"/>
        <v>Available</v>
      </c>
      <c r="Y1533" s="26" t="s">
        <v>3706</v>
      </c>
      <c r="Z1533" s="26" t="s">
        <v>16</v>
      </c>
      <c r="AA1533" s="84" t="str">
        <f t="shared" si="173"/>
        <v>Suresh Panda</v>
      </c>
      <c r="AB1533" s="26">
        <v>10.49</v>
      </c>
      <c r="AG1533" s="26" t="s">
        <v>3706</v>
      </c>
      <c r="AH1533" s="4" t="str">
        <f t="shared" si="174"/>
        <v>01532</v>
      </c>
      <c r="AP1533" s="4"/>
      <c r="AU1533" s="26" t="s">
        <v>1377</v>
      </c>
      <c r="AV1533" s="46" t="str">
        <f t="shared" si="175"/>
        <v>Approved</v>
      </c>
      <c r="BA1533" s="26" t="s">
        <v>3706</v>
      </c>
      <c r="BB1533" s="71" t="s">
        <v>146</v>
      </c>
      <c r="BC1533" s="4" t="str">
        <f t="shared" si="176"/>
        <v>Bhubaneswar</v>
      </c>
      <c r="BE1533" s="4"/>
      <c r="BF1533" s="4"/>
      <c r="BG1533" s="26" t="s">
        <v>3706</v>
      </c>
      <c r="BH1533" s="26" t="s">
        <v>16</v>
      </c>
      <c r="BI1533" s="4">
        <f t="shared" si="177"/>
        <v>197.62</v>
      </c>
    </row>
    <row r="1534" spans="9:61">
      <c r="I1534" s="24">
        <v>855</v>
      </c>
      <c r="J1534" s="46" t="str" cm="1">
        <f t="array" ref="J1534">_xlfn.IFS(I1534&gt;=750,"Low Risk",AND(I1534&gt;=650,I1534&lt;=749),"Medium Risk",I1534&lt;650,"High Risk")</f>
        <v>Low Risk</v>
      </c>
      <c r="N1534" s="4"/>
      <c r="P1534" s="26">
        <v>10.49</v>
      </c>
      <c r="Q1534" s="4" t="str">
        <f t="shared" si="178"/>
        <v>Available</v>
      </c>
      <c r="Y1534" s="24" t="s">
        <v>3707</v>
      </c>
      <c r="Z1534" s="24" t="s">
        <v>7</v>
      </c>
      <c r="AA1534" s="84" t="str">
        <f t="shared" si="173"/>
        <v>Rajesh Kumar</v>
      </c>
      <c r="AB1534" s="24">
        <v>89.64</v>
      </c>
      <c r="AG1534" s="24" t="s">
        <v>3707</v>
      </c>
      <c r="AH1534" s="4" t="str">
        <f t="shared" si="174"/>
        <v>01533</v>
      </c>
      <c r="AP1534" s="4"/>
      <c r="AU1534" s="24" t="s">
        <v>1377</v>
      </c>
      <c r="AV1534" s="46" t="str">
        <f t="shared" si="175"/>
        <v>Approved</v>
      </c>
      <c r="BA1534" s="24" t="s">
        <v>3707</v>
      </c>
      <c r="BB1534" s="70" t="s">
        <v>1022</v>
      </c>
      <c r="BC1534" s="4" t="str">
        <f t="shared" si="176"/>
        <v>Jharsuguda</v>
      </c>
      <c r="BE1534" s="4"/>
      <c r="BF1534" s="4"/>
      <c r="BG1534" s="24" t="s">
        <v>3707</v>
      </c>
      <c r="BH1534" s="24" t="s">
        <v>7</v>
      </c>
      <c r="BI1534" s="4">
        <f t="shared" si="177"/>
        <v>209.86</v>
      </c>
    </row>
    <row r="1535" spans="9:61">
      <c r="I1535" s="26">
        <v>726</v>
      </c>
      <c r="J1535" s="46" t="str" cm="1">
        <f t="array" ref="J1535">_xlfn.IFS(I1535&gt;=750,"Low Risk",AND(I1535&gt;=650,I1535&lt;=749),"Medium Risk",I1535&lt;650,"High Risk")</f>
        <v>Medium Risk</v>
      </c>
      <c r="N1535" s="4"/>
      <c r="P1535" s="24">
        <v>89.64</v>
      </c>
      <c r="Q1535" s="4" t="str">
        <f t="shared" si="178"/>
        <v>Available</v>
      </c>
      <c r="Y1535" s="26" t="s">
        <v>3708</v>
      </c>
      <c r="Z1535" s="26" t="s">
        <v>16</v>
      </c>
      <c r="AA1535" s="84" t="str">
        <f t="shared" si="173"/>
        <v>Suresh Panda</v>
      </c>
      <c r="AB1535" s="26">
        <v>80.28</v>
      </c>
      <c r="AG1535" s="26" t="s">
        <v>3708</v>
      </c>
      <c r="AH1535" s="4" t="str">
        <f t="shared" si="174"/>
        <v>01534</v>
      </c>
      <c r="AP1535" s="4"/>
      <c r="AU1535" s="26" t="s">
        <v>1377</v>
      </c>
      <c r="AV1535" s="46" t="str">
        <f t="shared" si="175"/>
        <v>Approved</v>
      </c>
      <c r="BA1535" s="26" t="s">
        <v>3708</v>
      </c>
      <c r="BB1535" s="71" t="s">
        <v>207</v>
      </c>
      <c r="BC1535" s="4" t="str">
        <f t="shared" si="176"/>
        <v>Puri</v>
      </c>
      <c r="BE1535" s="4"/>
      <c r="BF1535" s="4"/>
      <c r="BG1535" s="26" t="s">
        <v>3708</v>
      </c>
      <c r="BH1535" s="26" t="s">
        <v>16</v>
      </c>
      <c r="BI1535" s="4">
        <f t="shared" si="177"/>
        <v>197.62</v>
      </c>
    </row>
    <row r="1536" spans="9:61">
      <c r="I1536" s="24">
        <v>644</v>
      </c>
      <c r="J1536" s="46" t="str" cm="1">
        <f t="array" ref="J1536">_xlfn.IFS(I1536&gt;=750,"Low Risk",AND(I1536&gt;=650,I1536&lt;=749),"Medium Risk",I1536&lt;650,"High Risk")</f>
        <v>High Risk</v>
      </c>
      <c r="N1536" s="4"/>
      <c r="P1536" s="26">
        <v>80.28</v>
      </c>
      <c r="Q1536" s="4" t="str">
        <f t="shared" si="178"/>
        <v>Available</v>
      </c>
      <c r="Y1536" s="24" t="s">
        <v>3709</v>
      </c>
      <c r="Z1536" s="24" t="s">
        <v>24</v>
      </c>
      <c r="AA1536" s="84" t="str">
        <f t="shared" si="173"/>
        <v>Bikash Nayak</v>
      </c>
      <c r="AB1536" s="24">
        <v>87.57</v>
      </c>
      <c r="AG1536" s="24" t="s">
        <v>3709</v>
      </c>
      <c r="AH1536" s="4" t="str">
        <f t="shared" si="174"/>
        <v>01535</v>
      </c>
      <c r="AP1536" s="4"/>
      <c r="AU1536" s="24" t="s">
        <v>1377</v>
      </c>
      <c r="AV1536" s="46" t="str">
        <f t="shared" si="175"/>
        <v>Approved</v>
      </c>
      <c r="BA1536" s="24" t="s">
        <v>3709</v>
      </c>
      <c r="BB1536" s="70" t="s">
        <v>1338</v>
      </c>
      <c r="BC1536" s="4" t="str">
        <f t="shared" si="176"/>
        <v>Jharsuguda</v>
      </c>
      <c r="BE1536" s="4"/>
      <c r="BF1536" s="4"/>
      <c r="BG1536" s="24" t="s">
        <v>3709</v>
      </c>
      <c r="BH1536" s="24" t="s">
        <v>24</v>
      </c>
      <c r="BI1536" s="4">
        <f t="shared" si="177"/>
        <v>190.31</v>
      </c>
    </row>
    <row r="1537" spans="9:61">
      <c r="I1537" s="26">
        <v>556</v>
      </c>
      <c r="J1537" s="46" t="str" cm="1">
        <f t="array" ref="J1537">_xlfn.IFS(I1537&gt;=750,"Low Risk",AND(I1537&gt;=650,I1537&lt;=749),"Medium Risk",I1537&lt;650,"High Risk")</f>
        <v>High Risk</v>
      </c>
      <c r="N1537" s="4"/>
      <c r="P1537" s="24">
        <v>87.57</v>
      </c>
      <c r="Q1537" s="4" t="str">
        <f t="shared" si="178"/>
        <v>Available</v>
      </c>
      <c r="Y1537" s="26" t="s">
        <v>3710</v>
      </c>
      <c r="Z1537" s="26" t="s">
        <v>38</v>
      </c>
      <c r="AA1537" s="84" t="str">
        <f t="shared" si="173"/>
        <v>Deepak Mishra</v>
      </c>
      <c r="AB1537" s="26">
        <v>25.36</v>
      </c>
      <c r="AG1537" s="26" t="s">
        <v>3710</v>
      </c>
      <c r="AH1537" s="4" t="str">
        <f t="shared" si="174"/>
        <v>01536</v>
      </c>
      <c r="AP1537" s="4"/>
      <c r="AU1537" s="26" t="s">
        <v>1381</v>
      </c>
      <c r="AV1537" s="46" t="str">
        <f t="shared" si="175"/>
        <v>Rejected</v>
      </c>
      <c r="BA1537" s="26" t="s">
        <v>3710</v>
      </c>
      <c r="BB1537" s="71" t="s">
        <v>1334</v>
      </c>
      <c r="BC1537" s="4" t="str">
        <f t="shared" si="176"/>
        <v>Puri</v>
      </c>
      <c r="BE1537" s="4"/>
      <c r="BF1537" s="4"/>
      <c r="BG1537" s="26" t="s">
        <v>3710</v>
      </c>
      <c r="BH1537" s="26" t="s">
        <v>38</v>
      </c>
      <c r="BI1537" s="4">
        <f t="shared" si="177"/>
        <v>144.97999999999999</v>
      </c>
    </row>
    <row r="1538" spans="9:61">
      <c r="I1538" s="24">
        <v>780</v>
      </c>
      <c r="J1538" s="46" t="str" cm="1">
        <f t="array" ref="J1538">_xlfn.IFS(I1538&gt;=750,"Low Risk",AND(I1538&gt;=650,I1538&lt;=749),"Medium Risk",I1538&lt;650,"High Risk")</f>
        <v>Low Risk</v>
      </c>
      <c r="N1538" s="4"/>
      <c r="P1538" s="26">
        <v>25.36</v>
      </c>
      <c r="Q1538" s="4" t="str">
        <f t="shared" si="178"/>
        <v>Available</v>
      </c>
      <c r="Y1538" s="24" t="s">
        <v>3711</v>
      </c>
      <c r="Z1538" s="24" t="s">
        <v>28</v>
      </c>
      <c r="AA1538" s="84" t="str">
        <f t="shared" si="173"/>
        <v>Sunita Sahu</v>
      </c>
      <c r="AB1538" s="24">
        <v>46.36</v>
      </c>
      <c r="AG1538" s="24" t="s">
        <v>3711</v>
      </c>
      <c r="AH1538" s="4" t="str">
        <f t="shared" si="174"/>
        <v>01537</v>
      </c>
      <c r="AP1538" s="4"/>
      <c r="AU1538" s="24" t="s">
        <v>1377</v>
      </c>
      <c r="AV1538" s="46" t="str">
        <f t="shared" si="175"/>
        <v>Approved</v>
      </c>
      <c r="BA1538" s="24" t="s">
        <v>3711</v>
      </c>
      <c r="BB1538" s="70" t="s">
        <v>423</v>
      </c>
      <c r="BC1538" s="4" t="str">
        <f t="shared" si="176"/>
        <v>Angul</v>
      </c>
      <c r="BE1538" s="4"/>
      <c r="BF1538" s="4"/>
      <c r="BG1538" s="24" t="s">
        <v>3711</v>
      </c>
      <c r="BH1538" s="24" t="s">
        <v>28</v>
      </c>
      <c r="BI1538" s="4">
        <f t="shared" si="177"/>
        <v>162.30000000000001</v>
      </c>
    </row>
    <row r="1539" spans="9:61">
      <c r="I1539" s="26">
        <v>617</v>
      </c>
      <c r="J1539" s="46" t="str" cm="1">
        <f t="array" ref="J1539">_xlfn.IFS(I1539&gt;=750,"Low Risk",AND(I1539&gt;=650,I1539&lt;=749),"Medium Risk",I1539&lt;650,"High Risk")</f>
        <v>High Risk</v>
      </c>
      <c r="N1539" s="4"/>
      <c r="P1539" s="24">
        <v>46.36</v>
      </c>
      <c r="Q1539" s="4" t="str">
        <f t="shared" si="178"/>
        <v>Available</v>
      </c>
      <c r="Y1539" s="26" t="s">
        <v>3712</v>
      </c>
      <c r="Z1539" s="26" t="s">
        <v>35</v>
      </c>
      <c r="AA1539" s="84" t="str">
        <f t="shared" ref="AA1539:AA1602" si="179">VLOOKUP(Z1539,$W$2:$X$11,2,FALSE)</f>
        <v>Kavita Rath</v>
      </c>
      <c r="AB1539" s="26">
        <v>68.900000000000006</v>
      </c>
      <c r="AG1539" s="26" t="s">
        <v>3712</v>
      </c>
      <c r="AH1539" s="4" t="str">
        <f t="shared" ref="AH1539:AH1602" si="180">RIGHT(AG1539,5)</f>
        <v>01538</v>
      </c>
      <c r="AP1539" s="4"/>
      <c r="AU1539" s="26" t="s">
        <v>1381</v>
      </c>
      <c r="AV1539" s="46" t="str">
        <f t="shared" ref="AV1539:AV1602" si="181">PROPER(TRIM(AU1539))</f>
        <v>Rejected</v>
      </c>
      <c r="BA1539" s="26" t="s">
        <v>3712</v>
      </c>
      <c r="BB1539" s="71" t="s">
        <v>708</v>
      </c>
      <c r="BC1539" s="4" t="str">
        <f t="shared" ref="BC1539:BC1602" si="182">VLOOKUP(BB1539,$AY$2:$AZ$501,2,FALSE)</f>
        <v>Cuttack</v>
      </c>
      <c r="BE1539" s="4"/>
      <c r="BF1539" s="4"/>
      <c r="BG1539" s="26" t="s">
        <v>3712</v>
      </c>
      <c r="BH1539" s="26" t="s">
        <v>35</v>
      </c>
      <c r="BI1539" s="4">
        <f t="shared" ref="BI1539:BI1602" si="183">VLOOKUP(BH1539,$BE$2:$BF$11,2,FALSE)</f>
        <v>103.83</v>
      </c>
    </row>
    <row r="1540" spans="9:61">
      <c r="I1540" s="24">
        <v>713</v>
      </c>
      <c r="J1540" s="46" t="str" cm="1">
        <f t="array" ref="J1540">_xlfn.IFS(I1540&gt;=750,"Low Risk",AND(I1540&gt;=650,I1540&lt;=749),"Medium Risk",I1540&lt;650,"High Risk")</f>
        <v>Medium Risk</v>
      </c>
      <c r="N1540" s="4"/>
      <c r="P1540" s="26">
        <v>68.900000000000006</v>
      </c>
      <c r="Q1540" s="4" t="str">
        <f t="shared" si="178"/>
        <v>Available</v>
      </c>
      <c r="Y1540" s="24" t="s">
        <v>3713</v>
      </c>
      <c r="Z1540" s="24" t="s">
        <v>32</v>
      </c>
      <c r="AA1540" s="84" t="str">
        <f t="shared" si="179"/>
        <v>Ramesh Behera</v>
      </c>
      <c r="AB1540" s="24">
        <v>22.44</v>
      </c>
      <c r="AG1540" s="24" t="s">
        <v>3713</v>
      </c>
      <c r="AH1540" s="4" t="str">
        <f t="shared" si="180"/>
        <v>01539</v>
      </c>
      <c r="AP1540" s="4"/>
      <c r="AU1540" s="24" t="s">
        <v>1377</v>
      </c>
      <c r="AV1540" s="46" t="str">
        <f t="shared" si="181"/>
        <v>Approved</v>
      </c>
      <c r="BA1540" s="24" t="s">
        <v>3713</v>
      </c>
      <c r="BB1540" s="70" t="s">
        <v>489</v>
      </c>
      <c r="BC1540" s="4" t="str">
        <f t="shared" si="182"/>
        <v>Angul</v>
      </c>
      <c r="BE1540" s="4"/>
      <c r="BF1540" s="4"/>
      <c r="BG1540" s="24" t="s">
        <v>3713</v>
      </c>
      <c r="BH1540" s="24" t="s">
        <v>32</v>
      </c>
      <c r="BI1540" s="4">
        <f t="shared" si="183"/>
        <v>224.53</v>
      </c>
    </row>
    <row r="1541" spans="9:61">
      <c r="I1541" s="26">
        <v>820</v>
      </c>
      <c r="J1541" s="46" t="str" cm="1">
        <f t="array" ref="J1541">_xlfn.IFS(I1541&gt;=750,"Low Risk",AND(I1541&gt;=650,I1541&lt;=749),"Medium Risk",I1541&lt;650,"High Risk")</f>
        <v>Low Risk</v>
      </c>
      <c r="N1541" s="4"/>
      <c r="P1541" s="24">
        <v>22.44</v>
      </c>
      <c r="Q1541" s="4" t="str">
        <f t="shared" si="178"/>
        <v>Available</v>
      </c>
      <c r="Y1541" s="26" t="s">
        <v>3715</v>
      </c>
      <c r="Z1541" s="26" t="s">
        <v>12</v>
      </c>
      <c r="AA1541" s="84" t="str">
        <f t="shared" si="179"/>
        <v>Priya Mohanty</v>
      </c>
      <c r="AB1541" s="26">
        <v>52.78</v>
      </c>
      <c r="AG1541" s="26" t="s">
        <v>3715</v>
      </c>
      <c r="AH1541" s="4" t="str">
        <f t="shared" si="180"/>
        <v>01540</v>
      </c>
      <c r="AP1541" s="4"/>
      <c r="AU1541" s="26" t="s">
        <v>1381</v>
      </c>
      <c r="AV1541" s="46" t="str">
        <f t="shared" si="181"/>
        <v>Rejected</v>
      </c>
      <c r="BA1541" s="26" t="s">
        <v>3715</v>
      </c>
      <c r="BB1541" s="71" t="s">
        <v>633</v>
      </c>
      <c r="BC1541" s="4" t="str">
        <f t="shared" si="182"/>
        <v>Cuttack</v>
      </c>
      <c r="BE1541" s="4"/>
      <c r="BF1541" s="4"/>
      <c r="BG1541" s="26" t="s">
        <v>3715</v>
      </c>
      <c r="BH1541" s="26" t="s">
        <v>12</v>
      </c>
      <c r="BI1541" s="4">
        <f t="shared" si="183"/>
        <v>105.8</v>
      </c>
    </row>
    <row r="1542" spans="9:61">
      <c r="I1542" s="24">
        <v>832</v>
      </c>
      <c r="J1542" s="46" t="str" cm="1">
        <f t="array" ref="J1542">_xlfn.IFS(I1542&gt;=750,"Low Risk",AND(I1542&gt;=650,I1542&lt;=749),"Medium Risk",I1542&lt;650,"High Risk")</f>
        <v>Low Risk</v>
      </c>
      <c r="N1542" s="4"/>
      <c r="P1542" s="26">
        <v>52.78</v>
      </c>
      <c r="Q1542" s="4" t="str">
        <f t="shared" ref="Q1542:Q1605" si="184">IF(ISBLANK(P1542),"missing","Available")</f>
        <v>Available</v>
      </c>
      <c r="Y1542" s="24" t="s">
        <v>3716</v>
      </c>
      <c r="Z1542" s="24" t="s">
        <v>28</v>
      </c>
      <c r="AA1542" s="84" t="str">
        <f t="shared" si="179"/>
        <v>Sunita Sahu</v>
      </c>
      <c r="AB1542" s="24">
        <v>38.799999999999997</v>
      </c>
      <c r="AG1542" s="24" t="s">
        <v>3716</v>
      </c>
      <c r="AH1542" s="4" t="str">
        <f t="shared" si="180"/>
        <v>01541</v>
      </c>
      <c r="AP1542" s="4"/>
      <c r="AU1542" s="24" t="s">
        <v>1377</v>
      </c>
      <c r="AV1542" s="46" t="str">
        <f t="shared" si="181"/>
        <v>Approved</v>
      </c>
      <c r="BA1542" s="24" t="s">
        <v>3716</v>
      </c>
      <c r="BB1542" s="70" t="s">
        <v>142</v>
      </c>
      <c r="BC1542" s="4" t="str">
        <f t="shared" si="182"/>
        <v>Bhubaneswar</v>
      </c>
      <c r="BE1542" s="4"/>
      <c r="BF1542" s="4"/>
      <c r="BG1542" s="24" t="s">
        <v>3716</v>
      </c>
      <c r="BH1542" s="24" t="s">
        <v>28</v>
      </c>
      <c r="BI1542" s="4">
        <f t="shared" si="183"/>
        <v>162.30000000000001</v>
      </c>
    </row>
    <row r="1543" spans="9:61">
      <c r="I1543" s="26">
        <v>618</v>
      </c>
      <c r="J1543" s="46" t="str" cm="1">
        <f t="array" ref="J1543">_xlfn.IFS(I1543&gt;=750,"Low Risk",AND(I1543&gt;=650,I1543&lt;=749),"Medium Risk",I1543&lt;650,"High Risk")</f>
        <v>High Risk</v>
      </c>
      <c r="N1543" s="4"/>
      <c r="P1543" s="24">
        <v>38.799999999999997</v>
      </c>
      <c r="Q1543" s="4" t="str">
        <f t="shared" si="184"/>
        <v>Available</v>
      </c>
      <c r="Y1543" s="26" t="s">
        <v>3717</v>
      </c>
      <c r="Z1543" s="26" t="s">
        <v>16</v>
      </c>
      <c r="AA1543" s="84" t="str">
        <f t="shared" si="179"/>
        <v>Suresh Panda</v>
      </c>
      <c r="AB1543" s="26">
        <v>98.37</v>
      </c>
      <c r="AG1543" s="26" t="s">
        <v>3717</v>
      </c>
      <c r="AH1543" s="4" t="str">
        <f t="shared" si="180"/>
        <v>01542</v>
      </c>
      <c r="AP1543" s="4"/>
      <c r="AU1543" s="26" t="s">
        <v>1381</v>
      </c>
      <c r="AV1543" s="46" t="str">
        <f t="shared" si="181"/>
        <v>Rejected</v>
      </c>
      <c r="BA1543" s="26" t="s">
        <v>3717</v>
      </c>
      <c r="BB1543" s="71" t="s">
        <v>758</v>
      </c>
      <c r="BC1543" s="4" t="str">
        <f t="shared" si="182"/>
        <v>Balasore</v>
      </c>
      <c r="BE1543" s="4"/>
      <c r="BF1543" s="4"/>
      <c r="BG1543" s="26" t="s">
        <v>3717</v>
      </c>
      <c r="BH1543" s="26" t="s">
        <v>16</v>
      </c>
      <c r="BI1543" s="4">
        <f t="shared" si="183"/>
        <v>197.62</v>
      </c>
    </row>
    <row r="1544" spans="9:61">
      <c r="I1544" s="24">
        <v>592</v>
      </c>
      <c r="J1544" s="46" t="str" cm="1">
        <f t="array" ref="J1544">_xlfn.IFS(I1544&gt;=750,"Low Risk",AND(I1544&gt;=650,I1544&lt;=749),"Medium Risk",I1544&lt;650,"High Risk")</f>
        <v>High Risk</v>
      </c>
      <c r="N1544" s="4"/>
      <c r="P1544" s="26">
        <v>98.37</v>
      </c>
      <c r="Q1544" s="4" t="str">
        <f t="shared" si="184"/>
        <v>Available</v>
      </c>
      <c r="Y1544" s="24" t="s">
        <v>3718</v>
      </c>
      <c r="Z1544" s="24" t="s">
        <v>38</v>
      </c>
      <c r="AA1544" s="84" t="str">
        <f t="shared" si="179"/>
        <v>Deepak Mishra</v>
      </c>
      <c r="AB1544" s="24">
        <v>71.48</v>
      </c>
      <c r="AG1544" s="24" t="s">
        <v>3718</v>
      </c>
      <c r="AH1544" s="4" t="str">
        <f t="shared" si="180"/>
        <v>01543</v>
      </c>
      <c r="AP1544" s="4"/>
      <c r="AU1544" s="24" t="s">
        <v>1377</v>
      </c>
      <c r="AV1544" s="46" t="str">
        <f t="shared" si="181"/>
        <v>Approved</v>
      </c>
      <c r="BA1544" s="24" t="s">
        <v>3718</v>
      </c>
      <c r="BB1544" s="70" t="s">
        <v>729</v>
      </c>
      <c r="BC1544" s="4" t="str">
        <f t="shared" si="182"/>
        <v>Balasore</v>
      </c>
      <c r="BE1544" s="4"/>
      <c r="BF1544" s="4"/>
      <c r="BG1544" s="24" t="s">
        <v>3718</v>
      </c>
      <c r="BH1544" s="24" t="s">
        <v>38</v>
      </c>
      <c r="BI1544" s="4">
        <f t="shared" si="183"/>
        <v>144.97999999999999</v>
      </c>
    </row>
    <row r="1545" spans="9:61">
      <c r="I1545" s="26">
        <v>838</v>
      </c>
      <c r="J1545" s="46" t="str" cm="1">
        <f t="array" ref="J1545">_xlfn.IFS(I1545&gt;=750,"Low Risk",AND(I1545&gt;=650,I1545&lt;=749),"Medium Risk",I1545&lt;650,"High Risk")</f>
        <v>Low Risk</v>
      </c>
      <c r="N1545" s="4"/>
      <c r="P1545" s="24">
        <v>71.48</v>
      </c>
      <c r="Q1545" s="4" t="str">
        <f t="shared" si="184"/>
        <v>Available</v>
      </c>
      <c r="Y1545" s="26" t="s">
        <v>3719</v>
      </c>
      <c r="Z1545" s="26" t="s">
        <v>24</v>
      </c>
      <c r="AA1545" s="84" t="str">
        <f t="shared" si="179"/>
        <v>Bikash Nayak</v>
      </c>
      <c r="AB1545" s="26">
        <v>55.31</v>
      </c>
      <c r="AG1545" s="26" t="s">
        <v>3719</v>
      </c>
      <c r="AH1545" s="4" t="str">
        <f t="shared" si="180"/>
        <v>01544</v>
      </c>
      <c r="AP1545" s="4"/>
      <c r="AU1545" s="26" t="s">
        <v>1377</v>
      </c>
      <c r="AV1545" s="46" t="str">
        <f t="shared" si="181"/>
        <v>Approved</v>
      </c>
      <c r="BA1545" s="26" t="s">
        <v>3719</v>
      </c>
      <c r="BB1545" s="71" t="s">
        <v>228</v>
      </c>
      <c r="BC1545" s="4" t="str">
        <f t="shared" si="182"/>
        <v>Sambalpur</v>
      </c>
      <c r="BE1545" s="4"/>
      <c r="BF1545" s="4"/>
      <c r="BG1545" s="26" t="s">
        <v>3719</v>
      </c>
      <c r="BH1545" s="26" t="s">
        <v>24</v>
      </c>
      <c r="BI1545" s="4">
        <f t="shared" si="183"/>
        <v>190.31</v>
      </c>
    </row>
    <row r="1546" spans="9:61">
      <c r="I1546" s="24">
        <v>885</v>
      </c>
      <c r="J1546" s="46" t="str" cm="1">
        <f t="array" ref="J1546">_xlfn.IFS(I1546&gt;=750,"Low Risk",AND(I1546&gt;=650,I1546&lt;=749),"Medium Risk",I1546&lt;650,"High Risk")</f>
        <v>Low Risk</v>
      </c>
      <c r="N1546" s="4"/>
      <c r="P1546" s="26">
        <v>55.31</v>
      </c>
      <c r="Q1546" s="4" t="str">
        <f t="shared" si="184"/>
        <v>Available</v>
      </c>
      <c r="Y1546" s="24" t="s">
        <v>3720</v>
      </c>
      <c r="Z1546" s="24" t="s">
        <v>38</v>
      </c>
      <c r="AA1546" s="84" t="str">
        <f t="shared" si="179"/>
        <v>Deepak Mishra</v>
      </c>
      <c r="AB1546" s="24">
        <v>9.32</v>
      </c>
      <c r="AG1546" s="24" t="s">
        <v>3720</v>
      </c>
      <c r="AH1546" s="4" t="str">
        <f t="shared" si="180"/>
        <v>01545</v>
      </c>
      <c r="AP1546" s="4"/>
      <c r="AU1546" s="24" t="s">
        <v>1386</v>
      </c>
      <c r="AV1546" s="46" t="str">
        <f t="shared" si="181"/>
        <v>Rejected</v>
      </c>
      <c r="BA1546" s="24" t="s">
        <v>3720</v>
      </c>
      <c r="BB1546" s="70" t="s">
        <v>181</v>
      </c>
      <c r="BC1546" s="4" t="str">
        <f t="shared" si="182"/>
        <v>Jharsuguda</v>
      </c>
      <c r="BE1546" s="4"/>
      <c r="BF1546" s="4"/>
      <c r="BG1546" s="24" t="s">
        <v>3720</v>
      </c>
      <c r="BH1546" s="24" t="s">
        <v>38</v>
      </c>
      <c r="BI1546" s="4">
        <f t="shared" si="183"/>
        <v>144.97999999999999</v>
      </c>
    </row>
    <row r="1547" spans="9:61">
      <c r="I1547" s="26">
        <v>724</v>
      </c>
      <c r="J1547" s="46" t="str" cm="1">
        <f t="array" ref="J1547">_xlfn.IFS(I1547&gt;=750,"Low Risk",AND(I1547&gt;=650,I1547&lt;=749),"Medium Risk",I1547&lt;650,"High Risk")</f>
        <v>Medium Risk</v>
      </c>
      <c r="N1547" s="4"/>
      <c r="P1547" s="24">
        <v>9.32</v>
      </c>
      <c r="Q1547" s="4" t="str">
        <f t="shared" si="184"/>
        <v>Available</v>
      </c>
      <c r="Y1547" s="26" t="s">
        <v>3721</v>
      </c>
      <c r="Z1547" s="26" t="s">
        <v>35</v>
      </c>
      <c r="AA1547" s="84" t="str">
        <f t="shared" si="179"/>
        <v>Kavita Rath</v>
      </c>
      <c r="AB1547" s="26">
        <v>2.61</v>
      </c>
      <c r="AG1547" s="26" t="s">
        <v>3721</v>
      </c>
      <c r="AH1547" s="4" t="str">
        <f t="shared" si="180"/>
        <v>01546</v>
      </c>
      <c r="AP1547" s="4"/>
      <c r="AU1547" s="26" t="s">
        <v>1426</v>
      </c>
      <c r="AV1547" s="46" t="str">
        <f t="shared" si="181"/>
        <v>Under Review</v>
      </c>
      <c r="BA1547" s="26" t="s">
        <v>3721</v>
      </c>
      <c r="BB1547" s="71" t="s">
        <v>1288</v>
      </c>
      <c r="BC1547" s="4" t="str">
        <f t="shared" si="182"/>
        <v>Sambalpur</v>
      </c>
      <c r="BE1547" s="4"/>
      <c r="BF1547" s="4"/>
      <c r="BG1547" s="26" t="s">
        <v>3721</v>
      </c>
      <c r="BH1547" s="26" t="s">
        <v>35</v>
      </c>
      <c r="BI1547" s="4">
        <f t="shared" si="183"/>
        <v>103.83</v>
      </c>
    </row>
    <row r="1548" spans="9:61">
      <c r="I1548" s="24">
        <v>863</v>
      </c>
      <c r="J1548" s="46" t="str" cm="1">
        <f t="array" ref="J1548">_xlfn.IFS(I1548&gt;=750,"Low Risk",AND(I1548&gt;=650,I1548&lt;=749),"Medium Risk",I1548&lt;650,"High Risk")</f>
        <v>Low Risk</v>
      </c>
      <c r="N1548" s="4"/>
      <c r="P1548" s="26">
        <v>2.61</v>
      </c>
      <c r="Q1548" s="4" t="str">
        <f t="shared" si="184"/>
        <v>Available</v>
      </c>
      <c r="Y1548" s="24" t="s">
        <v>3722</v>
      </c>
      <c r="Z1548" s="24" t="s">
        <v>20</v>
      </c>
      <c r="AA1548" s="84" t="str">
        <f t="shared" si="179"/>
        <v>Anita Das</v>
      </c>
      <c r="AB1548" s="24">
        <v>10.84</v>
      </c>
      <c r="AG1548" s="24" t="s">
        <v>3722</v>
      </c>
      <c r="AH1548" s="4" t="str">
        <f t="shared" si="180"/>
        <v>01547</v>
      </c>
      <c r="AP1548" s="4"/>
      <c r="AU1548" s="24" t="s">
        <v>1377</v>
      </c>
      <c r="AV1548" s="46" t="str">
        <f t="shared" si="181"/>
        <v>Approved</v>
      </c>
      <c r="BA1548" s="24" t="s">
        <v>3722</v>
      </c>
      <c r="BB1548" s="70" t="s">
        <v>1137</v>
      </c>
      <c r="BC1548" s="4" t="str">
        <f t="shared" si="182"/>
        <v>Dhenkanal</v>
      </c>
      <c r="BE1548" s="4"/>
      <c r="BF1548" s="4"/>
      <c r="BG1548" s="24" t="s">
        <v>3722</v>
      </c>
      <c r="BH1548" s="24" t="s">
        <v>20</v>
      </c>
      <c r="BI1548" s="4">
        <f t="shared" si="183"/>
        <v>104.66</v>
      </c>
    </row>
    <row r="1549" spans="9:61">
      <c r="I1549" s="26">
        <v>725</v>
      </c>
      <c r="J1549" s="46" t="str" cm="1">
        <f t="array" ref="J1549">_xlfn.IFS(I1549&gt;=750,"Low Risk",AND(I1549&gt;=650,I1549&lt;=749),"Medium Risk",I1549&lt;650,"High Risk")</f>
        <v>Medium Risk</v>
      </c>
      <c r="N1549" s="4"/>
      <c r="P1549" s="24">
        <v>10.84</v>
      </c>
      <c r="Q1549" s="4" t="str">
        <f t="shared" si="184"/>
        <v>Available</v>
      </c>
      <c r="Y1549" s="26" t="s">
        <v>3723</v>
      </c>
      <c r="Z1549" s="26" t="s">
        <v>16</v>
      </c>
      <c r="AA1549" s="84" t="str">
        <f t="shared" si="179"/>
        <v>Suresh Panda</v>
      </c>
      <c r="AB1549" s="26">
        <v>14.71</v>
      </c>
      <c r="AG1549" s="26" t="s">
        <v>3723</v>
      </c>
      <c r="AH1549" s="4" t="str">
        <f t="shared" si="180"/>
        <v>01548</v>
      </c>
      <c r="AP1549" s="4"/>
      <c r="AU1549" s="26" t="s">
        <v>1426</v>
      </c>
      <c r="AV1549" s="46" t="str">
        <f t="shared" si="181"/>
        <v>Under Review</v>
      </c>
      <c r="BA1549" s="26" t="s">
        <v>3723</v>
      </c>
      <c r="BB1549" s="71" t="s">
        <v>228</v>
      </c>
      <c r="BC1549" s="4" t="str">
        <f t="shared" si="182"/>
        <v>Sambalpur</v>
      </c>
      <c r="BE1549" s="4"/>
      <c r="BF1549" s="4"/>
      <c r="BG1549" s="26" t="s">
        <v>3723</v>
      </c>
      <c r="BH1549" s="26" t="s">
        <v>16</v>
      </c>
      <c r="BI1549" s="4">
        <f t="shared" si="183"/>
        <v>197.62</v>
      </c>
    </row>
    <row r="1550" spans="9:61">
      <c r="I1550" s="24">
        <v>886</v>
      </c>
      <c r="J1550" s="46" t="str" cm="1">
        <f t="array" ref="J1550">_xlfn.IFS(I1550&gt;=750,"Low Risk",AND(I1550&gt;=650,I1550&lt;=749),"Medium Risk",I1550&lt;650,"High Risk")</f>
        <v>Low Risk</v>
      </c>
      <c r="N1550" s="4"/>
      <c r="P1550" s="26">
        <v>14.71</v>
      </c>
      <c r="Q1550" s="4" t="str">
        <f t="shared" si="184"/>
        <v>Available</v>
      </c>
      <c r="Y1550" s="24" t="s">
        <v>3724</v>
      </c>
      <c r="Z1550" s="24" t="s">
        <v>41</v>
      </c>
      <c r="AA1550" s="84" t="str">
        <f t="shared" si="179"/>
        <v>Pooja Tripathi</v>
      </c>
      <c r="AB1550" s="24">
        <v>57.23</v>
      </c>
      <c r="AG1550" s="24" t="s">
        <v>3724</v>
      </c>
      <c r="AH1550" s="4" t="str">
        <f t="shared" si="180"/>
        <v>01549</v>
      </c>
      <c r="AP1550" s="4"/>
      <c r="AU1550" s="24" t="s">
        <v>1386</v>
      </c>
      <c r="AV1550" s="46" t="str">
        <f t="shared" si="181"/>
        <v>Rejected</v>
      </c>
      <c r="BA1550" s="24" t="s">
        <v>3724</v>
      </c>
      <c r="BB1550" s="70" t="s">
        <v>126</v>
      </c>
      <c r="BC1550" s="4" t="str">
        <f t="shared" si="182"/>
        <v>Cuttack</v>
      </c>
      <c r="BE1550" s="4"/>
      <c r="BF1550" s="4"/>
      <c r="BG1550" s="24" t="s">
        <v>3724</v>
      </c>
      <c r="BH1550" s="24" t="s">
        <v>41</v>
      </c>
      <c r="BI1550" s="4">
        <f t="shared" si="183"/>
        <v>251.78</v>
      </c>
    </row>
    <row r="1551" spans="9:61">
      <c r="I1551" s="26">
        <v>860</v>
      </c>
      <c r="J1551" s="46" t="str" cm="1">
        <f t="array" ref="J1551">_xlfn.IFS(I1551&gt;=750,"Low Risk",AND(I1551&gt;=650,I1551&lt;=749),"Medium Risk",I1551&lt;650,"High Risk")</f>
        <v>Low Risk</v>
      </c>
      <c r="N1551" s="4"/>
      <c r="P1551" s="24">
        <v>57.23</v>
      </c>
      <c r="Q1551" s="4" t="str">
        <f t="shared" si="184"/>
        <v>Available</v>
      </c>
      <c r="Y1551" s="26" t="s">
        <v>3725</v>
      </c>
      <c r="Z1551" s="26" t="s">
        <v>24</v>
      </c>
      <c r="AA1551" s="84" t="str">
        <f t="shared" si="179"/>
        <v>Bikash Nayak</v>
      </c>
      <c r="AB1551" s="26">
        <v>77.47</v>
      </c>
      <c r="AG1551" s="26" t="s">
        <v>3725</v>
      </c>
      <c r="AH1551" s="4" t="str">
        <f t="shared" si="180"/>
        <v>01550</v>
      </c>
      <c r="AP1551" s="4"/>
      <c r="AU1551" s="26" t="s">
        <v>1386</v>
      </c>
      <c r="AV1551" s="46" t="str">
        <f t="shared" si="181"/>
        <v>Rejected</v>
      </c>
      <c r="BA1551" s="26" t="s">
        <v>3725</v>
      </c>
      <c r="BB1551" s="71" t="s">
        <v>1141</v>
      </c>
      <c r="BC1551" s="4" t="str">
        <f t="shared" si="182"/>
        <v>Angul</v>
      </c>
      <c r="BE1551" s="4"/>
      <c r="BF1551" s="4"/>
      <c r="BG1551" s="26" t="s">
        <v>3725</v>
      </c>
      <c r="BH1551" s="26" t="s">
        <v>24</v>
      </c>
      <c r="BI1551" s="4">
        <f t="shared" si="183"/>
        <v>190.31</v>
      </c>
    </row>
    <row r="1552" spans="9:61">
      <c r="I1552" s="24">
        <v>657</v>
      </c>
      <c r="J1552" s="46" t="str" cm="1">
        <f t="array" ref="J1552">_xlfn.IFS(I1552&gt;=750,"Low Risk",AND(I1552&gt;=650,I1552&lt;=749),"Medium Risk",I1552&lt;650,"High Risk")</f>
        <v>Medium Risk</v>
      </c>
      <c r="N1552" s="4"/>
      <c r="P1552" s="26">
        <v>77.47</v>
      </c>
      <c r="Q1552" s="4" t="str">
        <f t="shared" si="184"/>
        <v>Available</v>
      </c>
      <c r="Y1552" s="24" t="s">
        <v>3726</v>
      </c>
      <c r="Z1552" s="24" t="s">
        <v>24</v>
      </c>
      <c r="AA1552" s="84" t="str">
        <f t="shared" si="179"/>
        <v>Bikash Nayak</v>
      </c>
      <c r="AB1552" s="24">
        <v>57.07</v>
      </c>
      <c r="AG1552" s="24" t="s">
        <v>3726</v>
      </c>
      <c r="AH1552" s="4" t="str">
        <f t="shared" si="180"/>
        <v>01551</v>
      </c>
      <c r="AP1552" s="4"/>
      <c r="AU1552" s="24" t="s">
        <v>1377</v>
      </c>
      <c r="AV1552" s="46" t="str">
        <f t="shared" si="181"/>
        <v>Approved</v>
      </c>
      <c r="BA1552" s="24" t="s">
        <v>3726</v>
      </c>
      <c r="BB1552" s="70" t="s">
        <v>1016</v>
      </c>
      <c r="BC1552" s="4" t="str">
        <f t="shared" si="182"/>
        <v>Sambalpur</v>
      </c>
      <c r="BE1552" s="4"/>
      <c r="BF1552" s="4"/>
      <c r="BG1552" s="24" t="s">
        <v>3726</v>
      </c>
      <c r="BH1552" s="24" t="s">
        <v>24</v>
      </c>
      <c r="BI1552" s="4">
        <f t="shared" si="183"/>
        <v>190.31</v>
      </c>
    </row>
    <row r="1553" spans="9:61">
      <c r="I1553" s="26">
        <v>719</v>
      </c>
      <c r="J1553" s="46" t="str" cm="1">
        <f t="array" ref="J1553">_xlfn.IFS(I1553&gt;=750,"Low Risk",AND(I1553&gt;=650,I1553&lt;=749),"Medium Risk",I1553&lt;650,"High Risk")</f>
        <v>Medium Risk</v>
      </c>
      <c r="N1553" s="4"/>
      <c r="P1553" s="24">
        <v>57.07</v>
      </c>
      <c r="Q1553" s="4" t="str">
        <f t="shared" si="184"/>
        <v>Available</v>
      </c>
      <c r="Y1553" s="26" t="s">
        <v>3728</v>
      </c>
      <c r="Z1553" s="26" t="s">
        <v>16</v>
      </c>
      <c r="AA1553" s="84" t="str">
        <f t="shared" si="179"/>
        <v>Suresh Panda</v>
      </c>
      <c r="AB1553" s="26">
        <v>45.78</v>
      </c>
      <c r="AG1553" s="26" t="s">
        <v>3728</v>
      </c>
      <c r="AH1553" s="4" t="str">
        <f t="shared" si="180"/>
        <v>01552</v>
      </c>
      <c r="AP1553" s="4"/>
      <c r="AU1553" s="26" t="s">
        <v>1377</v>
      </c>
      <c r="AV1553" s="46" t="str">
        <f t="shared" si="181"/>
        <v>Approved</v>
      </c>
      <c r="BA1553" s="26" t="s">
        <v>3728</v>
      </c>
      <c r="BB1553" s="71" t="s">
        <v>616</v>
      </c>
      <c r="BC1553" s="4" t="str">
        <f t="shared" si="182"/>
        <v>Bhubaneswar</v>
      </c>
      <c r="BE1553" s="4"/>
      <c r="BF1553" s="4"/>
      <c r="BG1553" s="26" t="s">
        <v>3728</v>
      </c>
      <c r="BH1553" s="26" t="s">
        <v>16</v>
      </c>
      <c r="BI1553" s="4">
        <f t="shared" si="183"/>
        <v>197.62</v>
      </c>
    </row>
    <row r="1554" spans="9:61">
      <c r="I1554" s="24">
        <v>745</v>
      </c>
      <c r="J1554" s="46" t="str" cm="1">
        <f t="array" ref="J1554">_xlfn.IFS(I1554&gt;=750,"Low Risk",AND(I1554&gt;=650,I1554&lt;=749),"Medium Risk",I1554&lt;650,"High Risk")</f>
        <v>Medium Risk</v>
      </c>
      <c r="N1554" s="4"/>
      <c r="P1554" s="26">
        <v>45.78</v>
      </c>
      <c r="Q1554" s="4" t="str">
        <f t="shared" si="184"/>
        <v>Available</v>
      </c>
      <c r="Y1554" s="24" t="s">
        <v>3730</v>
      </c>
      <c r="Z1554" s="24" t="s">
        <v>35</v>
      </c>
      <c r="AA1554" s="84" t="str">
        <f t="shared" si="179"/>
        <v>Kavita Rath</v>
      </c>
      <c r="AB1554" s="24">
        <v>36.58</v>
      </c>
      <c r="AG1554" s="24" t="s">
        <v>3730</v>
      </c>
      <c r="AH1554" s="4" t="str">
        <f t="shared" si="180"/>
        <v>01553</v>
      </c>
      <c r="AP1554" s="4"/>
      <c r="AU1554" s="24" t="s">
        <v>1377</v>
      </c>
      <c r="AV1554" s="46" t="str">
        <f t="shared" si="181"/>
        <v>Approved</v>
      </c>
      <c r="BA1554" s="24" t="s">
        <v>3730</v>
      </c>
      <c r="BB1554" s="70" t="s">
        <v>1075</v>
      </c>
      <c r="BC1554" s="4" t="str">
        <f t="shared" si="182"/>
        <v>Jharsuguda</v>
      </c>
      <c r="BE1554" s="4"/>
      <c r="BF1554" s="4"/>
      <c r="BG1554" s="24" t="s">
        <v>3730</v>
      </c>
      <c r="BH1554" s="24" t="s">
        <v>35</v>
      </c>
      <c r="BI1554" s="4">
        <f t="shared" si="183"/>
        <v>103.83</v>
      </c>
    </row>
    <row r="1555" spans="9:61">
      <c r="I1555" s="26">
        <v>724</v>
      </c>
      <c r="J1555" s="46" t="str" cm="1">
        <f t="array" ref="J1555">_xlfn.IFS(I1555&gt;=750,"Low Risk",AND(I1555&gt;=650,I1555&lt;=749),"Medium Risk",I1555&lt;650,"High Risk")</f>
        <v>Medium Risk</v>
      </c>
      <c r="N1555" s="4"/>
      <c r="P1555" s="24">
        <v>36.58</v>
      </c>
      <c r="Q1555" s="4" t="str">
        <f t="shared" si="184"/>
        <v>Available</v>
      </c>
      <c r="Y1555" s="26" t="s">
        <v>3731</v>
      </c>
      <c r="Z1555" s="26" t="s">
        <v>28</v>
      </c>
      <c r="AA1555" s="84" t="str">
        <f t="shared" si="179"/>
        <v>Sunita Sahu</v>
      </c>
      <c r="AB1555" s="26">
        <v>43.7</v>
      </c>
      <c r="AG1555" s="26" t="s">
        <v>3731</v>
      </c>
      <c r="AH1555" s="4" t="str">
        <f t="shared" si="180"/>
        <v>01554</v>
      </c>
      <c r="AP1555" s="4"/>
      <c r="AU1555" s="26" t="s">
        <v>1386</v>
      </c>
      <c r="AV1555" s="46" t="str">
        <f t="shared" si="181"/>
        <v>Rejected</v>
      </c>
      <c r="BA1555" s="26" t="s">
        <v>3731</v>
      </c>
      <c r="BB1555" s="71" t="s">
        <v>84</v>
      </c>
      <c r="BC1555" s="4" t="str">
        <f t="shared" si="182"/>
        <v>Cuttack</v>
      </c>
      <c r="BE1555" s="4"/>
      <c r="BF1555" s="4"/>
      <c r="BG1555" s="26" t="s">
        <v>3731</v>
      </c>
      <c r="BH1555" s="26" t="s">
        <v>28</v>
      </c>
      <c r="BI1555" s="4">
        <f t="shared" si="183"/>
        <v>162.30000000000001</v>
      </c>
    </row>
    <row r="1556" spans="9:61">
      <c r="I1556" s="24">
        <v>763</v>
      </c>
      <c r="J1556" s="46" t="str" cm="1">
        <f t="array" ref="J1556">_xlfn.IFS(I1556&gt;=750,"Low Risk",AND(I1556&gt;=650,I1556&lt;=749),"Medium Risk",I1556&lt;650,"High Risk")</f>
        <v>Low Risk</v>
      </c>
      <c r="N1556" s="4"/>
      <c r="P1556" s="26">
        <v>43.7</v>
      </c>
      <c r="Q1556" s="4" t="str">
        <f t="shared" si="184"/>
        <v>Available</v>
      </c>
      <c r="Y1556" s="24" t="s">
        <v>3732</v>
      </c>
      <c r="Z1556" s="24" t="s">
        <v>41</v>
      </c>
      <c r="AA1556" s="84" t="str">
        <f t="shared" si="179"/>
        <v>Pooja Tripathi</v>
      </c>
      <c r="AB1556" s="24">
        <v>38.78</v>
      </c>
      <c r="AG1556" s="24" t="s">
        <v>3732</v>
      </c>
      <c r="AH1556" s="4" t="str">
        <f t="shared" si="180"/>
        <v>01555</v>
      </c>
      <c r="AP1556" s="4"/>
      <c r="AU1556" s="24" t="s">
        <v>1426</v>
      </c>
      <c r="AV1556" s="46" t="str">
        <f t="shared" si="181"/>
        <v>Under Review</v>
      </c>
      <c r="BA1556" s="24" t="s">
        <v>3732</v>
      </c>
      <c r="BB1556" s="70" t="s">
        <v>950</v>
      </c>
      <c r="BC1556" s="4" t="str">
        <f t="shared" si="182"/>
        <v>Cuttack</v>
      </c>
      <c r="BE1556" s="4"/>
      <c r="BF1556" s="4"/>
      <c r="BG1556" s="24" t="s">
        <v>3732</v>
      </c>
      <c r="BH1556" s="24" t="s">
        <v>41</v>
      </c>
      <c r="BI1556" s="4">
        <f t="shared" si="183"/>
        <v>251.78</v>
      </c>
    </row>
    <row r="1557" spans="9:61">
      <c r="I1557" s="26">
        <v>738</v>
      </c>
      <c r="J1557" s="46" t="str" cm="1">
        <f t="array" ref="J1557">_xlfn.IFS(I1557&gt;=750,"Low Risk",AND(I1557&gt;=650,I1557&lt;=749),"Medium Risk",I1557&lt;650,"High Risk")</f>
        <v>Medium Risk</v>
      </c>
      <c r="N1557" s="4"/>
      <c r="P1557" s="24">
        <v>38.78</v>
      </c>
      <c r="Q1557" s="4" t="str">
        <f t="shared" si="184"/>
        <v>Available</v>
      </c>
      <c r="Y1557" s="26" t="s">
        <v>3733</v>
      </c>
      <c r="Z1557" s="26" t="s">
        <v>24</v>
      </c>
      <c r="AA1557" s="84" t="str">
        <f t="shared" si="179"/>
        <v>Bikash Nayak</v>
      </c>
      <c r="AB1557" s="26">
        <v>54.13</v>
      </c>
      <c r="AG1557" s="26" t="s">
        <v>3733</v>
      </c>
      <c r="AH1557" s="4" t="str">
        <f t="shared" si="180"/>
        <v>01556</v>
      </c>
      <c r="AP1557" s="4"/>
      <c r="AU1557" s="26" t="s">
        <v>1377</v>
      </c>
      <c r="AV1557" s="46" t="str">
        <f t="shared" si="181"/>
        <v>Approved</v>
      </c>
      <c r="BA1557" s="26" t="s">
        <v>3733</v>
      </c>
      <c r="BB1557" s="71" t="s">
        <v>1144</v>
      </c>
      <c r="BC1557" s="4" t="str">
        <f t="shared" si="182"/>
        <v>Bhubaneswar</v>
      </c>
      <c r="BE1557" s="4"/>
      <c r="BF1557" s="4"/>
      <c r="BG1557" s="26" t="s">
        <v>3733</v>
      </c>
      <c r="BH1557" s="26" t="s">
        <v>24</v>
      </c>
      <c r="BI1557" s="4">
        <f t="shared" si="183"/>
        <v>190.31</v>
      </c>
    </row>
    <row r="1558" spans="9:61">
      <c r="I1558" s="24">
        <v>600</v>
      </c>
      <c r="J1558" s="46" t="str" cm="1">
        <f t="array" ref="J1558">_xlfn.IFS(I1558&gt;=750,"Low Risk",AND(I1558&gt;=650,I1558&lt;=749),"Medium Risk",I1558&lt;650,"High Risk")</f>
        <v>High Risk</v>
      </c>
      <c r="N1558" s="4"/>
      <c r="P1558" s="26">
        <v>54.13</v>
      </c>
      <c r="Q1558" s="4" t="str">
        <f t="shared" si="184"/>
        <v>Available</v>
      </c>
      <c r="Y1558" s="24" t="s">
        <v>3734</v>
      </c>
      <c r="Z1558" s="24" t="s">
        <v>12</v>
      </c>
      <c r="AA1558" s="84" t="str">
        <f t="shared" si="179"/>
        <v>Priya Mohanty</v>
      </c>
      <c r="AB1558" s="24">
        <v>16.100000000000001</v>
      </c>
      <c r="AG1558" s="24" t="s">
        <v>3734</v>
      </c>
      <c r="AH1558" s="4" t="str">
        <f t="shared" si="180"/>
        <v>01557</v>
      </c>
      <c r="AP1558" s="4"/>
      <c r="AU1558" s="24" t="s">
        <v>1377</v>
      </c>
      <c r="AV1558" s="46" t="str">
        <f t="shared" si="181"/>
        <v>Approved</v>
      </c>
      <c r="BA1558" s="24" t="s">
        <v>3734</v>
      </c>
      <c r="BB1558" s="70" t="s">
        <v>1190</v>
      </c>
      <c r="BC1558" s="4" t="str">
        <f t="shared" si="182"/>
        <v>Bhubaneswar</v>
      </c>
      <c r="BE1558" s="4"/>
      <c r="BF1558" s="4"/>
      <c r="BG1558" s="24" t="s">
        <v>3734</v>
      </c>
      <c r="BH1558" s="24" t="s">
        <v>12</v>
      </c>
      <c r="BI1558" s="4">
        <f t="shared" si="183"/>
        <v>105.8</v>
      </c>
    </row>
    <row r="1559" spans="9:61">
      <c r="I1559" s="26">
        <v>765</v>
      </c>
      <c r="J1559" s="46" t="str" cm="1">
        <f t="array" ref="J1559">_xlfn.IFS(I1559&gt;=750,"Low Risk",AND(I1559&gt;=650,I1559&lt;=749),"Medium Risk",I1559&lt;650,"High Risk")</f>
        <v>Low Risk</v>
      </c>
      <c r="N1559" s="4"/>
      <c r="P1559" s="24">
        <v>16.100000000000001</v>
      </c>
      <c r="Q1559" s="4" t="str">
        <f t="shared" si="184"/>
        <v>Available</v>
      </c>
      <c r="Y1559" s="26" t="s">
        <v>3736</v>
      </c>
      <c r="Z1559" s="26" t="s">
        <v>7</v>
      </c>
      <c r="AA1559" s="84" t="str">
        <f t="shared" si="179"/>
        <v>Rajesh Kumar</v>
      </c>
      <c r="AB1559" s="26">
        <v>87.46</v>
      </c>
      <c r="AG1559" s="26" t="s">
        <v>3736</v>
      </c>
      <c r="AH1559" s="4" t="str">
        <f t="shared" si="180"/>
        <v>01558</v>
      </c>
      <c r="AP1559" s="4"/>
      <c r="AU1559" s="26" t="s">
        <v>1377</v>
      </c>
      <c r="AV1559" s="46" t="str">
        <f t="shared" si="181"/>
        <v>Approved</v>
      </c>
      <c r="BA1559" s="26" t="s">
        <v>3736</v>
      </c>
      <c r="BB1559" s="71" t="s">
        <v>204</v>
      </c>
      <c r="BC1559" s="4" t="str">
        <f t="shared" si="182"/>
        <v>Sambalpur</v>
      </c>
      <c r="BE1559" s="4"/>
      <c r="BF1559" s="4"/>
      <c r="BG1559" s="26" t="s">
        <v>3736</v>
      </c>
      <c r="BH1559" s="26" t="s">
        <v>7</v>
      </c>
      <c r="BI1559" s="4">
        <f t="shared" si="183"/>
        <v>209.86</v>
      </c>
    </row>
    <row r="1560" spans="9:61">
      <c r="I1560" s="24">
        <v>649</v>
      </c>
      <c r="J1560" s="46" t="str" cm="1">
        <f t="array" ref="J1560">_xlfn.IFS(I1560&gt;=750,"Low Risk",AND(I1560&gt;=650,I1560&lt;=749),"Medium Risk",I1560&lt;650,"High Risk")</f>
        <v>High Risk</v>
      </c>
      <c r="N1560" s="4"/>
      <c r="P1560" s="26">
        <v>87.46</v>
      </c>
      <c r="Q1560" s="4" t="str">
        <f t="shared" si="184"/>
        <v>Available</v>
      </c>
      <c r="Y1560" s="24" t="s">
        <v>3738</v>
      </c>
      <c r="Z1560" s="24" t="s">
        <v>20</v>
      </c>
      <c r="AA1560" s="84" t="str">
        <f t="shared" si="179"/>
        <v>Anita Das</v>
      </c>
      <c r="AB1560" s="24"/>
      <c r="AG1560" s="24" t="s">
        <v>3738</v>
      </c>
      <c r="AH1560" s="4" t="str">
        <f t="shared" si="180"/>
        <v>01559</v>
      </c>
      <c r="AP1560" s="4"/>
      <c r="AU1560" s="24" t="s">
        <v>1377</v>
      </c>
      <c r="AV1560" s="46" t="str">
        <f t="shared" si="181"/>
        <v>Approved</v>
      </c>
      <c r="BA1560" s="24" t="s">
        <v>3738</v>
      </c>
      <c r="BB1560" s="70" t="s">
        <v>990</v>
      </c>
      <c r="BC1560" s="4" t="str">
        <f t="shared" si="182"/>
        <v>Balasore</v>
      </c>
      <c r="BE1560" s="4"/>
      <c r="BF1560" s="4"/>
      <c r="BG1560" s="24" t="s">
        <v>3738</v>
      </c>
      <c r="BH1560" s="24" t="s">
        <v>20</v>
      </c>
      <c r="BI1560" s="4">
        <f t="shared" si="183"/>
        <v>104.66</v>
      </c>
    </row>
    <row r="1561" spans="9:61">
      <c r="I1561" s="26">
        <v>900</v>
      </c>
      <c r="J1561" s="46" t="str" cm="1">
        <f t="array" ref="J1561">_xlfn.IFS(I1561&gt;=750,"Low Risk",AND(I1561&gt;=650,I1561&lt;=749),"Medium Risk",I1561&lt;650,"High Risk")</f>
        <v>Low Risk</v>
      </c>
      <c r="N1561" s="4"/>
      <c r="P1561" s="24"/>
      <c r="Q1561" s="4" t="str">
        <f t="shared" si="184"/>
        <v>missing</v>
      </c>
      <c r="Y1561" s="26" t="s">
        <v>3739</v>
      </c>
      <c r="Z1561" s="26" t="s">
        <v>12</v>
      </c>
      <c r="AA1561" s="84" t="str">
        <f t="shared" si="179"/>
        <v>Priya Mohanty</v>
      </c>
      <c r="AB1561" s="26">
        <v>63.98</v>
      </c>
      <c r="AG1561" s="26" t="s">
        <v>3739</v>
      </c>
      <c r="AH1561" s="4" t="str">
        <f t="shared" si="180"/>
        <v>01560</v>
      </c>
      <c r="AP1561" s="4"/>
      <c r="AU1561" s="26" t="s">
        <v>1377</v>
      </c>
      <c r="AV1561" s="46" t="str">
        <f t="shared" si="181"/>
        <v>Approved</v>
      </c>
      <c r="BA1561" s="26" t="s">
        <v>3739</v>
      </c>
      <c r="BB1561" s="71" t="s">
        <v>1292</v>
      </c>
      <c r="BC1561" s="4" t="str">
        <f t="shared" si="182"/>
        <v>Cuttack</v>
      </c>
      <c r="BE1561" s="4"/>
      <c r="BF1561" s="4"/>
      <c r="BG1561" s="26" t="s">
        <v>3739</v>
      </c>
      <c r="BH1561" s="26" t="s">
        <v>12</v>
      </c>
      <c r="BI1561" s="4">
        <f t="shared" si="183"/>
        <v>105.8</v>
      </c>
    </row>
    <row r="1562" spans="9:61">
      <c r="I1562" s="24">
        <v>684</v>
      </c>
      <c r="J1562" s="46" t="str" cm="1">
        <f t="array" ref="J1562">_xlfn.IFS(I1562&gt;=750,"Low Risk",AND(I1562&gt;=650,I1562&lt;=749),"Medium Risk",I1562&lt;650,"High Risk")</f>
        <v>Medium Risk</v>
      </c>
      <c r="N1562" s="4"/>
      <c r="P1562" s="26">
        <v>63.98</v>
      </c>
      <c r="Q1562" s="4" t="str">
        <f t="shared" si="184"/>
        <v>Available</v>
      </c>
      <c r="Y1562" s="24" t="s">
        <v>3740</v>
      </c>
      <c r="Z1562" s="24" t="s">
        <v>32</v>
      </c>
      <c r="AA1562" s="84" t="str">
        <f t="shared" si="179"/>
        <v>Ramesh Behera</v>
      </c>
      <c r="AB1562" s="24">
        <v>66.400000000000006</v>
      </c>
      <c r="AG1562" s="24" t="s">
        <v>3740</v>
      </c>
      <c r="AH1562" s="4" t="str">
        <f t="shared" si="180"/>
        <v>01561</v>
      </c>
      <c r="AP1562" s="4"/>
      <c r="AU1562" s="24" t="s">
        <v>1426</v>
      </c>
      <c r="AV1562" s="46" t="str">
        <f t="shared" si="181"/>
        <v>Under Review</v>
      </c>
      <c r="BA1562" s="24" t="s">
        <v>3740</v>
      </c>
      <c r="BB1562" s="70" t="s">
        <v>146</v>
      </c>
      <c r="BC1562" s="4" t="str">
        <f t="shared" si="182"/>
        <v>Bhubaneswar</v>
      </c>
      <c r="BE1562" s="4"/>
      <c r="BF1562" s="4"/>
      <c r="BG1562" s="24" t="s">
        <v>3740</v>
      </c>
      <c r="BH1562" s="24" t="s">
        <v>32</v>
      </c>
      <c r="BI1562" s="4">
        <f t="shared" si="183"/>
        <v>224.53</v>
      </c>
    </row>
    <row r="1563" spans="9:61">
      <c r="I1563" s="26">
        <v>778</v>
      </c>
      <c r="J1563" s="46" t="str" cm="1">
        <f t="array" ref="J1563">_xlfn.IFS(I1563&gt;=750,"Low Risk",AND(I1563&gt;=650,I1563&lt;=749),"Medium Risk",I1563&lt;650,"High Risk")</f>
        <v>Low Risk</v>
      </c>
      <c r="N1563" s="4"/>
      <c r="P1563" s="24">
        <v>66.400000000000006</v>
      </c>
      <c r="Q1563" s="4" t="str">
        <f t="shared" si="184"/>
        <v>Available</v>
      </c>
      <c r="Y1563" s="26" t="s">
        <v>3741</v>
      </c>
      <c r="Z1563" s="26" t="s">
        <v>16</v>
      </c>
      <c r="AA1563" s="84" t="str">
        <f t="shared" si="179"/>
        <v>Suresh Panda</v>
      </c>
      <c r="AB1563" s="26">
        <v>97.69</v>
      </c>
      <c r="AG1563" s="26" t="s">
        <v>3741</v>
      </c>
      <c r="AH1563" s="4" t="str">
        <f t="shared" si="180"/>
        <v>01562</v>
      </c>
      <c r="AP1563" s="4"/>
      <c r="AU1563" s="26" t="s">
        <v>1386</v>
      </c>
      <c r="AV1563" s="46" t="str">
        <f t="shared" si="181"/>
        <v>Rejected</v>
      </c>
      <c r="BA1563" s="26" t="s">
        <v>3741</v>
      </c>
      <c r="BB1563" s="71" t="s">
        <v>1322</v>
      </c>
      <c r="BC1563" s="4" t="str">
        <f t="shared" si="182"/>
        <v>Cuttack</v>
      </c>
      <c r="BE1563" s="4"/>
      <c r="BF1563" s="4"/>
      <c r="BG1563" s="26" t="s">
        <v>3741</v>
      </c>
      <c r="BH1563" s="26" t="s">
        <v>16</v>
      </c>
      <c r="BI1563" s="4">
        <f t="shared" si="183"/>
        <v>197.62</v>
      </c>
    </row>
    <row r="1564" spans="9:61">
      <c r="I1564" s="24">
        <v>608</v>
      </c>
      <c r="J1564" s="46" t="str" cm="1">
        <f t="array" ref="J1564">_xlfn.IFS(I1564&gt;=750,"Low Risk",AND(I1564&gt;=650,I1564&lt;=749),"Medium Risk",I1564&lt;650,"High Risk")</f>
        <v>High Risk</v>
      </c>
      <c r="N1564" s="4"/>
      <c r="P1564" s="26">
        <v>97.69</v>
      </c>
      <c r="Q1564" s="4" t="str">
        <f t="shared" si="184"/>
        <v>Available</v>
      </c>
      <c r="Y1564" s="24" t="s">
        <v>3742</v>
      </c>
      <c r="Z1564" s="24" t="s">
        <v>24</v>
      </c>
      <c r="AA1564" s="84" t="str">
        <f t="shared" si="179"/>
        <v>Bikash Nayak</v>
      </c>
      <c r="AB1564" s="24">
        <v>61.73</v>
      </c>
      <c r="AG1564" s="24" t="s">
        <v>3742</v>
      </c>
      <c r="AH1564" s="4" t="str">
        <f t="shared" si="180"/>
        <v>01563</v>
      </c>
      <c r="AP1564" s="4"/>
      <c r="AU1564" s="24" t="s">
        <v>1377</v>
      </c>
      <c r="AV1564" s="46" t="str">
        <f t="shared" si="181"/>
        <v>Approved</v>
      </c>
      <c r="BA1564" s="24" t="s">
        <v>3742</v>
      </c>
      <c r="BB1564" s="70" t="s">
        <v>461</v>
      </c>
      <c r="BC1564" s="4" t="str">
        <f t="shared" si="182"/>
        <v>Rourkela</v>
      </c>
      <c r="BE1564" s="4"/>
      <c r="BF1564" s="4"/>
      <c r="BG1564" s="24" t="s">
        <v>3742</v>
      </c>
      <c r="BH1564" s="24" t="s">
        <v>24</v>
      </c>
      <c r="BI1564" s="4">
        <f t="shared" si="183"/>
        <v>190.31</v>
      </c>
    </row>
    <row r="1565" spans="9:61">
      <c r="I1565" s="26">
        <v>813</v>
      </c>
      <c r="J1565" s="46" t="str" cm="1">
        <f t="array" ref="J1565">_xlfn.IFS(I1565&gt;=750,"Low Risk",AND(I1565&gt;=650,I1565&lt;=749),"Medium Risk",I1565&lt;650,"High Risk")</f>
        <v>Low Risk</v>
      </c>
      <c r="N1565" s="4"/>
      <c r="P1565" s="24">
        <v>61.73</v>
      </c>
      <c r="Q1565" s="4" t="str">
        <f t="shared" si="184"/>
        <v>Available</v>
      </c>
      <c r="Y1565" s="26" t="s">
        <v>3743</v>
      </c>
      <c r="Z1565" s="26" t="s">
        <v>12</v>
      </c>
      <c r="AA1565" s="84" t="str">
        <f t="shared" si="179"/>
        <v>Priya Mohanty</v>
      </c>
      <c r="AB1565" s="26">
        <v>96.38</v>
      </c>
      <c r="AG1565" s="26" t="s">
        <v>3743</v>
      </c>
      <c r="AH1565" s="4" t="str">
        <f t="shared" si="180"/>
        <v>01564</v>
      </c>
      <c r="AP1565" s="4"/>
      <c r="AU1565" s="26" t="s">
        <v>1377</v>
      </c>
      <c r="AV1565" s="46" t="str">
        <f t="shared" si="181"/>
        <v>Approved</v>
      </c>
      <c r="BA1565" s="26" t="s">
        <v>3743</v>
      </c>
      <c r="BB1565" s="71" t="s">
        <v>495</v>
      </c>
      <c r="BC1565" s="4" t="str">
        <f t="shared" si="182"/>
        <v>Puri</v>
      </c>
      <c r="BE1565" s="4"/>
      <c r="BF1565" s="4"/>
      <c r="BG1565" s="26" t="s">
        <v>3743</v>
      </c>
      <c r="BH1565" s="26" t="s">
        <v>12</v>
      </c>
      <c r="BI1565" s="4">
        <f t="shared" si="183"/>
        <v>105.8</v>
      </c>
    </row>
    <row r="1566" spans="9:61">
      <c r="I1566" s="24">
        <v>856</v>
      </c>
      <c r="J1566" s="46" t="str" cm="1">
        <f t="array" ref="J1566">_xlfn.IFS(I1566&gt;=750,"Low Risk",AND(I1566&gt;=650,I1566&lt;=749),"Medium Risk",I1566&lt;650,"High Risk")</f>
        <v>Low Risk</v>
      </c>
      <c r="N1566" s="4"/>
      <c r="P1566" s="26">
        <v>96.38</v>
      </c>
      <c r="Q1566" s="4" t="str">
        <f t="shared" si="184"/>
        <v>Available</v>
      </c>
      <c r="Y1566" s="24" t="s">
        <v>3744</v>
      </c>
      <c r="Z1566" s="24" t="s">
        <v>35</v>
      </c>
      <c r="AA1566" s="84" t="str">
        <f t="shared" si="179"/>
        <v>Kavita Rath</v>
      </c>
      <c r="AB1566" s="24">
        <v>68.86</v>
      </c>
      <c r="AG1566" s="24" t="s">
        <v>3744</v>
      </c>
      <c r="AH1566" s="4" t="str">
        <f t="shared" si="180"/>
        <v>01565</v>
      </c>
      <c r="AP1566" s="4"/>
      <c r="AU1566" s="24" t="s">
        <v>1426</v>
      </c>
      <c r="AV1566" s="46" t="str">
        <f t="shared" si="181"/>
        <v>Under Review</v>
      </c>
      <c r="BA1566" s="24" t="s">
        <v>3744</v>
      </c>
      <c r="BB1566" s="70" t="s">
        <v>576</v>
      </c>
      <c r="BC1566" s="4" t="str">
        <f t="shared" si="182"/>
        <v>Dhenkanal</v>
      </c>
      <c r="BE1566" s="4"/>
      <c r="BF1566" s="4"/>
      <c r="BG1566" s="24" t="s">
        <v>3744</v>
      </c>
      <c r="BH1566" s="24" t="s">
        <v>35</v>
      </c>
      <c r="BI1566" s="4">
        <f t="shared" si="183"/>
        <v>103.83</v>
      </c>
    </row>
    <row r="1567" spans="9:61">
      <c r="I1567" s="26">
        <v>587</v>
      </c>
      <c r="J1567" s="46" t="str" cm="1">
        <f t="array" ref="J1567">_xlfn.IFS(I1567&gt;=750,"Low Risk",AND(I1567&gt;=650,I1567&lt;=749),"Medium Risk",I1567&lt;650,"High Risk")</f>
        <v>High Risk</v>
      </c>
      <c r="N1567" s="4"/>
      <c r="P1567" s="24">
        <v>68.86</v>
      </c>
      <c r="Q1567" s="4" t="str">
        <f t="shared" si="184"/>
        <v>Available</v>
      </c>
      <c r="Y1567" s="26" t="s">
        <v>3745</v>
      </c>
      <c r="Z1567" s="26" t="s">
        <v>32</v>
      </c>
      <c r="AA1567" s="84" t="str">
        <f t="shared" si="179"/>
        <v>Ramesh Behera</v>
      </c>
      <c r="AB1567" s="26">
        <v>28.81</v>
      </c>
      <c r="AG1567" s="26" t="s">
        <v>3745</v>
      </c>
      <c r="AH1567" s="4" t="str">
        <f t="shared" si="180"/>
        <v>01566</v>
      </c>
      <c r="AP1567" s="4"/>
      <c r="AU1567" s="26" t="s">
        <v>1377</v>
      </c>
      <c r="AV1567" s="46" t="str">
        <f t="shared" si="181"/>
        <v>Approved</v>
      </c>
      <c r="BA1567" s="26" t="s">
        <v>3745</v>
      </c>
      <c r="BB1567" s="71" t="s">
        <v>130</v>
      </c>
      <c r="BC1567" s="4" t="str">
        <f t="shared" si="182"/>
        <v>Berhampur</v>
      </c>
      <c r="BE1567" s="4"/>
      <c r="BF1567" s="4"/>
      <c r="BG1567" s="26" t="s">
        <v>3745</v>
      </c>
      <c r="BH1567" s="26" t="s">
        <v>32</v>
      </c>
      <c r="BI1567" s="4">
        <f t="shared" si="183"/>
        <v>224.53</v>
      </c>
    </row>
    <row r="1568" spans="9:61">
      <c r="I1568" s="24">
        <v>724</v>
      </c>
      <c r="J1568" s="46" t="str" cm="1">
        <f t="array" ref="J1568">_xlfn.IFS(I1568&gt;=750,"Low Risk",AND(I1568&gt;=650,I1568&lt;=749),"Medium Risk",I1568&lt;650,"High Risk")</f>
        <v>Medium Risk</v>
      </c>
      <c r="N1568" s="4"/>
      <c r="P1568" s="26">
        <v>28.81</v>
      </c>
      <c r="Q1568" s="4" t="str">
        <f t="shared" si="184"/>
        <v>Available</v>
      </c>
      <c r="Y1568" s="24" t="s">
        <v>3746</v>
      </c>
      <c r="Z1568" s="24" t="s">
        <v>20</v>
      </c>
      <c r="AA1568" s="84" t="str">
        <f t="shared" si="179"/>
        <v>Anita Das</v>
      </c>
      <c r="AB1568" s="24">
        <v>98.83</v>
      </c>
      <c r="AG1568" s="24" t="s">
        <v>3746</v>
      </c>
      <c r="AH1568" s="4" t="str">
        <f t="shared" si="180"/>
        <v>01567</v>
      </c>
      <c r="AP1568" s="4"/>
      <c r="AU1568" s="24" t="s">
        <v>1377</v>
      </c>
      <c r="AV1568" s="46" t="str">
        <f t="shared" si="181"/>
        <v>Approved</v>
      </c>
      <c r="BA1568" s="24" t="s">
        <v>3746</v>
      </c>
      <c r="BB1568" s="70" t="s">
        <v>84</v>
      </c>
      <c r="BC1568" s="4" t="str">
        <f t="shared" si="182"/>
        <v>Cuttack</v>
      </c>
      <c r="BE1568" s="4"/>
      <c r="BF1568" s="4"/>
      <c r="BG1568" s="24" t="s">
        <v>3746</v>
      </c>
      <c r="BH1568" s="24" t="s">
        <v>20</v>
      </c>
      <c r="BI1568" s="4">
        <f t="shared" si="183"/>
        <v>104.66</v>
      </c>
    </row>
    <row r="1569" spans="9:61">
      <c r="I1569" s="26">
        <v>593</v>
      </c>
      <c r="J1569" s="46" t="str" cm="1">
        <f t="array" ref="J1569">_xlfn.IFS(I1569&gt;=750,"Low Risk",AND(I1569&gt;=650,I1569&lt;=749),"Medium Risk",I1569&lt;650,"High Risk")</f>
        <v>High Risk</v>
      </c>
      <c r="N1569" s="4"/>
      <c r="P1569" s="24">
        <v>98.83</v>
      </c>
      <c r="Q1569" s="4" t="str">
        <f t="shared" si="184"/>
        <v>Available</v>
      </c>
      <c r="Y1569" s="26" t="s">
        <v>3747</v>
      </c>
      <c r="Z1569" s="26" t="s">
        <v>20</v>
      </c>
      <c r="AA1569" s="84" t="str">
        <f t="shared" si="179"/>
        <v>Anita Das</v>
      </c>
      <c r="AB1569" s="26">
        <v>11.22</v>
      </c>
      <c r="AG1569" s="26" t="s">
        <v>3747</v>
      </c>
      <c r="AH1569" s="4" t="str">
        <f t="shared" si="180"/>
        <v>01568</v>
      </c>
      <c r="AP1569" s="4"/>
      <c r="AU1569" s="26" t="s">
        <v>1377</v>
      </c>
      <c r="AV1569" s="46" t="str">
        <f t="shared" si="181"/>
        <v>Approved</v>
      </c>
      <c r="BA1569" s="26" t="s">
        <v>3747</v>
      </c>
      <c r="BB1569" s="71" t="s">
        <v>367</v>
      </c>
      <c r="BC1569" s="4" t="str">
        <f t="shared" si="182"/>
        <v>Rourkela</v>
      </c>
      <c r="BE1569" s="4"/>
      <c r="BF1569" s="4"/>
      <c r="BG1569" s="26" t="s">
        <v>3747</v>
      </c>
      <c r="BH1569" s="26" t="s">
        <v>20</v>
      </c>
      <c r="BI1569" s="4">
        <f t="shared" si="183"/>
        <v>104.66</v>
      </c>
    </row>
    <row r="1570" spans="9:61">
      <c r="I1570" s="24">
        <v>703</v>
      </c>
      <c r="J1570" s="46" t="str" cm="1">
        <f t="array" ref="J1570">_xlfn.IFS(I1570&gt;=750,"Low Risk",AND(I1570&gt;=650,I1570&lt;=749),"Medium Risk",I1570&lt;650,"High Risk")</f>
        <v>Medium Risk</v>
      </c>
      <c r="N1570" s="4"/>
      <c r="P1570" s="26">
        <v>11.22</v>
      </c>
      <c r="Q1570" s="4" t="str">
        <f t="shared" si="184"/>
        <v>Available</v>
      </c>
      <c r="Y1570" s="24" t="s">
        <v>3748</v>
      </c>
      <c r="Z1570" s="24" t="s">
        <v>24</v>
      </c>
      <c r="AA1570" s="84" t="str">
        <f t="shared" si="179"/>
        <v>Bikash Nayak</v>
      </c>
      <c r="AB1570" s="24">
        <v>34.08</v>
      </c>
      <c r="AG1570" s="24" t="s">
        <v>3748</v>
      </c>
      <c r="AH1570" s="4" t="str">
        <f t="shared" si="180"/>
        <v>01569</v>
      </c>
      <c r="AP1570" s="4"/>
      <c r="AU1570" s="24" t="s">
        <v>1426</v>
      </c>
      <c r="AV1570" s="46" t="str">
        <f t="shared" si="181"/>
        <v>Under Review</v>
      </c>
      <c r="BA1570" s="24" t="s">
        <v>3748</v>
      </c>
      <c r="BB1570" s="70" t="s">
        <v>467</v>
      </c>
      <c r="BC1570" s="4" t="str">
        <f t="shared" si="182"/>
        <v>Bhubaneswar</v>
      </c>
      <c r="BE1570" s="4"/>
      <c r="BF1570" s="4"/>
      <c r="BG1570" s="24" t="s">
        <v>3748</v>
      </c>
      <c r="BH1570" s="24" t="s">
        <v>24</v>
      </c>
      <c r="BI1570" s="4">
        <f t="shared" si="183"/>
        <v>190.31</v>
      </c>
    </row>
    <row r="1571" spans="9:61">
      <c r="I1571" s="26">
        <v>737</v>
      </c>
      <c r="J1571" s="46" t="str" cm="1">
        <f t="array" ref="J1571">_xlfn.IFS(I1571&gt;=750,"Low Risk",AND(I1571&gt;=650,I1571&lt;=749),"Medium Risk",I1571&lt;650,"High Risk")</f>
        <v>Medium Risk</v>
      </c>
      <c r="N1571" s="4"/>
      <c r="P1571" s="24">
        <v>34.08</v>
      </c>
      <c r="Q1571" s="4" t="str">
        <f t="shared" si="184"/>
        <v>Available</v>
      </c>
      <c r="Y1571" s="26" t="s">
        <v>3749</v>
      </c>
      <c r="Z1571" s="26" t="s">
        <v>20</v>
      </c>
      <c r="AA1571" s="84" t="str">
        <f t="shared" si="179"/>
        <v>Anita Das</v>
      </c>
      <c r="AB1571" s="26">
        <v>77.84</v>
      </c>
      <c r="AG1571" s="26" t="s">
        <v>3749</v>
      </c>
      <c r="AH1571" s="4" t="str">
        <f t="shared" si="180"/>
        <v>01570</v>
      </c>
      <c r="AP1571" s="4"/>
      <c r="AU1571" s="26" t="s">
        <v>1377</v>
      </c>
      <c r="AV1571" s="46" t="str">
        <f t="shared" si="181"/>
        <v>Approved</v>
      </c>
      <c r="BA1571" s="26" t="s">
        <v>3749</v>
      </c>
      <c r="BB1571" s="71" t="s">
        <v>315</v>
      </c>
      <c r="BC1571" s="4" t="str">
        <f t="shared" si="182"/>
        <v>Berhampur</v>
      </c>
      <c r="BE1571" s="4"/>
      <c r="BF1571" s="4"/>
      <c r="BG1571" s="26" t="s">
        <v>3749</v>
      </c>
      <c r="BH1571" s="26" t="s">
        <v>20</v>
      </c>
      <c r="BI1571" s="4">
        <f t="shared" si="183"/>
        <v>104.66</v>
      </c>
    </row>
    <row r="1572" spans="9:61">
      <c r="I1572" s="24">
        <v>887</v>
      </c>
      <c r="J1572" s="46" t="str" cm="1">
        <f t="array" ref="J1572">_xlfn.IFS(I1572&gt;=750,"Low Risk",AND(I1572&gt;=650,I1572&lt;=749),"Medium Risk",I1572&lt;650,"High Risk")</f>
        <v>Low Risk</v>
      </c>
      <c r="N1572" s="4"/>
      <c r="P1572" s="26">
        <v>77.84</v>
      </c>
      <c r="Q1572" s="4" t="str">
        <f t="shared" si="184"/>
        <v>Available</v>
      </c>
      <c r="Y1572" s="24" t="s">
        <v>3750</v>
      </c>
      <c r="Z1572" s="24" t="s">
        <v>32</v>
      </c>
      <c r="AA1572" s="84" t="str">
        <f t="shared" si="179"/>
        <v>Ramesh Behera</v>
      </c>
      <c r="AB1572" s="24">
        <v>72.209999999999994</v>
      </c>
      <c r="AG1572" s="24" t="s">
        <v>3750</v>
      </c>
      <c r="AH1572" s="4" t="str">
        <f t="shared" si="180"/>
        <v>01571</v>
      </c>
      <c r="AP1572" s="4"/>
      <c r="AU1572" s="24" t="s">
        <v>1377</v>
      </c>
      <c r="AV1572" s="46" t="str">
        <f t="shared" si="181"/>
        <v>Approved</v>
      </c>
      <c r="BA1572" s="24" t="s">
        <v>3750</v>
      </c>
      <c r="BB1572" s="70" t="s">
        <v>342</v>
      </c>
      <c r="BC1572" s="4" t="str">
        <f t="shared" si="182"/>
        <v>Angul</v>
      </c>
      <c r="BE1572" s="4"/>
      <c r="BF1572" s="4"/>
      <c r="BG1572" s="24" t="s">
        <v>3750</v>
      </c>
      <c r="BH1572" s="24" t="s">
        <v>32</v>
      </c>
      <c r="BI1572" s="4">
        <f t="shared" si="183"/>
        <v>224.53</v>
      </c>
    </row>
    <row r="1573" spans="9:61">
      <c r="I1573" s="26">
        <v>578</v>
      </c>
      <c r="J1573" s="46" t="str" cm="1">
        <f t="array" ref="J1573">_xlfn.IFS(I1573&gt;=750,"Low Risk",AND(I1573&gt;=650,I1573&lt;=749),"Medium Risk",I1573&lt;650,"High Risk")</f>
        <v>High Risk</v>
      </c>
      <c r="N1573" s="4"/>
      <c r="P1573" s="24">
        <v>72.209999999999994</v>
      </c>
      <c r="Q1573" s="4" t="str">
        <f t="shared" si="184"/>
        <v>Available</v>
      </c>
      <c r="Y1573" s="26" t="s">
        <v>3751</v>
      </c>
      <c r="Z1573" s="26" t="s">
        <v>16</v>
      </c>
      <c r="AA1573" s="84" t="str">
        <f t="shared" si="179"/>
        <v>Suresh Panda</v>
      </c>
      <c r="AB1573" s="26">
        <v>72.05</v>
      </c>
      <c r="AG1573" s="26" t="s">
        <v>3751</v>
      </c>
      <c r="AH1573" s="4" t="str">
        <f t="shared" si="180"/>
        <v>01572</v>
      </c>
      <c r="AP1573" s="4"/>
      <c r="AU1573" s="26" t="s">
        <v>1377</v>
      </c>
      <c r="AV1573" s="46" t="str">
        <f t="shared" si="181"/>
        <v>Approved</v>
      </c>
      <c r="BA1573" s="26" t="s">
        <v>3751</v>
      </c>
      <c r="BB1573" s="71" t="s">
        <v>1018</v>
      </c>
      <c r="BC1573" s="4" t="str">
        <f t="shared" si="182"/>
        <v>Jharsuguda</v>
      </c>
      <c r="BE1573" s="4"/>
      <c r="BF1573" s="4"/>
      <c r="BG1573" s="26" t="s">
        <v>3751</v>
      </c>
      <c r="BH1573" s="26" t="s">
        <v>16</v>
      </c>
      <c r="BI1573" s="4">
        <f t="shared" si="183"/>
        <v>197.62</v>
      </c>
    </row>
    <row r="1574" spans="9:61">
      <c r="I1574" s="24">
        <v>726</v>
      </c>
      <c r="J1574" s="46" t="str" cm="1">
        <f t="array" ref="J1574">_xlfn.IFS(I1574&gt;=750,"Low Risk",AND(I1574&gt;=650,I1574&lt;=749),"Medium Risk",I1574&lt;650,"High Risk")</f>
        <v>Medium Risk</v>
      </c>
      <c r="N1574" s="4"/>
      <c r="P1574" s="26">
        <v>72.05</v>
      </c>
      <c r="Q1574" s="4" t="str">
        <f t="shared" si="184"/>
        <v>Available</v>
      </c>
      <c r="Y1574" s="24" t="s">
        <v>3753</v>
      </c>
      <c r="Z1574" s="24" t="s">
        <v>35</v>
      </c>
      <c r="AA1574" s="84" t="str">
        <f t="shared" si="179"/>
        <v>Kavita Rath</v>
      </c>
      <c r="AB1574" s="24">
        <v>66.709999999999994</v>
      </c>
      <c r="AG1574" s="24" t="s">
        <v>3753</v>
      </c>
      <c r="AH1574" s="4" t="str">
        <f t="shared" si="180"/>
        <v>01573</v>
      </c>
      <c r="AP1574" s="4"/>
      <c r="AU1574" s="24" t="s">
        <v>1377</v>
      </c>
      <c r="AV1574" s="46" t="str">
        <f t="shared" si="181"/>
        <v>Approved</v>
      </c>
      <c r="BA1574" s="24" t="s">
        <v>3753</v>
      </c>
      <c r="BB1574" s="70" t="s">
        <v>303</v>
      </c>
      <c r="BC1574" s="4" t="str">
        <f t="shared" si="182"/>
        <v>Bhubaneswar</v>
      </c>
      <c r="BE1574" s="4"/>
      <c r="BF1574" s="4"/>
      <c r="BG1574" s="24" t="s">
        <v>3753</v>
      </c>
      <c r="BH1574" s="24" t="s">
        <v>35</v>
      </c>
      <c r="BI1574" s="4">
        <f t="shared" si="183"/>
        <v>103.83</v>
      </c>
    </row>
    <row r="1575" spans="9:61">
      <c r="I1575" s="26">
        <v>835</v>
      </c>
      <c r="J1575" s="46" t="str" cm="1">
        <f t="array" ref="J1575">_xlfn.IFS(I1575&gt;=750,"Low Risk",AND(I1575&gt;=650,I1575&lt;=749),"Medium Risk",I1575&lt;650,"High Risk")</f>
        <v>Low Risk</v>
      </c>
      <c r="N1575" s="4"/>
      <c r="P1575" s="24">
        <v>66.709999999999994</v>
      </c>
      <c r="Q1575" s="4" t="str">
        <f t="shared" si="184"/>
        <v>Available</v>
      </c>
      <c r="Y1575" s="26" t="s">
        <v>3754</v>
      </c>
      <c r="Z1575" s="26" t="s">
        <v>35</v>
      </c>
      <c r="AA1575" s="84" t="str">
        <f t="shared" si="179"/>
        <v>Kavita Rath</v>
      </c>
      <c r="AB1575" s="26">
        <v>37.159999999999997</v>
      </c>
      <c r="AG1575" s="26" t="s">
        <v>3754</v>
      </c>
      <c r="AH1575" s="4" t="str">
        <f t="shared" si="180"/>
        <v>01574</v>
      </c>
      <c r="AP1575" s="4"/>
      <c r="AU1575" s="26" t="s">
        <v>1377</v>
      </c>
      <c r="AV1575" s="46" t="str">
        <f t="shared" si="181"/>
        <v>Approved</v>
      </c>
      <c r="BA1575" s="26" t="s">
        <v>3754</v>
      </c>
      <c r="BB1575" s="71" t="s">
        <v>630</v>
      </c>
      <c r="BC1575" s="4" t="str">
        <f t="shared" si="182"/>
        <v>Angul</v>
      </c>
      <c r="BE1575" s="4"/>
      <c r="BF1575" s="4"/>
      <c r="BG1575" s="26" t="s">
        <v>3754</v>
      </c>
      <c r="BH1575" s="26" t="s">
        <v>35</v>
      </c>
      <c r="BI1575" s="4">
        <f t="shared" si="183"/>
        <v>103.83</v>
      </c>
    </row>
    <row r="1576" spans="9:61">
      <c r="I1576" s="24">
        <v>792</v>
      </c>
      <c r="J1576" s="46" t="str" cm="1">
        <f t="array" ref="J1576">_xlfn.IFS(I1576&gt;=750,"Low Risk",AND(I1576&gt;=650,I1576&lt;=749),"Medium Risk",I1576&lt;650,"High Risk")</f>
        <v>Low Risk</v>
      </c>
      <c r="N1576" s="4"/>
      <c r="P1576" s="26">
        <v>37.159999999999997</v>
      </c>
      <c r="Q1576" s="4" t="str">
        <f t="shared" si="184"/>
        <v>Available</v>
      </c>
      <c r="Y1576" s="24" t="s">
        <v>3755</v>
      </c>
      <c r="Z1576" s="24" t="s">
        <v>32</v>
      </c>
      <c r="AA1576" s="84" t="str">
        <f t="shared" si="179"/>
        <v>Ramesh Behera</v>
      </c>
      <c r="AB1576" s="24"/>
      <c r="AG1576" s="24" t="s">
        <v>3755</v>
      </c>
      <c r="AH1576" s="4" t="str">
        <f t="shared" si="180"/>
        <v>01575</v>
      </c>
      <c r="AP1576" s="4"/>
      <c r="AU1576" s="24" t="s">
        <v>1377</v>
      </c>
      <c r="AV1576" s="46" t="str">
        <f t="shared" si="181"/>
        <v>Approved</v>
      </c>
      <c r="BA1576" s="24" t="s">
        <v>3755</v>
      </c>
      <c r="BB1576" s="70" t="s">
        <v>107</v>
      </c>
      <c r="BC1576" s="4" t="str">
        <f t="shared" si="182"/>
        <v>Dhenkanal</v>
      </c>
      <c r="BE1576" s="4"/>
      <c r="BF1576" s="4"/>
      <c r="BG1576" s="24" t="s">
        <v>3755</v>
      </c>
      <c r="BH1576" s="24" t="s">
        <v>32</v>
      </c>
      <c r="BI1576" s="4">
        <f t="shared" si="183"/>
        <v>224.53</v>
      </c>
    </row>
    <row r="1577" spans="9:61">
      <c r="I1577" s="26">
        <v>604</v>
      </c>
      <c r="J1577" s="46" t="str" cm="1">
        <f t="array" ref="J1577">_xlfn.IFS(I1577&gt;=750,"Low Risk",AND(I1577&gt;=650,I1577&lt;=749),"Medium Risk",I1577&lt;650,"High Risk")</f>
        <v>High Risk</v>
      </c>
      <c r="N1577" s="4"/>
      <c r="P1577" s="24"/>
      <c r="Q1577" s="4" t="str">
        <f t="shared" si="184"/>
        <v>missing</v>
      </c>
      <c r="Y1577" s="26" t="s">
        <v>3756</v>
      </c>
      <c r="Z1577" s="26" t="s">
        <v>28</v>
      </c>
      <c r="AA1577" s="84" t="str">
        <f t="shared" si="179"/>
        <v>Sunita Sahu</v>
      </c>
      <c r="AB1577" s="26">
        <v>84.85</v>
      </c>
      <c r="AG1577" s="26" t="s">
        <v>3756</v>
      </c>
      <c r="AH1577" s="4" t="str">
        <f t="shared" si="180"/>
        <v>01576</v>
      </c>
      <c r="AP1577" s="4"/>
      <c r="AU1577" s="26" t="s">
        <v>1381</v>
      </c>
      <c r="AV1577" s="46" t="str">
        <f t="shared" si="181"/>
        <v>Rejected</v>
      </c>
      <c r="BA1577" s="26" t="s">
        <v>3756</v>
      </c>
      <c r="BB1577" s="71" t="s">
        <v>983</v>
      </c>
      <c r="BC1577" s="4" t="str">
        <f t="shared" si="182"/>
        <v>Cuttack</v>
      </c>
      <c r="BE1577" s="4"/>
      <c r="BF1577" s="4"/>
      <c r="BG1577" s="26" t="s">
        <v>3756</v>
      </c>
      <c r="BH1577" s="26" t="s">
        <v>28</v>
      </c>
      <c r="BI1577" s="4">
        <f t="shared" si="183"/>
        <v>162.30000000000001</v>
      </c>
    </row>
    <row r="1578" spans="9:61">
      <c r="I1578" s="24">
        <v>683</v>
      </c>
      <c r="J1578" s="46" t="str" cm="1">
        <f t="array" ref="J1578">_xlfn.IFS(I1578&gt;=750,"Low Risk",AND(I1578&gt;=650,I1578&lt;=749),"Medium Risk",I1578&lt;650,"High Risk")</f>
        <v>Medium Risk</v>
      </c>
      <c r="N1578" s="4"/>
      <c r="P1578" s="26">
        <v>84.85</v>
      </c>
      <c r="Q1578" s="4" t="str">
        <f t="shared" si="184"/>
        <v>Available</v>
      </c>
      <c r="Y1578" s="24" t="s">
        <v>3757</v>
      </c>
      <c r="Z1578" s="24" t="s">
        <v>41</v>
      </c>
      <c r="AA1578" s="84" t="str">
        <f t="shared" si="179"/>
        <v>Pooja Tripathi</v>
      </c>
      <c r="AB1578" s="24">
        <v>13.49</v>
      </c>
      <c r="AG1578" s="24" t="s">
        <v>3757</v>
      </c>
      <c r="AH1578" s="4" t="str">
        <f t="shared" si="180"/>
        <v>01577</v>
      </c>
      <c r="AP1578" s="4"/>
      <c r="AU1578" s="24" t="s">
        <v>1377</v>
      </c>
      <c r="AV1578" s="46" t="str">
        <f t="shared" si="181"/>
        <v>Approved</v>
      </c>
      <c r="BA1578" s="24" t="s">
        <v>3757</v>
      </c>
      <c r="BB1578" s="70" t="s">
        <v>1080</v>
      </c>
      <c r="BC1578" s="4" t="str">
        <f t="shared" si="182"/>
        <v>Sambalpur</v>
      </c>
      <c r="BE1578" s="4"/>
      <c r="BF1578" s="4"/>
      <c r="BG1578" s="24" t="s">
        <v>3757</v>
      </c>
      <c r="BH1578" s="24" t="s">
        <v>41</v>
      </c>
      <c r="BI1578" s="4">
        <f t="shared" si="183"/>
        <v>251.78</v>
      </c>
    </row>
    <row r="1579" spans="9:61">
      <c r="I1579" s="26">
        <v>644</v>
      </c>
      <c r="J1579" s="46" t="str" cm="1">
        <f t="array" ref="J1579">_xlfn.IFS(I1579&gt;=750,"Low Risk",AND(I1579&gt;=650,I1579&lt;=749),"Medium Risk",I1579&lt;650,"High Risk")</f>
        <v>High Risk</v>
      </c>
      <c r="N1579" s="4"/>
      <c r="P1579" s="24">
        <v>13.49</v>
      </c>
      <c r="Q1579" s="4" t="str">
        <f t="shared" si="184"/>
        <v>Available</v>
      </c>
      <c r="Y1579" s="26" t="s">
        <v>3758</v>
      </c>
      <c r="Z1579" s="26" t="s">
        <v>7</v>
      </c>
      <c r="AA1579" s="84" t="str">
        <f t="shared" si="179"/>
        <v>Rajesh Kumar</v>
      </c>
      <c r="AB1579" s="26">
        <v>8.31</v>
      </c>
      <c r="AG1579" s="26" t="s">
        <v>3758</v>
      </c>
      <c r="AH1579" s="4" t="str">
        <f t="shared" si="180"/>
        <v>01578</v>
      </c>
      <c r="AP1579" s="4"/>
      <c r="AU1579" s="26" t="s">
        <v>1381</v>
      </c>
      <c r="AV1579" s="46" t="str">
        <f t="shared" si="181"/>
        <v>Rejected</v>
      </c>
      <c r="BA1579" s="26" t="s">
        <v>3758</v>
      </c>
      <c r="BB1579" s="71" t="s">
        <v>240</v>
      </c>
      <c r="BC1579" s="4" t="str">
        <f t="shared" si="182"/>
        <v>Angul</v>
      </c>
      <c r="BE1579" s="4"/>
      <c r="BF1579" s="4"/>
      <c r="BG1579" s="26" t="s">
        <v>3758</v>
      </c>
      <c r="BH1579" s="26" t="s">
        <v>7</v>
      </c>
      <c r="BI1579" s="4">
        <f t="shared" si="183"/>
        <v>209.86</v>
      </c>
    </row>
    <row r="1580" spans="9:61">
      <c r="I1580" s="24">
        <v>585</v>
      </c>
      <c r="J1580" s="46" t="str" cm="1">
        <f t="array" ref="J1580">_xlfn.IFS(I1580&gt;=750,"Low Risk",AND(I1580&gt;=650,I1580&lt;=749),"Medium Risk",I1580&lt;650,"High Risk")</f>
        <v>High Risk</v>
      </c>
      <c r="N1580" s="4"/>
      <c r="P1580" s="26">
        <v>8.31</v>
      </c>
      <c r="Q1580" s="4" t="str">
        <f t="shared" si="184"/>
        <v>Available</v>
      </c>
      <c r="Y1580" s="24" t="s">
        <v>3759</v>
      </c>
      <c r="Z1580" s="24" t="s">
        <v>7</v>
      </c>
      <c r="AA1580" s="84" t="str">
        <f t="shared" si="179"/>
        <v>Rajesh Kumar</v>
      </c>
      <c r="AB1580" s="24">
        <v>65.86</v>
      </c>
      <c r="AG1580" s="24" t="s">
        <v>3759</v>
      </c>
      <c r="AH1580" s="4" t="str">
        <f t="shared" si="180"/>
        <v>01579</v>
      </c>
      <c r="AP1580" s="4"/>
      <c r="AU1580" s="24" t="s">
        <v>1377</v>
      </c>
      <c r="AV1580" s="46" t="str">
        <f t="shared" si="181"/>
        <v>Approved</v>
      </c>
      <c r="BA1580" s="24" t="s">
        <v>3759</v>
      </c>
      <c r="BB1580" s="70" t="s">
        <v>55</v>
      </c>
      <c r="BC1580" s="4" t="str">
        <f t="shared" si="182"/>
        <v>Dhenkanal</v>
      </c>
      <c r="BE1580" s="4"/>
      <c r="BF1580" s="4"/>
      <c r="BG1580" s="24" t="s">
        <v>3759</v>
      </c>
      <c r="BH1580" s="24" t="s">
        <v>7</v>
      </c>
      <c r="BI1580" s="4">
        <f t="shared" si="183"/>
        <v>209.86</v>
      </c>
    </row>
    <row r="1581" spans="9:61">
      <c r="I1581" s="26">
        <v>854</v>
      </c>
      <c r="J1581" s="46" t="str" cm="1">
        <f t="array" ref="J1581">_xlfn.IFS(I1581&gt;=750,"Low Risk",AND(I1581&gt;=650,I1581&lt;=749),"Medium Risk",I1581&lt;650,"High Risk")</f>
        <v>Low Risk</v>
      </c>
      <c r="N1581" s="4"/>
      <c r="P1581" s="24">
        <v>65.86</v>
      </c>
      <c r="Q1581" s="4" t="str">
        <f t="shared" si="184"/>
        <v>Available</v>
      </c>
      <c r="Y1581" s="26" t="s">
        <v>3761</v>
      </c>
      <c r="Z1581" s="26" t="s">
        <v>38</v>
      </c>
      <c r="AA1581" s="84" t="str">
        <f t="shared" si="179"/>
        <v>Deepak Mishra</v>
      </c>
      <c r="AB1581" s="26">
        <v>20.47</v>
      </c>
      <c r="AG1581" s="26" t="s">
        <v>3761</v>
      </c>
      <c r="AH1581" s="4" t="str">
        <f t="shared" si="180"/>
        <v>01580</v>
      </c>
      <c r="AP1581" s="4"/>
      <c r="AU1581" s="26" t="s">
        <v>1377</v>
      </c>
      <c r="AV1581" s="46" t="str">
        <f t="shared" si="181"/>
        <v>Approved</v>
      </c>
      <c r="BA1581" s="26" t="s">
        <v>3761</v>
      </c>
      <c r="BB1581" s="71" t="s">
        <v>1168</v>
      </c>
      <c r="BC1581" s="4" t="str">
        <f t="shared" si="182"/>
        <v>Sambalpur</v>
      </c>
      <c r="BE1581" s="4"/>
      <c r="BF1581" s="4"/>
      <c r="BG1581" s="26" t="s">
        <v>3761</v>
      </c>
      <c r="BH1581" s="26" t="s">
        <v>38</v>
      </c>
      <c r="BI1581" s="4">
        <f t="shared" si="183"/>
        <v>144.97999999999999</v>
      </c>
    </row>
    <row r="1582" spans="9:61">
      <c r="I1582" s="24">
        <v>619</v>
      </c>
      <c r="J1582" s="46" t="str" cm="1">
        <f t="array" ref="J1582">_xlfn.IFS(I1582&gt;=750,"Low Risk",AND(I1582&gt;=650,I1582&lt;=749),"Medium Risk",I1582&lt;650,"High Risk")</f>
        <v>High Risk</v>
      </c>
      <c r="N1582" s="4"/>
      <c r="P1582" s="26">
        <v>20.47</v>
      </c>
      <c r="Q1582" s="4" t="str">
        <f t="shared" si="184"/>
        <v>Available</v>
      </c>
      <c r="Y1582" s="24" t="s">
        <v>3762</v>
      </c>
      <c r="Z1582" s="24" t="s">
        <v>32</v>
      </c>
      <c r="AA1582" s="84" t="str">
        <f t="shared" si="179"/>
        <v>Ramesh Behera</v>
      </c>
      <c r="AB1582" s="24">
        <v>42.48</v>
      </c>
      <c r="AG1582" s="24" t="s">
        <v>3762</v>
      </c>
      <c r="AH1582" s="4" t="str">
        <f t="shared" si="180"/>
        <v>01581</v>
      </c>
      <c r="AP1582" s="4"/>
      <c r="AU1582" s="24" t="s">
        <v>1386</v>
      </c>
      <c r="AV1582" s="46" t="str">
        <f t="shared" si="181"/>
        <v>Rejected</v>
      </c>
      <c r="BA1582" s="24" t="s">
        <v>3762</v>
      </c>
      <c r="BB1582" s="70" t="s">
        <v>435</v>
      </c>
      <c r="BC1582" s="4" t="str">
        <f t="shared" si="182"/>
        <v>Dhenkanal</v>
      </c>
      <c r="BE1582" s="4"/>
      <c r="BF1582" s="4"/>
      <c r="BG1582" s="24" t="s">
        <v>3762</v>
      </c>
      <c r="BH1582" s="24" t="s">
        <v>32</v>
      </c>
      <c r="BI1582" s="4">
        <f t="shared" si="183"/>
        <v>224.53</v>
      </c>
    </row>
    <row r="1583" spans="9:61">
      <c r="I1583" s="26">
        <v>854</v>
      </c>
      <c r="J1583" s="46" t="str" cm="1">
        <f t="array" ref="J1583">_xlfn.IFS(I1583&gt;=750,"Low Risk",AND(I1583&gt;=650,I1583&lt;=749),"Medium Risk",I1583&lt;650,"High Risk")</f>
        <v>Low Risk</v>
      </c>
      <c r="N1583" s="4"/>
      <c r="P1583" s="24">
        <v>42.48</v>
      </c>
      <c r="Q1583" s="4" t="str">
        <f t="shared" si="184"/>
        <v>Available</v>
      </c>
      <c r="Y1583" s="26" t="s">
        <v>3763</v>
      </c>
      <c r="Z1583" s="26" t="s">
        <v>24</v>
      </c>
      <c r="AA1583" s="84" t="str">
        <f t="shared" si="179"/>
        <v>Bikash Nayak</v>
      </c>
      <c r="AB1583" s="26">
        <v>7.25</v>
      </c>
      <c r="AG1583" s="26" t="s">
        <v>3763</v>
      </c>
      <c r="AH1583" s="4" t="str">
        <f t="shared" si="180"/>
        <v>01582</v>
      </c>
      <c r="AP1583" s="4"/>
      <c r="AU1583" s="26" t="s">
        <v>1386</v>
      </c>
      <c r="AV1583" s="46" t="str">
        <f t="shared" si="181"/>
        <v>Rejected</v>
      </c>
      <c r="BA1583" s="26" t="s">
        <v>3763</v>
      </c>
      <c r="BB1583" s="71" t="s">
        <v>640</v>
      </c>
      <c r="BC1583" s="4" t="str">
        <f t="shared" si="182"/>
        <v>Puri</v>
      </c>
      <c r="BE1583" s="4"/>
      <c r="BF1583" s="4"/>
      <c r="BG1583" s="26" t="s">
        <v>3763</v>
      </c>
      <c r="BH1583" s="26" t="s">
        <v>24</v>
      </c>
      <c r="BI1583" s="4">
        <f t="shared" si="183"/>
        <v>190.31</v>
      </c>
    </row>
    <row r="1584" spans="9:61">
      <c r="I1584" s="24">
        <v>862</v>
      </c>
      <c r="J1584" s="46" t="str" cm="1">
        <f t="array" ref="J1584">_xlfn.IFS(I1584&gt;=750,"Low Risk",AND(I1584&gt;=650,I1584&lt;=749),"Medium Risk",I1584&lt;650,"High Risk")</f>
        <v>Low Risk</v>
      </c>
      <c r="N1584" s="4"/>
      <c r="P1584" s="26">
        <v>7.25</v>
      </c>
      <c r="Q1584" s="4" t="str">
        <f t="shared" si="184"/>
        <v>Available</v>
      </c>
      <c r="Y1584" s="24" t="s">
        <v>3764</v>
      </c>
      <c r="Z1584" s="24" t="s">
        <v>20</v>
      </c>
      <c r="AA1584" s="84" t="str">
        <f t="shared" si="179"/>
        <v>Anita Das</v>
      </c>
      <c r="AB1584" s="24">
        <v>32.369999999999997</v>
      </c>
      <c r="AG1584" s="24" t="s">
        <v>3764</v>
      </c>
      <c r="AH1584" s="4" t="str">
        <f t="shared" si="180"/>
        <v>01583</v>
      </c>
      <c r="AP1584" s="4"/>
      <c r="AU1584" s="24" t="s">
        <v>1426</v>
      </c>
      <c r="AV1584" s="46" t="str">
        <f t="shared" si="181"/>
        <v>Under Review</v>
      </c>
      <c r="BA1584" s="24" t="s">
        <v>3764</v>
      </c>
      <c r="BB1584" s="70" t="s">
        <v>918</v>
      </c>
      <c r="BC1584" s="4" t="str">
        <f t="shared" si="182"/>
        <v>Cuttack</v>
      </c>
      <c r="BE1584" s="4"/>
      <c r="BF1584" s="4"/>
      <c r="BG1584" s="24" t="s">
        <v>3764</v>
      </c>
      <c r="BH1584" s="24" t="s">
        <v>20</v>
      </c>
      <c r="BI1584" s="4">
        <f t="shared" si="183"/>
        <v>104.66</v>
      </c>
    </row>
    <row r="1585" spans="9:61">
      <c r="I1585" s="26">
        <v>825</v>
      </c>
      <c r="J1585" s="46" t="str" cm="1">
        <f t="array" ref="J1585">_xlfn.IFS(I1585&gt;=750,"Low Risk",AND(I1585&gt;=650,I1585&lt;=749),"Medium Risk",I1585&lt;650,"High Risk")</f>
        <v>Low Risk</v>
      </c>
      <c r="N1585" s="4"/>
      <c r="P1585" s="24">
        <v>32.369999999999997</v>
      </c>
      <c r="Q1585" s="4" t="str">
        <f t="shared" si="184"/>
        <v>Available</v>
      </c>
      <c r="Y1585" s="26" t="s">
        <v>3765</v>
      </c>
      <c r="Z1585" s="26" t="s">
        <v>12</v>
      </c>
      <c r="AA1585" s="84" t="str">
        <f t="shared" si="179"/>
        <v>Priya Mohanty</v>
      </c>
      <c r="AB1585" s="26">
        <v>66.2</v>
      </c>
      <c r="AG1585" s="26" t="s">
        <v>3765</v>
      </c>
      <c r="AH1585" s="4" t="str">
        <f t="shared" si="180"/>
        <v>01584</v>
      </c>
      <c r="AP1585" s="4"/>
      <c r="AU1585" s="26" t="s">
        <v>1377</v>
      </c>
      <c r="AV1585" s="46" t="str">
        <f t="shared" si="181"/>
        <v>Approved</v>
      </c>
      <c r="BA1585" s="26" t="s">
        <v>3765</v>
      </c>
      <c r="BB1585" s="71" t="s">
        <v>988</v>
      </c>
      <c r="BC1585" s="4" t="str">
        <f t="shared" si="182"/>
        <v>Dhenkanal</v>
      </c>
      <c r="BE1585" s="4"/>
      <c r="BF1585" s="4"/>
      <c r="BG1585" s="26" t="s">
        <v>3765</v>
      </c>
      <c r="BH1585" s="26" t="s">
        <v>12</v>
      </c>
      <c r="BI1585" s="4">
        <f t="shared" si="183"/>
        <v>105.8</v>
      </c>
    </row>
    <row r="1586" spans="9:61">
      <c r="I1586" s="24">
        <v>565</v>
      </c>
      <c r="J1586" s="46" t="str" cm="1">
        <f t="array" ref="J1586">_xlfn.IFS(I1586&gt;=750,"Low Risk",AND(I1586&gt;=650,I1586&lt;=749),"Medium Risk",I1586&lt;650,"High Risk")</f>
        <v>High Risk</v>
      </c>
      <c r="N1586" s="4"/>
      <c r="P1586" s="26">
        <v>66.2</v>
      </c>
      <c r="Q1586" s="4" t="str">
        <f t="shared" si="184"/>
        <v>Available</v>
      </c>
      <c r="Y1586" s="24" t="s">
        <v>3766</v>
      </c>
      <c r="Z1586" s="24" t="s">
        <v>41</v>
      </c>
      <c r="AA1586" s="84" t="str">
        <f t="shared" si="179"/>
        <v>Pooja Tripathi</v>
      </c>
      <c r="AB1586" s="24">
        <v>84.72</v>
      </c>
      <c r="AG1586" s="24" t="s">
        <v>3766</v>
      </c>
      <c r="AH1586" s="4" t="str">
        <f t="shared" si="180"/>
        <v>01585</v>
      </c>
      <c r="AP1586" s="4"/>
      <c r="AU1586" s="24" t="s">
        <v>1426</v>
      </c>
      <c r="AV1586" s="46" t="str">
        <f t="shared" si="181"/>
        <v>Under Review</v>
      </c>
      <c r="BA1586" s="24" t="s">
        <v>3766</v>
      </c>
      <c r="BB1586" s="70" t="s">
        <v>456</v>
      </c>
      <c r="BC1586" s="4" t="str">
        <f t="shared" si="182"/>
        <v>Bhubaneswar</v>
      </c>
      <c r="BE1586" s="4"/>
      <c r="BF1586" s="4"/>
      <c r="BG1586" s="24" t="s">
        <v>3766</v>
      </c>
      <c r="BH1586" s="24" t="s">
        <v>41</v>
      </c>
      <c r="BI1586" s="4">
        <f t="shared" si="183"/>
        <v>251.78</v>
      </c>
    </row>
    <row r="1587" spans="9:61">
      <c r="I1587" s="26">
        <v>668</v>
      </c>
      <c r="J1587" s="46" t="str" cm="1">
        <f t="array" ref="J1587">_xlfn.IFS(I1587&gt;=750,"Low Risk",AND(I1587&gt;=650,I1587&lt;=749),"Medium Risk",I1587&lt;650,"High Risk")</f>
        <v>Medium Risk</v>
      </c>
      <c r="N1587" s="4"/>
      <c r="P1587" s="24">
        <v>84.72</v>
      </c>
      <c r="Q1587" s="4" t="str">
        <f t="shared" si="184"/>
        <v>Available</v>
      </c>
      <c r="Y1587" s="26" t="s">
        <v>3767</v>
      </c>
      <c r="Z1587" s="26" t="s">
        <v>32</v>
      </c>
      <c r="AA1587" s="84" t="str">
        <f t="shared" si="179"/>
        <v>Ramesh Behera</v>
      </c>
      <c r="AB1587" s="26">
        <v>12.18</v>
      </c>
      <c r="AG1587" s="26" t="s">
        <v>3767</v>
      </c>
      <c r="AH1587" s="4" t="str">
        <f t="shared" si="180"/>
        <v>01586</v>
      </c>
      <c r="AP1587" s="4"/>
      <c r="AU1587" s="26" t="s">
        <v>1377</v>
      </c>
      <c r="AV1587" s="46" t="str">
        <f t="shared" si="181"/>
        <v>Approved</v>
      </c>
      <c r="BA1587" s="26" t="s">
        <v>3767</v>
      </c>
      <c r="BB1587" s="71" t="s">
        <v>1146</v>
      </c>
      <c r="BC1587" s="4" t="str">
        <f t="shared" si="182"/>
        <v>Cuttack</v>
      </c>
      <c r="BE1587" s="4"/>
      <c r="BF1587" s="4"/>
      <c r="BG1587" s="26" t="s">
        <v>3767</v>
      </c>
      <c r="BH1587" s="26" t="s">
        <v>32</v>
      </c>
      <c r="BI1587" s="4">
        <f t="shared" si="183"/>
        <v>224.53</v>
      </c>
    </row>
    <row r="1588" spans="9:61">
      <c r="I1588" s="24">
        <v>596</v>
      </c>
      <c r="J1588" s="46" t="str" cm="1">
        <f t="array" ref="J1588">_xlfn.IFS(I1588&gt;=750,"Low Risk",AND(I1588&gt;=650,I1588&lt;=749),"Medium Risk",I1588&lt;650,"High Risk")</f>
        <v>High Risk</v>
      </c>
      <c r="N1588" s="4"/>
      <c r="P1588" s="26">
        <v>12.18</v>
      </c>
      <c r="Q1588" s="4" t="str">
        <f t="shared" si="184"/>
        <v>Available</v>
      </c>
      <c r="Y1588" s="24" t="s">
        <v>3768</v>
      </c>
      <c r="Z1588" s="24" t="s">
        <v>35</v>
      </c>
      <c r="AA1588" s="84" t="str">
        <f t="shared" si="179"/>
        <v>Kavita Rath</v>
      </c>
      <c r="AB1588" s="24">
        <v>32.409999999999997</v>
      </c>
      <c r="AG1588" s="24" t="s">
        <v>3768</v>
      </c>
      <c r="AH1588" s="4" t="str">
        <f t="shared" si="180"/>
        <v>01587</v>
      </c>
      <c r="AP1588" s="4"/>
      <c r="AU1588" s="24" t="s">
        <v>1381</v>
      </c>
      <c r="AV1588" s="46" t="str">
        <f t="shared" si="181"/>
        <v>Rejected</v>
      </c>
      <c r="BA1588" s="24" t="s">
        <v>3768</v>
      </c>
      <c r="BB1588" s="70" t="s">
        <v>856</v>
      </c>
      <c r="BC1588" s="4" t="str">
        <f t="shared" si="182"/>
        <v>Angul</v>
      </c>
      <c r="BE1588" s="4"/>
      <c r="BF1588" s="4"/>
      <c r="BG1588" s="24" t="s">
        <v>3768</v>
      </c>
      <c r="BH1588" s="24" t="s">
        <v>35</v>
      </c>
      <c r="BI1588" s="4">
        <f t="shared" si="183"/>
        <v>103.83</v>
      </c>
    </row>
    <row r="1589" spans="9:61">
      <c r="I1589" s="26">
        <v>686</v>
      </c>
      <c r="J1589" s="46" t="str" cm="1">
        <f t="array" ref="J1589">_xlfn.IFS(I1589&gt;=750,"Low Risk",AND(I1589&gt;=650,I1589&lt;=749),"Medium Risk",I1589&lt;650,"High Risk")</f>
        <v>Medium Risk</v>
      </c>
      <c r="N1589" s="4"/>
      <c r="P1589" s="24">
        <v>32.409999999999997</v>
      </c>
      <c r="Q1589" s="4" t="str">
        <f t="shared" si="184"/>
        <v>Available</v>
      </c>
      <c r="Y1589" s="26" t="s">
        <v>3769</v>
      </c>
      <c r="Z1589" s="26" t="s">
        <v>16</v>
      </c>
      <c r="AA1589" s="84" t="str">
        <f t="shared" si="179"/>
        <v>Suresh Panda</v>
      </c>
      <c r="AB1589" s="26">
        <v>69.12</v>
      </c>
      <c r="AG1589" s="26" t="s">
        <v>3769</v>
      </c>
      <c r="AH1589" s="4" t="str">
        <f t="shared" si="180"/>
        <v>01588</v>
      </c>
      <c r="AP1589" s="4"/>
      <c r="AU1589" s="26" t="s">
        <v>1377</v>
      </c>
      <c r="AV1589" s="46" t="str">
        <f t="shared" si="181"/>
        <v>Approved</v>
      </c>
      <c r="BA1589" s="26" t="s">
        <v>3769</v>
      </c>
      <c r="BB1589" s="71" t="s">
        <v>152</v>
      </c>
      <c r="BC1589" s="4" t="str">
        <f t="shared" si="182"/>
        <v>Rourkela</v>
      </c>
      <c r="BE1589" s="4"/>
      <c r="BF1589" s="4"/>
      <c r="BG1589" s="26" t="s">
        <v>3769</v>
      </c>
      <c r="BH1589" s="26" t="s">
        <v>16</v>
      </c>
      <c r="BI1589" s="4">
        <f t="shared" si="183"/>
        <v>197.62</v>
      </c>
    </row>
    <row r="1590" spans="9:61">
      <c r="I1590" s="24">
        <v>604</v>
      </c>
      <c r="J1590" s="46" t="str" cm="1">
        <f t="array" ref="J1590">_xlfn.IFS(I1590&gt;=750,"Low Risk",AND(I1590&gt;=650,I1590&lt;=749),"Medium Risk",I1590&lt;650,"High Risk")</f>
        <v>High Risk</v>
      </c>
      <c r="N1590" s="4"/>
      <c r="P1590" s="26">
        <v>69.12</v>
      </c>
      <c r="Q1590" s="4" t="str">
        <f t="shared" si="184"/>
        <v>Available</v>
      </c>
      <c r="Y1590" s="24" t="s">
        <v>3770</v>
      </c>
      <c r="Z1590" s="24" t="s">
        <v>7</v>
      </c>
      <c r="AA1590" s="84" t="str">
        <f t="shared" si="179"/>
        <v>Rajesh Kumar</v>
      </c>
      <c r="AB1590" s="24">
        <v>33.08</v>
      </c>
      <c r="AG1590" s="24" t="s">
        <v>3770</v>
      </c>
      <c r="AH1590" s="4" t="str">
        <f t="shared" si="180"/>
        <v>01589</v>
      </c>
      <c r="AP1590" s="4"/>
      <c r="AU1590" s="24" t="s">
        <v>1381</v>
      </c>
      <c r="AV1590" s="46" t="str">
        <f t="shared" si="181"/>
        <v>Rejected</v>
      </c>
      <c r="BA1590" s="24" t="s">
        <v>3770</v>
      </c>
      <c r="BB1590" s="70" t="s">
        <v>638</v>
      </c>
      <c r="BC1590" s="4" t="str">
        <f t="shared" si="182"/>
        <v>Berhampur</v>
      </c>
      <c r="BE1590" s="4"/>
      <c r="BF1590" s="4"/>
      <c r="BG1590" s="24" t="s">
        <v>3770</v>
      </c>
      <c r="BH1590" s="24" t="s">
        <v>7</v>
      </c>
      <c r="BI1590" s="4">
        <f t="shared" si="183"/>
        <v>209.86</v>
      </c>
    </row>
    <row r="1591" spans="9:61">
      <c r="I1591" s="26">
        <v>724</v>
      </c>
      <c r="J1591" s="46" t="str" cm="1">
        <f t="array" ref="J1591">_xlfn.IFS(I1591&gt;=750,"Low Risk",AND(I1591&gt;=650,I1591&lt;=749),"Medium Risk",I1591&lt;650,"High Risk")</f>
        <v>Medium Risk</v>
      </c>
      <c r="N1591" s="4"/>
      <c r="P1591" s="24">
        <v>33.08</v>
      </c>
      <c r="Q1591" s="4" t="str">
        <f t="shared" si="184"/>
        <v>Available</v>
      </c>
      <c r="Y1591" s="26" t="s">
        <v>3771</v>
      </c>
      <c r="Z1591" s="26" t="s">
        <v>41</v>
      </c>
      <c r="AA1591" s="84" t="str">
        <f t="shared" si="179"/>
        <v>Pooja Tripathi</v>
      </c>
      <c r="AB1591" s="26">
        <v>97.7</v>
      </c>
      <c r="AG1591" s="26" t="s">
        <v>3771</v>
      </c>
      <c r="AH1591" s="4" t="str">
        <f t="shared" si="180"/>
        <v>01590</v>
      </c>
      <c r="AP1591" s="4"/>
      <c r="AU1591" s="26" t="s">
        <v>1381</v>
      </c>
      <c r="AV1591" s="46" t="str">
        <f t="shared" si="181"/>
        <v>Rejected</v>
      </c>
      <c r="BA1591" s="26" t="s">
        <v>3771</v>
      </c>
      <c r="BB1591" s="71" t="s">
        <v>1288</v>
      </c>
      <c r="BC1591" s="4" t="str">
        <f t="shared" si="182"/>
        <v>Sambalpur</v>
      </c>
      <c r="BE1591" s="4"/>
      <c r="BF1591" s="4"/>
      <c r="BG1591" s="26" t="s">
        <v>3771</v>
      </c>
      <c r="BH1591" s="26" t="s">
        <v>41</v>
      </c>
      <c r="BI1591" s="4">
        <f t="shared" si="183"/>
        <v>251.78</v>
      </c>
    </row>
    <row r="1592" spans="9:61">
      <c r="I1592" s="24">
        <v>618</v>
      </c>
      <c r="J1592" s="46" t="str" cm="1">
        <f t="array" ref="J1592">_xlfn.IFS(I1592&gt;=750,"Low Risk",AND(I1592&gt;=650,I1592&lt;=749),"Medium Risk",I1592&lt;650,"High Risk")</f>
        <v>High Risk</v>
      </c>
      <c r="N1592" s="4"/>
      <c r="P1592" s="26">
        <v>97.7</v>
      </c>
      <c r="Q1592" s="4" t="str">
        <f t="shared" si="184"/>
        <v>Available</v>
      </c>
      <c r="Y1592" s="24" t="s">
        <v>3772</v>
      </c>
      <c r="Z1592" s="24" t="s">
        <v>20</v>
      </c>
      <c r="AA1592" s="84" t="str">
        <f t="shared" si="179"/>
        <v>Anita Das</v>
      </c>
      <c r="AB1592" s="24">
        <v>22.62</v>
      </c>
      <c r="AG1592" s="24" t="s">
        <v>3772</v>
      </c>
      <c r="AH1592" s="4" t="str">
        <f t="shared" si="180"/>
        <v>01591</v>
      </c>
      <c r="AP1592" s="4"/>
      <c r="AU1592" s="24" t="s">
        <v>1377</v>
      </c>
      <c r="AV1592" s="46" t="str">
        <f t="shared" si="181"/>
        <v>Approved</v>
      </c>
      <c r="BA1592" s="24" t="s">
        <v>3772</v>
      </c>
      <c r="BB1592" s="70" t="s">
        <v>998</v>
      </c>
      <c r="BC1592" s="4" t="str">
        <f t="shared" si="182"/>
        <v>Sambalpur</v>
      </c>
      <c r="BE1592" s="4"/>
      <c r="BF1592" s="4"/>
      <c r="BG1592" s="24" t="s">
        <v>3772</v>
      </c>
      <c r="BH1592" s="24" t="s">
        <v>20</v>
      </c>
      <c r="BI1592" s="4">
        <f t="shared" si="183"/>
        <v>104.66</v>
      </c>
    </row>
    <row r="1593" spans="9:61">
      <c r="I1593" s="26">
        <v>737</v>
      </c>
      <c r="J1593" s="46" t="str" cm="1">
        <f t="array" ref="J1593">_xlfn.IFS(I1593&gt;=750,"Low Risk",AND(I1593&gt;=650,I1593&lt;=749),"Medium Risk",I1593&lt;650,"High Risk")</f>
        <v>Medium Risk</v>
      </c>
      <c r="N1593" s="4"/>
      <c r="P1593" s="24">
        <v>22.62</v>
      </c>
      <c r="Q1593" s="4" t="str">
        <f t="shared" si="184"/>
        <v>Available</v>
      </c>
      <c r="Y1593" s="26" t="s">
        <v>3773</v>
      </c>
      <c r="Z1593" s="26" t="s">
        <v>20</v>
      </c>
      <c r="AA1593" s="84" t="str">
        <f t="shared" si="179"/>
        <v>Anita Das</v>
      </c>
      <c r="AB1593" s="26">
        <v>54.76</v>
      </c>
      <c r="AG1593" s="26" t="s">
        <v>3773</v>
      </c>
      <c r="AH1593" s="4" t="str">
        <f t="shared" si="180"/>
        <v>01592</v>
      </c>
      <c r="AP1593" s="4"/>
      <c r="AU1593" s="26" t="s">
        <v>1377</v>
      </c>
      <c r="AV1593" s="46" t="str">
        <f t="shared" si="181"/>
        <v>Approved</v>
      </c>
      <c r="BA1593" s="26" t="s">
        <v>3773</v>
      </c>
      <c r="BB1593" s="71" t="s">
        <v>315</v>
      </c>
      <c r="BC1593" s="4" t="str">
        <f t="shared" si="182"/>
        <v>Berhampur</v>
      </c>
      <c r="BE1593" s="4"/>
      <c r="BF1593" s="4"/>
      <c r="BG1593" s="26" t="s">
        <v>3773</v>
      </c>
      <c r="BH1593" s="26" t="s">
        <v>20</v>
      </c>
      <c r="BI1593" s="4">
        <f t="shared" si="183"/>
        <v>104.66</v>
      </c>
    </row>
    <row r="1594" spans="9:61">
      <c r="I1594" s="24">
        <v>592</v>
      </c>
      <c r="J1594" s="46" t="str" cm="1">
        <f t="array" ref="J1594">_xlfn.IFS(I1594&gt;=750,"Low Risk",AND(I1594&gt;=650,I1594&lt;=749),"Medium Risk",I1594&lt;650,"High Risk")</f>
        <v>High Risk</v>
      </c>
      <c r="N1594" s="4"/>
      <c r="P1594" s="26">
        <v>54.76</v>
      </c>
      <c r="Q1594" s="4" t="str">
        <f t="shared" si="184"/>
        <v>Available</v>
      </c>
      <c r="Y1594" s="24" t="s">
        <v>3774</v>
      </c>
      <c r="Z1594" s="24" t="s">
        <v>20</v>
      </c>
      <c r="AA1594" s="84" t="str">
        <f t="shared" si="179"/>
        <v>Anita Das</v>
      </c>
      <c r="AB1594" s="24">
        <v>88.91</v>
      </c>
      <c r="AG1594" s="24" t="s">
        <v>3774</v>
      </c>
      <c r="AH1594" s="4" t="str">
        <f t="shared" si="180"/>
        <v>01593</v>
      </c>
      <c r="AP1594" s="4"/>
      <c r="AU1594" s="24" t="s">
        <v>1386</v>
      </c>
      <c r="AV1594" s="46" t="str">
        <f t="shared" si="181"/>
        <v>Rejected</v>
      </c>
      <c r="BA1594" s="24" t="s">
        <v>3774</v>
      </c>
      <c r="BB1594" s="70" t="s">
        <v>729</v>
      </c>
      <c r="BC1594" s="4" t="str">
        <f t="shared" si="182"/>
        <v>Balasore</v>
      </c>
      <c r="BE1594" s="4"/>
      <c r="BF1594" s="4"/>
      <c r="BG1594" s="24" t="s">
        <v>3774</v>
      </c>
      <c r="BH1594" s="24" t="s">
        <v>20</v>
      </c>
      <c r="BI1594" s="4">
        <f t="shared" si="183"/>
        <v>104.66</v>
      </c>
    </row>
    <row r="1595" spans="9:61">
      <c r="I1595" s="26">
        <v>856</v>
      </c>
      <c r="J1595" s="46" t="str" cm="1">
        <f t="array" ref="J1595">_xlfn.IFS(I1595&gt;=750,"Low Risk",AND(I1595&gt;=650,I1595&lt;=749),"Medium Risk",I1595&lt;650,"High Risk")</f>
        <v>Low Risk</v>
      </c>
      <c r="N1595" s="4"/>
      <c r="P1595" s="24">
        <v>88.91</v>
      </c>
      <c r="Q1595" s="4" t="str">
        <f t="shared" si="184"/>
        <v>Available</v>
      </c>
      <c r="Y1595" s="26" t="s">
        <v>3775</v>
      </c>
      <c r="Z1595" s="26" t="s">
        <v>16</v>
      </c>
      <c r="AA1595" s="84" t="str">
        <f t="shared" si="179"/>
        <v>Suresh Panda</v>
      </c>
      <c r="AB1595" s="26">
        <v>14.24</v>
      </c>
      <c r="AG1595" s="26" t="s">
        <v>3775</v>
      </c>
      <c r="AH1595" s="4" t="str">
        <f t="shared" si="180"/>
        <v>01594</v>
      </c>
      <c r="AP1595" s="4"/>
      <c r="AU1595" s="26" t="s">
        <v>1377</v>
      </c>
      <c r="AV1595" s="46" t="str">
        <f t="shared" si="181"/>
        <v>Approved</v>
      </c>
      <c r="BA1595" s="26" t="s">
        <v>3775</v>
      </c>
      <c r="BB1595" s="71" t="s">
        <v>576</v>
      </c>
      <c r="BC1595" s="4" t="str">
        <f t="shared" si="182"/>
        <v>Dhenkanal</v>
      </c>
      <c r="BE1595" s="4"/>
      <c r="BF1595" s="4"/>
      <c r="BG1595" s="26" t="s">
        <v>3775</v>
      </c>
      <c r="BH1595" s="26" t="s">
        <v>16</v>
      </c>
      <c r="BI1595" s="4">
        <f t="shared" si="183"/>
        <v>197.62</v>
      </c>
    </row>
    <row r="1596" spans="9:61">
      <c r="I1596" s="24">
        <v>737</v>
      </c>
      <c r="J1596" s="46" t="str" cm="1">
        <f t="array" ref="J1596">_xlfn.IFS(I1596&gt;=750,"Low Risk",AND(I1596&gt;=650,I1596&lt;=749),"Medium Risk",I1596&lt;650,"High Risk")</f>
        <v>Medium Risk</v>
      </c>
      <c r="N1596" s="4"/>
      <c r="P1596" s="26">
        <v>14.24</v>
      </c>
      <c r="Q1596" s="4" t="str">
        <f t="shared" si="184"/>
        <v>Available</v>
      </c>
      <c r="Y1596" s="24" t="s">
        <v>3776</v>
      </c>
      <c r="Z1596" s="24" t="s">
        <v>35</v>
      </c>
      <c r="AA1596" s="84" t="str">
        <f t="shared" si="179"/>
        <v>Kavita Rath</v>
      </c>
      <c r="AB1596" s="24"/>
      <c r="AG1596" s="24" t="s">
        <v>3776</v>
      </c>
      <c r="AH1596" s="4" t="str">
        <f t="shared" si="180"/>
        <v>01595</v>
      </c>
      <c r="AP1596" s="4"/>
      <c r="AU1596" s="24" t="s">
        <v>1426</v>
      </c>
      <c r="AV1596" s="46" t="str">
        <f t="shared" si="181"/>
        <v>Under Review</v>
      </c>
      <c r="BA1596" s="24" t="s">
        <v>3776</v>
      </c>
      <c r="BB1596" s="70" t="s">
        <v>315</v>
      </c>
      <c r="BC1596" s="4" t="str">
        <f t="shared" si="182"/>
        <v>Berhampur</v>
      </c>
      <c r="BE1596" s="4"/>
      <c r="BF1596" s="4"/>
      <c r="BG1596" s="24" t="s">
        <v>3776</v>
      </c>
      <c r="BH1596" s="24" t="s">
        <v>35</v>
      </c>
      <c r="BI1596" s="4">
        <f t="shared" si="183"/>
        <v>103.83</v>
      </c>
    </row>
    <row r="1597" spans="9:61">
      <c r="I1597" s="26">
        <v>694</v>
      </c>
      <c r="J1597" s="46" t="str" cm="1">
        <f t="array" ref="J1597">_xlfn.IFS(I1597&gt;=750,"Low Risk",AND(I1597&gt;=650,I1597&lt;=749),"Medium Risk",I1597&lt;650,"High Risk")</f>
        <v>Medium Risk</v>
      </c>
      <c r="N1597" s="4"/>
      <c r="P1597" s="24"/>
      <c r="Q1597" s="4" t="str">
        <f t="shared" si="184"/>
        <v>missing</v>
      </c>
      <c r="Y1597" s="26" t="s">
        <v>3777</v>
      </c>
      <c r="Z1597" s="26" t="s">
        <v>12</v>
      </c>
      <c r="AA1597" s="84" t="str">
        <f t="shared" si="179"/>
        <v>Priya Mohanty</v>
      </c>
      <c r="AB1597" s="26"/>
      <c r="AG1597" s="26" t="s">
        <v>3777</v>
      </c>
      <c r="AH1597" s="4" t="str">
        <f t="shared" si="180"/>
        <v>01596</v>
      </c>
      <c r="AP1597" s="4"/>
      <c r="AU1597" s="26" t="s">
        <v>1386</v>
      </c>
      <c r="AV1597" s="46" t="str">
        <f t="shared" si="181"/>
        <v>Rejected</v>
      </c>
      <c r="BA1597" s="26" t="s">
        <v>3777</v>
      </c>
      <c r="BB1597" s="71" t="s">
        <v>1246</v>
      </c>
      <c r="BC1597" s="4" t="str">
        <f t="shared" si="182"/>
        <v>Puri</v>
      </c>
      <c r="BE1597" s="4"/>
      <c r="BF1597" s="4"/>
      <c r="BG1597" s="26" t="s">
        <v>3777</v>
      </c>
      <c r="BH1597" s="26" t="s">
        <v>12</v>
      </c>
      <c r="BI1597" s="4">
        <f t="shared" si="183"/>
        <v>105.8</v>
      </c>
    </row>
    <row r="1598" spans="9:61">
      <c r="I1598" s="24">
        <v>738</v>
      </c>
      <c r="J1598" s="46" t="str" cm="1">
        <f t="array" ref="J1598">_xlfn.IFS(I1598&gt;=750,"Low Risk",AND(I1598&gt;=650,I1598&lt;=749),"Medium Risk",I1598&lt;650,"High Risk")</f>
        <v>Medium Risk</v>
      </c>
      <c r="N1598" s="4"/>
      <c r="P1598" s="26"/>
      <c r="Q1598" s="4" t="str">
        <f t="shared" si="184"/>
        <v>missing</v>
      </c>
      <c r="Y1598" s="24" t="s">
        <v>3778</v>
      </c>
      <c r="Z1598" s="24" t="s">
        <v>16</v>
      </c>
      <c r="AA1598" s="84" t="str">
        <f t="shared" si="179"/>
        <v>Suresh Panda</v>
      </c>
      <c r="AB1598" s="24">
        <v>4.79</v>
      </c>
      <c r="AG1598" s="24" t="s">
        <v>3778</v>
      </c>
      <c r="AH1598" s="4" t="str">
        <f t="shared" si="180"/>
        <v>01597</v>
      </c>
      <c r="AP1598" s="4"/>
      <c r="AU1598" s="24" t="s">
        <v>1381</v>
      </c>
      <c r="AV1598" s="46" t="str">
        <f t="shared" si="181"/>
        <v>Rejected</v>
      </c>
      <c r="BA1598" s="24" t="s">
        <v>3778</v>
      </c>
      <c r="BB1598" s="70" t="s">
        <v>714</v>
      </c>
      <c r="BC1598" s="4" t="str">
        <f t="shared" si="182"/>
        <v>Cuttack</v>
      </c>
      <c r="BE1598" s="4"/>
      <c r="BF1598" s="4"/>
      <c r="BG1598" s="24" t="s">
        <v>3778</v>
      </c>
      <c r="BH1598" s="24" t="s">
        <v>16</v>
      </c>
      <c r="BI1598" s="4">
        <f t="shared" si="183"/>
        <v>197.62</v>
      </c>
    </row>
    <row r="1599" spans="9:61">
      <c r="I1599" s="26">
        <v>769</v>
      </c>
      <c r="J1599" s="46" t="str" cm="1">
        <f t="array" ref="J1599">_xlfn.IFS(I1599&gt;=750,"Low Risk",AND(I1599&gt;=650,I1599&lt;=749),"Medium Risk",I1599&lt;650,"High Risk")</f>
        <v>Low Risk</v>
      </c>
      <c r="N1599" s="4"/>
      <c r="P1599" s="24">
        <v>4.79</v>
      </c>
      <c r="Q1599" s="4" t="str">
        <f t="shared" si="184"/>
        <v>Available</v>
      </c>
      <c r="Y1599" s="26" t="s">
        <v>3779</v>
      </c>
      <c r="Z1599" s="26" t="s">
        <v>28</v>
      </c>
      <c r="AA1599" s="84" t="str">
        <f t="shared" si="179"/>
        <v>Sunita Sahu</v>
      </c>
      <c r="AB1599" s="26">
        <v>98.08</v>
      </c>
      <c r="AG1599" s="26" t="s">
        <v>3779</v>
      </c>
      <c r="AH1599" s="4" t="str">
        <f t="shared" si="180"/>
        <v>01598</v>
      </c>
      <c r="AP1599" s="4"/>
      <c r="AU1599" s="26" t="s">
        <v>1377</v>
      </c>
      <c r="AV1599" s="46" t="str">
        <f t="shared" si="181"/>
        <v>Approved</v>
      </c>
      <c r="BA1599" s="26" t="s">
        <v>3779</v>
      </c>
      <c r="BB1599" s="71" t="s">
        <v>718</v>
      </c>
      <c r="BC1599" s="4" t="str">
        <f t="shared" si="182"/>
        <v>Cuttack</v>
      </c>
      <c r="BE1599" s="4"/>
      <c r="BF1599" s="4"/>
      <c r="BG1599" s="26" t="s">
        <v>3779</v>
      </c>
      <c r="BH1599" s="26" t="s">
        <v>28</v>
      </c>
      <c r="BI1599" s="4">
        <f t="shared" si="183"/>
        <v>162.30000000000001</v>
      </c>
    </row>
    <row r="1600" spans="9:61">
      <c r="I1600" s="24">
        <v>870</v>
      </c>
      <c r="J1600" s="46" t="str" cm="1">
        <f t="array" ref="J1600">_xlfn.IFS(I1600&gt;=750,"Low Risk",AND(I1600&gt;=650,I1600&lt;=749),"Medium Risk",I1600&lt;650,"High Risk")</f>
        <v>Low Risk</v>
      </c>
      <c r="N1600" s="4"/>
      <c r="P1600" s="26">
        <v>98.08</v>
      </c>
      <c r="Q1600" s="4" t="str">
        <f t="shared" si="184"/>
        <v>Available</v>
      </c>
      <c r="Y1600" s="24" t="s">
        <v>3780</v>
      </c>
      <c r="Z1600" s="24" t="s">
        <v>32</v>
      </c>
      <c r="AA1600" s="84" t="str">
        <f t="shared" si="179"/>
        <v>Ramesh Behera</v>
      </c>
      <c r="AB1600" s="24">
        <v>47.65</v>
      </c>
      <c r="AG1600" s="24" t="s">
        <v>3780</v>
      </c>
      <c r="AH1600" s="4" t="str">
        <f t="shared" si="180"/>
        <v>01599</v>
      </c>
      <c r="AP1600" s="4"/>
      <c r="AU1600" s="24" t="s">
        <v>1426</v>
      </c>
      <c r="AV1600" s="46" t="str">
        <f t="shared" si="181"/>
        <v>Under Review</v>
      </c>
      <c r="BA1600" s="24" t="s">
        <v>3780</v>
      </c>
      <c r="BB1600" s="70" t="s">
        <v>1123</v>
      </c>
      <c r="BC1600" s="4" t="str">
        <f t="shared" si="182"/>
        <v>Rourkela</v>
      </c>
      <c r="BE1600" s="4"/>
      <c r="BF1600" s="4"/>
      <c r="BG1600" s="24" t="s">
        <v>3780</v>
      </c>
      <c r="BH1600" s="24" t="s">
        <v>32</v>
      </c>
      <c r="BI1600" s="4">
        <f t="shared" si="183"/>
        <v>224.53</v>
      </c>
    </row>
    <row r="1601" spans="9:61">
      <c r="I1601" s="26">
        <v>722</v>
      </c>
      <c r="J1601" s="46" t="str" cm="1">
        <f t="array" ref="J1601">_xlfn.IFS(I1601&gt;=750,"Low Risk",AND(I1601&gt;=650,I1601&lt;=749),"Medium Risk",I1601&lt;650,"High Risk")</f>
        <v>Medium Risk</v>
      </c>
      <c r="N1601" s="4"/>
      <c r="P1601" s="24">
        <v>47.65</v>
      </c>
      <c r="Q1601" s="4" t="str">
        <f t="shared" si="184"/>
        <v>Available</v>
      </c>
      <c r="Y1601" s="26" t="s">
        <v>3781</v>
      </c>
      <c r="Z1601" s="26" t="s">
        <v>32</v>
      </c>
      <c r="AA1601" s="84" t="str">
        <f t="shared" si="179"/>
        <v>Ramesh Behera</v>
      </c>
      <c r="AB1601" s="26">
        <v>46.97</v>
      </c>
      <c r="AG1601" s="26" t="s">
        <v>3781</v>
      </c>
      <c r="AH1601" s="4" t="str">
        <f t="shared" si="180"/>
        <v>01600</v>
      </c>
      <c r="AP1601" s="4"/>
      <c r="AU1601" s="26" t="s">
        <v>1377</v>
      </c>
      <c r="AV1601" s="46" t="str">
        <f t="shared" si="181"/>
        <v>Approved</v>
      </c>
      <c r="BA1601" s="26" t="s">
        <v>3781</v>
      </c>
      <c r="BB1601" s="71" t="s">
        <v>223</v>
      </c>
      <c r="BC1601" s="4" t="str">
        <f t="shared" si="182"/>
        <v>Berhampur</v>
      </c>
      <c r="BE1601" s="4"/>
      <c r="BF1601" s="4"/>
      <c r="BG1601" s="26" t="s">
        <v>3781</v>
      </c>
      <c r="BH1601" s="26" t="s">
        <v>32</v>
      </c>
      <c r="BI1601" s="4">
        <f t="shared" si="183"/>
        <v>224.53</v>
      </c>
    </row>
    <row r="1602" spans="9:61">
      <c r="I1602" s="24">
        <v>759</v>
      </c>
      <c r="J1602" s="46" t="str" cm="1">
        <f t="array" ref="J1602">_xlfn.IFS(I1602&gt;=750,"Low Risk",AND(I1602&gt;=650,I1602&lt;=749),"Medium Risk",I1602&lt;650,"High Risk")</f>
        <v>Low Risk</v>
      </c>
      <c r="N1602" s="4"/>
      <c r="P1602" s="26">
        <v>46.97</v>
      </c>
      <c r="Q1602" s="4" t="str">
        <f t="shared" si="184"/>
        <v>Available</v>
      </c>
      <c r="Y1602" s="24" t="s">
        <v>3782</v>
      </c>
      <c r="Z1602" s="24" t="s">
        <v>41</v>
      </c>
      <c r="AA1602" s="84" t="str">
        <f t="shared" si="179"/>
        <v>Pooja Tripathi</v>
      </c>
      <c r="AB1602" s="24">
        <v>52.06</v>
      </c>
      <c r="AG1602" s="24" t="s">
        <v>3782</v>
      </c>
      <c r="AH1602" s="4" t="str">
        <f t="shared" si="180"/>
        <v>01601</v>
      </c>
      <c r="AP1602" s="4"/>
      <c r="AU1602" s="24" t="s">
        <v>1377</v>
      </c>
      <c r="AV1602" s="46" t="str">
        <f t="shared" si="181"/>
        <v>Approved</v>
      </c>
      <c r="BA1602" s="24" t="s">
        <v>3782</v>
      </c>
      <c r="BB1602" s="70" t="s">
        <v>288</v>
      </c>
      <c r="BC1602" s="4" t="str">
        <f t="shared" si="182"/>
        <v>Cuttack</v>
      </c>
      <c r="BE1602" s="4"/>
      <c r="BF1602" s="4"/>
      <c r="BG1602" s="24" t="s">
        <v>3782</v>
      </c>
      <c r="BH1602" s="24" t="s">
        <v>41</v>
      </c>
      <c r="BI1602" s="4">
        <f t="shared" si="183"/>
        <v>251.78</v>
      </c>
    </row>
    <row r="1603" spans="9:61">
      <c r="I1603" s="26">
        <v>550</v>
      </c>
      <c r="J1603" s="46" t="str" cm="1">
        <f t="array" ref="J1603">_xlfn.IFS(I1603&gt;=750,"Low Risk",AND(I1603&gt;=650,I1603&lt;=749),"Medium Risk",I1603&lt;650,"High Risk")</f>
        <v>High Risk</v>
      </c>
      <c r="N1603" s="4"/>
      <c r="P1603" s="24">
        <v>52.06</v>
      </c>
      <c r="Q1603" s="4" t="str">
        <f t="shared" si="184"/>
        <v>Available</v>
      </c>
      <c r="Y1603" s="26" t="s">
        <v>3783</v>
      </c>
      <c r="Z1603" s="26" t="s">
        <v>20</v>
      </c>
      <c r="AA1603" s="84" t="str">
        <f t="shared" ref="AA1603:AA1666" si="185">VLOOKUP(Z1603,$W$2:$X$11,2,FALSE)</f>
        <v>Anita Das</v>
      </c>
      <c r="AB1603" s="26">
        <v>71.13</v>
      </c>
      <c r="AG1603" s="26" t="s">
        <v>3783</v>
      </c>
      <c r="AH1603" s="4" t="str">
        <f t="shared" ref="AH1603:AH1666" si="186">RIGHT(AG1603,5)</f>
        <v>01602</v>
      </c>
      <c r="AP1603" s="4"/>
      <c r="AU1603" s="26" t="s">
        <v>1377</v>
      </c>
      <c r="AV1603" s="46" t="str">
        <f t="shared" ref="AV1603:AV1666" si="187">PROPER(TRIM(AU1603))</f>
        <v>Approved</v>
      </c>
      <c r="BA1603" s="26" t="s">
        <v>3783</v>
      </c>
      <c r="BB1603" s="71" t="s">
        <v>1051</v>
      </c>
      <c r="BC1603" s="4" t="str">
        <f t="shared" ref="BC1603:BC1666" si="188">VLOOKUP(BB1603,$AY$2:$AZ$501,2,FALSE)</f>
        <v>Dhenkanal</v>
      </c>
      <c r="BE1603" s="4"/>
      <c r="BF1603" s="4"/>
      <c r="BG1603" s="26" t="s">
        <v>3783</v>
      </c>
      <c r="BH1603" s="26" t="s">
        <v>20</v>
      </c>
      <c r="BI1603" s="4">
        <f t="shared" ref="BI1603:BI1666" si="189">VLOOKUP(BH1603,$BE$2:$BF$11,2,FALSE)</f>
        <v>104.66</v>
      </c>
    </row>
    <row r="1604" spans="9:61">
      <c r="I1604" s="24">
        <v>798</v>
      </c>
      <c r="J1604" s="46" t="str" cm="1">
        <f t="array" ref="J1604">_xlfn.IFS(I1604&gt;=750,"Low Risk",AND(I1604&gt;=650,I1604&lt;=749),"Medium Risk",I1604&lt;650,"High Risk")</f>
        <v>Low Risk</v>
      </c>
      <c r="N1604" s="4"/>
      <c r="P1604" s="26">
        <v>71.13</v>
      </c>
      <c r="Q1604" s="4" t="str">
        <f t="shared" si="184"/>
        <v>Available</v>
      </c>
      <c r="Y1604" s="24" t="s">
        <v>3784</v>
      </c>
      <c r="Z1604" s="24" t="s">
        <v>24</v>
      </c>
      <c r="AA1604" s="84" t="str">
        <f t="shared" si="185"/>
        <v>Bikash Nayak</v>
      </c>
      <c r="AB1604" s="24">
        <v>74.28</v>
      </c>
      <c r="AG1604" s="24" t="s">
        <v>3784</v>
      </c>
      <c r="AH1604" s="4" t="str">
        <f t="shared" si="186"/>
        <v>01603</v>
      </c>
      <c r="AP1604" s="4"/>
      <c r="AU1604" s="24" t="s">
        <v>1426</v>
      </c>
      <c r="AV1604" s="46" t="str">
        <f t="shared" si="187"/>
        <v>Under Review</v>
      </c>
      <c r="BA1604" s="24" t="s">
        <v>3784</v>
      </c>
      <c r="BB1604" s="70" t="s">
        <v>705</v>
      </c>
      <c r="BC1604" s="4" t="str">
        <f t="shared" si="188"/>
        <v>Berhampur</v>
      </c>
      <c r="BE1604" s="4"/>
      <c r="BF1604" s="4"/>
      <c r="BG1604" s="24" t="s">
        <v>3784</v>
      </c>
      <c r="BH1604" s="24" t="s">
        <v>24</v>
      </c>
      <c r="BI1604" s="4">
        <f t="shared" si="189"/>
        <v>190.31</v>
      </c>
    </row>
    <row r="1605" spans="9:61">
      <c r="I1605" s="26">
        <v>672</v>
      </c>
      <c r="J1605" s="46" t="str" cm="1">
        <f t="array" ref="J1605">_xlfn.IFS(I1605&gt;=750,"Low Risk",AND(I1605&gt;=650,I1605&lt;=749),"Medium Risk",I1605&lt;650,"High Risk")</f>
        <v>Medium Risk</v>
      </c>
      <c r="N1605" s="4"/>
      <c r="P1605" s="24">
        <v>74.28</v>
      </c>
      <c r="Q1605" s="4" t="str">
        <f t="shared" si="184"/>
        <v>Available</v>
      </c>
      <c r="Y1605" s="26" t="s">
        <v>3785</v>
      </c>
      <c r="Z1605" s="26" t="s">
        <v>28</v>
      </c>
      <c r="AA1605" s="84" t="str">
        <f t="shared" si="185"/>
        <v>Sunita Sahu</v>
      </c>
      <c r="AB1605" s="26">
        <v>51.15</v>
      </c>
      <c r="AG1605" s="26" t="s">
        <v>3785</v>
      </c>
      <c r="AH1605" s="4" t="str">
        <f t="shared" si="186"/>
        <v>01604</v>
      </c>
      <c r="AP1605" s="4"/>
      <c r="AU1605" s="26" t="s">
        <v>1377</v>
      </c>
      <c r="AV1605" s="46" t="str">
        <f t="shared" si="187"/>
        <v>Approved</v>
      </c>
      <c r="BA1605" s="26" t="s">
        <v>3785</v>
      </c>
      <c r="BB1605" s="71" t="s">
        <v>248</v>
      </c>
      <c r="BC1605" s="4" t="str">
        <f t="shared" si="188"/>
        <v>Cuttack</v>
      </c>
      <c r="BE1605" s="4"/>
      <c r="BF1605" s="4"/>
      <c r="BG1605" s="26" t="s">
        <v>3785</v>
      </c>
      <c r="BH1605" s="26" t="s">
        <v>28</v>
      </c>
      <c r="BI1605" s="4">
        <f t="shared" si="189"/>
        <v>162.30000000000001</v>
      </c>
    </row>
    <row r="1606" spans="9:61">
      <c r="I1606" s="24">
        <v>751</v>
      </c>
      <c r="J1606" s="46" t="str" cm="1">
        <f t="array" ref="J1606">_xlfn.IFS(I1606&gt;=750,"Low Risk",AND(I1606&gt;=650,I1606&lt;=749),"Medium Risk",I1606&lt;650,"High Risk")</f>
        <v>Low Risk</v>
      </c>
      <c r="N1606" s="4"/>
      <c r="P1606" s="26">
        <v>51.15</v>
      </c>
      <c r="Q1606" s="4" t="str">
        <f t="shared" ref="Q1606:Q1669" si="190">IF(ISBLANK(P1606),"missing","Available")</f>
        <v>Available</v>
      </c>
      <c r="Y1606" s="24" t="s">
        <v>3786</v>
      </c>
      <c r="Z1606" s="24" t="s">
        <v>41</v>
      </c>
      <c r="AA1606" s="84" t="str">
        <f t="shared" si="185"/>
        <v>Pooja Tripathi</v>
      </c>
      <c r="AB1606" s="24">
        <v>26.22</v>
      </c>
      <c r="AG1606" s="24" t="s">
        <v>3786</v>
      </c>
      <c r="AH1606" s="4" t="str">
        <f t="shared" si="186"/>
        <v>01605</v>
      </c>
      <c r="AP1606" s="4"/>
      <c r="AU1606" s="24" t="s">
        <v>1381</v>
      </c>
      <c r="AV1606" s="46" t="str">
        <f t="shared" si="187"/>
        <v>Rejected</v>
      </c>
      <c r="BA1606" s="24" t="s">
        <v>3786</v>
      </c>
      <c r="BB1606" s="70" t="s">
        <v>817</v>
      </c>
      <c r="BC1606" s="4" t="str">
        <f t="shared" si="188"/>
        <v>Cuttack</v>
      </c>
      <c r="BE1606" s="4"/>
      <c r="BF1606" s="4"/>
      <c r="BG1606" s="24" t="s">
        <v>3786</v>
      </c>
      <c r="BH1606" s="24" t="s">
        <v>41</v>
      </c>
      <c r="BI1606" s="4">
        <f t="shared" si="189"/>
        <v>251.78</v>
      </c>
    </row>
    <row r="1607" spans="9:61">
      <c r="I1607" s="26">
        <v>573</v>
      </c>
      <c r="J1607" s="46" t="str" cm="1">
        <f t="array" ref="J1607">_xlfn.IFS(I1607&gt;=750,"Low Risk",AND(I1607&gt;=650,I1607&lt;=749),"Medium Risk",I1607&lt;650,"High Risk")</f>
        <v>High Risk</v>
      </c>
      <c r="N1607" s="4"/>
      <c r="P1607" s="24">
        <v>26.22</v>
      </c>
      <c r="Q1607" s="4" t="str">
        <f t="shared" si="190"/>
        <v>Available</v>
      </c>
      <c r="Y1607" s="26" t="s">
        <v>3787</v>
      </c>
      <c r="Z1607" s="26" t="s">
        <v>24</v>
      </c>
      <c r="AA1607" s="84" t="str">
        <f t="shared" si="185"/>
        <v>Bikash Nayak</v>
      </c>
      <c r="AB1607" s="26">
        <v>99.17</v>
      </c>
      <c r="AG1607" s="26" t="s">
        <v>3787</v>
      </c>
      <c r="AH1607" s="4" t="str">
        <f t="shared" si="186"/>
        <v>01606</v>
      </c>
      <c r="AP1607" s="4"/>
      <c r="AU1607" s="26" t="s">
        <v>1377</v>
      </c>
      <c r="AV1607" s="46" t="str">
        <f t="shared" si="187"/>
        <v>Approved</v>
      </c>
      <c r="BA1607" s="26" t="s">
        <v>3787</v>
      </c>
      <c r="BB1607" s="71" t="s">
        <v>178</v>
      </c>
      <c r="BC1607" s="4" t="str">
        <f t="shared" si="188"/>
        <v>Cuttack</v>
      </c>
      <c r="BE1607" s="4"/>
      <c r="BF1607" s="4"/>
      <c r="BG1607" s="26" t="s">
        <v>3787</v>
      </c>
      <c r="BH1607" s="26" t="s">
        <v>24</v>
      </c>
      <c r="BI1607" s="4">
        <f t="shared" si="189"/>
        <v>190.31</v>
      </c>
    </row>
    <row r="1608" spans="9:61">
      <c r="I1608" s="24">
        <v>582</v>
      </c>
      <c r="J1608" s="46" t="str" cm="1">
        <f t="array" ref="J1608">_xlfn.IFS(I1608&gt;=750,"Low Risk",AND(I1608&gt;=650,I1608&lt;=749),"Medium Risk",I1608&lt;650,"High Risk")</f>
        <v>High Risk</v>
      </c>
      <c r="N1608" s="4"/>
      <c r="P1608" s="26">
        <v>99.17</v>
      </c>
      <c r="Q1608" s="4" t="str">
        <f t="shared" si="190"/>
        <v>Available</v>
      </c>
      <c r="Y1608" s="24" t="s">
        <v>3788</v>
      </c>
      <c r="Z1608" s="24" t="s">
        <v>28</v>
      </c>
      <c r="AA1608" s="84" t="str">
        <f t="shared" si="185"/>
        <v>Sunita Sahu</v>
      </c>
      <c r="AB1608" s="24">
        <v>61.12</v>
      </c>
      <c r="AG1608" s="24" t="s">
        <v>3788</v>
      </c>
      <c r="AH1608" s="4" t="str">
        <f t="shared" si="186"/>
        <v>01607</v>
      </c>
      <c r="AP1608" s="4"/>
      <c r="AU1608" s="24" t="s">
        <v>1377</v>
      </c>
      <c r="AV1608" s="46" t="str">
        <f t="shared" si="187"/>
        <v>Approved</v>
      </c>
      <c r="BA1608" s="24" t="s">
        <v>3788</v>
      </c>
      <c r="BB1608" s="70" t="s">
        <v>702</v>
      </c>
      <c r="BC1608" s="4" t="str">
        <f t="shared" si="188"/>
        <v>Bhubaneswar</v>
      </c>
      <c r="BE1608" s="4"/>
      <c r="BF1608" s="4"/>
      <c r="BG1608" s="24" t="s">
        <v>3788</v>
      </c>
      <c r="BH1608" s="24" t="s">
        <v>28</v>
      </c>
      <c r="BI1608" s="4">
        <f t="shared" si="189"/>
        <v>162.30000000000001</v>
      </c>
    </row>
    <row r="1609" spans="9:61">
      <c r="I1609" s="26">
        <v>585</v>
      </c>
      <c r="J1609" s="46" t="str" cm="1">
        <f t="array" ref="J1609">_xlfn.IFS(I1609&gt;=750,"Low Risk",AND(I1609&gt;=650,I1609&lt;=749),"Medium Risk",I1609&lt;650,"High Risk")</f>
        <v>High Risk</v>
      </c>
      <c r="N1609" s="4"/>
      <c r="P1609" s="24">
        <v>61.12</v>
      </c>
      <c r="Q1609" s="4" t="str">
        <f t="shared" si="190"/>
        <v>Available</v>
      </c>
      <c r="Y1609" s="26" t="s">
        <v>3789</v>
      </c>
      <c r="Z1609" s="26" t="s">
        <v>16</v>
      </c>
      <c r="AA1609" s="84" t="str">
        <f t="shared" si="185"/>
        <v>Suresh Panda</v>
      </c>
      <c r="AB1609" s="26">
        <v>76.94</v>
      </c>
      <c r="AG1609" s="26" t="s">
        <v>3789</v>
      </c>
      <c r="AH1609" s="4" t="str">
        <f t="shared" si="186"/>
        <v>01608</v>
      </c>
      <c r="AP1609" s="4"/>
      <c r="AU1609" s="26" t="s">
        <v>1426</v>
      </c>
      <c r="AV1609" s="46" t="str">
        <f t="shared" si="187"/>
        <v>Under Review</v>
      </c>
      <c r="BA1609" s="26" t="s">
        <v>3789</v>
      </c>
      <c r="BB1609" s="71" t="s">
        <v>1348</v>
      </c>
      <c r="BC1609" s="4" t="str">
        <f t="shared" si="188"/>
        <v>Angul</v>
      </c>
      <c r="BE1609" s="4"/>
      <c r="BF1609" s="4"/>
      <c r="BG1609" s="26" t="s">
        <v>3789</v>
      </c>
      <c r="BH1609" s="26" t="s">
        <v>16</v>
      </c>
      <c r="BI1609" s="4">
        <f t="shared" si="189"/>
        <v>197.62</v>
      </c>
    </row>
    <row r="1610" spans="9:61">
      <c r="I1610" s="24">
        <v>592</v>
      </c>
      <c r="J1610" s="46" t="str" cm="1">
        <f t="array" ref="J1610">_xlfn.IFS(I1610&gt;=750,"Low Risk",AND(I1610&gt;=650,I1610&lt;=749),"Medium Risk",I1610&lt;650,"High Risk")</f>
        <v>High Risk</v>
      </c>
      <c r="N1610" s="4"/>
      <c r="P1610" s="26">
        <v>76.94</v>
      </c>
      <c r="Q1610" s="4" t="str">
        <f t="shared" si="190"/>
        <v>Available</v>
      </c>
      <c r="Y1610" s="24" t="s">
        <v>3790</v>
      </c>
      <c r="Z1610" s="24" t="s">
        <v>12</v>
      </c>
      <c r="AA1610" s="84" t="str">
        <f t="shared" si="185"/>
        <v>Priya Mohanty</v>
      </c>
      <c r="AB1610" s="24">
        <v>18.97</v>
      </c>
      <c r="AG1610" s="24" t="s">
        <v>3790</v>
      </c>
      <c r="AH1610" s="4" t="str">
        <f t="shared" si="186"/>
        <v>01609</v>
      </c>
      <c r="AP1610" s="4"/>
      <c r="AU1610" s="24" t="s">
        <v>1377</v>
      </c>
      <c r="AV1610" s="46" t="str">
        <f t="shared" si="187"/>
        <v>Approved</v>
      </c>
      <c r="BA1610" s="24" t="s">
        <v>3790</v>
      </c>
      <c r="BB1610" s="70" t="s">
        <v>1091</v>
      </c>
      <c r="BC1610" s="4" t="str">
        <f t="shared" si="188"/>
        <v>Cuttack</v>
      </c>
      <c r="BE1610" s="4"/>
      <c r="BF1610" s="4"/>
      <c r="BG1610" s="24" t="s">
        <v>3790</v>
      </c>
      <c r="BH1610" s="24" t="s">
        <v>12</v>
      </c>
      <c r="BI1610" s="4">
        <f t="shared" si="189"/>
        <v>105.8</v>
      </c>
    </row>
    <row r="1611" spans="9:61">
      <c r="I1611" s="26">
        <v>882</v>
      </c>
      <c r="J1611" s="46" t="str" cm="1">
        <f t="array" ref="J1611">_xlfn.IFS(I1611&gt;=750,"Low Risk",AND(I1611&gt;=650,I1611&lt;=749),"Medium Risk",I1611&lt;650,"High Risk")</f>
        <v>Low Risk</v>
      </c>
      <c r="N1611" s="4"/>
      <c r="P1611" s="24">
        <v>18.97</v>
      </c>
      <c r="Q1611" s="4" t="str">
        <f t="shared" si="190"/>
        <v>Available</v>
      </c>
      <c r="Y1611" s="26" t="s">
        <v>3791</v>
      </c>
      <c r="Z1611" s="26" t="s">
        <v>12</v>
      </c>
      <c r="AA1611" s="84" t="str">
        <f t="shared" si="185"/>
        <v>Priya Mohanty</v>
      </c>
      <c r="AB1611" s="26">
        <v>63.93</v>
      </c>
      <c r="AG1611" s="26" t="s">
        <v>3791</v>
      </c>
      <c r="AH1611" s="4" t="str">
        <f t="shared" si="186"/>
        <v>01610</v>
      </c>
      <c r="AP1611" s="4"/>
      <c r="AU1611" s="26" t="s">
        <v>1426</v>
      </c>
      <c r="AV1611" s="46" t="str">
        <f t="shared" si="187"/>
        <v>Under Review</v>
      </c>
      <c r="BA1611" s="26" t="s">
        <v>3791</v>
      </c>
      <c r="BB1611" s="71" t="s">
        <v>1083</v>
      </c>
      <c r="BC1611" s="4" t="str">
        <f t="shared" si="188"/>
        <v>Cuttack</v>
      </c>
      <c r="BE1611" s="4"/>
      <c r="BF1611" s="4"/>
      <c r="BG1611" s="26" t="s">
        <v>3791</v>
      </c>
      <c r="BH1611" s="26" t="s">
        <v>12</v>
      </c>
      <c r="BI1611" s="4">
        <f t="shared" si="189"/>
        <v>105.8</v>
      </c>
    </row>
    <row r="1612" spans="9:61">
      <c r="I1612" s="24">
        <v>652</v>
      </c>
      <c r="J1612" s="46" t="str" cm="1">
        <f t="array" ref="J1612">_xlfn.IFS(I1612&gt;=750,"Low Risk",AND(I1612&gt;=650,I1612&lt;=749),"Medium Risk",I1612&lt;650,"High Risk")</f>
        <v>Medium Risk</v>
      </c>
      <c r="N1612" s="4"/>
      <c r="P1612" s="26">
        <v>63.93</v>
      </c>
      <c r="Q1612" s="4" t="str">
        <f t="shared" si="190"/>
        <v>Available</v>
      </c>
      <c r="Y1612" s="24" t="s">
        <v>3792</v>
      </c>
      <c r="Z1612" s="24" t="s">
        <v>41</v>
      </c>
      <c r="AA1612" s="84" t="str">
        <f t="shared" si="185"/>
        <v>Pooja Tripathi</v>
      </c>
      <c r="AB1612" s="24">
        <v>58.15</v>
      </c>
      <c r="AG1612" s="24" t="s">
        <v>3792</v>
      </c>
      <c r="AH1612" s="4" t="str">
        <f t="shared" si="186"/>
        <v>01611</v>
      </c>
      <c r="AP1612" s="4"/>
      <c r="AU1612" s="24" t="s">
        <v>1377</v>
      </c>
      <c r="AV1612" s="46" t="str">
        <f t="shared" si="187"/>
        <v>Approved</v>
      </c>
      <c r="BA1612" s="24" t="s">
        <v>3792</v>
      </c>
      <c r="BB1612" s="70" t="s">
        <v>1065</v>
      </c>
      <c r="BC1612" s="4" t="str">
        <f t="shared" si="188"/>
        <v>Berhampur</v>
      </c>
      <c r="BE1612" s="4"/>
      <c r="BF1612" s="4"/>
      <c r="BG1612" s="24" t="s">
        <v>3792</v>
      </c>
      <c r="BH1612" s="24" t="s">
        <v>41</v>
      </c>
      <c r="BI1612" s="4">
        <f t="shared" si="189"/>
        <v>251.78</v>
      </c>
    </row>
    <row r="1613" spans="9:61">
      <c r="I1613" s="26">
        <v>890</v>
      </c>
      <c r="J1613" s="46" t="str" cm="1">
        <f t="array" ref="J1613">_xlfn.IFS(I1613&gt;=750,"Low Risk",AND(I1613&gt;=650,I1613&lt;=749),"Medium Risk",I1613&lt;650,"High Risk")</f>
        <v>Low Risk</v>
      </c>
      <c r="N1613" s="4"/>
      <c r="P1613" s="24">
        <v>58.15</v>
      </c>
      <c r="Q1613" s="4" t="str">
        <f t="shared" si="190"/>
        <v>Available</v>
      </c>
      <c r="Y1613" s="26" t="s">
        <v>3793</v>
      </c>
      <c r="Z1613" s="26" t="s">
        <v>28</v>
      </c>
      <c r="AA1613" s="84" t="str">
        <f t="shared" si="185"/>
        <v>Sunita Sahu</v>
      </c>
      <c r="AB1613" s="26">
        <v>73.650000000000006</v>
      </c>
      <c r="AG1613" s="26" t="s">
        <v>3793</v>
      </c>
      <c r="AH1613" s="4" t="str">
        <f t="shared" si="186"/>
        <v>01612</v>
      </c>
      <c r="AP1613" s="4"/>
      <c r="AU1613" s="26" t="s">
        <v>1381</v>
      </c>
      <c r="AV1613" s="46" t="str">
        <f t="shared" si="187"/>
        <v>Rejected</v>
      </c>
      <c r="BA1613" s="26" t="s">
        <v>3793</v>
      </c>
      <c r="BB1613" s="71" t="s">
        <v>801</v>
      </c>
      <c r="BC1613" s="4" t="str">
        <f t="shared" si="188"/>
        <v>Cuttack</v>
      </c>
      <c r="BE1613" s="4"/>
      <c r="BF1613" s="4"/>
      <c r="BG1613" s="26" t="s">
        <v>3793</v>
      </c>
      <c r="BH1613" s="26" t="s">
        <v>28</v>
      </c>
      <c r="BI1613" s="4">
        <f t="shared" si="189"/>
        <v>162.30000000000001</v>
      </c>
    </row>
    <row r="1614" spans="9:61">
      <c r="I1614" s="24">
        <v>686</v>
      </c>
      <c r="J1614" s="46" t="str" cm="1">
        <f t="array" ref="J1614">_xlfn.IFS(I1614&gt;=750,"Low Risk",AND(I1614&gt;=650,I1614&lt;=749),"Medium Risk",I1614&lt;650,"High Risk")</f>
        <v>Medium Risk</v>
      </c>
      <c r="N1614" s="4"/>
      <c r="P1614" s="26">
        <v>73.650000000000006</v>
      </c>
      <c r="Q1614" s="4" t="str">
        <f t="shared" si="190"/>
        <v>Available</v>
      </c>
      <c r="Y1614" s="24" t="s">
        <v>3794</v>
      </c>
      <c r="Z1614" s="24" t="s">
        <v>41</v>
      </c>
      <c r="AA1614" s="84" t="str">
        <f t="shared" si="185"/>
        <v>Pooja Tripathi</v>
      </c>
      <c r="AB1614" s="24">
        <v>25.03</v>
      </c>
      <c r="AG1614" s="24" t="s">
        <v>3794</v>
      </c>
      <c r="AH1614" s="4" t="str">
        <f t="shared" si="186"/>
        <v>01613</v>
      </c>
      <c r="AP1614" s="4"/>
      <c r="AU1614" s="24" t="s">
        <v>1386</v>
      </c>
      <c r="AV1614" s="46" t="str">
        <f t="shared" si="187"/>
        <v>Rejected</v>
      </c>
      <c r="BA1614" s="24" t="s">
        <v>3794</v>
      </c>
      <c r="BB1614" s="70" t="s">
        <v>1346</v>
      </c>
      <c r="BC1614" s="4" t="str">
        <f t="shared" si="188"/>
        <v>Angul</v>
      </c>
      <c r="BE1614" s="4"/>
      <c r="BF1614" s="4"/>
      <c r="BG1614" s="24" t="s">
        <v>3794</v>
      </c>
      <c r="BH1614" s="24" t="s">
        <v>41</v>
      </c>
      <c r="BI1614" s="4">
        <f t="shared" si="189"/>
        <v>251.78</v>
      </c>
    </row>
    <row r="1615" spans="9:61">
      <c r="I1615" s="26">
        <v>859</v>
      </c>
      <c r="J1615" s="46" t="str" cm="1">
        <f t="array" ref="J1615">_xlfn.IFS(I1615&gt;=750,"Low Risk",AND(I1615&gt;=650,I1615&lt;=749),"Medium Risk",I1615&lt;650,"High Risk")</f>
        <v>Low Risk</v>
      </c>
      <c r="N1615" s="4"/>
      <c r="P1615" s="24">
        <v>25.03</v>
      </c>
      <c r="Q1615" s="4" t="str">
        <f t="shared" si="190"/>
        <v>Available</v>
      </c>
      <c r="Y1615" s="26" t="s">
        <v>3795</v>
      </c>
      <c r="Z1615" s="26" t="s">
        <v>24</v>
      </c>
      <c r="AA1615" s="84" t="str">
        <f t="shared" si="185"/>
        <v>Bikash Nayak</v>
      </c>
      <c r="AB1615" s="26">
        <v>68.72</v>
      </c>
      <c r="AG1615" s="26" t="s">
        <v>3795</v>
      </c>
      <c r="AH1615" s="4" t="str">
        <f t="shared" si="186"/>
        <v>01614</v>
      </c>
      <c r="AP1615" s="4"/>
      <c r="AU1615" s="26" t="s">
        <v>1377</v>
      </c>
      <c r="AV1615" s="46" t="str">
        <f t="shared" si="187"/>
        <v>Approved</v>
      </c>
      <c r="BA1615" s="26" t="s">
        <v>3795</v>
      </c>
      <c r="BB1615" s="71" t="s">
        <v>1207</v>
      </c>
      <c r="BC1615" s="4" t="str">
        <f t="shared" si="188"/>
        <v>Sambalpur</v>
      </c>
      <c r="BE1615" s="4"/>
      <c r="BF1615" s="4"/>
      <c r="BG1615" s="26" t="s">
        <v>3795</v>
      </c>
      <c r="BH1615" s="26" t="s">
        <v>24</v>
      </c>
      <c r="BI1615" s="4">
        <f t="shared" si="189"/>
        <v>190.31</v>
      </c>
    </row>
    <row r="1616" spans="9:61">
      <c r="I1616" s="24">
        <v>745</v>
      </c>
      <c r="J1616" s="46" t="str" cm="1">
        <f t="array" ref="J1616">_xlfn.IFS(I1616&gt;=750,"Low Risk",AND(I1616&gt;=650,I1616&lt;=749),"Medium Risk",I1616&lt;650,"High Risk")</f>
        <v>Medium Risk</v>
      </c>
      <c r="N1616" s="4"/>
      <c r="P1616" s="26">
        <v>68.72</v>
      </c>
      <c r="Q1616" s="4" t="str">
        <f t="shared" si="190"/>
        <v>Available</v>
      </c>
      <c r="Y1616" s="24" t="s">
        <v>3796</v>
      </c>
      <c r="Z1616" s="24" t="s">
        <v>32</v>
      </c>
      <c r="AA1616" s="84" t="str">
        <f t="shared" si="185"/>
        <v>Ramesh Behera</v>
      </c>
      <c r="AB1616" s="24">
        <v>77.349999999999994</v>
      </c>
      <c r="AG1616" s="24" t="s">
        <v>3796</v>
      </c>
      <c r="AH1616" s="4" t="str">
        <f t="shared" si="186"/>
        <v>01615</v>
      </c>
      <c r="AP1616" s="4"/>
      <c r="AU1616" s="24" t="s">
        <v>1377</v>
      </c>
      <c r="AV1616" s="46" t="str">
        <f t="shared" si="187"/>
        <v>Approved</v>
      </c>
      <c r="BA1616" s="24" t="s">
        <v>3796</v>
      </c>
      <c r="BB1616" s="70" t="s">
        <v>1075</v>
      </c>
      <c r="BC1616" s="4" t="str">
        <f t="shared" si="188"/>
        <v>Jharsuguda</v>
      </c>
      <c r="BE1616" s="4"/>
      <c r="BF1616" s="4"/>
      <c r="BG1616" s="24" t="s">
        <v>3796</v>
      </c>
      <c r="BH1616" s="24" t="s">
        <v>32</v>
      </c>
      <c r="BI1616" s="4">
        <f t="shared" si="189"/>
        <v>224.53</v>
      </c>
    </row>
    <row r="1617" spans="9:61">
      <c r="I1617" s="26">
        <v>871</v>
      </c>
      <c r="J1617" s="46" t="str" cm="1">
        <f t="array" ref="J1617">_xlfn.IFS(I1617&gt;=750,"Low Risk",AND(I1617&gt;=650,I1617&lt;=749),"Medium Risk",I1617&lt;650,"High Risk")</f>
        <v>Low Risk</v>
      </c>
      <c r="N1617" s="4"/>
      <c r="P1617" s="24">
        <v>77.349999999999994</v>
      </c>
      <c r="Q1617" s="4" t="str">
        <f t="shared" si="190"/>
        <v>Available</v>
      </c>
      <c r="Y1617" s="26" t="s">
        <v>3798</v>
      </c>
      <c r="Z1617" s="26" t="s">
        <v>28</v>
      </c>
      <c r="AA1617" s="84" t="str">
        <f t="shared" si="185"/>
        <v>Sunita Sahu</v>
      </c>
      <c r="AB1617" s="26">
        <v>21.72</v>
      </c>
      <c r="AG1617" s="26" t="s">
        <v>3798</v>
      </c>
      <c r="AH1617" s="4" t="str">
        <f t="shared" si="186"/>
        <v>01616</v>
      </c>
      <c r="AP1617" s="4"/>
      <c r="AU1617" s="26" t="s">
        <v>1377</v>
      </c>
      <c r="AV1617" s="46" t="str">
        <f t="shared" si="187"/>
        <v>Approved</v>
      </c>
      <c r="BA1617" s="26" t="s">
        <v>3798</v>
      </c>
      <c r="BB1617" s="71" t="s">
        <v>440</v>
      </c>
      <c r="BC1617" s="4" t="str">
        <f t="shared" si="188"/>
        <v>Cuttack</v>
      </c>
      <c r="BE1617" s="4"/>
      <c r="BF1617" s="4"/>
      <c r="BG1617" s="26" t="s">
        <v>3798</v>
      </c>
      <c r="BH1617" s="26" t="s">
        <v>28</v>
      </c>
      <c r="BI1617" s="4">
        <f t="shared" si="189"/>
        <v>162.30000000000001</v>
      </c>
    </row>
    <row r="1618" spans="9:61">
      <c r="I1618" s="24">
        <v>729</v>
      </c>
      <c r="J1618" s="46" t="str" cm="1">
        <f t="array" ref="J1618">_xlfn.IFS(I1618&gt;=750,"Low Risk",AND(I1618&gt;=650,I1618&lt;=749),"Medium Risk",I1618&lt;650,"High Risk")</f>
        <v>Medium Risk</v>
      </c>
      <c r="N1618" s="4"/>
      <c r="P1618" s="26">
        <v>21.72</v>
      </c>
      <c r="Q1618" s="4" t="str">
        <f t="shared" si="190"/>
        <v>Available</v>
      </c>
      <c r="Y1618" s="24" t="s">
        <v>3799</v>
      </c>
      <c r="Z1618" s="24" t="s">
        <v>35</v>
      </c>
      <c r="AA1618" s="84" t="str">
        <f t="shared" si="185"/>
        <v>Kavita Rath</v>
      </c>
      <c r="AB1618" s="24">
        <v>98.64</v>
      </c>
      <c r="AG1618" s="24" t="s">
        <v>3799</v>
      </c>
      <c r="AH1618" s="4" t="str">
        <f t="shared" si="186"/>
        <v>01617</v>
      </c>
      <c r="AP1618" s="4"/>
      <c r="AU1618" s="24" t="s">
        <v>1381</v>
      </c>
      <c r="AV1618" s="46" t="str">
        <f t="shared" si="187"/>
        <v>Rejected</v>
      </c>
      <c r="BA1618" s="24" t="s">
        <v>3799</v>
      </c>
      <c r="BB1618" s="70" t="s">
        <v>402</v>
      </c>
      <c r="BC1618" s="4" t="str">
        <f t="shared" si="188"/>
        <v>Berhampur</v>
      </c>
      <c r="BE1618" s="4"/>
      <c r="BF1618" s="4"/>
      <c r="BG1618" s="24" t="s">
        <v>3799</v>
      </c>
      <c r="BH1618" s="24" t="s">
        <v>35</v>
      </c>
      <c r="BI1618" s="4">
        <f t="shared" si="189"/>
        <v>103.83</v>
      </c>
    </row>
    <row r="1619" spans="9:61">
      <c r="I1619" s="26">
        <v>582</v>
      </c>
      <c r="J1619" s="46" t="str" cm="1">
        <f t="array" ref="J1619">_xlfn.IFS(I1619&gt;=750,"Low Risk",AND(I1619&gt;=650,I1619&lt;=749),"Medium Risk",I1619&lt;650,"High Risk")</f>
        <v>High Risk</v>
      </c>
      <c r="N1619" s="4"/>
      <c r="P1619" s="24">
        <v>98.64</v>
      </c>
      <c r="Q1619" s="4" t="str">
        <f t="shared" si="190"/>
        <v>Available</v>
      </c>
      <c r="Y1619" s="26" t="s">
        <v>3801</v>
      </c>
      <c r="Z1619" s="26" t="s">
        <v>12</v>
      </c>
      <c r="AA1619" s="84" t="str">
        <f t="shared" si="185"/>
        <v>Priya Mohanty</v>
      </c>
      <c r="AB1619" s="26">
        <v>10.3</v>
      </c>
      <c r="AG1619" s="26" t="s">
        <v>3801</v>
      </c>
      <c r="AH1619" s="4" t="str">
        <f t="shared" si="186"/>
        <v>01618</v>
      </c>
      <c r="AP1619" s="4"/>
      <c r="AU1619" s="26" t="s">
        <v>1377</v>
      </c>
      <c r="AV1619" s="46" t="str">
        <f t="shared" si="187"/>
        <v>Approved</v>
      </c>
      <c r="BA1619" s="26" t="s">
        <v>3801</v>
      </c>
      <c r="BB1619" s="71" t="s">
        <v>702</v>
      </c>
      <c r="BC1619" s="4" t="str">
        <f t="shared" si="188"/>
        <v>Bhubaneswar</v>
      </c>
      <c r="BE1619" s="4"/>
      <c r="BF1619" s="4"/>
      <c r="BG1619" s="26" t="s">
        <v>3801</v>
      </c>
      <c r="BH1619" s="26" t="s">
        <v>12</v>
      </c>
      <c r="BI1619" s="4">
        <f t="shared" si="189"/>
        <v>105.8</v>
      </c>
    </row>
    <row r="1620" spans="9:61">
      <c r="I1620" s="24">
        <v>741</v>
      </c>
      <c r="J1620" s="46" t="str" cm="1">
        <f t="array" ref="J1620">_xlfn.IFS(I1620&gt;=750,"Low Risk",AND(I1620&gt;=650,I1620&lt;=749),"Medium Risk",I1620&lt;650,"High Risk")</f>
        <v>Medium Risk</v>
      </c>
      <c r="N1620" s="4"/>
      <c r="P1620" s="26">
        <v>10.3</v>
      </c>
      <c r="Q1620" s="4" t="str">
        <f t="shared" si="190"/>
        <v>Available</v>
      </c>
      <c r="Y1620" s="24" t="s">
        <v>3802</v>
      </c>
      <c r="Z1620" s="24" t="s">
        <v>20</v>
      </c>
      <c r="AA1620" s="84" t="str">
        <f t="shared" si="185"/>
        <v>Anita Das</v>
      </c>
      <c r="AB1620" s="24">
        <v>50.6</v>
      </c>
      <c r="AG1620" s="24" t="s">
        <v>3802</v>
      </c>
      <c r="AH1620" s="4" t="str">
        <f t="shared" si="186"/>
        <v>01619</v>
      </c>
      <c r="AP1620" s="4"/>
      <c r="AU1620" s="24" t="s">
        <v>1377</v>
      </c>
      <c r="AV1620" s="46" t="str">
        <f t="shared" si="187"/>
        <v>Approved</v>
      </c>
      <c r="BA1620" s="24" t="s">
        <v>3802</v>
      </c>
      <c r="BB1620" s="70" t="s">
        <v>297</v>
      </c>
      <c r="BC1620" s="4" t="str">
        <f t="shared" si="188"/>
        <v>Rourkela</v>
      </c>
      <c r="BE1620" s="4"/>
      <c r="BF1620" s="4"/>
      <c r="BG1620" s="24" t="s">
        <v>3802</v>
      </c>
      <c r="BH1620" s="24" t="s">
        <v>20</v>
      </c>
      <c r="BI1620" s="4">
        <f t="shared" si="189"/>
        <v>104.66</v>
      </c>
    </row>
    <row r="1621" spans="9:61">
      <c r="I1621" s="26">
        <v>794</v>
      </c>
      <c r="J1621" s="46" t="str" cm="1">
        <f t="array" ref="J1621">_xlfn.IFS(I1621&gt;=750,"Low Risk",AND(I1621&gt;=650,I1621&lt;=749),"Medium Risk",I1621&lt;650,"High Risk")</f>
        <v>Low Risk</v>
      </c>
      <c r="N1621" s="4"/>
      <c r="P1621" s="24">
        <v>50.6</v>
      </c>
      <c r="Q1621" s="4" t="str">
        <f t="shared" si="190"/>
        <v>Available</v>
      </c>
      <c r="Y1621" s="26" t="s">
        <v>3804</v>
      </c>
      <c r="Z1621" s="26" t="s">
        <v>16</v>
      </c>
      <c r="AA1621" s="84" t="str">
        <f t="shared" si="185"/>
        <v>Suresh Panda</v>
      </c>
      <c r="AB1621" s="26">
        <v>16.7</v>
      </c>
      <c r="AG1621" s="26" t="s">
        <v>3804</v>
      </c>
      <c r="AH1621" s="4" t="str">
        <f t="shared" si="186"/>
        <v>01620</v>
      </c>
      <c r="AP1621" s="4"/>
      <c r="AU1621" s="26" t="s">
        <v>1377</v>
      </c>
      <c r="AV1621" s="46" t="str">
        <f t="shared" si="187"/>
        <v>Approved</v>
      </c>
      <c r="BA1621" s="26" t="s">
        <v>3804</v>
      </c>
      <c r="BB1621" s="71" t="s">
        <v>1100</v>
      </c>
      <c r="BC1621" s="4" t="str">
        <f t="shared" si="188"/>
        <v>Berhampur</v>
      </c>
      <c r="BE1621" s="4"/>
      <c r="BF1621" s="4"/>
      <c r="BG1621" s="26" t="s">
        <v>3804</v>
      </c>
      <c r="BH1621" s="26" t="s">
        <v>16</v>
      </c>
      <c r="BI1621" s="4">
        <f t="shared" si="189"/>
        <v>197.62</v>
      </c>
    </row>
    <row r="1622" spans="9:61">
      <c r="I1622" s="24">
        <v>602</v>
      </c>
      <c r="J1622" s="46" t="str" cm="1">
        <f t="array" ref="J1622">_xlfn.IFS(I1622&gt;=750,"Low Risk",AND(I1622&gt;=650,I1622&lt;=749),"Medium Risk",I1622&lt;650,"High Risk")</f>
        <v>High Risk</v>
      </c>
      <c r="N1622" s="4"/>
      <c r="P1622" s="26">
        <v>16.7</v>
      </c>
      <c r="Q1622" s="4" t="str">
        <f t="shared" si="190"/>
        <v>Available</v>
      </c>
      <c r="Y1622" s="24" t="s">
        <v>3805</v>
      </c>
      <c r="Z1622" s="24" t="s">
        <v>16</v>
      </c>
      <c r="AA1622" s="84" t="str">
        <f t="shared" si="185"/>
        <v>Suresh Panda</v>
      </c>
      <c r="AB1622" s="24">
        <v>49.24</v>
      </c>
      <c r="AG1622" s="24" t="s">
        <v>3805</v>
      </c>
      <c r="AH1622" s="4" t="str">
        <f t="shared" si="186"/>
        <v>01621</v>
      </c>
      <c r="AP1622" s="4"/>
      <c r="AU1622" s="24" t="s">
        <v>1386</v>
      </c>
      <c r="AV1622" s="46" t="str">
        <f t="shared" si="187"/>
        <v>Rejected</v>
      </c>
      <c r="BA1622" s="24" t="s">
        <v>3805</v>
      </c>
      <c r="BB1622" s="70" t="s">
        <v>1344</v>
      </c>
      <c r="BC1622" s="4" t="str">
        <f t="shared" si="188"/>
        <v>Balasore</v>
      </c>
      <c r="BE1622" s="4"/>
      <c r="BF1622" s="4"/>
      <c r="BG1622" s="24" t="s">
        <v>3805</v>
      </c>
      <c r="BH1622" s="24" t="s">
        <v>16</v>
      </c>
      <c r="BI1622" s="4">
        <f t="shared" si="189"/>
        <v>197.62</v>
      </c>
    </row>
    <row r="1623" spans="9:61">
      <c r="I1623" s="26">
        <v>618</v>
      </c>
      <c r="J1623" s="46" t="str" cm="1">
        <f t="array" ref="J1623">_xlfn.IFS(I1623&gt;=750,"Low Risk",AND(I1623&gt;=650,I1623&lt;=749),"Medium Risk",I1623&lt;650,"High Risk")</f>
        <v>High Risk</v>
      </c>
      <c r="N1623" s="4"/>
      <c r="P1623" s="24">
        <v>49.24</v>
      </c>
      <c r="Q1623" s="4" t="str">
        <f t="shared" si="190"/>
        <v>Available</v>
      </c>
      <c r="Y1623" s="26" t="s">
        <v>3807</v>
      </c>
      <c r="Z1623" s="26" t="s">
        <v>16</v>
      </c>
      <c r="AA1623" s="84" t="str">
        <f t="shared" si="185"/>
        <v>Suresh Panda</v>
      </c>
      <c r="AB1623" s="26">
        <v>12.24</v>
      </c>
      <c r="AG1623" s="26" t="s">
        <v>3807</v>
      </c>
      <c r="AH1623" s="4" t="str">
        <f t="shared" si="186"/>
        <v>01622</v>
      </c>
      <c r="AP1623" s="4"/>
      <c r="AU1623" s="26" t="s">
        <v>1377</v>
      </c>
      <c r="AV1623" s="46" t="str">
        <f t="shared" si="187"/>
        <v>Approved</v>
      </c>
      <c r="BA1623" s="26" t="s">
        <v>3807</v>
      </c>
      <c r="BB1623" s="71" t="s">
        <v>136</v>
      </c>
      <c r="BC1623" s="4" t="str">
        <f t="shared" si="188"/>
        <v>Dhenkanal</v>
      </c>
      <c r="BE1623" s="4"/>
      <c r="BF1623" s="4"/>
      <c r="BG1623" s="26" t="s">
        <v>3807</v>
      </c>
      <c r="BH1623" s="26" t="s">
        <v>16</v>
      </c>
      <c r="BI1623" s="4">
        <f t="shared" si="189"/>
        <v>197.62</v>
      </c>
    </row>
    <row r="1624" spans="9:61">
      <c r="I1624" s="24">
        <v>823</v>
      </c>
      <c r="J1624" s="46" t="str" cm="1">
        <f t="array" ref="J1624">_xlfn.IFS(I1624&gt;=750,"Low Risk",AND(I1624&gt;=650,I1624&lt;=749),"Medium Risk",I1624&lt;650,"High Risk")</f>
        <v>Low Risk</v>
      </c>
      <c r="N1624" s="4"/>
      <c r="P1624" s="26">
        <v>12.24</v>
      </c>
      <c r="Q1624" s="4" t="str">
        <f t="shared" si="190"/>
        <v>Available</v>
      </c>
      <c r="Y1624" s="24" t="s">
        <v>3808</v>
      </c>
      <c r="Z1624" s="24" t="s">
        <v>38</v>
      </c>
      <c r="AA1624" s="84" t="str">
        <f t="shared" si="185"/>
        <v>Deepak Mishra</v>
      </c>
      <c r="AB1624" s="24">
        <v>60.11</v>
      </c>
      <c r="AG1624" s="24" t="s">
        <v>3808</v>
      </c>
      <c r="AH1624" s="4" t="str">
        <f t="shared" si="186"/>
        <v>01623</v>
      </c>
      <c r="AP1624" s="4"/>
      <c r="AU1624" s="24" t="s">
        <v>1426</v>
      </c>
      <c r="AV1624" s="46" t="str">
        <f t="shared" si="187"/>
        <v>Under Review</v>
      </c>
      <c r="BA1624" s="24" t="s">
        <v>3808</v>
      </c>
      <c r="BB1624" s="70" t="s">
        <v>237</v>
      </c>
      <c r="BC1624" s="4" t="str">
        <f t="shared" si="188"/>
        <v>Berhampur</v>
      </c>
      <c r="BE1624" s="4"/>
      <c r="BF1624" s="4"/>
      <c r="BG1624" s="24" t="s">
        <v>3808</v>
      </c>
      <c r="BH1624" s="24" t="s">
        <v>38</v>
      </c>
      <c r="BI1624" s="4">
        <f t="shared" si="189"/>
        <v>144.97999999999999</v>
      </c>
    </row>
    <row r="1625" spans="9:61">
      <c r="I1625" s="26">
        <v>748</v>
      </c>
      <c r="J1625" s="46" t="str" cm="1">
        <f t="array" ref="J1625">_xlfn.IFS(I1625&gt;=750,"Low Risk",AND(I1625&gt;=650,I1625&lt;=749),"Medium Risk",I1625&lt;650,"High Risk")</f>
        <v>Medium Risk</v>
      </c>
      <c r="N1625" s="4"/>
      <c r="P1625" s="24">
        <v>60.11</v>
      </c>
      <c r="Q1625" s="4" t="str">
        <f t="shared" si="190"/>
        <v>Available</v>
      </c>
      <c r="Y1625" s="26" t="s">
        <v>3809</v>
      </c>
      <c r="Z1625" s="26" t="s">
        <v>16</v>
      </c>
      <c r="AA1625" s="84" t="str">
        <f t="shared" si="185"/>
        <v>Suresh Panda</v>
      </c>
      <c r="AB1625" s="26"/>
      <c r="AG1625" s="26" t="s">
        <v>3809</v>
      </c>
      <c r="AH1625" s="4" t="str">
        <f t="shared" si="186"/>
        <v>01624</v>
      </c>
      <c r="AP1625" s="4"/>
      <c r="AU1625" s="26" t="s">
        <v>1381</v>
      </c>
      <c r="AV1625" s="46" t="str">
        <f t="shared" si="187"/>
        <v>Rejected</v>
      </c>
      <c r="BA1625" s="26" t="s">
        <v>3809</v>
      </c>
      <c r="BB1625" s="71" t="s">
        <v>326</v>
      </c>
      <c r="BC1625" s="4" t="str">
        <f t="shared" si="188"/>
        <v>Bhubaneswar</v>
      </c>
      <c r="BE1625" s="4"/>
      <c r="BF1625" s="4"/>
      <c r="BG1625" s="26" t="s">
        <v>3809</v>
      </c>
      <c r="BH1625" s="26" t="s">
        <v>16</v>
      </c>
      <c r="BI1625" s="4">
        <f t="shared" si="189"/>
        <v>197.62</v>
      </c>
    </row>
    <row r="1626" spans="9:61">
      <c r="I1626" s="24">
        <v>741</v>
      </c>
      <c r="J1626" s="46" t="str" cm="1">
        <f t="array" ref="J1626">_xlfn.IFS(I1626&gt;=750,"Low Risk",AND(I1626&gt;=650,I1626&lt;=749),"Medium Risk",I1626&lt;650,"High Risk")</f>
        <v>Medium Risk</v>
      </c>
      <c r="N1626" s="4"/>
      <c r="P1626" s="26"/>
      <c r="Q1626" s="4" t="str">
        <f t="shared" si="190"/>
        <v>missing</v>
      </c>
      <c r="Y1626" s="24" t="s">
        <v>3810</v>
      </c>
      <c r="Z1626" s="24" t="s">
        <v>28</v>
      </c>
      <c r="AA1626" s="84" t="str">
        <f t="shared" si="185"/>
        <v>Sunita Sahu</v>
      </c>
      <c r="AB1626" s="24">
        <v>6.05</v>
      </c>
      <c r="AG1626" s="24" t="s">
        <v>3810</v>
      </c>
      <c r="AH1626" s="4" t="str">
        <f t="shared" si="186"/>
        <v>01625</v>
      </c>
      <c r="AP1626" s="4"/>
      <c r="AU1626" s="24" t="s">
        <v>1377</v>
      </c>
      <c r="AV1626" s="46" t="str">
        <f t="shared" si="187"/>
        <v>Approved</v>
      </c>
      <c r="BA1626" s="24" t="s">
        <v>3810</v>
      </c>
      <c r="BB1626" s="70" t="s">
        <v>605</v>
      </c>
      <c r="BC1626" s="4" t="str">
        <f t="shared" si="188"/>
        <v>Rourkela</v>
      </c>
      <c r="BE1626" s="4"/>
      <c r="BF1626" s="4"/>
      <c r="BG1626" s="24" t="s">
        <v>3810</v>
      </c>
      <c r="BH1626" s="24" t="s">
        <v>28</v>
      </c>
      <c r="BI1626" s="4">
        <f t="shared" si="189"/>
        <v>162.30000000000001</v>
      </c>
    </row>
    <row r="1627" spans="9:61">
      <c r="I1627" s="26">
        <v>863</v>
      </c>
      <c r="J1627" s="46" t="str" cm="1">
        <f t="array" ref="J1627">_xlfn.IFS(I1627&gt;=750,"Low Risk",AND(I1627&gt;=650,I1627&lt;=749),"Medium Risk",I1627&lt;650,"High Risk")</f>
        <v>Low Risk</v>
      </c>
      <c r="N1627" s="4"/>
      <c r="P1627" s="24">
        <v>6.05</v>
      </c>
      <c r="Q1627" s="4" t="str">
        <f t="shared" si="190"/>
        <v>Available</v>
      </c>
      <c r="Y1627" s="26" t="s">
        <v>3812</v>
      </c>
      <c r="Z1627" s="26" t="s">
        <v>20</v>
      </c>
      <c r="AA1627" s="84" t="str">
        <f t="shared" si="185"/>
        <v>Anita Das</v>
      </c>
      <c r="AB1627" s="26">
        <v>49.33</v>
      </c>
      <c r="AG1627" s="26" t="s">
        <v>3812</v>
      </c>
      <c r="AH1627" s="4" t="str">
        <f t="shared" si="186"/>
        <v>01626</v>
      </c>
      <c r="AP1627" s="4"/>
      <c r="AU1627" s="26" t="s">
        <v>1381</v>
      </c>
      <c r="AV1627" s="46" t="str">
        <f t="shared" si="187"/>
        <v>Rejected</v>
      </c>
      <c r="BA1627" s="26" t="s">
        <v>3812</v>
      </c>
      <c r="BB1627" s="71" t="s">
        <v>1137</v>
      </c>
      <c r="BC1627" s="4" t="str">
        <f t="shared" si="188"/>
        <v>Dhenkanal</v>
      </c>
      <c r="BE1627" s="4"/>
      <c r="BF1627" s="4"/>
      <c r="BG1627" s="26" t="s">
        <v>3812</v>
      </c>
      <c r="BH1627" s="26" t="s">
        <v>20</v>
      </c>
      <c r="BI1627" s="4">
        <f t="shared" si="189"/>
        <v>104.66</v>
      </c>
    </row>
    <row r="1628" spans="9:61">
      <c r="I1628" s="24">
        <v>885</v>
      </c>
      <c r="J1628" s="46" t="str" cm="1">
        <f t="array" ref="J1628">_xlfn.IFS(I1628&gt;=750,"Low Risk",AND(I1628&gt;=650,I1628&lt;=749),"Medium Risk",I1628&lt;650,"High Risk")</f>
        <v>Low Risk</v>
      </c>
      <c r="N1628" s="4"/>
      <c r="P1628" s="26">
        <v>49.33</v>
      </c>
      <c r="Q1628" s="4" t="str">
        <f t="shared" si="190"/>
        <v>Available</v>
      </c>
      <c r="Y1628" s="24" t="s">
        <v>3813</v>
      </c>
      <c r="Z1628" s="24" t="s">
        <v>20</v>
      </c>
      <c r="AA1628" s="84" t="str">
        <f t="shared" si="185"/>
        <v>Anita Das</v>
      </c>
      <c r="AB1628" s="24">
        <v>72.37</v>
      </c>
      <c r="AG1628" s="24" t="s">
        <v>3813</v>
      </c>
      <c r="AH1628" s="4" t="str">
        <f t="shared" si="186"/>
        <v>01627</v>
      </c>
      <c r="AP1628" s="4"/>
      <c r="AU1628" s="24" t="s">
        <v>1377</v>
      </c>
      <c r="AV1628" s="46" t="str">
        <f t="shared" si="187"/>
        <v>Approved</v>
      </c>
      <c r="BA1628" s="24" t="s">
        <v>3813</v>
      </c>
      <c r="BB1628" s="70" t="s">
        <v>1177</v>
      </c>
      <c r="BC1628" s="4" t="str">
        <f t="shared" si="188"/>
        <v>Cuttack</v>
      </c>
      <c r="BE1628" s="4"/>
      <c r="BF1628" s="4"/>
      <c r="BG1628" s="24" t="s">
        <v>3813</v>
      </c>
      <c r="BH1628" s="24" t="s">
        <v>20</v>
      </c>
      <c r="BI1628" s="4">
        <f t="shared" si="189"/>
        <v>104.66</v>
      </c>
    </row>
    <row r="1629" spans="9:61">
      <c r="I1629" s="26">
        <v>628</v>
      </c>
      <c r="J1629" s="46" t="str" cm="1">
        <f t="array" ref="J1629">_xlfn.IFS(I1629&gt;=750,"Low Risk",AND(I1629&gt;=650,I1629&lt;=749),"Medium Risk",I1629&lt;650,"High Risk")</f>
        <v>High Risk</v>
      </c>
      <c r="N1629" s="4"/>
      <c r="P1629" s="24">
        <v>72.37</v>
      </c>
      <c r="Q1629" s="4" t="str">
        <f t="shared" si="190"/>
        <v>Available</v>
      </c>
      <c r="Y1629" s="26" t="s">
        <v>3814</v>
      </c>
      <c r="Z1629" s="26" t="s">
        <v>28</v>
      </c>
      <c r="AA1629" s="84" t="str">
        <f t="shared" si="185"/>
        <v>Sunita Sahu</v>
      </c>
      <c r="AB1629" s="26">
        <v>46.33</v>
      </c>
      <c r="AG1629" s="26" t="s">
        <v>3814</v>
      </c>
      <c r="AH1629" s="4" t="str">
        <f t="shared" si="186"/>
        <v>01628</v>
      </c>
      <c r="AP1629" s="4"/>
      <c r="AU1629" s="26" t="s">
        <v>1381</v>
      </c>
      <c r="AV1629" s="46" t="str">
        <f t="shared" si="187"/>
        <v>Rejected</v>
      </c>
      <c r="BA1629" s="26" t="s">
        <v>3814</v>
      </c>
      <c r="BB1629" s="71" t="s">
        <v>1324</v>
      </c>
      <c r="BC1629" s="4" t="str">
        <f t="shared" si="188"/>
        <v>Dhenkanal</v>
      </c>
      <c r="BE1629" s="4"/>
      <c r="BF1629" s="4"/>
      <c r="BG1629" s="26" t="s">
        <v>3814</v>
      </c>
      <c r="BH1629" s="26" t="s">
        <v>28</v>
      </c>
      <c r="BI1629" s="4">
        <f t="shared" si="189"/>
        <v>162.30000000000001</v>
      </c>
    </row>
    <row r="1630" spans="9:61">
      <c r="I1630" s="24">
        <v>782</v>
      </c>
      <c r="J1630" s="46" t="str" cm="1">
        <f t="array" ref="J1630">_xlfn.IFS(I1630&gt;=750,"Low Risk",AND(I1630&gt;=650,I1630&lt;=749),"Medium Risk",I1630&lt;650,"High Risk")</f>
        <v>Low Risk</v>
      </c>
      <c r="N1630" s="4"/>
      <c r="P1630" s="26">
        <v>46.33</v>
      </c>
      <c r="Q1630" s="4" t="str">
        <f t="shared" si="190"/>
        <v>Available</v>
      </c>
      <c r="Y1630" s="24" t="s">
        <v>3815</v>
      </c>
      <c r="Z1630" s="24" t="s">
        <v>7</v>
      </c>
      <c r="AA1630" s="84" t="str">
        <f t="shared" si="185"/>
        <v>Rajesh Kumar</v>
      </c>
      <c r="AB1630" s="24">
        <v>84.99</v>
      </c>
      <c r="AG1630" s="24" t="s">
        <v>3815</v>
      </c>
      <c r="AH1630" s="4" t="str">
        <f t="shared" si="186"/>
        <v>01629</v>
      </c>
      <c r="AP1630" s="4"/>
      <c r="AU1630" s="24" t="s">
        <v>1377</v>
      </c>
      <c r="AV1630" s="46" t="str">
        <f t="shared" si="187"/>
        <v>Approved</v>
      </c>
      <c r="BA1630" s="24" t="s">
        <v>3815</v>
      </c>
      <c r="BB1630" s="70" t="s">
        <v>330</v>
      </c>
      <c r="BC1630" s="4" t="str">
        <f t="shared" si="188"/>
        <v>Bhubaneswar</v>
      </c>
      <c r="BE1630" s="4"/>
      <c r="BF1630" s="4"/>
      <c r="BG1630" s="24" t="s">
        <v>3815</v>
      </c>
      <c r="BH1630" s="24" t="s">
        <v>7</v>
      </c>
      <c r="BI1630" s="4">
        <f t="shared" si="189"/>
        <v>209.86</v>
      </c>
    </row>
    <row r="1631" spans="9:61">
      <c r="I1631" s="26">
        <v>780</v>
      </c>
      <c r="J1631" s="46" t="str" cm="1">
        <f t="array" ref="J1631">_xlfn.IFS(I1631&gt;=750,"Low Risk",AND(I1631&gt;=650,I1631&lt;=749),"Medium Risk",I1631&lt;650,"High Risk")</f>
        <v>Low Risk</v>
      </c>
      <c r="N1631" s="4"/>
      <c r="P1631" s="24">
        <v>84.99</v>
      </c>
      <c r="Q1631" s="4" t="str">
        <f t="shared" si="190"/>
        <v>Available</v>
      </c>
      <c r="Y1631" s="26" t="s">
        <v>3816</v>
      </c>
      <c r="Z1631" s="26" t="s">
        <v>20</v>
      </c>
      <c r="AA1631" s="84" t="str">
        <f t="shared" si="185"/>
        <v>Anita Das</v>
      </c>
      <c r="AB1631" s="26">
        <v>85.66</v>
      </c>
      <c r="AG1631" s="26" t="s">
        <v>3816</v>
      </c>
      <c r="AH1631" s="4" t="str">
        <f t="shared" si="186"/>
        <v>01630</v>
      </c>
      <c r="AP1631" s="4"/>
      <c r="AU1631" s="26" t="s">
        <v>1386</v>
      </c>
      <c r="AV1631" s="46" t="str">
        <f t="shared" si="187"/>
        <v>Rejected</v>
      </c>
      <c r="BA1631" s="26" t="s">
        <v>3816</v>
      </c>
      <c r="BB1631" s="71" t="s">
        <v>423</v>
      </c>
      <c r="BC1631" s="4" t="str">
        <f t="shared" si="188"/>
        <v>Angul</v>
      </c>
      <c r="BE1631" s="4"/>
      <c r="BF1631" s="4"/>
      <c r="BG1631" s="26" t="s">
        <v>3816</v>
      </c>
      <c r="BH1631" s="26" t="s">
        <v>20</v>
      </c>
      <c r="BI1631" s="4">
        <f t="shared" si="189"/>
        <v>104.66</v>
      </c>
    </row>
    <row r="1632" spans="9:61">
      <c r="I1632" s="24">
        <v>765</v>
      </c>
      <c r="J1632" s="46" t="str" cm="1">
        <f t="array" ref="J1632">_xlfn.IFS(I1632&gt;=750,"Low Risk",AND(I1632&gt;=650,I1632&lt;=749),"Medium Risk",I1632&lt;650,"High Risk")</f>
        <v>Low Risk</v>
      </c>
      <c r="N1632" s="4"/>
      <c r="P1632" s="26">
        <v>85.66</v>
      </c>
      <c r="Q1632" s="4" t="str">
        <f t="shared" si="190"/>
        <v>Available</v>
      </c>
      <c r="Y1632" s="24" t="s">
        <v>3817</v>
      </c>
      <c r="Z1632" s="24" t="s">
        <v>16</v>
      </c>
      <c r="AA1632" s="84" t="str">
        <f t="shared" si="185"/>
        <v>Suresh Panda</v>
      </c>
      <c r="AB1632" s="24">
        <v>86.72</v>
      </c>
      <c r="AG1632" s="24" t="s">
        <v>3817</v>
      </c>
      <c r="AH1632" s="4" t="str">
        <f t="shared" si="186"/>
        <v>01631</v>
      </c>
      <c r="AP1632" s="4"/>
      <c r="AU1632" s="24" t="s">
        <v>1377</v>
      </c>
      <c r="AV1632" s="46" t="str">
        <f t="shared" si="187"/>
        <v>Approved</v>
      </c>
      <c r="BA1632" s="24" t="s">
        <v>3817</v>
      </c>
      <c r="BB1632" s="70" t="s">
        <v>204</v>
      </c>
      <c r="BC1632" s="4" t="str">
        <f t="shared" si="188"/>
        <v>Sambalpur</v>
      </c>
      <c r="BE1632" s="4"/>
      <c r="BF1632" s="4"/>
      <c r="BG1632" s="24" t="s">
        <v>3817</v>
      </c>
      <c r="BH1632" s="24" t="s">
        <v>16</v>
      </c>
      <c r="BI1632" s="4">
        <f t="shared" si="189"/>
        <v>197.62</v>
      </c>
    </row>
    <row r="1633" spans="9:61">
      <c r="I1633" s="26">
        <v>613</v>
      </c>
      <c r="J1633" s="46" t="str" cm="1">
        <f t="array" ref="J1633">_xlfn.IFS(I1633&gt;=750,"Low Risk",AND(I1633&gt;=650,I1633&lt;=749),"Medium Risk",I1633&lt;650,"High Risk")</f>
        <v>High Risk</v>
      </c>
      <c r="N1633" s="4"/>
      <c r="P1633" s="24">
        <v>86.72</v>
      </c>
      <c r="Q1633" s="4" t="str">
        <f t="shared" si="190"/>
        <v>Available</v>
      </c>
      <c r="Y1633" s="26" t="s">
        <v>3818</v>
      </c>
      <c r="Z1633" s="26" t="s">
        <v>28</v>
      </c>
      <c r="AA1633" s="84" t="str">
        <f t="shared" si="185"/>
        <v>Sunita Sahu</v>
      </c>
      <c r="AB1633" s="26">
        <v>54.01</v>
      </c>
      <c r="AG1633" s="26" t="s">
        <v>3818</v>
      </c>
      <c r="AH1633" s="4" t="str">
        <f t="shared" si="186"/>
        <v>01632</v>
      </c>
      <c r="AP1633" s="4"/>
      <c r="AU1633" s="26" t="s">
        <v>1377</v>
      </c>
      <c r="AV1633" s="46" t="str">
        <f t="shared" si="187"/>
        <v>Approved</v>
      </c>
      <c r="BA1633" s="26" t="s">
        <v>3818</v>
      </c>
      <c r="BB1633" s="71" t="s">
        <v>854</v>
      </c>
      <c r="BC1633" s="4" t="str">
        <f t="shared" si="188"/>
        <v>Sambalpur</v>
      </c>
      <c r="BE1633" s="4"/>
      <c r="BF1633" s="4"/>
      <c r="BG1633" s="26" t="s">
        <v>3818</v>
      </c>
      <c r="BH1633" s="26" t="s">
        <v>28</v>
      </c>
      <c r="BI1633" s="4">
        <f t="shared" si="189"/>
        <v>162.30000000000001</v>
      </c>
    </row>
    <row r="1634" spans="9:61">
      <c r="I1634" s="24">
        <v>892</v>
      </c>
      <c r="J1634" s="46" t="str" cm="1">
        <f t="array" ref="J1634">_xlfn.IFS(I1634&gt;=750,"Low Risk",AND(I1634&gt;=650,I1634&lt;=749),"Medium Risk",I1634&lt;650,"High Risk")</f>
        <v>Low Risk</v>
      </c>
      <c r="N1634" s="4"/>
      <c r="P1634" s="26">
        <v>54.01</v>
      </c>
      <c r="Q1634" s="4" t="str">
        <f t="shared" si="190"/>
        <v>Available</v>
      </c>
      <c r="Y1634" s="24" t="s">
        <v>3819</v>
      </c>
      <c r="Z1634" s="24" t="s">
        <v>7</v>
      </c>
      <c r="AA1634" s="84" t="str">
        <f t="shared" si="185"/>
        <v>Rajesh Kumar</v>
      </c>
      <c r="AB1634" s="24">
        <v>97.63</v>
      </c>
      <c r="AG1634" s="24" t="s">
        <v>3819</v>
      </c>
      <c r="AH1634" s="4" t="str">
        <f t="shared" si="186"/>
        <v>01633</v>
      </c>
      <c r="AP1634" s="4"/>
      <c r="AU1634" s="24" t="s">
        <v>1377</v>
      </c>
      <c r="AV1634" s="46" t="str">
        <f t="shared" si="187"/>
        <v>Approved</v>
      </c>
      <c r="BA1634" s="24" t="s">
        <v>3819</v>
      </c>
      <c r="BB1634" s="70" t="s">
        <v>1184</v>
      </c>
      <c r="BC1634" s="4" t="str">
        <f t="shared" si="188"/>
        <v>Berhampur</v>
      </c>
      <c r="BE1634" s="4"/>
      <c r="BF1634" s="4"/>
      <c r="BG1634" s="24" t="s">
        <v>3819</v>
      </c>
      <c r="BH1634" s="24" t="s">
        <v>7</v>
      </c>
      <c r="BI1634" s="4">
        <f t="shared" si="189"/>
        <v>209.86</v>
      </c>
    </row>
    <row r="1635" spans="9:61">
      <c r="I1635" s="26">
        <v>770</v>
      </c>
      <c r="J1635" s="46" t="str" cm="1">
        <f t="array" ref="J1635">_xlfn.IFS(I1635&gt;=750,"Low Risk",AND(I1635&gt;=650,I1635&lt;=749),"Medium Risk",I1635&lt;650,"High Risk")</f>
        <v>Low Risk</v>
      </c>
      <c r="N1635" s="4"/>
      <c r="P1635" s="24">
        <v>97.63</v>
      </c>
      <c r="Q1635" s="4" t="str">
        <f t="shared" si="190"/>
        <v>Available</v>
      </c>
      <c r="Y1635" s="26" t="s">
        <v>3820</v>
      </c>
      <c r="Z1635" s="26" t="s">
        <v>41</v>
      </c>
      <c r="AA1635" s="84" t="str">
        <f t="shared" si="185"/>
        <v>Pooja Tripathi</v>
      </c>
      <c r="AB1635" s="26">
        <v>65.03</v>
      </c>
      <c r="AG1635" s="26" t="s">
        <v>3820</v>
      </c>
      <c r="AH1635" s="4" t="str">
        <f t="shared" si="186"/>
        <v>01634</v>
      </c>
      <c r="AP1635" s="4"/>
      <c r="AU1635" s="26" t="s">
        <v>1386</v>
      </c>
      <c r="AV1635" s="46" t="str">
        <f t="shared" si="187"/>
        <v>Rejected</v>
      </c>
      <c r="BA1635" s="26" t="s">
        <v>3820</v>
      </c>
      <c r="BB1635" s="71" t="s">
        <v>1201</v>
      </c>
      <c r="BC1635" s="4" t="str">
        <f t="shared" si="188"/>
        <v>Sambalpur</v>
      </c>
      <c r="BE1635" s="4"/>
      <c r="BF1635" s="4"/>
      <c r="BG1635" s="26" t="s">
        <v>3820</v>
      </c>
      <c r="BH1635" s="26" t="s">
        <v>41</v>
      </c>
      <c r="BI1635" s="4">
        <f t="shared" si="189"/>
        <v>251.78</v>
      </c>
    </row>
    <row r="1636" spans="9:61">
      <c r="I1636" s="24">
        <v>619</v>
      </c>
      <c r="J1636" s="46" t="str" cm="1">
        <f t="array" ref="J1636">_xlfn.IFS(I1636&gt;=750,"Low Risk",AND(I1636&gt;=650,I1636&lt;=749),"Medium Risk",I1636&lt;650,"High Risk")</f>
        <v>High Risk</v>
      </c>
      <c r="N1636" s="4"/>
      <c r="P1636" s="26">
        <v>65.03</v>
      </c>
      <c r="Q1636" s="4" t="str">
        <f t="shared" si="190"/>
        <v>Available</v>
      </c>
      <c r="Y1636" s="24" t="s">
        <v>3821</v>
      </c>
      <c r="Z1636" s="24" t="s">
        <v>35</v>
      </c>
      <c r="AA1636" s="84" t="str">
        <f t="shared" si="185"/>
        <v>Kavita Rath</v>
      </c>
      <c r="AB1636" s="24">
        <v>26.83</v>
      </c>
      <c r="AG1636" s="24" t="s">
        <v>3821</v>
      </c>
      <c r="AH1636" s="4" t="str">
        <f t="shared" si="186"/>
        <v>01635</v>
      </c>
      <c r="AP1636" s="4"/>
      <c r="AU1636" s="24" t="s">
        <v>1426</v>
      </c>
      <c r="AV1636" s="46" t="str">
        <f t="shared" si="187"/>
        <v>Under Review</v>
      </c>
      <c r="BA1636" s="24" t="s">
        <v>3821</v>
      </c>
      <c r="BB1636" s="70" t="s">
        <v>443</v>
      </c>
      <c r="BC1636" s="4" t="str">
        <f t="shared" si="188"/>
        <v>Puri</v>
      </c>
      <c r="BE1636" s="4"/>
      <c r="BF1636" s="4"/>
      <c r="BG1636" s="24" t="s">
        <v>3821</v>
      </c>
      <c r="BH1636" s="24" t="s">
        <v>35</v>
      </c>
      <c r="BI1636" s="4">
        <f t="shared" si="189"/>
        <v>103.83</v>
      </c>
    </row>
    <row r="1637" spans="9:61">
      <c r="I1637" s="26">
        <v>862</v>
      </c>
      <c r="J1637" s="46" t="str" cm="1">
        <f t="array" ref="J1637">_xlfn.IFS(I1637&gt;=750,"Low Risk",AND(I1637&gt;=650,I1637&lt;=749),"Medium Risk",I1637&lt;650,"High Risk")</f>
        <v>Low Risk</v>
      </c>
      <c r="N1637" s="4"/>
      <c r="P1637" s="24">
        <v>26.83</v>
      </c>
      <c r="Q1637" s="4" t="str">
        <f t="shared" si="190"/>
        <v>Available</v>
      </c>
      <c r="Y1637" s="26" t="s">
        <v>3822</v>
      </c>
      <c r="Z1637" s="26" t="s">
        <v>12</v>
      </c>
      <c r="AA1637" s="84" t="str">
        <f t="shared" si="185"/>
        <v>Priya Mohanty</v>
      </c>
      <c r="AB1637" s="26">
        <v>50.51</v>
      </c>
      <c r="AG1637" s="26" t="s">
        <v>3822</v>
      </c>
      <c r="AH1637" s="4" t="str">
        <f t="shared" si="186"/>
        <v>01636</v>
      </c>
      <c r="AP1637" s="4"/>
      <c r="AU1637" s="26" t="s">
        <v>1377</v>
      </c>
      <c r="AV1637" s="46" t="str">
        <f t="shared" si="187"/>
        <v>Approved</v>
      </c>
      <c r="BA1637" s="26" t="s">
        <v>3822</v>
      </c>
      <c r="BB1637" s="71" t="s">
        <v>691</v>
      </c>
      <c r="BC1637" s="4" t="str">
        <f t="shared" si="188"/>
        <v>Angul</v>
      </c>
      <c r="BE1637" s="4"/>
      <c r="BF1637" s="4"/>
      <c r="BG1637" s="26" t="s">
        <v>3822</v>
      </c>
      <c r="BH1637" s="26" t="s">
        <v>12</v>
      </c>
      <c r="BI1637" s="4">
        <f t="shared" si="189"/>
        <v>105.8</v>
      </c>
    </row>
    <row r="1638" spans="9:61">
      <c r="I1638" s="24">
        <v>707</v>
      </c>
      <c r="J1638" s="46" t="str" cm="1">
        <f t="array" ref="J1638">_xlfn.IFS(I1638&gt;=750,"Low Risk",AND(I1638&gt;=650,I1638&lt;=749),"Medium Risk",I1638&lt;650,"High Risk")</f>
        <v>Medium Risk</v>
      </c>
      <c r="N1638" s="4"/>
      <c r="P1638" s="26">
        <v>50.51</v>
      </c>
      <c r="Q1638" s="4" t="str">
        <f t="shared" si="190"/>
        <v>Available</v>
      </c>
      <c r="Y1638" s="24" t="s">
        <v>3823</v>
      </c>
      <c r="Z1638" s="24" t="s">
        <v>32</v>
      </c>
      <c r="AA1638" s="84" t="str">
        <f t="shared" si="185"/>
        <v>Ramesh Behera</v>
      </c>
      <c r="AB1638" s="24">
        <v>75.83</v>
      </c>
      <c r="AG1638" s="24" t="s">
        <v>3823</v>
      </c>
      <c r="AH1638" s="4" t="str">
        <f t="shared" si="186"/>
        <v>01637</v>
      </c>
      <c r="AP1638" s="4"/>
      <c r="AU1638" s="24" t="s">
        <v>1377</v>
      </c>
      <c r="AV1638" s="46" t="str">
        <f t="shared" si="187"/>
        <v>Approved</v>
      </c>
      <c r="BA1638" s="24" t="s">
        <v>3823</v>
      </c>
      <c r="BB1638" s="70" t="s">
        <v>1257</v>
      </c>
      <c r="BC1638" s="4" t="str">
        <f t="shared" si="188"/>
        <v>Dhenkanal</v>
      </c>
      <c r="BE1638" s="4"/>
      <c r="BF1638" s="4"/>
      <c r="BG1638" s="24" t="s">
        <v>3823</v>
      </c>
      <c r="BH1638" s="24" t="s">
        <v>32</v>
      </c>
      <c r="BI1638" s="4">
        <f t="shared" si="189"/>
        <v>224.53</v>
      </c>
    </row>
    <row r="1639" spans="9:61">
      <c r="I1639" s="26">
        <v>867</v>
      </c>
      <c r="J1639" s="46" t="str" cm="1">
        <f t="array" ref="J1639">_xlfn.IFS(I1639&gt;=750,"Low Risk",AND(I1639&gt;=650,I1639&lt;=749),"Medium Risk",I1639&lt;650,"High Risk")</f>
        <v>Low Risk</v>
      </c>
      <c r="N1639" s="4"/>
      <c r="P1639" s="24">
        <v>75.83</v>
      </c>
      <c r="Q1639" s="4" t="str">
        <f t="shared" si="190"/>
        <v>Available</v>
      </c>
      <c r="Y1639" s="26" t="s">
        <v>3824</v>
      </c>
      <c r="Z1639" s="26" t="s">
        <v>38</v>
      </c>
      <c r="AA1639" s="84" t="str">
        <f t="shared" si="185"/>
        <v>Deepak Mishra</v>
      </c>
      <c r="AB1639" s="26">
        <v>69.31</v>
      </c>
      <c r="AG1639" s="26" t="s">
        <v>3824</v>
      </c>
      <c r="AH1639" s="4" t="str">
        <f t="shared" si="186"/>
        <v>01638</v>
      </c>
      <c r="AP1639" s="4"/>
      <c r="AU1639" s="26" t="s">
        <v>1426</v>
      </c>
      <c r="AV1639" s="46" t="str">
        <f t="shared" si="187"/>
        <v>Under Review</v>
      </c>
      <c r="BA1639" s="26" t="s">
        <v>3824</v>
      </c>
      <c r="BB1639" s="71" t="s">
        <v>830</v>
      </c>
      <c r="BC1639" s="4" t="str">
        <f t="shared" si="188"/>
        <v>Bhubaneswar</v>
      </c>
      <c r="BE1639" s="4"/>
      <c r="BF1639" s="4"/>
      <c r="BG1639" s="26" t="s">
        <v>3824</v>
      </c>
      <c r="BH1639" s="26" t="s">
        <v>38</v>
      </c>
      <c r="BI1639" s="4">
        <f t="shared" si="189"/>
        <v>144.97999999999999</v>
      </c>
    </row>
    <row r="1640" spans="9:61">
      <c r="I1640" s="24">
        <v>895</v>
      </c>
      <c r="J1640" s="46" t="str" cm="1">
        <f t="array" ref="J1640">_xlfn.IFS(I1640&gt;=750,"Low Risk",AND(I1640&gt;=650,I1640&lt;=749),"Medium Risk",I1640&lt;650,"High Risk")</f>
        <v>Low Risk</v>
      </c>
      <c r="N1640" s="4"/>
      <c r="P1640" s="26">
        <v>69.31</v>
      </c>
      <c r="Q1640" s="4" t="str">
        <f t="shared" si="190"/>
        <v>Available</v>
      </c>
      <c r="Y1640" s="24" t="s">
        <v>3825</v>
      </c>
      <c r="Z1640" s="24" t="s">
        <v>16</v>
      </c>
      <c r="AA1640" s="84" t="str">
        <f t="shared" si="185"/>
        <v>Suresh Panda</v>
      </c>
      <c r="AB1640" s="24">
        <v>68.790000000000006</v>
      </c>
      <c r="AG1640" s="24" t="s">
        <v>3825</v>
      </c>
      <c r="AH1640" s="4" t="str">
        <f t="shared" si="186"/>
        <v>01639</v>
      </c>
      <c r="AP1640" s="4"/>
      <c r="AU1640" s="24" t="s">
        <v>1377</v>
      </c>
      <c r="AV1640" s="46" t="str">
        <f t="shared" si="187"/>
        <v>Approved</v>
      </c>
      <c r="BA1640" s="24" t="s">
        <v>3825</v>
      </c>
      <c r="BB1640" s="70" t="s">
        <v>260</v>
      </c>
      <c r="BC1640" s="4" t="str">
        <f t="shared" si="188"/>
        <v>Puri</v>
      </c>
      <c r="BE1640" s="4"/>
      <c r="BF1640" s="4"/>
      <c r="BG1640" s="24" t="s">
        <v>3825</v>
      </c>
      <c r="BH1640" s="24" t="s">
        <v>16</v>
      </c>
      <c r="BI1640" s="4">
        <f t="shared" si="189"/>
        <v>197.62</v>
      </c>
    </row>
    <row r="1641" spans="9:61">
      <c r="I1641" s="26">
        <v>565</v>
      </c>
      <c r="J1641" s="46" t="str" cm="1">
        <f t="array" ref="J1641">_xlfn.IFS(I1641&gt;=750,"Low Risk",AND(I1641&gt;=650,I1641&lt;=749),"Medium Risk",I1641&lt;650,"High Risk")</f>
        <v>High Risk</v>
      </c>
      <c r="N1641" s="4"/>
      <c r="P1641" s="24">
        <v>68.790000000000006</v>
      </c>
      <c r="Q1641" s="4" t="str">
        <f t="shared" si="190"/>
        <v>Available</v>
      </c>
      <c r="Y1641" s="26" t="s">
        <v>3827</v>
      </c>
      <c r="Z1641" s="26" t="s">
        <v>38</v>
      </c>
      <c r="AA1641" s="84" t="str">
        <f t="shared" si="185"/>
        <v>Deepak Mishra</v>
      </c>
      <c r="AB1641" s="26">
        <v>1.27</v>
      </c>
      <c r="AG1641" s="26" t="s">
        <v>3827</v>
      </c>
      <c r="AH1641" s="4" t="str">
        <f t="shared" si="186"/>
        <v>01640</v>
      </c>
      <c r="AP1641" s="4"/>
      <c r="AU1641" s="26" t="s">
        <v>1377</v>
      </c>
      <c r="AV1641" s="46" t="str">
        <f t="shared" si="187"/>
        <v>Approved</v>
      </c>
      <c r="BA1641" s="26" t="s">
        <v>3827</v>
      </c>
      <c r="BB1641" s="71" t="s">
        <v>456</v>
      </c>
      <c r="BC1641" s="4" t="str">
        <f t="shared" si="188"/>
        <v>Bhubaneswar</v>
      </c>
      <c r="BE1641" s="4"/>
      <c r="BF1641" s="4"/>
      <c r="BG1641" s="26" t="s">
        <v>3827</v>
      </c>
      <c r="BH1641" s="26" t="s">
        <v>38</v>
      </c>
      <c r="BI1641" s="4">
        <f t="shared" si="189"/>
        <v>144.97999999999999</v>
      </c>
    </row>
    <row r="1642" spans="9:61">
      <c r="I1642" s="24">
        <v>628</v>
      </c>
      <c r="J1642" s="46" t="str" cm="1">
        <f t="array" ref="J1642">_xlfn.IFS(I1642&gt;=750,"Low Risk",AND(I1642&gt;=650,I1642&lt;=749),"Medium Risk",I1642&lt;650,"High Risk")</f>
        <v>High Risk</v>
      </c>
      <c r="N1642" s="4"/>
      <c r="P1642" s="26">
        <v>1.27</v>
      </c>
      <c r="Q1642" s="4" t="str">
        <f t="shared" si="190"/>
        <v>Available</v>
      </c>
      <c r="Y1642" s="24" t="s">
        <v>3828</v>
      </c>
      <c r="Z1642" s="24" t="s">
        <v>7</v>
      </c>
      <c r="AA1642" s="84" t="str">
        <f t="shared" si="185"/>
        <v>Rajesh Kumar</v>
      </c>
      <c r="AB1642" s="24">
        <v>29.21</v>
      </c>
      <c r="AG1642" s="24" t="s">
        <v>3828</v>
      </c>
      <c r="AH1642" s="4" t="str">
        <f t="shared" si="186"/>
        <v>01641</v>
      </c>
      <c r="AP1642" s="4"/>
      <c r="AU1642" s="24" t="s">
        <v>1377</v>
      </c>
      <c r="AV1642" s="46" t="str">
        <f t="shared" si="187"/>
        <v>Approved</v>
      </c>
      <c r="BA1642" s="24" t="s">
        <v>3828</v>
      </c>
      <c r="BB1642" s="70" t="s">
        <v>1324</v>
      </c>
      <c r="BC1642" s="4" t="str">
        <f t="shared" si="188"/>
        <v>Dhenkanal</v>
      </c>
      <c r="BE1642" s="4"/>
      <c r="BF1642" s="4"/>
      <c r="BG1642" s="24" t="s">
        <v>3828</v>
      </c>
      <c r="BH1642" s="24" t="s">
        <v>7</v>
      </c>
      <c r="BI1642" s="4">
        <f t="shared" si="189"/>
        <v>209.86</v>
      </c>
    </row>
    <row r="1643" spans="9:61">
      <c r="I1643" s="26">
        <v>649</v>
      </c>
      <c r="J1643" s="46" t="str" cm="1">
        <f t="array" ref="J1643">_xlfn.IFS(I1643&gt;=750,"Low Risk",AND(I1643&gt;=650,I1643&lt;=749),"Medium Risk",I1643&lt;650,"High Risk")</f>
        <v>High Risk</v>
      </c>
      <c r="N1643" s="4"/>
      <c r="P1643" s="24">
        <v>29.21</v>
      </c>
      <c r="Q1643" s="4" t="str">
        <f t="shared" si="190"/>
        <v>Available</v>
      </c>
      <c r="Y1643" s="26" t="s">
        <v>3831</v>
      </c>
      <c r="Z1643" s="26" t="s">
        <v>7</v>
      </c>
      <c r="AA1643" s="84" t="str">
        <f t="shared" si="185"/>
        <v>Rajesh Kumar</v>
      </c>
      <c r="AB1643" s="26">
        <v>4.46</v>
      </c>
      <c r="AG1643" s="26" t="s">
        <v>3831</v>
      </c>
      <c r="AH1643" s="4" t="str">
        <f t="shared" si="186"/>
        <v>01642</v>
      </c>
      <c r="AP1643" s="4"/>
      <c r="AU1643" s="26" t="s">
        <v>1377</v>
      </c>
      <c r="AV1643" s="46" t="str">
        <f t="shared" si="187"/>
        <v>Approved</v>
      </c>
      <c r="BA1643" s="26" t="s">
        <v>3831</v>
      </c>
      <c r="BB1643" s="71" t="s">
        <v>990</v>
      </c>
      <c r="BC1643" s="4" t="str">
        <f t="shared" si="188"/>
        <v>Balasore</v>
      </c>
      <c r="BE1643" s="4"/>
      <c r="BF1643" s="4"/>
      <c r="BG1643" s="26" t="s">
        <v>3831</v>
      </c>
      <c r="BH1643" s="26" t="s">
        <v>7</v>
      </c>
      <c r="BI1643" s="4">
        <f t="shared" si="189"/>
        <v>209.86</v>
      </c>
    </row>
    <row r="1644" spans="9:61">
      <c r="I1644" s="24">
        <v>606</v>
      </c>
      <c r="J1644" s="46" t="str" cm="1">
        <f t="array" ref="J1644">_xlfn.IFS(I1644&gt;=750,"Low Risk",AND(I1644&gt;=650,I1644&lt;=749),"Medium Risk",I1644&lt;650,"High Risk")</f>
        <v>High Risk</v>
      </c>
      <c r="N1644" s="4"/>
      <c r="P1644" s="26">
        <v>4.46</v>
      </c>
      <c r="Q1644" s="4" t="str">
        <f t="shared" si="190"/>
        <v>Available</v>
      </c>
      <c r="Y1644" s="24" t="s">
        <v>3832</v>
      </c>
      <c r="Z1644" s="24" t="s">
        <v>7</v>
      </c>
      <c r="AA1644" s="84" t="str">
        <f t="shared" si="185"/>
        <v>Rajesh Kumar</v>
      </c>
      <c r="AB1644" s="24">
        <v>35.450000000000003</v>
      </c>
      <c r="AG1644" s="24" t="s">
        <v>3832</v>
      </c>
      <c r="AH1644" s="4" t="str">
        <f t="shared" si="186"/>
        <v>01643</v>
      </c>
      <c r="AP1644" s="4"/>
      <c r="AU1644" s="24" t="s">
        <v>1386</v>
      </c>
      <c r="AV1644" s="46" t="str">
        <f t="shared" si="187"/>
        <v>Rejected</v>
      </c>
      <c r="BA1644" s="24" t="s">
        <v>3832</v>
      </c>
      <c r="BB1644" s="70" t="s">
        <v>336</v>
      </c>
      <c r="BC1644" s="4" t="str">
        <f t="shared" si="188"/>
        <v>Bhubaneswar</v>
      </c>
      <c r="BE1644" s="4"/>
      <c r="BF1644" s="4"/>
      <c r="BG1644" s="24" t="s">
        <v>3832</v>
      </c>
      <c r="BH1644" s="24" t="s">
        <v>7</v>
      </c>
      <c r="BI1644" s="4">
        <f t="shared" si="189"/>
        <v>209.86</v>
      </c>
    </row>
    <row r="1645" spans="9:61">
      <c r="I1645" s="26">
        <v>845</v>
      </c>
      <c r="J1645" s="46" t="str" cm="1">
        <f t="array" ref="J1645">_xlfn.IFS(I1645&gt;=750,"Low Risk",AND(I1645&gt;=650,I1645&lt;=749),"Medium Risk",I1645&lt;650,"High Risk")</f>
        <v>Low Risk</v>
      </c>
      <c r="N1645" s="4"/>
      <c r="P1645" s="24">
        <v>35.450000000000003</v>
      </c>
      <c r="Q1645" s="4" t="str">
        <f t="shared" si="190"/>
        <v>Available</v>
      </c>
      <c r="Y1645" s="26" t="s">
        <v>3833</v>
      </c>
      <c r="Z1645" s="26" t="s">
        <v>35</v>
      </c>
      <c r="AA1645" s="84" t="str">
        <f t="shared" si="185"/>
        <v>Kavita Rath</v>
      </c>
      <c r="AB1645" s="26">
        <v>47.86</v>
      </c>
      <c r="AG1645" s="26" t="s">
        <v>3833</v>
      </c>
      <c r="AH1645" s="4" t="str">
        <f t="shared" si="186"/>
        <v>01644</v>
      </c>
      <c r="AP1645" s="4"/>
      <c r="AU1645" s="26" t="s">
        <v>1377</v>
      </c>
      <c r="AV1645" s="46" t="str">
        <f t="shared" si="187"/>
        <v>Approved</v>
      </c>
      <c r="BA1645" s="26" t="s">
        <v>3833</v>
      </c>
      <c r="BB1645" s="71" t="s">
        <v>1269</v>
      </c>
      <c r="BC1645" s="4" t="str">
        <f t="shared" si="188"/>
        <v>Angul</v>
      </c>
      <c r="BE1645" s="4"/>
      <c r="BF1645" s="4"/>
      <c r="BG1645" s="26" t="s">
        <v>3833</v>
      </c>
      <c r="BH1645" s="26" t="s">
        <v>35</v>
      </c>
      <c r="BI1645" s="4">
        <f t="shared" si="189"/>
        <v>103.83</v>
      </c>
    </row>
    <row r="1646" spans="9:61">
      <c r="I1646" s="24">
        <v>656</v>
      </c>
      <c r="J1646" s="46" t="str" cm="1">
        <f t="array" ref="J1646">_xlfn.IFS(I1646&gt;=750,"Low Risk",AND(I1646&gt;=650,I1646&lt;=749),"Medium Risk",I1646&lt;650,"High Risk")</f>
        <v>Medium Risk</v>
      </c>
      <c r="N1646" s="4"/>
      <c r="P1646" s="26">
        <v>47.86</v>
      </c>
      <c r="Q1646" s="4" t="str">
        <f t="shared" si="190"/>
        <v>Available</v>
      </c>
      <c r="Y1646" s="24" t="s">
        <v>3834</v>
      </c>
      <c r="Z1646" s="24" t="s">
        <v>24</v>
      </c>
      <c r="AA1646" s="84" t="str">
        <f t="shared" si="185"/>
        <v>Bikash Nayak</v>
      </c>
      <c r="AB1646" s="24">
        <v>38.97</v>
      </c>
      <c r="AG1646" s="24" t="s">
        <v>3834</v>
      </c>
      <c r="AH1646" s="4" t="str">
        <f t="shared" si="186"/>
        <v>01645</v>
      </c>
      <c r="AP1646" s="4"/>
      <c r="AU1646" s="24" t="s">
        <v>1426</v>
      </c>
      <c r="AV1646" s="46" t="str">
        <f t="shared" si="187"/>
        <v>Under Review</v>
      </c>
      <c r="BA1646" s="24" t="s">
        <v>3834</v>
      </c>
      <c r="BB1646" s="70" t="s">
        <v>524</v>
      </c>
      <c r="BC1646" s="4" t="str">
        <f t="shared" si="188"/>
        <v>Dhenkanal</v>
      </c>
      <c r="BE1646" s="4"/>
      <c r="BF1646" s="4"/>
      <c r="BG1646" s="24" t="s">
        <v>3834</v>
      </c>
      <c r="BH1646" s="24" t="s">
        <v>24</v>
      </c>
      <c r="BI1646" s="4">
        <f t="shared" si="189"/>
        <v>190.31</v>
      </c>
    </row>
    <row r="1647" spans="9:61">
      <c r="I1647" s="26">
        <v>631</v>
      </c>
      <c r="J1647" s="46" t="str" cm="1">
        <f t="array" ref="J1647">_xlfn.IFS(I1647&gt;=750,"Low Risk",AND(I1647&gt;=650,I1647&lt;=749),"Medium Risk",I1647&lt;650,"High Risk")</f>
        <v>High Risk</v>
      </c>
      <c r="N1647" s="4"/>
      <c r="P1647" s="24">
        <v>38.97</v>
      </c>
      <c r="Q1647" s="4" t="str">
        <f t="shared" si="190"/>
        <v>Available</v>
      </c>
      <c r="Y1647" s="26" t="s">
        <v>3835</v>
      </c>
      <c r="Z1647" s="26" t="s">
        <v>20</v>
      </c>
      <c r="AA1647" s="84" t="str">
        <f t="shared" si="185"/>
        <v>Anita Das</v>
      </c>
      <c r="AB1647" s="26">
        <v>94.17</v>
      </c>
      <c r="AG1647" s="26" t="s">
        <v>3835</v>
      </c>
      <c r="AH1647" s="4" t="str">
        <f t="shared" si="186"/>
        <v>01646</v>
      </c>
      <c r="AP1647" s="4"/>
      <c r="AU1647" s="26" t="s">
        <v>1377</v>
      </c>
      <c r="AV1647" s="46" t="str">
        <f t="shared" si="187"/>
        <v>Approved</v>
      </c>
      <c r="BA1647" s="26" t="s">
        <v>3835</v>
      </c>
      <c r="BB1647" s="71" t="s">
        <v>1116</v>
      </c>
      <c r="BC1647" s="4" t="str">
        <f t="shared" si="188"/>
        <v>Bhubaneswar</v>
      </c>
      <c r="BE1647" s="4"/>
      <c r="BF1647" s="4"/>
      <c r="BG1647" s="26" t="s">
        <v>3835</v>
      </c>
      <c r="BH1647" s="26" t="s">
        <v>20</v>
      </c>
      <c r="BI1647" s="4">
        <f t="shared" si="189"/>
        <v>104.66</v>
      </c>
    </row>
    <row r="1648" spans="9:61">
      <c r="I1648" s="24">
        <v>740</v>
      </c>
      <c r="J1648" s="46" t="str" cm="1">
        <f t="array" ref="J1648">_xlfn.IFS(I1648&gt;=750,"Low Risk",AND(I1648&gt;=650,I1648&lt;=749),"Medium Risk",I1648&lt;650,"High Risk")</f>
        <v>Medium Risk</v>
      </c>
      <c r="N1648" s="4"/>
      <c r="P1648" s="26">
        <v>94.17</v>
      </c>
      <c r="Q1648" s="4" t="str">
        <f t="shared" si="190"/>
        <v>Available</v>
      </c>
      <c r="Y1648" s="24" t="s">
        <v>3836</v>
      </c>
      <c r="Z1648" s="24" t="s">
        <v>41</v>
      </c>
      <c r="AA1648" s="84" t="str">
        <f t="shared" si="185"/>
        <v>Pooja Tripathi</v>
      </c>
      <c r="AB1648" s="24">
        <v>53.82</v>
      </c>
      <c r="AG1648" s="24" t="s">
        <v>3836</v>
      </c>
      <c r="AH1648" s="4" t="str">
        <f t="shared" si="186"/>
        <v>01647</v>
      </c>
      <c r="AP1648" s="4"/>
      <c r="AU1648" s="24" t="s">
        <v>1426</v>
      </c>
      <c r="AV1648" s="46" t="str">
        <f t="shared" si="187"/>
        <v>Under Review</v>
      </c>
      <c r="BA1648" s="24" t="s">
        <v>3836</v>
      </c>
      <c r="BB1648" s="70" t="s">
        <v>1074</v>
      </c>
      <c r="BC1648" s="4" t="str">
        <f t="shared" si="188"/>
        <v>Angul</v>
      </c>
      <c r="BE1648" s="4"/>
      <c r="BF1648" s="4"/>
      <c r="BG1648" s="24" t="s">
        <v>3836</v>
      </c>
      <c r="BH1648" s="24" t="s">
        <v>41</v>
      </c>
      <c r="BI1648" s="4">
        <f t="shared" si="189"/>
        <v>251.78</v>
      </c>
    </row>
    <row r="1649" spans="9:61">
      <c r="I1649" s="26">
        <v>576</v>
      </c>
      <c r="J1649" s="46" t="str" cm="1">
        <f t="array" ref="J1649">_xlfn.IFS(I1649&gt;=750,"Low Risk",AND(I1649&gt;=650,I1649&lt;=749),"Medium Risk",I1649&lt;650,"High Risk")</f>
        <v>High Risk</v>
      </c>
      <c r="N1649" s="4"/>
      <c r="P1649" s="24">
        <v>53.82</v>
      </c>
      <c r="Q1649" s="4" t="str">
        <f t="shared" si="190"/>
        <v>Available</v>
      </c>
      <c r="Y1649" s="26" t="s">
        <v>3837</v>
      </c>
      <c r="Z1649" s="26" t="s">
        <v>41</v>
      </c>
      <c r="AA1649" s="84" t="str">
        <f t="shared" si="185"/>
        <v>Pooja Tripathi</v>
      </c>
      <c r="AB1649" s="26">
        <v>30.53</v>
      </c>
      <c r="AG1649" s="26" t="s">
        <v>3837</v>
      </c>
      <c r="AH1649" s="4" t="str">
        <f t="shared" si="186"/>
        <v>01648</v>
      </c>
      <c r="AP1649" s="4"/>
      <c r="AU1649" s="26" t="s">
        <v>1377</v>
      </c>
      <c r="AV1649" s="46" t="str">
        <f t="shared" si="187"/>
        <v>Approved</v>
      </c>
      <c r="BA1649" s="26" t="s">
        <v>3837</v>
      </c>
      <c r="BB1649" s="71" t="s">
        <v>513</v>
      </c>
      <c r="BC1649" s="4" t="str">
        <f t="shared" si="188"/>
        <v>Angul</v>
      </c>
      <c r="BE1649" s="4"/>
      <c r="BF1649" s="4"/>
      <c r="BG1649" s="26" t="s">
        <v>3837</v>
      </c>
      <c r="BH1649" s="26" t="s">
        <v>41</v>
      </c>
      <c r="BI1649" s="4">
        <f t="shared" si="189"/>
        <v>251.78</v>
      </c>
    </row>
    <row r="1650" spans="9:61">
      <c r="I1650" s="24">
        <v>701</v>
      </c>
      <c r="J1650" s="46" t="str" cm="1">
        <f t="array" ref="J1650">_xlfn.IFS(I1650&gt;=750,"Low Risk",AND(I1650&gt;=650,I1650&lt;=749),"Medium Risk",I1650&lt;650,"High Risk")</f>
        <v>Medium Risk</v>
      </c>
      <c r="N1650" s="4"/>
      <c r="P1650" s="26">
        <v>30.53</v>
      </c>
      <c r="Q1650" s="4" t="str">
        <f t="shared" si="190"/>
        <v>Available</v>
      </c>
      <c r="Y1650" s="24" t="s">
        <v>3838</v>
      </c>
      <c r="Z1650" s="24" t="s">
        <v>32</v>
      </c>
      <c r="AA1650" s="84" t="str">
        <f t="shared" si="185"/>
        <v>Ramesh Behera</v>
      </c>
      <c r="AB1650" s="24">
        <v>5.47</v>
      </c>
      <c r="AG1650" s="24" t="s">
        <v>3838</v>
      </c>
      <c r="AH1650" s="4" t="str">
        <f t="shared" si="186"/>
        <v>01649</v>
      </c>
      <c r="AP1650" s="4"/>
      <c r="AU1650" s="24" t="s">
        <v>1386</v>
      </c>
      <c r="AV1650" s="46" t="str">
        <f t="shared" si="187"/>
        <v>Rejected</v>
      </c>
      <c r="BA1650" s="24" t="s">
        <v>3838</v>
      </c>
      <c r="BB1650" s="70" t="s">
        <v>779</v>
      </c>
      <c r="BC1650" s="4" t="str">
        <f t="shared" si="188"/>
        <v>Berhampur</v>
      </c>
      <c r="BE1650" s="4"/>
      <c r="BF1650" s="4"/>
      <c r="BG1650" s="24" t="s">
        <v>3838</v>
      </c>
      <c r="BH1650" s="24" t="s">
        <v>32</v>
      </c>
      <c r="BI1650" s="4">
        <f t="shared" si="189"/>
        <v>224.53</v>
      </c>
    </row>
    <row r="1651" spans="9:61">
      <c r="I1651" s="26">
        <v>881</v>
      </c>
      <c r="J1651" s="46" t="str" cm="1">
        <f t="array" ref="J1651">_xlfn.IFS(I1651&gt;=750,"Low Risk",AND(I1651&gt;=650,I1651&lt;=749),"Medium Risk",I1651&lt;650,"High Risk")</f>
        <v>Low Risk</v>
      </c>
      <c r="N1651" s="4"/>
      <c r="P1651" s="24">
        <v>5.47</v>
      </c>
      <c r="Q1651" s="4" t="str">
        <f t="shared" si="190"/>
        <v>Available</v>
      </c>
      <c r="Y1651" s="26" t="s">
        <v>3839</v>
      </c>
      <c r="Z1651" s="26" t="s">
        <v>35</v>
      </c>
      <c r="AA1651" s="84" t="str">
        <f t="shared" si="185"/>
        <v>Kavita Rath</v>
      </c>
      <c r="AB1651" s="26">
        <v>90.23</v>
      </c>
      <c r="AG1651" s="26" t="s">
        <v>3839</v>
      </c>
      <c r="AH1651" s="4" t="str">
        <f t="shared" si="186"/>
        <v>01650</v>
      </c>
      <c r="AP1651" s="4"/>
      <c r="AU1651" s="26" t="s">
        <v>1381</v>
      </c>
      <c r="AV1651" s="46" t="str">
        <f t="shared" si="187"/>
        <v>Rejected</v>
      </c>
      <c r="BA1651" s="26" t="s">
        <v>3839</v>
      </c>
      <c r="BB1651" s="71" t="s">
        <v>1351</v>
      </c>
      <c r="BC1651" s="4" t="str">
        <f t="shared" si="188"/>
        <v>Jharsuguda</v>
      </c>
      <c r="BE1651" s="4"/>
      <c r="BF1651" s="4"/>
      <c r="BG1651" s="26" t="s">
        <v>3839</v>
      </c>
      <c r="BH1651" s="26" t="s">
        <v>35</v>
      </c>
      <c r="BI1651" s="4">
        <f t="shared" si="189"/>
        <v>103.83</v>
      </c>
    </row>
    <row r="1652" spans="9:61">
      <c r="I1652" s="24">
        <v>818</v>
      </c>
      <c r="J1652" s="46" t="str" cm="1">
        <f t="array" ref="J1652">_xlfn.IFS(I1652&gt;=750,"Low Risk",AND(I1652&gt;=650,I1652&lt;=749),"Medium Risk",I1652&lt;650,"High Risk")</f>
        <v>Low Risk</v>
      </c>
      <c r="N1652" s="4"/>
      <c r="P1652" s="26">
        <v>90.23</v>
      </c>
      <c r="Q1652" s="4" t="str">
        <f t="shared" si="190"/>
        <v>Available</v>
      </c>
      <c r="Y1652" s="24" t="s">
        <v>3840</v>
      </c>
      <c r="Z1652" s="24" t="s">
        <v>38</v>
      </c>
      <c r="AA1652" s="84" t="str">
        <f t="shared" si="185"/>
        <v>Deepak Mishra</v>
      </c>
      <c r="AB1652" s="24">
        <v>99.55</v>
      </c>
      <c r="AG1652" s="24" t="s">
        <v>3840</v>
      </c>
      <c r="AH1652" s="4" t="str">
        <f t="shared" si="186"/>
        <v>01651</v>
      </c>
      <c r="AP1652" s="4"/>
      <c r="AU1652" s="24" t="s">
        <v>1377</v>
      </c>
      <c r="AV1652" s="46" t="str">
        <f t="shared" si="187"/>
        <v>Approved</v>
      </c>
      <c r="BA1652" s="24" t="s">
        <v>3840</v>
      </c>
      <c r="BB1652" s="70" t="s">
        <v>1263</v>
      </c>
      <c r="BC1652" s="4" t="str">
        <f t="shared" si="188"/>
        <v>Angul</v>
      </c>
      <c r="BE1652" s="4"/>
      <c r="BF1652" s="4"/>
      <c r="BG1652" s="24" t="s">
        <v>3840</v>
      </c>
      <c r="BH1652" s="24" t="s">
        <v>38</v>
      </c>
      <c r="BI1652" s="4">
        <f t="shared" si="189"/>
        <v>144.97999999999999</v>
      </c>
    </row>
    <row r="1653" spans="9:61">
      <c r="I1653" s="26">
        <v>659</v>
      </c>
      <c r="J1653" s="46" t="str" cm="1">
        <f t="array" ref="J1653">_xlfn.IFS(I1653&gt;=750,"Low Risk",AND(I1653&gt;=650,I1653&lt;=749),"Medium Risk",I1653&lt;650,"High Risk")</f>
        <v>Medium Risk</v>
      </c>
      <c r="N1653" s="4"/>
      <c r="P1653" s="24">
        <v>99.55</v>
      </c>
      <c r="Q1653" s="4" t="str">
        <f t="shared" si="190"/>
        <v>Available</v>
      </c>
      <c r="Y1653" s="26" t="s">
        <v>3841</v>
      </c>
      <c r="Z1653" s="26" t="s">
        <v>20</v>
      </c>
      <c r="AA1653" s="84" t="str">
        <f t="shared" si="185"/>
        <v>Anita Das</v>
      </c>
      <c r="AB1653" s="26">
        <v>1.82</v>
      </c>
      <c r="AG1653" s="26" t="s">
        <v>3841</v>
      </c>
      <c r="AH1653" s="4" t="str">
        <f t="shared" si="186"/>
        <v>01652</v>
      </c>
      <c r="AP1653" s="4"/>
      <c r="AU1653" s="26" t="s">
        <v>1386</v>
      </c>
      <c r="AV1653" s="46" t="str">
        <f t="shared" si="187"/>
        <v>Rejected</v>
      </c>
      <c r="BA1653" s="26" t="s">
        <v>3841</v>
      </c>
      <c r="BB1653" s="71" t="s">
        <v>716</v>
      </c>
      <c r="BC1653" s="4" t="str">
        <f t="shared" si="188"/>
        <v>Dhenkanal</v>
      </c>
      <c r="BE1653" s="4"/>
      <c r="BF1653" s="4"/>
      <c r="BG1653" s="26" t="s">
        <v>3841</v>
      </c>
      <c r="BH1653" s="26" t="s">
        <v>20</v>
      </c>
      <c r="BI1653" s="4">
        <f t="shared" si="189"/>
        <v>104.66</v>
      </c>
    </row>
    <row r="1654" spans="9:61">
      <c r="I1654" s="24">
        <v>608</v>
      </c>
      <c r="J1654" s="46" t="str" cm="1">
        <f t="array" ref="J1654">_xlfn.IFS(I1654&gt;=750,"Low Risk",AND(I1654&gt;=650,I1654&lt;=749),"Medium Risk",I1654&lt;650,"High Risk")</f>
        <v>High Risk</v>
      </c>
      <c r="N1654" s="4"/>
      <c r="P1654" s="26">
        <v>1.82</v>
      </c>
      <c r="Q1654" s="4" t="str">
        <f t="shared" si="190"/>
        <v>Available</v>
      </c>
      <c r="Y1654" s="24" t="s">
        <v>3842</v>
      </c>
      <c r="Z1654" s="24" t="s">
        <v>7</v>
      </c>
      <c r="AA1654" s="84" t="str">
        <f t="shared" si="185"/>
        <v>Rajesh Kumar</v>
      </c>
      <c r="AB1654" s="24">
        <v>55.12</v>
      </c>
      <c r="AG1654" s="24" t="s">
        <v>3842</v>
      </c>
      <c r="AH1654" s="4" t="str">
        <f t="shared" si="186"/>
        <v>01653</v>
      </c>
      <c r="AP1654" s="4"/>
      <c r="AU1654" s="24" t="s">
        <v>1377</v>
      </c>
      <c r="AV1654" s="46" t="str">
        <f t="shared" si="187"/>
        <v>Approved</v>
      </c>
      <c r="BA1654" s="24" t="s">
        <v>3842</v>
      </c>
      <c r="BB1654" s="70" t="s">
        <v>273</v>
      </c>
      <c r="BC1654" s="4" t="str">
        <f t="shared" si="188"/>
        <v>Cuttack</v>
      </c>
      <c r="BE1654" s="4"/>
      <c r="BF1654" s="4"/>
      <c r="BG1654" s="24" t="s">
        <v>3842</v>
      </c>
      <c r="BH1654" s="24" t="s">
        <v>7</v>
      </c>
      <c r="BI1654" s="4">
        <f t="shared" si="189"/>
        <v>209.86</v>
      </c>
    </row>
    <row r="1655" spans="9:61">
      <c r="I1655" s="26">
        <v>631</v>
      </c>
      <c r="J1655" s="46" t="str" cm="1">
        <f t="array" ref="J1655">_xlfn.IFS(I1655&gt;=750,"Low Risk",AND(I1655&gt;=650,I1655&lt;=749),"Medium Risk",I1655&lt;650,"High Risk")</f>
        <v>High Risk</v>
      </c>
      <c r="N1655" s="4"/>
      <c r="P1655" s="24">
        <v>55.12</v>
      </c>
      <c r="Q1655" s="4" t="str">
        <f t="shared" si="190"/>
        <v>Available</v>
      </c>
      <c r="Y1655" s="26" t="s">
        <v>3843</v>
      </c>
      <c r="Z1655" s="26" t="s">
        <v>24</v>
      </c>
      <c r="AA1655" s="84" t="str">
        <f t="shared" si="185"/>
        <v>Bikash Nayak</v>
      </c>
      <c r="AB1655" s="26">
        <v>28.72</v>
      </c>
      <c r="AG1655" s="26" t="s">
        <v>3843</v>
      </c>
      <c r="AH1655" s="4" t="str">
        <f t="shared" si="186"/>
        <v>01654</v>
      </c>
      <c r="AP1655" s="4"/>
      <c r="AU1655" s="26" t="s">
        <v>1377</v>
      </c>
      <c r="AV1655" s="46" t="str">
        <f t="shared" si="187"/>
        <v>Approved</v>
      </c>
      <c r="BA1655" s="26" t="s">
        <v>3843</v>
      </c>
      <c r="BB1655" s="71" t="s">
        <v>1005</v>
      </c>
      <c r="BC1655" s="4" t="str">
        <f t="shared" si="188"/>
        <v>Bhubaneswar</v>
      </c>
      <c r="BE1655" s="4"/>
      <c r="BF1655" s="4"/>
      <c r="BG1655" s="26" t="s">
        <v>3843</v>
      </c>
      <c r="BH1655" s="26" t="s">
        <v>24</v>
      </c>
      <c r="BI1655" s="4">
        <f t="shared" si="189"/>
        <v>190.31</v>
      </c>
    </row>
    <row r="1656" spans="9:61">
      <c r="I1656" s="24">
        <v>863</v>
      </c>
      <c r="J1656" s="46" t="str" cm="1">
        <f t="array" ref="J1656">_xlfn.IFS(I1656&gt;=750,"Low Risk",AND(I1656&gt;=650,I1656&lt;=749),"Medium Risk",I1656&lt;650,"High Risk")</f>
        <v>Low Risk</v>
      </c>
      <c r="N1656" s="4"/>
      <c r="P1656" s="26">
        <v>28.72</v>
      </c>
      <c r="Q1656" s="4" t="str">
        <f t="shared" si="190"/>
        <v>Available</v>
      </c>
      <c r="Y1656" s="24" t="s">
        <v>3844</v>
      </c>
      <c r="Z1656" s="24" t="s">
        <v>16</v>
      </c>
      <c r="AA1656" s="84" t="str">
        <f t="shared" si="185"/>
        <v>Suresh Panda</v>
      </c>
      <c r="AB1656" s="24">
        <v>8.77</v>
      </c>
      <c r="AG1656" s="24" t="s">
        <v>3844</v>
      </c>
      <c r="AH1656" s="4" t="str">
        <f t="shared" si="186"/>
        <v>01655</v>
      </c>
      <c r="AP1656" s="4"/>
      <c r="AU1656" s="24" t="s">
        <v>1386</v>
      </c>
      <c r="AV1656" s="46" t="str">
        <f t="shared" si="187"/>
        <v>Rejected</v>
      </c>
      <c r="BA1656" s="24" t="s">
        <v>3844</v>
      </c>
      <c r="BB1656" s="70" t="s">
        <v>1137</v>
      </c>
      <c r="BC1656" s="4" t="str">
        <f t="shared" si="188"/>
        <v>Dhenkanal</v>
      </c>
      <c r="BE1656" s="4"/>
      <c r="BF1656" s="4"/>
      <c r="BG1656" s="24" t="s">
        <v>3844</v>
      </c>
      <c r="BH1656" s="24" t="s">
        <v>16</v>
      </c>
      <c r="BI1656" s="4">
        <f t="shared" si="189"/>
        <v>197.62</v>
      </c>
    </row>
    <row r="1657" spans="9:61">
      <c r="I1657" s="26">
        <v>782</v>
      </c>
      <c r="J1657" s="46" t="str" cm="1">
        <f t="array" ref="J1657">_xlfn.IFS(I1657&gt;=750,"Low Risk",AND(I1657&gt;=650,I1657&lt;=749),"Medium Risk",I1657&lt;650,"High Risk")</f>
        <v>Low Risk</v>
      </c>
      <c r="N1657" s="4"/>
      <c r="P1657" s="24">
        <v>8.77</v>
      </c>
      <c r="Q1657" s="4" t="str">
        <f t="shared" si="190"/>
        <v>Available</v>
      </c>
      <c r="Y1657" s="26" t="s">
        <v>3845</v>
      </c>
      <c r="Z1657" s="26" t="s">
        <v>38</v>
      </c>
      <c r="AA1657" s="84" t="str">
        <f t="shared" si="185"/>
        <v>Deepak Mishra</v>
      </c>
      <c r="AB1657" s="26">
        <v>46.04</v>
      </c>
      <c r="AG1657" s="26" t="s">
        <v>3845</v>
      </c>
      <c r="AH1657" s="4" t="str">
        <f t="shared" si="186"/>
        <v>01656</v>
      </c>
      <c r="AP1657" s="4"/>
      <c r="AU1657" s="26" t="s">
        <v>1426</v>
      </c>
      <c r="AV1657" s="46" t="str">
        <f t="shared" si="187"/>
        <v>Under Review</v>
      </c>
      <c r="BA1657" s="26" t="s">
        <v>3845</v>
      </c>
      <c r="BB1657" s="71" t="s">
        <v>931</v>
      </c>
      <c r="BC1657" s="4" t="str">
        <f t="shared" si="188"/>
        <v>Sambalpur</v>
      </c>
      <c r="BE1657" s="4"/>
      <c r="BF1657" s="4"/>
      <c r="BG1657" s="26" t="s">
        <v>3845</v>
      </c>
      <c r="BH1657" s="26" t="s">
        <v>38</v>
      </c>
      <c r="BI1657" s="4">
        <f t="shared" si="189"/>
        <v>144.97999999999999</v>
      </c>
    </row>
    <row r="1658" spans="9:61">
      <c r="I1658" s="24">
        <v>652</v>
      </c>
      <c r="J1658" s="46" t="str" cm="1">
        <f t="array" ref="J1658">_xlfn.IFS(I1658&gt;=750,"Low Risk",AND(I1658&gt;=650,I1658&lt;=749),"Medium Risk",I1658&lt;650,"High Risk")</f>
        <v>Medium Risk</v>
      </c>
      <c r="N1658" s="4"/>
      <c r="P1658" s="26">
        <v>46.04</v>
      </c>
      <c r="Q1658" s="4" t="str">
        <f t="shared" si="190"/>
        <v>Available</v>
      </c>
      <c r="Y1658" s="24" t="s">
        <v>3846</v>
      </c>
      <c r="Z1658" s="24" t="s">
        <v>12</v>
      </c>
      <c r="AA1658" s="84" t="str">
        <f t="shared" si="185"/>
        <v>Priya Mohanty</v>
      </c>
      <c r="AB1658" s="24">
        <v>12.44</v>
      </c>
      <c r="AG1658" s="24" t="s">
        <v>3846</v>
      </c>
      <c r="AH1658" s="4" t="str">
        <f t="shared" si="186"/>
        <v>01657</v>
      </c>
      <c r="AP1658" s="4"/>
      <c r="AU1658" s="24" t="s">
        <v>1377</v>
      </c>
      <c r="AV1658" s="46" t="str">
        <f t="shared" si="187"/>
        <v>Approved</v>
      </c>
      <c r="BA1658" s="24" t="s">
        <v>3846</v>
      </c>
      <c r="BB1658" s="70" t="s">
        <v>1342</v>
      </c>
      <c r="BC1658" s="4" t="str">
        <f t="shared" si="188"/>
        <v>Bhubaneswar</v>
      </c>
      <c r="BE1658" s="4"/>
      <c r="BF1658" s="4"/>
      <c r="BG1658" s="24" t="s">
        <v>3846</v>
      </c>
      <c r="BH1658" s="24" t="s">
        <v>12</v>
      </c>
      <c r="BI1658" s="4">
        <f t="shared" si="189"/>
        <v>105.8</v>
      </c>
    </row>
    <row r="1659" spans="9:61">
      <c r="I1659" s="26">
        <v>770</v>
      </c>
      <c r="J1659" s="46" t="str" cm="1">
        <f t="array" ref="J1659">_xlfn.IFS(I1659&gt;=750,"Low Risk",AND(I1659&gt;=650,I1659&lt;=749),"Medium Risk",I1659&lt;650,"High Risk")</f>
        <v>Low Risk</v>
      </c>
      <c r="N1659" s="4"/>
      <c r="P1659" s="24">
        <v>12.44</v>
      </c>
      <c r="Q1659" s="4" t="str">
        <f t="shared" si="190"/>
        <v>Available</v>
      </c>
      <c r="Y1659" s="26" t="s">
        <v>3847</v>
      </c>
      <c r="Z1659" s="26" t="s">
        <v>41</v>
      </c>
      <c r="AA1659" s="84" t="str">
        <f t="shared" si="185"/>
        <v>Pooja Tripathi</v>
      </c>
      <c r="AB1659" s="26">
        <v>89.69</v>
      </c>
      <c r="AG1659" s="26" t="s">
        <v>3847</v>
      </c>
      <c r="AH1659" s="4" t="str">
        <f t="shared" si="186"/>
        <v>01658</v>
      </c>
      <c r="AP1659" s="4"/>
      <c r="AU1659" s="26" t="s">
        <v>1426</v>
      </c>
      <c r="AV1659" s="46" t="str">
        <f t="shared" si="187"/>
        <v>Under Review</v>
      </c>
      <c r="BA1659" s="26" t="s">
        <v>3847</v>
      </c>
      <c r="BB1659" s="71" t="s">
        <v>172</v>
      </c>
      <c r="BC1659" s="4" t="str">
        <f t="shared" si="188"/>
        <v>Jharsuguda</v>
      </c>
      <c r="BE1659" s="4"/>
      <c r="BF1659" s="4"/>
      <c r="BG1659" s="26" t="s">
        <v>3847</v>
      </c>
      <c r="BH1659" s="26" t="s">
        <v>41</v>
      </c>
      <c r="BI1659" s="4">
        <f t="shared" si="189"/>
        <v>251.78</v>
      </c>
    </row>
    <row r="1660" spans="9:61">
      <c r="I1660" s="24">
        <v>649</v>
      </c>
      <c r="J1660" s="46" t="str" cm="1">
        <f t="array" ref="J1660">_xlfn.IFS(I1660&gt;=750,"Low Risk",AND(I1660&gt;=650,I1660&lt;=749),"Medium Risk",I1660&lt;650,"High Risk")</f>
        <v>High Risk</v>
      </c>
      <c r="N1660" s="4"/>
      <c r="P1660" s="26">
        <v>89.69</v>
      </c>
      <c r="Q1660" s="4" t="str">
        <f t="shared" si="190"/>
        <v>Available</v>
      </c>
      <c r="Y1660" s="24" t="s">
        <v>3848</v>
      </c>
      <c r="Z1660" s="24" t="s">
        <v>28</v>
      </c>
      <c r="AA1660" s="84" t="str">
        <f t="shared" si="185"/>
        <v>Sunita Sahu</v>
      </c>
      <c r="AB1660" s="24">
        <v>98.14</v>
      </c>
      <c r="AG1660" s="24" t="s">
        <v>3848</v>
      </c>
      <c r="AH1660" s="4" t="str">
        <f t="shared" si="186"/>
        <v>01659</v>
      </c>
      <c r="AP1660" s="4"/>
      <c r="AU1660" s="24" t="s">
        <v>1377</v>
      </c>
      <c r="AV1660" s="46" t="str">
        <f t="shared" si="187"/>
        <v>Approved</v>
      </c>
      <c r="BA1660" s="24" t="s">
        <v>3848</v>
      </c>
      <c r="BB1660" s="70" t="s">
        <v>990</v>
      </c>
      <c r="BC1660" s="4" t="str">
        <f t="shared" si="188"/>
        <v>Balasore</v>
      </c>
      <c r="BE1660" s="4"/>
      <c r="BF1660" s="4"/>
      <c r="BG1660" s="24" t="s">
        <v>3848</v>
      </c>
      <c r="BH1660" s="24" t="s">
        <v>28</v>
      </c>
      <c r="BI1660" s="4">
        <f t="shared" si="189"/>
        <v>162.30000000000001</v>
      </c>
    </row>
    <row r="1661" spans="9:61">
      <c r="I1661" s="26">
        <v>580</v>
      </c>
      <c r="J1661" s="46" t="str" cm="1">
        <f t="array" ref="J1661">_xlfn.IFS(I1661&gt;=750,"Low Risk",AND(I1661&gt;=650,I1661&lt;=749),"Medium Risk",I1661&lt;650,"High Risk")</f>
        <v>High Risk</v>
      </c>
      <c r="N1661" s="4"/>
      <c r="P1661" s="24">
        <v>98.14</v>
      </c>
      <c r="Q1661" s="4" t="str">
        <f t="shared" si="190"/>
        <v>Available</v>
      </c>
      <c r="Y1661" s="26" t="s">
        <v>3850</v>
      </c>
      <c r="Z1661" s="26" t="s">
        <v>28</v>
      </c>
      <c r="AA1661" s="84" t="str">
        <f t="shared" si="185"/>
        <v>Sunita Sahu</v>
      </c>
      <c r="AB1661" s="26">
        <v>4.4800000000000004</v>
      </c>
      <c r="AG1661" s="26" t="s">
        <v>3850</v>
      </c>
      <c r="AH1661" s="4" t="str">
        <f t="shared" si="186"/>
        <v>01660</v>
      </c>
      <c r="AP1661" s="4"/>
      <c r="AU1661" s="26" t="s">
        <v>1377</v>
      </c>
      <c r="AV1661" s="46" t="str">
        <f t="shared" si="187"/>
        <v>Approved</v>
      </c>
      <c r="BA1661" s="26" t="s">
        <v>3850</v>
      </c>
      <c r="BB1661" s="71" t="s">
        <v>116</v>
      </c>
      <c r="BC1661" s="4" t="str">
        <f t="shared" si="188"/>
        <v>Cuttack</v>
      </c>
      <c r="BE1661" s="4"/>
      <c r="BF1661" s="4"/>
      <c r="BG1661" s="26" t="s">
        <v>3850</v>
      </c>
      <c r="BH1661" s="26" t="s">
        <v>28</v>
      </c>
      <c r="BI1661" s="4">
        <f t="shared" si="189"/>
        <v>162.30000000000001</v>
      </c>
    </row>
    <row r="1662" spans="9:61">
      <c r="I1662" s="24">
        <v>729</v>
      </c>
      <c r="J1662" s="46" t="str" cm="1">
        <f t="array" ref="J1662">_xlfn.IFS(I1662&gt;=750,"Low Risk",AND(I1662&gt;=650,I1662&lt;=749),"Medium Risk",I1662&lt;650,"High Risk")</f>
        <v>Medium Risk</v>
      </c>
      <c r="N1662" s="4"/>
      <c r="P1662" s="26">
        <v>4.4800000000000004</v>
      </c>
      <c r="Q1662" s="4" t="str">
        <f t="shared" si="190"/>
        <v>Available</v>
      </c>
      <c r="Y1662" s="24" t="s">
        <v>3851</v>
      </c>
      <c r="Z1662" s="24" t="s">
        <v>35</v>
      </c>
      <c r="AA1662" s="84" t="str">
        <f t="shared" si="185"/>
        <v>Kavita Rath</v>
      </c>
      <c r="AB1662" s="24">
        <v>63.94</v>
      </c>
      <c r="AG1662" s="24" t="s">
        <v>3851</v>
      </c>
      <c r="AH1662" s="4" t="str">
        <f t="shared" si="186"/>
        <v>01661</v>
      </c>
      <c r="AP1662" s="4"/>
      <c r="AU1662" s="24" t="s">
        <v>1386</v>
      </c>
      <c r="AV1662" s="46" t="str">
        <f t="shared" si="187"/>
        <v>Rejected</v>
      </c>
      <c r="BA1662" s="24" t="s">
        <v>3851</v>
      </c>
      <c r="BB1662" s="70" t="s">
        <v>1285</v>
      </c>
      <c r="BC1662" s="4" t="str">
        <f t="shared" si="188"/>
        <v>Rourkela</v>
      </c>
      <c r="BE1662" s="4"/>
      <c r="BF1662" s="4"/>
      <c r="BG1662" s="24" t="s">
        <v>3851</v>
      </c>
      <c r="BH1662" s="24" t="s">
        <v>35</v>
      </c>
      <c r="BI1662" s="4">
        <f t="shared" si="189"/>
        <v>103.83</v>
      </c>
    </row>
    <row r="1663" spans="9:61">
      <c r="I1663" s="26">
        <v>728</v>
      </c>
      <c r="J1663" s="46" t="str" cm="1">
        <f t="array" ref="J1663">_xlfn.IFS(I1663&gt;=750,"Low Risk",AND(I1663&gt;=650,I1663&lt;=749),"Medium Risk",I1663&lt;650,"High Risk")</f>
        <v>Medium Risk</v>
      </c>
      <c r="N1663" s="4"/>
      <c r="P1663" s="24">
        <v>63.94</v>
      </c>
      <c r="Q1663" s="4" t="str">
        <f t="shared" si="190"/>
        <v>Available</v>
      </c>
      <c r="Y1663" s="26" t="s">
        <v>3852</v>
      </c>
      <c r="Z1663" s="26" t="s">
        <v>38</v>
      </c>
      <c r="AA1663" s="84" t="str">
        <f t="shared" si="185"/>
        <v>Deepak Mishra</v>
      </c>
      <c r="AB1663" s="26">
        <v>84.9</v>
      </c>
      <c r="AG1663" s="26" t="s">
        <v>3852</v>
      </c>
      <c r="AH1663" s="4" t="str">
        <f t="shared" si="186"/>
        <v>01662</v>
      </c>
      <c r="AP1663" s="4"/>
      <c r="AU1663" s="26" t="s">
        <v>1377</v>
      </c>
      <c r="AV1663" s="46" t="str">
        <f t="shared" si="187"/>
        <v>Approved</v>
      </c>
      <c r="BA1663" s="26" t="s">
        <v>3852</v>
      </c>
      <c r="BB1663" s="71" t="s">
        <v>383</v>
      </c>
      <c r="BC1663" s="4" t="str">
        <f t="shared" si="188"/>
        <v>Rourkela</v>
      </c>
      <c r="BE1663" s="4"/>
      <c r="BF1663" s="4"/>
      <c r="BG1663" s="26" t="s">
        <v>3852</v>
      </c>
      <c r="BH1663" s="26" t="s">
        <v>38</v>
      </c>
      <c r="BI1663" s="4">
        <f t="shared" si="189"/>
        <v>144.97999999999999</v>
      </c>
    </row>
    <row r="1664" spans="9:61">
      <c r="I1664" s="24">
        <v>564</v>
      </c>
      <c r="J1664" s="46" t="str" cm="1">
        <f t="array" ref="J1664">_xlfn.IFS(I1664&gt;=750,"Low Risk",AND(I1664&gt;=650,I1664&lt;=749),"Medium Risk",I1664&lt;650,"High Risk")</f>
        <v>High Risk</v>
      </c>
      <c r="N1664" s="4"/>
      <c r="P1664" s="26">
        <v>84.9</v>
      </c>
      <c r="Q1664" s="4" t="str">
        <f t="shared" si="190"/>
        <v>Available</v>
      </c>
      <c r="Y1664" s="24" t="s">
        <v>3853</v>
      </c>
      <c r="Z1664" s="24" t="s">
        <v>28</v>
      </c>
      <c r="AA1664" s="84" t="str">
        <f t="shared" si="185"/>
        <v>Sunita Sahu</v>
      </c>
      <c r="AB1664" s="24">
        <v>23.93</v>
      </c>
      <c r="AG1664" s="24" t="s">
        <v>3853</v>
      </c>
      <c r="AH1664" s="4" t="str">
        <f t="shared" si="186"/>
        <v>01663</v>
      </c>
      <c r="AP1664" s="4"/>
      <c r="AU1664" s="24" t="s">
        <v>1386</v>
      </c>
      <c r="AV1664" s="46" t="str">
        <f t="shared" si="187"/>
        <v>Rejected</v>
      </c>
      <c r="BA1664" s="24" t="s">
        <v>3853</v>
      </c>
      <c r="BB1664" s="70" t="s">
        <v>789</v>
      </c>
      <c r="BC1664" s="4" t="str">
        <f t="shared" si="188"/>
        <v>Sambalpur</v>
      </c>
      <c r="BE1664" s="4"/>
      <c r="BF1664" s="4"/>
      <c r="BG1664" s="24" t="s">
        <v>3853</v>
      </c>
      <c r="BH1664" s="24" t="s">
        <v>28</v>
      </c>
      <c r="BI1664" s="4">
        <f t="shared" si="189"/>
        <v>162.30000000000001</v>
      </c>
    </row>
    <row r="1665" spans="9:61">
      <c r="I1665" s="26">
        <v>872</v>
      </c>
      <c r="J1665" s="46" t="str" cm="1">
        <f t="array" ref="J1665">_xlfn.IFS(I1665&gt;=750,"Low Risk",AND(I1665&gt;=650,I1665&lt;=749),"Medium Risk",I1665&lt;650,"High Risk")</f>
        <v>Low Risk</v>
      </c>
      <c r="N1665" s="4"/>
      <c r="P1665" s="24">
        <v>23.93</v>
      </c>
      <c r="Q1665" s="4" t="str">
        <f t="shared" si="190"/>
        <v>Available</v>
      </c>
      <c r="Y1665" s="26" t="s">
        <v>3854</v>
      </c>
      <c r="Z1665" s="26" t="s">
        <v>16</v>
      </c>
      <c r="AA1665" s="84" t="str">
        <f t="shared" si="185"/>
        <v>Suresh Panda</v>
      </c>
      <c r="AB1665" s="26">
        <v>38.74</v>
      </c>
      <c r="AG1665" s="26" t="s">
        <v>3854</v>
      </c>
      <c r="AH1665" s="4" t="str">
        <f t="shared" si="186"/>
        <v>01664</v>
      </c>
      <c r="AP1665" s="4"/>
      <c r="AU1665" s="26" t="s">
        <v>1377</v>
      </c>
      <c r="AV1665" s="46" t="str">
        <f t="shared" si="187"/>
        <v>Approved</v>
      </c>
      <c r="BA1665" s="26" t="s">
        <v>3854</v>
      </c>
      <c r="BB1665" s="71" t="s">
        <v>1312</v>
      </c>
      <c r="BC1665" s="4" t="str">
        <f t="shared" si="188"/>
        <v>Angul</v>
      </c>
      <c r="BE1665" s="4"/>
      <c r="BF1665" s="4"/>
      <c r="BG1665" s="26" t="s">
        <v>3854</v>
      </c>
      <c r="BH1665" s="26" t="s">
        <v>16</v>
      </c>
      <c r="BI1665" s="4">
        <f t="shared" si="189"/>
        <v>197.62</v>
      </c>
    </row>
    <row r="1666" spans="9:61">
      <c r="I1666" s="24">
        <v>657</v>
      </c>
      <c r="J1666" s="46" t="str" cm="1">
        <f t="array" ref="J1666">_xlfn.IFS(I1666&gt;=750,"Low Risk",AND(I1666&gt;=650,I1666&lt;=749),"Medium Risk",I1666&lt;650,"High Risk")</f>
        <v>Medium Risk</v>
      </c>
      <c r="N1666" s="4"/>
      <c r="P1666" s="26">
        <v>38.74</v>
      </c>
      <c r="Q1666" s="4" t="str">
        <f t="shared" si="190"/>
        <v>Available</v>
      </c>
      <c r="Y1666" s="24" t="s">
        <v>3855</v>
      </c>
      <c r="Z1666" s="24" t="s">
        <v>38</v>
      </c>
      <c r="AA1666" s="84" t="str">
        <f t="shared" si="185"/>
        <v>Deepak Mishra</v>
      </c>
      <c r="AB1666" s="24">
        <v>33.51</v>
      </c>
      <c r="AG1666" s="24" t="s">
        <v>3855</v>
      </c>
      <c r="AH1666" s="4" t="str">
        <f t="shared" si="186"/>
        <v>01665</v>
      </c>
      <c r="AP1666" s="4"/>
      <c r="AU1666" s="24" t="s">
        <v>1377</v>
      </c>
      <c r="AV1666" s="46" t="str">
        <f t="shared" si="187"/>
        <v>Approved</v>
      </c>
      <c r="BA1666" s="24" t="s">
        <v>3855</v>
      </c>
      <c r="BB1666" s="70" t="s">
        <v>1016</v>
      </c>
      <c r="BC1666" s="4" t="str">
        <f t="shared" si="188"/>
        <v>Sambalpur</v>
      </c>
      <c r="BE1666" s="4"/>
      <c r="BF1666" s="4"/>
      <c r="BG1666" s="24" t="s">
        <v>3855</v>
      </c>
      <c r="BH1666" s="24" t="s">
        <v>38</v>
      </c>
      <c r="BI1666" s="4">
        <f t="shared" si="189"/>
        <v>144.97999999999999</v>
      </c>
    </row>
    <row r="1667" spans="9:61">
      <c r="I1667" s="26">
        <v>837</v>
      </c>
      <c r="J1667" s="46" t="str" cm="1">
        <f t="array" ref="J1667">_xlfn.IFS(I1667&gt;=750,"Low Risk",AND(I1667&gt;=650,I1667&lt;=749),"Medium Risk",I1667&lt;650,"High Risk")</f>
        <v>Low Risk</v>
      </c>
      <c r="N1667" s="4"/>
      <c r="P1667" s="24">
        <v>33.51</v>
      </c>
      <c r="Q1667" s="4" t="str">
        <f t="shared" si="190"/>
        <v>Available</v>
      </c>
      <c r="Y1667" s="26" t="s">
        <v>3857</v>
      </c>
      <c r="Z1667" s="26" t="s">
        <v>16</v>
      </c>
      <c r="AA1667" s="84" t="str">
        <f t="shared" ref="AA1667:AA1730" si="191">VLOOKUP(Z1667,$W$2:$X$11,2,FALSE)</f>
        <v>Suresh Panda</v>
      </c>
      <c r="AB1667" s="26">
        <v>94.52</v>
      </c>
      <c r="AG1667" s="26" t="s">
        <v>3857</v>
      </c>
      <c r="AH1667" s="4" t="str">
        <f t="shared" ref="AH1667:AH1730" si="192">RIGHT(AG1667,5)</f>
        <v>01666</v>
      </c>
      <c r="AP1667" s="4"/>
      <c r="AU1667" s="26" t="s">
        <v>1377</v>
      </c>
      <c r="AV1667" s="46" t="str">
        <f t="shared" ref="AV1667:AV1730" si="193">PROPER(TRIM(AU1667))</f>
        <v>Approved</v>
      </c>
      <c r="BA1667" s="26" t="s">
        <v>3857</v>
      </c>
      <c r="BB1667" s="71" t="s">
        <v>1077</v>
      </c>
      <c r="BC1667" s="4" t="str">
        <f t="shared" ref="BC1667:BC1730" si="194">VLOOKUP(BB1667,$AY$2:$AZ$501,2,FALSE)</f>
        <v>Rourkela</v>
      </c>
      <c r="BE1667" s="4"/>
      <c r="BF1667" s="4"/>
      <c r="BG1667" s="26" t="s">
        <v>3857</v>
      </c>
      <c r="BH1667" s="26" t="s">
        <v>16</v>
      </c>
      <c r="BI1667" s="4">
        <f t="shared" ref="BI1667:BI1730" si="195">VLOOKUP(BH1667,$BE$2:$BF$11,2,FALSE)</f>
        <v>197.62</v>
      </c>
    </row>
    <row r="1668" spans="9:61">
      <c r="I1668" s="24">
        <v>791</v>
      </c>
      <c r="J1668" s="46" t="str" cm="1">
        <f t="array" ref="J1668">_xlfn.IFS(I1668&gt;=750,"Low Risk",AND(I1668&gt;=650,I1668&lt;=749),"Medium Risk",I1668&lt;650,"High Risk")</f>
        <v>Low Risk</v>
      </c>
      <c r="N1668" s="4"/>
      <c r="P1668" s="26">
        <v>94.52</v>
      </c>
      <c r="Q1668" s="4" t="str">
        <f t="shared" si="190"/>
        <v>Available</v>
      </c>
      <c r="Y1668" s="24" t="s">
        <v>3858</v>
      </c>
      <c r="Z1668" s="24" t="s">
        <v>16</v>
      </c>
      <c r="AA1668" s="84" t="str">
        <f t="shared" si="191"/>
        <v>Suresh Panda</v>
      </c>
      <c r="AB1668" s="24">
        <v>46.81</v>
      </c>
      <c r="AG1668" s="24" t="s">
        <v>3858</v>
      </c>
      <c r="AH1668" s="4" t="str">
        <f t="shared" si="192"/>
        <v>01667</v>
      </c>
      <c r="AP1668" s="4"/>
      <c r="AU1668" s="24" t="s">
        <v>1377</v>
      </c>
      <c r="AV1668" s="46" t="str">
        <f t="shared" si="193"/>
        <v>Approved</v>
      </c>
      <c r="BA1668" s="24" t="s">
        <v>3858</v>
      </c>
      <c r="BB1668" s="70" t="s">
        <v>563</v>
      </c>
      <c r="BC1668" s="4" t="str">
        <f t="shared" si="194"/>
        <v>Puri</v>
      </c>
      <c r="BE1668" s="4"/>
      <c r="BF1668" s="4"/>
      <c r="BG1668" s="24" t="s">
        <v>3858</v>
      </c>
      <c r="BH1668" s="24" t="s">
        <v>16</v>
      </c>
      <c r="BI1668" s="4">
        <f t="shared" si="195"/>
        <v>197.62</v>
      </c>
    </row>
    <row r="1669" spans="9:61">
      <c r="I1669" s="26">
        <v>849</v>
      </c>
      <c r="J1669" s="46" t="str" cm="1">
        <f t="array" ref="J1669">_xlfn.IFS(I1669&gt;=750,"Low Risk",AND(I1669&gt;=650,I1669&lt;=749),"Medium Risk",I1669&lt;650,"High Risk")</f>
        <v>Low Risk</v>
      </c>
      <c r="N1669" s="4"/>
      <c r="P1669" s="24">
        <v>46.81</v>
      </c>
      <c r="Q1669" s="4" t="str">
        <f t="shared" si="190"/>
        <v>Available</v>
      </c>
      <c r="Y1669" s="26" t="s">
        <v>3860</v>
      </c>
      <c r="Z1669" s="26" t="s">
        <v>7</v>
      </c>
      <c r="AA1669" s="84" t="str">
        <f t="shared" si="191"/>
        <v>Rajesh Kumar</v>
      </c>
      <c r="AB1669" s="26">
        <v>54.16</v>
      </c>
      <c r="AG1669" s="26" t="s">
        <v>3860</v>
      </c>
      <c r="AH1669" s="4" t="str">
        <f t="shared" si="192"/>
        <v>01668</v>
      </c>
      <c r="AP1669" s="4"/>
      <c r="AU1669" s="26" t="s">
        <v>1386</v>
      </c>
      <c r="AV1669" s="46" t="str">
        <f t="shared" si="193"/>
        <v>Rejected</v>
      </c>
      <c r="BA1669" s="26" t="s">
        <v>3860</v>
      </c>
      <c r="BB1669" s="71" t="s">
        <v>1332</v>
      </c>
      <c r="BC1669" s="4" t="str">
        <f t="shared" si="194"/>
        <v>Bhubaneswar</v>
      </c>
      <c r="BE1669" s="4"/>
      <c r="BF1669" s="4"/>
      <c r="BG1669" s="26" t="s">
        <v>3860</v>
      </c>
      <c r="BH1669" s="26" t="s">
        <v>7</v>
      </c>
      <c r="BI1669" s="4">
        <f t="shared" si="195"/>
        <v>209.86</v>
      </c>
    </row>
    <row r="1670" spans="9:61">
      <c r="I1670" s="24">
        <v>790</v>
      </c>
      <c r="J1670" s="46" t="str" cm="1">
        <f t="array" ref="J1670">_xlfn.IFS(I1670&gt;=750,"Low Risk",AND(I1670&gt;=650,I1670&lt;=749),"Medium Risk",I1670&lt;650,"High Risk")</f>
        <v>Low Risk</v>
      </c>
      <c r="N1670" s="4"/>
      <c r="P1670" s="26">
        <v>54.16</v>
      </c>
      <c r="Q1670" s="4" t="str">
        <f t="shared" ref="Q1670:Q1733" si="196">IF(ISBLANK(P1670),"missing","Available")</f>
        <v>Available</v>
      </c>
      <c r="Y1670" s="24" t="s">
        <v>3861</v>
      </c>
      <c r="Z1670" s="24" t="s">
        <v>35</v>
      </c>
      <c r="AA1670" s="84" t="str">
        <f t="shared" si="191"/>
        <v>Kavita Rath</v>
      </c>
      <c r="AB1670" s="24">
        <v>76.94</v>
      </c>
      <c r="AG1670" s="24" t="s">
        <v>3861</v>
      </c>
      <c r="AH1670" s="4" t="str">
        <f t="shared" si="192"/>
        <v>01669</v>
      </c>
      <c r="AP1670" s="4"/>
      <c r="AU1670" s="24" t="s">
        <v>1386</v>
      </c>
      <c r="AV1670" s="46" t="str">
        <f t="shared" si="193"/>
        <v>Rejected</v>
      </c>
      <c r="BA1670" s="24" t="s">
        <v>3861</v>
      </c>
      <c r="BB1670" s="70" t="s">
        <v>268</v>
      </c>
      <c r="BC1670" s="4" t="str">
        <f t="shared" si="194"/>
        <v>Puri</v>
      </c>
      <c r="BE1670" s="4"/>
      <c r="BF1670" s="4"/>
      <c r="BG1670" s="24" t="s">
        <v>3861</v>
      </c>
      <c r="BH1670" s="24" t="s">
        <v>35</v>
      </c>
      <c r="BI1670" s="4">
        <f t="shared" si="195"/>
        <v>103.83</v>
      </c>
    </row>
    <row r="1671" spans="9:61">
      <c r="I1671" s="26">
        <v>763</v>
      </c>
      <c r="J1671" s="46" t="str" cm="1">
        <f t="array" ref="J1671">_xlfn.IFS(I1671&gt;=750,"Low Risk",AND(I1671&gt;=650,I1671&lt;=749),"Medium Risk",I1671&lt;650,"High Risk")</f>
        <v>Low Risk</v>
      </c>
      <c r="N1671" s="4"/>
      <c r="P1671" s="24">
        <v>76.94</v>
      </c>
      <c r="Q1671" s="4" t="str">
        <f t="shared" si="196"/>
        <v>Available</v>
      </c>
      <c r="Y1671" s="26" t="s">
        <v>3862</v>
      </c>
      <c r="Z1671" s="26" t="s">
        <v>16</v>
      </c>
      <c r="AA1671" s="84" t="str">
        <f t="shared" si="191"/>
        <v>Suresh Panda</v>
      </c>
      <c r="AB1671" s="26">
        <v>81.77</v>
      </c>
      <c r="AG1671" s="26" t="s">
        <v>3862</v>
      </c>
      <c r="AH1671" s="4" t="str">
        <f t="shared" si="192"/>
        <v>01670</v>
      </c>
      <c r="AP1671" s="4"/>
      <c r="AU1671" s="26" t="s">
        <v>1377</v>
      </c>
      <c r="AV1671" s="46" t="str">
        <f t="shared" si="193"/>
        <v>Approved</v>
      </c>
      <c r="BA1671" s="26" t="s">
        <v>3862</v>
      </c>
      <c r="BB1671" s="71" t="s">
        <v>950</v>
      </c>
      <c r="BC1671" s="4" t="str">
        <f t="shared" si="194"/>
        <v>Cuttack</v>
      </c>
      <c r="BE1671" s="4"/>
      <c r="BF1671" s="4"/>
      <c r="BG1671" s="26" t="s">
        <v>3862</v>
      </c>
      <c r="BH1671" s="26" t="s">
        <v>16</v>
      </c>
      <c r="BI1671" s="4">
        <f t="shared" si="195"/>
        <v>197.62</v>
      </c>
    </row>
    <row r="1672" spans="9:61">
      <c r="I1672" s="24">
        <v>868</v>
      </c>
      <c r="J1672" s="46" t="str" cm="1">
        <f t="array" ref="J1672">_xlfn.IFS(I1672&gt;=750,"Low Risk",AND(I1672&gt;=650,I1672&lt;=749),"Medium Risk",I1672&lt;650,"High Risk")</f>
        <v>Low Risk</v>
      </c>
      <c r="N1672" s="4"/>
      <c r="P1672" s="26">
        <v>81.77</v>
      </c>
      <c r="Q1672" s="4" t="str">
        <f t="shared" si="196"/>
        <v>Available</v>
      </c>
      <c r="Y1672" s="24" t="s">
        <v>3863</v>
      </c>
      <c r="Z1672" s="24" t="s">
        <v>20</v>
      </c>
      <c r="AA1672" s="84" t="str">
        <f t="shared" si="191"/>
        <v>Anita Das</v>
      </c>
      <c r="AB1672" s="24">
        <v>65.27</v>
      </c>
      <c r="AG1672" s="24" t="s">
        <v>3863</v>
      </c>
      <c r="AH1672" s="4" t="str">
        <f t="shared" si="192"/>
        <v>01671</v>
      </c>
      <c r="AP1672" s="4"/>
      <c r="AU1672" s="24" t="s">
        <v>1377</v>
      </c>
      <c r="AV1672" s="46" t="str">
        <f t="shared" si="193"/>
        <v>Approved</v>
      </c>
      <c r="BA1672" s="24" t="s">
        <v>3863</v>
      </c>
      <c r="BB1672" s="70" t="s">
        <v>912</v>
      </c>
      <c r="BC1672" s="4" t="str">
        <f t="shared" si="194"/>
        <v>Bhubaneswar</v>
      </c>
      <c r="BE1672" s="4"/>
      <c r="BF1672" s="4"/>
      <c r="BG1672" s="24" t="s">
        <v>3863</v>
      </c>
      <c r="BH1672" s="24" t="s">
        <v>20</v>
      </c>
      <c r="BI1672" s="4">
        <f t="shared" si="195"/>
        <v>104.66</v>
      </c>
    </row>
    <row r="1673" spans="9:61">
      <c r="I1673" s="26">
        <v>844</v>
      </c>
      <c r="J1673" s="46" t="str" cm="1">
        <f t="array" ref="J1673">_xlfn.IFS(I1673&gt;=750,"Low Risk",AND(I1673&gt;=650,I1673&lt;=749),"Medium Risk",I1673&lt;650,"High Risk")</f>
        <v>Low Risk</v>
      </c>
      <c r="N1673" s="4"/>
      <c r="P1673" s="24">
        <v>65.27</v>
      </c>
      <c r="Q1673" s="4" t="str">
        <f t="shared" si="196"/>
        <v>Available</v>
      </c>
      <c r="Y1673" s="26" t="s">
        <v>3864</v>
      </c>
      <c r="Z1673" s="26" t="s">
        <v>35</v>
      </c>
      <c r="AA1673" s="84" t="str">
        <f t="shared" si="191"/>
        <v>Kavita Rath</v>
      </c>
      <c r="AB1673" s="26">
        <v>84.3</v>
      </c>
      <c r="AG1673" s="26" t="s">
        <v>3864</v>
      </c>
      <c r="AH1673" s="4" t="str">
        <f t="shared" si="192"/>
        <v>01672</v>
      </c>
      <c r="AP1673" s="4"/>
      <c r="AU1673" s="26" t="s">
        <v>1377</v>
      </c>
      <c r="AV1673" s="46" t="str">
        <f t="shared" si="193"/>
        <v>Approved</v>
      </c>
      <c r="BA1673" s="26" t="s">
        <v>3864</v>
      </c>
      <c r="BB1673" s="71" t="s">
        <v>642</v>
      </c>
      <c r="BC1673" s="4" t="str">
        <f t="shared" si="194"/>
        <v>Rourkela</v>
      </c>
      <c r="BE1673" s="4"/>
      <c r="BF1673" s="4"/>
      <c r="BG1673" s="26" t="s">
        <v>3864</v>
      </c>
      <c r="BH1673" s="26" t="s">
        <v>35</v>
      </c>
      <c r="BI1673" s="4">
        <f t="shared" si="195"/>
        <v>103.83</v>
      </c>
    </row>
    <row r="1674" spans="9:61">
      <c r="I1674" s="24">
        <v>754</v>
      </c>
      <c r="J1674" s="46" t="str" cm="1">
        <f t="array" ref="J1674">_xlfn.IFS(I1674&gt;=750,"Low Risk",AND(I1674&gt;=650,I1674&lt;=749),"Medium Risk",I1674&lt;650,"High Risk")</f>
        <v>Low Risk</v>
      </c>
      <c r="N1674" s="4"/>
      <c r="P1674" s="26">
        <v>84.3</v>
      </c>
      <c r="Q1674" s="4" t="str">
        <f t="shared" si="196"/>
        <v>Available</v>
      </c>
      <c r="Y1674" s="24" t="s">
        <v>3865</v>
      </c>
      <c r="Z1674" s="24" t="s">
        <v>16</v>
      </c>
      <c r="AA1674" s="84" t="str">
        <f t="shared" si="191"/>
        <v>Suresh Panda</v>
      </c>
      <c r="AB1674" s="24">
        <v>17.14</v>
      </c>
      <c r="AG1674" s="24" t="s">
        <v>3865</v>
      </c>
      <c r="AH1674" s="4" t="str">
        <f t="shared" si="192"/>
        <v>01673</v>
      </c>
      <c r="AP1674" s="4"/>
      <c r="AU1674" s="24" t="s">
        <v>1377</v>
      </c>
      <c r="AV1674" s="46" t="str">
        <f t="shared" si="193"/>
        <v>Approved</v>
      </c>
      <c r="BA1674" s="24" t="s">
        <v>3865</v>
      </c>
      <c r="BB1674" s="70" t="s">
        <v>350</v>
      </c>
      <c r="BC1674" s="4" t="str">
        <f t="shared" si="194"/>
        <v>Sambalpur</v>
      </c>
      <c r="BE1674" s="4"/>
      <c r="BF1674" s="4"/>
      <c r="BG1674" s="24" t="s">
        <v>3865</v>
      </c>
      <c r="BH1674" s="24" t="s">
        <v>16</v>
      </c>
      <c r="BI1674" s="4">
        <f t="shared" si="195"/>
        <v>197.62</v>
      </c>
    </row>
    <row r="1675" spans="9:61">
      <c r="I1675" s="26">
        <v>897</v>
      </c>
      <c r="J1675" s="46" t="str" cm="1">
        <f t="array" ref="J1675">_xlfn.IFS(I1675&gt;=750,"Low Risk",AND(I1675&gt;=650,I1675&lt;=749),"Medium Risk",I1675&lt;650,"High Risk")</f>
        <v>Low Risk</v>
      </c>
      <c r="N1675" s="4"/>
      <c r="P1675" s="24">
        <v>17.14</v>
      </c>
      <c r="Q1675" s="4" t="str">
        <f t="shared" si="196"/>
        <v>Available</v>
      </c>
      <c r="Y1675" s="26" t="s">
        <v>3866</v>
      </c>
      <c r="Z1675" s="26" t="s">
        <v>28</v>
      </c>
      <c r="AA1675" s="84" t="str">
        <f t="shared" si="191"/>
        <v>Sunita Sahu</v>
      </c>
      <c r="AB1675" s="26">
        <v>84.34</v>
      </c>
      <c r="AG1675" s="26" t="s">
        <v>3866</v>
      </c>
      <c r="AH1675" s="4" t="str">
        <f t="shared" si="192"/>
        <v>01674</v>
      </c>
      <c r="AP1675" s="4"/>
      <c r="AU1675" s="26" t="s">
        <v>1381</v>
      </c>
      <c r="AV1675" s="46" t="str">
        <f t="shared" si="193"/>
        <v>Rejected</v>
      </c>
      <c r="BA1675" s="26" t="s">
        <v>3866</v>
      </c>
      <c r="BB1675" s="71" t="s">
        <v>458</v>
      </c>
      <c r="BC1675" s="4" t="str">
        <f t="shared" si="194"/>
        <v>Sambalpur</v>
      </c>
      <c r="BE1675" s="4"/>
      <c r="BF1675" s="4"/>
      <c r="BG1675" s="26" t="s">
        <v>3866</v>
      </c>
      <c r="BH1675" s="26" t="s">
        <v>28</v>
      </c>
      <c r="BI1675" s="4">
        <f t="shared" si="195"/>
        <v>162.30000000000001</v>
      </c>
    </row>
    <row r="1676" spans="9:61">
      <c r="I1676" s="24">
        <v>692</v>
      </c>
      <c r="J1676" s="46" t="str" cm="1">
        <f t="array" ref="J1676">_xlfn.IFS(I1676&gt;=750,"Low Risk",AND(I1676&gt;=650,I1676&lt;=749),"Medium Risk",I1676&lt;650,"High Risk")</f>
        <v>Medium Risk</v>
      </c>
      <c r="N1676" s="4"/>
      <c r="P1676" s="26">
        <v>84.34</v>
      </c>
      <c r="Q1676" s="4" t="str">
        <f t="shared" si="196"/>
        <v>Available</v>
      </c>
      <c r="Y1676" s="24" t="s">
        <v>3867</v>
      </c>
      <c r="Z1676" s="24" t="s">
        <v>7</v>
      </c>
      <c r="AA1676" s="84" t="str">
        <f t="shared" si="191"/>
        <v>Rajesh Kumar</v>
      </c>
      <c r="AB1676" s="24">
        <v>51.65</v>
      </c>
      <c r="AG1676" s="24" t="s">
        <v>3867</v>
      </c>
      <c r="AH1676" s="4" t="str">
        <f t="shared" si="192"/>
        <v>01675</v>
      </c>
      <c r="AP1676" s="4"/>
      <c r="AU1676" s="24" t="s">
        <v>1377</v>
      </c>
      <c r="AV1676" s="46" t="str">
        <f t="shared" si="193"/>
        <v>Approved</v>
      </c>
      <c r="BA1676" s="24" t="s">
        <v>3867</v>
      </c>
      <c r="BB1676" s="70" t="s">
        <v>1320</v>
      </c>
      <c r="BC1676" s="4" t="str">
        <f t="shared" si="194"/>
        <v>Berhampur</v>
      </c>
      <c r="BE1676" s="4"/>
      <c r="BF1676" s="4"/>
      <c r="BG1676" s="24" t="s">
        <v>3867</v>
      </c>
      <c r="BH1676" s="24" t="s">
        <v>7</v>
      </c>
      <c r="BI1676" s="4">
        <f t="shared" si="195"/>
        <v>209.86</v>
      </c>
    </row>
    <row r="1677" spans="9:61">
      <c r="I1677" s="26">
        <v>638</v>
      </c>
      <c r="J1677" s="46" t="str" cm="1">
        <f t="array" ref="J1677">_xlfn.IFS(I1677&gt;=750,"Low Risk",AND(I1677&gt;=650,I1677&lt;=749),"Medium Risk",I1677&lt;650,"High Risk")</f>
        <v>High Risk</v>
      </c>
      <c r="N1677" s="4"/>
      <c r="P1677" s="24">
        <v>51.65</v>
      </c>
      <c r="Q1677" s="4" t="str">
        <f t="shared" si="196"/>
        <v>Available</v>
      </c>
      <c r="Y1677" s="26" t="s">
        <v>3868</v>
      </c>
      <c r="Z1677" s="26" t="s">
        <v>41</v>
      </c>
      <c r="AA1677" s="84" t="str">
        <f t="shared" si="191"/>
        <v>Pooja Tripathi</v>
      </c>
      <c r="AB1677" s="26">
        <v>77.73</v>
      </c>
      <c r="AG1677" s="26" t="s">
        <v>3868</v>
      </c>
      <c r="AH1677" s="4" t="str">
        <f t="shared" si="192"/>
        <v>01676</v>
      </c>
      <c r="AP1677" s="4"/>
      <c r="AU1677" s="26" t="s">
        <v>1386</v>
      </c>
      <c r="AV1677" s="46" t="str">
        <f t="shared" si="193"/>
        <v>Rejected</v>
      </c>
      <c r="BA1677" s="26" t="s">
        <v>3868</v>
      </c>
      <c r="BB1677" s="71" t="s">
        <v>840</v>
      </c>
      <c r="BC1677" s="4" t="str">
        <f t="shared" si="194"/>
        <v>Balasore</v>
      </c>
      <c r="BE1677" s="4"/>
      <c r="BF1677" s="4"/>
      <c r="BG1677" s="26" t="s">
        <v>3868</v>
      </c>
      <c r="BH1677" s="26" t="s">
        <v>41</v>
      </c>
      <c r="BI1677" s="4">
        <f t="shared" si="195"/>
        <v>251.78</v>
      </c>
    </row>
    <row r="1678" spans="9:61">
      <c r="I1678" s="24">
        <v>887</v>
      </c>
      <c r="J1678" s="46" t="str" cm="1">
        <f t="array" ref="J1678">_xlfn.IFS(I1678&gt;=750,"Low Risk",AND(I1678&gt;=650,I1678&lt;=749),"Medium Risk",I1678&lt;650,"High Risk")</f>
        <v>Low Risk</v>
      </c>
      <c r="N1678" s="4"/>
      <c r="P1678" s="26">
        <v>77.73</v>
      </c>
      <c r="Q1678" s="4" t="str">
        <f t="shared" si="196"/>
        <v>Available</v>
      </c>
      <c r="Y1678" s="24" t="s">
        <v>3869</v>
      </c>
      <c r="Z1678" s="24" t="s">
        <v>35</v>
      </c>
      <c r="AA1678" s="84" t="str">
        <f t="shared" si="191"/>
        <v>Kavita Rath</v>
      </c>
      <c r="AB1678" s="24">
        <v>65.94</v>
      </c>
      <c r="AG1678" s="24" t="s">
        <v>3869</v>
      </c>
      <c r="AH1678" s="4" t="str">
        <f t="shared" si="192"/>
        <v>01677</v>
      </c>
      <c r="AP1678" s="4"/>
      <c r="AU1678" s="24" t="s">
        <v>1426</v>
      </c>
      <c r="AV1678" s="46" t="str">
        <f t="shared" si="193"/>
        <v>Under Review</v>
      </c>
      <c r="BA1678" s="24" t="s">
        <v>3869</v>
      </c>
      <c r="BB1678" s="70" t="s">
        <v>648</v>
      </c>
      <c r="BC1678" s="4" t="str">
        <f t="shared" si="194"/>
        <v>Cuttack</v>
      </c>
      <c r="BE1678" s="4"/>
      <c r="BF1678" s="4"/>
      <c r="BG1678" s="24" t="s">
        <v>3869</v>
      </c>
      <c r="BH1678" s="24" t="s">
        <v>35</v>
      </c>
      <c r="BI1678" s="4">
        <f t="shared" si="195"/>
        <v>103.83</v>
      </c>
    </row>
    <row r="1679" spans="9:61">
      <c r="I1679" s="26">
        <v>623</v>
      </c>
      <c r="J1679" s="46" t="str" cm="1">
        <f t="array" ref="J1679">_xlfn.IFS(I1679&gt;=750,"Low Risk",AND(I1679&gt;=650,I1679&lt;=749),"Medium Risk",I1679&lt;650,"High Risk")</f>
        <v>High Risk</v>
      </c>
      <c r="N1679" s="4"/>
      <c r="P1679" s="24">
        <v>65.94</v>
      </c>
      <c r="Q1679" s="4" t="str">
        <f t="shared" si="196"/>
        <v>Available</v>
      </c>
      <c r="Y1679" s="26" t="s">
        <v>3870</v>
      </c>
      <c r="Z1679" s="26" t="s">
        <v>24</v>
      </c>
      <c r="AA1679" s="84" t="str">
        <f t="shared" si="191"/>
        <v>Bikash Nayak</v>
      </c>
      <c r="AB1679" s="26">
        <v>57.27</v>
      </c>
      <c r="AG1679" s="26" t="s">
        <v>3870</v>
      </c>
      <c r="AH1679" s="4" t="str">
        <f t="shared" si="192"/>
        <v>01678</v>
      </c>
      <c r="AP1679" s="4"/>
      <c r="AU1679" s="26" t="s">
        <v>1381</v>
      </c>
      <c r="AV1679" s="46" t="str">
        <f t="shared" si="193"/>
        <v>Rejected</v>
      </c>
      <c r="BA1679" s="26" t="s">
        <v>3870</v>
      </c>
      <c r="BB1679" s="71" t="s">
        <v>881</v>
      </c>
      <c r="BC1679" s="4" t="str">
        <f t="shared" si="194"/>
        <v>Sambalpur</v>
      </c>
      <c r="BE1679" s="4"/>
      <c r="BF1679" s="4"/>
      <c r="BG1679" s="26" t="s">
        <v>3870</v>
      </c>
      <c r="BH1679" s="26" t="s">
        <v>24</v>
      </c>
      <c r="BI1679" s="4">
        <f t="shared" si="195"/>
        <v>190.31</v>
      </c>
    </row>
    <row r="1680" spans="9:61">
      <c r="I1680" s="24">
        <v>703</v>
      </c>
      <c r="J1680" s="46" t="str" cm="1">
        <f t="array" ref="J1680">_xlfn.IFS(I1680&gt;=750,"Low Risk",AND(I1680&gt;=650,I1680&lt;=749),"Medium Risk",I1680&lt;650,"High Risk")</f>
        <v>Medium Risk</v>
      </c>
      <c r="N1680" s="4"/>
      <c r="P1680" s="26">
        <v>57.27</v>
      </c>
      <c r="Q1680" s="4" t="str">
        <f t="shared" si="196"/>
        <v>Available</v>
      </c>
      <c r="Y1680" s="24" t="s">
        <v>3871</v>
      </c>
      <c r="Z1680" s="24" t="s">
        <v>12</v>
      </c>
      <c r="AA1680" s="84" t="str">
        <f t="shared" si="191"/>
        <v>Priya Mohanty</v>
      </c>
      <c r="AB1680" s="24">
        <v>51.88</v>
      </c>
      <c r="AG1680" s="24" t="s">
        <v>3871</v>
      </c>
      <c r="AH1680" s="4" t="str">
        <f t="shared" si="192"/>
        <v>01679</v>
      </c>
      <c r="AP1680" s="4"/>
      <c r="AU1680" s="24" t="s">
        <v>1386</v>
      </c>
      <c r="AV1680" s="46" t="str">
        <f t="shared" si="193"/>
        <v>Rejected</v>
      </c>
      <c r="BA1680" s="24" t="s">
        <v>3871</v>
      </c>
      <c r="BB1680" s="70" t="s">
        <v>946</v>
      </c>
      <c r="BC1680" s="4" t="str">
        <f t="shared" si="194"/>
        <v>Angul</v>
      </c>
      <c r="BE1680" s="4"/>
      <c r="BF1680" s="4"/>
      <c r="BG1680" s="24" t="s">
        <v>3871</v>
      </c>
      <c r="BH1680" s="24" t="s">
        <v>12</v>
      </c>
      <c r="BI1680" s="4">
        <f t="shared" si="195"/>
        <v>105.8</v>
      </c>
    </row>
    <row r="1681" spans="9:61">
      <c r="I1681" s="26">
        <v>882</v>
      </c>
      <c r="J1681" s="46" t="str" cm="1">
        <f t="array" ref="J1681">_xlfn.IFS(I1681&gt;=750,"Low Risk",AND(I1681&gt;=650,I1681&lt;=749),"Medium Risk",I1681&lt;650,"High Risk")</f>
        <v>Low Risk</v>
      </c>
      <c r="N1681" s="4"/>
      <c r="P1681" s="24">
        <v>51.88</v>
      </c>
      <c r="Q1681" s="4" t="str">
        <f t="shared" si="196"/>
        <v>Available</v>
      </c>
      <c r="Y1681" s="26" t="s">
        <v>3872</v>
      </c>
      <c r="Z1681" s="26" t="s">
        <v>28</v>
      </c>
      <c r="AA1681" s="84" t="str">
        <f t="shared" si="191"/>
        <v>Sunita Sahu</v>
      </c>
      <c r="AB1681" s="26">
        <v>89.53</v>
      </c>
      <c r="AG1681" s="26" t="s">
        <v>3872</v>
      </c>
      <c r="AH1681" s="4" t="str">
        <f t="shared" si="192"/>
        <v>01680</v>
      </c>
      <c r="AP1681" s="4"/>
      <c r="AU1681" s="26" t="s">
        <v>1426</v>
      </c>
      <c r="AV1681" s="46" t="str">
        <f t="shared" si="193"/>
        <v>Under Review</v>
      </c>
      <c r="BA1681" s="26" t="s">
        <v>3872</v>
      </c>
      <c r="BB1681" s="71" t="s">
        <v>1209</v>
      </c>
      <c r="BC1681" s="4" t="str">
        <f t="shared" si="194"/>
        <v>Rourkela</v>
      </c>
      <c r="BE1681" s="4"/>
      <c r="BF1681" s="4"/>
      <c r="BG1681" s="26" t="s">
        <v>3872</v>
      </c>
      <c r="BH1681" s="26" t="s">
        <v>28</v>
      </c>
      <c r="BI1681" s="4">
        <f t="shared" si="195"/>
        <v>162.30000000000001</v>
      </c>
    </row>
    <row r="1682" spans="9:61">
      <c r="I1682" s="24">
        <v>611</v>
      </c>
      <c r="J1682" s="46" t="str" cm="1">
        <f t="array" ref="J1682">_xlfn.IFS(I1682&gt;=750,"Low Risk",AND(I1682&gt;=650,I1682&lt;=749),"Medium Risk",I1682&lt;650,"High Risk")</f>
        <v>High Risk</v>
      </c>
      <c r="N1682" s="4"/>
      <c r="P1682" s="26">
        <v>89.53</v>
      </c>
      <c r="Q1682" s="4" t="str">
        <f t="shared" si="196"/>
        <v>Available</v>
      </c>
      <c r="Y1682" s="24" t="s">
        <v>3873</v>
      </c>
      <c r="Z1682" s="24" t="s">
        <v>24</v>
      </c>
      <c r="AA1682" s="84" t="str">
        <f t="shared" si="191"/>
        <v>Bikash Nayak</v>
      </c>
      <c r="AB1682" s="24">
        <v>71.34</v>
      </c>
      <c r="AG1682" s="24" t="s">
        <v>3873</v>
      </c>
      <c r="AH1682" s="4" t="str">
        <f t="shared" si="192"/>
        <v>01681</v>
      </c>
      <c r="AP1682" s="4"/>
      <c r="AU1682" s="24" t="s">
        <v>1381</v>
      </c>
      <c r="AV1682" s="46" t="str">
        <f t="shared" si="193"/>
        <v>Rejected</v>
      </c>
      <c r="BA1682" s="24" t="s">
        <v>3873</v>
      </c>
      <c r="BB1682" s="70" t="s">
        <v>214</v>
      </c>
      <c r="BC1682" s="4" t="str">
        <f t="shared" si="194"/>
        <v>Cuttack</v>
      </c>
      <c r="BE1682" s="4"/>
      <c r="BF1682" s="4"/>
      <c r="BG1682" s="24" t="s">
        <v>3873</v>
      </c>
      <c r="BH1682" s="24" t="s">
        <v>24</v>
      </c>
      <c r="BI1682" s="4">
        <f t="shared" si="195"/>
        <v>190.31</v>
      </c>
    </row>
    <row r="1683" spans="9:61">
      <c r="I1683" s="26">
        <v>880</v>
      </c>
      <c r="J1683" s="46" t="str" cm="1">
        <f t="array" ref="J1683">_xlfn.IFS(I1683&gt;=750,"Low Risk",AND(I1683&gt;=650,I1683&lt;=749),"Medium Risk",I1683&lt;650,"High Risk")</f>
        <v>Low Risk</v>
      </c>
      <c r="N1683" s="4"/>
      <c r="P1683" s="24">
        <v>71.34</v>
      </c>
      <c r="Q1683" s="4" t="str">
        <f t="shared" si="196"/>
        <v>Available</v>
      </c>
      <c r="Y1683" s="26" t="s">
        <v>3874</v>
      </c>
      <c r="Z1683" s="26" t="s">
        <v>38</v>
      </c>
      <c r="AA1683" s="84" t="str">
        <f t="shared" si="191"/>
        <v>Deepak Mishra</v>
      </c>
      <c r="AB1683" s="26">
        <v>95.16</v>
      </c>
      <c r="AG1683" s="26" t="s">
        <v>3874</v>
      </c>
      <c r="AH1683" s="4" t="str">
        <f t="shared" si="192"/>
        <v>01682</v>
      </c>
      <c r="AP1683" s="4"/>
      <c r="AU1683" s="26" t="s">
        <v>1381</v>
      </c>
      <c r="AV1683" s="46" t="str">
        <f t="shared" si="193"/>
        <v>Rejected</v>
      </c>
      <c r="BA1683" s="26" t="s">
        <v>3874</v>
      </c>
      <c r="BB1683" s="71" t="s">
        <v>110</v>
      </c>
      <c r="BC1683" s="4" t="str">
        <f t="shared" si="194"/>
        <v>Balasore</v>
      </c>
      <c r="BE1683" s="4"/>
      <c r="BF1683" s="4"/>
      <c r="BG1683" s="26" t="s">
        <v>3874</v>
      </c>
      <c r="BH1683" s="26" t="s">
        <v>38</v>
      </c>
      <c r="BI1683" s="4">
        <f t="shared" si="195"/>
        <v>144.97999999999999</v>
      </c>
    </row>
    <row r="1684" spans="9:61">
      <c r="I1684" s="24">
        <v>622</v>
      </c>
      <c r="J1684" s="46" t="str" cm="1">
        <f t="array" ref="J1684">_xlfn.IFS(I1684&gt;=750,"Low Risk",AND(I1684&gt;=650,I1684&lt;=749),"Medium Risk",I1684&lt;650,"High Risk")</f>
        <v>High Risk</v>
      </c>
      <c r="N1684" s="4"/>
      <c r="P1684" s="26">
        <v>95.16</v>
      </c>
      <c r="Q1684" s="4" t="str">
        <f t="shared" si="196"/>
        <v>Available</v>
      </c>
      <c r="Y1684" s="24" t="s">
        <v>3875</v>
      </c>
      <c r="Z1684" s="24" t="s">
        <v>7</v>
      </c>
      <c r="AA1684" s="84" t="str">
        <f t="shared" si="191"/>
        <v>Rajesh Kumar</v>
      </c>
      <c r="AB1684" s="24">
        <v>99.87</v>
      </c>
      <c r="AG1684" s="24" t="s">
        <v>3875</v>
      </c>
      <c r="AH1684" s="4" t="str">
        <f t="shared" si="192"/>
        <v>01683</v>
      </c>
      <c r="AP1684" s="4"/>
      <c r="AU1684" s="24" t="s">
        <v>1426</v>
      </c>
      <c r="AV1684" s="46" t="str">
        <f t="shared" si="193"/>
        <v>Under Review</v>
      </c>
      <c r="BA1684" s="24" t="s">
        <v>3875</v>
      </c>
      <c r="BB1684" s="70" t="s">
        <v>492</v>
      </c>
      <c r="BC1684" s="4" t="str">
        <f t="shared" si="194"/>
        <v>Dhenkanal</v>
      </c>
      <c r="BE1684" s="4"/>
      <c r="BF1684" s="4"/>
      <c r="BG1684" s="24" t="s">
        <v>3875</v>
      </c>
      <c r="BH1684" s="24" t="s">
        <v>7</v>
      </c>
      <c r="BI1684" s="4">
        <f t="shared" si="195"/>
        <v>209.86</v>
      </c>
    </row>
    <row r="1685" spans="9:61">
      <c r="I1685" s="26">
        <v>845</v>
      </c>
      <c r="J1685" s="46" t="str" cm="1">
        <f t="array" ref="J1685">_xlfn.IFS(I1685&gt;=750,"Low Risk",AND(I1685&gt;=650,I1685&lt;=749),"Medium Risk",I1685&lt;650,"High Risk")</f>
        <v>Low Risk</v>
      </c>
      <c r="N1685" s="4"/>
      <c r="P1685" s="24">
        <v>99.87</v>
      </c>
      <c r="Q1685" s="4" t="str">
        <f t="shared" si="196"/>
        <v>Available</v>
      </c>
      <c r="Y1685" s="26" t="s">
        <v>3876</v>
      </c>
      <c r="Z1685" s="26" t="s">
        <v>7</v>
      </c>
      <c r="AA1685" s="84" t="str">
        <f t="shared" si="191"/>
        <v>Rajesh Kumar</v>
      </c>
      <c r="AB1685" s="26">
        <v>17.309999999999999</v>
      </c>
      <c r="AG1685" s="26" t="s">
        <v>3876</v>
      </c>
      <c r="AH1685" s="4" t="str">
        <f t="shared" si="192"/>
        <v>01684</v>
      </c>
      <c r="AP1685" s="4"/>
      <c r="AU1685" s="26" t="s">
        <v>1377</v>
      </c>
      <c r="AV1685" s="46" t="str">
        <f t="shared" si="193"/>
        <v>Approved</v>
      </c>
      <c r="BA1685" s="26" t="s">
        <v>3876</v>
      </c>
      <c r="BB1685" s="71" t="s">
        <v>1269</v>
      </c>
      <c r="BC1685" s="4" t="str">
        <f t="shared" si="194"/>
        <v>Angul</v>
      </c>
      <c r="BE1685" s="4"/>
      <c r="BF1685" s="4"/>
      <c r="BG1685" s="26" t="s">
        <v>3876</v>
      </c>
      <c r="BH1685" s="26" t="s">
        <v>7</v>
      </c>
      <c r="BI1685" s="4">
        <f t="shared" si="195"/>
        <v>209.86</v>
      </c>
    </row>
    <row r="1686" spans="9:61">
      <c r="I1686" s="24">
        <v>726</v>
      </c>
      <c r="J1686" s="46" t="str" cm="1">
        <f t="array" ref="J1686">_xlfn.IFS(I1686&gt;=750,"Low Risk",AND(I1686&gt;=650,I1686&lt;=749),"Medium Risk",I1686&lt;650,"High Risk")</f>
        <v>Medium Risk</v>
      </c>
      <c r="N1686" s="4"/>
      <c r="P1686" s="26">
        <v>17.309999999999999</v>
      </c>
      <c r="Q1686" s="4" t="str">
        <f t="shared" si="196"/>
        <v>Available</v>
      </c>
      <c r="Y1686" s="24" t="s">
        <v>3877</v>
      </c>
      <c r="Z1686" s="24" t="s">
        <v>28</v>
      </c>
      <c r="AA1686" s="84" t="str">
        <f t="shared" si="191"/>
        <v>Sunita Sahu</v>
      </c>
      <c r="AB1686" s="24">
        <v>9.5500000000000007</v>
      </c>
      <c r="AG1686" s="24" t="s">
        <v>3877</v>
      </c>
      <c r="AH1686" s="4" t="str">
        <f t="shared" si="192"/>
        <v>01685</v>
      </c>
      <c r="AP1686" s="4"/>
      <c r="AU1686" s="24" t="s">
        <v>1426</v>
      </c>
      <c r="AV1686" s="46" t="str">
        <f t="shared" si="193"/>
        <v>Under Review</v>
      </c>
      <c r="BA1686" s="24" t="s">
        <v>3877</v>
      </c>
      <c r="BB1686" s="70" t="s">
        <v>303</v>
      </c>
      <c r="BC1686" s="4" t="str">
        <f t="shared" si="194"/>
        <v>Bhubaneswar</v>
      </c>
      <c r="BE1686" s="4"/>
      <c r="BF1686" s="4"/>
      <c r="BG1686" s="24" t="s">
        <v>3877</v>
      </c>
      <c r="BH1686" s="24" t="s">
        <v>28</v>
      </c>
      <c r="BI1686" s="4">
        <f t="shared" si="195"/>
        <v>162.30000000000001</v>
      </c>
    </row>
    <row r="1687" spans="9:61">
      <c r="I1687" s="26">
        <v>885</v>
      </c>
      <c r="J1687" s="46" t="str" cm="1">
        <f t="array" ref="J1687">_xlfn.IFS(I1687&gt;=750,"Low Risk",AND(I1687&gt;=650,I1687&lt;=749),"Medium Risk",I1687&lt;650,"High Risk")</f>
        <v>Low Risk</v>
      </c>
      <c r="N1687" s="4"/>
      <c r="P1687" s="24">
        <v>9.5500000000000007</v>
      </c>
      <c r="Q1687" s="4" t="str">
        <f t="shared" si="196"/>
        <v>Available</v>
      </c>
      <c r="Y1687" s="26" t="s">
        <v>3878</v>
      </c>
      <c r="Z1687" s="26" t="s">
        <v>20</v>
      </c>
      <c r="AA1687" s="84" t="str">
        <f t="shared" si="191"/>
        <v>Anita Das</v>
      </c>
      <c r="AB1687" s="26">
        <v>62.72</v>
      </c>
      <c r="AG1687" s="26" t="s">
        <v>3878</v>
      </c>
      <c r="AH1687" s="4" t="str">
        <f t="shared" si="192"/>
        <v>01686</v>
      </c>
      <c r="AP1687" s="4"/>
      <c r="AU1687" s="26" t="s">
        <v>1386</v>
      </c>
      <c r="AV1687" s="46" t="str">
        <f t="shared" si="193"/>
        <v>Rejected</v>
      </c>
      <c r="BA1687" s="26" t="s">
        <v>3878</v>
      </c>
      <c r="BB1687" s="71" t="s">
        <v>181</v>
      </c>
      <c r="BC1687" s="4" t="str">
        <f t="shared" si="194"/>
        <v>Jharsuguda</v>
      </c>
      <c r="BE1687" s="4"/>
      <c r="BF1687" s="4"/>
      <c r="BG1687" s="26" t="s">
        <v>3878</v>
      </c>
      <c r="BH1687" s="26" t="s">
        <v>20</v>
      </c>
      <c r="BI1687" s="4">
        <f t="shared" si="195"/>
        <v>104.66</v>
      </c>
    </row>
    <row r="1688" spans="9:61">
      <c r="I1688" s="24">
        <v>672</v>
      </c>
      <c r="J1688" s="46" t="str" cm="1">
        <f t="array" ref="J1688">_xlfn.IFS(I1688&gt;=750,"Low Risk",AND(I1688&gt;=650,I1688&lt;=749),"Medium Risk",I1688&lt;650,"High Risk")</f>
        <v>Medium Risk</v>
      </c>
      <c r="N1688" s="4"/>
      <c r="P1688" s="26">
        <v>62.72</v>
      </c>
      <c r="Q1688" s="4" t="str">
        <f t="shared" si="196"/>
        <v>Available</v>
      </c>
      <c r="Y1688" s="24" t="s">
        <v>3879</v>
      </c>
      <c r="Z1688" s="24" t="s">
        <v>12</v>
      </c>
      <c r="AA1688" s="84" t="str">
        <f t="shared" si="191"/>
        <v>Priya Mohanty</v>
      </c>
      <c r="AB1688" s="24">
        <v>62.31</v>
      </c>
      <c r="AG1688" s="24" t="s">
        <v>3879</v>
      </c>
      <c r="AH1688" s="4" t="str">
        <f t="shared" si="192"/>
        <v>01687</v>
      </c>
      <c r="AP1688" s="4"/>
      <c r="AU1688" s="24" t="s">
        <v>1377</v>
      </c>
      <c r="AV1688" s="46" t="str">
        <f t="shared" si="193"/>
        <v>Approved</v>
      </c>
      <c r="BA1688" s="24" t="s">
        <v>3879</v>
      </c>
      <c r="BB1688" s="70" t="s">
        <v>248</v>
      </c>
      <c r="BC1688" s="4" t="str">
        <f t="shared" si="194"/>
        <v>Cuttack</v>
      </c>
      <c r="BE1688" s="4"/>
      <c r="BF1688" s="4"/>
      <c r="BG1688" s="24" t="s">
        <v>3879</v>
      </c>
      <c r="BH1688" s="24" t="s">
        <v>12</v>
      </c>
      <c r="BI1688" s="4">
        <f t="shared" si="195"/>
        <v>105.8</v>
      </c>
    </row>
    <row r="1689" spans="9:61">
      <c r="I1689" s="26">
        <v>665</v>
      </c>
      <c r="J1689" s="46" t="str" cm="1">
        <f t="array" ref="J1689">_xlfn.IFS(I1689&gt;=750,"Low Risk",AND(I1689&gt;=650,I1689&lt;=749),"Medium Risk",I1689&lt;650,"High Risk")</f>
        <v>Medium Risk</v>
      </c>
      <c r="N1689" s="4"/>
      <c r="P1689" s="24">
        <v>62.31</v>
      </c>
      <c r="Q1689" s="4" t="str">
        <f t="shared" si="196"/>
        <v>Available</v>
      </c>
      <c r="Y1689" s="26" t="s">
        <v>3880</v>
      </c>
      <c r="Z1689" s="26" t="s">
        <v>41</v>
      </c>
      <c r="AA1689" s="84" t="str">
        <f t="shared" si="191"/>
        <v>Pooja Tripathi</v>
      </c>
      <c r="AB1689" s="26">
        <v>56.05</v>
      </c>
      <c r="AG1689" s="26" t="s">
        <v>3880</v>
      </c>
      <c r="AH1689" s="4" t="str">
        <f t="shared" si="192"/>
        <v>01688</v>
      </c>
      <c r="AP1689" s="4"/>
      <c r="AU1689" s="26" t="s">
        <v>1426</v>
      </c>
      <c r="AV1689" s="46" t="str">
        <f t="shared" si="193"/>
        <v>Under Review</v>
      </c>
      <c r="BA1689" s="26" t="s">
        <v>3880</v>
      </c>
      <c r="BB1689" s="71" t="s">
        <v>317</v>
      </c>
      <c r="BC1689" s="4" t="str">
        <f t="shared" si="194"/>
        <v>Cuttack</v>
      </c>
      <c r="BE1689" s="4"/>
      <c r="BF1689" s="4"/>
      <c r="BG1689" s="26" t="s">
        <v>3880</v>
      </c>
      <c r="BH1689" s="26" t="s">
        <v>41</v>
      </c>
      <c r="BI1689" s="4">
        <f t="shared" si="195"/>
        <v>251.78</v>
      </c>
    </row>
    <row r="1690" spans="9:61">
      <c r="I1690" s="24">
        <v>836</v>
      </c>
      <c r="J1690" s="46" t="str" cm="1">
        <f t="array" ref="J1690">_xlfn.IFS(I1690&gt;=750,"Low Risk",AND(I1690&gt;=650,I1690&lt;=749),"Medium Risk",I1690&lt;650,"High Risk")</f>
        <v>Low Risk</v>
      </c>
      <c r="N1690" s="4"/>
      <c r="P1690" s="26">
        <v>56.05</v>
      </c>
      <c r="Q1690" s="4" t="str">
        <f t="shared" si="196"/>
        <v>Available</v>
      </c>
      <c r="Y1690" s="24" t="s">
        <v>3881</v>
      </c>
      <c r="Z1690" s="24" t="s">
        <v>41</v>
      </c>
      <c r="AA1690" s="84" t="str">
        <f t="shared" si="191"/>
        <v>Pooja Tripathi</v>
      </c>
      <c r="AB1690" s="24">
        <v>7.94</v>
      </c>
      <c r="AG1690" s="24" t="s">
        <v>3881</v>
      </c>
      <c r="AH1690" s="4" t="str">
        <f t="shared" si="192"/>
        <v>01689</v>
      </c>
      <c r="AP1690" s="4"/>
      <c r="AU1690" s="24" t="s">
        <v>1377</v>
      </c>
      <c r="AV1690" s="46" t="str">
        <f t="shared" si="193"/>
        <v>Approved</v>
      </c>
      <c r="BA1690" s="24" t="s">
        <v>3881</v>
      </c>
      <c r="BB1690" s="70" t="s">
        <v>873</v>
      </c>
      <c r="BC1690" s="4" t="str">
        <f t="shared" si="194"/>
        <v>Dhenkanal</v>
      </c>
      <c r="BE1690" s="4"/>
      <c r="BF1690" s="4"/>
      <c r="BG1690" s="24" t="s">
        <v>3881</v>
      </c>
      <c r="BH1690" s="24" t="s">
        <v>41</v>
      </c>
      <c r="BI1690" s="4">
        <f t="shared" si="195"/>
        <v>251.78</v>
      </c>
    </row>
    <row r="1691" spans="9:61">
      <c r="I1691" s="26">
        <v>894</v>
      </c>
      <c r="J1691" s="46" t="str" cm="1">
        <f t="array" ref="J1691">_xlfn.IFS(I1691&gt;=750,"Low Risk",AND(I1691&gt;=650,I1691&lt;=749),"Medium Risk",I1691&lt;650,"High Risk")</f>
        <v>Low Risk</v>
      </c>
      <c r="N1691" s="4"/>
      <c r="P1691" s="24">
        <v>7.94</v>
      </c>
      <c r="Q1691" s="4" t="str">
        <f t="shared" si="196"/>
        <v>Available</v>
      </c>
      <c r="Y1691" s="26" t="s">
        <v>3882</v>
      </c>
      <c r="Z1691" s="26" t="s">
        <v>32</v>
      </c>
      <c r="AA1691" s="84" t="str">
        <f t="shared" si="191"/>
        <v>Ramesh Behera</v>
      </c>
      <c r="AB1691" s="26">
        <v>97.41</v>
      </c>
      <c r="AG1691" s="26" t="s">
        <v>3882</v>
      </c>
      <c r="AH1691" s="4" t="str">
        <f t="shared" si="192"/>
        <v>01690</v>
      </c>
      <c r="AP1691" s="4"/>
      <c r="AU1691" s="26" t="s">
        <v>1377</v>
      </c>
      <c r="AV1691" s="46" t="str">
        <f t="shared" si="193"/>
        <v>Approved</v>
      </c>
      <c r="BA1691" s="26" t="s">
        <v>3882</v>
      </c>
      <c r="BB1691" s="71" t="s">
        <v>939</v>
      </c>
      <c r="BC1691" s="4" t="str">
        <f t="shared" si="194"/>
        <v>Cuttack</v>
      </c>
      <c r="BE1691" s="4"/>
      <c r="BF1691" s="4"/>
      <c r="BG1691" s="26" t="s">
        <v>3882</v>
      </c>
      <c r="BH1691" s="26" t="s">
        <v>32</v>
      </c>
      <c r="BI1691" s="4">
        <f t="shared" si="195"/>
        <v>224.53</v>
      </c>
    </row>
    <row r="1692" spans="9:61">
      <c r="I1692" s="24">
        <v>596</v>
      </c>
      <c r="J1692" s="46" t="str" cm="1">
        <f t="array" ref="J1692">_xlfn.IFS(I1692&gt;=750,"Low Risk",AND(I1692&gt;=650,I1692&lt;=749),"Medium Risk",I1692&lt;650,"High Risk")</f>
        <v>High Risk</v>
      </c>
      <c r="N1692" s="4"/>
      <c r="P1692" s="26">
        <v>97.41</v>
      </c>
      <c r="Q1692" s="4" t="str">
        <f t="shared" si="196"/>
        <v>Available</v>
      </c>
      <c r="Y1692" s="24" t="s">
        <v>3884</v>
      </c>
      <c r="Z1692" s="24" t="s">
        <v>12</v>
      </c>
      <c r="AA1692" s="84" t="str">
        <f t="shared" si="191"/>
        <v>Priya Mohanty</v>
      </c>
      <c r="AB1692" s="24">
        <v>4.54</v>
      </c>
      <c r="AG1692" s="24" t="s">
        <v>3884</v>
      </c>
      <c r="AH1692" s="4" t="str">
        <f t="shared" si="192"/>
        <v>01691</v>
      </c>
      <c r="AP1692" s="4"/>
      <c r="AU1692" s="24" t="s">
        <v>1377</v>
      </c>
      <c r="AV1692" s="46" t="str">
        <f t="shared" si="193"/>
        <v>Approved</v>
      </c>
      <c r="BA1692" s="24" t="s">
        <v>3884</v>
      </c>
      <c r="BB1692" s="70" t="s">
        <v>928</v>
      </c>
      <c r="BC1692" s="4" t="str">
        <f t="shared" si="194"/>
        <v>Angul</v>
      </c>
      <c r="BE1692" s="4"/>
      <c r="BF1692" s="4"/>
      <c r="BG1692" s="24" t="s">
        <v>3884</v>
      </c>
      <c r="BH1692" s="24" t="s">
        <v>12</v>
      </c>
      <c r="BI1692" s="4">
        <f t="shared" si="195"/>
        <v>105.8</v>
      </c>
    </row>
    <row r="1693" spans="9:61">
      <c r="I1693" s="26">
        <v>588</v>
      </c>
      <c r="J1693" s="46" t="str" cm="1">
        <f t="array" ref="J1693">_xlfn.IFS(I1693&gt;=750,"Low Risk",AND(I1693&gt;=650,I1693&lt;=749),"Medium Risk",I1693&lt;650,"High Risk")</f>
        <v>High Risk</v>
      </c>
      <c r="N1693" s="4"/>
      <c r="P1693" s="24">
        <v>4.54</v>
      </c>
      <c r="Q1693" s="4" t="str">
        <f t="shared" si="196"/>
        <v>Available</v>
      </c>
      <c r="Y1693" s="26" t="s">
        <v>3885</v>
      </c>
      <c r="Z1693" s="26" t="s">
        <v>35</v>
      </c>
      <c r="AA1693" s="84" t="str">
        <f t="shared" si="191"/>
        <v>Kavita Rath</v>
      </c>
      <c r="AB1693" s="26">
        <v>48</v>
      </c>
      <c r="AG1693" s="26" t="s">
        <v>3885</v>
      </c>
      <c r="AH1693" s="4" t="str">
        <f t="shared" si="192"/>
        <v>01692</v>
      </c>
      <c r="AP1693" s="4"/>
      <c r="AU1693" s="26" t="s">
        <v>1381</v>
      </c>
      <c r="AV1693" s="46" t="str">
        <f t="shared" si="193"/>
        <v>Rejected</v>
      </c>
      <c r="BA1693" s="26" t="s">
        <v>3885</v>
      </c>
      <c r="BB1693" s="71" t="s">
        <v>113</v>
      </c>
      <c r="BC1693" s="4" t="str">
        <f t="shared" si="194"/>
        <v>Dhenkanal</v>
      </c>
      <c r="BE1693" s="4"/>
      <c r="BF1693" s="4"/>
      <c r="BG1693" s="26" t="s">
        <v>3885</v>
      </c>
      <c r="BH1693" s="26" t="s">
        <v>35</v>
      </c>
      <c r="BI1693" s="4">
        <f t="shared" si="195"/>
        <v>103.83</v>
      </c>
    </row>
    <row r="1694" spans="9:61">
      <c r="I1694" s="24">
        <v>900</v>
      </c>
      <c r="J1694" s="46" t="str" cm="1">
        <f t="array" ref="J1694">_xlfn.IFS(I1694&gt;=750,"Low Risk",AND(I1694&gt;=650,I1694&lt;=749),"Medium Risk",I1694&lt;650,"High Risk")</f>
        <v>Low Risk</v>
      </c>
      <c r="N1694" s="4"/>
      <c r="P1694" s="26">
        <v>48</v>
      </c>
      <c r="Q1694" s="4" t="str">
        <f t="shared" si="196"/>
        <v>Available</v>
      </c>
      <c r="Y1694" s="24" t="s">
        <v>3886</v>
      </c>
      <c r="Z1694" s="24" t="s">
        <v>12</v>
      </c>
      <c r="AA1694" s="84" t="str">
        <f t="shared" si="191"/>
        <v>Priya Mohanty</v>
      </c>
      <c r="AB1694" s="24">
        <v>12.65</v>
      </c>
      <c r="AG1694" s="24" t="s">
        <v>3886</v>
      </c>
      <c r="AH1694" s="4" t="str">
        <f t="shared" si="192"/>
        <v>01693</v>
      </c>
      <c r="AP1694" s="4"/>
      <c r="AU1694" s="24" t="s">
        <v>1377</v>
      </c>
      <c r="AV1694" s="46" t="str">
        <f t="shared" si="193"/>
        <v>Approved</v>
      </c>
      <c r="BA1694" s="24" t="s">
        <v>3886</v>
      </c>
      <c r="BB1694" s="70" t="s">
        <v>405</v>
      </c>
      <c r="BC1694" s="4" t="str">
        <f t="shared" si="194"/>
        <v>Dhenkanal</v>
      </c>
      <c r="BE1694" s="4"/>
      <c r="BF1694" s="4"/>
      <c r="BG1694" s="24" t="s">
        <v>3886</v>
      </c>
      <c r="BH1694" s="24" t="s">
        <v>12</v>
      </c>
      <c r="BI1694" s="4">
        <f t="shared" si="195"/>
        <v>105.8</v>
      </c>
    </row>
    <row r="1695" spans="9:61">
      <c r="I1695" s="26">
        <v>597</v>
      </c>
      <c r="J1695" s="46" t="str" cm="1">
        <f t="array" ref="J1695">_xlfn.IFS(I1695&gt;=750,"Low Risk",AND(I1695&gt;=650,I1695&lt;=749),"Medium Risk",I1695&lt;650,"High Risk")</f>
        <v>High Risk</v>
      </c>
      <c r="N1695" s="4"/>
      <c r="P1695" s="24">
        <v>12.65</v>
      </c>
      <c r="Q1695" s="4" t="str">
        <f t="shared" si="196"/>
        <v>Available</v>
      </c>
      <c r="Y1695" s="26" t="s">
        <v>3888</v>
      </c>
      <c r="Z1695" s="26" t="s">
        <v>7</v>
      </c>
      <c r="AA1695" s="84" t="str">
        <f t="shared" si="191"/>
        <v>Rajesh Kumar</v>
      </c>
      <c r="AB1695" s="26">
        <v>38.53</v>
      </c>
      <c r="AG1695" s="26" t="s">
        <v>3888</v>
      </c>
      <c r="AH1695" s="4" t="str">
        <f t="shared" si="192"/>
        <v>01694</v>
      </c>
      <c r="AP1695" s="4"/>
      <c r="AU1695" s="26" t="s">
        <v>1377</v>
      </c>
      <c r="AV1695" s="46" t="str">
        <f t="shared" si="193"/>
        <v>Approved</v>
      </c>
      <c r="BA1695" s="26" t="s">
        <v>3888</v>
      </c>
      <c r="BB1695" s="71" t="s">
        <v>699</v>
      </c>
      <c r="BC1695" s="4" t="str">
        <f t="shared" si="194"/>
        <v>Jharsuguda</v>
      </c>
      <c r="BE1695" s="4"/>
      <c r="BF1695" s="4"/>
      <c r="BG1695" s="26" t="s">
        <v>3888</v>
      </c>
      <c r="BH1695" s="26" t="s">
        <v>7</v>
      </c>
      <c r="BI1695" s="4">
        <f t="shared" si="195"/>
        <v>209.86</v>
      </c>
    </row>
    <row r="1696" spans="9:61">
      <c r="I1696" s="24">
        <v>866</v>
      </c>
      <c r="J1696" s="46" t="str" cm="1">
        <f t="array" ref="J1696">_xlfn.IFS(I1696&gt;=750,"Low Risk",AND(I1696&gt;=650,I1696&lt;=749),"Medium Risk",I1696&lt;650,"High Risk")</f>
        <v>Low Risk</v>
      </c>
      <c r="N1696" s="4"/>
      <c r="P1696" s="26">
        <v>38.53</v>
      </c>
      <c r="Q1696" s="4" t="str">
        <f t="shared" si="196"/>
        <v>Available</v>
      </c>
      <c r="Y1696" s="24" t="s">
        <v>3890</v>
      </c>
      <c r="Z1696" s="24" t="s">
        <v>32</v>
      </c>
      <c r="AA1696" s="84" t="str">
        <f t="shared" si="191"/>
        <v>Ramesh Behera</v>
      </c>
      <c r="AB1696" s="24">
        <v>25.31</v>
      </c>
      <c r="AG1696" s="24" t="s">
        <v>3890</v>
      </c>
      <c r="AH1696" s="4" t="str">
        <f t="shared" si="192"/>
        <v>01695</v>
      </c>
      <c r="AP1696" s="4"/>
      <c r="AU1696" s="24" t="s">
        <v>1377</v>
      </c>
      <c r="AV1696" s="46" t="str">
        <f t="shared" si="193"/>
        <v>Approved</v>
      </c>
      <c r="BA1696" s="24" t="s">
        <v>3890</v>
      </c>
      <c r="BB1696" s="70" t="s">
        <v>903</v>
      </c>
      <c r="BC1696" s="4" t="str">
        <f t="shared" si="194"/>
        <v>Jharsuguda</v>
      </c>
      <c r="BE1696" s="4"/>
      <c r="BF1696" s="4"/>
      <c r="BG1696" s="24" t="s">
        <v>3890</v>
      </c>
      <c r="BH1696" s="24" t="s">
        <v>32</v>
      </c>
      <c r="BI1696" s="4">
        <f t="shared" si="195"/>
        <v>224.53</v>
      </c>
    </row>
    <row r="1697" spans="9:61">
      <c r="I1697" s="26">
        <v>854</v>
      </c>
      <c r="J1697" s="46" t="str" cm="1">
        <f t="array" ref="J1697">_xlfn.IFS(I1697&gt;=750,"Low Risk",AND(I1697&gt;=650,I1697&lt;=749),"Medium Risk",I1697&lt;650,"High Risk")</f>
        <v>Low Risk</v>
      </c>
      <c r="N1697" s="4"/>
      <c r="P1697" s="24">
        <v>25.31</v>
      </c>
      <c r="Q1697" s="4" t="str">
        <f t="shared" si="196"/>
        <v>Available</v>
      </c>
      <c r="Y1697" s="26" t="s">
        <v>3891</v>
      </c>
      <c r="Z1697" s="26" t="s">
        <v>7</v>
      </c>
      <c r="AA1697" s="84" t="str">
        <f t="shared" si="191"/>
        <v>Rajesh Kumar</v>
      </c>
      <c r="AB1697" s="26">
        <v>86.8</v>
      </c>
      <c r="AG1697" s="26" t="s">
        <v>3891</v>
      </c>
      <c r="AH1697" s="4" t="str">
        <f t="shared" si="192"/>
        <v>01696</v>
      </c>
      <c r="AP1697" s="4"/>
      <c r="AU1697" s="26" t="s">
        <v>1386</v>
      </c>
      <c r="AV1697" s="46" t="str">
        <f t="shared" si="193"/>
        <v>Rejected</v>
      </c>
      <c r="BA1697" s="26" t="s">
        <v>3891</v>
      </c>
      <c r="BB1697" s="71" t="s">
        <v>1168</v>
      </c>
      <c r="BC1697" s="4" t="str">
        <f t="shared" si="194"/>
        <v>Sambalpur</v>
      </c>
      <c r="BE1697" s="4"/>
      <c r="BF1697" s="4"/>
      <c r="BG1697" s="26" t="s">
        <v>3891</v>
      </c>
      <c r="BH1697" s="26" t="s">
        <v>7</v>
      </c>
      <c r="BI1697" s="4">
        <f t="shared" si="195"/>
        <v>209.86</v>
      </c>
    </row>
    <row r="1698" spans="9:61">
      <c r="I1698" s="24">
        <v>828</v>
      </c>
      <c r="J1698" s="46" t="str" cm="1">
        <f t="array" ref="J1698">_xlfn.IFS(I1698&gt;=750,"Low Risk",AND(I1698&gt;=650,I1698&lt;=749),"Medium Risk",I1698&lt;650,"High Risk")</f>
        <v>Low Risk</v>
      </c>
      <c r="N1698" s="4"/>
      <c r="P1698" s="26">
        <v>86.8</v>
      </c>
      <c r="Q1698" s="4" t="str">
        <f t="shared" si="196"/>
        <v>Available</v>
      </c>
      <c r="Y1698" s="24" t="s">
        <v>3893</v>
      </c>
      <c r="Z1698" s="24" t="s">
        <v>28</v>
      </c>
      <c r="AA1698" s="84" t="str">
        <f t="shared" si="191"/>
        <v>Sunita Sahu</v>
      </c>
      <c r="AB1698" s="24">
        <v>29.25</v>
      </c>
      <c r="AG1698" s="24" t="s">
        <v>3893</v>
      </c>
      <c r="AH1698" s="4" t="str">
        <f t="shared" si="192"/>
        <v>01697</v>
      </c>
      <c r="AP1698" s="4"/>
      <c r="AU1698" s="24" t="s">
        <v>1377</v>
      </c>
      <c r="AV1698" s="46" t="str">
        <f t="shared" si="193"/>
        <v>Approved</v>
      </c>
      <c r="BA1698" s="24" t="s">
        <v>3893</v>
      </c>
      <c r="BB1698" s="70" t="s">
        <v>650</v>
      </c>
      <c r="BC1698" s="4" t="str">
        <f t="shared" si="194"/>
        <v>Jharsuguda</v>
      </c>
      <c r="BE1698" s="4"/>
      <c r="BF1698" s="4"/>
      <c r="BG1698" s="24" t="s">
        <v>3893</v>
      </c>
      <c r="BH1698" s="24" t="s">
        <v>28</v>
      </c>
      <c r="BI1698" s="4">
        <f t="shared" si="195"/>
        <v>162.30000000000001</v>
      </c>
    </row>
    <row r="1699" spans="9:61">
      <c r="I1699" s="26">
        <v>883</v>
      </c>
      <c r="J1699" s="46" t="str" cm="1">
        <f t="array" ref="J1699">_xlfn.IFS(I1699&gt;=750,"Low Risk",AND(I1699&gt;=650,I1699&lt;=749),"Medium Risk",I1699&lt;650,"High Risk")</f>
        <v>Low Risk</v>
      </c>
      <c r="N1699" s="4"/>
      <c r="P1699" s="24">
        <v>29.25</v>
      </c>
      <c r="Q1699" s="4" t="str">
        <f t="shared" si="196"/>
        <v>Available</v>
      </c>
      <c r="Y1699" s="26" t="s">
        <v>3894</v>
      </c>
      <c r="Z1699" s="26" t="s">
        <v>38</v>
      </c>
      <c r="AA1699" s="84" t="str">
        <f t="shared" si="191"/>
        <v>Deepak Mishra</v>
      </c>
      <c r="AB1699" s="26">
        <v>15</v>
      </c>
      <c r="AG1699" s="26" t="s">
        <v>3894</v>
      </c>
      <c r="AH1699" s="4" t="str">
        <f t="shared" si="192"/>
        <v>01698</v>
      </c>
      <c r="AP1699" s="4"/>
      <c r="AU1699" s="26" t="s">
        <v>1377</v>
      </c>
      <c r="AV1699" s="46" t="str">
        <f t="shared" si="193"/>
        <v>Approved</v>
      </c>
      <c r="BA1699" s="26" t="s">
        <v>3894</v>
      </c>
      <c r="BB1699" s="71" t="s">
        <v>285</v>
      </c>
      <c r="BC1699" s="4" t="str">
        <f t="shared" si="194"/>
        <v>Puri</v>
      </c>
      <c r="BE1699" s="4"/>
      <c r="BF1699" s="4"/>
      <c r="BG1699" s="26" t="s">
        <v>3894</v>
      </c>
      <c r="BH1699" s="26" t="s">
        <v>38</v>
      </c>
      <c r="BI1699" s="4">
        <f t="shared" si="195"/>
        <v>144.97999999999999</v>
      </c>
    </row>
    <row r="1700" spans="9:61">
      <c r="I1700" s="24">
        <v>830</v>
      </c>
      <c r="J1700" s="46" t="str" cm="1">
        <f t="array" ref="J1700">_xlfn.IFS(I1700&gt;=750,"Low Risk",AND(I1700&gt;=650,I1700&lt;=749),"Medium Risk",I1700&lt;650,"High Risk")</f>
        <v>Low Risk</v>
      </c>
      <c r="N1700" s="4"/>
      <c r="P1700" s="26">
        <v>15</v>
      </c>
      <c r="Q1700" s="4" t="str">
        <f t="shared" si="196"/>
        <v>Available</v>
      </c>
      <c r="Y1700" s="24" t="s">
        <v>3896</v>
      </c>
      <c r="Z1700" s="24" t="s">
        <v>7</v>
      </c>
      <c r="AA1700" s="84" t="str">
        <f t="shared" si="191"/>
        <v>Rajesh Kumar</v>
      </c>
      <c r="AB1700" s="24">
        <v>86.33</v>
      </c>
      <c r="AG1700" s="24" t="s">
        <v>3896</v>
      </c>
      <c r="AH1700" s="4" t="str">
        <f t="shared" si="192"/>
        <v>01699</v>
      </c>
      <c r="AP1700" s="4"/>
      <c r="AU1700" s="24" t="s">
        <v>1381</v>
      </c>
      <c r="AV1700" s="46" t="str">
        <f t="shared" si="193"/>
        <v>Rejected</v>
      </c>
      <c r="BA1700" s="24" t="s">
        <v>3896</v>
      </c>
      <c r="BB1700" s="70" t="s">
        <v>1121</v>
      </c>
      <c r="BC1700" s="4" t="str">
        <f t="shared" si="194"/>
        <v>Cuttack</v>
      </c>
      <c r="BE1700" s="4"/>
      <c r="BF1700" s="4"/>
      <c r="BG1700" s="24" t="s">
        <v>3896</v>
      </c>
      <c r="BH1700" s="24" t="s">
        <v>7</v>
      </c>
      <c r="BI1700" s="4">
        <f t="shared" si="195"/>
        <v>209.86</v>
      </c>
    </row>
    <row r="1701" spans="9:61">
      <c r="I1701" s="26">
        <v>834</v>
      </c>
      <c r="J1701" s="46" t="str" cm="1">
        <f t="array" ref="J1701">_xlfn.IFS(I1701&gt;=750,"Low Risk",AND(I1701&gt;=650,I1701&lt;=749),"Medium Risk",I1701&lt;650,"High Risk")</f>
        <v>Low Risk</v>
      </c>
      <c r="N1701" s="4"/>
      <c r="P1701" s="24">
        <v>86.33</v>
      </c>
      <c r="Q1701" s="4" t="str">
        <f t="shared" si="196"/>
        <v>Available</v>
      </c>
      <c r="Y1701" s="26" t="s">
        <v>3897</v>
      </c>
      <c r="Z1701" s="26" t="s">
        <v>16</v>
      </c>
      <c r="AA1701" s="84" t="str">
        <f t="shared" si="191"/>
        <v>Suresh Panda</v>
      </c>
      <c r="AB1701" s="26">
        <v>4.22</v>
      </c>
      <c r="AG1701" s="26" t="s">
        <v>3897</v>
      </c>
      <c r="AH1701" s="4" t="str">
        <f t="shared" si="192"/>
        <v>01700</v>
      </c>
      <c r="AP1701" s="4"/>
      <c r="AU1701" s="26" t="s">
        <v>1377</v>
      </c>
      <c r="AV1701" s="46" t="str">
        <f t="shared" si="193"/>
        <v>Approved</v>
      </c>
      <c r="BA1701" s="26" t="s">
        <v>3897</v>
      </c>
      <c r="BB1701" s="71" t="s">
        <v>358</v>
      </c>
      <c r="BC1701" s="4" t="str">
        <f t="shared" si="194"/>
        <v>Sambalpur</v>
      </c>
      <c r="BE1701" s="4"/>
      <c r="BF1701" s="4"/>
      <c r="BG1701" s="26" t="s">
        <v>3897</v>
      </c>
      <c r="BH1701" s="26" t="s">
        <v>16</v>
      </c>
      <c r="BI1701" s="4">
        <f t="shared" si="195"/>
        <v>197.62</v>
      </c>
    </row>
    <row r="1702" spans="9:61">
      <c r="I1702" s="24">
        <v>692</v>
      </c>
      <c r="J1702" s="46" t="str" cm="1">
        <f t="array" ref="J1702">_xlfn.IFS(I1702&gt;=750,"Low Risk",AND(I1702&gt;=650,I1702&lt;=749),"Medium Risk",I1702&lt;650,"High Risk")</f>
        <v>Medium Risk</v>
      </c>
      <c r="N1702" s="4"/>
      <c r="P1702" s="26">
        <v>4.22</v>
      </c>
      <c r="Q1702" s="4" t="str">
        <f t="shared" si="196"/>
        <v>Available</v>
      </c>
      <c r="Y1702" s="24" t="s">
        <v>3898</v>
      </c>
      <c r="Z1702" s="24" t="s">
        <v>24</v>
      </c>
      <c r="AA1702" s="84" t="str">
        <f t="shared" si="191"/>
        <v>Bikash Nayak</v>
      </c>
      <c r="AB1702" s="24">
        <v>49.62</v>
      </c>
      <c r="AG1702" s="24" t="s">
        <v>3898</v>
      </c>
      <c r="AH1702" s="4" t="str">
        <f t="shared" si="192"/>
        <v>01701</v>
      </c>
      <c r="AP1702" s="4"/>
      <c r="AU1702" s="24" t="s">
        <v>1426</v>
      </c>
      <c r="AV1702" s="46" t="str">
        <f t="shared" si="193"/>
        <v>Under Review</v>
      </c>
      <c r="BA1702" s="24" t="s">
        <v>3898</v>
      </c>
      <c r="BB1702" s="70" t="s">
        <v>1320</v>
      </c>
      <c r="BC1702" s="4" t="str">
        <f t="shared" si="194"/>
        <v>Berhampur</v>
      </c>
      <c r="BE1702" s="4"/>
      <c r="BF1702" s="4"/>
      <c r="BG1702" s="24" t="s">
        <v>3898</v>
      </c>
      <c r="BH1702" s="24" t="s">
        <v>24</v>
      </c>
      <c r="BI1702" s="4">
        <f t="shared" si="195"/>
        <v>190.31</v>
      </c>
    </row>
    <row r="1703" spans="9:61">
      <c r="I1703" s="26">
        <v>565</v>
      </c>
      <c r="J1703" s="46" t="str" cm="1">
        <f t="array" ref="J1703">_xlfn.IFS(I1703&gt;=750,"Low Risk",AND(I1703&gt;=650,I1703&lt;=749),"Medium Risk",I1703&lt;650,"High Risk")</f>
        <v>High Risk</v>
      </c>
      <c r="N1703" s="4"/>
      <c r="P1703" s="24">
        <v>49.62</v>
      </c>
      <c r="Q1703" s="4" t="str">
        <f t="shared" si="196"/>
        <v>Available</v>
      </c>
      <c r="Y1703" s="26" t="s">
        <v>3899</v>
      </c>
      <c r="Z1703" s="26" t="s">
        <v>28</v>
      </c>
      <c r="AA1703" s="84" t="str">
        <f t="shared" si="191"/>
        <v>Sunita Sahu</v>
      </c>
      <c r="AB1703" s="26">
        <v>51.77</v>
      </c>
      <c r="AG1703" s="26" t="s">
        <v>3899</v>
      </c>
      <c r="AH1703" s="4" t="str">
        <f t="shared" si="192"/>
        <v>01702</v>
      </c>
      <c r="AP1703" s="4"/>
      <c r="AU1703" s="26" t="s">
        <v>1377</v>
      </c>
      <c r="AV1703" s="46" t="str">
        <f t="shared" si="193"/>
        <v>Approved</v>
      </c>
      <c r="BA1703" s="26" t="s">
        <v>3899</v>
      </c>
      <c r="BB1703" s="71" t="s">
        <v>456</v>
      </c>
      <c r="BC1703" s="4" t="str">
        <f t="shared" si="194"/>
        <v>Bhubaneswar</v>
      </c>
      <c r="BE1703" s="4"/>
      <c r="BF1703" s="4"/>
      <c r="BG1703" s="26" t="s">
        <v>3899</v>
      </c>
      <c r="BH1703" s="26" t="s">
        <v>28</v>
      </c>
      <c r="BI1703" s="4">
        <f t="shared" si="195"/>
        <v>162.30000000000001</v>
      </c>
    </row>
    <row r="1704" spans="9:61">
      <c r="I1704" s="24">
        <v>828</v>
      </c>
      <c r="J1704" s="46" t="str" cm="1">
        <f t="array" ref="J1704">_xlfn.IFS(I1704&gt;=750,"Low Risk",AND(I1704&gt;=650,I1704&lt;=749),"Medium Risk",I1704&lt;650,"High Risk")</f>
        <v>Low Risk</v>
      </c>
      <c r="N1704" s="4"/>
      <c r="P1704" s="26">
        <v>51.77</v>
      </c>
      <c r="Q1704" s="4" t="str">
        <f t="shared" si="196"/>
        <v>Available</v>
      </c>
      <c r="Y1704" s="24" t="s">
        <v>3900</v>
      </c>
      <c r="Z1704" s="24" t="s">
        <v>12</v>
      </c>
      <c r="AA1704" s="84" t="str">
        <f t="shared" si="191"/>
        <v>Priya Mohanty</v>
      </c>
      <c r="AB1704" s="24">
        <v>38.74</v>
      </c>
      <c r="AG1704" s="24" t="s">
        <v>3900</v>
      </c>
      <c r="AH1704" s="4" t="str">
        <f t="shared" si="192"/>
        <v>01703</v>
      </c>
      <c r="AP1704" s="4"/>
      <c r="AU1704" s="24" t="s">
        <v>1377</v>
      </c>
      <c r="AV1704" s="46" t="str">
        <f t="shared" si="193"/>
        <v>Approved</v>
      </c>
      <c r="BA1704" s="24" t="s">
        <v>3900</v>
      </c>
      <c r="BB1704" s="70" t="s">
        <v>618</v>
      </c>
      <c r="BC1704" s="4" t="str">
        <f t="shared" si="194"/>
        <v>Jharsuguda</v>
      </c>
      <c r="BE1704" s="4"/>
      <c r="BF1704" s="4"/>
      <c r="BG1704" s="24" t="s">
        <v>3900</v>
      </c>
      <c r="BH1704" s="24" t="s">
        <v>12</v>
      </c>
      <c r="BI1704" s="4">
        <f t="shared" si="195"/>
        <v>105.8</v>
      </c>
    </row>
    <row r="1705" spans="9:61">
      <c r="I1705" s="26">
        <v>676</v>
      </c>
      <c r="J1705" s="46" t="str" cm="1">
        <f t="array" ref="J1705">_xlfn.IFS(I1705&gt;=750,"Low Risk",AND(I1705&gt;=650,I1705&lt;=749),"Medium Risk",I1705&lt;650,"High Risk")</f>
        <v>Medium Risk</v>
      </c>
      <c r="N1705" s="4"/>
      <c r="P1705" s="24">
        <v>38.74</v>
      </c>
      <c r="Q1705" s="4" t="str">
        <f t="shared" si="196"/>
        <v>Available</v>
      </c>
      <c r="Y1705" s="26" t="s">
        <v>3901</v>
      </c>
      <c r="Z1705" s="26" t="s">
        <v>28</v>
      </c>
      <c r="AA1705" s="84" t="str">
        <f t="shared" si="191"/>
        <v>Sunita Sahu</v>
      </c>
      <c r="AB1705" s="26">
        <v>63.43</v>
      </c>
      <c r="AG1705" s="26" t="s">
        <v>3901</v>
      </c>
      <c r="AH1705" s="4" t="str">
        <f t="shared" si="192"/>
        <v>01704</v>
      </c>
      <c r="AP1705" s="4"/>
      <c r="AU1705" s="26" t="s">
        <v>1377</v>
      </c>
      <c r="AV1705" s="46" t="str">
        <f t="shared" si="193"/>
        <v>Approved</v>
      </c>
      <c r="BA1705" s="26" t="s">
        <v>3901</v>
      </c>
      <c r="BB1705" s="71" t="s">
        <v>1121</v>
      </c>
      <c r="BC1705" s="4" t="str">
        <f t="shared" si="194"/>
        <v>Cuttack</v>
      </c>
      <c r="BE1705" s="4"/>
      <c r="BF1705" s="4"/>
      <c r="BG1705" s="26" t="s">
        <v>3901</v>
      </c>
      <c r="BH1705" s="26" t="s">
        <v>28</v>
      </c>
      <c r="BI1705" s="4">
        <f t="shared" si="195"/>
        <v>162.30000000000001</v>
      </c>
    </row>
    <row r="1706" spans="9:61">
      <c r="I1706" s="24">
        <v>770</v>
      </c>
      <c r="J1706" s="46" t="str" cm="1">
        <f t="array" ref="J1706">_xlfn.IFS(I1706&gt;=750,"Low Risk",AND(I1706&gt;=650,I1706&lt;=749),"Medium Risk",I1706&lt;650,"High Risk")</f>
        <v>Low Risk</v>
      </c>
      <c r="N1706" s="4"/>
      <c r="P1706" s="26">
        <v>63.43</v>
      </c>
      <c r="Q1706" s="4" t="str">
        <f t="shared" si="196"/>
        <v>Available</v>
      </c>
      <c r="Y1706" s="24" t="s">
        <v>3902</v>
      </c>
      <c r="Z1706" s="24" t="s">
        <v>20</v>
      </c>
      <c r="AA1706" s="84" t="str">
        <f t="shared" si="191"/>
        <v>Anita Das</v>
      </c>
      <c r="AB1706" s="24">
        <v>98.88</v>
      </c>
      <c r="AG1706" s="24" t="s">
        <v>3902</v>
      </c>
      <c r="AH1706" s="4" t="str">
        <f t="shared" si="192"/>
        <v>01705</v>
      </c>
      <c r="AP1706" s="4"/>
      <c r="AU1706" s="24" t="s">
        <v>1426</v>
      </c>
      <c r="AV1706" s="46" t="str">
        <f t="shared" si="193"/>
        <v>Under Review</v>
      </c>
      <c r="BA1706" s="24" t="s">
        <v>3902</v>
      </c>
      <c r="BB1706" s="70" t="s">
        <v>1201</v>
      </c>
      <c r="BC1706" s="4" t="str">
        <f t="shared" si="194"/>
        <v>Sambalpur</v>
      </c>
      <c r="BE1706" s="4"/>
      <c r="BF1706" s="4"/>
      <c r="BG1706" s="24" t="s">
        <v>3902</v>
      </c>
      <c r="BH1706" s="24" t="s">
        <v>20</v>
      </c>
      <c r="BI1706" s="4">
        <f t="shared" si="195"/>
        <v>104.66</v>
      </c>
    </row>
    <row r="1707" spans="9:61">
      <c r="I1707" s="26">
        <v>880</v>
      </c>
      <c r="J1707" s="46" t="str" cm="1">
        <f t="array" ref="J1707">_xlfn.IFS(I1707&gt;=750,"Low Risk",AND(I1707&gt;=650,I1707&lt;=749),"Medium Risk",I1707&lt;650,"High Risk")</f>
        <v>Low Risk</v>
      </c>
      <c r="N1707" s="4"/>
      <c r="P1707" s="24">
        <v>98.88</v>
      </c>
      <c r="Q1707" s="4" t="str">
        <f t="shared" si="196"/>
        <v>Available</v>
      </c>
      <c r="Y1707" s="26" t="s">
        <v>3904</v>
      </c>
      <c r="Z1707" s="26" t="s">
        <v>7</v>
      </c>
      <c r="AA1707" s="84" t="str">
        <f t="shared" si="191"/>
        <v>Rajesh Kumar</v>
      </c>
      <c r="AB1707" s="26">
        <v>85.27</v>
      </c>
      <c r="AG1707" s="26" t="s">
        <v>3904</v>
      </c>
      <c r="AH1707" s="4" t="str">
        <f t="shared" si="192"/>
        <v>01706</v>
      </c>
      <c r="AP1707" s="4"/>
      <c r="AU1707" s="26" t="s">
        <v>1377</v>
      </c>
      <c r="AV1707" s="46" t="str">
        <f t="shared" si="193"/>
        <v>Approved</v>
      </c>
      <c r="BA1707" s="26" t="s">
        <v>3904</v>
      </c>
      <c r="BB1707" s="71" t="s">
        <v>677</v>
      </c>
      <c r="BC1707" s="4" t="str">
        <f t="shared" si="194"/>
        <v>Jharsuguda</v>
      </c>
      <c r="BE1707" s="4"/>
      <c r="BF1707" s="4"/>
      <c r="BG1707" s="26" t="s">
        <v>3904</v>
      </c>
      <c r="BH1707" s="26" t="s">
        <v>7</v>
      </c>
      <c r="BI1707" s="4">
        <f t="shared" si="195"/>
        <v>209.86</v>
      </c>
    </row>
    <row r="1708" spans="9:61">
      <c r="I1708" s="24">
        <v>575</v>
      </c>
      <c r="J1708" s="46" t="str" cm="1">
        <f t="array" ref="J1708">_xlfn.IFS(I1708&gt;=750,"Low Risk",AND(I1708&gt;=650,I1708&lt;=749),"Medium Risk",I1708&lt;650,"High Risk")</f>
        <v>High Risk</v>
      </c>
      <c r="N1708" s="4"/>
      <c r="P1708" s="26">
        <v>85.27</v>
      </c>
      <c r="Q1708" s="4" t="str">
        <f t="shared" si="196"/>
        <v>Available</v>
      </c>
      <c r="Y1708" s="24" t="s">
        <v>3905</v>
      </c>
      <c r="Z1708" s="24" t="s">
        <v>24</v>
      </c>
      <c r="AA1708" s="84" t="str">
        <f t="shared" si="191"/>
        <v>Bikash Nayak</v>
      </c>
      <c r="AB1708" s="24">
        <v>65.510000000000005</v>
      </c>
      <c r="AG1708" s="24" t="s">
        <v>3905</v>
      </c>
      <c r="AH1708" s="4" t="str">
        <f t="shared" si="192"/>
        <v>01707</v>
      </c>
      <c r="AP1708" s="4"/>
      <c r="AU1708" s="24" t="s">
        <v>1377</v>
      </c>
      <c r="AV1708" s="46" t="str">
        <f t="shared" si="193"/>
        <v>Approved</v>
      </c>
      <c r="BA1708" s="24" t="s">
        <v>3905</v>
      </c>
      <c r="BB1708" s="70" t="s">
        <v>1277</v>
      </c>
      <c r="BC1708" s="4" t="str">
        <f t="shared" si="194"/>
        <v>Angul</v>
      </c>
      <c r="BE1708" s="4"/>
      <c r="BF1708" s="4"/>
      <c r="BG1708" s="24" t="s">
        <v>3905</v>
      </c>
      <c r="BH1708" s="24" t="s">
        <v>24</v>
      </c>
      <c r="BI1708" s="4">
        <f t="shared" si="195"/>
        <v>190.31</v>
      </c>
    </row>
    <row r="1709" spans="9:61">
      <c r="I1709" s="26">
        <v>623</v>
      </c>
      <c r="J1709" s="46" t="str" cm="1">
        <f t="array" ref="J1709">_xlfn.IFS(I1709&gt;=750,"Low Risk",AND(I1709&gt;=650,I1709&lt;=749),"Medium Risk",I1709&lt;650,"High Risk")</f>
        <v>High Risk</v>
      </c>
      <c r="N1709" s="4"/>
      <c r="P1709" s="24">
        <v>65.510000000000005</v>
      </c>
      <c r="Q1709" s="4" t="str">
        <f t="shared" si="196"/>
        <v>Available</v>
      </c>
      <c r="Y1709" s="26" t="s">
        <v>3907</v>
      </c>
      <c r="Z1709" s="26" t="s">
        <v>28</v>
      </c>
      <c r="AA1709" s="84" t="str">
        <f t="shared" si="191"/>
        <v>Sunita Sahu</v>
      </c>
      <c r="AB1709" s="26">
        <v>20.170000000000002</v>
      </c>
      <c r="AG1709" s="26" t="s">
        <v>3907</v>
      </c>
      <c r="AH1709" s="4" t="str">
        <f t="shared" si="192"/>
        <v>01708</v>
      </c>
      <c r="AP1709" s="4"/>
      <c r="AU1709" s="26" t="s">
        <v>1377</v>
      </c>
      <c r="AV1709" s="46" t="str">
        <f t="shared" si="193"/>
        <v>Approved</v>
      </c>
      <c r="BA1709" s="26" t="s">
        <v>3907</v>
      </c>
      <c r="BB1709" s="71" t="s">
        <v>881</v>
      </c>
      <c r="BC1709" s="4" t="str">
        <f t="shared" si="194"/>
        <v>Sambalpur</v>
      </c>
      <c r="BE1709" s="4"/>
      <c r="BF1709" s="4"/>
      <c r="BG1709" s="26" t="s">
        <v>3907</v>
      </c>
      <c r="BH1709" s="26" t="s">
        <v>28</v>
      </c>
      <c r="BI1709" s="4">
        <f t="shared" si="195"/>
        <v>162.30000000000001</v>
      </c>
    </row>
    <row r="1710" spans="9:61">
      <c r="I1710" s="24">
        <v>878</v>
      </c>
      <c r="J1710" s="46" t="str" cm="1">
        <f t="array" ref="J1710">_xlfn.IFS(I1710&gt;=750,"Low Risk",AND(I1710&gt;=650,I1710&lt;=749),"Medium Risk",I1710&lt;650,"High Risk")</f>
        <v>Low Risk</v>
      </c>
      <c r="N1710" s="4"/>
      <c r="P1710" s="26">
        <v>20.170000000000002</v>
      </c>
      <c r="Q1710" s="4" t="str">
        <f t="shared" si="196"/>
        <v>Available</v>
      </c>
      <c r="Y1710" s="24" t="s">
        <v>3908</v>
      </c>
      <c r="Z1710" s="24" t="s">
        <v>7</v>
      </c>
      <c r="AA1710" s="84" t="str">
        <f t="shared" si="191"/>
        <v>Rajesh Kumar</v>
      </c>
      <c r="AB1710" s="24">
        <v>63.21</v>
      </c>
      <c r="AG1710" s="24" t="s">
        <v>3908</v>
      </c>
      <c r="AH1710" s="4" t="str">
        <f t="shared" si="192"/>
        <v>01709</v>
      </c>
      <c r="AP1710" s="4"/>
      <c r="AU1710" s="24" t="s">
        <v>1377</v>
      </c>
      <c r="AV1710" s="46" t="str">
        <f t="shared" si="193"/>
        <v>Approved</v>
      </c>
      <c r="BA1710" s="24" t="s">
        <v>3908</v>
      </c>
      <c r="BB1710" s="70" t="s">
        <v>1213</v>
      </c>
      <c r="BC1710" s="4" t="str">
        <f t="shared" si="194"/>
        <v>Puri</v>
      </c>
      <c r="BE1710" s="4"/>
      <c r="BF1710" s="4"/>
      <c r="BG1710" s="24" t="s">
        <v>3908</v>
      </c>
      <c r="BH1710" s="24" t="s">
        <v>7</v>
      </c>
      <c r="BI1710" s="4">
        <f t="shared" si="195"/>
        <v>209.86</v>
      </c>
    </row>
    <row r="1711" spans="9:61">
      <c r="I1711" s="26">
        <v>860</v>
      </c>
      <c r="J1711" s="46" t="str" cm="1">
        <f t="array" ref="J1711">_xlfn.IFS(I1711&gt;=750,"Low Risk",AND(I1711&gt;=650,I1711&lt;=749),"Medium Risk",I1711&lt;650,"High Risk")</f>
        <v>Low Risk</v>
      </c>
      <c r="N1711" s="4"/>
      <c r="P1711" s="24">
        <v>63.21</v>
      </c>
      <c r="Q1711" s="4" t="str">
        <f t="shared" si="196"/>
        <v>Available</v>
      </c>
      <c r="Y1711" s="26" t="s">
        <v>3909</v>
      </c>
      <c r="Z1711" s="26" t="s">
        <v>41</v>
      </c>
      <c r="AA1711" s="84" t="str">
        <f t="shared" si="191"/>
        <v>Pooja Tripathi</v>
      </c>
      <c r="AB1711" s="26">
        <v>31.18</v>
      </c>
      <c r="AG1711" s="26" t="s">
        <v>3909</v>
      </c>
      <c r="AH1711" s="4" t="str">
        <f t="shared" si="192"/>
        <v>01710</v>
      </c>
      <c r="AP1711" s="4"/>
      <c r="AU1711" s="26" t="s">
        <v>1377</v>
      </c>
      <c r="AV1711" s="46" t="str">
        <f t="shared" si="193"/>
        <v>Approved</v>
      </c>
      <c r="BA1711" s="26" t="s">
        <v>3909</v>
      </c>
      <c r="BB1711" s="71" t="s">
        <v>553</v>
      </c>
      <c r="BC1711" s="4" t="str">
        <f t="shared" si="194"/>
        <v>Jharsuguda</v>
      </c>
      <c r="BE1711" s="4"/>
      <c r="BF1711" s="4"/>
      <c r="BG1711" s="26" t="s">
        <v>3909</v>
      </c>
      <c r="BH1711" s="26" t="s">
        <v>41</v>
      </c>
      <c r="BI1711" s="4">
        <f t="shared" si="195"/>
        <v>251.78</v>
      </c>
    </row>
    <row r="1712" spans="9:61">
      <c r="I1712" s="24">
        <v>796</v>
      </c>
      <c r="J1712" s="46" t="str" cm="1">
        <f t="array" ref="J1712">_xlfn.IFS(I1712&gt;=750,"Low Risk",AND(I1712&gt;=650,I1712&lt;=749),"Medium Risk",I1712&lt;650,"High Risk")</f>
        <v>Low Risk</v>
      </c>
      <c r="N1712" s="4"/>
      <c r="P1712" s="26">
        <v>31.18</v>
      </c>
      <c r="Q1712" s="4" t="str">
        <f t="shared" si="196"/>
        <v>Available</v>
      </c>
      <c r="Y1712" s="24" t="s">
        <v>3910</v>
      </c>
      <c r="Z1712" s="24" t="s">
        <v>35</v>
      </c>
      <c r="AA1712" s="84" t="str">
        <f t="shared" si="191"/>
        <v>Kavita Rath</v>
      </c>
      <c r="AB1712" s="24">
        <v>47.99</v>
      </c>
      <c r="AG1712" s="24" t="s">
        <v>3910</v>
      </c>
      <c r="AH1712" s="4" t="str">
        <f t="shared" si="192"/>
        <v>01711</v>
      </c>
      <c r="AP1712" s="4"/>
      <c r="AU1712" s="24" t="s">
        <v>1381</v>
      </c>
      <c r="AV1712" s="46" t="str">
        <f t="shared" si="193"/>
        <v>Rejected</v>
      </c>
      <c r="BA1712" s="24" t="s">
        <v>3910</v>
      </c>
      <c r="BB1712" s="70" t="s">
        <v>1020</v>
      </c>
      <c r="BC1712" s="4" t="str">
        <f t="shared" si="194"/>
        <v>Bhubaneswar</v>
      </c>
      <c r="BE1712" s="4"/>
      <c r="BF1712" s="4"/>
      <c r="BG1712" s="24" t="s">
        <v>3910</v>
      </c>
      <c r="BH1712" s="24" t="s">
        <v>35</v>
      </c>
      <c r="BI1712" s="4">
        <f t="shared" si="195"/>
        <v>103.83</v>
      </c>
    </row>
    <row r="1713" spans="9:61">
      <c r="I1713" s="26">
        <v>898</v>
      </c>
      <c r="J1713" s="46" t="str" cm="1">
        <f t="array" ref="J1713">_xlfn.IFS(I1713&gt;=750,"Low Risk",AND(I1713&gt;=650,I1713&lt;=749),"Medium Risk",I1713&lt;650,"High Risk")</f>
        <v>Low Risk</v>
      </c>
      <c r="N1713" s="4"/>
      <c r="P1713" s="24">
        <v>47.99</v>
      </c>
      <c r="Q1713" s="4" t="str">
        <f t="shared" si="196"/>
        <v>Available</v>
      </c>
      <c r="Y1713" s="26" t="s">
        <v>3911</v>
      </c>
      <c r="Z1713" s="26" t="s">
        <v>24</v>
      </c>
      <c r="AA1713" s="84" t="str">
        <f t="shared" si="191"/>
        <v>Bikash Nayak</v>
      </c>
      <c r="AB1713" s="26">
        <v>24.19</v>
      </c>
      <c r="AG1713" s="26" t="s">
        <v>3911</v>
      </c>
      <c r="AH1713" s="4" t="str">
        <f t="shared" si="192"/>
        <v>01712</v>
      </c>
      <c r="AP1713" s="4"/>
      <c r="AU1713" s="26" t="s">
        <v>1386</v>
      </c>
      <c r="AV1713" s="46" t="str">
        <f t="shared" si="193"/>
        <v>Rejected</v>
      </c>
      <c r="BA1713" s="26" t="s">
        <v>3911</v>
      </c>
      <c r="BB1713" s="71" t="s">
        <v>878</v>
      </c>
      <c r="BC1713" s="4" t="str">
        <f t="shared" si="194"/>
        <v>Jharsuguda</v>
      </c>
      <c r="BE1713" s="4"/>
      <c r="BF1713" s="4"/>
      <c r="BG1713" s="26" t="s">
        <v>3911</v>
      </c>
      <c r="BH1713" s="26" t="s">
        <v>24</v>
      </c>
      <c r="BI1713" s="4">
        <f t="shared" si="195"/>
        <v>190.31</v>
      </c>
    </row>
    <row r="1714" spans="9:61">
      <c r="I1714" s="24">
        <v>886</v>
      </c>
      <c r="J1714" s="46" t="str" cm="1">
        <f t="array" ref="J1714">_xlfn.IFS(I1714&gt;=750,"Low Risk",AND(I1714&gt;=650,I1714&lt;=749),"Medium Risk",I1714&lt;650,"High Risk")</f>
        <v>Low Risk</v>
      </c>
      <c r="N1714" s="4"/>
      <c r="P1714" s="26">
        <v>24.19</v>
      </c>
      <c r="Q1714" s="4" t="str">
        <f t="shared" si="196"/>
        <v>Available</v>
      </c>
      <c r="Y1714" s="24" t="s">
        <v>3912</v>
      </c>
      <c r="Z1714" s="24" t="s">
        <v>12</v>
      </c>
      <c r="AA1714" s="84" t="str">
        <f t="shared" si="191"/>
        <v>Priya Mohanty</v>
      </c>
      <c r="AB1714" s="24">
        <v>45.05</v>
      </c>
      <c r="AG1714" s="24" t="s">
        <v>3912</v>
      </c>
      <c r="AH1714" s="4" t="str">
        <f t="shared" si="192"/>
        <v>01713</v>
      </c>
      <c r="AP1714" s="4"/>
      <c r="AU1714" s="24" t="s">
        <v>1377</v>
      </c>
      <c r="AV1714" s="46" t="str">
        <f t="shared" si="193"/>
        <v>Approved</v>
      </c>
      <c r="BA1714" s="24" t="s">
        <v>3912</v>
      </c>
      <c r="BB1714" s="70" t="s">
        <v>1049</v>
      </c>
      <c r="BC1714" s="4" t="str">
        <f t="shared" si="194"/>
        <v>Jharsuguda</v>
      </c>
      <c r="BE1714" s="4"/>
      <c r="BF1714" s="4"/>
      <c r="BG1714" s="24" t="s">
        <v>3912</v>
      </c>
      <c r="BH1714" s="24" t="s">
        <v>12</v>
      </c>
      <c r="BI1714" s="4">
        <f t="shared" si="195"/>
        <v>105.8</v>
      </c>
    </row>
    <row r="1715" spans="9:61">
      <c r="I1715" s="26">
        <v>729</v>
      </c>
      <c r="J1715" s="46" t="str" cm="1">
        <f t="array" ref="J1715">_xlfn.IFS(I1715&gt;=750,"Low Risk",AND(I1715&gt;=650,I1715&lt;=749),"Medium Risk",I1715&lt;650,"High Risk")</f>
        <v>Medium Risk</v>
      </c>
      <c r="N1715" s="4"/>
      <c r="P1715" s="24">
        <v>45.05</v>
      </c>
      <c r="Q1715" s="4" t="str">
        <f t="shared" si="196"/>
        <v>Available</v>
      </c>
      <c r="Y1715" s="26" t="s">
        <v>3914</v>
      </c>
      <c r="Z1715" s="26" t="s">
        <v>41</v>
      </c>
      <c r="AA1715" s="84" t="str">
        <f t="shared" si="191"/>
        <v>Pooja Tripathi</v>
      </c>
      <c r="AB1715" s="26">
        <v>9.9</v>
      </c>
      <c r="AG1715" s="26" t="s">
        <v>3914</v>
      </c>
      <c r="AH1715" s="4" t="str">
        <f t="shared" si="192"/>
        <v>01714</v>
      </c>
      <c r="AP1715" s="4"/>
      <c r="AU1715" s="26" t="s">
        <v>1386</v>
      </c>
      <c r="AV1715" s="46" t="str">
        <f t="shared" si="193"/>
        <v>Rejected</v>
      </c>
      <c r="BA1715" s="26" t="s">
        <v>3914</v>
      </c>
      <c r="BB1715" s="71" t="s">
        <v>1234</v>
      </c>
      <c r="BC1715" s="4" t="str">
        <f t="shared" si="194"/>
        <v>Bhubaneswar</v>
      </c>
      <c r="BE1715" s="4"/>
      <c r="BF1715" s="4"/>
      <c r="BG1715" s="26" t="s">
        <v>3914</v>
      </c>
      <c r="BH1715" s="26" t="s">
        <v>41</v>
      </c>
      <c r="BI1715" s="4">
        <f t="shared" si="195"/>
        <v>251.78</v>
      </c>
    </row>
    <row r="1716" spans="9:61">
      <c r="I1716" s="24">
        <v>704</v>
      </c>
      <c r="J1716" s="46" t="str" cm="1">
        <f t="array" ref="J1716">_xlfn.IFS(I1716&gt;=750,"Low Risk",AND(I1716&gt;=650,I1716&lt;=749),"Medium Risk",I1716&lt;650,"High Risk")</f>
        <v>Medium Risk</v>
      </c>
      <c r="N1716" s="4"/>
      <c r="P1716" s="26">
        <v>9.9</v>
      </c>
      <c r="Q1716" s="4" t="str">
        <f t="shared" si="196"/>
        <v>Available</v>
      </c>
      <c r="Y1716" s="24" t="s">
        <v>3915</v>
      </c>
      <c r="Z1716" s="24" t="s">
        <v>35</v>
      </c>
      <c r="AA1716" s="84" t="str">
        <f t="shared" si="191"/>
        <v>Kavita Rath</v>
      </c>
      <c r="AB1716" s="24">
        <v>49.7</v>
      </c>
      <c r="AG1716" s="24" t="s">
        <v>3915</v>
      </c>
      <c r="AH1716" s="4" t="str">
        <f t="shared" si="192"/>
        <v>01715</v>
      </c>
      <c r="AP1716" s="4"/>
      <c r="AU1716" s="24" t="s">
        <v>1426</v>
      </c>
      <c r="AV1716" s="46" t="str">
        <f t="shared" si="193"/>
        <v>Under Review</v>
      </c>
      <c r="BA1716" s="24" t="s">
        <v>3915</v>
      </c>
      <c r="BB1716" s="70" t="s">
        <v>1156</v>
      </c>
      <c r="BC1716" s="4" t="str">
        <f t="shared" si="194"/>
        <v>Cuttack</v>
      </c>
      <c r="BE1716" s="4"/>
      <c r="BF1716" s="4"/>
      <c r="BG1716" s="24" t="s">
        <v>3915</v>
      </c>
      <c r="BH1716" s="24" t="s">
        <v>35</v>
      </c>
      <c r="BI1716" s="4">
        <f t="shared" si="195"/>
        <v>103.83</v>
      </c>
    </row>
    <row r="1717" spans="9:61">
      <c r="I1717" s="26">
        <v>797</v>
      </c>
      <c r="J1717" s="46" t="str" cm="1">
        <f t="array" ref="J1717">_xlfn.IFS(I1717&gt;=750,"Low Risk",AND(I1717&gt;=650,I1717&lt;=749),"Medium Risk",I1717&lt;650,"High Risk")</f>
        <v>Low Risk</v>
      </c>
      <c r="N1717" s="4"/>
      <c r="P1717" s="24">
        <v>49.7</v>
      </c>
      <c r="Q1717" s="4" t="str">
        <f t="shared" si="196"/>
        <v>Available</v>
      </c>
      <c r="Y1717" s="26" t="s">
        <v>3916</v>
      </c>
      <c r="Z1717" s="26" t="s">
        <v>12</v>
      </c>
      <c r="AA1717" s="84" t="str">
        <f t="shared" si="191"/>
        <v>Priya Mohanty</v>
      </c>
      <c r="AB1717" s="26">
        <v>13.86</v>
      </c>
      <c r="AG1717" s="26" t="s">
        <v>3916</v>
      </c>
      <c r="AH1717" s="4" t="str">
        <f t="shared" si="192"/>
        <v>01716</v>
      </c>
      <c r="AP1717" s="4"/>
      <c r="AU1717" s="26" t="s">
        <v>1381</v>
      </c>
      <c r="AV1717" s="46" t="str">
        <f t="shared" si="193"/>
        <v>Rejected</v>
      </c>
      <c r="BA1717" s="26" t="s">
        <v>3916</v>
      </c>
      <c r="BB1717" s="71" t="s">
        <v>220</v>
      </c>
      <c r="BC1717" s="4" t="str">
        <f t="shared" si="194"/>
        <v>Rourkela</v>
      </c>
      <c r="BE1717" s="4"/>
      <c r="BF1717" s="4"/>
      <c r="BG1717" s="26" t="s">
        <v>3916</v>
      </c>
      <c r="BH1717" s="26" t="s">
        <v>12</v>
      </c>
      <c r="BI1717" s="4">
        <f t="shared" si="195"/>
        <v>105.8</v>
      </c>
    </row>
    <row r="1718" spans="9:61">
      <c r="I1718" s="24">
        <v>878</v>
      </c>
      <c r="J1718" s="46" t="str" cm="1">
        <f t="array" ref="J1718">_xlfn.IFS(I1718&gt;=750,"Low Risk",AND(I1718&gt;=650,I1718&lt;=749),"Medium Risk",I1718&lt;650,"High Risk")</f>
        <v>Low Risk</v>
      </c>
      <c r="N1718" s="4"/>
      <c r="P1718" s="26">
        <v>13.86</v>
      </c>
      <c r="Q1718" s="4" t="str">
        <f t="shared" si="196"/>
        <v>Available</v>
      </c>
      <c r="Y1718" s="24" t="s">
        <v>3917</v>
      </c>
      <c r="Z1718" s="24" t="s">
        <v>7</v>
      </c>
      <c r="AA1718" s="84" t="str">
        <f t="shared" si="191"/>
        <v>Rajesh Kumar</v>
      </c>
      <c r="AB1718" s="24">
        <v>12.96</v>
      </c>
      <c r="AG1718" s="24" t="s">
        <v>3917</v>
      </c>
      <c r="AH1718" s="4" t="str">
        <f t="shared" si="192"/>
        <v>01717</v>
      </c>
      <c r="AP1718" s="4"/>
      <c r="AU1718" s="24" t="s">
        <v>1426</v>
      </c>
      <c r="AV1718" s="46" t="str">
        <f t="shared" si="193"/>
        <v>Under Review</v>
      </c>
      <c r="BA1718" s="24" t="s">
        <v>3917</v>
      </c>
      <c r="BB1718" s="70" t="s">
        <v>1305</v>
      </c>
      <c r="BC1718" s="4" t="str">
        <f t="shared" si="194"/>
        <v>Cuttack</v>
      </c>
      <c r="BE1718" s="4"/>
      <c r="BF1718" s="4"/>
      <c r="BG1718" s="24" t="s">
        <v>3917</v>
      </c>
      <c r="BH1718" s="24" t="s">
        <v>7</v>
      </c>
      <c r="BI1718" s="4">
        <f t="shared" si="195"/>
        <v>209.86</v>
      </c>
    </row>
    <row r="1719" spans="9:61">
      <c r="I1719" s="26">
        <v>845</v>
      </c>
      <c r="J1719" s="46" t="str" cm="1">
        <f t="array" ref="J1719">_xlfn.IFS(I1719&gt;=750,"Low Risk",AND(I1719&gt;=650,I1719&lt;=749),"Medium Risk",I1719&lt;650,"High Risk")</f>
        <v>Low Risk</v>
      </c>
      <c r="N1719" s="4"/>
      <c r="P1719" s="24">
        <v>12.96</v>
      </c>
      <c r="Q1719" s="4" t="str">
        <f t="shared" si="196"/>
        <v>Available</v>
      </c>
      <c r="Y1719" s="26" t="s">
        <v>3918</v>
      </c>
      <c r="Z1719" s="26" t="s">
        <v>38</v>
      </c>
      <c r="AA1719" s="84" t="str">
        <f t="shared" si="191"/>
        <v>Deepak Mishra</v>
      </c>
      <c r="AB1719" s="26">
        <v>46.29</v>
      </c>
      <c r="AG1719" s="26" t="s">
        <v>3918</v>
      </c>
      <c r="AH1719" s="4" t="str">
        <f t="shared" si="192"/>
        <v>01718</v>
      </c>
      <c r="AP1719" s="4"/>
      <c r="AU1719" s="26" t="s">
        <v>1381</v>
      </c>
      <c r="AV1719" s="46" t="str">
        <f t="shared" si="193"/>
        <v>Rejected</v>
      </c>
      <c r="BA1719" s="26" t="s">
        <v>3918</v>
      </c>
      <c r="BB1719" s="71" t="s">
        <v>884</v>
      </c>
      <c r="BC1719" s="4" t="str">
        <f t="shared" si="194"/>
        <v>Bhubaneswar</v>
      </c>
      <c r="BE1719" s="4"/>
      <c r="BF1719" s="4"/>
      <c r="BG1719" s="26" t="s">
        <v>3918</v>
      </c>
      <c r="BH1719" s="26" t="s">
        <v>38</v>
      </c>
      <c r="BI1719" s="4">
        <f t="shared" si="195"/>
        <v>144.97999999999999</v>
      </c>
    </row>
    <row r="1720" spans="9:61">
      <c r="I1720" s="24">
        <v>686</v>
      </c>
      <c r="J1720" s="46" t="str" cm="1">
        <f t="array" ref="J1720">_xlfn.IFS(I1720&gt;=750,"Low Risk",AND(I1720&gt;=650,I1720&lt;=749),"Medium Risk",I1720&lt;650,"High Risk")</f>
        <v>Medium Risk</v>
      </c>
      <c r="N1720" s="4"/>
      <c r="P1720" s="26">
        <v>46.29</v>
      </c>
      <c r="Q1720" s="4" t="str">
        <f t="shared" si="196"/>
        <v>Available</v>
      </c>
      <c r="Y1720" s="24" t="s">
        <v>3919</v>
      </c>
      <c r="Z1720" s="24" t="s">
        <v>16</v>
      </c>
      <c r="AA1720" s="84" t="str">
        <f t="shared" si="191"/>
        <v>Suresh Panda</v>
      </c>
      <c r="AB1720" s="24">
        <v>67.239999999999995</v>
      </c>
      <c r="AG1720" s="24" t="s">
        <v>3919</v>
      </c>
      <c r="AH1720" s="4" t="str">
        <f t="shared" si="192"/>
        <v>01719</v>
      </c>
      <c r="AP1720" s="4"/>
      <c r="AU1720" s="24" t="s">
        <v>1377</v>
      </c>
      <c r="AV1720" s="46" t="str">
        <f t="shared" si="193"/>
        <v>Approved</v>
      </c>
      <c r="BA1720" s="24" t="s">
        <v>3919</v>
      </c>
      <c r="BB1720" s="70" t="s">
        <v>1346</v>
      </c>
      <c r="BC1720" s="4" t="str">
        <f t="shared" si="194"/>
        <v>Angul</v>
      </c>
      <c r="BE1720" s="4"/>
      <c r="BF1720" s="4"/>
      <c r="BG1720" s="24" t="s">
        <v>3919</v>
      </c>
      <c r="BH1720" s="24" t="s">
        <v>16</v>
      </c>
      <c r="BI1720" s="4">
        <f t="shared" si="195"/>
        <v>197.62</v>
      </c>
    </row>
    <row r="1721" spans="9:61">
      <c r="I1721" s="26">
        <v>826</v>
      </c>
      <c r="J1721" s="46" t="str" cm="1">
        <f t="array" ref="J1721">_xlfn.IFS(I1721&gt;=750,"Low Risk",AND(I1721&gt;=650,I1721&lt;=749),"Medium Risk",I1721&lt;650,"High Risk")</f>
        <v>Low Risk</v>
      </c>
      <c r="N1721" s="4"/>
      <c r="P1721" s="24">
        <v>67.239999999999995</v>
      </c>
      <c r="Q1721" s="4" t="str">
        <f t="shared" si="196"/>
        <v>Available</v>
      </c>
      <c r="Y1721" s="26" t="s">
        <v>3920</v>
      </c>
      <c r="Z1721" s="26" t="s">
        <v>20</v>
      </c>
      <c r="AA1721" s="84" t="str">
        <f t="shared" si="191"/>
        <v>Anita Das</v>
      </c>
      <c r="AB1721" s="26">
        <v>16.53</v>
      </c>
      <c r="AG1721" s="26" t="s">
        <v>3920</v>
      </c>
      <c r="AH1721" s="4" t="str">
        <f t="shared" si="192"/>
        <v>01720</v>
      </c>
      <c r="AP1721" s="4"/>
      <c r="AU1721" s="26" t="s">
        <v>1386</v>
      </c>
      <c r="AV1721" s="46" t="str">
        <f t="shared" si="193"/>
        <v>Rejected</v>
      </c>
      <c r="BA1721" s="26" t="s">
        <v>3920</v>
      </c>
      <c r="BB1721" s="71" t="s">
        <v>565</v>
      </c>
      <c r="BC1721" s="4" t="str">
        <f t="shared" si="194"/>
        <v>Balasore</v>
      </c>
      <c r="BE1721" s="4"/>
      <c r="BF1721" s="4"/>
      <c r="BG1721" s="26" t="s">
        <v>3920</v>
      </c>
      <c r="BH1721" s="26" t="s">
        <v>20</v>
      </c>
      <c r="BI1721" s="4">
        <f t="shared" si="195"/>
        <v>104.66</v>
      </c>
    </row>
    <row r="1722" spans="9:61">
      <c r="I1722" s="24">
        <v>588</v>
      </c>
      <c r="J1722" s="46" t="str" cm="1">
        <f t="array" ref="J1722">_xlfn.IFS(I1722&gt;=750,"Low Risk",AND(I1722&gt;=650,I1722&lt;=749),"Medium Risk",I1722&lt;650,"High Risk")</f>
        <v>High Risk</v>
      </c>
      <c r="N1722" s="4"/>
      <c r="P1722" s="26">
        <v>16.53</v>
      </c>
      <c r="Q1722" s="4" t="str">
        <f t="shared" si="196"/>
        <v>Available</v>
      </c>
      <c r="Y1722" s="24" t="s">
        <v>3921</v>
      </c>
      <c r="Z1722" s="24" t="s">
        <v>32</v>
      </c>
      <c r="AA1722" s="84" t="str">
        <f t="shared" si="191"/>
        <v>Ramesh Behera</v>
      </c>
      <c r="AB1722" s="24">
        <v>2.93</v>
      </c>
      <c r="AG1722" s="24" t="s">
        <v>3921</v>
      </c>
      <c r="AH1722" s="4" t="str">
        <f t="shared" si="192"/>
        <v>01721</v>
      </c>
      <c r="AP1722" s="4"/>
      <c r="AU1722" s="24" t="s">
        <v>1386</v>
      </c>
      <c r="AV1722" s="46" t="str">
        <f t="shared" si="193"/>
        <v>Rejected</v>
      </c>
      <c r="BA1722" s="24" t="s">
        <v>3921</v>
      </c>
      <c r="BB1722" s="70" t="s">
        <v>924</v>
      </c>
      <c r="BC1722" s="4" t="str">
        <f t="shared" si="194"/>
        <v>Bhubaneswar</v>
      </c>
      <c r="BE1722" s="4"/>
      <c r="BF1722" s="4"/>
      <c r="BG1722" s="24" t="s">
        <v>3921</v>
      </c>
      <c r="BH1722" s="24" t="s">
        <v>32</v>
      </c>
      <c r="BI1722" s="4">
        <f t="shared" si="195"/>
        <v>224.53</v>
      </c>
    </row>
    <row r="1723" spans="9:61">
      <c r="I1723" s="26">
        <v>885</v>
      </c>
      <c r="J1723" s="46" t="str" cm="1">
        <f t="array" ref="J1723">_xlfn.IFS(I1723&gt;=750,"Low Risk",AND(I1723&gt;=650,I1723&lt;=749),"Medium Risk",I1723&lt;650,"High Risk")</f>
        <v>Low Risk</v>
      </c>
      <c r="N1723" s="4"/>
      <c r="P1723" s="24">
        <v>2.93</v>
      </c>
      <c r="Q1723" s="4" t="str">
        <f t="shared" si="196"/>
        <v>Available</v>
      </c>
      <c r="Y1723" s="26" t="s">
        <v>3922</v>
      </c>
      <c r="Z1723" s="26" t="s">
        <v>38</v>
      </c>
      <c r="AA1723" s="84" t="str">
        <f t="shared" si="191"/>
        <v>Deepak Mishra</v>
      </c>
      <c r="AB1723" s="26">
        <v>1.1200000000000001</v>
      </c>
      <c r="AG1723" s="26" t="s">
        <v>3922</v>
      </c>
      <c r="AH1723" s="4" t="str">
        <f t="shared" si="192"/>
        <v>01722</v>
      </c>
      <c r="AP1723" s="4"/>
      <c r="AU1723" s="26" t="s">
        <v>1381</v>
      </c>
      <c r="AV1723" s="46" t="str">
        <f t="shared" si="193"/>
        <v>Rejected</v>
      </c>
      <c r="BA1723" s="26" t="s">
        <v>3922</v>
      </c>
      <c r="BB1723" s="71" t="s">
        <v>1177</v>
      </c>
      <c r="BC1723" s="4" t="str">
        <f t="shared" si="194"/>
        <v>Cuttack</v>
      </c>
      <c r="BE1723" s="4"/>
      <c r="BF1723" s="4"/>
      <c r="BG1723" s="26" t="s">
        <v>3922</v>
      </c>
      <c r="BH1723" s="26" t="s">
        <v>38</v>
      </c>
      <c r="BI1723" s="4">
        <f t="shared" si="195"/>
        <v>144.97999999999999</v>
      </c>
    </row>
    <row r="1724" spans="9:61">
      <c r="I1724" s="24">
        <v>618</v>
      </c>
      <c r="J1724" s="46" t="str" cm="1">
        <f t="array" ref="J1724">_xlfn.IFS(I1724&gt;=750,"Low Risk",AND(I1724&gt;=650,I1724&lt;=749),"Medium Risk",I1724&lt;650,"High Risk")</f>
        <v>High Risk</v>
      </c>
      <c r="N1724" s="4"/>
      <c r="P1724" s="26">
        <v>1.1200000000000001</v>
      </c>
      <c r="Q1724" s="4" t="str">
        <f t="shared" si="196"/>
        <v>Available</v>
      </c>
      <c r="Y1724" s="24" t="s">
        <v>3923</v>
      </c>
      <c r="Z1724" s="24" t="s">
        <v>38</v>
      </c>
      <c r="AA1724" s="84" t="str">
        <f t="shared" si="191"/>
        <v>Deepak Mishra</v>
      </c>
      <c r="AB1724" s="24">
        <v>51.7</v>
      </c>
      <c r="AG1724" s="24" t="s">
        <v>3923</v>
      </c>
      <c r="AH1724" s="4" t="str">
        <f t="shared" si="192"/>
        <v>01723</v>
      </c>
      <c r="AP1724" s="4"/>
      <c r="AU1724" s="24" t="s">
        <v>1386</v>
      </c>
      <c r="AV1724" s="46" t="str">
        <f t="shared" si="193"/>
        <v>Rejected</v>
      </c>
      <c r="BA1724" s="24" t="s">
        <v>3923</v>
      </c>
      <c r="BB1724" s="70" t="s">
        <v>758</v>
      </c>
      <c r="BC1724" s="4" t="str">
        <f t="shared" si="194"/>
        <v>Balasore</v>
      </c>
      <c r="BE1724" s="4"/>
      <c r="BF1724" s="4"/>
      <c r="BG1724" s="24" t="s">
        <v>3923</v>
      </c>
      <c r="BH1724" s="24" t="s">
        <v>38</v>
      </c>
      <c r="BI1724" s="4">
        <f t="shared" si="195"/>
        <v>144.97999999999999</v>
      </c>
    </row>
    <row r="1725" spans="9:61">
      <c r="I1725" s="26">
        <v>552</v>
      </c>
      <c r="J1725" s="46" t="str" cm="1">
        <f t="array" ref="J1725">_xlfn.IFS(I1725&gt;=750,"Low Risk",AND(I1725&gt;=650,I1725&lt;=749),"Medium Risk",I1725&lt;650,"High Risk")</f>
        <v>High Risk</v>
      </c>
      <c r="N1725" s="4"/>
      <c r="P1725" s="24">
        <v>51.7</v>
      </c>
      <c r="Q1725" s="4" t="str">
        <f t="shared" si="196"/>
        <v>Available</v>
      </c>
      <c r="Y1725" s="26" t="s">
        <v>3924</v>
      </c>
      <c r="Z1725" s="26" t="s">
        <v>7</v>
      </c>
      <c r="AA1725" s="84" t="str">
        <f t="shared" si="191"/>
        <v>Rajesh Kumar</v>
      </c>
      <c r="AB1725" s="26">
        <v>28.02</v>
      </c>
      <c r="AG1725" s="26" t="s">
        <v>3924</v>
      </c>
      <c r="AH1725" s="4" t="str">
        <f t="shared" si="192"/>
        <v>01724</v>
      </c>
      <c r="AP1725" s="4"/>
      <c r="AU1725" s="26" t="s">
        <v>1381</v>
      </c>
      <c r="AV1725" s="46" t="str">
        <f t="shared" si="193"/>
        <v>Rejected</v>
      </c>
      <c r="BA1725" s="26" t="s">
        <v>3924</v>
      </c>
      <c r="BB1725" s="71" t="s">
        <v>1033</v>
      </c>
      <c r="BC1725" s="4" t="str">
        <f t="shared" si="194"/>
        <v>Sambalpur</v>
      </c>
      <c r="BE1725" s="4"/>
      <c r="BF1725" s="4"/>
      <c r="BG1725" s="26" t="s">
        <v>3924</v>
      </c>
      <c r="BH1725" s="26" t="s">
        <v>7</v>
      </c>
      <c r="BI1725" s="4">
        <f t="shared" si="195"/>
        <v>209.86</v>
      </c>
    </row>
    <row r="1726" spans="9:61">
      <c r="I1726" s="24">
        <v>606</v>
      </c>
      <c r="J1726" s="46" t="str" cm="1">
        <f t="array" ref="J1726">_xlfn.IFS(I1726&gt;=750,"Low Risk",AND(I1726&gt;=650,I1726&lt;=749),"Medium Risk",I1726&lt;650,"High Risk")</f>
        <v>High Risk</v>
      </c>
      <c r="N1726" s="4"/>
      <c r="P1726" s="26">
        <v>28.02</v>
      </c>
      <c r="Q1726" s="4" t="str">
        <f t="shared" si="196"/>
        <v>Available</v>
      </c>
      <c r="Y1726" s="24" t="s">
        <v>3925</v>
      </c>
      <c r="Z1726" s="24" t="s">
        <v>41</v>
      </c>
      <c r="AA1726" s="84" t="str">
        <f t="shared" si="191"/>
        <v>Pooja Tripathi</v>
      </c>
      <c r="AB1726" s="24">
        <v>85.39</v>
      </c>
      <c r="AG1726" s="24" t="s">
        <v>3925</v>
      </c>
      <c r="AH1726" s="4" t="str">
        <f t="shared" si="192"/>
        <v>01725</v>
      </c>
      <c r="AP1726" s="4"/>
      <c r="AU1726" s="24" t="s">
        <v>1426</v>
      </c>
      <c r="AV1726" s="46" t="str">
        <f t="shared" si="193"/>
        <v>Under Review</v>
      </c>
      <c r="BA1726" s="24" t="s">
        <v>3925</v>
      </c>
      <c r="BB1726" s="70" t="s">
        <v>336</v>
      </c>
      <c r="BC1726" s="4" t="str">
        <f t="shared" si="194"/>
        <v>Bhubaneswar</v>
      </c>
      <c r="BE1726" s="4"/>
      <c r="BF1726" s="4"/>
      <c r="BG1726" s="24" t="s">
        <v>3925</v>
      </c>
      <c r="BH1726" s="24" t="s">
        <v>41</v>
      </c>
      <c r="BI1726" s="4">
        <f t="shared" si="195"/>
        <v>251.78</v>
      </c>
    </row>
    <row r="1727" spans="9:61">
      <c r="I1727" s="26">
        <v>727</v>
      </c>
      <c r="J1727" s="46" t="str" cm="1">
        <f t="array" ref="J1727">_xlfn.IFS(I1727&gt;=750,"Low Risk",AND(I1727&gt;=650,I1727&lt;=749),"Medium Risk",I1727&lt;650,"High Risk")</f>
        <v>Medium Risk</v>
      </c>
      <c r="N1727" s="4"/>
      <c r="P1727" s="24">
        <v>85.39</v>
      </c>
      <c r="Q1727" s="4" t="str">
        <f t="shared" si="196"/>
        <v>Available</v>
      </c>
      <c r="Y1727" s="26" t="s">
        <v>3927</v>
      </c>
      <c r="Z1727" s="26" t="s">
        <v>12</v>
      </c>
      <c r="AA1727" s="84" t="str">
        <f t="shared" si="191"/>
        <v>Priya Mohanty</v>
      </c>
      <c r="AB1727" s="26">
        <v>50.71</v>
      </c>
      <c r="AG1727" s="26" t="s">
        <v>3927</v>
      </c>
      <c r="AH1727" s="4" t="str">
        <f t="shared" si="192"/>
        <v>01726</v>
      </c>
      <c r="AP1727" s="4"/>
      <c r="AU1727" s="26" t="s">
        <v>1377</v>
      </c>
      <c r="AV1727" s="46" t="str">
        <f t="shared" si="193"/>
        <v>Approved</v>
      </c>
      <c r="BA1727" s="26" t="s">
        <v>3927</v>
      </c>
      <c r="BB1727" s="71" t="s">
        <v>477</v>
      </c>
      <c r="BC1727" s="4" t="str">
        <f t="shared" si="194"/>
        <v>Dhenkanal</v>
      </c>
      <c r="BE1727" s="4"/>
      <c r="BF1727" s="4"/>
      <c r="BG1727" s="26" t="s">
        <v>3927</v>
      </c>
      <c r="BH1727" s="26" t="s">
        <v>12</v>
      </c>
      <c r="BI1727" s="4">
        <f t="shared" si="195"/>
        <v>105.8</v>
      </c>
    </row>
    <row r="1728" spans="9:61">
      <c r="I1728" s="24">
        <v>741</v>
      </c>
      <c r="J1728" s="46" t="str" cm="1">
        <f t="array" ref="J1728">_xlfn.IFS(I1728&gt;=750,"Low Risk",AND(I1728&gt;=650,I1728&lt;=749),"Medium Risk",I1728&lt;650,"High Risk")</f>
        <v>Medium Risk</v>
      </c>
      <c r="N1728" s="4"/>
      <c r="P1728" s="26">
        <v>50.71</v>
      </c>
      <c r="Q1728" s="4" t="str">
        <f t="shared" si="196"/>
        <v>Available</v>
      </c>
      <c r="Y1728" s="24" t="s">
        <v>3928</v>
      </c>
      <c r="Z1728" s="24" t="s">
        <v>7</v>
      </c>
      <c r="AA1728" s="84" t="str">
        <f t="shared" si="191"/>
        <v>Rajesh Kumar</v>
      </c>
      <c r="AB1728" s="24">
        <v>40.32</v>
      </c>
      <c r="AG1728" s="24" t="s">
        <v>3928</v>
      </c>
      <c r="AH1728" s="4" t="str">
        <f t="shared" si="192"/>
        <v>01727</v>
      </c>
      <c r="AP1728" s="4"/>
      <c r="AU1728" s="24" t="s">
        <v>1426</v>
      </c>
      <c r="AV1728" s="46" t="str">
        <f t="shared" si="193"/>
        <v>Under Review</v>
      </c>
      <c r="BA1728" s="24" t="s">
        <v>3928</v>
      </c>
      <c r="BB1728" s="70" t="s">
        <v>297</v>
      </c>
      <c r="BC1728" s="4" t="str">
        <f t="shared" si="194"/>
        <v>Rourkela</v>
      </c>
      <c r="BE1728" s="4"/>
      <c r="BF1728" s="4"/>
      <c r="BG1728" s="24" t="s">
        <v>3928</v>
      </c>
      <c r="BH1728" s="24" t="s">
        <v>7</v>
      </c>
      <c r="BI1728" s="4">
        <f t="shared" si="195"/>
        <v>209.86</v>
      </c>
    </row>
    <row r="1729" spans="9:61">
      <c r="I1729" s="26">
        <v>666</v>
      </c>
      <c r="J1729" s="46" t="str" cm="1">
        <f t="array" ref="J1729">_xlfn.IFS(I1729&gt;=750,"Low Risk",AND(I1729&gt;=650,I1729&lt;=749),"Medium Risk",I1729&lt;650,"High Risk")</f>
        <v>Medium Risk</v>
      </c>
      <c r="N1729" s="4"/>
      <c r="P1729" s="24">
        <v>40.32</v>
      </c>
      <c r="Q1729" s="4" t="str">
        <f t="shared" si="196"/>
        <v>Available</v>
      </c>
      <c r="Y1729" s="26" t="s">
        <v>3929</v>
      </c>
      <c r="Z1729" s="26" t="s">
        <v>7</v>
      </c>
      <c r="AA1729" s="84" t="str">
        <f t="shared" si="191"/>
        <v>Rajesh Kumar</v>
      </c>
      <c r="AB1729" s="26">
        <v>99.91</v>
      </c>
      <c r="AG1729" s="26" t="s">
        <v>3929</v>
      </c>
      <c r="AH1729" s="4" t="str">
        <f t="shared" si="192"/>
        <v>01728</v>
      </c>
      <c r="AP1729" s="4"/>
      <c r="AU1729" s="26" t="s">
        <v>1426</v>
      </c>
      <c r="AV1729" s="46" t="str">
        <f t="shared" si="193"/>
        <v>Under Review</v>
      </c>
      <c r="BA1729" s="26" t="s">
        <v>3929</v>
      </c>
      <c r="BB1729" s="71" t="s">
        <v>429</v>
      </c>
      <c r="BC1729" s="4" t="str">
        <f t="shared" si="194"/>
        <v>Rourkela</v>
      </c>
      <c r="BE1729" s="4"/>
      <c r="BF1729" s="4"/>
      <c r="BG1729" s="26" t="s">
        <v>3929</v>
      </c>
      <c r="BH1729" s="26" t="s">
        <v>7</v>
      </c>
      <c r="BI1729" s="4">
        <f t="shared" si="195"/>
        <v>209.86</v>
      </c>
    </row>
    <row r="1730" spans="9:61">
      <c r="I1730" s="24">
        <v>844</v>
      </c>
      <c r="J1730" s="46" t="str" cm="1">
        <f t="array" ref="J1730">_xlfn.IFS(I1730&gt;=750,"Low Risk",AND(I1730&gt;=650,I1730&lt;=749),"Medium Risk",I1730&lt;650,"High Risk")</f>
        <v>Low Risk</v>
      </c>
      <c r="N1730" s="4"/>
      <c r="P1730" s="26">
        <v>99.91</v>
      </c>
      <c r="Q1730" s="4" t="str">
        <f t="shared" si="196"/>
        <v>Available</v>
      </c>
      <c r="Y1730" s="24" t="s">
        <v>3930</v>
      </c>
      <c r="Z1730" s="24" t="s">
        <v>35</v>
      </c>
      <c r="AA1730" s="84" t="str">
        <f t="shared" si="191"/>
        <v>Kavita Rath</v>
      </c>
      <c r="AB1730" s="24">
        <v>37.44</v>
      </c>
      <c r="AG1730" s="24" t="s">
        <v>3930</v>
      </c>
      <c r="AH1730" s="4" t="str">
        <f t="shared" si="192"/>
        <v>01729</v>
      </c>
      <c r="AP1730" s="4"/>
      <c r="AU1730" s="24" t="s">
        <v>1381</v>
      </c>
      <c r="AV1730" s="46" t="str">
        <f t="shared" si="193"/>
        <v>Rejected</v>
      </c>
      <c r="BA1730" s="24" t="s">
        <v>3930</v>
      </c>
      <c r="BB1730" s="70" t="s">
        <v>472</v>
      </c>
      <c r="BC1730" s="4" t="str">
        <f t="shared" si="194"/>
        <v>Berhampur</v>
      </c>
      <c r="BE1730" s="4"/>
      <c r="BF1730" s="4"/>
      <c r="BG1730" s="24" t="s">
        <v>3930</v>
      </c>
      <c r="BH1730" s="24" t="s">
        <v>35</v>
      </c>
      <c r="BI1730" s="4">
        <f t="shared" si="195"/>
        <v>103.83</v>
      </c>
    </row>
    <row r="1731" spans="9:61">
      <c r="I1731" s="26">
        <v>844</v>
      </c>
      <c r="J1731" s="46" t="str" cm="1">
        <f t="array" ref="J1731">_xlfn.IFS(I1731&gt;=750,"Low Risk",AND(I1731&gt;=650,I1731&lt;=749),"Medium Risk",I1731&lt;650,"High Risk")</f>
        <v>Low Risk</v>
      </c>
      <c r="N1731" s="4"/>
      <c r="P1731" s="24">
        <v>37.44</v>
      </c>
      <c r="Q1731" s="4" t="str">
        <f t="shared" si="196"/>
        <v>Available</v>
      </c>
      <c r="Y1731" s="26" t="s">
        <v>3931</v>
      </c>
      <c r="Z1731" s="26" t="s">
        <v>32</v>
      </c>
      <c r="AA1731" s="84" t="str">
        <f t="shared" ref="AA1731:AA1794" si="197">VLOOKUP(Z1731,$W$2:$X$11,2,FALSE)</f>
        <v>Ramesh Behera</v>
      </c>
      <c r="AB1731" s="26">
        <v>14.46</v>
      </c>
      <c r="AG1731" s="26" t="s">
        <v>3931</v>
      </c>
      <c r="AH1731" s="4" t="str">
        <f t="shared" ref="AH1731:AH1794" si="198">RIGHT(AG1731,5)</f>
        <v>01730</v>
      </c>
      <c r="AP1731" s="4"/>
      <c r="AU1731" s="26" t="s">
        <v>1426</v>
      </c>
      <c r="AV1731" s="46" t="str">
        <f t="shared" ref="AV1731:AV1794" si="199">PROPER(TRIM(AU1731))</f>
        <v>Under Review</v>
      </c>
      <c r="BA1731" s="26" t="s">
        <v>3931</v>
      </c>
      <c r="BB1731" s="71" t="s">
        <v>642</v>
      </c>
      <c r="BC1731" s="4" t="str">
        <f t="shared" ref="BC1731:BC1794" si="200">VLOOKUP(BB1731,$AY$2:$AZ$501,2,FALSE)</f>
        <v>Rourkela</v>
      </c>
      <c r="BE1731" s="4"/>
      <c r="BF1731" s="4"/>
      <c r="BG1731" s="26" t="s">
        <v>3931</v>
      </c>
      <c r="BH1731" s="26" t="s">
        <v>32</v>
      </c>
      <c r="BI1731" s="4">
        <f t="shared" ref="BI1731:BI1794" si="201">VLOOKUP(BH1731,$BE$2:$BF$11,2,FALSE)</f>
        <v>224.53</v>
      </c>
    </row>
    <row r="1732" spans="9:61">
      <c r="I1732" s="24">
        <v>592</v>
      </c>
      <c r="J1732" s="46" t="str" cm="1">
        <f t="array" ref="J1732">_xlfn.IFS(I1732&gt;=750,"Low Risk",AND(I1732&gt;=650,I1732&lt;=749),"Medium Risk",I1732&lt;650,"High Risk")</f>
        <v>High Risk</v>
      </c>
      <c r="N1732" s="4"/>
      <c r="P1732" s="26">
        <v>14.46</v>
      </c>
      <c r="Q1732" s="4" t="str">
        <f t="shared" si="196"/>
        <v>Available</v>
      </c>
      <c r="Y1732" s="24" t="s">
        <v>3932</v>
      </c>
      <c r="Z1732" s="24" t="s">
        <v>16</v>
      </c>
      <c r="AA1732" s="84" t="str">
        <f t="shared" si="197"/>
        <v>Suresh Panda</v>
      </c>
      <c r="AB1732" s="24">
        <v>18.489999999999998</v>
      </c>
      <c r="AG1732" s="24" t="s">
        <v>3932</v>
      </c>
      <c r="AH1732" s="4" t="str">
        <f t="shared" si="198"/>
        <v>01731</v>
      </c>
      <c r="AP1732" s="4"/>
      <c r="AU1732" s="24" t="s">
        <v>1381</v>
      </c>
      <c r="AV1732" s="46" t="str">
        <f t="shared" si="199"/>
        <v>Rejected</v>
      </c>
      <c r="BA1732" s="24" t="s">
        <v>3932</v>
      </c>
      <c r="BB1732" s="70" t="s">
        <v>729</v>
      </c>
      <c r="BC1732" s="4" t="str">
        <f t="shared" si="200"/>
        <v>Balasore</v>
      </c>
      <c r="BE1732" s="4"/>
      <c r="BF1732" s="4"/>
      <c r="BG1732" s="24" t="s">
        <v>3932</v>
      </c>
      <c r="BH1732" s="24" t="s">
        <v>16</v>
      </c>
      <c r="BI1732" s="4">
        <f t="shared" si="201"/>
        <v>197.62</v>
      </c>
    </row>
    <row r="1733" spans="9:61">
      <c r="I1733" s="26">
        <v>562</v>
      </c>
      <c r="J1733" s="46" t="str" cm="1">
        <f t="array" ref="J1733">_xlfn.IFS(I1733&gt;=750,"Low Risk",AND(I1733&gt;=650,I1733&lt;=749),"Medium Risk",I1733&lt;650,"High Risk")</f>
        <v>High Risk</v>
      </c>
      <c r="N1733" s="4"/>
      <c r="P1733" s="24">
        <v>18.489999999999998</v>
      </c>
      <c r="Q1733" s="4" t="str">
        <f t="shared" si="196"/>
        <v>Available</v>
      </c>
      <c r="Y1733" s="26" t="s">
        <v>3933</v>
      </c>
      <c r="Z1733" s="26" t="s">
        <v>7</v>
      </c>
      <c r="AA1733" s="84" t="str">
        <f t="shared" si="197"/>
        <v>Rajesh Kumar</v>
      </c>
      <c r="AB1733" s="26">
        <v>31.91</v>
      </c>
      <c r="AG1733" s="26" t="s">
        <v>3933</v>
      </c>
      <c r="AH1733" s="4" t="str">
        <f t="shared" si="198"/>
        <v>01732</v>
      </c>
      <c r="AP1733" s="4"/>
      <c r="AU1733" s="26" t="s">
        <v>1377</v>
      </c>
      <c r="AV1733" s="46" t="str">
        <f t="shared" si="199"/>
        <v>Approved</v>
      </c>
      <c r="BA1733" s="26" t="s">
        <v>3933</v>
      </c>
      <c r="BB1733" s="71" t="s">
        <v>155</v>
      </c>
      <c r="BC1733" s="4" t="str">
        <f t="shared" si="200"/>
        <v>Sambalpur</v>
      </c>
      <c r="BE1733" s="4"/>
      <c r="BF1733" s="4"/>
      <c r="BG1733" s="26" t="s">
        <v>3933</v>
      </c>
      <c r="BH1733" s="26" t="s">
        <v>7</v>
      </c>
      <c r="BI1733" s="4">
        <f t="shared" si="201"/>
        <v>209.86</v>
      </c>
    </row>
    <row r="1734" spans="9:61">
      <c r="I1734" s="24">
        <v>895</v>
      </c>
      <c r="J1734" s="46" t="str" cm="1">
        <f t="array" ref="J1734">_xlfn.IFS(I1734&gt;=750,"Low Risk",AND(I1734&gt;=650,I1734&lt;=749),"Medium Risk",I1734&lt;650,"High Risk")</f>
        <v>Low Risk</v>
      </c>
      <c r="N1734" s="4"/>
      <c r="P1734" s="26">
        <v>31.91</v>
      </c>
      <c r="Q1734" s="4" t="str">
        <f t="shared" ref="Q1734:Q1797" si="202">IF(ISBLANK(P1734),"missing","Available")</f>
        <v>Available</v>
      </c>
      <c r="Y1734" s="24" t="s">
        <v>3934</v>
      </c>
      <c r="Z1734" s="24" t="s">
        <v>38</v>
      </c>
      <c r="AA1734" s="84" t="str">
        <f t="shared" si="197"/>
        <v>Deepak Mishra</v>
      </c>
      <c r="AB1734" s="24">
        <v>28.81</v>
      </c>
      <c r="AG1734" s="24" t="s">
        <v>3934</v>
      </c>
      <c r="AH1734" s="4" t="str">
        <f t="shared" si="198"/>
        <v>01733</v>
      </c>
      <c r="AP1734" s="4"/>
      <c r="AU1734" s="24" t="s">
        <v>1377</v>
      </c>
      <c r="AV1734" s="46" t="str">
        <f t="shared" si="199"/>
        <v>Approved</v>
      </c>
      <c r="BA1734" s="24" t="s">
        <v>3934</v>
      </c>
      <c r="BB1734" s="70" t="s">
        <v>260</v>
      </c>
      <c r="BC1734" s="4" t="str">
        <f t="shared" si="200"/>
        <v>Puri</v>
      </c>
      <c r="BE1734" s="4"/>
      <c r="BF1734" s="4"/>
      <c r="BG1734" s="24" t="s">
        <v>3934</v>
      </c>
      <c r="BH1734" s="24" t="s">
        <v>38</v>
      </c>
      <c r="BI1734" s="4">
        <f t="shared" si="201"/>
        <v>144.97999999999999</v>
      </c>
    </row>
    <row r="1735" spans="9:61">
      <c r="I1735" s="26">
        <v>668</v>
      </c>
      <c r="J1735" s="46" t="str" cm="1">
        <f t="array" ref="J1735">_xlfn.IFS(I1735&gt;=750,"Low Risk",AND(I1735&gt;=650,I1735&lt;=749),"Medium Risk",I1735&lt;650,"High Risk")</f>
        <v>Medium Risk</v>
      </c>
      <c r="N1735" s="4"/>
      <c r="P1735" s="24">
        <v>28.81</v>
      </c>
      <c r="Q1735" s="4" t="str">
        <f t="shared" si="202"/>
        <v>Available</v>
      </c>
      <c r="Y1735" s="26" t="s">
        <v>3935</v>
      </c>
      <c r="Z1735" s="26" t="s">
        <v>28</v>
      </c>
      <c r="AA1735" s="84" t="str">
        <f t="shared" si="197"/>
        <v>Sunita Sahu</v>
      </c>
      <c r="AB1735" s="26">
        <v>57.57</v>
      </c>
      <c r="AG1735" s="26" t="s">
        <v>3935</v>
      </c>
      <c r="AH1735" s="4" t="str">
        <f t="shared" si="198"/>
        <v>01734</v>
      </c>
      <c r="AP1735" s="4"/>
      <c r="AU1735" s="26" t="s">
        <v>1426</v>
      </c>
      <c r="AV1735" s="46" t="str">
        <f t="shared" si="199"/>
        <v>Under Review</v>
      </c>
      <c r="BA1735" s="26" t="s">
        <v>3935</v>
      </c>
      <c r="BB1735" s="71" t="s">
        <v>1146</v>
      </c>
      <c r="BC1735" s="4" t="str">
        <f t="shared" si="200"/>
        <v>Cuttack</v>
      </c>
      <c r="BE1735" s="4"/>
      <c r="BF1735" s="4"/>
      <c r="BG1735" s="26" t="s">
        <v>3935</v>
      </c>
      <c r="BH1735" s="26" t="s">
        <v>28</v>
      </c>
      <c r="BI1735" s="4">
        <f t="shared" si="201"/>
        <v>162.30000000000001</v>
      </c>
    </row>
    <row r="1736" spans="9:61">
      <c r="I1736" s="24">
        <v>797</v>
      </c>
      <c r="J1736" s="46" t="str" cm="1">
        <f t="array" ref="J1736">_xlfn.IFS(I1736&gt;=750,"Low Risk",AND(I1736&gt;=650,I1736&lt;=749),"Medium Risk",I1736&lt;650,"High Risk")</f>
        <v>Low Risk</v>
      </c>
      <c r="N1736" s="4"/>
      <c r="P1736" s="26">
        <v>57.57</v>
      </c>
      <c r="Q1736" s="4" t="str">
        <f t="shared" si="202"/>
        <v>Available</v>
      </c>
      <c r="Y1736" s="24" t="s">
        <v>3937</v>
      </c>
      <c r="Z1736" s="24" t="s">
        <v>28</v>
      </c>
      <c r="AA1736" s="84" t="str">
        <f t="shared" si="197"/>
        <v>Sunita Sahu</v>
      </c>
      <c r="AB1736" s="24">
        <v>54.4</v>
      </c>
      <c r="AG1736" s="24" t="s">
        <v>3937</v>
      </c>
      <c r="AH1736" s="4" t="str">
        <f t="shared" si="198"/>
        <v>01735</v>
      </c>
      <c r="AP1736" s="4"/>
      <c r="AU1736" s="24" t="s">
        <v>1426</v>
      </c>
      <c r="AV1736" s="46" t="str">
        <f t="shared" si="199"/>
        <v>Under Review</v>
      </c>
      <c r="BA1736" s="24" t="s">
        <v>3937</v>
      </c>
      <c r="BB1736" s="70" t="s">
        <v>220</v>
      </c>
      <c r="BC1736" s="4" t="str">
        <f t="shared" si="200"/>
        <v>Rourkela</v>
      </c>
      <c r="BE1736" s="4"/>
      <c r="BF1736" s="4"/>
      <c r="BG1736" s="24" t="s">
        <v>3937</v>
      </c>
      <c r="BH1736" s="24" t="s">
        <v>28</v>
      </c>
      <c r="BI1736" s="4">
        <f t="shared" si="201"/>
        <v>162.30000000000001</v>
      </c>
    </row>
    <row r="1737" spans="9:61">
      <c r="I1737" s="26">
        <v>554</v>
      </c>
      <c r="J1737" s="46" t="str" cm="1">
        <f t="array" ref="J1737">_xlfn.IFS(I1737&gt;=750,"Low Risk",AND(I1737&gt;=650,I1737&lt;=749),"Medium Risk",I1737&lt;650,"High Risk")</f>
        <v>High Risk</v>
      </c>
      <c r="N1737" s="4"/>
      <c r="P1737" s="24">
        <v>54.4</v>
      </c>
      <c r="Q1737" s="4" t="str">
        <f t="shared" si="202"/>
        <v>Available</v>
      </c>
      <c r="Y1737" s="26" t="s">
        <v>3938</v>
      </c>
      <c r="Z1737" s="26" t="s">
        <v>20</v>
      </c>
      <c r="AA1737" s="84" t="str">
        <f t="shared" si="197"/>
        <v>Anita Das</v>
      </c>
      <c r="AB1737" s="26">
        <v>53.4</v>
      </c>
      <c r="AG1737" s="26" t="s">
        <v>3938</v>
      </c>
      <c r="AH1737" s="4" t="str">
        <f t="shared" si="198"/>
        <v>01736</v>
      </c>
      <c r="AP1737" s="4"/>
      <c r="AU1737" s="26" t="s">
        <v>1386</v>
      </c>
      <c r="AV1737" s="46" t="str">
        <f t="shared" si="199"/>
        <v>Rejected</v>
      </c>
      <c r="BA1737" s="26" t="s">
        <v>3938</v>
      </c>
      <c r="BB1737" s="71" t="s">
        <v>712</v>
      </c>
      <c r="BC1737" s="4" t="str">
        <f t="shared" si="200"/>
        <v>Sambalpur</v>
      </c>
      <c r="BE1737" s="4"/>
      <c r="BF1737" s="4"/>
      <c r="BG1737" s="26" t="s">
        <v>3938</v>
      </c>
      <c r="BH1737" s="26" t="s">
        <v>20</v>
      </c>
      <c r="BI1737" s="4">
        <f t="shared" si="201"/>
        <v>104.66</v>
      </c>
    </row>
    <row r="1738" spans="9:61">
      <c r="I1738" s="24">
        <v>579</v>
      </c>
      <c r="J1738" s="46" t="str" cm="1">
        <f t="array" ref="J1738">_xlfn.IFS(I1738&gt;=750,"Low Risk",AND(I1738&gt;=650,I1738&lt;=749),"Medium Risk",I1738&lt;650,"High Risk")</f>
        <v>High Risk</v>
      </c>
      <c r="N1738" s="4"/>
      <c r="P1738" s="26">
        <v>53.4</v>
      </c>
      <c r="Q1738" s="4" t="str">
        <f t="shared" si="202"/>
        <v>Available</v>
      </c>
      <c r="Y1738" s="24" t="s">
        <v>3939</v>
      </c>
      <c r="Z1738" s="24" t="s">
        <v>38</v>
      </c>
      <c r="AA1738" s="84" t="str">
        <f t="shared" si="197"/>
        <v>Deepak Mishra</v>
      </c>
      <c r="AB1738" s="24">
        <v>8.9499999999999993</v>
      </c>
      <c r="AG1738" s="24" t="s">
        <v>3939</v>
      </c>
      <c r="AH1738" s="4" t="str">
        <f t="shared" si="198"/>
        <v>01737</v>
      </c>
      <c r="AP1738" s="4"/>
      <c r="AU1738" s="24" t="s">
        <v>1377</v>
      </c>
      <c r="AV1738" s="46" t="str">
        <f t="shared" si="199"/>
        <v>Approved</v>
      </c>
      <c r="BA1738" s="24" t="s">
        <v>3939</v>
      </c>
      <c r="BB1738" s="70" t="s">
        <v>732</v>
      </c>
      <c r="BC1738" s="4" t="str">
        <f t="shared" si="200"/>
        <v>Jharsuguda</v>
      </c>
      <c r="BE1738" s="4"/>
      <c r="BF1738" s="4"/>
      <c r="BG1738" s="24" t="s">
        <v>3939</v>
      </c>
      <c r="BH1738" s="24" t="s">
        <v>38</v>
      </c>
      <c r="BI1738" s="4">
        <f t="shared" si="201"/>
        <v>144.97999999999999</v>
      </c>
    </row>
    <row r="1739" spans="9:61">
      <c r="I1739" s="26">
        <v>662</v>
      </c>
      <c r="J1739" s="46" t="str" cm="1">
        <f t="array" ref="J1739">_xlfn.IFS(I1739&gt;=750,"Low Risk",AND(I1739&gt;=650,I1739&lt;=749),"Medium Risk",I1739&lt;650,"High Risk")</f>
        <v>Medium Risk</v>
      </c>
      <c r="N1739" s="4"/>
      <c r="P1739" s="24">
        <v>8.9499999999999993</v>
      </c>
      <c r="Q1739" s="4" t="str">
        <f t="shared" si="202"/>
        <v>Available</v>
      </c>
      <c r="Y1739" s="26" t="s">
        <v>3940</v>
      </c>
      <c r="Z1739" s="26" t="s">
        <v>7</v>
      </c>
      <c r="AA1739" s="84" t="str">
        <f t="shared" si="197"/>
        <v>Rajesh Kumar</v>
      </c>
      <c r="AB1739" s="26">
        <v>40.22</v>
      </c>
      <c r="AG1739" s="26" t="s">
        <v>3940</v>
      </c>
      <c r="AH1739" s="4" t="str">
        <f t="shared" si="198"/>
        <v>01738</v>
      </c>
      <c r="AP1739" s="4"/>
      <c r="AU1739" s="26" t="s">
        <v>1377</v>
      </c>
      <c r="AV1739" s="46" t="str">
        <f t="shared" si="199"/>
        <v>Approved</v>
      </c>
      <c r="BA1739" s="26" t="s">
        <v>3940</v>
      </c>
      <c r="BB1739" s="71" t="s">
        <v>1061</v>
      </c>
      <c r="BC1739" s="4" t="str">
        <f t="shared" si="200"/>
        <v>Bhubaneswar</v>
      </c>
      <c r="BE1739" s="4"/>
      <c r="BF1739" s="4"/>
      <c r="BG1739" s="26" t="s">
        <v>3940</v>
      </c>
      <c r="BH1739" s="26" t="s">
        <v>7</v>
      </c>
      <c r="BI1739" s="4">
        <f t="shared" si="201"/>
        <v>209.86</v>
      </c>
    </row>
    <row r="1740" spans="9:61">
      <c r="I1740" s="24">
        <v>565</v>
      </c>
      <c r="J1740" s="46" t="str" cm="1">
        <f t="array" ref="J1740">_xlfn.IFS(I1740&gt;=750,"Low Risk",AND(I1740&gt;=650,I1740&lt;=749),"Medium Risk",I1740&lt;650,"High Risk")</f>
        <v>High Risk</v>
      </c>
      <c r="N1740" s="4"/>
      <c r="P1740" s="26">
        <v>40.22</v>
      </c>
      <c r="Q1740" s="4" t="str">
        <f t="shared" si="202"/>
        <v>Available</v>
      </c>
      <c r="Y1740" s="24" t="s">
        <v>3942</v>
      </c>
      <c r="Z1740" s="24" t="s">
        <v>12</v>
      </c>
      <c r="AA1740" s="84" t="str">
        <f t="shared" si="197"/>
        <v>Priya Mohanty</v>
      </c>
      <c r="AB1740" s="24">
        <v>68.180000000000007</v>
      </c>
      <c r="AG1740" s="24" t="s">
        <v>3942</v>
      </c>
      <c r="AH1740" s="4" t="str">
        <f t="shared" si="198"/>
        <v>01739</v>
      </c>
      <c r="AP1740" s="4"/>
      <c r="AU1740" s="24" t="s">
        <v>1386</v>
      </c>
      <c r="AV1740" s="46" t="str">
        <f t="shared" si="199"/>
        <v>Rejected</v>
      </c>
      <c r="BA1740" s="24" t="s">
        <v>3942</v>
      </c>
      <c r="BB1740" s="70" t="s">
        <v>738</v>
      </c>
      <c r="BC1740" s="4" t="str">
        <f t="shared" si="200"/>
        <v>Puri</v>
      </c>
      <c r="BE1740" s="4"/>
      <c r="BF1740" s="4"/>
      <c r="BG1740" s="24" t="s">
        <v>3942</v>
      </c>
      <c r="BH1740" s="24" t="s">
        <v>12</v>
      </c>
      <c r="BI1740" s="4">
        <f t="shared" si="201"/>
        <v>105.8</v>
      </c>
    </row>
    <row r="1741" spans="9:61">
      <c r="I1741" s="26">
        <v>878</v>
      </c>
      <c r="J1741" s="46" t="str" cm="1">
        <f t="array" ref="J1741">_xlfn.IFS(I1741&gt;=750,"Low Risk",AND(I1741&gt;=650,I1741&lt;=749),"Medium Risk",I1741&lt;650,"High Risk")</f>
        <v>Low Risk</v>
      </c>
      <c r="N1741" s="4"/>
      <c r="P1741" s="24">
        <v>68.180000000000007</v>
      </c>
      <c r="Q1741" s="4" t="str">
        <f t="shared" si="202"/>
        <v>Available</v>
      </c>
      <c r="Y1741" s="26" t="s">
        <v>3943</v>
      </c>
      <c r="Z1741" s="26" t="s">
        <v>35</v>
      </c>
      <c r="AA1741" s="84" t="str">
        <f t="shared" si="197"/>
        <v>Kavita Rath</v>
      </c>
      <c r="AB1741" s="26">
        <v>11.21</v>
      </c>
      <c r="AG1741" s="26" t="s">
        <v>3943</v>
      </c>
      <c r="AH1741" s="4" t="str">
        <f t="shared" si="198"/>
        <v>01740</v>
      </c>
      <c r="AP1741" s="4"/>
      <c r="AU1741" s="26" t="s">
        <v>1386</v>
      </c>
      <c r="AV1741" s="46" t="str">
        <f t="shared" si="199"/>
        <v>Rejected</v>
      </c>
      <c r="BA1741" s="26" t="s">
        <v>3943</v>
      </c>
      <c r="BB1741" s="71" t="s">
        <v>1213</v>
      </c>
      <c r="BC1741" s="4" t="str">
        <f t="shared" si="200"/>
        <v>Puri</v>
      </c>
      <c r="BE1741" s="4"/>
      <c r="BF1741" s="4"/>
      <c r="BG1741" s="26" t="s">
        <v>3943</v>
      </c>
      <c r="BH1741" s="26" t="s">
        <v>35</v>
      </c>
      <c r="BI1741" s="4">
        <f t="shared" si="201"/>
        <v>103.83</v>
      </c>
    </row>
    <row r="1742" spans="9:61">
      <c r="I1742" s="24">
        <v>724</v>
      </c>
      <c r="J1742" s="46" t="str" cm="1">
        <f t="array" ref="J1742">_xlfn.IFS(I1742&gt;=750,"Low Risk",AND(I1742&gt;=650,I1742&lt;=749),"Medium Risk",I1742&lt;650,"High Risk")</f>
        <v>Medium Risk</v>
      </c>
      <c r="N1742" s="4"/>
      <c r="P1742" s="26">
        <v>11.21</v>
      </c>
      <c r="Q1742" s="4" t="str">
        <f t="shared" si="202"/>
        <v>Available</v>
      </c>
      <c r="Y1742" s="24" t="s">
        <v>3944</v>
      </c>
      <c r="Z1742" s="24" t="s">
        <v>41</v>
      </c>
      <c r="AA1742" s="84" t="str">
        <f t="shared" si="197"/>
        <v>Pooja Tripathi</v>
      </c>
      <c r="AB1742" s="24">
        <v>56.08</v>
      </c>
      <c r="AG1742" s="24" t="s">
        <v>3944</v>
      </c>
      <c r="AH1742" s="4" t="str">
        <f t="shared" si="198"/>
        <v>01741</v>
      </c>
      <c r="AP1742" s="4"/>
      <c r="AU1742" s="24" t="s">
        <v>1381</v>
      </c>
      <c r="AV1742" s="46" t="str">
        <f t="shared" si="199"/>
        <v>Rejected</v>
      </c>
      <c r="BA1742" s="24" t="s">
        <v>3944</v>
      </c>
      <c r="BB1742" s="70" t="s">
        <v>1288</v>
      </c>
      <c r="BC1742" s="4" t="str">
        <f t="shared" si="200"/>
        <v>Sambalpur</v>
      </c>
      <c r="BE1742" s="4"/>
      <c r="BF1742" s="4"/>
      <c r="BG1742" s="24" t="s">
        <v>3944</v>
      </c>
      <c r="BH1742" s="24" t="s">
        <v>41</v>
      </c>
      <c r="BI1742" s="4">
        <f t="shared" si="201"/>
        <v>251.78</v>
      </c>
    </row>
    <row r="1743" spans="9:61">
      <c r="I1743" s="26">
        <v>883</v>
      </c>
      <c r="J1743" s="46" t="str" cm="1">
        <f t="array" ref="J1743">_xlfn.IFS(I1743&gt;=750,"Low Risk",AND(I1743&gt;=650,I1743&lt;=749),"Medium Risk",I1743&lt;650,"High Risk")</f>
        <v>Low Risk</v>
      </c>
      <c r="N1743" s="4"/>
      <c r="P1743" s="24">
        <v>56.08</v>
      </c>
      <c r="Q1743" s="4" t="str">
        <f t="shared" si="202"/>
        <v>Available</v>
      </c>
      <c r="Y1743" s="26" t="s">
        <v>3945</v>
      </c>
      <c r="Z1743" s="26" t="s">
        <v>7</v>
      </c>
      <c r="AA1743" s="84" t="str">
        <f t="shared" si="197"/>
        <v>Rajesh Kumar</v>
      </c>
      <c r="AB1743" s="26">
        <v>85.37</v>
      </c>
      <c r="AG1743" s="26" t="s">
        <v>3945</v>
      </c>
      <c r="AH1743" s="4" t="str">
        <f t="shared" si="198"/>
        <v>01742</v>
      </c>
      <c r="AP1743" s="4"/>
      <c r="AU1743" s="26" t="s">
        <v>1377</v>
      </c>
      <c r="AV1743" s="46" t="str">
        <f t="shared" si="199"/>
        <v>Approved</v>
      </c>
      <c r="BA1743" s="26" t="s">
        <v>3945</v>
      </c>
      <c r="BB1743" s="71" t="s">
        <v>394</v>
      </c>
      <c r="BC1743" s="4" t="str">
        <f t="shared" si="200"/>
        <v>Jharsuguda</v>
      </c>
      <c r="BE1743" s="4"/>
      <c r="BF1743" s="4"/>
      <c r="BG1743" s="26" t="s">
        <v>3945</v>
      </c>
      <c r="BH1743" s="26" t="s">
        <v>7</v>
      </c>
      <c r="BI1743" s="4">
        <f t="shared" si="201"/>
        <v>209.86</v>
      </c>
    </row>
    <row r="1744" spans="9:61">
      <c r="I1744" s="24">
        <v>835</v>
      </c>
      <c r="J1744" s="46" t="str" cm="1">
        <f t="array" ref="J1744">_xlfn.IFS(I1744&gt;=750,"Low Risk",AND(I1744&gt;=650,I1744&lt;=749),"Medium Risk",I1744&lt;650,"High Risk")</f>
        <v>Low Risk</v>
      </c>
      <c r="N1744" s="4"/>
      <c r="P1744" s="26">
        <v>85.37</v>
      </c>
      <c r="Q1744" s="4" t="str">
        <f t="shared" si="202"/>
        <v>Available</v>
      </c>
      <c r="Y1744" s="24" t="s">
        <v>3946</v>
      </c>
      <c r="Z1744" s="24" t="s">
        <v>35</v>
      </c>
      <c r="AA1744" s="84" t="str">
        <f t="shared" si="197"/>
        <v>Kavita Rath</v>
      </c>
      <c r="AB1744" s="24">
        <v>82.86</v>
      </c>
      <c r="AG1744" s="24" t="s">
        <v>3946</v>
      </c>
      <c r="AH1744" s="4" t="str">
        <f t="shared" si="198"/>
        <v>01743</v>
      </c>
      <c r="AP1744" s="4"/>
      <c r="AU1744" s="24" t="s">
        <v>1426</v>
      </c>
      <c r="AV1744" s="46" t="str">
        <f t="shared" si="199"/>
        <v>Under Review</v>
      </c>
      <c r="BA1744" s="24" t="s">
        <v>3946</v>
      </c>
      <c r="BB1744" s="70" t="s">
        <v>630</v>
      </c>
      <c r="BC1744" s="4" t="str">
        <f t="shared" si="200"/>
        <v>Angul</v>
      </c>
      <c r="BE1744" s="4"/>
      <c r="BF1744" s="4"/>
      <c r="BG1744" s="24" t="s">
        <v>3946</v>
      </c>
      <c r="BH1744" s="24" t="s">
        <v>35</v>
      </c>
      <c r="BI1744" s="4">
        <f t="shared" si="201"/>
        <v>103.83</v>
      </c>
    </row>
    <row r="1745" spans="9:61">
      <c r="I1745" s="26">
        <v>835</v>
      </c>
      <c r="J1745" s="46" t="str" cm="1">
        <f t="array" ref="J1745">_xlfn.IFS(I1745&gt;=750,"Low Risk",AND(I1745&gt;=650,I1745&lt;=749),"Medium Risk",I1745&lt;650,"High Risk")</f>
        <v>Low Risk</v>
      </c>
      <c r="N1745" s="4"/>
      <c r="P1745" s="24">
        <v>82.86</v>
      </c>
      <c r="Q1745" s="4" t="str">
        <f t="shared" si="202"/>
        <v>Available</v>
      </c>
      <c r="Y1745" s="26" t="s">
        <v>3947</v>
      </c>
      <c r="Z1745" s="26" t="s">
        <v>12</v>
      </c>
      <c r="AA1745" s="84" t="str">
        <f t="shared" si="197"/>
        <v>Priya Mohanty</v>
      </c>
      <c r="AB1745" s="26">
        <v>60.72</v>
      </c>
      <c r="AG1745" s="26" t="s">
        <v>3947</v>
      </c>
      <c r="AH1745" s="4" t="str">
        <f t="shared" si="198"/>
        <v>01744</v>
      </c>
      <c r="AP1745" s="4"/>
      <c r="AU1745" s="26" t="s">
        <v>1386</v>
      </c>
      <c r="AV1745" s="46" t="str">
        <f t="shared" si="199"/>
        <v>Rejected</v>
      </c>
      <c r="BA1745" s="26" t="s">
        <v>3947</v>
      </c>
      <c r="BB1745" s="71" t="s">
        <v>66</v>
      </c>
      <c r="BC1745" s="4" t="str">
        <f t="shared" si="200"/>
        <v>Sambalpur</v>
      </c>
      <c r="BE1745" s="4"/>
      <c r="BF1745" s="4"/>
      <c r="BG1745" s="26" t="s">
        <v>3947</v>
      </c>
      <c r="BH1745" s="26" t="s">
        <v>12</v>
      </c>
      <c r="BI1745" s="4">
        <f t="shared" si="201"/>
        <v>105.8</v>
      </c>
    </row>
    <row r="1746" spans="9:61">
      <c r="I1746" s="24">
        <v>686</v>
      </c>
      <c r="J1746" s="46" t="str" cm="1">
        <f t="array" ref="J1746">_xlfn.IFS(I1746&gt;=750,"Low Risk",AND(I1746&gt;=650,I1746&lt;=749),"Medium Risk",I1746&lt;650,"High Risk")</f>
        <v>Medium Risk</v>
      </c>
      <c r="N1746" s="4"/>
      <c r="P1746" s="26">
        <v>60.72</v>
      </c>
      <c r="Q1746" s="4" t="str">
        <f t="shared" si="202"/>
        <v>Available</v>
      </c>
      <c r="Y1746" s="24" t="s">
        <v>3948</v>
      </c>
      <c r="Z1746" s="24" t="s">
        <v>38</v>
      </c>
      <c r="AA1746" s="84" t="str">
        <f t="shared" si="197"/>
        <v>Deepak Mishra</v>
      </c>
      <c r="AB1746" s="24">
        <v>20.57</v>
      </c>
      <c r="AG1746" s="24" t="s">
        <v>3948</v>
      </c>
      <c r="AH1746" s="4" t="str">
        <f t="shared" si="198"/>
        <v>01745</v>
      </c>
      <c r="AP1746" s="4"/>
      <c r="AU1746" s="24" t="s">
        <v>1377</v>
      </c>
      <c r="AV1746" s="46" t="str">
        <f t="shared" si="199"/>
        <v>Approved</v>
      </c>
      <c r="BA1746" s="24" t="s">
        <v>3948</v>
      </c>
      <c r="BB1746" s="70" t="s">
        <v>1113</v>
      </c>
      <c r="BC1746" s="4" t="str">
        <f t="shared" si="200"/>
        <v>Angul</v>
      </c>
      <c r="BE1746" s="4"/>
      <c r="BF1746" s="4"/>
      <c r="BG1746" s="24" t="s">
        <v>3948</v>
      </c>
      <c r="BH1746" s="24" t="s">
        <v>38</v>
      </c>
      <c r="BI1746" s="4">
        <f t="shared" si="201"/>
        <v>144.97999999999999</v>
      </c>
    </row>
    <row r="1747" spans="9:61">
      <c r="I1747" s="26">
        <v>719</v>
      </c>
      <c r="J1747" s="46" t="str" cm="1">
        <f t="array" ref="J1747">_xlfn.IFS(I1747&gt;=750,"Low Risk",AND(I1747&gt;=650,I1747&lt;=749),"Medium Risk",I1747&lt;650,"High Risk")</f>
        <v>Medium Risk</v>
      </c>
      <c r="N1747" s="4"/>
      <c r="P1747" s="24">
        <v>20.57</v>
      </c>
      <c r="Q1747" s="4" t="str">
        <f t="shared" si="202"/>
        <v>Available</v>
      </c>
      <c r="Y1747" s="26" t="s">
        <v>3950</v>
      </c>
      <c r="Z1747" s="26" t="s">
        <v>7</v>
      </c>
      <c r="AA1747" s="84" t="str">
        <f t="shared" si="197"/>
        <v>Rajesh Kumar</v>
      </c>
      <c r="AB1747" s="26">
        <v>10.58</v>
      </c>
      <c r="AG1747" s="26" t="s">
        <v>3950</v>
      </c>
      <c r="AH1747" s="4" t="str">
        <f t="shared" si="198"/>
        <v>01746</v>
      </c>
      <c r="AP1747" s="4"/>
      <c r="AU1747" s="26" t="s">
        <v>1377</v>
      </c>
      <c r="AV1747" s="46" t="str">
        <f t="shared" si="199"/>
        <v>Approved</v>
      </c>
      <c r="BA1747" s="26" t="s">
        <v>3950</v>
      </c>
      <c r="BB1747" s="71" t="s">
        <v>992</v>
      </c>
      <c r="BC1747" s="4" t="str">
        <f t="shared" si="200"/>
        <v>Berhampur</v>
      </c>
      <c r="BE1747" s="4"/>
      <c r="BF1747" s="4"/>
      <c r="BG1747" s="26" t="s">
        <v>3950</v>
      </c>
      <c r="BH1747" s="26" t="s">
        <v>7</v>
      </c>
      <c r="BI1747" s="4">
        <f t="shared" si="201"/>
        <v>209.86</v>
      </c>
    </row>
    <row r="1748" spans="9:61">
      <c r="I1748" s="24">
        <v>844</v>
      </c>
      <c r="J1748" s="46" t="str" cm="1">
        <f t="array" ref="J1748">_xlfn.IFS(I1748&gt;=750,"Low Risk",AND(I1748&gt;=650,I1748&lt;=749),"Medium Risk",I1748&lt;650,"High Risk")</f>
        <v>Low Risk</v>
      </c>
      <c r="N1748" s="4"/>
      <c r="P1748" s="26">
        <v>10.58</v>
      </c>
      <c r="Q1748" s="4" t="str">
        <f t="shared" si="202"/>
        <v>Available</v>
      </c>
      <c r="Y1748" s="24" t="s">
        <v>3953</v>
      </c>
      <c r="Z1748" s="24" t="s">
        <v>32</v>
      </c>
      <c r="AA1748" s="84" t="str">
        <f t="shared" si="197"/>
        <v>Ramesh Behera</v>
      </c>
      <c r="AB1748" s="24">
        <v>26.24</v>
      </c>
      <c r="AG1748" s="24" t="s">
        <v>3953</v>
      </c>
      <c r="AH1748" s="4" t="str">
        <f t="shared" si="198"/>
        <v>01747</v>
      </c>
      <c r="AP1748" s="4"/>
      <c r="AU1748" s="24" t="s">
        <v>1377</v>
      </c>
      <c r="AV1748" s="46" t="str">
        <f t="shared" si="199"/>
        <v>Approved</v>
      </c>
      <c r="BA1748" s="24" t="s">
        <v>3953</v>
      </c>
      <c r="BB1748" s="70" t="s">
        <v>472</v>
      </c>
      <c r="BC1748" s="4" t="str">
        <f t="shared" si="200"/>
        <v>Berhampur</v>
      </c>
      <c r="BE1748" s="4"/>
      <c r="BF1748" s="4"/>
      <c r="BG1748" s="24" t="s">
        <v>3953</v>
      </c>
      <c r="BH1748" s="24" t="s">
        <v>32</v>
      </c>
      <c r="BI1748" s="4">
        <f t="shared" si="201"/>
        <v>224.53</v>
      </c>
    </row>
    <row r="1749" spans="9:61">
      <c r="I1749" s="26">
        <v>827</v>
      </c>
      <c r="J1749" s="46" t="str" cm="1">
        <f t="array" ref="J1749">_xlfn.IFS(I1749&gt;=750,"Low Risk",AND(I1749&gt;=650,I1749&lt;=749),"Medium Risk",I1749&lt;650,"High Risk")</f>
        <v>Low Risk</v>
      </c>
      <c r="N1749" s="4"/>
      <c r="P1749" s="24">
        <v>26.24</v>
      </c>
      <c r="Q1749" s="4" t="str">
        <f t="shared" si="202"/>
        <v>Available</v>
      </c>
      <c r="Y1749" s="26" t="s">
        <v>3954</v>
      </c>
      <c r="Z1749" s="26" t="s">
        <v>38</v>
      </c>
      <c r="AA1749" s="84" t="str">
        <f t="shared" si="197"/>
        <v>Deepak Mishra</v>
      </c>
      <c r="AB1749" s="26">
        <v>33.840000000000003</v>
      </c>
      <c r="AG1749" s="26" t="s">
        <v>3954</v>
      </c>
      <c r="AH1749" s="4" t="str">
        <f t="shared" si="198"/>
        <v>01748</v>
      </c>
      <c r="AP1749" s="4"/>
      <c r="AU1749" s="26" t="s">
        <v>1426</v>
      </c>
      <c r="AV1749" s="46" t="str">
        <f t="shared" si="199"/>
        <v>Under Review</v>
      </c>
      <c r="BA1749" s="26" t="s">
        <v>3954</v>
      </c>
      <c r="BB1749" s="71" t="s">
        <v>268</v>
      </c>
      <c r="BC1749" s="4" t="str">
        <f t="shared" si="200"/>
        <v>Puri</v>
      </c>
      <c r="BE1749" s="4"/>
      <c r="BF1749" s="4"/>
      <c r="BG1749" s="26" t="s">
        <v>3954</v>
      </c>
      <c r="BH1749" s="26" t="s">
        <v>38</v>
      </c>
      <c r="BI1749" s="4">
        <f t="shared" si="201"/>
        <v>144.97999999999999</v>
      </c>
    </row>
    <row r="1750" spans="9:61">
      <c r="I1750" s="24">
        <v>793</v>
      </c>
      <c r="J1750" s="46" t="str" cm="1">
        <f t="array" ref="J1750">_xlfn.IFS(I1750&gt;=750,"Low Risk",AND(I1750&gt;=650,I1750&lt;=749),"Medium Risk",I1750&lt;650,"High Risk")</f>
        <v>Low Risk</v>
      </c>
      <c r="N1750" s="4"/>
      <c r="P1750" s="26">
        <v>33.840000000000003</v>
      </c>
      <c r="Q1750" s="4" t="str">
        <f t="shared" si="202"/>
        <v>Available</v>
      </c>
      <c r="Y1750" s="24" t="s">
        <v>3956</v>
      </c>
      <c r="Z1750" s="24" t="s">
        <v>38</v>
      </c>
      <c r="AA1750" s="84" t="str">
        <f t="shared" si="197"/>
        <v>Deepak Mishra</v>
      </c>
      <c r="AB1750" s="24">
        <v>25.31</v>
      </c>
      <c r="AG1750" s="24" t="s">
        <v>3956</v>
      </c>
      <c r="AH1750" s="4" t="str">
        <f t="shared" si="198"/>
        <v>01749</v>
      </c>
      <c r="AP1750" s="4"/>
      <c r="AU1750" s="24" t="s">
        <v>1377</v>
      </c>
      <c r="AV1750" s="46" t="str">
        <f t="shared" si="199"/>
        <v>Approved</v>
      </c>
      <c r="BA1750" s="24" t="s">
        <v>3956</v>
      </c>
      <c r="BB1750" s="70" t="s">
        <v>828</v>
      </c>
      <c r="BC1750" s="4" t="str">
        <f t="shared" si="200"/>
        <v>Dhenkanal</v>
      </c>
      <c r="BE1750" s="4"/>
      <c r="BF1750" s="4"/>
      <c r="BG1750" s="24" t="s">
        <v>3956</v>
      </c>
      <c r="BH1750" s="24" t="s">
        <v>38</v>
      </c>
      <c r="BI1750" s="4">
        <f t="shared" si="201"/>
        <v>144.97999999999999</v>
      </c>
    </row>
    <row r="1751" spans="9:61">
      <c r="I1751" s="26">
        <v>741</v>
      </c>
      <c r="J1751" s="46" t="str" cm="1">
        <f t="array" ref="J1751">_xlfn.IFS(I1751&gt;=750,"Low Risk",AND(I1751&gt;=650,I1751&lt;=749),"Medium Risk",I1751&lt;650,"High Risk")</f>
        <v>Medium Risk</v>
      </c>
      <c r="N1751" s="4"/>
      <c r="P1751" s="24">
        <v>25.31</v>
      </c>
      <c r="Q1751" s="4" t="str">
        <f t="shared" si="202"/>
        <v>Available</v>
      </c>
      <c r="Y1751" s="26" t="s">
        <v>3957</v>
      </c>
      <c r="Z1751" s="26" t="s">
        <v>20</v>
      </c>
      <c r="AA1751" s="84" t="str">
        <f t="shared" si="197"/>
        <v>Anita Das</v>
      </c>
      <c r="AB1751" s="26">
        <v>64.849999999999994</v>
      </c>
      <c r="AG1751" s="26" t="s">
        <v>3957</v>
      </c>
      <c r="AH1751" s="4" t="str">
        <f t="shared" si="198"/>
        <v>01750</v>
      </c>
      <c r="AP1751" s="4"/>
      <c r="AU1751" s="26" t="s">
        <v>1386</v>
      </c>
      <c r="AV1751" s="46" t="str">
        <f t="shared" si="199"/>
        <v>Rejected</v>
      </c>
      <c r="BA1751" s="26" t="s">
        <v>3957</v>
      </c>
      <c r="BB1751" s="71" t="s">
        <v>297</v>
      </c>
      <c r="BC1751" s="4" t="str">
        <f t="shared" si="200"/>
        <v>Rourkela</v>
      </c>
      <c r="BE1751" s="4"/>
      <c r="BF1751" s="4"/>
      <c r="BG1751" s="26" t="s">
        <v>3957</v>
      </c>
      <c r="BH1751" s="26" t="s">
        <v>20</v>
      </c>
      <c r="BI1751" s="4">
        <f t="shared" si="201"/>
        <v>104.66</v>
      </c>
    </row>
    <row r="1752" spans="9:61">
      <c r="I1752" s="24">
        <v>828</v>
      </c>
      <c r="J1752" s="46" t="str" cm="1">
        <f t="array" ref="J1752">_xlfn.IFS(I1752&gt;=750,"Low Risk",AND(I1752&gt;=650,I1752&lt;=749),"Medium Risk",I1752&lt;650,"High Risk")</f>
        <v>Low Risk</v>
      </c>
      <c r="N1752" s="4"/>
      <c r="P1752" s="26">
        <v>64.849999999999994</v>
      </c>
      <c r="Q1752" s="4" t="str">
        <f t="shared" si="202"/>
        <v>Available</v>
      </c>
      <c r="Y1752" s="24" t="s">
        <v>3958</v>
      </c>
      <c r="Z1752" s="24" t="s">
        <v>41</v>
      </c>
      <c r="AA1752" s="84" t="str">
        <f t="shared" si="197"/>
        <v>Pooja Tripathi</v>
      </c>
      <c r="AB1752" s="24">
        <v>19.48</v>
      </c>
      <c r="AG1752" s="24" t="s">
        <v>3958</v>
      </c>
      <c r="AH1752" s="4" t="str">
        <f t="shared" si="198"/>
        <v>01751</v>
      </c>
      <c r="AP1752" s="4"/>
      <c r="AU1752" s="24" t="s">
        <v>1377</v>
      </c>
      <c r="AV1752" s="46" t="str">
        <f t="shared" si="199"/>
        <v>Approved</v>
      </c>
      <c r="BA1752" s="24" t="s">
        <v>3958</v>
      </c>
      <c r="BB1752" s="70" t="s">
        <v>650</v>
      </c>
      <c r="BC1752" s="4" t="str">
        <f t="shared" si="200"/>
        <v>Jharsuguda</v>
      </c>
      <c r="BE1752" s="4"/>
      <c r="BF1752" s="4"/>
      <c r="BG1752" s="24" t="s">
        <v>3958</v>
      </c>
      <c r="BH1752" s="24" t="s">
        <v>41</v>
      </c>
      <c r="BI1752" s="4">
        <f t="shared" si="201"/>
        <v>251.78</v>
      </c>
    </row>
    <row r="1753" spans="9:61">
      <c r="I1753" s="26">
        <v>656</v>
      </c>
      <c r="J1753" s="46" t="str" cm="1">
        <f t="array" ref="J1753">_xlfn.IFS(I1753&gt;=750,"Low Risk",AND(I1753&gt;=650,I1753&lt;=749),"Medium Risk",I1753&lt;650,"High Risk")</f>
        <v>Medium Risk</v>
      </c>
      <c r="N1753" s="4"/>
      <c r="P1753" s="24">
        <v>19.48</v>
      </c>
      <c r="Q1753" s="4" t="str">
        <f t="shared" si="202"/>
        <v>Available</v>
      </c>
      <c r="Y1753" s="26" t="s">
        <v>3959</v>
      </c>
      <c r="Z1753" s="26" t="s">
        <v>32</v>
      </c>
      <c r="AA1753" s="84" t="str">
        <f t="shared" si="197"/>
        <v>Ramesh Behera</v>
      </c>
      <c r="AB1753" s="26">
        <v>43.29</v>
      </c>
      <c r="AG1753" s="26" t="s">
        <v>3959</v>
      </c>
      <c r="AH1753" s="4" t="str">
        <f t="shared" si="198"/>
        <v>01752</v>
      </c>
      <c r="AP1753" s="4"/>
      <c r="AU1753" s="26" t="s">
        <v>1426</v>
      </c>
      <c r="AV1753" s="46" t="str">
        <f t="shared" si="199"/>
        <v>Under Review</v>
      </c>
      <c r="BA1753" s="26" t="s">
        <v>3959</v>
      </c>
      <c r="BB1753" s="71" t="s">
        <v>524</v>
      </c>
      <c r="BC1753" s="4" t="str">
        <f t="shared" si="200"/>
        <v>Dhenkanal</v>
      </c>
      <c r="BE1753" s="4"/>
      <c r="BF1753" s="4"/>
      <c r="BG1753" s="26" t="s">
        <v>3959</v>
      </c>
      <c r="BH1753" s="26" t="s">
        <v>32</v>
      </c>
      <c r="BI1753" s="4">
        <f t="shared" si="201"/>
        <v>224.53</v>
      </c>
    </row>
    <row r="1754" spans="9:61">
      <c r="I1754" s="24">
        <v>806</v>
      </c>
      <c r="J1754" s="46" t="str" cm="1">
        <f t="array" ref="J1754">_xlfn.IFS(I1754&gt;=750,"Low Risk",AND(I1754&gt;=650,I1754&lt;=749),"Medium Risk",I1754&lt;650,"High Risk")</f>
        <v>Low Risk</v>
      </c>
      <c r="N1754" s="4"/>
      <c r="P1754" s="26">
        <v>43.29</v>
      </c>
      <c r="Q1754" s="4" t="str">
        <f t="shared" si="202"/>
        <v>Available</v>
      </c>
      <c r="Y1754" s="24" t="s">
        <v>3961</v>
      </c>
      <c r="Z1754" s="24" t="s">
        <v>12</v>
      </c>
      <c r="AA1754" s="84" t="str">
        <f t="shared" si="197"/>
        <v>Priya Mohanty</v>
      </c>
      <c r="AB1754" s="24">
        <v>18.559999999999999</v>
      </c>
      <c r="AG1754" s="24" t="s">
        <v>3961</v>
      </c>
      <c r="AH1754" s="4" t="str">
        <f t="shared" si="198"/>
        <v>01753</v>
      </c>
      <c r="AP1754" s="4"/>
      <c r="AU1754" s="24" t="s">
        <v>1426</v>
      </c>
      <c r="AV1754" s="46" t="str">
        <f t="shared" si="199"/>
        <v>Under Review</v>
      </c>
      <c r="BA1754" s="24" t="s">
        <v>3961</v>
      </c>
      <c r="BB1754" s="70" t="s">
        <v>257</v>
      </c>
      <c r="BC1754" s="4" t="str">
        <f t="shared" si="200"/>
        <v>Angul</v>
      </c>
      <c r="BE1754" s="4"/>
      <c r="BF1754" s="4"/>
      <c r="BG1754" s="24" t="s">
        <v>3961</v>
      </c>
      <c r="BH1754" s="24" t="s">
        <v>12</v>
      </c>
      <c r="BI1754" s="4">
        <f t="shared" si="201"/>
        <v>105.8</v>
      </c>
    </row>
    <row r="1755" spans="9:61">
      <c r="I1755" s="26">
        <v>632</v>
      </c>
      <c r="J1755" s="46" t="str" cm="1">
        <f t="array" ref="J1755">_xlfn.IFS(I1755&gt;=750,"Low Risk",AND(I1755&gt;=650,I1755&lt;=749),"Medium Risk",I1755&lt;650,"High Risk")</f>
        <v>High Risk</v>
      </c>
      <c r="N1755" s="4"/>
      <c r="P1755" s="24">
        <v>18.559999999999999</v>
      </c>
      <c r="Q1755" s="4" t="str">
        <f t="shared" si="202"/>
        <v>Available</v>
      </c>
      <c r="Y1755" s="26" t="s">
        <v>3962</v>
      </c>
      <c r="Z1755" s="26" t="s">
        <v>41</v>
      </c>
      <c r="AA1755" s="84" t="str">
        <f t="shared" si="197"/>
        <v>Pooja Tripathi</v>
      </c>
      <c r="AB1755" s="26">
        <v>13.14</v>
      </c>
      <c r="AG1755" s="26" t="s">
        <v>3962</v>
      </c>
      <c r="AH1755" s="4" t="str">
        <f t="shared" si="198"/>
        <v>01754</v>
      </c>
      <c r="AP1755" s="4"/>
      <c r="AU1755" s="26" t="s">
        <v>1377</v>
      </c>
      <c r="AV1755" s="46" t="str">
        <f t="shared" si="199"/>
        <v>Approved</v>
      </c>
      <c r="BA1755" s="26" t="s">
        <v>3962</v>
      </c>
      <c r="BB1755" s="71" t="s">
        <v>953</v>
      </c>
      <c r="BC1755" s="4" t="str">
        <f t="shared" si="200"/>
        <v>Cuttack</v>
      </c>
      <c r="BE1755" s="4"/>
      <c r="BF1755" s="4"/>
      <c r="BG1755" s="26" t="s">
        <v>3962</v>
      </c>
      <c r="BH1755" s="26" t="s">
        <v>41</v>
      </c>
      <c r="BI1755" s="4">
        <f t="shared" si="201"/>
        <v>251.78</v>
      </c>
    </row>
    <row r="1756" spans="9:61">
      <c r="I1756" s="24">
        <v>882</v>
      </c>
      <c r="J1756" s="46" t="str" cm="1">
        <f t="array" ref="J1756">_xlfn.IFS(I1756&gt;=750,"Low Risk",AND(I1756&gt;=650,I1756&lt;=749),"Medium Risk",I1756&lt;650,"High Risk")</f>
        <v>Low Risk</v>
      </c>
      <c r="N1756" s="4"/>
      <c r="P1756" s="26">
        <v>13.14</v>
      </c>
      <c r="Q1756" s="4" t="str">
        <f t="shared" si="202"/>
        <v>Available</v>
      </c>
      <c r="Y1756" s="24" t="s">
        <v>3963</v>
      </c>
      <c r="Z1756" s="24" t="s">
        <v>7</v>
      </c>
      <c r="AA1756" s="84" t="str">
        <f t="shared" si="197"/>
        <v>Rajesh Kumar</v>
      </c>
      <c r="AB1756" s="24">
        <v>34.53</v>
      </c>
      <c r="AG1756" s="24" t="s">
        <v>3963</v>
      </c>
      <c r="AH1756" s="4" t="str">
        <f t="shared" si="198"/>
        <v>01755</v>
      </c>
      <c r="AP1756" s="4"/>
      <c r="AU1756" s="24" t="s">
        <v>1377</v>
      </c>
      <c r="AV1756" s="46" t="str">
        <f t="shared" si="199"/>
        <v>Approved</v>
      </c>
      <c r="BA1756" s="24" t="s">
        <v>3963</v>
      </c>
      <c r="BB1756" s="70" t="s">
        <v>1083</v>
      </c>
      <c r="BC1756" s="4" t="str">
        <f t="shared" si="200"/>
        <v>Cuttack</v>
      </c>
      <c r="BE1756" s="4"/>
      <c r="BF1756" s="4"/>
      <c r="BG1756" s="24" t="s">
        <v>3963</v>
      </c>
      <c r="BH1756" s="24" t="s">
        <v>7</v>
      </c>
      <c r="BI1756" s="4">
        <f t="shared" si="201"/>
        <v>209.86</v>
      </c>
    </row>
    <row r="1757" spans="9:61">
      <c r="I1757" s="26">
        <v>592</v>
      </c>
      <c r="J1757" s="46" t="str" cm="1">
        <f t="array" ref="J1757">_xlfn.IFS(I1757&gt;=750,"Low Risk",AND(I1757&gt;=650,I1757&lt;=749),"Medium Risk",I1757&lt;650,"High Risk")</f>
        <v>High Risk</v>
      </c>
      <c r="N1757" s="4"/>
      <c r="P1757" s="24">
        <v>34.53</v>
      </c>
      <c r="Q1757" s="4" t="str">
        <f t="shared" si="202"/>
        <v>Available</v>
      </c>
      <c r="Y1757" s="26" t="s">
        <v>3964</v>
      </c>
      <c r="Z1757" s="26" t="s">
        <v>12</v>
      </c>
      <c r="AA1757" s="84" t="str">
        <f t="shared" si="197"/>
        <v>Priya Mohanty</v>
      </c>
      <c r="AB1757" s="26">
        <v>56.33</v>
      </c>
      <c r="AG1757" s="26" t="s">
        <v>3964</v>
      </c>
      <c r="AH1757" s="4" t="str">
        <f t="shared" si="198"/>
        <v>01756</v>
      </c>
      <c r="AP1757" s="4"/>
      <c r="AU1757" s="26" t="s">
        <v>1377</v>
      </c>
      <c r="AV1757" s="46" t="str">
        <f t="shared" si="199"/>
        <v>Approved</v>
      </c>
      <c r="BA1757" s="26" t="s">
        <v>3964</v>
      </c>
      <c r="BB1757" s="71" t="s">
        <v>729</v>
      </c>
      <c r="BC1757" s="4" t="str">
        <f t="shared" si="200"/>
        <v>Balasore</v>
      </c>
      <c r="BE1757" s="4"/>
      <c r="BF1757" s="4"/>
      <c r="BG1757" s="26" t="s">
        <v>3964</v>
      </c>
      <c r="BH1757" s="26" t="s">
        <v>12</v>
      </c>
      <c r="BI1757" s="4">
        <f t="shared" si="201"/>
        <v>105.8</v>
      </c>
    </row>
    <row r="1758" spans="9:61">
      <c r="I1758" s="24">
        <v>886</v>
      </c>
      <c r="J1758" s="46" t="str" cm="1">
        <f t="array" ref="J1758">_xlfn.IFS(I1758&gt;=750,"Low Risk",AND(I1758&gt;=650,I1758&lt;=749),"Medium Risk",I1758&lt;650,"High Risk")</f>
        <v>Low Risk</v>
      </c>
      <c r="N1758" s="4"/>
      <c r="P1758" s="26">
        <v>56.33</v>
      </c>
      <c r="Q1758" s="4" t="str">
        <f t="shared" si="202"/>
        <v>Available</v>
      </c>
      <c r="Y1758" s="24" t="s">
        <v>3965</v>
      </c>
      <c r="Z1758" s="24" t="s">
        <v>28</v>
      </c>
      <c r="AA1758" s="84" t="str">
        <f t="shared" si="197"/>
        <v>Sunita Sahu</v>
      </c>
      <c r="AB1758" s="24">
        <v>10.39</v>
      </c>
      <c r="AG1758" s="24" t="s">
        <v>3965</v>
      </c>
      <c r="AH1758" s="4" t="str">
        <f t="shared" si="198"/>
        <v>01757</v>
      </c>
      <c r="AP1758" s="4"/>
      <c r="AU1758" s="24" t="s">
        <v>1377</v>
      </c>
      <c r="AV1758" s="46" t="str">
        <f t="shared" si="199"/>
        <v>Approved</v>
      </c>
      <c r="BA1758" s="24" t="s">
        <v>3965</v>
      </c>
      <c r="BB1758" s="70" t="s">
        <v>126</v>
      </c>
      <c r="BC1758" s="4" t="str">
        <f t="shared" si="200"/>
        <v>Cuttack</v>
      </c>
      <c r="BE1758" s="4"/>
      <c r="BF1758" s="4"/>
      <c r="BG1758" s="24" t="s">
        <v>3965</v>
      </c>
      <c r="BH1758" s="24" t="s">
        <v>28</v>
      </c>
      <c r="BI1758" s="4">
        <f t="shared" si="201"/>
        <v>162.30000000000001</v>
      </c>
    </row>
    <row r="1759" spans="9:61">
      <c r="I1759" s="26">
        <v>711</v>
      </c>
      <c r="J1759" s="46" t="str" cm="1">
        <f t="array" ref="J1759">_xlfn.IFS(I1759&gt;=750,"Low Risk",AND(I1759&gt;=650,I1759&lt;=749),"Medium Risk",I1759&lt;650,"High Risk")</f>
        <v>Medium Risk</v>
      </c>
      <c r="N1759" s="4"/>
      <c r="P1759" s="24">
        <v>10.39</v>
      </c>
      <c r="Q1759" s="4" t="str">
        <f t="shared" si="202"/>
        <v>Available</v>
      </c>
      <c r="Y1759" s="26" t="s">
        <v>3967</v>
      </c>
      <c r="Z1759" s="26" t="s">
        <v>38</v>
      </c>
      <c r="AA1759" s="84" t="str">
        <f t="shared" si="197"/>
        <v>Deepak Mishra</v>
      </c>
      <c r="AB1759" s="26">
        <v>61.42</v>
      </c>
      <c r="AG1759" s="26" t="s">
        <v>3967</v>
      </c>
      <c r="AH1759" s="4" t="str">
        <f t="shared" si="198"/>
        <v>01758</v>
      </c>
      <c r="AP1759" s="4"/>
      <c r="AU1759" s="26" t="s">
        <v>1377</v>
      </c>
      <c r="AV1759" s="46" t="str">
        <f t="shared" si="199"/>
        <v>Approved</v>
      </c>
      <c r="BA1759" s="26" t="s">
        <v>3967</v>
      </c>
      <c r="BB1759" s="71" t="s">
        <v>71</v>
      </c>
      <c r="BC1759" s="4" t="str">
        <f t="shared" si="200"/>
        <v>Balasore</v>
      </c>
      <c r="BE1759" s="4"/>
      <c r="BF1759" s="4"/>
      <c r="BG1759" s="26" t="s">
        <v>3967</v>
      </c>
      <c r="BH1759" s="26" t="s">
        <v>38</v>
      </c>
      <c r="BI1759" s="4">
        <f t="shared" si="201"/>
        <v>144.97999999999999</v>
      </c>
    </row>
    <row r="1760" spans="9:61">
      <c r="I1760" s="24">
        <v>726</v>
      </c>
      <c r="J1760" s="46" t="str" cm="1">
        <f t="array" ref="J1760">_xlfn.IFS(I1760&gt;=750,"Low Risk",AND(I1760&gt;=650,I1760&lt;=749),"Medium Risk",I1760&lt;650,"High Risk")</f>
        <v>Medium Risk</v>
      </c>
      <c r="N1760" s="4"/>
      <c r="P1760" s="26">
        <v>61.42</v>
      </c>
      <c r="Q1760" s="4" t="str">
        <f t="shared" si="202"/>
        <v>Available</v>
      </c>
      <c r="Y1760" s="24" t="s">
        <v>3968</v>
      </c>
      <c r="Z1760" s="24" t="s">
        <v>41</v>
      </c>
      <c r="AA1760" s="84" t="str">
        <f t="shared" si="197"/>
        <v>Pooja Tripathi</v>
      </c>
      <c r="AB1760" s="24">
        <v>8.35</v>
      </c>
      <c r="AG1760" s="24" t="s">
        <v>3968</v>
      </c>
      <c r="AH1760" s="4" t="str">
        <f t="shared" si="198"/>
        <v>01759</v>
      </c>
      <c r="AP1760" s="4"/>
      <c r="AU1760" s="24" t="s">
        <v>1377</v>
      </c>
      <c r="AV1760" s="46" t="str">
        <f t="shared" si="199"/>
        <v>Approved</v>
      </c>
      <c r="BA1760" s="24" t="s">
        <v>3968</v>
      </c>
      <c r="BB1760" s="70" t="s">
        <v>303</v>
      </c>
      <c r="BC1760" s="4" t="str">
        <f t="shared" si="200"/>
        <v>Bhubaneswar</v>
      </c>
      <c r="BE1760" s="4"/>
      <c r="BF1760" s="4"/>
      <c r="BG1760" s="24" t="s">
        <v>3968</v>
      </c>
      <c r="BH1760" s="24" t="s">
        <v>41</v>
      </c>
      <c r="BI1760" s="4">
        <f t="shared" si="201"/>
        <v>251.78</v>
      </c>
    </row>
    <row r="1761" spans="9:61">
      <c r="I1761" s="26">
        <v>629</v>
      </c>
      <c r="J1761" s="46" t="str" cm="1">
        <f t="array" ref="J1761">_xlfn.IFS(I1761&gt;=750,"Low Risk",AND(I1761&gt;=650,I1761&lt;=749),"Medium Risk",I1761&lt;650,"High Risk")</f>
        <v>High Risk</v>
      </c>
      <c r="N1761" s="4"/>
      <c r="P1761" s="24">
        <v>8.35</v>
      </c>
      <c r="Q1761" s="4" t="str">
        <f t="shared" si="202"/>
        <v>Available</v>
      </c>
      <c r="Y1761" s="26" t="s">
        <v>3969</v>
      </c>
      <c r="Z1761" s="26" t="s">
        <v>20</v>
      </c>
      <c r="AA1761" s="84" t="str">
        <f t="shared" si="197"/>
        <v>Anita Das</v>
      </c>
      <c r="AB1761" s="26"/>
      <c r="AG1761" s="26" t="s">
        <v>3969</v>
      </c>
      <c r="AH1761" s="4" t="str">
        <f t="shared" si="198"/>
        <v>01760</v>
      </c>
      <c r="AP1761" s="4"/>
      <c r="AU1761" s="26" t="s">
        <v>1381</v>
      </c>
      <c r="AV1761" s="46" t="str">
        <f t="shared" si="199"/>
        <v>Rejected</v>
      </c>
      <c r="BA1761" s="26" t="s">
        <v>3969</v>
      </c>
      <c r="BB1761" s="71" t="s">
        <v>1180</v>
      </c>
      <c r="BC1761" s="4" t="str">
        <f t="shared" si="200"/>
        <v>Rourkela</v>
      </c>
      <c r="BE1761" s="4"/>
      <c r="BF1761" s="4"/>
      <c r="BG1761" s="26" t="s">
        <v>3969</v>
      </c>
      <c r="BH1761" s="26" t="s">
        <v>20</v>
      </c>
      <c r="BI1761" s="4">
        <f t="shared" si="201"/>
        <v>104.66</v>
      </c>
    </row>
    <row r="1762" spans="9:61">
      <c r="I1762" s="24">
        <v>573</v>
      </c>
      <c r="J1762" s="46" t="str" cm="1">
        <f t="array" ref="J1762">_xlfn.IFS(I1762&gt;=750,"Low Risk",AND(I1762&gt;=650,I1762&lt;=749),"Medium Risk",I1762&lt;650,"High Risk")</f>
        <v>High Risk</v>
      </c>
      <c r="N1762" s="4"/>
      <c r="P1762" s="26"/>
      <c r="Q1762" s="4" t="str">
        <f t="shared" si="202"/>
        <v>missing</v>
      </c>
      <c r="Y1762" s="24" t="s">
        <v>3970</v>
      </c>
      <c r="Z1762" s="24" t="s">
        <v>16</v>
      </c>
      <c r="AA1762" s="84" t="str">
        <f t="shared" si="197"/>
        <v>Suresh Panda</v>
      </c>
      <c r="AB1762" s="24">
        <v>72.36</v>
      </c>
      <c r="AG1762" s="24" t="s">
        <v>3970</v>
      </c>
      <c r="AH1762" s="4" t="str">
        <f t="shared" si="198"/>
        <v>01761</v>
      </c>
      <c r="AP1762" s="4"/>
      <c r="AU1762" s="24" t="s">
        <v>1377</v>
      </c>
      <c r="AV1762" s="46" t="str">
        <f t="shared" si="199"/>
        <v>Approved</v>
      </c>
      <c r="BA1762" s="24" t="s">
        <v>3970</v>
      </c>
      <c r="BB1762" s="70" t="s">
        <v>178</v>
      </c>
      <c r="BC1762" s="4" t="str">
        <f t="shared" si="200"/>
        <v>Cuttack</v>
      </c>
      <c r="BE1762" s="4"/>
      <c r="BF1762" s="4"/>
      <c r="BG1762" s="24" t="s">
        <v>3970</v>
      </c>
      <c r="BH1762" s="24" t="s">
        <v>16</v>
      </c>
      <c r="BI1762" s="4">
        <f t="shared" si="201"/>
        <v>197.62</v>
      </c>
    </row>
    <row r="1763" spans="9:61">
      <c r="I1763" s="26">
        <v>782</v>
      </c>
      <c r="J1763" s="46" t="str" cm="1">
        <f t="array" ref="J1763">_xlfn.IFS(I1763&gt;=750,"Low Risk",AND(I1763&gt;=650,I1763&lt;=749),"Medium Risk",I1763&lt;650,"High Risk")</f>
        <v>Low Risk</v>
      </c>
      <c r="N1763" s="4"/>
      <c r="P1763" s="24">
        <v>72.36</v>
      </c>
      <c r="Q1763" s="4" t="str">
        <f t="shared" si="202"/>
        <v>Available</v>
      </c>
      <c r="Y1763" s="26" t="s">
        <v>3972</v>
      </c>
      <c r="Z1763" s="26" t="s">
        <v>38</v>
      </c>
      <c r="AA1763" s="84" t="str">
        <f t="shared" si="197"/>
        <v>Deepak Mishra</v>
      </c>
      <c r="AB1763" s="26">
        <v>7.28</v>
      </c>
      <c r="AG1763" s="26" t="s">
        <v>3972</v>
      </c>
      <c r="AH1763" s="4" t="str">
        <f t="shared" si="198"/>
        <v>01762</v>
      </c>
      <c r="AP1763" s="4"/>
      <c r="AU1763" s="26" t="s">
        <v>1377</v>
      </c>
      <c r="AV1763" s="46" t="str">
        <f t="shared" si="199"/>
        <v>Approved</v>
      </c>
      <c r="BA1763" s="26" t="s">
        <v>3972</v>
      </c>
      <c r="BB1763" s="71" t="s">
        <v>251</v>
      </c>
      <c r="BC1763" s="4" t="str">
        <f t="shared" si="200"/>
        <v>Jharsuguda</v>
      </c>
      <c r="BE1763" s="4"/>
      <c r="BF1763" s="4"/>
      <c r="BG1763" s="26" t="s">
        <v>3972</v>
      </c>
      <c r="BH1763" s="26" t="s">
        <v>38</v>
      </c>
      <c r="BI1763" s="4">
        <f t="shared" si="201"/>
        <v>144.97999999999999</v>
      </c>
    </row>
    <row r="1764" spans="9:61">
      <c r="I1764" s="24">
        <v>837</v>
      </c>
      <c r="J1764" s="46" t="str" cm="1">
        <f t="array" ref="J1764">_xlfn.IFS(I1764&gt;=750,"Low Risk",AND(I1764&gt;=650,I1764&lt;=749),"Medium Risk",I1764&lt;650,"High Risk")</f>
        <v>Low Risk</v>
      </c>
      <c r="N1764" s="4"/>
      <c r="P1764" s="26">
        <v>7.28</v>
      </c>
      <c r="Q1764" s="4" t="str">
        <f t="shared" si="202"/>
        <v>Available</v>
      </c>
      <c r="Y1764" s="24" t="s">
        <v>3974</v>
      </c>
      <c r="Z1764" s="24" t="s">
        <v>38</v>
      </c>
      <c r="AA1764" s="84" t="str">
        <f t="shared" si="197"/>
        <v>Deepak Mishra</v>
      </c>
      <c r="AB1764" s="24">
        <v>91.61</v>
      </c>
      <c r="AG1764" s="24" t="s">
        <v>3974</v>
      </c>
      <c r="AH1764" s="4" t="str">
        <f t="shared" si="198"/>
        <v>01763</v>
      </c>
      <c r="AP1764" s="4"/>
      <c r="AU1764" s="24" t="s">
        <v>1377</v>
      </c>
      <c r="AV1764" s="46" t="str">
        <f t="shared" si="199"/>
        <v>Approved</v>
      </c>
      <c r="BA1764" s="24" t="s">
        <v>3974</v>
      </c>
      <c r="BB1764" s="70" t="s">
        <v>1077</v>
      </c>
      <c r="BC1764" s="4" t="str">
        <f t="shared" si="200"/>
        <v>Rourkela</v>
      </c>
      <c r="BE1764" s="4"/>
      <c r="BF1764" s="4"/>
      <c r="BG1764" s="24" t="s">
        <v>3974</v>
      </c>
      <c r="BH1764" s="24" t="s">
        <v>38</v>
      </c>
      <c r="BI1764" s="4">
        <f t="shared" si="201"/>
        <v>144.97999999999999</v>
      </c>
    </row>
    <row r="1765" spans="9:61">
      <c r="I1765" s="26">
        <v>624</v>
      </c>
      <c r="J1765" s="46" t="str" cm="1">
        <f t="array" ref="J1765">_xlfn.IFS(I1765&gt;=750,"Low Risk",AND(I1765&gt;=650,I1765&lt;=749),"Medium Risk",I1765&lt;650,"High Risk")</f>
        <v>High Risk</v>
      </c>
      <c r="N1765" s="4"/>
      <c r="P1765" s="24">
        <v>91.61</v>
      </c>
      <c r="Q1765" s="4" t="str">
        <f t="shared" si="202"/>
        <v>Available</v>
      </c>
      <c r="Y1765" s="26" t="s">
        <v>3975</v>
      </c>
      <c r="Z1765" s="26" t="s">
        <v>12</v>
      </c>
      <c r="AA1765" s="84" t="str">
        <f t="shared" si="197"/>
        <v>Priya Mohanty</v>
      </c>
      <c r="AB1765" s="26">
        <v>39.299999999999997</v>
      </c>
      <c r="AG1765" s="26" t="s">
        <v>3975</v>
      </c>
      <c r="AH1765" s="4" t="str">
        <f t="shared" si="198"/>
        <v>01764</v>
      </c>
      <c r="AP1765" s="4"/>
      <c r="AU1765" s="26" t="s">
        <v>1426</v>
      </c>
      <c r="AV1765" s="46" t="str">
        <f t="shared" si="199"/>
        <v>Under Review</v>
      </c>
      <c r="BA1765" s="26" t="s">
        <v>3975</v>
      </c>
      <c r="BB1765" s="71" t="s">
        <v>1203</v>
      </c>
      <c r="BC1765" s="4" t="str">
        <f t="shared" si="200"/>
        <v>Cuttack</v>
      </c>
      <c r="BE1765" s="4"/>
      <c r="BF1765" s="4"/>
      <c r="BG1765" s="26" t="s">
        <v>3975</v>
      </c>
      <c r="BH1765" s="26" t="s">
        <v>12</v>
      </c>
      <c r="BI1765" s="4">
        <f t="shared" si="201"/>
        <v>105.8</v>
      </c>
    </row>
    <row r="1766" spans="9:61">
      <c r="I1766" s="24">
        <v>629</v>
      </c>
      <c r="J1766" s="46" t="str" cm="1">
        <f t="array" ref="J1766">_xlfn.IFS(I1766&gt;=750,"Low Risk",AND(I1766&gt;=650,I1766&lt;=749),"Medium Risk",I1766&lt;650,"High Risk")</f>
        <v>High Risk</v>
      </c>
      <c r="N1766" s="4"/>
      <c r="P1766" s="26">
        <v>39.299999999999997</v>
      </c>
      <c r="Q1766" s="4" t="str">
        <f t="shared" si="202"/>
        <v>Available</v>
      </c>
      <c r="Y1766" s="24" t="s">
        <v>3976</v>
      </c>
      <c r="Z1766" s="24" t="s">
        <v>20</v>
      </c>
      <c r="AA1766" s="84" t="str">
        <f t="shared" si="197"/>
        <v>Anita Das</v>
      </c>
      <c r="AB1766" s="24">
        <v>13.12</v>
      </c>
      <c r="AG1766" s="24" t="s">
        <v>3976</v>
      </c>
      <c r="AH1766" s="4" t="str">
        <f t="shared" si="198"/>
        <v>01765</v>
      </c>
      <c r="AP1766" s="4"/>
      <c r="AU1766" s="24" t="s">
        <v>1426</v>
      </c>
      <c r="AV1766" s="46" t="str">
        <f t="shared" si="199"/>
        <v>Under Review</v>
      </c>
      <c r="BA1766" s="24" t="s">
        <v>3976</v>
      </c>
      <c r="BB1766" s="70" t="s">
        <v>149</v>
      </c>
      <c r="BC1766" s="4" t="str">
        <f t="shared" si="200"/>
        <v>Cuttack</v>
      </c>
      <c r="BE1766" s="4"/>
      <c r="BF1766" s="4"/>
      <c r="BG1766" s="24" t="s">
        <v>3976</v>
      </c>
      <c r="BH1766" s="24" t="s">
        <v>20</v>
      </c>
      <c r="BI1766" s="4">
        <f t="shared" si="201"/>
        <v>104.66</v>
      </c>
    </row>
    <row r="1767" spans="9:61">
      <c r="I1767" s="26">
        <v>806</v>
      </c>
      <c r="J1767" s="46" t="str" cm="1">
        <f t="array" ref="J1767">_xlfn.IFS(I1767&gt;=750,"Low Risk",AND(I1767&gt;=650,I1767&lt;=749),"Medium Risk",I1767&lt;650,"High Risk")</f>
        <v>Low Risk</v>
      </c>
      <c r="N1767" s="4"/>
      <c r="P1767" s="24">
        <v>13.12</v>
      </c>
      <c r="Q1767" s="4" t="str">
        <f t="shared" si="202"/>
        <v>Available</v>
      </c>
      <c r="Y1767" s="26" t="s">
        <v>3977</v>
      </c>
      <c r="Z1767" s="26" t="s">
        <v>7</v>
      </c>
      <c r="AA1767" s="84" t="str">
        <f t="shared" si="197"/>
        <v>Rajesh Kumar</v>
      </c>
      <c r="AB1767" s="26">
        <v>69.489999999999995</v>
      </c>
      <c r="AG1767" s="26" t="s">
        <v>3977</v>
      </c>
      <c r="AH1767" s="4" t="str">
        <f t="shared" si="198"/>
        <v>01766</v>
      </c>
      <c r="AP1767" s="4"/>
      <c r="AU1767" s="26" t="s">
        <v>1426</v>
      </c>
      <c r="AV1767" s="46" t="str">
        <f t="shared" si="199"/>
        <v>Under Review</v>
      </c>
      <c r="BA1767" s="26" t="s">
        <v>3977</v>
      </c>
      <c r="BB1767" s="71" t="s">
        <v>1194</v>
      </c>
      <c r="BC1767" s="4" t="str">
        <f t="shared" si="200"/>
        <v>Bhubaneswar</v>
      </c>
      <c r="BE1767" s="4"/>
      <c r="BF1767" s="4"/>
      <c r="BG1767" s="26" t="s">
        <v>3977</v>
      </c>
      <c r="BH1767" s="26" t="s">
        <v>7</v>
      </c>
      <c r="BI1767" s="4">
        <f t="shared" si="201"/>
        <v>209.86</v>
      </c>
    </row>
    <row r="1768" spans="9:61">
      <c r="I1768" s="24">
        <v>742</v>
      </c>
      <c r="J1768" s="46" t="str" cm="1">
        <f t="array" ref="J1768">_xlfn.IFS(I1768&gt;=750,"Low Risk",AND(I1768&gt;=650,I1768&lt;=749),"Medium Risk",I1768&lt;650,"High Risk")</f>
        <v>Medium Risk</v>
      </c>
      <c r="N1768" s="4"/>
      <c r="P1768" s="26">
        <v>69.489999999999995</v>
      </c>
      <c r="Q1768" s="4" t="str">
        <f t="shared" si="202"/>
        <v>Available</v>
      </c>
      <c r="Y1768" s="24" t="s">
        <v>3978</v>
      </c>
      <c r="Z1768" s="24" t="s">
        <v>7</v>
      </c>
      <c r="AA1768" s="84" t="str">
        <f t="shared" si="197"/>
        <v>Rajesh Kumar</v>
      </c>
      <c r="AB1768" s="24">
        <v>68.33</v>
      </c>
      <c r="AG1768" s="24" t="s">
        <v>3978</v>
      </c>
      <c r="AH1768" s="4" t="str">
        <f t="shared" si="198"/>
        <v>01767</v>
      </c>
      <c r="AP1768" s="4"/>
      <c r="AU1768" s="24" t="s">
        <v>1377</v>
      </c>
      <c r="AV1768" s="46" t="str">
        <f t="shared" si="199"/>
        <v>Approved</v>
      </c>
      <c r="BA1768" s="24" t="s">
        <v>3978</v>
      </c>
      <c r="BB1768" s="70" t="s">
        <v>582</v>
      </c>
      <c r="BC1768" s="4" t="str">
        <f t="shared" si="200"/>
        <v>Bhubaneswar</v>
      </c>
      <c r="BE1768" s="4"/>
      <c r="BF1768" s="4"/>
      <c r="BG1768" s="24" t="s">
        <v>3978</v>
      </c>
      <c r="BH1768" s="24" t="s">
        <v>7</v>
      </c>
      <c r="BI1768" s="4">
        <f t="shared" si="201"/>
        <v>209.86</v>
      </c>
    </row>
    <row r="1769" spans="9:61">
      <c r="I1769" s="26">
        <v>854</v>
      </c>
      <c r="J1769" s="46" t="str" cm="1">
        <f t="array" ref="J1769">_xlfn.IFS(I1769&gt;=750,"Low Risk",AND(I1769&gt;=650,I1769&lt;=749),"Medium Risk",I1769&lt;650,"High Risk")</f>
        <v>Low Risk</v>
      </c>
      <c r="N1769" s="4"/>
      <c r="P1769" s="24">
        <v>68.33</v>
      </c>
      <c r="Q1769" s="4" t="str">
        <f t="shared" si="202"/>
        <v>Available</v>
      </c>
      <c r="Y1769" s="26" t="s">
        <v>3979</v>
      </c>
      <c r="Z1769" s="26" t="s">
        <v>32</v>
      </c>
      <c r="AA1769" s="84" t="str">
        <f t="shared" si="197"/>
        <v>Ramesh Behera</v>
      </c>
      <c r="AB1769" s="26">
        <v>68.739999999999995</v>
      </c>
      <c r="AG1769" s="26" t="s">
        <v>3979</v>
      </c>
      <c r="AH1769" s="4" t="str">
        <f t="shared" si="198"/>
        <v>01768</v>
      </c>
      <c r="AP1769" s="4"/>
      <c r="AU1769" s="26" t="s">
        <v>1426</v>
      </c>
      <c r="AV1769" s="46" t="str">
        <f t="shared" si="199"/>
        <v>Under Review</v>
      </c>
      <c r="BA1769" s="26" t="s">
        <v>3979</v>
      </c>
      <c r="BB1769" s="71" t="s">
        <v>640</v>
      </c>
      <c r="BC1769" s="4" t="str">
        <f t="shared" si="200"/>
        <v>Puri</v>
      </c>
      <c r="BE1769" s="4"/>
      <c r="BF1769" s="4"/>
      <c r="BG1769" s="26" t="s">
        <v>3979</v>
      </c>
      <c r="BH1769" s="26" t="s">
        <v>32</v>
      </c>
      <c r="BI1769" s="4">
        <f t="shared" si="201"/>
        <v>224.53</v>
      </c>
    </row>
    <row r="1770" spans="9:61">
      <c r="I1770" s="24">
        <v>829</v>
      </c>
      <c r="J1770" s="46" t="str" cm="1">
        <f t="array" ref="J1770">_xlfn.IFS(I1770&gt;=750,"Low Risk",AND(I1770&gt;=650,I1770&lt;=749),"Medium Risk",I1770&lt;650,"High Risk")</f>
        <v>Low Risk</v>
      </c>
      <c r="N1770" s="4"/>
      <c r="P1770" s="26">
        <v>68.739999999999995</v>
      </c>
      <c r="Q1770" s="4" t="str">
        <f t="shared" si="202"/>
        <v>Available</v>
      </c>
      <c r="Y1770" s="24" t="s">
        <v>3980</v>
      </c>
      <c r="Z1770" s="24" t="s">
        <v>41</v>
      </c>
      <c r="AA1770" s="84" t="str">
        <f t="shared" si="197"/>
        <v>Pooja Tripathi</v>
      </c>
      <c r="AB1770" s="24">
        <v>36.549999999999997</v>
      </c>
      <c r="AG1770" s="24" t="s">
        <v>3980</v>
      </c>
      <c r="AH1770" s="4" t="str">
        <f t="shared" si="198"/>
        <v>01769</v>
      </c>
      <c r="AP1770" s="4"/>
      <c r="AU1770" s="24" t="s">
        <v>1426</v>
      </c>
      <c r="AV1770" s="46" t="str">
        <f t="shared" si="199"/>
        <v>Under Review</v>
      </c>
      <c r="BA1770" s="24" t="s">
        <v>3980</v>
      </c>
      <c r="BB1770" s="70" t="s">
        <v>985</v>
      </c>
      <c r="BC1770" s="4" t="str">
        <f t="shared" si="200"/>
        <v>Balasore</v>
      </c>
      <c r="BE1770" s="4"/>
      <c r="BF1770" s="4"/>
      <c r="BG1770" s="24" t="s">
        <v>3980</v>
      </c>
      <c r="BH1770" s="24" t="s">
        <v>41</v>
      </c>
      <c r="BI1770" s="4">
        <f t="shared" si="201"/>
        <v>251.78</v>
      </c>
    </row>
    <row r="1771" spans="9:61">
      <c r="I1771" s="26">
        <v>828</v>
      </c>
      <c r="J1771" s="46" t="str" cm="1">
        <f t="array" ref="J1771">_xlfn.IFS(I1771&gt;=750,"Low Risk",AND(I1771&gt;=650,I1771&lt;=749),"Medium Risk",I1771&lt;650,"High Risk")</f>
        <v>Low Risk</v>
      </c>
      <c r="N1771" s="4"/>
      <c r="P1771" s="24">
        <v>36.549999999999997</v>
      </c>
      <c r="Q1771" s="4" t="str">
        <f t="shared" si="202"/>
        <v>Available</v>
      </c>
      <c r="Y1771" s="26" t="s">
        <v>3981</v>
      </c>
      <c r="Z1771" s="26" t="s">
        <v>32</v>
      </c>
      <c r="AA1771" s="84" t="str">
        <f t="shared" si="197"/>
        <v>Ramesh Behera</v>
      </c>
      <c r="AB1771" s="26">
        <v>80.84</v>
      </c>
      <c r="AG1771" s="26" t="s">
        <v>3981</v>
      </c>
      <c r="AH1771" s="4" t="str">
        <f t="shared" si="198"/>
        <v>01770</v>
      </c>
      <c r="AP1771" s="4"/>
      <c r="AU1771" s="26" t="s">
        <v>1386</v>
      </c>
      <c r="AV1771" s="46" t="str">
        <f t="shared" si="199"/>
        <v>Rejected</v>
      </c>
      <c r="BA1771" s="26" t="s">
        <v>3981</v>
      </c>
      <c r="BB1771" s="71" t="s">
        <v>650</v>
      </c>
      <c r="BC1771" s="4" t="str">
        <f t="shared" si="200"/>
        <v>Jharsuguda</v>
      </c>
      <c r="BE1771" s="4"/>
      <c r="BF1771" s="4"/>
      <c r="BG1771" s="26" t="s">
        <v>3981</v>
      </c>
      <c r="BH1771" s="26" t="s">
        <v>32</v>
      </c>
      <c r="BI1771" s="4">
        <f t="shared" si="201"/>
        <v>224.53</v>
      </c>
    </row>
    <row r="1772" spans="9:61">
      <c r="I1772" s="24">
        <v>898</v>
      </c>
      <c r="J1772" s="46" t="str" cm="1">
        <f t="array" ref="J1772">_xlfn.IFS(I1772&gt;=750,"Low Risk",AND(I1772&gt;=650,I1772&lt;=749),"Medium Risk",I1772&lt;650,"High Risk")</f>
        <v>Low Risk</v>
      </c>
      <c r="N1772" s="4"/>
      <c r="P1772" s="26">
        <v>80.84</v>
      </c>
      <c r="Q1772" s="4" t="str">
        <f t="shared" si="202"/>
        <v>Available</v>
      </c>
      <c r="Y1772" s="24" t="s">
        <v>3982</v>
      </c>
      <c r="Z1772" s="24" t="s">
        <v>32</v>
      </c>
      <c r="AA1772" s="84" t="str">
        <f t="shared" si="197"/>
        <v>Ramesh Behera</v>
      </c>
      <c r="AB1772" s="24">
        <v>90.76</v>
      </c>
      <c r="AG1772" s="24" t="s">
        <v>3982</v>
      </c>
      <c r="AH1772" s="4" t="str">
        <f t="shared" si="198"/>
        <v>01771</v>
      </c>
      <c r="AP1772" s="4"/>
      <c r="AU1772" s="24" t="s">
        <v>1377</v>
      </c>
      <c r="AV1772" s="46" t="str">
        <f t="shared" si="199"/>
        <v>Approved</v>
      </c>
      <c r="BA1772" s="24" t="s">
        <v>3982</v>
      </c>
      <c r="BB1772" s="70" t="s">
        <v>503</v>
      </c>
      <c r="BC1772" s="4" t="str">
        <f t="shared" si="200"/>
        <v>Balasore</v>
      </c>
      <c r="BE1772" s="4"/>
      <c r="BF1772" s="4"/>
      <c r="BG1772" s="24" t="s">
        <v>3982</v>
      </c>
      <c r="BH1772" s="24" t="s">
        <v>32</v>
      </c>
      <c r="BI1772" s="4">
        <f t="shared" si="201"/>
        <v>224.53</v>
      </c>
    </row>
    <row r="1773" spans="9:61">
      <c r="I1773" s="26">
        <v>550</v>
      </c>
      <c r="J1773" s="46" t="str" cm="1">
        <f t="array" ref="J1773">_xlfn.IFS(I1773&gt;=750,"Low Risk",AND(I1773&gt;=650,I1773&lt;=749),"Medium Risk",I1773&lt;650,"High Risk")</f>
        <v>High Risk</v>
      </c>
      <c r="N1773" s="4"/>
      <c r="P1773" s="24">
        <v>90.76</v>
      </c>
      <c r="Q1773" s="4" t="str">
        <f t="shared" si="202"/>
        <v>Available</v>
      </c>
      <c r="Y1773" s="26" t="s">
        <v>3984</v>
      </c>
      <c r="Z1773" s="26" t="s">
        <v>38</v>
      </c>
      <c r="AA1773" s="84" t="str">
        <f t="shared" si="197"/>
        <v>Deepak Mishra</v>
      </c>
      <c r="AB1773" s="26">
        <v>77.03</v>
      </c>
      <c r="AG1773" s="26" t="s">
        <v>3984</v>
      </c>
      <c r="AH1773" s="4" t="str">
        <f t="shared" si="198"/>
        <v>01772</v>
      </c>
      <c r="AP1773" s="4"/>
      <c r="AU1773" s="26" t="s">
        <v>1377</v>
      </c>
      <c r="AV1773" s="46" t="str">
        <f t="shared" si="199"/>
        <v>Approved</v>
      </c>
      <c r="BA1773" s="26" t="s">
        <v>3984</v>
      </c>
      <c r="BB1773" s="71" t="s">
        <v>1051</v>
      </c>
      <c r="BC1773" s="4" t="str">
        <f t="shared" si="200"/>
        <v>Dhenkanal</v>
      </c>
      <c r="BE1773" s="4"/>
      <c r="BF1773" s="4"/>
      <c r="BG1773" s="26" t="s">
        <v>3984</v>
      </c>
      <c r="BH1773" s="26" t="s">
        <v>38</v>
      </c>
      <c r="BI1773" s="4">
        <f t="shared" si="201"/>
        <v>144.97999999999999</v>
      </c>
    </row>
    <row r="1774" spans="9:61">
      <c r="I1774" s="24">
        <v>667</v>
      </c>
      <c r="J1774" s="46" t="str" cm="1">
        <f t="array" ref="J1774">_xlfn.IFS(I1774&gt;=750,"Low Risk",AND(I1774&gt;=650,I1774&lt;=749),"Medium Risk",I1774&lt;650,"High Risk")</f>
        <v>Medium Risk</v>
      </c>
      <c r="N1774" s="4"/>
      <c r="P1774" s="26">
        <v>77.03</v>
      </c>
      <c r="Q1774" s="4" t="str">
        <f t="shared" si="202"/>
        <v>Available</v>
      </c>
      <c r="Y1774" s="24" t="s">
        <v>3985</v>
      </c>
      <c r="Z1774" s="24" t="s">
        <v>35</v>
      </c>
      <c r="AA1774" s="84" t="str">
        <f t="shared" si="197"/>
        <v>Kavita Rath</v>
      </c>
      <c r="AB1774" s="24">
        <v>5.44</v>
      </c>
      <c r="AG1774" s="24" t="s">
        <v>3985</v>
      </c>
      <c r="AH1774" s="4" t="str">
        <f t="shared" si="198"/>
        <v>01773</v>
      </c>
      <c r="AP1774" s="4"/>
      <c r="AU1774" s="24" t="s">
        <v>1377</v>
      </c>
      <c r="AV1774" s="46" t="str">
        <f t="shared" si="199"/>
        <v>Approved</v>
      </c>
      <c r="BA1774" s="24" t="s">
        <v>3985</v>
      </c>
      <c r="BB1774" s="70" t="s">
        <v>309</v>
      </c>
      <c r="BC1774" s="4" t="str">
        <f t="shared" si="200"/>
        <v>Jharsuguda</v>
      </c>
      <c r="BE1774" s="4"/>
      <c r="BF1774" s="4"/>
      <c r="BG1774" s="24" t="s">
        <v>3985</v>
      </c>
      <c r="BH1774" s="24" t="s">
        <v>35</v>
      </c>
      <c r="BI1774" s="4">
        <f t="shared" si="201"/>
        <v>103.83</v>
      </c>
    </row>
    <row r="1775" spans="9:61">
      <c r="I1775" s="26">
        <v>848</v>
      </c>
      <c r="J1775" s="46" t="str" cm="1">
        <f t="array" ref="J1775">_xlfn.IFS(I1775&gt;=750,"Low Risk",AND(I1775&gt;=650,I1775&lt;=749),"Medium Risk",I1775&lt;650,"High Risk")</f>
        <v>Low Risk</v>
      </c>
      <c r="N1775" s="4"/>
      <c r="P1775" s="24">
        <v>5.44</v>
      </c>
      <c r="Q1775" s="4" t="str">
        <f t="shared" si="202"/>
        <v>Available</v>
      </c>
      <c r="Y1775" s="26" t="s">
        <v>3986</v>
      </c>
      <c r="Z1775" s="26" t="s">
        <v>28</v>
      </c>
      <c r="AA1775" s="84" t="str">
        <f t="shared" si="197"/>
        <v>Sunita Sahu</v>
      </c>
      <c r="AB1775" s="26">
        <v>52.58</v>
      </c>
      <c r="AG1775" s="26" t="s">
        <v>3986</v>
      </c>
      <c r="AH1775" s="4" t="str">
        <f t="shared" si="198"/>
        <v>01774</v>
      </c>
      <c r="AP1775" s="4"/>
      <c r="AU1775" s="26" t="s">
        <v>1377</v>
      </c>
      <c r="AV1775" s="46" t="str">
        <f t="shared" si="199"/>
        <v>Approved</v>
      </c>
      <c r="BA1775" s="26" t="s">
        <v>3986</v>
      </c>
      <c r="BB1775" s="71" t="s">
        <v>300</v>
      </c>
      <c r="BC1775" s="4" t="str">
        <f t="shared" si="200"/>
        <v>Rourkela</v>
      </c>
      <c r="BE1775" s="4"/>
      <c r="BF1775" s="4"/>
      <c r="BG1775" s="26" t="s">
        <v>3986</v>
      </c>
      <c r="BH1775" s="26" t="s">
        <v>28</v>
      </c>
      <c r="BI1775" s="4">
        <f t="shared" si="201"/>
        <v>162.30000000000001</v>
      </c>
    </row>
    <row r="1776" spans="9:61">
      <c r="I1776" s="24">
        <v>791</v>
      </c>
      <c r="J1776" s="46" t="str" cm="1">
        <f t="array" ref="J1776">_xlfn.IFS(I1776&gt;=750,"Low Risk",AND(I1776&gt;=650,I1776&lt;=749),"Medium Risk",I1776&lt;650,"High Risk")</f>
        <v>Low Risk</v>
      </c>
      <c r="N1776" s="4"/>
      <c r="P1776" s="26">
        <v>52.58</v>
      </c>
      <c r="Q1776" s="4" t="str">
        <f t="shared" si="202"/>
        <v>Available</v>
      </c>
      <c r="Y1776" s="24" t="s">
        <v>3987</v>
      </c>
      <c r="Z1776" s="24" t="s">
        <v>16</v>
      </c>
      <c r="AA1776" s="84" t="str">
        <f t="shared" si="197"/>
        <v>Suresh Panda</v>
      </c>
      <c r="AB1776" s="24">
        <v>90.91</v>
      </c>
      <c r="AG1776" s="24" t="s">
        <v>3987</v>
      </c>
      <c r="AH1776" s="4" t="str">
        <f t="shared" si="198"/>
        <v>01775</v>
      </c>
      <c r="AP1776" s="4"/>
      <c r="AU1776" s="24" t="s">
        <v>1377</v>
      </c>
      <c r="AV1776" s="46" t="str">
        <f t="shared" si="199"/>
        <v>Approved</v>
      </c>
      <c r="BA1776" s="24" t="s">
        <v>3987</v>
      </c>
      <c r="BB1776" s="70" t="s">
        <v>563</v>
      </c>
      <c r="BC1776" s="4" t="str">
        <f t="shared" si="200"/>
        <v>Puri</v>
      </c>
      <c r="BE1776" s="4"/>
      <c r="BF1776" s="4"/>
      <c r="BG1776" s="24" t="s">
        <v>3987</v>
      </c>
      <c r="BH1776" s="24" t="s">
        <v>16</v>
      </c>
      <c r="BI1776" s="4">
        <f t="shared" si="201"/>
        <v>197.62</v>
      </c>
    </row>
    <row r="1777" spans="9:61">
      <c r="I1777" s="26">
        <v>677</v>
      </c>
      <c r="J1777" s="46" t="str" cm="1">
        <f t="array" ref="J1777">_xlfn.IFS(I1777&gt;=750,"Low Risk",AND(I1777&gt;=650,I1777&lt;=749),"Medium Risk",I1777&lt;650,"High Risk")</f>
        <v>Medium Risk</v>
      </c>
      <c r="N1777" s="4"/>
      <c r="P1777" s="24">
        <v>90.91</v>
      </c>
      <c r="Q1777" s="4" t="str">
        <f t="shared" si="202"/>
        <v>Available</v>
      </c>
      <c r="Y1777" s="26" t="s">
        <v>3988</v>
      </c>
      <c r="Z1777" s="26" t="s">
        <v>41</v>
      </c>
      <c r="AA1777" s="84" t="str">
        <f t="shared" si="197"/>
        <v>Pooja Tripathi</v>
      </c>
      <c r="AB1777" s="26">
        <v>15.79</v>
      </c>
      <c r="AG1777" s="26" t="s">
        <v>3988</v>
      </c>
      <c r="AH1777" s="4" t="str">
        <f t="shared" si="198"/>
        <v>01776</v>
      </c>
      <c r="AP1777" s="4"/>
      <c r="AU1777" s="26" t="s">
        <v>1377</v>
      </c>
      <c r="AV1777" s="46" t="str">
        <f t="shared" si="199"/>
        <v>Approved</v>
      </c>
      <c r="BA1777" s="26" t="s">
        <v>3988</v>
      </c>
      <c r="BB1777" s="71" t="s">
        <v>921</v>
      </c>
      <c r="BC1777" s="4" t="str">
        <f t="shared" si="200"/>
        <v>Puri</v>
      </c>
      <c r="BE1777" s="4"/>
      <c r="BF1777" s="4"/>
      <c r="BG1777" s="26" t="s">
        <v>3988</v>
      </c>
      <c r="BH1777" s="26" t="s">
        <v>41</v>
      </c>
      <c r="BI1777" s="4">
        <f t="shared" si="201"/>
        <v>251.78</v>
      </c>
    </row>
    <row r="1778" spans="9:61">
      <c r="I1778" s="24">
        <v>837</v>
      </c>
      <c r="J1778" s="46" t="str" cm="1">
        <f t="array" ref="J1778">_xlfn.IFS(I1778&gt;=750,"Low Risk",AND(I1778&gt;=650,I1778&lt;=749),"Medium Risk",I1778&lt;650,"High Risk")</f>
        <v>Low Risk</v>
      </c>
      <c r="N1778" s="4"/>
      <c r="P1778" s="26">
        <v>15.79</v>
      </c>
      <c r="Q1778" s="4" t="str">
        <f t="shared" si="202"/>
        <v>Available</v>
      </c>
      <c r="Y1778" s="24" t="s">
        <v>3989</v>
      </c>
      <c r="Z1778" s="24" t="s">
        <v>20</v>
      </c>
      <c r="AA1778" s="84" t="str">
        <f t="shared" si="197"/>
        <v>Anita Das</v>
      </c>
      <c r="AB1778" s="24">
        <v>64.430000000000007</v>
      </c>
      <c r="AG1778" s="24" t="s">
        <v>3989</v>
      </c>
      <c r="AH1778" s="4" t="str">
        <f t="shared" si="198"/>
        <v>01777</v>
      </c>
      <c r="AP1778" s="4"/>
      <c r="AU1778" s="24" t="s">
        <v>1377</v>
      </c>
      <c r="AV1778" s="46" t="str">
        <f t="shared" si="199"/>
        <v>Approved</v>
      </c>
      <c r="BA1778" s="24" t="s">
        <v>3989</v>
      </c>
      <c r="BB1778" s="70" t="s">
        <v>1077</v>
      </c>
      <c r="BC1778" s="4" t="str">
        <f t="shared" si="200"/>
        <v>Rourkela</v>
      </c>
      <c r="BE1778" s="4"/>
      <c r="BF1778" s="4"/>
      <c r="BG1778" s="24" t="s">
        <v>3989</v>
      </c>
      <c r="BH1778" s="24" t="s">
        <v>20</v>
      </c>
      <c r="BI1778" s="4">
        <f t="shared" si="201"/>
        <v>104.66</v>
      </c>
    </row>
    <row r="1779" spans="9:61">
      <c r="I1779" s="26">
        <v>779</v>
      </c>
      <c r="J1779" s="46" t="str" cm="1">
        <f t="array" ref="J1779">_xlfn.IFS(I1779&gt;=750,"Low Risk",AND(I1779&gt;=650,I1779&lt;=749),"Medium Risk",I1779&lt;650,"High Risk")</f>
        <v>Low Risk</v>
      </c>
      <c r="N1779" s="4"/>
      <c r="P1779" s="24">
        <v>64.430000000000007</v>
      </c>
      <c r="Q1779" s="4" t="str">
        <f t="shared" si="202"/>
        <v>Available</v>
      </c>
      <c r="Y1779" s="26" t="s">
        <v>3990</v>
      </c>
      <c r="Z1779" s="26" t="s">
        <v>35</v>
      </c>
      <c r="AA1779" s="84" t="str">
        <f t="shared" si="197"/>
        <v>Kavita Rath</v>
      </c>
      <c r="AB1779" s="26">
        <v>15.96</v>
      </c>
      <c r="AG1779" s="26" t="s">
        <v>3990</v>
      </c>
      <c r="AH1779" s="4" t="str">
        <f t="shared" si="198"/>
        <v>01778</v>
      </c>
      <c r="AP1779" s="4"/>
      <c r="AU1779" s="26" t="s">
        <v>1377</v>
      </c>
      <c r="AV1779" s="46" t="str">
        <f t="shared" si="199"/>
        <v>Approved</v>
      </c>
      <c r="BA1779" s="26" t="s">
        <v>3990</v>
      </c>
      <c r="BB1779" s="71" t="s">
        <v>1199</v>
      </c>
      <c r="BC1779" s="4" t="str">
        <f t="shared" si="200"/>
        <v>Sambalpur</v>
      </c>
      <c r="BE1779" s="4"/>
      <c r="BF1779" s="4"/>
      <c r="BG1779" s="26" t="s">
        <v>3990</v>
      </c>
      <c r="BH1779" s="26" t="s">
        <v>35</v>
      </c>
      <c r="BI1779" s="4">
        <f t="shared" si="201"/>
        <v>103.83</v>
      </c>
    </row>
    <row r="1780" spans="9:61">
      <c r="I1780" s="24">
        <v>839</v>
      </c>
      <c r="J1780" s="46" t="str" cm="1">
        <f t="array" ref="J1780">_xlfn.IFS(I1780&gt;=750,"Low Risk",AND(I1780&gt;=650,I1780&lt;=749),"Medium Risk",I1780&lt;650,"High Risk")</f>
        <v>Low Risk</v>
      </c>
      <c r="N1780" s="4"/>
      <c r="P1780" s="26">
        <v>15.96</v>
      </c>
      <c r="Q1780" s="4" t="str">
        <f t="shared" si="202"/>
        <v>Available</v>
      </c>
      <c r="Y1780" s="24" t="s">
        <v>3991</v>
      </c>
      <c r="Z1780" s="24" t="s">
        <v>38</v>
      </c>
      <c r="AA1780" s="84" t="str">
        <f t="shared" si="197"/>
        <v>Deepak Mishra</v>
      </c>
      <c r="AB1780" s="24">
        <v>65.66</v>
      </c>
      <c r="AG1780" s="24" t="s">
        <v>3991</v>
      </c>
      <c r="AH1780" s="4" t="str">
        <f t="shared" si="198"/>
        <v>01779</v>
      </c>
      <c r="AP1780" s="4"/>
      <c r="AU1780" s="24" t="s">
        <v>1386</v>
      </c>
      <c r="AV1780" s="46" t="str">
        <f t="shared" si="199"/>
        <v>Rejected</v>
      </c>
      <c r="BA1780" s="24" t="s">
        <v>3991</v>
      </c>
      <c r="BB1780" s="70" t="s">
        <v>1224</v>
      </c>
      <c r="BC1780" s="4" t="str">
        <f t="shared" si="200"/>
        <v>Rourkela</v>
      </c>
      <c r="BE1780" s="4"/>
      <c r="BF1780" s="4"/>
      <c r="BG1780" s="24" t="s">
        <v>3991</v>
      </c>
      <c r="BH1780" s="24" t="s">
        <v>38</v>
      </c>
      <c r="BI1780" s="4">
        <f t="shared" si="201"/>
        <v>144.97999999999999</v>
      </c>
    </row>
    <row r="1781" spans="9:61">
      <c r="I1781" s="26">
        <v>763</v>
      </c>
      <c r="J1781" s="46" t="str" cm="1">
        <f t="array" ref="J1781">_xlfn.IFS(I1781&gt;=750,"Low Risk",AND(I1781&gt;=650,I1781&lt;=749),"Medium Risk",I1781&lt;650,"High Risk")</f>
        <v>Low Risk</v>
      </c>
      <c r="N1781" s="4"/>
      <c r="P1781" s="24">
        <v>65.66</v>
      </c>
      <c r="Q1781" s="4" t="str">
        <f t="shared" si="202"/>
        <v>Available</v>
      </c>
      <c r="Y1781" s="26" t="s">
        <v>3992</v>
      </c>
      <c r="Z1781" s="26" t="s">
        <v>32</v>
      </c>
      <c r="AA1781" s="84" t="str">
        <f t="shared" si="197"/>
        <v>Ramesh Behera</v>
      </c>
      <c r="AB1781" s="26">
        <v>36.799999999999997</v>
      </c>
      <c r="AG1781" s="26" t="s">
        <v>3992</v>
      </c>
      <c r="AH1781" s="4" t="str">
        <f t="shared" si="198"/>
        <v>01780</v>
      </c>
      <c r="AP1781" s="4"/>
      <c r="AU1781" s="26" t="s">
        <v>1386</v>
      </c>
      <c r="AV1781" s="46" t="str">
        <f t="shared" si="199"/>
        <v>Rejected</v>
      </c>
      <c r="BA1781" s="26" t="s">
        <v>3992</v>
      </c>
      <c r="BB1781" s="71" t="s">
        <v>1089</v>
      </c>
      <c r="BC1781" s="4" t="str">
        <f t="shared" si="200"/>
        <v>Jharsuguda</v>
      </c>
      <c r="BE1781" s="4"/>
      <c r="BF1781" s="4"/>
      <c r="BG1781" s="26" t="s">
        <v>3992</v>
      </c>
      <c r="BH1781" s="26" t="s">
        <v>32</v>
      </c>
      <c r="BI1781" s="4">
        <f t="shared" si="201"/>
        <v>224.53</v>
      </c>
    </row>
    <row r="1782" spans="9:61">
      <c r="I1782" s="24">
        <v>882</v>
      </c>
      <c r="J1782" s="46" t="str" cm="1">
        <f t="array" ref="J1782">_xlfn.IFS(I1782&gt;=750,"Low Risk",AND(I1782&gt;=650,I1782&lt;=749),"Medium Risk",I1782&lt;650,"High Risk")</f>
        <v>Low Risk</v>
      </c>
      <c r="N1782" s="4"/>
      <c r="P1782" s="26">
        <v>36.799999999999997</v>
      </c>
      <c r="Q1782" s="4" t="str">
        <f t="shared" si="202"/>
        <v>Available</v>
      </c>
      <c r="Y1782" s="24" t="s">
        <v>3993</v>
      </c>
      <c r="Z1782" s="24" t="s">
        <v>35</v>
      </c>
      <c r="AA1782" s="84" t="str">
        <f t="shared" si="197"/>
        <v>Kavita Rath</v>
      </c>
      <c r="AB1782" s="24">
        <v>30.25</v>
      </c>
      <c r="AG1782" s="24" t="s">
        <v>3993</v>
      </c>
      <c r="AH1782" s="4" t="str">
        <f t="shared" si="198"/>
        <v>01781</v>
      </c>
      <c r="AP1782" s="4"/>
      <c r="AU1782" s="24" t="s">
        <v>1377</v>
      </c>
      <c r="AV1782" s="46" t="str">
        <f t="shared" si="199"/>
        <v>Approved</v>
      </c>
      <c r="BA1782" s="24" t="s">
        <v>3993</v>
      </c>
      <c r="BB1782" s="70" t="s">
        <v>1083</v>
      </c>
      <c r="BC1782" s="4" t="str">
        <f t="shared" si="200"/>
        <v>Cuttack</v>
      </c>
      <c r="BE1782" s="4"/>
      <c r="BF1782" s="4"/>
      <c r="BG1782" s="24" t="s">
        <v>3993</v>
      </c>
      <c r="BH1782" s="24" t="s">
        <v>35</v>
      </c>
      <c r="BI1782" s="4">
        <f t="shared" si="201"/>
        <v>103.83</v>
      </c>
    </row>
    <row r="1783" spans="9:61">
      <c r="I1783" s="26">
        <v>792</v>
      </c>
      <c r="J1783" s="46" t="str" cm="1">
        <f t="array" ref="J1783">_xlfn.IFS(I1783&gt;=750,"Low Risk",AND(I1783&gt;=650,I1783&lt;=749),"Medium Risk",I1783&lt;650,"High Risk")</f>
        <v>Low Risk</v>
      </c>
      <c r="N1783" s="4"/>
      <c r="P1783" s="24">
        <v>30.25</v>
      </c>
      <c r="Q1783" s="4" t="str">
        <f t="shared" si="202"/>
        <v>Available</v>
      </c>
      <c r="Y1783" s="26" t="s">
        <v>3994</v>
      </c>
      <c r="Z1783" s="26" t="s">
        <v>28</v>
      </c>
      <c r="AA1783" s="84" t="str">
        <f t="shared" si="197"/>
        <v>Sunita Sahu</v>
      </c>
      <c r="AB1783" s="26">
        <v>34.299999999999997</v>
      </c>
      <c r="AG1783" s="26" t="s">
        <v>3994</v>
      </c>
      <c r="AH1783" s="4" t="str">
        <f t="shared" si="198"/>
        <v>01782</v>
      </c>
      <c r="AP1783" s="4"/>
      <c r="AU1783" s="26" t="s">
        <v>1377</v>
      </c>
      <c r="AV1783" s="46" t="str">
        <f t="shared" si="199"/>
        <v>Approved</v>
      </c>
      <c r="BA1783" s="26" t="s">
        <v>3994</v>
      </c>
      <c r="BB1783" s="71" t="s">
        <v>107</v>
      </c>
      <c r="BC1783" s="4" t="str">
        <f t="shared" si="200"/>
        <v>Dhenkanal</v>
      </c>
      <c r="BE1783" s="4"/>
      <c r="BF1783" s="4"/>
      <c r="BG1783" s="26" t="s">
        <v>3994</v>
      </c>
      <c r="BH1783" s="26" t="s">
        <v>28</v>
      </c>
      <c r="BI1783" s="4">
        <f t="shared" si="201"/>
        <v>162.30000000000001</v>
      </c>
    </row>
    <row r="1784" spans="9:61">
      <c r="I1784" s="24">
        <v>768</v>
      </c>
      <c r="J1784" s="46" t="str" cm="1">
        <f t="array" ref="J1784">_xlfn.IFS(I1784&gt;=750,"Low Risk",AND(I1784&gt;=650,I1784&lt;=749),"Medium Risk",I1784&lt;650,"High Risk")</f>
        <v>Low Risk</v>
      </c>
      <c r="N1784" s="4"/>
      <c r="P1784" s="26">
        <v>34.299999999999997</v>
      </c>
      <c r="Q1784" s="4" t="str">
        <f t="shared" si="202"/>
        <v>Available</v>
      </c>
      <c r="Y1784" s="24" t="s">
        <v>3996</v>
      </c>
      <c r="Z1784" s="24" t="s">
        <v>7</v>
      </c>
      <c r="AA1784" s="84" t="str">
        <f t="shared" si="197"/>
        <v>Rajesh Kumar</v>
      </c>
      <c r="AB1784" s="24">
        <v>55.05</v>
      </c>
      <c r="AG1784" s="24" t="s">
        <v>3996</v>
      </c>
      <c r="AH1784" s="4" t="str">
        <f t="shared" si="198"/>
        <v>01783</v>
      </c>
      <c r="AP1784" s="4"/>
      <c r="AU1784" s="24" t="s">
        <v>1377</v>
      </c>
      <c r="AV1784" s="46" t="str">
        <f t="shared" si="199"/>
        <v>Approved</v>
      </c>
      <c r="BA1784" s="24" t="s">
        <v>3996</v>
      </c>
      <c r="BB1784" s="70" t="s">
        <v>1035</v>
      </c>
      <c r="BC1784" s="4" t="str">
        <f t="shared" si="200"/>
        <v>Balasore</v>
      </c>
      <c r="BE1784" s="4"/>
      <c r="BF1784" s="4"/>
      <c r="BG1784" s="24" t="s">
        <v>3996</v>
      </c>
      <c r="BH1784" s="24" t="s">
        <v>7</v>
      </c>
      <c r="BI1784" s="4">
        <f t="shared" si="201"/>
        <v>209.86</v>
      </c>
    </row>
    <row r="1785" spans="9:61">
      <c r="I1785" s="26">
        <v>779</v>
      </c>
      <c r="J1785" s="46" t="str" cm="1">
        <f t="array" ref="J1785">_xlfn.IFS(I1785&gt;=750,"Low Risk",AND(I1785&gt;=650,I1785&lt;=749),"Medium Risk",I1785&lt;650,"High Risk")</f>
        <v>Low Risk</v>
      </c>
      <c r="N1785" s="4"/>
      <c r="P1785" s="24">
        <v>55.05</v>
      </c>
      <c r="Q1785" s="4" t="str">
        <f t="shared" si="202"/>
        <v>Available</v>
      </c>
      <c r="Y1785" s="26" t="s">
        <v>3998</v>
      </c>
      <c r="Z1785" s="26" t="s">
        <v>20</v>
      </c>
      <c r="AA1785" s="84" t="str">
        <f t="shared" si="197"/>
        <v>Anita Das</v>
      </c>
      <c r="AB1785" s="26">
        <v>60.81</v>
      </c>
      <c r="AG1785" s="26" t="s">
        <v>3998</v>
      </c>
      <c r="AH1785" s="4" t="str">
        <f t="shared" si="198"/>
        <v>01784</v>
      </c>
      <c r="AP1785" s="4"/>
      <c r="AU1785" s="26" t="s">
        <v>1377</v>
      </c>
      <c r="AV1785" s="46" t="str">
        <f t="shared" si="199"/>
        <v>Approved</v>
      </c>
      <c r="BA1785" s="26" t="s">
        <v>3998</v>
      </c>
      <c r="BB1785" s="71" t="s">
        <v>1199</v>
      </c>
      <c r="BC1785" s="4" t="str">
        <f t="shared" si="200"/>
        <v>Sambalpur</v>
      </c>
      <c r="BE1785" s="4"/>
      <c r="BF1785" s="4"/>
      <c r="BG1785" s="26" t="s">
        <v>3998</v>
      </c>
      <c r="BH1785" s="26" t="s">
        <v>20</v>
      </c>
      <c r="BI1785" s="4">
        <f t="shared" si="201"/>
        <v>104.66</v>
      </c>
    </row>
    <row r="1786" spans="9:61">
      <c r="I1786" s="24">
        <v>642</v>
      </c>
      <c r="J1786" s="46" t="str" cm="1">
        <f t="array" ref="J1786">_xlfn.IFS(I1786&gt;=750,"Low Risk",AND(I1786&gt;=650,I1786&lt;=749),"Medium Risk",I1786&lt;650,"High Risk")</f>
        <v>High Risk</v>
      </c>
      <c r="N1786" s="4"/>
      <c r="P1786" s="26">
        <v>60.81</v>
      </c>
      <c r="Q1786" s="4" t="str">
        <f t="shared" si="202"/>
        <v>Available</v>
      </c>
      <c r="Y1786" s="24" t="s">
        <v>3999</v>
      </c>
      <c r="Z1786" s="24" t="s">
        <v>24</v>
      </c>
      <c r="AA1786" s="84" t="str">
        <f t="shared" si="197"/>
        <v>Bikash Nayak</v>
      </c>
      <c r="AB1786" s="24">
        <v>82.08</v>
      </c>
      <c r="AG1786" s="24" t="s">
        <v>3999</v>
      </c>
      <c r="AH1786" s="4" t="str">
        <f t="shared" si="198"/>
        <v>01785</v>
      </c>
      <c r="AP1786" s="4"/>
      <c r="AU1786" s="24" t="s">
        <v>1426</v>
      </c>
      <c r="AV1786" s="46" t="str">
        <f t="shared" si="199"/>
        <v>Under Review</v>
      </c>
      <c r="BA1786" s="24" t="s">
        <v>3999</v>
      </c>
      <c r="BB1786" s="70" t="s">
        <v>450</v>
      </c>
      <c r="BC1786" s="4" t="str">
        <f t="shared" si="200"/>
        <v>Dhenkanal</v>
      </c>
      <c r="BE1786" s="4"/>
      <c r="BF1786" s="4"/>
      <c r="BG1786" s="24" t="s">
        <v>3999</v>
      </c>
      <c r="BH1786" s="24" t="s">
        <v>24</v>
      </c>
      <c r="BI1786" s="4">
        <f t="shared" si="201"/>
        <v>190.31</v>
      </c>
    </row>
    <row r="1787" spans="9:61">
      <c r="I1787" s="26">
        <v>837</v>
      </c>
      <c r="J1787" s="46" t="str" cm="1">
        <f t="array" ref="J1787">_xlfn.IFS(I1787&gt;=750,"Low Risk",AND(I1787&gt;=650,I1787&lt;=749),"Medium Risk",I1787&lt;650,"High Risk")</f>
        <v>Low Risk</v>
      </c>
      <c r="N1787" s="4"/>
      <c r="P1787" s="24">
        <v>82.08</v>
      </c>
      <c r="Q1787" s="4" t="str">
        <f t="shared" si="202"/>
        <v>Available</v>
      </c>
      <c r="Y1787" s="26" t="s">
        <v>4000</v>
      </c>
      <c r="Z1787" s="26" t="s">
        <v>28</v>
      </c>
      <c r="AA1787" s="84" t="str">
        <f t="shared" si="197"/>
        <v>Sunita Sahu</v>
      </c>
      <c r="AB1787" s="26">
        <v>93.23</v>
      </c>
      <c r="AG1787" s="26" t="s">
        <v>4000</v>
      </c>
      <c r="AH1787" s="4" t="str">
        <f t="shared" si="198"/>
        <v>01786</v>
      </c>
      <c r="AP1787" s="4"/>
      <c r="AU1787" s="26" t="s">
        <v>1377</v>
      </c>
      <c r="AV1787" s="46" t="str">
        <f t="shared" si="199"/>
        <v>Approved</v>
      </c>
      <c r="BA1787" s="26" t="s">
        <v>4000</v>
      </c>
      <c r="BB1787" s="71" t="s">
        <v>519</v>
      </c>
      <c r="BC1787" s="4" t="str">
        <f t="shared" si="200"/>
        <v>Jharsuguda</v>
      </c>
      <c r="BE1787" s="4"/>
      <c r="BF1787" s="4"/>
      <c r="BG1787" s="26" t="s">
        <v>4000</v>
      </c>
      <c r="BH1787" s="26" t="s">
        <v>28</v>
      </c>
      <c r="BI1787" s="4">
        <f t="shared" si="201"/>
        <v>162.30000000000001</v>
      </c>
    </row>
    <row r="1788" spans="9:61">
      <c r="I1788" s="24">
        <v>727</v>
      </c>
      <c r="J1788" s="46" t="str" cm="1">
        <f t="array" ref="J1788">_xlfn.IFS(I1788&gt;=750,"Low Risk",AND(I1788&gt;=650,I1788&lt;=749),"Medium Risk",I1788&lt;650,"High Risk")</f>
        <v>Medium Risk</v>
      </c>
      <c r="N1788" s="4"/>
      <c r="P1788" s="26">
        <v>93.23</v>
      </c>
      <c r="Q1788" s="4" t="str">
        <f t="shared" si="202"/>
        <v>Available</v>
      </c>
      <c r="Y1788" s="24" t="s">
        <v>4001</v>
      </c>
      <c r="Z1788" s="24" t="s">
        <v>41</v>
      </c>
      <c r="AA1788" s="84" t="str">
        <f t="shared" si="197"/>
        <v>Pooja Tripathi</v>
      </c>
      <c r="AB1788" s="24">
        <v>43.78</v>
      </c>
      <c r="AG1788" s="24" t="s">
        <v>4001</v>
      </c>
      <c r="AH1788" s="4" t="str">
        <f t="shared" si="198"/>
        <v>01787</v>
      </c>
      <c r="AP1788" s="4"/>
      <c r="AU1788" s="24" t="s">
        <v>1381</v>
      </c>
      <c r="AV1788" s="46" t="str">
        <f t="shared" si="199"/>
        <v>Rejected</v>
      </c>
      <c r="BA1788" s="24" t="s">
        <v>4001</v>
      </c>
      <c r="BB1788" s="70" t="s">
        <v>477</v>
      </c>
      <c r="BC1788" s="4" t="str">
        <f t="shared" si="200"/>
        <v>Dhenkanal</v>
      </c>
      <c r="BE1788" s="4"/>
      <c r="BF1788" s="4"/>
      <c r="BG1788" s="24" t="s">
        <v>4001</v>
      </c>
      <c r="BH1788" s="24" t="s">
        <v>41</v>
      </c>
      <c r="BI1788" s="4">
        <f t="shared" si="201"/>
        <v>251.78</v>
      </c>
    </row>
    <row r="1789" spans="9:61">
      <c r="I1789" s="26">
        <v>763</v>
      </c>
      <c r="J1789" s="46" t="str" cm="1">
        <f t="array" ref="J1789">_xlfn.IFS(I1789&gt;=750,"Low Risk",AND(I1789&gt;=650,I1789&lt;=749),"Medium Risk",I1789&lt;650,"High Risk")</f>
        <v>Low Risk</v>
      </c>
      <c r="N1789" s="4"/>
      <c r="P1789" s="24">
        <v>43.78</v>
      </c>
      <c r="Q1789" s="4" t="str">
        <f t="shared" si="202"/>
        <v>Available</v>
      </c>
      <c r="Y1789" s="26" t="s">
        <v>4002</v>
      </c>
      <c r="Z1789" s="26" t="s">
        <v>38</v>
      </c>
      <c r="AA1789" s="84" t="str">
        <f t="shared" si="197"/>
        <v>Deepak Mishra</v>
      </c>
      <c r="AB1789" s="26">
        <v>41.92</v>
      </c>
      <c r="AG1789" s="26" t="s">
        <v>4002</v>
      </c>
      <c r="AH1789" s="4" t="str">
        <f t="shared" si="198"/>
        <v>01788</v>
      </c>
      <c r="AP1789" s="4"/>
      <c r="AU1789" s="26" t="s">
        <v>1377</v>
      </c>
      <c r="AV1789" s="46" t="str">
        <f t="shared" si="199"/>
        <v>Approved</v>
      </c>
      <c r="BA1789" s="26" t="s">
        <v>4002</v>
      </c>
      <c r="BB1789" s="71" t="s">
        <v>596</v>
      </c>
      <c r="BC1789" s="4" t="str">
        <f t="shared" si="200"/>
        <v>Cuttack</v>
      </c>
      <c r="BE1789" s="4"/>
      <c r="BF1789" s="4"/>
      <c r="BG1789" s="26" t="s">
        <v>4002</v>
      </c>
      <c r="BH1789" s="26" t="s">
        <v>38</v>
      </c>
      <c r="BI1789" s="4">
        <f t="shared" si="201"/>
        <v>144.97999999999999</v>
      </c>
    </row>
    <row r="1790" spans="9:61">
      <c r="I1790" s="24">
        <v>800</v>
      </c>
      <c r="J1790" s="46" t="str" cm="1">
        <f t="array" ref="J1790">_xlfn.IFS(I1790&gt;=750,"Low Risk",AND(I1790&gt;=650,I1790&lt;=749),"Medium Risk",I1790&lt;650,"High Risk")</f>
        <v>Low Risk</v>
      </c>
      <c r="N1790" s="4"/>
      <c r="P1790" s="26">
        <v>41.92</v>
      </c>
      <c r="Q1790" s="4" t="str">
        <f t="shared" si="202"/>
        <v>Available</v>
      </c>
      <c r="Y1790" s="24" t="s">
        <v>4004</v>
      </c>
      <c r="Z1790" s="24" t="s">
        <v>41</v>
      </c>
      <c r="AA1790" s="84" t="str">
        <f t="shared" si="197"/>
        <v>Pooja Tripathi</v>
      </c>
      <c r="AB1790" s="24">
        <v>61.09</v>
      </c>
      <c r="AG1790" s="24" t="s">
        <v>4004</v>
      </c>
      <c r="AH1790" s="4" t="str">
        <f t="shared" si="198"/>
        <v>01789</v>
      </c>
      <c r="AP1790" s="4"/>
      <c r="AU1790" s="24" t="s">
        <v>1377</v>
      </c>
      <c r="AV1790" s="46" t="str">
        <f t="shared" si="199"/>
        <v>Approved</v>
      </c>
      <c r="BA1790" s="24" t="s">
        <v>4004</v>
      </c>
      <c r="BB1790" s="70" t="s">
        <v>599</v>
      </c>
      <c r="BC1790" s="4" t="str">
        <f t="shared" si="200"/>
        <v>Angul</v>
      </c>
      <c r="BE1790" s="4"/>
      <c r="BF1790" s="4"/>
      <c r="BG1790" s="24" t="s">
        <v>4004</v>
      </c>
      <c r="BH1790" s="24" t="s">
        <v>41</v>
      </c>
      <c r="BI1790" s="4">
        <f t="shared" si="201"/>
        <v>251.78</v>
      </c>
    </row>
    <row r="1791" spans="9:61">
      <c r="I1791" s="26">
        <v>782</v>
      </c>
      <c r="J1791" s="46" t="str" cm="1">
        <f t="array" ref="J1791">_xlfn.IFS(I1791&gt;=750,"Low Risk",AND(I1791&gt;=650,I1791&lt;=749),"Medium Risk",I1791&lt;650,"High Risk")</f>
        <v>Low Risk</v>
      </c>
      <c r="N1791" s="4"/>
      <c r="P1791" s="24">
        <v>61.09</v>
      </c>
      <c r="Q1791" s="4" t="str">
        <f t="shared" si="202"/>
        <v>Available</v>
      </c>
      <c r="Y1791" s="26" t="s">
        <v>4006</v>
      </c>
      <c r="Z1791" s="26" t="s">
        <v>16</v>
      </c>
      <c r="AA1791" s="84" t="str">
        <f t="shared" si="197"/>
        <v>Suresh Panda</v>
      </c>
      <c r="AB1791" s="26">
        <v>87.22</v>
      </c>
      <c r="AG1791" s="26" t="s">
        <v>4006</v>
      </c>
      <c r="AH1791" s="4" t="str">
        <f t="shared" si="198"/>
        <v>01790</v>
      </c>
      <c r="AP1791" s="4"/>
      <c r="AU1791" s="26" t="s">
        <v>1426</v>
      </c>
      <c r="AV1791" s="46" t="str">
        <f t="shared" si="199"/>
        <v>Under Review</v>
      </c>
      <c r="BA1791" s="26" t="s">
        <v>4006</v>
      </c>
      <c r="BB1791" s="71" t="s">
        <v>251</v>
      </c>
      <c r="BC1791" s="4" t="str">
        <f t="shared" si="200"/>
        <v>Jharsuguda</v>
      </c>
      <c r="BE1791" s="4"/>
      <c r="BF1791" s="4"/>
      <c r="BG1791" s="26" t="s">
        <v>4006</v>
      </c>
      <c r="BH1791" s="26" t="s">
        <v>16</v>
      </c>
      <c r="BI1791" s="4">
        <f t="shared" si="201"/>
        <v>197.62</v>
      </c>
    </row>
    <row r="1792" spans="9:61">
      <c r="I1792" s="24">
        <v>752</v>
      </c>
      <c r="J1792" s="46" t="str" cm="1">
        <f t="array" ref="J1792">_xlfn.IFS(I1792&gt;=750,"Low Risk",AND(I1792&gt;=650,I1792&lt;=749),"Medium Risk",I1792&lt;650,"High Risk")</f>
        <v>Low Risk</v>
      </c>
      <c r="N1792" s="4"/>
      <c r="P1792" s="26">
        <v>87.22</v>
      </c>
      <c r="Q1792" s="4" t="str">
        <f t="shared" si="202"/>
        <v>Available</v>
      </c>
      <c r="Y1792" s="24" t="s">
        <v>4007</v>
      </c>
      <c r="Z1792" s="24" t="s">
        <v>38</v>
      </c>
      <c r="AA1792" s="84" t="str">
        <f t="shared" si="197"/>
        <v>Deepak Mishra</v>
      </c>
      <c r="AB1792" s="24">
        <v>46.87</v>
      </c>
      <c r="AG1792" s="24" t="s">
        <v>4007</v>
      </c>
      <c r="AH1792" s="4" t="str">
        <f t="shared" si="198"/>
        <v>01791</v>
      </c>
      <c r="AP1792" s="4"/>
      <c r="AU1792" s="24" t="s">
        <v>1377</v>
      </c>
      <c r="AV1792" s="46" t="str">
        <f t="shared" si="199"/>
        <v>Approved</v>
      </c>
      <c r="BA1792" s="24" t="s">
        <v>4007</v>
      </c>
      <c r="BB1792" s="70" t="s">
        <v>527</v>
      </c>
      <c r="BC1792" s="4" t="str">
        <f t="shared" si="200"/>
        <v>Berhampur</v>
      </c>
      <c r="BE1792" s="4"/>
      <c r="BF1792" s="4"/>
      <c r="BG1792" s="24" t="s">
        <v>4007</v>
      </c>
      <c r="BH1792" s="24" t="s">
        <v>38</v>
      </c>
      <c r="BI1792" s="4">
        <f t="shared" si="201"/>
        <v>144.97999999999999</v>
      </c>
    </row>
    <row r="1793" spans="9:61">
      <c r="I1793" s="26">
        <v>742</v>
      </c>
      <c r="J1793" s="46" t="str" cm="1">
        <f t="array" ref="J1793">_xlfn.IFS(I1793&gt;=750,"Low Risk",AND(I1793&gt;=650,I1793&lt;=749),"Medium Risk",I1793&lt;650,"High Risk")</f>
        <v>Medium Risk</v>
      </c>
      <c r="N1793" s="4"/>
      <c r="P1793" s="24">
        <v>46.87</v>
      </c>
      <c r="Q1793" s="4" t="str">
        <f t="shared" si="202"/>
        <v>Available</v>
      </c>
      <c r="Y1793" s="26" t="s">
        <v>4008</v>
      </c>
      <c r="Z1793" s="26" t="s">
        <v>32</v>
      </c>
      <c r="AA1793" s="84" t="str">
        <f t="shared" si="197"/>
        <v>Ramesh Behera</v>
      </c>
      <c r="AB1793" s="26">
        <v>96.73</v>
      </c>
      <c r="AG1793" s="26" t="s">
        <v>4008</v>
      </c>
      <c r="AH1793" s="4" t="str">
        <f t="shared" si="198"/>
        <v>01792</v>
      </c>
      <c r="AP1793" s="4"/>
      <c r="AU1793" s="26" t="s">
        <v>1377</v>
      </c>
      <c r="AV1793" s="46" t="str">
        <f t="shared" si="199"/>
        <v>Approved</v>
      </c>
      <c r="BA1793" s="26" t="s">
        <v>4008</v>
      </c>
      <c r="BB1793" s="71" t="s">
        <v>582</v>
      </c>
      <c r="BC1793" s="4" t="str">
        <f t="shared" si="200"/>
        <v>Bhubaneswar</v>
      </c>
      <c r="BE1793" s="4"/>
      <c r="BF1793" s="4"/>
      <c r="BG1793" s="26" t="s">
        <v>4008</v>
      </c>
      <c r="BH1793" s="26" t="s">
        <v>32</v>
      </c>
      <c r="BI1793" s="4">
        <f t="shared" si="201"/>
        <v>224.53</v>
      </c>
    </row>
    <row r="1794" spans="9:61">
      <c r="I1794" s="24">
        <v>791</v>
      </c>
      <c r="J1794" s="46" t="str" cm="1">
        <f t="array" ref="J1794">_xlfn.IFS(I1794&gt;=750,"Low Risk",AND(I1794&gt;=650,I1794&lt;=749),"Medium Risk",I1794&lt;650,"High Risk")</f>
        <v>Low Risk</v>
      </c>
      <c r="N1794" s="4"/>
      <c r="P1794" s="26">
        <v>96.73</v>
      </c>
      <c r="Q1794" s="4" t="str">
        <f t="shared" si="202"/>
        <v>Available</v>
      </c>
      <c r="Y1794" s="24" t="s">
        <v>4009</v>
      </c>
      <c r="Z1794" s="24" t="s">
        <v>20</v>
      </c>
      <c r="AA1794" s="84" t="str">
        <f t="shared" si="197"/>
        <v>Anita Das</v>
      </c>
      <c r="AB1794" s="24">
        <v>17.34</v>
      </c>
      <c r="AG1794" s="24" t="s">
        <v>4009</v>
      </c>
      <c r="AH1794" s="4" t="str">
        <f t="shared" si="198"/>
        <v>01793</v>
      </c>
      <c r="AP1794" s="4"/>
      <c r="AU1794" s="24" t="s">
        <v>1381</v>
      </c>
      <c r="AV1794" s="46" t="str">
        <f t="shared" si="199"/>
        <v>Rejected</v>
      </c>
      <c r="BA1794" s="24" t="s">
        <v>4009</v>
      </c>
      <c r="BB1794" s="70" t="s">
        <v>1182</v>
      </c>
      <c r="BC1794" s="4" t="str">
        <f t="shared" si="200"/>
        <v>Rourkela</v>
      </c>
      <c r="BE1794" s="4"/>
      <c r="BF1794" s="4"/>
      <c r="BG1794" s="24" t="s">
        <v>4009</v>
      </c>
      <c r="BH1794" s="24" t="s">
        <v>20</v>
      </c>
      <c r="BI1794" s="4">
        <f t="shared" si="201"/>
        <v>104.66</v>
      </c>
    </row>
    <row r="1795" spans="9:61">
      <c r="I1795" s="26">
        <v>606</v>
      </c>
      <c r="J1795" s="46" t="str" cm="1">
        <f t="array" ref="J1795">_xlfn.IFS(I1795&gt;=750,"Low Risk",AND(I1795&gt;=650,I1795&lt;=749),"Medium Risk",I1795&lt;650,"High Risk")</f>
        <v>High Risk</v>
      </c>
      <c r="N1795" s="4"/>
      <c r="P1795" s="24">
        <v>17.34</v>
      </c>
      <c r="Q1795" s="4" t="str">
        <f t="shared" si="202"/>
        <v>Available</v>
      </c>
      <c r="Y1795" s="26" t="s">
        <v>4010</v>
      </c>
      <c r="Z1795" s="26" t="s">
        <v>28</v>
      </c>
      <c r="AA1795" s="84" t="str">
        <f t="shared" ref="AA1795:AA1858" si="203">VLOOKUP(Z1795,$W$2:$X$11,2,FALSE)</f>
        <v>Sunita Sahu</v>
      </c>
      <c r="AB1795" s="26">
        <v>17.440000000000001</v>
      </c>
      <c r="AG1795" s="26" t="s">
        <v>4010</v>
      </c>
      <c r="AH1795" s="4" t="str">
        <f t="shared" ref="AH1795:AH1858" si="204">RIGHT(AG1795,5)</f>
        <v>01794</v>
      </c>
      <c r="AP1795" s="4"/>
      <c r="AU1795" s="26" t="s">
        <v>1426</v>
      </c>
      <c r="AV1795" s="46" t="str">
        <f t="shared" ref="AV1795:AV1858" si="205">PROPER(TRIM(AU1795))</f>
        <v>Under Review</v>
      </c>
      <c r="BA1795" s="26" t="s">
        <v>4010</v>
      </c>
      <c r="BB1795" s="71" t="s">
        <v>510</v>
      </c>
      <c r="BC1795" s="4" t="str">
        <f t="shared" ref="BC1795:BC1858" si="206">VLOOKUP(BB1795,$AY$2:$AZ$501,2,FALSE)</f>
        <v>Angul</v>
      </c>
      <c r="BE1795" s="4"/>
      <c r="BF1795" s="4"/>
      <c r="BG1795" s="26" t="s">
        <v>4010</v>
      </c>
      <c r="BH1795" s="26" t="s">
        <v>28</v>
      </c>
      <c r="BI1795" s="4">
        <f t="shared" ref="BI1795:BI1858" si="207">VLOOKUP(BH1795,$BE$2:$BF$11,2,FALSE)</f>
        <v>162.30000000000001</v>
      </c>
    </row>
    <row r="1796" spans="9:61">
      <c r="I1796" s="24">
        <v>654</v>
      </c>
      <c r="J1796" s="46" t="str" cm="1">
        <f t="array" ref="J1796">_xlfn.IFS(I1796&gt;=750,"Low Risk",AND(I1796&gt;=650,I1796&lt;=749),"Medium Risk",I1796&lt;650,"High Risk")</f>
        <v>Medium Risk</v>
      </c>
      <c r="N1796" s="4"/>
      <c r="P1796" s="26">
        <v>17.440000000000001</v>
      </c>
      <c r="Q1796" s="4" t="str">
        <f t="shared" si="202"/>
        <v>Available</v>
      </c>
      <c r="Y1796" s="24" t="s">
        <v>4012</v>
      </c>
      <c r="Z1796" s="24" t="s">
        <v>24</v>
      </c>
      <c r="AA1796" s="84" t="str">
        <f t="shared" si="203"/>
        <v>Bikash Nayak</v>
      </c>
      <c r="AB1796" s="24">
        <v>52.58</v>
      </c>
      <c r="AG1796" s="24" t="s">
        <v>4012</v>
      </c>
      <c r="AH1796" s="4" t="str">
        <f t="shared" si="204"/>
        <v>01795</v>
      </c>
      <c r="AP1796" s="4"/>
      <c r="AU1796" s="24" t="s">
        <v>1377</v>
      </c>
      <c r="AV1796" s="46" t="str">
        <f t="shared" si="205"/>
        <v>Approved</v>
      </c>
      <c r="BA1796" s="24" t="s">
        <v>4012</v>
      </c>
      <c r="BB1796" s="70" t="s">
        <v>372</v>
      </c>
      <c r="BC1796" s="4" t="str">
        <f t="shared" si="206"/>
        <v>Dhenkanal</v>
      </c>
      <c r="BE1796" s="4"/>
      <c r="BF1796" s="4"/>
      <c r="BG1796" s="24" t="s">
        <v>4012</v>
      </c>
      <c r="BH1796" s="24" t="s">
        <v>24</v>
      </c>
      <c r="BI1796" s="4">
        <f t="shared" si="207"/>
        <v>190.31</v>
      </c>
    </row>
    <row r="1797" spans="9:61">
      <c r="I1797" s="26">
        <v>726</v>
      </c>
      <c r="J1797" s="46" t="str" cm="1">
        <f t="array" ref="J1797">_xlfn.IFS(I1797&gt;=750,"Low Risk",AND(I1797&gt;=650,I1797&lt;=749),"Medium Risk",I1797&lt;650,"High Risk")</f>
        <v>Medium Risk</v>
      </c>
      <c r="N1797" s="4"/>
      <c r="P1797" s="24">
        <v>52.58</v>
      </c>
      <c r="Q1797" s="4" t="str">
        <f t="shared" si="202"/>
        <v>Available</v>
      </c>
      <c r="Y1797" s="26" t="s">
        <v>4013</v>
      </c>
      <c r="Z1797" s="26" t="s">
        <v>24</v>
      </c>
      <c r="AA1797" s="84" t="str">
        <f t="shared" si="203"/>
        <v>Bikash Nayak</v>
      </c>
      <c r="AB1797" s="26">
        <v>87.42</v>
      </c>
      <c r="AG1797" s="26" t="s">
        <v>4013</v>
      </c>
      <c r="AH1797" s="4" t="str">
        <f t="shared" si="204"/>
        <v>01796</v>
      </c>
      <c r="AP1797" s="4"/>
      <c r="AU1797" s="26" t="s">
        <v>1426</v>
      </c>
      <c r="AV1797" s="46" t="str">
        <f t="shared" si="205"/>
        <v>Under Review</v>
      </c>
      <c r="BA1797" s="26" t="s">
        <v>4013</v>
      </c>
      <c r="BB1797" s="71" t="s">
        <v>303</v>
      </c>
      <c r="BC1797" s="4" t="str">
        <f t="shared" si="206"/>
        <v>Bhubaneswar</v>
      </c>
      <c r="BE1797" s="4"/>
      <c r="BF1797" s="4"/>
      <c r="BG1797" s="26" t="s">
        <v>4013</v>
      </c>
      <c r="BH1797" s="26" t="s">
        <v>24</v>
      </c>
      <c r="BI1797" s="4">
        <f t="shared" si="207"/>
        <v>190.31</v>
      </c>
    </row>
    <row r="1798" spans="9:61">
      <c r="I1798" s="24">
        <v>685</v>
      </c>
      <c r="J1798" s="46" t="str" cm="1">
        <f t="array" ref="J1798">_xlfn.IFS(I1798&gt;=750,"Low Risk",AND(I1798&gt;=650,I1798&lt;=749),"Medium Risk",I1798&lt;650,"High Risk")</f>
        <v>Medium Risk</v>
      </c>
      <c r="N1798" s="4"/>
      <c r="P1798" s="26">
        <v>87.42</v>
      </c>
      <c r="Q1798" s="4" t="str">
        <f t="shared" ref="Q1798:Q1861" si="208">IF(ISBLANK(P1798),"missing","Available")</f>
        <v>Available</v>
      </c>
      <c r="Y1798" s="24" t="s">
        <v>4014</v>
      </c>
      <c r="Z1798" s="24" t="s">
        <v>38</v>
      </c>
      <c r="AA1798" s="84" t="str">
        <f t="shared" si="203"/>
        <v>Deepak Mishra</v>
      </c>
      <c r="AB1798" s="24">
        <v>41.67</v>
      </c>
      <c r="AG1798" s="24" t="s">
        <v>4014</v>
      </c>
      <c r="AH1798" s="4" t="str">
        <f t="shared" si="204"/>
        <v>01797</v>
      </c>
      <c r="AP1798" s="4"/>
      <c r="AU1798" s="24" t="s">
        <v>1377</v>
      </c>
      <c r="AV1798" s="46" t="str">
        <f t="shared" si="205"/>
        <v>Approved</v>
      </c>
      <c r="BA1798" s="24" t="s">
        <v>4014</v>
      </c>
      <c r="BB1798" s="70" t="s">
        <v>1325</v>
      </c>
      <c r="BC1798" s="4" t="str">
        <f t="shared" si="206"/>
        <v>Bhubaneswar</v>
      </c>
      <c r="BE1798" s="4"/>
      <c r="BF1798" s="4"/>
      <c r="BG1798" s="24" t="s">
        <v>4014</v>
      </c>
      <c r="BH1798" s="24" t="s">
        <v>38</v>
      </c>
      <c r="BI1798" s="4">
        <f t="shared" si="207"/>
        <v>144.97999999999999</v>
      </c>
    </row>
    <row r="1799" spans="9:61">
      <c r="I1799" s="26">
        <v>593</v>
      </c>
      <c r="J1799" s="46" t="str" cm="1">
        <f t="array" ref="J1799">_xlfn.IFS(I1799&gt;=750,"Low Risk",AND(I1799&gt;=650,I1799&lt;=749),"Medium Risk",I1799&lt;650,"High Risk")</f>
        <v>High Risk</v>
      </c>
      <c r="N1799" s="4"/>
      <c r="P1799" s="24">
        <v>41.67</v>
      </c>
      <c r="Q1799" s="4" t="str">
        <f t="shared" si="208"/>
        <v>Available</v>
      </c>
      <c r="Y1799" s="26" t="s">
        <v>4016</v>
      </c>
      <c r="Z1799" s="26" t="s">
        <v>12</v>
      </c>
      <c r="AA1799" s="84" t="str">
        <f t="shared" si="203"/>
        <v>Priya Mohanty</v>
      </c>
      <c r="AB1799" s="26">
        <v>91.05</v>
      </c>
      <c r="AG1799" s="26" t="s">
        <v>4016</v>
      </c>
      <c r="AH1799" s="4" t="str">
        <f t="shared" si="204"/>
        <v>01798</v>
      </c>
      <c r="AP1799" s="4"/>
      <c r="AU1799" s="26" t="s">
        <v>1377</v>
      </c>
      <c r="AV1799" s="46" t="str">
        <f t="shared" si="205"/>
        <v>Approved</v>
      </c>
      <c r="BA1799" s="26" t="s">
        <v>4016</v>
      </c>
      <c r="BB1799" s="71" t="s">
        <v>367</v>
      </c>
      <c r="BC1799" s="4" t="str">
        <f t="shared" si="206"/>
        <v>Rourkela</v>
      </c>
      <c r="BE1799" s="4"/>
      <c r="BF1799" s="4"/>
      <c r="BG1799" s="26" t="s">
        <v>4016</v>
      </c>
      <c r="BH1799" s="26" t="s">
        <v>12</v>
      </c>
      <c r="BI1799" s="4">
        <f t="shared" si="207"/>
        <v>105.8</v>
      </c>
    </row>
    <row r="1800" spans="9:61">
      <c r="I1800" s="24">
        <v>700</v>
      </c>
      <c r="J1800" s="46" t="str" cm="1">
        <f t="array" ref="J1800">_xlfn.IFS(I1800&gt;=750,"Low Risk",AND(I1800&gt;=650,I1800&lt;=749),"Medium Risk",I1800&lt;650,"High Risk")</f>
        <v>Medium Risk</v>
      </c>
      <c r="N1800" s="4"/>
      <c r="P1800" s="26">
        <v>91.05</v>
      </c>
      <c r="Q1800" s="4" t="str">
        <f t="shared" si="208"/>
        <v>Available</v>
      </c>
      <c r="Y1800" s="24" t="s">
        <v>4017</v>
      </c>
      <c r="Z1800" s="24" t="s">
        <v>38</v>
      </c>
      <c r="AA1800" s="84" t="str">
        <f t="shared" si="203"/>
        <v>Deepak Mishra</v>
      </c>
      <c r="AB1800" s="24">
        <v>83.51</v>
      </c>
      <c r="AG1800" s="24" t="s">
        <v>4017</v>
      </c>
      <c r="AH1800" s="4" t="str">
        <f t="shared" si="204"/>
        <v>01799</v>
      </c>
      <c r="AP1800" s="4"/>
      <c r="AU1800" s="24" t="s">
        <v>1426</v>
      </c>
      <c r="AV1800" s="46" t="str">
        <f t="shared" si="205"/>
        <v>Under Review</v>
      </c>
      <c r="BA1800" s="24" t="s">
        <v>4017</v>
      </c>
      <c r="BB1800" s="70" t="s">
        <v>1129</v>
      </c>
      <c r="BC1800" s="4" t="str">
        <f t="shared" si="206"/>
        <v>Cuttack</v>
      </c>
      <c r="BE1800" s="4"/>
      <c r="BF1800" s="4"/>
      <c r="BG1800" s="24" t="s">
        <v>4017</v>
      </c>
      <c r="BH1800" s="24" t="s">
        <v>38</v>
      </c>
      <c r="BI1800" s="4">
        <f t="shared" si="207"/>
        <v>144.97999999999999</v>
      </c>
    </row>
    <row r="1801" spans="9:61">
      <c r="I1801" s="26">
        <v>601</v>
      </c>
      <c r="J1801" s="46" t="str" cm="1">
        <f t="array" ref="J1801">_xlfn.IFS(I1801&gt;=750,"Low Risk",AND(I1801&gt;=650,I1801&lt;=749),"Medium Risk",I1801&lt;650,"High Risk")</f>
        <v>High Risk</v>
      </c>
      <c r="N1801" s="4"/>
      <c r="P1801" s="24">
        <v>83.51</v>
      </c>
      <c r="Q1801" s="4" t="str">
        <f t="shared" si="208"/>
        <v>Available</v>
      </c>
      <c r="Y1801" s="26" t="s">
        <v>4018</v>
      </c>
      <c r="Z1801" s="26" t="s">
        <v>38</v>
      </c>
      <c r="AA1801" s="84" t="str">
        <f t="shared" si="203"/>
        <v>Deepak Mishra</v>
      </c>
      <c r="AB1801" s="26">
        <v>78.88</v>
      </c>
      <c r="AG1801" s="26" t="s">
        <v>4018</v>
      </c>
      <c r="AH1801" s="4" t="str">
        <f t="shared" si="204"/>
        <v>01800</v>
      </c>
      <c r="AP1801" s="4"/>
      <c r="AU1801" s="26" t="s">
        <v>1377</v>
      </c>
      <c r="AV1801" s="46" t="str">
        <f t="shared" si="205"/>
        <v>Approved</v>
      </c>
      <c r="BA1801" s="26" t="s">
        <v>4018</v>
      </c>
      <c r="BB1801" s="71" t="s">
        <v>838</v>
      </c>
      <c r="BC1801" s="4" t="str">
        <f t="shared" si="206"/>
        <v>Balasore</v>
      </c>
      <c r="BE1801" s="4"/>
      <c r="BF1801" s="4"/>
      <c r="BG1801" s="26" t="s">
        <v>4018</v>
      </c>
      <c r="BH1801" s="26" t="s">
        <v>38</v>
      </c>
      <c r="BI1801" s="4">
        <f t="shared" si="207"/>
        <v>144.97999999999999</v>
      </c>
    </row>
    <row r="1802" spans="9:61">
      <c r="I1802" s="24">
        <v>729</v>
      </c>
      <c r="J1802" s="46" t="str" cm="1">
        <f t="array" ref="J1802">_xlfn.IFS(I1802&gt;=750,"Low Risk",AND(I1802&gt;=650,I1802&lt;=749),"Medium Risk",I1802&lt;650,"High Risk")</f>
        <v>Medium Risk</v>
      </c>
      <c r="N1802" s="4"/>
      <c r="P1802" s="26">
        <v>78.88</v>
      </c>
      <c r="Q1802" s="4" t="str">
        <f t="shared" si="208"/>
        <v>Available</v>
      </c>
      <c r="Y1802" s="24" t="s">
        <v>4019</v>
      </c>
      <c r="Z1802" s="24" t="s">
        <v>41</v>
      </c>
      <c r="AA1802" s="84" t="str">
        <f t="shared" si="203"/>
        <v>Pooja Tripathi</v>
      </c>
      <c r="AB1802" s="24">
        <v>53.04</v>
      </c>
      <c r="AG1802" s="24" t="s">
        <v>4019</v>
      </c>
      <c r="AH1802" s="4" t="str">
        <f t="shared" si="204"/>
        <v>01801</v>
      </c>
      <c r="AP1802" s="4"/>
      <c r="AU1802" s="24" t="s">
        <v>1426</v>
      </c>
      <c r="AV1802" s="46" t="str">
        <f t="shared" si="205"/>
        <v>Under Review</v>
      </c>
      <c r="BA1802" s="24" t="s">
        <v>4019</v>
      </c>
      <c r="BB1802" s="70" t="s">
        <v>402</v>
      </c>
      <c r="BC1802" s="4" t="str">
        <f t="shared" si="206"/>
        <v>Berhampur</v>
      </c>
      <c r="BE1802" s="4"/>
      <c r="BF1802" s="4"/>
      <c r="BG1802" s="24" t="s">
        <v>4019</v>
      </c>
      <c r="BH1802" s="24" t="s">
        <v>41</v>
      </c>
      <c r="BI1802" s="4">
        <f t="shared" si="207"/>
        <v>251.78</v>
      </c>
    </row>
    <row r="1803" spans="9:61">
      <c r="I1803" s="26">
        <v>785</v>
      </c>
      <c r="J1803" s="46" t="str" cm="1">
        <f t="array" ref="J1803">_xlfn.IFS(I1803&gt;=750,"Low Risk",AND(I1803&gt;=650,I1803&lt;=749),"Medium Risk",I1803&lt;650,"High Risk")</f>
        <v>Low Risk</v>
      </c>
      <c r="N1803" s="4"/>
      <c r="P1803" s="24">
        <v>53.04</v>
      </c>
      <c r="Q1803" s="4" t="str">
        <f t="shared" si="208"/>
        <v>Available</v>
      </c>
      <c r="Y1803" s="26" t="s">
        <v>4020</v>
      </c>
      <c r="Z1803" s="26" t="s">
        <v>41</v>
      </c>
      <c r="AA1803" s="84" t="str">
        <f t="shared" si="203"/>
        <v>Pooja Tripathi</v>
      </c>
      <c r="AB1803" s="26">
        <v>86.54</v>
      </c>
      <c r="AG1803" s="26" t="s">
        <v>4020</v>
      </c>
      <c r="AH1803" s="4" t="str">
        <f t="shared" si="204"/>
        <v>01802</v>
      </c>
      <c r="AP1803" s="4"/>
      <c r="AU1803" s="26" t="s">
        <v>1381</v>
      </c>
      <c r="AV1803" s="46" t="str">
        <f t="shared" si="205"/>
        <v>Rejected</v>
      </c>
      <c r="BA1803" s="26" t="s">
        <v>4020</v>
      </c>
      <c r="BB1803" s="71" t="s">
        <v>886</v>
      </c>
      <c r="BC1803" s="4" t="str">
        <f t="shared" si="206"/>
        <v>Balasore</v>
      </c>
      <c r="BE1803" s="4"/>
      <c r="BF1803" s="4"/>
      <c r="BG1803" s="26" t="s">
        <v>4020</v>
      </c>
      <c r="BH1803" s="26" t="s">
        <v>41</v>
      </c>
      <c r="BI1803" s="4">
        <f t="shared" si="207"/>
        <v>251.78</v>
      </c>
    </row>
    <row r="1804" spans="9:61">
      <c r="I1804" s="24">
        <v>698</v>
      </c>
      <c r="J1804" s="46" t="str" cm="1">
        <f t="array" ref="J1804">_xlfn.IFS(I1804&gt;=750,"Low Risk",AND(I1804&gt;=650,I1804&lt;=749),"Medium Risk",I1804&lt;650,"High Risk")</f>
        <v>Medium Risk</v>
      </c>
      <c r="N1804" s="4"/>
      <c r="P1804" s="26">
        <v>86.54</v>
      </c>
      <c r="Q1804" s="4" t="str">
        <f t="shared" si="208"/>
        <v>Available</v>
      </c>
      <c r="Y1804" s="24" t="s">
        <v>4021</v>
      </c>
      <c r="Z1804" s="24" t="s">
        <v>41</v>
      </c>
      <c r="AA1804" s="84" t="str">
        <f t="shared" si="203"/>
        <v>Pooja Tripathi</v>
      </c>
      <c r="AB1804" s="24">
        <v>23.19</v>
      </c>
      <c r="AG1804" s="24" t="s">
        <v>4021</v>
      </c>
      <c r="AH1804" s="4" t="str">
        <f t="shared" si="204"/>
        <v>01803</v>
      </c>
      <c r="AP1804" s="4"/>
      <c r="AU1804" s="24" t="s">
        <v>1381</v>
      </c>
      <c r="AV1804" s="46" t="str">
        <f t="shared" si="205"/>
        <v>Rejected</v>
      </c>
      <c r="BA1804" s="24" t="s">
        <v>4021</v>
      </c>
      <c r="BB1804" s="70" t="s">
        <v>909</v>
      </c>
      <c r="BC1804" s="4" t="str">
        <f t="shared" si="206"/>
        <v>Berhampur</v>
      </c>
      <c r="BE1804" s="4"/>
      <c r="BF1804" s="4"/>
      <c r="BG1804" s="24" t="s">
        <v>4021</v>
      </c>
      <c r="BH1804" s="24" t="s">
        <v>41</v>
      </c>
      <c r="BI1804" s="4">
        <f t="shared" si="207"/>
        <v>251.78</v>
      </c>
    </row>
    <row r="1805" spans="9:61">
      <c r="I1805" s="26">
        <v>618</v>
      </c>
      <c r="J1805" s="46" t="str" cm="1">
        <f t="array" ref="J1805">_xlfn.IFS(I1805&gt;=750,"Low Risk",AND(I1805&gt;=650,I1805&lt;=749),"Medium Risk",I1805&lt;650,"High Risk")</f>
        <v>High Risk</v>
      </c>
      <c r="N1805" s="4"/>
      <c r="P1805" s="24">
        <v>23.19</v>
      </c>
      <c r="Q1805" s="4" t="str">
        <f t="shared" si="208"/>
        <v>Available</v>
      </c>
      <c r="Y1805" s="26" t="s">
        <v>4022</v>
      </c>
      <c r="Z1805" s="26" t="s">
        <v>32</v>
      </c>
      <c r="AA1805" s="84" t="str">
        <f t="shared" si="203"/>
        <v>Ramesh Behera</v>
      </c>
      <c r="AB1805" s="26">
        <v>76.41</v>
      </c>
      <c r="AG1805" s="26" t="s">
        <v>4022</v>
      </c>
      <c r="AH1805" s="4" t="str">
        <f t="shared" si="204"/>
        <v>01804</v>
      </c>
      <c r="AP1805" s="4"/>
      <c r="AU1805" s="26" t="s">
        <v>1426</v>
      </c>
      <c r="AV1805" s="46" t="str">
        <f t="shared" si="205"/>
        <v>Under Review</v>
      </c>
      <c r="BA1805" s="26" t="s">
        <v>4022</v>
      </c>
      <c r="BB1805" s="71" t="s">
        <v>998</v>
      </c>
      <c r="BC1805" s="4" t="str">
        <f t="shared" si="206"/>
        <v>Sambalpur</v>
      </c>
      <c r="BE1805" s="4"/>
      <c r="BF1805" s="4"/>
      <c r="BG1805" s="26" t="s">
        <v>4022</v>
      </c>
      <c r="BH1805" s="26" t="s">
        <v>32</v>
      </c>
      <c r="BI1805" s="4">
        <f t="shared" si="207"/>
        <v>224.53</v>
      </c>
    </row>
    <row r="1806" spans="9:61">
      <c r="I1806" s="24">
        <v>677</v>
      </c>
      <c r="J1806" s="46" t="str" cm="1">
        <f t="array" ref="J1806">_xlfn.IFS(I1806&gt;=750,"Low Risk",AND(I1806&gt;=650,I1806&lt;=749),"Medium Risk",I1806&lt;650,"High Risk")</f>
        <v>Medium Risk</v>
      </c>
      <c r="N1806" s="4"/>
      <c r="P1806" s="26">
        <v>76.41</v>
      </c>
      <c r="Q1806" s="4" t="str">
        <f t="shared" si="208"/>
        <v>Available</v>
      </c>
      <c r="Y1806" s="24" t="s">
        <v>4023</v>
      </c>
      <c r="Z1806" s="24" t="s">
        <v>16</v>
      </c>
      <c r="AA1806" s="84" t="str">
        <f t="shared" si="203"/>
        <v>Suresh Panda</v>
      </c>
      <c r="AB1806" s="24">
        <v>98.43</v>
      </c>
      <c r="AG1806" s="24" t="s">
        <v>4023</v>
      </c>
      <c r="AH1806" s="4" t="str">
        <f t="shared" si="204"/>
        <v>01805</v>
      </c>
      <c r="AP1806" s="4"/>
      <c r="AU1806" s="24" t="s">
        <v>1377</v>
      </c>
      <c r="AV1806" s="46" t="str">
        <f t="shared" si="205"/>
        <v>Approved</v>
      </c>
      <c r="BA1806" s="24" t="s">
        <v>4023</v>
      </c>
      <c r="BB1806" s="70" t="s">
        <v>696</v>
      </c>
      <c r="BC1806" s="4" t="str">
        <f t="shared" si="206"/>
        <v>Balasore</v>
      </c>
      <c r="BE1806" s="4"/>
      <c r="BF1806" s="4"/>
      <c r="BG1806" s="24" t="s">
        <v>4023</v>
      </c>
      <c r="BH1806" s="24" t="s">
        <v>16</v>
      </c>
      <c r="BI1806" s="4">
        <f t="shared" si="207"/>
        <v>197.62</v>
      </c>
    </row>
    <row r="1807" spans="9:61">
      <c r="I1807" s="26">
        <v>672</v>
      </c>
      <c r="J1807" s="46" t="str" cm="1">
        <f t="array" ref="J1807">_xlfn.IFS(I1807&gt;=750,"Low Risk",AND(I1807&gt;=650,I1807&lt;=749),"Medium Risk",I1807&lt;650,"High Risk")</f>
        <v>Medium Risk</v>
      </c>
      <c r="N1807" s="4"/>
      <c r="P1807" s="24">
        <v>98.43</v>
      </c>
      <c r="Q1807" s="4" t="str">
        <f t="shared" si="208"/>
        <v>Available</v>
      </c>
      <c r="Y1807" s="26" t="s">
        <v>4024</v>
      </c>
      <c r="Z1807" s="26" t="s">
        <v>28</v>
      </c>
      <c r="AA1807" s="84" t="str">
        <f t="shared" si="203"/>
        <v>Sunita Sahu</v>
      </c>
      <c r="AB1807" s="26">
        <v>10.49</v>
      </c>
      <c r="AG1807" s="26" t="s">
        <v>4024</v>
      </c>
      <c r="AH1807" s="4" t="str">
        <f t="shared" si="204"/>
        <v>01806</v>
      </c>
      <c r="AP1807" s="4"/>
      <c r="AU1807" s="26" t="s">
        <v>1377</v>
      </c>
      <c r="AV1807" s="46" t="str">
        <f t="shared" si="205"/>
        <v>Approved</v>
      </c>
      <c r="BA1807" s="26" t="s">
        <v>4024</v>
      </c>
      <c r="BB1807" s="71" t="s">
        <v>248</v>
      </c>
      <c r="BC1807" s="4" t="str">
        <f t="shared" si="206"/>
        <v>Cuttack</v>
      </c>
      <c r="BE1807" s="4"/>
      <c r="BF1807" s="4"/>
      <c r="BG1807" s="26" t="s">
        <v>4024</v>
      </c>
      <c r="BH1807" s="26" t="s">
        <v>28</v>
      </c>
      <c r="BI1807" s="4">
        <f t="shared" si="207"/>
        <v>162.30000000000001</v>
      </c>
    </row>
    <row r="1808" spans="9:61">
      <c r="I1808" s="24">
        <v>610</v>
      </c>
      <c r="J1808" s="46" t="str" cm="1">
        <f t="array" ref="J1808">_xlfn.IFS(I1808&gt;=750,"Low Risk",AND(I1808&gt;=650,I1808&lt;=749),"Medium Risk",I1808&lt;650,"High Risk")</f>
        <v>High Risk</v>
      </c>
      <c r="N1808" s="4"/>
      <c r="P1808" s="26">
        <v>10.49</v>
      </c>
      <c r="Q1808" s="4" t="str">
        <f t="shared" si="208"/>
        <v>Available</v>
      </c>
      <c r="Y1808" s="24" t="s">
        <v>4025</v>
      </c>
      <c r="Z1808" s="24" t="s">
        <v>38</v>
      </c>
      <c r="AA1808" s="84" t="str">
        <f t="shared" si="203"/>
        <v>Deepak Mishra</v>
      </c>
      <c r="AB1808" s="24">
        <v>92.86</v>
      </c>
      <c r="AG1808" s="24" t="s">
        <v>4025</v>
      </c>
      <c r="AH1808" s="4" t="str">
        <f t="shared" si="204"/>
        <v>01807</v>
      </c>
      <c r="AP1808" s="4"/>
      <c r="AU1808" s="24" t="s">
        <v>1377</v>
      </c>
      <c r="AV1808" s="46" t="str">
        <f t="shared" si="205"/>
        <v>Approved</v>
      </c>
      <c r="BA1808" s="24" t="s">
        <v>4025</v>
      </c>
      <c r="BB1808" s="70" t="s">
        <v>1226</v>
      </c>
      <c r="BC1808" s="4" t="str">
        <f t="shared" si="206"/>
        <v>Berhampur</v>
      </c>
      <c r="BE1808" s="4"/>
      <c r="BF1808" s="4"/>
      <c r="BG1808" s="24" t="s">
        <v>4025</v>
      </c>
      <c r="BH1808" s="24" t="s">
        <v>38</v>
      </c>
      <c r="BI1808" s="4">
        <f t="shared" si="207"/>
        <v>144.97999999999999</v>
      </c>
    </row>
    <row r="1809" spans="9:61">
      <c r="I1809" s="26">
        <v>791</v>
      </c>
      <c r="J1809" s="46" t="str" cm="1">
        <f t="array" ref="J1809">_xlfn.IFS(I1809&gt;=750,"Low Risk",AND(I1809&gt;=650,I1809&lt;=749),"Medium Risk",I1809&lt;650,"High Risk")</f>
        <v>Low Risk</v>
      </c>
      <c r="N1809" s="4"/>
      <c r="P1809" s="24">
        <v>92.86</v>
      </c>
      <c r="Q1809" s="4" t="str">
        <f t="shared" si="208"/>
        <v>Available</v>
      </c>
      <c r="Y1809" s="26" t="s">
        <v>4026</v>
      </c>
      <c r="Z1809" s="26" t="s">
        <v>20</v>
      </c>
      <c r="AA1809" s="84" t="str">
        <f t="shared" si="203"/>
        <v>Anita Das</v>
      </c>
      <c r="AB1809" s="26">
        <v>27.88</v>
      </c>
      <c r="AG1809" s="26" t="s">
        <v>4026</v>
      </c>
      <c r="AH1809" s="4" t="str">
        <f t="shared" si="204"/>
        <v>01808</v>
      </c>
      <c r="AP1809" s="4"/>
      <c r="AU1809" s="26" t="s">
        <v>1377</v>
      </c>
      <c r="AV1809" s="46" t="str">
        <f t="shared" si="205"/>
        <v>Approved</v>
      </c>
      <c r="BA1809" s="26" t="s">
        <v>4026</v>
      </c>
      <c r="BB1809" s="71" t="s">
        <v>1182</v>
      </c>
      <c r="BC1809" s="4" t="str">
        <f t="shared" si="206"/>
        <v>Rourkela</v>
      </c>
      <c r="BE1809" s="4"/>
      <c r="BF1809" s="4"/>
      <c r="BG1809" s="26" t="s">
        <v>4026</v>
      </c>
      <c r="BH1809" s="26" t="s">
        <v>20</v>
      </c>
      <c r="BI1809" s="4">
        <f t="shared" si="207"/>
        <v>104.66</v>
      </c>
    </row>
    <row r="1810" spans="9:61">
      <c r="I1810" s="24">
        <v>742</v>
      </c>
      <c r="J1810" s="46" t="str" cm="1">
        <f t="array" ref="J1810">_xlfn.IFS(I1810&gt;=750,"Low Risk",AND(I1810&gt;=650,I1810&lt;=749),"Medium Risk",I1810&lt;650,"High Risk")</f>
        <v>Medium Risk</v>
      </c>
      <c r="N1810" s="4"/>
      <c r="P1810" s="26">
        <v>27.88</v>
      </c>
      <c r="Q1810" s="4" t="str">
        <f t="shared" si="208"/>
        <v>Available</v>
      </c>
      <c r="Y1810" s="24" t="s">
        <v>4027</v>
      </c>
      <c r="Z1810" s="24" t="s">
        <v>24</v>
      </c>
      <c r="AA1810" s="84" t="str">
        <f t="shared" si="203"/>
        <v>Bikash Nayak</v>
      </c>
      <c r="AB1810" s="24">
        <v>65.930000000000007</v>
      </c>
      <c r="AG1810" s="24" t="s">
        <v>4027</v>
      </c>
      <c r="AH1810" s="4" t="str">
        <f t="shared" si="204"/>
        <v>01809</v>
      </c>
      <c r="AP1810" s="4"/>
      <c r="AU1810" s="24" t="s">
        <v>1381</v>
      </c>
      <c r="AV1810" s="46" t="str">
        <f t="shared" si="205"/>
        <v>Rejected</v>
      </c>
      <c r="BA1810" s="24" t="s">
        <v>4027</v>
      </c>
      <c r="BB1810" s="70" t="s">
        <v>1153</v>
      </c>
      <c r="BC1810" s="4" t="str">
        <f t="shared" si="206"/>
        <v>Bhubaneswar</v>
      </c>
      <c r="BE1810" s="4"/>
      <c r="BF1810" s="4"/>
      <c r="BG1810" s="24" t="s">
        <v>4027</v>
      </c>
      <c r="BH1810" s="24" t="s">
        <v>24</v>
      </c>
      <c r="BI1810" s="4">
        <f t="shared" si="207"/>
        <v>190.31</v>
      </c>
    </row>
    <row r="1811" spans="9:61">
      <c r="I1811" s="26">
        <v>882</v>
      </c>
      <c r="J1811" s="46" t="str" cm="1">
        <f t="array" ref="J1811">_xlfn.IFS(I1811&gt;=750,"Low Risk",AND(I1811&gt;=650,I1811&lt;=749),"Medium Risk",I1811&lt;650,"High Risk")</f>
        <v>Low Risk</v>
      </c>
      <c r="N1811" s="4"/>
      <c r="P1811" s="24">
        <v>65.930000000000007</v>
      </c>
      <c r="Q1811" s="4" t="str">
        <f t="shared" si="208"/>
        <v>Available</v>
      </c>
      <c r="Y1811" s="26" t="s">
        <v>4028</v>
      </c>
      <c r="Z1811" s="26" t="s">
        <v>24</v>
      </c>
      <c r="AA1811" s="84" t="str">
        <f t="shared" si="203"/>
        <v>Bikash Nayak</v>
      </c>
      <c r="AB1811" s="26"/>
      <c r="AG1811" s="26" t="s">
        <v>4028</v>
      </c>
      <c r="AH1811" s="4" t="str">
        <f t="shared" si="204"/>
        <v>01810</v>
      </c>
      <c r="AP1811" s="4"/>
      <c r="AU1811" s="26" t="s">
        <v>1377</v>
      </c>
      <c r="AV1811" s="46" t="str">
        <f t="shared" si="205"/>
        <v>Approved</v>
      </c>
      <c r="BA1811" s="26" t="s">
        <v>4028</v>
      </c>
      <c r="BB1811" s="71" t="s">
        <v>426</v>
      </c>
      <c r="BC1811" s="4" t="str">
        <f t="shared" si="206"/>
        <v>Sambalpur</v>
      </c>
      <c r="BE1811" s="4"/>
      <c r="BF1811" s="4"/>
      <c r="BG1811" s="26" t="s">
        <v>4028</v>
      </c>
      <c r="BH1811" s="26" t="s">
        <v>24</v>
      </c>
      <c r="BI1811" s="4">
        <f t="shared" si="207"/>
        <v>190.31</v>
      </c>
    </row>
    <row r="1812" spans="9:61">
      <c r="I1812" s="24">
        <v>852</v>
      </c>
      <c r="J1812" s="46" t="str" cm="1">
        <f t="array" ref="J1812">_xlfn.IFS(I1812&gt;=750,"Low Risk",AND(I1812&gt;=650,I1812&lt;=749),"Medium Risk",I1812&lt;650,"High Risk")</f>
        <v>Low Risk</v>
      </c>
      <c r="N1812" s="4"/>
      <c r="P1812" s="26"/>
      <c r="Q1812" s="4" t="str">
        <f t="shared" si="208"/>
        <v>missing</v>
      </c>
      <c r="Y1812" s="24" t="s">
        <v>4029</v>
      </c>
      <c r="Z1812" s="24" t="s">
        <v>38</v>
      </c>
      <c r="AA1812" s="84" t="str">
        <f t="shared" si="203"/>
        <v>Deepak Mishra</v>
      </c>
      <c r="AB1812" s="24">
        <v>87.97</v>
      </c>
      <c r="AG1812" s="24" t="s">
        <v>4029</v>
      </c>
      <c r="AH1812" s="4" t="str">
        <f t="shared" si="204"/>
        <v>01811</v>
      </c>
      <c r="AP1812" s="4"/>
      <c r="AU1812" s="24" t="s">
        <v>1426</v>
      </c>
      <c r="AV1812" s="46" t="str">
        <f t="shared" si="205"/>
        <v>Under Review</v>
      </c>
      <c r="BA1812" s="24" t="s">
        <v>4029</v>
      </c>
      <c r="BB1812" s="70" t="s">
        <v>1001</v>
      </c>
      <c r="BC1812" s="4" t="str">
        <f t="shared" si="206"/>
        <v>Cuttack</v>
      </c>
      <c r="BE1812" s="4"/>
      <c r="BF1812" s="4"/>
      <c r="BG1812" s="24" t="s">
        <v>4029</v>
      </c>
      <c r="BH1812" s="24" t="s">
        <v>38</v>
      </c>
      <c r="BI1812" s="4">
        <f t="shared" si="207"/>
        <v>144.97999999999999</v>
      </c>
    </row>
    <row r="1813" spans="9:61">
      <c r="I1813" s="26">
        <v>868</v>
      </c>
      <c r="J1813" s="46" t="str" cm="1">
        <f t="array" ref="J1813">_xlfn.IFS(I1813&gt;=750,"Low Risk",AND(I1813&gt;=650,I1813&lt;=749),"Medium Risk",I1813&lt;650,"High Risk")</f>
        <v>Low Risk</v>
      </c>
      <c r="N1813" s="4"/>
      <c r="P1813" s="24">
        <v>87.97</v>
      </c>
      <c r="Q1813" s="4" t="str">
        <f t="shared" si="208"/>
        <v>Available</v>
      </c>
      <c r="Y1813" s="26" t="s">
        <v>4030</v>
      </c>
      <c r="Z1813" s="26" t="s">
        <v>38</v>
      </c>
      <c r="AA1813" s="84" t="str">
        <f t="shared" si="203"/>
        <v>Deepak Mishra</v>
      </c>
      <c r="AB1813" s="26">
        <v>53.68</v>
      </c>
      <c r="AG1813" s="26" t="s">
        <v>4030</v>
      </c>
      <c r="AH1813" s="4" t="str">
        <f t="shared" si="204"/>
        <v>01812</v>
      </c>
      <c r="AP1813" s="4"/>
      <c r="AU1813" s="26" t="s">
        <v>1381</v>
      </c>
      <c r="AV1813" s="46" t="str">
        <f t="shared" si="205"/>
        <v>Rejected</v>
      </c>
      <c r="BA1813" s="26" t="s">
        <v>4030</v>
      </c>
      <c r="BB1813" s="71" t="s">
        <v>750</v>
      </c>
      <c r="BC1813" s="4" t="str">
        <f t="shared" si="206"/>
        <v>Angul</v>
      </c>
      <c r="BE1813" s="4"/>
      <c r="BF1813" s="4"/>
      <c r="BG1813" s="26" t="s">
        <v>4030</v>
      </c>
      <c r="BH1813" s="26" t="s">
        <v>38</v>
      </c>
      <c r="BI1813" s="4">
        <f t="shared" si="207"/>
        <v>144.97999999999999</v>
      </c>
    </row>
    <row r="1814" spans="9:61">
      <c r="I1814" s="24">
        <v>740</v>
      </c>
      <c r="J1814" s="46" t="str" cm="1">
        <f t="array" ref="J1814">_xlfn.IFS(I1814&gt;=750,"Low Risk",AND(I1814&gt;=650,I1814&lt;=749),"Medium Risk",I1814&lt;650,"High Risk")</f>
        <v>Medium Risk</v>
      </c>
      <c r="N1814" s="4"/>
      <c r="P1814" s="26">
        <v>53.68</v>
      </c>
      <c r="Q1814" s="4" t="str">
        <f t="shared" si="208"/>
        <v>Available</v>
      </c>
      <c r="Y1814" s="24" t="s">
        <v>4031</v>
      </c>
      <c r="Z1814" s="24" t="s">
        <v>38</v>
      </c>
      <c r="AA1814" s="84" t="str">
        <f t="shared" si="203"/>
        <v>Deepak Mishra</v>
      </c>
      <c r="AB1814" s="24">
        <v>81.33</v>
      </c>
      <c r="AG1814" s="24" t="s">
        <v>4031</v>
      </c>
      <c r="AH1814" s="4" t="str">
        <f t="shared" si="204"/>
        <v>01813</v>
      </c>
      <c r="AP1814" s="4"/>
      <c r="AU1814" s="24" t="s">
        <v>1426</v>
      </c>
      <c r="AV1814" s="46" t="str">
        <f t="shared" si="205"/>
        <v>Under Review</v>
      </c>
      <c r="BA1814" s="24" t="s">
        <v>4031</v>
      </c>
      <c r="BB1814" s="70" t="s">
        <v>1074</v>
      </c>
      <c r="BC1814" s="4" t="str">
        <f t="shared" si="206"/>
        <v>Angul</v>
      </c>
      <c r="BE1814" s="4"/>
      <c r="BF1814" s="4"/>
      <c r="BG1814" s="24" t="s">
        <v>4031</v>
      </c>
      <c r="BH1814" s="24" t="s">
        <v>38</v>
      </c>
      <c r="BI1814" s="4">
        <f t="shared" si="207"/>
        <v>144.97999999999999</v>
      </c>
    </row>
    <row r="1815" spans="9:61">
      <c r="I1815" s="26">
        <v>606</v>
      </c>
      <c r="J1815" s="46" t="str" cm="1">
        <f t="array" ref="J1815">_xlfn.IFS(I1815&gt;=750,"Low Risk",AND(I1815&gt;=650,I1815&lt;=749),"Medium Risk",I1815&lt;650,"High Risk")</f>
        <v>High Risk</v>
      </c>
      <c r="N1815" s="4"/>
      <c r="P1815" s="24">
        <v>81.33</v>
      </c>
      <c r="Q1815" s="4" t="str">
        <f t="shared" si="208"/>
        <v>Available</v>
      </c>
      <c r="Y1815" s="26" t="s">
        <v>4032</v>
      </c>
      <c r="Z1815" s="26" t="s">
        <v>24</v>
      </c>
      <c r="AA1815" s="84" t="str">
        <f t="shared" si="203"/>
        <v>Bikash Nayak</v>
      </c>
      <c r="AB1815" s="26">
        <v>5.54</v>
      </c>
      <c r="AG1815" s="26" t="s">
        <v>4032</v>
      </c>
      <c r="AH1815" s="4" t="str">
        <f t="shared" si="204"/>
        <v>01814</v>
      </c>
      <c r="AP1815" s="4"/>
      <c r="AU1815" s="26" t="s">
        <v>1377</v>
      </c>
      <c r="AV1815" s="46" t="str">
        <f t="shared" si="205"/>
        <v>Approved</v>
      </c>
      <c r="BA1815" s="26" t="s">
        <v>4032</v>
      </c>
      <c r="BB1815" s="71" t="s">
        <v>336</v>
      </c>
      <c r="BC1815" s="4" t="str">
        <f t="shared" si="206"/>
        <v>Bhubaneswar</v>
      </c>
      <c r="BE1815" s="4"/>
      <c r="BF1815" s="4"/>
      <c r="BG1815" s="26" t="s">
        <v>4032</v>
      </c>
      <c r="BH1815" s="26" t="s">
        <v>24</v>
      </c>
      <c r="BI1815" s="4">
        <f t="shared" si="207"/>
        <v>190.31</v>
      </c>
    </row>
    <row r="1816" spans="9:61">
      <c r="I1816" s="24">
        <v>878</v>
      </c>
      <c r="J1816" s="46" t="str" cm="1">
        <f t="array" ref="J1816">_xlfn.IFS(I1816&gt;=750,"Low Risk",AND(I1816&gt;=650,I1816&lt;=749),"Medium Risk",I1816&lt;650,"High Risk")</f>
        <v>Low Risk</v>
      </c>
      <c r="N1816" s="4"/>
      <c r="P1816" s="26">
        <v>5.54</v>
      </c>
      <c r="Q1816" s="4" t="str">
        <f t="shared" si="208"/>
        <v>Available</v>
      </c>
      <c r="Y1816" s="24" t="s">
        <v>4033</v>
      </c>
      <c r="Z1816" s="24" t="s">
        <v>32</v>
      </c>
      <c r="AA1816" s="84" t="str">
        <f t="shared" si="203"/>
        <v>Ramesh Behera</v>
      </c>
      <c r="AB1816" s="24">
        <v>86.51</v>
      </c>
      <c r="AG1816" s="24" t="s">
        <v>4033</v>
      </c>
      <c r="AH1816" s="4" t="str">
        <f t="shared" si="204"/>
        <v>01815</v>
      </c>
      <c r="AP1816" s="4"/>
      <c r="AU1816" s="24" t="s">
        <v>1386</v>
      </c>
      <c r="AV1816" s="46" t="str">
        <f t="shared" si="205"/>
        <v>Rejected</v>
      </c>
      <c r="BA1816" s="24" t="s">
        <v>4033</v>
      </c>
      <c r="BB1816" s="70" t="s">
        <v>483</v>
      </c>
      <c r="BC1816" s="4" t="str">
        <f t="shared" si="206"/>
        <v>Jharsuguda</v>
      </c>
      <c r="BE1816" s="4"/>
      <c r="BF1816" s="4"/>
      <c r="BG1816" s="24" t="s">
        <v>4033</v>
      </c>
      <c r="BH1816" s="24" t="s">
        <v>32</v>
      </c>
      <c r="BI1816" s="4">
        <f t="shared" si="207"/>
        <v>224.53</v>
      </c>
    </row>
    <row r="1817" spans="9:61">
      <c r="I1817" s="26">
        <v>562</v>
      </c>
      <c r="J1817" s="46" t="str" cm="1">
        <f t="array" ref="J1817">_xlfn.IFS(I1817&gt;=750,"Low Risk",AND(I1817&gt;=650,I1817&lt;=749),"Medium Risk",I1817&lt;650,"High Risk")</f>
        <v>High Risk</v>
      </c>
      <c r="N1817" s="4"/>
      <c r="P1817" s="24">
        <v>86.51</v>
      </c>
      <c r="Q1817" s="4" t="str">
        <f t="shared" si="208"/>
        <v>Available</v>
      </c>
      <c r="Y1817" s="26" t="s">
        <v>4034</v>
      </c>
      <c r="Z1817" s="26" t="s">
        <v>41</v>
      </c>
      <c r="AA1817" s="84" t="str">
        <f t="shared" si="203"/>
        <v>Pooja Tripathi</v>
      </c>
      <c r="AB1817" s="26">
        <v>87.84</v>
      </c>
      <c r="AG1817" s="26" t="s">
        <v>4034</v>
      </c>
      <c r="AH1817" s="4" t="str">
        <f t="shared" si="204"/>
        <v>01816</v>
      </c>
      <c r="AP1817" s="4"/>
      <c r="AU1817" s="26" t="s">
        <v>1377</v>
      </c>
      <c r="AV1817" s="46" t="str">
        <f t="shared" si="205"/>
        <v>Approved</v>
      </c>
      <c r="BA1817" s="26" t="s">
        <v>4034</v>
      </c>
      <c r="BB1817" s="71" t="s">
        <v>155</v>
      </c>
      <c r="BC1817" s="4" t="str">
        <f t="shared" si="206"/>
        <v>Sambalpur</v>
      </c>
      <c r="BE1817" s="4"/>
      <c r="BF1817" s="4"/>
      <c r="BG1817" s="26" t="s">
        <v>4034</v>
      </c>
      <c r="BH1817" s="26" t="s">
        <v>41</v>
      </c>
      <c r="BI1817" s="4">
        <f t="shared" si="207"/>
        <v>251.78</v>
      </c>
    </row>
    <row r="1818" spans="9:61">
      <c r="I1818" s="24">
        <v>816</v>
      </c>
      <c r="J1818" s="46" t="str" cm="1">
        <f t="array" ref="J1818">_xlfn.IFS(I1818&gt;=750,"Low Risk",AND(I1818&gt;=650,I1818&lt;=749),"Medium Risk",I1818&lt;650,"High Risk")</f>
        <v>Low Risk</v>
      </c>
      <c r="N1818" s="4"/>
      <c r="P1818" s="26">
        <v>87.84</v>
      </c>
      <c r="Q1818" s="4" t="str">
        <f t="shared" si="208"/>
        <v>Available</v>
      </c>
      <c r="Y1818" s="24" t="s">
        <v>4035</v>
      </c>
      <c r="Z1818" s="24" t="s">
        <v>35</v>
      </c>
      <c r="AA1818" s="84" t="str">
        <f t="shared" si="203"/>
        <v>Kavita Rath</v>
      </c>
      <c r="AB1818" s="24">
        <v>47.46</v>
      </c>
      <c r="AG1818" s="24" t="s">
        <v>4035</v>
      </c>
      <c r="AH1818" s="4" t="str">
        <f t="shared" si="204"/>
        <v>01817</v>
      </c>
      <c r="AP1818" s="4"/>
      <c r="AU1818" s="24" t="s">
        <v>1377</v>
      </c>
      <c r="AV1818" s="46" t="str">
        <f t="shared" si="205"/>
        <v>Approved</v>
      </c>
      <c r="BA1818" s="24" t="s">
        <v>4035</v>
      </c>
      <c r="BB1818" s="70" t="s">
        <v>1241</v>
      </c>
      <c r="BC1818" s="4" t="str">
        <f t="shared" si="206"/>
        <v>Dhenkanal</v>
      </c>
      <c r="BE1818" s="4"/>
      <c r="BF1818" s="4"/>
      <c r="BG1818" s="24" t="s">
        <v>4035</v>
      </c>
      <c r="BH1818" s="24" t="s">
        <v>35</v>
      </c>
      <c r="BI1818" s="4">
        <f t="shared" si="207"/>
        <v>103.83</v>
      </c>
    </row>
    <row r="1819" spans="9:61">
      <c r="I1819" s="26">
        <v>690</v>
      </c>
      <c r="J1819" s="46" t="str" cm="1">
        <f t="array" ref="J1819">_xlfn.IFS(I1819&gt;=750,"Low Risk",AND(I1819&gt;=650,I1819&lt;=749),"Medium Risk",I1819&lt;650,"High Risk")</f>
        <v>Medium Risk</v>
      </c>
      <c r="N1819" s="4"/>
      <c r="P1819" s="24">
        <v>47.46</v>
      </c>
      <c r="Q1819" s="4" t="str">
        <f t="shared" si="208"/>
        <v>Available</v>
      </c>
      <c r="Y1819" s="26" t="s">
        <v>4037</v>
      </c>
      <c r="Z1819" s="26" t="s">
        <v>24</v>
      </c>
      <c r="AA1819" s="84" t="str">
        <f t="shared" si="203"/>
        <v>Bikash Nayak</v>
      </c>
      <c r="AB1819" s="26">
        <v>21.83</v>
      </c>
      <c r="AG1819" s="26" t="s">
        <v>4037</v>
      </c>
      <c r="AH1819" s="4" t="str">
        <f t="shared" si="204"/>
        <v>01818</v>
      </c>
      <c r="AP1819" s="4"/>
      <c r="AU1819" s="26" t="s">
        <v>1377</v>
      </c>
      <c r="AV1819" s="46" t="str">
        <f t="shared" si="205"/>
        <v>Approved</v>
      </c>
      <c r="BA1819" s="26" t="s">
        <v>4037</v>
      </c>
      <c r="BB1819" s="71" t="s">
        <v>608</v>
      </c>
      <c r="BC1819" s="4" t="str">
        <f t="shared" si="206"/>
        <v>Dhenkanal</v>
      </c>
      <c r="BE1819" s="4"/>
      <c r="BF1819" s="4"/>
      <c r="BG1819" s="26" t="s">
        <v>4037</v>
      </c>
      <c r="BH1819" s="26" t="s">
        <v>24</v>
      </c>
      <c r="BI1819" s="4">
        <f t="shared" si="207"/>
        <v>190.31</v>
      </c>
    </row>
    <row r="1820" spans="9:61">
      <c r="I1820" s="24">
        <v>555</v>
      </c>
      <c r="J1820" s="46" t="str" cm="1">
        <f t="array" ref="J1820">_xlfn.IFS(I1820&gt;=750,"Low Risk",AND(I1820&gt;=650,I1820&lt;=749),"Medium Risk",I1820&lt;650,"High Risk")</f>
        <v>High Risk</v>
      </c>
      <c r="N1820" s="4"/>
      <c r="P1820" s="26">
        <v>21.83</v>
      </c>
      <c r="Q1820" s="4" t="str">
        <f t="shared" si="208"/>
        <v>Available</v>
      </c>
      <c r="Y1820" s="24" t="s">
        <v>4039</v>
      </c>
      <c r="Z1820" s="24" t="s">
        <v>28</v>
      </c>
      <c r="AA1820" s="84" t="str">
        <f t="shared" si="203"/>
        <v>Sunita Sahu</v>
      </c>
      <c r="AB1820" s="24">
        <v>48.61</v>
      </c>
      <c r="AG1820" s="24" t="s">
        <v>4039</v>
      </c>
      <c r="AH1820" s="4" t="str">
        <f t="shared" si="204"/>
        <v>01819</v>
      </c>
      <c r="AP1820" s="4"/>
      <c r="AU1820" s="24" t="s">
        <v>1377</v>
      </c>
      <c r="AV1820" s="46" t="str">
        <f t="shared" si="205"/>
        <v>Approved</v>
      </c>
      <c r="BA1820" s="24" t="s">
        <v>4039</v>
      </c>
      <c r="BB1820" s="70" t="s">
        <v>735</v>
      </c>
      <c r="BC1820" s="4" t="str">
        <f t="shared" si="206"/>
        <v>Berhampur</v>
      </c>
      <c r="BE1820" s="4"/>
      <c r="BF1820" s="4"/>
      <c r="BG1820" s="24" t="s">
        <v>4039</v>
      </c>
      <c r="BH1820" s="24" t="s">
        <v>28</v>
      </c>
      <c r="BI1820" s="4">
        <f t="shared" si="207"/>
        <v>162.30000000000001</v>
      </c>
    </row>
    <row r="1821" spans="9:61">
      <c r="I1821" s="26">
        <v>883</v>
      </c>
      <c r="J1821" s="46" t="str" cm="1">
        <f t="array" ref="J1821">_xlfn.IFS(I1821&gt;=750,"Low Risk",AND(I1821&gt;=650,I1821&lt;=749),"Medium Risk",I1821&lt;650,"High Risk")</f>
        <v>Low Risk</v>
      </c>
      <c r="N1821" s="4"/>
      <c r="P1821" s="24">
        <v>48.61</v>
      </c>
      <c r="Q1821" s="4" t="str">
        <f t="shared" si="208"/>
        <v>Available</v>
      </c>
      <c r="Y1821" s="26" t="s">
        <v>4041</v>
      </c>
      <c r="Z1821" s="26" t="s">
        <v>41</v>
      </c>
      <c r="AA1821" s="84" t="str">
        <f t="shared" si="203"/>
        <v>Pooja Tripathi</v>
      </c>
      <c r="AB1821" s="26">
        <v>49.71</v>
      </c>
      <c r="AG1821" s="26" t="s">
        <v>4041</v>
      </c>
      <c r="AH1821" s="4" t="str">
        <f t="shared" si="204"/>
        <v>01820</v>
      </c>
      <c r="AP1821" s="4"/>
      <c r="AU1821" s="26" t="s">
        <v>1381</v>
      </c>
      <c r="AV1821" s="46" t="str">
        <f t="shared" si="205"/>
        <v>Rejected</v>
      </c>
      <c r="BA1821" s="26" t="s">
        <v>4041</v>
      </c>
      <c r="BB1821" s="71" t="s">
        <v>394</v>
      </c>
      <c r="BC1821" s="4" t="str">
        <f t="shared" si="206"/>
        <v>Jharsuguda</v>
      </c>
      <c r="BE1821" s="4"/>
      <c r="BF1821" s="4"/>
      <c r="BG1821" s="26" t="s">
        <v>4041</v>
      </c>
      <c r="BH1821" s="26" t="s">
        <v>41</v>
      </c>
      <c r="BI1821" s="4">
        <f t="shared" si="207"/>
        <v>251.78</v>
      </c>
    </row>
    <row r="1822" spans="9:61">
      <c r="I1822" s="24">
        <v>609</v>
      </c>
      <c r="J1822" s="46" t="str" cm="1">
        <f t="array" ref="J1822">_xlfn.IFS(I1822&gt;=750,"Low Risk",AND(I1822&gt;=650,I1822&lt;=749),"Medium Risk",I1822&lt;650,"High Risk")</f>
        <v>High Risk</v>
      </c>
      <c r="N1822" s="4"/>
      <c r="P1822" s="26">
        <v>49.71</v>
      </c>
      <c r="Q1822" s="4" t="str">
        <f t="shared" si="208"/>
        <v>Available</v>
      </c>
      <c r="Y1822" s="24" t="s">
        <v>4042</v>
      </c>
      <c r="Z1822" s="24" t="s">
        <v>38</v>
      </c>
      <c r="AA1822" s="84" t="str">
        <f t="shared" si="203"/>
        <v>Deepak Mishra</v>
      </c>
      <c r="AB1822" s="24">
        <v>91.75</v>
      </c>
      <c r="AG1822" s="24" t="s">
        <v>4042</v>
      </c>
      <c r="AH1822" s="4" t="str">
        <f t="shared" si="204"/>
        <v>01821</v>
      </c>
      <c r="AP1822" s="4"/>
      <c r="AU1822" s="24" t="s">
        <v>1381</v>
      </c>
      <c r="AV1822" s="46" t="str">
        <f t="shared" si="205"/>
        <v>Rejected</v>
      </c>
      <c r="BA1822" s="24" t="s">
        <v>4042</v>
      </c>
      <c r="BB1822" s="70" t="s">
        <v>658</v>
      </c>
      <c r="BC1822" s="4" t="str">
        <f t="shared" si="206"/>
        <v>Puri</v>
      </c>
      <c r="BE1822" s="4"/>
      <c r="BF1822" s="4"/>
      <c r="BG1822" s="24" t="s">
        <v>4042</v>
      </c>
      <c r="BH1822" s="24" t="s">
        <v>38</v>
      </c>
      <c r="BI1822" s="4">
        <f t="shared" si="207"/>
        <v>144.97999999999999</v>
      </c>
    </row>
    <row r="1823" spans="9:61">
      <c r="I1823" s="26">
        <v>694</v>
      </c>
      <c r="J1823" s="46" t="str" cm="1">
        <f t="array" ref="J1823">_xlfn.IFS(I1823&gt;=750,"Low Risk",AND(I1823&gt;=650,I1823&lt;=749),"Medium Risk",I1823&lt;650,"High Risk")</f>
        <v>Medium Risk</v>
      </c>
      <c r="N1823" s="4"/>
      <c r="P1823" s="24">
        <v>91.75</v>
      </c>
      <c r="Q1823" s="4" t="str">
        <f t="shared" si="208"/>
        <v>Available</v>
      </c>
      <c r="Y1823" s="26" t="s">
        <v>4043</v>
      </c>
      <c r="Z1823" s="26" t="s">
        <v>7</v>
      </c>
      <c r="AA1823" s="84" t="str">
        <f t="shared" si="203"/>
        <v>Rajesh Kumar</v>
      </c>
      <c r="AB1823" s="26">
        <v>50.1</v>
      </c>
      <c r="AG1823" s="26" t="s">
        <v>4043</v>
      </c>
      <c r="AH1823" s="4" t="str">
        <f t="shared" si="204"/>
        <v>01822</v>
      </c>
      <c r="AP1823" s="4"/>
      <c r="AU1823" s="26" t="s">
        <v>1377</v>
      </c>
      <c r="AV1823" s="46" t="str">
        <f t="shared" si="205"/>
        <v>Approved</v>
      </c>
      <c r="BA1823" s="26" t="s">
        <v>4043</v>
      </c>
      <c r="BB1823" s="71" t="s">
        <v>1246</v>
      </c>
      <c r="BC1823" s="4" t="str">
        <f t="shared" si="206"/>
        <v>Puri</v>
      </c>
      <c r="BE1823" s="4"/>
      <c r="BF1823" s="4"/>
      <c r="BG1823" s="26" t="s">
        <v>4043</v>
      </c>
      <c r="BH1823" s="26" t="s">
        <v>7</v>
      </c>
      <c r="BI1823" s="4">
        <f t="shared" si="207"/>
        <v>209.86</v>
      </c>
    </row>
    <row r="1824" spans="9:61">
      <c r="I1824" s="24">
        <v>704</v>
      </c>
      <c r="J1824" s="46" t="str" cm="1">
        <f t="array" ref="J1824">_xlfn.IFS(I1824&gt;=750,"Low Risk",AND(I1824&gt;=650,I1824&lt;=749),"Medium Risk",I1824&lt;650,"High Risk")</f>
        <v>Medium Risk</v>
      </c>
      <c r="N1824" s="4"/>
      <c r="P1824" s="26">
        <v>50.1</v>
      </c>
      <c r="Q1824" s="4" t="str">
        <f t="shared" si="208"/>
        <v>Available</v>
      </c>
      <c r="Y1824" s="24" t="s">
        <v>4044</v>
      </c>
      <c r="Z1824" s="24" t="s">
        <v>28</v>
      </c>
      <c r="AA1824" s="84" t="str">
        <f t="shared" si="203"/>
        <v>Sunita Sahu</v>
      </c>
      <c r="AB1824" s="24">
        <v>93.04</v>
      </c>
      <c r="AG1824" s="24" t="s">
        <v>4044</v>
      </c>
      <c r="AH1824" s="4" t="str">
        <f t="shared" si="204"/>
        <v>01823</v>
      </c>
      <c r="AP1824" s="4"/>
      <c r="AU1824" s="24" t="s">
        <v>1377</v>
      </c>
      <c r="AV1824" s="46" t="str">
        <f t="shared" si="205"/>
        <v>Approved</v>
      </c>
      <c r="BA1824" s="24" t="s">
        <v>4044</v>
      </c>
      <c r="BB1824" s="70" t="s">
        <v>798</v>
      </c>
      <c r="BC1824" s="4" t="str">
        <f t="shared" si="206"/>
        <v>Cuttack</v>
      </c>
      <c r="BE1824" s="4"/>
      <c r="BF1824" s="4"/>
      <c r="BG1824" s="24" t="s">
        <v>4044</v>
      </c>
      <c r="BH1824" s="24" t="s">
        <v>28</v>
      </c>
      <c r="BI1824" s="4">
        <f t="shared" si="207"/>
        <v>162.30000000000001</v>
      </c>
    </row>
    <row r="1825" spans="9:61">
      <c r="I1825" s="26">
        <v>782</v>
      </c>
      <c r="J1825" s="46" t="str" cm="1">
        <f t="array" ref="J1825">_xlfn.IFS(I1825&gt;=750,"Low Risk",AND(I1825&gt;=650,I1825&lt;=749),"Medium Risk",I1825&lt;650,"High Risk")</f>
        <v>Low Risk</v>
      </c>
      <c r="N1825" s="4"/>
      <c r="P1825" s="24">
        <v>93.04</v>
      </c>
      <c r="Q1825" s="4" t="str">
        <f t="shared" si="208"/>
        <v>Available</v>
      </c>
      <c r="Y1825" s="26" t="s">
        <v>4045</v>
      </c>
      <c r="Z1825" s="26" t="s">
        <v>35</v>
      </c>
      <c r="AA1825" s="84" t="str">
        <f t="shared" si="203"/>
        <v>Kavita Rath</v>
      </c>
      <c r="AB1825" s="26">
        <v>79.39</v>
      </c>
      <c r="AG1825" s="26" t="s">
        <v>4045</v>
      </c>
      <c r="AH1825" s="4" t="str">
        <f t="shared" si="204"/>
        <v>01824</v>
      </c>
      <c r="AP1825" s="4"/>
      <c r="AU1825" s="26" t="s">
        <v>1377</v>
      </c>
      <c r="AV1825" s="46" t="str">
        <f t="shared" si="205"/>
        <v>Approved</v>
      </c>
      <c r="BA1825" s="26" t="s">
        <v>4045</v>
      </c>
      <c r="BB1825" s="71" t="s">
        <v>251</v>
      </c>
      <c r="BC1825" s="4" t="str">
        <f t="shared" si="206"/>
        <v>Jharsuguda</v>
      </c>
      <c r="BE1825" s="4"/>
      <c r="BF1825" s="4"/>
      <c r="BG1825" s="26" t="s">
        <v>4045</v>
      </c>
      <c r="BH1825" s="26" t="s">
        <v>35</v>
      </c>
      <c r="BI1825" s="4">
        <f t="shared" si="207"/>
        <v>103.83</v>
      </c>
    </row>
    <row r="1826" spans="9:61">
      <c r="I1826" s="24">
        <v>565</v>
      </c>
      <c r="J1826" s="46" t="str" cm="1">
        <f t="array" ref="J1826">_xlfn.IFS(I1826&gt;=750,"Low Risk",AND(I1826&gt;=650,I1826&lt;=749),"Medium Risk",I1826&lt;650,"High Risk")</f>
        <v>High Risk</v>
      </c>
      <c r="N1826" s="4"/>
      <c r="P1826" s="26">
        <v>79.39</v>
      </c>
      <c r="Q1826" s="4" t="str">
        <f t="shared" si="208"/>
        <v>Available</v>
      </c>
      <c r="Y1826" s="24" t="s">
        <v>4046</v>
      </c>
      <c r="Z1826" s="24" t="s">
        <v>24</v>
      </c>
      <c r="AA1826" s="84" t="str">
        <f t="shared" si="203"/>
        <v>Bikash Nayak</v>
      </c>
      <c r="AB1826" s="24">
        <v>66.239999999999995</v>
      </c>
      <c r="AG1826" s="24" t="s">
        <v>4046</v>
      </c>
      <c r="AH1826" s="4" t="str">
        <f t="shared" si="204"/>
        <v>01825</v>
      </c>
      <c r="AP1826" s="4"/>
      <c r="AU1826" s="24" t="s">
        <v>1386</v>
      </c>
      <c r="AV1826" s="46" t="str">
        <f t="shared" si="205"/>
        <v>Rejected</v>
      </c>
      <c r="BA1826" s="24" t="s">
        <v>4046</v>
      </c>
      <c r="BB1826" s="70" t="s">
        <v>456</v>
      </c>
      <c r="BC1826" s="4" t="str">
        <f t="shared" si="206"/>
        <v>Bhubaneswar</v>
      </c>
      <c r="BE1826" s="4"/>
      <c r="BF1826" s="4"/>
      <c r="BG1826" s="24" t="s">
        <v>4046</v>
      </c>
      <c r="BH1826" s="24" t="s">
        <v>24</v>
      </c>
      <c r="BI1826" s="4">
        <f t="shared" si="207"/>
        <v>190.31</v>
      </c>
    </row>
    <row r="1827" spans="9:61">
      <c r="I1827" s="26">
        <v>770</v>
      </c>
      <c r="J1827" s="46" t="str" cm="1">
        <f t="array" ref="J1827">_xlfn.IFS(I1827&gt;=750,"Low Risk",AND(I1827&gt;=650,I1827&lt;=749),"Medium Risk",I1827&lt;650,"High Risk")</f>
        <v>Low Risk</v>
      </c>
      <c r="N1827" s="4"/>
      <c r="P1827" s="24">
        <v>66.239999999999995</v>
      </c>
      <c r="Q1827" s="4" t="str">
        <f t="shared" si="208"/>
        <v>Available</v>
      </c>
      <c r="Y1827" s="26" t="s">
        <v>4047</v>
      </c>
      <c r="Z1827" s="26" t="s">
        <v>28</v>
      </c>
      <c r="AA1827" s="84" t="str">
        <f t="shared" si="203"/>
        <v>Sunita Sahu</v>
      </c>
      <c r="AB1827" s="26">
        <v>62.87</v>
      </c>
      <c r="AG1827" s="26" t="s">
        <v>4047</v>
      </c>
      <c r="AH1827" s="4" t="str">
        <f t="shared" si="204"/>
        <v>01826</v>
      </c>
      <c r="AP1827" s="4"/>
      <c r="AU1827" s="26" t="s">
        <v>1377</v>
      </c>
      <c r="AV1827" s="46" t="str">
        <f t="shared" si="205"/>
        <v>Approved</v>
      </c>
      <c r="BA1827" s="26" t="s">
        <v>4047</v>
      </c>
      <c r="BB1827" s="71" t="s">
        <v>1201</v>
      </c>
      <c r="BC1827" s="4" t="str">
        <f t="shared" si="206"/>
        <v>Sambalpur</v>
      </c>
      <c r="BE1827" s="4"/>
      <c r="BF1827" s="4"/>
      <c r="BG1827" s="26" t="s">
        <v>4047</v>
      </c>
      <c r="BH1827" s="26" t="s">
        <v>28</v>
      </c>
      <c r="BI1827" s="4">
        <f t="shared" si="207"/>
        <v>162.30000000000001</v>
      </c>
    </row>
    <row r="1828" spans="9:61">
      <c r="I1828" s="24">
        <v>731</v>
      </c>
      <c r="J1828" s="46" t="str" cm="1">
        <f t="array" ref="J1828">_xlfn.IFS(I1828&gt;=750,"Low Risk",AND(I1828&gt;=650,I1828&lt;=749),"Medium Risk",I1828&lt;650,"High Risk")</f>
        <v>Medium Risk</v>
      </c>
      <c r="N1828" s="4"/>
      <c r="P1828" s="26">
        <v>62.87</v>
      </c>
      <c r="Q1828" s="4" t="str">
        <f t="shared" si="208"/>
        <v>Available</v>
      </c>
      <c r="Y1828" s="24" t="s">
        <v>4048</v>
      </c>
      <c r="Z1828" s="24" t="s">
        <v>16</v>
      </c>
      <c r="AA1828" s="84" t="str">
        <f t="shared" si="203"/>
        <v>Suresh Panda</v>
      </c>
      <c r="AB1828" s="24">
        <v>35.909999999999997</v>
      </c>
      <c r="AG1828" s="24" t="s">
        <v>4048</v>
      </c>
      <c r="AH1828" s="4" t="str">
        <f t="shared" si="204"/>
        <v>01827</v>
      </c>
      <c r="AP1828" s="4"/>
      <c r="AU1828" s="24" t="s">
        <v>1426</v>
      </c>
      <c r="AV1828" s="46" t="str">
        <f t="shared" si="205"/>
        <v>Under Review</v>
      </c>
      <c r="BA1828" s="24" t="s">
        <v>4048</v>
      </c>
      <c r="BB1828" s="70" t="s">
        <v>1254</v>
      </c>
      <c r="BC1828" s="4" t="str">
        <f t="shared" si="206"/>
        <v>Bhubaneswar</v>
      </c>
      <c r="BE1828" s="4"/>
      <c r="BF1828" s="4"/>
      <c r="BG1828" s="24" t="s">
        <v>4048</v>
      </c>
      <c r="BH1828" s="24" t="s">
        <v>16</v>
      </c>
      <c r="BI1828" s="4">
        <f t="shared" si="207"/>
        <v>197.62</v>
      </c>
    </row>
    <row r="1829" spans="9:61">
      <c r="I1829" s="26">
        <v>665</v>
      </c>
      <c r="J1829" s="46" t="str" cm="1">
        <f t="array" ref="J1829">_xlfn.IFS(I1829&gt;=750,"Low Risk",AND(I1829&gt;=650,I1829&lt;=749),"Medium Risk",I1829&lt;650,"High Risk")</f>
        <v>Medium Risk</v>
      </c>
      <c r="N1829" s="4"/>
      <c r="P1829" s="24">
        <v>35.909999999999997</v>
      </c>
      <c r="Q1829" s="4" t="str">
        <f t="shared" si="208"/>
        <v>Available</v>
      </c>
      <c r="Y1829" s="26" t="s">
        <v>4049</v>
      </c>
      <c r="Z1829" s="26" t="s">
        <v>7</v>
      </c>
      <c r="AA1829" s="84" t="str">
        <f t="shared" si="203"/>
        <v>Rajesh Kumar</v>
      </c>
      <c r="AB1829" s="26">
        <v>61.32</v>
      </c>
      <c r="AG1829" s="26" t="s">
        <v>4049</v>
      </c>
      <c r="AH1829" s="4" t="str">
        <f t="shared" si="204"/>
        <v>01828</v>
      </c>
      <c r="AP1829" s="4"/>
      <c r="AU1829" s="26" t="s">
        <v>1426</v>
      </c>
      <c r="AV1829" s="46" t="str">
        <f t="shared" si="205"/>
        <v>Under Review</v>
      </c>
      <c r="BA1829" s="26" t="s">
        <v>4049</v>
      </c>
      <c r="BB1829" s="71" t="s">
        <v>317</v>
      </c>
      <c r="BC1829" s="4" t="str">
        <f t="shared" si="206"/>
        <v>Cuttack</v>
      </c>
      <c r="BE1829" s="4"/>
      <c r="BF1829" s="4"/>
      <c r="BG1829" s="26" t="s">
        <v>4049</v>
      </c>
      <c r="BH1829" s="26" t="s">
        <v>7</v>
      </c>
      <c r="BI1829" s="4">
        <f t="shared" si="207"/>
        <v>209.86</v>
      </c>
    </row>
    <row r="1830" spans="9:61">
      <c r="I1830" s="24">
        <v>751</v>
      </c>
      <c r="J1830" s="46" t="str" cm="1">
        <f t="array" ref="J1830">_xlfn.IFS(I1830&gt;=750,"Low Risk",AND(I1830&gt;=650,I1830&lt;=749),"Medium Risk",I1830&lt;650,"High Risk")</f>
        <v>Low Risk</v>
      </c>
      <c r="N1830" s="4"/>
      <c r="P1830" s="26">
        <v>61.32</v>
      </c>
      <c r="Q1830" s="4" t="str">
        <f t="shared" si="208"/>
        <v>Available</v>
      </c>
      <c r="Y1830" s="24" t="s">
        <v>4050</v>
      </c>
      <c r="Z1830" s="24" t="s">
        <v>16</v>
      </c>
      <c r="AA1830" s="84" t="str">
        <f t="shared" si="203"/>
        <v>Suresh Panda</v>
      </c>
      <c r="AB1830" s="24">
        <v>93.39</v>
      </c>
      <c r="AG1830" s="24" t="s">
        <v>4050</v>
      </c>
      <c r="AH1830" s="4" t="str">
        <f t="shared" si="204"/>
        <v>01829</v>
      </c>
      <c r="AP1830" s="4"/>
      <c r="AU1830" s="24" t="s">
        <v>1377</v>
      </c>
      <c r="AV1830" s="46" t="str">
        <f t="shared" si="205"/>
        <v>Approved</v>
      </c>
      <c r="BA1830" s="24" t="s">
        <v>4050</v>
      </c>
      <c r="BB1830" s="70" t="s">
        <v>817</v>
      </c>
      <c r="BC1830" s="4" t="str">
        <f t="shared" si="206"/>
        <v>Cuttack</v>
      </c>
      <c r="BE1830" s="4"/>
      <c r="BF1830" s="4"/>
      <c r="BG1830" s="24" t="s">
        <v>4050</v>
      </c>
      <c r="BH1830" s="24" t="s">
        <v>16</v>
      </c>
      <c r="BI1830" s="4">
        <f t="shared" si="207"/>
        <v>197.62</v>
      </c>
    </row>
    <row r="1831" spans="9:61">
      <c r="I1831" s="26">
        <v>572</v>
      </c>
      <c r="J1831" s="46" t="str" cm="1">
        <f t="array" ref="J1831">_xlfn.IFS(I1831&gt;=750,"Low Risk",AND(I1831&gt;=650,I1831&lt;=749),"Medium Risk",I1831&lt;650,"High Risk")</f>
        <v>High Risk</v>
      </c>
      <c r="N1831" s="4"/>
      <c r="P1831" s="24">
        <v>93.39</v>
      </c>
      <c r="Q1831" s="4" t="str">
        <f t="shared" si="208"/>
        <v>Available</v>
      </c>
      <c r="Y1831" s="26" t="s">
        <v>4051</v>
      </c>
      <c r="Z1831" s="26" t="s">
        <v>24</v>
      </c>
      <c r="AA1831" s="84" t="str">
        <f t="shared" si="203"/>
        <v>Bikash Nayak</v>
      </c>
      <c r="AB1831" s="26">
        <v>45.38</v>
      </c>
      <c r="AG1831" s="26" t="s">
        <v>4051</v>
      </c>
      <c r="AH1831" s="4" t="str">
        <f t="shared" si="204"/>
        <v>01830</v>
      </c>
      <c r="AP1831" s="4"/>
      <c r="AU1831" s="26" t="s">
        <v>1377</v>
      </c>
      <c r="AV1831" s="46" t="str">
        <f t="shared" si="205"/>
        <v>Approved</v>
      </c>
      <c r="BA1831" s="26" t="s">
        <v>4051</v>
      </c>
      <c r="BB1831" s="71" t="s">
        <v>573</v>
      </c>
      <c r="BC1831" s="4" t="str">
        <f t="shared" si="206"/>
        <v>Bhubaneswar</v>
      </c>
      <c r="BE1831" s="4"/>
      <c r="BF1831" s="4"/>
      <c r="BG1831" s="26" t="s">
        <v>4051</v>
      </c>
      <c r="BH1831" s="26" t="s">
        <v>24</v>
      </c>
      <c r="BI1831" s="4">
        <f t="shared" si="207"/>
        <v>190.31</v>
      </c>
    </row>
    <row r="1832" spans="9:61">
      <c r="I1832" s="24">
        <v>892</v>
      </c>
      <c r="J1832" s="46" t="str" cm="1">
        <f t="array" ref="J1832">_xlfn.IFS(I1832&gt;=750,"Low Risk",AND(I1832&gt;=650,I1832&lt;=749),"Medium Risk",I1832&lt;650,"High Risk")</f>
        <v>Low Risk</v>
      </c>
      <c r="N1832" s="4"/>
      <c r="P1832" s="26">
        <v>45.38</v>
      </c>
      <c r="Q1832" s="4" t="str">
        <f t="shared" si="208"/>
        <v>Available</v>
      </c>
      <c r="Y1832" s="24" t="s">
        <v>4053</v>
      </c>
      <c r="Z1832" s="24" t="s">
        <v>28</v>
      </c>
      <c r="AA1832" s="84" t="str">
        <f t="shared" si="203"/>
        <v>Sunita Sahu</v>
      </c>
      <c r="AB1832" s="24">
        <v>83.16</v>
      </c>
      <c r="AG1832" s="24" t="s">
        <v>4053</v>
      </c>
      <c r="AH1832" s="4" t="str">
        <f t="shared" si="204"/>
        <v>01831</v>
      </c>
      <c r="AP1832" s="4"/>
      <c r="AU1832" s="24" t="s">
        <v>1377</v>
      </c>
      <c r="AV1832" s="46" t="str">
        <f t="shared" si="205"/>
        <v>Approved</v>
      </c>
      <c r="BA1832" s="24" t="s">
        <v>4053</v>
      </c>
      <c r="BB1832" s="70" t="s">
        <v>1184</v>
      </c>
      <c r="BC1832" s="4" t="str">
        <f t="shared" si="206"/>
        <v>Berhampur</v>
      </c>
      <c r="BE1832" s="4"/>
      <c r="BF1832" s="4"/>
      <c r="BG1832" s="24" t="s">
        <v>4053</v>
      </c>
      <c r="BH1832" s="24" t="s">
        <v>28</v>
      </c>
      <c r="BI1832" s="4">
        <f t="shared" si="207"/>
        <v>162.30000000000001</v>
      </c>
    </row>
    <row r="1833" spans="9:61">
      <c r="I1833" s="26">
        <v>610</v>
      </c>
      <c r="J1833" s="46" t="str" cm="1">
        <f t="array" ref="J1833">_xlfn.IFS(I1833&gt;=750,"Low Risk",AND(I1833&gt;=650,I1833&lt;=749),"Medium Risk",I1833&lt;650,"High Risk")</f>
        <v>High Risk</v>
      </c>
      <c r="N1833" s="4"/>
      <c r="P1833" s="24">
        <v>83.16</v>
      </c>
      <c r="Q1833" s="4" t="str">
        <f t="shared" si="208"/>
        <v>Available</v>
      </c>
      <c r="Y1833" s="26" t="s">
        <v>4054</v>
      </c>
      <c r="Z1833" s="26" t="s">
        <v>12</v>
      </c>
      <c r="AA1833" s="84" t="str">
        <f t="shared" si="203"/>
        <v>Priya Mohanty</v>
      </c>
      <c r="AB1833" s="26">
        <v>87.21</v>
      </c>
      <c r="AG1833" s="26" t="s">
        <v>4054</v>
      </c>
      <c r="AH1833" s="4" t="str">
        <f t="shared" si="204"/>
        <v>01832</v>
      </c>
      <c r="AP1833" s="4"/>
      <c r="AU1833" s="26" t="s">
        <v>1381</v>
      </c>
      <c r="AV1833" s="46" t="str">
        <f t="shared" si="205"/>
        <v>Rejected</v>
      </c>
      <c r="BA1833" s="26" t="s">
        <v>4054</v>
      </c>
      <c r="BB1833" s="71" t="s">
        <v>1226</v>
      </c>
      <c r="BC1833" s="4" t="str">
        <f t="shared" si="206"/>
        <v>Berhampur</v>
      </c>
      <c r="BE1833" s="4"/>
      <c r="BF1833" s="4"/>
      <c r="BG1833" s="26" t="s">
        <v>4054</v>
      </c>
      <c r="BH1833" s="26" t="s">
        <v>12</v>
      </c>
      <c r="BI1833" s="4">
        <f t="shared" si="207"/>
        <v>105.8</v>
      </c>
    </row>
    <row r="1834" spans="9:61">
      <c r="I1834" s="24">
        <v>562</v>
      </c>
      <c r="J1834" s="46" t="str" cm="1">
        <f t="array" ref="J1834">_xlfn.IFS(I1834&gt;=750,"Low Risk",AND(I1834&gt;=650,I1834&lt;=749),"Medium Risk",I1834&lt;650,"High Risk")</f>
        <v>High Risk</v>
      </c>
      <c r="N1834" s="4"/>
      <c r="P1834" s="26">
        <v>87.21</v>
      </c>
      <c r="Q1834" s="4" t="str">
        <f t="shared" si="208"/>
        <v>Available</v>
      </c>
      <c r="Y1834" s="24" t="s">
        <v>4055</v>
      </c>
      <c r="Z1834" s="24" t="s">
        <v>38</v>
      </c>
      <c r="AA1834" s="84" t="str">
        <f t="shared" si="203"/>
        <v>Deepak Mishra</v>
      </c>
      <c r="AB1834" s="24">
        <v>73.069999999999993</v>
      </c>
      <c r="AG1834" s="24" t="s">
        <v>4055</v>
      </c>
      <c r="AH1834" s="4" t="str">
        <f t="shared" si="204"/>
        <v>01833</v>
      </c>
      <c r="AP1834" s="4"/>
      <c r="AU1834" s="24" t="s">
        <v>1377</v>
      </c>
      <c r="AV1834" s="46" t="str">
        <f t="shared" si="205"/>
        <v>Approved</v>
      </c>
      <c r="BA1834" s="24" t="s">
        <v>4055</v>
      </c>
      <c r="BB1834" s="70" t="s">
        <v>155</v>
      </c>
      <c r="BC1834" s="4" t="str">
        <f t="shared" si="206"/>
        <v>Sambalpur</v>
      </c>
      <c r="BE1834" s="4"/>
      <c r="BF1834" s="4"/>
      <c r="BG1834" s="24" t="s">
        <v>4055</v>
      </c>
      <c r="BH1834" s="24" t="s">
        <v>38</v>
      </c>
      <c r="BI1834" s="4">
        <f t="shared" si="207"/>
        <v>144.97999999999999</v>
      </c>
    </row>
    <row r="1835" spans="9:61">
      <c r="I1835" s="26">
        <v>761</v>
      </c>
      <c r="J1835" s="46" t="str" cm="1">
        <f t="array" ref="J1835">_xlfn.IFS(I1835&gt;=750,"Low Risk",AND(I1835&gt;=650,I1835&lt;=749),"Medium Risk",I1835&lt;650,"High Risk")</f>
        <v>Low Risk</v>
      </c>
      <c r="N1835" s="4"/>
      <c r="P1835" s="24">
        <v>73.069999999999993</v>
      </c>
      <c r="Q1835" s="4" t="str">
        <f t="shared" si="208"/>
        <v>Available</v>
      </c>
      <c r="Y1835" s="26" t="s">
        <v>4056</v>
      </c>
      <c r="Z1835" s="26" t="s">
        <v>24</v>
      </c>
      <c r="AA1835" s="84" t="str">
        <f t="shared" si="203"/>
        <v>Bikash Nayak</v>
      </c>
      <c r="AB1835" s="26">
        <v>58.94</v>
      </c>
      <c r="AG1835" s="26" t="s">
        <v>4056</v>
      </c>
      <c r="AH1835" s="4" t="str">
        <f t="shared" si="204"/>
        <v>01834</v>
      </c>
      <c r="AP1835" s="4"/>
      <c r="AU1835" s="26" t="s">
        <v>1377</v>
      </c>
      <c r="AV1835" s="46" t="str">
        <f t="shared" si="205"/>
        <v>Approved</v>
      </c>
      <c r="BA1835" s="26" t="s">
        <v>4056</v>
      </c>
      <c r="BB1835" s="71" t="s">
        <v>1098</v>
      </c>
      <c r="BC1835" s="4" t="str">
        <f t="shared" si="206"/>
        <v>Puri</v>
      </c>
      <c r="BE1835" s="4"/>
      <c r="BF1835" s="4"/>
      <c r="BG1835" s="26" t="s">
        <v>4056</v>
      </c>
      <c r="BH1835" s="26" t="s">
        <v>24</v>
      </c>
      <c r="BI1835" s="4">
        <f t="shared" si="207"/>
        <v>190.31</v>
      </c>
    </row>
    <row r="1836" spans="9:61">
      <c r="I1836" s="24">
        <v>780</v>
      </c>
      <c r="J1836" s="46" t="str" cm="1">
        <f t="array" ref="J1836">_xlfn.IFS(I1836&gt;=750,"Low Risk",AND(I1836&gt;=650,I1836&lt;=749),"Medium Risk",I1836&lt;650,"High Risk")</f>
        <v>Low Risk</v>
      </c>
      <c r="N1836" s="4"/>
      <c r="P1836" s="26">
        <v>58.94</v>
      </c>
      <c r="Q1836" s="4" t="str">
        <f t="shared" si="208"/>
        <v>Available</v>
      </c>
      <c r="Y1836" s="24" t="s">
        <v>4057</v>
      </c>
      <c r="Z1836" s="24" t="s">
        <v>28</v>
      </c>
      <c r="AA1836" s="84" t="str">
        <f t="shared" si="203"/>
        <v>Sunita Sahu</v>
      </c>
      <c r="AB1836" s="24">
        <v>59.97</v>
      </c>
      <c r="AG1836" s="24" t="s">
        <v>4057</v>
      </c>
      <c r="AH1836" s="4" t="str">
        <f t="shared" si="204"/>
        <v>01835</v>
      </c>
      <c r="AP1836" s="4"/>
      <c r="AU1836" s="24" t="s">
        <v>1426</v>
      </c>
      <c r="AV1836" s="46" t="str">
        <f t="shared" si="205"/>
        <v>Under Review</v>
      </c>
      <c r="BA1836" s="24" t="s">
        <v>4057</v>
      </c>
      <c r="BB1836" s="70" t="s">
        <v>423</v>
      </c>
      <c r="BC1836" s="4" t="str">
        <f t="shared" si="206"/>
        <v>Angul</v>
      </c>
      <c r="BE1836" s="4"/>
      <c r="BF1836" s="4"/>
      <c r="BG1836" s="24" t="s">
        <v>4057</v>
      </c>
      <c r="BH1836" s="24" t="s">
        <v>28</v>
      </c>
      <c r="BI1836" s="4">
        <f t="shared" si="207"/>
        <v>162.30000000000001</v>
      </c>
    </row>
    <row r="1837" spans="9:61">
      <c r="I1837" s="26">
        <v>610</v>
      </c>
      <c r="J1837" s="46" t="str" cm="1">
        <f t="array" ref="J1837">_xlfn.IFS(I1837&gt;=750,"Low Risk",AND(I1837&gt;=650,I1837&lt;=749),"Medium Risk",I1837&lt;650,"High Risk")</f>
        <v>High Risk</v>
      </c>
      <c r="N1837" s="4"/>
      <c r="P1837" s="24">
        <v>59.97</v>
      </c>
      <c r="Q1837" s="4" t="str">
        <f t="shared" si="208"/>
        <v>Available</v>
      </c>
      <c r="Y1837" s="26" t="s">
        <v>4058</v>
      </c>
      <c r="Z1837" s="26" t="s">
        <v>16</v>
      </c>
      <c r="AA1837" s="84" t="str">
        <f t="shared" si="203"/>
        <v>Suresh Panda</v>
      </c>
      <c r="AB1837" s="26">
        <v>77.819999999999993</v>
      </c>
      <c r="AG1837" s="26" t="s">
        <v>4058</v>
      </c>
      <c r="AH1837" s="4" t="str">
        <f t="shared" si="204"/>
        <v>01836</v>
      </c>
      <c r="AP1837" s="4"/>
      <c r="AU1837" s="26" t="s">
        <v>1426</v>
      </c>
      <c r="AV1837" s="46" t="str">
        <f t="shared" si="205"/>
        <v>Under Review</v>
      </c>
      <c r="BA1837" s="26" t="s">
        <v>4058</v>
      </c>
      <c r="BB1837" s="71" t="s">
        <v>1041</v>
      </c>
      <c r="BC1837" s="4" t="str">
        <f t="shared" si="206"/>
        <v>Jharsuguda</v>
      </c>
      <c r="BE1837" s="4"/>
      <c r="BF1837" s="4"/>
      <c r="BG1837" s="26" t="s">
        <v>4058</v>
      </c>
      <c r="BH1837" s="26" t="s">
        <v>16</v>
      </c>
      <c r="BI1837" s="4">
        <f t="shared" si="207"/>
        <v>197.62</v>
      </c>
    </row>
    <row r="1838" spans="9:61">
      <c r="I1838" s="24">
        <v>768</v>
      </c>
      <c r="J1838" s="46" t="str" cm="1">
        <f t="array" ref="J1838">_xlfn.IFS(I1838&gt;=750,"Low Risk",AND(I1838&gt;=650,I1838&lt;=749),"Medium Risk",I1838&lt;650,"High Risk")</f>
        <v>Low Risk</v>
      </c>
      <c r="N1838" s="4"/>
      <c r="P1838" s="26">
        <v>77.819999999999993</v>
      </c>
      <c r="Q1838" s="4" t="str">
        <f t="shared" si="208"/>
        <v>Available</v>
      </c>
      <c r="Y1838" s="24" t="s">
        <v>4059</v>
      </c>
      <c r="Z1838" s="24" t="s">
        <v>12</v>
      </c>
      <c r="AA1838" s="84" t="str">
        <f t="shared" si="203"/>
        <v>Priya Mohanty</v>
      </c>
      <c r="AB1838" s="24">
        <v>45.29</v>
      </c>
      <c r="AG1838" s="24" t="s">
        <v>4059</v>
      </c>
      <c r="AH1838" s="4" t="str">
        <f t="shared" si="204"/>
        <v>01837</v>
      </c>
      <c r="AP1838" s="4"/>
      <c r="AU1838" s="24" t="s">
        <v>1377</v>
      </c>
      <c r="AV1838" s="46" t="str">
        <f t="shared" si="205"/>
        <v>Approved</v>
      </c>
      <c r="BA1838" s="24" t="s">
        <v>4059</v>
      </c>
      <c r="BB1838" s="70" t="s">
        <v>1035</v>
      </c>
      <c r="BC1838" s="4" t="str">
        <f t="shared" si="206"/>
        <v>Balasore</v>
      </c>
      <c r="BE1838" s="4"/>
      <c r="BF1838" s="4"/>
      <c r="BG1838" s="24" t="s">
        <v>4059</v>
      </c>
      <c r="BH1838" s="24" t="s">
        <v>12</v>
      </c>
      <c r="BI1838" s="4">
        <f t="shared" si="207"/>
        <v>105.8</v>
      </c>
    </row>
    <row r="1839" spans="9:61">
      <c r="I1839" s="26">
        <v>773</v>
      </c>
      <c r="J1839" s="46" t="str" cm="1">
        <f t="array" ref="J1839">_xlfn.IFS(I1839&gt;=750,"Low Risk",AND(I1839&gt;=650,I1839&lt;=749),"Medium Risk",I1839&lt;650,"High Risk")</f>
        <v>Low Risk</v>
      </c>
      <c r="N1839" s="4"/>
      <c r="P1839" s="24">
        <v>45.29</v>
      </c>
      <c r="Q1839" s="4" t="str">
        <f t="shared" si="208"/>
        <v>Available</v>
      </c>
      <c r="Y1839" s="26" t="s">
        <v>4061</v>
      </c>
      <c r="Z1839" s="26" t="s">
        <v>28</v>
      </c>
      <c r="AA1839" s="84" t="str">
        <f t="shared" si="203"/>
        <v>Sunita Sahu</v>
      </c>
      <c r="AB1839" s="26">
        <v>55.19</v>
      </c>
      <c r="AG1839" s="26" t="s">
        <v>4061</v>
      </c>
      <c r="AH1839" s="4" t="str">
        <f t="shared" si="204"/>
        <v>01838</v>
      </c>
      <c r="AP1839" s="4"/>
      <c r="AU1839" s="26" t="s">
        <v>1377</v>
      </c>
      <c r="AV1839" s="46" t="str">
        <f t="shared" si="205"/>
        <v>Approved</v>
      </c>
      <c r="BA1839" s="26" t="s">
        <v>4061</v>
      </c>
      <c r="BB1839" s="71" t="s">
        <v>1234</v>
      </c>
      <c r="BC1839" s="4" t="str">
        <f t="shared" si="206"/>
        <v>Bhubaneswar</v>
      </c>
      <c r="BE1839" s="4"/>
      <c r="BF1839" s="4"/>
      <c r="BG1839" s="26" t="s">
        <v>4061</v>
      </c>
      <c r="BH1839" s="26" t="s">
        <v>28</v>
      </c>
      <c r="BI1839" s="4">
        <f t="shared" si="207"/>
        <v>162.30000000000001</v>
      </c>
    </row>
    <row r="1840" spans="9:61">
      <c r="I1840" s="24">
        <v>730</v>
      </c>
      <c r="J1840" s="46" t="str" cm="1">
        <f t="array" ref="J1840">_xlfn.IFS(I1840&gt;=750,"Low Risk",AND(I1840&gt;=650,I1840&lt;=749),"Medium Risk",I1840&lt;650,"High Risk")</f>
        <v>Medium Risk</v>
      </c>
      <c r="N1840" s="4"/>
      <c r="P1840" s="26">
        <v>55.19</v>
      </c>
      <c r="Q1840" s="4" t="str">
        <f t="shared" si="208"/>
        <v>Available</v>
      </c>
      <c r="Y1840" s="24" t="s">
        <v>4063</v>
      </c>
      <c r="Z1840" s="24" t="s">
        <v>35</v>
      </c>
      <c r="AA1840" s="84" t="str">
        <f t="shared" si="203"/>
        <v>Kavita Rath</v>
      </c>
      <c r="AB1840" s="24">
        <v>37.04</v>
      </c>
      <c r="AG1840" s="24" t="s">
        <v>4063</v>
      </c>
      <c r="AH1840" s="4" t="str">
        <f t="shared" si="204"/>
        <v>01839</v>
      </c>
      <c r="AP1840" s="4"/>
      <c r="AU1840" s="24" t="s">
        <v>1377</v>
      </c>
      <c r="AV1840" s="46" t="str">
        <f t="shared" si="205"/>
        <v>Approved</v>
      </c>
      <c r="BA1840" s="24" t="s">
        <v>4063</v>
      </c>
      <c r="BB1840" s="70" t="s">
        <v>672</v>
      </c>
      <c r="BC1840" s="4" t="str">
        <f t="shared" si="206"/>
        <v>Bhubaneswar</v>
      </c>
      <c r="BE1840" s="4"/>
      <c r="BF1840" s="4"/>
      <c r="BG1840" s="24" t="s">
        <v>4063</v>
      </c>
      <c r="BH1840" s="24" t="s">
        <v>35</v>
      </c>
      <c r="BI1840" s="4">
        <f t="shared" si="207"/>
        <v>103.83</v>
      </c>
    </row>
    <row r="1841" spans="9:61">
      <c r="I1841" s="26">
        <v>607</v>
      </c>
      <c r="J1841" s="46" t="str" cm="1">
        <f t="array" ref="J1841">_xlfn.IFS(I1841&gt;=750,"Low Risk",AND(I1841&gt;=650,I1841&lt;=749),"Medium Risk",I1841&lt;650,"High Risk")</f>
        <v>High Risk</v>
      </c>
      <c r="N1841" s="4"/>
      <c r="P1841" s="24">
        <v>37.04</v>
      </c>
      <c r="Q1841" s="4" t="str">
        <f t="shared" si="208"/>
        <v>Available</v>
      </c>
      <c r="Y1841" s="26" t="s">
        <v>4064</v>
      </c>
      <c r="Z1841" s="26" t="s">
        <v>16</v>
      </c>
      <c r="AA1841" s="84" t="str">
        <f t="shared" si="203"/>
        <v>Suresh Panda</v>
      </c>
      <c r="AB1841" s="26">
        <v>68.27</v>
      </c>
      <c r="AG1841" s="26" t="s">
        <v>4064</v>
      </c>
      <c r="AH1841" s="4" t="str">
        <f t="shared" si="204"/>
        <v>01840</v>
      </c>
      <c r="AP1841" s="4"/>
      <c r="AU1841" s="26" t="s">
        <v>1381</v>
      </c>
      <c r="AV1841" s="46" t="str">
        <f t="shared" si="205"/>
        <v>Rejected</v>
      </c>
      <c r="BA1841" s="26" t="s">
        <v>4064</v>
      </c>
      <c r="BB1841" s="71" t="s">
        <v>1121</v>
      </c>
      <c r="BC1841" s="4" t="str">
        <f t="shared" si="206"/>
        <v>Cuttack</v>
      </c>
      <c r="BE1841" s="4"/>
      <c r="BF1841" s="4"/>
      <c r="BG1841" s="26" t="s">
        <v>4064</v>
      </c>
      <c r="BH1841" s="26" t="s">
        <v>16</v>
      </c>
      <c r="BI1841" s="4">
        <f t="shared" si="207"/>
        <v>197.62</v>
      </c>
    </row>
    <row r="1842" spans="9:61">
      <c r="I1842" s="24">
        <v>854</v>
      </c>
      <c r="J1842" s="46" t="str" cm="1">
        <f t="array" ref="J1842">_xlfn.IFS(I1842&gt;=750,"Low Risk",AND(I1842&gt;=650,I1842&lt;=749),"Medium Risk",I1842&lt;650,"High Risk")</f>
        <v>Low Risk</v>
      </c>
      <c r="N1842" s="4"/>
      <c r="P1842" s="26">
        <v>68.27</v>
      </c>
      <c r="Q1842" s="4" t="str">
        <f t="shared" si="208"/>
        <v>Available</v>
      </c>
      <c r="Y1842" s="24" t="s">
        <v>4065</v>
      </c>
      <c r="Z1842" s="24" t="s">
        <v>7</v>
      </c>
      <c r="AA1842" s="84" t="str">
        <f t="shared" si="203"/>
        <v>Rajesh Kumar</v>
      </c>
      <c r="AB1842" s="24">
        <v>96.08</v>
      </c>
      <c r="AG1842" s="24" t="s">
        <v>4065</v>
      </c>
      <c r="AH1842" s="4" t="str">
        <f t="shared" si="204"/>
        <v>01841</v>
      </c>
      <c r="AP1842" s="4"/>
      <c r="AU1842" s="24" t="s">
        <v>1426</v>
      </c>
      <c r="AV1842" s="46" t="str">
        <f t="shared" si="205"/>
        <v>Under Review</v>
      </c>
      <c r="BA1842" s="24" t="s">
        <v>4065</v>
      </c>
      <c r="BB1842" s="70" t="s">
        <v>1168</v>
      </c>
      <c r="BC1842" s="4" t="str">
        <f t="shared" si="206"/>
        <v>Sambalpur</v>
      </c>
      <c r="BE1842" s="4"/>
      <c r="BF1842" s="4"/>
      <c r="BG1842" s="24" t="s">
        <v>4065</v>
      </c>
      <c r="BH1842" s="24" t="s">
        <v>7</v>
      </c>
      <c r="BI1842" s="4">
        <f t="shared" si="207"/>
        <v>209.86</v>
      </c>
    </row>
    <row r="1843" spans="9:61">
      <c r="I1843" s="26">
        <v>880</v>
      </c>
      <c r="J1843" s="46" t="str" cm="1">
        <f t="array" ref="J1843">_xlfn.IFS(I1843&gt;=750,"Low Risk",AND(I1843&gt;=650,I1843&lt;=749),"Medium Risk",I1843&lt;650,"High Risk")</f>
        <v>Low Risk</v>
      </c>
      <c r="N1843" s="4"/>
      <c r="P1843" s="24">
        <v>96.08</v>
      </c>
      <c r="Q1843" s="4" t="str">
        <f t="shared" si="208"/>
        <v>Available</v>
      </c>
      <c r="Y1843" s="26" t="s">
        <v>4066</v>
      </c>
      <c r="Z1843" s="26" t="s">
        <v>38</v>
      </c>
      <c r="AA1843" s="84" t="str">
        <f t="shared" si="203"/>
        <v>Deepak Mishra</v>
      </c>
      <c r="AB1843" s="26">
        <v>79.64</v>
      </c>
      <c r="AG1843" s="26" t="s">
        <v>4066</v>
      </c>
      <c r="AH1843" s="4" t="str">
        <f t="shared" si="204"/>
        <v>01842</v>
      </c>
      <c r="AP1843" s="4"/>
      <c r="AU1843" s="26" t="s">
        <v>1377</v>
      </c>
      <c r="AV1843" s="46" t="str">
        <f t="shared" si="205"/>
        <v>Approved</v>
      </c>
      <c r="BA1843" s="26" t="s">
        <v>4066</v>
      </c>
      <c r="BB1843" s="71" t="s">
        <v>677</v>
      </c>
      <c r="BC1843" s="4" t="str">
        <f t="shared" si="206"/>
        <v>Jharsuguda</v>
      </c>
      <c r="BE1843" s="4"/>
      <c r="BF1843" s="4"/>
      <c r="BG1843" s="26" t="s">
        <v>4066</v>
      </c>
      <c r="BH1843" s="26" t="s">
        <v>38</v>
      </c>
      <c r="BI1843" s="4">
        <f t="shared" si="207"/>
        <v>144.97999999999999</v>
      </c>
    </row>
    <row r="1844" spans="9:61">
      <c r="I1844" s="24">
        <v>576</v>
      </c>
      <c r="J1844" s="46" t="str" cm="1">
        <f t="array" ref="J1844">_xlfn.IFS(I1844&gt;=750,"Low Risk",AND(I1844&gt;=650,I1844&lt;=749),"Medium Risk",I1844&lt;650,"High Risk")</f>
        <v>High Risk</v>
      </c>
      <c r="N1844" s="4"/>
      <c r="P1844" s="26">
        <v>79.64</v>
      </c>
      <c r="Q1844" s="4" t="str">
        <f t="shared" si="208"/>
        <v>Available</v>
      </c>
      <c r="Y1844" s="24" t="s">
        <v>4067</v>
      </c>
      <c r="Z1844" s="24" t="s">
        <v>41</v>
      </c>
      <c r="AA1844" s="84" t="str">
        <f t="shared" si="203"/>
        <v>Pooja Tripathi</v>
      </c>
      <c r="AB1844" s="24">
        <v>42.32</v>
      </c>
      <c r="AG1844" s="24" t="s">
        <v>4067</v>
      </c>
      <c r="AH1844" s="4" t="str">
        <f t="shared" si="204"/>
        <v>01843</v>
      </c>
      <c r="AP1844" s="4"/>
      <c r="AU1844" s="24" t="s">
        <v>1426</v>
      </c>
      <c r="AV1844" s="46" t="str">
        <f t="shared" si="205"/>
        <v>Under Review</v>
      </c>
      <c r="BA1844" s="24" t="s">
        <v>4067</v>
      </c>
      <c r="BB1844" s="70" t="s">
        <v>513</v>
      </c>
      <c r="BC1844" s="4" t="str">
        <f t="shared" si="206"/>
        <v>Angul</v>
      </c>
      <c r="BE1844" s="4"/>
      <c r="BF1844" s="4"/>
      <c r="BG1844" s="24" t="s">
        <v>4067</v>
      </c>
      <c r="BH1844" s="24" t="s">
        <v>41</v>
      </c>
      <c r="BI1844" s="4">
        <f t="shared" si="207"/>
        <v>251.78</v>
      </c>
    </row>
    <row r="1845" spans="9:61">
      <c r="I1845" s="26">
        <v>886</v>
      </c>
      <c r="J1845" s="46" t="str" cm="1">
        <f t="array" ref="J1845">_xlfn.IFS(I1845&gt;=750,"Low Risk",AND(I1845&gt;=650,I1845&lt;=749),"Medium Risk",I1845&lt;650,"High Risk")</f>
        <v>Low Risk</v>
      </c>
      <c r="N1845" s="4"/>
      <c r="P1845" s="24">
        <v>42.32</v>
      </c>
      <c r="Q1845" s="4" t="str">
        <f t="shared" si="208"/>
        <v>Available</v>
      </c>
      <c r="Y1845" s="26" t="s">
        <v>4068</v>
      </c>
      <c r="Z1845" s="26" t="s">
        <v>41</v>
      </c>
      <c r="AA1845" s="84" t="str">
        <f t="shared" si="203"/>
        <v>Pooja Tripathi</v>
      </c>
      <c r="AB1845" s="26">
        <v>23.08</v>
      </c>
      <c r="AG1845" s="26" t="s">
        <v>4068</v>
      </c>
      <c r="AH1845" s="4" t="str">
        <f t="shared" si="204"/>
        <v>01844</v>
      </c>
      <c r="AP1845" s="4"/>
      <c r="AU1845" s="26" t="s">
        <v>1381</v>
      </c>
      <c r="AV1845" s="46" t="str">
        <f t="shared" si="205"/>
        <v>Rejected</v>
      </c>
      <c r="BA1845" s="26" t="s">
        <v>4068</v>
      </c>
      <c r="BB1845" s="71" t="s">
        <v>1049</v>
      </c>
      <c r="BC1845" s="4" t="str">
        <f t="shared" si="206"/>
        <v>Jharsuguda</v>
      </c>
      <c r="BE1845" s="4"/>
      <c r="BF1845" s="4"/>
      <c r="BG1845" s="26" t="s">
        <v>4068</v>
      </c>
      <c r="BH1845" s="26" t="s">
        <v>41</v>
      </c>
      <c r="BI1845" s="4">
        <f t="shared" si="207"/>
        <v>251.78</v>
      </c>
    </row>
    <row r="1846" spans="9:61">
      <c r="I1846" s="24">
        <v>681</v>
      </c>
      <c r="J1846" s="46" t="str" cm="1">
        <f t="array" ref="J1846">_xlfn.IFS(I1846&gt;=750,"Low Risk",AND(I1846&gt;=650,I1846&lt;=749),"Medium Risk",I1846&lt;650,"High Risk")</f>
        <v>Medium Risk</v>
      </c>
      <c r="N1846" s="4"/>
      <c r="P1846" s="26">
        <v>23.08</v>
      </c>
      <c r="Q1846" s="4" t="str">
        <f t="shared" si="208"/>
        <v>Available</v>
      </c>
      <c r="Y1846" s="24" t="s">
        <v>4069</v>
      </c>
      <c r="Z1846" s="24" t="s">
        <v>38</v>
      </c>
      <c r="AA1846" s="84" t="str">
        <f t="shared" si="203"/>
        <v>Deepak Mishra</v>
      </c>
      <c r="AB1846" s="24">
        <v>64.98</v>
      </c>
      <c r="AG1846" s="24" t="s">
        <v>4069</v>
      </c>
      <c r="AH1846" s="4" t="str">
        <f t="shared" si="204"/>
        <v>01845</v>
      </c>
      <c r="AP1846" s="4"/>
      <c r="AU1846" s="24" t="s">
        <v>1377</v>
      </c>
      <c r="AV1846" s="46" t="str">
        <f t="shared" si="205"/>
        <v>Approved</v>
      </c>
      <c r="BA1846" s="24" t="s">
        <v>4069</v>
      </c>
      <c r="BB1846" s="70" t="s">
        <v>1340</v>
      </c>
      <c r="BC1846" s="4" t="str">
        <f t="shared" si="206"/>
        <v>Angul</v>
      </c>
      <c r="BE1846" s="4"/>
      <c r="BF1846" s="4"/>
      <c r="BG1846" s="24" t="s">
        <v>4069</v>
      </c>
      <c r="BH1846" s="24" t="s">
        <v>38</v>
      </c>
      <c r="BI1846" s="4">
        <f t="shared" si="207"/>
        <v>144.97999999999999</v>
      </c>
    </row>
    <row r="1847" spans="9:61">
      <c r="I1847" s="26">
        <v>737</v>
      </c>
      <c r="J1847" s="46" t="str" cm="1">
        <f t="array" ref="J1847">_xlfn.IFS(I1847&gt;=750,"Low Risk",AND(I1847&gt;=650,I1847&lt;=749),"Medium Risk",I1847&lt;650,"High Risk")</f>
        <v>Medium Risk</v>
      </c>
      <c r="N1847" s="4"/>
      <c r="P1847" s="24">
        <v>64.98</v>
      </c>
      <c r="Q1847" s="4" t="str">
        <f t="shared" si="208"/>
        <v>Available</v>
      </c>
      <c r="Y1847" s="26" t="s">
        <v>4070</v>
      </c>
      <c r="Z1847" s="26" t="s">
        <v>32</v>
      </c>
      <c r="AA1847" s="84" t="str">
        <f t="shared" si="203"/>
        <v>Ramesh Behera</v>
      </c>
      <c r="AB1847" s="26">
        <v>61.5</v>
      </c>
      <c r="AG1847" s="26" t="s">
        <v>4070</v>
      </c>
      <c r="AH1847" s="4" t="str">
        <f t="shared" si="204"/>
        <v>01846</v>
      </c>
      <c r="AP1847" s="4"/>
      <c r="AU1847" s="26" t="s">
        <v>1377</v>
      </c>
      <c r="AV1847" s="46" t="str">
        <f t="shared" si="205"/>
        <v>Approved</v>
      </c>
      <c r="BA1847" s="26" t="s">
        <v>4070</v>
      </c>
      <c r="BB1847" s="71" t="s">
        <v>315</v>
      </c>
      <c r="BC1847" s="4" t="str">
        <f t="shared" si="206"/>
        <v>Berhampur</v>
      </c>
      <c r="BE1847" s="4"/>
      <c r="BF1847" s="4"/>
      <c r="BG1847" s="26" t="s">
        <v>4070</v>
      </c>
      <c r="BH1847" s="26" t="s">
        <v>32</v>
      </c>
      <c r="BI1847" s="4">
        <f t="shared" si="207"/>
        <v>224.53</v>
      </c>
    </row>
    <row r="1848" spans="9:61">
      <c r="I1848" s="24">
        <v>649</v>
      </c>
      <c r="J1848" s="46" t="str" cm="1">
        <f t="array" ref="J1848">_xlfn.IFS(I1848&gt;=750,"Low Risk",AND(I1848&gt;=650,I1848&lt;=749),"Medium Risk",I1848&lt;650,"High Risk")</f>
        <v>High Risk</v>
      </c>
      <c r="N1848" s="4"/>
      <c r="P1848" s="26">
        <v>61.5</v>
      </c>
      <c r="Q1848" s="4" t="str">
        <f t="shared" si="208"/>
        <v>Available</v>
      </c>
      <c r="Y1848" s="24" t="s">
        <v>4071</v>
      </c>
      <c r="Z1848" s="24" t="s">
        <v>20</v>
      </c>
      <c r="AA1848" s="84" t="str">
        <f t="shared" si="203"/>
        <v>Anita Das</v>
      </c>
      <c r="AB1848" s="24">
        <v>45.31</v>
      </c>
      <c r="AG1848" s="24" t="s">
        <v>4071</v>
      </c>
      <c r="AH1848" s="4" t="str">
        <f t="shared" si="204"/>
        <v>01847</v>
      </c>
      <c r="AP1848" s="4"/>
      <c r="AU1848" s="24" t="s">
        <v>1377</v>
      </c>
      <c r="AV1848" s="46" t="str">
        <f t="shared" si="205"/>
        <v>Approved</v>
      </c>
      <c r="BA1848" s="24" t="s">
        <v>4071</v>
      </c>
      <c r="BB1848" s="70" t="s">
        <v>990</v>
      </c>
      <c r="BC1848" s="4" t="str">
        <f t="shared" si="206"/>
        <v>Balasore</v>
      </c>
      <c r="BE1848" s="4"/>
      <c r="BF1848" s="4"/>
      <c r="BG1848" s="24" t="s">
        <v>4071</v>
      </c>
      <c r="BH1848" s="24" t="s">
        <v>20</v>
      </c>
      <c r="BI1848" s="4">
        <f t="shared" si="207"/>
        <v>104.66</v>
      </c>
    </row>
    <row r="1849" spans="9:61">
      <c r="I1849" s="26">
        <v>722</v>
      </c>
      <c r="J1849" s="46" t="str" cm="1">
        <f t="array" ref="J1849">_xlfn.IFS(I1849&gt;=750,"Low Risk",AND(I1849&gt;=650,I1849&lt;=749),"Medium Risk",I1849&lt;650,"High Risk")</f>
        <v>Medium Risk</v>
      </c>
      <c r="N1849" s="4"/>
      <c r="P1849" s="24">
        <v>45.31</v>
      </c>
      <c r="Q1849" s="4" t="str">
        <f t="shared" si="208"/>
        <v>Available</v>
      </c>
      <c r="Y1849" s="26" t="s">
        <v>4072</v>
      </c>
      <c r="Z1849" s="26" t="s">
        <v>32</v>
      </c>
      <c r="AA1849" s="84" t="str">
        <f t="shared" si="203"/>
        <v>Ramesh Behera</v>
      </c>
      <c r="AB1849" s="26">
        <v>25.6</v>
      </c>
      <c r="AG1849" s="26" t="s">
        <v>4072</v>
      </c>
      <c r="AH1849" s="4" t="str">
        <f t="shared" si="204"/>
        <v>01848</v>
      </c>
      <c r="AP1849" s="4"/>
      <c r="AU1849" s="26" t="s">
        <v>1386</v>
      </c>
      <c r="AV1849" s="46" t="str">
        <f t="shared" si="205"/>
        <v>Rejected</v>
      </c>
      <c r="BA1849" s="26" t="s">
        <v>4072</v>
      </c>
      <c r="BB1849" s="71" t="s">
        <v>223</v>
      </c>
      <c r="BC1849" s="4" t="str">
        <f t="shared" si="206"/>
        <v>Berhampur</v>
      </c>
      <c r="BE1849" s="4"/>
      <c r="BF1849" s="4"/>
      <c r="BG1849" s="26" t="s">
        <v>4072</v>
      </c>
      <c r="BH1849" s="26" t="s">
        <v>32</v>
      </c>
      <c r="BI1849" s="4">
        <f t="shared" si="207"/>
        <v>224.53</v>
      </c>
    </row>
    <row r="1850" spans="9:61">
      <c r="I1850" s="24">
        <v>745</v>
      </c>
      <c r="J1850" s="46" t="str" cm="1">
        <f t="array" ref="J1850">_xlfn.IFS(I1850&gt;=750,"Low Risk",AND(I1850&gt;=650,I1850&lt;=749),"Medium Risk",I1850&lt;650,"High Risk")</f>
        <v>Medium Risk</v>
      </c>
      <c r="N1850" s="4"/>
      <c r="P1850" s="26">
        <v>25.6</v>
      </c>
      <c r="Q1850" s="4" t="str">
        <f t="shared" si="208"/>
        <v>Available</v>
      </c>
      <c r="Y1850" s="24" t="s">
        <v>4073</v>
      </c>
      <c r="Z1850" s="24" t="s">
        <v>32</v>
      </c>
      <c r="AA1850" s="84" t="str">
        <f t="shared" si="203"/>
        <v>Ramesh Behera</v>
      </c>
      <c r="AB1850" s="24">
        <v>28.53</v>
      </c>
      <c r="AG1850" s="24" t="s">
        <v>4073</v>
      </c>
      <c r="AH1850" s="4" t="str">
        <f t="shared" si="204"/>
        <v>01849</v>
      </c>
      <c r="AP1850" s="4"/>
      <c r="AU1850" s="24" t="s">
        <v>1377</v>
      </c>
      <c r="AV1850" s="46" t="str">
        <f t="shared" si="205"/>
        <v>Approved</v>
      </c>
      <c r="BA1850" s="24" t="s">
        <v>4073</v>
      </c>
      <c r="BB1850" s="70" t="s">
        <v>1075</v>
      </c>
      <c r="BC1850" s="4" t="str">
        <f t="shared" si="206"/>
        <v>Jharsuguda</v>
      </c>
      <c r="BE1850" s="4"/>
      <c r="BF1850" s="4"/>
      <c r="BG1850" s="24" t="s">
        <v>4073</v>
      </c>
      <c r="BH1850" s="24" t="s">
        <v>32</v>
      </c>
      <c r="BI1850" s="4">
        <f t="shared" si="207"/>
        <v>224.53</v>
      </c>
    </row>
    <row r="1851" spans="9:61">
      <c r="I1851" s="26">
        <v>684</v>
      </c>
      <c r="J1851" s="46" t="str" cm="1">
        <f t="array" ref="J1851">_xlfn.IFS(I1851&gt;=750,"Low Risk",AND(I1851&gt;=650,I1851&lt;=749),"Medium Risk",I1851&lt;650,"High Risk")</f>
        <v>Medium Risk</v>
      </c>
      <c r="N1851" s="4"/>
      <c r="P1851" s="24">
        <v>28.53</v>
      </c>
      <c r="Q1851" s="4" t="str">
        <f t="shared" si="208"/>
        <v>Available</v>
      </c>
      <c r="Y1851" s="26" t="s">
        <v>4074</v>
      </c>
      <c r="Z1851" s="26" t="s">
        <v>32</v>
      </c>
      <c r="AA1851" s="84" t="str">
        <f t="shared" si="203"/>
        <v>Ramesh Behera</v>
      </c>
      <c r="AB1851" s="26">
        <v>59.79</v>
      </c>
      <c r="AG1851" s="26" t="s">
        <v>4074</v>
      </c>
      <c r="AH1851" s="4" t="str">
        <f t="shared" si="204"/>
        <v>01850</v>
      </c>
      <c r="AP1851" s="4"/>
      <c r="AU1851" s="26" t="s">
        <v>1377</v>
      </c>
      <c r="AV1851" s="46" t="str">
        <f t="shared" si="205"/>
        <v>Approved</v>
      </c>
      <c r="BA1851" s="26" t="s">
        <v>4074</v>
      </c>
      <c r="BB1851" s="71" t="s">
        <v>1171</v>
      </c>
      <c r="BC1851" s="4" t="str">
        <f t="shared" si="206"/>
        <v>Rourkela</v>
      </c>
      <c r="BE1851" s="4"/>
      <c r="BF1851" s="4"/>
      <c r="BG1851" s="26" t="s">
        <v>4074</v>
      </c>
      <c r="BH1851" s="26" t="s">
        <v>32</v>
      </c>
      <c r="BI1851" s="4">
        <f t="shared" si="207"/>
        <v>224.53</v>
      </c>
    </row>
    <row r="1852" spans="9:61">
      <c r="I1852" s="24">
        <v>617</v>
      </c>
      <c r="J1852" s="46" t="str" cm="1">
        <f t="array" ref="J1852">_xlfn.IFS(I1852&gt;=750,"Low Risk",AND(I1852&gt;=650,I1852&lt;=749),"Medium Risk",I1852&lt;650,"High Risk")</f>
        <v>High Risk</v>
      </c>
      <c r="N1852" s="4"/>
      <c r="P1852" s="26">
        <v>59.79</v>
      </c>
      <c r="Q1852" s="4" t="str">
        <f t="shared" si="208"/>
        <v>Available</v>
      </c>
      <c r="Y1852" s="24" t="s">
        <v>4075</v>
      </c>
      <c r="Z1852" s="24" t="s">
        <v>12</v>
      </c>
      <c r="AA1852" s="84" t="str">
        <f t="shared" si="203"/>
        <v>Priya Mohanty</v>
      </c>
      <c r="AB1852" s="24">
        <v>81.73</v>
      </c>
      <c r="AG1852" s="24" t="s">
        <v>4075</v>
      </c>
      <c r="AH1852" s="4" t="str">
        <f t="shared" si="204"/>
        <v>01851</v>
      </c>
      <c r="AP1852" s="4"/>
      <c r="AU1852" s="24" t="s">
        <v>1377</v>
      </c>
      <c r="AV1852" s="46" t="str">
        <f t="shared" si="205"/>
        <v>Approved</v>
      </c>
      <c r="BA1852" s="24" t="s">
        <v>4075</v>
      </c>
      <c r="BB1852" s="70" t="s">
        <v>708</v>
      </c>
      <c r="BC1852" s="4" t="str">
        <f t="shared" si="206"/>
        <v>Cuttack</v>
      </c>
      <c r="BE1852" s="4"/>
      <c r="BF1852" s="4"/>
      <c r="BG1852" s="24" t="s">
        <v>4075</v>
      </c>
      <c r="BH1852" s="24" t="s">
        <v>12</v>
      </c>
      <c r="BI1852" s="4">
        <f t="shared" si="207"/>
        <v>105.8</v>
      </c>
    </row>
    <row r="1853" spans="9:61">
      <c r="I1853" s="26">
        <v>565</v>
      </c>
      <c r="J1853" s="46" t="str" cm="1">
        <f t="array" ref="J1853">_xlfn.IFS(I1853&gt;=750,"Low Risk",AND(I1853&gt;=650,I1853&lt;=749),"Medium Risk",I1853&lt;650,"High Risk")</f>
        <v>High Risk</v>
      </c>
      <c r="N1853" s="4"/>
      <c r="P1853" s="24">
        <v>81.73</v>
      </c>
      <c r="Q1853" s="4" t="str">
        <f t="shared" si="208"/>
        <v>Available</v>
      </c>
      <c r="Y1853" s="26" t="s">
        <v>4076</v>
      </c>
      <c r="Z1853" s="26" t="s">
        <v>41</v>
      </c>
      <c r="AA1853" s="84" t="str">
        <f t="shared" si="203"/>
        <v>Pooja Tripathi</v>
      </c>
      <c r="AB1853" s="26">
        <v>63.03</v>
      </c>
      <c r="AG1853" s="26" t="s">
        <v>4076</v>
      </c>
      <c r="AH1853" s="4" t="str">
        <f t="shared" si="204"/>
        <v>01852</v>
      </c>
      <c r="AP1853" s="4"/>
      <c r="AU1853" s="26" t="s">
        <v>1377</v>
      </c>
      <c r="AV1853" s="46" t="str">
        <f t="shared" si="205"/>
        <v>Approved</v>
      </c>
      <c r="BA1853" s="26" t="s">
        <v>4076</v>
      </c>
      <c r="BB1853" s="71" t="s">
        <v>364</v>
      </c>
      <c r="BC1853" s="4" t="str">
        <f t="shared" si="206"/>
        <v>Rourkela</v>
      </c>
      <c r="BE1853" s="4"/>
      <c r="BF1853" s="4"/>
      <c r="BG1853" s="26" t="s">
        <v>4076</v>
      </c>
      <c r="BH1853" s="26" t="s">
        <v>41</v>
      </c>
      <c r="BI1853" s="4">
        <f t="shared" si="207"/>
        <v>251.78</v>
      </c>
    </row>
    <row r="1854" spans="9:61">
      <c r="I1854" s="24">
        <v>742</v>
      </c>
      <c r="J1854" s="46" t="str" cm="1">
        <f t="array" ref="J1854">_xlfn.IFS(I1854&gt;=750,"Low Risk",AND(I1854&gt;=650,I1854&lt;=749),"Medium Risk",I1854&lt;650,"High Risk")</f>
        <v>Medium Risk</v>
      </c>
      <c r="N1854" s="4"/>
      <c r="P1854" s="26">
        <v>63.03</v>
      </c>
      <c r="Q1854" s="4" t="str">
        <f t="shared" si="208"/>
        <v>Available</v>
      </c>
      <c r="Y1854" s="24" t="s">
        <v>4077</v>
      </c>
      <c r="Z1854" s="24" t="s">
        <v>38</v>
      </c>
      <c r="AA1854" s="84" t="str">
        <f t="shared" si="203"/>
        <v>Deepak Mishra</v>
      </c>
      <c r="AB1854" s="24">
        <v>98.65</v>
      </c>
      <c r="AG1854" s="24" t="s">
        <v>4077</v>
      </c>
      <c r="AH1854" s="4" t="str">
        <f t="shared" si="204"/>
        <v>01853</v>
      </c>
      <c r="AP1854" s="4"/>
      <c r="AU1854" s="24" t="s">
        <v>1381</v>
      </c>
      <c r="AV1854" s="46" t="str">
        <f t="shared" si="205"/>
        <v>Rejected</v>
      </c>
      <c r="BA1854" s="24" t="s">
        <v>4077</v>
      </c>
      <c r="BB1854" s="70" t="s">
        <v>1153</v>
      </c>
      <c r="BC1854" s="4" t="str">
        <f t="shared" si="206"/>
        <v>Bhubaneswar</v>
      </c>
      <c r="BE1854" s="4"/>
      <c r="BF1854" s="4"/>
      <c r="BG1854" s="24" t="s">
        <v>4077</v>
      </c>
      <c r="BH1854" s="24" t="s">
        <v>38</v>
      </c>
      <c r="BI1854" s="4">
        <f t="shared" si="207"/>
        <v>144.97999999999999</v>
      </c>
    </row>
    <row r="1855" spans="9:61">
      <c r="I1855" s="26">
        <v>608</v>
      </c>
      <c r="J1855" s="46" t="str" cm="1">
        <f t="array" ref="J1855">_xlfn.IFS(I1855&gt;=750,"Low Risk",AND(I1855&gt;=650,I1855&lt;=749),"Medium Risk",I1855&lt;650,"High Risk")</f>
        <v>High Risk</v>
      </c>
      <c r="N1855" s="4"/>
      <c r="P1855" s="24">
        <v>98.65</v>
      </c>
      <c r="Q1855" s="4" t="str">
        <f t="shared" si="208"/>
        <v>Available</v>
      </c>
      <c r="Y1855" s="26" t="s">
        <v>4079</v>
      </c>
      <c r="Z1855" s="26" t="s">
        <v>7</v>
      </c>
      <c r="AA1855" s="84" t="str">
        <f t="shared" si="203"/>
        <v>Rajesh Kumar</v>
      </c>
      <c r="AB1855" s="26">
        <v>23.81</v>
      </c>
      <c r="AG1855" s="26" t="s">
        <v>4079</v>
      </c>
      <c r="AH1855" s="4" t="str">
        <f t="shared" si="204"/>
        <v>01854</v>
      </c>
      <c r="AP1855" s="4"/>
      <c r="AU1855" s="26" t="s">
        <v>1386</v>
      </c>
      <c r="AV1855" s="46" t="str">
        <f t="shared" si="205"/>
        <v>Rejected</v>
      </c>
      <c r="BA1855" s="26" t="s">
        <v>4079</v>
      </c>
      <c r="BB1855" s="71" t="s">
        <v>1271</v>
      </c>
      <c r="BC1855" s="4" t="str">
        <f t="shared" si="206"/>
        <v>Dhenkanal</v>
      </c>
      <c r="BE1855" s="4"/>
      <c r="BF1855" s="4"/>
      <c r="BG1855" s="26" t="s">
        <v>4079</v>
      </c>
      <c r="BH1855" s="26" t="s">
        <v>7</v>
      </c>
      <c r="BI1855" s="4">
        <f t="shared" si="207"/>
        <v>209.86</v>
      </c>
    </row>
    <row r="1856" spans="9:61">
      <c r="I1856" s="24">
        <v>552</v>
      </c>
      <c r="J1856" s="46" t="str" cm="1">
        <f t="array" ref="J1856">_xlfn.IFS(I1856&gt;=750,"Low Risk",AND(I1856&gt;=650,I1856&lt;=749),"Medium Risk",I1856&lt;650,"High Risk")</f>
        <v>High Risk</v>
      </c>
      <c r="N1856" s="4"/>
      <c r="P1856" s="26">
        <v>23.81</v>
      </c>
      <c r="Q1856" s="4" t="str">
        <f t="shared" si="208"/>
        <v>Available</v>
      </c>
      <c r="Y1856" s="24" t="s">
        <v>4080</v>
      </c>
      <c r="Z1856" s="24" t="s">
        <v>38</v>
      </c>
      <c r="AA1856" s="84" t="str">
        <f t="shared" si="203"/>
        <v>Deepak Mishra</v>
      </c>
      <c r="AB1856" s="24">
        <v>25.22</v>
      </c>
      <c r="AG1856" s="24" t="s">
        <v>4080</v>
      </c>
      <c r="AH1856" s="4" t="str">
        <f t="shared" si="204"/>
        <v>01855</v>
      </c>
      <c r="AP1856" s="4"/>
      <c r="AU1856" s="24" t="s">
        <v>1381</v>
      </c>
      <c r="AV1856" s="46" t="str">
        <f t="shared" si="205"/>
        <v>Rejected</v>
      </c>
      <c r="BA1856" s="24" t="s">
        <v>4080</v>
      </c>
      <c r="BB1856" s="70" t="s">
        <v>1033</v>
      </c>
      <c r="BC1856" s="4" t="str">
        <f t="shared" si="206"/>
        <v>Sambalpur</v>
      </c>
      <c r="BE1856" s="4"/>
      <c r="BF1856" s="4"/>
      <c r="BG1856" s="24" t="s">
        <v>4080</v>
      </c>
      <c r="BH1856" s="24" t="s">
        <v>38</v>
      </c>
      <c r="BI1856" s="4">
        <f t="shared" si="207"/>
        <v>144.97999999999999</v>
      </c>
    </row>
    <row r="1857" spans="9:61">
      <c r="I1857" s="26">
        <v>632</v>
      </c>
      <c r="J1857" s="46" t="str" cm="1">
        <f t="array" ref="J1857">_xlfn.IFS(I1857&gt;=750,"Low Risk",AND(I1857&gt;=650,I1857&lt;=749),"Medium Risk",I1857&lt;650,"High Risk")</f>
        <v>High Risk</v>
      </c>
      <c r="N1857" s="4"/>
      <c r="P1857" s="24">
        <v>25.22</v>
      </c>
      <c r="Q1857" s="4" t="str">
        <f t="shared" si="208"/>
        <v>Available</v>
      </c>
      <c r="Y1857" s="26" t="s">
        <v>4081</v>
      </c>
      <c r="Z1857" s="26" t="s">
        <v>28</v>
      </c>
      <c r="AA1857" s="84" t="str">
        <f t="shared" si="203"/>
        <v>Sunita Sahu</v>
      </c>
      <c r="AB1857" s="26">
        <v>56.6</v>
      </c>
      <c r="AG1857" s="26" t="s">
        <v>4081</v>
      </c>
      <c r="AH1857" s="4" t="str">
        <f t="shared" si="204"/>
        <v>01856</v>
      </c>
      <c r="AP1857" s="4"/>
      <c r="AU1857" s="26" t="s">
        <v>1381</v>
      </c>
      <c r="AV1857" s="46" t="str">
        <f t="shared" si="205"/>
        <v>Rejected</v>
      </c>
      <c r="BA1857" s="26" t="s">
        <v>4081</v>
      </c>
      <c r="BB1857" s="71" t="s">
        <v>1132</v>
      </c>
      <c r="BC1857" s="4" t="str">
        <f t="shared" si="206"/>
        <v>Puri</v>
      </c>
      <c r="BE1857" s="4"/>
      <c r="BF1857" s="4"/>
      <c r="BG1857" s="26" t="s">
        <v>4081</v>
      </c>
      <c r="BH1857" s="26" t="s">
        <v>28</v>
      </c>
      <c r="BI1857" s="4">
        <f t="shared" si="207"/>
        <v>162.30000000000001</v>
      </c>
    </row>
    <row r="1858" spans="9:61">
      <c r="I1858" s="24">
        <v>568</v>
      </c>
      <c r="J1858" s="46" t="str" cm="1">
        <f t="array" ref="J1858">_xlfn.IFS(I1858&gt;=750,"Low Risk",AND(I1858&gt;=650,I1858&lt;=749),"Medium Risk",I1858&lt;650,"High Risk")</f>
        <v>High Risk</v>
      </c>
      <c r="N1858" s="4"/>
      <c r="P1858" s="26">
        <v>56.6</v>
      </c>
      <c r="Q1858" s="4" t="str">
        <f t="shared" si="208"/>
        <v>Available</v>
      </c>
      <c r="Y1858" s="24" t="s">
        <v>4082</v>
      </c>
      <c r="Z1858" s="24" t="s">
        <v>32</v>
      </c>
      <c r="AA1858" s="84" t="str">
        <f t="shared" si="203"/>
        <v>Ramesh Behera</v>
      </c>
      <c r="AB1858" s="24">
        <v>94.12</v>
      </c>
      <c r="AG1858" s="24" t="s">
        <v>4082</v>
      </c>
      <c r="AH1858" s="4" t="str">
        <f t="shared" si="204"/>
        <v>01857</v>
      </c>
      <c r="AP1858" s="4"/>
      <c r="AU1858" s="24" t="s">
        <v>1426</v>
      </c>
      <c r="AV1858" s="46" t="str">
        <f t="shared" si="205"/>
        <v>Under Review</v>
      </c>
      <c r="BA1858" s="24" t="s">
        <v>4082</v>
      </c>
      <c r="BB1858" s="70" t="s">
        <v>747</v>
      </c>
      <c r="BC1858" s="4" t="str">
        <f t="shared" si="206"/>
        <v>Dhenkanal</v>
      </c>
      <c r="BE1858" s="4"/>
      <c r="BF1858" s="4"/>
      <c r="BG1858" s="24" t="s">
        <v>4082</v>
      </c>
      <c r="BH1858" s="24" t="s">
        <v>32</v>
      </c>
      <c r="BI1858" s="4">
        <f t="shared" si="207"/>
        <v>224.53</v>
      </c>
    </row>
    <row r="1859" spans="9:61">
      <c r="I1859" s="26">
        <v>816</v>
      </c>
      <c r="J1859" s="46" t="str" cm="1">
        <f t="array" ref="J1859">_xlfn.IFS(I1859&gt;=750,"Low Risk",AND(I1859&gt;=650,I1859&lt;=749),"Medium Risk",I1859&lt;650,"High Risk")</f>
        <v>Low Risk</v>
      </c>
      <c r="N1859" s="4"/>
      <c r="P1859" s="24">
        <v>94.12</v>
      </c>
      <c r="Q1859" s="4" t="str">
        <f t="shared" si="208"/>
        <v>Available</v>
      </c>
      <c r="Y1859" s="26" t="s">
        <v>4083</v>
      </c>
      <c r="Z1859" s="26" t="s">
        <v>24</v>
      </c>
      <c r="AA1859" s="84" t="str">
        <f t="shared" ref="AA1859:AA1922" si="209">VLOOKUP(Z1859,$W$2:$X$11,2,FALSE)</f>
        <v>Bikash Nayak</v>
      </c>
      <c r="AB1859" s="26">
        <v>7.08</v>
      </c>
      <c r="AG1859" s="26" t="s">
        <v>4083</v>
      </c>
      <c r="AH1859" s="4" t="str">
        <f t="shared" ref="AH1859:AH1922" si="210">RIGHT(AG1859,5)</f>
        <v>01858</v>
      </c>
      <c r="AP1859" s="4"/>
      <c r="AU1859" s="26" t="s">
        <v>1377</v>
      </c>
      <c r="AV1859" s="46" t="str">
        <f t="shared" ref="AV1859:AV1922" si="211">PROPER(TRIM(AU1859))</f>
        <v>Approved</v>
      </c>
      <c r="BA1859" s="26" t="s">
        <v>4083</v>
      </c>
      <c r="BB1859" s="71" t="s">
        <v>1241</v>
      </c>
      <c r="BC1859" s="4" t="str">
        <f t="shared" ref="BC1859:BC1922" si="212">VLOOKUP(BB1859,$AY$2:$AZ$501,2,FALSE)</f>
        <v>Dhenkanal</v>
      </c>
      <c r="BE1859" s="4"/>
      <c r="BF1859" s="4"/>
      <c r="BG1859" s="26" t="s">
        <v>4083</v>
      </c>
      <c r="BH1859" s="26" t="s">
        <v>24</v>
      </c>
      <c r="BI1859" s="4">
        <f t="shared" ref="BI1859:BI1922" si="213">VLOOKUP(BH1859,$BE$2:$BF$11,2,FALSE)</f>
        <v>190.31</v>
      </c>
    </row>
    <row r="1860" spans="9:61">
      <c r="I1860" s="24">
        <v>703</v>
      </c>
      <c r="J1860" s="46" t="str" cm="1">
        <f t="array" ref="J1860">_xlfn.IFS(I1860&gt;=750,"Low Risk",AND(I1860&gt;=650,I1860&lt;=749),"Medium Risk",I1860&lt;650,"High Risk")</f>
        <v>Medium Risk</v>
      </c>
      <c r="N1860" s="4"/>
      <c r="P1860" s="26">
        <v>7.08</v>
      </c>
      <c r="Q1860" s="4" t="str">
        <f t="shared" si="208"/>
        <v>Available</v>
      </c>
      <c r="Y1860" s="24" t="s">
        <v>4084</v>
      </c>
      <c r="Z1860" s="24" t="s">
        <v>41</v>
      </c>
      <c r="AA1860" s="84" t="str">
        <f t="shared" si="209"/>
        <v>Pooja Tripathi</v>
      </c>
      <c r="AB1860" s="24">
        <v>35.409999999999997</v>
      </c>
      <c r="AG1860" s="24" t="s">
        <v>4084</v>
      </c>
      <c r="AH1860" s="4" t="str">
        <f t="shared" si="210"/>
        <v>01859</v>
      </c>
      <c r="AP1860" s="4"/>
      <c r="AU1860" s="24" t="s">
        <v>1386</v>
      </c>
      <c r="AV1860" s="46" t="str">
        <f t="shared" si="211"/>
        <v>Rejected</v>
      </c>
      <c r="BA1860" s="24" t="s">
        <v>4084</v>
      </c>
      <c r="BB1860" s="70" t="s">
        <v>946</v>
      </c>
      <c r="BC1860" s="4" t="str">
        <f t="shared" si="212"/>
        <v>Angul</v>
      </c>
      <c r="BE1860" s="4"/>
      <c r="BF1860" s="4"/>
      <c r="BG1860" s="24" t="s">
        <v>4084</v>
      </c>
      <c r="BH1860" s="24" t="s">
        <v>41</v>
      </c>
      <c r="BI1860" s="4">
        <f t="shared" si="213"/>
        <v>251.78</v>
      </c>
    </row>
    <row r="1861" spans="9:61">
      <c r="I1861" s="26">
        <v>639</v>
      </c>
      <c r="J1861" s="46" t="str" cm="1">
        <f t="array" ref="J1861">_xlfn.IFS(I1861&gt;=750,"Low Risk",AND(I1861&gt;=650,I1861&lt;=749),"Medium Risk",I1861&lt;650,"High Risk")</f>
        <v>High Risk</v>
      </c>
      <c r="N1861" s="4"/>
      <c r="P1861" s="24">
        <v>35.409999999999997</v>
      </c>
      <c r="Q1861" s="4" t="str">
        <f t="shared" si="208"/>
        <v>Available</v>
      </c>
      <c r="Y1861" s="26" t="s">
        <v>4085</v>
      </c>
      <c r="Z1861" s="26" t="s">
        <v>7</v>
      </c>
      <c r="AA1861" s="84" t="str">
        <f t="shared" si="209"/>
        <v>Rajesh Kumar</v>
      </c>
      <c r="AB1861" s="26">
        <v>27.05</v>
      </c>
      <c r="AG1861" s="26" t="s">
        <v>4085</v>
      </c>
      <c r="AH1861" s="4" t="str">
        <f t="shared" si="210"/>
        <v>01860</v>
      </c>
      <c r="AP1861" s="4"/>
      <c r="AU1861" s="26" t="s">
        <v>1377</v>
      </c>
      <c r="AV1861" s="46" t="str">
        <f t="shared" si="211"/>
        <v>Approved</v>
      </c>
      <c r="BA1861" s="26" t="s">
        <v>4085</v>
      </c>
      <c r="BB1861" s="71" t="s">
        <v>538</v>
      </c>
      <c r="BC1861" s="4" t="str">
        <f t="shared" si="212"/>
        <v>Bhubaneswar</v>
      </c>
      <c r="BE1861" s="4"/>
      <c r="BF1861" s="4"/>
      <c r="BG1861" s="26" t="s">
        <v>4085</v>
      </c>
      <c r="BH1861" s="26" t="s">
        <v>7</v>
      </c>
      <c r="BI1861" s="4">
        <f t="shared" si="213"/>
        <v>209.86</v>
      </c>
    </row>
    <row r="1862" spans="9:61">
      <c r="I1862" s="24">
        <v>561</v>
      </c>
      <c r="J1862" s="46" t="str" cm="1">
        <f t="array" ref="J1862">_xlfn.IFS(I1862&gt;=750,"Low Risk",AND(I1862&gt;=650,I1862&lt;=749),"Medium Risk",I1862&lt;650,"High Risk")</f>
        <v>High Risk</v>
      </c>
      <c r="N1862" s="4"/>
      <c r="P1862" s="26">
        <v>27.05</v>
      </c>
      <c r="Q1862" s="4" t="str">
        <f t="shared" ref="Q1862:Q1925" si="214">IF(ISBLANK(P1862),"missing","Available")</f>
        <v>Available</v>
      </c>
      <c r="Y1862" s="24" t="s">
        <v>4086</v>
      </c>
      <c r="Z1862" s="24" t="s">
        <v>7</v>
      </c>
      <c r="AA1862" s="84" t="str">
        <f t="shared" si="209"/>
        <v>Rajesh Kumar</v>
      </c>
      <c r="AB1862" s="24">
        <v>21.24</v>
      </c>
      <c r="AG1862" s="24" t="s">
        <v>4086</v>
      </c>
      <c r="AH1862" s="4" t="str">
        <f t="shared" si="210"/>
        <v>01861</v>
      </c>
      <c r="AP1862" s="4"/>
      <c r="AU1862" s="24" t="s">
        <v>1377</v>
      </c>
      <c r="AV1862" s="46" t="str">
        <f t="shared" si="211"/>
        <v>Approved</v>
      </c>
      <c r="BA1862" s="24" t="s">
        <v>4086</v>
      </c>
      <c r="BB1862" s="70" t="s">
        <v>894</v>
      </c>
      <c r="BC1862" s="4" t="str">
        <f t="shared" si="212"/>
        <v>Balasore</v>
      </c>
      <c r="BE1862" s="4"/>
      <c r="BF1862" s="4"/>
      <c r="BG1862" s="24" t="s">
        <v>4086</v>
      </c>
      <c r="BH1862" s="24" t="s">
        <v>7</v>
      </c>
      <c r="BI1862" s="4">
        <f t="shared" si="213"/>
        <v>209.86</v>
      </c>
    </row>
    <row r="1863" spans="9:61">
      <c r="I1863" s="26">
        <v>742</v>
      </c>
      <c r="J1863" s="46" t="str" cm="1">
        <f t="array" ref="J1863">_xlfn.IFS(I1863&gt;=750,"Low Risk",AND(I1863&gt;=650,I1863&lt;=749),"Medium Risk",I1863&lt;650,"High Risk")</f>
        <v>Medium Risk</v>
      </c>
      <c r="N1863" s="4"/>
      <c r="P1863" s="24">
        <v>21.24</v>
      </c>
      <c r="Q1863" s="4" t="str">
        <f t="shared" si="214"/>
        <v>Available</v>
      </c>
      <c r="Y1863" s="26" t="s">
        <v>4088</v>
      </c>
      <c r="Z1863" s="26" t="s">
        <v>24</v>
      </c>
      <c r="AA1863" s="84" t="str">
        <f t="shared" si="209"/>
        <v>Bikash Nayak</v>
      </c>
      <c r="AB1863" s="26">
        <v>78.069999999999993</v>
      </c>
      <c r="AG1863" s="26" t="s">
        <v>4088</v>
      </c>
      <c r="AH1863" s="4" t="str">
        <f t="shared" si="210"/>
        <v>01862</v>
      </c>
      <c r="AP1863" s="4"/>
      <c r="AU1863" s="26" t="s">
        <v>1377</v>
      </c>
      <c r="AV1863" s="46" t="str">
        <f t="shared" si="211"/>
        <v>Approved</v>
      </c>
      <c r="BA1863" s="26" t="s">
        <v>4088</v>
      </c>
      <c r="BB1863" s="71" t="s">
        <v>814</v>
      </c>
      <c r="BC1863" s="4" t="str">
        <f t="shared" si="212"/>
        <v>Bhubaneswar</v>
      </c>
      <c r="BE1863" s="4"/>
      <c r="BF1863" s="4"/>
      <c r="BG1863" s="26" t="s">
        <v>4088</v>
      </c>
      <c r="BH1863" s="26" t="s">
        <v>24</v>
      </c>
      <c r="BI1863" s="4">
        <f t="shared" si="213"/>
        <v>190.31</v>
      </c>
    </row>
    <row r="1864" spans="9:61">
      <c r="I1864" s="24">
        <v>639</v>
      </c>
      <c r="J1864" s="46" t="str" cm="1">
        <f t="array" ref="J1864">_xlfn.IFS(I1864&gt;=750,"Low Risk",AND(I1864&gt;=650,I1864&lt;=749),"Medium Risk",I1864&lt;650,"High Risk")</f>
        <v>High Risk</v>
      </c>
      <c r="N1864" s="4"/>
      <c r="P1864" s="26">
        <v>78.069999999999993</v>
      </c>
      <c r="Q1864" s="4" t="str">
        <f t="shared" si="214"/>
        <v>Available</v>
      </c>
      <c r="Y1864" s="24" t="s">
        <v>4089</v>
      </c>
      <c r="Z1864" s="24" t="s">
        <v>41</v>
      </c>
      <c r="AA1864" s="84" t="str">
        <f t="shared" si="209"/>
        <v>Pooja Tripathi</v>
      </c>
      <c r="AB1864" s="24">
        <v>95.79</v>
      </c>
      <c r="AG1864" s="24" t="s">
        <v>4089</v>
      </c>
      <c r="AH1864" s="4" t="str">
        <f t="shared" si="210"/>
        <v>01863</v>
      </c>
      <c r="AP1864" s="4"/>
      <c r="AU1864" s="24" t="s">
        <v>1377</v>
      </c>
      <c r="AV1864" s="46" t="str">
        <f t="shared" si="211"/>
        <v>Approved</v>
      </c>
      <c r="BA1864" s="24" t="s">
        <v>4089</v>
      </c>
      <c r="BB1864" s="70" t="s">
        <v>579</v>
      </c>
      <c r="BC1864" s="4" t="str">
        <f t="shared" si="212"/>
        <v>Dhenkanal</v>
      </c>
      <c r="BE1864" s="4"/>
      <c r="BF1864" s="4"/>
      <c r="BG1864" s="24" t="s">
        <v>4089</v>
      </c>
      <c r="BH1864" s="24" t="s">
        <v>41</v>
      </c>
      <c r="BI1864" s="4">
        <f t="shared" si="213"/>
        <v>251.78</v>
      </c>
    </row>
    <row r="1865" spans="9:61">
      <c r="I1865" s="26">
        <v>740</v>
      </c>
      <c r="J1865" s="46" t="str" cm="1">
        <f t="array" ref="J1865">_xlfn.IFS(I1865&gt;=750,"Low Risk",AND(I1865&gt;=650,I1865&lt;=749),"Medium Risk",I1865&lt;650,"High Risk")</f>
        <v>Medium Risk</v>
      </c>
      <c r="N1865" s="4"/>
      <c r="P1865" s="24">
        <v>95.79</v>
      </c>
      <c r="Q1865" s="4" t="str">
        <f t="shared" si="214"/>
        <v>Available</v>
      </c>
      <c r="Y1865" s="26" t="s">
        <v>4090</v>
      </c>
      <c r="Z1865" s="26" t="s">
        <v>28</v>
      </c>
      <c r="AA1865" s="84" t="str">
        <f t="shared" si="209"/>
        <v>Sunita Sahu</v>
      </c>
      <c r="AB1865" s="26">
        <v>43.38</v>
      </c>
      <c r="AG1865" s="26" t="s">
        <v>4090</v>
      </c>
      <c r="AH1865" s="4" t="str">
        <f t="shared" si="210"/>
        <v>01864</v>
      </c>
      <c r="AP1865" s="4"/>
      <c r="AU1865" s="26" t="s">
        <v>1377</v>
      </c>
      <c r="AV1865" s="46" t="str">
        <f t="shared" si="211"/>
        <v>Approved</v>
      </c>
      <c r="BA1865" s="26" t="s">
        <v>4090</v>
      </c>
      <c r="BB1865" s="71" t="s">
        <v>1074</v>
      </c>
      <c r="BC1865" s="4" t="str">
        <f t="shared" si="212"/>
        <v>Angul</v>
      </c>
      <c r="BE1865" s="4"/>
      <c r="BF1865" s="4"/>
      <c r="BG1865" s="26" t="s">
        <v>4090</v>
      </c>
      <c r="BH1865" s="26" t="s">
        <v>28</v>
      </c>
      <c r="BI1865" s="4">
        <f t="shared" si="213"/>
        <v>162.30000000000001</v>
      </c>
    </row>
    <row r="1866" spans="9:61">
      <c r="I1866" s="24">
        <v>818</v>
      </c>
      <c r="J1866" s="46" t="str" cm="1">
        <f t="array" ref="J1866">_xlfn.IFS(I1866&gt;=750,"Low Risk",AND(I1866&gt;=650,I1866&lt;=749),"Medium Risk",I1866&lt;650,"High Risk")</f>
        <v>Low Risk</v>
      </c>
      <c r="N1866" s="4"/>
      <c r="P1866" s="26">
        <v>43.38</v>
      </c>
      <c r="Q1866" s="4" t="str">
        <f t="shared" si="214"/>
        <v>Available</v>
      </c>
      <c r="Y1866" s="24" t="s">
        <v>4091</v>
      </c>
      <c r="Z1866" s="24" t="s">
        <v>35</v>
      </c>
      <c r="AA1866" s="84" t="str">
        <f t="shared" si="209"/>
        <v>Kavita Rath</v>
      </c>
      <c r="AB1866" s="24">
        <v>24.68</v>
      </c>
      <c r="AG1866" s="24" t="s">
        <v>4091</v>
      </c>
      <c r="AH1866" s="4" t="str">
        <f t="shared" si="210"/>
        <v>01865</v>
      </c>
      <c r="AP1866" s="4"/>
      <c r="AU1866" s="24" t="s">
        <v>1426</v>
      </c>
      <c r="AV1866" s="46" t="str">
        <f t="shared" si="211"/>
        <v>Under Review</v>
      </c>
      <c r="BA1866" s="24" t="s">
        <v>4091</v>
      </c>
      <c r="BB1866" s="70" t="s">
        <v>1174</v>
      </c>
      <c r="BC1866" s="4" t="str">
        <f t="shared" si="212"/>
        <v>Dhenkanal</v>
      </c>
      <c r="BE1866" s="4"/>
      <c r="BF1866" s="4"/>
      <c r="BG1866" s="24" t="s">
        <v>4091</v>
      </c>
      <c r="BH1866" s="24" t="s">
        <v>35</v>
      </c>
      <c r="BI1866" s="4">
        <f t="shared" si="213"/>
        <v>103.83</v>
      </c>
    </row>
    <row r="1867" spans="9:61">
      <c r="I1867" s="26">
        <v>639</v>
      </c>
      <c r="J1867" s="46" t="str" cm="1">
        <f t="array" ref="J1867">_xlfn.IFS(I1867&gt;=750,"Low Risk",AND(I1867&gt;=650,I1867&lt;=749),"Medium Risk",I1867&lt;650,"High Risk")</f>
        <v>High Risk</v>
      </c>
      <c r="N1867" s="4"/>
      <c r="P1867" s="24">
        <v>24.68</v>
      </c>
      <c r="Q1867" s="4" t="str">
        <f t="shared" si="214"/>
        <v>Available</v>
      </c>
      <c r="Y1867" s="26" t="s">
        <v>4092</v>
      </c>
      <c r="Z1867" s="26" t="s">
        <v>32</v>
      </c>
      <c r="AA1867" s="84" t="str">
        <f t="shared" si="209"/>
        <v>Ramesh Behera</v>
      </c>
      <c r="AB1867" s="26">
        <v>20.92</v>
      </c>
      <c r="AG1867" s="26" t="s">
        <v>4092</v>
      </c>
      <c r="AH1867" s="4" t="str">
        <f t="shared" si="210"/>
        <v>01866</v>
      </c>
      <c r="AP1867" s="4"/>
      <c r="AU1867" s="26" t="s">
        <v>1377</v>
      </c>
      <c r="AV1867" s="46" t="str">
        <f t="shared" si="211"/>
        <v>Approved</v>
      </c>
      <c r="BA1867" s="26" t="s">
        <v>4092</v>
      </c>
      <c r="BB1867" s="71" t="s">
        <v>579</v>
      </c>
      <c r="BC1867" s="4" t="str">
        <f t="shared" si="212"/>
        <v>Dhenkanal</v>
      </c>
      <c r="BE1867" s="4"/>
      <c r="BF1867" s="4"/>
      <c r="BG1867" s="26" t="s">
        <v>4092</v>
      </c>
      <c r="BH1867" s="26" t="s">
        <v>32</v>
      </c>
      <c r="BI1867" s="4">
        <f t="shared" si="213"/>
        <v>224.53</v>
      </c>
    </row>
    <row r="1868" spans="9:61">
      <c r="I1868" s="24">
        <v>741</v>
      </c>
      <c r="J1868" s="46" t="str" cm="1">
        <f t="array" ref="J1868">_xlfn.IFS(I1868&gt;=750,"Low Risk",AND(I1868&gt;=650,I1868&lt;=749),"Medium Risk",I1868&lt;650,"High Risk")</f>
        <v>Medium Risk</v>
      </c>
      <c r="N1868" s="4"/>
      <c r="P1868" s="26">
        <v>20.92</v>
      </c>
      <c r="Q1868" s="4" t="str">
        <f t="shared" si="214"/>
        <v>Available</v>
      </c>
      <c r="Y1868" s="24" t="s">
        <v>4093</v>
      </c>
      <c r="Z1868" s="24" t="s">
        <v>32</v>
      </c>
      <c r="AA1868" s="84" t="str">
        <f t="shared" si="209"/>
        <v>Ramesh Behera</v>
      </c>
      <c r="AB1868" s="24"/>
      <c r="AG1868" s="24" t="s">
        <v>4093</v>
      </c>
      <c r="AH1868" s="4" t="str">
        <f t="shared" si="210"/>
        <v>01867</v>
      </c>
      <c r="AP1868" s="4"/>
      <c r="AU1868" s="24" t="s">
        <v>1381</v>
      </c>
      <c r="AV1868" s="46" t="str">
        <f t="shared" si="211"/>
        <v>Rejected</v>
      </c>
      <c r="BA1868" s="24" t="s">
        <v>4093</v>
      </c>
      <c r="BB1868" s="70" t="s">
        <v>297</v>
      </c>
      <c r="BC1868" s="4" t="str">
        <f t="shared" si="212"/>
        <v>Rourkela</v>
      </c>
      <c r="BE1868" s="4"/>
      <c r="BF1868" s="4"/>
      <c r="BG1868" s="24" t="s">
        <v>4093</v>
      </c>
      <c r="BH1868" s="24" t="s">
        <v>32</v>
      </c>
      <c r="BI1868" s="4">
        <f t="shared" si="213"/>
        <v>224.53</v>
      </c>
    </row>
    <row r="1869" spans="9:61">
      <c r="I1869" s="26">
        <v>608</v>
      </c>
      <c r="J1869" s="46" t="str" cm="1">
        <f t="array" ref="J1869">_xlfn.IFS(I1869&gt;=750,"Low Risk",AND(I1869&gt;=650,I1869&lt;=749),"Medium Risk",I1869&lt;650,"High Risk")</f>
        <v>High Risk</v>
      </c>
      <c r="N1869" s="4"/>
      <c r="P1869" s="24"/>
      <c r="Q1869" s="4" t="str">
        <f t="shared" si="214"/>
        <v>missing</v>
      </c>
      <c r="Y1869" s="26" t="s">
        <v>4094</v>
      </c>
      <c r="Z1869" s="26" t="s">
        <v>32</v>
      </c>
      <c r="AA1869" s="84" t="str">
        <f t="shared" si="209"/>
        <v>Ramesh Behera</v>
      </c>
      <c r="AB1869" s="26">
        <v>43.2</v>
      </c>
      <c r="AG1869" s="26" t="s">
        <v>4094</v>
      </c>
      <c r="AH1869" s="4" t="str">
        <f t="shared" si="210"/>
        <v>01868</v>
      </c>
      <c r="AP1869" s="4"/>
      <c r="AU1869" s="26" t="s">
        <v>1386</v>
      </c>
      <c r="AV1869" s="46" t="str">
        <f t="shared" si="211"/>
        <v>Rejected</v>
      </c>
      <c r="BA1869" s="26" t="s">
        <v>4094</v>
      </c>
      <c r="BB1869" s="71" t="s">
        <v>1271</v>
      </c>
      <c r="BC1869" s="4" t="str">
        <f t="shared" si="212"/>
        <v>Dhenkanal</v>
      </c>
      <c r="BE1869" s="4"/>
      <c r="BF1869" s="4"/>
      <c r="BG1869" s="26" t="s">
        <v>4094</v>
      </c>
      <c r="BH1869" s="26" t="s">
        <v>32</v>
      </c>
      <c r="BI1869" s="4">
        <f t="shared" si="213"/>
        <v>224.53</v>
      </c>
    </row>
    <row r="1870" spans="9:61">
      <c r="I1870" s="24">
        <v>668</v>
      </c>
      <c r="J1870" s="46" t="str" cm="1">
        <f t="array" ref="J1870">_xlfn.IFS(I1870&gt;=750,"Low Risk",AND(I1870&gt;=650,I1870&lt;=749),"Medium Risk",I1870&lt;650,"High Risk")</f>
        <v>Medium Risk</v>
      </c>
      <c r="N1870" s="4"/>
      <c r="P1870" s="26">
        <v>43.2</v>
      </c>
      <c r="Q1870" s="4" t="str">
        <f t="shared" si="214"/>
        <v>Available</v>
      </c>
      <c r="Y1870" s="24" t="s">
        <v>4095</v>
      </c>
      <c r="Z1870" s="24" t="s">
        <v>35</v>
      </c>
      <c r="AA1870" s="84" t="str">
        <f t="shared" si="209"/>
        <v>Kavita Rath</v>
      </c>
      <c r="AB1870" s="24">
        <v>97.21</v>
      </c>
      <c r="AG1870" s="24" t="s">
        <v>4095</v>
      </c>
      <c r="AH1870" s="4" t="str">
        <f t="shared" si="210"/>
        <v>01869</v>
      </c>
      <c r="AP1870" s="4"/>
      <c r="AU1870" s="24" t="s">
        <v>1377</v>
      </c>
      <c r="AV1870" s="46" t="str">
        <f t="shared" si="211"/>
        <v>Approved</v>
      </c>
      <c r="BA1870" s="24" t="s">
        <v>4095</v>
      </c>
      <c r="BB1870" s="70" t="s">
        <v>623</v>
      </c>
      <c r="BC1870" s="4" t="str">
        <f t="shared" si="212"/>
        <v>Cuttack</v>
      </c>
      <c r="BE1870" s="4"/>
      <c r="BF1870" s="4"/>
      <c r="BG1870" s="24" t="s">
        <v>4095</v>
      </c>
      <c r="BH1870" s="24" t="s">
        <v>35</v>
      </c>
      <c r="BI1870" s="4">
        <f t="shared" si="213"/>
        <v>103.83</v>
      </c>
    </row>
    <row r="1871" spans="9:61">
      <c r="I1871" s="26">
        <v>602</v>
      </c>
      <c r="J1871" s="46" t="str" cm="1">
        <f t="array" ref="J1871">_xlfn.IFS(I1871&gt;=750,"Low Risk",AND(I1871&gt;=650,I1871&lt;=749),"Medium Risk",I1871&lt;650,"High Risk")</f>
        <v>High Risk</v>
      </c>
      <c r="N1871" s="4"/>
      <c r="P1871" s="24">
        <v>97.21</v>
      </c>
      <c r="Q1871" s="4" t="str">
        <f t="shared" si="214"/>
        <v>Available</v>
      </c>
      <c r="Y1871" s="26" t="s">
        <v>4097</v>
      </c>
      <c r="Z1871" s="26" t="s">
        <v>12</v>
      </c>
      <c r="AA1871" s="84" t="str">
        <f t="shared" si="209"/>
        <v>Priya Mohanty</v>
      </c>
      <c r="AB1871" s="26">
        <v>81.95</v>
      </c>
      <c r="AG1871" s="26" t="s">
        <v>4097</v>
      </c>
      <c r="AH1871" s="4" t="str">
        <f t="shared" si="210"/>
        <v>01870</v>
      </c>
      <c r="AP1871" s="4"/>
      <c r="AU1871" s="26" t="s">
        <v>1386</v>
      </c>
      <c r="AV1871" s="46" t="str">
        <f t="shared" si="211"/>
        <v>Rejected</v>
      </c>
      <c r="BA1871" s="26" t="s">
        <v>4097</v>
      </c>
      <c r="BB1871" s="71" t="s">
        <v>1344</v>
      </c>
      <c r="BC1871" s="4" t="str">
        <f t="shared" si="212"/>
        <v>Balasore</v>
      </c>
      <c r="BE1871" s="4"/>
      <c r="BF1871" s="4"/>
      <c r="BG1871" s="26" t="s">
        <v>4097</v>
      </c>
      <c r="BH1871" s="26" t="s">
        <v>12</v>
      </c>
      <c r="BI1871" s="4">
        <f t="shared" si="213"/>
        <v>105.8</v>
      </c>
    </row>
    <row r="1872" spans="9:61">
      <c r="I1872" s="24">
        <v>713</v>
      </c>
      <c r="J1872" s="46" t="str" cm="1">
        <f t="array" ref="J1872">_xlfn.IFS(I1872&gt;=750,"Low Risk",AND(I1872&gt;=650,I1872&lt;=749),"Medium Risk",I1872&lt;650,"High Risk")</f>
        <v>Medium Risk</v>
      </c>
      <c r="N1872" s="4"/>
      <c r="P1872" s="26">
        <v>81.95</v>
      </c>
      <c r="Q1872" s="4" t="str">
        <f t="shared" si="214"/>
        <v>Available</v>
      </c>
      <c r="Y1872" s="24" t="s">
        <v>4099</v>
      </c>
      <c r="Z1872" s="24" t="s">
        <v>38</v>
      </c>
      <c r="AA1872" s="84" t="str">
        <f t="shared" si="209"/>
        <v>Deepak Mishra</v>
      </c>
      <c r="AB1872" s="24">
        <v>33.76</v>
      </c>
      <c r="AG1872" s="24" t="s">
        <v>4099</v>
      </c>
      <c r="AH1872" s="4" t="str">
        <f t="shared" si="210"/>
        <v>01871</v>
      </c>
      <c r="AP1872" s="4"/>
      <c r="AU1872" s="24" t="s">
        <v>1381</v>
      </c>
      <c r="AV1872" s="46" t="str">
        <f t="shared" si="211"/>
        <v>Rejected</v>
      </c>
      <c r="BA1872" s="24" t="s">
        <v>4099</v>
      </c>
      <c r="BB1872" s="70" t="s">
        <v>661</v>
      </c>
      <c r="BC1872" s="4" t="str">
        <f t="shared" si="212"/>
        <v>Dhenkanal</v>
      </c>
      <c r="BE1872" s="4"/>
      <c r="BF1872" s="4"/>
      <c r="BG1872" s="24" t="s">
        <v>4099</v>
      </c>
      <c r="BH1872" s="24" t="s">
        <v>38</v>
      </c>
      <c r="BI1872" s="4">
        <f t="shared" si="213"/>
        <v>144.97999999999999</v>
      </c>
    </row>
    <row r="1873" spans="9:61">
      <c r="I1873" s="26">
        <v>828</v>
      </c>
      <c r="J1873" s="46" t="str" cm="1">
        <f t="array" ref="J1873">_xlfn.IFS(I1873&gt;=750,"Low Risk",AND(I1873&gt;=650,I1873&lt;=749),"Medium Risk",I1873&lt;650,"High Risk")</f>
        <v>Low Risk</v>
      </c>
      <c r="N1873" s="4"/>
      <c r="P1873" s="24">
        <v>33.76</v>
      </c>
      <c r="Q1873" s="4" t="str">
        <f t="shared" si="214"/>
        <v>Available</v>
      </c>
      <c r="Y1873" s="26" t="s">
        <v>4100</v>
      </c>
      <c r="Z1873" s="26" t="s">
        <v>7</v>
      </c>
      <c r="AA1873" s="84" t="str">
        <f t="shared" si="209"/>
        <v>Rajesh Kumar</v>
      </c>
      <c r="AB1873" s="26">
        <v>61.07</v>
      </c>
      <c r="AG1873" s="26" t="s">
        <v>4100</v>
      </c>
      <c r="AH1873" s="4" t="str">
        <f t="shared" si="210"/>
        <v>01872</v>
      </c>
      <c r="AP1873" s="4"/>
      <c r="AU1873" s="26" t="s">
        <v>1377</v>
      </c>
      <c r="AV1873" s="46" t="str">
        <f t="shared" si="211"/>
        <v>Approved</v>
      </c>
      <c r="BA1873" s="26" t="s">
        <v>4100</v>
      </c>
      <c r="BB1873" s="71" t="s">
        <v>782</v>
      </c>
      <c r="BC1873" s="4" t="str">
        <f t="shared" si="212"/>
        <v>Rourkela</v>
      </c>
      <c r="BE1873" s="4"/>
      <c r="BF1873" s="4"/>
      <c r="BG1873" s="26" t="s">
        <v>4100</v>
      </c>
      <c r="BH1873" s="26" t="s">
        <v>7</v>
      </c>
      <c r="BI1873" s="4">
        <f t="shared" si="213"/>
        <v>209.86</v>
      </c>
    </row>
    <row r="1874" spans="9:61">
      <c r="I1874" s="24">
        <v>580</v>
      </c>
      <c r="J1874" s="46" t="str" cm="1">
        <f t="array" ref="J1874">_xlfn.IFS(I1874&gt;=750,"Low Risk",AND(I1874&gt;=650,I1874&lt;=749),"Medium Risk",I1874&lt;650,"High Risk")</f>
        <v>High Risk</v>
      </c>
      <c r="N1874" s="4"/>
      <c r="P1874" s="26">
        <v>61.07</v>
      </c>
      <c r="Q1874" s="4" t="str">
        <f t="shared" si="214"/>
        <v>Available</v>
      </c>
      <c r="Y1874" s="24" t="s">
        <v>4101</v>
      </c>
      <c r="Z1874" s="24" t="s">
        <v>24</v>
      </c>
      <c r="AA1874" s="84" t="str">
        <f t="shared" si="209"/>
        <v>Bikash Nayak</v>
      </c>
      <c r="AB1874" s="24">
        <v>87.18</v>
      </c>
      <c r="AG1874" s="24" t="s">
        <v>4101</v>
      </c>
      <c r="AH1874" s="4" t="str">
        <f t="shared" si="210"/>
        <v>01873</v>
      </c>
      <c r="AP1874" s="4"/>
      <c r="AU1874" s="24" t="s">
        <v>1377</v>
      </c>
      <c r="AV1874" s="46" t="str">
        <f t="shared" si="211"/>
        <v>Approved</v>
      </c>
      <c r="BA1874" s="24" t="s">
        <v>4101</v>
      </c>
      <c r="BB1874" s="70" t="s">
        <v>602</v>
      </c>
      <c r="BC1874" s="4" t="str">
        <f t="shared" si="212"/>
        <v>Rourkela</v>
      </c>
      <c r="BE1874" s="4"/>
      <c r="BF1874" s="4"/>
      <c r="BG1874" s="24" t="s">
        <v>4101</v>
      </c>
      <c r="BH1874" s="24" t="s">
        <v>24</v>
      </c>
      <c r="BI1874" s="4">
        <f t="shared" si="213"/>
        <v>190.31</v>
      </c>
    </row>
    <row r="1875" spans="9:61">
      <c r="I1875" s="26">
        <v>837</v>
      </c>
      <c r="J1875" s="46" t="str" cm="1">
        <f t="array" ref="J1875">_xlfn.IFS(I1875&gt;=750,"Low Risk",AND(I1875&gt;=650,I1875&lt;=749),"Medium Risk",I1875&lt;650,"High Risk")</f>
        <v>Low Risk</v>
      </c>
      <c r="N1875" s="4"/>
      <c r="P1875" s="24">
        <v>87.18</v>
      </c>
      <c r="Q1875" s="4" t="str">
        <f t="shared" si="214"/>
        <v>Available</v>
      </c>
      <c r="Y1875" s="26" t="s">
        <v>4102</v>
      </c>
      <c r="Z1875" s="26" t="s">
        <v>16</v>
      </c>
      <c r="AA1875" s="84" t="str">
        <f t="shared" si="209"/>
        <v>Suresh Panda</v>
      </c>
      <c r="AB1875" s="26">
        <v>83.02</v>
      </c>
      <c r="AG1875" s="26" t="s">
        <v>4102</v>
      </c>
      <c r="AH1875" s="4" t="str">
        <f t="shared" si="210"/>
        <v>01874</v>
      </c>
      <c r="AP1875" s="4"/>
      <c r="AU1875" s="26" t="s">
        <v>1381</v>
      </c>
      <c r="AV1875" s="46" t="str">
        <f t="shared" si="211"/>
        <v>Rejected</v>
      </c>
      <c r="BA1875" s="26" t="s">
        <v>4102</v>
      </c>
      <c r="BB1875" s="71" t="s">
        <v>956</v>
      </c>
      <c r="BC1875" s="4" t="str">
        <f t="shared" si="212"/>
        <v>Dhenkanal</v>
      </c>
      <c r="BE1875" s="4"/>
      <c r="BF1875" s="4"/>
      <c r="BG1875" s="26" t="s">
        <v>4102</v>
      </c>
      <c r="BH1875" s="26" t="s">
        <v>16</v>
      </c>
      <c r="BI1875" s="4">
        <f t="shared" si="213"/>
        <v>197.62</v>
      </c>
    </row>
    <row r="1876" spans="9:61">
      <c r="I1876" s="24">
        <v>562</v>
      </c>
      <c r="J1876" s="46" t="str" cm="1">
        <f t="array" ref="J1876">_xlfn.IFS(I1876&gt;=750,"Low Risk",AND(I1876&gt;=650,I1876&lt;=749),"Medium Risk",I1876&lt;650,"High Risk")</f>
        <v>High Risk</v>
      </c>
      <c r="N1876" s="4"/>
      <c r="P1876" s="26">
        <v>83.02</v>
      </c>
      <c r="Q1876" s="4" t="str">
        <f t="shared" si="214"/>
        <v>Available</v>
      </c>
      <c r="Y1876" s="24" t="s">
        <v>4103</v>
      </c>
      <c r="Z1876" s="24" t="s">
        <v>20</v>
      </c>
      <c r="AA1876" s="84" t="str">
        <f t="shared" si="209"/>
        <v>Anita Das</v>
      </c>
      <c r="AB1876" s="24">
        <v>10.16</v>
      </c>
      <c r="AG1876" s="24" t="s">
        <v>4103</v>
      </c>
      <c r="AH1876" s="4" t="str">
        <f t="shared" si="210"/>
        <v>01875</v>
      </c>
      <c r="AP1876" s="4"/>
      <c r="AU1876" s="24" t="s">
        <v>1377</v>
      </c>
      <c r="AV1876" s="46" t="str">
        <f t="shared" si="211"/>
        <v>Approved</v>
      </c>
      <c r="BA1876" s="24" t="s">
        <v>4103</v>
      </c>
      <c r="BB1876" s="70" t="s">
        <v>1219</v>
      </c>
      <c r="BC1876" s="4" t="str">
        <f t="shared" si="212"/>
        <v>Rourkela</v>
      </c>
      <c r="BE1876" s="4"/>
      <c r="BF1876" s="4"/>
      <c r="BG1876" s="24" t="s">
        <v>4103</v>
      </c>
      <c r="BH1876" s="24" t="s">
        <v>20</v>
      </c>
      <c r="BI1876" s="4">
        <f t="shared" si="213"/>
        <v>104.66</v>
      </c>
    </row>
    <row r="1877" spans="9:61">
      <c r="I1877" s="26">
        <v>868</v>
      </c>
      <c r="J1877" s="46" t="str" cm="1">
        <f t="array" ref="J1877">_xlfn.IFS(I1877&gt;=750,"Low Risk",AND(I1877&gt;=650,I1877&lt;=749),"Medium Risk",I1877&lt;650,"High Risk")</f>
        <v>Low Risk</v>
      </c>
      <c r="N1877" s="4"/>
      <c r="P1877" s="24">
        <v>10.16</v>
      </c>
      <c r="Q1877" s="4" t="str">
        <f t="shared" si="214"/>
        <v>Available</v>
      </c>
      <c r="Y1877" s="26" t="s">
        <v>4104</v>
      </c>
      <c r="Z1877" s="26" t="s">
        <v>12</v>
      </c>
      <c r="AA1877" s="84" t="str">
        <f t="shared" si="209"/>
        <v>Priya Mohanty</v>
      </c>
      <c r="AB1877" s="26">
        <v>96.82</v>
      </c>
      <c r="AG1877" s="26" t="s">
        <v>4104</v>
      </c>
      <c r="AH1877" s="4" t="str">
        <f t="shared" si="210"/>
        <v>01876</v>
      </c>
      <c r="AP1877" s="4"/>
      <c r="AU1877" s="26" t="s">
        <v>1381</v>
      </c>
      <c r="AV1877" s="46" t="str">
        <f t="shared" si="211"/>
        <v>Rejected</v>
      </c>
      <c r="BA1877" s="26" t="s">
        <v>4104</v>
      </c>
      <c r="BB1877" s="71" t="s">
        <v>912</v>
      </c>
      <c r="BC1877" s="4" t="str">
        <f t="shared" si="212"/>
        <v>Bhubaneswar</v>
      </c>
      <c r="BE1877" s="4"/>
      <c r="BF1877" s="4"/>
      <c r="BG1877" s="26" t="s">
        <v>4104</v>
      </c>
      <c r="BH1877" s="26" t="s">
        <v>12</v>
      </c>
      <c r="BI1877" s="4">
        <f t="shared" si="213"/>
        <v>105.8</v>
      </c>
    </row>
    <row r="1878" spans="9:61">
      <c r="I1878" s="24">
        <v>772</v>
      </c>
      <c r="J1878" s="46" t="str" cm="1">
        <f t="array" ref="J1878">_xlfn.IFS(I1878&gt;=750,"Low Risk",AND(I1878&gt;=650,I1878&lt;=749),"Medium Risk",I1878&lt;650,"High Risk")</f>
        <v>Low Risk</v>
      </c>
      <c r="N1878" s="4"/>
      <c r="P1878" s="26">
        <v>96.82</v>
      </c>
      <c r="Q1878" s="4" t="str">
        <f t="shared" si="214"/>
        <v>Available</v>
      </c>
      <c r="Y1878" s="24" t="s">
        <v>4105</v>
      </c>
      <c r="Z1878" s="24" t="s">
        <v>12</v>
      </c>
      <c r="AA1878" s="84" t="str">
        <f t="shared" si="209"/>
        <v>Priya Mohanty</v>
      </c>
      <c r="AB1878" s="24">
        <v>19.73</v>
      </c>
      <c r="AG1878" s="24" t="s">
        <v>4105</v>
      </c>
      <c r="AH1878" s="4" t="str">
        <f t="shared" si="210"/>
        <v>01877</v>
      </c>
      <c r="AP1878" s="4"/>
      <c r="AU1878" s="24" t="s">
        <v>1381</v>
      </c>
      <c r="AV1878" s="46" t="str">
        <f t="shared" si="211"/>
        <v>Rejected</v>
      </c>
      <c r="BA1878" s="24" t="s">
        <v>4105</v>
      </c>
      <c r="BB1878" s="70" t="s">
        <v>891</v>
      </c>
      <c r="BC1878" s="4" t="str">
        <f t="shared" si="212"/>
        <v>Bhubaneswar</v>
      </c>
      <c r="BE1878" s="4"/>
      <c r="BF1878" s="4"/>
      <c r="BG1878" s="24" t="s">
        <v>4105</v>
      </c>
      <c r="BH1878" s="24" t="s">
        <v>12</v>
      </c>
      <c r="BI1878" s="4">
        <f t="shared" si="213"/>
        <v>105.8</v>
      </c>
    </row>
    <row r="1879" spans="9:61">
      <c r="I1879" s="26">
        <v>758</v>
      </c>
      <c r="J1879" s="46" t="str" cm="1">
        <f t="array" ref="J1879">_xlfn.IFS(I1879&gt;=750,"Low Risk",AND(I1879&gt;=650,I1879&lt;=749),"Medium Risk",I1879&lt;650,"High Risk")</f>
        <v>Low Risk</v>
      </c>
      <c r="N1879" s="4"/>
      <c r="P1879" s="24">
        <v>19.73</v>
      </c>
      <c r="Q1879" s="4" t="str">
        <f t="shared" si="214"/>
        <v>Available</v>
      </c>
      <c r="Y1879" s="26" t="s">
        <v>4106</v>
      </c>
      <c r="Z1879" s="26" t="s">
        <v>24</v>
      </c>
      <c r="AA1879" s="84" t="str">
        <f t="shared" si="209"/>
        <v>Bikash Nayak</v>
      </c>
      <c r="AB1879" s="26">
        <v>70.72</v>
      </c>
      <c r="AG1879" s="26" t="s">
        <v>4106</v>
      </c>
      <c r="AH1879" s="4" t="str">
        <f t="shared" si="210"/>
        <v>01878</v>
      </c>
      <c r="AP1879" s="4"/>
      <c r="AU1879" s="26" t="s">
        <v>1381</v>
      </c>
      <c r="AV1879" s="46" t="str">
        <f t="shared" si="211"/>
        <v>Rejected</v>
      </c>
      <c r="BA1879" s="26" t="s">
        <v>4106</v>
      </c>
      <c r="BB1879" s="71" t="s">
        <v>1056</v>
      </c>
      <c r="BC1879" s="4" t="str">
        <f t="shared" si="212"/>
        <v>Jharsuguda</v>
      </c>
      <c r="BE1879" s="4"/>
      <c r="BF1879" s="4"/>
      <c r="BG1879" s="26" t="s">
        <v>4106</v>
      </c>
      <c r="BH1879" s="26" t="s">
        <v>24</v>
      </c>
      <c r="BI1879" s="4">
        <f t="shared" si="213"/>
        <v>190.31</v>
      </c>
    </row>
    <row r="1880" spans="9:61">
      <c r="I1880" s="24">
        <v>611</v>
      </c>
      <c r="J1880" s="46" t="str" cm="1">
        <f t="array" ref="J1880">_xlfn.IFS(I1880&gt;=750,"Low Risk",AND(I1880&gt;=650,I1880&lt;=749),"Medium Risk",I1880&lt;650,"High Risk")</f>
        <v>High Risk</v>
      </c>
      <c r="N1880" s="4"/>
      <c r="P1880" s="26">
        <v>70.72</v>
      </c>
      <c r="Q1880" s="4" t="str">
        <f t="shared" si="214"/>
        <v>Available</v>
      </c>
      <c r="Y1880" s="24" t="s">
        <v>4107</v>
      </c>
      <c r="Z1880" s="24" t="s">
        <v>35</v>
      </c>
      <c r="AA1880" s="84" t="str">
        <f t="shared" si="209"/>
        <v>Kavita Rath</v>
      </c>
      <c r="AB1880" s="24">
        <v>58.08</v>
      </c>
      <c r="AG1880" s="24" t="s">
        <v>4107</v>
      </c>
      <c r="AH1880" s="4" t="str">
        <f t="shared" si="210"/>
        <v>01879</v>
      </c>
      <c r="AP1880" s="4"/>
      <c r="AU1880" s="24" t="s">
        <v>1386</v>
      </c>
      <c r="AV1880" s="46" t="str">
        <f t="shared" si="211"/>
        <v>Rejected</v>
      </c>
      <c r="BA1880" s="24" t="s">
        <v>4107</v>
      </c>
      <c r="BB1880" s="70" t="s">
        <v>99</v>
      </c>
      <c r="BC1880" s="4" t="str">
        <f t="shared" si="212"/>
        <v>Berhampur</v>
      </c>
      <c r="BE1880" s="4"/>
      <c r="BF1880" s="4"/>
      <c r="BG1880" s="24" t="s">
        <v>4107</v>
      </c>
      <c r="BH1880" s="24" t="s">
        <v>35</v>
      </c>
      <c r="BI1880" s="4">
        <f t="shared" si="213"/>
        <v>103.83</v>
      </c>
    </row>
    <row r="1881" spans="9:61">
      <c r="I1881" s="26">
        <v>609</v>
      </c>
      <c r="J1881" s="46" t="str" cm="1">
        <f t="array" ref="J1881">_xlfn.IFS(I1881&gt;=750,"Low Risk",AND(I1881&gt;=650,I1881&lt;=749),"Medium Risk",I1881&lt;650,"High Risk")</f>
        <v>High Risk</v>
      </c>
      <c r="N1881" s="4"/>
      <c r="P1881" s="24">
        <v>58.08</v>
      </c>
      <c r="Q1881" s="4" t="str">
        <f t="shared" si="214"/>
        <v>Available</v>
      </c>
      <c r="Y1881" s="26" t="s">
        <v>4108</v>
      </c>
      <c r="Z1881" s="26" t="s">
        <v>7</v>
      </c>
      <c r="AA1881" s="84" t="str">
        <f t="shared" si="209"/>
        <v>Rajesh Kumar</v>
      </c>
      <c r="AB1881" s="26">
        <v>38.92</v>
      </c>
      <c r="AG1881" s="26" t="s">
        <v>4108</v>
      </c>
      <c r="AH1881" s="4" t="str">
        <f t="shared" si="210"/>
        <v>01880</v>
      </c>
      <c r="AP1881" s="4"/>
      <c r="AU1881" s="26" t="s">
        <v>1377</v>
      </c>
      <c r="AV1881" s="46" t="str">
        <f t="shared" si="211"/>
        <v>Approved</v>
      </c>
      <c r="BA1881" s="26" t="s">
        <v>4108</v>
      </c>
      <c r="BB1881" s="71" t="s">
        <v>658</v>
      </c>
      <c r="BC1881" s="4" t="str">
        <f t="shared" si="212"/>
        <v>Puri</v>
      </c>
      <c r="BE1881" s="4"/>
      <c r="BF1881" s="4"/>
      <c r="BG1881" s="26" t="s">
        <v>4108</v>
      </c>
      <c r="BH1881" s="26" t="s">
        <v>7</v>
      </c>
      <c r="BI1881" s="4">
        <f t="shared" si="213"/>
        <v>209.86</v>
      </c>
    </row>
    <row r="1882" spans="9:61">
      <c r="I1882" s="24">
        <v>699</v>
      </c>
      <c r="J1882" s="46" t="str" cm="1">
        <f t="array" ref="J1882">_xlfn.IFS(I1882&gt;=750,"Low Risk",AND(I1882&gt;=650,I1882&lt;=749),"Medium Risk",I1882&lt;650,"High Risk")</f>
        <v>Medium Risk</v>
      </c>
      <c r="N1882" s="4"/>
      <c r="P1882" s="26">
        <v>38.92</v>
      </c>
      <c r="Q1882" s="4" t="str">
        <f t="shared" si="214"/>
        <v>Available</v>
      </c>
      <c r="Y1882" s="24" t="s">
        <v>4109</v>
      </c>
      <c r="Z1882" s="24" t="s">
        <v>7</v>
      </c>
      <c r="AA1882" s="84" t="str">
        <f t="shared" si="209"/>
        <v>Rajesh Kumar</v>
      </c>
      <c r="AB1882" s="24">
        <v>59.37</v>
      </c>
      <c r="AG1882" s="24" t="s">
        <v>4109</v>
      </c>
      <c r="AH1882" s="4" t="str">
        <f t="shared" si="210"/>
        <v>01881</v>
      </c>
      <c r="AP1882" s="4"/>
      <c r="AU1882" s="24" t="s">
        <v>1377</v>
      </c>
      <c r="AV1882" s="46" t="str">
        <f t="shared" si="211"/>
        <v>Approved</v>
      </c>
      <c r="BA1882" s="24" t="s">
        <v>4109</v>
      </c>
      <c r="BB1882" s="70" t="s">
        <v>694</v>
      </c>
      <c r="BC1882" s="4" t="str">
        <f t="shared" si="212"/>
        <v>Bhubaneswar</v>
      </c>
      <c r="BE1882" s="4"/>
      <c r="BF1882" s="4"/>
      <c r="BG1882" s="24" t="s">
        <v>4109</v>
      </c>
      <c r="BH1882" s="24" t="s">
        <v>7</v>
      </c>
      <c r="BI1882" s="4">
        <f t="shared" si="213"/>
        <v>209.86</v>
      </c>
    </row>
    <row r="1883" spans="9:61">
      <c r="I1883" s="26">
        <v>748</v>
      </c>
      <c r="J1883" s="46" t="str" cm="1">
        <f t="array" ref="J1883">_xlfn.IFS(I1883&gt;=750,"Low Risk",AND(I1883&gt;=650,I1883&lt;=749),"Medium Risk",I1883&lt;650,"High Risk")</f>
        <v>Medium Risk</v>
      </c>
      <c r="N1883" s="4"/>
      <c r="P1883" s="24">
        <v>59.37</v>
      </c>
      <c r="Q1883" s="4" t="str">
        <f t="shared" si="214"/>
        <v>Available</v>
      </c>
      <c r="Y1883" s="26" t="s">
        <v>4110</v>
      </c>
      <c r="Z1883" s="26" t="s">
        <v>38</v>
      </c>
      <c r="AA1883" s="84" t="str">
        <f t="shared" si="209"/>
        <v>Deepak Mishra</v>
      </c>
      <c r="AB1883" s="26">
        <v>67.03</v>
      </c>
      <c r="AG1883" s="26" t="s">
        <v>4110</v>
      </c>
      <c r="AH1883" s="4" t="str">
        <f t="shared" si="210"/>
        <v>01882</v>
      </c>
      <c r="AP1883" s="4"/>
      <c r="AU1883" s="26" t="s">
        <v>1377</v>
      </c>
      <c r="AV1883" s="46" t="str">
        <f t="shared" si="211"/>
        <v>Approved</v>
      </c>
      <c r="BA1883" s="26" t="s">
        <v>4110</v>
      </c>
      <c r="BB1883" s="71" t="s">
        <v>326</v>
      </c>
      <c r="BC1883" s="4" t="str">
        <f t="shared" si="212"/>
        <v>Bhubaneswar</v>
      </c>
      <c r="BE1883" s="4"/>
      <c r="BF1883" s="4"/>
      <c r="BG1883" s="26" t="s">
        <v>4110</v>
      </c>
      <c r="BH1883" s="26" t="s">
        <v>38</v>
      </c>
      <c r="BI1883" s="4">
        <f t="shared" si="213"/>
        <v>144.97999999999999</v>
      </c>
    </row>
    <row r="1884" spans="9:61">
      <c r="I1884" s="24">
        <v>771</v>
      </c>
      <c r="J1884" s="46" t="str" cm="1">
        <f t="array" ref="J1884">_xlfn.IFS(I1884&gt;=750,"Low Risk",AND(I1884&gt;=650,I1884&lt;=749),"Medium Risk",I1884&lt;650,"High Risk")</f>
        <v>Low Risk</v>
      </c>
      <c r="N1884" s="4"/>
      <c r="P1884" s="26">
        <v>67.03</v>
      </c>
      <c r="Q1884" s="4" t="str">
        <f t="shared" si="214"/>
        <v>Available</v>
      </c>
      <c r="Y1884" s="24" t="s">
        <v>4111</v>
      </c>
      <c r="Z1884" s="24" t="s">
        <v>38</v>
      </c>
      <c r="AA1884" s="84" t="str">
        <f t="shared" si="209"/>
        <v>Deepak Mishra</v>
      </c>
      <c r="AB1884" s="24">
        <v>56.75</v>
      </c>
      <c r="AG1884" s="24" t="s">
        <v>4111</v>
      </c>
      <c r="AH1884" s="4" t="str">
        <f t="shared" si="210"/>
        <v>01883</v>
      </c>
      <c r="AP1884" s="4"/>
      <c r="AU1884" s="24" t="s">
        <v>1377</v>
      </c>
      <c r="AV1884" s="46" t="str">
        <f t="shared" si="211"/>
        <v>Approved</v>
      </c>
      <c r="BA1884" s="24" t="s">
        <v>4111</v>
      </c>
      <c r="BB1884" s="70" t="s">
        <v>625</v>
      </c>
      <c r="BC1884" s="4" t="str">
        <f t="shared" si="212"/>
        <v>Bhubaneswar</v>
      </c>
      <c r="BE1884" s="4"/>
      <c r="BF1884" s="4"/>
      <c r="BG1884" s="24" t="s">
        <v>4111</v>
      </c>
      <c r="BH1884" s="24" t="s">
        <v>38</v>
      </c>
      <c r="BI1884" s="4">
        <f t="shared" si="213"/>
        <v>144.97999999999999</v>
      </c>
    </row>
    <row r="1885" spans="9:61">
      <c r="I1885" s="26">
        <v>713</v>
      </c>
      <c r="J1885" s="46" t="str" cm="1">
        <f t="array" ref="J1885">_xlfn.IFS(I1885&gt;=750,"Low Risk",AND(I1885&gt;=650,I1885&lt;=749),"Medium Risk",I1885&lt;650,"High Risk")</f>
        <v>Medium Risk</v>
      </c>
      <c r="N1885" s="4"/>
      <c r="P1885" s="24">
        <v>56.75</v>
      </c>
      <c r="Q1885" s="4" t="str">
        <f t="shared" si="214"/>
        <v>Available</v>
      </c>
      <c r="Y1885" s="26" t="s">
        <v>4112</v>
      </c>
      <c r="Z1885" s="26" t="s">
        <v>32</v>
      </c>
      <c r="AA1885" s="84" t="str">
        <f t="shared" si="209"/>
        <v>Ramesh Behera</v>
      </c>
      <c r="AB1885" s="26">
        <v>99.06</v>
      </c>
      <c r="AG1885" s="26" t="s">
        <v>4112</v>
      </c>
      <c r="AH1885" s="4" t="str">
        <f t="shared" si="210"/>
        <v>01884</v>
      </c>
      <c r="AP1885" s="4"/>
      <c r="AU1885" s="26" t="s">
        <v>1426</v>
      </c>
      <c r="AV1885" s="46" t="str">
        <f t="shared" si="211"/>
        <v>Under Review</v>
      </c>
      <c r="BA1885" s="26" t="s">
        <v>4112</v>
      </c>
      <c r="BB1885" s="71" t="s">
        <v>593</v>
      </c>
      <c r="BC1885" s="4" t="str">
        <f t="shared" si="212"/>
        <v>Dhenkanal</v>
      </c>
      <c r="BE1885" s="4"/>
      <c r="BF1885" s="4"/>
      <c r="BG1885" s="26" t="s">
        <v>4112</v>
      </c>
      <c r="BH1885" s="26" t="s">
        <v>32</v>
      </c>
      <c r="BI1885" s="4">
        <f t="shared" si="213"/>
        <v>224.53</v>
      </c>
    </row>
    <row r="1886" spans="9:61">
      <c r="I1886" s="24">
        <v>767</v>
      </c>
      <c r="J1886" s="46" t="str" cm="1">
        <f t="array" ref="J1886">_xlfn.IFS(I1886&gt;=750,"Low Risk",AND(I1886&gt;=650,I1886&lt;=749),"Medium Risk",I1886&lt;650,"High Risk")</f>
        <v>Low Risk</v>
      </c>
      <c r="N1886" s="4"/>
      <c r="P1886" s="26">
        <v>99.06</v>
      </c>
      <c r="Q1886" s="4" t="str">
        <f t="shared" si="214"/>
        <v>Available</v>
      </c>
      <c r="Y1886" s="24" t="s">
        <v>4113</v>
      </c>
      <c r="Z1886" s="24" t="s">
        <v>35</v>
      </c>
      <c r="AA1886" s="84" t="str">
        <f t="shared" si="209"/>
        <v>Kavita Rath</v>
      </c>
      <c r="AB1886" s="24">
        <v>78.459999999999994</v>
      </c>
      <c r="AG1886" s="24" t="s">
        <v>4113</v>
      </c>
      <c r="AH1886" s="4" t="str">
        <f t="shared" si="210"/>
        <v>01885</v>
      </c>
      <c r="AP1886" s="4"/>
      <c r="AU1886" s="24" t="s">
        <v>1377</v>
      </c>
      <c r="AV1886" s="46" t="str">
        <f t="shared" si="211"/>
        <v>Approved</v>
      </c>
      <c r="BA1886" s="24" t="s">
        <v>4113</v>
      </c>
      <c r="BB1886" s="70" t="s">
        <v>1307</v>
      </c>
      <c r="BC1886" s="4" t="str">
        <f t="shared" si="212"/>
        <v>Dhenkanal</v>
      </c>
      <c r="BE1886" s="4"/>
      <c r="BF1886" s="4"/>
      <c r="BG1886" s="24" t="s">
        <v>4113</v>
      </c>
      <c r="BH1886" s="24" t="s">
        <v>35</v>
      </c>
      <c r="BI1886" s="4">
        <f t="shared" si="213"/>
        <v>103.83</v>
      </c>
    </row>
    <row r="1887" spans="9:61">
      <c r="I1887" s="26">
        <v>605</v>
      </c>
      <c r="J1887" s="46" t="str" cm="1">
        <f t="array" ref="J1887">_xlfn.IFS(I1887&gt;=750,"Low Risk",AND(I1887&gt;=650,I1887&lt;=749),"Medium Risk",I1887&lt;650,"High Risk")</f>
        <v>High Risk</v>
      </c>
      <c r="N1887" s="4"/>
      <c r="P1887" s="24">
        <v>78.459999999999994</v>
      </c>
      <c r="Q1887" s="4" t="str">
        <f t="shared" si="214"/>
        <v>Available</v>
      </c>
      <c r="Y1887" s="26" t="s">
        <v>4114</v>
      </c>
      <c r="Z1887" s="26" t="s">
        <v>32</v>
      </c>
      <c r="AA1887" s="84" t="str">
        <f t="shared" si="209"/>
        <v>Ramesh Behera</v>
      </c>
      <c r="AB1887" s="26">
        <v>54.59</v>
      </c>
      <c r="AG1887" s="26" t="s">
        <v>4114</v>
      </c>
      <c r="AH1887" s="4" t="str">
        <f t="shared" si="210"/>
        <v>01886</v>
      </c>
      <c r="AP1887" s="4"/>
      <c r="AU1887" s="26" t="s">
        <v>1377</v>
      </c>
      <c r="AV1887" s="46" t="str">
        <f t="shared" si="211"/>
        <v>Approved</v>
      </c>
      <c r="BA1887" s="26" t="s">
        <v>4114</v>
      </c>
      <c r="BB1887" s="71" t="s">
        <v>809</v>
      </c>
      <c r="BC1887" s="4" t="str">
        <f t="shared" si="212"/>
        <v>Bhubaneswar</v>
      </c>
      <c r="BE1887" s="4"/>
      <c r="BF1887" s="4"/>
      <c r="BG1887" s="26" t="s">
        <v>4114</v>
      </c>
      <c r="BH1887" s="26" t="s">
        <v>32</v>
      </c>
      <c r="BI1887" s="4">
        <f t="shared" si="213"/>
        <v>224.53</v>
      </c>
    </row>
    <row r="1888" spans="9:61">
      <c r="I1888" s="24">
        <v>588</v>
      </c>
      <c r="J1888" s="46" t="str" cm="1">
        <f t="array" ref="J1888">_xlfn.IFS(I1888&gt;=750,"Low Risk",AND(I1888&gt;=650,I1888&lt;=749),"Medium Risk",I1888&lt;650,"High Risk")</f>
        <v>High Risk</v>
      </c>
      <c r="N1888" s="4"/>
      <c r="P1888" s="26">
        <v>54.59</v>
      </c>
      <c r="Q1888" s="4" t="str">
        <f t="shared" si="214"/>
        <v>Available</v>
      </c>
      <c r="Y1888" s="24" t="s">
        <v>4115</v>
      </c>
      <c r="Z1888" s="24" t="s">
        <v>41</v>
      </c>
      <c r="AA1888" s="84" t="str">
        <f t="shared" si="209"/>
        <v>Pooja Tripathi</v>
      </c>
      <c r="AB1888" s="24">
        <v>31.38</v>
      </c>
      <c r="AG1888" s="24" t="s">
        <v>4115</v>
      </c>
      <c r="AH1888" s="4" t="str">
        <f t="shared" si="210"/>
        <v>01887</v>
      </c>
      <c r="AP1888" s="4"/>
      <c r="AU1888" s="24" t="s">
        <v>1386</v>
      </c>
      <c r="AV1888" s="46" t="str">
        <f t="shared" si="211"/>
        <v>Rejected</v>
      </c>
      <c r="BA1888" s="24" t="s">
        <v>4115</v>
      </c>
      <c r="BB1888" s="70" t="s">
        <v>924</v>
      </c>
      <c r="BC1888" s="4" t="str">
        <f t="shared" si="212"/>
        <v>Bhubaneswar</v>
      </c>
      <c r="BE1888" s="4"/>
      <c r="BF1888" s="4"/>
      <c r="BG1888" s="24" t="s">
        <v>4115</v>
      </c>
      <c r="BH1888" s="24" t="s">
        <v>41</v>
      </c>
      <c r="BI1888" s="4">
        <f t="shared" si="213"/>
        <v>251.78</v>
      </c>
    </row>
    <row r="1889" spans="9:61">
      <c r="I1889" s="26">
        <v>892</v>
      </c>
      <c r="J1889" s="46" t="str" cm="1">
        <f t="array" ref="J1889">_xlfn.IFS(I1889&gt;=750,"Low Risk",AND(I1889&gt;=650,I1889&lt;=749),"Medium Risk",I1889&lt;650,"High Risk")</f>
        <v>Low Risk</v>
      </c>
      <c r="N1889" s="4"/>
      <c r="P1889" s="24">
        <v>31.38</v>
      </c>
      <c r="Q1889" s="4" t="str">
        <f t="shared" si="214"/>
        <v>Available</v>
      </c>
      <c r="Y1889" s="26" t="s">
        <v>4116</v>
      </c>
      <c r="Z1889" s="26" t="s">
        <v>41</v>
      </c>
      <c r="AA1889" s="84" t="str">
        <f t="shared" si="209"/>
        <v>Pooja Tripathi</v>
      </c>
      <c r="AB1889" s="26">
        <v>38.619999999999997</v>
      </c>
      <c r="AG1889" s="26" t="s">
        <v>4116</v>
      </c>
      <c r="AH1889" s="4" t="str">
        <f t="shared" si="210"/>
        <v>01888</v>
      </c>
      <c r="AP1889" s="4"/>
      <c r="AU1889" s="26" t="s">
        <v>1377</v>
      </c>
      <c r="AV1889" s="46" t="str">
        <f t="shared" si="211"/>
        <v>Approved</v>
      </c>
      <c r="BA1889" s="26" t="s">
        <v>4116</v>
      </c>
      <c r="BB1889" s="71" t="s">
        <v>198</v>
      </c>
      <c r="BC1889" s="4" t="str">
        <f t="shared" si="212"/>
        <v>Sambalpur</v>
      </c>
      <c r="BE1889" s="4"/>
      <c r="BF1889" s="4"/>
      <c r="BG1889" s="26" t="s">
        <v>4116</v>
      </c>
      <c r="BH1889" s="26" t="s">
        <v>41</v>
      </c>
      <c r="BI1889" s="4">
        <f t="shared" si="213"/>
        <v>251.78</v>
      </c>
    </row>
    <row r="1890" spans="9:61">
      <c r="I1890" s="24">
        <v>741</v>
      </c>
      <c r="J1890" s="46" t="str" cm="1">
        <f t="array" ref="J1890">_xlfn.IFS(I1890&gt;=750,"Low Risk",AND(I1890&gt;=650,I1890&lt;=749),"Medium Risk",I1890&lt;650,"High Risk")</f>
        <v>Medium Risk</v>
      </c>
      <c r="N1890" s="4"/>
      <c r="P1890" s="26">
        <v>38.619999999999997</v>
      </c>
      <c r="Q1890" s="4" t="str">
        <f t="shared" si="214"/>
        <v>Available</v>
      </c>
      <c r="Y1890" s="24" t="s">
        <v>4117</v>
      </c>
      <c r="Z1890" s="24" t="s">
        <v>20</v>
      </c>
      <c r="AA1890" s="84" t="str">
        <f t="shared" si="209"/>
        <v>Anita Das</v>
      </c>
      <c r="AB1890" s="24">
        <v>8.5500000000000007</v>
      </c>
      <c r="AG1890" s="24" t="s">
        <v>4117</v>
      </c>
      <c r="AH1890" s="4" t="str">
        <f t="shared" si="210"/>
        <v>01889</v>
      </c>
      <c r="AP1890" s="4"/>
      <c r="AU1890" s="24" t="s">
        <v>1377</v>
      </c>
      <c r="AV1890" s="46" t="str">
        <f t="shared" si="211"/>
        <v>Approved</v>
      </c>
      <c r="BA1890" s="24" t="s">
        <v>4117</v>
      </c>
      <c r="BB1890" s="70" t="s">
        <v>605</v>
      </c>
      <c r="BC1890" s="4" t="str">
        <f t="shared" si="212"/>
        <v>Rourkela</v>
      </c>
      <c r="BE1890" s="4"/>
      <c r="BF1890" s="4"/>
      <c r="BG1890" s="24" t="s">
        <v>4117</v>
      </c>
      <c r="BH1890" s="24" t="s">
        <v>20</v>
      </c>
      <c r="BI1890" s="4">
        <f t="shared" si="213"/>
        <v>104.66</v>
      </c>
    </row>
    <row r="1891" spans="9:61">
      <c r="I1891" s="26">
        <v>777</v>
      </c>
      <c r="J1891" s="46" t="str" cm="1">
        <f t="array" ref="J1891">_xlfn.IFS(I1891&gt;=750,"Low Risk",AND(I1891&gt;=650,I1891&lt;=749),"Medium Risk",I1891&lt;650,"High Risk")</f>
        <v>Low Risk</v>
      </c>
      <c r="N1891" s="4"/>
      <c r="P1891" s="24">
        <v>8.5500000000000007</v>
      </c>
      <c r="Q1891" s="4" t="str">
        <f t="shared" si="214"/>
        <v>Available</v>
      </c>
      <c r="Y1891" s="26" t="s">
        <v>4118</v>
      </c>
      <c r="Z1891" s="26" t="s">
        <v>20</v>
      </c>
      <c r="AA1891" s="84" t="str">
        <f t="shared" si="209"/>
        <v>Anita Das</v>
      </c>
      <c r="AB1891" s="26">
        <v>42.93</v>
      </c>
      <c r="AG1891" s="26" t="s">
        <v>4118</v>
      </c>
      <c r="AH1891" s="4" t="str">
        <f t="shared" si="210"/>
        <v>01890</v>
      </c>
      <c r="AP1891" s="4"/>
      <c r="AU1891" s="26" t="s">
        <v>1426</v>
      </c>
      <c r="AV1891" s="46" t="str">
        <f t="shared" si="211"/>
        <v>Under Review</v>
      </c>
      <c r="BA1891" s="26" t="s">
        <v>4118</v>
      </c>
      <c r="BB1891" s="71" t="s">
        <v>414</v>
      </c>
      <c r="BC1891" s="4" t="str">
        <f t="shared" si="212"/>
        <v>Cuttack</v>
      </c>
      <c r="BE1891" s="4"/>
      <c r="BF1891" s="4"/>
      <c r="BG1891" s="26" t="s">
        <v>4118</v>
      </c>
      <c r="BH1891" s="26" t="s">
        <v>20</v>
      </c>
      <c r="BI1891" s="4">
        <f t="shared" si="213"/>
        <v>104.66</v>
      </c>
    </row>
    <row r="1892" spans="9:61">
      <c r="I1892" s="24">
        <v>887</v>
      </c>
      <c r="J1892" s="46" t="str" cm="1">
        <f t="array" ref="J1892">_xlfn.IFS(I1892&gt;=750,"Low Risk",AND(I1892&gt;=650,I1892&lt;=749),"Medium Risk",I1892&lt;650,"High Risk")</f>
        <v>Low Risk</v>
      </c>
      <c r="N1892" s="4"/>
      <c r="P1892" s="26">
        <v>42.93</v>
      </c>
      <c r="Q1892" s="4" t="str">
        <f t="shared" si="214"/>
        <v>Available</v>
      </c>
      <c r="Y1892" s="24" t="s">
        <v>4119</v>
      </c>
      <c r="Z1892" s="24" t="s">
        <v>41</v>
      </c>
      <c r="AA1892" s="84" t="str">
        <f t="shared" si="209"/>
        <v>Pooja Tripathi</v>
      </c>
      <c r="AB1892" s="24">
        <v>74.849999999999994</v>
      </c>
      <c r="AG1892" s="24" t="s">
        <v>4119</v>
      </c>
      <c r="AH1892" s="4" t="str">
        <f t="shared" si="210"/>
        <v>01891</v>
      </c>
      <c r="AP1892" s="4"/>
      <c r="AU1892" s="24" t="s">
        <v>1377</v>
      </c>
      <c r="AV1892" s="46" t="str">
        <f t="shared" si="211"/>
        <v>Approved</v>
      </c>
      <c r="BA1892" s="24" t="s">
        <v>4119</v>
      </c>
      <c r="BB1892" s="70" t="s">
        <v>648</v>
      </c>
      <c r="BC1892" s="4" t="str">
        <f t="shared" si="212"/>
        <v>Cuttack</v>
      </c>
      <c r="BE1892" s="4"/>
      <c r="BF1892" s="4"/>
      <c r="BG1892" s="24" t="s">
        <v>4119</v>
      </c>
      <c r="BH1892" s="24" t="s">
        <v>41</v>
      </c>
      <c r="BI1892" s="4">
        <f t="shared" si="213"/>
        <v>251.78</v>
      </c>
    </row>
    <row r="1893" spans="9:61">
      <c r="I1893" s="26">
        <v>843</v>
      </c>
      <c r="J1893" s="46" t="str" cm="1">
        <f t="array" ref="J1893">_xlfn.IFS(I1893&gt;=750,"Low Risk",AND(I1893&gt;=650,I1893&lt;=749),"Medium Risk",I1893&lt;650,"High Risk")</f>
        <v>Low Risk</v>
      </c>
      <c r="N1893" s="4"/>
      <c r="P1893" s="24">
        <v>74.849999999999994</v>
      </c>
      <c r="Q1893" s="4" t="str">
        <f t="shared" si="214"/>
        <v>Available</v>
      </c>
      <c r="Y1893" s="26" t="s">
        <v>4120</v>
      </c>
      <c r="Z1893" s="26" t="s">
        <v>7</v>
      </c>
      <c r="AA1893" s="84" t="str">
        <f t="shared" si="209"/>
        <v>Rajesh Kumar</v>
      </c>
      <c r="AB1893" s="26">
        <v>28.41</v>
      </c>
      <c r="AG1893" s="26" t="s">
        <v>4120</v>
      </c>
      <c r="AH1893" s="4" t="str">
        <f t="shared" si="210"/>
        <v>01892</v>
      </c>
      <c r="AP1893" s="4"/>
      <c r="AU1893" s="26" t="s">
        <v>1426</v>
      </c>
      <c r="AV1893" s="46" t="str">
        <f t="shared" si="211"/>
        <v>Under Review</v>
      </c>
      <c r="BA1893" s="26" t="s">
        <v>4120</v>
      </c>
      <c r="BB1893" s="71" t="s">
        <v>1274</v>
      </c>
      <c r="BC1893" s="4" t="str">
        <f t="shared" si="212"/>
        <v>Puri</v>
      </c>
      <c r="BE1893" s="4"/>
      <c r="BF1893" s="4"/>
      <c r="BG1893" s="26" t="s">
        <v>4120</v>
      </c>
      <c r="BH1893" s="26" t="s">
        <v>7</v>
      </c>
      <c r="BI1893" s="4">
        <f t="shared" si="213"/>
        <v>209.86</v>
      </c>
    </row>
    <row r="1894" spans="9:61">
      <c r="I1894" s="24">
        <v>770</v>
      </c>
      <c r="J1894" s="46" t="str" cm="1">
        <f t="array" ref="J1894">_xlfn.IFS(I1894&gt;=750,"Low Risk",AND(I1894&gt;=650,I1894&lt;=749),"Medium Risk",I1894&lt;650,"High Risk")</f>
        <v>Low Risk</v>
      </c>
      <c r="N1894" s="4"/>
      <c r="P1894" s="26">
        <v>28.41</v>
      </c>
      <c r="Q1894" s="4" t="str">
        <f t="shared" si="214"/>
        <v>Available</v>
      </c>
      <c r="Y1894" s="24" t="s">
        <v>4121</v>
      </c>
      <c r="Z1894" s="24" t="s">
        <v>41</v>
      </c>
      <c r="AA1894" s="84" t="str">
        <f t="shared" si="209"/>
        <v>Pooja Tripathi</v>
      </c>
      <c r="AB1894" s="24">
        <v>21.18</v>
      </c>
      <c r="AG1894" s="24" t="s">
        <v>4121</v>
      </c>
      <c r="AH1894" s="4" t="str">
        <f t="shared" si="210"/>
        <v>01893</v>
      </c>
      <c r="AP1894" s="4"/>
      <c r="AU1894" s="24" t="s">
        <v>1426</v>
      </c>
      <c r="AV1894" s="46" t="str">
        <f t="shared" si="211"/>
        <v>Under Review</v>
      </c>
      <c r="BA1894" s="24" t="s">
        <v>4121</v>
      </c>
      <c r="BB1894" s="70" t="s">
        <v>1201</v>
      </c>
      <c r="BC1894" s="4" t="str">
        <f t="shared" si="212"/>
        <v>Sambalpur</v>
      </c>
      <c r="BE1894" s="4"/>
      <c r="BF1894" s="4"/>
      <c r="BG1894" s="24" t="s">
        <v>4121</v>
      </c>
      <c r="BH1894" s="24" t="s">
        <v>41</v>
      </c>
      <c r="BI1894" s="4">
        <f t="shared" si="213"/>
        <v>251.78</v>
      </c>
    </row>
    <row r="1895" spans="9:61">
      <c r="I1895" s="26">
        <v>860</v>
      </c>
      <c r="J1895" s="46" t="str" cm="1">
        <f t="array" ref="J1895">_xlfn.IFS(I1895&gt;=750,"Low Risk",AND(I1895&gt;=650,I1895&lt;=749),"Medium Risk",I1895&lt;650,"High Risk")</f>
        <v>Low Risk</v>
      </c>
      <c r="N1895" s="4"/>
      <c r="P1895" s="24">
        <v>21.18</v>
      </c>
      <c r="Q1895" s="4" t="str">
        <f t="shared" si="214"/>
        <v>Available</v>
      </c>
      <c r="Y1895" s="26" t="s">
        <v>4122</v>
      </c>
      <c r="Z1895" s="26" t="s">
        <v>35</v>
      </c>
      <c r="AA1895" s="84" t="str">
        <f t="shared" si="209"/>
        <v>Kavita Rath</v>
      </c>
      <c r="AB1895" s="26">
        <v>14.93</v>
      </c>
      <c r="AG1895" s="26" t="s">
        <v>4122</v>
      </c>
      <c r="AH1895" s="4" t="str">
        <f t="shared" si="210"/>
        <v>01894</v>
      </c>
      <c r="AP1895" s="4"/>
      <c r="AU1895" s="26" t="s">
        <v>1381</v>
      </c>
      <c r="AV1895" s="46" t="str">
        <f t="shared" si="211"/>
        <v>Rejected</v>
      </c>
      <c r="BA1895" s="26" t="s">
        <v>4122</v>
      </c>
      <c r="BB1895" s="71" t="s">
        <v>553</v>
      </c>
      <c r="BC1895" s="4" t="str">
        <f t="shared" si="212"/>
        <v>Jharsuguda</v>
      </c>
      <c r="BE1895" s="4"/>
      <c r="BF1895" s="4"/>
      <c r="BG1895" s="26" t="s">
        <v>4122</v>
      </c>
      <c r="BH1895" s="26" t="s">
        <v>35</v>
      </c>
      <c r="BI1895" s="4">
        <f t="shared" si="213"/>
        <v>103.83</v>
      </c>
    </row>
    <row r="1896" spans="9:61">
      <c r="I1896" s="24">
        <v>731</v>
      </c>
      <c r="J1896" s="46" t="str" cm="1">
        <f t="array" ref="J1896">_xlfn.IFS(I1896&gt;=750,"Low Risk",AND(I1896&gt;=650,I1896&lt;=749),"Medium Risk",I1896&lt;650,"High Risk")</f>
        <v>Medium Risk</v>
      </c>
      <c r="N1896" s="4"/>
      <c r="P1896" s="26">
        <v>14.93</v>
      </c>
      <c r="Q1896" s="4" t="str">
        <f t="shared" si="214"/>
        <v>Available</v>
      </c>
      <c r="Y1896" s="24" t="s">
        <v>4123</v>
      </c>
      <c r="Z1896" s="24" t="s">
        <v>35</v>
      </c>
      <c r="AA1896" s="84" t="str">
        <f t="shared" si="209"/>
        <v>Kavita Rath</v>
      </c>
      <c r="AB1896" s="24">
        <v>88.32</v>
      </c>
      <c r="AG1896" s="24" t="s">
        <v>4123</v>
      </c>
      <c r="AH1896" s="4" t="str">
        <f t="shared" si="210"/>
        <v>01895</v>
      </c>
      <c r="AP1896" s="4"/>
      <c r="AU1896" s="24" t="s">
        <v>1377</v>
      </c>
      <c r="AV1896" s="46" t="str">
        <f t="shared" si="211"/>
        <v>Approved</v>
      </c>
      <c r="BA1896" s="24" t="s">
        <v>4123</v>
      </c>
      <c r="BB1896" s="70" t="s">
        <v>611</v>
      </c>
      <c r="BC1896" s="4" t="str">
        <f t="shared" si="212"/>
        <v>Cuttack</v>
      </c>
      <c r="BE1896" s="4"/>
      <c r="BF1896" s="4"/>
      <c r="BG1896" s="24" t="s">
        <v>4123</v>
      </c>
      <c r="BH1896" s="24" t="s">
        <v>35</v>
      </c>
      <c r="BI1896" s="4">
        <f t="shared" si="213"/>
        <v>103.83</v>
      </c>
    </row>
    <row r="1897" spans="9:61">
      <c r="I1897" s="26">
        <v>876</v>
      </c>
      <c r="J1897" s="46" t="str" cm="1">
        <f t="array" ref="J1897">_xlfn.IFS(I1897&gt;=750,"Low Risk",AND(I1897&gt;=650,I1897&lt;=749),"Medium Risk",I1897&lt;650,"High Risk")</f>
        <v>Low Risk</v>
      </c>
      <c r="N1897" s="4"/>
      <c r="P1897" s="24">
        <v>88.32</v>
      </c>
      <c r="Q1897" s="4" t="str">
        <f t="shared" si="214"/>
        <v>Available</v>
      </c>
      <c r="Y1897" s="26" t="s">
        <v>4124</v>
      </c>
      <c r="Z1897" s="26" t="s">
        <v>24</v>
      </c>
      <c r="AA1897" s="84" t="str">
        <f t="shared" si="209"/>
        <v>Bikash Nayak</v>
      </c>
      <c r="AB1897" s="26">
        <v>91.67</v>
      </c>
      <c r="AG1897" s="26" t="s">
        <v>4124</v>
      </c>
      <c r="AH1897" s="4" t="str">
        <f t="shared" si="210"/>
        <v>01896</v>
      </c>
      <c r="AP1897" s="4"/>
      <c r="AU1897" s="26" t="s">
        <v>1426</v>
      </c>
      <c r="AV1897" s="46" t="str">
        <f t="shared" si="211"/>
        <v>Under Review</v>
      </c>
      <c r="BA1897" s="26" t="s">
        <v>4124</v>
      </c>
      <c r="BB1897" s="71" t="s">
        <v>870</v>
      </c>
      <c r="BC1897" s="4" t="str">
        <f t="shared" si="212"/>
        <v>Cuttack</v>
      </c>
      <c r="BE1897" s="4"/>
      <c r="BF1897" s="4"/>
      <c r="BG1897" s="26" t="s">
        <v>4124</v>
      </c>
      <c r="BH1897" s="26" t="s">
        <v>24</v>
      </c>
      <c r="BI1897" s="4">
        <f t="shared" si="213"/>
        <v>190.31</v>
      </c>
    </row>
    <row r="1898" spans="9:61">
      <c r="I1898" s="24">
        <v>818</v>
      </c>
      <c r="J1898" s="46" t="str" cm="1">
        <f t="array" ref="J1898">_xlfn.IFS(I1898&gt;=750,"Low Risk",AND(I1898&gt;=650,I1898&lt;=749),"Medium Risk",I1898&lt;650,"High Risk")</f>
        <v>Low Risk</v>
      </c>
      <c r="N1898" s="4"/>
      <c r="P1898" s="26">
        <v>91.67</v>
      </c>
      <c r="Q1898" s="4" t="str">
        <f t="shared" si="214"/>
        <v>Available</v>
      </c>
      <c r="Y1898" s="24" t="s">
        <v>4125</v>
      </c>
      <c r="Z1898" s="24" t="s">
        <v>35</v>
      </c>
      <c r="AA1898" s="84" t="str">
        <f t="shared" si="209"/>
        <v>Kavita Rath</v>
      </c>
      <c r="AB1898" s="24">
        <v>35.53</v>
      </c>
      <c r="AG1898" s="24" t="s">
        <v>4125</v>
      </c>
      <c r="AH1898" s="4" t="str">
        <f t="shared" si="210"/>
        <v>01897</v>
      </c>
      <c r="AP1898" s="4"/>
      <c r="AU1898" s="24" t="s">
        <v>1377</v>
      </c>
      <c r="AV1898" s="46" t="str">
        <f t="shared" si="211"/>
        <v>Approved</v>
      </c>
      <c r="BA1898" s="24" t="s">
        <v>4125</v>
      </c>
      <c r="BB1898" s="70" t="s">
        <v>897</v>
      </c>
      <c r="BC1898" s="4" t="str">
        <f t="shared" si="212"/>
        <v>Bhubaneswar</v>
      </c>
      <c r="BE1898" s="4"/>
      <c r="BF1898" s="4"/>
      <c r="BG1898" s="24" t="s">
        <v>4125</v>
      </c>
      <c r="BH1898" s="24" t="s">
        <v>35</v>
      </c>
      <c r="BI1898" s="4">
        <f t="shared" si="213"/>
        <v>103.83</v>
      </c>
    </row>
    <row r="1899" spans="9:61">
      <c r="I1899" s="26">
        <v>556</v>
      </c>
      <c r="J1899" s="46" t="str" cm="1">
        <f t="array" ref="J1899">_xlfn.IFS(I1899&gt;=750,"Low Risk",AND(I1899&gt;=650,I1899&lt;=749),"Medium Risk",I1899&lt;650,"High Risk")</f>
        <v>High Risk</v>
      </c>
      <c r="N1899" s="4"/>
      <c r="P1899" s="24">
        <v>35.53</v>
      </c>
      <c r="Q1899" s="4" t="str">
        <f t="shared" si="214"/>
        <v>Available</v>
      </c>
      <c r="Y1899" s="26" t="s">
        <v>4126</v>
      </c>
      <c r="Z1899" s="26" t="s">
        <v>41</v>
      </c>
      <c r="AA1899" s="84" t="str">
        <f t="shared" si="209"/>
        <v>Pooja Tripathi</v>
      </c>
      <c r="AB1899" s="26">
        <v>76.5</v>
      </c>
      <c r="AG1899" s="26" t="s">
        <v>4126</v>
      </c>
      <c r="AH1899" s="4" t="str">
        <f t="shared" si="210"/>
        <v>01898</v>
      </c>
      <c r="AP1899" s="4"/>
      <c r="AU1899" s="26" t="s">
        <v>1377</v>
      </c>
      <c r="AV1899" s="46" t="str">
        <f t="shared" si="211"/>
        <v>Approved</v>
      </c>
      <c r="BA1899" s="26" t="s">
        <v>4126</v>
      </c>
      <c r="BB1899" s="71" t="s">
        <v>919</v>
      </c>
      <c r="BC1899" s="4" t="str">
        <f t="shared" si="212"/>
        <v>Angul</v>
      </c>
      <c r="BE1899" s="4"/>
      <c r="BF1899" s="4"/>
      <c r="BG1899" s="26" t="s">
        <v>4126</v>
      </c>
      <c r="BH1899" s="26" t="s">
        <v>41</v>
      </c>
      <c r="BI1899" s="4">
        <f t="shared" si="213"/>
        <v>251.78</v>
      </c>
    </row>
    <row r="1900" spans="9:61">
      <c r="I1900" s="24">
        <v>768</v>
      </c>
      <c r="J1900" s="46" t="str" cm="1">
        <f t="array" ref="J1900">_xlfn.IFS(I1900&gt;=750,"Low Risk",AND(I1900&gt;=650,I1900&lt;=749),"Medium Risk",I1900&lt;650,"High Risk")</f>
        <v>Low Risk</v>
      </c>
      <c r="N1900" s="4"/>
      <c r="P1900" s="26">
        <v>76.5</v>
      </c>
      <c r="Q1900" s="4" t="str">
        <f t="shared" si="214"/>
        <v>Available</v>
      </c>
      <c r="Y1900" s="24" t="s">
        <v>4127</v>
      </c>
      <c r="Z1900" s="24" t="s">
        <v>35</v>
      </c>
      <c r="AA1900" s="84" t="str">
        <f t="shared" si="209"/>
        <v>Kavita Rath</v>
      </c>
      <c r="AB1900" s="24">
        <v>46.35</v>
      </c>
      <c r="AG1900" s="24" t="s">
        <v>4127</v>
      </c>
      <c r="AH1900" s="4" t="str">
        <f t="shared" si="210"/>
        <v>01899</v>
      </c>
      <c r="AP1900" s="4"/>
      <c r="AU1900" s="24" t="s">
        <v>1381</v>
      </c>
      <c r="AV1900" s="46" t="str">
        <f t="shared" si="211"/>
        <v>Rejected</v>
      </c>
      <c r="BA1900" s="24" t="s">
        <v>4127</v>
      </c>
      <c r="BB1900" s="70" t="s">
        <v>546</v>
      </c>
      <c r="BC1900" s="4" t="str">
        <f t="shared" si="212"/>
        <v>Jharsuguda</v>
      </c>
      <c r="BE1900" s="4"/>
      <c r="BF1900" s="4"/>
      <c r="BG1900" s="24" t="s">
        <v>4127</v>
      </c>
      <c r="BH1900" s="24" t="s">
        <v>35</v>
      </c>
      <c r="BI1900" s="4">
        <f t="shared" si="213"/>
        <v>103.83</v>
      </c>
    </row>
    <row r="1901" spans="9:61">
      <c r="I1901" s="26">
        <v>709</v>
      </c>
      <c r="J1901" s="46" t="str" cm="1">
        <f t="array" ref="J1901">_xlfn.IFS(I1901&gt;=750,"Low Risk",AND(I1901&gt;=650,I1901&lt;=749),"Medium Risk",I1901&lt;650,"High Risk")</f>
        <v>Medium Risk</v>
      </c>
      <c r="N1901" s="4"/>
      <c r="P1901" s="24">
        <v>46.35</v>
      </c>
      <c r="Q1901" s="4" t="str">
        <f t="shared" si="214"/>
        <v>Available</v>
      </c>
      <c r="Y1901" s="26" t="s">
        <v>4128</v>
      </c>
      <c r="Z1901" s="26" t="s">
        <v>28</v>
      </c>
      <c r="AA1901" s="84" t="str">
        <f t="shared" si="209"/>
        <v>Sunita Sahu</v>
      </c>
      <c r="AB1901" s="26">
        <v>1.32</v>
      </c>
      <c r="AG1901" s="26" t="s">
        <v>4128</v>
      </c>
      <c r="AH1901" s="4" t="str">
        <f t="shared" si="210"/>
        <v>01900</v>
      </c>
      <c r="AP1901" s="4"/>
      <c r="AU1901" s="26" t="s">
        <v>1377</v>
      </c>
      <c r="AV1901" s="46" t="str">
        <f t="shared" si="211"/>
        <v>Approved</v>
      </c>
      <c r="BA1901" s="26" t="s">
        <v>4128</v>
      </c>
      <c r="BB1901" s="71" t="s">
        <v>1279</v>
      </c>
      <c r="BC1901" s="4" t="str">
        <f t="shared" si="212"/>
        <v>Jharsuguda</v>
      </c>
      <c r="BE1901" s="4"/>
      <c r="BF1901" s="4"/>
      <c r="BG1901" s="26" t="s">
        <v>4128</v>
      </c>
      <c r="BH1901" s="26" t="s">
        <v>28</v>
      </c>
      <c r="BI1901" s="4">
        <f t="shared" si="213"/>
        <v>162.30000000000001</v>
      </c>
    </row>
    <row r="1902" spans="9:61">
      <c r="I1902" s="24">
        <v>821</v>
      </c>
      <c r="J1902" s="46" t="str" cm="1">
        <f t="array" ref="J1902">_xlfn.IFS(I1902&gt;=750,"Low Risk",AND(I1902&gt;=650,I1902&lt;=749),"Medium Risk",I1902&lt;650,"High Risk")</f>
        <v>Low Risk</v>
      </c>
      <c r="N1902" s="4"/>
      <c r="P1902" s="26">
        <v>1.32</v>
      </c>
      <c r="Q1902" s="4" t="str">
        <f t="shared" si="214"/>
        <v>Available</v>
      </c>
      <c r="Y1902" s="24" t="s">
        <v>4129</v>
      </c>
      <c r="Z1902" s="24" t="s">
        <v>12</v>
      </c>
      <c r="AA1902" s="84" t="str">
        <f t="shared" si="209"/>
        <v>Priya Mohanty</v>
      </c>
      <c r="AB1902" s="24">
        <v>30.22</v>
      </c>
      <c r="AG1902" s="24" t="s">
        <v>4129</v>
      </c>
      <c r="AH1902" s="4" t="str">
        <f t="shared" si="210"/>
        <v>01901</v>
      </c>
      <c r="AP1902" s="4"/>
      <c r="AU1902" s="24" t="s">
        <v>1377</v>
      </c>
      <c r="AV1902" s="46" t="str">
        <f t="shared" si="211"/>
        <v>Approved</v>
      </c>
      <c r="BA1902" s="24" t="s">
        <v>4129</v>
      </c>
      <c r="BB1902" s="70" t="s">
        <v>1192</v>
      </c>
      <c r="BC1902" s="4" t="str">
        <f t="shared" si="212"/>
        <v>Dhenkanal</v>
      </c>
      <c r="BE1902" s="4"/>
      <c r="BF1902" s="4"/>
      <c r="BG1902" s="24" t="s">
        <v>4129</v>
      </c>
      <c r="BH1902" s="24" t="s">
        <v>12</v>
      </c>
      <c r="BI1902" s="4">
        <f t="shared" si="213"/>
        <v>105.8</v>
      </c>
    </row>
    <row r="1903" spans="9:61">
      <c r="I1903" s="26">
        <v>871</v>
      </c>
      <c r="J1903" s="46" t="str" cm="1">
        <f t="array" ref="J1903">_xlfn.IFS(I1903&gt;=750,"Low Risk",AND(I1903&gt;=650,I1903&lt;=749),"Medium Risk",I1903&lt;650,"High Risk")</f>
        <v>Low Risk</v>
      </c>
      <c r="N1903" s="4"/>
      <c r="P1903" s="24">
        <v>30.22</v>
      </c>
      <c r="Q1903" s="4" t="str">
        <f t="shared" si="214"/>
        <v>Available</v>
      </c>
      <c r="Y1903" s="26" t="s">
        <v>4130</v>
      </c>
      <c r="Z1903" s="26" t="s">
        <v>41</v>
      </c>
      <c r="AA1903" s="84" t="str">
        <f t="shared" si="209"/>
        <v>Pooja Tripathi</v>
      </c>
      <c r="AB1903" s="26">
        <v>44.71</v>
      </c>
      <c r="AG1903" s="26" t="s">
        <v>4130</v>
      </c>
      <c r="AH1903" s="4" t="str">
        <f t="shared" si="210"/>
        <v>01902</v>
      </c>
      <c r="AP1903" s="4"/>
      <c r="AU1903" s="26" t="s">
        <v>1377</v>
      </c>
      <c r="AV1903" s="46" t="str">
        <f t="shared" si="211"/>
        <v>Approved</v>
      </c>
      <c r="BA1903" s="26" t="s">
        <v>4130</v>
      </c>
      <c r="BB1903" s="71" t="s">
        <v>440</v>
      </c>
      <c r="BC1903" s="4" t="str">
        <f t="shared" si="212"/>
        <v>Cuttack</v>
      </c>
      <c r="BE1903" s="4"/>
      <c r="BF1903" s="4"/>
      <c r="BG1903" s="26" t="s">
        <v>4130</v>
      </c>
      <c r="BH1903" s="26" t="s">
        <v>41</v>
      </c>
      <c r="BI1903" s="4">
        <f t="shared" si="213"/>
        <v>251.78</v>
      </c>
    </row>
    <row r="1904" spans="9:61">
      <c r="I1904" s="24">
        <v>729</v>
      </c>
      <c r="J1904" s="46" t="str" cm="1">
        <f t="array" ref="J1904">_xlfn.IFS(I1904&gt;=750,"Low Risk",AND(I1904&gt;=650,I1904&lt;=749),"Medium Risk",I1904&lt;650,"High Risk")</f>
        <v>Medium Risk</v>
      </c>
      <c r="N1904" s="4"/>
      <c r="P1904" s="26">
        <v>44.71</v>
      </c>
      <c r="Q1904" s="4" t="str">
        <f t="shared" si="214"/>
        <v>Available</v>
      </c>
      <c r="Y1904" s="24" t="s">
        <v>4131</v>
      </c>
      <c r="Z1904" s="24" t="s">
        <v>16</v>
      </c>
      <c r="AA1904" s="84" t="str">
        <f t="shared" si="209"/>
        <v>Suresh Panda</v>
      </c>
      <c r="AB1904" s="24">
        <v>11.56</v>
      </c>
      <c r="AG1904" s="24" t="s">
        <v>4131</v>
      </c>
      <c r="AH1904" s="4" t="str">
        <f t="shared" si="210"/>
        <v>01903</v>
      </c>
      <c r="AP1904" s="4"/>
      <c r="AU1904" s="24" t="s">
        <v>1426</v>
      </c>
      <c r="AV1904" s="46" t="str">
        <f t="shared" si="211"/>
        <v>Under Review</v>
      </c>
      <c r="BA1904" s="24" t="s">
        <v>4131</v>
      </c>
      <c r="BB1904" s="70" t="s">
        <v>1285</v>
      </c>
      <c r="BC1904" s="4" t="str">
        <f t="shared" si="212"/>
        <v>Rourkela</v>
      </c>
      <c r="BE1904" s="4"/>
      <c r="BF1904" s="4"/>
      <c r="BG1904" s="24" t="s">
        <v>4131</v>
      </c>
      <c r="BH1904" s="24" t="s">
        <v>16</v>
      </c>
      <c r="BI1904" s="4">
        <f t="shared" si="213"/>
        <v>197.62</v>
      </c>
    </row>
    <row r="1905" spans="9:61">
      <c r="I1905" s="26">
        <v>806</v>
      </c>
      <c r="J1905" s="46" t="str" cm="1">
        <f t="array" ref="J1905">_xlfn.IFS(I1905&gt;=750,"Low Risk",AND(I1905&gt;=650,I1905&lt;=749),"Medium Risk",I1905&lt;650,"High Risk")</f>
        <v>Low Risk</v>
      </c>
      <c r="N1905" s="4"/>
      <c r="P1905" s="24">
        <v>11.56</v>
      </c>
      <c r="Q1905" s="4" t="str">
        <f t="shared" si="214"/>
        <v>Available</v>
      </c>
      <c r="Y1905" s="26" t="s">
        <v>4132</v>
      </c>
      <c r="Z1905" s="26" t="s">
        <v>20</v>
      </c>
      <c r="AA1905" s="84" t="str">
        <f t="shared" si="209"/>
        <v>Anita Das</v>
      </c>
      <c r="AB1905" s="26">
        <v>44.04</v>
      </c>
      <c r="AG1905" s="26" t="s">
        <v>4132</v>
      </c>
      <c r="AH1905" s="4" t="str">
        <f t="shared" si="210"/>
        <v>01904</v>
      </c>
      <c r="AP1905" s="4"/>
      <c r="AU1905" s="26" t="s">
        <v>1377</v>
      </c>
      <c r="AV1905" s="46" t="str">
        <f t="shared" si="211"/>
        <v>Approved</v>
      </c>
      <c r="BA1905" s="26" t="s">
        <v>4132</v>
      </c>
      <c r="BB1905" s="71" t="s">
        <v>257</v>
      </c>
      <c r="BC1905" s="4" t="str">
        <f t="shared" si="212"/>
        <v>Angul</v>
      </c>
      <c r="BE1905" s="4"/>
      <c r="BF1905" s="4"/>
      <c r="BG1905" s="26" t="s">
        <v>4132</v>
      </c>
      <c r="BH1905" s="26" t="s">
        <v>20</v>
      </c>
      <c r="BI1905" s="4">
        <f t="shared" si="213"/>
        <v>104.66</v>
      </c>
    </row>
    <row r="1906" spans="9:61">
      <c r="I1906" s="24">
        <v>672</v>
      </c>
      <c r="J1906" s="46" t="str" cm="1">
        <f t="array" ref="J1906">_xlfn.IFS(I1906&gt;=750,"Low Risk",AND(I1906&gt;=650,I1906&lt;=749),"Medium Risk",I1906&lt;650,"High Risk")</f>
        <v>Medium Risk</v>
      </c>
      <c r="N1906" s="4"/>
      <c r="P1906" s="26">
        <v>44.04</v>
      </c>
      <c r="Q1906" s="4" t="str">
        <f t="shared" si="214"/>
        <v>Available</v>
      </c>
      <c r="Y1906" s="24" t="s">
        <v>4133</v>
      </c>
      <c r="Z1906" s="24" t="s">
        <v>35</v>
      </c>
      <c r="AA1906" s="84" t="str">
        <f t="shared" si="209"/>
        <v>Kavita Rath</v>
      </c>
      <c r="AB1906" s="24">
        <v>37.950000000000003</v>
      </c>
      <c r="AG1906" s="24" t="s">
        <v>4133</v>
      </c>
      <c r="AH1906" s="4" t="str">
        <f t="shared" si="210"/>
        <v>01905</v>
      </c>
      <c r="AP1906" s="4"/>
      <c r="AU1906" s="24" t="s">
        <v>1381</v>
      </c>
      <c r="AV1906" s="46" t="str">
        <f t="shared" si="211"/>
        <v>Rejected</v>
      </c>
      <c r="BA1906" s="24" t="s">
        <v>4133</v>
      </c>
      <c r="BB1906" s="70" t="s">
        <v>248</v>
      </c>
      <c r="BC1906" s="4" t="str">
        <f t="shared" si="212"/>
        <v>Cuttack</v>
      </c>
      <c r="BE1906" s="4"/>
      <c r="BF1906" s="4"/>
      <c r="BG1906" s="24" t="s">
        <v>4133</v>
      </c>
      <c r="BH1906" s="24" t="s">
        <v>35</v>
      </c>
      <c r="BI1906" s="4">
        <f t="shared" si="213"/>
        <v>103.83</v>
      </c>
    </row>
    <row r="1907" spans="9:61">
      <c r="I1907" s="26">
        <v>562</v>
      </c>
      <c r="J1907" s="46" t="str" cm="1">
        <f t="array" ref="J1907">_xlfn.IFS(I1907&gt;=750,"Low Risk",AND(I1907&gt;=650,I1907&lt;=749),"Medium Risk",I1907&lt;650,"High Risk")</f>
        <v>High Risk</v>
      </c>
      <c r="N1907" s="4"/>
      <c r="P1907" s="24">
        <v>37.950000000000003</v>
      </c>
      <c r="Q1907" s="4" t="str">
        <f t="shared" si="214"/>
        <v>Available</v>
      </c>
      <c r="Y1907" s="26" t="s">
        <v>4134</v>
      </c>
      <c r="Z1907" s="26" t="s">
        <v>12</v>
      </c>
      <c r="AA1907" s="84" t="str">
        <f t="shared" si="209"/>
        <v>Priya Mohanty</v>
      </c>
      <c r="AB1907" s="26">
        <v>16.84</v>
      </c>
      <c r="AG1907" s="26" t="s">
        <v>4134</v>
      </c>
      <c r="AH1907" s="4" t="str">
        <f t="shared" si="210"/>
        <v>01906</v>
      </c>
      <c r="AP1907" s="4"/>
      <c r="AU1907" s="26" t="s">
        <v>1426</v>
      </c>
      <c r="AV1907" s="46" t="str">
        <f t="shared" si="211"/>
        <v>Under Review</v>
      </c>
      <c r="BA1907" s="26" t="s">
        <v>4134</v>
      </c>
      <c r="BB1907" s="71" t="s">
        <v>1219</v>
      </c>
      <c r="BC1907" s="4" t="str">
        <f t="shared" si="212"/>
        <v>Rourkela</v>
      </c>
      <c r="BE1907" s="4"/>
      <c r="BF1907" s="4"/>
      <c r="BG1907" s="26" t="s">
        <v>4134</v>
      </c>
      <c r="BH1907" s="26" t="s">
        <v>12</v>
      </c>
      <c r="BI1907" s="4">
        <f t="shared" si="213"/>
        <v>105.8</v>
      </c>
    </row>
    <row r="1908" spans="9:61">
      <c r="I1908" s="24">
        <v>858</v>
      </c>
      <c r="J1908" s="46" t="str" cm="1">
        <f t="array" ref="J1908">_xlfn.IFS(I1908&gt;=750,"Low Risk",AND(I1908&gt;=650,I1908&lt;=749),"Medium Risk",I1908&lt;650,"High Risk")</f>
        <v>Low Risk</v>
      </c>
      <c r="N1908" s="4"/>
      <c r="P1908" s="26">
        <v>16.84</v>
      </c>
      <c r="Q1908" s="4" t="str">
        <f t="shared" si="214"/>
        <v>Available</v>
      </c>
      <c r="Y1908" s="24" t="s">
        <v>4135</v>
      </c>
      <c r="Z1908" s="24" t="s">
        <v>28</v>
      </c>
      <c r="AA1908" s="84" t="str">
        <f t="shared" si="209"/>
        <v>Sunita Sahu</v>
      </c>
      <c r="AB1908" s="24">
        <v>19.77</v>
      </c>
      <c r="AG1908" s="24" t="s">
        <v>4135</v>
      </c>
      <c r="AH1908" s="4" t="str">
        <f t="shared" si="210"/>
        <v>01907</v>
      </c>
      <c r="AP1908" s="4"/>
      <c r="AU1908" s="24" t="s">
        <v>1377</v>
      </c>
      <c r="AV1908" s="46" t="str">
        <f t="shared" si="211"/>
        <v>Approved</v>
      </c>
      <c r="BA1908" s="24" t="s">
        <v>4135</v>
      </c>
      <c r="BB1908" s="70" t="s">
        <v>792</v>
      </c>
      <c r="BC1908" s="4" t="str">
        <f t="shared" si="212"/>
        <v>Angul</v>
      </c>
      <c r="BE1908" s="4"/>
      <c r="BF1908" s="4"/>
      <c r="BG1908" s="24" t="s">
        <v>4135</v>
      </c>
      <c r="BH1908" s="24" t="s">
        <v>28</v>
      </c>
      <c r="BI1908" s="4">
        <f t="shared" si="213"/>
        <v>162.30000000000001</v>
      </c>
    </row>
    <row r="1909" spans="9:61">
      <c r="I1909" s="26">
        <v>576</v>
      </c>
      <c r="J1909" s="46" t="str" cm="1">
        <f t="array" ref="J1909">_xlfn.IFS(I1909&gt;=750,"Low Risk",AND(I1909&gt;=650,I1909&lt;=749),"Medium Risk",I1909&lt;650,"High Risk")</f>
        <v>High Risk</v>
      </c>
      <c r="N1909" s="4"/>
      <c r="P1909" s="24">
        <v>19.77</v>
      </c>
      <c r="Q1909" s="4" t="str">
        <f t="shared" si="214"/>
        <v>Available</v>
      </c>
      <c r="Y1909" s="26" t="s">
        <v>4136</v>
      </c>
      <c r="Z1909" s="26" t="s">
        <v>7</v>
      </c>
      <c r="AA1909" s="84" t="str">
        <f t="shared" si="209"/>
        <v>Rajesh Kumar</v>
      </c>
      <c r="AB1909" s="26">
        <v>90.31</v>
      </c>
      <c r="AG1909" s="26" t="s">
        <v>4136</v>
      </c>
      <c r="AH1909" s="4" t="str">
        <f t="shared" si="210"/>
        <v>01908</v>
      </c>
      <c r="AP1909" s="4"/>
      <c r="AU1909" s="26" t="s">
        <v>1377</v>
      </c>
      <c r="AV1909" s="46" t="str">
        <f t="shared" si="211"/>
        <v>Approved</v>
      </c>
      <c r="BA1909" s="26" t="s">
        <v>4136</v>
      </c>
      <c r="BB1909" s="71" t="s">
        <v>513</v>
      </c>
      <c r="BC1909" s="4" t="str">
        <f t="shared" si="212"/>
        <v>Angul</v>
      </c>
      <c r="BE1909" s="4"/>
      <c r="BF1909" s="4"/>
      <c r="BG1909" s="26" t="s">
        <v>4136</v>
      </c>
      <c r="BH1909" s="26" t="s">
        <v>7</v>
      </c>
      <c r="BI1909" s="4">
        <f t="shared" si="213"/>
        <v>209.86</v>
      </c>
    </row>
    <row r="1910" spans="9:61">
      <c r="I1910" s="24">
        <v>867</v>
      </c>
      <c r="J1910" s="46" t="str" cm="1">
        <f t="array" ref="J1910">_xlfn.IFS(I1910&gt;=750,"Low Risk",AND(I1910&gt;=650,I1910&lt;=749),"Medium Risk",I1910&lt;650,"High Risk")</f>
        <v>Low Risk</v>
      </c>
      <c r="N1910" s="4"/>
      <c r="P1910" s="26">
        <v>90.31</v>
      </c>
      <c r="Q1910" s="4" t="str">
        <f t="shared" si="214"/>
        <v>Available</v>
      </c>
      <c r="Y1910" s="24" t="s">
        <v>4137</v>
      </c>
      <c r="Z1910" s="24" t="s">
        <v>16</v>
      </c>
      <c r="AA1910" s="84" t="str">
        <f t="shared" si="209"/>
        <v>Suresh Panda</v>
      </c>
      <c r="AB1910" s="24">
        <v>13.34</v>
      </c>
      <c r="AG1910" s="24" t="s">
        <v>4137</v>
      </c>
      <c r="AH1910" s="4" t="str">
        <f t="shared" si="210"/>
        <v>01909</v>
      </c>
      <c r="AP1910" s="4"/>
      <c r="AU1910" s="24" t="s">
        <v>1426</v>
      </c>
      <c r="AV1910" s="46" t="str">
        <f t="shared" si="211"/>
        <v>Under Review</v>
      </c>
      <c r="BA1910" s="24" t="s">
        <v>4137</v>
      </c>
      <c r="BB1910" s="70" t="s">
        <v>830</v>
      </c>
      <c r="BC1910" s="4" t="str">
        <f t="shared" si="212"/>
        <v>Bhubaneswar</v>
      </c>
      <c r="BE1910" s="4"/>
      <c r="BF1910" s="4"/>
      <c r="BG1910" s="24" t="s">
        <v>4137</v>
      </c>
      <c r="BH1910" s="24" t="s">
        <v>16</v>
      </c>
      <c r="BI1910" s="4">
        <f t="shared" si="213"/>
        <v>197.62</v>
      </c>
    </row>
    <row r="1911" spans="9:61">
      <c r="I1911" s="26">
        <v>652</v>
      </c>
      <c r="J1911" s="46" t="str" cm="1">
        <f t="array" ref="J1911">_xlfn.IFS(I1911&gt;=750,"Low Risk",AND(I1911&gt;=650,I1911&lt;=749),"Medium Risk",I1911&lt;650,"High Risk")</f>
        <v>Medium Risk</v>
      </c>
      <c r="N1911" s="4"/>
      <c r="P1911" s="24">
        <v>13.34</v>
      </c>
      <c r="Q1911" s="4" t="str">
        <f t="shared" si="214"/>
        <v>Available</v>
      </c>
      <c r="Y1911" s="26" t="s">
        <v>4138</v>
      </c>
      <c r="Z1911" s="26" t="s">
        <v>28</v>
      </c>
      <c r="AA1911" s="84" t="str">
        <f t="shared" si="209"/>
        <v>Sunita Sahu</v>
      </c>
      <c r="AB1911" s="26">
        <v>12.25</v>
      </c>
      <c r="AG1911" s="26" t="s">
        <v>4138</v>
      </c>
      <c r="AH1911" s="4" t="str">
        <f t="shared" si="210"/>
        <v>01910</v>
      </c>
      <c r="AP1911" s="4"/>
      <c r="AU1911" s="26" t="s">
        <v>1426</v>
      </c>
      <c r="AV1911" s="46" t="str">
        <f t="shared" si="211"/>
        <v>Under Review</v>
      </c>
      <c r="BA1911" s="26" t="s">
        <v>4138</v>
      </c>
      <c r="BB1911" s="71" t="s">
        <v>1342</v>
      </c>
      <c r="BC1911" s="4" t="str">
        <f t="shared" si="212"/>
        <v>Bhubaneswar</v>
      </c>
      <c r="BE1911" s="4"/>
      <c r="BF1911" s="4"/>
      <c r="BG1911" s="26" t="s">
        <v>4138</v>
      </c>
      <c r="BH1911" s="26" t="s">
        <v>28</v>
      </c>
      <c r="BI1911" s="4">
        <f t="shared" si="213"/>
        <v>162.30000000000001</v>
      </c>
    </row>
    <row r="1912" spans="9:61">
      <c r="I1912" s="24">
        <v>655</v>
      </c>
      <c r="J1912" s="46" t="str" cm="1">
        <f t="array" ref="J1912">_xlfn.IFS(I1912&gt;=750,"Low Risk",AND(I1912&gt;=650,I1912&lt;=749),"Medium Risk",I1912&lt;650,"High Risk")</f>
        <v>Medium Risk</v>
      </c>
      <c r="N1912" s="4"/>
      <c r="P1912" s="26">
        <v>12.25</v>
      </c>
      <c r="Q1912" s="4" t="str">
        <f t="shared" si="214"/>
        <v>Available</v>
      </c>
      <c r="Y1912" s="24" t="s">
        <v>4139</v>
      </c>
      <c r="Z1912" s="24" t="s">
        <v>16</v>
      </c>
      <c r="AA1912" s="84" t="str">
        <f t="shared" si="209"/>
        <v>Suresh Panda</v>
      </c>
      <c r="AB1912" s="24">
        <v>54.77</v>
      </c>
      <c r="AG1912" s="24" t="s">
        <v>4139</v>
      </c>
      <c r="AH1912" s="4" t="str">
        <f t="shared" si="210"/>
        <v>01911</v>
      </c>
      <c r="AP1912" s="4"/>
      <c r="AU1912" s="24" t="s">
        <v>1377</v>
      </c>
      <c r="AV1912" s="46" t="str">
        <f t="shared" si="211"/>
        <v>Approved</v>
      </c>
      <c r="BA1912" s="24" t="s">
        <v>4139</v>
      </c>
      <c r="BB1912" s="70" t="s">
        <v>820</v>
      </c>
      <c r="BC1912" s="4" t="str">
        <f t="shared" si="212"/>
        <v>Cuttack</v>
      </c>
      <c r="BE1912" s="4"/>
      <c r="BF1912" s="4"/>
      <c r="BG1912" s="24" t="s">
        <v>4139</v>
      </c>
      <c r="BH1912" s="24" t="s">
        <v>16</v>
      </c>
      <c r="BI1912" s="4">
        <f t="shared" si="213"/>
        <v>197.62</v>
      </c>
    </row>
    <row r="1913" spans="9:61">
      <c r="I1913" s="26">
        <v>607</v>
      </c>
      <c r="J1913" s="46" t="str" cm="1">
        <f t="array" ref="J1913">_xlfn.IFS(I1913&gt;=750,"Low Risk",AND(I1913&gt;=650,I1913&lt;=749),"Medium Risk",I1913&lt;650,"High Risk")</f>
        <v>High Risk</v>
      </c>
      <c r="N1913" s="4"/>
      <c r="P1913" s="24">
        <v>54.77</v>
      </c>
      <c r="Q1913" s="4" t="str">
        <f t="shared" si="214"/>
        <v>Available</v>
      </c>
      <c r="Y1913" s="26" t="s">
        <v>4140</v>
      </c>
      <c r="Z1913" s="26" t="s">
        <v>16</v>
      </c>
      <c r="AA1913" s="84" t="str">
        <f t="shared" si="209"/>
        <v>Suresh Panda</v>
      </c>
      <c r="AB1913" s="26">
        <v>25.44</v>
      </c>
      <c r="AG1913" s="26" t="s">
        <v>4140</v>
      </c>
      <c r="AH1913" s="4" t="str">
        <f t="shared" si="210"/>
        <v>01912</v>
      </c>
      <c r="AP1913" s="4"/>
      <c r="AU1913" s="26" t="s">
        <v>1377</v>
      </c>
      <c r="AV1913" s="46" t="str">
        <f t="shared" si="211"/>
        <v>Approved</v>
      </c>
      <c r="BA1913" s="26" t="s">
        <v>4140</v>
      </c>
      <c r="BB1913" s="71" t="s">
        <v>1118</v>
      </c>
      <c r="BC1913" s="4" t="str">
        <f t="shared" si="212"/>
        <v>Bhubaneswar</v>
      </c>
      <c r="BE1913" s="4"/>
      <c r="BF1913" s="4"/>
      <c r="BG1913" s="26" t="s">
        <v>4140</v>
      </c>
      <c r="BH1913" s="26" t="s">
        <v>16</v>
      </c>
      <c r="BI1913" s="4">
        <f t="shared" si="213"/>
        <v>197.62</v>
      </c>
    </row>
    <row r="1914" spans="9:61">
      <c r="I1914" s="24">
        <v>752</v>
      </c>
      <c r="J1914" s="46" t="str" cm="1">
        <f t="array" ref="J1914">_xlfn.IFS(I1914&gt;=750,"Low Risk",AND(I1914&gt;=650,I1914&lt;=749),"Medium Risk",I1914&lt;650,"High Risk")</f>
        <v>Low Risk</v>
      </c>
      <c r="N1914" s="4"/>
      <c r="P1914" s="26">
        <v>25.44</v>
      </c>
      <c r="Q1914" s="4" t="str">
        <f t="shared" si="214"/>
        <v>Available</v>
      </c>
      <c r="Y1914" s="24" t="s">
        <v>4141</v>
      </c>
      <c r="Z1914" s="24" t="s">
        <v>16</v>
      </c>
      <c r="AA1914" s="84" t="str">
        <f t="shared" si="209"/>
        <v>Suresh Panda</v>
      </c>
      <c r="AB1914" s="24">
        <v>65.53</v>
      </c>
      <c r="AG1914" s="24" t="s">
        <v>4141</v>
      </c>
      <c r="AH1914" s="4" t="str">
        <f t="shared" si="210"/>
        <v>01913</v>
      </c>
      <c r="AP1914" s="4"/>
      <c r="AU1914" s="24" t="s">
        <v>1381</v>
      </c>
      <c r="AV1914" s="46" t="str">
        <f t="shared" si="211"/>
        <v>Rejected</v>
      </c>
      <c r="BA1914" s="24" t="s">
        <v>4141</v>
      </c>
      <c r="BB1914" s="70" t="s">
        <v>527</v>
      </c>
      <c r="BC1914" s="4" t="str">
        <f t="shared" si="212"/>
        <v>Berhampur</v>
      </c>
      <c r="BE1914" s="4"/>
      <c r="BF1914" s="4"/>
      <c r="BG1914" s="24" t="s">
        <v>4141</v>
      </c>
      <c r="BH1914" s="24" t="s">
        <v>16</v>
      </c>
      <c r="BI1914" s="4">
        <f t="shared" si="213"/>
        <v>197.62</v>
      </c>
    </row>
    <row r="1915" spans="9:61">
      <c r="I1915" s="26">
        <v>585</v>
      </c>
      <c r="J1915" s="46" t="str" cm="1">
        <f t="array" ref="J1915">_xlfn.IFS(I1915&gt;=750,"Low Risk",AND(I1915&gt;=650,I1915&lt;=749),"Medium Risk",I1915&lt;650,"High Risk")</f>
        <v>High Risk</v>
      </c>
      <c r="N1915" s="4"/>
      <c r="P1915" s="24">
        <v>65.53</v>
      </c>
      <c r="Q1915" s="4" t="str">
        <f t="shared" si="214"/>
        <v>Available</v>
      </c>
      <c r="Y1915" s="26" t="s">
        <v>4142</v>
      </c>
      <c r="Z1915" s="26" t="s">
        <v>38</v>
      </c>
      <c r="AA1915" s="84" t="str">
        <f t="shared" si="209"/>
        <v>Deepak Mishra</v>
      </c>
      <c r="AB1915" s="26">
        <v>8.43</v>
      </c>
      <c r="AG1915" s="26" t="s">
        <v>4142</v>
      </c>
      <c r="AH1915" s="4" t="str">
        <f t="shared" si="210"/>
        <v>01914</v>
      </c>
      <c r="AP1915" s="4"/>
      <c r="AU1915" s="26" t="s">
        <v>1386</v>
      </c>
      <c r="AV1915" s="46" t="str">
        <f t="shared" si="211"/>
        <v>Rejected</v>
      </c>
      <c r="BA1915" s="26" t="s">
        <v>4142</v>
      </c>
      <c r="BB1915" s="71" t="s">
        <v>1348</v>
      </c>
      <c r="BC1915" s="4" t="str">
        <f t="shared" si="212"/>
        <v>Angul</v>
      </c>
      <c r="BE1915" s="4"/>
      <c r="BF1915" s="4"/>
      <c r="BG1915" s="26" t="s">
        <v>4142</v>
      </c>
      <c r="BH1915" s="26" t="s">
        <v>38</v>
      </c>
      <c r="BI1915" s="4">
        <f t="shared" si="213"/>
        <v>144.97999999999999</v>
      </c>
    </row>
    <row r="1916" spans="9:61">
      <c r="I1916" s="24">
        <v>741</v>
      </c>
      <c r="J1916" s="46" t="str" cm="1">
        <f t="array" ref="J1916">_xlfn.IFS(I1916&gt;=750,"Low Risk",AND(I1916&gt;=650,I1916&lt;=749),"Medium Risk",I1916&lt;650,"High Risk")</f>
        <v>Medium Risk</v>
      </c>
      <c r="N1916" s="4"/>
      <c r="P1916" s="26">
        <v>8.43</v>
      </c>
      <c r="Q1916" s="4" t="str">
        <f t="shared" si="214"/>
        <v>Available</v>
      </c>
      <c r="Y1916" s="24" t="s">
        <v>4143</v>
      </c>
      <c r="Z1916" s="24" t="s">
        <v>12</v>
      </c>
      <c r="AA1916" s="84" t="str">
        <f t="shared" si="209"/>
        <v>Priya Mohanty</v>
      </c>
      <c r="AB1916" s="24">
        <v>81.62</v>
      </c>
      <c r="AG1916" s="24" t="s">
        <v>4143</v>
      </c>
      <c r="AH1916" s="4" t="str">
        <f t="shared" si="210"/>
        <v>01915</v>
      </c>
      <c r="AP1916" s="4"/>
      <c r="AU1916" s="24" t="s">
        <v>1377</v>
      </c>
      <c r="AV1916" s="46" t="str">
        <f t="shared" si="211"/>
        <v>Approved</v>
      </c>
      <c r="BA1916" s="24" t="s">
        <v>4143</v>
      </c>
      <c r="BB1916" s="70" t="s">
        <v>605</v>
      </c>
      <c r="BC1916" s="4" t="str">
        <f t="shared" si="212"/>
        <v>Rourkela</v>
      </c>
      <c r="BE1916" s="4"/>
      <c r="BF1916" s="4"/>
      <c r="BG1916" s="24" t="s">
        <v>4143</v>
      </c>
      <c r="BH1916" s="24" t="s">
        <v>12</v>
      </c>
      <c r="BI1916" s="4">
        <f t="shared" si="213"/>
        <v>105.8</v>
      </c>
    </row>
    <row r="1917" spans="9:61">
      <c r="I1917" s="26">
        <v>636</v>
      </c>
      <c r="J1917" s="46" t="str" cm="1">
        <f t="array" ref="J1917">_xlfn.IFS(I1917&gt;=750,"Low Risk",AND(I1917&gt;=650,I1917&lt;=749),"Medium Risk",I1917&lt;650,"High Risk")</f>
        <v>High Risk</v>
      </c>
      <c r="N1917" s="4"/>
      <c r="P1917" s="24">
        <v>81.62</v>
      </c>
      <c r="Q1917" s="4" t="str">
        <f t="shared" si="214"/>
        <v>Available</v>
      </c>
      <c r="Y1917" s="26" t="s">
        <v>4144</v>
      </c>
      <c r="Z1917" s="26" t="s">
        <v>32</v>
      </c>
      <c r="AA1917" s="84" t="str">
        <f t="shared" si="209"/>
        <v>Ramesh Behera</v>
      </c>
      <c r="AB1917" s="26">
        <v>21.53</v>
      </c>
      <c r="AG1917" s="26" t="s">
        <v>4144</v>
      </c>
      <c r="AH1917" s="4" t="str">
        <f t="shared" si="210"/>
        <v>01916</v>
      </c>
      <c r="AP1917" s="4"/>
      <c r="AU1917" s="26" t="s">
        <v>1377</v>
      </c>
      <c r="AV1917" s="46" t="str">
        <f t="shared" si="211"/>
        <v>Approved</v>
      </c>
      <c r="BA1917" s="26" t="s">
        <v>4144</v>
      </c>
      <c r="BB1917" s="71" t="s">
        <v>175</v>
      </c>
      <c r="BC1917" s="4" t="str">
        <f t="shared" si="212"/>
        <v>Bhubaneswar</v>
      </c>
      <c r="BE1917" s="4"/>
      <c r="BF1917" s="4"/>
      <c r="BG1917" s="26" t="s">
        <v>4144</v>
      </c>
      <c r="BH1917" s="26" t="s">
        <v>32</v>
      </c>
      <c r="BI1917" s="4">
        <f t="shared" si="213"/>
        <v>224.53</v>
      </c>
    </row>
    <row r="1918" spans="9:61">
      <c r="I1918" s="24">
        <v>740</v>
      </c>
      <c r="J1918" s="46" t="str" cm="1">
        <f t="array" ref="J1918">_xlfn.IFS(I1918&gt;=750,"Low Risk",AND(I1918&gt;=650,I1918&lt;=749),"Medium Risk",I1918&lt;650,"High Risk")</f>
        <v>Medium Risk</v>
      </c>
      <c r="N1918" s="4"/>
      <c r="P1918" s="26">
        <v>21.53</v>
      </c>
      <c r="Q1918" s="4" t="str">
        <f t="shared" si="214"/>
        <v>Available</v>
      </c>
      <c r="Y1918" s="24" t="s">
        <v>4145</v>
      </c>
      <c r="Z1918" s="24" t="s">
        <v>16</v>
      </c>
      <c r="AA1918" s="84" t="str">
        <f t="shared" si="209"/>
        <v>Suresh Panda</v>
      </c>
      <c r="AB1918" s="24">
        <v>90.88</v>
      </c>
      <c r="AG1918" s="24" t="s">
        <v>4145</v>
      </c>
      <c r="AH1918" s="4" t="str">
        <f t="shared" si="210"/>
        <v>01917</v>
      </c>
      <c r="AP1918" s="4"/>
      <c r="AU1918" s="24" t="s">
        <v>1381</v>
      </c>
      <c r="AV1918" s="46" t="str">
        <f t="shared" si="211"/>
        <v>Rejected</v>
      </c>
      <c r="BA1918" s="24" t="s">
        <v>4145</v>
      </c>
      <c r="BB1918" s="70" t="s">
        <v>843</v>
      </c>
      <c r="BC1918" s="4" t="str">
        <f t="shared" si="212"/>
        <v>Balasore</v>
      </c>
      <c r="BE1918" s="4"/>
      <c r="BF1918" s="4"/>
      <c r="BG1918" s="24" t="s">
        <v>4145</v>
      </c>
      <c r="BH1918" s="24" t="s">
        <v>16</v>
      </c>
      <c r="BI1918" s="4">
        <f t="shared" si="213"/>
        <v>197.62</v>
      </c>
    </row>
    <row r="1919" spans="9:61">
      <c r="I1919" s="26">
        <v>843</v>
      </c>
      <c r="J1919" s="46" t="str" cm="1">
        <f t="array" ref="J1919">_xlfn.IFS(I1919&gt;=750,"Low Risk",AND(I1919&gt;=650,I1919&lt;=749),"Medium Risk",I1919&lt;650,"High Risk")</f>
        <v>Low Risk</v>
      </c>
      <c r="N1919" s="4"/>
      <c r="P1919" s="24">
        <v>90.88</v>
      </c>
      <c r="Q1919" s="4" t="str">
        <f t="shared" si="214"/>
        <v>Available</v>
      </c>
      <c r="Y1919" s="26" t="s">
        <v>4146</v>
      </c>
      <c r="Z1919" s="26" t="s">
        <v>7</v>
      </c>
      <c r="AA1919" s="84" t="str">
        <f t="shared" si="209"/>
        <v>Rajesh Kumar</v>
      </c>
      <c r="AB1919" s="26">
        <v>87.76</v>
      </c>
      <c r="AG1919" s="26" t="s">
        <v>4146</v>
      </c>
      <c r="AH1919" s="4" t="str">
        <f t="shared" si="210"/>
        <v>01918</v>
      </c>
      <c r="AP1919" s="4"/>
      <c r="AU1919" s="26" t="s">
        <v>1377</v>
      </c>
      <c r="AV1919" s="46" t="str">
        <f t="shared" si="211"/>
        <v>Approved</v>
      </c>
      <c r="BA1919" s="26" t="s">
        <v>4146</v>
      </c>
      <c r="BB1919" s="71" t="s">
        <v>1290</v>
      </c>
      <c r="BC1919" s="4" t="str">
        <f t="shared" si="212"/>
        <v>Cuttack</v>
      </c>
      <c r="BE1919" s="4"/>
      <c r="BF1919" s="4"/>
      <c r="BG1919" s="26" t="s">
        <v>4146</v>
      </c>
      <c r="BH1919" s="26" t="s">
        <v>7</v>
      </c>
      <c r="BI1919" s="4">
        <f t="shared" si="213"/>
        <v>209.86</v>
      </c>
    </row>
    <row r="1920" spans="9:61">
      <c r="I1920" s="24">
        <v>743</v>
      </c>
      <c r="J1920" s="46" t="str" cm="1">
        <f t="array" ref="J1920">_xlfn.IFS(I1920&gt;=750,"Low Risk",AND(I1920&gt;=650,I1920&lt;=749),"Medium Risk",I1920&lt;650,"High Risk")</f>
        <v>Medium Risk</v>
      </c>
      <c r="N1920" s="4"/>
      <c r="P1920" s="26">
        <v>87.76</v>
      </c>
      <c r="Q1920" s="4" t="str">
        <f t="shared" si="214"/>
        <v>Available</v>
      </c>
      <c r="Y1920" s="24" t="s">
        <v>4148</v>
      </c>
      <c r="Z1920" s="24" t="s">
        <v>32</v>
      </c>
      <c r="AA1920" s="84" t="str">
        <f t="shared" si="209"/>
        <v>Ramesh Behera</v>
      </c>
      <c r="AB1920" s="24">
        <v>67.77</v>
      </c>
      <c r="AG1920" s="24" t="s">
        <v>4148</v>
      </c>
      <c r="AH1920" s="4" t="str">
        <f t="shared" si="210"/>
        <v>01919</v>
      </c>
      <c r="AP1920" s="4"/>
      <c r="AU1920" s="24" t="s">
        <v>1426</v>
      </c>
      <c r="AV1920" s="46" t="str">
        <f t="shared" si="211"/>
        <v>Under Review</v>
      </c>
      <c r="BA1920" s="24" t="s">
        <v>4148</v>
      </c>
      <c r="BB1920" s="70" t="s">
        <v>1059</v>
      </c>
      <c r="BC1920" s="4" t="str">
        <f t="shared" si="212"/>
        <v>Dhenkanal</v>
      </c>
      <c r="BE1920" s="4"/>
      <c r="BF1920" s="4"/>
      <c r="BG1920" s="24" t="s">
        <v>4148</v>
      </c>
      <c r="BH1920" s="24" t="s">
        <v>32</v>
      </c>
      <c r="BI1920" s="4">
        <f t="shared" si="213"/>
        <v>224.53</v>
      </c>
    </row>
    <row r="1921" spans="9:61">
      <c r="I1921" s="26">
        <v>862</v>
      </c>
      <c r="J1921" s="46" t="str" cm="1">
        <f t="array" ref="J1921">_xlfn.IFS(I1921&gt;=750,"Low Risk",AND(I1921&gt;=650,I1921&lt;=749),"Medium Risk",I1921&lt;650,"High Risk")</f>
        <v>Low Risk</v>
      </c>
      <c r="N1921" s="4"/>
      <c r="P1921" s="24">
        <v>67.77</v>
      </c>
      <c r="Q1921" s="4" t="str">
        <f t="shared" si="214"/>
        <v>Available</v>
      </c>
      <c r="Y1921" s="26" t="s">
        <v>4149</v>
      </c>
      <c r="Z1921" s="26" t="s">
        <v>7</v>
      </c>
      <c r="AA1921" s="84" t="str">
        <f t="shared" si="209"/>
        <v>Rajesh Kumar</v>
      </c>
      <c r="AB1921" s="26">
        <v>1.61</v>
      </c>
      <c r="AG1921" s="26" t="s">
        <v>4149</v>
      </c>
      <c r="AH1921" s="4" t="str">
        <f t="shared" si="210"/>
        <v>01920</v>
      </c>
      <c r="AP1921" s="4"/>
      <c r="AU1921" s="26" t="s">
        <v>1377</v>
      </c>
      <c r="AV1921" s="46" t="str">
        <f t="shared" si="211"/>
        <v>Approved</v>
      </c>
      <c r="BA1921" s="26" t="s">
        <v>4149</v>
      </c>
      <c r="BB1921" s="71" t="s">
        <v>975</v>
      </c>
      <c r="BC1921" s="4" t="str">
        <f t="shared" si="212"/>
        <v>Dhenkanal</v>
      </c>
      <c r="BE1921" s="4"/>
      <c r="BF1921" s="4"/>
      <c r="BG1921" s="26" t="s">
        <v>4149</v>
      </c>
      <c r="BH1921" s="26" t="s">
        <v>7</v>
      </c>
      <c r="BI1921" s="4">
        <f t="shared" si="213"/>
        <v>209.86</v>
      </c>
    </row>
    <row r="1922" spans="9:61">
      <c r="I1922" s="24">
        <v>729</v>
      </c>
      <c r="J1922" s="46" t="str" cm="1">
        <f t="array" ref="J1922">_xlfn.IFS(I1922&gt;=750,"Low Risk",AND(I1922&gt;=650,I1922&lt;=749),"Medium Risk",I1922&lt;650,"High Risk")</f>
        <v>Medium Risk</v>
      </c>
      <c r="N1922" s="4"/>
      <c r="P1922" s="26">
        <v>1.61</v>
      </c>
      <c r="Q1922" s="4" t="str">
        <f t="shared" si="214"/>
        <v>Available</v>
      </c>
      <c r="Y1922" s="24" t="s">
        <v>4150</v>
      </c>
      <c r="Z1922" s="24" t="s">
        <v>32</v>
      </c>
      <c r="AA1922" s="84" t="str">
        <f t="shared" si="209"/>
        <v>Ramesh Behera</v>
      </c>
      <c r="AB1922" s="24">
        <v>55.14</v>
      </c>
      <c r="AG1922" s="24" t="s">
        <v>4150</v>
      </c>
      <c r="AH1922" s="4" t="str">
        <f t="shared" si="210"/>
        <v>01921</v>
      </c>
      <c r="AP1922" s="4"/>
      <c r="AU1922" s="24" t="s">
        <v>1377</v>
      </c>
      <c r="AV1922" s="46" t="str">
        <f t="shared" si="211"/>
        <v>Approved</v>
      </c>
      <c r="BA1922" s="24" t="s">
        <v>4150</v>
      </c>
      <c r="BB1922" s="70" t="s">
        <v>1030</v>
      </c>
      <c r="BC1922" s="4" t="str">
        <f t="shared" si="212"/>
        <v>Dhenkanal</v>
      </c>
      <c r="BE1922" s="4"/>
      <c r="BF1922" s="4"/>
      <c r="BG1922" s="24" t="s">
        <v>4150</v>
      </c>
      <c r="BH1922" s="24" t="s">
        <v>32</v>
      </c>
      <c r="BI1922" s="4">
        <f t="shared" si="213"/>
        <v>224.53</v>
      </c>
    </row>
    <row r="1923" spans="9:61">
      <c r="I1923" s="26">
        <v>882</v>
      </c>
      <c r="J1923" s="46" t="str" cm="1">
        <f t="array" ref="J1923">_xlfn.IFS(I1923&gt;=750,"Low Risk",AND(I1923&gt;=650,I1923&lt;=749),"Medium Risk",I1923&lt;650,"High Risk")</f>
        <v>Low Risk</v>
      </c>
      <c r="N1923" s="4"/>
      <c r="P1923" s="24">
        <v>55.14</v>
      </c>
      <c r="Q1923" s="4" t="str">
        <f t="shared" si="214"/>
        <v>Available</v>
      </c>
      <c r="Y1923" s="26" t="s">
        <v>4151</v>
      </c>
      <c r="Z1923" s="26" t="s">
        <v>16</v>
      </c>
      <c r="AA1923" s="84" t="str">
        <f t="shared" ref="AA1923:AA1986" si="215">VLOOKUP(Z1923,$W$2:$X$11,2,FALSE)</f>
        <v>Suresh Panda</v>
      </c>
      <c r="AB1923" s="26">
        <v>33.950000000000003</v>
      </c>
      <c r="AG1923" s="26" t="s">
        <v>4151</v>
      </c>
      <c r="AH1923" s="4" t="str">
        <f t="shared" ref="AH1923:AH1986" si="216">RIGHT(AG1923,5)</f>
        <v>01922</v>
      </c>
      <c r="AP1923" s="4"/>
      <c r="AU1923" s="26" t="s">
        <v>1377</v>
      </c>
      <c r="AV1923" s="46" t="str">
        <f t="shared" ref="AV1923:AV1986" si="217">PROPER(TRIM(AU1923))</f>
        <v>Approved</v>
      </c>
      <c r="BA1923" s="26" t="s">
        <v>4151</v>
      </c>
      <c r="BB1923" s="71" t="s">
        <v>1083</v>
      </c>
      <c r="BC1923" s="4" t="str">
        <f t="shared" ref="BC1923:BC1986" si="218">VLOOKUP(BB1923,$AY$2:$AZ$501,2,FALSE)</f>
        <v>Cuttack</v>
      </c>
      <c r="BE1923" s="4"/>
      <c r="BF1923" s="4"/>
      <c r="BG1923" s="26" t="s">
        <v>4151</v>
      </c>
      <c r="BH1923" s="26" t="s">
        <v>16</v>
      </c>
      <c r="BI1923" s="4">
        <f t="shared" ref="BI1923:BI1986" si="219">VLOOKUP(BH1923,$BE$2:$BF$11,2,FALSE)</f>
        <v>197.62</v>
      </c>
    </row>
    <row r="1924" spans="9:61">
      <c r="I1924" s="24">
        <v>757</v>
      </c>
      <c r="J1924" s="46" t="str" cm="1">
        <f t="array" ref="J1924">_xlfn.IFS(I1924&gt;=750,"Low Risk",AND(I1924&gt;=650,I1924&lt;=749),"Medium Risk",I1924&lt;650,"High Risk")</f>
        <v>Low Risk</v>
      </c>
      <c r="N1924" s="4"/>
      <c r="P1924" s="26">
        <v>33.950000000000003</v>
      </c>
      <c r="Q1924" s="4" t="str">
        <f t="shared" si="214"/>
        <v>Available</v>
      </c>
      <c r="Y1924" s="24" t="s">
        <v>4152</v>
      </c>
      <c r="Z1924" s="24" t="s">
        <v>28</v>
      </c>
      <c r="AA1924" s="84" t="str">
        <f t="shared" si="215"/>
        <v>Sunita Sahu</v>
      </c>
      <c r="AB1924" s="24">
        <v>92.46</v>
      </c>
      <c r="AG1924" s="24" t="s">
        <v>4152</v>
      </c>
      <c r="AH1924" s="4" t="str">
        <f t="shared" si="216"/>
        <v>01923</v>
      </c>
      <c r="AP1924" s="4"/>
      <c r="AU1924" s="24" t="s">
        <v>1381</v>
      </c>
      <c r="AV1924" s="46" t="str">
        <f t="shared" si="217"/>
        <v>Rejected</v>
      </c>
      <c r="BA1924" s="24" t="s">
        <v>4152</v>
      </c>
      <c r="BB1924" s="70" t="s">
        <v>1012</v>
      </c>
      <c r="BC1924" s="4" t="str">
        <f t="shared" si="218"/>
        <v>Jharsuguda</v>
      </c>
      <c r="BE1924" s="4"/>
      <c r="BF1924" s="4"/>
      <c r="BG1924" s="24" t="s">
        <v>4152</v>
      </c>
      <c r="BH1924" s="24" t="s">
        <v>28</v>
      </c>
      <c r="BI1924" s="4">
        <f t="shared" si="219"/>
        <v>162.30000000000001</v>
      </c>
    </row>
    <row r="1925" spans="9:61">
      <c r="I1925" s="26">
        <v>839</v>
      </c>
      <c r="J1925" s="46" t="str" cm="1">
        <f t="array" ref="J1925">_xlfn.IFS(I1925&gt;=750,"Low Risk",AND(I1925&gt;=650,I1925&lt;=749),"Medium Risk",I1925&lt;650,"High Risk")</f>
        <v>Low Risk</v>
      </c>
      <c r="N1925" s="4"/>
      <c r="P1925" s="24">
        <v>92.46</v>
      </c>
      <c r="Q1925" s="4" t="str">
        <f t="shared" si="214"/>
        <v>Available</v>
      </c>
      <c r="Y1925" s="26" t="s">
        <v>4153</v>
      </c>
      <c r="Z1925" s="26" t="s">
        <v>20</v>
      </c>
      <c r="AA1925" s="84" t="str">
        <f t="shared" si="215"/>
        <v>Anita Das</v>
      </c>
      <c r="AB1925" s="26">
        <v>60.94</v>
      </c>
      <c r="AG1925" s="26" t="s">
        <v>4153</v>
      </c>
      <c r="AH1925" s="4" t="str">
        <f t="shared" si="216"/>
        <v>01924</v>
      </c>
      <c r="AP1925" s="4"/>
      <c r="AU1925" s="26" t="s">
        <v>1386</v>
      </c>
      <c r="AV1925" s="46" t="str">
        <f t="shared" si="217"/>
        <v>Rejected</v>
      </c>
      <c r="BA1925" s="26" t="s">
        <v>4153</v>
      </c>
      <c r="BB1925" s="71" t="s">
        <v>682</v>
      </c>
      <c r="BC1925" s="4" t="str">
        <f t="shared" si="218"/>
        <v>Bhubaneswar</v>
      </c>
      <c r="BE1925" s="4"/>
      <c r="BF1925" s="4"/>
      <c r="BG1925" s="26" t="s">
        <v>4153</v>
      </c>
      <c r="BH1925" s="26" t="s">
        <v>20</v>
      </c>
      <c r="BI1925" s="4">
        <f t="shared" si="219"/>
        <v>104.66</v>
      </c>
    </row>
    <row r="1926" spans="9:61">
      <c r="I1926" s="24">
        <v>565</v>
      </c>
      <c r="J1926" s="46" t="str" cm="1">
        <f t="array" ref="J1926">_xlfn.IFS(I1926&gt;=750,"Low Risk",AND(I1926&gt;=650,I1926&lt;=749),"Medium Risk",I1926&lt;650,"High Risk")</f>
        <v>High Risk</v>
      </c>
      <c r="N1926" s="4"/>
      <c r="P1926" s="26">
        <v>60.94</v>
      </c>
      <c r="Q1926" s="4" t="str">
        <f t="shared" ref="Q1926:Q1989" si="220">IF(ISBLANK(P1926),"missing","Available")</f>
        <v>Available</v>
      </c>
      <c r="Y1926" s="24" t="s">
        <v>4154</v>
      </c>
      <c r="Z1926" s="24" t="s">
        <v>16</v>
      </c>
      <c r="AA1926" s="84" t="str">
        <f t="shared" si="215"/>
        <v>Suresh Panda</v>
      </c>
      <c r="AB1926" s="24">
        <v>84.48</v>
      </c>
      <c r="AG1926" s="24" t="s">
        <v>4154</v>
      </c>
      <c r="AH1926" s="4" t="str">
        <f t="shared" si="216"/>
        <v>01925</v>
      </c>
      <c r="AP1926" s="4"/>
      <c r="AU1926" s="24" t="s">
        <v>1381</v>
      </c>
      <c r="AV1926" s="46" t="str">
        <f t="shared" si="217"/>
        <v>Rejected</v>
      </c>
      <c r="BA1926" s="24" t="s">
        <v>4154</v>
      </c>
      <c r="BB1926" s="70" t="s">
        <v>456</v>
      </c>
      <c r="BC1926" s="4" t="str">
        <f t="shared" si="218"/>
        <v>Bhubaneswar</v>
      </c>
      <c r="BE1926" s="4"/>
      <c r="BF1926" s="4"/>
      <c r="BG1926" s="24" t="s">
        <v>4154</v>
      </c>
      <c r="BH1926" s="24" t="s">
        <v>16</v>
      </c>
      <c r="BI1926" s="4">
        <f t="shared" si="219"/>
        <v>197.62</v>
      </c>
    </row>
    <row r="1927" spans="9:61">
      <c r="I1927" s="26">
        <v>704</v>
      </c>
      <c r="J1927" s="46" t="str" cm="1">
        <f t="array" ref="J1927">_xlfn.IFS(I1927&gt;=750,"Low Risk",AND(I1927&gt;=650,I1927&lt;=749),"Medium Risk",I1927&lt;650,"High Risk")</f>
        <v>Medium Risk</v>
      </c>
      <c r="N1927" s="4"/>
      <c r="P1927" s="24">
        <v>84.48</v>
      </c>
      <c r="Q1927" s="4" t="str">
        <f t="shared" si="220"/>
        <v>Available</v>
      </c>
      <c r="Y1927" s="26" t="s">
        <v>4155</v>
      </c>
      <c r="Z1927" s="26" t="s">
        <v>12</v>
      </c>
      <c r="AA1927" s="84" t="str">
        <f t="shared" si="215"/>
        <v>Priya Mohanty</v>
      </c>
      <c r="AB1927" s="26">
        <v>81.78</v>
      </c>
      <c r="AG1927" s="26" t="s">
        <v>4155</v>
      </c>
      <c r="AH1927" s="4" t="str">
        <f t="shared" si="216"/>
        <v>01926</v>
      </c>
      <c r="AP1927" s="4"/>
      <c r="AU1927" s="26" t="s">
        <v>1381</v>
      </c>
      <c r="AV1927" s="46" t="str">
        <f t="shared" si="217"/>
        <v>Rejected</v>
      </c>
      <c r="BA1927" s="26" t="s">
        <v>4155</v>
      </c>
      <c r="BB1927" s="71" t="s">
        <v>798</v>
      </c>
      <c r="BC1927" s="4" t="str">
        <f t="shared" si="218"/>
        <v>Cuttack</v>
      </c>
      <c r="BE1927" s="4"/>
      <c r="BF1927" s="4"/>
      <c r="BG1927" s="26" t="s">
        <v>4155</v>
      </c>
      <c r="BH1927" s="26" t="s">
        <v>12</v>
      </c>
      <c r="BI1927" s="4">
        <f t="shared" si="219"/>
        <v>105.8</v>
      </c>
    </row>
    <row r="1928" spans="9:61">
      <c r="I1928" s="24">
        <v>608</v>
      </c>
      <c r="J1928" s="46" t="str" cm="1">
        <f t="array" ref="J1928">_xlfn.IFS(I1928&gt;=750,"Low Risk",AND(I1928&gt;=650,I1928&lt;=749),"Medium Risk",I1928&lt;650,"High Risk")</f>
        <v>High Risk</v>
      </c>
      <c r="N1928" s="4"/>
      <c r="P1928" s="26">
        <v>81.78</v>
      </c>
      <c r="Q1928" s="4" t="str">
        <f t="shared" si="220"/>
        <v>Available</v>
      </c>
      <c r="Y1928" s="24" t="s">
        <v>4156</v>
      </c>
      <c r="Z1928" s="24" t="s">
        <v>16</v>
      </c>
      <c r="AA1928" s="84" t="str">
        <f t="shared" si="215"/>
        <v>Suresh Panda</v>
      </c>
      <c r="AB1928" s="24">
        <v>94.85</v>
      </c>
      <c r="AG1928" s="24" t="s">
        <v>4156</v>
      </c>
      <c r="AH1928" s="4" t="str">
        <f t="shared" si="216"/>
        <v>01927</v>
      </c>
      <c r="AP1928" s="4"/>
      <c r="AU1928" s="24" t="s">
        <v>1377</v>
      </c>
      <c r="AV1928" s="46" t="str">
        <f t="shared" si="217"/>
        <v>Approved</v>
      </c>
      <c r="BA1928" s="24" t="s">
        <v>4156</v>
      </c>
      <c r="BB1928" s="70" t="s">
        <v>1271</v>
      </c>
      <c r="BC1928" s="4" t="str">
        <f t="shared" si="218"/>
        <v>Dhenkanal</v>
      </c>
      <c r="BE1928" s="4"/>
      <c r="BF1928" s="4"/>
      <c r="BG1928" s="24" t="s">
        <v>4156</v>
      </c>
      <c r="BH1928" s="24" t="s">
        <v>16</v>
      </c>
      <c r="BI1928" s="4">
        <f t="shared" si="219"/>
        <v>197.62</v>
      </c>
    </row>
    <row r="1929" spans="9:61">
      <c r="I1929" s="26">
        <v>730</v>
      </c>
      <c r="J1929" s="46" t="str" cm="1">
        <f t="array" ref="J1929">_xlfn.IFS(I1929&gt;=750,"Low Risk",AND(I1929&gt;=650,I1929&lt;=749),"Medium Risk",I1929&lt;650,"High Risk")</f>
        <v>Medium Risk</v>
      </c>
      <c r="N1929" s="4"/>
      <c r="P1929" s="24">
        <v>94.85</v>
      </c>
      <c r="Q1929" s="4" t="str">
        <f t="shared" si="220"/>
        <v>Available</v>
      </c>
      <c r="Y1929" s="26" t="s">
        <v>4157</v>
      </c>
      <c r="Z1929" s="26" t="s">
        <v>7</v>
      </c>
      <c r="AA1929" s="84" t="str">
        <f t="shared" si="215"/>
        <v>Rajesh Kumar</v>
      </c>
      <c r="AB1929" s="26">
        <v>17.04</v>
      </c>
      <c r="AG1929" s="26" t="s">
        <v>4157</v>
      </c>
      <c r="AH1929" s="4" t="str">
        <f t="shared" si="216"/>
        <v>01928</v>
      </c>
      <c r="AP1929" s="4"/>
      <c r="AU1929" s="26" t="s">
        <v>1426</v>
      </c>
      <c r="AV1929" s="46" t="str">
        <f t="shared" si="217"/>
        <v>Under Review</v>
      </c>
      <c r="BA1929" s="26" t="s">
        <v>4157</v>
      </c>
      <c r="BB1929" s="71" t="s">
        <v>230</v>
      </c>
      <c r="BC1929" s="4" t="str">
        <f t="shared" si="218"/>
        <v>Angul</v>
      </c>
      <c r="BE1929" s="4"/>
      <c r="BF1929" s="4"/>
      <c r="BG1929" s="26" t="s">
        <v>4157</v>
      </c>
      <c r="BH1929" s="26" t="s">
        <v>7</v>
      </c>
      <c r="BI1929" s="4">
        <f t="shared" si="219"/>
        <v>209.86</v>
      </c>
    </row>
    <row r="1930" spans="9:61">
      <c r="I1930" s="24">
        <v>578</v>
      </c>
      <c r="J1930" s="46" t="str" cm="1">
        <f t="array" ref="J1930">_xlfn.IFS(I1930&gt;=750,"Low Risk",AND(I1930&gt;=650,I1930&lt;=749),"Medium Risk",I1930&lt;650,"High Risk")</f>
        <v>High Risk</v>
      </c>
      <c r="N1930" s="4"/>
      <c r="P1930" s="26">
        <v>17.04</v>
      </c>
      <c r="Q1930" s="4" t="str">
        <f t="shared" si="220"/>
        <v>Available</v>
      </c>
      <c r="Y1930" s="24" t="s">
        <v>4158</v>
      </c>
      <c r="Z1930" s="24" t="s">
        <v>7</v>
      </c>
      <c r="AA1930" s="84" t="str">
        <f t="shared" si="215"/>
        <v>Rajesh Kumar</v>
      </c>
      <c r="AB1930" s="24">
        <v>30.49</v>
      </c>
      <c r="AG1930" s="24" t="s">
        <v>4158</v>
      </c>
      <c r="AH1930" s="4" t="str">
        <f t="shared" si="216"/>
        <v>01929</v>
      </c>
      <c r="AP1930" s="4"/>
      <c r="AU1930" s="24" t="s">
        <v>1377</v>
      </c>
      <c r="AV1930" s="46" t="str">
        <f t="shared" si="217"/>
        <v>Approved</v>
      </c>
      <c r="BA1930" s="24" t="s">
        <v>4158</v>
      </c>
      <c r="BB1930" s="70" t="s">
        <v>787</v>
      </c>
      <c r="BC1930" s="4" t="str">
        <f t="shared" si="218"/>
        <v>Sambalpur</v>
      </c>
      <c r="BE1930" s="4"/>
      <c r="BF1930" s="4"/>
      <c r="BG1930" s="24" t="s">
        <v>4158</v>
      </c>
      <c r="BH1930" s="24" t="s">
        <v>7</v>
      </c>
      <c r="BI1930" s="4">
        <f t="shared" si="219"/>
        <v>209.86</v>
      </c>
    </row>
    <row r="1931" spans="9:61">
      <c r="I1931" s="26">
        <v>878</v>
      </c>
      <c r="J1931" s="46" t="str" cm="1">
        <f t="array" ref="J1931">_xlfn.IFS(I1931&gt;=750,"Low Risk",AND(I1931&gt;=650,I1931&lt;=749),"Medium Risk",I1931&lt;650,"High Risk")</f>
        <v>Low Risk</v>
      </c>
      <c r="N1931" s="4"/>
      <c r="P1931" s="24">
        <v>30.49</v>
      </c>
      <c r="Q1931" s="4" t="str">
        <f t="shared" si="220"/>
        <v>Available</v>
      </c>
      <c r="Y1931" s="26" t="s">
        <v>4159</v>
      </c>
      <c r="Z1931" s="26" t="s">
        <v>35</v>
      </c>
      <c r="AA1931" s="84" t="str">
        <f t="shared" si="215"/>
        <v>Kavita Rath</v>
      </c>
      <c r="AB1931" s="26">
        <v>26.92</v>
      </c>
      <c r="AG1931" s="26" t="s">
        <v>4159</v>
      </c>
      <c r="AH1931" s="4" t="str">
        <f t="shared" si="216"/>
        <v>01930</v>
      </c>
      <c r="AP1931" s="4"/>
      <c r="AU1931" s="26" t="s">
        <v>1381</v>
      </c>
      <c r="AV1931" s="46" t="str">
        <f t="shared" si="217"/>
        <v>Rejected</v>
      </c>
      <c r="BA1931" s="26" t="s">
        <v>4159</v>
      </c>
      <c r="BB1931" s="71" t="s">
        <v>207</v>
      </c>
      <c r="BC1931" s="4" t="str">
        <f t="shared" si="218"/>
        <v>Puri</v>
      </c>
      <c r="BE1931" s="4"/>
      <c r="BF1931" s="4"/>
      <c r="BG1931" s="26" t="s">
        <v>4159</v>
      </c>
      <c r="BH1931" s="26" t="s">
        <v>35</v>
      </c>
      <c r="BI1931" s="4">
        <f t="shared" si="219"/>
        <v>103.83</v>
      </c>
    </row>
    <row r="1932" spans="9:61">
      <c r="I1932" s="24">
        <v>876</v>
      </c>
      <c r="J1932" s="46" t="str" cm="1">
        <f t="array" ref="J1932">_xlfn.IFS(I1932&gt;=750,"Low Risk",AND(I1932&gt;=650,I1932&lt;=749),"Medium Risk",I1932&lt;650,"High Risk")</f>
        <v>Low Risk</v>
      </c>
      <c r="N1932" s="4"/>
      <c r="P1932" s="26">
        <v>26.92</v>
      </c>
      <c r="Q1932" s="4" t="str">
        <f t="shared" si="220"/>
        <v>Available</v>
      </c>
      <c r="Y1932" s="24" t="s">
        <v>4160</v>
      </c>
      <c r="Z1932" s="24" t="s">
        <v>35</v>
      </c>
      <c r="AA1932" s="84" t="str">
        <f t="shared" si="215"/>
        <v>Kavita Rath</v>
      </c>
      <c r="AB1932" s="24">
        <v>13.71</v>
      </c>
      <c r="AG1932" s="24" t="s">
        <v>4160</v>
      </c>
      <c r="AH1932" s="4" t="str">
        <f t="shared" si="216"/>
        <v>01931</v>
      </c>
      <c r="AP1932" s="4"/>
      <c r="AU1932" s="24" t="s">
        <v>1386</v>
      </c>
      <c r="AV1932" s="46" t="str">
        <f t="shared" si="217"/>
        <v>Rejected</v>
      </c>
      <c r="BA1932" s="24" t="s">
        <v>4160</v>
      </c>
      <c r="BB1932" s="70" t="s">
        <v>870</v>
      </c>
      <c r="BC1932" s="4" t="str">
        <f t="shared" si="218"/>
        <v>Cuttack</v>
      </c>
      <c r="BE1932" s="4"/>
      <c r="BF1932" s="4"/>
      <c r="BG1932" s="24" t="s">
        <v>4160</v>
      </c>
      <c r="BH1932" s="24" t="s">
        <v>35</v>
      </c>
      <c r="BI1932" s="4">
        <f t="shared" si="219"/>
        <v>103.83</v>
      </c>
    </row>
    <row r="1933" spans="9:61">
      <c r="I1933" s="26">
        <v>694</v>
      </c>
      <c r="J1933" s="46" t="str" cm="1">
        <f t="array" ref="J1933">_xlfn.IFS(I1933&gt;=750,"Low Risk",AND(I1933&gt;=650,I1933&lt;=749),"Medium Risk",I1933&lt;650,"High Risk")</f>
        <v>Medium Risk</v>
      </c>
      <c r="N1933" s="4"/>
      <c r="P1933" s="24">
        <v>13.71</v>
      </c>
      <c r="Q1933" s="4" t="str">
        <f t="shared" si="220"/>
        <v>Available</v>
      </c>
      <c r="Y1933" s="26" t="s">
        <v>4161</v>
      </c>
      <c r="Z1933" s="26" t="s">
        <v>12</v>
      </c>
      <c r="AA1933" s="84" t="str">
        <f t="shared" si="215"/>
        <v>Priya Mohanty</v>
      </c>
      <c r="AB1933" s="26">
        <v>84.5</v>
      </c>
      <c r="AG1933" s="26" t="s">
        <v>4161</v>
      </c>
      <c r="AH1933" s="4" t="str">
        <f t="shared" si="216"/>
        <v>01932</v>
      </c>
      <c r="AP1933" s="4"/>
      <c r="AU1933" s="26" t="s">
        <v>1386</v>
      </c>
      <c r="AV1933" s="46" t="str">
        <f t="shared" si="217"/>
        <v>Rejected</v>
      </c>
      <c r="BA1933" s="26" t="s">
        <v>4161</v>
      </c>
      <c r="BB1933" s="71" t="s">
        <v>590</v>
      </c>
      <c r="BC1933" s="4" t="str">
        <f t="shared" si="218"/>
        <v>Cuttack</v>
      </c>
      <c r="BE1933" s="4"/>
      <c r="BF1933" s="4"/>
      <c r="BG1933" s="26" t="s">
        <v>4161</v>
      </c>
      <c r="BH1933" s="26" t="s">
        <v>12</v>
      </c>
      <c r="BI1933" s="4">
        <f t="shared" si="219"/>
        <v>105.8</v>
      </c>
    </row>
    <row r="1934" spans="9:61">
      <c r="I1934" s="24">
        <v>854</v>
      </c>
      <c r="J1934" s="46" t="str" cm="1">
        <f t="array" ref="J1934">_xlfn.IFS(I1934&gt;=750,"Low Risk",AND(I1934&gt;=650,I1934&lt;=749),"Medium Risk",I1934&lt;650,"High Risk")</f>
        <v>Low Risk</v>
      </c>
      <c r="N1934" s="4"/>
      <c r="P1934" s="26">
        <v>84.5</v>
      </c>
      <c r="Q1934" s="4" t="str">
        <f t="shared" si="220"/>
        <v>Available</v>
      </c>
      <c r="Y1934" s="24" t="s">
        <v>4162</v>
      </c>
      <c r="Z1934" s="24" t="s">
        <v>35</v>
      </c>
      <c r="AA1934" s="84" t="str">
        <f t="shared" si="215"/>
        <v>Kavita Rath</v>
      </c>
      <c r="AB1934" s="24">
        <v>5.69</v>
      </c>
      <c r="AG1934" s="24" t="s">
        <v>4162</v>
      </c>
      <c r="AH1934" s="4" t="str">
        <f t="shared" si="216"/>
        <v>01933</v>
      </c>
      <c r="AP1934" s="4"/>
      <c r="AU1934" s="24" t="s">
        <v>1377</v>
      </c>
      <c r="AV1934" s="46" t="str">
        <f t="shared" si="217"/>
        <v>Approved</v>
      </c>
      <c r="BA1934" s="24" t="s">
        <v>4162</v>
      </c>
      <c r="BB1934" s="70" t="s">
        <v>1336</v>
      </c>
      <c r="BC1934" s="4" t="str">
        <f t="shared" si="218"/>
        <v>Cuttack</v>
      </c>
      <c r="BE1934" s="4"/>
      <c r="BF1934" s="4"/>
      <c r="BG1934" s="24" t="s">
        <v>4162</v>
      </c>
      <c r="BH1934" s="24" t="s">
        <v>35</v>
      </c>
      <c r="BI1934" s="4">
        <f t="shared" si="219"/>
        <v>103.83</v>
      </c>
    </row>
    <row r="1935" spans="9:61">
      <c r="I1935" s="26">
        <v>659</v>
      </c>
      <c r="J1935" s="46" t="str" cm="1">
        <f t="array" ref="J1935">_xlfn.IFS(I1935&gt;=750,"Low Risk",AND(I1935&gt;=650,I1935&lt;=749),"Medium Risk",I1935&lt;650,"High Risk")</f>
        <v>Medium Risk</v>
      </c>
      <c r="N1935" s="4"/>
      <c r="P1935" s="24">
        <v>5.69</v>
      </c>
      <c r="Q1935" s="4" t="str">
        <f t="shared" si="220"/>
        <v>Available</v>
      </c>
      <c r="Y1935" s="26" t="s">
        <v>4163</v>
      </c>
      <c r="Z1935" s="26" t="s">
        <v>12</v>
      </c>
      <c r="AA1935" s="84" t="str">
        <f t="shared" si="215"/>
        <v>Priya Mohanty</v>
      </c>
      <c r="AB1935" s="26">
        <v>71.37</v>
      </c>
      <c r="AG1935" s="26" t="s">
        <v>4163</v>
      </c>
      <c r="AH1935" s="4" t="str">
        <f t="shared" si="216"/>
        <v>01934</v>
      </c>
      <c r="AP1935" s="4"/>
      <c r="AU1935" s="26" t="s">
        <v>1381</v>
      </c>
      <c r="AV1935" s="46" t="str">
        <f t="shared" si="217"/>
        <v>Rejected</v>
      </c>
      <c r="BA1935" s="26" t="s">
        <v>4163</v>
      </c>
      <c r="BB1935" s="71" t="s">
        <v>977</v>
      </c>
      <c r="BC1935" s="4" t="str">
        <f t="shared" si="218"/>
        <v>Dhenkanal</v>
      </c>
      <c r="BE1935" s="4"/>
      <c r="BF1935" s="4"/>
      <c r="BG1935" s="26" t="s">
        <v>4163</v>
      </c>
      <c r="BH1935" s="26" t="s">
        <v>12</v>
      </c>
      <c r="BI1935" s="4">
        <f t="shared" si="219"/>
        <v>105.8</v>
      </c>
    </row>
    <row r="1936" spans="9:61">
      <c r="I1936" s="24">
        <v>741</v>
      </c>
      <c r="J1936" s="46" t="str" cm="1">
        <f t="array" ref="J1936">_xlfn.IFS(I1936&gt;=750,"Low Risk",AND(I1936&gt;=650,I1936&lt;=749),"Medium Risk",I1936&lt;650,"High Risk")</f>
        <v>Medium Risk</v>
      </c>
      <c r="N1936" s="4"/>
      <c r="P1936" s="26">
        <v>71.37</v>
      </c>
      <c r="Q1936" s="4" t="str">
        <f t="shared" si="220"/>
        <v>Available</v>
      </c>
      <c r="Y1936" s="24" t="s">
        <v>4164</v>
      </c>
      <c r="Z1936" s="24" t="s">
        <v>12</v>
      </c>
      <c r="AA1936" s="84" t="str">
        <f t="shared" si="215"/>
        <v>Priya Mohanty</v>
      </c>
      <c r="AB1936" s="24">
        <v>47.01</v>
      </c>
      <c r="AG1936" s="24" t="s">
        <v>4164</v>
      </c>
      <c r="AH1936" s="4" t="str">
        <f t="shared" si="216"/>
        <v>01935</v>
      </c>
      <c r="AP1936" s="4"/>
      <c r="AU1936" s="24" t="s">
        <v>1377</v>
      </c>
      <c r="AV1936" s="46" t="str">
        <f t="shared" si="217"/>
        <v>Approved</v>
      </c>
      <c r="BA1936" s="24" t="s">
        <v>4164</v>
      </c>
      <c r="BB1936" s="70" t="s">
        <v>605</v>
      </c>
      <c r="BC1936" s="4" t="str">
        <f t="shared" si="218"/>
        <v>Rourkela</v>
      </c>
      <c r="BE1936" s="4"/>
      <c r="BF1936" s="4"/>
      <c r="BG1936" s="24" t="s">
        <v>4164</v>
      </c>
      <c r="BH1936" s="24" t="s">
        <v>12</v>
      </c>
      <c r="BI1936" s="4">
        <f t="shared" si="219"/>
        <v>105.8</v>
      </c>
    </row>
    <row r="1937" spans="9:61">
      <c r="I1937" s="26">
        <v>878</v>
      </c>
      <c r="J1937" s="46" t="str" cm="1">
        <f t="array" ref="J1937">_xlfn.IFS(I1937&gt;=750,"Low Risk",AND(I1937&gt;=650,I1937&lt;=749),"Medium Risk",I1937&lt;650,"High Risk")</f>
        <v>Low Risk</v>
      </c>
      <c r="N1937" s="4"/>
      <c r="P1937" s="24">
        <v>47.01</v>
      </c>
      <c r="Q1937" s="4" t="str">
        <f t="shared" si="220"/>
        <v>Available</v>
      </c>
      <c r="Y1937" s="26" t="s">
        <v>4165</v>
      </c>
      <c r="Z1937" s="26" t="s">
        <v>38</v>
      </c>
      <c r="AA1937" s="84" t="str">
        <f t="shared" si="215"/>
        <v>Deepak Mishra</v>
      </c>
      <c r="AB1937" s="26">
        <v>28.22</v>
      </c>
      <c r="AG1937" s="26" t="s">
        <v>4165</v>
      </c>
      <c r="AH1937" s="4" t="str">
        <f t="shared" si="216"/>
        <v>01936</v>
      </c>
      <c r="AP1937" s="4"/>
      <c r="AU1937" s="26" t="s">
        <v>1377</v>
      </c>
      <c r="AV1937" s="46" t="str">
        <f t="shared" si="217"/>
        <v>Approved</v>
      </c>
      <c r="BA1937" s="26" t="s">
        <v>4165</v>
      </c>
      <c r="BB1937" s="71" t="s">
        <v>480</v>
      </c>
      <c r="BC1937" s="4" t="str">
        <f t="shared" si="218"/>
        <v>Dhenkanal</v>
      </c>
      <c r="BE1937" s="4"/>
      <c r="BF1937" s="4"/>
      <c r="BG1937" s="26" t="s">
        <v>4165</v>
      </c>
      <c r="BH1937" s="26" t="s">
        <v>38</v>
      </c>
      <c r="BI1937" s="4">
        <f t="shared" si="219"/>
        <v>144.97999999999999</v>
      </c>
    </row>
    <row r="1938" spans="9:61">
      <c r="I1938" s="24">
        <v>878</v>
      </c>
      <c r="J1938" s="46" t="str" cm="1">
        <f t="array" ref="J1938">_xlfn.IFS(I1938&gt;=750,"Low Risk",AND(I1938&gt;=650,I1938&lt;=749),"Medium Risk",I1938&lt;650,"High Risk")</f>
        <v>Low Risk</v>
      </c>
      <c r="N1938" s="4"/>
      <c r="P1938" s="26">
        <v>28.22</v>
      </c>
      <c r="Q1938" s="4" t="str">
        <f t="shared" si="220"/>
        <v>Available</v>
      </c>
      <c r="Y1938" s="24" t="s">
        <v>4166</v>
      </c>
      <c r="Z1938" s="24" t="s">
        <v>12</v>
      </c>
      <c r="AA1938" s="84" t="str">
        <f t="shared" si="215"/>
        <v>Priya Mohanty</v>
      </c>
      <c r="AB1938" s="24">
        <v>4.03</v>
      </c>
      <c r="AG1938" s="24" t="s">
        <v>4166</v>
      </c>
      <c r="AH1938" s="4" t="str">
        <f t="shared" si="216"/>
        <v>01937</v>
      </c>
      <c r="AP1938" s="4"/>
      <c r="AU1938" s="24" t="s">
        <v>1386</v>
      </c>
      <c r="AV1938" s="46" t="str">
        <f t="shared" si="217"/>
        <v>Rejected</v>
      </c>
      <c r="BA1938" s="24" t="s">
        <v>4166</v>
      </c>
      <c r="BB1938" s="70" t="s">
        <v>483</v>
      </c>
      <c r="BC1938" s="4" t="str">
        <f t="shared" si="218"/>
        <v>Jharsuguda</v>
      </c>
      <c r="BE1938" s="4"/>
      <c r="BF1938" s="4"/>
      <c r="BG1938" s="24" t="s">
        <v>4166</v>
      </c>
      <c r="BH1938" s="24" t="s">
        <v>12</v>
      </c>
      <c r="BI1938" s="4">
        <f t="shared" si="219"/>
        <v>105.8</v>
      </c>
    </row>
    <row r="1939" spans="9:61">
      <c r="I1939" s="26">
        <v>639</v>
      </c>
      <c r="J1939" s="46" t="str" cm="1">
        <f t="array" ref="J1939">_xlfn.IFS(I1939&gt;=750,"Low Risk",AND(I1939&gt;=650,I1939&lt;=749),"Medium Risk",I1939&lt;650,"High Risk")</f>
        <v>High Risk</v>
      </c>
      <c r="N1939" s="4"/>
      <c r="P1939" s="24">
        <v>4.03</v>
      </c>
      <c r="Q1939" s="4" t="str">
        <f t="shared" si="220"/>
        <v>Available</v>
      </c>
      <c r="Y1939" s="26" t="s">
        <v>4167</v>
      </c>
      <c r="Z1939" s="26" t="s">
        <v>38</v>
      </c>
      <c r="AA1939" s="84" t="str">
        <f t="shared" si="215"/>
        <v>Deepak Mishra</v>
      </c>
      <c r="AB1939" s="26">
        <v>90.81</v>
      </c>
      <c r="AG1939" s="26" t="s">
        <v>4167</v>
      </c>
      <c r="AH1939" s="4" t="str">
        <f t="shared" si="216"/>
        <v>01938</v>
      </c>
      <c r="AP1939" s="4"/>
      <c r="AU1939" s="26" t="s">
        <v>1381</v>
      </c>
      <c r="AV1939" s="46" t="str">
        <f t="shared" si="217"/>
        <v>Rejected</v>
      </c>
      <c r="BA1939" s="26" t="s">
        <v>4167</v>
      </c>
      <c r="BB1939" s="71" t="s">
        <v>538</v>
      </c>
      <c r="BC1939" s="4" t="str">
        <f t="shared" si="218"/>
        <v>Bhubaneswar</v>
      </c>
      <c r="BE1939" s="4"/>
      <c r="BF1939" s="4"/>
      <c r="BG1939" s="26" t="s">
        <v>4167</v>
      </c>
      <c r="BH1939" s="26" t="s">
        <v>38</v>
      </c>
      <c r="BI1939" s="4">
        <f t="shared" si="219"/>
        <v>144.97999999999999</v>
      </c>
    </row>
    <row r="1940" spans="9:61">
      <c r="I1940" s="24">
        <v>596</v>
      </c>
      <c r="J1940" s="46" t="str" cm="1">
        <f t="array" ref="J1940">_xlfn.IFS(I1940&gt;=750,"Low Risk",AND(I1940&gt;=650,I1940&lt;=749),"Medium Risk",I1940&lt;650,"High Risk")</f>
        <v>High Risk</v>
      </c>
      <c r="N1940" s="4"/>
      <c r="P1940" s="26">
        <v>90.81</v>
      </c>
      <c r="Q1940" s="4" t="str">
        <f t="shared" si="220"/>
        <v>Available</v>
      </c>
      <c r="Y1940" s="24" t="s">
        <v>4168</v>
      </c>
      <c r="Z1940" s="24" t="s">
        <v>20</v>
      </c>
      <c r="AA1940" s="84" t="str">
        <f t="shared" si="215"/>
        <v>Anita Das</v>
      </c>
      <c r="AB1940" s="24">
        <v>45.36</v>
      </c>
      <c r="AG1940" s="24" t="s">
        <v>4168</v>
      </c>
      <c r="AH1940" s="4" t="str">
        <f t="shared" si="216"/>
        <v>01939</v>
      </c>
      <c r="AP1940" s="4"/>
      <c r="AU1940" s="24" t="s">
        <v>1377</v>
      </c>
      <c r="AV1940" s="46" t="str">
        <f t="shared" si="217"/>
        <v>Approved</v>
      </c>
      <c r="BA1940" s="24" t="s">
        <v>4168</v>
      </c>
      <c r="BB1940" s="70" t="s">
        <v>907</v>
      </c>
      <c r="BC1940" s="4" t="str">
        <f t="shared" si="218"/>
        <v>Bhubaneswar</v>
      </c>
      <c r="BE1940" s="4"/>
      <c r="BF1940" s="4"/>
      <c r="BG1940" s="24" t="s">
        <v>4168</v>
      </c>
      <c r="BH1940" s="24" t="s">
        <v>20</v>
      </c>
      <c r="BI1940" s="4">
        <f t="shared" si="219"/>
        <v>104.66</v>
      </c>
    </row>
    <row r="1941" spans="9:61">
      <c r="I1941" s="26">
        <v>562</v>
      </c>
      <c r="J1941" s="46" t="str" cm="1">
        <f t="array" ref="J1941">_xlfn.IFS(I1941&gt;=750,"Low Risk",AND(I1941&gt;=650,I1941&lt;=749),"Medium Risk",I1941&lt;650,"High Risk")</f>
        <v>High Risk</v>
      </c>
      <c r="N1941" s="4"/>
      <c r="P1941" s="24">
        <v>45.36</v>
      </c>
      <c r="Q1941" s="4" t="str">
        <f t="shared" si="220"/>
        <v>Available</v>
      </c>
      <c r="Y1941" s="26" t="s">
        <v>4169</v>
      </c>
      <c r="Z1941" s="26" t="s">
        <v>35</v>
      </c>
      <c r="AA1941" s="84" t="str">
        <f t="shared" si="215"/>
        <v>Kavita Rath</v>
      </c>
      <c r="AB1941" s="26">
        <v>46.41</v>
      </c>
      <c r="AG1941" s="26" t="s">
        <v>4169</v>
      </c>
      <c r="AH1941" s="4" t="str">
        <f t="shared" si="216"/>
        <v>01940</v>
      </c>
      <c r="AP1941" s="4"/>
      <c r="AU1941" s="26" t="s">
        <v>1381</v>
      </c>
      <c r="AV1941" s="46" t="str">
        <f t="shared" si="217"/>
        <v>Rejected</v>
      </c>
      <c r="BA1941" s="26" t="s">
        <v>4169</v>
      </c>
      <c r="BB1941" s="71" t="s">
        <v>155</v>
      </c>
      <c r="BC1941" s="4" t="str">
        <f t="shared" si="218"/>
        <v>Sambalpur</v>
      </c>
      <c r="BE1941" s="4"/>
      <c r="BF1941" s="4"/>
      <c r="BG1941" s="26" t="s">
        <v>4169</v>
      </c>
      <c r="BH1941" s="26" t="s">
        <v>35</v>
      </c>
      <c r="BI1941" s="4">
        <f t="shared" si="219"/>
        <v>103.83</v>
      </c>
    </row>
    <row r="1942" spans="9:61">
      <c r="I1942" s="24">
        <v>801</v>
      </c>
      <c r="J1942" s="46" t="str" cm="1">
        <f t="array" ref="J1942">_xlfn.IFS(I1942&gt;=750,"Low Risk",AND(I1942&gt;=650,I1942&lt;=749),"Medium Risk",I1942&lt;650,"High Risk")</f>
        <v>Low Risk</v>
      </c>
      <c r="N1942" s="4"/>
      <c r="P1942" s="26">
        <v>46.41</v>
      </c>
      <c r="Q1942" s="4" t="str">
        <f t="shared" si="220"/>
        <v>Available</v>
      </c>
      <c r="Y1942" s="24" t="s">
        <v>4170</v>
      </c>
      <c r="Z1942" s="24" t="s">
        <v>24</v>
      </c>
      <c r="AA1942" s="84" t="str">
        <f t="shared" si="215"/>
        <v>Bikash Nayak</v>
      </c>
      <c r="AB1942" s="24">
        <v>71.11</v>
      </c>
      <c r="AG1942" s="24" t="s">
        <v>4170</v>
      </c>
      <c r="AH1942" s="4" t="str">
        <f t="shared" si="216"/>
        <v>01941</v>
      </c>
      <c r="AP1942" s="4"/>
      <c r="AU1942" s="24" t="s">
        <v>1377</v>
      </c>
      <c r="AV1942" s="46" t="str">
        <f t="shared" si="217"/>
        <v>Approved</v>
      </c>
      <c r="BA1942" s="24" t="s">
        <v>4170</v>
      </c>
      <c r="BB1942" s="70" t="s">
        <v>464</v>
      </c>
      <c r="BC1942" s="4" t="str">
        <f t="shared" si="218"/>
        <v>Berhampur</v>
      </c>
      <c r="BE1942" s="4"/>
      <c r="BF1942" s="4"/>
      <c r="BG1942" s="24" t="s">
        <v>4170</v>
      </c>
      <c r="BH1942" s="24" t="s">
        <v>24</v>
      </c>
      <c r="BI1942" s="4">
        <f t="shared" si="219"/>
        <v>190.31</v>
      </c>
    </row>
    <row r="1943" spans="9:61">
      <c r="I1943" s="26">
        <v>738</v>
      </c>
      <c r="J1943" s="46" t="str" cm="1">
        <f t="array" ref="J1943">_xlfn.IFS(I1943&gt;=750,"Low Risk",AND(I1943&gt;=650,I1943&lt;=749),"Medium Risk",I1943&lt;650,"High Risk")</f>
        <v>Medium Risk</v>
      </c>
      <c r="N1943" s="4"/>
      <c r="P1943" s="24">
        <v>71.11</v>
      </c>
      <c r="Q1943" s="4" t="str">
        <f t="shared" si="220"/>
        <v>Available</v>
      </c>
      <c r="Y1943" s="26" t="s">
        <v>4171</v>
      </c>
      <c r="Z1943" s="26" t="s">
        <v>12</v>
      </c>
      <c r="AA1943" s="84" t="str">
        <f t="shared" si="215"/>
        <v>Priya Mohanty</v>
      </c>
      <c r="AB1943" s="26">
        <v>46.1</v>
      </c>
      <c r="AG1943" s="26" t="s">
        <v>4171</v>
      </c>
      <c r="AH1943" s="4" t="str">
        <f t="shared" si="216"/>
        <v>01942</v>
      </c>
      <c r="AP1943" s="4"/>
      <c r="AU1943" s="26" t="s">
        <v>1426</v>
      </c>
      <c r="AV1943" s="46" t="str">
        <f t="shared" si="217"/>
        <v>Under Review</v>
      </c>
      <c r="BA1943" s="26" t="s">
        <v>4171</v>
      </c>
      <c r="BB1943" s="71" t="s">
        <v>1144</v>
      </c>
      <c r="BC1943" s="4" t="str">
        <f t="shared" si="218"/>
        <v>Bhubaneswar</v>
      </c>
      <c r="BE1943" s="4"/>
      <c r="BF1943" s="4"/>
      <c r="BG1943" s="26" t="s">
        <v>4171</v>
      </c>
      <c r="BH1943" s="26" t="s">
        <v>12</v>
      </c>
      <c r="BI1943" s="4">
        <f t="shared" si="219"/>
        <v>105.8</v>
      </c>
    </row>
    <row r="1944" spans="9:61">
      <c r="I1944" s="24">
        <v>782</v>
      </c>
      <c r="J1944" s="46" t="str" cm="1">
        <f t="array" ref="J1944">_xlfn.IFS(I1944&gt;=750,"Low Risk",AND(I1944&gt;=650,I1944&lt;=749),"Medium Risk",I1944&lt;650,"High Risk")</f>
        <v>Low Risk</v>
      </c>
      <c r="N1944" s="4"/>
      <c r="P1944" s="26">
        <v>46.1</v>
      </c>
      <c r="Q1944" s="4" t="str">
        <f t="shared" si="220"/>
        <v>Available</v>
      </c>
      <c r="Y1944" s="24" t="s">
        <v>4173</v>
      </c>
      <c r="Z1944" s="24" t="s">
        <v>24</v>
      </c>
      <c r="AA1944" s="84" t="str">
        <f t="shared" si="215"/>
        <v>Bikash Nayak</v>
      </c>
      <c r="AB1944" s="24">
        <v>44.92</v>
      </c>
      <c r="AG1944" s="24" t="s">
        <v>4173</v>
      </c>
      <c r="AH1944" s="4" t="str">
        <f t="shared" si="216"/>
        <v>01943</v>
      </c>
      <c r="AP1944" s="4"/>
      <c r="AU1944" s="24" t="s">
        <v>1377</v>
      </c>
      <c r="AV1944" s="46" t="str">
        <f t="shared" si="217"/>
        <v>Approved</v>
      </c>
      <c r="BA1944" s="24" t="s">
        <v>4173</v>
      </c>
      <c r="BB1944" s="70" t="s">
        <v>330</v>
      </c>
      <c r="BC1944" s="4" t="str">
        <f t="shared" si="218"/>
        <v>Bhubaneswar</v>
      </c>
      <c r="BE1944" s="4"/>
      <c r="BF1944" s="4"/>
      <c r="BG1944" s="24" t="s">
        <v>4173</v>
      </c>
      <c r="BH1944" s="24" t="s">
        <v>24</v>
      </c>
      <c r="BI1944" s="4">
        <f t="shared" si="219"/>
        <v>190.31</v>
      </c>
    </row>
    <row r="1945" spans="9:61">
      <c r="I1945" s="26">
        <v>635</v>
      </c>
      <c r="J1945" s="46" t="str" cm="1">
        <f t="array" ref="J1945">_xlfn.IFS(I1945&gt;=750,"Low Risk",AND(I1945&gt;=650,I1945&lt;=749),"Medium Risk",I1945&lt;650,"High Risk")</f>
        <v>High Risk</v>
      </c>
      <c r="N1945" s="4"/>
      <c r="P1945" s="24">
        <v>44.92</v>
      </c>
      <c r="Q1945" s="4" t="str">
        <f t="shared" si="220"/>
        <v>Available</v>
      </c>
      <c r="Y1945" s="26" t="s">
        <v>4174</v>
      </c>
      <c r="Z1945" s="26" t="s">
        <v>32</v>
      </c>
      <c r="AA1945" s="84" t="str">
        <f t="shared" si="215"/>
        <v>Ramesh Behera</v>
      </c>
      <c r="AB1945" s="26">
        <v>96.03</v>
      </c>
      <c r="AG1945" s="26" t="s">
        <v>4174</v>
      </c>
      <c r="AH1945" s="4" t="str">
        <f t="shared" si="216"/>
        <v>01944</v>
      </c>
      <c r="AP1945" s="4"/>
      <c r="AU1945" s="26" t="s">
        <v>1381</v>
      </c>
      <c r="AV1945" s="46" t="str">
        <f t="shared" si="217"/>
        <v>Rejected</v>
      </c>
      <c r="BA1945" s="26" t="s">
        <v>4174</v>
      </c>
      <c r="BB1945" s="71" t="s">
        <v>806</v>
      </c>
      <c r="BC1945" s="4" t="str">
        <f t="shared" si="218"/>
        <v>Angul</v>
      </c>
      <c r="BE1945" s="4"/>
      <c r="BF1945" s="4"/>
      <c r="BG1945" s="26" t="s">
        <v>4174</v>
      </c>
      <c r="BH1945" s="26" t="s">
        <v>32</v>
      </c>
      <c r="BI1945" s="4">
        <f t="shared" si="219"/>
        <v>224.53</v>
      </c>
    </row>
    <row r="1946" spans="9:61">
      <c r="I1946" s="24">
        <v>769</v>
      </c>
      <c r="J1946" s="46" t="str" cm="1">
        <f t="array" ref="J1946">_xlfn.IFS(I1946&gt;=750,"Low Risk",AND(I1946&gt;=650,I1946&lt;=749),"Medium Risk",I1946&lt;650,"High Risk")</f>
        <v>Low Risk</v>
      </c>
      <c r="N1946" s="4"/>
      <c r="P1946" s="26">
        <v>96.03</v>
      </c>
      <c r="Q1946" s="4" t="str">
        <f t="shared" si="220"/>
        <v>Available</v>
      </c>
      <c r="Y1946" s="24" t="s">
        <v>4175</v>
      </c>
      <c r="Z1946" s="24" t="s">
        <v>12</v>
      </c>
      <c r="AA1946" s="84" t="str">
        <f t="shared" si="215"/>
        <v>Priya Mohanty</v>
      </c>
      <c r="AB1946" s="24">
        <v>46.86</v>
      </c>
      <c r="AG1946" s="24" t="s">
        <v>4175</v>
      </c>
      <c r="AH1946" s="4" t="str">
        <f t="shared" si="216"/>
        <v>01945</v>
      </c>
      <c r="AP1946" s="4"/>
      <c r="AU1946" s="24" t="s">
        <v>1381</v>
      </c>
      <c r="AV1946" s="46" t="str">
        <f t="shared" si="217"/>
        <v>Rejected</v>
      </c>
      <c r="BA1946" s="24" t="s">
        <v>4175</v>
      </c>
      <c r="BB1946" s="70" t="s">
        <v>201</v>
      </c>
      <c r="BC1946" s="4" t="str">
        <f t="shared" si="218"/>
        <v>Dhenkanal</v>
      </c>
      <c r="BE1946" s="4"/>
      <c r="BF1946" s="4"/>
      <c r="BG1946" s="24" t="s">
        <v>4175</v>
      </c>
      <c r="BH1946" s="24" t="s">
        <v>12</v>
      </c>
      <c r="BI1946" s="4">
        <f t="shared" si="219"/>
        <v>105.8</v>
      </c>
    </row>
    <row r="1947" spans="9:61">
      <c r="I1947" s="26">
        <v>857</v>
      </c>
      <c r="J1947" s="46" t="str" cm="1">
        <f t="array" ref="J1947">_xlfn.IFS(I1947&gt;=750,"Low Risk",AND(I1947&gt;=650,I1947&lt;=749),"Medium Risk",I1947&lt;650,"High Risk")</f>
        <v>Low Risk</v>
      </c>
      <c r="N1947" s="4"/>
      <c r="P1947" s="24">
        <v>46.86</v>
      </c>
      <c r="Q1947" s="4" t="str">
        <f t="shared" si="220"/>
        <v>Available</v>
      </c>
      <c r="Y1947" s="26" t="s">
        <v>4177</v>
      </c>
      <c r="Z1947" s="26" t="s">
        <v>7</v>
      </c>
      <c r="AA1947" s="84" t="str">
        <f t="shared" si="215"/>
        <v>Rajesh Kumar</v>
      </c>
      <c r="AB1947" s="26">
        <v>31.49</v>
      </c>
      <c r="AG1947" s="26" t="s">
        <v>4177</v>
      </c>
      <c r="AH1947" s="4" t="str">
        <f t="shared" si="216"/>
        <v>01946</v>
      </c>
      <c r="AP1947" s="4"/>
      <c r="AU1947" s="26" t="s">
        <v>1381</v>
      </c>
      <c r="AV1947" s="46" t="str">
        <f t="shared" si="217"/>
        <v>Rejected</v>
      </c>
      <c r="BA1947" s="26" t="s">
        <v>4177</v>
      </c>
      <c r="BB1947" s="71" t="s">
        <v>1089</v>
      </c>
      <c r="BC1947" s="4" t="str">
        <f t="shared" si="218"/>
        <v>Jharsuguda</v>
      </c>
      <c r="BE1947" s="4"/>
      <c r="BF1947" s="4"/>
      <c r="BG1947" s="26" t="s">
        <v>4177</v>
      </c>
      <c r="BH1947" s="26" t="s">
        <v>7</v>
      </c>
      <c r="BI1947" s="4">
        <f t="shared" si="219"/>
        <v>209.86</v>
      </c>
    </row>
    <row r="1948" spans="9:61">
      <c r="I1948" s="24">
        <v>860</v>
      </c>
      <c r="J1948" s="46" t="str" cm="1">
        <f t="array" ref="J1948">_xlfn.IFS(I1948&gt;=750,"Low Risk",AND(I1948&gt;=650,I1948&lt;=749),"Medium Risk",I1948&lt;650,"High Risk")</f>
        <v>Low Risk</v>
      </c>
      <c r="N1948" s="4"/>
      <c r="P1948" s="26">
        <v>31.49</v>
      </c>
      <c r="Q1948" s="4" t="str">
        <f t="shared" si="220"/>
        <v>Available</v>
      </c>
      <c r="Y1948" s="24" t="s">
        <v>4178</v>
      </c>
      <c r="Z1948" s="24" t="s">
        <v>20</v>
      </c>
      <c r="AA1948" s="84" t="str">
        <f t="shared" si="215"/>
        <v>Anita Das</v>
      </c>
      <c r="AB1948" s="24">
        <v>44.79</v>
      </c>
      <c r="AG1948" s="24" t="s">
        <v>4178</v>
      </c>
      <c r="AH1948" s="4" t="str">
        <f t="shared" si="216"/>
        <v>01947</v>
      </c>
      <c r="AP1948" s="4"/>
      <c r="AU1948" s="24" t="s">
        <v>1377</v>
      </c>
      <c r="AV1948" s="46" t="str">
        <f t="shared" si="217"/>
        <v>Approved</v>
      </c>
      <c r="BA1948" s="24" t="s">
        <v>4178</v>
      </c>
      <c r="BB1948" s="70" t="s">
        <v>1141</v>
      </c>
      <c r="BC1948" s="4" t="str">
        <f t="shared" si="218"/>
        <v>Angul</v>
      </c>
      <c r="BE1948" s="4"/>
      <c r="BF1948" s="4"/>
      <c r="BG1948" s="24" t="s">
        <v>4178</v>
      </c>
      <c r="BH1948" s="24" t="s">
        <v>20</v>
      </c>
      <c r="BI1948" s="4">
        <f t="shared" si="219"/>
        <v>104.66</v>
      </c>
    </row>
    <row r="1949" spans="9:61">
      <c r="I1949" s="26">
        <v>730</v>
      </c>
      <c r="J1949" s="46" t="str" cm="1">
        <f t="array" ref="J1949">_xlfn.IFS(I1949&gt;=750,"Low Risk",AND(I1949&gt;=650,I1949&lt;=749),"Medium Risk",I1949&lt;650,"High Risk")</f>
        <v>Medium Risk</v>
      </c>
      <c r="N1949" s="4"/>
      <c r="P1949" s="24">
        <v>44.79</v>
      </c>
      <c r="Q1949" s="4" t="str">
        <f t="shared" si="220"/>
        <v>Available</v>
      </c>
      <c r="Y1949" s="26" t="s">
        <v>4179</v>
      </c>
      <c r="Z1949" s="26" t="s">
        <v>20</v>
      </c>
      <c r="AA1949" s="84" t="str">
        <f t="shared" si="215"/>
        <v>Anita Das</v>
      </c>
      <c r="AB1949" s="26">
        <v>43.17</v>
      </c>
      <c r="AG1949" s="26" t="s">
        <v>4179</v>
      </c>
      <c r="AH1949" s="4" t="str">
        <f t="shared" si="216"/>
        <v>01948</v>
      </c>
      <c r="AP1949" s="4"/>
      <c r="AU1949" s="26" t="s">
        <v>1381</v>
      </c>
      <c r="AV1949" s="46" t="str">
        <f t="shared" si="217"/>
        <v>Rejected</v>
      </c>
      <c r="BA1949" s="26" t="s">
        <v>4179</v>
      </c>
      <c r="BB1949" s="71" t="s">
        <v>230</v>
      </c>
      <c r="BC1949" s="4" t="str">
        <f t="shared" si="218"/>
        <v>Angul</v>
      </c>
      <c r="BE1949" s="4"/>
      <c r="BF1949" s="4"/>
      <c r="BG1949" s="26" t="s">
        <v>4179</v>
      </c>
      <c r="BH1949" s="26" t="s">
        <v>20</v>
      </c>
      <c r="BI1949" s="4">
        <f t="shared" si="219"/>
        <v>104.66</v>
      </c>
    </row>
    <row r="1950" spans="9:61">
      <c r="I1950" s="24">
        <v>787</v>
      </c>
      <c r="J1950" s="46" t="str" cm="1">
        <f t="array" ref="J1950">_xlfn.IFS(I1950&gt;=750,"Low Risk",AND(I1950&gt;=650,I1950&lt;=749),"Medium Risk",I1950&lt;650,"High Risk")</f>
        <v>Low Risk</v>
      </c>
      <c r="N1950" s="4"/>
      <c r="P1950" s="26">
        <v>43.17</v>
      </c>
      <c r="Q1950" s="4" t="str">
        <f t="shared" si="220"/>
        <v>Available</v>
      </c>
      <c r="Y1950" s="24" t="s">
        <v>4180</v>
      </c>
      <c r="Z1950" s="24" t="s">
        <v>35</v>
      </c>
      <c r="AA1950" s="84" t="str">
        <f t="shared" si="215"/>
        <v>Kavita Rath</v>
      </c>
      <c r="AB1950" s="24">
        <v>89.86</v>
      </c>
      <c r="AG1950" s="24" t="s">
        <v>4180</v>
      </c>
      <c r="AH1950" s="4" t="str">
        <f t="shared" si="216"/>
        <v>01949</v>
      </c>
      <c r="AP1950" s="4"/>
      <c r="AU1950" s="24" t="s">
        <v>1386</v>
      </c>
      <c r="AV1950" s="46" t="str">
        <f t="shared" si="217"/>
        <v>Rejected</v>
      </c>
      <c r="BA1950" s="24" t="s">
        <v>4180</v>
      </c>
      <c r="BB1950" s="70" t="s">
        <v>323</v>
      </c>
      <c r="BC1950" s="4" t="str">
        <f t="shared" si="218"/>
        <v>Jharsuguda</v>
      </c>
      <c r="BE1950" s="4"/>
      <c r="BF1950" s="4"/>
      <c r="BG1950" s="24" t="s">
        <v>4180</v>
      </c>
      <c r="BH1950" s="24" t="s">
        <v>35</v>
      </c>
      <c r="BI1950" s="4">
        <f t="shared" si="219"/>
        <v>103.83</v>
      </c>
    </row>
    <row r="1951" spans="9:61">
      <c r="I1951" s="26">
        <v>722</v>
      </c>
      <c r="J1951" s="46" t="str" cm="1">
        <f t="array" ref="J1951">_xlfn.IFS(I1951&gt;=750,"Low Risk",AND(I1951&gt;=650,I1951&lt;=749),"Medium Risk",I1951&lt;650,"High Risk")</f>
        <v>Medium Risk</v>
      </c>
      <c r="N1951" s="4"/>
      <c r="P1951" s="24">
        <v>89.86</v>
      </c>
      <c r="Q1951" s="4" t="str">
        <f t="shared" si="220"/>
        <v>Available</v>
      </c>
      <c r="Y1951" s="26" t="s">
        <v>4181</v>
      </c>
      <c r="Z1951" s="26" t="s">
        <v>7</v>
      </c>
      <c r="AA1951" s="84" t="str">
        <f t="shared" si="215"/>
        <v>Rajesh Kumar</v>
      </c>
      <c r="AB1951" s="26">
        <v>14.67</v>
      </c>
      <c r="AG1951" s="26" t="s">
        <v>4181</v>
      </c>
      <c r="AH1951" s="4" t="str">
        <f t="shared" si="216"/>
        <v>01950</v>
      </c>
      <c r="AP1951" s="4"/>
      <c r="AU1951" s="26" t="s">
        <v>1426</v>
      </c>
      <c r="AV1951" s="46" t="str">
        <f t="shared" si="217"/>
        <v>Under Review</v>
      </c>
      <c r="BA1951" s="26" t="s">
        <v>4181</v>
      </c>
      <c r="BB1951" s="71" t="s">
        <v>506</v>
      </c>
      <c r="BC1951" s="4" t="str">
        <f t="shared" si="218"/>
        <v>Puri</v>
      </c>
      <c r="BE1951" s="4"/>
      <c r="BF1951" s="4"/>
      <c r="BG1951" s="26" t="s">
        <v>4181</v>
      </c>
      <c r="BH1951" s="26" t="s">
        <v>7</v>
      </c>
      <c r="BI1951" s="4">
        <f t="shared" si="219"/>
        <v>209.86</v>
      </c>
    </row>
    <row r="1952" spans="9:61">
      <c r="I1952" s="24">
        <v>821</v>
      </c>
      <c r="J1952" s="46" t="str" cm="1">
        <f t="array" ref="J1952">_xlfn.IFS(I1952&gt;=750,"Low Risk",AND(I1952&gt;=650,I1952&lt;=749),"Medium Risk",I1952&lt;650,"High Risk")</f>
        <v>Low Risk</v>
      </c>
      <c r="N1952" s="4"/>
      <c r="P1952" s="26">
        <v>14.67</v>
      </c>
      <c r="Q1952" s="4" t="str">
        <f t="shared" si="220"/>
        <v>Available</v>
      </c>
      <c r="Y1952" s="24" t="s">
        <v>4182</v>
      </c>
      <c r="Z1952" s="24" t="s">
        <v>7</v>
      </c>
      <c r="AA1952" s="84" t="str">
        <f t="shared" si="215"/>
        <v>Rajesh Kumar</v>
      </c>
      <c r="AB1952" s="24">
        <v>2.15</v>
      </c>
      <c r="AG1952" s="24" t="s">
        <v>4182</v>
      </c>
      <c r="AH1952" s="4" t="str">
        <f t="shared" si="216"/>
        <v>01951</v>
      </c>
      <c r="AP1952" s="4"/>
      <c r="AU1952" s="24" t="s">
        <v>1377</v>
      </c>
      <c r="AV1952" s="46" t="str">
        <f t="shared" si="217"/>
        <v>Approved</v>
      </c>
      <c r="BA1952" s="24" t="s">
        <v>4182</v>
      </c>
      <c r="BB1952" s="70" t="s">
        <v>1192</v>
      </c>
      <c r="BC1952" s="4" t="str">
        <f t="shared" si="218"/>
        <v>Dhenkanal</v>
      </c>
      <c r="BE1952" s="4"/>
      <c r="BF1952" s="4"/>
      <c r="BG1952" s="24" t="s">
        <v>4182</v>
      </c>
      <c r="BH1952" s="24" t="s">
        <v>7</v>
      </c>
      <c r="BI1952" s="4">
        <f t="shared" si="219"/>
        <v>209.86</v>
      </c>
    </row>
    <row r="1953" spans="9:61">
      <c r="I1953" s="26">
        <v>618</v>
      </c>
      <c r="J1953" s="46" t="str" cm="1">
        <f t="array" ref="J1953">_xlfn.IFS(I1953&gt;=750,"Low Risk",AND(I1953&gt;=650,I1953&lt;=749),"Medium Risk",I1953&lt;650,"High Risk")</f>
        <v>High Risk</v>
      </c>
      <c r="N1953" s="4"/>
      <c r="P1953" s="24">
        <v>2.15</v>
      </c>
      <c r="Q1953" s="4" t="str">
        <f t="shared" si="220"/>
        <v>Available</v>
      </c>
      <c r="Y1953" s="26" t="s">
        <v>4183</v>
      </c>
      <c r="Z1953" s="26" t="s">
        <v>24</v>
      </c>
      <c r="AA1953" s="84" t="str">
        <f t="shared" si="215"/>
        <v>Bikash Nayak</v>
      </c>
      <c r="AB1953" s="26">
        <v>86.6</v>
      </c>
      <c r="AG1953" s="26" t="s">
        <v>4183</v>
      </c>
      <c r="AH1953" s="4" t="str">
        <f t="shared" si="216"/>
        <v>01952</v>
      </c>
      <c r="AP1953" s="4"/>
      <c r="AU1953" s="26" t="s">
        <v>1386</v>
      </c>
      <c r="AV1953" s="46" t="str">
        <f t="shared" si="217"/>
        <v>Rejected</v>
      </c>
      <c r="BA1953" s="26" t="s">
        <v>4183</v>
      </c>
      <c r="BB1953" s="71" t="s">
        <v>998</v>
      </c>
      <c r="BC1953" s="4" t="str">
        <f t="shared" si="218"/>
        <v>Sambalpur</v>
      </c>
      <c r="BE1953" s="4"/>
      <c r="BF1953" s="4"/>
      <c r="BG1953" s="26" t="s">
        <v>4183</v>
      </c>
      <c r="BH1953" s="26" t="s">
        <v>24</v>
      </c>
      <c r="BI1953" s="4">
        <f t="shared" si="219"/>
        <v>190.31</v>
      </c>
    </row>
    <row r="1954" spans="9:61">
      <c r="I1954" s="24">
        <v>895</v>
      </c>
      <c r="J1954" s="46" t="str" cm="1">
        <f t="array" ref="J1954">_xlfn.IFS(I1954&gt;=750,"Low Risk",AND(I1954&gt;=650,I1954&lt;=749),"Medium Risk",I1954&lt;650,"High Risk")</f>
        <v>Low Risk</v>
      </c>
      <c r="N1954" s="4"/>
      <c r="P1954" s="26">
        <v>86.6</v>
      </c>
      <c r="Q1954" s="4" t="str">
        <f t="shared" si="220"/>
        <v>Available</v>
      </c>
      <c r="Y1954" s="24" t="s">
        <v>4184</v>
      </c>
      <c r="Z1954" s="24" t="s">
        <v>32</v>
      </c>
      <c r="AA1954" s="84" t="str">
        <f t="shared" si="215"/>
        <v>Ramesh Behera</v>
      </c>
      <c r="AB1954" s="24">
        <v>67.14</v>
      </c>
      <c r="AG1954" s="24" t="s">
        <v>4184</v>
      </c>
      <c r="AH1954" s="4" t="str">
        <f t="shared" si="216"/>
        <v>01953</v>
      </c>
      <c r="AP1954" s="4"/>
      <c r="AU1954" s="24" t="s">
        <v>1381</v>
      </c>
      <c r="AV1954" s="46" t="str">
        <f t="shared" si="217"/>
        <v>Rejected</v>
      </c>
      <c r="BA1954" s="24" t="s">
        <v>4184</v>
      </c>
      <c r="BB1954" s="70" t="s">
        <v>260</v>
      </c>
      <c r="BC1954" s="4" t="str">
        <f t="shared" si="218"/>
        <v>Puri</v>
      </c>
      <c r="BE1954" s="4"/>
      <c r="BF1954" s="4"/>
      <c r="BG1954" s="24" t="s">
        <v>4184</v>
      </c>
      <c r="BH1954" s="24" t="s">
        <v>32</v>
      </c>
      <c r="BI1954" s="4">
        <f t="shared" si="219"/>
        <v>224.53</v>
      </c>
    </row>
    <row r="1955" spans="9:61">
      <c r="I1955" s="26">
        <v>728</v>
      </c>
      <c r="J1955" s="46" t="str" cm="1">
        <f t="array" ref="J1955">_xlfn.IFS(I1955&gt;=750,"Low Risk",AND(I1955&gt;=650,I1955&lt;=749),"Medium Risk",I1955&lt;650,"High Risk")</f>
        <v>Medium Risk</v>
      </c>
      <c r="N1955" s="4"/>
      <c r="P1955" s="24">
        <v>67.14</v>
      </c>
      <c r="Q1955" s="4" t="str">
        <f t="shared" si="220"/>
        <v>Available</v>
      </c>
      <c r="Y1955" s="26" t="s">
        <v>4185</v>
      </c>
      <c r="Z1955" s="26" t="s">
        <v>35</v>
      </c>
      <c r="AA1955" s="84" t="str">
        <f t="shared" si="215"/>
        <v>Kavita Rath</v>
      </c>
      <c r="AB1955" s="26">
        <v>40.75</v>
      </c>
      <c r="AG1955" s="26" t="s">
        <v>4185</v>
      </c>
      <c r="AH1955" s="4" t="str">
        <f t="shared" si="216"/>
        <v>01954</v>
      </c>
      <c r="AP1955" s="4"/>
      <c r="AU1955" s="26" t="s">
        <v>1426</v>
      </c>
      <c r="AV1955" s="46" t="str">
        <f t="shared" si="217"/>
        <v>Under Review</v>
      </c>
      <c r="BA1955" s="26" t="s">
        <v>4185</v>
      </c>
      <c r="BB1955" s="71" t="s">
        <v>383</v>
      </c>
      <c r="BC1955" s="4" t="str">
        <f t="shared" si="218"/>
        <v>Rourkela</v>
      </c>
      <c r="BE1955" s="4"/>
      <c r="BF1955" s="4"/>
      <c r="BG1955" s="26" t="s">
        <v>4185</v>
      </c>
      <c r="BH1955" s="26" t="s">
        <v>35</v>
      </c>
      <c r="BI1955" s="4">
        <f t="shared" si="219"/>
        <v>103.83</v>
      </c>
    </row>
    <row r="1956" spans="9:61">
      <c r="I1956" s="24">
        <v>834</v>
      </c>
      <c r="J1956" s="46" t="str" cm="1">
        <f t="array" ref="J1956">_xlfn.IFS(I1956&gt;=750,"Low Risk",AND(I1956&gt;=650,I1956&lt;=749),"Medium Risk",I1956&lt;650,"High Risk")</f>
        <v>Low Risk</v>
      </c>
      <c r="N1956" s="4"/>
      <c r="P1956" s="26">
        <v>40.75</v>
      </c>
      <c r="Q1956" s="4" t="str">
        <f t="shared" si="220"/>
        <v>Available</v>
      </c>
      <c r="Y1956" s="24" t="s">
        <v>4186</v>
      </c>
      <c r="Z1956" s="24" t="s">
        <v>16</v>
      </c>
      <c r="AA1956" s="84" t="str">
        <f t="shared" si="215"/>
        <v>Suresh Panda</v>
      </c>
      <c r="AB1956" s="24">
        <v>37.67</v>
      </c>
      <c r="AG1956" s="24" t="s">
        <v>4186</v>
      </c>
      <c r="AH1956" s="4" t="str">
        <f t="shared" si="216"/>
        <v>01955</v>
      </c>
      <c r="AP1956" s="4"/>
      <c r="AU1956" s="24" t="s">
        <v>1381</v>
      </c>
      <c r="AV1956" s="46" t="str">
        <f t="shared" si="217"/>
        <v>Rejected</v>
      </c>
      <c r="BA1956" s="24" t="s">
        <v>4186</v>
      </c>
      <c r="BB1956" s="70" t="s">
        <v>358</v>
      </c>
      <c r="BC1956" s="4" t="str">
        <f t="shared" si="218"/>
        <v>Sambalpur</v>
      </c>
      <c r="BE1956" s="4"/>
      <c r="BF1956" s="4"/>
      <c r="BG1956" s="24" t="s">
        <v>4186</v>
      </c>
      <c r="BH1956" s="24" t="s">
        <v>16</v>
      </c>
      <c r="BI1956" s="4">
        <f t="shared" si="219"/>
        <v>197.62</v>
      </c>
    </row>
    <row r="1957" spans="9:61">
      <c r="I1957" s="26">
        <v>857</v>
      </c>
      <c r="J1957" s="46" t="str" cm="1">
        <f t="array" ref="J1957">_xlfn.IFS(I1957&gt;=750,"Low Risk",AND(I1957&gt;=650,I1957&lt;=749),"Medium Risk",I1957&lt;650,"High Risk")</f>
        <v>Low Risk</v>
      </c>
      <c r="N1957" s="4"/>
      <c r="P1957" s="24">
        <v>37.67</v>
      </c>
      <c r="Q1957" s="4" t="str">
        <f t="shared" si="220"/>
        <v>Available</v>
      </c>
      <c r="Y1957" s="26" t="s">
        <v>4187</v>
      </c>
      <c r="Z1957" s="26" t="s">
        <v>35</v>
      </c>
      <c r="AA1957" s="84" t="str">
        <f t="shared" si="215"/>
        <v>Kavita Rath</v>
      </c>
      <c r="AB1957" s="26">
        <v>71.89</v>
      </c>
      <c r="AG1957" s="26" t="s">
        <v>4187</v>
      </c>
      <c r="AH1957" s="4" t="str">
        <f t="shared" si="216"/>
        <v>01956</v>
      </c>
      <c r="AP1957" s="4"/>
      <c r="AU1957" s="26" t="s">
        <v>1426</v>
      </c>
      <c r="AV1957" s="46" t="str">
        <f t="shared" si="217"/>
        <v>Under Review</v>
      </c>
      <c r="BA1957" s="26" t="s">
        <v>4187</v>
      </c>
      <c r="BB1957" s="71" t="s">
        <v>1151</v>
      </c>
      <c r="BC1957" s="4" t="str">
        <f t="shared" si="218"/>
        <v>Rourkela</v>
      </c>
      <c r="BE1957" s="4"/>
      <c r="BF1957" s="4"/>
      <c r="BG1957" s="26" t="s">
        <v>4187</v>
      </c>
      <c r="BH1957" s="26" t="s">
        <v>35</v>
      </c>
      <c r="BI1957" s="4">
        <f t="shared" si="219"/>
        <v>103.83</v>
      </c>
    </row>
    <row r="1958" spans="9:61">
      <c r="I1958" s="24">
        <v>557</v>
      </c>
      <c r="J1958" s="46" t="str" cm="1">
        <f t="array" ref="J1958">_xlfn.IFS(I1958&gt;=750,"Low Risk",AND(I1958&gt;=650,I1958&lt;=749),"Medium Risk",I1958&lt;650,"High Risk")</f>
        <v>High Risk</v>
      </c>
      <c r="N1958" s="4"/>
      <c r="P1958" s="26">
        <v>71.89</v>
      </c>
      <c r="Q1958" s="4" t="str">
        <f t="shared" si="220"/>
        <v>Available</v>
      </c>
      <c r="Y1958" s="24" t="s">
        <v>4188</v>
      </c>
      <c r="Z1958" s="24" t="s">
        <v>16</v>
      </c>
      <c r="AA1958" s="84" t="str">
        <f t="shared" si="215"/>
        <v>Suresh Panda</v>
      </c>
      <c r="AB1958" s="24">
        <v>47.86</v>
      </c>
      <c r="AG1958" s="24" t="s">
        <v>4188</v>
      </c>
      <c r="AH1958" s="4" t="str">
        <f t="shared" si="216"/>
        <v>01957</v>
      </c>
      <c r="AP1958" s="4"/>
      <c r="AU1958" s="24" t="s">
        <v>1377</v>
      </c>
      <c r="AV1958" s="46" t="str">
        <f t="shared" si="217"/>
        <v>Approved</v>
      </c>
      <c r="BA1958" s="24" t="s">
        <v>4188</v>
      </c>
      <c r="BB1958" s="70" t="s">
        <v>588</v>
      </c>
      <c r="BC1958" s="4" t="str">
        <f t="shared" si="218"/>
        <v>Jharsuguda</v>
      </c>
      <c r="BE1958" s="4"/>
      <c r="BF1958" s="4"/>
      <c r="BG1958" s="24" t="s">
        <v>4188</v>
      </c>
      <c r="BH1958" s="24" t="s">
        <v>16</v>
      </c>
      <c r="BI1958" s="4">
        <f t="shared" si="219"/>
        <v>197.62</v>
      </c>
    </row>
    <row r="1959" spans="9:61">
      <c r="I1959" s="26">
        <v>742</v>
      </c>
      <c r="J1959" s="46" t="str" cm="1">
        <f t="array" ref="J1959">_xlfn.IFS(I1959&gt;=750,"Low Risk",AND(I1959&gt;=650,I1959&lt;=749),"Medium Risk",I1959&lt;650,"High Risk")</f>
        <v>Medium Risk</v>
      </c>
      <c r="N1959" s="4"/>
      <c r="P1959" s="24">
        <v>47.86</v>
      </c>
      <c r="Q1959" s="4" t="str">
        <f t="shared" si="220"/>
        <v>Available</v>
      </c>
      <c r="Y1959" s="26" t="s">
        <v>4189</v>
      </c>
      <c r="Z1959" s="26" t="s">
        <v>7</v>
      </c>
      <c r="AA1959" s="84" t="str">
        <f t="shared" si="215"/>
        <v>Rajesh Kumar</v>
      </c>
      <c r="AB1959" s="26">
        <v>39.270000000000003</v>
      </c>
      <c r="AG1959" s="26" t="s">
        <v>4189</v>
      </c>
      <c r="AH1959" s="4" t="str">
        <f t="shared" si="216"/>
        <v>01958</v>
      </c>
      <c r="AP1959" s="4"/>
      <c r="AU1959" s="26" t="s">
        <v>1377</v>
      </c>
      <c r="AV1959" s="46" t="str">
        <f t="shared" si="217"/>
        <v>Approved</v>
      </c>
      <c r="BA1959" s="26" t="s">
        <v>4189</v>
      </c>
      <c r="BB1959" s="71" t="s">
        <v>1153</v>
      </c>
      <c r="BC1959" s="4" t="str">
        <f t="shared" si="218"/>
        <v>Bhubaneswar</v>
      </c>
      <c r="BE1959" s="4"/>
      <c r="BF1959" s="4"/>
      <c r="BG1959" s="26" t="s">
        <v>4189</v>
      </c>
      <c r="BH1959" s="26" t="s">
        <v>7</v>
      </c>
      <c r="BI1959" s="4">
        <f t="shared" si="219"/>
        <v>209.86</v>
      </c>
    </row>
    <row r="1960" spans="9:61">
      <c r="I1960" s="24">
        <v>755</v>
      </c>
      <c r="J1960" s="46" t="str" cm="1">
        <f t="array" ref="J1960">_xlfn.IFS(I1960&gt;=750,"Low Risk",AND(I1960&gt;=650,I1960&lt;=749),"Medium Risk",I1960&lt;650,"High Risk")</f>
        <v>Low Risk</v>
      </c>
      <c r="N1960" s="4"/>
      <c r="P1960" s="26">
        <v>39.270000000000003</v>
      </c>
      <c r="Q1960" s="4" t="str">
        <f t="shared" si="220"/>
        <v>Available</v>
      </c>
      <c r="Y1960" s="24" t="s">
        <v>4190</v>
      </c>
      <c r="Z1960" s="24" t="s">
        <v>35</v>
      </c>
      <c r="AA1960" s="84" t="str">
        <f t="shared" si="215"/>
        <v>Kavita Rath</v>
      </c>
      <c r="AB1960" s="24">
        <v>78.73</v>
      </c>
      <c r="AG1960" s="24" t="s">
        <v>4190</v>
      </c>
      <c r="AH1960" s="4" t="str">
        <f t="shared" si="216"/>
        <v>01959</v>
      </c>
      <c r="AP1960" s="4"/>
      <c r="AU1960" s="24" t="s">
        <v>1377</v>
      </c>
      <c r="AV1960" s="46" t="str">
        <f t="shared" si="217"/>
        <v>Approved</v>
      </c>
      <c r="BA1960" s="24" t="s">
        <v>4190</v>
      </c>
      <c r="BB1960" s="70" t="s">
        <v>380</v>
      </c>
      <c r="BC1960" s="4" t="str">
        <f t="shared" si="218"/>
        <v>Angul</v>
      </c>
      <c r="BE1960" s="4"/>
      <c r="BF1960" s="4"/>
      <c r="BG1960" s="24" t="s">
        <v>4190</v>
      </c>
      <c r="BH1960" s="24" t="s">
        <v>35</v>
      </c>
      <c r="BI1960" s="4">
        <f t="shared" si="219"/>
        <v>103.83</v>
      </c>
    </row>
    <row r="1961" spans="9:61">
      <c r="I1961" s="26">
        <v>579</v>
      </c>
      <c r="J1961" s="46" t="str" cm="1">
        <f t="array" ref="J1961">_xlfn.IFS(I1961&gt;=750,"Low Risk",AND(I1961&gt;=650,I1961&lt;=749),"Medium Risk",I1961&lt;650,"High Risk")</f>
        <v>High Risk</v>
      </c>
      <c r="N1961" s="4"/>
      <c r="P1961" s="24">
        <v>78.73</v>
      </c>
      <c r="Q1961" s="4" t="str">
        <f t="shared" si="220"/>
        <v>Available</v>
      </c>
      <c r="Y1961" s="26" t="s">
        <v>4191</v>
      </c>
      <c r="Z1961" s="26" t="s">
        <v>16</v>
      </c>
      <c r="AA1961" s="84" t="str">
        <f t="shared" si="215"/>
        <v>Suresh Panda</v>
      </c>
      <c r="AB1961" s="26">
        <v>73.38</v>
      </c>
      <c r="AG1961" s="26" t="s">
        <v>4191</v>
      </c>
      <c r="AH1961" s="4" t="str">
        <f t="shared" si="216"/>
        <v>01960</v>
      </c>
      <c r="AP1961" s="4"/>
      <c r="AU1961" s="26" t="s">
        <v>1377</v>
      </c>
      <c r="AV1961" s="46" t="str">
        <f t="shared" si="217"/>
        <v>Approved</v>
      </c>
      <c r="BA1961" s="26" t="s">
        <v>4191</v>
      </c>
      <c r="BB1961" s="71" t="s">
        <v>732</v>
      </c>
      <c r="BC1961" s="4" t="str">
        <f t="shared" si="218"/>
        <v>Jharsuguda</v>
      </c>
      <c r="BE1961" s="4"/>
      <c r="BF1961" s="4"/>
      <c r="BG1961" s="26" t="s">
        <v>4191</v>
      </c>
      <c r="BH1961" s="26" t="s">
        <v>16</v>
      </c>
      <c r="BI1961" s="4">
        <f t="shared" si="219"/>
        <v>197.62</v>
      </c>
    </row>
    <row r="1962" spans="9:61">
      <c r="I1962" s="24">
        <v>597</v>
      </c>
      <c r="J1962" s="46" t="str" cm="1">
        <f t="array" ref="J1962">_xlfn.IFS(I1962&gt;=750,"Low Risk",AND(I1962&gt;=650,I1962&lt;=749),"Medium Risk",I1962&lt;650,"High Risk")</f>
        <v>High Risk</v>
      </c>
      <c r="N1962" s="4"/>
      <c r="P1962" s="26">
        <v>73.38</v>
      </c>
      <c r="Q1962" s="4" t="str">
        <f t="shared" si="220"/>
        <v>Available</v>
      </c>
      <c r="Y1962" s="24" t="s">
        <v>4192</v>
      </c>
      <c r="Z1962" s="24" t="s">
        <v>41</v>
      </c>
      <c r="AA1962" s="84" t="str">
        <f t="shared" si="215"/>
        <v>Pooja Tripathi</v>
      </c>
      <c r="AB1962" s="24">
        <v>36.700000000000003</v>
      </c>
      <c r="AG1962" s="24" t="s">
        <v>4192</v>
      </c>
      <c r="AH1962" s="4" t="str">
        <f t="shared" si="216"/>
        <v>01961</v>
      </c>
      <c r="AP1962" s="4"/>
      <c r="AU1962" s="24" t="s">
        <v>1377</v>
      </c>
      <c r="AV1962" s="46" t="str">
        <f t="shared" si="217"/>
        <v>Approved</v>
      </c>
      <c r="BA1962" s="24" t="s">
        <v>4192</v>
      </c>
      <c r="BB1962" s="70" t="s">
        <v>699</v>
      </c>
      <c r="BC1962" s="4" t="str">
        <f t="shared" si="218"/>
        <v>Jharsuguda</v>
      </c>
      <c r="BE1962" s="4"/>
      <c r="BF1962" s="4"/>
      <c r="BG1962" s="24" t="s">
        <v>4192</v>
      </c>
      <c r="BH1962" s="24" t="s">
        <v>41</v>
      </c>
      <c r="BI1962" s="4">
        <f t="shared" si="219"/>
        <v>251.78</v>
      </c>
    </row>
    <row r="1963" spans="9:61">
      <c r="I1963" s="26">
        <v>885</v>
      </c>
      <c r="J1963" s="46" t="str" cm="1">
        <f t="array" ref="J1963">_xlfn.IFS(I1963&gt;=750,"Low Risk",AND(I1963&gt;=650,I1963&lt;=749),"Medium Risk",I1963&lt;650,"High Risk")</f>
        <v>Low Risk</v>
      </c>
      <c r="N1963" s="4"/>
      <c r="P1963" s="24">
        <v>36.700000000000003</v>
      </c>
      <c r="Q1963" s="4" t="str">
        <f t="shared" si="220"/>
        <v>Available</v>
      </c>
      <c r="Y1963" s="26" t="s">
        <v>4193</v>
      </c>
      <c r="Z1963" s="26" t="s">
        <v>20</v>
      </c>
      <c r="AA1963" s="84" t="str">
        <f t="shared" si="215"/>
        <v>Anita Das</v>
      </c>
      <c r="AB1963" s="26">
        <v>67.72</v>
      </c>
      <c r="AG1963" s="26" t="s">
        <v>4193</v>
      </c>
      <c r="AH1963" s="4" t="str">
        <f t="shared" si="216"/>
        <v>01962</v>
      </c>
      <c r="AP1963" s="4"/>
      <c r="AU1963" s="26" t="s">
        <v>1377</v>
      </c>
      <c r="AV1963" s="46" t="str">
        <f t="shared" si="217"/>
        <v>Approved</v>
      </c>
      <c r="BA1963" s="26" t="s">
        <v>4193</v>
      </c>
      <c r="BB1963" s="71" t="s">
        <v>1177</v>
      </c>
      <c r="BC1963" s="4" t="str">
        <f t="shared" si="218"/>
        <v>Cuttack</v>
      </c>
      <c r="BE1963" s="4"/>
      <c r="BF1963" s="4"/>
      <c r="BG1963" s="26" t="s">
        <v>4193</v>
      </c>
      <c r="BH1963" s="26" t="s">
        <v>20</v>
      </c>
      <c r="BI1963" s="4">
        <f t="shared" si="219"/>
        <v>104.66</v>
      </c>
    </row>
    <row r="1964" spans="9:61">
      <c r="I1964" s="24">
        <v>859</v>
      </c>
      <c r="J1964" s="46" t="str" cm="1">
        <f t="array" ref="J1964">_xlfn.IFS(I1964&gt;=750,"Low Risk",AND(I1964&gt;=650,I1964&lt;=749),"Medium Risk",I1964&lt;650,"High Risk")</f>
        <v>Low Risk</v>
      </c>
      <c r="N1964" s="4"/>
      <c r="P1964" s="26">
        <v>67.72</v>
      </c>
      <c r="Q1964" s="4" t="str">
        <f t="shared" si="220"/>
        <v>Available</v>
      </c>
      <c r="Y1964" s="24" t="s">
        <v>4194</v>
      </c>
      <c r="Z1964" s="24" t="s">
        <v>35</v>
      </c>
      <c r="AA1964" s="84" t="str">
        <f t="shared" si="215"/>
        <v>Kavita Rath</v>
      </c>
      <c r="AB1964" s="24">
        <v>42</v>
      </c>
      <c r="AG1964" s="24" t="s">
        <v>4194</v>
      </c>
      <c r="AH1964" s="4" t="str">
        <f t="shared" si="216"/>
        <v>01963</v>
      </c>
      <c r="AP1964" s="4"/>
      <c r="AU1964" s="24" t="s">
        <v>1426</v>
      </c>
      <c r="AV1964" s="46" t="str">
        <f t="shared" si="217"/>
        <v>Under Review</v>
      </c>
      <c r="BA1964" s="24" t="s">
        <v>4194</v>
      </c>
      <c r="BB1964" s="70" t="s">
        <v>1207</v>
      </c>
      <c r="BC1964" s="4" t="str">
        <f t="shared" si="218"/>
        <v>Sambalpur</v>
      </c>
      <c r="BE1964" s="4"/>
      <c r="BF1964" s="4"/>
      <c r="BG1964" s="24" t="s">
        <v>4194</v>
      </c>
      <c r="BH1964" s="24" t="s">
        <v>35</v>
      </c>
      <c r="BI1964" s="4">
        <f t="shared" si="219"/>
        <v>103.83</v>
      </c>
    </row>
    <row r="1965" spans="9:61">
      <c r="I1965" s="26">
        <v>743</v>
      </c>
      <c r="J1965" s="46" t="str" cm="1">
        <f t="array" ref="J1965">_xlfn.IFS(I1965&gt;=750,"Low Risk",AND(I1965&gt;=650,I1965&lt;=749),"Medium Risk",I1965&lt;650,"High Risk")</f>
        <v>Medium Risk</v>
      </c>
      <c r="N1965" s="4"/>
      <c r="P1965" s="24">
        <v>42</v>
      </c>
      <c r="Q1965" s="4" t="str">
        <f t="shared" si="220"/>
        <v>Available</v>
      </c>
      <c r="Y1965" s="26" t="s">
        <v>4195</v>
      </c>
      <c r="Z1965" s="26" t="s">
        <v>20</v>
      </c>
      <c r="AA1965" s="84" t="str">
        <f t="shared" si="215"/>
        <v>Anita Das</v>
      </c>
      <c r="AB1965" s="26">
        <v>87.53</v>
      </c>
      <c r="AG1965" s="26" t="s">
        <v>4195</v>
      </c>
      <c r="AH1965" s="4" t="str">
        <f t="shared" si="216"/>
        <v>01964</v>
      </c>
      <c r="AP1965" s="4"/>
      <c r="AU1965" s="26" t="s">
        <v>1377</v>
      </c>
      <c r="AV1965" s="46" t="str">
        <f t="shared" si="217"/>
        <v>Approved</v>
      </c>
      <c r="BA1965" s="26" t="s">
        <v>4195</v>
      </c>
      <c r="BB1965" s="71" t="s">
        <v>1059</v>
      </c>
      <c r="BC1965" s="4" t="str">
        <f t="shared" si="218"/>
        <v>Dhenkanal</v>
      </c>
      <c r="BE1965" s="4"/>
      <c r="BF1965" s="4"/>
      <c r="BG1965" s="26" t="s">
        <v>4195</v>
      </c>
      <c r="BH1965" s="26" t="s">
        <v>20</v>
      </c>
      <c r="BI1965" s="4">
        <f t="shared" si="219"/>
        <v>104.66</v>
      </c>
    </row>
    <row r="1966" spans="9:61">
      <c r="I1966" s="24">
        <v>878</v>
      </c>
      <c r="J1966" s="46" t="str" cm="1">
        <f t="array" ref="J1966">_xlfn.IFS(I1966&gt;=750,"Low Risk",AND(I1966&gt;=650,I1966&lt;=749),"Medium Risk",I1966&lt;650,"High Risk")</f>
        <v>Low Risk</v>
      </c>
      <c r="N1966" s="4"/>
      <c r="P1966" s="26">
        <v>87.53</v>
      </c>
      <c r="Q1966" s="4" t="str">
        <f t="shared" si="220"/>
        <v>Available</v>
      </c>
      <c r="Y1966" s="24" t="s">
        <v>4196</v>
      </c>
      <c r="Z1966" s="24" t="s">
        <v>7</v>
      </c>
      <c r="AA1966" s="84" t="str">
        <f t="shared" si="215"/>
        <v>Rajesh Kumar</v>
      </c>
      <c r="AB1966" s="24">
        <v>96.53</v>
      </c>
      <c r="AG1966" s="24" t="s">
        <v>4196</v>
      </c>
      <c r="AH1966" s="4" t="str">
        <f t="shared" si="216"/>
        <v>01965</v>
      </c>
      <c r="AP1966" s="4"/>
      <c r="AU1966" s="24" t="s">
        <v>1377</v>
      </c>
      <c r="AV1966" s="46" t="str">
        <f t="shared" si="217"/>
        <v>Approved</v>
      </c>
      <c r="BA1966" s="24" t="s">
        <v>4196</v>
      </c>
      <c r="BB1966" s="70" t="s">
        <v>483</v>
      </c>
      <c r="BC1966" s="4" t="str">
        <f t="shared" si="218"/>
        <v>Jharsuguda</v>
      </c>
      <c r="BE1966" s="4"/>
      <c r="BF1966" s="4"/>
      <c r="BG1966" s="24" t="s">
        <v>4196</v>
      </c>
      <c r="BH1966" s="24" t="s">
        <v>7</v>
      </c>
      <c r="BI1966" s="4">
        <f t="shared" si="219"/>
        <v>209.86</v>
      </c>
    </row>
    <row r="1967" spans="9:61">
      <c r="I1967" s="26">
        <v>880</v>
      </c>
      <c r="J1967" s="46" t="str" cm="1">
        <f t="array" ref="J1967">_xlfn.IFS(I1967&gt;=750,"Low Risk",AND(I1967&gt;=650,I1967&lt;=749),"Medium Risk",I1967&lt;650,"High Risk")</f>
        <v>Low Risk</v>
      </c>
      <c r="N1967" s="4"/>
      <c r="P1967" s="24">
        <v>96.53</v>
      </c>
      <c r="Q1967" s="4" t="str">
        <f t="shared" si="220"/>
        <v>Available</v>
      </c>
      <c r="Y1967" s="26" t="s">
        <v>4197</v>
      </c>
      <c r="Z1967" s="26" t="s">
        <v>24</v>
      </c>
      <c r="AA1967" s="84" t="str">
        <f t="shared" si="215"/>
        <v>Bikash Nayak</v>
      </c>
      <c r="AB1967" s="26">
        <v>92.38</v>
      </c>
      <c r="AG1967" s="26" t="s">
        <v>4197</v>
      </c>
      <c r="AH1967" s="4" t="str">
        <f t="shared" si="216"/>
        <v>01966</v>
      </c>
      <c r="AP1967" s="4"/>
      <c r="AU1967" s="26" t="s">
        <v>1386</v>
      </c>
      <c r="AV1967" s="46" t="str">
        <f t="shared" si="217"/>
        <v>Rejected</v>
      </c>
      <c r="BA1967" s="26" t="s">
        <v>4197</v>
      </c>
      <c r="BB1967" s="71" t="s">
        <v>1103</v>
      </c>
      <c r="BC1967" s="4" t="str">
        <f t="shared" si="218"/>
        <v>Puri</v>
      </c>
      <c r="BE1967" s="4"/>
      <c r="BF1967" s="4"/>
      <c r="BG1967" s="26" t="s">
        <v>4197</v>
      </c>
      <c r="BH1967" s="26" t="s">
        <v>24</v>
      </c>
      <c r="BI1967" s="4">
        <f t="shared" si="219"/>
        <v>190.31</v>
      </c>
    </row>
    <row r="1968" spans="9:61">
      <c r="I1968" s="24">
        <v>711</v>
      </c>
      <c r="J1968" s="46" t="str" cm="1">
        <f t="array" ref="J1968">_xlfn.IFS(I1968&gt;=750,"Low Risk",AND(I1968&gt;=650,I1968&lt;=749),"Medium Risk",I1968&lt;650,"High Risk")</f>
        <v>Medium Risk</v>
      </c>
      <c r="N1968" s="4"/>
      <c r="P1968" s="26">
        <v>92.38</v>
      </c>
      <c r="Q1968" s="4" t="str">
        <f t="shared" si="220"/>
        <v>Available</v>
      </c>
      <c r="Y1968" s="24" t="s">
        <v>4198</v>
      </c>
      <c r="Z1968" s="24" t="s">
        <v>16</v>
      </c>
      <c r="AA1968" s="84" t="str">
        <f t="shared" si="215"/>
        <v>Suresh Panda</v>
      </c>
      <c r="AB1968" s="24">
        <v>60.71</v>
      </c>
      <c r="AG1968" s="24" t="s">
        <v>4198</v>
      </c>
      <c r="AH1968" s="4" t="str">
        <f t="shared" si="216"/>
        <v>01967</v>
      </c>
      <c r="AP1968" s="4"/>
      <c r="AU1968" s="24" t="s">
        <v>1426</v>
      </c>
      <c r="AV1968" s="46" t="str">
        <f t="shared" si="217"/>
        <v>Under Review</v>
      </c>
      <c r="BA1968" s="24" t="s">
        <v>4198</v>
      </c>
      <c r="BB1968" s="70" t="s">
        <v>71</v>
      </c>
      <c r="BC1968" s="4" t="str">
        <f t="shared" si="218"/>
        <v>Balasore</v>
      </c>
      <c r="BE1968" s="4"/>
      <c r="BF1968" s="4"/>
      <c r="BG1968" s="24" t="s">
        <v>4198</v>
      </c>
      <c r="BH1968" s="24" t="s">
        <v>16</v>
      </c>
      <c r="BI1968" s="4">
        <f t="shared" si="219"/>
        <v>197.62</v>
      </c>
    </row>
    <row r="1969" spans="9:61">
      <c r="I1969" s="26">
        <v>628</v>
      </c>
      <c r="J1969" s="46" t="str" cm="1">
        <f t="array" ref="J1969">_xlfn.IFS(I1969&gt;=750,"Low Risk",AND(I1969&gt;=650,I1969&lt;=749),"Medium Risk",I1969&lt;650,"High Risk")</f>
        <v>High Risk</v>
      </c>
      <c r="N1969" s="4"/>
      <c r="P1969" s="24">
        <v>60.71</v>
      </c>
      <c r="Q1969" s="4" t="str">
        <f t="shared" si="220"/>
        <v>Available</v>
      </c>
      <c r="Y1969" s="26" t="s">
        <v>4199</v>
      </c>
      <c r="Z1969" s="26" t="s">
        <v>16</v>
      </c>
      <c r="AA1969" s="84" t="str">
        <f t="shared" si="215"/>
        <v>Suresh Panda</v>
      </c>
      <c r="AB1969" s="26">
        <v>48.67</v>
      </c>
      <c r="AG1969" s="26" t="s">
        <v>4199</v>
      </c>
      <c r="AH1969" s="4" t="str">
        <f t="shared" si="216"/>
        <v>01968</v>
      </c>
      <c r="AP1969" s="4"/>
      <c r="AU1969" s="26" t="s">
        <v>1386</v>
      </c>
      <c r="AV1969" s="46" t="str">
        <f t="shared" si="217"/>
        <v>Rejected</v>
      </c>
      <c r="BA1969" s="26" t="s">
        <v>4199</v>
      </c>
      <c r="BB1969" s="71" t="s">
        <v>1324</v>
      </c>
      <c r="BC1969" s="4" t="str">
        <f t="shared" si="218"/>
        <v>Dhenkanal</v>
      </c>
      <c r="BE1969" s="4"/>
      <c r="BF1969" s="4"/>
      <c r="BG1969" s="26" t="s">
        <v>4199</v>
      </c>
      <c r="BH1969" s="26" t="s">
        <v>16</v>
      </c>
      <c r="BI1969" s="4">
        <f t="shared" si="219"/>
        <v>197.62</v>
      </c>
    </row>
    <row r="1970" spans="9:61">
      <c r="I1970" s="24">
        <v>840</v>
      </c>
      <c r="J1970" s="46" t="str" cm="1">
        <f t="array" ref="J1970">_xlfn.IFS(I1970&gt;=750,"Low Risk",AND(I1970&gt;=650,I1970&lt;=749),"Medium Risk",I1970&lt;650,"High Risk")</f>
        <v>Low Risk</v>
      </c>
      <c r="N1970" s="4"/>
      <c r="P1970" s="26">
        <v>48.67</v>
      </c>
      <c r="Q1970" s="4" t="str">
        <f t="shared" si="220"/>
        <v>Available</v>
      </c>
      <c r="Y1970" s="24" t="s">
        <v>4200</v>
      </c>
      <c r="Z1970" s="24" t="s">
        <v>20</v>
      </c>
      <c r="AA1970" s="84" t="str">
        <f t="shared" si="215"/>
        <v>Anita Das</v>
      </c>
      <c r="AB1970" s="24">
        <v>58.27</v>
      </c>
      <c r="AG1970" s="24" t="s">
        <v>4200</v>
      </c>
      <c r="AH1970" s="4" t="str">
        <f t="shared" si="216"/>
        <v>01969</v>
      </c>
      <c r="AP1970" s="4"/>
      <c r="AU1970" s="24" t="s">
        <v>1377</v>
      </c>
      <c r="AV1970" s="46" t="str">
        <f t="shared" si="217"/>
        <v>Approved</v>
      </c>
      <c r="BA1970" s="24" t="s">
        <v>4200</v>
      </c>
      <c r="BB1970" s="70" t="s">
        <v>803</v>
      </c>
      <c r="BC1970" s="4" t="str">
        <f t="shared" si="218"/>
        <v>Rourkela</v>
      </c>
      <c r="BE1970" s="4"/>
      <c r="BF1970" s="4"/>
      <c r="BG1970" s="24" t="s">
        <v>4200</v>
      </c>
      <c r="BH1970" s="24" t="s">
        <v>20</v>
      </c>
      <c r="BI1970" s="4">
        <f t="shared" si="219"/>
        <v>104.66</v>
      </c>
    </row>
    <row r="1971" spans="9:61">
      <c r="I1971" s="26">
        <v>707</v>
      </c>
      <c r="J1971" s="46" t="str" cm="1">
        <f t="array" ref="J1971">_xlfn.IFS(I1971&gt;=750,"Low Risk",AND(I1971&gt;=650,I1971&lt;=749),"Medium Risk",I1971&lt;650,"High Risk")</f>
        <v>Medium Risk</v>
      </c>
      <c r="N1971" s="4"/>
      <c r="P1971" s="24">
        <v>58.27</v>
      </c>
      <c r="Q1971" s="4" t="str">
        <f t="shared" si="220"/>
        <v>Available</v>
      </c>
      <c r="Y1971" s="26" t="s">
        <v>4201</v>
      </c>
      <c r="Z1971" s="26" t="s">
        <v>24</v>
      </c>
      <c r="AA1971" s="84" t="str">
        <f t="shared" si="215"/>
        <v>Bikash Nayak</v>
      </c>
      <c r="AB1971" s="26">
        <v>66.98</v>
      </c>
      <c r="AG1971" s="26" t="s">
        <v>4201</v>
      </c>
      <c r="AH1971" s="4" t="str">
        <f t="shared" si="216"/>
        <v>01970</v>
      </c>
      <c r="AP1971" s="4"/>
      <c r="AU1971" s="26" t="s">
        <v>1377</v>
      </c>
      <c r="AV1971" s="46" t="str">
        <f t="shared" si="217"/>
        <v>Approved</v>
      </c>
      <c r="BA1971" s="26" t="s">
        <v>4201</v>
      </c>
      <c r="BB1971" s="71" t="s">
        <v>1257</v>
      </c>
      <c r="BC1971" s="4" t="str">
        <f t="shared" si="218"/>
        <v>Dhenkanal</v>
      </c>
      <c r="BE1971" s="4"/>
      <c r="BF1971" s="4"/>
      <c r="BG1971" s="26" t="s">
        <v>4201</v>
      </c>
      <c r="BH1971" s="26" t="s">
        <v>24</v>
      </c>
      <c r="BI1971" s="4">
        <f t="shared" si="219"/>
        <v>190.31</v>
      </c>
    </row>
    <row r="1972" spans="9:61">
      <c r="I1972" s="24">
        <v>687</v>
      </c>
      <c r="J1972" s="46" t="str" cm="1">
        <f t="array" ref="J1972">_xlfn.IFS(I1972&gt;=750,"Low Risk",AND(I1972&gt;=650,I1972&lt;=749),"Medium Risk",I1972&lt;650,"High Risk")</f>
        <v>Medium Risk</v>
      </c>
      <c r="N1972" s="4"/>
      <c r="P1972" s="26">
        <v>66.98</v>
      </c>
      <c r="Q1972" s="4" t="str">
        <f t="shared" si="220"/>
        <v>Available</v>
      </c>
      <c r="Y1972" s="24" t="s">
        <v>4202</v>
      </c>
      <c r="Z1972" s="24" t="s">
        <v>16</v>
      </c>
      <c r="AA1972" s="84" t="str">
        <f t="shared" si="215"/>
        <v>Suresh Panda</v>
      </c>
      <c r="AB1972" s="24">
        <v>56.38</v>
      </c>
      <c r="AG1972" s="24" t="s">
        <v>4202</v>
      </c>
      <c r="AH1972" s="4" t="str">
        <f t="shared" si="216"/>
        <v>01971</v>
      </c>
      <c r="AP1972" s="4"/>
      <c r="AU1972" s="24" t="s">
        <v>1377</v>
      </c>
      <c r="AV1972" s="46" t="str">
        <f t="shared" si="217"/>
        <v>Approved</v>
      </c>
      <c r="BA1972" s="24" t="s">
        <v>4202</v>
      </c>
      <c r="BB1972" s="70" t="s">
        <v>586</v>
      </c>
      <c r="BC1972" s="4" t="str">
        <f t="shared" si="218"/>
        <v>Cuttack</v>
      </c>
      <c r="BE1972" s="4"/>
      <c r="BF1972" s="4"/>
      <c r="BG1972" s="24" t="s">
        <v>4202</v>
      </c>
      <c r="BH1972" s="24" t="s">
        <v>16</v>
      </c>
      <c r="BI1972" s="4">
        <f t="shared" si="219"/>
        <v>197.62</v>
      </c>
    </row>
    <row r="1973" spans="9:61">
      <c r="I1973" s="26">
        <v>791</v>
      </c>
      <c r="J1973" s="46" t="str" cm="1">
        <f t="array" ref="J1973">_xlfn.IFS(I1973&gt;=750,"Low Risk",AND(I1973&gt;=650,I1973&lt;=749),"Medium Risk",I1973&lt;650,"High Risk")</f>
        <v>Low Risk</v>
      </c>
      <c r="N1973" s="4"/>
      <c r="P1973" s="24">
        <v>56.38</v>
      </c>
      <c r="Q1973" s="4" t="str">
        <f t="shared" si="220"/>
        <v>Available</v>
      </c>
      <c r="Y1973" s="26" t="s">
        <v>4203</v>
      </c>
      <c r="Z1973" s="26" t="s">
        <v>20</v>
      </c>
      <c r="AA1973" s="84" t="str">
        <f t="shared" si="215"/>
        <v>Anita Das</v>
      </c>
      <c r="AB1973" s="26">
        <v>48.16</v>
      </c>
      <c r="AG1973" s="26" t="s">
        <v>4203</v>
      </c>
      <c r="AH1973" s="4" t="str">
        <f t="shared" si="216"/>
        <v>01972</v>
      </c>
      <c r="AP1973" s="4"/>
      <c r="AU1973" s="26" t="s">
        <v>1426</v>
      </c>
      <c r="AV1973" s="46" t="str">
        <f t="shared" si="217"/>
        <v>Under Review</v>
      </c>
      <c r="BA1973" s="26" t="s">
        <v>4203</v>
      </c>
      <c r="BB1973" s="71" t="s">
        <v>1182</v>
      </c>
      <c r="BC1973" s="4" t="str">
        <f t="shared" si="218"/>
        <v>Rourkela</v>
      </c>
      <c r="BE1973" s="4"/>
      <c r="BF1973" s="4"/>
      <c r="BG1973" s="26" t="s">
        <v>4203</v>
      </c>
      <c r="BH1973" s="26" t="s">
        <v>20</v>
      </c>
      <c r="BI1973" s="4">
        <f t="shared" si="219"/>
        <v>104.66</v>
      </c>
    </row>
    <row r="1974" spans="9:61">
      <c r="I1974" s="24">
        <v>659</v>
      </c>
      <c r="J1974" s="46" t="str" cm="1">
        <f t="array" ref="J1974">_xlfn.IFS(I1974&gt;=750,"Low Risk",AND(I1974&gt;=650,I1974&lt;=749),"Medium Risk",I1974&lt;650,"High Risk")</f>
        <v>Medium Risk</v>
      </c>
      <c r="N1974" s="4"/>
      <c r="P1974" s="26">
        <v>48.16</v>
      </c>
      <c r="Q1974" s="4" t="str">
        <f t="shared" si="220"/>
        <v>Available</v>
      </c>
      <c r="Y1974" s="24" t="s">
        <v>4204</v>
      </c>
      <c r="Z1974" s="24" t="s">
        <v>28</v>
      </c>
      <c r="AA1974" s="84" t="str">
        <f t="shared" si="215"/>
        <v>Sunita Sahu</v>
      </c>
      <c r="AB1974" s="24">
        <v>3.65</v>
      </c>
      <c r="AG1974" s="24" t="s">
        <v>4204</v>
      </c>
      <c r="AH1974" s="4" t="str">
        <f t="shared" si="216"/>
        <v>01973</v>
      </c>
      <c r="AP1974" s="4"/>
      <c r="AU1974" s="24" t="s">
        <v>1386</v>
      </c>
      <c r="AV1974" s="46" t="str">
        <f t="shared" si="217"/>
        <v>Rejected</v>
      </c>
      <c r="BA1974" s="24" t="s">
        <v>4204</v>
      </c>
      <c r="BB1974" s="70" t="s">
        <v>716</v>
      </c>
      <c r="BC1974" s="4" t="str">
        <f t="shared" si="218"/>
        <v>Dhenkanal</v>
      </c>
      <c r="BE1974" s="4"/>
      <c r="BF1974" s="4"/>
      <c r="BG1974" s="24" t="s">
        <v>4204</v>
      </c>
      <c r="BH1974" s="24" t="s">
        <v>28</v>
      </c>
      <c r="BI1974" s="4">
        <f t="shared" si="219"/>
        <v>162.30000000000001</v>
      </c>
    </row>
    <row r="1975" spans="9:61">
      <c r="I1975" s="26">
        <v>656</v>
      </c>
      <c r="J1975" s="46" t="str" cm="1">
        <f t="array" ref="J1975">_xlfn.IFS(I1975&gt;=750,"Low Risk",AND(I1975&gt;=650,I1975&lt;=749),"Medium Risk",I1975&lt;650,"High Risk")</f>
        <v>Medium Risk</v>
      </c>
      <c r="N1975" s="4"/>
      <c r="P1975" s="24">
        <v>3.65</v>
      </c>
      <c r="Q1975" s="4" t="str">
        <f t="shared" si="220"/>
        <v>Available</v>
      </c>
      <c r="Y1975" s="26" t="s">
        <v>4205</v>
      </c>
      <c r="Z1975" s="26" t="s">
        <v>16</v>
      </c>
      <c r="AA1975" s="84" t="str">
        <f t="shared" si="215"/>
        <v>Suresh Panda</v>
      </c>
      <c r="AB1975" s="26">
        <v>84.68</v>
      </c>
      <c r="AG1975" s="26" t="s">
        <v>4205</v>
      </c>
      <c r="AH1975" s="4" t="str">
        <f t="shared" si="216"/>
        <v>01974</v>
      </c>
      <c r="AP1975" s="4"/>
      <c r="AU1975" s="26" t="s">
        <v>1377</v>
      </c>
      <c r="AV1975" s="46" t="str">
        <f t="shared" si="217"/>
        <v>Approved</v>
      </c>
      <c r="BA1975" s="26" t="s">
        <v>4205</v>
      </c>
      <c r="BB1975" s="71" t="s">
        <v>1231</v>
      </c>
      <c r="BC1975" s="4" t="str">
        <f t="shared" si="218"/>
        <v>Jharsuguda</v>
      </c>
      <c r="BE1975" s="4"/>
      <c r="BF1975" s="4"/>
      <c r="BG1975" s="26" t="s">
        <v>4205</v>
      </c>
      <c r="BH1975" s="26" t="s">
        <v>16</v>
      </c>
      <c r="BI1975" s="4">
        <f t="shared" si="219"/>
        <v>197.62</v>
      </c>
    </row>
    <row r="1976" spans="9:61">
      <c r="I1976" s="24">
        <v>782</v>
      </c>
      <c r="J1976" s="46" t="str" cm="1">
        <f t="array" ref="J1976">_xlfn.IFS(I1976&gt;=750,"Low Risk",AND(I1976&gt;=650,I1976&lt;=749),"Medium Risk",I1976&lt;650,"High Risk")</f>
        <v>Low Risk</v>
      </c>
      <c r="N1976" s="4"/>
      <c r="P1976" s="26">
        <v>84.68</v>
      </c>
      <c r="Q1976" s="4" t="str">
        <f t="shared" si="220"/>
        <v>Available</v>
      </c>
      <c r="Y1976" s="24" t="s">
        <v>4206</v>
      </c>
      <c r="Z1976" s="24" t="s">
        <v>41</v>
      </c>
      <c r="AA1976" s="84" t="str">
        <f t="shared" si="215"/>
        <v>Pooja Tripathi</v>
      </c>
      <c r="AB1976" s="24">
        <v>94.66</v>
      </c>
      <c r="AG1976" s="24" t="s">
        <v>4206</v>
      </c>
      <c r="AH1976" s="4" t="str">
        <f t="shared" si="216"/>
        <v>01975</v>
      </c>
      <c r="AP1976" s="4"/>
      <c r="AU1976" s="24" t="s">
        <v>1386</v>
      </c>
      <c r="AV1976" s="46" t="str">
        <f t="shared" si="217"/>
        <v>Rejected</v>
      </c>
      <c r="BA1976" s="24" t="s">
        <v>4206</v>
      </c>
      <c r="BB1976" s="70" t="s">
        <v>931</v>
      </c>
      <c r="BC1976" s="4" t="str">
        <f t="shared" si="218"/>
        <v>Sambalpur</v>
      </c>
      <c r="BE1976" s="4"/>
      <c r="BF1976" s="4"/>
      <c r="BG1976" s="24" t="s">
        <v>4206</v>
      </c>
      <c r="BH1976" s="24" t="s">
        <v>41</v>
      </c>
      <c r="BI1976" s="4">
        <f t="shared" si="219"/>
        <v>251.78</v>
      </c>
    </row>
    <row r="1977" spans="9:61">
      <c r="I1977" s="26">
        <v>811</v>
      </c>
      <c r="J1977" s="46" t="str" cm="1">
        <f t="array" ref="J1977">_xlfn.IFS(I1977&gt;=750,"Low Risk",AND(I1977&gt;=650,I1977&lt;=749),"Medium Risk",I1977&lt;650,"High Risk")</f>
        <v>Low Risk</v>
      </c>
      <c r="N1977" s="4"/>
      <c r="P1977" s="24">
        <v>94.66</v>
      </c>
      <c r="Q1977" s="4" t="str">
        <f t="shared" si="220"/>
        <v>Available</v>
      </c>
      <c r="Y1977" s="26" t="s">
        <v>4207</v>
      </c>
      <c r="Z1977" s="26" t="s">
        <v>32</v>
      </c>
      <c r="AA1977" s="84" t="str">
        <f t="shared" si="215"/>
        <v>Ramesh Behera</v>
      </c>
      <c r="AB1977" s="26">
        <v>93.96</v>
      </c>
      <c r="AG1977" s="26" t="s">
        <v>4207</v>
      </c>
      <c r="AH1977" s="4" t="str">
        <f t="shared" si="216"/>
        <v>01976</v>
      </c>
      <c r="AP1977" s="4"/>
      <c r="AU1977" s="26" t="s">
        <v>1386</v>
      </c>
      <c r="AV1977" s="46" t="str">
        <f t="shared" si="217"/>
        <v>Rejected</v>
      </c>
      <c r="BA1977" s="26" t="s">
        <v>4207</v>
      </c>
      <c r="BB1977" s="71" t="s">
        <v>163</v>
      </c>
      <c r="BC1977" s="4" t="str">
        <f t="shared" si="218"/>
        <v>Jharsuguda</v>
      </c>
      <c r="BE1977" s="4"/>
      <c r="BF1977" s="4"/>
      <c r="BG1977" s="26" t="s">
        <v>4207</v>
      </c>
      <c r="BH1977" s="26" t="s">
        <v>32</v>
      </c>
      <c r="BI1977" s="4">
        <f t="shared" si="219"/>
        <v>224.53</v>
      </c>
    </row>
    <row r="1978" spans="9:61">
      <c r="I1978" s="24">
        <v>556</v>
      </c>
      <c r="J1978" s="46" t="str" cm="1">
        <f t="array" ref="J1978">_xlfn.IFS(I1978&gt;=750,"Low Risk",AND(I1978&gt;=650,I1978&lt;=749),"Medium Risk",I1978&lt;650,"High Risk")</f>
        <v>High Risk</v>
      </c>
      <c r="N1978" s="4"/>
      <c r="P1978" s="26">
        <v>93.96</v>
      </c>
      <c r="Q1978" s="4" t="str">
        <f t="shared" si="220"/>
        <v>Available</v>
      </c>
      <c r="Y1978" s="24" t="s">
        <v>4208</v>
      </c>
      <c r="Z1978" s="24" t="s">
        <v>32</v>
      </c>
      <c r="AA1978" s="84" t="str">
        <f t="shared" si="215"/>
        <v>Ramesh Behera</v>
      </c>
      <c r="AB1978" s="24">
        <v>52.05</v>
      </c>
      <c r="AG1978" s="24" t="s">
        <v>4208</v>
      </c>
      <c r="AH1978" s="4" t="str">
        <f t="shared" si="216"/>
        <v>01977</v>
      </c>
      <c r="AP1978" s="4"/>
      <c r="AU1978" s="24" t="s">
        <v>1377</v>
      </c>
      <c r="AV1978" s="46" t="str">
        <f t="shared" si="217"/>
        <v>Approved</v>
      </c>
      <c r="BA1978" s="24" t="s">
        <v>4208</v>
      </c>
      <c r="BB1978" s="70" t="s">
        <v>835</v>
      </c>
      <c r="BC1978" s="4" t="str">
        <f t="shared" si="218"/>
        <v>Balasore</v>
      </c>
      <c r="BE1978" s="4"/>
      <c r="BF1978" s="4"/>
      <c r="BG1978" s="24" t="s">
        <v>4208</v>
      </c>
      <c r="BH1978" s="24" t="s">
        <v>32</v>
      </c>
      <c r="BI1978" s="4">
        <f t="shared" si="219"/>
        <v>224.53</v>
      </c>
    </row>
    <row r="1979" spans="9:61">
      <c r="I1979" s="26">
        <v>678</v>
      </c>
      <c r="J1979" s="46" t="str" cm="1">
        <f t="array" ref="J1979">_xlfn.IFS(I1979&gt;=750,"Low Risk",AND(I1979&gt;=650,I1979&lt;=749),"Medium Risk",I1979&lt;650,"High Risk")</f>
        <v>Medium Risk</v>
      </c>
      <c r="N1979" s="4"/>
      <c r="P1979" s="24">
        <v>52.05</v>
      </c>
      <c r="Q1979" s="4" t="str">
        <f t="shared" si="220"/>
        <v>Available</v>
      </c>
      <c r="Y1979" s="26" t="s">
        <v>4209</v>
      </c>
      <c r="Z1979" s="26" t="s">
        <v>24</v>
      </c>
      <c r="AA1979" s="84" t="str">
        <f t="shared" si="215"/>
        <v>Bikash Nayak</v>
      </c>
      <c r="AB1979" s="26">
        <v>90.22</v>
      </c>
      <c r="AG1979" s="26" t="s">
        <v>4209</v>
      </c>
      <c r="AH1979" s="4" t="str">
        <f t="shared" si="216"/>
        <v>01978</v>
      </c>
      <c r="AP1979" s="4"/>
      <c r="AU1979" s="26" t="s">
        <v>1386</v>
      </c>
      <c r="AV1979" s="46" t="str">
        <f t="shared" si="217"/>
        <v>Rejected</v>
      </c>
      <c r="BA1979" s="26" t="s">
        <v>4209</v>
      </c>
      <c r="BB1979" s="71" t="s">
        <v>139</v>
      </c>
      <c r="BC1979" s="4" t="str">
        <f t="shared" si="218"/>
        <v>Sambalpur</v>
      </c>
      <c r="BE1979" s="4"/>
      <c r="BF1979" s="4"/>
      <c r="BG1979" s="26" t="s">
        <v>4209</v>
      </c>
      <c r="BH1979" s="26" t="s">
        <v>24</v>
      </c>
      <c r="BI1979" s="4">
        <f t="shared" si="219"/>
        <v>190.31</v>
      </c>
    </row>
    <row r="1980" spans="9:61">
      <c r="I1980" s="24">
        <v>895</v>
      </c>
      <c r="J1980" s="46" t="str" cm="1">
        <f t="array" ref="J1980">_xlfn.IFS(I1980&gt;=750,"Low Risk",AND(I1980&gt;=650,I1980&lt;=749),"Medium Risk",I1980&lt;650,"High Risk")</f>
        <v>Low Risk</v>
      </c>
      <c r="N1980" s="4"/>
      <c r="P1980" s="26">
        <v>90.22</v>
      </c>
      <c r="Q1980" s="4" t="str">
        <f t="shared" si="220"/>
        <v>Available</v>
      </c>
      <c r="Y1980" s="24" t="s">
        <v>4210</v>
      </c>
      <c r="Z1980" s="24" t="s">
        <v>24</v>
      </c>
      <c r="AA1980" s="84" t="str">
        <f t="shared" si="215"/>
        <v>Bikash Nayak</v>
      </c>
      <c r="AB1980" s="24">
        <v>79.53</v>
      </c>
      <c r="AG1980" s="24" t="s">
        <v>4210</v>
      </c>
      <c r="AH1980" s="4" t="str">
        <f t="shared" si="216"/>
        <v>01979</v>
      </c>
      <c r="AP1980" s="4"/>
      <c r="AU1980" s="24" t="s">
        <v>1381</v>
      </c>
      <c r="AV1980" s="46" t="str">
        <f t="shared" si="217"/>
        <v>Rejected</v>
      </c>
      <c r="BA1980" s="24" t="s">
        <v>4210</v>
      </c>
      <c r="BB1980" s="70" t="s">
        <v>260</v>
      </c>
      <c r="BC1980" s="4" t="str">
        <f t="shared" si="218"/>
        <v>Puri</v>
      </c>
      <c r="BE1980" s="4"/>
      <c r="BF1980" s="4"/>
      <c r="BG1980" s="24" t="s">
        <v>4210</v>
      </c>
      <c r="BH1980" s="24" t="s">
        <v>24</v>
      </c>
      <c r="BI1980" s="4">
        <f t="shared" si="219"/>
        <v>190.31</v>
      </c>
    </row>
    <row r="1981" spans="9:61">
      <c r="I1981" s="26">
        <v>618</v>
      </c>
      <c r="J1981" s="46" t="str" cm="1">
        <f t="array" ref="J1981">_xlfn.IFS(I1981&gt;=750,"Low Risk",AND(I1981&gt;=650,I1981&lt;=749),"Medium Risk",I1981&lt;650,"High Risk")</f>
        <v>High Risk</v>
      </c>
      <c r="N1981" s="4"/>
      <c r="P1981" s="24">
        <v>79.53</v>
      </c>
      <c r="Q1981" s="4" t="str">
        <f t="shared" si="220"/>
        <v>Available</v>
      </c>
      <c r="Y1981" s="26" t="s">
        <v>4211</v>
      </c>
      <c r="Z1981" s="26" t="s">
        <v>32</v>
      </c>
      <c r="AA1981" s="84" t="str">
        <f t="shared" si="215"/>
        <v>Ramesh Behera</v>
      </c>
      <c r="AB1981" s="26">
        <v>92.98</v>
      </c>
      <c r="AG1981" s="26" t="s">
        <v>4211</v>
      </c>
      <c r="AH1981" s="4" t="str">
        <f t="shared" si="216"/>
        <v>01980</v>
      </c>
      <c r="AP1981" s="4"/>
      <c r="AU1981" s="26" t="s">
        <v>1377</v>
      </c>
      <c r="AV1981" s="46" t="str">
        <f t="shared" si="217"/>
        <v>Approved</v>
      </c>
      <c r="BA1981" s="26" t="s">
        <v>4211</v>
      </c>
      <c r="BB1981" s="71" t="s">
        <v>758</v>
      </c>
      <c r="BC1981" s="4" t="str">
        <f t="shared" si="218"/>
        <v>Balasore</v>
      </c>
      <c r="BE1981" s="4"/>
      <c r="BF1981" s="4"/>
      <c r="BG1981" s="26" t="s">
        <v>4211</v>
      </c>
      <c r="BH1981" s="26" t="s">
        <v>32</v>
      </c>
      <c r="BI1981" s="4">
        <f t="shared" si="219"/>
        <v>224.53</v>
      </c>
    </row>
    <row r="1982" spans="9:61">
      <c r="I1982" s="24">
        <v>578</v>
      </c>
      <c r="J1982" s="46" t="str" cm="1">
        <f t="array" ref="J1982">_xlfn.IFS(I1982&gt;=750,"Low Risk",AND(I1982&gt;=650,I1982&lt;=749),"Medium Risk",I1982&lt;650,"High Risk")</f>
        <v>High Risk</v>
      </c>
      <c r="N1982" s="4"/>
      <c r="P1982" s="26">
        <v>92.98</v>
      </c>
      <c r="Q1982" s="4" t="str">
        <f t="shared" si="220"/>
        <v>Available</v>
      </c>
      <c r="Y1982" s="24" t="s">
        <v>4212</v>
      </c>
      <c r="Z1982" s="24" t="s">
        <v>38</v>
      </c>
      <c r="AA1982" s="84" t="str">
        <f t="shared" si="215"/>
        <v>Deepak Mishra</v>
      </c>
      <c r="AB1982" s="24">
        <v>73.84</v>
      </c>
      <c r="AG1982" s="24" t="s">
        <v>4212</v>
      </c>
      <c r="AH1982" s="4" t="str">
        <f t="shared" si="216"/>
        <v>01981</v>
      </c>
      <c r="AP1982" s="4"/>
      <c r="AU1982" s="24" t="s">
        <v>1426</v>
      </c>
      <c r="AV1982" s="46" t="str">
        <f t="shared" si="217"/>
        <v>Under Review</v>
      </c>
      <c r="BA1982" s="24" t="s">
        <v>4212</v>
      </c>
      <c r="BB1982" s="70" t="s">
        <v>849</v>
      </c>
      <c r="BC1982" s="4" t="str">
        <f t="shared" si="218"/>
        <v>Sambalpur</v>
      </c>
      <c r="BE1982" s="4"/>
      <c r="BF1982" s="4"/>
      <c r="BG1982" s="24" t="s">
        <v>4212</v>
      </c>
      <c r="BH1982" s="24" t="s">
        <v>38</v>
      </c>
      <c r="BI1982" s="4">
        <f t="shared" si="219"/>
        <v>144.97999999999999</v>
      </c>
    </row>
    <row r="1983" spans="9:61">
      <c r="I1983" s="26">
        <v>562</v>
      </c>
      <c r="J1983" s="46" t="str" cm="1">
        <f t="array" ref="J1983">_xlfn.IFS(I1983&gt;=750,"Low Risk",AND(I1983&gt;=650,I1983&lt;=749),"Medium Risk",I1983&lt;650,"High Risk")</f>
        <v>High Risk</v>
      </c>
      <c r="N1983" s="4"/>
      <c r="P1983" s="24">
        <v>73.84</v>
      </c>
      <c r="Q1983" s="4" t="str">
        <f t="shared" si="220"/>
        <v>Available</v>
      </c>
      <c r="Y1983" s="26" t="s">
        <v>4213</v>
      </c>
      <c r="Z1983" s="26" t="s">
        <v>32</v>
      </c>
      <c r="AA1983" s="84" t="str">
        <f t="shared" si="215"/>
        <v>Ramesh Behera</v>
      </c>
      <c r="AB1983" s="26">
        <v>15.97</v>
      </c>
      <c r="AG1983" s="26" t="s">
        <v>4213</v>
      </c>
      <c r="AH1983" s="4" t="str">
        <f t="shared" si="216"/>
        <v>01982</v>
      </c>
      <c r="AP1983" s="4"/>
      <c r="AU1983" s="26" t="s">
        <v>1377</v>
      </c>
      <c r="AV1983" s="46" t="str">
        <f t="shared" si="217"/>
        <v>Approved</v>
      </c>
      <c r="BA1983" s="26" t="s">
        <v>4213</v>
      </c>
      <c r="BB1983" s="71" t="s">
        <v>155</v>
      </c>
      <c r="BC1983" s="4" t="str">
        <f t="shared" si="218"/>
        <v>Sambalpur</v>
      </c>
      <c r="BE1983" s="4"/>
      <c r="BF1983" s="4"/>
      <c r="BG1983" s="26" t="s">
        <v>4213</v>
      </c>
      <c r="BH1983" s="26" t="s">
        <v>32</v>
      </c>
      <c r="BI1983" s="4">
        <f t="shared" si="219"/>
        <v>224.53</v>
      </c>
    </row>
    <row r="1984" spans="9:61">
      <c r="I1984" s="24">
        <v>878</v>
      </c>
      <c r="J1984" s="46" t="str" cm="1">
        <f t="array" ref="J1984">_xlfn.IFS(I1984&gt;=750,"Low Risk",AND(I1984&gt;=650,I1984&lt;=749),"Medium Risk",I1984&lt;650,"High Risk")</f>
        <v>Low Risk</v>
      </c>
      <c r="N1984" s="4"/>
      <c r="P1984" s="26">
        <v>15.97</v>
      </c>
      <c r="Q1984" s="4" t="str">
        <f t="shared" si="220"/>
        <v>Available</v>
      </c>
      <c r="Y1984" s="24" t="s">
        <v>4214</v>
      </c>
      <c r="Z1984" s="24" t="s">
        <v>41</v>
      </c>
      <c r="AA1984" s="84" t="str">
        <f t="shared" si="215"/>
        <v>Pooja Tripathi</v>
      </c>
      <c r="AB1984" s="24">
        <v>74.31</v>
      </c>
      <c r="AG1984" s="24" t="s">
        <v>4214</v>
      </c>
      <c r="AH1984" s="4" t="str">
        <f t="shared" si="216"/>
        <v>01983</v>
      </c>
      <c r="AP1984" s="4"/>
      <c r="AU1984" s="24" t="s">
        <v>1386</v>
      </c>
      <c r="AV1984" s="46" t="str">
        <f t="shared" si="217"/>
        <v>Rejected</v>
      </c>
      <c r="BA1984" s="24" t="s">
        <v>4214</v>
      </c>
      <c r="BB1984" s="70" t="s">
        <v>480</v>
      </c>
      <c r="BC1984" s="4" t="str">
        <f t="shared" si="218"/>
        <v>Dhenkanal</v>
      </c>
      <c r="BE1984" s="4"/>
      <c r="BF1984" s="4"/>
      <c r="BG1984" s="24" t="s">
        <v>4214</v>
      </c>
      <c r="BH1984" s="24" t="s">
        <v>41</v>
      </c>
      <c r="BI1984" s="4">
        <f t="shared" si="219"/>
        <v>251.78</v>
      </c>
    </row>
    <row r="1985" spans="9:61">
      <c r="I1985" s="26">
        <v>739</v>
      </c>
      <c r="J1985" s="46" t="str" cm="1">
        <f t="array" ref="J1985">_xlfn.IFS(I1985&gt;=750,"Low Risk",AND(I1985&gt;=650,I1985&lt;=749),"Medium Risk",I1985&lt;650,"High Risk")</f>
        <v>Medium Risk</v>
      </c>
      <c r="N1985" s="4"/>
      <c r="P1985" s="24">
        <v>74.31</v>
      </c>
      <c r="Q1985" s="4" t="str">
        <f t="shared" si="220"/>
        <v>Available</v>
      </c>
      <c r="Y1985" s="26" t="s">
        <v>4215</v>
      </c>
      <c r="Z1985" s="26" t="s">
        <v>35</v>
      </c>
      <c r="AA1985" s="84" t="str">
        <f t="shared" si="215"/>
        <v>Kavita Rath</v>
      </c>
      <c r="AB1985" s="26">
        <v>35.11</v>
      </c>
      <c r="AG1985" s="26" t="s">
        <v>4215</v>
      </c>
      <c r="AH1985" s="4" t="str">
        <f t="shared" si="216"/>
        <v>01984</v>
      </c>
      <c r="AP1985" s="4"/>
      <c r="AU1985" s="26" t="s">
        <v>1381</v>
      </c>
      <c r="AV1985" s="46" t="str">
        <f t="shared" si="217"/>
        <v>Rejected</v>
      </c>
      <c r="BA1985" s="26" t="s">
        <v>4215</v>
      </c>
      <c r="BB1985" s="71" t="s">
        <v>133</v>
      </c>
      <c r="BC1985" s="4" t="str">
        <f t="shared" si="218"/>
        <v>Dhenkanal</v>
      </c>
      <c r="BE1985" s="4"/>
      <c r="BF1985" s="4"/>
      <c r="BG1985" s="26" t="s">
        <v>4215</v>
      </c>
      <c r="BH1985" s="26" t="s">
        <v>35</v>
      </c>
      <c r="BI1985" s="4">
        <f t="shared" si="219"/>
        <v>103.83</v>
      </c>
    </row>
    <row r="1986" spans="9:61">
      <c r="I1986" s="24">
        <v>790</v>
      </c>
      <c r="J1986" s="46" t="str" cm="1">
        <f t="array" ref="J1986">_xlfn.IFS(I1986&gt;=750,"Low Risk",AND(I1986&gt;=650,I1986&lt;=749),"Medium Risk",I1986&lt;650,"High Risk")</f>
        <v>Low Risk</v>
      </c>
      <c r="N1986" s="4"/>
      <c r="P1986" s="26">
        <v>35.11</v>
      </c>
      <c r="Q1986" s="4" t="str">
        <f t="shared" si="220"/>
        <v>Available</v>
      </c>
      <c r="Y1986" s="24" t="s">
        <v>4216</v>
      </c>
      <c r="Z1986" s="24" t="s">
        <v>20</v>
      </c>
      <c r="AA1986" s="84" t="str">
        <f t="shared" si="215"/>
        <v>Anita Das</v>
      </c>
      <c r="AB1986" s="24">
        <v>96.43</v>
      </c>
      <c r="AG1986" s="24" t="s">
        <v>4216</v>
      </c>
      <c r="AH1986" s="4" t="str">
        <f t="shared" si="216"/>
        <v>01985</v>
      </c>
      <c r="AP1986" s="4"/>
      <c r="AU1986" s="24" t="s">
        <v>1377</v>
      </c>
      <c r="AV1986" s="46" t="str">
        <f t="shared" si="217"/>
        <v>Approved</v>
      </c>
      <c r="BA1986" s="24" t="s">
        <v>4216</v>
      </c>
      <c r="BB1986" s="70" t="s">
        <v>1315</v>
      </c>
      <c r="BC1986" s="4" t="str">
        <f t="shared" si="218"/>
        <v>Jharsuguda</v>
      </c>
      <c r="BE1986" s="4"/>
      <c r="BF1986" s="4"/>
      <c r="BG1986" s="24" t="s">
        <v>4216</v>
      </c>
      <c r="BH1986" s="24" t="s">
        <v>20</v>
      </c>
      <c r="BI1986" s="4">
        <f t="shared" si="219"/>
        <v>104.66</v>
      </c>
    </row>
    <row r="1987" spans="9:61">
      <c r="I1987" s="26">
        <v>563</v>
      </c>
      <c r="J1987" s="46" t="str" cm="1">
        <f t="array" ref="J1987">_xlfn.IFS(I1987&gt;=750,"Low Risk",AND(I1987&gt;=650,I1987&lt;=749),"Medium Risk",I1987&lt;650,"High Risk")</f>
        <v>High Risk</v>
      </c>
      <c r="N1987" s="4"/>
      <c r="P1987" s="24">
        <v>96.43</v>
      </c>
      <c r="Q1987" s="4" t="str">
        <f t="shared" si="220"/>
        <v>Available</v>
      </c>
      <c r="Y1987" s="26" t="s">
        <v>4217</v>
      </c>
      <c r="Z1987" s="26" t="s">
        <v>38</v>
      </c>
      <c r="AA1987" s="84" t="str">
        <f t="shared" ref="AA1987:AA2001" si="221">VLOOKUP(Z1987,$W$2:$X$11,2,FALSE)</f>
        <v>Deepak Mishra</v>
      </c>
      <c r="AB1987" s="26">
        <v>12.4</v>
      </c>
      <c r="AG1987" s="26" t="s">
        <v>4217</v>
      </c>
      <c r="AH1987" s="4" t="str">
        <f t="shared" ref="AH1987:AH2001" si="222">RIGHT(AG1987,5)</f>
        <v>01986</v>
      </c>
      <c r="AP1987" s="4"/>
      <c r="AU1987" s="26" t="s">
        <v>1377</v>
      </c>
      <c r="AV1987" s="46" t="str">
        <f t="shared" ref="AV1987:AV2001" si="223">PROPER(TRIM(AU1987))</f>
        <v>Approved</v>
      </c>
      <c r="BA1987" s="26" t="s">
        <v>4217</v>
      </c>
      <c r="BB1987" s="71" t="s">
        <v>721</v>
      </c>
      <c r="BC1987" s="4" t="str">
        <f t="shared" ref="BC1987:BC2001" si="224">VLOOKUP(BB1987,$AY$2:$AZ$501,2,FALSE)</f>
        <v>Dhenkanal</v>
      </c>
      <c r="BE1987" s="4"/>
      <c r="BF1987" s="4"/>
      <c r="BG1987" s="26" t="s">
        <v>4217</v>
      </c>
      <c r="BH1987" s="26" t="s">
        <v>38</v>
      </c>
      <c r="BI1987" s="4">
        <f t="shared" ref="BI1987:BI2001" si="225">VLOOKUP(BH1987,$BE$2:$BF$11,2,FALSE)</f>
        <v>144.97999999999999</v>
      </c>
    </row>
    <row r="1988" spans="9:61">
      <c r="I1988" s="24">
        <v>656</v>
      </c>
      <c r="J1988" s="46" t="str" cm="1">
        <f t="array" ref="J1988">_xlfn.IFS(I1988&gt;=750,"Low Risk",AND(I1988&gt;=650,I1988&lt;=749),"Medium Risk",I1988&lt;650,"High Risk")</f>
        <v>Medium Risk</v>
      </c>
      <c r="N1988" s="4"/>
      <c r="P1988" s="26">
        <v>12.4</v>
      </c>
      <c r="Q1988" s="4" t="str">
        <f t="shared" si="220"/>
        <v>Available</v>
      </c>
      <c r="Y1988" s="24" t="s">
        <v>4218</v>
      </c>
      <c r="Z1988" s="24" t="s">
        <v>28</v>
      </c>
      <c r="AA1988" s="84" t="str">
        <f t="shared" si="221"/>
        <v>Sunita Sahu</v>
      </c>
      <c r="AB1988" s="24">
        <v>41.32</v>
      </c>
      <c r="AG1988" s="24" t="s">
        <v>4218</v>
      </c>
      <c r="AH1988" s="4" t="str">
        <f t="shared" si="222"/>
        <v>01987</v>
      </c>
      <c r="AP1988" s="4"/>
      <c r="AU1988" s="24" t="s">
        <v>1377</v>
      </c>
      <c r="AV1988" s="46" t="str">
        <f t="shared" si="223"/>
        <v>Approved</v>
      </c>
      <c r="BA1988" s="24" t="s">
        <v>4218</v>
      </c>
      <c r="BB1988" s="70" t="s">
        <v>1231</v>
      </c>
      <c r="BC1988" s="4" t="str">
        <f t="shared" si="224"/>
        <v>Jharsuguda</v>
      </c>
      <c r="BE1988" s="4"/>
      <c r="BF1988" s="4"/>
      <c r="BG1988" s="24" t="s">
        <v>4218</v>
      </c>
      <c r="BH1988" s="24" t="s">
        <v>28</v>
      </c>
      <c r="BI1988" s="4">
        <f t="shared" si="225"/>
        <v>162.30000000000001</v>
      </c>
    </row>
    <row r="1989" spans="9:61">
      <c r="I1989" s="26">
        <v>772</v>
      </c>
      <c r="J1989" s="46" t="str" cm="1">
        <f t="array" ref="J1989">_xlfn.IFS(I1989&gt;=750,"Low Risk",AND(I1989&gt;=650,I1989&lt;=749),"Medium Risk",I1989&lt;650,"High Risk")</f>
        <v>Low Risk</v>
      </c>
      <c r="N1989" s="4"/>
      <c r="P1989" s="24">
        <v>41.32</v>
      </c>
      <c r="Q1989" s="4" t="str">
        <f t="shared" si="220"/>
        <v>Available</v>
      </c>
      <c r="Y1989" s="26" t="s">
        <v>4219</v>
      </c>
      <c r="Z1989" s="26" t="s">
        <v>38</v>
      </c>
      <c r="AA1989" s="84" t="str">
        <f t="shared" si="221"/>
        <v>Deepak Mishra</v>
      </c>
      <c r="AB1989" s="26">
        <v>93.68</v>
      </c>
      <c r="AG1989" s="26" t="s">
        <v>4219</v>
      </c>
      <c r="AH1989" s="4" t="str">
        <f t="shared" si="222"/>
        <v>01988</v>
      </c>
      <c r="AP1989" s="4"/>
      <c r="AU1989" s="26" t="s">
        <v>1377</v>
      </c>
      <c r="AV1989" s="46" t="str">
        <f t="shared" si="223"/>
        <v>Approved</v>
      </c>
      <c r="BA1989" s="26" t="s">
        <v>4219</v>
      </c>
      <c r="BB1989" s="71" t="s">
        <v>891</v>
      </c>
      <c r="BC1989" s="4" t="str">
        <f t="shared" si="224"/>
        <v>Bhubaneswar</v>
      </c>
      <c r="BE1989" s="4"/>
      <c r="BF1989" s="4"/>
      <c r="BG1989" s="26" t="s">
        <v>4219</v>
      </c>
      <c r="BH1989" s="26" t="s">
        <v>38</v>
      </c>
      <c r="BI1989" s="4">
        <f t="shared" si="225"/>
        <v>144.97999999999999</v>
      </c>
    </row>
    <row r="1990" spans="9:61">
      <c r="I1990" s="24">
        <v>872</v>
      </c>
      <c r="J1990" s="46" t="str" cm="1">
        <f t="array" ref="J1990">_xlfn.IFS(I1990&gt;=750,"Low Risk",AND(I1990&gt;=650,I1990&lt;=749),"Medium Risk",I1990&lt;650,"High Risk")</f>
        <v>Low Risk</v>
      </c>
      <c r="N1990" s="4"/>
      <c r="P1990" s="26">
        <v>93.68</v>
      </c>
      <c r="Q1990" s="4" t="str">
        <f t="shared" ref="Q1990:Q2001" si="226">IF(ISBLANK(P1990),"missing","Available")</f>
        <v>Available</v>
      </c>
      <c r="Y1990" s="24" t="s">
        <v>4221</v>
      </c>
      <c r="Z1990" s="24" t="s">
        <v>32</v>
      </c>
      <c r="AA1990" s="84" t="str">
        <f t="shared" si="221"/>
        <v>Ramesh Behera</v>
      </c>
      <c r="AB1990" s="24">
        <v>25.5</v>
      </c>
      <c r="AG1990" s="24" t="s">
        <v>4221</v>
      </c>
      <c r="AH1990" s="4" t="str">
        <f t="shared" si="222"/>
        <v>01989</v>
      </c>
      <c r="AP1990" s="4"/>
      <c r="AU1990" s="24" t="s">
        <v>1426</v>
      </c>
      <c r="AV1990" s="46" t="str">
        <f t="shared" si="223"/>
        <v>Under Review</v>
      </c>
      <c r="BA1990" s="24" t="s">
        <v>4221</v>
      </c>
      <c r="BB1990" s="70" t="s">
        <v>1312</v>
      </c>
      <c r="BC1990" s="4" t="str">
        <f t="shared" si="224"/>
        <v>Angul</v>
      </c>
      <c r="BE1990" s="4"/>
      <c r="BF1990" s="4"/>
      <c r="BG1990" s="24" t="s">
        <v>4221</v>
      </c>
      <c r="BH1990" s="24" t="s">
        <v>32</v>
      </c>
      <c r="BI1990" s="4">
        <f t="shared" si="225"/>
        <v>224.53</v>
      </c>
    </row>
    <row r="1991" spans="9:61">
      <c r="I1991" s="26">
        <v>662</v>
      </c>
      <c r="J1991" s="46" t="str" cm="1">
        <f t="array" ref="J1991">_xlfn.IFS(I1991&gt;=750,"Low Risk",AND(I1991&gt;=650,I1991&lt;=749),"Medium Risk",I1991&lt;650,"High Risk")</f>
        <v>Medium Risk</v>
      </c>
      <c r="N1991" s="4"/>
      <c r="P1991" s="24">
        <v>25.5</v>
      </c>
      <c r="Q1991" s="4" t="str">
        <f t="shared" si="226"/>
        <v>Available</v>
      </c>
      <c r="Y1991" s="26" t="s">
        <v>4222</v>
      </c>
      <c r="Z1991" s="26" t="s">
        <v>32</v>
      </c>
      <c r="AA1991" s="84" t="str">
        <f t="shared" si="221"/>
        <v>Ramesh Behera</v>
      </c>
      <c r="AB1991" s="26">
        <v>46.38</v>
      </c>
      <c r="AG1991" s="26" t="s">
        <v>4222</v>
      </c>
      <c r="AH1991" s="4" t="str">
        <f t="shared" si="222"/>
        <v>01990</v>
      </c>
      <c r="AP1991" s="4"/>
      <c r="AU1991" s="26" t="s">
        <v>1426</v>
      </c>
      <c r="AV1991" s="46" t="str">
        <f t="shared" si="223"/>
        <v>Under Review</v>
      </c>
      <c r="BA1991" s="26" t="s">
        <v>4222</v>
      </c>
      <c r="BB1991" s="71" t="s">
        <v>1061</v>
      </c>
      <c r="BC1991" s="4" t="str">
        <f t="shared" si="224"/>
        <v>Bhubaneswar</v>
      </c>
      <c r="BE1991" s="4"/>
      <c r="BF1991" s="4"/>
      <c r="BG1991" s="26" t="s">
        <v>4222</v>
      </c>
      <c r="BH1991" s="26" t="s">
        <v>32</v>
      </c>
      <c r="BI1991" s="4">
        <f t="shared" si="225"/>
        <v>224.53</v>
      </c>
    </row>
    <row r="1992" spans="9:61">
      <c r="I1992" s="24">
        <v>745</v>
      </c>
      <c r="J1992" s="46" t="str" cm="1">
        <f t="array" ref="J1992">_xlfn.IFS(I1992&gt;=750,"Low Risk",AND(I1992&gt;=650,I1992&lt;=749),"Medium Risk",I1992&lt;650,"High Risk")</f>
        <v>Medium Risk</v>
      </c>
      <c r="N1992" s="4"/>
      <c r="P1992" s="26">
        <v>46.38</v>
      </c>
      <c r="Q1992" s="4" t="str">
        <f t="shared" si="226"/>
        <v>Available</v>
      </c>
      <c r="Y1992" s="24" t="s">
        <v>4223</v>
      </c>
      <c r="Z1992" s="24" t="s">
        <v>32</v>
      </c>
      <c r="AA1992" s="84" t="str">
        <f t="shared" si="221"/>
        <v>Ramesh Behera</v>
      </c>
      <c r="AB1992" s="24">
        <v>15.77</v>
      </c>
      <c r="AG1992" s="24" t="s">
        <v>4223</v>
      </c>
      <c r="AH1992" s="4" t="str">
        <f t="shared" si="222"/>
        <v>01991</v>
      </c>
      <c r="AP1992" s="4"/>
      <c r="AU1992" s="24" t="s">
        <v>1377</v>
      </c>
      <c r="AV1992" s="46" t="str">
        <f t="shared" si="223"/>
        <v>Approved</v>
      </c>
      <c r="BA1992" s="24" t="s">
        <v>4223</v>
      </c>
      <c r="BB1992" s="70" t="s">
        <v>776</v>
      </c>
      <c r="BC1992" s="4" t="str">
        <f t="shared" si="224"/>
        <v>Bhubaneswar</v>
      </c>
      <c r="BE1992" s="4"/>
      <c r="BF1992" s="4"/>
      <c r="BG1992" s="24" t="s">
        <v>4223</v>
      </c>
      <c r="BH1992" s="24" t="s">
        <v>32</v>
      </c>
      <c r="BI1992" s="4">
        <f t="shared" si="225"/>
        <v>224.53</v>
      </c>
    </row>
    <row r="1993" spans="9:61">
      <c r="I1993" s="26">
        <v>743</v>
      </c>
      <c r="J1993" s="46" t="str" cm="1">
        <f t="array" ref="J1993">_xlfn.IFS(I1993&gt;=750,"Low Risk",AND(I1993&gt;=650,I1993&lt;=749),"Medium Risk",I1993&lt;650,"High Risk")</f>
        <v>Medium Risk</v>
      </c>
      <c r="N1993" s="4"/>
      <c r="P1993" s="24">
        <v>15.77</v>
      </c>
      <c r="Q1993" s="4" t="str">
        <f t="shared" si="226"/>
        <v>Available</v>
      </c>
      <c r="Y1993" s="26" t="s">
        <v>4224</v>
      </c>
      <c r="Z1993" s="26" t="s">
        <v>41</v>
      </c>
      <c r="AA1993" s="84" t="str">
        <f t="shared" si="221"/>
        <v>Pooja Tripathi</v>
      </c>
      <c r="AB1993" s="26">
        <v>18.14</v>
      </c>
      <c r="AG1993" s="26" t="s">
        <v>4224</v>
      </c>
      <c r="AH1993" s="4" t="str">
        <f t="shared" si="222"/>
        <v>01992</v>
      </c>
      <c r="AP1993" s="4"/>
      <c r="AU1993" s="26" t="s">
        <v>1386</v>
      </c>
      <c r="AV1993" s="46" t="str">
        <f t="shared" si="223"/>
        <v>Rejected</v>
      </c>
      <c r="BA1993" s="26" t="s">
        <v>4224</v>
      </c>
      <c r="BB1993" s="71" t="s">
        <v>1059</v>
      </c>
      <c r="BC1993" s="4" t="str">
        <f t="shared" si="224"/>
        <v>Dhenkanal</v>
      </c>
      <c r="BE1993" s="4"/>
      <c r="BF1993" s="4"/>
      <c r="BG1993" s="26" t="s">
        <v>4224</v>
      </c>
      <c r="BH1993" s="26" t="s">
        <v>41</v>
      </c>
      <c r="BI1993" s="4">
        <f t="shared" si="225"/>
        <v>251.78</v>
      </c>
    </row>
    <row r="1994" spans="9:61">
      <c r="I1994" s="24">
        <v>668</v>
      </c>
      <c r="J1994" s="46" t="str" cm="1">
        <f t="array" ref="J1994">_xlfn.IFS(I1994&gt;=750,"Low Risk",AND(I1994&gt;=650,I1994&lt;=749),"Medium Risk",I1994&lt;650,"High Risk")</f>
        <v>Medium Risk</v>
      </c>
      <c r="N1994" s="4"/>
      <c r="P1994" s="26">
        <v>18.14</v>
      </c>
      <c r="Q1994" s="4" t="str">
        <f t="shared" si="226"/>
        <v>Available</v>
      </c>
      <c r="Y1994" s="24" t="s">
        <v>4225</v>
      </c>
      <c r="Z1994" s="24" t="s">
        <v>38</v>
      </c>
      <c r="AA1994" s="84" t="str">
        <f t="shared" si="221"/>
        <v>Deepak Mishra</v>
      </c>
      <c r="AB1994" s="24">
        <v>56.76</v>
      </c>
      <c r="AG1994" s="24" t="s">
        <v>4225</v>
      </c>
      <c r="AH1994" s="4" t="str">
        <f t="shared" si="222"/>
        <v>01993</v>
      </c>
      <c r="AP1994" s="4"/>
      <c r="AU1994" s="24" t="s">
        <v>1381</v>
      </c>
      <c r="AV1994" s="46" t="str">
        <f t="shared" si="223"/>
        <v>Rejected</v>
      </c>
      <c r="BA1994" s="24" t="s">
        <v>4225</v>
      </c>
      <c r="BB1994" s="70" t="s">
        <v>1146</v>
      </c>
      <c r="BC1994" s="4" t="str">
        <f t="shared" si="224"/>
        <v>Cuttack</v>
      </c>
      <c r="BE1994" s="4"/>
      <c r="BF1994" s="4"/>
      <c r="BG1994" s="24" t="s">
        <v>4225</v>
      </c>
      <c r="BH1994" s="24" t="s">
        <v>38</v>
      </c>
      <c r="BI1994" s="4">
        <f t="shared" si="225"/>
        <v>144.97999999999999</v>
      </c>
    </row>
    <row r="1995" spans="9:61">
      <c r="I1995" s="26">
        <v>749</v>
      </c>
      <c r="J1995" s="46" t="str" cm="1">
        <f t="array" ref="J1995">_xlfn.IFS(I1995&gt;=750,"Low Risk",AND(I1995&gt;=650,I1995&lt;=749),"Medium Risk",I1995&lt;650,"High Risk")</f>
        <v>Medium Risk</v>
      </c>
      <c r="N1995" s="4"/>
      <c r="P1995" s="24">
        <v>56.76</v>
      </c>
      <c r="Q1995" s="4" t="str">
        <f t="shared" si="226"/>
        <v>Available</v>
      </c>
      <c r="Y1995" s="26" t="s">
        <v>4226</v>
      </c>
      <c r="Z1995" s="26" t="s">
        <v>28</v>
      </c>
      <c r="AA1995" s="84" t="str">
        <f t="shared" si="221"/>
        <v>Sunita Sahu</v>
      </c>
      <c r="AB1995" s="26">
        <v>8.0399999999999991</v>
      </c>
      <c r="AG1995" s="26" t="s">
        <v>4226</v>
      </c>
      <c r="AH1995" s="4" t="str">
        <f t="shared" si="222"/>
        <v>01994</v>
      </c>
      <c r="AP1995" s="4"/>
      <c r="AU1995" s="26" t="s">
        <v>1377</v>
      </c>
      <c r="AV1995" s="46" t="str">
        <f t="shared" si="223"/>
        <v>Approved</v>
      </c>
      <c r="BA1995" s="26" t="s">
        <v>4226</v>
      </c>
      <c r="BB1995" s="71" t="s">
        <v>1294</v>
      </c>
      <c r="BC1995" s="4" t="str">
        <f t="shared" si="224"/>
        <v>Sambalpur</v>
      </c>
      <c r="BE1995" s="4"/>
      <c r="BF1995" s="4"/>
      <c r="BG1995" s="26" t="s">
        <v>4226</v>
      </c>
      <c r="BH1995" s="26" t="s">
        <v>28</v>
      </c>
      <c r="BI1995" s="4">
        <f t="shared" si="225"/>
        <v>162.30000000000001</v>
      </c>
    </row>
    <row r="1996" spans="9:61">
      <c r="I1996" s="24">
        <v>765</v>
      </c>
      <c r="J1996" s="46" t="str" cm="1">
        <f t="array" ref="J1996">_xlfn.IFS(I1996&gt;=750,"Low Risk",AND(I1996&gt;=650,I1996&lt;=749),"Medium Risk",I1996&lt;650,"High Risk")</f>
        <v>Low Risk</v>
      </c>
      <c r="N1996" s="4"/>
      <c r="P1996" s="26">
        <v>8.0399999999999991</v>
      </c>
      <c r="Q1996" s="4" t="str">
        <f t="shared" si="226"/>
        <v>Available</v>
      </c>
      <c r="Y1996" s="24" t="s">
        <v>4228</v>
      </c>
      <c r="Z1996" s="24" t="s">
        <v>12</v>
      </c>
      <c r="AA1996" s="84" t="str">
        <f t="shared" si="221"/>
        <v>Priya Mohanty</v>
      </c>
      <c r="AB1996" s="24">
        <v>31.7</v>
      </c>
      <c r="AG1996" s="24" t="s">
        <v>4228</v>
      </c>
      <c r="AH1996" s="4" t="str">
        <f t="shared" si="222"/>
        <v>01995</v>
      </c>
      <c r="AP1996" s="4"/>
      <c r="AU1996" s="24" t="s">
        <v>1426</v>
      </c>
      <c r="AV1996" s="46" t="str">
        <f t="shared" si="223"/>
        <v>Under Review</v>
      </c>
      <c r="BA1996" s="24" t="s">
        <v>4228</v>
      </c>
      <c r="BB1996" s="70" t="s">
        <v>204</v>
      </c>
      <c r="BC1996" s="4" t="str">
        <f t="shared" si="224"/>
        <v>Sambalpur</v>
      </c>
      <c r="BE1996" s="4"/>
      <c r="BF1996" s="4"/>
      <c r="BG1996" s="24" t="s">
        <v>4228</v>
      </c>
      <c r="BH1996" s="24" t="s">
        <v>12</v>
      </c>
      <c r="BI1996" s="4">
        <f t="shared" si="225"/>
        <v>105.8</v>
      </c>
    </row>
    <row r="1997" spans="9:61">
      <c r="I1997" s="26">
        <v>868</v>
      </c>
      <c r="J1997" s="46" t="str" cm="1">
        <f t="array" ref="J1997">_xlfn.IFS(I1997&gt;=750,"Low Risk",AND(I1997&gt;=650,I1997&lt;=749),"Medium Risk",I1997&lt;650,"High Risk")</f>
        <v>Low Risk</v>
      </c>
      <c r="N1997" s="4"/>
      <c r="P1997" s="24">
        <v>31.7</v>
      </c>
      <c r="Q1997" s="4" t="str">
        <f t="shared" si="226"/>
        <v>Available</v>
      </c>
      <c r="Y1997" s="26" t="s">
        <v>4229</v>
      </c>
      <c r="Z1997" s="26" t="s">
        <v>32</v>
      </c>
      <c r="AA1997" s="84" t="str">
        <f t="shared" si="221"/>
        <v>Ramesh Behera</v>
      </c>
      <c r="AB1997" s="26">
        <v>13.45</v>
      </c>
      <c r="AG1997" s="26" t="s">
        <v>4229</v>
      </c>
      <c r="AH1997" s="4" t="str">
        <f t="shared" si="222"/>
        <v>01996</v>
      </c>
      <c r="AP1997" s="4"/>
      <c r="AU1997" s="26" t="s">
        <v>1377</v>
      </c>
      <c r="AV1997" s="46" t="str">
        <f t="shared" si="223"/>
        <v>Approved</v>
      </c>
      <c r="BA1997" s="26" t="s">
        <v>4229</v>
      </c>
      <c r="BB1997" s="71" t="s">
        <v>750</v>
      </c>
      <c r="BC1997" s="4" t="str">
        <f t="shared" si="224"/>
        <v>Angul</v>
      </c>
      <c r="BE1997" s="4"/>
      <c r="BF1997" s="4"/>
      <c r="BG1997" s="26" t="s">
        <v>4229</v>
      </c>
      <c r="BH1997" s="26" t="s">
        <v>32</v>
      </c>
      <c r="BI1997" s="4">
        <f t="shared" si="225"/>
        <v>224.53</v>
      </c>
    </row>
    <row r="1998" spans="9:61">
      <c r="I1998" s="24">
        <v>763</v>
      </c>
      <c r="J1998" s="46" t="str" cm="1">
        <f t="array" ref="J1998">_xlfn.IFS(I1998&gt;=750,"Low Risk",AND(I1998&gt;=650,I1998&lt;=749),"Medium Risk",I1998&lt;650,"High Risk")</f>
        <v>Low Risk</v>
      </c>
      <c r="N1998" s="4"/>
      <c r="P1998" s="26">
        <v>13.45</v>
      </c>
      <c r="Q1998" s="4" t="str">
        <f t="shared" si="226"/>
        <v>Available</v>
      </c>
      <c r="Y1998" s="24" t="s">
        <v>4230</v>
      </c>
      <c r="Z1998" s="24" t="s">
        <v>7</v>
      </c>
      <c r="AA1998" s="84" t="str">
        <f t="shared" si="221"/>
        <v>Rajesh Kumar</v>
      </c>
      <c r="AB1998" s="24">
        <v>54.19</v>
      </c>
      <c r="AG1998" s="24" t="s">
        <v>4230</v>
      </c>
      <c r="AH1998" s="4" t="str">
        <f t="shared" si="222"/>
        <v>01997</v>
      </c>
      <c r="AP1998" s="4"/>
      <c r="AU1998" s="24" t="s">
        <v>1377</v>
      </c>
      <c r="AV1998" s="46" t="str">
        <f t="shared" si="223"/>
        <v>Approved</v>
      </c>
      <c r="BA1998" s="24" t="s">
        <v>4230</v>
      </c>
      <c r="BB1998" s="70" t="s">
        <v>596</v>
      </c>
      <c r="BC1998" s="4" t="str">
        <f t="shared" si="224"/>
        <v>Cuttack</v>
      </c>
      <c r="BE1998" s="4"/>
      <c r="BF1998" s="4"/>
      <c r="BG1998" s="24" t="s">
        <v>4230</v>
      </c>
      <c r="BH1998" s="24" t="s">
        <v>7</v>
      </c>
      <c r="BI1998" s="4">
        <f t="shared" si="225"/>
        <v>209.86</v>
      </c>
    </row>
    <row r="1999" spans="9:61">
      <c r="I1999" s="26">
        <v>788</v>
      </c>
      <c r="J1999" s="46" t="str" cm="1">
        <f t="array" ref="J1999">_xlfn.IFS(I1999&gt;=750,"Low Risk",AND(I1999&gt;=650,I1999&lt;=749),"Medium Risk",I1999&lt;650,"High Risk")</f>
        <v>Low Risk</v>
      </c>
      <c r="N1999" s="4"/>
      <c r="P1999" s="24">
        <v>54.19</v>
      </c>
      <c r="Q1999" s="4" t="str">
        <f t="shared" si="226"/>
        <v>Available</v>
      </c>
      <c r="Y1999" s="26" t="s">
        <v>4232</v>
      </c>
      <c r="Z1999" s="26" t="s">
        <v>38</v>
      </c>
      <c r="AA1999" s="84" t="str">
        <f t="shared" si="221"/>
        <v>Deepak Mishra</v>
      </c>
      <c r="AB1999" s="26">
        <v>42</v>
      </c>
      <c r="AG1999" s="26" t="s">
        <v>4232</v>
      </c>
      <c r="AH1999" s="4" t="str">
        <f t="shared" si="222"/>
        <v>01998</v>
      </c>
      <c r="AP1999" s="4"/>
      <c r="AU1999" s="26" t="s">
        <v>1377</v>
      </c>
      <c r="AV1999" s="46" t="str">
        <f t="shared" si="223"/>
        <v>Approved</v>
      </c>
      <c r="BA1999" s="26" t="s">
        <v>4232</v>
      </c>
      <c r="BB1999" s="71" t="s">
        <v>192</v>
      </c>
      <c r="BC1999" s="4" t="str">
        <f t="shared" si="224"/>
        <v>Cuttack</v>
      </c>
      <c r="BE1999" s="4"/>
      <c r="BF1999" s="4"/>
      <c r="BG1999" s="26" t="s">
        <v>4232</v>
      </c>
      <c r="BH1999" s="26" t="s">
        <v>38</v>
      </c>
      <c r="BI1999" s="4">
        <f t="shared" si="225"/>
        <v>144.97999999999999</v>
      </c>
    </row>
    <row r="2000" spans="9:61">
      <c r="I2000" s="24">
        <v>836</v>
      </c>
      <c r="J2000" s="46" t="str" cm="1">
        <f t="array" ref="J2000">_xlfn.IFS(I2000&gt;=750,"Low Risk",AND(I2000&gt;=650,I2000&lt;=749),"Medium Risk",I2000&lt;650,"High Risk")</f>
        <v>Low Risk</v>
      </c>
      <c r="N2000" s="4"/>
      <c r="P2000" s="26">
        <v>42</v>
      </c>
      <c r="Q2000" s="4" t="str">
        <f t="shared" si="226"/>
        <v>Available</v>
      </c>
      <c r="Y2000" s="24" t="s">
        <v>4233</v>
      </c>
      <c r="Z2000" s="24" t="s">
        <v>32</v>
      </c>
      <c r="AA2000" s="84" t="str">
        <f t="shared" si="221"/>
        <v>Ramesh Behera</v>
      </c>
      <c r="AB2000" s="24">
        <v>25.33</v>
      </c>
      <c r="AG2000" s="24" t="s">
        <v>4233</v>
      </c>
      <c r="AH2000" s="4" t="str">
        <f t="shared" si="222"/>
        <v>01999</v>
      </c>
      <c r="AP2000" s="4"/>
      <c r="AU2000" s="24" t="s">
        <v>1377</v>
      </c>
      <c r="AV2000" s="46" t="str">
        <f t="shared" si="223"/>
        <v>Approved</v>
      </c>
      <c r="BA2000" s="24" t="s">
        <v>4233</v>
      </c>
      <c r="BB2000" s="70" t="s">
        <v>664</v>
      </c>
      <c r="BC2000" s="4" t="str">
        <f t="shared" si="224"/>
        <v>Cuttack</v>
      </c>
      <c r="BE2000" s="4"/>
      <c r="BF2000" s="4"/>
      <c r="BG2000" s="24" t="s">
        <v>4233</v>
      </c>
      <c r="BH2000" s="24" t="s">
        <v>32</v>
      </c>
      <c r="BI2000" s="4">
        <f t="shared" si="225"/>
        <v>224.53</v>
      </c>
    </row>
    <row r="2001" spans="9:61">
      <c r="I2001" s="26">
        <v>684</v>
      </c>
      <c r="J2001" s="46" t="str" cm="1">
        <f t="array" ref="J2001">_xlfn.IFS(I2001&gt;=750,"Low Risk",AND(I2001&gt;=650,I2001&lt;=749),"Medium Risk",I2001&lt;650,"High Risk")</f>
        <v>Medium Risk</v>
      </c>
      <c r="N2001" s="4"/>
      <c r="P2001" s="24">
        <v>25.33</v>
      </c>
      <c r="Q2001" s="4" t="str">
        <f t="shared" si="226"/>
        <v>Available</v>
      </c>
      <c r="Y2001" s="26" t="s">
        <v>4235</v>
      </c>
      <c r="Z2001" s="26" t="s">
        <v>7</v>
      </c>
      <c r="AA2001" s="84" t="str">
        <f t="shared" si="221"/>
        <v>Rajesh Kumar</v>
      </c>
      <c r="AB2001" s="26">
        <v>80.3</v>
      </c>
      <c r="AG2001" s="26" t="s">
        <v>4235</v>
      </c>
      <c r="AH2001" s="4" t="str">
        <f t="shared" si="222"/>
        <v>02000</v>
      </c>
      <c r="AP2001" s="4"/>
      <c r="AU2001" s="26" t="s">
        <v>1377</v>
      </c>
      <c r="AV2001" s="46" t="str">
        <f t="shared" si="223"/>
        <v>Approved</v>
      </c>
      <c r="BA2001" s="26" t="s">
        <v>4235</v>
      </c>
      <c r="BB2001" s="71" t="s">
        <v>1171</v>
      </c>
      <c r="BC2001" s="4" t="str">
        <f t="shared" si="224"/>
        <v>Rourkela</v>
      </c>
      <c r="BE2001" s="4"/>
      <c r="BF2001" s="4"/>
      <c r="BG2001" s="26" t="s">
        <v>4235</v>
      </c>
      <c r="BH2001" s="26" t="s">
        <v>7</v>
      </c>
      <c r="BI2001" s="4">
        <f t="shared" si="225"/>
        <v>209.86</v>
      </c>
    </row>
    <row r="2002" spans="9:61">
      <c r="P2002" s="26"/>
    </row>
  </sheetData>
  <mergeCells count="7">
    <mergeCell ref="A53:B53"/>
    <mergeCell ref="A45:B45"/>
    <mergeCell ref="A3:B3"/>
    <mergeCell ref="A14:B14"/>
    <mergeCell ref="A21:B21"/>
    <mergeCell ref="A30:B30"/>
    <mergeCell ref="A38:B38"/>
  </mergeCells>
  <conditionalFormatting sqref="AP2:AP2001">
    <cfRule type="expression" dxfId="53" priority="1">
      <formula>IF(LEFT($AO2,1)="R",$AO2)</formula>
    </cfRule>
  </conditionalFormatting>
  <pageMargins left="0.7" right="0.7" top="0.75" bottom="0.75" header="0.3" footer="0.3"/>
  <pageSetup paperSize="9" scale="90" fitToWidth="0" fitToHeight="0" orientation="landscape"/>
  <drawing r:id="rId8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0042587-1907-49B7-968A-744357677369}">
          <x14:formula1>
            <xm:f>Transitions!$C$2:$C$2001</xm:f>
          </x14:formula1>
          <xm:sqref>C8</xm:sqref>
        </x14:dataValidation>
        <x14:dataValidation type="list" allowBlank="1" showInputMessage="1" showErrorMessage="1" xr:uid="{74D4DCA7-A64E-439A-BF89-1BD0C6CE5965}">
          <x14:formula1>
            <xm:f>Transitions!$F:$F</xm:f>
          </x14:formula1>
          <xm:sqref>C12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7BD4-6B9B-41FB-B50E-00808CD006BC}">
  <sheetPr filterMode="1">
    <tabColor rgb="FF002060"/>
  </sheetPr>
  <dimension ref="A1:AE5419"/>
  <sheetViews>
    <sheetView tabSelected="1" topLeftCell="V1" workbookViewId="0">
      <selection activeCell="AE2" sqref="AE2"/>
    </sheetView>
  </sheetViews>
  <sheetFormatPr defaultRowHeight="15"/>
  <cols>
    <col min="6" max="6" width="14.28515625" bestFit="1" customWidth="1"/>
    <col min="7" max="7" width="12.85546875" bestFit="1" customWidth="1"/>
    <col min="12" max="12" width="12.140625" bestFit="1" customWidth="1"/>
    <col min="14" max="14" width="13" bestFit="1" customWidth="1"/>
    <col min="15" max="15" width="10.85546875" style="91" bestFit="1" customWidth="1"/>
    <col min="16" max="16" width="19" style="91" customWidth="1"/>
    <col min="17" max="17" width="10.85546875" style="91" customWidth="1"/>
    <col min="18" max="18" width="10.85546875" style="91" bestFit="1" customWidth="1"/>
    <col min="19" max="19" width="19.42578125" style="91" customWidth="1"/>
    <col min="23" max="23" width="14.28515625" customWidth="1"/>
    <col min="24" max="24" width="14.42578125" bestFit="1" customWidth="1"/>
    <col min="26" max="26" width="27.28515625" customWidth="1"/>
    <col min="27" max="27" width="20.85546875" customWidth="1"/>
    <col min="28" max="28" width="24" customWidth="1"/>
    <col min="29" max="29" width="24.42578125" customWidth="1"/>
    <col min="30" max="30" width="32.7109375" customWidth="1"/>
    <col min="31" max="31" width="31.85546875" customWidth="1"/>
  </cols>
  <sheetData>
    <row r="1" spans="1:31" ht="62.25" customHeight="1">
      <c r="A1" s="1" t="s">
        <v>1362</v>
      </c>
      <c r="B1" s="1" t="s">
        <v>45</v>
      </c>
      <c r="C1" s="1" t="s">
        <v>0</v>
      </c>
      <c r="D1" s="1" t="s">
        <v>3</v>
      </c>
      <c r="E1" s="1" t="s">
        <v>4238</v>
      </c>
      <c r="F1" s="1" t="s">
        <v>1363</v>
      </c>
      <c r="G1" s="1" t="s">
        <v>1364</v>
      </c>
      <c r="H1" s="1" t="s">
        <v>1356</v>
      </c>
      <c r="I1" s="1" t="s">
        <v>1365</v>
      </c>
      <c r="J1" s="1" t="s">
        <v>1366</v>
      </c>
      <c r="K1" s="1" t="s">
        <v>1367</v>
      </c>
      <c r="L1" s="1" t="s">
        <v>1357</v>
      </c>
      <c r="M1" s="1" t="s">
        <v>51</v>
      </c>
      <c r="N1" s="1" t="s">
        <v>1368</v>
      </c>
      <c r="O1" s="88" t="s">
        <v>1369</v>
      </c>
      <c r="P1" s="88" t="s">
        <v>4393</v>
      </c>
      <c r="Q1" s="88" t="s">
        <v>1369</v>
      </c>
      <c r="R1" s="88" t="s">
        <v>1370</v>
      </c>
      <c r="S1" s="88"/>
      <c r="T1" s="1" t="s">
        <v>1371</v>
      </c>
      <c r="U1" s="1" t="s">
        <v>1372</v>
      </c>
      <c r="W1" s="113" t="s">
        <v>4394</v>
      </c>
      <c r="X1" s="112" t="s">
        <v>4395</v>
      </c>
      <c r="Z1" s="116" t="s">
        <v>4396</v>
      </c>
      <c r="AA1" s="117" t="s">
        <v>4397</v>
      </c>
      <c r="AB1" s="118" t="s">
        <v>4398</v>
      </c>
      <c r="AC1" s="116" t="s">
        <v>4399</v>
      </c>
      <c r="AD1" s="119" t="s">
        <v>4400</v>
      </c>
      <c r="AE1" s="120" t="s">
        <v>4401</v>
      </c>
    </row>
    <row r="2" spans="1:31">
      <c r="A2" s="8" t="s">
        <v>1373</v>
      </c>
      <c r="B2" s="8" t="s">
        <v>588</v>
      </c>
      <c r="C2" s="8" t="s">
        <v>35</v>
      </c>
      <c r="D2" s="8" t="s">
        <v>10</v>
      </c>
      <c r="E2" s="8">
        <f>W2/X2*100</f>
        <v>17.95</v>
      </c>
      <c r="F2" s="8" t="s">
        <v>1374</v>
      </c>
      <c r="G2" s="8" t="s">
        <v>1375</v>
      </c>
      <c r="H2" s="8">
        <v>73.8</v>
      </c>
      <c r="I2" s="8">
        <v>9.6199999999999992</v>
      </c>
      <c r="J2" s="8">
        <v>1.1657999999999999</v>
      </c>
      <c r="K2" s="8">
        <v>1.8583000000000001</v>
      </c>
      <c r="L2" s="8" t="s">
        <v>1376</v>
      </c>
      <c r="M2" s="8">
        <v>557</v>
      </c>
      <c r="N2" s="8" t="s">
        <v>1377</v>
      </c>
      <c r="O2" s="89" t="s">
        <v>585</v>
      </c>
      <c r="P2" s="89">
        <f>DATE(RIGHT(O2,4),MID(O2,4,2),LEFT(O2,2))</f>
        <v>44691</v>
      </c>
      <c r="Q2" s="89" t="s">
        <v>585</v>
      </c>
      <c r="R2" s="89" t="s">
        <v>1378</v>
      </c>
      <c r="S2" s="121">
        <f>DATE(RIGHT(R2,4),MID(R2,4,2),LEFT(R2,2))</f>
        <v>44704</v>
      </c>
      <c r="T2" s="8">
        <v>48</v>
      </c>
      <c r="U2" s="8">
        <v>41.29</v>
      </c>
      <c r="W2">
        <f>COUNTIF(L:L,"Defaulted")</f>
        <v>359</v>
      </c>
      <c r="X2">
        <f>COUNTA(A2:A2001)</f>
        <v>2000</v>
      </c>
      <c r="Z2" s="78">
        <f ca="1">TODAY()-P2</f>
        <v>1557</v>
      </c>
      <c r="AA2" s="78" t="str">
        <f>MONTH(P2)&amp;"-"&amp;YEAR(P2)</f>
        <v>5-2022</v>
      </c>
      <c r="AC2" s="4" t="str">
        <f>IF(MONTH(P2)&gt;=10,"Q4","Empty")</f>
        <v>Empty</v>
      </c>
      <c r="AD2" s="4">
        <f>NETWORKDAYS(P2,S2)</f>
        <v>10</v>
      </c>
    </row>
    <row r="3" spans="1:31" hidden="1">
      <c r="A3" s="9" t="s">
        <v>1379</v>
      </c>
      <c r="B3" s="9" t="s">
        <v>1190</v>
      </c>
      <c r="C3" s="9" t="s">
        <v>35</v>
      </c>
      <c r="D3" s="9" t="s">
        <v>10</v>
      </c>
      <c r="E3" s="9"/>
      <c r="F3" s="9" t="s">
        <v>1380</v>
      </c>
      <c r="G3" s="9" t="s">
        <v>1375</v>
      </c>
      <c r="H3" s="9">
        <v>6.55</v>
      </c>
      <c r="I3" s="9">
        <v>7.97</v>
      </c>
      <c r="J3" s="9">
        <v>4.4400000000000002E-2</v>
      </c>
      <c r="K3" s="9">
        <v>5.4699999999999999E-2</v>
      </c>
      <c r="L3" s="9" t="s">
        <v>1376</v>
      </c>
      <c r="M3" s="9">
        <v>600</v>
      </c>
      <c r="N3" s="9" t="s">
        <v>1381</v>
      </c>
      <c r="O3" s="90" t="s">
        <v>1382</v>
      </c>
      <c r="P3" s="89">
        <f t="shared" ref="P3:P66" si="0">DATE(RIGHT(O3,4),MID(O3,4,2),LEFT(O3,2))</f>
        <v>44867</v>
      </c>
      <c r="Q3" s="90" t="s">
        <v>1382</v>
      </c>
      <c r="R3" s="90"/>
      <c r="S3" s="121" t="e">
        <f t="shared" ref="S3:S66" si="1">DATE(RIGHT(R3,4),MID(R3,4,2),LEFT(R3,2))</f>
        <v>#VALUE!</v>
      </c>
      <c r="T3" s="9">
        <v>240</v>
      </c>
      <c r="U3" s="9">
        <v>4.78</v>
      </c>
      <c r="Z3" s="78">
        <f t="shared" ref="Z3:AA66" ca="1" si="2">TODAY()-P3</f>
        <v>1381</v>
      </c>
      <c r="AA3" s="78" t="str">
        <f t="shared" ref="AA3:AA66" si="3">MONTH(P3)&amp;"-"&amp;YEAR(P3)</f>
        <v>11-2022</v>
      </c>
      <c r="AC3" s="4" t="str">
        <f t="shared" ref="AC3:AC66" si="4">IF(MONTH(P3)&gt;=10,"Q4","Empty")</f>
        <v>Q4</v>
      </c>
      <c r="AD3" s="4" t="e">
        <f t="shared" ref="AD3:AD66" si="5">NETWORKDAYS(P3,S3)</f>
        <v>#VALUE!</v>
      </c>
    </row>
    <row r="4" spans="1:31" hidden="1">
      <c r="A4" s="8" t="s">
        <v>1383</v>
      </c>
      <c r="B4" s="8" t="s">
        <v>1068</v>
      </c>
      <c r="C4" s="8" t="s">
        <v>16</v>
      </c>
      <c r="D4" s="8" t="s">
        <v>44</v>
      </c>
      <c r="E4" s="8"/>
      <c r="F4" s="8" t="s">
        <v>1374</v>
      </c>
      <c r="G4" s="8" t="s">
        <v>1384</v>
      </c>
      <c r="H4" s="8">
        <v>47.65</v>
      </c>
      <c r="I4" s="8">
        <v>8</v>
      </c>
      <c r="J4" s="8">
        <v>0.73950000000000005</v>
      </c>
      <c r="K4" s="8">
        <v>1.4932000000000001</v>
      </c>
      <c r="L4" s="8" t="s">
        <v>1385</v>
      </c>
      <c r="M4" s="8">
        <v>690</v>
      </c>
      <c r="N4" s="8" t="s">
        <v>1386</v>
      </c>
      <c r="O4" s="89" t="s">
        <v>1387</v>
      </c>
      <c r="P4" s="89">
        <f t="shared" si="0"/>
        <v>44664</v>
      </c>
      <c r="Q4" s="89" t="s">
        <v>1387</v>
      </c>
      <c r="R4" s="89"/>
      <c r="S4" s="121" t="e">
        <f t="shared" si="1"/>
        <v>#VALUE!</v>
      </c>
      <c r="T4" s="8">
        <v>36</v>
      </c>
      <c r="U4" s="8">
        <v>0</v>
      </c>
      <c r="Z4" s="78">
        <f t="shared" ca="1" si="2"/>
        <v>1584</v>
      </c>
      <c r="AA4" s="78" t="str">
        <f t="shared" si="3"/>
        <v>4-2022</v>
      </c>
      <c r="AC4" s="4" t="str">
        <f t="shared" si="4"/>
        <v>Empty</v>
      </c>
      <c r="AD4" s="4" t="e">
        <f t="shared" si="5"/>
        <v>#VALUE!</v>
      </c>
    </row>
    <row r="5" spans="1:31" hidden="1">
      <c r="A5" s="9" t="s">
        <v>1388</v>
      </c>
      <c r="B5" s="9" t="s">
        <v>220</v>
      </c>
      <c r="C5" s="9" t="s">
        <v>35</v>
      </c>
      <c r="D5" s="9" t="s">
        <v>23</v>
      </c>
      <c r="E5" s="9"/>
      <c r="F5" s="9" t="s">
        <v>1389</v>
      </c>
      <c r="G5" s="9" t="s">
        <v>1390</v>
      </c>
      <c r="H5" s="9">
        <v>7.33</v>
      </c>
      <c r="I5" s="9">
        <v>8.76</v>
      </c>
      <c r="J5" s="9">
        <v>0.1021</v>
      </c>
      <c r="K5" s="9">
        <v>0.18160000000000001</v>
      </c>
      <c r="L5" s="9" t="s">
        <v>1385</v>
      </c>
      <c r="M5" s="9">
        <v>797</v>
      </c>
      <c r="N5" s="9" t="s">
        <v>1386</v>
      </c>
      <c r="O5" s="90" t="s">
        <v>1391</v>
      </c>
      <c r="P5" s="89">
        <f t="shared" si="0"/>
        <v>45434</v>
      </c>
      <c r="Q5" s="90" t="s">
        <v>1391</v>
      </c>
      <c r="R5" s="90"/>
      <c r="S5" s="121" t="e">
        <f t="shared" si="1"/>
        <v>#VALUE!</v>
      </c>
      <c r="T5" s="9">
        <v>48</v>
      </c>
      <c r="U5" s="9">
        <v>0</v>
      </c>
      <c r="Z5" s="78">
        <f t="shared" ca="1" si="2"/>
        <v>814</v>
      </c>
      <c r="AA5" s="78" t="str">
        <f t="shared" si="3"/>
        <v>5-2024</v>
      </c>
      <c r="AC5" s="4" t="str">
        <f t="shared" si="4"/>
        <v>Empty</v>
      </c>
      <c r="AD5" s="4" t="e">
        <f t="shared" si="5"/>
        <v>#VALUE!</v>
      </c>
    </row>
    <row r="6" spans="1:31" hidden="1">
      <c r="A6" s="8" t="s">
        <v>1392</v>
      </c>
      <c r="B6" s="8" t="s">
        <v>1070</v>
      </c>
      <c r="C6" s="8" t="s">
        <v>32</v>
      </c>
      <c r="D6" s="8" t="s">
        <v>31</v>
      </c>
      <c r="E6" s="8"/>
      <c r="F6" s="8" t="s">
        <v>1380</v>
      </c>
      <c r="G6" s="8" t="s">
        <v>1390</v>
      </c>
      <c r="H6" s="8">
        <v>58.02</v>
      </c>
      <c r="I6" s="8">
        <v>16.7</v>
      </c>
      <c r="J6" s="8">
        <v>0.98029999999999995</v>
      </c>
      <c r="K6" s="8">
        <v>5.2834000000000003</v>
      </c>
      <c r="L6" s="8" t="s">
        <v>1358</v>
      </c>
      <c r="M6" s="8">
        <v>751</v>
      </c>
      <c r="N6" s="8" t="s">
        <v>1386</v>
      </c>
      <c r="O6" s="89" t="s">
        <v>1393</v>
      </c>
      <c r="P6" s="89">
        <f t="shared" si="0"/>
        <v>45249</v>
      </c>
      <c r="Q6" s="89" t="s">
        <v>1393</v>
      </c>
      <c r="R6" s="89"/>
      <c r="S6" s="121" t="e">
        <f t="shared" si="1"/>
        <v>#VALUE!</v>
      </c>
      <c r="T6" s="8">
        <v>12</v>
      </c>
      <c r="U6" s="8">
        <v>8.92</v>
      </c>
      <c r="Z6" s="78">
        <f t="shared" ca="1" si="2"/>
        <v>999</v>
      </c>
      <c r="AA6" s="78" t="str">
        <f t="shared" si="3"/>
        <v>11-2023</v>
      </c>
      <c r="AC6" s="4" t="str">
        <f t="shared" si="4"/>
        <v>Q4</v>
      </c>
      <c r="AD6" s="4" t="e">
        <f t="shared" si="5"/>
        <v>#VALUE!</v>
      </c>
    </row>
    <row r="7" spans="1:31">
      <c r="A7" s="9" t="s">
        <v>1394</v>
      </c>
      <c r="B7" s="9" t="s">
        <v>326</v>
      </c>
      <c r="C7" s="9" t="s">
        <v>28</v>
      </c>
      <c r="D7" s="9" t="s">
        <v>23</v>
      </c>
      <c r="E7" s="9"/>
      <c r="F7" s="9" t="s">
        <v>1389</v>
      </c>
      <c r="G7" s="9" t="s">
        <v>1375</v>
      </c>
      <c r="H7" s="9">
        <v>25.12</v>
      </c>
      <c r="I7" s="9">
        <v>8.9700000000000006</v>
      </c>
      <c r="J7" s="9">
        <v>0.42370000000000002</v>
      </c>
      <c r="K7" s="9">
        <v>0.31780000000000003</v>
      </c>
      <c r="L7" s="9" t="s">
        <v>1395</v>
      </c>
      <c r="M7" s="9">
        <v>748</v>
      </c>
      <c r="N7" s="9" t="s">
        <v>1396</v>
      </c>
      <c r="O7" s="90" t="s">
        <v>1397</v>
      </c>
      <c r="P7" s="89">
        <f t="shared" si="0"/>
        <v>45559</v>
      </c>
      <c r="Q7" s="90" t="s">
        <v>1397</v>
      </c>
      <c r="R7" s="90" t="s">
        <v>1398</v>
      </c>
      <c r="S7" s="121">
        <f t="shared" si="1"/>
        <v>45561</v>
      </c>
      <c r="T7" s="9">
        <v>120</v>
      </c>
      <c r="U7" s="9">
        <v>2.65</v>
      </c>
      <c r="Z7" s="78">
        <f t="shared" ca="1" si="2"/>
        <v>689</v>
      </c>
      <c r="AA7" s="78" t="str">
        <f t="shared" si="3"/>
        <v>9-2024</v>
      </c>
      <c r="AC7" s="4" t="str">
        <f t="shared" si="4"/>
        <v>Empty</v>
      </c>
      <c r="AD7" s="4">
        <f t="shared" si="5"/>
        <v>3</v>
      </c>
    </row>
    <row r="8" spans="1:31">
      <c r="A8" s="8" t="s">
        <v>1399</v>
      </c>
      <c r="B8" s="8" t="s">
        <v>971</v>
      </c>
      <c r="C8" s="8" t="s">
        <v>41</v>
      </c>
      <c r="D8" s="8" t="s">
        <v>31</v>
      </c>
      <c r="E8" s="8"/>
      <c r="F8" s="8" t="s">
        <v>1400</v>
      </c>
      <c r="G8" s="8" t="s">
        <v>1390</v>
      </c>
      <c r="H8" s="8">
        <v>80.930000000000007</v>
      </c>
      <c r="I8" s="8">
        <v>15.12</v>
      </c>
      <c r="J8" s="8">
        <v>0.65490000000000004</v>
      </c>
      <c r="K8" s="8">
        <v>1.9303999999999999</v>
      </c>
      <c r="L8" s="8" t="s">
        <v>1358</v>
      </c>
      <c r="M8" s="8">
        <v>866</v>
      </c>
      <c r="N8" s="8" t="s">
        <v>1377</v>
      </c>
      <c r="O8" s="89" t="s">
        <v>839</v>
      </c>
      <c r="P8" s="89">
        <f t="shared" si="0"/>
        <v>45405</v>
      </c>
      <c r="Q8" s="89" t="s">
        <v>839</v>
      </c>
      <c r="R8" s="89" t="s">
        <v>1401</v>
      </c>
      <c r="S8" s="121">
        <f t="shared" si="1"/>
        <v>45409</v>
      </c>
      <c r="T8" s="8">
        <v>60</v>
      </c>
      <c r="U8" s="8">
        <v>72.62</v>
      </c>
      <c r="Z8" s="78">
        <f t="shared" ca="1" si="2"/>
        <v>843</v>
      </c>
      <c r="AA8" s="78" t="str">
        <f t="shared" si="3"/>
        <v>4-2024</v>
      </c>
      <c r="AC8" s="4" t="str">
        <f t="shared" si="4"/>
        <v>Empty</v>
      </c>
      <c r="AD8" s="4">
        <f t="shared" si="5"/>
        <v>4</v>
      </c>
    </row>
    <row r="9" spans="1:31">
      <c r="A9" s="9" t="s">
        <v>1402</v>
      </c>
      <c r="B9" s="9" t="s">
        <v>342</v>
      </c>
      <c r="C9" s="9" t="s">
        <v>35</v>
      </c>
      <c r="D9" s="9" t="s">
        <v>23</v>
      </c>
      <c r="E9" s="9"/>
      <c r="F9" s="9" t="s">
        <v>1380</v>
      </c>
      <c r="G9" s="9" t="s">
        <v>1390</v>
      </c>
      <c r="H9" s="9">
        <v>82.82</v>
      </c>
      <c r="I9" s="9">
        <v>12.11</v>
      </c>
      <c r="J9" s="9">
        <v>1.1069</v>
      </c>
      <c r="K9" s="9">
        <v>2.1854</v>
      </c>
      <c r="L9" s="9" t="s">
        <v>1385</v>
      </c>
      <c r="M9" s="9">
        <v>887</v>
      </c>
      <c r="N9" s="9" t="s">
        <v>1403</v>
      </c>
      <c r="O9" s="90" t="s">
        <v>200</v>
      </c>
      <c r="P9" s="89">
        <f t="shared" si="0"/>
        <v>44757</v>
      </c>
      <c r="Q9" s="90" t="s">
        <v>200</v>
      </c>
      <c r="R9" s="90" t="s">
        <v>1404</v>
      </c>
      <c r="S9" s="121">
        <f t="shared" si="1"/>
        <v>44767</v>
      </c>
      <c r="T9" s="9">
        <v>48</v>
      </c>
      <c r="U9" s="9">
        <v>0</v>
      </c>
      <c r="X9" s="91"/>
      <c r="Z9" s="78">
        <f t="shared" ca="1" si="2"/>
        <v>1491</v>
      </c>
      <c r="AA9" s="78" t="str">
        <f t="shared" si="3"/>
        <v>7-2022</v>
      </c>
      <c r="AC9" s="4" t="str">
        <f t="shared" si="4"/>
        <v>Empty</v>
      </c>
      <c r="AD9" s="4">
        <f t="shared" si="5"/>
        <v>7</v>
      </c>
    </row>
    <row r="10" spans="1:31" hidden="1">
      <c r="A10" s="8" t="s">
        <v>1405</v>
      </c>
      <c r="B10" s="8" t="s">
        <v>828</v>
      </c>
      <c r="C10" s="8" t="s">
        <v>38</v>
      </c>
      <c r="D10" s="8" t="s">
        <v>1360</v>
      </c>
      <c r="E10" s="8"/>
      <c r="F10" s="8" t="s">
        <v>1400</v>
      </c>
      <c r="G10" s="8" t="s">
        <v>1390</v>
      </c>
      <c r="H10" s="8">
        <v>66.27</v>
      </c>
      <c r="I10" s="8">
        <v>9.6300000000000008</v>
      </c>
      <c r="J10" s="8">
        <v>1.1232</v>
      </c>
      <c r="K10" s="8">
        <v>0.69720000000000004</v>
      </c>
      <c r="L10" s="8" t="s">
        <v>1376</v>
      </c>
      <c r="M10" s="8">
        <v>793</v>
      </c>
      <c r="N10" s="8" t="s">
        <v>1386</v>
      </c>
      <c r="O10" s="89" t="s">
        <v>1406</v>
      </c>
      <c r="P10" s="89">
        <f t="shared" si="0"/>
        <v>44889</v>
      </c>
      <c r="Q10" s="89" t="s">
        <v>1406</v>
      </c>
      <c r="R10" s="89"/>
      <c r="S10" s="121" t="e">
        <f t="shared" si="1"/>
        <v>#VALUE!</v>
      </c>
      <c r="T10" s="8">
        <v>180</v>
      </c>
      <c r="U10" s="8">
        <v>44.38</v>
      </c>
      <c r="Z10" s="78">
        <f t="shared" ca="1" si="2"/>
        <v>1359</v>
      </c>
      <c r="AA10" s="78" t="str">
        <f t="shared" si="3"/>
        <v>11-2022</v>
      </c>
      <c r="AC10" s="4" t="str">
        <f t="shared" si="4"/>
        <v>Q4</v>
      </c>
      <c r="AD10" s="4" t="e">
        <f t="shared" si="5"/>
        <v>#VALUE!</v>
      </c>
    </row>
    <row r="11" spans="1:31" hidden="1">
      <c r="A11" s="9" t="s">
        <v>1407</v>
      </c>
      <c r="B11" s="9" t="s">
        <v>489</v>
      </c>
      <c r="C11" s="9" t="s">
        <v>20</v>
      </c>
      <c r="D11" s="9" t="s">
        <v>44</v>
      </c>
      <c r="E11" s="9"/>
      <c r="F11" s="9" t="s">
        <v>1408</v>
      </c>
      <c r="G11" s="9" t="s">
        <v>1375</v>
      </c>
      <c r="H11" s="9">
        <v>62.07</v>
      </c>
      <c r="I11" s="9">
        <v>12.48</v>
      </c>
      <c r="J11" s="9">
        <v>0.40760000000000002</v>
      </c>
      <c r="K11" s="9">
        <v>5.5288000000000004</v>
      </c>
      <c r="L11" s="9" t="s">
        <v>1358</v>
      </c>
      <c r="M11" s="9">
        <v>713</v>
      </c>
      <c r="N11" s="9" t="s">
        <v>1386</v>
      </c>
      <c r="O11" s="90" t="s">
        <v>1409</v>
      </c>
      <c r="P11" s="89">
        <f t="shared" si="0"/>
        <v>44885</v>
      </c>
      <c r="Q11" s="90" t="s">
        <v>1409</v>
      </c>
      <c r="R11" s="90"/>
      <c r="S11" s="121" t="e">
        <f t="shared" si="1"/>
        <v>#VALUE!</v>
      </c>
      <c r="T11" s="9">
        <v>12</v>
      </c>
      <c r="U11" s="9">
        <v>47.65</v>
      </c>
      <c r="Z11" s="78">
        <f t="shared" ca="1" si="2"/>
        <v>1363</v>
      </c>
      <c r="AA11" s="78" t="str">
        <f t="shared" si="3"/>
        <v>11-2022</v>
      </c>
      <c r="AC11" s="4" t="str">
        <f t="shared" si="4"/>
        <v>Q4</v>
      </c>
      <c r="AD11" s="4" t="e">
        <f t="shared" si="5"/>
        <v>#VALUE!</v>
      </c>
    </row>
    <row r="12" spans="1:31" hidden="1">
      <c r="A12" s="8" t="s">
        <v>1410</v>
      </c>
      <c r="B12" s="8" t="s">
        <v>1260</v>
      </c>
      <c r="C12" s="8" t="s">
        <v>20</v>
      </c>
      <c r="D12" s="8" t="s">
        <v>44</v>
      </c>
      <c r="E12" s="8"/>
      <c r="F12" s="8" t="s">
        <v>1411</v>
      </c>
      <c r="G12" s="8" t="s">
        <v>1390</v>
      </c>
      <c r="H12" s="8">
        <v>33.270000000000003</v>
      </c>
      <c r="I12" s="8">
        <v>14.95</v>
      </c>
      <c r="J12" s="8">
        <v>0.32890000000000003</v>
      </c>
      <c r="K12" s="8">
        <v>1.6124000000000001</v>
      </c>
      <c r="L12" s="8" t="s">
        <v>1412</v>
      </c>
      <c r="M12" s="8">
        <v>639</v>
      </c>
      <c r="N12" s="8" t="s">
        <v>1386</v>
      </c>
      <c r="O12" s="89" t="s">
        <v>1413</v>
      </c>
      <c r="P12" s="89">
        <f t="shared" si="0"/>
        <v>44762</v>
      </c>
      <c r="Q12" s="89" t="s">
        <v>1413</v>
      </c>
      <c r="R12" s="89"/>
      <c r="S12" s="121" t="e">
        <f t="shared" si="1"/>
        <v>#VALUE!</v>
      </c>
      <c r="T12" s="8">
        <v>24</v>
      </c>
      <c r="U12" s="8">
        <v>10.029999999999999</v>
      </c>
      <c r="Z12" s="78">
        <f t="shared" ca="1" si="2"/>
        <v>1486</v>
      </c>
      <c r="AA12" s="78" t="str">
        <f t="shared" si="3"/>
        <v>7-2022</v>
      </c>
      <c r="AC12" s="4" t="str">
        <f t="shared" si="4"/>
        <v>Empty</v>
      </c>
      <c r="AD12" s="4" t="e">
        <f t="shared" si="5"/>
        <v>#VALUE!</v>
      </c>
    </row>
    <row r="13" spans="1:31">
      <c r="A13" s="9" t="s">
        <v>1414</v>
      </c>
      <c r="B13" s="9" t="s">
        <v>1254</v>
      </c>
      <c r="C13" s="9" t="s">
        <v>20</v>
      </c>
      <c r="D13" s="9" t="s">
        <v>10</v>
      </c>
      <c r="E13" s="9"/>
      <c r="F13" s="9" t="s">
        <v>1400</v>
      </c>
      <c r="G13" s="9" t="s">
        <v>1390</v>
      </c>
      <c r="H13" s="9">
        <v>48.96</v>
      </c>
      <c r="I13" s="9">
        <v>9.09</v>
      </c>
      <c r="J13" s="9">
        <v>0.92620000000000002</v>
      </c>
      <c r="K13" s="9">
        <v>0.49919999999999998</v>
      </c>
      <c r="L13" s="9" t="s">
        <v>1395</v>
      </c>
      <c r="M13" s="9">
        <v>731</v>
      </c>
      <c r="N13" s="9" t="s">
        <v>1377</v>
      </c>
      <c r="O13" s="90" t="s">
        <v>1415</v>
      </c>
      <c r="P13" s="89">
        <f t="shared" si="0"/>
        <v>45326</v>
      </c>
      <c r="Q13" s="90" t="s">
        <v>1415</v>
      </c>
      <c r="R13" s="90" t="s">
        <v>1416</v>
      </c>
      <c r="S13" s="121">
        <f t="shared" si="1"/>
        <v>45329</v>
      </c>
      <c r="T13" s="9">
        <v>180</v>
      </c>
      <c r="U13" s="9">
        <v>23.95</v>
      </c>
      <c r="Z13" s="78">
        <f t="shared" ca="1" si="2"/>
        <v>922</v>
      </c>
      <c r="AA13" s="78" t="str">
        <f t="shared" si="3"/>
        <v>2-2024</v>
      </c>
      <c r="AC13" s="4" t="str">
        <f t="shared" si="4"/>
        <v>Empty</v>
      </c>
      <c r="AD13" s="4">
        <f t="shared" si="5"/>
        <v>3</v>
      </c>
    </row>
    <row r="14" spans="1:31" hidden="1">
      <c r="A14" s="8" t="s">
        <v>1417</v>
      </c>
      <c r="B14" s="8" t="s">
        <v>470</v>
      </c>
      <c r="C14" s="8" t="s">
        <v>20</v>
      </c>
      <c r="D14" s="8" t="s">
        <v>31</v>
      </c>
      <c r="E14" s="8"/>
      <c r="F14" s="8" t="s">
        <v>1389</v>
      </c>
      <c r="G14" s="8" t="s">
        <v>1384</v>
      </c>
      <c r="H14" s="8">
        <v>69.53</v>
      </c>
      <c r="I14" s="8">
        <v>9</v>
      </c>
      <c r="J14" s="8">
        <v>1.2359</v>
      </c>
      <c r="K14" s="8">
        <v>0.70520000000000005</v>
      </c>
      <c r="L14" s="8" t="s">
        <v>1376</v>
      </c>
      <c r="M14" s="8">
        <v>738</v>
      </c>
      <c r="N14" s="8" t="s">
        <v>1386</v>
      </c>
      <c r="O14" s="89" t="s">
        <v>1418</v>
      </c>
      <c r="P14" s="89">
        <f t="shared" si="0"/>
        <v>45265</v>
      </c>
      <c r="Q14" s="89" t="s">
        <v>1418</v>
      </c>
      <c r="R14" s="89"/>
      <c r="S14" s="121" t="e">
        <f t="shared" si="1"/>
        <v>#VALUE!</v>
      </c>
      <c r="T14" s="8">
        <v>180</v>
      </c>
      <c r="U14" s="8">
        <v>19.95</v>
      </c>
      <c r="Z14" s="78">
        <f t="shared" ca="1" si="2"/>
        <v>983</v>
      </c>
      <c r="AA14" s="78" t="str">
        <f t="shared" si="3"/>
        <v>12-2023</v>
      </c>
      <c r="AC14" s="4" t="str">
        <f t="shared" si="4"/>
        <v>Q4</v>
      </c>
      <c r="AD14" s="4" t="e">
        <f t="shared" si="5"/>
        <v>#VALUE!</v>
      </c>
    </row>
    <row r="15" spans="1:31">
      <c r="A15" s="9" t="s">
        <v>1419</v>
      </c>
      <c r="B15" s="9" t="s">
        <v>1137</v>
      </c>
      <c r="C15" s="9" t="s">
        <v>41</v>
      </c>
      <c r="D15" s="9" t="s">
        <v>1360</v>
      </c>
      <c r="E15" s="9"/>
      <c r="F15" s="9" t="s">
        <v>1411</v>
      </c>
      <c r="G15" s="9" t="s">
        <v>1390</v>
      </c>
      <c r="H15" s="9">
        <v>85.65</v>
      </c>
      <c r="I15" s="9">
        <v>16.93</v>
      </c>
      <c r="J15" s="9">
        <v>1.0568</v>
      </c>
      <c r="K15" s="9">
        <v>2.4683000000000002</v>
      </c>
      <c r="L15" s="9" t="s">
        <v>1358</v>
      </c>
      <c r="M15" s="9">
        <v>863</v>
      </c>
      <c r="N15" s="9" t="s">
        <v>1377</v>
      </c>
      <c r="O15" s="90" t="s">
        <v>1420</v>
      </c>
      <c r="P15" s="89">
        <f t="shared" si="0"/>
        <v>45509</v>
      </c>
      <c r="Q15" s="90" t="s">
        <v>1420</v>
      </c>
      <c r="R15" s="90" t="s">
        <v>1421</v>
      </c>
      <c r="S15" s="121">
        <f t="shared" si="1"/>
        <v>45514</v>
      </c>
      <c r="T15" s="9">
        <v>48</v>
      </c>
      <c r="U15" s="9">
        <v>9.6199999999999992</v>
      </c>
      <c r="Z15" s="78">
        <f t="shared" ca="1" si="2"/>
        <v>739</v>
      </c>
      <c r="AA15" s="78" t="str">
        <f t="shared" si="3"/>
        <v>8-2024</v>
      </c>
      <c r="AC15" s="4" t="str">
        <f t="shared" si="4"/>
        <v>Empty</v>
      </c>
      <c r="AD15" s="4">
        <f t="shared" si="5"/>
        <v>5</v>
      </c>
    </row>
    <row r="16" spans="1:31">
      <c r="A16" s="8" t="s">
        <v>1422</v>
      </c>
      <c r="B16" s="8" t="s">
        <v>437</v>
      </c>
      <c r="C16" s="8" t="s">
        <v>28</v>
      </c>
      <c r="D16" s="8" t="s">
        <v>44</v>
      </c>
      <c r="E16" s="8"/>
      <c r="F16" s="8" t="s">
        <v>1411</v>
      </c>
      <c r="G16" s="8" t="s">
        <v>1384</v>
      </c>
      <c r="H16" s="8">
        <v>89.29</v>
      </c>
      <c r="I16" s="8">
        <v>9.14</v>
      </c>
      <c r="J16" s="8">
        <v>1.2148000000000001</v>
      </c>
      <c r="K16" s="8">
        <v>7.8143000000000002</v>
      </c>
      <c r="L16" s="8" t="s">
        <v>1376</v>
      </c>
      <c r="M16" s="8">
        <v>560</v>
      </c>
      <c r="N16" s="8" t="s">
        <v>1396</v>
      </c>
      <c r="O16" s="89" t="s">
        <v>1423</v>
      </c>
      <c r="P16" s="89">
        <f t="shared" si="0"/>
        <v>44644</v>
      </c>
      <c r="Q16" s="89" t="s">
        <v>1423</v>
      </c>
      <c r="R16" s="89" t="s">
        <v>1424</v>
      </c>
      <c r="S16" s="121">
        <f t="shared" si="1"/>
        <v>44652</v>
      </c>
      <c r="T16" s="8">
        <v>12</v>
      </c>
      <c r="U16" s="8">
        <v>64.599999999999994</v>
      </c>
      <c r="Z16" s="78">
        <f t="shared" ca="1" si="2"/>
        <v>1604</v>
      </c>
      <c r="AA16" s="78" t="str">
        <f t="shared" si="3"/>
        <v>3-2022</v>
      </c>
      <c r="AC16" s="4" t="str">
        <f t="shared" si="4"/>
        <v>Empty</v>
      </c>
      <c r="AD16" s="4">
        <f t="shared" si="5"/>
        <v>7</v>
      </c>
    </row>
    <row r="17" spans="1:30" hidden="1">
      <c r="A17" s="9" t="s">
        <v>1425</v>
      </c>
      <c r="B17" s="9" t="s">
        <v>636</v>
      </c>
      <c r="C17" s="9" t="s">
        <v>35</v>
      </c>
      <c r="D17" s="9" t="s">
        <v>10</v>
      </c>
      <c r="E17" s="9"/>
      <c r="F17" s="9" t="s">
        <v>1400</v>
      </c>
      <c r="G17" s="9" t="s">
        <v>1375</v>
      </c>
      <c r="H17" s="9">
        <v>24.81</v>
      </c>
      <c r="I17" s="9">
        <v>7.64</v>
      </c>
      <c r="J17" s="9">
        <v>0.39639999999999997</v>
      </c>
      <c r="K17" s="9">
        <v>0.60150000000000003</v>
      </c>
      <c r="L17" s="9"/>
      <c r="M17" s="9">
        <v>582</v>
      </c>
      <c r="N17" s="9" t="s">
        <v>1426</v>
      </c>
      <c r="O17" s="90" t="s">
        <v>1427</v>
      </c>
      <c r="P17" s="89">
        <f t="shared" si="0"/>
        <v>45167</v>
      </c>
      <c r="Q17" s="90" t="s">
        <v>1427</v>
      </c>
      <c r="R17" s="90"/>
      <c r="S17" s="121" t="e">
        <f t="shared" si="1"/>
        <v>#VALUE!</v>
      </c>
      <c r="T17" s="9">
        <v>48</v>
      </c>
      <c r="U17" s="9">
        <v>7.52</v>
      </c>
      <c r="Z17" s="78">
        <f t="shared" ca="1" si="2"/>
        <v>1081</v>
      </c>
      <c r="AA17" s="78" t="str">
        <f t="shared" si="3"/>
        <v>8-2023</v>
      </c>
      <c r="AC17" s="4" t="str">
        <f t="shared" si="4"/>
        <v>Empty</v>
      </c>
      <c r="AD17" s="4" t="e">
        <f t="shared" si="5"/>
        <v>#VALUE!</v>
      </c>
    </row>
    <row r="18" spans="1:30" hidden="1">
      <c r="A18" s="8" t="s">
        <v>1428</v>
      </c>
      <c r="B18" s="8" t="s">
        <v>990</v>
      </c>
      <c r="C18" s="8" t="s">
        <v>24</v>
      </c>
      <c r="D18" s="8" t="s">
        <v>1360</v>
      </c>
      <c r="E18" s="8"/>
      <c r="F18" s="8" t="s">
        <v>1374</v>
      </c>
      <c r="G18" s="8" t="s">
        <v>1375</v>
      </c>
      <c r="H18" s="8">
        <v>85.93</v>
      </c>
      <c r="I18" s="8">
        <v>7.77</v>
      </c>
      <c r="J18" s="8">
        <v>1.0159</v>
      </c>
      <c r="K18" s="8">
        <v>2.6836000000000002</v>
      </c>
      <c r="L18" s="8"/>
      <c r="M18" s="8">
        <v>649</v>
      </c>
      <c r="N18" s="8" t="s">
        <v>1386</v>
      </c>
      <c r="O18" s="89" t="s">
        <v>1429</v>
      </c>
      <c r="P18" s="89">
        <f t="shared" si="0"/>
        <v>45320</v>
      </c>
      <c r="Q18" s="89" t="s">
        <v>1429</v>
      </c>
      <c r="R18" s="89"/>
      <c r="S18" s="121" t="e">
        <f t="shared" si="1"/>
        <v>#VALUE!</v>
      </c>
      <c r="T18" s="8">
        <v>36</v>
      </c>
      <c r="U18" s="8">
        <v>54.38</v>
      </c>
      <c r="Z18" s="78">
        <f t="shared" ca="1" si="2"/>
        <v>928</v>
      </c>
      <c r="AA18" s="78" t="str">
        <f t="shared" si="3"/>
        <v>1-2024</v>
      </c>
      <c r="AC18" s="4" t="str">
        <f t="shared" si="4"/>
        <v>Empty</v>
      </c>
      <c r="AD18" s="4" t="e">
        <f t="shared" si="5"/>
        <v>#VALUE!</v>
      </c>
    </row>
    <row r="19" spans="1:30" hidden="1">
      <c r="A19" s="9" t="s">
        <v>1430</v>
      </c>
      <c r="B19" s="9" t="s">
        <v>942</v>
      </c>
      <c r="C19" s="9" t="s">
        <v>12</v>
      </c>
      <c r="D19" s="9" t="s">
        <v>44</v>
      </c>
      <c r="E19" s="9"/>
      <c r="F19" s="9" t="s">
        <v>1374</v>
      </c>
      <c r="G19" s="9" t="s">
        <v>1375</v>
      </c>
      <c r="H19" s="9">
        <v>53.56</v>
      </c>
      <c r="I19" s="9">
        <v>15.78</v>
      </c>
      <c r="J19" s="9">
        <v>0.8286</v>
      </c>
      <c r="K19" s="9">
        <v>0.73629999999999995</v>
      </c>
      <c r="L19" s="9" t="s">
        <v>1358</v>
      </c>
      <c r="M19" s="9">
        <v>849</v>
      </c>
      <c r="N19" s="9" t="s">
        <v>1386</v>
      </c>
      <c r="O19" s="90" t="s">
        <v>1431</v>
      </c>
      <c r="P19" s="89">
        <f t="shared" si="0"/>
        <v>44727</v>
      </c>
      <c r="Q19" s="90" t="s">
        <v>1431</v>
      </c>
      <c r="R19" s="90"/>
      <c r="S19" s="121" t="e">
        <f t="shared" si="1"/>
        <v>#VALUE!</v>
      </c>
      <c r="T19" s="9">
        <v>240</v>
      </c>
      <c r="U19" s="9">
        <v>33.6</v>
      </c>
      <c r="Z19" s="78">
        <f t="shared" ca="1" si="2"/>
        <v>1521</v>
      </c>
      <c r="AA19" s="78" t="str">
        <f t="shared" si="3"/>
        <v>6-2022</v>
      </c>
      <c r="AC19" s="4" t="str">
        <f t="shared" si="4"/>
        <v>Empty</v>
      </c>
      <c r="AD19" s="4" t="e">
        <f t="shared" si="5"/>
        <v>#VALUE!</v>
      </c>
    </row>
    <row r="20" spans="1:30">
      <c r="A20" s="8" t="s">
        <v>1432</v>
      </c>
      <c r="B20" s="8" t="s">
        <v>795</v>
      </c>
      <c r="C20" s="8" t="s">
        <v>28</v>
      </c>
      <c r="D20" s="8" t="s">
        <v>10</v>
      </c>
      <c r="E20" s="8"/>
      <c r="F20" s="8" t="s">
        <v>1380</v>
      </c>
      <c r="G20" s="8" t="s">
        <v>1375</v>
      </c>
      <c r="H20" s="8">
        <v>37.19</v>
      </c>
      <c r="I20" s="8">
        <v>11.52</v>
      </c>
      <c r="J20" s="8">
        <v>0.28370000000000001</v>
      </c>
      <c r="K20" s="8">
        <v>0.39710000000000001</v>
      </c>
      <c r="L20" s="8" t="s">
        <v>1385</v>
      </c>
      <c r="M20" s="8">
        <v>580</v>
      </c>
      <c r="N20" s="8" t="s">
        <v>1403</v>
      </c>
      <c r="O20" s="89" t="s">
        <v>862</v>
      </c>
      <c r="P20" s="89">
        <f t="shared" si="0"/>
        <v>44981</v>
      </c>
      <c r="Q20" s="89" t="s">
        <v>862</v>
      </c>
      <c r="R20" s="89" t="s">
        <v>1433</v>
      </c>
      <c r="S20" s="121">
        <f t="shared" si="1"/>
        <v>44984</v>
      </c>
      <c r="T20" s="8">
        <v>240</v>
      </c>
      <c r="U20" s="8">
        <v>0</v>
      </c>
      <c r="Z20" s="78">
        <f t="shared" ca="1" si="2"/>
        <v>1267</v>
      </c>
      <c r="AA20" s="78" t="str">
        <f t="shared" si="3"/>
        <v>2-2023</v>
      </c>
      <c r="AC20" s="4" t="str">
        <f t="shared" si="4"/>
        <v>Empty</v>
      </c>
      <c r="AD20" s="4">
        <f t="shared" si="5"/>
        <v>2</v>
      </c>
    </row>
    <row r="21" spans="1:30" hidden="1">
      <c r="A21" s="9" t="s">
        <v>1434</v>
      </c>
      <c r="B21" s="9" t="s">
        <v>246</v>
      </c>
      <c r="C21" s="9" t="s">
        <v>35</v>
      </c>
      <c r="D21" s="9" t="s">
        <v>23</v>
      </c>
      <c r="E21" s="9"/>
      <c r="F21" s="9" t="s">
        <v>1374</v>
      </c>
      <c r="G21" s="9" t="s">
        <v>1384</v>
      </c>
      <c r="H21" s="9">
        <v>75.56</v>
      </c>
      <c r="I21" s="9">
        <v>11.03</v>
      </c>
      <c r="J21" s="9">
        <v>1.3955</v>
      </c>
      <c r="K21" s="9">
        <v>0.78149999999999997</v>
      </c>
      <c r="L21" s="9" t="s">
        <v>1376</v>
      </c>
      <c r="M21" s="9">
        <v>702</v>
      </c>
      <c r="N21" s="9" t="s">
        <v>1426</v>
      </c>
      <c r="O21" s="90" t="s">
        <v>681</v>
      </c>
      <c r="P21" s="89">
        <f t="shared" si="0"/>
        <v>44673</v>
      </c>
      <c r="Q21" s="90" t="s">
        <v>681</v>
      </c>
      <c r="R21" s="90"/>
      <c r="S21" s="121" t="e">
        <f t="shared" si="1"/>
        <v>#VALUE!</v>
      </c>
      <c r="T21" s="9">
        <v>240</v>
      </c>
      <c r="U21" s="9">
        <v>11.63</v>
      </c>
      <c r="Z21" s="78">
        <f t="shared" ca="1" si="2"/>
        <v>1575</v>
      </c>
      <c r="AA21" s="78" t="str">
        <f t="shared" si="3"/>
        <v>4-2022</v>
      </c>
      <c r="AC21" s="4" t="str">
        <f t="shared" si="4"/>
        <v>Empty</v>
      </c>
      <c r="AD21" s="4" t="e">
        <f t="shared" si="5"/>
        <v>#VALUE!</v>
      </c>
    </row>
    <row r="22" spans="1:30">
      <c r="A22" s="8" t="s">
        <v>1435</v>
      </c>
      <c r="B22" s="8" t="s">
        <v>811</v>
      </c>
      <c r="C22" s="8" t="s">
        <v>12</v>
      </c>
      <c r="D22" s="8" t="s">
        <v>44</v>
      </c>
      <c r="E22" s="8"/>
      <c r="F22" s="8" t="s">
        <v>1374</v>
      </c>
      <c r="G22" s="8" t="s">
        <v>1390</v>
      </c>
      <c r="H22" s="8">
        <v>68.150000000000006</v>
      </c>
      <c r="I22" s="8">
        <v>10.71</v>
      </c>
      <c r="J22" s="8">
        <v>0.97550000000000003</v>
      </c>
      <c r="K22" s="8">
        <v>3.1671999999999998</v>
      </c>
      <c r="L22" s="8" t="s">
        <v>1395</v>
      </c>
      <c r="M22" s="8">
        <v>845</v>
      </c>
      <c r="N22" s="8" t="s">
        <v>1377</v>
      </c>
      <c r="O22" s="89" t="s">
        <v>1436</v>
      </c>
      <c r="P22" s="89">
        <f t="shared" si="0"/>
        <v>44740</v>
      </c>
      <c r="Q22" s="89" t="s">
        <v>1436</v>
      </c>
      <c r="R22" s="89" t="s">
        <v>1048</v>
      </c>
      <c r="S22" s="121">
        <f t="shared" si="1"/>
        <v>44742</v>
      </c>
      <c r="T22" s="8">
        <v>24</v>
      </c>
      <c r="U22" s="8">
        <v>29.45</v>
      </c>
      <c r="Z22" s="78">
        <f t="shared" ca="1" si="2"/>
        <v>1508</v>
      </c>
      <c r="AA22" s="78" t="str">
        <f t="shared" si="3"/>
        <v>6-2022</v>
      </c>
      <c r="AC22" s="4" t="str">
        <f t="shared" si="4"/>
        <v>Empty</v>
      </c>
      <c r="AD22" s="4">
        <f t="shared" si="5"/>
        <v>3</v>
      </c>
    </row>
    <row r="23" spans="1:30">
      <c r="A23" s="9" t="s">
        <v>1437</v>
      </c>
      <c r="B23" s="9" t="s">
        <v>192</v>
      </c>
      <c r="C23" s="9" t="s">
        <v>12</v>
      </c>
      <c r="D23" s="9" t="s">
        <v>1360</v>
      </c>
      <c r="E23" s="9"/>
      <c r="F23" s="9" t="s">
        <v>1408</v>
      </c>
      <c r="G23" s="9" t="s">
        <v>1384</v>
      </c>
      <c r="H23" s="9">
        <v>70.010000000000005</v>
      </c>
      <c r="I23" s="9">
        <v>17.12</v>
      </c>
      <c r="J23" s="9">
        <v>0.89690000000000003</v>
      </c>
      <c r="K23" s="9">
        <v>6.3891999999999998</v>
      </c>
      <c r="L23" s="9" t="s">
        <v>1412</v>
      </c>
      <c r="M23" s="9">
        <v>788</v>
      </c>
      <c r="N23" s="9" t="s">
        <v>1377</v>
      </c>
      <c r="O23" s="90" t="s">
        <v>1438</v>
      </c>
      <c r="P23" s="89">
        <f t="shared" si="0"/>
        <v>44832</v>
      </c>
      <c r="Q23" s="90" t="s">
        <v>1438</v>
      </c>
      <c r="R23" s="90" t="s">
        <v>1439</v>
      </c>
      <c r="S23" s="121">
        <f t="shared" si="1"/>
        <v>44840</v>
      </c>
      <c r="T23" s="9">
        <v>12</v>
      </c>
      <c r="U23" s="9">
        <v>27.63</v>
      </c>
      <c r="Z23" s="78">
        <f t="shared" ca="1" si="2"/>
        <v>1416</v>
      </c>
      <c r="AA23" s="78" t="str">
        <f t="shared" si="3"/>
        <v>9-2022</v>
      </c>
      <c r="AC23" s="4" t="str">
        <f t="shared" si="4"/>
        <v>Empty</v>
      </c>
      <c r="AD23" s="4">
        <f t="shared" si="5"/>
        <v>7</v>
      </c>
    </row>
    <row r="24" spans="1:30" hidden="1">
      <c r="A24" s="8" t="s">
        <v>1440</v>
      </c>
      <c r="B24" s="8" t="s">
        <v>500</v>
      </c>
      <c r="C24" s="8" t="s">
        <v>20</v>
      </c>
      <c r="D24" s="8" t="s">
        <v>10</v>
      </c>
      <c r="E24" s="8"/>
      <c r="F24" s="8" t="s">
        <v>1380</v>
      </c>
      <c r="G24" s="8" t="s">
        <v>1384</v>
      </c>
      <c r="H24" s="8">
        <v>83.66</v>
      </c>
      <c r="I24" s="8">
        <v>11.19</v>
      </c>
      <c r="J24" s="8">
        <v>1.1445000000000001</v>
      </c>
      <c r="K24" s="8">
        <v>1.4408000000000001</v>
      </c>
      <c r="L24" s="8" t="s">
        <v>1376</v>
      </c>
      <c r="M24" s="8">
        <v>853</v>
      </c>
      <c r="N24" s="8" t="s">
        <v>1381</v>
      </c>
      <c r="O24" s="89" t="s">
        <v>1441</v>
      </c>
      <c r="P24" s="89">
        <f t="shared" si="0"/>
        <v>45647</v>
      </c>
      <c r="Q24" s="89" t="s">
        <v>1441</v>
      </c>
      <c r="R24" s="89"/>
      <c r="S24" s="121" t="e">
        <f t="shared" si="1"/>
        <v>#VALUE!</v>
      </c>
      <c r="T24" s="8">
        <v>84</v>
      </c>
      <c r="U24" s="8">
        <v>68.23</v>
      </c>
      <c r="Z24" s="78">
        <f t="shared" ca="1" si="2"/>
        <v>601</v>
      </c>
      <c r="AA24" s="78" t="str">
        <f t="shared" si="3"/>
        <v>12-2024</v>
      </c>
      <c r="AC24" s="4" t="str">
        <f t="shared" si="4"/>
        <v>Q4</v>
      </c>
      <c r="AD24" s="4" t="e">
        <f t="shared" si="5"/>
        <v>#VALUE!</v>
      </c>
    </row>
    <row r="25" spans="1:30">
      <c r="A25" s="9" t="s">
        <v>1442</v>
      </c>
      <c r="B25" s="9" t="s">
        <v>271</v>
      </c>
      <c r="C25" s="9" t="s">
        <v>24</v>
      </c>
      <c r="D25" s="9" t="s">
        <v>1360</v>
      </c>
      <c r="E25" s="9"/>
      <c r="F25" s="9" t="s">
        <v>1408</v>
      </c>
      <c r="G25" s="9" t="s">
        <v>1384</v>
      </c>
      <c r="H25" s="9">
        <v>48.94</v>
      </c>
      <c r="I25" s="9">
        <v>15.97</v>
      </c>
      <c r="J25" s="9">
        <v>0.27939999999999998</v>
      </c>
      <c r="K25" s="9">
        <v>0.97119999999999995</v>
      </c>
      <c r="L25" s="9" t="s">
        <v>1412</v>
      </c>
      <c r="M25" s="9">
        <v>617</v>
      </c>
      <c r="N25" s="9" t="s">
        <v>1377</v>
      </c>
      <c r="O25" s="90" t="s">
        <v>1443</v>
      </c>
      <c r="P25" s="89">
        <f t="shared" si="0"/>
        <v>44902</v>
      </c>
      <c r="Q25" s="90" t="s">
        <v>1443</v>
      </c>
      <c r="R25" s="90" t="s">
        <v>1444</v>
      </c>
      <c r="S25" s="121">
        <f t="shared" si="1"/>
        <v>44912</v>
      </c>
      <c r="T25" s="9">
        <v>84</v>
      </c>
      <c r="U25" s="9">
        <v>43.34</v>
      </c>
      <c r="Z25" s="78">
        <f t="shared" ca="1" si="2"/>
        <v>1346</v>
      </c>
      <c r="AA25" s="78" t="str">
        <f t="shared" si="3"/>
        <v>12-2022</v>
      </c>
      <c r="AC25" s="4" t="str">
        <f t="shared" si="4"/>
        <v>Q4</v>
      </c>
      <c r="AD25" s="4">
        <f t="shared" si="5"/>
        <v>8</v>
      </c>
    </row>
    <row r="26" spans="1:30" hidden="1">
      <c r="A26" s="8" t="s">
        <v>1445</v>
      </c>
      <c r="B26" s="8" t="s">
        <v>1351</v>
      </c>
      <c r="C26" s="8" t="s">
        <v>16</v>
      </c>
      <c r="D26" s="8" t="s">
        <v>1360</v>
      </c>
      <c r="E26" s="8"/>
      <c r="F26" s="8" t="s">
        <v>1389</v>
      </c>
      <c r="G26" s="8" t="s">
        <v>1384</v>
      </c>
      <c r="H26" s="8">
        <v>12.57</v>
      </c>
      <c r="I26" s="8">
        <v>13.82</v>
      </c>
      <c r="J26" s="8">
        <v>0.14599999999999999</v>
      </c>
      <c r="K26" s="8">
        <v>0.23430000000000001</v>
      </c>
      <c r="L26" s="8" t="s">
        <v>1395</v>
      </c>
      <c r="M26" s="8">
        <v>881</v>
      </c>
      <c r="N26" s="8" t="s">
        <v>1386</v>
      </c>
      <c r="O26" s="89" t="s">
        <v>1446</v>
      </c>
      <c r="P26" s="89">
        <f t="shared" si="0"/>
        <v>44633</v>
      </c>
      <c r="Q26" s="89" t="s">
        <v>1446</v>
      </c>
      <c r="R26" s="89"/>
      <c r="S26" s="121" t="e">
        <f t="shared" si="1"/>
        <v>#VALUE!</v>
      </c>
      <c r="T26" s="8">
        <v>84</v>
      </c>
      <c r="U26" s="8">
        <v>8.3699999999999992</v>
      </c>
      <c r="Z26" s="78">
        <f t="shared" ca="1" si="2"/>
        <v>1615</v>
      </c>
      <c r="AA26" s="78" t="str">
        <f t="shared" si="3"/>
        <v>3-2022</v>
      </c>
      <c r="AC26" s="4" t="str">
        <f t="shared" si="4"/>
        <v>Empty</v>
      </c>
      <c r="AD26" s="4" t="e">
        <f t="shared" si="5"/>
        <v>#VALUE!</v>
      </c>
    </row>
    <row r="27" spans="1:30" hidden="1">
      <c r="A27" s="9" t="s">
        <v>1447</v>
      </c>
      <c r="B27" s="9" t="s">
        <v>711</v>
      </c>
      <c r="C27" s="9" t="s">
        <v>38</v>
      </c>
      <c r="D27" s="9" t="s">
        <v>1360</v>
      </c>
      <c r="E27" s="9"/>
      <c r="F27" s="9" t="s">
        <v>1411</v>
      </c>
      <c r="G27" s="9" t="s">
        <v>1375</v>
      </c>
      <c r="H27" s="9">
        <v>13.03</v>
      </c>
      <c r="I27" s="9">
        <v>17.739999999999998</v>
      </c>
      <c r="J27" s="9">
        <v>0.21540000000000001</v>
      </c>
      <c r="K27" s="9">
        <v>0.2074</v>
      </c>
      <c r="L27" s="9" t="s">
        <v>1412</v>
      </c>
      <c r="M27" s="9">
        <v>706</v>
      </c>
      <c r="N27" s="9" t="s">
        <v>1386</v>
      </c>
      <c r="O27" s="90" t="s">
        <v>1448</v>
      </c>
      <c r="P27" s="89">
        <f t="shared" si="0"/>
        <v>44570</v>
      </c>
      <c r="Q27" s="90" t="s">
        <v>1448</v>
      </c>
      <c r="R27" s="90"/>
      <c r="S27" s="121" t="e">
        <f t="shared" si="1"/>
        <v>#VALUE!</v>
      </c>
      <c r="T27" s="9">
        <v>180</v>
      </c>
      <c r="U27" s="9">
        <v>12.05</v>
      </c>
      <c r="Z27" s="78">
        <f t="shared" ca="1" si="2"/>
        <v>1678</v>
      </c>
      <c r="AA27" s="78" t="str">
        <f t="shared" si="3"/>
        <v>1-2022</v>
      </c>
      <c r="AC27" s="4" t="str">
        <f t="shared" si="4"/>
        <v>Empty</v>
      </c>
      <c r="AD27" s="4" t="e">
        <f t="shared" si="5"/>
        <v>#VALUE!</v>
      </c>
    </row>
    <row r="28" spans="1:30" hidden="1">
      <c r="A28" s="8" t="s">
        <v>1449</v>
      </c>
      <c r="B28" s="8" t="s">
        <v>965</v>
      </c>
      <c r="C28" s="8" t="s">
        <v>24</v>
      </c>
      <c r="D28" s="8" t="s">
        <v>44</v>
      </c>
      <c r="E28" s="8"/>
      <c r="F28" s="8" t="s">
        <v>1408</v>
      </c>
      <c r="G28" s="8" t="s">
        <v>1390</v>
      </c>
      <c r="H28" s="8">
        <v>67.02</v>
      </c>
      <c r="I28" s="8">
        <v>15.51</v>
      </c>
      <c r="J28" s="8">
        <v>1.2623</v>
      </c>
      <c r="K28" s="8">
        <v>1.3125</v>
      </c>
      <c r="L28" s="8" t="s">
        <v>1385</v>
      </c>
      <c r="M28" s="8">
        <v>855</v>
      </c>
      <c r="N28" s="8" t="s">
        <v>1381</v>
      </c>
      <c r="O28" s="89" t="s">
        <v>1450</v>
      </c>
      <c r="P28" s="89">
        <f t="shared" si="0"/>
        <v>45542</v>
      </c>
      <c r="Q28" s="89" t="s">
        <v>1450</v>
      </c>
      <c r="R28" s="89"/>
      <c r="S28" s="121" t="e">
        <f t="shared" si="1"/>
        <v>#VALUE!</v>
      </c>
      <c r="T28" s="8">
        <v>84</v>
      </c>
      <c r="U28" s="8">
        <v>0</v>
      </c>
      <c r="Z28" s="78">
        <f t="shared" ca="1" si="2"/>
        <v>706</v>
      </c>
      <c r="AA28" s="78" t="str">
        <f t="shared" si="3"/>
        <v>9-2024</v>
      </c>
      <c r="AC28" s="4" t="str">
        <f t="shared" si="4"/>
        <v>Empty</v>
      </c>
      <c r="AD28" s="4" t="e">
        <f t="shared" si="5"/>
        <v>#VALUE!</v>
      </c>
    </row>
    <row r="29" spans="1:30">
      <c r="A29" s="9" t="s">
        <v>1451</v>
      </c>
      <c r="B29" s="9" t="s">
        <v>843</v>
      </c>
      <c r="C29" s="9" t="s">
        <v>12</v>
      </c>
      <c r="D29" s="9" t="s">
        <v>31</v>
      </c>
      <c r="E29" s="9"/>
      <c r="F29" s="9" t="s">
        <v>1380</v>
      </c>
      <c r="G29" s="9" t="s">
        <v>1375</v>
      </c>
      <c r="H29" s="9">
        <v>62.13</v>
      </c>
      <c r="I29" s="9">
        <v>11.43</v>
      </c>
      <c r="J29" s="9">
        <v>0.61480000000000001</v>
      </c>
      <c r="K29" s="9">
        <v>1.6188</v>
      </c>
      <c r="L29" s="9"/>
      <c r="M29" s="9">
        <v>740</v>
      </c>
      <c r="N29" s="9" t="s">
        <v>1403</v>
      </c>
      <c r="O29" s="90" t="s">
        <v>1452</v>
      </c>
      <c r="P29" s="89">
        <f t="shared" si="0"/>
        <v>45016</v>
      </c>
      <c r="Q29" s="90" t="s">
        <v>1452</v>
      </c>
      <c r="R29" s="90" t="s">
        <v>1453</v>
      </c>
      <c r="S29" s="121">
        <f t="shared" si="1"/>
        <v>45029</v>
      </c>
      <c r="T29" s="9">
        <v>48</v>
      </c>
      <c r="U29" s="9">
        <v>55.63</v>
      </c>
      <c r="Z29" s="78">
        <f t="shared" ca="1" si="2"/>
        <v>1232</v>
      </c>
      <c r="AA29" s="78" t="str">
        <f t="shared" si="3"/>
        <v>3-2023</v>
      </c>
      <c r="AC29" s="4" t="str">
        <f t="shared" si="4"/>
        <v>Empty</v>
      </c>
      <c r="AD29" s="4">
        <f t="shared" si="5"/>
        <v>10</v>
      </c>
    </row>
    <row r="30" spans="1:30" hidden="1">
      <c r="A30" s="8" t="s">
        <v>1454</v>
      </c>
      <c r="B30" s="8" t="s">
        <v>825</v>
      </c>
      <c r="C30" s="8" t="s">
        <v>35</v>
      </c>
      <c r="D30" s="8" t="s">
        <v>10</v>
      </c>
      <c r="E30" s="8"/>
      <c r="F30" s="8" t="s">
        <v>1411</v>
      </c>
      <c r="G30" s="8" t="s">
        <v>1375</v>
      </c>
      <c r="H30" s="8">
        <v>20.25</v>
      </c>
      <c r="I30" s="8">
        <v>14.16</v>
      </c>
      <c r="J30" s="8">
        <v>0.38779999999999998</v>
      </c>
      <c r="K30" s="8">
        <v>0.38129999999999997</v>
      </c>
      <c r="L30" s="8" t="s">
        <v>1376</v>
      </c>
      <c r="M30" s="8">
        <v>891</v>
      </c>
      <c r="N30" s="8" t="s">
        <v>1386</v>
      </c>
      <c r="O30" s="89" t="s">
        <v>1455</v>
      </c>
      <c r="P30" s="89">
        <f t="shared" si="0"/>
        <v>45437</v>
      </c>
      <c r="Q30" s="89" t="s">
        <v>1455</v>
      </c>
      <c r="R30" s="89"/>
      <c r="S30" s="121" t="e">
        <f t="shared" si="1"/>
        <v>#VALUE!</v>
      </c>
      <c r="T30" s="8">
        <v>84</v>
      </c>
      <c r="U30" s="8">
        <v>8.39</v>
      </c>
      <c r="Z30" s="78">
        <f t="shared" ca="1" si="2"/>
        <v>811</v>
      </c>
      <c r="AA30" s="78" t="str">
        <f t="shared" si="3"/>
        <v>5-2024</v>
      </c>
      <c r="AC30" s="4" t="str">
        <f t="shared" si="4"/>
        <v>Empty</v>
      </c>
      <c r="AD30" s="4" t="e">
        <f t="shared" si="5"/>
        <v>#VALUE!</v>
      </c>
    </row>
    <row r="31" spans="1:30" hidden="1">
      <c r="A31" s="9" t="s">
        <v>1456</v>
      </c>
      <c r="B31" s="9" t="s">
        <v>579</v>
      </c>
      <c r="C31" s="9" t="s">
        <v>24</v>
      </c>
      <c r="D31" s="9" t="s">
        <v>44</v>
      </c>
      <c r="E31" s="9"/>
      <c r="F31" s="9" t="s">
        <v>1411</v>
      </c>
      <c r="G31" s="9" t="s">
        <v>1384</v>
      </c>
      <c r="H31" s="9">
        <v>22.35</v>
      </c>
      <c r="I31" s="9">
        <v>15.66</v>
      </c>
      <c r="J31" s="9">
        <v>0.25109999999999999</v>
      </c>
      <c r="K31" s="9">
        <v>0.32300000000000001</v>
      </c>
      <c r="L31" s="9" t="s">
        <v>1412</v>
      </c>
      <c r="M31" s="9">
        <v>639</v>
      </c>
      <c r="N31" s="9" t="s">
        <v>1386</v>
      </c>
      <c r="O31" s="90" t="s">
        <v>1457</v>
      </c>
      <c r="P31" s="89">
        <f t="shared" si="0"/>
        <v>45430</v>
      </c>
      <c r="Q31" s="90" t="s">
        <v>1457</v>
      </c>
      <c r="R31" s="90"/>
      <c r="S31" s="121" t="e">
        <f t="shared" si="1"/>
        <v>#VALUE!</v>
      </c>
      <c r="T31" s="9">
        <v>180</v>
      </c>
      <c r="U31" s="9">
        <v>16.079999999999998</v>
      </c>
      <c r="Z31" s="78">
        <f t="shared" ca="1" si="2"/>
        <v>818</v>
      </c>
      <c r="AA31" s="78" t="str">
        <f t="shared" si="3"/>
        <v>5-2024</v>
      </c>
      <c r="AC31" s="4" t="str">
        <f t="shared" si="4"/>
        <v>Empty</v>
      </c>
      <c r="AD31" s="4" t="e">
        <f t="shared" si="5"/>
        <v>#VALUE!</v>
      </c>
    </row>
    <row r="32" spans="1:30">
      <c r="A32" s="8" t="s">
        <v>1458</v>
      </c>
      <c r="B32" s="8" t="s">
        <v>905</v>
      </c>
      <c r="C32" s="8" t="s">
        <v>12</v>
      </c>
      <c r="D32" s="8" t="s">
        <v>1360</v>
      </c>
      <c r="E32" s="8"/>
      <c r="F32" s="8" t="s">
        <v>1389</v>
      </c>
      <c r="G32" s="8" t="s">
        <v>1375</v>
      </c>
      <c r="H32" s="8">
        <v>47.99</v>
      </c>
      <c r="I32" s="8">
        <v>18.350000000000001</v>
      </c>
      <c r="J32" s="8">
        <v>0.28749999999999998</v>
      </c>
      <c r="K32" s="8">
        <v>0.87560000000000004</v>
      </c>
      <c r="L32" s="8" t="s">
        <v>1385</v>
      </c>
      <c r="M32" s="8">
        <v>830</v>
      </c>
      <c r="N32" s="8" t="s">
        <v>1396</v>
      </c>
      <c r="O32" s="89" t="s">
        <v>972</v>
      </c>
      <c r="P32" s="89">
        <f t="shared" si="0"/>
        <v>45400</v>
      </c>
      <c r="Q32" s="89" t="s">
        <v>972</v>
      </c>
      <c r="R32" s="89" t="s">
        <v>1097</v>
      </c>
      <c r="S32" s="121">
        <f t="shared" si="1"/>
        <v>45411</v>
      </c>
      <c r="T32" s="8">
        <v>120</v>
      </c>
      <c r="U32" s="8">
        <v>0</v>
      </c>
      <c r="Z32" s="78">
        <f t="shared" ca="1" si="2"/>
        <v>848</v>
      </c>
      <c r="AA32" s="78" t="str">
        <f t="shared" si="3"/>
        <v>4-2024</v>
      </c>
      <c r="AC32" s="4" t="str">
        <f t="shared" si="4"/>
        <v>Empty</v>
      </c>
      <c r="AD32" s="4">
        <f t="shared" si="5"/>
        <v>8</v>
      </c>
    </row>
    <row r="33" spans="1:30" hidden="1">
      <c r="A33" s="9" t="s">
        <v>1459</v>
      </c>
      <c r="B33" s="9" t="s">
        <v>849</v>
      </c>
      <c r="C33" s="9" t="s">
        <v>35</v>
      </c>
      <c r="D33" s="9" t="s">
        <v>23</v>
      </c>
      <c r="E33" s="9"/>
      <c r="F33" s="9" t="s">
        <v>1389</v>
      </c>
      <c r="G33" s="9" t="s">
        <v>1384</v>
      </c>
      <c r="H33" s="9">
        <v>19.41</v>
      </c>
      <c r="I33" s="9">
        <v>13.59</v>
      </c>
      <c r="J33" s="9">
        <v>0.10929999999999999</v>
      </c>
      <c r="K33" s="9">
        <v>0.44750000000000001</v>
      </c>
      <c r="L33" s="9"/>
      <c r="M33" s="9">
        <v>578</v>
      </c>
      <c r="N33" s="9" t="s">
        <v>1426</v>
      </c>
      <c r="O33" s="90" t="s">
        <v>1460</v>
      </c>
      <c r="P33" s="89">
        <f t="shared" si="0"/>
        <v>45573</v>
      </c>
      <c r="Q33" s="90" t="s">
        <v>1460</v>
      </c>
      <c r="R33" s="90"/>
      <c r="S33" s="121" t="e">
        <f t="shared" si="1"/>
        <v>#VALUE!</v>
      </c>
      <c r="T33" s="9">
        <v>60</v>
      </c>
      <c r="U33" s="9">
        <v>11.17</v>
      </c>
      <c r="Z33" s="78">
        <f t="shared" ca="1" si="2"/>
        <v>675</v>
      </c>
      <c r="AA33" s="78" t="str">
        <f t="shared" si="3"/>
        <v>10-2024</v>
      </c>
      <c r="AC33" s="4" t="str">
        <f t="shared" si="4"/>
        <v>Q4</v>
      </c>
      <c r="AD33" s="4" t="e">
        <f t="shared" si="5"/>
        <v>#VALUE!</v>
      </c>
    </row>
    <row r="34" spans="1:30">
      <c r="A34" s="8" t="s">
        <v>1461</v>
      </c>
      <c r="B34" s="8" t="s">
        <v>61</v>
      </c>
      <c r="C34" s="8" t="s">
        <v>16</v>
      </c>
      <c r="D34" s="8" t="s">
        <v>31</v>
      </c>
      <c r="E34" s="8"/>
      <c r="F34" s="8" t="s">
        <v>1408</v>
      </c>
      <c r="G34" s="8" t="s">
        <v>1390</v>
      </c>
      <c r="H34" s="8">
        <v>83.59</v>
      </c>
      <c r="I34" s="8">
        <v>14.69</v>
      </c>
      <c r="J34" s="8">
        <v>1.5371999999999999</v>
      </c>
      <c r="K34" s="8">
        <v>1.3328</v>
      </c>
      <c r="L34" s="8" t="s">
        <v>1395</v>
      </c>
      <c r="M34" s="8">
        <v>657</v>
      </c>
      <c r="N34" s="8" t="s">
        <v>1377</v>
      </c>
      <c r="O34" s="89" t="s">
        <v>1462</v>
      </c>
      <c r="P34" s="89">
        <f t="shared" si="0"/>
        <v>45063</v>
      </c>
      <c r="Q34" s="89" t="s">
        <v>1462</v>
      </c>
      <c r="R34" s="89" t="s">
        <v>1463</v>
      </c>
      <c r="S34" s="121">
        <f t="shared" si="1"/>
        <v>45064</v>
      </c>
      <c r="T34" s="8">
        <v>120</v>
      </c>
      <c r="U34" s="8">
        <v>16.84</v>
      </c>
      <c r="Z34" s="78">
        <f t="shared" ca="1" si="2"/>
        <v>1185</v>
      </c>
      <c r="AA34" s="78" t="str">
        <f t="shared" si="3"/>
        <v>5-2023</v>
      </c>
      <c r="AC34" s="4" t="str">
        <f t="shared" si="4"/>
        <v>Empty</v>
      </c>
      <c r="AD34" s="4">
        <f t="shared" si="5"/>
        <v>2</v>
      </c>
    </row>
    <row r="35" spans="1:30">
      <c r="A35" s="9" t="s">
        <v>1464</v>
      </c>
      <c r="B35" s="9" t="s">
        <v>178</v>
      </c>
      <c r="C35" s="9" t="s">
        <v>41</v>
      </c>
      <c r="D35" s="9" t="s">
        <v>31</v>
      </c>
      <c r="E35" s="9"/>
      <c r="F35" s="9" t="s">
        <v>1411</v>
      </c>
      <c r="G35" s="9" t="s">
        <v>1375</v>
      </c>
      <c r="H35" s="9">
        <v>56.99</v>
      </c>
      <c r="I35" s="9">
        <v>14.41</v>
      </c>
      <c r="J35" s="9">
        <v>0.69189999999999996</v>
      </c>
      <c r="K35" s="9">
        <v>2.7473000000000001</v>
      </c>
      <c r="L35" s="9" t="s">
        <v>1412</v>
      </c>
      <c r="M35" s="9">
        <v>573</v>
      </c>
      <c r="N35" s="9" t="s">
        <v>1403</v>
      </c>
      <c r="O35" s="90" t="s">
        <v>1465</v>
      </c>
      <c r="P35" s="89">
        <f t="shared" si="0"/>
        <v>44597</v>
      </c>
      <c r="Q35" s="90" t="s">
        <v>1465</v>
      </c>
      <c r="R35" s="90" t="s">
        <v>1466</v>
      </c>
      <c r="S35" s="121">
        <f t="shared" si="1"/>
        <v>44611</v>
      </c>
      <c r="T35" s="9">
        <v>24</v>
      </c>
      <c r="U35" s="9">
        <v>18.27</v>
      </c>
      <c r="Z35" s="78">
        <f t="shared" ca="1" si="2"/>
        <v>1651</v>
      </c>
      <c r="AA35" s="78" t="str">
        <f t="shared" si="3"/>
        <v>2-2022</v>
      </c>
      <c r="AC35" s="4" t="str">
        <f t="shared" si="4"/>
        <v>Empty</v>
      </c>
      <c r="AD35" s="4">
        <f t="shared" si="5"/>
        <v>10</v>
      </c>
    </row>
    <row r="36" spans="1:30">
      <c r="A36" s="8" t="s">
        <v>1467</v>
      </c>
      <c r="B36" s="8" t="s">
        <v>725</v>
      </c>
      <c r="C36" s="8" t="s">
        <v>16</v>
      </c>
      <c r="D36" s="8" t="s">
        <v>31</v>
      </c>
      <c r="E36" s="8"/>
      <c r="F36" s="8" t="s">
        <v>1389</v>
      </c>
      <c r="G36" s="8" t="s">
        <v>1384</v>
      </c>
      <c r="H36" s="8">
        <v>27.99</v>
      </c>
      <c r="I36" s="8">
        <v>17.53</v>
      </c>
      <c r="J36" s="8">
        <v>0.28939999999999999</v>
      </c>
      <c r="K36" s="8">
        <v>0.7036</v>
      </c>
      <c r="L36" s="8" t="s">
        <v>1412</v>
      </c>
      <c r="M36" s="8">
        <v>841</v>
      </c>
      <c r="N36" s="8" t="s">
        <v>1403</v>
      </c>
      <c r="O36" s="89" t="s">
        <v>1468</v>
      </c>
      <c r="P36" s="89">
        <f t="shared" si="0"/>
        <v>44719</v>
      </c>
      <c r="Q36" s="89" t="s">
        <v>1468</v>
      </c>
      <c r="R36" s="89" t="s">
        <v>319</v>
      </c>
      <c r="S36" s="121">
        <f t="shared" si="1"/>
        <v>44728</v>
      </c>
      <c r="T36" s="8">
        <v>60</v>
      </c>
      <c r="U36" s="8">
        <v>7.41</v>
      </c>
      <c r="Z36" s="78">
        <f t="shared" ca="1" si="2"/>
        <v>1529</v>
      </c>
      <c r="AA36" s="78" t="str">
        <f t="shared" si="3"/>
        <v>6-2022</v>
      </c>
      <c r="AC36" s="4" t="str">
        <f t="shared" si="4"/>
        <v>Empty</v>
      </c>
      <c r="AD36" s="4">
        <f t="shared" si="5"/>
        <v>8</v>
      </c>
    </row>
    <row r="37" spans="1:30">
      <c r="A37" s="9" t="s">
        <v>1469</v>
      </c>
      <c r="B37" s="9" t="s">
        <v>905</v>
      </c>
      <c r="C37" s="9" t="s">
        <v>16</v>
      </c>
      <c r="D37" s="9" t="s">
        <v>23</v>
      </c>
      <c r="E37" s="9"/>
      <c r="F37" s="9" t="s">
        <v>1408</v>
      </c>
      <c r="G37" s="9" t="s">
        <v>1375</v>
      </c>
      <c r="H37" s="9">
        <v>82.86</v>
      </c>
      <c r="I37" s="9">
        <v>10.81</v>
      </c>
      <c r="J37" s="9">
        <v>1.2662</v>
      </c>
      <c r="K37" s="9">
        <v>1.4105000000000001</v>
      </c>
      <c r="L37" s="9" t="s">
        <v>1385</v>
      </c>
      <c r="M37" s="9">
        <v>830</v>
      </c>
      <c r="N37" s="9" t="s">
        <v>1403</v>
      </c>
      <c r="O37" s="90" t="s">
        <v>1470</v>
      </c>
      <c r="P37" s="89">
        <f t="shared" si="0"/>
        <v>45282</v>
      </c>
      <c r="Q37" s="90" t="s">
        <v>1470</v>
      </c>
      <c r="R37" s="90" t="s">
        <v>765</v>
      </c>
      <c r="S37" s="121">
        <f t="shared" si="1"/>
        <v>45296</v>
      </c>
      <c r="T37" s="9">
        <v>84</v>
      </c>
      <c r="U37" s="9">
        <v>0</v>
      </c>
      <c r="Z37" s="78">
        <f t="shared" ca="1" si="2"/>
        <v>966</v>
      </c>
      <c r="AA37" s="78" t="str">
        <f t="shared" si="3"/>
        <v>12-2023</v>
      </c>
      <c r="AC37" s="4" t="str">
        <f t="shared" si="4"/>
        <v>Q4</v>
      </c>
      <c r="AD37" s="4">
        <f t="shared" si="5"/>
        <v>11</v>
      </c>
    </row>
    <row r="38" spans="1:30">
      <c r="A38" s="8" t="s">
        <v>1471</v>
      </c>
      <c r="B38" s="8" t="s">
        <v>486</v>
      </c>
      <c r="C38" s="8" t="s">
        <v>28</v>
      </c>
      <c r="D38" s="8" t="s">
        <v>44</v>
      </c>
      <c r="E38" s="8"/>
      <c r="F38" s="8" t="s">
        <v>1400</v>
      </c>
      <c r="G38" s="8" t="s">
        <v>1375</v>
      </c>
      <c r="H38" s="8">
        <v>92.17</v>
      </c>
      <c r="I38" s="8">
        <v>9.9</v>
      </c>
      <c r="J38" s="8">
        <v>1.1568000000000001</v>
      </c>
      <c r="K38" s="8">
        <v>2.3332000000000002</v>
      </c>
      <c r="L38" s="8" t="s">
        <v>1358</v>
      </c>
      <c r="M38" s="8">
        <v>704</v>
      </c>
      <c r="N38" s="8" t="s">
        <v>1403</v>
      </c>
      <c r="O38" s="89" t="s">
        <v>1472</v>
      </c>
      <c r="P38" s="89">
        <f t="shared" si="0"/>
        <v>45638</v>
      </c>
      <c r="Q38" s="89" t="s">
        <v>1472</v>
      </c>
      <c r="R38" s="89" t="s">
        <v>1473</v>
      </c>
      <c r="S38" s="121">
        <f t="shared" si="1"/>
        <v>45652</v>
      </c>
      <c r="T38" s="8">
        <v>48</v>
      </c>
      <c r="U38" s="8">
        <v>50.9</v>
      </c>
      <c r="Z38" s="78">
        <f t="shared" ca="1" si="2"/>
        <v>610</v>
      </c>
      <c r="AA38" s="78" t="str">
        <f t="shared" si="3"/>
        <v>12-2024</v>
      </c>
      <c r="AC38" s="4" t="str">
        <f t="shared" si="4"/>
        <v>Q4</v>
      </c>
      <c r="AD38" s="4">
        <f t="shared" si="5"/>
        <v>11</v>
      </c>
    </row>
    <row r="39" spans="1:30">
      <c r="A39" s="9" t="s">
        <v>1474</v>
      </c>
      <c r="B39" s="9" t="s">
        <v>246</v>
      </c>
      <c r="C39" s="9" t="s">
        <v>32</v>
      </c>
      <c r="D39" s="9" t="s">
        <v>44</v>
      </c>
      <c r="E39" s="9"/>
      <c r="F39" s="9" t="s">
        <v>1380</v>
      </c>
      <c r="G39" s="9" t="s">
        <v>1384</v>
      </c>
      <c r="H39" s="9">
        <v>82.07</v>
      </c>
      <c r="I39" s="9">
        <v>12.77</v>
      </c>
      <c r="J39" s="9">
        <v>0.79390000000000005</v>
      </c>
      <c r="K39" s="9">
        <v>1.4827999999999999</v>
      </c>
      <c r="L39" s="9" t="s">
        <v>1395</v>
      </c>
      <c r="M39" s="9">
        <v>702</v>
      </c>
      <c r="N39" s="9" t="s">
        <v>1377</v>
      </c>
      <c r="O39" s="90" t="s">
        <v>1475</v>
      </c>
      <c r="P39" s="89">
        <f t="shared" si="0"/>
        <v>45633</v>
      </c>
      <c r="Q39" s="90" t="s">
        <v>1475</v>
      </c>
      <c r="R39" s="90" t="s">
        <v>1476</v>
      </c>
      <c r="S39" s="121">
        <f t="shared" si="1"/>
        <v>45646</v>
      </c>
      <c r="T39" s="9">
        <v>84</v>
      </c>
      <c r="U39" s="9">
        <v>75.88</v>
      </c>
      <c r="Z39" s="78">
        <f t="shared" ca="1" si="2"/>
        <v>615</v>
      </c>
      <c r="AA39" s="78" t="str">
        <f t="shared" si="3"/>
        <v>12-2024</v>
      </c>
      <c r="AC39" s="4" t="str">
        <f t="shared" si="4"/>
        <v>Q4</v>
      </c>
      <c r="AD39" s="4">
        <f t="shared" si="5"/>
        <v>10</v>
      </c>
    </row>
    <row r="40" spans="1:30" hidden="1">
      <c r="A40" s="8" t="s">
        <v>1477</v>
      </c>
      <c r="B40" s="8" t="s">
        <v>1077</v>
      </c>
      <c r="C40" s="8" t="s">
        <v>12</v>
      </c>
      <c r="D40" s="8" t="s">
        <v>1360</v>
      </c>
      <c r="E40" s="8"/>
      <c r="F40" s="8" t="s">
        <v>1389</v>
      </c>
      <c r="G40" s="8" t="s">
        <v>1390</v>
      </c>
      <c r="H40" s="8">
        <v>15.09</v>
      </c>
      <c r="I40" s="8">
        <v>8.8800000000000008</v>
      </c>
      <c r="J40" s="8">
        <v>0.10489999999999999</v>
      </c>
      <c r="K40" s="8">
        <v>0.68859999999999999</v>
      </c>
      <c r="L40" s="8" t="s">
        <v>1376</v>
      </c>
      <c r="M40" s="8">
        <v>837</v>
      </c>
      <c r="N40" s="8" t="s">
        <v>1381</v>
      </c>
      <c r="O40" s="89" t="s">
        <v>1478</v>
      </c>
      <c r="P40" s="89">
        <f t="shared" si="0"/>
        <v>44790</v>
      </c>
      <c r="Q40" s="89" t="s">
        <v>1478</v>
      </c>
      <c r="R40" s="89"/>
      <c r="S40" s="121" t="e">
        <f t="shared" si="1"/>
        <v>#VALUE!</v>
      </c>
      <c r="T40" s="8">
        <v>24</v>
      </c>
      <c r="U40" s="8">
        <v>2.5099999999999998</v>
      </c>
      <c r="Z40" s="78">
        <f t="shared" ca="1" si="2"/>
        <v>1458</v>
      </c>
      <c r="AA40" s="78" t="str">
        <f t="shared" si="3"/>
        <v>8-2022</v>
      </c>
      <c r="AC40" s="4" t="str">
        <f t="shared" si="4"/>
        <v>Empty</v>
      </c>
      <c r="AD40" s="4" t="e">
        <f t="shared" si="5"/>
        <v>#VALUE!</v>
      </c>
    </row>
    <row r="41" spans="1:30" hidden="1">
      <c r="A41" s="9" t="s">
        <v>1479</v>
      </c>
      <c r="B41" s="9" t="s">
        <v>136</v>
      </c>
      <c r="C41" s="9" t="s">
        <v>20</v>
      </c>
      <c r="D41" s="9" t="s">
        <v>10</v>
      </c>
      <c r="E41" s="9"/>
      <c r="F41" s="9" t="s">
        <v>1380</v>
      </c>
      <c r="G41" s="9" t="s">
        <v>1390</v>
      </c>
      <c r="H41" s="9">
        <v>51.83</v>
      </c>
      <c r="I41" s="9">
        <v>8.81</v>
      </c>
      <c r="J41" s="9">
        <v>0.45590000000000003</v>
      </c>
      <c r="K41" s="9">
        <v>2.3633000000000002</v>
      </c>
      <c r="L41" s="9" t="s">
        <v>1412</v>
      </c>
      <c r="M41" s="9">
        <v>618</v>
      </c>
      <c r="N41" s="9" t="s">
        <v>1381</v>
      </c>
      <c r="O41" s="90" t="s">
        <v>1480</v>
      </c>
      <c r="P41" s="89">
        <f t="shared" si="0"/>
        <v>44583</v>
      </c>
      <c r="Q41" s="90" t="s">
        <v>1480</v>
      </c>
      <c r="R41" s="90"/>
      <c r="S41" s="121" t="e">
        <f t="shared" si="1"/>
        <v>#VALUE!</v>
      </c>
      <c r="T41" s="9">
        <v>24</v>
      </c>
      <c r="U41" s="9">
        <v>38.43</v>
      </c>
      <c r="Z41" s="78">
        <f t="shared" ca="1" si="2"/>
        <v>1665</v>
      </c>
      <c r="AA41" s="78" t="str">
        <f t="shared" si="3"/>
        <v>1-2022</v>
      </c>
      <c r="AC41" s="4" t="str">
        <f t="shared" si="4"/>
        <v>Empty</v>
      </c>
      <c r="AD41" s="4" t="e">
        <f t="shared" si="5"/>
        <v>#VALUE!</v>
      </c>
    </row>
    <row r="42" spans="1:30" hidden="1">
      <c r="A42" s="8" t="s">
        <v>1481</v>
      </c>
      <c r="B42" s="8" t="s">
        <v>377</v>
      </c>
      <c r="C42" s="8" t="s">
        <v>41</v>
      </c>
      <c r="D42" s="8" t="s">
        <v>1360</v>
      </c>
      <c r="E42" s="8"/>
      <c r="F42" s="8" t="s">
        <v>1389</v>
      </c>
      <c r="G42" s="8" t="s">
        <v>1390</v>
      </c>
      <c r="H42" s="8">
        <v>35.799999999999997</v>
      </c>
      <c r="I42" s="8">
        <v>16.8</v>
      </c>
      <c r="J42" s="8">
        <v>0.68479999999999996</v>
      </c>
      <c r="K42" s="8">
        <v>0.72750000000000004</v>
      </c>
      <c r="L42" s="8" t="s">
        <v>1412</v>
      </c>
      <c r="M42" s="8">
        <v>877</v>
      </c>
      <c r="N42" s="8" t="s">
        <v>1386</v>
      </c>
      <c r="O42" s="89" t="s">
        <v>1482</v>
      </c>
      <c r="P42" s="89">
        <f t="shared" si="0"/>
        <v>45587</v>
      </c>
      <c r="Q42" s="89" t="s">
        <v>1482</v>
      </c>
      <c r="R42" s="89"/>
      <c r="S42" s="121" t="e">
        <f t="shared" si="1"/>
        <v>#VALUE!</v>
      </c>
      <c r="T42" s="8">
        <v>84</v>
      </c>
      <c r="U42" s="8">
        <v>27.34</v>
      </c>
      <c r="Z42" s="78">
        <f t="shared" ca="1" si="2"/>
        <v>661</v>
      </c>
      <c r="AA42" s="78" t="str">
        <f t="shared" si="3"/>
        <v>10-2024</v>
      </c>
      <c r="AC42" s="4" t="str">
        <f t="shared" si="4"/>
        <v>Q4</v>
      </c>
      <c r="AD42" s="4" t="e">
        <f t="shared" si="5"/>
        <v>#VALUE!</v>
      </c>
    </row>
    <row r="43" spans="1:30" hidden="1">
      <c r="A43" s="9" t="s">
        <v>1483</v>
      </c>
      <c r="B43" s="9" t="s">
        <v>178</v>
      </c>
      <c r="C43" s="9" t="s">
        <v>12</v>
      </c>
      <c r="D43" s="9" t="s">
        <v>23</v>
      </c>
      <c r="E43" s="9"/>
      <c r="F43" s="9" t="s">
        <v>1380</v>
      </c>
      <c r="G43" s="9" t="s">
        <v>1390</v>
      </c>
      <c r="H43" s="9">
        <v>22.48</v>
      </c>
      <c r="I43" s="9">
        <v>10.6</v>
      </c>
      <c r="J43" s="9">
        <v>0.41639999999999999</v>
      </c>
      <c r="K43" s="9">
        <v>0.22589999999999999</v>
      </c>
      <c r="L43" s="9" t="s">
        <v>1385</v>
      </c>
      <c r="M43" s="9">
        <v>573</v>
      </c>
      <c r="N43" s="9" t="s">
        <v>1381</v>
      </c>
      <c r="O43" s="90" t="s">
        <v>488</v>
      </c>
      <c r="P43" s="89">
        <f t="shared" si="0"/>
        <v>44764</v>
      </c>
      <c r="Q43" s="90" t="s">
        <v>488</v>
      </c>
      <c r="R43" s="90"/>
      <c r="S43" s="121" t="e">
        <f t="shared" si="1"/>
        <v>#VALUE!</v>
      </c>
      <c r="T43" s="9">
        <v>240</v>
      </c>
      <c r="U43" s="9">
        <v>0</v>
      </c>
      <c r="Z43" s="78">
        <f t="shared" ca="1" si="2"/>
        <v>1484</v>
      </c>
      <c r="AA43" s="78" t="str">
        <f t="shared" si="3"/>
        <v>7-2022</v>
      </c>
      <c r="AC43" s="4" t="str">
        <f t="shared" si="4"/>
        <v>Empty</v>
      </c>
      <c r="AD43" s="4" t="e">
        <f t="shared" si="5"/>
        <v>#VALUE!</v>
      </c>
    </row>
    <row r="44" spans="1:30" hidden="1">
      <c r="A44" s="8" t="s">
        <v>1484</v>
      </c>
      <c r="B44" s="8" t="s">
        <v>1207</v>
      </c>
      <c r="C44" s="8" t="s">
        <v>35</v>
      </c>
      <c r="D44" s="8" t="s">
        <v>31</v>
      </c>
      <c r="E44" s="8"/>
      <c r="F44" s="8" t="s">
        <v>1374</v>
      </c>
      <c r="G44" s="8" t="s">
        <v>1390</v>
      </c>
      <c r="H44" s="8">
        <v>19.329999999999998</v>
      </c>
      <c r="I44" s="8">
        <v>8.68</v>
      </c>
      <c r="J44" s="8">
        <v>0.3387</v>
      </c>
      <c r="K44" s="8">
        <v>0.24149999999999999</v>
      </c>
      <c r="L44" s="8" t="s">
        <v>1376</v>
      </c>
      <c r="M44" s="8">
        <v>859</v>
      </c>
      <c r="N44" s="8" t="s">
        <v>1386</v>
      </c>
      <c r="O44" s="89" t="s">
        <v>1485</v>
      </c>
      <c r="P44" s="89">
        <f t="shared" si="0"/>
        <v>45615</v>
      </c>
      <c r="Q44" s="89" t="s">
        <v>1485</v>
      </c>
      <c r="R44" s="89"/>
      <c r="S44" s="121" t="e">
        <f t="shared" si="1"/>
        <v>#VALUE!</v>
      </c>
      <c r="T44" s="8">
        <v>120</v>
      </c>
      <c r="U44" s="8">
        <v>5.67</v>
      </c>
      <c r="Z44" s="78">
        <f t="shared" ca="1" si="2"/>
        <v>633</v>
      </c>
      <c r="AA44" s="78" t="str">
        <f t="shared" si="3"/>
        <v>11-2024</v>
      </c>
      <c r="AC44" s="4" t="str">
        <f t="shared" si="4"/>
        <v>Q4</v>
      </c>
      <c r="AD44" s="4" t="e">
        <f t="shared" si="5"/>
        <v>#VALUE!</v>
      </c>
    </row>
    <row r="45" spans="1:30">
      <c r="A45" s="9" t="s">
        <v>1486</v>
      </c>
      <c r="B45" s="9" t="s">
        <v>260</v>
      </c>
      <c r="C45" s="9" t="s">
        <v>35</v>
      </c>
      <c r="D45" s="9" t="s">
        <v>10</v>
      </c>
      <c r="E45" s="9"/>
      <c r="F45" s="9" t="s">
        <v>1411</v>
      </c>
      <c r="G45" s="9" t="s">
        <v>1384</v>
      </c>
      <c r="H45" s="9">
        <v>50.09</v>
      </c>
      <c r="I45" s="9">
        <v>10.67</v>
      </c>
      <c r="J45" s="9">
        <v>0.79300000000000004</v>
      </c>
      <c r="K45" s="9">
        <v>2.3269000000000002</v>
      </c>
      <c r="L45" s="9" t="s">
        <v>1412</v>
      </c>
      <c r="M45" s="9">
        <v>895</v>
      </c>
      <c r="N45" s="9" t="s">
        <v>1377</v>
      </c>
      <c r="O45" s="90" t="s">
        <v>1487</v>
      </c>
      <c r="P45" s="89">
        <f t="shared" si="0"/>
        <v>44798</v>
      </c>
      <c r="Q45" s="90" t="s">
        <v>1487</v>
      </c>
      <c r="R45" s="90" t="s">
        <v>1488</v>
      </c>
      <c r="S45" s="121">
        <f t="shared" si="1"/>
        <v>44805</v>
      </c>
      <c r="T45" s="9">
        <v>24</v>
      </c>
      <c r="U45" s="9">
        <v>17.079999999999998</v>
      </c>
      <c r="Z45" s="78">
        <f t="shared" ca="1" si="2"/>
        <v>1450</v>
      </c>
      <c r="AA45" s="78" t="str">
        <f t="shared" si="3"/>
        <v>8-2022</v>
      </c>
      <c r="AC45" s="4" t="str">
        <f t="shared" si="4"/>
        <v>Empty</v>
      </c>
      <c r="AD45" s="4">
        <f t="shared" si="5"/>
        <v>6</v>
      </c>
    </row>
    <row r="46" spans="1:30" hidden="1">
      <c r="A46" s="8" t="s">
        <v>1489</v>
      </c>
      <c r="B46" s="8" t="s">
        <v>1353</v>
      </c>
      <c r="C46" s="8" t="s">
        <v>35</v>
      </c>
      <c r="D46" s="8" t="s">
        <v>1360</v>
      </c>
      <c r="E46" s="8"/>
      <c r="F46" s="8" t="s">
        <v>1411</v>
      </c>
      <c r="G46" s="8" t="s">
        <v>1375</v>
      </c>
      <c r="H46" s="8">
        <v>29.77</v>
      </c>
      <c r="I46" s="8">
        <v>9.58</v>
      </c>
      <c r="J46" s="8">
        <v>0.1799</v>
      </c>
      <c r="K46" s="8">
        <v>0.31230000000000002</v>
      </c>
      <c r="L46" s="8" t="s">
        <v>1412</v>
      </c>
      <c r="M46" s="8">
        <v>703</v>
      </c>
      <c r="N46" s="8" t="s">
        <v>1386</v>
      </c>
      <c r="O46" s="89" t="s">
        <v>1490</v>
      </c>
      <c r="P46" s="89">
        <f t="shared" si="0"/>
        <v>44588</v>
      </c>
      <c r="Q46" s="89" t="s">
        <v>1490</v>
      </c>
      <c r="R46" s="89"/>
      <c r="S46" s="121" t="e">
        <f t="shared" si="1"/>
        <v>#VALUE!</v>
      </c>
      <c r="T46" s="8">
        <v>180</v>
      </c>
      <c r="U46" s="8">
        <v>28.25</v>
      </c>
      <c r="Z46" s="78">
        <f t="shared" ca="1" si="2"/>
        <v>1660</v>
      </c>
      <c r="AA46" s="78" t="str">
        <f t="shared" si="3"/>
        <v>1-2022</v>
      </c>
      <c r="AC46" s="4" t="str">
        <f t="shared" si="4"/>
        <v>Empty</v>
      </c>
      <c r="AD46" s="4" t="e">
        <f t="shared" si="5"/>
        <v>#VALUE!</v>
      </c>
    </row>
    <row r="47" spans="1:30" hidden="1">
      <c r="A47" s="9" t="s">
        <v>1491</v>
      </c>
      <c r="B47" s="9" t="s">
        <v>696</v>
      </c>
      <c r="C47" s="9" t="s">
        <v>38</v>
      </c>
      <c r="D47" s="9" t="s">
        <v>10</v>
      </c>
      <c r="E47" s="9"/>
      <c r="F47" s="9" t="s">
        <v>1380</v>
      </c>
      <c r="G47" s="9" t="s">
        <v>1384</v>
      </c>
      <c r="H47" s="9">
        <v>40.090000000000003</v>
      </c>
      <c r="I47" s="9">
        <v>18.25</v>
      </c>
      <c r="J47" s="9">
        <v>0.64629999999999999</v>
      </c>
      <c r="K47" s="9">
        <v>1.4543999999999999</v>
      </c>
      <c r="L47" s="9" t="s">
        <v>1385</v>
      </c>
      <c r="M47" s="9">
        <v>677</v>
      </c>
      <c r="N47" s="9" t="s">
        <v>1426</v>
      </c>
      <c r="O47" s="90" t="s">
        <v>1492</v>
      </c>
      <c r="P47" s="89">
        <f t="shared" si="0"/>
        <v>44969</v>
      </c>
      <c r="Q47" s="90" t="s">
        <v>1492</v>
      </c>
      <c r="R47" s="90"/>
      <c r="S47" s="121" t="e">
        <f t="shared" si="1"/>
        <v>#VALUE!</v>
      </c>
      <c r="T47" s="9">
        <v>36</v>
      </c>
      <c r="U47" s="9">
        <v>0</v>
      </c>
      <c r="Z47" s="78">
        <f t="shared" ca="1" si="2"/>
        <v>1279</v>
      </c>
      <c r="AA47" s="78" t="str">
        <f t="shared" si="3"/>
        <v>2-2023</v>
      </c>
      <c r="AC47" s="4" t="str">
        <f t="shared" si="4"/>
        <v>Empty</v>
      </c>
      <c r="AD47" s="4" t="e">
        <f t="shared" si="5"/>
        <v>#VALUE!</v>
      </c>
    </row>
    <row r="48" spans="1:30">
      <c r="A48" s="8" t="s">
        <v>1493</v>
      </c>
      <c r="B48" s="8" t="s">
        <v>648</v>
      </c>
      <c r="C48" s="8" t="s">
        <v>12</v>
      </c>
      <c r="D48" s="8" t="s">
        <v>1360</v>
      </c>
      <c r="E48" s="8"/>
      <c r="F48" s="8" t="s">
        <v>1400</v>
      </c>
      <c r="G48" s="8" t="s">
        <v>1390</v>
      </c>
      <c r="H48" s="8">
        <v>50.41</v>
      </c>
      <c r="I48" s="8">
        <v>15.93</v>
      </c>
      <c r="J48" s="8">
        <v>0.70089999999999997</v>
      </c>
      <c r="K48" s="8">
        <v>0.84219999999999995</v>
      </c>
      <c r="L48" s="8" t="s">
        <v>1412</v>
      </c>
      <c r="M48" s="8">
        <v>887</v>
      </c>
      <c r="N48" s="8" t="s">
        <v>1377</v>
      </c>
      <c r="O48" s="89" t="s">
        <v>186</v>
      </c>
      <c r="P48" s="89">
        <f t="shared" si="0"/>
        <v>45390</v>
      </c>
      <c r="Q48" s="89" t="s">
        <v>186</v>
      </c>
      <c r="R48" s="89" t="s">
        <v>145</v>
      </c>
      <c r="S48" s="121">
        <f t="shared" si="1"/>
        <v>45398</v>
      </c>
      <c r="T48" s="8">
        <v>120</v>
      </c>
      <c r="U48" s="8">
        <v>26.95</v>
      </c>
      <c r="Z48" s="78">
        <f t="shared" ca="1" si="2"/>
        <v>858</v>
      </c>
      <c r="AA48" s="78" t="str">
        <f t="shared" si="3"/>
        <v>4-2024</v>
      </c>
      <c r="AC48" s="4" t="str">
        <f t="shared" si="4"/>
        <v>Empty</v>
      </c>
      <c r="AD48" s="4">
        <f t="shared" si="5"/>
        <v>7</v>
      </c>
    </row>
    <row r="49" spans="1:30" hidden="1">
      <c r="A49" s="9" t="s">
        <v>1494</v>
      </c>
      <c r="B49" s="9" t="s">
        <v>257</v>
      </c>
      <c r="C49" s="9" t="s">
        <v>24</v>
      </c>
      <c r="D49" s="9" t="s">
        <v>44</v>
      </c>
      <c r="E49" s="9"/>
      <c r="F49" s="9" t="s">
        <v>1400</v>
      </c>
      <c r="G49" s="9" t="s">
        <v>1384</v>
      </c>
      <c r="H49" s="9">
        <v>63.21</v>
      </c>
      <c r="I49" s="9">
        <v>8.6</v>
      </c>
      <c r="J49" s="9">
        <v>0.36620000000000003</v>
      </c>
      <c r="K49" s="9">
        <v>2.8761000000000001</v>
      </c>
      <c r="L49" s="9" t="s">
        <v>1376</v>
      </c>
      <c r="M49" s="9">
        <v>806</v>
      </c>
      <c r="N49" s="9" t="s">
        <v>1381</v>
      </c>
      <c r="O49" s="90" t="s">
        <v>1495</v>
      </c>
      <c r="P49" s="89">
        <f t="shared" si="0"/>
        <v>44616</v>
      </c>
      <c r="Q49" s="90" t="s">
        <v>1495</v>
      </c>
      <c r="R49" s="90"/>
      <c r="S49" s="121" t="e">
        <f t="shared" si="1"/>
        <v>#VALUE!</v>
      </c>
      <c r="T49" s="9">
        <v>24</v>
      </c>
      <c r="U49" s="9">
        <v>58.55</v>
      </c>
      <c r="Z49" s="78">
        <f t="shared" ca="1" si="2"/>
        <v>1632</v>
      </c>
      <c r="AA49" s="78" t="str">
        <f t="shared" si="3"/>
        <v>2-2022</v>
      </c>
      <c r="AC49" s="4" t="str">
        <f t="shared" si="4"/>
        <v>Empty</v>
      </c>
      <c r="AD49" s="4" t="e">
        <f t="shared" si="5"/>
        <v>#VALUE!</v>
      </c>
    </row>
    <row r="50" spans="1:30" hidden="1">
      <c r="A50" s="8" t="s">
        <v>1496</v>
      </c>
      <c r="B50" s="8" t="s">
        <v>303</v>
      </c>
      <c r="C50" s="8" t="s">
        <v>24</v>
      </c>
      <c r="D50" s="8" t="s">
        <v>23</v>
      </c>
      <c r="E50" s="8"/>
      <c r="F50" s="8" t="s">
        <v>1411</v>
      </c>
      <c r="G50" s="8" t="s">
        <v>1384</v>
      </c>
      <c r="H50" s="8">
        <v>76.260000000000005</v>
      </c>
      <c r="I50" s="8">
        <v>13.22</v>
      </c>
      <c r="J50" s="8">
        <v>0.94430000000000003</v>
      </c>
      <c r="K50" s="8">
        <v>0.97589999999999999</v>
      </c>
      <c r="L50" s="8" t="s">
        <v>1395</v>
      </c>
      <c r="M50" s="8">
        <v>726</v>
      </c>
      <c r="N50" s="8" t="s">
        <v>1426</v>
      </c>
      <c r="O50" s="89" t="s">
        <v>1206</v>
      </c>
      <c r="P50" s="89">
        <f t="shared" si="0"/>
        <v>45581</v>
      </c>
      <c r="Q50" s="89" t="s">
        <v>1206</v>
      </c>
      <c r="R50" s="89"/>
      <c r="S50" s="121" t="e">
        <f t="shared" si="1"/>
        <v>#VALUE!</v>
      </c>
      <c r="T50" s="8">
        <v>180</v>
      </c>
      <c r="U50" s="8">
        <v>39.4</v>
      </c>
      <c r="Z50" s="78">
        <f t="shared" ca="1" si="2"/>
        <v>667</v>
      </c>
      <c r="AA50" s="78" t="str">
        <f t="shared" si="3"/>
        <v>10-2024</v>
      </c>
      <c r="AC50" s="4" t="str">
        <f t="shared" si="4"/>
        <v>Q4</v>
      </c>
      <c r="AD50" s="4" t="e">
        <f t="shared" si="5"/>
        <v>#VALUE!</v>
      </c>
    </row>
    <row r="51" spans="1:30">
      <c r="A51" s="9" t="s">
        <v>1497</v>
      </c>
      <c r="B51" s="9" t="s">
        <v>1217</v>
      </c>
      <c r="C51" s="9" t="s">
        <v>38</v>
      </c>
      <c r="D51" s="9" t="s">
        <v>23</v>
      </c>
      <c r="E51" s="9"/>
      <c r="F51" s="9" t="s">
        <v>1380</v>
      </c>
      <c r="G51" s="9" t="s">
        <v>1384</v>
      </c>
      <c r="H51" s="9">
        <v>99.08</v>
      </c>
      <c r="I51" s="9">
        <v>8.81</v>
      </c>
      <c r="J51" s="9">
        <v>1.1644000000000001</v>
      </c>
      <c r="K51" s="9">
        <v>1.2448999999999999</v>
      </c>
      <c r="L51" s="9" t="s">
        <v>1376</v>
      </c>
      <c r="M51" s="9">
        <v>814</v>
      </c>
      <c r="N51" s="9" t="s">
        <v>1377</v>
      </c>
      <c r="O51" s="90" t="s">
        <v>1498</v>
      </c>
      <c r="P51" s="89">
        <f t="shared" si="0"/>
        <v>44635</v>
      </c>
      <c r="Q51" s="90" t="s">
        <v>1498</v>
      </c>
      <c r="R51" s="90" t="s">
        <v>1499</v>
      </c>
      <c r="S51" s="121">
        <f t="shared" si="1"/>
        <v>44636</v>
      </c>
      <c r="T51" s="9">
        <v>120</v>
      </c>
      <c r="U51" s="9">
        <v>24.8</v>
      </c>
      <c r="Z51" s="78">
        <f t="shared" ca="1" si="2"/>
        <v>1613</v>
      </c>
      <c r="AA51" s="78" t="str">
        <f t="shared" si="3"/>
        <v>3-2022</v>
      </c>
      <c r="AC51" s="4" t="str">
        <f t="shared" si="4"/>
        <v>Empty</v>
      </c>
      <c r="AD51" s="4">
        <f t="shared" si="5"/>
        <v>2</v>
      </c>
    </row>
    <row r="52" spans="1:30">
      <c r="A52" s="8" t="s">
        <v>1500</v>
      </c>
      <c r="B52" s="8" t="s">
        <v>1244</v>
      </c>
      <c r="C52" s="8" t="s">
        <v>16</v>
      </c>
      <c r="D52" s="8" t="s">
        <v>44</v>
      </c>
      <c r="E52" s="8"/>
      <c r="F52" s="8" t="s">
        <v>1400</v>
      </c>
      <c r="G52" s="8" t="s">
        <v>1384</v>
      </c>
      <c r="H52" s="8">
        <v>31.93</v>
      </c>
      <c r="I52" s="8">
        <v>15.9</v>
      </c>
      <c r="J52" s="8">
        <v>0.43209999999999998</v>
      </c>
      <c r="K52" s="8">
        <v>0.4667</v>
      </c>
      <c r="L52" s="8" t="s">
        <v>1358</v>
      </c>
      <c r="M52" s="8">
        <v>900</v>
      </c>
      <c r="N52" s="8" t="s">
        <v>1403</v>
      </c>
      <c r="O52" s="89" t="s">
        <v>1501</v>
      </c>
      <c r="P52" s="89">
        <f t="shared" si="0"/>
        <v>45524</v>
      </c>
      <c r="Q52" s="89" t="s">
        <v>1501</v>
      </c>
      <c r="R52" s="89" t="s">
        <v>1502</v>
      </c>
      <c r="S52" s="121">
        <f t="shared" si="1"/>
        <v>45532</v>
      </c>
      <c r="T52" s="8">
        <v>180</v>
      </c>
      <c r="U52" s="8">
        <v>18.45</v>
      </c>
      <c r="Z52" s="78">
        <f t="shared" ca="1" si="2"/>
        <v>724</v>
      </c>
      <c r="AA52" s="78" t="str">
        <f t="shared" si="3"/>
        <v>8-2024</v>
      </c>
      <c r="AC52" s="4" t="str">
        <f t="shared" si="4"/>
        <v>Empty</v>
      </c>
      <c r="AD52" s="4">
        <f t="shared" si="5"/>
        <v>7</v>
      </c>
    </row>
    <row r="53" spans="1:30" hidden="1">
      <c r="A53" s="9" t="s">
        <v>1503</v>
      </c>
      <c r="B53" s="9" t="s">
        <v>458</v>
      </c>
      <c r="C53" s="9" t="s">
        <v>35</v>
      </c>
      <c r="D53" s="9" t="s">
        <v>23</v>
      </c>
      <c r="E53" s="9"/>
      <c r="F53" s="9" t="s">
        <v>1400</v>
      </c>
      <c r="G53" s="9" t="s">
        <v>1390</v>
      </c>
      <c r="H53" s="9">
        <v>67.97</v>
      </c>
      <c r="I53" s="9">
        <v>10.63</v>
      </c>
      <c r="J53" s="9">
        <v>0.40250000000000002</v>
      </c>
      <c r="K53" s="9">
        <v>5.9955999999999996</v>
      </c>
      <c r="L53" s="9" t="s">
        <v>1395</v>
      </c>
      <c r="M53" s="9">
        <v>897</v>
      </c>
      <c r="N53" s="9" t="s">
        <v>1426</v>
      </c>
      <c r="O53" s="90" t="s">
        <v>1504</v>
      </c>
      <c r="P53" s="89">
        <f t="shared" si="0"/>
        <v>45276</v>
      </c>
      <c r="Q53" s="90" t="s">
        <v>1504</v>
      </c>
      <c r="R53" s="90"/>
      <c r="S53" s="121" t="e">
        <f t="shared" si="1"/>
        <v>#VALUE!</v>
      </c>
      <c r="T53" s="9">
        <v>12</v>
      </c>
      <c r="U53" s="9">
        <v>53.57</v>
      </c>
      <c r="Z53" s="78">
        <f t="shared" ca="1" si="2"/>
        <v>972</v>
      </c>
      <c r="AA53" s="78" t="str">
        <f t="shared" si="3"/>
        <v>12-2023</v>
      </c>
      <c r="AC53" s="4" t="str">
        <f t="shared" si="4"/>
        <v>Q4</v>
      </c>
      <c r="AD53" s="4" t="e">
        <f t="shared" si="5"/>
        <v>#VALUE!</v>
      </c>
    </row>
    <row r="54" spans="1:30" hidden="1">
      <c r="A54" s="8" t="s">
        <v>1505</v>
      </c>
      <c r="B54" s="8" t="s">
        <v>939</v>
      </c>
      <c r="C54" s="8" t="s">
        <v>28</v>
      </c>
      <c r="D54" s="8" t="s">
        <v>44</v>
      </c>
      <c r="E54" s="8"/>
      <c r="F54" s="8" t="s">
        <v>1380</v>
      </c>
      <c r="G54" s="8" t="s">
        <v>1375</v>
      </c>
      <c r="H54" s="8">
        <v>35.17</v>
      </c>
      <c r="I54" s="8">
        <v>11.36</v>
      </c>
      <c r="J54" s="8">
        <v>0.52470000000000006</v>
      </c>
      <c r="K54" s="8">
        <v>0.91510000000000002</v>
      </c>
      <c r="L54" s="8" t="s">
        <v>1395</v>
      </c>
      <c r="M54" s="8">
        <v>894</v>
      </c>
      <c r="N54" s="8" t="s">
        <v>1381</v>
      </c>
      <c r="O54" s="89" t="s">
        <v>1506</v>
      </c>
      <c r="P54" s="89">
        <f t="shared" si="0"/>
        <v>45201</v>
      </c>
      <c r="Q54" s="89" t="s">
        <v>1506</v>
      </c>
      <c r="R54" s="89"/>
      <c r="S54" s="121" t="e">
        <f t="shared" si="1"/>
        <v>#VALUE!</v>
      </c>
      <c r="T54" s="8">
        <v>48</v>
      </c>
      <c r="U54" s="8">
        <v>21.23</v>
      </c>
      <c r="Z54" s="78">
        <f t="shared" ca="1" si="2"/>
        <v>1047</v>
      </c>
      <c r="AA54" s="78" t="str">
        <f t="shared" si="3"/>
        <v>10-2023</v>
      </c>
      <c r="AC54" s="4" t="str">
        <f t="shared" si="4"/>
        <v>Q4</v>
      </c>
      <c r="AD54" s="4" t="e">
        <f t="shared" si="5"/>
        <v>#VALUE!</v>
      </c>
    </row>
    <row r="55" spans="1:30" hidden="1">
      <c r="A55" s="9" t="s">
        <v>1507</v>
      </c>
      <c r="B55" s="9" t="s">
        <v>519</v>
      </c>
      <c r="C55" s="9" t="s">
        <v>12</v>
      </c>
      <c r="D55" s="9" t="s">
        <v>31</v>
      </c>
      <c r="E55" s="9"/>
      <c r="F55" s="9" t="s">
        <v>1389</v>
      </c>
      <c r="G55" s="9" t="s">
        <v>1384</v>
      </c>
      <c r="H55" s="9">
        <v>54.3</v>
      </c>
      <c r="I55" s="9">
        <v>14.74</v>
      </c>
      <c r="J55" s="9">
        <v>0.61560000000000004</v>
      </c>
      <c r="K55" s="9">
        <v>0.7046</v>
      </c>
      <c r="L55" s="9" t="s">
        <v>1376</v>
      </c>
      <c r="M55" s="9">
        <v>837</v>
      </c>
      <c r="N55" s="9" t="s">
        <v>1426</v>
      </c>
      <c r="O55" s="90" t="s">
        <v>1508</v>
      </c>
      <c r="P55" s="89">
        <f t="shared" si="0"/>
        <v>44603</v>
      </c>
      <c r="Q55" s="90" t="s">
        <v>1508</v>
      </c>
      <c r="R55" s="90"/>
      <c r="S55" s="121" t="e">
        <f t="shared" si="1"/>
        <v>#VALUE!</v>
      </c>
      <c r="T55" s="9">
        <v>240</v>
      </c>
      <c r="U55" s="9">
        <v>37.549999999999997</v>
      </c>
      <c r="Z55" s="78">
        <f t="shared" ca="1" si="2"/>
        <v>1645</v>
      </c>
      <c r="AA55" s="78" t="str">
        <f t="shared" si="3"/>
        <v>2-2022</v>
      </c>
      <c r="AC55" s="4" t="str">
        <f t="shared" si="4"/>
        <v>Empty</v>
      </c>
      <c r="AD55" s="4" t="e">
        <f t="shared" si="5"/>
        <v>#VALUE!</v>
      </c>
    </row>
    <row r="56" spans="1:30" hidden="1">
      <c r="A56" s="8" t="s">
        <v>1509</v>
      </c>
      <c r="B56" s="8" t="s">
        <v>616</v>
      </c>
      <c r="C56" s="8" t="s">
        <v>41</v>
      </c>
      <c r="D56" s="8" t="s">
        <v>44</v>
      </c>
      <c r="E56" s="8"/>
      <c r="F56" s="8" t="s">
        <v>1408</v>
      </c>
      <c r="G56" s="8" t="s">
        <v>1390</v>
      </c>
      <c r="H56" s="8">
        <v>10.67</v>
      </c>
      <c r="I56" s="8">
        <v>15.1</v>
      </c>
      <c r="J56" s="8">
        <v>8.6300000000000002E-2</v>
      </c>
      <c r="K56" s="8">
        <v>0.15010000000000001</v>
      </c>
      <c r="L56" s="8" t="s">
        <v>1358</v>
      </c>
      <c r="M56" s="8">
        <v>719</v>
      </c>
      <c r="N56" s="8" t="s">
        <v>1381</v>
      </c>
      <c r="O56" s="89" t="s">
        <v>794</v>
      </c>
      <c r="P56" s="89">
        <f t="shared" si="0"/>
        <v>45257</v>
      </c>
      <c r="Q56" s="89" t="s">
        <v>794</v>
      </c>
      <c r="R56" s="89"/>
      <c r="S56" s="121" t="e">
        <f t="shared" si="1"/>
        <v>#VALUE!</v>
      </c>
      <c r="T56" s="8">
        <v>180</v>
      </c>
      <c r="U56" s="8">
        <v>2.58</v>
      </c>
      <c r="Z56" s="78">
        <f t="shared" ca="1" si="2"/>
        <v>991</v>
      </c>
      <c r="AA56" s="78" t="str">
        <f t="shared" si="3"/>
        <v>11-2023</v>
      </c>
      <c r="AC56" s="4" t="str">
        <f t="shared" si="4"/>
        <v>Q4</v>
      </c>
      <c r="AD56" s="4" t="e">
        <f t="shared" si="5"/>
        <v>#VALUE!</v>
      </c>
    </row>
    <row r="57" spans="1:30" hidden="1">
      <c r="A57" s="9" t="s">
        <v>1510</v>
      </c>
      <c r="B57" s="9" t="s">
        <v>372</v>
      </c>
      <c r="C57" s="9" t="s">
        <v>35</v>
      </c>
      <c r="D57" s="9" t="s">
        <v>10</v>
      </c>
      <c r="E57" s="9"/>
      <c r="F57" s="9" t="s">
        <v>1411</v>
      </c>
      <c r="G57" s="9" t="s">
        <v>1384</v>
      </c>
      <c r="H57" s="9">
        <v>29.45</v>
      </c>
      <c r="I57" s="9">
        <v>18.46</v>
      </c>
      <c r="J57" s="9">
        <v>0.32479999999999998</v>
      </c>
      <c r="K57" s="9">
        <v>0.87219999999999998</v>
      </c>
      <c r="L57" s="9" t="s">
        <v>1358</v>
      </c>
      <c r="M57" s="9">
        <v>654</v>
      </c>
      <c r="N57" s="9" t="s">
        <v>1381</v>
      </c>
      <c r="O57" s="90" t="s">
        <v>112</v>
      </c>
      <c r="P57" s="89">
        <f t="shared" si="0"/>
        <v>44750</v>
      </c>
      <c r="Q57" s="90" t="s">
        <v>112</v>
      </c>
      <c r="R57" s="90"/>
      <c r="S57" s="121" t="e">
        <f t="shared" si="1"/>
        <v>#VALUE!</v>
      </c>
      <c r="T57" s="9">
        <v>48</v>
      </c>
      <c r="U57" s="9">
        <v>20.91</v>
      </c>
      <c r="Z57" s="78">
        <f t="shared" ca="1" si="2"/>
        <v>1498</v>
      </c>
      <c r="AA57" s="78" t="str">
        <f t="shared" si="3"/>
        <v>7-2022</v>
      </c>
      <c r="AC57" s="4" t="str">
        <f t="shared" si="4"/>
        <v>Empty</v>
      </c>
      <c r="AD57" s="4" t="e">
        <f t="shared" si="5"/>
        <v>#VALUE!</v>
      </c>
    </row>
    <row r="58" spans="1:30">
      <c r="A58" s="8" t="s">
        <v>1511</v>
      </c>
      <c r="B58" s="8" t="s">
        <v>472</v>
      </c>
      <c r="C58" s="8" t="s">
        <v>12</v>
      </c>
      <c r="D58" s="8" t="s">
        <v>23</v>
      </c>
      <c r="E58" s="8"/>
      <c r="F58" s="8" t="s">
        <v>1411</v>
      </c>
      <c r="G58" s="8" t="s">
        <v>1375</v>
      </c>
      <c r="H58" s="8">
        <v>43.28</v>
      </c>
      <c r="I58" s="8">
        <v>8.34</v>
      </c>
      <c r="J58" s="8">
        <v>0.75119999999999998</v>
      </c>
      <c r="K58" s="8">
        <v>0.37119999999999997</v>
      </c>
      <c r="L58" s="8" t="s">
        <v>1412</v>
      </c>
      <c r="M58" s="8">
        <v>844</v>
      </c>
      <c r="N58" s="8" t="s">
        <v>1377</v>
      </c>
      <c r="O58" s="89" t="s">
        <v>1512</v>
      </c>
      <c r="P58" s="89">
        <f t="shared" si="0"/>
        <v>45203</v>
      </c>
      <c r="Q58" s="89" t="s">
        <v>1512</v>
      </c>
      <c r="R58" s="89" t="s">
        <v>1513</v>
      </c>
      <c r="S58" s="121">
        <f t="shared" si="1"/>
        <v>45207</v>
      </c>
      <c r="T58" s="8">
        <v>240</v>
      </c>
      <c r="U58" s="8">
        <v>19.57</v>
      </c>
      <c r="Z58" s="78">
        <f t="shared" ca="1" si="2"/>
        <v>1045</v>
      </c>
      <c r="AA58" s="78" t="str">
        <f t="shared" si="3"/>
        <v>10-2023</v>
      </c>
      <c r="AC58" s="4" t="str">
        <f t="shared" si="4"/>
        <v>Q4</v>
      </c>
      <c r="AD58" s="4">
        <f t="shared" si="5"/>
        <v>3</v>
      </c>
    </row>
    <row r="59" spans="1:30" hidden="1">
      <c r="A59" s="9" t="s">
        <v>1514</v>
      </c>
      <c r="B59" s="9" t="s">
        <v>992</v>
      </c>
      <c r="C59" s="9" t="s">
        <v>38</v>
      </c>
      <c r="D59" s="9" t="s">
        <v>1360</v>
      </c>
      <c r="E59" s="9"/>
      <c r="F59" s="9" t="s">
        <v>1380</v>
      </c>
      <c r="G59" s="9" t="s">
        <v>1390</v>
      </c>
      <c r="H59" s="9">
        <v>70.63</v>
      </c>
      <c r="I59" s="9">
        <v>13.85</v>
      </c>
      <c r="J59" s="9">
        <v>0.57879999999999998</v>
      </c>
      <c r="K59" s="9">
        <v>0.9335</v>
      </c>
      <c r="L59" s="9" t="s">
        <v>1412</v>
      </c>
      <c r="M59" s="9">
        <v>719</v>
      </c>
      <c r="N59" s="9" t="s">
        <v>1381</v>
      </c>
      <c r="O59" s="90" t="s">
        <v>837</v>
      </c>
      <c r="P59" s="89">
        <f t="shared" si="0"/>
        <v>45653</v>
      </c>
      <c r="Q59" s="90" t="s">
        <v>837</v>
      </c>
      <c r="R59" s="90"/>
      <c r="S59" s="121" t="e">
        <f t="shared" si="1"/>
        <v>#VALUE!</v>
      </c>
      <c r="T59" s="9">
        <v>180</v>
      </c>
      <c r="U59" s="9">
        <v>55.63</v>
      </c>
      <c r="Z59" s="78">
        <f t="shared" ca="1" si="2"/>
        <v>595</v>
      </c>
      <c r="AA59" s="78" t="str">
        <f t="shared" si="3"/>
        <v>12-2024</v>
      </c>
      <c r="AC59" s="4" t="str">
        <f t="shared" si="4"/>
        <v>Q4</v>
      </c>
      <c r="AD59" s="4" t="e">
        <f t="shared" si="5"/>
        <v>#VALUE!</v>
      </c>
    </row>
    <row r="60" spans="1:30">
      <c r="A60" s="8" t="s">
        <v>1515</v>
      </c>
      <c r="B60" s="8" t="s">
        <v>1307</v>
      </c>
      <c r="C60" s="8" t="s">
        <v>41</v>
      </c>
      <c r="D60" s="8" t="s">
        <v>10</v>
      </c>
      <c r="E60" s="8"/>
      <c r="F60" s="8" t="s">
        <v>1411</v>
      </c>
      <c r="G60" s="8" t="s">
        <v>1384</v>
      </c>
      <c r="H60" s="8">
        <v>37.06</v>
      </c>
      <c r="I60" s="8">
        <v>9.16</v>
      </c>
      <c r="J60" s="8">
        <v>0.56630000000000003</v>
      </c>
      <c r="K60" s="8">
        <v>0.7722</v>
      </c>
      <c r="L60" s="8" t="s">
        <v>1376</v>
      </c>
      <c r="M60" s="8">
        <v>767</v>
      </c>
      <c r="N60" s="8" t="s">
        <v>1377</v>
      </c>
      <c r="O60" s="89" t="s">
        <v>422</v>
      </c>
      <c r="P60" s="89">
        <f t="shared" si="0"/>
        <v>45214</v>
      </c>
      <c r="Q60" s="89" t="s">
        <v>422</v>
      </c>
      <c r="R60" s="89" t="s">
        <v>1516</v>
      </c>
      <c r="S60" s="121">
        <f t="shared" si="1"/>
        <v>45228</v>
      </c>
      <c r="T60" s="8">
        <v>60</v>
      </c>
      <c r="U60" s="8">
        <v>29.86</v>
      </c>
      <c r="Z60" s="78">
        <f t="shared" ca="1" si="2"/>
        <v>1034</v>
      </c>
      <c r="AA60" s="78" t="str">
        <f t="shared" si="3"/>
        <v>10-2023</v>
      </c>
      <c r="AC60" s="4" t="str">
        <f t="shared" si="4"/>
        <v>Q4</v>
      </c>
      <c r="AD60" s="4">
        <f t="shared" si="5"/>
        <v>10</v>
      </c>
    </row>
    <row r="61" spans="1:30" hidden="1">
      <c r="A61" s="9" t="s">
        <v>1517</v>
      </c>
      <c r="B61" s="9" t="s">
        <v>661</v>
      </c>
      <c r="C61" s="9" t="s">
        <v>24</v>
      </c>
      <c r="D61" s="9" t="s">
        <v>31</v>
      </c>
      <c r="E61" s="9"/>
      <c r="F61" s="9" t="s">
        <v>1374</v>
      </c>
      <c r="G61" s="9" t="s">
        <v>1384</v>
      </c>
      <c r="H61" s="9">
        <v>26.39</v>
      </c>
      <c r="I61" s="9">
        <v>11.96</v>
      </c>
      <c r="J61" s="9">
        <v>0.1769</v>
      </c>
      <c r="K61" s="9">
        <v>0.69440000000000002</v>
      </c>
      <c r="L61" s="9" t="s">
        <v>1385</v>
      </c>
      <c r="M61" s="9">
        <v>713</v>
      </c>
      <c r="N61" s="9" t="s">
        <v>1386</v>
      </c>
      <c r="O61" s="90" t="s">
        <v>1518</v>
      </c>
      <c r="P61" s="89">
        <f t="shared" si="0"/>
        <v>45197</v>
      </c>
      <c r="Q61" s="90" t="s">
        <v>1518</v>
      </c>
      <c r="R61" s="90"/>
      <c r="S61" s="121" t="e">
        <f t="shared" si="1"/>
        <v>#VALUE!</v>
      </c>
      <c r="T61" s="9">
        <v>48</v>
      </c>
      <c r="U61" s="9">
        <v>0</v>
      </c>
      <c r="Z61" s="78">
        <f t="shared" ca="1" si="2"/>
        <v>1051</v>
      </c>
      <c r="AA61" s="78" t="str">
        <f t="shared" si="3"/>
        <v>9-2023</v>
      </c>
      <c r="AC61" s="4" t="str">
        <f t="shared" si="4"/>
        <v>Empty</v>
      </c>
      <c r="AD61" s="4" t="e">
        <f t="shared" si="5"/>
        <v>#VALUE!</v>
      </c>
    </row>
    <row r="62" spans="1:30" hidden="1">
      <c r="A62" s="8" t="s">
        <v>1519</v>
      </c>
      <c r="B62" s="8" t="s">
        <v>694</v>
      </c>
      <c r="C62" s="8" t="s">
        <v>32</v>
      </c>
      <c r="D62" s="8" t="s">
        <v>10</v>
      </c>
      <c r="E62" s="8"/>
      <c r="F62" s="8" t="s">
        <v>1389</v>
      </c>
      <c r="G62" s="8" t="s">
        <v>1384</v>
      </c>
      <c r="H62" s="8">
        <v>28</v>
      </c>
      <c r="I62" s="8">
        <v>16.190000000000001</v>
      </c>
      <c r="J62" s="8">
        <v>0.25669999999999998</v>
      </c>
      <c r="K62" s="8">
        <v>0.39350000000000002</v>
      </c>
      <c r="L62" s="8"/>
      <c r="M62" s="8">
        <v>699</v>
      </c>
      <c r="N62" s="8" t="s">
        <v>1381</v>
      </c>
      <c r="O62" s="89" t="s">
        <v>1520</v>
      </c>
      <c r="P62" s="89">
        <f t="shared" si="0"/>
        <v>44648</v>
      </c>
      <c r="Q62" s="89" t="s">
        <v>1520</v>
      </c>
      <c r="R62" s="89"/>
      <c r="S62" s="121" t="e">
        <f t="shared" si="1"/>
        <v>#VALUE!</v>
      </c>
      <c r="T62" s="8">
        <v>240</v>
      </c>
      <c r="U62" s="8">
        <v>25.74</v>
      </c>
      <c r="Z62" s="78">
        <f t="shared" ca="1" si="2"/>
        <v>1600</v>
      </c>
      <c r="AA62" s="78" t="str">
        <f t="shared" si="3"/>
        <v>3-2022</v>
      </c>
      <c r="AC62" s="4" t="str">
        <f t="shared" si="4"/>
        <v>Empty</v>
      </c>
      <c r="AD62" s="4" t="e">
        <f t="shared" si="5"/>
        <v>#VALUE!</v>
      </c>
    </row>
    <row r="63" spans="1:30" hidden="1">
      <c r="A63" s="9" t="s">
        <v>1521</v>
      </c>
      <c r="B63" s="9" t="s">
        <v>1217</v>
      </c>
      <c r="C63" s="9" t="s">
        <v>12</v>
      </c>
      <c r="D63" s="9" t="s">
        <v>31</v>
      </c>
      <c r="E63" s="9"/>
      <c r="F63" s="9" t="s">
        <v>1411</v>
      </c>
      <c r="G63" s="9" t="s">
        <v>1375</v>
      </c>
      <c r="H63" s="9">
        <v>86.85</v>
      </c>
      <c r="I63" s="9">
        <v>11.98</v>
      </c>
      <c r="J63" s="9">
        <v>0.90769999999999995</v>
      </c>
      <c r="K63" s="9">
        <v>4.0875000000000004</v>
      </c>
      <c r="L63" s="9" t="s">
        <v>1376</v>
      </c>
      <c r="M63" s="9">
        <v>814</v>
      </c>
      <c r="N63" s="9" t="s">
        <v>1381</v>
      </c>
      <c r="O63" s="90" t="s">
        <v>1522</v>
      </c>
      <c r="P63" s="89">
        <f t="shared" si="0"/>
        <v>44849</v>
      </c>
      <c r="Q63" s="90" t="s">
        <v>1522</v>
      </c>
      <c r="R63" s="90"/>
      <c r="S63" s="121" t="e">
        <f t="shared" si="1"/>
        <v>#VALUE!</v>
      </c>
      <c r="T63" s="9">
        <v>24</v>
      </c>
      <c r="U63" s="9">
        <v>26.11</v>
      </c>
      <c r="Z63" s="78">
        <f t="shared" ca="1" si="2"/>
        <v>1399</v>
      </c>
      <c r="AA63" s="78" t="str">
        <f t="shared" si="3"/>
        <v>10-2022</v>
      </c>
      <c r="AC63" s="4" t="str">
        <f t="shared" si="4"/>
        <v>Q4</v>
      </c>
      <c r="AD63" s="4" t="e">
        <f t="shared" si="5"/>
        <v>#VALUE!</v>
      </c>
    </row>
    <row r="64" spans="1:30">
      <c r="A64" s="8" t="s">
        <v>1523</v>
      </c>
      <c r="B64" s="8" t="s">
        <v>254</v>
      </c>
      <c r="C64" s="8" t="s">
        <v>38</v>
      </c>
      <c r="D64" s="8" t="s">
        <v>23</v>
      </c>
      <c r="E64" s="8"/>
      <c r="F64" s="8" t="s">
        <v>1411</v>
      </c>
      <c r="G64" s="8" t="s">
        <v>1375</v>
      </c>
      <c r="H64" s="8">
        <v>50.15</v>
      </c>
      <c r="I64" s="8">
        <v>14.1</v>
      </c>
      <c r="J64" s="8">
        <v>0.83240000000000003</v>
      </c>
      <c r="K64" s="8">
        <v>0.94259999999999999</v>
      </c>
      <c r="L64" s="8" t="s">
        <v>1412</v>
      </c>
      <c r="M64" s="8">
        <v>586</v>
      </c>
      <c r="N64" s="8" t="s">
        <v>1403</v>
      </c>
      <c r="O64" s="89" t="s">
        <v>471</v>
      </c>
      <c r="P64" s="89">
        <f t="shared" si="0"/>
        <v>45360</v>
      </c>
      <c r="Q64" s="89" t="s">
        <v>471</v>
      </c>
      <c r="R64" s="89" t="s">
        <v>1524</v>
      </c>
      <c r="S64" s="121">
        <f t="shared" si="1"/>
        <v>45373</v>
      </c>
      <c r="T64" s="8">
        <v>84</v>
      </c>
      <c r="U64" s="8">
        <v>36.92</v>
      </c>
      <c r="Z64" s="78">
        <f t="shared" ca="1" si="2"/>
        <v>888</v>
      </c>
      <c r="AA64" s="78" t="str">
        <f t="shared" si="3"/>
        <v>3-2024</v>
      </c>
      <c r="AC64" s="4" t="str">
        <f t="shared" si="4"/>
        <v>Empty</v>
      </c>
      <c r="AD64" s="4">
        <f t="shared" si="5"/>
        <v>10</v>
      </c>
    </row>
    <row r="65" spans="1:30" hidden="1">
      <c r="A65" s="9" t="s">
        <v>1525</v>
      </c>
      <c r="B65" s="9" t="s">
        <v>288</v>
      </c>
      <c r="C65" s="9" t="s">
        <v>12</v>
      </c>
      <c r="D65" s="9" t="s">
        <v>1360</v>
      </c>
      <c r="E65" s="9"/>
      <c r="F65" s="9" t="s">
        <v>1389</v>
      </c>
      <c r="G65" s="9" t="s">
        <v>1375</v>
      </c>
      <c r="H65" s="9">
        <v>44.51</v>
      </c>
      <c r="I65" s="9">
        <v>13.98</v>
      </c>
      <c r="J65" s="9">
        <v>0.54990000000000006</v>
      </c>
      <c r="K65" s="9">
        <v>0.83360000000000001</v>
      </c>
      <c r="L65" s="9" t="s">
        <v>1385</v>
      </c>
      <c r="M65" s="9">
        <v>759</v>
      </c>
      <c r="N65" s="9" t="s">
        <v>1426</v>
      </c>
      <c r="O65" s="90" t="s">
        <v>1526</v>
      </c>
      <c r="P65" s="89">
        <f t="shared" si="0"/>
        <v>45429</v>
      </c>
      <c r="Q65" s="90" t="s">
        <v>1526</v>
      </c>
      <c r="R65" s="90"/>
      <c r="S65" s="121" t="e">
        <f t="shared" si="1"/>
        <v>#VALUE!</v>
      </c>
      <c r="T65" s="9">
        <v>84</v>
      </c>
      <c r="U65" s="9">
        <v>0</v>
      </c>
      <c r="Z65" s="78">
        <f t="shared" ca="1" si="2"/>
        <v>819</v>
      </c>
      <c r="AA65" s="78" t="str">
        <f t="shared" si="3"/>
        <v>5-2024</v>
      </c>
      <c r="AC65" s="4" t="str">
        <f t="shared" si="4"/>
        <v>Empty</v>
      </c>
      <c r="AD65" s="4" t="e">
        <f t="shared" si="5"/>
        <v>#VALUE!</v>
      </c>
    </row>
    <row r="66" spans="1:30" hidden="1">
      <c r="A66" s="8" t="s">
        <v>1527</v>
      </c>
      <c r="B66" s="8" t="s">
        <v>480</v>
      </c>
      <c r="C66" s="8" t="s">
        <v>16</v>
      </c>
      <c r="D66" s="8" t="s">
        <v>31</v>
      </c>
      <c r="E66" s="8"/>
      <c r="F66" s="8" t="s">
        <v>1400</v>
      </c>
      <c r="G66" s="8" t="s">
        <v>1390</v>
      </c>
      <c r="H66" s="8">
        <v>37.409999999999997</v>
      </c>
      <c r="I66" s="8">
        <v>14.6</v>
      </c>
      <c r="J66" s="8">
        <v>0.69499999999999995</v>
      </c>
      <c r="K66" s="8">
        <v>3.3694999999999999</v>
      </c>
      <c r="L66" s="8" t="s">
        <v>1385</v>
      </c>
      <c r="M66" s="8">
        <v>878</v>
      </c>
      <c r="N66" s="8" t="s">
        <v>1381</v>
      </c>
      <c r="O66" s="89" t="s">
        <v>1528</v>
      </c>
      <c r="P66" s="89">
        <f t="shared" si="0"/>
        <v>45052</v>
      </c>
      <c r="Q66" s="89" t="s">
        <v>1528</v>
      </c>
      <c r="R66" s="89"/>
      <c r="S66" s="121" t="e">
        <f t="shared" si="1"/>
        <v>#VALUE!</v>
      </c>
      <c r="T66" s="8">
        <v>12</v>
      </c>
      <c r="U66" s="8">
        <v>0</v>
      </c>
      <c r="Z66" s="78">
        <f t="shared" ca="1" si="2"/>
        <v>1196</v>
      </c>
      <c r="AA66" s="78" t="str">
        <f t="shared" si="3"/>
        <v>5-2023</v>
      </c>
      <c r="AC66" s="4" t="str">
        <f t="shared" si="4"/>
        <v>Empty</v>
      </c>
      <c r="AD66" s="4" t="e">
        <f t="shared" si="5"/>
        <v>#VALUE!</v>
      </c>
    </row>
    <row r="67" spans="1:30">
      <c r="A67" s="9" t="s">
        <v>1529</v>
      </c>
      <c r="B67" s="9" t="s">
        <v>956</v>
      </c>
      <c r="C67" s="9" t="s">
        <v>28</v>
      </c>
      <c r="D67" s="9" t="s">
        <v>10</v>
      </c>
      <c r="E67" s="9"/>
      <c r="F67" s="9" t="s">
        <v>1411</v>
      </c>
      <c r="G67" s="9" t="s">
        <v>1384</v>
      </c>
      <c r="H67" s="9">
        <v>85.91</v>
      </c>
      <c r="I67" s="9">
        <v>17.510000000000002</v>
      </c>
      <c r="J67" s="9">
        <v>0.93600000000000005</v>
      </c>
      <c r="K67" s="9">
        <v>2.1587000000000001</v>
      </c>
      <c r="L67" s="9" t="s">
        <v>1412</v>
      </c>
      <c r="M67" s="9">
        <v>837</v>
      </c>
      <c r="N67" s="9" t="s">
        <v>1396</v>
      </c>
      <c r="O67" s="90" t="s">
        <v>1328</v>
      </c>
      <c r="P67" s="89">
        <f t="shared" ref="P67:P130" si="6">DATE(RIGHT(O67,4),MID(O67,4,2),LEFT(O67,2))</f>
        <v>45044</v>
      </c>
      <c r="Q67" s="90" t="s">
        <v>1328</v>
      </c>
      <c r="R67" s="90" t="s">
        <v>1230</v>
      </c>
      <c r="S67" s="121">
        <f t="shared" ref="S67:S130" si="7">DATE(RIGHT(R67,4),MID(R67,4,2),LEFT(R67,2))</f>
        <v>45049</v>
      </c>
      <c r="T67" s="9">
        <v>60</v>
      </c>
      <c r="U67" s="9">
        <v>23.95</v>
      </c>
      <c r="Z67" s="78">
        <f t="shared" ref="Z67:AA130" ca="1" si="8">TODAY()-P67</f>
        <v>1204</v>
      </c>
      <c r="AA67" s="78" t="str">
        <f t="shared" ref="AA67:AA130" si="9">MONTH(P67)&amp;"-"&amp;YEAR(P67)</f>
        <v>4-2023</v>
      </c>
      <c r="AC67" s="4" t="str">
        <f t="shared" ref="AC67:AC130" si="10">IF(MONTH(P67)&gt;=10,"Q4","Empty")</f>
        <v>Empty</v>
      </c>
      <c r="AD67" s="4">
        <f t="shared" ref="AD67:AD130" si="11">NETWORKDAYS(P67,S67)</f>
        <v>4</v>
      </c>
    </row>
    <row r="68" spans="1:30" hidden="1">
      <c r="A68" s="8" t="s">
        <v>1530</v>
      </c>
      <c r="B68" s="8" t="s">
        <v>946</v>
      </c>
      <c r="C68" s="8" t="s">
        <v>28</v>
      </c>
      <c r="D68" s="8" t="s">
        <v>44</v>
      </c>
      <c r="E68" s="8"/>
      <c r="F68" s="8" t="s">
        <v>1380</v>
      </c>
      <c r="G68" s="8" t="s">
        <v>1375</v>
      </c>
      <c r="H68" s="8">
        <v>86.78</v>
      </c>
      <c r="I68" s="8">
        <v>17.850000000000001</v>
      </c>
      <c r="J68" s="8">
        <v>1.0470999999999999</v>
      </c>
      <c r="K68" s="8">
        <v>1.5552999999999999</v>
      </c>
      <c r="L68" s="8" t="s">
        <v>1412</v>
      </c>
      <c r="M68" s="8">
        <v>703</v>
      </c>
      <c r="N68" s="8" t="s">
        <v>1381</v>
      </c>
      <c r="O68" s="89" t="s">
        <v>1531</v>
      </c>
      <c r="P68" s="89">
        <f t="shared" si="6"/>
        <v>45427</v>
      </c>
      <c r="Q68" s="89" t="s">
        <v>1531</v>
      </c>
      <c r="R68" s="89"/>
      <c r="S68" s="121" t="e">
        <f t="shared" si="7"/>
        <v>#VALUE!</v>
      </c>
      <c r="T68" s="8">
        <v>120</v>
      </c>
      <c r="U68" s="8">
        <v>73.349999999999994</v>
      </c>
      <c r="Z68" s="78">
        <f t="shared" ca="1" si="8"/>
        <v>821</v>
      </c>
      <c r="AA68" s="78" t="str">
        <f t="shared" si="9"/>
        <v>5-2024</v>
      </c>
      <c r="AC68" s="4" t="str">
        <f t="shared" si="10"/>
        <v>Empty</v>
      </c>
      <c r="AD68" s="4" t="e">
        <f t="shared" si="11"/>
        <v>#VALUE!</v>
      </c>
    </row>
    <row r="69" spans="1:30" hidden="1">
      <c r="A69" s="9" t="s">
        <v>1532</v>
      </c>
      <c r="B69" s="9" t="s">
        <v>1022</v>
      </c>
      <c r="C69" s="9" t="s">
        <v>24</v>
      </c>
      <c r="D69" s="9" t="s">
        <v>23</v>
      </c>
      <c r="E69" s="9"/>
      <c r="F69" s="9" t="s">
        <v>1380</v>
      </c>
      <c r="G69" s="9" t="s">
        <v>1375</v>
      </c>
      <c r="H69" s="9">
        <v>42.67</v>
      </c>
      <c r="I69" s="9">
        <v>13.53</v>
      </c>
      <c r="J69" s="9">
        <v>0.42249999999999999</v>
      </c>
      <c r="K69" s="9">
        <v>3.8218000000000001</v>
      </c>
      <c r="L69" s="9" t="s">
        <v>1385</v>
      </c>
      <c r="M69" s="9">
        <v>855</v>
      </c>
      <c r="N69" s="9" t="s">
        <v>1381</v>
      </c>
      <c r="O69" s="90" t="s">
        <v>1533</v>
      </c>
      <c r="P69" s="89">
        <f t="shared" si="6"/>
        <v>44938</v>
      </c>
      <c r="Q69" s="90" t="s">
        <v>1533</v>
      </c>
      <c r="R69" s="90"/>
      <c r="S69" s="121" t="e">
        <f t="shared" si="7"/>
        <v>#VALUE!</v>
      </c>
      <c r="T69" s="9">
        <v>12</v>
      </c>
      <c r="U69" s="9">
        <v>0</v>
      </c>
      <c r="Z69" s="78">
        <f t="shared" ca="1" si="8"/>
        <v>1310</v>
      </c>
      <c r="AA69" s="78" t="str">
        <f t="shared" si="9"/>
        <v>1-2023</v>
      </c>
      <c r="AC69" s="4" t="str">
        <f t="shared" si="10"/>
        <v>Empty</v>
      </c>
      <c r="AD69" s="4" t="e">
        <f t="shared" si="11"/>
        <v>#VALUE!</v>
      </c>
    </row>
    <row r="70" spans="1:30" hidden="1">
      <c r="A70" s="8" t="s">
        <v>1534</v>
      </c>
      <c r="B70" s="8" t="s">
        <v>276</v>
      </c>
      <c r="C70" s="8" t="s">
        <v>7</v>
      </c>
      <c r="D70" s="8" t="s">
        <v>44</v>
      </c>
      <c r="E70" s="8"/>
      <c r="F70" s="8" t="s">
        <v>1389</v>
      </c>
      <c r="G70" s="8" t="s">
        <v>1390</v>
      </c>
      <c r="H70" s="8">
        <v>31.25</v>
      </c>
      <c r="I70" s="8">
        <v>8.7200000000000006</v>
      </c>
      <c r="J70" s="8">
        <v>0.27329999999999999</v>
      </c>
      <c r="K70" s="8">
        <v>0.98970000000000002</v>
      </c>
      <c r="L70" s="8" t="s">
        <v>1358</v>
      </c>
      <c r="M70" s="8">
        <v>832</v>
      </c>
      <c r="N70" s="8" t="s">
        <v>1381</v>
      </c>
      <c r="O70" s="89" t="s">
        <v>502</v>
      </c>
      <c r="P70" s="89">
        <f t="shared" si="6"/>
        <v>45402</v>
      </c>
      <c r="Q70" s="89" t="s">
        <v>502</v>
      </c>
      <c r="R70" s="89"/>
      <c r="S70" s="121" t="e">
        <f t="shared" si="7"/>
        <v>#VALUE!</v>
      </c>
      <c r="T70" s="8">
        <v>36</v>
      </c>
      <c r="U70" s="8">
        <v>24.18</v>
      </c>
      <c r="Z70" s="78">
        <f t="shared" ca="1" si="8"/>
        <v>846</v>
      </c>
      <c r="AA70" s="78" t="str">
        <f t="shared" si="9"/>
        <v>4-2024</v>
      </c>
      <c r="AC70" s="4" t="str">
        <f t="shared" si="10"/>
        <v>Empty</v>
      </c>
      <c r="AD70" s="4" t="e">
        <f t="shared" si="11"/>
        <v>#VALUE!</v>
      </c>
    </row>
    <row r="71" spans="1:30">
      <c r="A71" s="9" t="s">
        <v>1535</v>
      </c>
      <c r="B71" s="9" t="s">
        <v>1068</v>
      </c>
      <c r="C71" s="9" t="s">
        <v>16</v>
      </c>
      <c r="D71" s="9" t="s">
        <v>31</v>
      </c>
      <c r="E71" s="9"/>
      <c r="F71" s="9" t="s">
        <v>1389</v>
      </c>
      <c r="G71" s="9" t="s">
        <v>1390</v>
      </c>
      <c r="H71" s="9">
        <v>59.71</v>
      </c>
      <c r="I71" s="9">
        <v>10.6</v>
      </c>
      <c r="J71" s="9">
        <v>0.37409999999999999</v>
      </c>
      <c r="K71" s="9">
        <v>1.0099</v>
      </c>
      <c r="L71" s="9" t="s">
        <v>1395</v>
      </c>
      <c r="M71" s="9">
        <v>690</v>
      </c>
      <c r="N71" s="9" t="s">
        <v>1377</v>
      </c>
      <c r="O71" s="90" t="s">
        <v>1536</v>
      </c>
      <c r="P71" s="89">
        <f t="shared" si="6"/>
        <v>45334</v>
      </c>
      <c r="Q71" s="90" t="s">
        <v>1536</v>
      </c>
      <c r="R71" s="90" t="s">
        <v>1537</v>
      </c>
      <c r="S71" s="121">
        <f t="shared" si="7"/>
        <v>45348</v>
      </c>
      <c r="T71" s="9">
        <v>84</v>
      </c>
      <c r="U71" s="9">
        <v>50.85</v>
      </c>
      <c r="Z71" s="78">
        <f t="shared" ca="1" si="8"/>
        <v>914</v>
      </c>
      <c r="AA71" s="78" t="str">
        <f t="shared" si="9"/>
        <v>2-2024</v>
      </c>
      <c r="AC71" s="4" t="str">
        <f t="shared" si="10"/>
        <v>Empty</v>
      </c>
      <c r="AD71" s="4">
        <f t="shared" si="11"/>
        <v>11</v>
      </c>
    </row>
    <row r="72" spans="1:30">
      <c r="A72" s="8" t="s">
        <v>1538</v>
      </c>
      <c r="B72" s="8" t="s">
        <v>1294</v>
      </c>
      <c r="C72" s="8" t="s">
        <v>38</v>
      </c>
      <c r="D72" s="8" t="s">
        <v>23</v>
      </c>
      <c r="E72" s="8"/>
      <c r="F72" s="8" t="s">
        <v>1374</v>
      </c>
      <c r="G72" s="8" t="s">
        <v>1384</v>
      </c>
      <c r="H72" s="8">
        <v>90.78</v>
      </c>
      <c r="I72" s="8">
        <v>9.68</v>
      </c>
      <c r="J72" s="8">
        <v>1.4088000000000001</v>
      </c>
      <c r="K72" s="8">
        <v>2.9156</v>
      </c>
      <c r="L72" s="8" t="s">
        <v>1385</v>
      </c>
      <c r="M72" s="8">
        <v>755</v>
      </c>
      <c r="N72" s="8" t="s">
        <v>1403</v>
      </c>
      <c r="O72" s="89" t="s">
        <v>1539</v>
      </c>
      <c r="P72" s="89">
        <f t="shared" si="6"/>
        <v>45440</v>
      </c>
      <c r="Q72" s="89" t="s">
        <v>1539</v>
      </c>
      <c r="R72" s="89" t="s">
        <v>1540</v>
      </c>
      <c r="S72" s="121">
        <f t="shared" si="7"/>
        <v>45450</v>
      </c>
      <c r="T72" s="8">
        <v>36</v>
      </c>
      <c r="U72" s="8">
        <v>0</v>
      </c>
      <c r="Z72" s="78">
        <f t="shared" ca="1" si="8"/>
        <v>808</v>
      </c>
      <c r="AA72" s="78" t="str">
        <f t="shared" si="9"/>
        <v>5-2024</v>
      </c>
      <c r="AC72" s="4" t="str">
        <f t="shared" si="10"/>
        <v>Empty</v>
      </c>
      <c r="AD72" s="4">
        <f t="shared" si="11"/>
        <v>9</v>
      </c>
    </row>
    <row r="73" spans="1:30" hidden="1">
      <c r="A73" s="9" t="s">
        <v>1541</v>
      </c>
      <c r="B73" s="9" t="s">
        <v>602</v>
      </c>
      <c r="C73" s="9" t="s">
        <v>16</v>
      </c>
      <c r="D73" s="9" t="s">
        <v>23</v>
      </c>
      <c r="E73" s="9"/>
      <c r="F73" s="9" t="s">
        <v>1380</v>
      </c>
      <c r="G73" s="9" t="s">
        <v>1384</v>
      </c>
      <c r="H73" s="9">
        <v>72.14</v>
      </c>
      <c r="I73" s="9">
        <v>17.62</v>
      </c>
      <c r="J73" s="9">
        <v>0.85170000000000001</v>
      </c>
      <c r="K73" s="9">
        <v>1.1420999999999999</v>
      </c>
      <c r="L73" s="9" t="s">
        <v>1385</v>
      </c>
      <c r="M73" s="9">
        <v>580</v>
      </c>
      <c r="N73" s="9" t="s">
        <v>1386</v>
      </c>
      <c r="O73" s="90" t="s">
        <v>1542</v>
      </c>
      <c r="P73" s="89">
        <f t="shared" si="6"/>
        <v>44978</v>
      </c>
      <c r="Q73" s="90" t="s">
        <v>1542</v>
      </c>
      <c r="R73" s="90"/>
      <c r="S73" s="121" t="e">
        <f t="shared" si="7"/>
        <v>#VALUE!</v>
      </c>
      <c r="T73" s="9">
        <v>180</v>
      </c>
      <c r="U73" s="9">
        <v>0</v>
      </c>
      <c r="Z73" s="78">
        <f t="shared" ca="1" si="8"/>
        <v>1270</v>
      </c>
      <c r="AA73" s="78" t="str">
        <f t="shared" si="9"/>
        <v>2-2023</v>
      </c>
      <c r="AC73" s="4" t="str">
        <f t="shared" si="10"/>
        <v>Empty</v>
      </c>
      <c r="AD73" s="4" t="e">
        <f t="shared" si="11"/>
        <v>#VALUE!</v>
      </c>
    </row>
    <row r="74" spans="1:30" hidden="1">
      <c r="A74" s="8" t="s">
        <v>1543</v>
      </c>
      <c r="B74" s="8" t="s">
        <v>1121</v>
      </c>
      <c r="C74" s="8" t="s">
        <v>24</v>
      </c>
      <c r="D74" s="8" t="s">
        <v>31</v>
      </c>
      <c r="E74" s="8"/>
      <c r="F74" s="8" t="s">
        <v>1374</v>
      </c>
      <c r="G74" s="8" t="s">
        <v>1375</v>
      </c>
      <c r="H74" s="8">
        <v>38.83</v>
      </c>
      <c r="I74" s="8">
        <v>9.77</v>
      </c>
      <c r="J74" s="8">
        <v>0.31969999999999998</v>
      </c>
      <c r="K74" s="8">
        <v>0.8206</v>
      </c>
      <c r="L74" s="8" t="s">
        <v>1395</v>
      </c>
      <c r="M74" s="8">
        <v>764</v>
      </c>
      <c r="N74" s="8" t="s">
        <v>1386</v>
      </c>
      <c r="O74" s="89" t="s">
        <v>145</v>
      </c>
      <c r="P74" s="89">
        <f t="shared" si="6"/>
        <v>45398</v>
      </c>
      <c r="Q74" s="89" t="s">
        <v>145</v>
      </c>
      <c r="R74" s="89"/>
      <c r="S74" s="121" t="e">
        <f t="shared" si="7"/>
        <v>#VALUE!</v>
      </c>
      <c r="T74" s="8">
        <v>60</v>
      </c>
      <c r="U74" s="8">
        <v>30.04</v>
      </c>
      <c r="Z74" s="78">
        <f t="shared" ca="1" si="8"/>
        <v>850</v>
      </c>
      <c r="AA74" s="78" t="str">
        <f t="shared" si="9"/>
        <v>4-2024</v>
      </c>
      <c r="AC74" s="4" t="str">
        <f t="shared" si="10"/>
        <v>Empty</v>
      </c>
      <c r="AD74" s="4" t="e">
        <f t="shared" si="11"/>
        <v>#VALUE!</v>
      </c>
    </row>
    <row r="75" spans="1:30" hidden="1">
      <c r="A75" s="9" t="s">
        <v>1544</v>
      </c>
      <c r="B75" s="9" t="s">
        <v>420</v>
      </c>
      <c r="C75" s="9" t="s">
        <v>41</v>
      </c>
      <c r="D75" s="9" t="s">
        <v>44</v>
      </c>
      <c r="E75" s="9"/>
      <c r="F75" s="9" t="s">
        <v>1389</v>
      </c>
      <c r="G75" s="9" t="s">
        <v>1375</v>
      </c>
      <c r="H75" s="9">
        <v>58.71</v>
      </c>
      <c r="I75" s="9">
        <v>8.44</v>
      </c>
      <c r="J75" s="9">
        <v>0.70650000000000002</v>
      </c>
      <c r="K75" s="9">
        <v>0.92800000000000005</v>
      </c>
      <c r="L75" s="9" t="s">
        <v>1376</v>
      </c>
      <c r="M75" s="9">
        <v>602</v>
      </c>
      <c r="N75" s="9" t="s">
        <v>1381</v>
      </c>
      <c r="O75" s="90" t="s">
        <v>1545</v>
      </c>
      <c r="P75" s="89">
        <f t="shared" si="6"/>
        <v>44996</v>
      </c>
      <c r="Q75" s="90" t="s">
        <v>1545</v>
      </c>
      <c r="R75" s="90"/>
      <c r="S75" s="121" t="e">
        <f t="shared" si="7"/>
        <v>#VALUE!</v>
      </c>
      <c r="T75" s="9">
        <v>84</v>
      </c>
      <c r="U75" s="9">
        <v>41.47</v>
      </c>
      <c r="Z75" s="78">
        <f t="shared" ca="1" si="8"/>
        <v>1252</v>
      </c>
      <c r="AA75" s="78" t="str">
        <f t="shared" si="9"/>
        <v>3-2023</v>
      </c>
      <c r="AC75" s="4" t="str">
        <f t="shared" si="10"/>
        <v>Empty</v>
      </c>
      <c r="AD75" s="4" t="e">
        <f t="shared" si="11"/>
        <v>#VALUE!</v>
      </c>
    </row>
    <row r="76" spans="1:30" hidden="1">
      <c r="A76" s="8" t="s">
        <v>1546</v>
      </c>
      <c r="B76" s="8" t="s">
        <v>450</v>
      </c>
      <c r="C76" s="8" t="s">
        <v>12</v>
      </c>
      <c r="D76" s="8" t="s">
        <v>10</v>
      </c>
      <c r="E76" s="8"/>
      <c r="F76" s="8" t="s">
        <v>1411</v>
      </c>
      <c r="G76" s="8" t="s">
        <v>1384</v>
      </c>
      <c r="H76" s="8">
        <v>6.16</v>
      </c>
      <c r="I76" s="8">
        <v>12.68</v>
      </c>
      <c r="J76" s="8">
        <v>6.3500000000000001E-2</v>
      </c>
      <c r="K76" s="8">
        <v>0.54930000000000001</v>
      </c>
      <c r="L76" s="8" t="s">
        <v>1385</v>
      </c>
      <c r="M76" s="8">
        <v>642</v>
      </c>
      <c r="N76" s="8" t="s">
        <v>1426</v>
      </c>
      <c r="O76" s="89" t="s">
        <v>945</v>
      </c>
      <c r="P76" s="89">
        <f t="shared" si="6"/>
        <v>45595</v>
      </c>
      <c r="Q76" s="89" t="s">
        <v>945</v>
      </c>
      <c r="R76" s="89"/>
      <c r="S76" s="121" t="e">
        <f t="shared" si="7"/>
        <v>#VALUE!</v>
      </c>
      <c r="T76" s="8">
        <v>12</v>
      </c>
      <c r="U76" s="8">
        <v>0</v>
      </c>
      <c r="Z76" s="78">
        <f t="shared" ca="1" si="8"/>
        <v>653</v>
      </c>
      <c r="AA76" s="78" t="str">
        <f t="shared" si="9"/>
        <v>10-2024</v>
      </c>
      <c r="AC76" s="4" t="str">
        <f t="shared" si="10"/>
        <v>Q4</v>
      </c>
      <c r="AD76" s="4" t="e">
        <f t="shared" si="11"/>
        <v>#VALUE!</v>
      </c>
    </row>
    <row r="77" spans="1:30">
      <c r="A77" s="9" t="s">
        <v>1547</v>
      </c>
      <c r="B77" s="9" t="s">
        <v>638</v>
      </c>
      <c r="C77" s="9" t="s">
        <v>28</v>
      </c>
      <c r="D77" s="9" t="s">
        <v>1360</v>
      </c>
      <c r="E77" s="9"/>
      <c r="F77" s="9" t="s">
        <v>1411</v>
      </c>
      <c r="G77" s="9" t="s">
        <v>1384</v>
      </c>
      <c r="H77" s="9">
        <v>58.47</v>
      </c>
      <c r="I77" s="9">
        <v>13.04</v>
      </c>
      <c r="J77" s="9">
        <v>1.1083000000000001</v>
      </c>
      <c r="K77" s="9">
        <v>0.74129999999999996</v>
      </c>
      <c r="L77" s="9" t="s">
        <v>1395</v>
      </c>
      <c r="M77" s="9">
        <v>604</v>
      </c>
      <c r="N77" s="9" t="s">
        <v>1396</v>
      </c>
      <c r="O77" s="90" t="s">
        <v>1548</v>
      </c>
      <c r="P77" s="89">
        <f t="shared" si="6"/>
        <v>45211</v>
      </c>
      <c r="Q77" s="90" t="s">
        <v>1548</v>
      </c>
      <c r="R77" s="90" t="s">
        <v>1050</v>
      </c>
      <c r="S77" s="121">
        <f t="shared" si="7"/>
        <v>45223</v>
      </c>
      <c r="T77" s="9">
        <v>180</v>
      </c>
      <c r="U77" s="9">
        <v>32.21</v>
      </c>
      <c r="Z77" s="78">
        <f t="shared" ca="1" si="8"/>
        <v>1037</v>
      </c>
      <c r="AA77" s="78" t="str">
        <f t="shared" si="9"/>
        <v>10-2023</v>
      </c>
      <c r="AC77" s="4" t="str">
        <f t="shared" si="10"/>
        <v>Q4</v>
      </c>
      <c r="AD77" s="4">
        <f t="shared" si="11"/>
        <v>9</v>
      </c>
    </row>
    <row r="78" spans="1:30" hidden="1">
      <c r="A78" s="8" t="s">
        <v>1549</v>
      </c>
      <c r="B78" s="8" t="s">
        <v>139</v>
      </c>
      <c r="C78" s="8" t="s">
        <v>16</v>
      </c>
      <c r="D78" s="8" t="s">
        <v>44</v>
      </c>
      <c r="E78" s="8"/>
      <c r="F78" s="8" t="s">
        <v>1408</v>
      </c>
      <c r="G78" s="8" t="s">
        <v>1390</v>
      </c>
      <c r="H78" s="8">
        <v>36.700000000000003</v>
      </c>
      <c r="I78" s="8">
        <v>17.43</v>
      </c>
      <c r="J78" s="8">
        <v>0.32840000000000003</v>
      </c>
      <c r="K78" s="8">
        <v>0.92059999999999997</v>
      </c>
      <c r="L78" s="8" t="s">
        <v>1358</v>
      </c>
      <c r="M78" s="8">
        <v>678</v>
      </c>
      <c r="N78" s="8" t="s">
        <v>1426</v>
      </c>
      <c r="O78" s="89" t="s">
        <v>1550</v>
      </c>
      <c r="P78" s="89">
        <f t="shared" si="6"/>
        <v>45454</v>
      </c>
      <c r="Q78" s="89" t="s">
        <v>1550</v>
      </c>
      <c r="R78" s="89"/>
      <c r="S78" s="121" t="e">
        <f t="shared" si="7"/>
        <v>#VALUE!</v>
      </c>
      <c r="T78" s="8">
        <v>60</v>
      </c>
      <c r="U78" s="8">
        <v>31.52</v>
      </c>
      <c r="Z78" s="78">
        <f t="shared" ca="1" si="8"/>
        <v>794</v>
      </c>
      <c r="AA78" s="78" t="str">
        <f t="shared" si="9"/>
        <v>6-2024</v>
      </c>
      <c r="AC78" s="4" t="str">
        <f t="shared" si="10"/>
        <v>Empty</v>
      </c>
      <c r="AD78" s="4" t="e">
        <f t="shared" si="11"/>
        <v>#VALUE!</v>
      </c>
    </row>
    <row r="79" spans="1:30" hidden="1">
      <c r="A79" s="9" t="s">
        <v>1551</v>
      </c>
      <c r="B79" s="9" t="s">
        <v>1100</v>
      </c>
      <c r="C79" s="9" t="s">
        <v>16</v>
      </c>
      <c r="D79" s="9" t="s">
        <v>23</v>
      </c>
      <c r="E79" s="9"/>
      <c r="F79" s="9" t="s">
        <v>1374</v>
      </c>
      <c r="G79" s="9" t="s">
        <v>1390</v>
      </c>
      <c r="H79" s="9">
        <v>80.02</v>
      </c>
      <c r="I79" s="9">
        <v>9.1300000000000008</v>
      </c>
      <c r="J79" s="9">
        <v>0.67600000000000005</v>
      </c>
      <c r="K79" s="9">
        <v>7.0026999999999999</v>
      </c>
      <c r="L79" s="9" t="s">
        <v>1376</v>
      </c>
      <c r="M79" s="9">
        <v>794</v>
      </c>
      <c r="N79" s="9" t="s">
        <v>1426</v>
      </c>
      <c r="O79" s="90" t="s">
        <v>1552</v>
      </c>
      <c r="P79" s="89">
        <f t="shared" si="6"/>
        <v>44896</v>
      </c>
      <c r="Q79" s="90" t="s">
        <v>1552</v>
      </c>
      <c r="R79" s="90"/>
      <c r="S79" s="121" t="e">
        <f t="shared" si="7"/>
        <v>#VALUE!</v>
      </c>
      <c r="T79" s="9">
        <v>12</v>
      </c>
      <c r="U79" s="9">
        <v>56.02</v>
      </c>
      <c r="Z79" s="78">
        <f t="shared" ca="1" si="8"/>
        <v>1352</v>
      </c>
      <c r="AA79" s="78" t="str">
        <f t="shared" si="9"/>
        <v>12-2022</v>
      </c>
      <c r="AC79" s="4" t="str">
        <f t="shared" si="10"/>
        <v>Q4</v>
      </c>
      <c r="AD79" s="4" t="e">
        <f t="shared" si="11"/>
        <v>#VALUE!</v>
      </c>
    </row>
    <row r="80" spans="1:30" hidden="1">
      <c r="A80" s="8" t="s">
        <v>1553</v>
      </c>
      <c r="B80" s="8" t="s">
        <v>1296</v>
      </c>
      <c r="C80" s="8" t="s">
        <v>35</v>
      </c>
      <c r="D80" s="8" t="s">
        <v>10</v>
      </c>
      <c r="E80" s="8"/>
      <c r="F80" s="8" t="s">
        <v>1400</v>
      </c>
      <c r="G80" s="8" t="s">
        <v>1375</v>
      </c>
      <c r="H80" s="8">
        <v>98.89</v>
      </c>
      <c r="I80" s="8">
        <v>12.54</v>
      </c>
      <c r="J80" s="8">
        <v>0.6613</v>
      </c>
      <c r="K80" s="8">
        <v>3.3100999999999998</v>
      </c>
      <c r="L80" s="8" t="s">
        <v>1385</v>
      </c>
      <c r="M80" s="8">
        <v>577</v>
      </c>
      <c r="N80" s="8" t="s">
        <v>1426</v>
      </c>
      <c r="O80" s="89" t="s">
        <v>1554</v>
      </c>
      <c r="P80" s="89">
        <f t="shared" si="6"/>
        <v>44753</v>
      </c>
      <c r="Q80" s="89" t="s">
        <v>1554</v>
      </c>
      <c r="R80" s="89"/>
      <c r="S80" s="121" t="e">
        <f t="shared" si="7"/>
        <v>#VALUE!</v>
      </c>
      <c r="T80" s="8">
        <v>36</v>
      </c>
      <c r="U80" s="8">
        <v>0</v>
      </c>
      <c r="Z80" s="78">
        <f t="shared" ca="1" si="8"/>
        <v>1495</v>
      </c>
      <c r="AA80" s="78" t="str">
        <f t="shared" si="9"/>
        <v>7-2022</v>
      </c>
      <c r="AC80" s="4" t="str">
        <f t="shared" si="10"/>
        <v>Empty</v>
      </c>
      <c r="AD80" s="4" t="e">
        <f t="shared" si="11"/>
        <v>#VALUE!</v>
      </c>
    </row>
    <row r="81" spans="1:30" hidden="1">
      <c r="A81" s="9" t="s">
        <v>1555</v>
      </c>
      <c r="B81" s="9" t="s">
        <v>1190</v>
      </c>
      <c r="C81" s="9" t="s">
        <v>16</v>
      </c>
      <c r="D81" s="9" t="s">
        <v>23</v>
      </c>
      <c r="E81" s="9"/>
      <c r="F81" s="9" t="s">
        <v>1408</v>
      </c>
      <c r="G81" s="9" t="s">
        <v>1390</v>
      </c>
      <c r="H81" s="9">
        <v>89.2</v>
      </c>
      <c r="I81" s="9">
        <v>13.92</v>
      </c>
      <c r="J81" s="9">
        <v>1.746</v>
      </c>
      <c r="K81" s="9">
        <v>1.1040000000000001</v>
      </c>
      <c r="L81" s="9" t="s">
        <v>1358</v>
      </c>
      <c r="M81" s="9">
        <v>600</v>
      </c>
      <c r="N81" s="9" t="s">
        <v>1386</v>
      </c>
      <c r="O81" s="90" t="s">
        <v>1556</v>
      </c>
      <c r="P81" s="89">
        <f t="shared" si="6"/>
        <v>45414</v>
      </c>
      <c r="Q81" s="90" t="s">
        <v>1556</v>
      </c>
      <c r="R81" s="90"/>
      <c r="S81" s="121" t="e">
        <f t="shared" si="7"/>
        <v>#VALUE!</v>
      </c>
      <c r="T81" s="9">
        <v>240</v>
      </c>
      <c r="U81" s="9">
        <v>78.709999999999994</v>
      </c>
      <c r="Z81" s="78">
        <f t="shared" ca="1" si="8"/>
        <v>834</v>
      </c>
      <c r="AA81" s="78" t="str">
        <f t="shared" si="9"/>
        <v>5-2024</v>
      </c>
      <c r="AC81" s="4" t="str">
        <f t="shared" si="10"/>
        <v>Empty</v>
      </c>
      <c r="AD81" s="4" t="e">
        <f t="shared" si="11"/>
        <v>#VALUE!</v>
      </c>
    </row>
    <row r="82" spans="1:30" hidden="1">
      <c r="A82" s="8" t="s">
        <v>1557</v>
      </c>
      <c r="B82" s="8" t="s">
        <v>217</v>
      </c>
      <c r="C82" s="8" t="s">
        <v>28</v>
      </c>
      <c r="D82" s="8" t="s">
        <v>10</v>
      </c>
      <c r="E82" s="8"/>
      <c r="F82" s="8" t="s">
        <v>1408</v>
      </c>
      <c r="G82" s="8" t="s">
        <v>1390</v>
      </c>
      <c r="H82" s="8">
        <v>98.15</v>
      </c>
      <c r="I82" s="8">
        <v>11.61</v>
      </c>
      <c r="J82" s="8">
        <v>1.8587</v>
      </c>
      <c r="K82" s="8">
        <v>4.6024000000000003</v>
      </c>
      <c r="L82" s="8" t="s">
        <v>1412</v>
      </c>
      <c r="M82" s="8">
        <v>800</v>
      </c>
      <c r="N82" s="8" t="s">
        <v>1386</v>
      </c>
      <c r="O82" s="89" t="s">
        <v>1558</v>
      </c>
      <c r="P82" s="89">
        <f t="shared" si="6"/>
        <v>44621</v>
      </c>
      <c r="Q82" s="89" t="s">
        <v>1558</v>
      </c>
      <c r="R82" s="89"/>
      <c r="S82" s="121" t="e">
        <f t="shared" si="7"/>
        <v>#VALUE!</v>
      </c>
      <c r="T82" s="8">
        <v>24</v>
      </c>
      <c r="U82" s="8">
        <v>16.579999999999998</v>
      </c>
      <c r="Z82" s="78">
        <f t="shared" ca="1" si="8"/>
        <v>1627</v>
      </c>
      <c r="AA82" s="78" t="str">
        <f t="shared" si="9"/>
        <v>3-2022</v>
      </c>
      <c r="AC82" s="4" t="str">
        <f t="shared" si="10"/>
        <v>Empty</v>
      </c>
      <c r="AD82" s="4" t="e">
        <f t="shared" si="11"/>
        <v>#VALUE!</v>
      </c>
    </row>
    <row r="83" spans="1:30">
      <c r="A83" s="9" t="s">
        <v>1559</v>
      </c>
      <c r="B83" s="9" t="s">
        <v>716</v>
      </c>
      <c r="C83" s="9" t="s">
        <v>24</v>
      </c>
      <c r="D83" s="9" t="s">
        <v>23</v>
      </c>
      <c r="E83" s="9"/>
      <c r="F83" s="9" t="s">
        <v>1374</v>
      </c>
      <c r="G83" s="9" t="s">
        <v>1384</v>
      </c>
      <c r="H83" s="9">
        <v>33.61</v>
      </c>
      <c r="I83" s="9">
        <v>14.35</v>
      </c>
      <c r="J83" s="9">
        <v>0.39650000000000002</v>
      </c>
      <c r="K83" s="9">
        <v>1.1544000000000001</v>
      </c>
      <c r="L83" s="9" t="s">
        <v>1395</v>
      </c>
      <c r="M83" s="9">
        <v>659</v>
      </c>
      <c r="N83" s="9" t="s">
        <v>1396</v>
      </c>
      <c r="O83" s="90" t="s">
        <v>1560</v>
      </c>
      <c r="P83" s="89">
        <f t="shared" si="6"/>
        <v>45141</v>
      </c>
      <c r="Q83" s="90" t="s">
        <v>1560</v>
      </c>
      <c r="R83" s="90" t="s">
        <v>1561</v>
      </c>
      <c r="S83" s="121">
        <f t="shared" si="7"/>
        <v>45147</v>
      </c>
      <c r="T83" s="9">
        <v>36</v>
      </c>
      <c r="U83" s="9">
        <v>26.16</v>
      </c>
      <c r="Z83" s="78">
        <f t="shared" ca="1" si="8"/>
        <v>1107</v>
      </c>
      <c r="AA83" s="78" t="str">
        <f t="shared" si="9"/>
        <v>8-2023</v>
      </c>
      <c r="AC83" s="4" t="str">
        <f t="shared" si="10"/>
        <v>Empty</v>
      </c>
      <c r="AD83" s="4">
        <f t="shared" si="11"/>
        <v>5</v>
      </c>
    </row>
    <row r="84" spans="1:30">
      <c r="A84" s="8" t="s">
        <v>1562</v>
      </c>
      <c r="B84" s="8" t="s">
        <v>909</v>
      </c>
      <c r="C84" s="8" t="s">
        <v>32</v>
      </c>
      <c r="D84" s="8" t="s">
        <v>10</v>
      </c>
      <c r="E84" s="8"/>
      <c r="F84" s="8" t="s">
        <v>1400</v>
      </c>
      <c r="G84" s="8" t="s">
        <v>1375</v>
      </c>
      <c r="H84" s="8">
        <v>18.62</v>
      </c>
      <c r="I84" s="8">
        <v>17.02</v>
      </c>
      <c r="J84" s="8">
        <v>0.11799999999999999</v>
      </c>
      <c r="K84" s="8">
        <v>0.53749999999999998</v>
      </c>
      <c r="L84" s="8" t="s">
        <v>1395</v>
      </c>
      <c r="M84" s="8">
        <v>698</v>
      </c>
      <c r="N84" s="8" t="s">
        <v>1377</v>
      </c>
      <c r="O84" s="89" t="s">
        <v>1563</v>
      </c>
      <c r="P84" s="89">
        <f t="shared" si="6"/>
        <v>45386</v>
      </c>
      <c r="Q84" s="89" t="s">
        <v>1563</v>
      </c>
      <c r="R84" s="89" t="s">
        <v>1055</v>
      </c>
      <c r="S84" s="121">
        <f t="shared" si="7"/>
        <v>45391</v>
      </c>
      <c r="T84" s="8">
        <v>48</v>
      </c>
      <c r="U84" s="8">
        <v>12.1</v>
      </c>
      <c r="Z84" s="78">
        <f t="shared" ca="1" si="8"/>
        <v>862</v>
      </c>
      <c r="AA84" s="78" t="str">
        <f t="shared" si="9"/>
        <v>4-2024</v>
      </c>
      <c r="AC84" s="4" t="str">
        <f t="shared" si="10"/>
        <v>Empty</v>
      </c>
      <c r="AD84" s="4">
        <f t="shared" si="11"/>
        <v>4</v>
      </c>
    </row>
    <row r="85" spans="1:30" hidden="1">
      <c r="A85" s="9" t="s">
        <v>1564</v>
      </c>
      <c r="B85" s="9" t="s">
        <v>509</v>
      </c>
      <c r="C85" s="9" t="s">
        <v>35</v>
      </c>
      <c r="D85" s="9" t="s">
        <v>44</v>
      </c>
      <c r="E85" s="9"/>
      <c r="F85" s="9" t="s">
        <v>1374</v>
      </c>
      <c r="G85" s="9" t="s">
        <v>1375</v>
      </c>
      <c r="H85" s="9">
        <v>90.47</v>
      </c>
      <c r="I85" s="9">
        <v>11.45</v>
      </c>
      <c r="J85" s="9">
        <v>0.58279999999999998</v>
      </c>
      <c r="K85" s="9">
        <v>1.5706</v>
      </c>
      <c r="L85" s="9" t="s">
        <v>1358</v>
      </c>
      <c r="M85" s="9">
        <v>865</v>
      </c>
      <c r="N85" s="9" t="s">
        <v>1386</v>
      </c>
      <c r="O85" s="90" t="s">
        <v>1565</v>
      </c>
      <c r="P85" s="89">
        <f t="shared" si="6"/>
        <v>45564</v>
      </c>
      <c r="Q85" s="90" t="s">
        <v>1565</v>
      </c>
      <c r="R85" s="90"/>
      <c r="S85" s="121" t="e">
        <f t="shared" si="7"/>
        <v>#VALUE!</v>
      </c>
      <c r="T85" s="9">
        <v>84</v>
      </c>
      <c r="U85" s="9">
        <v>43.3</v>
      </c>
      <c r="Z85" s="78">
        <f t="shared" ca="1" si="8"/>
        <v>684</v>
      </c>
      <c r="AA85" s="78" t="str">
        <f t="shared" si="9"/>
        <v>9-2024</v>
      </c>
      <c r="AC85" s="4" t="str">
        <f t="shared" si="10"/>
        <v>Empty</v>
      </c>
      <c r="AD85" s="4" t="e">
        <f t="shared" si="11"/>
        <v>#VALUE!</v>
      </c>
    </row>
    <row r="86" spans="1:30" hidden="1">
      <c r="A86" s="8" t="s">
        <v>1566</v>
      </c>
      <c r="B86" s="8" t="s">
        <v>907</v>
      </c>
      <c r="C86" s="8" t="s">
        <v>32</v>
      </c>
      <c r="D86" s="8" t="s">
        <v>10</v>
      </c>
      <c r="E86" s="8"/>
      <c r="F86" s="8" t="s">
        <v>1400</v>
      </c>
      <c r="G86" s="8" t="s">
        <v>1375</v>
      </c>
      <c r="H86" s="8">
        <v>61.77</v>
      </c>
      <c r="I86" s="8">
        <v>12.19</v>
      </c>
      <c r="J86" s="8">
        <v>0.3463</v>
      </c>
      <c r="K86" s="8">
        <v>1.0967</v>
      </c>
      <c r="L86" s="8" t="s">
        <v>1376</v>
      </c>
      <c r="M86" s="8">
        <v>596</v>
      </c>
      <c r="N86" s="8" t="s">
        <v>1381</v>
      </c>
      <c r="O86" s="89" t="s">
        <v>1567</v>
      </c>
      <c r="P86" s="89">
        <f t="shared" si="6"/>
        <v>45021</v>
      </c>
      <c r="Q86" s="89" t="s">
        <v>1567</v>
      </c>
      <c r="R86" s="89"/>
      <c r="S86" s="121" t="e">
        <f t="shared" si="7"/>
        <v>#VALUE!</v>
      </c>
      <c r="T86" s="8">
        <v>84</v>
      </c>
      <c r="U86" s="8">
        <v>40.18</v>
      </c>
      <c r="Z86" s="78">
        <f t="shared" ca="1" si="8"/>
        <v>1227</v>
      </c>
      <c r="AA86" s="78" t="str">
        <f t="shared" si="9"/>
        <v>4-2023</v>
      </c>
      <c r="AC86" s="4" t="str">
        <f t="shared" si="10"/>
        <v>Empty</v>
      </c>
      <c r="AD86" s="4" t="e">
        <f t="shared" si="11"/>
        <v>#VALUE!</v>
      </c>
    </row>
    <row r="87" spans="1:30" hidden="1">
      <c r="A87" s="9" t="s">
        <v>1568</v>
      </c>
      <c r="B87" s="9" t="s">
        <v>811</v>
      </c>
      <c r="C87" s="9" t="s">
        <v>38</v>
      </c>
      <c r="D87" s="9" t="s">
        <v>10</v>
      </c>
      <c r="E87" s="9"/>
      <c r="F87" s="9" t="s">
        <v>1408</v>
      </c>
      <c r="G87" s="9" t="s">
        <v>1375</v>
      </c>
      <c r="H87" s="9">
        <v>44.3</v>
      </c>
      <c r="I87" s="9">
        <v>12.75</v>
      </c>
      <c r="J87" s="9">
        <v>0.32019999999999998</v>
      </c>
      <c r="K87" s="9">
        <v>1.4873000000000001</v>
      </c>
      <c r="L87" s="9" t="s">
        <v>1412</v>
      </c>
      <c r="M87" s="9">
        <v>845</v>
      </c>
      <c r="N87" s="9" t="s">
        <v>1386</v>
      </c>
      <c r="O87" s="90" t="s">
        <v>1475</v>
      </c>
      <c r="P87" s="89">
        <f t="shared" si="6"/>
        <v>45633</v>
      </c>
      <c r="Q87" s="90" t="s">
        <v>1475</v>
      </c>
      <c r="R87" s="90"/>
      <c r="S87" s="121" t="e">
        <f t="shared" si="7"/>
        <v>#VALUE!</v>
      </c>
      <c r="T87" s="9">
        <v>36</v>
      </c>
      <c r="U87" s="9">
        <v>20.54</v>
      </c>
      <c r="Z87" s="78">
        <f t="shared" ca="1" si="8"/>
        <v>615</v>
      </c>
      <c r="AA87" s="78" t="str">
        <f t="shared" si="9"/>
        <v>12-2024</v>
      </c>
      <c r="AC87" s="4" t="str">
        <f t="shared" si="10"/>
        <v>Q4</v>
      </c>
      <c r="AD87" s="4" t="e">
        <f t="shared" si="11"/>
        <v>#VALUE!</v>
      </c>
    </row>
    <row r="88" spans="1:30" hidden="1">
      <c r="A88" s="8" t="s">
        <v>1569</v>
      </c>
      <c r="B88" s="8" t="s">
        <v>1288</v>
      </c>
      <c r="C88" s="8" t="s">
        <v>7</v>
      </c>
      <c r="D88" s="8" t="s">
        <v>23</v>
      </c>
      <c r="E88" s="8"/>
      <c r="F88" s="8" t="s">
        <v>1380</v>
      </c>
      <c r="G88" s="8" t="s">
        <v>1390</v>
      </c>
      <c r="H88" s="8"/>
      <c r="I88" s="8">
        <v>14.77</v>
      </c>
      <c r="J88" s="8">
        <v>0.58260000000000001</v>
      </c>
      <c r="K88" s="8">
        <v>1.0194000000000001</v>
      </c>
      <c r="L88" s="8" t="s">
        <v>1412</v>
      </c>
      <c r="M88" s="8">
        <v>724</v>
      </c>
      <c r="N88" s="8" t="s">
        <v>1426</v>
      </c>
      <c r="O88" s="89" t="s">
        <v>1570</v>
      </c>
      <c r="P88" s="89">
        <f t="shared" si="6"/>
        <v>44729</v>
      </c>
      <c r="Q88" s="89" t="s">
        <v>1570</v>
      </c>
      <c r="R88" s="89"/>
      <c r="S88" s="121" t="e">
        <f t="shared" si="7"/>
        <v>#VALUE!</v>
      </c>
      <c r="T88" s="8">
        <v>60</v>
      </c>
      <c r="U88" s="8">
        <v>32.450000000000003</v>
      </c>
      <c r="Z88" s="78">
        <f t="shared" ca="1" si="8"/>
        <v>1519</v>
      </c>
      <c r="AA88" s="78" t="str">
        <f t="shared" si="9"/>
        <v>6-2022</v>
      </c>
      <c r="AC88" s="4" t="str">
        <f t="shared" si="10"/>
        <v>Empty</v>
      </c>
      <c r="AD88" s="4" t="e">
        <f t="shared" si="11"/>
        <v>#VALUE!</v>
      </c>
    </row>
    <row r="89" spans="1:30">
      <c r="A89" s="9" t="s">
        <v>1571</v>
      </c>
      <c r="B89" s="9" t="s">
        <v>725</v>
      </c>
      <c r="C89" s="9" t="s">
        <v>16</v>
      </c>
      <c r="D89" s="9" t="s">
        <v>1360</v>
      </c>
      <c r="E89" s="9"/>
      <c r="F89" s="9" t="s">
        <v>1400</v>
      </c>
      <c r="G89" s="9" t="s">
        <v>1384</v>
      </c>
      <c r="H89" s="9">
        <v>9.25</v>
      </c>
      <c r="I89" s="9">
        <v>10.77</v>
      </c>
      <c r="J89" s="9">
        <v>0.12770000000000001</v>
      </c>
      <c r="K89" s="9">
        <v>0.1038</v>
      </c>
      <c r="L89" s="9" t="s">
        <v>1376</v>
      </c>
      <c r="M89" s="9">
        <v>841</v>
      </c>
      <c r="N89" s="9" t="s">
        <v>1403</v>
      </c>
      <c r="O89" s="90" t="s">
        <v>1572</v>
      </c>
      <c r="P89" s="89">
        <f t="shared" si="6"/>
        <v>45104</v>
      </c>
      <c r="Q89" s="90" t="s">
        <v>1572</v>
      </c>
      <c r="R89" s="90" t="s">
        <v>601</v>
      </c>
      <c r="S89" s="121">
        <f t="shared" si="7"/>
        <v>45110</v>
      </c>
      <c r="T89" s="9">
        <v>180</v>
      </c>
      <c r="U89" s="9">
        <v>8.5299999999999994</v>
      </c>
      <c r="Z89" s="78">
        <f t="shared" ca="1" si="8"/>
        <v>1144</v>
      </c>
      <c r="AA89" s="78" t="str">
        <f t="shared" si="9"/>
        <v>6-2023</v>
      </c>
      <c r="AC89" s="4" t="str">
        <f t="shared" si="10"/>
        <v>Empty</v>
      </c>
      <c r="AD89" s="4">
        <f t="shared" si="11"/>
        <v>5</v>
      </c>
    </row>
    <row r="90" spans="1:30">
      <c r="A90" s="8" t="s">
        <v>1573</v>
      </c>
      <c r="B90" s="8" t="s">
        <v>347</v>
      </c>
      <c r="C90" s="8" t="s">
        <v>12</v>
      </c>
      <c r="D90" s="8" t="s">
        <v>23</v>
      </c>
      <c r="E90" s="8"/>
      <c r="F90" s="8" t="s">
        <v>1408</v>
      </c>
      <c r="G90" s="8" t="s">
        <v>1390</v>
      </c>
      <c r="H90" s="8">
        <v>11.53</v>
      </c>
      <c r="I90" s="8">
        <v>7.56</v>
      </c>
      <c r="J90" s="8">
        <v>7.7799999999999994E-2</v>
      </c>
      <c r="K90" s="8">
        <v>0.35899999999999999</v>
      </c>
      <c r="L90" s="8" t="s">
        <v>1376</v>
      </c>
      <c r="M90" s="8">
        <v>859</v>
      </c>
      <c r="N90" s="8" t="s">
        <v>1377</v>
      </c>
      <c r="O90" s="89" t="s">
        <v>1055</v>
      </c>
      <c r="P90" s="89">
        <f t="shared" si="6"/>
        <v>45391</v>
      </c>
      <c r="Q90" s="89" t="s">
        <v>1055</v>
      </c>
      <c r="R90" s="89" t="s">
        <v>839</v>
      </c>
      <c r="S90" s="121">
        <f t="shared" si="7"/>
        <v>45405</v>
      </c>
      <c r="T90" s="8">
        <v>36</v>
      </c>
      <c r="U90" s="8">
        <v>7.6</v>
      </c>
      <c r="Z90" s="78">
        <f t="shared" ca="1" si="8"/>
        <v>857</v>
      </c>
      <c r="AA90" s="78" t="str">
        <f t="shared" si="9"/>
        <v>4-2024</v>
      </c>
      <c r="AC90" s="4" t="str">
        <f t="shared" si="10"/>
        <v>Empty</v>
      </c>
      <c r="AD90" s="4">
        <f t="shared" si="11"/>
        <v>11</v>
      </c>
    </row>
    <row r="91" spans="1:30">
      <c r="A91" s="9" t="s">
        <v>1574</v>
      </c>
      <c r="B91" s="9" t="s">
        <v>516</v>
      </c>
      <c r="C91" s="9" t="s">
        <v>41</v>
      </c>
      <c r="D91" s="9" t="s">
        <v>23</v>
      </c>
      <c r="E91" s="9"/>
      <c r="F91" s="9" t="s">
        <v>1408</v>
      </c>
      <c r="G91" s="9" t="s">
        <v>1390</v>
      </c>
      <c r="H91" s="9">
        <v>67.709999999999994</v>
      </c>
      <c r="I91" s="9">
        <v>11.84</v>
      </c>
      <c r="J91" s="9">
        <v>0.64590000000000003</v>
      </c>
      <c r="K91" s="9">
        <v>2.2437999999999998</v>
      </c>
      <c r="L91" s="9" t="s">
        <v>1395</v>
      </c>
      <c r="M91" s="9">
        <v>775</v>
      </c>
      <c r="N91" s="9" t="s">
        <v>1396</v>
      </c>
      <c r="O91" s="90" t="s">
        <v>1575</v>
      </c>
      <c r="P91" s="89">
        <f t="shared" si="6"/>
        <v>44952</v>
      </c>
      <c r="Q91" s="90" t="s">
        <v>1575</v>
      </c>
      <c r="R91" s="90" t="s">
        <v>1576</v>
      </c>
      <c r="S91" s="121">
        <f t="shared" si="7"/>
        <v>44954</v>
      </c>
      <c r="T91" s="9">
        <v>36</v>
      </c>
      <c r="U91" s="9">
        <v>53.73</v>
      </c>
      <c r="Z91" s="78">
        <f t="shared" ca="1" si="8"/>
        <v>1296</v>
      </c>
      <c r="AA91" s="78" t="str">
        <f t="shared" si="9"/>
        <v>1-2023</v>
      </c>
      <c r="AC91" s="4" t="str">
        <f t="shared" si="10"/>
        <v>Empty</v>
      </c>
      <c r="AD91" s="4">
        <f t="shared" si="11"/>
        <v>2</v>
      </c>
    </row>
    <row r="92" spans="1:30" hidden="1">
      <c r="A92" s="8" t="s">
        <v>1577</v>
      </c>
      <c r="B92" s="8" t="s">
        <v>110</v>
      </c>
      <c r="C92" s="8" t="s">
        <v>20</v>
      </c>
      <c r="D92" s="8" t="s">
        <v>44</v>
      </c>
      <c r="E92" s="8"/>
      <c r="F92" s="8" t="s">
        <v>1374</v>
      </c>
      <c r="G92" s="8" t="s">
        <v>1384</v>
      </c>
      <c r="H92" s="8">
        <v>65.319999999999993</v>
      </c>
      <c r="I92" s="8">
        <v>14.39</v>
      </c>
      <c r="J92" s="8">
        <v>1.1007</v>
      </c>
      <c r="K92" s="8">
        <v>1.7978000000000001</v>
      </c>
      <c r="L92" s="8" t="s">
        <v>1385</v>
      </c>
      <c r="M92" s="8">
        <v>880</v>
      </c>
      <c r="N92" s="8" t="s">
        <v>1426</v>
      </c>
      <c r="O92" s="89" t="s">
        <v>1578</v>
      </c>
      <c r="P92" s="89">
        <f t="shared" si="6"/>
        <v>45511</v>
      </c>
      <c r="Q92" s="89" t="s">
        <v>1578</v>
      </c>
      <c r="R92" s="89"/>
      <c r="S92" s="121" t="e">
        <f t="shared" si="7"/>
        <v>#VALUE!</v>
      </c>
      <c r="T92" s="8">
        <v>48</v>
      </c>
      <c r="U92" s="8">
        <v>0</v>
      </c>
      <c r="Z92" s="78">
        <f t="shared" ca="1" si="8"/>
        <v>737</v>
      </c>
      <c r="AA92" s="78" t="str">
        <f t="shared" si="9"/>
        <v>8-2024</v>
      </c>
      <c r="AC92" s="4" t="str">
        <f t="shared" si="10"/>
        <v>Empty</v>
      </c>
      <c r="AD92" s="4" t="e">
        <f t="shared" si="11"/>
        <v>#VALUE!</v>
      </c>
    </row>
    <row r="93" spans="1:30" hidden="1">
      <c r="A93" s="9" t="s">
        <v>1579</v>
      </c>
      <c r="B93" s="9" t="s">
        <v>248</v>
      </c>
      <c r="C93" s="9" t="s">
        <v>16</v>
      </c>
      <c r="D93" s="9" t="s">
        <v>1360</v>
      </c>
      <c r="E93" s="9"/>
      <c r="F93" s="9" t="s">
        <v>1374</v>
      </c>
      <c r="G93" s="9" t="s">
        <v>1390</v>
      </c>
      <c r="H93" s="9"/>
      <c r="I93" s="9">
        <v>7.72</v>
      </c>
      <c r="J93" s="9">
        <v>0.52939999999999998</v>
      </c>
      <c r="K93" s="9">
        <v>1.0946</v>
      </c>
      <c r="L93" s="9" t="s">
        <v>1395</v>
      </c>
      <c r="M93" s="9">
        <v>672</v>
      </c>
      <c r="N93" s="9" t="s">
        <v>1426</v>
      </c>
      <c r="O93" s="90" t="s">
        <v>1580</v>
      </c>
      <c r="P93" s="89">
        <f t="shared" si="6"/>
        <v>45364</v>
      </c>
      <c r="Q93" s="90" t="s">
        <v>1580</v>
      </c>
      <c r="R93" s="90"/>
      <c r="S93" s="121" t="e">
        <f t="shared" si="7"/>
        <v>#VALUE!</v>
      </c>
      <c r="T93" s="9">
        <v>48</v>
      </c>
      <c r="U93" s="9">
        <v>6.46</v>
      </c>
      <c r="Z93" s="78">
        <f t="shared" ca="1" si="8"/>
        <v>884</v>
      </c>
      <c r="AA93" s="78" t="str">
        <f t="shared" si="9"/>
        <v>3-2024</v>
      </c>
      <c r="AC93" s="4" t="str">
        <f t="shared" si="10"/>
        <v>Empty</v>
      </c>
      <c r="AD93" s="4" t="e">
        <f t="shared" si="11"/>
        <v>#VALUE!</v>
      </c>
    </row>
    <row r="94" spans="1:30">
      <c r="A94" s="8" t="s">
        <v>1581</v>
      </c>
      <c r="B94" s="8" t="s">
        <v>1044</v>
      </c>
      <c r="C94" s="8" t="s">
        <v>32</v>
      </c>
      <c r="D94" s="8" t="s">
        <v>44</v>
      </c>
      <c r="E94" s="8"/>
      <c r="F94" s="8" t="s">
        <v>1400</v>
      </c>
      <c r="G94" s="8" t="s">
        <v>1390</v>
      </c>
      <c r="H94" s="8">
        <v>58.29</v>
      </c>
      <c r="I94" s="8">
        <v>18.489999999999998</v>
      </c>
      <c r="J94" s="8">
        <v>0.32379999999999998</v>
      </c>
      <c r="K94" s="8">
        <v>1.0688</v>
      </c>
      <c r="L94" s="8" t="s">
        <v>1376</v>
      </c>
      <c r="M94" s="8">
        <v>875</v>
      </c>
      <c r="N94" s="8" t="s">
        <v>1403</v>
      </c>
      <c r="O94" s="89" t="s">
        <v>1398</v>
      </c>
      <c r="P94" s="89">
        <f t="shared" si="6"/>
        <v>45561</v>
      </c>
      <c r="Q94" s="89" t="s">
        <v>1398</v>
      </c>
      <c r="R94" s="89" t="s">
        <v>1582</v>
      </c>
      <c r="S94" s="121">
        <f t="shared" si="7"/>
        <v>45565</v>
      </c>
      <c r="T94" s="8">
        <v>120</v>
      </c>
      <c r="U94" s="8">
        <v>41.22</v>
      </c>
      <c r="Z94" s="78">
        <f t="shared" ca="1" si="8"/>
        <v>687</v>
      </c>
      <c r="AA94" s="78" t="str">
        <f t="shared" si="9"/>
        <v>9-2024</v>
      </c>
      <c r="AC94" s="4" t="str">
        <f t="shared" si="10"/>
        <v>Empty</v>
      </c>
      <c r="AD94" s="4">
        <f t="shared" si="11"/>
        <v>3</v>
      </c>
    </row>
    <row r="95" spans="1:30" hidden="1">
      <c r="A95" s="9" t="s">
        <v>1583</v>
      </c>
      <c r="B95" s="9" t="s">
        <v>533</v>
      </c>
      <c r="C95" s="9" t="s">
        <v>38</v>
      </c>
      <c r="D95" s="9" t="s">
        <v>10</v>
      </c>
      <c r="E95" s="9"/>
      <c r="F95" s="9" t="s">
        <v>1408</v>
      </c>
      <c r="G95" s="9" t="s">
        <v>1390</v>
      </c>
      <c r="H95" s="9">
        <v>42.3</v>
      </c>
      <c r="I95" s="9">
        <v>12.94</v>
      </c>
      <c r="J95" s="9">
        <v>0.80730000000000002</v>
      </c>
      <c r="K95" s="9">
        <v>0.7681</v>
      </c>
      <c r="L95" s="9" t="s">
        <v>1376</v>
      </c>
      <c r="M95" s="9">
        <v>601</v>
      </c>
      <c r="N95" s="9" t="s">
        <v>1381</v>
      </c>
      <c r="O95" s="90" t="s">
        <v>1584</v>
      </c>
      <c r="P95" s="89">
        <f t="shared" si="6"/>
        <v>45455</v>
      </c>
      <c r="Q95" s="90" t="s">
        <v>1584</v>
      </c>
      <c r="R95" s="90"/>
      <c r="S95" s="121" t="e">
        <f t="shared" si="7"/>
        <v>#VALUE!</v>
      </c>
      <c r="T95" s="9">
        <v>84</v>
      </c>
      <c r="U95" s="9">
        <v>4.9800000000000004</v>
      </c>
      <c r="Z95" s="78">
        <f t="shared" ca="1" si="8"/>
        <v>793</v>
      </c>
      <c r="AA95" s="78" t="str">
        <f t="shared" si="9"/>
        <v>6-2024</v>
      </c>
      <c r="AC95" s="4" t="str">
        <f t="shared" si="10"/>
        <v>Empty</v>
      </c>
      <c r="AD95" s="4" t="e">
        <f t="shared" si="11"/>
        <v>#VALUE!</v>
      </c>
    </row>
    <row r="96" spans="1:30" hidden="1">
      <c r="A96" s="8" t="s">
        <v>1585</v>
      </c>
      <c r="B96" s="8" t="s">
        <v>570</v>
      </c>
      <c r="C96" s="8" t="s">
        <v>35</v>
      </c>
      <c r="D96" s="8" t="s">
        <v>1360</v>
      </c>
      <c r="E96" s="8"/>
      <c r="F96" s="8" t="s">
        <v>1411</v>
      </c>
      <c r="G96" s="8" t="s">
        <v>1384</v>
      </c>
      <c r="H96" s="8">
        <v>59.18</v>
      </c>
      <c r="I96" s="8">
        <v>17.64</v>
      </c>
      <c r="J96" s="8">
        <v>1.0535000000000001</v>
      </c>
      <c r="K96" s="8">
        <v>0.93779999999999997</v>
      </c>
      <c r="L96" s="8" t="s">
        <v>1395</v>
      </c>
      <c r="M96" s="8">
        <v>864</v>
      </c>
      <c r="N96" s="8" t="s">
        <v>1426</v>
      </c>
      <c r="O96" s="89" t="s">
        <v>1586</v>
      </c>
      <c r="P96" s="89">
        <f t="shared" si="6"/>
        <v>45361</v>
      </c>
      <c r="Q96" s="89" t="s">
        <v>1586</v>
      </c>
      <c r="R96" s="89"/>
      <c r="S96" s="121" t="e">
        <f t="shared" si="7"/>
        <v>#VALUE!</v>
      </c>
      <c r="T96" s="8">
        <v>180</v>
      </c>
      <c r="U96" s="8">
        <v>54.2</v>
      </c>
      <c r="Z96" s="78">
        <f t="shared" ca="1" si="8"/>
        <v>887</v>
      </c>
      <c r="AA96" s="78" t="str">
        <f t="shared" si="9"/>
        <v>3-2024</v>
      </c>
      <c r="AC96" s="4" t="str">
        <f t="shared" si="10"/>
        <v>Empty</v>
      </c>
      <c r="AD96" s="4" t="e">
        <f t="shared" si="11"/>
        <v>#VALUE!</v>
      </c>
    </row>
    <row r="97" spans="1:30" hidden="1">
      <c r="A97" s="9" t="s">
        <v>1587</v>
      </c>
      <c r="B97" s="9" t="s">
        <v>1068</v>
      </c>
      <c r="C97" s="9" t="s">
        <v>28</v>
      </c>
      <c r="D97" s="9" t="s">
        <v>44</v>
      </c>
      <c r="E97" s="9"/>
      <c r="F97" s="9" t="s">
        <v>1389</v>
      </c>
      <c r="G97" s="9" t="s">
        <v>1390</v>
      </c>
      <c r="H97" s="9">
        <v>21.51</v>
      </c>
      <c r="I97" s="9">
        <v>8.4499999999999993</v>
      </c>
      <c r="J97" s="9">
        <v>0.26340000000000002</v>
      </c>
      <c r="K97" s="9">
        <v>0.67849999999999999</v>
      </c>
      <c r="L97" s="9" t="s">
        <v>1395</v>
      </c>
      <c r="M97" s="9">
        <v>690</v>
      </c>
      <c r="N97" s="9" t="s">
        <v>1386</v>
      </c>
      <c r="O97" s="90" t="s">
        <v>1588</v>
      </c>
      <c r="P97" s="89">
        <f t="shared" si="6"/>
        <v>45569</v>
      </c>
      <c r="Q97" s="90" t="s">
        <v>1588</v>
      </c>
      <c r="R97" s="90"/>
      <c r="S97" s="121" t="e">
        <f t="shared" si="7"/>
        <v>#VALUE!</v>
      </c>
      <c r="T97" s="9">
        <v>36</v>
      </c>
      <c r="U97" s="9">
        <v>4</v>
      </c>
      <c r="Z97" s="78">
        <f t="shared" ca="1" si="8"/>
        <v>679</v>
      </c>
      <c r="AA97" s="78" t="str">
        <f t="shared" si="9"/>
        <v>10-2024</v>
      </c>
      <c r="AC97" s="4" t="str">
        <f t="shared" si="10"/>
        <v>Q4</v>
      </c>
      <c r="AD97" s="4" t="e">
        <f t="shared" si="11"/>
        <v>#VALUE!</v>
      </c>
    </row>
    <row r="98" spans="1:30">
      <c r="A98" s="8" t="s">
        <v>1589</v>
      </c>
      <c r="B98" s="8" t="s">
        <v>516</v>
      </c>
      <c r="C98" s="8" t="s">
        <v>20</v>
      </c>
      <c r="D98" s="8" t="s">
        <v>1360</v>
      </c>
      <c r="E98" s="8"/>
      <c r="F98" s="8" t="s">
        <v>1411</v>
      </c>
      <c r="G98" s="8" t="s">
        <v>1384</v>
      </c>
      <c r="H98" s="8">
        <v>99.93</v>
      </c>
      <c r="I98" s="8">
        <v>10.37</v>
      </c>
      <c r="J98" s="8">
        <v>1.5143</v>
      </c>
      <c r="K98" s="8">
        <v>3.2418</v>
      </c>
      <c r="L98" s="8" t="s">
        <v>1358</v>
      </c>
      <c r="M98" s="8">
        <v>775</v>
      </c>
      <c r="N98" s="8" t="s">
        <v>1396</v>
      </c>
      <c r="O98" s="89" t="s">
        <v>1590</v>
      </c>
      <c r="P98" s="89">
        <f t="shared" si="6"/>
        <v>44692</v>
      </c>
      <c r="Q98" s="89" t="s">
        <v>1590</v>
      </c>
      <c r="R98" s="89" t="s">
        <v>1591</v>
      </c>
      <c r="S98" s="121">
        <f t="shared" si="7"/>
        <v>44698</v>
      </c>
      <c r="T98" s="8">
        <v>36</v>
      </c>
      <c r="U98" s="8">
        <v>46.57</v>
      </c>
      <c r="Z98" s="78">
        <f t="shared" ca="1" si="8"/>
        <v>1556</v>
      </c>
      <c r="AA98" s="78" t="str">
        <f t="shared" si="9"/>
        <v>5-2022</v>
      </c>
      <c r="AC98" s="4" t="str">
        <f t="shared" si="10"/>
        <v>Empty</v>
      </c>
      <c r="AD98" s="4">
        <f t="shared" si="11"/>
        <v>5</v>
      </c>
    </row>
    <row r="99" spans="1:30" hidden="1">
      <c r="A99" s="9" t="s">
        <v>1592</v>
      </c>
      <c r="B99" s="9" t="s">
        <v>402</v>
      </c>
      <c r="C99" s="9" t="s">
        <v>35</v>
      </c>
      <c r="D99" s="9" t="s">
        <v>31</v>
      </c>
      <c r="E99" s="9"/>
      <c r="F99" s="9" t="s">
        <v>1408</v>
      </c>
      <c r="G99" s="9" t="s">
        <v>1375</v>
      </c>
      <c r="H99" s="9">
        <v>77.17</v>
      </c>
      <c r="I99" s="9">
        <v>13.63</v>
      </c>
      <c r="J99" s="9">
        <v>1.4234</v>
      </c>
      <c r="K99" s="9">
        <v>0.93899999999999995</v>
      </c>
      <c r="L99" s="9" t="s">
        <v>1358</v>
      </c>
      <c r="M99" s="9">
        <v>729</v>
      </c>
      <c r="N99" s="9" t="s">
        <v>1381</v>
      </c>
      <c r="O99" s="90" t="s">
        <v>564</v>
      </c>
      <c r="P99" s="89">
        <f t="shared" si="6"/>
        <v>44775</v>
      </c>
      <c r="Q99" s="90" t="s">
        <v>564</v>
      </c>
      <c r="R99" s="90"/>
      <c r="S99" s="121" t="e">
        <f t="shared" si="7"/>
        <v>#VALUE!</v>
      </c>
      <c r="T99" s="9">
        <v>240</v>
      </c>
      <c r="U99" s="9">
        <v>54.05</v>
      </c>
      <c r="Z99" s="78">
        <f t="shared" ca="1" si="8"/>
        <v>1473</v>
      </c>
      <c r="AA99" s="78" t="str">
        <f t="shared" si="9"/>
        <v>8-2022</v>
      </c>
      <c r="AC99" s="4" t="str">
        <f t="shared" si="10"/>
        <v>Empty</v>
      </c>
      <c r="AD99" s="4" t="e">
        <f t="shared" si="11"/>
        <v>#VALUE!</v>
      </c>
    </row>
    <row r="100" spans="1:30" hidden="1">
      <c r="A100" s="8" t="s">
        <v>1593</v>
      </c>
      <c r="B100" s="8" t="s">
        <v>721</v>
      </c>
      <c r="C100" s="8" t="s">
        <v>12</v>
      </c>
      <c r="D100" s="8" t="s">
        <v>10</v>
      </c>
      <c r="E100" s="8"/>
      <c r="F100" s="8" t="s">
        <v>1411</v>
      </c>
      <c r="G100" s="8" t="s">
        <v>1390</v>
      </c>
      <c r="H100" s="8">
        <v>78.430000000000007</v>
      </c>
      <c r="I100" s="8">
        <v>16.559999999999999</v>
      </c>
      <c r="J100" s="8">
        <v>0.4415</v>
      </c>
      <c r="K100" s="8">
        <v>3.8612000000000002</v>
      </c>
      <c r="L100" s="8" t="s">
        <v>1395</v>
      </c>
      <c r="M100" s="8">
        <v>563</v>
      </c>
      <c r="N100" s="8" t="s">
        <v>1381</v>
      </c>
      <c r="O100" s="89" t="s">
        <v>1594</v>
      </c>
      <c r="P100" s="89">
        <f t="shared" si="6"/>
        <v>44803</v>
      </c>
      <c r="Q100" s="89" t="s">
        <v>1594</v>
      </c>
      <c r="R100" s="89"/>
      <c r="S100" s="121" t="e">
        <f t="shared" si="7"/>
        <v>#VALUE!</v>
      </c>
      <c r="T100" s="8">
        <v>24</v>
      </c>
      <c r="U100" s="8">
        <v>65.900000000000006</v>
      </c>
      <c r="Z100" s="78">
        <f t="shared" ca="1" si="8"/>
        <v>1445</v>
      </c>
      <c r="AA100" s="78" t="str">
        <f t="shared" si="9"/>
        <v>8-2022</v>
      </c>
      <c r="AC100" s="4" t="str">
        <f t="shared" si="10"/>
        <v>Empty</v>
      </c>
      <c r="AD100" s="4" t="e">
        <f t="shared" si="11"/>
        <v>#VALUE!</v>
      </c>
    </row>
    <row r="101" spans="1:30">
      <c r="A101" s="9" t="s">
        <v>1595</v>
      </c>
      <c r="B101" s="9" t="s">
        <v>500</v>
      </c>
      <c r="C101" s="9" t="s">
        <v>35</v>
      </c>
      <c r="D101" s="9" t="s">
        <v>23</v>
      </c>
      <c r="E101" s="9"/>
      <c r="F101" s="9" t="s">
        <v>1400</v>
      </c>
      <c r="G101" s="9" t="s">
        <v>1390</v>
      </c>
      <c r="H101" s="9">
        <v>87.18</v>
      </c>
      <c r="I101" s="9">
        <v>11.5</v>
      </c>
      <c r="J101" s="9">
        <v>1.5071000000000001</v>
      </c>
      <c r="K101" s="9">
        <v>4.0834999999999999</v>
      </c>
      <c r="L101" s="9" t="s">
        <v>1395</v>
      </c>
      <c r="M101" s="9">
        <v>774</v>
      </c>
      <c r="N101" s="9" t="s">
        <v>1377</v>
      </c>
      <c r="O101" s="90" t="s">
        <v>1596</v>
      </c>
      <c r="P101" s="89">
        <f t="shared" si="6"/>
        <v>44575</v>
      </c>
      <c r="Q101" s="90" t="s">
        <v>1596</v>
      </c>
      <c r="R101" s="90" t="s">
        <v>1597</v>
      </c>
      <c r="S101" s="121">
        <f t="shared" si="7"/>
        <v>44579</v>
      </c>
      <c r="T101" s="9">
        <v>24</v>
      </c>
      <c r="U101" s="9">
        <v>70.58</v>
      </c>
      <c r="Z101" s="78">
        <f t="shared" ca="1" si="8"/>
        <v>1673</v>
      </c>
      <c r="AA101" s="78" t="str">
        <f t="shared" si="9"/>
        <v>1-2022</v>
      </c>
      <c r="AC101" s="4" t="str">
        <f t="shared" si="10"/>
        <v>Empty</v>
      </c>
      <c r="AD101" s="4">
        <f t="shared" si="11"/>
        <v>3</v>
      </c>
    </row>
    <row r="102" spans="1:30" hidden="1">
      <c r="A102" s="8" t="s">
        <v>1598</v>
      </c>
      <c r="B102" s="8" t="s">
        <v>328</v>
      </c>
      <c r="C102" s="8" t="s">
        <v>12</v>
      </c>
      <c r="D102" s="8" t="s">
        <v>31</v>
      </c>
      <c r="E102" s="8"/>
      <c r="F102" s="8" t="s">
        <v>1408</v>
      </c>
      <c r="G102" s="8" t="s">
        <v>1390</v>
      </c>
      <c r="H102" s="8">
        <v>75.73</v>
      </c>
      <c r="I102" s="8">
        <v>14.81</v>
      </c>
      <c r="J102" s="8">
        <v>0.55089999999999995</v>
      </c>
      <c r="K102" s="8">
        <v>0.98660000000000003</v>
      </c>
      <c r="L102" s="8" t="s">
        <v>1376</v>
      </c>
      <c r="M102" s="8">
        <v>739</v>
      </c>
      <c r="N102" s="8" t="s">
        <v>1386</v>
      </c>
      <c r="O102" s="89" t="s">
        <v>1599</v>
      </c>
      <c r="P102" s="89">
        <f t="shared" si="6"/>
        <v>44844</v>
      </c>
      <c r="Q102" s="89" t="s">
        <v>1599</v>
      </c>
      <c r="R102" s="89"/>
      <c r="S102" s="121" t="e">
        <f t="shared" si="7"/>
        <v>#VALUE!</v>
      </c>
      <c r="T102" s="8">
        <v>240</v>
      </c>
      <c r="U102" s="8">
        <v>59.18</v>
      </c>
      <c r="Z102" s="78">
        <f t="shared" ca="1" si="8"/>
        <v>1404</v>
      </c>
      <c r="AA102" s="78" t="str">
        <f t="shared" si="9"/>
        <v>10-2022</v>
      </c>
      <c r="AC102" s="4" t="str">
        <f t="shared" si="10"/>
        <v>Q4</v>
      </c>
      <c r="AD102" s="4" t="e">
        <f t="shared" si="11"/>
        <v>#VALUE!</v>
      </c>
    </row>
    <row r="103" spans="1:30" hidden="1">
      <c r="A103" s="9" t="s">
        <v>1600</v>
      </c>
      <c r="B103" s="9" t="s">
        <v>721</v>
      </c>
      <c r="C103" s="9" t="s">
        <v>38</v>
      </c>
      <c r="D103" s="9" t="s">
        <v>31</v>
      </c>
      <c r="E103" s="9"/>
      <c r="F103" s="9" t="s">
        <v>1380</v>
      </c>
      <c r="G103" s="9" t="s">
        <v>1375</v>
      </c>
      <c r="H103" s="9">
        <v>15.41</v>
      </c>
      <c r="I103" s="9"/>
      <c r="J103" s="9">
        <v>0.26340000000000002</v>
      </c>
      <c r="K103" s="9"/>
      <c r="L103" s="9" t="s">
        <v>1385</v>
      </c>
      <c r="M103" s="9">
        <v>563</v>
      </c>
      <c r="N103" s="9" t="s">
        <v>1426</v>
      </c>
      <c r="O103" s="90" t="s">
        <v>1601</v>
      </c>
      <c r="P103" s="89">
        <f t="shared" si="6"/>
        <v>45206</v>
      </c>
      <c r="Q103" s="90" t="s">
        <v>1601</v>
      </c>
      <c r="R103" s="90"/>
      <c r="S103" s="121" t="e">
        <f t="shared" si="7"/>
        <v>#VALUE!</v>
      </c>
      <c r="T103" s="9">
        <v>24</v>
      </c>
      <c r="U103" s="9">
        <v>0</v>
      </c>
      <c r="Z103" s="78">
        <f t="shared" ca="1" si="8"/>
        <v>1042</v>
      </c>
      <c r="AA103" s="78" t="str">
        <f t="shared" si="9"/>
        <v>10-2023</v>
      </c>
      <c r="AC103" s="4" t="str">
        <f t="shared" si="10"/>
        <v>Q4</v>
      </c>
      <c r="AD103" s="4" t="e">
        <f t="shared" si="11"/>
        <v>#VALUE!</v>
      </c>
    </row>
    <row r="104" spans="1:30">
      <c r="A104" s="8" t="s">
        <v>1602</v>
      </c>
      <c r="B104" s="8" t="s">
        <v>691</v>
      </c>
      <c r="C104" s="8" t="s">
        <v>7</v>
      </c>
      <c r="D104" s="8" t="s">
        <v>44</v>
      </c>
      <c r="E104" s="8"/>
      <c r="F104" s="8" t="s">
        <v>1380</v>
      </c>
      <c r="G104" s="8" t="s">
        <v>1390</v>
      </c>
      <c r="H104" s="8">
        <v>92.33</v>
      </c>
      <c r="I104" s="8">
        <v>13.82</v>
      </c>
      <c r="J104" s="8">
        <v>1.8158000000000001</v>
      </c>
      <c r="K104" s="8">
        <v>1.1361000000000001</v>
      </c>
      <c r="L104" s="8" t="s">
        <v>1412</v>
      </c>
      <c r="M104" s="8">
        <v>862</v>
      </c>
      <c r="N104" s="8" t="s">
        <v>1377</v>
      </c>
      <c r="O104" s="89" t="s">
        <v>1603</v>
      </c>
      <c r="P104" s="89">
        <f t="shared" si="6"/>
        <v>45385</v>
      </c>
      <c r="Q104" s="89" t="s">
        <v>1603</v>
      </c>
      <c r="R104" s="89" t="s">
        <v>972</v>
      </c>
      <c r="S104" s="121">
        <f t="shared" si="7"/>
        <v>45400</v>
      </c>
      <c r="T104" s="8">
        <v>240</v>
      </c>
      <c r="U104" s="8">
        <v>62.67</v>
      </c>
      <c r="Z104" s="78">
        <f t="shared" ca="1" si="8"/>
        <v>863</v>
      </c>
      <c r="AA104" s="78" t="str">
        <f t="shared" si="9"/>
        <v>4-2024</v>
      </c>
      <c r="AC104" s="4" t="str">
        <f t="shared" si="10"/>
        <v>Empty</v>
      </c>
      <c r="AD104" s="4">
        <f t="shared" si="11"/>
        <v>12</v>
      </c>
    </row>
    <row r="105" spans="1:30">
      <c r="A105" s="9" t="s">
        <v>1604</v>
      </c>
      <c r="B105" s="9" t="s">
        <v>1075</v>
      </c>
      <c r="C105" s="9" t="s">
        <v>28</v>
      </c>
      <c r="D105" s="9" t="s">
        <v>31</v>
      </c>
      <c r="E105" s="9"/>
      <c r="F105" s="9" t="s">
        <v>1380</v>
      </c>
      <c r="G105" s="9" t="s">
        <v>1375</v>
      </c>
      <c r="H105" s="9">
        <v>90.12</v>
      </c>
      <c r="I105" s="9">
        <v>9.1199999999999992</v>
      </c>
      <c r="J105" s="9">
        <v>0.99660000000000004</v>
      </c>
      <c r="K105" s="9">
        <v>2.2477999999999998</v>
      </c>
      <c r="L105" s="9" t="s">
        <v>1358</v>
      </c>
      <c r="M105" s="9">
        <v>745</v>
      </c>
      <c r="N105" s="9" t="s">
        <v>1403</v>
      </c>
      <c r="O105" s="90" t="s">
        <v>1605</v>
      </c>
      <c r="P105" s="89">
        <f t="shared" si="6"/>
        <v>45467</v>
      </c>
      <c r="Q105" s="90" t="s">
        <v>1605</v>
      </c>
      <c r="R105" s="90" t="s">
        <v>482</v>
      </c>
      <c r="S105" s="121">
        <f t="shared" si="7"/>
        <v>45479</v>
      </c>
      <c r="T105" s="9">
        <v>48</v>
      </c>
      <c r="U105" s="9">
        <v>35.46</v>
      </c>
      <c r="Z105" s="78">
        <f t="shared" ca="1" si="8"/>
        <v>781</v>
      </c>
      <c r="AA105" s="78" t="str">
        <f t="shared" si="9"/>
        <v>6-2024</v>
      </c>
      <c r="AC105" s="4" t="str">
        <f t="shared" si="10"/>
        <v>Empty</v>
      </c>
      <c r="AD105" s="4">
        <f t="shared" si="11"/>
        <v>10</v>
      </c>
    </row>
    <row r="106" spans="1:30" hidden="1">
      <c r="A106" s="8" t="s">
        <v>1606</v>
      </c>
      <c r="B106" s="8" t="s">
        <v>1114</v>
      </c>
      <c r="C106" s="8" t="s">
        <v>20</v>
      </c>
      <c r="D106" s="8" t="s">
        <v>31</v>
      </c>
      <c r="E106" s="8"/>
      <c r="F106" s="8" t="s">
        <v>1380</v>
      </c>
      <c r="G106" s="8" t="s">
        <v>1384</v>
      </c>
      <c r="H106" s="8">
        <v>54.21</v>
      </c>
      <c r="I106" s="8">
        <v>15.41</v>
      </c>
      <c r="J106" s="8">
        <v>0.98650000000000004</v>
      </c>
      <c r="K106" s="8">
        <v>0.73029999999999995</v>
      </c>
      <c r="L106" s="8" t="s">
        <v>1358</v>
      </c>
      <c r="M106" s="8">
        <v>776</v>
      </c>
      <c r="N106" s="8" t="s">
        <v>1426</v>
      </c>
      <c r="O106" s="89" t="s">
        <v>1218</v>
      </c>
      <c r="P106" s="89">
        <f t="shared" si="6"/>
        <v>44999</v>
      </c>
      <c r="Q106" s="89" t="s">
        <v>1218</v>
      </c>
      <c r="R106" s="89"/>
      <c r="S106" s="121" t="e">
        <f t="shared" si="7"/>
        <v>#VALUE!</v>
      </c>
      <c r="T106" s="8">
        <v>240</v>
      </c>
      <c r="U106" s="8">
        <v>9.6999999999999993</v>
      </c>
      <c r="Z106" s="78">
        <f t="shared" ca="1" si="8"/>
        <v>1249</v>
      </c>
      <c r="AA106" s="78" t="str">
        <f t="shared" si="9"/>
        <v>3-2023</v>
      </c>
      <c r="AC106" s="4" t="str">
        <f t="shared" si="10"/>
        <v>Empty</v>
      </c>
      <c r="AD106" s="4" t="e">
        <f t="shared" si="11"/>
        <v>#VALUE!</v>
      </c>
    </row>
    <row r="107" spans="1:30" hidden="1">
      <c r="A107" s="9" t="s">
        <v>1607</v>
      </c>
      <c r="B107" s="9" t="s">
        <v>1091</v>
      </c>
      <c r="C107" s="9" t="s">
        <v>16</v>
      </c>
      <c r="D107" s="9" t="s">
        <v>10</v>
      </c>
      <c r="E107" s="9"/>
      <c r="F107" s="9" t="s">
        <v>1380</v>
      </c>
      <c r="G107" s="9" t="s">
        <v>1390</v>
      </c>
      <c r="H107" s="9">
        <v>59.66</v>
      </c>
      <c r="I107" s="9">
        <v>16.02</v>
      </c>
      <c r="J107" s="9">
        <v>0.94850000000000001</v>
      </c>
      <c r="K107" s="9">
        <v>0.83089999999999997</v>
      </c>
      <c r="L107" s="9" t="s">
        <v>1385</v>
      </c>
      <c r="M107" s="9">
        <v>592</v>
      </c>
      <c r="N107" s="9" t="s">
        <v>1381</v>
      </c>
      <c r="O107" s="90" t="s">
        <v>449</v>
      </c>
      <c r="P107" s="89">
        <f t="shared" si="6"/>
        <v>44684</v>
      </c>
      <c r="Q107" s="90" t="s">
        <v>449</v>
      </c>
      <c r="R107" s="90"/>
      <c r="S107" s="121" t="e">
        <f t="shared" si="7"/>
        <v>#VALUE!</v>
      </c>
      <c r="T107" s="9">
        <v>240</v>
      </c>
      <c r="U107" s="9">
        <v>0</v>
      </c>
      <c r="Z107" s="78">
        <f t="shared" ca="1" si="8"/>
        <v>1564</v>
      </c>
      <c r="AA107" s="78" t="str">
        <f t="shared" si="9"/>
        <v>5-2022</v>
      </c>
      <c r="AC107" s="4" t="str">
        <f t="shared" si="10"/>
        <v>Empty</v>
      </c>
      <c r="AD107" s="4" t="e">
        <f t="shared" si="11"/>
        <v>#VALUE!</v>
      </c>
    </row>
    <row r="108" spans="1:30" hidden="1">
      <c r="A108" s="8" t="s">
        <v>1608</v>
      </c>
      <c r="B108" s="8" t="s">
        <v>784</v>
      </c>
      <c r="C108" s="8" t="s">
        <v>28</v>
      </c>
      <c r="D108" s="8" t="s">
        <v>10</v>
      </c>
      <c r="E108" s="8"/>
      <c r="F108" s="8" t="s">
        <v>1380</v>
      </c>
      <c r="G108" s="8" t="s">
        <v>1390</v>
      </c>
      <c r="H108" s="8">
        <v>94.19</v>
      </c>
      <c r="I108" s="8">
        <v>13.8</v>
      </c>
      <c r="J108" s="8">
        <v>0.4783</v>
      </c>
      <c r="K108" s="8">
        <v>1.7546999999999999</v>
      </c>
      <c r="L108" s="8" t="s">
        <v>1395</v>
      </c>
      <c r="M108" s="8">
        <v>662</v>
      </c>
      <c r="N108" s="8" t="s">
        <v>1381</v>
      </c>
      <c r="O108" s="89" t="s">
        <v>1609</v>
      </c>
      <c r="P108" s="89">
        <f t="shared" si="6"/>
        <v>45654</v>
      </c>
      <c r="Q108" s="89" t="s">
        <v>1609</v>
      </c>
      <c r="R108" s="89"/>
      <c r="S108" s="121" t="e">
        <f t="shared" si="7"/>
        <v>#VALUE!</v>
      </c>
      <c r="T108" s="8">
        <v>84</v>
      </c>
      <c r="U108" s="8">
        <v>77.03</v>
      </c>
      <c r="Z108" s="78">
        <f t="shared" ca="1" si="8"/>
        <v>594</v>
      </c>
      <c r="AA108" s="78" t="str">
        <f t="shared" si="9"/>
        <v>12-2024</v>
      </c>
      <c r="AC108" s="4" t="str">
        <f t="shared" si="10"/>
        <v>Q4</v>
      </c>
      <c r="AD108" s="4" t="e">
        <f t="shared" si="11"/>
        <v>#VALUE!</v>
      </c>
    </row>
    <row r="109" spans="1:30">
      <c r="A109" s="9" t="s">
        <v>1610</v>
      </c>
      <c r="B109" s="9" t="s">
        <v>988</v>
      </c>
      <c r="C109" s="9" t="s">
        <v>41</v>
      </c>
      <c r="D109" s="9" t="s">
        <v>1360</v>
      </c>
      <c r="E109" s="9"/>
      <c r="F109" s="9" t="s">
        <v>1374</v>
      </c>
      <c r="G109" s="9" t="s">
        <v>1375</v>
      </c>
      <c r="H109" s="9">
        <v>52.45</v>
      </c>
      <c r="I109" s="9">
        <v>11.11</v>
      </c>
      <c r="J109" s="9">
        <v>0.72040000000000004</v>
      </c>
      <c r="K109" s="9">
        <v>0.90110000000000001</v>
      </c>
      <c r="L109" s="9" t="s">
        <v>1376</v>
      </c>
      <c r="M109" s="9">
        <v>825</v>
      </c>
      <c r="N109" s="9" t="s">
        <v>1396</v>
      </c>
      <c r="O109" s="90" t="s">
        <v>1611</v>
      </c>
      <c r="P109" s="89">
        <f t="shared" si="6"/>
        <v>44862</v>
      </c>
      <c r="Q109" s="90" t="s">
        <v>1611</v>
      </c>
      <c r="R109" s="90" t="s">
        <v>1612</v>
      </c>
      <c r="S109" s="121">
        <f t="shared" si="7"/>
        <v>44874</v>
      </c>
      <c r="T109" s="9">
        <v>84</v>
      </c>
      <c r="U109" s="9">
        <v>24.22</v>
      </c>
      <c r="Z109" s="78">
        <f t="shared" ca="1" si="8"/>
        <v>1386</v>
      </c>
      <c r="AA109" s="78" t="str">
        <f t="shared" si="9"/>
        <v>10-2022</v>
      </c>
      <c r="AC109" s="4" t="str">
        <f t="shared" si="10"/>
        <v>Q4</v>
      </c>
      <c r="AD109" s="4">
        <f t="shared" si="11"/>
        <v>9</v>
      </c>
    </row>
    <row r="110" spans="1:30">
      <c r="A110" s="8" t="s">
        <v>1613</v>
      </c>
      <c r="B110" s="8" t="s">
        <v>677</v>
      </c>
      <c r="C110" s="8" t="s">
        <v>16</v>
      </c>
      <c r="D110" s="8" t="s">
        <v>44</v>
      </c>
      <c r="E110" s="8"/>
      <c r="F110" s="8" t="s">
        <v>1389</v>
      </c>
      <c r="G110" s="8" t="s">
        <v>1375</v>
      </c>
      <c r="H110" s="8">
        <v>8.73</v>
      </c>
      <c r="I110" s="8">
        <v>11.93</v>
      </c>
      <c r="J110" s="8">
        <v>0.1168</v>
      </c>
      <c r="K110" s="8">
        <v>0.1249</v>
      </c>
      <c r="L110" s="8" t="s">
        <v>1412</v>
      </c>
      <c r="M110" s="8">
        <v>880</v>
      </c>
      <c r="N110" s="8" t="s">
        <v>1403</v>
      </c>
      <c r="O110" s="89" t="s">
        <v>1614</v>
      </c>
      <c r="P110" s="89">
        <f t="shared" si="6"/>
        <v>45583</v>
      </c>
      <c r="Q110" s="89" t="s">
        <v>1614</v>
      </c>
      <c r="R110" s="89" t="s">
        <v>1615</v>
      </c>
      <c r="S110" s="121">
        <f t="shared" si="7"/>
        <v>45594</v>
      </c>
      <c r="T110" s="8">
        <v>120</v>
      </c>
      <c r="U110" s="8">
        <v>4.0199999999999996</v>
      </c>
      <c r="Z110" s="78">
        <f t="shared" ca="1" si="8"/>
        <v>665</v>
      </c>
      <c r="AA110" s="78" t="str">
        <f t="shared" si="9"/>
        <v>10-2024</v>
      </c>
      <c r="AC110" s="4" t="str">
        <f t="shared" si="10"/>
        <v>Q4</v>
      </c>
      <c r="AD110" s="4">
        <f t="shared" si="11"/>
        <v>8</v>
      </c>
    </row>
    <row r="111" spans="1:30" hidden="1">
      <c r="A111" s="9" t="s">
        <v>1616</v>
      </c>
      <c r="B111" s="9" t="s">
        <v>761</v>
      </c>
      <c r="C111" s="9" t="s">
        <v>32</v>
      </c>
      <c r="D111" s="9" t="s">
        <v>1360</v>
      </c>
      <c r="E111" s="9"/>
      <c r="F111" s="9" t="s">
        <v>1389</v>
      </c>
      <c r="G111" s="9" t="s">
        <v>1390</v>
      </c>
      <c r="H111" s="9">
        <v>13.59</v>
      </c>
      <c r="I111" s="9">
        <v>8.92</v>
      </c>
      <c r="J111" s="9">
        <v>0.21160000000000001</v>
      </c>
      <c r="K111" s="9">
        <v>0.1216</v>
      </c>
      <c r="L111" s="9" t="s">
        <v>1385</v>
      </c>
      <c r="M111" s="9">
        <v>751</v>
      </c>
      <c r="N111" s="9" t="s">
        <v>1381</v>
      </c>
      <c r="O111" s="90" t="s">
        <v>657</v>
      </c>
      <c r="P111" s="89">
        <f t="shared" si="6"/>
        <v>44997</v>
      </c>
      <c r="Q111" s="90" t="s">
        <v>657</v>
      </c>
      <c r="R111" s="90"/>
      <c r="S111" s="121" t="e">
        <f t="shared" si="7"/>
        <v>#VALUE!</v>
      </c>
      <c r="T111" s="9">
        <v>240</v>
      </c>
      <c r="U111" s="9">
        <v>0</v>
      </c>
      <c r="Z111" s="78">
        <f t="shared" ca="1" si="8"/>
        <v>1251</v>
      </c>
      <c r="AA111" s="78" t="str">
        <f t="shared" si="9"/>
        <v>3-2023</v>
      </c>
      <c r="AC111" s="4" t="str">
        <f t="shared" si="10"/>
        <v>Empty</v>
      </c>
      <c r="AD111" s="4" t="e">
        <f t="shared" si="11"/>
        <v>#VALUE!</v>
      </c>
    </row>
    <row r="112" spans="1:30">
      <c r="A112" s="8" t="s">
        <v>1617</v>
      </c>
      <c r="B112" s="8" t="s">
        <v>309</v>
      </c>
      <c r="C112" s="8" t="s">
        <v>38</v>
      </c>
      <c r="D112" s="8" t="s">
        <v>31</v>
      </c>
      <c r="E112" s="8"/>
      <c r="F112" s="8" t="s">
        <v>1380</v>
      </c>
      <c r="G112" s="8" t="s">
        <v>1390</v>
      </c>
      <c r="H112" s="8">
        <v>85.38</v>
      </c>
      <c r="I112" s="8">
        <v>11.57</v>
      </c>
      <c r="J112" s="8">
        <v>0.79779999999999995</v>
      </c>
      <c r="K112" s="8">
        <v>0.91459999999999997</v>
      </c>
      <c r="L112" s="8" t="s">
        <v>1395</v>
      </c>
      <c r="M112" s="8">
        <v>667</v>
      </c>
      <c r="N112" s="8" t="s">
        <v>1396</v>
      </c>
      <c r="O112" s="89" t="s">
        <v>1618</v>
      </c>
      <c r="P112" s="89">
        <f t="shared" si="6"/>
        <v>45322</v>
      </c>
      <c r="Q112" s="89" t="s">
        <v>1618</v>
      </c>
      <c r="R112" s="89" t="s">
        <v>1619</v>
      </c>
      <c r="S112" s="121">
        <f t="shared" si="7"/>
        <v>45327</v>
      </c>
      <c r="T112" s="8">
        <v>240</v>
      </c>
      <c r="U112" s="8">
        <v>80.459999999999994</v>
      </c>
      <c r="Z112" s="78">
        <f t="shared" ca="1" si="8"/>
        <v>926</v>
      </c>
      <c r="AA112" s="78" t="str">
        <f t="shared" si="9"/>
        <v>1-2024</v>
      </c>
      <c r="AC112" s="4" t="str">
        <f t="shared" si="10"/>
        <v>Empty</v>
      </c>
      <c r="AD112" s="4">
        <f t="shared" si="11"/>
        <v>4</v>
      </c>
    </row>
    <row r="113" spans="1:30">
      <c r="A113" s="9" t="s">
        <v>1620</v>
      </c>
      <c r="B113" s="9" t="s">
        <v>1134</v>
      </c>
      <c r="C113" s="9" t="s">
        <v>16</v>
      </c>
      <c r="D113" s="9" t="s">
        <v>1360</v>
      </c>
      <c r="E113" s="9"/>
      <c r="F113" s="9" t="s">
        <v>1411</v>
      </c>
      <c r="G113" s="9" t="s">
        <v>1375</v>
      </c>
      <c r="H113" s="9">
        <v>5.82</v>
      </c>
      <c r="I113" s="9">
        <v>17.28</v>
      </c>
      <c r="J113" s="9">
        <v>4.7899999999999998E-2</v>
      </c>
      <c r="K113" s="9">
        <v>9.0700000000000003E-2</v>
      </c>
      <c r="L113" s="9" t="s">
        <v>1385</v>
      </c>
      <c r="M113" s="9">
        <v>559</v>
      </c>
      <c r="N113" s="9" t="s">
        <v>1396</v>
      </c>
      <c r="O113" s="90" t="s">
        <v>1504</v>
      </c>
      <c r="P113" s="89">
        <f t="shared" si="6"/>
        <v>45276</v>
      </c>
      <c r="Q113" s="90" t="s">
        <v>1504</v>
      </c>
      <c r="R113" s="90" t="s">
        <v>1621</v>
      </c>
      <c r="S113" s="121">
        <f t="shared" si="7"/>
        <v>45278</v>
      </c>
      <c r="T113" s="9">
        <v>180</v>
      </c>
      <c r="U113" s="9">
        <v>0</v>
      </c>
      <c r="Z113" s="78">
        <f t="shared" ca="1" si="8"/>
        <v>972</v>
      </c>
      <c r="AA113" s="78" t="str">
        <f t="shared" si="9"/>
        <v>12-2023</v>
      </c>
      <c r="AC113" s="4" t="str">
        <f t="shared" si="10"/>
        <v>Q4</v>
      </c>
      <c r="AD113" s="4">
        <f t="shared" si="11"/>
        <v>1</v>
      </c>
    </row>
    <row r="114" spans="1:30" hidden="1">
      <c r="A114" s="8" t="s">
        <v>1622</v>
      </c>
      <c r="B114" s="8" t="s">
        <v>870</v>
      </c>
      <c r="C114" s="8" t="s">
        <v>24</v>
      </c>
      <c r="D114" s="8" t="s">
        <v>23</v>
      </c>
      <c r="E114" s="8"/>
      <c r="F114" s="8" t="s">
        <v>1400</v>
      </c>
      <c r="G114" s="8" t="s">
        <v>1375</v>
      </c>
      <c r="H114" s="8">
        <v>78.349999999999994</v>
      </c>
      <c r="I114" s="8">
        <v>15.42</v>
      </c>
      <c r="J114" s="8">
        <v>1.1035999999999999</v>
      </c>
      <c r="K114" s="8">
        <v>2.7322000000000002</v>
      </c>
      <c r="L114" s="8" t="s">
        <v>1358</v>
      </c>
      <c r="M114" s="8">
        <v>876</v>
      </c>
      <c r="N114" s="8" t="s">
        <v>1381</v>
      </c>
      <c r="O114" s="89" t="s">
        <v>281</v>
      </c>
      <c r="P114" s="89">
        <f t="shared" si="6"/>
        <v>45505</v>
      </c>
      <c r="Q114" s="89" t="s">
        <v>281</v>
      </c>
      <c r="R114" s="89"/>
      <c r="S114" s="121" t="e">
        <f t="shared" si="7"/>
        <v>#VALUE!</v>
      </c>
      <c r="T114" s="8">
        <v>36</v>
      </c>
      <c r="U114" s="8">
        <v>58.56</v>
      </c>
      <c r="Z114" s="78">
        <f t="shared" ca="1" si="8"/>
        <v>743</v>
      </c>
      <c r="AA114" s="78" t="str">
        <f t="shared" si="9"/>
        <v>8-2024</v>
      </c>
      <c r="AC114" s="4" t="str">
        <f t="shared" si="10"/>
        <v>Empty</v>
      </c>
      <c r="AD114" s="4" t="e">
        <f t="shared" si="11"/>
        <v>#VALUE!</v>
      </c>
    </row>
    <row r="115" spans="1:30" hidden="1">
      <c r="A115" s="9" t="s">
        <v>1623</v>
      </c>
      <c r="B115" s="9" t="s">
        <v>1061</v>
      </c>
      <c r="C115" s="9" t="s">
        <v>28</v>
      </c>
      <c r="D115" s="9" t="s">
        <v>10</v>
      </c>
      <c r="E115" s="9"/>
      <c r="F115" s="9" t="s">
        <v>1411</v>
      </c>
      <c r="G115" s="9" t="s">
        <v>1390</v>
      </c>
      <c r="H115" s="9">
        <v>62.74</v>
      </c>
      <c r="I115" s="9">
        <v>17.399999999999999</v>
      </c>
      <c r="J115" s="9">
        <v>0.63270000000000004</v>
      </c>
      <c r="K115" s="9">
        <v>5.7340999999999998</v>
      </c>
      <c r="L115" s="9" t="s">
        <v>1376</v>
      </c>
      <c r="M115" s="9">
        <v>662</v>
      </c>
      <c r="N115" s="9" t="s">
        <v>1381</v>
      </c>
      <c r="O115" s="90" t="s">
        <v>1624</v>
      </c>
      <c r="P115" s="89">
        <f t="shared" si="6"/>
        <v>45130</v>
      </c>
      <c r="Q115" s="90" t="s">
        <v>1624</v>
      </c>
      <c r="R115" s="90"/>
      <c r="S115" s="121" t="e">
        <f t="shared" si="7"/>
        <v>#VALUE!</v>
      </c>
      <c r="T115" s="9">
        <v>12</v>
      </c>
      <c r="U115" s="9">
        <v>40.72</v>
      </c>
      <c r="Z115" s="78">
        <f t="shared" ca="1" si="8"/>
        <v>1118</v>
      </c>
      <c r="AA115" s="78" t="str">
        <f t="shared" si="9"/>
        <v>7-2023</v>
      </c>
      <c r="AC115" s="4" t="str">
        <f t="shared" si="10"/>
        <v>Empty</v>
      </c>
      <c r="AD115" s="4" t="e">
        <f t="shared" si="11"/>
        <v>#VALUE!</v>
      </c>
    </row>
    <row r="116" spans="1:30">
      <c r="A116" s="8" t="s">
        <v>1625</v>
      </c>
      <c r="B116" s="8" t="s">
        <v>867</v>
      </c>
      <c r="C116" s="8" t="s">
        <v>24</v>
      </c>
      <c r="D116" s="8" t="s">
        <v>23</v>
      </c>
      <c r="E116" s="8"/>
      <c r="F116" s="8" t="s">
        <v>1374</v>
      </c>
      <c r="G116" s="8" t="s">
        <v>1384</v>
      </c>
      <c r="H116" s="8">
        <v>64.75</v>
      </c>
      <c r="I116" s="8">
        <v>18.010000000000002</v>
      </c>
      <c r="J116" s="8">
        <v>0.85</v>
      </c>
      <c r="K116" s="8">
        <v>5.9366000000000003</v>
      </c>
      <c r="L116" s="8" t="s">
        <v>1358</v>
      </c>
      <c r="M116" s="8">
        <v>701</v>
      </c>
      <c r="N116" s="8" t="s">
        <v>1403</v>
      </c>
      <c r="O116" s="89" t="s">
        <v>1626</v>
      </c>
      <c r="P116" s="89">
        <f t="shared" si="6"/>
        <v>44949</v>
      </c>
      <c r="Q116" s="89" t="s">
        <v>1626</v>
      </c>
      <c r="R116" s="89" t="s">
        <v>1627</v>
      </c>
      <c r="S116" s="121">
        <f t="shared" si="7"/>
        <v>44962</v>
      </c>
      <c r="T116" s="8">
        <v>12</v>
      </c>
      <c r="U116" s="8">
        <v>32.659999999999997</v>
      </c>
      <c r="Z116" s="78">
        <f t="shared" ca="1" si="8"/>
        <v>1299</v>
      </c>
      <c r="AA116" s="78" t="str">
        <f t="shared" si="9"/>
        <v>1-2023</v>
      </c>
      <c r="AC116" s="4" t="str">
        <f t="shared" si="10"/>
        <v>Empty</v>
      </c>
      <c r="AD116" s="4">
        <f t="shared" si="11"/>
        <v>10</v>
      </c>
    </row>
    <row r="117" spans="1:30">
      <c r="A117" s="9" t="s">
        <v>1628</v>
      </c>
      <c r="B117" s="9" t="s">
        <v>1309</v>
      </c>
      <c r="C117" s="9" t="s">
        <v>38</v>
      </c>
      <c r="D117" s="9" t="s">
        <v>1360</v>
      </c>
      <c r="E117" s="9"/>
      <c r="F117" s="9" t="s">
        <v>1380</v>
      </c>
      <c r="G117" s="9" t="s">
        <v>1375</v>
      </c>
      <c r="H117" s="9">
        <v>78.89</v>
      </c>
      <c r="I117" s="9">
        <v>15.26</v>
      </c>
      <c r="J117" s="9">
        <v>1.4449000000000001</v>
      </c>
      <c r="K117" s="9">
        <v>1.1182000000000001</v>
      </c>
      <c r="L117" s="9" t="s">
        <v>1385</v>
      </c>
      <c r="M117" s="9">
        <v>738</v>
      </c>
      <c r="N117" s="9" t="s">
        <v>1403</v>
      </c>
      <c r="O117" s="90" t="s">
        <v>1629</v>
      </c>
      <c r="P117" s="89">
        <f t="shared" si="6"/>
        <v>45218</v>
      </c>
      <c r="Q117" s="90" t="s">
        <v>1629</v>
      </c>
      <c r="R117" s="90" t="s">
        <v>1630</v>
      </c>
      <c r="S117" s="121">
        <f t="shared" si="7"/>
        <v>45225</v>
      </c>
      <c r="T117" s="9">
        <v>180</v>
      </c>
      <c r="U117" s="9">
        <v>0</v>
      </c>
      <c r="Z117" s="78">
        <f t="shared" ca="1" si="8"/>
        <v>1030</v>
      </c>
      <c r="AA117" s="78" t="str">
        <f t="shared" si="9"/>
        <v>10-2023</v>
      </c>
      <c r="AC117" s="4" t="str">
        <f t="shared" si="10"/>
        <v>Q4</v>
      </c>
      <c r="AD117" s="4">
        <f t="shared" si="11"/>
        <v>6</v>
      </c>
    </row>
    <row r="118" spans="1:30">
      <c r="A118" s="8" t="s">
        <v>1631</v>
      </c>
      <c r="B118" s="8" t="s">
        <v>1307</v>
      </c>
      <c r="C118" s="8" t="s">
        <v>7</v>
      </c>
      <c r="D118" s="8" t="s">
        <v>31</v>
      </c>
      <c r="E118" s="8"/>
      <c r="F118" s="8" t="s">
        <v>1400</v>
      </c>
      <c r="G118" s="8" t="s">
        <v>1384</v>
      </c>
      <c r="H118" s="8">
        <v>42.08</v>
      </c>
      <c r="I118" s="8">
        <v>10.99</v>
      </c>
      <c r="J118" s="8">
        <v>0.37269999999999998</v>
      </c>
      <c r="K118" s="8">
        <v>1.9611000000000001</v>
      </c>
      <c r="L118" s="8" t="s">
        <v>1385</v>
      </c>
      <c r="M118" s="8">
        <v>767</v>
      </c>
      <c r="N118" s="8" t="s">
        <v>1403</v>
      </c>
      <c r="O118" s="89" t="s">
        <v>1632</v>
      </c>
      <c r="P118" s="89">
        <f t="shared" si="6"/>
        <v>44906</v>
      </c>
      <c r="Q118" s="89" t="s">
        <v>1632</v>
      </c>
      <c r="R118" s="89" t="s">
        <v>1633</v>
      </c>
      <c r="S118" s="121">
        <f t="shared" si="7"/>
        <v>44911</v>
      </c>
      <c r="T118" s="8">
        <v>24</v>
      </c>
      <c r="U118" s="8">
        <v>0</v>
      </c>
      <c r="Z118" s="78">
        <f t="shared" ca="1" si="8"/>
        <v>1342</v>
      </c>
      <c r="AA118" s="78" t="str">
        <f t="shared" si="9"/>
        <v>12-2022</v>
      </c>
      <c r="AC118" s="4" t="str">
        <f t="shared" si="10"/>
        <v>Q4</v>
      </c>
      <c r="AD118" s="4">
        <f t="shared" si="11"/>
        <v>5</v>
      </c>
    </row>
    <row r="119" spans="1:30">
      <c r="A119" s="9" t="s">
        <v>1634</v>
      </c>
      <c r="B119" s="9" t="s">
        <v>208</v>
      </c>
      <c r="C119" s="9" t="s">
        <v>16</v>
      </c>
      <c r="D119" s="9" t="s">
        <v>31</v>
      </c>
      <c r="E119" s="9"/>
      <c r="F119" s="9" t="s">
        <v>1400</v>
      </c>
      <c r="G119" s="9" t="s">
        <v>1390</v>
      </c>
      <c r="H119" s="9">
        <v>17.75</v>
      </c>
      <c r="I119" s="9">
        <v>11.08</v>
      </c>
      <c r="J119" s="9">
        <v>9.6000000000000002E-2</v>
      </c>
      <c r="K119" s="9">
        <v>1.5693999999999999</v>
      </c>
      <c r="L119" s="9" t="s">
        <v>1412</v>
      </c>
      <c r="M119" s="9">
        <v>681</v>
      </c>
      <c r="N119" s="9" t="s">
        <v>1377</v>
      </c>
      <c r="O119" s="90" t="s">
        <v>488</v>
      </c>
      <c r="P119" s="89">
        <f t="shared" si="6"/>
        <v>44764</v>
      </c>
      <c r="Q119" s="90" t="s">
        <v>488</v>
      </c>
      <c r="R119" s="90" t="s">
        <v>1635</v>
      </c>
      <c r="S119" s="121">
        <f t="shared" si="7"/>
        <v>44770</v>
      </c>
      <c r="T119" s="9">
        <v>12</v>
      </c>
      <c r="U119" s="9">
        <v>3.92</v>
      </c>
      <c r="Z119" s="78">
        <f t="shared" ca="1" si="8"/>
        <v>1484</v>
      </c>
      <c r="AA119" s="78" t="str">
        <f t="shared" si="9"/>
        <v>7-2022</v>
      </c>
      <c r="AC119" s="4" t="str">
        <f t="shared" si="10"/>
        <v>Empty</v>
      </c>
      <c r="AD119" s="4">
        <f t="shared" si="11"/>
        <v>5</v>
      </c>
    </row>
    <row r="120" spans="1:30" hidden="1">
      <c r="A120" s="8" t="s">
        <v>1636</v>
      </c>
      <c r="B120" s="8" t="s">
        <v>1318</v>
      </c>
      <c r="C120" s="8" t="s">
        <v>12</v>
      </c>
      <c r="D120" s="8" t="s">
        <v>10</v>
      </c>
      <c r="E120" s="8"/>
      <c r="F120" s="8" t="s">
        <v>1389</v>
      </c>
      <c r="G120" s="8" t="s">
        <v>1384</v>
      </c>
      <c r="H120" s="8">
        <v>75.459999999999994</v>
      </c>
      <c r="I120" s="8">
        <v>12.92</v>
      </c>
      <c r="J120" s="8">
        <v>1.2289000000000001</v>
      </c>
      <c r="K120" s="8">
        <v>1.1231</v>
      </c>
      <c r="L120" s="8" t="s">
        <v>1385</v>
      </c>
      <c r="M120" s="8">
        <v>838</v>
      </c>
      <c r="N120" s="8" t="s">
        <v>1426</v>
      </c>
      <c r="O120" s="89" t="s">
        <v>1637</v>
      </c>
      <c r="P120" s="89">
        <f t="shared" si="6"/>
        <v>44686</v>
      </c>
      <c r="Q120" s="89" t="s">
        <v>1637</v>
      </c>
      <c r="R120" s="89"/>
      <c r="S120" s="121" t="e">
        <f t="shared" si="7"/>
        <v>#VALUE!</v>
      </c>
      <c r="T120" s="8">
        <v>120</v>
      </c>
      <c r="U120" s="8">
        <v>0</v>
      </c>
      <c r="Z120" s="78">
        <f t="shared" ca="1" si="8"/>
        <v>1562</v>
      </c>
      <c r="AA120" s="78" t="str">
        <f t="shared" si="9"/>
        <v>5-2022</v>
      </c>
      <c r="AC120" s="4" t="str">
        <f t="shared" si="10"/>
        <v>Empty</v>
      </c>
      <c r="AD120" s="4" t="e">
        <f t="shared" si="11"/>
        <v>#VALUE!</v>
      </c>
    </row>
    <row r="121" spans="1:30">
      <c r="A121" s="9" t="s">
        <v>1638</v>
      </c>
      <c r="B121" s="9" t="s">
        <v>175</v>
      </c>
      <c r="C121" s="9" t="s">
        <v>35</v>
      </c>
      <c r="D121" s="9" t="s">
        <v>10</v>
      </c>
      <c r="E121" s="9"/>
      <c r="F121" s="9" t="s">
        <v>1400</v>
      </c>
      <c r="G121" s="9" t="s">
        <v>1390</v>
      </c>
      <c r="H121" s="9">
        <v>24.14</v>
      </c>
      <c r="I121" s="9">
        <v>10.46</v>
      </c>
      <c r="J121" s="9">
        <v>0.46960000000000002</v>
      </c>
      <c r="K121" s="9">
        <v>1.1191</v>
      </c>
      <c r="L121" s="9" t="s">
        <v>1395</v>
      </c>
      <c r="M121" s="9">
        <v>636</v>
      </c>
      <c r="N121" s="9" t="s">
        <v>1403</v>
      </c>
      <c r="O121" s="90" t="s">
        <v>1639</v>
      </c>
      <c r="P121" s="89">
        <f t="shared" si="6"/>
        <v>44819</v>
      </c>
      <c r="Q121" s="90" t="s">
        <v>1639</v>
      </c>
      <c r="R121" s="90" t="s">
        <v>1640</v>
      </c>
      <c r="S121" s="121">
        <f t="shared" si="7"/>
        <v>44824</v>
      </c>
      <c r="T121" s="9">
        <v>24</v>
      </c>
      <c r="U121" s="9">
        <v>14.07</v>
      </c>
      <c r="Z121" s="78">
        <f t="shared" ca="1" si="8"/>
        <v>1429</v>
      </c>
      <c r="AA121" s="78" t="str">
        <f t="shared" si="9"/>
        <v>9-2022</v>
      </c>
      <c r="AC121" s="4" t="str">
        <f t="shared" si="10"/>
        <v>Empty</v>
      </c>
      <c r="AD121" s="4">
        <f t="shared" si="11"/>
        <v>4</v>
      </c>
    </row>
    <row r="122" spans="1:30">
      <c r="A122" s="8" t="s">
        <v>1641</v>
      </c>
      <c r="B122" s="8" t="s">
        <v>776</v>
      </c>
      <c r="C122" s="8" t="s">
        <v>20</v>
      </c>
      <c r="D122" s="8" t="s">
        <v>1360</v>
      </c>
      <c r="E122" s="8"/>
      <c r="F122" s="8" t="s">
        <v>1408</v>
      </c>
      <c r="G122" s="8" t="s">
        <v>1390</v>
      </c>
      <c r="H122" s="8">
        <v>98.55</v>
      </c>
      <c r="I122" s="8">
        <v>13.41</v>
      </c>
      <c r="J122" s="8">
        <v>1.1192</v>
      </c>
      <c r="K122" s="8">
        <v>1.1835</v>
      </c>
      <c r="L122" s="8" t="s">
        <v>1376</v>
      </c>
      <c r="M122" s="8">
        <v>745</v>
      </c>
      <c r="N122" s="8" t="s">
        <v>1396</v>
      </c>
      <c r="O122" s="89" t="s">
        <v>1642</v>
      </c>
      <c r="P122" s="89">
        <f t="shared" si="6"/>
        <v>44564</v>
      </c>
      <c r="Q122" s="89" t="s">
        <v>1642</v>
      </c>
      <c r="R122" s="89" t="s">
        <v>1643</v>
      </c>
      <c r="S122" s="121">
        <f t="shared" si="7"/>
        <v>44578</v>
      </c>
      <c r="T122" s="8">
        <v>240</v>
      </c>
      <c r="U122" s="8">
        <v>48.78</v>
      </c>
      <c r="Z122" s="78">
        <f t="shared" ca="1" si="8"/>
        <v>1684</v>
      </c>
      <c r="AA122" s="78" t="str">
        <f t="shared" si="9"/>
        <v>1-2022</v>
      </c>
      <c r="AC122" s="4" t="str">
        <f t="shared" si="10"/>
        <v>Empty</v>
      </c>
      <c r="AD122" s="4">
        <f t="shared" si="11"/>
        <v>11</v>
      </c>
    </row>
    <row r="123" spans="1:30">
      <c r="A123" s="9" t="s">
        <v>1644</v>
      </c>
      <c r="B123" s="9" t="s">
        <v>1348</v>
      </c>
      <c r="C123" s="9" t="s">
        <v>16</v>
      </c>
      <c r="D123" s="9" t="s">
        <v>10</v>
      </c>
      <c r="E123" s="9"/>
      <c r="F123" s="9" t="s">
        <v>1380</v>
      </c>
      <c r="G123" s="9" t="s">
        <v>1375</v>
      </c>
      <c r="H123" s="9">
        <v>28.06</v>
      </c>
      <c r="I123" s="9">
        <v>14.98</v>
      </c>
      <c r="J123" s="9">
        <v>0.56089999999999995</v>
      </c>
      <c r="K123" s="9">
        <v>0.78059999999999996</v>
      </c>
      <c r="L123" s="9" t="s">
        <v>1358</v>
      </c>
      <c r="M123" s="9">
        <v>585</v>
      </c>
      <c r="N123" s="9" t="s">
        <v>1403</v>
      </c>
      <c r="O123" s="90" t="s">
        <v>1645</v>
      </c>
      <c r="P123" s="89">
        <f t="shared" si="6"/>
        <v>45138</v>
      </c>
      <c r="Q123" s="90" t="s">
        <v>1645</v>
      </c>
      <c r="R123" s="90" t="s">
        <v>1243</v>
      </c>
      <c r="S123" s="121">
        <f t="shared" si="7"/>
        <v>45139</v>
      </c>
      <c r="T123" s="9">
        <v>48</v>
      </c>
      <c r="U123" s="9">
        <v>6.66</v>
      </c>
      <c r="Z123" s="78">
        <f t="shared" ca="1" si="8"/>
        <v>1110</v>
      </c>
      <c r="AA123" s="78" t="str">
        <f t="shared" si="9"/>
        <v>7-2023</v>
      </c>
      <c r="AC123" s="4" t="str">
        <f t="shared" si="10"/>
        <v>Empty</v>
      </c>
      <c r="AD123" s="4">
        <f t="shared" si="11"/>
        <v>2</v>
      </c>
    </row>
    <row r="124" spans="1:30" hidden="1">
      <c r="A124" s="8" t="s">
        <v>1646</v>
      </c>
      <c r="B124" s="8" t="s">
        <v>208</v>
      </c>
      <c r="C124" s="8" t="s">
        <v>32</v>
      </c>
      <c r="D124" s="8" t="s">
        <v>10</v>
      </c>
      <c r="E124" s="8"/>
      <c r="F124" s="8" t="s">
        <v>1389</v>
      </c>
      <c r="G124" s="8" t="s">
        <v>1390</v>
      </c>
      <c r="H124" s="8">
        <v>56.09</v>
      </c>
      <c r="I124" s="8">
        <v>12.25</v>
      </c>
      <c r="J124" s="8">
        <v>0.79400000000000004</v>
      </c>
      <c r="K124" s="8">
        <v>0.99770000000000003</v>
      </c>
      <c r="L124" s="8" t="s">
        <v>1412</v>
      </c>
      <c r="M124" s="8">
        <v>681</v>
      </c>
      <c r="N124" s="8" t="s">
        <v>1381</v>
      </c>
      <c r="O124" s="89" t="s">
        <v>1647</v>
      </c>
      <c r="P124" s="89">
        <f t="shared" si="6"/>
        <v>45097</v>
      </c>
      <c r="Q124" s="89" t="s">
        <v>1647</v>
      </c>
      <c r="R124" s="89"/>
      <c r="S124" s="121" t="e">
        <f t="shared" si="7"/>
        <v>#VALUE!</v>
      </c>
      <c r="T124" s="8">
        <v>84</v>
      </c>
      <c r="U124" s="8">
        <v>52.31</v>
      </c>
      <c r="Z124" s="78">
        <f t="shared" ca="1" si="8"/>
        <v>1151</v>
      </c>
      <c r="AA124" s="78" t="str">
        <f t="shared" si="9"/>
        <v>6-2023</v>
      </c>
      <c r="AC124" s="4" t="str">
        <f t="shared" si="10"/>
        <v>Empty</v>
      </c>
      <c r="AD124" s="4" t="e">
        <f t="shared" si="11"/>
        <v>#VALUE!</v>
      </c>
    </row>
    <row r="125" spans="1:30">
      <c r="A125" s="9" t="s">
        <v>1648</v>
      </c>
      <c r="B125" s="9" t="s">
        <v>983</v>
      </c>
      <c r="C125" s="9" t="s">
        <v>28</v>
      </c>
      <c r="D125" s="9" t="s">
        <v>31</v>
      </c>
      <c r="E125" s="9"/>
      <c r="F125" s="9" t="s">
        <v>1389</v>
      </c>
      <c r="G125" s="9" t="s">
        <v>1375</v>
      </c>
      <c r="H125" s="9">
        <v>95.94</v>
      </c>
      <c r="I125" s="9">
        <v>17.55</v>
      </c>
      <c r="J125" s="9">
        <v>0.67210000000000003</v>
      </c>
      <c r="K125" s="9">
        <v>8.7751999999999999</v>
      </c>
      <c r="L125" s="9" t="s">
        <v>1358</v>
      </c>
      <c r="M125" s="9">
        <v>604</v>
      </c>
      <c r="N125" s="9" t="s">
        <v>1377</v>
      </c>
      <c r="O125" s="90" t="s">
        <v>1448</v>
      </c>
      <c r="P125" s="89">
        <f t="shared" si="6"/>
        <v>44570</v>
      </c>
      <c r="Q125" s="90" t="s">
        <v>1448</v>
      </c>
      <c r="R125" s="90" t="s">
        <v>1649</v>
      </c>
      <c r="S125" s="121">
        <f t="shared" si="7"/>
        <v>44585</v>
      </c>
      <c r="T125" s="9">
        <v>12</v>
      </c>
      <c r="U125" s="9">
        <v>10.38</v>
      </c>
      <c r="Z125" s="78">
        <f t="shared" ca="1" si="8"/>
        <v>1678</v>
      </c>
      <c r="AA125" s="78" t="str">
        <f t="shared" si="9"/>
        <v>1-2022</v>
      </c>
      <c r="AC125" s="4" t="str">
        <f t="shared" si="10"/>
        <v>Empty</v>
      </c>
      <c r="AD125" s="4">
        <f t="shared" si="11"/>
        <v>11</v>
      </c>
    </row>
    <row r="126" spans="1:30" hidden="1">
      <c r="A126" s="8" t="s">
        <v>1650</v>
      </c>
      <c r="B126" s="8" t="s">
        <v>1020</v>
      </c>
      <c r="C126" s="8" t="s">
        <v>35</v>
      </c>
      <c r="D126" s="8" t="s">
        <v>44</v>
      </c>
      <c r="E126" s="8"/>
      <c r="F126" s="8" t="s">
        <v>1411</v>
      </c>
      <c r="G126" s="8" t="s">
        <v>1384</v>
      </c>
      <c r="H126" s="8">
        <v>78.94</v>
      </c>
      <c r="I126" s="8">
        <v>8.35</v>
      </c>
      <c r="J126" s="8">
        <v>0.43130000000000002</v>
      </c>
      <c r="K126" s="8">
        <v>0.77039999999999997</v>
      </c>
      <c r="L126" s="8" t="s">
        <v>1385</v>
      </c>
      <c r="M126" s="8">
        <v>796</v>
      </c>
      <c r="N126" s="8" t="s">
        <v>1426</v>
      </c>
      <c r="O126" s="89" t="s">
        <v>1651</v>
      </c>
      <c r="P126" s="89">
        <f t="shared" si="6"/>
        <v>45332</v>
      </c>
      <c r="Q126" s="89" t="s">
        <v>1651</v>
      </c>
      <c r="R126" s="89"/>
      <c r="S126" s="121" t="e">
        <f t="shared" si="7"/>
        <v>#VALUE!</v>
      </c>
      <c r="T126" s="8">
        <v>180</v>
      </c>
      <c r="U126" s="8">
        <v>0</v>
      </c>
      <c r="Z126" s="78">
        <f t="shared" ca="1" si="8"/>
        <v>916</v>
      </c>
      <c r="AA126" s="78" t="str">
        <f t="shared" si="9"/>
        <v>2-2024</v>
      </c>
      <c r="AC126" s="4" t="str">
        <f t="shared" si="10"/>
        <v>Empty</v>
      </c>
      <c r="AD126" s="4" t="e">
        <f t="shared" si="11"/>
        <v>#VALUE!</v>
      </c>
    </row>
    <row r="127" spans="1:30" hidden="1">
      <c r="A127" s="9" t="s">
        <v>1652</v>
      </c>
      <c r="B127" s="9" t="s">
        <v>336</v>
      </c>
      <c r="C127" s="9" t="s">
        <v>7</v>
      </c>
      <c r="D127" s="9" t="s">
        <v>10</v>
      </c>
      <c r="E127" s="9"/>
      <c r="F127" s="9" t="s">
        <v>1400</v>
      </c>
      <c r="G127" s="9" t="s">
        <v>1375</v>
      </c>
      <c r="H127" s="9">
        <v>93.69</v>
      </c>
      <c r="I127" s="9">
        <v>9.94</v>
      </c>
      <c r="J127" s="9">
        <v>0.49630000000000002</v>
      </c>
      <c r="K127" s="9">
        <v>1.9879</v>
      </c>
      <c r="L127" s="9" t="s">
        <v>1412</v>
      </c>
      <c r="M127" s="9">
        <v>606</v>
      </c>
      <c r="N127" s="9" t="s">
        <v>1386</v>
      </c>
      <c r="O127" s="90" t="s">
        <v>1653</v>
      </c>
      <c r="P127" s="89">
        <f t="shared" si="6"/>
        <v>44746</v>
      </c>
      <c r="Q127" s="90" t="s">
        <v>1653</v>
      </c>
      <c r="R127" s="90"/>
      <c r="S127" s="121" t="e">
        <f t="shared" si="7"/>
        <v>#VALUE!</v>
      </c>
      <c r="T127" s="9">
        <v>60</v>
      </c>
      <c r="U127" s="9">
        <v>74.37</v>
      </c>
      <c r="Z127" s="78">
        <f t="shared" ca="1" si="8"/>
        <v>1502</v>
      </c>
      <c r="AA127" s="78" t="str">
        <f t="shared" si="9"/>
        <v>7-2022</v>
      </c>
      <c r="AC127" s="4" t="str">
        <f t="shared" si="10"/>
        <v>Empty</v>
      </c>
      <c r="AD127" s="4" t="e">
        <f t="shared" si="11"/>
        <v>#VALUE!</v>
      </c>
    </row>
    <row r="128" spans="1:30">
      <c r="A128" s="8" t="s">
        <v>1654</v>
      </c>
      <c r="B128" s="8" t="s">
        <v>400</v>
      </c>
      <c r="C128" s="8" t="s">
        <v>20</v>
      </c>
      <c r="D128" s="8" t="s">
        <v>44</v>
      </c>
      <c r="E128" s="8"/>
      <c r="F128" s="8" t="s">
        <v>1408</v>
      </c>
      <c r="G128" s="8" t="s">
        <v>1384</v>
      </c>
      <c r="H128" s="8">
        <v>28.79</v>
      </c>
      <c r="I128" s="8">
        <v>15.28</v>
      </c>
      <c r="J128" s="8">
        <v>0.23419999999999999</v>
      </c>
      <c r="K128" s="8">
        <v>0.80530000000000002</v>
      </c>
      <c r="L128" s="8" t="s">
        <v>1376</v>
      </c>
      <c r="M128" s="8">
        <v>873</v>
      </c>
      <c r="N128" s="8" t="s">
        <v>1396</v>
      </c>
      <c r="O128" s="89" t="s">
        <v>1624</v>
      </c>
      <c r="P128" s="89">
        <f t="shared" si="6"/>
        <v>45130</v>
      </c>
      <c r="Q128" s="89" t="s">
        <v>1624</v>
      </c>
      <c r="R128" s="89" t="s">
        <v>1655</v>
      </c>
      <c r="S128" s="121">
        <f t="shared" si="7"/>
        <v>45140</v>
      </c>
      <c r="T128" s="8">
        <v>48</v>
      </c>
      <c r="U128" s="8">
        <v>15.12</v>
      </c>
      <c r="Z128" s="78">
        <f t="shared" ca="1" si="8"/>
        <v>1118</v>
      </c>
      <c r="AA128" s="78" t="str">
        <f t="shared" si="9"/>
        <v>7-2023</v>
      </c>
      <c r="AC128" s="4" t="str">
        <f t="shared" si="10"/>
        <v>Empty</v>
      </c>
      <c r="AD128" s="4">
        <f t="shared" si="11"/>
        <v>8</v>
      </c>
    </row>
    <row r="129" spans="1:30" hidden="1">
      <c r="A129" s="9" t="s">
        <v>1656</v>
      </c>
      <c r="B129" s="9" t="s">
        <v>1072</v>
      </c>
      <c r="C129" s="9" t="s">
        <v>41</v>
      </c>
      <c r="D129" s="9" t="s">
        <v>23</v>
      </c>
      <c r="E129" s="9"/>
      <c r="F129" s="9" t="s">
        <v>1411</v>
      </c>
      <c r="G129" s="9" t="s">
        <v>1384</v>
      </c>
      <c r="H129" s="9">
        <v>7.47</v>
      </c>
      <c r="I129" s="9">
        <v>8.2200000000000006</v>
      </c>
      <c r="J129" s="9">
        <v>6.6400000000000001E-2</v>
      </c>
      <c r="K129" s="9">
        <v>0.18310000000000001</v>
      </c>
      <c r="L129" s="9" t="s">
        <v>1358</v>
      </c>
      <c r="M129" s="9">
        <v>735</v>
      </c>
      <c r="N129" s="9" t="s">
        <v>1381</v>
      </c>
      <c r="O129" s="90" t="s">
        <v>1657</v>
      </c>
      <c r="P129" s="89">
        <f t="shared" si="6"/>
        <v>45123</v>
      </c>
      <c r="Q129" s="90" t="s">
        <v>1657</v>
      </c>
      <c r="R129" s="90"/>
      <c r="S129" s="121" t="e">
        <f t="shared" si="7"/>
        <v>#VALUE!</v>
      </c>
      <c r="T129" s="9">
        <v>48</v>
      </c>
      <c r="U129" s="9">
        <v>1.97</v>
      </c>
      <c r="Z129" s="78">
        <f t="shared" ca="1" si="8"/>
        <v>1125</v>
      </c>
      <c r="AA129" s="78" t="str">
        <f t="shared" si="9"/>
        <v>7-2023</v>
      </c>
      <c r="AC129" s="4" t="str">
        <f t="shared" si="10"/>
        <v>Empty</v>
      </c>
      <c r="AD129" s="4" t="e">
        <f t="shared" si="11"/>
        <v>#VALUE!</v>
      </c>
    </row>
    <row r="130" spans="1:30">
      <c r="A130" s="8" t="s">
        <v>1658</v>
      </c>
      <c r="B130" s="8" t="s">
        <v>1016</v>
      </c>
      <c r="C130" s="8" t="s">
        <v>38</v>
      </c>
      <c r="D130" s="8" t="s">
        <v>23</v>
      </c>
      <c r="E130" s="8"/>
      <c r="F130" s="8" t="s">
        <v>1408</v>
      </c>
      <c r="G130" s="8" t="s">
        <v>1390</v>
      </c>
      <c r="H130" s="8">
        <v>56.45</v>
      </c>
      <c r="I130" s="8">
        <v>17.82</v>
      </c>
      <c r="J130" s="8">
        <v>0.82499999999999996</v>
      </c>
      <c r="K130" s="8">
        <v>5.1704999999999997</v>
      </c>
      <c r="L130" s="8" t="s">
        <v>1412</v>
      </c>
      <c r="M130" s="8">
        <v>657</v>
      </c>
      <c r="N130" s="8" t="s">
        <v>1377</v>
      </c>
      <c r="O130" s="89" t="s">
        <v>1659</v>
      </c>
      <c r="P130" s="89">
        <f t="shared" si="6"/>
        <v>45395</v>
      </c>
      <c r="Q130" s="89" t="s">
        <v>1659</v>
      </c>
      <c r="R130" s="89" t="s">
        <v>972</v>
      </c>
      <c r="S130" s="121">
        <f t="shared" si="7"/>
        <v>45400</v>
      </c>
      <c r="T130" s="8">
        <v>12</v>
      </c>
      <c r="U130" s="8">
        <v>11.49</v>
      </c>
      <c r="Z130" s="78">
        <f t="shared" ca="1" si="8"/>
        <v>853</v>
      </c>
      <c r="AA130" s="78" t="str">
        <f t="shared" si="9"/>
        <v>4-2024</v>
      </c>
      <c r="AC130" s="4" t="str">
        <f t="shared" si="10"/>
        <v>Empty</v>
      </c>
      <c r="AD130" s="4">
        <f t="shared" si="11"/>
        <v>4</v>
      </c>
    </row>
    <row r="131" spans="1:30">
      <c r="A131" s="9" t="s">
        <v>1660</v>
      </c>
      <c r="B131" s="9" t="s">
        <v>798</v>
      </c>
      <c r="C131" s="9" t="s">
        <v>7</v>
      </c>
      <c r="D131" s="9" t="s">
        <v>1360</v>
      </c>
      <c r="E131" s="9"/>
      <c r="F131" s="9" t="s">
        <v>1380</v>
      </c>
      <c r="G131" s="9" t="s">
        <v>1375</v>
      </c>
      <c r="H131" s="9">
        <v>91.92</v>
      </c>
      <c r="I131" s="9">
        <v>10.98</v>
      </c>
      <c r="J131" s="9">
        <v>0.99990000000000001</v>
      </c>
      <c r="K131" s="9">
        <v>1.5729</v>
      </c>
      <c r="L131" s="9" t="s">
        <v>1385</v>
      </c>
      <c r="M131" s="9">
        <v>704</v>
      </c>
      <c r="N131" s="9" t="s">
        <v>1403</v>
      </c>
      <c r="O131" s="90" t="s">
        <v>1661</v>
      </c>
      <c r="P131" s="89">
        <f t="shared" ref="P131:P194" si="12">DATE(RIGHT(O131,4),MID(O131,4,2),LEFT(O131,2))</f>
        <v>44613</v>
      </c>
      <c r="Q131" s="90" t="s">
        <v>1661</v>
      </c>
      <c r="R131" s="90" t="s">
        <v>1662</v>
      </c>
      <c r="S131" s="121">
        <f t="shared" ref="S131:S194" si="13">DATE(RIGHT(R131,4),MID(R131,4,2),LEFT(R131,2))</f>
        <v>44625</v>
      </c>
      <c r="T131" s="9">
        <v>84</v>
      </c>
      <c r="U131" s="9">
        <v>0</v>
      </c>
      <c r="Z131" s="78">
        <f t="shared" ref="Z131:AA194" ca="1" si="14">TODAY()-P131</f>
        <v>1635</v>
      </c>
      <c r="AA131" s="78" t="str">
        <f t="shared" ref="AA131:AA194" si="15">MONTH(P131)&amp;"-"&amp;YEAR(P131)</f>
        <v>2-2022</v>
      </c>
      <c r="AC131" s="4" t="str">
        <f t="shared" ref="AC131:AC194" si="16">IF(MONTH(P131)&gt;=10,"Q4","Empty")</f>
        <v>Empty</v>
      </c>
      <c r="AD131" s="4">
        <f t="shared" ref="AD131:AD194" si="17">NETWORKDAYS(P131,S131)</f>
        <v>10</v>
      </c>
    </row>
    <row r="132" spans="1:30">
      <c r="A132" s="8" t="s">
        <v>1663</v>
      </c>
      <c r="B132" s="8" t="s">
        <v>1334</v>
      </c>
      <c r="C132" s="8" t="s">
        <v>12</v>
      </c>
      <c r="D132" s="8" t="s">
        <v>1360</v>
      </c>
      <c r="E132" s="8"/>
      <c r="F132" s="8" t="s">
        <v>1389</v>
      </c>
      <c r="G132" s="8" t="s">
        <v>1384</v>
      </c>
      <c r="H132" s="8">
        <v>33.590000000000003</v>
      </c>
      <c r="I132" s="8">
        <v>14.38</v>
      </c>
      <c r="J132" s="8">
        <v>0.182</v>
      </c>
      <c r="K132" s="8">
        <v>0.5292</v>
      </c>
      <c r="L132" s="8" t="s">
        <v>1385</v>
      </c>
      <c r="M132" s="8">
        <v>556</v>
      </c>
      <c r="N132" s="8" t="s">
        <v>1403</v>
      </c>
      <c r="O132" s="89" t="s">
        <v>1223</v>
      </c>
      <c r="P132" s="89">
        <f t="shared" si="12"/>
        <v>45246</v>
      </c>
      <c r="Q132" s="89" t="s">
        <v>1223</v>
      </c>
      <c r="R132" s="89" t="s">
        <v>1664</v>
      </c>
      <c r="S132" s="121">
        <f t="shared" si="13"/>
        <v>45260</v>
      </c>
      <c r="T132" s="8">
        <v>120</v>
      </c>
      <c r="U132" s="8">
        <v>0</v>
      </c>
      <c r="Z132" s="78">
        <f t="shared" ca="1" si="14"/>
        <v>1002</v>
      </c>
      <c r="AA132" s="78" t="str">
        <f t="shared" si="15"/>
        <v>11-2023</v>
      </c>
      <c r="AC132" s="4" t="str">
        <f t="shared" si="16"/>
        <v>Q4</v>
      </c>
      <c r="AD132" s="4">
        <f t="shared" si="17"/>
        <v>11</v>
      </c>
    </row>
    <row r="133" spans="1:30">
      <c r="A133" s="9" t="s">
        <v>1665</v>
      </c>
      <c r="B133" s="9" t="s">
        <v>426</v>
      </c>
      <c r="C133" s="9" t="s">
        <v>28</v>
      </c>
      <c r="D133" s="9" t="s">
        <v>10</v>
      </c>
      <c r="E133" s="9"/>
      <c r="F133" s="9" t="s">
        <v>1408</v>
      </c>
      <c r="G133" s="9" t="s">
        <v>1390</v>
      </c>
      <c r="H133" s="9">
        <v>79.62</v>
      </c>
      <c r="I133" s="9">
        <v>16.03</v>
      </c>
      <c r="J133" s="9">
        <v>1.1379999999999999</v>
      </c>
      <c r="K133" s="9">
        <v>3.8996</v>
      </c>
      <c r="L133" s="9" t="s">
        <v>1376</v>
      </c>
      <c r="M133" s="9">
        <v>882</v>
      </c>
      <c r="N133" s="9" t="s">
        <v>1403</v>
      </c>
      <c r="O133" s="90" t="s">
        <v>197</v>
      </c>
      <c r="P133" s="89">
        <f t="shared" si="12"/>
        <v>44817</v>
      </c>
      <c r="Q133" s="90" t="s">
        <v>197</v>
      </c>
      <c r="R133" s="90" t="s">
        <v>1639</v>
      </c>
      <c r="S133" s="121">
        <f t="shared" si="13"/>
        <v>44819</v>
      </c>
      <c r="T133" s="9">
        <v>24</v>
      </c>
      <c r="U133" s="9">
        <v>73.91</v>
      </c>
      <c r="Z133" s="78">
        <f t="shared" ca="1" si="14"/>
        <v>1431</v>
      </c>
      <c r="AA133" s="78" t="str">
        <f t="shared" si="15"/>
        <v>9-2022</v>
      </c>
      <c r="AC133" s="4" t="str">
        <f t="shared" si="16"/>
        <v>Empty</v>
      </c>
      <c r="AD133" s="4">
        <f t="shared" si="17"/>
        <v>3</v>
      </c>
    </row>
    <row r="134" spans="1:30">
      <c r="A134" s="8" t="s">
        <v>1666</v>
      </c>
      <c r="B134" s="8" t="s">
        <v>1252</v>
      </c>
      <c r="C134" s="8" t="s">
        <v>12</v>
      </c>
      <c r="D134" s="8" t="s">
        <v>1360</v>
      </c>
      <c r="E134" s="8"/>
      <c r="F134" s="8" t="s">
        <v>1380</v>
      </c>
      <c r="G134" s="8" t="s">
        <v>1375</v>
      </c>
      <c r="H134" s="8">
        <v>6.42</v>
      </c>
      <c r="I134" s="8">
        <v>12.25</v>
      </c>
      <c r="J134" s="8">
        <v>4.19E-2</v>
      </c>
      <c r="K134" s="8">
        <v>0.57120000000000004</v>
      </c>
      <c r="L134" s="8" t="s">
        <v>1358</v>
      </c>
      <c r="M134" s="8">
        <v>721</v>
      </c>
      <c r="N134" s="8" t="s">
        <v>1396</v>
      </c>
      <c r="O134" s="89" t="s">
        <v>1667</v>
      </c>
      <c r="P134" s="89">
        <f t="shared" si="12"/>
        <v>45165</v>
      </c>
      <c r="Q134" s="89" t="s">
        <v>1667</v>
      </c>
      <c r="R134" s="89" t="s">
        <v>1668</v>
      </c>
      <c r="S134" s="121">
        <f t="shared" si="13"/>
        <v>45179</v>
      </c>
      <c r="T134" s="8">
        <v>12</v>
      </c>
      <c r="U134" s="8">
        <v>2.72</v>
      </c>
      <c r="Z134" s="78">
        <f t="shared" ca="1" si="14"/>
        <v>1083</v>
      </c>
      <c r="AA134" s="78" t="str">
        <f t="shared" si="15"/>
        <v>8-2023</v>
      </c>
      <c r="AC134" s="4" t="str">
        <f t="shared" si="16"/>
        <v>Empty</v>
      </c>
      <c r="AD134" s="4">
        <f t="shared" si="17"/>
        <v>10</v>
      </c>
    </row>
    <row r="135" spans="1:30">
      <c r="A135" s="9" t="s">
        <v>1669</v>
      </c>
      <c r="B135" s="9" t="s">
        <v>417</v>
      </c>
      <c r="C135" s="9" t="s">
        <v>41</v>
      </c>
      <c r="D135" s="9" t="s">
        <v>23</v>
      </c>
      <c r="E135" s="9"/>
      <c r="F135" s="9" t="s">
        <v>1380</v>
      </c>
      <c r="G135" s="9" t="s">
        <v>1375</v>
      </c>
      <c r="H135" s="9">
        <v>39.01</v>
      </c>
      <c r="I135" s="9">
        <v>17.18</v>
      </c>
      <c r="J135" s="9">
        <v>0.55740000000000001</v>
      </c>
      <c r="K135" s="9">
        <v>0.80130000000000001</v>
      </c>
      <c r="L135" s="9" t="s">
        <v>1385</v>
      </c>
      <c r="M135" s="9">
        <v>694</v>
      </c>
      <c r="N135" s="9" t="s">
        <v>1377</v>
      </c>
      <c r="O135" s="90" t="s">
        <v>1670</v>
      </c>
      <c r="P135" s="89">
        <f t="shared" si="12"/>
        <v>45621</v>
      </c>
      <c r="Q135" s="90" t="s">
        <v>1670</v>
      </c>
      <c r="R135" s="90" t="s">
        <v>1671</v>
      </c>
      <c r="S135" s="121">
        <f t="shared" si="13"/>
        <v>45627</v>
      </c>
      <c r="T135" s="9">
        <v>84</v>
      </c>
      <c r="U135" s="9">
        <v>0</v>
      </c>
      <c r="Z135" s="78">
        <f t="shared" ca="1" si="14"/>
        <v>627</v>
      </c>
      <c r="AA135" s="78" t="str">
        <f t="shared" si="15"/>
        <v>11-2024</v>
      </c>
      <c r="AC135" s="4" t="str">
        <f t="shared" si="16"/>
        <v>Q4</v>
      </c>
      <c r="AD135" s="4">
        <f t="shared" si="17"/>
        <v>5</v>
      </c>
    </row>
    <row r="136" spans="1:30">
      <c r="A136" s="8" t="s">
        <v>1672</v>
      </c>
      <c r="B136" s="8" t="s">
        <v>84</v>
      </c>
      <c r="C136" s="8" t="s">
        <v>41</v>
      </c>
      <c r="D136" s="8" t="s">
        <v>10</v>
      </c>
      <c r="E136" s="8"/>
      <c r="F136" s="8" t="s">
        <v>1411</v>
      </c>
      <c r="G136" s="8" t="s">
        <v>1384</v>
      </c>
      <c r="H136" s="8">
        <v>90.53</v>
      </c>
      <c r="I136" s="8">
        <v>13.1</v>
      </c>
      <c r="J136" s="8">
        <v>0.93530000000000002</v>
      </c>
      <c r="K136" s="8">
        <v>1.1514</v>
      </c>
      <c r="L136" s="8" t="s">
        <v>1358</v>
      </c>
      <c r="M136" s="8">
        <v>724</v>
      </c>
      <c r="N136" s="8" t="s">
        <v>1377</v>
      </c>
      <c r="O136" s="89" t="s">
        <v>1673</v>
      </c>
      <c r="P136" s="89">
        <f t="shared" si="12"/>
        <v>44942</v>
      </c>
      <c r="Q136" s="89" t="s">
        <v>1673</v>
      </c>
      <c r="R136" s="89" t="s">
        <v>941</v>
      </c>
      <c r="S136" s="121">
        <f t="shared" si="13"/>
        <v>44946</v>
      </c>
      <c r="T136" s="8">
        <v>180</v>
      </c>
      <c r="U136" s="8">
        <v>19.649999999999999</v>
      </c>
      <c r="Z136" s="78">
        <f t="shared" ca="1" si="14"/>
        <v>1306</v>
      </c>
      <c r="AA136" s="78" t="str">
        <f t="shared" si="15"/>
        <v>1-2023</v>
      </c>
      <c r="AC136" s="4" t="str">
        <f t="shared" si="16"/>
        <v>Empty</v>
      </c>
      <c r="AD136" s="4">
        <f t="shared" si="17"/>
        <v>5</v>
      </c>
    </row>
    <row r="137" spans="1:30" hidden="1">
      <c r="A137" s="9" t="s">
        <v>1674</v>
      </c>
      <c r="B137" s="9" t="s">
        <v>886</v>
      </c>
      <c r="C137" s="9" t="s">
        <v>32</v>
      </c>
      <c r="D137" s="9" t="s">
        <v>23</v>
      </c>
      <c r="E137" s="9"/>
      <c r="F137" s="9" t="s">
        <v>1374</v>
      </c>
      <c r="G137" s="9" t="s">
        <v>1375</v>
      </c>
      <c r="H137" s="9">
        <v>31.81</v>
      </c>
      <c r="I137" s="9">
        <v>16.03</v>
      </c>
      <c r="J137" s="9">
        <v>0.22939999999999999</v>
      </c>
      <c r="K137" s="9">
        <v>0.77410000000000001</v>
      </c>
      <c r="L137" s="9" t="s">
        <v>1358</v>
      </c>
      <c r="M137" s="9">
        <v>725</v>
      </c>
      <c r="N137" s="9" t="s">
        <v>1426</v>
      </c>
      <c r="O137" s="90" t="s">
        <v>1675</v>
      </c>
      <c r="P137" s="89">
        <f t="shared" si="12"/>
        <v>45317</v>
      </c>
      <c r="Q137" s="90" t="s">
        <v>1675</v>
      </c>
      <c r="R137" s="90"/>
      <c r="S137" s="121" t="e">
        <f t="shared" si="13"/>
        <v>#VALUE!</v>
      </c>
      <c r="T137" s="9">
        <v>60</v>
      </c>
      <c r="U137" s="9">
        <v>29.42</v>
      </c>
      <c r="Z137" s="78">
        <f t="shared" ca="1" si="14"/>
        <v>931</v>
      </c>
      <c r="AA137" s="78" t="str">
        <f t="shared" si="15"/>
        <v>1-2024</v>
      </c>
      <c r="AC137" s="4" t="str">
        <f t="shared" si="16"/>
        <v>Empty</v>
      </c>
      <c r="AD137" s="4" t="e">
        <f t="shared" si="17"/>
        <v>#VALUE!</v>
      </c>
    </row>
    <row r="138" spans="1:30" hidden="1">
      <c r="A138" s="8" t="s">
        <v>1676</v>
      </c>
      <c r="B138" s="8" t="s">
        <v>291</v>
      </c>
      <c r="C138" s="8" t="s">
        <v>7</v>
      </c>
      <c r="D138" s="8" t="s">
        <v>1360</v>
      </c>
      <c r="E138" s="8"/>
      <c r="F138" s="8" t="s">
        <v>1411</v>
      </c>
      <c r="G138" s="8" t="s">
        <v>1390</v>
      </c>
      <c r="H138" s="8">
        <v>86.01</v>
      </c>
      <c r="I138" s="8">
        <v>9.65</v>
      </c>
      <c r="J138" s="8">
        <v>0.68859999999999999</v>
      </c>
      <c r="K138" s="8">
        <v>2.1669999999999998</v>
      </c>
      <c r="L138" s="8" t="s">
        <v>1385</v>
      </c>
      <c r="M138" s="8">
        <v>823</v>
      </c>
      <c r="N138" s="8" t="s">
        <v>1426</v>
      </c>
      <c r="O138" s="89" t="s">
        <v>1626</v>
      </c>
      <c r="P138" s="89">
        <f t="shared" si="12"/>
        <v>44949</v>
      </c>
      <c r="Q138" s="89" t="s">
        <v>1626</v>
      </c>
      <c r="R138" s="89"/>
      <c r="S138" s="121" t="e">
        <f t="shared" si="13"/>
        <v>#VALUE!</v>
      </c>
      <c r="T138" s="8">
        <v>48</v>
      </c>
      <c r="U138" s="8">
        <v>0</v>
      </c>
      <c r="Z138" s="78">
        <f t="shared" ca="1" si="14"/>
        <v>1299</v>
      </c>
      <c r="AA138" s="78" t="str">
        <f t="shared" si="15"/>
        <v>1-2023</v>
      </c>
      <c r="AC138" s="4" t="str">
        <f t="shared" si="16"/>
        <v>Empty</v>
      </c>
      <c r="AD138" s="4" t="e">
        <f t="shared" si="17"/>
        <v>#VALUE!</v>
      </c>
    </row>
    <row r="139" spans="1:30">
      <c r="A139" s="9" t="s">
        <v>1677</v>
      </c>
      <c r="B139" s="9" t="s">
        <v>732</v>
      </c>
      <c r="C139" s="9" t="s">
        <v>41</v>
      </c>
      <c r="D139" s="9" t="s">
        <v>31</v>
      </c>
      <c r="E139" s="9"/>
      <c r="F139" s="9" t="s">
        <v>1411</v>
      </c>
      <c r="G139" s="9" t="s">
        <v>1390</v>
      </c>
      <c r="H139" s="9"/>
      <c r="I139" s="9">
        <v>12.11</v>
      </c>
      <c r="J139" s="9">
        <v>0.71619999999999995</v>
      </c>
      <c r="K139" s="9">
        <v>1.1631</v>
      </c>
      <c r="L139" s="9" t="s">
        <v>1385</v>
      </c>
      <c r="M139" s="9">
        <v>579</v>
      </c>
      <c r="N139" s="9" t="s">
        <v>1377</v>
      </c>
      <c r="O139" s="90" t="s">
        <v>1678</v>
      </c>
      <c r="P139" s="89">
        <f t="shared" si="12"/>
        <v>45011</v>
      </c>
      <c r="Q139" s="90" t="s">
        <v>1678</v>
      </c>
      <c r="R139" s="90" t="s">
        <v>439</v>
      </c>
      <c r="S139" s="121">
        <f t="shared" si="13"/>
        <v>45026</v>
      </c>
      <c r="T139" s="9">
        <v>180</v>
      </c>
      <c r="U139" s="9">
        <v>0</v>
      </c>
      <c r="Z139" s="78">
        <f t="shared" ca="1" si="14"/>
        <v>1237</v>
      </c>
      <c r="AA139" s="78" t="str">
        <f t="shared" si="15"/>
        <v>3-2023</v>
      </c>
      <c r="AC139" s="4" t="str">
        <f t="shared" si="16"/>
        <v>Empty</v>
      </c>
      <c r="AD139" s="4">
        <f t="shared" si="17"/>
        <v>11</v>
      </c>
    </row>
    <row r="140" spans="1:30">
      <c r="A140" s="8" t="s">
        <v>1679</v>
      </c>
      <c r="B140" s="8" t="s">
        <v>411</v>
      </c>
      <c r="C140" s="8" t="s">
        <v>35</v>
      </c>
      <c r="D140" s="8" t="s">
        <v>23</v>
      </c>
      <c r="E140" s="8"/>
      <c r="F140" s="8" t="s">
        <v>1389</v>
      </c>
      <c r="G140" s="8" t="s">
        <v>1384</v>
      </c>
      <c r="H140" s="8">
        <v>48.59</v>
      </c>
      <c r="I140" s="8">
        <v>16.46</v>
      </c>
      <c r="J140" s="8">
        <v>0.83130000000000004</v>
      </c>
      <c r="K140" s="8">
        <v>0.82789999999999997</v>
      </c>
      <c r="L140" s="8" t="s">
        <v>1395</v>
      </c>
      <c r="M140" s="8">
        <v>855</v>
      </c>
      <c r="N140" s="8" t="s">
        <v>1377</v>
      </c>
      <c r="O140" s="89" t="s">
        <v>416</v>
      </c>
      <c r="P140" s="89">
        <f t="shared" si="12"/>
        <v>44939</v>
      </c>
      <c r="Q140" s="89" t="s">
        <v>416</v>
      </c>
      <c r="R140" s="89" t="s">
        <v>771</v>
      </c>
      <c r="S140" s="121">
        <f t="shared" si="13"/>
        <v>44953</v>
      </c>
      <c r="T140" s="8">
        <v>120</v>
      </c>
      <c r="U140" s="8">
        <v>45.74</v>
      </c>
      <c r="Z140" s="78">
        <f t="shared" ca="1" si="14"/>
        <v>1309</v>
      </c>
      <c r="AA140" s="78" t="str">
        <f t="shared" si="15"/>
        <v>1-2023</v>
      </c>
      <c r="AC140" s="4" t="str">
        <f t="shared" si="16"/>
        <v>Empty</v>
      </c>
      <c r="AD140" s="4">
        <f t="shared" si="17"/>
        <v>11</v>
      </c>
    </row>
    <row r="141" spans="1:30" hidden="1">
      <c r="A141" s="9" t="s">
        <v>1680</v>
      </c>
      <c r="B141" s="9" t="s">
        <v>116</v>
      </c>
      <c r="C141" s="9" t="s">
        <v>38</v>
      </c>
      <c r="D141" s="9" t="s">
        <v>10</v>
      </c>
      <c r="E141" s="9"/>
      <c r="F141" s="9" t="s">
        <v>1389</v>
      </c>
      <c r="G141" s="9" t="s">
        <v>1375</v>
      </c>
      <c r="H141" s="9">
        <v>44.6</v>
      </c>
      <c r="I141" s="9">
        <v>17.54</v>
      </c>
      <c r="J141" s="9">
        <v>0.46379999999999999</v>
      </c>
      <c r="K141" s="9">
        <v>4.0792000000000002</v>
      </c>
      <c r="L141" s="9" t="s">
        <v>1395</v>
      </c>
      <c r="M141" s="9">
        <v>580</v>
      </c>
      <c r="N141" s="9" t="s">
        <v>1386</v>
      </c>
      <c r="O141" s="90" t="s">
        <v>1681</v>
      </c>
      <c r="P141" s="89">
        <f t="shared" si="12"/>
        <v>45143</v>
      </c>
      <c r="Q141" s="90" t="s">
        <v>1681</v>
      </c>
      <c r="R141" s="90"/>
      <c r="S141" s="121" t="e">
        <f t="shared" si="13"/>
        <v>#VALUE!</v>
      </c>
      <c r="T141" s="9">
        <v>12</v>
      </c>
      <c r="U141" s="9">
        <v>11.06</v>
      </c>
      <c r="Z141" s="78">
        <f t="shared" ca="1" si="14"/>
        <v>1105</v>
      </c>
      <c r="AA141" s="78" t="str">
        <f t="shared" si="15"/>
        <v>8-2023</v>
      </c>
      <c r="AC141" s="4" t="str">
        <f t="shared" si="16"/>
        <v>Empty</v>
      </c>
      <c r="AD141" s="4" t="e">
        <f t="shared" si="17"/>
        <v>#VALUE!</v>
      </c>
    </row>
    <row r="142" spans="1:30" hidden="1">
      <c r="A142" s="8" t="s">
        <v>1682</v>
      </c>
      <c r="B142" s="8" t="s">
        <v>563</v>
      </c>
      <c r="C142" s="8" t="s">
        <v>38</v>
      </c>
      <c r="D142" s="8" t="s">
        <v>1360</v>
      </c>
      <c r="E142" s="8"/>
      <c r="F142" s="8" t="s">
        <v>1389</v>
      </c>
      <c r="G142" s="8" t="s">
        <v>1384</v>
      </c>
      <c r="H142" s="8">
        <v>3.13</v>
      </c>
      <c r="I142" s="8">
        <v>17.52</v>
      </c>
      <c r="J142" s="8">
        <v>1.66E-2</v>
      </c>
      <c r="K142" s="8">
        <v>0.1124</v>
      </c>
      <c r="L142" s="8" t="s">
        <v>1376</v>
      </c>
      <c r="M142" s="8">
        <v>791</v>
      </c>
      <c r="N142" s="8" t="s">
        <v>1381</v>
      </c>
      <c r="O142" s="89" t="s">
        <v>1683</v>
      </c>
      <c r="P142" s="89">
        <f t="shared" si="12"/>
        <v>44789</v>
      </c>
      <c r="Q142" s="89" t="s">
        <v>1683</v>
      </c>
      <c r="R142" s="89"/>
      <c r="S142" s="121" t="e">
        <f t="shared" si="13"/>
        <v>#VALUE!</v>
      </c>
      <c r="T142" s="8">
        <v>36</v>
      </c>
      <c r="U142" s="8">
        <v>1.21</v>
      </c>
      <c r="Z142" s="78">
        <f t="shared" ca="1" si="14"/>
        <v>1459</v>
      </c>
      <c r="AA142" s="78" t="str">
        <f t="shared" si="15"/>
        <v>8-2022</v>
      </c>
      <c r="AC142" s="4" t="str">
        <f t="shared" si="16"/>
        <v>Empty</v>
      </c>
      <c r="AD142" s="4" t="e">
        <f t="shared" si="17"/>
        <v>#VALUE!</v>
      </c>
    </row>
    <row r="143" spans="1:30" hidden="1">
      <c r="A143" s="9" t="s">
        <v>1684</v>
      </c>
      <c r="B143" s="9" t="s">
        <v>605</v>
      </c>
      <c r="C143" s="9" t="s">
        <v>28</v>
      </c>
      <c r="D143" s="9" t="s">
        <v>1360</v>
      </c>
      <c r="E143" s="9"/>
      <c r="F143" s="9" t="s">
        <v>1411</v>
      </c>
      <c r="G143" s="9" t="s">
        <v>1390</v>
      </c>
      <c r="H143" s="9">
        <v>88.28</v>
      </c>
      <c r="I143" s="9">
        <v>8.2200000000000006</v>
      </c>
      <c r="J143" s="9">
        <v>0.63270000000000004</v>
      </c>
      <c r="K143" s="9">
        <v>2.7753000000000001</v>
      </c>
      <c r="L143" s="9" t="s">
        <v>1395</v>
      </c>
      <c r="M143" s="9">
        <v>741</v>
      </c>
      <c r="N143" s="9" t="s">
        <v>1386</v>
      </c>
      <c r="O143" s="90" t="s">
        <v>1473</v>
      </c>
      <c r="P143" s="89">
        <f t="shared" si="12"/>
        <v>45652</v>
      </c>
      <c r="Q143" s="90" t="s">
        <v>1473</v>
      </c>
      <c r="R143" s="90"/>
      <c r="S143" s="121" t="e">
        <f t="shared" si="13"/>
        <v>#VALUE!</v>
      </c>
      <c r="T143" s="9">
        <v>36</v>
      </c>
      <c r="U143" s="9">
        <v>37.21</v>
      </c>
      <c r="Z143" s="78">
        <f t="shared" ca="1" si="14"/>
        <v>596</v>
      </c>
      <c r="AA143" s="78" t="str">
        <f t="shared" si="15"/>
        <v>12-2024</v>
      </c>
      <c r="AC143" s="4" t="str">
        <f t="shared" si="16"/>
        <v>Q4</v>
      </c>
      <c r="AD143" s="4" t="e">
        <f t="shared" si="17"/>
        <v>#VALUE!</v>
      </c>
    </row>
    <row r="144" spans="1:30" hidden="1">
      <c r="A144" s="8" t="s">
        <v>1685</v>
      </c>
      <c r="B144" s="8" t="s">
        <v>950</v>
      </c>
      <c r="C144" s="8" t="s">
        <v>20</v>
      </c>
      <c r="D144" s="8" t="s">
        <v>10</v>
      </c>
      <c r="E144" s="8"/>
      <c r="F144" s="8" t="s">
        <v>1411</v>
      </c>
      <c r="G144" s="8" t="s">
        <v>1390</v>
      </c>
      <c r="H144" s="8">
        <v>19.72</v>
      </c>
      <c r="I144" s="8">
        <v>16.190000000000001</v>
      </c>
      <c r="J144" s="8">
        <v>0.19550000000000001</v>
      </c>
      <c r="K144" s="8">
        <v>1.7909999999999999</v>
      </c>
      <c r="L144" s="8" t="s">
        <v>1412</v>
      </c>
      <c r="M144" s="8">
        <v>763</v>
      </c>
      <c r="N144" s="8" t="s">
        <v>1386</v>
      </c>
      <c r="O144" s="89" t="s">
        <v>1686</v>
      </c>
      <c r="P144" s="89">
        <f t="shared" si="12"/>
        <v>45602</v>
      </c>
      <c r="Q144" s="89" t="s">
        <v>1686</v>
      </c>
      <c r="R144" s="89"/>
      <c r="S144" s="121" t="e">
        <f t="shared" si="13"/>
        <v>#VALUE!</v>
      </c>
      <c r="T144" s="8">
        <v>12</v>
      </c>
      <c r="U144" s="8">
        <v>18.2</v>
      </c>
      <c r="Z144" s="78">
        <f t="shared" ca="1" si="14"/>
        <v>646</v>
      </c>
      <c r="AA144" s="78" t="str">
        <f t="shared" si="15"/>
        <v>11-2024</v>
      </c>
      <c r="AC144" s="4" t="str">
        <f t="shared" si="16"/>
        <v>Q4</v>
      </c>
      <c r="AD144" s="4" t="e">
        <f t="shared" si="17"/>
        <v>#VALUE!</v>
      </c>
    </row>
    <row r="145" spans="1:30">
      <c r="A145" s="9" t="s">
        <v>1687</v>
      </c>
      <c r="B145" s="9" t="s">
        <v>198</v>
      </c>
      <c r="C145" s="9" t="s">
        <v>35</v>
      </c>
      <c r="D145" s="9" t="s">
        <v>23</v>
      </c>
      <c r="E145" s="9"/>
      <c r="F145" s="9" t="s">
        <v>1380</v>
      </c>
      <c r="G145" s="9" t="s">
        <v>1384</v>
      </c>
      <c r="H145" s="9">
        <v>51.35</v>
      </c>
      <c r="I145" s="9">
        <v>14.6</v>
      </c>
      <c r="J145" s="9">
        <v>0.64890000000000003</v>
      </c>
      <c r="K145" s="9">
        <v>0.70469999999999999</v>
      </c>
      <c r="L145" s="9" t="s">
        <v>1358</v>
      </c>
      <c r="M145" s="9">
        <v>892</v>
      </c>
      <c r="N145" s="9" t="s">
        <v>1377</v>
      </c>
      <c r="O145" s="90" t="s">
        <v>1688</v>
      </c>
      <c r="P145" s="89">
        <f t="shared" si="12"/>
        <v>44928</v>
      </c>
      <c r="Q145" s="90" t="s">
        <v>1688</v>
      </c>
      <c r="R145" s="90" t="s">
        <v>1689</v>
      </c>
      <c r="S145" s="121">
        <f t="shared" si="13"/>
        <v>44934</v>
      </c>
      <c r="T145" s="9">
        <v>180</v>
      </c>
      <c r="U145" s="9">
        <v>36.229999999999997</v>
      </c>
      <c r="Z145" s="78">
        <f t="shared" ca="1" si="14"/>
        <v>1320</v>
      </c>
      <c r="AA145" s="78" t="str">
        <f t="shared" si="15"/>
        <v>1-2023</v>
      </c>
      <c r="AC145" s="4" t="str">
        <f t="shared" si="16"/>
        <v>Empty</v>
      </c>
      <c r="AD145" s="4">
        <f t="shared" si="17"/>
        <v>5</v>
      </c>
    </row>
    <row r="146" spans="1:30">
      <c r="A146" s="8" t="s">
        <v>1690</v>
      </c>
      <c r="B146" s="8" t="s">
        <v>1332</v>
      </c>
      <c r="C146" s="8" t="s">
        <v>35</v>
      </c>
      <c r="D146" s="8" t="s">
        <v>44</v>
      </c>
      <c r="E146" s="8"/>
      <c r="F146" s="8" t="s">
        <v>1408</v>
      </c>
      <c r="G146" s="8" t="s">
        <v>1390</v>
      </c>
      <c r="H146" s="8">
        <v>40.69</v>
      </c>
      <c r="I146" s="8">
        <v>13.92</v>
      </c>
      <c r="J146" s="8">
        <v>0.2258</v>
      </c>
      <c r="K146" s="8">
        <v>1.1103000000000001</v>
      </c>
      <c r="L146" s="8" t="s">
        <v>1395</v>
      </c>
      <c r="M146" s="8">
        <v>849</v>
      </c>
      <c r="N146" s="8" t="s">
        <v>1377</v>
      </c>
      <c r="O146" s="89" t="s">
        <v>1691</v>
      </c>
      <c r="P146" s="89">
        <f t="shared" si="12"/>
        <v>45042</v>
      </c>
      <c r="Q146" s="89" t="s">
        <v>1691</v>
      </c>
      <c r="R146" s="89" t="s">
        <v>1230</v>
      </c>
      <c r="S146" s="121">
        <f t="shared" si="13"/>
        <v>45049</v>
      </c>
      <c r="T146" s="8">
        <v>48</v>
      </c>
      <c r="U146" s="8">
        <v>11.63</v>
      </c>
      <c r="Z146" s="78">
        <f t="shared" ca="1" si="14"/>
        <v>1206</v>
      </c>
      <c r="AA146" s="78" t="str">
        <f t="shared" si="15"/>
        <v>4-2023</v>
      </c>
      <c r="AC146" s="4" t="str">
        <f t="shared" si="16"/>
        <v>Empty</v>
      </c>
      <c r="AD146" s="4">
        <f t="shared" si="17"/>
        <v>6</v>
      </c>
    </row>
    <row r="147" spans="1:30">
      <c r="A147" s="9" t="s">
        <v>1692</v>
      </c>
      <c r="B147" s="9" t="s">
        <v>309</v>
      </c>
      <c r="C147" s="9" t="s">
        <v>28</v>
      </c>
      <c r="D147" s="9" t="s">
        <v>31</v>
      </c>
      <c r="E147" s="9"/>
      <c r="F147" s="9" t="s">
        <v>1411</v>
      </c>
      <c r="G147" s="9" t="s">
        <v>1384</v>
      </c>
      <c r="H147" s="9">
        <v>14.3</v>
      </c>
      <c r="I147" s="9">
        <v>12.39</v>
      </c>
      <c r="J147" s="9">
        <v>0.1469</v>
      </c>
      <c r="K147" s="9">
        <v>1.2730999999999999</v>
      </c>
      <c r="L147" s="9" t="s">
        <v>1376</v>
      </c>
      <c r="M147" s="9">
        <v>667</v>
      </c>
      <c r="N147" s="9" t="s">
        <v>1403</v>
      </c>
      <c r="O147" s="90" t="s">
        <v>920</v>
      </c>
      <c r="P147" s="89">
        <f t="shared" si="12"/>
        <v>45250</v>
      </c>
      <c r="Q147" s="90" t="s">
        <v>920</v>
      </c>
      <c r="R147" s="90" t="s">
        <v>794</v>
      </c>
      <c r="S147" s="121">
        <f t="shared" si="13"/>
        <v>45257</v>
      </c>
      <c r="T147" s="9">
        <v>12</v>
      </c>
      <c r="U147" s="9">
        <v>6.91</v>
      </c>
      <c r="Z147" s="78">
        <f t="shared" ca="1" si="14"/>
        <v>998</v>
      </c>
      <c r="AA147" s="78" t="str">
        <f t="shared" si="15"/>
        <v>11-2023</v>
      </c>
      <c r="AC147" s="4" t="str">
        <f t="shared" si="16"/>
        <v>Q4</v>
      </c>
      <c r="AD147" s="4">
        <f t="shared" si="17"/>
        <v>6</v>
      </c>
    </row>
    <row r="148" spans="1:30">
      <c r="A148" s="8" t="s">
        <v>1693</v>
      </c>
      <c r="B148" s="8" t="s">
        <v>772</v>
      </c>
      <c r="C148" s="8" t="s">
        <v>28</v>
      </c>
      <c r="D148" s="8" t="s">
        <v>31</v>
      </c>
      <c r="E148" s="8"/>
      <c r="F148" s="8" t="s">
        <v>1400</v>
      </c>
      <c r="G148" s="8" t="s">
        <v>1384</v>
      </c>
      <c r="H148" s="8">
        <v>18.78</v>
      </c>
      <c r="I148" s="8">
        <v>14.6</v>
      </c>
      <c r="J148" s="8">
        <v>0.1951</v>
      </c>
      <c r="K148" s="8">
        <v>0.90700000000000003</v>
      </c>
      <c r="L148" s="8" t="s">
        <v>1412</v>
      </c>
      <c r="M148" s="8">
        <v>663</v>
      </c>
      <c r="N148" s="8" t="s">
        <v>1403</v>
      </c>
      <c r="O148" s="89" t="s">
        <v>1694</v>
      </c>
      <c r="P148" s="89">
        <f t="shared" si="12"/>
        <v>45612</v>
      </c>
      <c r="Q148" s="89" t="s">
        <v>1694</v>
      </c>
      <c r="R148" s="89" t="s">
        <v>1670</v>
      </c>
      <c r="S148" s="121">
        <f t="shared" si="13"/>
        <v>45621</v>
      </c>
      <c r="T148" s="8">
        <v>24</v>
      </c>
      <c r="U148" s="8">
        <v>12.15</v>
      </c>
      <c r="Z148" s="78">
        <f t="shared" ca="1" si="14"/>
        <v>636</v>
      </c>
      <c r="AA148" s="78" t="str">
        <f t="shared" si="15"/>
        <v>11-2024</v>
      </c>
      <c r="AC148" s="4" t="str">
        <f t="shared" si="16"/>
        <v>Q4</v>
      </c>
      <c r="AD148" s="4">
        <f t="shared" si="17"/>
        <v>6</v>
      </c>
    </row>
    <row r="149" spans="1:30" hidden="1">
      <c r="A149" s="9" t="s">
        <v>1695</v>
      </c>
      <c r="B149" s="9" t="s">
        <v>223</v>
      </c>
      <c r="C149" s="9" t="s">
        <v>12</v>
      </c>
      <c r="D149" s="9" t="s">
        <v>10</v>
      </c>
      <c r="E149" s="9"/>
      <c r="F149" s="9" t="s">
        <v>1408</v>
      </c>
      <c r="G149" s="9" t="s">
        <v>1384</v>
      </c>
      <c r="H149" s="9">
        <v>55.06</v>
      </c>
      <c r="I149" s="9">
        <v>14.93</v>
      </c>
      <c r="J149" s="9">
        <v>0.48180000000000001</v>
      </c>
      <c r="K149" s="9">
        <v>1.3079000000000001</v>
      </c>
      <c r="L149" s="9" t="s">
        <v>1395</v>
      </c>
      <c r="M149" s="9">
        <v>722</v>
      </c>
      <c r="N149" s="9" t="s">
        <v>1381</v>
      </c>
      <c r="O149" s="90" t="s">
        <v>1599</v>
      </c>
      <c r="P149" s="89">
        <f t="shared" si="12"/>
        <v>44844</v>
      </c>
      <c r="Q149" s="90" t="s">
        <v>1599</v>
      </c>
      <c r="R149" s="90"/>
      <c r="S149" s="121" t="e">
        <f t="shared" si="13"/>
        <v>#VALUE!</v>
      </c>
      <c r="T149" s="9">
        <v>60</v>
      </c>
      <c r="U149" s="9">
        <v>52.23</v>
      </c>
      <c r="Z149" s="78">
        <f t="shared" ca="1" si="14"/>
        <v>1404</v>
      </c>
      <c r="AA149" s="78" t="str">
        <f t="shared" si="15"/>
        <v>10-2022</v>
      </c>
      <c r="AC149" s="4" t="str">
        <f t="shared" si="16"/>
        <v>Q4</v>
      </c>
      <c r="AD149" s="4" t="e">
        <f t="shared" si="17"/>
        <v>#VALUE!</v>
      </c>
    </row>
    <row r="150" spans="1:30" hidden="1">
      <c r="A150" s="8" t="s">
        <v>1696</v>
      </c>
      <c r="B150" s="8" t="s">
        <v>1285</v>
      </c>
      <c r="C150" s="8" t="s">
        <v>24</v>
      </c>
      <c r="D150" s="8" t="s">
        <v>10</v>
      </c>
      <c r="E150" s="8"/>
      <c r="F150" s="8" t="s">
        <v>1408</v>
      </c>
      <c r="G150" s="8" t="s">
        <v>1375</v>
      </c>
      <c r="H150" s="8">
        <v>82.41</v>
      </c>
      <c r="I150" s="8">
        <v>11.94</v>
      </c>
      <c r="J150" s="8">
        <v>0.91359999999999997</v>
      </c>
      <c r="K150" s="8">
        <v>7.3197000000000001</v>
      </c>
      <c r="L150" s="8" t="s">
        <v>1376</v>
      </c>
      <c r="M150" s="8">
        <v>729</v>
      </c>
      <c r="N150" s="8" t="s">
        <v>1381</v>
      </c>
      <c r="O150" s="89" t="s">
        <v>1697</v>
      </c>
      <c r="P150" s="89">
        <f t="shared" si="12"/>
        <v>45611</v>
      </c>
      <c r="Q150" s="89" t="s">
        <v>1697</v>
      </c>
      <c r="R150" s="89"/>
      <c r="S150" s="121" t="e">
        <f t="shared" si="13"/>
        <v>#VALUE!</v>
      </c>
      <c r="T150" s="8">
        <v>12</v>
      </c>
      <c r="U150" s="8">
        <v>77.540000000000006</v>
      </c>
      <c r="Z150" s="78">
        <f t="shared" ca="1" si="14"/>
        <v>637</v>
      </c>
      <c r="AA150" s="78" t="str">
        <f t="shared" si="15"/>
        <v>11-2024</v>
      </c>
      <c r="AC150" s="4" t="str">
        <f t="shared" si="16"/>
        <v>Q4</v>
      </c>
      <c r="AD150" s="4" t="e">
        <f t="shared" si="17"/>
        <v>#VALUE!</v>
      </c>
    </row>
    <row r="151" spans="1:30">
      <c r="A151" s="9" t="s">
        <v>1698</v>
      </c>
      <c r="B151" s="9" t="s">
        <v>408</v>
      </c>
      <c r="C151" s="9" t="s">
        <v>20</v>
      </c>
      <c r="D151" s="9" t="s">
        <v>1360</v>
      </c>
      <c r="E151" s="9"/>
      <c r="F151" s="9" t="s">
        <v>1400</v>
      </c>
      <c r="G151" s="9" t="s">
        <v>1384</v>
      </c>
      <c r="H151" s="9">
        <v>52.07</v>
      </c>
      <c r="I151" s="9">
        <v>15.83</v>
      </c>
      <c r="J151" s="9">
        <v>0.82469999999999999</v>
      </c>
      <c r="K151" s="9">
        <v>0.75860000000000005</v>
      </c>
      <c r="L151" s="9" t="s">
        <v>1412</v>
      </c>
      <c r="M151" s="9">
        <v>798</v>
      </c>
      <c r="N151" s="9" t="s">
        <v>1396</v>
      </c>
      <c r="O151" s="90" t="s">
        <v>1512</v>
      </c>
      <c r="P151" s="89">
        <f t="shared" si="12"/>
        <v>45203</v>
      </c>
      <c r="Q151" s="90" t="s">
        <v>1512</v>
      </c>
      <c r="R151" s="90" t="s">
        <v>1699</v>
      </c>
      <c r="S151" s="121">
        <f t="shared" si="13"/>
        <v>45217</v>
      </c>
      <c r="T151" s="9">
        <v>180</v>
      </c>
      <c r="U151" s="9">
        <v>13.52</v>
      </c>
      <c r="Z151" s="78">
        <f t="shared" ca="1" si="14"/>
        <v>1045</v>
      </c>
      <c r="AA151" s="78" t="str">
        <f t="shared" si="15"/>
        <v>10-2023</v>
      </c>
      <c r="AC151" s="4" t="str">
        <f t="shared" si="16"/>
        <v>Q4</v>
      </c>
      <c r="AD151" s="4">
        <f t="shared" si="17"/>
        <v>11</v>
      </c>
    </row>
    <row r="152" spans="1:30" hidden="1">
      <c r="A152" s="8" t="s">
        <v>1700</v>
      </c>
      <c r="B152" s="8" t="s">
        <v>383</v>
      </c>
      <c r="C152" s="8" t="s">
        <v>35</v>
      </c>
      <c r="D152" s="8" t="s">
        <v>44</v>
      </c>
      <c r="E152" s="8"/>
      <c r="F152" s="8" t="s">
        <v>1411</v>
      </c>
      <c r="G152" s="8" t="s">
        <v>1384</v>
      </c>
      <c r="H152" s="8">
        <v>38.1</v>
      </c>
      <c r="I152" s="8">
        <v>8.91</v>
      </c>
      <c r="J152" s="8">
        <v>0.72960000000000003</v>
      </c>
      <c r="K152" s="8">
        <v>3.3302999999999998</v>
      </c>
      <c r="L152" s="8" t="s">
        <v>1376</v>
      </c>
      <c r="M152" s="8">
        <v>728</v>
      </c>
      <c r="N152" s="8" t="s">
        <v>1381</v>
      </c>
      <c r="O152" s="89" t="s">
        <v>1701</v>
      </c>
      <c r="P152" s="89">
        <f t="shared" si="12"/>
        <v>45288</v>
      </c>
      <c r="Q152" s="89" t="s">
        <v>1701</v>
      </c>
      <c r="R152" s="89"/>
      <c r="S152" s="121" t="e">
        <f t="shared" si="13"/>
        <v>#VALUE!</v>
      </c>
      <c r="T152" s="8">
        <v>12</v>
      </c>
      <c r="U152" s="8">
        <v>14.82</v>
      </c>
      <c r="Z152" s="78">
        <f t="shared" ca="1" si="14"/>
        <v>960</v>
      </c>
      <c r="AA152" s="78" t="str">
        <f t="shared" si="15"/>
        <v>12-2023</v>
      </c>
      <c r="AC152" s="4" t="str">
        <f t="shared" si="16"/>
        <v>Q4</v>
      </c>
      <c r="AD152" s="4" t="e">
        <f t="shared" si="17"/>
        <v>#VALUE!</v>
      </c>
    </row>
    <row r="153" spans="1:30" hidden="1">
      <c r="A153" s="9" t="s">
        <v>1702</v>
      </c>
      <c r="B153" s="9" t="s">
        <v>648</v>
      </c>
      <c r="C153" s="9" t="s">
        <v>38</v>
      </c>
      <c r="D153" s="9" t="s">
        <v>31</v>
      </c>
      <c r="E153" s="9"/>
      <c r="F153" s="9" t="s">
        <v>1408</v>
      </c>
      <c r="G153" s="9" t="s">
        <v>1390</v>
      </c>
      <c r="H153" s="9">
        <v>3.3</v>
      </c>
      <c r="I153" s="9">
        <v>17.64</v>
      </c>
      <c r="J153" s="9">
        <v>2.41E-2</v>
      </c>
      <c r="K153" s="9">
        <v>6.8699999999999997E-2</v>
      </c>
      <c r="L153" s="9" t="s">
        <v>1358</v>
      </c>
      <c r="M153" s="9">
        <v>887</v>
      </c>
      <c r="N153" s="9" t="s">
        <v>1381</v>
      </c>
      <c r="O153" s="90" t="s">
        <v>1703</v>
      </c>
      <c r="P153" s="89">
        <f t="shared" si="12"/>
        <v>45362</v>
      </c>
      <c r="Q153" s="90" t="s">
        <v>1703</v>
      </c>
      <c r="R153" s="90"/>
      <c r="S153" s="121" t="e">
        <f t="shared" si="13"/>
        <v>#VALUE!</v>
      </c>
      <c r="T153" s="9">
        <v>84</v>
      </c>
      <c r="U153" s="9">
        <v>3.08</v>
      </c>
      <c r="Z153" s="78">
        <f t="shared" ca="1" si="14"/>
        <v>886</v>
      </c>
      <c r="AA153" s="78" t="str">
        <f t="shared" si="15"/>
        <v>3-2024</v>
      </c>
      <c r="AC153" s="4" t="str">
        <f t="shared" si="16"/>
        <v>Empty</v>
      </c>
      <c r="AD153" s="4" t="e">
        <f t="shared" si="17"/>
        <v>#VALUE!</v>
      </c>
    </row>
    <row r="154" spans="1:30" hidden="1">
      <c r="A154" s="8" t="s">
        <v>1704</v>
      </c>
      <c r="B154" s="8" t="s">
        <v>820</v>
      </c>
      <c r="C154" s="8" t="s">
        <v>32</v>
      </c>
      <c r="D154" s="8" t="s">
        <v>1360</v>
      </c>
      <c r="E154" s="8"/>
      <c r="F154" s="8" t="s">
        <v>1400</v>
      </c>
      <c r="G154" s="8" t="s">
        <v>1384</v>
      </c>
      <c r="H154" s="8">
        <v>33.56</v>
      </c>
      <c r="I154" s="8">
        <v>14.53</v>
      </c>
      <c r="J154" s="8">
        <v>0.32119999999999999</v>
      </c>
      <c r="K154" s="8">
        <v>1.1556999999999999</v>
      </c>
      <c r="L154" s="8" t="s">
        <v>1385</v>
      </c>
      <c r="M154" s="8">
        <v>655</v>
      </c>
      <c r="N154" s="8" t="s">
        <v>1381</v>
      </c>
      <c r="O154" s="89" t="s">
        <v>1705</v>
      </c>
      <c r="P154" s="89">
        <f t="shared" si="12"/>
        <v>44925</v>
      </c>
      <c r="Q154" s="89" t="s">
        <v>1705</v>
      </c>
      <c r="R154" s="89"/>
      <c r="S154" s="121" t="e">
        <f t="shared" si="13"/>
        <v>#VALUE!</v>
      </c>
      <c r="T154" s="8">
        <v>36</v>
      </c>
      <c r="U154" s="8">
        <v>0</v>
      </c>
      <c r="Z154" s="78">
        <f t="shared" ca="1" si="14"/>
        <v>1323</v>
      </c>
      <c r="AA154" s="78" t="str">
        <f t="shared" si="15"/>
        <v>12-2022</v>
      </c>
      <c r="AC154" s="4" t="str">
        <f t="shared" si="16"/>
        <v>Q4</v>
      </c>
      <c r="AD154" s="4" t="e">
        <f t="shared" si="17"/>
        <v>#VALUE!</v>
      </c>
    </row>
    <row r="155" spans="1:30">
      <c r="A155" s="9" t="s">
        <v>1706</v>
      </c>
      <c r="B155" s="9" t="s">
        <v>761</v>
      </c>
      <c r="C155" s="9" t="s">
        <v>7</v>
      </c>
      <c r="D155" s="9" t="s">
        <v>1360</v>
      </c>
      <c r="E155" s="9"/>
      <c r="F155" s="9" t="s">
        <v>1389</v>
      </c>
      <c r="G155" s="9" t="s">
        <v>1384</v>
      </c>
      <c r="H155" s="9">
        <v>91.22</v>
      </c>
      <c r="I155" s="9">
        <v>9.76</v>
      </c>
      <c r="J155" s="9">
        <v>0.85440000000000005</v>
      </c>
      <c r="K155" s="9">
        <v>0.86580000000000001</v>
      </c>
      <c r="L155" s="9" t="s">
        <v>1385</v>
      </c>
      <c r="M155" s="9">
        <v>751</v>
      </c>
      <c r="N155" s="9" t="s">
        <v>1377</v>
      </c>
      <c r="O155" s="90" t="s">
        <v>1707</v>
      </c>
      <c r="P155" s="89">
        <f t="shared" si="12"/>
        <v>44679</v>
      </c>
      <c r="Q155" s="90" t="s">
        <v>1707</v>
      </c>
      <c r="R155" s="90" t="s">
        <v>1708</v>
      </c>
      <c r="S155" s="121">
        <f t="shared" si="13"/>
        <v>44685</v>
      </c>
      <c r="T155" s="9">
        <v>240</v>
      </c>
      <c r="U155" s="9">
        <v>0</v>
      </c>
      <c r="Z155" s="78">
        <f t="shared" ca="1" si="14"/>
        <v>1569</v>
      </c>
      <c r="AA155" s="78" t="str">
        <f t="shared" si="15"/>
        <v>4-2022</v>
      </c>
      <c r="AC155" s="4" t="str">
        <f t="shared" si="16"/>
        <v>Empty</v>
      </c>
      <c r="AD155" s="4">
        <f t="shared" si="17"/>
        <v>5</v>
      </c>
    </row>
    <row r="156" spans="1:30" hidden="1">
      <c r="A156" s="8" t="s">
        <v>1709</v>
      </c>
      <c r="B156" s="8" t="s">
        <v>1217</v>
      </c>
      <c r="C156" s="8" t="s">
        <v>32</v>
      </c>
      <c r="D156" s="8" t="s">
        <v>44</v>
      </c>
      <c r="E156" s="8"/>
      <c r="F156" s="8" t="s">
        <v>1389</v>
      </c>
      <c r="G156" s="8" t="s">
        <v>1384</v>
      </c>
      <c r="H156" s="8">
        <v>13.78</v>
      </c>
      <c r="I156" s="8">
        <v>15.67</v>
      </c>
      <c r="J156" s="8">
        <v>0.14929999999999999</v>
      </c>
      <c r="K156" s="8">
        <v>0.38819999999999999</v>
      </c>
      <c r="L156" s="8" t="s">
        <v>1395</v>
      </c>
      <c r="M156" s="8">
        <v>814</v>
      </c>
      <c r="N156" s="8" t="s">
        <v>1386</v>
      </c>
      <c r="O156" s="89" t="s">
        <v>1710</v>
      </c>
      <c r="P156" s="89">
        <f t="shared" si="12"/>
        <v>45196</v>
      </c>
      <c r="Q156" s="89" t="s">
        <v>1710</v>
      </c>
      <c r="R156" s="89"/>
      <c r="S156" s="121" t="e">
        <f t="shared" si="13"/>
        <v>#VALUE!</v>
      </c>
      <c r="T156" s="8">
        <v>48</v>
      </c>
      <c r="U156" s="8">
        <v>6.44</v>
      </c>
      <c r="Z156" s="78">
        <f t="shared" ca="1" si="14"/>
        <v>1052</v>
      </c>
      <c r="AA156" s="78" t="str">
        <f t="shared" si="15"/>
        <v>9-2023</v>
      </c>
      <c r="AC156" s="4" t="str">
        <f t="shared" si="16"/>
        <v>Empty</v>
      </c>
      <c r="AD156" s="4" t="e">
        <f t="shared" si="17"/>
        <v>#VALUE!</v>
      </c>
    </row>
    <row r="157" spans="1:30">
      <c r="A157" s="9" t="s">
        <v>1711</v>
      </c>
      <c r="B157" s="9" t="s">
        <v>912</v>
      </c>
      <c r="C157" s="9" t="s">
        <v>41</v>
      </c>
      <c r="D157" s="9" t="s">
        <v>31</v>
      </c>
      <c r="E157" s="9"/>
      <c r="F157" s="9" t="s">
        <v>1411</v>
      </c>
      <c r="G157" s="9" t="s">
        <v>1384</v>
      </c>
      <c r="H157" s="9">
        <v>50.75</v>
      </c>
      <c r="I157" s="9">
        <v>10.53</v>
      </c>
      <c r="J157" s="9">
        <v>0.25940000000000002</v>
      </c>
      <c r="K157" s="9">
        <v>1.6501999999999999</v>
      </c>
      <c r="L157" s="9" t="s">
        <v>1376</v>
      </c>
      <c r="M157" s="9">
        <v>868</v>
      </c>
      <c r="N157" s="9" t="s">
        <v>1396</v>
      </c>
      <c r="O157" s="90" t="s">
        <v>354</v>
      </c>
      <c r="P157" s="89">
        <f t="shared" si="12"/>
        <v>45379</v>
      </c>
      <c r="Q157" s="90" t="s">
        <v>354</v>
      </c>
      <c r="R157" s="90" t="s">
        <v>1058</v>
      </c>
      <c r="S157" s="121">
        <f t="shared" si="13"/>
        <v>45389</v>
      </c>
      <c r="T157" s="9">
        <v>36</v>
      </c>
      <c r="U157" s="9">
        <v>39.909999999999997</v>
      </c>
      <c r="Z157" s="78">
        <f t="shared" ca="1" si="14"/>
        <v>869</v>
      </c>
      <c r="AA157" s="78" t="str">
        <f t="shared" si="15"/>
        <v>3-2024</v>
      </c>
      <c r="AC157" s="4" t="str">
        <f t="shared" si="16"/>
        <v>Empty</v>
      </c>
      <c r="AD157" s="4">
        <f t="shared" si="17"/>
        <v>7</v>
      </c>
    </row>
    <row r="158" spans="1:30">
      <c r="A158" s="8" t="s">
        <v>1712</v>
      </c>
      <c r="B158" s="8" t="s">
        <v>1240</v>
      </c>
      <c r="C158" s="8" t="s">
        <v>35</v>
      </c>
      <c r="D158" s="8" t="s">
        <v>44</v>
      </c>
      <c r="E158" s="8"/>
      <c r="F158" s="8" t="s">
        <v>1400</v>
      </c>
      <c r="G158" s="8" t="s">
        <v>1390</v>
      </c>
      <c r="H158" s="8">
        <v>4.87</v>
      </c>
      <c r="I158" s="8">
        <v>14.61</v>
      </c>
      <c r="J158" s="8">
        <v>9.1499999999999998E-2</v>
      </c>
      <c r="K158" s="8">
        <v>9.2899999999999996E-2</v>
      </c>
      <c r="L158" s="8" t="s">
        <v>1412</v>
      </c>
      <c r="M158" s="8">
        <v>797</v>
      </c>
      <c r="N158" s="8" t="s">
        <v>1377</v>
      </c>
      <c r="O158" s="89" t="s">
        <v>1713</v>
      </c>
      <c r="P158" s="89">
        <f t="shared" si="12"/>
        <v>44920</v>
      </c>
      <c r="Q158" s="89" t="s">
        <v>1713</v>
      </c>
      <c r="R158" s="89" t="s">
        <v>1714</v>
      </c>
      <c r="S158" s="121">
        <f t="shared" si="13"/>
        <v>44927</v>
      </c>
      <c r="T158" s="8">
        <v>84</v>
      </c>
      <c r="U158" s="8">
        <v>1.52</v>
      </c>
      <c r="Z158" s="78">
        <f t="shared" ca="1" si="14"/>
        <v>1328</v>
      </c>
      <c r="AA158" s="78" t="str">
        <f t="shared" si="15"/>
        <v>12-2022</v>
      </c>
      <c r="AC158" s="4" t="str">
        <f t="shared" si="16"/>
        <v>Q4</v>
      </c>
      <c r="AD158" s="4">
        <f t="shared" si="17"/>
        <v>5</v>
      </c>
    </row>
    <row r="159" spans="1:30" hidden="1">
      <c r="A159" s="9" t="s">
        <v>1715</v>
      </c>
      <c r="B159" s="9" t="s">
        <v>721</v>
      </c>
      <c r="C159" s="9" t="s">
        <v>32</v>
      </c>
      <c r="D159" s="9" t="s">
        <v>1360</v>
      </c>
      <c r="E159" s="9"/>
      <c r="F159" s="9" t="s">
        <v>1374</v>
      </c>
      <c r="G159" s="9" t="s">
        <v>1390</v>
      </c>
      <c r="H159" s="9">
        <v>10.46</v>
      </c>
      <c r="I159" s="9">
        <v>7.98</v>
      </c>
      <c r="J159" s="9">
        <v>0.19120000000000001</v>
      </c>
      <c r="K159" s="9">
        <v>0.32769999999999999</v>
      </c>
      <c r="L159" s="9" t="s">
        <v>1412</v>
      </c>
      <c r="M159" s="9">
        <v>563</v>
      </c>
      <c r="N159" s="9" t="s">
        <v>1381</v>
      </c>
      <c r="O159" s="90" t="s">
        <v>552</v>
      </c>
      <c r="P159" s="89">
        <f t="shared" si="12"/>
        <v>45159</v>
      </c>
      <c r="Q159" s="90" t="s">
        <v>552</v>
      </c>
      <c r="R159" s="90"/>
      <c r="S159" s="121" t="e">
        <f t="shared" si="13"/>
        <v>#VALUE!</v>
      </c>
      <c r="T159" s="9">
        <v>36</v>
      </c>
      <c r="U159" s="9">
        <v>6.97</v>
      </c>
      <c r="Z159" s="78">
        <f t="shared" ca="1" si="14"/>
        <v>1089</v>
      </c>
      <c r="AA159" s="78" t="str">
        <f t="shared" si="15"/>
        <v>8-2023</v>
      </c>
      <c r="AC159" s="4" t="str">
        <f t="shared" si="16"/>
        <v>Empty</v>
      </c>
      <c r="AD159" s="4" t="e">
        <f t="shared" si="17"/>
        <v>#VALUE!</v>
      </c>
    </row>
    <row r="160" spans="1:30">
      <c r="A160" s="8" t="s">
        <v>1716</v>
      </c>
      <c r="B160" s="8" t="s">
        <v>1269</v>
      </c>
      <c r="C160" s="8" t="s">
        <v>20</v>
      </c>
      <c r="D160" s="8" t="s">
        <v>44</v>
      </c>
      <c r="E160" s="8"/>
      <c r="F160" s="8" t="s">
        <v>1400</v>
      </c>
      <c r="G160" s="8" t="s">
        <v>1390</v>
      </c>
      <c r="H160" s="8">
        <v>13</v>
      </c>
      <c r="I160" s="8">
        <v>15.81</v>
      </c>
      <c r="J160" s="8">
        <v>0.16339999999999999</v>
      </c>
      <c r="K160" s="8">
        <v>0.25679999999999997</v>
      </c>
      <c r="L160" s="8"/>
      <c r="M160" s="8">
        <v>845</v>
      </c>
      <c r="N160" s="8" t="s">
        <v>1377</v>
      </c>
      <c r="O160" s="89" t="s">
        <v>1717</v>
      </c>
      <c r="P160" s="89">
        <f t="shared" si="12"/>
        <v>44899</v>
      </c>
      <c r="Q160" s="89" t="s">
        <v>1717</v>
      </c>
      <c r="R160" s="89" t="s">
        <v>1718</v>
      </c>
      <c r="S160" s="121">
        <f t="shared" si="13"/>
        <v>44904</v>
      </c>
      <c r="T160" s="8">
        <v>84</v>
      </c>
      <c r="U160" s="8">
        <v>3.59</v>
      </c>
      <c r="Z160" s="78">
        <f t="shared" ca="1" si="14"/>
        <v>1349</v>
      </c>
      <c r="AA160" s="78" t="str">
        <f t="shared" si="15"/>
        <v>12-2022</v>
      </c>
      <c r="AC160" s="4" t="str">
        <f t="shared" si="16"/>
        <v>Q4</v>
      </c>
      <c r="AD160" s="4">
        <f t="shared" si="17"/>
        <v>5</v>
      </c>
    </row>
    <row r="161" spans="1:30" hidden="1">
      <c r="A161" s="9" t="s">
        <v>1719</v>
      </c>
      <c r="B161" s="9" t="s">
        <v>956</v>
      </c>
      <c r="C161" s="9" t="s">
        <v>35</v>
      </c>
      <c r="D161" s="9" t="s">
        <v>44</v>
      </c>
      <c r="E161" s="9"/>
      <c r="F161" s="9" t="s">
        <v>1408</v>
      </c>
      <c r="G161" s="9" t="s">
        <v>1390</v>
      </c>
      <c r="H161" s="9">
        <v>40.53</v>
      </c>
      <c r="I161" s="9">
        <v>7.92</v>
      </c>
      <c r="J161" s="9">
        <v>0.35499999999999998</v>
      </c>
      <c r="K161" s="9">
        <v>1.2685999999999999</v>
      </c>
      <c r="L161" s="9" t="s">
        <v>1412</v>
      </c>
      <c r="M161" s="9">
        <v>837</v>
      </c>
      <c r="N161" s="9" t="s">
        <v>1381</v>
      </c>
      <c r="O161" s="90" t="s">
        <v>1720</v>
      </c>
      <c r="P161" s="89">
        <f t="shared" si="12"/>
        <v>45512</v>
      </c>
      <c r="Q161" s="90" t="s">
        <v>1720</v>
      </c>
      <c r="R161" s="90"/>
      <c r="S161" s="121" t="e">
        <f t="shared" si="13"/>
        <v>#VALUE!</v>
      </c>
      <c r="T161" s="9">
        <v>36</v>
      </c>
      <c r="U161" s="9">
        <v>20.75</v>
      </c>
      <c r="Z161" s="78">
        <f t="shared" ca="1" si="14"/>
        <v>736</v>
      </c>
      <c r="AA161" s="78" t="str">
        <f t="shared" si="15"/>
        <v>8-2024</v>
      </c>
      <c r="AC161" s="4" t="str">
        <f t="shared" si="16"/>
        <v>Empty</v>
      </c>
      <c r="AD161" s="4" t="e">
        <f t="shared" si="17"/>
        <v>#VALUE!</v>
      </c>
    </row>
    <row r="162" spans="1:30">
      <c r="A162" s="8" t="s">
        <v>1721</v>
      </c>
      <c r="B162" s="8" t="s">
        <v>432</v>
      </c>
      <c r="C162" s="8" t="s">
        <v>35</v>
      </c>
      <c r="D162" s="8" t="s">
        <v>1360</v>
      </c>
      <c r="E162" s="8"/>
      <c r="F162" s="8" t="s">
        <v>1400</v>
      </c>
      <c r="G162" s="8" t="s">
        <v>1375</v>
      </c>
      <c r="H162" s="8">
        <v>84.31</v>
      </c>
      <c r="I162" s="8">
        <v>7.7</v>
      </c>
      <c r="J162" s="8">
        <v>0.54869999999999997</v>
      </c>
      <c r="K162" s="8">
        <v>1.6974</v>
      </c>
      <c r="L162" s="8" t="s">
        <v>1385</v>
      </c>
      <c r="M162" s="8">
        <v>868</v>
      </c>
      <c r="N162" s="8" t="s">
        <v>1403</v>
      </c>
      <c r="O162" s="89" t="s">
        <v>1703</v>
      </c>
      <c r="P162" s="89">
        <f t="shared" si="12"/>
        <v>45362</v>
      </c>
      <c r="Q162" s="89" t="s">
        <v>1703</v>
      </c>
      <c r="R162" s="89" t="s">
        <v>1722</v>
      </c>
      <c r="S162" s="121">
        <f t="shared" si="13"/>
        <v>45365</v>
      </c>
      <c r="T162" s="8">
        <v>60</v>
      </c>
      <c r="U162" s="8">
        <v>0</v>
      </c>
      <c r="Z162" s="78">
        <f t="shared" ca="1" si="14"/>
        <v>886</v>
      </c>
      <c r="AA162" s="78" t="str">
        <f t="shared" si="15"/>
        <v>3-2024</v>
      </c>
      <c r="AC162" s="4" t="str">
        <f t="shared" si="16"/>
        <v>Empty</v>
      </c>
      <c r="AD162" s="4">
        <f t="shared" si="17"/>
        <v>4</v>
      </c>
    </row>
    <row r="163" spans="1:30" hidden="1">
      <c r="A163" s="9" t="s">
        <v>1723</v>
      </c>
      <c r="B163" s="9" t="s">
        <v>1000</v>
      </c>
      <c r="C163" s="9" t="s">
        <v>24</v>
      </c>
      <c r="D163" s="9" t="s">
        <v>1360</v>
      </c>
      <c r="E163" s="9"/>
      <c r="F163" s="9" t="s">
        <v>1400</v>
      </c>
      <c r="G163" s="9" t="s">
        <v>1375</v>
      </c>
      <c r="H163" s="9">
        <v>18.62</v>
      </c>
      <c r="I163" s="9">
        <v>17.32</v>
      </c>
      <c r="J163" s="9">
        <v>0.24179999999999999</v>
      </c>
      <c r="K163" s="9">
        <v>0.2908</v>
      </c>
      <c r="L163" s="9" t="s">
        <v>1385</v>
      </c>
      <c r="M163" s="9">
        <v>621</v>
      </c>
      <c r="N163" s="9" t="s">
        <v>1381</v>
      </c>
      <c r="O163" s="90" t="s">
        <v>1093</v>
      </c>
      <c r="P163" s="89">
        <f t="shared" si="12"/>
        <v>45632</v>
      </c>
      <c r="Q163" s="90" t="s">
        <v>1093</v>
      </c>
      <c r="R163" s="90"/>
      <c r="S163" s="121" t="e">
        <f t="shared" si="13"/>
        <v>#VALUE!</v>
      </c>
      <c r="T163" s="9">
        <v>180</v>
      </c>
      <c r="U163" s="9">
        <v>0</v>
      </c>
      <c r="Z163" s="78">
        <f t="shared" ca="1" si="14"/>
        <v>616</v>
      </c>
      <c r="AA163" s="78" t="str">
        <f t="shared" si="15"/>
        <v>12-2024</v>
      </c>
      <c r="AC163" s="4" t="str">
        <f t="shared" si="16"/>
        <v>Q4</v>
      </c>
      <c r="AD163" s="4" t="e">
        <f t="shared" si="17"/>
        <v>#VALUE!</v>
      </c>
    </row>
    <row r="164" spans="1:30" hidden="1">
      <c r="A164" s="8" t="s">
        <v>1724</v>
      </c>
      <c r="B164" s="8" t="s">
        <v>1263</v>
      </c>
      <c r="C164" s="8" t="s">
        <v>12</v>
      </c>
      <c r="D164" s="8" t="s">
        <v>44</v>
      </c>
      <c r="E164" s="8"/>
      <c r="F164" s="8" t="s">
        <v>1374</v>
      </c>
      <c r="G164" s="8" t="s">
        <v>1375</v>
      </c>
      <c r="H164" s="8"/>
      <c r="I164" s="8">
        <v>8.0399999999999991</v>
      </c>
      <c r="J164" s="8">
        <v>0.47920000000000001</v>
      </c>
      <c r="K164" s="8">
        <v>1.0982000000000001</v>
      </c>
      <c r="L164" s="8"/>
      <c r="M164" s="8">
        <v>818</v>
      </c>
      <c r="N164" s="8" t="s">
        <v>1426</v>
      </c>
      <c r="O164" s="89" t="s">
        <v>1725</v>
      </c>
      <c r="P164" s="89">
        <f t="shared" si="12"/>
        <v>45050</v>
      </c>
      <c r="Q164" s="89" t="s">
        <v>1725</v>
      </c>
      <c r="R164" s="89"/>
      <c r="S164" s="121" t="e">
        <f t="shared" si="13"/>
        <v>#VALUE!</v>
      </c>
      <c r="T164" s="8">
        <v>48</v>
      </c>
      <c r="U164" s="8">
        <v>12.14</v>
      </c>
      <c r="Z164" s="78">
        <f t="shared" ca="1" si="14"/>
        <v>1198</v>
      </c>
      <c r="AA164" s="78" t="str">
        <f t="shared" si="15"/>
        <v>5-2023</v>
      </c>
      <c r="AC164" s="4" t="str">
        <f t="shared" si="16"/>
        <v>Empty</v>
      </c>
      <c r="AD164" s="4" t="e">
        <f t="shared" si="17"/>
        <v>#VALUE!</v>
      </c>
    </row>
    <row r="165" spans="1:30">
      <c r="A165" s="9" t="s">
        <v>1726</v>
      </c>
      <c r="B165" s="9" t="s">
        <v>87</v>
      </c>
      <c r="C165" s="9" t="s">
        <v>28</v>
      </c>
      <c r="D165" s="9" t="s">
        <v>1360</v>
      </c>
      <c r="E165" s="9"/>
      <c r="F165" s="9" t="s">
        <v>1374</v>
      </c>
      <c r="G165" s="9" t="s">
        <v>1390</v>
      </c>
      <c r="H165" s="9">
        <v>7.25</v>
      </c>
      <c r="I165" s="9">
        <v>8.56</v>
      </c>
      <c r="J165" s="9">
        <v>0.12709999999999999</v>
      </c>
      <c r="K165" s="9">
        <v>0.2291</v>
      </c>
      <c r="L165" s="9" t="s">
        <v>1395</v>
      </c>
      <c r="M165" s="9">
        <v>861</v>
      </c>
      <c r="N165" s="9" t="s">
        <v>1396</v>
      </c>
      <c r="O165" s="90" t="s">
        <v>1727</v>
      </c>
      <c r="P165" s="89">
        <f t="shared" si="12"/>
        <v>45413</v>
      </c>
      <c r="Q165" s="90" t="s">
        <v>1727</v>
      </c>
      <c r="R165" s="90" t="s">
        <v>1728</v>
      </c>
      <c r="S165" s="121">
        <f t="shared" si="13"/>
        <v>45422</v>
      </c>
      <c r="T165" s="9">
        <v>36</v>
      </c>
      <c r="U165" s="9">
        <v>1.39</v>
      </c>
      <c r="Z165" s="78">
        <f t="shared" ca="1" si="14"/>
        <v>835</v>
      </c>
      <c r="AA165" s="78" t="str">
        <f t="shared" si="15"/>
        <v>5-2024</v>
      </c>
      <c r="AC165" s="4" t="str">
        <f t="shared" si="16"/>
        <v>Empty</v>
      </c>
      <c r="AD165" s="4">
        <f t="shared" si="17"/>
        <v>8</v>
      </c>
    </row>
    <row r="166" spans="1:30">
      <c r="A166" s="8" t="s">
        <v>1729</v>
      </c>
      <c r="B166" s="8" t="s">
        <v>355</v>
      </c>
      <c r="C166" s="8" t="s">
        <v>41</v>
      </c>
      <c r="D166" s="8" t="s">
        <v>1360</v>
      </c>
      <c r="E166" s="8"/>
      <c r="F166" s="8" t="s">
        <v>1411</v>
      </c>
      <c r="G166" s="8" t="s">
        <v>1375</v>
      </c>
      <c r="H166" s="8">
        <v>93.95</v>
      </c>
      <c r="I166" s="8">
        <v>9.85</v>
      </c>
      <c r="J166" s="8">
        <v>0.97230000000000005</v>
      </c>
      <c r="K166" s="8">
        <v>3.0249000000000001</v>
      </c>
      <c r="L166" s="8" t="s">
        <v>1385</v>
      </c>
      <c r="M166" s="8">
        <v>576</v>
      </c>
      <c r="N166" s="8" t="s">
        <v>1377</v>
      </c>
      <c r="O166" s="89" t="s">
        <v>1730</v>
      </c>
      <c r="P166" s="89">
        <f t="shared" si="12"/>
        <v>45209</v>
      </c>
      <c r="Q166" s="89" t="s">
        <v>1730</v>
      </c>
      <c r="R166" s="89" t="s">
        <v>1731</v>
      </c>
      <c r="S166" s="121">
        <f t="shared" si="13"/>
        <v>45210</v>
      </c>
      <c r="T166" s="8">
        <v>36</v>
      </c>
      <c r="U166" s="8">
        <v>0</v>
      </c>
      <c r="Z166" s="78">
        <f t="shared" ca="1" si="14"/>
        <v>1039</v>
      </c>
      <c r="AA166" s="78" t="str">
        <f t="shared" si="15"/>
        <v>10-2023</v>
      </c>
      <c r="AC166" s="4" t="str">
        <f t="shared" si="16"/>
        <v>Q4</v>
      </c>
      <c r="AD166" s="4">
        <f t="shared" si="17"/>
        <v>2</v>
      </c>
    </row>
    <row r="167" spans="1:30">
      <c r="A167" s="9" t="s">
        <v>1732</v>
      </c>
      <c r="B167" s="9" t="s">
        <v>175</v>
      </c>
      <c r="C167" s="9" t="s">
        <v>24</v>
      </c>
      <c r="D167" s="9" t="s">
        <v>23</v>
      </c>
      <c r="E167" s="9"/>
      <c r="F167" s="9" t="s">
        <v>1408</v>
      </c>
      <c r="G167" s="9" t="s">
        <v>1384</v>
      </c>
      <c r="H167" s="9">
        <v>7.67</v>
      </c>
      <c r="I167" s="9">
        <v>10.82</v>
      </c>
      <c r="J167" s="9">
        <v>0.1072</v>
      </c>
      <c r="K167" s="9">
        <v>0.35680000000000001</v>
      </c>
      <c r="L167" s="9" t="s">
        <v>1358</v>
      </c>
      <c r="M167" s="9">
        <v>636</v>
      </c>
      <c r="N167" s="9" t="s">
        <v>1403</v>
      </c>
      <c r="O167" s="90" t="s">
        <v>1733</v>
      </c>
      <c r="P167" s="89">
        <f t="shared" si="12"/>
        <v>44913</v>
      </c>
      <c r="Q167" s="90" t="s">
        <v>1733</v>
      </c>
      <c r="R167" s="90" t="s">
        <v>1734</v>
      </c>
      <c r="S167" s="121">
        <f t="shared" si="13"/>
        <v>44918</v>
      </c>
      <c r="T167" s="9">
        <v>24</v>
      </c>
      <c r="U167" s="9">
        <v>7.02</v>
      </c>
      <c r="Z167" s="78">
        <f t="shared" ca="1" si="14"/>
        <v>1335</v>
      </c>
      <c r="AA167" s="78" t="str">
        <f t="shared" si="15"/>
        <v>12-2022</v>
      </c>
      <c r="AC167" s="4" t="str">
        <f t="shared" si="16"/>
        <v>Q4</v>
      </c>
      <c r="AD167" s="4">
        <f t="shared" si="17"/>
        <v>5</v>
      </c>
    </row>
    <row r="168" spans="1:30" hidden="1">
      <c r="A168" s="8" t="s">
        <v>1735</v>
      </c>
      <c r="B168" s="8" t="s">
        <v>1020</v>
      </c>
      <c r="C168" s="8" t="s">
        <v>32</v>
      </c>
      <c r="D168" s="8" t="s">
        <v>1360</v>
      </c>
      <c r="E168" s="8"/>
      <c r="F168" s="8" t="s">
        <v>1408</v>
      </c>
      <c r="G168" s="8" t="s">
        <v>1384</v>
      </c>
      <c r="H168" s="8">
        <v>63.9</v>
      </c>
      <c r="I168" s="8">
        <v>11</v>
      </c>
      <c r="J168" s="8">
        <v>1.1356999999999999</v>
      </c>
      <c r="K168" s="8">
        <v>0.72629999999999995</v>
      </c>
      <c r="L168" s="8" t="s">
        <v>1385</v>
      </c>
      <c r="M168" s="8">
        <v>796</v>
      </c>
      <c r="N168" s="8" t="s">
        <v>1426</v>
      </c>
      <c r="O168" s="89" t="s">
        <v>1736</v>
      </c>
      <c r="P168" s="89">
        <f t="shared" si="12"/>
        <v>44598</v>
      </c>
      <c r="Q168" s="89" t="s">
        <v>1736</v>
      </c>
      <c r="R168" s="89"/>
      <c r="S168" s="121" t="e">
        <f t="shared" si="13"/>
        <v>#VALUE!</v>
      </c>
      <c r="T168" s="8">
        <v>180</v>
      </c>
      <c r="U168" s="8">
        <v>0</v>
      </c>
      <c r="Z168" s="78">
        <f t="shared" ca="1" si="14"/>
        <v>1650</v>
      </c>
      <c r="AA168" s="78" t="str">
        <f t="shared" si="15"/>
        <v>2-2022</v>
      </c>
      <c r="AC168" s="4" t="str">
        <f t="shared" si="16"/>
        <v>Empty</v>
      </c>
      <c r="AD168" s="4" t="e">
        <f t="shared" si="17"/>
        <v>#VALUE!</v>
      </c>
    </row>
    <row r="169" spans="1:30" hidden="1">
      <c r="A169" s="9" t="s">
        <v>1737</v>
      </c>
      <c r="B169" s="9" t="s">
        <v>620</v>
      </c>
      <c r="C169" s="9" t="s">
        <v>38</v>
      </c>
      <c r="D169" s="9" t="s">
        <v>1360</v>
      </c>
      <c r="E169" s="9"/>
      <c r="F169" s="9" t="s">
        <v>1411</v>
      </c>
      <c r="G169" s="9" t="s">
        <v>1390</v>
      </c>
      <c r="H169" s="9">
        <v>70.760000000000005</v>
      </c>
      <c r="I169" s="9"/>
      <c r="J169" s="9">
        <v>0.37630000000000002</v>
      </c>
      <c r="K169" s="9"/>
      <c r="L169" s="9" t="s">
        <v>1412</v>
      </c>
      <c r="M169" s="9">
        <v>749</v>
      </c>
      <c r="N169" s="9" t="s">
        <v>1386</v>
      </c>
      <c r="O169" s="90" t="s">
        <v>1738</v>
      </c>
      <c r="P169" s="89">
        <f t="shared" si="12"/>
        <v>45439</v>
      </c>
      <c r="Q169" s="90" t="s">
        <v>1738</v>
      </c>
      <c r="R169" s="90"/>
      <c r="S169" s="121" t="e">
        <f t="shared" si="13"/>
        <v>#VALUE!</v>
      </c>
      <c r="T169" s="9">
        <v>24</v>
      </c>
      <c r="U169" s="9">
        <v>52.62</v>
      </c>
      <c r="Z169" s="78">
        <f t="shared" ca="1" si="14"/>
        <v>809</v>
      </c>
      <c r="AA169" s="78" t="str">
        <f t="shared" si="15"/>
        <v>5-2024</v>
      </c>
      <c r="AC169" s="4" t="str">
        <f t="shared" si="16"/>
        <v>Empty</v>
      </c>
      <c r="AD169" s="4" t="e">
        <f t="shared" si="17"/>
        <v>#VALUE!</v>
      </c>
    </row>
    <row r="170" spans="1:30" hidden="1">
      <c r="A170" s="8" t="s">
        <v>1739</v>
      </c>
      <c r="B170" s="8" t="s">
        <v>611</v>
      </c>
      <c r="C170" s="8" t="s">
        <v>35</v>
      </c>
      <c r="D170" s="8" t="s">
        <v>31</v>
      </c>
      <c r="E170" s="8"/>
      <c r="F170" s="8" t="s">
        <v>1389</v>
      </c>
      <c r="G170" s="8" t="s">
        <v>1384</v>
      </c>
      <c r="H170" s="8">
        <v>38.200000000000003</v>
      </c>
      <c r="I170" s="8">
        <v>10.119999999999999</v>
      </c>
      <c r="J170" s="8">
        <v>0.60660000000000003</v>
      </c>
      <c r="K170" s="8">
        <v>0.4133</v>
      </c>
      <c r="L170" s="8" t="s">
        <v>1412</v>
      </c>
      <c r="M170" s="8">
        <v>731</v>
      </c>
      <c r="N170" s="8" t="s">
        <v>1386</v>
      </c>
      <c r="O170" s="89" t="s">
        <v>1740</v>
      </c>
      <c r="P170" s="89">
        <f t="shared" si="12"/>
        <v>45131</v>
      </c>
      <c r="Q170" s="89" t="s">
        <v>1740</v>
      </c>
      <c r="R170" s="89"/>
      <c r="S170" s="121" t="e">
        <f t="shared" si="13"/>
        <v>#VALUE!</v>
      </c>
      <c r="T170" s="8">
        <v>180</v>
      </c>
      <c r="U170" s="8">
        <v>14.13</v>
      </c>
      <c r="Z170" s="78">
        <f t="shared" ca="1" si="14"/>
        <v>1117</v>
      </c>
      <c r="AA170" s="78" t="str">
        <f t="shared" si="15"/>
        <v>7-2023</v>
      </c>
      <c r="AC170" s="4" t="str">
        <f t="shared" si="16"/>
        <v>Empty</v>
      </c>
      <c r="AD170" s="4" t="e">
        <f t="shared" si="17"/>
        <v>#VALUE!</v>
      </c>
    </row>
    <row r="171" spans="1:30">
      <c r="A171" s="9" t="s">
        <v>1741</v>
      </c>
      <c r="B171" s="9" t="s">
        <v>1134</v>
      </c>
      <c r="C171" s="9" t="s">
        <v>32</v>
      </c>
      <c r="D171" s="9" t="s">
        <v>31</v>
      </c>
      <c r="E171" s="9"/>
      <c r="F171" s="9" t="s">
        <v>1380</v>
      </c>
      <c r="G171" s="9" t="s">
        <v>1384</v>
      </c>
      <c r="H171" s="9">
        <v>84.85</v>
      </c>
      <c r="I171" s="9">
        <v>10.16</v>
      </c>
      <c r="J171" s="9">
        <v>1.1107</v>
      </c>
      <c r="K171" s="9">
        <v>2.1585000000000001</v>
      </c>
      <c r="L171" s="9"/>
      <c r="M171" s="9">
        <v>559</v>
      </c>
      <c r="N171" s="9" t="s">
        <v>1403</v>
      </c>
      <c r="O171" s="90" t="s">
        <v>1742</v>
      </c>
      <c r="P171" s="89">
        <f t="shared" si="12"/>
        <v>45343</v>
      </c>
      <c r="Q171" s="90" t="s">
        <v>1742</v>
      </c>
      <c r="R171" s="90" t="s">
        <v>1743</v>
      </c>
      <c r="S171" s="121">
        <f t="shared" si="13"/>
        <v>45352</v>
      </c>
      <c r="T171" s="9">
        <v>48</v>
      </c>
      <c r="U171" s="9">
        <v>31.68</v>
      </c>
      <c r="Z171" s="78">
        <f t="shared" ca="1" si="14"/>
        <v>905</v>
      </c>
      <c r="AA171" s="78" t="str">
        <f t="shared" si="15"/>
        <v>2-2024</v>
      </c>
      <c r="AC171" s="4" t="str">
        <f t="shared" si="16"/>
        <v>Empty</v>
      </c>
      <c r="AD171" s="4">
        <f t="shared" si="17"/>
        <v>8</v>
      </c>
    </row>
    <row r="172" spans="1:30" hidden="1">
      <c r="A172" s="8" t="s">
        <v>1744</v>
      </c>
      <c r="B172" s="8" t="s">
        <v>1229</v>
      </c>
      <c r="C172" s="8" t="s">
        <v>35</v>
      </c>
      <c r="D172" s="8" t="s">
        <v>10</v>
      </c>
      <c r="E172" s="8"/>
      <c r="F172" s="8" t="s">
        <v>1389</v>
      </c>
      <c r="G172" s="8" t="s">
        <v>1384</v>
      </c>
      <c r="H172" s="8">
        <v>63.8</v>
      </c>
      <c r="I172" s="8">
        <v>9.75</v>
      </c>
      <c r="J172" s="8">
        <v>0.40679999999999999</v>
      </c>
      <c r="K172" s="8">
        <v>0.60519999999999996</v>
      </c>
      <c r="L172" s="8" t="s">
        <v>1395</v>
      </c>
      <c r="M172" s="8">
        <v>671</v>
      </c>
      <c r="N172" s="8" t="s">
        <v>1386</v>
      </c>
      <c r="O172" s="89" t="s">
        <v>1745</v>
      </c>
      <c r="P172" s="89">
        <f t="shared" si="12"/>
        <v>45601</v>
      </c>
      <c r="Q172" s="89" t="s">
        <v>1745</v>
      </c>
      <c r="R172" s="89"/>
      <c r="S172" s="121" t="e">
        <f t="shared" si="13"/>
        <v>#VALUE!</v>
      </c>
      <c r="T172" s="8">
        <v>240</v>
      </c>
      <c r="U172" s="8">
        <v>10.62</v>
      </c>
      <c r="Z172" s="78">
        <f t="shared" ca="1" si="14"/>
        <v>647</v>
      </c>
      <c r="AA172" s="78" t="str">
        <f t="shared" si="15"/>
        <v>11-2024</v>
      </c>
      <c r="AC172" s="4" t="str">
        <f t="shared" si="16"/>
        <v>Q4</v>
      </c>
      <c r="AD172" s="4" t="e">
        <f t="shared" si="17"/>
        <v>#VALUE!</v>
      </c>
    </row>
    <row r="173" spans="1:30">
      <c r="A173" s="9" t="s">
        <v>1746</v>
      </c>
      <c r="B173" s="9" t="s">
        <v>1053</v>
      </c>
      <c r="C173" s="9" t="s">
        <v>20</v>
      </c>
      <c r="D173" s="9" t="s">
        <v>1360</v>
      </c>
      <c r="E173" s="9"/>
      <c r="F173" s="9" t="s">
        <v>1400</v>
      </c>
      <c r="G173" s="9" t="s">
        <v>1384</v>
      </c>
      <c r="H173" s="9">
        <v>60.98</v>
      </c>
      <c r="I173" s="9">
        <v>13.84</v>
      </c>
      <c r="J173" s="9">
        <v>1.1900999999999999</v>
      </c>
      <c r="K173" s="9">
        <v>1.6615</v>
      </c>
      <c r="L173" s="9" t="s">
        <v>1412</v>
      </c>
      <c r="M173" s="9">
        <v>596</v>
      </c>
      <c r="N173" s="9" t="s">
        <v>1377</v>
      </c>
      <c r="O173" s="90" t="s">
        <v>1747</v>
      </c>
      <c r="P173" s="89">
        <f t="shared" si="12"/>
        <v>44725</v>
      </c>
      <c r="Q173" s="90" t="s">
        <v>1747</v>
      </c>
      <c r="R173" s="90" t="s">
        <v>728</v>
      </c>
      <c r="S173" s="121">
        <f t="shared" si="13"/>
        <v>44731</v>
      </c>
      <c r="T173" s="9">
        <v>48</v>
      </c>
      <c r="U173" s="9">
        <v>26.74</v>
      </c>
      <c r="Z173" s="78">
        <f t="shared" ca="1" si="14"/>
        <v>1523</v>
      </c>
      <c r="AA173" s="78" t="str">
        <f t="shared" si="15"/>
        <v>6-2022</v>
      </c>
      <c r="AC173" s="4" t="str">
        <f t="shared" si="16"/>
        <v>Empty</v>
      </c>
      <c r="AD173" s="4">
        <f t="shared" si="17"/>
        <v>5</v>
      </c>
    </row>
    <row r="174" spans="1:30">
      <c r="A174" s="8" t="s">
        <v>1748</v>
      </c>
      <c r="B174" s="8" t="s">
        <v>782</v>
      </c>
      <c r="C174" s="8" t="s">
        <v>41</v>
      </c>
      <c r="D174" s="8" t="s">
        <v>44</v>
      </c>
      <c r="E174" s="8"/>
      <c r="F174" s="8" t="s">
        <v>1389</v>
      </c>
      <c r="G174" s="8" t="s">
        <v>1375</v>
      </c>
      <c r="H174" s="8">
        <v>2.96</v>
      </c>
      <c r="I174" s="8">
        <v>16.89</v>
      </c>
      <c r="J174" s="8">
        <v>4.8500000000000001E-2</v>
      </c>
      <c r="K174" s="8">
        <v>7.3400000000000007E-2</v>
      </c>
      <c r="L174" s="8" t="s">
        <v>1358</v>
      </c>
      <c r="M174" s="8">
        <v>828</v>
      </c>
      <c r="N174" s="8" t="s">
        <v>1403</v>
      </c>
      <c r="O174" s="89" t="s">
        <v>1612</v>
      </c>
      <c r="P174" s="89">
        <f t="shared" si="12"/>
        <v>44874</v>
      </c>
      <c r="Q174" s="89" t="s">
        <v>1612</v>
      </c>
      <c r="R174" s="89" t="s">
        <v>1749</v>
      </c>
      <c r="S174" s="121">
        <f t="shared" si="13"/>
        <v>44883</v>
      </c>
      <c r="T174" s="8">
        <v>60</v>
      </c>
      <c r="U174" s="8">
        <v>2.12</v>
      </c>
      <c r="Z174" s="78">
        <f t="shared" ca="1" si="14"/>
        <v>1374</v>
      </c>
      <c r="AA174" s="78" t="str">
        <f t="shared" si="15"/>
        <v>11-2022</v>
      </c>
      <c r="AC174" s="4" t="str">
        <f t="shared" si="16"/>
        <v>Q4</v>
      </c>
      <c r="AD174" s="4">
        <f t="shared" si="17"/>
        <v>8</v>
      </c>
    </row>
    <row r="175" spans="1:30">
      <c r="A175" s="9" t="s">
        <v>1750</v>
      </c>
      <c r="B175" s="9" t="s">
        <v>716</v>
      </c>
      <c r="C175" s="9" t="s">
        <v>24</v>
      </c>
      <c r="D175" s="9" t="s">
        <v>44</v>
      </c>
      <c r="E175" s="9"/>
      <c r="F175" s="9" t="s">
        <v>1411</v>
      </c>
      <c r="G175" s="9" t="s">
        <v>1390</v>
      </c>
      <c r="H175" s="9">
        <v>48.6</v>
      </c>
      <c r="I175" s="9">
        <v>15.36</v>
      </c>
      <c r="J175" s="9">
        <v>0.38569999999999999</v>
      </c>
      <c r="K175" s="9">
        <v>1.3614999999999999</v>
      </c>
      <c r="L175" s="9" t="s">
        <v>1385</v>
      </c>
      <c r="M175" s="9">
        <v>659</v>
      </c>
      <c r="N175" s="9" t="s">
        <v>1396</v>
      </c>
      <c r="O175" s="90" t="s">
        <v>1482</v>
      </c>
      <c r="P175" s="89">
        <f t="shared" si="12"/>
        <v>45587</v>
      </c>
      <c r="Q175" s="90" t="s">
        <v>1482</v>
      </c>
      <c r="R175" s="90" t="s">
        <v>1751</v>
      </c>
      <c r="S175" s="121">
        <f t="shared" si="13"/>
        <v>45599</v>
      </c>
      <c r="T175" s="9">
        <v>48</v>
      </c>
      <c r="U175" s="9">
        <v>0</v>
      </c>
      <c r="Z175" s="78">
        <f t="shared" ca="1" si="14"/>
        <v>661</v>
      </c>
      <c r="AA175" s="78" t="str">
        <f t="shared" si="15"/>
        <v>10-2024</v>
      </c>
      <c r="AC175" s="4" t="str">
        <f t="shared" si="16"/>
        <v>Q4</v>
      </c>
      <c r="AD175" s="4">
        <f t="shared" si="17"/>
        <v>9</v>
      </c>
    </row>
    <row r="176" spans="1:30">
      <c r="A176" s="8" t="s">
        <v>1752</v>
      </c>
      <c r="B176" s="8" t="s">
        <v>1295</v>
      </c>
      <c r="C176" s="8" t="s">
        <v>32</v>
      </c>
      <c r="D176" s="8" t="s">
        <v>44</v>
      </c>
      <c r="E176" s="8"/>
      <c r="F176" s="8" t="s">
        <v>1374</v>
      </c>
      <c r="G176" s="8" t="s">
        <v>1375</v>
      </c>
      <c r="H176" s="8">
        <v>39.020000000000003</v>
      </c>
      <c r="I176" s="8">
        <v>18.36</v>
      </c>
      <c r="J176" s="8">
        <v>0.23680000000000001</v>
      </c>
      <c r="K176" s="8">
        <v>3.5840000000000001</v>
      </c>
      <c r="L176" s="8" t="s">
        <v>1385</v>
      </c>
      <c r="M176" s="8">
        <v>897</v>
      </c>
      <c r="N176" s="8" t="s">
        <v>1377</v>
      </c>
      <c r="O176" s="89" t="s">
        <v>259</v>
      </c>
      <c r="P176" s="89">
        <f t="shared" si="12"/>
        <v>44894</v>
      </c>
      <c r="Q176" s="89" t="s">
        <v>259</v>
      </c>
      <c r="R176" s="89" t="s">
        <v>1753</v>
      </c>
      <c r="S176" s="121">
        <f t="shared" si="13"/>
        <v>44898</v>
      </c>
      <c r="T176" s="8">
        <v>12</v>
      </c>
      <c r="U176" s="8">
        <v>0</v>
      </c>
      <c r="Z176" s="78">
        <f t="shared" ca="1" si="14"/>
        <v>1354</v>
      </c>
      <c r="AA176" s="78" t="str">
        <f t="shared" si="15"/>
        <v>11-2022</v>
      </c>
      <c r="AC176" s="4" t="str">
        <f t="shared" si="16"/>
        <v>Q4</v>
      </c>
      <c r="AD176" s="4">
        <f t="shared" si="17"/>
        <v>4</v>
      </c>
    </row>
    <row r="177" spans="1:30" hidden="1">
      <c r="A177" s="9" t="s">
        <v>1754</v>
      </c>
      <c r="B177" s="9" t="s">
        <v>1108</v>
      </c>
      <c r="C177" s="9" t="s">
        <v>28</v>
      </c>
      <c r="D177" s="9" t="s">
        <v>23</v>
      </c>
      <c r="E177" s="9"/>
      <c r="F177" s="9" t="s">
        <v>1374</v>
      </c>
      <c r="G177" s="9" t="s">
        <v>1375</v>
      </c>
      <c r="H177" s="9">
        <v>63.86</v>
      </c>
      <c r="I177" s="9">
        <v>8.1300000000000008</v>
      </c>
      <c r="J177" s="9">
        <v>0.68840000000000001</v>
      </c>
      <c r="K177" s="9">
        <v>0.7792</v>
      </c>
      <c r="L177" s="9" t="s">
        <v>1395</v>
      </c>
      <c r="M177" s="9">
        <v>714</v>
      </c>
      <c r="N177" s="9" t="s">
        <v>1386</v>
      </c>
      <c r="O177" s="90" t="s">
        <v>1755</v>
      </c>
      <c r="P177" s="89">
        <f t="shared" si="12"/>
        <v>45540</v>
      </c>
      <c r="Q177" s="90" t="s">
        <v>1755</v>
      </c>
      <c r="R177" s="90"/>
      <c r="S177" s="121" t="e">
        <f t="shared" si="13"/>
        <v>#VALUE!</v>
      </c>
      <c r="T177" s="9">
        <v>120</v>
      </c>
      <c r="U177" s="9">
        <v>8.26</v>
      </c>
      <c r="Z177" s="78">
        <f t="shared" ca="1" si="14"/>
        <v>708</v>
      </c>
      <c r="AA177" s="78" t="str">
        <f t="shared" si="15"/>
        <v>9-2024</v>
      </c>
      <c r="AC177" s="4" t="str">
        <f t="shared" si="16"/>
        <v>Empty</v>
      </c>
      <c r="AD177" s="4" t="e">
        <f t="shared" si="17"/>
        <v>#VALUE!</v>
      </c>
    </row>
    <row r="178" spans="1:30">
      <c r="A178" s="8" t="s">
        <v>1756</v>
      </c>
      <c r="B178" s="8" t="s">
        <v>1000</v>
      </c>
      <c r="C178" s="8" t="s">
        <v>7</v>
      </c>
      <c r="D178" s="8" t="s">
        <v>1360</v>
      </c>
      <c r="E178" s="8"/>
      <c r="F178" s="8" t="s">
        <v>1408</v>
      </c>
      <c r="G178" s="8" t="s">
        <v>1390</v>
      </c>
      <c r="H178" s="8">
        <v>46.09</v>
      </c>
      <c r="I178" s="8">
        <v>10.3</v>
      </c>
      <c r="J178" s="8">
        <v>0.64670000000000005</v>
      </c>
      <c r="K178" s="8">
        <v>1.4937</v>
      </c>
      <c r="L178" s="8" t="s">
        <v>1385</v>
      </c>
      <c r="M178" s="8">
        <v>621</v>
      </c>
      <c r="N178" s="8" t="s">
        <v>1396</v>
      </c>
      <c r="O178" s="89" t="s">
        <v>1757</v>
      </c>
      <c r="P178" s="89">
        <f t="shared" si="12"/>
        <v>44751</v>
      </c>
      <c r="Q178" s="89" t="s">
        <v>1757</v>
      </c>
      <c r="R178" s="89" t="s">
        <v>1413</v>
      </c>
      <c r="S178" s="121">
        <f t="shared" si="13"/>
        <v>44762</v>
      </c>
      <c r="T178" s="8">
        <v>36</v>
      </c>
      <c r="U178" s="8">
        <v>0</v>
      </c>
      <c r="Z178" s="78">
        <f t="shared" ca="1" si="14"/>
        <v>1497</v>
      </c>
      <c r="AA178" s="78" t="str">
        <f t="shared" si="15"/>
        <v>7-2022</v>
      </c>
      <c r="AC178" s="4" t="str">
        <f t="shared" si="16"/>
        <v>Empty</v>
      </c>
      <c r="AD178" s="4">
        <f t="shared" si="17"/>
        <v>8</v>
      </c>
    </row>
    <row r="179" spans="1:30" hidden="1">
      <c r="A179" s="9" t="s">
        <v>1758</v>
      </c>
      <c r="B179" s="9" t="s">
        <v>1033</v>
      </c>
      <c r="C179" s="9" t="s">
        <v>41</v>
      </c>
      <c r="D179" s="9" t="s">
        <v>10</v>
      </c>
      <c r="E179" s="9"/>
      <c r="F179" s="9" t="s">
        <v>1411</v>
      </c>
      <c r="G179" s="9" t="s">
        <v>1384</v>
      </c>
      <c r="H179" s="9">
        <v>87.72</v>
      </c>
      <c r="I179" s="9">
        <v>12.2</v>
      </c>
      <c r="J179" s="9">
        <v>1.3489</v>
      </c>
      <c r="K179" s="9">
        <v>0.97809999999999997</v>
      </c>
      <c r="L179" s="9" t="s">
        <v>1358</v>
      </c>
      <c r="M179" s="9">
        <v>552</v>
      </c>
      <c r="N179" s="9" t="s">
        <v>1381</v>
      </c>
      <c r="O179" s="90" t="s">
        <v>1759</v>
      </c>
      <c r="P179" s="89">
        <f t="shared" si="12"/>
        <v>45345</v>
      </c>
      <c r="Q179" s="90" t="s">
        <v>1759</v>
      </c>
      <c r="R179" s="90"/>
      <c r="S179" s="121" t="e">
        <f t="shared" si="13"/>
        <v>#VALUE!</v>
      </c>
      <c r="T179" s="9">
        <v>240</v>
      </c>
      <c r="U179" s="9">
        <v>52.47</v>
      </c>
      <c r="Z179" s="78">
        <f t="shared" ca="1" si="14"/>
        <v>903</v>
      </c>
      <c r="AA179" s="78" t="str">
        <f t="shared" si="15"/>
        <v>2-2024</v>
      </c>
      <c r="AC179" s="4" t="str">
        <f t="shared" si="16"/>
        <v>Empty</v>
      </c>
      <c r="AD179" s="4" t="e">
        <f t="shared" si="17"/>
        <v>#VALUE!</v>
      </c>
    </row>
    <row r="180" spans="1:30">
      <c r="A180" s="8" t="s">
        <v>1760</v>
      </c>
      <c r="B180" s="8" t="s">
        <v>1295</v>
      </c>
      <c r="C180" s="8" t="s">
        <v>12</v>
      </c>
      <c r="D180" s="8" t="s">
        <v>10</v>
      </c>
      <c r="E180" s="8"/>
      <c r="F180" s="8" t="s">
        <v>1374</v>
      </c>
      <c r="G180" s="8" t="s">
        <v>1390</v>
      </c>
      <c r="H180" s="8">
        <v>77.89</v>
      </c>
      <c r="I180" s="8">
        <v>9.07</v>
      </c>
      <c r="J180" s="8">
        <v>1.2642</v>
      </c>
      <c r="K180" s="8">
        <v>0.98960000000000004</v>
      </c>
      <c r="L180" s="8" t="s">
        <v>1412</v>
      </c>
      <c r="M180" s="8">
        <v>897</v>
      </c>
      <c r="N180" s="8" t="s">
        <v>1396</v>
      </c>
      <c r="O180" s="89" t="s">
        <v>1632</v>
      </c>
      <c r="P180" s="89">
        <f t="shared" si="12"/>
        <v>44906</v>
      </c>
      <c r="Q180" s="89" t="s">
        <v>1632</v>
      </c>
      <c r="R180" s="89" t="s">
        <v>1713</v>
      </c>
      <c r="S180" s="121">
        <f t="shared" si="13"/>
        <v>44920</v>
      </c>
      <c r="T180" s="8">
        <v>120</v>
      </c>
      <c r="U180" s="8">
        <v>40.340000000000003</v>
      </c>
      <c r="Z180" s="78">
        <f t="shared" ca="1" si="14"/>
        <v>1342</v>
      </c>
      <c r="AA180" s="78" t="str">
        <f t="shared" si="15"/>
        <v>12-2022</v>
      </c>
      <c r="AC180" s="4" t="str">
        <f t="shared" si="16"/>
        <v>Q4</v>
      </c>
      <c r="AD180" s="4">
        <f t="shared" si="17"/>
        <v>10</v>
      </c>
    </row>
    <row r="181" spans="1:30" hidden="1">
      <c r="A181" s="9" t="s">
        <v>1761</v>
      </c>
      <c r="B181" s="9" t="s">
        <v>666</v>
      </c>
      <c r="C181" s="9" t="s">
        <v>38</v>
      </c>
      <c r="D181" s="9" t="s">
        <v>44</v>
      </c>
      <c r="E181" s="9"/>
      <c r="F181" s="9" t="s">
        <v>1374</v>
      </c>
      <c r="G181" s="9" t="s">
        <v>1375</v>
      </c>
      <c r="H181" s="9">
        <v>73.569999999999993</v>
      </c>
      <c r="I181" s="9">
        <v>11.62</v>
      </c>
      <c r="J181" s="9">
        <v>1.1448</v>
      </c>
      <c r="K181" s="9">
        <v>1.9237</v>
      </c>
      <c r="L181" s="9" t="s">
        <v>1376</v>
      </c>
      <c r="M181" s="9">
        <v>651</v>
      </c>
      <c r="N181" s="9" t="s">
        <v>1386</v>
      </c>
      <c r="O181" s="90" t="s">
        <v>1762</v>
      </c>
      <c r="P181" s="89">
        <f t="shared" si="12"/>
        <v>45591</v>
      </c>
      <c r="Q181" s="90" t="s">
        <v>1762</v>
      </c>
      <c r="R181" s="90"/>
      <c r="S181" s="121" t="e">
        <f t="shared" si="13"/>
        <v>#VALUE!</v>
      </c>
      <c r="T181" s="9">
        <v>48</v>
      </c>
      <c r="U181" s="9">
        <v>66.67</v>
      </c>
      <c r="Z181" s="78">
        <f t="shared" ca="1" si="14"/>
        <v>657</v>
      </c>
      <c r="AA181" s="78" t="str">
        <f t="shared" si="15"/>
        <v>10-2024</v>
      </c>
      <c r="AC181" s="4" t="str">
        <f t="shared" si="16"/>
        <v>Q4</v>
      </c>
      <c r="AD181" s="4" t="e">
        <f t="shared" si="17"/>
        <v>#VALUE!</v>
      </c>
    </row>
    <row r="182" spans="1:30">
      <c r="A182" s="8" t="s">
        <v>1763</v>
      </c>
      <c r="B182" s="8" t="s">
        <v>350</v>
      </c>
      <c r="C182" s="8" t="s">
        <v>20</v>
      </c>
      <c r="D182" s="8" t="s">
        <v>10</v>
      </c>
      <c r="E182" s="8"/>
      <c r="F182" s="8" t="s">
        <v>1374</v>
      </c>
      <c r="G182" s="8" t="s">
        <v>1384</v>
      </c>
      <c r="H182" s="8">
        <v>81.11</v>
      </c>
      <c r="I182" s="8">
        <v>18.309999999999999</v>
      </c>
      <c r="J182" s="8">
        <v>1.466</v>
      </c>
      <c r="K182" s="8">
        <v>1.3243</v>
      </c>
      <c r="L182" s="8" t="s">
        <v>1358</v>
      </c>
      <c r="M182" s="8">
        <v>754</v>
      </c>
      <c r="N182" s="8" t="s">
        <v>1396</v>
      </c>
      <c r="O182" s="89" t="s">
        <v>1443</v>
      </c>
      <c r="P182" s="89">
        <f t="shared" si="12"/>
        <v>44902</v>
      </c>
      <c r="Q182" s="89" t="s">
        <v>1443</v>
      </c>
      <c r="R182" s="89" t="s">
        <v>1718</v>
      </c>
      <c r="S182" s="121">
        <f t="shared" si="13"/>
        <v>44904</v>
      </c>
      <c r="T182" s="8">
        <v>180</v>
      </c>
      <c r="U182" s="8">
        <v>28.32</v>
      </c>
      <c r="Z182" s="78">
        <f t="shared" ca="1" si="14"/>
        <v>1346</v>
      </c>
      <c r="AA182" s="78" t="str">
        <f t="shared" si="15"/>
        <v>12-2022</v>
      </c>
      <c r="AC182" s="4" t="str">
        <f t="shared" si="16"/>
        <v>Q4</v>
      </c>
      <c r="AD182" s="4">
        <f t="shared" si="17"/>
        <v>3</v>
      </c>
    </row>
    <row r="183" spans="1:30">
      <c r="A183" s="9" t="s">
        <v>1764</v>
      </c>
      <c r="B183" s="9" t="s">
        <v>568</v>
      </c>
      <c r="C183" s="9" t="s">
        <v>7</v>
      </c>
      <c r="D183" s="9" t="s">
        <v>23</v>
      </c>
      <c r="E183" s="9"/>
      <c r="F183" s="9" t="s">
        <v>1389</v>
      </c>
      <c r="G183" s="9" t="s">
        <v>1375</v>
      </c>
      <c r="H183" s="9"/>
      <c r="I183" s="9">
        <v>7.6</v>
      </c>
      <c r="J183" s="9">
        <v>0.44080000000000003</v>
      </c>
      <c r="K183" s="9">
        <v>4.2560000000000002</v>
      </c>
      <c r="L183" s="9" t="s">
        <v>1358</v>
      </c>
      <c r="M183" s="9">
        <v>828</v>
      </c>
      <c r="N183" s="9" t="s">
        <v>1396</v>
      </c>
      <c r="O183" s="90" t="s">
        <v>1765</v>
      </c>
      <c r="P183" s="89">
        <f t="shared" si="12"/>
        <v>44760</v>
      </c>
      <c r="Q183" s="90" t="s">
        <v>1765</v>
      </c>
      <c r="R183" s="90" t="s">
        <v>488</v>
      </c>
      <c r="S183" s="121">
        <f t="shared" si="13"/>
        <v>44764</v>
      </c>
      <c r="T183" s="9">
        <v>12</v>
      </c>
      <c r="U183" s="9">
        <v>26.67</v>
      </c>
      <c r="Z183" s="78">
        <f t="shared" ca="1" si="14"/>
        <v>1488</v>
      </c>
      <c r="AA183" s="78" t="str">
        <f t="shared" si="15"/>
        <v>7-2022</v>
      </c>
      <c r="AC183" s="4" t="str">
        <f t="shared" si="16"/>
        <v>Empty</v>
      </c>
      <c r="AD183" s="4">
        <f t="shared" si="17"/>
        <v>5</v>
      </c>
    </row>
    <row r="184" spans="1:30" hidden="1">
      <c r="A184" s="8" t="s">
        <v>1766</v>
      </c>
      <c r="B184" s="8" t="s">
        <v>1338</v>
      </c>
      <c r="C184" s="8" t="s">
        <v>24</v>
      </c>
      <c r="D184" s="8" t="s">
        <v>44</v>
      </c>
      <c r="E184" s="8"/>
      <c r="F184" s="8" t="s">
        <v>1400</v>
      </c>
      <c r="G184" s="8" t="s">
        <v>1375</v>
      </c>
      <c r="H184" s="8">
        <v>60.83</v>
      </c>
      <c r="I184" s="8">
        <v>15</v>
      </c>
      <c r="J184" s="8">
        <v>0.61719999999999997</v>
      </c>
      <c r="K184" s="8">
        <v>1.1738</v>
      </c>
      <c r="L184" s="8" t="s">
        <v>1395</v>
      </c>
      <c r="M184" s="8">
        <v>644</v>
      </c>
      <c r="N184" s="8" t="s">
        <v>1426</v>
      </c>
      <c r="O184" s="89" t="s">
        <v>1767</v>
      </c>
      <c r="P184" s="89">
        <f t="shared" si="12"/>
        <v>45378</v>
      </c>
      <c r="Q184" s="89" t="s">
        <v>1767</v>
      </c>
      <c r="R184" s="89"/>
      <c r="S184" s="121" t="e">
        <f t="shared" si="13"/>
        <v>#VALUE!</v>
      </c>
      <c r="T184" s="8">
        <v>84</v>
      </c>
      <c r="U184" s="8">
        <v>25.65</v>
      </c>
      <c r="Z184" s="78">
        <f t="shared" ca="1" si="14"/>
        <v>870</v>
      </c>
      <c r="AA184" s="78" t="str">
        <f t="shared" si="15"/>
        <v>3-2024</v>
      </c>
      <c r="AC184" s="4" t="str">
        <f t="shared" si="16"/>
        <v>Empty</v>
      </c>
      <c r="AD184" s="4" t="e">
        <f t="shared" si="17"/>
        <v>#VALUE!</v>
      </c>
    </row>
    <row r="185" spans="1:30" hidden="1">
      <c r="A185" s="9" t="s">
        <v>1768</v>
      </c>
      <c r="B185" s="9" t="s">
        <v>553</v>
      </c>
      <c r="C185" s="9" t="s">
        <v>12</v>
      </c>
      <c r="D185" s="9" t="s">
        <v>10</v>
      </c>
      <c r="E185" s="9"/>
      <c r="F185" s="9" t="s">
        <v>1400</v>
      </c>
      <c r="G185" s="9" t="s">
        <v>1390</v>
      </c>
      <c r="H185" s="9">
        <v>40.78</v>
      </c>
      <c r="I185" s="9">
        <v>17.68</v>
      </c>
      <c r="J185" s="9">
        <v>0.21959999999999999</v>
      </c>
      <c r="K185" s="9">
        <v>2.0295999999999998</v>
      </c>
      <c r="L185" s="9" t="s">
        <v>1358</v>
      </c>
      <c r="M185" s="9">
        <v>860</v>
      </c>
      <c r="N185" s="9" t="s">
        <v>1426</v>
      </c>
      <c r="O185" s="90" t="s">
        <v>1769</v>
      </c>
      <c r="P185" s="89">
        <f t="shared" si="12"/>
        <v>45071</v>
      </c>
      <c r="Q185" s="90" t="s">
        <v>1769</v>
      </c>
      <c r="R185" s="90"/>
      <c r="S185" s="121" t="e">
        <f t="shared" si="13"/>
        <v>#VALUE!</v>
      </c>
      <c r="T185" s="9">
        <v>24</v>
      </c>
      <c r="U185" s="9">
        <v>16.850000000000001</v>
      </c>
      <c r="Z185" s="78">
        <f t="shared" ca="1" si="14"/>
        <v>1177</v>
      </c>
      <c r="AA185" s="78" t="str">
        <f t="shared" si="15"/>
        <v>5-2023</v>
      </c>
      <c r="AC185" s="4" t="str">
        <f t="shared" si="16"/>
        <v>Empty</v>
      </c>
      <c r="AD185" s="4" t="e">
        <f t="shared" si="17"/>
        <v>#VALUE!</v>
      </c>
    </row>
    <row r="186" spans="1:30" hidden="1">
      <c r="A186" s="8" t="s">
        <v>1770</v>
      </c>
      <c r="B186" s="8" t="s">
        <v>743</v>
      </c>
      <c r="C186" s="8" t="s">
        <v>38</v>
      </c>
      <c r="D186" s="8" t="s">
        <v>44</v>
      </c>
      <c r="E186" s="8"/>
      <c r="F186" s="8" t="s">
        <v>1374</v>
      </c>
      <c r="G186" s="8" t="s">
        <v>1384</v>
      </c>
      <c r="H186" s="8">
        <v>1.31</v>
      </c>
      <c r="I186" s="8">
        <v>17.86</v>
      </c>
      <c r="J186" s="8">
        <v>1.29E-2</v>
      </c>
      <c r="K186" s="8">
        <v>2.7400000000000001E-2</v>
      </c>
      <c r="L186" s="8" t="s">
        <v>1385</v>
      </c>
      <c r="M186" s="8">
        <v>556</v>
      </c>
      <c r="N186" s="8" t="s">
        <v>1381</v>
      </c>
      <c r="O186" s="89" t="s">
        <v>1516</v>
      </c>
      <c r="P186" s="89">
        <f t="shared" si="12"/>
        <v>45228</v>
      </c>
      <c r="Q186" s="89" t="s">
        <v>1516</v>
      </c>
      <c r="R186" s="89"/>
      <c r="S186" s="121" t="e">
        <f t="shared" si="13"/>
        <v>#VALUE!</v>
      </c>
      <c r="T186" s="8">
        <v>84</v>
      </c>
      <c r="U186" s="8">
        <v>0</v>
      </c>
      <c r="Z186" s="78">
        <f t="shared" ca="1" si="14"/>
        <v>1020</v>
      </c>
      <c r="AA186" s="78" t="str">
        <f t="shared" si="15"/>
        <v>10-2023</v>
      </c>
      <c r="AC186" s="4" t="str">
        <f t="shared" si="16"/>
        <v>Q4</v>
      </c>
      <c r="AD186" s="4" t="e">
        <f t="shared" si="17"/>
        <v>#VALUE!</v>
      </c>
    </row>
    <row r="187" spans="1:30" hidden="1">
      <c r="A187" s="9" t="s">
        <v>1771</v>
      </c>
      <c r="B187" s="9" t="s">
        <v>755</v>
      </c>
      <c r="C187" s="9" t="s">
        <v>32</v>
      </c>
      <c r="D187" s="9" t="s">
        <v>23</v>
      </c>
      <c r="E187" s="9"/>
      <c r="F187" s="9" t="s">
        <v>1380</v>
      </c>
      <c r="G187" s="9" t="s">
        <v>1375</v>
      </c>
      <c r="H187" s="9">
        <v>43.36</v>
      </c>
      <c r="I187" s="9">
        <v>17.739999999999998</v>
      </c>
      <c r="J187" s="9">
        <v>0.85870000000000002</v>
      </c>
      <c r="K187" s="9">
        <v>2.1593</v>
      </c>
      <c r="L187" s="9" t="s">
        <v>1376</v>
      </c>
      <c r="M187" s="9">
        <v>580</v>
      </c>
      <c r="N187" s="9" t="s">
        <v>1426</v>
      </c>
      <c r="O187" s="90" t="s">
        <v>1772</v>
      </c>
      <c r="P187" s="89">
        <f t="shared" si="12"/>
        <v>44961</v>
      </c>
      <c r="Q187" s="90" t="s">
        <v>1772</v>
      </c>
      <c r="R187" s="90"/>
      <c r="S187" s="121" t="e">
        <f t="shared" si="13"/>
        <v>#VALUE!</v>
      </c>
      <c r="T187" s="9">
        <v>24</v>
      </c>
      <c r="U187" s="9">
        <v>30.58</v>
      </c>
      <c r="Z187" s="78">
        <f t="shared" ca="1" si="14"/>
        <v>1287</v>
      </c>
      <c r="AA187" s="78" t="str">
        <f t="shared" si="15"/>
        <v>2-2023</v>
      </c>
      <c r="AC187" s="4" t="str">
        <f t="shared" si="16"/>
        <v>Empty</v>
      </c>
      <c r="AD187" s="4" t="e">
        <f t="shared" si="17"/>
        <v>#VALUE!</v>
      </c>
    </row>
    <row r="188" spans="1:30">
      <c r="A188" s="8" t="s">
        <v>1773</v>
      </c>
      <c r="B188" s="8" t="s">
        <v>1123</v>
      </c>
      <c r="C188" s="8" t="s">
        <v>38</v>
      </c>
      <c r="D188" s="8" t="s">
        <v>10</v>
      </c>
      <c r="E188" s="8"/>
      <c r="F188" s="8" t="s">
        <v>1389</v>
      </c>
      <c r="G188" s="8" t="s">
        <v>1375</v>
      </c>
      <c r="H188" s="8">
        <v>79.89</v>
      </c>
      <c r="I188" s="8">
        <v>14.9</v>
      </c>
      <c r="J188" s="8">
        <v>1.0569999999999999</v>
      </c>
      <c r="K188" s="8">
        <v>1.1127</v>
      </c>
      <c r="L188" s="8" t="s">
        <v>1395</v>
      </c>
      <c r="M188" s="8">
        <v>870</v>
      </c>
      <c r="N188" s="8" t="s">
        <v>1377</v>
      </c>
      <c r="O188" s="89" t="s">
        <v>1487</v>
      </c>
      <c r="P188" s="89">
        <f t="shared" si="12"/>
        <v>44798</v>
      </c>
      <c r="Q188" s="89" t="s">
        <v>1487</v>
      </c>
      <c r="R188" s="89" t="s">
        <v>1774</v>
      </c>
      <c r="S188" s="121">
        <f t="shared" si="13"/>
        <v>44806</v>
      </c>
      <c r="T188" s="8">
        <v>180</v>
      </c>
      <c r="U188" s="8">
        <v>52.99</v>
      </c>
      <c r="Z188" s="78">
        <f t="shared" ca="1" si="14"/>
        <v>1450</v>
      </c>
      <c r="AA188" s="78" t="str">
        <f t="shared" si="15"/>
        <v>8-2022</v>
      </c>
      <c r="AC188" s="4" t="str">
        <f t="shared" si="16"/>
        <v>Empty</v>
      </c>
      <c r="AD188" s="4">
        <f t="shared" si="17"/>
        <v>7</v>
      </c>
    </row>
    <row r="189" spans="1:30" hidden="1">
      <c r="A189" s="9" t="s">
        <v>1775</v>
      </c>
      <c r="B189" s="9" t="s">
        <v>1087</v>
      </c>
      <c r="C189" s="9" t="s">
        <v>12</v>
      </c>
      <c r="D189" s="9" t="s">
        <v>10</v>
      </c>
      <c r="E189" s="9"/>
      <c r="F189" s="9" t="s">
        <v>1400</v>
      </c>
      <c r="G189" s="9" t="s">
        <v>1390</v>
      </c>
      <c r="H189" s="9">
        <v>3.89</v>
      </c>
      <c r="I189" s="9">
        <v>11.09</v>
      </c>
      <c r="J189" s="9">
        <v>4.1799999999999997E-2</v>
      </c>
      <c r="K189" s="9">
        <v>8.48E-2</v>
      </c>
      <c r="L189" s="9" t="s">
        <v>1395</v>
      </c>
      <c r="M189" s="9">
        <v>686</v>
      </c>
      <c r="N189" s="9" t="s">
        <v>1381</v>
      </c>
      <c r="O189" s="90" t="s">
        <v>1776</v>
      </c>
      <c r="P189" s="89">
        <f t="shared" si="12"/>
        <v>45089</v>
      </c>
      <c r="Q189" s="90" t="s">
        <v>1776</v>
      </c>
      <c r="R189" s="90"/>
      <c r="S189" s="121" t="e">
        <f t="shared" si="13"/>
        <v>#VALUE!</v>
      </c>
      <c r="T189" s="9">
        <v>60</v>
      </c>
      <c r="U189" s="9">
        <v>2.59</v>
      </c>
      <c r="Z189" s="78">
        <f t="shared" ca="1" si="14"/>
        <v>1159</v>
      </c>
      <c r="AA189" s="78" t="str">
        <f t="shared" si="15"/>
        <v>6-2023</v>
      </c>
      <c r="AC189" s="4" t="str">
        <f t="shared" si="16"/>
        <v>Empty</v>
      </c>
      <c r="AD189" s="4" t="e">
        <f t="shared" si="17"/>
        <v>#VALUE!</v>
      </c>
    </row>
    <row r="190" spans="1:30">
      <c r="A190" s="8" t="s">
        <v>1777</v>
      </c>
      <c r="B190" s="8" t="s">
        <v>985</v>
      </c>
      <c r="C190" s="8" t="s">
        <v>16</v>
      </c>
      <c r="D190" s="8" t="s">
        <v>23</v>
      </c>
      <c r="E190" s="8"/>
      <c r="F190" s="8" t="s">
        <v>1374</v>
      </c>
      <c r="G190" s="8" t="s">
        <v>1390</v>
      </c>
      <c r="H190" s="8">
        <v>49.7</v>
      </c>
      <c r="I190" s="8">
        <v>11.16</v>
      </c>
      <c r="J190" s="8">
        <v>0.4153</v>
      </c>
      <c r="K190" s="8">
        <v>2.3201000000000001</v>
      </c>
      <c r="L190" s="8" t="s">
        <v>1412</v>
      </c>
      <c r="M190" s="8">
        <v>829</v>
      </c>
      <c r="N190" s="8" t="s">
        <v>1377</v>
      </c>
      <c r="O190" s="89" t="s">
        <v>1742</v>
      </c>
      <c r="P190" s="89">
        <f t="shared" si="12"/>
        <v>45343</v>
      </c>
      <c r="Q190" s="89" t="s">
        <v>1742</v>
      </c>
      <c r="R190" s="89" t="s">
        <v>267</v>
      </c>
      <c r="S190" s="121">
        <f t="shared" si="13"/>
        <v>45354</v>
      </c>
      <c r="T190" s="8">
        <v>24</v>
      </c>
      <c r="U190" s="8">
        <v>32.1</v>
      </c>
      <c r="Z190" s="78">
        <f t="shared" ca="1" si="14"/>
        <v>905</v>
      </c>
      <c r="AA190" s="78" t="str">
        <f t="shared" si="15"/>
        <v>2-2024</v>
      </c>
      <c r="AC190" s="4" t="str">
        <f t="shared" si="16"/>
        <v>Empty</v>
      </c>
      <c r="AD190" s="4">
        <f t="shared" si="17"/>
        <v>8</v>
      </c>
    </row>
    <row r="191" spans="1:30">
      <c r="A191" s="9" t="s">
        <v>1778</v>
      </c>
      <c r="B191" s="9" t="s">
        <v>1153</v>
      </c>
      <c r="C191" s="9" t="s">
        <v>20</v>
      </c>
      <c r="D191" s="9" t="s">
        <v>1360</v>
      </c>
      <c r="E191" s="9"/>
      <c r="F191" s="9" t="s">
        <v>1408</v>
      </c>
      <c r="G191" s="9" t="s">
        <v>1384</v>
      </c>
      <c r="H191" s="9">
        <v>29.81</v>
      </c>
      <c r="I191" s="9">
        <v>11.24</v>
      </c>
      <c r="J191" s="9">
        <v>0.41389999999999999</v>
      </c>
      <c r="K191" s="9">
        <v>0.77390000000000003</v>
      </c>
      <c r="L191" s="9" t="s">
        <v>1385</v>
      </c>
      <c r="M191" s="9">
        <v>742</v>
      </c>
      <c r="N191" s="9" t="s">
        <v>1403</v>
      </c>
      <c r="O191" s="90" t="s">
        <v>622</v>
      </c>
      <c r="P191" s="89">
        <f t="shared" si="12"/>
        <v>45315</v>
      </c>
      <c r="Q191" s="90" t="s">
        <v>622</v>
      </c>
      <c r="R191" s="90" t="s">
        <v>1779</v>
      </c>
      <c r="S191" s="121">
        <f t="shared" si="13"/>
        <v>45318</v>
      </c>
      <c r="T191" s="9">
        <v>48</v>
      </c>
      <c r="U191" s="9">
        <v>0</v>
      </c>
      <c r="Z191" s="78">
        <f t="shared" ca="1" si="14"/>
        <v>933</v>
      </c>
      <c r="AA191" s="78" t="str">
        <f t="shared" si="15"/>
        <v>1-2024</v>
      </c>
      <c r="AC191" s="4" t="str">
        <f t="shared" si="16"/>
        <v>Empty</v>
      </c>
      <c r="AD191" s="4">
        <f t="shared" si="17"/>
        <v>3</v>
      </c>
    </row>
    <row r="192" spans="1:30">
      <c r="A192" s="8" t="s">
        <v>1780</v>
      </c>
      <c r="B192" s="8" t="s">
        <v>876</v>
      </c>
      <c r="C192" s="8" t="s">
        <v>7</v>
      </c>
      <c r="D192" s="8" t="s">
        <v>31</v>
      </c>
      <c r="E192" s="8"/>
      <c r="F192" s="8" t="s">
        <v>1380</v>
      </c>
      <c r="G192" s="8" t="s">
        <v>1390</v>
      </c>
      <c r="H192" s="8">
        <v>54.02</v>
      </c>
      <c r="I192" s="8">
        <v>18.28</v>
      </c>
      <c r="J192" s="8">
        <v>0.52910000000000001</v>
      </c>
      <c r="K192" s="8">
        <v>1.1443000000000001</v>
      </c>
      <c r="L192" s="8" t="s">
        <v>1395</v>
      </c>
      <c r="M192" s="8">
        <v>740</v>
      </c>
      <c r="N192" s="8" t="s">
        <v>1403</v>
      </c>
      <c r="O192" s="89" t="s">
        <v>1452</v>
      </c>
      <c r="P192" s="89">
        <f t="shared" si="12"/>
        <v>45016</v>
      </c>
      <c r="Q192" s="89" t="s">
        <v>1452</v>
      </c>
      <c r="R192" s="89" t="s">
        <v>83</v>
      </c>
      <c r="S192" s="121">
        <f t="shared" si="13"/>
        <v>45018</v>
      </c>
      <c r="T192" s="8">
        <v>84</v>
      </c>
      <c r="U192" s="8">
        <v>23.55</v>
      </c>
      <c r="Z192" s="78">
        <f t="shared" ca="1" si="14"/>
        <v>1232</v>
      </c>
      <c r="AA192" s="78" t="str">
        <f t="shared" si="15"/>
        <v>3-2023</v>
      </c>
      <c r="AC192" s="4" t="str">
        <f t="shared" si="16"/>
        <v>Empty</v>
      </c>
      <c r="AD192" s="4">
        <f t="shared" si="17"/>
        <v>1</v>
      </c>
    </row>
    <row r="193" spans="1:30" hidden="1">
      <c r="A193" s="9" t="s">
        <v>1781</v>
      </c>
      <c r="B193" s="9" t="s">
        <v>291</v>
      </c>
      <c r="C193" s="9" t="s">
        <v>24</v>
      </c>
      <c r="D193" s="9" t="s">
        <v>1360</v>
      </c>
      <c r="E193" s="9"/>
      <c r="F193" s="9" t="s">
        <v>1400</v>
      </c>
      <c r="G193" s="9" t="s">
        <v>1390</v>
      </c>
      <c r="H193" s="9">
        <v>46.12</v>
      </c>
      <c r="I193" s="9">
        <v>9.1</v>
      </c>
      <c r="J193" s="9">
        <v>0.69089999999999996</v>
      </c>
      <c r="K193" s="9">
        <v>4.0354000000000001</v>
      </c>
      <c r="L193" s="9" t="s">
        <v>1358</v>
      </c>
      <c r="M193" s="9">
        <v>823</v>
      </c>
      <c r="N193" s="9" t="s">
        <v>1426</v>
      </c>
      <c r="O193" s="90" t="s">
        <v>1069</v>
      </c>
      <c r="P193" s="89">
        <f t="shared" si="12"/>
        <v>45194</v>
      </c>
      <c r="Q193" s="90" t="s">
        <v>1069</v>
      </c>
      <c r="R193" s="90"/>
      <c r="S193" s="121" t="e">
        <f t="shared" si="13"/>
        <v>#VALUE!</v>
      </c>
      <c r="T193" s="9">
        <v>12</v>
      </c>
      <c r="U193" s="9">
        <v>24.31</v>
      </c>
      <c r="Z193" s="78">
        <f t="shared" ca="1" si="14"/>
        <v>1054</v>
      </c>
      <c r="AA193" s="78" t="str">
        <f t="shared" si="15"/>
        <v>9-2023</v>
      </c>
      <c r="AC193" s="4" t="str">
        <f t="shared" si="16"/>
        <v>Empty</v>
      </c>
      <c r="AD193" s="4" t="e">
        <f t="shared" si="17"/>
        <v>#VALUE!</v>
      </c>
    </row>
    <row r="194" spans="1:30" hidden="1">
      <c r="A194" s="8" t="s">
        <v>1782</v>
      </c>
      <c r="B194" s="8" t="s">
        <v>1205</v>
      </c>
      <c r="C194" s="8" t="s">
        <v>41</v>
      </c>
      <c r="D194" s="8" t="s">
        <v>44</v>
      </c>
      <c r="E194" s="8"/>
      <c r="F194" s="8" t="s">
        <v>1374</v>
      </c>
      <c r="G194" s="8" t="s">
        <v>1384</v>
      </c>
      <c r="H194" s="8">
        <v>50.01</v>
      </c>
      <c r="I194" s="8">
        <v>11.64</v>
      </c>
      <c r="J194" s="8">
        <v>0.98609999999999998</v>
      </c>
      <c r="K194" s="8">
        <v>0.87319999999999998</v>
      </c>
      <c r="L194" s="8" t="s">
        <v>1395</v>
      </c>
      <c r="M194" s="8">
        <v>863</v>
      </c>
      <c r="N194" s="8" t="s">
        <v>1381</v>
      </c>
      <c r="O194" s="89" t="s">
        <v>270</v>
      </c>
      <c r="P194" s="89">
        <f t="shared" si="12"/>
        <v>44993</v>
      </c>
      <c r="Q194" s="89" t="s">
        <v>270</v>
      </c>
      <c r="R194" s="89"/>
      <c r="S194" s="121" t="e">
        <f t="shared" si="13"/>
        <v>#VALUE!</v>
      </c>
      <c r="T194" s="8">
        <v>84</v>
      </c>
      <c r="U194" s="8">
        <v>41.05</v>
      </c>
      <c r="Z194" s="78">
        <f t="shared" ca="1" si="14"/>
        <v>1255</v>
      </c>
      <c r="AA194" s="78" t="str">
        <f t="shared" si="15"/>
        <v>3-2023</v>
      </c>
      <c r="AC194" s="4" t="str">
        <f t="shared" si="16"/>
        <v>Empty</v>
      </c>
      <c r="AD194" s="4" t="e">
        <f t="shared" si="17"/>
        <v>#VALUE!</v>
      </c>
    </row>
    <row r="195" spans="1:30">
      <c r="A195" s="9" t="s">
        <v>1783</v>
      </c>
      <c r="B195" s="9" t="s">
        <v>1068</v>
      </c>
      <c r="C195" s="9" t="s">
        <v>7</v>
      </c>
      <c r="D195" s="9" t="s">
        <v>1360</v>
      </c>
      <c r="E195" s="9"/>
      <c r="F195" s="9" t="s">
        <v>1400</v>
      </c>
      <c r="G195" s="9" t="s">
        <v>1390</v>
      </c>
      <c r="H195" s="9">
        <v>39.79</v>
      </c>
      <c r="I195" s="9">
        <v>14.75</v>
      </c>
      <c r="J195" s="9">
        <v>0.70540000000000003</v>
      </c>
      <c r="K195" s="9">
        <v>3.5867</v>
      </c>
      <c r="L195" s="9" t="s">
        <v>1358</v>
      </c>
      <c r="M195" s="9">
        <v>690</v>
      </c>
      <c r="N195" s="9" t="s">
        <v>1377</v>
      </c>
      <c r="O195" s="90" t="s">
        <v>1784</v>
      </c>
      <c r="P195" s="89">
        <f t="shared" ref="P195:P258" si="18">DATE(RIGHT(O195,4),MID(O195,4,2),LEFT(O195,2))</f>
        <v>45253</v>
      </c>
      <c r="Q195" s="90" t="s">
        <v>1784</v>
      </c>
      <c r="R195" s="90" t="s">
        <v>1664</v>
      </c>
      <c r="S195" s="121">
        <f t="shared" ref="S195:S258" si="19">DATE(RIGHT(R195,4),MID(R195,4,2),LEFT(R195,2))</f>
        <v>45260</v>
      </c>
      <c r="T195" s="9">
        <v>12</v>
      </c>
      <c r="U195" s="9">
        <v>26.91</v>
      </c>
      <c r="Z195" s="78">
        <f t="shared" ref="Z195:AA258" ca="1" si="20">TODAY()-P195</f>
        <v>995</v>
      </c>
      <c r="AA195" s="78" t="str">
        <f t="shared" ref="AA195:AA258" si="21">MONTH(P195)&amp;"-"&amp;YEAR(P195)</f>
        <v>11-2023</v>
      </c>
      <c r="AC195" s="4" t="str">
        <f t="shared" ref="AC195:AC258" si="22">IF(MONTH(P195)&gt;=10,"Q4","Empty")</f>
        <v>Q4</v>
      </c>
      <c r="AD195" s="4">
        <f t="shared" ref="AD195:AD258" si="23">NETWORKDAYS(P195,S195)</f>
        <v>6</v>
      </c>
    </row>
    <row r="196" spans="1:30">
      <c r="A196" s="8" t="s">
        <v>1785</v>
      </c>
      <c r="B196" s="8" t="s">
        <v>633</v>
      </c>
      <c r="C196" s="8" t="s">
        <v>12</v>
      </c>
      <c r="D196" s="8" t="s">
        <v>23</v>
      </c>
      <c r="E196" s="8"/>
      <c r="F196" s="8" t="s">
        <v>1374</v>
      </c>
      <c r="G196" s="8" t="s">
        <v>1375</v>
      </c>
      <c r="H196" s="8">
        <v>28.95</v>
      </c>
      <c r="I196" s="8">
        <v>15.21</v>
      </c>
      <c r="J196" s="8">
        <v>0.38269999999999998</v>
      </c>
      <c r="K196" s="8">
        <v>1.4066000000000001</v>
      </c>
      <c r="L196" s="8" t="s">
        <v>1395</v>
      </c>
      <c r="M196" s="8">
        <v>715</v>
      </c>
      <c r="N196" s="8" t="s">
        <v>1403</v>
      </c>
      <c r="O196" s="89" t="s">
        <v>890</v>
      </c>
      <c r="P196" s="89">
        <f t="shared" si="18"/>
        <v>44672</v>
      </c>
      <c r="Q196" s="89" t="s">
        <v>890</v>
      </c>
      <c r="R196" s="89" t="s">
        <v>1637</v>
      </c>
      <c r="S196" s="121">
        <f t="shared" si="19"/>
        <v>44686</v>
      </c>
      <c r="T196" s="8">
        <v>24</v>
      </c>
      <c r="U196" s="8">
        <v>25.89</v>
      </c>
      <c r="Z196" s="78">
        <f t="shared" ca="1" si="20"/>
        <v>1576</v>
      </c>
      <c r="AA196" s="78" t="str">
        <f t="shared" si="21"/>
        <v>4-2022</v>
      </c>
      <c r="AC196" s="4" t="str">
        <f t="shared" si="22"/>
        <v>Empty</v>
      </c>
      <c r="AD196" s="4">
        <f t="shared" si="23"/>
        <v>11</v>
      </c>
    </row>
    <row r="197" spans="1:30" hidden="1">
      <c r="A197" s="9" t="s">
        <v>1786</v>
      </c>
      <c r="B197" s="9" t="s">
        <v>876</v>
      </c>
      <c r="C197" s="9" t="s">
        <v>16</v>
      </c>
      <c r="D197" s="9" t="s">
        <v>44</v>
      </c>
      <c r="E197" s="9"/>
      <c r="F197" s="9" t="s">
        <v>1374</v>
      </c>
      <c r="G197" s="9" t="s">
        <v>1375</v>
      </c>
      <c r="H197" s="9">
        <v>29.82</v>
      </c>
      <c r="I197" s="9">
        <v>9.9</v>
      </c>
      <c r="J197" s="9">
        <v>0.4839</v>
      </c>
      <c r="K197" s="9">
        <v>2.6202999999999999</v>
      </c>
      <c r="L197" s="9" t="s">
        <v>1412</v>
      </c>
      <c r="M197" s="9">
        <v>740</v>
      </c>
      <c r="N197" s="9" t="s">
        <v>1381</v>
      </c>
      <c r="O197" s="90" t="s">
        <v>1635</v>
      </c>
      <c r="P197" s="89">
        <f t="shared" si="18"/>
        <v>44770</v>
      </c>
      <c r="Q197" s="90" t="s">
        <v>1635</v>
      </c>
      <c r="R197" s="90"/>
      <c r="S197" s="121" t="e">
        <f t="shared" si="19"/>
        <v>#VALUE!</v>
      </c>
      <c r="T197" s="9">
        <v>12</v>
      </c>
      <c r="U197" s="9">
        <v>20.18</v>
      </c>
      <c r="Z197" s="78">
        <f t="shared" ca="1" si="20"/>
        <v>1478</v>
      </c>
      <c r="AA197" s="78" t="str">
        <f t="shared" si="21"/>
        <v>7-2022</v>
      </c>
      <c r="AC197" s="4" t="str">
        <f t="shared" si="22"/>
        <v>Empty</v>
      </c>
      <c r="AD197" s="4" t="e">
        <f t="shared" si="23"/>
        <v>#VALUE!</v>
      </c>
    </row>
    <row r="198" spans="1:30">
      <c r="A198" s="8" t="s">
        <v>1787</v>
      </c>
      <c r="B198" s="8" t="s">
        <v>1325</v>
      </c>
      <c r="C198" s="8" t="s">
        <v>32</v>
      </c>
      <c r="D198" s="8" t="s">
        <v>1360</v>
      </c>
      <c r="E198" s="8"/>
      <c r="F198" s="8" t="s">
        <v>1380</v>
      </c>
      <c r="G198" s="8" t="s">
        <v>1384</v>
      </c>
      <c r="H198" s="8">
        <v>36.200000000000003</v>
      </c>
      <c r="I198" s="8">
        <v>17.899999999999999</v>
      </c>
      <c r="J198" s="8">
        <v>0.2447</v>
      </c>
      <c r="K198" s="8">
        <v>0.55589999999999995</v>
      </c>
      <c r="L198" s="8" t="s">
        <v>1412</v>
      </c>
      <c r="M198" s="8">
        <v>685</v>
      </c>
      <c r="N198" s="8" t="s">
        <v>1403</v>
      </c>
      <c r="O198" s="89" t="s">
        <v>1540</v>
      </c>
      <c r="P198" s="89">
        <f t="shared" si="18"/>
        <v>45450</v>
      </c>
      <c r="Q198" s="89" t="s">
        <v>1540</v>
      </c>
      <c r="R198" s="89" t="s">
        <v>1788</v>
      </c>
      <c r="S198" s="121">
        <f t="shared" si="19"/>
        <v>45453</v>
      </c>
      <c r="T198" s="8">
        <v>240</v>
      </c>
      <c r="U198" s="8">
        <v>22.91</v>
      </c>
      <c r="Z198" s="78">
        <f t="shared" ca="1" si="20"/>
        <v>798</v>
      </c>
      <c r="AA198" s="78" t="str">
        <f t="shared" si="21"/>
        <v>6-2024</v>
      </c>
      <c r="AC198" s="4" t="str">
        <f t="shared" si="22"/>
        <v>Empty</v>
      </c>
      <c r="AD198" s="4">
        <f t="shared" si="23"/>
        <v>2</v>
      </c>
    </row>
    <row r="199" spans="1:30">
      <c r="A199" s="9" t="s">
        <v>1789</v>
      </c>
      <c r="B199" s="9" t="s">
        <v>429</v>
      </c>
      <c r="C199" s="9" t="s">
        <v>32</v>
      </c>
      <c r="D199" s="9" t="s">
        <v>44</v>
      </c>
      <c r="E199" s="9"/>
      <c r="F199" s="9" t="s">
        <v>1408</v>
      </c>
      <c r="G199" s="9" t="s">
        <v>1390</v>
      </c>
      <c r="H199" s="9">
        <v>60.02</v>
      </c>
      <c r="I199" s="9">
        <v>15.7</v>
      </c>
      <c r="J199" s="9">
        <v>0.99860000000000004</v>
      </c>
      <c r="K199" s="9">
        <v>2.9302000000000001</v>
      </c>
      <c r="L199" s="9" t="s">
        <v>1376</v>
      </c>
      <c r="M199" s="9">
        <v>882</v>
      </c>
      <c r="N199" s="9" t="s">
        <v>1377</v>
      </c>
      <c r="O199" s="90" t="s">
        <v>1790</v>
      </c>
      <c r="P199" s="89">
        <f t="shared" si="18"/>
        <v>45125</v>
      </c>
      <c r="Q199" s="90" t="s">
        <v>1790</v>
      </c>
      <c r="R199" s="90" t="s">
        <v>1791</v>
      </c>
      <c r="S199" s="121">
        <f t="shared" si="19"/>
        <v>45136</v>
      </c>
      <c r="T199" s="9">
        <v>24</v>
      </c>
      <c r="U199" s="9">
        <v>39.33</v>
      </c>
      <c r="Z199" s="78">
        <f t="shared" ca="1" si="20"/>
        <v>1123</v>
      </c>
      <c r="AA199" s="78" t="str">
        <f t="shared" si="21"/>
        <v>7-2023</v>
      </c>
      <c r="AC199" s="4" t="str">
        <f t="shared" si="22"/>
        <v>Empty</v>
      </c>
      <c r="AD199" s="4">
        <f t="shared" si="23"/>
        <v>9</v>
      </c>
    </row>
    <row r="200" spans="1:30" hidden="1">
      <c r="A200" s="8" t="s">
        <v>1792</v>
      </c>
      <c r="B200" s="8" t="s">
        <v>201</v>
      </c>
      <c r="C200" s="8" t="s">
        <v>12</v>
      </c>
      <c r="D200" s="8" t="s">
        <v>44</v>
      </c>
      <c r="E200" s="8"/>
      <c r="F200" s="8" t="s">
        <v>1374</v>
      </c>
      <c r="G200" s="8" t="s">
        <v>1390</v>
      </c>
      <c r="H200" s="8">
        <v>90.94</v>
      </c>
      <c r="I200" s="8">
        <v>13.96</v>
      </c>
      <c r="J200" s="8">
        <v>1.8015000000000001</v>
      </c>
      <c r="K200" s="8">
        <v>1.2085999999999999</v>
      </c>
      <c r="L200" s="8" t="s">
        <v>1412</v>
      </c>
      <c r="M200" s="8">
        <v>769</v>
      </c>
      <c r="N200" s="8" t="s">
        <v>1381</v>
      </c>
      <c r="O200" s="89" t="s">
        <v>1793</v>
      </c>
      <c r="P200" s="89">
        <f t="shared" si="18"/>
        <v>44755</v>
      </c>
      <c r="Q200" s="89" t="s">
        <v>1793</v>
      </c>
      <c r="R200" s="89"/>
      <c r="S200" s="121" t="e">
        <f t="shared" si="19"/>
        <v>#VALUE!</v>
      </c>
      <c r="T200" s="8">
        <v>180</v>
      </c>
      <c r="U200" s="8">
        <v>70.5</v>
      </c>
      <c r="Z200" s="78">
        <f t="shared" ca="1" si="20"/>
        <v>1493</v>
      </c>
      <c r="AA200" s="78" t="str">
        <f t="shared" si="21"/>
        <v>7-2022</v>
      </c>
      <c r="AC200" s="4" t="str">
        <f t="shared" si="22"/>
        <v>Empty</v>
      </c>
      <c r="AD200" s="4" t="e">
        <f t="shared" si="23"/>
        <v>#VALUE!</v>
      </c>
    </row>
    <row r="201" spans="1:30">
      <c r="A201" s="9" t="s">
        <v>1794</v>
      </c>
      <c r="B201" s="9" t="s">
        <v>963</v>
      </c>
      <c r="C201" s="9" t="s">
        <v>32</v>
      </c>
      <c r="D201" s="9" t="s">
        <v>31</v>
      </c>
      <c r="E201" s="9"/>
      <c r="F201" s="9" t="s">
        <v>1411</v>
      </c>
      <c r="G201" s="9" t="s">
        <v>1384</v>
      </c>
      <c r="H201" s="9">
        <v>10.84</v>
      </c>
      <c r="I201" s="9">
        <v>17.5</v>
      </c>
      <c r="J201" s="9">
        <v>0.1835</v>
      </c>
      <c r="K201" s="9">
        <v>0.38919999999999999</v>
      </c>
      <c r="L201" s="9" t="s">
        <v>1376</v>
      </c>
      <c r="M201" s="9">
        <v>560</v>
      </c>
      <c r="N201" s="9" t="s">
        <v>1377</v>
      </c>
      <c r="O201" s="90" t="s">
        <v>1441</v>
      </c>
      <c r="P201" s="89">
        <f t="shared" si="18"/>
        <v>45647</v>
      </c>
      <c r="Q201" s="90" t="s">
        <v>1441</v>
      </c>
      <c r="R201" s="90" t="s">
        <v>1795</v>
      </c>
      <c r="S201" s="121">
        <f t="shared" si="19"/>
        <v>45655</v>
      </c>
      <c r="T201" s="9">
        <v>36</v>
      </c>
      <c r="U201" s="9">
        <v>1.67</v>
      </c>
      <c r="Z201" s="78">
        <f t="shared" ca="1" si="20"/>
        <v>601</v>
      </c>
      <c r="AA201" s="78" t="str">
        <f t="shared" si="21"/>
        <v>12-2024</v>
      </c>
      <c r="AC201" s="4" t="str">
        <f t="shared" si="22"/>
        <v>Q4</v>
      </c>
      <c r="AD201" s="4">
        <f t="shared" si="23"/>
        <v>5</v>
      </c>
    </row>
    <row r="202" spans="1:30">
      <c r="A202" s="8" t="s">
        <v>1796</v>
      </c>
      <c r="B202" s="8" t="s">
        <v>1168</v>
      </c>
      <c r="C202" s="8" t="s">
        <v>12</v>
      </c>
      <c r="D202" s="8" t="s">
        <v>1360</v>
      </c>
      <c r="E202" s="8"/>
      <c r="F202" s="8" t="s">
        <v>1374</v>
      </c>
      <c r="G202" s="8" t="s">
        <v>1384</v>
      </c>
      <c r="H202" s="8">
        <v>18.89</v>
      </c>
      <c r="I202" s="8">
        <v>9.48</v>
      </c>
      <c r="J202" s="8">
        <v>0.25159999999999999</v>
      </c>
      <c r="K202" s="8">
        <v>0.3085</v>
      </c>
      <c r="L202" s="8" t="s">
        <v>1385</v>
      </c>
      <c r="M202" s="8">
        <v>854</v>
      </c>
      <c r="N202" s="8" t="s">
        <v>1396</v>
      </c>
      <c r="O202" s="89" t="s">
        <v>1797</v>
      </c>
      <c r="P202" s="89">
        <f t="shared" si="18"/>
        <v>44825</v>
      </c>
      <c r="Q202" s="89" t="s">
        <v>1797</v>
      </c>
      <c r="R202" s="89" t="s">
        <v>1798</v>
      </c>
      <c r="S202" s="121">
        <f t="shared" si="19"/>
        <v>44835</v>
      </c>
      <c r="T202" s="8">
        <v>84</v>
      </c>
      <c r="U202" s="8">
        <v>0</v>
      </c>
      <c r="Z202" s="78">
        <f t="shared" ca="1" si="20"/>
        <v>1423</v>
      </c>
      <c r="AA202" s="78" t="str">
        <f t="shared" si="21"/>
        <v>9-2022</v>
      </c>
      <c r="AC202" s="4" t="str">
        <f t="shared" si="22"/>
        <v>Empty</v>
      </c>
      <c r="AD202" s="4">
        <f t="shared" si="23"/>
        <v>8</v>
      </c>
    </row>
    <row r="203" spans="1:30" hidden="1">
      <c r="A203" s="9" t="s">
        <v>1799</v>
      </c>
      <c r="B203" s="9" t="s">
        <v>856</v>
      </c>
      <c r="C203" s="9" t="s">
        <v>24</v>
      </c>
      <c r="D203" s="9" t="s">
        <v>10</v>
      </c>
      <c r="E203" s="9"/>
      <c r="F203" s="9" t="s">
        <v>1380</v>
      </c>
      <c r="G203" s="9" t="s">
        <v>1384</v>
      </c>
      <c r="H203" s="9">
        <v>51.11</v>
      </c>
      <c r="I203" s="9">
        <v>13.49</v>
      </c>
      <c r="J203" s="9">
        <v>0.57989999999999997</v>
      </c>
      <c r="K203" s="9">
        <v>4.5768000000000004</v>
      </c>
      <c r="L203" s="9" t="s">
        <v>1395</v>
      </c>
      <c r="M203" s="9">
        <v>596</v>
      </c>
      <c r="N203" s="9" t="s">
        <v>1426</v>
      </c>
      <c r="O203" s="90" t="s">
        <v>1800</v>
      </c>
      <c r="P203" s="89">
        <f t="shared" si="18"/>
        <v>44656</v>
      </c>
      <c r="Q203" s="90" t="s">
        <v>1800</v>
      </c>
      <c r="R203" s="90"/>
      <c r="S203" s="121" t="e">
        <f t="shared" si="19"/>
        <v>#VALUE!</v>
      </c>
      <c r="T203" s="9">
        <v>12</v>
      </c>
      <c r="U203" s="9">
        <v>46.22</v>
      </c>
      <c r="Z203" s="78">
        <f t="shared" ca="1" si="20"/>
        <v>1592</v>
      </c>
      <c r="AA203" s="78" t="str">
        <f t="shared" si="21"/>
        <v>4-2022</v>
      </c>
      <c r="AC203" s="4" t="str">
        <f t="shared" si="22"/>
        <v>Empty</v>
      </c>
      <c r="AD203" s="4" t="e">
        <f t="shared" si="23"/>
        <v>#VALUE!</v>
      </c>
    </row>
    <row r="204" spans="1:30" hidden="1">
      <c r="A204" s="8" t="s">
        <v>1801</v>
      </c>
      <c r="B204" s="8" t="s">
        <v>979</v>
      </c>
      <c r="C204" s="8" t="s">
        <v>38</v>
      </c>
      <c r="D204" s="8" t="s">
        <v>44</v>
      </c>
      <c r="E204" s="8"/>
      <c r="F204" s="8" t="s">
        <v>1389</v>
      </c>
      <c r="G204" s="8" t="s">
        <v>1390</v>
      </c>
      <c r="H204" s="8">
        <v>49.55</v>
      </c>
      <c r="I204" s="8">
        <v>17.52</v>
      </c>
      <c r="J204" s="8">
        <v>0.98860000000000003</v>
      </c>
      <c r="K204" s="8">
        <v>0.74650000000000005</v>
      </c>
      <c r="L204" s="8" t="s">
        <v>1358</v>
      </c>
      <c r="M204" s="8">
        <v>577</v>
      </c>
      <c r="N204" s="8" t="s">
        <v>1386</v>
      </c>
      <c r="O204" s="89" t="s">
        <v>488</v>
      </c>
      <c r="P204" s="89">
        <f t="shared" si="18"/>
        <v>44764</v>
      </c>
      <c r="Q204" s="89" t="s">
        <v>488</v>
      </c>
      <c r="R204" s="89"/>
      <c r="S204" s="121" t="e">
        <f t="shared" si="19"/>
        <v>#VALUE!</v>
      </c>
      <c r="T204" s="8">
        <v>240</v>
      </c>
      <c r="U204" s="8">
        <v>32.86</v>
      </c>
      <c r="Z204" s="78">
        <f t="shared" ca="1" si="20"/>
        <v>1484</v>
      </c>
      <c r="AA204" s="78" t="str">
        <f t="shared" si="21"/>
        <v>7-2022</v>
      </c>
      <c r="AC204" s="4" t="str">
        <f t="shared" si="22"/>
        <v>Empty</v>
      </c>
      <c r="AD204" s="4" t="e">
        <f t="shared" si="23"/>
        <v>#VALUE!</v>
      </c>
    </row>
    <row r="205" spans="1:30">
      <c r="A205" s="9" t="s">
        <v>1802</v>
      </c>
      <c r="B205" s="9" t="s">
        <v>285</v>
      </c>
      <c r="C205" s="9" t="s">
        <v>24</v>
      </c>
      <c r="D205" s="9" t="s">
        <v>1360</v>
      </c>
      <c r="E205" s="9"/>
      <c r="F205" s="9" t="s">
        <v>1389</v>
      </c>
      <c r="G205" s="9" t="s">
        <v>1390</v>
      </c>
      <c r="H205" s="9">
        <v>55.65</v>
      </c>
      <c r="I205" s="9">
        <v>10.55</v>
      </c>
      <c r="J205" s="9">
        <v>0.88690000000000002</v>
      </c>
      <c r="K205" s="9">
        <v>0.75249999999999995</v>
      </c>
      <c r="L205" s="9" t="s">
        <v>1385</v>
      </c>
      <c r="M205" s="9">
        <v>883</v>
      </c>
      <c r="N205" s="9" t="s">
        <v>1403</v>
      </c>
      <c r="O205" s="90" t="s">
        <v>236</v>
      </c>
      <c r="P205" s="89">
        <f t="shared" si="18"/>
        <v>45084</v>
      </c>
      <c r="Q205" s="90" t="s">
        <v>236</v>
      </c>
      <c r="R205" s="90" t="s">
        <v>1776</v>
      </c>
      <c r="S205" s="121">
        <f t="shared" si="19"/>
        <v>45089</v>
      </c>
      <c r="T205" s="9">
        <v>120</v>
      </c>
      <c r="U205" s="9">
        <v>0</v>
      </c>
      <c r="Z205" s="78">
        <f t="shared" ca="1" si="20"/>
        <v>1164</v>
      </c>
      <c r="AA205" s="78" t="str">
        <f t="shared" si="21"/>
        <v>6-2023</v>
      </c>
      <c r="AC205" s="4" t="str">
        <f t="shared" si="22"/>
        <v>Empty</v>
      </c>
      <c r="AD205" s="4">
        <f t="shared" si="23"/>
        <v>4</v>
      </c>
    </row>
    <row r="206" spans="1:30" hidden="1">
      <c r="A206" s="8" t="s">
        <v>1803</v>
      </c>
      <c r="B206" s="8" t="s">
        <v>642</v>
      </c>
      <c r="C206" s="8" t="s">
        <v>35</v>
      </c>
      <c r="D206" s="8" t="s">
        <v>10</v>
      </c>
      <c r="E206" s="8"/>
      <c r="F206" s="8" t="s">
        <v>1408</v>
      </c>
      <c r="G206" s="8" t="s">
        <v>1390</v>
      </c>
      <c r="H206" s="8">
        <v>43.11</v>
      </c>
      <c r="I206" s="8">
        <v>13.39</v>
      </c>
      <c r="J206" s="8">
        <v>0.26119999999999999</v>
      </c>
      <c r="K206" s="8">
        <v>0.98950000000000005</v>
      </c>
      <c r="L206" s="8" t="s">
        <v>1395</v>
      </c>
      <c r="M206" s="8">
        <v>844</v>
      </c>
      <c r="N206" s="8" t="s">
        <v>1381</v>
      </c>
      <c r="O206" s="89" t="s">
        <v>1804</v>
      </c>
      <c r="P206" s="89">
        <f t="shared" si="18"/>
        <v>45324</v>
      </c>
      <c r="Q206" s="89" t="s">
        <v>1804</v>
      </c>
      <c r="R206" s="89"/>
      <c r="S206" s="121" t="e">
        <f t="shared" si="19"/>
        <v>#VALUE!</v>
      </c>
      <c r="T206" s="8">
        <v>60</v>
      </c>
      <c r="U206" s="8">
        <v>24.96</v>
      </c>
      <c r="Z206" s="78">
        <f t="shared" ca="1" si="20"/>
        <v>924</v>
      </c>
      <c r="AA206" s="78" t="str">
        <f t="shared" si="21"/>
        <v>2-2024</v>
      </c>
      <c r="AC206" s="4" t="str">
        <f t="shared" si="22"/>
        <v>Empty</v>
      </c>
      <c r="AD206" s="4" t="e">
        <f t="shared" si="23"/>
        <v>#VALUE!</v>
      </c>
    </row>
    <row r="207" spans="1:30" hidden="1">
      <c r="A207" s="9" t="s">
        <v>1805</v>
      </c>
      <c r="B207" s="9" t="s">
        <v>317</v>
      </c>
      <c r="C207" s="9" t="s">
        <v>32</v>
      </c>
      <c r="D207" s="9" t="s">
        <v>1360</v>
      </c>
      <c r="E207" s="9"/>
      <c r="F207" s="9" t="s">
        <v>1408</v>
      </c>
      <c r="G207" s="9" t="s">
        <v>1375</v>
      </c>
      <c r="H207" s="9">
        <v>38.520000000000003</v>
      </c>
      <c r="I207" s="9">
        <v>10.220000000000001</v>
      </c>
      <c r="J207" s="9">
        <v>0.34870000000000001</v>
      </c>
      <c r="K207" s="9">
        <v>0.37740000000000001</v>
      </c>
      <c r="L207" s="9" t="s">
        <v>1385</v>
      </c>
      <c r="M207" s="9">
        <v>665</v>
      </c>
      <c r="N207" s="9" t="s">
        <v>1381</v>
      </c>
      <c r="O207" s="90" t="s">
        <v>1659</v>
      </c>
      <c r="P207" s="89">
        <f t="shared" si="18"/>
        <v>45395</v>
      </c>
      <c r="Q207" s="90" t="s">
        <v>1659</v>
      </c>
      <c r="R207" s="90"/>
      <c r="S207" s="121" t="e">
        <f t="shared" si="19"/>
        <v>#VALUE!</v>
      </c>
      <c r="T207" s="9">
        <v>240</v>
      </c>
      <c r="U207" s="9">
        <v>0</v>
      </c>
      <c r="Z207" s="78">
        <f t="shared" ca="1" si="20"/>
        <v>853</v>
      </c>
      <c r="AA207" s="78" t="str">
        <f t="shared" si="21"/>
        <v>4-2024</v>
      </c>
      <c r="AC207" s="4" t="str">
        <f t="shared" si="22"/>
        <v>Empty</v>
      </c>
      <c r="AD207" s="4" t="e">
        <f t="shared" si="23"/>
        <v>#VALUE!</v>
      </c>
    </row>
    <row r="208" spans="1:30" hidden="1">
      <c r="A208" s="8" t="s">
        <v>1806</v>
      </c>
      <c r="B208" s="8" t="s">
        <v>593</v>
      </c>
      <c r="C208" s="8" t="s">
        <v>28</v>
      </c>
      <c r="D208" s="8" t="s">
        <v>31</v>
      </c>
      <c r="E208" s="8"/>
      <c r="F208" s="8" t="s">
        <v>1389</v>
      </c>
      <c r="G208" s="8" t="s">
        <v>1384</v>
      </c>
      <c r="H208" s="8">
        <v>28.09</v>
      </c>
      <c r="I208" s="8">
        <v>18.27</v>
      </c>
      <c r="J208" s="8">
        <v>0.2341</v>
      </c>
      <c r="K208" s="8">
        <v>1.4059999999999999</v>
      </c>
      <c r="L208" s="8" t="s">
        <v>1385</v>
      </c>
      <c r="M208" s="8">
        <v>713</v>
      </c>
      <c r="N208" s="8" t="s">
        <v>1386</v>
      </c>
      <c r="O208" s="89" t="s">
        <v>1807</v>
      </c>
      <c r="P208" s="89">
        <f t="shared" si="18"/>
        <v>45640</v>
      </c>
      <c r="Q208" s="89" t="s">
        <v>1807</v>
      </c>
      <c r="R208" s="89"/>
      <c r="S208" s="121" t="e">
        <f t="shared" si="19"/>
        <v>#VALUE!</v>
      </c>
      <c r="T208" s="8">
        <v>24</v>
      </c>
      <c r="U208" s="8">
        <v>0</v>
      </c>
      <c r="Z208" s="78">
        <f t="shared" ca="1" si="20"/>
        <v>608</v>
      </c>
      <c r="AA208" s="78" t="str">
        <f t="shared" si="21"/>
        <v>12-2024</v>
      </c>
      <c r="AC208" s="4" t="str">
        <f t="shared" si="22"/>
        <v>Q4</v>
      </c>
      <c r="AD208" s="4" t="e">
        <f t="shared" si="23"/>
        <v>#VALUE!</v>
      </c>
    </row>
    <row r="209" spans="1:30" hidden="1">
      <c r="A209" s="9" t="s">
        <v>1808</v>
      </c>
      <c r="B209" s="9" t="s">
        <v>1171</v>
      </c>
      <c r="C209" s="9" t="s">
        <v>35</v>
      </c>
      <c r="D209" s="9" t="s">
        <v>10</v>
      </c>
      <c r="E209" s="9"/>
      <c r="F209" s="9" t="s">
        <v>1411</v>
      </c>
      <c r="G209" s="9" t="s">
        <v>1375</v>
      </c>
      <c r="H209" s="9">
        <v>70.349999999999994</v>
      </c>
      <c r="I209" s="9">
        <v>13.57</v>
      </c>
      <c r="J209" s="9">
        <v>0.99280000000000002</v>
      </c>
      <c r="K209" s="9">
        <v>6.3022999999999998</v>
      </c>
      <c r="L209" s="9" t="s">
        <v>1395</v>
      </c>
      <c r="M209" s="9">
        <v>684</v>
      </c>
      <c r="N209" s="9" t="s">
        <v>1426</v>
      </c>
      <c r="O209" s="90" t="s">
        <v>1809</v>
      </c>
      <c r="P209" s="89">
        <f t="shared" si="18"/>
        <v>45359</v>
      </c>
      <c r="Q209" s="90" t="s">
        <v>1809</v>
      </c>
      <c r="R209" s="90"/>
      <c r="S209" s="121" t="e">
        <f t="shared" si="19"/>
        <v>#VALUE!</v>
      </c>
      <c r="T209" s="9">
        <v>12</v>
      </c>
      <c r="U209" s="9">
        <v>17.84</v>
      </c>
      <c r="Z209" s="78">
        <f t="shared" ca="1" si="20"/>
        <v>889</v>
      </c>
      <c r="AA209" s="78" t="str">
        <f t="shared" si="21"/>
        <v>3-2024</v>
      </c>
      <c r="AC209" s="4" t="str">
        <f t="shared" si="22"/>
        <v>Empty</v>
      </c>
      <c r="AD209" s="4" t="e">
        <f t="shared" si="23"/>
        <v>#VALUE!</v>
      </c>
    </row>
    <row r="210" spans="1:30" hidden="1">
      <c r="A210" s="8" t="s">
        <v>1810</v>
      </c>
      <c r="B210" s="8" t="s">
        <v>1129</v>
      </c>
      <c r="C210" s="8" t="s">
        <v>38</v>
      </c>
      <c r="D210" s="8" t="s">
        <v>23</v>
      </c>
      <c r="E210" s="8"/>
      <c r="F210" s="8" t="s">
        <v>1411</v>
      </c>
      <c r="G210" s="8" t="s">
        <v>1375</v>
      </c>
      <c r="H210" s="8">
        <v>48.21</v>
      </c>
      <c r="I210" s="8">
        <v>7.6</v>
      </c>
      <c r="J210" s="8">
        <v>0.61240000000000006</v>
      </c>
      <c r="K210" s="8">
        <v>1.5018</v>
      </c>
      <c r="L210" s="8" t="s">
        <v>1395</v>
      </c>
      <c r="M210" s="8">
        <v>700</v>
      </c>
      <c r="N210" s="8" t="s">
        <v>1386</v>
      </c>
      <c r="O210" s="89" t="s">
        <v>1811</v>
      </c>
      <c r="P210" s="89">
        <f t="shared" si="18"/>
        <v>45337</v>
      </c>
      <c r="Q210" s="89" t="s">
        <v>1811</v>
      </c>
      <c r="R210" s="89"/>
      <c r="S210" s="121" t="e">
        <f t="shared" si="19"/>
        <v>#VALUE!</v>
      </c>
      <c r="T210" s="8">
        <v>36</v>
      </c>
      <c r="U210" s="8">
        <v>28.08</v>
      </c>
      <c r="Z210" s="78">
        <f t="shared" ca="1" si="20"/>
        <v>911</v>
      </c>
      <c r="AA210" s="78" t="str">
        <f t="shared" si="21"/>
        <v>2-2024</v>
      </c>
      <c r="AC210" s="4" t="str">
        <f t="shared" si="22"/>
        <v>Empty</v>
      </c>
      <c r="AD210" s="4" t="e">
        <f t="shared" si="23"/>
        <v>#VALUE!</v>
      </c>
    </row>
    <row r="211" spans="1:30" hidden="1">
      <c r="A211" s="9" t="s">
        <v>1812</v>
      </c>
      <c r="B211" s="9" t="s">
        <v>956</v>
      </c>
      <c r="C211" s="9" t="s">
        <v>28</v>
      </c>
      <c r="D211" s="9" t="s">
        <v>1360</v>
      </c>
      <c r="E211" s="9"/>
      <c r="F211" s="9" t="s">
        <v>1374</v>
      </c>
      <c r="G211" s="9" t="s">
        <v>1390</v>
      </c>
      <c r="H211" s="9">
        <v>42.41</v>
      </c>
      <c r="I211" s="9">
        <v>12.33</v>
      </c>
      <c r="J211" s="9">
        <v>0.43719999999999998</v>
      </c>
      <c r="K211" s="9">
        <v>0.51800000000000002</v>
      </c>
      <c r="L211" s="9" t="s">
        <v>1358</v>
      </c>
      <c r="M211" s="9">
        <v>837</v>
      </c>
      <c r="N211" s="9" t="s">
        <v>1426</v>
      </c>
      <c r="O211" s="90" t="s">
        <v>1813</v>
      </c>
      <c r="P211" s="89">
        <f t="shared" si="18"/>
        <v>45126</v>
      </c>
      <c r="Q211" s="90" t="s">
        <v>1813</v>
      </c>
      <c r="R211" s="90"/>
      <c r="S211" s="121" t="e">
        <f t="shared" si="19"/>
        <v>#VALUE!</v>
      </c>
      <c r="T211" s="9">
        <v>180</v>
      </c>
      <c r="U211" s="9">
        <v>38.58</v>
      </c>
      <c r="Z211" s="78">
        <f t="shared" ca="1" si="20"/>
        <v>1122</v>
      </c>
      <c r="AA211" s="78" t="str">
        <f t="shared" si="21"/>
        <v>7-2023</v>
      </c>
      <c r="AC211" s="4" t="str">
        <f t="shared" si="22"/>
        <v>Empty</v>
      </c>
      <c r="AD211" s="4" t="e">
        <f t="shared" si="23"/>
        <v>#VALUE!</v>
      </c>
    </row>
    <row r="212" spans="1:30">
      <c r="A212" s="8" t="s">
        <v>1814</v>
      </c>
      <c r="B212" s="8" t="s">
        <v>1294</v>
      </c>
      <c r="C212" s="8" t="s">
        <v>20</v>
      </c>
      <c r="D212" s="8" t="s">
        <v>31</v>
      </c>
      <c r="E212" s="8"/>
      <c r="F212" s="8" t="s">
        <v>1374</v>
      </c>
      <c r="G212" s="8" t="s">
        <v>1384</v>
      </c>
      <c r="H212" s="8">
        <v>94.8</v>
      </c>
      <c r="I212" s="8">
        <v>10.94</v>
      </c>
      <c r="J212" s="8">
        <v>0.60219999999999996</v>
      </c>
      <c r="K212" s="8">
        <v>4.4157999999999999</v>
      </c>
      <c r="L212" s="8" t="s">
        <v>1385</v>
      </c>
      <c r="M212" s="8">
        <v>672</v>
      </c>
      <c r="N212" s="8" t="s">
        <v>1396</v>
      </c>
      <c r="O212" s="89" t="s">
        <v>399</v>
      </c>
      <c r="P212" s="89">
        <f t="shared" si="18"/>
        <v>44900</v>
      </c>
      <c r="Q212" s="89" t="s">
        <v>399</v>
      </c>
      <c r="R212" s="89" t="s">
        <v>1815</v>
      </c>
      <c r="S212" s="121">
        <f t="shared" si="19"/>
        <v>44910</v>
      </c>
      <c r="T212" s="8">
        <v>24</v>
      </c>
      <c r="U212" s="8">
        <v>0</v>
      </c>
      <c r="Z212" s="78">
        <f t="shared" ca="1" si="20"/>
        <v>1348</v>
      </c>
      <c r="AA212" s="78" t="str">
        <f t="shared" si="21"/>
        <v>12-2022</v>
      </c>
      <c r="AC212" s="4" t="str">
        <f t="shared" si="22"/>
        <v>Q4</v>
      </c>
      <c r="AD212" s="4">
        <f t="shared" si="23"/>
        <v>9</v>
      </c>
    </row>
    <row r="213" spans="1:30">
      <c r="A213" s="9" t="s">
        <v>1816</v>
      </c>
      <c r="B213" s="9" t="s">
        <v>846</v>
      </c>
      <c r="C213" s="9" t="s">
        <v>35</v>
      </c>
      <c r="D213" s="9" t="s">
        <v>10</v>
      </c>
      <c r="E213" s="9"/>
      <c r="F213" s="9" t="s">
        <v>1400</v>
      </c>
      <c r="G213" s="9" t="s">
        <v>1390</v>
      </c>
      <c r="H213" s="9">
        <v>51.36</v>
      </c>
      <c r="I213" s="9">
        <v>12.78</v>
      </c>
      <c r="J213" s="9">
        <v>0.65359999999999996</v>
      </c>
      <c r="K213" s="9">
        <v>0.59370000000000001</v>
      </c>
      <c r="L213" s="9" t="s">
        <v>1385</v>
      </c>
      <c r="M213" s="9">
        <v>714</v>
      </c>
      <c r="N213" s="9" t="s">
        <v>1377</v>
      </c>
      <c r="O213" s="90" t="s">
        <v>1817</v>
      </c>
      <c r="P213" s="89">
        <f t="shared" si="18"/>
        <v>44590</v>
      </c>
      <c r="Q213" s="90" t="s">
        <v>1817</v>
      </c>
      <c r="R213" s="90" t="s">
        <v>1818</v>
      </c>
      <c r="S213" s="121">
        <f t="shared" si="19"/>
        <v>44600</v>
      </c>
      <c r="T213" s="9">
        <v>240</v>
      </c>
      <c r="U213" s="9">
        <v>0</v>
      </c>
      <c r="Z213" s="78">
        <f t="shared" ca="1" si="20"/>
        <v>1658</v>
      </c>
      <c r="AA213" s="78" t="str">
        <f t="shared" si="21"/>
        <v>1-2022</v>
      </c>
      <c r="AC213" s="4" t="str">
        <f t="shared" si="22"/>
        <v>Empty</v>
      </c>
      <c r="AD213" s="4">
        <f t="shared" si="23"/>
        <v>7</v>
      </c>
    </row>
    <row r="214" spans="1:30">
      <c r="A214" s="8" t="s">
        <v>1819</v>
      </c>
      <c r="B214" s="8" t="s">
        <v>71</v>
      </c>
      <c r="C214" s="8" t="s">
        <v>32</v>
      </c>
      <c r="D214" s="8" t="s">
        <v>23</v>
      </c>
      <c r="E214" s="8"/>
      <c r="F214" s="8" t="s">
        <v>1374</v>
      </c>
      <c r="G214" s="8" t="s">
        <v>1375</v>
      </c>
      <c r="H214" s="8">
        <v>25.18</v>
      </c>
      <c r="I214" s="8">
        <v>17.96</v>
      </c>
      <c r="J214" s="8">
        <v>0.43690000000000001</v>
      </c>
      <c r="K214" s="8">
        <v>0.38779999999999998</v>
      </c>
      <c r="L214" s="8" t="s">
        <v>1358</v>
      </c>
      <c r="M214" s="8">
        <v>711</v>
      </c>
      <c r="N214" s="8" t="s">
        <v>1396</v>
      </c>
      <c r="O214" s="89" t="s">
        <v>1820</v>
      </c>
      <c r="P214" s="89">
        <f t="shared" si="18"/>
        <v>45480</v>
      </c>
      <c r="Q214" s="89" t="s">
        <v>1820</v>
      </c>
      <c r="R214" s="89" t="s">
        <v>1821</v>
      </c>
      <c r="S214" s="121">
        <f t="shared" si="19"/>
        <v>45483</v>
      </c>
      <c r="T214" s="8">
        <v>240</v>
      </c>
      <c r="U214" s="8">
        <v>16.95</v>
      </c>
      <c r="Z214" s="78">
        <f t="shared" ca="1" si="20"/>
        <v>768</v>
      </c>
      <c r="AA214" s="78" t="str">
        <f t="shared" si="21"/>
        <v>7-2024</v>
      </c>
      <c r="AC214" s="4" t="str">
        <f t="shared" si="22"/>
        <v>Empty</v>
      </c>
      <c r="AD214" s="4">
        <f t="shared" si="23"/>
        <v>3</v>
      </c>
    </row>
    <row r="215" spans="1:30" hidden="1">
      <c r="A215" s="9" t="s">
        <v>1822</v>
      </c>
      <c r="B215" s="9" t="s">
        <v>405</v>
      </c>
      <c r="C215" s="9" t="s">
        <v>16</v>
      </c>
      <c r="D215" s="9" t="s">
        <v>10</v>
      </c>
      <c r="E215" s="9"/>
      <c r="F215" s="9" t="s">
        <v>1408</v>
      </c>
      <c r="G215" s="9" t="s">
        <v>1384</v>
      </c>
      <c r="H215" s="9">
        <v>51.85</v>
      </c>
      <c r="I215" s="9">
        <v>12.15</v>
      </c>
      <c r="J215" s="9">
        <v>0.55410000000000004</v>
      </c>
      <c r="K215" s="9">
        <v>0.91949999999999998</v>
      </c>
      <c r="L215" s="9" t="s">
        <v>1385</v>
      </c>
      <c r="M215" s="9">
        <v>900</v>
      </c>
      <c r="N215" s="9" t="s">
        <v>1426</v>
      </c>
      <c r="O215" s="90" t="s">
        <v>1311</v>
      </c>
      <c r="P215" s="89">
        <f t="shared" si="18"/>
        <v>45073</v>
      </c>
      <c r="Q215" s="90" t="s">
        <v>1311</v>
      </c>
      <c r="R215" s="90"/>
      <c r="S215" s="121" t="e">
        <f t="shared" si="19"/>
        <v>#VALUE!</v>
      </c>
      <c r="T215" s="9">
        <v>84</v>
      </c>
      <c r="U215" s="9">
        <v>0</v>
      </c>
      <c r="Z215" s="78">
        <f t="shared" ca="1" si="20"/>
        <v>1175</v>
      </c>
      <c r="AA215" s="78" t="str">
        <f t="shared" si="21"/>
        <v>5-2023</v>
      </c>
      <c r="AC215" s="4" t="str">
        <f t="shared" si="22"/>
        <v>Empty</v>
      </c>
      <c r="AD215" s="4" t="e">
        <f t="shared" si="23"/>
        <v>#VALUE!</v>
      </c>
    </row>
    <row r="216" spans="1:30" hidden="1">
      <c r="A216" s="8" t="s">
        <v>1823</v>
      </c>
      <c r="B216" s="8" t="s">
        <v>1215</v>
      </c>
      <c r="C216" s="8" t="s">
        <v>12</v>
      </c>
      <c r="D216" s="8" t="s">
        <v>31</v>
      </c>
      <c r="E216" s="8"/>
      <c r="F216" s="8" t="s">
        <v>1408</v>
      </c>
      <c r="G216" s="8" t="s">
        <v>1375</v>
      </c>
      <c r="H216" s="8">
        <v>30.06</v>
      </c>
      <c r="I216" s="8">
        <v>15.62</v>
      </c>
      <c r="J216" s="8">
        <v>0.40679999999999999</v>
      </c>
      <c r="K216" s="8">
        <v>0.84609999999999996</v>
      </c>
      <c r="L216" s="8" t="s">
        <v>1412</v>
      </c>
      <c r="M216" s="8">
        <v>814</v>
      </c>
      <c r="N216" s="8" t="s">
        <v>1381</v>
      </c>
      <c r="O216" s="89" t="s">
        <v>1824</v>
      </c>
      <c r="P216" s="89">
        <f t="shared" si="18"/>
        <v>45617</v>
      </c>
      <c r="Q216" s="89" t="s">
        <v>1824</v>
      </c>
      <c r="R216" s="89"/>
      <c r="S216" s="121" t="e">
        <f t="shared" si="19"/>
        <v>#VALUE!</v>
      </c>
      <c r="T216" s="8">
        <v>48</v>
      </c>
      <c r="U216" s="8">
        <v>24.1</v>
      </c>
      <c r="Z216" s="78">
        <f t="shared" ca="1" si="20"/>
        <v>631</v>
      </c>
      <c r="AA216" s="78" t="str">
        <f t="shared" si="21"/>
        <v>11-2024</v>
      </c>
      <c r="AC216" s="4" t="str">
        <f t="shared" si="22"/>
        <v>Q4</v>
      </c>
      <c r="AD216" s="4" t="e">
        <f t="shared" si="23"/>
        <v>#VALUE!</v>
      </c>
    </row>
    <row r="217" spans="1:30" hidden="1">
      <c r="A217" s="9" t="s">
        <v>1825</v>
      </c>
      <c r="B217" s="9" t="s">
        <v>928</v>
      </c>
      <c r="C217" s="9" t="s">
        <v>35</v>
      </c>
      <c r="D217" s="9" t="s">
        <v>10</v>
      </c>
      <c r="E217" s="9"/>
      <c r="F217" s="9" t="s">
        <v>1408</v>
      </c>
      <c r="G217" s="9" t="s">
        <v>1384</v>
      </c>
      <c r="H217" s="9">
        <v>61.94</v>
      </c>
      <c r="I217" s="9">
        <v>11.39</v>
      </c>
      <c r="J217" s="9">
        <v>0.3145</v>
      </c>
      <c r="K217" s="9">
        <v>2.0392999999999999</v>
      </c>
      <c r="L217" s="9" t="s">
        <v>1376</v>
      </c>
      <c r="M217" s="9">
        <v>596</v>
      </c>
      <c r="N217" s="9" t="s">
        <v>1426</v>
      </c>
      <c r="O217" s="90" t="s">
        <v>1009</v>
      </c>
      <c r="P217" s="89">
        <f t="shared" si="18"/>
        <v>44580</v>
      </c>
      <c r="Q217" s="90" t="s">
        <v>1009</v>
      </c>
      <c r="R217" s="90"/>
      <c r="S217" s="121" t="e">
        <f t="shared" si="19"/>
        <v>#VALUE!</v>
      </c>
      <c r="T217" s="9">
        <v>36</v>
      </c>
      <c r="U217" s="9">
        <v>11.53</v>
      </c>
      <c r="Z217" s="78">
        <f t="shared" ca="1" si="20"/>
        <v>1668</v>
      </c>
      <c r="AA217" s="78" t="str">
        <f t="shared" si="21"/>
        <v>1-2022</v>
      </c>
      <c r="AC217" s="4" t="str">
        <f t="shared" si="22"/>
        <v>Empty</v>
      </c>
      <c r="AD217" s="4" t="e">
        <f t="shared" si="23"/>
        <v>#VALUE!</v>
      </c>
    </row>
    <row r="218" spans="1:30" hidden="1">
      <c r="A218" s="8" t="s">
        <v>1826</v>
      </c>
      <c r="B218" s="8" t="s">
        <v>795</v>
      </c>
      <c r="C218" s="8" t="s">
        <v>16</v>
      </c>
      <c r="D218" s="8" t="s">
        <v>44</v>
      </c>
      <c r="E218" s="8"/>
      <c r="F218" s="8" t="s">
        <v>1380</v>
      </c>
      <c r="G218" s="8" t="s">
        <v>1375</v>
      </c>
      <c r="H218" s="8">
        <v>1.68</v>
      </c>
      <c r="I218" s="8">
        <v>10.25</v>
      </c>
      <c r="J218" s="8">
        <v>2.0299999999999999E-2</v>
      </c>
      <c r="K218" s="8">
        <v>2.81E-2</v>
      </c>
      <c r="L218" s="8" t="s">
        <v>1412</v>
      </c>
      <c r="M218" s="8">
        <v>580</v>
      </c>
      <c r="N218" s="8" t="s">
        <v>1426</v>
      </c>
      <c r="O218" s="89" t="s">
        <v>1738</v>
      </c>
      <c r="P218" s="89">
        <f t="shared" si="18"/>
        <v>45439</v>
      </c>
      <c r="Q218" s="89" t="s">
        <v>1738</v>
      </c>
      <c r="R218" s="89"/>
      <c r="S218" s="121" t="e">
        <f t="shared" si="19"/>
        <v>#VALUE!</v>
      </c>
      <c r="T218" s="8">
        <v>84</v>
      </c>
      <c r="U218" s="8">
        <v>1.44</v>
      </c>
      <c r="Z218" s="78">
        <f t="shared" ca="1" si="20"/>
        <v>809</v>
      </c>
      <c r="AA218" s="78" t="str">
        <f t="shared" si="21"/>
        <v>5-2024</v>
      </c>
      <c r="AC218" s="4" t="str">
        <f t="shared" si="22"/>
        <v>Empty</v>
      </c>
      <c r="AD218" s="4" t="e">
        <f t="shared" si="23"/>
        <v>#VALUE!</v>
      </c>
    </row>
    <row r="219" spans="1:30" hidden="1">
      <c r="A219" s="9" t="s">
        <v>1827</v>
      </c>
      <c r="B219" s="9" t="s">
        <v>696</v>
      </c>
      <c r="C219" s="9" t="s">
        <v>35</v>
      </c>
      <c r="D219" s="9" t="s">
        <v>1360</v>
      </c>
      <c r="E219" s="9"/>
      <c r="F219" s="9" t="s">
        <v>1389</v>
      </c>
      <c r="G219" s="9" t="s">
        <v>1375</v>
      </c>
      <c r="H219" s="9">
        <v>74.959999999999994</v>
      </c>
      <c r="I219" s="9"/>
      <c r="J219" s="9">
        <v>1.3683000000000001</v>
      </c>
      <c r="K219" s="9"/>
      <c r="L219" s="9" t="s">
        <v>1385</v>
      </c>
      <c r="M219" s="9">
        <v>677</v>
      </c>
      <c r="N219" s="9" t="s">
        <v>1386</v>
      </c>
      <c r="O219" s="90" t="s">
        <v>75</v>
      </c>
      <c r="P219" s="89">
        <f t="shared" si="18"/>
        <v>45145</v>
      </c>
      <c r="Q219" s="90" t="s">
        <v>75</v>
      </c>
      <c r="R219" s="90"/>
      <c r="S219" s="121" t="e">
        <f t="shared" si="19"/>
        <v>#VALUE!</v>
      </c>
      <c r="T219" s="9">
        <v>48</v>
      </c>
      <c r="U219" s="9">
        <v>0</v>
      </c>
      <c r="Z219" s="78">
        <f t="shared" ca="1" si="20"/>
        <v>1103</v>
      </c>
      <c r="AA219" s="78" t="str">
        <f t="shared" si="21"/>
        <v>8-2023</v>
      </c>
      <c r="AC219" s="4" t="str">
        <f t="shared" si="22"/>
        <v>Empty</v>
      </c>
      <c r="AD219" s="4" t="e">
        <f t="shared" si="23"/>
        <v>#VALUE!</v>
      </c>
    </row>
    <row r="220" spans="1:30">
      <c r="A220" s="8" t="s">
        <v>1828</v>
      </c>
      <c r="B220" s="8" t="s">
        <v>1075</v>
      </c>
      <c r="C220" s="8" t="s">
        <v>28</v>
      </c>
      <c r="D220" s="8" t="s">
        <v>10</v>
      </c>
      <c r="E220" s="8"/>
      <c r="F220" s="8" t="s">
        <v>1389</v>
      </c>
      <c r="G220" s="8" t="s">
        <v>1390</v>
      </c>
      <c r="H220" s="8">
        <v>20.7</v>
      </c>
      <c r="I220" s="8">
        <v>14.82</v>
      </c>
      <c r="J220" s="8">
        <v>0.186</v>
      </c>
      <c r="K220" s="8">
        <v>0.33169999999999999</v>
      </c>
      <c r="L220" s="8" t="s">
        <v>1376</v>
      </c>
      <c r="M220" s="8">
        <v>745</v>
      </c>
      <c r="N220" s="8" t="s">
        <v>1403</v>
      </c>
      <c r="O220" s="89" t="s">
        <v>1829</v>
      </c>
      <c r="P220" s="89">
        <f t="shared" si="18"/>
        <v>45576</v>
      </c>
      <c r="Q220" s="89" t="s">
        <v>1829</v>
      </c>
      <c r="R220" s="89" t="s">
        <v>457</v>
      </c>
      <c r="S220" s="121">
        <f t="shared" si="19"/>
        <v>45589</v>
      </c>
      <c r="T220" s="8">
        <v>120</v>
      </c>
      <c r="U220" s="8">
        <v>14.07</v>
      </c>
      <c r="Z220" s="78">
        <f t="shared" ca="1" si="20"/>
        <v>672</v>
      </c>
      <c r="AA220" s="78" t="str">
        <f t="shared" si="21"/>
        <v>10-2024</v>
      </c>
      <c r="AC220" s="4" t="str">
        <f t="shared" si="22"/>
        <v>Q4</v>
      </c>
      <c r="AD220" s="4">
        <f t="shared" si="23"/>
        <v>10</v>
      </c>
    </row>
    <row r="221" spans="1:30" hidden="1">
      <c r="A221" s="9" t="s">
        <v>1830</v>
      </c>
      <c r="B221" s="9" t="s">
        <v>1118</v>
      </c>
      <c r="C221" s="9" t="s">
        <v>32</v>
      </c>
      <c r="D221" s="9" t="s">
        <v>23</v>
      </c>
      <c r="E221" s="9"/>
      <c r="F221" s="9" t="s">
        <v>1374</v>
      </c>
      <c r="G221" s="9" t="s">
        <v>1390</v>
      </c>
      <c r="H221" s="9">
        <v>84.46</v>
      </c>
      <c r="I221" s="9">
        <v>8.7100000000000009</v>
      </c>
      <c r="J221" s="9">
        <v>0.55900000000000005</v>
      </c>
      <c r="K221" s="9">
        <v>7.3747999999999996</v>
      </c>
      <c r="L221" s="9" t="s">
        <v>1395</v>
      </c>
      <c r="M221" s="9">
        <v>607</v>
      </c>
      <c r="N221" s="9" t="s">
        <v>1386</v>
      </c>
      <c r="O221" s="90" t="s">
        <v>1831</v>
      </c>
      <c r="P221" s="89">
        <f t="shared" si="18"/>
        <v>45266</v>
      </c>
      <c r="Q221" s="90" t="s">
        <v>1831</v>
      </c>
      <c r="R221" s="90"/>
      <c r="S221" s="121" t="e">
        <f t="shared" si="19"/>
        <v>#VALUE!</v>
      </c>
      <c r="T221" s="9">
        <v>12</v>
      </c>
      <c r="U221" s="9">
        <v>44.34</v>
      </c>
      <c r="Z221" s="78">
        <f t="shared" ca="1" si="20"/>
        <v>982</v>
      </c>
      <c r="AA221" s="78" t="str">
        <f t="shared" si="21"/>
        <v>12-2023</v>
      </c>
      <c r="AC221" s="4" t="str">
        <f t="shared" si="22"/>
        <v>Q4</v>
      </c>
      <c r="AD221" s="4" t="e">
        <f t="shared" si="23"/>
        <v>#VALUE!</v>
      </c>
    </row>
    <row r="222" spans="1:30">
      <c r="A222" s="8" t="s">
        <v>1832</v>
      </c>
      <c r="B222" s="8" t="s">
        <v>1001</v>
      </c>
      <c r="C222" s="8" t="s">
        <v>28</v>
      </c>
      <c r="D222" s="8" t="s">
        <v>44</v>
      </c>
      <c r="E222" s="8"/>
      <c r="F222" s="8" t="s">
        <v>1411</v>
      </c>
      <c r="G222" s="8" t="s">
        <v>1390</v>
      </c>
      <c r="H222" s="8">
        <v>1.79</v>
      </c>
      <c r="I222" s="8">
        <v>10.6</v>
      </c>
      <c r="J222" s="8">
        <v>1.12E-2</v>
      </c>
      <c r="K222" s="8">
        <v>2.4299999999999999E-2</v>
      </c>
      <c r="L222" s="8" t="s">
        <v>1395</v>
      </c>
      <c r="M222" s="8">
        <v>852</v>
      </c>
      <c r="N222" s="8" t="s">
        <v>1403</v>
      </c>
      <c r="O222" s="89" t="s">
        <v>1612</v>
      </c>
      <c r="P222" s="89">
        <f t="shared" si="18"/>
        <v>44874</v>
      </c>
      <c r="Q222" s="89" t="s">
        <v>1612</v>
      </c>
      <c r="R222" s="89" t="s">
        <v>1833</v>
      </c>
      <c r="S222" s="121">
        <f t="shared" si="19"/>
        <v>44886</v>
      </c>
      <c r="T222" s="8">
        <v>120</v>
      </c>
      <c r="U222" s="8">
        <v>0.96</v>
      </c>
      <c r="Z222" s="78">
        <f t="shared" ca="1" si="20"/>
        <v>1374</v>
      </c>
      <c r="AA222" s="78" t="str">
        <f t="shared" si="21"/>
        <v>11-2022</v>
      </c>
      <c r="AC222" s="4" t="str">
        <f t="shared" si="22"/>
        <v>Q4</v>
      </c>
      <c r="AD222" s="4">
        <f t="shared" si="23"/>
        <v>9</v>
      </c>
    </row>
    <row r="223" spans="1:30" hidden="1">
      <c r="A223" s="9" t="s">
        <v>1834</v>
      </c>
      <c r="B223" s="9" t="s">
        <v>1222</v>
      </c>
      <c r="C223" s="9" t="s">
        <v>24</v>
      </c>
      <c r="D223" s="9" t="s">
        <v>1360</v>
      </c>
      <c r="E223" s="9"/>
      <c r="F223" s="9" t="s">
        <v>1374</v>
      </c>
      <c r="G223" s="9" t="s">
        <v>1375</v>
      </c>
      <c r="H223" s="9">
        <v>20.64</v>
      </c>
      <c r="I223" s="9">
        <v>16.41</v>
      </c>
      <c r="J223" s="9">
        <v>0.32029999999999997</v>
      </c>
      <c r="K223" s="9">
        <v>0.29349999999999998</v>
      </c>
      <c r="L223" s="9" t="s">
        <v>1358</v>
      </c>
      <c r="M223" s="9">
        <v>874</v>
      </c>
      <c r="N223" s="9" t="s">
        <v>1386</v>
      </c>
      <c r="O223" s="90" t="s">
        <v>1835</v>
      </c>
      <c r="P223" s="89">
        <f t="shared" si="18"/>
        <v>44948</v>
      </c>
      <c r="Q223" s="90" t="s">
        <v>1835</v>
      </c>
      <c r="R223" s="90"/>
      <c r="S223" s="121" t="e">
        <f t="shared" si="19"/>
        <v>#VALUE!</v>
      </c>
      <c r="T223" s="9">
        <v>240</v>
      </c>
      <c r="U223" s="9">
        <v>19.48</v>
      </c>
      <c r="Z223" s="78">
        <f t="shared" ca="1" si="20"/>
        <v>1300</v>
      </c>
      <c r="AA223" s="78" t="str">
        <f t="shared" si="21"/>
        <v>1-2023</v>
      </c>
      <c r="AC223" s="4" t="str">
        <f t="shared" si="22"/>
        <v>Empty</v>
      </c>
      <c r="AD223" s="4" t="e">
        <f t="shared" si="23"/>
        <v>#VALUE!</v>
      </c>
    </row>
    <row r="224" spans="1:30">
      <c r="A224" s="8" t="s">
        <v>1836</v>
      </c>
      <c r="B224" s="8" t="s">
        <v>411</v>
      </c>
      <c r="C224" s="8" t="s">
        <v>12</v>
      </c>
      <c r="D224" s="8" t="s">
        <v>1360</v>
      </c>
      <c r="E224" s="8"/>
      <c r="F224" s="8" t="s">
        <v>1400</v>
      </c>
      <c r="G224" s="8" t="s">
        <v>1384</v>
      </c>
      <c r="H224" s="8">
        <v>28.11</v>
      </c>
      <c r="I224" s="8">
        <v>9.11</v>
      </c>
      <c r="J224" s="8">
        <v>0.14799999999999999</v>
      </c>
      <c r="K224" s="8">
        <v>0.70099999999999996</v>
      </c>
      <c r="L224" s="8" t="s">
        <v>1385</v>
      </c>
      <c r="M224" s="8">
        <v>855</v>
      </c>
      <c r="N224" s="8" t="s">
        <v>1396</v>
      </c>
      <c r="O224" s="89" t="s">
        <v>1837</v>
      </c>
      <c r="P224" s="89">
        <f t="shared" si="18"/>
        <v>45340</v>
      </c>
      <c r="Q224" s="89" t="s">
        <v>1837</v>
      </c>
      <c r="R224" s="89" t="s">
        <v>1838</v>
      </c>
      <c r="S224" s="121">
        <f t="shared" si="19"/>
        <v>45347</v>
      </c>
      <c r="T224" s="8">
        <v>48</v>
      </c>
      <c r="U224" s="8">
        <v>0</v>
      </c>
      <c r="Z224" s="78">
        <f t="shared" ca="1" si="20"/>
        <v>908</v>
      </c>
      <c r="AA224" s="78" t="str">
        <f t="shared" si="21"/>
        <v>2-2024</v>
      </c>
      <c r="AC224" s="4" t="str">
        <f t="shared" si="22"/>
        <v>Empty</v>
      </c>
      <c r="AD224" s="4">
        <f t="shared" si="23"/>
        <v>5</v>
      </c>
    </row>
    <row r="225" spans="1:30" hidden="1">
      <c r="A225" s="9" t="s">
        <v>1839</v>
      </c>
      <c r="B225" s="9" t="s">
        <v>414</v>
      </c>
      <c r="C225" s="9" t="s">
        <v>20</v>
      </c>
      <c r="D225" s="9" t="s">
        <v>31</v>
      </c>
      <c r="E225" s="9"/>
      <c r="F225" s="9" t="s">
        <v>1400</v>
      </c>
      <c r="G225" s="9" t="s">
        <v>1375</v>
      </c>
      <c r="H225" s="9">
        <v>7.07</v>
      </c>
      <c r="I225" s="9">
        <v>8.07</v>
      </c>
      <c r="J225" s="9">
        <v>4.7E-2</v>
      </c>
      <c r="K225" s="9">
        <v>0.1104</v>
      </c>
      <c r="L225" s="9" t="s">
        <v>1412</v>
      </c>
      <c r="M225" s="9">
        <v>777</v>
      </c>
      <c r="N225" s="9" t="s">
        <v>1426</v>
      </c>
      <c r="O225" s="90" t="s">
        <v>1006</v>
      </c>
      <c r="P225" s="89">
        <f t="shared" si="18"/>
        <v>45418</v>
      </c>
      <c r="Q225" s="90" t="s">
        <v>1006</v>
      </c>
      <c r="R225" s="90"/>
      <c r="S225" s="121" t="e">
        <f t="shared" si="19"/>
        <v>#VALUE!</v>
      </c>
      <c r="T225" s="9">
        <v>84</v>
      </c>
      <c r="U225" s="9">
        <v>2.19</v>
      </c>
      <c r="Z225" s="78">
        <f t="shared" ca="1" si="20"/>
        <v>830</v>
      </c>
      <c r="AA225" s="78" t="str">
        <f t="shared" si="21"/>
        <v>5-2024</v>
      </c>
      <c r="AC225" s="4" t="str">
        <f t="shared" si="22"/>
        <v>Empty</v>
      </c>
      <c r="AD225" s="4" t="e">
        <f t="shared" si="23"/>
        <v>#VALUE!</v>
      </c>
    </row>
    <row r="226" spans="1:30" hidden="1">
      <c r="A226" s="8" t="s">
        <v>1840</v>
      </c>
      <c r="B226" s="8" t="s">
        <v>55</v>
      </c>
      <c r="C226" s="8" t="s">
        <v>7</v>
      </c>
      <c r="D226" s="8" t="s">
        <v>31</v>
      </c>
      <c r="E226" s="8"/>
      <c r="F226" s="8" t="s">
        <v>1389</v>
      </c>
      <c r="G226" s="8" t="s">
        <v>1375</v>
      </c>
      <c r="H226" s="8">
        <v>47.73</v>
      </c>
      <c r="I226" s="8">
        <v>8.61</v>
      </c>
      <c r="J226" s="8">
        <v>0.371</v>
      </c>
      <c r="K226" s="8">
        <v>0.47310000000000002</v>
      </c>
      <c r="L226" s="8" t="s">
        <v>1412</v>
      </c>
      <c r="M226" s="8">
        <v>585</v>
      </c>
      <c r="N226" s="8" t="s">
        <v>1426</v>
      </c>
      <c r="O226" s="89" t="s">
        <v>1841</v>
      </c>
      <c r="P226" s="89">
        <f t="shared" si="18"/>
        <v>45185</v>
      </c>
      <c r="Q226" s="89" t="s">
        <v>1841</v>
      </c>
      <c r="R226" s="89"/>
      <c r="S226" s="121" t="e">
        <f t="shared" si="19"/>
        <v>#VALUE!</v>
      </c>
      <c r="T226" s="8">
        <v>180</v>
      </c>
      <c r="U226" s="8">
        <v>9.3000000000000007</v>
      </c>
      <c r="Z226" s="78">
        <f t="shared" ca="1" si="20"/>
        <v>1063</v>
      </c>
      <c r="AA226" s="78" t="str">
        <f t="shared" si="21"/>
        <v>9-2023</v>
      </c>
      <c r="AC226" s="4" t="str">
        <f t="shared" si="22"/>
        <v>Empty</v>
      </c>
      <c r="AD226" s="4" t="e">
        <f t="shared" si="23"/>
        <v>#VALUE!</v>
      </c>
    </row>
    <row r="227" spans="1:30" hidden="1">
      <c r="A227" s="9" t="s">
        <v>1842</v>
      </c>
      <c r="B227" s="9" t="s">
        <v>1108</v>
      </c>
      <c r="C227" s="9" t="s">
        <v>16</v>
      </c>
      <c r="D227" s="9" t="s">
        <v>31</v>
      </c>
      <c r="E227" s="9"/>
      <c r="F227" s="9" t="s">
        <v>1408</v>
      </c>
      <c r="G227" s="9" t="s">
        <v>1390</v>
      </c>
      <c r="H227" s="9">
        <v>81.19</v>
      </c>
      <c r="I227" s="9">
        <v>13.98</v>
      </c>
      <c r="J227" s="9">
        <v>1.1424000000000001</v>
      </c>
      <c r="K227" s="9">
        <v>2.2178</v>
      </c>
      <c r="L227" s="9" t="s">
        <v>1412</v>
      </c>
      <c r="M227" s="9">
        <v>714</v>
      </c>
      <c r="N227" s="9" t="s">
        <v>1386</v>
      </c>
      <c r="O227" s="90" t="s">
        <v>1537</v>
      </c>
      <c r="P227" s="89">
        <f t="shared" si="18"/>
        <v>45348</v>
      </c>
      <c r="Q227" s="90" t="s">
        <v>1537</v>
      </c>
      <c r="R227" s="90"/>
      <c r="S227" s="121" t="e">
        <f t="shared" si="19"/>
        <v>#VALUE!</v>
      </c>
      <c r="T227" s="9">
        <v>48</v>
      </c>
      <c r="U227" s="9">
        <v>14.14</v>
      </c>
      <c r="Z227" s="78">
        <f t="shared" ca="1" si="20"/>
        <v>900</v>
      </c>
      <c r="AA227" s="78" t="str">
        <f t="shared" si="21"/>
        <v>2-2024</v>
      </c>
      <c r="AC227" s="4" t="str">
        <f t="shared" si="22"/>
        <v>Empty</v>
      </c>
      <c r="AD227" s="4" t="e">
        <f t="shared" si="23"/>
        <v>#VALUE!</v>
      </c>
    </row>
    <row r="228" spans="1:30" hidden="1">
      <c r="A228" s="8" t="s">
        <v>1843</v>
      </c>
      <c r="B228" s="8" t="s">
        <v>909</v>
      </c>
      <c r="C228" s="8" t="s">
        <v>12</v>
      </c>
      <c r="D228" s="8" t="s">
        <v>10</v>
      </c>
      <c r="E228" s="8"/>
      <c r="F228" s="8" t="s">
        <v>1411</v>
      </c>
      <c r="G228" s="8" t="s">
        <v>1390</v>
      </c>
      <c r="H228" s="8">
        <v>81.92</v>
      </c>
      <c r="I228" s="8">
        <v>12.4</v>
      </c>
      <c r="J228" s="8">
        <v>0.53080000000000005</v>
      </c>
      <c r="K228" s="8">
        <v>0.92500000000000004</v>
      </c>
      <c r="L228" s="8" t="s">
        <v>1358</v>
      </c>
      <c r="M228" s="8">
        <v>698</v>
      </c>
      <c r="N228" s="8" t="s">
        <v>1426</v>
      </c>
      <c r="O228" s="89" t="s">
        <v>1668</v>
      </c>
      <c r="P228" s="89">
        <f t="shared" si="18"/>
        <v>45179</v>
      </c>
      <c r="Q228" s="89" t="s">
        <v>1668</v>
      </c>
      <c r="R228" s="89"/>
      <c r="S228" s="121" t="e">
        <f t="shared" si="19"/>
        <v>#VALUE!</v>
      </c>
      <c r="T228" s="8">
        <v>240</v>
      </c>
      <c r="U228" s="8">
        <v>58.7</v>
      </c>
      <c r="Z228" s="78">
        <f t="shared" ca="1" si="20"/>
        <v>1069</v>
      </c>
      <c r="AA228" s="78" t="str">
        <f t="shared" si="21"/>
        <v>9-2023</v>
      </c>
      <c r="AC228" s="4" t="str">
        <f t="shared" si="22"/>
        <v>Empty</v>
      </c>
      <c r="AD228" s="4" t="e">
        <f t="shared" si="23"/>
        <v>#VALUE!</v>
      </c>
    </row>
    <row r="229" spans="1:30" hidden="1">
      <c r="A229" s="9" t="s">
        <v>1844</v>
      </c>
      <c r="B229" s="9" t="s">
        <v>1053</v>
      </c>
      <c r="C229" s="9" t="s">
        <v>16</v>
      </c>
      <c r="D229" s="9" t="s">
        <v>10</v>
      </c>
      <c r="E229" s="9"/>
      <c r="F229" s="9" t="s">
        <v>1389</v>
      </c>
      <c r="G229" s="9" t="s">
        <v>1384</v>
      </c>
      <c r="H229" s="9">
        <v>42.4</v>
      </c>
      <c r="I229" s="9">
        <v>17.309999999999999</v>
      </c>
      <c r="J229" s="9">
        <v>0.69489999999999996</v>
      </c>
      <c r="K229" s="9">
        <v>0.63190000000000002</v>
      </c>
      <c r="L229" s="9" t="s">
        <v>1412</v>
      </c>
      <c r="M229" s="9">
        <v>596</v>
      </c>
      <c r="N229" s="9" t="s">
        <v>1426</v>
      </c>
      <c r="O229" s="90" t="s">
        <v>1820</v>
      </c>
      <c r="P229" s="89">
        <f t="shared" si="18"/>
        <v>45480</v>
      </c>
      <c r="Q229" s="90" t="s">
        <v>1820</v>
      </c>
      <c r="R229" s="90"/>
      <c r="S229" s="121" t="e">
        <f t="shared" si="19"/>
        <v>#VALUE!</v>
      </c>
      <c r="T229" s="9">
        <v>240</v>
      </c>
      <c r="U229" s="9">
        <v>26.94</v>
      </c>
      <c r="Z229" s="78">
        <f t="shared" ca="1" si="20"/>
        <v>768</v>
      </c>
      <c r="AA229" s="78" t="str">
        <f t="shared" si="21"/>
        <v>7-2024</v>
      </c>
      <c r="AC229" s="4" t="str">
        <f t="shared" si="22"/>
        <v>Empty</v>
      </c>
      <c r="AD229" s="4" t="e">
        <f t="shared" si="23"/>
        <v>#VALUE!</v>
      </c>
    </row>
    <row r="230" spans="1:30" hidden="1">
      <c r="A230" s="8" t="s">
        <v>1845</v>
      </c>
      <c r="B230" s="8" t="s">
        <v>753</v>
      </c>
      <c r="C230" s="8" t="s">
        <v>32</v>
      </c>
      <c r="D230" s="8" t="s">
        <v>23</v>
      </c>
      <c r="E230" s="8"/>
      <c r="F230" s="8" t="s">
        <v>1411</v>
      </c>
      <c r="G230" s="8" t="s">
        <v>1384</v>
      </c>
      <c r="H230" s="8">
        <v>17.53</v>
      </c>
      <c r="I230" s="8">
        <v>18.14</v>
      </c>
      <c r="J230" s="8">
        <v>0.1638</v>
      </c>
      <c r="K230" s="8">
        <v>1.6083000000000001</v>
      </c>
      <c r="L230" s="8" t="s">
        <v>1395</v>
      </c>
      <c r="M230" s="8">
        <v>669</v>
      </c>
      <c r="N230" s="8" t="s">
        <v>1381</v>
      </c>
      <c r="O230" s="89" t="s">
        <v>1846</v>
      </c>
      <c r="P230" s="89">
        <f t="shared" si="18"/>
        <v>45376</v>
      </c>
      <c r="Q230" s="89" t="s">
        <v>1846</v>
      </c>
      <c r="R230" s="89"/>
      <c r="S230" s="121" t="e">
        <f t="shared" si="19"/>
        <v>#VALUE!</v>
      </c>
      <c r="T230" s="8">
        <v>12</v>
      </c>
      <c r="U230" s="8">
        <v>9.1300000000000008</v>
      </c>
      <c r="Z230" s="78">
        <f t="shared" ca="1" si="20"/>
        <v>872</v>
      </c>
      <c r="AA230" s="78" t="str">
        <f t="shared" si="21"/>
        <v>3-2024</v>
      </c>
      <c r="AC230" s="4" t="str">
        <f t="shared" si="22"/>
        <v>Empty</v>
      </c>
      <c r="AD230" s="4" t="e">
        <f t="shared" si="23"/>
        <v>#VALUE!</v>
      </c>
    </row>
    <row r="231" spans="1:30">
      <c r="A231" s="9" t="s">
        <v>1847</v>
      </c>
      <c r="B231" s="9" t="s">
        <v>190</v>
      </c>
      <c r="C231" s="9" t="s">
        <v>16</v>
      </c>
      <c r="D231" s="9" t="s">
        <v>44</v>
      </c>
      <c r="E231" s="9"/>
      <c r="F231" s="9" t="s">
        <v>1411</v>
      </c>
      <c r="G231" s="9" t="s">
        <v>1375</v>
      </c>
      <c r="H231" s="9">
        <v>56.69</v>
      </c>
      <c r="I231" s="9">
        <v>14.18</v>
      </c>
      <c r="J231" s="9">
        <v>0.45939999999999998</v>
      </c>
      <c r="K231" s="9">
        <v>5.0948000000000002</v>
      </c>
      <c r="L231" s="9" t="s">
        <v>1395</v>
      </c>
      <c r="M231" s="9">
        <v>721</v>
      </c>
      <c r="N231" s="9" t="s">
        <v>1403</v>
      </c>
      <c r="O231" s="90" t="s">
        <v>1848</v>
      </c>
      <c r="P231" s="89">
        <f t="shared" si="18"/>
        <v>45008</v>
      </c>
      <c r="Q231" s="90" t="s">
        <v>1848</v>
      </c>
      <c r="R231" s="90" t="s">
        <v>83</v>
      </c>
      <c r="S231" s="121">
        <f t="shared" si="19"/>
        <v>45018</v>
      </c>
      <c r="T231" s="9">
        <v>12</v>
      </c>
      <c r="U231" s="9">
        <v>39.24</v>
      </c>
      <c r="Z231" s="78">
        <f t="shared" ca="1" si="20"/>
        <v>1240</v>
      </c>
      <c r="AA231" s="78" t="str">
        <f t="shared" si="21"/>
        <v>3-2023</v>
      </c>
      <c r="AC231" s="4" t="str">
        <f t="shared" si="22"/>
        <v>Empty</v>
      </c>
      <c r="AD231" s="4">
        <f t="shared" si="23"/>
        <v>7</v>
      </c>
    </row>
    <row r="232" spans="1:30">
      <c r="A232" s="8" t="s">
        <v>1849</v>
      </c>
      <c r="B232" s="8" t="s">
        <v>718</v>
      </c>
      <c r="C232" s="8" t="s">
        <v>38</v>
      </c>
      <c r="D232" s="8" t="s">
        <v>23</v>
      </c>
      <c r="E232" s="8"/>
      <c r="F232" s="8" t="s">
        <v>1408</v>
      </c>
      <c r="G232" s="8" t="s">
        <v>1375</v>
      </c>
      <c r="H232" s="8">
        <v>85.4</v>
      </c>
      <c r="I232" s="8">
        <v>10.45</v>
      </c>
      <c r="J232" s="8">
        <v>0.5796</v>
      </c>
      <c r="K232" s="8">
        <v>2.1844999999999999</v>
      </c>
      <c r="L232" s="8" t="s">
        <v>1385</v>
      </c>
      <c r="M232" s="8">
        <v>769</v>
      </c>
      <c r="N232" s="8" t="s">
        <v>1403</v>
      </c>
      <c r="O232" s="89" t="s">
        <v>1230</v>
      </c>
      <c r="P232" s="89">
        <f t="shared" si="18"/>
        <v>45049</v>
      </c>
      <c r="Q232" s="89" t="s">
        <v>1230</v>
      </c>
      <c r="R232" s="89" t="s">
        <v>1850</v>
      </c>
      <c r="S232" s="121">
        <f t="shared" si="19"/>
        <v>45054</v>
      </c>
      <c r="T232" s="8">
        <v>48</v>
      </c>
      <c r="U232" s="8">
        <v>0</v>
      </c>
      <c r="Z232" s="78">
        <f t="shared" ca="1" si="20"/>
        <v>1199</v>
      </c>
      <c r="AA232" s="78" t="str">
        <f t="shared" si="21"/>
        <v>5-2023</v>
      </c>
      <c r="AC232" s="4" t="str">
        <f t="shared" si="22"/>
        <v>Empty</v>
      </c>
      <c r="AD232" s="4">
        <f t="shared" si="23"/>
        <v>4</v>
      </c>
    </row>
    <row r="233" spans="1:30">
      <c r="A233" s="9" t="s">
        <v>1851</v>
      </c>
      <c r="B233" s="9" t="s">
        <v>1244</v>
      </c>
      <c r="C233" s="9" t="s">
        <v>24</v>
      </c>
      <c r="D233" s="9" t="s">
        <v>1360</v>
      </c>
      <c r="E233" s="9"/>
      <c r="F233" s="9" t="s">
        <v>1408</v>
      </c>
      <c r="G233" s="9" t="s">
        <v>1384</v>
      </c>
      <c r="H233" s="9">
        <v>64.599999999999994</v>
      </c>
      <c r="I233" s="9">
        <v>16.559999999999999</v>
      </c>
      <c r="J233" s="9">
        <v>0.84099999999999997</v>
      </c>
      <c r="K233" s="9">
        <v>5.8783000000000003</v>
      </c>
      <c r="L233" s="9" t="s">
        <v>1412</v>
      </c>
      <c r="M233" s="9">
        <v>873</v>
      </c>
      <c r="N233" s="9" t="s">
        <v>1403</v>
      </c>
      <c r="O233" s="90" t="s">
        <v>1675</v>
      </c>
      <c r="P233" s="89">
        <f t="shared" si="18"/>
        <v>45317</v>
      </c>
      <c r="Q233" s="90" t="s">
        <v>1675</v>
      </c>
      <c r="R233" s="90" t="s">
        <v>1852</v>
      </c>
      <c r="S233" s="121">
        <f t="shared" si="19"/>
        <v>45323</v>
      </c>
      <c r="T233" s="9">
        <v>12</v>
      </c>
      <c r="U233" s="9">
        <v>11.03</v>
      </c>
      <c r="Z233" s="78">
        <f t="shared" ca="1" si="20"/>
        <v>931</v>
      </c>
      <c r="AA233" s="78" t="str">
        <f t="shared" si="21"/>
        <v>1-2024</v>
      </c>
      <c r="AC233" s="4" t="str">
        <f t="shared" si="22"/>
        <v>Empty</v>
      </c>
      <c r="AD233" s="4">
        <f t="shared" si="23"/>
        <v>5</v>
      </c>
    </row>
    <row r="234" spans="1:30" hidden="1">
      <c r="A234" s="8" t="s">
        <v>1853</v>
      </c>
      <c r="B234" s="8" t="s">
        <v>1053</v>
      </c>
      <c r="C234" s="8" t="s">
        <v>16</v>
      </c>
      <c r="D234" s="8" t="s">
        <v>44</v>
      </c>
      <c r="E234" s="8"/>
      <c r="F234" s="8" t="s">
        <v>1411</v>
      </c>
      <c r="G234" s="8" t="s">
        <v>1375</v>
      </c>
      <c r="H234" s="8">
        <v>33.14</v>
      </c>
      <c r="I234" s="8">
        <v>16.48</v>
      </c>
      <c r="J234" s="8">
        <v>0.57530000000000003</v>
      </c>
      <c r="K234" s="8">
        <v>0.94740000000000002</v>
      </c>
      <c r="L234" s="8" t="s">
        <v>1412</v>
      </c>
      <c r="M234" s="8">
        <v>596</v>
      </c>
      <c r="N234" s="8" t="s">
        <v>1386</v>
      </c>
      <c r="O234" s="89" t="s">
        <v>1191</v>
      </c>
      <c r="P234" s="89">
        <f t="shared" si="18"/>
        <v>45086</v>
      </c>
      <c r="Q234" s="89" t="s">
        <v>1191</v>
      </c>
      <c r="R234" s="89"/>
      <c r="S234" s="121" t="e">
        <f t="shared" si="19"/>
        <v>#VALUE!</v>
      </c>
      <c r="T234" s="8">
        <v>48</v>
      </c>
      <c r="U234" s="8">
        <v>30.68</v>
      </c>
      <c r="Z234" s="78">
        <f t="shared" ca="1" si="20"/>
        <v>1162</v>
      </c>
      <c r="AA234" s="78" t="str">
        <f t="shared" si="21"/>
        <v>6-2023</v>
      </c>
      <c r="AC234" s="4" t="str">
        <f t="shared" si="22"/>
        <v>Empty</v>
      </c>
      <c r="AD234" s="4" t="e">
        <f t="shared" si="23"/>
        <v>#VALUE!</v>
      </c>
    </row>
    <row r="235" spans="1:30">
      <c r="A235" s="9" t="s">
        <v>1854</v>
      </c>
      <c r="B235" s="9" t="s">
        <v>1116</v>
      </c>
      <c r="C235" s="9" t="s">
        <v>41</v>
      </c>
      <c r="D235" s="9" t="s">
        <v>10</v>
      </c>
      <c r="E235" s="9"/>
      <c r="F235" s="9" t="s">
        <v>1374</v>
      </c>
      <c r="G235" s="9" t="s">
        <v>1390</v>
      </c>
      <c r="H235" s="9">
        <v>69.12</v>
      </c>
      <c r="I235" s="9">
        <v>10.33</v>
      </c>
      <c r="J235" s="9">
        <v>0.99490000000000001</v>
      </c>
      <c r="K235" s="9">
        <v>0.68220000000000003</v>
      </c>
      <c r="L235" s="9" t="s">
        <v>1395</v>
      </c>
      <c r="M235" s="9">
        <v>631</v>
      </c>
      <c r="N235" s="9" t="s">
        <v>1377</v>
      </c>
      <c r="O235" s="90" t="s">
        <v>1855</v>
      </c>
      <c r="P235" s="89">
        <f t="shared" si="18"/>
        <v>45013</v>
      </c>
      <c r="Q235" s="90" t="s">
        <v>1855</v>
      </c>
      <c r="R235" s="90" t="s">
        <v>1856</v>
      </c>
      <c r="S235" s="121">
        <f t="shared" si="19"/>
        <v>45019</v>
      </c>
      <c r="T235" s="9">
        <v>240</v>
      </c>
      <c r="U235" s="9">
        <v>22.7</v>
      </c>
      <c r="Z235" s="78">
        <f t="shared" ca="1" si="20"/>
        <v>1235</v>
      </c>
      <c r="AA235" s="78" t="str">
        <f t="shared" si="21"/>
        <v>3-2023</v>
      </c>
      <c r="AC235" s="4" t="str">
        <f t="shared" si="22"/>
        <v>Empty</v>
      </c>
      <c r="AD235" s="4">
        <f t="shared" si="23"/>
        <v>5</v>
      </c>
    </row>
    <row r="236" spans="1:30">
      <c r="A236" s="8" t="s">
        <v>1857</v>
      </c>
      <c r="B236" s="8" t="s">
        <v>1087</v>
      </c>
      <c r="C236" s="8" t="s">
        <v>32</v>
      </c>
      <c r="D236" s="8" t="s">
        <v>1360</v>
      </c>
      <c r="E236" s="8"/>
      <c r="F236" s="8" t="s">
        <v>1400</v>
      </c>
      <c r="G236" s="8" t="s">
        <v>1384</v>
      </c>
      <c r="H236" s="8">
        <v>73.25</v>
      </c>
      <c r="I236" s="8">
        <v>9.1300000000000008</v>
      </c>
      <c r="J236" s="8">
        <v>0.89259999999999995</v>
      </c>
      <c r="K236" s="8">
        <v>0.74860000000000004</v>
      </c>
      <c r="L236" s="8" t="s">
        <v>1395</v>
      </c>
      <c r="M236" s="8">
        <v>686</v>
      </c>
      <c r="N236" s="8" t="s">
        <v>1377</v>
      </c>
      <c r="O236" s="89" t="s">
        <v>831</v>
      </c>
      <c r="P236" s="89">
        <f t="shared" si="18"/>
        <v>44940</v>
      </c>
      <c r="Q236" s="89" t="s">
        <v>831</v>
      </c>
      <c r="R236" s="89" t="s">
        <v>1576</v>
      </c>
      <c r="S236" s="121">
        <f t="shared" si="19"/>
        <v>44954</v>
      </c>
      <c r="T236" s="8">
        <v>180</v>
      </c>
      <c r="U236" s="8">
        <v>61.02</v>
      </c>
      <c r="Z236" s="78">
        <f t="shared" ca="1" si="20"/>
        <v>1308</v>
      </c>
      <c r="AA236" s="78" t="str">
        <f t="shared" si="21"/>
        <v>1-2023</v>
      </c>
      <c r="AC236" s="4" t="str">
        <f t="shared" si="22"/>
        <v>Empty</v>
      </c>
      <c r="AD236" s="4">
        <f t="shared" si="23"/>
        <v>10</v>
      </c>
    </row>
    <row r="237" spans="1:30">
      <c r="A237" s="9" t="s">
        <v>1858</v>
      </c>
      <c r="B237" s="9" t="s">
        <v>1062</v>
      </c>
      <c r="C237" s="9" t="s">
        <v>16</v>
      </c>
      <c r="D237" s="9" t="s">
        <v>31</v>
      </c>
      <c r="E237" s="9"/>
      <c r="F237" s="9" t="s">
        <v>1380</v>
      </c>
      <c r="G237" s="9" t="s">
        <v>1375</v>
      </c>
      <c r="H237" s="9">
        <v>17.13</v>
      </c>
      <c r="I237" s="9">
        <v>11.84</v>
      </c>
      <c r="J237" s="9">
        <v>0.24179999999999999</v>
      </c>
      <c r="K237" s="9">
        <v>0.80510000000000004</v>
      </c>
      <c r="L237" s="9" t="s">
        <v>1395</v>
      </c>
      <c r="M237" s="9">
        <v>725</v>
      </c>
      <c r="N237" s="9" t="s">
        <v>1396</v>
      </c>
      <c r="O237" s="90" t="s">
        <v>1859</v>
      </c>
      <c r="P237" s="89">
        <f t="shared" si="18"/>
        <v>45435</v>
      </c>
      <c r="Q237" s="90" t="s">
        <v>1859</v>
      </c>
      <c r="R237" s="90" t="s">
        <v>1738</v>
      </c>
      <c r="S237" s="121">
        <f t="shared" si="19"/>
        <v>45439</v>
      </c>
      <c r="T237" s="9">
        <v>24</v>
      </c>
      <c r="U237" s="9">
        <v>8.34</v>
      </c>
      <c r="Z237" s="78">
        <f t="shared" ca="1" si="20"/>
        <v>813</v>
      </c>
      <c r="AA237" s="78" t="str">
        <f t="shared" si="21"/>
        <v>5-2024</v>
      </c>
      <c r="AC237" s="4" t="str">
        <f t="shared" si="22"/>
        <v>Empty</v>
      </c>
      <c r="AD237" s="4">
        <f t="shared" si="23"/>
        <v>3</v>
      </c>
    </row>
    <row r="238" spans="1:30" hidden="1">
      <c r="A238" s="8" t="s">
        <v>1860</v>
      </c>
      <c r="B238" s="8" t="s">
        <v>1056</v>
      </c>
      <c r="C238" s="8" t="s">
        <v>38</v>
      </c>
      <c r="D238" s="8" t="s">
        <v>1360</v>
      </c>
      <c r="E238" s="8"/>
      <c r="F238" s="8" t="s">
        <v>1374</v>
      </c>
      <c r="G238" s="8" t="s">
        <v>1384</v>
      </c>
      <c r="H238" s="8">
        <v>60.73</v>
      </c>
      <c r="I238" s="8">
        <v>7.73</v>
      </c>
      <c r="J238" s="8">
        <v>1.0566</v>
      </c>
      <c r="K238" s="8">
        <v>5.2751999999999999</v>
      </c>
      <c r="L238" s="8" t="s">
        <v>1395</v>
      </c>
      <c r="M238" s="8">
        <v>758</v>
      </c>
      <c r="N238" s="8" t="s">
        <v>1386</v>
      </c>
      <c r="O238" s="89" t="s">
        <v>158</v>
      </c>
      <c r="P238" s="89">
        <f t="shared" si="18"/>
        <v>44733</v>
      </c>
      <c r="Q238" s="89" t="s">
        <v>158</v>
      </c>
      <c r="R238" s="89"/>
      <c r="S238" s="121" t="e">
        <f t="shared" si="19"/>
        <v>#VALUE!</v>
      </c>
      <c r="T238" s="8">
        <v>12</v>
      </c>
      <c r="U238" s="8">
        <v>19.89</v>
      </c>
      <c r="Z238" s="78">
        <f t="shared" ca="1" si="20"/>
        <v>1515</v>
      </c>
      <c r="AA238" s="78" t="str">
        <f t="shared" si="21"/>
        <v>6-2022</v>
      </c>
      <c r="AC238" s="4" t="str">
        <f t="shared" si="22"/>
        <v>Empty</v>
      </c>
      <c r="AD238" s="4" t="e">
        <f t="shared" si="23"/>
        <v>#VALUE!</v>
      </c>
    </row>
    <row r="239" spans="1:30" hidden="1">
      <c r="A239" s="9" t="s">
        <v>1861</v>
      </c>
      <c r="B239" s="9" t="s">
        <v>1134</v>
      </c>
      <c r="C239" s="9" t="s">
        <v>7</v>
      </c>
      <c r="D239" s="9" t="s">
        <v>10</v>
      </c>
      <c r="E239" s="9"/>
      <c r="F239" s="9" t="s">
        <v>1411</v>
      </c>
      <c r="G239" s="9" t="s">
        <v>1390</v>
      </c>
      <c r="H239" s="9">
        <v>82.01</v>
      </c>
      <c r="I239" s="9">
        <v>8.43</v>
      </c>
      <c r="J239" s="9">
        <v>0.58130000000000004</v>
      </c>
      <c r="K239" s="9">
        <v>0.80420000000000003</v>
      </c>
      <c r="L239" s="9" t="s">
        <v>1395</v>
      </c>
      <c r="M239" s="9">
        <v>559</v>
      </c>
      <c r="N239" s="9" t="s">
        <v>1426</v>
      </c>
      <c r="O239" s="90" t="s">
        <v>1862</v>
      </c>
      <c r="P239" s="89">
        <f t="shared" si="18"/>
        <v>45241</v>
      </c>
      <c r="Q239" s="90" t="s">
        <v>1862</v>
      </c>
      <c r="R239" s="90"/>
      <c r="S239" s="121" t="e">
        <f t="shared" si="19"/>
        <v>#VALUE!</v>
      </c>
      <c r="T239" s="9">
        <v>180</v>
      </c>
      <c r="U239" s="9">
        <v>41.58</v>
      </c>
      <c r="Z239" s="78">
        <f t="shared" ca="1" si="20"/>
        <v>1007</v>
      </c>
      <c r="AA239" s="78" t="str">
        <f t="shared" si="21"/>
        <v>11-2023</v>
      </c>
      <c r="AC239" s="4" t="str">
        <f t="shared" si="22"/>
        <v>Q4</v>
      </c>
      <c r="AD239" s="4" t="e">
        <f t="shared" si="23"/>
        <v>#VALUE!</v>
      </c>
    </row>
    <row r="240" spans="1:30" hidden="1">
      <c r="A240" s="8" t="s">
        <v>1863</v>
      </c>
      <c r="B240" s="8" t="s">
        <v>464</v>
      </c>
      <c r="C240" s="8" t="s">
        <v>38</v>
      </c>
      <c r="D240" s="8" t="s">
        <v>10</v>
      </c>
      <c r="E240" s="8"/>
      <c r="F240" s="8" t="s">
        <v>1380</v>
      </c>
      <c r="G240" s="8" t="s">
        <v>1384</v>
      </c>
      <c r="H240" s="8">
        <v>11.18</v>
      </c>
      <c r="I240" s="8">
        <v>13.13</v>
      </c>
      <c r="J240" s="8">
        <v>0.19620000000000001</v>
      </c>
      <c r="K240" s="8">
        <v>0.37740000000000001</v>
      </c>
      <c r="L240" s="8" t="s">
        <v>1385</v>
      </c>
      <c r="M240" s="8">
        <v>801</v>
      </c>
      <c r="N240" s="8" t="s">
        <v>1386</v>
      </c>
      <c r="O240" s="89" t="s">
        <v>1466</v>
      </c>
      <c r="P240" s="89">
        <f t="shared" si="18"/>
        <v>44611</v>
      </c>
      <c r="Q240" s="89" t="s">
        <v>1466</v>
      </c>
      <c r="R240" s="89"/>
      <c r="S240" s="121" t="e">
        <f t="shared" si="19"/>
        <v>#VALUE!</v>
      </c>
      <c r="T240" s="8">
        <v>36</v>
      </c>
      <c r="U240" s="8">
        <v>0</v>
      </c>
      <c r="Z240" s="78">
        <f t="shared" ca="1" si="20"/>
        <v>1637</v>
      </c>
      <c r="AA240" s="78" t="str">
        <f t="shared" si="21"/>
        <v>2-2022</v>
      </c>
      <c r="AC240" s="4" t="str">
        <f t="shared" si="22"/>
        <v>Empty</v>
      </c>
      <c r="AD240" s="4" t="e">
        <f t="shared" si="23"/>
        <v>#VALUE!</v>
      </c>
    </row>
    <row r="241" spans="1:30">
      <c r="A241" s="9" t="s">
        <v>1864</v>
      </c>
      <c r="B241" s="9" t="s">
        <v>582</v>
      </c>
      <c r="C241" s="9" t="s">
        <v>24</v>
      </c>
      <c r="D241" s="9" t="s">
        <v>1360</v>
      </c>
      <c r="E241" s="9"/>
      <c r="F241" s="9" t="s">
        <v>1374</v>
      </c>
      <c r="G241" s="9" t="s">
        <v>1375</v>
      </c>
      <c r="H241" s="9">
        <v>68.989999999999995</v>
      </c>
      <c r="I241" s="9">
        <v>17.420000000000002</v>
      </c>
      <c r="J241" s="9">
        <v>0.85389999999999999</v>
      </c>
      <c r="K241" s="9">
        <v>3.4249999999999998</v>
      </c>
      <c r="L241" s="9" t="s">
        <v>1395</v>
      </c>
      <c r="M241" s="9">
        <v>742</v>
      </c>
      <c r="N241" s="9" t="s">
        <v>1396</v>
      </c>
      <c r="O241" s="90" t="s">
        <v>1243</v>
      </c>
      <c r="P241" s="89">
        <f t="shared" si="18"/>
        <v>45139</v>
      </c>
      <c r="Q241" s="90" t="s">
        <v>1243</v>
      </c>
      <c r="R241" s="90" t="s">
        <v>75</v>
      </c>
      <c r="S241" s="121">
        <f t="shared" si="19"/>
        <v>45145</v>
      </c>
      <c r="T241" s="9">
        <v>24</v>
      </c>
      <c r="U241" s="9">
        <v>11.37</v>
      </c>
      <c r="Z241" s="78">
        <f t="shared" ca="1" si="20"/>
        <v>1109</v>
      </c>
      <c r="AA241" s="78" t="str">
        <f t="shared" si="21"/>
        <v>8-2023</v>
      </c>
      <c r="AC241" s="4" t="str">
        <f t="shared" si="22"/>
        <v>Empty</v>
      </c>
      <c r="AD241" s="4">
        <f t="shared" si="23"/>
        <v>5</v>
      </c>
    </row>
    <row r="242" spans="1:30">
      <c r="A242" s="8" t="s">
        <v>1865</v>
      </c>
      <c r="B242" s="8" t="s">
        <v>1295</v>
      </c>
      <c r="C242" s="8" t="s">
        <v>12</v>
      </c>
      <c r="D242" s="8" t="s">
        <v>10</v>
      </c>
      <c r="E242" s="8"/>
      <c r="F242" s="8" t="s">
        <v>1411</v>
      </c>
      <c r="G242" s="8" t="s">
        <v>1384</v>
      </c>
      <c r="H242" s="8">
        <v>18.63</v>
      </c>
      <c r="I242" s="8">
        <v>14.1</v>
      </c>
      <c r="J242" s="8">
        <v>0.28299999999999997</v>
      </c>
      <c r="K242" s="8">
        <v>0.63759999999999994</v>
      </c>
      <c r="L242" s="8" t="s">
        <v>1412</v>
      </c>
      <c r="M242" s="8">
        <v>897</v>
      </c>
      <c r="N242" s="8" t="s">
        <v>1403</v>
      </c>
      <c r="O242" s="89" t="s">
        <v>1866</v>
      </c>
      <c r="P242" s="89">
        <f t="shared" si="18"/>
        <v>45149</v>
      </c>
      <c r="Q242" s="89" t="s">
        <v>1866</v>
      </c>
      <c r="R242" s="89" t="s">
        <v>1867</v>
      </c>
      <c r="S242" s="121">
        <f t="shared" si="19"/>
        <v>45155</v>
      </c>
      <c r="T242" s="8">
        <v>36</v>
      </c>
      <c r="U242" s="8">
        <v>15.73</v>
      </c>
      <c r="Z242" s="78">
        <f t="shared" ca="1" si="20"/>
        <v>1099</v>
      </c>
      <c r="AA242" s="78" t="str">
        <f t="shared" si="21"/>
        <v>8-2023</v>
      </c>
      <c r="AC242" s="4" t="str">
        <f t="shared" si="22"/>
        <v>Empty</v>
      </c>
      <c r="AD242" s="4">
        <f t="shared" si="23"/>
        <v>5</v>
      </c>
    </row>
    <row r="243" spans="1:30">
      <c r="A243" s="9" t="s">
        <v>1868</v>
      </c>
      <c r="B243" s="9" t="s">
        <v>602</v>
      </c>
      <c r="C243" s="9" t="s">
        <v>24</v>
      </c>
      <c r="D243" s="9" t="s">
        <v>10</v>
      </c>
      <c r="E243" s="9"/>
      <c r="F243" s="9" t="s">
        <v>1380</v>
      </c>
      <c r="G243" s="9" t="s">
        <v>1384</v>
      </c>
      <c r="H243" s="9">
        <v>78</v>
      </c>
      <c r="I243" s="9">
        <v>9.1300000000000008</v>
      </c>
      <c r="J243" s="9">
        <v>0.91259999999999997</v>
      </c>
      <c r="K243" s="9">
        <v>0.79720000000000002</v>
      </c>
      <c r="L243" s="9" t="s">
        <v>1385</v>
      </c>
      <c r="M243" s="9">
        <v>580</v>
      </c>
      <c r="N243" s="9" t="s">
        <v>1396</v>
      </c>
      <c r="O243" s="90" t="s">
        <v>1455</v>
      </c>
      <c r="P243" s="89">
        <f t="shared" si="18"/>
        <v>45437</v>
      </c>
      <c r="Q243" s="90" t="s">
        <v>1455</v>
      </c>
      <c r="R243" s="90" t="s">
        <v>1869</v>
      </c>
      <c r="S243" s="121">
        <f t="shared" si="19"/>
        <v>45449</v>
      </c>
      <c r="T243" s="9">
        <v>180</v>
      </c>
      <c r="U243" s="9">
        <v>0</v>
      </c>
      <c r="Z243" s="78">
        <f t="shared" ca="1" si="20"/>
        <v>811</v>
      </c>
      <c r="AA243" s="78" t="str">
        <f t="shared" si="21"/>
        <v>5-2024</v>
      </c>
      <c r="AC243" s="4" t="str">
        <f t="shared" si="22"/>
        <v>Empty</v>
      </c>
      <c r="AD243" s="4">
        <f t="shared" si="23"/>
        <v>9</v>
      </c>
    </row>
    <row r="244" spans="1:30" hidden="1">
      <c r="A244" s="8" t="s">
        <v>1870</v>
      </c>
      <c r="B244" s="8" t="s">
        <v>265</v>
      </c>
      <c r="C244" s="8" t="s">
        <v>16</v>
      </c>
      <c r="D244" s="8" t="s">
        <v>44</v>
      </c>
      <c r="E244" s="8"/>
      <c r="F244" s="8" t="s">
        <v>1408</v>
      </c>
      <c r="G244" s="8" t="s">
        <v>1375</v>
      </c>
      <c r="H244" s="8">
        <v>49.93</v>
      </c>
      <c r="I244" s="8">
        <v>18.2</v>
      </c>
      <c r="J244" s="8">
        <v>0.70030000000000003</v>
      </c>
      <c r="K244" s="8">
        <v>1.0552999999999999</v>
      </c>
      <c r="L244" s="8" t="s">
        <v>1395</v>
      </c>
      <c r="M244" s="8">
        <v>755</v>
      </c>
      <c r="N244" s="8" t="s">
        <v>1381</v>
      </c>
      <c r="O244" s="89" t="s">
        <v>1871</v>
      </c>
      <c r="P244" s="89">
        <f t="shared" si="18"/>
        <v>45065</v>
      </c>
      <c r="Q244" s="89" t="s">
        <v>1871</v>
      </c>
      <c r="R244" s="89"/>
      <c r="S244" s="121" t="e">
        <f t="shared" si="19"/>
        <v>#VALUE!</v>
      </c>
      <c r="T244" s="8">
        <v>84</v>
      </c>
      <c r="U244" s="8">
        <v>21.26</v>
      </c>
      <c r="Z244" s="78">
        <f t="shared" ca="1" si="20"/>
        <v>1183</v>
      </c>
      <c r="AA244" s="78" t="str">
        <f t="shared" si="21"/>
        <v>5-2023</v>
      </c>
      <c r="AC244" s="4" t="str">
        <f t="shared" si="22"/>
        <v>Empty</v>
      </c>
      <c r="AD244" s="4" t="e">
        <f t="shared" si="23"/>
        <v>#VALUE!</v>
      </c>
    </row>
    <row r="245" spans="1:30" hidden="1">
      <c r="A245" s="9" t="s">
        <v>1872</v>
      </c>
      <c r="B245" s="9" t="s">
        <v>766</v>
      </c>
      <c r="C245" s="9" t="s">
        <v>38</v>
      </c>
      <c r="D245" s="9" t="s">
        <v>23</v>
      </c>
      <c r="E245" s="9"/>
      <c r="F245" s="9" t="s">
        <v>1389</v>
      </c>
      <c r="G245" s="9" t="s">
        <v>1375</v>
      </c>
      <c r="H245" s="9"/>
      <c r="I245" s="9">
        <v>13.3</v>
      </c>
      <c r="J245" s="9">
        <v>0.1545</v>
      </c>
      <c r="K245" s="9">
        <v>0.25030000000000002</v>
      </c>
      <c r="L245" s="9" t="s">
        <v>1385</v>
      </c>
      <c r="M245" s="9">
        <v>858</v>
      </c>
      <c r="N245" s="9" t="s">
        <v>1386</v>
      </c>
      <c r="O245" s="90" t="s">
        <v>1873</v>
      </c>
      <c r="P245" s="89">
        <f t="shared" si="18"/>
        <v>45302</v>
      </c>
      <c r="Q245" s="90" t="s">
        <v>1873</v>
      </c>
      <c r="R245" s="90"/>
      <c r="S245" s="121" t="e">
        <f t="shared" si="19"/>
        <v>#VALUE!</v>
      </c>
      <c r="T245" s="9">
        <v>48</v>
      </c>
      <c r="U245" s="9">
        <v>0</v>
      </c>
      <c r="Z245" s="78">
        <f t="shared" ca="1" si="20"/>
        <v>946</v>
      </c>
      <c r="AA245" s="78" t="str">
        <f t="shared" si="21"/>
        <v>1-2024</v>
      </c>
      <c r="AC245" s="4" t="str">
        <f t="shared" si="22"/>
        <v>Empty</v>
      </c>
      <c r="AD245" s="4" t="e">
        <f t="shared" si="23"/>
        <v>#VALUE!</v>
      </c>
    </row>
    <row r="246" spans="1:30">
      <c r="A246" s="8" t="s">
        <v>1874</v>
      </c>
      <c r="B246" s="8" t="s">
        <v>91</v>
      </c>
      <c r="C246" s="8" t="s">
        <v>28</v>
      </c>
      <c r="D246" s="8" t="s">
        <v>23</v>
      </c>
      <c r="E246" s="8"/>
      <c r="F246" s="8" t="s">
        <v>1400</v>
      </c>
      <c r="G246" s="8" t="s">
        <v>1384</v>
      </c>
      <c r="H246" s="8">
        <v>92.17</v>
      </c>
      <c r="I246" s="8">
        <v>11.34</v>
      </c>
      <c r="J246" s="8">
        <v>1.6343000000000001</v>
      </c>
      <c r="K246" s="8">
        <v>3.0324</v>
      </c>
      <c r="L246" s="8" t="s">
        <v>1412</v>
      </c>
      <c r="M246" s="8">
        <v>707</v>
      </c>
      <c r="N246" s="8" t="s">
        <v>1377</v>
      </c>
      <c r="O246" s="89" t="s">
        <v>247</v>
      </c>
      <c r="P246" s="89">
        <f t="shared" si="18"/>
        <v>44857</v>
      </c>
      <c r="Q246" s="89" t="s">
        <v>247</v>
      </c>
      <c r="R246" s="89" t="s">
        <v>1875</v>
      </c>
      <c r="S246" s="121">
        <f t="shared" si="19"/>
        <v>44871</v>
      </c>
      <c r="T246" s="8">
        <v>36</v>
      </c>
      <c r="U246" s="8">
        <v>76.069999999999993</v>
      </c>
      <c r="Z246" s="78">
        <f t="shared" ca="1" si="20"/>
        <v>1391</v>
      </c>
      <c r="AA246" s="78" t="str">
        <f t="shared" si="21"/>
        <v>10-2022</v>
      </c>
      <c r="AC246" s="4" t="str">
        <f t="shared" si="22"/>
        <v>Q4</v>
      </c>
      <c r="AD246" s="4">
        <f t="shared" si="23"/>
        <v>10</v>
      </c>
    </row>
    <row r="247" spans="1:30" hidden="1">
      <c r="A247" s="9" t="s">
        <v>1876</v>
      </c>
      <c r="B247" s="9" t="s">
        <v>432</v>
      </c>
      <c r="C247" s="9" t="s">
        <v>20</v>
      </c>
      <c r="D247" s="9" t="s">
        <v>1360</v>
      </c>
      <c r="E247" s="9"/>
      <c r="F247" s="9" t="s">
        <v>1380</v>
      </c>
      <c r="G247" s="9" t="s">
        <v>1390</v>
      </c>
      <c r="H247" s="9">
        <v>14.64</v>
      </c>
      <c r="I247" s="9">
        <v>15.24</v>
      </c>
      <c r="J247" s="9">
        <v>0.15609999999999999</v>
      </c>
      <c r="K247" s="9">
        <v>1.323</v>
      </c>
      <c r="L247" s="9" t="s">
        <v>1376</v>
      </c>
      <c r="M247" s="9">
        <v>868</v>
      </c>
      <c r="N247" s="9" t="s">
        <v>1426</v>
      </c>
      <c r="O247" s="90" t="s">
        <v>890</v>
      </c>
      <c r="P247" s="89">
        <f t="shared" si="18"/>
        <v>44672</v>
      </c>
      <c r="Q247" s="90" t="s">
        <v>890</v>
      </c>
      <c r="R247" s="90"/>
      <c r="S247" s="121" t="e">
        <f t="shared" si="19"/>
        <v>#VALUE!</v>
      </c>
      <c r="T247" s="9">
        <v>12</v>
      </c>
      <c r="U247" s="9">
        <v>10.19</v>
      </c>
      <c r="Z247" s="78">
        <f t="shared" ca="1" si="20"/>
        <v>1576</v>
      </c>
      <c r="AA247" s="78" t="str">
        <f t="shared" si="21"/>
        <v>4-2022</v>
      </c>
      <c r="AC247" s="4" t="str">
        <f t="shared" si="22"/>
        <v>Empty</v>
      </c>
      <c r="AD247" s="4" t="e">
        <f t="shared" si="23"/>
        <v>#VALUE!</v>
      </c>
    </row>
    <row r="248" spans="1:30" hidden="1">
      <c r="A248" s="8" t="s">
        <v>1877</v>
      </c>
      <c r="B248" s="8" t="s">
        <v>1192</v>
      </c>
      <c r="C248" s="8" t="s">
        <v>41</v>
      </c>
      <c r="D248" s="8" t="s">
        <v>1360</v>
      </c>
      <c r="E248" s="8"/>
      <c r="F248" s="8" t="s">
        <v>1380</v>
      </c>
      <c r="G248" s="8" t="s">
        <v>1384</v>
      </c>
      <c r="H248" s="8">
        <v>37.159999999999997</v>
      </c>
      <c r="I248" s="8">
        <v>8.35</v>
      </c>
      <c r="J248" s="8">
        <v>0.50309999999999999</v>
      </c>
      <c r="K248" s="8">
        <v>0.45779999999999998</v>
      </c>
      <c r="L248" s="8" t="s">
        <v>1395</v>
      </c>
      <c r="M248" s="8">
        <v>821</v>
      </c>
      <c r="N248" s="8" t="s">
        <v>1386</v>
      </c>
      <c r="O248" s="89" t="s">
        <v>1501</v>
      </c>
      <c r="P248" s="89">
        <f t="shared" si="18"/>
        <v>45524</v>
      </c>
      <c r="Q248" s="89" t="s">
        <v>1501</v>
      </c>
      <c r="R248" s="89"/>
      <c r="S248" s="121" t="e">
        <f t="shared" si="19"/>
        <v>#VALUE!</v>
      </c>
      <c r="T248" s="8">
        <v>120</v>
      </c>
      <c r="U248" s="8">
        <v>27.2</v>
      </c>
      <c r="Z248" s="78">
        <f t="shared" ca="1" si="20"/>
        <v>724</v>
      </c>
      <c r="AA248" s="78" t="str">
        <f t="shared" si="21"/>
        <v>8-2024</v>
      </c>
      <c r="AC248" s="4" t="str">
        <f t="shared" si="22"/>
        <v>Empty</v>
      </c>
      <c r="AD248" s="4" t="e">
        <f t="shared" si="23"/>
        <v>#VALUE!</v>
      </c>
    </row>
    <row r="249" spans="1:30">
      <c r="A249" s="9" t="s">
        <v>1878</v>
      </c>
      <c r="B249" s="9" t="s">
        <v>510</v>
      </c>
      <c r="C249" s="9" t="s">
        <v>35</v>
      </c>
      <c r="D249" s="9" t="s">
        <v>44</v>
      </c>
      <c r="E249" s="9"/>
      <c r="F249" s="9" t="s">
        <v>1374</v>
      </c>
      <c r="G249" s="9" t="s">
        <v>1375</v>
      </c>
      <c r="H249" s="9">
        <v>44.95</v>
      </c>
      <c r="I249" s="9">
        <v>7.65</v>
      </c>
      <c r="J249" s="9">
        <v>0.29980000000000001</v>
      </c>
      <c r="K249" s="9">
        <v>3.9028999999999998</v>
      </c>
      <c r="L249" s="9" t="s">
        <v>1385</v>
      </c>
      <c r="M249" s="9">
        <v>606</v>
      </c>
      <c r="N249" s="9" t="s">
        <v>1403</v>
      </c>
      <c r="O249" s="90" t="s">
        <v>1879</v>
      </c>
      <c r="P249" s="89">
        <f t="shared" si="18"/>
        <v>44917</v>
      </c>
      <c r="Q249" s="90" t="s">
        <v>1879</v>
      </c>
      <c r="R249" s="90" t="s">
        <v>1880</v>
      </c>
      <c r="S249" s="121">
        <f t="shared" si="19"/>
        <v>44926</v>
      </c>
      <c r="T249" s="9">
        <v>12</v>
      </c>
      <c r="U249" s="9">
        <v>0</v>
      </c>
      <c r="Z249" s="78">
        <f t="shared" ca="1" si="20"/>
        <v>1331</v>
      </c>
      <c r="AA249" s="78" t="str">
        <f t="shared" si="21"/>
        <v>12-2022</v>
      </c>
      <c r="AC249" s="4" t="str">
        <f t="shared" si="22"/>
        <v>Q4</v>
      </c>
      <c r="AD249" s="4">
        <f t="shared" si="23"/>
        <v>7</v>
      </c>
    </row>
    <row r="250" spans="1:30">
      <c r="A250" s="8" t="s">
        <v>1881</v>
      </c>
      <c r="B250" s="8" t="s">
        <v>674</v>
      </c>
      <c r="C250" s="8" t="s">
        <v>35</v>
      </c>
      <c r="D250" s="8" t="s">
        <v>23</v>
      </c>
      <c r="E250" s="8"/>
      <c r="F250" s="8" t="s">
        <v>1374</v>
      </c>
      <c r="G250" s="8" t="s">
        <v>1375</v>
      </c>
      <c r="H250" s="8">
        <v>92</v>
      </c>
      <c r="I250" s="8">
        <v>15.3</v>
      </c>
      <c r="J250" s="8">
        <v>1.0447</v>
      </c>
      <c r="K250" s="8">
        <v>3.2027000000000001</v>
      </c>
      <c r="L250" s="8" t="s">
        <v>1412</v>
      </c>
      <c r="M250" s="8">
        <v>643</v>
      </c>
      <c r="N250" s="8" t="s">
        <v>1396</v>
      </c>
      <c r="O250" s="89" t="s">
        <v>1882</v>
      </c>
      <c r="P250" s="89">
        <f t="shared" si="18"/>
        <v>45630</v>
      </c>
      <c r="Q250" s="89" t="s">
        <v>1882</v>
      </c>
      <c r="R250" s="89" t="s">
        <v>1883</v>
      </c>
      <c r="S250" s="121">
        <f t="shared" si="19"/>
        <v>45637</v>
      </c>
      <c r="T250" s="8">
        <v>36</v>
      </c>
      <c r="U250" s="8">
        <v>85.67</v>
      </c>
      <c r="Z250" s="78">
        <f t="shared" ca="1" si="20"/>
        <v>618</v>
      </c>
      <c r="AA250" s="78" t="str">
        <f t="shared" si="21"/>
        <v>12-2024</v>
      </c>
      <c r="AC250" s="4" t="str">
        <f t="shared" si="22"/>
        <v>Q4</v>
      </c>
      <c r="AD250" s="4">
        <f t="shared" si="23"/>
        <v>6</v>
      </c>
    </row>
    <row r="251" spans="1:30" hidden="1">
      <c r="A251" s="9" t="s">
        <v>1884</v>
      </c>
      <c r="B251" s="9" t="s">
        <v>928</v>
      </c>
      <c r="C251" s="9" t="s">
        <v>7</v>
      </c>
      <c r="D251" s="9" t="s">
        <v>1360</v>
      </c>
      <c r="E251" s="9"/>
      <c r="F251" s="9" t="s">
        <v>1400</v>
      </c>
      <c r="G251" s="9" t="s">
        <v>1384</v>
      </c>
      <c r="H251" s="9">
        <v>82.43</v>
      </c>
      <c r="I251" s="9">
        <v>14.16</v>
      </c>
      <c r="J251" s="9">
        <v>0.50760000000000005</v>
      </c>
      <c r="K251" s="9">
        <v>1.1066</v>
      </c>
      <c r="L251" s="9" t="s">
        <v>1376</v>
      </c>
      <c r="M251" s="9">
        <v>596</v>
      </c>
      <c r="N251" s="9" t="s">
        <v>1426</v>
      </c>
      <c r="O251" s="90" t="s">
        <v>1055</v>
      </c>
      <c r="P251" s="89">
        <f t="shared" si="18"/>
        <v>45391</v>
      </c>
      <c r="Q251" s="90" t="s">
        <v>1055</v>
      </c>
      <c r="R251" s="90"/>
      <c r="S251" s="121" t="e">
        <f t="shared" si="19"/>
        <v>#VALUE!</v>
      </c>
      <c r="T251" s="9">
        <v>180</v>
      </c>
      <c r="U251" s="9">
        <v>66.2</v>
      </c>
      <c r="Z251" s="78">
        <f t="shared" ca="1" si="20"/>
        <v>857</v>
      </c>
      <c r="AA251" s="78" t="str">
        <f t="shared" si="21"/>
        <v>4-2024</v>
      </c>
      <c r="AC251" s="4" t="str">
        <f t="shared" si="22"/>
        <v>Empty</v>
      </c>
      <c r="AD251" s="4" t="e">
        <f t="shared" si="23"/>
        <v>#VALUE!</v>
      </c>
    </row>
    <row r="252" spans="1:30" hidden="1">
      <c r="A252" s="8" t="s">
        <v>1885</v>
      </c>
      <c r="B252" s="8" t="s">
        <v>965</v>
      </c>
      <c r="C252" s="8" t="s">
        <v>32</v>
      </c>
      <c r="D252" s="8" t="s">
        <v>1360</v>
      </c>
      <c r="E252" s="8"/>
      <c r="F252" s="8" t="s">
        <v>1408</v>
      </c>
      <c r="G252" s="8" t="s">
        <v>1384</v>
      </c>
      <c r="H252" s="8">
        <v>11.34</v>
      </c>
      <c r="I252" s="8">
        <v>16.07</v>
      </c>
      <c r="J252" s="8">
        <v>0.1138</v>
      </c>
      <c r="K252" s="8">
        <v>0.32179999999999997</v>
      </c>
      <c r="L252" s="8" t="s">
        <v>1412</v>
      </c>
      <c r="M252" s="8">
        <v>855</v>
      </c>
      <c r="N252" s="8" t="s">
        <v>1386</v>
      </c>
      <c r="O252" s="89" t="s">
        <v>1886</v>
      </c>
      <c r="P252" s="89">
        <f t="shared" si="18"/>
        <v>44780</v>
      </c>
      <c r="Q252" s="89" t="s">
        <v>1886</v>
      </c>
      <c r="R252" s="89"/>
      <c r="S252" s="121" t="e">
        <f t="shared" si="19"/>
        <v>#VALUE!</v>
      </c>
      <c r="T252" s="8">
        <v>48</v>
      </c>
      <c r="U252" s="8">
        <v>1.76</v>
      </c>
      <c r="Z252" s="78">
        <f t="shared" ca="1" si="20"/>
        <v>1468</v>
      </c>
      <c r="AA252" s="78" t="str">
        <f t="shared" si="21"/>
        <v>8-2022</v>
      </c>
      <c r="AC252" s="4" t="str">
        <f t="shared" si="22"/>
        <v>Empty</v>
      </c>
      <c r="AD252" s="4" t="e">
        <f t="shared" si="23"/>
        <v>#VALUE!</v>
      </c>
    </row>
    <row r="253" spans="1:30">
      <c r="A253" s="9" t="s">
        <v>1887</v>
      </c>
      <c r="B253" s="9" t="s">
        <v>524</v>
      </c>
      <c r="C253" s="9" t="s">
        <v>20</v>
      </c>
      <c r="D253" s="9" t="s">
        <v>23</v>
      </c>
      <c r="E253" s="9"/>
      <c r="F253" s="9" t="s">
        <v>1389</v>
      </c>
      <c r="G253" s="9" t="s">
        <v>1390</v>
      </c>
      <c r="H253" s="9">
        <v>92.99</v>
      </c>
      <c r="I253" s="9">
        <v>8.44</v>
      </c>
      <c r="J253" s="9">
        <v>1.2602</v>
      </c>
      <c r="K253" s="9">
        <v>8.1080000000000005</v>
      </c>
      <c r="L253" s="9"/>
      <c r="M253" s="9">
        <v>656</v>
      </c>
      <c r="N253" s="9" t="s">
        <v>1377</v>
      </c>
      <c r="O253" s="90" t="s">
        <v>1888</v>
      </c>
      <c r="P253" s="89">
        <f t="shared" si="18"/>
        <v>44655</v>
      </c>
      <c r="Q253" s="90" t="s">
        <v>1888</v>
      </c>
      <c r="R253" s="90" t="s">
        <v>1800</v>
      </c>
      <c r="S253" s="121">
        <f t="shared" si="19"/>
        <v>44656</v>
      </c>
      <c r="T253" s="9">
        <v>12</v>
      </c>
      <c r="U253" s="9">
        <v>34.159999999999997</v>
      </c>
      <c r="Z253" s="78">
        <f t="shared" ca="1" si="20"/>
        <v>1593</v>
      </c>
      <c r="AA253" s="78" t="str">
        <f t="shared" si="21"/>
        <v>4-2022</v>
      </c>
      <c r="AC253" s="4" t="str">
        <f t="shared" si="22"/>
        <v>Empty</v>
      </c>
      <c r="AD253" s="4">
        <f t="shared" si="23"/>
        <v>2</v>
      </c>
    </row>
    <row r="254" spans="1:30">
      <c r="A254" s="8" t="s">
        <v>1889</v>
      </c>
      <c r="B254" s="8" t="s">
        <v>586</v>
      </c>
      <c r="C254" s="8" t="s">
        <v>24</v>
      </c>
      <c r="D254" s="8" t="s">
        <v>44</v>
      </c>
      <c r="E254" s="8"/>
      <c r="F254" s="8" t="s">
        <v>1411</v>
      </c>
      <c r="G254" s="8" t="s">
        <v>1384</v>
      </c>
      <c r="H254" s="8">
        <v>32.130000000000003</v>
      </c>
      <c r="I254" s="8">
        <v>11.41</v>
      </c>
      <c r="J254" s="8">
        <v>0.22309999999999999</v>
      </c>
      <c r="K254" s="8">
        <v>1.5036</v>
      </c>
      <c r="L254" s="8"/>
      <c r="M254" s="8">
        <v>687</v>
      </c>
      <c r="N254" s="8" t="s">
        <v>1377</v>
      </c>
      <c r="O254" s="89" t="s">
        <v>1890</v>
      </c>
      <c r="P254" s="89">
        <f t="shared" si="18"/>
        <v>45593</v>
      </c>
      <c r="Q254" s="89" t="s">
        <v>1890</v>
      </c>
      <c r="R254" s="89" t="s">
        <v>945</v>
      </c>
      <c r="S254" s="121">
        <f t="shared" si="19"/>
        <v>45595</v>
      </c>
      <c r="T254" s="8">
        <v>24</v>
      </c>
      <c r="U254" s="8">
        <v>16.93</v>
      </c>
      <c r="Z254" s="78">
        <f t="shared" ca="1" si="20"/>
        <v>655</v>
      </c>
      <c r="AA254" s="78" t="str">
        <f t="shared" si="21"/>
        <v>10-2024</v>
      </c>
      <c r="AC254" s="4" t="str">
        <f t="shared" si="22"/>
        <v>Q4</v>
      </c>
      <c r="AD254" s="4">
        <f t="shared" si="23"/>
        <v>3</v>
      </c>
    </row>
    <row r="255" spans="1:30" hidden="1">
      <c r="A255" s="9" t="s">
        <v>1891</v>
      </c>
      <c r="B255" s="9" t="s">
        <v>1139</v>
      </c>
      <c r="C255" s="9" t="s">
        <v>32</v>
      </c>
      <c r="D255" s="9" t="s">
        <v>44</v>
      </c>
      <c r="E255" s="9"/>
      <c r="F255" s="9" t="s">
        <v>1411</v>
      </c>
      <c r="G255" s="9" t="s">
        <v>1384</v>
      </c>
      <c r="H255" s="9">
        <v>29.72</v>
      </c>
      <c r="I255" s="9">
        <v>12.59</v>
      </c>
      <c r="J255" s="9">
        <v>0.54320000000000002</v>
      </c>
      <c r="K255" s="9">
        <v>1.4072</v>
      </c>
      <c r="L255" s="9" t="s">
        <v>1395</v>
      </c>
      <c r="M255" s="9">
        <v>653</v>
      </c>
      <c r="N255" s="9" t="s">
        <v>1386</v>
      </c>
      <c r="O255" s="90" t="s">
        <v>581</v>
      </c>
      <c r="P255" s="89">
        <f t="shared" si="18"/>
        <v>44850</v>
      </c>
      <c r="Q255" s="90" t="s">
        <v>581</v>
      </c>
      <c r="R255" s="90"/>
      <c r="S255" s="121" t="e">
        <f t="shared" si="19"/>
        <v>#VALUE!</v>
      </c>
      <c r="T255" s="9">
        <v>24</v>
      </c>
      <c r="U255" s="9">
        <v>22.39</v>
      </c>
      <c r="Z255" s="78">
        <f t="shared" ca="1" si="20"/>
        <v>1398</v>
      </c>
      <c r="AA255" s="78" t="str">
        <f t="shared" si="21"/>
        <v>10-2022</v>
      </c>
      <c r="AC255" s="4" t="str">
        <f t="shared" si="22"/>
        <v>Q4</v>
      </c>
      <c r="AD255" s="4" t="e">
        <f t="shared" si="23"/>
        <v>#VALUE!</v>
      </c>
    </row>
    <row r="256" spans="1:30" hidden="1">
      <c r="A256" s="8" t="s">
        <v>1892</v>
      </c>
      <c r="B256" s="8" t="s">
        <v>798</v>
      </c>
      <c r="C256" s="8" t="s">
        <v>41</v>
      </c>
      <c r="D256" s="8" t="s">
        <v>23</v>
      </c>
      <c r="E256" s="8"/>
      <c r="F256" s="8" t="s">
        <v>1408</v>
      </c>
      <c r="G256" s="8" t="s">
        <v>1375</v>
      </c>
      <c r="H256" s="8">
        <v>78.75</v>
      </c>
      <c r="I256" s="8">
        <v>11.46</v>
      </c>
      <c r="J256" s="8">
        <v>1.4048</v>
      </c>
      <c r="K256" s="8">
        <v>1.1053999999999999</v>
      </c>
      <c r="L256" s="8" t="s">
        <v>1385</v>
      </c>
      <c r="M256" s="8">
        <v>704</v>
      </c>
      <c r="N256" s="8" t="s">
        <v>1381</v>
      </c>
      <c r="O256" s="89" t="s">
        <v>115</v>
      </c>
      <c r="P256" s="89">
        <f t="shared" si="18"/>
        <v>45355</v>
      </c>
      <c r="Q256" s="89" t="s">
        <v>115</v>
      </c>
      <c r="R256" s="89"/>
      <c r="S256" s="121" t="e">
        <f t="shared" si="19"/>
        <v>#VALUE!</v>
      </c>
      <c r="T256" s="8">
        <v>120</v>
      </c>
      <c r="U256" s="8">
        <v>0</v>
      </c>
      <c r="Z256" s="78">
        <f t="shared" ca="1" si="20"/>
        <v>893</v>
      </c>
      <c r="AA256" s="78" t="str">
        <f t="shared" si="21"/>
        <v>3-2024</v>
      </c>
      <c r="AC256" s="4" t="str">
        <f t="shared" si="22"/>
        <v>Empty</v>
      </c>
      <c r="AD256" s="4" t="e">
        <f t="shared" si="23"/>
        <v>#VALUE!</v>
      </c>
    </row>
    <row r="257" spans="1:30">
      <c r="A257" s="9" t="s">
        <v>1893</v>
      </c>
      <c r="B257" s="9" t="s">
        <v>915</v>
      </c>
      <c r="C257" s="9" t="s">
        <v>12</v>
      </c>
      <c r="D257" s="9" t="s">
        <v>1360</v>
      </c>
      <c r="E257" s="9"/>
      <c r="F257" s="9" t="s">
        <v>1411</v>
      </c>
      <c r="G257" s="9" t="s">
        <v>1390</v>
      </c>
      <c r="H257" s="9">
        <v>99.45</v>
      </c>
      <c r="I257" s="9">
        <v>7.66</v>
      </c>
      <c r="J257" s="9">
        <v>1.6404000000000001</v>
      </c>
      <c r="K257" s="9">
        <v>2.0003000000000002</v>
      </c>
      <c r="L257" s="9" t="s">
        <v>1358</v>
      </c>
      <c r="M257" s="9">
        <v>765</v>
      </c>
      <c r="N257" s="9" t="s">
        <v>1396</v>
      </c>
      <c r="O257" s="90" t="s">
        <v>1614</v>
      </c>
      <c r="P257" s="89">
        <f t="shared" si="18"/>
        <v>45583</v>
      </c>
      <c r="Q257" s="90" t="s">
        <v>1614</v>
      </c>
      <c r="R257" s="90" t="s">
        <v>174</v>
      </c>
      <c r="S257" s="121">
        <f t="shared" si="19"/>
        <v>45585</v>
      </c>
      <c r="T257" s="9">
        <v>60</v>
      </c>
      <c r="U257" s="9">
        <v>48.39</v>
      </c>
      <c r="Z257" s="78">
        <f t="shared" ca="1" si="20"/>
        <v>665</v>
      </c>
      <c r="AA257" s="78" t="str">
        <f t="shared" si="21"/>
        <v>10-2024</v>
      </c>
      <c r="AC257" s="4" t="str">
        <f t="shared" si="22"/>
        <v>Q4</v>
      </c>
      <c r="AD257" s="4">
        <f t="shared" si="23"/>
        <v>1</v>
      </c>
    </row>
    <row r="258" spans="1:30">
      <c r="A258" s="8" t="s">
        <v>1894</v>
      </c>
      <c r="B258" s="8" t="s">
        <v>178</v>
      </c>
      <c r="C258" s="8" t="s">
        <v>24</v>
      </c>
      <c r="D258" s="8" t="s">
        <v>23</v>
      </c>
      <c r="E258" s="8"/>
      <c r="F258" s="8" t="s">
        <v>1408</v>
      </c>
      <c r="G258" s="8" t="s">
        <v>1375</v>
      </c>
      <c r="H258" s="8">
        <v>9.83</v>
      </c>
      <c r="I258" s="8">
        <v>15.99</v>
      </c>
      <c r="J258" s="8">
        <v>8.72E-2</v>
      </c>
      <c r="K258" s="8">
        <v>0.14430000000000001</v>
      </c>
      <c r="L258" s="8" t="s">
        <v>1412</v>
      </c>
      <c r="M258" s="8">
        <v>573</v>
      </c>
      <c r="N258" s="8" t="s">
        <v>1377</v>
      </c>
      <c r="O258" s="89" t="s">
        <v>1522</v>
      </c>
      <c r="P258" s="89">
        <f t="shared" si="18"/>
        <v>44849</v>
      </c>
      <c r="Q258" s="89" t="s">
        <v>1522</v>
      </c>
      <c r="R258" s="89" t="s">
        <v>1895</v>
      </c>
      <c r="S258" s="121">
        <f t="shared" si="19"/>
        <v>44851</v>
      </c>
      <c r="T258" s="8">
        <v>180</v>
      </c>
      <c r="U258" s="8">
        <v>9.1</v>
      </c>
      <c r="Z258" s="78">
        <f t="shared" ca="1" si="20"/>
        <v>1399</v>
      </c>
      <c r="AA258" s="78" t="str">
        <f t="shared" si="21"/>
        <v>10-2022</v>
      </c>
      <c r="AC258" s="4" t="str">
        <f t="shared" si="22"/>
        <v>Q4</v>
      </c>
      <c r="AD258" s="4">
        <f t="shared" si="23"/>
        <v>1</v>
      </c>
    </row>
    <row r="259" spans="1:30" hidden="1">
      <c r="A259" s="9" t="s">
        <v>1896</v>
      </c>
      <c r="B259" s="9" t="s">
        <v>492</v>
      </c>
      <c r="C259" s="9" t="s">
        <v>32</v>
      </c>
      <c r="D259" s="9" t="s">
        <v>44</v>
      </c>
      <c r="E259" s="9"/>
      <c r="F259" s="9" t="s">
        <v>1411</v>
      </c>
      <c r="G259" s="9" t="s">
        <v>1390</v>
      </c>
      <c r="H259" s="9">
        <v>13.77</v>
      </c>
      <c r="I259" s="9">
        <v>16.79</v>
      </c>
      <c r="J259" s="9">
        <v>0.26550000000000001</v>
      </c>
      <c r="K259" s="9">
        <v>0.2797</v>
      </c>
      <c r="L259" s="9" t="s">
        <v>1385</v>
      </c>
      <c r="M259" s="9">
        <v>622</v>
      </c>
      <c r="N259" s="9" t="s">
        <v>1381</v>
      </c>
      <c r="O259" s="90" t="s">
        <v>1897</v>
      </c>
      <c r="P259" s="89">
        <f t="shared" ref="P259:P322" si="24">DATE(RIGHT(O259,4),MID(O259,4,2),LEFT(O259,2))</f>
        <v>45408</v>
      </c>
      <c r="Q259" s="90" t="s">
        <v>1897</v>
      </c>
      <c r="R259" s="90"/>
      <c r="S259" s="121" t="e">
        <f t="shared" ref="S259:S322" si="25">DATE(RIGHT(R259,4),MID(R259,4,2),LEFT(R259,2))</f>
        <v>#VALUE!</v>
      </c>
      <c r="T259" s="9">
        <v>84</v>
      </c>
      <c r="U259" s="9">
        <v>0</v>
      </c>
      <c r="Z259" s="78">
        <f t="shared" ref="Z259:AA322" ca="1" si="26">TODAY()-P259</f>
        <v>840</v>
      </c>
      <c r="AA259" s="78" t="str">
        <f t="shared" ref="AA259:AA322" si="27">MONTH(P259)&amp;"-"&amp;YEAR(P259)</f>
        <v>4-2024</v>
      </c>
      <c r="AC259" s="4" t="str">
        <f t="shared" ref="AC259:AC322" si="28">IF(MONTH(P259)&gt;=10,"Q4","Empty")</f>
        <v>Empty</v>
      </c>
      <c r="AD259" s="4" t="e">
        <f t="shared" ref="AD259:AD322" si="29">NETWORKDAYS(P259,S259)</f>
        <v>#VALUE!</v>
      </c>
    </row>
    <row r="260" spans="1:30">
      <c r="A260" s="8" t="s">
        <v>1898</v>
      </c>
      <c r="B260" s="8" t="s">
        <v>1236</v>
      </c>
      <c r="C260" s="8" t="s">
        <v>7</v>
      </c>
      <c r="D260" s="8" t="s">
        <v>23</v>
      </c>
      <c r="E260" s="8"/>
      <c r="F260" s="8" t="s">
        <v>1374</v>
      </c>
      <c r="G260" s="8" t="s">
        <v>1384</v>
      </c>
      <c r="H260" s="8">
        <v>74.36</v>
      </c>
      <c r="I260" s="8">
        <v>16.53</v>
      </c>
      <c r="J260" s="8">
        <v>0.38069999999999998</v>
      </c>
      <c r="K260" s="8">
        <v>3.6598000000000002</v>
      </c>
      <c r="L260" s="8" t="s">
        <v>1412</v>
      </c>
      <c r="M260" s="8">
        <v>846</v>
      </c>
      <c r="N260" s="8" t="s">
        <v>1377</v>
      </c>
      <c r="O260" s="89" t="s">
        <v>1833</v>
      </c>
      <c r="P260" s="89">
        <f t="shared" si="24"/>
        <v>44886</v>
      </c>
      <c r="Q260" s="89" t="s">
        <v>1833</v>
      </c>
      <c r="R260" s="89" t="s">
        <v>1552</v>
      </c>
      <c r="S260" s="121">
        <f t="shared" si="25"/>
        <v>44896</v>
      </c>
      <c r="T260" s="8">
        <v>24</v>
      </c>
      <c r="U260" s="8">
        <v>32.67</v>
      </c>
      <c r="Z260" s="78">
        <f t="shared" ca="1" si="26"/>
        <v>1362</v>
      </c>
      <c r="AA260" s="78" t="str">
        <f t="shared" si="27"/>
        <v>11-2022</v>
      </c>
      <c r="AC260" s="4" t="str">
        <f t="shared" si="28"/>
        <v>Q4</v>
      </c>
      <c r="AD260" s="4">
        <f t="shared" si="29"/>
        <v>9</v>
      </c>
    </row>
    <row r="261" spans="1:30">
      <c r="A261" s="9" t="s">
        <v>1899</v>
      </c>
      <c r="B261" s="9" t="s">
        <v>725</v>
      </c>
      <c r="C261" s="9" t="s">
        <v>12</v>
      </c>
      <c r="D261" s="9" t="s">
        <v>31</v>
      </c>
      <c r="E261" s="9"/>
      <c r="F261" s="9" t="s">
        <v>1400</v>
      </c>
      <c r="G261" s="9" t="s">
        <v>1375</v>
      </c>
      <c r="H261" s="9">
        <v>64.61</v>
      </c>
      <c r="I261" s="9">
        <v>12.61</v>
      </c>
      <c r="J261" s="9">
        <v>0.40620000000000001</v>
      </c>
      <c r="K261" s="9">
        <v>3.0598999999999998</v>
      </c>
      <c r="L261" s="9" t="s">
        <v>1376</v>
      </c>
      <c r="M261" s="9">
        <v>841</v>
      </c>
      <c r="N261" s="9" t="s">
        <v>1377</v>
      </c>
      <c r="O261" s="90" t="s">
        <v>1900</v>
      </c>
      <c r="P261" s="89">
        <f t="shared" si="24"/>
        <v>44970</v>
      </c>
      <c r="Q261" s="90" t="s">
        <v>1900</v>
      </c>
      <c r="R261" s="90" t="s">
        <v>343</v>
      </c>
      <c r="S261" s="121">
        <f t="shared" si="25"/>
        <v>44977</v>
      </c>
      <c r="T261" s="9">
        <v>24</v>
      </c>
      <c r="U261" s="9">
        <v>24.51</v>
      </c>
      <c r="Z261" s="78">
        <f t="shared" ca="1" si="26"/>
        <v>1278</v>
      </c>
      <c r="AA261" s="78" t="str">
        <f t="shared" si="27"/>
        <v>2-2023</v>
      </c>
      <c r="AC261" s="4" t="str">
        <f t="shared" si="28"/>
        <v>Empty</v>
      </c>
      <c r="AD261" s="4">
        <f t="shared" si="29"/>
        <v>6</v>
      </c>
    </row>
    <row r="262" spans="1:30">
      <c r="A262" s="8" t="s">
        <v>1901</v>
      </c>
      <c r="B262" s="8" t="s">
        <v>755</v>
      </c>
      <c r="C262" s="8" t="s">
        <v>20</v>
      </c>
      <c r="D262" s="8" t="s">
        <v>44</v>
      </c>
      <c r="E262" s="8"/>
      <c r="F262" s="8" t="s">
        <v>1380</v>
      </c>
      <c r="G262" s="8" t="s">
        <v>1375</v>
      </c>
      <c r="H262" s="8">
        <v>46</v>
      </c>
      <c r="I262" s="8">
        <v>17.93</v>
      </c>
      <c r="J262" s="8">
        <v>0.33040000000000003</v>
      </c>
      <c r="K262" s="8">
        <v>1.3495999999999999</v>
      </c>
      <c r="L262" s="8" t="s">
        <v>1412</v>
      </c>
      <c r="M262" s="8">
        <v>580</v>
      </c>
      <c r="N262" s="8" t="s">
        <v>1403</v>
      </c>
      <c r="O262" s="89" t="s">
        <v>1902</v>
      </c>
      <c r="P262" s="89">
        <f t="shared" si="24"/>
        <v>44626</v>
      </c>
      <c r="Q262" s="89" t="s">
        <v>1902</v>
      </c>
      <c r="R262" s="89" t="s">
        <v>1499</v>
      </c>
      <c r="S262" s="121">
        <f t="shared" si="25"/>
        <v>44636</v>
      </c>
      <c r="T262" s="8">
        <v>48</v>
      </c>
      <c r="U262" s="8">
        <v>34.869999999999997</v>
      </c>
      <c r="Z262" s="78">
        <f t="shared" ca="1" si="26"/>
        <v>1622</v>
      </c>
      <c r="AA262" s="78" t="str">
        <f t="shared" si="27"/>
        <v>3-2022</v>
      </c>
      <c r="AC262" s="4" t="str">
        <f t="shared" si="28"/>
        <v>Empty</v>
      </c>
      <c r="AD262" s="4">
        <f t="shared" si="29"/>
        <v>8</v>
      </c>
    </row>
    <row r="263" spans="1:30">
      <c r="A263" s="9" t="s">
        <v>1903</v>
      </c>
      <c r="B263" s="9" t="s">
        <v>1132</v>
      </c>
      <c r="C263" s="9" t="s">
        <v>32</v>
      </c>
      <c r="D263" s="9" t="s">
        <v>44</v>
      </c>
      <c r="E263" s="9"/>
      <c r="F263" s="9" t="s">
        <v>1389</v>
      </c>
      <c r="G263" s="9" t="s">
        <v>1384</v>
      </c>
      <c r="H263" s="9">
        <v>21.94</v>
      </c>
      <c r="I263" s="9">
        <v>15.84</v>
      </c>
      <c r="J263" s="9">
        <v>0.24890000000000001</v>
      </c>
      <c r="K263" s="9">
        <v>0.53169999999999995</v>
      </c>
      <c r="L263" s="9" t="s">
        <v>1395</v>
      </c>
      <c r="M263" s="9">
        <v>632</v>
      </c>
      <c r="N263" s="9" t="s">
        <v>1396</v>
      </c>
      <c r="O263" s="90" t="s">
        <v>1212</v>
      </c>
      <c r="P263" s="89">
        <f t="shared" si="24"/>
        <v>44852</v>
      </c>
      <c r="Q263" s="90" t="s">
        <v>1212</v>
      </c>
      <c r="R263" s="90" t="s">
        <v>1904</v>
      </c>
      <c r="S263" s="121">
        <f t="shared" si="25"/>
        <v>44854</v>
      </c>
      <c r="T263" s="9">
        <v>60</v>
      </c>
      <c r="U263" s="9">
        <v>7.3</v>
      </c>
      <c r="Z263" s="78">
        <f t="shared" ca="1" si="26"/>
        <v>1396</v>
      </c>
      <c r="AA263" s="78" t="str">
        <f t="shared" si="27"/>
        <v>10-2022</v>
      </c>
      <c r="AC263" s="4" t="str">
        <f t="shared" si="28"/>
        <v>Q4</v>
      </c>
      <c r="AD263" s="4">
        <f t="shared" si="29"/>
        <v>3</v>
      </c>
    </row>
    <row r="264" spans="1:30" hidden="1">
      <c r="A264" s="8" t="s">
        <v>1905</v>
      </c>
      <c r="B264" s="8" t="s">
        <v>714</v>
      </c>
      <c r="C264" s="8" t="s">
        <v>32</v>
      </c>
      <c r="D264" s="8" t="s">
        <v>23</v>
      </c>
      <c r="E264" s="8"/>
      <c r="F264" s="8" t="s">
        <v>1389</v>
      </c>
      <c r="G264" s="8" t="s">
        <v>1390</v>
      </c>
      <c r="H264" s="8">
        <v>89.41</v>
      </c>
      <c r="I264" s="8">
        <v>8.09</v>
      </c>
      <c r="J264" s="8">
        <v>1.6473</v>
      </c>
      <c r="K264" s="8">
        <v>1.089</v>
      </c>
      <c r="L264" s="8" t="s">
        <v>1412</v>
      </c>
      <c r="M264" s="8">
        <v>738</v>
      </c>
      <c r="N264" s="8" t="s">
        <v>1426</v>
      </c>
      <c r="O264" s="89" t="s">
        <v>1753</v>
      </c>
      <c r="P264" s="89">
        <f t="shared" si="24"/>
        <v>44898</v>
      </c>
      <c r="Q264" s="89" t="s">
        <v>1753</v>
      </c>
      <c r="R264" s="89"/>
      <c r="S264" s="121" t="e">
        <f t="shared" si="25"/>
        <v>#VALUE!</v>
      </c>
      <c r="T264" s="8">
        <v>120</v>
      </c>
      <c r="U264" s="8">
        <v>24.03</v>
      </c>
      <c r="Z264" s="78">
        <f t="shared" ca="1" si="26"/>
        <v>1350</v>
      </c>
      <c r="AA264" s="78" t="str">
        <f t="shared" si="27"/>
        <v>12-2022</v>
      </c>
      <c r="AC264" s="4" t="str">
        <f t="shared" si="28"/>
        <v>Q4</v>
      </c>
      <c r="AD264" s="4" t="e">
        <f t="shared" si="29"/>
        <v>#VALUE!</v>
      </c>
    </row>
    <row r="265" spans="1:30" hidden="1">
      <c r="A265" s="9" t="s">
        <v>1906</v>
      </c>
      <c r="B265" s="9" t="s">
        <v>822</v>
      </c>
      <c r="C265" s="9" t="s">
        <v>16</v>
      </c>
      <c r="D265" s="9" t="s">
        <v>44</v>
      </c>
      <c r="E265" s="9"/>
      <c r="F265" s="9" t="s">
        <v>1408</v>
      </c>
      <c r="G265" s="9" t="s">
        <v>1390</v>
      </c>
      <c r="H265" s="9">
        <v>57.46</v>
      </c>
      <c r="I265" s="9">
        <v>13.67</v>
      </c>
      <c r="J265" s="9">
        <v>1.0576000000000001</v>
      </c>
      <c r="K265" s="9">
        <v>1.5607</v>
      </c>
      <c r="L265" s="9" t="s">
        <v>1385</v>
      </c>
      <c r="M265" s="9">
        <v>748</v>
      </c>
      <c r="N265" s="9" t="s">
        <v>1381</v>
      </c>
      <c r="O265" s="90" t="s">
        <v>1907</v>
      </c>
      <c r="P265" s="89">
        <f t="shared" si="24"/>
        <v>44858</v>
      </c>
      <c r="Q265" s="90" t="s">
        <v>1907</v>
      </c>
      <c r="R265" s="90"/>
      <c r="S265" s="121" t="e">
        <f t="shared" si="25"/>
        <v>#VALUE!</v>
      </c>
      <c r="T265" s="9">
        <v>48</v>
      </c>
      <c r="U265" s="9">
        <v>0</v>
      </c>
      <c r="Z265" s="78">
        <f t="shared" ca="1" si="26"/>
        <v>1390</v>
      </c>
      <c r="AA265" s="78" t="str">
        <f t="shared" si="27"/>
        <v>10-2022</v>
      </c>
      <c r="AC265" s="4" t="str">
        <f t="shared" si="28"/>
        <v>Q4</v>
      </c>
      <c r="AD265" s="4" t="e">
        <f t="shared" si="29"/>
        <v>#VALUE!</v>
      </c>
    </row>
    <row r="266" spans="1:30">
      <c r="A266" s="8" t="s">
        <v>1908</v>
      </c>
      <c r="B266" s="8" t="s">
        <v>1312</v>
      </c>
      <c r="C266" s="8" t="s">
        <v>28</v>
      </c>
      <c r="D266" s="8" t="s">
        <v>10</v>
      </c>
      <c r="E266" s="8"/>
      <c r="F266" s="8" t="s">
        <v>1389</v>
      </c>
      <c r="G266" s="8" t="s">
        <v>1375</v>
      </c>
      <c r="H266" s="8">
        <v>93.45</v>
      </c>
      <c r="I266" s="8">
        <v>10.98</v>
      </c>
      <c r="J266" s="8">
        <v>1.5774999999999999</v>
      </c>
      <c r="K266" s="8">
        <v>1.2862</v>
      </c>
      <c r="L266" s="8" t="s">
        <v>1412</v>
      </c>
      <c r="M266" s="8">
        <v>872</v>
      </c>
      <c r="N266" s="8" t="s">
        <v>1403</v>
      </c>
      <c r="O266" s="89" t="s">
        <v>872</v>
      </c>
      <c r="P266" s="89">
        <f t="shared" si="24"/>
        <v>44569</v>
      </c>
      <c r="Q266" s="89" t="s">
        <v>872</v>
      </c>
      <c r="R266" s="89" t="s">
        <v>1909</v>
      </c>
      <c r="S266" s="121">
        <f t="shared" si="25"/>
        <v>44577</v>
      </c>
      <c r="T266" s="8">
        <v>120</v>
      </c>
      <c r="U266" s="8">
        <v>84.28</v>
      </c>
      <c r="Z266" s="78">
        <f t="shared" ca="1" si="26"/>
        <v>1679</v>
      </c>
      <c r="AA266" s="78" t="str">
        <f t="shared" si="27"/>
        <v>1-2022</v>
      </c>
      <c r="AC266" s="4" t="str">
        <f t="shared" si="28"/>
        <v>Empty</v>
      </c>
      <c r="AD266" s="4">
        <f t="shared" si="29"/>
        <v>5</v>
      </c>
    </row>
    <row r="267" spans="1:30" hidden="1">
      <c r="A267" s="9" t="s">
        <v>1910</v>
      </c>
      <c r="B267" s="9" t="s">
        <v>956</v>
      </c>
      <c r="C267" s="9" t="s">
        <v>41</v>
      </c>
      <c r="D267" s="9" t="s">
        <v>10</v>
      </c>
      <c r="E267" s="9"/>
      <c r="F267" s="9" t="s">
        <v>1380</v>
      </c>
      <c r="G267" s="9" t="s">
        <v>1384</v>
      </c>
      <c r="H267" s="9">
        <v>74.83</v>
      </c>
      <c r="I267" s="9">
        <v>15.16</v>
      </c>
      <c r="J267" s="9">
        <v>1.2434000000000001</v>
      </c>
      <c r="K267" s="9">
        <v>1.2145999999999999</v>
      </c>
      <c r="L267" s="9" t="s">
        <v>1395</v>
      </c>
      <c r="M267" s="9">
        <v>837</v>
      </c>
      <c r="N267" s="9" t="s">
        <v>1426</v>
      </c>
      <c r="O267" s="90" t="s">
        <v>647</v>
      </c>
      <c r="P267" s="89">
        <f t="shared" si="24"/>
        <v>44991</v>
      </c>
      <c r="Q267" s="90" t="s">
        <v>647</v>
      </c>
      <c r="R267" s="90"/>
      <c r="S267" s="121" t="e">
        <f t="shared" si="25"/>
        <v>#VALUE!</v>
      </c>
      <c r="T267" s="9">
        <v>120</v>
      </c>
      <c r="U267" s="9">
        <v>68.06</v>
      </c>
      <c r="Z267" s="78">
        <f t="shared" ca="1" si="26"/>
        <v>1257</v>
      </c>
      <c r="AA267" s="78" t="str">
        <f t="shared" si="27"/>
        <v>3-2023</v>
      </c>
      <c r="AC267" s="4" t="str">
        <f t="shared" si="28"/>
        <v>Empty</v>
      </c>
      <c r="AD267" s="4" t="e">
        <f t="shared" si="29"/>
        <v>#VALUE!</v>
      </c>
    </row>
    <row r="268" spans="1:30">
      <c r="A268" s="8" t="s">
        <v>1911</v>
      </c>
      <c r="B268" s="8" t="s">
        <v>87</v>
      </c>
      <c r="C268" s="8" t="s">
        <v>28</v>
      </c>
      <c r="D268" s="8" t="s">
        <v>31</v>
      </c>
      <c r="E268" s="8"/>
      <c r="F268" s="8" t="s">
        <v>1380</v>
      </c>
      <c r="G268" s="8" t="s">
        <v>1375</v>
      </c>
      <c r="H268" s="8">
        <v>89.77</v>
      </c>
      <c r="I268" s="8">
        <v>17.05</v>
      </c>
      <c r="J268" s="8">
        <v>1.3905000000000001</v>
      </c>
      <c r="K268" s="8">
        <v>1.3847</v>
      </c>
      <c r="L268" s="8" t="s">
        <v>1376</v>
      </c>
      <c r="M268" s="8">
        <v>861</v>
      </c>
      <c r="N268" s="8" t="s">
        <v>1377</v>
      </c>
      <c r="O268" s="89" t="s">
        <v>1470</v>
      </c>
      <c r="P268" s="89">
        <f t="shared" si="24"/>
        <v>45282</v>
      </c>
      <c r="Q268" s="89" t="s">
        <v>1470</v>
      </c>
      <c r="R268" s="89" t="s">
        <v>1701</v>
      </c>
      <c r="S268" s="121">
        <f t="shared" si="25"/>
        <v>45288</v>
      </c>
      <c r="T268" s="8">
        <v>180</v>
      </c>
      <c r="U268" s="8">
        <v>72.17</v>
      </c>
      <c r="Z268" s="78">
        <f t="shared" ca="1" si="26"/>
        <v>966</v>
      </c>
      <c r="AA268" s="78" t="str">
        <f t="shared" si="27"/>
        <v>12-2023</v>
      </c>
      <c r="AC268" s="4" t="str">
        <f t="shared" si="28"/>
        <v>Q4</v>
      </c>
      <c r="AD268" s="4">
        <f t="shared" si="29"/>
        <v>5</v>
      </c>
    </row>
    <row r="269" spans="1:30" hidden="1">
      <c r="A269" s="9" t="s">
        <v>1912</v>
      </c>
      <c r="B269" s="9" t="s">
        <v>559</v>
      </c>
      <c r="C269" s="9" t="s">
        <v>12</v>
      </c>
      <c r="D269" s="9" t="s">
        <v>1360</v>
      </c>
      <c r="E269" s="9"/>
      <c r="F269" s="9" t="s">
        <v>1400</v>
      </c>
      <c r="G269" s="9" t="s">
        <v>1375</v>
      </c>
      <c r="H269" s="9">
        <v>37.94</v>
      </c>
      <c r="I269" s="9">
        <v>9.2899999999999991</v>
      </c>
      <c r="J269" s="9">
        <v>0.43780000000000002</v>
      </c>
      <c r="K269" s="9">
        <v>0.79290000000000005</v>
      </c>
      <c r="L269" s="9" t="s">
        <v>1376</v>
      </c>
      <c r="M269" s="9">
        <v>800</v>
      </c>
      <c r="N269" s="9" t="s">
        <v>1381</v>
      </c>
      <c r="O269" s="90" t="s">
        <v>1913</v>
      </c>
      <c r="P269" s="89">
        <f t="shared" si="24"/>
        <v>45142</v>
      </c>
      <c r="Q269" s="90" t="s">
        <v>1913</v>
      </c>
      <c r="R269" s="90"/>
      <c r="S269" s="121" t="e">
        <f t="shared" si="25"/>
        <v>#VALUE!</v>
      </c>
      <c r="T269" s="9">
        <v>60</v>
      </c>
      <c r="U269" s="9">
        <v>26.44</v>
      </c>
      <c r="Z269" s="78">
        <f t="shared" ca="1" si="26"/>
        <v>1106</v>
      </c>
      <c r="AA269" s="78" t="str">
        <f t="shared" si="27"/>
        <v>8-2023</v>
      </c>
      <c r="AC269" s="4" t="str">
        <f t="shared" si="28"/>
        <v>Empty</v>
      </c>
      <c r="AD269" s="4" t="e">
        <f t="shared" si="29"/>
        <v>#VALUE!</v>
      </c>
    </row>
    <row r="270" spans="1:30" hidden="1">
      <c r="A270" s="8" t="s">
        <v>1914</v>
      </c>
      <c r="B270" s="8" t="s">
        <v>223</v>
      </c>
      <c r="C270" s="8" t="s">
        <v>12</v>
      </c>
      <c r="D270" s="8" t="s">
        <v>10</v>
      </c>
      <c r="E270" s="8"/>
      <c r="F270" s="8" t="s">
        <v>1380</v>
      </c>
      <c r="G270" s="8" t="s">
        <v>1390</v>
      </c>
      <c r="H270" s="8">
        <v>2.63</v>
      </c>
      <c r="I270" s="8">
        <v>8.64</v>
      </c>
      <c r="J270" s="8">
        <v>4.2700000000000002E-2</v>
      </c>
      <c r="K270" s="8">
        <v>2.3099999999999999E-2</v>
      </c>
      <c r="L270" s="8" t="s">
        <v>1385</v>
      </c>
      <c r="M270" s="8">
        <v>722</v>
      </c>
      <c r="N270" s="8" t="s">
        <v>1381</v>
      </c>
      <c r="O270" s="89" t="s">
        <v>1915</v>
      </c>
      <c r="P270" s="89">
        <f t="shared" si="24"/>
        <v>45471</v>
      </c>
      <c r="Q270" s="89" t="s">
        <v>1915</v>
      </c>
      <c r="R270" s="89"/>
      <c r="S270" s="121" t="e">
        <f t="shared" si="25"/>
        <v>#VALUE!</v>
      </c>
      <c r="T270" s="8">
        <v>240</v>
      </c>
      <c r="U270" s="8">
        <v>0</v>
      </c>
      <c r="Z270" s="78">
        <f t="shared" ca="1" si="26"/>
        <v>777</v>
      </c>
      <c r="AA270" s="78" t="str">
        <f t="shared" si="27"/>
        <v>6-2024</v>
      </c>
      <c r="AC270" s="4" t="str">
        <f t="shared" si="28"/>
        <v>Empty</v>
      </c>
      <c r="AD270" s="4" t="e">
        <f t="shared" si="29"/>
        <v>#VALUE!</v>
      </c>
    </row>
    <row r="271" spans="1:30">
      <c r="A271" s="9" t="s">
        <v>1916</v>
      </c>
      <c r="B271" s="9" t="s">
        <v>988</v>
      </c>
      <c r="C271" s="9" t="s">
        <v>24</v>
      </c>
      <c r="D271" s="9" t="s">
        <v>44</v>
      </c>
      <c r="E271" s="9"/>
      <c r="F271" s="9" t="s">
        <v>1389</v>
      </c>
      <c r="G271" s="9" t="s">
        <v>1384</v>
      </c>
      <c r="H271" s="9">
        <v>77.91</v>
      </c>
      <c r="I271" s="9">
        <v>8.76</v>
      </c>
      <c r="J271" s="9">
        <v>1.3903000000000001</v>
      </c>
      <c r="K271" s="9">
        <v>3.5507</v>
      </c>
      <c r="L271" s="9" t="s">
        <v>1412</v>
      </c>
      <c r="M271" s="9">
        <v>825</v>
      </c>
      <c r="N271" s="9" t="s">
        <v>1377</v>
      </c>
      <c r="O271" s="90" t="s">
        <v>1917</v>
      </c>
      <c r="P271" s="89">
        <f t="shared" si="24"/>
        <v>45407</v>
      </c>
      <c r="Q271" s="90" t="s">
        <v>1917</v>
      </c>
      <c r="R271" s="90" t="s">
        <v>1728</v>
      </c>
      <c r="S271" s="121">
        <f t="shared" si="25"/>
        <v>45422</v>
      </c>
      <c r="T271" s="9">
        <v>24</v>
      </c>
      <c r="U271" s="9">
        <v>62.12</v>
      </c>
      <c r="Z271" s="78">
        <f t="shared" ca="1" si="26"/>
        <v>841</v>
      </c>
      <c r="AA271" s="78" t="str">
        <f t="shared" si="27"/>
        <v>4-2024</v>
      </c>
      <c r="AC271" s="4" t="str">
        <f t="shared" si="28"/>
        <v>Empty</v>
      </c>
      <c r="AD271" s="4">
        <f t="shared" si="29"/>
        <v>12</v>
      </c>
    </row>
    <row r="272" spans="1:30">
      <c r="A272" s="8" t="s">
        <v>1918</v>
      </c>
      <c r="B272" s="8" t="s">
        <v>71</v>
      </c>
      <c r="C272" s="8" t="s">
        <v>28</v>
      </c>
      <c r="D272" s="8" t="s">
        <v>1360</v>
      </c>
      <c r="E272" s="8"/>
      <c r="F272" s="8" t="s">
        <v>1411</v>
      </c>
      <c r="G272" s="8" t="s">
        <v>1375</v>
      </c>
      <c r="H272" s="8">
        <v>27.49</v>
      </c>
      <c r="I272" s="8">
        <v>10.88</v>
      </c>
      <c r="J272" s="8">
        <v>0.50970000000000004</v>
      </c>
      <c r="K272" s="8">
        <v>0.37680000000000002</v>
      </c>
      <c r="L272" s="8" t="s">
        <v>1395</v>
      </c>
      <c r="M272" s="8">
        <v>711</v>
      </c>
      <c r="N272" s="8" t="s">
        <v>1396</v>
      </c>
      <c r="O272" s="89" t="s">
        <v>1097</v>
      </c>
      <c r="P272" s="89">
        <f t="shared" si="24"/>
        <v>45411</v>
      </c>
      <c r="Q272" s="89" t="s">
        <v>1097</v>
      </c>
      <c r="R272" s="89" t="s">
        <v>1919</v>
      </c>
      <c r="S272" s="121">
        <f t="shared" si="25"/>
        <v>45412</v>
      </c>
      <c r="T272" s="8">
        <v>120</v>
      </c>
      <c r="U272" s="8">
        <v>3.11</v>
      </c>
      <c r="Z272" s="78">
        <f t="shared" ca="1" si="26"/>
        <v>837</v>
      </c>
      <c r="AA272" s="78" t="str">
        <f t="shared" si="27"/>
        <v>4-2024</v>
      </c>
      <c r="AC272" s="4" t="str">
        <f t="shared" si="28"/>
        <v>Empty</v>
      </c>
      <c r="AD272" s="4">
        <f t="shared" si="29"/>
        <v>2</v>
      </c>
    </row>
    <row r="273" spans="1:30">
      <c r="A273" s="9" t="s">
        <v>1920</v>
      </c>
      <c r="B273" s="9" t="s">
        <v>1165</v>
      </c>
      <c r="C273" s="9" t="s">
        <v>38</v>
      </c>
      <c r="D273" s="9" t="s">
        <v>23</v>
      </c>
      <c r="E273" s="9"/>
      <c r="F273" s="9" t="s">
        <v>1408</v>
      </c>
      <c r="G273" s="9" t="s">
        <v>1375</v>
      </c>
      <c r="H273" s="9">
        <v>17.87</v>
      </c>
      <c r="I273" s="9">
        <v>12.23</v>
      </c>
      <c r="J273" s="9">
        <v>0.23830000000000001</v>
      </c>
      <c r="K273" s="9">
        <v>0.25879999999999997</v>
      </c>
      <c r="L273" s="9" t="s">
        <v>1395</v>
      </c>
      <c r="M273" s="9">
        <v>818</v>
      </c>
      <c r="N273" s="9" t="s">
        <v>1403</v>
      </c>
      <c r="O273" s="90" t="s">
        <v>1921</v>
      </c>
      <c r="P273" s="89">
        <f t="shared" si="24"/>
        <v>45367</v>
      </c>
      <c r="Q273" s="90" t="s">
        <v>1921</v>
      </c>
      <c r="R273" s="90" t="s">
        <v>1922</v>
      </c>
      <c r="S273" s="121">
        <f t="shared" si="25"/>
        <v>45381</v>
      </c>
      <c r="T273" s="9">
        <v>120</v>
      </c>
      <c r="U273" s="9">
        <v>2.57</v>
      </c>
      <c r="Z273" s="78">
        <f t="shared" ca="1" si="26"/>
        <v>881</v>
      </c>
      <c r="AA273" s="78" t="str">
        <f t="shared" si="27"/>
        <v>3-2024</v>
      </c>
      <c r="AC273" s="4" t="str">
        <f t="shared" si="28"/>
        <v>Empty</v>
      </c>
      <c r="AD273" s="4">
        <f t="shared" si="29"/>
        <v>10</v>
      </c>
    </row>
    <row r="274" spans="1:30" hidden="1">
      <c r="A274" s="8" t="s">
        <v>1923</v>
      </c>
      <c r="B274" s="8" t="s">
        <v>1312</v>
      </c>
      <c r="C274" s="8" t="s">
        <v>32</v>
      </c>
      <c r="D274" s="8" t="s">
        <v>1360</v>
      </c>
      <c r="E274" s="8"/>
      <c r="F274" s="8" t="s">
        <v>1400</v>
      </c>
      <c r="G274" s="8" t="s">
        <v>1375</v>
      </c>
      <c r="H274" s="8">
        <v>52.21</v>
      </c>
      <c r="I274" s="8">
        <v>8.6</v>
      </c>
      <c r="J274" s="8">
        <v>0.88849999999999996</v>
      </c>
      <c r="K274" s="8">
        <v>0.45639999999999997</v>
      </c>
      <c r="L274" s="8" t="s">
        <v>1385</v>
      </c>
      <c r="M274" s="8">
        <v>872</v>
      </c>
      <c r="N274" s="8" t="s">
        <v>1381</v>
      </c>
      <c r="O274" s="89" t="s">
        <v>1580</v>
      </c>
      <c r="P274" s="89">
        <f t="shared" si="24"/>
        <v>45364</v>
      </c>
      <c r="Q274" s="89" t="s">
        <v>1580</v>
      </c>
      <c r="R274" s="89"/>
      <c r="S274" s="121" t="e">
        <f t="shared" si="25"/>
        <v>#VALUE!</v>
      </c>
      <c r="T274" s="8">
        <v>240</v>
      </c>
      <c r="U274" s="8">
        <v>0</v>
      </c>
      <c r="Z274" s="78">
        <f t="shared" ca="1" si="26"/>
        <v>884</v>
      </c>
      <c r="AA274" s="78" t="str">
        <f t="shared" si="27"/>
        <v>3-2024</v>
      </c>
      <c r="AC274" s="4" t="str">
        <f t="shared" si="28"/>
        <v>Empty</v>
      </c>
      <c r="AD274" s="4" t="e">
        <f t="shared" si="29"/>
        <v>#VALUE!</v>
      </c>
    </row>
    <row r="275" spans="1:30">
      <c r="A275" s="9" t="s">
        <v>1924</v>
      </c>
      <c r="B275" s="9" t="s">
        <v>456</v>
      </c>
      <c r="C275" s="9" t="s">
        <v>38</v>
      </c>
      <c r="D275" s="9" t="s">
        <v>1360</v>
      </c>
      <c r="E275" s="9"/>
      <c r="F275" s="9" t="s">
        <v>1408</v>
      </c>
      <c r="G275" s="9" t="s">
        <v>1384</v>
      </c>
      <c r="H275" s="9">
        <v>10.23</v>
      </c>
      <c r="I275" s="9">
        <v>7.63</v>
      </c>
      <c r="J275" s="9">
        <v>0.16930000000000001</v>
      </c>
      <c r="K275" s="9">
        <v>0.31879999999999997</v>
      </c>
      <c r="L275" s="9" t="s">
        <v>1385</v>
      </c>
      <c r="M275" s="9">
        <v>565</v>
      </c>
      <c r="N275" s="9" t="s">
        <v>1403</v>
      </c>
      <c r="O275" s="90" t="s">
        <v>1925</v>
      </c>
      <c r="P275" s="89">
        <f t="shared" si="24"/>
        <v>44723</v>
      </c>
      <c r="Q275" s="90" t="s">
        <v>1925</v>
      </c>
      <c r="R275" s="90" t="s">
        <v>158</v>
      </c>
      <c r="S275" s="121">
        <f t="shared" si="25"/>
        <v>44733</v>
      </c>
      <c r="T275" s="9">
        <v>36</v>
      </c>
      <c r="U275" s="9">
        <v>0</v>
      </c>
      <c r="Z275" s="78">
        <f t="shared" ca="1" si="26"/>
        <v>1525</v>
      </c>
      <c r="AA275" s="78" t="str">
        <f t="shared" si="27"/>
        <v>6-2022</v>
      </c>
      <c r="AC275" s="4" t="str">
        <f t="shared" si="28"/>
        <v>Empty</v>
      </c>
      <c r="AD275" s="4">
        <f t="shared" si="29"/>
        <v>7</v>
      </c>
    </row>
    <row r="276" spans="1:30">
      <c r="A276" s="8" t="s">
        <v>1926</v>
      </c>
      <c r="B276" s="8" t="s">
        <v>268</v>
      </c>
      <c r="C276" s="8" t="s">
        <v>35</v>
      </c>
      <c r="D276" s="8" t="s">
        <v>31</v>
      </c>
      <c r="E276" s="8"/>
      <c r="F276" s="8" t="s">
        <v>1389</v>
      </c>
      <c r="G276" s="8" t="s">
        <v>1384</v>
      </c>
      <c r="H276" s="8">
        <v>65.599999999999994</v>
      </c>
      <c r="I276" s="8">
        <v>9.6300000000000008</v>
      </c>
      <c r="J276" s="8">
        <v>1.155</v>
      </c>
      <c r="K276" s="8">
        <v>0.85350000000000004</v>
      </c>
      <c r="L276" s="8" t="s">
        <v>1412</v>
      </c>
      <c r="M276" s="8">
        <v>887</v>
      </c>
      <c r="N276" s="8" t="s">
        <v>1396</v>
      </c>
      <c r="O276" s="89" t="s">
        <v>1790</v>
      </c>
      <c r="P276" s="89">
        <f t="shared" si="24"/>
        <v>45125</v>
      </c>
      <c r="Q276" s="89" t="s">
        <v>1790</v>
      </c>
      <c r="R276" s="89" t="s">
        <v>1927</v>
      </c>
      <c r="S276" s="121">
        <f t="shared" si="25"/>
        <v>45127</v>
      </c>
      <c r="T276" s="8">
        <v>120</v>
      </c>
      <c r="U276" s="8">
        <v>58.69</v>
      </c>
      <c r="Z276" s="78">
        <f t="shared" ca="1" si="26"/>
        <v>1123</v>
      </c>
      <c r="AA276" s="78" t="str">
        <f t="shared" si="27"/>
        <v>7-2023</v>
      </c>
      <c r="AC276" s="4" t="str">
        <f t="shared" si="28"/>
        <v>Empty</v>
      </c>
      <c r="AD276" s="4">
        <f t="shared" si="29"/>
        <v>3</v>
      </c>
    </row>
    <row r="277" spans="1:30" hidden="1">
      <c r="A277" s="9" t="s">
        <v>1928</v>
      </c>
      <c r="B277" s="9" t="s">
        <v>878</v>
      </c>
      <c r="C277" s="9" t="s">
        <v>12</v>
      </c>
      <c r="D277" s="9" t="s">
        <v>10</v>
      </c>
      <c r="E277" s="9"/>
      <c r="F277" s="9" t="s">
        <v>1400</v>
      </c>
      <c r="G277" s="9" t="s">
        <v>1390</v>
      </c>
      <c r="H277" s="9">
        <v>13.15</v>
      </c>
      <c r="I277" s="9">
        <v>10.38</v>
      </c>
      <c r="J277" s="9">
        <v>0.1014</v>
      </c>
      <c r="K277" s="9">
        <v>0.60909999999999997</v>
      </c>
      <c r="L277" s="9"/>
      <c r="M277" s="9">
        <v>898</v>
      </c>
      <c r="N277" s="9" t="s">
        <v>1426</v>
      </c>
      <c r="O277" s="90" t="s">
        <v>1929</v>
      </c>
      <c r="P277" s="89">
        <f t="shared" si="24"/>
        <v>44987</v>
      </c>
      <c r="Q277" s="90" t="s">
        <v>1929</v>
      </c>
      <c r="R277" s="90"/>
      <c r="S277" s="121" t="e">
        <f t="shared" si="25"/>
        <v>#VALUE!</v>
      </c>
      <c r="T277" s="9">
        <v>24</v>
      </c>
      <c r="U277" s="9">
        <v>5.68</v>
      </c>
      <c r="Z277" s="78">
        <f t="shared" ca="1" si="26"/>
        <v>1261</v>
      </c>
      <c r="AA277" s="78" t="str">
        <f t="shared" si="27"/>
        <v>3-2023</v>
      </c>
      <c r="AC277" s="4" t="str">
        <f t="shared" si="28"/>
        <v>Empty</v>
      </c>
      <c r="AD277" s="4" t="e">
        <f t="shared" si="29"/>
        <v>#VALUE!</v>
      </c>
    </row>
    <row r="278" spans="1:30" hidden="1">
      <c r="A278" s="8" t="s">
        <v>1930</v>
      </c>
      <c r="B278" s="8" t="s">
        <v>187</v>
      </c>
      <c r="C278" s="8" t="s">
        <v>35</v>
      </c>
      <c r="D278" s="8" t="s">
        <v>10</v>
      </c>
      <c r="E278" s="8"/>
      <c r="F278" s="8" t="s">
        <v>1389</v>
      </c>
      <c r="G278" s="8" t="s">
        <v>1390</v>
      </c>
      <c r="H278" s="8">
        <v>42.57</v>
      </c>
      <c r="I278" s="8">
        <v>14.47</v>
      </c>
      <c r="J278" s="8">
        <v>0.50080000000000002</v>
      </c>
      <c r="K278" s="8">
        <v>1.4646999999999999</v>
      </c>
      <c r="L278" s="8" t="s">
        <v>1395</v>
      </c>
      <c r="M278" s="8">
        <v>793</v>
      </c>
      <c r="N278" s="8" t="s">
        <v>1426</v>
      </c>
      <c r="O278" s="89" t="s">
        <v>1931</v>
      </c>
      <c r="P278" s="89">
        <f t="shared" si="24"/>
        <v>44582</v>
      </c>
      <c r="Q278" s="89" t="s">
        <v>1931</v>
      </c>
      <c r="R278" s="89"/>
      <c r="S278" s="121" t="e">
        <f t="shared" si="25"/>
        <v>#VALUE!</v>
      </c>
      <c r="T278" s="8">
        <v>36</v>
      </c>
      <c r="U278" s="8">
        <v>36.950000000000003</v>
      </c>
      <c r="Z278" s="78">
        <f t="shared" ca="1" si="26"/>
        <v>1666</v>
      </c>
      <c r="AA278" s="78" t="str">
        <f t="shared" si="27"/>
        <v>1-2022</v>
      </c>
      <c r="AC278" s="4" t="str">
        <f t="shared" si="28"/>
        <v>Empty</v>
      </c>
      <c r="AD278" s="4" t="e">
        <f t="shared" si="29"/>
        <v>#VALUE!</v>
      </c>
    </row>
    <row r="279" spans="1:30" hidden="1">
      <c r="A279" s="9" t="s">
        <v>1932</v>
      </c>
      <c r="B279" s="9" t="s">
        <v>1210</v>
      </c>
      <c r="C279" s="9" t="s">
        <v>7</v>
      </c>
      <c r="D279" s="9" t="s">
        <v>10</v>
      </c>
      <c r="E279" s="9"/>
      <c r="F279" s="9" t="s">
        <v>1408</v>
      </c>
      <c r="G279" s="9" t="s">
        <v>1375</v>
      </c>
      <c r="H279" s="9">
        <v>48.91</v>
      </c>
      <c r="I279" s="9">
        <v>13.51</v>
      </c>
      <c r="J279" s="9">
        <v>0.36080000000000001</v>
      </c>
      <c r="K279" s="9">
        <v>1.1256999999999999</v>
      </c>
      <c r="L279" s="9" t="s">
        <v>1385</v>
      </c>
      <c r="M279" s="9">
        <v>784</v>
      </c>
      <c r="N279" s="9" t="s">
        <v>1386</v>
      </c>
      <c r="O279" s="90" t="s">
        <v>322</v>
      </c>
      <c r="P279" s="89">
        <f t="shared" si="24"/>
        <v>44622</v>
      </c>
      <c r="Q279" s="90" t="s">
        <v>322</v>
      </c>
      <c r="R279" s="90"/>
      <c r="S279" s="121" t="e">
        <f t="shared" si="25"/>
        <v>#VALUE!</v>
      </c>
      <c r="T279" s="9">
        <v>60</v>
      </c>
      <c r="U279" s="9">
        <v>0</v>
      </c>
      <c r="Z279" s="78">
        <f t="shared" ca="1" si="26"/>
        <v>1626</v>
      </c>
      <c r="AA279" s="78" t="str">
        <f t="shared" si="27"/>
        <v>3-2022</v>
      </c>
      <c r="AC279" s="4" t="str">
        <f t="shared" si="28"/>
        <v>Empty</v>
      </c>
      <c r="AD279" s="4" t="e">
        <f t="shared" si="29"/>
        <v>#VALUE!</v>
      </c>
    </row>
    <row r="280" spans="1:30" hidden="1">
      <c r="A280" s="8" t="s">
        <v>1933</v>
      </c>
      <c r="B280" s="8" t="s">
        <v>1096</v>
      </c>
      <c r="C280" s="8" t="s">
        <v>16</v>
      </c>
      <c r="D280" s="8" t="s">
        <v>1360</v>
      </c>
      <c r="E280" s="8"/>
      <c r="F280" s="8" t="s">
        <v>1408</v>
      </c>
      <c r="G280" s="8" t="s">
        <v>1384</v>
      </c>
      <c r="H280" s="8">
        <v>89.96</v>
      </c>
      <c r="I280" s="8">
        <v>9.02</v>
      </c>
      <c r="J280" s="8">
        <v>0.56240000000000001</v>
      </c>
      <c r="K280" s="8">
        <v>2.8614999999999999</v>
      </c>
      <c r="L280" s="8" t="s">
        <v>1412</v>
      </c>
      <c r="M280" s="8">
        <v>855</v>
      </c>
      <c r="N280" s="8" t="s">
        <v>1426</v>
      </c>
      <c r="O280" s="89" t="s">
        <v>1934</v>
      </c>
      <c r="P280" s="89">
        <f t="shared" si="24"/>
        <v>45548</v>
      </c>
      <c r="Q280" s="89" t="s">
        <v>1934</v>
      </c>
      <c r="R280" s="89"/>
      <c r="S280" s="121" t="e">
        <f t="shared" si="25"/>
        <v>#VALUE!</v>
      </c>
      <c r="T280" s="8">
        <v>36</v>
      </c>
      <c r="U280" s="8">
        <v>24.23</v>
      </c>
      <c r="Z280" s="78">
        <f t="shared" ca="1" si="26"/>
        <v>700</v>
      </c>
      <c r="AA280" s="78" t="str">
        <f t="shared" si="27"/>
        <v>9-2024</v>
      </c>
      <c r="AC280" s="4" t="str">
        <f t="shared" si="28"/>
        <v>Empty</v>
      </c>
      <c r="AD280" s="4" t="e">
        <f t="shared" si="29"/>
        <v>#VALUE!</v>
      </c>
    </row>
    <row r="281" spans="1:30">
      <c r="A281" s="9" t="s">
        <v>1935</v>
      </c>
      <c r="B281" s="9" t="s">
        <v>971</v>
      </c>
      <c r="C281" s="9" t="s">
        <v>24</v>
      </c>
      <c r="D281" s="9" t="s">
        <v>44</v>
      </c>
      <c r="E281" s="9"/>
      <c r="F281" s="9" t="s">
        <v>1374</v>
      </c>
      <c r="G281" s="9" t="s">
        <v>1375</v>
      </c>
      <c r="H281" s="9">
        <v>44.17</v>
      </c>
      <c r="I281" s="9">
        <v>17.649999999999999</v>
      </c>
      <c r="J281" s="9">
        <v>0.38650000000000001</v>
      </c>
      <c r="K281" s="9">
        <v>1.2894000000000001</v>
      </c>
      <c r="L281" s="9" t="s">
        <v>1412</v>
      </c>
      <c r="M281" s="9">
        <v>866</v>
      </c>
      <c r="N281" s="9" t="s">
        <v>1377</v>
      </c>
      <c r="O281" s="90" t="s">
        <v>632</v>
      </c>
      <c r="P281" s="89">
        <f t="shared" si="24"/>
        <v>44772</v>
      </c>
      <c r="Q281" s="90" t="s">
        <v>632</v>
      </c>
      <c r="R281" s="90" t="s">
        <v>1936</v>
      </c>
      <c r="S281" s="121">
        <f t="shared" si="25"/>
        <v>44782</v>
      </c>
      <c r="T281" s="9">
        <v>48</v>
      </c>
      <c r="U281" s="9">
        <v>34.200000000000003</v>
      </c>
      <c r="Z281" s="78">
        <f t="shared" ca="1" si="26"/>
        <v>1476</v>
      </c>
      <c r="AA281" s="78" t="str">
        <f t="shared" si="27"/>
        <v>7-2022</v>
      </c>
      <c r="AC281" s="4" t="str">
        <f t="shared" si="28"/>
        <v>Empty</v>
      </c>
      <c r="AD281" s="4">
        <f t="shared" si="29"/>
        <v>7</v>
      </c>
    </row>
    <row r="282" spans="1:30" hidden="1">
      <c r="A282" s="8" t="s">
        <v>1937</v>
      </c>
      <c r="B282" s="8" t="s">
        <v>377</v>
      </c>
      <c r="C282" s="8" t="s">
        <v>35</v>
      </c>
      <c r="D282" s="8" t="s">
        <v>44</v>
      </c>
      <c r="E282" s="8"/>
      <c r="F282" s="8" t="s">
        <v>1400</v>
      </c>
      <c r="G282" s="8" t="s">
        <v>1375</v>
      </c>
      <c r="H282" s="8">
        <v>60.04</v>
      </c>
      <c r="I282" s="8">
        <v>11.01</v>
      </c>
      <c r="J282" s="8">
        <v>0.39710000000000001</v>
      </c>
      <c r="K282" s="8">
        <v>0.82740000000000002</v>
      </c>
      <c r="L282" s="8" t="s">
        <v>1376</v>
      </c>
      <c r="M282" s="8">
        <v>877</v>
      </c>
      <c r="N282" s="8" t="s">
        <v>1386</v>
      </c>
      <c r="O282" s="89" t="s">
        <v>1938</v>
      </c>
      <c r="P282" s="89">
        <f t="shared" si="24"/>
        <v>45284</v>
      </c>
      <c r="Q282" s="89" t="s">
        <v>1938</v>
      </c>
      <c r="R282" s="89"/>
      <c r="S282" s="121" t="e">
        <f t="shared" si="25"/>
        <v>#VALUE!</v>
      </c>
      <c r="T282" s="8">
        <v>120</v>
      </c>
      <c r="U282" s="8">
        <v>25.09</v>
      </c>
      <c r="Z282" s="78">
        <f t="shared" ca="1" si="26"/>
        <v>964</v>
      </c>
      <c r="AA282" s="78" t="str">
        <f t="shared" si="27"/>
        <v>12-2023</v>
      </c>
      <c r="AC282" s="4" t="str">
        <f t="shared" si="28"/>
        <v>Q4</v>
      </c>
      <c r="AD282" s="4" t="e">
        <f t="shared" si="29"/>
        <v>#VALUE!</v>
      </c>
    </row>
    <row r="283" spans="1:30">
      <c r="A283" s="9" t="s">
        <v>1939</v>
      </c>
      <c r="B283" s="9" t="s">
        <v>323</v>
      </c>
      <c r="C283" s="9" t="s">
        <v>7</v>
      </c>
      <c r="D283" s="9" t="s">
        <v>23</v>
      </c>
      <c r="E283" s="9"/>
      <c r="F283" s="9" t="s">
        <v>1408</v>
      </c>
      <c r="G283" s="9" t="s">
        <v>1390</v>
      </c>
      <c r="H283" s="9">
        <v>41.57</v>
      </c>
      <c r="I283" s="9">
        <v>17.149999999999999</v>
      </c>
      <c r="J283" s="9">
        <v>0.80049999999999999</v>
      </c>
      <c r="K283" s="9">
        <v>0.61450000000000005</v>
      </c>
      <c r="L283" s="9" t="s">
        <v>1412</v>
      </c>
      <c r="M283" s="9">
        <v>787</v>
      </c>
      <c r="N283" s="9" t="s">
        <v>1377</v>
      </c>
      <c r="O283" s="90" t="s">
        <v>1940</v>
      </c>
      <c r="P283" s="89">
        <f t="shared" si="24"/>
        <v>44623</v>
      </c>
      <c r="Q283" s="90" t="s">
        <v>1940</v>
      </c>
      <c r="R283" s="90" t="s">
        <v>1662</v>
      </c>
      <c r="S283" s="121">
        <f t="shared" si="25"/>
        <v>44625</v>
      </c>
      <c r="T283" s="9">
        <v>240</v>
      </c>
      <c r="U283" s="9">
        <v>10.51</v>
      </c>
      <c r="Z283" s="78">
        <f t="shared" ca="1" si="26"/>
        <v>1625</v>
      </c>
      <c r="AA283" s="78" t="str">
        <f t="shared" si="27"/>
        <v>3-2022</v>
      </c>
      <c r="AC283" s="4" t="str">
        <f t="shared" si="28"/>
        <v>Empty</v>
      </c>
      <c r="AD283" s="4">
        <f t="shared" si="29"/>
        <v>2</v>
      </c>
    </row>
    <row r="284" spans="1:30" hidden="1">
      <c r="A284" s="8" t="s">
        <v>1941</v>
      </c>
      <c r="B284" s="8" t="s">
        <v>588</v>
      </c>
      <c r="C284" s="8" t="s">
        <v>20</v>
      </c>
      <c r="D284" s="8" t="s">
        <v>10</v>
      </c>
      <c r="E284" s="8"/>
      <c r="F284" s="8" t="s">
        <v>1389</v>
      </c>
      <c r="G284" s="8" t="s">
        <v>1390</v>
      </c>
      <c r="H284" s="8">
        <v>37.79</v>
      </c>
      <c r="I284" s="8">
        <v>10.96</v>
      </c>
      <c r="J284" s="8">
        <v>0.19439999999999999</v>
      </c>
      <c r="K284" s="8">
        <v>3.3391999999999999</v>
      </c>
      <c r="L284" s="8" t="s">
        <v>1412</v>
      </c>
      <c r="M284" s="8">
        <v>557</v>
      </c>
      <c r="N284" s="8" t="s">
        <v>1386</v>
      </c>
      <c r="O284" s="89" t="s">
        <v>1942</v>
      </c>
      <c r="P284" s="89">
        <f t="shared" si="24"/>
        <v>45515</v>
      </c>
      <c r="Q284" s="89" t="s">
        <v>1942</v>
      </c>
      <c r="R284" s="89"/>
      <c r="S284" s="121" t="e">
        <f t="shared" si="25"/>
        <v>#VALUE!</v>
      </c>
      <c r="T284" s="8">
        <v>12</v>
      </c>
      <c r="U284" s="8">
        <v>22.01</v>
      </c>
      <c r="Z284" s="78">
        <f t="shared" ca="1" si="26"/>
        <v>733</v>
      </c>
      <c r="AA284" s="78" t="str">
        <f t="shared" si="27"/>
        <v>8-2024</v>
      </c>
      <c r="AC284" s="4" t="str">
        <f t="shared" si="28"/>
        <v>Empty</v>
      </c>
      <c r="AD284" s="4" t="e">
        <f t="shared" si="29"/>
        <v>#VALUE!</v>
      </c>
    </row>
    <row r="285" spans="1:30" hidden="1">
      <c r="A285" s="9" t="s">
        <v>1943</v>
      </c>
      <c r="B285" s="9" t="s">
        <v>175</v>
      </c>
      <c r="C285" s="9" t="s">
        <v>32</v>
      </c>
      <c r="D285" s="9" t="s">
        <v>31</v>
      </c>
      <c r="E285" s="9"/>
      <c r="F285" s="9" t="s">
        <v>1411</v>
      </c>
      <c r="G285" s="9" t="s">
        <v>1384</v>
      </c>
      <c r="H285" s="9">
        <v>53.2</v>
      </c>
      <c r="I285" s="9">
        <v>10.56</v>
      </c>
      <c r="J285" s="9">
        <v>0.75109999999999999</v>
      </c>
      <c r="K285" s="9">
        <v>2.4687000000000001</v>
      </c>
      <c r="L285" s="9" t="s">
        <v>1358</v>
      </c>
      <c r="M285" s="9">
        <v>636</v>
      </c>
      <c r="N285" s="9" t="s">
        <v>1381</v>
      </c>
      <c r="O285" s="90" t="s">
        <v>1944</v>
      </c>
      <c r="P285" s="89">
        <f t="shared" si="24"/>
        <v>45425</v>
      </c>
      <c r="Q285" s="90" t="s">
        <v>1944</v>
      </c>
      <c r="R285" s="90"/>
      <c r="S285" s="121" t="e">
        <f t="shared" si="25"/>
        <v>#VALUE!</v>
      </c>
      <c r="T285" s="9">
        <v>24</v>
      </c>
      <c r="U285" s="9">
        <v>36.17</v>
      </c>
      <c r="Z285" s="78">
        <f t="shared" ca="1" si="26"/>
        <v>823</v>
      </c>
      <c r="AA285" s="78" t="str">
        <f t="shared" si="27"/>
        <v>5-2024</v>
      </c>
      <c r="AC285" s="4" t="str">
        <f t="shared" si="28"/>
        <v>Empty</v>
      </c>
      <c r="AD285" s="4" t="e">
        <f t="shared" si="29"/>
        <v>#VALUE!</v>
      </c>
    </row>
    <row r="286" spans="1:30">
      <c r="A286" s="8" t="s">
        <v>1945</v>
      </c>
      <c r="B286" s="8" t="s">
        <v>367</v>
      </c>
      <c r="C286" s="8" t="s">
        <v>20</v>
      </c>
      <c r="D286" s="8" t="s">
        <v>10</v>
      </c>
      <c r="E286" s="8"/>
      <c r="F286" s="8" t="s">
        <v>1400</v>
      </c>
      <c r="G286" s="8" t="s">
        <v>1375</v>
      </c>
      <c r="H286" s="8"/>
      <c r="I286" s="8">
        <v>8.81</v>
      </c>
      <c r="J286" s="8">
        <v>6.6400000000000001E-2</v>
      </c>
      <c r="K286" s="8">
        <v>0.09</v>
      </c>
      <c r="L286" s="8" t="s">
        <v>1358</v>
      </c>
      <c r="M286" s="8">
        <v>593</v>
      </c>
      <c r="N286" s="8" t="s">
        <v>1377</v>
      </c>
      <c r="O286" s="89" t="s">
        <v>1946</v>
      </c>
      <c r="P286" s="89">
        <f t="shared" si="24"/>
        <v>45046</v>
      </c>
      <c r="Q286" s="89" t="s">
        <v>1946</v>
      </c>
      <c r="R286" s="89" t="s">
        <v>1947</v>
      </c>
      <c r="S286" s="121">
        <f t="shared" si="25"/>
        <v>45056</v>
      </c>
      <c r="T286" s="8">
        <v>84</v>
      </c>
      <c r="U286" s="8">
        <v>0.66</v>
      </c>
      <c r="Z286" s="78">
        <f t="shared" ca="1" si="26"/>
        <v>1202</v>
      </c>
      <c r="AA286" s="78" t="str">
        <f t="shared" si="27"/>
        <v>4-2023</v>
      </c>
      <c r="AC286" s="4" t="str">
        <f t="shared" si="28"/>
        <v>Empty</v>
      </c>
      <c r="AD286" s="4">
        <f t="shared" si="29"/>
        <v>8</v>
      </c>
    </row>
    <row r="287" spans="1:30" hidden="1">
      <c r="A287" s="9" t="s">
        <v>1948</v>
      </c>
      <c r="B287" s="9" t="s">
        <v>873</v>
      </c>
      <c r="C287" s="9" t="s">
        <v>7</v>
      </c>
      <c r="D287" s="9" t="s">
        <v>44</v>
      </c>
      <c r="E287" s="9"/>
      <c r="F287" s="9" t="s">
        <v>1408</v>
      </c>
      <c r="G287" s="9" t="s">
        <v>1384</v>
      </c>
      <c r="H287" s="9">
        <v>84.32</v>
      </c>
      <c r="I287" s="9">
        <v>17.350000000000001</v>
      </c>
      <c r="J287" s="9">
        <v>1.5827</v>
      </c>
      <c r="K287" s="9">
        <v>7.7043999999999997</v>
      </c>
      <c r="L287" s="9" t="s">
        <v>1412</v>
      </c>
      <c r="M287" s="9">
        <v>836</v>
      </c>
      <c r="N287" s="9" t="s">
        <v>1381</v>
      </c>
      <c r="O287" s="90" t="s">
        <v>1949</v>
      </c>
      <c r="P287" s="89">
        <f t="shared" si="24"/>
        <v>44595</v>
      </c>
      <c r="Q287" s="90" t="s">
        <v>1949</v>
      </c>
      <c r="R287" s="90"/>
      <c r="S287" s="121" t="e">
        <f t="shared" si="25"/>
        <v>#VALUE!</v>
      </c>
      <c r="T287" s="9">
        <v>12</v>
      </c>
      <c r="U287" s="9">
        <v>13.41</v>
      </c>
      <c r="Z287" s="78">
        <f t="shared" ca="1" si="26"/>
        <v>1653</v>
      </c>
      <c r="AA287" s="78" t="str">
        <f t="shared" si="27"/>
        <v>2-2022</v>
      </c>
      <c r="AC287" s="4" t="str">
        <f t="shared" si="28"/>
        <v>Empty</v>
      </c>
      <c r="AD287" s="4" t="e">
        <f t="shared" si="29"/>
        <v>#VALUE!</v>
      </c>
    </row>
    <row r="288" spans="1:30" hidden="1">
      <c r="A288" s="8" t="s">
        <v>1950</v>
      </c>
      <c r="B288" s="8" t="s">
        <v>1056</v>
      </c>
      <c r="C288" s="8" t="s">
        <v>24</v>
      </c>
      <c r="D288" s="8" t="s">
        <v>31</v>
      </c>
      <c r="E288" s="8"/>
      <c r="F288" s="8" t="s">
        <v>1408</v>
      </c>
      <c r="G288" s="8" t="s">
        <v>1375</v>
      </c>
      <c r="H288" s="8">
        <v>40.630000000000003</v>
      </c>
      <c r="I288" s="8">
        <v>10.94</v>
      </c>
      <c r="J288" s="8">
        <v>0.57630000000000003</v>
      </c>
      <c r="K288" s="8">
        <v>0.55830000000000002</v>
      </c>
      <c r="L288" s="8" t="s">
        <v>1412</v>
      </c>
      <c r="M288" s="8">
        <v>758</v>
      </c>
      <c r="N288" s="8" t="s">
        <v>1381</v>
      </c>
      <c r="O288" s="89" t="s">
        <v>1951</v>
      </c>
      <c r="P288" s="89">
        <f t="shared" si="24"/>
        <v>45492</v>
      </c>
      <c r="Q288" s="89" t="s">
        <v>1951</v>
      </c>
      <c r="R288" s="89"/>
      <c r="S288" s="121" t="e">
        <f t="shared" si="25"/>
        <v>#VALUE!</v>
      </c>
      <c r="T288" s="8">
        <v>120</v>
      </c>
      <c r="U288" s="8">
        <v>21.1</v>
      </c>
      <c r="Z288" s="78">
        <f t="shared" ca="1" si="26"/>
        <v>756</v>
      </c>
      <c r="AA288" s="78" t="str">
        <f t="shared" si="27"/>
        <v>7-2024</v>
      </c>
      <c r="AC288" s="4" t="str">
        <f t="shared" si="28"/>
        <v>Empty</v>
      </c>
      <c r="AD288" s="4" t="e">
        <f t="shared" si="29"/>
        <v>#VALUE!</v>
      </c>
    </row>
    <row r="289" spans="1:30" hidden="1">
      <c r="A289" s="9" t="s">
        <v>1952</v>
      </c>
      <c r="B289" s="9" t="s">
        <v>1199</v>
      </c>
      <c r="C289" s="9" t="s">
        <v>28</v>
      </c>
      <c r="D289" s="9" t="s">
        <v>23</v>
      </c>
      <c r="E289" s="9"/>
      <c r="F289" s="9" t="s">
        <v>1380</v>
      </c>
      <c r="G289" s="9" t="s">
        <v>1384</v>
      </c>
      <c r="H289" s="9">
        <v>23.18</v>
      </c>
      <c r="I289" s="9">
        <v>9.0299999999999994</v>
      </c>
      <c r="J289" s="9">
        <v>0.46139999999999998</v>
      </c>
      <c r="K289" s="9">
        <v>0.29399999999999998</v>
      </c>
      <c r="L289" s="9" t="s">
        <v>1395</v>
      </c>
      <c r="M289" s="9">
        <v>779</v>
      </c>
      <c r="N289" s="9" t="s">
        <v>1386</v>
      </c>
      <c r="O289" s="90" t="s">
        <v>1048</v>
      </c>
      <c r="P289" s="89">
        <f t="shared" si="24"/>
        <v>44742</v>
      </c>
      <c r="Q289" s="90" t="s">
        <v>1048</v>
      </c>
      <c r="R289" s="90"/>
      <c r="S289" s="121" t="e">
        <f t="shared" si="25"/>
        <v>#VALUE!</v>
      </c>
      <c r="T289" s="9">
        <v>120</v>
      </c>
      <c r="U289" s="9">
        <v>6.08</v>
      </c>
      <c r="Z289" s="78">
        <f t="shared" ca="1" si="26"/>
        <v>1506</v>
      </c>
      <c r="AA289" s="78" t="str">
        <f t="shared" si="27"/>
        <v>6-2022</v>
      </c>
      <c r="AC289" s="4" t="str">
        <f t="shared" si="28"/>
        <v>Empty</v>
      </c>
      <c r="AD289" s="4" t="e">
        <f t="shared" si="29"/>
        <v>#VALUE!</v>
      </c>
    </row>
    <row r="290" spans="1:30" hidden="1">
      <c r="A290" s="8" t="s">
        <v>1953</v>
      </c>
      <c r="B290" s="8" t="s">
        <v>1271</v>
      </c>
      <c r="C290" s="8" t="s">
        <v>38</v>
      </c>
      <c r="D290" s="8" t="s">
        <v>10</v>
      </c>
      <c r="E290" s="8"/>
      <c r="F290" s="8" t="s">
        <v>1374</v>
      </c>
      <c r="G290" s="8" t="s">
        <v>1384</v>
      </c>
      <c r="H290" s="8">
        <v>26.71</v>
      </c>
      <c r="I290" s="8">
        <v>8.7200000000000006</v>
      </c>
      <c r="J290" s="8">
        <v>0.51300000000000001</v>
      </c>
      <c r="K290" s="8">
        <v>1.2168000000000001</v>
      </c>
      <c r="L290" s="8" t="s">
        <v>1412</v>
      </c>
      <c r="M290" s="8">
        <v>608</v>
      </c>
      <c r="N290" s="8" t="s">
        <v>1426</v>
      </c>
      <c r="O290" s="89" t="s">
        <v>1954</v>
      </c>
      <c r="P290" s="89">
        <f t="shared" si="24"/>
        <v>45339</v>
      </c>
      <c r="Q290" s="89" t="s">
        <v>1954</v>
      </c>
      <c r="R290" s="89"/>
      <c r="S290" s="121" t="e">
        <f t="shared" si="25"/>
        <v>#VALUE!</v>
      </c>
      <c r="T290" s="8">
        <v>24</v>
      </c>
      <c r="U290" s="8">
        <v>8.8000000000000007</v>
      </c>
      <c r="Z290" s="78">
        <f t="shared" ca="1" si="26"/>
        <v>909</v>
      </c>
      <c r="AA290" s="78" t="str">
        <f t="shared" si="27"/>
        <v>2-2024</v>
      </c>
      <c r="AC290" s="4" t="str">
        <f t="shared" si="28"/>
        <v>Empty</v>
      </c>
      <c r="AD290" s="4" t="e">
        <f t="shared" si="29"/>
        <v>#VALUE!</v>
      </c>
    </row>
    <row r="291" spans="1:30">
      <c r="A291" s="9" t="s">
        <v>1955</v>
      </c>
      <c r="B291" s="9" t="s">
        <v>723</v>
      </c>
      <c r="C291" s="9" t="s">
        <v>12</v>
      </c>
      <c r="D291" s="9" t="s">
        <v>1360</v>
      </c>
      <c r="E291" s="9"/>
      <c r="F291" s="9" t="s">
        <v>1408</v>
      </c>
      <c r="G291" s="9" t="s">
        <v>1384</v>
      </c>
      <c r="H291" s="9">
        <v>75.55</v>
      </c>
      <c r="I291" s="9">
        <v>18.12</v>
      </c>
      <c r="J291" s="9">
        <v>0.84609999999999996</v>
      </c>
      <c r="K291" s="9">
        <v>1.2232000000000001</v>
      </c>
      <c r="L291" s="9" t="s">
        <v>1385</v>
      </c>
      <c r="M291" s="9">
        <v>672</v>
      </c>
      <c r="N291" s="9" t="s">
        <v>1403</v>
      </c>
      <c r="O291" s="90" t="s">
        <v>1956</v>
      </c>
      <c r="P291" s="89">
        <f t="shared" si="24"/>
        <v>45642</v>
      </c>
      <c r="Q291" s="90" t="s">
        <v>1956</v>
      </c>
      <c r="R291" s="90" t="s">
        <v>1476</v>
      </c>
      <c r="S291" s="121">
        <f t="shared" si="25"/>
        <v>45646</v>
      </c>
      <c r="T291" s="9">
        <v>180</v>
      </c>
      <c r="U291" s="9">
        <v>0</v>
      </c>
      <c r="Z291" s="78">
        <f t="shared" ca="1" si="26"/>
        <v>606</v>
      </c>
      <c r="AA291" s="78" t="str">
        <f t="shared" si="27"/>
        <v>12-2024</v>
      </c>
      <c r="AC291" s="4" t="str">
        <f t="shared" si="28"/>
        <v>Q4</v>
      </c>
      <c r="AD291" s="4">
        <f t="shared" si="29"/>
        <v>5</v>
      </c>
    </row>
    <row r="292" spans="1:30" hidden="1">
      <c r="A292" s="8" t="s">
        <v>1957</v>
      </c>
      <c r="B292" s="8" t="s">
        <v>1353</v>
      </c>
      <c r="C292" s="8" t="s">
        <v>24</v>
      </c>
      <c r="D292" s="8" t="s">
        <v>31</v>
      </c>
      <c r="E292" s="8"/>
      <c r="F292" s="8" t="s">
        <v>1374</v>
      </c>
      <c r="G292" s="8" t="s">
        <v>1375</v>
      </c>
      <c r="H292" s="8">
        <v>23.36</v>
      </c>
      <c r="I292" s="8">
        <v>10.76</v>
      </c>
      <c r="J292" s="8">
        <v>0.14580000000000001</v>
      </c>
      <c r="K292" s="8">
        <v>0.23730000000000001</v>
      </c>
      <c r="L292" s="8" t="s">
        <v>1395</v>
      </c>
      <c r="M292" s="8">
        <v>703</v>
      </c>
      <c r="N292" s="8" t="s">
        <v>1381</v>
      </c>
      <c r="O292" s="89" t="s">
        <v>1958</v>
      </c>
      <c r="P292" s="89">
        <f t="shared" si="24"/>
        <v>44983</v>
      </c>
      <c r="Q292" s="89" t="s">
        <v>1958</v>
      </c>
      <c r="R292" s="89"/>
      <c r="S292" s="121" t="e">
        <f t="shared" si="25"/>
        <v>#VALUE!</v>
      </c>
      <c r="T292" s="8">
        <v>240</v>
      </c>
      <c r="U292" s="8">
        <v>16.14</v>
      </c>
      <c r="Z292" s="78">
        <f t="shared" ca="1" si="26"/>
        <v>1265</v>
      </c>
      <c r="AA292" s="78" t="str">
        <f t="shared" si="27"/>
        <v>2-2023</v>
      </c>
      <c r="AC292" s="4" t="str">
        <f t="shared" si="28"/>
        <v>Empty</v>
      </c>
      <c r="AD292" s="4" t="e">
        <f t="shared" si="29"/>
        <v>#VALUE!</v>
      </c>
    </row>
    <row r="293" spans="1:30" hidden="1">
      <c r="A293" s="9" t="s">
        <v>1959</v>
      </c>
      <c r="B293" s="9" t="s">
        <v>386</v>
      </c>
      <c r="C293" s="9" t="s">
        <v>7</v>
      </c>
      <c r="D293" s="9" t="s">
        <v>1360</v>
      </c>
      <c r="E293" s="9"/>
      <c r="F293" s="9" t="s">
        <v>1400</v>
      </c>
      <c r="G293" s="9" t="s">
        <v>1375</v>
      </c>
      <c r="H293" s="9">
        <v>19.600000000000001</v>
      </c>
      <c r="I293" s="9">
        <v>9.8000000000000007</v>
      </c>
      <c r="J293" s="9">
        <v>0.27160000000000001</v>
      </c>
      <c r="K293" s="9">
        <v>0.18659999999999999</v>
      </c>
      <c r="L293" s="9" t="s">
        <v>1358</v>
      </c>
      <c r="M293" s="9">
        <v>871</v>
      </c>
      <c r="N293" s="9" t="s">
        <v>1426</v>
      </c>
      <c r="O293" s="90" t="s">
        <v>1960</v>
      </c>
      <c r="P293" s="89">
        <f t="shared" si="24"/>
        <v>45200</v>
      </c>
      <c r="Q293" s="90" t="s">
        <v>1960</v>
      </c>
      <c r="R293" s="90"/>
      <c r="S293" s="121" t="e">
        <f t="shared" si="25"/>
        <v>#VALUE!</v>
      </c>
      <c r="T293" s="9">
        <v>240</v>
      </c>
      <c r="U293" s="9">
        <v>13.76</v>
      </c>
      <c r="Z293" s="78">
        <f t="shared" ca="1" si="26"/>
        <v>1048</v>
      </c>
      <c r="AA293" s="78" t="str">
        <f t="shared" si="27"/>
        <v>10-2023</v>
      </c>
      <c r="AC293" s="4" t="str">
        <f t="shared" si="28"/>
        <v>Q4</v>
      </c>
      <c r="AD293" s="4" t="e">
        <f t="shared" si="29"/>
        <v>#VALUE!</v>
      </c>
    </row>
    <row r="294" spans="1:30" hidden="1">
      <c r="A294" s="8" t="s">
        <v>1961</v>
      </c>
      <c r="B294" s="8" t="s">
        <v>234</v>
      </c>
      <c r="C294" s="8" t="s">
        <v>16</v>
      </c>
      <c r="D294" s="8" t="s">
        <v>1360</v>
      </c>
      <c r="E294" s="8"/>
      <c r="F294" s="8" t="s">
        <v>1408</v>
      </c>
      <c r="G294" s="8" t="s">
        <v>1375</v>
      </c>
      <c r="H294" s="8">
        <v>97.53</v>
      </c>
      <c r="I294" s="8">
        <v>13.15</v>
      </c>
      <c r="J294" s="8">
        <v>1.6288</v>
      </c>
      <c r="K294" s="8">
        <v>2.6238000000000001</v>
      </c>
      <c r="L294" s="8" t="s">
        <v>1385</v>
      </c>
      <c r="M294" s="8">
        <v>648</v>
      </c>
      <c r="N294" s="8" t="s">
        <v>1426</v>
      </c>
      <c r="O294" s="89" t="s">
        <v>1962</v>
      </c>
      <c r="P294" s="89">
        <f t="shared" si="24"/>
        <v>45428</v>
      </c>
      <c r="Q294" s="89" t="s">
        <v>1962</v>
      </c>
      <c r="R294" s="89"/>
      <c r="S294" s="121" t="e">
        <f t="shared" si="25"/>
        <v>#VALUE!</v>
      </c>
      <c r="T294" s="8">
        <v>48</v>
      </c>
      <c r="U294" s="8">
        <v>0</v>
      </c>
      <c r="Z294" s="78">
        <f t="shared" ca="1" si="26"/>
        <v>820</v>
      </c>
      <c r="AA294" s="78" t="str">
        <f t="shared" si="27"/>
        <v>5-2024</v>
      </c>
      <c r="AC294" s="4" t="str">
        <f t="shared" si="28"/>
        <v>Empty</v>
      </c>
      <c r="AD294" s="4" t="e">
        <f t="shared" si="29"/>
        <v>#VALUE!</v>
      </c>
    </row>
    <row r="295" spans="1:30">
      <c r="A295" s="9" t="s">
        <v>1963</v>
      </c>
      <c r="B295" s="9" t="s">
        <v>1229</v>
      </c>
      <c r="C295" s="9" t="s">
        <v>41</v>
      </c>
      <c r="D295" s="9" t="s">
        <v>10</v>
      </c>
      <c r="E295" s="9"/>
      <c r="F295" s="9" t="s">
        <v>1389</v>
      </c>
      <c r="G295" s="9" t="s">
        <v>1375</v>
      </c>
      <c r="H295" s="9">
        <v>87.74</v>
      </c>
      <c r="I295" s="9">
        <v>10.15</v>
      </c>
      <c r="J295" s="9">
        <v>1.6153999999999999</v>
      </c>
      <c r="K295" s="9">
        <v>2.8372999999999999</v>
      </c>
      <c r="L295" s="9" t="s">
        <v>1412</v>
      </c>
      <c r="M295" s="9">
        <v>671</v>
      </c>
      <c r="N295" s="9" t="s">
        <v>1396</v>
      </c>
      <c r="O295" s="90" t="s">
        <v>1964</v>
      </c>
      <c r="P295" s="89">
        <f t="shared" si="24"/>
        <v>45537</v>
      </c>
      <c r="Q295" s="90" t="s">
        <v>1964</v>
      </c>
      <c r="R295" s="90" t="s">
        <v>1934</v>
      </c>
      <c r="S295" s="121">
        <f t="shared" si="25"/>
        <v>45548</v>
      </c>
      <c r="T295" s="9">
        <v>36</v>
      </c>
      <c r="U295" s="9">
        <v>48.37</v>
      </c>
      <c r="Z295" s="78">
        <f t="shared" ca="1" si="26"/>
        <v>711</v>
      </c>
      <c r="AA295" s="78" t="str">
        <f t="shared" si="27"/>
        <v>9-2024</v>
      </c>
      <c r="AC295" s="4" t="str">
        <f t="shared" si="28"/>
        <v>Empty</v>
      </c>
      <c r="AD295" s="4">
        <f t="shared" si="29"/>
        <v>10</v>
      </c>
    </row>
    <row r="296" spans="1:30">
      <c r="A296" s="8" t="s">
        <v>1965</v>
      </c>
      <c r="B296" s="8" t="s">
        <v>840</v>
      </c>
      <c r="C296" s="8" t="s">
        <v>12</v>
      </c>
      <c r="D296" s="8" t="s">
        <v>31</v>
      </c>
      <c r="E296" s="8"/>
      <c r="F296" s="8" t="s">
        <v>1400</v>
      </c>
      <c r="G296" s="8" t="s">
        <v>1384</v>
      </c>
      <c r="H296" s="8">
        <v>15.91</v>
      </c>
      <c r="I296" s="8">
        <v>13.09</v>
      </c>
      <c r="J296" s="8">
        <v>9.2200000000000004E-2</v>
      </c>
      <c r="K296" s="8">
        <v>0.36270000000000002</v>
      </c>
      <c r="L296" s="8" t="s">
        <v>1412</v>
      </c>
      <c r="M296" s="8">
        <v>638</v>
      </c>
      <c r="N296" s="8" t="s">
        <v>1396</v>
      </c>
      <c r="O296" s="89" t="s">
        <v>1966</v>
      </c>
      <c r="P296" s="89">
        <f t="shared" si="24"/>
        <v>44662</v>
      </c>
      <c r="Q296" s="89" t="s">
        <v>1966</v>
      </c>
      <c r="R296" s="89" t="s">
        <v>681</v>
      </c>
      <c r="S296" s="121">
        <f t="shared" si="25"/>
        <v>44673</v>
      </c>
      <c r="T296" s="8">
        <v>60</v>
      </c>
      <c r="U296" s="8">
        <v>6.76</v>
      </c>
      <c r="Z296" s="78">
        <f t="shared" ca="1" si="26"/>
        <v>1586</v>
      </c>
      <c r="AA296" s="78" t="str">
        <f t="shared" si="27"/>
        <v>4-2022</v>
      </c>
      <c r="AC296" s="4" t="str">
        <f t="shared" si="28"/>
        <v>Empty</v>
      </c>
      <c r="AD296" s="4">
        <f t="shared" si="29"/>
        <v>10</v>
      </c>
    </row>
    <row r="297" spans="1:30" hidden="1">
      <c r="A297" s="9" t="s">
        <v>1967</v>
      </c>
      <c r="B297" s="9" t="s">
        <v>353</v>
      </c>
      <c r="C297" s="9" t="s">
        <v>32</v>
      </c>
      <c r="D297" s="9" t="s">
        <v>1360</v>
      </c>
      <c r="E297" s="9"/>
      <c r="F297" s="9" t="s">
        <v>1411</v>
      </c>
      <c r="G297" s="9" t="s">
        <v>1375</v>
      </c>
      <c r="H297" s="9">
        <v>53.43</v>
      </c>
      <c r="I297" s="9">
        <v>12.27</v>
      </c>
      <c r="J297" s="9">
        <v>0.81310000000000004</v>
      </c>
      <c r="K297" s="9">
        <v>1.4140999999999999</v>
      </c>
      <c r="L297" s="9" t="s">
        <v>1385</v>
      </c>
      <c r="M297" s="9">
        <v>740</v>
      </c>
      <c r="N297" s="9" t="s">
        <v>1386</v>
      </c>
      <c r="O297" s="90" t="s">
        <v>1968</v>
      </c>
      <c r="P297" s="89">
        <f t="shared" si="24"/>
        <v>44797</v>
      </c>
      <c r="Q297" s="90" t="s">
        <v>1968</v>
      </c>
      <c r="R297" s="90"/>
      <c r="S297" s="121" t="e">
        <f t="shared" si="25"/>
        <v>#VALUE!</v>
      </c>
      <c r="T297" s="9">
        <v>48</v>
      </c>
      <c r="U297" s="9">
        <v>0</v>
      </c>
      <c r="Z297" s="78">
        <f t="shared" ca="1" si="26"/>
        <v>1451</v>
      </c>
      <c r="AA297" s="78" t="str">
        <f t="shared" si="27"/>
        <v>8-2022</v>
      </c>
      <c r="AC297" s="4" t="str">
        <f t="shared" si="28"/>
        <v>Empty</v>
      </c>
      <c r="AD297" s="4" t="e">
        <f t="shared" si="29"/>
        <v>#VALUE!</v>
      </c>
    </row>
    <row r="298" spans="1:30" hidden="1">
      <c r="A298" s="8" t="s">
        <v>1969</v>
      </c>
      <c r="B298" s="8" t="s">
        <v>464</v>
      </c>
      <c r="C298" s="8" t="s">
        <v>20</v>
      </c>
      <c r="D298" s="8" t="s">
        <v>10</v>
      </c>
      <c r="E298" s="8"/>
      <c r="F298" s="8" t="s">
        <v>1411</v>
      </c>
      <c r="G298" s="8" t="s">
        <v>1384</v>
      </c>
      <c r="H298" s="8">
        <v>28.27</v>
      </c>
      <c r="I298" s="8">
        <v>15.19</v>
      </c>
      <c r="J298" s="8">
        <v>0.31290000000000001</v>
      </c>
      <c r="K298" s="8">
        <v>0.45939999999999998</v>
      </c>
      <c r="L298" s="8" t="s">
        <v>1385</v>
      </c>
      <c r="M298" s="8">
        <v>801</v>
      </c>
      <c r="N298" s="8" t="s">
        <v>1386</v>
      </c>
      <c r="O298" s="89" t="s">
        <v>819</v>
      </c>
      <c r="P298" s="89">
        <f t="shared" si="24"/>
        <v>45111</v>
      </c>
      <c r="Q298" s="89" t="s">
        <v>819</v>
      </c>
      <c r="R298" s="89"/>
      <c r="S298" s="121" t="e">
        <f t="shared" si="25"/>
        <v>#VALUE!</v>
      </c>
      <c r="T298" s="8">
        <v>120</v>
      </c>
      <c r="U298" s="8">
        <v>0</v>
      </c>
      <c r="Z298" s="78">
        <f t="shared" ca="1" si="26"/>
        <v>1137</v>
      </c>
      <c r="AA298" s="78" t="str">
        <f t="shared" si="27"/>
        <v>7-2023</v>
      </c>
      <c r="AC298" s="4" t="str">
        <f t="shared" si="28"/>
        <v>Empty</v>
      </c>
      <c r="AD298" s="4" t="e">
        <f t="shared" si="29"/>
        <v>#VALUE!</v>
      </c>
    </row>
    <row r="299" spans="1:30" hidden="1">
      <c r="A299" s="9" t="s">
        <v>1970</v>
      </c>
      <c r="B299" s="9" t="s">
        <v>374</v>
      </c>
      <c r="C299" s="9" t="s">
        <v>28</v>
      </c>
      <c r="D299" s="9" t="s">
        <v>31</v>
      </c>
      <c r="E299" s="9"/>
      <c r="F299" s="9" t="s">
        <v>1374</v>
      </c>
      <c r="G299" s="9" t="s">
        <v>1390</v>
      </c>
      <c r="H299" s="9">
        <v>29.51</v>
      </c>
      <c r="I299" s="9"/>
      <c r="J299" s="9">
        <v>0.22950000000000001</v>
      </c>
      <c r="K299" s="9"/>
      <c r="L299" s="9" t="s">
        <v>1412</v>
      </c>
      <c r="M299" s="9">
        <v>667</v>
      </c>
      <c r="N299" s="9" t="s">
        <v>1381</v>
      </c>
      <c r="O299" s="90" t="s">
        <v>1725</v>
      </c>
      <c r="P299" s="89">
        <f t="shared" si="24"/>
        <v>45050</v>
      </c>
      <c r="Q299" s="90" t="s">
        <v>1725</v>
      </c>
      <c r="R299" s="90"/>
      <c r="S299" s="121" t="e">
        <f t="shared" si="25"/>
        <v>#VALUE!</v>
      </c>
      <c r="T299" s="9">
        <v>180</v>
      </c>
      <c r="U299" s="9">
        <v>7.22</v>
      </c>
      <c r="Z299" s="78">
        <f t="shared" ca="1" si="26"/>
        <v>1198</v>
      </c>
      <c r="AA299" s="78" t="str">
        <f t="shared" si="27"/>
        <v>5-2023</v>
      </c>
      <c r="AC299" s="4" t="str">
        <f t="shared" si="28"/>
        <v>Empty</v>
      </c>
      <c r="AD299" s="4" t="e">
        <f t="shared" si="29"/>
        <v>#VALUE!</v>
      </c>
    </row>
    <row r="300" spans="1:30" hidden="1">
      <c r="A300" s="8" t="s">
        <v>1971</v>
      </c>
      <c r="B300" s="8" t="s">
        <v>556</v>
      </c>
      <c r="C300" s="8" t="s">
        <v>35</v>
      </c>
      <c r="D300" s="8" t="s">
        <v>1360</v>
      </c>
      <c r="E300" s="8"/>
      <c r="F300" s="8" t="s">
        <v>1380</v>
      </c>
      <c r="G300" s="8" t="s">
        <v>1390</v>
      </c>
      <c r="H300" s="8">
        <v>47.99</v>
      </c>
      <c r="I300" s="8">
        <v>9.4499999999999993</v>
      </c>
      <c r="J300" s="8">
        <v>0.4299</v>
      </c>
      <c r="K300" s="8">
        <v>2.2023000000000001</v>
      </c>
      <c r="L300" s="8" t="s">
        <v>1395</v>
      </c>
      <c r="M300" s="8">
        <v>838</v>
      </c>
      <c r="N300" s="8" t="s">
        <v>1381</v>
      </c>
      <c r="O300" s="89" t="s">
        <v>1972</v>
      </c>
      <c r="P300" s="89">
        <f t="shared" si="24"/>
        <v>44581</v>
      </c>
      <c r="Q300" s="89" t="s">
        <v>1972</v>
      </c>
      <c r="R300" s="89"/>
      <c r="S300" s="121" t="e">
        <f t="shared" si="25"/>
        <v>#VALUE!</v>
      </c>
      <c r="T300" s="8">
        <v>24</v>
      </c>
      <c r="U300" s="8">
        <v>29.03</v>
      </c>
      <c r="Z300" s="78">
        <f t="shared" ca="1" si="26"/>
        <v>1667</v>
      </c>
      <c r="AA300" s="78" t="str">
        <f t="shared" si="27"/>
        <v>1-2022</v>
      </c>
      <c r="AC300" s="4" t="str">
        <f t="shared" si="28"/>
        <v>Empty</v>
      </c>
      <c r="AD300" s="4" t="e">
        <f t="shared" si="29"/>
        <v>#VALUE!</v>
      </c>
    </row>
    <row r="301" spans="1:30" hidden="1">
      <c r="A301" s="9" t="s">
        <v>1973</v>
      </c>
      <c r="B301" s="9" t="s">
        <v>761</v>
      </c>
      <c r="C301" s="9" t="s">
        <v>20</v>
      </c>
      <c r="D301" s="9" t="s">
        <v>44</v>
      </c>
      <c r="E301" s="9"/>
      <c r="F301" s="9" t="s">
        <v>1380</v>
      </c>
      <c r="G301" s="9" t="s">
        <v>1384</v>
      </c>
      <c r="H301" s="9">
        <v>82.07</v>
      </c>
      <c r="I301" s="9">
        <v>18.39</v>
      </c>
      <c r="J301" s="9">
        <v>1.4387000000000001</v>
      </c>
      <c r="K301" s="9">
        <v>1.2912999999999999</v>
      </c>
      <c r="L301" s="9" t="s">
        <v>1358</v>
      </c>
      <c r="M301" s="9">
        <v>751</v>
      </c>
      <c r="N301" s="9" t="s">
        <v>1386</v>
      </c>
      <c r="O301" s="90" t="s">
        <v>1611</v>
      </c>
      <c r="P301" s="89">
        <f t="shared" si="24"/>
        <v>44862</v>
      </c>
      <c r="Q301" s="90" t="s">
        <v>1611</v>
      </c>
      <c r="R301" s="90"/>
      <c r="S301" s="121" t="e">
        <f t="shared" si="25"/>
        <v>#VALUE!</v>
      </c>
      <c r="T301" s="9">
        <v>240</v>
      </c>
      <c r="U301" s="9">
        <v>62.29</v>
      </c>
      <c r="Z301" s="78">
        <f t="shared" ca="1" si="26"/>
        <v>1386</v>
      </c>
      <c r="AA301" s="78" t="str">
        <f t="shared" si="27"/>
        <v>10-2022</v>
      </c>
      <c r="AC301" s="4" t="str">
        <f t="shared" si="28"/>
        <v>Q4</v>
      </c>
      <c r="AD301" s="4" t="e">
        <f t="shared" si="29"/>
        <v>#VALUE!</v>
      </c>
    </row>
    <row r="302" spans="1:30" hidden="1">
      <c r="A302" s="8" t="s">
        <v>1974</v>
      </c>
      <c r="B302" s="8" t="s">
        <v>559</v>
      </c>
      <c r="C302" s="8" t="s">
        <v>35</v>
      </c>
      <c r="D302" s="8" t="s">
        <v>44</v>
      </c>
      <c r="E302" s="8"/>
      <c r="F302" s="8" t="s">
        <v>1374</v>
      </c>
      <c r="G302" s="8" t="s">
        <v>1375</v>
      </c>
      <c r="H302" s="8">
        <v>98.99</v>
      </c>
      <c r="I302" s="8">
        <v>12.85</v>
      </c>
      <c r="J302" s="8">
        <v>1.0359</v>
      </c>
      <c r="K302" s="8">
        <v>8.8346</v>
      </c>
      <c r="L302" s="8" t="s">
        <v>1412</v>
      </c>
      <c r="M302" s="8">
        <v>800</v>
      </c>
      <c r="N302" s="8" t="s">
        <v>1426</v>
      </c>
      <c r="O302" s="89" t="s">
        <v>1975</v>
      </c>
      <c r="P302" s="89">
        <f t="shared" si="24"/>
        <v>45245</v>
      </c>
      <c r="Q302" s="89" t="s">
        <v>1975</v>
      </c>
      <c r="R302" s="89"/>
      <c r="S302" s="121" t="e">
        <f t="shared" si="25"/>
        <v>#VALUE!</v>
      </c>
      <c r="T302" s="8">
        <v>12</v>
      </c>
      <c r="U302" s="8">
        <v>84.9</v>
      </c>
      <c r="Z302" s="78">
        <f t="shared" ca="1" si="26"/>
        <v>1003</v>
      </c>
      <c r="AA302" s="78" t="str">
        <f t="shared" si="27"/>
        <v>11-2023</v>
      </c>
      <c r="AC302" s="4" t="str">
        <f t="shared" si="28"/>
        <v>Q4</v>
      </c>
      <c r="AD302" s="4" t="e">
        <f t="shared" si="29"/>
        <v>#VALUE!</v>
      </c>
    </row>
    <row r="303" spans="1:30" hidden="1">
      <c r="A303" s="9" t="s">
        <v>1976</v>
      </c>
      <c r="B303" s="9" t="s">
        <v>1269</v>
      </c>
      <c r="C303" s="9" t="s">
        <v>41</v>
      </c>
      <c r="D303" s="9" t="s">
        <v>44</v>
      </c>
      <c r="E303" s="9"/>
      <c r="F303" s="9" t="s">
        <v>1380</v>
      </c>
      <c r="G303" s="9" t="s">
        <v>1375</v>
      </c>
      <c r="H303" s="9">
        <v>68.89</v>
      </c>
      <c r="I303" s="9">
        <v>7.73</v>
      </c>
      <c r="J303" s="9">
        <v>1.3556999999999999</v>
      </c>
      <c r="K303" s="9">
        <v>1.6731</v>
      </c>
      <c r="L303" s="9" t="s">
        <v>1395</v>
      </c>
      <c r="M303" s="9">
        <v>845</v>
      </c>
      <c r="N303" s="9" t="s">
        <v>1426</v>
      </c>
      <c r="O303" s="90" t="s">
        <v>1206</v>
      </c>
      <c r="P303" s="89">
        <f t="shared" si="24"/>
        <v>45581</v>
      </c>
      <c r="Q303" s="90" t="s">
        <v>1206</v>
      </c>
      <c r="R303" s="90"/>
      <c r="S303" s="121" t="e">
        <f t="shared" si="25"/>
        <v>#VALUE!</v>
      </c>
      <c r="T303" s="9">
        <v>48</v>
      </c>
      <c r="U303" s="9">
        <v>8.6999999999999993</v>
      </c>
      <c r="Z303" s="78">
        <f t="shared" ca="1" si="26"/>
        <v>667</v>
      </c>
      <c r="AA303" s="78" t="str">
        <f t="shared" si="27"/>
        <v>10-2024</v>
      </c>
      <c r="AC303" s="4" t="str">
        <f t="shared" si="28"/>
        <v>Q4</v>
      </c>
      <c r="AD303" s="4" t="e">
        <f t="shared" si="29"/>
        <v>#VALUE!</v>
      </c>
    </row>
    <row r="304" spans="1:30">
      <c r="A304" s="8" t="s">
        <v>1977</v>
      </c>
      <c r="B304" s="8" t="s">
        <v>685</v>
      </c>
      <c r="C304" s="8" t="s">
        <v>28</v>
      </c>
      <c r="D304" s="8" t="s">
        <v>1360</v>
      </c>
      <c r="E304" s="8"/>
      <c r="F304" s="8" t="s">
        <v>1374</v>
      </c>
      <c r="G304" s="8" t="s">
        <v>1384</v>
      </c>
      <c r="H304" s="8">
        <v>20.190000000000001</v>
      </c>
      <c r="I304" s="8">
        <v>14.53</v>
      </c>
      <c r="J304" s="8">
        <v>0.39329999999999998</v>
      </c>
      <c r="K304" s="8">
        <v>0.25890000000000002</v>
      </c>
      <c r="L304" s="8" t="s">
        <v>1376</v>
      </c>
      <c r="M304" s="8">
        <v>811</v>
      </c>
      <c r="N304" s="8" t="s">
        <v>1403</v>
      </c>
      <c r="O304" s="89" t="s">
        <v>1713</v>
      </c>
      <c r="P304" s="89">
        <f t="shared" si="24"/>
        <v>44920</v>
      </c>
      <c r="Q304" s="89" t="s">
        <v>1713</v>
      </c>
      <c r="R304" s="89" t="s">
        <v>1705</v>
      </c>
      <c r="S304" s="121">
        <f t="shared" si="25"/>
        <v>44925</v>
      </c>
      <c r="T304" s="8">
        <v>240</v>
      </c>
      <c r="U304" s="8">
        <v>17.64</v>
      </c>
      <c r="Z304" s="78">
        <f t="shared" ca="1" si="26"/>
        <v>1328</v>
      </c>
      <c r="AA304" s="78" t="str">
        <f t="shared" si="27"/>
        <v>12-2022</v>
      </c>
      <c r="AC304" s="4" t="str">
        <f t="shared" si="28"/>
        <v>Q4</v>
      </c>
      <c r="AD304" s="4">
        <f t="shared" si="29"/>
        <v>5</v>
      </c>
    </row>
    <row r="305" spans="1:30">
      <c r="A305" s="9" t="s">
        <v>1978</v>
      </c>
      <c r="B305" s="9" t="s">
        <v>891</v>
      </c>
      <c r="C305" s="9" t="s">
        <v>32</v>
      </c>
      <c r="D305" s="9" t="s">
        <v>31</v>
      </c>
      <c r="E305" s="9"/>
      <c r="F305" s="9" t="s">
        <v>1408</v>
      </c>
      <c r="G305" s="9" t="s">
        <v>1384</v>
      </c>
      <c r="H305" s="9"/>
      <c r="I305" s="9">
        <v>11.28</v>
      </c>
      <c r="J305" s="9">
        <v>7.1900000000000006E-2</v>
      </c>
      <c r="K305" s="9">
        <v>7.0599999999999996E-2</v>
      </c>
      <c r="L305" s="9" t="s">
        <v>1376</v>
      </c>
      <c r="M305" s="9">
        <v>772</v>
      </c>
      <c r="N305" s="9" t="s">
        <v>1403</v>
      </c>
      <c r="O305" s="90" t="s">
        <v>1979</v>
      </c>
      <c r="P305" s="89">
        <f t="shared" si="24"/>
        <v>45272</v>
      </c>
      <c r="Q305" s="90" t="s">
        <v>1979</v>
      </c>
      <c r="R305" s="90" t="s">
        <v>1331</v>
      </c>
      <c r="S305" s="121">
        <f t="shared" si="25"/>
        <v>45277</v>
      </c>
      <c r="T305" s="9">
        <v>120</v>
      </c>
      <c r="U305" s="9">
        <v>0.98</v>
      </c>
      <c r="Z305" s="78">
        <f t="shared" ca="1" si="26"/>
        <v>976</v>
      </c>
      <c r="AA305" s="78" t="str">
        <f t="shared" si="27"/>
        <v>12-2023</v>
      </c>
      <c r="AC305" s="4" t="str">
        <f t="shared" si="28"/>
        <v>Q4</v>
      </c>
      <c r="AD305" s="4">
        <f t="shared" si="29"/>
        <v>4</v>
      </c>
    </row>
    <row r="306" spans="1:30">
      <c r="A306" s="8" t="s">
        <v>1980</v>
      </c>
      <c r="B306" s="8" t="s">
        <v>294</v>
      </c>
      <c r="C306" s="8" t="s">
        <v>35</v>
      </c>
      <c r="D306" s="8" t="s">
        <v>1360</v>
      </c>
      <c r="E306" s="8"/>
      <c r="F306" s="8" t="s">
        <v>1411</v>
      </c>
      <c r="G306" s="8" t="s">
        <v>1375</v>
      </c>
      <c r="H306" s="8">
        <v>62.76</v>
      </c>
      <c r="I306" s="8">
        <v>10.84</v>
      </c>
      <c r="J306" s="8">
        <v>0.58520000000000005</v>
      </c>
      <c r="K306" s="8">
        <v>1.3595999999999999</v>
      </c>
      <c r="L306" s="8" t="s">
        <v>1385</v>
      </c>
      <c r="M306" s="8">
        <v>666</v>
      </c>
      <c r="N306" s="8" t="s">
        <v>1377</v>
      </c>
      <c r="O306" s="89" t="s">
        <v>1981</v>
      </c>
      <c r="P306" s="89">
        <f t="shared" si="24"/>
        <v>44645</v>
      </c>
      <c r="Q306" s="89" t="s">
        <v>1981</v>
      </c>
      <c r="R306" s="89" t="s">
        <v>1982</v>
      </c>
      <c r="S306" s="121">
        <f t="shared" si="25"/>
        <v>44649</v>
      </c>
      <c r="T306" s="8">
        <v>60</v>
      </c>
      <c r="U306" s="8">
        <v>0</v>
      </c>
      <c r="Z306" s="78">
        <f t="shared" ca="1" si="26"/>
        <v>1603</v>
      </c>
      <c r="AA306" s="78" t="str">
        <f t="shared" si="27"/>
        <v>3-2022</v>
      </c>
      <c r="AC306" s="4" t="str">
        <f t="shared" si="28"/>
        <v>Empty</v>
      </c>
      <c r="AD306" s="4">
        <f t="shared" si="29"/>
        <v>3</v>
      </c>
    </row>
    <row r="307" spans="1:30" hidden="1">
      <c r="A307" s="9" t="s">
        <v>1983</v>
      </c>
      <c r="B307" s="9" t="s">
        <v>155</v>
      </c>
      <c r="C307" s="9" t="s">
        <v>35</v>
      </c>
      <c r="D307" s="9" t="s">
        <v>31</v>
      </c>
      <c r="E307" s="9"/>
      <c r="F307" s="9" t="s">
        <v>1380</v>
      </c>
      <c r="G307" s="9" t="s">
        <v>1375</v>
      </c>
      <c r="H307" s="9">
        <v>35.869999999999997</v>
      </c>
      <c r="I307" s="9">
        <v>8.0500000000000007</v>
      </c>
      <c r="J307" s="9">
        <v>0.25340000000000001</v>
      </c>
      <c r="K307" s="9">
        <v>0.72819999999999996</v>
      </c>
      <c r="L307" s="9" t="s">
        <v>1358</v>
      </c>
      <c r="M307" s="9">
        <v>562</v>
      </c>
      <c r="N307" s="9" t="s">
        <v>1381</v>
      </c>
      <c r="O307" s="90" t="s">
        <v>1120</v>
      </c>
      <c r="P307" s="89">
        <f t="shared" si="24"/>
        <v>44879</v>
      </c>
      <c r="Q307" s="90" t="s">
        <v>1120</v>
      </c>
      <c r="R307" s="90"/>
      <c r="S307" s="121" t="e">
        <f t="shared" si="25"/>
        <v>#VALUE!</v>
      </c>
      <c r="T307" s="9">
        <v>60</v>
      </c>
      <c r="U307" s="9">
        <v>32.659999999999997</v>
      </c>
      <c r="Z307" s="78">
        <f t="shared" ca="1" si="26"/>
        <v>1369</v>
      </c>
      <c r="AA307" s="78" t="str">
        <f t="shared" si="27"/>
        <v>11-2022</v>
      </c>
      <c r="AC307" s="4" t="str">
        <f t="shared" si="28"/>
        <v>Q4</v>
      </c>
      <c r="AD307" s="4" t="e">
        <f t="shared" si="29"/>
        <v>#VALUE!</v>
      </c>
    </row>
    <row r="308" spans="1:30">
      <c r="A308" s="8" t="s">
        <v>1984</v>
      </c>
      <c r="B308" s="8" t="s">
        <v>1067</v>
      </c>
      <c r="C308" s="8" t="s">
        <v>20</v>
      </c>
      <c r="D308" s="8" t="s">
        <v>44</v>
      </c>
      <c r="E308" s="8"/>
      <c r="F308" s="8" t="s">
        <v>1411</v>
      </c>
      <c r="G308" s="8" t="s">
        <v>1384</v>
      </c>
      <c r="H308" s="8">
        <v>29.79</v>
      </c>
      <c r="I308" s="8">
        <v>17.760000000000002</v>
      </c>
      <c r="J308" s="8">
        <v>0.2601</v>
      </c>
      <c r="K308" s="8">
        <v>0.53220000000000001</v>
      </c>
      <c r="L308" s="8" t="s">
        <v>1376</v>
      </c>
      <c r="M308" s="8">
        <v>889</v>
      </c>
      <c r="N308" s="8" t="s">
        <v>1377</v>
      </c>
      <c r="O308" s="89" t="s">
        <v>1413</v>
      </c>
      <c r="P308" s="89">
        <f t="shared" si="24"/>
        <v>44762</v>
      </c>
      <c r="Q308" s="89" t="s">
        <v>1413</v>
      </c>
      <c r="R308" s="89" t="s">
        <v>1985</v>
      </c>
      <c r="S308" s="121">
        <f t="shared" si="25"/>
        <v>44777</v>
      </c>
      <c r="T308" s="8">
        <v>120</v>
      </c>
      <c r="U308" s="8">
        <v>9.59</v>
      </c>
      <c r="Z308" s="78">
        <f t="shared" ca="1" si="26"/>
        <v>1486</v>
      </c>
      <c r="AA308" s="78" t="str">
        <f t="shared" si="27"/>
        <v>7-2022</v>
      </c>
      <c r="AC308" s="4" t="str">
        <f t="shared" si="28"/>
        <v>Empty</v>
      </c>
      <c r="AD308" s="4">
        <f t="shared" si="29"/>
        <v>12</v>
      </c>
    </row>
    <row r="309" spans="1:30">
      <c r="A309" s="9" t="s">
        <v>1986</v>
      </c>
      <c r="B309" s="9" t="s">
        <v>858</v>
      </c>
      <c r="C309" s="9" t="s">
        <v>32</v>
      </c>
      <c r="D309" s="9" t="s">
        <v>31</v>
      </c>
      <c r="E309" s="9"/>
      <c r="F309" s="9" t="s">
        <v>1411</v>
      </c>
      <c r="G309" s="9" t="s">
        <v>1384</v>
      </c>
      <c r="H309" s="9">
        <v>68.650000000000006</v>
      </c>
      <c r="I309" s="9">
        <v>8.99</v>
      </c>
      <c r="J309" s="9">
        <v>0.91400000000000003</v>
      </c>
      <c r="K309" s="9">
        <v>1.4247000000000001</v>
      </c>
      <c r="L309" s="9" t="s">
        <v>1412</v>
      </c>
      <c r="M309" s="9">
        <v>899</v>
      </c>
      <c r="N309" s="9" t="s">
        <v>1396</v>
      </c>
      <c r="O309" s="90" t="s">
        <v>1987</v>
      </c>
      <c r="P309" s="89">
        <f t="shared" si="24"/>
        <v>45170</v>
      </c>
      <c r="Q309" s="90" t="s">
        <v>1987</v>
      </c>
      <c r="R309" s="90" t="s">
        <v>1988</v>
      </c>
      <c r="S309" s="121">
        <f t="shared" si="25"/>
        <v>45180</v>
      </c>
      <c r="T309" s="9">
        <v>60</v>
      </c>
      <c r="U309" s="9">
        <v>60.96</v>
      </c>
      <c r="Z309" s="78">
        <f t="shared" ca="1" si="26"/>
        <v>1078</v>
      </c>
      <c r="AA309" s="78" t="str">
        <f t="shared" si="27"/>
        <v>9-2023</v>
      </c>
      <c r="AC309" s="4" t="str">
        <f t="shared" si="28"/>
        <v>Empty</v>
      </c>
      <c r="AD309" s="4">
        <f t="shared" si="29"/>
        <v>7</v>
      </c>
    </row>
    <row r="310" spans="1:30">
      <c r="A310" s="8" t="s">
        <v>1989</v>
      </c>
      <c r="B310" s="8" t="s">
        <v>1121</v>
      </c>
      <c r="C310" s="8" t="s">
        <v>32</v>
      </c>
      <c r="D310" s="8" t="s">
        <v>10</v>
      </c>
      <c r="E310" s="8"/>
      <c r="F310" s="8" t="s">
        <v>1389</v>
      </c>
      <c r="G310" s="8" t="s">
        <v>1390</v>
      </c>
      <c r="H310" s="8">
        <v>44.75</v>
      </c>
      <c r="I310" s="8">
        <v>17.78</v>
      </c>
      <c r="J310" s="8">
        <v>0.70209999999999995</v>
      </c>
      <c r="K310" s="8">
        <v>0.71360000000000001</v>
      </c>
      <c r="L310" s="8"/>
      <c r="M310" s="8">
        <v>768</v>
      </c>
      <c r="N310" s="8" t="s">
        <v>1377</v>
      </c>
      <c r="O310" s="89" t="s">
        <v>1990</v>
      </c>
      <c r="P310" s="89">
        <f t="shared" si="24"/>
        <v>45423</v>
      </c>
      <c r="Q310" s="89" t="s">
        <v>1990</v>
      </c>
      <c r="R310" s="89" t="s">
        <v>1457</v>
      </c>
      <c r="S310" s="121">
        <f t="shared" si="25"/>
        <v>45430</v>
      </c>
      <c r="T310" s="8">
        <v>180</v>
      </c>
      <c r="U310" s="8">
        <v>22.02</v>
      </c>
      <c r="Z310" s="78">
        <f t="shared" ca="1" si="26"/>
        <v>825</v>
      </c>
      <c r="AA310" s="78" t="str">
        <f t="shared" si="27"/>
        <v>5-2024</v>
      </c>
      <c r="AC310" s="4" t="str">
        <f t="shared" si="28"/>
        <v>Empty</v>
      </c>
      <c r="AD310" s="4">
        <f t="shared" si="29"/>
        <v>5</v>
      </c>
    </row>
    <row r="311" spans="1:30" hidden="1">
      <c r="A311" s="9" t="s">
        <v>1991</v>
      </c>
      <c r="B311" s="9" t="s">
        <v>1103</v>
      </c>
      <c r="C311" s="9" t="s">
        <v>32</v>
      </c>
      <c r="D311" s="9" t="s">
        <v>10</v>
      </c>
      <c r="E311" s="9"/>
      <c r="F311" s="9" t="s">
        <v>1389</v>
      </c>
      <c r="G311" s="9" t="s">
        <v>1390</v>
      </c>
      <c r="H311" s="9">
        <v>90.78</v>
      </c>
      <c r="I311" s="9">
        <v>13.88</v>
      </c>
      <c r="J311" s="9">
        <v>0.96199999999999997</v>
      </c>
      <c r="K311" s="9">
        <v>1.121</v>
      </c>
      <c r="L311" s="9" t="s">
        <v>1358</v>
      </c>
      <c r="M311" s="9">
        <v>880</v>
      </c>
      <c r="N311" s="9" t="s">
        <v>1426</v>
      </c>
      <c r="O311" s="90" t="s">
        <v>1992</v>
      </c>
      <c r="P311" s="89">
        <f t="shared" si="24"/>
        <v>44671</v>
      </c>
      <c r="Q311" s="90" t="s">
        <v>1992</v>
      </c>
      <c r="R311" s="90"/>
      <c r="S311" s="121" t="e">
        <f t="shared" si="25"/>
        <v>#VALUE!</v>
      </c>
      <c r="T311" s="9">
        <v>240</v>
      </c>
      <c r="U311" s="9">
        <v>67.36</v>
      </c>
      <c r="Z311" s="78">
        <f t="shared" ca="1" si="26"/>
        <v>1577</v>
      </c>
      <c r="AA311" s="78" t="str">
        <f t="shared" si="27"/>
        <v>4-2022</v>
      </c>
      <c r="AC311" s="4" t="str">
        <f t="shared" si="28"/>
        <v>Empty</v>
      </c>
      <c r="AD311" s="4" t="e">
        <f t="shared" si="29"/>
        <v>#VALUE!</v>
      </c>
    </row>
    <row r="312" spans="1:30">
      <c r="A312" s="8" t="s">
        <v>1993</v>
      </c>
      <c r="B312" s="8" t="s">
        <v>71</v>
      </c>
      <c r="C312" s="8" t="s">
        <v>35</v>
      </c>
      <c r="D312" s="8" t="s">
        <v>23</v>
      </c>
      <c r="E312" s="8"/>
      <c r="F312" s="8" t="s">
        <v>1400</v>
      </c>
      <c r="G312" s="8" t="s">
        <v>1384</v>
      </c>
      <c r="H312" s="8">
        <v>9.3800000000000008</v>
      </c>
      <c r="I312" s="8">
        <v>18.350000000000001</v>
      </c>
      <c r="J312" s="8">
        <v>6.2E-2</v>
      </c>
      <c r="K312" s="8">
        <v>0.46989999999999998</v>
      </c>
      <c r="L312" s="8" t="s">
        <v>1412</v>
      </c>
      <c r="M312" s="8">
        <v>711</v>
      </c>
      <c r="N312" s="8" t="s">
        <v>1403</v>
      </c>
      <c r="O312" s="89" t="s">
        <v>1934</v>
      </c>
      <c r="P312" s="89">
        <f t="shared" si="24"/>
        <v>45548</v>
      </c>
      <c r="Q312" s="89" t="s">
        <v>1934</v>
      </c>
      <c r="R312" s="89" t="s">
        <v>357</v>
      </c>
      <c r="S312" s="121">
        <f t="shared" si="25"/>
        <v>45560</v>
      </c>
      <c r="T312" s="8">
        <v>24</v>
      </c>
      <c r="U312" s="8">
        <v>3.58</v>
      </c>
      <c r="Z312" s="78">
        <f t="shared" ca="1" si="26"/>
        <v>700</v>
      </c>
      <c r="AA312" s="78" t="str">
        <f t="shared" si="27"/>
        <v>9-2024</v>
      </c>
      <c r="AC312" s="4" t="str">
        <f t="shared" si="28"/>
        <v>Empty</v>
      </c>
      <c r="AD312" s="4">
        <f t="shared" si="29"/>
        <v>9</v>
      </c>
    </row>
    <row r="313" spans="1:30" hidden="1">
      <c r="A313" s="9" t="s">
        <v>1994</v>
      </c>
      <c r="B313" s="9" t="s">
        <v>998</v>
      </c>
      <c r="C313" s="9" t="s">
        <v>38</v>
      </c>
      <c r="D313" s="9" t="s">
        <v>10</v>
      </c>
      <c r="E313" s="9"/>
      <c r="F313" s="9" t="s">
        <v>1374</v>
      </c>
      <c r="G313" s="9" t="s">
        <v>1384</v>
      </c>
      <c r="H313" s="9">
        <v>52.11</v>
      </c>
      <c r="I313" s="9">
        <v>18.14</v>
      </c>
      <c r="J313" s="9">
        <v>0.36720000000000003</v>
      </c>
      <c r="K313" s="9">
        <v>1.8875999999999999</v>
      </c>
      <c r="L313" s="9" t="s">
        <v>1412</v>
      </c>
      <c r="M313" s="9">
        <v>618</v>
      </c>
      <c r="N313" s="9" t="s">
        <v>1381</v>
      </c>
      <c r="O313" s="90" t="s">
        <v>1995</v>
      </c>
      <c r="P313" s="89">
        <f t="shared" si="24"/>
        <v>45198</v>
      </c>
      <c r="Q313" s="90" t="s">
        <v>1995</v>
      </c>
      <c r="R313" s="90"/>
      <c r="S313" s="121" t="e">
        <f t="shared" si="25"/>
        <v>#VALUE!</v>
      </c>
      <c r="T313" s="9">
        <v>36</v>
      </c>
      <c r="U313" s="9">
        <v>37.06</v>
      </c>
      <c r="Z313" s="78">
        <f t="shared" ca="1" si="26"/>
        <v>1050</v>
      </c>
      <c r="AA313" s="78" t="str">
        <f t="shared" si="27"/>
        <v>9-2023</v>
      </c>
      <c r="AC313" s="4" t="str">
        <f t="shared" si="28"/>
        <v>Empty</v>
      </c>
      <c r="AD313" s="4" t="e">
        <f t="shared" si="29"/>
        <v>#VALUE!</v>
      </c>
    </row>
    <row r="314" spans="1:30">
      <c r="A314" s="8" t="s">
        <v>1996</v>
      </c>
      <c r="B314" s="8" t="s">
        <v>936</v>
      </c>
      <c r="C314" s="8" t="s">
        <v>20</v>
      </c>
      <c r="D314" s="8" t="s">
        <v>10</v>
      </c>
      <c r="E314" s="8"/>
      <c r="F314" s="8" t="s">
        <v>1380</v>
      </c>
      <c r="G314" s="8" t="s">
        <v>1384</v>
      </c>
      <c r="H314" s="8">
        <v>16.149999999999999</v>
      </c>
      <c r="I314" s="8">
        <v>13.22</v>
      </c>
      <c r="J314" s="8">
        <v>0.1406</v>
      </c>
      <c r="K314" s="8">
        <v>0.76949999999999996</v>
      </c>
      <c r="L314" s="8" t="s">
        <v>1376</v>
      </c>
      <c r="M314" s="8">
        <v>680</v>
      </c>
      <c r="N314" s="8" t="s">
        <v>1396</v>
      </c>
      <c r="O314" s="89" t="s">
        <v>1997</v>
      </c>
      <c r="P314" s="89">
        <f t="shared" si="24"/>
        <v>45597</v>
      </c>
      <c r="Q314" s="89" t="s">
        <v>1997</v>
      </c>
      <c r="R314" s="89" t="s">
        <v>1998</v>
      </c>
      <c r="S314" s="121">
        <f t="shared" si="25"/>
        <v>45605</v>
      </c>
      <c r="T314" s="8">
        <v>24</v>
      </c>
      <c r="U314" s="8">
        <v>6.98</v>
      </c>
      <c r="Z314" s="78">
        <f t="shared" ca="1" si="26"/>
        <v>651</v>
      </c>
      <c r="AA314" s="78" t="str">
        <f t="shared" si="27"/>
        <v>11-2024</v>
      </c>
      <c r="AC314" s="4" t="str">
        <f t="shared" si="28"/>
        <v>Q4</v>
      </c>
      <c r="AD314" s="4">
        <f t="shared" si="29"/>
        <v>6</v>
      </c>
    </row>
    <row r="315" spans="1:30" hidden="1">
      <c r="A315" s="9" t="s">
        <v>1999</v>
      </c>
      <c r="B315" s="9" t="s">
        <v>753</v>
      </c>
      <c r="C315" s="9" t="s">
        <v>16</v>
      </c>
      <c r="D315" s="9" t="s">
        <v>1360</v>
      </c>
      <c r="E315" s="9"/>
      <c r="F315" s="9" t="s">
        <v>1411</v>
      </c>
      <c r="G315" s="9" t="s">
        <v>1375</v>
      </c>
      <c r="H315" s="9">
        <v>82.35</v>
      </c>
      <c r="I315" s="9">
        <v>16.95</v>
      </c>
      <c r="J315" s="9">
        <v>1.1740999999999999</v>
      </c>
      <c r="K315" s="9">
        <v>1.4286000000000001</v>
      </c>
      <c r="L315" s="9" t="s">
        <v>1395</v>
      </c>
      <c r="M315" s="9">
        <v>669</v>
      </c>
      <c r="N315" s="9" t="s">
        <v>1381</v>
      </c>
      <c r="O315" s="90" t="s">
        <v>2000</v>
      </c>
      <c r="P315" s="89">
        <f t="shared" si="24"/>
        <v>44606</v>
      </c>
      <c r="Q315" s="90" t="s">
        <v>2000</v>
      </c>
      <c r="R315" s="90"/>
      <c r="S315" s="121" t="e">
        <f t="shared" si="25"/>
        <v>#VALUE!</v>
      </c>
      <c r="T315" s="9">
        <v>120</v>
      </c>
      <c r="U315" s="9">
        <v>21.17</v>
      </c>
      <c r="Z315" s="78">
        <f t="shared" ca="1" si="26"/>
        <v>1642</v>
      </c>
      <c r="AA315" s="78" t="str">
        <f t="shared" si="27"/>
        <v>2-2022</v>
      </c>
      <c r="AC315" s="4" t="str">
        <f t="shared" si="28"/>
        <v>Empty</v>
      </c>
      <c r="AD315" s="4" t="e">
        <f t="shared" si="29"/>
        <v>#VALUE!</v>
      </c>
    </row>
    <row r="316" spans="1:30">
      <c r="A316" s="8" t="s">
        <v>2001</v>
      </c>
      <c r="B316" s="8" t="s">
        <v>328</v>
      </c>
      <c r="C316" s="8" t="s">
        <v>38</v>
      </c>
      <c r="D316" s="8" t="s">
        <v>23</v>
      </c>
      <c r="E316" s="8"/>
      <c r="F316" s="8" t="s">
        <v>1389</v>
      </c>
      <c r="G316" s="8" t="s">
        <v>1375</v>
      </c>
      <c r="H316" s="8">
        <v>48.57</v>
      </c>
      <c r="I316" s="8">
        <v>8.6</v>
      </c>
      <c r="J316" s="8">
        <v>0.67179999999999995</v>
      </c>
      <c r="K316" s="8">
        <v>0.77159999999999995</v>
      </c>
      <c r="L316" s="8" t="s">
        <v>1412</v>
      </c>
      <c r="M316" s="8">
        <v>739</v>
      </c>
      <c r="N316" s="8" t="s">
        <v>1377</v>
      </c>
      <c r="O316" s="89" t="s">
        <v>1743</v>
      </c>
      <c r="P316" s="89">
        <f t="shared" si="24"/>
        <v>45352</v>
      </c>
      <c r="Q316" s="89" t="s">
        <v>1743</v>
      </c>
      <c r="R316" s="89" t="s">
        <v>1580</v>
      </c>
      <c r="S316" s="121">
        <f t="shared" si="25"/>
        <v>45364</v>
      </c>
      <c r="T316" s="8">
        <v>84</v>
      </c>
      <c r="U316" s="8">
        <v>37.880000000000003</v>
      </c>
      <c r="Z316" s="78">
        <f t="shared" ca="1" si="26"/>
        <v>896</v>
      </c>
      <c r="AA316" s="78" t="str">
        <f t="shared" si="27"/>
        <v>3-2024</v>
      </c>
      <c r="AC316" s="4" t="str">
        <f t="shared" si="28"/>
        <v>Empty</v>
      </c>
      <c r="AD316" s="4">
        <f t="shared" si="29"/>
        <v>9</v>
      </c>
    </row>
    <row r="317" spans="1:30" hidden="1">
      <c r="A317" s="9" t="s">
        <v>2002</v>
      </c>
      <c r="B317" s="9" t="s">
        <v>294</v>
      </c>
      <c r="C317" s="9" t="s">
        <v>7</v>
      </c>
      <c r="D317" s="9" t="s">
        <v>31</v>
      </c>
      <c r="E317" s="9"/>
      <c r="F317" s="9" t="s">
        <v>1400</v>
      </c>
      <c r="G317" s="9" t="s">
        <v>1384</v>
      </c>
      <c r="H317" s="9">
        <v>56.86</v>
      </c>
      <c r="I317" s="9"/>
      <c r="J317" s="9">
        <v>0.54249999999999998</v>
      </c>
      <c r="K317" s="9"/>
      <c r="L317" s="9" t="s">
        <v>1385</v>
      </c>
      <c r="M317" s="9">
        <v>666</v>
      </c>
      <c r="N317" s="9" t="s">
        <v>1426</v>
      </c>
      <c r="O317" s="90" t="s">
        <v>2003</v>
      </c>
      <c r="P317" s="89">
        <f t="shared" si="24"/>
        <v>44847</v>
      </c>
      <c r="Q317" s="90" t="s">
        <v>2003</v>
      </c>
      <c r="R317" s="90"/>
      <c r="S317" s="121" t="e">
        <f t="shared" si="25"/>
        <v>#VALUE!</v>
      </c>
      <c r="T317" s="9">
        <v>180</v>
      </c>
      <c r="U317" s="9">
        <v>0</v>
      </c>
      <c r="Z317" s="78">
        <f t="shared" ca="1" si="26"/>
        <v>1401</v>
      </c>
      <c r="AA317" s="78" t="str">
        <f t="shared" si="27"/>
        <v>10-2022</v>
      </c>
      <c r="AC317" s="4" t="str">
        <f t="shared" si="28"/>
        <v>Q4</v>
      </c>
      <c r="AD317" s="4" t="e">
        <f t="shared" si="29"/>
        <v>#VALUE!</v>
      </c>
    </row>
    <row r="318" spans="1:30">
      <c r="A318" s="8" t="s">
        <v>2004</v>
      </c>
      <c r="B318" s="8" t="s">
        <v>477</v>
      </c>
      <c r="C318" s="8" t="s">
        <v>7</v>
      </c>
      <c r="D318" s="8" t="s">
        <v>1360</v>
      </c>
      <c r="E318" s="8"/>
      <c r="F318" s="8" t="s">
        <v>1408</v>
      </c>
      <c r="G318" s="8" t="s">
        <v>1390</v>
      </c>
      <c r="H318" s="8">
        <v>85.73</v>
      </c>
      <c r="I318" s="8">
        <v>11.34</v>
      </c>
      <c r="J318" s="8">
        <v>1.3368</v>
      </c>
      <c r="K318" s="8">
        <v>1.1975</v>
      </c>
      <c r="L318" s="8" t="s">
        <v>1358</v>
      </c>
      <c r="M318" s="8">
        <v>727</v>
      </c>
      <c r="N318" s="8" t="s">
        <v>1396</v>
      </c>
      <c r="O318" s="89" t="s">
        <v>2005</v>
      </c>
      <c r="P318" s="89">
        <f t="shared" si="24"/>
        <v>44919</v>
      </c>
      <c r="Q318" s="89" t="s">
        <v>2005</v>
      </c>
      <c r="R318" s="89" t="s">
        <v>1043</v>
      </c>
      <c r="S318" s="121">
        <f t="shared" si="25"/>
        <v>44930</v>
      </c>
      <c r="T318" s="8">
        <v>120</v>
      </c>
      <c r="U318" s="8">
        <v>19.61</v>
      </c>
      <c r="Z318" s="78">
        <f t="shared" ca="1" si="26"/>
        <v>1329</v>
      </c>
      <c r="AA318" s="78" t="str">
        <f t="shared" si="27"/>
        <v>12-2022</v>
      </c>
      <c r="AC318" s="4" t="str">
        <f t="shared" si="28"/>
        <v>Q4</v>
      </c>
      <c r="AD318" s="4">
        <f t="shared" si="29"/>
        <v>8</v>
      </c>
    </row>
    <row r="319" spans="1:30" hidden="1">
      <c r="A319" s="9" t="s">
        <v>2006</v>
      </c>
      <c r="B319" s="9" t="s">
        <v>723</v>
      </c>
      <c r="C319" s="9" t="s">
        <v>16</v>
      </c>
      <c r="D319" s="9" t="s">
        <v>31</v>
      </c>
      <c r="E319" s="9"/>
      <c r="F319" s="9" t="s">
        <v>1374</v>
      </c>
      <c r="G319" s="9" t="s">
        <v>1375</v>
      </c>
      <c r="H319" s="9">
        <v>92.42</v>
      </c>
      <c r="I319" s="9">
        <v>16.73</v>
      </c>
      <c r="J319" s="9">
        <v>1.1327</v>
      </c>
      <c r="K319" s="9">
        <v>1.4047000000000001</v>
      </c>
      <c r="L319" s="9" t="s">
        <v>1358</v>
      </c>
      <c r="M319" s="9">
        <v>672</v>
      </c>
      <c r="N319" s="9" t="s">
        <v>1381</v>
      </c>
      <c r="O319" s="90" t="s">
        <v>2007</v>
      </c>
      <c r="P319" s="89">
        <f t="shared" si="24"/>
        <v>44931</v>
      </c>
      <c r="Q319" s="90" t="s">
        <v>2007</v>
      </c>
      <c r="R319" s="90"/>
      <c r="S319" s="121" t="e">
        <f t="shared" si="25"/>
        <v>#VALUE!</v>
      </c>
      <c r="T319" s="9">
        <v>180</v>
      </c>
      <c r="U319" s="9">
        <v>54.49</v>
      </c>
      <c r="Z319" s="78">
        <f t="shared" ca="1" si="26"/>
        <v>1317</v>
      </c>
      <c r="AA319" s="78" t="str">
        <f t="shared" si="27"/>
        <v>1-2023</v>
      </c>
      <c r="AC319" s="4" t="str">
        <f t="shared" si="28"/>
        <v>Empty</v>
      </c>
      <c r="AD319" s="4" t="e">
        <f t="shared" si="29"/>
        <v>#VALUE!</v>
      </c>
    </row>
    <row r="320" spans="1:30">
      <c r="A320" s="8" t="s">
        <v>2008</v>
      </c>
      <c r="B320" s="8" t="s">
        <v>811</v>
      </c>
      <c r="C320" s="8" t="s">
        <v>24</v>
      </c>
      <c r="D320" s="8" t="s">
        <v>1360</v>
      </c>
      <c r="E320" s="8"/>
      <c r="F320" s="8" t="s">
        <v>1374</v>
      </c>
      <c r="G320" s="8" t="s">
        <v>1375</v>
      </c>
      <c r="H320" s="8">
        <v>59.3</v>
      </c>
      <c r="I320" s="8">
        <v>13.93</v>
      </c>
      <c r="J320" s="8">
        <v>1.0347</v>
      </c>
      <c r="K320" s="8">
        <v>2.8452000000000002</v>
      </c>
      <c r="L320" s="8" t="s">
        <v>1385</v>
      </c>
      <c r="M320" s="8">
        <v>845</v>
      </c>
      <c r="N320" s="8" t="s">
        <v>1396</v>
      </c>
      <c r="O320" s="89" t="s">
        <v>2009</v>
      </c>
      <c r="P320" s="89">
        <f t="shared" si="24"/>
        <v>44887</v>
      </c>
      <c r="Q320" s="89" t="s">
        <v>2009</v>
      </c>
      <c r="R320" s="89" t="s">
        <v>2010</v>
      </c>
      <c r="S320" s="121">
        <f t="shared" si="25"/>
        <v>44891</v>
      </c>
      <c r="T320" s="8">
        <v>24</v>
      </c>
      <c r="U320" s="8">
        <v>0</v>
      </c>
      <c r="Z320" s="78">
        <f t="shared" ca="1" si="26"/>
        <v>1361</v>
      </c>
      <c r="AA320" s="78" t="str">
        <f t="shared" si="27"/>
        <v>11-2022</v>
      </c>
      <c r="AC320" s="4" t="str">
        <f t="shared" si="28"/>
        <v>Q4</v>
      </c>
      <c r="AD320" s="4">
        <f t="shared" si="29"/>
        <v>4</v>
      </c>
    </row>
    <row r="321" spans="1:30">
      <c r="A321" s="9" t="s">
        <v>2011</v>
      </c>
      <c r="B321" s="9" t="s">
        <v>1307</v>
      </c>
      <c r="C321" s="9" t="s">
        <v>35</v>
      </c>
      <c r="D321" s="9" t="s">
        <v>31</v>
      </c>
      <c r="E321" s="9"/>
      <c r="F321" s="9" t="s">
        <v>1389</v>
      </c>
      <c r="G321" s="9" t="s">
        <v>1390</v>
      </c>
      <c r="H321" s="9">
        <v>79.760000000000005</v>
      </c>
      <c r="I321" s="9">
        <v>17.190000000000001</v>
      </c>
      <c r="J321" s="9">
        <v>1.27</v>
      </c>
      <c r="K321" s="9">
        <v>1.3957999999999999</v>
      </c>
      <c r="L321" s="9" t="s">
        <v>1376</v>
      </c>
      <c r="M321" s="9">
        <v>767</v>
      </c>
      <c r="N321" s="9" t="s">
        <v>1396</v>
      </c>
      <c r="O321" s="90" t="s">
        <v>2012</v>
      </c>
      <c r="P321" s="89">
        <f t="shared" si="24"/>
        <v>44688</v>
      </c>
      <c r="Q321" s="90" t="s">
        <v>2012</v>
      </c>
      <c r="R321" s="90" t="s">
        <v>1591</v>
      </c>
      <c r="S321" s="121">
        <f t="shared" si="25"/>
        <v>44698</v>
      </c>
      <c r="T321" s="9">
        <v>120</v>
      </c>
      <c r="U321" s="9">
        <v>24.96</v>
      </c>
      <c r="Z321" s="78">
        <f t="shared" ca="1" si="26"/>
        <v>1560</v>
      </c>
      <c r="AA321" s="78" t="str">
        <f t="shared" si="27"/>
        <v>5-2022</v>
      </c>
      <c r="AC321" s="4" t="str">
        <f t="shared" si="28"/>
        <v>Empty</v>
      </c>
      <c r="AD321" s="4">
        <f t="shared" si="29"/>
        <v>7</v>
      </c>
    </row>
    <row r="322" spans="1:30" hidden="1">
      <c r="A322" s="8" t="s">
        <v>2013</v>
      </c>
      <c r="B322" s="8" t="s">
        <v>702</v>
      </c>
      <c r="C322" s="8" t="s">
        <v>28</v>
      </c>
      <c r="D322" s="8" t="s">
        <v>23</v>
      </c>
      <c r="E322" s="8"/>
      <c r="F322" s="8" t="s">
        <v>1374</v>
      </c>
      <c r="G322" s="8" t="s">
        <v>1384</v>
      </c>
      <c r="H322" s="8">
        <v>92.43</v>
      </c>
      <c r="I322" s="8">
        <v>15.19</v>
      </c>
      <c r="J322" s="8">
        <v>0.98570000000000002</v>
      </c>
      <c r="K322" s="8">
        <v>1.2301</v>
      </c>
      <c r="L322" s="8" t="s">
        <v>1395</v>
      </c>
      <c r="M322" s="8">
        <v>582</v>
      </c>
      <c r="N322" s="8" t="s">
        <v>1386</v>
      </c>
      <c r="O322" s="89" t="s">
        <v>2014</v>
      </c>
      <c r="P322" s="89">
        <f t="shared" si="24"/>
        <v>45079</v>
      </c>
      <c r="Q322" s="89" t="s">
        <v>2014</v>
      </c>
      <c r="R322" s="89"/>
      <c r="S322" s="121" t="e">
        <f t="shared" si="25"/>
        <v>#VALUE!</v>
      </c>
      <c r="T322" s="8">
        <v>240</v>
      </c>
      <c r="U322" s="8">
        <v>47.83</v>
      </c>
      <c r="Z322" s="78">
        <f t="shared" ca="1" si="26"/>
        <v>1169</v>
      </c>
      <c r="AA322" s="78" t="str">
        <f t="shared" si="27"/>
        <v>6-2023</v>
      </c>
      <c r="AC322" s="4" t="str">
        <f t="shared" si="28"/>
        <v>Empty</v>
      </c>
      <c r="AD322" s="4" t="e">
        <f t="shared" si="29"/>
        <v>#VALUE!</v>
      </c>
    </row>
    <row r="323" spans="1:30">
      <c r="A323" s="9" t="s">
        <v>2015</v>
      </c>
      <c r="B323" s="9" t="s">
        <v>1074</v>
      </c>
      <c r="C323" s="9" t="s">
        <v>16</v>
      </c>
      <c r="D323" s="9" t="s">
        <v>44</v>
      </c>
      <c r="E323" s="9"/>
      <c r="F323" s="9" t="s">
        <v>1411</v>
      </c>
      <c r="G323" s="9" t="s">
        <v>1384</v>
      </c>
      <c r="H323" s="9">
        <v>9.52</v>
      </c>
      <c r="I323" s="9">
        <v>18.059999999999999</v>
      </c>
      <c r="J323" s="9">
        <v>6.13E-2</v>
      </c>
      <c r="K323" s="9">
        <v>0.87309999999999999</v>
      </c>
      <c r="L323" s="9" t="s">
        <v>1395</v>
      </c>
      <c r="M323" s="9">
        <v>740</v>
      </c>
      <c r="N323" s="9" t="s">
        <v>1396</v>
      </c>
      <c r="O323" s="90" t="s">
        <v>2016</v>
      </c>
      <c r="P323" s="89">
        <f t="shared" ref="P323:P386" si="30">DATE(RIGHT(O323,4),MID(O323,4,2),LEFT(O323,2))</f>
        <v>45298</v>
      </c>
      <c r="Q323" s="90" t="s">
        <v>2016</v>
      </c>
      <c r="R323" s="90" t="s">
        <v>2017</v>
      </c>
      <c r="S323" s="121">
        <f t="shared" ref="S323:S386" si="31">DATE(RIGHT(R323,4),MID(R323,4,2),LEFT(R323,2))</f>
        <v>45311</v>
      </c>
      <c r="T323" s="9">
        <v>12</v>
      </c>
      <c r="U323" s="9">
        <v>4.25</v>
      </c>
      <c r="Z323" s="78">
        <f t="shared" ref="Z323:AA386" ca="1" si="32">TODAY()-P323</f>
        <v>950</v>
      </c>
      <c r="AA323" s="78" t="str">
        <f t="shared" ref="AA323:AA386" si="33">MONTH(P323)&amp;"-"&amp;YEAR(P323)</f>
        <v>1-2024</v>
      </c>
      <c r="AC323" s="4" t="str">
        <f t="shared" ref="AC323:AC386" si="34">IF(MONTH(P323)&gt;=10,"Q4","Empty")</f>
        <v>Empty</v>
      </c>
      <c r="AD323" s="4">
        <f t="shared" ref="AD323:AD386" si="35">NETWORKDAYS(P323,S323)</f>
        <v>10</v>
      </c>
    </row>
    <row r="324" spans="1:30">
      <c r="A324" s="8" t="s">
        <v>2018</v>
      </c>
      <c r="B324" s="8" t="s">
        <v>347</v>
      </c>
      <c r="C324" s="8" t="s">
        <v>38</v>
      </c>
      <c r="D324" s="8" t="s">
        <v>44</v>
      </c>
      <c r="E324" s="8"/>
      <c r="F324" s="8" t="s">
        <v>1389</v>
      </c>
      <c r="G324" s="8" t="s">
        <v>1384</v>
      </c>
      <c r="H324" s="8">
        <v>57.47</v>
      </c>
      <c r="I324" s="8">
        <v>11.37</v>
      </c>
      <c r="J324" s="8">
        <v>0.82050000000000001</v>
      </c>
      <c r="K324" s="8">
        <v>0.60770000000000002</v>
      </c>
      <c r="L324" s="8" t="s">
        <v>1395</v>
      </c>
      <c r="M324" s="8">
        <v>859</v>
      </c>
      <c r="N324" s="8" t="s">
        <v>1396</v>
      </c>
      <c r="O324" s="89" t="s">
        <v>1032</v>
      </c>
      <c r="P324" s="89">
        <f t="shared" si="30"/>
        <v>45460</v>
      </c>
      <c r="Q324" s="89" t="s">
        <v>1032</v>
      </c>
      <c r="R324" s="89" t="s">
        <v>1605</v>
      </c>
      <c r="S324" s="121">
        <f t="shared" si="31"/>
        <v>45467</v>
      </c>
      <c r="T324" s="8">
        <v>240</v>
      </c>
      <c r="U324" s="8">
        <v>36.299999999999997</v>
      </c>
      <c r="Z324" s="78">
        <f t="shared" ca="1" si="32"/>
        <v>788</v>
      </c>
      <c r="AA324" s="78" t="str">
        <f t="shared" si="33"/>
        <v>6-2024</v>
      </c>
      <c r="AC324" s="4" t="str">
        <f t="shared" si="34"/>
        <v>Empty</v>
      </c>
      <c r="AD324" s="4">
        <f t="shared" si="35"/>
        <v>6</v>
      </c>
    </row>
    <row r="325" spans="1:30">
      <c r="A325" s="9" t="s">
        <v>2019</v>
      </c>
      <c r="B325" s="9" t="s">
        <v>265</v>
      </c>
      <c r="C325" s="9" t="s">
        <v>38</v>
      </c>
      <c r="D325" s="9" t="s">
        <v>31</v>
      </c>
      <c r="E325" s="9"/>
      <c r="F325" s="9" t="s">
        <v>1380</v>
      </c>
      <c r="G325" s="9" t="s">
        <v>1384</v>
      </c>
      <c r="H325" s="9">
        <v>50.37</v>
      </c>
      <c r="I325" s="9">
        <v>13.45</v>
      </c>
      <c r="J325" s="9">
        <v>0.26889999999999997</v>
      </c>
      <c r="K325" s="9">
        <v>1.1577</v>
      </c>
      <c r="L325" s="9" t="s">
        <v>1412</v>
      </c>
      <c r="M325" s="9">
        <v>755</v>
      </c>
      <c r="N325" s="9" t="s">
        <v>1377</v>
      </c>
      <c r="O325" s="90" t="s">
        <v>2020</v>
      </c>
      <c r="P325" s="89">
        <f t="shared" si="30"/>
        <v>45294</v>
      </c>
      <c r="Q325" s="90" t="s">
        <v>2020</v>
      </c>
      <c r="R325" s="90" t="s">
        <v>765</v>
      </c>
      <c r="S325" s="121">
        <f t="shared" si="31"/>
        <v>45296</v>
      </c>
      <c r="T325" s="9">
        <v>60</v>
      </c>
      <c r="U325" s="9">
        <v>42.39</v>
      </c>
      <c r="Z325" s="78">
        <f t="shared" ca="1" si="32"/>
        <v>954</v>
      </c>
      <c r="AA325" s="78" t="str">
        <f t="shared" si="33"/>
        <v>1-2024</v>
      </c>
      <c r="AC325" s="4" t="str">
        <f t="shared" si="34"/>
        <v>Empty</v>
      </c>
      <c r="AD325" s="4">
        <f t="shared" si="35"/>
        <v>3</v>
      </c>
    </row>
    <row r="326" spans="1:30">
      <c r="A326" s="8" t="s">
        <v>2021</v>
      </c>
      <c r="B326" s="8" t="s">
        <v>820</v>
      </c>
      <c r="C326" s="8" t="s">
        <v>41</v>
      </c>
      <c r="D326" s="8" t="s">
        <v>1360</v>
      </c>
      <c r="E326" s="8"/>
      <c r="F326" s="8" t="s">
        <v>1411</v>
      </c>
      <c r="G326" s="8" t="s">
        <v>1390</v>
      </c>
      <c r="H326" s="8">
        <v>50.5</v>
      </c>
      <c r="I326" s="8">
        <v>8.1199999999999992</v>
      </c>
      <c r="J326" s="8">
        <v>0.78090000000000004</v>
      </c>
      <c r="K326" s="8">
        <v>2.2867000000000002</v>
      </c>
      <c r="L326" s="8" t="s">
        <v>1358</v>
      </c>
      <c r="M326" s="8">
        <v>655</v>
      </c>
      <c r="N326" s="8" t="s">
        <v>1377</v>
      </c>
      <c r="O326" s="89" t="s">
        <v>2022</v>
      </c>
      <c r="P326" s="89">
        <f t="shared" si="30"/>
        <v>45100</v>
      </c>
      <c r="Q326" s="89" t="s">
        <v>2022</v>
      </c>
      <c r="R326" s="89" t="s">
        <v>819</v>
      </c>
      <c r="S326" s="121">
        <f t="shared" si="31"/>
        <v>45111</v>
      </c>
      <c r="T326" s="8">
        <v>24</v>
      </c>
      <c r="U326" s="8">
        <v>6.34</v>
      </c>
      <c r="Z326" s="78">
        <f t="shared" ca="1" si="32"/>
        <v>1148</v>
      </c>
      <c r="AA326" s="78" t="str">
        <f t="shared" si="33"/>
        <v>6-2023</v>
      </c>
      <c r="AC326" s="4" t="str">
        <f t="shared" si="34"/>
        <v>Empty</v>
      </c>
      <c r="AD326" s="4">
        <f t="shared" si="35"/>
        <v>8</v>
      </c>
    </row>
    <row r="327" spans="1:30">
      <c r="A327" s="9" t="s">
        <v>2023</v>
      </c>
      <c r="B327" s="9" t="s">
        <v>559</v>
      </c>
      <c r="C327" s="9" t="s">
        <v>7</v>
      </c>
      <c r="D327" s="9" t="s">
        <v>1360</v>
      </c>
      <c r="E327" s="9"/>
      <c r="F327" s="9" t="s">
        <v>1389</v>
      </c>
      <c r="G327" s="9" t="s">
        <v>1390</v>
      </c>
      <c r="H327" s="9">
        <v>81.86</v>
      </c>
      <c r="I327" s="9">
        <v>15.83</v>
      </c>
      <c r="J327" s="9">
        <v>1.5295000000000001</v>
      </c>
      <c r="K327" s="9">
        <v>7.4206000000000003</v>
      </c>
      <c r="L327" s="9" t="s">
        <v>1395</v>
      </c>
      <c r="M327" s="9">
        <v>800</v>
      </c>
      <c r="N327" s="9" t="s">
        <v>1377</v>
      </c>
      <c r="O327" s="90" t="s">
        <v>2024</v>
      </c>
      <c r="P327" s="89">
        <f t="shared" si="30"/>
        <v>44711</v>
      </c>
      <c r="Q327" s="90" t="s">
        <v>2024</v>
      </c>
      <c r="R327" s="90" t="s">
        <v>2025</v>
      </c>
      <c r="S327" s="121">
        <f t="shared" si="31"/>
        <v>44724</v>
      </c>
      <c r="T327" s="9">
        <v>12</v>
      </c>
      <c r="U327" s="9">
        <v>74.150000000000006</v>
      </c>
      <c r="Z327" s="78">
        <f t="shared" ca="1" si="32"/>
        <v>1537</v>
      </c>
      <c r="AA327" s="78" t="str">
        <f t="shared" si="33"/>
        <v>5-2022</v>
      </c>
      <c r="AC327" s="4" t="str">
        <f t="shared" si="34"/>
        <v>Empty</v>
      </c>
      <c r="AD327" s="4">
        <f t="shared" si="35"/>
        <v>10</v>
      </c>
    </row>
    <row r="328" spans="1:30" hidden="1">
      <c r="A328" s="8" t="s">
        <v>2026</v>
      </c>
      <c r="B328" s="8" t="s">
        <v>1100</v>
      </c>
      <c r="C328" s="8" t="s">
        <v>7</v>
      </c>
      <c r="D328" s="8" t="s">
        <v>31</v>
      </c>
      <c r="E328" s="8"/>
      <c r="F328" s="8" t="s">
        <v>1380</v>
      </c>
      <c r="G328" s="8" t="s">
        <v>1375</v>
      </c>
      <c r="H328" s="8">
        <v>60.22</v>
      </c>
      <c r="I328" s="8">
        <v>8.39</v>
      </c>
      <c r="J328" s="8">
        <v>0.79920000000000002</v>
      </c>
      <c r="K328" s="8">
        <v>1.8978999999999999</v>
      </c>
      <c r="L328" s="8" t="s">
        <v>1412</v>
      </c>
      <c r="M328" s="8">
        <v>794</v>
      </c>
      <c r="N328" s="8" t="s">
        <v>1381</v>
      </c>
      <c r="O328" s="89" t="s">
        <v>2027</v>
      </c>
      <c r="P328" s="89">
        <f t="shared" si="30"/>
        <v>44647</v>
      </c>
      <c r="Q328" s="89" t="s">
        <v>2027</v>
      </c>
      <c r="R328" s="89"/>
      <c r="S328" s="121" t="e">
        <f t="shared" si="31"/>
        <v>#VALUE!</v>
      </c>
      <c r="T328" s="8">
        <v>36</v>
      </c>
      <c r="U328" s="8">
        <v>11.35</v>
      </c>
      <c r="Z328" s="78">
        <f t="shared" ca="1" si="32"/>
        <v>1601</v>
      </c>
      <c r="AA328" s="78" t="str">
        <f t="shared" si="33"/>
        <v>3-2022</v>
      </c>
      <c r="AC328" s="4" t="str">
        <f t="shared" si="34"/>
        <v>Empty</v>
      </c>
      <c r="AD328" s="4" t="e">
        <f t="shared" si="35"/>
        <v>#VALUE!</v>
      </c>
    </row>
    <row r="329" spans="1:30">
      <c r="A329" s="9" t="s">
        <v>2028</v>
      </c>
      <c r="B329" s="9" t="s">
        <v>579</v>
      </c>
      <c r="C329" s="9" t="s">
        <v>32</v>
      </c>
      <c r="D329" s="9" t="s">
        <v>44</v>
      </c>
      <c r="E329" s="9"/>
      <c r="F329" s="9" t="s">
        <v>1408</v>
      </c>
      <c r="G329" s="9" t="s">
        <v>1384</v>
      </c>
      <c r="H329" s="9">
        <v>3.12</v>
      </c>
      <c r="I329" s="9">
        <v>16.010000000000002</v>
      </c>
      <c r="J329" s="9">
        <v>5.3600000000000002E-2</v>
      </c>
      <c r="K329" s="9">
        <v>4.3400000000000001E-2</v>
      </c>
      <c r="L329" s="9" t="s">
        <v>1358</v>
      </c>
      <c r="M329" s="9">
        <v>639</v>
      </c>
      <c r="N329" s="9" t="s">
        <v>1377</v>
      </c>
      <c r="O329" s="90" t="s">
        <v>2029</v>
      </c>
      <c r="P329" s="89">
        <f t="shared" si="30"/>
        <v>44599</v>
      </c>
      <c r="Q329" s="90" t="s">
        <v>2029</v>
      </c>
      <c r="R329" s="90" t="s">
        <v>2030</v>
      </c>
      <c r="S329" s="121">
        <f t="shared" si="31"/>
        <v>44608</v>
      </c>
      <c r="T329" s="9">
        <v>240</v>
      </c>
      <c r="U329" s="9">
        <v>1.59</v>
      </c>
      <c r="Z329" s="78">
        <f t="shared" ca="1" si="32"/>
        <v>1649</v>
      </c>
      <c r="AA329" s="78" t="str">
        <f t="shared" si="33"/>
        <v>2-2022</v>
      </c>
      <c r="AC329" s="4" t="str">
        <f t="shared" si="34"/>
        <v>Empty</v>
      </c>
      <c r="AD329" s="4">
        <f t="shared" si="35"/>
        <v>8</v>
      </c>
    </row>
    <row r="330" spans="1:30" hidden="1">
      <c r="A330" s="8" t="s">
        <v>2031</v>
      </c>
      <c r="B330" s="8" t="s">
        <v>262</v>
      </c>
      <c r="C330" s="8" t="s">
        <v>32</v>
      </c>
      <c r="D330" s="8" t="s">
        <v>44</v>
      </c>
      <c r="E330" s="8"/>
      <c r="F330" s="8" t="s">
        <v>1411</v>
      </c>
      <c r="G330" s="8" t="s">
        <v>1384</v>
      </c>
      <c r="H330" s="8">
        <v>12.44</v>
      </c>
      <c r="I330" s="8">
        <v>14.27</v>
      </c>
      <c r="J330" s="8">
        <v>0.23080000000000001</v>
      </c>
      <c r="K330" s="8">
        <v>0.23499999999999999</v>
      </c>
      <c r="L330" s="8" t="s">
        <v>1395</v>
      </c>
      <c r="M330" s="8">
        <v>849</v>
      </c>
      <c r="N330" s="8" t="s">
        <v>1426</v>
      </c>
      <c r="O330" s="89" t="s">
        <v>2032</v>
      </c>
      <c r="P330" s="89">
        <f t="shared" si="30"/>
        <v>45456</v>
      </c>
      <c r="Q330" s="89" t="s">
        <v>2032</v>
      </c>
      <c r="R330" s="89"/>
      <c r="S330" s="121" t="e">
        <f t="shared" si="31"/>
        <v>#VALUE!</v>
      </c>
      <c r="T330" s="8">
        <v>84</v>
      </c>
      <c r="U330" s="8">
        <v>10.95</v>
      </c>
      <c r="Z330" s="78">
        <f t="shared" ca="1" si="32"/>
        <v>792</v>
      </c>
      <c r="AA330" s="78" t="str">
        <f t="shared" si="33"/>
        <v>6-2024</v>
      </c>
      <c r="AC330" s="4" t="str">
        <f t="shared" si="34"/>
        <v>Empty</v>
      </c>
      <c r="AD330" s="4" t="e">
        <f t="shared" si="35"/>
        <v>#VALUE!</v>
      </c>
    </row>
    <row r="331" spans="1:30">
      <c r="A331" s="9" t="s">
        <v>2033</v>
      </c>
      <c r="B331" s="9" t="s">
        <v>80</v>
      </c>
      <c r="C331" s="9" t="s">
        <v>20</v>
      </c>
      <c r="D331" s="9" t="s">
        <v>44</v>
      </c>
      <c r="E331" s="9"/>
      <c r="F331" s="9" t="s">
        <v>1374</v>
      </c>
      <c r="G331" s="9" t="s">
        <v>1390</v>
      </c>
      <c r="H331" s="9">
        <v>57.24</v>
      </c>
      <c r="I331" s="9">
        <v>7.66</v>
      </c>
      <c r="J331" s="9">
        <v>0.9042</v>
      </c>
      <c r="K331" s="9">
        <v>4.9702000000000002</v>
      </c>
      <c r="L331" s="9" t="s">
        <v>1385</v>
      </c>
      <c r="M331" s="9">
        <v>747</v>
      </c>
      <c r="N331" s="9" t="s">
        <v>1396</v>
      </c>
      <c r="O331" s="90" t="s">
        <v>2034</v>
      </c>
      <c r="P331" s="89">
        <f t="shared" si="30"/>
        <v>44821</v>
      </c>
      <c r="Q331" s="90" t="s">
        <v>2034</v>
      </c>
      <c r="R331" s="90" t="s">
        <v>2035</v>
      </c>
      <c r="S331" s="121">
        <f t="shared" si="31"/>
        <v>44829</v>
      </c>
      <c r="T331" s="9">
        <v>12</v>
      </c>
      <c r="U331" s="9">
        <v>0</v>
      </c>
      <c r="Z331" s="78">
        <f t="shared" ca="1" si="32"/>
        <v>1427</v>
      </c>
      <c r="AA331" s="78" t="str">
        <f t="shared" si="33"/>
        <v>9-2022</v>
      </c>
      <c r="AC331" s="4" t="str">
        <f t="shared" si="34"/>
        <v>Empty</v>
      </c>
      <c r="AD331" s="4">
        <f t="shared" si="35"/>
        <v>5</v>
      </c>
    </row>
    <row r="332" spans="1:30" hidden="1">
      <c r="A332" s="8" t="s">
        <v>2036</v>
      </c>
      <c r="B332" s="8" t="s">
        <v>579</v>
      </c>
      <c r="C332" s="8" t="s">
        <v>41</v>
      </c>
      <c r="D332" s="8" t="s">
        <v>1360</v>
      </c>
      <c r="E332" s="8"/>
      <c r="F332" s="8" t="s">
        <v>1408</v>
      </c>
      <c r="G332" s="8" t="s">
        <v>1384</v>
      </c>
      <c r="H332" s="8">
        <v>61.01</v>
      </c>
      <c r="I332" s="8">
        <v>8.85</v>
      </c>
      <c r="J332" s="8">
        <v>0.37530000000000002</v>
      </c>
      <c r="K332" s="8">
        <v>1.262</v>
      </c>
      <c r="L332" s="8" t="s">
        <v>1358</v>
      </c>
      <c r="M332" s="8">
        <v>639</v>
      </c>
      <c r="N332" s="8" t="s">
        <v>1386</v>
      </c>
      <c r="O332" s="89" t="s">
        <v>2037</v>
      </c>
      <c r="P332" s="89">
        <f t="shared" si="30"/>
        <v>45575</v>
      </c>
      <c r="Q332" s="89" t="s">
        <v>2037</v>
      </c>
      <c r="R332" s="89"/>
      <c r="S332" s="121" t="e">
        <f t="shared" si="31"/>
        <v>#VALUE!</v>
      </c>
      <c r="T332" s="8">
        <v>60</v>
      </c>
      <c r="U332" s="8">
        <v>42.67</v>
      </c>
      <c r="Z332" s="78">
        <f t="shared" ca="1" si="32"/>
        <v>673</v>
      </c>
      <c r="AA332" s="78" t="str">
        <f t="shared" si="33"/>
        <v>10-2024</v>
      </c>
      <c r="AC332" s="4" t="str">
        <f t="shared" si="34"/>
        <v>Q4</v>
      </c>
      <c r="AD332" s="4" t="e">
        <f t="shared" si="35"/>
        <v>#VALUE!</v>
      </c>
    </row>
    <row r="333" spans="1:30" hidden="1">
      <c r="A333" s="9" t="s">
        <v>2038</v>
      </c>
      <c r="B333" s="9" t="s">
        <v>1215</v>
      </c>
      <c r="C333" s="9" t="s">
        <v>20</v>
      </c>
      <c r="D333" s="9" t="s">
        <v>44</v>
      </c>
      <c r="E333" s="9"/>
      <c r="F333" s="9" t="s">
        <v>1374</v>
      </c>
      <c r="G333" s="9" t="s">
        <v>1375</v>
      </c>
      <c r="H333" s="9">
        <v>94.2</v>
      </c>
      <c r="I333" s="9">
        <v>10.72</v>
      </c>
      <c r="J333" s="9">
        <v>1.3946000000000001</v>
      </c>
      <c r="K333" s="9">
        <v>0.95440000000000003</v>
      </c>
      <c r="L333" s="9" t="s">
        <v>1412</v>
      </c>
      <c r="M333" s="9">
        <v>814</v>
      </c>
      <c r="N333" s="9" t="s">
        <v>1426</v>
      </c>
      <c r="O333" s="90" t="s">
        <v>1890</v>
      </c>
      <c r="P333" s="89">
        <f t="shared" si="30"/>
        <v>45593</v>
      </c>
      <c r="Q333" s="90" t="s">
        <v>1890</v>
      </c>
      <c r="R333" s="90"/>
      <c r="S333" s="121" t="e">
        <f t="shared" si="31"/>
        <v>#VALUE!</v>
      </c>
      <c r="T333" s="9">
        <v>240</v>
      </c>
      <c r="U333" s="9">
        <v>17.78</v>
      </c>
      <c r="Z333" s="78">
        <f t="shared" ca="1" si="32"/>
        <v>655</v>
      </c>
      <c r="AA333" s="78" t="str">
        <f t="shared" si="33"/>
        <v>10-2024</v>
      </c>
      <c r="AC333" s="4" t="str">
        <f t="shared" si="34"/>
        <v>Q4</v>
      </c>
      <c r="AD333" s="4" t="e">
        <f t="shared" si="35"/>
        <v>#VALUE!</v>
      </c>
    </row>
    <row r="334" spans="1:30">
      <c r="A334" s="8" t="s">
        <v>2039</v>
      </c>
      <c r="B334" s="8" t="s">
        <v>1325</v>
      </c>
      <c r="C334" s="8" t="s">
        <v>41</v>
      </c>
      <c r="D334" s="8" t="s">
        <v>44</v>
      </c>
      <c r="E334" s="8"/>
      <c r="F334" s="8" t="s">
        <v>1408</v>
      </c>
      <c r="G334" s="8" t="s">
        <v>1384</v>
      </c>
      <c r="H334" s="8">
        <v>21.15</v>
      </c>
      <c r="I334" s="8">
        <v>18.239999999999998</v>
      </c>
      <c r="J334" s="8">
        <v>0.1789</v>
      </c>
      <c r="K334" s="8">
        <v>0.33029999999999998</v>
      </c>
      <c r="L334" s="8" t="s">
        <v>1395</v>
      </c>
      <c r="M334" s="8">
        <v>685</v>
      </c>
      <c r="N334" s="8" t="s">
        <v>1396</v>
      </c>
      <c r="O334" s="89" t="s">
        <v>1804</v>
      </c>
      <c r="P334" s="89">
        <f t="shared" si="30"/>
        <v>45324</v>
      </c>
      <c r="Q334" s="89" t="s">
        <v>1804</v>
      </c>
      <c r="R334" s="89" t="s">
        <v>2040</v>
      </c>
      <c r="S334" s="121">
        <f t="shared" si="31"/>
        <v>45336</v>
      </c>
      <c r="T334" s="8">
        <v>240</v>
      </c>
      <c r="U334" s="8">
        <v>16.79</v>
      </c>
      <c r="Z334" s="78">
        <f t="shared" ca="1" si="32"/>
        <v>924</v>
      </c>
      <c r="AA334" s="78" t="str">
        <f t="shared" si="33"/>
        <v>2-2024</v>
      </c>
      <c r="AC334" s="4" t="str">
        <f t="shared" si="34"/>
        <v>Empty</v>
      </c>
      <c r="AD334" s="4">
        <f t="shared" si="35"/>
        <v>9</v>
      </c>
    </row>
    <row r="335" spans="1:30" hidden="1">
      <c r="A335" s="9" t="s">
        <v>2041</v>
      </c>
      <c r="B335" s="9" t="s">
        <v>1022</v>
      </c>
      <c r="C335" s="9" t="s">
        <v>35</v>
      </c>
      <c r="D335" s="9" t="s">
        <v>44</v>
      </c>
      <c r="E335" s="9"/>
      <c r="F335" s="9" t="s">
        <v>1380</v>
      </c>
      <c r="G335" s="9" t="s">
        <v>1384</v>
      </c>
      <c r="H335" s="9">
        <v>50.39</v>
      </c>
      <c r="I335" s="9">
        <v>10.56</v>
      </c>
      <c r="J335" s="9">
        <v>0.5423</v>
      </c>
      <c r="K335" s="9">
        <v>2.3382999999999998</v>
      </c>
      <c r="L335" s="9" t="s">
        <v>1385</v>
      </c>
      <c r="M335" s="9">
        <v>855</v>
      </c>
      <c r="N335" s="9" t="s">
        <v>1426</v>
      </c>
      <c r="O335" s="90" t="s">
        <v>1537</v>
      </c>
      <c r="P335" s="89">
        <f t="shared" si="30"/>
        <v>45348</v>
      </c>
      <c r="Q335" s="90" t="s">
        <v>1537</v>
      </c>
      <c r="R335" s="90"/>
      <c r="S335" s="121" t="e">
        <f t="shared" si="31"/>
        <v>#VALUE!</v>
      </c>
      <c r="T335" s="9">
        <v>24</v>
      </c>
      <c r="U335" s="9">
        <v>0</v>
      </c>
      <c r="Z335" s="78">
        <f t="shared" ca="1" si="32"/>
        <v>900</v>
      </c>
      <c r="AA335" s="78" t="str">
        <f t="shared" si="33"/>
        <v>2-2024</v>
      </c>
      <c r="AC335" s="4" t="str">
        <f t="shared" si="34"/>
        <v>Empty</v>
      </c>
      <c r="AD335" s="4" t="e">
        <f t="shared" si="35"/>
        <v>#VALUE!</v>
      </c>
    </row>
    <row r="336" spans="1:30" hidden="1">
      <c r="A336" s="8" t="s">
        <v>2042</v>
      </c>
      <c r="B336" s="8" t="s">
        <v>623</v>
      </c>
      <c r="C336" s="8" t="s">
        <v>35</v>
      </c>
      <c r="D336" s="8" t="s">
        <v>10</v>
      </c>
      <c r="E336" s="8"/>
      <c r="F336" s="8" t="s">
        <v>1389</v>
      </c>
      <c r="G336" s="8" t="s">
        <v>1384</v>
      </c>
      <c r="H336" s="8">
        <v>38.549999999999997</v>
      </c>
      <c r="I336" s="8">
        <v>13.36</v>
      </c>
      <c r="J336" s="8">
        <v>0.5746</v>
      </c>
      <c r="K336" s="8">
        <v>3.4497</v>
      </c>
      <c r="L336" s="8" t="s">
        <v>1358</v>
      </c>
      <c r="M336" s="8">
        <v>668</v>
      </c>
      <c r="N336" s="8" t="s">
        <v>1426</v>
      </c>
      <c r="O336" s="89" t="s">
        <v>2043</v>
      </c>
      <c r="P336" s="89">
        <f t="shared" si="30"/>
        <v>44615</v>
      </c>
      <c r="Q336" s="89" t="s">
        <v>2043</v>
      </c>
      <c r="R336" s="89"/>
      <c r="S336" s="121" t="e">
        <f t="shared" si="31"/>
        <v>#VALUE!</v>
      </c>
      <c r="T336" s="8">
        <v>12</v>
      </c>
      <c r="U336" s="8">
        <v>33.68</v>
      </c>
      <c r="Z336" s="78">
        <f t="shared" ca="1" si="32"/>
        <v>1633</v>
      </c>
      <c r="AA336" s="78" t="str">
        <f t="shared" si="33"/>
        <v>2-2022</v>
      </c>
      <c r="AC336" s="4" t="str">
        <f t="shared" si="34"/>
        <v>Empty</v>
      </c>
      <c r="AD336" s="4" t="e">
        <f t="shared" si="35"/>
        <v>#VALUE!</v>
      </c>
    </row>
    <row r="337" spans="1:30">
      <c r="A337" s="9" t="s">
        <v>2044</v>
      </c>
      <c r="B337" s="9" t="s">
        <v>1182</v>
      </c>
      <c r="C337" s="9" t="s">
        <v>24</v>
      </c>
      <c r="D337" s="9" t="s">
        <v>23</v>
      </c>
      <c r="E337" s="9"/>
      <c r="F337" s="9" t="s">
        <v>1389</v>
      </c>
      <c r="G337" s="9" t="s">
        <v>1384</v>
      </c>
      <c r="H337" s="9">
        <v>34.75</v>
      </c>
      <c r="I337" s="9">
        <v>12.27</v>
      </c>
      <c r="J337" s="9">
        <v>0.39660000000000001</v>
      </c>
      <c r="K337" s="9">
        <v>3.0918999999999999</v>
      </c>
      <c r="L337" s="9" t="s">
        <v>1385</v>
      </c>
      <c r="M337" s="9">
        <v>791</v>
      </c>
      <c r="N337" s="9" t="s">
        <v>1403</v>
      </c>
      <c r="O337" s="90" t="s">
        <v>781</v>
      </c>
      <c r="P337" s="89">
        <f t="shared" si="30"/>
        <v>45356</v>
      </c>
      <c r="Q337" s="90" t="s">
        <v>781</v>
      </c>
      <c r="R337" s="90" t="s">
        <v>2045</v>
      </c>
      <c r="S337" s="121">
        <f t="shared" si="31"/>
        <v>45368</v>
      </c>
      <c r="T337" s="9">
        <v>12</v>
      </c>
      <c r="U337" s="9">
        <v>0</v>
      </c>
      <c r="Z337" s="78">
        <f t="shared" ca="1" si="32"/>
        <v>892</v>
      </c>
      <c r="AA337" s="78" t="str">
        <f t="shared" si="33"/>
        <v>3-2024</v>
      </c>
      <c r="AC337" s="4" t="str">
        <f t="shared" si="34"/>
        <v>Empty</v>
      </c>
      <c r="AD337" s="4">
        <f t="shared" si="35"/>
        <v>9</v>
      </c>
    </row>
    <row r="338" spans="1:30" hidden="1">
      <c r="A338" s="8" t="s">
        <v>2046</v>
      </c>
      <c r="B338" s="8" t="s">
        <v>1312</v>
      </c>
      <c r="C338" s="8" t="s">
        <v>38</v>
      </c>
      <c r="D338" s="8" t="s">
        <v>44</v>
      </c>
      <c r="E338" s="8"/>
      <c r="F338" s="8" t="s">
        <v>1400</v>
      </c>
      <c r="G338" s="8" t="s">
        <v>1390</v>
      </c>
      <c r="H338" s="8">
        <v>72.2</v>
      </c>
      <c r="I338" s="8">
        <v>10.36</v>
      </c>
      <c r="J338" s="8">
        <v>1.401</v>
      </c>
      <c r="K338" s="8">
        <v>0.79179999999999995</v>
      </c>
      <c r="L338" s="8" t="s">
        <v>1395</v>
      </c>
      <c r="M338" s="8">
        <v>872</v>
      </c>
      <c r="N338" s="8" t="s">
        <v>1386</v>
      </c>
      <c r="O338" s="89" t="s">
        <v>997</v>
      </c>
      <c r="P338" s="89">
        <f t="shared" si="30"/>
        <v>44593</v>
      </c>
      <c r="Q338" s="89" t="s">
        <v>997</v>
      </c>
      <c r="R338" s="89"/>
      <c r="S338" s="121" t="e">
        <f t="shared" si="31"/>
        <v>#VALUE!</v>
      </c>
      <c r="T338" s="8">
        <v>180</v>
      </c>
      <c r="U338" s="8">
        <v>24.45</v>
      </c>
      <c r="Z338" s="78">
        <f t="shared" ca="1" si="32"/>
        <v>1655</v>
      </c>
      <c r="AA338" s="78" t="str">
        <f t="shared" si="33"/>
        <v>2-2022</v>
      </c>
      <c r="AC338" s="4" t="str">
        <f t="shared" si="34"/>
        <v>Empty</v>
      </c>
      <c r="AD338" s="4" t="e">
        <f t="shared" si="35"/>
        <v>#VALUE!</v>
      </c>
    </row>
    <row r="339" spans="1:30" hidden="1">
      <c r="A339" s="9" t="s">
        <v>2047</v>
      </c>
      <c r="B339" s="9" t="s">
        <v>440</v>
      </c>
      <c r="C339" s="9" t="s">
        <v>38</v>
      </c>
      <c r="D339" s="9" t="s">
        <v>31</v>
      </c>
      <c r="E339" s="9"/>
      <c r="F339" s="9" t="s">
        <v>1408</v>
      </c>
      <c r="G339" s="9" t="s">
        <v>1390</v>
      </c>
      <c r="H339" s="9">
        <v>40.07</v>
      </c>
      <c r="I339" s="9">
        <v>11.48</v>
      </c>
      <c r="J339" s="9">
        <v>0.59660000000000002</v>
      </c>
      <c r="K339" s="9">
        <v>3.5503999999999998</v>
      </c>
      <c r="L339" s="9" t="s">
        <v>1385</v>
      </c>
      <c r="M339" s="9">
        <v>871</v>
      </c>
      <c r="N339" s="9" t="s">
        <v>1426</v>
      </c>
      <c r="O339" s="90" t="s">
        <v>2048</v>
      </c>
      <c r="P339" s="89">
        <f t="shared" si="30"/>
        <v>45219</v>
      </c>
      <c r="Q339" s="90" t="s">
        <v>2048</v>
      </c>
      <c r="R339" s="90"/>
      <c r="S339" s="121" t="e">
        <f t="shared" si="31"/>
        <v>#VALUE!</v>
      </c>
      <c r="T339" s="9">
        <v>12</v>
      </c>
      <c r="U339" s="9">
        <v>0</v>
      </c>
      <c r="Z339" s="78">
        <f t="shared" ca="1" si="32"/>
        <v>1029</v>
      </c>
      <c r="AA339" s="78" t="str">
        <f t="shared" si="33"/>
        <v>10-2023</v>
      </c>
      <c r="AC339" s="4" t="str">
        <f t="shared" si="34"/>
        <v>Q4</v>
      </c>
      <c r="AD339" s="4" t="e">
        <f t="shared" si="35"/>
        <v>#VALUE!</v>
      </c>
    </row>
    <row r="340" spans="1:30">
      <c r="A340" s="8" t="s">
        <v>2049</v>
      </c>
      <c r="B340" s="8" t="s">
        <v>705</v>
      </c>
      <c r="C340" s="8" t="s">
        <v>35</v>
      </c>
      <c r="D340" s="8" t="s">
        <v>10</v>
      </c>
      <c r="E340" s="8"/>
      <c r="F340" s="8" t="s">
        <v>1400</v>
      </c>
      <c r="G340" s="8" t="s">
        <v>1384</v>
      </c>
      <c r="H340" s="8">
        <v>47.18</v>
      </c>
      <c r="I340" s="8">
        <v>12.78</v>
      </c>
      <c r="J340" s="8">
        <v>0.83340000000000003</v>
      </c>
      <c r="K340" s="8">
        <v>1.2605999999999999</v>
      </c>
      <c r="L340" s="8" t="s">
        <v>1376</v>
      </c>
      <c r="M340" s="8">
        <v>798</v>
      </c>
      <c r="N340" s="8" t="s">
        <v>1396</v>
      </c>
      <c r="O340" s="89" t="s">
        <v>2025</v>
      </c>
      <c r="P340" s="89">
        <f t="shared" si="30"/>
        <v>44724</v>
      </c>
      <c r="Q340" s="89" t="s">
        <v>2025</v>
      </c>
      <c r="R340" s="89" t="s">
        <v>1570</v>
      </c>
      <c r="S340" s="121">
        <f t="shared" si="31"/>
        <v>44729</v>
      </c>
      <c r="T340" s="8">
        <v>48</v>
      </c>
      <c r="U340" s="8">
        <v>40.69</v>
      </c>
      <c r="Z340" s="78">
        <f t="shared" ca="1" si="32"/>
        <v>1524</v>
      </c>
      <c r="AA340" s="78" t="str">
        <f t="shared" si="33"/>
        <v>6-2022</v>
      </c>
      <c r="AC340" s="4" t="str">
        <f t="shared" si="34"/>
        <v>Empty</v>
      </c>
      <c r="AD340" s="4">
        <f t="shared" si="35"/>
        <v>5</v>
      </c>
    </row>
    <row r="341" spans="1:30">
      <c r="A341" s="9" t="s">
        <v>2050</v>
      </c>
      <c r="B341" s="9" t="s">
        <v>699</v>
      </c>
      <c r="C341" s="9" t="s">
        <v>16</v>
      </c>
      <c r="D341" s="9" t="s">
        <v>31</v>
      </c>
      <c r="E341" s="9"/>
      <c r="F341" s="9" t="s">
        <v>1408</v>
      </c>
      <c r="G341" s="9" t="s">
        <v>1375</v>
      </c>
      <c r="H341" s="9">
        <v>87.04</v>
      </c>
      <c r="I341" s="9">
        <v>14.43</v>
      </c>
      <c r="J341" s="9">
        <v>0.627</v>
      </c>
      <c r="K341" s="9">
        <v>7.8327</v>
      </c>
      <c r="L341" s="9" t="s">
        <v>1395</v>
      </c>
      <c r="M341" s="9">
        <v>597</v>
      </c>
      <c r="N341" s="9" t="s">
        <v>1396</v>
      </c>
      <c r="O341" s="90" t="s">
        <v>2051</v>
      </c>
      <c r="P341" s="89">
        <f t="shared" si="30"/>
        <v>44640</v>
      </c>
      <c r="Q341" s="90" t="s">
        <v>2051</v>
      </c>
      <c r="R341" s="90" t="s">
        <v>2052</v>
      </c>
      <c r="S341" s="121">
        <f t="shared" si="31"/>
        <v>44643</v>
      </c>
      <c r="T341" s="9">
        <v>12</v>
      </c>
      <c r="U341" s="9">
        <v>59.34</v>
      </c>
      <c r="Z341" s="78">
        <f t="shared" ca="1" si="32"/>
        <v>1608</v>
      </c>
      <c r="AA341" s="78" t="str">
        <f t="shared" si="33"/>
        <v>3-2022</v>
      </c>
      <c r="AC341" s="4" t="str">
        <f t="shared" si="34"/>
        <v>Empty</v>
      </c>
      <c r="AD341" s="4">
        <f t="shared" si="35"/>
        <v>3</v>
      </c>
    </row>
    <row r="342" spans="1:30" hidden="1">
      <c r="A342" s="8" t="s">
        <v>2053</v>
      </c>
      <c r="B342" s="8" t="s">
        <v>136</v>
      </c>
      <c r="C342" s="8" t="s">
        <v>38</v>
      </c>
      <c r="D342" s="8" t="s">
        <v>1360</v>
      </c>
      <c r="E342" s="8"/>
      <c r="F342" s="8" t="s">
        <v>1380</v>
      </c>
      <c r="G342" s="8" t="s">
        <v>1390</v>
      </c>
      <c r="H342" s="8">
        <v>99.21</v>
      </c>
      <c r="I342" s="8">
        <v>7.68</v>
      </c>
      <c r="J342" s="8">
        <v>1.7534000000000001</v>
      </c>
      <c r="K342" s="8">
        <v>1.5305</v>
      </c>
      <c r="L342" s="8" t="s">
        <v>1358</v>
      </c>
      <c r="M342" s="8">
        <v>618</v>
      </c>
      <c r="N342" s="8" t="s">
        <v>1381</v>
      </c>
      <c r="O342" s="89" t="s">
        <v>1293</v>
      </c>
      <c r="P342" s="89">
        <f t="shared" si="30"/>
        <v>44653</v>
      </c>
      <c r="Q342" s="89" t="s">
        <v>1293</v>
      </c>
      <c r="R342" s="89"/>
      <c r="S342" s="121" t="e">
        <f t="shared" si="31"/>
        <v>#VALUE!</v>
      </c>
      <c r="T342" s="8">
        <v>84</v>
      </c>
      <c r="U342" s="8">
        <v>60.57</v>
      </c>
      <c r="Z342" s="78">
        <f t="shared" ca="1" si="32"/>
        <v>1595</v>
      </c>
      <c r="AA342" s="78" t="str">
        <f t="shared" si="33"/>
        <v>4-2022</v>
      </c>
      <c r="AC342" s="4" t="str">
        <f t="shared" si="34"/>
        <v>Empty</v>
      </c>
      <c r="AD342" s="4" t="e">
        <f t="shared" si="35"/>
        <v>#VALUE!</v>
      </c>
    </row>
    <row r="343" spans="1:30" hidden="1">
      <c r="A343" s="9" t="s">
        <v>2054</v>
      </c>
      <c r="B343" s="9" t="s">
        <v>705</v>
      </c>
      <c r="C343" s="9" t="s">
        <v>12</v>
      </c>
      <c r="D343" s="9" t="s">
        <v>23</v>
      </c>
      <c r="E343" s="9"/>
      <c r="F343" s="9" t="s">
        <v>1380</v>
      </c>
      <c r="G343" s="9" t="s">
        <v>1384</v>
      </c>
      <c r="H343" s="9">
        <v>21.2</v>
      </c>
      <c r="I343" s="9">
        <v>16.62</v>
      </c>
      <c r="J343" s="9">
        <v>0.3226</v>
      </c>
      <c r="K343" s="9">
        <v>1.0443</v>
      </c>
      <c r="L343" s="9" t="s">
        <v>1376</v>
      </c>
      <c r="M343" s="9">
        <v>798</v>
      </c>
      <c r="N343" s="9" t="s">
        <v>1426</v>
      </c>
      <c r="O343" s="90" t="s">
        <v>2055</v>
      </c>
      <c r="P343" s="89">
        <f t="shared" si="30"/>
        <v>44855</v>
      </c>
      <c r="Q343" s="90" t="s">
        <v>2055</v>
      </c>
      <c r="R343" s="90"/>
      <c r="S343" s="121" t="e">
        <f t="shared" si="31"/>
        <v>#VALUE!</v>
      </c>
      <c r="T343" s="9">
        <v>24</v>
      </c>
      <c r="U343" s="9">
        <v>2.56</v>
      </c>
      <c r="Z343" s="78">
        <f t="shared" ca="1" si="32"/>
        <v>1393</v>
      </c>
      <c r="AA343" s="78" t="str">
        <f t="shared" si="33"/>
        <v>10-2022</v>
      </c>
      <c r="AC343" s="4" t="str">
        <f t="shared" si="34"/>
        <v>Q4</v>
      </c>
      <c r="AD343" s="4" t="e">
        <f t="shared" si="35"/>
        <v>#VALUE!</v>
      </c>
    </row>
    <row r="344" spans="1:30">
      <c r="A344" s="8" t="s">
        <v>2056</v>
      </c>
      <c r="B344" s="8" t="s">
        <v>1353</v>
      </c>
      <c r="C344" s="8" t="s">
        <v>32</v>
      </c>
      <c r="D344" s="8" t="s">
        <v>31</v>
      </c>
      <c r="E344" s="8"/>
      <c r="F344" s="8" t="s">
        <v>1400</v>
      </c>
      <c r="G344" s="8" t="s">
        <v>1375</v>
      </c>
      <c r="H344" s="8">
        <v>62.57</v>
      </c>
      <c r="I344" s="8">
        <v>7.99</v>
      </c>
      <c r="J344" s="8">
        <v>1.1859999999999999</v>
      </c>
      <c r="K344" s="8">
        <v>5.4425999999999997</v>
      </c>
      <c r="L344" s="8" t="s">
        <v>1385</v>
      </c>
      <c r="M344" s="8">
        <v>703</v>
      </c>
      <c r="N344" s="8" t="s">
        <v>1403</v>
      </c>
      <c r="O344" s="89" t="s">
        <v>2057</v>
      </c>
      <c r="P344" s="89">
        <f t="shared" si="30"/>
        <v>44995</v>
      </c>
      <c r="Q344" s="89" t="s">
        <v>2057</v>
      </c>
      <c r="R344" s="89" t="s">
        <v>1848</v>
      </c>
      <c r="S344" s="121">
        <f t="shared" si="31"/>
        <v>45008</v>
      </c>
      <c r="T344" s="8">
        <v>12</v>
      </c>
      <c r="U344" s="8">
        <v>0</v>
      </c>
      <c r="Z344" s="78">
        <f t="shared" ca="1" si="32"/>
        <v>1253</v>
      </c>
      <c r="AA344" s="78" t="str">
        <f t="shared" si="33"/>
        <v>3-2023</v>
      </c>
      <c r="AC344" s="4" t="str">
        <f t="shared" si="34"/>
        <v>Empty</v>
      </c>
      <c r="AD344" s="4">
        <f t="shared" si="35"/>
        <v>10</v>
      </c>
    </row>
    <row r="345" spans="1:30" hidden="1">
      <c r="A345" s="9" t="s">
        <v>2058</v>
      </c>
      <c r="B345" s="9" t="s">
        <v>1074</v>
      </c>
      <c r="C345" s="9" t="s">
        <v>38</v>
      </c>
      <c r="D345" s="9" t="s">
        <v>23</v>
      </c>
      <c r="E345" s="9"/>
      <c r="F345" s="9" t="s">
        <v>1374</v>
      </c>
      <c r="G345" s="9" t="s">
        <v>1375</v>
      </c>
      <c r="H345" s="9">
        <v>94.05</v>
      </c>
      <c r="I345" s="9">
        <v>13.91</v>
      </c>
      <c r="J345" s="9">
        <v>1.3972</v>
      </c>
      <c r="K345" s="9">
        <v>3.2103000000000002</v>
      </c>
      <c r="L345" s="9" t="s">
        <v>1376</v>
      </c>
      <c r="M345" s="9">
        <v>740</v>
      </c>
      <c r="N345" s="9" t="s">
        <v>1381</v>
      </c>
      <c r="O345" s="90" t="s">
        <v>382</v>
      </c>
      <c r="P345" s="89">
        <f t="shared" si="30"/>
        <v>44722</v>
      </c>
      <c r="Q345" s="90" t="s">
        <v>382</v>
      </c>
      <c r="R345" s="90"/>
      <c r="S345" s="121" t="e">
        <f t="shared" si="31"/>
        <v>#VALUE!</v>
      </c>
      <c r="T345" s="9">
        <v>36</v>
      </c>
      <c r="U345" s="9">
        <v>85.76</v>
      </c>
      <c r="Z345" s="78">
        <f t="shared" ca="1" si="32"/>
        <v>1526</v>
      </c>
      <c r="AA345" s="78" t="str">
        <f t="shared" si="33"/>
        <v>6-2022</v>
      </c>
      <c r="AC345" s="4" t="str">
        <f t="shared" si="34"/>
        <v>Empty</v>
      </c>
      <c r="AD345" s="4" t="e">
        <f t="shared" si="35"/>
        <v>#VALUE!</v>
      </c>
    </row>
    <row r="346" spans="1:30">
      <c r="A346" s="8" t="s">
        <v>2059</v>
      </c>
      <c r="B346" s="8" t="s">
        <v>861</v>
      </c>
      <c r="C346" s="8" t="s">
        <v>38</v>
      </c>
      <c r="D346" s="8" t="s">
        <v>23</v>
      </c>
      <c r="E346" s="8"/>
      <c r="F346" s="8" t="s">
        <v>1374</v>
      </c>
      <c r="G346" s="8" t="s">
        <v>1390</v>
      </c>
      <c r="H346" s="8">
        <v>73.66</v>
      </c>
      <c r="I346" s="8">
        <v>8.83</v>
      </c>
      <c r="J346" s="8">
        <v>1.3389</v>
      </c>
      <c r="K346" s="8">
        <v>6.4359000000000002</v>
      </c>
      <c r="L346" s="8" t="s">
        <v>1358</v>
      </c>
      <c r="M346" s="8">
        <v>742</v>
      </c>
      <c r="N346" s="8" t="s">
        <v>1377</v>
      </c>
      <c r="O346" s="89" t="s">
        <v>930</v>
      </c>
      <c r="P346" s="89">
        <f t="shared" si="30"/>
        <v>45636</v>
      </c>
      <c r="Q346" s="89" t="s">
        <v>930</v>
      </c>
      <c r="R346" s="89" t="s">
        <v>2060</v>
      </c>
      <c r="S346" s="121">
        <f t="shared" si="31"/>
        <v>45645</v>
      </c>
      <c r="T346" s="8">
        <v>12</v>
      </c>
      <c r="U346" s="8">
        <v>34.979999999999997</v>
      </c>
      <c r="Z346" s="78">
        <f t="shared" ca="1" si="32"/>
        <v>612</v>
      </c>
      <c r="AA346" s="78" t="str">
        <f t="shared" si="33"/>
        <v>12-2024</v>
      </c>
      <c r="AC346" s="4" t="str">
        <f t="shared" si="34"/>
        <v>Q4</v>
      </c>
      <c r="AD346" s="4">
        <f t="shared" si="35"/>
        <v>8</v>
      </c>
    </row>
    <row r="347" spans="1:30" hidden="1">
      <c r="A347" s="9" t="s">
        <v>2061</v>
      </c>
      <c r="B347" s="9" t="s">
        <v>503</v>
      </c>
      <c r="C347" s="9" t="s">
        <v>20</v>
      </c>
      <c r="D347" s="9" t="s">
        <v>31</v>
      </c>
      <c r="E347" s="9"/>
      <c r="F347" s="9" t="s">
        <v>1389</v>
      </c>
      <c r="G347" s="9" t="s">
        <v>1375</v>
      </c>
      <c r="H347" s="9">
        <v>23.86</v>
      </c>
      <c r="I347" s="9">
        <v>18.2</v>
      </c>
      <c r="J347" s="9">
        <v>0.3674</v>
      </c>
      <c r="K347" s="9">
        <v>0.38769999999999999</v>
      </c>
      <c r="L347" s="9" t="s">
        <v>1376</v>
      </c>
      <c r="M347" s="9">
        <v>898</v>
      </c>
      <c r="N347" s="9" t="s">
        <v>1426</v>
      </c>
      <c r="O347" s="90" t="s">
        <v>1747</v>
      </c>
      <c r="P347" s="89">
        <f t="shared" si="30"/>
        <v>44725</v>
      </c>
      <c r="Q347" s="90" t="s">
        <v>1747</v>
      </c>
      <c r="R347" s="90"/>
      <c r="S347" s="121" t="e">
        <f t="shared" si="31"/>
        <v>#VALUE!</v>
      </c>
      <c r="T347" s="9">
        <v>180</v>
      </c>
      <c r="U347" s="9">
        <v>9.52</v>
      </c>
      <c r="Z347" s="78">
        <f t="shared" ca="1" si="32"/>
        <v>1523</v>
      </c>
      <c r="AA347" s="78" t="str">
        <f t="shared" si="33"/>
        <v>6-2022</v>
      </c>
      <c r="AC347" s="4" t="str">
        <f t="shared" si="34"/>
        <v>Empty</v>
      </c>
      <c r="AD347" s="4" t="e">
        <f t="shared" si="35"/>
        <v>#VALUE!</v>
      </c>
    </row>
    <row r="348" spans="1:30">
      <c r="A348" s="8" t="s">
        <v>2062</v>
      </c>
      <c r="B348" s="8" t="s">
        <v>973</v>
      </c>
      <c r="C348" s="8" t="s">
        <v>35</v>
      </c>
      <c r="D348" s="8" t="s">
        <v>23</v>
      </c>
      <c r="E348" s="8"/>
      <c r="F348" s="8" t="s">
        <v>1389</v>
      </c>
      <c r="G348" s="8" t="s">
        <v>1375</v>
      </c>
      <c r="H348" s="8">
        <v>78.84</v>
      </c>
      <c r="I348" s="8">
        <v>16.61</v>
      </c>
      <c r="J348" s="8">
        <v>1.5610999999999999</v>
      </c>
      <c r="K348" s="8">
        <v>1.1331</v>
      </c>
      <c r="L348" s="8" t="s">
        <v>1395</v>
      </c>
      <c r="M348" s="8">
        <v>745</v>
      </c>
      <c r="N348" s="8" t="s">
        <v>1377</v>
      </c>
      <c r="O348" s="89" t="s">
        <v>1599</v>
      </c>
      <c r="P348" s="89">
        <f t="shared" si="30"/>
        <v>44844</v>
      </c>
      <c r="Q348" s="89" t="s">
        <v>1599</v>
      </c>
      <c r="R348" s="89" t="s">
        <v>1904</v>
      </c>
      <c r="S348" s="121">
        <f t="shared" si="31"/>
        <v>44854</v>
      </c>
      <c r="T348" s="8">
        <v>240</v>
      </c>
      <c r="U348" s="8">
        <v>25.33</v>
      </c>
      <c r="Z348" s="78">
        <f t="shared" ca="1" si="32"/>
        <v>1404</v>
      </c>
      <c r="AA348" s="78" t="str">
        <f t="shared" si="33"/>
        <v>10-2022</v>
      </c>
      <c r="AC348" s="4" t="str">
        <f t="shared" si="34"/>
        <v>Q4</v>
      </c>
      <c r="AD348" s="4">
        <f t="shared" si="35"/>
        <v>9</v>
      </c>
    </row>
    <row r="349" spans="1:30" hidden="1">
      <c r="A349" s="9" t="s">
        <v>2063</v>
      </c>
      <c r="B349" s="9" t="s">
        <v>198</v>
      </c>
      <c r="C349" s="9" t="s">
        <v>32</v>
      </c>
      <c r="D349" s="9" t="s">
        <v>44</v>
      </c>
      <c r="E349" s="9"/>
      <c r="F349" s="9" t="s">
        <v>1411</v>
      </c>
      <c r="G349" s="9" t="s">
        <v>1384</v>
      </c>
      <c r="H349" s="9">
        <v>58.03</v>
      </c>
      <c r="I349" s="9">
        <v>16</v>
      </c>
      <c r="J349" s="9">
        <v>1.0733999999999999</v>
      </c>
      <c r="K349" s="9">
        <v>0.85229999999999995</v>
      </c>
      <c r="L349" s="9" t="s">
        <v>1385</v>
      </c>
      <c r="M349" s="9">
        <v>892</v>
      </c>
      <c r="N349" s="9" t="s">
        <v>1386</v>
      </c>
      <c r="O349" s="90" t="s">
        <v>2064</v>
      </c>
      <c r="P349" s="89">
        <f t="shared" si="30"/>
        <v>44809</v>
      </c>
      <c r="Q349" s="90" t="s">
        <v>2064</v>
      </c>
      <c r="R349" s="90"/>
      <c r="S349" s="121" t="e">
        <f t="shared" si="31"/>
        <v>#VALUE!</v>
      </c>
      <c r="T349" s="9">
        <v>180</v>
      </c>
      <c r="U349" s="9">
        <v>0</v>
      </c>
      <c r="Z349" s="78">
        <f t="shared" ca="1" si="32"/>
        <v>1439</v>
      </c>
      <c r="AA349" s="78" t="str">
        <f t="shared" si="33"/>
        <v>9-2022</v>
      </c>
      <c r="AC349" s="4" t="str">
        <f t="shared" si="34"/>
        <v>Empty</v>
      </c>
      <c r="AD349" s="4" t="e">
        <f t="shared" si="35"/>
        <v>#VALUE!</v>
      </c>
    </row>
    <row r="350" spans="1:30">
      <c r="A350" s="8" t="s">
        <v>2065</v>
      </c>
      <c r="B350" s="8" t="s">
        <v>1041</v>
      </c>
      <c r="C350" s="8" t="s">
        <v>35</v>
      </c>
      <c r="D350" s="8" t="s">
        <v>10</v>
      </c>
      <c r="E350" s="8"/>
      <c r="F350" s="8" t="s">
        <v>1389</v>
      </c>
      <c r="G350" s="8" t="s">
        <v>1384</v>
      </c>
      <c r="H350" s="8">
        <v>83.55</v>
      </c>
      <c r="I350" s="8">
        <v>9.34</v>
      </c>
      <c r="J350" s="8">
        <v>0.50929999999999997</v>
      </c>
      <c r="K350" s="8">
        <v>0.77010000000000001</v>
      </c>
      <c r="L350" s="8" t="s">
        <v>1358</v>
      </c>
      <c r="M350" s="8">
        <v>610</v>
      </c>
      <c r="N350" s="8" t="s">
        <v>1377</v>
      </c>
      <c r="O350" s="89" t="s">
        <v>2066</v>
      </c>
      <c r="P350" s="89">
        <f t="shared" si="30"/>
        <v>45426</v>
      </c>
      <c r="Q350" s="89" t="s">
        <v>2066</v>
      </c>
      <c r="R350" s="89" t="s">
        <v>2067</v>
      </c>
      <c r="S350" s="121">
        <f t="shared" si="31"/>
        <v>45432</v>
      </c>
      <c r="T350" s="8">
        <v>240</v>
      </c>
      <c r="U350" s="8">
        <v>17.41</v>
      </c>
      <c r="Z350" s="78">
        <f t="shared" ca="1" si="32"/>
        <v>822</v>
      </c>
      <c r="AA350" s="78" t="str">
        <f t="shared" si="33"/>
        <v>5-2024</v>
      </c>
      <c r="AC350" s="4" t="str">
        <f t="shared" si="34"/>
        <v>Empty</v>
      </c>
      <c r="AD350" s="4">
        <f t="shared" si="35"/>
        <v>5</v>
      </c>
    </row>
    <row r="351" spans="1:30">
      <c r="A351" s="9" t="s">
        <v>2068</v>
      </c>
      <c r="B351" s="9" t="s">
        <v>503</v>
      </c>
      <c r="C351" s="9" t="s">
        <v>12</v>
      </c>
      <c r="D351" s="9" t="s">
        <v>31</v>
      </c>
      <c r="E351" s="9"/>
      <c r="F351" s="9" t="s">
        <v>1408</v>
      </c>
      <c r="G351" s="9" t="s">
        <v>1390</v>
      </c>
      <c r="H351" s="9">
        <v>61.27</v>
      </c>
      <c r="I351" s="9">
        <v>15.44</v>
      </c>
      <c r="J351" s="9">
        <v>0.37409999999999999</v>
      </c>
      <c r="K351" s="9">
        <v>1.1975</v>
      </c>
      <c r="L351" s="9" t="s">
        <v>1376</v>
      </c>
      <c r="M351" s="9">
        <v>898</v>
      </c>
      <c r="N351" s="9" t="s">
        <v>1377</v>
      </c>
      <c r="O351" s="90" t="s">
        <v>1821</v>
      </c>
      <c r="P351" s="89">
        <f t="shared" si="30"/>
        <v>45483</v>
      </c>
      <c r="Q351" s="90" t="s">
        <v>1821</v>
      </c>
      <c r="R351" s="90" t="s">
        <v>2069</v>
      </c>
      <c r="S351" s="121">
        <f t="shared" si="31"/>
        <v>45495</v>
      </c>
      <c r="T351" s="9">
        <v>84</v>
      </c>
      <c r="U351" s="9">
        <v>49.6</v>
      </c>
      <c r="Z351" s="78">
        <f t="shared" ca="1" si="32"/>
        <v>765</v>
      </c>
      <c r="AA351" s="78" t="str">
        <f t="shared" si="33"/>
        <v>7-2024</v>
      </c>
      <c r="AC351" s="4" t="str">
        <f t="shared" si="34"/>
        <v>Empty</v>
      </c>
      <c r="AD351" s="4">
        <f t="shared" si="35"/>
        <v>9</v>
      </c>
    </row>
    <row r="352" spans="1:30" hidden="1">
      <c r="A352" s="8" t="s">
        <v>2070</v>
      </c>
      <c r="B352" s="8" t="s">
        <v>273</v>
      </c>
      <c r="C352" s="8" t="s">
        <v>16</v>
      </c>
      <c r="D352" s="8" t="s">
        <v>23</v>
      </c>
      <c r="E352" s="8"/>
      <c r="F352" s="8" t="s">
        <v>1411</v>
      </c>
      <c r="G352" s="8" t="s">
        <v>1384</v>
      </c>
      <c r="H352" s="8">
        <v>16.07</v>
      </c>
      <c r="I352" s="8"/>
      <c r="J352" s="8">
        <v>0.2233</v>
      </c>
      <c r="K352" s="8"/>
      <c r="L352" s="8" t="s">
        <v>1376</v>
      </c>
      <c r="M352" s="8">
        <v>608</v>
      </c>
      <c r="N352" s="8" t="s">
        <v>1426</v>
      </c>
      <c r="O352" s="89" t="s">
        <v>1032</v>
      </c>
      <c r="P352" s="89">
        <f t="shared" si="30"/>
        <v>45460</v>
      </c>
      <c r="Q352" s="89" t="s">
        <v>1032</v>
      </c>
      <c r="R352" s="89"/>
      <c r="S352" s="121" t="e">
        <f t="shared" si="31"/>
        <v>#VALUE!</v>
      </c>
      <c r="T352" s="8">
        <v>180</v>
      </c>
      <c r="U352" s="8">
        <v>4.0199999999999996</v>
      </c>
      <c r="Z352" s="78">
        <f t="shared" ca="1" si="32"/>
        <v>788</v>
      </c>
      <c r="AA352" s="78" t="str">
        <f t="shared" si="33"/>
        <v>6-2024</v>
      </c>
      <c r="AC352" s="4" t="str">
        <f t="shared" si="34"/>
        <v>Empty</v>
      </c>
      <c r="AD352" s="4" t="e">
        <f t="shared" si="35"/>
        <v>#VALUE!</v>
      </c>
    </row>
    <row r="353" spans="1:30" hidden="1">
      <c r="A353" s="9" t="s">
        <v>2071</v>
      </c>
      <c r="B353" s="9" t="s">
        <v>1111</v>
      </c>
      <c r="C353" s="9" t="s">
        <v>12</v>
      </c>
      <c r="D353" s="9" t="s">
        <v>1360</v>
      </c>
      <c r="E353" s="9"/>
      <c r="F353" s="9" t="s">
        <v>1408</v>
      </c>
      <c r="G353" s="9" t="s">
        <v>1375</v>
      </c>
      <c r="H353" s="9">
        <v>34.770000000000003</v>
      </c>
      <c r="I353" s="9">
        <v>17.37</v>
      </c>
      <c r="J353" s="9">
        <v>0.4763</v>
      </c>
      <c r="K353" s="9">
        <v>0.61250000000000004</v>
      </c>
      <c r="L353" s="9" t="s">
        <v>1412</v>
      </c>
      <c r="M353" s="9">
        <v>557</v>
      </c>
      <c r="N353" s="9" t="s">
        <v>1426</v>
      </c>
      <c r="O353" s="90" t="s">
        <v>1537</v>
      </c>
      <c r="P353" s="89">
        <f t="shared" si="30"/>
        <v>45348</v>
      </c>
      <c r="Q353" s="90" t="s">
        <v>1537</v>
      </c>
      <c r="R353" s="90"/>
      <c r="S353" s="121" t="e">
        <f t="shared" si="31"/>
        <v>#VALUE!</v>
      </c>
      <c r="T353" s="9">
        <v>120</v>
      </c>
      <c r="U353" s="9">
        <v>12.89</v>
      </c>
      <c r="Z353" s="78">
        <f t="shared" ca="1" si="32"/>
        <v>900</v>
      </c>
      <c r="AA353" s="78" t="str">
        <f t="shared" si="33"/>
        <v>2-2024</v>
      </c>
      <c r="AC353" s="4" t="str">
        <f t="shared" si="34"/>
        <v>Empty</v>
      </c>
      <c r="AD353" s="4" t="e">
        <f t="shared" si="35"/>
        <v>#VALUE!</v>
      </c>
    </row>
    <row r="354" spans="1:30" hidden="1">
      <c r="A354" s="8" t="s">
        <v>2072</v>
      </c>
      <c r="B354" s="8" t="s">
        <v>1161</v>
      </c>
      <c r="C354" s="8" t="s">
        <v>20</v>
      </c>
      <c r="D354" s="8" t="s">
        <v>44</v>
      </c>
      <c r="E354" s="8"/>
      <c r="F354" s="8" t="s">
        <v>1411</v>
      </c>
      <c r="G354" s="8" t="s">
        <v>1375</v>
      </c>
      <c r="H354" s="8">
        <v>57.94</v>
      </c>
      <c r="I354" s="8">
        <v>8.59</v>
      </c>
      <c r="J354" s="8">
        <v>0.53720000000000001</v>
      </c>
      <c r="K354" s="8">
        <v>2.6360999999999999</v>
      </c>
      <c r="L354" s="8" t="s">
        <v>1412</v>
      </c>
      <c r="M354" s="8">
        <v>589</v>
      </c>
      <c r="N354" s="8" t="s">
        <v>1426</v>
      </c>
      <c r="O354" s="89" t="s">
        <v>2073</v>
      </c>
      <c r="P354" s="89">
        <f t="shared" si="30"/>
        <v>45558</v>
      </c>
      <c r="Q354" s="89" t="s">
        <v>2073</v>
      </c>
      <c r="R354" s="89"/>
      <c r="S354" s="121" t="e">
        <f t="shared" si="31"/>
        <v>#VALUE!</v>
      </c>
      <c r="T354" s="8">
        <v>24</v>
      </c>
      <c r="U354" s="8">
        <v>27.41</v>
      </c>
      <c r="Z354" s="78">
        <f t="shared" ca="1" si="32"/>
        <v>690</v>
      </c>
      <c r="AA354" s="78" t="str">
        <f t="shared" si="33"/>
        <v>9-2024</v>
      </c>
      <c r="AC354" s="4" t="str">
        <f t="shared" si="34"/>
        <v>Empty</v>
      </c>
      <c r="AD354" s="4" t="e">
        <f t="shared" si="35"/>
        <v>#VALUE!</v>
      </c>
    </row>
    <row r="355" spans="1:30">
      <c r="A355" s="9" t="s">
        <v>2074</v>
      </c>
      <c r="B355" s="9" t="s">
        <v>1288</v>
      </c>
      <c r="C355" s="9" t="s">
        <v>24</v>
      </c>
      <c r="D355" s="9" t="s">
        <v>23</v>
      </c>
      <c r="E355" s="9"/>
      <c r="F355" s="9" t="s">
        <v>1380</v>
      </c>
      <c r="G355" s="9" t="s">
        <v>1384</v>
      </c>
      <c r="H355" s="9">
        <v>66.98</v>
      </c>
      <c r="I355" s="9">
        <v>9.7799999999999994</v>
      </c>
      <c r="J355" s="9">
        <v>1.1776</v>
      </c>
      <c r="K355" s="9">
        <v>2.1543000000000001</v>
      </c>
      <c r="L355" s="9" t="s">
        <v>1385</v>
      </c>
      <c r="M355" s="9">
        <v>724</v>
      </c>
      <c r="N355" s="9" t="s">
        <v>1403</v>
      </c>
      <c r="O355" s="90" t="s">
        <v>2052</v>
      </c>
      <c r="P355" s="89">
        <f t="shared" si="30"/>
        <v>44643</v>
      </c>
      <c r="Q355" s="90" t="s">
        <v>2052</v>
      </c>
      <c r="R355" s="90" t="s">
        <v>2075</v>
      </c>
      <c r="S355" s="121">
        <f t="shared" si="31"/>
        <v>44658</v>
      </c>
      <c r="T355" s="9">
        <v>36</v>
      </c>
      <c r="U355" s="9">
        <v>0</v>
      </c>
      <c r="Z355" s="78">
        <f t="shared" ca="1" si="32"/>
        <v>1605</v>
      </c>
      <c r="AA355" s="78" t="str">
        <f t="shared" si="33"/>
        <v>3-2022</v>
      </c>
      <c r="AC355" s="4" t="str">
        <f t="shared" si="34"/>
        <v>Empty</v>
      </c>
      <c r="AD355" s="4">
        <f t="shared" si="35"/>
        <v>12</v>
      </c>
    </row>
    <row r="356" spans="1:30" hidden="1">
      <c r="A356" s="8" t="s">
        <v>2076</v>
      </c>
      <c r="B356" s="8" t="s">
        <v>71</v>
      </c>
      <c r="C356" s="8" t="s">
        <v>35</v>
      </c>
      <c r="D356" s="8" t="s">
        <v>10</v>
      </c>
      <c r="E356" s="8"/>
      <c r="F356" s="8" t="s">
        <v>1408</v>
      </c>
      <c r="G356" s="8" t="s">
        <v>1384</v>
      </c>
      <c r="H356" s="8">
        <v>28.9</v>
      </c>
      <c r="I356" s="8">
        <v>12.19</v>
      </c>
      <c r="J356" s="8">
        <v>0.33729999999999999</v>
      </c>
      <c r="K356" s="8">
        <v>0.96250000000000002</v>
      </c>
      <c r="L356" s="8" t="s">
        <v>1376</v>
      </c>
      <c r="M356" s="8">
        <v>711</v>
      </c>
      <c r="N356" s="8" t="s">
        <v>1426</v>
      </c>
      <c r="O356" s="89" t="s">
        <v>2077</v>
      </c>
      <c r="P356" s="89">
        <f t="shared" si="30"/>
        <v>44786</v>
      </c>
      <c r="Q356" s="89" t="s">
        <v>2077</v>
      </c>
      <c r="R356" s="89"/>
      <c r="S356" s="121" t="e">
        <f t="shared" si="31"/>
        <v>#VALUE!</v>
      </c>
      <c r="T356" s="8">
        <v>36</v>
      </c>
      <c r="U356" s="8">
        <v>20.48</v>
      </c>
      <c r="Z356" s="78">
        <f t="shared" ca="1" si="32"/>
        <v>1462</v>
      </c>
      <c r="AA356" s="78" t="str">
        <f t="shared" si="33"/>
        <v>8-2022</v>
      </c>
      <c r="AC356" s="4" t="str">
        <f t="shared" si="34"/>
        <v>Empty</v>
      </c>
      <c r="AD356" s="4" t="e">
        <f t="shared" si="35"/>
        <v>#VALUE!</v>
      </c>
    </row>
    <row r="357" spans="1:30" hidden="1">
      <c r="A357" s="9" t="s">
        <v>2078</v>
      </c>
      <c r="B357" s="9" t="s">
        <v>1252</v>
      </c>
      <c r="C357" s="9" t="s">
        <v>32</v>
      </c>
      <c r="D357" s="9" t="s">
        <v>44</v>
      </c>
      <c r="E357" s="9"/>
      <c r="F357" s="9" t="s">
        <v>1408</v>
      </c>
      <c r="G357" s="9" t="s">
        <v>1384</v>
      </c>
      <c r="H357" s="9">
        <v>86.59</v>
      </c>
      <c r="I357" s="9">
        <v>15.55</v>
      </c>
      <c r="J357" s="9">
        <v>0.58420000000000005</v>
      </c>
      <c r="K357" s="9">
        <v>1.6977</v>
      </c>
      <c r="L357" s="9" t="s">
        <v>1385</v>
      </c>
      <c r="M357" s="9">
        <v>721</v>
      </c>
      <c r="N357" s="9" t="s">
        <v>1381</v>
      </c>
      <c r="O357" s="90" t="s">
        <v>2079</v>
      </c>
      <c r="P357" s="89">
        <f t="shared" si="30"/>
        <v>45017</v>
      </c>
      <c r="Q357" s="90" t="s">
        <v>2079</v>
      </c>
      <c r="R357" s="90"/>
      <c r="S357" s="121" t="e">
        <f t="shared" si="31"/>
        <v>#VALUE!</v>
      </c>
      <c r="T357" s="9">
        <v>84</v>
      </c>
      <c r="U357" s="9">
        <v>0</v>
      </c>
      <c r="Z357" s="78">
        <f t="shared" ca="1" si="32"/>
        <v>1231</v>
      </c>
      <c r="AA357" s="78" t="str">
        <f t="shared" si="33"/>
        <v>4-2023</v>
      </c>
      <c r="AC357" s="4" t="str">
        <f t="shared" si="34"/>
        <v>Empty</v>
      </c>
      <c r="AD357" s="4" t="e">
        <f t="shared" si="35"/>
        <v>#VALUE!</v>
      </c>
    </row>
    <row r="358" spans="1:30">
      <c r="A358" s="8" t="s">
        <v>2080</v>
      </c>
      <c r="B358" s="8" t="s">
        <v>784</v>
      </c>
      <c r="C358" s="8" t="s">
        <v>28</v>
      </c>
      <c r="D358" s="8" t="s">
        <v>31</v>
      </c>
      <c r="E358" s="8"/>
      <c r="F358" s="8" t="s">
        <v>1400</v>
      </c>
      <c r="G358" s="8" t="s">
        <v>1390</v>
      </c>
      <c r="H358" s="8">
        <v>73.819999999999993</v>
      </c>
      <c r="I358" s="8">
        <v>8.31</v>
      </c>
      <c r="J358" s="8">
        <v>1.1309</v>
      </c>
      <c r="K358" s="8">
        <v>6.4321000000000002</v>
      </c>
      <c r="L358" s="8" t="s">
        <v>1376</v>
      </c>
      <c r="M358" s="8">
        <v>662</v>
      </c>
      <c r="N358" s="8" t="s">
        <v>1396</v>
      </c>
      <c r="O358" s="89" t="s">
        <v>673</v>
      </c>
      <c r="P358" s="89">
        <f t="shared" si="30"/>
        <v>45629</v>
      </c>
      <c r="Q358" s="89" t="s">
        <v>673</v>
      </c>
      <c r="R358" s="89" t="s">
        <v>2081</v>
      </c>
      <c r="S358" s="121">
        <f t="shared" si="31"/>
        <v>45635</v>
      </c>
      <c r="T358" s="8">
        <v>12</v>
      </c>
      <c r="U358" s="8">
        <v>19.329999999999998</v>
      </c>
      <c r="Z358" s="78">
        <f t="shared" ca="1" si="32"/>
        <v>619</v>
      </c>
      <c r="AA358" s="78" t="str">
        <f t="shared" si="33"/>
        <v>12-2024</v>
      </c>
      <c r="AC358" s="4" t="str">
        <f t="shared" si="34"/>
        <v>Q4</v>
      </c>
      <c r="AD358" s="4">
        <f t="shared" si="35"/>
        <v>5</v>
      </c>
    </row>
    <row r="359" spans="1:30">
      <c r="A359" s="9" t="s">
        <v>2082</v>
      </c>
      <c r="B359" s="9" t="s">
        <v>939</v>
      </c>
      <c r="C359" s="9" t="s">
        <v>7</v>
      </c>
      <c r="D359" s="9" t="s">
        <v>10</v>
      </c>
      <c r="E359" s="9"/>
      <c r="F359" s="9" t="s">
        <v>1389</v>
      </c>
      <c r="G359" s="9" t="s">
        <v>1384</v>
      </c>
      <c r="H359" s="9">
        <v>59.05</v>
      </c>
      <c r="I359" s="9">
        <v>9.92</v>
      </c>
      <c r="J359" s="9">
        <v>0.46860000000000002</v>
      </c>
      <c r="K359" s="9">
        <v>0.63170000000000004</v>
      </c>
      <c r="L359" s="9" t="s">
        <v>1395</v>
      </c>
      <c r="M359" s="9">
        <v>894</v>
      </c>
      <c r="N359" s="9" t="s">
        <v>1377</v>
      </c>
      <c r="O359" s="90" t="s">
        <v>2083</v>
      </c>
      <c r="P359" s="89">
        <f t="shared" si="30"/>
        <v>44945</v>
      </c>
      <c r="Q359" s="90" t="s">
        <v>2083</v>
      </c>
      <c r="R359" s="90" t="s">
        <v>2084</v>
      </c>
      <c r="S359" s="121">
        <f t="shared" si="31"/>
        <v>44957</v>
      </c>
      <c r="T359" s="9">
        <v>180</v>
      </c>
      <c r="U359" s="9">
        <v>30.84</v>
      </c>
      <c r="Z359" s="78">
        <f t="shared" ca="1" si="32"/>
        <v>1303</v>
      </c>
      <c r="AA359" s="78" t="str">
        <f t="shared" si="33"/>
        <v>1-2023</v>
      </c>
      <c r="AC359" s="4" t="str">
        <f t="shared" si="34"/>
        <v>Empty</v>
      </c>
      <c r="AD359" s="4">
        <f t="shared" si="35"/>
        <v>9</v>
      </c>
    </row>
    <row r="360" spans="1:30">
      <c r="A360" s="8" t="s">
        <v>2085</v>
      </c>
      <c r="B360" s="8" t="s">
        <v>208</v>
      </c>
      <c r="C360" s="8" t="s">
        <v>38</v>
      </c>
      <c r="D360" s="8" t="s">
        <v>1360</v>
      </c>
      <c r="E360" s="8"/>
      <c r="F360" s="8" t="s">
        <v>1380</v>
      </c>
      <c r="G360" s="8" t="s">
        <v>1375</v>
      </c>
      <c r="H360" s="8">
        <v>7.66</v>
      </c>
      <c r="I360" s="8">
        <v>9.7899999999999991</v>
      </c>
      <c r="J360" s="8">
        <v>5.8799999999999998E-2</v>
      </c>
      <c r="K360" s="8">
        <v>0.1003</v>
      </c>
      <c r="L360" s="8" t="s">
        <v>1412</v>
      </c>
      <c r="M360" s="8">
        <v>681</v>
      </c>
      <c r="N360" s="8" t="s">
        <v>1403</v>
      </c>
      <c r="O360" s="89" t="s">
        <v>1837</v>
      </c>
      <c r="P360" s="89">
        <f t="shared" si="30"/>
        <v>45340</v>
      </c>
      <c r="Q360" s="89" t="s">
        <v>1837</v>
      </c>
      <c r="R360" s="89" t="s">
        <v>2086</v>
      </c>
      <c r="S360" s="121">
        <f t="shared" si="31"/>
        <v>45351</v>
      </c>
      <c r="T360" s="8">
        <v>120</v>
      </c>
      <c r="U360" s="8">
        <v>4.57</v>
      </c>
      <c r="Z360" s="78">
        <f t="shared" ca="1" si="32"/>
        <v>908</v>
      </c>
      <c r="AA360" s="78" t="str">
        <f t="shared" si="33"/>
        <v>2-2024</v>
      </c>
      <c r="AC360" s="4" t="str">
        <f t="shared" si="34"/>
        <v>Empty</v>
      </c>
      <c r="AD360" s="4">
        <f t="shared" si="35"/>
        <v>9</v>
      </c>
    </row>
    <row r="361" spans="1:30" hidden="1">
      <c r="A361" s="9" t="s">
        <v>2087</v>
      </c>
      <c r="B361" s="9" t="s">
        <v>977</v>
      </c>
      <c r="C361" s="9" t="s">
        <v>16</v>
      </c>
      <c r="D361" s="9" t="s">
        <v>31</v>
      </c>
      <c r="E361" s="9"/>
      <c r="F361" s="9" t="s">
        <v>1389</v>
      </c>
      <c r="G361" s="9" t="s">
        <v>1375</v>
      </c>
      <c r="H361" s="9">
        <v>67.13</v>
      </c>
      <c r="I361" s="9">
        <v>14.43</v>
      </c>
      <c r="J361" s="9">
        <v>0.93759999999999999</v>
      </c>
      <c r="K361" s="9">
        <v>0.85580000000000001</v>
      </c>
      <c r="L361" s="9" t="s">
        <v>1376</v>
      </c>
      <c r="M361" s="9">
        <v>659</v>
      </c>
      <c r="N361" s="9" t="s">
        <v>1426</v>
      </c>
      <c r="O361" s="90" t="s">
        <v>2088</v>
      </c>
      <c r="P361" s="89">
        <f t="shared" si="30"/>
        <v>44759</v>
      </c>
      <c r="Q361" s="90" t="s">
        <v>2088</v>
      </c>
      <c r="R361" s="90"/>
      <c r="S361" s="121" t="e">
        <f t="shared" si="31"/>
        <v>#VALUE!</v>
      </c>
      <c r="T361" s="9">
        <v>240</v>
      </c>
      <c r="U361" s="9">
        <v>19.21</v>
      </c>
      <c r="Z361" s="78">
        <f t="shared" ca="1" si="32"/>
        <v>1489</v>
      </c>
      <c r="AA361" s="78" t="str">
        <f t="shared" si="33"/>
        <v>7-2022</v>
      </c>
      <c r="AC361" s="4" t="str">
        <f t="shared" si="34"/>
        <v>Empty</v>
      </c>
      <c r="AD361" s="4" t="e">
        <f t="shared" si="35"/>
        <v>#VALUE!</v>
      </c>
    </row>
    <row r="362" spans="1:30" hidden="1">
      <c r="A362" s="8" t="s">
        <v>2089</v>
      </c>
      <c r="B362" s="8" t="s">
        <v>1100</v>
      </c>
      <c r="C362" s="8" t="s">
        <v>24</v>
      </c>
      <c r="D362" s="8" t="s">
        <v>44</v>
      </c>
      <c r="E362" s="8"/>
      <c r="F362" s="8" t="s">
        <v>1400</v>
      </c>
      <c r="G362" s="8" t="s">
        <v>1375</v>
      </c>
      <c r="H362" s="8">
        <v>25.49</v>
      </c>
      <c r="I362" s="8">
        <v>9.44</v>
      </c>
      <c r="J362" s="8">
        <v>0.49309999999999998</v>
      </c>
      <c r="K362" s="8">
        <v>1.1697</v>
      </c>
      <c r="L362" s="8" t="s">
        <v>1412</v>
      </c>
      <c r="M362" s="8">
        <v>794</v>
      </c>
      <c r="N362" s="8" t="s">
        <v>1381</v>
      </c>
      <c r="O362" s="89" t="s">
        <v>2090</v>
      </c>
      <c r="P362" s="89">
        <f t="shared" si="30"/>
        <v>45377</v>
      </c>
      <c r="Q362" s="89" t="s">
        <v>2090</v>
      </c>
      <c r="R362" s="89"/>
      <c r="S362" s="121" t="e">
        <f t="shared" si="31"/>
        <v>#VALUE!</v>
      </c>
      <c r="T362" s="8">
        <v>24</v>
      </c>
      <c r="U362" s="8">
        <v>17.82</v>
      </c>
      <c r="Z362" s="78">
        <f t="shared" ca="1" si="32"/>
        <v>871</v>
      </c>
      <c r="AA362" s="78" t="str">
        <f t="shared" si="33"/>
        <v>3-2024</v>
      </c>
      <c r="AC362" s="4" t="str">
        <f t="shared" si="34"/>
        <v>Empty</v>
      </c>
      <c r="AD362" s="4" t="e">
        <f t="shared" si="35"/>
        <v>#VALUE!</v>
      </c>
    </row>
    <row r="363" spans="1:30">
      <c r="A363" s="9" t="s">
        <v>2091</v>
      </c>
      <c r="B363" s="9" t="s">
        <v>1151</v>
      </c>
      <c r="C363" s="9" t="s">
        <v>35</v>
      </c>
      <c r="D363" s="9" t="s">
        <v>23</v>
      </c>
      <c r="E363" s="9"/>
      <c r="F363" s="9" t="s">
        <v>1400</v>
      </c>
      <c r="G363" s="9" t="s">
        <v>1390</v>
      </c>
      <c r="H363" s="9">
        <v>24.25</v>
      </c>
      <c r="I363" s="9">
        <v>13.08</v>
      </c>
      <c r="J363" s="9">
        <v>0.44490000000000002</v>
      </c>
      <c r="K363" s="9">
        <v>0.36320000000000002</v>
      </c>
      <c r="L363" s="9" t="s">
        <v>1385</v>
      </c>
      <c r="M363" s="9">
        <v>857</v>
      </c>
      <c r="N363" s="9" t="s">
        <v>1403</v>
      </c>
      <c r="O363" s="90" t="s">
        <v>1050</v>
      </c>
      <c r="P363" s="89">
        <f t="shared" si="30"/>
        <v>45223</v>
      </c>
      <c r="Q363" s="90" t="s">
        <v>1050</v>
      </c>
      <c r="R363" s="90" t="s">
        <v>1516</v>
      </c>
      <c r="S363" s="121">
        <f t="shared" si="31"/>
        <v>45228</v>
      </c>
      <c r="T363" s="9">
        <v>120</v>
      </c>
      <c r="U363" s="9">
        <v>0</v>
      </c>
      <c r="Z363" s="78">
        <f t="shared" ca="1" si="32"/>
        <v>1025</v>
      </c>
      <c r="AA363" s="78" t="str">
        <f t="shared" si="33"/>
        <v>10-2023</v>
      </c>
      <c r="AC363" s="4" t="str">
        <f t="shared" si="34"/>
        <v>Q4</v>
      </c>
      <c r="AD363" s="4">
        <f t="shared" si="35"/>
        <v>4</v>
      </c>
    </row>
    <row r="364" spans="1:30">
      <c r="A364" s="8" t="s">
        <v>2092</v>
      </c>
      <c r="B364" s="8" t="s">
        <v>1156</v>
      </c>
      <c r="C364" s="8" t="s">
        <v>35</v>
      </c>
      <c r="D364" s="8" t="s">
        <v>44</v>
      </c>
      <c r="E364" s="8"/>
      <c r="F364" s="8" t="s">
        <v>1400</v>
      </c>
      <c r="G364" s="8" t="s">
        <v>1375</v>
      </c>
      <c r="H364" s="8">
        <v>91.32</v>
      </c>
      <c r="I364" s="8">
        <v>15.51</v>
      </c>
      <c r="J364" s="8">
        <v>0.92210000000000003</v>
      </c>
      <c r="K364" s="8">
        <v>8.2644000000000002</v>
      </c>
      <c r="L364" s="8" t="s">
        <v>1412</v>
      </c>
      <c r="M364" s="8">
        <v>704</v>
      </c>
      <c r="N364" s="8" t="s">
        <v>1377</v>
      </c>
      <c r="O364" s="89" t="s">
        <v>2093</v>
      </c>
      <c r="P364" s="89">
        <f t="shared" si="30"/>
        <v>45401</v>
      </c>
      <c r="Q364" s="89" t="s">
        <v>2093</v>
      </c>
      <c r="R364" s="89" t="s">
        <v>839</v>
      </c>
      <c r="S364" s="121">
        <f t="shared" si="31"/>
        <v>45405</v>
      </c>
      <c r="T364" s="8">
        <v>12</v>
      </c>
      <c r="U364" s="8">
        <v>53.57</v>
      </c>
      <c r="Z364" s="78">
        <f t="shared" ca="1" si="32"/>
        <v>847</v>
      </c>
      <c r="AA364" s="78" t="str">
        <f t="shared" si="33"/>
        <v>4-2024</v>
      </c>
      <c r="AC364" s="4" t="str">
        <f t="shared" si="34"/>
        <v>Empty</v>
      </c>
      <c r="AD364" s="4">
        <f t="shared" si="35"/>
        <v>3</v>
      </c>
    </row>
    <row r="365" spans="1:30" hidden="1">
      <c r="A365" s="9" t="s">
        <v>2094</v>
      </c>
      <c r="B365" s="9" t="s">
        <v>939</v>
      </c>
      <c r="C365" s="9" t="s">
        <v>12</v>
      </c>
      <c r="D365" s="9" t="s">
        <v>23</v>
      </c>
      <c r="E365" s="9"/>
      <c r="F365" s="9" t="s">
        <v>1411</v>
      </c>
      <c r="G365" s="9" t="s">
        <v>1375</v>
      </c>
      <c r="H365" s="9">
        <v>13.79</v>
      </c>
      <c r="I365" s="9">
        <v>17.95</v>
      </c>
      <c r="J365" s="9">
        <v>7.3300000000000004E-2</v>
      </c>
      <c r="K365" s="9">
        <v>0.248</v>
      </c>
      <c r="L365" s="9" t="s">
        <v>1385</v>
      </c>
      <c r="M365" s="9">
        <v>894</v>
      </c>
      <c r="N365" s="9" t="s">
        <v>1381</v>
      </c>
      <c r="O365" s="90" t="s">
        <v>2095</v>
      </c>
      <c r="P365" s="89">
        <f t="shared" si="30"/>
        <v>45244</v>
      </c>
      <c r="Q365" s="90" t="s">
        <v>2095</v>
      </c>
      <c r="R365" s="90"/>
      <c r="S365" s="121" t="e">
        <f t="shared" si="31"/>
        <v>#VALUE!</v>
      </c>
      <c r="T365" s="9">
        <v>120</v>
      </c>
      <c r="U365" s="9">
        <v>0</v>
      </c>
      <c r="Z365" s="78">
        <f t="shared" ca="1" si="32"/>
        <v>1004</v>
      </c>
      <c r="AA365" s="78" t="str">
        <f t="shared" si="33"/>
        <v>11-2023</v>
      </c>
      <c r="AC365" s="4" t="str">
        <f t="shared" si="34"/>
        <v>Q4</v>
      </c>
      <c r="AD365" s="4" t="e">
        <f t="shared" si="35"/>
        <v>#VALUE!</v>
      </c>
    </row>
    <row r="366" spans="1:30" hidden="1">
      <c r="A366" s="8" t="s">
        <v>2096</v>
      </c>
      <c r="B366" s="8" t="s">
        <v>846</v>
      </c>
      <c r="C366" s="8" t="s">
        <v>12</v>
      </c>
      <c r="D366" s="8" t="s">
        <v>10</v>
      </c>
      <c r="E366" s="8"/>
      <c r="F366" s="8" t="s">
        <v>1411</v>
      </c>
      <c r="G366" s="8" t="s">
        <v>1384</v>
      </c>
      <c r="H366" s="8">
        <v>36.85</v>
      </c>
      <c r="I366" s="8">
        <v>9.23</v>
      </c>
      <c r="J366" s="8">
        <v>0.48039999999999999</v>
      </c>
      <c r="K366" s="8">
        <v>0.92100000000000004</v>
      </c>
      <c r="L366" s="8" t="s">
        <v>1412</v>
      </c>
      <c r="M366" s="8">
        <v>714</v>
      </c>
      <c r="N366" s="8" t="s">
        <v>1386</v>
      </c>
      <c r="O366" s="89" t="s">
        <v>1619</v>
      </c>
      <c r="P366" s="89">
        <f t="shared" si="30"/>
        <v>45327</v>
      </c>
      <c r="Q366" s="89" t="s">
        <v>1619</v>
      </c>
      <c r="R366" s="89"/>
      <c r="S366" s="121" t="e">
        <f t="shared" si="31"/>
        <v>#VALUE!</v>
      </c>
      <c r="T366" s="8">
        <v>48</v>
      </c>
      <c r="U366" s="8">
        <v>14.07</v>
      </c>
      <c r="Z366" s="78">
        <f t="shared" ca="1" si="32"/>
        <v>921</v>
      </c>
      <c r="AA366" s="78" t="str">
        <f t="shared" si="33"/>
        <v>2-2024</v>
      </c>
      <c r="AC366" s="4" t="str">
        <f t="shared" si="34"/>
        <v>Empty</v>
      </c>
      <c r="AD366" s="4" t="e">
        <f t="shared" si="35"/>
        <v>#VALUE!</v>
      </c>
    </row>
    <row r="367" spans="1:30" hidden="1">
      <c r="A367" s="9" t="s">
        <v>2097</v>
      </c>
      <c r="B367" s="9" t="s">
        <v>1315</v>
      </c>
      <c r="C367" s="9" t="s">
        <v>7</v>
      </c>
      <c r="D367" s="9" t="s">
        <v>10</v>
      </c>
      <c r="E367" s="9"/>
      <c r="F367" s="9" t="s">
        <v>1380</v>
      </c>
      <c r="G367" s="9" t="s">
        <v>1390</v>
      </c>
      <c r="H367" s="9">
        <v>11.15</v>
      </c>
      <c r="I367" s="9">
        <v>12.83</v>
      </c>
      <c r="J367" s="9">
        <v>8.2000000000000003E-2</v>
      </c>
      <c r="K367" s="9">
        <v>0.25269999999999998</v>
      </c>
      <c r="L367" s="9" t="s">
        <v>1385</v>
      </c>
      <c r="M367" s="9">
        <v>790</v>
      </c>
      <c r="N367" s="9" t="s">
        <v>1386</v>
      </c>
      <c r="O367" s="90" t="s">
        <v>2098</v>
      </c>
      <c r="P367" s="89">
        <f t="shared" si="30"/>
        <v>45068</v>
      </c>
      <c r="Q367" s="90" t="s">
        <v>2098</v>
      </c>
      <c r="R367" s="90"/>
      <c r="S367" s="121" t="e">
        <f t="shared" si="31"/>
        <v>#VALUE!</v>
      </c>
      <c r="T367" s="9">
        <v>60</v>
      </c>
      <c r="U367" s="9">
        <v>0</v>
      </c>
      <c r="Z367" s="78">
        <f t="shared" ca="1" si="32"/>
        <v>1180</v>
      </c>
      <c r="AA367" s="78" t="str">
        <f t="shared" si="33"/>
        <v>5-2023</v>
      </c>
      <c r="AC367" s="4" t="str">
        <f t="shared" si="34"/>
        <v>Empty</v>
      </c>
      <c r="AD367" s="4" t="e">
        <f t="shared" si="35"/>
        <v>#VALUE!</v>
      </c>
    </row>
    <row r="368" spans="1:30">
      <c r="A368" s="8" t="s">
        <v>2099</v>
      </c>
      <c r="B368" s="8" t="s">
        <v>1161</v>
      </c>
      <c r="C368" s="8" t="s">
        <v>32</v>
      </c>
      <c r="D368" s="8" t="s">
        <v>44</v>
      </c>
      <c r="E368" s="8"/>
      <c r="F368" s="8" t="s">
        <v>1389</v>
      </c>
      <c r="G368" s="8" t="s">
        <v>1390</v>
      </c>
      <c r="H368" s="8">
        <v>87.79</v>
      </c>
      <c r="I368" s="8">
        <v>8.34</v>
      </c>
      <c r="J368" s="8">
        <v>1.1032999999999999</v>
      </c>
      <c r="K368" s="8">
        <v>1.081</v>
      </c>
      <c r="L368" s="8" t="s">
        <v>1385</v>
      </c>
      <c r="M368" s="8">
        <v>589</v>
      </c>
      <c r="N368" s="8" t="s">
        <v>1396</v>
      </c>
      <c r="O368" s="89" t="s">
        <v>2100</v>
      </c>
      <c r="P368" s="89">
        <f t="shared" si="30"/>
        <v>44872</v>
      </c>
      <c r="Q368" s="89" t="s">
        <v>2100</v>
      </c>
      <c r="R368" s="89" t="s">
        <v>1612</v>
      </c>
      <c r="S368" s="121">
        <f t="shared" si="31"/>
        <v>44874</v>
      </c>
      <c r="T368" s="8">
        <v>120</v>
      </c>
      <c r="U368" s="8">
        <v>0</v>
      </c>
      <c r="Z368" s="78">
        <f t="shared" ca="1" si="32"/>
        <v>1376</v>
      </c>
      <c r="AA368" s="78" t="str">
        <f t="shared" si="33"/>
        <v>11-2022</v>
      </c>
      <c r="AC368" s="4" t="str">
        <f t="shared" si="34"/>
        <v>Q4</v>
      </c>
      <c r="AD368" s="4">
        <f t="shared" si="35"/>
        <v>3</v>
      </c>
    </row>
    <row r="369" spans="1:30">
      <c r="A369" s="9" t="s">
        <v>2101</v>
      </c>
      <c r="B369" s="9" t="s">
        <v>361</v>
      </c>
      <c r="C369" s="9" t="s">
        <v>41</v>
      </c>
      <c r="D369" s="9" t="s">
        <v>31</v>
      </c>
      <c r="E369" s="9"/>
      <c r="F369" s="9" t="s">
        <v>1408</v>
      </c>
      <c r="G369" s="9" t="s">
        <v>1375</v>
      </c>
      <c r="H369" s="9">
        <v>51.72</v>
      </c>
      <c r="I369" s="9">
        <v>10.51</v>
      </c>
      <c r="J369" s="9">
        <v>0.4158</v>
      </c>
      <c r="K369" s="9">
        <v>1.1119000000000001</v>
      </c>
      <c r="L369" s="9" t="s">
        <v>1358</v>
      </c>
      <c r="M369" s="9">
        <v>686</v>
      </c>
      <c r="N369" s="9" t="s">
        <v>1377</v>
      </c>
      <c r="O369" s="90" t="s">
        <v>1301</v>
      </c>
      <c r="P369" s="89">
        <f t="shared" si="30"/>
        <v>45333</v>
      </c>
      <c r="Q369" s="90" t="s">
        <v>1301</v>
      </c>
      <c r="R369" s="90" t="s">
        <v>726</v>
      </c>
      <c r="S369" s="121">
        <f t="shared" si="31"/>
        <v>45338</v>
      </c>
      <c r="T369" s="9">
        <v>60</v>
      </c>
      <c r="U369" s="9">
        <v>24.06</v>
      </c>
      <c r="Z369" s="78">
        <f t="shared" ca="1" si="32"/>
        <v>915</v>
      </c>
      <c r="AA369" s="78" t="str">
        <f t="shared" si="33"/>
        <v>2-2024</v>
      </c>
      <c r="AC369" s="4" t="str">
        <f t="shared" si="34"/>
        <v>Empty</v>
      </c>
      <c r="AD369" s="4">
        <f t="shared" si="35"/>
        <v>5</v>
      </c>
    </row>
    <row r="370" spans="1:30" hidden="1">
      <c r="A370" s="8" t="s">
        <v>2102</v>
      </c>
      <c r="B370" s="8" t="s">
        <v>480</v>
      </c>
      <c r="C370" s="8" t="s">
        <v>35</v>
      </c>
      <c r="D370" s="8" t="s">
        <v>31</v>
      </c>
      <c r="E370" s="8"/>
      <c r="F370" s="8" t="s">
        <v>1374</v>
      </c>
      <c r="G370" s="8" t="s">
        <v>1390</v>
      </c>
      <c r="H370" s="8">
        <v>51.15</v>
      </c>
      <c r="I370" s="8">
        <v>18.420000000000002</v>
      </c>
      <c r="J370" s="8">
        <v>0.81399999999999995</v>
      </c>
      <c r="K370" s="8">
        <v>1.0876999999999999</v>
      </c>
      <c r="L370" s="8"/>
      <c r="M370" s="8">
        <v>878</v>
      </c>
      <c r="N370" s="8" t="s">
        <v>1381</v>
      </c>
      <c r="O370" s="89" t="s">
        <v>1021</v>
      </c>
      <c r="P370" s="89">
        <f t="shared" si="30"/>
        <v>44783</v>
      </c>
      <c r="Q370" s="89" t="s">
        <v>1021</v>
      </c>
      <c r="R370" s="89"/>
      <c r="S370" s="121" t="e">
        <f t="shared" si="31"/>
        <v>#VALUE!</v>
      </c>
      <c r="T370" s="8">
        <v>84</v>
      </c>
      <c r="U370" s="8">
        <v>24.78</v>
      </c>
      <c r="Z370" s="78">
        <f t="shared" ca="1" si="32"/>
        <v>1465</v>
      </c>
      <c r="AA370" s="78" t="str">
        <f t="shared" si="33"/>
        <v>8-2022</v>
      </c>
      <c r="AC370" s="4" t="str">
        <f t="shared" si="34"/>
        <v>Empty</v>
      </c>
      <c r="AD370" s="4" t="e">
        <f t="shared" si="35"/>
        <v>#VALUE!</v>
      </c>
    </row>
    <row r="371" spans="1:30">
      <c r="A371" s="9" t="s">
        <v>2103</v>
      </c>
      <c r="B371" s="9" t="s">
        <v>1108</v>
      </c>
      <c r="C371" s="9" t="s">
        <v>20</v>
      </c>
      <c r="D371" s="9" t="s">
        <v>44</v>
      </c>
      <c r="E371" s="9"/>
      <c r="F371" s="9" t="s">
        <v>1408</v>
      </c>
      <c r="G371" s="9" t="s">
        <v>1375</v>
      </c>
      <c r="H371" s="9">
        <v>56.75</v>
      </c>
      <c r="I371" s="9">
        <v>11.16</v>
      </c>
      <c r="J371" s="9">
        <v>0.97299999999999998</v>
      </c>
      <c r="K371" s="9">
        <v>2.6492</v>
      </c>
      <c r="L371" s="9" t="s">
        <v>1385</v>
      </c>
      <c r="M371" s="9">
        <v>714</v>
      </c>
      <c r="N371" s="9" t="s">
        <v>1403</v>
      </c>
      <c r="O371" s="90" t="s">
        <v>2104</v>
      </c>
      <c r="P371" s="89">
        <f t="shared" si="30"/>
        <v>44908</v>
      </c>
      <c r="Q371" s="90" t="s">
        <v>2104</v>
      </c>
      <c r="R371" s="90" t="s">
        <v>1444</v>
      </c>
      <c r="S371" s="121">
        <f t="shared" si="31"/>
        <v>44912</v>
      </c>
      <c r="T371" s="9">
        <v>24</v>
      </c>
      <c r="U371" s="9">
        <v>0</v>
      </c>
      <c r="Z371" s="78">
        <f t="shared" ca="1" si="32"/>
        <v>1340</v>
      </c>
      <c r="AA371" s="78" t="str">
        <f t="shared" si="33"/>
        <v>12-2022</v>
      </c>
      <c r="AC371" s="4" t="str">
        <f t="shared" si="34"/>
        <v>Q4</v>
      </c>
      <c r="AD371" s="4">
        <f t="shared" si="35"/>
        <v>4</v>
      </c>
    </row>
    <row r="372" spans="1:30" hidden="1">
      <c r="A372" s="8" t="s">
        <v>2105</v>
      </c>
      <c r="B372" s="8" t="s">
        <v>440</v>
      </c>
      <c r="C372" s="8" t="s">
        <v>12</v>
      </c>
      <c r="D372" s="8" t="s">
        <v>1360</v>
      </c>
      <c r="E372" s="8"/>
      <c r="F372" s="8" t="s">
        <v>1400</v>
      </c>
      <c r="G372" s="8" t="s">
        <v>1390</v>
      </c>
      <c r="H372" s="8">
        <v>83.97</v>
      </c>
      <c r="I372" s="8">
        <v>16.739999999999998</v>
      </c>
      <c r="J372" s="8">
        <v>1.3777999999999999</v>
      </c>
      <c r="K372" s="8">
        <v>7.6481000000000003</v>
      </c>
      <c r="L372" s="8" t="s">
        <v>1376</v>
      </c>
      <c r="M372" s="8">
        <v>871</v>
      </c>
      <c r="N372" s="8" t="s">
        <v>1426</v>
      </c>
      <c r="O372" s="89" t="s">
        <v>839</v>
      </c>
      <c r="P372" s="89">
        <f t="shared" si="30"/>
        <v>45405</v>
      </c>
      <c r="Q372" s="89" t="s">
        <v>839</v>
      </c>
      <c r="R372" s="89"/>
      <c r="S372" s="121" t="e">
        <f t="shared" si="31"/>
        <v>#VALUE!</v>
      </c>
      <c r="T372" s="8">
        <v>12</v>
      </c>
      <c r="U372" s="8">
        <v>30.63</v>
      </c>
      <c r="Z372" s="78">
        <f t="shared" ca="1" si="32"/>
        <v>843</v>
      </c>
      <c r="AA372" s="78" t="str">
        <f t="shared" si="33"/>
        <v>4-2024</v>
      </c>
      <c r="AC372" s="4" t="str">
        <f t="shared" si="34"/>
        <v>Empty</v>
      </c>
      <c r="AD372" s="4" t="e">
        <f t="shared" si="35"/>
        <v>#VALUE!</v>
      </c>
    </row>
    <row r="373" spans="1:30" hidden="1">
      <c r="A373" s="9" t="s">
        <v>2106</v>
      </c>
      <c r="B373" s="9" t="s">
        <v>541</v>
      </c>
      <c r="C373" s="9" t="s">
        <v>41</v>
      </c>
      <c r="D373" s="9" t="s">
        <v>23</v>
      </c>
      <c r="E373" s="9"/>
      <c r="F373" s="9" t="s">
        <v>1400</v>
      </c>
      <c r="G373" s="9" t="s">
        <v>1384</v>
      </c>
      <c r="H373" s="9">
        <v>27.55</v>
      </c>
      <c r="I373" s="9">
        <v>13.69</v>
      </c>
      <c r="J373" s="9">
        <v>0.3397</v>
      </c>
      <c r="K373" s="9">
        <v>0.36120000000000002</v>
      </c>
      <c r="L373" s="9" t="s">
        <v>1412</v>
      </c>
      <c r="M373" s="9">
        <v>604</v>
      </c>
      <c r="N373" s="9" t="s">
        <v>1381</v>
      </c>
      <c r="O373" s="90" t="s">
        <v>1328</v>
      </c>
      <c r="P373" s="89">
        <f t="shared" si="30"/>
        <v>45044</v>
      </c>
      <c r="Q373" s="90" t="s">
        <v>1328</v>
      </c>
      <c r="R373" s="90"/>
      <c r="S373" s="121" t="e">
        <f t="shared" si="31"/>
        <v>#VALUE!</v>
      </c>
      <c r="T373" s="9">
        <v>180</v>
      </c>
      <c r="U373" s="9">
        <v>10.29</v>
      </c>
      <c r="Z373" s="78">
        <f t="shared" ca="1" si="32"/>
        <v>1204</v>
      </c>
      <c r="AA373" s="78" t="str">
        <f t="shared" si="33"/>
        <v>4-2023</v>
      </c>
      <c r="AC373" s="4" t="str">
        <f t="shared" si="34"/>
        <v>Empty</v>
      </c>
      <c r="AD373" s="4" t="e">
        <f t="shared" si="35"/>
        <v>#VALUE!</v>
      </c>
    </row>
    <row r="374" spans="1:30" hidden="1">
      <c r="A374" s="8" t="s">
        <v>2107</v>
      </c>
      <c r="B374" s="8" t="s">
        <v>1215</v>
      </c>
      <c r="C374" s="8" t="s">
        <v>12</v>
      </c>
      <c r="D374" s="8" t="s">
        <v>10</v>
      </c>
      <c r="E374" s="8"/>
      <c r="F374" s="8" t="s">
        <v>1400</v>
      </c>
      <c r="G374" s="8" t="s">
        <v>1390</v>
      </c>
      <c r="H374" s="8">
        <v>8.67</v>
      </c>
      <c r="I374" s="8">
        <v>7.65</v>
      </c>
      <c r="J374" s="8">
        <v>0.111</v>
      </c>
      <c r="K374" s="8">
        <v>0.39069999999999999</v>
      </c>
      <c r="L374" s="8" t="s">
        <v>1395</v>
      </c>
      <c r="M374" s="8">
        <v>814</v>
      </c>
      <c r="N374" s="8" t="s">
        <v>1386</v>
      </c>
      <c r="O374" s="89" t="s">
        <v>2108</v>
      </c>
      <c r="P374" s="89">
        <f t="shared" si="30"/>
        <v>45458</v>
      </c>
      <c r="Q374" s="89" t="s">
        <v>2108</v>
      </c>
      <c r="R374" s="89"/>
      <c r="S374" s="121" t="e">
        <f t="shared" si="31"/>
        <v>#VALUE!</v>
      </c>
      <c r="T374" s="8">
        <v>24</v>
      </c>
      <c r="U374" s="8">
        <v>7.28</v>
      </c>
      <c r="Z374" s="78">
        <f t="shared" ca="1" si="32"/>
        <v>790</v>
      </c>
      <c r="AA374" s="78" t="str">
        <f t="shared" si="33"/>
        <v>6-2024</v>
      </c>
      <c r="AC374" s="4" t="str">
        <f t="shared" si="34"/>
        <v>Empty</v>
      </c>
      <c r="AD374" s="4" t="e">
        <f t="shared" si="35"/>
        <v>#VALUE!</v>
      </c>
    </row>
    <row r="375" spans="1:30" hidden="1">
      <c r="A375" s="9" t="s">
        <v>2109</v>
      </c>
      <c r="B375" s="9" t="s">
        <v>769</v>
      </c>
      <c r="C375" s="9" t="s">
        <v>16</v>
      </c>
      <c r="D375" s="9" t="s">
        <v>23</v>
      </c>
      <c r="E375" s="9"/>
      <c r="F375" s="9" t="s">
        <v>1400</v>
      </c>
      <c r="G375" s="9" t="s">
        <v>1384</v>
      </c>
      <c r="H375" s="9">
        <v>75.150000000000006</v>
      </c>
      <c r="I375" s="9">
        <v>11.89</v>
      </c>
      <c r="J375" s="9">
        <v>0.71030000000000004</v>
      </c>
      <c r="K375" s="9">
        <v>1.0733999999999999</v>
      </c>
      <c r="L375" s="9" t="s">
        <v>1412</v>
      </c>
      <c r="M375" s="9">
        <v>565</v>
      </c>
      <c r="N375" s="9" t="s">
        <v>1381</v>
      </c>
      <c r="O375" s="90" t="s">
        <v>2110</v>
      </c>
      <c r="P375" s="89">
        <f t="shared" si="30"/>
        <v>45117</v>
      </c>
      <c r="Q375" s="90" t="s">
        <v>2110</v>
      </c>
      <c r="R375" s="90"/>
      <c r="S375" s="121" t="e">
        <f t="shared" si="31"/>
        <v>#VALUE!</v>
      </c>
      <c r="T375" s="9">
        <v>120</v>
      </c>
      <c r="U375" s="9">
        <v>40.89</v>
      </c>
      <c r="Z375" s="78">
        <f t="shared" ca="1" si="32"/>
        <v>1131</v>
      </c>
      <c r="AA375" s="78" t="str">
        <f t="shared" si="33"/>
        <v>7-2023</v>
      </c>
      <c r="AC375" s="4" t="str">
        <f t="shared" si="34"/>
        <v>Empty</v>
      </c>
      <c r="AD375" s="4" t="e">
        <f t="shared" si="35"/>
        <v>#VALUE!</v>
      </c>
    </row>
    <row r="376" spans="1:30">
      <c r="A376" s="8" t="s">
        <v>2111</v>
      </c>
      <c r="B376" s="8" t="s">
        <v>968</v>
      </c>
      <c r="C376" s="8" t="s">
        <v>16</v>
      </c>
      <c r="D376" s="8" t="s">
        <v>1360</v>
      </c>
      <c r="E376" s="8"/>
      <c r="F376" s="8" t="s">
        <v>1408</v>
      </c>
      <c r="G376" s="8" t="s">
        <v>1390</v>
      </c>
      <c r="H376" s="8">
        <v>68.819999999999993</v>
      </c>
      <c r="I376" s="8">
        <v>17.97</v>
      </c>
      <c r="J376" s="8">
        <v>0.72729999999999995</v>
      </c>
      <c r="K376" s="8">
        <v>1.7464999999999999</v>
      </c>
      <c r="L376" s="8" t="s">
        <v>1376</v>
      </c>
      <c r="M376" s="8">
        <v>584</v>
      </c>
      <c r="N376" s="8" t="s">
        <v>1377</v>
      </c>
      <c r="O376" s="89" t="s">
        <v>270</v>
      </c>
      <c r="P376" s="89">
        <f t="shared" si="30"/>
        <v>44993</v>
      </c>
      <c r="Q376" s="89" t="s">
        <v>270</v>
      </c>
      <c r="R376" s="89" t="s">
        <v>1848</v>
      </c>
      <c r="S376" s="121">
        <f t="shared" si="31"/>
        <v>45008</v>
      </c>
      <c r="T376" s="8">
        <v>60</v>
      </c>
      <c r="U376" s="8">
        <v>26.2</v>
      </c>
      <c r="Z376" s="78">
        <f t="shared" ca="1" si="32"/>
        <v>1255</v>
      </c>
      <c r="AA376" s="78" t="str">
        <f t="shared" si="33"/>
        <v>3-2023</v>
      </c>
      <c r="AC376" s="4" t="str">
        <f t="shared" si="34"/>
        <v>Empty</v>
      </c>
      <c r="AD376" s="4">
        <f t="shared" si="35"/>
        <v>12</v>
      </c>
    </row>
    <row r="377" spans="1:30">
      <c r="A377" s="9" t="s">
        <v>2112</v>
      </c>
      <c r="B377" s="9" t="s">
        <v>1299</v>
      </c>
      <c r="C377" s="9" t="s">
        <v>16</v>
      </c>
      <c r="D377" s="9" t="s">
        <v>1360</v>
      </c>
      <c r="E377" s="9"/>
      <c r="F377" s="9" t="s">
        <v>1411</v>
      </c>
      <c r="G377" s="9" t="s">
        <v>1390</v>
      </c>
      <c r="H377" s="9">
        <v>83.11</v>
      </c>
      <c r="I377" s="9"/>
      <c r="J377" s="9">
        <v>0.9345</v>
      </c>
      <c r="K377" s="9"/>
      <c r="L377" s="9" t="s">
        <v>1376</v>
      </c>
      <c r="M377" s="9">
        <v>757</v>
      </c>
      <c r="N377" s="9" t="s">
        <v>1396</v>
      </c>
      <c r="O377" s="90" t="s">
        <v>652</v>
      </c>
      <c r="P377" s="89">
        <f t="shared" si="30"/>
        <v>44573</v>
      </c>
      <c r="Q377" s="90" t="s">
        <v>652</v>
      </c>
      <c r="R377" s="90" t="s">
        <v>1643</v>
      </c>
      <c r="S377" s="121">
        <f t="shared" si="31"/>
        <v>44578</v>
      </c>
      <c r="T377" s="9">
        <v>36</v>
      </c>
      <c r="U377" s="9">
        <v>57.86</v>
      </c>
      <c r="Z377" s="78">
        <f t="shared" ca="1" si="32"/>
        <v>1675</v>
      </c>
      <c r="AA377" s="78" t="str">
        <f t="shared" si="33"/>
        <v>1-2022</v>
      </c>
      <c r="AC377" s="4" t="str">
        <f t="shared" si="34"/>
        <v>Empty</v>
      </c>
      <c r="AD377" s="4">
        <f t="shared" si="35"/>
        <v>4</v>
      </c>
    </row>
    <row r="378" spans="1:30" hidden="1">
      <c r="A378" s="8" t="s">
        <v>2113</v>
      </c>
      <c r="B378" s="8" t="s">
        <v>721</v>
      </c>
      <c r="C378" s="8" t="s">
        <v>28</v>
      </c>
      <c r="D378" s="8" t="s">
        <v>10</v>
      </c>
      <c r="E378" s="8"/>
      <c r="F378" s="8" t="s">
        <v>1380</v>
      </c>
      <c r="G378" s="8" t="s">
        <v>1390</v>
      </c>
      <c r="H378" s="8">
        <v>47.4</v>
      </c>
      <c r="I378" s="8">
        <v>11.35</v>
      </c>
      <c r="J378" s="8">
        <v>0.63460000000000005</v>
      </c>
      <c r="K378" s="8">
        <v>1.2331000000000001</v>
      </c>
      <c r="L378" s="8" t="s">
        <v>1412</v>
      </c>
      <c r="M378" s="8">
        <v>563</v>
      </c>
      <c r="N378" s="8" t="s">
        <v>1381</v>
      </c>
      <c r="O378" s="89" t="s">
        <v>1817</v>
      </c>
      <c r="P378" s="89">
        <f t="shared" si="30"/>
        <v>44590</v>
      </c>
      <c r="Q378" s="89" t="s">
        <v>1817</v>
      </c>
      <c r="R378" s="89"/>
      <c r="S378" s="121" t="e">
        <f t="shared" si="31"/>
        <v>#VALUE!</v>
      </c>
      <c r="T378" s="8">
        <v>48</v>
      </c>
      <c r="U378" s="8">
        <v>42.12</v>
      </c>
      <c r="Z378" s="78">
        <f t="shared" ca="1" si="32"/>
        <v>1658</v>
      </c>
      <c r="AA378" s="78" t="str">
        <f t="shared" si="33"/>
        <v>1-2022</v>
      </c>
      <c r="AC378" s="4" t="str">
        <f t="shared" si="34"/>
        <v>Empty</v>
      </c>
      <c r="AD378" s="4" t="e">
        <f t="shared" si="35"/>
        <v>#VALUE!</v>
      </c>
    </row>
    <row r="379" spans="1:30">
      <c r="A379" s="9" t="s">
        <v>2114</v>
      </c>
      <c r="B379" s="9" t="s">
        <v>1226</v>
      </c>
      <c r="C379" s="9" t="s">
        <v>32</v>
      </c>
      <c r="D379" s="9" t="s">
        <v>23</v>
      </c>
      <c r="E379" s="9"/>
      <c r="F379" s="9" t="s">
        <v>1374</v>
      </c>
      <c r="G379" s="9" t="s">
        <v>1375</v>
      </c>
      <c r="H379" s="9">
        <v>37.36</v>
      </c>
      <c r="I379" s="9">
        <v>17.78</v>
      </c>
      <c r="J379" s="9">
        <v>0.50119999999999998</v>
      </c>
      <c r="K379" s="9">
        <v>1.0931999999999999</v>
      </c>
      <c r="L379" s="9" t="s">
        <v>1385</v>
      </c>
      <c r="M379" s="9">
        <v>610</v>
      </c>
      <c r="N379" s="9" t="s">
        <v>1403</v>
      </c>
      <c r="O379" s="90" t="s">
        <v>1612</v>
      </c>
      <c r="P379" s="89">
        <f t="shared" si="30"/>
        <v>44874</v>
      </c>
      <c r="Q379" s="90" t="s">
        <v>1612</v>
      </c>
      <c r="R379" s="90" t="s">
        <v>2115</v>
      </c>
      <c r="S379" s="121">
        <f t="shared" si="31"/>
        <v>44876</v>
      </c>
      <c r="T379" s="9">
        <v>48</v>
      </c>
      <c r="U379" s="9">
        <v>0</v>
      </c>
      <c r="Z379" s="78">
        <f t="shared" ca="1" si="32"/>
        <v>1374</v>
      </c>
      <c r="AA379" s="78" t="str">
        <f t="shared" si="33"/>
        <v>11-2022</v>
      </c>
      <c r="AC379" s="4" t="str">
        <f t="shared" si="34"/>
        <v>Q4</v>
      </c>
      <c r="AD379" s="4">
        <f t="shared" si="35"/>
        <v>3</v>
      </c>
    </row>
    <row r="380" spans="1:30" hidden="1">
      <c r="A380" s="8" t="s">
        <v>2116</v>
      </c>
      <c r="B380" s="8" t="s">
        <v>458</v>
      </c>
      <c r="C380" s="8" t="s">
        <v>41</v>
      </c>
      <c r="D380" s="8" t="s">
        <v>10</v>
      </c>
      <c r="E380" s="8"/>
      <c r="F380" s="8" t="s">
        <v>1389</v>
      </c>
      <c r="G380" s="8" t="s">
        <v>1390</v>
      </c>
      <c r="H380" s="8"/>
      <c r="I380" s="8">
        <v>11.13</v>
      </c>
      <c r="J380" s="8">
        <v>0.98050000000000004</v>
      </c>
      <c r="K380" s="8">
        <v>1.2897000000000001</v>
      </c>
      <c r="L380" s="8" t="s">
        <v>1358</v>
      </c>
      <c r="M380" s="8">
        <v>897</v>
      </c>
      <c r="N380" s="8" t="s">
        <v>1381</v>
      </c>
      <c r="O380" s="89" t="s">
        <v>2117</v>
      </c>
      <c r="P380" s="89">
        <f t="shared" si="30"/>
        <v>45531</v>
      </c>
      <c r="Q380" s="89" t="s">
        <v>2117</v>
      </c>
      <c r="R380" s="89"/>
      <c r="S380" s="121" t="e">
        <f t="shared" si="31"/>
        <v>#VALUE!</v>
      </c>
      <c r="T380" s="8">
        <v>60</v>
      </c>
      <c r="U380" s="8">
        <v>16.440000000000001</v>
      </c>
      <c r="Z380" s="78">
        <f t="shared" ca="1" si="32"/>
        <v>717</v>
      </c>
      <c r="AA380" s="78" t="str">
        <f t="shared" si="33"/>
        <v>8-2024</v>
      </c>
      <c r="AC380" s="4" t="str">
        <f t="shared" si="34"/>
        <v>Empty</v>
      </c>
      <c r="AD380" s="4" t="e">
        <f t="shared" si="35"/>
        <v>#VALUE!</v>
      </c>
    </row>
    <row r="381" spans="1:30">
      <c r="A381" s="9" t="s">
        <v>2118</v>
      </c>
      <c r="B381" s="9" t="s">
        <v>391</v>
      </c>
      <c r="C381" s="9" t="s">
        <v>12</v>
      </c>
      <c r="D381" s="9" t="s">
        <v>23</v>
      </c>
      <c r="E381" s="9"/>
      <c r="F381" s="9" t="s">
        <v>1389</v>
      </c>
      <c r="G381" s="9" t="s">
        <v>1384</v>
      </c>
      <c r="H381" s="9">
        <v>17.32</v>
      </c>
      <c r="I381" s="9">
        <v>11.06</v>
      </c>
      <c r="J381" s="9">
        <v>0.31940000000000002</v>
      </c>
      <c r="K381" s="9">
        <v>1.5313000000000001</v>
      </c>
      <c r="L381" s="9" t="s">
        <v>1395</v>
      </c>
      <c r="M381" s="9">
        <v>589</v>
      </c>
      <c r="N381" s="9" t="s">
        <v>1403</v>
      </c>
      <c r="O381" s="90" t="s">
        <v>165</v>
      </c>
      <c r="P381" s="89">
        <f t="shared" si="30"/>
        <v>45462</v>
      </c>
      <c r="Q381" s="90" t="s">
        <v>165</v>
      </c>
      <c r="R381" s="90" t="s">
        <v>2119</v>
      </c>
      <c r="S381" s="121">
        <f t="shared" si="31"/>
        <v>45469</v>
      </c>
      <c r="T381" s="9">
        <v>12</v>
      </c>
      <c r="U381" s="9">
        <v>11.52</v>
      </c>
      <c r="Z381" s="78">
        <f t="shared" ca="1" si="32"/>
        <v>786</v>
      </c>
      <c r="AA381" s="78" t="str">
        <f t="shared" si="33"/>
        <v>6-2024</v>
      </c>
      <c r="AC381" s="4" t="str">
        <f t="shared" si="34"/>
        <v>Empty</v>
      </c>
      <c r="AD381" s="4">
        <f t="shared" si="35"/>
        <v>6</v>
      </c>
    </row>
    <row r="382" spans="1:30">
      <c r="A382" s="8" t="s">
        <v>2120</v>
      </c>
      <c r="B382" s="8" t="s">
        <v>251</v>
      </c>
      <c r="C382" s="8" t="s">
        <v>20</v>
      </c>
      <c r="D382" s="8" t="s">
        <v>23</v>
      </c>
      <c r="E382" s="8"/>
      <c r="F382" s="8" t="s">
        <v>1400</v>
      </c>
      <c r="G382" s="8" t="s">
        <v>1375</v>
      </c>
      <c r="H382" s="8">
        <v>77.62</v>
      </c>
      <c r="I382" s="8">
        <v>11.4</v>
      </c>
      <c r="J382" s="8">
        <v>1.3645</v>
      </c>
      <c r="K382" s="8">
        <v>1.3453999999999999</v>
      </c>
      <c r="L382" s="8" t="s">
        <v>1358</v>
      </c>
      <c r="M382" s="8">
        <v>782</v>
      </c>
      <c r="N382" s="8" t="s">
        <v>1396</v>
      </c>
      <c r="O382" s="89" t="s">
        <v>2121</v>
      </c>
      <c r="P382" s="89">
        <f t="shared" si="30"/>
        <v>45000</v>
      </c>
      <c r="Q382" s="89" t="s">
        <v>2121</v>
      </c>
      <c r="R382" s="89" t="s">
        <v>2122</v>
      </c>
      <c r="S382" s="121">
        <f t="shared" si="31"/>
        <v>45003</v>
      </c>
      <c r="T382" s="8">
        <v>84</v>
      </c>
      <c r="U382" s="8">
        <v>70.14</v>
      </c>
      <c r="Z382" s="78">
        <f t="shared" ca="1" si="32"/>
        <v>1248</v>
      </c>
      <c r="AA382" s="78" t="str">
        <f t="shared" si="33"/>
        <v>3-2023</v>
      </c>
      <c r="AC382" s="4" t="str">
        <f t="shared" si="34"/>
        <v>Empty</v>
      </c>
      <c r="AD382" s="4">
        <f t="shared" si="35"/>
        <v>3</v>
      </c>
    </row>
    <row r="383" spans="1:30">
      <c r="A383" s="9" t="s">
        <v>2123</v>
      </c>
      <c r="B383" s="9" t="s">
        <v>1196</v>
      </c>
      <c r="C383" s="9" t="s">
        <v>32</v>
      </c>
      <c r="D383" s="9" t="s">
        <v>23</v>
      </c>
      <c r="E383" s="9"/>
      <c r="F383" s="9" t="s">
        <v>1400</v>
      </c>
      <c r="G383" s="9" t="s">
        <v>1375</v>
      </c>
      <c r="H383" s="9">
        <v>69.81</v>
      </c>
      <c r="I383" s="9">
        <v>8.82</v>
      </c>
      <c r="J383" s="9">
        <v>1.2911999999999999</v>
      </c>
      <c r="K383" s="9">
        <v>1.1168</v>
      </c>
      <c r="L383" s="9" t="s">
        <v>1395</v>
      </c>
      <c r="M383" s="9">
        <v>594</v>
      </c>
      <c r="N383" s="9" t="s">
        <v>1396</v>
      </c>
      <c r="O383" s="90" t="s">
        <v>2124</v>
      </c>
      <c r="P383" s="89">
        <f t="shared" si="30"/>
        <v>45310</v>
      </c>
      <c r="Q383" s="90" t="s">
        <v>2124</v>
      </c>
      <c r="R383" s="90" t="s">
        <v>1804</v>
      </c>
      <c r="S383" s="121">
        <f t="shared" si="31"/>
        <v>45324</v>
      </c>
      <c r="T383" s="9">
        <v>84</v>
      </c>
      <c r="U383" s="9">
        <v>34.64</v>
      </c>
      <c r="Z383" s="78">
        <f t="shared" ca="1" si="32"/>
        <v>938</v>
      </c>
      <c r="AA383" s="78" t="str">
        <f t="shared" si="33"/>
        <v>1-2024</v>
      </c>
      <c r="AC383" s="4" t="str">
        <f t="shared" si="34"/>
        <v>Empty</v>
      </c>
      <c r="AD383" s="4">
        <f t="shared" si="35"/>
        <v>11</v>
      </c>
    </row>
    <row r="384" spans="1:30" hidden="1">
      <c r="A384" s="8" t="s">
        <v>2125</v>
      </c>
      <c r="B384" s="8" t="s">
        <v>389</v>
      </c>
      <c r="C384" s="8" t="s">
        <v>41</v>
      </c>
      <c r="D384" s="8" t="s">
        <v>23</v>
      </c>
      <c r="E384" s="8"/>
      <c r="F384" s="8" t="s">
        <v>1389</v>
      </c>
      <c r="G384" s="8" t="s">
        <v>1375</v>
      </c>
      <c r="H384" s="8">
        <v>38.049999999999997</v>
      </c>
      <c r="I384" s="8">
        <v>18.45</v>
      </c>
      <c r="J384" s="8">
        <v>0.30199999999999999</v>
      </c>
      <c r="K384" s="8">
        <v>0.80979999999999996</v>
      </c>
      <c r="L384" s="8" t="s">
        <v>1358</v>
      </c>
      <c r="M384" s="8">
        <v>584</v>
      </c>
      <c r="N384" s="8" t="s">
        <v>1386</v>
      </c>
      <c r="O384" s="89" t="s">
        <v>652</v>
      </c>
      <c r="P384" s="89">
        <f t="shared" si="30"/>
        <v>44573</v>
      </c>
      <c r="Q384" s="89" t="s">
        <v>652</v>
      </c>
      <c r="R384" s="89"/>
      <c r="S384" s="121" t="e">
        <f t="shared" si="31"/>
        <v>#VALUE!</v>
      </c>
      <c r="T384" s="8">
        <v>84</v>
      </c>
      <c r="U384" s="8">
        <v>22.76</v>
      </c>
      <c r="Z384" s="78">
        <f t="shared" ca="1" si="32"/>
        <v>1675</v>
      </c>
      <c r="AA384" s="78" t="str">
        <f t="shared" si="33"/>
        <v>1-2022</v>
      </c>
      <c r="AC384" s="4" t="str">
        <f t="shared" si="34"/>
        <v>Empty</v>
      </c>
      <c r="AD384" s="4" t="e">
        <f t="shared" si="35"/>
        <v>#VALUE!</v>
      </c>
    </row>
    <row r="385" spans="1:30" hidden="1">
      <c r="A385" s="9" t="s">
        <v>2126</v>
      </c>
      <c r="B385" s="9" t="s">
        <v>1287</v>
      </c>
      <c r="C385" s="9" t="s">
        <v>24</v>
      </c>
      <c r="D385" s="9" t="s">
        <v>23</v>
      </c>
      <c r="E385" s="9"/>
      <c r="F385" s="9" t="s">
        <v>1380</v>
      </c>
      <c r="G385" s="9" t="s">
        <v>1390</v>
      </c>
      <c r="H385" s="9">
        <v>28.03</v>
      </c>
      <c r="I385" s="9">
        <v>14.56</v>
      </c>
      <c r="J385" s="9">
        <v>0.30759999999999998</v>
      </c>
      <c r="K385" s="9">
        <v>0.66039999999999999</v>
      </c>
      <c r="L385" s="9" t="s">
        <v>1412</v>
      </c>
      <c r="M385" s="9">
        <v>882</v>
      </c>
      <c r="N385" s="9" t="s">
        <v>1381</v>
      </c>
      <c r="O385" s="90" t="s">
        <v>1707</v>
      </c>
      <c r="P385" s="89">
        <f t="shared" si="30"/>
        <v>44679</v>
      </c>
      <c r="Q385" s="90" t="s">
        <v>1707</v>
      </c>
      <c r="R385" s="90"/>
      <c r="S385" s="121" t="e">
        <f t="shared" si="31"/>
        <v>#VALUE!</v>
      </c>
      <c r="T385" s="9">
        <v>60</v>
      </c>
      <c r="U385" s="9">
        <v>25.94</v>
      </c>
      <c r="Z385" s="78">
        <f t="shared" ca="1" si="32"/>
        <v>1569</v>
      </c>
      <c r="AA385" s="78" t="str">
        <f t="shared" si="33"/>
        <v>4-2022</v>
      </c>
      <c r="AC385" s="4" t="str">
        <f t="shared" si="34"/>
        <v>Empty</v>
      </c>
      <c r="AD385" s="4" t="e">
        <f t="shared" si="35"/>
        <v>#VALUE!</v>
      </c>
    </row>
    <row r="386" spans="1:30" hidden="1">
      <c r="A386" s="8" t="s">
        <v>2127</v>
      </c>
      <c r="B386" s="8" t="s">
        <v>1296</v>
      </c>
      <c r="C386" s="8" t="s">
        <v>35</v>
      </c>
      <c r="D386" s="8" t="s">
        <v>23</v>
      </c>
      <c r="E386" s="8"/>
      <c r="F386" s="8" t="s">
        <v>1374</v>
      </c>
      <c r="G386" s="8" t="s">
        <v>1375</v>
      </c>
      <c r="H386" s="8">
        <v>49.54</v>
      </c>
      <c r="I386" s="8">
        <v>17.12</v>
      </c>
      <c r="J386" s="8">
        <v>0.80549999999999999</v>
      </c>
      <c r="K386" s="8">
        <v>2.4521999999999999</v>
      </c>
      <c r="L386" s="8" t="s">
        <v>1385</v>
      </c>
      <c r="M386" s="8">
        <v>577</v>
      </c>
      <c r="N386" s="8" t="s">
        <v>1426</v>
      </c>
      <c r="O386" s="89" t="s">
        <v>1558</v>
      </c>
      <c r="P386" s="89">
        <f t="shared" si="30"/>
        <v>44621</v>
      </c>
      <c r="Q386" s="89" t="s">
        <v>1558</v>
      </c>
      <c r="R386" s="89"/>
      <c r="S386" s="121" t="e">
        <f t="shared" si="31"/>
        <v>#VALUE!</v>
      </c>
      <c r="T386" s="8">
        <v>24</v>
      </c>
      <c r="U386" s="8">
        <v>0</v>
      </c>
      <c r="Z386" s="78">
        <f t="shared" ca="1" si="32"/>
        <v>1627</v>
      </c>
      <c r="AA386" s="78" t="str">
        <f t="shared" si="33"/>
        <v>3-2022</v>
      </c>
      <c r="AC386" s="4" t="str">
        <f t="shared" si="34"/>
        <v>Empty</v>
      </c>
      <c r="AD386" s="4" t="e">
        <f t="shared" si="35"/>
        <v>#VALUE!</v>
      </c>
    </row>
    <row r="387" spans="1:30">
      <c r="A387" s="9" t="s">
        <v>2128</v>
      </c>
      <c r="B387" s="9" t="s">
        <v>1033</v>
      </c>
      <c r="C387" s="9" t="s">
        <v>16</v>
      </c>
      <c r="D387" s="9" t="s">
        <v>1360</v>
      </c>
      <c r="E387" s="9"/>
      <c r="F387" s="9" t="s">
        <v>1380</v>
      </c>
      <c r="G387" s="9" t="s">
        <v>1375</v>
      </c>
      <c r="H387" s="9">
        <v>83.57</v>
      </c>
      <c r="I387" s="9">
        <v>12.38</v>
      </c>
      <c r="J387" s="9">
        <v>1.3086</v>
      </c>
      <c r="K387" s="9">
        <v>1.4923</v>
      </c>
      <c r="L387" s="9" t="s">
        <v>1385</v>
      </c>
      <c r="M387" s="9">
        <v>552</v>
      </c>
      <c r="N387" s="9" t="s">
        <v>1403</v>
      </c>
      <c r="O387" s="90" t="s">
        <v>1624</v>
      </c>
      <c r="P387" s="89">
        <f t="shared" ref="P387:P450" si="36">DATE(RIGHT(O387,4),MID(O387,4,2),LEFT(O387,2))</f>
        <v>45130</v>
      </c>
      <c r="Q387" s="90" t="s">
        <v>1624</v>
      </c>
      <c r="R387" s="90" t="s">
        <v>2129</v>
      </c>
      <c r="S387" s="121">
        <f t="shared" ref="S387:S450" si="37">DATE(RIGHT(R387,4),MID(R387,4,2),LEFT(R387,2))</f>
        <v>45144</v>
      </c>
      <c r="T387" s="9">
        <v>84</v>
      </c>
      <c r="U387" s="9">
        <v>0</v>
      </c>
      <c r="Z387" s="78">
        <f t="shared" ref="Z387:AA450" ca="1" si="38">TODAY()-P387</f>
        <v>1118</v>
      </c>
      <c r="AA387" s="78" t="str">
        <f t="shared" ref="AA387:AA450" si="39">MONTH(P387)&amp;"-"&amp;YEAR(P387)</f>
        <v>7-2023</v>
      </c>
      <c r="AC387" s="4" t="str">
        <f t="shared" ref="AC387:AC450" si="40">IF(MONTH(P387)&gt;=10,"Q4","Empty")</f>
        <v>Empty</v>
      </c>
      <c r="AD387" s="4">
        <f t="shared" ref="AD387:AD450" si="41">NETWORKDAYS(P387,S387)</f>
        <v>10</v>
      </c>
    </row>
    <row r="388" spans="1:30" hidden="1">
      <c r="A388" s="8" t="s">
        <v>2130</v>
      </c>
      <c r="B388" s="8" t="s">
        <v>91</v>
      </c>
      <c r="C388" s="8" t="s">
        <v>28</v>
      </c>
      <c r="D388" s="8" t="s">
        <v>31</v>
      </c>
      <c r="E388" s="8"/>
      <c r="F388" s="8" t="s">
        <v>1374</v>
      </c>
      <c r="G388" s="8" t="s">
        <v>1384</v>
      </c>
      <c r="H388" s="8">
        <v>90.67</v>
      </c>
      <c r="I388" s="8">
        <v>17.89</v>
      </c>
      <c r="J388" s="8">
        <v>1.1556</v>
      </c>
      <c r="K388" s="8">
        <v>1.6273</v>
      </c>
      <c r="L388" s="8" t="s">
        <v>1376</v>
      </c>
      <c r="M388" s="8">
        <v>707</v>
      </c>
      <c r="N388" s="8" t="s">
        <v>1381</v>
      </c>
      <c r="O388" s="89" t="s">
        <v>2131</v>
      </c>
      <c r="P388" s="89">
        <f t="shared" si="36"/>
        <v>44687</v>
      </c>
      <c r="Q388" s="89" t="s">
        <v>2131</v>
      </c>
      <c r="R388" s="89"/>
      <c r="S388" s="121" t="e">
        <f t="shared" si="37"/>
        <v>#VALUE!</v>
      </c>
      <c r="T388" s="8">
        <v>120</v>
      </c>
      <c r="U388" s="8">
        <v>14.07</v>
      </c>
      <c r="Z388" s="78">
        <f t="shared" ca="1" si="38"/>
        <v>1561</v>
      </c>
      <c r="AA388" s="78" t="str">
        <f t="shared" si="39"/>
        <v>5-2022</v>
      </c>
      <c r="AC388" s="4" t="str">
        <f t="shared" si="40"/>
        <v>Empty</v>
      </c>
      <c r="AD388" s="4" t="e">
        <f t="shared" si="41"/>
        <v>#VALUE!</v>
      </c>
    </row>
    <row r="389" spans="1:30" hidden="1">
      <c r="A389" s="9" t="s">
        <v>2132</v>
      </c>
      <c r="B389" s="9" t="s">
        <v>1062</v>
      </c>
      <c r="C389" s="9" t="s">
        <v>24</v>
      </c>
      <c r="D389" s="9" t="s">
        <v>10</v>
      </c>
      <c r="E389" s="9"/>
      <c r="F389" s="9" t="s">
        <v>1389</v>
      </c>
      <c r="G389" s="9" t="s">
        <v>1375</v>
      </c>
      <c r="H389" s="9">
        <v>5.41</v>
      </c>
      <c r="I389" s="9">
        <v>15.08</v>
      </c>
      <c r="J389" s="9">
        <v>6.0299999999999999E-2</v>
      </c>
      <c r="K389" s="9">
        <v>0.48849999999999999</v>
      </c>
      <c r="L389" s="9" t="s">
        <v>1412</v>
      </c>
      <c r="M389" s="9">
        <v>725</v>
      </c>
      <c r="N389" s="9" t="s">
        <v>1426</v>
      </c>
      <c r="O389" s="90" t="s">
        <v>2133</v>
      </c>
      <c r="P389" s="89">
        <f t="shared" si="36"/>
        <v>45280</v>
      </c>
      <c r="Q389" s="90" t="s">
        <v>2133</v>
      </c>
      <c r="R389" s="90"/>
      <c r="S389" s="121" t="e">
        <f t="shared" si="37"/>
        <v>#VALUE!</v>
      </c>
      <c r="T389" s="9">
        <v>12</v>
      </c>
      <c r="U389" s="9">
        <v>1.08</v>
      </c>
      <c r="Z389" s="78">
        <f t="shared" ca="1" si="38"/>
        <v>968</v>
      </c>
      <c r="AA389" s="78" t="str">
        <f t="shared" si="39"/>
        <v>12-2023</v>
      </c>
      <c r="AC389" s="4" t="str">
        <f t="shared" si="40"/>
        <v>Q4</v>
      </c>
      <c r="AD389" s="4" t="e">
        <f t="shared" si="41"/>
        <v>#VALUE!</v>
      </c>
    </row>
    <row r="390" spans="1:30" hidden="1">
      <c r="A390" s="8" t="s">
        <v>2134</v>
      </c>
      <c r="B390" s="8" t="s">
        <v>207</v>
      </c>
      <c r="C390" s="8" t="s">
        <v>41</v>
      </c>
      <c r="D390" s="8" t="s">
        <v>44</v>
      </c>
      <c r="E390" s="8"/>
      <c r="F390" s="8" t="s">
        <v>1380</v>
      </c>
      <c r="G390" s="8" t="s">
        <v>1384</v>
      </c>
      <c r="H390" s="8">
        <v>91.88</v>
      </c>
      <c r="I390" s="8">
        <v>8.4499999999999993</v>
      </c>
      <c r="J390" s="8">
        <v>0.89700000000000002</v>
      </c>
      <c r="K390" s="8">
        <v>8.0115999999999996</v>
      </c>
      <c r="L390" s="8" t="s">
        <v>1395</v>
      </c>
      <c r="M390" s="8">
        <v>555</v>
      </c>
      <c r="N390" s="8" t="s">
        <v>1386</v>
      </c>
      <c r="O390" s="89" t="s">
        <v>1416</v>
      </c>
      <c r="P390" s="89">
        <f t="shared" si="36"/>
        <v>45329</v>
      </c>
      <c r="Q390" s="89" t="s">
        <v>1416</v>
      </c>
      <c r="R390" s="89"/>
      <c r="S390" s="121" t="e">
        <f t="shared" si="37"/>
        <v>#VALUE!</v>
      </c>
      <c r="T390" s="8">
        <v>12</v>
      </c>
      <c r="U390" s="8">
        <v>45.14</v>
      </c>
      <c r="Z390" s="78">
        <f t="shared" ca="1" si="38"/>
        <v>919</v>
      </c>
      <c r="AA390" s="78" t="str">
        <f t="shared" si="39"/>
        <v>2-2024</v>
      </c>
      <c r="AC390" s="4" t="str">
        <f t="shared" si="40"/>
        <v>Empty</v>
      </c>
      <c r="AD390" s="4" t="e">
        <f t="shared" si="41"/>
        <v>#VALUE!</v>
      </c>
    </row>
    <row r="391" spans="1:30" hidden="1">
      <c r="A391" s="9" t="s">
        <v>2135</v>
      </c>
      <c r="B391" s="9" t="s">
        <v>522</v>
      </c>
      <c r="C391" s="9" t="s">
        <v>20</v>
      </c>
      <c r="D391" s="9" t="s">
        <v>1360</v>
      </c>
      <c r="E391" s="9"/>
      <c r="F391" s="9" t="s">
        <v>1408</v>
      </c>
      <c r="G391" s="9" t="s">
        <v>1384</v>
      </c>
      <c r="H391" s="9">
        <v>38.549999999999997</v>
      </c>
      <c r="I391" s="9">
        <v>10.57</v>
      </c>
      <c r="J391" s="9">
        <v>0.51949999999999996</v>
      </c>
      <c r="K391" s="9">
        <v>0.52170000000000005</v>
      </c>
      <c r="L391" s="9" t="s">
        <v>1395</v>
      </c>
      <c r="M391" s="9">
        <v>879</v>
      </c>
      <c r="N391" s="9" t="s">
        <v>1386</v>
      </c>
      <c r="O391" s="90" t="s">
        <v>2136</v>
      </c>
      <c r="P391" s="89">
        <f t="shared" si="36"/>
        <v>45120</v>
      </c>
      <c r="Q391" s="90" t="s">
        <v>2136</v>
      </c>
      <c r="R391" s="90"/>
      <c r="S391" s="121" t="e">
        <f t="shared" si="37"/>
        <v>#VALUE!</v>
      </c>
      <c r="T391" s="9">
        <v>120</v>
      </c>
      <c r="U391" s="9">
        <v>32.81</v>
      </c>
      <c r="Z391" s="78">
        <f t="shared" ca="1" si="38"/>
        <v>1128</v>
      </c>
      <c r="AA391" s="78" t="str">
        <f t="shared" si="39"/>
        <v>7-2023</v>
      </c>
      <c r="AC391" s="4" t="str">
        <f t="shared" si="40"/>
        <v>Empty</v>
      </c>
      <c r="AD391" s="4" t="e">
        <f t="shared" si="41"/>
        <v>#VALUE!</v>
      </c>
    </row>
    <row r="392" spans="1:30">
      <c r="A392" s="8" t="s">
        <v>2137</v>
      </c>
      <c r="B392" s="8" t="s">
        <v>1022</v>
      </c>
      <c r="C392" s="8" t="s">
        <v>35</v>
      </c>
      <c r="D392" s="8" t="s">
        <v>31</v>
      </c>
      <c r="E392" s="8"/>
      <c r="F392" s="8" t="s">
        <v>1380</v>
      </c>
      <c r="G392" s="8" t="s">
        <v>1375</v>
      </c>
      <c r="H392" s="8">
        <v>36.159999999999997</v>
      </c>
      <c r="I392" s="8">
        <v>16</v>
      </c>
      <c r="J392" s="8">
        <v>0.46450000000000002</v>
      </c>
      <c r="K392" s="8">
        <v>1.2713000000000001</v>
      </c>
      <c r="L392" s="8" t="s">
        <v>1385</v>
      </c>
      <c r="M392" s="8">
        <v>855</v>
      </c>
      <c r="N392" s="8" t="s">
        <v>1403</v>
      </c>
      <c r="O392" s="89" t="s">
        <v>2086</v>
      </c>
      <c r="P392" s="89">
        <f t="shared" si="36"/>
        <v>45351</v>
      </c>
      <c r="Q392" s="89" t="s">
        <v>2086</v>
      </c>
      <c r="R392" s="89" t="s">
        <v>267</v>
      </c>
      <c r="S392" s="121">
        <f t="shared" si="37"/>
        <v>45354</v>
      </c>
      <c r="T392" s="8">
        <v>36</v>
      </c>
      <c r="U392" s="8">
        <v>0</v>
      </c>
      <c r="Z392" s="78">
        <f t="shared" ca="1" si="38"/>
        <v>897</v>
      </c>
      <c r="AA392" s="78" t="str">
        <f t="shared" si="39"/>
        <v>2-2024</v>
      </c>
      <c r="AC392" s="4" t="str">
        <f t="shared" si="40"/>
        <v>Empty</v>
      </c>
      <c r="AD392" s="4">
        <f t="shared" si="41"/>
        <v>2</v>
      </c>
    </row>
    <row r="393" spans="1:30">
      <c r="A393" s="9" t="s">
        <v>2138</v>
      </c>
      <c r="B393" s="9" t="s">
        <v>1028</v>
      </c>
      <c r="C393" s="9" t="s">
        <v>32</v>
      </c>
      <c r="D393" s="9" t="s">
        <v>31</v>
      </c>
      <c r="E393" s="9"/>
      <c r="F393" s="9" t="s">
        <v>1374</v>
      </c>
      <c r="G393" s="9" t="s">
        <v>1390</v>
      </c>
      <c r="H393" s="9">
        <v>79.83</v>
      </c>
      <c r="I393" s="9">
        <v>15.2</v>
      </c>
      <c r="J393" s="9">
        <v>1.0024</v>
      </c>
      <c r="K393" s="9">
        <v>1.9075</v>
      </c>
      <c r="L393" s="9" t="s">
        <v>1385</v>
      </c>
      <c r="M393" s="9">
        <v>550</v>
      </c>
      <c r="N393" s="9" t="s">
        <v>1403</v>
      </c>
      <c r="O393" s="90" t="s">
        <v>270</v>
      </c>
      <c r="P393" s="89">
        <f t="shared" si="36"/>
        <v>44993</v>
      </c>
      <c r="Q393" s="90" t="s">
        <v>270</v>
      </c>
      <c r="R393" s="90" t="s">
        <v>2139</v>
      </c>
      <c r="S393" s="121">
        <f t="shared" si="37"/>
        <v>44998</v>
      </c>
      <c r="T393" s="9">
        <v>60</v>
      </c>
      <c r="U393" s="9">
        <v>0</v>
      </c>
      <c r="Z393" s="78">
        <f t="shared" ca="1" si="38"/>
        <v>1255</v>
      </c>
      <c r="AA393" s="78" t="str">
        <f t="shared" si="39"/>
        <v>3-2023</v>
      </c>
      <c r="AC393" s="4" t="str">
        <f t="shared" si="40"/>
        <v>Empty</v>
      </c>
      <c r="AD393" s="4">
        <f t="shared" si="41"/>
        <v>4</v>
      </c>
    </row>
    <row r="394" spans="1:30" hidden="1">
      <c r="A394" s="8" t="s">
        <v>2140</v>
      </c>
      <c r="B394" s="8" t="s">
        <v>1294</v>
      </c>
      <c r="C394" s="8" t="s">
        <v>12</v>
      </c>
      <c r="D394" s="8" t="s">
        <v>23</v>
      </c>
      <c r="E394" s="8"/>
      <c r="F394" s="8" t="s">
        <v>1374</v>
      </c>
      <c r="G394" s="8" t="s">
        <v>1390</v>
      </c>
      <c r="H394" s="8">
        <v>19.46</v>
      </c>
      <c r="I394" s="8">
        <v>13.96</v>
      </c>
      <c r="J394" s="8">
        <v>0.20599999999999999</v>
      </c>
      <c r="K394" s="8">
        <v>0.30170000000000002</v>
      </c>
      <c r="L394" s="8"/>
      <c r="M394" s="8">
        <v>567</v>
      </c>
      <c r="N394" s="8" t="s">
        <v>1426</v>
      </c>
      <c r="O394" s="89" t="s">
        <v>2141</v>
      </c>
      <c r="P394" s="89">
        <f t="shared" si="36"/>
        <v>44776</v>
      </c>
      <c r="Q394" s="89" t="s">
        <v>2141</v>
      </c>
      <c r="R394" s="89"/>
      <c r="S394" s="121" t="e">
        <f t="shared" si="37"/>
        <v>#VALUE!</v>
      </c>
      <c r="T394" s="8">
        <v>120</v>
      </c>
      <c r="U394" s="8">
        <v>12.36</v>
      </c>
      <c r="Z394" s="78">
        <f t="shared" ca="1" si="38"/>
        <v>1472</v>
      </c>
      <c r="AA394" s="78" t="str">
        <f t="shared" si="39"/>
        <v>8-2022</v>
      </c>
      <c r="AC394" s="4" t="str">
        <f t="shared" si="40"/>
        <v>Empty</v>
      </c>
      <c r="AD394" s="4" t="e">
        <f t="shared" si="41"/>
        <v>#VALUE!</v>
      </c>
    </row>
    <row r="395" spans="1:30">
      <c r="A395" s="9" t="s">
        <v>2142</v>
      </c>
      <c r="B395" s="9" t="s">
        <v>672</v>
      </c>
      <c r="C395" s="9" t="s">
        <v>35</v>
      </c>
      <c r="D395" s="9" t="s">
        <v>31</v>
      </c>
      <c r="E395" s="9"/>
      <c r="F395" s="9" t="s">
        <v>1408</v>
      </c>
      <c r="G395" s="9" t="s">
        <v>1390</v>
      </c>
      <c r="H395" s="9">
        <v>90.4</v>
      </c>
      <c r="I395" s="9">
        <v>11.44</v>
      </c>
      <c r="J395" s="9">
        <v>0.67269999999999996</v>
      </c>
      <c r="K395" s="9">
        <v>0.96030000000000004</v>
      </c>
      <c r="L395" s="9" t="s">
        <v>1395</v>
      </c>
      <c r="M395" s="9">
        <v>730</v>
      </c>
      <c r="N395" s="9" t="s">
        <v>1396</v>
      </c>
      <c r="O395" s="90" t="s">
        <v>2143</v>
      </c>
      <c r="P395" s="89">
        <f t="shared" si="36"/>
        <v>45461</v>
      </c>
      <c r="Q395" s="90" t="s">
        <v>2143</v>
      </c>
      <c r="R395" s="90" t="s">
        <v>2144</v>
      </c>
      <c r="S395" s="121">
        <f t="shared" si="37"/>
        <v>45474</v>
      </c>
      <c r="T395" s="9">
        <v>240</v>
      </c>
      <c r="U395" s="9">
        <v>56.42</v>
      </c>
      <c r="Z395" s="78">
        <f t="shared" ca="1" si="38"/>
        <v>787</v>
      </c>
      <c r="AA395" s="78" t="str">
        <f t="shared" si="39"/>
        <v>6-2024</v>
      </c>
      <c r="AC395" s="4" t="str">
        <f t="shared" si="40"/>
        <v>Empty</v>
      </c>
      <c r="AD395" s="4">
        <f t="shared" si="41"/>
        <v>10</v>
      </c>
    </row>
    <row r="396" spans="1:30">
      <c r="A396" s="8" t="s">
        <v>2145</v>
      </c>
      <c r="B396" s="8" t="s">
        <v>1065</v>
      </c>
      <c r="C396" s="8" t="s">
        <v>32</v>
      </c>
      <c r="D396" s="8" t="s">
        <v>44</v>
      </c>
      <c r="E396" s="8"/>
      <c r="F396" s="8" t="s">
        <v>1389</v>
      </c>
      <c r="G396" s="8" t="s">
        <v>1375</v>
      </c>
      <c r="H396" s="8">
        <v>72.61</v>
      </c>
      <c r="I396" s="8">
        <v>12.81</v>
      </c>
      <c r="J396" s="8">
        <v>0.8</v>
      </c>
      <c r="K396" s="8">
        <v>6.4789000000000003</v>
      </c>
      <c r="L396" s="8" t="s">
        <v>1395</v>
      </c>
      <c r="M396" s="8">
        <v>652</v>
      </c>
      <c r="N396" s="8" t="s">
        <v>1403</v>
      </c>
      <c r="O396" s="89" t="s">
        <v>1936</v>
      </c>
      <c r="P396" s="89">
        <f t="shared" si="36"/>
        <v>44782</v>
      </c>
      <c r="Q396" s="89" t="s">
        <v>1936</v>
      </c>
      <c r="R396" s="89" t="s">
        <v>1683</v>
      </c>
      <c r="S396" s="121">
        <f t="shared" si="37"/>
        <v>44789</v>
      </c>
      <c r="T396" s="8">
        <v>12</v>
      </c>
      <c r="U396" s="8">
        <v>33.549999999999997</v>
      </c>
      <c r="Z396" s="78">
        <f t="shared" ca="1" si="38"/>
        <v>1466</v>
      </c>
      <c r="AA396" s="78" t="str">
        <f t="shared" si="39"/>
        <v>8-2022</v>
      </c>
      <c r="AC396" s="4" t="str">
        <f t="shared" si="40"/>
        <v>Empty</v>
      </c>
      <c r="AD396" s="4">
        <f t="shared" si="41"/>
        <v>6</v>
      </c>
    </row>
    <row r="397" spans="1:30" hidden="1">
      <c r="A397" s="9" t="s">
        <v>2146</v>
      </c>
      <c r="B397" s="9" t="s">
        <v>897</v>
      </c>
      <c r="C397" s="9" t="s">
        <v>7</v>
      </c>
      <c r="D397" s="9" t="s">
        <v>1360</v>
      </c>
      <c r="E397" s="9"/>
      <c r="F397" s="9" t="s">
        <v>1411</v>
      </c>
      <c r="G397" s="9" t="s">
        <v>1384</v>
      </c>
      <c r="H397" s="9">
        <v>92.31</v>
      </c>
      <c r="I397" s="9">
        <v>18.12</v>
      </c>
      <c r="J397" s="9">
        <v>1.7670999999999999</v>
      </c>
      <c r="K397" s="9">
        <v>2.7174</v>
      </c>
      <c r="L397" s="9" t="s">
        <v>1358</v>
      </c>
      <c r="M397" s="9">
        <v>621</v>
      </c>
      <c r="N397" s="9" t="s">
        <v>1386</v>
      </c>
      <c r="O397" s="90" t="s">
        <v>2095</v>
      </c>
      <c r="P397" s="89">
        <f t="shared" si="36"/>
        <v>45244</v>
      </c>
      <c r="Q397" s="90" t="s">
        <v>2095</v>
      </c>
      <c r="R397" s="90"/>
      <c r="S397" s="121" t="e">
        <f t="shared" si="37"/>
        <v>#VALUE!</v>
      </c>
      <c r="T397" s="9">
        <v>48</v>
      </c>
      <c r="U397" s="9">
        <v>71.099999999999994</v>
      </c>
      <c r="Z397" s="78">
        <f t="shared" ca="1" si="38"/>
        <v>1004</v>
      </c>
      <c r="AA397" s="78" t="str">
        <f t="shared" si="39"/>
        <v>11-2023</v>
      </c>
      <c r="AC397" s="4" t="str">
        <f t="shared" si="40"/>
        <v>Q4</v>
      </c>
      <c r="AD397" s="4" t="e">
        <f t="shared" si="41"/>
        <v>#VALUE!</v>
      </c>
    </row>
    <row r="398" spans="1:30" hidden="1">
      <c r="A398" s="8" t="s">
        <v>2147</v>
      </c>
      <c r="B398" s="8" t="s">
        <v>1134</v>
      </c>
      <c r="C398" s="8" t="s">
        <v>16</v>
      </c>
      <c r="D398" s="8" t="s">
        <v>31</v>
      </c>
      <c r="E398" s="8"/>
      <c r="F398" s="8" t="s">
        <v>1400</v>
      </c>
      <c r="G398" s="8" t="s">
        <v>1375</v>
      </c>
      <c r="H398" s="8">
        <v>17.37</v>
      </c>
      <c r="I398" s="8"/>
      <c r="J398" s="8">
        <v>0.12529999999999999</v>
      </c>
      <c r="K398" s="8"/>
      <c r="L398" s="8" t="s">
        <v>1412</v>
      </c>
      <c r="M398" s="8">
        <v>559</v>
      </c>
      <c r="N398" s="8" t="s">
        <v>1426</v>
      </c>
      <c r="O398" s="89" t="s">
        <v>613</v>
      </c>
      <c r="P398" s="89">
        <f t="shared" si="36"/>
        <v>44726</v>
      </c>
      <c r="Q398" s="89" t="s">
        <v>613</v>
      </c>
      <c r="R398" s="89"/>
      <c r="S398" s="121" t="e">
        <f t="shared" si="37"/>
        <v>#VALUE!</v>
      </c>
      <c r="T398" s="8">
        <v>36</v>
      </c>
      <c r="U398" s="8">
        <v>4.46</v>
      </c>
      <c r="Z398" s="78">
        <f t="shared" ca="1" si="38"/>
        <v>1522</v>
      </c>
      <c r="AA398" s="78" t="str">
        <f t="shared" si="39"/>
        <v>6-2022</v>
      </c>
      <c r="AC398" s="4" t="str">
        <f t="shared" si="40"/>
        <v>Empty</v>
      </c>
      <c r="AD398" s="4" t="e">
        <f t="shared" si="41"/>
        <v>#VALUE!</v>
      </c>
    </row>
    <row r="399" spans="1:30" hidden="1">
      <c r="A399" s="9" t="s">
        <v>2148</v>
      </c>
      <c r="B399" s="9" t="s">
        <v>1056</v>
      </c>
      <c r="C399" s="9" t="s">
        <v>20</v>
      </c>
      <c r="D399" s="9" t="s">
        <v>1360</v>
      </c>
      <c r="E399" s="9"/>
      <c r="F399" s="9" t="s">
        <v>1374</v>
      </c>
      <c r="G399" s="9" t="s">
        <v>1390</v>
      </c>
      <c r="H399" s="9">
        <v>84.72</v>
      </c>
      <c r="I399" s="9">
        <v>12.75</v>
      </c>
      <c r="J399" s="9">
        <v>0.86170000000000002</v>
      </c>
      <c r="K399" s="9">
        <v>1.0580000000000001</v>
      </c>
      <c r="L399" s="9" t="s">
        <v>1358</v>
      </c>
      <c r="M399" s="9">
        <v>758</v>
      </c>
      <c r="N399" s="9" t="s">
        <v>1381</v>
      </c>
      <c r="O399" s="90" t="s">
        <v>2149</v>
      </c>
      <c r="P399" s="89">
        <f t="shared" si="36"/>
        <v>45369</v>
      </c>
      <c r="Q399" s="90" t="s">
        <v>2149</v>
      </c>
      <c r="R399" s="90"/>
      <c r="S399" s="121" t="e">
        <f t="shared" si="37"/>
        <v>#VALUE!</v>
      </c>
      <c r="T399" s="9">
        <v>180</v>
      </c>
      <c r="U399" s="9">
        <v>58.79</v>
      </c>
      <c r="Z399" s="78">
        <f t="shared" ca="1" si="38"/>
        <v>879</v>
      </c>
      <c r="AA399" s="78" t="str">
        <f t="shared" si="39"/>
        <v>3-2024</v>
      </c>
      <c r="AC399" s="4" t="str">
        <f t="shared" si="40"/>
        <v>Empty</v>
      </c>
      <c r="AD399" s="4" t="e">
        <f t="shared" si="41"/>
        <v>#VALUE!</v>
      </c>
    </row>
    <row r="400" spans="1:30">
      <c r="A400" s="8" t="s">
        <v>2150</v>
      </c>
      <c r="B400" s="8" t="s">
        <v>1184</v>
      </c>
      <c r="C400" s="8" t="s">
        <v>35</v>
      </c>
      <c r="D400" s="8" t="s">
        <v>1360</v>
      </c>
      <c r="E400" s="8"/>
      <c r="F400" s="8" t="s">
        <v>1380</v>
      </c>
      <c r="G400" s="8" t="s">
        <v>1375</v>
      </c>
      <c r="H400" s="8">
        <v>13.72</v>
      </c>
      <c r="I400" s="8">
        <v>8.9700000000000006</v>
      </c>
      <c r="J400" s="8">
        <v>0.22770000000000001</v>
      </c>
      <c r="K400" s="8">
        <v>0.28460000000000002</v>
      </c>
      <c r="L400" s="8" t="s">
        <v>1376</v>
      </c>
      <c r="M400" s="8">
        <v>892</v>
      </c>
      <c r="N400" s="8" t="s">
        <v>1403</v>
      </c>
      <c r="O400" s="89" t="s">
        <v>2045</v>
      </c>
      <c r="P400" s="89">
        <f t="shared" si="36"/>
        <v>45368</v>
      </c>
      <c r="Q400" s="89" t="s">
        <v>2045</v>
      </c>
      <c r="R400" s="89" t="s">
        <v>2090</v>
      </c>
      <c r="S400" s="121">
        <f t="shared" si="37"/>
        <v>45377</v>
      </c>
      <c r="T400" s="8">
        <v>60</v>
      </c>
      <c r="U400" s="8">
        <v>2.21</v>
      </c>
      <c r="Z400" s="78">
        <f t="shared" ca="1" si="38"/>
        <v>880</v>
      </c>
      <c r="AA400" s="78" t="str">
        <f t="shared" si="39"/>
        <v>3-2024</v>
      </c>
      <c r="AC400" s="4" t="str">
        <f t="shared" si="40"/>
        <v>Empty</v>
      </c>
      <c r="AD400" s="4">
        <f t="shared" si="41"/>
        <v>7</v>
      </c>
    </row>
    <row r="401" spans="1:30" hidden="1">
      <c r="A401" s="9" t="s">
        <v>2151</v>
      </c>
      <c r="B401" s="9" t="s">
        <v>889</v>
      </c>
      <c r="C401" s="9" t="s">
        <v>7</v>
      </c>
      <c r="D401" s="9" t="s">
        <v>1360</v>
      </c>
      <c r="E401" s="9"/>
      <c r="F401" s="9" t="s">
        <v>1411</v>
      </c>
      <c r="G401" s="9" t="s">
        <v>1384</v>
      </c>
      <c r="H401" s="9">
        <v>77.02</v>
      </c>
      <c r="I401" s="9">
        <v>11.24</v>
      </c>
      <c r="J401" s="9">
        <v>1.3362000000000001</v>
      </c>
      <c r="K401" s="9">
        <v>1.0713999999999999</v>
      </c>
      <c r="L401" s="9" t="s">
        <v>1385</v>
      </c>
      <c r="M401" s="9">
        <v>709</v>
      </c>
      <c r="N401" s="9" t="s">
        <v>1381</v>
      </c>
      <c r="O401" s="90" t="s">
        <v>744</v>
      </c>
      <c r="P401" s="89">
        <f t="shared" si="36"/>
        <v>45033</v>
      </c>
      <c r="Q401" s="90" t="s">
        <v>744</v>
      </c>
      <c r="R401" s="90"/>
      <c r="S401" s="121" t="e">
        <f t="shared" si="37"/>
        <v>#VALUE!</v>
      </c>
      <c r="T401" s="9">
        <v>120</v>
      </c>
      <c r="U401" s="9">
        <v>0</v>
      </c>
      <c r="Z401" s="78">
        <f t="shared" ca="1" si="38"/>
        <v>1215</v>
      </c>
      <c r="AA401" s="78" t="str">
        <f t="shared" si="39"/>
        <v>4-2023</v>
      </c>
      <c r="AC401" s="4" t="str">
        <f t="shared" si="40"/>
        <v>Empty</v>
      </c>
      <c r="AD401" s="4" t="e">
        <f t="shared" si="41"/>
        <v>#VALUE!</v>
      </c>
    </row>
    <row r="402" spans="1:30" hidden="1">
      <c r="A402" s="8" t="s">
        <v>2152</v>
      </c>
      <c r="B402" s="8" t="s">
        <v>386</v>
      </c>
      <c r="C402" s="8" t="s">
        <v>24</v>
      </c>
      <c r="D402" s="8" t="s">
        <v>44</v>
      </c>
      <c r="E402" s="8"/>
      <c r="F402" s="8" t="s">
        <v>1380</v>
      </c>
      <c r="G402" s="8" t="s">
        <v>1375</v>
      </c>
      <c r="H402" s="8">
        <v>39.020000000000003</v>
      </c>
      <c r="I402" s="8">
        <v>9.16</v>
      </c>
      <c r="J402" s="8">
        <v>0.37719999999999998</v>
      </c>
      <c r="K402" s="8">
        <v>0.39950000000000002</v>
      </c>
      <c r="L402" s="8" t="s">
        <v>1385</v>
      </c>
      <c r="M402" s="8">
        <v>871</v>
      </c>
      <c r="N402" s="8" t="s">
        <v>1426</v>
      </c>
      <c r="O402" s="89" t="s">
        <v>1944</v>
      </c>
      <c r="P402" s="89">
        <f t="shared" si="36"/>
        <v>45425</v>
      </c>
      <c r="Q402" s="89" t="s">
        <v>1944</v>
      </c>
      <c r="R402" s="89"/>
      <c r="S402" s="121" t="e">
        <f t="shared" si="37"/>
        <v>#VALUE!</v>
      </c>
      <c r="T402" s="8">
        <v>180</v>
      </c>
      <c r="U402" s="8">
        <v>0</v>
      </c>
      <c r="Z402" s="78">
        <f t="shared" ca="1" si="38"/>
        <v>823</v>
      </c>
      <c r="AA402" s="78" t="str">
        <f t="shared" si="39"/>
        <v>5-2024</v>
      </c>
      <c r="AC402" s="4" t="str">
        <f t="shared" si="40"/>
        <v>Empty</v>
      </c>
      <c r="AD402" s="4" t="e">
        <f t="shared" si="41"/>
        <v>#VALUE!</v>
      </c>
    </row>
    <row r="403" spans="1:30" hidden="1">
      <c r="A403" s="9" t="s">
        <v>2153</v>
      </c>
      <c r="B403" s="9" t="s">
        <v>798</v>
      </c>
      <c r="C403" s="9" t="s">
        <v>12</v>
      </c>
      <c r="D403" s="9" t="s">
        <v>44</v>
      </c>
      <c r="E403" s="9"/>
      <c r="F403" s="9" t="s">
        <v>1380</v>
      </c>
      <c r="G403" s="9" t="s">
        <v>1375</v>
      </c>
      <c r="H403" s="9">
        <v>68.92</v>
      </c>
      <c r="I403" s="9">
        <v>16.989999999999998</v>
      </c>
      <c r="J403" s="9">
        <v>1.1753</v>
      </c>
      <c r="K403" s="9">
        <v>6.2854999999999999</v>
      </c>
      <c r="L403" s="9" t="s">
        <v>1395</v>
      </c>
      <c r="M403" s="9">
        <v>704</v>
      </c>
      <c r="N403" s="9" t="s">
        <v>1426</v>
      </c>
      <c r="O403" s="90" t="s">
        <v>1797</v>
      </c>
      <c r="P403" s="89">
        <f t="shared" si="36"/>
        <v>44825</v>
      </c>
      <c r="Q403" s="90" t="s">
        <v>1797</v>
      </c>
      <c r="R403" s="90"/>
      <c r="S403" s="121" t="e">
        <f t="shared" si="37"/>
        <v>#VALUE!</v>
      </c>
      <c r="T403" s="9">
        <v>12</v>
      </c>
      <c r="U403" s="9">
        <v>40.56</v>
      </c>
      <c r="Z403" s="78">
        <f t="shared" ca="1" si="38"/>
        <v>1423</v>
      </c>
      <c r="AA403" s="78" t="str">
        <f t="shared" si="39"/>
        <v>9-2022</v>
      </c>
      <c r="AC403" s="4" t="str">
        <f t="shared" si="40"/>
        <v>Empty</v>
      </c>
      <c r="AD403" s="4" t="e">
        <f t="shared" si="41"/>
        <v>#VALUE!</v>
      </c>
    </row>
    <row r="404" spans="1:30" hidden="1">
      <c r="A404" s="8" t="s">
        <v>2154</v>
      </c>
      <c r="B404" s="8" t="s">
        <v>755</v>
      </c>
      <c r="C404" s="8" t="s">
        <v>32</v>
      </c>
      <c r="D404" s="8" t="s">
        <v>44</v>
      </c>
      <c r="E404" s="8"/>
      <c r="F404" s="8" t="s">
        <v>1380</v>
      </c>
      <c r="G404" s="8" t="s">
        <v>1375</v>
      </c>
      <c r="H404" s="8">
        <v>43.07</v>
      </c>
      <c r="I404" s="8">
        <v>8.7799999999999994</v>
      </c>
      <c r="J404" s="8">
        <v>0.73680000000000001</v>
      </c>
      <c r="K404" s="8">
        <v>0.43120000000000003</v>
      </c>
      <c r="L404" s="8" t="s">
        <v>1358</v>
      </c>
      <c r="M404" s="8">
        <v>580</v>
      </c>
      <c r="N404" s="8" t="s">
        <v>1426</v>
      </c>
      <c r="O404" s="89" t="s">
        <v>2117</v>
      </c>
      <c r="P404" s="89">
        <f t="shared" si="36"/>
        <v>45531</v>
      </c>
      <c r="Q404" s="89" t="s">
        <v>2117</v>
      </c>
      <c r="R404" s="89"/>
      <c r="S404" s="121" t="e">
        <f t="shared" si="37"/>
        <v>#VALUE!</v>
      </c>
      <c r="T404" s="8">
        <v>180</v>
      </c>
      <c r="U404" s="8">
        <v>30.37</v>
      </c>
      <c r="Z404" s="78">
        <f t="shared" ca="1" si="38"/>
        <v>717</v>
      </c>
      <c r="AA404" s="78" t="str">
        <f t="shared" si="39"/>
        <v>8-2024</v>
      </c>
      <c r="AC404" s="4" t="str">
        <f t="shared" si="40"/>
        <v>Empty</v>
      </c>
      <c r="AD404" s="4" t="e">
        <f t="shared" si="41"/>
        <v>#VALUE!</v>
      </c>
    </row>
    <row r="405" spans="1:30">
      <c r="A405" s="9" t="s">
        <v>2155</v>
      </c>
      <c r="B405" s="9" t="s">
        <v>243</v>
      </c>
      <c r="C405" s="9" t="s">
        <v>16</v>
      </c>
      <c r="D405" s="9" t="s">
        <v>44</v>
      </c>
      <c r="E405" s="9"/>
      <c r="F405" s="9" t="s">
        <v>1411</v>
      </c>
      <c r="G405" s="9" t="s">
        <v>1375</v>
      </c>
      <c r="H405" s="9">
        <v>87.16</v>
      </c>
      <c r="I405" s="9">
        <v>7.58</v>
      </c>
      <c r="J405" s="9">
        <v>1.6755</v>
      </c>
      <c r="K405" s="9">
        <v>1.7498</v>
      </c>
      <c r="L405" s="9" t="s">
        <v>1395</v>
      </c>
      <c r="M405" s="9">
        <v>838</v>
      </c>
      <c r="N405" s="9" t="s">
        <v>1403</v>
      </c>
      <c r="O405" s="90" t="s">
        <v>2156</v>
      </c>
      <c r="P405" s="89">
        <f t="shared" si="36"/>
        <v>45493</v>
      </c>
      <c r="Q405" s="90" t="s">
        <v>2156</v>
      </c>
      <c r="R405" s="90" t="s">
        <v>627</v>
      </c>
      <c r="S405" s="121">
        <f t="shared" si="37"/>
        <v>45500</v>
      </c>
      <c r="T405" s="9">
        <v>60</v>
      </c>
      <c r="U405" s="9">
        <v>12.31</v>
      </c>
      <c r="Z405" s="78">
        <f t="shared" ca="1" si="38"/>
        <v>755</v>
      </c>
      <c r="AA405" s="78" t="str">
        <f t="shared" si="39"/>
        <v>7-2024</v>
      </c>
      <c r="AC405" s="4" t="str">
        <f t="shared" si="40"/>
        <v>Empty</v>
      </c>
      <c r="AD405" s="4">
        <f t="shared" si="41"/>
        <v>5</v>
      </c>
    </row>
    <row r="406" spans="1:30" hidden="1">
      <c r="A406" s="8" t="s">
        <v>2157</v>
      </c>
      <c r="B406" s="8" t="s">
        <v>761</v>
      </c>
      <c r="C406" s="8" t="s">
        <v>35</v>
      </c>
      <c r="D406" s="8" t="s">
        <v>31</v>
      </c>
      <c r="E406" s="8"/>
      <c r="F406" s="8" t="s">
        <v>1380</v>
      </c>
      <c r="G406" s="8" t="s">
        <v>1390</v>
      </c>
      <c r="H406" s="8">
        <v>68.95</v>
      </c>
      <c r="I406" s="8">
        <v>11.21</v>
      </c>
      <c r="J406" s="8">
        <v>0.65100000000000002</v>
      </c>
      <c r="K406" s="8">
        <v>6.1006999999999998</v>
      </c>
      <c r="L406" s="8" t="s">
        <v>1358</v>
      </c>
      <c r="M406" s="8">
        <v>751</v>
      </c>
      <c r="N406" s="8" t="s">
        <v>1426</v>
      </c>
      <c r="O406" s="89" t="s">
        <v>1688</v>
      </c>
      <c r="P406" s="89">
        <f t="shared" si="36"/>
        <v>44928</v>
      </c>
      <c r="Q406" s="89" t="s">
        <v>1688</v>
      </c>
      <c r="R406" s="89"/>
      <c r="S406" s="121" t="e">
        <f t="shared" si="37"/>
        <v>#VALUE!</v>
      </c>
      <c r="T406" s="8">
        <v>12</v>
      </c>
      <c r="U406" s="8">
        <v>24.08</v>
      </c>
      <c r="Z406" s="78">
        <f t="shared" ca="1" si="38"/>
        <v>1320</v>
      </c>
      <c r="AA406" s="78" t="str">
        <f t="shared" si="39"/>
        <v>1-2023</v>
      </c>
      <c r="AC406" s="4" t="str">
        <f t="shared" si="40"/>
        <v>Empty</v>
      </c>
      <c r="AD406" s="4" t="e">
        <f t="shared" si="41"/>
        <v>#VALUE!</v>
      </c>
    </row>
    <row r="407" spans="1:30" hidden="1">
      <c r="A407" s="9" t="s">
        <v>2158</v>
      </c>
      <c r="B407" s="9" t="s">
        <v>509</v>
      </c>
      <c r="C407" s="9" t="s">
        <v>7</v>
      </c>
      <c r="D407" s="9" t="s">
        <v>23</v>
      </c>
      <c r="E407" s="9"/>
      <c r="F407" s="9" t="s">
        <v>1380</v>
      </c>
      <c r="G407" s="9" t="s">
        <v>1375</v>
      </c>
      <c r="H407" s="9">
        <v>73.459999999999994</v>
      </c>
      <c r="I407" s="9">
        <v>11.86</v>
      </c>
      <c r="J407" s="9">
        <v>0.56040000000000001</v>
      </c>
      <c r="K407" s="9">
        <v>0.80169999999999997</v>
      </c>
      <c r="L407" s="9" t="s">
        <v>1385</v>
      </c>
      <c r="M407" s="9">
        <v>865</v>
      </c>
      <c r="N407" s="9" t="s">
        <v>1386</v>
      </c>
      <c r="O407" s="90" t="s">
        <v>1907</v>
      </c>
      <c r="P407" s="89">
        <f t="shared" si="36"/>
        <v>44858</v>
      </c>
      <c r="Q407" s="90" t="s">
        <v>1907</v>
      </c>
      <c r="R407" s="90"/>
      <c r="S407" s="121" t="e">
        <f t="shared" si="37"/>
        <v>#VALUE!</v>
      </c>
      <c r="T407" s="9">
        <v>240</v>
      </c>
      <c r="U407" s="9">
        <v>0</v>
      </c>
      <c r="Z407" s="78">
        <f t="shared" ca="1" si="38"/>
        <v>1390</v>
      </c>
      <c r="AA407" s="78" t="str">
        <f t="shared" si="39"/>
        <v>10-2022</v>
      </c>
      <c r="AC407" s="4" t="str">
        <f t="shared" si="40"/>
        <v>Q4</v>
      </c>
      <c r="AD407" s="4" t="e">
        <f t="shared" si="41"/>
        <v>#VALUE!</v>
      </c>
    </row>
    <row r="408" spans="1:30">
      <c r="A408" s="8" t="s">
        <v>2159</v>
      </c>
      <c r="B408" s="8" t="s">
        <v>475</v>
      </c>
      <c r="C408" s="8" t="s">
        <v>28</v>
      </c>
      <c r="D408" s="8" t="s">
        <v>44</v>
      </c>
      <c r="E408" s="8"/>
      <c r="F408" s="8" t="s">
        <v>1374</v>
      </c>
      <c r="G408" s="8" t="s">
        <v>1390</v>
      </c>
      <c r="H408" s="8">
        <v>25.17</v>
      </c>
      <c r="I408" s="8">
        <v>16.68</v>
      </c>
      <c r="J408" s="8">
        <v>0.40250000000000002</v>
      </c>
      <c r="K408" s="8">
        <v>0.36309999999999998</v>
      </c>
      <c r="L408" s="8" t="s">
        <v>1358</v>
      </c>
      <c r="M408" s="8">
        <v>643</v>
      </c>
      <c r="N408" s="8" t="s">
        <v>1377</v>
      </c>
      <c r="O408" s="89" t="s">
        <v>1981</v>
      </c>
      <c r="P408" s="89">
        <f t="shared" si="36"/>
        <v>44645</v>
      </c>
      <c r="Q408" s="89" t="s">
        <v>1981</v>
      </c>
      <c r="R408" s="89" t="s">
        <v>2027</v>
      </c>
      <c r="S408" s="121">
        <f t="shared" si="37"/>
        <v>44647</v>
      </c>
      <c r="T408" s="8">
        <v>240</v>
      </c>
      <c r="U408" s="8">
        <v>9.5</v>
      </c>
      <c r="Z408" s="78">
        <f t="shared" ca="1" si="38"/>
        <v>1603</v>
      </c>
      <c r="AA408" s="78" t="str">
        <f t="shared" si="39"/>
        <v>3-2022</v>
      </c>
      <c r="AC408" s="4" t="str">
        <f t="shared" si="40"/>
        <v>Empty</v>
      </c>
      <c r="AD408" s="4">
        <f t="shared" si="41"/>
        <v>1</v>
      </c>
    </row>
    <row r="409" spans="1:30" hidden="1">
      <c r="A409" s="9" t="s">
        <v>2160</v>
      </c>
      <c r="B409" s="9" t="s">
        <v>1056</v>
      </c>
      <c r="C409" s="9" t="s">
        <v>12</v>
      </c>
      <c r="D409" s="9" t="s">
        <v>44</v>
      </c>
      <c r="E409" s="9"/>
      <c r="F409" s="9" t="s">
        <v>1411</v>
      </c>
      <c r="G409" s="9" t="s">
        <v>1390</v>
      </c>
      <c r="H409" s="9">
        <v>8.8000000000000007</v>
      </c>
      <c r="I409" s="9">
        <v>15.74</v>
      </c>
      <c r="J409" s="9">
        <v>9.98E-2</v>
      </c>
      <c r="K409" s="9">
        <v>0.79730000000000001</v>
      </c>
      <c r="L409" s="9" t="s">
        <v>1395</v>
      </c>
      <c r="M409" s="9">
        <v>758</v>
      </c>
      <c r="N409" s="9" t="s">
        <v>1381</v>
      </c>
      <c r="O409" s="90" t="s">
        <v>2161</v>
      </c>
      <c r="P409" s="89">
        <f t="shared" si="36"/>
        <v>45088</v>
      </c>
      <c r="Q409" s="90" t="s">
        <v>2161</v>
      </c>
      <c r="R409" s="90"/>
      <c r="S409" s="121" t="e">
        <f t="shared" si="37"/>
        <v>#VALUE!</v>
      </c>
      <c r="T409" s="9">
        <v>12</v>
      </c>
      <c r="U409" s="9">
        <v>6.28</v>
      </c>
      <c r="Z409" s="78">
        <f t="shared" ca="1" si="38"/>
        <v>1160</v>
      </c>
      <c r="AA409" s="78" t="str">
        <f t="shared" si="39"/>
        <v>6-2023</v>
      </c>
      <c r="AC409" s="4" t="str">
        <f t="shared" si="40"/>
        <v>Empty</v>
      </c>
      <c r="AD409" s="4" t="e">
        <f t="shared" si="41"/>
        <v>#VALUE!</v>
      </c>
    </row>
    <row r="410" spans="1:30" hidden="1">
      <c r="A410" s="8" t="s">
        <v>2162</v>
      </c>
      <c r="B410" s="8" t="s">
        <v>1285</v>
      </c>
      <c r="C410" s="8" t="s">
        <v>32</v>
      </c>
      <c r="D410" s="8" t="s">
        <v>10</v>
      </c>
      <c r="E410" s="8"/>
      <c r="F410" s="8" t="s">
        <v>1389</v>
      </c>
      <c r="G410" s="8" t="s">
        <v>1390</v>
      </c>
      <c r="H410" s="8">
        <v>26.84</v>
      </c>
      <c r="I410" s="8">
        <v>13.15</v>
      </c>
      <c r="J410" s="8">
        <v>0.47810000000000002</v>
      </c>
      <c r="K410" s="8">
        <v>0.72199999999999998</v>
      </c>
      <c r="L410" s="8" t="s">
        <v>1385</v>
      </c>
      <c r="M410" s="8">
        <v>729</v>
      </c>
      <c r="N410" s="8" t="s">
        <v>1426</v>
      </c>
      <c r="O410" s="89" t="s">
        <v>2163</v>
      </c>
      <c r="P410" s="89">
        <f t="shared" si="36"/>
        <v>45530</v>
      </c>
      <c r="Q410" s="89" t="s">
        <v>2163</v>
      </c>
      <c r="R410" s="89"/>
      <c r="S410" s="121" t="e">
        <f t="shared" si="37"/>
        <v>#VALUE!</v>
      </c>
      <c r="T410" s="8">
        <v>48</v>
      </c>
      <c r="U410" s="8">
        <v>0</v>
      </c>
      <c r="Z410" s="78">
        <f t="shared" ca="1" si="38"/>
        <v>718</v>
      </c>
      <c r="AA410" s="78" t="str">
        <f t="shared" si="39"/>
        <v>8-2024</v>
      </c>
      <c r="AC410" s="4" t="str">
        <f t="shared" si="40"/>
        <v>Empty</v>
      </c>
      <c r="AD410" s="4" t="e">
        <f t="shared" si="41"/>
        <v>#VALUE!</v>
      </c>
    </row>
    <row r="411" spans="1:30" hidden="1">
      <c r="A411" s="9" t="s">
        <v>2164</v>
      </c>
      <c r="B411" s="9" t="s">
        <v>475</v>
      </c>
      <c r="C411" s="9" t="s">
        <v>16</v>
      </c>
      <c r="D411" s="9" t="s">
        <v>31</v>
      </c>
      <c r="E411" s="9"/>
      <c r="F411" s="9" t="s">
        <v>1411</v>
      </c>
      <c r="G411" s="9" t="s">
        <v>1390</v>
      </c>
      <c r="H411" s="9">
        <v>5.53</v>
      </c>
      <c r="I411" s="9">
        <v>9.49</v>
      </c>
      <c r="J411" s="9">
        <v>5.1299999999999998E-2</v>
      </c>
      <c r="K411" s="9">
        <v>0.4849</v>
      </c>
      <c r="L411" s="9" t="s">
        <v>1376</v>
      </c>
      <c r="M411" s="9">
        <v>643</v>
      </c>
      <c r="N411" s="9" t="s">
        <v>1386</v>
      </c>
      <c r="O411" s="90" t="s">
        <v>1818</v>
      </c>
      <c r="P411" s="89">
        <f t="shared" si="36"/>
        <v>44600</v>
      </c>
      <c r="Q411" s="90" t="s">
        <v>1818</v>
      </c>
      <c r="R411" s="90"/>
      <c r="S411" s="121" t="e">
        <f t="shared" si="37"/>
        <v>#VALUE!</v>
      </c>
      <c r="T411" s="9">
        <v>12</v>
      </c>
      <c r="U411" s="9">
        <v>4.2300000000000004</v>
      </c>
      <c r="Z411" s="78">
        <f t="shared" ca="1" si="38"/>
        <v>1648</v>
      </c>
      <c r="AA411" s="78" t="str">
        <f t="shared" si="39"/>
        <v>2-2022</v>
      </c>
      <c r="AC411" s="4" t="str">
        <f t="shared" si="40"/>
        <v>Empty</v>
      </c>
      <c r="AD411" s="4" t="e">
        <f t="shared" si="41"/>
        <v>#VALUE!</v>
      </c>
    </row>
    <row r="412" spans="1:30">
      <c r="A412" s="8" t="s">
        <v>2165</v>
      </c>
      <c r="B412" s="8" t="s">
        <v>725</v>
      </c>
      <c r="C412" s="8" t="s">
        <v>41</v>
      </c>
      <c r="D412" s="8" t="s">
        <v>31</v>
      </c>
      <c r="E412" s="8"/>
      <c r="F412" s="8" t="s">
        <v>1380</v>
      </c>
      <c r="G412" s="8" t="s">
        <v>1384</v>
      </c>
      <c r="H412" s="8">
        <v>23.26</v>
      </c>
      <c r="I412" s="8">
        <v>9.93</v>
      </c>
      <c r="J412" s="8">
        <v>0.3296</v>
      </c>
      <c r="K412" s="8">
        <v>0.249</v>
      </c>
      <c r="L412" s="8"/>
      <c r="M412" s="8">
        <v>841</v>
      </c>
      <c r="N412" s="8" t="s">
        <v>1377</v>
      </c>
      <c r="O412" s="89" t="s">
        <v>2166</v>
      </c>
      <c r="P412" s="89">
        <f t="shared" si="36"/>
        <v>45235</v>
      </c>
      <c r="Q412" s="89" t="s">
        <v>2166</v>
      </c>
      <c r="R412" s="89" t="s">
        <v>2095</v>
      </c>
      <c r="S412" s="121">
        <f t="shared" si="37"/>
        <v>45244</v>
      </c>
      <c r="T412" s="8">
        <v>180</v>
      </c>
      <c r="U412" s="8">
        <v>10.02</v>
      </c>
      <c r="Z412" s="78">
        <f t="shared" ca="1" si="38"/>
        <v>1013</v>
      </c>
      <c r="AA412" s="78" t="str">
        <f t="shared" si="39"/>
        <v>11-2023</v>
      </c>
      <c r="AC412" s="4" t="str">
        <f t="shared" si="40"/>
        <v>Q4</v>
      </c>
      <c r="AD412" s="4">
        <f t="shared" si="41"/>
        <v>7</v>
      </c>
    </row>
    <row r="413" spans="1:30">
      <c r="A413" s="9" t="s">
        <v>2167</v>
      </c>
      <c r="B413" s="9" t="s">
        <v>565</v>
      </c>
      <c r="C413" s="9" t="s">
        <v>28</v>
      </c>
      <c r="D413" s="9" t="s">
        <v>31</v>
      </c>
      <c r="E413" s="9"/>
      <c r="F413" s="9" t="s">
        <v>1400</v>
      </c>
      <c r="G413" s="9" t="s">
        <v>1384</v>
      </c>
      <c r="H413" s="9">
        <v>46.73</v>
      </c>
      <c r="I413" s="9">
        <v>9.82</v>
      </c>
      <c r="J413" s="9">
        <v>0.72270000000000001</v>
      </c>
      <c r="K413" s="9">
        <v>0.6129</v>
      </c>
      <c r="L413" s="9" t="s">
        <v>1412</v>
      </c>
      <c r="M413" s="9">
        <v>826</v>
      </c>
      <c r="N413" s="9" t="s">
        <v>1377</v>
      </c>
      <c r="O413" s="90" t="s">
        <v>2168</v>
      </c>
      <c r="P413" s="89">
        <f t="shared" si="36"/>
        <v>44628</v>
      </c>
      <c r="Q413" s="90" t="s">
        <v>2168</v>
      </c>
      <c r="R413" s="90" t="s">
        <v>2169</v>
      </c>
      <c r="S413" s="121">
        <f t="shared" si="37"/>
        <v>44639</v>
      </c>
      <c r="T413" s="9">
        <v>120</v>
      </c>
      <c r="U413" s="9">
        <v>38.53</v>
      </c>
      <c r="Z413" s="78">
        <f t="shared" ca="1" si="38"/>
        <v>1620</v>
      </c>
      <c r="AA413" s="78" t="str">
        <f t="shared" si="39"/>
        <v>3-2022</v>
      </c>
      <c r="AC413" s="4" t="str">
        <f t="shared" si="40"/>
        <v>Empty</v>
      </c>
      <c r="AD413" s="4">
        <f t="shared" si="41"/>
        <v>9</v>
      </c>
    </row>
    <row r="414" spans="1:30" hidden="1">
      <c r="A414" s="8" t="s">
        <v>2170</v>
      </c>
      <c r="B414" s="8" t="s">
        <v>856</v>
      </c>
      <c r="C414" s="8" t="s">
        <v>28</v>
      </c>
      <c r="D414" s="8" t="s">
        <v>10</v>
      </c>
      <c r="E414" s="8"/>
      <c r="F414" s="8" t="s">
        <v>1389</v>
      </c>
      <c r="G414" s="8" t="s">
        <v>1390</v>
      </c>
      <c r="H414" s="8">
        <v>98.5</v>
      </c>
      <c r="I414" s="8">
        <v>10.71</v>
      </c>
      <c r="J414" s="8">
        <v>0.95840000000000003</v>
      </c>
      <c r="K414" s="8">
        <v>1.1016999999999999</v>
      </c>
      <c r="L414" s="8" t="s">
        <v>1385</v>
      </c>
      <c r="M414" s="8">
        <v>596</v>
      </c>
      <c r="N414" s="8" t="s">
        <v>1386</v>
      </c>
      <c r="O414" s="89" t="s">
        <v>2171</v>
      </c>
      <c r="P414" s="89">
        <f t="shared" si="36"/>
        <v>44903</v>
      </c>
      <c r="Q414" s="89" t="s">
        <v>2171</v>
      </c>
      <c r="R414" s="89"/>
      <c r="S414" s="121" t="e">
        <f t="shared" si="37"/>
        <v>#VALUE!</v>
      </c>
      <c r="T414" s="8">
        <v>180</v>
      </c>
      <c r="U414" s="8">
        <v>0</v>
      </c>
      <c r="Z414" s="78">
        <f t="shared" ca="1" si="38"/>
        <v>1345</v>
      </c>
      <c r="AA414" s="78" t="str">
        <f t="shared" si="39"/>
        <v>12-2022</v>
      </c>
      <c r="AC414" s="4" t="str">
        <f t="shared" si="40"/>
        <v>Q4</v>
      </c>
      <c r="AD414" s="4" t="e">
        <f t="shared" si="41"/>
        <v>#VALUE!</v>
      </c>
    </row>
    <row r="415" spans="1:30">
      <c r="A415" s="9" t="s">
        <v>2172</v>
      </c>
      <c r="B415" s="9" t="s">
        <v>664</v>
      </c>
      <c r="C415" s="9" t="s">
        <v>7</v>
      </c>
      <c r="D415" s="9" t="s">
        <v>31</v>
      </c>
      <c r="E415" s="9"/>
      <c r="F415" s="9" t="s">
        <v>1411</v>
      </c>
      <c r="G415" s="9" t="s">
        <v>1390</v>
      </c>
      <c r="H415" s="9">
        <v>49.58</v>
      </c>
      <c r="I415" s="9">
        <v>17.63</v>
      </c>
      <c r="J415" s="9">
        <v>0.3458</v>
      </c>
      <c r="K415" s="9">
        <v>2.4664000000000001</v>
      </c>
      <c r="L415" s="9" t="s">
        <v>1385</v>
      </c>
      <c r="M415" s="9">
        <v>836</v>
      </c>
      <c r="N415" s="9" t="s">
        <v>1377</v>
      </c>
      <c r="O415" s="90" t="s">
        <v>2173</v>
      </c>
      <c r="P415" s="89">
        <f t="shared" si="36"/>
        <v>45009</v>
      </c>
      <c r="Q415" s="90" t="s">
        <v>2173</v>
      </c>
      <c r="R415" s="90" t="s">
        <v>1855</v>
      </c>
      <c r="S415" s="121">
        <f t="shared" si="37"/>
        <v>45013</v>
      </c>
      <c r="T415" s="9">
        <v>24</v>
      </c>
      <c r="U415" s="9">
        <v>0</v>
      </c>
      <c r="Z415" s="78">
        <f t="shared" ca="1" si="38"/>
        <v>1239</v>
      </c>
      <c r="AA415" s="78" t="str">
        <f t="shared" si="39"/>
        <v>3-2023</v>
      </c>
      <c r="AC415" s="4" t="str">
        <f t="shared" si="40"/>
        <v>Empty</v>
      </c>
      <c r="AD415" s="4">
        <f t="shared" si="41"/>
        <v>3</v>
      </c>
    </row>
    <row r="416" spans="1:30" hidden="1">
      <c r="A416" s="8" t="s">
        <v>2174</v>
      </c>
      <c r="B416" s="8" t="s">
        <v>339</v>
      </c>
      <c r="C416" s="8" t="s">
        <v>16</v>
      </c>
      <c r="D416" s="8" t="s">
        <v>44</v>
      </c>
      <c r="E416" s="8"/>
      <c r="F416" s="8" t="s">
        <v>1411</v>
      </c>
      <c r="G416" s="8" t="s">
        <v>1375</v>
      </c>
      <c r="H416" s="8">
        <v>35.85</v>
      </c>
      <c r="I416" s="8">
        <v>17.41</v>
      </c>
      <c r="J416" s="8">
        <v>0.32919999999999999</v>
      </c>
      <c r="K416" s="8">
        <v>0.74109999999999998</v>
      </c>
      <c r="L416" s="8" t="s">
        <v>1385</v>
      </c>
      <c r="M416" s="8">
        <v>608</v>
      </c>
      <c r="N416" s="8" t="s">
        <v>1381</v>
      </c>
      <c r="O416" s="89" t="s">
        <v>2175</v>
      </c>
      <c r="P416" s="89">
        <f t="shared" si="36"/>
        <v>45212</v>
      </c>
      <c r="Q416" s="89" t="s">
        <v>2175</v>
      </c>
      <c r="R416" s="89"/>
      <c r="S416" s="121" t="e">
        <f t="shared" si="37"/>
        <v>#VALUE!</v>
      </c>
      <c r="T416" s="8">
        <v>84</v>
      </c>
      <c r="U416" s="8">
        <v>0</v>
      </c>
      <c r="Z416" s="78">
        <f t="shared" ca="1" si="38"/>
        <v>1036</v>
      </c>
      <c r="AA416" s="78" t="str">
        <f t="shared" si="39"/>
        <v>10-2023</v>
      </c>
      <c r="AC416" s="4" t="str">
        <f t="shared" si="40"/>
        <v>Q4</v>
      </c>
      <c r="AD416" s="4" t="e">
        <f t="shared" si="41"/>
        <v>#VALUE!</v>
      </c>
    </row>
    <row r="417" spans="1:30">
      <c r="A417" s="9" t="s">
        <v>2176</v>
      </c>
      <c r="B417" s="9" t="s">
        <v>405</v>
      </c>
      <c r="C417" s="9" t="s">
        <v>32</v>
      </c>
      <c r="D417" s="9" t="s">
        <v>44</v>
      </c>
      <c r="E417" s="9"/>
      <c r="F417" s="9" t="s">
        <v>1400</v>
      </c>
      <c r="G417" s="9" t="s">
        <v>1375</v>
      </c>
      <c r="H417" s="9">
        <v>82.79</v>
      </c>
      <c r="I417" s="9">
        <v>17.66</v>
      </c>
      <c r="J417" s="9">
        <v>0.63449999999999995</v>
      </c>
      <c r="K417" s="9">
        <v>2.0870000000000002</v>
      </c>
      <c r="L417" s="9" t="s">
        <v>1385</v>
      </c>
      <c r="M417" s="9">
        <v>900</v>
      </c>
      <c r="N417" s="9" t="s">
        <v>1403</v>
      </c>
      <c r="O417" s="90" t="s">
        <v>1223</v>
      </c>
      <c r="P417" s="89">
        <f t="shared" si="36"/>
        <v>45246</v>
      </c>
      <c r="Q417" s="90" t="s">
        <v>1223</v>
      </c>
      <c r="R417" s="90" t="s">
        <v>2177</v>
      </c>
      <c r="S417" s="121">
        <f t="shared" si="37"/>
        <v>45259</v>
      </c>
      <c r="T417" s="9">
        <v>60</v>
      </c>
      <c r="U417" s="9">
        <v>0</v>
      </c>
      <c r="Z417" s="78">
        <f t="shared" ca="1" si="38"/>
        <v>1002</v>
      </c>
      <c r="AA417" s="78" t="str">
        <f t="shared" si="39"/>
        <v>11-2023</v>
      </c>
      <c r="AC417" s="4" t="str">
        <f t="shared" si="40"/>
        <v>Q4</v>
      </c>
      <c r="AD417" s="4">
        <f t="shared" si="41"/>
        <v>10</v>
      </c>
    </row>
    <row r="418" spans="1:30">
      <c r="A418" s="8" t="s">
        <v>2178</v>
      </c>
      <c r="B418" s="8" t="s">
        <v>1277</v>
      </c>
      <c r="C418" s="8" t="s">
        <v>12</v>
      </c>
      <c r="D418" s="8" t="s">
        <v>44</v>
      </c>
      <c r="E418" s="8"/>
      <c r="F418" s="8" t="s">
        <v>1411</v>
      </c>
      <c r="G418" s="8" t="s">
        <v>1390</v>
      </c>
      <c r="H418" s="8">
        <v>42.39</v>
      </c>
      <c r="I418" s="8">
        <v>9.58</v>
      </c>
      <c r="J418" s="8">
        <v>0.23039999999999999</v>
      </c>
      <c r="K418" s="8">
        <v>1.0666</v>
      </c>
      <c r="L418" s="8" t="s">
        <v>1395</v>
      </c>
      <c r="M418" s="8">
        <v>575</v>
      </c>
      <c r="N418" s="8" t="s">
        <v>1403</v>
      </c>
      <c r="O418" s="89" t="s">
        <v>2179</v>
      </c>
      <c r="P418" s="89">
        <f t="shared" si="36"/>
        <v>45592</v>
      </c>
      <c r="Q418" s="89" t="s">
        <v>2179</v>
      </c>
      <c r="R418" s="89" t="s">
        <v>1615</v>
      </c>
      <c r="S418" s="121">
        <f t="shared" si="37"/>
        <v>45594</v>
      </c>
      <c r="T418" s="8">
        <v>48</v>
      </c>
      <c r="U418" s="8">
        <v>25.84</v>
      </c>
      <c r="Z418" s="78">
        <f t="shared" ca="1" si="38"/>
        <v>656</v>
      </c>
      <c r="AA418" s="78" t="str">
        <f t="shared" si="39"/>
        <v>10-2024</v>
      </c>
      <c r="AC418" s="4" t="str">
        <f t="shared" si="40"/>
        <v>Q4</v>
      </c>
      <c r="AD418" s="4">
        <f t="shared" si="41"/>
        <v>2</v>
      </c>
    </row>
    <row r="419" spans="1:30">
      <c r="A419" s="9" t="s">
        <v>2180</v>
      </c>
      <c r="B419" s="9" t="s">
        <v>546</v>
      </c>
      <c r="C419" s="9" t="s">
        <v>41</v>
      </c>
      <c r="D419" s="9" t="s">
        <v>1360</v>
      </c>
      <c r="E419" s="9"/>
      <c r="F419" s="9" t="s">
        <v>1389</v>
      </c>
      <c r="G419" s="9" t="s">
        <v>1390</v>
      </c>
      <c r="H419" s="9">
        <v>62.92</v>
      </c>
      <c r="I419" s="9">
        <v>17.97</v>
      </c>
      <c r="J419" s="9">
        <v>0.33600000000000002</v>
      </c>
      <c r="K419" s="9">
        <v>1.1325000000000001</v>
      </c>
      <c r="L419" s="9" t="s">
        <v>1358</v>
      </c>
      <c r="M419" s="9">
        <v>768</v>
      </c>
      <c r="N419" s="9" t="s">
        <v>1403</v>
      </c>
      <c r="O419" s="90" t="s">
        <v>2084</v>
      </c>
      <c r="P419" s="89">
        <f t="shared" si="36"/>
        <v>44957</v>
      </c>
      <c r="Q419" s="90" t="s">
        <v>2084</v>
      </c>
      <c r="R419" s="90" t="s">
        <v>2181</v>
      </c>
      <c r="S419" s="121">
        <f t="shared" si="37"/>
        <v>44971</v>
      </c>
      <c r="T419" s="9">
        <v>120</v>
      </c>
      <c r="U419" s="9">
        <v>55.13</v>
      </c>
      <c r="Z419" s="78">
        <f t="shared" ca="1" si="38"/>
        <v>1291</v>
      </c>
      <c r="AA419" s="78" t="str">
        <f t="shared" si="39"/>
        <v>1-2023</v>
      </c>
      <c r="AC419" s="4" t="str">
        <f t="shared" si="40"/>
        <v>Empty</v>
      </c>
      <c r="AD419" s="4">
        <f t="shared" si="41"/>
        <v>11</v>
      </c>
    </row>
    <row r="420" spans="1:30" hidden="1">
      <c r="A420" s="8" t="s">
        <v>2182</v>
      </c>
      <c r="B420" s="8" t="s">
        <v>426</v>
      </c>
      <c r="C420" s="8" t="s">
        <v>16</v>
      </c>
      <c r="D420" s="8" t="s">
        <v>44</v>
      </c>
      <c r="E420" s="8"/>
      <c r="F420" s="8" t="s">
        <v>1374</v>
      </c>
      <c r="G420" s="8" t="s">
        <v>1384</v>
      </c>
      <c r="H420" s="8">
        <v>32.950000000000003</v>
      </c>
      <c r="I420" s="8">
        <v>17.34</v>
      </c>
      <c r="J420" s="8">
        <v>0.2671</v>
      </c>
      <c r="K420" s="8">
        <v>0.5151</v>
      </c>
      <c r="L420" s="8" t="s">
        <v>1376</v>
      </c>
      <c r="M420" s="8">
        <v>882</v>
      </c>
      <c r="N420" s="8" t="s">
        <v>1386</v>
      </c>
      <c r="O420" s="89" t="s">
        <v>2183</v>
      </c>
      <c r="P420" s="89">
        <f t="shared" si="36"/>
        <v>45470</v>
      </c>
      <c r="Q420" s="89" t="s">
        <v>2183</v>
      </c>
      <c r="R420" s="89"/>
      <c r="S420" s="121" t="e">
        <f t="shared" si="37"/>
        <v>#VALUE!</v>
      </c>
      <c r="T420" s="8">
        <v>180</v>
      </c>
      <c r="U420" s="8">
        <v>31.01</v>
      </c>
      <c r="Z420" s="78">
        <f t="shared" ca="1" si="38"/>
        <v>778</v>
      </c>
      <c r="AA420" s="78" t="str">
        <f t="shared" si="39"/>
        <v>6-2024</v>
      </c>
      <c r="AC420" s="4" t="str">
        <f t="shared" si="40"/>
        <v>Empty</v>
      </c>
      <c r="AD420" s="4" t="e">
        <f t="shared" si="41"/>
        <v>#VALUE!</v>
      </c>
    </row>
    <row r="421" spans="1:30">
      <c r="A421" s="9" t="s">
        <v>2184</v>
      </c>
      <c r="B421" s="9" t="s">
        <v>776</v>
      </c>
      <c r="C421" s="9" t="s">
        <v>12</v>
      </c>
      <c r="D421" s="9" t="s">
        <v>23</v>
      </c>
      <c r="E421" s="9"/>
      <c r="F421" s="9" t="s">
        <v>1408</v>
      </c>
      <c r="G421" s="9" t="s">
        <v>1384</v>
      </c>
      <c r="H421" s="9">
        <v>25.24</v>
      </c>
      <c r="I421" s="9">
        <v>8.27</v>
      </c>
      <c r="J421" s="9">
        <v>0.40960000000000002</v>
      </c>
      <c r="K421" s="9">
        <v>0.30980000000000002</v>
      </c>
      <c r="L421" s="9" t="s">
        <v>1358</v>
      </c>
      <c r="M421" s="9">
        <v>745</v>
      </c>
      <c r="N421" s="9" t="s">
        <v>1377</v>
      </c>
      <c r="O421" s="90" t="s">
        <v>2086</v>
      </c>
      <c r="P421" s="89">
        <f t="shared" si="36"/>
        <v>45351</v>
      </c>
      <c r="Q421" s="90" t="s">
        <v>2086</v>
      </c>
      <c r="R421" s="90" t="s">
        <v>2185</v>
      </c>
      <c r="S421" s="121">
        <f t="shared" si="37"/>
        <v>45353</v>
      </c>
      <c r="T421" s="9">
        <v>120</v>
      </c>
      <c r="U421" s="9">
        <v>19.32</v>
      </c>
      <c r="Z421" s="78">
        <f t="shared" ca="1" si="38"/>
        <v>897</v>
      </c>
      <c r="AA421" s="78" t="str">
        <f t="shared" si="39"/>
        <v>2-2024</v>
      </c>
      <c r="AC421" s="4" t="str">
        <f t="shared" si="40"/>
        <v>Empty</v>
      </c>
      <c r="AD421" s="4">
        <f t="shared" si="41"/>
        <v>2</v>
      </c>
    </row>
    <row r="422" spans="1:30" hidden="1">
      <c r="A422" s="8" t="s">
        <v>2186</v>
      </c>
      <c r="B422" s="8" t="s">
        <v>825</v>
      </c>
      <c r="C422" s="8" t="s">
        <v>12</v>
      </c>
      <c r="D422" s="8" t="s">
        <v>23</v>
      </c>
      <c r="E422" s="8"/>
      <c r="F422" s="8" t="s">
        <v>1374</v>
      </c>
      <c r="G422" s="8" t="s">
        <v>1390</v>
      </c>
      <c r="H422" s="8">
        <v>71.760000000000005</v>
      </c>
      <c r="I422" s="8">
        <v>16.61</v>
      </c>
      <c r="J422" s="8">
        <v>0.42320000000000002</v>
      </c>
      <c r="K422" s="8">
        <v>1.2295</v>
      </c>
      <c r="L422" s="8" t="s">
        <v>1385</v>
      </c>
      <c r="M422" s="8">
        <v>891</v>
      </c>
      <c r="N422" s="8" t="s">
        <v>1426</v>
      </c>
      <c r="O422" s="89" t="s">
        <v>2187</v>
      </c>
      <c r="P422" s="89">
        <f t="shared" si="36"/>
        <v>45380</v>
      </c>
      <c r="Q422" s="89" t="s">
        <v>2187</v>
      </c>
      <c r="R422" s="89"/>
      <c r="S422" s="121" t="e">
        <f t="shared" si="37"/>
        <v>#VALUE!</v>
      </c>
      <c r="T422" s="8">
        <v>120</v>
      </c>
      <c r="U422" s="8">
        <v>0</v>
      </c>
      <c r="Z422" s="78">
        <f t="shared" ca="1" si="38"/>
        <v>868</v>
      </c>
      <c r="AA422" s="78" t="str">
        <f t="shared" si="39"/>
        <v>3-2024</v>
      </c>
      <c r="AC422" s="4" t="str">
        <f t="shared" si="40"/>
        <v>Empty</v>
      </c>
      <c r="AD422" s="4" t="e">
        <f t="shared" si="41"/>
        <v>#VALUE!</v>
      </c>
    </row>
    <row r="423" spans="1:30" hidden="1">
      <c r="A423" s="9" t="s">
        <v>2188</v>
      </c>
      <c r="B423" s="9" t="s">
        <v>968</v>
      </c>
      <c r="C423" s="9" t="s">
        <v>35</v>
      </c>
      <c r="D423" s="9" t="s">
        <v>44</v>
      </c>
      <c r="E423" s="9"/>
      <c r="F423" s="9" t="s">
        <v>1380</v>
      </c>
      <c r="G423" s="9" t="s">
        <v>1384</v>
      </c>
      <c r="H423" s="9">
        <v>15.45</v>
      </c>
      <c r="I423" s="9">
        <v>16.579999999999998</v>
      </c>
      <c r="J423" s="9">
        <v>0.25190000000000001</v>
      </c>
      <c r="K423" s="9">
        <v>0.76080000000000003</v>
      </c>
      <c r="L423" s="9" t="s">
        <v>1395</v>
      </c>
      <c r="M423" s="9">
        <v>584</v>
      </c>
      <c r="N423" s="9" t="s">
        <v>1426</v>
      </c>
      <c r="O423" s="90" t="s">
        <v>1917</v>
      </c>
      <c r="P423" s="89">
        <f t="shared" si="36"/>
        <v>45407</v>
      </c>
      <c r="Q423" s="90" t="s">
        <v>1917</v>
      </c>
      <c r="R423" s="90"/>
      <c r="S423" s="121" t="e">
        <f t="shared" si="37"/>
        <v>#VALUE!</v>
      </c>
      <c r="T423" s="9">
        <v>24</v>
      </c>
      <c r="U423" s="9">
        <v>10.17</v>
      </c>
      <c r="Z423" s="78">
        <f t="shared" ca="1" si="38"/>
        <v>841</v>
      </c>
      <c r="AA423" s="78" t="str">
        <f t="shared" si="39"/>
        <v>4-2024</v>
      </c>
      <c r="AC423" s="4" t="str">
        <f t="shared" si="40"/>
        <v>Empty</v>
      </c>
      <c r="AD423" s="4" t="e">
        <f t="shared" si="41"/>
        <v>#VALUE!</v>
      </c>
    </row>
    <row r="424" spans="1:30" hidden="1">
      <c r="A424" s="8" t="s">
        <v>2189</v>
      </c>
      <c r="B424" s="8" t="s">
        <v>753</v>
      </c>
      <c r="C424" s="8" t="s">
        <v>20</v>
      </c>
      <c r="D424" s="8" t="s">
        <v>31</v>
      </c>
      <c r="E424" s="8"/>
      <c r="F424" s="8" t="s">
        <v>1380</v>
      </c>
      <c r="G424" s="8" t="s">
        <v>1375</v>
      </c>
      <c r="H424" s="8">
        <v>64.56</v>
      </c>
      <c r="I424" s="8">
        <v>17.39</v>
      </c>
      <c r="J424" s="8">
        <v>0.79879999999999995</v>
      </c>
      <c r="K424" s="8">
        <v>1.8758999999999999</v>
      </c>
      <c r="L424" s="8" t="s">
        <v>1412</v>
      </c>
      <c r="M424" s="8">
        <v>669</v>
      </c>
      <c r="N424" s="8" t="s">
        <v>1426</v>
      </c>
      <c r="O424" s="89" t="s">
        <v>2190</v>
      </c>
      <c r="P424" s="89">
        <f t="shared" si="36"/>
        <v>45166</v>
      </c>
      <c r="Q424" s="89" t="s">
        <v>2190</v>
      </c>
      <c r="R424" s="89"/>
      <c r="S424" s="121" t="e">
        <f t="shared" si="37"/>
        <v>#VALUE!</v>
      </c>
      <c r="T424" s="8">
        <v>48</v>
      </c>
      <c r="U424" s="8">
        <v>44.28</v>
      </c>
      <c r="Z424" s="78">
        <f t="shared" ca="1" si="38"/>
        <v>1082</v>
      </c>
      <c r="AA424" s="78" t="str">
        <f t="shared" si="39"/>
        <v>8-2023</v>
      </c>
      <c r="AC424" s="4" t="str">
        <f t="shared" si="40"/>
        <v>Empty</v>
      </c>
      <c r="AD424" s="4" t="e">
        <f t="shared" si="41"/>
        <v>#VALUE!</v>
      </c>
    </row>
    <row r="425" spans="1:30" hidden="1">
      <c r="A425" s="9" t="s">
        <v>2191</v>
      </c>
      <c r="B425" s="9" t="s">
        <v>453</v>
      </c>
      <c r="C425" s="9" t="s">
        <v>41</v>
      </c>
      <c r="D425" s="9" t="s">
        <v>31</v>
      </c>
      <c r="E425" s="9"/>
      <c r="F425" s="9" t="s">
        <v>1411</v>
      </c>
      <c r="G425" s="9" t="s">
        <v>1384</v>
      </c>
      <c r="H425" s="9">
        <v>76.37</v>
      </c>
      <c r="I425" s="9">
        <v>10.67</v>
      </c>
      <c r="J425" s="9">
        <v>0.63500000000000001</v>
      </c>
      <c r="K425" s="9">
        <v>1.2944</v>
      </c>
      <c r="L425" s="9" t="s">
        <v>1358</v>
      </c>
      <c r="M425" s="9">
        <v>571</v>
      </c>
      <c r="N425" s="9" t="s">
        <v>1426</v>
      </c>
      <c r="O425" s="90" t="s">
        <v>2192</v>
      </c>
      <c r="P425" s="89">
        <f t="shared" si="36"/>
        <v>45158</v>
      </c>
      <c r="Q425" s="90" t="s">
        <v>2192</v>
      </c>
      <c r="R425" s="90"/>
      <c r="S425" s="121" t="e">
        <f t="shared" si="37"/>
        <v>#VALUE!</v>
      </c>
      <c r="T425" s="9">
        <v>84</v>
      </c>
      <c r="U425" s="9">
        <v>27.54</v>
      </c>
      <c r="Z425" s="78">
        <f t="shared" ca="1" si="38"/>
        <v>1090</v>
      </c>
      <c r="AA425" s="78" t="str">
        <f t="shared" si="39"/>
        <v>8-2023</v>
      </c>
      <c r="AC425" s="4" t="str">
        <f t="shared" si="40"/>
        <v>Empty</v>
      </c>
      <c r="AD425" s="4" t="e">
        <f t="shared" si="41"/>
        <v>#VALUE!</v>
      </c>
    </row>
    <row r="426" spans="1:30" hidden="1">
      <c r="A426" s="8" t="s">
        <v>2193</v>
      </c>
      <c r="B426" s="8" t="s">
        <v>519</v>
      </c>
      <c r="C426" s="8" t="s">
        <v>35</v>
      </c>
      <c r="D426" s="8" t="s">
        <v>44</v>
      </c>
      <c r="E426" s="8"/>
      <c r="F426" s="8" t="s">
        <v>1374</v>
      </c>
      <c r="G426" s="8" t="s">
        <v>1375</v>
      </c>
      <c r="H426" s="8">
        <v>16.29</v>
      </c>
      <c r="I426" s="8">
        <v>8.91</v>
      </c>
      <c r="J426" s="8">
        <v>0.22989999999999999</v>
      </c>
      <c r="K426" s="8">
        <v>0.2056</v>
      </c>
      <c r="L426" s="8" t="s">
        <v>1412</v>
      </c>
      <c r="M426" s="8">
        <v>837</v>
      </c>
      <c r="N426" s="8" t="s">
        <v>1381</v>
      </c>
      <c r="O426" s="89" t="s">
        <v>499</v>
      </c>
      <c r="P426" s="89">
        <f t="shared" si="36"/>
        <v>45028</v>
      </c>
      <c r="Q426" s="89" t="s">
        <v>499</v>
      </c>
      <c r="R426" s="89"/>
      <c r="S426" s="121" t="e">
        <f t="shared" si="37"/>
        <v>#VALUE!</v>
      </c>
      <c r="T426" s="8">
        <v>120</v>
      </c>
      <c r="U426" s="8">
        <v>2.02</v>
      </c>
      <c r="Z426" s="78">
        <f t="shared" ca="1" si="38"/>
        <v>1220</v>
      </c>
      <c r="AA426" s="78" t="str">
        <f t="shared" si="39"/>
        <v>4-2023</v>
      </c>
      <c r="AC426" s="4" t="str">
        <f t="shared" si="40"/>
        <v>Empty</v>
      </c>
      <c r="AD426" s="4" t="e">
        <f t="shared" si="41"/>
        <v>#VALUE!</v>
      </c>
    </row>
    <row r="427" spans="1:30" hidden="1">
      <c r="A427" s="9" t="s">
        <v>2194</v>
      </c>
      <c r="B427" s="9" t="s">
        <v>886</v>
      </c>
      <c r="C427" s="9" t="s">
        <v>7</v>
      </c>
      <c r="D427" s="9" t="s">
        <v>31</v>
      </c>
      <c r="E427" s="9"/>
      <c r="F427" s="9" t="s">
        <v>1408</v>
      </c>
      <c r="G427" s="9" t="s">
        <v>1390</v>
      </c>
      <c r="H427" s="9">
        <v>51.35</v>
      </c>
      <c r="I427" s="9">
        <v>13.18</v>
      </c>
      <c r="J427" s="9">
        <v>0.62409999999999999</v>
      </c>
      <c r="K427" s="9">
        <v>1.7345999999999999</v>
      </c>
      <c r="L427" s="9" t="s">
        <v>1412</v>
      </c>
      <c r="M427" s="9">
        <v>879</v>
      </c>
      <c r="N427" s="9" t="s">
        <v>1386</v>
      </c>
      <c r="O427" s="90" t="s">
        <v>2195</v>
      </c>
      <c r="P427" s="89">
        <f t="shared" si="36"/>
        <v>45588</v>
      </c>
      <c r="Q427" s="90" t="s">
        <v>2195</v>
      </c>
      <c r="R427" s="90"/>
      <c r="S427" s="121" t="e">
        <f t="shared" si="37"/>
        <v>#VALUE!</v>
      </c>
      <c r="T427" s="9">
        <v>36</v>
      </c>
      <c r="U427" s="9">
        <v>18.850000000000001</v>
      </c>
      <c r="Z427" s="78">
        <f t="shared" ca="1" si="38"/>
        <v>660</v>
      </c>
      <c r="AA427" s="78" t="str">
        <f t="shared" si="39"/>
        <v>10-2024</v>
      </c>
      <c r="AC427" s="4" t="str">
        <f t="shared" si="40"/>
        <v>Q4</v>
      </c>
      <c r="AD427" s="4" t="e">
        <f t="shared" si="41"/>
        <v>#VALUE!</v>
      </c>
    </row>
    <row r="428" spans="1:30" hidden="1">
      <c r="A428" s="8" t="s">
        <v>2196</v>
      </c>
      <c r="B428" s="8" t="s">
        <v>755</v>
      </c>
      <c r="C428" s="8" t="s">
        <v>16</v>
      </c>
      <c r="D428" s="8" t="s">
        <v>23</v>
      </c>
      <c r="E428" s="8"/>
      <c r="F428" s="8" t="s">
        <v>1400</v>
      </c>
      <c r="G428" s="8" t="s">
        <v>1384</v>
      </c>
      <c r="H428" s="8">
        <v>48.92</v>
      </c>
      <c r="I428" s="8">
        <v>14.86</v>
      </c>
      <c r="J428" s="8">
        <v>0.29210000000000003</v>
      </c>
      <c r="K428" s="8">
        <v>1.3580000000000001</v>
      </c>
      <c r="L428" s="8" t="s">
        <v>1412</v>
      </c>
      <c r="M428" s="8">
        <v>580</v>
      </c>
      <c r="N428" s="8" t="s">
        <v>1386</v>
      </c>
      <c r="O428" s="89" t="s">
        <v>1567</v>
      </c>
      <c r="P428" s="89">
        <f t="shared" si="36"/>
        <v>45021</v>
      </c>
      <c r="Q428" s="89" t="s">
        <v>1567</v>
      </c>
      <c r="R428" s="89"/>
      <c r="S428" s="121" t="e">
        <f t="shared" si="37"/>
        <v>#VALUE!</v>
      </c>
      <c r="T428" s="8">
        <v>48</v>
      </c>
      <c r="U428" s="8">
        <v>11.13</v>
      </c>
      <c r="Z428" s="78">
        <f t="shared" ca="1" si="38"/>
        <v>1227</v>
      </c>
      <c r="AA428" s="78" t="str">
        <f t="shared" si="39"/>
        <v>4-2023</v>
      </c>
      <c r="AC428" s="4" t="str">
        <f t="shared" si="40"/>
        <v>Empty</v>
      </c>
      <c r="AD428" s="4" t="e">
        <f t="shared" si="41"/>
        <v>#VALUE!</v>
      </c>
    </row>
    <row r="429" spans="1:30" hidden="1">
      <c r="A429" s="9" t="s">
        <v>2197</v>
      </c>
      <c r="B429" s="9" t="s">
        <v>254</v>
      </c>
      <c r="C429" s="9" t="s">
        <v>20</v>
      </c>
      <c r="D429" s="9" t="s">
        <v>31</v>
      </c>
      <c r="E429" s="9"/>
      <c r="F429" s="9" t="s">
        <v>1400</v>
      </c>
      <c r="G429" s="9" t="s">
        <v>1375</v>
      </c>
      <c r="H429" s="9">
        <v>57.37</v>
      </c>
      <c r="I429" s="9">
        <v>7.63</v>
      </c>
      <c r="J429" s="9">
        <v>0.92900000000000005</v>
      </c>
      <c r="K429" s="9">
        <v>0.4667</v>
      </c>
      <c r="L429" s="9" t="s">
        <v>1395</v>
      </c>
      <c r="M429" s="9">
        <v>586</v>
      </c>
      <c r="N429" s="9" t="s">
        <v>1381</v>
      </c>
      <c r="O429" s="90" t="s">
        <v>2198</v>
      </c>
      <c r="P429" s="89">
        <f t="shared" si="36"/>
        <v>44976</v>
      </c>
      <c r="Q429" s="90" t="s">
        <v>2198</v>
      </c>
      <c r="R429" s="90"/>
      <c r="S429" s="121" t="e">
        <f t="shared" si="37"/>
        <v>#VALUE!</v>
      </c>
      <c r="T429" s="9">
        <v>240</v>
      </c>
      <c r="U429" s="9">
        <v>23.47</v>
      </c>
      <c r="Z429" s="78">
        <f t="shared" ca="1" si="38"/>
        <v>1272</v>
      </c>
      <c r="AA429" s="78" t="str">
        <f t="shared" si="39"/>
        <v>2-2023</v>
      </c>
      <c r="AC429" s="4" t="str">
        <f t="shared" si="40"/>
        <v>Empty</v>
      </c>
      <c r="AD429" s="4" t="e">
        <f t="shared" si="41"/>
        <v>#VALUE!</v>
      </c>
    </row>
    <row r="430" spans="1:30">
      <c r="A430" s="8" t="s">
        <v>2199</v>
      </c>
      <c r="B430" s="8" t="s">
        <v>1327</v>
      </c>
      <c r="C430" s="8" t="s">
        <v>28</v>
      </c>
      <c r="D430" s="8" t="s">
        <v>23</v>
      </c>
      <c r="E430" s="8"/>
      <c r="F430" s="8" t="s">
        <v>1380</v>
      </c>
      <c r="G430" s="8" t="s">
        <v>1375</v>
      </c>
      <c r="H430" s="8">
        <v>55.78</v>
      </c>
      <c r="I430" s="8">
        <v>15.65</v>
      </c>
      <c r="J430" s="8">
        <v>1.0089999999999999</v>
      </c>
      <c r="K430" s="8">
        <v>5.0517000000000003</v>
      </c>
      <c r="L430" s="8" t="s">
        <v>1376</v>
      </c>
      <c r="M430" s="8">
        <v>899</v>
      </c>
      <c r="N430" s="8" t="s">
        <v>1403</v>
      </c>
      <c r="O430" s="89" t="s">
        <v>1093</v>
      </c>
      <c r="P430" s="89">
        <f t="shared" si="36"/>
        <v>45632</v>
      </c>
      <c r="Q430" s="89" t="s">
        <v>1093</v>
      </c>
      <c r="R430" s="89" t="s">
        <v>930</v>
      </c>
      <c r="S430" s="121">
        <f t="shared" si="37"/>
        <v>45636</v>
      </c>
      <c r="T430" s="8">
        <v>12</v>
      </c>
      <c r="U430" s="8">
        <v>17.18</v>
      </c>
      <c r="Z430" s="78">
        <f t="shared" ca="1" si="38"/>
        <v>616</v>
      </c>
      <c r="AA430" s="78" t="str">
        <f t="shared" si="39"/>
        <v>12-2024</v>
      </c>
      <c r="AC430" s="4" t="str">
        <f t="shared" si="40"/>
        <v>Q4</v>
      </c>
      <c r="AD430" s="4">
        <f t="shared" si="41"/>
        <v>3</v>
      </c>
    </row>
    <row r="431" spans="1:30" hidden="1">
      <c r="A431" s="9" t="s">
        <v>2200</v>
      </c>
      <c r="B431" s="9" t="s">
        <v>1309</v>
      </c>
      <c r="C431" s="9" t="s">
        <v>20</v>
      </c>
      <c r="D431" s="9" t="s">
        <v>1360</v>
      </c>
      <c r="E431" s="9"/>
      <c r="F431" s="9" t="s">
        <v>1374</v>
      </c>
      <c r="G431" s="9" t="s">
        <v>1390</v>
      </c>
      <c r="H431" s="9">
        <v>46.15</v>
      </c>
      <c r="I431" s="9">
        <v>14.2</v>
      </c>
      <c r="J431" s="9">
        <v>0.6129</v>
      </c>
      <c r="K431" s="9">
        <v>2.2202000000000002</v>
      </c>
      <c r="L431" s="9" t="s">
        <v>1395</v>
      </c>
      <c r="M431" s="9">
        <v>738</v>
      </c>
      <c r="N431" s="9" t="s">
        <v>1381</v>
      </c>
      <c r="O431" s="90" t="s">
        <v>1590</v>
      </c>
      <c r="P431" s="89">
        <f t="shared" si="36"/>
        <v>44692</v>
      </c>
      <c r="Q431" s="90" t="s">
        <v>1590</v>
      </c>
      <c r="R431" s="90"/>
      <c r="S431" s="121" t="e">
        <f t="shared" si="37"/>
        <v>#VALUE!</v>
      </c>
      <c r="T431" s="9">
        <v>24</v>
      </c>
      <c r="U431" s="9">
        <v>40.159999999999997</v>
      </c>
      <c r="Z431" s="78">
        <f t="shared" ca="1" si="38"/>
        <v>1556</v>
      </c>
      <c r="AA431" s="78" t="str">
        <f t="shared" si="39"/>
        <v>5-2022</v>
      </c>
      <c r="AC431" s="4" t="str">
        <f t="shared" si="40"/>
        <v>Empty</v>
      </c>
      <c r="AD431" s="4" t="e">
        <f t="shared" si="41"/>
        <v>#VALUE!</v>
      </c>
    </row>
    <row r="432" spans="1:30">
      <c r="A432" s="8" t="s">
        <v>2201</v>
      </c>
      <c r="B432" s="8" t="s">
        <v>380</v>
      </c>
      <c r="C432" s="8" t="s">
        <v>20</v>
      </c>
      <c r="D432" s="8" t="s">
        <v>1360</v>
      </c>
      <c r="E432" s="8"/>
      <c r="F432" s="8" t="s">
        <v>1411</v>
      </c>
      <c r="G432" s="8" t="s">
        <v>1390</v>
      </c>
      <c r="H432" s="8">
        <v>48.25</v>
      </c>
      <c r="I432" s="8">
        <v>17.2</v>
      </c>
      <c r="J432" s="8">
        <v>0.2782</v>
      </c>
      <c r="K432" s="8">
        <v>2.3902000000000001</v>
      </c>
      <c r="L432" s="8" t="s">
        <v>1395</v>
      </c>
      <c r="M432" s="8">
        <v>755</v>
      </c>
      <c r="N432" s="8" t="s">
        <v>1377</v>
      </c>
      <c r="O432" s="89" t="s">
        <v>2202</v>
      </c>
      <c r="P432" s="89">
        <f t="shared" si="36"/>
        <v>44800</v>
      </c>
      <c r="Q432" s="89" t="s">
        <v>2202</v>
      </c>
      <c r="R432" s="89" t="s">
        <v>848</v>
      </c>
      <c r="S432" s="121">
        <f t="shared" si="37"/>
        <v>44808</v>
      </c>
      <c r="T432" s="8">
        <v>24</v>
      </c>
      <c r="U432" s="8">
        <v>8.24</v>
      </c>
      <c r="Z432" s="78">
        <f t="shared" ca="1" si="38"/>
        <v>1448</v>
      </c>
      <c r="AA432" s="78" t="str">
        <f t="shared" si="39"/>
        <v>8-2022</v>
      </c>
      <c r="AC432" s="4" t="str">
        <f t="shared" si="40"/>
        <v>Empty</v>
      </c>
      <c r="AD432" s="4">
        <f t="shared" si="41"/>
        <v>5</v>
      </c>
    </row>
    <row r="433" spans="1:30">
      <c r="A433" s="9" t="s">
        <v>2203</v>
      </c>
      <c r="B433" s="9" t="s">
        <v>391</v>
      </c>
      <c r="C433" s="9" t="s">
        <v>41</v>
      </c>
      <c r="D433" s="9" t="s">
        <v>44</v>
      </c>
      <c r="E433" s="9"/>
      <c r="F433" s="9" t="s">
        <v>1408</v>
      </c>
      <c r="G433" s="9" t="s">
        <v>1390</v>
      </c>
      <c r="H433" s="9">
        <v>1.95</v>
      </c>
      <c r="I433" s="9">
        <v>17.45</v>
      </c>
      <c r="J433" s="9">
        <v>3.0800000000000001E-2</v>
      </c>
      <c r="K433" s="9">
        <v>3.0599999999999999E-2</v>
      </c>
      <c r="L433" s="9" t="s">
        <v>1395</v>
      </c>
      <c r="M433" s="9">
        <v>589</v>
      </c>
      <c r="N433" s="9" t="s">
        <v>1403</v>
      </c>
      <c r="O433" s="90" t="s">
        <v>2204</v>
      </c>
      <c r="P433" s="89">
        <f t="shared" si="36"/>
        <v>45496</v>
      </c>
      <c r="Q433" s="90" t="s">
        <v>2204</v>
      </c>
      <c r="R433" s="90" t="s">
        <v>2205</v>
      </c>
      <c r="S433" s="121">
        <f t="shared" si="37"/>
        <v>45497</v>
      </c>
      <c r="T433" s="9">
        <v>180</v>
      </c>
      <c r="U433" s="9">
        <v>0.61</v>
      </c>
      <c r="Z433" s="78">
        <f t="shared" ca="1" si="38"/>
        <v>752</v>
      </c>
      <c r="AA433" s="78" t="str">
        <f t="shared" si="39"/>
        <v>7-2024</v>
      </c>
      <c r="AC433" s="4" t="str">
        <f t="shared" si="40"/>
        <v>Empty</v>
      </c>
      <c r="AD433" s="4">
        <f t="shared" si="41"/>
        <v>2</v>
      </c>
    </row>
    <row r="434" spans="1:30" hidden="1">
      <c r="A434" s="8" t="s">
        <v>2206</v>
      </c>
      <c r="B434" s="8" t="s">
        <v>946</v>
      </c>
      <c r="C434" s="8" t="s">
        <v>16</v>
      </c>
      <c r="D434" s="8" t="s">
        <v>31</v>
      </c>
      <c r="E434" s="8"/>
      <c r="F434" s="8" t="s">
        <v>1411</v>
      </c>
      <c r="G434" s="8" t="s">
        <v>1375</v>
      </c>
      <c r="H434" s="8">
        <v>51.91</v>
      </c>
      <c r="I434" s="8">
        <v>10.8</v>
      </c>
      <c r="J434" s="8">
        <v>0.93479999999999996</v>
      </c>
      <c r="K434" s="8">
        <v>1.3366</v>
      </c>
      <c r="L434" s="8" t="s">
        <v>1412</v>
      </c>
      <c r="M434" s="8">
        <v>703</v>
      </c>
      <c r="N434" s="8" t="s">
        <v>1426</v>
      </c>
      <c r="O434" s="89" t="s">
        <v>2179</v>
      </c>
      <c r="P434" s="89">
        <f t="shared" si="36"/>
        <v>45592</v>
      </c>
      <c r="Q434" s="89" t="s">
        <v>2179</v>
      </c>
      <c r="R434" s="89"/>
      <c r="S434" s="121" t="e">
        <f t="shared" si="37"/>
        <v>#VALUE!</v>
      </c>
      <c r="T434" s="8">
        <v>48</v>
      </c>
      <c r="U434" s="8">
        <v>18.82</v>
      </c>
      <c r="Z434" s="78">
        <f t="shared" ca="1" si="38"/>
        <v>656</v>
      </c>
      <c r="AA434" s="78" t="str">
        <f t="shared" si="39"/>
        <v>10-2024</v>
      </c>
      <c r="AC434" s="4" t="str">
        <f t="shared" si="40"/>
        <v>Q4</v>
      </c>
      <c r="AD434" s="4" t="e">
        <f t="shared" si="41"/>
        <v>#VALUE!</v>
      </c>
    </row>
    <row r="435" spans="1:30">
      <c r="A435" s="9" t="s">
        <v>2207</v>
      </c>
      <c r="B435" s="9" t="s">
        <v>1322</v>
      </c>
      <c r="C435" s="9" t="s">
        <v>16</v>
      </c>
      <c r="D435" s="9" t="s">
        <v>44</v>
      </c>
      <c r="E435" s="9"/>
      <c r="F435" s="9" t="s">
        <v>1380</v>
      </c>
      <c r="G435" s="9" t="s">
        <v>1375</v>
      </c>
      <c r="H435" s="9">
        <v>89.44</v>
      </c>
      <c r="I435" s="9">
        <v>12.95</v>
      </c>
      <c r="J435" s="9">
        <v>0.68710000000000004</v>
      </c>
      <c r="K435" s="9">
        <v>1.3328</v>
      </c>
      <c r="L435" s="9" t="s">
        <v>1412</v>
      </c>
      <c r="M435" s="9">
        <v>778</v>
      </c>
      <c r="N435" s="9" t="s">
        <v>1396</v>
      </c>
      <c r="O435" s="90" t="s">
        <v>2119</v>
      </c>
      <c r="P435" s="89">
        <f t="shared" si="36"/>
        <v>45469</v>
      </c>
      <c r="Q435" s="90" t="s">
        <v>2119</v>
      </c>
      <c r="R435" s="90" t="s">
        <v>2208</v>
      </c>
      <c r="S435" s="121">
        <f t="shared" si="37"/>
        <v>45475</v>
      </c>
      <c r="T435" s="9">
        <v>120</v>
      </c>
      <c r="U435" s="9">
        <v>57.44</v>
      </c>
      <c r="Z435" s="78">
        <f t="shared" ca="1" si="38"/>
        <v>779</v>
      </c>
      <c r="AA435" s="78" t="str">
        <f t="shared" si="39"/>
        <v>6-2024</v>
      </c>
      <c r="AC435" s="4" t="str">
        <f t="shared" si="40"/>
        <v>Empty</v>
      </c>
      <c r="AD435" s="4">
        <f t="shared" si="41"/>
        <v>5</v>
      </c>
    </row>
    <row r="436" spans="1:30" hidden="1">
      <c r="A436" s="8" t="s">
        <v>2209</v>
      </c>
      <c r="B436" s="8" t="s">
        <v>1116</v>
      </c>
      <c r="C436" s="8" t="s">
        <v>12</v>
      </c>
      <c r="D436" s="8" t="s">
        <v>1360</v>
      </c>
      <c r="E436" s="8"/>
      <c r="F436" s="8" t="s">
        <v>1389</v>
      </c>
      <c r="G436" s="8" t="s">
        <v>1375</v>
      </c>
      <c r="H436" s="8">
        <v>50.68</v>
      </c>
      <c r="I436" s="8">
        <v>13.33</v>
      </c>
      <c r="J436" s="8">
        <v>0.33160000000000001</v>
      </c>
      <c r="K436" s="8">
        <v>1.1617</v>
      </c>
      <c r="L436" s="8" t="s">
        <v>1358</v>
      </c>
      <c r="M436" s="8">
        <v>631</v>
      </c>
      <c r="N436" s="8" t="s">
        <v>1386</v>
      </c>
      <c r="O436" s="89" t="s">
        <v>296</v>
      </c>
      <c r="P436" s="89">
        <f t="shared" si="36"/>
        <v>44878</v>
      </c>
      <c r="Q436" s="89" t="s">
        <v>296</v>
      </c>
      <c r="R436" s="89"/>
      <c r="S436" s="121" t="e">
        <f t="shared" si="37"/>
        <v>#VALUE!</v>
      </c>
      <c r="T436" s="8">
        <v>60</v>
      </c>
      <c r="U436" s="8">
        <v>19.02</v>
      </c>
      <c r="Z436" s="78">
        <f t="shared" ca="1" si="38"/>
        <v>1370</v>
      </c>
      <c r="AA436" s="78" t="str">
        <f t="shared" si="39"/>
        <v>11-2022</v>
      </c>
      <c r="AC436" s="4" t="str">
        <f t="shared" si="40"/>
        <v>Q4</v>
      </c>
      <c r="AD436" s="4" t="e">
        <f t="shared" si="41"/>
        <v>#VALUE!</v>
      </c>
    </row>
    <row r="437" spans="1:30" hidden="1">
      <c r="A437" s="9" t="s">
        <v>2210</v>
      </c>
      <c r="B437" s="9" t="s">
        <v>328</v>
      </c>
      <c r="C437" s="9" t="s">
        <v>16</v>
      </c>
      <c r="D437" s="9" t="s">
        <v>23</v>
      </c>
      <c r="E437" s="9"/>
      <c r="F437" s="9" t="s">
        <v>1374</v>
      </c>
      <c r="G437" s="9" t="s">
        <v>1384</v>
      </c>
      <c r="H437" s="9">
        <v>33.24</v>
      </c>
      <c r="I437" s="9">
        <v>12.71</v>
      </c>
      <c r="J437" s="9">
        <v>0.46300000000000002</v>
      </c>
      <c r="K437" s="9">
        <v>0.49059999999999998</v>
      </c>
      <c r="L437" s="9" t="s">
        <v>1412</v>
      </c>
      <c r="M437" s="9">
        <v>739</v>
      </c>
      <c r="N437" s="9" t="s">
        <v>1386</v>
      </c>
      <c r="O437" s="90" t="s">
        <v>2022</v>
      </c>
      <c r="P437" s="89">
        <f t="shared" si="36"/>
        <v>45100</v>
      </c>
      <c r="Q437" s="90" t="s">
        <v>2022</v>
      </c>
      <c r="R437" s="90"/>
      <c r="S437" s="121" t="e">
        <f t="shared" si="37"/>
        <v>#VALUE!</v>
      </c>
      <c r="T437" s="9">
        <v>120</v>
      </c>
      <c r="U437" s="9">
        <v>16.66</v>
      </c>
      <c r="Z437" s="78">
        <f t="shared" ca="1" si="38"/>
        <v>1148</v>
      </c>
      <c r="AA437" s="78" t="str">
        <f t="shared" si="39"/>
        <v>6-2023</v>
      </c>
      <c r="AC437" s="4" t="str">
        <f t="shared" si="40"/>
        <v>Empty</v>
      </c>
      <c r="AD437" s="4" t="e">
        <f t="shared" si="41"/>
        <v>#VALUE!</v>
      </c>
    </row>
    <row r="438" spans="1:30">
      <c r="A438" s="8" t="s">
        <v>2211</v>
      </c>
      <c r="B438" s="8" t="s">
        <v>291</v>
      </c>
      <c r="C438" s="8" t="s">
        <v>24</v>
      </c>
      <c r="D438" s="8" t="s">
        <v>31</v>
      </c>
      <c r="E438" s="8"/>
      <c r="F438" s="8" t="s">
        <v>1374</v>
      </c>
      <c r="G438" s="8" t="s">
        <v>1375</v>
      </c>
      <c r="H438" s="8">
        <v>83.09</v>
      </c>
      <c r="I438" s="8">
        <v>10.89</v>
      </c>
      <c r="J438" s="8">
        <v>1.1174999999999999</v>
      </c>
      <c r="K438" s="8">
        <v>1.1394</v>
      </c>
      <c r="L438" s="8" t="s">
        <v>1385</v>
      </c>
      <c r="M438" s="8">
        <v>823</v>
      </c>
      <c r="N438" s="8" t="s">
        <v>1377</v>
      </c>
      <c r="O438" s="89" t="s">
        <v>2212</v>
      </c>
      <c r="P438" s="89">
        <f t="shared" si="36"/>
        <v>44675</v>
      </c>
      <c r="Q438" s="89" t="s">
        <v>2212</v>
      </c>
      <c r="R438" s="89" t="s">
        <v>2213</v>
      </c>
      <c r="S438" s="121">
        <f t="shared" si="37"/>
        <v>44682</v>
      </c>
      <c r="T438" s="8">
        <v>120</v>
      </c>
      <c r="U438" s="8">
        <v>0</v>
      </c>
      <c r="Z438" s="78">
        <f t="shared" ca="1" si="38"/>
        <v>1573</v>
      </c>
      <c r="AA438" s="78" t="str">
        <f t="shared" si="39"/>
        <v>4-2022</v>
      </c>
      <c r="AC438" s="4" t="str">
        <f t="shared" si="40"/>
        <v>Empty</v>
      </c>
      <c r="AD438" s="4">
        <f t="shared" si="41"/>
        <v>5</v>
      </c>
    </row>
    <row r="439" spans="1:30">
      <c r="A439" s="9" t="s">
        <v>2214</v>
      </c>
      <c r="B439" s="9" t="s">
        <v>1353</v>
      </c>
      <c r="C439" s="9" t="s">
        <v>35</v>
      </c>
      <c r="D439" s="9" t="s">
        <v>31</v>
      </c>
      <c r="E439" s="9"/>
      <c r="F439" s="9" t="s">
        <v>1380</v>
      </c>
      <c r="G439" s="9" t="s">
        <v>1390</v>
      </c>
      <c r="H439" s="9">
        <v>21.02</v>
      </c>
      <c r="I439" s="9">
        <v>10.32</v>
      </c>
      <c r="J439" s="9">
        <v>0.36759999999999998</v>
      </c>
      <c r="K439" s="9">
        <v>1.8511</v>
      </c>
      <c r="L439" s="9" t="s">
        <v>1412</v>
      </c>
      <c r="M439" s="9">
        <v>703</v>
      </c>
      <c r="N439" s="9" t="s">
        <v>1377</v>
      </c>
      <c r="O439" s="90" t="s">
        <v>1759</v>
      </c>
      <c r="P439" s="89">
        <f t="shared" si="36"/>
        <v>45345</v>
      </c>
      <c r="Q439" s="90" t="s">
        <v>1759</v>
      </c>
      <c r="R439" s="90" t="s">
        <v>2086</v>
      </c>
      <c r="S439" s="121">
        <f t="shared" si="37"/>
        <v>45351</v>
      </c>
      <c r="T439" s="9">
        <v>12</v>
      </c>
      <c r="U439" s="9">
        <v>12.07</v>
      </c>
      <c r="Z439" s="78">
        <f t="shared" ca="1" si="38"/>
        <v>903</v>
      </c>
      <c r="AA439" s="78" t="str">
        <f t="shared" si="39"/>
        <v>2-2024</v>
      </c>
      <c r="AC439" s="4" t="str">
        <f t="shared" si="40"/>
        <v>Empty</v>
      </c>
      <c r="AD439" s="4">
        <f t="shared" si="41"/>
        <v>5</v>
      </c>
    </row>
    <row r="440" spans="1:30" hidden="1">
      <c r="A440" s="8" t="s">
        <v>2215</v>
      </c>
      <c r="B440" s="8" t="s">
        <v>928</v>
      </c>
      <c r="C440" s="8" t="s">
        <v>38</v>
      </c>
      <c r="D440" s="8" t="s">
        <v>44</v>
      </c>
      <c r="E440" s="8"/>
      <c r="F440" s="8" t="s">
        <v>1408</v>
      </c>
      <c r="G440" s="8" t="s">
        <v>1384</v>
      </c>
      <c r="H440" s="8">
        <v>8.3699999999999992</v>
      </c>
      <c r="I440" s="8">
        <v>15.45</v>
      </c>
      <c r="J440" s="8">
        <v>0.16009999999999999</v>
      </c>
      <c r="K440" s="8">
        <v>0.1197</v>
      </c>
      <c r="L440" s="8" t="s">
        <v>1385</v>
      </c>
      <c r="M440" s="8">
        <v>596</v>
      </c>
      <c r="N440" s="8" t="s">
        <v>1381</v>
      </c>
      <c r="O440" s="89" t="s">
        <v>471</v>
      </c>
      <c r="P440" s="89">
        <f t="shared" si="36"/>
        <v>45360</v>
      </c>
      <c r="Q440" s="89" t="s">
        <v>471</v>
      </c>
      <c r="R440" s="89"/>
      <c r="S440" s="121" t="e">
        <f t="shared" si="37"/>
        <v>#VALUE!</v>
      </c>
      <c r="T440" s="8">
        <v>180</v>
      </c>
      <c r="U440" s="8">
        <v>0</v>
      </c>
      <c r="Z440" s="78">
        <f t="shared" ca="1" si="38"/>
        <v>888</v>
      </c>
      <c r="AA440" s="78" t="str">
        <f t="shared" si="39"/>
        <v>3-2024</v>
      </c>
      <c r="AC440" s="4" t="str">
        <f t="shared" si="40"/>
        <v>Empty</v>
      </c>
      <c r="AD440" s="4" t="e">
        <f t="shared" si="41"/>
        <v>#VALUE!</v>
      </c>
    </row>
    <row r="441" spans="1:30" hidden="1">
      <c r="A441" s="9" t="s">
        <v>2216</v>
      </c>
      <c r="B441" s="9" t="s">
        <v>758</v>
      </c>
      <c r="C441" s="9" t="s">
        <v>20</v>
      </c>
      <c r="D441" s="9" t="s">
        <v>31</v>
      </c>
      <c r="E441" s="9"/>
      <c r="F441" s="9" t="s">
        <v>1411</v>
      </c>
      <c r="G441" s="9" t="s">
        <v>1390</v>
      </c>
      <c r="H441" s="9">
        <v>38.130000000000003</v>
      </c>
      <c r="I441" s="9">
        <v>14.54</v>
      </c>
      <c r="J441" s="9">
        <v>0.34849999999999998</v>
      </c>
      <c r="K441" s="9">
        <v>0.72599999999999998</v>
      </c>
      <c r="L441" s="9" t="s">
        <v>1376</v>
      </c>
      <c r="M441" s="9">
        <v>618</v>
      </c>
      <c r="N441" s="9" t="s">
        <v>1426</v>
      </c>
      <c r="O441" s="90" t="s">
        <v>1683</v>
      </c>
      <c r="P441" s="89">
        <f t="shared" si="36"/>
        <v>44789</v>
      </c>
      <c r="Q441" s="90" t="s">
        <v>1683</v>
      </c>
      <c r="R441" s="90"/>
      <c r="S441" s="121" t="e">
        <f t="shared" si="37"/>
        <v>#VALUE!</v>
      </c>
      <c r="T441" s="9">
        <v>84</v>
      </c>
      <c r="U441" s="9">
        <v>19.11</v>
      </c>
      <c r="Z441" s="78">
        <f t="shared" ca="1" si="38"/>
        <v>1459</v>
      </c>
      <c r="AA441" s="78" t="str">
        <f t="shared" si="39"/>
        <v>8-2022</v>
      </c>
      <c r="AC441" s="4" t="str">
        <f t="shared" si="40"/>
        <v>Empty</v>
      </c>
      <c r="AD441" s="4" t="e">
        <f t="shared" si="41"/>
        <v>#VALUE!</v>
      </c>
    </row>
    <row r="442" spans="1:30">
      <c r="A442" s="8" t="s">
        <v>2217</v>
      </c>
      <c r="B442" s="8" t="s">
        <v>1113</v>
      </c>
      <c r="C442" s="8" t="s">
        <v>32</v>
      </c>
      <c r="D442" s="8" t="s">
        <v>1360</v>
      </c>
      <c r="E442" s="8"/>
      <c r="F442" s="8" t="s">
        <v>1389</v>
      </c>
      <c r="G442" s="8" t="s">
        <v>1390</v>
      </c>
      <c r="H442" s="8">
        <v>30.59</v>
      </c>
      <c r="I442" s="8">
        <v>8.4700000000000006</v>
      </c>
      <c r="J442" s="8">
        <v>0.26550000000000001</v>
      </c>
      <c r="K442" s="8">
        <v>0.26490000000000002</v>
      </c>
      <c r="L442" s="8" t="s">
        <v>1412</v>
      </c>
      <c r="M442" s="8">
        <v>686</v>
      </c>
      <c r="N442" s="8" t="s">
        <v>1403</v>
      </c>
      <c r="O442" s="89" t="s">
        <v>2218</v>
      </c>
      <c r="P442" s="89">
        <f t="shared" si="36"/>
        <v>45649</v>
      </c>
      <c r="Q442" s="89" t="s">
        <v>2218</v>
      </c>
      <c r="R442" s="89" t="s">
        <v>2219</v>
      </c>
      <c r="S442" s="121">
        <f t="shared" si="37"/>
        <v>45663</v>
      </c>
      <c r="T442" s="8">
        <v>240</v>
      </c>
      <c r="U442" s="8">
        <v>10.64</v>
      </c>
      <c r="Z442" s="78">
        <f t="shared" ca="1" si="38"/>
        <v>599</v>
      </c>
      <c r="AA442" s="78" t="str">
        <f t="shared" si="39"/>
        <v>12-2024</v>
      </c>
      <c r="AC442" s="4" t="str">
        <f t="shared" si="40"/>
        <v>Q4</v>
      </c>
      <c r="AD442" s="4">
        <f t="shared" si="41"/>
        <v>11</v>
      </c>
    </row>
    <row r="443" spans="1:30" hidden="1">
      <c r="A443" s="9" t="s">
        <v>2220</v>
      </c>
      <c r="B443" s="9" t="s">
        <v>178</v>
      </c>
      <c r="C443" s="9" t="s">
        <v>28</v>
      </c>
      <c r="D443" s="9" t="s">
        <v>31</v>
      </c>
      <c r="E443" s="9"/>
      <c r="F443" s="9" t="s">
        <v>1400</v>
      </c>
      <c r="G443" s="9" t="s">
        <v>1390</v>
      </c>
      <c r="H443" s="9">
        <v>88.57</v>
      </c>
      <c r="I443" s="9">
        <v>12.65</v>
      </c>
      <c r="J443" s="9">
        <v>1.0550999999999999</v>
      </c>
      <c r="K443" s="9">
        <v>1.5945</v>
      </c>
      <c r="L443" s="9"/>
      <c r="M443" s="9">
        <v>573</v>
      </c>
      <c r="N443" s="9" t="s">
        <v>1381</v>
      </c>
      <c r="O443" s="90" t="s">
        <v>2221</v>
      </c>
      <c r="P443" s="89">
        <f t="shared" si="36"/>
        <v>45092</v>
      </c>
      <c r="Q443" s="90" t="s">
        <v>2221</v>
      </c>
      <c r="R443" s="90"/>
      <c r="S443" s="121" t="e">
        <f t="shared" si="37"/>
        <v>#VALUE!</v>
      </c>
      <c r="T443" s="9">
        <v>84</v>
      </c>
      <c r="U443" s="9">
        <v>28.08</v>
      </c>
      <c r="Z443" s="78">
        <f t="shared" ca="1" si="38"/>
        <v>1156</v>
      </c>
      <c r="AA443" s="78" t="str">
        <f t="shared" si="39"/>
        <v>6-2023</v>
      </c>
      <c r="AC443" s="4" t="str">
        <f t="shared" si="40"/>
        <v>Empty</v>
      </c>
      <c r="AD443" s="4" t="e">
        <f t="shared" si="41"/>
        <v>#VALUE!</v>
      </c>
    </row>
    <row r="444" spans="1:30">
      <c r="A444" s="8" t="s">
        <v>2222</v>
      </c>
      <c r="B444" s="8" t="s">
        <v>254</v>
      </c>
      <c r="C444" s="8" t="s">
        <v>32</v>
      </c>
      <c r="D444" s="8" t="s">
        <v>44</v>
      </c>
      <c r="E444" s="8"/>
      <c r="F444" s="8" t="s">
        <v>1400</v>
      </c>
      <c r="G444" s="8" t="s">
        <v>1375</v>
      </c>
      <c r="H444" s="8">
        <v>80.010000000000005</v>
      </c>
      <c r="I444" s="8">
        <v>8.16</v>
      </c>
      <c r="J444" s="8">
        <v>1.5878000000000001</v>
      </c>
      <c r="K444" s="8">
        <v>1.2534000000000001</v>
      </c>
      <c r="L444" s="8" t="s">
        <v>1385</v>
      </c>
      <c r="M444" s="8">
        <v>586</v>
      </c>
      <c r="N444" s="8" t="s">
        <v>1403</v>
      </c>
      <c r="O444" s="89" t="s">
        <v>261</v>
      </c>
      <c r="P444" s="89">
        <f t="shared" si="36"/>
        <v>45457</v>
      </c>
      <c r="Q444" s="89" t="s">
        <v>261</v>
      </c>
      <c r="R444" s="89" t="s">
        <v>2108</v>
      </c>
      <c r="S444" s="121">
        <f t="shared" si="37"/>
        <v>45458</v>
      </c>
      <c r="T444" s="8">
        <v>84</v>
      </c>
      <c r="U444" s="8">
        <v>0</v>
      </c>
      <c r="Z444" s="78">
        <f t="shared" ca="1" si="38"/>
        <v>791</v>
      </c>
      <c r="AA444" s="78" t="str">
        <f t="shared" si="39"/>
        <v>6-2024</v>
      </c>
      <c r="AC444" s="4" t="str">
        <f t="shared" si="40"/>
        <v>Empty</v>
      </c>
      <c r="AD444" s="4">
        <f t="shared" si="41"/>
        <v>1</v>
      </c>
    </row>
    <row r="445" spans="1:30">
      <c r="A445" s="9" t="s">
        <v>2223</v>
      </c>
      <c r="B445" s="9" t="s">
        <v>549</v>
      </c>
      <c r="C445" s="9" t="s">
        <v>38</v>
      </c>
      <c r="D445" s="9" t="s">
        <v>44</v>
      </c>
      <c r="E445" s="9"/>
      <c r="F445" s="9" t="s">
        <v>1408</v>
      </c>
      <c r="G445" s="9" t="s">
        <v>1390</v>
      </c>
      <c r="H445" s="9">
        <v>34.04</v>
      </c>
      <c r="I445" s="9">
        <v>8.33</v>
      </c>
      <c r="J445" s="9">
        <v>0.2172</v>
      </c>
      <c r="K445" s="9">
        <v>0.2918</v>
      </c>
      <c r="L445" s="9" t="s">
        <v>1385</v>
      </c>
      <c r="M445" s="9">
        <v>778</v>
      </c>
      <c r="N445" s="9" t="s">
        <v>1403</v>
      </c>
      <c r="O445" s="90" t="s">
        <v>1833</v>
      </c>
      <c r="P445" s="89">
        <f t="shared" si="36"/>
        <v>44886</v>
      </c>
      <c r="Q445" s="90" t="s">
        <v>1833</v>
      </c>
      <c r="R445" s="90" t="s">
        <v>1717</v>
      </c>
      <c r="S445" s="121">
        <f t="shared" si="37"/>
        <v>44899</v>
      </c>
      <c r="T445" s="9">
        <v>240</v>
      </c>
      <c r="U445" s="9">
        <v>0</v>
      </c>
      <c r="Z445" s="78">
        <f t="shared" ca="1" si="38"/>
        <v>1362</v>
      </c>
      <c r="AA445" s="78" t="str">
        <f t="shared" si="39"/>
        <v>11-2022</v>
      </c>
      <c r="AC445" s="4" t="str">
        <f t="shared" si="40"/>
        <v>Q4</v>
      </c>
      <c r="AD445" s="4">
        <f t="shared" si="41"/>
        <v>10</v>
      </c>
    </row>
    <row r="446" spans="1:30" hidden="1">
      <c r="A446" s="8" t="s">
        <v>2224</v>
      </c>
      <c r="B446" s="8" t="s">
        <v>870</v>
      </c>
      <c r="C446" s="8" t="s">
        <v>35</v>
      </c>
      <c r="D446" s="8" t="s">
        <v>23</v>
      </c>
      <c r="E446" s="8"/>
      <c r="F446" s="8" t="s">
        <v>1374</v>
      </c>
      <c r="G446" s="8" t="s">
        <v>1384</v>
      </c>
      <c r="H446" s="8">
        <v>75.44</v>
      </c>
      <c r="I446" s="8">
        <v>12.24</v>
      </c>
      <c r="J446" s="8">
        <v>0.6905</v>
      </c>
      <c r="K446" s="8">
        <v>0.91710000000000003</v>
      </c>
      <c r="L446" s="8" t="s">
        <v>1395</v>
      </c>
      <c r="M446" s="8">
        <v>876</v>
      </c>
      <c r="N446" s="8" t="s">
        <v>1381</v>
      </c>
      <c r="O446" s="89" t="s">
        <v>2225</v>
      </c>
      <c r="P446" s="89">
        <f t="shared" si="36"/>
        <v>45238</v>
      </c>
      <c r="Q446" s="89" t="s">
        <v>2225</v>
      </c>
      <c r="R446" s="89"/>
      <c r="S446" s="121" t="e">
        <f t="shared" si="37"/>
        <v>#VALUE!</v>
      </c>
      <c r="T446" s="8">
        <v>180</v>
      </c>
      <c r="U446" s="8">
        <v>12.23</v>
      </c>
      <c r="Z446" s="78">
        <f t="shared" ca="1" si="38"/>
        <v>1010</v>
      </c>
      <c r="AA446" s="78" t="str">
        <f t="shared" si="39"/>
        <v>11-2023</v>
      </c>
      <c r="AC446" s="4" t="str">
        <f t="shared" si="40"/>
        <v>Q4</v>
      </c>
      <c r="AD446" s="4" t="e">
        <f t="shared" si="41"/>
        <v>#VALUE!</v>
      </c>
    </row>
    <row r="447" spans="1:30" hidden="1">
      <c r="A447" s="9" t="s">
        <v>2226</v>
      </c>
      <c r="B447" s="9" t="s">
        <v>814</v>
      </c>
      <c r="C447" s="9" t="s">
        <v>32</v>
      </c>
      <c r="D447" s="9" t="s">
        <v>10</v>
      </c>
      <c r="E447" s="9"/>
      <c r="F447" s="9" t="s">
        <v>1400</v>
      </c>
      <c r="G447" s="9" t="s">
        <v>1390</v>
      </c>
      <c r="H447" s="9">
        <v>30.09</v>
      </c>
      <c r="I447" s="9">
        <v>11.79</v>
      </c>
      <c r="J447" s="9">
        <v>0.15429999999999999</v>
      </c>
      <c r="K447" s="9">
        <v>0.52780000000000005</v>
      </c>
      <c r="L447" s="9" t="s">
        <v>1376</v>
      </c>
      <c r="M447" s="9">
        <v>742</v>
      </c>
      <c r="N447" s="9" t="s">
        <v>1386</v>
      </c>
      <c r="O447" s="90" t="s">
        <v>2221</v>
      </c>
      <c r="P447" s="89">
        <f t="shared" si="36"/>
        <v>45092</v>
      </c>
      <c r="Q447" s="90" t="s">
        <v>2221</v>
      </c>
      <c r="R447" s="90"/>
      <c r="S447" s="121" t="e">
        <f t="shared" si="37"/>
        <v>#VALUE!</v>
      </c>
      <c r="T447" s="9">
        <v>84</v>
      </c>
      <c r="U447" s="9">
        <v>24.89</v>
      </c>
      <c r="Z447" s="78">
        <f t="shared" ca="1" si="38"/>
        <v>1156</v>
      </c>
      <c r="AA447" s="78" t="str">
        <f t="shared" si="39"/>
        <v>6-2023</v>
      </c>
      <c r="AC447" s="4" t="str">
        <f t="shared" si="40"/>
        <v>Empty</v>
      </c>
      <c r="AD447" s="4" t="e">
        <f t="shared" si="41"/>
        <v>#VALUE!</v>
      </c>
    </row>
    <row r="448" spans="1:30" hidden="1">
      <c r="A448" s="8" t="s">
        <v>2227</v>
      </c>
      <c r="B448" s="8" t="s">
        <v>817</v>
      </c>
      <c r="C448" s="8" t="s">
        <v>35</v>
      </c>
      <c r="D448" s="8" t="s">
        <v>1360</v>
      </c>
      <c r="E448" s="8"/>
      <c r="F448" s="8" t="s">
        <v>1411</v>
      </c>
      <c r="G448" s="8" t="s">
        <v>1375</v>
      </c>
      <c r="H448" s="8">
        <v>89.43</v>
      </c>
      <c r="I448" s="8">
        <v>13.85</v>
      </c>
      <c r="J448" s="8">
        <v>0.70050000000000001</v>
      </c>
      <c r="K448" s="8">
        <v>3.05</v>
      </c>
      <c r="L448" s="8" t="s">
        <v>1395</v>
      </c>
      <c r="M448" s="8">
        <v>751</v>
      </c>
      <c r="N448" s="8" t="s">
        <v>1426</v>
      </c>
      <c r="O448" s="89" t="s">
        <v>2228</v>
      </c>
      <c r="P448" s="89">
        <f t="shared" si="36"/>
        <v>44933</v>
      </c>
      <c r="Q448" s="89" t="s">
        <v>2228</v>
      </c>
      <c r="R448" s="89"/>
      <c r="S448" s="121" t="e">
        <f t="shared" si="37"/>
        <v>#VALUE!</v>
      </c>
      <c r="T448" s="8">
        <v>36</v>
      </c>
      <c r="U448" s="8">
        <v>16.61</v>
      </c>
      <c r="Z448" s="78">
        <f t="shared" ca="1" si="38"/>
        <v>1315</v>
      </c>
      <c r="AA448" s="78" t="str">
        <f t="shared" si="39"/>
        <v>1-2023</v>
      </c>
      <c r="AC448" s="4" t="str">
        <f t="shared" si="40"/>
        <v>Empty</v>
      </c>
      <c r="AD448" s="4" t="e">
        <f t="shared" si="41"/>
        <v>#VALUE!</v>
      </c>
    </row>
    <row r="449" spans="1:30">
      <c r="A449" s="9" t="s">
        <v>2229</v>
      </c>
      <c r="B449" s="9" t="s">
        <v>133</v>
      </c>
      <c r="C449" s="9" t="s">
        <v>16</v>
      </c>
      <c r="D449" s="9" t="s">
        <v>23</v>
      </c>
      <c r="E449" s="9"/>
      <c r="F449" s="9" t="s">
        <v>1408</v>
      </c>
      <c r="G449" s="9" t="s">
        <v>1384</v>
      </c>
      <c r="H449" s="9">
        <v>33.42</v>
      </c>
      <c r="I449" s="9">
        <v>10.029999999999999</v>
      </c>
      <c r="J449" s="9">
        <v>0.27179999999999999</v>
      </c>
      <c r="K449" s="9">
        <v>0.71060000000000001</v>
      </c>
      <c r="L449" s="9" t="s">
        <v>1395</v>
      </c>
      <c r="M449" s="9">
        <v>739</v>
      </c>
      <c r="N449" s="9" t="s">
        <v>1377</v>
      </c>
      <c r="O449" s="90" t="s">
        <v>2110</v>
      </c>
      <c r="P449" s="89">
        <f t="shared" si="36"/>
        <v>45117</v>
      </c>
      <c r="Q449" s="90" t="s">
        <v>2110</v>
      </c>
      <c r="R449" s="90" t="s">
        <v>2230</v>
      </c>
      <c r="S449" s="121">
        <f t="shared" si="37"/>
        <v>45121</v>
      </c>
      <c r="T449" s="9">
        <v>60</v>
      </c>
      <c r="U449" s="9">
        <v>29.94</v>
      </c>
      <c r="Z449" s="78">
        <f t="shared" ca="1" si="38"/>
        <v>1131</v>
      </c>
      <c r="AA449" s="78" t="str">
        <f t="shared" si="39"/>
        <v>7-2023</v>
      </c>
      <c r="AC449" s="4" t="str">
        <f t="shared" si="40"/>
        <v>Empty</v>
      </c>
      <c r="AD449" s="4">
        <f t="shared" si="41"/>
        <v>5</v>
      </c>
    </row>
    <row r="450" spans="1:30">
      <c r="A450" s="8" t="s">
        <v>2231</v>
      </c>
      <c r="B450" s="8" t="s">
        <v>279</v>
      </c>
      <c r="C450" s="8" t="s">
        <v>35</v>
      </c>
      <c r="D450" s="8" t="s">
        <v>10</v>
      </c>
      <c r="E450" s="8"/>
      <c r="F450" s="8" t="s">
        <v>1400</v>
      </c>
      <c r="G450" s="8" t="s">
        <v>1384</v>
      </c>
      <c r="H450" s="8">
        <v>44.95</v>
      </c>
      <c r="I450" s="8">
        <v>15.64</v>
      </c>
      <c r="J450" s="8">
        <v>0.48120000000000002</v>
      </c>
      <c r="K450" s="8">
        <v>0.64890000000000003</v>
      </c>
      <c r="L450" s="8" t="s">
        <v>1376</v>
      </c>
      <c r="M450" s="8">
        <v>694</v>
      </c>
      <c r="N450" s="8" t="s">
        <v>1377</v>
      </c>
      <c r="O450" s="89" t="s">
        <v>1306</v>
      </c>
      <c r="P450" s="89">
        <f t="shared" si="36"/>
        <v>44968</v>
      </c>
      <c r="Q450" s="89" t="s">
        <v>1306</v>
      </c>
      <c r="R450" s="89" t="s">
        <v>2232</v>
      </c>
      <c r="S450" s="121">
        <f t="shared" si="37"/>
        <v>44972</v>
      </c>
      <c r="T450" s="8">
        <v>180</v>
      </c>
      <c r="U450" s="8">
        <v>33.950000000000003</v>
      </c>
      <c r="Z450" s="78">
        <f t="shared" ca="1" si="38"/>
        <v>1280</v>
      </c>
      <c r="AA450" s="78" t="str">
        <f t="shared" si="39"/>
        <v>2-2023</v>
      </c>
      <c r="AC450" s="4" t="str">
        <f t="shared" si="40"/>
        <v>Empty</v>
      </c>
      <c r="AD450" s="4">
        <f t="shared" si="41"/>
        <v>3</v>
      </c>
    </row>
    <row r="451" spans="1:30">
      <c r="A451" s="9" t="s">
        <v>2233</v>
      </c>
      <c r="B451" s="9" t="s">
        <v>1346</v>
      </c>
      <c r="C451" s="9" t="s">
        <v>16</v>
      </c>
      <c r="D451" s="9" t="s">
        <v>23</v>
      </c>
      <c r="E451" s="9"/>
      <c r="F451" s="9" t="s">
        <v>1411</v>
      </c>
      <c r="G451" s="9" t="s">
        <v>1390</v>
      </c>
      <c r="H451" s="9">
        <v>52.13</v>
      </c>
      <c r="I451" s="9">
        <v>9.81</v>
      </c>
      <c r="J451" s="9">
        <v>0.99619999999999997</v>
      </c>
      <c r="K451" s="9">
        <v>0.86029999999999995</v>
      </c>
      <c r="L451" s="9" t="s">
        <v>1412</v>
      </c>
      <c r="M451" s="9">
        <v>686</v>
      </c>
      <c r="N451" s="9" t="s">
        <v>1377</v>
      </c>
      <c r="O451" s="90" t="s">
        <v>771</v>
      </c>
      <c r="P451" s="89">
        <f t="shared" ref="P451:P514" si="42">DATE(RIGHT(O451,4),MID(O451,4,2),LEFT(O451,2))</f>
        <v>44953</v>
      </c>
      <c r="Q451" s="90" t="s">
        <v>771</v>
      </c>
      <c r="R451" s="90" t="s">
        <v>2084</v>
      </c>
      <c r="S451" s="121">
        <f t="shared" ref="S451:S514" si="43">DATE(RIGHT(R451,4),MID(R451,4,2),LEFT(R451,2))</f>
        <v>44957</v>
      </c>
      <c r="T451" s="9">
        <v>84</v>
      </c>
      <c r="U451" s="9">
        <v>48.87</v>
      </c>
      <c r="Z451" s="78">
        <f t="shared" ref="Z451:AA514" ca="1" si="44">TODAY()-P451</f>
        <v>1295</v>
      </c>
      <c r="AA451" s="78" t="str">
        <f t="shared" ref="AA451:AA514" si="45">MONTH(P451)&amp;"-"&amp;YEAR(P451)</f>
        <v>1-2023</v>
      </c>
      <c r="AC451" s="4" t="str">
        <f t="shared" ref="AC451:AC514" si="46">IF(MONTH(P451)&gt;=10,"Q4","Empty")</f>
        <v>Empty</v>
      </c>
      <c r="AD451" s="4">
        <f t="shared" ref="AD451:AD514" si="47">NETWORKDAYS(P451,S451)</f>
        <v>3</v>
      </c>
    </row>
    <row r="452" spans="1:30" hidden="1">
      <c r="A452" s="8" t="s">
        <v>2234</v>
      </c>
      <c r="B452" s="8" t="s">
        <v>448</v>
      </c>
      <c r="C452" s="8" t="s">
        <v>38</v>
      </c>
      <c r="D452" s="8" t="s">
        <v>10</v>
      </c>
      <c r="E452" s="8"/>
      <c r="F452" s="8" t="s">
        <v>1400</v>
      </c>
      <c r="G452" s="8" t="s">
        <v>1384</v>
      </c>
      <c r="H452" s="8">
        <v>1.72</v>
      </c>
      <c r="I452" s="8">
        <v>11.9</v>
      </c>
      <c r="J452" s="8">
        <v>3.0700000000000002E-2</v>
      </c>
      <c r="K452" s="8">
        <v>3.0300000000000001E-2</v>
      </c>
      <c r="L452" s="8" t="s">
        <v>1412</v>
      </c>
      <c r="M452" s="8">
        <v>775</v>
      </c>
      <c r="N452" s="8" t="s">
        <v>1426</v>
      </c>
      <c r="O452" s="89" t="s">
        <v>2235</v>
      </c>
      <c r="P452" s="89">
        <f t="shared" si="42"/>
        <v>44695</v>
      </c>
      <c r="Q452" s="89" t="s">
        <v>2235</v>
      </c>
      <c r="R452" s="89"/>
      <c r="S452" s="121" t="e">
        <f t="shared" si="43"/>
        <v>#VALUE!</v>
      </c>
      <c r="T452" s="8">
        <v>84</v>
      </c>
      <c r="U452" s="8">
        <v>0.81</v>
      </c>
      <c r="Z452" s="78">
        <f t="shared" ca="1" si="44"/>
        <v>1553</v>
      </c>
      <c r="AA452" s="78" t="str">
        <f t="shared" si="45"/>
        <v>5-2022</v>
      </c>
      <c r="AC452" s="4" t="str">
        <f t="shared" si="46"/>
        <v>Empty</v>
      </c>
      <c r="AD452" s="4" t="e">
        <f t="shared" si="47"/>
        <v>#VALUE!</v>
      </c>
    </row>
    <row r="453" spans="1:30" hidden="1">
      <c r="A453" s="9" t="s">
        <v>2236</v>
      </c>
      <c r="B453" s="9" t="s">
        <v>1028</v>
      </c>
      <c r="C453" s="9" t="s">
        <v>12</v>
      </c>
      <c r="D453" s="9" t="s">
        <v>44</v>
      </c>
      <c r="E453" s="9"/>
      <c r="F453" s="9" t="s">
        <v>1400</v>
      </c>
      <c r="G453" s="9" t="s">
        <v>1384</v>
      </c>
      <c r="H453" s="9">
        <v>95.18</v>
      </c>
      <c r="I453" s="9">
        <v>14.62</v>
      </c>
      <c r="J453" s="9">
        <v>0.93740000000000001</v>
      </c>
      <c r="K453" s="9">
        <v>3.2818000000000001</v>
      </c>
      <c r="L453" s="9" t="s">
        <v>1395</v>
      </c>
      <c r="M453" s="9">
        <v>550</v>
      </c>
      <c r="N453" s="9" t="s">
        <v>1386</v>
      </c>
      <c r="O453" s="90" t="s">
        <v>1009</v>
      </c>
      <c r="P453" s="89">
        <f t="shared" si="42"/>
        <v>44580</v>
      </c>
      <c r="Q453" s="90" t="s">
        <v>1009</v>
      </c>
      <c r="R453" s="90"/>
      <c r="S453" s="121" t="e">
        <f t="shared" si="43"/>
        <v>#VALUE!</v>
      </c>
      <c r="T453" s="9">
        <v>36</v>
      </c>
      <c r="U453" s="9">
        <v>19.87</v>
      </c>
      <c r="Z453" s="78">
        <f t="shared" ca="1" si="44"/>
        <v>1668</v>
      </c>
      <c r="AA453" s="78" t="str">
        <f t="shared" si="45"/>
        <v>1-2022</v>
      </c>
      <c r="AC453" s="4" t="str">
        <f t="shared" si="46"/>
        <v>Empty</v>
      </c>
      <c r="AD453" s="4" t="e">
        <f t="shared" si="47"/>
        <v>#VALUE!</v>
      </c>
    </row>
    <row r="454" spans="1:30" hidden="1">
      <c r="A454" s="8" t="s">
        <v>2237</v>
      </c>
      <c r="B454" s="8" t="s">
        <v>1098</v>
      </c>
      <c r="C454" s="8" t="s">
        <v>7</v>
      </c>
      <c r="D454" s="8" t="s">
        <v>10</v>
      </c>
      <c r="E454" s="8"/>
      <c r="F454" s="8" t="s">
        <v>1411</v>
      </c>
      <c r="G454" s="8" t="s">
        <v>1384</v>
      </c>
      <c r="H454" s="8">
        <v>86.77</v>
      </c>
      <c r="I454" s="8">
        <v>11.59</v>
      </c>
      <c r="J454" s="8">
        <v>0.9738</v>
      </c>
      <c r="K454" s="8">
        <v>2.8650000000000002</v>
      </c>
      <c r="L454" s="8" t="s">
        <v>1376</v>
      </c>
      <c r="M454" s="8">
        <v>761</v>
      </c>
      <c r="N454" s="8" t="s">
        <v>1386</v>
      </c>
      <c r="O454" s="89" t="s">
        <v>2005</v>
      </c>
      <c r="P454" s="89">
        <f t="shared" si="42"/>
        <v>44919</v>
      </c>
      <c r="Q454" s="89" t="s">
        <v>2005</v>
      </c>
      <c r="R454" s="89"/>
      <c r="S454" s="121" t="e">
        <f t="shared" si="43"/>
        <v>#VALUE!</v>
      </c>
      <c r="T454" s="8">
        <v>36</v>
      </c>
      <c r="U454" s="8">
        <v>77.73</v>
      </c>
      <c r="Z454" s="78">
        <f t="shared" ca="1" si="44"/>
        <v>1329</v>
      </c>
      <c r="AA454" s="78" t="str">
        <f t="shared" si="45"/>
        <v>12-2022</v>
      </c>
      <c r="AC454" s="4" t="str">
        <f t="shared" si="46"/>
        <v>Q4</v>
      </c>
      <c r="AD454" s="4" t="e">
        <f t="shared" si="47"/>
        <v>#VALUE!</v>
      </c>
    </row>
    <row r="455" spans="1:30" hidden="1">
      <c r="A455" s="9" t="s">
        <v>2238</v>
      </c>
      <c r="B455" s="9" t="s">
        <v>1156</v>
      </c>
      <c r="C455" s="9" t="s">
        <v>16</v>
      </c>
      <c r="D455" s="9" t="s">
        <v>31</v>
      </c>
      <c r="E455" s="9"/>
      <c r="F455" s="9" t="s">
        <v>1380</v>
      </c>
      <c r="G455" s="9" t="s">
        <v>1384</v>
      </c>
      <c r="H455" s="9">
        <v>3.97</v>
      </c>
      <c r="I455" s="9">
        <v>11.94</v>
      </c>
      <c r="J455" s="9">
        <v>4.2099999999999999E-2</v>
      </c>
      <c r="K455" s="9">
        <v>8.8200000000000001E-2</v>
      </c>
      <c r="L455" s="9" t="s">
        <v>1358</v>
      </c>
      <c r="M455" s="9">
        <v>704</v>
      </c>
      <c r="N455" s="9" t="s">
        <v>1426</v>
      </c>
      <c r="O455" s="90" t="s">
        <v>460</v>
      </c>
      <c r="P455" s="89">
        <f t="shared" si="42"/>
        <v>44620</v>
      </c>
      <c r="Q455" s="90" t="s">
        <v>460</v>
      </c>
      <c r="R455" s="90"/>
      <c r="S455" s="121" t="e">
        <f t="shared" si="43"/>
        <v>#VALUE!</v>
      </c>
      <c r="T455" s="9">
        <v>60</v>
      </c>
      <c r="U455" s="9">
        <v>3.04</v>
      </c>
      <c r="Z455" s="78">
        <f t="shared" ca="1" si="44"/>
        <v>1628</v>
      </c>
      <c r="AA455" s="78" t="str">
        <f t="shared" si="45"/>
        <v>2-2022</v>
      </c>
      <c r="AC455" s="4" t="str">
        <f t="shared" si="46"/>
        <v>Empty</v>
      </c>
      <c r="AD455" s="4" t="e">
        <f t="shared" si="47"/>
        <v>#VALUE!</v>
      </c>
    </row>
    <row r="456" spans="1:30" hidden="1">
      <c r="A456" s="8" t="s">
        <v>2239</v>
      </c>
      <c r="B456" s="8" t="s">
        <v>122</v>
      </c>
      <c r="C456" s="8" t="s">
        <v>16</v>
      </c>
      <c r="D456" s="8" t="s">
        <v>44</v>
      </c>
      <c r="E456" s="8"/>
      <c r="F456" s="8" t="s">
        <v>1380</v>
      </c>
      <c r="G456" s="8" t="s">
        <v>1390</v>
      </c>
      <c r="H456" s="8">
        <v>38.33</v>
      </c>
      <c r="I456" s="8">
        <v>13.28</v>
      </c>
      <c r="J456" s="8">
        <v>0.28260000000000002</v>
      </c>
      <c r="K456" s="8">
        <v>3.4285999999999999</v>
      </c>
      <c r="L456" s="8" t="s">
        <v>1412</v>
      </c>
      <c r="M456" s="8">
        <v>810</v>
      </c>
      <c r="N456" s="8" t="s">
        <v>1386</v>
      </c>
      <c r="O456" s="89" t="s">
        <v>112</v>
      </c>
      <c r="P456" s="89">
        <f t="shared" si="42"/>
        <v>44750</v>
      </c>
      <c r="Q456" s="89" t="s">
        <v>112</v>
      </c>
      <c r="R456" s="89"/>
      <c r="S456" s="121" t="e">
        <f t="shared" si="43"/>
        <v>#VALUE!</v>
      </c>
      <c r="T456" s="8">
        <v>12</v>
      </c>
      <c r="U456" s="8">
        <v>17.510000000000002</v>
      </c>
      <c r="Z456" s="78">
        <f t="shared" ca="1" si="44"/>
        <v>1498</v>
      </c>
      <c r="AA456" s="78" t="str">
        <f t="shared" si="45"/>
        <v>7-2022</v>
      </c>
      <c r="AC456" s="4" t="str">
        <f t="shared" si="46"/>
        <v>Empty</v>
      </c>
      <c r="AD456" s="4" t="e">
        <f t="shared" si="47"/>
        <v>#VALUE!</v>
      </c>
    </row>
    <row r="457" spans="1:30" hidden="1">
      <c r="A457" s="9" t="s">
        <v>2240</v>
      </c>
      <c r="B457" s="9" t="s">
        <v>727</v>
      </c>
      <c r="C457" s="9" t="s">
        <v>32</v>
      </c>
      <c r="D457" s="9" t="s">
        <v>23</v>
      </c>
      <c r="E457" s="9"/>
      <c r="F457" s="9" t="s">
        <v>1400</v>
      </c>
      <c r="G457" s="9" t="s">
        <v>1384</v>
      </c>
      <c r="H457" s="9">
        <v>85.83</v>
      </c>
      <c r="I457" s="9">
        <v>7.51</v>
      </c>
      <c r="J457" s="9">
        <v>1.0423</v>
      </c>
      <c r="K457" s="9">
        <v>1.7202999999999999</v>
      </c>
      <c r="L457" s="9" t="s">
        <v>1395</v>
      </c>
      <c r="M457" s="9">
        <v>580</v>
      </c>
      <c r="N457" s="9" t="s">
        <v>1426</v>
      </c>
      <c r="O457" s="90" t="s">
        <v>2124</v>
      </c>
      <c r="P457" s="89">
        <f t="shared" si="42"/>
        <v>45310</v>
      </c>
      <c r="Q457" s="90" t="s">
        <v>2124</v>
      </c>
      <c r="R457" s="90"/>
      <c r="S457" s="121" t="e">
        <f t="shared" si="43"/>
        <v>#VALUE!</v>
      </c>
      <c r="T457" s="9">
        <v>60</v>
      </c>
      <c r="U457" s="9">
        <v>78.39</v>
      </c>
      <c r="Z457" s="78">
        <f t="shared" ca="1" si="44"/>
        <v>938</v>
      </c>
      <c r="AA457" s="78" t="str">
        <f t="shared" si="45"/>
        <v>1-2024</v>
      </c>
      <c r="AC457" s="4" t="str">
        <f t="shared" si="46"/>
        <v>Empty</v>
      </c>
      <c r="AD457" s="4" t="e">
        <f t="shared" si="47"/>
        <v>#VALUE!</v>
      </c>
    </row>
    <row r="458" spans="1:30" hidden="1">
      <c r="A458" s="8" t="s">
        <v>2241</v>
      </c>
      <c r="B458" s="8" t="s">
        <v>766</v>
      </c>
      <c r="C458" s="8" t="s">
        <v>41</v>
      </c>
      <c r="D458" s="8" t="s">
        <v>1360</v>
      </c>
      <c r="E458" s="8"/>
      <c r="F458" s="8" t="s">
        <v>1389</v>
      </c>
      <c r="G458" s="8" t="s">
        <v>1384</v>
      </c>
      <c r="H458" s="8">
        <v>51.96</v>
      </c>
      <c r="I458" s="8">
        <v>9.07</v>
      </c>
      <c r="J458" s="8">
        <v>0.77359999999999995</v>
      </c>
      <c r="K458" s="8">
        <v>2.3754</v>
      </c>
      <c r="L458" s="8" t="s">
        <v>1376</v>
      </c>
      <c r="M458" s="8">
        <v>858</v>
      </c>
      <c r="N458" s="8" t="s">
        <v>1426</v>
      </c>
      <c r="O458" s="89" t="s">
        <v>1985</v>
      </c>
      <c r="P458" s="89">
        <f t="shared" si="42"/>
        <v>44777</v>
      </c>
      <c r="Q458" s="89" t="s">
        <v>1985</v>
      </c>
      <c r="R458" s="89"/>
      <c r="S458" s="121" t="e">
        <f t="shared" si="43"/>
        <v>#VALUE!</v>
      </c>
      <c r="T458" s="8">
        <v>24</v>
      </c>
      <c r="U458" s="8">
        <v>16.23</v>
      </c>
      <c r="Z458" s="78">
        <f t="shared" ca="1" si="44"/>
        <v>1471</v>
      </c>
      <c r="AA458" s="78" t="str">
        <f t="shared" si="45"/>
        <v>8-2022</v>
      </c>
      <c r="AC458" s="4" t="str">
        <f t="shared" si="46"/>
        <v>Empty</v>
      </c>
      <c r="AD458" s="4" t="e">
        <f t="shared" si="47"/>
        <v>#VALUE!</v>
      </c>
    </row>
    <row r="459" spans="1:30">
      <c r="A459" s="9" t="s">
        <v>2242</v>
      </c>
      <c r="B459" s="9" t="s">
        <v>513</v>
      </c>
      <c r="C459" s="9" t="s">
        <v>28</v>
      </c>
      <c r="D459" s="9" t="s">
        <v>44</v>
      </c>
      <c r="E459" s="9"/>
      <c r="F459" s="9" t="s">
        <v>1374</v>
      </c>
      <c r="G459" s="9" t="s">
        <v>1390</v>
      </c>
      <c r="H459" s="9">
        <v>52.47</v>
      </c>
      <c r="I459" s="9">
        <v>17.22</v>
      </c>
      <c r="J459" s="9">
        <v>0.86040000000000005</v>
      </c>
      <c r="K459" s="9">
        <v>1.8764000000000001</v>
      </c>
      <c r="L459" s="9" t="s">
        <v>1412</v>
      </c>
      <c r="M459" s="9">
        <v>576</v>
      </c>
      <c r="N459" s="9" t="s">
        <v>1377</v>
      </c>
      <c r="O459" s="90" t="s">
        <v>1416</v>
      </c>
      <c r="P459" s="89">
        <f t="shared" si="42"/>
        <v>45329</v>
      </c>
      <c r="Q459" s="90" t="s">
        <v>1416</v>
      </c>
      <c r="R459" s="90" t="s">
        <v>1837</v>
      </c>
      <c r="S459" s="121">
        <f t="shared" si="43"/>
        <v>45340</v>
      </c>
      <c r="T459" s="9">
        <v>36</v>
      </c>
      <c r="U459" s="9">
        <v>11.72</v>
      </c>
      <c r="Z459" s="78">
        <f t="shared" ca="1" si="44"/>
        <v>919</v>
      </c>
      <c r="AA459" s="78" t="str">
        <f t="shared" si="45"/>
        <v>2-2024</v>
      </c>
      <c r="AC459" s="4" t="str">
        <f t="shared" si="46"/>
        <v>Empty</v>
      </c>
      <c r="AD459" s="4">
        <f t="shared" si="47"/>
        <v>8</v>
      </c>
    </row>
    <row r="460" spans="1:30">
      <c r="A460" s="8" t="s">
        <v>2243</v>
      </c>
      <c r="B460" s="8" t="s">
        <v>1080</v>
      </c>
      <c r="C460" s="8" t="s">
        <v>32</v>
      </c>
      <c r="D460" s="8" t="s">
        <v>10</v>
      </c>
      <c r="E460" s="8"/>
      <c r="F460" s="8" t="s">
        <v>1389</v>
      </c>
      <c r="G460" s="8" t="s">
        <v>1384</v>
      </c>
      <c r="H460" s="8">
        <v>2.42</v>
      </c>
      <c r="I460" s="8">
        <v>16.690000000000001</v>
      </c>
      <c r="J460" s="8">
        <v>2.07E-2</v>
      </c>
      <c r="K460" s="8">
        <v>4.1599999999999998E-2</v>
      </c>
      <c r="L460" s="8" t="s">
        <v>1412</v>
      </c>
      <c r="M460" s="8">
        <v>683</v>
      </c>
      <c r="N460" s="8" t="s">
        <v>1396</v>
      </c>
      <c r="O460" s="89" t="s">
        <v>2244</v>
      </c>
      <c r="P460" s="89">
        <f t="shared" si="42"/>
        <v>45546</v>
      </c>
      <c r="Q460" s="89" t="s">
        <v>2244</v>
      </c>
      <c r="R460" s="89" t="s">
        <v>2245</v>
      </c>
      <c r="S460" s="121">
        <f t="shared" si="43"/>
        <v>45554</v>
      </c>
      <c r="T460" s="8">
        <v>120</v>
      </c>
      <c r="U460" s="8">
        <v>2.0099999999999998</v>
      </c>
      <c r="Z460" s="78">
        <f t="shared" ca="1" si="44"/>
        <v>702</v>
      </c>
      <c r="AA460" s="78" t="str">
        <f t="shared" si="45"/>
        <v>9-2024</v>
      </c>
      <c r="AC460" s="4" t="str">
        <f t="shared" si="46"/>
        <v>Empty</v>
      </c>
      <c r="AD460" s="4">
        <f t="shared" si="47"/>
        <v>7</v>
      </c>
    </row>
    <row r="461" spans="1:30" hidden="1">
      <c r="A461" s="9" t="s">
        <v>2246</v>
      </c>
      <c r="B461" s="9" t="s">
        <v>1348</v>
      </c>
      <c r="C461" s="9" t="s">
        <v>41</v>
      </c>
      <c r="D461" s="9" t="s">
        <v>44</v>
      </c>
      <c r="E461" s="9"/>
      <c r="F461" s="9" t="s">
        <v>1400</v>
      </c>
      <c r="G461" s="9" t="s">
        <v>1384</v>
      </c>
      <c r="H461" s="9">
        <v>45.87</v>
      </c>
      <c r="I461" s="9">
        <v>12.34</v>
      </c>
      <c r="J461" s="9">
        <v>0.7419</v>
      </c>
      <c r="K461" s="9">
        <v>0.51600000000000001</v>
      </c>
      <c r="L461" s="9" t="s">
        <v>1412</v>
      </c>
      <c r="M461" s="9">
        <v>585</v>
      </c>
      <c r="N461" s="9" t="s">
        <v>1426</v>
      </c>
      <c r="O461" s="90" t="s">
        <v>2247</v>
      </c>
      <c r="P461" s="89">
        <f t="shared" si="42"/>
        <v>44943</v>
      </c>
      <c r="Q461" s="90" t="s">
        <v>2247</v>
      </c>
      <c r="R461" s="90"/>
      <c r="S461" s="121" t="e">
        <f t="shared" si="43"/>
        <v>#VALUE!</v>
      </c>
      <c r="T461" s="9">
        <v>240</v>
      </c>
      <c r="U461" s="9">
        <v>14.54</v>
      </c>
      <c r="Z461" s="78">
        <f t="shared" ca="1" si="44"/>
        <v>1305</v>
      </c>
      <c r="AA461" s="78" t="str">
        <f t="shared" si="45"/>
        <v>1-2023</v>
      </c>
      <c r="AC461" s="4" t="str">
        <f t="shared" si="46"/>
        <v>Empty</v>
      </c>
      <c r="AD461" s="4" t="e">
        <f t="shared" si="47"/>
        <v>#VALUE!</v>
      </c>
    </row>
    <row r="462" spans="1:30" hidden="1">
      <c r="A462" s="8" t="s">
        <v>2248</v>
      </c>
      <c r="B462" s="8" t="s">
        <v>840</v>
      </c>
      <c r="C462" s="8" t="s">
        <v>35</v>
      </c>
      <c r="D462" s="8" t="s">
        <v>10</v>
      </c>
      <c r="E462" s="8"/>
      <c r="F462" s="8" t="s">
        <v>1374</v>
      </c>
      <c r="G462" s="8" t="s">
        <v>1375</v>
      </c>
      <c r="H462" s="8">
        <v>76.56</v>
      </c>
      <c r="I462" s="8">
        <v>16.100000000000001</v>
      </c>
      <c r="J462" s="8">
        <v>0.87260000000000004</v>
      </c>
      <c r="K462" s="8">
        <v>6.95</v>
      </c>
      <c r="L462" s="8" t="s">
        <v>1358</v>
      </c>
      <c r="M462" s="8">
        <v>638</v>
      </c>
      <c r="N462" s="8" t="s">
        <v>1386</v>
      </c>
      <c r="O462" s="89" t="s">
        <v>1793</v>
      </c>
      <c r="P462" s="89">
        <f t="shared" si="42"/>
        <v>44755</v>
      </c>
      <c r="Q462" s="89" t="s">
        <v>1793</v>
      </c>
      <c r="R462" s="89"/>
      <c r="S462" s="121" t="e">
        <f t="shared" si="43"/>
        <v>#VALUE!</v>
      </c>
      <c r="T462" s="8">
        <v>12</v>
      </c>
      <c r="U462" s="8">
        <v>22.44</v>
      </c>
      <c r="Z462" s="78">
        <f t="shared" ca="1" si="44"/>
        <v>1493</v>
      </c>
      <c r="AA462" s="78" t="str">
        <f t="shared" si="45"/>
        <v>7-2022</v>
      </c>
      <c r="AC462" s="4" t="str">
        <f t="shared" si="46"/>
        <v>Empty</v>
      </c>
      <c r="AD462" s="4" t="e">
        <f t="shared" si="47"/>
        <v>#VALUE!</v>
      </c>
    </row>
    <row r="463" spans="1:30">
      <c r="A463" s="9" t="s">
        <v>2249</v>
      </c>
      <c r="B463" s="9" t="s">
        <v>840</v>
      </c>
      <c r="C463" s="9" t="s">
        <v>24</v>
      </c>
      <c r="D463" s="9" t="s">
        <v>1360</v>
      </c>
      <c r="E463" s="9"/>
      <c r="F463" s="9" t="s">
        <v>1408</v>
      </c>
      <c r="G463" s="9" t="s">
        <v>1375</v>
      </c>
      <c r="H463" s="9">
        <v>45.8</v>
      </c>
      <c r="I463" s="9">
        <v>17.84</v>
      </c>
      <c r="J463" s="9">
        <v>0.89280000000000004</v>
      </c>
      <c r="K463" s="9">
        <v>0.70120000000000005</v>
      </c>
      <c r="L463" s="9" t="s">
        <v>1395</v>
      </c>
      <c r="M463" s="9">
        <v>638</v>
      </c>
      <c r="N463" s="9" t="s">
        <v>1377</v>
      </c>
      <c r="O463" s="90" t="s">
        <v>2250</v>
      </c>
      <c r="P463" s="89">
        <f t="shared" si="42"/>
        <v>45608</v>
      </c>
      <c r="Q463" s="90" t="s">
        <v>2250</v>
      </c>
      <c r="R463" s="90" t="s">
        <v>1694</v>
      </c>
      <c r="S463" s="121">
        <f t="shared" si="43"/>
        <v>45612</v>
      </c>
      <c r="T463" s="9">
        <v>240</v>
      </c>
      <c r="U463" s="9">
        <v>10.1</v>
      </c>
      <c r="Z463" s="78">
        <f t="shared" ca="1" si="44"/>
        <v>640</v>
      </c>
      <c r="AA463" s="78" t="str">
        <f t="shared" si="45"/>
        <v>11-2024</v>
      </c>
      <c r="AC463" s="4" t="str">
        <f t="shared" si="46"/>
        <v>Q4</v>
      </c>
      <c r="AD463" s="4">
        <f t="shared" si="47"/>
        <v>4</v>
      </c>
    </row>
    <row r="464" spans="1:30" hidden="1">
      <c r="A464" s="8" t="s">
        <v>2251</v>
      </c>
      <c r="B464" s="8" t="s">
        <v>367</v>
      </c>
      <c r="C464" s="8" t="s">
        <v>28</v>
      </c>
      <c r="D464" s="8" t="s">
        <v>23</v>
      </c>
      <c r="E464" s="8"/>
      <c r="F464" s="8" t="s">
        <v>1411</v>
      </c>
      <c r="G464" s="8" t="s">
        <v>1384</v>
      </c>
      <c r="H464" s="8">
        <v>56.73</v>
      </c>
      <c r="I464" s="8">
        <v>8.02</v>
      </c>
      <c r="J464" s="8">
        <v>0.73729999999999996</v>
      </c>
      <c r="K464" s="8">
        <v>0.47520000000000001</v>
      </c>
      <c r="L464" s="8" t="s">
        <v>1395</v>
      </c>
      <c r="M464" s="8">
        <v>593</v>
      </c>
      <c r="N464" s="8" t="s">
        <v>1381</v>
      </c>
      <c r="O464" s="89" t="s">
        <v>2218</v>
      </c>
      <c r="P464" s="89">
        <f t="shared" si="42"/>
        <v>45649</v>
      </c>
      <c r="Q464" s="89" t="s">
        <v>2218</v>
      </c>
      <c r="R464" s="89"/>
      <c r="S464" s="121" t="e">
        <f t="shared" si="43"/>
        <v>#VALUE!</v>
      </c>
      <c r="T464" s="8">
        <v>240</v>
      </c>
      <c r="U464" s="8">
        <v>13.71</v>
      </c>
      <c r="Z464" s="78">
        <f t="shared" ca="1" si="44"/>
        <v>599</v>
      </c>
      <c r="AA464" s="78" t="str">
        <f t="shared" si="45"/>
        <v>12-2024</v>
      </c>
      <c r="AC464" s="4" t="str">
        <f t="shared" si="46"/>
        <v>Q4</v>
      </c>
      <c r="AD464" s="4" t="e">
        <f t="shared" si="47"/>
        <v>#VALUE!</v>
      </c>
    </row>
    <row r="465" spans="1:30" hidden="1">
      <c r="A465" s="9" t="s">
        <v>2252</v>
      </c>
      <c r="B465" s="9" t="s">
        <v>950</v>
      </c>
      <c r="C465" s="9" t="s">
        <v>41</v>
      </c>
      <c r="D465" s="9" t="s">
        <v>1360</v>
      </c>
      <c r="E465" s="9"/>
      <c r="F465" s="9" t="s">
        <v>1374</v>
      </c>
      <c r="G465" s="9" t="s">
        <v>1384</v>
      </c>
      <c r="H465" s="9">
        <v>54.54</v>
      </c>
      <c r="I465" s="9">
        <v>12.16</v>
      </c>
      <c r="J465" s="9">
        <v>0.43809999999999999</v>
      </c>
      <c r="K465" s="9">
        <v>4.8498999999999999</v>
      </c>
      <c r="L465" s="9" t="s">
        <v>1376</v>
      </c>
      <c r="M465" s="9">
        <v>763</v>
      </c>
      <c r="N465" s="9" t="s">
        <v>1426</v>
      </c>
      <c r="O465" s="90" t="s">
        <v>471</v>
      </c>
      <c r="P465" s="89">
        <f t="shared" si="42"/>
        <v>45360</v>
      </c>
      <c r="Q465" s="90" t="s">
        <v>471</v>
      </c>
      <c r="R465" s="90"/>
      <c r="S465" s="121" t="e">
        <f t="shared" si="43"/>
        <v>#VALUE!</v>
      </c>
      <c r="T465" s="9">
        <v>12</v>
      </c>
      <c r="U465" s="9">
        <v>47.22</v>
      </c>
      <c r="Z465" s="78">
        <f t="shared" ca="1" si="44"/>
        <v>888</v>
      </c>
      <c r="AA465" s="78" t="str">
        <f t="shared" si="45"/>
        <v>3-2024</v>
      </c>
      <c r="AC465" s="4" t="str">
        <f t="shared" si="46"/>
        <v>Empty</v>
      </c>
      <c r="AD465" s="4" t="e">
        <f t="shared" si="47"/>
        <v>#VALUE!</v>
      </c>
    </row>
    <row r="466" spans="1:30">
      <c r="A466" s="8" t="s">
        <v>2253</v>
      </c>
      <c r="B466" s="8" t="s">
        <v>732</v>
      </c>
      <c r="C466" s="8" t="s">
        <v>28</v>
      </c>
      <c r="D466" s="8" t="s">
        <v>1360</v>
      </c>
      <c r="E466" s="8"/>
      <c r="F466" s="8" t="s">
        <v>1374</v>
      </c>
      <c r="G466" s="8" t="s">
        <v>1375</v>
      </c>
      <c r="H466" s="8">
        <v>1.04</v>
      </c>
      <c r="I466" s="8">
        <v>13.61</v>
      </c>
      <c r="J466" s="8">
        <v>1.01E-2</v>
      </c>
      <c r="K466" s="8">
        <v>4.9700000000000001E-2</v>
      </c>
      <c r="L466" s="8" t="s">
        <v>1385</v>
      </c>
      <c r="M466" s="8">
        <v>579</v>
      </c>
      <c r="N466" s="8" t="s">
        <v>1377</v>
      </c>
      <c r="O466" s="89" t="s">
        <v>1522</v>
      </c>
      <c r="P466" s="89">
        <f t="shared" si="42"/>
        <v>44849</v>
      </c>
      <c r="Q466" s="89" t="s">
        <v>1522</v>
      </c>
      <c r="R466" s="89" t="s">
        <v>1212</v>
      </c>
      <c r="S466" s="121">
        <f t="shared" si="43"/>
        <v>44852</v>
      </c>
      <c r="T466" s="8">
        <v>24</v>
      </c>
      <c r="U466" s="8">
        <v>0</v>
      </c>
      <c r="Z466" s="78">
        <f t="shared" ca="1" si="44"/>
        <v>1399</v>
      </c>
      <c r="AA466" s="78" t="str">
        <f t="shared" si="45"/>
        <v>10-2022</v>
      </c>
      <c r="AC466" s="4" t="str">
        <f t="shared" si="46"/>
        <v>Q4</v>
      </c>
      <c r="AD466" s="4">
        <f t="shared" si="47"/>
        <v>2</v>
      </c>
    </row>
    <row r="467" spans="1:30" hidden="1">
      <c r="A467" s="9" t="s">
        <v>2254</v>
      </c>
      <c r="B467" s="9" t="s">
        <v>1348</v>
      </c>
      <c r="C467" s="9" t="s">
        <v>20</v>
      </c>
      <c r="D467" s="9" t="s">
        <v>44</v>
      </c>
      <c r="E467" s="9"/>
      <c r="F467" s="9" t="s">
        <v>1389</v>
      </c>
      <c r="G467" s="9" t="s">
        <v>1390</v>
      </c>
      <c r="H467" s="9">
        <v>42.48</v>
      </c>
      <c r="I467" s="9">
        <v>10.23</v>
      </c>
      <c r="J467" s="9">
        <v>0.43569999999999998</v>
      </c>
      <c r="K467" s="9">
        <v>1.0821000000000001</v>
      </c>
      <c r="L467" s="9" t="s">
        <v>1412</v>
      </c>
      <c r="M467" s="9">
        <v>585</v>
      </c>
      <c r="N467" s="9" t="s">
        <v>1386</v>
      </c>
      <c r="O467" s="90" t="s">
        <v>2255</v>
      </c>
      <c r="P467" s="89">
        <f t="shared" si="42"/>
        <v>45384</v>
      </c>
      <c r="Q467" s="90" t="s">
        <v>2255</v>
      </c>
      <c r="R467" s="90"/>
      <c r="S467" s="121" t="e">
        <f t="shared" si="43"/>
        <v>#VALUE!</v>
      </c>
      <c r="T467" s="9">
        <v>48</v>
      </c>
      <c r="U467" s="9">
        <v>8.7100000000000009</v>
      </c>
      <c r="Z467" s="78">
        <f t="shared" ca="1" si="44"/>
        <v>864</v>
      </c>
      <c r="AA467" s="78" t="str">
        <f t="shared" si="45"/>
        <v>4-2024</v>
      </c>
      <c r="AC467" s="4" t="str">
        <f t="shared" si="46"/>
        <v>Empty</v>
      </c>
      <c r="AD467" s="4" t="e">
        <f t="shared" si="47"/>
        <v>#VALUE!</v>
      </c>
    </row>
    <row r="468" spans="1:30" hidden="1">
      <c r="A468" s="8" t="s">
        <v>2256</v>
      </c>
      <c r="B468" s="8" t="s">
        <v>300</v>
      </c>
      <c r="C468" s="8" t="s">
        <v>20</v>
      </c>
      <c r="D468" s="8" t="s">
        <v>44</v>
      </c>
      <c r="E468" s="8"/>
      <c r="F468" s="8" t="s">
        <v>1389</v>
      </c>
      <c r="G468" s="8" t="s">
        <v>1390</v>
      </c>
      <c r="H468" s="8">
        <v>28.27</v>
      </c>
      <c r="I468" s="8">
        <v>14.5</v>
      </c>
      <c r="J468" s="8">
        <v>0.36209999999999998</v>
      </c>
      <c r="K468" s="8">
        <v>0.3619</v>
      </c>
      <c r="L468" s="8" t="s">
        <v>1385</v>
      </c>
      <c r="M468" s="8">
        <v>848</v>
      </c>
      <c r="N468" s="8" t="s">
        <v>1381</v>
      </c>
      <c r="O468" s="89" t="s">
        <v>2257</v>
      </c>
      <c r="P468" s="89">
        <f t="shared" si="42"/>
        <v>45526</v>
      </c>
      <c r="Q468" s="89" t="s">
        <v>2257</v>
      </c>
      <c r="R468" s="89"/>
      <c r="S468" s="121" t="e">
        <f t="shared" si="43"/>
        <v>#VALUE!</v>
      </c>
      <c r="T468" s="8">
        <v>240</v>
      </c>
      <c r="U468" s="8">
        <v>0</v>
      </c>
      <c r="Z468" s="78">
        <f t="shared" ca="1" si="44"/>
        <v>722</v>
      </c>
      <c r="AA468" s="78" t="str">
        <f t="shared" si="45"/>
        <v>8-2024</v>
      </c>
      <c r="AC468" s="4" t="str">
        <f t="shared" si="46"/>
        <v>Empty</v>
      </c>
      <c r="AD468" s="4" t="e">
        <f t="shared" si="47"/>
        <v>#VALUE!</v>
      </c>
    </row>
    <row r="469" spans="1:30">
      <c r="A469" s="9" t="s">
        <v>2258</v>
      </c>
      <c r="B469" s="9" t="s">
        <v>1171</v>
      </c>
      <c r="C469" s="9" t="s">
        <v>12</v>
      </c>
      <c r="D469" s="9" t="s">
        <v>23</v>
      </c>
      <c r="E469" s="9"/>
      <c r="F469" s="9" t="s">
        <v>1374</v>
      </c>
      <c r="G469" s="9" t="s">
        <v>1390</v>
      </c>
      <c r="H469" s="9">
        <v>45.98</v>
      </c>
      <c r="I469" s="9">
        <v>18.27</v>
      </c>
      <c r="J469" s="9">
        <v>0.8579</v>
      </c>
      <c r="K469" s="9">
        <v>0.97370000000000001</v>
      </c>
      <c r="L469" s="9" t="s">
        <v>1412</v>
      </c>
      <c r="M469" s="9">
        <v>684</v>
      </c>
      <c r="N469" s="9" t="s">
        <v>1396</v>
      </c>
      <c r="O469" s="90" t="s">
        <v>1742</v>
      </c>
      <c r="P469" s="89">
        <f t="shared" si="42"/>
        <v>45343</v>
      </c>
      <c r="Q469" s="90" t="s">
        <v>1742</v>
      </c>
      <c r="R469" s="90" t="s">
        <v>2259</v>
      </c>
      <c r="S469" s="121">
        <f t="shared" si="43"/>
        <v>45357</v>
      </c>
      <c r="T469" s="9">
        <v>84</v>
      </c>
      <c r="U469" s="9">
        <v>39.43</v>
      </c>
      <c r="Z469" s="78">
        <f t="shared" ca="1" si="44"/>
        <v>905</v>
      </c>
      <c r="AA469" s="78" t="str">
        <f t="shared" si="45"/>
        <v>2-2024</v>
      </c>
      <c r="AC469" s="4" t="str">
        <f t="shared" si="46"/>
        <v>Empty</v>
      </c>
      <c r="AD469" s="4">
        <f t="shared" si="47"/>
        <v>11</v>
      </c>
    </row>
    <row r="470" spans="1:30">
      <c r="A470" s="8" t="s">
        <v>2260</v>
      </c>
      <c r="B470" s="8" t="s">
        <v>886</v>
      </c>
      <c r="C470" s="8" t="s">
        <v>16</v>
      </c>
      <c r="D470" s="8" t="s">
        <v>44</v>
      </c>
      <c r="E470" s="8"/>
      <c r="F470" s="8" t="s">
        <v>1408</v>
      </c>
      <c r="G470" s="8" t="s">
        <v>1384</v>
      </c>
      <c r="H470" s="8">
        <v>52.76</v>
      </c>
      <c r="I470" s="8">
        <v>15.55</v>
      </c>
      <c r="J470" s="8">
        <v>1.0233000000000001</v>
      </c>
      <c r="K470" s="8">
        <v>1.0344</v>
      </c>
      <c r="L470" s="8" t="s">
        <v>1395</v>
      </c>
      <c r="M470" s="8">
        <v>890</v>
      </c>
      <c r="N470" s="8" t="s">
        <v>1377</v>
      </c>
      <c r="O470" s="89" t="s">
        <v>2261</v>
      </c>
      <c r="P470" s="89">
        <f t="shared" si="42"/>
        <v>45447</v>
      </c>
      <c r="Q470" s="89" t="s">
        <v>2261</v>
      </c>
      <c r="R470" s="89" t="s">
        <v>1550</v>
      </c>
      <c r="S470" s="121">
        <f t="shared" si="43"/>
        <v>45454</v>
      </c>
      <c r="T470" s="8">
        <v>84</v>
      </c>
      <c r="U470" s="8">
        <v>7.82</v>
      </c>
      <c r="Z470" s="78">
        <f t="shared" ca="1" si="44"/>
        <v>801</v>
      </c>
      <c r="AA470" s="78" t="str">
        <f t="shared" si="45"/>
        <v>6-2024</v>
      </c>
      <c r="AC470" s="4" t="str">
        <f t="shared" si="46"/>
        <v>Empty</v>
      </c>
      <c r="AD470" s="4">
        <f t="shared" si="47"/>
        <v>6</v>
      </c>
    </row>
    <row r="471" spans="1:30" hidden="1">
      <c r="A471" s="9" t="s">
        <v>2262</v>
      </c>
      <c r="B471" s="9" t="s">
        <v>1199</v>
      </c>
      <c r="C471" s="9" t="s">
        <v>24</v>
      </c>
      <c r="D471" s="9" t="s">
        <v>31</v>
      </c>
      <c r="E471" s="9"/>
      <c r="F471" s="9" t="s">
        <v>1374</v>
      </c>
      <c r="G471" s="9" t="s">
        <v>1390</v>
      </c>
      <c r="H471" s="9">
        <v>33.549999999999997</v>
      </c>
      <c r="I471" s="9">
        <v>10.26</v>
      </c>
      <c r="J471" s="9">
        <v>0.34720000000000001</v>
      </c>
      <c r="K471" s="9">
        <v>2.9535999999999998</v>
      </c>
      <c r="L471" s="9" t="s">
        <v>1385</v>
      </c>
      <c r="M471" s="9">
        <v>779</v>
      </c>
      <c r="N471" s="9" t="s">
        <v>1381</v>
      </c>
      <c r="O471" s="90" t="s">
        <v>2263</v>
      </c>
      <c r="P471" s="89">
        <f t="shared" si="42"/>
        <v>45556</v>
      </c>
      <c r="Q471" s="90" t="s">
        <v>2263</v>
      </c>
      <c r="R471" s="90"/>
      <c r="S471" s="121" t="e">
        <f t="shared" si="43"/>
        <v>#VALUE!</v>
      </c>
      <c r="T471" s="9">
        <v>12</v>
      </c>
      <c r="U471" s="9">
        <v>0</v>
      </c>
      <c r="Z471" s="78">
        <f t="shared" ca="1" si="44"/>
        <v>692</v>
      </c>
      <c r="AA471" s="78" t="str">
        <f t="shared" si="45"/>
        <v>9-2024</v>
      </c>
      <c r="AC471" s="4" t="str">
        <f t="shared" si="46"/>
        <v>Empty</v>
      </c>
      <c r="AD471" s="4" t="e">
        <f t="shared" si="47"/>
        <v>#VALUE!</v>
      </c>
    </row>
    <row r="472" spans="1:30">
      <c r="A472" s="8" t="s">
        <v>2264</v>
      </c>
      <c r="B472" s="8" t="s">
        <v>894</v>
      </c>
      <c r="C472" s="8" t="s">
        <v>32</v>
      </c>
      <c r="D472" s="8" t="s">
        <v>31</v>
      </c>
      <c r="E472" s="8"/>
      <c r="F472" s="8" t="s">
        <v>1380</v>
      </c>
      <c r="G472" s="8" t="s">
        <v>1390</v>
      </c>
      <c r="H472" s="8">
        <v>49.3</v>
      </c>
      <c r="I472" s="8">
        <v>13.72</v>
      </c>
      <c r="J472" s="8">
        <v>0.69510000000000005</v>
      </c>
      <c r="K472" s="8">
        <v>0.75719999999999998</v>
      </c>
      <c r="L472" s="8" t="s">
        <v>1385</v>
      </c>
      <c r="M472" s="8">
        <v>561</v>
      </c>
      <c r="N472" s="8" t="s">
        <v>1403</v>
      </c>
      <c r="O472" s="89" t="s">
        <v>1936</v>
      </c>
      <c r="P472" s="89">
        <f t="shared" si="42"/>
        <v>44782</v>
      </c>
      <c r="Q472" s="89" t="s">
        <v>1936</v>
      </c>
      <c r="R472" s="89" t="s">
        <v>1107</v>
      </c>
      <c r="S472" s="121">
        <f t="shared" si="43"/>
        <v>44792</v>
      </c>
      <c r="T472" s="8">
        <v>120</v>
      </c>
      <c r="U472" s="8">
        <v>0</v>
      </c>
      <c r="Z472" s="78">
        <f t="shared" ca="1" si="44"/>
        <v>1466</v>
      </c>
      <c r="AA472" s="78" t="str">
        <f t="shared" si="45"/>
        <v>8-2022</v>
      </c>
      <c r="AC472" s="4" t="str">
        <f t="shared" si="46"/>
        <v>Empty</v>
      </c>
      <c r="AD472" s="4">
        <f t="shared" si="47"/>
        <v>9</v>
      </c>
    </row>
    <row r="473" spans="1:30" hidden="1">
      <c r="A473" s="9" t="s">
        <v>2265</v>
      </c>
      <c r="B473" s="9" t="s">
        <v>223</v>
      </c>
      <c r="C473" s="9" t="s">
        <v>41</v>
      </c>
      <c r="D473" s="9" t="s">
        <v>10</v>
      </c>
      <c r="E473" s="9"/>
      <c r="F473" s="9" t="s">
        <v>1380</v>
      </c>
      <c r="G473" s="9" t="s">
        <v>1384</v>
      </c>
      <c r="H473" s="9">
        <v>36.71</v>
      </c>
      <c r="I473" s="9">
        <v>17.440000000000001</v>
      </c>
      <c r="J473" s="9">
        <v>0.4158</v>
      </c>
      <c r="K473" s="9">
        <v>0.64829999999999999</v>
      </c>
      <c r="L473" s="9" t="s">
        <v>1385</v>
      </c>
      <c r="M473" s="9">
        <v>722</v>
      </c>
      <c r="N473" s="9" t="s">
        <v>1426</v>
      </c>
      <c r="O473" s="90" t="s">
        <v>2266</v>
      </c>
      <c r="P473" s="89">
        <f t="shared" si="42"/>
        <v>45463</v>
      </c>
      <c r="Q473" s="90" t="s">
        <v>2266</v>
      </c>
      <c r="R473" s="90"/>
      <c r="S473" s="121" t="e">
        <f t="shared" si="43"/>
        <v>#VALUE!</v>
      </c>
      <c r="T473" s="9">
        <v>120</v>
      </c>
      <c r="U473" s="9">
        <v>0</v>
      </c>
      <c r="Z473" s="78">
        <f t="shared" ca="1" si="44"/>
        <v>785</v>
      </c>
      <c r="AA473" s="78" t="str">
        <f t="shared" si="45"/>
        <v>6-2024</v>
      </c>
      <c r="AC473" s="4" t="str">
        <f t="shared" si="46"/>
        <v>Empty</v>
      </c>
      <c r="AD473" s="4" t="e">
        <f t="shared" si="47"/>
        <v>#VALUE!</v>
      </c>
    </row>
    <row r="474" spans="1:30">
      <c r="A474" s="8" t="s">
        <v>2267</v>
      </c>
      <c r="B474" s="8" t="s">
        <v>806</v>
      </c>
      <c r="C474" s="8" t="s">
        <v>7</v>
      </c>
      <c r="D474" s="8" t="s">
        <v>44</v>
      </c>
      <c r="E474" s="8"/>
      <c r="F474" s="8" t="s">
        <v>1374</v>
      </c>
      <c r="G474" s="8" t="s">
        <v>1390</v>
      </c>
      <c r="H474" s="8">
        <v>77.989999999999995</v>
      </c>
      <c r="I474" s="8">
        <v>7.78</v>
      </c>
      <c r="J474" s="8">
        <v>1.0531999999999999</v>
      </c>
      <c r="K474" s="8">
        <v>6.7763</v>
      </c>
      <c r="L474" s="8" t="s">
        <v>1412</v>
      </c>
      <c r="M474" s="8">
        <v>635</v>
      </c>
      <c r="N474" s="8" t="s">
        <v>1396</v>
      </c>
      <c r="O474" s="89" t="s">
        <v>419</v>
      </c>
      <c r="P474" s="89">
        <f t="shared" si="42"/>
        <v>45160</v>
      </c>
      <c r="Q474" s="89" t="s">
        <v>419</v>
      </c>
      <c r="R474" s="89" t="s">
        <v>2268</v>
      </c>
      <c r="S474" s="121">
        <f t="shared" si="43"/>
        <v>45175</v>
      </c>
      <c r="T474" s="8">
        <v>12</v>
      </c>
      <c r="U474" s="8">
        <v>35.119999999999997</v>
      </c>
      <c r="Z474" s="78">
        <f t="shared" ca="1" si="44"/>
        <v>1088</v>
      </c>
      <c r="AA474" s="78" t="str">
        <f t="shared" si="45"/>
        <v>8-2023</v>
      </c>
      <c r="AC474" s="4" t="str">
        <f t="shared" si="46"/>
        <v>Empty</v>
      </c>
      <c r="AD474" s="4">
        <f t="shared" si="47"/>
        <v>12</v>
      </c>
    </row>
    <row r="475" spans="1:30" hidden="1">
      <c r="A475" s="9" t="s">
        <v>2269</v>
      </c>
      <c r="B475" s="9" t="s">
        <v>1254</v>
      </c>
      <c r="C475" s="9" t="s">
        <v>24</v>
      </c>
      <c r="D475" s="9" t="s">
        <v>31</v>
      </c>
      <c r="E475" s="9"/>
      <c r="F475" s="9" t="s">
        <v>1374</v>
      </c>
      <c r="G475" s="9" t="s">
        <v>1375</v>
      </c>
      <c r="H475" s="9">
        <v>35.89</v>
      </c>
      <c r="I475" s="9">
        <v>10.54</v>
      </c>
      <c r="J475" s="9">
        <v>0.60140000000000005</v>
      </c>
      <c r="K475" s="9">
        <v>0.60589999999999999</v>
      </c>
      <c r="L475" s="9" t="s">
        <v>1376</v>
      </c>
      <c r="M475" s="9">
        <v>731</v>
      </c>
      <c r="N475" s="9" t="s">
        <v>1381</v>
      </c>
      <c r="O475" s="90" t="s">
        <v>2022</v>
      </c>
      <c r="P475" s="89">
        <f t="shared" si="42"/>
        <v>45100</v>
      </c>
      <c r="Q475" s="90" t="s">
        <v>2022</v>
      </c>
      <c r="R475" s="90"/>
      <c r="S475" s="121" t="e">
        <f t="shared" si="43"/>
        <v>#VALUE!</v>
      </c>
      <c r="T475" s="9">
        <v>84</v>
      </c>
      <c r="U475" s="9">
        <v>27.04</v>
      </c>
      <c r="Z475" s="78">
        <f t="shared" ca="1" si="44"/>
        <v>1148</v>
      </c>
      <c r="AA475" s="78" t="str">
        <f t="shared" si="45"/>
        <v>6-2023</v>
      </c>
      <c r="AC475" s="4" t="str">
        <f t="shared" si="46"/>
        <v>Empty</v>
      </c>
      <c r="AD475" s="4" t="e">
        <f t="shared" si="47"/>
        <v>#VALUE!</v>
      </c>
    </row>
    <row r="476" spans="1:30" hidden="1">
      <c r="A476" s="8" t="s">
        <v>2270</v>
      </c>
      <c r="B476" s="8" t="s">
        <v>1222</v>
      </c>
      <c r="C476" s="8" t="s">
        <v>38</v>
      </c>
      <c r="D476" s="8" t="s">
        <v>31</v>
      </c>
      <c r="E476" s="8"/>
      <c r="F476" s="8" t="s">
        <v>1374</v>
      </c>
      <c r="G476" s="8" t="s">
        <v>1375</v>
      </c>
      <c r="H476" s="8">
        <v>75.58</v>
      </c>
      <c r="I476" s="8">
        <v>9.39</v>
      </c>
      <c r="J476" s="8">
        <v>0.9446</v>
      </c>
      <c r="K476" s="8">
        <v>3.4664000000000001</v>
      </c>
      <c r="L476" s="8" t="s">
        <v>1412</v>
      </c>
      <c r="M476" s="8">
        <v>874</v>
      </c>
      <c r="N476" s="8" t="s">
        <v>1426</v>
      </c>
      <c r="O476" s="89" t="s">
        <v>499</v>
      </c>
      <c r="P476" s="89">
        <f t="shared" si="42"/>
        <v>45028</v>
      </c>
      <c r="Q476" s="89" t="s">
        <v>499</v>
      </c>
      <c r="R476" s="89"/>
      <c r="S476" s="121" t="e">
        <f t="shared" si="43"/>
        <v>#VALUE!</v>
      </c>
      <c r="T476" s="8">
        <v>24</v>
      </c>
      <c r="U476" s="8">
        <v>27.89</v>
      </c>
      <c r="Z476" s="78">
        <f t="shared" ca="1" si="44"/>
        <v>1220</v>
      </c>
      <c r="AA476" s="78" t="str">
        <f t="shared" si="45"/>
        <v>4-2023</v>
      </c>
      <c r="AC476" s="4" t="str">
        <f t="shared" si="46"/>
        <v>Empty</v>
      </c>
      <c r="AD476" s="4" t="e">
        <f t="shared" si="47"/>
        <v>#VALUE!</v>
      </c>
    </row>
    <row r="477" spans="1:30" hidden="1">
      <c r="A477" s="9" t="s">
        <v>2271</v>
      </c>
      <c r="B477" s="9" t="s">
        <v>211</v>
      </c>
      <c r="C477" s="9" t="s">
        <v>32</v>
      </c>
      <c r="D477" s="9" t="s">
        <v>31</v>
      </c>
      <c r="E477" s="9"/>
      <c r="F477" s="9" t="s">
        <v>1411</v>
      </c>
      <c r="G477" s="9" t="s">
        <v>1375</v>
      </c>
      <c r="H477" s="9">
        <v>64.31</v>
      </c>
      <c r="I477" s="9">
        <v>9.7200000000000006</v>
      </c>
      <c r="J477" s="9">
        <v>1.1473</v>
      </c>
      <c r="K477" s="9">
        <v>0.68010000000000004</v>
      </c>
      <c r="L477" s="9" t="s">
        <v>1412</v>
      </c>
      <c r="M477" s="9">
        <v>896</v>
      </c>
      <c r="N477" s="9" t="s">
        <v>1426</v>
      </c>
      <c r="O477" s="90" t="s">
        <v>2108</v>
      </c>
      <c r="P477" s="89">
        <f t="shared" si="42"/>
        <v>45458</v>
      </c>
      <c r="Q477" s="90" t="s">
        <v>2108</v>
      </c>
      <c r="R477" s="90"/>
      <c r="S477" s="121" t="e">
        <f t="shared" si="43"/>
        <v>#VALUE!</v>
      </c>
      <c r="T477" s="9">
        <v>180</v>
      </c>
      <c r="U477" s="9">
        <v>55.4</v>
      </c>
      <c r="Z477" s="78">
        <f t="shared" ca="1" si="44"/>
        <v>790</v>
      </c>
      <c r="AA477" s="78" t="str">
        <f t="shared" si="45"/>
        <v>6-2024</v>
      </c>
      <c r="AC477" s="4" t="str">
        <f t="shared" si="46"/>
        <v>Empty</v>
      </c>
      <c r="AD477" s="4" t="e">
        <f t="shared" si="47"/>
        <v>#VALUE!</v>
      </c>
    </row>
    <row r="478" spans="1:30" hidden="1">
      <c r="A478" s="8" t="s">
        <v>2272</v>
      </c>
      <c r="B478" s="8" t="s">
        <v>544</v>
      </c>
      <c r="C478" s="8" t="s">
        <v>7</v>
      </c>
      <c r="D478" s="8" t="s">
        <v>10</v>
      </c>
      <c r="E478" s="8"/>
      <c r="F478" s="8" t="s">
        <v>1389</v>
      </c>
      <c r="G478" s="8" t="s">
        <v>1390</v>
      </c>
      <c r="H478" s="8">
        <v>31.74</v>
      </c>
      <c r="I478" s="8">
        <v>14.57</v>
      </c>
      <c r="J478" s="8">
        <v>0.29970000000000002</v>
      </c>
      <c r="K478" s="8">
        <v>0.40789999999999998</v>
      </c>
      <c r="L478" s="8" t="s">
        <v>1358</v>
      </c>
      <c r="M478" s="8">
        <v>633</v>
      </c>
      <c r="N478" s="8" t="s">
        <v>1386</v>
      </c>
      <c r="O478" s="89" t="s">
        <v>2090</v>
      </c>
      <c r="P478" s="89">
        <f t="shared" si="42"/>
        <v>45377</v>
      </c>
      <c r="Q478" s="89" t="s">
        <v>2090</v>
      </c>
      <c r="R478" s="89"/>
      <c r="S478" s="121" t="e">
        <f t="shared" si="43"/>
        <v>#VALUE!</v>
      </c>
      <c r="T478" s="8">
        <v>240</v>
      </c>
      <c r="U478" s="8">
        <v>19.86</v>
      </c>
      <c r="Z478" s="78">
        <f t="shared" ca="1" si="44"/>
        <v>871</v>
      </c>
      <c r="AA478" s="78" t="str">
        <f t="shared" si="45"/>
        <v>3-2024</v>
      </c>
      <c r="AC478" s="4" t="str">
        <f t="shared" si="46"/>
        <v>Empty</v>
      </c>
      <c r="AD478" s="4" t="e">
        <f t="shared" si="47"/>
        <v>#VALUE!</v>
      </c>
    </row>
    <row r="479" spans="1:30">
      <c r="A479" s="9" t="s">
        <v>2273</v>
      </c>
      <c r="B479" s="9" t="s">
        <v>1041</v>
      </c>
      <c r="C479" s="9" t="s">
        <v>41</v>
      </c>
      <c r="D479" s="9" t="s">
        <v>44</v>
      </c>
      <c r="E479" s="9"/>
      <c r="F479" s="9" t="s">
        <v>1408</v>
      </c>
      <c r="G479" s="9" t="s">
        <v>1384</v>
      </c>
      <c r="H479" s="9">
        <v>71.87</v>
      </c>
      <c r="I479" s="9">
        <v>11.86</v>
      </c>
      <c r="J479" s="9">
        <v>1.3525</v>
      </c>
      <c r="K479" s="9">
        <v>3.3784999999999998</v>
      </c>
      <c r="L479" s="9" t="s">
        <v>1412</v>
      </c>
      <c r="M479" s="9">
        <v>610</v>
      </c>
      <c r="N479" s="9" t="s">
        <v>1403</v>
      </c>
      <c r="O479" s="90" t="s">
        <v>704</v>
      </c>
      <c r="P479" s="89">
        <f t="shared" si="42"/>
        <v>44730</v>
      </c>
      <c r="Q479" s="90" t="s">
        <v>704</v>
      </c>
      <c r="R479" s="90" t="s">
        <v>2274</v>
      </c>
      <c r="S479" s="121">
        <f t="shared" si="43"/>
        <v>44736</v>
      </c>
      <c r="T479" s="9">
        <v>24</v>
      </c>
      <c r="U479" s="9">
        <v>68.239999999999995</v>
      </c>
      <c r="Z479" s="78">
        <f t="shared" ca="1" si="44"/>
        <v>1518</v>
      </c>
      <c r="AA479" s="78" t="str">
        <f t="shared" si="45"/>
        <v>6-2022</v>
      </c>
      <c r="AC479" s="4" t="str">
        <f t="shared" si="46"/>
        <v>Empty</v>
      </c>
      <c r="AD479" s="4">
        <f t="shared" si="47"/>
        <v>5</v>
      </c>
    </row>
    <row r="480" spans="1:30" hidden="1">
      <c r="A480" s="8" t="s">
        <v>2275</v>
      </c>
      <c r="B480" s="8" t="s">
        <v>838</v>
      </c>
      <c r="C480" s="8" t="s">
        <v>16</v>
      </c>
      <c r="D480" s="8" t="s">
        <v>31</v>
      </c>
      <c r="E480" s="8"/>
      <c r="F480" s="8" t="s">
        <v>1380</v>
      </c>
      <c r="G480" s="8" t="s">
        <v>1375</v>
      </c>
      <c r="H480" s="8">
        <v>23.22</v>
      </c>
      <c r="I480" s="8">
        <v>9.91</v>
      </c>
      <c r="J480" s="8">
        <v>0.4209</v>
      </c>
      <c r="K480" s="8">
        <v>0.2482</v>
      </c>
      <c r="L480" s="8" t="s">
        <v>1395</v>
      </c>
      <c r="M480" s="8">
        <v>601</v>
      </c>
      <c r="N480" s="8" t="s">
        <v>1386</v>
      </c>
      <c r="O480" s="89" t="s">
        <v>2276</v>
      </c>
      <c r="P480" s="89">
        <f t="shared" si="42"/>
        <v>44587</v>
      </c>
      <c r="Q480" s="89" t="s">
        <v>2276</v>
      </c>
      <c r="R480" s="89"/>
      <c r="S480" s="121" t="e">
        <f t="shared" si="43"/>
        <v>#VALUE!</v>
      </c>
      <c r="T480" s="8">
        <v>180</v>
      </c>
      <c r="U480" s="8">
        <v>8.18</v>
      </c>
      <c r="Z480" s="78">
        <f t="shared" ca="1" si="44"/>
        <v>1661</v>
      </c>
      <c r="AA480" s="78" t="str">
        <f t="shared" si="45"/>
        <v>1-2022</v>
      </c>
      <c r="AC480" s="4" t="str">
        <f t="shared" si="46"/>
        <v>Empty</v>
      </c>
      <c r="AD480" s="4" t="e">
        <f t="shared" si="47"/>
        <v>#VALUE!</v>
      </c>
    </row>
    <row r="481" spans="1:30">
      <c r="A481" s="9" t="s">
        <v>2277</v>
      </c>
      <c r="B481" s="9" t="s">
        <v>753</v>
      </c>
      <c r="C481" s="9" t="s">
        <v>35</v>
      </c>
      <c r="D481" s="9" t="s">
        <v>44</v>
      </c>
      <c r="E481" s="9"/>
      <c r="F481" s="9" t="s">
        <v>1411</v>
      </c>
      <c r="G481" s="9" t="s">
        <v>1390</v>
      </c>
      <c r="H481" s="9">
        <v>99.84</v>
      </c>
      <c r="I481" s="9">
        <v>9.5500000000000007</v>
      </c>
      <c r="J481" s="9">
        <v>1.2758</v>
      </c>
      <c r="K481" s="9">
        <v>1.2946</v>
      </c>
      <c r="L481" s="9" t="s">
        <v>1358</v>
      </c>
      <c r="M481" s="9">
        <v>669</v>
      </c>
      <c r="N481" s="9" t="s">
        <v>1377</v>
      </c>
      <c r="O481" s="90" t="s">
        <v>1647</v>
      </c>
      <c r="P481" s="89">
        <f t="shared" si="42"/>
        <v>45097</v>
      </c>
      <c r="Q481" s="90" t="s">
        <v>1647</v>
      </c>
      <c r="R481" s="90" t="s">
        <v>2278</v>
      </c>
      <c r="S481" s="121">
        <f t="shared" si="43"/>
        <v>45109</v>
      </c>
      <c r="T481" s="9">
        <v>120</v>
      </c>
      <c r="U481" s="9">
        <v>77.599999999999994</v>
      </c>
      <c r="Z481" s="78">
        <f t="shared" ca="1" si="44"/>
        <v>1151</v>
      </c>
      <c r="AA481" s="78" t="str">
        <f t="shared" si="45"/>
        <v>6-2023</v>
      </c>
      <c r="AC481" s="4" t="str">
        <f t="shared" si="46"/>
        <v>Empty</v>
      </c>
      <c r="AD481" s="4">
        <f t="shared" si="47"/>
        <v>9</v>
      </c>
    </row>
    <row r="482" spans="1:30">
      <c r="A482" s="8" t="s">
        <v>2279</v>
      </c>
      <c r="B482" s="8" t="s">
        <v>685</v>
      </c>
      <c r="C482" s="8" t="s">
        <v>28</v>
      </c>
      <c r="D482" s="8" t="s">
        <v>31</v>
      </c>
      <c r="E482" s="8"/>
      <c r="F482" s="8" t="s">
        <v>1389</v>
      </c>
      <c r="G482" s="8" t="s">
        <v>1375</v>
      </c>
      <c r="H482" s="8">
        <v>54.5</v>
      </c>
      <c r="I482" s="8">
        <v>15.13</v>
      </c>
      <c r="J482" s="8">
        <v>0.53549999999999998</v>
      </c>
      <c r="K482" s="8">
        <v>1.5204</v>
      </c>
      <c r="L482" s="8" t="s">
        <v>1358</v>
      </c>
      <c r="M482" s="8">
        <v>811</v>
      </c>
      <c r="N482" s="8" t="s">
        <v>1403</v>
      </c>
      <c r="O482" s="89" t="s">
        <v>1797</v>
      </c>
      <c r="P482" s="89">
        <f t="shared" si="42"/>
        <v>44825</v>
      </c>
      <c r="Q482" s="89" t="s">
        <v>1797</v>
      </c>
      <c r="R482" s="89" t="s">
        <v>2280</v>
      </c>
      <c r="S482" s="121">
        <f t="shared" si="43"/>
        <v>44827</v>
      </c>
      <c r="T482" s="8">
        <v>48</v>
      </c>
      <c r="U482" s="8">
        <v>50.9</v>
      </c>
      <c r="Z482" s="78">
        <f t="shared" ca="1" si="44"/>
        <v>1423</v>
      </c>
      <c r="AA482" s="78" t="str">
        <f t="shared" si="45"/>
        <v>9-2022</v>
      </c>
      <c r="AC482" s="4" t="str">
        <f t="shared" si="46"/>
        <v>Empty</v>
      </c>
      <c r="AD482" s="4">
        <f t="shared" si="47"/>
        <v>3</v>
      </c>
    </row>
    <row r="483" spans="1:30" hidden="1">
      <c r="A483" s="9" t="s">
        <v>2281</v>
      </c>
      <c r="B483" s="9" t="s">
        <v>743</v>
      </c>
      <c r="C483" s="9" t="s">
        <v>38</v>
      </c>
      <c r="D483" s="9" t="s">
        <v>31</v>
      </c>
      <c r="E483" s="9"/>
      <c r="F483" s="9" t="s">
        <v>1380</v>
      </c>
      <c r="G483" s="9" t="s">
        <v>1390</v>
      </c>
      <c r="H483" s="9">
        <v>23.55</v>
      </c>
      <c r="I483" s="9">
        <v>15.22</v>
      </c>
      <c r="J483" s="9">
        <v>0.4627</v>
      </c>
      <c r="K483" s="9">
        <v>0.65800000000000003</v>
      </c>
      <c r="L483" s="9" t="s">
        <v>1376</v>
      </c>
      <c r="M483" s="9">
        <v>556</v>
      </c>
      <c r="N483" s="9" t="s">
        <v>1426</v>
      </c>
      <c r="O483" s="90" t="s">
        <v>2282</v>
      </c>
      <c r="P483" s="89">
        <f t="shared" si="42"/>
        <v>44670</v>
      </c>
      <c r="Q483" s="90" t="s">
        <v>2282</v>
      </c>
      <c r="R483" s="90"/>
      <c r="S483" s="121" t="e">
        <f t="shared" si="43"/>
        <v>#VALUE!</v>
      </c>
      <c r="T483" s="9">
        <v>48</v>
      </c>
      <c r="U483" s="9">
        <v>11.57</v>
      </c>
      <c r="Z483" s="78">
        <f t="shared" ca="1" si="44"/>
        <v>1578</v>
      </c>
      <c r="AA483" s="78" t="str">
        <f t="shared" si="45"/>
        <v>4-2022</v>
      </c>
      <c r="AC483" s="4" t="str">
        <f t="shared" si="46"/>
        <v>Empty</v>
      </c>
      <c r="AD483" s="4" t="e">
        <f t="shared" si="47"/>
        <v>#VALUE!</v>
      </c>
    </row>
    <row r="484" spans="1:30" hidden="1">
      <c r="A484" s="8" t="s">
        <v>2283</v>
      </c>
      <c r="B484" s="8" t="s">
        <v>175</v>
      </c>
      <c r="C484" s="8" t="s">
        <v>16</v>
      </c>
      <c r="D484" s="8" t="s">
        <v>10</v>
      </c>
      <c r="E484" s="8"/>
      <c r="F484" s="8" t="s">
        <v>1411</v>
      </c>
      <c r="G484" s="8" t="s">
        <v>1375</v>
      </c>
      <c r="H484" s="8">
        <v>56.34</v>
      </c>
      <c r="I484" s="8">
        <v>11.32</v>
      </c>
      <c r="J484" s="8">
        <v>1.0148999999999999</v>
      </c>
      <c r="K484" s="8">
        <v>1.853</v>
      </c>
      <c r="L484" s="8" t="s">
        <v>1385</v>
      </c>
      <c r="M484" s="8">
        <v>636</v>
      </c>
      <c r="N484" s="8" t="s">
        <v>1381</v>
      </c>
      <c r="O484" s="89" t="s">
        <v>952</v>
      </c>
      <c r="P484" s="89">
        <f t="shared" si="42"/>
        <v>45287</v>
      </c>
      <c r="Q484" s="89" t="s">
        <v>952</v>
      </c>
      <c r="R484" s="89"/>
      <c r="S484" s="121" t="e">
        <f t="shared" si="43"/>
        <v>#VALUE!</v>
      </c>
      <c r="T484" s="8">
        <v>36</v>
      </c>
      <c r="U484" s="8">
        <v>0</v>
      </c>
      <c r="Z484" s="78">
        <f t="shared" ca="1" si="44"/>
        <v>961</v>
      </c>
      <c r="AA484" s="78" t="str">
        <f t="shared" si="45"/>
        <v>12-2023</v>
      </c>
      <c r="AC484" s="4" t="str">
        <f t="shared" si="46"/>
        <v>Q4</v>
      </c>
      <c r="AD484" s="4" t="e">
        <f t="shared" si="47"/>
        <v>#VALUE!</v>
      </c>
    </row>
    <row r="485" spans="1:30" hidden="1">
      <c r="A485" s="9" t="s">
        <v>2284</v>
      </c>
      <c r="B485" s="9" t="s">
        <v>865</v>
      </c>
      <c r="C485" s="9" t="s">
        <v>24</v>
      </c>
      <c r="D485" s="9" t="s">
        <v>10</v>
      </c>
      <c r="E485" s="9"/>
      <c r="F485" s="9" t="s">
        <v>1374</v>
      </c>
      <c r="G485" s="9" t="s">
        <v>1390</v>
      </c>
      <c r="H485" s="9">
        <v>49.59</v>
      </c>
      <c r="I485" s="9">
        <v>17.87</v>
      </c>
      <c r="J485" s="9">
        <v>0.98150000000000004</v>
      </c>
      <c r="K485" s="9">
        <v>1.4533</v>
      </c>
      <c r="L485" s="9" t="s">
        <v>1376</v>
      </c>
      <c r="M485" s="9">
        <v>883</v>
      </c>
      <c r="N485" s="9" t="s">
        <v>1426</v>
      </c>
      <c r="O485" s="90" t="s">
        <v>1841</v>
      </c>
      <c r="P485" s="89">
        <f t="shared" si="42"/>
        <v>45185</v>
      </c>
      <c r="Q485" s="90" t="s">
        <v>1841</v>
      </c>
      <c r="R485" s="90"/>
      <c r="S485" s="121" t="e">
        <f t="shared" si="43"/>
        <v>#VALUE!</v>
      </c>
      <c r="T485" s="9">
        <v>48</v>
      </c>
      <c r="U485" s="9">
        <v>18.89</v>
      </c>
      <c r="Z485" s="78">
        <f t="shared" ca="1" si="44"/>
        <v>1063</v>
      </c>
      <c r="AA485" s="78" t="str">
        <f t="shared" si="45"/>
        <v>9-2023</v>
      </c>
      <c r="AC485" s="4" t="str">
        <f t="shared" si="46"/>
        <v>Empty</v>
      </c>
      <c r="AD485" s="4" t="e">
        <f t="shared" si="47"/>
        <v>#VALUE!</v>
      </c>
    </row>
    <row r="486" spans="1:30">
      <c r="A486" s="8" t="s">
        <v>2285</v>
      </c>
      <c r="B486" s="8" t="s">
        <v>1322</v>
      </c>
      <c r="C486" s="8" t="s">
        <v>32</v>
      </c>
      <c r="D486" s="8" t="s">
        <v>1360</v>
      </c>
      <c r="E486" s="8"/>
      <c r="F486" s="8" t="s">
        <v>1411</v>
      </c>
      <c r="G486" s="8" t="s">
        <v>1390</v>
      </c>
      <c r="H486" s="8">
        <v>59.1</v>
      </c>
      <c r="I486" s="8">
        <v>18.18</v>
      </c>
      <c r="J486" s="8">
        <v>0.34250000000000003</v>
      </c>
      <c r="K486" s="8">
        <v>1.2484</v>
      </c>
      <c r="L486" s="8" t="s">
        <v>1358</v>
      </c>
      <c r="M486" s="8">
        <v>778</v>
      </c>
      <c r="N486" s="8" t="s">
        <v>1396</v>
      </c>
      <c r="O486" s="89" t="s">
        <v>2286</v>
      </c>
      <c r="P486" s="89">
        <f t="shared" si="42"/>
        <v>44707</v>
      </c>
      <c r="Q486" s="89" t="s">
        <v>2286</v>
      </c>
      <c r="R486" s="89" t="s">
        <v>2287</v>
      </c>
      <c r="S486" s="121">
        <f t="shared" si="43"/>
        <v>44717</v>
      </c>
      <c r="T486" s="8">
        <v>84</v>
      </c>
      <c r="U486" s="8">
        <v>9.11</v>
      </c>
      <c r="Z486" s="78">
        <f t="shared" ca="1" si="44"/>
        <v>1541</v>
      </c>
      <c r="AA486" s="78" t="str">
        <f t="shared" si="45"/>
        <v>5-2022</v>
      </c>
      <c r="AC486" s="4" t="str">
        <f t="shared" si="46"/>
        <v>Empty</v>
      </c>
      <c r="AD486" s="4">
        <f t="shared" si="47"/>
        <v>7</v>
      </c>
    </row>
    <row r="487" spans="1:30">
      <c r="A487" s="9" t="s">
        <v>2288</v>
      </c>
      <c r="B487" s="9" t="s">
        <v>361</v>
      </c>
      <c r="C487" s="9" t="s">
        <v>20</v>
      </c>
      <c r="D487" s="9" t="s">
        <v>23</v>
      </c>
      <c r="E487" s="9"/>
      <c r="F487" s="9" t="s">
        <v>1389</v>
      </c>
      <c r="G487" s="9" t="s">
        <v>1384</v>
      </c>
      <c r="H487" s="9">
        <v>3.92</v>
      </c>
      <c r="I487" s="9">
        <v>15.52</v>
      </c>
      <c r="J487" s="9">
        <v>3.9100000000000003E-2</v>
      </c>
      <c r="K487" s="9">
        <v>0.191</v>
      </c>
      <c r="L487" s="9" t="s">
        <v>1376</v>
      </c>
      <c r="M487" s="9">
        <v>686</v>
      </c>
      <c r="N487" s="9" t="s">
        <v>1403</v>
      </c>
      <c r="O487" s="90" t="s">
        <v>115</v>
      </c>
      <c r="P487" s="89">
        <f t="shared" si="42"/>
        <v>45355</v>
      </c>
      <c r="Q487" s="90" t="s">
        <v>115</v>
      </c>
      <c r="R487" s="90" t="s">
        <v>2045</v>
      </c>
      <c r="S487" s="121">
        <f t="shared" si="43"/>
        <v>45368</v>
      </c>
      <c r="T487" s="9">
        <v>24</v>
      </c>
      <c r="U487" s="9">
        <v>1.75</v>
      </c>
      <c r="Z487" s="78">
        <f t="shared" ca="1" si="44"/>
        <v>893</v>
      </c>
      <c r="AA487" s="78" t="str">
        <f t="shared" si="45"/>
        <v>3-2024</v>
      </c>
      <c r="AC487" s="4" t="str">
        <f t="shared" si="46"/>
        <v>Empty</v>
      </c>
      <c r="AD487" s="4">
        <f t="shared" si="47"/>
        <v>10</v>
      </c>
    </row>
    <row r="488" spans="1:30" hidden="1">
      <c r="A488" s="8" t="s">
        <v>2289</v>
      </c>
      <c r="B488" s="8" t="s">
        <v>568</v>
      </c>
      <c r="C488" s="8" t="s">
        <v>16</v>
      </c>
      <c r="D488" s="8" t="s">
        <v>10</v>
      </c>
      <c r="E488" s="8"/>
      <c r="F488" s="8" t="s">
        <v>1408</v>
      </c>
      <c r="G488" s="8" t="s">
        <v>1375</v>
      </c>
      <c r="H488" s="8">
        <v>18.559999999999999</v>
      </c>
      <c r="I488" s="8">
        <v>10.27</v>
      </c>
      <c r="J488" s="8">
        <v>0.1181</v>
      </c>
      <c r="K488" s="8">
        <v>0.39679999999999999</v>
      </c>
      <c r="L488" s="8" t="s">
        <v>1376</v>
      </c>
      <c r="M488" s="8">
        <v>828</v>
      </c>
      <c r="N488" s="8" t="s">
        <v>1386</v>
      </c>
      <c r="O488" s="89" t="s">
        <v>439</v>
      </c>
      <c r="P488" s="89">
        <f t="shared" si="42"/>
        <v>45026</v>
      </c>
      <c r="Q488" s="89" t="s">
        <v>439</v>
      </c>
      <c r="R488" s="89"/>
      <c r="S488" s="121" t="e">
        <f t="shared" si="43"/>
        <v>#VALUE!</v>
      </c>
      <c r="T488" s="8">
        <v>60</v>
      </c>
      <c r="U488" s="8">
        <v>7.4</v>
      </c>
      <c r="Z488" s="78">
        <f t="shared" ca="1" si="44"/>
        <v>1222</v>
      </c>
      <c r="AA488" s="78" t="str">
        <f t="shared" si="45"/>
        <v>4-2023</v>
      </c>
      <c r="AC488" s="4" t="str">
        <f t="shared" si="46"/>
        <v>Empty</v>
      </c>
      <c r="AD488" s="4" t="e">
        <f t="shared" si="47"/>
        <v>#VALUE!</v>
      </c>
    </row>
    <row r="489" spans="1:30">
      <c r="A489" s="9" t="s">
        <v>2290</v>
      </c>
      <c r="B489" s="9" t="s">
        <v>714</v>
      </c>
      <c r="C489" s="9" t="s">
        <v>12</v>
      </c>
      <c r="D489" s="9" t="s">
        <v>23</v>
      </c>
      <c r="E489" s="9"/>
      <c r="F489" s="9" t="s">
        <v>1408</v>
      </c>
      <c r="G489" s="9" t="s">
        <v>1384</v>
      </c>
      <c r="H489" s="9">
        <v>88.05</v>
      </c>
      <c r="I489" s="9">
        <v>13.63</v>
      </c>
      <c r="J489" s="9">
        <v>1.3419000000000001</v>
      </c>
      <c r="K489" s="9">
        <v>4.2122000000000002</v>
      </c>
      <c r="L489" s="9"/>
      <c r="M489" s="9">
        <v>738</v>
      </c>
      <c r="N489" s="9" t="s">
        <v>1396</v>
      </c>
      <c r="O489" s="90" t="s">
        <v>2060</v>
      </c>
      <c r="P489" s="89">
        <f t="shared" si="42"/>
        <v>45645</v>
      </c>
      <c r="Q489" s="90" t="s">
        <v>2060</v>
      </c>
      <c r="R489" s="90" t="s">
        <v>1476</v>
      </c>
      <c r="S489" s="121">
        <f t="shared" si="43"/>
        <v>45646</v>
      </c>
      <c r="T489" s="9">
        <v>24</v>
      </c>
      <c r="U489" s="9">
        <v>9.15</v>
      </c>
      <c r="Z489" s="78">
        <f t="shared" ca="1" si="44"/>
        <v>603</v>
      </c>
      <c r="AA489" s="78" t="str">
        <f t="shared" si="45"/>
        <v>12-2024</v>
      </c>
      <c r="AC489" s="4" t="str">
        <f t="shared" si="46"/>
        <v>Q4</v>
      </c>
      <c r="AD489" s="4">
        <f t="shared" si="47"/>
        <v>2</v>
      </c>
    </row>
    <row r="490" spans="1:30">
      <c r="A490" s="8" t="s">
        <v>2291</v>
      </c>
      <c r="B490" s="8" t="s">
        <v>1274</v>
      </c>
      <c r="C490" s="8" t="s">
        <v>41</v>
      </c>
      <c r="D490" s="8" t="s">
        <v>23</v>
      </c>
      <c r="E490" s="8"/>
      <c r="F490" s="8" t="s">
        <v>1408</v>
      </c>
      <c r="G490" s="8" t="s">
        <v>1384</v>
      </c>
      <c r="H490" s="8">
        <v>95.62</v>
      </c>
      <c r="I490" s="8">
        <v>14.33</v>
      </c>
      <c r="J490" s="8">
        <v>0.73880000000000001</v>
      </c>
      <c r="K490" s="8">
        <v>2.6288</v>
      </c>
      <c r="L490" s="8" t="s">
        <v>1412</v>
      </c>
      <c r="M490" s="8">
        <v>843</v>
      </c>
      <c r="N490" s="8" t="s">
        <v>1396</v>
      </c>
      <c r="O490" s="89" t="s">
        <v>296</v>
      </c>
      <c r="P490" s="89">
        <f t="shared" si="42"/>
        <v>44878</v>
      </c>
      <c r="Q490" s="89" t="s">
        <v>296</v>
      </c>
      <c r="R490" s="89" t="s">
        <v>2292</v>
      </c>
      <c r="S490" s="121">
        <f t="shared" si="43"/>
        <v>44888</v>
      </c>
      <c r="T490" s="8">
        <v>48</v>
      </c>
      <c r="U490" s="8">
        <v>39.97</v>
      </c>
      <c r="Z490" s="78">
        <f t="shared" ca="1" si="44"/>
        <v>1370</v>
      </c>
      <c r="AA490" s="78" t="str">
        <f t="shared" si="45"/>
        <v>11-2022</v>
      </c>
      <c r="AC490" s="4" t="str">
        <f t="shared" si="46"/>
        <v>Q4</v>
      </c>
      <c r="AD490" s="4">
        <f t="shared" si="47"/>
        <v>8</v>
      </c>
    </row>
    <row r="491" spans="1:30" hidden="1">
      <c r="A491" s="9" t="s">
        <v>2293</v>
      </c>
      <c r="B491" s="9" t="s">
        <v>1203</v>
      </c>
      <c r="C491" s="9" t="s">
        <v>16</v>
      </c>
      <c r="D491" s="9" t="s">
        <v>23</v>
      </c>
      <c r="E491" s="9"/>
      <c r="F491" s="9" t="s">
        <v>1389</v>
      </c>
      <c r="G491" s="9" t="s">
        <v>1375</v>
      </c>
      <c r="H491" s="9">
        <v>4</v>
      </c>
      <c r="I491" s="9">
        <v>13.41</v>
      </c>
      <c r="J491" s="9">
        <v>7.7499999999999999E-2</v>
      </c>
      <c r="K491" s="9">
        <v>0.19089999999999999</v>
      </c>
      <c r="L491" s="9" t="s">
        <v>1412</v>
      </c>
      <c r="M491" s="9">
        <v>624</v>
      </c>
      <c r="N491" s="9" t="s">
        <v>1426</v>
      </c>
      <c r="O491" s="90" t="s">
        <v>1936</v>
      </c>
      <c r="P491" s="89">
        <f t="shared" si="42"/>
        <v>44782</v>
      </c>
      <c r="Q491" s="90" t="s">
        <v>1936</v>
      </c>
      <c r="R491" s="90"/>
      <c r="S491" s="121" t="e">
        <f t="shared" si="43"/>
        <v>#VALUE!</v>
      </c>
      <c r="T491" s="9">
        <v>24</v>
      </c>
      <c r="U491" s="9">
        <v>1.59</v>
      </c>
      <c r="Z491" s="78">
        <f t="shared" ca="1" si="44"/>
        <v>1466</v>
      </c>
      <c r="AA491" s="78" t="str">
        <f t="shared" si="45"/>
        <v>8-2022</v>
      </c>
      <c r="AC491" s="4" t="str">
        <f t="shared" si="46"/>
        <v>Empty</v>
      </c>
      <c r="AD491" s="4" t="e">
        <f t="shared" si="47"/>
        <v>#VALUE!</v>
      </c>
    </row>
    <row r="492" spans="1:30">
      <c r="A492" s="8" t="s">
        <v>2294</v>
      </c>
      <c r="B492" s="8" t="s">
        <v>1266</v>
      </c>
      <c r="C492" s="8" t="s">
        <v>12</v>
      </c>
      <c r="D492" s="8" t="s">
        <v>44</v>
      </c>
      <c r="E492" s="8"/>
      <c r="F492" s="8" t="s">
        <v>1389</v>
      </c>
      <c r="G492" s="8" t="s">
        <v>1390</v>
      </c>
      <c r="H492" s="8">
        <v>16.37</v>
      </c>
      <c r="I492" s="8">
        <v>11.21</v>
      </c>
      <c r="J492" s="8">
        <v>0.19350000000000001</v>
      </c>
      <c r="K492" s="8">
        <v>0.17130000000000001</v>
      </c>
      <c r="L492" s="8" t="s">
        <v>1376</v>
      </c>
      <c r="M492" s="8">
        <v>609</v>
      </c>
      <c r="N492" s="8" t="s">
        <v>1377</v>
      </c>
      <c r="O492" s="89" t="s">
        <v>2202</v>
      </c>
      <c r="P492" s="89">
        <f t="shared" si="42"/>
        <v>44800</v>
      </c>
      <c r="Q492" s="89" t="s">
        <v>2202</v>
      </c>
      <c r="R492" s="89" t="s">
        <v>2295</v>
      </c>
      <c r="S492" s="121">
        <f t="shared" si="43"/>
        <v>44811</v>
      </c>
      <c r="T492" s="8">
        <v>240</v>
      </c>
      <c r="U492" s="8">
        <v>9.35</v>
      </c>
      <c r="Z492" s="78">
        <f t="shared" ca="1" si="44"/>
        <v>1448</v>
      </c>
      <c r="AA492" s="78" t="str">
        <f t="shared" si="45"/>
        <v>8-2022</v>
      </c>
      <c r="AC492" s="4" t="str">
        <f t="shared" si="46"/>
        <v>Empty</v>
      </c>
      <c r="AD492" s="4">
        <f t="shared" si="47"/>
        <v>8</v>
      </c>
    </row>
    <row r="493" spans="1:30">
      <c r="A493" s="9" t="s">
        <v>2296</v>
      </c>
      <c r="B493" s="9" t="s">
        <v>426</v>
      </c>
      <c r="C493" s="9" t="s">
        <v>35</v>
      </c>
      <c r="D493" s="9" t="s">
        <v>1360</v>
      </c>
      <c r="E493" s="9"/>
      <c r="F493" s="9" t="s">
        <v>1400</v>
      </c>
      <c r="G493" s="9" t="s">
        <v>1384</v>
      </c>
      <c r="H493" s="9">
        <v>36.47</v>
      </c>
      <c r="I493" s="9">
        <v>17.63</v>
      </c>
      <c r="J493" s="9">
        <v>0.626</v>
      </c>
      <c r="K493" s="9">
        <v>1.8142</v>
      </c>
      <c r="L493" s="9" t="s">
        <v>1358</v>
      </c>
      <c r="M493" s="9">
        <v>882</v>
      </c>
      <c r="N493" s="9" t="s">
        <v>1396</v>
      </c>
      <c r="O493" s="90" t="s">
        <v>1629</v>
      </c>
      <c r="P493" s="89">
        <f t="shared" si="42"/>
        <v>45218</v>
      </c>
      <c r="Q493" s="90" t="s">
        <v>1629</v>
      </c>
      <c r="R493" s="90" t="s">
        <v>1198</v>
      </c>
      <c r="S493" s="121">
        <f t="shared" si="43"/>
        <v>45233</v>
      </c>
      <c r="T493" s="9">
        <v>24</v>
      </c>
      <c r="U493" s="9">
        <v>19.989999999999998</v>
      </c>
      <c r="Z493" s="78">
        <f t="shared" ca="1" si="44"/>
        <v>1030</v>
      </c>
      <c r="AA493" s="78" t="str">
        <f t="shared" si="45"/>
        <v>10-2023</v>
      </c>
      <c r="AC493" s="4" t="str">
        <f t="shared" si="46"/>
        <v>Q4</v>
      </c>
      <c r="AD493" s="4">
        <f t="shared" si="47"/>
        <v>12</v>
      </c>
    </row>
    <row r="494" spans="1:30">
      <c r="A494" s="8" t="s">
        <v>2297</v>
      </c>
      <c r="B494" s="8" t="s">
        <v>636</v>
      </c>
      <c r="C494" s="8" t="s">
        <v>38</v>
      </c>
      <c r="D494" s="8" t="s">
        <v>1360</v>
      </c>
      <c r="E494" s="8"/>
      <c r="F494" s="8" t="s">
        <v>1408</v>
      </c>
      <c r="G494" s="8" t="s">
        <v>1375</v>
      </c>
      <c r="H494" s="8">
        <v>14.41</v>
      </c>
      <c r="I494" s="8">
        <v>10.72</v>
      </c>
      <c r="J494" s="8">
        <v>0.2074</v>
      </c>
      <c r="K494" s="8">
        <v>0.19620000000000001</v>
      </c>
      <c r="L494" s="8" t="s">
        <v>1376</v>
      </c>
      <c r="M494" s="8">
        <v>582</v>
      </c>
      <c r="N494" s="8" t="s">
        <v>1377</v>
      </c>
      <c r="O494" s="89" t="s">
        <v>704</v>
      </c>
      <c r="P494" s="89">
        <f t="shared" si="42"/>
        <v>44730</v>
      </c>
      <c r="Q494" s="89" t="s">
        <v>704</v>
      </c>
      <c r="R494" s="89" t="s">
        <v>2298</v>
      </c>
      <c r="S494" s="121">
        <f t="shared" si="43"/>
        <v>44738</v>
      </c>
      <c r="T494" s="8">
        <v>120</v>
      </c>
      <c r="U494" s="8">
        <v>1.73</v>
      </c>
      <c r="Z494" s="78">
        <f t="shared" ca="1" si="44"/>
        <v>1518</v>
      </c>
      <c r="AA494" s="78" t="str">
        <f t="shared" si="45"/>
        <v>6-2022</v>
      </c>
      <c r="AC494" s="4" t="str">
        <f t="shared" si="46"/>
        <v>Empty</v>
      </c>
      <c r="AD494" s="4">
        <f t="shared" si="47"/>
        <v>5</v>
      </c>
    </row>
    <row r="495" spans="1:30">
      <c r="A495" s="9" t="s">
        <v>2299</v>
      </c>
      <c r="B495" s="9" t="s">
        <v>919</v>
      </c>
      <c r="C495" s="9" t="s">
        <v>32</v>
      </c>
      <c r="D495" s="9" t="s">
        <v>31</v>
      </c>
      <c r="E495" s="9"/>
      <c r="F495" s="9" t="s">
        <v>1400</v>
      </c>
      <c r="G495" s="9" t="s">
        <v>1375</v>
      </c>
      <c r="H495" s="9">
        <v>77.31</v>
      </c>
      <c r="I495" s="9">
        <v>13.3</v>
      </c>
      <c r="J495" s="9">
        <v>0.43480000000000002</v>
      </c>
      <c r="K495" s="9">
        <v>3.6863999999999999</v>
      </c>
      <c r="L495" s="9"/>
      <c r="M495" s="9">
        <v>556</v>
      </c>
      <c r="N495" s="9" t="s">
        <v>1403</v>
      </c>
      <c r="O495" s="90" t="s">
        <v>1879</v>
      </c>
      <c r="P495" s="89">
        <f t="shared" si="42"/>
        <v>44917</v>
      </c>
      <c r="Q495" s="90" t="s">
        <v>1879</v>
      </c>
      <c r="R495" s="90" t="s">
        <v>1688</v>
      </c>
      <c r="S495" s="121">
        <f t="shared" si="43"/>
        <v>44928</v>
      </c>
      <c r="T495" s="9">
        <v>24</v>
      </c>
      <c r="U495" s="9">
        <v>28.34</v>
      </c>
      <c r="Z495" s="78">
        <f t="shared" ca="1" si="44"/>
        <v>1331</v>
      </c>
      <c r="AA495" s="78" t="str">
        <f t="shared" si="45"/>
        <v>12-2022</v>
      </c>
      <c r="AC495" s="4" t="str">
        <f t="shared" si="46"/>
        <v>Q4</v>
      </c>
      <c r="AD495" s="4">
        <f t="shared" si="47"/>
        <v>8</v>
      </c>
    </row>
    <row r="496" spans="1:30" hidden="1">
      <c r="A496" s="8" t="s">
        <v>2300</v>
      </c>
      <c r="B496" s="8" t="s">
        <v>1342</v>
      </c>
      <c r="C496" s="8" t="s">
        <v>24</v>
      </c>
      <c r="D496" s="8" t="s">
        <v>44</v>
      </c>
      <c r="E496" s="8"/>
      <c r="F496" s="8" t="s">
        <v>1389</v>
      </c>
      <c r="G496" s="8" t="s">
        <v>1375</v>
      </c>
      <c r="H496" s="8">
        <v>96.45</v>
      </c>
      <c r="I496" s="8">
        <v>16.579999999999998</v>
      </c>
      <c r="J496" s="8">
        <v>1.7463</v>
      </c>
      <c r="K496" s="8">
        <v>1.3839999999999999</v>
      </c>
      <c r="L496" s="8" t="s">
        <v>1358</v>
      </c>
      <c r="M496" s="8">
        <v>652</v>
      </c>
      <c r="N496" s="8" t="s">
        <v>1386</v>
      </c>
      <c r="O496" s="89" t="s">
        <v>2301</v>
      </c>
      <c r="P496" s="89">
        <f t="shared" si="42"/>
        <v>45603</v>
      </c>
      <c r="Q496" s="89" t="s">
        <v>2301</v>
      </c>
      <c r="R496" s="89"/>
      <c r="S496" s="121" t="e">
        <f t="shared" si="43"/>
        <v>#VALUE!</v>
      </c>
      <c r="T496" s="8">
        <v>240</v>
      </c>
      <c r="U496" s="8">
        <v>40.049999999999997</v>
      </c>
      <c r="Z496" s="78">
        <f t="shared" ca="1" si="44"/>
        <v>645</v>
      </c>
      <c r="AA496" s="78" t="str">
        <f t="shared" si="45"/>
        <v>11-2024</v>
      </c>
      <c r="AC496" s="4" t="str">
        <f t="shared" si="46"/>
        <v>Q4</v>
      </c>
      <c r="AD496" s="4" t="e">
        <f t="shared" si="47"/>
        <v>#VALUE!</v>
      </c>
    </row>
    <row r="497" spans="1:30">
      <c r="A497" s="9" t="s">
        <v>2302</v>
      </c>
      <c r="B497" s="9" t="s">
        <v>223</v>
      </c>
      <c r="C497" s="9" t="s">
        <v>35</v>
      </c>
      <c r="D497" s="9" t="s">
        <v>1360</v>
      </c>
      <c r="E497" s="9"/>
      <c r="F497" s="9" t="s">
        <v>1389</v>
      </c>
      <c r="G497" s="9" t="s">
        <v>1390</v>
      </c>
      <c r="H497" s="9">
        <v>32.71</v>
      </c>
      <c r="I497" s="9">
        <v>12.95</v>
      </c>
      <c r="J497" s="9">
        <v>0.44379999999999997</v>
      </c>
      <c r="K497" s="9">
        <v>2.9207999999999998</v>
      </c>
      <c r="L497" s="9" t="s">
        <v>1385</v>
      </c>
      <c r="M497" s="9">
        <v>722</v>
      </c>
      <c r="N497" s="9" t="s">
        <v>1377</v>
      </c>
      <c r="O497" s="90" t="s">
        <v>1958</v>
      </c>
      <c r="P497" s="89">
        <f t="shared" si="42"/>
        <v>44983</v>
      </c>
      <c r="Q497" s="90" t="s">
        <v>1958</v>
      </c>
      <c r="R497" s="90" t="s">
        <v>2139</v>
      </c>
      <c r="S497" s="121">
        <f t="shared" si="43"/>
        <v>44998</v>
      </c>
      <c r="T497" s="9">
        <v>12</v>
      </c>
      <c r="U497" s="9">
        <v>0</v>
      </c>
      <c r="Z497" s="78">
        <f t="shared" ca="1" si="44"/>
        <v>1265</v>
      </c>
      <c r="AA497" s="78" t="str">
        <f t="shared" si="45"/>
        <v>2-2023</v>
      </c>
      <c r="AC497" s="4" t="str">
        <f t="shared" si="46"/>
        <v>Empty</v>
      </c>
      <c r="AD497" s="4">
        <f t="shared" si="47"/>
        <v>11</v>
      </c>
    </row>
    <row r="498" spans="1:30" hidden="1">
      <c r="A498" s="8" t="s">
        <v>2303</v>
      </c>
      <c r="B498" s="8" t="s">
        <v>66</v>
      </c>
      <c r="C498" s="8" t="s">
        <v>20</v>
      </c>
      <c r="D498" s="8" t="s">
        <v>31</v>
      </c>
      <c r="E498" s="8"/>
      <c r="F498" s="8" t="s">
        <v>1389</v>
      </c>
      <c r="G498" s="8" t="s">
        <v>1375</v>
      </c>
      <c r="H498" s="8">
        <v>82.83</v>
      </c>
      <c r="I498" s="8">
        <v>16.72</v>
      </c>
      <c r="J498" s="8">
        <v>0.4698</v>
      </c>
      <c r="K498" s="8">
        <v>2.9416000000000002</v>
      </c>
      <c r="L498" s="8" t="s">
        <v>1358</v>
      </c>
      <c r="M498" s="8">
        <v>835</v>
      </c>
      <c r="N498" s="8" t="s">
        <v>1386</v>
      </c>
      <c r="O498" s="89" t="s">
        <v>2304</v>
      </c>
      <c r="P498" s="89">
        <f t="shared" si="42"/>
        <v>45090</v>
      </c>
      <c r="Q498" s="89" t="s">
        <v>2304</v>
      </c>
      <c r="R498" s="89"/>
      <c r="S498" s="121" t="e">
        <f t="shared" si="43"/>
        <v>#VALUE!</v>
      </c>
      <c r="T498" s="8">
        <v>36</v>
      </c>
      <c r="U498" s="8">
        <v>70.38</v>
      </c>
      <c r="Z498" s="78">
        <f t="shared" ca="1" si="44"/>
        <v>1158</v>
      </c>
      <c r="AA498" s="78" t="str">
        <f t="shared" si="45"/>
        <v>6-2023</v>
      </c>
      <c r="AC498" s="4" t="str">
        <f t="shared" si="46"/>
        <v>Empty</v>
      </c>
      <c r="AD498" s="4" t="e">
        <f t="shared" si="47"/>
        <v>#VALUE!</v>
      </c>
    </row>
    <row r="499" spans="1:30" hidden="1">
      <c r="A499" s="9" t="s">
        <v>2305</v>
      </c>
      <c r="B499" s="9" t="s">
        <v>1222</v>
      </c>
      <c r="C499" s="9" t="s">
        <v>24</v>
      </c>
      <c r="D499" s="9" t="s">
        <v>1360</v>
      </c>
      <c r="E499" s="9"/>
      <c r="F499" s="9" t="s">
        <v>1374</v>
      </c>
      <c r="G499" s="9" t="s">
        <v>1390</v>
      </c>
      <c r="H499" s="9"/>
      <c r="I499" s="9">
        <v>7.61</v>
      </c>
      <c r="J499" s="9">
        <v>1.5871</v>
      </c>
      <c r="K499" s="9">
        <v>1.0909</v>
      </c>
      <c r="L499" s="9" t="s">
        <v>1412</v>
      </c>
      <c r="M499" s="9">
        <v>874</v>
      </c>
      <c r="N499" s="9" t="s">
        <v>1386</v>
      </c>
      <c r="O499" s="90" t="s">
        <v>1398</v>
      </c>
      <c r="P499" s="89">
        <f t="shared" si="42"/>
        <v>45561</v>
      </c>
      <c r="Q499" s="90" t="s">
        <v>1398</v>
      </c>
      <c r="R499" s="90"/>
      <c r="S499" s="121" t="e">
        <f t="shared" si="43"/>
        <v>#VALUE!</v>
      </c>
      <c r="T499" s="9">
        <v>120</v>
      </c>
      <c r="U499" s="9">
        <v>28.85</v>
      </c>
      <c r="Z499" s="78">
        <f t="shared" ca="1" si="44"/>
        <v>687</v>
      </c>
      <c r="AA499" s="78" t="str">
        <f t="shared" si="45"/>
        <v>9-2024</v>
      </c>
      <c r="AC499" s="4" t="str">
        <f t="shared" si="46"/>
        <v>Empty</v>
      </c>
      <c r="AD499" s="4" t="e">
        <f t="shared" si="47"/>
        <v>#VALUE!</v>
      </c>
    </row>
    <row r="500" spans="1:30" hidden="1">
      <c r="A500" s="8" t="s">
        <v>2306</v>
      </c>
      <c r="B500" s="8" t="s">
        <v>136</v>
      </c>
      <c r="C500" s="8" t="s">
        <v>35</v>
      </c>
      <c r="D500" s="8" t="s">
        <v>1360</v>
      </c>
      <c r="E500" s="8"/>
      <c r="F500" s="8" t="s">
        <v>1374</v>
      </c>
      <c r="G500" s="8" t="s">
        <v>1390</v>
      </c>
      <c r="H500" s="8">
        <v>23.07</v>
      </c>
      <c r="I500" s="8">
        <v>8.77</v>
      </c>
      <c r="J500" s="8">
        <v>0.42759999999999998</v>
      </c>
      <c r="K500" s="8">
        <v>0.23080000000000001</v>
      </c>
      <c r="L500" s="8" t="s">
        <v>1385</v>
      </c>
      <c r="M500" s="8">
        <v>618</v>
      </c>
      <c r="N500" s="8" t="s">
        <v>1386</v>
      </c>
      <c r="O500" s="89" t="s">
        <v>2307</v>
      </c>
      <c r="P500" s="89">
        <f t="shared" si="42"/>
        <v>45232</v>
      </c>
      <c r="Q500" s="89" t="s">
        <v>2307</v>
      </c>
      <c r="R500" s="89"/>
      <c r="S500" s="121" t="e">
        <f t="shared" si="43"/>
        <v>#VALUE!</v>
      </c>
      <c r="T500" s="8">
        <v>180</v>
      </c>
      <c r="U500" s="8">
        <v>0</v>
      </c>
      <c r="Z500" s="78">
        <f t="shared" ca="1" si="44"/>
        <v>1016</v>
      </c>
      <c r="AA500" s="78" t="str">
        <f t="shared" si="45"/>
        <v>11-2023</v>
      </c>
      <c r="AC500" s="4" t="str">
        <f t="shared" si="46"/>
        <v>Q4</v>
      </c>
      <c r="AD500" s="4" t="e">
        <f t="shared" si="47"/>
        <v>#VALUE!</v>
      </c>
    </row>
    <row r="501" spans="1:30">
      <c r="A501" s="9" t="s">
        <v>2308</v>
      </c>
      <c r="B501" s="9" t="s">
        <v>1332</v>
      </c>
      <c r="C501" s="9" t="s">
        <v>32</v>
      </c>
      <c r="D501" s="9" t="s">
        <v>31</v>
      </c>
      <c r="E501" s="9"/>
      <c r="F501" s="9" t="s">
        <v>1411</v>
      </c>
      <c r="G501" s="9" t="s">
        <v>1375</v>
      </c>
      <c r="H501" s="9">
        <v>29.19</v>
      </c>
      <c r="I501" s="9">
        <v>8.69</v>
      </c>
      <c r="J501" s="9">
        <v>0.19819999999999999</v>
      </c>
      <c r="K501" s="9">
        <v>0.72209999999999996</v>
      </c>
      <c r="L501" s="9" t="s">
        <v>1385</v>
      </c>
      <c r="M501" s="9">
        <v>849</v>
      </c>
      <c r="N501" s="9" t="s">
        <v>1403</v>
      </c>
      <c r="O501" s="90" t="s">
        <v>1206</v>
      </c>
      <c r="P501" s="89">
        <f t="shared" si="42"/>
        <v>45581</v>
      </c>
      <c r="Q501" s="90" t="s">
        <v>1206</v>
      </c>
      <c r="R501" s="90" t="s">
        <v>174</v>
      </c>
      <c r="S501" s="121">
        <f t="shared" si="43"/>
        <v>45585</v>
      </c>
      <c r="T501" s="9">
        <v>48</v>
      </c>
      <c r="U501" s="9">
        <v>0</v>
      </c>
      <c r="Z501" s="78">
        <f t="shared" ca="1" si="44"/>
        <v>667</v>
      </c>
      <c r="AA501" s="78" t="str">
        <f t="shared" si="45"/>
        <v>10-2024</v>
      </c>
      <c r="AC501" s="4" t="str">
        <f t="shared" si="46"/>
        <v>Q4</v>
      </c>
      <c r="AD501" s="4">
        <f t="shared" si="47"/>
        <v>3</v>
      </c>
    </row>
    <row r="502" spans="1:30">
      <c r="A502" s="8" t="s">
        <v>2309</v>
      </c>
      <c r="B502" s="8" t="s">
        <v>735</v>
      </c>
      <c r="C502" s="8" t="s">
        <v>35</v>
      </c>
      <c r="D502" s="8" t="s">
        <v>10</v>
      </c>
      <c r="E502" s="8"/>
      <c r="F502" s="8" t="s">
        <v>1380</v>
      </c>
      <c r="G502" s="8" t="s">
        <v>1384</v>
      </c>
      <c r="H502" s="8">
        <v>4.7699999999999996</v>
      </c>
      <c r="I502" s="8">
        <v>8.42</v>
      </c>
      <c r="J502" s="8">
        <v>7.3499999999999996E-2</v>
      </c>
      <c r="K502" s="8">
        <v>0.21659999999999999</v>
      </c>
      <c r="L502" s="8" t="s">
        <v>1395</v>
      </c>
      <c r="M502" s="8">
        <v>555</v>
      </c>
      <c r="N502" s="8" t="s">
        <v>1377</v>
      </c>
      <c r="O502" s="89" t="s">
        <v>121</v>
      </c>
      <c r="P502" s="89">
        <f t="shared" si="42"/>
        <v>45321</v>
      </c>
      <c r="Q502" s="89" t="s">
        <v>121</v>
      </c>
      <c r="R502" s="89" t="s">
        <v>1416</v>
      </c>
      <c r="S502" s="121">
        <f t="shared" si="43"/>
        <v>45329</v>
      </c>
      <c r="T502" s="8">
        <v>24</v>
      </c>
      <c r="U502" s="8">
        <v>3.47</v>
      </c>
      <c r="Z502" s="78">
        <f t="shared" ca="1" si="44"/>
        <v>927</v>
      </c>
      <c r="AA502" s="78" t="str">
        <f t="shared" si="45"/>
        <v>1-2024</v>
      </c>
      <c r="AC502" s="4" t="str">
        <f t="shared" si="46"/>
        <v>Empty</v>
      </c>
      <c r="AD502" s="4">
        <f t="shared" si="47"/>
        <v>7</v>
      </c>
    </row>
    <row r="503" spans="1:30" hidden="1">
      <c r="A503" s="9" t="s">
        <v>2310</v>
      </c>
      <c r="B503" s="9" t="s">
        <v>983</v>
      </c>
      <c r="C503" s="9" t="s">
        <v>38</v>
      </c>
      <c r="D503" s="9" t="s">
        <v>1360</v>
      </c>
      <c r="E503" s="9"/>
      <c r="F503" s="9" t="s">
        <v>1389</v>
      </c>
      <c r="G503" s="9" t="s">
        <v>1390</v>
      </c>
      <c r="H503" s="9">
        <v>32.47</v>
      </c>
      <c r="I503" s="9">
        <v>17.93</v>
      </c>
      <c r="J503" s="9">
        <v>0.3286</v>
      </c>
      <c r="K503" s="9">
        <v>0.82330000000000003</v>
      </c>
      <c r="L503" s="9" t="s">
        <v>1395</v>
      </c>
      <c r="M503" s="9">
        <v>604</v>
      </c>
      <c r="N503" s="9" t="s">
        <v>1426</v>
      </c>
      <c r="O503" s="90" t="s">
        <v>2311</v>
      </c>
      <c r="P503" s="89">
        <f t="shared" si="42"/>
        <v>45508</v>
      </c>
      <c r="Q503" s="90" t="s">
        <v>2311</v>
      </c>
      <c r="R503" s="90"/>
      <c r="S503" s="121" t="e">
        <f t="shared" si="43"/>
        <v>#VALUE!</v>
      </c>
      <c r="T503" s="9">
        <v>60</v>
      </c>
      <c r="U503" s="9">
        <v>8.7799999999999994</v>
      </c>
      <c r="Z503" s="78">
        <f t="shared" ca="1" si="44"/>
        <v>740</v>
      </c>
      <c r="AA503" s="78" t="str">
        <f t="shared" si="45"/>
        <v>8-2024</v>
      </c>
      <c r="AC503" s="4" t="str">
        <f t="shared" si="46"/>
        <v>Empty</v>
      </c>
      <c r="AD503" s="4" t="e">
        <f t="shared" si="47"/>
        <v>#VALUE!</v>
      </c>
    </row>
    <row r="504" spans="1:30" hidden="1">
      <c r="A504" s="8" t="s">
        <v>2312</v>
      </c>
      <c r="B504" s="8" t="s">
        <v>303</v>
      </c>
      <c r="C504" s="8" t="s">
        <v>24</v>
      </c>
      <c r="D504" s="8" t="s">
        <v>23</v>
      </c>
      <c r="E504" s="8"/>
      <c r="F504" s="8" t="s">
        <v>1380</v>
      </c>
      <c r="G504" s="8" t="s">
        <v>1384</v>
      </c>
      <c r="H504" s="8">
        <v>19.21</v>
      </c>
      <c r="I504" s="8">
        <v>14.74</v>
      </c>
      <c r="J504" s="8">
        <v>0.2225</v>
      </c>
      <c r="K504" s="8">
        <v>0.26540000000000002</v>
      </c>
      <c r="L504" s="8" t="s">
        <v>1385</v>
      </c>
      <c r="M504" s="8">
        <v>726</v>
      </c>
      <c r="N504" s="8" t="s">
        <v>1386</v>
      </c>
      <c r="O504" s="89" t="s">
        <v>2313</v>
      </c>
      <c r="P504" s="89">
        <f t="shared" si="42"/>
        <v>45644</v>
      </c>
      <c r="Q504" s="89" t="s">
        <v>2313</v>
      </c>
      <c r="R504" s="89"/>
      <c r="S504" s="121" t="e">
        <f t="shared" si="43"/>
        <v>#VALUE!</v>
      </c>
      <c r="T504" s="8">
        <v>180</v>
      </c>
      <c r="U504" s="8">
        <v>0</v>
      </c>
      <c r="Z504" s="78">
        <f t="shared" ca="1" si="44"/>
        <v>604</v>
      </c>
      <c r="AA504" s="78" t="str">
        <f t="shared" si="45"/>
        <v>12-2024</v>
      </c>
      <c r="AC504" s="4" t="str">
        <f t="shared" si="46"/>
        <v>Q4</v>
      </c>
      <c r="AD504" s="4" t="e">
        <f t="shared" si="47"/>
        <v>#VALUE!</v>
      </c>
    </row>
    <row r="505" spans="1:30">
      <c r="A505" s="9" t="s">
        <v>2314</v>
      </c>
      <c r="B505" s="9" t="s">
        <v>838</v>
      </c>
      <c r="C505" s="9" t="s">
        <v>28</v>
      </c>
      <c r="D505" s="9" t="s">
        <v>10</v>
      </c>
      <c r="E505" s="9"/>
      <c r="F505" s="9" t="s">
        <v>1380</v>
      </c>
      <c r="G505" s="9" t="s">
        <v>1390</v>
      </c>
      <c r="H505" s="9">
        <v>7.45</v>
      </c>
      <c r="I505" s="9">
        <v>7.69</v>
      </c>
      <c r="J505" s="9">
        <v>0.1178</v>
      </c>
      <c r="K505" s="9">
        <v>0.115</v>
      </c>
      <c r="L505" s="9" t="s">
        <v>1412</v>
      </c>
      <c r="M505" s="9">
        <v>601</v>
      </c>
      <c r="N505" s="9" t="s">
        <v>1396</v>
      </c>
      <c r="O505" s="90" t="s">
        <v>2055</v>
      </c>
      <c r="P505" s="89">
        <f t="shared" si="42"/>
        <v>44855</v>
      </c>
      <c r="Q505" s="90" t="s">
        <v>2055</v>
      </c>
      <c r="R505" s="90" t="s">
        <v>2315</v>
      </c>
      <c r="S505" s="121">
        <f t="shared" si="43"/>
        <v>44870</v>
      </c>
      <c r="T505" s="9">
        <v>84</v>
      </c>
      <c r="U505" s="9">
        <v>1.4</v>
      </c>
      <c r="Z505" s="78">
        <f t="shared" ca="1" si="44"/>
        <v>1393</v>
      </c>
      <c r="AA505" s="78" t="str">
        <f t="shared" si="45"/>
        <v>10-2022</v>
      </c>
      <c r="AC505" s="4" t="str">
        <f t="shared" si="46"/>
        <v>Q4</v>
      </c>
      <c r="AD505" s="4">
        <f t="shared" si="47"/>
        <v>11</v>
      </c>
    </row>
    <row r="506" spans="1:30">
      <c r="A506" s="8" t="s">
        <v>2316</v>
      </c>
      <c r="B506" s="8" t="s">
        <v>858</v>
      </c>
      <c r="C506" s="8" t="s">
        <v>7</v>
      </c>
      <c r="D506" s="8" t="s">
        <v>44</v>
      </c>
      <c r="E506" s="8"/>
      <c r="F506" s="8" t="s">
        <v>1411</v>
      </c>
      <c r="G506" s="8" t="s">
        <v>1384</v>
      </c>
      <c r="H506" s="8">
        <v>85.84</v>
      </c>
      <c r="I506" s="8">
        <v>7.89</v>
      </c>
      <c r="J506" s="8">
        <v>1.1316999999999999</v>
      </c>
      <c r="K506" s="8">
        <v>7.4626999999999999</v>
      </c>
      <c r="L506" s="8" t="s">
        <v>1376</v>
      </c>
      <c r="M506" s="8">
        <v>899</v>
      </c>
      <c r="N506" s="8" t="s">
        <v>1403</v>
      </c>
      <c r="O506" s="89" t="s">
        <v>1743</v>
      </c>
      <c r="P506" s="89">
        <f t="shared" si="42"/>
        <v>45352</v>
      </c>
      <c r="Q506" s="89" t="s">
        <v>1743</v>
      </c>
      <c r="R506" s="89" t="s">
        <v>2259</v>
      </c>
      <c r="S506" s="121">
        <f t="shared" si="43"/>
        <v>45357</v>
      </c>
      <c r="T506" s="8">
        <v>12</v>
      </c>
      <c r="U506" s="8">
        <v>58.61</v>
      </c>
      <c r="Z506" s="78">
        <f t="shared" ca="1" si="44"/>
        <v>896</v>
      </c>
      <c r="AA506" s="78" t="str">
        <f t="shared" si="45"/>
        <v>3-2024</v>
      </c>
      <c r="AC506" s="4" t="str">
        <f t="shared" si="46"/>
        <v>Empty</v>
      </c>
      <c r="AD506" s="4">
        <f t="shared" si="47"/>
        <v>4</v>
      </c>
    </row>
    <row r="507" spans="1:30" hidden="1">
      <c r="A507" s="9" t="s">
        <v>2317</v>
      </c>
      <c r="B507" s="9" t="s">
        <v>423</v>
      </c>
      <c r="C507" s="9" t="s">
        <v>35</v>
      </c>
      <c r="D507" s="9" t="s">
        <v>23</v>
      </c>
      <c r="E507" s="9"/>
      <c r="F507" s="9" t="s">
        <v>1408</v>
      </c>
      <c r="G507" s="9" t="s">
        <v>1375</v>
      </c>
      <c r="H507" s="9">
        <v>98.03</v>
      </c>
      <c r="I507" s="9">
        <v>12.77</v>
      </c>
      <c r="J507" s="9">
        <v>1.8115000000000001</v>
      </c>
      <c r="K507" s="9">
        <v>1.2255</v>
      </c>
      <c r="L507" s="9" t="s">
        <v>1358</v>
      </c>
      <c r="M507" s="9">
        <v>780</v>
      </c>
      <c r="N507" s="9" t="s">
        <v>1426</v>
      </c>
      <c r="O507" s="90" t="s">
        <v>2318</v>
      </c>
      <c r="P507" s="89">
        <f t="shared" si="42"/>
        <v>45020</v>
      </c>
      <c r="Q507" s="90" t="s">
        <v>2318</v>
      </c>
      <c r="R507" s="90"/>
      <c r="S507" s="121" t="e">
        <f t="shared" si="43"/>
        <v>#VALUE!</v>
      </c>
      <c r="T507" s="9">
        <v>180</v>
      </c>
      <c r="U507" s="9">
        <v>21.84</v>
      </c>
      <c r="Z507" s="78">
        <f t="shared" ca="1" si="44"/>
        <v>1228</v>
      </c>
      <c r="AA507" s="78" t="str">
        <f t="shared" si="45"/>
        <v>4-2023</v>
      </c>
      <c r="AC507" s="4" t="str">
        <f t="shared" si="46"/>
        <v>Empty</v>
      </c>
      <c r="AD507" s="4" t="e">
        <f t="shared" si="47"/>
        <v>#VALUE!</v>
      </c>
    </row>
    <row r="508" spans="1:30" hidden="1">
      <c r="A508" s="8" t="s">
        <v>2319</v>
      </c>
      <c r="B508" s="8" t="s">
        <v>1344</v>
      </c>
      <c r="C508" s="8" t="s">
        <v>32</v>
      </c>
      <c r="D508" s="8" t="s">
        <v>31</v>
      </c>
      <c r="E508" s="8"/>
      <c r="F508" s="8" t="s">
        <v>1389</v>
      </c>
      <c r="G508" s="8" t="s">
        <v>1375</v>
      </c>
      <c r="H508" s="8">
        <v>74.260000000000005</v>
      </c>
      <c r="I508" s="8">
        <v>10.8</v>
      </c>
      <c r="J508" s="8">
        <v>0.41870000000000002</v>
      </c>
      <c r="K508" s="8">
        <v>1.0145</v>
      </c>
      <c r="L508" s="8" t="s">
        <v>1358</v>
      </c>
      <c r="M508" s="8">
        <v>602</v>
      </c>
      <c r="N508" s="8" t="s">
        <v>1386</v>
      </c>
      <c r="O508" s="89" t="s">
        <v>1603</v>
      </c>
      <c r="P508" s="89">
        <f t="shared" si="42"/>
        <v>45385</v>
      </c>
      <c r="Q508" s="89" t="s">
        <v>1603</v>
      </c>
      <c r="R508" s="89"/>
      <c r="S508" s="121" t="e">
        <f t="shared" si="43"/>
        <v>#VALUE!</v>
      </c>
      <c r="T508" s="8">
        <v>120</v>
      </c>
      <c r="U508" s="8">
        <v>15.32</v>
      </c>
      <c r="Z508" s="78">
        <f t="shared" ca="1" si="44"/>
        <v>863</v>
      </c>
      <c r="AA508" s="78" t="str">
        <f t="shared" si="45"/>
        <v>4-2024</v>
      </c>
      <c r="AC508" s="4" t="str">
        <f t="shared" si="46"/>
        <v>Empty</v>
      </c>
      <c r="AD508" s="4" t="e">
        <f t="shared" si="47"/>
        <v>#VALUE!</v>
      </c>
    </row>
    <row r="509" spans="1:30" hidden="1">
      <c r="A509" s="9" t="s">
        <v>2320</v>
      </c>
      <c r="B509" s="9" t="s">
        <v>650</v>
      </c>
      <c r="C509" s="9" t="s">
        <v>32</v>
      </c>
      <c r="D509" s="9" t="s">
        <v>44</v>
      </c>
      <c r="E509" s="9"/>
      <c r="F509" s="9" t="s">
        <v>1400</v>
      </c>
      <c r="G509" s="9" t="s">
        <v>1390</v>
      </c>
      <c r="H509" s="9">
        <v>45.78</v>
      </c>
      <c r="I509" s="9">
        <v>12.6</v>
      </c>
      <c r="J509" s="9">
        <v>0.46089999999999998</v>
      </c>
      <c r="K509" s="9">
        <v>0.67279999999999995</v>
      </c>
      <c r="L509" s="9" t="s">
        <v>1395</v>
      </c>
      <c r="M509" s="9">
        <v>828</v>
      </c>
      <c r="N509" s="9" t="s">
        <v>1381</v>
      </c>
      <c r="O509" s="90" t="s">
        <v>1441</v>
      </c>
      <c r="P509" s="89">
        <f t="shared" si="42"/>
        <v>45647</v>
      </c>
      <c r="Q509" s="90" t="s">
        <v>1441</v>
      </c>
      <c r="R509" s="90"/>
      <c r="S509" s="121" t="e">
        <f t="shared" si="43"/>
        <v>#VALUE!</v>
      </c>
      <c r="T509" s="9">
        <v>120</v>
      </c>
      <c r="U509" s="9">
        <v>12.59</v>
      </c>
      <c r="Z509" s="78">
        <f t="shared" ca="1" si="44"/>
        <v>601</v>
      </c>
      <c r="AA509" s="78" t="str">
        <f t="shared" si="45"/>
        <v>12-2024</v>
      </c>
      <c r="AC509" s="4" t="str">
        <f t="shared" si="46"/>
        <v>Q4</v>
      </c>
      <c r="AD509" s="4" t="e">
        <f t="shared" si="47"/>
        <v>#VALUE!</v>
      </c>
    </row>
    <row r="510" spans="1:30">
      <c r="A510" s="8" t="s">
        <v>2321</v>
      </c>
      <c r="B510" s="8" t="s">
        <v>361</v>
      </c>
      <c r="C510" s="8" t="s">
        <v>41</v>
      </c>
      <c r="D510" s="8" t="s">
        <v>31</v>
      </c>
      <c r="E510" s="8"/>
      <c r="F510" s="8" t="s">
        <v>1400</v>
      </c>
      <c r="G510" s="8" t="s">
        <v>1390</v>
      </c>
      <c r="H510" s="8">
        <v>86.38</v>
      </c>
      <c r="I510" s="8">
        <v>11.62</v>
      </c>
      <c r="J510" s="8">
        <v>0.82950000000000002</v>
      </c>
      <c r="K510" s="8">
        <v>1.2203999999999999</v>
      </c>
      <c r="L510" s="8" t="s">
        <v>1395</v>
      </c>
      <c r="M510" s="8">
        <v>686</v>
      </c>
      <c r="N510" s="8" t="s">
        <v>1377</v>
      </c>
      <c r="O510" s="89" t="s">
        <v>1017</v>
      </c>
      <c r="P510" s="89">
        <f t="shared" si="42"/>
        <v>44784</v>
      </c>
      <c r="Q510" s="89" t="s">
        <v>1017</v>
      </c>
      <c r="R510" s="89" t="s">
        <v>2322</v>
      </c>
      <c r="S510" s="121">
        <f t="shared" si="43"/>
        <v>44793</v>
      </c>
      <c r="T510" s="8">
        <v>120</v>
      </c>
      <c r="U510" s="8">
        <v>56.53</v>
      </c>
      <c r="Z510" s="78">
        <f t="shared" ca="1" si="44"/>
        <v>1464</v>
      </c>
      <c r="AA510" s="78" t="str">
        <f t="shared" si="45"/>
        <v>8-2022</v>
      </c>
      <c r="AC510" s="4" t="str">
        <f t="shared" si="46"/>
        <v>Empty</v>
      </c>
      <c r="AD510" s="4">
        <f t="shared" si="47"/>
        <v>7</v>
      </c>
    </row>
    <row r="511" spans="1:30" hidden="1">
      <c r="A511" s="9" t="s">
        <v>2323</v>
      </c>
      <c r="B511" s="9" t="s">
        <v>1113</v>
      </c>
      <c r="C511" s="9" t="s">
        <v>41</v>
      </c>
      <c r="D511" s="9" t="s">
        <v>44</v>
      </c>
      <c r="E511" s="9"/>
      <c r="F511" s="9" t="s">
        <v>1380</v>
      </c>
      <c r="G511" s="9" t="s">
        <v>1384</v>
      </c>
      <c r="H511" s="9">
        <v>22.5</v>
      </c>
      <c r="I511" s="9">
        <v>9.2200000000000006</v>
      </c>
      <c r="J511" s="9">
        <v>0.2422</v>
      </c>
      <c r="K511" s="9">
        <v>0.2056</v>
      </c>
      <c r="L511" s="9" t="s">
        <v>1376</v>
      </c>
      <c r="M511" s="9">
        <v>686</v>
      </c>
      <c r="N511" s="9" t="s">
        <v>1386</v>
      </c>
      <c r="O511" s="90" t="s">
        <v>2119</v>
      </c>
      <c r="P511" s="89">
        <f t="shared" si="42"/>
        <v>45469</v>
      </c>
      <c r="Q511" s="90" t="s">
        <v>2119</v>
      </c>
      <c r="R511" s="90"/>
      <c r="S511" s="121" t="e">
        <f t="shared" si="43"/>
        <v>#VALUE!</v>
      </c>
      <c r="T511" s="9">
        <v>240</v>
      </c>
      <c r="U511" s="9">
        <v>2.71</v>
      </c>
      <c r="Z511" s="78">
        <f t="shared" ca="1" si="44"/>
        <v>779</v>
      </c>
      <c r="AA511" s="78" t="str">
        <f t="shared" si="45"/>
        <v>6-2024</v>
      </c>
      <c r="AC511" s="4" t="str">
        <f t="shared" si="46"/>
        <v>Empty</v>
      </c>
      <c r="AD511" s="4" t="e">
        <f t="shared" si="47"/>
        <v>#VALUE!</v>
      </c>
    </row>
    <row r="512" spans="1:30" hidden="1">
      <c r="A512" s="8" t="s">
        <v>2324</v>
      </c>
      <c r="B512" s="8" t="s">
        <v>330</v>
      </c>
      <c r="C512" s="8" t="s">
        <v>24</v>
      </c>
      <c r="D512" s="8" t="s">
        <v>23</v>
      </c>
      <c r="E512" s="8"/>
      <c r="F512" s="8" t="s">
        <v>1389</v>
      </c>
      <c r="G512" s="8" t="s">
        <v>1390</v>
      </c>
      <c r="H512" s="8">
        <v>40.79</v>
      </c>
      <c r="I512" s="8">
        <v>9.68</v>
      </c>
      <c r="J512" s="8">
        <v>0.4556</v>
      </c>
      <c r="K512" s="8">
        <v>0.4304</v>
      </c>
      <c r="L512" s="8" t="s">
        <v>1395</v>
      </c>
      <c r="M512" s="8">
        <v>782</v>
      </c>
      <c r="N512" s="8" t="s">
        <v>1381</v>
      </c>
      <c r="O512" s="89" t="s">
        <v>2035</v>
      </c>
      <c r="P512" s="89">
        <f t="shared" si="42"/>
        <v>44829</v>
      </c>
      <c r="Q512" s="89" t="s">
        <v>2035</v>
      </c>
      <c r="R512" s="89"/>
      <c r="S512" s="121" t="e">
        <f t="shared" si="43"/>
        <v>#VALUE!</v>
      </c>
      <c r="T512" s="8">
        <v>180</v>
      </c>
      <c r="U512" s="8">
        <v>30.52</v>
      </c>
      <c r="Z512" s="78">
        <f t="shared" ca="1" si="44"/>
        <v>1419</v>
      </c>
      <c r="AA512" s="78" t="str">
        <f t="shared" si="45"/>
        <v>9-2022</v>
      </c>
      <c r="AC512" s="4" t="str">
        <f t="shared" si="46"/>
        <v>Empty</v>
      </c>
      <c r="AD512" s="4" t="e">
        <f t="shared" si="47"/>
        <v>#VALUE!</v>
      </c>
    </row>
    <row r="513" spans="1:30" hidden="1">
      <c r="A513" s="9" t="s">
        <v>2325</v>
      </c>
      <c r="B513" s="9" t="s">
        <v>1098</v>
      </c>
      <c r="C513" s="9" t="s">
        <v>41</v>
      </c>
      <c r="D513" s="9" t="s">
        <v>23</v>
      </c>
      <c r="E513" s="9"/>
      <c r="F513" s="9" t="s">
        <v>1374</v>
      </c>
      <c r="G513" s="9" t="s">
        <v>1390</v>
      </c>
      <c r="H513" s="9">
        <v>87.72</v>
      </c>
      <c r="I513" s="9">
        <v>16.16</v>
      </c>
      <c r="J513" s="9">
        <v>0.5514</v>
      </c>
      <c r="K513" s="9">
        <v>7.9656000000000002</v>
      </c>
      <c r="L513" s="9" t="s">
        <v>1385</v>
      </c>
      <c r="M513" s="9">
        <v>761</v>
      </c>
      <c r="N513" s="9" t="s">
        <v>1426</v>
      </c>
      <c r="O513" s="90" t="s">
        <v>1653</v>
      </c>
      <c r="P513" s="89">
        <f t="shared" si="42"/>
        <v>44746</v>
      </c>
      <c r="Q513" s="90" t="s">
        <v>1653</v>
      </c>
      <c r="R513" s="90"/>
      <c r="S513" s="121" t="e">
        <f t="shared" si="43"/>
        <v>#VALUE!</v>
      </c>
      <c r="T513" s="9">
        <v>12</v>
      </c>
      <c r="U513" s="9">
        <v>0</v>
      </c>
      <c r="Z513" s="78">
        <f t="shared" ca="1" si="44"/>
        <v>1502</v>
      </c>
      <c r="AA513" s="78" t="str">
        <f t="shared" si="45"/>
        <v>7-2022</v>
      </c>
      <c r="AC513" s="4" t="str">
        <f t="shared" si="46"/>
        <v>Empty</v>
      </c>
      <c r="AD513" s="4" t="e">
        <f t="shared" si="47"/>
        <v>#VALUE!</v>
      </c>
    </row>
    <row r="514" spans="1:30" hidden="1">
      <c r="A514" s="8" t="s">
        <v>2326</v>
      </c>
      <c r="B514" s="8" t="s">
        <v>372</v>
      </c>
      <c r="C514" s="8" t="s">
        <v>16</v>
      </c>
      <c r="D514" s="8" t="s">
        <v>1360</v>
      </c>
      <c r="E514" s="8"/>
      <c r="F514" s="8" t="s">
        <v>1408</v>
      </c>
      <c r="G514" s="8" t="s">
        <v>1384</v>
      </c>
      <c r="H514" s="8">
        <v>36.93</v>
      </c>
      <c r="I514" s="8">
        <v>13.92</v>
      </c>
      <c r="J514" s="8">
        <v>0.64349999999999996</v>
      </c>
      <c r="K514" s="8">
        <v>0.48980000000000001</v>
      </c>
      <c r="L514" s="8" t="s">
        <v>1412</v>
      </c>
      <c r="M514" s="8">
        <v>654</v>
      </c>
      <c r="N514" s="8" t="s">
        <v>1381</v>
      </c>
      <c r="O514" s="89" t="s">
        <v>1713</v>
      </c>
      <c r="P514" s="89">
        <f t="shared" si="42"/>
        <v>44920</v>
      </c>
      <c r="Q514" s="89" t="s">
        <v>1713</v>
      </c>
      <c r="R514" s="89"/>
      <c r="S514" s="121" t="e">
        <f t="shared" si="43"/>
        <v>#VALUE!</v>
      </c>
      <c r="T514" s="8">
        <v>180</v>
      </c>
      <c r="U514" s="8">
        <v>12.79</v>
      </c>
      <c r="Z514" s="78">
        <f t="shared" ca="1" si="44"/>
        <v>1328</v>
      </c>
      <c r="AA514" s="78" t="str">
        <f t="shared" si="45"/>
        <v>12-2022</v>
      </c>
      <c r="AC514" s="4" t="str">
        <f t="shared" si="46"/>
        <v>Q4</v>
      </c>
      <c r="AD514" s="4" t="e">
        <f t="shared" si="47"/>
        <v>#VALUE!</v>
      </c>
    </row>
    <row r="515" spans="1:30" hidden="1">
      <c r="A515" s="9" t="s">
        <v>2327</v>
      </c>
      <c r="B515" s="9" t="s">
        <v>1269</v>
      </c>
      <c r="C515" s="9" t="s">
        <v>16</v>
      </c>
      <c r="D515" s="9" t="s">
        <v>1360</v>
      </c>
      <c r="E515" s="9"/>
      <c r="F515" s="9" t="s">
        <v>1400</v>
      </c>
      <c r="G515" s="9" t="s">
        <v>1384</v>
      </c>
      <c r="H515" s="9">
        <v>53.7</v>
      </c>
      <c r="I515" s="9">
        <v>9.24</v>
      </c>
      <c r="J515" s="9">
        <v>0.71340000000000003</v>
      </c>
      <c r="K515" s="9">
        <v>0.5524</v>
      </c>
      <c r="L515" s="9" t="s">
        <v>1412</v>
      </c>
      <c r="M515" s="9">
        <v>845</v>
      </c>
      <c r="N515" s="9" t="s">
        <v>1381</v>
      </c>
      <c r="O515" s="90" t="s">
        <v>2328</v>
      </c>
      <c r="P515" s="89">
        <f t="shared" ref="P515:P578" si="48">DATE(RIGHT(O515,4),MID(O515,4,2),LEFT(O515,2))</f>
        <v>45072</v>
      </c>
      <c r="Q515" s="90" t="s">
        <v>2328</v>
      </c>
      <c r="R515" s="90"/>
      <c r="S515" s="121" t="e">
        <f t="shared" ref="S515:S578" si="49">DATE(RIGHT(R515,4),MID(R515,4,2),LEFT(R515,2))</f>
        <v>#VALUE!</v>
      </c>
      <c r="T515" s="9">
        <v>180</v>
      </c>
      <c r="U515" s="9">
        <v>49.93</v>
      </c>
      <c r="Z515" s="78">
        <f t="shared" ref="Z515:AA578" ca="1" si="50">TODAY()-P515</f>
        <v>1176</v>
      </c>
      <c r="AA515" s="78" t="str">
        <f t="shared" ref="AA515:AA578" si="51">MONTH(P515)&amp;"-"&amp;YEAR(P515)</f>
        <v>5-2023</v>
      </c>
      <c r="AC515" s="4" t="str">
        <f t="shared" ref="AC515:AC578" si="52">IF(MONTH(P515)&gt;=10,"Q4","Empty")</f>
        <v>Empty</v>
      </c>
      <c r="AD515" s="4" t="e">
        <f t="shared" ref="AD515:AD578" si="53">NETWORKDAYS(P515,S515)</f>
        <v>#VALUE!</v>
      </c>
    </row>
    <row r="516" spans="1:30">
      <c r="A516" s="8" t="s">
        <v>2329</v>
      </c>
      <c r="B516" s="8" t="s">
        <v>705</v>
      </c>
      <c r="C516" s="8" t="s">
        <v>12</v>
      </c>
      <c r="D516" s="8" t="s">
        <v>10</v>
      </c>
      <c r="E516" s="8"/>
      <c r="F516" s="8" t="s">
        <v>1389</v>
      </c>
      <c r="G516" s="8" t="s">
        <v>1375</v>
      </c>
      <c r="H516" s="8">
        <v>47.81</v>
      </c>
      <c r="I516" s="8">
        <v>15.94</v>
      </c>
      <c r="J516" s="8">
        <v>0.65939999999999999</v>
      </c>
      <c r="K516" s="8">
        <v>0.94799999999999995</v>
      </c>
      <c r="L516" s="8" t="s">
        <v>1376</v>
      </c>
      <c r="M516" s="8">
        <v>798</v>
      </c>
      <c r="N516" s="8" t="s">
        <v>1403</v>
      </c>
      <c r="O516" s="89" t="s">
        <v>1689</v>
      </c>
      <c r="P516" s="89">
        <f t="shared" si="48"/>
        <v>44934</v>
      </c>
      <c r="Q516" s="89" t="s">
        <v>1689</v>
      </c>
      <c r="R516" s="89" t="s">
        <v>1673</v>
      </c>
      <c r="S516" s="121">
        <f t="shared" si="49"/>
        <v>44942</v>
      </c>
      <c r="T516" s="8">
        <v>84</v>
      </c>
      <c r="U516" s="8">
        <v>41.11</v>
      </c>
      <c r="Z516" s="78">
        <f t="shared" ca="1" si="50"/>
        <v>1314</v>
      </c>
      <c r="AA516" s="78" t="str">
        <f t="shared" si="51"/>
        <v>1-2023</v>
      </c>
      <c r="AC516" s="4" t="str">
        <f t="shared" si="52"/>
        <v>Empty</v>
      </c>
      <c r="AD516" s="4">
        <f t="shared" si="53"/>
        <v>6</v>
      </c>
    </row>
    <row r="517" spans="1:30" hidden="1">
      <c r="A517" s="9" t="s">
        <v>2330</v>
      </c>
      <c r="B517" s="9" t="s">
        <v>863</v>
      </c>
      <c r="C517" s="9" t="s">
        <v>28</v>
      </c>
      <c r="D517" s="9" t="s">
        <v>31</v>
      </c>
      <c r="E517" s="9"/>
      <c r="F517" s="9" t="s">
        <v>1380</v>
      </c>
      <c r="G517" s="9" t="s">
        <v>1375</v>
      </c>
      <c r="H517" s="9">
        <v>7.82</v>
      </c>
      <c r="I517" s="9">
        <v>10.8</v>
      </c>
      <c r="J517" s="9">
        <v>8.5300000000000001E-2</v>
      </c>
      <c r="K517" s="9">
        <v>0.25530000000000003</v>
      </c>
      <c r="L517" s="9" t="s">
        <v>1385</v>
      </c>
      <c r="M517" s="9">
        <v>741</v>
      </c>
      <c r="N517" s="9" t="s">
        <v>1381</v>
      </c>
      <c r="O517" s="90" t="s">
        <v>2331</v>
      </c>
      <c r="P517" s="89">
        <f t="shared" si="48"/>
        <v>44965</v>
      </c>
      <c r="Q517" s="90" t="s">
        <v>2331</v>
      </c>
      <c r="R517" s="90"/>
      <c r="S517" s="121" t="e">
        <f t="shared" si="49"/>
        <v>#VALUE!</v>
      </c>
      <c r="T517" s="9">
        <v>36</v>
      </c>
      <c r="U517" s="9">
        <v>0</v>
      </c>
      <c r="Z517" s="78">
        <f t="shared" ca="1" si="50"/>
        <v>1283</v>
      </c>
      <c r="AA517" s="78" t="str">
        <f t="shared" si="51"/>
        <v>2-2023</v>
      </c>
      <c r="AC517" s="4" t="str">
        <f t="shared" si="52"/>
        <v>Empty</v>
      </c>
      <c r="AD517" s="4" t="e">
        <f t="shared" si="53"/>
        <v>#VALUE!</v>
      </c>
    </row>
    <row r="518" spans="1:30">
      <c r="A518" s="8" t="s">
        <v>2332</v>
      </c>
      <c r="B518" s="8" t="s">
        <v>1041</v>
      </c>
      <c r="C518" s="8" t="s">
        <v>12</v>
      </c>
      <c r="D518" s="8" t="s">
        <v>31</v>
      </c>
      <c r="E518" s="8"/>
      <c r="F518" s="8" t="s">
        <v>1411</v>
      </c>
      <c r="G518" s="8" t="s">
        <v>1375</v>
      </c>
      <c r="H518" s="8">
        <v>2.58</v>
      </c>
      <c r="I518" s="8">
        <v>12.1</v>
      </c>
      <c r="J518" s="8">
        <v>1.9400000000000001E-2</v>
      </c>
      <c r="K518" s="8">
        <v>5.7500000000000002E-2</v>
      </c>
      <c r="L518" s="8" t="s">
        <v>1395</v>
      </c>
      <c r="M518" s="8">
        <v>610</v>
      </c>
      <c r="N518" s="8" t="s">
        <v>1403</v>
      </c>
      <c r="O518" s="89" t="s">
        <v>2333</v>
      </c>
      <c r="P518" s="89">
        <f t="shared" si="48"/>
        <v>45135</v>
      </c>
      <c r="Q518" s="89" t="s">
        <v>2333</v>
      </c>
      <c r="R518" s="89" t="s">
        <v>2129</v>
      </c>
      <c r="S518" s="121">
        <f t="shared" si="49"/>
        <v>45144</v>
      </c>
      <c r="T518" s="8">
        <v>60</v>
      </c>
      <c r="U518" s="8">
        <v>2.2400000000000002</v>
      </c>
      <c r="Z518" s="78">
        <f t="shared" ca="1" si="50"/>
        <v>1113</v>
      </c>
      <c r="AA518" s="78" t="str">
        <f t="shared" si="51"/>
        <v>7-2023</v>
      </c>
      <c r="AC518" s="4" t="str">
        <f t="shared" si="52"/>
        <v>Empty</v>
      </c>
      <c r="AD518" s="4">
        <f t="shared" si="53"/>
        <v>6</v>
      </c>
    </row>
    <row r="519" spans="1:30" hidden="1">
      <c r="A519" s="9" t="s">
        <v>2334</v>
      </c>
      <c r="B519" s="9" t="s">
        <v>323</v>
      </c>
      <c r="C519" s="9" t="s">
        <v>7</v>
      </c>
      <c r="D519" s="9" t="s">
        <v>1360</v>
      </c>
      <c r="E519" s="9"/>
      <c r="F519" s="9" t="s">
        <v>1374</v>
      </c>
      <c r="G519" s="9" t="s">
        <v>1375</v>
      </c>
      <c r="H519" s="9">
        <v>27.05</v>
      </c>
      <c r="I519" s="9">
        <v>11.21</v>
      </c>
      <c r="J519" s="9">
        <v>0.246</v>
      </c>
      <c r="K519" s="9">
        <v>0.311</v>
      </c>
      <c r="L519" s="9" t="s">
        <v>1385</v>
      </c>
      <c r="M519" s="9">
        <v>787</v>
      </c>
      <c r="N519" s="9" t="s">
        <v>1426</v>
      </c>
      <c r="O519" s="90" t="s">
        <v>1902</v>
      </c>
      <c r="P519" s="89">
        <f t="shared" si="48"/>
        <v>44626</v>
      </c>
      <c r="Q519" s="90" t="s">
        <v>1902</v>
      </c>
      <c r="R519" s="90"/>
      <c r="S519" s="121" t="e">
        <f t="shared" si="49"/>
        <v>#VALUE!</v>
      </c>
      <c r="T519" s="9">
        <v>180</v>
      </c>
      <c r="U519" s="9">
        <v>0</v>
      </c>
      <c r="Z519" s="78">
        <f t="shared" ca="1" si="50"/>
        <v>1622</v>
      </c>
      <c r="AA519" s="78" t="str">
        <f t="shared" si="51"/>
        <v>3-2022</v>
      </c>
      <c r="AC519" s="4" t="str">
        <f t="shared" si="52"/>
        <v>Empty</v>
      </c>
      <c r="AD519" s="4" t="e">
        <f t="shared" si="53"/>
        <v>#VALUE!</v>
      </c>
    </row>
    <row r="520" spans="1:30" hidden="1">
      <c r="A520" s="8" t="s">
        <v>2335</v>
      </c>
      <c r="B520" s="8" t="s">
        <v>936</v>
      </c>
      <c r="C520" s="8" t="s">
        <v>7</v>
      </c>
      <c r="D520" s="8" t="s">
        <v>23</v>
      </c>
      <c r="E520" s="8"/>
      <c r="F520" s="8" t="s">
        <v>1380</v>
      </c>
      <c r="G520" s="8" t="s">
        <v>1375</v>
      </c>
      <c r="H520" s="8">
        <v>38.69</v>
      </c>
      <c r="I520" s="8">
        <v>11.68</v>
      </c>
      <c r="J520" s="8">
        <v>0.21429999999999999</v>
      </c>
      <c r="K520" s="8">
        <v>0.85440000000000005</v>
      </c>
      <c r="L520" s="8" t="s">
        <v>1376</v>
      </c>
      <c r="M520" s="8">
        <v>680</v>
      </c>
      <c r="N520" s="8" t="s">
        <v>1426</v>
      </c>
      <c r="O520" s="89" t="s">
        <v>191</v>
      </c>
      <c r="P520" s="89">
        <f t="shared" si="48"/>
        <v>45313</v>
      </c>
      <c r="Q520" s="89" t="s">
        <v>191</v>
      </c>
      <c r="R520" s="89"/>
      <c r="S520" s="121" t="e">
        <f t="shared" si="49"/>
        <v>#VALUE!</v>
      </c>
      <c r="T520" s="8">
        <v>60</v>
      </c>
      <c r="U520" s="8">
        <v>30.28</v>
      </c>
      <c r="Z520" s="78">
        <f t="shared" ca="1" si="50"/>
        <v>935</v>
      </c>
      <c r="AA520" s="78" t="str">
        <f t="shared" si="51"/>
        <v>1-2024</v>
      </c>
      <c r="AC520" s="4" t="str">
        <f t="shared" si="52"/>
        <v>Empty</v>
      </c>
      <c r="AD520" s="4" t="e">
        <f t="shared" si="53"/>
        <v>#VALUE!</v>
      </c>
    </row>
    <row r="521" spans="1:30" hidden="1">
      <c r="A521" s="9" t="s">
        <v>2336</v>
      </c>
      <c r="B521" s="9" t="s">
        <v>653</v>
      </c>
      <c r="C521" s="9" t="s">
        <v>28</v>
      </c>
      <c r="D521" s="9" t="s">
        <v>1360</v>
      </c>
      <c r="E521" s="9"/>
      <c r="F521" s="9" t="s">
        <v>1408</v>
      </c>
      <c r="G521" s="9" t="s">
        <v>1390</v>
      </c>
      <c r="H521" s="9">
        <v>26.9</v>
      </c>
      <c r="I521" s="9">
        <v>10.6</v>
      </c>
      <c r="J521" s="9">
        <v>0.1681</v>
      </c>
      <c r="K521" s="9">
        <v>0.29899999999999999</v>
      </c>
      <c r="L521" s="9" t="s">
        <v>1385</v>
      </c>
      <c r="M521" s="9">
        <v>896</v>
      </c>
      <c r="N521" s="9" t="s">
        <v>1381</v>
      </c>
      <c r="O521" s="90" t="s">
        <v>422</v>
      </c>
      <c r="P521" s="89">
        <f t="shared" si="48"/>
        <v>45214</v>
      </c>
      <c r="Q521" s="90" t="s">
        <v>422</v>
      </c>
      <c r="R521" s="90"/>
      <c r="S521" s="121" t="e">
        <f t="shared" si="49"/>
        <v>#VALUE!</v>
      </c>
      <c r="T521" s="9">
        <v>180</v>
      </c>
      <c r="U521" s="9">
        <v>0</v>
      </c>
      <c r="Z521" s="78">
        <f t="shared" ca="1" si="50"/>
        <v>1034</v>
      </c>
      <c r="AA521" s="78" t="str">
        <f t="shared" si="51"/>
        <v>10-2023</v>
      </c>
      <c r="AC521" s="4" t="str">
        <f t="shared" si="52"/>
        <v>Q4</v>
      </c>
      <c r="AD521" s="4" t="e">
        <f t="shared" si="53"/>
        <v>#VALUE!</v>
      </c>
    </row>
    <row r="522" spans="1:30">
      <c r="A522" s="8" t="s">
        <v>2337</v>
      </c>
      <c r="B522" s="8" t="s">
        <v>103</v>
      </c>
      <c r="C522" s="8" t="s">
        <v>16</v>
      </c>
      <c r="D522" s="8" t="s">
        <v>10</v>
      </c>
      <c r="E522" s="8"/>
      <c r="F522" s="8" t="s">
        <v>1389</v>
      </c>
      <c r="G522" s="8" t="s">
        <v>1384</v>
      </c>
      <c r="H522" s="8">
        <v>18.53</v>
      </c>
      <c r="I522" s="8">
        <v>13.79</v>
      </c>
      <c r="J522" s="8">
        <v>0.1585</v>
      </c>
      <c r="K522" s="8">
        <v>0.88780000000000003</v>
      </c>
      <c r="L522" s="8" t="s">
        <v>1385</v>
      </c>
      <c r="M522" s="8">
        <v>566</v>
      </c>
      <c r="N522" s="8" t="s">
        <v>1396</v>
      </c>
      <c r="O522" s="89" t="s">
        <v>2338</v>
      </c>
      <c r="P522" s="89">
        <f t="shared" si="48"/>
        <v>44589</v>
      </c>
      <c r="Q522" s="89" t="s">
        <v>2338</v>
      </c>
      <c r="R522" s="89" t="s">
        <v>2339</v>
      </c>
      <c r="S522" s="121">
        <f t="shared" si="49"/>
        <v>44601</v>
      </c>
      <c r="T522" s="8">
        <v>24</v>
      </c>
      <c r="U522" s="8">
        <v>0</v>
      </c>
      <c r="Z522" s="78">
        <f t="shared" ca="1" si="50"/>
        <v>1659</v>
      </c>
      <c r="AA522" s="78" t="str">
        <f t="shared" si="51"/>
        <v>1-2022</v>
      </c>
      <c r="AC522" s="4" t="str">
        <f t="shared" si="52"/>
        <v>Empty</v>
      </c>
      <c r="AD522" s="4">
        <f t="shared" si="53"/>
        <v>9</v>
      </c>
    </row>
    <row r="523" spans="1:30">
      <c r="A523" s="9" t="s">
        <v>2340</v>
      </c>
      <c r="B523" s="9" t="s">
        <v>928</v>
      </c>
      <c r="C523" s="9" t="s">
        <v>12</v>
      </c>
      <c r="D523" s="9" t="s">
        <v>1360</v>
      </c>
      <c r="E523" s="9"/>
      <c r="F523" s="9" t="s">
        <v>1411</v>
      </c>
      <c r="G523" s="9" t="s">
        <v>1390</v>
      </c>
      <c r="H523" s="9">
        <v>96.6</v>
      </c>
      <c r="I523" s="9">
        <v>14.44</v>
      </c>
      <c r="J523" s="9">
        <v>0.96250000000000002</v>
      </c>
      <c r="K523" s="9">
        <v>4.6581000000000001</v>
      </c>
      <c r="L523" s="9" t="s">
        <v>1358</v>
      </c>
      <c r="M523" s="9">
        <v>596</v>
      </c>
      <c r="N523" s="9" t="s">
        <v>1396</v>
      </c>
      <c r="O523" s="90" t="s">
        <v>923</v>
      </c>
      <c r="P523" s="89">
        <f t="shared" si="48"/>
        <v>44677</v>
      </c>
      <c r="Q523" s="90" t="s">
        <v>923</v>
      </c>
      <c r="R523" s="90" t="s">
        <v>2341</v>
      </c>
      <c r="S523" s="121">
        <f t="shared" si="49"/>
        <v>44689</v>
      </c>
      <c r="T523" s="9">
        <v>24</v>
      </c>
      <c r="U523" s="9">
        <v>21.05</v>
      </c>
      <c r="Z523" s="78">
        <f t="shared" ca="1" si="50"/>
        <v>1571</v>
      </c>
      <c r="AA523" s="78" t="str">
        <f t="shared" si="51"/>
        <v>4-2022</v>
      </c>
      <c r="AC523" s="4" t="str">
        <f t="shared" si="52"/>
        <v>Empty</v>
      </c>
      <c r="AD523" s="4">
        <f t="shared" si="53"/>
        <v>9</v>
      </c>
    </row>
    <row r="524" spans="1:30" hidden="1">
      <c r="A524" s="8" t="s">
        <v>2342</v>
      </c>
      <c r="B524" s="8" t="s">
        <v>350</v>
      </c>
      <c r="C524" s="8" t="s">
        <v>12</v>
      </c>
      <c r="D524" s="8" t="s">
        <v>10</v>
      </c>
      <c r="E524" s="8"/>
      <c r="F524" s="8" t="s">
        <v>1380</v>
      </c>
      <c r="G524" s="8" t="s">
        <v>1375</v>
      </c>
      <c r="H524" s="8">
        <v>79.37</v>
      </c>
      <c r="I524" s="8">
        <v>8.0500000000000007</v>
      </c>
      <c r="J524" s="8">
        <v>0.4914</v>
      </c>
      <c r="K524" s="8">
        <v>1.2391000000000001</v>
      </c>
      <c r="L524" s="8" t="s">
        <v>1358</v>
      </c>
      <c r="M524" s="8">
        <v>754</v>
      </c>
      <c r="N524" s="8" t="s">
        <v>1386</v>
      </c>
      <c r="O524" s="89" t="s">
        <v>2343</v>
      </c>
      <c r="P524" s="89">
        <f t="shared" si="48"/>
        <v>45536</v>
      </c>
      <c r="Q524" s="89" t="s">
        <v>2343</v>
      </c>
      <c r="R524" s="89"/>
      <c r="S524" s="121" t="e">
        <f t="shared" si="49"/>
        <v>#VALUE!</v>
      </c>
      <c r="T524" s="8">
        <v>84</v>
      </c>
      <c r="U524" s="8">
        <v>63.09</v>
      </c>
      <c r="Z524" s="78">
        <f t="shared" ca="1" si="50"/>
        <v>712</v>
      </c>
      <c r="AA524" s="78" t="str">
        <f t="shared" si="51"/>
        <v>9-2024</v>
      </c>
      <c r="AC524" s="4" t="str">
        <f t="shared" si="52"/>
        <v>Empty</v>
      </c>
      <c r="AD524" s="4" t="e">
        <f t="shared" si="53"/>
        <v>#VALUE!</v>
      </c>
    </row>
    <row r="525" spans="1:30" hidden="1">
      <c r="A525" s="9" t="s">
        <v>2344</v>
      </c>
      <c r="B525" s="9" t="s">
        <v>1033</v>
      </c>
      <c r="C525" s="9" t="s">
        <v>16</v>
      </c>
      <c r="D525" s="9" t="s">
        <v>44</v>
      </c>
      <c r="E525" s="9"/>
      <c r="F525" s="9" t="s">
        <v>1408</v>
      </c>
      <c r="G525" s="9" t="s">
        <v>1390</v>
      </c>
      <c r="H525" s="9">
        <v>67.94</v>
      </c>
      <c r="I525" s="9">
        <v>8.17</v>
      </c>
      <c r="J525" s="9">
        <v>0.5282</v>
      </c>
      <c r="K525" s="9">
        <v>5.9153000000000002</v>
      </c>
      <c r="L525" s="9" t="s">
        <v>1385</v>
      </c>
      <c r="M525" s="9">
        <v>552</v>
      </c>
      <c r="N525" s="9" t="s">
        <v>1386</v>
      </c>
      <c r="O525" s="90" t="s">
        <v>2345</v>
      </c>
      <c r="P525" s="89">
        <f t="shared" si="48"/>
        <v>44966</v>
      </c>
      <c r="Q525" s="90" t="s">
        <v>2345</v>
      </c>
      <c r="R525" s="90"/>
      <c r="S525" s="121" t="e">
        <f t="shared" si="49"/>
        <v>#VALUE!</v>
      </c>
      <c r="T525" s="9">
        <v>12</v>
      </c>
      <c r="U525" s="9">
        <v>0</v>
      </c>
      <c r="Z525" s="78">
        <f t="shared" ca="1" si="50"/>
        <v>1282</v>
      </c>
      <c r="AA525" s="78" t="str">
        <f t="shared" si="51"/>
        <v>2-2023</v>
      </c>
      <c r="AC525" s="4" t="str">
        <f t="shared" si="52"/>
        <v>Empty</v>
      </c>
      <c r="AD525" s="4" t="e">
        <f t="shared" si="53"/>
        <v>#VALUE!</v>
      </c>
    </row>
    <row r="526" spans="1:30" hidden="1">
      <c r="A526" s="8" t="s">
        <v>2346</v>
      </c>
      <c r="B526" s="8" t="s">
        <v>873</v>
      </c>
      <c r="C526" s="8" t="s">
        <v>20</v>
      </c>
      <c r="D526" s="8" t="s">
        <v>10</v>
      </c>
      <c r="E526" s="8"/>
      <c r="F526" s="8" t="s">
        <v>1374</v>
      </c>
      <c r="G526" s="8" t="s">
        <v>1384</v>
      </c>
      <c r="H526" s="8">
        <v>19.63</v>
      </c>
      <c r="I526" s="8">
        <v>15.82</v>
      </c>
      <c r="J526" s="8">
        <v>0.16520000000000001</v>
      </c>
      <c r="K526" s="8">
        <v>0.3266</v>
      </c>
      <c r="L526" s="8" t="s">
        <v>1358</v>
      </c>
      <c r="M526" s="8">
        <v>836</v>
      </c>
      <c r="N526" s="8" t="s">
        <v>1426</v>
      </c>
      <c r="O526" s="89" t="s">
        <v>2347</v>
      </c>
      <c r="P526" s="89">
        <f t="shared" si="48"/>
        <v>45406</v>
      </c>
      <c r="Q526" s="89" t="s">
        <v>2347</v>
      </c>
      <c r="R526" s="89"/>
      <c r="S526" s="121" t="e">
        <f t="shared" si="49"/>
        <v>#VALUE!</v>
      </c>
      <c r="T526" s="8">
        <v>120</v>
      </c>
      <c r="U526" s="8">
        <v>10.42</v>
      </c>
      <c r="Z526" s="78">
        <f t="shared" ca="1" si="50"/>
        <v>842</v>
      </c>
      <c r="AA526" s="78" t="str">
        <f t="shared" si="51"/>
        <v>4-2024</v>
      </c>
      <c r="AC526" s="4" t="str">
        <f t="shared" si="52"/>
        <v>Empty</v>
      </c>
      <c r="AD526" s="4" t="e">
        <f t="shared" si="53"/>
        <v>#VALUE!</v>
      </c>
    </row>
    <row r="527" spans="1:30">
      <c r="A527" s="9" t="s">
        <v>2348</v>
      </c>
      <c r="B527" s="9" t="s">
        <v>1177</v>
      </c>
      <c r="C527" s="9" t="s">
        <v>28</v>
      </c>
      <c r="D527" s="9" t="s">
        <v>1360</v>
      </c>
      <c r="E527" s="9"/>
      <c r="F527" s="9" t="s">
        <v>1411</v>
      </c>
      <c r="G527" s="9" t="s">
        <v>1384</v>
      </c>
      <c r="H527" s="9">
        <v>65.83</v>
      </c>
      <c r="I527" s="9">
        <v>10.27</v>
      </c>
      <c r="J527" s="9">
        <v>1.0740000000000001</v>
      </c>
      <c r="K527" s="9">
        <v>3.0459000000000001</v>
      </c>
      <c r="L527" s="9" t="s">
        <v>1385</v>
      </c>
      <c r="M527" s="9">
        <v>885</v>
      </c>
      <c r="N527" s="9" t="s">
        <v>1396</v>
      </c>
      <c r="O527" s="90" t="s">
        <v>1460</v>
      </c>
      <c r="P527" s="89">
        <f t="shared" si="48"/>
        <v>45573</v>
      </c>
      <c r="Q527" s="90" t="s">
        <v>1460</v>
      </c>
      <c r="R527" s="90" t="s">
        <v>396</v>
      </c>
      <c r="S527" s="121">
        <f t="shared" si="49"/>
        <v>45579</v>
      </c>
      <c r="T527" s="9">
        <v>24</v>
      </c>
      <c r="U527" s="9">
        <v>0</v>
      </c>
      <c r="Z527" s="78">
        <f t="shared" ca="1" si="50"/>
        <v>675</v>
      </c>
      <c r="AA527" s="78" t="str">
        <f t="shared" si="51"/>
        <v>10-2024</v>
      </c>
      <c r="AC527" s="4" t="str">
        <f t="shared" si="52"/>
        <v>Q4</v>
      </c>
      <c r="AD527" s="4">
        <f t="shared" si="53"/>
        <v>5</v>
      </c>
    </row>
    <row r="528" spans="1:30">
      <c r="A528" s="8" t="s">
        <v>2349</v>
      </c>
      <c r="B528" s="8" t="s">
        <v>1089</v>
      </c>
      <c r="C528" s="8" t="s">
        <v>32</v>
      </c>
      <c r="D528" s="8" t="s">
        <v>10</v>
      </c>
      <c r="E528" s="8"/>
      <c r="F528" s="8" t="s">
        <v>1374</v>
      </c>
      <c r="G528" s="8" t="s">
        <v>1390</v>
      </c>
      <c r="H528" s="8">
        <v>45.15</v>
      </c>
      <c r="I528" s="8">
        <v>14.92</v>
      </c>
      <c r="J528" s="8">
        <v>0.44140000000000001</v>
      </c>
      <c r="K528" s="8">
        <v>0.86919999999999997</v>
      </c>
      <c r="L528" s="8" t="s">
        <v>1358</v>
      </c>
      <c r="M528" s="8">
        <v>897</v>
      </c>
      <c r="N528" s="8" t="s">
        <v>1396</v>
      </c>
      <c r="O528" s="89" t="s">
        <v>2350</v>
      </c>
      <c r="P528" s="89">
        <f t="shared" si="48"/>
        <v>45099</v>
      </c>
      <c r="Q528" s="89" t="s">
        <v>2350</v>
      </c>
      <c r="R528" s="89" t="s">
        <v>819</v>
      </c>
      <c r="S528" s="121">
        <f t="shared" si="49"/>
        <v>45111</v>
      </c>
      <c r="T528" s="8">
        <v>84</v>
      </c>
      <c r="U528" s="8">
        <v>36.74</v>
      </c>
      <c r="Z528" s="78">
        <f t="shared" ca="1" si="50"/>
        <v>1149</v>
      </c>
      <c r="AA528" s="78" t="str">
        <f t="shared" si="51"/>
        <v>6-2023</v>
      </c>
      <c r="AC528" s="4" t="str">
        <f t="shared" si="52"/>
        <v>Empty</v>
      </c>
      <c r="AD528" s="4">
        <f t="shared" si="53"/>
        <v>9</v>
      </c>
    </row>
    <row r="529" spans="1:30">
      <c r="A529" s="9" t="s">
        <v>2351</v>
      </c>
      <c r="B529" s="9" t="s">
        <v>747</v>
      </c>
      <c r="C529" s="9" t="s">
        <v>28</v>
      </c>
      <c r="D529" s="9" t="s">
        <v>44</v>
      </c>
      <c r="E529" s="9"/>
      <c r="F529" s="9" t="s">
        <v>1408</v>
      </c>
      <c r="G529" s="9" t="s">
        <v>1375</v>
      </c>
      <c r="H529" s="9">
        <v>32.03</v>
      </c>
      <c r="I529" s="9">
        <v>9.59</v>
      </c>
      <c r="J529" s="9">
        <v>0.44230000000000003</v>
      </c>
      <c r="K529" s="9">
        <v>2.8098000000000001</v>
      </c>
      <c r="L529" s="9" t="s">
        <v>1412</v>
      </c>
      <c r="M529" s="9">
        <v>759</v>
      </c>
      <c r="N529" s="9" t="s">
        <v>1377</v>
      </c>
      <c r="O529" s="90" t="s">
        <v>2352</v>
      </c>
      <c r="P529" s="89">
        <f t="shared" si="48"/>
        <v>45507</v>
      </c>
      <c r="Q529" s="90" t="s">
        <v>2352</v>
      </c>
      <c r="R529" s="90" t="s">
        <v>2353</v>
      </c>
      <c r="S529" s="121">
        <f t="shared" si="49"/>
        <v>45513</v>
      </c>
      <c r="T529" s="9">
        <v>12</v>
      </c>
      <c r="U529" s="9">
        <v>28.34</v>
      </c>
      <c r="Z529" s="78">
        <f t="shared" ca="1" si="50"/>
        <v>741</v>
      </c>
      <c r="AA529" s="78" t="str">
        <f t="shared" si="51"/>
        <v>8-2024</v>
      </c>
      <c r="AC529" s="4" t="str">
        <f t="shared" si="52"/>
        <v>Empty</v>
      </c>
      <c r="AD529" s="4">
        <f t="shared" si="53"/>
        <v>5</v>
      </c>
    </row>
    <row r="530" spans="1:30" hidden="1">
      <c r="A530" s="8" t="s">
        <v>2354</v>
      </c>
      <c r="B530" s="8" t="s">
        <v>727</v>
      </c>
      <c r="C530" s="8" t="s">
        <v>35</v>
      </c>
      <c r="D530" s="8" t="s">
        <v>44</v>
      </c>
      <c r="E530" s="8"/>
      <c r="F530" s="8" t="s">
        <v>1389</v>
      </c>
      <c r="G530" s="8" t="s">
        <v>1384</v>
      </c>
      <c r="H530" s="8"/>
      <c r="I530" s="8">
        <v>17.95</v>
      </c>
      <c r="J530" s="8">
        <v>1.3403</v>
      </c>
      <c r="K530" s="8">
        <v>1.5542</v>
      </c>
      <c r="L530" s="8" t="s">
        <v>1376</v>
      </c>
      <c r="M530" s="8">
        <v>580</v>
      </c>
      <c r="N530" s="8" t="s">
        <v>1381</v>
      </c>
      <c r="O530" s="89" t="s">
        <v>1382</v>
      </c>
      <c r="P530" s="89">
        <f t="shared" si="48"/>
        <v>44867</v>
      </c>
      <c r="Q530" s="89" t="s">
        <v>1382</v>
      </c>
      <c r="R530" s="89"/>
      <c r="S530" s="121" t="e">
        <f t="shared" si="49"/>
        <v>#VALUE!</v>
      </c>
      <c r="T530" s="8">
        <v>84</v>
      </c>
      <c r="U530" s="8">
        <v>32.549999999999997</v>
      </c>
      <c r="Z530" s="78">
        <f t="shared" ca="1" si="50"/>
        <v>1381</v>
      </c>
      <c r="AA530" s="78" t="str">
        <f t="shared" si="51"/>
        <v>11-2022</v>
      </c>
      <c r="AC530" s="4" t="str">
        <f t="shared" si="52"/>
        <v>Q4</v>
      </c>
      <c r="AD530" s="4" t="e">
        <f t="shared" si="53"/>
        <v>#VALUE!</v>
      </c>
    </row>
    <row r="531" spans="1:30">
      <c r="A531" s="9" t="s">
        <v>2355</v>
      </c>
      <c r="B531" s="9" t="s">
        <v>981</v>
      </c>
      <c r="C531" s="9" t="s">
        <v>16</v>
      </c>
      <c r="D531" s="9" t="s">
        <v>1360</v>
      </c>
      <c r="E531" s="9"/>
      <c r="F531" s="9" t="s">
        <v>1411</v>
      </c>
      <c r="G531" s="9" t="s">
        <v>1384</v>
      </c>
      <c r="H531" s="9">
        <v>22.48</v>
      </c>
      <c r="I531" s="9"/>
      <c r="J531" s="9">
        <v>0.2717</v>
      </c>
      <c r="K531" s="9"/>
      <c r="L531" s="9" t="s">
        <v>1412</v>
      </c>
      <c r="M531" s="9">
        <v>651</v>
      </c>
      <c r="N531" s="9" t="s">
        <v>1396</v>
      </c>
      <c r="O531" s="90" t="s">
        <v>2356</v>
      </c>
      <c r="P531" s="89">
        <f t="shared" si="48"/>
        <v>45580</v>
      </c>
      <c r="Q531" s="90" t="s">
        <v>2356</v>
      </c>
      <c r="R531" s="90" t="s">
        <v>1482</v>
      </c>
      <c r="S531" s="121">
        <f t="shared" si="49"/>
        <v>45587</v>
      </c>
      <c r="T531" s="9">
        <v>60</v>
      </c>
      <c r="U531" s="9">
        <v>5.27</v>
      </c>
      <c r="Z531" s="78">
        <f t="shared" ca="1" si="50"/>
        <v>668</v>
      </c>
      <c r="AA531" s="78" t="str">
        <f t="shared" si="51"/>
        <v>10-2024</v>
      </c>
      <c r="AC531" s="4" t="str">
        <f t="shared" si="52"/>
        <v>Q4</v>
      </c>
      <c r="AD531" s="4">
        <f t="shared" si="53"/>
        <v>6</v>
      </c>
    </row>
    <row r="532" spans="1:30">
      <c r="A532" s="8" t="s">
        <v>2357</v>
      </c>
      <c r="B532" s="8" t="s">
        <v>480</v>
      </c>
      <c r="C532" s="8" t="s">
        <v>20</v>
      </c>
      <c r="D532" s="8" t="s">
        <v>1360</v>
      </c>
      <c r="E532" s="8"/>
      <c r="F532" s="8" t="s">
        <v>1400</v>
      </c>
      <c r="G532" s="8" t="s">
        <v>1390</v>
      </c>
      <c r="H532" s="8">
        <v>72.650000000000006</v>
      </c>
      <c r="I532" s="8">
        <v>17.920000000000002</v>
      </c>
      <c r="J532" s="8">
        <v>0.53739999999999999</v>
      </c>
      <c r="K532" s="8">
        <v>6.6577999999999999</v>
      </c>
      <c r="L532" s="8" t="s">
        <v>1412</v>
      </c>
      <c r="M532" s="8">
        <v>878</v>
      </c>
      <c r="N532" s="8" t="s">
        <v>1396</v>
      </c>
      <c r="O532" s="89" t="s">
        <v>2358</v>
      </c>
      <c r="P532" s="89">
        <f t="shared" si="48"/>
        <v>44699</v>
      </c>
      <c r="Q532" s="89" t="s">
        <v>2358</v>
      </c>
      <c r="R532" s="89" t="s">
        <v>2359</v>
      </c>
      <c r="S532" s="121">
        <f t="shared" si="49"/>
        <v>44705</v>
      </c>
      <c r="T532" s="8">
        <v>12</v>
      </c>
      <c r="U532" s="8">
        <v>50.86</v>
      </c>
      <c r="Z532" s="78">
        <f t="shared" ca="1" si="50"/>
        <v>1549</v>
      </c>
      <c r="AA532" s="78" t="str">
        <f t="shared" si="51"/>
        <v>5-2022</v>
      </c>
      <c r="AC532" s="4" t="str">
        <f t="shared" si="52"/>
        <v>Empty</v>
      </c>
      <c r="AD532" s="4">
        <f t="shared" si="53"/>
        <v>5</v>
      </c>
    </row>
    <row r="533" spans="1:30">
      <c r="A533" s="9" t="s">
        <v>2360</v>
      </c>
      <c r="B533" s="9" t="s">
        <v>801</v>
      </c>
      <c r="C533" s="9" t="s">
        <v>35</v>
      </c>
      <c r="D533" s="9" t="s">
        <v>1360</v>
      </c>
      <c r="E533" s="9"/>
      <c r="F533" s="9" t="s">
        <v>1400</v>
      </c>
      <c r="G533" s="9" t="s">
        <v>1375</v>
      </c>
      <c r="H533" s="9">
        <v>2.2799999999999998</v>
      </c>
      <c r="I533" s="9">
        <v>9.24</v>
      </c>
      <c r="J533" s="9">
        <v>3.3000000000000002E-2</v>
      </c>
      <c r="K533" s="9">
        <v>2.92E-2</v>
      </c>
      <c r="L533" s="9" t="s">
        <v>1358</v>
      </c>
      <c r="M533" s="9">
        <v>890</v>
      </c>
      <c r="N533" s="9" t="s">
        <v>1396</v>
      </c>
      <c r="O533" s="90" t="s">
        <v>2280</v>
      </c>
      <c r="P533" s="89">
        <f t="shared" si="48"/>
        <v>44827</v>
      </c>
      <c r="Q533" s="90" t="s">
        <v>2280</v>
      </c>
      <c r="R533" s="90" t="s">
        <v>2361</v>
      </c>
      <c r="S533" s="121">
        <f t="shared" si="49"/>
        <v>44836</v>
      </c>
      <c r="T533" s="9">
        <v>120</v>
      </c>
      <c r="U533" s="9">
        <v>0.77</v>
      </c>
      <c r="Z533" s="78">
        <f t="shared" ca="1" si="50"/>
        <v>1421</v>
      </c>
      <c r="AA533" s="78" t="str">
        <f t="shared" si="51"/>
        <v>9-2022</v>
      </c>
      <c r="AC533" s="4" t="str">
        <f t="shared" si="52"/>
        <v>Empty</v>
      </c>
      <c r="AD533" s="4">
        <f t="shared" si="53"/>
        <v>6</v>
      </c>
    </row>
    <row r="534" spans="1:30" hidden="1">
      <c r="A534" s="8" t="s">
        <v>2362</v>
      </c>
      <c r="B534" s="8" t="s">
        <v>1222</v>
      </c>
      <c r="C534" s="8" t="s">
        <v>16</v>
      </c>
      <c r="D534" s="8" t="s">
        <v>31</v>
      </c>
      <c r="E534" s="8"/>
      <c r="F534" s="8" t="s">
        <v>1411</v>
      </c>
      <c r="G534" s="8" t="s">
        <v>1375</v>
      </c>
      <c r="H534" s="8">
        <v>7.25</v>
      </c>
      <c r="I534" s="8">
        <v>12.09</v>
      </c>
      <c r="J534" s="8">
        <v>5.8999999999999997E-2</v>
      </c>
      <c r="K534" s="8">
        <v>0.1283</v>
      </c>
      <c r="L534" s="8" t="s">
        <v>1395</v>
      </c>
      <c r="M534" s="8">
        <v>874</v>
      </c>
      <c r="N534" s="8" t="s">
        <v>1426</v>
      </c>
      <c r="O534" s="89" t="s">
        <v>1964</v>
      </c>
      <c r="P534" s="89">
        <f t="shared" si="48"/>
        <v>45537</v>
      </c>
      <c r="Q534" s="89" t="s">
        <v>1964</v>
      </c>
      <c r="R534" s="89"/>
      <c r="S534" s="121" t="e">
        <f t="shared" si="49"/>
        <v>#VALUE!</v>
      </c>
      <c r="T534" s="8">
        <v>84</v>
      </c>
      <c r="U534" s="8">
        <v>5.57</v>
      </c>
      <c r="Z534" s="78">
        <f t="shared" ca="1" si="50"/>
        <v>711</v>
      </c>
      <c r="AA534" s="78" t="str">
        <f t="shared" si="51"/>
        <v>9-2024</v>
      </c>
      <c r="AC534" s="4" t="str">
        <f t="shared" si="52"/>
        <v>Empty</v>
      </c>
      <c r="AD534" s="4" t="e">
        <f t="shared" si="53"/>
        <v>#VALUE!</v>
      </c>
    </row>
    <row r="535" spans="1:30">
      <c r="A535" s="9" t="s">
        <v>2363</v>
      </c>
      <c r="B535" s="9" t="s">
        <v>553</v>
      </c>
      <c r="C535" s="9" t="s">
        <v>20</v>
      </c>
      <c r="D535" s="9" t="s">
        <v>1360</v>
      </c>
      <c r="E535" s="9"/>
      <c r="F535" s="9" t="s">
        <v>1408</v>
      </c>
      <c r="G535" s="9" t="s">
        <v>1390</v>
      </c>
      <c r="H535" s="9">
        <v>57.66</v>
      </c>
      <c r="I535" s="9">
        <v>15.29</v>
      </c>
      <c r="J535" s="9">
        <v>0.81540000000000001</v>
      </c>
      <c r="K535" s="9">
        <v>1.6132</v>
      </c>
      <c r="L535" s="9" t="s">
        <v>1376</v>
      </c>
      <c r="M535" s="9">
        <v>860</v>
      </c>
      <c r="N535" s="9" t="s">
        <v>1403</v>
      </c>
      <c r="O535" s="90" t="s">
        <v>1501</v>
      </c>
      <c r="P535" s="89">
        <f t="shared" si="48"/>
        <v>45524</v>
      </c>
      <c r="Q535" s="90" t="s">
        <v>1501</v>
      </c>
      <c r="R535" s="90" t="s">
        <v>2364</v>
      </c>
      <c r="S535" s="121">
        <f t="shared" si="49"/>
        <v>45539</v>
      </c>
      <c r="T535" s="9">
        <v>48</v>
      </c>
      <c r="U535" s="9">
        <v>6.72</v>
      </c>
      <c r="Z535" s="78">
        <f t="shared" ca="1" si="50"/>
        <v>724</v>
      </c>
      <c r="AA535" s="78" t="str">
        <f t="shared" si="51"/>
        <v>8-2024</v>
      </c>
      <c r="AC535" s="4" t="str">
        <f t="shared" si="52"/>
        <v>Empty</v>
      </c>
      <c r="AD535" s="4">
        <f t="shared" si="53"/>
        <v>12</v>
      </c>
    </row>
    <row r="536" spans="1:30">
      <c r="A536" s="8" t="s">
        <v>2365</v>
      </c>
      <c r="B536" s="8" t="s">
        <v>1085</v>
      </c>
      <c r="C536" s="8" t="s">
        <v>16</v>
      </c>
      <c r="D536" s="8" t="s">
        <v>23</v>
      </c>
      <c r="E536" s="8"/>
      <c r="F536" s="8" t="s">
        <v>1408</v>
      </c>
      <c r="G536" s="8" t="s">
        <v>1384</v>
      </c>
      <c r="H536" s="8">
        <v>53.39</v>
      </c>
      <c r="I536" s="8">
        <v>17.399999999999999</v>
      </c>
      <c r="J536" s="8">
        <v>1.0255000000000001</v>
      </c>
      <c r="K536" s="8">
        <v>1.3384</v>
      </c>
      <c r="L536" s="8" t="s">
        <v>1385</v>
      </c>
      <c r="M536" s="8">
        <v>624</v>
      </c>
      <c r="N536" s="8" t="s">
        <v>1377</v>
      </c>
      <c r="O536" s="89" t="s">
        <v>1809</v>
      </c>
      <c r="P536" s="89">
        <f t="shared" si="48"/>
        <v>45359</v>
      </c>
      <c r="Q536" s="89" t="s">
        <v>1809</v>
      </c>
      <c r="R536" s="89" t="s">
        <v>2366</v>
      </c>
      <c r="S536" s="121">
        <f t="shared" si="49"/>
        <v>45372</v>
      </c>
      <c r="T536" s="8">
        <v>60</v>
      </c>
      <c r="U536" s="8">
        <v>0</v>
      </c>
      <c r="Z536" s="78">
        <f t="shared" ca="1" si="50"/>
        <v>889</v>
      </c>
      <c r="AA536" s="78" t="str">
        <f t="shared" si="51"/>
        <v>3-2024</v>
      </c>
      <c r="AC536" s="4" t="str">
        <f t="shared" si="52"/>
        <v>Empty</v>
      </c>
      <c r="AD536" s="4">
        <f t="shared" si="53"/>
        <v>10</v>
      </c>
    </row>
    <row r="537" spans="1:30" hidden="1">
      <c r="A537" s="9" t="s">
        <v>2367</v>
      </c>
      <c r="B537" s="9" t="s">
        <v>1041</v>
      </c>
      <c r="C537" s="9" t="s">
        <v>16</v>
      </c>
      <c r="D537" s="9" t="s">
        <v>31</v>
      </c>
      <c r="E537" s="9"/>
      <c r="F537" s="9" t="s">
        <v>1380</v>
      </c>
      <c r="G537" s="9" t="s">
        <v>1375</v>
      </c>
      <c r="H537" s="9">
        <v>25.41</v>
      </c>
      <c r="I537" s="9">
        <v>11.1</v>
      </c>
      <c r="J537" s="9">
        <v>0.44140000000000001</v>
      </c>
      <c r="K537" s="9">
        <v>0.29039999999999999</v>
      </c>
      <c r="L537" s="9" t="s">
        <v>1358</v>
      </c>
      <c r="M537" s="9">
        <v>610</v>
      </c>
      <c r="N537" s="9" t="s">
        <v>1386</v>
      </c>
      <c r="O537" s="90" t="s">
        <v>2136</v>
      </c>
      <c r="P537" s="89">
        <f t="shared" si="48"/>
        <v>45120</v>
      </c>
      <c r="Q537" s="90" t="s">
        <v>2136</v>
      </c>
      <c r="R537" s="90"/>
      <c r="S537" s="121" t="e">
        <f t="shared" si="49"/>
        <v>#VALUE!</v>
      </c>
      <c r="T537" s="9">
        <v>180</v>
      </c>
      <c r="U537" s="9">
        <v>23.2</v>
      </c>
      <c r="Z537" s="78">
        <f t="shared" ca="1" si="50"/>
        <v>1128</v>
      </c>
      <c r="AA537" s="78" t="str">
        <f t="shared" si="51"/>
        <v>7-2023</v>
      </c>
      <c r="AC537" s="4" t="str">
        <f t="shared" si="52"/>
        <v>Empty</v>
      </c>
      <c r="AD537" s="4" t="e">
        <f t="shared" si="53"/>
        <v>#VALUE!</v>
      </c>
    </row>
    <row r="538" spans="1:30" hidden="1">
      <c r="A538" s="8" t="s">
        <v>2368</v>
      </c>
      <c r="B538" s="8" t="s">
        <v>1244</v>
      </c>
      <c r="C538" s="8" t="s">
        <v>38</v>
      </c>
      <c r="D538" s="8" t="s">
        <v>1360</v>
      </c>
      <c r="E538" s="8"/>
      <c r="F538" s="8" t="s">
        <v>1374</v>
      </c>
      <c r="G538" s="8" t="s">
        <v>1384</v>
      </c>
      <c r="H538" s="8">
        <v>95.81</v>
      </c>
      <c r="I538" s="8">
        <v>8.82</v>
      </c>
      <c r="J538" s="8">
        <v>1.5330999999999999</v>
      </c>
      <c r="K538" s="8">
        <v>2.3761000000000001</v>
      </c>
      <c r="L538" s="8" t="s">
        <v>1358</v>
      </c>
      <c r="M538" s="8">
        <v>808</v>
      </c>
      <c r="N538" s="8" t="s">
        <v>1426</v>
      </c>
      <c r="O538" s="89" t="s">
        <v>2369</v>
      </c>
      <c r="P538" s="89">
        <f t="shared" si="48"/>
        <v>45070</v>
      </c>
      <c r="Q538" s="89" t="s">
        <v>2369</v>
      </c>
      <c r="R538" s="89"/>
      <c r="S538" s="121" t="e">
        <f t="shared" si="49"/>
        <v>#VALUE!</v>
      </c>
      <c r="T538" s="8">
        <v>48</v>
      </c>
      <c r="U538" s="8">
        <v>73.98</v>
      </c>
      <c r="Z538" s="78">
        <f t="shared" ca="1" si="50"/>
        <v>1178</v>
      </c>
      <c r="AA538" s="78" t="str">
        <f t="shared" si="51"/>
        <v>5-2023</v>
      </c>
      <c r="AC538" s="4" t="str">
        <f t="shared" si="52"/>
        <v>Empty</v>
      </c>
      <c r="AD538" s="4" t="e">
        <f t="shared" si="53"/>
        <v>#VALUE!</v>
      </c>
    </row>
    <row r="539" spans="1:30" hidden="1">
      <c r="A539" s="9" t="s">
        <v>2370</v>
      </c>
      <c r="B539" s="9" t="s">
        <v>80</v>
      </c>
      <c r="C539" s="9" t="s">
        <v>24</v>
      </c>
      <c r="D539" s="9" t="s">
        <v>31</v>
      </c>
      <c r="E539" s="9"/>
      <c r="F539" s="9" t="s">
        <v>1389</v>
      </c>
      <c r="G539" s="9" t="s">
        <v>1384</v>
      </c>
      <c r="H539" s="9">
        <v>30.31</v>
      </c>
      <c r="I539" s="9">
        <v>14.58</v>
      </c>
      <c r="J539" s="9">
        <v>0.34320000000000001</v>
      </c>
      <c r="K539" s="9">
        <v>0.57779999999999998</v>
      </c>
      <c r="L539" s="9" t="s">
        <v>1376</v>
      </c>
      <c r="M539" s="9">
        <v>747</v>
      </c>
      <c r="N539" s="9" t="s">
        <v>1386</v>
      </c>
      <c r="O539" s="90" t="s">
        <v>2371</v>
      </c>
      <c r="P539" s="89">
        <f t="shared" si="48"/>
        <v>45476</v>
      </c>
      <c r="Q539" s="90" t="s">
        <v>2371</v>
      </c>
      <c r="R539" s="90"/>
      <c r="S539" s="121" t="e">
        <f t="shared" si="49"/>
        <v>#VALUE!</v>
      </c>
      <c r="T539" s="9">
        <v>84</v>
      </c>
      <c r="U539" s="9">
        <v>19.16</v>
      </c>
      <c r="Z539" s="78">
        <f t="shared" ca="1" si="50"/>
        <v>772</v>
      </c>
      <c r="AA539" s="78" t="str">
        <f t="shared" si="51"/>
        <v>7-2024</v>
      </c>
      <c r="AC539" s="4" t="str">
        <f t="shared" si="52"/>
        <v>Empty</v>
      </c>
      <c r="AD539" s="4" t="e">
        <f t="shared" si="53"/>
        <v>#VALUE!</v>
      </c>
    </row>
    <row r="540" spans="1:30">
      <c r="A540" s="8" t="s">
        <v>2372</v>
      </c>
      <c r="B540" s="8" t="s">
        <v>1094</v>
      </c>
      <c r="C540" s="8" t="s">
        <v>28</v>
      </c>
      <c r="D540" s="8" t="s">
        <v>10</v>
      </c>
      <c r="E540" s="8"/>
      <c r="F540" s="8" t="s">
        <v>1408</v>
      </c>
      <c r="G540" s="8" t="s">
        <v>1375</v>
      </c>
      <c r="H540" s="8">
        <v>28.32</v>
      </c>
      <c r="I540" s="8">
        <v>12.49</v>
      </c>
      <c r="J540" s="8">
        <v>0.21079999999999999</v>
      </c>
      <c r="K540" s="8">
        <v>0.94730000000000003</v>
      </c>
      <c r="L540" s="8" t="s">
        <v>1412</v>
      </c>
      <c r="M540" s="8">
        <v>637</v>
      </c>
      <c r="N540" s="8" t="s">
        <v>1396</v>
      </c>
      <c r="O540" s="89" t="s">
        <v>869</v>
      </c>
      <c r="P540" s="89">
        <f t="shared" si="48"/>
        <v>44815</v>
      </c>
      <c r="Q540" s="89" t="s">
        <v>869</v>
      </c>
      <c r="R540" s="89" t="s">
        <v>2373</v>
      </c>
      <c r="S540" s="121">
        <f t="shared" si="49"/>
        <v>44816</v>
      </c>
      <c r="T540" s="8">
        <v>36</v>
      </c>
      <c r="U540" s="8">
        <v>23.72</v>
      </c>
      <c r="Z540" s="78">
        <f t="shared" ca="1" si="50"/>
        <v>1433</v>
      </c>
      <c r="AA540" s="78" t="str">
        <f t="shared" si="51"/>
        <v>9-2022</v>
      </c>
      <c r="AC540" s="4" t="str">
        <f t="shared" si="52"/>
        <v>Empty</v>
      </c>
      <c r="AD540" s="4">
        <f t="shared" si="53"/>
        <v>1</v>
      </c>
    </row>
    <row r="541" spans="1:30" hidden="1">
      <c r="A541" s="9" t="s">
        <v>2374</v>
      </c>
      <c r="B541" s="9" t="s">
        <v>533</v>
      </c>
      <c r="C541" s="9" t="s">
        <v>32</v>
      </c>
      <c r="D541" s="9" t="s">
        <v>23</v>
      </c>
      <c r="E541" s="9"/>
      <c r="F541" s="9" t="s">
        <v>1380</v>
      </c>
      <c r="G541" s="9" t="s">
        <v>1390</v>
      </c>
      <c r="H541" s="9">
        <v>43.99</v>
      </c>
      <c r="I541" s="9">
        <v>9.4600000000000009</v>
      </c>
      <c r="J541" s="9">
        <v>0.62450000000000006</v>
      </c>
      <c r="K541" s="9">
        <v>3.8563999999999998</v>
      </c>
      <c r="L541" s="9" t="s">
        <v>1412</v>
      </c>
      <c r="M541" s="9">
        <v>601</v>
      </c>
      <c r="N541" s="9" t="s">
        <v>1426</v>
      </c>
      <c r="O541" s="90" t="s">
        <v>2375</v>
      </c>
      <c r="P541" s="89">
        <f t="shared" si="48"/>
        <v>44642</v>
      </c>
      <c r="Q541" s="90" t="s">
        <v>2375</v>
      </c>
      <c r="R541" s="90"/>
      <c r="S541" s="121" t="e">
        <f t="shared" si="49"/>
        <v>#VALUE!</v>
      </c>
      <c r="T541" s="9">
        <v>12</v>
      </c>
      <c r="U541" s="9">
        <v>37.43</v>
      </c>
      <c r="Z541" s="78">
        <f t="shared" ca="1" si="50"/>
        <v>1606</v>
      </c>
      <c r="AA541" s="78" t="str">
        <f t="shared" si="51"/>
        <v>3-2022</v>
      </c>
      <c r="AC541" s="4" t="str">
        <f t="shared" si="52"/>
        <v>Empty</v>
      </c>
      <c r="AD541" s="4" t="e">
        <f t="shared" si="53"/>
        <v>#VALUE!</v>
      </c>
    </row>
    <row r="542" spans="1:30" hidden="1">
      <c r="A542" s="8" t="s">
        <v>2376</v>
      </c>
      <c r="B542" s="8" t="s">
        <v>271</v>
      </c>
      <c r="C542" s="8" t="s">
        <v>35</v>
      </c>
      <c r="D542" s="8" t="s">
        <v>10</v>
      </c>
      <c r="E542" s="8"/>
      <c r="F542" s="8" t="s">
        <v>1380</v>
      </c>
      <c r="G542" s="8" t="s">
        <v>1384</v>
      </c>
      <c r="H542" s="8">
        <v>16.010000000000002</v>
      </c>
      <c r="I542" s="8">
        <v>17.84</v>
      </c>
      <c r="J542" s="8">
        <v>0.13650000000000001</v>
      </c>
      <c r="K542" s="8">
        <v>0.33500000000000002</v>
      </c>
      <c r="L542" s="8" t="s">
        <v>1412</v>
      </c>
      <c r="M542" s="8">
        <v>617</v>
      </c>
      <c r="N542" s="8" t="s">
        <v>1426</v>
      </c>
      <c r="O542" s="89" t="s">
        <v>319</v>
      </c>
      <c r="P542" s="89">
        <f t="shared" si="48"/>
        <v>44728</v>
      </c>
      <c r="Q542" s="89" t="s">
        <v>319</v>
      </c>
      <c r="R542" s="89"/>
      <c r="S542" s="121" t="e">
        <f t="shared" si="49"/>
        <v>#VALUE!</v>
      </c>
      <c r="T542" s="8">
        <v>84</v>
      </c>
      <c r="U542" s="8">
        <v>7.22</v>
      </c>
      <c r="Z542" s="78">
        <f t="shared" ca="1" si="50"/>
        <v>1520</v>
      </c>
      <c r="AA542" s="78" t="str">
        <f t="shared" si="51"/>
        <v>6-2022</v>
      </c>
      <c r="AC542" s="4" t="str">
        <f t="shared" si="52"/>
        <v>Empty</v>
      </c>
      <c r="AD542" s="4" t="e">
        <f t="shared" si="53"/>
        <v>#VALUE!</v>
      </c>
    </row>
    <row r="543" spans="1:30" hidden="1">
      <c r="A543" s="9" t="s">
        <v>2377</v>
      </c>
      <c r="B543" s="9" t="s">
        <v>835</v>
      </c>
      <c r="C543" s="9" t="s">
        <v>7</v>
      </c>
      <c r="D543" s="9" t="s">
        <v>23</v>
      </c>
      <c r="E543" s="9"/>
      <c r="F543" s="9" t="s">
        <v>1400</v>
      </c>
      <c r="G543" s="9" t="s">
        <v>1390</v>
      </c>
      <c r="H543" s="9">
        <v>79.180000000000007</v>
      </c>
      <c r="I543" s="9">
        <v>13.53</v>
      </c>
      <c r="J543" s="9">
        <v>0.50219999999999998</v>
      </c>
      <c r="K543" s="9">
        <v>2.1450999999999998</v>
      </c>
      <c r="L543" s="9" t="s">
        <v>1376</v>
      </c>
      <c r="M543" s="9">
        <v>556</v>
      </c>
      <c r="N543" s="9" t="s">
        <v>1386</v>
      </c>
      <c r="O543" s="90" t="s">
        <v>1487</v>
      </c>
      <c r="P543" s="89">
        <f t="shared" si="48"/>
        <v>44798</v>
      </c>
      <c r="Q543" s="90" t="s">
        <v>1487</v>
      </c>
      <c r="R543" s="90"/>
      <c r="S543" s="121" t="e">
        <f t="shared" si="49"/>
        <v>#VALUE!</v>
      </c>
      <c r="T543" s="9">
        <v>48</v>
      </c>
      <c r="U543" s="9">
        <v>59.25</v>
      </c>
      <c r="Z543" s="78">
        <f t="shared" ca="1" si="50"/>
        <v>1450</v>
      </c>
      <c r="AA543" s="78" t="str">
        <f t="shared" si="51"/>
        <v>8-2022</v>
      </c>
      <c r="AC543" s="4" t="str">
        <f t="shared" si="52"/>
        <v>Empty</v>
      </c>
      <c r="AD543" s="4" t="e">
        <f t="shared" si="53"/>
        <v>#VALUE!</v>
      </c>
    </row>
    <row r="544" spans="1:30" hidden="1">
      <c r="A544" s="8" t="s">
        <v>2378</v>
      </c>
      <c r="B544" s="8" t="s">
        <v>159</v>
      </c>
      <c r="C544" s="8" t="s">
        <v>38</v>
      </c>
      <c r="D544" s="8" t="s">
        <v>10</v>
      </c>
      <c r="E544" s="8"/>
      <c r="F544" s="8" t="s">
        <v>1380</v>
      </c>
      <c r="G544" s="8" t="s">
        <v>1390</v>
      </c>
      <c r="H544" s="8">
        <v>84.45</v>
      </c>
      <c r="I544" s="8">
        <v>7.97</v>
      </c>
      <c r="J544" s="8">
        <v>0.69969999999999999</v>
      </c>
      <c r="K544" s="8">
        <v>2.0605000000000002</v>
      </c>
      <c r="L544" s="8" t="s">
        <v>1395</v>
      </c>
      <c r="M544" s="8">
        <v>564</v>
      </c>
      <c r="N544" s="8" t="s">
        <v>1386</v>
      </c>
      <c r="O544" s="89" t="s">
        <v>1482</v>
      </c>
      <c r="P544" s="89">
        <f t="shared" si="48"/>
        <v>45587</v>
      </c>
      <c r="Q544" s="89" t="s">
        <v>1482</v>
      </c>
      <c r="R544" s="89"/>
      <c r="S544" s="121" t="e">
        <f t="shared" si="49"/>
        <v>#VALUE!</v>
      </c>
      <c r="T544" s="8">
        <v>48</v>
      </c>
      <c r="U544" s="8">
        <v>31.38</v>
      </c>
      <c r="Z544" s="78">
        <f t="shared" ca="1" si="50"/>
        <v>661</v>
      </c>
      <c r="AA544" s="78" t="str">
        <f t="shared" si="51"/>
        <v>10-2024</v>
      </c>
      <c r="AC544" s="4" t="str">
        <f t="shared" si="52"/>
        <v>Q4</v>
      </c>
      <c r="AD544" s="4" t="e">
        <f t="shared" si="53"/>
        <v>#VALUE!</v>
      </c>
    </row>
    <row r="545" spans="1:30">
      <c r="A545" s="9" t="s">
        <v>2379</v>
      </c>
      <c r="B545" s="9" t="s">
        <v>638</v>
      </c>
      <c r="C545" s="9" t="s">
        <v>7</v>
      </c>
      <c r="D545" s="9" t="s">
        <v>23</v>
      </c>
      <c r="E545" s="9"/>
      <c r="F545" s="9" t="s">
        <v>1408</v>
      </c>
      <c r="G545" s="9" t="s">
        <v>1375</v>
      </c>
      <c r="H545" s="9"/>
      <c r="I545" s="9">
        <v>12.06</v>
      </c>
      <c r="J545" s="9">
        <v>0.02</v>
      </c>
      <c r="K545" s="9">
        <v>8.7800000000000003E-2</v>
      </c>
      <c r="L545" s="9" t="s">
        <v>1358</v>
      </c>
      <c r="M545" s="9">
        <v>604</v>
      </c>
      <c r="N545" s="9" t="s">
        <v>1396</v>
      </c>
      <c r="O545" s="90" t="s">
        <v>302</v>
      </c>
      <c r="P545" s="89">
        <f t="shared" si="48"/>
        <v>44989</v>
      </c>
      <c r="Q545" s="90" t="s">
        <v>302</v>
      </c>
      <c r="R545" s="90" t="s">
        <v>270</v>
      </c>
      <c r="S545" s="121">
        <f t="shared" si="49"/>
        <v>44993</v>
      </c>
      <c r="T545" s="9">
        <v>48</v>
      </c>
      <c r="U545" s="9">
        <v>1.98</v>
      </c>
      <c r="Z545" s="78">
        <f t="shared" ca="1" si="50"/>
        <v>1259</v>
      </c>
      <c r="AA545" s="78" t="str">
        <f t="shared" si="51"/>
        <v>3-2023</v>
      </c>
      <c r="AC545" s="4" t="str">
        <f t="shared" si="52"/>
        <v>Empty</v>
      </c>
      <c r="AD545" s="4">
        <f t="shared" si="53"/>
        <v>3</v>
      </c>
    </row>
    <row r="546" spans="1:30">
      <c r="A546" s="8" t="s">
        <v>2380</v>
      </c>
      <c r="B546" s="8" t="s">
        <v>881</v>
      </c>
      <c r="C546" s="8" t="s">
        <v>28</v>
      </c>
      <c r="D546" s="8" t="s">
        <v>23</v>
      </c>
      <c r="E546" s="8"/>
      <c r="F546" s="8" t="s">
        <v>1389</v>
      </c>
      <c r="G546" s="8" t="s">
        <v>1375</v>
      </c>
      <c r="H546" s="8">
        <v>22.07</v>
      </c>
      <c r="I546" s="8">
        <v>17.57</v>
      </c>
      <c r="J546" s="8">
        <v>0.35670000000000002</v>
      </c>
      <c r="K546" s="8">
        <v>0.55530000000000002</v>
      </c>
      <c r="L546" s="8" t="s">
        <v>1412</v>
      </c>
      <c r="M546" s="8">
        <v>623</v>
      </c>
      <c r="N546" s="8" t="s">
        <v>1403</v>
      </c>
      <c r="O546" s="89" t="s">
        <v>2381</v>
      </c>
      <c r="P546" s="89">
        <f t="shared" si="48"/>
        <v>45328</v>
      </c>
      <c r="Q546" s="89" t="s">
        <v>2381</v>
      </c>
      <c r="R546" s="89" t="s">
        <v>1811</v>
      </c>
      <c r="S546" s="121">
        <f t="shared" si="49"/>
        <v>45337</v>
      </c>
      <c r="T546" s="8">
        <v>60</v>
      </c>
      <c r="U546" s="8">
        <v>9.49</v>
      </c>
      <c r="Z546" s="78">
        <f t="shared" ca="1" si="50"/>
        <v>920</v>
      </c>
      <c r="AA546" s="78" t="str">
        <f t="shared" si="51"/>
        <v>2-2024</v>
      </c>
      <c r="AC546" s="4" t="str">
        <f t="shared" si="52"/>
        <v>Empty</v>
      </c>
      <c r="AD546" s="4">
        <f t="shared" si="53"/>
        <v>8</v>
      </c>
    </row>
    <row r="547" spans="1:30" hidden="1">
      <c r="A547" s="9" t="s">
        <v>2382</v>
      </c>
      <c r="B547" s="9" t="s">
        <v>450</v>
      </c>
      <c r="C547" s="9" t="s">
        <v>28</v>
      </c>
      <c r="D547" s="9" t="s">
        <v>1360</v>
      </c>
      <c r="E547" s="9"/>
      <c r="F547" s="9" t="s">
        <v>1408</v>
      </c>
      <c r="G547" s="9" t="s">
        <v>1375</v>
      </c>
      <c r="H547" s="9">
        <v>39.869999999999997</v>
      </c>
      <c r="I547" s="9">
        <v>12.47</v>
      </c>
      <c r="J547" s="9">
        <v>0.46579999999999999</v>
      </c>
      <c r="K547" s="9">
        <v>0.4521</v>
      </c>
      <c r="L547" s="9" t="s">
        <v>1376</v>
      </c>
      <c r="M547" s="9">
        <v>642</v>
      </c>
      <c r="N547" s="9" t="s">
        <v>1386</v>
      </c>
      <c r="O547" s="90" t="s">
        <v>831</v>
      </c>
      <c r="P547" s="89">
        <f t="shared" si="48"/>
        <v>44940</v>
      </c>
      <c r="Q547" s="90" t="s">
        <v>831</v>
      </c>
      <c r="R547" s="90"/>
      <c r="S547" s="121" t="e">
        <f t="shared" si="49"/>
        <v>#VALUE!</v>
      </c>
      <c r="T547" s="9">
        <v>240</v>
      </c>
      <c r="U547" s="9">
        <v>7.81</v>
      </c>
      <c r="Z547" s="78">
        <f t="shared" ca="1" si="50"/>
        <v>1308</v>
      </c>
      <c r="AA547" s="78" t="str">
        <f t="shared" si="51"/>
        <v>1-2023</v>
      </c>
      <c r="AC547" s="4" t="str">
        <f t="shared" si="52"/>
        <v>Empty</v>
      </c>
      <c r="AD547" s="4" t="e">
        <f t="shared" si="53"/>
        <v>#VALUE!</v>
      </c>
    </row>
    <row r="548" spans="1:30">
      <c r="A548" s="8" t="s">
        <v>2383</v>
      </c>
      <c r="B548" s="8" t="s">
        <v>1305</v>
      </c>
      <c r="C548" s="8" t="s">
        <v>20</v>
      </c>
      <c r="D548" s="8" t="s">
        <v>1360</v>
      </c>
      <c r="E548" s="8"/>
      <c r="F548" s="8" t="s">
        <v>1411</v>
      </c>
      <c r="G548" s="8" t="s">
        <v>1390</v>
      </c>
      <c r="H548" s="8">
        <v>74.98</v>
      </c>
      <c r="I548" s="8">
        <v>14.92</v>
      </c>
      <c r="J548" s="8">
        <v>1.3721000000000001</v>
      </c>
      <c r="K548" s="8">
        <v>1.7806</v>
      </c>
      <c r="L548" s="8" t="s">
        <v>1412</v>
      </c>
      <c r="M548" s="8">
        <v>878</v>
      </c>
      <c r="N548" s="8" t="s">
        <v>1377</v>
      </c>
      <c r="O548" s="89" t="s">
        <v>681</v>
      </c>
      <c r="P548" s="89">
        <f t="shared" si="48"/>
        <v>44673</v>
      </c>
      <c r="Q548" s="89" t="s">
        <v>681</v>
      </c>
      <c r="R548" s="89" t="s">
        <v>449</v>
      </c>
      <c r="S548" s="121">
        <f t="shared" si="49"/>
        <v>44684</v>
      </c>
      <c r="T548" s="8">
        <v>60</v>
      </c>
      <c r="U548" s="8">
        <v>47.4</v>
      </c>
      <c r="Z548" s="78">
        <f t="shared" ca="1" si="50"/>
        <v>1575</v>
      </c>
      <c r="AA548" s="78" t="str">
        <f t="shared" si="51"/>
        <v>4-2022</v>
      </c>
      <c r="AC548" s="4" t="str">
        <f t="shared" si="52"/>
        <v>Empty</v>
      </c>
      <c r="AD548" s="4">
        <f t="shared" si="53"/>
        <v>8</v>
      </c>
    </row>
    <row r="549" spans="1:30">
      <c r="A549" s="9" t="s">
        <v>2384</v>
      </c>
      <c r="B549" s="9" t="s">
        <v>445</v>
      </c>
      <c r="C549" s="9" t="s">
        <v>20</v>
      </c>
      <c r="D549" s="9" t="s">
        <v>23</v>
      </c>
      <c r="E549" s="9"/>
      <c r="F549" s="9" t="s">
        <v>1380</v>
      </c>
      <c r="G549" s="9" t="s">
        <v>1375</v>
      </c>
      <c r="H549" s="9">
        <v>2.2200000000000002</v>
      </c>
      <c r="I549" s="9">
        <v>16.96</v>
      </c>
      <c r="J549" s="9">
        <v>1.7999999999999999E-2</v>
      </c>
      <c r="K549" s="9">
        <v>3.85E-2</v>
      </c>
      <c r="L549" s="9" t="s">
        <v>1412</v>
      </c>
      <c r="M549" s="9">
        <v>679</v>
      </c>
      <c r="N549" s="9" t="s">
        <v>1377</v>
      </c>
      <c r="O549" s="90" t="s">
        <v>1703</v>
      </c>
      <c r="P549" s="89">
        <f t="shared" si="48"/>
        <v>45362</v>
      </c>
      <c r="Q549" s="90" t="s">
        <v>1703</v>
      </c>
      <c r="R549" s="90" t="s">
        <v>2366</v>
      </c>
      <c r="S549" s="121">
        <f t="shared" si="49"/>
        <v>45372</v>
      </c>
      <c r="T549" s="9">
        <v>120</v>
      </c>
      <c r="U549" s="9">
        <v>1.64</v>
      </c>
      <c r="Z549" s="78">
        <f t="shared" ca="1" si="50"/>
        <v>886</v>
      </c>
      <c r="AA549" s="78" t="str">
        <f t="shared" si="51"/>
        <v>3-2024</v>
      </c>
      <c r="AC549" s="4" t="str">
        <f t="shared" si="52"/>
        <v>Empty</v>
      </c>
      <c r="AD549" s="4">
        <f t="shared" si="53"/>
        <v>9</v>
      </c>
    </row>
    <row r="550" spans="1:30" hidden="1">
      <c r="A550" s="8" t="s">
        <v>2385</v>
      </c>
      <c r="B550" s="8" t="s">
        <v>903</v>
      </c>
      <c r="C550" s="8" t="s">
        <v>24</v>
      </c>
      <c r="D550" s="8" t="s">
        <v>1360</v>
      </c>
      <c r="E550" s="8"/>
      <c r="F550" s="8" t="s">
        <v>1380</v>
      </c>
      <c r="G550" s="8" t="s">
        <v>1390</v>
      </c>
      <c r="H550" s="8">
        <v>11.62</v>
      </c>
      <c r="I550" s="8"/>
      <c r="J550" s="8">
        <v>6.3500000000000001E-2</v>
      </c>
      <c r="K550" s="8"/>
      <c r="L550" s="8" t="s">
        <v>1385</v>
      </c>
      <c r="M550" s="8">
        <v>866</v>
      </c>
      <c r="N550" s="8" t="s">
        <v>1426</v>
      </c>
      <c r="O550" s="89" t="s">
        <v>1095</v>
      </c>
      <c r="P550" s="89">
        <f t="shared" si="48"/>
        <v>44562</v>
      </c>
      <c r="Q550" s="89" t="s">
        <v>1095</v>
      </c>
      <c r="R550" s="89"/>
      <c r="S550" s="121" t="e">
        <f t="shared" si="49"/>
        <v>#VALUE!</v>
      </c>
      <c r="T550" s="8">
        <v>12</v>
      </c>
      <c r="U550" s="8">
        <v>0</v>
      </c>
      <c r="Z550" s="78">
        <f t="shared" ca="1" si="50"/>
        <v>1686</v>
      </c>
      <c r="AA550" s="78" t="str">
        <f t="shared" si="51"/>
        <v>1-2022</v>
      </c>
      <c r="AC550" s="4" t="str">
        <f t="shared" si="52"/>
        <v>Empty</v>
      </c>
      <c r="AD550" s="4" t="e">
        <f t="shared" si="53"/>
        <v>#VALUE!</v>
      </c>
    </row>
    <row r="551" spans="1:30">
      <c r="A551" s="9" t="s">
        <v>2386</v>
      </c>
      <c r="B551" s="9" t="s">
        <v>863</v>
      </c>
      <c r="C551" s="9" t="s">
        <v>16</v>
      </c>
      <c r="D551" s="9" t="s">
        <v>10</v>
      </c>
      <c r="E551" s="9"/>
      <c r="F551" s="9" t="s">
        <v>1380</v>
      </c>
      <c r="G551" s="9" t="s">
        <v>1375</v>
      </c>
      <c r="H551" s="9">
        <v>22.32</v>
      </c>
      <c r="I551" s="9">
        <v>12.15</v>
      </c>
      <c r="J551" s="9">
        <v>0.40500000000000003</v>
      </c>
      <c r="K551" s="9">
        <v>1.0522</v>
      </c>
      <c r="L551" s="9" t="s">
        <v>1412</v>
      </c>
      <c r="M551" s="9">
        <v>741</v>
      </c>
      <c r="N551" s="9" t="s">
        <v>1377</v>
      </c>
      <c r="O551" s="90" t="s">
        <v>2387</v>
      </c>
      <c r="P551" s="89">
        <f t="shared" si="48"/>
        <v>44607</v>
      </c>
      <c r="Q551" s="90" t="s">
        <v>2387</v>
      </c>
      <c r="R551" s="90" t="s">
        <v>2388</v>
      </c>
      <c r="S551" s="121">
        <f t="shared" si="49"/>
        <v>44612</v>
      </c>
      <c r="T551" s="9">
        <v>24</v>
      </c>
      <c r="U551" s="9">
        <v>16.850000000000001</v>
      </c>
      <c r="Z551" s="78">
        <f t="shared" ca="1" si="50"/>
        <v>1641</v>
      </c>
      <c r="AA551" s="78" t="str">
        <f t="shared" si="51"/>
        <v>2-2022</v>
      </c>
      <c r="AC551" s="4" t="str">
        <f t="shared" si="52"/>
        <v>Empty</v>
      </c>
      <c r="AD551" s="4">
        <f t="shared" si="53"/>
        <v>4</v>
      </c>
    </row>
    <row r="552" spans="1:30">
      <c r="A552" s="8" t="s">
        <v>2389</v>
      </c>
      <c r="B552" s="8" t="s">
        <v>458</v>
      </c>
      <c r="C552" s="8" t="s">
        <v>35</v>
      </c>
      <c r="D552" s="8" t="s">
        <v>1360</v>
      </c>
      <c r="E552" s="8"/>
      <c r="F552" s="8" t="s">
        <v>1380</v>
      </c>
      <c r="G552" s="8" t="s">
        <v>1390</v>
      </c>
      <c r="H552" s="8">
        <v>74.680000000000007</v>
      </c>
      <c r="I552" s="8">
        <v>7.83</v>
      </c>
      <c r="J552" s="8">
        <v>1.4164000000000001</v>
      </c>
      <c r="K552" s="8">
        <v>0.70640000000000003</v>
      </c>
      <c r="L552" s="8" t="s">
        <v>1395</v>
      </c>
      <c r="M552" s="8">
        <v>897</v>
      </c>
      <c r="N552" s="8" t="s">
        <v>1396</v>
      </c>
      <c r="O552" s="89" t="s">
        <v>1107</v>
      </c>
      <c r="P552" s="89">
        <f t="shared" si="48"/>
        <v>44792</v>
      </c>
      <c r="Q552" s="89" t="s">
        <v>1107</v>
      </c>
      <c r="R552" s="89" t="s">
        <v>2390</v>
      </c>
      <c r="S552" s="121">
        <f t="shared" si="49"/>
        <v>44794</v>
      </c>
      <c r="T552" s="8">
        <v>180</v>
      </c>
      <c r="U552" s="8">
        <v>53.48</v>
      </c>
      <c r="Z552" s="78">
        <f t="shared" ca="1" si="50"/>
        <v>1456</v>
      </c>
      <c r="AA552" s="78" t="str">
        <f t="shared" si="51"/>
        <v>8-2022</v>
      </c>
      <c r="AC552" s="4" t="str">
        <f t="shared" si="52"/>
        <v>Empty</v>
      </c>
      <c r="AD552" s="4">
        <f t="shared" si="53"/>
        <v>1</v>
      </c>
    </row>
    <row r="553" spans="1:30" hidden="1">
      <c r="A553" s="9" t="s">
        <v>2391</v>
      </c>
      <c r="B553" s="9" t="s">
        <v>1018</v>
      </c>
      <c r="C553" s="9" t="s">
        <v>38</v>
      </c>
      <c r="D553" s="9" t="s">
        <v>31</v>
      </c>
      <c r="E553" s="9"/>
      <c r="F553" s="9" t="s">
        <v>1408</v>
      </c>
      <c r="G553" s="9" t="s">
        <v>1384</v>
      </c>
      <c r="H553" s="9">
        <v>70.58</v>
      </c>
      <c r="I553" s="9">
        <v>15.55</v>
      </c>
      <c r="J553" s="9">
        <v>0.51519999999999999</v>
      </c>
      <c r="K553" s="9">
        <v>3.4407000000000001</v>
      </c>
      <c r="L553" s="9" t="s">
        <v>1376</v>
      </c>
      <c r="M553" s="9">
        <v>578</v>
      </c>
      <c r="N553" s="9" t="s">
        <v>1381</v>
      </c>
      <c r="O553" s="90" t="s">
        <v>1536</v>
      </c>
      <c r="P553" s="89">
        <f t="shared" si="48"/>
        <v>45334</v>
      </c>
      <c r="Q553" s="90" t="s">
        <v>1536</v>
      </c>
      <c r="R553" s="90"/>
      <c r="S553" s="121" t="e">
        <f t="shared" si="49"/>
        <v>#VALUE!</v>
      </c>
      <c r="T553" s="9">
        <v>24</v>
      </c>
      <c r="U553" s="9">
        <v>8.85</v>
      </c>
      <c r="Z553" s="78">
        <f t="shared" ca="1" si="50"/>
        <v>914</v>
      </c>
      <c r="AA553" s="78" t="str">
        <f t="shared" si="51"/>
        <v>2-2024</v>
      </c>
      <c r="AC553" s="4" t="str">
        <f t="shared" si="52"/>
        <v>Empty</v>
      </c>
      <c r="AD553" s="4" t="e">
        <f t="shared" si="53"/>
        <v>#VALUE!</v>
      </c>
    </row>
    <row r="554" spans="1:30" hidden="1">
      <c r="A554" s="8" t="s">
        <v>2392</v>
      </c>
      <c r="B554" s="8" t="s">
        <v>661</v>
      </c>
      <c r="C554" s="8" t="s">
        <v>16</v>
      </c>
      <c r="D554" s="8" t="s">
        <v>10</v>
      </c>
      <c r="E554" s="8"/>
      <c r="F554" s="8" t="s">
        <v>1411</v>
      </c>
      <c r="G554" s="8" t="s">
        <v>1384</v>
      </c>
      <c r="H554" s="8">
        <v>66</v>
      </c>
      <c r="I554" s="8">
        <v>17.14</v>
      </c>
      <c r="J554" s="8">
        <v>1.0327999999999999</v>
      </c>
      <c r="K554" s="8">
        <v>1.0223</v>
      </c>
      <c r="L554" s="8" t="s">
        <v>1395</v>
      </c>
      <c r="M554" s="8">
        <v>713</v>
      </c>
      <c r="N554" s="8" t="s">
        <v>1426</v>
      </c>
      <c r="O554" s="89" t="s">
        <v>1466</v>
      </c>
      <c r="P554" s="89">
        <f t="shared" si="48"/>
        <v>44611</v>
      </c>
      <c r="Q554" s="89" t="s">
        <v>1466</v>
      </c>
      <c r="R554" s="89"/>
      <c r="S554" s="121" t="e">
        <f t="shared" si="49"/>
        <v>#VALUE!</v>
      </c>
      <c r="T554" s="8">
        <v>180</v>
      </c>
      <c r="U554" s="8">
        <v>44.26</v>
      </c>
      <c r="Z554" s="78">
        <f t="shared" ca="1" si="50"/>
        <v>1637</v>
      </c>
      <c r="AA554" s="78" t="str">
        <f t="shared" si="51"/>
        <v>2-2022</v>
      </c>
      <c r="AC554" s="4" t="str">
        <f t="shared" si="52"/>
        <v>Empty</v>
      </c>
      <c r="AD554" s="4" t="e">
        <f t="shared" si="53"/>
        <v>#VALUE!</v>
      </c>
    </row>
    <row r="555" spans="1:30" hidden="1">
      <c r="A555" s="9" t="s">
        <v>2393</v>
      </c>
      <c r="B555" s="9" t="s">
        <v>1015</v>
      </c>
      <c r="C555" s="9" t="s">
        <v>35</v>
      </c>
      <c r="D555" s="9" t="s">
        <v>10</v>
      </c>
      <c r="E555" s="9"/>
      <c r="F555" s="9" t="s">
        <v>1374</v>
      </c>
      <c r="G555" s="9" t="s">
        <v>1384</v>
      </c>
      <c r="H555" s="9">
        <v>87.48</v>
      </c>
      <c r="I555" s="9">
        <v>12.29</v>
      </c>
      <c r="J555" s="9">
        <v>1.6868000000000001</v>
      </c>
      <c r="K555" s="9">
        <v>1.0663</v>
      </c>
      <c r="L555" s="9" t="s">
        <v>1395</v>
      </c>
      <c r="M555" s="9">
        <v>658</v>
      </c>
      <c r="N555" s="9" t="s">
        <v>1381</v>
      </c>
      <c r="O555" s="90" t="s">
        <v>2075</v>
      </c>
      <c r="P555" s="89">
        <f t="shared" si="48"/>
        <v>44658</v>
      </c>
      <c r="Q555" s="90" t="s">
        <v>2075</v>
      </c>
      <c r="R555" s="90"/>
      <c r="S555" s="121" t="e">
        <f t="shared" si="49"/>
        <v>#VALUE!</v>
      </c>
      <c r="T555" s="9">
        <v>180</v>
      </c>
      <c r="U555" s="9">
        <v>30.05</v>
      </c>
      <c r="Z555" s="78">
        <f t="shared" ca="1" si="50"/>
        <v>1590</v>
      </c>
      <c r="AA555" s="78" t="str">
        <f t="shared" si="51"/>
        <v>4-2022</v>
      </c>
      <c r="AC555" s="4" t="str">
        <f t="shared" si="52"/>
        <v>Empty</v>
      </c>
      <c r="AD555" s="4" t="e">
        <f t="shared" si="53"/>
        <v>#VALUE!</v>
      </c>
    </row>
    <row r="556" spans="1:30" hidden="1">
      <c r="A556" s="8" t="s">
        <v>2394</v>
      </c>
      <c r="B556" s="8" t="s">
        <v>1171</v>
      </c>
      <c r="C556" s="8" t="s">
        <v>35</v>
      </c>
      <c r="D556" s="8" t="s">
        <v>23</v>
      </c>
      <c r="E556" s="8"/>
      <c r="F556" s="8" t="s">
        <v>1389</v>
      </c>
      <c r="G556" s="8" t="s">
        <v>1375</v>
      </c>
      <c r="H556" s="8">
        <v>66.2</v>
      </c>
      <c r="I556" s="8">
        <v>13.56</v>
      </c>
      <c r="J556" s="8">
        <v>0.47570000000000001</v>
      </c>
      <c r="K556" s="8">
        <v>1.2245999999999999</v>
      </c>
      <c r="L556" s="8" t="s">
        <v>1376</v>
      </c>
      <c r="M556" s="8">
        <v>684</v>
      </c>
      <c r="N556" s="8" t="s">
        <v>1386</v>
      </c>
      <c r="O556" s="89" t="s">
        <v>2255</v>
      </c>
      <c r="P556" s="89">
        <f t="shared" si="48"/>
        <v>45384</v>
      </c>
      <c r="Q556" s="89" t="s">
        <v>2255</v>
      </c>
      <c r="R556" s="89"/>
      <c r="S556" s="121" t="e">
        <f t="shared" si="49"/>
        <v>#VALUE!</v>
      </c>
      <c r="T556" s="8">
        <v>84</v>
      </c>
      <c r="U556" s="8">
        <v>27.56</v>
      </c>
      <c r="Z556" s="78">
        <f t="shared" ca="1" si="50"/>
        <v>864</v>
      </c>
      <c r="AA556" s="78" t="str">
        <f t="shared" si="51"/>
        <v>4-2024</v>
      </c>
      <c r="AC556" s="4" t="str">
        <f t="shared" si="52"/>
        <v>Empty</v>
      </c>
      <c r="AD556" s="4" t="e">
        <f t="shared" si="53"/>
        <v>#VALUE!</v>
      </c>
    </row>
    <row r="557" spans="1:30">
      <c r="A557" s="9" t="s">
        <v>2395</v>
      </c>
      <c r="B557" s="9" t="s">
        <v>294</v>
      </c>
      <c r="C557" s="9" t="s">
        <v>35</v>
      </c>
      <c r="D557" s="9" t="s">
        <v>23</v>
      </c>
      <c r="E557" s="9"/>
      <c r="F557" s="9" t="s">
        <v>1400</v>
      </c>
      <c r="G557" s="9" t="s">
        <v>1375</v>
      </c>
      <c r="H557" s="9">
        <v>96.18</v>
      </c>
      <c r="I557" s="9">
        <v>10.29</v>
      </c>
      <c r="J557" s="9">
        <v>0.67949999999999999</v>
      </c>
      <c r="K557" s="9">
        <v>1.6112</v>
      </c>
      <c r="L557" s="9" t="s">
        <v>1376</v>
      </c>
      <c r="M557" s="9">
        <v>666</v>
      </c>
      <c r="N557" s="9" t="s">
        <v>1377</v>
      </c>
      <c r="O557" s="90" t="s">
        <v>1753</v>
      </c>
      <c r="P557" s="89">
        <f t="shared" si="48"/>
        <v>44898</v>
      </c>
      <c r="Q557" s="90" t="s">
        <v>1753</v>
      </c>
      <c r="R557" s="90" t="s">
        <v>1733</v>
      </c>
      <c r="S557" s="121">
        <f t="shared" si="49"/>
        <v>44913</v>
      </c>
      <c r="T557" s="9">
        <v>84</v>
      </c>
      <c r="U557" s="9">
        <v>13.11</v>
      </c>
      <c r="Z557" s="78">
        <f t="shared" ca="1" si="50"/>
        <v>1350</v>
      </c>
      <c r="AA557" s="78" t="str">
        <f t="shared" si="51"/>
        <v>12-2022</v>
      </c>
      <c r="AC557" s="4" t="str">
        <f t="shared" si="52"/>
        <v>Q4</v>
      </c>
      <c r="AD557" s="4">
        <f t="shared" si="53"/>
        <v>10</v>
      </c>
    </row>
    <row r="558" spans="1:30">
      <c r="A558" s="8" t="s">
        <v>2396</v>
      </c>
      <c r="B558" s="8" t="s">
        <v>939</v>
      </c>
      <c r="C558" s="8" t="s">
        <v>16</v>
      </c>
      <c r="D558" s="8" t="s">
        <v>23</v>
      </c>
      <c r="E558" s="8"/>
      <c r="F558" s="8" t="s">
        <v>1408</v>
      </c>
      <c r="G558" s="8" t="s">
        <v>1390</v>
      </c>
      <c r="H558" s="8">
        <v>63.64</v>
      </c>
      <c r="I558" s="8">
        <v>16.86</v>
      </c>
      <c r="J558" s="8">
        <v>0.86580000000000001</v>
      </c>
      <c r="K558" s="8">
        <v>1.8317000000000001</v>
      </c>
      <c r="L558" s="8" t="s">
        <v>1376</v>
      </c>
      <c r="M558" s="8">
        <v>894</v>
      </c>
      <c r="N558" s="8" t="s">
        <v>1396</v>
      </c>
      <c r="O558" s="89" t="s">
        <v>2397</v>
      </c>
      <c r="P558" s="89">
        <f t="shared" si="48"/>
        <v>45420</v>
      </c>
      <c r="Q558" s="89" t="s">
        <v>2397</v>
      </c>
      <c r="R558" s="89" t="s">
        <v>1859</v>
      </c>
      <c r="S558" s="121">
        <f t="shared" si="49"/>
        <v>45435</v>
      </c>
      <c r="T558" s="8">
        <v>48</v>
      </c>
      <c r="U558" s="8">
        <v>12.42</v>
      </c>
      <c r="Z558" s="78">
        <f t="shared" ca="1" si="50"/>
        <v>828</v>
      </c>
      <c r="AA558" s="78" t="str">
        <f t="shared" si="51"/>
        <v>5-2024</v>
      </c>
      <c r="AC558" s="4" t="str">
        <f t="shared" si="52"/>
        <v>Empty</v>
      </c>
      <c r="AD558" s="4">
        <f t="shared" si="53"/>
        <v>12</v>
      </c>
    </row>
    <row r="559" spans="1:30">
      <c r="A559" s="9" t="s">
        <v>2398</v>
      </c>
      <c r="B559" s="9" t="s">
        <v>230</v>
      </c>
      <c r="C559" s="9" t="s">
        <v>41</v>
      </c>
      <c r="D559" s="9" t="s">
        <v>10</v>
      </c>
      <c r="E559" s="9"/>
      <c r="F559" s="9" t="s">
        <v>1408</v>
      </c>
      <c r="G559" s="9" t="s">
        <v>1390</v>
      </c>
      <c r="H559" s="9">
        <v>66.8</v>
      </c>
      <c r="I559" s="9">
        <v>9.99</v>
      </c>
      <c r="J559" s="9">
        <v>1.0451999999999999</v>
      </c>
      <c r="K559" s="9">
        <v>1.1086</v>
      </c>
      <c r="L559" s="9" t="s">
        <v>1376</v>
      </c>
      <c r="M559" s="9">
        <v>730</v>
      </c>
      <c r="N559" s="9" t="s">
        <v>1396</v>
      </c>
      <c r="O559" s="90" t="s">
        <v>1516</v>
      </c>
      <c r="P559" s="89">
        <f t="shared" si="48"/>
        <v>45228</v>
      </c>
      <c r="Q559" s="90" t="s">
        <v>1516</v>
      </c>
      <c r="R559" s="90" t="s">
        <v>2399</v>
      </c>
      <c r="S559" s="121">
        <f t="shared" si="49"/>
        <v>45240</v>
      </c>
      <c r="T559" s="9">
        <v>84</v>
      </c>
      <c r="U559" s="9">
        <v>54.17</v>
      </c>
      <c r="Z559" s="78">
        <f t="shared" ca="1" si="50"/>
        <v>1020</v>
      </c>
      <c r="AA559" s="78" t="str">
        <f t="shared" si="51"/>
        <v>10-2023</v>
      </c>
      <c r="AC559" s="4" t="str">
        <f t="shared" si="52"/>
        <v>Q4</v>
      </c>
      <c r="AD559" s="4">
        <f t="shared" si="53"/>
        <v>10</v>
      </c>
    </row>
    <row r="560" spans="1:30" hidden="1">
      <c r="A560" s="8" t="s">
        <v>2400</v>
      </c>
      <c r="B560" s="8" t="s">
        <v>806</v>
      </c>
      <c r="C560" s="8" t="s">
        <v>32</v>
      </c>
      <c r="D560" s="8" t="s">
        <v>1360</v>
      </c>
      <c r="E560" s="8"/>
      <c r="F560" s="8" t="s">
        <v>1411</v>
      </c>
      <c r="G560" s="8" t="s">
        <v>1375</v>
      </c>
      <c r="H560" s="8">
        <v>75.23</v>
      </c>
      <c r="I560" s="8">
        <v>18.37</v>
      </c>
      <c r="J560" s="8">
        <v>0.63100000000000001</v>
      </c>
      <c r="K560" s="8">
        <v>1.2316</v>
      </c>
      <c r="L560" s="8" t="s">
        <v>1395</v>
      </c>
      <c r="M560" s="8">
        <v>635</v>
      </c>
      <c r="N560" s="8" t="s">
        <v>1381</v>
      </c>
      <c r="O560" s="89" t="s">
        <v>2401</v>
      </c>
      <c r="P560" s="89">
        <f t="shared" si="48"/>
        <v>44947</v>
      </c>
      <c r="Q560" s="89" t="s">
        <v>2401</v>
      </c>
      <c r="R560" s="89"/>
      <c r="S560" s="121" t="e">
        <f t="shared" si="49"/>
        <v>#VALUE!</v>
      </c>
      <c r="T560" s="8">
        <v>180</v>
      </c>
      <c r="U560" s="8">
        <v>53.32</v>
      </c>
      <c r="Z560" s="78">
        <f t="shared" ca="1" si="50"/>
        <v>1301</v>
      </c>
      <c r="AA560" s="78" t="str">
        <f t="shared" si="51"/>
        <v>1-2023</v>
      </c>
      <c r="AC560" s="4" t="str">
        <f t="shared" si="52"/>
        <v>Empty</v>
      </c>
      <c r="AD560" s="4" t="e">
        <f t="shared" si="53"/>
        <v>#VALUE!</v>
      </c>
    </row>
    <row r="561" spans="1:30" hidden="1">
      <c r="A561" s="9" t="s">
        <v>2402</v>
      </c>
      <c r="B561" s="9" t="s">
        <v>1144</v>
      </c>
      <c r="C561" s="9" t="s">
        <v>12</v>
      </c>
      <c r="D561" s="9" t="s">
        <v>44</v>
      </c>
      <c r="E561" s="9"/>
      <c r="F561" s="9" t="s">
        <v>1389</v>
      </c>
      <c r="G561" s="9" t="s">
        <v>1384</v>
      </c>
      <c r="H561" s="9">
        <v>69.8</v>
      </c>
      <c r="I561" s="9">
        <v>15.81</v>
      </c>
      <c r="J561" s="9">
        <v>0.66610000000000003</v>
      </c>
      <c r="K561" s="9">
        <v>1.9714</v>
      </c>
      <c r="L561" s="9"/>
      <c r="M561" s="9">
        <v>738</v>
      </c>
      <c r="N561" s="9" t="s">
        <v>1381</v>
      </c>
      <c r="O561" s="90" t="s">
        <v>2088</v>
      </c>
      <c r="P561" s="89">
        <f t="shared" si="48"/>
        <v>44759</v>
      </c>
      <c r="Q561" s="90" t="s">
        <v>2088</v>
      </c>
      <c r="R561" s="90"/>
      <c r="S561" s="121" t="e">
        <f t="shared" si="49"/>
        <v>#VALUE!</v>
      </c>
      <c r="T561" s="9">
        <v>48</v>
      </c>
      <c r="U561" s="9">
        <v>63.44</v>
      </c>
      <c r="Z561" s="78">
        <f t="shared" ca="1" si="50"/>
        <v>1489</v>
      </c>
      <c r="AA561" s="78" t="str">
        <f t="shared" si="51"/>
        <v>7-2022</v>
      </c>
      <c r="AC561" s="4" t="str">
        <f t="shared" si="52"/>
        <v>Empty</v>
      </c>
      <c r="AD561" s="4" t="e">
        <f t="shared" si="53"/>
        <v>#VALUE!</v>
      </c>
    </row>
    <row r="562" spans="1:30" hidden="1">
      <c r="A562" s="8" t="s">
        <v>2403</v>
      </c>
      <c r="B562" s="8" t="s">
        <v>506</v>
      </c>
      <c r="C562" s="8" t="s">
        <v>12</v>
      </c>
      <c r="D562" s="8" t="s">
        <v>1360</v>
      </c>
      <c r="E562" s="8"/>
      <c r="F562" s="8" t="s">
        <v>1389</v>
      </c>
      <c r="G562" s="8" t="s">
        <v>1390</v>
      </c>
      <c r="H562" s="8">
        <v>8.06</v>
      </c>
      <c r="I562" s="8">
        <v>17.96</v>
      </c>
      <c r="J562" s="8">
        <v>9.1300000000000006E-2</v>
      </c>
      <c r="K562" s="8">
        <v>0.16919999999999999</v>
      </c>
      <c r="L562" s="8" t="s">
        <v>1376</v>
      </c>
      <c r="M562" s="8">
        <v>555</v>
      </c>
      <c r="N562" s="8" t="s">
        <v>1381</v>
      </c>
      <c r="O562" s="89" t="s">
        <v>2404</v>
      </c>
      <c r="P562" s="89">
        <f t="shared" si="48"/>
        <v>45176</v>
      </c>
      <c r="Q562" s="89" t="s">
        <v>2404</v>
      </c>
      <c r="R562" s="89"/>
      <c r="S562" s="121" t="e">
        <f t="shared" si="49"/>
        <v>#VALUE!</v>
      </c>
      <c r="T562" s="8">
        <v>84</v>
      </c>
      <c r="U562" s="8">
        <v>3.16</v>
      </c>
      <c r="Z562" s="78">
        <f t="shared" ca="1" si="50"/>
        <v>1072</v>
      </c>
      <c r="AA562" s="78" t="str">
        <f t="shared" si="51"/>
        <v>9-2023</v>
      </c>
      <c r="AC562" s="4" t="str">
        <f t="shared" si="52"/>
        <v>Empty</v>
      </c>
      <c r="AD562" s="4" t="e">
        <f t="shared" si="53"/>
        <v>#VALUE!</v>
      </c>
    </row>
    <row r="563" spans="1:30" hidden="1">
      <c r="A563" s="9" t="s">
        <v>2405</v>
      </c>
      <c r="B563" s="9" t="s">
        <v>931</v>
      </c>
      <c r="C563" s="9" t="s">
        <v>41</v>
      </c>
      <c r="D563" s="9" t="s">
        <v>44</v>
      </c>
      <c r="E563" s="9"/>
      <c r="F563" s="9" t="s">
        <v>1374</v>
      </c>
      <c r="G563" s="9" t="s">
        <v>1390</v>
      </c>
      <c r="H563" s="9">
        <v>59.74</v>
      </c>
      <c r="I563" s="9">
        <v>18.25</v>
      </c>
      <c r="J563" s="9">
        <v>0.74670000000000003</v>
      </c>
      <c r="K563" s="9">
        <v>1.2644</v>
      </c>
      <c r="L563" s="9" t="s">
        <v>1385</v>
      </c>
      <c r="M563" s="9">
        <v>782</v>
      </c>
      <c r="N563" s="9" t="s">
        <v>1426</v>
      </c>
      <c r="O563" s="90" t="s">
        <v>2117</v>
      </c>
      <c r="P563" s="89">
        <f t="shared" si="48"/>
        <v>45531</v>
      </c>
      <c r="Q563" s="90" t="s">
        <v>2117</v>
      </c>
      <c r="R563" s="90"/>
      <c r="S563" s="121" t="e">
        <f t="shared" si="49"/>
        <v>#VALUE!</v>
      </c>
      <c r="T563" s="9">
        <v>84</v>
      </c>
      <c r="U563" s="9">
        <v>0</v>
      </c>
      <c r="Z563" s="78">
        <f t="shared" ca="1" si="50"/>
        <v>717</v>
      </c>
      <c r="AA563" s="78" t="str">
        <f t="shared" si="51"/>
        <v>8-2024</v>
      </c>
      <c r="AC563" s="4" t="str">
        <f t="shared" si="52"/>
        <v>Empty</v>
      </c>
      <c r="AD563" s="4" t="e">
        <f t="shared" si="53"/>
        <v>#VALUE!</v>
      </c>
    </row>
    <row r="564" spans="1:30">
      <c r="A564" s="8" t="s">
        <v>2406</v>
      </c>
      <c r="B564" s="8" t="s">
        <v>825</v>
      </c>
      <c r="C564" s="8" t="s">
        <v>12</v>
      </c>
      <c r="D564" s="8" t="s">
        <v>44</v>
      </c>
      <c r="E564" s="8"/>
      <c r="F564" s="8" t="s">
        <v>1374</v>
      </c>
      <c r="G564" s="8" t="s">
        <v>1390</v>
      </c>
      <c r="H564" s="8">
        <v>62.4</v>
      </c>
      <c r="I564" s="8">
        <v>18.18</v>
      </c>
      <c r="J564" s="8">
        <v>0.77090000000000003</v>
      </c>
      <c r="K564" s="8">
        <v>5.7262000000000004</v>
      </c>
      <c r="L564" s="8" t="s">
        <v>1376</v>
      </c>
      <c r="M564" s="8">
        <v>891</v>
      </c>
      <c r="N564" s="8" t="s">
        <v>1396</v>
      </c>
      <c r="O564" s="89" t="s">
        <v>357</v>
      </c>
      <c r="P564" s="89">
        <f t="shared" si="48"/>
        <v>45560</v>
      </c>
      <c r="Q564" s="89" t="s">
        <v>357</v>
      </c>
      <c r="R564" s="89" t="s">
        <v>1460</v>
      </c>
      <c r="S564" s="121">
        <f t="shared" si="49"/>
        <v>45573</v>
      </c>
      <c r="T564" s="8">
        <v>12</v>
      </c>
      <c r="U564" s="8">
        <v>54.29</v>
      </c>
      <c r="Z564" s="78">
        <f t="shared" ca="1" si="50"/>
        <v>688</v>
      </c>
      <c r="AA564" s="78" t="str">
        <f t="shared" si="51"/>
        <v>9-2024</v>
      </c>
      <c r="AC564" s="4" t="str">
        <f t="shared" si="52"/>
        <v>Empty</v>
      </c>
      <c r="AD564" s="4">
        <f t="shared" si="53"/>
        <v>10</v>
      </c>
    </row>
    <row r="565" spans="1:30" hidden="1">
      <c r="A565" s="9" t="s">
        <v>2407</v>
      </c>
      <c r="B565" s="9" t="s">
        <v>201</v>
      </c>
      <c r="C565" s="9" t="s">
        <v>20</v>
      </c>
      <c r="D565" s="9" t="s">
        <v>10</v>
      </c>
      <c r="E565" s="9"/>
      <c r="F565" s="9" t="s">
        <v>1400</v>
      </c>
      <c r="G565" s="9" t="s">
        <v>1375</v>
      </c>
      <c r="H565" s="9">
        <v>75.16</v>
      </c>
      <c r="I565" s="9">
        <v>18.32</v>
      </c>
      <c r="J565" s="9">
        <v>0.41449999999999998</v>
      </c>
      <c r="K565" s="9">
        <v>1.9217</v>
      </c>
      <c r="L565" s="9"/>
      <c r="M565" s="9">
        <v>769</v>
      </c>
      <c r="N565" s="9" t="s">
        <v>1381</v>
      </c>
      <c r="O565" s="90" t="s">
        <v>2408</v>
      </c>
      <c r="P565" s="89">
        <f t="shared" si="48"/>
        <v>45486</v>
      </c>
      <c r="Q565" s="90" t="s">
        <v>2408</v>
      </c>
      <c r="R565" s="90"/>
      <c r="S565" s="121" t="e">
        <f t="shared" si="49"/>
        <v>#VALUE!</v>
      </c>
      <c r="T565" s="9">
        <v>60</v>
      </c>
      <c r="U565" s="9">
        <v>21.35</v>
      </c>
      <c r="Z565" s="78">
        <f t="shared" ca="1" si="50"/>
        <v>762</v>
      </c>
      <c r="AA565" s="78" t="str">
        <f t="shared" si="51"/>
        <v>7-2024</v>
      </c>
      <c r="AC565" s="4" t="str">
        <f t="shared" si="52"/>
        <v>Empty</v>
      </c>
      <c r="AD565" s="4" t="e">
        <f t="shared" si="53"/>
        <v>#VALUE!</v>
      </c>
    </row>
    <row r="566" spans="1:30" hidden="1">
      <c r="A566" s="8" t="s">
        <v>2409</v>
      </c>
      <c r="B566" s="8" t="s">
        <v>265</v>
      </c>
      <c r="C566" s="8" t="s">
        <v>41</v>
      </c>
      <c r="D566" s="8" t="s">
        <v>10</v>
      </c>
      <c r="E566" s="8"/>
      <c r="F566" s="8" t="s">
        <v>1411</v>
      </c>
      <c r="G566" s="8" t="s">
        <v>1375</v>
      </c>
      <c r="H566" s="8">
        <v>7.84</v>
      </c>
      <c r="I566" s="8">
        <v>10.52</v>
      </c>
      <c r="J566" s="8">
        <v>0.1056</v>
      </c>
      <c r="K566" s="8">
        <v>7.8399999999999997E-2</v>
      </c>
      <c r="L566" s="8" t="s">
        <v>1385</v>
      </c>
      <c r="M566" s="8">
        <v>755</v>
      </c>
      <c r="N566" s="8" t="s">
        <v>1426</v>
      </c>
      <c r="O566" s="89" t="s">
        <v>2410</v>
      </c>
      <c r="P566" s="89">
        <f t="shared" si="48"/>
        <v>44802</v>
      </c>
      <c r="Q566" s="89" t="s">
        <v>2410</v>
      </c>
      <c r="R566" s="89"/>
      <c r="S566" s="121" t="e">
        <f t="shared" si="49"/>
        <v>#VALUE!</v>
      </c>
      <c r="T566" s="8">
        <v>240</v>
      </c>
      <c r="U566" s="8">
        <v>0</v>
      </c>
      <c r="Z566" s="78">
        <f t="shared" ca="1" si="50"/>
        <v>1446</v>
      </c>
      <c r="AA566" s="78" t="str">
        <f t="shared" si="51"/>
        <v>8-2022</v>
      </c>
      <c r="AC566" s="4" t="str">
        <f t="shared" si="52"/>
        <v>Empty</v>
      </c>
      <c r="AD566" s="4" t="e">
        <f t="shared" si="53"/>
        <v>#VALUE!</v>
      </c>
    </row>
    <row r="567" spans="1:30">
      <c r="A567" s="9" t="s">
        <v>2411</v>
      </c>
      <c r="B567" s="9" t="s">
        <v>1269</v>
      </c>
      <c r="C567" s="9" t="s">
        <v>35</v>
      </c>
      <c r="D567" s="9" t="s">
        <v>31</v>
      </c>
      <c r="E567" s="9"/>
      <c r="F567" s="9" t="s">
        <v>1389</v>
      </c>
      <c r="G567" s="9" t="s">
        <v>1384</v>
      </c>
      <c r="H567" s="9">
        <v>29.74</v>
      </c>
      <c r="I567" s="9">
        <v>8.7100000000000009</v>
      </c>
      <c r="J567" s="9">
        <v>0.21779999999999999</v>
      </c>
      <c r="K567" s="9">
        <v>1.3547</v>
      </c>
      <c r="L567" s="9" t="s">
        <v>1395</v>
      </c>
      <c r="M567" s="9">
        <v>845</v>
      </c>
      <c r="N567" s="9" t="s">
        <v>1377</v>
      </c>
      <c r="O567" s="90" t="s">
        <v>2412</v>
      </c>
      <c r="P567" s="89">
        <f t="shared" si="48"/>
        <v>45557</v>
      </c>
      <c r="Q567" s="90" t="s">
        <v>2412</v>
      </c>
      <c r="R567" s="90" t="s">
        <v>1398</v>
      </c>
      <c r="S567" s="121">
        <f t="shared" si="49"/>
        <v>45561</v>
      </c>
      <c r="T567" s="9">
        <v>24</v>
      </c>
      <c r="U567" s="9">
        <v>3.12</v>
      </c>
      <c r="Z567" s="78">
        <f t="shared" ca="1" si="50"/>
        <v>691</v>
      </c>
      <c r="AA567" s="78" t="str">
        <f t="shared" si="51"/>
        <v>9-2024</v>
      </c>
      <c r="AC567" s="4" t="str">
        <f t="shared" si="52"/>
        <v>Empty</v>
      </c>
      <c r="AD567" s="4">
        <f t="shared" si="53"/>
        <v>4</v>
      </c>
    </row>
    <row r="568" spans="1:30" hidden="1">
      <c r="A568" s="8" t="s">
        <v>2413</v>
      </c>
      <c r="B568" s="8" t="s">
        <v>1274</v>
      </c>
      <c r="C568" s="8" t="s">
        <v>16</v>
      </c>
      <c r="D568" s="8" t="s">
        <v>44</v>
      </c>
      <c r="E568" s="8"/>
      <c r="F568" s="8" t="s">
        <v>1380</v>
      </c>
      <c r="G568" s="8" t="s">
        <v>1375</v>
      </c>
      <c r="H568" s="8">
        <v>19.09</v>
      </c>
      <c r="I568" s="8">
        <v>15.01</v>
      </c>
      <c r="J568" s="8">
        <v>0.33760000000000001</v>
      </c>
      <c r="K568" s="8">
        <v>0.53139999999999998</v>
      </c>
      <c r="L568" s="8" t="s">
        <v>1376</v>
      </c>
      <c r="M568" s="8">
        <v>843</v>
      </c>
      <c r="N568" s="8" t="s">
        <v>1381</v>
      </c>
      <c r="O568" s="89" t="s">
        <v>2414</v>
      </c>
      <c r="P568" s="89">
        <f t="shared" si="48"/>
        <v>44799</v>
      </c>
      <c r="Q568" s="89" t="s">
        <v>2414</v>
      </c>
      <c r="R568" s="89"/>
      <c r="S568" s="121" t="e">
        <f t="shared" si="49"/>
        <v>#VALUE!</v>
      </c>
      <c r="T568" s="8">
        <v>48</v>
      </c>
      <c r="U568" s="8">
        <v>3.56</v>
      </c>
      <c r="Z568" s="78">
        <f t="shared" ca="1" si="50"/>
        <v>1449</v>
      </c>
      <c r="AA568" s="78" t="str">
        <f t="shared" si="51"/>
        <v>8-2022</v>
      </c>
      <c r="AC568" s="4" t="str">
        <f t="shared" si="52"/>
        <v>Empty</v>
      </c>
      <c r="AD568" s="4" t="e">
        <f t="shared" si="53"/>
        <v>#VALUE!</v>
      </c>
    </row>
    <row r="569" spans="1:30">
      <c r="A569" s="9" t="s">
        <v>2415</v>
      </c>
      <c r="B569" s="9" t="s">
        <v>1322</v>
      </c>
      <c r="C569" s="9" t="s">
        <v>41</v>
      </c>
      <c r="D569" s="9" t="s">
        <v>23</v>
      </c>
      <c r="E569" s="9"/>
      <c r="F569" s="9" t="s">
        <v>1380</v>
      </c>
      <c r="G569" s="9" t="s">
        <v>1375</v>
      </c>
      <c r="H569" s="9">
        <v>50.12</v>
      </c>
      <c r="I569" s="9">
        <v>12.23</v>
      </c>
      <c r="J569" s="9">
        <v>0.78320000000000001</v>
      </c>
      <c r="K569" s="9">
        <v>0.89090000000000003</v>
      </c>
      <c r="L569" s="9" t="s">
        <v>1358</v>
      </c>
      <c r="M569" s="9">
        <v>778</v>
      </c>
      <c r="N569" s="9" t="s">
        <v>1396</v>
      </c>
      <c r="O569" s="90" t="s">
        <v>216</v>
      </c>
      <c r="P569" s="89">
        <f t="shared" si="48"/>
        <v>45419</v>
      </c>
      <c r="Q569" s="90" t="s">
        <v>216</v>
      </c>
      <c r="R569" s="90" t="s">
        <v>1531</v>
      </c>
      <c r="S569" s="121">
        <f t="shared" si="49"/>
        <v>45427</v>
      </c>
      <c r="T569" s="9">
        <v>84</v>
      </c>
      <c r="U569" s="9">
        <v>6.44</v>
      </c>
      <c r="Z569" s="78">
        <f t="shared" ca="1" si="50"/>
        <v>829</v>
      </c>
      <c r="AA569" s="78" t="str">
        <f t="shared" si="51"/>
        <v>5-2024</v>
      </c>
      <c r="AC569" s="4" t="str">
        <f t="shared" si="52"/>
        <v>Empty</v>
      </c>
      <c r="AD569" s="4">
        <f t="shared" si="53"/>
        <v>7</v>
      </c>
    </row>
    <row r="570" spans="1:30">
      <c r="A570" s="8" t="s">
        <v>2416</v>
      </c>
      <c r="B570" s="8" t="s">
        <v>178</v>
      </c>
      <c r="C570" s="8" t="s">
        <v>12</v>
      </c>
      <c r="D570" s="8" t="s">
        <v>10</v>
      </c>
      <c r="E570" s="8"/>
      <c r="F570" s="8" t="s">
        <v>1408</v>
      </c>
      <c r="G570" s="8" t="s">
        <v>1390</v>
      </c>
      <c r="H570" s="8">
        <v>36.409999999999997</v>
      </c>
      <c r="I570" s="8">
        <v>17.61</v>
      </c>
      <c r="J570" s="8">
        <v>0.67720000000000002</v>
      </c>
      <c r="K570" s="8">
        <v>1.3091999999999999</v>
      </c>
      <c r="L570" s="8" t="s">
        <v>1385</v>
      </c>
      <c r="M570" s="8">
        <v>573</v>
      </c>
      <c r="N570" s="8" t="s">
        <v>1396</v>
      </c>
      <c r="O570" s="89" t="s">
        <v>2417</v>
      </c>
      <c r="P570" s="89">
        <f t="shared" si="48"/>
        <v>44893</v>
      </c>
      <c r="Q570" s="89" t="s">
        <v>2417</v>
      </c>
      <c r="R570" s="89" t="s">
        <v>135</v>
      </c>
      <c r="S570" s="121">
        <f t="shared" si="49"/>
        <v>44895</v>
      </c>
      <c r="T570" s="8">
        <v>36</v>
      </c>
      <c r="U570" s="8">
        <v>0</v>
      </c>
      <c r="Z570" s="78">
        <f t="shared" ca="1" si="50"/>
        <v>1355</v>
      </c>
      <c r="AA570" s="78" t="str">
        <f t="shared" si="51"/>
        <v>11-2022</v>
      </c>
      <c r="AC570" s="4" t="str">
        <f t="shared" si="52"/>
        <v>Q4</v>
      </c>
      <c r="AD570" s="4">
        <f t="shared" si="53"/>
        <v>3</v>
      </c>
    </row>
    <row r="571" spans="1:30">
      <c r="A571" s="9" t="s">
        <v>2418</v>
      </c>
      <c r="B571" s="9" t="s">
        <v>708</v>
      </c>
      <c r="C571" s="9" t="s">
        <v>38</v>
      </c>
      <c r="D571" s="9" t="s">
        <v>31</v>
      </c>
      <c r="E571" s="9"/>
      <c r="F571" s="9" t="s">
        <v>1411</v>
      </c>
      <c r="G571" s="9" t="s">
        <v>1375</v>
      </c>
      <c r="H571" s="9">
        <v>48.31</v>
      </c>
      <c r="I571" s="9">
        <v>14.72</v>
      </c>
      <c r="J571" s="9">
        <v>0.66339999999999999</v>
      </c>
      <c r="K571" s="9">
        <v>2.3359999999999999</v>
      </c>
      <c r="L571" s="9" t="s">
        <v>1358</v>
      </c>
      <c r="M571" s="9">
        <v>617</v>
      </c>
      <c r="N571" s="9" t="s">
        <v>1396</v>
      </c>
      <c r="O571" s="90" t="s">
        <v>2419</v>
      </c>
      <c r="P571" s="89">
        <f t="shared" si="48"/>
        <v>45037</v>
      </c>
      <c r="Q571" s="90" t="s">
        <v>2419</v>
      </c>
      <c r="R571" s="90" t="s">
        <v>2420</v>
      </c>
      <c r="S571" s="121">
        <f t="shared" si="49"/>
        <v>45041</v>
      </c>
      <c r="T571" s="9">
        <v>24</v>
      </c>
      <c r="U571" s="9">
        <v>10.88</v>
      </c>
      <c r="Z571" s="78">
        <f t="shared" ca="1" si="50"/>
        <v>1211</v>
      </c>
      <c r="AA571" s="78" t="str">
        <f t="shared" si="51"/>
        <v>4-2023</v>
      </c>
      <c r="AC571" s="4" t="str">
        <f t="shared" si="52"/>
        <v>Empty</v>
      </c>
      <c r="AD571" s="4">
        <f t="shared" si="53"/>
        <v>3</v>
      </c>
    </row>
    <row r="572" spans="1:30" hidden="1">
      <c r="A572" s="8" t="s">
        <v>2421</v>
      </c>
      <c r="B572" s="8" t="s">
        <v>80</v>
      </c>
      <c r="C572" s="8" t="s">
        <v>28</v>
      </c>
      <c r="D572" s="8" t="s">
        <v>10</v>
      </c>
      <c r="E572" s="8"/>
      <c r="F572" s="8" t="s">
        <v>1411</v>
      </c>
      <c r="G572" s="8" t="s">
        <v>1384</v>
      </c>
      <c r="H572" s="8">
        <v>12.16</v>
      </c>
      <c r="I572" s="8">
        <v>13.94</v>
      </c>
      <c r="J572" s="8">
        <v>6.2399999999999997E-2</v>
      </c>
      <c r="K572" s="8">
        <v>0.41520000000000001</v>
      </c>
      <c r="L572" s="8" t="s">
        <v>1412</v>
      </c>
      <c r="M572" s="8">
        <v>747</v>
      </c>
      <c r="N572" s="8" t="s">
        <v>1386</v>
      </c>
      <c r="O572" s="89" t="s">
        <v>2422</v>
      </c>
      <c r="P572" s="89">
        <f t="shared" si="48"/>
        <v>45545</v>
      </c>
      <c r="Q572" s="89" t="s">
        <v>2422</v>
      </c>
      <c r="R572" s="89"/>
      <c r="S572" s="121" t="e">
        <f t="shared" si="49"/>
        <v>#VALUE!</v>
      </c>
      <c r="T572" s="8">
        <v>36</v>
      </c>
      <c r="U572" s="8">
        <v>9.5</v>
      </c>
      <c r="Z572" s="78">
        <f t="shared" ca="1" si="50"/>
        <v>703</v>
      </c>
      <c r="AA572" s="78" t="str">
        <f t="shared" si="51"/>
        <v>9-2024</v>
      </c>
      <c r="AC572" s="4" t="str">
        <f t="shared" si="52"/>
        <v>Empty</v>
      </c>
      <c r="AD572" s="4" t="e">
        <f t="shared" si="53"/>
        <v>#VALUE!</v>
      </c>
    </row>
    <row r="573" spans="1:30">
      <c r="A573" s="9" t="s">
        <v>2423</v>
      </c>
      <c r="B573" s="9" t="s">
        <v>747</v>
      </c>
      <c r="C573" s="9" t="s">
        <v>20</v>
      </c>
      <c r="D573" s="9" t="s">
        <v>10</v>
      </c>
      <c r="E573" s="9"/>
      <c r="F573" s="9" t="s">
        <v>1389</v>
      </c>
      <c r="G573" s="9" t="s">
        <v>1375</v>
      </c>
      <c r="H573" s="9">
        <v>55.75</v>
      </c>
      <c r="I573" s="9">
        <v>16.95</v>
      </c>
      <c r="J573" s="9">
        <v>0.33810000000000001</v>
      </c>
      <c r="K573" s="9">
        <v>1.9863</v>
      </c>
      <c r="L573" s="9" t="s">
        <v>1358</v>
      </c>
      <c r="M573" s="9">
        <v>624</v>
      </c>
      <c r="N573" s="9" t="s">
        <v>1396</v>
      </c>
      <c r="O573" s="90" t="s">
        <v>1755</v>
      </c>
      <c r="P573" s="89">
        <f t="shared" si="48"/>
        <v>45540</v>
      </c>
      <c r="Q573" s="90" t="s">
        <v>1755</v>
      </c>
      <c r="R573" s="90" t="s">
        <v>2424</v>
      </c>
      <c r="S573" s="121">
        <f t="shared" si="49"/>
        <v>45549</v>
      </c>
      <c r="T573" s="9">
        <v>36</v>
      </c>
      <c r="U573" s="9">
        <v>52.48</v>
      </c>
      <c r="Z573" s="78">
        <f t="shared" ca="1" si="50"/>
        <v>708</v>
      </c>
      <c r="AA573" s="78" t="str">
        <f t="shared" si="51"/>
        <v>9-2024</v>
      </c>
      <c r="AC573" s="4" t="str">
        <f t="shared" si="52"/>
        <v>Empty</v>
      </c>
      <c r="AD573" s="4">
        <f t="shared" si="53"/>
        <v>7</v>
      </c>
    </row>
    <row r="574" spans="1:30" hidden="1">
      <c r="A574" s="8" t="s">
        <v>2425</v>
      </c>
      <c r="B574" s="8" t="s">
        <v>939</v>
      </c>
      <c r="C574" s="8" t="s">
        <v>32</v>
      </c>
      <c r="D574" s="8" t="s">
        <v>31</v>
      </c>
      <c r="E574" s="8"/>
      <c r="F574" s="8" t="s">
        <v>1389</v>
      </c>
      <c r="G574" s="8" t="s">
        <v>1375</v>
      </c>
      <c r="H574" s="8">
        <v>41.23</v>
      </c>
      <c r="I574" s="8">
        <v>7.97</v>
      </c>
      <c r="J574" s="8">
        <v>0.40439999999999998</v>
      </c>
      <c r="K574" s="8">
        <v>0.49959999999999999</v>
      </c>
      <c r="L574" s="8" t="s">
        <v>1385</v>
      </c>
      <c r="M574" s="8">
        <v>894</v>
      </c>
      <c r="N574" s="8" t="s">
        <v>1386</v>
      </c>
      <c r="O574" s="89" t="s">
        <v>1619</v>
      </c>
      <c r="P574" s="89">
        <f t="shared" si="48"/>
        <v>45327</v>
      </c>
      <c r="Q574" s="89" t="s">
        <v>1619</v>
      </c>
      <c r="R574" s="89"/>
      <c r="S574" s="121" t="e">
        <f t="shared" si="49"/>
        <v>#VALUE!</v>
      </c>
      <c r="T574" s="8">
        <v>120</v>
      </c>
      <c r="U574" s="8">
        <v>0</v>
      </c>
      <c r="Z574" s="78">
        <f t="shared" ca="1" si="50"/>
        <v>921</v>
      </c>
      <c r="AA574" s="78" t="str">
        <f t="shared" si="51"/>
        <v>2-2024</v>
      </c>
      <c r="AC574" s="4" t="str">
        <f t="shared" si="52"/>
        <v>Empty</v>
      </c>
      <c r="AD574" s="4" t="e">
        <f t="shared" si="53"/>
        <v>#VALUE!</v>
      </c>
    </row>
    <row r="575" spans="1:30">
      <c r="A575" s="9" t="s">
        <v>2426</v>
      </c>
      <c r="B575" s="9" t="s">
        <v>1224</v>
      </c>
      <c r="C575" s="9" t="s">
        <v>20</v>
      </c>
      <c r="D575" s="9" t="s">
        <v>1360</v>
      </c>
      <c r="E575" s="9"/>
      <c r="F575" s="9" t="s">
        <v>1400</v>
      </c>
      <c r="G575" s="9" t="s">
        <v>1390</v>
      </c>
      <c r="H575" s="9">
        <v>94.99</v>
      </c>
      <c r="I575" s="9">
        <v>11.97</v>
      </c>
      <c r="J575" s="9">
        <v>1.7172000000000001</v>
      </c>
      <c r="K575" s="9">
        <v>3.1537000000000002</v>
      </c>
      <c r="L575" s="9" t="s">
        <v>1395</v>
      </c>
      <c r="M575" s="9">
        <v>839</v>
      </c>
      <c r="N575" s="9" t="s">
        <v>1403</v>
      </c>
      <c r="O575" s="90" t="s">
        <v>673</v>
      </c>
      <c r="P575" s="89">
        <f t="shared" si="48"/>
        <v>45629</v>
      </c>
      <c r="Q575" s="90" t="s">
        <v>673</v>
      </c>
      <c r="R575" s="90" t="s">
        <v>2427</v>
      </c>
      <c r="S575" s="121">
        <f t="shared" si="49"/>
        <v>45634</v>
      </c>
      <c r="T575" s="9">
        <v>36</v>
      </c>
      <c r="U575" s="9">
        <v>49.64</v>
      </c>
      <c r="Z575" s="78">
        <f t="shared" ca="1" si="50"/>
        <v>619</v>
      </c>
      <c r="AA575" s="78" t="str">
        <f t="shared" si="51"/>
        <v>12-2024</v>
      </c>
      <c r="AC575" s="4" t="str">
        <f t="shared" si="52"/>
        <v>Q4</v>
      </c>
      <c r="AD575" s="4">
        <f t="shared" si="53"/>
        <v>4</v>
      </c>
    </row>
    <row r="576" spans="1:30">
      <c r="A576" s="8" t="s">
        <v>2428</v>
      </c>
      <c r="B576" s="8" t="s">
        <v>666</v>
      </c>
      <c r="C576" s="8" t="s">
        <v>12</v>
      </c>
      <c r="D576" s="8" t="s">
        <v>23</v>
      </c>
      <c r="E576" s="8"/>
      <c r="F576" s="8" t="s">
        <v>1380</v>
      </c>
      <c r="G576" s="8" t="s">
        <v>1390</v>
      </c>
      <c r="H576" s="8">
        <v>89.27</v>
      </c>
      <c r="I576" s="8">
        <v>14.56</v>
      </c>
      <c r="J576" s="8">
        <v>0.94120000000000004</v>
      </c>
      <c r="K576" s="8">
        <v>1.4162999999999999</v>
      </c>
      <c r="L576" s="8" t="s">
        <v>1412</v>
      </c>
      <c r="M576" s="8">
        <v>651</v>
      </c>
      <c r="N576" s="8" t="s">
        <v>1377</v>
      </c>
      <c r="O576" s="89" t="s">
        <v>2429</v>
      </c>
      <c r="P576" s="89">
        <f t="shared" si="48"/>
        <v>45261</v>
      </c>
      <c r="Q576" s="89" t="s">
        <v>2429</v>
      </c>
      <c r="R576" s="89" t="s">
        <v>1831</v>
      </c>
      <c r="S576" s="121">
        <f t="shared" si="49"/>
        <v>45266</v>
      </c>
      <c r="T576" s="8">
        <v>120</v>
      </c>
      <c r="U576" s="8">
        <v>72.39</v>
      </c>
      <c r="Z576" s="78">
        <f t="shared" ca="1" si="50"/>
        <v>987</v>
      </c>
      <c r="AA576" s="78" t="str">
        <f t="shared" si="51"/>
        <v>12-2023</v>
      </c>
      <c r="AC576" s="4" t="str">
        <f t="shared" si="52"/>
        <v>Q4</v>
      </c>
      <c r="AD576" s="4">
        <f t="shared" si="53"/>
        <v>4</v>
      </c>
    </row>
    <row r="577" spans="1:30" hidden="1">
      <c r="A577" s="9" t="s">
        <v>2430</v>
      </c>
      <c r="B577" s="9" t="s">
        <v>1210</v>
      </c>
      <c r="C577" s="9" t="s">
        <v>35</v>
      </c>
      <c r="D577" s="9" t="s">
        <v>23</v>
      </c>
      <c r="E577" s="9"/>
      <c r="F577" s="9" t="s">
        <v>1400</v>
      </c>
      <c r="G577" s="9" t="s">
        <v>1375</v>
      </c>
      <c r="H577" s="9">
        <v>75.98</v>
      </c>
      <c r="I577" s="9">
        <v>13.99</v>
      </c>
      <c r="J577" s="9">
        <v>1.0183</v>
      </c>
      <c r="K577" s="9">
        <v>2.5964</v>
      </c>
      <c r="L577" s="9" t="s">
        <v>1376</v>
      </c>
      <c r="M577" s="9">
        <v>784</v>
      </c>
      <c r="N577" s="9" t="s">
        <v>1426</v>
      </c>
      <c r="O577" s="90" t="s">
        <v>2431</v>
      </c>
      <c r="P577" s="89">
        <f t="shared" si="48"/>
        <v>44748</v>
      </c>
      <c r="Q577" s="90" t="s">
        <v>2431</v>
      </c>
      <c r="R577" s="90"/>
      <c r="S577" s="121" t="e">
        <f t="shared" si="49"/>
        <v>#VALUE!</v>
      </c>
      <c r="T577" s="9">
        <v>36</v>
      </c>
      <c r="U577" s="9">
        <v>52.25</v>
      </c>
      <c r="Z577" s="78">
        <f t="shared" ca="1" si="50"/>
        <v>1500</v>
      </c>
      <c r="AA577" s="78" t="str">
        <f t="shared" si="51"/>
        <v>7-2022</v>
      </c>
      <c r="AC577" s="4" t="str">
        <f t="shared" si="52"/>
        <v>Empty</v>
      </c>
      <c r="AD577" s="4" t="e">
        <f t="shared" si="53"/>
        <v>#VALUE!</v>
      </c>
    </row>
    <row r="578" spans="1:30">
      <c r="A578" s="8" t="s">
        <v>2432</v>
      </c>
      <c r="B578" s="8" t="s">
        <v>926</v>
      </c>
      <c r="C578" s="8" t="s">
        <v>12</v>
      </c>
      <c r="D578" s="8" t="s">
        <v>31</v>
      </c>
      <c r="E578" s="8"/>
      <c r="F578" s="8" t="s">
        <v>1374</v>
      </c>
      <c r="G578" s="8" t="s">
        <v>1375</v>
      </c>
      <c r="H578" s="8">
        <v>93.48</v>
      </c>
      <c r="I578" s="8">
        <v>14.04</v>
      </c>
      <c r="J578" s="8">
        <v>0.78690000000000004</v>
      </c>
      <c r="K578" s="8">
        <v>1.7539</v>
      </c>
      <c r="L578" s="8" t="s">
        <v>1395</v>
      </c>
      <c r="M578" s="8">
        <v>777</v>
      </c>
      <c r="N578" s="8" t="s">
        <v>1403</v>
      </c>
      <c r="O578" s="89" t="s">
        <v>771</v>
      </c>
      <c r="P578" s="89">
        <f t="shared" si="48"/>
        <v>44953</v>
      </c>
      <c r="Q578" s="89" t="s">
        <v>771</v>
      </c>
      <c r="R578" s="89" t="s">
        <v>2433</v>
      </c>
      <c r="S578" s="121">
        <f t="shared" si="49"/>
        <v>44959</v>
      </c>
      <c r="T578" s="8">
        <v>84</v>
      </c>
      <c r="U578" s="8">
        <v>86.61</v>
      </c>
      <c r="Z578" s="78">
        <f t="shared" ca="1" si="50"/>
        <v>1295</v>
      </c>
      <c r="AA578" s="78" t="str">
        <f t="shared" si="51"/>
        <v>1-2023</v>
      </c>
      <c r="AC578" s="4" t="str">
        <f t="shared" si="52"/>
        <v>Empty</v>
      </c>
      <c r="AD578" s="4">
        <f t="shared" si="53"/>
        <v>5</v>
      </c>
    </row>
    <row r="579" spans="1:30" hidden="1">
      <c r="A579" s="9" t="s">
        <v>2434</v>
      </c>
      <c r="B579" s="9" t="s">
        <v>1000</v>
      </c>
      <c r="C579" s="9" t="s">
        <v>32</v>
      </c>
      <c r="D579" s="9" t="s">
        <v>31</v>
      </c>
      <c r="E579" s="9"/>
      <c r="F579" s="9" t="s">
        <v>1408</v>
      </c>
      <c r="G579" s="9" t="s">
        <v>1390</v>
      </c>
      <c r="H579" s="9">
        <v>42.96</v>
      </c>
      <c r="I579" s="9">
        <v>15.95</v>
      </c>
      <c r="J579" s="9">
        <v>0.78869999999999996</v>
      </c>
      <c r="K579" s="9">
        <v>1.5093000000000001</v>
      </c>
      <c r="L579" s="9" t="s">
        <v>1412</v>
      </c>
      <c r="M579" s="9">
        <v>621</v>
      </c>
      <c r="N579" s="9" t="s">
        <v>1386</v>
      </c>
      <c r="O579" s="90" t="s">
        <v>1873</v>
      </c>
      <c r="P579" s="89">
        <f t="shared" ref="P579:P642" si="54">DATE(RIGHT(O579,4),MID(O579,4,2),LEFT(O579,2))</f>
        <v>45302</v>
      </c>
      <c r="Q579" s="90" t="s">
        <v>1873</v>
      </c>
      <c r="R579" s="90"/>
      <c r="S579" s="121" t="e">
        <f t="shared" ref="S579:S642" si="55">DATE(RIGHT(R579,4),MID(R579,4,2),LEFT(R579,2))</f>
        <v>#VALUE!</v>
      </c>
      <c r="T579" s="9">
        <v>36</v>
      </c>
      <c r="U579" s="9">
        <v>30.32</v>
      </c>
      <c r="Z579" s="78">
        <f t="shared" ref="Z579:AA642" ca="1" si="56">TODAY()-P579</f>
        <v>946</v>
      </c>
      <c r="AA579" s="78" t="str">
        <f t="shared" ref="AA579:AA642" si="57">MONTH(P579)&amp;"-"&amp;YEAR(P579)</f>
        <v>1-2024</v>
      </c>
      <c r="AC579" s="4" t="str">
        <f t="shared" ref="AC579:AC642" si="58">IF(MONTH(P579)&gt;=10,"Q4","Empty")</f>
        <v>Empty</v>
      </c>
      <c r="AD579" s="4" t="e">
        <f t="shared" ref="AD579:AD642" si="59">NETWORKDAYS(P579,S579)</f>
        <v>#VALUE!</v>
      </c>
    </row>
    <row r="580" spans="1:30" hidden="1">
      <c r="A580" s="8" t="s">
        <v>2435</v>
      </c>
      <c r="B580" s="8" t="s">
        <v>725</v>
      </c>
      <c r="C580" s="8" t="s">
        <v>41</v>
      </c>
      <c r="D580" s="8" t="s">
        <v>23</v>
      </c>
      <c r="E580" s="8"/>
      <c r="F580" s="8" t="s">
        <v>1389</v>
      </c>
      <c r="G580" s="8" t="s">
        <v>1384</v>
      </c>
      <c r="H580" s="8">
        <v>72.73</v>
      </c>
      <c r="I580" s="8">
        <v>14.52</v>
      </c>
      <c r="J580" s="8">
        <v>0.58809999999999996</v>
      </c>
      <c r="K580" s="8">
        <v>1.3838999999999999</v>
      </c>
      <c r="L580" s="8" t="s">
        <v>1395</v>
      </c>
      <c r="M580" s="8">
        <v>841</v>
      </c>
      <c r="N580" s="8" t="s">
        <v>1381</v>
      </c>
      <c r="O580" s="89" t="s">
        <v>396</v>
      </c>
      <c r="P580" s="89">
        <f t="shared" si="54"/>
        <v>45579</v>
      </c>
      <c r="Q580" s="89" t="s">
        <v>396</v>
      </c>
      <c r="R580" s="89"/>
      <c r="S580" s="121" t="e">
        <f t="shared" si="55"/>
        <v>#VALUE!</v>
      </c>
      <c r="T580" s="8">
        <v>84</v>
      </c>
      <c r="U580" s="8">
        <v>30.46</v>
      </c>
      <c r="Z580" s="78">
        <f t="shared" ca="1" si="56"/>
        <v>669</v>
      </c>
      <c r="AA580" s="78" t="str">
        <f t="shared" si="57"/>
        <v>10-2024</v>
      </c>
      <c r="AC580" s="4" t="str">
        <f t="shared" si="58"/>
        <v>Q4</v>
      </c>
      <c r="AD580" s="4" t="e">
        <f t="shared" si="59"/>
        <v>#VALUE!</v>
      </c>
    </row>
    <row r="581" spans="1:30">
      <c r="A581" s="9" t="s">
        <v>2436</v>
      </c>
      <c r="B581" s="9" t="s">
        <v>1305</v>
      </c>
      <c r="C581" s="9" t="s">
        <v>41</v>
      </c>
      <c r="D581" s="9" t="s">
        <v>44</v>
      </c>
      <c r="E581" s="9"/>
      <c r="F581" s="9" t="s">
        <v>1411</v>
      </c>
      <c r="G581" s="9" t="s">
        <v>1375</v>
      </c>
      <c r="H581" s="9">
        <v>15.49</v>
      </c>
      <c r="I581" s="9">
        <v>10.28</v>
      </c>
      <c r="J581" s="9">
        <v>0.30199999999999999</v>
      </c>
      <c r="K581" s="9">
        <v>0.15240000000000001</v>
      </c>
      <c r="L581" s="9" t="s">
        <v>1376</v>
      </c>
      <c r="M581" s="9">
        <v>878</v>
      </c>
      <c r="N581" s="9" t="s">
        <v>1396</v>
      </c>
      <c r="O581" s="90" t="s">
        <v>1591</v>
      </c>
      <c r="P581" s="89">
        <f t="shared" si="54"/>
        <v>44698</v>
      </c>
      <c r="Q581" s="90" t="s">
        <v>1591</v>
      </c>
      <c r="R581" s="90" t="s">
        <v>2437</v>
      </c>
      <c r="S581" s="121">
        <f t="shared" si="55"/>
        <v>44702</v>
      </c>
      <c r="T581" s="9">
        <v>240</v>
      </c>
      <c r="U581" s="9">
        <v>12.24</v>
      </c>
      <c r="Z581" s="78">
        <f t="shared" ca="1" si="56"/>
        <v>1550</v>
      </c>
      <c r="AA581" s="78" t="str">
        <f t="shared" si="57"/>
        <v>5-2022</v>
      </c>
      <c r="AC581" s="4" t="str">
        <f t="shared" si="58"/>
        <v>Empty</v>
      </c>
      <c r="AD581" s="4">
        <f t="shared" si="59"/>
        <v>4</v>
      </c>
    </row>
    <row r="582" spans="1:30">
      <c r="A582" s="8" t="s">
        <v>2438</v>
      </c>
      <c r="B582" s="8" t="s">
        <v>1307</v>
      </c>
      <c r="C582" s="8" t="s">
        <v>38</v>
      </c>
      <c r="D582" s="8" t="s">
        <v>23</v>
      </c>
      <c r="E582" s="8"/>
      <c r="F582" s="8" t="s">
        <v>1408</v>
      </c>
      <c r="G582" s="8" t="s">
        <v>1390</v>
      </c>
      <c r="H582" s="8">
        <v>57.18</v>
      </c>
      <c r="I582" s="8">
        <v>8.06</v>
      </c>
      <c r="J582" s="8">
        <v>0.65269999999999995</v>
      </c>
      <c r="K582" s="8">
        <v>0.5484</v>
      </c>
      <c r="L582" s="8" t="s">
        <v>1358</v>
      </c>
      <c r="M582" s="8">
        <v>767</v>
      </c>
      <c r="N582" s="8" t="s">
        <v>1396</v>
      </c>
      <c r="O582" s="89" t="s">
        <v>1964</v>
      </c>
      <c r="P582" s="89">
        <f t="shared" si="54"/>
        <v>45537</v>
      </c>
      <c r="Q582" s="89" t="s">
        <v>1964</v>
      </c>
      <c r="R582" s="89" t="s">
        <v>2439</v>
      </c>
      <c r="S582" s="121">
        <f t="shared" si="55"/>
        <v>45544</v>
      </c>
      <c r="T582" s="8">
        <v>180</v>
      </c>
      <c r="U582" s="8">
        <v>24.52</v>
      </c>
      <c r="Z582" s="78">
        <f t="shared" ca="1" si="56"/>
        <v>711</v>
      </c>
      <c r="AA582" s="78" t="str">
        <f t="shared" si="57"/>
        <v>9-2024</v>
      </c>
      <c r="AC582" s="4" t="str">
        <f t="shared" si="58"/>
        <v>Empty</v>
      </c>
      <c r="AD582" s="4">
        <f t="shared" si="59"/>
        <v>6</v>
      </c>
    </row>
    <row r="583" spans="1:30">
      <c r="A583" s="9" t="s">
        <v>2440</v>
      </c>
      <c r="B583" s="9" t="s">
        <v>593</v>
      </c>
      <c r="C583" s="9" t="s">
        <v>7</v>
      </c>
      <c r="D583" s="9" t="s">
        <v>10</v>
      </c>
      <c r="E583" s="9"/>
      <c r="F583" s="9" t="s">
        <v>1380</v>
      </c>
      <c r="G583" s="9" t="s">
        <v>1375</v>
      </c>
      <c r="H583" s="9">
        <v>11.64</v>
      </c>
      <c r="I583" s="9">
        <v>8.9</v>
      </c>
      <c r="J583" s="9">
        <v>7.4899999999999994E-2</v>
      </c>
      <c r="K583" s="9">
        <v>0.14680000000000001</v>
      </c>
      <c r="L583" s="9" t="s">
        <v>1395</v>
      </c>
      <c r="M583" s="9">
        <v>713</v>
      </c>
      <c r="N583" s="9" t="s">
        <v>1396</v>
      </c>
      <c r="O583" s="90" t="s">
        <v>449</v>
      </c>
      <c r="P583" s="89">
        <f t="shared" si="54"/>
        <v>44684</v>
      </c>
      <c r="Q583" s="90" t="s">
        <v>449</v>
      </c>
      <c r="R583" s="90" t="s">
        <v>1708</v>
      </c>
      <c r="S583" s="121">
        <f t="shared" si="55"/>
        <v>44685</v>
      </c>
      <c r="T583" s="9">
        <v>120</v>
      </c>
      <c r="U583" s="9">
        <v>2.27</v>
      </c>
      <c r="Z583" s="78">
        <f t="shared" ca="1" si="56"/>
        <v>1564</v>
      </c>
      <c r="AA583" s="78" t="str">
        <f t="shared" si="57"/>
        <v>5-2022</v>
      </c>
      <c r="AC583" s="4" t="str">
        <f t="shared" si="58"/>
        <v>Empty</v>
      </c>
      <c r="AD583" s="4">
        <f t="shared" si="59"/>
        <v>2</v>
      </c>
    </row>
    <row r="584" spans="1:30">
      <c r="A584" s="8" t="s">
        <v>2441</v>
      </c>
      <c r="B584" s="8" t="s">
        <v>489</v>
      </c>
      <c r="C584" s="8" t="s">
        <v>32</v>
      </c>
      <c r="D584" s="8" t="s">
        <v>1360</v>
      </c>
      <c r="E584" s="8"/>
      <c r="F584" s="8" t="s">
        <v>1389</v>
      </c>
      <c r="G584" s="8" t="s">
        <v>1384</v>
      </c>
      <c r="H584" s="8">
        <v>62.21</v>
      </c>
      <c r="I584" s="8">
        <v>10.43</v>
      </c>
      <c r="J584" s="8">
        <v>0.82669999999999999</v>
      </c>
      <c r="K584" s="8">
        <v>1.5907</v>
      </c>
      <c r="L584" s="8" t="s">
        <v>1395</v>
      </c>
      <c r="M584" s="8">
        <v>713</v>
      </c>
      <c r="N584" s="8" t="s">
        <v>1396</v>
      </c>
      <c r="O584" s="89" t="s">
        <v>1731</v>
      </c>
      <c r="P584" s="89">
        <f t="shared" si="54"/>
        <v>45210</v>
      </c>
      <c r="Q584" s="89" t="s">
        <v>1731</v>
      </c>
      <c r="R584" s="89" t="s">
        <v>1050</v>
      </c>
      <c r="S584" s="121">
        <f t="shared" si="55"/>
        <v>45223</v>
      </c>
      <c r="T584" s="8">
        <v>48</v>
      </c>
      <c r="U584" s="8">
        <v>17.850000000000001</v>
      </c>
      <c r="Z584" s="78">
        <f t="shared" ca="1" si="56"/>
        <v>1038</v>
      </c>
      <c r="AA584" s="78" t="str">
        <f t="shared" si="57"/>
        <v>10-2023</v>
      </c>
      <c r="AC584" s="4" t="str">
        <f t="shared" si="58"/>
        <v>Q4</v>
      </c>
      <c r="AD584" s="4">
        <f t="shared" si="59"/>
        <v>10</v>
      </c>
    </row>
    <row r="585" spans="1:30">
      <c r="A585" s="9" t="s">
        <v>2442</v>
      </c>
      <c r="B585" s="9" t="s">
        <v>374</v>
      </c>
      <c r="C585" s="9" t="s">
        <v>38</v>
      </c>
      <c r="D585" s="9" t="s">
        <v>23</v>
      </c>
      <c r="E585" s="9"/>
      <c r="F585" s="9" t="s">
        <v>1380</v>
      </c>
      <c r="G585" s="9" t="s">
        <v>1384</v>
      </c>
      <c r="H585" s="9">
        <v>10.029999999999999</v>
      </c>
      <c r="I585" s="9">
        <v>18.27</v>
      </c>
      <c r="J585" s="9">
        <v>9.0700000000000003E-2</v>
      </c>
      <c r="K585" s="9">
        <v>0.16350000000000001</v>
      </c>
      <c r="L585" s="9" t="s">
        <v>1385</v>
      </c>
      <c r="M585" s="9">
        <v>667</v>
      </c>
      <c r="N585" s="9" t="s">
        <v>1396</v>
      </c>
      <c r="O585" s="90" t="s">
        <v>2443</v>
      </c>
      <c r="P585" s="89">
        <f t="shared" si="54"/>
        <v>45066</v>
      </c>
      <c r="Q585" s="90" t="s">
        <v>2443</v>
      </c>
      <c r="R585" s="90" t="s">
        <v>2444</v>
      </c>
      <c r="S585" s="121">
        <f t="shared" si="55"/>
        <v>45080</v>
      </c>
      <c r="T585" s="9">
        <v>180</v>
      </c>
      <c r="U585" s="9">
        <v>0</v>
      </c>
      <c r="Z585" s="78">
        <f t="shared" ca="1" si="56"/>
        <v>1182</v>
      </c>
      <c r="AA585" s="78" t="str">
        <f t="shared" si="57"/>
        <v>5-2023</v>
      </c>
      <c r="AC585" s="4" t="str">
        <f t="shared" si="58"/>
        <v>Empty</v>
      </c>
      <c r="AD585" s="4">
        <f t="shared" si="59"/>
        <v>10</v>
      </c>
    </row>
    <row r="586" spans="1:30" hidden="1">
      <c r="A586" s="8" t="s">
        <v>2445</v>
      </c>
      <c r="B586" s="8" t="s">
        <v>919</v>
      </c>
      <c r="C586" s="8" t="s">
        <v>16</v>
      </c>
      <c r="D586" s="8" t="s">
        <v>1360</v>
      </c>
      <c r="E586" s="8"/>
      <c r="F586" s="8" t="s">
        <v>1389</v>
      </c>
      <c r="G586" s="8" t="s">
        <v>1375</v>
      </c>
      <c r="H586" s="8">
        <v>11.63</v>
      </c>
      <c r="I586" s="8">
        <v>10.89</v>
      </c>
      <c r="J586" s="8">
        <v>0.1593</v>
      </c>
      <c r="K586" s="8">
        <v>0.1595</v>
      </c>
      <c r="L586" s="8" t="s">
        <v>1376</v>
      </c>
      <c r="M586" s="8">
        <v>556</v>
      </c>
      <c r="N586" s="8" t="s">
        <v>1386</v>
      </c>
      <c r="O586" s="89" t="s">
        <v>2419</v>
      </c>
      <c r="P586" s="89">
        <f t="shared" si="54"/>
        <v>45037</v>
      </c>
      <c r="Q586" s="89" t="s">
        <v>2419</v>
      </c>
      <c r="R586" s="89"/>
      <c r="S586" s="121" t="e">
        <f t="shared" si="55"/>
        <v>#VALUE!</v>
      </c>
      <c r="T586" s="8">
        <v>120</v>
      </c>
      <c r="U586" s="8">
        <v>2.16</v>
      </c>
      <c r="Z586" s="78">
        <f t="shared" ca="1" si="56"/>
        <v>1211</v>
      </c>
      <c r="AA586" s="78" t="str">
        <f t="shared" si="57"/>
        <v>4-2023</v>
      </c>
      <c r="AC586" s="4" t="str">
        <f t="shared" si="58"/>
        <v>Empty</v>
      </c>
      <c r="AD586" s="4" t="e">
        <f t="shared" si="59"/>
        <v>#VALUE!</v>
      </c>
    </row>
    <row r="587" spans="1:30" hidden="1">
      <c r="A587" s="9" t="s">
        <v>2446</v>
      </c>
      <c r="B587" s="9" t="s">
        <v>702</v>
      </c>
      <c r="C587" s="9" t="s">
        <v>16</v>
      </c>
      <c r="D587" s="9" t="s">
        <v>44</v>
      </c>
      <c r="E587" s="9"/>
      <c r="F587" s="9" t="s">
        <v>1411</v>
      </c>
      <c r="G587" s="9" t="s">
        <v>1375</v>
      </c>
      <c r="H587" s="9">
        <v>3.28</v>
      </c>
      <c r="I587" s="9">
        <v>9.76</v>
      </c>
      <c r="J587" s="9">
        <v>4.9500000000000002E-2</v>
      </c>
      <c r="K587" s="9">
        <v>4.2900000000000001E-2</v>
      </c>
      <c r="L587" s="9" t="s">
        <v>1358</v>
      </c>
      <c r="M587" s="9">
        <v>582</v>
      </c>
      <c r="N587" s="9" t="s">
        <v>1426</v>
      </c>
      <c r="O587" s="90" t="s">
        <v>2447</v>
      </c>
      <c r="P587" s="89">
        <f t="shared" si="54"/>
        <v>45221</v>
      </c>
      <c r="Q587" s="90" t="s">
        <v>2447</v>
      </c>
      <c r="R587" s="90"/>
      <c r="S587" s="121" t="e">
        <f t="shared" si="55"/>
        <v>#VALUE!</v>
      </c>
      <c r="T587" s="9">
        <v>120</v>
      </c>
      <c r="U587" s="9">
        <v>0.39</v>
      </c>
      <c r="Z587" s="78">
        <f t="shared" ca="1" si="56"/>
        <v>1027</v>
      </c>
      <c r="AA587" s="78" t="str">
        <f t="shared" si="57"/>
        <v>10-2023</v>
      </c>
      <c r="AC587" s="4" t="str">
        <f t="shared" si="58"/>
        <v>Q4</v>
      </c>
      <c r="AD587" s="4" t="e">
        <f t="shared" si="59"/>
        <v>#VALUE!</v>
      </c>
    </row>
    <row r="588" spans="1:30" hidden="1">
      <c r="A588" s="8" t="s">
        <v>2448</v>
      </c>
      <c r="B588" s="8" t="s">
        <v>702</v>
      </c>
      <c r="C588" s="8" t="s">
        <v>41</v>
      </c>
      <c r="D588" s="8" t="s">
        <v>1360</v>
      </c>
      <c r="E588" s="8"/>
      <c r="F588" s="8" t="s">
        <v>1408</v>
      </c>
      <c r="G588" s="8" t="s">
        <v>1384</v>
      </c>
      <c r="H588" s="8">
        <v>70.64</v>
      </c>
      <c r="I588" s="8">
        <v>15.19</v>
      </c>
      <c r="J588" s="8">
        <v>0.75339999999999996</v>
      </c>
      <c r="K588" s="8">
        <v>1.1478999999999999</v>
      </c>
      <c r="L588" s="8" t="s">
        <v>1395</v>
      </c>
      <c r="M588" s="8">
        <v>582</v>
      </c>
      <c r="N588" s="8" t="s">
        <v>1386</v>
      </c>
      <c r="O588" s="89" t="s">
        <v>2449</v>
      </c>
      <c r="P588" s="89">
        <f t="shared" si="54"/>
        <v>45205</v>
      </c>
      <c r="Q588" s="89" t="s">
        <v>2449</v>
      </c>
      <c r="R588" s="89"/>
      <c r="S588" s="121" t="e">
        <f t="shared" si="55"/>
        <v>#VALUE!</v>
      </c>
      <c r="T588" s="8">
        <v>120</v>
      </c>
      <c r="U588" s="8">
        <v>28.28</v>
      </c>
      <c r="Z588" s="78">
        <f t="shared" ca="1" si="56"/>
        <v>1043</v>
      </c>
      <c r="AA588" s="78" t="str">
        <f t="shared" si="57"/>
        <v>10-2023</v>
      </c>
      <c r="AC588" s="4" t="str">
        <f t="shared" si="58"/>
        <v>Q4</v>
      </c>
      <c r="AD588" s="4" t="e">
        <f t="shared" si="59"/>
        <v>#VALUE!</v>
      </c>
    </row>
    <row r="589" spans="1:30" hidden="1">
      <c r="A589" s="9" t="s">
        <v>2450</v>
      </c>
      <c r="B589" s="9" t="s">
        <v>1266</v>
      </c>
      <c r="C589" s="9" t="s">
        <v>20</v>
      </c>
      <c r="D589" s="9" t="s">
        <v>44</v>
      </c>
      <c r="E589" s="9"/>
      <c r="F589" s="9" t="s">
        <v>1411</v>
      </c>
      <c r="G589" s="9" t="s">
        <v>1375</v>
      </c>
      <c r="H589" s="9">
        <v>96.1</v>
      </c>
      <c r="I589" s="9">
        <v>13.7</v>
      </c>
      <c r="J589" s="9">
        <v>1.411</v>
      </c>
      <c r="K589" s="9">
        <v>4.6003999999999996</v>
      </c>
      <c r="L589" s="9" t="s">
        <v>1376</v>
      </c>
      <c r="M589" s="9">
        <v>609</v>
      </c>
      <c r="N589" s="9" t="s">
        <v>1381</v>
      </c>
      <c r="O589" s="90" t="s">
        <v>2000</v>
      </c>
      <c r="P589" s="89">
        <f t="shared" si="54"/>
        <v>44606</v>
      </c>
      <c r="Q589" s="90" t="s">
        <v>2000</v>
      </c>
      <c r="R589" s="90"/>
      <c r="S589" s="121" t="e">
        <f t="shared" si="55"/>
        <v>#VALUE!</v>
      </c>
      <c r="T589" s="9">
        <v>24</v>
      </c>
      <c r="U589" s="9">
        <v>41.37</v>
      </c>
      <c r="Z589" s="78">
        <f t="shared" ca="1" si="56"/>
        <v>1642</v>
      </c>
      <c r="AA589" s="78" t="str">
        <f t="shared" si="57"/>
        <v>2-2022</v>
      </c>
      <c r="AC589" s="4" t="str">
        <f t="shared" si="58"/>
        <v>Empty</v>
      </c>
      <c r="AD589" s="4" t="e">
        <f t="shared" si="59"/>
        <v>#VALUE!</v>
      </c>
    </row>
    <row r="590" spans="1:30" hidden="1">
      <c r="A590" s="8" t="s">
        <v>2451</v>
      </c>
      <c r="B590" s="8" t="s">
        <v>764</v>
      </c>
      <c r="C590" s="8" t="s">
        <v>32</v>
      </c>
      <c r="D590" s="8" t="s">
        <v>44</v>
      </c>
      <c r="E590" s="8"/>
      <c r="F590" s="8" t="s">
        <v>1400</v>
      </c>
      <c r="G590" s="8" t="s">
        <v>1384</v>
      </c>
      <c r="H590" s="8">
        <v>44.3</v>
      </c>
      <c r="I590" s="8">
        <v>10.46</v>
      </c>
      <c r="J590" s="8">
        <v>0.82730000000000004</v>
      </c>
      <c r="K590" s="8">
        <v>0.95130000000000003</v>
      </c>
      <c r="L590" s="8" t="s">
        <v>1376</v>
      </c>
      <c r="M590" s="8">
        <v>710</v>
      </c>
      <c r="N590" s="8" t="s">
        <v>1386</v>
      </c>
      <c r="O590" s="89" t="s">
        <v>2452</v>
      </c>
      <c r="P590" s="89">
        <f t="shared" si="54"/>
        <v>44907</v>
      </c>
      <c r="Q590" s="89" t="s">
        <v>2452</v>
      </c>
      <c r="R590" s="89"/>
      <c r="S590" s="121" t="e">
        <f t="shared" si="55"/>
        <v>#VALUE!</v>
      </c>
      <c r="T590" s="8">
        <v>60</v>
      </c>
      <c r="U590" s="8">
        <v>12.68</v>
      </c>
      <c r="Z590" s="78">
        <f t="shared" ca="1" si="56"/>
        <v>1341</v>
      </c>
      <c r="AA590" s="78" t="str">
        <f t="shared" si="57"/>
        <v>12-2022</v>
      </c>
      <c r="AC590" s="4" t="str">
        <f t="shared" si="58"/>
        <v>Q4</v>
      </c>
      <c r="AD590" s="4" t="e">
        <f t="shared" si="59"/>
        <v>#VALUE!</v>
      </c>
    </row>
    <row r="591" spans="1:30" hidden="1">
      <c r="A591" s="9" t="s">
        <v>2453</v>
      </c>
      <c r="B591" s="9" t="s">
        <v>815</v>
      </c>
      <c r="C591" s="9" t="s">
        <v>20</v>
      </c>
      <c r="D591" s="9" t="s">
        <v>10</v>
      </c>
      <c r="E591" s="9"/>
      <c r="F591" s="9" t="s">
        <v>1400</v>
      </c>
      <c r="G591" s="9" t="s">
        <v>1375</v>
      </c>
      <c r="H591" s="9">
        <v>5.75</v>
      </c>
      <c r="I591" s="9">
        <v>15.28</v>
      </c>
      <c r="J591" s="9">
        <v>4.24E-2</v>
      </c>
      <c r="K591" s="9">
        <v>7.6899999999999996E-2</v>
      </c>
      <c r="L591" s="9" t="s">
        <v>1385</v>
      </c>
      <c r="M591" s="9">
        <v>630</v>
      </c>
      <c r="N591" s="9" t="s">
        <v>1426</v>
      </c>
      <c r="O591" s="90" t="s">
        <v>2025</v>
      </c>
      <c r="P591" s="89">
        <f t="shared" si="54"/>
        <v>44724</v>
      </c>
      <c r="Q591" s="90" t="s">
        <v>2025</v>
      </c>
      <c r="R591" s="90"/>
      <c r="S591" s="121" t="e">
        <f t="shared" si="55"/>
        <v>#VALUE!</v>
      </c>
      <c r="T591" s="9">
        <v>240</v>
      </c>
      <c r="U591" s="9">
        <v>0</v>
      </c>
      <c r="Z591" s="78">
        <f t="shared" ca="1" si="56"/>
        <v>1524</v>
      </c>
      <c r="AA591" s="78" t="str">
        <f t="shared" si="57"/>
        <v>6-2022</v>
      </c>
      <c r="AC591" s="4" t="str">
        <f t="shared" si="58"/>
        <v>Empty</v>
      </c>
      <c r="AD591" s="4" t="e">
        <f t="shared" si="59"/>
        <v>#VALUE!</v>
      </c>
    </row>
    <row r="592" spans="1:30">
      <c r="A592" s="8" t="s">
        <v>2454</v>
      </c>
      <c r="B592" s="8" t="s">
        <v>297</v>
      </c>
      <c r="C592" s="8" t="s">
        <v>24</v>
      </c>
      <c r="D592" s="8" t="s">
        <v>1360</v>
      </c>
      <c r="E592" s="8"/>
      <c r="F592" s="8" t="s">
        <v>1400</v>
      </c>
      <c r="G592" s="8" t="s">
        <v>1375</v>
      </c>
      <c r="H592" s="8">
        <v>87.23</v>
      </c>
      <c r="I592" s="8">
        <v>12</v>
      </c>
      <c r="J592" s="8">
        <v>0.6542</v>
      </c>
      <c r="K592" s="8">
        <v>4.1062000000000003</v>
      </c>
      <c r="L592" s="8" t="s">
        <v>1395</v>
      </c>
      <c r="M592" s="8">
        <v>741</v>
      </c>
      <c r="N592" s="8" t="s">
        <v>1396</v>
      </c>
      <c r="O592" s="89" t="s">
        <v>2455</v>
      </c>
      <c r="P592" s="89">
        <f t="shared" si="54"/>
        <v>44668</v>
      </c>
      <c r="Q592" s="89" t="s">
        <v>2455</v>
      </c>
      <c r="R592" s="89" t="s">
        <v>2456</v>
      </c>
      <c r="S592" s="121">
        <f t="shared" si="55"/>
        <v>44678</v>
      </c>
      <c r="T592" s="8">
        <v>24</v>
      </c>
      <c r="U592" s="8">
        <v>57.26</v>
      </c>
      <c r="Z592" s="78">
        <f t="shared" ca="1" si="56"/>
        <v>1580</v>
      </c>
      <c r="AA592" s="78" t="str">
        <f t="shared" si="57"/>
        <v>4-2022</v>
      </c>
      <c r="AC592" s="4" t="str">
        <f t="shared" si="58"/>
        <v>Empty</v>
      </c>
      <c r="AD592" s="4">
        <f t="shared" si="59"/>
        <v>8</v>
      </c>
    </row>
    <row r="593" spans="1:30" hidden="1">
      <c r="A593" s="9" t="s">
        <v>2457</v>
      </c>
      <c r="B593" s="9" t="s">
        <v>1318</v>
      </c>
      <c r="C593" s="9" t="s">
        <v>16</v>
      </c>
      <c r="D593" s="9" t="s">
        <v>31</v>
      </c>
      <c r="E593" s="9"/>
      <c r="F593" s="9" t="s">
        <v>1411</v>
      </c>
      <c r="G593" s="9" t="s">
        <v>1375</v>
      </c>
      <c r="H593" s="9">
        <v>94.26</v>
      </c>
      <c r="I593" s="9">
        <v>10.1</v>
      </c>
      <c r="J593" s="9">
        <v>1.6133</v>
      </c>
      <c r="K593" s="9">
        <v>2.3952</v>
      </c>
      <c r="L593" s="9" t="s">
        <v>1358</v>
      </c>
      <c r="M593" s="9">
        <v>838</v>
      </c>
      <c r="N593" s="9" t="s">
        <v>1381</v>
      </c>
      <c r="O593" s="90" t="s">
        <v>1468</v>
      </c>
      <c r="P593" s="89">
        <f t="shared" si="54"/>
        <v>44719</v>
      </c>
      <c r="Q593" s="90" t="s">
        <v>1468</v>
      </c>
      <c r="R593" s="90"/>
      <c r="S593" s="121" t="e">
        <f t="shared" si="55"/>
        <v>#VALUE!</v>
      </c>
      <c r="T593" s="9">
        <v>48</v>
      </c>
      <c r="U593" s="9">
        <v>14.82</v>
      </c>
      <c r="Z593" s="78">
        <f t="shared" ca="1" si="56"/>
        <v>1529</v>
      </c>
      <c r="AA593" s="78" t="str">
        <f t="shared" si="57"/>
        <v>6-2022</v>
      </c>
      <c r="AC593" s="4" t="str">
        <f t="shared" si="58"/>
        <v>Empty</v>
      </c>
      <c r="AD593" s="4" t="e">
        <f t="shared" si="59"/>
        <v>#VALUE!</v>
      </c>
    </row>
    <row r="594" spans="1:30" hidden="1">
      <c r="A594" s="8" t="s">
        <v>2458</v>
      </c>
      <c r="B594" s="8" t="s">
        <v>339</v>
      </c>
      <c r="C594" s="8" t="s">
        <v>38</v>
      </c>
      <c r="D594" s="8" t="s">
        <v>10</v>
      </c>
      <c r="E594" s="8"/>
      <c r="F594" s="8" t="s">
        <v>1400</v>
      </c>
      <c r="G594" s="8" t="s">
        <v>1390</v>
      </c>
      <c r="H594" s="8">
        <v>76.33</v>
      </c>
      <c r="I594" s="8">
        <v>9.18</v>
      </c>
      <c r="J594" s="8">
        <v>1.4489000000000001</v>
      </c>
      <c r="K594" s="8">
        <v>1.9059999999999999</v>
      </c>
      <c r="L594" s="8" t="s">
        <v>1385</v>
      </c>
      <c r="M594" s="8">
        <v>608</v>
      </c>
      <c r="N594" s="8" t="s">
        <v>1426</v>
      </c>
      <c r="O594" s="89" t="s">
        <v>1733</v>
      </c>
      <c r="P594" s="89">
        <f t="shared" si="54"/>
        <v>44913</v>
      </c>
      <c r="Q594" s="89" t="s">
        <v>1733</v>
      </c>
      <c r="R594" s="89"/>
      <c r="S594" s="121" t="e">
        <f t="shared" si="55"/>
        <v>#VALUE!</v>
      </c>
      <c r="T594" s="8">
        <v>48</v>
      </c>
      <c r="U594" s="8">
        <v>0</v>
      </c>
      <c r="Z594" s="78">
        <f t="shared" ca="1" si="56"/>
        <v>1335</v>
      </c>
      <c r="AA594" s="78" t="str">
        <f t="shared" si="57"/>
        <v>12-2022</v>
      </c>
      <c r="AC594" s="4" t="str">
        <f t="shared" si="58"/>
        <v>Q4</v>
      </c>
      <c r="AD594" s="4" t="e">
        <f t="shared" si="59"/>
        <v>#VALUE!</v>
      </c>
    </row>
    <row r="595" spans="1:30" hidden="1">
      <c r="A595" s="9" t="s">
        <v>2459</v>
      </c>
      <c r="B595" s="9" t="s">
        <v>99</v>
      </c>
      <c r="C595" s="9" t="s">
        <v>38</v>
      </c>
      <c r="D595" s="9" t="s">
        <v>23</v>
      </c>
      <c r="E595" s="9"/>
      <c r="F595" s="9" t="s">
        <v>1380</v>
      </c>
      <c r="G595" s="9" t="s">
        <v>1375</v>
      </c>
      <c r="H595" s="9">
        <v>14.36</v>
      </c>
      <c r="I595" s="9">
        <v>9.2200000000000006</v>
      </c>
      <c r="J595" s="9">
        <v>0.1003</v>
      </c>
      <c r="K595" s="9">
        <v>0.2326</v>
      </c>
      <c r="L595" s="9" t="s">
        <v>1358</v>
      </c>
      <c r="M595" s="9">
        <v>611</v>
      </c>
      <c r="N595" s="9" t="s">
        <v>1426</v>
      </c>
      <c r="O595" s="90" t="s">
        <v>1420</v>
      </c>
      <c r="P595" s="89">
        <f t="shared" si="54"/>
        <v>45509</v>
      </c>
      <c r="Q595" s="90" t="s">
        <v>1420</v>
      </c>
      <c r="R595" s="90"/>
      <c r="S595" s="121" t="e">
        <f t="shared" si="55"/>
        <v>#VALUE!</v>
      </c>
      <c r="T595" s="9">
        <v>84</v>
      </c>
      <c r="U595" s="9">
        <v>4.4400000000000004</v>
      </c>
      <c r="Z595" s="78">
        <f t="shared" ca="1" si="56"/>
        <v>739</v>
      </c>
      <c r="AA595" s="78" t="str">
        <f t="shared" si="57"/>
        <v>8-2024</v>
      </c>
      <c r="AC595" s="4" t="str">
        <f t="shared" si="58"/>
        <v>Empty</v>
      </c>
      <c r="AD595" s="4" t="e">
        <f t="shared" si="59"/>
        <v>#VALUE!</v>
      </c>
    </row>
    <row r="596" spans="1:30">
      <c r="A596" s="8" t="s">
        <v>2460</v>
      </c>
      <c r="B596" s="8" t="s">
        <v>440</v>
      </c>
      <c r="C596" s="8" t="s">
        <v>16</v>
      </c>
      <c r="D596" s="8" t="s">
        <v>23</v>
      </c>
      <c r="E596" s="8"/>
      <c r="F596" s="8" t="s">
        <v>1380</v>
      </c>
      <c r="G596" s="8" t="s">
        <v>1384</v>
      </c>
      <c r="H596" s="8">
        <v>98.3</v>
      </c>
      <c r="I596" s="8">
        <v>10.66</v>
      </c>
      <c r="J596" s="8">
        <v>1.2714000000000001</v>
      </c>
      <c r="K596" s="8">
        <v>1.0964</v>
      </c>
      <c r="L596" s="8" t="s">
        <v>1376</v>
      </c>
      <c r="M596" s="8">
        <v>871</v>
      </c>
      <c r="N596" s="8" t="s">
        <v>1403</v>
      </c>
      <c r="O596" s="89" t="s">
        <v>1058</v>
      </c>
      <c r="P596" s="89">
        <f t="shared" si="54"/>
        <v>45389</v>
      </c>
      <c r="Q596" s="89" t="s">
        <v>1058</v>
      </c>
      <c r="R596" s="89" t="s">
        <v>2461</v>
      </c>
      <c r="S596" s="121">
        <f t="shared" si="55"/>
        <v>45404</v>
      </c>
      <c r="T596" s="8">
        <v>180</v>
      </c>
      <c r="U596" s="8">
        <v>53.7</v>
      </c>
      <c r="Z596" s="78">
        <f t="shared" ca="1" si="56"/>
        <v>859</v>
      </c>
      <c r="AA596" s="78" t="str">
        <f t="shared" si="57"/>
        <v>4-2024</v>
      </c>
      <c r="AC596" s="4" t="str">
        <f t="shared" si="58"/>
        <v>Empty</v>
      </c>
      <c r="AD596" s="4">
        <f t="shared" si="59"/>
        <v>11</v>
      </c>
    </row>
    <row r="597" spans="1:30">
      <c r="A597" s="9" t="s">
        <v>2462</v>
      </c>
      <c r="B597" s="9" t="s">
        <v>584</v>
      </c>
      <c r="C597" s="9" t="s">
        <v>41</v>
      </c>
      <c r="D597" s="9" t="s">
        <v>23</v>
      </c>
      <c r="E597" s="9"/>
      <c r="F597" s="9" t="s">
        <v>1374</v>
      </c>
      <c r="G597" s="9" t="s">
        <v>1390</v>
      </c>
      <c r="H597" s="9">
        <v>41.11</v>
      </c>
      <c r="I597" s="9">
        <v>17.809999999999999</v>
      </c>
      <c r="J597" s="9">
        <v>0.3085</v>
      </c>
      <c r="K597" s="9">
        <v>0.65639999999999998</v>
      </c>
      <c r="L597" s="9" t="s">
        <v>1395</v>
      </c>
      <c r="M597" s="9">
        <v>835</v>
      </c>
      <c r="N597" s="9" t="s">
        <v>1396</v>
      </c>
      <c r="O597" s="90" t="s">
        <v>2463</v>
      </c>
      <c r="P597" s="89">
        <f t="shared" si="54"/>
        <v>44985</v>
      </c>
      <c r="Q597" s="90" t="s">
        <v>2463</v>
      </c>
      <c r="R597" s="90" t="s">
        <v>1929</v>
      </c>
      <c r="S597" s="121">
        <f t="shared" si="55"/>
        <v>44987</v>
      </c>
      <c r="T597" s="9">
        <v>180</v>
      </c>
      <c r="U597" s="9">
        <v>25.07</v>
      </c>
      <c r="Z597" s="78">
        <f t="shared" ca="1" si="56"/>
        <v>1263</v>
      </c>
      <c r="AA597" s="78" t="str">
        <f t="shared" si="57"/>
        <v>2-2023</v>
      </c>
      <c r="AC597" s="4" t="str">
        <f t="shared" si="58"/>
        <v>Empty</v>
      </c>
      <c r="AD597" s="4">
        <f t="shared" si="59"/>
        <v>3</v>
      </c>
    </row>
    <row r="598" spans="1:30">
      <c r="A598" s="8" t="s">
        <v>2464</v>
      </c>
      <c r="B598" s="8" t="s">
        <v>912</v>
      </c>
      <c r="C598" s="8" t="s">
        <v>32</v>
      </c>
      <c r="D598" s="8" t="s">
        <v>44</v>
      </c>
      <c r="E598" s="8"/>
      <c r="F598" s="8" t="s">
        <v>1400</v>
      </c>
      <c r="G598" s="8" t="s">
        <v>1375</v>
      </c>
      <c r="H598" s="8">
        <v>37.99</v>
      </c>
      <c r="I598" s="8">
        <v>9.69</v>
      </c>
      <c r="J598" s="8">
        <v>0.1991</v>
      </c>
      <c r="K598" s="8">
        <v>0.4955</v>
      </c>
      <c r="L598" s="8" t="s">
        <v>1395</v>
      </c>
      <c r="M598" s="8">
        <v>868</v>
      </c>
      <c r="N598" s="8" t="s">
        <v>1377</v>
      </c>
      <c r="O598" s="89" t="s">
        <v>2465</v>
      </c>
      <c r="P598" s="89">
        <f t="shared" si="54"/>
        <v>44848</v>
      </c>
      <c r="Q598" s="89" t="s">
        <v>2465</v>
      </c>
      <c r="R598" s="89" t="s">
        <v>739</v>
      </c>
      <c r="S598" s="121">
        <f t="shared" si="55"/>
        <v>44859</v>
      </c>
      <c r="T598" s="8">
        <v>120</v>
      </c>
      <c r="U598" s="8">
        <v>29.43</v>
      </c>
      <c r="Z598" s="78">
        <f t="shared" ca="1" si="56"/>
        <v>1400</v>
      </c>
      <c r="AA598" s="78" t="str">
        <f t="shared" si="57"/>
        <v>10-2022</v>
      </c>
      <c r="AC598" s="4" t="str">
        <f t="shared" si="58"/>
        <v>Q4</v>
      </c>
      <c r="AD598" s="4">
        <f t="shared" si="59"/>
        <v>8</v>
      </c>
    </row>
    <row r="599" spans="1:30">
      <c r="A599" s="9" t="s">
        <v>2466</v>
      </c>
      <c r="B599" s="9" t="s">
        <v>1269</v>
      </c>
      <c r="C599" s="9" t="s">
        <v>20</v>
      </c>
      <c r="D599" s="9" t="s">
        <v>44</v>
      </c>
      <c r="E599" s="9"/>
      <c r="F599" s="9" t="s">
        <v>1408</v>
      </c>
      <c r="G599" s="9" t="s">
        <v>1375</v>
      </c>
      <c r="H599" s="9">
        <v>40.520000000000003</v>
      </c>
      <c r="I599" s="9">
        <v>11.59</v>
      </c>
      <c r="J599" s="9">
        <v>0.32700000000000001</v>
      </c>
      <c r="K599" s="9">
        <v>1.3379000000000001</v>
      </c>
      <c r="L599" s="9" t="s">
        <v>1376</v>
      </c>
      <c r="M599" s="9">
        <v>845</v>
      </c>
      <c r="N599" s="9" t="s">
        <v>1396</v>
      </c>
      <c r="O599" s="90" t="s">
        <v>1463</v>
      </c>
      <c r="P599" s="89">
        <f t="shared" si="54"/>
        <v>45064</v>
      </c>
      <c r="Q599" s="90" t="s">
        <v>1463</v>
      </c>
      <c r="R599" s="90" t="s">
        <v>2467</v>
      </c>
      <c r="S599" s="121">
        <f t="shared" si="55"/>
        <v>45067</v>
      </c>
      <c r="T599" s="9">
        <v>36</v>
      </c>
      <c r="U599" s="9">
        <v>34.950000000000003</v>
      </c>
      <c r="Z599" s="78">
        <f t="shared" ca="1" si="56"/>
        <v>1184</v>
      </c>
      <c r="AA599" s="78" t="str">
        <f t="shared" si="57"/>
        <v>5-2023</v>
      </c>
      <c r="AC599" s="4" t="str">
        <f t="shared" si="58"/>
        <v>Empty</v>
      </c>
      <c r="AD599" s="4">
        <f t="shared" si="59"/>
        <v>2</v>
      </c>
    </row>
    <row r="600" spans="1:30">
      <c r="A600" s="8" t="s">
        <v>2468</v>
      </c>
      <c r="B600" s="8" t="s">
        <v>155</v>
      </c>
      <c r="C600" s="8" t="s">
        <v>28</v>
      </c>
      <c r="D600" s="8" t="s">
        <v>44</v>
      </c>
      <c r="E600" s="8"/>
      <c r="F600" s="8" t="s">
        <v>1400</v>
      </c>
      <c r="G600" s="8" t="s">
        <v>1390</v>
      </c>
      <c r="H600" s="8">
        <v>87.34</v>
      </c>
      <c r="I600" s="8">
        <v>10.73</v>
      </c>
      <c r="J600" s="8">
        <v>1.5124</v>
      </c>
      <c r="K600" s="8">
        <v>0.88549999999999995</v>
      </c>
      <c r="L600" s="8" t="s">
        <v>1376</v>
      </c>
      <c r="M600" s="8">
        <v>562</v>
      </c>
      <c r="N600" s="8" t="s">
        <v>1396</v>
      </c>
      <c r="O600" s="89" t="s">
        <v>2469</v>
      </c>
      <c r="P600" s="89">
        <f t="shared" si="54"/>
        <v>45543</v>
      </c>
      <c r="Q600" s="89" t="s">
        <v>2469</v>
      </c>
      <c r="R600" s="89" t="s">
        <v>2422</v>
      </c>
      <c r="S600" s="121">
        <f t="shared" si="55"/>
        <v>45545</v>
      </c>
      <c r="T600" s="8">
        <v>240</v>
      </c>
      <c r="U600" s="8">
        <v>34.9</v>
      </c>
      <c r="Z600" s="78">
        <f t="shared" ca="1" si="56"/>
        <v>705</v>
      </c>
      <c r="AA600" s="78" t="str">
        <f t="shared" si="57"/>
        <v>9-2024</v>
      </c>
      <c r="AC600" s="4" t="str">
        <f t="shared" si="58"/>
        <v>Empty</v>
      </c>
      <c r="AD600" s="4">
        <f t="shared" si="59"/>
        <v>2</v>
      </c>
    </row>
    <row r="601" spans="1:30">
      <c r="A601" s="9" t="s">
        <v>2470</v>
      </c>
      <c r="B601" s="9" t="s">
        <v>320</v>
      </c>
      <c r="C601" s="9" t="s">
        <v>7</v>
      </c>
      <c r="D601" s="9" t="s">
        <v>10</v>
      </c>
      <c r="E601" s="9"/>
      <c r="F601" s="9" t="s">
        <v>1389</v>
      </c>
      <c r="G601" s="9" t="s">
        <v>1390</v>
      </c>
      <c r="H601" s="9">
        <v>71.400000000000006</v>
      </c>
      <c r="I601" s="9">
        <v>7.77</v>
      </c>
      <c r="J601" s="9">
        <v>0.59119999999999995</v>
      </c>
      <c r="K601" s="9">
        <v>0.58699999999999997</v>
      </c>
      <c r="L601" s="9" t="s">
        <v>1412</v>
      </c>
      <c r="M601" s="9">
        <v>849</v>
      </c>
      <c r="N601" s="9" t="s">
        <v>1396</v>
      </c>
      <c r="O601" s="90" t="s">
        <v>1820</v>
      </c>
      <c r="P601" s="89">
        <f t="shared" si="54"/>
        <v>45480</v>
      </c>
      <c r="Q601" s="90" t="s">
        <v>1820</v>
      </c>
      <c r="R601" s="90" t="s">
        <v>2471</v>
      </c>
      <c r="S601" s="121">
        <f t="shared" si="55"/>
        <v>45487</v>
      </c>
      <c r="T601" s="9">
        <v>240</v>
      </c>
      <c r="U601" s="9">
        <v>27.41</v>
      </c>
      <c r="Z601" s="78">
        <f t="shared" ca="1" si="56"/>
        <v>768</v>
      </c>
      <c r="AA601" s="78" t="str">
        <f t="shared" si="57"/>
        <v>7-2024</v>
      </c>
      <c r="AC601" s="4" t="str">
        <f t="shared" si="58"/>
        <v>Empty</v>
      </c>
      <c r="AD601" s="4">
        <f t="shared" si="59"/>
        <v>5</v>
      </c>
    </row>
    <row r="602" spans="1:30" hidden="1">
      <c r="A602" s="8" t="s">
        <v>2472</v>
      </c>
      <c r="B602" s="8" t="s">
        <v>549</v>
      </c>
      <c r="C602" s="8" t="s">
        <v>24</v>
      </c>
      <c r="D602" s="8" t="s">
        <v>31</v>
      </c>
      <c r="E602" s="8"/>
      <c r="F602" s="8" t="s">
        <v>1380</v>
      </c>
      <c r="G602" s="8" t="s">
        <v>1390</v>
      </c>
      <c r="H602" s="8">
        <v>58.98</v>
      </c>
      <c r="I602" s="8">
        <v>15.84</v>
      </c>
      <c r="J602" s="8">
        <v>0.67830000000000001</v>
      </c>
      <c r="K602" s="8">
        <v>0.8135</v>
      </c>
      <c r="L602" s="8" t="s">
        <v>1385</v>
      </c>
      <c r="M602" s="8">
        <v>778</v>
      </c>
      <c r="N602" s="8" t="s">
        <v>1381</v>
      </c>
      <c r="O602" s="89" t="s">
        <v>2473</v>
      </c>
      <c r="P602" s="89">
        <f t="shared" si="54"/>
        <v>45598</v>
      </c>
      <c r="Q602" s="89" t="s">
        <v>2473</v>
      </c>
      <c r="R602" s="89"/>
      <c r="S602" s="121" t="e">
        <f t="shared" si="55"/>
        <v>#VALUE!</v>
      </c>
      <c r="T602" s="8">
        <v>240</v>
      </c>
      <c r="U602" s="8">
        <v>0</v>
      </c>
      <c r="Z602" s="78">
        <f t="shared" ca="1" si="56"/>
        <v>650</v>
      </c>
      <c r="AA602" s="78" t="str">
        <f t="shared" si="57"/>
        <v>11-2024</v>
      </c>
      <c r="AC602" s="4" t="str">
        <f t="shared" si="58"/>
        <v>Q4</v>
      </c>
      <c r="AD602" s="4" t="e">
        <f t="shared" si="59"/>
        <v>#VALUE!</v>
      </c>
    </row>
    <row r="603" spans="1:30">
      <c r="A603" s="9" t="s">
        <v>2474</v>
      </c>
      <c r="B603" s="9" t="s">
        <v>1305</v>
      </c>
      <c r="C603" s="9" t="s">
        <v>32</v>
      </c>
      <c r="D603" s="9" t="s">
        <v>31</v>
      </c>
      <c r="E603" s="9"/>
      <c r="F603" s="9" t="s">
        <v>1374</v>
      </c>
      <c r="G603" s="9" t="s">
        <v>1390</v>
      </c>
      <c r="H603" s="9">
        <v>44.55</v>
      </c>
      <c r="I603" s="9">
        <v>10.44</v>
      </c>
      <c r="J603" s="9">
        <v>0.31780000000000003</v>
      </c>
      <c r="K603" s="9">
        <v>1.1393</v>
      </c>
      <c r="L603" s="9" t="s">
        <v>1385</v>
      </c>
      <c r="M603" s="9">
        <v>878</v>
      </c>
      <c r="N603" s="9" t="s">
        <v>1403</v>
      </c>
      <c r="O603" s="90" t="s">
        <v>1537</v>
      </c>
      <c r="P603" s="89">
        <f t="shared" si="54"/>
        <v>45348</v>
      </c>
      <c r="Q603" s="90" t="s">
        <v>1537</v>
      </c>
      <c r="R603" s="90" t="s">
        <v>2185</v>
      </c>
      <c r="S603" s="121">
        <f t="shared" si="55"/>
        <v>45353</v>
      </c>
      <c r="T603" s="9">
        <v>48</v>
      </c>
      <c r="U603" s="9">
        <v>0</v>
      </c>
      <c r="Z603" s="78">
        <f t="shared" ca="1" si="56"/>
        <v>900</v>
      </c>
      <c r="AA603" s="78" t="str">
        <f t="shared" si="57"/>
        <v>2-2024</v>
      </c>
      <c r="AC603" s="4" t="str">
        <f t="shared" si="58"/>
        <v>Empty</v>
      </c>
      <c r="AD603" s="4">
        <f t="shared" si="59"/>
        <v>5</v>
      </c>
    </row>
    <row r="604" spans="1:30" hidden="1">
      <c r="A604" s="8" t="s">
        <v>2475</v>
      </c>
      <c r="B604" s="8" t="s">
        <v>516</v>
      </c>
      <c r="C604" s="8" t="s">
        <v>7</v>
      </c>
      <c r="D604" s="8" t="s">
        <v>1360</v>
      </c>
      <c r="E604" s="8"/>
      <c r="F604" s="8" t="s">
        <v>1389</v>
      </c>
      <c r="G604" s="8" t="s">
        <v>1375</v>
      </c>
      <c r="H604" s="8">
        <v>57.36</v>
      </c>
      <c r="I604" s="8">
        <v>16.59</v>
      </c>
      <c r="J604" s="8">
        <v>0.4173</v>
      </c>
      <c r="K604" s="8">
        <v>0.82350000000000001</v>
      </c>
      <c r="L604" s="8" t="s">
        <v>1358</v>
      </c>
      <c r="M604" s="8">
        <v>775</v>
      </c>
      <c r="N604" s="8" t="s">
        <v>1426</v>
      </c>
      <c r="O604" s="89" t="s">
        <v>270</v>
      </c>
      <c r="P604" s="89">
        <f t="shared" si="54"/>
        <v>44993</v>
      </c>
      <c r="Q604" s="89" t="s">
        <v>270</v>
      </c>
      <c r="R604" s="89"/>
      <c r="S604" s="121" t="e">
        <f t="shared" si="55"/>
        <v>#VALUE!</v>
      </c>
      <c r="T604" s="8">
        <v>240</v>
      </c>
      <c r="U604" s="8">
        <v>5.76</v>
      </c>
      <c r="Z604" s="78">
        <f t="shared" ca="1" si="56"/>
        <v>1255</v>
      </c>
      <c r="AA604" s="78" t="str">
        <f t="shared" si="57"/>
        <v>3-2023</v>
      </c>
      <c r="AC604" s="4" t="str">
        <f t="shared" si="58"/>
        <v>Empty</v>
      </c>
      <c r="AD604" s="4" t="e">
        <f t="shared" si="59"/>
        <v>#VALUE!</v>
      </c>
    </row>
    <row r="605" spans="1:30">
      <c r="A605" s="9" t="s">
        <v>2476</v>
      </c>
      <c r="B605" s="9" t="s">
        <v>461</v>
      </c>
      <c r="C605" s="9" t="s">
        <v>35</v>
      </c>
      <c r="D605" s="9" t="s">
        <v>10</v>
      </c>
      <c r="E605" s="9"/>
      <c r="F605" s="9" t="s">
        <v>1389</v>
      </c>
      <c r="G605" s="9" t="s">
        <v>1375</v>
      </c>
      <c r="H605" s="9">
        <v>91.6</v>
      </c>
      <c r="I605" s="9">
        <v>14.9</v>
      </c>
      <c r="J605" s="9">
        <v>0.61499999999999999</v>
      </c>
      <c r="K605" s="9">
        <v>1.2758</v>
      </c>
      <c r="L605" s="9" t="s">
        <v>1412</v>
      </c>
      <c r="M605" s="9">
        <v>608</v>
      </c>
      <c r="N605" s="9" t="s">
        <v>1403</v>
      </c>
      <c r="O605" s="90" t="s">
        <v>1804</v>
      </c>
      <c r="P605" s="89">
        <f t="shared" si="54"/>
        <v>45324</v>
      </c>
      <c r="Q605" s="90" t="s">
        <v>1804</v>
      </c>
      <c r="R605" s="90" t="s">
        <v>726</v>
      </c>
      <c r="S605" s="121">
        <f t="shared" si="55"/>
        <v>45338</v>
      </c>
      <c r="T605" s="9">
        <v>180</v>
      </c>
      <c r="U605" s="9">
        <v>45.67</v>
      </c>
      <c r="Z605" s="78">
        <f t="shared" ca="1" si="56"/>
        <v>924</v>
      </c>
      <c r="AA605" s="78" t="str">
        <f t="shared" si="57"/>
        <v>2-2024</v>
      </c>
      <c r="AC605" s="4" t="str">
        <f t="shared" si="58"/>
        <v>Empty</v>
      </c>
      <c r="AD605" s="4">
        <f t="shared" si="59"/>
        <v>11</v>
      </c>
    </row>
    <row r="606" spans="1:30">
      <c r="A606" s="8" t="s">
        <v>2477</v>
      </c>
      <c r="B606" s="8" t="s">
        <v>838</v>
      </c>
      <c r="C606" s="8" t="s">
        <v>28</v>
      </c>
      <c r="D606" s="8" t="s">
        <v>31</v>
      </c>
      <c r="E606" s="8"/>
      <c r="F606" s="8" t="s">
        <v>1411</v>
      </c>
      <c r="G606" s="8" t="s">
        <v>1384</v>
      </c>
      <c r="H606" s="8">
        <v>67.11</v>
      </c>
      <c r="I606" s="8">
        <v>13.99</v>
      </c>
      <c r="J606" s="8">
        <v>1.0226999999999999</v>
      </c>
      <c r="K606" s="8">
        <v>1.8334999999999999</v>
      </c>
      <c r="L606" s="8" t="s">
        <v>1395</v>
      </c>
      <c r="M606" s="8">
        <v>601</v>
      </c>
      <c r="N606" s="8" t="s">
        <v>1396</v>
      </c>
      <c r="O606" s="89" t="s">
        <v>1540</v>
      </c>
      <c r="P606" s="89">
        <f t="shared" si="54"/>
        <v>45450</v>
      </c>
      <c r="Q606" s="89" t="s">
        <v>1540</v>
      </c>
      <c r="R606" s="89" t="s">
        <v>2108</v>
      </c>
      <c r="S606" s="121">
        <f t="shared" si="55"/>
        <v>45458</v>
      </c>
      <c r="T606" s="8">
        <v>48</v>
      </c>
      <c r="U606" s="8">
        <v>22.24</v>
      </c>
      <c r="Z606" s="78">
        <f t="shared" ca="1" si="56"/>
        <v>798</v>
      </c>
      <c r="AA606" s="78" t="str">
        <f t="shared" si="57"/>
        <v>6-2024</v>
      </c>
      <c r="AC606" s="4" t="str">
        <f t="shared" si="58"/>
        <v>Empty</v>
      </c>
      <c r="AD606" s="4">
        <f t="shared" si="59"/>
        <v>6</v>
      </c>
    </row>
    <row r="607" spans="1:30">
      <c r="A607" s="9" t="s">
        <v>2478</v>
      </c>
      <c r="B607" s="9" t="s">
        <v>1351</v>
      </c>
      <c r="C607" s="9" t="s">
        <v>32</v>
      </c>
      <c r="D607" s="9" t="s">
        <v>10</v>
      </c>
      <c r="E607" s="9"/>
      <c r="F607" s="9" t="s">
        <v>1411</v>
      </c>
      <c r="G607" s="9" t="s">
        <v>1375</v>
      </c>
      <c r="H607" s="9">
        <v>80.37</v>
      </c>
      <c r="I607" s="9">
        <v>16.559999999999999</v>
      </c>
      <c r="J607" s="9">
        <v>1.0709</v>
      </c>
      <c r="K607" s="9">
        <v>2.3008000000000002</v>
      </c>
      <c r="L607" s="9" t="s">
        <v>1395</v>
      </c>
      <c r="M607" s="9">
        <v>881</v>
      </c>
      <c r="N607" s="9" t="s">
        <v>1377</v>
      </c>
      <c r="O607" s="90" t="s">
        <v>2479</v>
      </c>
      <c r="P607" s="89">
        <f t="shared" si="54"/>
        <v>44875</v>
      </c>
      <c r="Q607" s="90" t="s">
        <v>2479</v>
      </c>
      <c r="R607" s="90" t="s">
        <v>2480</v>
      </c>
      <c r="S607" s="121">
        <f t="shared" si="55"/>
        <v>44890</v>
      </c>
      <c r="T607" s="9">
        <v>48</v>
      </c>
      <c r="U607" s="9">
        <v>14.77</v>
      </c>
      <c r="Z607" s="78">
        <f t="shared" ca="1" si="56"/>
        <v>1373</v>
      </c>
      <c r="AA607" s="78" t="str">
        <f t="shared" si="57"/>
        <v>11-2022</v>
      </c>
      <c r="AC607" s="4" t="str">
        <f t="shared" si="58"/>
        <v>Q4</v>
      </c>
      <c r="AD607" s="4">
        <f t="shared" si="59"/>
        <v>12</v>
      </c>
    </row>
    <row r="608" spans="1:30">
      <c r="A608" s="8" t="s">
        <v>2481</v>
      </c>
      <c r="B608" s="8" t="s">
        <v>1075</v>
      </c>
      <c r="C608" s="8" t="s">
        <v>32</v>
      </c>
      <c r="D608" s="8" t="s">
        <v>44</v>
      </c>
      <c r="E608" s="8"/>
      <c r="F608" s="8" t="s">
        <v>1411</v>
      </c>
      <c r="G608" s="8" t="s">
        <v>1375</v>
      </c>
      <c r="H608" s="8">
        <v>30.61</v>
      </c>
      <c r="I608" s="8">
        <v>14.35</v>
      </c>
      <c r="J608" s="8">
        <v>0.58850000000000002</v>
      </c>
      <c r="K608" s="8">
        <v>1.4746999999999999</v>
      </c>
      <c r="L608" s="8" t="s">
        <v>1412</v>
      </c>
      <c r="M608" s="8">
        <v>745</v>
      </c>
      <c r="N608" s="8" t="s">
        <v>1396</v>
      </c>
      <c r="O608" s="89" t="s">
        <v>1550</v>
      </c>
      <c r="P608" s="89">
        <f t="shared" si="54"/>
        <v>45454</v>
      </c>
      <c r="Q608" s="89" t="s">
        <v>1550</v>
      </c>
      <c r="R608" s="89" t="s">
        <v>2143</v>
      </c>
      <c r="S608" s="121">
        <f t="shared" si="55"/>
        <v>45461</v>
      </c>
      <c r="T608" s="8">
        <v>24</v>
      </c>
      <c r="U608" s="8">
        <v>24.27</v>
      </c>
      <c r="Z608" s="78">
        <f t="shared" ca="1" si="56"/>
        <v>794</v>
      </c>
      <c r="AA608" s="78" t="str">
        <f t="shared" si="57"/>
        <v>6-2024</v>
      </c>
      <c r="AC608" s="4" t="str">
        <f t="shared" si="58"/>
        <v>Empty</v>
      </c>
      <c r="AD608" s="4">
        <f t="shared" si="59"/>
        <v>6</v>
      </c>
    </row>
    <row r="609" spans="1:30">
      <c r="A609" s="9" t="s">
        <v>2482</v>
      </c>
      <c r="B609" s="9" t="s">
        <v>116</v>
      </c>
      <c r="C609" s="9" t="s">
        <v>28</v>
      </c>
      <c r="D609" s="9" t="s">
        <v>31</v>
      </c>
      <c r="E609" s="9"/>
      <c r="F609" s="9" t="s">
        <v>1380</v>
      </c>
      <c r="G609" s="9" t="s">
        <v>1375</v>
      </c>
      <c r="H609" s="9">
        <v>24.33</v>
      </c>
      <c r="I609" s="9">
        <v>12.91</v>
      </c>
      <c r="J609" s="9">
        <v>0.47139999999999999</v>
      </c>
      <c r="K609" s="9">
        <v>0.65159999999999996</v>
      </c>
      <c r="L609" s="9" t="s">
        <v>1376</v>
      </c>
      <c r="M609" s="9">
        <v>580</v>
      </c>
      <c r="N609" s="9" t="s">
        <v>1377</v>
      </c>
      <c r="O609" s="90" t="s">
        <v>2483</v>
      </c>
      <c r="P609" s="89">
        <f t="shared" si="54"/>
        <v>45043</v>
      </c>
      <c r="Q609" s="90" t="s">
        <v>2483</v>
      </c>
      <c r="R609" s="90" t="s">
        <v>2484</v>
      </c>
      <c r="S609" s="121">
        <f t="shared" si="55"/>
        <v>45048</v>
      </c>
      <c r="T609" s="9">
        <v>48</v>
      </c>
      <c r="U609" s="9">
        <v>7.46</v>
      </c>
      <c r="Z609" s="78">
        <f t="shared" ca="1" si="56"/>
        <v>1205</v>
      </c>
      <c r="AA609" s="78" t="str">
        <f t="shared" si="57"/>
        <v>4-2023</v>
      </c>
      <c r="AC609" s="4" t="str">
        <f t="shared" si="58"/>
        <v>Empty</v>
      </c>
      <c r="AD609" s="4">
        <f t="shared" si="59"/>
        <v>4</v>
      </c>
    </row>
    <row r="610" spans="1:30">
      <c r="A610" s="8" t="s">
        <v>2485</v>
      </c>
      <c r="B610" s="8" t="s">
        <v>905</v>
      </c>
      <c r="C610" s="8" t="s">
        <v>28</v>
      </c>
      <c r="D610" s="8" t="s">
        <v>23</v>
      </c>
      <c r="E610" s="8"/>
      <c r="F610" s="8" t="s">
        <v>1400</v>
      </c>
      <c r="G610" s="8" t="s">
        <v>1384</v>
      </c>
      <c r="H610" s="8">
        <v>10.97</v>
      </c>
      <c r="I610" s="8">
        <v>15.61</v>
      </c>
      <c r="J610" s="8">
        <v>7.9500000000000001E-2</v>
      </c>
      <c r="K610" s="8">
        <v>0.18110000000000001</v>
      </c>
      <c r="L610" s="8" t="s">
        <v>1376</v>
      </c>
      <c r="M610" s="8">
        <v>830</v>
      </c>
      <c r="N610" s="8" t="s">
        <v>1396</v>
      </c>
      <c r="O610" s="89" t="s">
        <v>2486</v>
      </c>
      <c r="P610" s="89">
        <f t="shared" si="54"/>
        <v>44873</v>
      </c>
      <c r="Q610" s="89" t="s">
        <v>2486</v>
      </c>
      <c r="R610" s="89" t="s">
        <v>1612</v>
      </c>
      <c r="S610" s="121">
        <f t="shared" si="55"/>
        <v>44874</v>
      </c>
      <c r="T610" s="8">
        <v>120</v>
      </c>
      <c r="U610" s="8">
        <v>1.1200000000000001</v>
      </c>
      <c r="Z610" s="78">
        <f t="shared" ca="1" si="56"/>
        <v>1375</v>
      </c>
      <c r="AA610" s="78" t="str">
        <f t="shared" si="57"/>
        <v>11-2022</v>
      </c>
      <c r="AC610" s="4" t="str">
        <f t="shared" si="58"/>
        <v>Q4</v>
      </c>
      <c r="AD610" s="4">
        <f t="shared" si="59"/>
        <v>2</v>
      </c>
    </row>
    <row r="611" spans="1:30">
      <c r="A611" s="9" t="s">
        <v>2487</v>
      </c>
      <c r="B611" s="9" t="s">
        <v>1199</v>
      </c>
      <c r="C611" s="9" t="s">
        <v>28</v>
      </c>
      <c r="D611" s="9" t="s">
        <v>31</v>
      </c>
      <c r="E611" s="9"/>
      <c r="F611" s="9" t="s">
        <v>1374</v>
      </c>
      <c r="G611" s="9" t="s">
        <v>1390</v>
      </c>
      <c r="H611" s="9">
        <v>9.66</v>
      </c>
      <c r="I611" s="9">
        <v>10.91</v>
      </c>
      <c r="J611" s="9">
        <v>6.2799999999999995E-2</v>
      </c>
      <c r="K611" s="9">
        <v>0.44979999999999998</v>
      </c>
      <c r="L611" s="9" t="s">
        <v>1385</v>
      </c>
      <c r="M611" s="9">
        <v>779</v>
      </c>
      <c r="N611" s="9" t="s">
        <v>1403</v>
      </c>
      <c r="O611" s="90" t="s">
        <v>1095</v>
      </c>
      <c r="P611" s="89">
        <f t="shared" si="54"/>
        <v>44562</v>
      </c>
      <c r="Q611" s="90" t="s">
        <v>1095</v>
      </c>
      <c r="R611" s="90" t="s">
        <v>2488</v>
      </c>
      <c r="S611" s="121">
        <f t="shared" si="55"/>
        <v>44576</v>
      </c>
      <c r="T611" s="9">
        <v>24</v>
      </c>
      <c r="U611" s="9">
        <v>0</v>
      </c>
      <c r="Z611" s="78">
        <f t="shared" ca="1" si="56"/>
        <v>1686</v>
      </c>
      <c r="AA611" s="78" t="str">
        <f t="shared" si="57"/>
        <v>1-2022</v>
      </c>
      <c r="AC611" s="4" t="str">
        <f t="shared" si="58"/>
        <v>Empty</v>
      </c>
      <c r="AD611" s="4">
        <f t="shared" si="59"/>
        <v>10</v>
      </c>
    </row>
    <row r="612" spans="1:30">
      <c r="A612" s="8" t="s">
        <v>2489</v>
      </c>
      <c r="B612" s="8" t="s">
        <v>1263</v>
      </c>
      <c r="C612" s="8" t="s">
        <v>32</v>
      </c>
      <c r="D612" s="8" t="s">
        <v>44</v>
      </c>
      <c r="E612" s="8"/>
      <c r="F612" s="8" t="s">
        <v>1380</v>
      </c>
      <c r="G612" s="8" t="s">
        <v>1375</v>
      </c>
      <c r="H612" s="8">
        <v>59.74</v>
      </c>
      <c r="I612" s="8">
        <v>13.29</v>
      </c>
      <c r="J612" s="8">
        <v>1.0441</v>
      </c>
      <c r="K612" s="8">
        <v>1.3682000000000001</v>
      </c>
      <c r="L612" s="8" t="s">
        <v>1395</v>
      </c>
      <c r="M612" s="8">
        <v>818</v>
      </c>
      <c r="N612" s="8" t="s">
        <v>1396</v>
      </c>
      <c r="O612" s="89" t="s">
        <v>2311</v>
      </c>
      <c r="P612" s="89">
        <f t="shared" si="54"/>
        <v>45508</v>
      </c>
      <c r="Q612" s="89" t="s">
        <v>2311</v>
      </c>
      <c r="R612" s="89" t="s">
        <v>1221</v>
      </c>
      <c r="S612" s="121">
        <f t="shared" si="55"/>
        <v>45518</v>
      </c>
      <c r="T612" s="8">
        <v>60</v>
      </c>
      <c r="U612" s="8">
        <v>49.26</v>
      </c>
      <c r="Z612" s="78">
        <f t="shared" ca="1" si="56"/>
        <v>740</v>
      </c>
      <c r="AA612" s="78" t="str">
        <f t="shared" si="57"/>
        <v>8-2024</v>
      </c>
      <c r="AC612" s="4" t="str">
        <f t="shared" si="58"/>
        <v>Empty</v>
      </c>
      <c r="AD612" s="4">
        <f t="shared" si="59"/>
        <v>8</v>
      </c>
    </row>
    <row r="613" spans="1:30" hidden="1">
      <c r="A613" s="9" t="s">
        <v>2490</v>
      </c>
      <c r="B613" s="9" t="s">
        <v>795</v>
      </c>
      <c r="C613" s="9" t="s">
        <v>12</v>
      </c>
      <c r="D613" s="9" t="s">
        <v>44</v>
      </c>
      <c r="E613" s="9"/>
      <c r="F613" s="9" t="s">
        <v>1411</v>
      </c>
      <c r="G613" s="9" t="s">
        <v>1384</v>
      </c>
      <c r="H613" s="9">
        <v>69.209999999999994</v>
      </c>
      <c r="I613" s="9">
        <v>16.87</v>
      </c>
      <c r="J613" s="9">
        <v>1.0364</v>
      </c>
      <c r="K613" s="9">
        <v>1.0588</v>
      </c>
      <c r="L613" s="9" t="s">
        <v>1376</v>
      </c>
      <c r="M613" s="9">
        <v>580</v>
      </c>
      <c r="N613" s="9" t="s">
        <v>1426</v>
      </c>
      <c r="O613" s="90" t="s">
        <v>2491</v>
      </c>
      <c r="P613" s="89">
        <f t="shared" si="54"/>
        <v>45604</v>
      </c>
      <c r="Q613" s="90" t="s">
        <v>2491</v>
      </c>
      <c r="R613" s="90"/>
      <c r="S613" s="121" t="e">
        <f t="shared" si="55"/>
        <v>#VALUE!</v>
      </c>
      <c r="T613" s="9">
        <v>180</v>
      </c>
      <c r="U613" s="9">
        <v>24.95</v>
      </c>
      <c r="Z613" s="78">
        <f t="shared" ca="1" si="56"/>
        <v>644</v>
      </c>
      <c r="AA613" s="78" t="str">
        <f t="shared" si="57"/>
        <v>11-2024</v>
      </c>
      <c r="AC613" s="4" t="str">
        <f t="shared" si="58"/>
        <v>Q4</v>
      </c>
      <c r="AD613" s="4" t="e">
        <f t="shared" si="59"/>
        <v>#VALUE!</v>
      </c>
    </row>
    <row r="614" spans="1:30">
      <c r="A614" s="8" t="s">
        <v>2492</v>
      </c>
      <c r="B614" s="8" t="s">
        <v>669</v>
      </c>
      <c r="C614" s="8" t="s">
        <v>20</v>
      </c>
      <c r="D614" s="8" t="s">
        <v>31</v>
      </c>
      <c r="E614" s="8"/>
      <c r="F614" s="8" t="s">
        <v>1374</v>
      </c>
      <c r="G614" s="8" t="s">
        <v>1375</v>
      </c>
      <c r="H614" s="8">
        <v>21.84</v>
      </c>
      <c r="I614" s="8">
        <v>15.24</v>
      </c>
      <c r="J614" s="8">
        <v>0.12130000000000001</v>
      </c>
      <c r="K614" s="8">
        <v>1.9737</v>
      </c>
      <c r="L614" s="8" t="s">
        <v>1358</v>
      </c>
      <c r="M614" s="8">
        <v>716</v>
      </c>
      <c r="N614" s="8" t="s">
        <v>1396</v>
      </c>
      <c r="O614" s="89" t="s">
        <v>1102</v>
      </c>
      <c r="P614" s="89">
        <f t="shared" si="54"/>
        <v>44864</v>
      </c>
      <c r="Q614" s="89" t="s">
        <v>1102</v>
      </c>
      <c r="R614" s="89" t="s">
        <v>2493</v>
      </c>
      <c r="S614" s="121">
        <f t="shared" si="55"/>
        <v>44866</v>
      </c>
      <c r="T614" s="8">
        <v>12</v>
      </c>
      <c r="U614" s="8">
        <v>20.72</v>
      </c>
      <c r="Z614" s="78">
        <f t="shared" ca="1" si="56"/>
        <v>1384</v>
      </c>
      <c r="AA614" s="78" t="str">
        <f t="shared" si="57"/>
        <v>10-2022</v>
      </c>
      <c r="AC614" s="4" t="str">
        <f t="shared" si="58"/>
        <v>Q4</v>
      </c>
      <c r="AD614" s="4">
        <f t="shared" si="59"/>
        <v>2</v>
      </c>
    </row>
    <row r="615" spans="1:30" hidden="1">
      <c r="A615" s="9" t="s">
        <v>2494</v>
      </c>
      <c r="B615" s="9" t="s">
        <v>486</v>
      </c>
      <c r="C615" s="9" t="s">
        <v>28</v>
      </c>
      <c r="D615" s="9" t="s">
        <v>31</v>
      </c>
      <c r="E615" s="9"/>
      <c r="F615" s="9" t="s">
        <v>1411</v>
      </c>
      <c r="G615" s="9" t="s">
        <v>1384</v>
      </c>
      <c r="H615" s="9">
        <v>72.150000000000006</v>
      </c>
      <c r="I615" s="9">
        <v>8.85</v>
      </c>
      <c r="J615" s="9">
        <v>1.0581</v>
      </c>
      <c r="K615" s="9">
        <v>0.64219999999999999</v>
      </c>
      <c r="L615" s="9" t="s">
        <v>1358</v>
      </c>
      <c r="M615" s="9">
        <v>704</v>
      </c>
      <c r="N615" s="9" t="s">
        <v>1426</v>
      </c>
      <c r="O615" s="90" t="s">
        <v>647</v>
      </c>
      <c r="P615" s="89">
        <f t="shared" si="54"/>
        <v>44991</v>
      </c>
      <c r="Q615" s="90" t="s">
        <v>647</v>
      </c>
      <c r="R615" s="90"/>
      <c r="S615" s="121" t="e">
        <f t="shared" si="55"/>
        <v>#VALUE!</v>
      </c>
      <c r="T615" s="9">
        <v>240</v>
      </c>
      <c r="U615" s="9">
        <v>62.14</v>
      </c>
      <c r="Z615" s="78">
        <f t="shared" ca="1" si="56"/>
        <v>1257</v>
      </c>
      <c r="AA615" s="78" t="str">
        <f t="shared" si="57"/>
        <v>3-2023</v>
      </c>
      <c r="AC615" s="4" t="str">
        <f t="shared" si="58"/>
        <v>Empty</v>
      </c>
      <c r="AD615" s="4" t="e">
        <f t="shared" si="59"/>
        <v>#VALUE!</v>
      </c>
    </row>
    <row r="616" spans="1:30">
      <c r="A616" s="8" t="s">
        <v>2495</v>
      </c>
      <c r="B616" s="8" t="s">
        <v>633</v>
      </c>
      <c r="C616" s="8" t="s">
        <v>20</v>
      </c>
      <c r="D616" s="8" t="s">
        <v>31</v>
      </c>
      <c r="E616" s="8"/>
      <c r="F616" s="8" t="s">
        <v>1380</v>
      </c>
      <c r="G616" s="8" t="s">
        <v>1384</v>
      </c>
      <c r="H616" s="8">
        <v>4.1100000000000003</v>
      </c>
      <c r="I616" s="8">
        <v>10.27</v>
      </c>
      <c r="J616" s="8">
        <v>3.2099999999999997E-2</v>
      </c>
      <c r="K616" s="8">
        <v>4.48E-2</v>
      </c>
      <c r="L616" s="8" t="s">
        <v>1376</v>
      </c>
      <c r="M616" s="8">
        <v>887</v>
      </c>
      <c r="N616" s="8" t="s">
        <v>1377</v>
      </c>
      <c r="O616" s="89" t="s">
        <v>2496</v>
      </c>
      <c r="P616" s="89">
        <f t="shared" si="54"/>
        <v>45224</v>
      </c>
      <c r="Q616" s="89" t="s">
        <v>2496</v>
      </c>
      <c r="R616" s="89" t="s">
        <v>2307</v>
      </c>
      <c r="S616" s="121">
        <f t="shared" si="55"/>
        <v>45232</v>
      </c>
      <c r="T616" s="8">
        <v>180</v>
      </c>
      <c r="U616" s="8">
        <v>0.88</v>
      </c>
      <c r="Z616" s="78">
        <f t="shared" ca="1" si="56"/>
        <v>1024</v>
      </c>
      <c r="AA616" s="78" t="str">
        <f t="shared" si="57"/>
        <v>10-2023</v>
      </c>
      <c r="AC616" s="4" t="str">
        <f t="shared" si="58"/>
        <v>Q4</v>
      </c>
      <c r="AD616" s="4">
        <f t="shared" si="59"/>
        <v>7</v>
      </c>
    </row>
    <row r="617" spans="1:30" hidden="1">
      <c r="A617" s="9" t="s">
        <v>2497</v>
      </c>
      <c r="B617" s="9" t="s">
        <v>674</v>
      </c>
      <c r="C617" s="9" t="s">
        <v>28</v>
      </c>
      <c r="D617" s="9" t="s">
        <v>23</v>
      </c>
      <c r="E617" s="9"/>
      <c r="F617" s="9" t="s">
        <v>1374</v>
      </c>
      <c r="G617" s="9" t="s">
        <v>1384</v>
      </c>
      <c r="H617" s="9">
        <v>1.74</v>
      </c>
      <c r="I617" s="9">
        <v>18</v>
      </c>
      <c r="J617" s="9">
        <v>1.9599999999999999E-2</v>
      </c>
      <c r="K617" s="9">
        <v>2.8000000000000001E-2</v>
      </c>
      <c r="L617" s="9" t="s">
        <v>1412</v>
      </c>
      <c r="M617" s="9">
        <v>643</v>
      </c>
      <c r="N617" s="9" t="s">
        <v>1386</v>
      </c>
      <c r="O617" s="90" t="s">
        <v>1520</v>
      </c>
      <c r="P617" s="89">
        <f t="shared" si="54"/>
        <v>44648</v>
      </c>
      <c r="Q617" s="90" t="s">
        <v>1520</v>
      </c>
      <c r="R617" s="90"/>
      <c r="S617" s="121" t="e">
        <f t="shared" si="55"/>
        <v>#VALUE!</v>
      </c>
      <c r="T617" s="9">
        <v>180</v>
      </c>
      <c r="U617" s="9">
        <v>1.48</v>
      </c>
      <c r="Z617" s="78">
        <f t="shared" ca="1" si="56"/>
        <v>1600</v>
      </c>
      <c r="AA617" s="78" t="str">
        <f t="shared" si="57"/>
        <v>3-2022</v>
      </c>
      <c r="AC617" s="4" t="str">
        <f t="shared" si="58"/>
        <v>Empty</v>
      </c>
      <c r="AD617" s="4" t="e">
        <f t="shared" si="59"/>
        <v>#VALUE!</v>
      </c>
    </row>
    <row r="618" spans="1:30">
      <c r="A618" s="8" t="s">
        <v>2498</v>
      </c>
      <c r="B618" s="8" t="s">
        <v>1334</v>
      </c>
      <c r="C618" s="8" t="s">
        <v>24</v>
      </c>
      <c r="D618" s="8" t="s">
        <v>1360</v>
      </c>
      <c r="E618" s="8"/>
      <c r="F618" s="8" t="s">
        <v>1374</v>
      </c>
      <c r="G618" s="8" t="s">
        <v>1384</v>
      </c>
      <c r="H618" s="8">
        <v>42.37</v>
      </c>
      <c r="I618" s="8">
        <v>14.45</v>
      </c>
      <c r="J618" s="8">
        <v>0.66400000000000003</v>
      </c>
      <c r="K618" s="8">
        <v>0.80459999999999998</v>
      </c>
      <c r="L618" s="8" t="s">
        <v>1412</v>
      </c>
      <c r="M618" s="8">
        <v>556</v>
      </c>
      <c r="N618" s="8" t="s">
        <v>1396</v>
      </c>
      <c r="O618" s="89" t="s">
        <v>2141</v>
      </c>
      <c r="P618" s="89">
        <f t="shared" si="54"/>
        <v>44776</v>
      </c>
      <c r="Q618" s="89" t="s">
        <v>2141</v>
      </c>
      <c r="R618" s="89" t="s">
        <v>1017</v>
      </c>
      <c r="S618" s="121">
        <f t="shared" si="55"/>
        <v>44784</v>
      </c>
      <c r="T618" s="8">
        <v>84</v>
      </c>
      <c r="U618" s="8">
        <v>32.020000000000003</v>
      </c>
      <c r="Z618" s="78">
        <f t="shared" ca="1" si="56"/>
        <v>1472</v>
      </c>
      <c r="AA618" s="78" t="str">
        <f t="shared" si="57"/>
        <v>8-2022</v>
      </c>
      <c r="AC618" s="4" t="str">
        <f t="shared" si="58"/>
        <v>Empty</v>
      </c>
      <c r="AD618" s="4">
        <f t="shared" si="59"/>
        <v>7</v>
      </c>
    </row>
    <row r="619" spans="1:30" hidden="1">
      <c r="A619" s="9" t="s">
        <v>2499</v>
      </c>
      <c r="B619" s="9" t="s">
        <v>294</v>
      </c>
      <c r="C619" s="9" t="s">
        <v>28</v>
      </c>
      <c r="D619" s="9" t="s">
        <v>23</v>
      </c>
      <c r="E619" s="9"/>
      <c r="F619" s="9" t="s">
        <v>1408</v>
      </c>
      <c r="G619" s="9" t="s">
        <v>1390</v>
      </c>
      <c r="H619" s="9">
        <v>39.68</v>
      </c>
      <c r="I619" s="9">
        <v>14</v>
      </c>
      <c r="J619" s="9">
        <v>0.74990000000000001</v>
      </c>
      <c r="K619" s="9">
        <v>1.0843</v>
      </c>
      <c r="L619" s="9" t="s">
        <v>1376</v>
      </c>
      <c r="M619" s="9">
        <v>666</v>
      </c>
      <c r="N619" s="9" t="s">
        <v>1381</v>
      </c>
      <c r="O619" s="90" t="s">
        <v>2375</v>
      </c>
      <c r="P619" s="89">
        <f t="shared" si="54"/>
        <v>44642</v>
      </c>
      <c r="Q619" s="90" t="s">
        <v>2375</v>
      </c>
      <c r="R619" s="90"/>
      <c r="S619" s="121" t="e">
        <f t="shared" si="55"/>
        <v>#VALUE!</v>
      </c>
      <c r="T619" s="9">
        <v>48</v>
      </c>
      <c r="U619" s="9">
        <v>19.309999999999999</v>
      </c>
      <c r="Z619" s="78">
        <f t="shared" ca="1" si="56"/>
        <v>1606</v>
      </c>
      <c r="AA619" s="78" t="str">
        <f t="shared" si="57"/>
        <v>3-2022</v>
      </c>
      <c r="AC619" s="4" t="str">
        <f t="shared" si="58"/>
        <v>Empty</v>
      </c>
      <c r="AD619" s="4" t="e">
        <f t="shared" si="59"/>
        <v>#VALUE!</v>
      </c>
    </row>
    <row r="620" spans="1:30">
      <c r="A620" s="8" t="s">
        <v>2500</v>
      </c>
      <c r="B620" s="8" t="s">
        <v>825</v>
      </c>
      <c r="C620" s="8" t="s">
        <v>35</v>
      </c>
      <c r="D620" s="8" t="s">
        <v>10</v>
      </c>
      <c r="E620" s="8"/>
      <c r="F620" s="8" t="s">
        <v>1408</v>
      </c>
      <c r="G620" s="8" t="s">
        <v>1375</v>
      </c>
      <c r="H620" s="8">
        <v>2.77</v>
      </c>
      <c r="I620" s="8">
        <v>18.12</v>
      </c>
      <c r="J620" s="8">
        <v>1.6500000000000001E-2</v>
      </c>
      <c r="K620" s="8">
        <v>5.0099999999999999E-2</v>
      </c>
      <c r="L620" s="8" t="s">
        <v>1376</v>
      </c>
      <c r="M620" s="8">
        <v>891</v>
      </c>
      <c r="N620" s="8" t="s">
        <v>1403</v>
      </c>
      <c r="O620" s="89" t="s">
        <v>2501</v>
      </c>
      <c r="P620" s="89">
        <f t="shared" si="54"/>
        <v>45034</v>
      </c>
      <c r="Q620" s="89" t="s">
        <v>2501</v>
      </c>
      <c r="R620" s="89" t="s">
        <v>1230</v>
      </c>
      <c r="S620" s="121">
        <f t="shared" si="55"/>
        <v>45049</v>
      </c>
      <c r="T620" s="8">
        <v>120</v>
      </c>
      <c r="U620" s="8">
        <v>1.02</v>
      </c>
      <c r="Z620" s="78">
        <f t="shared" ca="1" si="56"/>
        <v>1214</v>
      </c>
      <c r="AA620" s="78" t="str">
        <f t="shared" si="57"/>
        <v>4-2023</v>
      </c>
      <c r="AC620" s="4" t="str">
        <f t="shared" si="58"/>
        <v>Empty</v>
      </c>
      <c r="AD620" s="4">
        <f t="shared" si="59"/>
        <v>12</v>
      </c>
    </row>
    <row r="621" spans="1:30">
      <c r="A621" s="9" t="s">
        <v>2502</v>
      </c>
      <c r="B621" s="9" t="s">
        <v>510</v>
      </c>
      <c r="C621" s="9" t="s">
        <v>7</v>
      </c>
      <c r="D621" s="9" t="s">
        <v>1360</v>
      </c>
      <c r="E621" s="9"/>
      <c r="F621" s="9" t="s">
        <v>1374</v>
      </c>
      <c r="G621" s="9" t="s">
        <v>1390</v>
      </c>
      <c r="H621" s="9">
        <v>26.16</v>
      </c>
      <c r="I621" s="9">
        <v>13.34</v>
      </c>
      <c r="J621" s="9">
        <v>0.1467</v>
      </c>
      <c r="K621" s="9">
        <v>0.33689999999999998</v>
      </c>
      <c r="L621" s="9" t="s">
        <v>1395</v>
      </c>
      <c r="M621" s="9">
        <v>606</v>
      </c>
      <c r="N621" s="9" t="s">
        <v>1377</v>
      </c>
      <c r="O621" s="90" t="s">
        <v>2503</v>
      </c>
      <c r="P621" s="89">
        <f t="shared" si="54"/>
        <v>44566</v>
      </c>
      <c r="Q621" s="90" t="s">
        <v>2503</v>
      </c>
      <c r="R621" s="90" t="s">
        <v>652</v>
      </c>
      <c r="S621" s="121">
        <f t="shared" si="55"/>
        <v>44573</v>
      </c>
      <c r="T621" s="9">
        <v>180</v>
      </c>
      <c r="U621" s="9">
        <v>3.68</v>
      </c>
      <c r="Z621" s="78">
        <f t="shared" ca="1" si="56"/>
        <v>1682</v>
      </c>
      <c r="AA621" s="78" t="str">
        <f t="shared" si="57"/>
        <v>1-2022</v>
      </c>
      <c r="AC621" s="4" t="str">
        <f t="shared" si="58"/>
        <v>Empty</v>
      </c>
      <c r="AD621" s="4">
        <f t="shared" si="59"/>
        <v>6</v>
      </c>
    </row>
    <row r="622" spans="1:30">
      <c r="A622" s="8" t="s">
        <v>2504</v>
      </c>
      <c r="B622" s="8" t="s">
        <v>822</v>
      </c>
      <c r="C622" s="8" t="s">
        <v>38</v>
      </c>
      <c r="D622" s="8" t="s">
        <v>44</v>
      </c>
      <c r="E622" s="8"/>
      <c r="F622" s="8" t="s">
        <v>1380</v>
      </c>
      <c r="G622" s="8" t="s">
        <v>1390</v>
      </c>
      <c r="H622" s="8">
        <v>86.99</v>
      </c>
      <c r="I622" s="8">
        <v>15.93</v>
      </c>
      <c r="J622" s="8">
        <v>1.4632000000000001</v>
      </c>
      <c r="K622" s="8">
        <v>7.8898000000000001</v>
      </c>
      <c r="L622" s="8" t="s">
        <v>1376</v>
      </c>
      <c r="M622" s="8">
        <v>748</v>
      </c>
      <c r="N622" s="8" t="s">
        <v>1403</v>
      </c>
      <c r="O622" s="89" t="s">
        <v>1218</v>
      </c>
      <c r="P622" s="89">
        <f t="shared" si="54"/>
        <v>44999</v>
      </c>
      <c r="Q622" s="89" t="s">
        <v>1218</v>
      </c>
      <c r="R622" s="89" t="s">
        <v>1848</v>
      </c>
      <c r="S622" s="121">
        <f t="shared" si="55"/>
        <v>45008</v>
      </c>
      <c r="T622" s="8">
        <v>12</v>
      </c>
      <c r="U622" s="8">
        <v>57.6</v>
      </c>
      <c r="Z622" s="78">
        <f t="shared" ca="1" si="56"/>
        <v>1249</v>
      </c>
      <c r="AA622" s="78" t="str">
        <f t="shared" si="57"/>
        <v>3-2023</v>
      </c>
      <c r="AC622" s="4" t="str">
        <f t="shared" si="58"/>
        <v>Empty</v>
      </c>
      <c r="AD622" s="4">
        <f t="shared" si="59"/>
        <v>8</v>
      </c>
    </row>
    <row r="623" spans="1:30">
      <c r="A623" s="9" t="s">
        <v>2505</v>
      </c>
      <c r="B623" s="9" t="s">
        <v>420</v>
      </c>
      <c r="C623" s="9" t="s">
        <v>32</v>
      </c>
      <c r="D623" s="9" t="s">
        <v>23</v>
      </c>
      <c r="E623" s="9"/>
      <c r="F623" s="9" t="s">
        <v>1374</v>
      </c>
      <c r="G623" s="9" t="s">
        <v>1375</v>
      </c>
      <c r="H623" s="9">
        <v>18.55</v>
      </c>
      <c r="I623" s="9">
        <v>7.66</v>
      </c>
      <c r="J623" s="9">
        <v>0.21229999999999999</v>
      </c>
      <c r="K623" s="9">
        <v>0.28599999999999998</v>
      </c>
      <c r="L623" s="9" t="s">
        <v>1395</v>
      </c>
      <c r="M623" s="9">
        <v>602</v>
      </c>
      <c r="N623" s="9" t="s">
        <v>1377</v>
      </c>
      <c r="O623" s="90" t="s">
        <v>2506</v>
      </c>
      <c r="P623" s="89">
        <f t="shared" si="54"/>
        <v>44604</v>
      </c>
      <c r="Q623" s="90" t="s">
        <v>2506</v>
      </c>
      <c r="R623" s="90" t="s">
        <v>2000</v>
      </c>
      <c r="S623" s="121">
        <f t="shared" si="55"/>
        <v>44606</v>
      </c>
      <c r="T623" s="9">
        <v>84</v>
      </c>
      <c r="U623" s="9">
        <v>3.9</v>
      </c>
      <c r="Z623" s="78">
        <f t="shared" ca="1" si="56"/>
        <v>1644</v>
      </c>
      <c r="AA623" s="78" t="str">
        <f t="shared" si="57"/>
        <v>2-2022</v>
      </c>
      <c r="AC623" s="4" t="str">
        <f t="shared" si="58"/>
        <v>Empty</v>
      </c>
      <c r="AD623" s="4">
        <f t="shared" si="59"/>
        <v>1</v>
      </c>
    </row>
    <row r="624" spans="1:30">
      <c r="A624" s="8" t="s">
        <v>2507</v>
      </c>
      <c r="B624" s="8" t="s">
        <v>977</v>
      </c>
      <c r="C624" s="8" t="s">
        <v>24</v>
      </c>
      <c r="D624" s="8" t="s">
        <v>31</v>
      </c>
      <c r="E624" s="8"/>
      <c r="F624" s="8" t="s">
        <v>1400</v>
      </c>
      <c r="G624" s="8" t="s">
        <v>1384</v>
      </c>
      <c r="H624" s="8">
        <v>90.69</v>
      </c>
      <c r="I624" s="8">
        <v>9.3000000000000007</v>
      </c>
      <c r="J624" s="8">
        <v>0.58620000000000005</v>
      </c>
      <c r="K624" s="8">
        <v>1.8957999999999999</v>
      </c>
      <c r="L624" s="8" t="s">
        <v>1412</v>
      </c>
      <c r="M624" s="8">
        <v>659</v>
      </c>
      <c r="N624" s="8" t="s">
        <v>1403</v>
      </c>
      <c r="O624" s="89" t="s">
        <v>2437</v>
      </c>
      <c r="P624" s="89">
        <f t="shared" si="54"/>
        <v>44702</v>
      </c>
      <c r="Q624" s="89" t="s">
        <v>2437</v>
      </c>
      <c r="R624" s="89" t="s">
        <v>1378</v>
      </c>
      <c r="S624" s="121">
        <f t="shared" si="55"/>
        <v>44704</v>
      </c>
      <c r="T624" s="8">
        <v>60</v>
      </c>
      <c r="U624" s="8">
        <v>84.83</v>
      </c>
      <c r="Z624" s="78">
        <f t="shared" ca="1" si="56"/>
        <v>1546</v>
      </c>
      <c r="AA624" s="78" t="str">
        <f t="shared" si="57"/>
        <v>5-2022</v>
      </c>
      <c r="AC624" s="4" t="str">
        <f t="shared" si="58"/>
        <v>Empty</v>
      </c>
      <c r="AD624" s="4">
        <f t="shared" si="59"/>
        <v>1</v>
      </c>
    </row>
    <row r="625" spans="1:30">
      <c r="A625" s="9" t="s">
        <v>2508</v>
      </c>
      <c r="B625" s="9" t="s">
        <v>61</v>
      </c>
      <c r="C625" s="9" t="s">
        <v>20</v>
      </c>
      <c r="D625" s="9" t="s">
        <v>10</v>
      </c>
      <c r="E625" s="9"/>
      <c r="F625" s="9" t="s">
        <v>1408</v>
      </c>
      <c r="G625" s="9" t="s">
        <v>1384</v>
      </c>
      <c r="H625" s="9">
        <v>12.22</v>
      </c>
      <c r="I625" s="9">
        <v>8.84</v>
      </c>
      <c r="J625" s="9">
        <v>0.20150000000000001</v>
      </c>
      <c r="K625" s="9">
        <v>0.1087</v>
      </c>
      <c r="L625" s="9" t="s">
        <v>1376</v>
      </c>
      <c r="M625" s="9">
        <v>657</v>
      </c>
      <c r="N625" s="9" t="s">
        <v>1403</v>
      </c>
      <c r="O625" s="90" t="s">
        <v>2509</v>
      </c>
      <c r="P625" s="89">
        <f t="shared" si="54"/>
        <v>44812</v>
      </c>
      <c r="Q625" s="90" t="s">
        <v>2509</v>
      </c>
      <c r="R625" s="90" t="s">
        <v>2510</v>
      </c>
      <c r="S625" s="121">
        <f t="shared" si="55"/>
        <v>44820</v>
      </c>
      <c r="T625" s="9">
        <v>240</v>
      </c>
      <c r="U625" s="9">
        <v>8.16</v>
      </c>
      <c r="Z625" s="78">
        <f t="shared" ca="1" si="56"/>
        <v>1436</v>
      </c>
      <c r="AA625" s="78" t="str">
        <f t="shared" si="57"/>
        <v>9-2022</v>
      </c>
      <c r="AC625" s="4" t="str">
        <f t="shared" si="58"/>
        <v>Empty</v>
      </c>
      <c r="AD625" s="4">
        <f t="shared" si="59"/>
        <v>7</v>
      </c>
    </row>
    <row r="626" spans="1:30" hidden="1">
      <c r="A626" s="8" t="s">
        <v>2511</v>
      </c>
      <c r="B626" s="8" t="s">
        <v>1129</v>
      </c>
      <c r="C626" s="8" t="s">
        <v>12</v>
      </c>
      <c r="D626" s="8" t="s">
        <v>31</v>
      </c>
      <c r="E626" s="8"/>
      <c r="F626" s="8" t="s">
        <v>1389</v>
      </c>
      <c r="G626" s="8" t="s">
        <v>1375</v>
      </c>
      <c r="H626" s="8">
        <v>80.849999999999994</v>
      </c>
      <c r="I626" s="8">
        <v>10.25</v>
      </c>
      <c r="J626" s="8">
        <v>0.4264</v>
      </c>
      <c r="K626" s="8">
        <v>3.7402000000000002</v>
      </c>
      <c r="L626" s="8" t="s">
        <v>1385</v>
      </c>
      <c r="M626" s="8">
        <v>700</v>
      </c>
      <c r="N626" s="8" t="s">
        <v>1386</v>
      </c>
      <c r="O626" s="89" t="s">
        <v>668</v>
      </c>
      <c r="P626" s="89">
        <f t="shared" si="54"/>
        <v>44860</v>
      </c>
      <c r="Q626" s="89" t="s">
        <v>668</v>
      </c>
      <c r="R626" s="89"/>
      <c r="S626" s="121" t="e">
        <f t="shared" si="55"/>
        <v>#VALUE!</v>
      </c>
      <c r="T626" s="8">
        <v>24</v>
      </c>
      <c r="U626" s="8">
        <v>0</v>
      </c>
      <c r="Z626" s="78">
        <f t="shared" ca="1" si="56"/>
        <v>1388</v>
      </c>
      <c r="AA626" s="78" t="str">
        <f t="shared" si="57"/>
        <v>10-2022</v>
      </c>
      <c r="AC626" s="4" t="str">
        <f t="shared" si="58"/>
        <v>Q4</v>
      </c>
      <c r="AD626" s="4" t="e">
        <f t="shared" si="59"/>
        <v>#VALUE!</v>
      </c>
    </row>
    <row r="627" spans="1:30">
      <c r="A627" s="9" t="s">
        <v>2512</v>
      </c>
      <c r="B627" s="9" t="s">
        <v>1015</v>
      </c>
      <c r="C627" s="9" t="s">
        <v>38</v>
      </c>
      <c r="D627" s="9" t="s">
        <v>1360</v>
      </c>
      <c r="E627" s="9"/>
      <c r="F627" s="9" t="s">
        <v>1400</v>
      </c>
      <c r="G627" s="9" t="s">
        <v>1390</v>
      </c>
      <c r="H627" s="9">
        <v>35.79</v>
      </c>
      <c r="I627" s="9">
        <v>11.78</v>
      </c>
      <c r="J627" s="9">
        <v>0.58520000000000005</v>
      </c>
      <c r="K627" s="9">
        <v>1.6811</v>
      </c>
      <c r="L627" s="9" t="s">
        <v>1358</v>
      </c>
      <c r="M627" s="9">
        <v>658</v>
      </c>
      <c r="N627" s="9" t="s">
        <v>1377</v>
      </c>
      <c r="O627" s="90" t="s">
        <v>1545</v>
      </c>
      <c r="P627" s="89">
        <f t="shared" si="54"/>
        <v>44996</v>
      </c>
      <c r="Q627" s="90" t="s">
        <v>1545</v>
      </c>
      <c r="R627" s="90" t="s">
        <v>1218</v>
      </c>
      <c r="S627" s="121">
        <f t="shared" si="55"/>
        <v>44999</v>
      </c>
      <c r="T627" s="9">
        <v>24</v>
      </c>
      <c r="U627" s="9">
        <v>9.36</v>
      </c>
      <c r="Z627" s="78">
        <f t="shared" ca="1" si="56"/>
        <v>1252</v>
      </c>
      <c r="AA627" s="78" t="str">
        <f t="shared" si="57"/>
        <v>3-2023</v>
      </c>
      <c r="AC627" s="4" t="str">
        <f t="shared" si="58"/>
        <v>Empty</v>
      </c>
      <c r="AD627" s="4">
        <f t="shared" si="59"/>
        <v>2</v>
      </c>
    </row>
    <row r="628" spans="1:30">
      <c r="A628" s="8" t="s">
        <v>2513</v>
      </c>
      <c r="B628" s="8" t="s">
        <v>1080</v>
      </c>
      <c r="C628" s="8" t="s">
        <v>12</v>
      </c>
      <c r="D628" s="8" t="s">
        <v>1360</v>
      </c>
      <c r="E628" s="8"/>
      <c r="F628" s="8" t="s">
        <v>1374</v>
      </c>
      <c r="G628" s="8" t="s">
        <v>1375</v>
      </c>
      <c r="H628" s="8">
        <v>56.19</v>
      </c>
      <c r="I628" s="8">
        <v>11.04</v>
      </c>
      <c r="J628" s="8">
        <v>0.59189999999999998</v>
      </c>
      <c r="K628" s="8">
        <v>4.9672000000000001</v>
      </c>
      <c r="L628" s="8"/>
      <c r="M628" s="8">
        <v>683</v>
      </c>
      <c r="N628" s="8" t="s">
        <v>1377</v>
      </c>
      <c r="O628" s="89" t="s">
        <v>2401</v>
      </c>
      <c r="P628" s="89">
        <f t="shared" si="54"/>
        <v>44947</v>
      </c>
      <c r="Q628" s="89" t="s">
        <v>2401</v>
      </c>
      <c r="R628" s="89" t="s">
        <v>1835</v>
      </c>
      <c r="S628" s="121">
        <f t="shared" si="55"/>
        <v>44948</v>
      </c>
      <c r="T628" s="8">
        <v>12</v>
      </c>
      <c r="U628" s="8">
        <v>0</v>
      </c>
      <c r="Z628" s="78">
        <f t="shared" ca="1" si="56"/>
        <v>1301</v>
      </c>
      <c r="AA628" s="78" t="str">
        <f t="shared" si="57"/>
        <v>1-2023</v>
      </c>
      <c r="AC628" s="4" t="str">
        <f t="shared" si="58"/>
        <v>Empty</v>
      </c>
      <c r="AD628" s="4">
        <f t="shared" si="59"/>
        <v>0</v>
      </c>
    </row>
    <row r="629" spans="1:30">
      <c r="A629" s="9" t="s">
        <v>2514</v>
      </c>
      <c r="B629" s="9" t="s">
        <v>985</v>
      </c>
      <c r="C629" s="9" t="s">
        <v>28</v>
      </c>
      <c r="D629" s="9" t="s">
        <v>31</v>
      </c>
      <c r="E629" s="9"/>
      <c r="F629" s="9" t="s">
        <v>1400</v>
      </c>
      <c r="G629" s="9" t="s">
        <v>1390</v>
      </c>
      <c r="H629" s="9">
        <v>83.91</v>
      </c>
      <c r="I629" s="9">
        <v>16.98</v>
      </c>
      <c r="J629" s="9">
        <v>0.52680000000000005</v>
      </c>
      <c r="K629" s="9">
        <v>4.1478999999999999</v>
      </c>
      <c r="L629" s="9" t="s">
        <v>1358</v>
      </c>
      <c r="M629" s="9">
        <v>829</v>
      </c>
      <c r="N629" s="9" t="s">
        <v>1403</v>
      </c>
      <c r="O629" s="90" t="s">
        <v>2202</v>
      </c>
      <c r="P629" s="89">
        <f t="shared" si="54"/>
        <v>44800</v>
      </c>
      <c r="Q629" s="90" t="s">
        <v>2202</v>
      </c>
      <c r="R629" s="90" t="s">
        <v>2515</v>
      </c>
      <c r="S629" s="121">
        <f t="shared" si="55"/>
        <v>44810</v>
      </c>
      <c r="T629" s="9">
        <v>24</v>
      </c>
      <c r="U629" s="9">
        <v>18.07</v>
      </c>
      <c r="Z629" s="78">
        <f t="shared" ca="1" si="56"/>
        <v>1448</v>
      </c>
      <c r="AA629" s="78" t="str">
        <f t="shared" si="57"/>
        <v>8-2022</v>
      </c>
      <c r="AC629" s="4" t="str">
        <f t="shared" si="58"/>
        <v>Empty</v>
      </c>
      <c r="AD629" s="4">
        <f t="shared" si="59"/>
        <v>7</v>
      </c>
    </row>
    <row r="630" spans="1:30">
      <c r="A630" s="8" t="s">
        <v>2516</v>
      </c>
      <c r="B630" s="8" t="s">
        <v>1059</v>
      </c>
      <c r="C630" s="8" t="s">
        <v>28</v>
      </c>
      <c r="D630" s="8" t="s">
        <v>10</v>
      </c>
      <c r="E630" s="8"/>
      <c r="F630" s="8" t="s">
        <v>1411</v>
      </c>
      <c r="G630" s="8" t="s">
        <v>1384</v>
      </c>
      <c r="H630" s="8">
        <v>78.83</v>
      </c>
      <c r="I630" s="8">
        <v>10.210000000000001</v>
      </c>
      <c r="J630" s="8">
        <v>1.0291999999999999</v>
      </c>
      <c r="K630" s="8">
        <v>1.0508999999999999</v>
      </c>
      <c r="L630" s="8" t="s">
        <v>1412</v>
      </c>
      <c r="M630" s="8">
        <v>743</v>
      </c>
      <c r="N630" s="8" t="s">
        <v>1396</v>
      </c>
      <c r="O630" s="89" t="s">
        <v>1886</v>
      </c>
      <c r="P630" s="89">
        <f t="shared" si="54"/>
        <v>44780</v>
      </c>
      <c r="Q630" s="89" t="s">
        <v>1886</v>
      </c>
      <c r="R630" s="89" t="s">
        <v>2517</v>
      </c>
      <c r="S630" s="121">
        <f t="shared" si="55"/>
        <v>44781</v>
      </c>
      <c r="T630" s="8">
        <v>120</v>
      </c>
      <c r="U630" s="8">
        <v>70.8</v>
      </c>
      <c r="Z630" s="78">
        <f t="shared" ca="1" si="56"/>
        <v>1468</v>
      </c>
      <c r="AA630" s="78" t="str">
        <f t="shared" si="57"/>
        <v>8-2022</v>
      </c>
      <c r="AC630" s="4" t="str">
        <f t="shared" si="58"/>
        <v>Empty</v>
      </c>
      <c r="AD630" s="4">
        <f t="shared" si="59"/>
        <v>1</v>
      </c>
    </row>
    <row r="631" spans="1:30" hidden="1">
      <c r="A631" s="9" t="s">
        <v>2518</v>
      </c>
      <c r="B631" s="9" t="s">
        <v>1020</v>
      </c>
      <c r="C631" s="9" t="s">
        <v>24</v>
      </c>
      <c r="D631" s="9" t="s">
        <v>44</v>
      </c>
      <c r="E631" s="9"/>
      <c r="F631" s="9" t="s">
        <v>1389</v>
      </c>
      <c r="G631" s="9" t="s">
        <v>1375</v>
      </c>
      <c r="H631" s="9">
        <v>34.65</v>
      </c>
      <c r="I631" s="9">
        <v>8.32</v>
      </c>
      <c r="J631" s="9">
        <v>0.44919999999999999</v>
      </c>
      <c r="K631" s="9">
        <v>1.5722</v>
      </c>
      <c r="L631" s="9" t="s">
        <v>1376</v>
      </c>
      <c r="M631" s="9">
        <v>796</v>
      </c>
      <c r="N631" s="9" t="s">
        <v>1426</v>
      </c>
      <c r="O631" s="90" t="s">
        <v>2404</v>
      </c>
      <c r="P631" s="89">
        <f t="shared" si="54"/>
        <v>45176</v>
      </c>
      <c r="Q631" s="90" t="s">
        <v>2404</v>
      </c>
      <c r="R631" s="90"/>
      <c r="S631" s="121" t="e">
        <f t="shared" si="55"/>
        <v>#VALUE!</v>
      </c>
      <c r="T631" s="9">
        <v>24</v>
      </c>
      <c r="U631" s="9">
        <v>15.45</v>
      </c>
      <c r="Z631" s="78">
        <f t="shared" ca="1" si="56"/>
        <v>1072</v>
      </c>
      <c r="AA631" s="78" t="str">
        <f t="shared" si="57"/>
        <v>9-2023</v>
      </c>
      <c r="AC631" s="4" t="str">
        <f t="shared" si="58"/>
        <v>Empty</v>
      </c>
      <c r="AD631" s="4" t="e">
        <f t="shared" si="59"/>
        <v>#VALUE!</v>
      </c>
    </row>
    <row r="632" spans="1:30">
      <c r="A632" s="8" t="s">
        <v>2519</v>
      </c>
      <c r="B632" s="8" t="s">
        <v>347</v>
      </c>
      <c r="C632" s="8" t="s">
        <v>12</v>
      </c>
      <c r="D632" s="8" t="s">
        <v>1360</v>
      </c>
      <c r="E632" s="8"/>
      <c r="F632" s="8" t="s">
        <v>1411</v>
      </c>
      <c r="G632" s="8" t="s">
        <v>1390</v>
      </c>
      <c r="H632" s="8">
        <v>60.36</v>
      </c>
      <c r="I632" s="8">
        <v>8.75</v>
      </c>
      <c r="J632" s="8">
        <v>1.1841999999999999</v>
      </c>
      <c r="K632" s="8">
        <v>0.96350000000000002</v>
      </c>
      <c r="L632" s="8" t="s">
        <v>1412</v>
      </c>
      <c r="M632" s="8">
        <v>859</v>
      </c>
      <c r="N632" s="8" t="s">
        <v>1396</v>
      </c>
      <c r="O632" s="89" t="s">
        <v>927</v>
      </c>
      <c r="P632" s="89">
        <f t="shared" si="54"/>
        <v>44936</v>
      </c>
      <c r="Q632" s="89" t="s">
        <v>927</v>
      </c>
      <c r="R632" s="89" t="s">
        <v>941</v>
      </c>
      <c r="S632" s="121">
        <f t="shared" si="55"/>
        <v>44946</v>
      </c>
      <c r="T632" s="8">
        <v>84</v>
      </c>
      <c r="U632" s="8">
        <v>16.93</v>
      </c>
      <c r="Z632" s="78">
        <f t="shared" ca="1" si="56"/>
        <v>1312</v>
      </c>
      <c r="AA632" s="78" t="str">
        <f t="shared" si="57"/>
        <v>1-2023</v>
      </c>
      <c r="AC632" s="4" t="str">
        <f t="shared" si="58"/>
        <v>Empty</v>
      </c>
      <c r="AD632" s="4">
        <f t="shared" si="59"/>
        <v>9</v>
      </c>
    </row>
    <row r="633" spans="1:30" hidden="1">
      <c r="A633" s="9" t="s">
        <v>2520</v>
      </c>
      <c r="B633" s="9" t="s">
        <v>477</v>
      </c>
      <c r="C633" s="9" t="s">
        <v>24</v>
      </c>
      <c r="D633" s="9" t="s">
        <v>23</v>
      </c>
      <c r="E633" s="9"/>
      <c r="F633" s="9" t="s">
        <v>1411</v>
      </c>
      <c r="G633" s="9" t="s">
        <v>1384</v>
      </c>
      <c r="H633" s="9">
        <v>81.349999999999994</v>
      </c>
      <c r="I633" s="9">
        <v>13.85</v>
      </c>
      <c r="J633" s="9">
        <v>1.2493000000000001</v>
      </c>
      <c r="K633" s="9">
        <v>1.8866000000000001</v>
      </c>
      <c r="L633" s="9" t="s">
        <v>1358</v>
      </c>
      <c r="M633" s="9">
        <v>727</v>
      </c>
      <c r="N633" s="9" t="s">
        <v>1381</v>
      </c>
      <c r="O633" s="90" t="s">
        <v>2521</v>
      </c>
      <c r="P633" s="89">
        <f t="shared" si="54"/>
        <v>45171</v>
      </c>
      <c r="Q633" s="90" t="s">
        <v>2521</v>
      </c>
      <c r="R633" s="90"/>
      <c r="S633" s="121" t="e">
        <f t="shared" si="55"/>
        <v>#VALUE!</v>
      </c>
      <c r="T633" s="9">
        <v>60</v>
      </c>
      <c r="U633" s="9">
        <v>15.08</v>
      </c>
      <c r="Z633" s="78">
        <f t="shared" ca="1" si="56"/>
        <v>1077</v>
      </c>
      <c r="AA633" s="78" t="str">
        <f t="shared" si="57"/>
        <v>9-2023</v>
      </c>
      <c r="AC633" s="4" t="str">
        <f t="shared" si="58"/>
        <v>Empty</v>
      </c>
      <c r="AD633" s="4" t="e">
        <f t="shared" si="59"/>
        <v>#VALUE!</v>
      </c>
    </row>
    <row r="634" spans="1:30">
      <c r="A634" s="8" t="s">
        <v>2522</v>
      </c>
      <c r="B634" s="8" t="s">
        <v>527</v>
      </c>
      <c r="C634" s="8" t="s">
        <v>32</v>
      </c>
      <c r="D634" s="8" t="s">
        <v>10</v>
      </c>
      <c r="E634" s="8"/>
      <c r="F634" s="8" t="s">
        <v>1374</v>
      </c>
      <c r="G634" s="8" t="s">
        <v>1375</v>
      </c>
      <c r="H634" s="8">
        <v>27.64</v>
      </c>
      <c r="I634" s="8">
        <v>8.26</v>
      </c>
      <c r="J634" s="8">
        <v>0.53159999999999996</v>
      </c>
      <c r="K634" s="8">
        <v>2.4077000000000002</v>
      </c>
      <c r="L634" s="8" t="s">
        <v>1385</v>
      </c>
      <c r="M634" s="8">
        <v>752</v>
      </c>
      <c r="N634" s="8" t="s">
        <v>1377</v>
      </c>
      <c r="O634" s="89" t="s">
        <v>1982</v>
      </c>
      <c r="P634" s="89">
        <f t="shared" si="54"/>
        <v>44649</v>
      </c>
      <c r="Q634" s="89" t="s">
        <v>1982</v>
      </c>
      <c r="R634" s="89" t="s">
        <v>2523</v>
      </c>
      <c r="S634" s="121">
        <f t="shared" si="55"/>
        <v>44657</v>
      </c>
      <c r="T634" s="8">
        <v>12</v>
      </c>
      <c r="U634" s="8">
        <v>0</v>
      </c>
      <c r="Z634" s="78">
        <f t="shared" ca="1" si="56"/>
        <v>1599</v>
      </c>
      <c r="AA634" s="78" t="str">
        <f t="shared" si="57"/>
        <v>3-2022</v>
      </c>
      <c r="AC634" s="4" t="str">
        <f t="shared" si="58"/>
        <v>Empty</v>
      </c>
      <c r="AD634" s="4">
        <f t="shared" si="59"/>
        <v>7</v>
      </c>
    </row>
    <row r="635" spans="1:30">
      <c r="A635" s="9" t="s">
        <v>2524</v>
      </c>
      <c r="B635" s="9" t="s">
        <v>234</v>
      </c>
      <c r="C635" s="9" t="s">
        <v>24</v>
      </c>
      <c r="D635" s="9" t="s">
        <v>1360</v>
      </c>
      <c r="E635" s="9"/>
      <c r="F635" s="9" t="s">
        <v>1411</v>
      </c>
      <c r="G635" s="9" t="s">
        <v>1390</v>
      </c>
      <c r="H635" s="9">
        <v>89.61</v>
      </c>
      <c r="I635" s="9">
        <v>11.17</v>
      </c>
      <c r="J635" s="9">
        <v>0.69689999999999996</v>
      </c>
      <c r="K635" s="9">
        <v>4.1836000000000002</v>
      </c>
      <c r="L635" s="9" t="s">
        <v>1385</v>
      </c>
      <c r="M635" s="9">
        <v>648</v>
      </c>
      <c r="N635" s="9" t="s">
        <v>1377</v>
      </c>
      <c r="O635" s="90" t="s">
        <v>2173</v>
      </c>
      <c r="P635" s="89">
        <f t="shared" si="54"/>
        <v>45009</v>
      </c>
      <c r="Q635" s="90" t="s">
        <v>2173</v>
      </c>
      <c r="R635" s="90" t="s">
        <v>1567</v>
      </c>
      <c r="S635" s="121">
        <f t="shared" si="55"/>
        <v>45021</v>
      </c>
      <c r="T635" s="9">
        <v>24</v>
      </c>
      <c r="U635" s="9">
        <v>0</v>
      </c>
      <c r="Z635" s="78">
        <f t="shared" ca="1" si="56"/>
        <v>1239</v>
      </c>
      <c r="AA635" s="78" t="str">
        <f t="shared" si="57"/>
        <v>3-2023</v>
      </c>
      <c r="AC635" s="4" t="str">
        <f t="shared" si="58"/>
        <v>Empty</v>
      </c>
      <c r="AD635" s="4">
        <f t="shared" si="59"/>
        <v>9</v>
      </c>
    </row>
    <row r="636" spans="1:30">
      <c r="A636" s="8" t="s">
        <v>2525</v>
      </c>
      <c r="B636" s="8" t="s">
        <v>1334</v>
      </c>
      <c r="C636" s="8" t="s">
        <v>38</v>
      </c>
      <c r="D636" s="8" t="s">
        <v>1360</v>
      </c>
      <c r="E636" s="8"/>
      <c r="F636" s="8" t="s">
        <v>1400</v>
      </c>
      <c r="G636" s="8" t="s">
        <v>1384</v>
      </c>
      <c r="H636" s="8">
        <v>68.459999999999994</v>
      </c>
      <c r="I636" s="8">
        <v>13.84</v>
      </c>
      <c r="J636" s="8">
        <v>1.0918000000000001</v>
      </c>
      <c r="K636" s="8">
        <v>1.8653</v>
      </c>
      <c r="L636" s="8" t="s">
        <v>1376</v>
      </c>
      <c r="M636" s="8">
        <v>556</v>
      </c>
      <c r="N636" s="8" t="s">
        <v>1403</v>
      </c>
      <c r="O636" s="89" t="s">
        <v>1230</v>
      </c>
      <c r="P636" s="89">
        <f t="shared" si="54"/>
        <v>45049</v>
      </c>
      <c r="Q636" s="89" t="s">
        <v>1230</v>
      </c>
      <c r="R636" s="89" t="s">
        <v>1725</v>
      </c>
      <c r="S636" s="121">
        <f t="shared" si="55"/>
        <v>45050</v>
      </c>
      <c r="T636" s="8">
        <v>48</v>
      </c>
      <c r="U636" s="8">
        <v>31.85</v>
      </c>
      <c r="Z636" s="78">
        <f t="shared" ca="1" si="56"/>
        <v>1199</v>
      </c>
      <c r="AA636" s="78" t="str">
        <f t="shared" si="57"/>
        <v>5-2023</v>
      </c>
      <c r="AC636" s="4" t="str">
        <f t="shared" si="58"/>
        <v>Empty</v>
      </c>
      <c r="AD636" s="4">
        <f t="shared" si="59"/>
        <v>2</v>
      </c>
    </row>
    <row r="637" spans="1:30">
      <c r="A637" s="9" t="s">
        <v>2526</v>
      </c>
      <c r="B637" s="9" t="s">
        <v>1177</v>
      </c>
      <c r="C637" s="9" t="s">
        <v>38</v>
      </c>
      <c r="D637" s="9" t="s">
        <v>31</v>
      </c>
      <c r="E637" s="9"/>
      <c r="F637" s="9" t="s">
        <v>1408</v>
      </c>
      <c r="G637" s="9" t="s">
        <v>1384</v>
      </c>
      <c r="H637" s="9">
        <v>41.05</v>
      </c>
      <c r="I637" s="9">
        <v>17.52</v>
      </c>
      <c r="J637" s="9">
        <v>0.38240000000000002</v>
      </c>
      <c r="K637" s="9">
        <v>1.1956</v>
      </c>
      <c r="L637" s="9" t="s">
        <v>1358</v>
      </c>
      <c r="M637" s="9">
        <v>885</v>
      </c>
      <c r="N637" s="9" t="s">
        <v>1396</v>
      </c>
      <c r="O637" s="90" t="s">
        <v>1728</v>
      </c>
      <c r="P637" s="89">
        <f t="shared" si="54"/>
        <v>45422</v>
      </c>
      <c r="Q637" s="90" t="s">
        <v>1728</v>
      </c>
      <c r="R637" s="90" t="s">
        <v>1531</v>
      </c>
      <c r="S637" s="121">
        <f t="shared" si="55"/>
        <v>45427</v>
      </c>
      <c r="T637" s="9">
        <v>48</v>
      </c>
      <c r="U637" s="9">
        <v>26.73</v>
      </c>
      <c r="Z637" s="78">
        <f t="shared" ca="1" si="56"/>
        <v>826</v>
      </c>
      <c r="AA637" s="78" t="str">
        <f t="shared" si="57"/>
        <v>5-2024</v>
      </c>
      <c r="AC637" s="4" t="str">
        <f t="shared" si="58"/>
        <v>Empty</v>
      </c>
      <c r="AD637" s="4">
        <f t="shared" si="59"/>
        <v>4</v>
      </c>
    </row>
    <row r="638" spans="1:30" hidden="1">
      <c r="A638" s="8" t="s">
        <v>2527</v>
      </c>
      <c r="B638" s="8" t="s">
        <v>650</v>
      </c>
      <c r="C638" s="8" t="s">
        <v>41</v>
      </c>
      <c r="D638" s="8" t="s">
        <v>1360</v>
      </c>
      <c r="E638" s="8"/>
      <c r="F638" s="8" t="s">
        <v>1374</v>
      </c>
      <c r="G638" s="8" t="s">
        <v>1375</v>
      </c>
      <c r="H638" s="8">
        <v>69.44</v>
      </c>
      <c r="I638" s="8">
        <v>16.46</v>
      </c>
      <c r="J638" s="8">
        <v>0.95150000000000001</v>
      </c>
      <c r="K638" s="8">
        <v>1.9843</v>
      </c>
      <c r="L638" s="8" t="s">
        <v>1395</v>
      </c>
      <c r="M638" s="8">
        <v>828</v>
      </c>
      <c r="N638" s="8" t="s">
        <v>1381</v>
      </c>
      <c r="O638" s="89" t="s">
        <v>1423</v>
      </c>
      <c r="P638" s="89">
        <f t="shared" si="54"/>
        <v>44644</v>
      </c>
      <c r="Q638" s="89" t="s">
        <v>1423</v>
      </c>
      <c r="R638" s="89"/>
      <c r="S638" s="121" t="e">
        <f t="shared" si="55"/>
        <v>#VALUE!</v>
      </c>
      <c r="T638" s="8">
        <v>48</v>
      </c>
      <c r="U638" s="8">
        <v>20.57</v>
      </c>
      <c r="Z638" s="78">
        <f t="shared" ca="1" si="56"/>
        <v>1604</v>
      </c>
      <c r="AA638" s="78" t="str">
        <f t="shared" si="57"/>
        <v>3-2022</v>
      </c>
      <c r="AC638" s="4" t="str">
        <f t="shared" si="58"/>
        <v>Empty</v>
      </c>
      <c r="AD638" s="4" t="e">
        <f t="shared" si="59"/>
        <v>#VALUE!</v>
      </c>
    </row>
    <row r="639" spans="1:30">
      <c r="A639" s="9" t="s">
        <v>2528</v>
      </c>
      <c r="B639" s="9" t="s">
        <v>184</v>
      </c>
      <c r="C639" s="9" t="s">
        <v>32</v>
      </c>
      <c r="D639" s="9" t="s">
        <v>1360</v>
      </c>
      <c r="E639" s="9"/>
      <c r="F639" s="9" t="s">
        <v>1389</v>
      </c>
      <c r="G639" s="9" t="s">
        <v>1375</v>
      </c>
      <c r="H639" s="9">
        <v>95.98</v>
      </c>
      <c r="I639" s="9">
        <v>14.67</v>
      </c>
      <c r="J639" s="9">
        <v>1.5125</v>
      </c>
      <c r="K639" s="9">
        <v>8.6480999999999995</v>
      </c>
      <c r="L639" s="9" t="s">
        <v>1376</v>
      </c>
      <c r="M639" s="9">
        <v>787</v>
      </c>
      <c r="N639" s="9" t="s">
        <v>1396</v>
      </c>
      <c r="O639" s="90" t="s">
        <v>2429</v>
      </c>
      <c r="P639" s="89">
        <f t="shared" si="54"/>
        <v>45261</v>
      </c>
      <c r="Q639" s="90" t="s">
        <v>2429</v>
      </c>
      <c r="R639" s="90" t="s">
        <v>1418</v>
      </c>
      <c r="S639" s="121">
        <f t="shared" si="55"/>
        <v>45265</v>
      </c>
      <c r="T639" s="9">
        <v>12</v>
      </c>
      <c r="U639" s="9">
        <v>46.07</v>
      </c>
      <c r="Z639" s="78">
        <f t="shared" ca="1" si="56"/>
        <v>987</v>
      </c>
      <c r="AA639" s="78" t="str">
        <f t="shared" si="57"/>
        <v>12-2023</v>
      </c>
      <c r="AC639" s="4" t="str">
        <f t="shared" si="58"/>
        <v>Q4</v>
      </c>
      <c r="AD639" s="4">
        <f t="shared" si="59"/>
        <v>3</v>
      </c>
    </row>
    <row r="640" spans="1:30">
      <c r="A640" s="8" t="s">
        <v>2529</v>
      </c>
      <c r="B640" s="8" t="s">
        <v>260</v>
      </c>
      <c r="C640" s="8" t="s">
        <v>28</v>
      </c>
      <c r="D640" s="8" t="s">
        <v>31</v>
      </c>
      <c r="E640" s="8"/>
      <c r="F640" s="8" t="s">
        <v>1400</v>
      </c>
      <c r="G640" s="8" t="s">
        <v>1375</v>
      </c>
      <c r="H640" s="8">
        <v>66.290000000000006</v>
      </c>
      <c r="I640" s="8">
        <v>12.38</v>
      </c>
      <c r="J640" s="8">
        <v>0.53190000000000004</v>
      </c>
      <c r="K640" s="8">
        <v>2.2138</v>
      </c>
      <c r="L640" s="8" t="s">
        <v>1395</v>
      </c>
      <c r="M640" s="8">
        <v>895</v>
      </c>
      <c r="N640" s="8" t="s">
        <v>1377</v>
      </c>
      <c r="O640" s="89" t="s">
        <v>2530</v>
      </c>
      <c r="P640" s="89">
        <f t="shared" si="54"/>
        <v>45285</v>
      </c>
      <c r="Q640" s="89" t="s">
        <v>2530</v>
      </c>
      <c r="R640" s="89" t="s">
        <v>2531</v>
      </c>
      <c r="S640" s="121">
        <f t="shared" si="55"/>
        <v>45289</v>
      </c>
      <c r="T640" s="8">
        <v>36</v>
      </c>
      <c r="U640" s="8">
        <v>55.65</v>
      </c>
      <c r="Z640" s="78">
        <f t="shared" ca="1" si="56"/>
        <v>963</v>
      </c>
      <c r="AA640" s="78" t="str">
        <f t="shared" si="57"/>
        <v>12-2023</v>
      </c>
      <c r="AC640" s="4" t="str">
        <f t="shared" si="58"/>
        <v>Q4</v>
      </c>
      <c r="AD640" s="4">
        <f t="shared" si="59"/>
        <v>5</v>
      </c>
    </row>
    <row r="641" spans="1:30">
      <c r="A641" s="9" t="s">
        <v>2532</v>
      </c>
      <c r="B641" s="9" t="s">
        <v>761</v>
      </c>
      <c r="C641" s="9" t="s">
        <v>35</v>
      </c>
      <c r="D641" s="9" t="s">
        <v>31</v>
      </c>
      <c r="E641" s="9"/>
      <c r="F641" s="9" t="s">
        <v>1400</v>
      </c>
      <c r="G641" s="9" t="s">
        <v>1384</v>
      </c>
      <c r="H641" s="9">
        <v>25.96</v>
      </c>
      <c r="I641" s="9">
        <v>9.24</v>
      </c>
      <c r="J641" s="9">
        <v>0.43409999999999999</v>
      </c>
      <c r="K641" s="9">
        <v>2.2730999999999999</v>
      </c>
      <c r="L641" s="9" t="s">
        <v>1376</v>
      </c>
      <c r="M641" s="9">
        <v>751</v>
      </c>
      <c r="N641" s="9" t="s">
        <v>1403</v>
      </c>
      <c r="O641" s="90" t="s">
        <v>2533</v>
      </c>
      <c r="P641" s="89">
        <f t="shared" si="54"/>
        <v>45154</v>
      </c>
      <c r="Q641" s="90" t="s">
        <v>2533</v>
      </c>
      <c r="R641" s="90" t="s">
        <v>2192</v>
      </c>
      <c r="S641" s="121">
        <f t="shared" si="55"/>
        <v>45158</v>
      </c>
      <c r="T641" s="9">
        <v>12</v>
      </c>
      <c r="U641" s="9">
        <v>11.72</v>
      </c>
      <c r="Z641" s="78">
        <f t="shared" ca="1" si="56"/>
        <v>1094</v>
      </c>
      <c r="AA641" s="78" t="str">
        <f t="shared" si="57"/>
        <v>8-2023</v>
      </c>
      <c r="AC641" s="4" t="str">
        <f t="shared" si="58"/>
        <v>Empty</v>
      </c>
      <c r="AD641" s="4">
        <f t="shared" si="59"/>
        <v>3</v>
      </c>
    </row>
    <row r="642" spans="1:30" hidden="1">
      <c r="A642" s="8" t="s">
        <v>2534</v>
      </c>
      <c r="B642" s="8" t="s">
        <v>483</v>
      </c>
      <c r="C642" s="8" t="s">
        <v>16</v>
      </c>
      <c r="D642" s="8" t="s">
        <v>44</v>
      </c>
      <c r="E642" s="8"/>
      <c r="F642" s="8" t="s">
        <v>1380</v>
      </c>
      <c r="G642" s="8" t="s">
        <v>1375</v>
      </c>
      <c r="H642" s="8">
        <v>78.78</v>
      </c>
      <c r="I642" s="8">
        <v>13.95</v>
      </c>
      <c r="J642" s="8">
        <v>0.80489999999999995</v>
      </c>
      <c r="K642" s="8">
        <v>2.1507999999999998</v>
      </c>
      <c r="L642" s="8" t="s">
        <v>1376</v>
      </c>
      <c r="M642" s="8">
        <v>878</v>
      </c>
      <c r="N642" s="8" t="s">
        <v>1386</v>
      </c>
      <c r="O642" s="89" t="s">
        <v>1813</v>
      </c>
      <c r="P642" s="89">
        <f t="shared" si="54"/>
        <v>45126</v>
      </c>
      <c r="Q642" s="89" t="s">
        <v>1813</v>
      </c>
      <c r="R642" s="89"/>
      <c r="S642" s="121" t="e">
        <f t="shared" si="55"/>
        <v>#VALUE!</v>
      </c>
      <c r="T642" s="8">
        <v>48</v>
      </c>
      <c r="U642" s="8">
        <v>64.09</v>
      </c>
      <c r="Z642" s="78">
        <f t="shared" ca="1" si="56"/>
        <v>1122</v>
      </c>
      <c r="AA642" s="78" t="str">
        <f t="shared" si="57"/>
        <v>7-2023</v>
      </c>
      <c r="AC642" s="4" t="str">
        <f t="shared" si="58"/>
        <v>Empty</v>
      </c>
      <c r="AD642" s="4" t="e">
        <f t="shared" si="59"/>
        <v>#VALUE!</v>
      </c>
    </row>
    <row r="643" spans="1:30" hidden="1">
      <c r="A643" s="9" t="s">
        <v>2535</v>
      </c>
      <c r="B643" s="9" t="s">
        <v>747</v>
      </c>
      <c r="C643" s="9" t="s">
        <v>20</v>
      </c>
      <c r="D643" s="9" t="s">
        <v>44</v>
      </c>
      <c r="E643" s="9"/>
      <c r="F643" s="9" t="s">
        <v>1389</v>
      </c>
      <c r="G643" s="9" t="s">
        <v>1384</v>
      </c>
      <c r="H643" s="9">
        <v>78.319999999999993</v>
      </c>
      <c r="I643" s="9">
        <v>11.73</v>
      </c>
      <c r="J643" s="9">
        <v>1.5505</v>
      </c>
      <c r="K643" s="9">
        <v>0.84770000000000001</v>
      </c>
      <c r="L643" s="9" t="s">
        <v>1358</v>
      </c>
      <c r="M643" s="9">
        <v>878</v>
      </c>
      <c r="N643" s="9" t="s">
        <v>1386</v>
      </c>
      <c r="O643" s="90" t="s">
        <v>2077</v>
      </c>
      <c r="P643" s="89">
        <f t="shared" ref="P643:P706" si="60">DATE(RIGHT(O643,4),MID(O643,4,2),LEFT(O643,2))</f>
        <v>44786</v>
      </c>
      <c r="Q643" s="90" t="s">
        <v>2077</v>
      </c>
      <c r="R643" s="90"/>
      <c r="S643" s="121" t="e">
        <f t="shared" ref="S643:S706" si="61">DATE(RIGHT(R643,4),MID(R643,4,2),LEFT(R643,2))</f>
        <v>#VALUE!</v>
      </c>
      <c r="T643" s="9">
        <v>240</v>
      </c>
      <c r="U643" s="9">
        <v>25.65</v>
      </c>
      <c r="Z643" s="78">
        <f t="shared" ref="Z643:AA706" ca="1" si="62">TODAY()-P643</f>
        <v>1462</v>
      </c>
      <c r="AA643" s="78" t="str">
        <f t="shared" ref="AA643:AA706" si="63">MONTH(P643)&amp;"-"&amp;YEAR(P643)</f>
        <v>8-2022</v>
      </c>
      <c r="AC643" s="4" t="str">
        <f t="shared" ref="AC643:AC706" si="64">IF(MONTH(P643)&gt;=10,"Q4","Empty")</f>
        <v>Empty</v>
      </c>
      <c r="AD643" s="4" t="e">
        <f t="shared" ref="AD643:AD706" si="65">NETWORKDAYS(P643,S643)</f>
        <v>#VALUE!</v>
      </c>
    </row>
    <row r="644" spans="1:30" hidden="1">
      <c r="A644" s="8" t="s">
        <v>2536</v>
      </c>
      <c r="B644" s="8" t="s">
        <v>223</v>
      </c>
      <c r="C644" s="8" t="s">
        <v>24</v>
      </c>
      <c r="D644" s="8" t="s">
        <v>23</v>
      </c>
      <c r="E644" s="8"/>
      <c r="F644" s="8" t="s">
        <v>1408</v>
      </c>
      <c r="G644" s="8" t="s">
        <v>1390</v>
      </c>
      <c r="H644" s="8">
        <v>40.97</v>
      </c>
      <c r="I644" s="8">
        <v>18.03</v>
      </c>
      <c r="J644" s="8">
        <v>0.2707</v>
      </c>
      <c r="K644" s="8">
        <v>1.0409999999999999</v>
      </c>
      <c r="L644" s="8" t="s">
        <v>1412</v>
      </c>
      <c r="M644" s="8">
        <v>722</v>
      </c>
      <c r="N644" s="8" t="s">
        <v>1386</v>
      </c>
      <c r="O644" s="89" t="s">
        <v>1441</v>
      </c>
      <c r="P644" s="89">
        <f t="shared" si="60"/>
        <v>45647</v>
      </c>
      <c r="Q644" s="89" t="s">
        <v>1441</v>
      </c>
      <c r="R644" s="89"/>
      <c r="S644" s="121" t="e">
        <f t="shared" si="61"/>
        <v>#VALUE!</v>
      </c>
      <c r="T644" s="8">
        <v>60</v>
      </c>
      <c r="U644" s="8">
        <v>36.200000000000003</v>
      </c>
      <c r="Z644" s="78">
        <f t="shared" ca="1" si="62"/>
        <v>601</v>
      </c>
      <c r="AA644" s="78" t="str">
        <f t="shared" si="63"/>
        <v>12-2024</v>
      </c>
      <c r="AC644" s="4" t="str">
        <f t="shared" si="64"/>
        <v>Q4</v>
      </c>
      <c r="AD644" s="4" t="e">
        <f t="shared" si="65"/>
        <v>#VALUE!</v>
      </c>
    </row>
    <row r="645" spans="1:30" hidden="1">
      <c r="A645" s="9" t="s">
        <v>2537</v>
      </c>
      <c r="B645" s="9" t="s">
        <v>61</v>
      </c>
      <c r="C645" s="9" t="s">
        <v>16</v>
      </c>
      <c r="D645" s="9" t="s">
        <v>10</v>
      </c>
      <c r="E645" s="9"/>
      <c r="F645" s="9" t="s">
        <v>1408</v>
      </c>
      <c r="G645" s="9" t="s">
        <v>1390</v>
      </c>
      <c r="H645" s="9">
        <v>77.2</v>
      </c>
      <c r="I645" s="9">
        <v>11.25</v>
      </c>
      <c r="J645" s="9">
        <v>0.94299999999999995</v>
      </c>
      <c r="K645" s="9">
        <v>2.5366</v>
      </c>
      <c r="L645" s="9" t="s">
        <v>1385</v>
      </c>
      <c r="M645" s="9">
        <v>657</v>
      </c>
      <c r="N645" s="9" t="s">
        <v>1381</v>
      </c>
      <c r="O645" s="90" t="s">
        <v>2538</v>
      </c>
      <c r="P645" s="89">
        <f t="shared" si="60"/>
        <v>45189</v>
      </c>
      <c r="Q645" s="90" t="s">
        <v>2538</v>
      </c>
      <c r="R645" s="90"/>
      <c r="S645" s="121" t="e">
        <f t="shared" si="61"/>
        <v>#VALUE!</v>
      </c>
      <c r="T645" s="9">
        <v>36</v>
      </c>
      <c r="U645" s="9">
        <v>0</v>
      </c>
      <c r="Z645" s="78">
        <f t="shared" ca="1" si="62"/>
        <v>1059</v>
      </c>
      <c r="AA645" s="78" t="str">
        <f t="shared" si="63"/>
        <v>9-2023</v>
      </c>
      <c r="AC645" s="4" t="str">
        <f t="shared" si="64"/>
        <v>Empty</v>
      </c>
      <c r="AD645" s="4" t="e">
        <f t="shared" si="65"/>
        <v>#VALUE!</v>
      </c>
    </row>
    <row r="646" spans="1:30">
      <c r="A646" s="8" t="s">
        <v>2539</v>
      </c>
      <c r="B646" s="8" t="s">
        <v>1020</v>
      </c>
      <c r="C646" s="8" t="s">
        <v>24</v>
      </c>
      <c r="D646" s="8" t="s">
        <v>23</v>
      </c>
      <c r="E646" s="8"/>
      <c r="F646" s="8" t="s">
        <v>1389</v>
      </c>
      <c r="G646" s="8" t="s">
        <v>1390</v>
      </c>
      <c r="H646" s="8">
        <v>40.79</v>
      </c>
      <c r="I646" s="8">
        <v>14.12</v>
      </c>
      <c r="J646" s="8">
        <v>0.54900000000000004</v>
      </c>
      <c r="K646" s="8">
        <v>1.9608000000000001</v>
      </c>
      <c r="L646" s="8" t="s">
        <v>1376</v>
      </c>
      <c r="M646" s="8">
        <v>796</v>
      </c>
      <c r="N646" s="8" t="s">
        <v>1377</v>
      </c>
      <c r="O646" s="89" t="s">
        <v>2540</v>
      </c>
      <c r="P646" s="89">
        <f t="shared" si="60"/>
        <v>44963</v>
      </c>
      <c r="Q646" s="89" t="s">
        <v>2540</v>
      </c>
      <c r="R646" s="89" t="s">
        <v>1542</v>
      </c>
      <c r="S646" s="121">
        <f t="shared" si="61"/>
        <v>44978</v>
      </c>
      <c r="T646" s="8">
        <v>24</v>
      </c>
      <c r="U646" s="8">
        <v>12.57</v>
      </c>
      <c r="Z646" s="78">
        <f t="shared" ca="1" si="62"/>
        <v>1285</v>
      </c>
      <c r="AA646" s="78" t="str">
        <f t="shared" si="63"/>
        <v>2-2023</v>
      </c>
      <c r="AC646" s="4" t="str">
        <f t="shared" si="64"/>
        <v>Empty</v>
      </c>
      <c r="AD646" s="4">
        <f t="shared" si="65"/>
        <v>12</v>
      </c>
    </row>
    <row r="647" spans="1:30">
      <c r="A647" s="9" t="s">
        <v>2541</v>
      </c>
      <c r="B647" s="9" t="s">
        <v>738</v>
      </c>
      <c r="C647" s="9" t="s">
        <v>20</v>
      </c>
      <c r="D647" s="9" t="s">
        <v>23</v>
      </c>
      <c r="E647" s="9"/>
      <c r="F647" s="9" t="s">
        <v>1408</v>
      </c>
      <c r="G647" s="9" t="s">
        <v>1375</v>
      </c>
      <c r="H647" s="9">
        <v>23.53</v>
      </c>
      <c r="I647" s="9">
        <v>7.68</v>
      </c>
      <c r="J647" s="9">
        <v>0.14460000000000001</v>
      </c>
      <c r="K647" s="9">
        <v>0.7339</v>
      </c>
      <c r="L647" s="9" t="s">
        <v>1395</v>
      </c>
      <c r="M647" s="9">
        <v>565</v>
      </c>
      <c r="N647" s="9" t="s">
        <v>1377</v>
      </c>
      <c r="O647" s="90" t="s">
        <v>2542</v>
      </c>
      <c r="P647" s="89">
        <f t="shared" si="60"/>
        <v>44651</v>
      </c>
      <c r="Q647" s="90" t="s">
        <v>2542</v>
      </c>
      <c r="R647" s="90" t="s">
        <v>1888</v>
      </c>
      <c r="S647" s="121">
        <f t="shared" si="61"/>
        <v>44655</v>
      </c>
      <c r="T647" s="9">
        <v>36</v>
      </c>
      <c r="U647" s="9">
        <v>11.69</v>
      </c>
      <c r="Z647" s="78">
        <f t="shared" ca="1" si="62"/>
        <v>1597</v>
      </c>
      <c r="AA647" s="78" t="str">
        <f t="shared" si="63"/>
        <v>3-2022</v>
      </c>
      <c r="AC647" s="4" t="str">
        <f t="shared" si="64"/>
        <v>Empty</v>
      </c>
      <c r="AD647" s="4">
        <f t="shared" si="65"/>
        <v>3</v>
      </c>
    </row>
    <row r="648" spans="1:30">
      <c r="A648" s="8" t="s">
        <v>2543</v>
      </c>
      <c r="B648" s="8" t="s">
        <v>228</v>
      </c>
      <c r="C648" s="8" t="s">
        <v>38</v>
      </c>
      <c r="D648" s="8" t="s">
        <v>44</v>
      </c>
      <c r="E648" s="8"/>
      <c r="F648" s="8" t="s">
        <v>1374</v>
      </c>
      <c r="G648" s="8" t="s">
        <v>1384</v>
      </c>
      <c r="H648" s="8">
        <v>22.85</v>
      </c>
      <c r="I648" s="8">
        <v>11.58</v>
      </c>
      <c r="J648" s="8">
        <v>0.1268</v>
      </c>
      <c r="K648" s="8">
        <v>2.0257000000000001</v>
      </c>
      <c r="L648" s="8" t="s">
        <v>1358</v>
      </c>
      <c r="M648" s="8">
        <v>759</v>
      </c>
      <c r="N648" s="8" t="s">
        <v>1396</v>
      </c>
      <c r="O648" s="89" t="s">
        <v>1791</v>
      </c>
      <c r="P648" s="89">
        <f t="shared" si="60"/>
        <v>45136</v>
      </c>
      <c r="Q648" s="89" t="s">
        <v>1791</v>
      </c>
      <c r="R648" s="89" t="s">
        <v>1561</v>
      </c>
      <c r="S648" s="121">
        <f t="shared" si="61"/>
        <v>45147</v>
      </c>
      <c r="T648" s="8">
        <v>12</v>
      </c>
      <c r="U648" s="8">
        <v>13.72</v>
      </c>
      <c r="Z648" s="78">
        <f t="shared" ca="1" si="62"/>
        <v>1112</v>
      </c>
      <c r="AA648" s="78" t="str">
        <f t="shared" si="63"/>
        <v>7-2023</v>
      </c>
      <c r="AC648" s="4" t="str">
        <f t="shared" si="64"/>
        <v>Empty</v>
      </c>
      <c r="AD648" s="4">
        <f t="shared" si="65"/>
        <v>8</v>
      </c>
    </row>
    <row r="649" spans="1:30">
      <c r="A649" s="9" t="s">
        <v>2544</v>
      </c>
      <c r="B649" s="9" t="s">
        <v>565</v>
      </c>
      <c r="C649" s="9" t="s">
        <v>20</v>
      </c>
      <c r="D649" s="9" t="s">
        <v>23</v>
      </c>
      <c r="E649" s="9"/>
      <c r="F649" s="9" t="s">
        <v>1380</v>
      </c>
      <c r="G649" s="9" t="s">
        <v>1384</v>
      </c>
      <c r="H649" s="9">
        <v>80.739999999999995</v>
      </c>
      <c r="I649" s="9">
        <v>13.41</v>
      </c>
      <c r="J649" s="9">
        <v>1.1656</v>
      </c>
      <c r="K649" s="9">
        <v>2.1825000000000001</v>
      </c>
      <c r="L649" s="9" t="s">
        <v>1385</v>
      </c>
      <c r="M649" s="9">
        <v>826</v>
      </c>
      <c r="N649" s="9" t="s">
        <v>1377</v>
      </c>
      <c r="O649" s="90" t="s">
        <v>287</v>
      </c>
      <c r="P649" s="89">
        <f t="shared" si="60"/>
        <v>45129</v>
      </c>
      <c r="Q649" s="90" t="s">
        <v>287</v>
      </c>
      <c r="R649" s="90" t="s">
        <v>1645</v>
      </c>
      <c r="S649" s="121">
        <f t="shared" si="61"/>
        <v>45138</v>
      </c>
      <c r="T649" s="9">
        <v>48</v>
      </c>
      <c r="U649" s="9">
        <v>0</v>
      </c>
      <c r="Z649" s="78">
        <f t="shared" ca="1" si="62"/>
        <v>1119</v>
      </c>
      <c r="AA649" s="78" t="str">
        <f t="shared" si="63"/>
        <v>7-2023</v>
      </c>
      <c r="AC649" s="4" t="str">
        <f t="shared" si="64"/>
        <v>Empty</v>
      </c>
      <c r="AD649" s="4">
        <f t="shared" si="65"/>
        <v>6</v>
      </c>
    </row>
    <row r="650" spans="1:30">
      <c r="A650" s="8" t="s">
        <v>2545</v>
      </c>
      <c r="B650" s="8" t="s">
        <v>1062</v>
      </c>
      <c r="C650" s="8" t="s">
        <v>7</v>
      </c>
      <c r="D650" s="8" t="s">
        <v>44</v>
      </c>
      <c r="E650" s="8"/>
      <c r="F650" s="8" t="s">
        <v>1389</v>
      </c>
      <c r="G650" s="8" t="s">
        <v>1375</v>
      </c>
      <c r="H650" s="8">
        <v>88.86</v>
      </c>
      <c r="I650" s="8">
        <v>13.04</v>
      </c>
      <c r="J650" s="8">
        <v>0.75</v>
      </c>
      <c r="K650" s="8">
        <v>2.0236999999999998</v>
      </c>
      <c r="L650" s="8" t="s">
        <v>1385</v>
      </c>
      <c r="M650" s="8">
        <v>725</v>
      </c>
      <c r="N650" s="8" t="s">
        <v>1377</v>
      </c>
      <c r="O650" s="89" t="s">
        <v>1504</v>
      </c>
      <c r="P650" s="89">
        <f t="shared" si="60"/>
        <v>45276</v>
      </c>
      <c r="Q650" s="89" t="s">
        <v>1504</v>
      </c>
      <c r="R650" s="89" t="s">
        <v>982</v>
      </c>
      <c r="S650" s="121">
        <f t="shared" si="61"/>
        <v>45291</v>
      </c>
      <c r="T650" s="8">
        <v>60</v>
      </c>
      <c r="U650" s="8">
        <v>0</v>
      </c>
      <c r="Z650" s="78">
        <f t="shared" ca="1" si="62"/>
        <v>972</v>
      </c>
      <c r="AA650" s="78" t="str">
        <f t="shared" si="63"/>
        <v>12-2023</v>
      </c>
      <c r="AC650" s="4" t="str">
        <f t="shared" si="64"/>
        <v>Q4</v>
      </c>
      <c r="AD650" s="4">
        <f t="shared" si="65"/>
        <v>10</v>
      </c>
    </row>
    <row r="651" spans="1:30" hidden="1">
      <c r="A651" s="9" t="s">
        <v>2546</v>
      </c>
      <c r="B651" s="9" t="s">
        <v>1020</v>
      </c>
      <c r="C651" s="9" t="s">
        <v>16</v>
      </c>
      <c r="D651" s="9" t="s">
        <v>10</v>
      </c>
      <c r="E651" s="9"/>
      <c r="F651" s="9" t="s">
        <v>1374</v>
      </c>
      <c r="G651" s="9" t="s">
        <v>1384</v>
      </c>
      <c r="H651" s="9">
        <v>98.09</v>
      </c>
      <c r="I651" s="9">
        <v>14.84</v>
      </c>
      <c r="J651" s="9">
        <v>0.77380000000000004</v>
      </c>
      <c r="K651" s="9">
        <v>3.3925999999999998</v>
      </c>
      <c r="L651" s="9" t="s">
        <v>1395</v>
      </c>
      <c r="M651" s="9">
        <v>796</v>
      </c>
      <c r="N651" s="9" t="s">
        <v>1381</v>
      </c>
      <c r="O651" s="90" t="s">
        <v>569</v>
      </c>
      <c r="P651" s="89">
        <f t="shared" si="60"/>
        <v>44654</v>
      </c>
      <c r="Q651" s="90" t="s">
        <v>569</v>
      </c>
      <c r="R651" s="90"/>
      <c r="S651" s="121" t="e">
        <f t="shared" si="61"/>
        <v>#VALUE!</v>
      </c>
      <c r="T651" s="9">
        <v>36</v>
      </c>
      <c r="U651" s="9">
        <v>70.88</v>
      </c>
      <c r="Z651" s="78">
        <f t="shared" ca="1" si="62"/>
        <v>1594</v>
      </c>
      <c r="AA651" s="78" t="str">
        <f t="shared" si="63"/>
        <v>4-2022</v>
      </c>
      <c r="AC651" s="4" t="str">
        <f t="shared" si="64"/>
        <v>Empty</v>
      </c>
      <c r="AD651" s="4" t="e">
        <f t="shared" si="65"/>
        <v>#VALUE!</v>
      </c>
    </row>
    <row r="652" spans="1:30" hidden="1">
      <c r="A652" s="8" t="s">
        <v>2547</v>
      </c>
      <c r="B652" s="8" t="s">
        <v>271</v>
      </c>
      <c r="C652" s="8" t="s">
        <v>24</v>
      </c>
      <c r="D652" s="8" t="s">
        <v>44</v>
      </c>
      <c r="E652" s="8"/>
      <c r="F652" s="8" t="s">
        <v>1380</v>
      </c>
      <c r="G652" s="8" t="s">
        <v>1390</v>
      </c>
      <c r="H652" s="8">
        <v>45.5</v>
      </c>
      <c r="I652" s="8">
        <v>7.85</v>
      </c>
      <c r="J652" s="8">
        <v>0.7228</v>
      </c>
      <c r="K652" s="8">
        <v>1.1075999999999999</v>
      </c>
      <c r="L652" s="8" t="s">
        <v>1412</v>
      </c>
      <c r="M652" s="8">
        <v>617</v>
      </c>
      <c r="N652" s="8" t="s">
        <v>1381</v>
      </c>
      <c r="O652" s="89" t="s">
        <v>2268</v>
      </c>
      <c r="P652" s="89">
        <f t="shared" si="60"/>
        <v>45175</v>
      </c>
      <c r="Q652" s="89" t="s">
        <v>2268</v>
      </c>
      <c r="R652" s="89"/>
      <c r="S652" s="121" t="e">
        <f t="shared" si="61"/>
        <v>#VALUE!</v>
      </c>
      <c r="T652" s="8">
        <v>48</v>
      </c>
      <c r="U652" s="8">
        <v>36.83</v>
      </c>
      <c r="Z652" s="78">
        <f t="shared" ca="1" si="62"/>
        <v>1073</v>
      </c>
      <c r="AA652" s="78" t="str">
        <f t="shared" si="63"/>
        <v>9-2023</v>
      </c>
      <c r="AC652" s="4" t="str">
        <f t="shared" si="64"/>
        <v>Empty</v>
      </c>
      <c r="AD652" s="4" t="e">
        <f t="shared" si="65"/>
        <v>#VALUE!</v>
      </c>
    </row>
    <row r="653" spans="1:30">
      <c r="A653" s="9" t="s">
        <v>2548</v>
      </c>
      <c r="B653" s="9" t="s">
        <v>1187</v>
      </c>
      <c r="C653" s="9" t="s">
        <v>16</v>
      </c>
      <c r="D653" s="9" t="s">
        <v>44</v>
      </c>
      <c r="E653" s="9"/>
      <c r="F653" s="9" t="s">
        <v>1400</v>
      </c>
      <c r="G653" s="9" t="s">
        <v>1384</v>
      </c>
      <c r="H653" s="9">
        <v>17.97</v>
      </c>
      <c r="I653" s="9">
        <v>9.43</v>
      </c>
      <c r="J653" s="9">
        <v>0.31709999999999999</v>
      </c>
      <c r="K653" s="9">
        <v>0.23180000000000001</v>
      </c>
      <c r="L653" s="9" t="s">
        <v>1385</v>
      </c>
      <c r="M653" s="9">
        <v>885</v>
      </c>
      <c r="N653" s="9" t="s">
        <v>1396</v>
      </c>
      <c r="O653" s="90" t="s">
        <v>2549</v>
      </c>
      <c r="P653" s="89">
        <f t="shared" si="60"/>
        <v>44884</v>
      </c>
      <c r="Q653" s="90" t="s">
        <v>2549</v>
      </c>
      <c r="R653" s="90" t="s">
        <v>2292</v>
      </c>
      <c r="S653" s="121">
        <f t="shared" si="61"/>
        <v>44888</v>
      </c>
      <c r="T653" s="9">
        <v>120</v>
      </c>
      <c r="U653" s="9">
        <v>0</v>
      </c>
      <c r="Z653" s="78">
        <f t="shared" ca="1" si="62"/>
        <v>1364</v>
      </c>
      <c r="AA653" s="78" t="str">
        <f t="shared" si="63"/>
        <v>11-2022</v>
      </c>
      <c r="AC653" s="4" t="str">
        <f t="shared" si="64"/>
        <v>Q4</v>
      </c>
      <c r="AD653" s="4">
        <f t="shared" si="65"/>
        <v>3</v>
      </c>
    </row>
    <row r="654" spans="1:30" hidden="1">
      <c r="A654" s="8" t="s">
        <v>2550</v>
      </c>
      <c r="B654" s="8" t="s">
        <v>691</v>
      </c>
      <c r="C654" s="8" t="s">
        <v>20</v>
      </c>
      <c r="D654" s="8" t="s">
        <v>1360</v>
      </c>
      <c r="E654" s="8"/>
      <c r="F654" s="8" t="s">
        <v>1408</v>
      </c>
      <c r="G654" s="8" t="s">
        <v>1390</v>
      </c>
      <c r="H654" s="8">
        <v>52.51</v>
      </c>
      <c r="I654" s="8">
        <v>14.95</v>
      </c>
      <c r="J654" s="8">
        <v>1.0107999999999999</v>
      </c>
      <c r="K654" s="8">
        <v>1.0118</v>
      </c>
      <c r="L654" s="8" t="s">
        <v>1376</v>
      </c>
      <c r="M654" s="8">
        <v>862</v>
      </c>
      <c r="N654" s="8" t="s">
        <v>1386</v>
      </c>
      <c r="O654" s="89" t="s">
        <v>837</v>
      </c>
      <c r="P654" s="89">
        <f t="shared" si="60"/>
        <v>45653</v>
      </c>
      <c r="Q654" s="89" t="s">
        <v>837</v>
      </c>
      <c r="R654" s="89"/>
      <c r="S654" s="121" t="e">
        <f t="shared" si="61"/>
        <v>#VALUE!</v>
      </c>
      <c r="T654" s="8">
        <v>84</v>
      </c>
      <c r="U654" s="8">
        <v>34.729999999999997</v>
      </c>
      <c r="Z654" s="78">
        <f t="shared" ca="1" si="62"/>
        <v>595</v>
      </c>
      <c r="AA654" s="78" t="str">
        <f t="shared" si="63"/>
        <v>12-2024</v>
      </c>
      <c r="AC654" s="4" t="str">
        <f t="shared" si="64"/>
        <v>Q4</v>
      </c>
      <c r="AD654" s="4" t="e">
        <f t="shared" si="65"/>
        <v>#VALUE!</v>
      </c>
    </row>
    <row r="655" spans="1:30">
      <c r="A655" s="9" t="s">
        <v>2551</v>
      </c>
      <c r="B655" s="9" t="s">
        <v>330</v>
      </c>
      <c r="C655" s="9" t="s">
        <v>41</v>
      </c>
      <c r="D655" s="9" t="s">
        <v>44</v>
      </c>
      <c r="E655" s="9"/>
      <c r="F655" s="9" t="s">
        <v>1408</v>
      </c>
      <c r="G655" s="9" t="s">
        <v>1375</v>
      </c>
      <c r="H655" s="9">
        <v>26.76</v>
      </c>
      <c r="I655" s="9">
        <v>15.57</v>
      </c>
      <c r="J655" s="9">
        <v>0.44359999999999999</v>
      </c>
      <c r="K655" s="9">
        <v>2.4224999999999999</v>
      </c>
      <c r="L655" s="9" t="s">
        <v>1395</v>
      </c>
      <c r="M655" s="9">
        <v>782</v>
      </c>
      <c r="N655" s="9" t="s">
        <v>1377</v>
      </c>
      <c r="O655" s="90" t="s">
        <v>1427</v>
      </c>
      <c r="P655" s="89">
        <f t="shared" si="60"/>
        <v>45167</v>
      </c>
      <c r="Q655" s="90" t="s">
        <v>1427</v>
      </c>
      <c r="R655" s="90" t="s">
        <v>2552</v>
      </c>
      <c r="S655" s="121">
        <f t="shared" si="61"/>
        <v>45174</v>
      </c>
      <c r="T655" s="9">
        <v>12</v>
      </c>
      <c r="U655" s="9">
        <v>20.25</v>
      </c>
      <c r="Z655" s="78">
        <f t="shared" ca="1" si="62"/>
        <v>1081</v>
      </c>
      <c r="AA655" s="78" t="str">
        <f t="shared" si="63"/>
        <v>8-2023</v>
      </c>
      <c r="AC655" s="4" t="str">
        <f t="shared" si="64"/>
        <v>Empty</v>
      </c>
      <c r="AD655" s="4">
        <f t="shared" si="65"/>
        <v>6</v>
      </c>
    </row>
    <row r="656" spans="1:30" hidden="1">
      <c r="A656" s="8" t="s">
        <v>2553</v>
      </c>
      <c r="B656" s="8" t="s">
        <v>881</v>
      </c>
      <c r="C656" s="8" t="s">
        <v>12</v>
      </c>
      <c r="D656" s="8" t="s">
        <v>1360</v>
      </c>
      <c r="E656" s="8"/>
      <c r="F656" s="8" t="s">
        <v>1380</v>
      </c>
      <c r="G656" s="8" t="s">
        <v>1384</v>
      </c>
      <c r="H656" s="8">
        <v>73.959999999999994</v>
      </c>
      <c r="I656" s="8">
        <v>16.93</v>
      </c>
      <c r="J656" s="8">
        <v>0.99109999999999998</v>
      </c>
      <c r="K656" s="8">
        <v>1.2821</v>
      </c>
      <c r="L656" s="8" t="s">
        <v>1358</v>
      </c>
      <c r="M656" s="8">
        <v>623</v>
      </c>
      <c r="N656" s="8" t="s">
        <v>1381</v>
      </c>
      <c r="O656" s="89" t="s">
        <v>978</v>
      </c>
      <c r="P656" s="89">
        <f t="shared" si="60"/>
        <v>44838</v>
      </c>
      <c r="Q656" s="89" t="s">
        <v>978</v>
      </c>
      <c r="R656" s="89"/>
      <c r="S656" s="121" t="e">
        <f t="shared" si="61"/>
        <v>#VALUE!</v>
      </c>
      <c r="T656" s="8">
        <v>120</v>
      </c>
      <c r="U656" s="8">
        <v>10.72</v>
      </c>
      <c r="Z656" s="78">
        <f t="shared" ca="1" si="62"/>
        <v>1410</v>
      </c>
      <c r="AA656" s="78" t="str">
        <f t="shared" si="63"/>
        <v>10-2022</v>
      </c>
      <c r="AC656" s="4" t="str">
        <f t="shared" si="64"/>
        <v>Q4</v>
      </c>
      <c r="AD656" s="4" t="e">
        <f t="shared" si="65"/>
        <v>#VALUE!</v>
      </c>
    </row>
    <row r="657" spans="1:30">
      <c r="A657" s="9" t="s">
        <v>2554</v>
      </c>
      <c r="B657" s="9" t="s">
        <v>1144</v>
      </c>
      <c r="C657" s="9" t="s">
        <v>16</v>
      </c>
      <c r="D657" s="9" t="s">
        <v>1360</v>
      </c>
      <c r="E657" s="9"/>
      <c r="F657" s="9" t="s">
        <v>1380</v>
      </c>
      <c r="G657" s="9" t="s">
        <v>1390</v>
      </c>
      <c r="H657" s="9">
        <v>85.97</v>
      </c>
      <c r="I657" s="9">
        <v>8.32</v>
      </c>
      <c r="J657" s="9">
        <v>1.1249</v>
      </c>
      <c r="K657" s="9">
        <v>3.9007000000000001</v>
      </c>
      <c r="L657" s="9" t="s">
        <v>1412</v>
      </c>
      <c r="M657" s="9">
        <v>738</v>
      </c>
      <c r="N657" s="9" t="s">
        <v>1403</v>
      </c>
      <c r="O657" s="90" t="s">
        <v>1554</v>
      </c>
      <c r="P657" s="89">
        <f t="shared" si="60"/>
        <v>44753</v>
      </c>
      <c r="Q657" s="90" t="s">
        <v>1554</v>
      </c>
      <c r="R657" s="90" t="s">
        <v>2555</v>
      </c>
      <c r="S657" s="121">
        <f t="shared" si="61"/>
        <v>44758</v>
      </c>
      <c r="T657" s="9">
        <v>24</v>
      </c>
      <c r="U657" s="9">
        <v>27.68</v>
      </c>
      <c r="Z657" s="78">
        <f t="shared" ca="1" si="62"/>
        <v>1495</v>
      </c>
      <c r="AA657" s="78" t="str">
        <f t="shared" si="63"/>
        <v>7-2022</v>
      </c>
      <c r="AC657" s="4" t="str">
        <f t="shared" si="64"/>
        <v>Empty</v>
      </c>
      <c r="AD657" s="4">
        <f t="shared" si="65"/>
        <v>5</v>
      </c>
    </row>
    <row r="658" spans="1:30">
      <c r="A658" s="8" t="s">
        <v>2556</v>
      </c>
      <c r="B658" s="8" t="s">
        <v>139</v>
      </c>
      <c r="C658" s="8" t="s">
        <v>32</v>
      </c>
      <c r="D658" s="8" t="s">
        <v>44</v>
      </c>
      <c r="E658" s="8"/>
      <c r="F658" s="8" t="s">
        <v>1389</v>
      </c>
      <c r="G658" s="8" t="s">
        <v>1384</v>
      </c>
      <c r="H658" s="8">
        <v>80.48</v>
      </c>
      <c r="I658" s="8">
        <v>14.5</v>
      </c>
      <c r="J658" s="8">
        <v>1.0277000000000001</v>
      </c>
      <c r="K658" s="8">
        <v>1.099</v>
      </c>
      <c r="L658" s="8" t="s">
        <v>1385</v>
      </c>
      <c r="M658" s="8">
        <v>678</v>
      </c>
      <c r="N658" s="8" t="s">
        <v>1377</v>
      </c>
      <c r="O658" s="89" t="s">
        <v>613</v>
      </c>
      <c r="P658" s="89">
        <f t="shared" si="60"/>
        <v>44726</v>
      </c>
      <c r="Q658" s="89" t="s">
        <v>613</v>
      </c>
      <c r="R658" s="89" t="s">
        <v>2298</v>
      </c>
      <c r="S658" s="121">
        <f t="shared" si="61"/>
        <v>44738</v>
      </c>
      <c r="T658" s="8">
        <v>180</v>
      </c>
      <c r="U658" s="8">
        <v>0</v>
      </c>
      <c r="Z658" s="78">
        <f t="shared" ca="1" si="62"/>
        <v>1522</v>
      </c>
      <c r="AA658" s="78" t="str">
        <f t="shared" si="63"/>
        <v>6-2022</v>
      </c>
      <c r="AC658" s="4" t="str">
        <f t="shared" si="64"/>
        <v>Empty</v>
      </c>
      <c r="AD658" s="4">
        <f t="shared" si="65"/>
        <v>9</v>
      </c>
    </row>
    <row r="659" spans="1:30" hidden="1">
      <c r="A659" s="9" t="s">
        <v>2557</v>
      </c>
      <c r="B659" s="9" t="s">
        <v>1003</v>
      </c>
      <c r="C659" s="9" t="s">
        <v>24</v>
      </c>
      <c r="D659" s="9" t="s">
        <v>31</v>
      </c>
      <c r="E659" s="9"/>
      <c r="F659" s="9" t="s">
        <v>1380</v>
      </c>
      <c r="G659" s="9" t="s">
        <v>1384</v>
      </c>
      <c r="H659" s="9">
        <v>76.78</v>
      </c>
      <c r="I659" s="9">
        <v>16.03</v>
      </c>
      <c r="J659" s="9">
        <v>1.1796</v>
      </c>
      <c r="K659" s="9">
        <v>6.9673999999999996</v>
      </c>
      <c r="L659" s="9" t="s">
        <v>1385</v>
      </c>
      <c r="M659" s="9">
        <v>698</v>
      </c>
      <c r="N659" s="9" t="s">
        <v>1426</v>
      </c>
      <c r="O659" s="90" t="s">
        <v>1717</v>
      </c>
      <c r="P659" s="89">
        <f t="shared" si="60"/>
        <v>44899</v>
      </c>
      <c r="Q659" s="90" t="s">
        <v>1717</v>
      </c>
      <c r="R659" s="90"/>
      <c r="S659" s="121" t="e">
        <f t="shared" si="61"/>
        <v>#VALUE!</v>
      </c>
      <c r="T659" s="9">
        <v>12</v>
      </c>
      <c r="U659" s="9">
        <v>0</v>
      </c>
      <c r="Z659" s="78">
        <f t="shared" ca="1" si="62"/>
        <v>1349</v>
      </c>
      <c r="AA659" s="78" t="str">
        <f t="shared" si="63"/>
        <v>12-2022</v>
      </c>
      <c r="AC659" s="4" t="str">
        <f t="shared" si="64"/>
        <v>Q4</v>
      </c>
      <c r="AD659" s="4" t="e">
        <f t="shared" si="65"/>
        <v>#VALUE!</v>
      </c>
    </row>
    <row r="660" spans="1:30" hidden="1">
      <c r="A660" s="8" t="s">
        <v>2558</v>
      </c>
      <c r="B660" s="8" t="s">
        <v>886</v>
      </c>
      <c r="C660" s="8" t="s">
        <v>12</v>
      </c>
      <c r="D660" s="8" t="s">
        <v>10</v>
      </c>
      <c r="E660" s="8"/>
      <c r="F660" s="8" t="s">
        <v>1374</v>
      </c>
      <c r="G660" s="8" t="s">
        <v>1384</v>
      </c>
      <c r="H660" s="8">
        <v>48.6</v>
      </c>
      <c r="I660" s="8">
        <v>12.33</v>
      </c>
      <c r="J660" s="8">
        <v>0.89490000000000003</v>
      </c>
      <c r="K660" s="8">
        <v>0.86650000000000005</v>
      </c>
      <c r="L660" s="8" t="s">
        <v>1385</v>
      </c>
      <c r="M660" s="8">
        <v>872</v>
      </c>
      <c r="N660" s="8" t="s">
        <v>1381</v>
      </c>
      <c r="O660" s="89" t="s">
        <v>2559</v>
      </c>
      <c r="P660" s="89">
        <f t="shared" si="60"/>
        <v>44614</v>
      </c>
      <c r="Q660" s="89" t="s">
        <v>2559</v>
      </c>
      <c r="R660" s="89"/>
      <c r="S660" s="121" t="e">
        <f t="shared" si="61"/>
        <v>#VALUE!</v>
      </c>
      <c r="T660" s="8">
        <v>84</v>
      </c>
      <c r="U660" s="8">
        <v>0</v>
      </c>
      <c r="Z660" s="78">
        <f t="shared" ca="1" si="62"/>
        <v>1634</v>
      </c>
      <c r="AA660" s="78" t="str">
        <f t="shared" si="63"/>
        <v>2-2022</v>
      </c>
      <c r="AC660" s="4" t="str">
        <f t="shared" si="64"/>
        <v>Empty</v>
      </c>
      <c r="AD660" s="4" t="e">
        <f t="shared" si="65"/>
        <v>#VALUE!</v>
      </c>
    </row>
    <row r="661" spans="1:30" hidden="1">
      <c r="A661" s="9" t="s">
        <v>2560</v>
      </c>
      <c r="B661" s="9" t="s">
        <v>530</v>
      </c>
      <c r="C661" s="9" t="s">
        <v>32</v>
      </c>
      <c r="D661" s="9" t="s">
        <v>10</v>
      </c>
      <c r="E661" s="9"/>
      <c r="F661" s="9" t="s">
        <v>1411</v>
      </c>
      <c r="G661" s="9" t="s">
        <v>1390</v>
      </c>
      <c r="H661" s="9">
        <v>29.7</v>
      </c>
      <c r="I661" s="9">
        <v>9.25</v>
      </c>
      <c r="J661" s="9">
        <v>0.3916</v>
      </c>
      <c r="K661" s="9">
        <v>0.94789999999999996</v>
      </c>
      <c r="L661" s="9" t="s">
        <v>1358</v>
      </c>
      <c r="M661" s="9">
        <v>837</v>
      </c>
      <c r="N661" s="9" t="s">
        <v>1381</v>
      </c>
      <c r="O661" s="90" t="s">
        <v>834</v>
      </c>
      <c r="P661" s="89">
        <f t="shared" si="60"/>
        <v>45538</v>
      </c>
      <c r="Q661" s="90" t="s">
        <v>834</v>
      </c>
      <c r="R661" s="90"/>
      <c r="S661" s="121" t="e">
        <f t="shared" si="61"/>
        <v>#VALUE!</v>
      </c>
      <c r="T661" s="9">
        <v>36</v>
      </c>
      <c r="U661" s="9">
        <v>10.220000000000001</v>
      </c>
      <c r="Z661" s="78">
        <f t="shared" ca="1" si="62"/>
        <v>710</v>
      </c>
      <c r="AA661" s="78" t="str">
        <f t="shared" si="63"/>
        <v>9-2024</v>
      </c>
      <c r="AC661" s="4" t="str">
        <f t="shared" si="64"/>
        <v>Empty</v>
      </c>
      <c r="AD661" s="4" t="e">
        <f t="shared" si="65"/>
        <v>#VALUE!</v>
      </c>
    </row>
    <row r="662" spans="1:30">
      <c r="A662" s="8" t="s">
        <v>2561</v>
      </c>
      <c r="B662" s="8" t="s">
        <v>300</v>
      </c>
      <c r="C662" s="8" t="s">
        <v>16</v>
      </c>
      <c r="D662" s="8" t="s">
        <v>31</v>
      </c>
      <c r="E662" s="8"/>
      <c r="F662" s="8" t="s">
        <v>1411</v>
      </c>
      <c r="G662" s="8" t="s">
        <v>1390</v>
      </c>
      <c r="H662" s="8">
        <v>79.040000000000006</v>
      </c>
      <c r="I662" s="8">
        <v>12.66</v>
      </c>
      <c r="J662" s="8">
        <v>0.99650000000000005</v>
      </c>
      <c r="K662" s="8">
        <v>0.98240000000000005</v>
      </c>
      <c r="L662" s="8" t="s">
        <v>1385</v>
      </c>
      <c r="M662" s="8">
        <v>848</v>
      </c>
      <c r="N662" s="8" t="s">
        <v>1396</v>
      </c>
      <c r="O662" s="89" t="s">
        <v>1966</v>
      </c>
      <c r="P662" s="89">
        <f t="shared" si="60"/>
        <v>44662</v>
      </c>
      <c r="Q662" s="89" t="s">
        <v>1966</v>
      </c>
      <c r="R662" s="89" t="s">
        <v>824</v>
      </c>
      <c r="S662" s="121">
        <f t="shared" si="61"/>
        <v>44663</v>
      </c>
      <c r="T662" s="8">
        <v>180</v>
      </c>
      <c r="U662" s="8">
        <v>0</v>
      </c>
      <c r="Z662" s="78">
        <f t="shared" ca="1" si="62"/>
        <v>1586</v>
      </c>
      <c r="AA662" s="78" t="str">
        <f t="shared" si="63"/>
        <v>4-2022</v>
      </c>
      <c r="AC662" s="4" t="str">
        <f t="shared" si="64"/>
        <v>Empty</v>
      </c>
      <c r="AD662" s="4">
        <f t="shared" si="65"/>
        <v>2</v>
      </c>
    </row>
    <row r="663" spans="1:30">
      <c r="A663" s="9" t="s">
        <v>2562</v>
      </c>
      <c r="B663" s="9" t="s">
        <v>616</v>
      </c>
      <c r="C663" s="9" t="s">
        <v>28</v>
      </c>
      <c r="D663" s="9" t="s">
        <v>31</v>
      </c>
      <c r="E663" s="9"/>
      <c r="F663" s="9" t="s">
        <v>1380</v>
      </c>
      <c r="G663" s="9" t="s">
        <v>1375</v>
      </c>
      <c r="H663" s="9">
        <v>72.67</v>
      </c>
      <c r="I663" s="9">
        <v>9.15</v>
      </c>
      <c r="J663" s="9">
        <v>0.77510000000000001</v>
      </c>
      <c r="K663" s="9">
        <v>3.3249</v>
      </c>
      <c r="L663" s="9" t="s">
        <v>1395</v>
      </c>
      <c r="M663" s="9">
        <v>719</v>
      </c>
      <c r="N663" s="9" t="s">
        <v>1377</v>
      </c>
      <c r="O663" s="90" t="s">
        <v>1382</v>
      </c>
      <c r="P663" s="89">
        <f t="shared" si="60"/>
        <v>44867</v>
      </c>
      <c r="Q663" s="90" t="s">
        <v>1382</v>
      </c>
      <c r="R663" s="90" t="s">
        <v>734</v>
      </c>
      <c r="S663" s="121">
        <f t="shared" si="61"/>
        <v>44880</v>
      </c>
      <c r="T663" s="9">
        <v>24</v>
      </c>
      <c r="U663" s="9">
        <v>23.91</v>
      </c>
      <c r="Z663" s="78">
        <f t="shared" ca="1" si="62"/>
        <v>1381</v>
      </c>
      <c r="AA663" s="78" t="str">
        <f t="shared" si="63"/>
        <v>11-2022</v>
      </c>
      <c r="AC663" s="4" t="str">
        <f t="shared" si="64"/>
        <v>Q4</v>
      </c>
      <c r="AD663" s="4">
        <f t="shared" si="65"/>
        <v>10</v>
      </c>
    </row>
    <row r="664" spans="1:30" hidden="1">
      <c r="A664" s="8" t="s">
        <v>2563</v>
      </c>
      <c r="B664" s="8" t="s">
        <v>981</v>
      </c>
      <c r="C664" s="8" t="s">
        <v>7</v>
      </c>
      <c r="D664" s="8" t="s">
        <v>31</v>
      </c>
      <c r="E664" s="8"/>
      <c r="F664" s="8" t="s">
        <v>1408</v>
      </c>
      <c r="G664" s="8" t="s">
        <v>1384</v>
      </c>
      <c r="H664" s="8">
        <v>78.73</v>
      </c>
      <c r="I664" s="8">
        <v>7.96</v>
      </c>
      <c r="J664" s="8">
        <v>1.2372000000000001</v>
      </c>
      <c r="K664" s="8">
        <v>0.75060000000000004</v>
      </c>
      <c r="L664" s="8" t="s">
        <v>1385</v>
      </c>
      <c r="M664" s="8">
        <v>758</v>
      </c>
      <c r="N664" s="8" t="s">
        <v>1386</v>
      </c>
      <c r="O664" s="89" t="s">
        <v>1850</v>
      </c>
      <c r="P664" s="89">
        <f t="shared" si="60"/>
        <v>45054</v>
      </c>
      <c r="Q664" s="89" t="s">
        <v>1850</v>
      </c>
      <c r="R664" s="89"/>
      <c r="S664" s="121" t="e">
        <f t="shared" si="61"/>
        <v>#VALUE!</v>
      </c>
      <c r="T664" s="8">
        <v>180</v>
      </c>
      <c r="U664" s="8">
        <v>0</v>
      </c>
      <c r="Z664" s="78">
        <f t="shared" ca="1" si="62"/>
        <v>1194</v>
      </c>
      <c r="AA664" s="78" t="str">
        <f t="shared" si="63"/>
        <v>5-2023</v>
      </c>
      <c r="AC664" s="4" t="str">
        <f t="shared" si="64"/>
        <v>Empty</v>
      </c>
      <c r="AD664" s="4" t="e">
        <f t="shared" si="65"/>
        <v>#VALUE!</v>
      </c>
    </row>
    <row r="665" spans="1:30" hidden="1">
      <c r="A665" s="9" t="s">
        <v>2564</v>
      </c>
      <c r="B665" s="9" t="s">
        <v>852</v>
      </c>
      <c r="C665" s="9" t="s">
        <v>35</v>
      </c>
      <c r="D665" s="9" t="s">
        <v>23</v>
      </c>
      <c r="E665" s="9"/>
      <c r="F665" s="9" t="s">
        <v>1408</v>
      </c>
      <c r="G665" s="9" t="s">
        <v>1384</v>
      </c>
      <c r="H665" s="9">
        <v>77.459999999999994</v>
      </c>
      <c r="I665" s="9">
        <v>17.98</v>
      </c>
      <c r="J665" s="9">
        <v>1.3821000000000001</v>
      </c>
      <c r="K665" s="9">
        <v>1.1942999999999999</v>
      </c>
      <c r="L665" s="9" t="s">
        <v>1395</v>
      </c>
      <c r="M665" s="9">
        <v>652</v>
      </c>
      <c r="N665" s="9" t="s">
        <v>1386</v>
      </c>
      <c r="O665" s="90" t="s">
        <v>2565</v>
      </c>
      <c r="P665" s="89">
        <f t="shared" si="60"/>
        <v>44694</v>
      </c>
      <c r="Q665" s="90" t="s">
        <v>2565</v>
      </c>
      <c r="R665" s="90"/>
      <c r="S665" s="121" t="e">
        <f t="shared" si="61"/>
        <v>#VALUE!</v>
      </c>
      <c r="T665" s="9">
        <v>240</v>
      </c>
      <c r="U665" s="9">
        <v>11.74</v>
      </c>
      <c r="Z665" s="78">
        <f t="shared" ca="1" si="62"/>
        <v>1554</v>
      </c>
      <c r="AA665" s="78" t="str">
        <f t="shared" si="63"/>
        <v>5-2022</v>
      </c>
      <c r="AC665" s="4" t="str">
        <f t="shared" si="64"/>
        <v>Empty</v>
      </c>
      <c r="AD665" s="4" t="e">
        <f t="shared" si="65"/>
        <v>#VALUE!</v>
      </c>
    </row>
    <row r="666" spans="1:30">
      <c r="A666" s="8" t="s">
        <v>2566</v>
      </c>
      <c r="B666" s="8" t="s">
        <v>1224</v>
      </c>
      <c r="C666" s="8" t="s">
        <v>32</v>
      </c>
      <c r="D666" s="8" t="s">
        <v>31</v>
      </c>
      <c r="E666" s="8"/>
      <c r="F666" s="8" t="s">
        <v>1411</v>
      </c>
      <c r="G666" s="8" t="s">
        <v>1384</v>
      </c>
      <c r="H666" s="8">
        <v>89.13</v>
      </c>
      <c r="I666" s="8">
        <v>15.62</v>
      </c>
      <c r="J666" s="8">
        <v>0.7954</v>
      </c>
      <c r="K666" s="8">
        <v>2.1495000000000002</v>
      </c>
      <c r="L666" s="8" t="s">
        <v>1395</v>
      </c>
      <c r="M666" s="8">
        <v>839</v>
      </c>
      <c r="N666" s="8" t="s">
        <v>1403</v>
      </c>
      <c r="O666" s="89" t="s">
        <v>1502</v>
      </c>
      <c r="P666" s="89">
        <f t="shared" si="60"/>
        <v>45532</v>
      </c>
      <c r="Q666" s="89" t="s">
        <v>1502</v>
      </c>
      <c r="R666" s="89" t="s">
        <v>1755</v>
      </c>
      <c r="S666" s="121">
        <f t="shared" si="61"/>
        <v>45540</v>
      </c>
      <c r="T666" s="8">
        <v>60</v>
      </c>
      <c r="U666" s="8">
        <v>75.62</v>
      </c>
      <c r="Z666" s="78">
        <f t="shared" ca="1" si="62"/>
        <v>716</v>
      </c>
      <c r="AA666" s="78" t="str">
        <f t="shared" si="63"/>
        <v>8-2024</v>
      </c>
      <c r="AC666" s="4" t="str">
        <f t="shared" si="64"/>
        <v>Empty</v>
      </c>
      <c r="AD666" s="4">
        <f t="shared" si="65"/>
        <v>7</v>
      </c>
    </row>
    <row r="667" spans="1:30" hidden="1">
      <c r="A667" s="9" t="s">
        <v>2567</v>
      </c>
      <c r="B667" s="9" t="s">
        <v>1049</v>
      </c>
      <c r="C667" s="9" t="s">
        <v>20</v>
      </c>
      <c r="D667" s="9" t="s">
        <v>23</v>
      </c>
      <c r="E667" s="9"/>
      <c r="F667" s="9" t="s">
        <v>1374</v>
      </c>
      <c r="G667" s="9" t="s">
        <v>1384</v>
      </c>
      <c r="H667" s="9">
        <v>40.57</v>
      </c>
      <c r="I667" s="9">
        <v>14.9</v>
      </c>
      <c r="J667" s="9">
        <v>0.28899999999999998</v>
      </c>
      <c r="K667" s="9">
        <v>0.65210000000000001</v>
      </c>
      <c r="L667" s="9" t="s">
        <v>1358</v>
      </c>
      <c r="M667" s="9">
        <v>886</v>
      </c>
      <c r="N667" s="9" t="s">
        <v>1381</v>
      </c>
      <c r="O667" s="90" t="s">
        <v>2190</v>
      </c>
      <c r="P667" s="89">
        <f t="shared" si="60"/>
        <v>45166</v>
      </c>
      <c r="Q667" s="90" t="s">
        <v>2190</v>
      </c>
      <c r="R667" s="90"/>
      <c r="S667" s="121" t="e">
        <f t="shared" si="61"/>
        <v>#VALUE!</v>
      </c>
      <c r="T667" s="9">
        <v>120</v>
      </c>
      <c r="U667" s="9">
        <v>29.09</v>
      </c>
      <c r="Z667" s="78">
        <f t="shared" ca="1" si="62"/>
        <v>1082</v>
      </c>
      <c r="AA667" s="78" t="str">
        <f t="shared" si="63"/>
        <v>8-2023</v>
      </c>
      <c r="AC667" s="4" t="str">
        <f t="shared" si="64"/>
        <v>Empty</v>
      </c>
      <c r="AD667" s="4" t="e">
        <f t="shared" si="65"/>
        <v>#VALUE!</v>
      </c>
    </row>
    <row r="668" spans="1:30" hidden="1">
      <c r="A668" s="8" t="s">
        <v>2568</v>
      </c>
      <c r="B668" s="8" t="s">
        <v>988</v>
      </c>
      <c r="C668" s="8" t="s">
        <v>24</v>
      </c>
      <c r="D668" s="8" t="s">
        <v>44</v>
      </c>
      <c r="E668" s="8"/>
      <c r="F668" s="8" t="s">
        <v>1408</v>
      </c>
      <c r="G668" s="8" t="s">
        <v>1384</v>
      </c>
      <c r="H668" s="8">
        <v>3.05</v>
      </c>
      <c r="I668" s="8">
        <v>15.82</v>
      </c>
      <c r="J668" s="8">
        <v>2.12E-2</v>
      </c>
      <c r="K668" s="8">
        <v>4.2000000000000003E-2</v>
      </c>
      <c r="L668" s="8" t="s">
        <v>1376</v>
      </c>
      <c r="M668" s="8">
        <v>825</v>
      </c>
      <c r="N668" s="8" t="s">
        <v>1386</v>
      </c>
      <c r="O668" s="89" t="s">
        <v>564</v>
      </c>
      <c r="P668" s="89">
        <f t="shared" si="60"/>
        <v>44775</v>
      </c>
      <c r="Q668" s="89" t="s">
        <v>564</v>
      </c>
      <c r="R668" s="89"/>
      <c r="S668" s="121" t="e">
        <f t="shared" si="61"/>
        <v>#VALUE!</v>
      </c>
      <c r="T668" s="8">
        <v>240</v>
      </c>
      <c r="U668" s="8">
        <v>1.1100000000000001</v>
      </c>
      <c r="Z668" s="78">
        <f t="shared" ca="1" si="62"/>
        <v>1473</v>
      </c>
      <c r="AA668" s="78" t="str">
        <f t="shared" si="63"/>
        <v>8-2022</v>
      </c>
      <c r="AC668" s="4" t="str">
        <f t="shared" si="64"/>
        <v>Empty</v>
      </c>
      <c r="AD668" s="4" t="e">
        <f t="shared" si="65"/>
        <v>#VALUE!</v>
      </c>
    </row>
    <row r="669" spans="1:30" hidden="1">
      <c r="A669" s="9" t="s">
        <v>2569</v>
      </c>
      <c r="B669" s="9" t="s">
        <v>1234</v>
      </c>
      <c r="C669" s="9" t="s">
        <v>7</v>
      </c>
      <c r="D669" s="9" t="s">
        <v>44</v>
      </c>
      <c r="E669" s="9"/>
      <c r="F669" s="9" t="s">
        <v>1408</v>
      </c>
      <c r="G669" s="9" t="s">
        <v>1390</v>
      </c>
      <c r="H669" s="9">
        <v>39.6</v>
      </c>
      <c r="I669" s="9">
        <v>15.75</v>
      </c>
      <c r="J669" s="9">
        <v>0.64800000000000002</v>
      </c>
      <c r="K669" s="9">
        <v>3.5882999999999998</v>
      </c>
      <c r="L669" s="9" t="s">
        <v>1395</v>
      </c>
      <c r="M669" s="9">
        <v>756</v>
      </c>
      <c r="N669" s="9" t="s">
        <v>1386</v>
      </c>
      <c r="O669" s="90" t="s">
        <v>1675</v>
      </c>
      <c r="P669" s="89">
        <f t="shared" si="60"/>
        <v>45317</v>
      </c>
      <c r="Q669" s="90" t="s">
        <v>1675</v>
      </c>
      <c r="R669" s="90"/>
      <c r="S669" s="121" t="e">
        <f t="shared" si="61"/>
        <v>#VALUE!</v>
      </c>
      <c r="T669" s="9">
        <v>12</v>
      </c>
      <c r="U669" s="9">
        <v>15.4</v>
      </c>
      <c r="Z669" s="78">
        <f t="shared" ca="1" si="62"/>
        <v>931</v>
      </c>
      <c r="AA669" s="78" t="str">
        <f t="shared" si="63"/>
        <v>1-2024</v>
      </c>
      <c r="AC669" s="4" t="str">
        <f t="shared" si="64"/>
        <v>Empty</v>
      </c>
      <c r="AD669" s="4" t="e">
        <f t="shared" si="65"/>
        <v>#VALUE!</v>
      </c>
    </row>
    <row r="670" spans="1:30">
      <c r="A670" s="8" t="s">
        <v>2570</v>
      </c>
      <c r="B670" s="8" t="s">
        <v>1336</v>
      </c>
      <c r="C670" s="8" t="s">
        <v>7</v>
      </c>
      <c r="D670" s="8" t="s">
        <v>10</v>
      </c>
      <c r="E670" s="8"/>
      <c r="F670" s="8" t="s">
        <v>1400</v>
      </c>
      <c r="G670" s="8" t="s">
        <v>1375</v>
      </c>
      <c r="H670" s="8">
        <v>31.47</v>
      </c>
      <c r="I670" s="8">
        <v>16.989999999999998</v>
      </c>
      <c r="J670" s="8">
        <v>0.39950000000000002</v>
      </c>
      <c r="K670" s="8">
        <v>0.46139999999999998</v>
      </c>
      <c r="L670" s="8" t="s">
        <v>1358</v>
      </c>
      <c r="M670" s="8">
        <v>854</v>
      </c>
      <c r="N670" s="8" t="s">
        <v>1396</v>
      </c>
      <c r="O670" s="89" t="s">
        <v>2571</v>
      </c>
      <c r="P670" s="89">
        <f t="shared" si="60"/>
        <v>45024</v>
      </c>
      <c r="Q670" s="89" t="s">
        <v>2571</v>
      </c>
      <c r="R670" s="89" t="s">
        <v>2572</v>
      </c>
      <c r="S670" s="121">
        <f t="shared" si="61"/>
        <v>45036</v>
      </c>
      <c r="T670" s="8">
        <v>240</v>
      </c>
      <c r="U670" s="8">
        <v>6.06</v>
      </c>
      <c r="Z670" s="78">
        <f t="shared" ca="1" si="62"/>
        <v>1224</v>
      </c>
      <c r="AA670" s="78" t="str">
        <f t="shared" si="63"/>
        <v>4-2023</v>
      </c>
      <c r="AC670" s="4" t="str">
        <f t="shared" si="64"/>
        <v>Empty</v>
      </c>
      <c r="AD670" s="4">
        <f t="shared" si="65"/>
        <v>9</v>
      </c>
    </row>
    <row r="671" spans="1:30" hidden="1">
      <c r="A671" s="9" t="s">
        <v>2573</v>
      </c>
      <c r="B671" s="9" t="s">
        <v>801</v>
      </c>
      <c r="C671" s="9" t="s">
        <v>16</v>
      </c>
      <c r="D671" s="9" t="s">
        <v>31</v>
      </c>
      <c r="E671" s="9"/>
      <c r="F671" s="9" t="s">
        <v>1408</v>
      </c>
      <c r="G671" s="9" t="s">
        <v>1390</v>
      </c>
      <c r="H671" s="9">
        <v>97.28</v>
      </c>
      <c r="I671" s="9">
        <v>16.649999999999999</v>
      </c>
      <c r="J671" s="9">
        <v>0.57620000000000005</v>
      </c>
      <c r="K671" s="9">
        <v>1.9683999999999999</v>
      </c>
      <c r="L671" s="9" t="s">
        <v>1385</v>
      </c>
      <c r="M671" s="9">
        <v>890</v>
      </c>
      <c r="N671" s="9" t="s">
        <v>1426</v>
      </c>
      <c r="O671" s="90" t="s">
        <v>1707</v>
      </c>
      <c r="P671" s="89">
        <f t="shared" si="60"/>
        <v>44679</v>
      </c>
      <c r="Q671" s="90" t="s">
        <v>1707</v>
      </c>
      <c r="R671" s="90"/>
      <c r="S671" s="121" t="e">
        <f t="shared" si="61"/>
        <v>#VALUE!</v>
      </c>
      <c r="T671" s="9">
        <v>84</v>
      </c>
      <c r="U671" s="9">
        <v>0</v>
      </c>
      <c r="Z671" s="78">
        <f t="shared" ca="1" si="62"/>
        <v>1569</v>
      </c>
      <c r="AA671" s="78" t="str">
        <f t="shared" si="63"/>
        <v>4-2022</v>
      </c>
      <c r="AC671" s="4" t="str">
        <f t="shared" si="64"/>
        <v>Empty</v>
      </c>
      <c r="AD671" s="4" t="e">
        <f t="shared" si="65"/>
        <v>#VALUE!</v>
      </c>
    </row>
    <row r="672" spans="1:30" hidden="1">
      <c r="A672" s="8" t="s">
        <v>2574</v>
      </c>
      <c r="B672" s="8" t="s">
        <v>374</v>
      </c>
      <c r="C672" s="8" t="s">
        <v>20</v>
      </c>
      <c r="D672" s="8" t="s">
        <v>1360</v>
      </c>
      <c r="E672" s="8"/>
      <c r="F672" s="8" t="s">
        <v>1408</v>
      </c>
      <c r="G672" s="8" t="s">
        <v>1384</v>
      </c>
      <c r="H672" s="8">
        <v>83.02</v>
      </c>
      <c r="I672" s="8">
        <v>10.97</v>
      </c>
      <c r="J672" s="8">
        <v>1.2979000000000001</v>
      </c>
      <c r="K672" s="8">
        <v>1.1422000000000001</v>
      </c>
      <c r="L672" s="8" t="s">
        <v>1395</v>
      </c>
      <c r="M672" s="8">
        <v>667</v>
      </c>
      <c r="N672" s="8" t="s">
        <v>1386</v>
      </c>
      <c r="O672" s="89" t="s">
        <v>2575</v>
      </c>
      <c r="P672" s="89">
        <f t="shared" si="60"/>
        <v>44771</v>
      </c>
      <c r="Q672" s="89" t="s">
        <v>2575</v>
      </c>
      <c r="R672" s="89"/>
      <c r="S672" s="121" t="e">
        <f t="shared" si="61"/>
        <v>#VALUE!</v>
      </c>
      <c r="T672" s="8">
        <v>120</v>
      </c>
      <c r="U672" s="8">
        <v>14.66</v>
      </c>
      <c r="Z672" s="78">
        <f t="shared" ca="1" si="62"/>
        <v>1477</v>
      </c>
      <c r="AA672" s="78" t="str">
        <f t="shared" si="63"/>
        <v>7-2022</v>
      </c>
      <c r="AC672" s="4" t="str">
        <f t="shared" si="64"/>
        <v>Empty</v>
      </c>
      <c r="AD672" s="4" t="e">
        <f t="shared" si="65"/>
        <v>#VALUE!</v>
      </c>
    </row>
    <row r="673" spans="1:30" hidden="1">
      <c r="A673" s="9" t="s">
        <v>2576</v>
      </c>
      <c r="B673" s="9" t="s">
        <v>729</v>
      </c>
      <c r="C673" s="9" t="s">
        <v>12</v>
      </c>
      <c r="D673" s="9" t="s">
        <v>23</v>
      </c>
      <c r="E673" s="9"/>
      <c r="F673" s="9" t="s">
        <v>1380</v>
      </c>
      <c r="G673" s="9" t="s">
        <v>1390</v>
      </c>
      <c r="H673" s="9">
        <v>97.58</v>
      </c>
      <c r="I673" s="9">
        <v>8.51</v>
      </c>
      <c r="J673" s="9">
        <v>1.4814000000000001</v>
      </c>
      <c r="K673" s="9">
        <v>0.96150000000000002</v>
      </c>
      <c r="L673" s="9" t="s">
        <v>1395</v>
      </c>
      <c r="M673" s="9">
        <v>592</v>
      </c>
      <c r="N673" s="9" t="s">
        <v>1386</v>
      </c>
      <c r="O673" s="90" t="s">
        <v>1055</v>
      </c>
      <c r="P673" s="89">
        <f t="shared" si="60"/>
        <v>45391</v>
      </c>
      <c r="Q673" s="90" t="s">
        <v>1055</v>
      </c>
      <c r="R673" s="90"/>
      <c r="S673" s="121" t="e">
        <f t="shared" si="61"/>
        <v>#VALUE!</v>
      </c>
      <c r="T673" s="9">
        <v>180</v>
      </c>
      <c r="U673" s="9">
        <v>63.18</v>
      </c>
      <c r="Z673" s="78">
        <f t="shared" ca="1" si="62"/>
        <v>857</v>
      </c>
      <c r="AA673" s="78" t="str">
        <f t="shared" si="63"/>
        <v>4-2024</v>
      </c>
      <c r="AC673" s="4" t="str">
        <f t="shared" si="64"/>
        <v>Empty</v>
      </c>
      <c r="AD673" s="4" t="e">
        <f t="shared" si="65"/>
        <v>#VALUE!</v>
      </c>
    </row>
    <row r="674" spans="1:30">
      <c r="A674" s="8" t="s">
        <v>2577</v>
      </c>
      <c r="B674" s="8" t="s">
        <v>653</v>
      </c>
      <c r="C674" s="8" t="s">
        <v>7</v>
      </c>
      <c r="D674" s="8" t="s">
        <v>10</v>
      </c>
      <c r="E674" s="8"/>
      <c r="F674" s="8" t="s">
        <v>1380</v>
      </c>
      <c r="G674" s="8" t="s">
        <v>1390</v>
      </c>
      <c r="H674" s="8">
        <v>76.37</v>
      </c>
      <c r="I674" s="8">
        <v>18.079999999999998</v>
      </c>
      <c r="J674" s="8">
        <v>1.5176000000000001</v>
      </c>
      <c r="K674" s="8">
        <v>3.8157000000000001</v>
      </c>
      <c r="L674" s="8" t="s">
        <v>1376</v>
      </c>
      <c r="M674" s="8">
        <v>896</v>
      </c>
      <c r="N674" s="8" t="s">
        <v>1403</v>
      </c>
      <c r="O674" s="89" t="s">
        <v>1659</v>
      </c>
      <c r="P674" s="89">
        <f t="shared" si="60"/>
        <v>45395</v>
      </c>
      <c r="Q674" s="89" t="s">
        <v>1659</v>
      </c>
      <c r="R674" s="89" t="s">
        <v>1897</v>
      </c>
      <c r="S674" s="121">
        <f t="shared" si="61"/>
        <v>45408</v>
      </c>
      <c r="T674" s="8">
        <v>24</v>
      </c>
      <c r="U674" s="8">
        <v>43.51</v>
      </c>
      <c r="Z674" s="78">
        <f t="shared" ca="1" si="62"/>
        <v>853</v>
      </c>
      <c r="AA674" s="78" t="str">
        <f t="shared" si="63"/>
        <v>4-2024</v>
      </c>
      <c r="AC674" s="4" t="str">
        <f t="shared" si="64"/>
        <v>Empty</v>
      </c>
      <c r="AD674" s="4">
        <f t="shared" si="65"/>
        <v>10</v>
      </c>
    </row>
    <row r="675" spans="1:30" hidden="1">
      <c r="A675" s="9" t="s">
        <v>2578</v>
      </c>
      <c r="B675" s="9" t="s">
        <v>80</v>
      </c>
      <c r="C675" s="9" t="s">
        <v>16</v>
      </c>
      <c r="D675" s="9" t="s">
        <v>1360</v>
      </c>
      <c r="E675" s="9"/>
      <c r="F675" s="9" t="s">
        <v>1380</v>
      </c>
      <c r="G675" s="9" t="s">
        <v>1384</v>
      </c>
      <c r="H675" s="9">
        <v>59.02</v>
      </c>
      <c r="I675" s="9">
        <v>12.07</v>
      </c>
      <c r="J675" s="9">
        <v>0.78180000000000005</v>
      </c>
      <c r="K675" s="9">
        <v>0.65269999999999995</v>
      </c>
      <c r="L675" s="9" t="s">
        <v>1385</v>
      </c>
      <c r="M675" s="9">
        <v>747</v>
      </c>
      <c r="N675" s="9" t="s">
        <v>1386</v>
      </c>
      <c r="O675" s="90" t="s">
        <v>1536</v>
      </c>
      <c r="P675" s="89">
        <f t="shared" si="60"/>
        <v>45334</v>
      </c>
      <c r="Q675" s="90" t="s">
        <v>1536</v>
      </c>
      <c r="R675" s="90"/>
      <c r="S675" s="121" t="e">
        <f t="shared" si="61"/>
        <v>#VALUE!</v>
      </c>
      <c r="T675" s="9">
        <v>240</v>
      </c>
      <c r="U675" s="9">
        <v>0</v>
      </c>
      <c r="Z675" s="78">
        <f t="shared" ca="1" si="62"/>
        <v>914</v>
      </c>
      <c r="AA675" s="78" t="str">
        <f t="shared" si="63"/>
        <v>2-2024</v>
      </c>
      <c r="AC675" s="4" t="str">
        <f t="shared" si="64"/>
        <v>Empty</v>
      </c>
      <c r="AD675" s="4" t="e">
        <f t="shared" si="65"/>
        <v>#VALUE!</v>
      </c>
    </row>
    <row r="676" spans="1:30" hidden="1">
      <c r="A676" s="8" t="s">
        <v>2579</v>
      </c>
      <c r="B676" s="8" t="s">
        <v>772</v>
      </c>
      <c r="C676" s="8" t="s">
        <v>24</v>
      </c>
      <c r="D676" s="8" t="s">
        <v>31</v>
      </c>
      <c r="E676" s="8"/>
      <c r="F676" s="8" t="s">
        <v>1411</v>
      </c>
      <c r="G676" s="8" t="s">
        <v>1384</v>
      </c>
      <c r="H676" s="8">
        <v>96.08</v>
      </c>
      <c r="I676" s="8">
        <v>17.579999999999998</v>
      </c>
      <c r="J676" s="8">
        <v>1.7519</v>
      </c>
      <c r="K676" s="8">
        <v>2.8012999999999999</v>
      </c>
      <c r="L676" s="8" t="s">
        <v>1376</v>
      </c>
      <c r="M676" s="8">
        <v>663</v>
      </c>
      <c r="N676" s="8" t="s">
        <v>1426</v>
      </c>
      <c r="O676" s="89" t="s">
        <v>2580</v>
      </c>
      <c r="P676" s="89">
        <f t="shared" si="60"/>
        <v>45270</v>
      </c>
      <c r="Q676" s="89" t="s">
        <v>2580</v>
      </c>
      <c r="R676" s="89"/>
      <c r="S676" s="121" t="e">
        <f t="shared" si="61"/>
        <v>#VALUE!</v>
      </c>
      <c r="T676" s="8">
        <v>48</v>
      </c>
      <c r="U676" s="8">
        <v>20.55</v>
      </c>
      <c r="Z676" s="78">
        <f t="shared" ca="1" si="62"/>
        <v>978</v>
      </c>
      <c r="AA676" s="78" t="str">
        <f t="shared" si="63"/>
        <v>12-2023</v>
      </c>
      <c r="AC676" s="4" t="str">
        <f t="shared" si="64"/>
        <v>Q4</v>
      </c>
      <c r="AD676" s="4" t="e">
        <f t="shared" si="65"/>
        <v>#VALUE!</v>
      </c>
    </row>
    <row r="677" spans="1:30">
      <c r="A677" s="9" t="s">
        <v>2581</v>
      </c>
      <c r="B677" s="9" t="s">
        <v>184</v>
      </c>
      <c r="C677" s="9" t="s">
        <v>12</v>
      </c>
      <c r="D677" s="9" t="s">
        <v>23</v>
      </c>
      <c r="E677" s="9"/>
      <c r="F677" s="9" t="s">
        <v>1374</v>
      </c>
      <c r="G677" s="9" t="s">
        <v>1390</v>
      </c>
      <c r="H677" s="9">
        <v>29.4</v>
      </c>
      <c r="I677" s="9">
        <v>9.98</v>
      </c>
      <c r="J677" s="9">
        <v>0.3221</v>
      </c>
      <c r="K677" s="9">
        <v>0.31559999999999999</v>
      </c>
      <c r="L677" s="9" t="s">
        <v>1412</v>
      </c>
      <c r="M677" s="9">
        <v>787</v>
      </c>
      <c r="N677" s="9" t="s">
        <v>1396</v>
      </c>
      <c r="O677" s="90" t="s">
        <v>2003</v>
      </c>
      <c r="P677" s="89">
        <f t="shared" si="60"/>
        <v>44847</v>
      </c>
      <c r="Q677" s="90" t="s">
        <v>2003</v>
      </c>
      <c r="R677" s="90" t="s">
        <v>668</v>
      </c>
      <c r="S677" s="121">
        <f t="shared" si="61"/>
        <v>44860</v>
      </c>
      <c r="T677" s="9">
        <v>180</v>
      </c>
      <c r="U677" s="9">
        <v>27.85</v>
      </c>
      <c r="Z677" s="78">
        <f t="shared" ca="1" si="62"/>
        <v>1401</v>
      </c>
      <c r="AA677" s="78" t="str">
        <f t="shared" si="63"/>
        <v>10-2022</v>
      </c>
      <c r="AC677" s="4" t="str">
        <f t="shared" si="64"/>
        <v>Q4</v>
      </c>
      <c r="AD677" s="4">
        <f t="shared" si="65"/>
        <v>10</v>
      </c>
    </row>
    <row r="678" spans="1:30" hidden="1">
      <c r="A678" s="8" t="s">
        <v>2582</v>
      </c>
      <c r="B678" s="8" t="s">
        <v>309</v>
      </c>
      <c r="C678" s="8" t="s">
        <v>20</v>
      </c>
      <c r="D678" s="8" t="s">
        <v>23</v>
      </c>
      <c r="E678" s="8"/>
      <c r="F678" s="8" t="s">
        <v>1411</v>
      </c>
      <c r="G678" s="8" t="s">
        <v>1390</v>
      </c>
      <c r="H678" s="8">
        <v>15.64</v>
      </c>
      <c r="I678" s="8">
        <v>10.53</v>
      </c>
      <c r="J678" s="8">
        <v>0.15740000000000001</v>
      </c>
      <c r="K678" s="8">
        <v>0.72550000000000003</v>
      </c>
      <c r="L678" s="8" t="s">
        <v>1385</v>
      </c>
      <c r="M678" s="8">
        <v>667</v>
      </c>
      <c r="N678" s="8" t="s">
        <v>1426</v>
      </c>
      <c r="O678" s="89" t="s">
        <v>1499</v>
      </c>
      <c r="P678" s="89">
        <f t="shared" si="60"/>
        <v>44636</v>
      </c>
      <c r="Q678" s="89" t="s">
        <v>1499</v>
      </c>
      <c r="R678" s="89"/>
      <c r="S678" s="121" t="e">
        <f t="shared" si="61"/>
        <v>#VALUE!</v>
      </c>
      <c r="T678" s="8">
        <v>24</v>
      </c>
      <c r="U678" s="8">
        <v>0</v>
      </c>
      <c r="Z678" s="78">
        <f t="shared" ca="1" si="62"/>
        <v>1612</v>
      </c>
      <c r="AA678" s="78" t="str">
        <f t="shared" si="63"/>
        <v>3-2022</v>
      </c>
      <c r="AC678" s="4" t="str">
        <f t="shared" si="64"/>
        <v>Empty</v>
      </c>
      <c r="AD678" s="4" t="e">
        <f t="shared" si="65"/>
        <v>#VALUE!</v>
      </c>
    </row>
    <row r="679" spans="1:30">
      <c r="A679" s="9" t="s">
        <v>2583</v>
      </c>
      <c r="B679" s="9" t="s">
        <v>503</v>
      </c>
      <c r="C679" s="9" t="s">
        <v>16</v>
      </c>
      <c r="D679" s="9" t="s">
        <v>23</v>
      </c>
      <c r="E679" s="9"/>
      <c r="F679" s="9" t="s">
        <v>1411</v>
      </c>
      <c r="G679" s="9" t="s">
        <v>1375</v>
      </c>
      <c r="H679" s="9">
        <v>94.13</v>
      </c>
      <c r="I679" s="9">
        <v>11.54</v>
      </c>
      <c r="J679" s="9">
        <v>0.50070000000000003</v>
      </c>
      <c r="K679" s="9">
        <v>1.6386000000000001</v>
      </c>
      <c r="L679" s="9" t="s">
        <v>1395</v>
      </c>
      <c r="M679" s="9">
        <v>898</v>
      </c>
      <c r="N679" s="9" t="s">
        <v>1377</v>
      </c>
      <c r="O679" s="90" t="s">
        <v>2584</v>
      </c>
      <c r="P679" s="89">
        <f t="shared" si="60"/>
        <v>45371</v>
      </c>
      <c r="Q679" s="90" t="s">
        <v>2584</v>
      </c>
      <c r="R679" s="90" t="s">
        <v>1767</v>
      </c>
      <c r="S679" s="121">
        <f t="shared" si="61"/>
        <v>45378</v>
      </c>
      <c r="T679" s="9">
        <v>84</v>
      </c>
      <c r="U679" s="9">
        <v>44.25</v>
      </c>
      <c r="Z679" s="78">
        <f t="shared" ca="1" si="62"/>
        <v>877</v>
      </c>
      <c r="AA679" s="78" t="str">
        <f t="shared" si="63"/>
        <v>3-2024</v>
      </c>
      <c r="AC679" s="4" t="str">
        <f t="shared" si="64"/>
        <v>Empty</v>
      </c>
      <c r="AD679" s="4">
        <f t="shared" si="65"/>
        <v>6</v>
      </c>
    </row>
    <row r="680" spans="1:30" hidden="1">
      <c r="A680" s="8" t="s">
        <v>2585</v>
      </c>
      <c r="B680" s="8" t="s">
        <v>1018</v>
      </c>
      <c r="C680" s="8" t="s">
        <v>12</v>
      </c>
      <c r="D680" s="8" t="s">
        <v>10</v>
      </c>
      <c r="E680" s="8"/>
      <c r="F680" s="8" t="s">
        <v>1374</v>
      </c>
      <c r="G680" s="8" t="s">
        <v>1384</v>
      </c>
      <c r="H680" s="8">
        <v>43.23</v>
      </c>
      <c r="I680" s="8">
        <v>17.829999999999998</v>
      </c>
      <c r="J680" s="8">
        <v>0.82820000000000005</v>
      </c>
      <c r="K680" s="8">
        <v>3.9598</v>
      </c>
      <c r="L680" s="8" t="s">
        <v>1358</v>
      </c>
      <c r="M680" s="8">
        <v>578</v>
      </c>
      <c r="N680" s="8" t="s">
        <v>1386</v>
      </c>
      <c r="O680" s="89" t="s">
        <v>2586</v>
      </c>
      <c r="P680" s="89">
        <f t="shared" si="60"/>
        <v>45301</v>
      </c>
      <c r="Q680" s="89" t="s">
        <v>2586</v>
      </c>
      <c r="R680" s="89"/>
      <c r="S680" s="121" t="e">
        <f t="shared" si="61"/>
        <v>#VALUE!</v>
      </c>
      <c r="T680" s="8">
        <v>12</v>
      </c>
      <c r="U680" s="8">
        <v>18.68</v>
      </c>
      <c r="Z680" s="78">
        <f t="shared" ca="1" si="62"/>
        <v>947</v>
      </c>
      <c r="AA680" s="78" t="str">
        <f t="shared" si="63"/>
        <v>1-2024</v>
      </c>
      <c r="AC680" s="4" t="str">
        <f t="shared" si="64"/>
        <v>Empty</v>
      </c>
      <c r="AD680" s="4" t="e">
        <f t="shared" si="65"/>
        <v>#VALUE!</v>
      </c>
    </row>
    <row r="681" spans="1:30" hidden="1">
      <c r="A681" s="9" t="s">
        <v>2587</v>
      </c>
      <c r="B681" s="9" t="s">
        <v>1231</v>
      </c>
      <c r="C681" s="9" t="s">
        <v>7</v>
      </c>
      <c r="D681" s="9" t="s">
        <v>44</v>
      </c>
      <c r="E681" s="9"/>
      <c r="F681" s="9" t="s">
        <v>1389</v>
      </c>
      <c r="G681" s="9" t="s">
        <v>1390</v>
      </c>
      <c r="H681" s="9">
        <v>46.11</v>
      </c>
      <c r="I681" s="9">
        <v>15.7</v>
      </c>
      <c r="J681" s="9">
        <v>0.29970000000000002</v>
      </c>
      <c r="K681" s="9">
        <v>1.6143000000000001</v>
      </c>
      <c r="L681" s="9" t="s">
        <v>1395</v>
      </c>
      <c r="M681" s="9">
        <v>656</v>
      </c>
      <c r="N681" s="9" t="s">
        <v>1426</v>
      </c>
      <c r="O681" s="90" t="s">
        <v>2177</v>
      </c>
      <c r="P681" s="89">
        <f t="shared" si="60"/>
        <v>45259</v>
      </c>
      <c r="Q681" s="90" t="s">
        <v>2177</v>
      </c>
      <c r="R681" s="90"/>
      <c r="S681" s="121" t="e">
        <f t="shared" si="61"/>
        <v>#VALUE!</v>
      </c>
      <c r="T681" s="9">
        <v>36</v>
      </c>
      <c r="U681" s="9">
        <v>18.559999999999999</v>
      </c>
      <c r="Z681" s="78">
        <f t="shared" ca="1" si="62"/>
        <v>989</v>
      </c>
      <c r="AA681" s="78" t="str">
        <f t="shared" si="63"/>
        <v>11-2023</v>
      </c>
      <c r="AC681" s="4" t="str">
        <f t="shared" si="64"/>
        <v>Q4</v>
      </c>
      <c r="AD681" s="4" t="e">
        <f t="shared" si="65"/>
        <v>#VALUE!</v>
      </c>
    </row>
    <row r="682" spans="1:30" hidden="1">
      <c r="A682" s="8" t="s">
        <v>2588</v>
      </c>
      <c r="B682" s="8" t="s">
        <v>344</v>
      </c>
      <c r="C682" s="8" t="s">
        <v>32</v>
      </c>
      <c r="D682" s="8" t="s">
        <v>23</v>
      </c>
      <c r="E682" s="8"/>
      <c r="F682" s="8" t="s">
        <v>1380</v>
      </c>
      <c r="G682" s="8" t="s">
        <v>1375</v>
      </c>
      <c r="H682" s="8">
        <v>63.01</v>
      </c>
      <c r="I682" s="8">
        <v>15.89</v>
      </c>
      <c r="J682" s="8">
        <v>0.92390000000000005</v>
      </c>
      <c r="K682" s="8">
        <v>2.2118000000000002</v>
      </c>
      <c r="L682" s="8" t="s">
        <v>1358</v>
      </c>
      <c r="M682" s="8">
        <v>714</v>
      </c>
      <c r="N682" s="8" t="s">
        <v>1386</v>
      </c>
      <c r="O682" s="89" t="s">
        <v>930</v>
      </c>
      <c r="P682" s="89">
        <f t="shared" si="60"/>
        <v>45636</v>
      </c>
      <c r="Q682" s="89" t="s">
        <v>930</v>
      </c>
      <c r="R682" s="89"/>
      <c r="S682" s="121" t="e">
        <f t="shared" si="61"/>
        <v>#VALUE!</v>
      </c>
      <c r="T682" s="8">
        <v>36</v>
      </c>
      <c r="U682" s="8">
        <v>50.83</v>
      </c>
      <c r="Z682" s="78">
        <f t="shared" ca="1" si="62"/>
        <v>612</v>
      </c>
      <c r="AA682" s="78" t="str">
        <f t="shared" si="63"/>
        <v>12-2024</v>
      </c>
      <c r="AC682" s="4" t="str">
        <f t="shared" si="64"/>
        <v>Q4</v>
      </c>
      <c r="AD682" s="4" t="e">
        <f t="shared" si="65"/>
        <v>#VALUE!</v>
      </c>
    </row>
    <row r="683" spans="1:30" hidden="1">
      <c r="A683" s="9" t="s">
        <v>2589</v>
      </c>
      <c r="B683" s="9" t="s">
        <v>248</v>
      </c>
      <c r="C683" s="9" t="s">
        <v>20</v>
      </c>
      <c r="D683" s="9" t="s">
        <v>31</v>
      </c>
      <c r="E683" s="9"/>
      <c r="F683" s="9" t="s">
        <v>1411</v>
      </c>
      <c r="G683" s="9" t="s">
        <v>1384</v>
      </c>
      <c r="H683" s="9">
        <v>79.59</v>
      </c>
      <c r="I683" s="9">
        <v>16.079999999999998</v>
      </c>
      <c r="J683" s="9">
        <v>0.80700000000000005</v>
      </c>
      <c r="K683" s="9">
        <v>2.2589000000000001</v>
      </c>
      <c r="L683" s="9" t="s">
        <v>1376</v>
      </c>
      <c r="M683" s="9">
        <v>672</v>
      </c>
      <c r="N683" s="9" t="s">
        <v>1381</v>
      </c>
      <c r="O683" s="90" t="s">
        <v>2313</v>
      </c>
      <c r="P683" s="89">
        <f t="shared" si="60"/>
        <v>45644</v>
      </c>
      <c r="Q683" s="90" t="s">
        <v>2313</v>
      </c>
      <c r="R683" s="90"/>
      <c r="S683" s="121" t="e">
        <f t="shared" si="61"/>
        <v>#VALUE!</v>
      </c>
      <c r="T683" s="9">
        <v>48</v>
      </c>
      <c r="U683" s="9">
        <v>17.190000000000001</v>
      </c>
      <c r="Z683" s="78">
        <f t="shared" ca="1" si="62"/>
        <v>604</v>
      </c>
      <c r="AA683" s="78" t="str">
        <f t="shared" si="63"/>
        <v>12-2024</v>
      </c>
      <c r="AC683" s="4" t="str">
        <f t="shared" si="64"/>
        <v>Q4</v>
      </c>
      <c r="AD683" s="4" t="e">
        <f t="shared" si="65"/>
        <v>#VALUE!</v>
      </c>
    </row>
    <row r="684" spans="1:30" hidden="1">
      <c r="A684" s="8" t="s">
        <v>2590</v>
      </c>
      <c r="B684" s="8" t="s">
        <v>611</v>
      </c>
      <c r="C684" s="8" t="s">
        <v>41</v>
      </c>
      <c r="D684" s="8" t="s">
        <v>10</v>
      </c>
      <c r="E684" s="8"/>
      <c r="F684" s="8" t="s">
        <v>1380</v>
      </c>
      <c r="G684" s="8" t="s">
        <v>1384</v>
      </c>
      <c r="H684" s="8">
        <v>67.040000000000006</v>
      </c>
      <c r="I684" s="8">
        <v>15.13</v>
      </c>
      <c r="J684" s="8">
        <v>0.94430000000000003</v>
      </c>
      <c r="K684" s="8">
        <v>6.0549999999999997</v>
      </c>
      <c r="L684" s="8" t="s">
        <v>1358</v>
      </c>
      <c r="M684" s="8">
        <v>731</v>
      </c>
      <c r="N684" s="8" t="s">
        <v>1426</v>
      </c>
      <c r="O684" s="89" t="s">
        <v>2565</v>
      </c>
      <c r="P684" s="89">
        <f t="shared" si="60"/>
        <v>44694</v>
      </c>
      <c r="Q684" s="89" t="s">
        <v>2565</v>
      </c>
      <c r="R684" s="89"/>
      <c r="S684" s="121" t="e">
        <f t="shared" si="61"/>
        <v>#VALUE!</v>
      </c>
      <c r="T684" s="8">
        <v>12</v>
      </c>
      <c r="U684" s="8">
        <v>52.48</v>
      </c>
      <c r="Z684" s="78">
        <f t="shared" ca="1" si="62"/>
        <v>1554</v>
      </c>
      <c r="AA684" s="78" t="str">
        <f t="shared" si="63"/>
        <v>5-2022</v>
      </c>
      <c r="AC684" s="4" t="str">
        <f t="shared" si="64"/>
        <v>Empty</v>
      </c>
      <c r="AD684" s="4" t="e">
        <f t="shared" si="65"/>
        <v>#VALUE!</v>
      </c>
    </row>
    <row r="685" spans="1:30">
      <c r="A685" s="9" t="s">
        <v>2591</v>
      </c>
      <c r="B685" s="9" t="s">
        <v>91</v>
      </c>
      <c r="C685" s="9" t="s">
        <v>35</v>
      </c>
      <c r="D685" s="9" t="s">
        <v>31</v>
      </c>
      <c r="E685" s="9"/>
      <c r="F685" s="9" t="s">
        <v>1411</v>
      </c>
      <c r="G685" s="9" t="s">
        <v>1384</v>
      </c>
      <c r="H685" s="9">
        <v>40.880000000000003</v>
      </c>
      <c r="I685" s="9">
        <v>13.8</v>
      </c>
      <c r="J685" s="9">
        <v>0.78239999999999998</v>
      </c>
      <c r="K685" s="9">
        <v>0.62980000000000003</v>
      </c>
      <c r="L685" s="9" t="s">
        <v>1358</v>
      </c>
      <c r="M685" s="9">
        <v>707</v>
      </c>
      <c r="N685" s="9" t="s">
        <v>1403</v>
      </c>
      <c r="O685" s="90" t="s">
        <v>2592</v>
      </c>
      <c r="P685" s="89">
        <f t="shared" si="60"/>
        <v>45331</v>
      </c>
      <c r="Q685" s="90" t="s">
        <v>2592</v>
      </c>
      <c r="R685" s="90" t="s">
        <v>1759</v>
      </c>
      <c r="S685" s="121">
        <f t="shared" si="61"/>
        <v>45345</v>
      </c>
      <c r="T685" s="9">
        <v>120</v>
      </c>
      <c r="U685" s="9">
        <v>31.21</v>
      </c>
      <c r="Z685" s="78">
        <f t="shared" ca="1" si="62"/>
        <v>917</v>
      </c>
      <c r="AA685" s="78" t="str">
        <f t="shared" si="63"/>
        <v>2-2024</v>
      </c>
      <c r="AC685" s="4" t="str">
        <f t="shared" si="64"/>
        <v>Empty</v>
      </c>
      <c r="AD685" s="4">
        <f t="shared" si="65"/>
        <v>11</v>
      </c>
    </row>
    <row r="686" spans="1:30" hidden="1">
      <c r="A686" s="8" t="s">
        <v>2593</v>
      </c>
      <c r="B686" s="8" t="s">
        <v>912</v>
      </c>
      <c r="C686" s="8" t="s">
        <v>41</v>
      </c>
      <c r="D686" s="8" t="s">
        <v>44</v>
      </c>
      <c r="E686" s="8"/>
      <c r="F686" s="8" t="s">
        <v>1380</v>
      </c>
      <c r="G686" s="8" t="s">
        <v>1390</v>
      </c>
      <c r="H686" s="8">
        <v>30.26</v>
      </c>
      <c r="I686" s="8">
        <v>11.53</v>
      </c>
      <c r="J686" s="8">
        <v>0.3256</v>
      </c>
      <c r="K686" s="8">
        <v>0.78990000000000005</v>
      </c>
      <c r="L686" s="8" t="s">
        <v>1395</v>
      </c>
      <c r="M686" s="8">
        <v>868</v>
      </c>
      <c r="N686" s="8" t="s">
        <v>1426</v>
      </c>
      <c r="O686" s="89" t="s">
        <v>632</v>
      </c>
      <c r="P686" s="89">
        <f t="shared" si="60"/>
        <v>44772</v>
      </c>
      <c r="Q686" s="89" t="s">
        <v>632</v>
      </c>
      <c r="R686" s="89"/>
      <c r="S686" s="121" t="e">
        <f t="shared" si="61"/>
        <v>#VALUE!</v>
      </c>
      <c r="T686" s="8">
        <v>48</v>
      </c>
      <c r="U686" s="8">
        <v>10.6</v>
      </c>
      <c r="Z686" s="78">
        <f t="shared" ca="1" si="62"/>
        <v>1476</v>
      </c>
      <c r="AA686" s="78" t="str">
        <f t="shared" si="63"/>
        <v>7-2022</v>
      </c>
      <c r="AC686" s="4" t="str">
        <f t="shared" si="64"/>
        <v>Empty</v>
      </c>
      <c r="AD686" s="4" t="e">
        <f t="shared" si="65"/>
        <v>#VALUE!</v>
      </c>
    </row>
    <row r="687" spans="1:30">
      <c r="A687" s="9" t="s">
        <v>2594</v>
      </c>
      <c r="B687" s="9" t="s">
        <v>865</v>
      </c>
      <c r="C687" s="9" t="s">
        <v>41</v>
      </c>
      <c r="D687" s="9" t="s">
        <v>1360</v>
      </c>
      <c r="E687" s="9"/>
      <c r="F687" s="9" t="s">
        <v>1389</v>
      </c>
      <c r="G687" s="9" t="s">
        <v>1384</v>
      </c>
      <c r="H687" s="9">
        <v>11.73</v>
      </c>
      <c r="I687" s="9">
        <v>16.38</v>
      </c>
      <c r="J687" s="9">
        <v>9.7900000000000001E-2</v>
      </c>
      <c r="K687" s="9">
        <v>0.41460000000000002</v>
      </c>
      <c r="L687" s="9" t="s">
        <v>1376</v>
      </c>
      <c r="M687" s="9">
        <v>883</v>
      </c>
      <c r="N687" s="9" t="s">
        <v>1377</v>
      </c>
      <c r="O687" s="90" t="s">
        <v>2595</v>
      </c>
      <c r="P687" s="89">
        <f t="shared" si="60"/>
        <v>44674</v>
      </c>
      <c r="Q687" s="90" t="s">
        <v>2595</v>
      </c>
      <c r="R687" s="90" t="s">
        <v>2596</v>
      </c>
      <c r="S687" s="121">
        <f t="shared" si="61"/>
        <v>44681</v>
      </c>
      <c r="T687" s="9">
        <v>36</v>
      </c>
      <c r="U687" s="9">
        <v>7.38</v>
      </c>
      <c r="Z687" s="78">
        <f t="shared" ca="1" si="62"/>
        <v>1574</v>
      </c>
      <c r="AA687" s="78" t="str">
        <f t="shared" si="63"/>
        <v>4-2022</v>
      </c>
      <c r="AC687" s="4" t="str">
        <f t="shared" si="64"/>
        <v>Empty</v>
      </c>
      <c r="AD687" s="4">
        <f t="shared" si="65"/>
        <v>5</v>
      </c>
    </row>
    <row r="688" spans="1:30" hidden="1">
      <c r="A688" s="8" t="s">
        <v>2597</v>
      </c>
      <c r="B688" s="8" t="s">
        <v>306</v>
      </c>
      <c r="C688" s="8" t="s">
        <v>32</v>
      </c>
      <c r="D688" s="8" t="s">
        <v>10</v>
      </c>
      <c r="E688" s="8"/>
      <c r="F688" s="8" t="s">
        <v>1400</v>
      </c>
      <c r="G688" s="8" t="s">
        <v>1375</v>
      </c>
      <c r="H688" s="8">
        <v>97.26</v>
      </c>
      <c r="I688" s="8">
        <v>12.36</v>
      </c>
      <c r="J688" s="8">
        <v>1.5793999999999999</v>
      </c>
      <c r="K688" s="8">
        <v>2.1812</v>
      </c>
      <c r="L688" s="8" t="s">
        <v>1358</v>
      </c>
      <c r="M688" s="8">
        <v>733</v>
      </c>
      <c r="N688" s="8" t="s">
        <v>1381</v>
      </c>
      <c r="O688" s="89" t="s">
        <v>1453</v>
      </c>
      <c r="P688" s="89">
        <f t="shared" si="60"/>
        <v>45029</v>
      </c>
      <c r="Q688" s="89" t="s">
        <v>1453</v>
      </c>
      <c r="R688" s="89"/>
      <c r="S688" s="121" t="e">
        <f t="shared" si="61"/>
        <v>#VALUE!</v>
      </c>
      <c r="T688" s="8">
        <v>60</v>
      </c>
      <c r="U688" s="8">
        <v>52.71</v>
      </c>
      <c r="Z688" s="78">
        <f t="shared" ca="1" si="62"/>
        <v>1219</v>
      </c>
      <c r="AA688" s="78" t="str">
        <f t="shared" si="63"/>
        <v>4-2023</v>
      </c>
      <c r="AC688" s="4" t="str">
        <f t="shared" si="64"/>
        <v>Empty</v>
      </c>
      <c r="AD688" s="4" t="e">
        <f t="shared" si="65"/>
        <v>#VALUE!</v>
      </c>
    </row>
    <row r="689" spans="1:30" hidden="1">
      <c r="A689" s="9" t="s">
        <v>2598</v>
      </c>
      <c r="B689" s="9" t="s">
        <v>909</v>
      </c>
      <c r="C689" s="9" t="s">
        <v>28</v>
      </c>
      <c r="D689" s="9" t="s">
        <v>1360</v>
      </c>
      <c r="E689" s="9"/>
      <c r="F689" s="9" t="s">
        <v>1411</v>
      </c>
      <c r="G689" s="9" t="s">
        <v>1384</v>
      </c>
      <c r="H689" s="9">
        <v>66.069999999999993</v>
      </c>
      <c r="I689" s="9">
        <v>7.69</v>
      </c>
      <c r="J689" s="9">
        <v>1.1417999999999999</v>
      </c>
      <c r="K689" s="9">
        <v>1.3299000000000001</v>
      </c>
      <c r="L689" s="9" t="s">
        <v>1385</v>
      </c>
      <c r="M689" s="9">
        <v>698</v>
      </c>
      <c r="N689" s="9" t="s">
        <v>1426</v>
      </c>
      <c r="O689" s="90" t="s">
        <v>1082</v>
      </c>
      <c r="P689" s="89">
        <f t="shared" si="60"/>
        <v>45396</v>
      </c>
      <c r="Q689" s="90" t="s">
        <v>1082</v>
      </c>
      <c r="R689" s="90"/>
      <c r="S689" s="121" t="e">
        <f t="shared" si="61"/>
        <v>#VALUE!</v>
      </c>
      <c r="T689" s="9">
        <v>60</v>
      </c>
      <c r="U689" s="9">
        <v>0</v>
      </c>
      <c r="Z689" s="78">
        <f t="shared" ca="1" si="62"/>
        <v>852</v>
      </c>
      <c r="AA689" s="78" t="str">
        <f t="shared" si="63"/>
        <v>4-2024</v>
      </c>
      <c r="AC689" s="4" t="str">
        <f t="shared" si="64"/>
        <v>Empty</v>
      </c>
      <c r="AD689" s="4" t="e">
        <f t="shared" si="65"/>
        <v>#VALUE!</v>
      </c>
    </row>
    <row r="690" spans="1:30" hidden="1">
      <c r="A690" s="8" t="s">
        <v>2599</v>
      </c>
      <c r="B690" s="8" t="s">
        <v>285</v>
      </c>
      <c r="C690" s="8" t="s">
        <v>41</v>
      </c>
      <c r="D690" s="8" t="s">
        <v>23</v>
      </c>
      <c r="E690" s="8"/>
      <c r="F690" s="8" t="s">
        <v>1400</v>
      </c>
      <c r="G690" s="8" t="s">
        <v>1375</v>
      </c>
      <c r="H690" s="8">
        <v>3.96</v>
      </c>
      <c r="I690" s="8">
        <v>16.12</v>
      </c>
      <c r="J690" s="8">
        <v>4.3900000000000002E-2</v>
      </c>
      <c r="K690" s="8">
        <v>7.8899999999999998E-2</v>
      </c>
      <c r="L690" s="8" t="s">
        <v>1358</v>
      </c>
      <c r="M690" s="8">
        <v>883</v>
      </c>
      <c r="N690" s="8" t="s">
        <v>1381</v>
      </c>
      <c r="O690" s="89" t="s">
        <v>1611</v>
      </c>
      <c r="P690" s="89">
        <f t="shared" si="60"/>
        <v>44862</v>
      </c>
      <c r="Q690" s="89" t="s">
        <v>1611</v>
      </c>
      <c r="R690" s="89"/>
      <c r="S690" s="121" t="e">
        <f t="shared" si="61"/>
        <v>#VALUE!</v>
      </c>
      <c r="T690" s="8">
        <v>84</v>
      </c>
      <c r="U690" s="8">
        <v>1.86</v>
      </c>
      <c r="Z690" s="78">
        <f t="shared" ca="1" si="62"/>
        <v>1386</v>
      </c>
      <c r="AA690" s="78" t="str">
        <f t="shared" si="63"/>
        <v>10-2022</v>
      </c>
      <c r="AC690" s="4" t="str">
        <f t="shared" si="64"/>
        <v>Q4</v>
      </c>
      <c r="AD690" s="4" t="e">
        <f t="shared" si="65"/>
        <v>#VALUE!</v>
      </c>
    </row>
    <row r="691" spans="1:30" hidden="1">
      <c r="A691" s="9" t="s">
        <v>2600</v>
      </c>
      <c r="B691" s="9" t="s">
        <v>620</v>
      </c>
      <c r="C691" s="9" t="s">
        <v>41</v>
      </c>
      <c r="D691" s="9" t="s">
        <v>44</v>
      </c>
      <c r="E691" s="9"/>
      <c r="F691" s="9" t="s">
        <v>1408</v>
      </c>
      <c r="G691" s="9" t="s">
        <v>1375</v>
      </c>
      <c r="H691" s="9">
        <v>63.4</v>
      </c>
      <c r="I691" s="9">
        <v>9.8800000000000008</v>
      </c>
      <c r="J691" s="9">
        <v>0.85129999999999995</v>
      </c>
      <c r="K691" s="9">
        <v>0.83360000000000001</v>
      </c>
      <c r="L691" s="9" t="s">
        <v>1385</v>
      </c>
      <c r="M691" s="9">
        <v>749</v>
      </c>
      <c r="N691" s="9" t="s">
        <v>1381</v>
      </c>
      <c r="O691" s="90" t="s">
        <v>668</v>
      </c>
      <c r="P691" s="89">
        <f t="shared" si="60"/>
        <v>44860</v>
      </c>
      <c r="Q691" s="90" t="s">
        <v>668</v>
      </c>
      <c r="R691" s="90"/>
      <c r="S691" s="121" t="e">
        <f t="shared" si="61"/>
        <v>#VALUE!</v>
      </c>
      <c r="T691" s="9">
        <v>120</v>
      </c>
      <c r="U691" s="9">
        <v>0</v>
      </c>
      <c r="Z691" s="78">
        <f t="shared" ca="1" si="62"/>
        <v>1388</v>
      </c>
      <c r="AA691" s="78" t="str">
        <f t="shared" si="63"/>
        <v>10-2022</v>
      </c>
      <c r="AC691" s="4" t="str">
        <f t="shared" si="64"/>
        <v>Q4</v>
      </c>
      <c r="AD691" s="4" t="e">
        <f t="shared" si="65"/>
        <v>#VALUE!</v>
      </c>
    </row>
    <row r="692" spans="1:30" hidden="1">
      <c r="A692" s="8" t="s">
        <v>2601</v>
      </c>
      <c r="B692" s="8" t="s">
        <v>530</v>
      </c>
      <c r="C692" s="8" t="s">
        <v>41</v>
      </c>
      <c r="D692" s="8" t="s">
        <v>31</v>
      </c>
      <c r="E692" s="8"/>
      <c r="F692" s="8" t="s">
        <v>1380</v>
      </c>
      <c r="G692" s="8" t="s">
        <v>1375</v>
      </c>
      <c r="H692" s="8">
        <v>84.49</v>
      </c>
      <c r="I692" s="8">
        <v>11.89</v>
      </c>
      <c r="J692" s="8">
        <v>0.61119999999999997</v>
      </c>
      <c r="K692" s="8">
        <v>1.8747</v>
      </c>
      <c r="L692" s="8" t="s">
        <v>1358</v>
      </c>
      <c r="M692" s="8">
        <v>837</v>
      </c>
      <c r="N692" s="8" t="s">
        <v>1426</v>
      </c>
      <c r="O692" s="89" t="s">
        <v>1981</v>
      </c>
      <c r="P692" s="89">
        <f t="shared" si="60"/>
        <v>44645</v>
      </c>
      <c r="Q692" s="89" t="s">
        <v>1981</v>
      </c>
      <c r="R692" s="89"/>
      <c r="S692" s="121" t="e">
        <f t="shared" si="61"/>
        <v>#VALUE!</v>
      </c>
      <c r="T692" s="8">
        <v>60</v>
      </c>
      <c r="U692" s="8">
        <v>69.83</v>
      </c>
      <c r="Z692" s="78">
        <f t="shared" ca="1" si="62"/>
        <v>1603</v>
      </c>
      <c r="AA692" s="78" t="str">
        <f t="shared" si="63"/>
        <v>3-2022</v>
      </c>
      <c r="AC692" s="4" t="str">
        <f t="shared" si="64"/>
        <v>Empty</v>
      </c>
      <c r="AD692" s="4" t="e">
        <f t="shared" si="65"/>
        <v>#VALUE!</v>
      </c>
    </row>
    <row r="693" spans="1:30">
      <c r="A693" s="9" t="s">
        <v>2602</v>
      </c>
      <c r="B693" s="9" t="s">
        <v>1087</v>
      </c>
      <c r="C693" s="9" t="s">
        <v>20</v>
      </c>
      <c r="D693" s="9" t="s">
        <v>10</v>
      </c>
      <c r="E693" s="9"/>
      <c r="F693" s="9" t="s">
        <v>1380</v>
      </c>
      <c r="G693" s="9" t="s">
        <v>1390</v>
      </c>
      <c r="H693" s="9">
        <v>85.37</v>
      </c>
      <c r="I693" s="9">
        <v>11.8</v>
      </c>
      <c r="J693" s="9">
        <v>1.5604</v>
      </c>
      <c r="K693" s="9">
        <v>4.0106999999999999</v>
      </c>
      <c r="L693" s="9" t="s">
        <v>1385</v>
      </c>
      <c r="M693" s="9">
        <v>686</v>
      </c>
      <c r="N693" s="9" t="s">
        <v>1396</v>
      </c>
      <c r="O693" s="90" t="s">
        <v>267</v>
      </c>
      <c r="P693" s="89">
        <f t="shared" si="60"/>
        <v>45354</v>
      </c>
      <c r="Q693" s="90" t="s">
        <v>267</v>
      </c>
      <c r="R693" s="90" t="s">
        <v>2603</v>
      </c>
      <c r="S693" s="121">
        <f t="shared" si="61"/>
        <v>45363</v>
      </c>
      <c r="T693" s="9">
        <v>24</v>
      </c>
      <c r="U693" s="9">
        <v>0</v>
      </c>
      <c r="Z693" s="78">
        <f t="shared" ca="1" si="62"/>
        <v>894</v>
      </c>
      <c r="AA693" s="78" t="str">
        <f t="shared" si="63"/>
        <v>3-2024</v>
      </c>
      <c r="AC693" s="4" t="str">
        <f t="shared" si="64"/>
        <v>Empty</v>
      </c>
      <c r="AD693" s="4">
        <f t="shared" si="65"/>
        <v>7</v>
      </c>
    </row>
    <row r="694" spans="1:30" hidden="1">
      <c r="A694" s="8" t="s">
        <v>2604</v>
      </c>
      <c r="B694" s="8" t="s">
        <v>358</v>
      </c>
      <c r="C694" s="8" t="s">
        <v>41</v>
      </c>
      <c r="D694" s="8" t="s">
        <v>31</v>
      </c>
      <c r="E694" s="8"/>
      <c r="F694" s="8" t="s">
        <v>1380</v>
      </c>
      <c r="G694" s="8" t="s">
        <v>1384</v>
      </c>
      <c r="H694" s="8">
        <v>94.59</v>
      </c>
      <c r="I694" s="8">
        <v>8.1199999999999992</v>
      </c>
      <c r="J694" s="8">
        <v>1.3928</v>
      </c>
      <c r="K694" s="8">
        <v>4.2831999999999999</v>
      </c>
      <c r="L694" s="8" t="s">
        <v>1412</v>
      </c>
      <c r="M694" s="8">
        <v>834</v>
      </c>
      <c r="N694" s="8" t="s">
        <v>1381</v>
      </c>
      <c r="O694" s="89" t="s">
        <v>2024</v>
      </c>
      <c r="P694" s="89">
        <f t="shared" si="60"/>
        <v>44711</v>
      </c>
      <c r="Q694" s="89" t="s">
        <v>2024</v>
      </c>
      <c r="R694" s="89"/>
      <c r="S694" s="121" t="e">
        <f t="shared" si="61"/>
        <v>#VALUE!</v>
      </c>
      <c r="T694" s="8">
        <v>24</v>
      </c>
      <c r="U694" s="8">
        <v>78.430000000000007</v>
      </c>
      <c r="Z694" s="78">
        <f t="shared" ca="1" si="62"/>
        <v>1537</v>
      </c>
      <c r="AA694" s="78" t="str">
        <f t="shared" si="63"/>
        <v>5-2022</v>
      </c>
      <c r="AC694" s="4" t="str">
        <f t="shared" si="64"/>
        <v>Empty</v>
      </c>
      <c r="AD694" s="4" t="e">
        <f t="shared" si="65"/>
        <v>#VALUE!</v>
      </c>
    </row>
    <row r="695" spans="1:30" hidden="1">
      <c r="A695" s="9" t="s">
        <v>2605</v>
      </c>
      <c r="B695" s="9" t="s">
        <v>1113</v>
      </c>
      <c r="C695" s="9" t="s">
        <v>16</v>
      </c>
      <c r="D695" s="9" t="s">
        <v>23</v>
      </c>
      <c r="E695" s="9"/>
      <c r="F695" s="9" t="s">
        <v>1389</v>
      </c>
      <c r="G695" s="9" t="s">
        <v>1390</v>
      </c>
      <c r="H695" s="9">
        <v>94.99</v>
      </c>
      <c r="I695" s="9">
        <v>14.4</v>
      </c>
      <c r="J695" s="9">
        <v>0.54659999999999997</v>
      </c>
      <c r="K695" s="9">
        <v>1.8011999999999999</v>
      </c>
      <c r="L695" s="9" t="s">
        <v>1395</v>
      </c>
      <c r="M695" s="9">
        <v>686</v>
      </c>
      <c r="N695" s="9" t="s">
        <v>1381</v>
      </c>
      <c r="O695" s="90" t="s">
        <v>2333</v>
      </c>
      <c r="P695" s="89">
        <f t="shared" si="60"/>
        <v>45135</v>
      </c>
      <c r="Q695" s="90" t="s">
        <v>2333</v>
      </c>
      <c r="R695" s="90"/>
      <c r="S695" s="121" t="e">
        <f t="shared" si="61"/>
        <v>#VALUE!</v>
      </c>
      <c r="T695" s="9">
        <v>84</v>
      </c>
      <c r="U695" s="9">
        <v>31.31</v>
      </c>
      <c r="Z695" s="78">
        <f t="shared" ca="1" si="62"/>
        <v>1113</v>
      </c>
      <c r="AA695" s="78" t="str">
        <f t="shared" si="63"/>
        <v>7-2023</v>
      </c>
      <c r="AC695" s="4" t="str">
        <f t="shared" si="64"/>
        <v>Empty</v>
      </c>
      <c r="AD695" s="4" t="e">
        <f t="shared" si="65"/>
        <v>#VALUE!</v>
      </c>
    </row>
    <row r="696" spans="1:30">
      <c r="A696" s="8" t="s">
        <v>2606</v>
      </c>
      <c r="B696" s="8" t="s">
        <v>905</v>
      </c>
      <c r="C696" s="8" t="s">
        <v>24</v>
      </c>
      <c r="D696" s="8" t="s">
        <v>44</v>
      </c>
      <c r="E696" s="8"/>
      <c r="F696" s="8" t="s">
        <v>1389</v>
      </c>
      <c r="G696" s="8" t="s">
        <v>1384</v>
      </c>
      <c r="H696" s="8">
        <v>71.72</v>
      </c>
      <c r="I696" s="8">
        <v>9.0399999999999991</v>
      </c>
      <c r="J696" s="8">
        <v>0.79239999999999999</v>
      </c>
      <c r="K696" s="8">
        <v>0.91010000000000002</v>
      </c>
      <c r="L696" s="8" t="s">
        <v>1395</v>
      </c>
      <c r="M696" s="8">
        <v>830</v>
      </c>
      <c r="N696" s="8" t="s">
        <v>1403</v>
      </c>
      <c r="O696" s="89" t="s">
        <v>2607</v>
      </c>
      <c r="P696" s="89">
        <f t="shared" si="60"/>
        <v>44842</v>
      </c>
      <c r="Q696" s="89" t="s">
        <v>2607</v>
      </c>
      <c r="R696" s="89" t="s">
        <v>2465</v>
      </c>
      <c r="S696" s="121">
        <f t="shared" si="61"/>
        <v>44848</v>
      </c>
      <c r="T696" s="8">
        <v>120</v>
      </c>
      <c r="U696" s="8">
        <v>8.36</v>
      </c>
      <c r="Z696" s="78">
        <f t="shared" ca="1" si="62"/>
        <v>1406</v>
      </c>
      <c r="AA696" s="78" t="str">
        <f t="shared" si="63"/>
        <v>10-2022</v>
      </c>
      <c r="AC696" s="4" t="str">
        <f t="shared" si="64"/>
        <v>Q4</v>
      </c>
      <c r="AD696" s="4">
        <f t="shared" si="65"/>
        <v>5</v>
      </c>
    </row>
    <row r="697" spans="1:30">
      <c r="A697" s="9" t="s">
        <v>2608</v>
      </c>
      <c r="B697" s="9" t="s">
        <v>764</v>
      </c>
      <c r="C697" s="9" t="s">
        <v>35</v>
      </c>
      <c r="D697" s="9" t="s">
        <v>44</v>
      </c>
      <c r="E697" s="9"/>
      <c r="F697" s="9" t="s">
        <v>1380</v>
      </c>
      <c r="G697" s="9" t="s">
        <v>1384</v>
      </c>
      <c r="H697" s="9">
        <v>56.98</v>
      </c>
      <c r="I697" s="9">
        <v>8.23</v>
      </c>
      <c r="J697" s="9">
        <v>0.9496</v>
      </c>
      <c r="K697" s="9">
        <v>4.9626999999999999</v>
      </c>
      <c r="L697" s="9" t="s">
        <v>1376</v>
      </c>
      <c r="M697" s="9">
        <v>710</v>
      </c>
      <c r="N697" s="9" t="s">
        <v>1403</v>
      </c>
      <c r="O697" s="90" t="s">
        <v>1609</v>
      </c>
      <c r="P697" s="89">
        <f t="shared" si="60"/>
        <v>45654</v>
      </c>
      <c r="Q697" s="90" t="s">
        <v>1609</v>
      </c>
      <c r="R697" s="90" t="s">
        <v>2609</v>
      </c>
      <c r="S697" s="121">
        <f t="shared" si="61"/>
        <v>45659</v>
      </c>
      <c r="T697" s="9">
        <v>12</v>
      </c>
      <c r="U697" s="9">
        <v>8.9499999999999993</v>
      </c>
      <c r="Z697" s="78">
        <f t="shared" ca="1" si="62"/>
        <v>594</v>
      </c>
      <c r="AA697" s="78" t="str">
        <f t="shared" si="63"/>
        <v>12-2024</v>
      </c>
      <c r="AC697" s="4" t="str">
        <f t="shared" si="64"/>
        <v>Q4</v>
      </c>
      <c r="AD697" s="4">
        <f t="shared" si="65"/>
        <v>4</v>
      </c>
    </row>
    <row r="698" spans="1:30">
      <c r="A698" s="8" t="s">
        <v>2610</v>
      </c>
      <c r="B698" s="8" t="s">
        <v>414</v>
      </c>
      <c r="C698" s="8" t="s">
        <v>12</v>
      </c>
      <c r="D698" s="8" t="s">
        <v>1360</v>
      </c>
      <c r="E698" s="8"/>
      <c r="F698" s="8" t="s">
        <v>1408</v>
      </c>
      <c r="G698" s="8" t="s">
        <v>1375</v>
      </c>
      <c r="H698" s="8">
        <v>71.78</v>
      </c>
      <c r="I698" s="8">
        <v>11.29</v>
      </c>
      <c r="J698" s="8">
        <v>1.3935999999999999</v>
      </c>
      <c r="K698" s="8">
        <v>3.3552</v>
      </c>
      <c r="L698" s="8" t="s">
        <v>1376</v>
      </c>
      <c r="M698" s="8">
        <v>777</v>
      </c>
      <c r="N698" s="8" t="s">
        <v>1403</v>
      </c>
      <c r="O698" s="89" t="s">
        <v>2025</v>
      </c>
      <c r="P698" s="89">
        <f t="shared" si="60"/>
        <v>44724</v>
      </c>
      <c r="Q698" s="89" t="s">
        <v>2025</v>
      </c>
      <c r="R698" s="89" t="s">
        <v>2611</v>
      </c>
      <c r="S698" s="121">
        <f t="shared" si="61"/>
        <v>44732</v>
      </c>
      <c r="T698" s="8">
        <v>24</v>
      </c>
      <c r="U698" s="8">
        <v>7.83</v>
      </c>
      <c r="Z698" s="78">
        <f t="shared" ca="1" si="62"/>
        <v>1524</v>
      </c>
      <c r="AA698" s="78" t="str">
        <f t="shared" si="63"/>
        <v>6-2022</v>
      </c>
      <c r="AC698" s="4" t="str">
        <f t="shared" si="64"/>
        <v>Empty</v>
      </c>
      <c r="AD698" s="4">
        <f t="shared" si="65"/>
        <v>6</v>
      </c>
    </row>
    <row r="699" spans="1:30" hidden="1">
      <c r="A699" s="9" t="s">
        <v>2612</v>
      </c>
      <c r="B699" s="9" t="s">
        <v>320</v>
      </c>
      <c r="C699" s="9" t="s">
        <v>12</v>
      </c>
      <c r="D699" s="9" t="s">
        <v>10</v>
      </c>
      <c r="E699" s="9"/>
      <c r="F699" s="9" t="s">
        <v>1411</v>
      </c>
      <c r="G699" s="9" t="s">
        <v>1384</v>
      </c>
      <c r="H699" s="9">
        <v>1.05</v>
      </c>
      <c r="I699" s="9">
        <v>15.75</v>
      </c>
      <c r="J699" s="9">
        <v>8.9999999999999993E-3</v>
      </c>
      <c r="K699" s="9">
        <v>1.44E-2</v>
      </c>
      <c r="L699" s="9" t="s">
        <v>1412</v>
      </c>
      <c r="M699" s="9">
        <v>849</v>
      </c>
      <c r="N699" s="9" t="s">
        <v>1386</v>
      </c>
      <c r="O699" s="90" t="s">
        <v>2613</v>
      </c>
      <c r="P699" s="89">
        <f t="shared" si="60"/>
        <v>45519</v>
      </c>
      <c r="Q699" s="90" t="s">
        <v>2613</v>
      </c>
      <c r="R699" s="90"/>
      <c r="S699" s="121" t="e">
        <f t="shared" si="61"/>
        <v>#VALUE!</v>
      </c>
      <c r="T699" s="9">
        <v>240</v>
      </c>
      <c r="U699" s="9">
        <v>0.55000000000000004</v>
      </c>
      <c r="Z699" s="78">
        <f t="shared" ca="1" si="62"/>
        <v>729</v>
      </c>
      <c r="AA699" s="78" t="str">
        <f t="shared" si="63"/>
        <v>8-2024</v>
      </c>
      <c r="AC699" s="4" t="str">
        <f t="shared" si="64"/>
        <v>Empty</v>
      </c>
      <c r="AD699" s="4" t="e">
        <f t="shared" si="65"/>
        <v>#VALUE!</v>
      </c>
    </row>
    <row r="700" spans="1:30" hidden="1">
      <c r="A700" s="8" t="s">
        <v>2614</v>
      </c>
      <c r="B700" s="8" t="s">
        <v>257</v>
      </c>
      <c r="C700" s="8" t="s">
        <v>20</v>
      </c>
      <c r="D700" s="8" t="s">
        <v>1360</v>
      </c>
      <c r="E700" s="8"/>
      <c r="F700" s="8" t="s">
        <v>1400</v>
      </c>
      <c r="G700" s="8" t="s">
        <v>1384</v>
      </c>
      <c r="H700" s="8">
        <v>89.25</v>
      </c>
      <c r="I700" s="8">
        <v>10.88</v>
      </c>
      <c r="J700" s="8">
        <v>1.2395</v>
      </c>
      <c r="K700" s="8">
        <v>2.9169</v>
      </c>
      <c r="L700" s="8" t="s">
        <v>1358</v>
      </c>
      <c r="M700" s="8">
        <v>806</v>
      </c>
      <c r="N700" s="8" t="s">
        <v>1426</v>
      </c>
      <c r="O700" s="89" t="s">
        <v>2615</v>
      </c>
      <c r="P700" s="89">
        <f t="shared" si="60"/>
        <v>44659</v>
      </c>
      <c r="Q700" s="89" t="s">
        <v>2615</v>
      </c>
      <c r="R700" s="89"/>
      <c r="S700" s="121" t="e">
        <f t="shared" si="61"/>
        <v>#VALUE!</v>
      </c>
      <c r="T700" s="8">
        <v>36</v>
      </c>
      <c r="U700" s="8">
        <v>19.61</v>
      </c>
      <c r="Z700" s="78">
        <f t="shared" ca="1" si="62"/>
        <v>1589</v>
      </c>
      <c r="AA700" s="78" t="str">
        <f t="shared" si="63"/>
        <v>4-2022</v>
      </c>
      <c r="AC700" s="4" t="str">
        <f t="shared" si="64"/>
        <v>Empty</v>
      </c>
      <c r="AD700" s="4" t="e">
        <f t="shared" si="65"/>
        <v>#VALUE!</v>
      </c>
    </row>
    <row r="701" spans="1:30">
      <c r="A701" s="9" t="s">
        <v>2616</v>
      </c>
      <c r="B701" s="9" t="s">
        <v>1351</v>
      </c>
      <c r="C701" s="9" t="s">
        <v>12</v>
      </c>
      <c r="D701" s="9" t="s">
        <v>44</v>
      </c>
      <c r="E701" s="9"/>
      <c r="F701" s="9" t="s">
        <v>1408</v>
      </c>
      <c r="G701" s="9" t="s">
        <v>1375</v>
      </c>
      <c r="H701" s="9">
        <v>99.5</v>
      </c>
      <c r="I701" s="9">
        <v>9.75</v>
      </c>
      <c r="J701" s="9">
        <v>0.87080000000000002</v>
      </c>
      <c r="K701" s="9">
        <v>4.5799000000000003</v>
      </c>
      <c r="L701" s="9" t="s">
        <v>1376</v>
      </c>
      <c r="M701" s="9">
        <v>881</v>
      </c>
      <c r="N701" s="9" t="s">
        <v>1377</v>
      </c>
      <c r="O701" s="90" t="s">
        <v>2617</v>
      </c>
      <c r="P701" s="89">
        <f t="shared" si="60"/>
        <v>45656</v>
      </c>
      <c r="Q701" s="90" t="s">
        <v>2617</v>
      </c>
      <c r="R701" s="90" t="s">
        <v>2618</v>
      </c>
      <c r="S701" s="121">
        <f t="shared" si="61"/>
        <v>45658</v>
      </c>
      <c r="T701" s="9">
        <v>24</v>
      </c>
      <c r="U701" s="9">
        <v>88.41</v>
      </c>
      <c r="Z701" s="78">
        <f t="shared" ca="1" si="62"/>
        <v>592</v>
      </c>
      <c r="AA701" s="78" t="str">
        <f t="shared" si="63"/>
        <v>12-2024</v>
      </c>
      <c r="AC701" s="4" t="str">
        <f t="shared" si="64"/>
        <v>Q4</v>
      </c>
      <c r="AD701" s="4">
        <f t="shared" si="65"/>
        <v>3</v>
      </c>
    </row>
    <row r="702" spans="1:30">
      <c r="A702" s="8" t="s">
        <v>2619</v>
      </c>
      <c r="B702" s="8" t="s">
        <v>775</v>
      </c>
      <c r="C702" s="8" t="s">
        <v>38</v>
      </c>
      <c r="D702" s="8" t="s">
        <v>1360</v>
      </c>
      <c r="E702" s="8"/>
      <c r="F702" s="8" t="s">
        <v>1389</v>
      </c>
      <c r="G702" s="8" t="s">
        <v>1384</v>
      </c>
      <c r="H702" s="8">
        <v>2.39</v>
      </c>
      <c r="I702" s="8">
        <v>8.51</v>
      </c>
      <c r="J702" s="8">
        <v>2.9600000000000001E-2</v>
      </c>
      <c r="K702" s="8">
        <v>2.0799999999999999E-2</v>
      </c>
      <c r="L702" s="8" t="s">
        <v>1395</v>
      </c>
      <c r="M702" s="8">
        <v>880</v>
      </c>
      <c r="N702" s="8" t="s">
        <v>1396</v>
      </c>
      <c r="O702" s="89" t="s">
        <v>2620</v>
      </c>
      <c r="P702" s="89">
        <f t="shared" si="60"/>
        <v>44958</v>
      </c>
      <c r="Q702" s="89" t="s">
        <v>2620</v>
      </c>
      <c r="R702" s="89" t="s">
        <v>2540</v>
      </c>
      <c r="S702" s="121">
        <f t="shared" si="61"/>
        <v>44963</v>
      </c>
      <c r="T702" s="8">
        <v>240</v>
      </c>
      <c r="U702" s="8">
        <v>1.29</v>
      </c>
      <c r="Z702" s="78">
        <f t="shared" ca="1" si="62"/>
        <v>1290</v>
      </c>
      <c r="AA702" s="78" t="str">
        <f t="shared" si="63"/>
        <v>2-2023</v>
      </c>
      <c r="AC702" s="4" t="str">
        <f t="shared" si="64"/>
        <v>Empty</v>
      </c>
      <c r="AD702" s="4">
        <f t="shared" si="65"/>
        <v>4</v>
      </c>
    </row>
    <row r="703" spans="1:30">
      <c r="A703" s="9" t="s">
        <v>2621</v>
      </c>
      <c r="B703" s="9" t="s">
        <v>835</v>
      </c>
      <c r="C703" s="9" t="s">
        <v>28</v>
      </c>
      <c r="D703" s="9" t="s">
        <v>44</v>
      </c>
      <c r="E703" s="9"/>
      <c r="F703" s="9" t="s">
        <v>1374</v>
      </c>
      <c r="G703" s="9" t="s">
        <v>1390</v>
      </c>
      <c r="H703" s="9">
        <v>61.04</v>
      </c>
      <c r="I703" s="9">
        <v>12.19</v>
      </c>
      <c r="J703" s="9">
        <v>1.0618000000000001</v>
      </c>
      <c r="K703" s="9">
        <v>0.68020000000000003</v>
      </c>
      <c r="L703" s="9" t="s">
        <v>1395</v>
      </c>
      <c r="M703" s="9">
        <v>556</v>
      </c>
      <c r="N703" s="9" t="s">
        <v>1396</v>
      </c>
      <c r="O703" s="90" t="s">
        <v>1824</v>
      </c>
      <c r="P703" s="89">
        <f t="shared" si="60"/>
        <v>45617</v>
      </c>
      <c r="Q703" s="90" t="s">
        <v>1824</v>
      </c>
      <c r="R703" s="90" t="s">
        <v>2622</v>
      </c>
      <c r="S703" s="121">
        <f t="shared" si="61"/>
        <v>45620</v>
      </c>
      <c r="T703" s="9">
        <v>240</v>
      </c>
      <c r="U703" s="9">
        <v>34.299999999999997</v>
      </c>
      <c r="Z703" s="78">
        <f t="shared" ca="1" si="62"/>
        <v>631</v>
      </c>
      <c r="AA703" s="78" t="str">
        <f t="shared" si="63"/>
        <v>11-2024</v>
      </c>
      <c r="AC703" s="4" t="str">
        <f t="shared" si="64"/>
        <v>Q4</v>
      </c>
      <c r="AD703" s="4">
        <f t="shared" si="65"/>
        <v>2</v>
      </c>
    </row>
    <row r="704" spans="1:30" hidden="1">
      <c r="A704" s="8" t="s">
        <v>2623</v>
      </c>
      <c r="B704" s="8" t="s">
        <v>563</v>
      </c>
      <c r="C704" s="8" t="s">
        <v>20</v>
      </c>
      <c r="D704" s="8" t="s">
        <v>23</v>
      </c>
      <c r="E704" s="8"/>
      <c r="F704" s="8" t="s">
        <v>1400</v>
      </c>
      <c r="G704" s="8" t="s">
        <v>1390</v>
      </c>
      <c r="H704" s="8">
        <v>3.27</v>
      </c>
      <c r="I704" s="8">
        <v>13.97</v>
      </c>
      <c r="J704" s="8">
        <v>5.16E-2</v>
      </c>
      <c r="K704" s="8">
        <v>5.0700000000000002E-2</v>
      </c>
      <c r="L704" s="8" t="s">
        <v>1376</v>
      </c>
      <c r="M704" s="8">
        <v>791</v>
      </c>
      <c r="N704" s="8" t="s">
        <v>1381</v>
      </c>
      <c r="O704" s="89" t="s">
        <v>1488</v>
      </c>
      <c r="P704" s="89">
        <f t="shared" si="60"/>
        <v>44805</v>
      </c>
      <c r="Q704" s="89" t="s">
        <v>1488</v>
      </c>
      <c r="R704" s="89"/>
      <c r="S704" s="121" t="e">
        <f t="shared" si="61"/>
        <v>#VALUE!</v>
      </c>
      <c r="T704" s="8">
        <v>120</v>
      </c>
      <c r="U704" s="8">
        <v>1.59</v>
      </c>
      <c r="Z704" s="78">
        <f t="shared" ca="1" si="62"/>
        <v>1443</v>
      </c>
      <c r="AA704" s="78" t="str">
        <f t="shared" si="63"/>
        <v>9-2022</v>
      </c>
      <c r="AC704" s="4" t="str">
        <f t="shared" si="64"/>
        <v>Empty</v>
      </c>
      <c r="AD704" s="4" t="e">
        <f t="shared" si="65"/>
        <v>#VALUE!</v>
      </c>
    </row>
    <row r="705" spans="1:30">
      <c r="A705" s="9" t="s">
        <v>2624</v>
      </c>
      <c r="B705" s="9" t="s">
        <v>1312</v>
      </c>
      <c r="C705" s="9" t="s">
        <v>35</v>
      </c>
      <c r="D705" s="9" t="s">
        <v>1360</v>
      </c>
      <c r="E705" s="9"/>
      <c r="F705" s="9" t="s">
        <v>1400</v>
      </c>
      <c r="G705" s="9" t="s">
        <v>1390</v>
      </c>
      <c r="H705" s="9">
        <v>78.209999999999994</v>
      </c>
      <c r="I705" s="9">
        <v>16.22</v>
      </c>
      <c r="J705" s="9">
        <v>0.81940000000000002</v>
      </c>
      <c r="K705" s="9">
        <v>7.1041999999999996</v>
      </c>
      <c r="L705" s="9" t="s">
        <v>1376</v>
      </c>
      <c r="M705" s="9">
        <v>872</v>
      </c>
      <c r="N705" s="9" t="s">
        <v>1403</v>
      </c>
      <c r="O705" s="90" t="s">
        <v>2625</v>
      </c>
      <c r="P705" s="89">
        <f t="shared" si="60"/>
        <v>44856</v>
      </c>
      <c r="Q705" s="90" t="s">
        <v>2625</v>
      </c>
      <c r="R705" s="90" t="s">
        <v>1907</v>
      </c>
      <c r="S705" s="121">
        <f t="shared" si="61"/>
        <v>44858</v>
      </c>
      <c r="T705" s="9">
        <v>12</v>
      </c>
      <c r="U705" s="9">
        <v>51.62</v>
      </c>
      <c r="Z705" s="78">
        <f t="shared" ca="1" si="62"/>
        <v>1392</v>
      </c>
      <c r="AA705" s="78" t="str">
        <f t="shared" si="63"/>
        <v>10-2022</v>
      </c>
      <c r="AC705" s="4" t="str">
        <f t="shared" si="64"/>
        <v>Q4</v>
      </c>
      <c r="AD705" s="4">
        <f t="shared" si="65"/>
        <v>1</v>
      </c>
    </row>
    <row r="706" spans="1:30" hidden="1">
      <c r="A706" s="8" t="s">
        <v>2626</v>
      </c>
      <c r="B706" s="8" t="s">
        <v>576</v>
      </c>
      <c r="C706" s="8" t="s">
        <v>28</v>
      </c>
      <c r="D706" s="8" t="s">
        <v>1360</v>
      </c>
      <c r="E706" s="8"/>
      <c r="F706" s="8" t="s">
        <v>1380</v>
      </c>
      <c r="G706" s="8" t="s">
        <v>1375</v>
      </c>
      <c r="H706" s="8">
        <v>68.2</v>
      </c>
      <c r="I706" s="8">
        <v>7.66</v>
      </c>
      <c r="J706" s="8">
        <v>0.68379999999999996</v>
      </c>
      <c r="K706" s="8">
        <v>0.63839999999999997</v>
      </c>
      <c r="L706" s="8" t="s">
        <v>1385</v>
      </c>
      <c r="M706" s="8">
        <v>856</v>
      </c>
      <c r="N706" s="8" t="s">
        <v>1381</v>
      </c>
      <c r="O706" s="89" t="s">
        <v>1572</v>
      </c>
      <c r="P706" s="89">
        <f t="shared" si="60"/>
        <v>45104</v>
      </c>
      <c r="Q706" s="89" t="s">
        <v>1572</v>
      </c>
      <c r="R706" s="89"/>
      <c r="S706" s="121" t="e">
        <f t="shared" si="61"/>
        <v>#VALUE!</v>
      </c>
      <c r="T706" s="8">
        <v>180</v>
      </c>
      <c r="U706" s="8">
        <v>0</v>
      </c>
      <c r="Z706" s="78">
        <f t="shared" ca="1" si="62"/>
        <v>1144</v>
      </c>
      <c r="AA706" s="78" t="str">
        <f t="shared" si="63"/>
        <v>6-2023</v>
      </c>
      <c r="AC706" s="4" t="str">
        <f t="shared" si="64"/>
        <v>Empty</v>
      </c>
      <c r="AD706" s="4" t="e">
        <f t="shared" si="65"/>
        <v>#VALUE!</v>
      </c>
    </row>
    <row r="707" spans="1:30">
      <c r="A707" s="9" t="s">
        <v>2627</v>
      </c>
      <c r="B707" s="9" t="s">
        <v>187</v>
      </c>
      <c r="C707" s="9" t="s">
        <v>38</v>
      </c>
      <c r="D707" s="9" t="s">
        <v>1360</v>
      </c>
      <c r="E707" s="9"/>
      <c r="F707" s="9" t="s">
        <v>1380</v>
      </c>
      <c r="G707" s="9" t="s">
        <v>1390</v>
      </c>
      <c r="H707" s="9">
        <v>14.74</v>
      </c>
      <c r="I707" s="9">
        <v>18.16</v>
      </c>
      <c r="J707" s="9">
        <v>0.24060000000000001</v>
      </c>
      <c r="K707" s="9">
        <v>1.3525</v>
      </c>
      <c r="L707" s="9" t="s">
        <v>1358</v>
      </c>
      <c r="M707" s="9">
        <v>793</v>
      </c>
      <c r="N707" s="9" t="s">
        <v>1403</v>
      </c>
      <c r="O707" s="90" t="s">
        <v>2617</v>
      </c>
      <c r="P707" s="89">
        <f t="shared" ref="P707:P770" si="66">DATE(RIGHT(O707,4),MID(O707,4,2),LEFT(O707,2))</f>
        <v>45656</v>
      </c>
      <c r="Q707" s="90" t="s">
        <v>2617</v>
      </c>
      <c r="R707" s="90" t="s">
        <v>2628</v>
      </c>
      <c r="S707" s="121">
        <f t="shared" ref="S707:S770" si="67">DATE(RIGHT(R707,4),MID(R707,4,2),LEFT(R707,2))</f>
        <v>45669</v>
      </c>
      <c r="T707" s="9">
        <v>12</v>
      </c>
      <c r="U707" s="9">
        <v>10.02</v>
      </c>
      <c r="Z707" s="78">
        <f t="shared" ref="Z707:AA770" ca="1" si="68">TODAY()-P707</f>
        <v>592</v>
      </c>
      <c r="AA707" s="78" t="str">
        <f t="shared" ref="AA707:AA770" si="69">MONTH(P707)&amp;"-"&amp;YEAR(P707)</f>
        <v>12-2024</v>
      </c>
      <c r="AC707" s="4" t="str">
        <f t="shared" ref="AC707:AC770" si="70">IF(MONTH(P707)&gt;=10,"Q4","Empty")</f>
        <v>Q4</v>
      </c>
      <c r="AD707" s="4">
        <f t="shared" ref="AD707:AD770" si="71">NETWORKDAYS(P707,S707)</f>
        <v>10</v>
      </c>
    </row>
    <row r="708" spans="1:30">
      <c r="A708" s="8" t="s">
        <v>2629</v>
      </c>
      <c r="B708" s="8" t="s">
        <v>830</v>
      </c>
      <c r="C708" s="8" t="s">
        <v>24</v>
      </c>
      <c r="D708" s="8" t="s">
        <v>23</v>
      </c>
      <c r="E708" s="8"/>
      <c r="F708" s="8" t="s">
        <v>1380</v>
      </c>
      <c r="G708" s="8" t="s">
        <v>1384</v>
      </c>
      <c r="H708" s="8">
        <v>13.56</v>
      </c>
      <c r="I708" s="8">
        <v>16.86</v>
      </c>
      <c r="J708" s="8">
        <v>0.23019999999999999</v>
      </c>
      <c r="K708" s="8">
        <v>0.39029999999999998</v>
      </c>
      <c r="L708" s="8" t="s">
        <v>1358</v>
      </c>
      <c r="M708" s="8">
        <v>867</v>
      </c>
      <c r="N708" s="8" t="s">
        <v>1377</v>
      </c>
      <c r="O708" s="89" t="s">
        <v>2630</v>
      </c>
      <c r="P708" s="89">
        <f t="shared" si="66"/>
        <v>45075</v>
      </c>
      <c r="Q708" s="89" t="s">
        <v>2630</v>
      </c>
      <c r="R708" s="89" t="s">
        <v>236</v>
      </c>
      <c r="S708" s="121">
        <f t="shared" si="67"/>
        <v>45084</v>
      </c>
      <c r="T708" s="8">
        <v>48</v>
      </c>
      <c r="U708" s="8">
        <v>12.53</v>
      </c>
      <c r="Z708" s="78">
        <f t="shared" ca="1" si="68"/>
        <v>1173</v>
      </c>
      <c r="AA708" s="78" t="str">
        <f t="shared" si="69"/>
        <v>5-2023</v>
      </c>
      <c r="AC708" s="4" t="str">
        <f t="shared" si="70"/>
        <v>Empty</v>
      </c>
      <c r="AD708" s="4">
        <f t="shared" si="71"/>
        <v>8</v>
      </c>
    </row>
    <row r="709" spans="1:30">
      <c r="A709" s="9" t="s">
        <v>2631</v>
      </c>
      <c r="B709" s="9" t="s">
        <v>915</v>
      </c>
      <c r="C709" s="9" t="s">
        <v>28</v>
      </c>
      <c r="D709" s="9" t="s">
        <v>23</v>
      </c>
      <c r="E709" s="9"/>
      <c r="F709" s="9" t="s">
        <v>1411</v>
      </c>
      <c r="G709" s="9" t="s">
        <v>1390</v>
      </c>
      <c r="H709" s="9">
        <v>63.32</v>
      </c>
      <c r="I709" s="9">
        <v>10.62</v>
      </c>
      <c r="J709" s="9">
        <v>0.74580000000000002</v>
      </c>
      <c r="K709" s="9">
        <v>0.63729999999999998</v>
      </c>
      <c r="L709" s="9" t="s">
        <v>1358</v>
      </c>
      <c r="M709" s="9">
        <v>765</v>
      </c>
      <c r="N709" s="9" t="s">
        <v>1377</v>
      </c>
      <c r="O709" s="90" t="s">
        <v>1498</v>
      </c>
      <c r="P709" s="89">
        <f t="shared" si="66"/>
        <v>44635</v>
      </c>
      <c r="Q709" s="90" t="s">
        <v>1498</v>
      </c>
      <c r="R709" s="90" t="s">
        <v>2027</v>
      </c>
      <c r="S709" s="121">
        <f t="shared" si="67"/>
        <v>44647</v>
      </c>
      <c r="T709" s="9">
        <v>240</v>
      </c>
      <c r="U709" s="9">
        <v>41.58</v>
      </c>
      <c r="Z709" s="78">
        <f t="shared" ca="1" si="68"/>
        <v>1613</v>
      </c>
      <c r="AA709" s="78" t="str">
        <f t="shared" si="69"/>
        <v>3-2022</v>
      </c>
      <c r="AC709" s="4" t="str">
        <f t="shared" si="70"/>
        <v>Empty</v>
      </c>
      <c r="AD709" s="4">
        <f t="shared" si="71"/>
        <v>9</v>
      </c>
    </row>
    <row r="710" spans="1:30">
      <c r="A710" s="8" t="s">
        <v>2632</v>
      </c>
      <c r="B710" s="8" t="s">
        <v>420</v>
      </c>
      <c r="C710" s="8" t="s">
        <v>38</v>
      </c>
      <c r="D710" s="8" t="s">
        <v>44</v>
      </c>
      <c r="E710" s="8"/>
      <c r="F710" s="8" t="s">
        <v>1400</v>
      </c>
      <c r="G710" s="8" t="s">
        <v>1375</v>
      </c>
      <c r="H710" s="8">
        <v>48.28</v>
      </c>
      <c r="I710" s="8">
        <v>18.190000000000001</v>
      </c>
      <c r="J710" s="8">
        <v>0.37669999999999998</v>
      </c>
      <c r="K710" s="8">
        <v>0.78410000000000002</v>
      </c>
      <c r="L710" s="8" t="s">
        <v>1412</v>
      </c>
      <c r="M710" s="8">
        <v>602</v>
      </c>
      <c r="N710" s="8" t="s">
        <v>1377</v>
      </c>
      <c r="O710" s="89" t="s">
        <v>2633</v>
      </c>
      <c r="P710" s="89">
        <f t="shared" si="66"/>
        <v>44721</v>
      </c>
      <c r="Q710" s="89" t="s">
        <v>2633</v>
      </c>
      <c r="R710" s="89" t="s">
        <v>728</v>
      </c>
      <c r="S710" s="121">
        <f t="shared" si="67"/>
        <v>44731</v>
      </c>
      <c r="T710" s="8">
        <v>180</v>
      </c>
      <c r="U710" s="8">
        <v>7.43</v>
      </c>
      <c r="Z710" s="78">
        <f t="shared" ca="1" si="68"/>
        <v>1527</v>
      </c>
      <c r="AA710" s="78" t="str">
        <f t="shared" si="69"/>
        <v>6-2022</v>
      </c>
      <c r="AC710" s="4" t="str">
        <f t="shared" si="70"/>
        <v>Empty</v>
      </c>
      <c r="AD710" s="4">
        <f t="shared" si="71"/>
        <v>7</v>
      </c>
    </row>
    <row r="711" spans="1:30" hidden="1">
      <c r="A711" s="9" t="s">
        <v>2634</v>
      </c>
      <c r="B711" s="9" t="s">
        <v>769</v>
      </c>
      <c r="C711" s="9" t="s">
        <v>41</v>
      </c>
      <c r="D711" s="9" t="s">
        <v>23</v>
      </c>
      <c r="E711" s="9"/>
      <c r="F711" s="9" t="s">
        <v>1400</v>
      </c>
      <c r="G711" s="9" t="s">
        <v>1375</v>
      </c>
      <c r="H711" s="9">
        <v>54.66</v>
      </c>
      <c r="I711" s="9">
        <v>13.82</v>
      </c>
      <c r="J711" s="9">
        <v>0.63119999999999998</v>
      </c>
      <c r="K711" s="9">
        <v>0.72130000000000005</v>
      </c>
      <c r="L711" s="9" t="s">
        <v>1395</v>
      </c>
      <c r="M711" s="9">
        <v>565</v>
      </c>
      <c r="N711" s="9" t="s">
        <v>1386</v>
      </c>
      <c r="O711" s="90" t="s">
        <v>1699</v>
      </c>
      <c r="P711" s="89">
        <f t="shared" si="66"/>
        <v>45217</v>
      </c>
      <c r="Q711" s="90" t="s">
        <v>1699</v>
      </c>
      <c r="R711" s="90"/>
      <c r="S711" s="121" t="e">
        <f t="shared" si="67"/>
        <v>#VALUE!</v>
      </c>
      <c r="T711" s="9">
        <v>180</v>
      </c>
      <c r="U711" s="9">
        <v>29.45</v>
      </c>
      <c r="Z711" s="78">
        <f t="shared" ca="1" si="68"/>
        <v>1031</v>
      </c>
      <c r="AA711" s="78" t="str">
        <f t="shared" si="69"/>
        <v>10-2023</v>
      </c>
      <c r="AC711" s="4" t="str">
        <f t="shared" si="70"/>
        <v>Q4</v>
      </c>
      <c r="AD711" s="4" t="e">
        <f t="shared" si="71"/>
        <v>#VALUE!</v>
      </c>
    </row>
    <row r="712" spans="1:30" hidden="1">
      <c r="A712" s="8" t="s">
        <v>2635</v>
      </c>
      <c r="B712" s="8" t="s">
        <v>130</v>
      </c>
      <c r="C712" s="8" t="s">
        <v>38</v>
      </c>
      <c r="D712" s="8" t="s">
        <v>31</v>
      </c>
      <c r="E712" s="8"/>
      <c r="F712" s="8" t="s">
        <v>1374</v>
      </c>
      <c r="G712" s="8" t="s">
        <v>1390</v>
      </c>
      <c r="H712" s="8">
        <v>1.06</v>
      </c>
      <c r="I712" s="8">
        <v>15.01</v>
      </c>
      <c r="J712" s="8">
        <v>1.7899999999999999E-2</v>
      </c>
      <c r="K712" s="8">
        <v>2.0500000000000001E-2</v>
      </c>
      <c r="L712" s="8" t="s">
        <v>1385</v>
      </c>
      <c r="M712" s="8">
        <v>587</v>
      </c>
      <c r="N712" s="8" t="s">
        <v>1381</v>
      </c>
      <c r="O712" s="89" t="s">
        <v>2636</v>
      </c>
      <c r="P712" s="89">
        <f t="shared" si="66"/>
        <v>45113</v>
      </c>
      <c r="Q712" s="89" t="s">
        <v>2636</v>
      </c>
      <c r="R712" s="89"/>
      <c r="S712" s="121" t="e">
        <f t="shared" si="67"/>
        <v>#VALUE!</v>
      </c>
      <c r="T712" s="8">
        <v>84</v>
      </c>
      <c r="U712" s="8">
        <v>0</v>
      </c>
      <c r="Z712" s="78">
        <f t="shared" ca="1" si="68"/>
        <v>1135</v>
      </c>
      <c r="AA712" s="78" t="str">
        <f t="shared" si="69"/>
        <v>7-2023</v>
      </c>
      <c r="AC712" s="4" t="str">
        <f t="shared" si="70"/>
        <v>Empty</v>
      </c>
      <c r="AD712" s="4" t="e">
        <f t="shared" si="71"/>
        <v>#VALUE!</v>
      </c>
    </row>
    <row r="713" spans="1:30" hidden="1">
      <c r="A713" s="9" t="s">
        <v>2637</v>
      </c>
      <c r="B713" s="9" t="s">
        <v>1226</v>
      </c>
      <c r="C713" s="9" t="s">
        <v>28</v>
      </c>
      <c r="D713" s="9" t="s">
        <v>44</v>
      </c>
      <c r="E713" s="9"/>
      <c r="F713" s="9" t="s">
        <v>1400</v>
      </c>
      <c r="G713" s="9" t="s">
        <v>1390</v>
      </c>
      <c r="H713" s="9">
        <v>62.33</v>
      </c>
      <c r="I713" s="9">
        <v>13.76</v>
      </c>
      <c r="J713" s="9">
        <v>0.34029999999999999</v>
      </c>
      <c r="K713" s="9">
        <v>2.9855999999999998</v>
      </c>
      <c r="L713" s="9" t="s">
        <v>1395</v>
      </c>
      <c r="M713" s="9">
        <v>610</v>
      </c>
      <c r="N713" s="9" t="s">
        <v>1426</v>
      </c>
      <c r="O713" s="90" t="s">
        <v>329</v>
      </c>
      <c r="P713" s="89">
        <f t="shared" si="66"/>
        <v>44922</v>
      </c>
      <c r="Q713" s="90" t="s">
        <v>329</v>
      </c>
      <c r="R713" s="90"/>
      <c r="S713" s="121" t="e">
        <f t="shared" si="67"/>
        <v>#VALUE!</v>
      </c>
      <c r="T713" s="9">
        <v>24</v>
      </c>
      <c r="U713" s="9">
        <v>47.47</v>
      </c>
      <c r="Z713" s="78">
        <f t="shared" ca="1" si="68"/>
        <v>1326</v>
      </c>
      <c r="AA713" s="78" t="str">
        <f t="shared" si="69"/>
        <v>12-2022</v>
      </c>
      <c r="AC713" s="4" t="str">
        <f t="shared" si="70"/>
        <v>Q4</v>
      </c>
      <c r="AD713" s="4" t="e">
        <f t="shared" si="71"/>
        <v>#VALUE!</v>
      </c>
    </row>
    <row r="714" spans="1:30" hidden="1">
      <c r="A714" s="8" t="s">
        <v>2638</v>
      </c>
      <c r="B714" s="8" t="s">
        <v>443</v>
      </c>
      <c r="C714" s="8" t="s">
        <v>16</v>
      </c>
      <c r="D714" s="8" t="s">
        <v>23</v>
      </c>
      <c r="E714" s="8"/>
      <c r="F714" s="8" t="s">
        <v>1400</v>
      </c>
      <c r="G714" s="8" t="s">
        <v>1375</v>
      </c>
      <c r="H714" s="8">
        <v>59.77</v>
      </c>
      <c r="I714" s="8">
        <v>11.38</v>
      </c>
      <c r="J714" s="8">
        <v>1.0297000000000001</v>
      </c>
      <c r="K714" s="8">
        <v>1.3109</v>
      </c>
      <c r="L714" s="8" t="s">
        <v>1395</v>
      </c>
      <c r="M714" s="8">
        <v>619</v>
      </c>
      <c r="N714" s="8" t="s">
        <v>1381</v>
      </c>
      <c r="O714" s="89" t="s">
        <v>2467</v>
      </c>
      <c r="P714" s="89">
        <f t="shared" si="66"/>
        <v>45067</v>
      </c>
      <c r="Q714" s="89" t="s">
        <v>2467</v>
      </c>
      <c r="R714" s="89"/>
      <c r="S714" s="121" t="e">
        <f t="shared" si="67"/>
        <v>#VALUE!</v>
      </c>
      <c r="T714" s="8">
        <v>60</v>
      </c>
      <c r="U714" s="8">
        <v>38.18</v>
      </c>
      <c r="Z714" s="78">
        <f t="shared" ca="1" si="68"/>
        <v>1181</v>
      </c>
      <c r="AA714" s="78" t="str">
        <f t="shared" si="69"/>
        <v>5-2023</v>
      </c>
      <c r="AC714" s="4" t="str">
        <f t="shared" si="70"/>
        <v>Empty</v>
      </c>
      <c r="AD714" s="4" t="e">
        <f t="shared" si="71"/>
        <v>#VALUE!</v>
      </c>
    </row>
    <row r="715" spans="1:30" hidden="1">
      <c r="A715" s="9" t="s">
        <v>2639</v>
      </c>
      <c r="B715" s="9" t="s">
        <v>873</v>
      </c>
      <c r="C715" s="9" t="s">
        <v>24</v>
      </c>
      <c r="D715" s="9" t="s">
        <v>44</v>
      </c>
      <c r="E715" s="9"/>
      <c r="F715" s="9" t="s">
        <v>1389</v>
      </c>
      <c r="G715" s="9" t="s">
        <v>1384</v>
      </c>
      <c r="H715" s="9">
        <v>55.07</v>
      </c>
      <c r="I715" s="9">
        <v>13.8</v>
      </c>
      <c r="J715" s="9">
        <v>0.36049999999999999</v>
      </c>
      <c r="K715" s="9">
        <v>0.84840000000000004</v>
      </c>
      <c r="L715" s="9" t="s">
        <v>1395</v>
      </c>
      <c r="M715" s="9">
        <v>836</v>
      </c>
      <c r="N715" s="9" t="s">
        <v>1426</v>
      </c>
      <c r="O715" s="90" t="s">
        <v>1747</v>
      </c>
      <c r="P715" s="89">
        <f t="shared" si="66"/>
        <v>44725</v>
      </c>
      <c r="Q715" s="90" t="s">
        <v>1747</v>
      </c>
      <c r="R715" s="90"/>
      <c r="S715" s="121" t="e">
        <f t="shared" si="67"/>
        <v>#VALUE!</v>
      </c>
      <c r="T715" s="9">
        <v>120</v>
      </c>
      <c r="U715" s="9">
        <v>37.549999999999997</v>
      </c>
      <c r="Z715" s="78">
        <f t="shared" ca="1" si="68"/>
        <v>1523</v>
      </c>
      <c r="AA715" s="78" t="str">
        <f t="shared" si="69"/>
        <v>6-2022</v>
      </c>
      <c r="AC715" s="4" t="str">
        <f t="shared" si="70"/>
        <v>Empty</v>
      </c>
      <c r="AD715" s="4" t="e">
        <f t="shared" si="71"/>
        <v>#VALUE!</v>
      </c>
    </row>
    <row r="716" spans="1:30" hidden="1">
      <c r="A716" s="8" t="s">
        <v>2640</v>
      </c>
      <c r="B716" s="8" t="s">
        <v>1096</v>
      </c>
      <c r="C716" s="8" t="s">
        <v>28</v>
      </c>
      <c r="D716" s="8" t="s">
        <v>44</v>
      </c>
      <c r="E716" s="8"/>
      <c r="F716" s="8" t="s">
        <v>1389</v>
      </c>
      <c r="G716" s="8" t="s">
        <v>1375</v>
      </c>
      <c r="H716" s="8">
        <v>39.520000000000003</v>
      </c>
      <c r="I716" s="8">
        <v>9.39</v>
      </c>
      <c r="J716" s="8">
        <v>0.75839999999999996</v>
      </c>
      <c r="K716" s="8">
        <v>0.99080000000000001</v>
      </c>
      <c r="L716" s="8" t="s">
        <v>1395</v>
      </c>
      <c r="M716" s="8">
        <v>855</v>
      </c>
      <c r="N716" s="8" t="s">
        <v>1426</v>
      </c>
      <c r="O716" s="89" t="s">
        <v>1476</v>
      </c>
      <c r="P716" s="89">
        <f t="shared" si="66"/>
        <v>45646</v>
      </c>
      <c r="Q716" s="89" t="s">
        <v>1476</v>
      </c>
      <c r="R716" s="89"/>
      <c r="S716" s="121" t="e">
        <f t="shared" si="67"/>
        <v>#VALUE!</v>
      </c>
      <c r="T716" s="8">
        <v>48</v>
      </c>
      <c r="U716" s="8">
        <v>24.37</v>
      </c>
      <c r="Z716" s="78">
        <f t="shared" ca="1" si="68"/>
        <v>602</v>
      </c>
      <c r="AA716" s="78" t="str">
        <f t="shared" si="69"/>
        <v>12-2024</v>
      </c>
      <c r="AC716" s="4" t="str">
        <f t="shared" si="70"/>
        <v>Q4</v>
      </c>
      <c r="AD716" s="4" t="e">
        <f t="shared" si="71"/>
        <v>#VALUE!</v>
      </c>
    </row>
    <row r="717" spans="1:30">
      <c r="A717" s="9" t="s">
        <v>2641</v>
      </c>
      <c r="B717" s="9" t="s">
        <v>1217</v>
      </c>
      <c r="C717" s="9" t="s">
        <v>38</v>
      </c>
      <c r="D717" s="9" t="s">
        <v>10</v>
      </c>
      <c r="E717" s="9"/>
      <c r="F717" s="9" t="s">
        <v>1411</v>
      </c>
      <c r="G717" s="9" t="s">
        <v>1390</v>
      </c>
      <c r="H717" s="9">
        <v>39.729999999999997</v>
      </c>
      <c r="I717" s="9">
        <v>17.97</v>
      </c>
      <c r="J717" s="9">
        <v>0.4904</v>
      </c>
      <c r="K717" s="9">
        <v>1.0082</v>
      </c>
      <c r="L717" s="9" t="s">
        <v>1376</v>
      </c>
      <c r="M717" s="9">
        <v>814</v>
      </c>
      <c r="N717" s="9" t="s">
        <v>1403</v>
      </c>
      <c r="O717" s="90" t="s">
        <v>479</v>
      </c>
      <c r="P717" s="89">
        <f t="shared" si="66"/>
        <v>45226</v>
      </c>
      <c r="Q717" s="90" t="s">
        <v>479</v>
      </c>
      <c r="R717" s="90" t="s">
        <v>2642</v>
      </c>
      <c r="S717" s="121">
        <f t="shared" si="67"/>
        <v>45227</v>
      </c>
      <c r="T717" s="9">
        <v>60</v>
      </c>
      <c r="U717" s="9">
        <v>24.57</v>
      </c>
      <c r="Z717" s="78">
        <f t="shared" ca="1" si="68"/>
        <v>1022</v>
      </c>
      <c r="AA717" s="78" t="str">
        <f t="shared" si="69"/>
        <v>10-2023</v>
      </c>
      <c r="AC717" s="4" t="str">
        <f t="shared" si="70"/>
        <v>Q4</v>
      </c>
      <c r="AD717" s="4">
        <f t="shared" si="71"/>
        <v>1</v>
      </c>
    </row>
    <row r="718" spans="1:30">
      <c r="A718" s="8" t="s">
        <v>2643</v>
      </c>
      <c r="B718" s="8" t="s">
        <v>495</v>
      </c>
      <c r="C718" s="8" t="s">
        <v>24</v>
      </c>
      <c r="D718" s="8" t="s">
        <v>1360</v>
      </c>
      <c r="E718" s="8"/>
      <c r="F718" s="8" t="s">
        <v>1380</v>
      </c>
      <c r="G718" s="8" t="s">
        <v>1384</v>
      </c>
      <c r="H718" s="8">
        <v>31.36</v>
      </c>
      <c r="I718" s="8">
        <v>17.16</v>
      </c>
      <c r="J718" s="8">
        <v>0.57730000000000004</v>
      </c>
      <c r="K718" s="8">
        <v>1.5528999999999999</v>
      </c>
      <c r="L718" s="8" t="s">
        <v>1385</v>
      </c>
      <c r="M718" s="8">
        <v>813</v>
      </c>
      <c r="N718" s="8" t="s">
        <v>1377</v>
      </c>
      <c r="O718" s="89" t="s">
        <v>2644</v>
      </c>
      <c r="P718" s="89">
        <f t="shared" si="66"/>
        <v>45553</v>
      </c>
      <c r="Q718" s="89" t="s">
        <v>2644</v>
      </c>
      <c r="R718" s="89" t="s">
        <v>2263</v>
      </c>
      <c r="S718" s="121">
        <f t="shared" si="67"/>
        <v>45556</v>
      </c>
      <c r="T718" s="8">
        <v>24</v>
      </c>
      <c r="U718" s="8">
        <v>0</v>
      </c>
      <c r="Z718" s="78">
        <f t="shared" ca="1" si="68"/>
        <v>695</v>
      </c>
      <c r="AA718" s="78" t="str">
        <f t="shared" si="69"/>
        <v>9-2024</v>
      </c>
      <c r="AC718" s="4" t="str">
        <f t="shared" si="70"/>
        <v>Empty</v>
      </c>
      <c r="AD718" s="4">
        <f t="shared" si="71"/>
        <v>3</v>
      </c>
    </row>
    <row r="719" spans="1:30" hidden="1">
      <c r="A719" s="9" t="s">
        <v>2645</v>
      </c>
      <c r="B719" s="9" t="s">
        <v>1030</v>
      </c>
      <c r="C719" s="9" t="s">
        <v>28</v>
      </c>
      <c r="D719" s="9" t="s">
        <v>23</v>
      </c>
      <c r="E719" s="9"/>
      <c r="F719" s="9" t="s">
        <v>1389</v>
      </c>
      <c r="G719" s="9" t="s">
        <v>1375</v>
      </c>
      <c r="H719" s="9">
        <v>79.55</v>
      </c>
      <c r="I719" s="9">
        <v>11.51</v>
      </c>
      <c r="J719" s="9">
        <v>0.86850000000000005</v>
      </c>
      <c r="K719" s="9">
        <v>3.7265000000000001</v>
      </c>
      <c r="L719" s="9" t="s">
        <v>1412</v>
      </c>
      <c r="M719" s="9">
        <v>729</v>
      </c>
      <c r="N719" s="9" t="s">
        <v>1426</v>
      </c>
      <c r="O719" s="90" t="s">
        <v>512</v>
      </c>
      <c r="P719" s="89">
        <f t="shared" si="66"/>
        <v>45491</v>
      </c>
      <c r="Q719" s="90" t="s">
        <v>512</v>
      </c>
      <c r="R719" s="90"/>
      <c r="S719" s="121" t="e">
        <f t="shared" si="67"/>
        <v>#VALUE!</v>
      </c>
      <c r="T719" s="9">
        <v>24</v>
      </c>
      <c r="U719" s="9">
        <v>15.23</v>
      </c>
      <c r="Z719" s="78">
        <f t="shared" ca="1" si="68"/>
        <v>757</v>
      </c>
      <c r="AA719" s="78" t="str">
        <f t="shared" si="69"/>
        <v>7-2024</v>
      </c>
      <c r="AC719" s="4" t="str">
        <f t="shared" si="70"/>
        <v>Empty</v>
      </c>
      <c r="AD719" s="4" t="e">
        <f t="shared" si="71"/>
        <v>#VALUE!</v>
      </c>
    </row>
    <row r="720" spans="1:30">
      <c r="A720" s="8" t="s">
        <v>2646</v>
      </c>
      <c r="B720" s="8" t="s">
        <v>391</v>
      </c>
      <c r="C720" s="8" t="s">
        <v>16</v>
      </c>
      <c r="D720" s="8" t="s">
        <v>31</v>
      </c>
      <c r="E720" s="8"/>
      <c r="F720" s="8" t="s">
        <v>1411</v>
      </c>
      <c r="G720" s="8" t="s">
        <v>1384</v>
      </c>
      <c r="H720" s="8">
        <v>81.94</v>
      </c>
      <c r="I720" s="8">
        <v>16.8</v>
      </c>
      <c r="J720" s="8">
        <v>1.0544</v>
      </c>
      <c r="K720" s="8">
        <v>2.3559000000000001</v>
      </c>
      <c r="L720" s="8" t="s">
        <v>1376</v>
      </c>
      <c r="M720" s="8">
        <v>589</v>
      </c>
      <c r="N720" s="8" t="s">
        <v>1377</v>
      </c>
      <c r="O720" s="89" t="s">
        <v>1548</v>
      </c>
      <c r="P720" s="89">
        <f t="shared" si="66"/>
        <v>45211</v>
      </c>
      <c r="Q720" s="89" t="s">
        <v>1548</v>
      </c>
      <c r="R720" s="89" t="s">
        <v>2175</v>
      </c>
      <c r="S720" s="121">
        <f t="shared" si="67"/>
        <v>45212</v>
      </c>
      <c r="T720" s="8">
        <v>48</v>
      </c>
      <c r="U720" s="8">
        <v>9.31</v>
      </c>
      <c r="Z720" s="78">
        <f t="shared" ca="1" si="68"/>
        <v>1037</v>
      </c>
      <c r="AA720" s="78" t="str">
        <f t="shared" si="69"/>
        <v>10-2023</v>
      </c>
      <c r="AC720" s="4" t="str">
        <f t="shared" si="70"/>
        <v>Q4</v>
      </c>
      <c r="AD720" s="4">
        <f t="shared" si="71"/>
        <v>2</v>
      </c>
    </row>
    <row r="721" spans="1:30">
      <c r="A721" s="9" t="s">
        <v>2647</v>
      </c>
      <c r="B721" s="9" t="s">
        <v>297</v>
      </c>
      <c r="C721" s="9" t="s">
        <v>12</v>
      </c>
      <c r="D721" s="9" t="s">
        <v>31</v>
      </c>
      <c r="E721" s="9"/>
      <c r="F721" s="9" t="s">
        <v>1380</v>
      </c>
      <c r="G721" s="9" t="s">
        <v>1384</v>
      </c>
      <c r="H721" s="9">
        <v>77.86</v>
      </c>
      <c r="I721" s="9">
        <v>11.71</v>
      </c>
      <c r="J721" s="9">
        <v>1.0074000000000001</v>
      </c>
      <c r="K721" s="9">
        <v>3.6545999999999998</v>
      </c>
      <c r="L721" s="9" t="s">
        <v>1358</v>
      </c>
      <c r="M721" s="9">
        <v>741</v>
      </c>
      <c r="N721" s="9" t="s">
        <v>1403</v>
      </c>
      <c r="O721" s="90" t="s">
        <v>2163</v>
      </c>
      <c r="P721" s="89">
        <f t="shared" si="66"/>
        <v>45530</v>
      </c>
      <c r="Q721" s="90" t="s">
        <v>2163</v>
      </c>
      <c r="R721" s="90" t="s">
        <v>2364</v>
      </c>
      <c r="S721" s="121">
        <f t="shared" si="67"/>
        <v>45539</v>
      </c>
      <c r="T721" s="9">
        <v>24</v>
      </c>
      <c r="U721" s="9">
        <v>11.77</v>
      </c>
      <c r="Z721" s="78">
        <f t="shared" ca="1" si="68"/>
        <v>718</v>
      </c>
      <c r="AA721" s="78" t="str">
        <f t="shared" si="69"/>
        <v>8-2024</v>
      </c>
      <c r="AC721" s="4" t="str">
        <f t="shared" si="70"/>
        <v>Empty</v>
      </c>
      <c r="AD721" s="4">
        <f t="shared" si="71"/>
        <v>8</v>
      </c>
    </row>
    <row r="722" spans="1:30" hidden="1">
      <c r="A722" s="8" t="s">
        <v>2648</v>
      </c>
      <c r="B722" s="8" t="s">
        <v>745</v>
      </c>
      <c r="C722" s="8" t="s">
        <v>7</v>
      </c>
      <c r="D722" s="8" t="s">
        <v>31</v>
      </c>
      <c r="E722" s="8"/>
      <c r="F722" s="8" t="s">
        <v>1408</v>
      </c>
      <c r="G722" s="8" t="s">
        <v>1384</v>
      </c>
      <c r="H722" s="8">
        <v>24.27</v>
      </c>
      <c r="I722" s="8">
        <v>13.64</v>
      </c>
      <c r="J722" s="8">
        <v>0.40060000000000001</v>
      </c>
      <c r="K722" s="8">
        <v>0.37159999999999999</v>
      </c>
      <c r="L722" s="8" t="s">
        <v>1395</v>
      </c>
      <c r="M722" s="8">
        <v>763</v>
      </c>
      <c r="N722" s="8" t="s">
        <v>1386</v>
      </c>
      <c r="O722" s="89" t="s">
        <v>2649</v>
      </c>
      <c r="P722" s="89">
        <f t="shared" si="66"/>
        <v>45239</v>
      </c>
      <c r="Q722" s="89" t="s">
        <v>2649</v>
      </c>
      <c r="R722" s="89"/>
      <c r="S722" s="121" t="e">
        <f t="shared" si="67"/>
        <v>#VALUE!</v>
      </c>
      <c r="T722" s="8">
        <v>120</v>
      </c>
      <c r="U722" s="8">
        <v>13.93</v>
      </c>
      <c r="Z722" s="78">
        <f t="shared" ca="1" si="68"/>
        <v>1009</v>
      </c>
      <c r="AA722" s="78" t="str">
        <f t="shared" si="69"/>
        <v>11-2023</v>
      </c>
      <c r="AC722" s="4" t="str">
        <f t="shared" si="70"/>
        <v>Q4</v>
      </c>
      <c r="AD722" s="4" t="e">
        <f t="shared" si="71"/>
        <v>#VALUE!</v>
      </c>
    </row>
    <row r="723" spans="1:30">
      <c r="A723" s="9" t="s">
        <v>2650</v>
      </c>
      <c r="B723" s="9" t="s">
        <v>666</v>
      </c>
      <c r="C723" s="9" t="s">
        <v>7</v>
      </c>
      <c r="D723" s="9" t="s">
        <v>31</v>
      </c>
      <c r="E723" s="9"/>
      <c r="F723" s="9" t="s">
        <v>1411</v>
      </c>
      <c r="G723" s="9" t="s">
        <v>1390</v>
      </c>
      <c r="H723" s="9">
        <v>42.14</v>
      </c>
      <c r="I723" s="9">
        <v>13.43</v>
      </c>
      <c r="J723" s="9">
        <v>0.38740000000000002</v>
      </c>
      <c r="K723" s="9">
        <v>1.4286000000000001</v>
      </c>
      <c r="L723" s="9" t="s">
        <v>1395</v>
      </c>
      <c r="M723" s="9">
        <v>651</v>
      </c>
      <c r="N723" s="9" t="s">
        <v>1377</v>
      </c>
      <c r="O723" s="90" t="s">
        <v>1784</v>
      </c>
      <c r="P723" s="89">
        <f t="shared" si="66"/>
        <v>45253</v>
      </c>
      <c r="Q723" s="90" t="s">
        <v>1784</v>
      </c>
      <c r="R723" s="90" t="s">
        <v>2651</v>
      </c>
      <c r="S723" s="121">
        <f t="shared" si="67"/>
        <v>45262</v>
      </c>
      <c r="T723" s="9">
        <v>36</v>
      </c>
      <c r="U723" s="9">
        <v>16.3</v>
      </c>
      <c r="Z723" s="78">
        <f t="shared" ca="1" si="68"/>
        <v>995</v>
      </c>
      <c r="AA723" s="78" t="str">
        <f t="shared" si="69"/>
        <v>11-2023</v>
      </c>
      <c r="AC723" s="4" t="str">
        <f t="shared" si="70"/>
        <v>Q4</v>
      </c>
      <c r="AD723" s="4">
        <f t="shared" si="71"/>
        <v>7</v>
      </c>
    </row>
    <row r="724" spans="1:30" hidden="1">
      <c r="A724" s="8" t="s">
        <v>2652</v>
      </c>
      <c r="B724" s="8" t="s">
        <v>830</v>
      </c>
      <c r="C724" s="8" t="s">
        <v>28</v>
      </c>
      <c r="D724" s="8" t="s">
        <v>23</v>
      </c>
      <c r="E724" s="8"/>
      <c r="F724" s="8" t="s">
        <v>1400</v>
      </c>
      <c r="G724" s="8" t="s">
        <v>1375</v>
      </c>
      <c r="H724" s="8">
        <v>79.86</v>
      </c>
      <c r="I724" s="8">
        <v>15.34</v>
      </c>
      <c r="J724" s="8">
        <v>1.1344000000000001</v>
      </c>
      <c r="K724" s="8">
        <v>2.7816999999999998</v>
      </c>
      <c r="L724" s="8" t="s">
        <v>1358</v>
      </c>
      <c r="M724" s="8">
        <v>867</v>
      </c>
      <c r="N724" s="8" t="s">
        <v>1386</v>
      </c>
      <c r="O724" s="89" t="s">
        <v>1841</v>
      </c>
      <c r="P724" s="89">
        <f t="shared" si="66"/>
        <v>45185</v>
      </c>
      <c r="Q724" s="89" t="s">
        <v>1841</v>
      </c>
      <c r="R724" s="89"/>
      <c r="S724" s="121" t="e">
        <f t="shared" si="67"/>
        <v>#VALUE!</v>
      </c>
      <c r="T724" s="8">
        <v>36</v>
      </c>
      <c r="U724" s="8">
        <v>73.02</v>
      </c>
      <c r="Z724" s="78">
        <f t="shared" ca="1" si="68"/>
        <v>1063</v>
      </c>
      <c r="AA724" s="78" t="str">
        <f t="shared" si="69"/>
        <v>9-2023</v>
      </c>
      <c r="AC724" s="4" t="str">
        <f t="shared" si="70"/>
        <v>Empty</v>
      </c>
      <c r="AD724" s="4" t="e">
        <f t="shared" si="71"/>
        <v>#VALUE!</v>
      </c>
    </row>
    <row r="725" spans="1:30" hidden="1">
      <c r="A725" s="9" t="s">
        <v>2653</v>
      </c>
      <c r="B725" s="9" t="s">
        <v>1159</v>
      </c>
      <c r="C725" s="9" t="s">
        <v>32</v>
      </c>
      <c r="D725" s="9" t="s">
        <v>31</v>
      </c>
      <c r="E725" s="9"/>
      <c r="F725" s="9" t="s">
        <v>1380</v>
      </c>
      <c r="G725" s="9" t="s">
        <v>1384</v>
      </c>
      <c r="H725" s="9">
        <v>93.32</v>
      </c>
      <c r="I725" s="9"/>
      <c r="J725" s="9">
        <v>0.52180000000000004</v>
      </c>
      <c r="K725" s="9"/>
      <c r="L725" s="9" t="s">
        <v>1412</v>
      </c>
      <c r="M725" s="9">
        <v>740</v>
      </c>
      <c r="N725" s="9" t="s">
        <v>1381</v>
      </c>
      <c r="O725" s="90" t="s">
        <v>2654</v>
      </c>
      <c r="P725" s="89">
        <f t="shared" si="66"/>
        <v>45032</v>
      </c>
      <c r="Q725" s="90" t="s">
        <v>2654</v>
      </c>
      <c r="R725" s="90"/>
      <c r="S725" s="121" t="e">
        <f t="shared" si="67"/>
        <v>#VALUE!</v>
      </c>
      <c r="T725" s="9">
        <v>36</v>
      </c>
      <c r="U725" s="9">
        <v>55.84</v>
      </c>
      <c r="Z725" s="78">
        <f t="shared" ca="1" si="68"/>
        <v>1216</v>
      </c>
      <c r="AA725" s="78" t="str">
        <f t="shared" si="69"/>
        <v>4-2023</v>
      </c>
      <c r="AC725" s="4" t="str">
        <f t="shared" si="70"/>
        <v>Empty</v>
      </c>
      <c r="AD725" s="4" t="e">
        <f t="shared" si="71"/>
        <v>#VALUE!</v>
      </c>
    </row>
    <row r="726" spans="1:30" hidden="1">
      <c r="A726" s="8" t="s">
        <v>2655</v>
      </c>
      <c r="B726" s="8" t="s">
        <v>423</v>
      </c>
      <c r="C726" s="8" t="s">
        <v>16</v>
      </c>
      <c r="D726" s="8" t="s">
        <v>10</v>
      </c>
      <c r="E726" s="8"/>
      <c r="F726" s="8" t="s">
        <v>1408</v>
      </c>
      <c r="G726" s="8" t="s">
        <v>1375</v>
      </c>
      <c r="H726" s="8">
        <v>7.86</v>
      </c>
      <c r="I726" s="8"/>
      <c r="J726" s="8">
        <v>7.9399999999999998E-2</v>
      </c>
      <c r="K726" s="8"/>
      <c r="L726" s="8" t="s">
        <v>1358</v>
      </c>
      <c r="M726" s="8">
        <v>780</v>
      </c>
      <c r="N726" s="8" t="s">
        <v>1386</v>
      </c>
      <c r="O726" s="89" t="s">
        <v>2656</v>
      </c>
      <c r="P726" s="89">
        <f t="shared" si="66"/>
        <v>45433</v>
      </c>
      <c r="Q726" s="89" t="s">
        <v>2656</v>
      </c>
      <c r="R726" s="89"/>
      <c r="S726" s="121" t="e">
        <f t="shared" si="67"/>
        <v>#VALUE!</v>
      </c>
      <c r="T726" s="8">
        <v>12</v>
      </c>
      <c r="U726" s="8">
        <v>4.5</v>
      </c>
      <c r="Z726" s="78">
        <f t="shared" ca="1" si="68"/>
        <v>815</v>
      </c>
      <c r="AA726" s="78" t="str">
        <f t="shared" si="69"/>
        <v>5-2024</v>
      </c>
      <c r="AC726" s="4" t="str">
        <f t="shared" si="70"/>
        <v>Empty</v>
      </c>
      <c r="AD726" s="4" t="e">
        <f t="shared" si="71"/>
        <v>#VALUE!</v>
      </c>
    </row>
    <row r="727" spans="1:30">
      <c r="A727" s="9" t="s">
        <v>2657</v>
      </c>
      <c r="B727" s="9" t="s">
        <v>516</v>
      </c>
      <c r="C727" s="9" t="s">
        <v>24</v>
      </c>
      <c r="D727" s="9" t="s">
        <v>23</v>
      </c>
      <c r="E727" s="9"/>
      <c r="F727" s="9" t="s">
        <v>1411</v>
      </c>
      <c r="G727" s="9" t="s">
        <v>1390</v>
      </c>
      <c r="H727" s="9">
        <v>38.92</v>
      </c>
      <c r="I727" s="9">
        <v>18.45</v>
      </c>
      <c r="J727" s="9">
        <v>0.48099999999999998</v>
      </c>
      <c r="K727" s="9">
        <v>0.63939999999999997</v>
      </c>
      <c r="L727" s="9" t="s">
        <v>1395</v>
      </c>
      <c r="M727" s="9">
        <v>775</v>
      </c>
      <c r="N727" s="9" t="s">
        <v>1377</v>
      </c>
      <c r="O727" s="90" t="s">
        <v>2658</v>
      </c>
      <c r="P727" s="89">
        <f t="shared" si="66"/>
        <v>45481</v>
      </c>
      <c r="Q727" s="90" t="s">
        <v>2658</v>
      </c>
      <c r="R727" s="90" t="s">
        <v>2204</v>
      </c>
      <c r="S727" s="121">
        <f t="shared" si="67"/>
        <v>45496</v>
      </c>
      <c r="T727" s="9">
        <v>180</v>
      </c>
      <c r="U727" s="9">
        <v>24.98</v>
      </c>
      <c r="Z727" s="78">
        <f t="shared" ca="1" si="68"/>
        <v>767</v>
      </c>
      <c r="AA727" s="78" t="str">
        <f t="shared" si="69"/>
        <v>7-2024</v>
      </c>
      <c r="AC727" s="4" t="str">
        <f t="shared" si="70"/>
        <v>Empty</v>
      </c>
      <c r="AD727" s="4">
        <f t="shared" si="71"/>
        <v>12</v>
      </c>
    </row>
    <row r="728" spans="1:30" hidden="1">
      <c r="A728" s="8" t="s">
        <v>2659</v>
      </c>
      <c r="B728" s="8" t="s">
        <v>961</v>
      </c>
      <c r="C728" s="8" t="s">
        <v>32</v>
      </c>
      <c r="D728" s="8" t="s">
        <v>1360</v>
      </c>
      <c r="E728" s="8"/>
      <c r="F728" s="8" t="s">
        <v>1374</v>
      </c>
      <c r="G728" s="8" t="s">
        <v>1384</v>
      </c>
      <c r="H728" s="8">
        <v>13.84</v>
      </c>
      <c r="I728" s="8">
        <v>18.329999999999998</v>
      </c>
      <c r="J728" s="8">
        <v>0.21529999999999999</v>
      </c>
      <c r="K728" s="8">
        <v>0.29360000000000003</v>
      </c>
      <c r="L728" s="8" t="s">
        <v>1412</v>
      </c>
      <c r="M728" s="8">
        <v>829</v>
      </c>
      <c r="N728" s="8" t="s">
        <v>1386</v>
      </c>
      <c r="O728" s="89" t="s">
        <v>1378</v>
      </c>
      <c r="P728" s="89">
        <f t="shared" si="66"/>
        <v>44704</v>
      </c>
      <c r="Q728" s="89" t="s">
        <v>1378</v>
      </c>
      <c r="R728" s="89"/>
      <c r="S728" s="121" t="e">
        <f t="shared" si="67"/>
        <v>#VALUE!</v>
      </c>
      <c r="T728" s="8">
        <v>84</v>
      </c>
      <c r="U728" s="8">
        <v>7.57</v>
      </c>
      <c r="Z728" s="78">
        <f t="shared" ca="1" si="68"/>
        <v>1544</v>
      </c>
      <c r="AA728" s="78" t="str">
        <f t="shared" si="69"/>
        <v>5-2022</v>
      </c>
      <c r="AC728" s="4" t="str">
        <f t="shared" si="70"/>
        <v>Empty</v>
      </c>
      <c r="AD728" s="4" t="e">
        <f t="shared" si="71"/>
        <v>#VALUE!</v>
      </c>
    </row>
    <row r="729" spans="1:30">
      <c r="A729" s="9" t="s">
        <v>2660</v>
      </c>
      <c r="B729" s="9" t="s">
        <v>832</v>
      </c>
      <c r="C729" s="9" t="s">
        <v>12</v>
      </c>
      <c r="D729" s="9" t="s">
        <v>1360</v>
      </c>
      <c r="E729" s="9"/>
      <c r="F729" s="9" t="s">
        <v>1389</v>
      </c>
      <c r="G729" s="9" t="s">
        <v>1384</v>
      </c>
      <c r="H729" s="9">
        <v>13.5</v>
      </c>
      <c r="I729" s="9">
        <v>17.170000000000002</v>
      </c>
      <c r="J729" s="9">
        <v>0.1981</v>
      </c>
      <c r="K729" s="9">
        <v>0.3367</v>
      </c>
      <c r="L729" s="9" t="s">
        <v>1358</v>
      </c>
      <c r="M729" s="9">
        <v>871</v>
      </c>
      <c r="N729" s="9" t="s">
        <v>1396</v>
      </c>
      <c r="O729" s="90" t="s">
        <v>2213</v>
      </c>
      <c r="P729" s="89">
        <f t="shared" si="66"/>
        <v>44682</v>
      </c>
      <c r="Q729" s="90" t="s">
        <v>2213</v>
      </c>
      <c r="R729" s="90" t="s">
        <v>2341</v>
      </c>
      <c r="S729" s="121">
        <f t="shared" si="67"/>
        <v>44689</v>
      </c>
      <c r="T729" s="9">
        <v>60</v>
      </c>
      <c r="U729" s="9">
        <v>9.82</v>
      </c>
      <c r="Z729" s="78">
        <f t="shared" ca="1" si="68"/>
        <v>1566</v>
      </c>
      <c r="AA729" s="78" t="str">
        <f t="shared" si="69"/>
        <v>5-2022</v>
      </c>
      <c r="AC729" s="4" t="str">
        <f t="shared" si="70"/>
        <v>Empty</v>
      </c>
      <c r="AD729" s="4">
        <f t="shared" si="71"/>
        <v>5</v>
      </c>
    </row>
    <row r="730" spans="1:30">
      <c r="A730" s="8" t="s">
        <v>2661</v>
      </c>
      <c r="B730" s="8" t="s">
        <v>664</v>
      </c>
      <c r="C730" s="8" t="s">
        <v>24</v>
      </c>
      <c r="D730" s="8" t="s">
        <v>44</v>
      </c>
      <c r="E730" s="8"/>
      <c r="F730" s="8" t="s">
        <v>1389</v>
      </c>
      <c r="G730" s="8" t="s">
        <v>1384</v>
      </c>
      <c r="H730" s="8">
        <v>72.040000000000006</v>
      </c>
      <c r="I730" s="8">
        <v>7.77</v>
      </c>
      <c r="J730" s="8">
        <v>0.53859999999999997</v>
      </c>
      <c r="K730" s="8">
        <v>0.67889999999999995</v>
      </c>
      <c r="L730" s="8" t="s">
        <v>1376</v>
      </c>
      <c r="M730" s="8">
        <v>836</v>
      </c>
      <c r="N730" s="8" t="s">
        <v>1403</v>
      </c>
      <c r="O730" s="89" t="s">
        <v>1436</v>
      </c>
      <c r="P730" s="89">
        <f t="shared" si="66"/>
        <v>44740</v>
      </c>
      <c r="Q730" s="89" t="s">
        <v>1436</v>
      </c>
      <c r="R730" s="89" t="s">
        <v>1757</v>
      </c>
      <c r="S730" s="121">
        <f t="shared" si="67"/>
        <v>44751</v>
      </c>
      <c r="T730" s="8">
        <v>180</v>
      </c>
      <c r="U730" s="8">
        <v>35.130000000000003</v>
      </c>
      <c r="Z730" s="78">
        <f t="shared" ca="1" si="68"/>
        <v>1508</v>
      </c>
      <c r="AA730" s="78" t="str">
        <f t="shared" si="69"/>
        <v>6-2022</v>
      </c>
      <c r="AC730" s="4" t="str">
        <f t="shared" si="70"/>
        <v>Empty</v>
      </c>
      <c r="AD730" s="4">
        <f t="shared" si="71"/>
        <v>9</v>
      </c>
    </row>
    <row r="731" spans="1:30" hidden="1">
      <c r="A731" s="9" t="s">
        <v>2662</v>
      </c>
      <c r="B731" s="9" t="s">
        <v>747</v>
      </c>
      <c r="C731" s="9" t="s">
        <v>35</v>
      </c>
      <c r="D731" s="9" t="s">
        <v>31</v>
      </c>
      <c r="E731" s="9"/>
      <c r="F731" s="9" t="s">
        <v>1408</v>
      </c>
      <c r="G731" s="9" t="s">
        <v>1390</v>
      </c>
      <c r="H731" s="9">
        <v>97.36</v>
      </c>
      <c r="I731" s="9">
        <v>10.42</v>
      </c>
      <c r="J731" s="9">
        <v>0.68489999999999995</v>
      </c>
      <c r="K731" s="9">
        <v>3.1608000000000001</v>
      </c>
      <c r="L731" s="9" t="s">
        <v>1358</v>
      </c>
      <c r="M731" s="9">
        <v>566</v>
      </c>
      <c r="N731" s="9" t="s">
        <v>1426</v>
      </c>
      <c r="O731" s="90" t="s">
        <v>2663</v>
      </c>
      <c r="P731" s="89">
        <f t="shared" si="66"/>
        <v>44853</v>
      </c>
      <c r="Q731" s="90" t="s">
        <v>2663</v>
      </c>
      <c r="R731" s="90"/>
      <c r="S731" s="121" t="e">
        <f t="shared" si="67"/>
        <v>#VALUE!</v>
      </c>
      <c r="T731" s="9">
        <v>36</v>
      </c>
      <c r="U731" s="9">
        <v>60.93</v>
      </c>
      <c r="Z731" s="78">
        <f t="shared" ca="1" si="68"/>
        <v>1395</v>
      </c>
      <c r="AA731" s="78" t="str">
        <f t="shared" si="69"/>
        <v>10-2022</v>
      </c>
      <c r="AC731" s="4" t="str">
        <f t="shared" si="70"/>
        <v>Q4</v>
      </c>
      <c r="AD731" s="4" t="e">
        <f t="shared" si="71"/>
        <v>#VALUE!</v>
      </c>
    </row>
    <row r="732" spans="1:30" hidden="1">
      <c r="A732" s="8" t="s">
        <v>2664</v>
      </c>
      <c r="B732" s="8" t="s">
        <v>990</v>
      </c>
      <c r="C732" s="8" t="s">
        <v>35</v>
      </c>
      <c r="D732" s="8" t="s">
        <v>44</v>
      </c>
      <c r="E732" s="8"/>
      <c r="F732" s="8" t="s">
        <v>1374</v>
      </c>
      <c r="G732" s="8" t="s">
        <v>1390</v>
      </c>
      <c r="H732" s="8">
        <v>24.87</v>
      </c>
      <c r="I732" s="8">
        <v>8.08</v>
      </c>
      <c r="J732" s="8">
        <v>0.44850000000000001</v>
      </c>
      <c r="K732" s="8">
        <v>0.23880000000000001</v>
      </c>
      <c r="L732" s="8" t="s">
        <v>1385</v>
      </c>
      <c r="M732" s="8">
        <v>649</v>
      </c>
      <c r="N732" s="8" t="s">
        <v>1381</v>
      </c>
      <c r="O732" s="89" t="s">
        <v>2665</v>
      </c>
      <c r="P732" s="89">
        <f t="shared" si="66"/>
        <v>45522</v>
      </c>
      <c r="Q732" s="89" t="s">
        <v>2665</v>
      </c>
      <c r="R732" s="89"/>
      <c r="S732" s="121" t="e">
        <f t="shared" si="67"/>
        <v>#VALUE!</v>
      </c>
      <c r="T732" s="8">
        <v>180</v>
      </c>
      <c r="U732" s="8">
        <v>0</v>
      </c>
      <c r="Z732" s="78">
        <f t="shared" ca="1" si="68"/>
        <v>726</v>
      </c>
      <c r="AA732" s="78" t="str">
        <f t="shared" si="69"/>
        <v>8-2024</v>
      </c>
      <c r="AC732" s="4" t="str">
        <f t="shared" si="70"/>
        <v>Empty</v>
      </c>
      <c r="AD732" s="4" t="e">
        <f t="shared" si="71"/>
        <v>#VALUE!</v>
      </c>
    </row>
    <row r="733" spans="1:30" hidden="1">
      <c r="A733" s="9" t="s">
        <v>2666</v>
      </c>
      <c r="B733" s="9" t="s">
        <v>391</v>
      </c>
      <c r="C733" s="9" t="s">
        <v>20</v>
      </c>
      <c r="D733" s="9" t="s">
        <v>44</v>
      </c>
      <c r="E733" s="9"/>
      <c r="F733" s="9" t="s">
        <v>1374</v>
      </c>
      <c r="G733" s="9" t="s">
        <v>1390</v>
      </c>
      <c r="H733" s="9">
        <v>22.51</v>
      </c>
      <c r="I733" s="9">
        <v>13.91</v>
      </c>
      <c r="J733" s="9">
        <v>0.1754</v>
      </c>
      <c r="K733" s="9">
        <v>2.0202</v>
      </c>
      <c r="L733" s="9" t="s">
        <v>1412</v>
      </c>
      <c r="M733" s="9">
        <v>589</v>
      </c>
      <c r="N733" s="9" t="s">
        <v>1386</v>
      </c>
      <c r="O733" s="90" t="s">
        <v>2667</v>
      </c>
      <c r="P733" s="89">
        <f t="shared" si="66"/>
        <v>44915</v>
      </c>
      <c r="Q733" s="90" t="s">
        <v>2667</v>
      </c>
      <c r="R733" s="90"/>
      <c r="S733" s="121" t="e">
        <f t="shared" si="67"/>
        <v>#VALUE!</v>
      </c>
      <c r="T733" s="9">
        <v>12</v>
      </c>
      <c r="U733" s="9">
        <v>5.22</v>
      </c>
      <c r="Z733" s="78">
        <f t="shared" ca="1" si="68"/>
        <v>1333</v>
      </c>
      <c r="AA733" s="78" t="str">
        <f t="shared" si="69"/>
        <v>12-2022</v>
      </c>
      <c r="AC733" s="4" t="str">
        <f t="shared" si="70"/>
        <v>Q4</v>
      </c>
      <c r="AD733" s="4" t="e">
        <f t="shared" si="71"/>
        <v>#VALUE!</v>
      </c>
    </row>
    <row r="734" spans="1:30">
      <c r="A734" s="8" t="s">
        <v>2668</v>
      </c>
      <c r="B734" s="8" t="s">
        <v>389</v>
      </c>
      <c r="C734" s="8" t="s">
        <v>32</v>
      </c>
      <c r="D734" s="8" t="s">
        <v>1360</v>
      </c>
      <c r="E734" s="8"/>
      <c r="F734" s="8" t="s">
        <v>1380</v>
      </c>
      <c r="G734" s="8" t="s">
        <v>1390</v>
      </c>
      <c r="H734" s="8">
        <v>43.28</v>
      </c>
      <c r="I734" s="8">
        <v>16.89</v>
      </c>
      <c r="J734" s="8">
        <v>0.26529999999999998</v>
      </c>
      <c r="K734" s="8">
        <v>1.0730999999999999</v>
      </c>
      <c r="L734" s="8" t="s">
        <v>1395</v>
      </c>
      <c r="M734" s="8">
        <v>584</v>
      </c>
      <c r="N734" s="8" t="s">
        <v>1403</v>
      </c>
      <c r="O734" s="89" t="s">
        <v>2625</v>
      </c>
      <c r="P734" s="89">
        <f t="shared" si="66"/>
        <v>44856</v>
      </c>
      <c r="Q734" s="89" t="s">
        <v>2625</v>
      </c>
      <c r="R734" s="89" t="s">
        <v>668</v>
      </c>
      <c r="S734" s="121">
        <f t="shared" si="67"/>
        <v>44860</v>
      </c>
      <c r="T734" s="8">
        <v>60</v>
      </c>
      <c r="U734" s="8">
        <v>37.32</v>
      </c>
      <c r="Z734" s="78">
        <f t="shared" ca="1" si="68"/>
        <v>1392</v>
      </c>
      <c r="AA734" s="78" t="str">
        <f t="shared" si="69"/>
        <v>10-2022</v>
      </c>
      <c r="AC734" s="4" t="str">
        <f t="shared" si="70"/>
        <v>Q4</v>
      </c>
      <c r="AD734" s="4">
        <f t="shared" si="71"/>
        <v>3</v>
      </c>
    </row>
    <row r="735" spans="1:30" hidden="1">
      <c r="A735" s="9" t="s">
        <v>2669</v>
      </c>
      <c r="B735" s="9" t="s">
        <v>1340</v>
      </c>
      <c r="C735" s="9" t="s">
        <v>20</v>
      </c>
      <c r="D735" s="9" t="s">
        <v>23</v>
      </c>
      <c r="E735" s="9"/>
      <c r="F735" s="9" t="s">
        <v>1411</v>
      </c>
      <c r="G735" s="9" t="s">
        <v>1384</v>
      </c>
      <c r="H735" s="9">
        <v>32.700000000000003</v>
      </c>
      <c r="I735" s="9">
        <v>10.43</v>
      </c>
      <c r="J735" s="9">
        <v>0.22339999999999999</v>
      </c>
      <c r="K735" s="9">
        <v>0.36</v>
      </c>
      <c r="L735" s="9" t="s">
        <v>1376</v>
      </c>
      <c r="M735" s="9">
        <v>681</v>
      </c>
      <c r="N735" s="9" t="s">
        <v>1386</v>
      </c>
      <c r="O735" s="90" t="s">
        <v>2670</v>
      </c>
      <c r="P735" s="89">
        <f t="shared" si="66"/>
        <v>44892</v>
      </c>
      <c r="Q735" s="90" t="s">
        <v>2670</v>
      </c>
      <c r="R735" s="90"/>
      <c r="S735" s="121" t="e">
        <f t="shared" si="67"/>
        <v>#VALUE!</v>
      </c>
      <c r="T735" s="9">
        <v>180</v>
      </c>
      <c r="U735" s="9">
        <v>25.74</v>
      </c>
      <c r="Z735" s="78">
        <f t="shared" ca="1" si="68"/>
        <v>1356</v>
      </c>
      <c r="AA735" s="78" t="str">
        <f t="shared" si="69"/>
        <v>11-2022</v>
      </c>
      <c r="AC735" s="4" t="str">
        <f t="shared" si="70"/>
        <v>Q4</v>
      </c>
      <c r="AD735" s="4" t="e">
        <f t="shared" si="71"/>
        <v>#VALUE!</v>
      </c>
    </row>
    <row r="736" spans="1:30">
      <c r="A736" s="8" t="s">
        <v>2671</v>
      </c>
      <c r="B736" s="8" t="s">
        <v>867</v>
      </c>
      <c r="C736" s="8" t="s">
        <v>28</v>
      </c>
      <c r="D736" s="8" t="s">
        <v>31</v>
      </c>
      <c r="E736" s="8"/>
      <c r="F736" s="8" t="s">
        <v>1408</v>
      </c>
      <c r="G736" s="8" t="s">
        <v>1390</v>
      </c>
      <c r="H736" s="8">
        <v>81.27</v>
      </c>
      <c r="I736" s="8">
        <v>14.22</v>
      </c>
      <c r="J736" s="8">
        <v>1.2902</v>
      </c>
      <c r="K736" s="8">
        <v>2.7863000000000002</v>
      </c>
      <c r="L736" s="8" t="s">
        <v>1376</v>
      </c>
      <c r="M736" s="8">
        <v>701</v>
      </c>
      <c r="N736" s="8" t="s">
        <v>1403</v>
      </c>
      <c r="O736" s="89" t="s">
        <v>1032</v>
      </c>
      <c r="P736" s="89">
        <f t="shared" si="66"/>
        <v>45460</v>
      </c>
      <c r="Q736" s="89" t="s">
        <v>1032</v>
      </c>
      <c r="R736" s="89" t="s">
        <v>2143</v>
      </c>
      <c r="S736" s="121">
        <f t="shared" si="67"/>
        <v>45461</v>
      </c>
      <c r="T736" s="8">
        <v>36</v>
      </c>
      <c r="U736" s="8">
        <v>21.03</v>
      </c>
      <c r="Z736" s="78">
        <f t="shared" ca="1" si="68"/>
        <v>788</v>
      </c>
      <c r="AA736" s="78" t="str">
        <f t="shared" si="69"/>
        <v>6-2024</v>
      </c>
      <c r="AC736" s="4" t="str">
        <f t="shared" si="70"/>
        <v>Empty</v>
      </c>
      <c r="AD736" s="4">
        <f t="shared" si="71"/>
        <v>2</v>
      </c>
    </row>
    <row r="737" spans="1:30" hidden="1">
      <c r="A737" s="9" t="s">
        <v>2672</v>
      </c>
      <c r="B737" s="9" t="s">
        <v>159</v>
      </c>
      <c r="C737" s="9" t="s">
        <v>28</v>
      </c>
      <c r="D737" s="9" t="s">
        <v>1360</v>
      </c>
      <c r="E737" s="9"/>
      <c r="F737" s="9" t="s">
        <v>1374</v>
      </c>
      <c r="G737" s="9" t="s">
        <v>1390</v>
      </c>
      <c r="H737" s="9">
        <v>47.38</v>
      </c>
      <c r="I737" s="9">
        <v>12.97</v>
      </c>
      <c r="J737" s="9">
        <v>0.31690000000000002</v>
      </c>
      <c r="K737" s="9">
        <v>0.59850000000000003</v>
      </c>
      <c r="L737" s="9" t="s">
        <v>1412</v>
      </c>
      <c r="M737" s="9">
        <v>564</v>
      </c>
      <c r="N737" s="9" t="s">
        <v>1386</v>
      </c>
      <c r="O737" s="90" t="s">
        <v>2673</v>
      </c>
      <c r="P737" s="89">
        <f t="shared" si="66"/>
        <v>45624</v>
      </c>
      <c r="Q737" s="90" t="s">
        <v>2673</v>
      </c>
      <c r="R737" s="90"/>
      <c r="S737" s="121" t="e">
        <f t="shared" si="67"/>
        <v>#VALUE!</v>
      </c>
      <c r="T737" s="9">
        <v>180</v>
      </c>
      <c r="U737" s="9">
        <v>14.53</v>
      </c>
      <c r="Z737" s="78">
        <f t="shared" ca="1" si="68"/>
        <v>624</v>
      </c>
      <c r="AA737" s="78" t="str">
        <f t="shared" si="69"/>
        <v>11-2024</v>
      </c>
      <c r="AC737" s="4" t="str">
        <f t="shared" si="70"/>
        <v>Q4</v>
      </c>
      <c r="AD737" s="4" t="e">
        <f t="shared" si="71"/>
        <v>#VALUE!</v>
      </c>
    </row>
    <row r="738" spans="1:30" hidden="1">
      <c r="A738" s="8" t="s">
        <v>2674</v>
      </c>
      <c r="B738" s="8" t="s">
        <v>1087</v>
      </c>
      <c r="C738" s="8" t="s">
        <v>12</v>
      </c>
      <c r="D738" s="8" t="s">
        <v>1360</v>
      </c>
      <c r="E738" s="8"/>
      <c r="F738" s="8" t="s">
        <v>1408</v>
      </c>
      <c r="G738" s="8" t="s">
        <v>1375</v>
      </c>
      <c r="H738" s="8">
        <v>73.19</v>
      </c>
      <c r="I738" s="8">
        <v>8.1</v>
      </c>
      <c r="J738" s="8">
        <v>0.57279999999999998</v>
      </c>
      <c r="K738" s="8">
        <v>6.3700999999999999</v>
      </c>
      <c r="L738" s="8" t="s">
        <v>1385</v>
      </c>
      <c r="M738" s="8">
        <v>686</v>
      </c>
      <c r="N738" s="8" t="s">
        <v>1426</v>
      </c>
      <c r="O738" s="89" t="s">
        <v>2675</v>
      </c>
      <c r="P738" s="89">
        <f t="shared" si="66"/>
        <v>45563</v>
      </c>
      <c r="Q738" s="89" t="s">
        <v>2675</v>
      </c>
      <c r="R738" s="89"/>
      <c r="S738" s="121" t="e">
        <f t="shared" si="67"/>
        <v>#VALUE!</v>
      </c>
      <c r="T738" s="8">
        <v>12</v>
      </c>
      <c r="U738" s="8">
        <v>0</v>
      </c>
      <c r="Z738" s="78">
        <f t="shared" ca="1" si="68"/>
        <v>685</v>
      </c>
      <c r="AA738" s="78" t="str">
        <f t="shared" si="69"/>
        <v>9-2024</v>
      </c>
      <c r="AC738" s="4" t="str">
        <f t="shared" si="70"/>
        <v>Empty</v>
      </c>
      <c r="AD738" s="4" t="e">
        <f t="shared" si="71"/>
        <v>#VALUE!</v>
      </c>
    </row>
    <row r="739" spans="1:30" hidden="1">
      <c r="A739" s="9" t="s">
        <v>2676</v>
      </c>
      <c r="B739" s="9" t="s">
        <v>1246</v>
      </c>
      <c r="C739" s="9" t="s">
        <v>35</v>
      </c>
      <c r="D739" s="9" t="s">
        <v>23</v>
      </c>
      <c r="E739" s="9"/>
      <c r="F739" s="9" t="s">
        <v>1411</v>
      </c>
      <c r="G739" s="9" t="s">
        <v>1390</v>
      </c>
      <c r="H739" s="9">
        <v>86.5</v>
      </c>
      <c r="I739" s="9">
        <v>15.02</v>
      </c>
      <c r="J739" s="9">
        <v>1.3321000000000001</v>
      </c>
      <c r="K739" s="9">
        <v>1.6700999999999999</v>
      </c>
      <c r="L739" s="9" t="s">
        <v>1358</v>
      </c>
      <c r="M739" s="9">
        <v>694</v>
      </c>
      <c r="N739" s="9" t="s">
        <v>1426</v>
      </c>
      <c r="O739" s="90" t="s">
        <v>831</v>
      </c>
      <c r="P739" s="89">
        <f t="shared" si="66"/>
        <v>44940</v>
      </c>
      <c r="Q739" s="90" t="s">
        <v>831</v>
      </c>
      <c r="R739" s="90"/>
      <c r="S739" s="121" t="e">
        <f t="shared" si="67"/>
        <v>#VALUE!</v>
      </c>
      <c r="T739" s="9">
        <v>84</v>
      </c>
      <c r="U739" s="9">
        <v>26.06</v>
      </c>
      <c r="Z739" s="78">
        <f t="shared" ca="1" si="68"/>
        <v>1308</v>
      </c>
      <c r="AA739" s="78" t="str">
        <f t="shared" si="69"/>
        <v>1-2023</v>
      </c>
      <c r="AC739" s="4" t="str">
        <f t="shared" si="70"/>
        <v>Empty</v>
      </c>
      <c r="AD739" s="4" t="e">
        <f t="shared" si="71"/>
        <v>#VALUE!</v>
      </c>
    </row>
    <row r="740" spans="1:30">
      <c r="A740" s="8" t="s">
        <v>2677</v>
      </c>
      <c r="B740" s="8" t="s">
        <v>1141</v>
      </c>
      <c r="C740" s="8" t="s">
        <v>7</v>
      </c>
      <c r="D740" s="8" t="s">
        <v>1360</v>
      </c>
      <c r="E740" s="8"/>
      <c r="F740" s="8" t="s">
        <v>1380</v>
      </c>
      <c r="G740" s="8" t="s">
        <v>1375</v>
      </c>
      <c r="H740" s="8">
        <v>97.82</v>
      </c>
      <c r="I740" s="8">
        <v>11.77</v>
      </c>
      <c r="J740" s="8">
        <v>0.60940000000000005</v>
      </c>
      <c r="K740" s="8">
        <v>1.7148000000000001</v>
      </c>
      <c r="L740" s="8" t="s">
        <v>1385</v>
      </c>
      <c r="M740" s="8">
        <v>860</v>
      </c>
      <c r="N740" s="8" t="s">
        <v>1377</v>
      </c>
      <c r="O740" s="89" t="s">
        <v>1591</v>
      </c>
      <c r="P740" s="89">
        <f t="shared" si="66"/>
        <v>44698</v>
      </c>
      <c r="Q740" s="89" t="s">
        <v>1591</v>
      </c>
      <c r="R740" s="89" t="s">
        <v>1378</v>
      </c>
      <c r="S740" s="121">
        <f t="shared" si="67"/>
        <v>44704</v>
      </c>
      <c r="T740" s="8">
        <v>84</v>
      </c>
      <c r="U740" s="8">
        <v>0</v>
      </c>
      <c r="Z740" s="78">
        <f t="shared" ca="1" si="68"/>
        <v>1550</v>
      </c>
      <c r="AA740" s="78" t="str">
        <f t="shared" si="69"/>
        <v>5-2022</v>
      </c>
      <c r="AC740" s="4" t="str">
        <f t="shared" si="70"/>
        <v>Empty</v>
      </c>
      <c r="AD740" s="4">
        <f t="shared" si="71"/>
        <v>5</v>
      </c>
    </row>
    <row r="741" spans="1:30">
      <c r="A741" s="9" t="s">
        <v>2678</v>
      </c>
      <c r="B741" s="9" t="s">
        <v>383</v>
      </c>
      <c r="C741" s="9" t="s">
        <v>41</v>
      </c>
      <c r="D741" s="9" t="s">
        <v>10</v>
      </c>
      <c r="E741" s="9"/>
      <c r="F741" s="9" t="s">
        <v>1380</v>
      </c>
      <c r="G741" s="9" t="s">
        <v>1384</v>
      </c>
      <c r="H741" s="9">
        <v>64.650000000000006</v>
      </c>
      <c r="I741" s="9">
        <v>17.7</v>
      </c>
      <c r="J741" s="9">
        <v>1.2365999999999999</v>
      </c>
      <c r="K741" s="9">
        <v>1.3474999999999999</v>
      </c>
      <c r="L741" s="9" t="s">
        <v>1385</v>
      </c>
      <c r="M741" s="9">
        <v>728</v>
      </c>
      <c r="N741" s="9" t="s">
        <v>1396</v>
      </c>
      <c r="O741" s="90" t="s">
        <v>2679</v>
      </c>
      <c r="P741" s="89">
        <f t="shared" si="66"/>
        <v>45182</v>
      </c>
      <c r="Q741" s="90" t="s">
        <v>2679</v>
      </c>
      <c r="R741" s="90" t="s">
        <v>2680</v>
      </c>
      <c r="S741" s="121">
        <f t="shared" si="67"/>
        <v>45186</v>
      </c>
      <c r="T741" s="9">
        <v>84</v>
      </c>
      <c r="U741" s="9">
        <v>0</v>
      </c>
      <c r="Z741" s="78">
        <f t="shared" ca="1" si="68"/>
        <v>1066</v>
      </c>
      <c r="AA741" s="78" t="str">
        <f t="shared" si="69"/>
        <v>9-2023</v>
      </c>
      <c r="AC741" s="4" t="str">
        <f t="shared" si="70"/>
        <v>Empty</v>
      </c>
      <c r="AD741" s="4">
        <f t="shared" si="71"/>
        <v>3</v>
      </c>
    </row>
    <row r="742" spans="1:30" hidden="1">
      <c r="A742" s="8" t="s">
        <v>2681</v>
      </c>
      <c r="B742" s="8" t="s">
        <v>1068</v>
      </c>
      <c r="C742" s="8" t="s">
        <v>38</v>
      </c>
      <c r="D742" s="8" t="s">
        <v>1360</v>
      </c>
      <c r="E742" s="8"/>
      <c r="F742" s="8" t="s">
        <v>1380</v>
      </c>
      <c r="G742" s="8" t="s">
        <v>1390</v>
      </c>
      <c r="H742" s="8">
        <v>82.5</v>
      </c>
      <c r="I742" s="8">
        <v>13.84</v>
      </c>
      <c r="J742" s="8">
        <v>1.6403000000000001</v>
      </c>
      <c r="K742" s="8">
        <v>3.9548000000000001</v>
      </c>
      <c r="L742" s="8" t="s">
        <v>1395</v>
      </c>
      <c r="M742" s="8">
        <v>690</v>
      </c>
      <c r="N742" s="8" t="s">
        <v>1381</v>
      </c>
      <c r="O742" s="89" t="s">
        <v>174</v>
      </c>
      <c r="P742" s="89">
        <f t="shared" si="66"/>
        <v>45585</v>
      </c>
      <c r="Q742" s="89" t="s">
        <v>174</v>
      </c>
      <c r="R742" s="89"/>
      <c r="S742" s="121" t="e">
        <f t="shared" si="67"/>
        <v>#VALUE!</v>
      </c>
      <c r="T742" s="8">
        <v>24</v>
      </c>
      <c r="U742" s="8">
        <v>14.77</v>
      </c>
      <c r="Z742" s="78">
        <f t="shared" ca="1" si="68"/>
        <v>663</v>
      </c>
      <c r="AA742" s="78" t="str">
        <f t="shared" si="69"/>
        <v>10-2024</v>
      </c>
      <c r="AC742" s="4" t="str">
        <f t="shared" si="70"/>
        <v>Q4</v>
      </c>
      <c r="AD742" s="4" t="e">
        <f t="shared" si="71"/>
        <v>#VALUE!</v>
      </c>
    </row>
    <row r="743" spans="1:30" hidden="1">
      <c r="A743" s="9" t="s">
        <v>2682</v>
      </c>
      <c r="B743" s="9" t="s">
        <v>146</v>
      </c>
      <c r="C743" s="9" t="s">
        <v>16</v>
      </c>
      <c r="D743" s="9" t="s">
        <v>1360</v>
      </c>
      <c r="E743" s="9"/>
      <c r="F743" s="9" t="s">
        <v>1380</v>
      </c>
      <c r="G743" s="9" t="s">
        <v>1384</v>
      </c>
      <c r="H743" s="9">
        <v>16.579999999999998</v>
      </c>
      <c r="I743" s="9">
        <v>17.66</v>
      </c>
      <c r="J743" s="9">
        <v>0.32169999999999999</v>
      </c>
      <c r="K743" s="9">
        <v>0.29509999999999997</v>
      </c>
      <c r="L743" s="9" t="s">
        <v>1376</v>
      </c>
      <c r="M743" s="9">
        <v>888</v>
      </c>
      <c r="N743" s="9" t="s">
        <v>1386</v>
      </c>
      <c r="O743" s="90" t="s">
        <v>1992</v>
      </c>
      <c r="P743" s="89">
        <f t="shared" si="66"/>
        <v>44671</v>
      </c>
      <c r="Q743" s="90" t="s">
        <v>1992</v>
      </c>
      <c r="R743" s="90"/>
      <c r="S743" s="121" t="e">
        <f t="shared" si="67"/>
        <v>#VALUE!</v>
      </c>
      <c r="T743" s="9">
        <v>120</v>
      </c>
      <c r="U743" s="9">
        <v>3.28</v>
      </c>
      <c r="Z743" s="78">
        <f t="shared" ca="1" si="68"/>
        <v>1577</v>
      </c>
      <c r="AA743" s="78" t="str">
        <f t="shared" si="69"/>
        <v>4-2022</v>
      </c>
      <c r="AC743" s="4" t="str">
        <f t="shared" si="70"/>
        <v>Empty</v>
      </c>
      <c r="AD743" s="4" t="e">
        <f t="shared" si="71"/>
        <v>#VALUE!</v>
      </c>
    </row>
    <row r="744" spans="1:30" hidden="1">
      <c r="A744" s="8" t="s">
        <v>2683</v>
      </c>
      <c r="B744" s="8" t="s">
        <v>248</v>
      </c>
      <c r="C744" s="8" t="s">
        <v>12</v>
      </c>
      <c r="D744" s="8" t="s">
        <v>44</v>
      </c>
      <c r="E744" s="8"/>
      <c r="F744" s="8" t="s">
        <v>1400</v>
      </c>
      <c r="G744" s="8" t="s">
        <v>1384</v>
      </c>
      <c r="H744" s="8">
        <v>13.82</v>
      </c>
      <c r="I744" s="8">
        <v>8.83</v>
      </c>
      <c r="J744" s="8">
        <v>0.21870000000000001</v>
      </c>
      <c r="K744" s="8">
        <v>0.13880000000000001</v>
      </c>
      <c r="L744" s="8" t="s">
        <v>1395</v>
      </c>
      <c r="M744" s="8">
        <v>672</v>
      </c>
      <c r="N744" s="8" t="s">
        <v>1381</v>
      </c>
      <c r="O744" s="89" t="s">
        <v>2684</v>
      </c>
      <c r="P744" s="89">
        <f t="shared" si="66"/>
        <v>45264</v>
      </c>
      <c r="Q744" s="89" t="s">
        <v>2684</v>
      </c>
      <c r="R744" s="89"/>
      <c r="S744" s="121" t="e">
        <f t="shared" si="67"/>
        <v>#VALUE!</v>
      </c>
      <c r="T744" s="8">
        <v>180</v>
      </c>
      <c r="U744" s="8">
        <v>9.16</v>
      </c>
      <c r="Z744" s="78">
        <f t="shared" ca="1" si="68"/>
        <v>984</v>
      </c>
      <c r="AA744" s="78" t="str">
        <f t="shared" si="69"/>
        <v>12-2023</v>
      </c>
      <c r="AC744" s="4" t="str">
        <f t="shared" si="70"/>
        <v>Q4</v>
      </c>
      <c r="AD744" s="4" t="e">
        <f t="shared" si="71"/>
        <v>#VALUE!</v>
      </c>
    </row>
    <row r="745" spans="1:30">
      <c r="A745" s="9" t="s">
        <v>2685</v>
      </c>
      <c r="B745" s="9" t="s">
        <v>1305</v>
      </c>
      <c r="C745" s="9" t="s">
        <v>20</v>
      </c>
      <c r="D745" s="9" t="s">
        <v>1360</v>
      </c>
      <c r="E745" s="9"/>
      <c r="F745" s="9" t="s">
        <v>1411</v>
      </c>
      <c r="G745" s="9" t="s">
        <v>1390</v>
      </c>
      <c r="H745" s="9">
        <v>73.239999999999995</v>
      </c>
      <c r="I745" s="9">
        <v>13.79</v>
      </c>
      <c r="J745" s="9">
        <v>0.84019999999999995</v>
      </c>
      <c r="K745" s="9">
        <v>1.3640000000000001</v>
      </c>
      <c r="L745" s="9" t="s">
        <v>1395</v>
      </c>
      <c r="M745" s="9">
        <v>878</v>
      </c>
      <c r="N745" s="9" t="s">
        <v>1403</v>
      </c>
      <c r="O745" s="90" t="s">
        <v>2338</v>
      </c>
      <c r="P745" s="89">
        <f t="shared" si="66"/>
        <v>44589</v>
      </c>
      <c r="Q745" s="90" t="s">
        <v>2338</v>
      </c>
      <c r="R745" s="90" t="s">
        <v>1818</v>
      </c>
      <c r="S745" s="121">
        <f t="shared" si="67"/>
        <v>44600</v>
      </c>
      <c r="T745" s="9">
        <v>84</v>
      </c>
      <c r="U745" s="9">
        <v>18.46</v>
      </c>
      <c r="Z745" s="78">
        <f t="shared" ca="1" si="68"/>
        <v>1659</v>
      </c>
      <c r="AA745" s="78" t="str">
        <f t="shared" si="69"/>
        <v>1-2022</v>
      </c>
      <c r="AC745" s="4" t="str">
        <f t="shared" si="70"/>
        <v>Empty</v>
      </c>
      <c r="AD745" s="4">
        <f t="shared" si="71"/>
        <v>8</v>
      </c>
    </row>
    <row r="746" spans="1:30" hidden="1">
      <c r="A746" s="8" t="s">
        <v>2686</v>
      </c>
      <c r="B746" s="8" t="s">
        <v>513</v>
      </c>
      <c r="C746" s="8" t="s">
        <v>38</v>
      </c>
      <c r="D746" s="8" t="s">
        <v>10</v>
      </c>
      <c r="E746" s="8"/>
      <c r="F746" s="8" t="s">
        <v>1389</v>
      </c>
      <c r="G746" s="8" t="s">
        <v>1375</v>
      </c>
      <c r="H746" s="8">
        <v>18.440000000000001</v>
      </c>
      <c r="I746" s="8">
        <v>7.75</v>
      </c>
      <c r="J746" s="8">
        <v>0.24660000000000001</v>
      </c>
      <c r="K746" s="8">
        <v>0.2213</v>
      </c>
      <c r="L746" s="8" t="s">
        <v>1358</v>
      </c>
      <c r="M746" s="8">
        <v>576</v>
      </c>
      <c r="N746" s="8" t="s">
        <v>1386</v>
      </c>
      <c r="O746" s="89" t="s">
        <v>1335</v>
      </c>
      <c r="P746" s="89">
        <f t="shared" si="66"/>
        <v>45252</v>
      </c>
      <c r="Q746" s="89" t="s">
        <v>1335</v>
      </c>
      <c r="R746" s="89"/>
      <c r="S746" s="121" t="e">
        <f t="shared" si="67"/>
        <v>#VALUE!</v>
      </c>
      <c r="T746" s="8">
        <v>120</v>
      </c>
      <c r="U746" s="8">
        <v>15.32</v>
      </c>
      <c r="Z746" s="78">
        <f t="shared" ca="1" si="68"/>
        <v>996</v>
      </c>
      <c r="AA746" s="78" t="str">
        <f t="shared" si="69"/>
        <v>11-2023</v>
      </c>
      <c r="AC746" s="4" t="str">
        <f t="shared" si="70"/>
        <v>Q4</v>
      </c>
      <c r="AD746" s="4" t="e">
        <f t="shared" si="71"/>
        <v>#VALUE!</v>
      </c>
    </row>
    <row r="747" spans="1:30" hidden="1">
      <c r="A747" s="9" t="s">
        <v>2687</v>
      </c>
      <c r="B747" s="9" t="s">
        <v>273</v>
      </c>
      <c r="C747" s="9" t="s">
        <v>16</v>
      </c>
      <c r="D747" s="9" t="s">
        <v>23</v>
      </c>
      <c r="E747" s="9"/>
      <c r="F747" s="9" t="s">
        <v>1408</v>
      </c>
      <c r="G747" s="9" t="s">
        <v>1375</v>
      </c>
      <c r="H747" s="9">
        <v>13.75</v>
      </c>
      <c r="I747" s="9">
        <v>14.01</v>
      </c>
      <c r="J747" s="9">
        <v>0.21329999999999999</v>
      </c>
      <c r="K747" s="9">
        <v>0.25779999999999997</v>
      </c>
      <c r="L747" s="9" t="s">
        <v>1412</v>
      </c>
      <c r="M747" s="9">
        <v>608</v>
      </c>
      <c r="N747" s="9" t="s">
        <v>1381</v>
      </c>
      <c r="O747" s="90" t="s">
        <v>2688</v>
      </c>
      <c r="P747" s="89">
        <f t="shared" si="66"/>
        <v>45341</v>
      </c>
      <c r="Q747" s="90" t="s">
        <v>2688</v>
      </c>
      <c r="R747" s="90"/>
      <c r="S747" s="121" t="e">
        <f t="shared" si="67"/>
        <v>#VALUE!</v>
      </c>
      <c r="T747" s="9">
        <v>84</v>
      </c>
      <c r="U747" s="9">
        <v>11.19</v>
      </c>
      <c r="Z747" s="78">
        <f t="shared" ca="1" si="68"/>
        <v>907</v>
      </c>
      <c r="AA747" s="78" t="str">
        <f t="shared" si="69"/>
        <v>2-2024</v>
      </c>
      <c r="AC747" s="4" t="str">
        <f t="shared" si="70"/>
        <v>Empty</v>
      </c>
      <c r="AD747" s="4" t="e">
        <f t="shared" si="71"/>
        <v>#VALUE!</v>
      </c>
    </row>
    <row r="748" spans="1:30">
      <c r="A748" s="8" t="s">
        <v>2689</v>
      </c>
      <c r="B748" s="8" t="s">
        <v>975</v>
      </c>
      <c r="C748" s="8" t="s">
        <v>7</v>
      </c>
      <c r="D748" s="8" t="s">
        <v>1360</v>
      </c>
      <c r="E748" s="8"/>
      <c r="F748" s="8" t="s">
        <v>1374</v>
      </c>
      <c r="G748" s="8" t="s">
        <v>1390</v>
      </c>
      <c r="H748" s="8">
        <v>57.32</v>
      </c>
      <c r="I748" s="8">
        <v>16.07</v>
      </c>
      <c r="J748" s="8">
        <v>0.7883</v>
      </c>
      <c r="K748" s="8">
        <v>5.2026000000000003</v>
      </c>
      <c r="L748" s="8" t="s">
        <v>1385</v>
      </c>
      <c r="M748" s="8">
        <v>667</v>
      </c>
      <c r="N748" s="8" t="s">
        <v>1377</v>
      </c>
      <c r="O748" s="89" t="s">
        <v>2690</v>
      </c>
      <c r="P748" s="89">
        <f t="shared" si="66"/>
        <v>44804</v>
      </c>
      <c r="Q748" s="89" t="s">
        <v>2690</v>
      </c>
      <c r="R748" s="89" t="s">
        <v>2691</v>
      </c>
      <c r="S748" s="121">
        <f t="shared" si="67"/>
        <v>44807</v>
      </c>
      <c r="T748" s="8">
        <v>12</v>
      </c>
      <c r="U748" s="8">
        <v>0</v>
      </c>
      <c r="Z748" s="78">
        <f t="shared" ca="1" si="68"/>
        <v>1444</v>
      </c>
      <c r="AA748" s="78" t="str">
        <f t="shared" si="69"/>
        <v>8-2022</v>
      </c>
      <c r="AC748" s="4" t="str">
        <f t="shared" si="70"/>
        <v>Empty</v>
      </c>
      <c r="AD748" s="4">
        <f t="shared" si="71"/>
        <v>3</v>
      </c>
    </row>
    <row r="749" spans="1:30" hidden="1">
      <c r="A749" s="9" t="s">
        <v>2692</v>
      </c>
      <c r="B749" s="9" t="s">
        <v>588</v>
      </c>
      <c r="C749" s="9" t="s">
        <v>38</v>
      </c>
      <c r="D749" s="9" t="s">
        <v>31</v>
      </c>
      <c r="E749" s="9"/>
      <c r="F749" s="9" t="s">
        <v>1411</v>
      </c>
      <c r="G749" s="9" t="s">
        <v>1375</v>
      </c>
      <c r="H749" s="9">
        <v>39.35</v>
      </c>
      <c r="I749" s="9">
        <v>8.93</v>
      </c>
      <c r="J749" s="9">
        <v>0.69630000000000003</v>
      </c>
      <c r="K749" s="9">
        <v>0.8155</v>
      </c>
      <c r="L749" s="9" t="s">
        <v>1385</v>
      </c>
      <c r="M749" s="9">
        <v>557</v>
      </c>
      <c r="N749" s="9" t="s">
        <v>1381</v>
      </c>
      <c r="O749" s="90" t="s">
        <v>86</v>
      </c>
      <c r="P749" s="89">
        <f t="shared" si="66"/>
        <v>44881</v>
      </c>
      <c r="Q749" s="90" t="s">
        <v>86</v>
      </c>
      <c r="R749" s="90"/>
      <c r="S749" s="121" t="e">
        <f t="shared" si="67"/>
        <v>#VALUE!</v>
      </c>
      <c r="T749" s="9">
        <v>60</v>
      </c>
      <c r="U749" s="9">
        <v>0</v>
      </c>
      <c r="Z749" s="78">
        <f t="shared" ca="1" si="68"/>
        <v>1367</v>
      </c>
      <c r="AA749" s="78" t="str">
        <f t="shared" si="69"/>
        <v>11-2022</v>
      </c>
      <c r="AC749" s="4" t="str">
        <f t="shared" si="70"/>
        <v>Q4</v>
      </c>
      <c r="AD749" s="4" t="e">
        <f t="shared" si="71"/>
        <v>#VALUE!</v>
      </c>
    </row>
    <row r="750" spans="1:30">
      <c r="A750" s="8" t="s">
        <v>2693</v>
      </c>
      <c r="B750" s="8" t="s">
        <v>1302</v>
      </c>
      <c r="C750" s="8" t="s">
        <v>7</v>
      </c>
      <c r="D750" s="8" t="s">
        <v>44</v>
      </c>
      <c r="E750" s="8"/>
      <c r="F750" s="8" t="s">
        <v>1380</v>
      </c>
      <c r="G750" s="8" t="s">
        <v>1375</v>
      </c>
      <c r="H750" s="8">
        <v>61.81</v>
      </c>
      <c r="I750" s="8">
        <v>13.63</v>
      </c>
      <c r="J750" s="8">
        <v>0.56669999999999998</v>
      </c>
      <c r="K750" s="8">
        <v>2.1013999999999999</v>
      </c>
      <c r="L750" s="8" t="s">
        <v>1358</v>
      </c>
      <c r="M750" s="8">
        <v>697</v>
      </c>
      <c r="N750" s="8" t="s">
        <v>1403</v>
      </c>
      <c r="O750" s="89" t="s">
        <v>2131</v>
      </c>
      <c r="P750" s="89">
        <f t="shared" si="66"/>
        <v>44687</v>
      </c>
      <c r="Q750" s="89" t="s">
        <v>2131</v>
      </c>
      <c r="R750" s="89" t="s">
        <v>2235</v>
      </c>
      <c r="S750" s="121">
        <f t="shared" si="67"/>
        <v>44695</v>
      </c>
      <c r="T750" s="8">
        <v>36</v>
      </c>
      <c r="U750" s="8">
        <v>43.95</v>
      </c>
      <c r="Z750" s="78">
        <f t="shared" ca="1" si="68"/>
        <v>1561</v>
      </c>
      <c r="AA750" s="78" t="str">
        <f t="shared" si="69"/>
        <v>5-2022</v>
      </c>
      <c r="AC750" s="4" t="str">
        <f t="shared" si="70"/>
        <v>Empty</v>
      </c>
      <c r="AD750" s="4">
        <f t="shared" si="71"/>
        <v>6</v>
      </c>
    </row>
    <row r="751" spans="1:30" hidden="1">
      <c r="A751" s="9" t="s">
        <v>2694</v>
      </c>
      <c r="B751" s="9" t="s">
        <v>1219</v>
      </c>
      <c r="C751" s="9" t="s">
        <v>41</v>
      </c>
      <c r="D751" s="9" t="s">
        <v>10</v>
      </c>
      <c r="E751" s="9"/>
      <c r="F751" s="9" t="s">
        <v>1400</v>
      </c>
      <c r="G751" s="9" t="s">
        <v>1384</v>
      </c>
      <c r="H751" s="9">
        <v>13.87</v>
      </c>
      <c r="I751" s="9">
        <v>13.34</v>
      </c>
      <c r="J751" s="9">
        <v>0.26600000000000001</v>
      </c>
      <c r="K751" s="9">
        <v>0.66159999999999997</v>
      </c>
      <c r="L751" s="9" t="s">
        <v>1412</v>
      </c>
      <c r="M751" s="9">
        <v>562</v>
      </c>
      <c r="N751" s="9" t="s">
        <v>1426</v>
      </c>
      <c r="O751" s="90" t="s">
        <v>2695</v>
      </c>
      <c r="P751" s="89">
        <f t="shared" si="66"/>
        <v>45096</v>
      </c>
      <c r="Q751" s="90" t="s">
        <v>2695</v>
      </c>
      <c r="R751" s="90"/>
      <c r="S751" s="121" t="e">
        <f t="shared" si="67"/>
        <v>#VALUE!</v>
      </c>
      <c r="T751" s="9">
        <v>24</v>
      </c>
      <c r="U751" s="9">
        <v>12.62</v>
      </c>
      <c r="Z751" s="78">
        <f t="shared" ca="1" si="68"/>
        <v>1152</v>
      </c>
      <c r="AA751" s="78" t="str">
        <f t="shared" si="69"/>
        <v>6-2023</v>
      </c>
      <c r="AC751" s="4" t="str">
        <f t="shared" si="70"/>
        <v>Empty</v>
      </c>
      <c r="AD751" s="4" t="e">
        <f t="shared" si="71"/>
        <v>#VALUE!</v>
      </c>
    </row>
    <row r="752" spans="1:30">
      <c r="A752" s="8" t="s">
        <v>2696</v>
      </c>
      <c r="B752" s="8" t="s">
        <v>946</v>
      </c>
      <c r="C752" s="8" t="s">
        <v>7</v>
      </c>
      <c r="D752" s="8" t="s">
        <v>1360</v>
      </c>
      <c r="E752" s="8"/>
      <c r="F752" s="8" t="s">
        <v>1374</v>
      </c>
      <c r="G752" s="8" t="s">
        <v>1390</v>
      </c>
      <c r="H752" s="8">
        <v>86.78</v>
      </c>
      <c r="I752" s="8">
        <v>8.15</v>
      </c>
      <c r="J752" s="8">
        <v>0.45579999999999998</v>
      </c>
      <c r="K752" s="8">
        <v>1.3591</v>
      </c>
      <c r="L752" s="8" t="s">
        <v>1376</v>
      </c>
      <c r="M752" s="8">
        <v>703</v>
      </c>
      <c r="N752" s="8" t="s">
        <v>1377</v>
      </c>
      <c r="O752" s="89" t="s">
        <v>2408</v>
      </c>
      <c r="P752" s="89">
        <f t="shared" si="66"/>
        <v>45486</v>
      </c>
      <c r="Q752" s="89" t="s">
        <v>2408</v>
      </c>
      <c r="R752" s="89" t="s">
        <v>1951</v>
      </c>
      <c r="S752" s="121">
        <f t="shared" si="67"/>
        <v>45492</v>
      </c>
      <c r="T752" s="8">
        <v>84</v>
      </c>
      <c r="U752" s="8">
        <v>39.89</v>
      </c>
      <c r="Z752" s="78">
        <f t="shared" ca="1" si="68"/>
        <v>762</v>
      </c>
      <c r="AA752" s="78" t="str">
        <f t="shared" si="69"/>
        <v>7-2024</v>
      </c>
      <c r="AC752" s="4" t="str">
        <f t="shared" si="70"/>
        <v>Empty</v>
      </c>
      <c r="AD752" s="4">
        <f t="shared" si="71"/>
        <v>5</v>
      </c>
    </row>
    <row r="753" spans="1:30" hidden="1">
      <c r="A753" s="9" t="s">
        <v>2697</v>
      </c>
      <c r="B753" s="9" t="s">
        <v>605</v>
      </c>
      <c r="C753" s="9" t="s">
        <v>35</v>
      </c>
      <c r="D753" s="9" t="s">
        <v>23</v>
      </c>
      <c r="E753" s="9"/>
      <c r="F753" s="9" t="s">
        <v>1374</v>
      </c>
      <c r="G753" s="9" t="s">
        <v>1375</v>
      </c>
      <c r="H753" s="9">
        <v>37.83</v>
      </c>
      <c r="I753" s="9">
        <v>9.4</v>
      </c>
      <c r="J753" s="9">
        <v>0.32879999999999998</v>
      </c>
      <c r="K753" s="9">
        <v>0.39279999999999998</v>
      </c>
      <c r="L753" s="9"/>
      <c r="M753" s="9">
        <v>741</v>
      </c>
      <c r="N753" s="9" t="s">
        <v>1386</v>
      </c>
      <c r="O753" s="90" t="s">
        <v>2698</v>
      </c>
      <c r="P753" s="89">
        <f t="shared" si="66"/>
        <v>45076</v>
      </c>
      <c r="Q753" s="90" t="s">
        <v>2698</v>
      </c>
      <c r="R753" s="90"/>
      <c r="S753" s="121" t="e">
        <f t="shared" si="67"/>
        <v>#VALUE!</v>
      </c>
      <c r="T753" s="9">
        <v>180</v>
      </c>
      <c r="U753" s="9">
        <v>0</v>
      </c>
      <c r="Z753" s="78">
        <f t="shared" ca="1" si="68"/>
        <v>1172</v>
      </c>
      <c r="AA753" s="78" t="str">
        <f t="shared" si="69"/>
        <v>5-2023</v>
      </c>
      <c r="AC753" s="4" t="str">
        <f t="shared" si="70"/>
        <v>Empty</v>
      </c>
      <c r="AD753" s="4" t="e">
        <f t="shared" si="71"/>
        <v>#VALUE!</v>
      </c>
    </row>
    <row r="754" spans="1:30" hidden="1">
      <c r="A754" s="8" t="s">
        <v>2699</v>
      </c>
      <c r="B754" s="8" t="s">
        <v>139</v>
      </c>
      <c r="C754" s="8" t="s">
        <v>38</v>
      </c>
      <c r="D754" s="8" t="s">
        <v>10</v>
      </c>
      <c r="E754" s="8"/>
      <c r="F754" s="8" t="s">
        <v>1380</v>
      </c>
      <c r="G754" s="8" t="s">
        <v>1390</v>
      </c>
      <c r="H754" s="8">
        <v>13.14</v>
      </c>
      <c r="I754" s="8">
        <v>16.37</v>
      </c>
      <c r="J754" s="8">
        <v>0.2109</v>
      </c>
      <c r="K754" s="8">
        <v>0.22320000000000001</v>
      </c>
      <c r="L754" s="8" t="s">
        <v>1358</v>
      </c>
      <c r="M754" s="8">
        <v>678</v>
      </c>
      <c r="N754" s="8" t="s">
        <v>1386</v>
      </c>
      <c r="O754" s="89" t="s">
        <v>1404</v>
      </c>
      <c r="P754" s="89">
        <f t="shared" si="66"/>
        <v>44767</v>
      </c>
      <c r="Q754" s="89" t="s">
        <v>1404</v>
      </c>
      <c r="R754" s="89"/>
      <c r="S754" s="121" t="e">
        <f t="shared" si="67"/>
        <v>#VALUE!</v>
      </c>
      <c r="T754" s="8">
        <v>120</v>
      </c>
      <c r="U754" s="8">
        <v>6.33</v>
      </c>
      <c r="Z754" s="78">
        <f t="shared" ca="1" si="68"/>
        <v>1481</v>
      </c>
      <c r="AA754" s="78" t="str">
        <f t="shared" si="69"/>
        <v>7-2022</v>
      </c>
      <c r="AC754" s="4" t="str">
        <f t="shared" si="70"/>
        <v>Empty</v>
      </c>
      <c r="AD754" s="4" t="e">
        <f t="shared" si="71"/>
        <v>#VALUE!</v>
      </c>
    </row>
    <row r="755" spans="1:30" hidden="1">
      <c r="A755" s="9" t="s">
        <v>2700</v>
      </c>
      <c r="B755" s="9" t="s">
        <v>761</v>
      </c>
      <c r="C755" s="9" t="s">
        <v>16</v>
      </c>
      <c r="D755" s="9" t="s">
        <v>44</v>
      </c>
      <c r="E755" s="9"/>
      <c r="F755" s="9" t="s">
        <v>1411</v>
      </c>
      <c r="G755" s="9" t="s">
        <v>1384</v>
      </c>
      <c r="H755" s="9">
        <v>54.89</v>
      </c>
      <c r="I755" s="9">
        <v>16.440000000000001</v>
      </c>
      <c r="J755" s="9">
        <v>0.82630000000000003</v>
      </c>
      <c r="K755" s="9">
        <v>0.82310000000000005</v>
      </c>
      <c r="L755" s="9" t="s">
        <v>1385</v>
      </c>
      <c r="M755" s="9">
        <v>751</v>
      </c>
      <c r="N755" s="9" t="s">
        <v>1386</v>
      </c>
      <c r="O755" s="90" t="s">
        <v>2701</v>
      </c>
      <c r="P755" s="89">
        <f t="shared" si="66"/>
        <v>44624</v>
      </c>
      <c r="Q755" s="90" t="s">
        <v>2701</v>
      </c>
      <c r="R755" s="90"/>
      <c r="S755" s="121" t="e">
        <f t="shared" si="67"/>
        <v>#VALUE!</v>
      </c>
      <c r="T755" s="9">
        <v>180</v>
      </c>
      <c r="U755" s="9">
        <v>0</v>
      </c>
      <c r="Z755" s="78">
        <f t="shared" ca="1" si="68"/>
        <v>1624</v>
      </c>
      <c r="AA755" s="78" t="str">
        <f t="shared" si="69"/>
        <v>3-2022</v>
      </c>
      <c r="AC755" s="4" t="str">
        <f t="shared" si="70"/>
        <v>Empty</v>
      </c>
      <c r="AD755" s="4" t="e">
        <f t="shared" si="71"/>
        <v>#VALUE!</v>
      </c>
    </row>
    <row r="756" spans="1:30">
      <c r="A756" s="8" t="s">
        <v>2702</v>
      </c>
      <c r="B756" s="8" t="s">
        <v>568</v>
      </c>
      <c r="C756" s="8" t="s">
        <v>7</v>
      </c>
      <c r="D756" s="8" t="s">
        <v>44</v>
      </c>
      <c r="E756" s="8"/>
      <c r="F756" s="8" t="s">
        <v>1380</v>
      </c>
      <c r="G756" s="8" t="s">
        <v>1384</v>
      </c>
      <c r="H756" s="8">
        <v>51.33</v>
      </c>
      <c r="I756" s="8">
        <v>8.6199999999999992</v>
      </c>
      <c r="J756" s="8">
        <v>0.29809999999999998</v>
      </c>
      <c r="K756" s="8">
        <v>1.2681</v>
      </c>
      <c r="L756" s="8" t="s">
        <v>1412</v>
      </c>
      <c r="M756" s="8">
        <v>828</v>
      </c>
      <c r="N756" s="8" t="s">
        <v>1396</v>
      </c>
      <c r="O756" s="89" t="s">
        <v>2615</v>
      </c>
      <c r="P756" s="89">
        <f t="shared" si="66"/>
        <v>44659</v>
      </c>
      <c r="Q756" s="89" t="s">
        <v>2615</v>
      </c>
      <c r="R756" s="89" t="s">
        <v>681</v>
      </c>
      <c r="S756" s="121">
        <f t="shared" si="67"/>
        <v>44673</v>
      </c>
      <c r="T756" s="8">
        <v>48</v>
      </c>
      <c r="U756" s="8">
        <v>43.1</v>
      </c>
      <c r="Z756" s="78">
        <f t="shared" ca="1" si="68"/>
        <v>1589</v>
      </c>
      <c r="AA756" s="78" t="str">
        <f t="shared" si="69"/>
        <v>4-2022</v>
      </c>
      <c r="AC756" s="4" t="str">
        <f t="shared" si="70"/>
        <v>Empty</v>
      </c>
      <c r="AD756" s="4">
        <f t="shared" si="71"/>
        <v>11</v>
      </c>
    </row>
    <row r="757" spans="1:30">
      <c r="A757" s="9" t="s">
        <v>2703</v>
      </c>
      <c r="B757" s="9" t="s">
        <v>477</v>
      </c>
      <c r="C757" s="9" t="s">
        <v>35</v>
      </c>
      <c r="D757" s="9" t="s">
        <v>31</v>
      </c>
      <c r="E757" s="9"/>
      <c r="F757" s="9" t="s">
        <v>1389</v>
      </c>
      <c r="G757" s="9" t="s">
        <v>1375</v>
      </c>
      <c r="H757" s="9">
        <v>18.32</v>
      </c>
      <c r="I757" s="9">
        <v>7.77</v>
      </c>
      <c r="J757" s="9">
        <v>0.24690000000000001</v>
      </c>
      <c r="K757" s="9">
        <v>0.57210000000000005</v>
      </c>
      <c r="L757" s="9" t="s">
        <v>1412</v>
      </c>
      <c r="M757" s="9">
        <v>727</v>
      </c>
      <c r="N757" s="9" t="s">
        <v>1403</v>
      </c>
      <c r="O757" s="90" t="s">
        <v>2704</v>
      </c>
      <c r="P757" s="89">
        <f t="shared" si="66"/>
        <v>45643</v>
      </c>
      <c r="Q757" s="90" t="s">
        <v>2704</v>
      </c>
      <c r="R757" s="90" t="s">
        <v>1609</v>
      </c>
      <c r="S757" s="121">
        <f t="shared" si="67"/>
        <v>45654</v>
      </c>
      <c r="T757" s="9">
        <v>36</v>
      </c>
      <c r="U757" s="9">
        <v>7.37</v>
      </c>
      <c r="Z757" s="78">
        <f t="shared" ca="1" si="68"/>
        <v>605</v>
      </c>
      <c r="AA757" s="78" t="str">
        <f t="shared" si="69"/>
        <v>12-2024</v>
      </c>
      <c r="AC757" s="4" t="str">
        <f t="shared" si="70"/>
        <v>Q4</v>
      </c>
      <c r="AD757" s="4">
        <f t="shared" si="71"/>
        <v>9</v>
      </c>
    </row>
    <row r="758" spans="1:30">
      <c r="A758" s="8" t="s">
        <v>2705</v>
      </c>
      <c r="B758" s="8" t="s">
        <v>445</v>
      </c>
      <c r="C758" s="8" t="s">
        <v>35</v>
      </c>
      <c r="D758" s="8" t="s">
        <v>10</v>
      </c>
      <c r="E758" s="8"/>
      <c r="F758" s="8" t="s">
        <v>1389</v>
      </c>
      <c r="G758" s="8" t="s">
        <v>1384</v>
      </c>
      <c r="H758" s="8">
        <v>56.56</v>
      </c>
      <c r="I758" s="8">
        <v>18.5</v>
      </c>
      <c r="J758" s="8">
        <v>0.96460000000000001</v>
      </c>
      <c r="K758" s="8">
        <v>1.6762999999999999</v>
      </c>
      <c r="L758" s="8" t="s">
        <v>1358</v>
      </c>
      <c r="M758" s="8">
        <v>679</v>
      </c>
      <c r="N758" s="8" t="s">
        <v>1377</v>
      </c>
      <c r="O758" s="89" t="s">
        <v>2706</v>
      </c>
      <c r="P758" s="89">
        <f t="shared" si="66"/>
        <v>44882</v>
      </c>
      <c r="Q758" s="89" t="s">
        <v>2706</v>
      </c>
      <c r="R758" s="89" t="s">
        <v>1552</v>
      </c>
      <c r="S758" s="121">
        <f t="shared" si="67"/>
        <v>44896</v>
      </c>
      <c r="T758" s="8">
        <v>48</v>
      </c>
      <c r="U758" s="8">
        <v>44.59</v>
      </c>
      <c r="Z758" s="78">
        <f t="shared" ca="1" si="68"/>
        <v>1366</v>
      </c>
      <c r="AA758" s="78" t="str">
        <f t="shared" si="69"/>
        <v>11-2022</v>
      </c>
      <c r="AC758" s="4" t="str">
        <f t="shared" si="70"/>
        <v>Q4</v>
      </c>
      <c r="AD758" s="4">
        <f t="shared" si="71"/>
        <v>11</v>
      </c>
    </row>
    <row r="759" spans="1:30">
      <c r="A759" s="9" t="s">
        <v>2707</v>
      </c>
      <c r="B759" s="9" t="s">
        <v>1194</v>
      </c>
      <c r="C759" s="9" t="s">
        <v>32</v>
      </c>
      <c r="D759" s="9" t="s">
        <v>44</v>
      </c>
      <c r="E759" s="9"/>
      <c r="F759" s="9" t="s">
        <v>1400</v>
      </c>
      <c r="G759" s="9" t="s">
        <v>1384</v>
      </c>
      <c r="H759" s="9">
        <v>8.81</v>
      </c>
      <c r="I759" s="9">
        <v>13.27</v>
      </c>
      <c r="J759" s="9">
        <v>0.15379999999999999</v>
      </c>
      <c r="K759" s="9">
        <v>0.113</v>
      </c>
      <c r="L759" s="9" t="s">
        <v>1385</v>
      </c>
      <c r="M759" s="9">
        <v>806</v>
      </c>
      <c r="N759" s="9" t="s">
        <v>1396</v>
      </c>
      <c r="O759" s="90" t="s">
        <v>1707</v>
      </c>
      <c r="P759" s="89">
        <f t="shared" si="66"/>
        <v>44679</v>
      </c>
      <c r="Q759" s="90" t="s">
        <v>1707</v>
      </c>
      <c r="R759" s="90" t="s">
        <v>449</v>
      </c>
      <c r="S759" s="121">
        <f t="shared" si="67"/>
        <v>44684</v>
      </c>
      <c r="T759" s="9">
        <v>180</v>
      </c>
      <c r="U759" s="9">
        <v>0</v>
      </c>
      <c r="Z759" s="78">
        <f t="shared" ca="1" si="68"/>
        <v>1569</v>
      </c>
      <c r="AA759" s="78" t="str">
        <f t="shared" si="69"/>
        <v>4-2022</v>
      </c>
      <c r="AC759" s="4" t="str">
        <f t="shared" si="70"/>
        <v>Empty</v>
      </c>
      <c r="AD759" s="4">
        <f t="shared" si="71"/>
        <v>4</v>
      </c>
    </row>
    <row r="760" spans="1:30">
      <c r="A760" s="8" t="s">
        <v>2708</v>
      </c>
      <c r="B760" s="8" t="s">
        <v>527</v>
      </c>
      <c r="C760" s="8" t="s">
        <v>28</v>
      </c>
      <c r="D760" s="8" t="s">
        <v>23</v>
      </c>
      <c r="E760" s="8"/>
      <c r="F760" s="8" t="s">
        <v>1380</v>
      </c>
      <c r="G760" s="8" t="s">
        <v>1384</v>
      </c>
      <c r="H760" s="8">
        <v>79.72</v>
      </c>
      <c r="I760" s="8">
        <v>13.97</v>
      </c>
      <c r="J760" s="8">
        <v>1.1956</v>
      </c>
      <c r="K760" s="8">
        <v>3.8264999999999998</v>
      </c>
      <c r="L760" s="8" t="s">
        <v>1412</v>
      </c>
      <c r="M760" s="8">
        <v>752</v>
      </c>
      <c r="N760" s="8" t="s">
        <v>1396</v>
      </c>
      <c r="O760" s="89" t="s">
        <v>2709</v>
      </c>
      <c r="P760" s="89">
        <f t="shared" si="66"/>
        <v>44602</v>
      </c>
      <c r="Q760" s="89" t="s">
        <v>2709</v>
      </c>
      <c r="R760" s="89" t="s">
        <v>2559</v>
      </c>
      <c r="S760" s="121">
        <f t="shared" si="67"/>
        <v>44614</v>
      </c>
      <c r="T760" s="8">
        <v>24</v>
      </c>
      <c r="U760" s="8">
        <v>52.36</v>
      </c>
      <c r="Z760" s="78">
        <f t="shared" ca="1" si="68"/>
        <v>1646</v>
      </c>
      <c r="AA760" s="78" t="str">
        <f t="shared" si="69"/>
        <v>2-2022</v>
      </c>
      <c r="AC760" s="4" t="str">
        <f t="shared" si="70"/>
        <v>Empty</v>
      </c>
      <c r="AD760" s="4">
        <f t="shared" si="71"/>
        <v>9</v>
      </c>
    </row>
    <row r="761" spans="1:30" hidden="1">
      <c r="A761" s="9" t="s">
        <v>2710</v>
      </c>
      <c r="B761" s="9" t="s">
        <v>1318</v>
      </c>
      <c r="C761" s="9" t="s">
        <v>38</v>
      </c>
      <c r="D761" s="9" t="s">
        <v>10</v>
      </c>
      <c r="E761" s="9"/>
      <c r="F761" s="9" t="s">
        <v>1374</v>
      </c>
      <c r="G761" s="9" t="s">
        <v>1390</v>
      </c>
      <c r="H761" s="9">
        <v>75.97</v>
      </c>
      <c r="I761" s="9">
        <v>14.44</v>
      </c>
      <c r="J761" s="9">
        <v>0.68700000000000006</v>
      </c>
      <c r="K761" s="9">
        <v>6.8369</v>
      </c>
      <c r="L761" s="9" t="s">
        <v>1412</v>
      </c>
      <c r="M761" s="9">
        <v>838</v>
      </c>
      <c r="N761" s="9" t="s">
        <v>1386</v>
      </c>
      <c r="O761" s="90" t="s">
        <v>2711</v>
      </c>
      <c r="P761" s="89">
        <f t="shared" si="66"/>
        <v>44696</v>
      </c>
      <c r="Q761" s="90" t="s">
        <v>2711</v>
      </c>
      <c r="R761" s="90"/>
      <c r="S761" s="121" t="e">
        <f t="shared" si="67"/>
        <v>#VALUE!</v>
      </c>
      <c r="T761" s="9">
        <v>12</v>
      </c>
      <c r="U761" s="9">
        <v>28.05</v>
      </c>
      <c r="Z761" s="78">
        <f t="shared" ca="1" si="68"/>
        <v>1552</v>
      </c>
      <c r="AA761" s="78" t="str">
        <f t="shared" si="69"/>
        <v>5-2022</v>
      </c>
      <c r="AC761" s="4" t="str">
        <f t="shared" si="70"/>
        <v>Empty</v>
      </c>
      <c r="AD761" s="4" t="e">
        <f t="shared" si="71"/>
        <v>#VALUE!</v>
      </c>
    </row>
    <row r="762" spans="1:30" hidden="1">
      <c r="A762" s="8" t="s">
        <v>2712</v>
      </c>
      <c r="B762" s="8" t="s">
        <v>918</v>
      </c>
      <c r="C762" s="8" t="s">
        <v>38</v>
      </c>
      <c r="D762" s="8" t="s">
        <v>10</v>
      </c>
      <c r="E762" s="8"/>
      <c r="F762" s="8" t="s">
        <v>1411</v>
      </c>
      <c r="G762" s="8" t="s">
        <v>1375</v>
      </c>
      <c r="H762" s="8">
        <v>65.010000000000005</v>
      </c>
      <c r="I762" s="8">
        <v>12.97</v>
      </c>
      <c r="J762" s="8">
        <v>1.2149000000000001</v>
      </c>
      <c r="K762" s="8">
        <v>0.76029999999999998</v>
      </c>
      <c r="L762" s="8" t="s">
        <v>1376</v>
      </c>
      <c r="M762" s="8">
        <v>862</v>
      </c>
      <c r="N762" s="8" t="s">
        <v>1381</v>
      </c>
      <c r="O762" s="89" t="s">
        <v>2318</v>
      </c>
      <c r="P762" s="89">
        <f t="shared" si="66"/>
        <v>45020</v>
      </c>
      <c r="Q762" s="89" t="s">
        <v>2318</v>
      </c>
      <c r="R762" s="89"/>
      <c r="S762" s="121" t="e">
        <f t="shared" si="67"/>
        <v>#VALUE!</v>
      </c>
      <c r="T762" s="8">
        <v>240</v>
      </c>
      <c r="U762" s="8">
        <v>42.31</v>
      </c>
      <c r="Z762" s="78">
        <f t="shared" ca="1" si="68"/>
        <v>1228</v>
      </c>
      <c r="AA762" s="78" t="str">
        <f t="shared" si="69"/>
        <v>4-2023</v>
      </c>
      <c r="AC762" s="4" t="str">
        <f t="shared" si="70"/>
        <v>Empty</v>
      </c>
      <c r="AD762" s="4" t="e">
        <f t="shared" si="71"/>
        <v>#VALUE!</v>
      </c>
    </row>
    <row r="763" spans="1:30" hidden="1">
      <c r="A763" s="9" t="s">
        <v>2713</v>
      </c>
      <c r="B763" s="9" t="s">
        <v>1007</v>
      </c>
      <c r="C763" s="9" t="s">
        <v>12</v>
      </c>
      <c r="D763" s="9" t="s">
        <v>44</v>
      </c>
      <c r="E763" s="9"/>
      <c r="F763" s="9" t="s">
        <v>1400</v>
      </c>
      <c r="G763" s="9" t="s">
        <v>1390</v>
      </c>
      <c r="H763" s="9">
        <v>56.1</v>
      </c>
      <c r="I763" s="9">
        <v>12.02</v>
      </c>
      <c r="J763" s="9">
        <v>0.60199999999999998</v>
      </c>
      <c r="K763" s="9">
        <v>2.6413000000000002</v>
      </c>
      <c r="L763" s="9" t="s">
        <v>1395</v>
      </c>
      <c r="M763" s="9">
        <v>892</v>
      </c>
      <c r="N763" s="9" t="s">
        <v>1386</v>
      </c>
      <c r="O763" s="90" t="s">
        <v>2714</v>
      </c>
      <c r="P763" s="89">
        <f t="shared" si="66"/>
        <v>45555</v>
      </c>
      <c r="Q763" s="90" t="s">
        <v>2714</v>
      </c>
      <c r="R763" s="90"/>
      <c r="S763" s="121" t="e">
        <f t="shared" si="67"/>
        <v>#VALUE!</v>
      </c>
      <c r="T763" s="9">
        <v>24</v>
      </c>
      <c r="U763" s="9">
        <v>19.28</v>
      </c>
      <c r="Z763" s="78">
        <f t="shared" ca="1" si="68"/>
        <v>693</v>
      </c>
      <c r="AA763" s="78" t="str">
        <f t="shared" si="69"/>
        <v>9-2024</v>
      </c>
      <c r="AC763" s="4" t="str">
        <f t="shared" si="70"/>
        <v>Empty</v>
      </c>
      <c r="AD763" s="4" t="e">
        <f t="shared" si="71"/>
        <v>#VALUE!</v>
      </c>
    </row>
    <row r="764" spans="1:30">
      <c r="A764" s="8" t="s">
        <v>2715</v>
      </c>
      <c r="B764" s="8" t="s">
        <v>464</v>
      </c>
      <c r="C764" s="8" t="s">
        <v>20</v>
      </c>
      <c r="D764" s="8" t="s">
        <v>1360</v>
      </c>
      <c r="E764" s="8"/>
      <c r="F764" s="8" t="s">
        <v>1389</v>
      </c>
      <c r="G764" s="8" t="s">
        <v>1375</v>
      </c>
      <c r="H764" s="8"/>
      <c r="I764" s="8">
        <v>15.08</v>
      </c>
      <c r="J764" s="8">
        <v>0.56330000000000002</v>
      </c>
      <c r="K764" s="8">
        <v>1.0546</v>
      </c>
      <c r="L764" s="8" t="s">
        <v>1358</v>
      </c>
      <c r="M764" s="8">
        <v>801</v>
      </c>
      <c r="N764" s="8" t="s">
        <v>1403</v>
      </c>
      <c r="O764" s="89" t="s">
        <v>1239</v>
      </c>
      <c r="P764" s="89">
        <f t="shared" si="66"/>
        <v>44795</v>
      </c>
      <c r="Q764" s="89" t="s">
        <v>1239</v>
      </c>
      <c r="R764" s="89" t="s">
        <v>1488</v>
      </c>
      <c r="S764" s="121">
        <f t="shared" si="67"/>
        <v>44805</v>
      </c>
      <c r="T764" s="8">
        <v>60</v>
      </c>
      <c r="U764" s="8">
        <v>21.2</v>
      </c>
      <c r="Z764" s="78">
        <f t="shared" ca="1" si="68"/>
        <v>1453</v>
      </c>
      <c r="AA764" s="78" t="str">
        <f t="shared" si="69"/>
        <v>8-2022</v>
      </c>
      <c r="AC764" s="4" t="str">
        <f t="shared" si="70"/>
        <v>Empty</v>
      </c>
      <c r="AD764" s="4">
        <f t="shared" si="71"/>
        <v>9</v>
      </c>
    </row>
    <row r="765" spans="1:30">
      <c r="A765" s="9" t="s">
        <v>2716</v>
      </c>
      <c r="B765" s="9" t="s">
        <v>1282</v>
      </c>
      <c r="C765" s="9" t="s">
        <v>24</v>
      </c>
      <c r="D765" s="9" t="s">
        <v>1360</v>
      </c>
      <c r="E765" s="9"/>
      <c r="F765" s="9" t="s">
        <v>1400</v>
      </c>
      <c r="G765" s="9" t="s">
        <v>1390</v>
      </c>
      <c r="H765" s="9">
        <v>14.82</v>
      </c>
      <c r="I765" s="9">
        <v>8.06</v>
      </c>
      <c r="J765" s="9">
        <v>0.17649999999999999</v>
      </c>
      <c r="K765" s="9">
        <v>0.1245</v>
      </c>
      <c r="L765" s="9" t="s">
        <v>1395</v>
      </c>
      <c r="M765" s="9">
        <v>788</v>
      </c>
      <c r="N765" s="9" t="s">
        <v>1396</v>
      </c>
      <c r="O765" s="90" t="s">
        <v>2717</v>
      </c>
      <c r="P765" s="89">
        <f t="shared" si="66"/>
        <v>44744</v>
      </c>
      <c r="Q765" s="90" t="s">
        <v>2717</v>
      </c>
      <c r="R765" s="90" t="s">
        <v>1757</v>
      </c>
      <c r="S765" s="121">
        <f t="shared" si="67"/>
        <v>44751</v>
      </c>
      <c r="T765" s="9">
        <v>240</v>
      </c>
      <c r="U765" s="9">
        <v>2.17</v>
      </c>
      <c r="Z765" s="78">
        <f t="shared" ca="1" si="68"/>
        <v>1504</v>
      </c>
      <c r="AA765" s="78" t="str">
        <f t="shared" si="69"/>
        <v>7-2022</v>
      </c>
      <c r="AC765" s="4" t="str">
        <f t="shared" si="70"/>
        <v>Empty</v>
      </c>
      <c r="AD765" s="4">
        <f t="shared" si="71"/>
        <v>5</v>
      </c>
    </row>
    <row r="766" spans="1:30">
      <c r="A766" s="8" t="s">
        <v>2718</v>
      </c>
      <c r="B766" s="8" t="s">
        <v>113</v>
      </c>
      <c r="C766" s="8" t="s">
        <v>24</v>
      </c>
      <c r="D766" s="8" t="s">
        <v>10</v>
      </c>
      <c r="E766" s="8"/>
      <c r="F766" s="8" t="s">
        <v>1411</v>
      </c>
      <c r="G766" s="8" t="s">
        <v>1384</v>
      </c>
      <c r="H766" s="8">
        <v>24.29</v>
      </c>
      <c r="I766" s="8">
        <v>15.76</v>
      </c>
      <c r="J766" s="8">
        <v>0.32969999999999999</v>
      </c>
      <c r="K766" s="8">
        <v>0.33360000000000001</v>
      </c>
      <c r="L766" s="8" t="s">
        <v>1358</v>
      </c>
      <c r="M766" s="8">
        <v>588</v>
      </c>
      <c r="N766" s="8" t="s">
        <v>1377</v>
      </c>
      <c r="O766" s="89" t="s">
        <v>1611</v>
      </c>
      <c r="P766" s="89">
        <f t="shared" si="66"/>
        <v>44862</v>
      </c>
      <c r="Q766" s="89" t="s">
        <v>1611</v>
      </c>
      <c r="R766" s="89" t="s">
        <v>2719</v>
      </c>
      <c r="S766" s="121">
        <f t="shared" si="67"/>
        <v>44877</v>
      </c>
      <c r="T766" s="8">
        <v>240</v>
      </c>
      <c r="U766" s="8">
        <v>4.74</v>
      </c>
      <c r="Z766" s="78">
        <f t="shared" ca="1" si="68"/>
        <v>1386</v>
      </c>
      <c r="AA766" s="78" t="str">
        <f t="shared" si="69"/>
        <v>10-2022</v>
      </c>
      <c r="AC766" s="4" t="str">
        <f t="shared" si="70"/>
        <v>Q4</v>
      </c>
      <c r="AD766" s="4">
        <f t="shared" si="71"/>
        <v>11</v>
      </c>
    </row>
    <row r="767" spans="1:30">
      <c r="A767" s="9" t="s">
        <v>2720</v>
      </c>
      <c r="B767" s="9" t="s">
        <v>1065</v>
      </c>
      <c r="C767" s="9" t="s">
        <v>38</v>
      </c>
      <c r="D767" s="9" t="s">
        <v>23</v>
      </c>
      <c r="E767" s="9"/>
      <c r="F767" s="9" t="s">
        <v>1374</v>
      </c>
      <c r="G767" s="9" t="s">
        <v>1390</v>
      </c>
      <c r="H767" s="9">
        <v>96.49</v>
      </c>
      <c r="I767" s="9">
        <v>13.09</v>
      </c>
      <c r="J767" s="9">
        <v>1.6625000000000001</v>
      </c>
      <c r="K767" s="9">
        <v>4.5914000000000001</v>
      </c>
      <c r="L767" s="9" t="s">
        <v>1358</v>
      </c>
      <c r="M767" s="9">
        <v>652</v>
      </c>
      <c r="N767" s="9" t="s">
        <v>1377</v>
      </c>
      <c r="O767" s="90" t="s">
        <v>2721</v>
      </c>
      <c r="P767" s="89">
        <f t="shared" si="66"/>
        <v>45094</v>
      </c>
      <c r="Q767" s="90" t="s">
        <v>2721</v>
      </c>
      <c r="R767" s="90" t="s">
        <v>2350</v>
      </c>
      <c r="S767" s="121">
        <f t="shared" si="67"/>
        <v>45099</v>
      </c>
      <c r="T767" s="9">
        <v>24</v>
      </c>
      <c r="U767" s="9">
        <v>53.54</v>
      </c>
      <c r="Z767" s="78">
        <f t="shared" ca="1" si="68"/>
        <v>1154</v>
      </c>
      <c r="AA767" s="78" t="str">
        <f t="shared" si="69"/>
        <v>6-2023</v>
      </c>
      <c r="AC767" s="4" t="str">
        <f t="shared" si="70"/>
        <v>Empty</v>
      </c>
      <c r="AD767" s="4">
        <f t="shared" si="71"/>
        <v>4</v>
      </c>
    </row>
    <row r="768" spans="1:30">
      <c r="A768" s="8" t="s">
        <v>2722</v>
      </c>
      <c r="B768" s="8" t="s">
        <v>1322</v>
      </c>
      <c r="C768" s="8" t="s">
        <v>28</v>
      </c>
      <c r="D768" s="8" t="s">
        <v>23</v>
      </c>
      <c r="E768" s="8"/>
      <c r="F768" s="8" t="s">
        <v>1411</v>
      </c>
      <c r="G768" s="8" t="s">
        <v>1390</v>
      </c>
      <c r="H768" s="8">
        <v>92.78</v>
      </c>
      <c r="I768" s="8">
        <v>12.34</v>
      </c>
      <c r="J768" s="8">
        <v>1.1693</v>
      </c>
      <c r="K768" s="8">
        <v>1.1338999999999999</v>
      </c>
      <c r="L768" s="8" t="s">
        <v>1385</v>
      </c>
      <c r="M768" s="8">
        <v>778</v>
      </c>
      <c r="N768" s="8" t="s">
        <v>1403</v>
      </c>
      <c r="O768" s="89" t="s">
        <v>2667</v>
      </c>
      <c r="P768" s="89">
        <f t="shared" si="66"/>
        <v>44915</v>
      </c>
      <c r="Q768" s="89" t="s">
        <v>2667</v>
      </c>
      <c r="R768" s="89" t="s">
        <v>2723</v>
      </c>
      <c r="S768" s="121">
        <f t="shared" si="67"/>
        <v>44916</v>
      </c>
      <c r="T768" s="8">
        <v>180</v>
      </c>
      <c r="U768" s="8">
        <v>0</v>
      </c>
      <c r="Z768" s="78">
        <f t="shared" ca="1" si="68"/>
        <v>1333</v>
      </c>
      <c r="AA768" s="78" t="str">
        <f t="shared" si="69"/>
        <v>12-2022</v>
      </c>
      <c r="AC768" s="4" t="str">
        <f t="shared" si="70"/>
        <v>Q4</v>
      </c>
      <c r="AD768" s="4">
        <f t="shared" si="71"/>
        <v>2</v>
      </c>
    </row>
    <row r="769" spans="1:30">
      <c r="A769" s="9" t="s">
        <v>2724</v>
      </c>
      <c r="B769" s="9" t="s">
        <v>142</v>
      </c>
      <c r="C769" s="9" t="s">
        <v>32</v>
      </c>
      <c r="D769" s="9" t="s">
        <v>44</v>
      </c>
      <c r="E769" s="9"/>
      <c r="F769" s="9" t="s">
        <v>1408</v>
      </c>
      <c r="G769" s="9" t="s">
        <v>1375</v>
      </c>
      <c r="H769" s="9">
        <v>66.989999999999995</v>
      </c>
      <c r="I769" s="9">
        <v>9.48</v>
      </c>
      <c r="J769" s="9">
        <v>0.52480000000000004</v>
      </c>
      <c r="K769" s="9">
        <v>3.0752000000000002</v>
      </c>
      <c r="L769" s="9" t="s">
        <v>1412</v>
      </c>
      <c r="M769" s="9">
        <v>832</v>
      </c>
      <c r="N769" s="9" t="s">
        <v>1403</v>
      </c>
      <c r="O769" s="90" t="s">
        <v>2725</v>
      </c>
      <c r="P769" s="89">
        <f t="shared" si="66"/>
        <v>45387</v>
      </c>
      <c r="Q769" s="90" t="s">
        <v>2725</v>
      </c>
      <c r="R769" s="90" t="s">
        <v>1058</v>
      </c>
      <c r="S769" s="121">
        <f t="shared" si="67"/>
        <v>45389</v>
      </c>
      <c r="T769" s="9">
        <v>24</v>
      </c>
      <c r="U769" s="9">
        <v>50.24</v>
      </c>
      <c r="Z769" s="78">
        <f t="shared" ca="1" si="68"/>
        <v>861</v>
      </c>
      <c r="AA769" s="78" t="str">
        <f t="shared" si="69"/>
        <v>4-2024</v>
      </c>
      <c r="AC769" s="4" t="str">
        <f t="shared" si="70"/>
        <v>Empty</v>
      </c>
      <c r="AD769" s="4">
        <f t="shared" si="71"/>
        <v>1</v>
      </c>
    </row>
    <row r="770" spans="1:30" hidden="1">
      <c r="A770" s="8" t="s">
        <v>2726</v>
      </c>
      <c r="B770" s="8" t="s">
        <v>789</v>
      </c>
      <c r="C770" s="8" t="s">
        <v>35</v>
      </c>
      <c r="D770" s="8" t="s">
        <v>23</v>
      </c>
      <c r="E770" s="8"/>
      <c r="F770" s="8" t="s">
        <v>1408</v>
      </c>
      <c r="G770" s="8" t="s">
        <v>1384</v>
      </c>
      <c r="H770" s="8">
        <v>60.39</v>
      </c>
      <c r="I770" s="8">
        <v>17.440000000000001</v>
      </c>
      <c r="J770" s="8">
        <v>0.43819999999999998</v>
      </c>
      <c r="K770" s="8">
        <v>1.0665</v>
      </c>
      <c r="L770" s="8" t="s">
        <v>1358</v>
      </c>
      <c r="M770" s="8">
        <v>564</v>
      </c>
      <c r="N770" s="8" t="s">
        <v>1381</v>
      </c>
      <c r="O770" s="89" t="s">
        <v>2364</v>
      </c>
      <c r="P770" s="89">
        <f t="shared" si="66"/>
        <v>45539</v>
      </c>
      <c r="Q770" s="89" t="s">
        <v>2364</v>
      </c>
      <c r="R770" s="89"/>
      <c r="S770" s="121" t="e">
        <f t="shared" si="67"/>
        <v>#VALUE!</v>
      </c>
      <c r="T770" s="8">
        <v>120</v>
      </c>
      <c r="U770" s="8">
        <v>40.15</v>
      </c>
      <c r="Z770" s="78">
        <f t="shared" ca="1" si="68"/>
        <v>709</v>
      </c>
      <c r="AA770" s="78" t="str">
        <f t="shared" si="69"/>
        <v>9-2024</v>
      </c>
      <c r="AC770" s="4" t="str">
        <f t="shared" si="70"/>
        <v>Empty</v>
      </c>
      <c r="AD770" s="4" t="e">
        <f t="shared" si="71"/>
        <v>#VALUE!</v>
      </c>
    </row>
    <row r="771" spans="1:30" hidden="1">
      <c r="A771" s="9" t="s">
        <v>2727</v>
      </c>
      <c r="B771" s="9" t="s">
        <v>584</v>
      </c>
      <c r="C771" s="9" t="s">
        <v>20</v>
      </c>
      <c r="D771" s="9" t="s">
        <v>10</v>
      </c>
      <c r="E771" s="9"/>
      <c r="F771" s="9" t="s">
        <v>1408</v>
      </c>
      <c r="G771" s="9" t="s">
        <v>1384</v>
      </c>
      <c r="H771" s="9">
        <v>79.22</v>
      </c>
      <c r="I771" s="9">
        <v>11.4</v>
      </c>
      <c r="J771" s="9">
        <v>0.44840000000000002</v>
      </c>
      <c r="K771" s="9">
        <v>0.83940000000000003</v>
      </c>
      <c r="L771" s="9" t="s">
        <v>1395</v>
      </c>
      <c r="M771" s="9">
        <v>835</v>
      </c>
      <c r="N771" s="9" t="s">
        <v>1386</v>
      </c>
      <c r="O771" s="90" t="s">
        <v>357</v>
      </c>
      <c r="P771" s="89">
        <f t="shared" ref="P771:P834" si="72">DATE(RIGHT(O771,4),MID(O771,4,2),LEFT(O771,2))</f>
        <v>45560</v>
      </c>
      <c r="Q771" s="90" t="s">
        <v>357</v>
      </c>
      <c r="R771" s="90"/>
      <c r="S771" s="121" t="e">
        <f t="shared" ref="S771:S834" si="73">DATE(RIGHT(R771,4),MID(R771,4,2),LEFT(R771,2))</f>
        <v>#VALUE!</v>
      </c>
      <c r="T771" s="9">
        <v>240</v>
      </c>
      <c r="U771" s="9">
        <v>27.05</v>
      </c>
      <c r="Z771" s="78">
        <f t="shared" ref="Z771:AA834" ca="1" si="74">TODAY()-P771</f>
        <v>688</v>
      </c>
      <c r="AA771" s="78" t="str">
        <f t="shared" ref="AA771:AA834" si="75">MONTH(P771)&amp;"-"&amp;YEAR(P771)</f>
        <v>9-2024</v>
      </c>
      <c r="AC771" s="4" t="str">
        <f t="shared" ref="AC771:AC834" si="76">IF(MONTH(P771)&gt;=10,"Q4","Empty")</f>
        <v>Empty</v>
      </c>
      <c r="AD771" s="4" t="e">
        <f t="shared" ref="AD771:AD834" si="77">NETWORKDAYS(P771,S771)</f>
        <v>#VALUE!</v>
      </c>
    </row>
    <row r="772" spans="1:30" hidden="1">
      <c r="A772" s="8" t="s">
        <v>2728</v>
      </c>
      <c r="B772" s="8" t="s">
        <v>852</v>
      </c>
      <c r="C772" s="8" t="s">
        <v>20</v>
      </c>
      <c r="D772" s="8" t="s">
        <v>31</v>
      </c>
      <c r="E772" s="8"/>
      <c r="F772" s="8" t="s">
        <v>1374</v>
      </c>
      <c r="G772" s="8" t="s">
        <v>1375</v>
      </c>
      <c r="H772" s="8">
        <v>36.049999999999997</v>
      </c>
      <c r="I772" s="8">
        <v>12.56</v>
      </c>
      <c r="J772" s="8">
        <v>0.61170000000000002</v>
      </c>
      <c r="K772" s="8">
        <v>0.52900000000000003</v>
      </c>
      <c r="L772" s="8" t="s">
        <v>1395</v>
      </c>
      <c r="M772" s="8">
        <v>652</v>
      </c>
      <c r="N772" s="8" t="s">
        <v>1426</v>
      </c>
      <c r="O772" s="89" t="s">
        <v>569</v>
      </c>
      <c r="P772" s="89">
        <f t="shared" si="72"/>
        <v>44654</v>
      </c>
      <c r="Q772" s="89" t="s">
        <v>569</v>
      </c>
      <c r="R772" s="89"/>
      <c r="S772" s="121" t="e">
        <f t="shared" si="73"/>
        <v>#VALUE!</v>
      </c>
      <c r="T772" s="8">
        <v>120</v>
      </c>
      <c r="U772" s="8">
        <v>30.72</v>
      </c>
      <c r="Z772" s="78">
        <f t="shared" ca="1" si="74"/>
        <v>1594</v>
      </c>
      <c r="AA772" s="78" t="str">
        <f t="shared" si="75"/>
        <v>4-2022</v>
      </c>
      <c r="AC772" s="4" t="str">
        <f t="shared" si="76"/>
        <v>Empty</v>
      </c>
      <c r="AD772" s="4" t="e">
        <f t="shared" si="77"/>
        <v>#VALUE!</v>
      </c>
    </row>
    <row r="773" spans="1:30" hidden="1">
      <c r="A773" s="9" t="s">
        <v>2729</v>
      </c>
      <c r="B773" s="9" t="s">
        <v>486</v>
      </c>
      <c r="C773" s="9" t="s">
        <v>41</v>
      </c>
      <c r="D773" s="9" t="s">
        <v>44</v>
      </c>
      <c r="E773" s="9"/>
      <c r="F773" s="9" t="s">
        <v>1400</v>
      </c>
      <c r="G773" s="9" t="s">
        <v>1390</v>
      </c>
      <c r="H773" s="9"/>
      <c r="I773" s="9">
        <v>14.23</v>
      </c>
      <c r="J773" s="9">
        <v>0.13789999999999999</v>
      </c>
      <c r="K773" s="9">
        <v>0.34520000000000001</v>
      </c>
      <c r="L773" s="9" t="s">
        <v>1358</v>
      </c>
      <c r="M773" s="9">
        <v>704</v>
      </c>
      <c r="N773" s="9" t="s">
        <v>1426</v>
      </c>
      <c r="O773" s="90" t="s">
        <v>2100</v>
      </c>
      <c r="P773" s="89">
        <f t="shared" si="72"/>
        <v>44872</v>
      </c>
      <c r="Q773" s="90" t="s">
        <v>2100</v>
      </c>
      <c r="R773" s="90"/>
      <c r="S773" s="121" t="e">
        <f t="shared" si="73"/>
        <v>#VALUE!</v>
      </c>
      <c r="T773" s="9">
        <v>180</v>
      </c>
      <c r="U773" s="9">
        <v>3.97</v>
      </c>
      <c r="Z773" s="78">
        <f t="shared" ca="1" si="74"/>
        <v>1376</v>
      </c>
      <c r="AA773" s="78" t="str">
        <f t="shared" si="75"/>
        <v>11-2022</v>
      </c>
      <c r="AC773" s="4" t="str">
        <f t="shared" si="76"/>
        <v>Q4</v>
      </c>
      <c r="AD773" s="4" t="e">
        <f t="shared" si="77"/>
        <v>#VALUE!</v>
      </c>
    </row>
    <row r="774" spans="1:30">
      <c r="A774" s="8" t="s">
        <v>2730</v>
      </c>
      <c r="B774" s="8" t="s">
        <v>228</v>
      </c>
      <c r="C774" s="8" t="s">
        <v>32</v>
      </c>
      <c r="D774" s="8" t="s">
        <v>1360</v>
      </c>
      <c r="E774" s="8"/>
      <c r="F774" s="8" t="s">
        <v>1389</v>
      </c>
      <c r="G774" s="8" t="s">
        <v>1375</v>
      </c>
      <c r="H774" s="8">
        <v>58.42</v>
      </c>
      <c r="I774" s="8">
        <v>14.43</v>
      </c>
      <c r="J774" s="8">
        <v>0.5333</v>
      </c>
      <c r="K774" s="8">
        <v>0.74480000000000002</v>
      </c>
      <c r="L774" s="8" t="s">
        <v>1395</v>
      </c>
      <c r="M774" s="8">
        <v>550</v>
      </c>
      <c r="N774" s="8" t="s">
        <v>1403</v>
      </c>
      <c r="O774" s="89" t="s">
        <v>1452</v>
      </c>
      <c r="P774" s="89">
        <f t="shared" si="72"/>
        <v>45016</v>
      </c>
      <c r="Q774" s="89" t="s">
        <v>1452</v>
      </c>
      <c r="R774" s="89" t="s">
        <v>1567</v>
      </c>
      <c r="S774" s="121">
        <f t="shared" si="73"/>
        <v>45021</v>
      </c>
      <c r="T774" s="8">
        <v>240</v>
      </c>
      <c r="U774" s="8">
        <v>32.39</v>
      </c>
      <c r="Z774" s="78">
        <f t="shared" ca="1" si="74"/>
        <v>1232</v>
      </c>
      <c r="AA774" s="78" t="str">
        <f t="shared" si="75"/>
        <v>3-2023</v>
      </c>
      <c r="AC774" s="4" t="str">
        <f t="shared" si="76"/>
        <v>Empty</v>
      </c>
      <c r="AD774" s="4">
        <f t="shared" si="77"/>
        <v>4</v>
      </c>
    </row>
    <row r="775" spans="1:30">
      <c r="A775" s="9" t="s">
        <v>2731</v>
      </c>
      <c r="B775" s="9" t="s">
        <v>924</v>
      </c>
      <c r="C775" s="9" t="s">
        <v>7</v>
      </c>
      <c r="D775" s="9" t="s">
        <v>44</v>
      </c>
      <c r="E775" s="9"/>
      <c r="F775" s="9" t="s">
        <v>1389</v>
      </c>
      <c r="G775" s="9" t="s">
        <v>1375</v>
      </c>
      <c r="H775" s="9">
        <v>40.119999999999997</v>
      </c>
      <c r="I775" s="9">
        <v>18.36</v>
      </c>
      <c r="J775" s="9">
        <v>0.51790000000000003</v>
      </c>
      <c r="K775" s="9">
        <v>2.0099</v>
      </c>
      <c r="L775" s="9" t="s">
        <v>1376</v>
      </c>
      <c r="M775" s="9">
        <v>588</v>
      </c>
      <c r="N775" s="9" t="s">
        <v>1396</v>
      </c>
      <c r="O775" s="90" t="s">
        <v>585</v>
      </c>
      <c r="P775" s="89">
        <f t="shared" si="72"/>
        <v>44691</v>
      </c>
      <c r="Q775" s="90" t="s">
        <v>585</v>
      </c>
      <c r="R775" s="90" t="s">
        <v>2732</v>
      </c>
      <c r="S775" s="121">
        <f t="shared" si="73"/>
        <v>44693</v>
      </c>
      <c r="T775" s="9">
        <v>24</v>
      </c>
      <c r="U775" s="9">
        <v>14.24</v>
      </c>
      <c r="Z775" s="78">
        <f t="shared" ca="1" si="74"/>
        <v>1557</v>
      </c>
      <c r="AA775" s="78" t="str">
        <f t="shared" si="75"/>
        <v>5-2022</v>
      </c>
      <c r="AC775" s="4" t="str">
        <f t="shared" si="76"/>
        <v>Empty</v>
      </c>
      <c r="AD775" s="4">
        <f t="shared" si="77"/>
        <v>3</v>
      </c>
    </row>
    <row r="776" spans="1:30" hidden="1">
      <c r="A776" s="8" t="s">
        <v>2733</v>
      </c>
      <c r="B776" s="8" t="s">
        <v>889</v>
      </c>
      <c r="C776" s="8" t="s">
        <v>20</v>
      </c>
      <c r="D776" s="8" t="s">
        <v>31</v>
      </c>
      <c r="E776" s="8"/>
      <c r="F776" s="8" t="s">
        <v>1374</v>
      </c>
      <c r="G776" s="8" t="s">
        <v>1390</v>
      </c>
      <c r="H776" s="8">
        <v>64.37</v>
      </c>
      <c r="I776" s="8">
        <v>16.53</v>
      </c>
      <c r="J776" s="8">
        <v>0.51939999999999997</v>
      </c>
      <c r="K776" s="8">
        <v>1.0995999999999999</v>
      </c>
      <c r="L776" s="8" t="s">
        <v>1385</v>
      </c>
      <c r="M776" s="8">
        <v>709</v>
      </c>
      <c r="N776" s="8" t="s">
        <v>1386</v>
      </c>
      <c r="O776" s="89" t="s">
        <v>2139</v>
      </c>
      <c r="P776" s="89">
        <f t="shared" si="72"/>
        <v>44998</v>
      </c>
      <c r="Q776" s="89" t="s">
        <v>2139</v>
      </c>
      <c r="R776" s="89"/>
      <c r="S776" s="121" t="e">
        <f t="shared" si="73"/>
        <v>#VALUE!</v>
      </c>
      <c r="T776" s="8">
        <v>120</v>
      </c>
      <c r="U776" s="8">
        <v>0</v>
      </c>
      <c r="Z776" s="78">
        <f t="shared" ca="1" si="74"/>
        <v>1250</v>
      </c>
      <c r="AA776" s="78" t="str">
        <f t="shared" si="75"/>
        <v>3-2023</v>
      </c>
      <c r="AC776" s="4" t="str">
        <f t="shared" si="76"/>
        <v>Empty</v>
      </c>
      <c r="AD776" s="4" t="e">
        <f t="shared" si="77"/>
        <v>#VALUE!</v>
      </c>
    </row>
    <row r="777" spans="1:30" hidden="1">
      <c r="A777" s="9" t="s">
        <v>2734</v>
      </c>
      <c r="B777" s="9" t="s">
        <v>55</v>
      </c>
      <c r="C777" s="9" t="s">
        <v>28</v>
      </c>
      <c r="D777" s="9" t="s">
        <v>1360</v>
      </c>
      <c r="E777" s="9"/>
      <c r="F777" s="9" t="s">
        <v>1389</v>
      </c>
      <c r="G777" s="9" t="s">
        <v>1384</v>
      </c>
      <c r="H777" s="9">
        <v>91.92</v>
      </c>
      <c r="I777" s="9">
        <v>13.12</v>
      </c>
      <c r="J777" s="9">
        <v>1.012</v>
      </c>
      <c r="K777" s="9">
        <v>8.2151999999999994</v>
      </c>
      <c r="L777" s="9" t="s">
        <v>1395</v>
      </c>
      <c r="M777" s="9">
        <v>585</v>
      </c>
      <c r="N777" s="9" t="s">
        <v>1426</v>
      </c>
      <c r="O777" s="90" t="s">
        <v>2735</v>
      </c>
      <c r="P777" s="89">
        <f t="shared" si="72"/>
        <v>45132</v>
      </c>
      <c r="Q777" s="90" t="s">
        <v>2735</v>
      </c>
      <c r="R777" s="90"/>
      <c r="S777" s="121" t="e">
        <f t="shared" si="73"/>
        <v>#VALUE!</v>
      </c>
      <c r="T777" s="9">
        <v>12</v>
      </c>
      <c r="U777" s="9">
        <v>67.83</v>
      </c>
      <c r="Z777" s="78">
        <f t="shared" ca="1" si="74"/>
        <v>1116</v>
      </c>
      <c r="AA777" s="78" t="str">
        <f t="shared" si="75"/>
        <v>7-2023</v>
      </c>
      <c r="AC777" s="4" t="str">
        <f t="shared" si="76"/>
        <v>Empty</v>
      </c>
      <c r="AD777" s="4" t="e">
        <f t="shared" si="77"/>
        <v>#VALUE!</v>
      </c>
    </row>
    <row r="778" spans="1:30">
      <c r="A778" s="8" t="s">
        <v>2736</v>
      </c>
      <c r="B778" s="8" t="s">
        <v>926</v>
      </c>
      <c r="C778" s="8" t="s">
        <v>12</v>
      </c>
      <c r="D778" s="8" t="s">
        <v>44</v>
      </c>
      <c r="E778" s="8"/>
      <c r="F778" s="8" t="s">
        <v>1408</v>
      </c>
      <c r="G778" s="8" t="s">
        <v>1390</v>
      </c>
      <c r="H778" s="8">
        <v>4.13</v>
      </c>
      <c r="I778" s="8">
        <v>10.68</v>
      </c>
      <c r="J778" s="8">
        <v>2.24E-2</v>
      </c>
      <c r="K778" s="8">
        <v>5.6099999999999997E-2</v>
      </c>
      <c r="L778" s="8" t="s">
        <v>1376</v>
      </c>
      <c r="M778" s="8">
        <v>777</v>
      </c>
      <c r="N778" s="8" t="s">
        <v>1396</v>
      </c>
      <c r="O778" s="89" t="s">
        <v>1501</v>
      </c>
      <c r="P778" s="89">
        <f t="shared" si="72"/>
        <v>45524</v>
      </c>
      <c r="Q778" s="89" t="s">
        <v>1501</v>
      </c>
      <c r="R778" s="89" t="s">
        <v>1964</v>
      </c>
      <c r="S778" s="121">
        <f t="shared" si="73"/>
        <v>45537</v>
      </c>
      <c r="T778" s="8">
        <v>120</v>
      </c>
      <c r="U778" s="8">
        <v>3.01</v>
      </c>
      <c r="Z778" s="78">
        <f t="shared" ca="1" si="74"/>
        <v>724</v>
      </c>
      <c r="AA778" s="78" t="str">
        <f t="shared" si="75"/>
        <v>8-2024</v>
      </c>
      <c r="AC778" s="4" t="str">
        <f t="shared" si="76"/>
        <v>Empty</v>
      </c>
      <c r="AD778" s="4">
        <f t="shared" si="77"/>
        <v>10</v>
      </c>
    </row>
    <row r="779" spans="1:30">
      <c r="A779" s="9" t="s">
        <v>2737</v>
      </c>
      <c r="B779" s="9" t="s">
        <v>175</v>
      </c>
      <c r="C779" s="9" t="s">
        <v>38</v>
      </c>
      <c r="D779" s="9" t="s">
        <v>1360</v>
      </c>
      <c r="E779" s="9"/>
      <c r="F779" s="9" t="s">
        <v>1374</v>
      </c>
      <c r="G779" s="9" t="s">
        <v>1375</v>
      </c>
      <c r="H779" s="9">
        <v>59.86</v>
      </c>
      <c r="I779" s="9">
        <v>13.51</v>
      </c>
      <c r="J779" s="9">
        <v>0.33689999999999998</v>
      </c>
      <c r="K779" s="9">
        <v>0.72319999999999995</v>
      </c>
      <c r="L779" s="9" t="s">
        <v>1385</v>
      </c>
      <c r="M779" s="9">
        <v>636</v>
      </c>
      <c r="N779" s="9" t="s">
        <v>1377</v>
      </c>
      <c r="O779" s="90" t="s">
        <v>2352</v>
      </c>
      <c r="P779" s="89">
        <f t="shared" si="72"/>
        <v>45507</v>
      </c>
      <c r="Q779" s="90" t="s">
        <v>2352</v>
      </c>
      <c r="R779" s="90" t="s">
        <v>1289</v>
      </c>
      <c r="S779" s="121">
        <f t="shared" si="73"/>
        <v>45521</v>
      </c>
      <c r="T779" s="9">
        <v>240</v>
      </c>
      <c r="U779" s="9">
        <v>0</v>
      </c>
      <c r="Z779" s="78">
        <f t="shared" ca="1" si="74"/>
        <v>741</v>
      </c>
      <c r="AA779" s="78" t="str">
        <f t="shared" si="75"/>
        <v>8-2024</v>
      </c>
      <c r="AC779" s="4" t="str">
        <f t="shared" si="76"/>
        <v>Empty</v>
      </c>
      <c r="AD779" s="4">
        <f t="shared" si="77"/>
        <v>10</v>
      </c>
    </row>
    <row r="780" spans="1:30" hidden="1">
      <c r="A780" s="8" t="s">
        <v>2738</v>
      </c>
      <c r="B780" s="8" t="s">
        <v>195</v>
      </c>
      <c r="C780" s="8" t="s">
        <v>35</v>
      </c>
      <c r="D780" s="8" t="s">
        <v>31</v>
      </c>
      <c r="E780" s="8"/>
      <c r="F780" s="8" t="s">
        <v>1400</v>
      </c>
      <c r="G780" s="8" t="s">
        <v>1390</v>
      </c>
      <c r="H780" s="8">
        <v>84.93</v>
      </c>
      <c r="I780" s="8">
        <v>9.99</v>
      </c>
      <c r="J780" s="8">
        <v>0.84050000000000002</v>
      </c>
      <c r="K780" s="8">
        <v>2.7401</v>
      </c>
      <c r="L780" s="8" t="s">
        <v>1376</v>
      </c>
      <c r="M780" s="8">
        <v>749</v>
      </c>
      <c r="N780" s="8" t="s">
        <v>1381</v>
      </c>
      <c r="O780" s="89" t="s">
        <v>1301</v>
      </c>
      <c r="P780" s="89">
        <f t="shared" si="72"/>
        <v>45333</v>
      </c>
      <c r="Q780" s="89" t="s">
        <v>1301</v>
      </c>
      <c r="R780" s="89"/>
      <c r="S780" s="121" t="e">
        <f t="shared" si="73"/>
        <v>#VALUE!</v>
      </c>
      <c r="T780" s="8">
        <v>36</v>
      </c>
      <c r="U780" s="8">
        <v>76.87</v>
      </c>
      <c r="Z780" s="78">
        <f t="shared" ca="1" si="74"/>
        <v>915</v>
      </c>
      <c r="AA780" s="78" t="str">
        <f t="shared" si="75"/>
        <v>2-2024</v>
      </c>
      <c r="AC780" s="4" t="str">
        <f t="shared" si="76"/>
        <v>Empty</v>
      </c>
      <c r="AD780" s="4" t="e">
        <f t="shared" si="77"/>
        <v>#VALUE!</v>
      </c>
    </row>
    <row r="781" spans="1:30" hidden="1">
      <c r="A781" s="9" t="s">
        <v>2739</v>
      </c>
      <c r="B781" s="9" t="s">
        <v>825</v>
      </c>
      <c r="C781" s="9" t="s">
        <v>41</v>
      </c>
      <c r="D781" s="9" t="s">
        <v>1360</v>
      </c>
      <c r="E781" s="9"/>
      <c r="F781" s="9" t="s">
        <v>1374</v>
      </c>
      <c r="G781" s="9" t="s">
        <v>1390</v>
      </c>
      <c r="H781" s="9">
        <v>40.19</v>
      </c>
      <c r="I781" s="9">
        <v>12.34</v>
      </c>
      <c r="J781" s="9">
        <v>0.76180000000000003</v>
      </c>
      <c r="K781" s="9">
        <v>0.58450000000000002</v>
      </c>
      <c r="L781" s="9" t="s">
        <v>1358</v>
      </c>
      <c r="M781" s="9">
        <v>891</v>
      </c>
      <c r="N781" s="9" t="s">
        <v>1426</v>
      </c>
      <c r="O781" s="90" t="s">
        <v>1653</v>
      </c>
      <c r="P781" s="89">
        <f t="shared" si="72"/>
        <v>44746</v>
      </c>
      <c r="Q781" s="90" t="s">
        <v>1653</v>
      </c>
      <c r="R781" s="90"/>
      <c r="S781" s="121" t="e">
        <f t="shared" si="73"/>
        <v>#VALUE!</v>
      </c>
      <c r="T781" s="9">
        <v>120</v>
      </c>
      <c r="U781" s="9">
        <v>15.2</v>
      </c>
      <c r="Z781" s="78">
        <f t="shared" ca="1" si="74"/>
        <v>1502</v>
      </c>
      <c r="AA781" s="78" t="str">
        <f t="shared" si="75"/>
        <v>7-2022</v>
      </c>
      <c r="AC781" s="4" t="str">
        <f t="shared" si="76"/>
        <v>Empty</v>
      </c>
      <c r="AD781" s="4" t="e">
        <f t="shared" si="77"/>
        <v>#VALUE!</v>
      </c>
    </row>
    <row r="782" spans="1:30" hidden="1">
      <c r="A782" s="8" t="s">
        <v>2740</v>
      </c>
      <c r="B782" s="8" t="s">
        <v>1149</v>
      </c>
      <c r="C782" s="8" t="s">
        <v>7</v>
      </c>
      <c r="D782" s="8" t="s">
        <v>10</v>
      </c>
      <c r="E782" s="8"/>
      <c r="F782" s="8" t="s">
        <v>1380</v>
      </c>
      <c r="G782" s="8" t="s">
        <v>1390</v>
      </c>
      <c r="H782" s="8">
        <v>14.34</v>
      </c>
      <c r="I782" s="8">
        <v>9.49</v>
      </c>
      <c r="J782" s="8">
        <v>0.25340000000000001</v>
      </c>
      <c r="K782" s="8">
        <v>0.1497</v>
      </c>
      <c r="L782" s="8" t="s">
        <v>1412</v>
      </c>
      <c r="M782" s="8">
        <v>876</v>
      </c>
      <c r="N782" s="8" t="s">
        <v>1386</v>
      </c>
      <c r="O782" s="89" t="s">
        <v>1742</v>
      </c>
      <c r="P782" s="89">
        <f t="shared" si="72"/>
        <v>45343</v>
      </c>
      <c r="Q782" s="89" t="s">
        <v>1742</v>
      </c>
      <c r="R782" s="89"/>
      <c r="S782" s="121" t="e">
        <f t="shared" si="73"/>
        <v>#VALUE!</v>
      </c>
      <c r="T782" s="8">
        <v>180</v>
      </c>
      <c r="U782" s="8">
        <v>12.27</v>
      </c>
      <c r="Z782" s="78">
        <f t="shared" ca="1" si="74"/>
        <v>905</v>
      </c>
      <c r="AA782" s="78" t="str">
        <f t="shared" si="75"/>
        <v>2-2024</v>
      </c>
      <c r="AC782" s="4" t="str">
        <f t="shared" si="76"/>
        <v>Empty</v>
      </c>
      <c r="AD782" s="4" t="e">
        <f t="shared" si="77"/>
        <v>#VALUE!</v>
      </c>
    </row>
    <row r="783" spans="1:30">
      <c r="A783" s="9" t="s">
        <v>2741</v>
      </c>
      <c r="B783" s="9" t="s">
        <v>740</v>
      </c>
      <c r="C783" s="9" t="s">
        <v>12</v>
      </c>
      <c r="D783" s="9" t="s">
        <v>44</v>
      </c>
      <c r="E783" s="9"/>
      <c r="F783" s="9" t="s">
        <v>1374</v>
      </c>
      <c r="G783" s="9" t="s">
        <v>1390</v>
      </c>
      <c r="H783" s="9">
        <v>7.12</v>
      </c>
      <c r="I783" s="9">
        <v>13.42</v>
      </c>
      <c r="J783" s="9">
        <v>0.11799999999999999</v>
      </c>
      <c r="K783" s="9">
        <v>0.1081</v>
      </c>
      <c r="L783" s="9" t="s">
        <v>1395</v>
      </c>
      <c r="M783" s="9">
        <v>840</v>
      </c>
      <c r="N783" s="9" t="s">
        <v>1377</v>
      </c>
      <c r="O783" s="90" t="s">
        <v>2449</v>
      </c>
      <c r="P783" s="89">
        <f t="shared" si="72"/>
        <v>45205</v>
      </c>
      <c r="Q783" s="90" t="s">
        <v>2449</v>
      </c>
      <c r="R783" s="90" t="s">
        <v>1730</v>
      </c>
      <c r="S783" s="121">
        <f t="shared" si="73"/>
        <v>45209</v>
      </c>
      <c r="T783" s="9">
        <v>120</v>
      </c>
      <c r="U783" s="9">
        <v>3.2</v>
      </c>
      <c r="Z783" s="78">
        <f t="shared" ca="1" si="74"/>
        <v>1043</v>
      </c>
      <c r="AA783" s="78" t="str">
        <f t="shared" si="75"/>
        <v>10-2023</v>
      </c>
      <c r="AC783" s="4" t="str">
        <f t="shared" si="76"/>
        <v>Q4</v>
      </c>
      <c r="AD783" s="4">
        <f t="shared" si="77"/>
        <v>3</v>
      </c>
    </row>
    <row r="784" spans="1:30" hidden="1">
      <c r="A784" s="8" t="s">
        <v>2742</v>
      </c>
      <c r="B784" s="8" t="s">
        <v>795</v>
      </c>
      <c r="C784" s="8" t="s">
        <v>41</v>
      </c>
      <c r="D784" s="8" t="s">
        <v>31</v>
      </c>
      <c r="E784" s="8"/>
      <c r="F784" s="8" t="s">
        <v>1408</v>
      </c>
      <c r="G784" s="8" t="s">
        <v>1375</v>
      </c>
      <c r="H784" s="8">
        <v>60.35</v>
      </c>
      <c r="I784" s="8">
        <v>7.58</v>
      </c>
      <c r="J784" s="8">
        <v>0.32419999999999999</v>
      </c>
      <c r="K784" s="8">
        <v>1.2116</v>
      </c>
      <c r="L784" s="8" t="s">
        <v>1395</v>
      </c>
      <c r="M784" s="8">
        <v>580</v>
      </c>
      <c r="N784" s="8" t="s">
        <v>1426</v>
      </c>
      <c r="O784" s="89" t="s">
        <v>2743</v>
      </c>
      <c r="P784" s="89">
        <f t="shared" si="72"/>
        <v>45648</v>
      </c>
      <c r="Q784" s="89" t="s">
        <v>2743</v>
      </c>
      <c r="R784" s="89"/>
      <c r="S784" s="121" t="e">
        <f t="shared" si="73"/>
        <v>#VALUE!</v>
      </c>
      <c r="T784" s="8">
        <v>60</v>
      </c>
      <c r="U784" s="8">
        <v>55.86</v>
      </c>
      <c r="Z784" s="78">
        <f t="shared" ca="1" si="74"/>
        <v>600</v>
      </c>
      <c r="AA784" s="78" t="str">
        <f t="shared" si="75"/>
        <v>12-2024</v>
      </c>
      <c r="AC784" s="4" t="str">
        <f t="shared" si="76"/>
        <v>Q4</v>
      </c>
      <c r="AD784" s="4" t="e">
        <f t="shared" si="77"/>
        <v>#VALUE!</v>
      </c>
    </row>
    <row r="785" spans="1:30">
      <c r="A785" s="9" t="s">
        <v>2744</v>
      </c>
      <c r="B785" s="9" t="s">
        <v>1292</v>
      </c>
      <c r="C785" s="9" t="s">
        <v>32</v>
      </c>
      <c r="D785" s="9" t="s">
        <v>44</v>
      </c>
      <c r="E785" s="9"/>
      <c r="F785" s="9" t="s">
        <v>1374</v>
      </c>
      <c r="G785" s="9" t="s">
        <v>1375</v>
      </c>
      <c r="H785" s="9">
        <v>78.77</v>
      </c>
      <c r="I785" s="9">
        <v>13.62</v>
      </c>
      <c r="J785" s="9">
        <v>0.90769999999999995</v>
      </c>
      <c r="K785" s="9">
        <v>1.0289999999999999</v>
      </c>
      <c r="L785" s="9" t="s">
        <v>1376</v>
      </c>
      <c r="M785" s="9">
        <v>900</v>
      </c>
      <c r="N785" s="9" t="s">
        <v>1396</v>
      </c>
      <c r="O785" s="90" t="s">
        <v>2745</v>
      </c>
      <c r="P785" s="89">
        <f t="shared" si="72"/>
        <v>45231</v>
      </c>
      <c r="Q785" s="90" t="s">
        <v>2745</v>
      </c>
      <c r="R785" s="90" t="s">
        <v>2095</v>
      </c>
      <c r="S785" s="121">
        <f t="shared" si="73"/>
        <v>45244</v>
      </c>
      <c r="T785" s="9">
        <v>180</v>
      </c>
      <c r="U785" s="9">
        <v>37.06</v>
      </c>
      <c r="Z785" s="78">
        <f t="shared" ca="1" si="74"/>
        <v>1017</v>
      </c>
      <c r="AA785" s="78" t="str">
        <f t="shared" si="75"/>
        <v>11-2023</v>
      </c>
      <c r="AC785" s="4" t="str">
        <f t="shared" si="76"/>
        <v>Q4</v>
      </c>
      <c r="AD785" s="4">
        <f t="shared" si="77"/>
        <v>10</v>
      </c>
    </row>
    <row r="786" spans="1:30" hidden="1">
      <c r="A786" s="8" t="s">
        <v>2746</v>
      </c>
      <c r="B786" s="8" t="s">
        <v>1302</v>
      </c>
      <c r="C786" s="8" t="s">
        <v>24</v>
      </c>
      <c r="D786" s="8" t="s">
        <v>31</v>
      </c>
      <c r="E786" s="8"/>
      <c r="F786" s="8" t="s">
        <v>1400</v>
      </c>
      <c r="G786" s="8" t="s">
        <v>1375</v>
      </c>
      <c r="H786" s="8">
        <v>49.51</v>
      </c>
      <c r="I786" s="8">
        <v>13.41</v>
      </c>
      <c r="J786" s="8">
        <v>0.26919999999999999</v>
      </c>
      <c r="K786" s="8">
        <v>0.63980000000000004</v>
      </c>
      <c r="L786" s="8" t="s">
        <v>1412</v>
      </c>
      <c r="M786" s="8">
        <v>697</v>
      </c>
      <c r="N786" s="8" t="s">
        <v>1426</v>
      </c>
      <c r="O786" s="89" t="s">
        <v>2747</v>
      </c>
      <c r="P786" s="89">
        <f t="shared" si="72"/>
        <v>45014</v>
      </c>
      <c r="Q786" s="89" t="s">
        <v>2747</v>
      </c>
      <c r="R786" s="89"/>
      <c r="S786" s="121" t="e">
        <f t="shared" si="73"/>
        <v>#VALUE!</v>
      </c>
      <c r="T786" s="8">
        <v>180</v>
      </c>
      <c r="U786" s="8">
        <v>13.04</v>
      </c>
      <c r="Z786" s="78">
        <f t="shared" ca="1" si="74"/>
        <v>1234</v>
      </c>
      <c r="AA786" s="78" t="str">
        <f t="shared" si="75"/>
        <v>3-2023</v>
      </c>
      <c r="AC786" s="4" t="str">
        <f t="shared" si="76"/>
        <v>Empty</v>
      </c>
      <c r="AD786" s="4" t="e">
        <f t="shared" si="77"/>
        <v>#VALUE!</v>
      </c>
    </row>
    <row r="787" spans="1:30" hidden="1">
      <c r="A787" s="9" t="s">
        <v>2748</v>
      </c>
      <c r="B787" s="9" t="s">
        <v>677</v>
      </c>
      <c r="C787" s="9" t="s">
        <v>16</v>
      </c>
      <c r="D787" s="9" t="s">
        <v>1360</v>
      </c>
      <c r="E787" s="9"/>
      <c r="F787" s="9" t="s">
        <v>1408</v>
      </c>
      <c r="G787" s="9" t="s">
        <v>1375</v>
      </c>
      <c r="H787" s="9">
        <v>80.09</v>
      </c>
      <c r="I787" s="9">
        <v>16.12</v>
      </c>
      <c r="J787" s="9">
        <v>1.4267000000000001</v>
      </c>
      <c r="K787" s="9">
        <v>2.8205</v>
      </c>
      <c r="L787" s="9" t="s">
        <v>1376</v>
      </c>
      <c r="M787" s="9">
        <v>880</v>
      </c>
      <c r="N787" s="9" t="s">
        <v>1426</v>
      </c>
      <c r="O787" s="90" t="s">
        <v>2533</v>
      </c>
      <c r="P787" s="89">
        <f t="shared" si="72"/>
        <v>45154</v>
      </c>
      <c r="Q787" s="90" t="s">
        <v>2533</v>
      </c>
      <c r="R787" s="90"/>
      <c r="S787" s="121" t="e">
        <f t="shared" si="73"/>
        <v>#VALUE!</v>
      </c>
      <c r="T787" s="9">
        <v>36</v>
      </c>
      <c r="U787" s="9">
        <v>11.7</v>
      </c>
      <c r="Z787" s="78">
        <f t="shared" ca="1" si="74"/>
        <v>1094</v>
      </c>
      <c r="AA787" s="78" t="str">
        <f t="shared" si="75"/>
        <v>8-2023</v>
      </c>
      <c r="AC787" s="4" t="str">
        <f t="shared" si="76"/>
        <v>Empty</v>
      </c>
      <c r="AD787" s="4" t="e">
        <f t="shared" si="77"/>
        <v>#VALUE!</v>
      </c>
    </row>
    <row r="788" spans="1:30" hidden="1">
      <c r="A788" s="8" t="s">
        <v>2749</v>
      </c>
      <c r="B788" s="8" t="s">
        <v>918</v>
      </c>
      <c r="C788" s="8" t="s">
        <v>28</v>
      </c>
      <c r="D788" s="8" t="s">
        <v>1360</v>
      </c>
      <c r="E788" s="8"/>
      <c r="F788" s="8" t="s">
        <v>1380</v>
      </c>
      <c r="G788" s="8" t="s">
        <v>1384</v>
      </c>
      <c r="H788" s="8">
        <v>69.78</v>
      </c>
      <c r="I788" s="8">
        <v>9.26</v>
      </c>
      <c r="J788" s="8">
        <v>0.5444</v>
      </c>
      <c r="K788" s="8">
        <v>2.2273999999999998</v>
      </c>
      <c r="L788" s="8" t="s">
        <v>1395</v>
      </c>
      <c r="M788" s="8">
        <v>862</v>
      </c>
      <c r="N788" s="8" t="s">
        <v>1426</v>
      </c>
      <c r="O788" s="89" t="s">
        <v>2750</v>
      </c>
      <c r="P788" s="89">
        <f t="shared" si="72"/>
        <v>44932</v>
      </c>
      <c r="Q788" s="89" t="s">
        <v>2750</v>
      </c>
      <c r="R788" s="89"/>
      <c r="S788" s="121" t="e">
        <f t="shared" si="73"/>
        <v>#VALUE!</v>
      </c>
      <c r="T788" s="8">
        <v>36</v>
      </c>
      <c r="U788" s="8">
        <v>64.11</v>
      </c>
      <c r="Z788" s="78">
        <f t="shared" ca="1" si="74"/>
        <v>1316</v>
      </c>
      <c r="AA788" s="78" t="str">
        <f t="shared" si="75"/>
        <v>1-2023</v>
      </c>
      <c r="AC788" s="4" t="str">
        <f t="shared" si="76"/>
        <v>Empty</v>
      </c>
      <c r="AD788" s="4" t="e">
        <f t="shared" si="77"/>
        <v>#VALUE!</v>
      </c>
    </row>
    <row r="789" spans="1:30" hidden="1">
      <c r="A789" s="9" t="s">
        <v>2751</v>
      </c>
      <c r="B789" s="9" t="s">
        <v>1241</v>
      </c>
      <c r="C789" s="9" t="s">
        <v>35</v>
      </c>
      <c r="D789" s="9" t="s">
        <v>44</v>
      </c>
      <c r="E789" s="9"/>
      <c r="F789" s="9" t="s">
        <v>1408</v>
      </c>
      <c r="G789" s="9" t="s">
        <v>1375</v>
      </c>
      <c r="H789" s="9">
        <v>14.3</v>
      </c>
      <c r="I789" s="9">
        <v>8.24</v>
      </c>
      <c r="J789" s="9">
        <v>7.7499999999999999E-2</v>
      </c>
      <c r="K789" s="9">
        <v>0.64829999999999999</v>
      </c>
      <c r="L789" s="9" t="s">
        <v>1395</v>
      </c>
      <c r="M789" s="9">
        <v>816</v>
      </c>
      <c r="N789" s="9" t="s">
        <v>1426</v>
      </c>
      <c r="O789" s="90" t="s">
        <v>2752</v>
      </c>
      <c r="P789" s="89">
        <f t="shared" si="72"/>
        <v>44766</v>
      </c>
      <c r="Q789" s="90" t="s">
        <v>2752</v>
      </c>
      <c r="R789" s="90"/>
      <c r="S789" s="121" t="e">
        <f t="shared" si="73"/>
        <v>#VALUE!</v>
      </c>
      <c r="T789" s="9">
        <v>24</v>
      </c>
      <c r="U789" s="9">
        <v>2.5499999999999998</v>
      </c>
      <c r="Z789" s="78">
        <f t="shared" ca="1" si="74"/>
        <v>1482</v>
      </c>
      <c r="AA789" s="78" t="str">
        <f t="shared" si="75"/>
        <v>7-2022</v>
      </c>
      <c r="AC789" s="4" t="str">
        <f t="shared" si="76"/>
        <v>Empty</v>
      </c>
      <c r="AD789" s="4" t="e">
        <f t="shared" si="77"/>
        <v>#VALUE!</v>
      </c>
    </row>
    <row r="790" spans="1:30">
      <c r="A790" s="8" t="s">
        <v>2753</v>
      </c>
      <c r="B790" s="8" t="s">
        <v>1163</v>
      </c>
      <c r="C790" s="8" t="s">
        <v>24</v>
      </c>
      <c r="D790" s="8" t="s">
        <v>23</v>
      </c>
      <c r="E790" s="8"/>
      <c r="F790" s="8" t="s">
        <v>1411</v>
      </c>
      <c r="G790" s="8" t="s">
        <v>1390</v>
      </c>
      <c r="H790" s="8">
        <v>39.44</v>
      </c>
      <c r="I790" s="8">
        <v>15.87</v>
      </c>
      <c r="J790" s="8">
        <v>0.77659999999999996</v>
      </c>
      <c r="K790" s="8">
        <v>3.5760000000000001</v>
      </c>
      <c r="L790" s="8" t="s">
        <v>1385</v>
      </c>
      <c r="M790" s="8">
        <v>578</v>
      </c>
      <c r="N790" s="8" t="s">
        <v>1377</v>
      </c>
      <c r="O790" s="89" t="s">
        <v>1027</v>
      </c>
      <c r="P790" s="89">
        <f t="shared" si="72"/>
        <v>45619</v>
      </c>
      <c r="Q790" s="89" t="s">
        <v>1027</v>
      </c>
      <c r="R790" s="89" t="s">
        <v>607</v>
      </c>
      <c r="S790" s="121">
        <f t="shared" si="73"/>
        <v>45626</v>
      </c>
      <c r="T790" s="8">
        <v>12</v>
      </c>
      <c r="U790" s="8">
        <v>0</v>
      </c>
      <c r="Z790" s="78">
        <f t="shared" ca="1" si="74"/>
        <v>629</v>
      </c>
      <c r="AA790" s="78" t="str">
        <f t="shared" si="75"/>
        <v>11-2024</v>
      </c>
      <c r="AC790" s="4" t="str">
        <f t="shared" si="76"/>
        <v>Q4</v>
      </c>
      <c r="AD790" s="4">
        <f t="shared" si="77"/>
        <v>5</v>
      </c>
    </row>
    <row r="791" spans="1:30">
      <c r="A791" s="9" t="s">
        <v>2754</v>
      </c>
      <c r="B791" s="9" t="s">
        <v>854</v>
      </c>
      <c r="C791" s="9" t="s">
        <v>16</v>
      </c>
      <c r="D791" s="9" t="s">
        <v>1360</v>
      </c>
      <c r="E791" s="9"/>
      <c r="F791" s="9" t="s">
        <v>1380</v>
      </c>
      <c r="G791" s="9" t="s">
        <v>1384</v>
      </c>
      <c r="H791" s="9">
        <v>58.21</v>
      </c>
      <c r="I791" s="9">
        <v>11.44</v>
      </c>
      <c r="J791" s="9">
        <v>1.1036999999999999</v>
      </c>
      <c r="K791" s="9">
        <v>5.1566999999999998</v>
      </c>
      <c r="L791" s="9" t="s">
        <v>1412</v>
      </c>
      <c r="M791" s="9">
        <v>613</v>
      </c>
      <c r="N791" s="9" t="s">
        <v>1377</v>
      </c>
      <c r="O791" s="90" t="s">
        <v>978</v>
      </c>
      <c r="P791" s="89">
        <f t="shared" si="72"/>
        <v>44838</v>
      </c>
      <c r="Q791" s="90" t="s">
        <v>978</v>
      </c>
      <c r="R791" s="90" t="s">
        <v>581</v>
      </c>
      <c r="S791" s="121">
        <f t="shared" si="73"/>
        <v>44850</v>
      </c>
      <c r="T791" s="9">
        <v>12</v>
      </c>
      <c r="U791" s="9">
        <v>26.04</v>
      </c>
      <c r="Z791" s="78">
        <f t="shared" ca="1" si="74"/>
        <v>1410</v>
      </c>
      <c r="AA791" s="78" t="str">
        <f t="shared" si="75"/>
        <v>10-2022</v>
      </c>
      <c r="AC791" s="4" t="str">
        <f t="shared" si="76"/>
        <v>Q4</v>
      </c>
      <c r="AD791" s="4">
        <f t="shared" si="77"/>
        <v>9</v>
      </c>
    </row>
    <row r="792" spans="1:30">
      <c r="A792" s="8" t="s">
        <v>2755</v>
      </c>
      <c r="B792" s="8" t="s">
        <v>1159</v>
      </c>
      <c r="C792" s="8" t="s">
        <v>32</v>
      </c>
      <c r="D792" s="8" t="s">
        <v>10</v>
      </c>
      <c r="E792" s="8"/>
      <c r="F792" s="8" t="s">
        <v>1389</v>
      </c>
      <c r="G792" s="8" t="s">
        <v>1390</v>
      </c>
      <c r="H792" s="8">
        <v>11.98</v>
      </c>
      <c r="I792" s="8">
        <v>9.74</v>
      </c>
      <c r="J792" s="8">
        <v>0.105</v>
      </c>
      <c r="K792" s="8">
        <v>0.1268</v>
      </c>
      <c r="L792" s="8" t="s">
        <v>1412</v>
      </c>
      <c r="M792" s="8">
        <v>666</v>
      </c>
      <c r="N792" s="8" t="s">
        <v>1377</v>
      </c>
      <c r="O792" s="89" t="s">
        <v>2580</v>
      </c>
      <c r="P792" s="89">
        <f t="shared" si="72"/>
        <v>45270</v>
      </c>
      <c r="Q792" s="89" t="s">
        <v>2580</v>
      </c>
      <c r="R792" s="89" t="s">
        <v>1470</v>
      </c>
      <c r="S792" s="121">
        <f t="shared" si="73"/>
        <v>45282</v>
      </c>
      <c r="T792" s="8">
        <v>180</v>
      </c>
      <c r="U792" s="8">
        <v>7.19</v>
      </c>
      <c r="Z792" s="78">
        <f t="shared" ca="1" si="74"/>
        <v>978</v>
      </c>
      <c r="AA792" s="78" t="str">
        <f t="shared" si="75"/>
        <v>12-2023</v>
      </c>
      <c r="AC792" s="4" t="str">
        <f t="shared" si="76"/>
        <v>Q4</v>
      </c>
      <c r="AD792" s="4">
        <f t="shared" si="77"/>
        <v>10</v>
      </c>
    </row>
    <row r="793" spans="1:30">
      <c r="A793" s="9" t="s">
        <v>2756</v>
      </c>
      <c r="B793" s="9" t="s">
        <v>146</v>
      </c>
      <c r="C793" s="9" t="s">
        <v>35</v>
      </c>
      <c r="D793" s="9" t="s">
        <v>23</v>
      </c>
      <c r="E793" s="9"/>
      <c r="F793" s="9" t="s">
        <v>1408</v>
      </c>
      <c r="G793" s="9" t="s">
        <v>1390</v>
      </c>
      <c r="H793" s="9">
        <v>17.71</v>
      </c>
      <c r="I793" s="9">
        <v>17.93</v>
      </c>
      <c r="J793" s="9">
        <v>0.13500000000000001</v>
      </c>
      <c r="K793" s="9">
        <v>0.63959999999999995</v>
      </c>
      <c r="L793" s="9" t="s">
        <v>1385</v>
      </c>
      <c r="M793" s="9">
        <v>893</v>
      </c>
      <c r="N793" s="9" t="s">
        <v>1403</v>
      </c>
      <c r="O793" s="90" t="s">
        <v>2757</v>
      </c>
      <c r="P793" s="89">
        <f t="shared" si="72"/>
        <v>45038</v>
      </c>
      <c r="Q793" s="90" t="s">
        <v>2757</v>
      </c>
      <c r="R793" s="90" t="s">
        <v>180</v>
      </c>
      <c r="S793" s="121">
        <f t="shared" si="73"/>
        <v>45047</v>
      </c>
      <c r="T793" s="9">
        <v>36</v>
      </c>
      <c r="U793" s="9">
        <v>0</v>
      </c>
      <c r="Z793" s="78">
        <f t="shared" ca="1" si="74"/>
        <v>1210</v>
      </c>
      <c r="AA793" s="78" t="str">
        <f t="shared" si="75"/>
        <v>4-2023</v>
      </c>
      <c r="AC793" s="4" t="str">
        <f t="shared" si="76"/>
        <v>Empty</v>
      </c>
      <c r="AD793" s="4">
        <f t="shared" si="77"/>
        <v>6</v>
      </c>
    </row>
    <row r="794" spans="1:30" hidden="1">
      <c r="A794" s="8" t="s">
        <v>2758</v>
      </c>
      <c r="B794" s="8" t="s">
        <v>1141</v>
      </c>
      <c r="C794" s="8" t="s">
        <v>24</v>
      </c>
      <c r="D794" s="8" t="s">
        <v>10</v>
      </c>
      <c r="E794" s="8"/>
      <c r="F794" s="8" t="s">
        <v>1380</v>
      </c>
      <c r="G794" s="8" t="s">
        <v>1390</v>
      </c>
      <c r="H794" s="8">
        <v>94.51</v>
      </c>
      <c r="I794" s="8">
        <v>14.68</v>
      </c>
      <c r="J794" s="8">
        <v>0.87690000000000001</v>
      </c>
      <c r="K794" s="8">
        <v>1.3021</v>
      </c>
      <c r="L794" s="8" t="s">
        <v>1412</v>
      </c>
      <c r="M794" s="8">
        <v>860</v>
      </c>
      <c r="N794" s="8" t="s">
        <v>1381</v>
      </c>
      <c r="O794" s="89" t="s">
        <v>668</v>
      </c>
      <c r="P794" s="89">
        <f t="shared" si="72"/>
        <v>44860</v>
      </c>
      <c r="Q794" s="89" t="s">
        <v>668</v>
      </c>
      <c r="R794" s="89"/>
      <c r="S794" s="121" t="e">
        <f t="shared" si="73"/>
        <v>#VALUE!</v>
      </c>
      <c r="T794" s="8">
        <v>180</v>
      </c>
      <c r="U794" s="8">
        <v>79.33</v>
      </c>
      <c r="Z794" s="78">
        <f t="shared" ca="1" si="74"/>
        <v>1388</v>
      </c>
      <c r="AA794" s="78" t="str">
        <f t="shared" si="75"/>
        <v>10-2022</v>
      </c>
      <c r="AC794" s="4" t="str">
        <f t="shared" si="76"/>
        <v>Q4</v>
      </c>
      <c r="AD794" s="4" t="e">
        <f t="shared" si="77"/>
        <v>#VALUE!</v>
      </c>
    </row>
    <row r="795" spans="1:30" hidden="1">
      <c r="A795" s="9" t="s">
        <v>2759</v>
      </c>
      <c r="B795" s="9" t="s">
        <v>282</v>
      </c>
      <c r="C795" s="9" t="s">
        <v>20</v>
      </c>
      <c r="D795" s="9" t="s">
        <v>1360</v>
      </c>
      <c r="E795" s="9"/>
      <c r="F795" s="9" t="s">
        <v>1374</v>
      </c>
      <c r="G795" s="9" t="s">
        <v>1375</v>
      </c>
      <c r="H795" s="9">
        <v>29.26</v>
      </c>
      <c r="I795" s="9">
        <v>15.92</v>
      </c>
      <c r="J795" s="9">
        <v>0.46710000000000002</v>
      </c>
      <c r="K795" s="9">
        <v>0.42809999999999998</v>
      </c>
      <c r="L795" s="9" t="s">
        <v>1358</v>
      </c>
      <c r="M795" s="9">
        <v>714</v>
      </c>
      <c r="N795" s="9" t="s">
        <v>1381</v>
      </c>
      <c r="O795" s="90" t="s">
        <v>2760</v>
      </c>
      <c r="P795" s="89">
        <f t="shared" si="72"/>
        <v>44735</v>
      </c>
      <c r="Q795" s="90" t="s">
        <v>2760</v>
      </c>
      <c r="R795" s="90"/>
      <c r="S795" s="121" t="e">
        <f t="shared" si="73"/>
        <v>#VALUE!</v>
      </c>
      <c r="T795" s="9">
        <v>180</v>
      </c>
      <c r="U795" s="9">
        <v>14.14</v>
      </c>
      <c r="Z795" s="78">
        <f t="shared" ca="1" si="74"/>
        <v>1513</v>
      </c>
      <c r="AA795" s="78" t="str">
        <f t="shared" si="75"/>
        <v>6-2022</v>
      </c>
      <c r="AC795" s="4" t="str">
        <f t="shared" si="76"/>
        <v>Empty</v>
      </c>
      <c r="AD795" s="4" t="e">
        <f t="shared" si="77"/>
        <v>#VALUE!</v>
      </c>
    </row>
    <row r="796" spans="1:30">
      <c r="A796" s="8" t="s">
        <v>2761</v>
      </c>
      <c r="B796" s="8" t="s">
        <v>377</v>
      </c>
      <c r="C796" s="8" t="s">
        <v>20</v>
      </c>
      <c r="D796" s="8" t="s">
        <v>31</v>
      </c>
      <c r="E796" s="8"/>
      <c r="F796" s="8" t="s">
        <v>1374</v>
      </c>
      <c r="G796" s="8" t="s">
        <v>1390</v>
      </c>
      <c r="H796" s="8">
        <v>68.17</v>
      </c>
      <c r="I796" s="8">
        <v>9.3699999999999992</v>
      </c>
      <c r="J796" s="8">
        <v>0.53680000000000005</v>
      </c>
      <c r="K796" s="8">
        <v>0.62970000000000004</v>
      </c>
      <c r="L796" s="8" t="s">
        <v>1358</v>
      </c>
      <c r="M796" s="8">
        <v>877</v>
      </c>
      <c r="N796" s="8" t="s">
        <v>1377</v>
      </c>
      <c r="O796" s="89" t="s">
        <v>2762</v>
      </c>
      <c r="P796" s="89">
        <f t="shared" si="72"/>
        <v>44909</v>
      </c>
      <c r="Q796" s="89" t="s">
        <v>2762</v>
      </c>
      <c r="R796" s="89" t="s">
        <v>2763</v>
      </c>
      <c r="S796" s="121">
        <f t="shared" si="73"/>
        <v>44923</v>
      </c>
      <c r="T796" s="8">
        <v>240</v>
      </c>
      <c r="U796" s="8">
        <v>11.03</v>
      </c>
      <c r="Z796" s="78">
        <f t="shared" ca="1" si="74"/>
        <v>1339</v>
      </c>
      <c r="AA796" s="78" t="str">
        <f t="shared" si="75"/>
        <v>12-2022</v>
      </c>
      <c r="AC796" s="4" t="str">
        <f t="shared" si="76"/>
        <v>Q4</v>
      </c>
      <c r="AD796" s="4">
        <f t="shared" si="77"/>
        <v>11</v>
      </c>
    </row>
    <row r="797" spans="1:30">
      <c r="A797" s="9" t="s">
        <v>2764</v>
      </c>
      <c r="B797" s="9" t="s">
        <v>975</v>
      </c>
      <c r="C797" s="9" t="s">
        <v>38</v>
      </c>
      <c r="D797" s="9" t="s">
        <v>10</v>
      </c>
      <c r="E797" s="9"/>
      <c r="F797" s="9" t="s">
        <v>1380</v>
      </c>
      <c r="G797" s="9" t="s">
        <v>1390</v>
      </c>
      <c r="H797" s="9">
        <v>78.62</v>
      </c>
      <c r="I797" s="9">
        <v>16.59</v>
      </c>
      <c r="J797" s="9">
        <v>0.69369999999999998</v>
      </c>
      <c r="K797" s="9">
        <v>2.2519</v>
      </c>
      <c r="L797" s="9" t="s">
        <v>1385</v>
      </c>
      <c r="M797" s="9">
        <v>747</v>
      </c>
      <c r="N797" s="9" t="s">
        <v>1403</v>
      </c>
      <c r="O797" s="90" t="s">
        <v>2654</v>
      </c>
      <c r="P797" s="89">
        <f t="shared" si="72"/>
        <v>45032</v>
      </c>
      <c r="Q797" s="90" t="s">
        <v>2654</v>
      </c>
      <c r="R797" s="90" t="s">
        <v>2757</v>
      </c>
      <c r="S797" s="121">
        <f t="shared" si="73"/>
        <v>45038</v>
      </c>
      <c r="T797" s="9">
        <v>48</v>
      </c>
      <c r="U797" s="9">
        <v>0</v>
      </c>
      <c r="Z797" s="78">
        <f t="shared" ca="1" si="74"/>
        <v>1216</v>
      </c>
      <c r="AA797" s="78" t="str">
        <f t="shared" si="75"/>
        <v>4-2023</v>
      </c>
      <c r="AC797" s="4" t="str">
        <f t="shared" si="76"/>
        <v>Empty</v>
      </c>
      <c r="AD797" s="4">
        <f t="shared" si="77"/>
        <v>5</v>
      </c>
    </row>
    <row r="798" spans="1:30">
      <c r="A798" s="8" t="s">
        <v>2765</v>
      </c>
      <c r="B798" s="8" t="s">
        <v>291</v>
      </c>
      <c r="C798" s="8" t="s">
        <v>24</v>
      </c>
      <c r="D798" s="8" t="s">
        <v>23</v>
      </c>
      <c r="E798" s="8"/>
      <c r="F798" s="8" t="s">
        <v>1389</v>
      </c>
      <c r="G798" s="8" t="s">
        <v>1375</v>
      </c>
      <c r="H798" s="8">
        <v>84.93</v>
      </c>
      <c r="I798" s="8">
        <v>7.63</v>
      </c>
      <c r="J798" s="8">
        <v>1.5175000000000001</v>
      </c>
      <c r="K798" s="8">
        <v>3.8268</v>
      </c>
      <c r="L798" s="8" t="s">
        <v>1358</v>
      </c>
      <c r="M798" s="8">
        <v>823</v>
      </c>
      <c r="N798" s="8" t="s">
        <v>1396</v>
      </c>
      <c r="O798" s="89" t="s">
        <v>1524</v>
      </c>
      <c r="P798" s="89">
        <f t="shared" si="72"/>
        <v>45373</v>
      </c>
      <c r="Q798" s="89" t="s">
        <v>1524</v>
      </c>
      <c r="R798" s="89" t="s">
        <v>1922</v>
      </c>
      <c r="S798" s="121">
        <f t="shared" si="73"/>
        <v>45381</v>
      </c>
      <c r="T798" s="8">
        <v>24</v>
      </c>
      <c r="U798" s="8">
        <v>42.72</v>
      </c>
      <c r="Z798" s="78">
        <f t="shared" ca="1" si="74"/>
        <v>875</v>
      </c>
      <c r="AA798" s="78" t="str">
        <f t="shared" si="75"/>
        <v>3-2024</v>
      </c>
      <c r="AC798" s="4" t="str">
        <f t="shared" si="76"/>
        <v>Empty</v>
      </c>
      <c r="AD798" s="4">
        <f t="shared" si="77"/>
        <v>6</v>
      </c>
    </row>
    <row r="799" spans="1:30">
      <c r="A799" s="9" t="s">
        <v>2766</v>
      </c>
      <c r="B799" s="9" t="s">
        <v>1199</v>
      </c>
      <c r="C799" s="9" t="s">
        <v>32</v>
      </c>
      <c r="D799" s="9" t="s">
        <v>31</v>
      </c>
      <c r="E799" s="9"/>
      <c r="F799" s="9" t="s">
        <v>1389</v>
      </c>
      <c r="G799" s="9" t="s">
        <v>1375</v>
      </c>
      <c r="H799" s="9">
        <v>26.16</v>
      </c>
      <c r="I799" s="9">
        <v>18.010000000000002</v>
      </c>
      <c r="J799" s="9">
        <v>0.23350000000000001</v>
      </c>
      <c r="K799" s="9">
        <v>0.47149999999999997</v>
      </c>
      <c r="L799" s="9" t="s">
        <v>1385</v>
      </c>
      <c r="M799" s="9">
        <v>779</v>
      </c>
      <c r="N799" s="9" t="s">
        <v>1403</v>
      </c>
      <c r="O799" s="90" t="s">
        <v>203</v>
      </c>
      <c r="P799" s="89">
        <f t="shared" si="72"/>
        <v>44992</v>
      </c>
      <c r="Q799" s="90" t="s">
        <v>203</v>
      </c>
      <c r="R799" s="90" t="s">
        <v>749</v>
      </c>
      <c r="S799" s="121">
        <f t="shared" si="73"/>
        <v>45006</v>
      </c>
      <c r="T799" s="9">
        <v>120</v>
      </c>
      <c r="U799" s="9">
        <v>0</v>
      </c>
      <c r="Z799" s="78">
        <f t="shared" ca="1" si="74"/>
        <v>1256</v>
      </c>
      <c r="AA799" s="78" t="str">
        <f t="shared" si="75"/>
        <v>3-2023</v>
      </c>
      <c r="AC799" s="4" t="str">
        <f t="shared" si="76"/>
        <v>Empty</v>
      </c>
      <c r="AD799" s="4">
        <f t="shared" si="77"/>
        <v>11</v>
      </c>
    </row>
    <row r="800" spans="1:30" hidden="1">
      <c r="A800" s="8" t="s">
        <v>2767</v>
      </c>
      <c r="B800" s="8" t="s">
        <v>175</v>
      </c>
      <c r="C800" s="8" t="s">
        <v>35</v>
      </c>
      <c r="D800" s="8" t="s">
        <v>23</v>
      </c>
      <c r="E800" s="8"/>
      <c r="F800" s="8" t="s">
        <v>1411</v>
      </c>
      <c r="G800" s="8" t="s">
        <v>1384</v>
      </c>
      <c r="H800" s="8">
        <v>45.58</v>
      </c>
      <c r="I800" s="8">
        <v>8.68</v>
      </c>
      <c r="J800" s="8">
        <v>0.66669999999999996</v>
      </c>
      <c r="K800" s="8">
        <v>0.72599999999999998</v>
      </c>
      <c r="L800" s="8" t="s">
        <v>1395</v>
      </c>
      <c r="M800" s="8">
        <v>636</v>
      </c>
      <c r="N800" s="8" t="s">
        <v>1381</v>
      </c>
      <c r="O800" s="89" t="s">
        <v>2768</v>
      </c>
      <c r="P800" s="89">
        <f t="shared" si="72"/>
        <v>44814</v>
      </c>
      <c r="Q800" s="89" t="s">
        <v>2768</v>
      </c>
      <c r="R800" s="89"/>
      <c r="S800" s="121" t="e">
        <f t="shared" si="73"/>
        <v>#VALUE!</v>
      </c>
      <c r="T800" s="8">
        <v>84</v>
      </c>
      <c r="U800" s="8">
        <v>10.26</v>
      </c>
      <c r="Z800" s="78">
        <f t="shared" ca="1" si="74"/>
        <v>1434</v>
      </c>
      <c r="AA800" s="78" t="str">
        <f t="shared" si="75"/>
        <v>9-2022</v>
      </c>
      <c r="AC800" s="4" t="str">
        <f t="shared" si="76"/>
        <v>Empty</v>
      </c>
      <c r="AD800" s="4" t="e">
        <f t="shared" si="77"/>
        <v>#VALUE!</v>
      </c>
    </row>
    <row r="801" spans="1:30">
      <c r="A801" s="9" t="s">
        <v>2769</v>
      </c>
      <c r="B801" s="9" t="s">
        <v>981</v>
      </c>
      <c r="C801" s="9" t="s">
        <v>24</v>
      </c>
      <c r="D801" s="9" t="s">
        <v>23</v>
      </c>
      <c r="E801" s="9"/>
      <c r="F801" s="9" t="s">
        <v>1374</v>
      </c>
      <c r="G801" s="9" t="s">
        <v>1375</v>
      </c>
      <c r="H801" s="9">
        <v>80.59</v>
      </c>
      <c r="I801" s="9">
        <v>12.18</v>
      </c>
      <c r="J801" s="9">
        <v>1.1116999999999999</v>
      </c>
      <c r="K801" s="9">
        <v>0.89749999999999996</v>
      </c>
      <c r="L801" s="9" t="s">
        <v>1395</v>
      </c>
      <c r="M801" s="9">
        <v>856</v>
      </c>
      <c r="N801" s="9" t="s">
        <v>1396</v>
      </c>
      <c r="O801" s="90" t="s">
        <v>2770</v>
      </c>
      <c r="P801" s="89">
        <f t="shared" si="72"/>
        <v>45188</v>
      </c>
      <c r="Q801" s="90" t="s">
        <v>2770</v>
      </c>
      <c r="R801" s="90" t="s">
        <v>1069</v>
      </c>
      <c r="S801" s="121">
        <f t="shared" si="73"/>
        <v>45194</v>
      </c>
      <c r="T801" s="9">
        <v>240</v>
      </c>
      <c r="U801" s="9">
        <v>41.02</v>
      </c>
      <c r="Z801" s="78">
        <f t="shared" ca="1" si="74"/>
        <v>1060</v>
      </c>
      <c r="AA801" s="78" t="str">
        <f t="shared" si="75"/>
        <v>9-2023</v>
      </c>
      <c r="AC801" s="4" t="str">
        <f t="shared" si="76"/>
        <v>Empty</v>
      </c>
      <c r="AD801" s="4">
        <f t="shared" si="77"/>
        <v>5</v>
      </c>
    </row>
    <row r="802" spans="1:30" hidden="1">
      <c r="A802" s="8" t="s">
        <v>2771</v>
      </c>
      <c r="B802" s="8" t="s">
        <v>230</v>
      </c>
      <c r="C802" s="8" t="s">
        <v>24</v>
      </c>
      <c r="D802" s="8" t="s">
        <v>44</v>
      </c>
      <c r="E802" s="8"/>
      <c r="F802" s="8" t="s">
        <v>1374</v>
      </c>
      <c r="G802" s="8" t="s">
        <v>1384</v>
      </c>
      <c r="H802" s="8">
        <v>26.13</v>
      </c>
      <c r="I802" s="8">
        <v>16.41</v>
      </c>
      <c r="J802" s="8">
        <v>0.46850000000000003</v>
      </c>
      <c r="K802" s="8">
        <v>0.37159999999999999</v>
      </c>
      <c r="L802" s="8" t="s">
        <v>1376</v>
      </c>
      <c r="M802" s="8">
        <v>730</v>
      </c>
      <c r="N802" s="8" t="s">
        <v>1381</v>
      </c>
      <c r="O802" s="89" t="s">
        <v>2014</v>
      </c>
      <c r="P802" s="89">
        <f t="shared" si="72"/>
        <v>45079</v>
      </c>
      <c r="Q802" s="89" t="s">
        <v>2014</v>
      </c>
      <c r="R802" s="89"/>
      <c r="S802" s="121" t="e">
        <f t="shared" si="73"/>
        <v>#VALUE!</v>
      </c>
      <c r="T802" s="8">
        <v>240</v>
      </c>
      <c r="U802" s="8">
        <v>6.5</v>
      </c>
      <c r="Z802" s="78">
        <f t="shared" ca="1" si="74"/>
        <v>1169</v>
      </c>
      <c r="AA802" s="78" t="str">
        <f t="shared" si="75"/>
        <v>6-2023</v>
      </c>
      <c r="AC802" s="4" t="str">
        <f t="shared" si="76"/>
        <v>Empty</v>
      </c>
      <c r="AD802" s="4" t="e">
        <f t="shared" si="77"/>
        <v>#VALUE!</v>
      </c>
    </row>
    <row r="803" spans="1:30">
      <c r="A803" s="9" t="s">
        <v>2772</v>
      </c>
      <c r="B803" s="9" t="s">
        <v>852</v>
      </c>
      <c r="C803" s="9" t="s">
        <v>20</v>
      </c>
      <c r="D803" s="9" t="s">
        <v>23</v>
      </c>
      <c r="E803" s="9"/>
      <c r="F803" s="9" t="s">
        <v>1400</v>
      </c>
      <c r="G803" s="9" t="s">
        <v>1384</v>
      </c>
      <c r="H803" s="9">
        <v>52.62</v>
      </c>
      <c r="I803" s="9">
        <v>16.22</v>
      </c>
      <c r="J803" s="9">
        <v>0.38219999999999998</v>
      </c>
      <c r="K803" s="9">
        <v>2.5819999999999999</v>
      </c>
      <c r="L803" s="9" t="s">
        <v>1358</v>
      </c>
      <c r="M803" s="9">
        <v>652</v>
      </c>
      <c r="N803" s="9" t="s">
        <v>1377</v>
      </c>
      <c r="O803" s="90" t="s">
        <v>1940</v>
      </c>
      <c r="P803" s="89">
        <f t="shared" si="72"/>
        <v>44623</v>
      </c>
      <c r="Q803" s="90" t="s">
        <v>1940</v>
      </c>
      <c r="R803" s="90" t="s">
        <v>2773</v>
      </c>
      <c r="S803" s="121">
        <f t="shared" si="73"/>
        <v>44630</v>
      </c>
      <c r="T803" s="9">
        <v>24</v>
      </c>
      <c r="U803" s="9">
        <v>46.41</v>
      </c>
      <c r="Z803" s="78">
        <f t="shared" ca="1" si="74"/>
        <v>1625</v>
      </c>
      <c r="AA803" s="78" t="str">
        <f t="shared" si="75"/>
        <v>3-2022</v>
      </c>
      <c r="AC803" s="4" t="str">
        <f t="shared" si="76"/>
        <v>Empty</v>
      </c>
      <c r="AD803" s="4">
        <f t="shared" si="77"/>
        <v>6</v>
      </c>
    </row>
    <row r="804" spans="1:30">
      <c r="A804" s="8" t="s">
        <v>2774</v>
      </c>
      <c r="B804" s="8" t="s">
        <v>383</v>
      </c>
      <c r="C804" s="8" t="s">
        <v>16</v>
      </c>
      <c r="D804" s="8" t="s">
        <v>23</v>
      </c>
      <c r="E804" s="8"/>
      <c r="F804" s="8" t="s">
        <v>1411</v>
      </c>
      <c r="G804" s="8" t="s">
        <v>1384</v>
      </c>
      <c r="H804" s="8">
        <v>71.459999999999994</v>
      </c>
      <c r="I804" s="8">
        <v>9.83</v>
      </c>
      <c r="J804" s="8">
        <v>0.51349999999999996</v>
      </c>
      <c r="K804" s="8">
        <v>6.2767999999999997</v>
      </c>
      <c r="L804" s="8"/>
      <c r="M804" s="8">
        <v>728</v>
      </c>
      <c r="N804" s="8" t="s">
        <v>1396</v>
      </c>
      <c r="O804" s="89" t="s">
        <v>2775</v>
      </c>
      <c r="P804" s="89">
        <f t="shared" si="72"/>
        <v>44941</v>
      </c>
      <c r="Q804" s="89" t="s">
        <v>2775</v>
      </c>
      <c r="R804" s="89" t="s">
        <v>2083</v>
      </c>
      <c r="S804" s="121">
        <f t="shared" si="73"/>
        <v>44945</v>
      </c>
      <c r="T804" s="8">
        <v>12</v>
      </c>
      <c r="U804" s="8">
        <v>0</v>
      </c>
      <c r="Z804" s="78">
        <f t="shared" ca="1" si="74"/>
        <v>1307</v>
      </c>
      <c r="AA804" s="78" t="str">
        <f t="shared" si="75"/>
        <v>1-2023</v>
      </c>
      <c r="AC804" s="4" t="str">
        <f t="shared" si="76"/>
        <v>Empty</v>
      </c>
      <c r="AD804" s="4">
        <f t="shared" si="77"/>
        <v>4</v>
      </c>
    </row>
    <row r="805" spans="1:30" hidden="1">
      <c r="A805" s="9" t="s">
        <v>2776</v>
      </c>
      <c r="B805" s="9" t="s">
        <v>172</v>
      </c>
      <c r="C805" s="9" t="s">
        <v>38</v>
      </c>
      <c r="D805" s="9" t="s">
        <v>44</v>
      </c>
      <c r="E805" s="9"/>
      <c r="F805" s="9" t="s">
        <v>1400</v>
      </c>
      <c r="G805" s="9" t="s">
        <v>1375</v>
      </c>
      <c r="H805" s="9">
        <v>38.56</v>
      </c>
      <c r="I805" s="9">
        <v>7.83</v>
      </c>
      <c r="J805" s="9">
        <v>0.6794</v>
      </c>
      <c r="K805" s="9">
        <v>0.31850000000000001</v>
      </c>
      <c r="L805" s="9" t="s">
        <v>1376</v>
      </c>
      <c r="M805" s="9">
        <v>770</v>
      </c>
      <c r="N805" s="9" t="s">
        <v>1381</v>
      </c>
      <c r="O805" s="90" t="s">
        <v>2185</v>
      </c>
      <c r="P805" s="89">
        <f t="shared" si="72"/>
        <v>45353</v>
      </c>
      <c r="Q805" s="90" t="s">
        <v>2185</v>
      </c>
      <c r="R805" s="90"/>
      <c r="S805" s="121" t="e">
        <f t="shared" si="73"/>
        <v>#VALUE!</v>
      </c>
      <c r="T805" s="9">
        <v>240</v>
      </c>
      <c r="U805" s="9">
        <v>7.84</v>
      </c>
      <c r="Z805" s="78">
        <f t="shared" ca="1" si="74"/>
        <v>895</v>
      </c>
      <c r="AA805" s="78" t="str">
        <f t="shared" si="75"/>
        <v>3-2024</v>
      </c>
      <c r="AC805" s="4" t="str">
        <f t="shared" si="76"/>
        <v>Empty</v>
      </c>
      <c r="AD805" s="4" t="e">
        <f t="shared" si="77"/>
        <v>#VALUE!</v>
      </c>
    </row>
    <row r="806" spans="1:30" hidden="1">
      <c r="A806" s="8" t="s">
        <v>2777</v>
      </c>
      <c r="B806" s="8" t="s">
        <v>353</v>
      </c>
      <c r="C806" s="8" t="s">
        <v>28</v>
      </c>
      <c r="D806" s="8" t="s">
        <v>44</v>
      </c>
      <c r="E806" s="8"/>
      <c r="F806" s="8" t="s">
        <v>1380</v>
      </c>
      <c r="G806" s="8" t="s">
        <v>1375</v>
      </c>
      <c r="H806" s="8">
        <v>7.11</v>
      </c>
      <c r="I806" s="8">
        <v>17.38</v>
      </c>
      <c r="J806" s="8">
        <v>6.6400000000000001E-2</v>
      </c>
      <c r="K806" s="8">
        <v>0.1469</v>
      </c>
      <c r="L806" s="8" t="s">
        <v>1395</v>
      </c>
      <c r="M806" s="8">
        <v>740</v>
      </c>
      <c r="N806" s="8" t="s">
        <v>1381</v>
      </c>
      <c r="O806" s="89" t="s">
        <v>2274</v>
      </c>
      <c r="P806" s="89">
        <f t="shared" si="72"/>
        <v>44736</v>
      </c>
      <c r="Q806" s="89" t="s">
        <v>2274</v>
      </c>
      <c r="R806" s="89"/>
      <c r="S806" s="121" t="e">
        <f t="shared" si="73"/>
        <v>#VALUE!</v>
      </c>
      <c r="T806" s="8">
        <v>84</v>
      </c>
      <c r="U806" s="8">
        <v>4.2699999999999996</v>
      </c>
      <c r="Z806" s="78">
        <f t="shared" ca="1" si="74"/>
        <v>1512</v>
      </c>
      <c r="AA806" s="78" t="str">
        <f t="shared" si="75"/>
        <v>6-2022</v>
      </c>
      <c r="AC806" s="4" t="str">
        <f t="shared" si="76"/>
        <v>Empty</v>
      </c>
      <c r="AD806" s="4" t="e">
        <f t="shared" si="77"/>
        <v>#VALUE!</v>
      </c>
    </row>
    <row r="807" spans="1:30">
      <c r="A807" s="9" t="s">
        <v>2778</v>
      </c>
      <c r="B807" s="9" t="s">
        <v>477</v>
      </c>
      <c r="C807" s="9" t="s">
        <v>32</v>
      </c>
      <c r="D807" s="9" t="s">
        <v>23</v>
      </c>
      <c r="E807" s="9"/>
      <c r="F807" s="9" t="s">
        <v>1374</v>
      </c>
      <c r="G807" s="9" t="s">
        <v>1384</v>
      </c>
      <c r="H807" s="9">
        <v>20.3</v>
      </c>
      <c r="I807" s="9">
        <v>17.03</v>
      </c>
      <c r="J807" s="9">
        <v>0.28079999999999999</v>
      </c>
      <c r="K807" s="9">
        <v>1.004</v>
      </c>
      <c r="L807" s="9"/>
      <c r="M807" s="9">
        <v>727</v>
      </c>
      <c r="N807" s="9" t="s">
        <v>1396</v>
      </c>
      <c r="O807" s="90" t="s">
        <v>1306</v>
      </c>
      <c r="P807" s="89">
        <f t="shared" si="72"/>
        <v>44968</v>
      </c>
      <c r="Q807" s="90" t="s">
        <v>1306</v>
      </c>
      <c r="R807" s="90" t="s">
        <v>2779</v>
      </c>
      <c r="S807" s="121">
        <f t="shared" si="73"/>
        <v>44980</v>
      </c>
      <c r="T807" s="9">
        <v>24</v>
      </c>
      <c r="U807" s="9">
        <v>0</v>
      </c>
      <c r="Z807" s="78">
        <f t="shared" ca="1" si="74"/>
        <v>1280</v>
      </c>
      <c r="AA807" s="78" t="str">
        <f t="shared" si="75"/>
        <v>2-2023</v>
      </c>
      <c r="AC807" s="4" t="str">
        <f t="shared" si="76"/>
        <v>Empty</v>
      </c>
      <c r="AD807" s="4">
        <f t="shared" si="77"/>
        <v>9</v>
      </c>
    </row>
    <row r="808" spans="1:30">
      <c r="A808" s="8" t="s">
        <v>2780</v>
      </c>
      <c r="B808" s="8" t="s">
        <v>1190</v>
      </c>
      <c r="C808" s="8" t="s">
        <v>32</v>
      </c>
      <c r="D808" s="8" t="s">
        <v>1360</v>
      </c>
      <c r="E808" s="8"/>
      <c r="F808" s="8" t="s">
        <v>1380</v>
      </c>
      <c r="G808" s="8" t="s">
        <v>1375</v>
      </c>
      <c r="H808" s="8">
        <v>81.92</v>
      </c>
      <c r="I808" s="8">
        <v>11.12</v>
      </c>
      <c r="J808" s="8">
        <v>1.3216000000000001</v>
      </c>
      <c r="K808" s="8">
        <v>1.1339999999999999</v>
      </c>
      <c r="L808" s="8" t="s">
        <v>1376</v>
      </c>
      <c r="M808" s="8">
        <v>600</v>
      </c>
      <c r="N808" s="8" t="s">
        <v>1396</v>
      </c>
      <c r="O808" s="89" t="s">
        <v>2399</v>
      </c>
      <c r="P808" s="89">
        <f t="shared" si="72"/>
        <v>45240</v>
      </c>
      <c r="Q808" s="89" t="s">
        <v>2399</v>
      </c>
      <c r="R808" s="89" t="s">
        <v>1862</v>
      </c>
      <c r="S808" s="121">
        <f t="shared" si="73"/>
        <v>45241</v>
      </c>
      <c r="T808" s="8">
        <v>120</v>
      </c>
      <c r="U808" s="8">
        <v>71.069999999999993</v>
      </c>
      <c r="Z808" s="78">
        <f t="shared" ca="1" si="74"/>
        <v>1008</v>
      </c>
      <c r="AA808" s="78" t="str">
        <f t="shared" si="75"/>
        <v>11-2023</v>
      </c>
      <c r="AC808" s="4" t="str">
        <f t="shared" si="76"/>
        <v>Q4</v>
      </c>
      <c r="AD808" s="4">
        <f t="shared" si="77"/>
        <v>1</v>
      </c>
    </row>
    <row r="809" spans="1:30" hidden="1">
      <c r="A809" s="9" t="s">
        <v>2781</v>
      </c>
      <c r="B809" s="9" t="s">
        <v>1263</v>
      </c>
      <c r="C809" s="9" t="s">
        <v>32</v>
      </c>
      <c r="D809" s="9" t="s">
        <v>44</v>
      </c>
      <c r="E809" s="9"/>
      <c r="F809" s="9" t="s">
        <v>1408</v>
      </c>
      <c r="G809" s="9" t="s">
        <v>1384</v>
      </c>
      <c r="H809" s="9">
        <v>8.31</v>
      </c>
      <c r="I809" s="9">
        <v>11.82</v>
      </c>
      <c r="J809" s="9">
        <v>8.7800000000000003E-2</v>
      </c>
      <c r="K809" s="9">
        <v>0.39050000000000001</v>
      </c>
      <c r="L809" s="9"/>
      <c r="M809" s="9">
        <v>818</v>
      </c>
      <c r="N809" s="9" t="s">
        <v>1381</v>
      </c>
      <c r="O809" s="90" t="s">
        <v>2782</v>
      </c>
      <c r="P809" s="89">
        <f t="shared" si="72"/>
        <v>45022</v>
      </c>
      <c r="Q809" s="90" t="s">
        <v>2782</v>
      </c>
      <c r="R809" s="90"/>
      <c r="S809" s="121" t="e">
        <f t="shared" si="73"/>
        <v>#VALUE!</v>
      </c>
      <c r="T809" s="9">
        <v>24</v>
      </c>
      <c r="U809" s="9">
        <v>0</v>
      </c>
      <c r="Z809" s="78">
        <f t="shared" ca="1" si="74"/>
        <v>1226</v>
      </c>
      <c r="AA809" s="78" t="str">
        <f t="shared" si="75"/>
        <v>4-2023</v>
      </c>
      <c r="AC809" s="4" t="str">
        <f t="shared" si="76"/>
        <v>Empty</v>
      </c>
      <c r="AD809" s="4" t="e">
        <f t="shared" si="77"/>
        <v>#VALUE!</v>
      </c>
    </row>
    <row r="810" spans="1:30">
      <c r="A810" s="8" t="s">
        <v>2783</v>
      </c>
      <c r="B810" s="8" t="s">
        <v>708</v>
      </c>
      <c r="C810" s="8" t="s">
        <v>38</v>
      </c>
      <c r="D810" s="8" t="s">
        <v>31</v>
      </c>
      <c r="E810" s="8"/>
      <c r="F810" s="8" t="s">
        <v>1380</v>
      </c>
      <c r="G810" s="8" t="s">
        <v>1375</v>
      </c>
      <c r="H810" s="8">
        <v>61.8</v>
      </c>
      <c r="I810" s="8">
        <v>14.01</v>
      </c>
      <c r="J810" s="8">
        <v>1.0249999999999999</v>
      </c>
      <c r="K810" s="8">
        <v>0.82340000000000002</v>
      </c>
      <c r="L810" s="8" t="s">
        <v>1385</v>
      </c>
      <c r="M810" s="8">
        <v>617</v>
      </c>
      <c r="N810" s="8" t="s">
        <v>1403</v>
      </c>
      <c r="O810" s="89" t="s">
        <v>1136</v>
      </c>
      <c r="P810" s="89">
        <f t="shared" si="72"/>
        <v>44592</v>
      </c>
      <c r="Q810" s="89" t="s">
        <v>1136</v>
      </c>
      <c r="R810" s="89" t="s">
        <v>1736</v>
      </c>
      <c r="S810" s="121">
        <f t="shared" si="73"/>
        <v>44598</v>
      </c>
      <c r="T810" s="8">
        <v>180</v>
      </c>
      <c r="U810" s="8">
        <v>0</v>
      </c>
      <c r="Z810" s="78">
        <f t="shared" ca="1" si="74"/>
        <v>1656</v>
      </c>
      <c r="AA810" s="78" t="str">
        <f t="shared" si="75"/>
        <v>1-2022</v>
      </c>
      <c r="AC810" s="4" t="str">
        <f t="shared" si="76"/>
        <v>Empty</v>
      </c>
      <c r="AD810" s="4">
        <f t="shared" si="77"/>
        <v>5</v>
      </c>
    </row>
    <row r="811" spans="1:30">
      <c r="A811" s="9" t="s">
        <v>2784</v>
      </c>
      <c r="B811" s="9" t="s">
        <v>685</v>
      </c>
      <c r="C811" s="9" t="s">
        <v>32</v>
      </c>
      <c r="D811" s="9" t="s">
        <v>23</v>
      </c>
      <c r="E811" s="9"/>
      <c r="F811" s="9" t="s">
        <v>1389</v>
      </c>
      <c r="G811" s="9" t="s">
        <v>1375</v>
      </c>
      <c r="H811" s="9">
        <v>55.84</v>
      </c>
      <c r="I811" s="9">
        <v>15.48</v>
      </c>
      <c r="J811" s="9">
        <v>0.75209999999999999</v>
      </c>
      <c r="K811" s="9">
        <v>0.91739999999999999</v>
      </c>
      <c r="L811" s="9" t="s">
        <v>1395</v>
      </c>
      <c r="M811" s="9">
        <v>811</v>
      </c>
      <c r="N811" s="9" t="s">
        <v>1377</v>
      </c>
      <c r="O811" s="90" t="s">
        <v>2785</v>
      </c>
      <c r="P811" s="89">
        <f t="shared" si="72"/>
        <v>45502</v>
      </c>
      <c r="Q811" s="90" t="s">
        <v>2785</v>
      </c>
      <c r="R811" s="90" t="s">
        <v>1942</v>
      </c>
      <c r="S811" s="121">
        <f t="shared" si="73"/>
        <v>45515</v>
      </c>
      <c r="T811" s="9">
        <v>120</v>
      </c>
      <c r="U811" s="9">
        <v>6.32</v>
      </c>
      <c r="Z811" s="78">
        <f t="shared" ca="1" si="74"/>
        <v>746</v>
      </c>
      <c r="AA811" s="78" t="str">
        <f t="shared" si="75"/>
        <v>7-2024</v>
      </c>
      <c r="AC811" s="4" t="str">
        <f t="shared" si="76"/>
        <v>Empty</v>
      </c>
      <c r="AD811" s="4">
        <f t="shared" si="77"/>
        <v>10</v>
      </c>
    </row>
    <row r="812" spans="1:30">
      <c r="A812" s="8" t="s">
        <v>2786</v>
      </c>
      <c r="B812" s="8" t="s">
        <v>849</v>
      </c>
      <c r="C812" s="8" t="s">
        <v>38</v>
      </c>
      <c r="D812" s="8" t="s">
        <v>23</v>
      </c>
      <c r="E812" s="8"/>
      <c r="F812" s="8" t="s">
        <v>1380</v>
      </c>
      <c r="G812" s="8" t="s">
        <v>1375</v>
      </c>
      <c r="H812" s="8">
        <v>53.38</v>
      </c>
      <c r="I812" s="8">
        <v>14.55</v>
      </c>
      <c r="J812" s="8">
        <v>0.89270000000000005</v>
      </c>
      <c r="K812" s="8">
        <v>2.5768</v>
      </c>
      <c r="L812" s="8" t="s">
        <v>1412</v>
      </c>
      <c r="M812" s="8">
        <v>578</v>
      </c>
      <c r="N812" s="8" t="s">
        <v>1396</v>
      </c>
      <c r="O812" s="89" t="s">
        <v>121</v>
      </c>
      <c r="P812" s="89">
        <f t="shared" si="72"/>
        <v>45321</v>
      </c>
      <c r="Q812" s="89" t="s">
        <v>121</v>
      </c>
      <c r="R812" s="89" t="s">
        <v>1536</v>
      </c>
      <c r="S812" s="121">
        <f t="shared" si="73"/>
        <v>45334</v>
      </c>
      <c r="T812" s="8">
        <v>24</v>
      </c>
      <c r="U812" s="8">
        <v>32.17</v>
      </c>
      <c r="Z812" s="78">
        <f t="shared" ca="1" si="74"/>
        <v>927</v>
      </c>
      <c r="AA812" s="78" t="str">
        <f t="shared" si="75"/>
        <v>1-2024</v>
      </c>
      <c r="AC812" s="4" t="str">
        <f t="shared" si="76"/>
        <v>Empty</v>
      </c>
      <c r="AD812" s="4">
        <f t="shared" si="77"/>
        <v>10</v>
      </c>
    </row>
    <row r="813" spans="1:30">
      <c r="A813" s="9" t="s">
        <v>2787</v>
      </c>
      <c r="B813" s="9" t="s">
        <v>192</v>
      </c>
      <c r="C813" s="9" t="s">
        <v>41</v>
      </c>
      <c r="D813" s="9" t="s">
        <v>44</v>
      </c>
      <c r="E813" s="9"/>
      <c r="F813" s="9" t="s">
        <v>1400</v>
      </c>
      <c r="G813" s="9" t="s">
        <v>1384</v>
      </c>
      <c r="H813" s="9">
        <v>69.63</v>
      </c>
      <c r="I813" s="9">
        <v>7.75</v>
      </c>
      <c r="J813" s="9">
        <v>0.439</v>
      </c>
      <c r="K813" s="9">
        <v>0.83560000000000001</v>
      </c>
      <c r="L813" s="9" t="s">
        <v>1412</v>
      </c>
      <c r="M813" s="9">
        <v>788</v>
      </c>
      <c r="N813" s="9" t="s">
        <v>1377</v>
      </c>
      <c r="O813" s="90" t="s">
        <v>2788</v>
      </c>
      <c r="P813" s="89">
        <f t="shared" si="72"/>
        <v>45631</v>
      </c>
      <c r="Q813" s="90" t="s">
        <v>2788</v>
      </c>
      <c r="R813" s="90" t="s">
        <v>2789</v>
      </c>
      <c r="S813" s="121">
        <f t="shared" si="73"/>
        <v>45641</v>
      </c>
      <c r="T813" s="9">
        <v>120</v>
      </c>
      <c r="U813" s="9">
        <v>40.049999999999997</v>
      </c>
      <c r="Z813" s="78">
        <f t="shared" ca="1" si="74"/>
        <v>617</v>
      </c>
      <c r="AA813" s="78" t="str">
        <f t="shared" si="75"/>
        <v>12-2024</v>
      </c>
      <c r="AC813" s="4" t="str">
        <f t="shared" si="76"/>
        <v>Q4</v>
      </c>
      <c r="AD813" s="4">
        <f t="shared" si="77"/>
        <v>7</v>
      </c>
    </row>
    <row r="814" spans="1:30" hidden="1">
      <c r="A814" s="8" t="s">
        <v>2790</v>
      </c>
      <c r="B814" s="8" t="s">
        <v>513</v>
      </c>
      <c r="C814" s="8" t="s">
        <v>12</v>
      </c>
      <c r="D814" s="8" t="s">
        <v>23</v>
      </c>
      <c r="E814" s="8"/>
      <c r="F814" s="8" t="s">
        <v>1380</v>
      </c>
      <c r="G814" s="8" t="s">
        <v>1390</v>
      </c>
      <c r="H814" s="8">
        <v>37.49</v>
      </c>
      <c r="I814" s="8">
        <v>8.3000000000000007</v>
      </c>
      <c r="J814" s="8">
        <v>0.44669999999999999</v>
      </c>
      <c r="K814" s="8">
        <v>0.58989999999999998</v>
      </c>
      <c r="L814" s="8" t="s">
        <v>1358</v>
      </c>
      <c r="M814" s="8">
        <v>576</v>
      </c>
      <c r="N814" s="8" t="s">
        <v>1426</v>
      </c>
      <c r="O814" s="89" t="s">
        <v>1594</v>
      </c>
      <c r="P814" s="89">
        <f t="shared" si="72"/>
        <v>44803</v>
      </c>
      <c r="Q814" s="89" t="s">
        <v>1594</v>
      </c>
      <c r="R814" s="89"/>
      <c r="S814" s="121" t="e">
        <f t="shared" si="73"/>
        <v>#VALUE!</v>
      </c>
      <c r="T814" s="8">
        <v>84</v>
      </c>
      <c r="U814" s="8">
        <v>18.43</v>
      </c>
      <c r="Z814" s="78">
        <f t="shared" ca="1" si="74"/>
        <v>1445</v>
      </c>
      <c r="AA814" s="78" t="str">
        <f t="shared" si="75"/>
        <v>8-2022</v>
      </c>
      <c r="AC814" s="4" t="str">
        <f t="shared" si="76"/>
        <v>Empty</v>
      </c>
      <c r="AD814" s="4" t="e">
        <f t="shared" si="77"/>
        <v>#VALUE!</v>
      </c>
    </row>
    <row r="815" spans="1:30" hidden="1">
      <c r="A815" s="9" t="s">
        <v>2791</v>
      </c>
      <c r="B815" s="9" t="s">
        <v>992</v>
      </c>
      <c r="C815" s="9" t="s">
        <v>16</v>
      </c>
      <c r="D815" s="9" t="s">
        <v>44</v>
      </c>
      <c r="E815" s="9"/>
      <c r="F815" s="9" t="s">
        <v>1408</v>
      </c>
      <c r="G815" s="9" t="s">
        <v>1375</v>
      </c>
      <c r="H815" s="9">
        <v>60.61</v>
      </c>
      <c r="I815" s="9">
        <v>8.56</v>
      </c>
      <c r="J815" s="9">
        <v>0.91490000000000005</v>
      </c>
      <c r="K815" s="9">
        <v>0.52829999999999999</v>
      </c>
      <c r="L815" s="9" t="s">
        <v>1395</v>
      </c>
      <c r="M815" s="9">
        <v>719</v>
      </c>
      <c r="N815" s="9" t="s">
        <v>1426</v>
      </c>
      <c r="O815" s="90" t="s">
        <v>112</v>
      </c>
      <c r="P815" s="89">
        <f t="shared" si="72"/>
        <v>44750</v>
      </c>
      <c r="Q815" s="90" t="s">
        <v>112</v>
      </c>
      <c r="R815" s="90"/>
      <c r="S815" s="121" t="e">
        <f t="shared" si="73"/>
        <v>#VALUE!</v>
      </c>
      <c r="T815" s="9">
        <v>240</v>
      </c>
      <c r="U815" s="9">
        <v>37.409999999999997</v>
      </c>
      <c r="Z815" s="78">
        <f t="shared" ca="1" si="74"/>
        <v>1498</v>
      </c>
      <c r="AA815" s="78" t="str">
        <f t="shared" si="75"/>
        <v>7-2022</v>
      </c>
      <c r="AC815" s="4" t="str">
        <f t="shared" si="76"/>
        <v>Empty</v>
      </c>
      <c r="AD815" s="4" t="e">
        <f t="shared" si="77"/>
        <v>#VALUE!</v>
      </c>
    </row>
    <row r="816" spans="1:30" hidden="1">
      <c r="A816" s="8" t="s">
        <v>2792</v>
      </c>
      <c r="B816" s="8" t="s">
        <v>694</v>
      </c>
      <c r="C816" s="8" t="s">
        <v>24</v>
      </c>
      <c r="D816" s="8" t="s">
        <v>1360</v>
      </c>
      <c r="E816" s="8"/>
      <c r="F816" s="8" t="s">
        <v>1389</v>
      </c>
      <c r="G816" s="8" t="s">
        <v>1384</v>
      </c>
      <c r="H816" s="8">
        <v>60.71</v>
      </c>
      <c r="I816" s="8">
        <v>13.13</v>
      </c>
      <c r="J816" s="8">
        <v>0.37130000000000002</v>
      </c>
      <c r="K816" s="8">
        <v>5.4261999999999997</v>
      </c>
      <c r="L816" s="8" t="s">
        <v>1412</v>
      </c>
      <c r="M816" s="8">
        <v>699</v>
      </c>
      <c r="N816" s="8" t="s">
        <v>1381</v>
      </c>
      <c r="O816" s="89" t="s">
        <v>1167</v>
      </c>
      <c r="P816" s="89">
        <f t="shared" si="72"/>
        <v>45312</v>
      </c>
      <c r="Q816" s="89" t="s">
        <v>1167</v>
      </c>
      <c r="R816" s="89"/>
      <c r="S816" s="121" t="e">
        <f t="shared" si="73"/>
        <v>#VALUE!</v>
      </c>
      <c r="T816" s="8">
        <v>12</v>
      </c>
      <c r="U816" s="8">
        <v>19.82</v>
      </c>
      <c r="Z816" s="78">
        <f t="shared" ca="1" si="74"/>
        <v>936</v>
      </c>
      <c r="AA816" s="78" t="str">
        <f t="shared" si="75"/>
        <v>1-2024</v>
      </c>
      <c r="AC816" s="4" t="str">
        <f t="shared" si="76"/>
        <v>Empty</v>
      </c>
      <c r="AD816" s="4" t="e">
        <f t="shared" si="77"/>
        <v>#VALUE!</v>
      </c>
    </row>
    <row r="817" spans="1:30" hidden="1">
      <c r="A817" s="9" t="s">
        <v>2793</v>
      </c>
      <c r="B817" s="9" t="s">
        <v>573</v>
      </c>
      <c r="C817" s="9" t="s">
        <v>24</v>
      </c>
      <c r="D817" s="9" t="s">
        <v>31</v>
      </c>
      <c r="E817" s="9"/>
      <c r="F817" s="9" t="s">
        <v>1400</v>
      </c>
      <c r="G817" s="9" t="s">
        <v>1384</v>
      </c>
      <c r="H817" s="9">
        <v>32.58</v>
      </c>
      <c r="I817" s="9">
        <v>8.89</v>
      </c>
      <c r="J817" s="9">
        <v>0.57579999999999998</v>
      </c>
      <c r="K817" s="9">
        <v>1.0344</v>
      </c>
      <c r="L817" s="9"/>
      <c r="M817" s="9">
        <v>572</v>
      </c>
      <c r="N817" s="9" t="s">
        <v>1426</v>
      </c>
      <c r="O817" s="90" t="s">
        <v>396</v>
      </c>
      <c r="P817" s="89">
        <f t="shared" si="72"/>
        <v>45579</v>
      </c>
      <c r="Q817" s="90" t="s">
        <v>396</v>
      </c>
      <c r="R817" s="90"/>
      <c r="S817" s="121" t="e">
        <f t="shared" si="73"/>
        <v>#VALUE!</v>
      </c>
      <c r="T817" s="9">
        <v>36</v>
      </c>
      <c r="U817" s="9">
        <v>26.26</v>
      </c>
      <c r="Z817" s="78">
        <f t="shared" ca="1" si="74"/>
        <v>669</v>
      </c>
      <c r="AA817" s="78" t="str">
        <f t="shared" si="75"/>
        <v>10-2024</v>
      </c>
      <c r="AC817" s="4" t="str">
        <f t="shared" si="76"/>
        <v>Q4</v>
      </c>
      <c r="AD817" s="4" t="e">
        <f t="shared" si="77"/>
        <v>#VALUE!</v>
      </c>
    </row>
    <row r="818" spans="1:30" hidden="1">
      <c r="A818" s="8" t="s">
        <v>2794</v>
      </c>
      <c r="B818" s="8" t="s">
        <v>1067</v>
      </c>
      <c r="C818" s="8" t="s">
        <v>7</v>
      </c>
      <c r="D818" s="8" t="s">
        <v>10</v>
      </c>
      <c r="E818" s="8"/>
      <c r="F818" s="8" t="s">
        <v>1374</v>
      </c>
      <c r="G818" s="8" t="s">
        <v>1375</v>
      </c>
      <c r="H818" s="8">
        <v>22.74</v>
      </c>
      <c r="I818" s="8">
        <v>11.26</v>
      </c>
      <c r="J818" s="8">
        <v>0.20749999999999999</v>
      </c>
      <c r="K818" s="8">
        <v>2.0125999999999999</v>
      </c>
      <c r="L818" s="8" t="s">
        <v>1376</v>
      </c>
      <c r="M818" s="8">
        <v>889</v>
      </c>
      <c r="N818" s="8" t="s">
        <v>1386</v>
      </c>
      <c r="O818" s="89" t="s">
        <v>2795</v>
      </c>
      <c r="P818" s="89">
        <f t="shared" si="72"/>
        <v>44994</v>
      </c>
      <c r="Q818" s="89" t="s">
        <v>2795</v>
      </c>
      <c r="R818" s="89"/>
      <c r="S818" s="121" t="e">
        <f t="shared" si="73"/>
        <v>#VALUE!</v>
      </c>
      <c r="T818" s="8">
        <v>12</v>
      </c>
      <c r="U818" s="8">
        <v>18.260000000000002</v>
      </c>
      <c r="Z818" s="78">
        <f t="shared" ca="1" si="74"/>
        <v>1254</v>
      </c>
      <c r="AA818" s="78" t="str">
        <f t="shared" si="75"/>
        <v>3-2023</v>
      </c>
      <c r="AC818" s="4" t="str">
        <f t="shared" si="76"/>
        <v>Empty</v>
      </c>
      <c r="AD818" s="4" t="e">
        <f t="shared" si="77"/>
        <v>#VALUE!</v>
      </c>
    </row>
    <row r="819" spans="1:30">
      <c r="A819" s="9" t="s">
        <v>2796</v>
      </c>
      <c r="B819" s="9" t="s">
        <v>336</v>
      </c>
      <c r="C819" s="9" t="s">
        <v>38</v>
      </c>
      <c r="D819" s="9" t="s">
        <v>1360</v>
      </c>
      <c r="E819" s="9"/>
      <c r="F819" s="9" t="s">
        <v>1411</v>
      </c>
      <c r="G819" s="9" t="s">
        <v>1390</v>
      </c>
      <c r="H819" s="9">
        <v>33.479999999999997</v>
      </c>
      <c r="I819" s="9">
        <v>16.16</v>
      </c>
      <c r="J819" s="9">
        <v>0.1699</v>
      </c>
      <c r="K819" s="9">
        <v>1.6417999999999999</v>
      </c>
      <c r="L819" s="9" t="s">
        <v>1376</v>
      </c>
      <c r="M819" s="9">
        <v>606</v>
      </c>
      <c r="N819" s="9" t="s">
        <v>1403</v>
      </c>
      <c r="O819" s="90" t="s">
        <v>2622</v>
      </c>
      <c r="P819" s="89">
        <f t="shared" si="72"/>
        <v>45620</v>
      </c>
      <c r="Q819" s="90" t="s">
        <v>2622</v>
      </c>
      <c r="R819" s="90" t="s">
        <v>1321</v>
      </c>
      <c r="S819" s="121">
        <f t="shared" si="73"/>
        <v>45623</v>
      </c>
      <c r="T819" s="9">
        <v>24</v>
      </c>
      <c r="U819" s="9">
        <v>7.93</v>
      </c>
      <c r="Z819" s="78">
        <f t="shared" ca="1" si="74"/>
        <v>628</v>
      </c>
      <c r="AA819" s="78" t="str">
        <f t="shared" si="75"/>
        <v>11-2024</v>
      </c>
      <c r="AC819" s="4" t="str">
        <f t="shared" si="76"/>
        <v>Q4</v>
      </c>
      <c r="AD819" s="4">
        <f t="shared" si="77"/>
        <v>3</v>
      </c>
    </row>
    <row r="820" spans="1:30">
      <c r="A820" s="8" t="s">
        <v>2797</v>
      </c>
      <c r="B820" s="8" t="s">
        <v>211</v>
      </c>
      <c r="C820" s="8" t="s">
        <v>16</v>
      </c>
      <c r="D820" s="8" t="s">
        <v>44</v>
      </c>
      <c r="E820" s="8"/>
      <c r="F820" s="8" t="s">
        <v>1380</v>
      </c>
      <c r="G820" s="8" t="s">
        <v>1375</v>
      </c>
      <c r="H820" s="8">
        <v>94.22</v>
      </c>
      <c r="I820" s="8">
        <v>17.739999999999998</v>
      </c>
      <c r="J820" s="8">
        <v>1.5628</v>
      </c>
      <c r="K820" s="8">
        <v>8.6264000000000003</v>
      </c>
      <c r="L820" s="8" t="s">
        <v>1376</v>
      </c>
      <c r="M820" s="8">
        <v>896</v>
      </c>
      <c r="N820" s="8" t="s">
        <v>1396</v>
      </c>
      <c r="O820" s="89" t="s">
        <v>2213</v>
      </c>
      <c r="P820" s="89">
        <f t="shared" si="72"/>
        <v>44682</v>
      </c>
      <c r="Q820" s="89" t="s">
        <v>2213</v>
      </c>
      <c r="R820" s="89" t="s">
        <v>2235</v>
      </c>
      <c r="S820" s="121">
        <f t="shared" si="73"/>
        <v>44695</v>
      </c>
      <c r="T820" s="8">
        <v>12</v>
      </c>
      <c r="U820" s="8">
        <v>37.57</v>
      </c>
      <c r="Z820" s="78">
        <f t="shared" ca="1" si="74"/>
        <v>1566</v>
      </c>
      <c r="AA820" s="78" t="str">
        <f t="shared" si="75"/>
        <v>5-2022</v>
      </c>
      <c r="AC820" s="4" t="str">
        <f t="shared" si="76"/>
        <v>Empty</v>
      </c>
      <c r="AD820" s="4">
        <f t="shared" si="77"/>
        <v>10</v>
      </c>
    </row>
    <row r="821" spans="1:30" hidden="1">
      <c r="A821" s="9" t="s">
        <v>2798</v>
      </c>
      <c r="B821" s="9" t="s">
        <v>1324</v>
      </c>
      <c r="C821" s="9" t="s">
        <v>7</v>
      </c>
      <c r="D821" s="9" t="s">
        <v>10</v>
      </c>
      <c r="E821" s="9"/>
      <c r="F821" s="9" t="s">
        <v>1380</v>
      </c>
      <c r="G821" s="9" t="s">
        <v>1390</v>
      </c>
      <c r="H821" s="9">
        <v>37.81</v>
      </c>
      <c r="I821" s="9"/>
      <c r="J821" s="9">
        <v>0.28999999999999998</v>
      </c>
      <c r="K821" s="9"/>
      <c r="L821" s="9" t="s">
        <v>1385</v>
      </c>
      <c r="M821" s="9">
        <v>628</v>
      </c>
      <c r="N821" s="9" t="s">
        <v>1381</v>
      </c>
      <c r="O821" s="90" t="s">
        <v>2298</v>
      </c>
      <c r="P821" s="89">
        <f t="shared" si="72"/>
        <v>44738</v>
      </c>
      <c r="Q821" s="90" t="s">
        <v>2298</v>
      </c>
      <c r="R821" s="90"/>
      <c r="S821" s="121" t="e">
        <f t="shared" si="73"/>
        <v>#VALUE!</v>
      </c>
      <c r="T821" s="9">
        <v>180</v>
      </c>
      <c r="U821" s="9">
        <v>0</v>
      </c>
      <c r="Z821" s="78">
        <f t="shared" ca="1" si="74"/>
        <v>1510</v>
      </c>
      <c r="AA821" s="78" t="str">
        <f t="shared" si="75"/>
        <v>6-2022</v>
      </c>
      <c r="AC821" s="4" t="str">
        <f t="shared" si="76"/>
        <v>Empty</v>
      </c>
      <c r="AD821" s="4" t="e">
        <f t="shared" si="77"/>
        <v>#VALUE!</v>
      </c>
    </row>
    <row r="822" spans="1:30">
      <c r="A822" s="8" t="s">
        <v>2799</v>
      </c>
      <c r="B822" s="8" t="s">
        <v>1080</v>
      </c>
      <c r="C822" s="8" t="s">
        <v>7</v>
      </c>
      <c r="D822" s="8" t="s">
        <v>31</v>
      </c>
      <c r="E822" s="8"/>
      <c r="F822" s="8" t="s">
        <v>1389</v>
      </c>
      <c r="G822" s="8" t="s">
        <v>1375</v>
      </c>
      <c r="H822" s="8">
        <v>6.27</v>
      </c>
      <c r="I822" s="8">
        <v>9.6999999999999993</v>
      </c>
      <c r="J822" s="8">
        <v>3.44E-2</v>
      </c>
      <c r="K822" s="8">
        <v>0.28849999999999998</v>
      </c>
      <c r="L822" s="8" t="s">
        <v>1376</v>
      </c>
      <c r="M822" s="8">
        <v>683</v>
      </c>
      <c r="N822" s="8" t="s">
        <v>1403</v>
      </c>
      <c r="O822" s="89" t="s">
        <v>2800</v>
      </c>
      <c r="P822" s="89">
        <f t="shared" si="72"/>
        <v>45204</v>
      </c>
      <c r="Q822" s="89" t="s">
        <v>2800</v>
      </c>
      <c r="R822" s="89" t="s">
        <v>2801</v>
      </c>
      <c r="S822" s="121">
        <f t="shared" si="73"/>
        <v>45215</v>
      </c>
      <c r="T822" s="8">
        <v>24</v>
      </c>
      <c r="U822" s="8">
        <v>0.71</v>
      </c>
      <c r="Z822" s="78">
        <f t="shared" ca="1" si="74"/>
        <v>1044</v>
      </c>
      <c r="AA822" s="78" t="str">
        <f t="shared" si="75"/>
        <v>10-2023</v>
      </c>
      <c r="AC822" s="4" t="str">
        <f t="shared" si="76"/>
        <v>Q4</v>
      </c>
      <c r="AD822" s="4">
        <f t="shared" si="77"/>
        <v>8</v>
      </c>
    </row>
    <row r="823" spans="1:30">
      <c r="A823" s="9" t="s">
        <v>2802</v>
      </c>
      <c r="B823" s="9" t="s">
        <v>1025</v>
      </c>
      <c r="C823" s="9" t="s">
        <v>12</v>
      </c>
      <c r="D823" s="9" t="s">
        <v>23</v>
      </c>
      <c r="E823" s="9"/>
      <c r="F823" s="9" t="s">
        <v>1411</v>
      </c>
      <c r="G823" s="9" t="s">
        <v>1375</v>
      </c>
      <c r="H823" s="9">
        <v>56.62</v>
      </c>
      <c r="I823" s="9">
        <v>10.72</v>
      </c>
      <c r="J823" s="9">
        <v>0.97170000000000001</v>
      </c>
      <c r="K823" s="9">
        <v>1.8462000000000001</v>
      </c>
      <c r="L823" s="9" t="s">
        <v>1358</v>
      </c>
      <c r="M823" s="9">
        <v>640</v>
      </c>
      <c r="N823" s="9" t="s">
        <v>1403</v>
      </c>
      <c r="O823" s="90" t="s">
        <v>1289</v>
      </c>
      <c r="P823" s="89">
        <f t="shared" si="72"/>
        <v>45521</v>
      </c>
      <c r="Q823" s="90" t="s">
        <v>1289</v>
      </c>
      <c r="R823" s="90" t="s">
        <v>2803</v>
      </c>
      <c r="S823" s="121">
        <f t="shared" si="73"/>
        <v>45528</v>
      </c>
      <c r="T823" s="9">
        <v>36</v>
      </c>
      <c r="U823" s="9">
        <v>34.21</v>
      </c>
      <c r="Z823" s="78">
        <f t="shared" ca="1" si="74"/>
        <v>727</v>
      </c>
      <c r="AA823" s="78" t="str">
        <f t="shared" si="75"/>
        <v>8-2024</v>
      </c>
      <c r="AC823" s="4" t="str">
        <f t="shared" si="76"/>
        <v>Empty</v>
      </c>
      <c r="AD823" s="4">
        <f t="shared" si="77"/>
        <v>5</v>
      </c>
    </row>
    <row r="824" spans="1:30" hidden="1">
      <c r="A824" s="8" t="s">
        <v>2804</v>
      </c>
      <c r="B824" s="8" t="s">
        <v>661</v>
      </c>
      <c r="C824" s="8" t="s">
        <v>28</v>
      </c>
      <c r="D824" s="8" t="s">
        <v>1360</v>
      </c>
      <c r="E824" s="8"/>
      <c r="F824" s="8" t="s">
        <v>1411</v>
      </c>
      <c r="G824" s="8" t="s">
        <v>1375</v>
      </c>
      <c r="H824" s="8">
        <v>28.62</v>
      </c>
      <c r="I824" s="8">
        <v>8.77</v>
      </c>
      <c r="J824" s="8">
        <v>0.50209999999999999</v>
      </c>
      <c r="K824" s="8">
        <v>1.3045</v>
      </c>
      <c r="L824" s="8" t="s">
        <v>1358</v>
      </c>
      <c r="M824" s="8">
        <v>713</v>
      </c>
      <c r="N824" s="8" t="s">
        <v>1381</v>
      </c>
      <c r="O824" s="89" t="s">
        <v>2805</v>
      </c>
      <c r="P824" s="89">
        <f t="shared" si="72"/>
        <v>45616</v>
      </c>
      <c r="Q824" s="89" t="s">
        <v>2805</v>
      </c>
      <c r="R824" s="89"/>
      <c r="S824" s="121" t="e">
        <f t="shared" si="73"/>
        <v>#VALUE!</v>
      </c>
      <c r="T824" s="8">
        <v>24</v>
      </c>
      <c r="U824" s="8">
        <v>25.38</v>
      </c>
      <c r="Z824" s="78">
        <f t="shared" ca="1" si="74"/>
        <v>632</v>
      </c>
      <c r="AA824" s="78" t="str">
        <f t="shared" si="75"/>
        <v>11-2024</v>
      </c>
      <c r="AC824" s="4" t="str">
        <f t="shared" si="76"/>
        <v>Q4</v>
      </c>
      <c r="AD824" s="4" t="e">
        <f t="shared" si="77"/>
        <v>#VALUE!</v>
      </c>
    </row>
    <row r="825" spans="1:30">
      <c r="A825" s="9" t="s">
        <v>2806</v>
      </c>
      <c r="B825" s="9" t="s">
        <v>527</v>
      </c>
      <c r="C825" s="9" t="s">
        <v>38</v>
      </c>
      <c r="D825" s="9" t="s">
        <v>10</v>
      </c>
      <c r="E825" s="9"/>
      <c r="F825" s="9" t="s">
        <v>1389</v>
      </c>
      <c r="G825" s="9" t="s">
        <v>1390</v>
      </c>
      <c r="H825" s="9">
        <v>77.569999999999993</v>
      </c>
      <c r="I825" s="9">
        <v>11.16</v>
      </c>
      <c r="J825" s="9">
        <v>0.56669999999999998</v>
      </c>
      <c r="K825" s="9">
        <v>0.80910000000000004</v>
      </c>
      <c r="L825" s="9" t="s">
        <v>1358</v>
      </c>
      <c r="M825" s="9">
        <v>752</v>
      </c>
      <c r="N825" s="9" t="s">
        <v>1377</v>
      </c>
      <c r="O825" s="90" t="s">
        <v>1452</v>
      </c>
      <c r="P825" s="89">
        <f t="shared" si="72"/>
        <v>45016</v>
      </c>
      <c r="Q825" s="90" t="s">
        <v>1452</v>
      </c>
      <c r="R825" s="90" t="s">
        <v>2807</v>
      </c>
      <c r="S825" s="121">
        <f t="shared" si="73"/>
        <v>45027</v>
      </c>
      <c r="T825" s="9">
        <v>240</v>
      </c>
      <c r="U825" s="9">
        <v>19.829999999999998</v>
      </c>
      <c r="Z825" s="78">
        <f t="shared" ca="1" si="74"/>
        <v>1232</v>
      </c>
      <c r="AA825" s="78" t="str">
        <f t="shared" si="75"/>
        <v>3-2023</v>
      </c>
      <c r="AC825" s="4" t="str">
        <f t="shared" si="76"/>
        <v>Empty</v>
      </c>
      <c r="AD825" s="4">
        <f t="shared" si="77"/>
        <v>8</v>
      </c>
    </row>
    <row r="826" spans="1:30">
      <c r="A826" s="8" t="s">
        <v>2808</v>
      </c>
      <c r="B826" s="8" t="s">
        <v>1348</v>
      </c>
      <c r="C826" s="8" t="s">
        <v>28</v>
      </c>
      <c r="D826" s="8" t="s">
        <v>44</v>
      </c>
      <c r="E826" s="8"/>
      <c r="F826" s="8" t="s">
        <v>1408</v>
      </c>
      <c r="G826" s="8" t="s">
        <v>1390</v>
      </c>
      <c r="H826" s="8">
        <v>76.63</v>
      </c>
      <c r="I826" s="8">
        <v>11.21</v>
      </c>
      <c r="J826" s="8">
        <v>1.4388000000000001</v>
      </c>
      <c r="K826" s="8">
        <v>1.0647</v>
      </c>
      <c r="L826" s="8" t="s">
        <v>1358</v>
      </c>
      <c r="M826" s="8">
        <v>585</v>
      </c>
      <c r="N826" s="8" t="s">
        <v>1396</v>
      </c>
      <c r="O826" s="89" t="s">
        <v>2809</v>
      </c>
      <c r="P826" s="89">
        <f t="shared" si="72"/>
        <v>45392</v>
      </c>
      <c r="Q826" s="89" t="s">
        <v>2809</v>
      </c>
      <c r="R826" s="89" t="s">
        <v>2347</v>
      </c>
      <c r="S826" s="121">
        <f t="shared" si="73"/>
        <v>45406</v>
      </c>
      <c r="T826" s="8">
        <v>120</v>
      </c>
      <c r="U826" s="8">
        <v>25.45</v>
      </c>
      <c r="Z826" s="78">
        <f t="shared" ca="1" si="74"/>
        <v>856</v>
      </c>
      <c r="AA826" s="78" t="str">
        <f t="shared" si="75"/>
        <v>4-2024</v>
      </c>
      <c r="AC826" s="4" t="str">
        <f t="shared" si="76"/>
        <v>Empty</v>
      </c>
      <c r="AD826" s="4">
        <f t="shared" si="77"/>
        <v>11</v>
      </c>
    </row>
    <row r="827" spans="1:30" hidden="1">
      <c r="A827" s="9" t="s">
        <v>2810</v>
      </c>
      <c r="B827" s="9" t="s">
        <v>682</v>
      </c>
      <c r="C827" s="9" t="s">
        <v>35</v>
      </c>
      <c r="D827" s="9" t="s">
        <v>1360</v>
      </c>
      <c r="E827" s="9"/>
      <c r="F827" s="9" t="s">
        <v>1411</v>
      </c>
      <c r="G827" s="9" t="s">
        <v>1390</v>
      </c>
      <c r="H827" s="9">
        <v>22.68</v>
      </c>
      <c r="I827" s="9">
        <v>10.27</v>
      </c>
      <c r="J827" s="9">
        <v>0.21529999999999999</v>
      </c>
      <c r="K827" s="9">
        <v>0.22289999999999999</v>
      </c>
      <c r="L827" s="9" t="s">
        <v>1358</v>
      </c>
      <c r="M827" s="9">
        <v>839</v>
      </c>
      <c r="N827" s="9" t="s">
        <v>1386</v>
      </c>
      <c r="O827" s="90" t="s">
        <v>943</v>
      </c>
      <c r="P827" s="89">
        <f t="shared" si="72"/>
        <v>45183</v>
      </c>
      <c r="Q827" s="90" t="s">
        <v>943</v>
      </c>
      <c r="R827" s="90"/>
      <c r="S827" s="121" t="e">
        <f t="shared" si="73"/>
        <v>#VALUE!</v>
      </c>
      <c r="T827" s="9">
        <v>240</v>
      </c>
      <c r="U827" s="9">
        <v>20.92</v>
      </c>
      <c r="Z827" s="78">
        <f t="shared" ca="1" si="74"/>
        <v>1065</v>
      </c>
      <c r="AA827" s="78" t="str">
        <f t="shared" si="75"/>
        <v>9-2023</v>
      </c>
      <c r="AC827" s="4" t="str">
        <f t="shared" si="76"/>
        <v>Empty</v>
      </c>
      <c r="AD827" s="4" t="e">
        <f t="shared" si="77"/>
        <v>#VALUE!</v>
      </c>
    </row>
    <row r="828" spans="1:30">
      <c r="A828" s="8" t="s">
        <v>2811</v>
      </c>
      <c r="B828" s="8" t="s">
        <v>1292</v>
      </c>
      <c r="C828" s="8" t="s">
        <v>24</v>
      </c>
      <c r="D828" s="8" t="s">
        <v>44</v>
      </c>
      <c r="E828" s="8"/>
      <c r="F828" s="8" t="s">
        <v>1389</v>
      </c>
      <c r="G828" s="8" t="s">
        <v>1390</v>
      </c>
      <c r="H828" s="8">
        <v>5.7</v>
      </c>
      <c r="I828" s="8">
        <v>12.4</v>
      </c>
      <c r="J828" s="8">
        <v>6.6500000000000004E-2</v>
      </c>
      <c r="K828" s="8">
        <v>0.12790000000000001</v>
      </c>
      <c r="L828" s="8" t="s">
        <v>1385</v>
      </c>
      <c r="M828" s="8">
        <v>900</v>
      </c>
      <c r="N828" s="8" t="s">
        <v>1377</v>
      </c>
      <c r="O828" s="89" t="s">
        <v>2812</v>
      </c>
      <c r="P828" s="89">
        <f t="shared" si="72"/>
        <v>45299</v>
      </c>
      <c r="Q828" s="89" t="s">
        <v>2812</v>
      </c>
      <c r="R828" s="89" t="s">
        <v>2813</v>
      </c>
      <c r="S828" s="121">
        <f t="shared" si="73"/>
        <v>45307</v>
      </c>
      <c r="T828" s="8">
        <v>60</v>
      </c>
      <c r="U828" s="8">
        <v>0</v>
      </c>
      <c r="Z828" s="78">
        <f t="shared" ca="1" si="74"/>
        <v>949</v>
      </c>
      <c r="AA828" s="78" t="str">
        <f t="shared" si="75"/>
        <v>1-2024</v>
      </c>
      <c r="AC828" s="4" t="str">
        <f t="shared" si="76"/>
        <v>Empty</v>
      </c>
      <c r="AD828" s="4">
        <f t="shared" si="77"/>
        <v>7</v>
      </c>
    </row>
    <row r="829" spans="1:30">
      <c r="A829" s="9" t="s">
        <v>2814</v>
      </c>
      <c r="B829" s="9" t="s">
        <v>596</v>
      </c>
      <c r="C829" s="9" t="s">
        <v>32</v>
      </c>
      <c r="D829" s="9" t="s">
        <v>1360</v>
      </c>
      <c r="E829" s="9"/>
      <c r="F829" s="9" t="s">
        <v>1389</v>
      </c>
      <c r="G829" s="9" t="s">
        <v>1390</v>
      </c>
      <c r="H829" s="9">
        <v>19.09</v>
      </c>
      <c r="I829" s="9">
        <v>14.03</v>
      </c>
      <c r="J829" s="9">
        <v>0.25030000000000002</v>
      </c>
      <c r="K829" s="9">
        <v>0.35809999999999997</v>
      </c>
      <c r="L829" s="9"/>
      <c r="M829" s="9">
        <v>763</v>
      </c>
      <c r="N829" s="9" t="s">
        <v>1396</v>
      </c>
      <c r="O829" s="90" t="s">
        <v>1982</v>
      </c>
      <c r="P829" s="89">
        <f t="shared" si="72"/>
        <v>44649</v>
      </c>
      <c r="Q829" s="90" t="s">
        <v>1982</v>
      </c>
      <c r="R829" s="90" t="s">
        <v>2523</v>
      </c>
      <c r="S829" s="121">
        <f t="shared" si="73"/>
        <v>44657</v>
      </c>
      <c r="T829" s="9">
        <v>84</v>
      </c>
      <c r="U829" s="9">
        <v>12.11</v>
      </c>
      <c r="Z829" s="78">
        <f t="shared" ca="1" si="74"/>
        <v>1599</v>
      </c>
      <c r="AA829" s="78" t="str">
        <f t="shared" si="75"/>
        <v>3-2022</v>
      </c>
      <c r="AC829" s="4" t="str">
        <f t="shared" si="76"/>
        <v>Empty</v>
      </c>
      <c r="AD829" s="4">
        <f t="shared" si="77"/>
        <v>7</v>
      </c>
    </row>
    <row r="830" spans="1:30" hidden="1">
      <c r="A830" s="8" t="s">
        <v>2815</v>
      </c>
      <c r="B830" s="8" t="s">
        <v>907</v>
      </c>
      <c r="C830" s="8" t="s">
        <v>12</v>
      </c>
      <c r="D830" s="8" t="s">
        <v>1360</v>
      </c>
      <c r="E830" s="8"/>
      <c r="F830" s="8" t="s">
        <v>1380</v>
      </c>
      <c r="G830" s="8" t="s">
        <v>1384</v>
      </c>
      <c r="H830" s="8">
        <v>99.68</v>
      </c>
      <c r="I830" s="8">
        <v>13.08</v>
      </c>
      <c r="J830" s="8">
        <v>1.0784</v>
      </c>
      <c r="K830" s="8">
        <v>8.9069000000000003</v>
      </c>
      <c r="L830" s="8" t="s">
        <v>1395</v>
      </c>
      <c r="M830" s="8">
        <v>596</v>
      </c>
      <c r="N830" s="8" t="s">
        <v>1426</v>
      </c>
      <c r="O830" s="89" t="s">
        <v>2190</v>
      </c>
      <c r="P830" s="89">
        <f t="shared" si="72"/>
        <v>45166</v>
      </c>
      <c r="Q830" s="89" t="s">
        <v>2190</v>
      </c>
      <c r="R830" s="89"/>
      <c r="S830" s="121" t="e">
        <f t="shared" si="73"/>
        <v>#VALUE!</v>
      </c>
      <c r="T830" s="8">
        <v>12</v>
      </c>
      <c r="U830" s="8">
        <v>69.63</v>
      </c>
      <c r="Z830" s="78">
        <f t="shared" ca="1" si="74"/>
        <v>1082</v>
      </c>
      <c r="AA830" s="78" t="str">
        <f t="shared" si="75"/>
        <v>8-2023</v>
      </c>
      <c r="AC830" s="4" t="str">
        <f t="shared" si="76"/>
        <v>Empty</v>
      </c>
      <c r="AD830" s="4" t="e">
        <f t="shared" si="77"/>
        <v>#VALUE!</v>
      </c>
    </row>
    <row r="831" spans="1:30" hidden="1">
      <c r="A831" s="9" t="s">
        <v>2816</v>
      </c>
      <c r="B831" s="9" t="s">
        <v>1010</v>
      </c>
      <c r="C831" s="9" t="s">
        <v>16</v>
      </c>
      <c r="D831" s="9" t="s">
        <v>1360</v>
      </c>
      <c r="E831" s="9"/>
      <c r="F831" s="9" t="s">
        <v>1374</v>
      </c>
      <c r="G831" s="9" t="s">
        <v>1384</v>
      </c>
      <c r="H831" s="9">
        <v>41.21</v>
      </c>
      <c r="I831" s="9">
        <v>17.61</v>
      </c>
      <c r="J831" s="9">
        <v>0.40079999999999999</v>
      </c>
      <c r="K831" s="9">
        <v>1.0377000000000001</v>
      </c>
      <c r="L831" s="9" t="s">
        <v>1385</v>
      </c>
      <c r="M831" s="9">
        <v>684</v>
      </c>
      <c r="N831" s="9" t="s">
        <v>1381</v>
      </c>
      <c r="O831" s="90" t="s">
        <v>2817</v>
      </c>
      <c r="P831" s="89">
        <f t="shared" si="72"/>
        <v>44924</v>
      </c>
      <c r="Q831" s="90" t="s">
        <v>2817</v>
      </c>
      <c r="R831" s="90"/>
      <c r="S831" s="121" t="e">
        <f t="shared" si="73"/>
        <v>#VALUE!</v>
      </c>
      <c r="T831" s="9">
        <v>60</v>
      </c>
      <c r="U831" s="9">
        <v>0</v>
      </c>
      <c r="Z831" s="78">
        <f t="shared" ca="1" si="74"/>
        <v>1324</v>
      </c>
      <c r="AA831" s="78" t="str">
        <f t="shared" si="75"/>
        <v>12-2022</v>
      </c>
      <c r="AC831" s="4" t="str">
        <f t="shared" si="76"/>
        <v>Q4</v>
      </c>
      <c r="AD831" s="4" t="e">
        <f t="shared" si="77"/>
        <v>#VALUE!</v>
      </c>
    </row>
    <row r="832" spans="1:30">
      <c r="A832" s="8" t="s">
        <v>2818</v>
      </c>
      <c r="B832" s="8" t="s">
        <v>988</v>
      </c>
      <c r="C832" s="8" t="s">
        <v>16</v>
      </c>
      <c r="D832" s="8" t="s">
        <v>1360</v>
      </c>
      <c r="E832" s="8"/>
      <c r="F832" s="8" t="s">
        <v>1400</v>
      </c>
      <c r="G832" s="8" t="s">
        <v>1375</v>
      </c>
      <c r="H832" s="8">
        <v>78.709999999999994</v>
      </c>
      <c r="I832" s="8">
        <v>11.43</v>
      </c>
      <c r="J832" s="8">
        <v>1.5293000000000001</v>
      </c>
      <c r="K832" s="8">
        <v>6.9722999999999997</v>
      </c>
      <c r="L832" s="8" t="s">
        <v>1395</v>
      </c>
      <c r="M832" s="8">
        <v>825</v>
      </c>
      <c r="N832" s="8" t="s">
        <v>1377</v>
      </c>
      <c r="O832" s="89" t="s">
        <v>2819</v>
      </c>
      <c r="P832" s="89">
        <f t="shared" si="72"/>
        <v>44665</v>
      </c>
      <c r="Q832" s="89" t="s">
        <v>2819</v>
      </c>
      <c r="R832" s="89" t="s">
        <v>783</v>
      </c>
      <c r="S832" s="121">
        <f t="shared" si="73"/>
        <v>44667</v>
      </c>
      <c r="T832" s="8">
        <v>12</v>
      </c>
      <c r="U832" s="8">
        <v>29.25</v>
      </c>
      <c r="Z832" s="78">
        <f t="shared" ca="1" si="74"/>
        <v>1583</v>
      </c>
      <c r="AA832" s="78" t="str">
        <f t="shared" si="75"/>
        <v>4-2022</v>
      </c>
      <c r="AC832" s="4" t="str">
        <f t="shared" si="76"/>
        <v>Empty</v>
      </c>
      <c r="AD832" s="4">
        <f t="shared" si="77"/>
        <v>2</v>
      </c>
    </row>
    <row r="833" spans="1:30" hidden="1">
      <c r="A833" s="9" t="s">
        <v>2820</v>
      </c>
      <c r="B833" s="9" t="s">
        <v>1302</v>
      </c>
      <c r="C833" s="9" t="s">
        <v>16</v>
      </c>
      <c r="D833" s="9" t="s">
        <v>31</v>
      </c>
      <c r="E833" s="9"/>
      <c r="F833" s="9" t="s">
        <v>1374</v>
      </c>
      <c r="G833" s="9" t="s">
        <v>1390</v>
      </c>
      <c r="H833" s="9">
        <v>68.95</v>
      </c>
      <c r="I833" s="9">
        <v>14.47</v>
      </c>
      <c r="J833" s="9">
        <v>0.98350000000000004</v>
      </c>
      <c r="K833" s="9">
        <v>6.2061000000000002</v>
      </c>
      <c r="L833" s="9" t="s">
        <v>1376</v>
      </c>
      <c r="M833" s="9">
        <v>697</v>
      </c>
      <c r="N833" s="9" t="s">
        <v>1426</v>
      </c>
      <c r="O833" s="90" t="s">
        <v>2542</v>
      </c>
      <c r="P833" s="89">
        <f t="shared" si="72"/>
        <v>44651</v>
      </c>
      <c r="Q833" s="90" t="s">
        <v>2542</v>
      </c>
      <c r="R833" s="90"/>
      <c r="S833" s="121" t="e">
        <f t="shared" si="73"/>
        <v>#VALUE!</v>
      </c>
      <c r="T833" s="9">
        <v>12</v>
      </c>
      <c r="U833" s="9">
        <v>62.92</v>
      </c>
      <c r="Z833" s="78">
        <f t="shared" ca="1" si="74"/>
        <v>1597</v>
      </c>
      <c r="AA833" s="78" t="str">
        <f t="shared" si="75"/>
        <v>3-2022</v>
      </c>
      <c r="AC833" s="4" t="str">
        <f t="shared" si="76"/>
        <v>Empty</v>
      </c>
      <c r="AD833" s="4" t="e">
        <f t="shared" si="77"/>
        <v>#VALUE!</v>
      </c>
    </row>
    <row r="834" spans="1:30" hidden="1">
      <c r="A834" s="8" t="s">
        <v>2821</v>
      </c>
      <c r="B834" s="8" t="s">
        <v>1030</v>
      </c>
      <c r="C834" s="8" t="s">
        <v>20</v>
      </c>
      <c r="D834" s="8" t="s">
        <v>1360</v>
      </c>
      <c r="E834" s="8"/>
      <c r="F834" s="8" t="s">
        <v>1400</v>
      </c>
      <c r="G834" s="8" t="s">
        <v>1390</v>
      </c>
      <c r="H834" s="8">
        <v>55.52</v>
      </c>
      <c r="I834" s="8">
        <v>15.29</v>
      </c>
      <c r="J834" s="8">
        <v>0.76890000000000003</v>
      </c>
      <c r="K834" s="8">
        <v>1.0804</v>
      </c>
      <c r="L834" s="8" t="s">
        <v>1385</v>
      </c>
      <c r="M834" s="8">
        <v>729</v>
      </c>
      <c r="N834" s="8" t="s">
        <v>1386</v>
      </c>
      <c r="O834" s="89" t="s">
        <v>2711</v>
      </c>
      <c r="P834" s="89">
        <f t="shared" si="72"/>
        <v>44696</v>
      </c>
      <c r="Q834" s="89" t="s">
        <v>2711</v>
      </c>
      <c r="R834" s="89"/>
      <c r="S834" s="121" t="e">
        <f t="shared" si="73"/>
        <v>#VALUE!</v>
      </c>
      <c r="T834" s="8">
        <v>84</v>
      </c>
      <c r="U834" s="8">
        <v>0</v>
      </c>
      <c r="Z834" s="78">
        <f t="shared" ca="1" si="74"/>
        <v>1552</v>
      </c>
      <c r="AA834" s="78" t="str">
        <f t="shared" si="75"/>
        <v>5-2022</v>
      </c>
      <c r="AC834" s="4" t="str">
        <f t="shared" si="76"/>
        <v>Empty</v>
      </c>
      <c r="AD834" s="4" t="e">
        <f t="shared" si="77"/>
        <v>#VALUE!</v>
      </c>
    </row>
    <row r="835" spans="1:30">
      <c r="A835" s="9" t="s">
        <v>2822</v>
      </c>
      <c r="B835" s="9" t="s">
        <v>495</v>
      </c>
      <c r="C835" s="9" t="s">
        <v>41</v>
      </c>
      <c r="D835" s="9" t="s">
        <v>1360</v>
      </c>
      <c r="E835" s="9"/>
      <c r="F835" s="9" t="s">
        <v>1408</v>
      </c>
      <c r="G835" s="9" t="s">
        <v>1390</v>
      </c>
      <c r="H835" s="9">
        <v>2.21</v>
      </c>
      <c r="I835" s="9">
        <v>13.87</v>
      </c>
      <c r="J835" s="9">
        <v>1.11E-2</v>
      </c>
      <c r="K835" s="9">
        <v>4.1300000000000003E-2</v>
      </c>
      <c r="L835" s="9" t="s">
        <v>1395</v>
      </c>
      <c r="M835" s="9">
        <v>813</v>
      </c>
      <c r="N835" s="9" t="s">
        <v>1396</v>
      </c>
      <c r="O835" s="90" t="s">
        <v>2823</v>
      </c>
      <c r="P835" s="89">
        <f t="shared" ref="P835:P898" si="78">DATE(RIGHT(O835,4),MID(O835,4,2),LEFT(O835,2))</f>
        <v>45001</v>
      </c>
      <c r="Q835" s="90" t="s">
        <v>2823</v>
      </c>
      <c r="R835" s="90" t="s">
        <v>1848</v>
      </c>
      <c r="S835" s="121">
        <f t="shared" ref="S835:S898" si="79">DATE(RIGHT(R835,4),MID(R835,4,2),LEFT(R835,2))</f>
        <v>45008</v>
      </c>
      <c r="T835" s="9">
        <v>84</v>
      </c>
      <c r="U835" s="9">
        <v>0.31</v>
      </c>
      <c r="Z835" s="78">
        <f t="shared" ref="Z835:AA898" ca="1" si="80">TODAY()-P835</f>
        <v>1247</v>
      </c>
      <c r="AA835" s="78" t="str">
        <f t="shared" ref="AA835:AA898" si="81">MONTH(P835)&amp;"-"&amp;YEAR(P835)</f>
        <v>3-2023</v>
      </c>
      <c r="AC835" s="4" t="str">
        <f t="shared" ref="AC835:AC898" si="82">IF(MONTH(P835)&gt;=10,"Q4","Empty")</f>
        <v>Empty</v>
      </c>
      <c r="AD835" s="4">
        <f t="shared" ref="AD835:AD898" si="83">NETWORKDAYS(P835,S835)</f>
        <v>6</v>
      </c>
    </row>
    <row r="836" spans="1:30">
      <c r="A836" s="8" t="s">
        <v>2824</v>
      </c>
      <c r="B836" s="8" t="s">
        <v>489</v>
      </c>
      <c r="C836" s="8" t="s">
        <v>12</v>
      </c>
      <c r="D836" s="8" t="s">
        <v>10</v>
      </c>
      <c r="E836" s="8"/>
      <c r="F836" s="8" t="s">
        <v>1411</v>
      </c>
      <c r="G836" s="8" t="s">
        <v>1375</v>
      </c>
      <c r="H836" s="8">
        <v>63.06</v>
      </c>
      <c r="I836" s="8">
        <v>18.010000000000002</v>
      </c>
      <c r="J836" s="8">
        <v>1.2522</v>
      </c>
      <c r="K836" s="8">
        <v>1.3258000000000001</v>
      </c>
      <c r="L836" s="8" t="s">
        <v>1358</v>
      </c>
      <c r="M836" s="8">
        <v>713</v>
      </c>
      <c r="N836" s="8" t="s">
        <v>1403</v>
      </c>
      <c r="O836" s="89" t="s">
        <v>1734</v>
      </c>
      <c r="P836" s="89">
        <f t="shared" si="78"/>
        <v>44918</v>
      </c>
      <c r="Q836" s="89" t="s">
        <v>1734</v>
      </c>
      <c r="R836" s="89" t="s">
        <v>1714</v>
      </c>
      <c r="S836" s="121">
        <f t="shared" si="79"/>
        <v>44927</v>
      </c>
      <c r="T836" s="8">
        <v>84</v>
      </c>
      <c r="U836" s="8">
        <v>25.56</v>
      </c>
      <c r="Z836" s="78">
        <f t="shared" ca="1" si="80"/>
        <v>1330</v>
      </c>
      <c r="AA836" s="78" t="str">
        <f t="shared" si="81"/>
        <v>12-2022</v>
      </c>
      <c r="AC836" s="4" t="str">
        <f t="shared" si="82"/>
        <v>Q4</v>
      </c>
      <c r="AD836" s="4">
        <f t="shared" si="83"/>
        <v>6</v>
      </c>
    </row>
    <row r="837" spans="1:30">
      <c r="A837" s="9" t="s">
        <v>2825</v>
      </c>
      <c r="B837" s="9" t="s">
        <v>611</v>
      </c>
      <c r="C837" s="9" t="s">
        <v>41</v>
      </c>
      <c r="D837" s="9" t="s">
        <v>31</v>
      </c>
      <c r="E837" s="9"/>
      <c r="F837" s="9" t="s">
        <v>1389</v>
      </c>
      <c r="G837" s="9" t="s">
        <v>1384</v>
      </c>
      <c r="H837" s="9">
        <v>36.770000000000003</v>
      </c>
      <c r="I837" s="9">
        <v>8.15</v>
      </c>
      <c r="J837" s="9">
        <v>0.71540000000000004</v>
      </c>
      <c r="K837" s="9">
        <v>3.2010999999999998</v>
      </c>
      <c r="L837" s="9" t="s">
        <v>1385</v>
      </c>
      <c r="M837" s="9">
        <v>731</v>
      </c>
      <c r="N837" s="9" t="s">
        <v>1377</v>
      </c>
      <c r="O837" s="90" t="s">
        <v>1738</v>
      </c>
      <c r="P837" s="89">
        <f t="shared" si="78"/>
        <v>45439</v>
      </c>
      <c r="Q837" s="90" t="s">
        <v>1738</v>
      </c>
      <c r="R837" s="90" t="s">
        <v>1550</v>
      </c>
      <c r="S837" s="121">
        <f t="shared" si="79"/>
        <v>45454</v>
      </c>
      <c r="T837" s="9">
        <v>12</v>
      </c>
      <c r="U837" s="9">
        <v>0</v>
      </c>
      <c r="Z837" s="78">
        <f t="shared" ca="1" si="80"/>
        <v>809</v>
      </c>
      <c r="AA837" s="78" t="str">
        <f t="shared" si="81"/>
        <v>5-2024</v>
      </c>
      <c r="AC837" s="4" t="str">
        <f t="shared" si="82"/>
        <v>Empty</v>
      </c>
      <c r="AD837" s="4">
        <f t="shared" si="83"/>
        <v>12</v>
      </c>
    </row>
    <row r="838" spans="1:30" hidden="1">
      <c r="A838" s="8" t="s">
        <v>2826</v>
      </c>
      <c r="B838" s="8" t="s">
        <v>187</v>
      </c>
      <c r="C838" s="8" t="s">
        <v>38</v>
      </c>
      <c r="D838" s="8" t="s">
        <v>44</v>
      </c>
      <c r="E838" s="8"/>
      <c r="F838" s="8" t="s">
        <v>1374</v>
      </c>
      <c r="G838" s="8" t="s">
        <v>1375</v>
      </c>
      <c r="H838" s="8">
        <v>48.27</v>
      </c>
      <c r="I838" s="8">
        <v>15.15</v>
      </c>
      <c r="J838" s="8">
        <v>0.4163</v>
      </c>
      <c r="K838" s="8">
        <v>0.68049999999999999</v>
      </c>
      <c r="L838" s="8" t="s">
        <v>1358</v>
      </c>
      <c r="M838" s="8">
        <v>793</v>
      </c>
      <c r="N838" s="8" t="s">
        <v>1426</v>
      </c>
      <c r="O838" s="89" t="s">
        <v>2827</v>
      </c>
      <c r="P838" s="89">
        <f t="shared" si="78"/>
        <v>44818</v>
      </c>
      <c r="Q838" s="89" t="s">
        <v>2827</v>
      </c>
      <c r="R838" s="89"/>
      <c r="S838" s="121" t="e">
        <f t="shared" si="79"/>
        <v>#VALUE!</v>
      </c>
      <c r="T838" s="8">
        <v>180</v>
      </c>
      <c r="U838" s="8">
        <v>34.229999999999997</v>
      </c>
      <c r="Z838" s="78">
        <f t="shared" ca="1" si="80"/>
        <v>1430</v>
      </c>
      <c r="AA838" s="78" t="str">
        <f t="shared" si="81"/>
        <v>9-2022</v>
      </c>
      <c r="AC838" s="4" t="str">
        <f t="shared" si="82"/>
        <v>Empty</v>
      </c>
      <c r="AD838" s="4" t="e">
        <f t="shared" si="83"/>
        <v>#VALUE!</v>
      </c>
    </row>
    <row r="839" spans="1:30">
      <c r="A839" s="9" t="s">
        <v>2828</v>
      </c>
      <c r="B839" s="9" t="s">
        <v>865</v>
      </c>
      <c r="C839" s="9" t="s">
        <v>24</v>
      </c>
      <c r="D839" s="9" t="s">
        <v>31</v>
      </c>
      <c r="E839" s="9"/>
      <c r="F839" s="9" t="s">
        <v>1411</v>
      </c>
      <c r="G839" s="9" t="s">
        <v>1390</v>
      </c>
      <c r="H839" s="9">
        <v>96.35</v>
      </c>
      <c r="I839" s="9">
        <v>9.98</v>
      </c>
      <c r="J839" s="9">
        <v>0.48580000000000001</v>
      </c>
      <c r="K839" s="9">
        <v>1.0342</v>
      </c>
      <c r="L839" s="9" t="s">
        <v>1376</v>
      </c>
      <c r="M839" s="9">
        <v>883</v>
      </c>
      <c r="N839" s="9" t="s">
        <v>1377</v>
      </c>
      <c r="O839" s="90" t="s">
        <v>1749</v>
      </c>
      <c r="P839" s="89">
        <f t="shared" si="78"/>
        <v>44883</v>
      </c>
      <c r="Q839" s="90" t="s">
        <v>1749</v>
      </c>
      <c r="R839" s="90" t="s">
        <v>1406</v>
      </c>
      <c r="S839" s="121">
        <f t="shared" si="79"/>
        <v>44889</v>
      </c>
      <c r="T839" s="9">
        <v>180</v>
      </c>
      <c r="U839" s="9">
        <v>36.5</v>
      </c>
      <c r="Z839" s="78">
        <f t="shared" ca="1" si="80"/>
        <v>1365</v>
      </c>
      <c r="AA839" s="78" t="str">
        <f t="shared" si="81"/>
        <v>11-2022</v>
      </c>
      <c r="AC839" s="4" t="str">
        <f t="shared" si="82"/>
        <v>Q4</v>
      </c>
      <c r="AD839" s="4">
        <f t="shared" si="83"/>
        <v>5</v>
      </c>
    </row>
    <row r="840" spans="1:30">
      <c r="A840" s="8" t="s">
        <v>2829</v>
      </c>
      <c r="B840" s="8" t="s">
        <v>1182</v>
      </c>
      <c r="C840" s="8" t="s">
        <v>7</v>
      </c>
      <c r="D840" s="8" t="s">
        <v>10</v>
      </c>
      <c r="E840" s="8"/>
      <c r="F840" s="8" t="s">
        <v>1400</v>
      </c>
      <c r="G840" s="8" t="s">
        <v>1384</v>
      </c>
      <c r="H840" s="8">
        <v>98.55</v>
      </c>
      <c r="I840" s="8">
        <v>8.93</v>
      </c>
      <c r="J840" s="8">
        <v>1.071</v>
      </c>
      <c r="K840" s="8">
        <v>2.0424000000000002</v>
      </c>
      <c r="L840" s="8" t="s">
        <v>1385</v>
      </c>
      <c r="M840" s="8">
        <v>791</v>
      </c>
      <c r="N840" s="8" t="s">
        <v>1377</v>
      </c>
      <c r="O840" s="89" t="s">
        <v>2830</v>
      </c>
      <c r="P840" s="89">
        <f t="shared" si="78"/>
        <v>45083</v>
      </c>
      <c r="Q840" s="89" t="s">
        <v>2830</v>
      </c>
      <c r="R840" s="89" t="s">
        <v>1191</v>
      </c>
      <c r="S840" s="121">
        <f t="shared" si="79"/>
        <v>45086</v>
      </c>
      <c r="T840" s="8">
        <v>60</v>
      </c>
      <c r="U840" s="8">
        <v>0</v>
      </c>
      <c r="Z840" s="78">
        <f t="shared" ca="1" si="80"/>
        <v>1165</v>
      </c>
      <c r="AA840" s="78" t="str">
        <f t="shared" si="81"/>
        <v>6-2023</v>
      </c>
      <c r="AC840" s="4" t="str">
        <f t="shared" si="82"/>
        <v>Empty</v>
      </c>
      <c r="AD840" s="4">
        <f t="shared" si="83"/>
        <v>4</v>
      </c>
    </row>
    <row r="841" spans="1:30" hidden="1">
      <c r="A841" s="9" t="s">
        <v>2831</v>
      </c>
      <c r="B841" s="9" t="s">
        <v>981</v>
      </c>
      <c r="C841" s="9" t="s">
        <v>41</v>
      </c>
      <c r="D841" s="9" t="s">
        <v>1360</v>
      </c>
      <c r="E841" s="9"/>
      <c r="F841" s="9" t="s">
        <v>1389</v>
      </c>
      <c r="G841" s="9" t="s">
        <v>1384</v>
      </c>
      <c r="H841" s="9">
        <v>31.46</v>
      </c>
      <c r="I841" s="9">
        <v>8.27</v>
      </c>
      <c r="J841" s="9">
        <v>0.50519999999999998</v>
      </c>
      <c r="K841" s="9">
        <v>2.7406000000000001</v>
      </c>
      <c r="L841" s="9" t="s">
        <v>1358</v>
      </c>
      <c r="M841" s="9">
        <v>570</v>
      </c>
      <c r="N841" s="9" t="s">
        <v>1381</v>
      </c>
      <c r="O841" s="90" t="s">
        <v>1944</v>
      </c>
      <c r="P841" s="89">
        <f t="shared" si="78"/>
        <v>45425</v>
      </c>
      <c r="Q841" s="90" t="s">
        <v>1944</v>
      </c>
      <c r="R841" s="90"/>
      <c r="S841" s="121" t="e">
        <f t="shared" si="79"/>
        <v>#VALUE!</v>
      </c>
      <c r="T841" s="9">
        <v>12</v>
      </c>
      <c r="U841" s="9">
        <v>25.58</v>
      </c>
      <c r="Z841" s="78">
        <f t="shared" ca="1" si="80"/>
        <v>823</v>
      </c>
      <c r="AA841" s="78" t="str">
        <f t="shared" si="81"/>
        <v>5-2024</v>
      </c>
      <c r="AC841" s="4" t="str">
        <f t="shared" si="82"/>
        <v>Empty</v>
      </c>
      <c r="AD841" s="4" t="e">
        <f t="shared" si="83"/>
        <v>#VALUE!</v>
      </c>
    </row>
    <row r="842" spans="1:30">
      <c r="A842" s="8" t="s">
        <v>2832</v>
      </c>
      <c r="B842" s="8" t="s">
        <v>953</v>
      </c>
      <c r="C842" s="8" t="s">
        <v>38</v>
      </c>
      <c r="D842" s="8" t="s">
        <v>23</v>
      </c>
      <c r="E842" s="8"/>
      <c r="F842" s="8" t="s">
        <v>1400</v>
      </c>
      <c r="G842" s="8" t="s">
        <v>1390</v>
      </c>
      <c r="H842" s="8">
        <v>26.07</v>
      </c>
      <c r="I842" s="8"/>
      <c r="J842" s="8">
        <v>0.47699999999999998</v>
      </c>
      <c r="K842" s="8"/>
      <c r="L842" s="8" t="s">
        <v>1385</v>
      </c>
      <c r="M842" s="8">
        <v>632</v>
      </c>
      <c r="N842" s="8" t="s">
        <v>1377</v>
      </c>
      <c r="O842" s="89" t="s">
        <v>2833</v>
      </c>
      <c r="P842" s="89">
        <f t="shared" si="78"/>
        <v>45366</v>
      </c>
      <c r="Q842" s="89" t="s">
        <v>2833</v>
      </c>
      <c r="R842" s="89" t="s">
        <v>2834</v>
      </c>
      <c r="S842" s="121">
        <f t="shared" si="79"/>
        <v>45374</v>
      </c>
      <c r="T842" s="8">
        <v>24</v>
      </c>
      <c r="U842" s="8">
        <v>0</v>
      </c>
      <c r="Z842" s="78">
        <f t="shared" ca="1" si="80"/>
        <v>882</v>
      </c>
      <c r="AA842" s="78" t="str">
        <f t="shared" si="81"/>
        <v>3-2024</v>
      </c>
      <c r="AC842" s="4" t="str">
        <f t="shared" si="82"/>
        <v>Empty</v>
      </c>
      <c r="AD842" s="4">
        <f t="shared" si="83"/>
        <v>6</v>
      </c>
    </row>
    <row r="843" spans="1:30">
      <c r="A843" s="9" t="s">
        <v>2835</v>
      </c>
      <c r="B843" s="9" t="s">
        <v>1296</v>
      </c>
      <c r="C843" s="9" t="s">
        <v>7</v>
      </c>
      <c r="D843" s="9" t="s">
        <v>31</v>
      </c>
      <c r="E843" s="9"/>
      <c r="F843" s="9" t="s">
        <v>1374</v>
      </c>
      <c r="G843" s="9" t="s">
        <v>1375</v>
      </c>
      <c r="H843" s="9">
        <v>95.81</v>
      </c>
      <c r="I843" s="9">
        <v>12.52</v>
      </c>
      <c r="J843" s="9">
        <v>1.5629999999999999</v>
      </c>
      <c r="K843" s="9">
        <v>1.0899000000000001</v>
      </c>
      <c r="L843" s="9" t="s">
        <v>1358</v>
      </c>
      <c r="M843" s="9">
        <v>577</v>
      </c>
      <c r="N843" s="9" t="s">
        <v>1377</v>
      </c>
      <c r="O843" s="90" t="s">
        <v>2496</v>
      </c>
      <c r="P843" s="89">
        <f t="shared" si="78"/>
        <v>45224</v>
      </c>
      <c r="Q843" s="90" t="s">
        <v>2496</v>
      </c>
      <c r="R843" s="90" t="s">
        <v>2225</v>
      </c>
      <c r="S843" s="121">
        <f t="shared" si="79"/>
        <v>45238</v>
      </c>
      <c r="T843" s="9">
        <v>240</v>
      </c>
      <c r="U843" s="9">
        <v>55.64</v>
      </c>
      <c r="Z843" s="78">
        <f t="shared" ca="1" si="80"/>
        <v>1024</v>
      </c>
      <c r="AA843" s="78" t="str">
        <f t="shared" si="81"/>
        <v>10-2023</v>
      </c>
      <c r="AC843" s="4" t="str">
        <f t="shared" si="82"/>
        <v>Q4</v>
      </c>
      <c r="AD843" s="4">
        <f t="shared" si="83"/>
        <v>11</v>
      </c>
    </row>
    <row r="844" spans="1:30" hidden="1">
      <c r="A844" s="8" t="s">
        <v>2836</v>
      </c>
      <c r="B844" s="8" t="s">
        <v>1070</v>
      </c>
      <c r="C844" s="8" t="s">
        <v>41</v>
      </c>
      <c r="D844" s="8" t="s">
        <v>44</v>
      </c>
      <c r="E844" s="8"/>
      <c r="F844" s="8" t="s">
        <v>1408</v>
      </c>
      <c r="G844" s="8" t="s">
        <v>1384</v>
      </c>
      <c r="H844" s="8">
        <v>40.130000000000003</v>
      </c>
      <c r="I844" s="8">
        <v>16.77</v>
      </c>
      <c r="J844" s="8">
        <v>0.45290000000000002</v>
      </c>
      <c r="K844" s="8">
        <v>1.4261999999999999</v>
      </c>
      <c r="L844" s="8" t="s">
        <v>1385</v>
      </c>
      <c r="M844" s="8">
        <v>751</v>
      </c>
      <c r="N844" s="8" t="s">
        <v>1381</v>
      </c>
      <c r="O844" s="89" t="s">
        <v>1895</v>
      </c>
      <c r="P844" s="89">
        <f t="shared" si="78"/>
        <v>44851</v>
      </c>
      <c r="Q844" s="89" t="s">
        <v>1895</v>
      </c>
      <c r="R844" s="89"/>
      <c r="S844" s="121" t="e">
        <f t="shared" si="79"/>
        <v>#VALUE!</v>
      </c>
      <c r="T844" s="8">
        <v>36</v>
      </c>
      <c r="U844" s="8">
        <v>0</v>
      </c>
      <c r="Z844" s="78">
        <f t="shared" ca="1" si="80"/>
        <v>1397</v>
      </c>
      <c r="AA844" s="78" t="str">
        <f t="shared" si="81"/>
        <v>10-2022</v>
      </c>
      <c r="AC844" s="4" t="str">
        <f t="shared" si="82"/>
        <v>Q4</v>
      </c>
      <c r="AD844" s="4" t="e">
        <f t="shared" si="83"/>
        <v>#VALUE!</v>
      </c>
    </row>
    <row r="845" spans="1:30" hidden="1">
      <c r="A845" s="9" t="s">
        <v>2837</v>
      </c>
      <c r="B845" s="9" t="s">
        <v>350</v>
      </c>
      <c r="C845" s="9" t="s">
        <v>12</v>
      </c>
      <c r="D845" s="9" t="s">
        <v>31</v>
      </c>
      <c r="E845" s="9"/>
      <c r="F845" s="9" t="s">
        <v>1400</v>
      </c>
      <c r="G845" s="9" t="s">
        <v>1375</v>
      </c>
      <c r="H845" s="9">
        <v>89.1</v>
      </c>
      <c r="I845" s="9">
        <v>8.89</v>
      </c>
      <c r="J845" s="9">
        <v>1.6580999999999999</v>
      </c>
      <c r="K845" s="9">
        <v>4.0659999999999998</v>
      </c>
      <c r="L845" s="9" t="s">
        <v>1385</v>
      </c>
      <c r="M845" s="9">
        <v>754</v>
      </c>
      <c r="N845" s="9" t="s">
        <v>1426</v>
      </c>
      <c r="O845" s="90" t="s">
        <v>2417</v>
      </c>
      <c r="P845" s="89">
        <f t="shared" si="78"/>
        <v>44893</v>
      </c>
      <c r="Q845" s="90" t="s">
        <v>2417</v>
      </c>
      <c r="R845" s="90"/>
      <c r="S845" s="121" t="e">
        <f t="shared" si="79"/>
        <v>#VALUE!</v>
      </c>
      <c r="T845" s="9">
        <v>24</v>
      </c>
      <c r="U845" s="9">
        <v>0</v>
      </c>
      <c r="Z845" s="78">
        <f t="shared" ca="1" si="80"/>
        <v>1355</v>
      </c>
      <c r="AA845" s="78" t="str">
        <f t="shared" si="81"/>
        <v>11-2022</v>
      </c>
      <c r="AC845" s="4" t="str">
        <f t="shared" si="82"/>
        <v>Q4</v>
      </c>
      <c r="AD845" s="4" t="e">
        <f t="shared" si="83"/>
        <v>#VALUE!</v>
      </c>
    </row>
    <row r="846" spans="1:30" hidden="1">
      <c r="A846" s="8" t="s">
        <v>2838</v>
      </c>
      <c r="B846" s="8" t="s">
        <v>71</v>
      </c>
      <c r="C846" s="8" t="s">
        <v>16</v>
      </c>
      <c r="D846" s="8" t="s">
        <v>1360</v>
      </c>
      <c r="E846" s="8"/>
      <c r="F846" s="8" t="s">
        <v>1400</v>
      </c>
      <c r="G846" s="8" t="s">
        <v>1390</v>
      </c>
      <c r="H846" s="8">
        <v>95.79</v>
      </c>
      <c r="I846" s="8">
        <v>16.25</v>
      </c>
      <c r="J846" s="8">
        <v>1.5215000000000001</v>
      </c>
      <c r="K846" s="8">
        <v>3.3795000000000002</v>
      </c>
      <c r="L846" s="8" t="s">
        <v>1385</v>
      </c>
      <c r="M846" s="8">
        <v>711</v>
      </c>
      <c r="N846" s="8" t="s">
        <v>1426</v>
      </c>
      <c r="O846" s="89" t="s">
        <v>930</v>
      </c>
      <c r="P846" s="89">
        <f t="shared" si="78"/>
        <v>45636</v>
      </c>
      <c r="Q846" s="89" t="s">
        <v>930</v>
      </c>
      <c r="R846" s="89"/>
      <c r="S846" s="121" t="e">
        <f t="shared" si="79"/>
        <v>#VALUE!</v>
      </c>
      <c r="T846" s="8">
        <v>36</v>
      </c>
      <c r="U846" s="8">
        <v>0</v>
      </c>
      <c r="Z846" s="78">
        <f t="shared" ca="1" si="80"/>
        <v>612</v>
      </c>
      <c r="AA846" s="78" t="str">
        <f t="shared" si="81"/>
        <v>12-2024</v>
      </c>
      <c r="AC846" s="4" t="str">
        <f t="shared" si="82"/>
        <v>Q4</v>
      </c>
      <c r="AD846" s="4" t="e">
        <f t="shared" si="83"/>
        <v>#VALUE!</v>
      </c>
    </row>
    <row r="847" spans="1:30" hidden="1">
      <c r="A847" s="9" t="s">
        <v>2839</v>
      </c>
      <c r="B847" s="9" t="s">
        <v>1279</v>
      </c>
      <c r="C847" s="9" t="s">
        <v>35</v>
      </c>
      <c r="D847" s="9" t="s">
        <v>10</v>
      </c>
      <c r="E847" s="9"/>
      <c r="F847" s="9" t="s">
        <v>1374</v>
      </c>
      <c r="G847" s="9" t="s">
        <v>1375</v>
      </c>
      <c r="H847" s="9">
        <v>56.99</v>
      </c>
      <c r="I847" s="9">
        <v>16</v>
      </c>
      <c r="J847" s="9">
        <v>0.71509999999999996</v>
      </c>
      <c r="K847" s="9">
        <v>1.6151</v>
      </c>
      <c r="L847" s="9" t="s">
        <v>1358</v>
      </c>
      <c r="M847" s="9">
        <v>709</v>
      </c>
      <c r="N847" s="9" t="s">
        <v>1426</v>
      </c>
      <c r="O847" s="90" t="s">
        <v>129</v>
      </c>
      <c r="P847" s="89">
        <f t="shared" si="78"/>
        <v>45242</v>
      </c>
      <c r="Q847" s="90" t="s">
        <v>129</v>
      </c>
      <c r="R847" s="90"/>
      <c r="S847" s="121" t="e">
        <f t="shared" si="79"/>
        <v>#VALUE!</v>
      </c>
      <c r="T847" s="9">
        <v>48</v>
      </c>
      <c r="U847" s="9">
        <v>32.35</v>
      </c>
      <c r="Z847" s="78">
        <f t="shared" ca="1" si="80"/>
        <v>1006</v>
      </c>
      <c r="AA847" s="78" t="str">
        <f t="shared" si="81"/>
        <v>11-2023</v>
      </c>
      <c r="AC847" s="4" t="str">
        <f t="shared" si="82"/>
        <v>Q4</v>
      </c>
      <c r="AD847" s="4" t="e">
        <f t="shared" si="83"/>
        <v>#VALUE!</v>
      </c>
    </row>
    <row r="848" spans="1:30" hidden="1">
      <c r="A848" s="8" t="s">
        <v>2840</v>
      </c>
      <c r="B848" s="8" t="s">
        <v>530</v>
      </c>
      <c r="C848" s="8" t="s">
        <v>41</v>
      </c>
      <c r="D848" s="8" t="s">
        <v>44</v>
      </c>
      <c r="E848" s="8"/>
      <c r="F848" s="8" t="s">
        <v>1374</v>
      </c>
      <c r="G848" s="8" t="s">
        <v>1375</v>
      </c>
      <c r="H848" s="8">
        <v>17.579999999999998</v>
      </c>
      <c r="I848" s="8">
        <v>11.7</v>
      </c>
      <c r="J848" s="8">
        <v>0.22420000000000001</v>
      </c>
      <c r="K848" s="8">
        <v>1.5595000000000001</v>
      </c>
      <c r="L848" s="8" t="s">
        <v>1412</v>
      </c>
      <c r="M848" s="8">
        <v>837</v>
      </c>
      <c r="N848" s="8" t="s">
        <v>1386</v>
      </c>
      <c r="O848" s="89" t="s">
        <v>1450</v>
      </c>
      <c r="P848" s="89">
        <f t="shared" si="78"/>
        <v>45542</v>
      </c>
      <c r="Q848" s="89" t="s">
        <v>1450</v>
      </c>
      <c r="R848" s="89"/>
      <c r="S848" s="121" t="e">
        <f t="shared" si="79"/>
        <v>#VALUE!</v>
      </c>
      <c r="T848" s="8">
        <v>12</v>
      </c>
      <c r="U848" s="8">
        <v>9.75</v>
      </c>
      <c r="Z848" s="78">
        <f t="shared" ca="1" si="80"/>
        <v>706</v>
      </c>
      <c r="AA848" s="78" t="str">
        <f t="shared" si="81"/>
        <v>9-2024</v>
      </c>
      <c r="AC848" s="4" t="str">
        <f t="shared" si="82"/>
        <v>Empty</v>
      </c>
      <c r="AD848" s="4" t="e">
        <f t="shared" si="83"/>
        <v>#VALUE!</v>
      </c>
    </row>
    <row r="849" spans="1:30" hidden="1">
      <c r="A849" s="9" t="s">
        <v>2841</v>
      </c>
      <c r="B849" s="9" t="s">
        <v>391</v>
      </c>
      <c r="C849" s="9" t="s">
        <v>12</v>
      </c>
      <c r="D849" s="9" t="s">
        <v>23</v>
      </c>
      <c r="E849" s="9"/>
      <c r="F849" s="9" t="s">
        <v>1400</v>
      </c>
      <c r="G849" s="9" t="s">
        <v>1390</v>
      </c>
      <c r="H849" s="9">
        <v>94.32</v>
      </c>
      <c r="I849" s="9">
        <v>13.9</v>
      </c>
      <c r="J849" s="9">
        <v>1.7438</v>
      </c>
      <c r="K849" s="9">
        <v>1.1659999999999999</v>
      </c>
      <c r="L849" s="9" t="s">
        <v>1412</v>
      </c>
      <c r="M849" s="9">
        <v>589</v>
      </c>
      <c r="N849" s="9" t="s">
        <v>1426</v>
      </c>
      <c r="O849" s="90" t="s">
        <v>1995</v>
      </c>
      <c r="P849" s="89">
        <f t="shared" si="78"/>
        <v>45198</v>
      </c>
      <c r="Q849" s="90" t="s">
        <v>1995</v>
      </c>
      <c r="R849" s="90"/>
      <c r="S849" s="121" t="e">
        <f t="shared" si="79"/>
        <v>#VALUE!</v>
      </c>
      <c r="T849" s="9">
        <v>240</v>
      </c>
      <c r="U849" s="9">
        <v>78.88</v>
      </c>
      <c r="Z849" s="78">
        <f t="shared" ca="1" si="80"/>
        <v>1050</v>
      </c>
      <c r="AA849" s="78" t="str">
        <f t="shared" si="81"/>
        <v>9-2023</v>
      </c>
      <c r="AC849" s="4" t="str">
        <f t="shared" si="82"/>
        <v>Empty</v>
      </c>
      <c r="AD849" s="4" t="e">
        <f t="shared" si="83"/>
        <v>#VALUE!</v>
      </c>
    </row>
    <row r="850" spans="1:30" hidden="1">
      <c r="A850" s="8" t="s">
        <v>2842</v>
      </c>
      <c r="B850" s="8" t="s">
        <v>279</v>
      </c>
      <c r="C850" s="8" t="s">
        <v>16</v>
      </c>
      <c r="D850" s="8" t="s">
        <v>44</v>
      </c>
      <c r="E850" s="8"/>
      <c r="F850" s="8" t="s">
        <v>1389</v>
      </c>
      <c r="G850" s="8" t="s">
        <v>1384</v>
      </c>
      <c r="H850" s="8">
        <v>6.34</v>
      </c>
      <c r="I850" s="8">
        <v>14.27</v>
      </c>
      <c r="J850" s="8">
        <v>8.2699999999999996E-2</v>
      </c>
      <c r="K850" s="8">
        <v>0.1741</v>
      </c>
      <c r="L850" s="8" t="s">
        <v>1395</v>
      </c>
      <c r="M850" s="8">
        <v>694</v>
      </c>
      <c r="N850" s="8" t="s">
        <v>1381</v>
      </c>
      <c r="O850" s="89" t="s">
        <v>734</v>
      </c>
      <c r="P850" s="89">
        <f t="shared" si="78"/>
        <v>44880</v>
      </c>
      <c r="Q850" s="89" t="s">
        <v>734</v>
      </c>
      <c r="R850" s="89"/>
      <c r="S850" s="121" t="e">
        <f t="shared" si="79"/>
        <v>#VALUE!</v>
      </c>
      <c r="T850" s="8">
        <v>48</v>
      </c>
      <c r="U850" s="8">
        <v>0.95</v>
      </c>
      <c r="Z850" s="78">
        <f t="shared" ca="1" si="80"/>
        <v>1368</v>
      </c>
      <c r="AA850" s="78" t="str">
        <f t="shared" si="81"/>
        <v>11-2022</v>
      </c>
      <c r="AC850" s="4" t="str">
        <f t="shared" si="82"/>
        <v>Q4</v>
      </c>
      <c r="AD850" s="4" t="e">
        <f t="shared" si="83"/>
        <v>#VALUE!</v>
      </c>
    </row>
    <row r="851" spans="1:30" hidden="1">
      <c r="A851" s="9" t="s">
        <v>2843</v>
      </c>
      <c r="B851" s="9" t="s">
        <v>480</v>
      </c>
      <c r="C851" s="9" t="s">
        <v>20</v>
      </c>
      <c r="D851" s="9" t="s">
        <v>1360</v>
      </c>
      <c r="E851" s="9"/>
      <c r="F851" s="9" t="s">
        <v>1374</v>
      </c>
      <c r="G851" s="9" t="s">
        <v>1390</v>
      </c>
      <c r="H851" s="9">
        <v>75.03</v>
      </c>
      <c r="I851" s="9">
        <v>18.21</v>
      </c>
      <c r="J851" s="9">
        <v>1.4517</v>
      </c>
      <c r="K851" s="9">
        <v>2.2122000000000002</v>
      </c>
      <c r="L851" s="9" t="s">
        <v>1385</v>
      </c>
      <c r="M851" s="9">
        <v>878</v>
      </c>
      <c r="N851" s="9" t="s">
        <v>1381</v>
      </c>
      <c r="O851" s="90" t="s">
        <v>2034</v>
      </c>
      <c r="P851" s="89">
        <f t="shared" si="78"/>
        <v>44821</v>
      </c>
      <c r="Q851" s="90" t="s">
        <v>2034</v>
      </c>
      <c r="R851" s="90"/>
      <c r="S851" s="121" t="e">
        <f t="shared" si="79"/>
        <v>#VALUE!</v>
      </c>
      <c r="T851" s="9">
        <v>48</v>
      </c>
      <c r="U851" s="9">
        <v>0</v>
      </c>
      <c r="Z851" s="78">
        <f t="shared" ca="1" si="80"/>
        <v>1427</v>
      </c>
      <c r="AA851" s="78" t="str">
        <f t="shared" si="81"/>
        <v>9-2022</v>
      </c>
      <c r="AC851" s="4" t="str">
        <f t="shared" si="82"/>
        <v>Empty</v>
      </c>
      <c r="AD851" s="4" t="e">
        <f t="shared" si="83"/>
        <v>#VALUE!</v>
      </c>
    </row>
    <row r="852" spans="1:30" hidden="1">
      <c r="A852" s="8" t="s">
        <v>2844</v>
      </c>
      <c r="B852" s="8" t="s">
        <v>265</v>
      </c>
      <c r="C852" s="8" t="s">
        <v>7</v>
      </c>
      <c r="D852" s="8" t="s">
        <v>1360</v>
      </c>
      <c r="E852" s="8"/>
      <c r="F852" s="8" t="s">
        <v>1380</v>
      </c>
      <c r="G852" s="8" t="s">
        <v>1375</v>
      </c>
      <c r="H852" s="8">
        <v>93.77</v>
      </c>
      <c r="I852" s="8">
        <v>9.91</v>
      </c>
      <c r="J852" s="8">
        <v>0.65339999999999998</v>
      </c>
      <c r="K852" s="8">
        <v>1.0024999999999999</v>
      </c>
      <c r="L852" s="8" t="s">
        <v>1376</v>
      </c>
      <c r="M852" s="8">
        <v>755</v>
      </c>
      <c r="N852" s="8" t="s">
        <v>1426</v>
      </c>
      <c r="O852" s="89" t="s">
        <v>2845</v>
      </c>
      <c r="P852" s="89">
        <f t="shared" si="78"/>
        <v>44822</v>
      </c>
      <c r="Q852" s="89" t="s">
        <v>2845</v>
      </c>
      <c r="R852" s="89"/>
      <c r="S852" s="121" t="e">
        <f t="shared" si="79"/>
        <v>#VALUE!</v>
      </c>
      <c r="T852" s="8">
        <v>180</v>
      </c>
      <c r="U852" s="8">
        <v>64.81</v>
      </c>
      <c r="Z852" s="78">
        <f t="shared" ca="1" si="80"/>
        <v>1426</v>
      </c>
      <c r="AA852" s="78" t="str">
        <f t="shared" si="81"/>
        <v>9-2022</v>
      </c>
      <c r="AC852" s="4" t="str">
        <f t="shared" si="82"/>
        <v>Empty</v>
      </c>
      <c r="AD852" s="4" t="e">
        <f t="shared" si="83"/>
        <v>#VALUE!</v>
      </c>
    </row>
    <row r="853" spans="1:30" hidden="1">
      <c r="A853" s="9" t="s">
        <v>2846</v>
      </c>
      <c r="B853" s="9" t="s">
        <v>361</v>
      </c>
      <c r="C853" s="9" t="s">
        <v>7</v>
      </c>
      <c r="D853" s="9" t="s">
        <v>1360</v>
      </c>
      <c r="E853" s="9"/>
      <c r="F853" s="9" t="s">
        <v>1411</v>
      </c>
      <c r="G853" s="9" t="s">
        <v>1384</v>
      </c>
      <c r="H853" s="9">
        <v>42.37</v>
      </c>
      <c r="I853" s="9">
        <v>11.98</v>
      </c>
      <c r="J853" s="9">
        <v>0.46339999999999998</v>
      </c>
      <c r="K853" s="9">
        <v>3.7641</v>
      </c>
      <c r="L853" s="9" t="s">
        <v>1385</v>
      </c>
      <c r="M853" s="9">
        <v>686</v>
      </c>
      <c r="N853" s="9" t="s">
        <v>1426</v>
      </c>
      <c r="O853" s="90" t="s">
        <v>2501</v>
      </c>
      <c r="P853" s="89">
        <f t="shared" si="78"/>
        <v>45034</v>
      </c>
      <c r="Q853" s="90" t="s">
        <v>2501</v>
      </c>
      <c r="R853" s="90"/>
      <c r="S853" s="121" t="e">
        <f t="shared" si="79"/>
        <v>#VALUE!</v>
      </c>
      <c r="T853" s="9">
        <v>12</v>
      </c>
      <c r="U853" s="9">
        <v>0</v>
      </c>
      <c r="Z853" s="78">
        <f t="shared" ca="1" si="80"/>
        <v>1214</v>
      </c>
      <c r="AA853" s="78" t="str">
        <f t="shared" si="81"/>
        <v>4-2023</v>
      </c>
      <c r="AC853" s="4" t="str">
        <f t="shared" si="82"/>
        <v>Empty</v>
      </c>
      <c r="AD853" s="4" t="e">
        <f t="shared" si="83"/>
        <v>#VALUE!</v>
      </c>
    </row>
    <row r="854" spans="1:30">
      <c r="A854" s="8" t="s">
        <v>2847</v>
      </c>
      <c r="B854" s="8" t="s">
        <v>723</v>
      </c>
      <c r="C854" s="8" t="s">
        <v>28</v>
      </c>
      <c r="D854" s="8" t="s">
        <v>44</v>
      </c>
      <c r="E854" s="8"/>
      <c r="F854" s="8" t="s">
        <v>1411</v>
      </c>
      <c r="G854" s="8" t="s">
        <v>1384</v>
      </c>
      <c r="H854" s="8">
        <v>61.5</v>
      </c>
      <c r="I854" s="8">
        <v>15.95</v>
      </c>
      <c r="J854" s="8">
        <v>0.93830000000000002</v>
      </c>
      <c r="K854" s="8">
        <v>2.1606000000000001</v>
      </c>
      <c r="L854" s="8" t="s">
        <v>1358</v>
      </c>
      <c r="M854" s="8">
        <v>672</v>
      </c>
      <c r="N854" s="8" t="s">
        <v>1396</v>
      </c>
      <c r="O854" s="89" t="s">
        <v>1727</v>
      </c>
      <c r="P854" s="89">
        <f t="shared" si="78"/>
        <v>45413</v>
      </c>
      <c r="Q854" s="89" t="s">
        <v>1727</v>
      </c>
      <c r="R854" s="89" t="s">
        <v>991</v>
      </c>
      <c r="S854" s="121">
        <f t="shared" si="79"/>
        <v>45424</v>
      </c>
      <c r="T854" s="8">
        <v>36</v>
      </c>
      <c r="U854" s="8">
        <v>52.33</v>
      </c>
      <c r="Z854" s="78">
        <f t="shared" ca="1" si="80"/>
        <v>835</v>
      </c>
      <c r="AA854" s="78" t="str">
        <f t="shared" si="81"/>
        <v>5-2024</v>
      </c>
      <c r="AC854" s="4" t="str">
        <f t="shared" si="82"/>
        <v>Empty</v>
      </c>
      <c r="AD854" s="4">
        <f t="shared" si="83"/>
        <v>8</v>
      </c>
    </row>
    <row r="855" spans="1:30" hidden="1">
      <c r="A855" s="9" t="s">
        <v>2848</v>
      </c>
      <c r="B855" s="9" t="s">
        <v>735</v>
      </c>
      <c r="C855" s="9" t="s">
        <v>24</v>
      </c>
      <c r="D855" s="9" t="s">
        <v>44</v>
      </c>
      <c r="E855" s="9"/>
      <c r="F855" s="9" t="s">
        <v>1411</v>
      </c>
      <c r="G855" s="9" t="s">
        <v>1384</v>
      </c>
      <c r="H855" s="9">
        <v>86.2</v>
      </c>
      <c r="I855" s="9">
        <v>15.74</v>
      </c>
      <c r="J855" s="9">
        <v>1.1173999999999999</v>
      </c>
      <c r="K855" s="9">
        <v>4.2099000000000002</v>
      </c>
      <c r="L855" s="9" t="s">
        <v>1385</v>
      </c>
      <c r="M855" s="9">
        <v>555</v>
      </c>
      <c r="N855" s="9" t="s">
        <v>1426</v>
      </c>
      <c r="O855" s="90" t="s">
        <v>2849</v>
      </c>
      <c r="P855" s="89">
        <f t="shared" si="78"/>
        <v>45069</v>
      </c>
      <c r="Q855" s="90" t="s">
        <v>2849</v>
      </c>
      <c r="R855" s="90"/>
      <c r="S855" s="121" t="e">
        <f t="shared" si="79"/>
        <v>#VALUE!</v>
      </c>
      <c r="T855" s="9">
        <v>24</v>
      </c>
      <c r="U855" s="9">
        <v>0</v>
      </c>
      <c r="Z855" s="78">
        <f t="shared" ca="1" si="80"/>
        <v>1179</v>
      </c>
      <c r="AA855" s="78" t="str">
        <f t="shared" si="81"/>
        <v>5-2023</v>
      </c>
      <c r="AC855" s="4" t="str">
        <f t="shared" si="82"/>
        <v>Empty</v>
      </c>
      <c r="AD855" s="4" t="e">
        <f t="shared" si="83"/>
        <v>#VALUE!</v>
      </c>
    </row>
    <row r="856" spans="1:30">
      <c r="A856" s="8" t="s">
        <v>2850</v>
      </c>
      <c r="B856" s="8" t="s">
        <v>1171</v>
      </c>
      <c r="C856" s="8" t="s">
        <v>24</v>
      </c>
      <c r="D856" s="8" t="s">
        <v>10</v>
      </c>
      <c r="E856" s="8"/>
      <c r="F856" s="8" t="s">
        <v>1411</v>
      </c>
      <c r="G856" s="8" t="s">
        <v>1375</v>
      </c>
      <c r="H856" s="8">
        <v>39.799999999999997</v>
      </c>
      <c r="I856" s="8">
        <v>8.39</v>
      </c>
      <c r="J856" s="8">
        <v>0.71760000000000002</v>
      </c>
      <c r="K856" s="8">
        <v>1.8070999999999999</v>
      </c>
      <c r="L856" s="8" t="s">
        <v>1376</v>
      </c>
      <c r="M856" s="8">
        <v>684</v>
      </c>
      <c r="N856" s="8" t="s">
        <v>1377</v>
      </c>
      <c r="O856" s="89" t="s">
        <v>1817</v>
      </c>
      <c r="P856" s="89">
        <f t="shared" si="78"/>
        <v>44590</v>
      </c>
      <c r="Q856" s="89" t="s">
        <v>1817</v>
      </c>
      <c r="R856" s="89" t="s">
        <v>2029</v>
      </c>
      <c r="S856" s="121">
        <f t="shared" si="79"/>
        <v>44599</v>
      </c>
      <c r="T856" s="8">
        <v>24</v>
      </c>
      <c r="U856" s="8">
        <v>5.87</v>
      </c>
      <c r="Z856" s="78">
        <f t="shared" ca="1" si="80"/>
        <v>1658</v>
      </c>
      <c r="AA856" s="78" t="str">
        <f t="shared" si="81"/>
        <v>1-2022</v>
      </c>
      <c r="AC856" s="4" t="str">
        <f t="shared" si="82"/>
        <v>Empty</v>
      </c>
      <c r="AD856" s="4">
        <f t="shared" si="83"/>
        <v>6</v>
      </c>
    </row>
    <row r="857" spans="1:30" hidden="1">
      <c r="A857" s="9" t="s">
        <v>2851</v>
      </c>
      <c r="B857" s="9" t="s">
        <v>1346</v>
      </c>
      <c r="C857" s="9" t="s">
        <v>32</v>
      </c>
      <c r="D857" s="9" t="s">
        <v>44</v>
      </c>
      <c r="E857" s="9"/>
      <c r="F857" s="9" t="s">
        <v>1400</v>
      </c>
      <c r="G857" s="9" t="s">
        <v>1384</v>
      </c>
      <c r="H857" s="9">
        <v>38.93</v>
      </c>
      <c r="I857" s="9">
        <v>17.73</v>
      </c>
      <c r="J857" s="9">
        <v>0.24379999999999999</v>
      </c>
      <c r="K857" s="9">
        <v>0.5927</v>
      </c>
      <c r="L857" s="9" t="s">
        <v>1376</v>
      </c>
      <c r="M857" s="9">
        <v>686</v>
      </c>
      <c r="N857" s="9" t="s">
        <v>1426</v>
      </c>
      <c r="O857" s="90" t="s">
        <v>1873</v>
      </c>
      <c r="P857" s="89">
        <f t="shared" si="78"/>
        <v>45302</v>
      </c>
      <c r="Q857" s="90" t="s">
        <v>1873</v>
      </c>
      <c r="R857" s="90"/>
      <c r="S857" s="121" t="e">
        <f t="shared" si="79"/>
        <v>#VALUE!</v>
      </c>
      <c r="T857" s="9">
        <v>240</v>
      </c>
      <c r="U857" s="9">
        <v>5.89</v>
      </c>
      <c r="Z857" s="78">
        <f t="shared" ca="1" si="80"/>
        <v>946</v>
      </c>
      <c r="AA857" s="78" t="str">
        <f t="shared" si="81"/>
        <v>1-2024</v>
      </c>
      <c r="AC857" s="4" t="str">
        <f t="shared" si="82"/>
        <v>Empty</v>
      </c>
      <c r="AD857" s="4" t="e">
        <f t="shared" si="83"/>
        <v>#VALUE!</v>
      </c>
    </row>
    <row r="858" spans="1:30">
      <c r="A858" s="8" t="s">
        <v>2852</v>
      </c>
      <c r="B858" s="8" t="s">
        <v>1123</v>
      </c>
      <c r="C858" s="8" t="s">
        <v>24</v>
      </c>
      <c r="D858" s="8" t="s">
        <v>31</v>
      </c>
      <c r="E858" s="8"/>
      <c r="F858" s="8" t="s">
        <v>1374</v>
      </c>
      <c r="G858" s="8" t="s">
        <v>1384</v>
      </c>
      <c r="H858" s="8">
        <v>44.66</v>
      </c>
      <c r="I858" s="8">
        <v>18.28</v>
      </c>
      <c r="J858" s="8">
        <v>0.68210000000000004</v>
      </c>
      <c r="K858" s="8">
        <v>1.3184</v>
      </c>
      <c r="L858" s="8" t="s">
        <v>1395</v>
      </c>
      <c r="M858" s="8">
        <v>870</v>
      </c>
      <c r="N858" s="8" t="s">
        <v>1403</v>
      </c>
      <c r="O858" s="89" t="s">
        <v>2853</v>
      </c>
      <c r="P858" s="89">
        <f t="shared" si="78"/>
        <v>45415</v>
      </c>
      <c r="Q858" s="89" t="s">
        <v>2853</v>
      </c>
      <c r="R858" s="89" t="s">
        <v>2854</v>
      </c>
      <c r="S858" s="121">
        <f t="shared" si="79"/>
        <v>45421</v>
      </c>
      <c r="T858" s="8">
        <v>48</v>
      </c>
      <c r="U858" s="8">
        <v>4.79</v>
      </c>
      <c r="Z858" s="78">
        <f t="shared" ca="1" si="80"/>
        <v>833</v>
      </c>
      <c r="AA858" s="78" t="str">
        <f t="shared" si="81"/>
        <v>5-2024</v>
      </c>
      <c r="AC858" s="4" t="str">
        <f t="shared" si="82"/>
        <v>Empty</v>
      </c>
      <c r="AD858" s="4">
        <f t="shared" si="83"/>
        <v>5</v>
      </c>
    </row>
    <row r="859" spans="1:30" hidden="1">
      <c r="A859" s="9" t="s">
        <v>2855</v>
      </c>
      <c r="B859" s="9" t="s">
        <v>716</v>
      </c>
      <c r="C859" s="9" t="s">
        <v>20</v>
      </c>
      <c r="D859" s="9" t="s">
        <v>1360</v>
      </c>
      <c r="E859" s="9"/>
      <c r="F859" s="9" t="s">
        <v>1389</v>
      </c>
      <c r="G859" s="9" t="s">
        <v>1375</v>
      </c>
      <c r="H859" s="9">
        <v>14.33</v>
      </c>
      <c r="I859" s="9">
        <v>8.7899999999999991</v>
      </c>
      <c r="J859" s="9">
        <v>0.13519999999999999</v>
      </c>
      <c r="K859" s="9">
        <v>0.45429999999999998</v>
      </c>
      <c r="L859" s="9" t="s">
        <v>1412</v>
      </c>
      <c r="M859" s="9">
        <v>659</v>
      </c>
      <c r="N859" s="9" t="s">
        <v>1386</v>
      </c>
      <c r="O859" s="90" t="s">
        <v>2856</v>
      </c>
      <c r="P859" s="89">
        <f t="shared" si="78"/>
        <v>45403</v>
      </c>
      <c r="Q859" s="90" t="s">
        <v>2856</v>
      </c>
      <c r="R859" s="90"/>
      <c r="S859" s="121" t="e">
        <f t="shared" si="79"/>
        <v>#VALUE!</v>
      </c>
      <c r="T859" s="9">
        <v>36</v>
      </c>
      <c r="U859" s="9">
        <v>9.5399999999999991</v>
      </c>
      <c r="Z859" s="78">
        <f t="shared" ca="1" si="80"/>
        <v>845</v>
      </c>
      <c r="AA859" s="78" t="str">
        <f t="shared" si="81"/>
        <v>4-2024</v>
      </c>
      <c r="AC859" s="4" t="str">
        <f t="shared" si="82"/>
        <v>Empty</v>
      </c>
      <c r="AD859" s="4" t="e">
        <f t="shared" si="83"/>
        <v>#VALUE!</v>
      </c>
    </row>
    <row r="860" spans="1:30" hidden="1">
      <c r="A860" s="8" t="s">
        <v>2857</v>
      </c>
      <c r="B860" s="8" t="s">
        <v>1315</v>
      </c>
      <c r="C860" s="8" t="s">
        <v>38</v>
      </c>
      <c r="D860" s="8" t="s">
        <v>31</v>
      </c>
      <c r="E860" s="8"/>
      <c r="F860" s="8" t="s">
        <v>1408</v>
      </c>
      <c r="G860" s="8" t="s">
        <v>1390</v>
      </c>
      <c r="H860" s="8">
        <v>15.98</v>
      </c>
      <c r="I860" s="8">
        <v>16.850000000000001</v>
      </c>
      <c r="J860" s="8">
        <v>0.2324</v>
      </c>
      <c r="K860" s="8">
        <v>1.4562999999999999</v>
      </c>
      <c r="L860" s="8" t="s">
        <v>1358</v>
      </c>
      <c r="M860" s="8">
        <v>790</v>
      </c>
      <c r="N860" s="8" t="s">
        <v>1381</v>
      </c>
      <c r="O860" s="89" t="s">
        <v>2858</v>
      </c>
      <c r="P860" s="89">
        <f t="shared" si="78"/>
        <v>45571</v>
      </c>
      <c r="Q860" s="89" t="s">
        <v>2858</v>
      </c>
      <c r="R860" s="89"/>
      <c r="S860" s="121" t="e">
        <f t="shared" si="79"/>
        <v>#VALUE!</v>
      </c>
      <c r="T860" s="8">
        <v>12</v>
      </c>
      <c r="U860" s="8">
        <v>14.49</v>
      </c>
      <c r="Z860" s="78">
        <f t="shared" ca="1" si="80"/>
        <v>677</v>
      </c>
      <c r="AA860" s="78" t="str">
        <f t="shared" si="81"/>
        <v>10-2024</v>
      </c>
      <c r="AC860" s="4" t="str">
        <f t="shared" si="82"/>
        <v>Q4</v>
      </c>
      <c r="AD860" s="4" t="e">
        <f t="shared" si="83"/>
        <v>#VALUE!</v>
      </c>
    </row>
    <row r="861" spans="1:30" hidden="1">
      <c r="A861" s="9" t="s">
        <v>2859</v>
      </c>
      <c r="B861" s="9" t="s">
        <v>223</v>
      </c>
      <c r="C861" s="9" t="s">
        <v>41</v>
      </c>
      <c r="D861" s="9" t="s">
        <v>44</v>
      </c>
      <c r="E861" s="9"/>
      <c r="F861" s="9" t="s">
        <v>1389</v>
      </c>
      <c r="G861" s="9" t="s">
        <v>1390</v>
      </c>
      <c r="H861" s="9">
        <v>24.77</v>
      </c>
      <c r="I861" s="9">
        <v>16.53</v>
      </c>
      <c r="J861" s="9">
        <v>0.15529999999999999</v>
      </c>
      <c r="K861" s="9">
        <v>0.42309999999999998</v>
      </c>
      <c r="L861" s="9" t="s">
        <v>1412</v>
      </c>
      <c r="M861" s="9">
        <v>722</v>
      </c>
      <c r="N861" s="9" t="s">
        <v>1386</v>
      </c>
      <c r="O861" s="90" t="s">
        <v>2860</v>
      </c>
      <c r="P861" s="89">
        <f t="shared" si="78"/>
        <v>44973</v>
      </c>
      <c r="Q861" s="90" t="s">
        <v>2860</v>
      </c>
      <c r="R861" s="90"/>
      <c r="S861" s="121" t="e">
        <f t="shared" si="79"/>
        <v>#VALUE!</v>
      </c>
      <c r="T861" s="9">
        <v>120</v>
      </c>
      <c r="U861" s="9">
        <v>14.26</v>
      </c>
      <c r="Z861" s="78">
        <f t="shared" ca="1" si="80"/>
        <v>1275</v>
      </c>
      <c r="AA861" s="78" t="str">
        <f t="shared" si="81"/>
        <v>2-2023</v>
      </c>
      <c r="AC861" s="4" t="str">
        <f t="shared" si="82"/>
        <v>Empty</v>
      </c>
      <c r="AD861" s="4" t="e">
        <f t="shared" si="83"/>
        <v>#VALUE!</v>
      </c>
    </row>
    <row r="862" spans="1:30" hidden="1">
      <c r="A862" s="8" t="s">
        <v>2861</v>
      </c>
      <c r="B862" s="8" t="s">
        <v>1051</v>
      </c>
      <c r="C862" s="8" t="s">
        <v>24</v>
      </c>
      <c r="D862" s="8" t="s">
        <v>44</v>
      </c>
      <c r="E862" s="8"/>
      <c r="F862" s="8" t="s">
        <v>1389</v>
      </c>
      <c r="G862" s="8" t="s">
        <v>1375</v>
      </c>
      <c r="H862" s="8">
        <v>67</v>
      </c>
      <c r="I862" s="8">
        <v>10.09</v>
      </c>
      <c r="J862" s="8">
        <v>0.58179999999999998</v>
      </c>
      <c r="K862" s="8">
        <v>1.7021999999999999</v>
      </c>
      <c r="L862" s="8" t="s">
        <v>1385</v>
      </c>
      <c r="M862" s="8">
        <v>550</v>
      </c>
      <c r="N862" s="8" t="s">
        <v>1381</v>
      </c>
      <c r="O862" s="89" t="s">
        <v>2862</v>
      </c>
      <c r="P862" s="89">
        <f t="shared" si="78"/>
        <v>45055</v>
      </c>
      <c r="Q862" s="89" t="s">
        <v>2862</v>
      </c>
      <c r="R862" s="89"/>
      <c r="S862" s="121" t="e">
        <f t="shared" si="79"/>
        <v>#VALUE!</v>
      </c>
      <c r="T862" s="8">
        <v>48</v>
      </c>
      <c r="U862" s="8">
        <v>0</v>
      </c>
      <c r="Z862" s="78">
        <f t="shared" ca="1" si="80"/>
        <v>1193</v>
      </c>
      <c r="AA862" s="78" t="str">
        <f t="shared" si="81"/>
        <v>5-2023</v>
      </c>
      <c r="AC862" s="4" t="str">
        <f t="shared" si="82"/>
        <v>Empty</v>
      </c>
      <c r="AD862" s="4" t="e">
        <f t="shared" si="83"/>
        <v>#VALUE!</v>
      </c>
    </row>
    <row r="863" spans="1:30" hidden="1">
      <c r="A863" s="9" t="s">
        <v>2863</v>
      </c>
      <c r="B863" s="9" t="s">
        <v>599</v>
      </c>
      <c r="C863" s="9" t="s">
        <v>38</v>
      </c>
      <c r="D863" s="9" t="s">
        <v>44</v>
      </c>
      <c r="E863" s="9"/>
      <c r="F863" s="9" t="s">
        <v>1400</v>
      </c>
      <c r="G863" s="9" t="s">
        <v>1384</v>
      </c>
      <c r="H863" s="9">
        <v>38.01</v>
      </c>
      <c r="I863" s="9">
        <v>11.57</v>
      </c>
      <c r="J863" s="9">
        <v>0.45629999999999998</v>
      </c>
      <c r="K863" s="9">
        <v>0.53590000000000004</v>
      </c>
      <c r="L863" s="9" t="s">
        <v>1358</v>
      </c>
      <c r="M863" s="9">
        <v>800</v>
      </c>
      <c r="N863" s="9" t="s">
        <v>1381</v>
      </c>
      <c r="O863" s="90" t="s">
        <v>2864</v>
      </c>
      <c r="P863" s="89">
        <f t="shared" si="78"/>
        <v>45112</v>
      </c>
      <c r="Q863" s="90" t="s">
        <v>2864</v>
      </c>
      <c r="R863" s="90"/>
      <c r="S863" s="121" t="e">
        <f t="shared" si="79"/>
        <v>#VALUE!</v>
      </c>
      <c r="T863" s="9">
        <v>120</v>
      </c>
      <c r="U863" s="9">
        <v>19.940000000000001</v>
      </c>
      <c r="Z863" s="78">
        <f t="shared" ca="1" si="80"/>
        <v>1136</v>
      </c>
      <c r="AA863" s="78" t="str">
        <f t="shared" si="81"/>
        <v>7-2023</v>
      </c>
      <c r="AC863" s="4" t="str">
        <f t="shared" si="82"/>
        <v>Empty</v>
      </c>
      <c r="AD863" s="4" t="e">
        <f t="shared" si="83"/>
        <v>#VALUE!</v>
      </c>
    </row>
    <row r="864" spans="1:30">
      <c r="A864" s="8" t="s">
        <v>2865</v>
      </c>
      <c r="B864" s="8" t="s">
        <v>1041</v>
      </c>
      <c r="C864" s="8" t="s">
        <v>24</v>
      </c>
      <c r="D864" s="8" t="s">
        <v>31</v>
      </c>
      <c r="E864" s="8"/>
      <c r="F864" s="8" t="s">
        <v>1389</v>
      </c>
      <c r="G864" s="8" t="s">
        <v>1375</v>
      </c>
      <c r="H864" s="8">
        <v>96.74</v>
      </c>
      <c r="I864" s="8">
        <v>13.71</v>
      </c>
      <c r="J864" s="8">
        <v>1.9218999999999999</v>
      </c>
      <c r="K864" s="8">
        <v>2.2364999999999999</v>
      </c>
      <c r="L864" s="8" t="s">
        <v>1376</v>
      </c>
      <c r="M864" s="8">
        <v>610</v>
      </c>
      <c r="N864" s="8" t="s">
        <v>1377</v>
      </c>
      <c r="O864" s="89" t="s">
        <v>1762</v>
      </c>
      <c r="P864" s="89">
        <f t="shared" si="78"/>
        <v>45591</v>
      </c>
      <c r="Q864" s="89" t="s">
        <v>1762</v>
      </c>
      <c r="R864" s="89" t="s">
        <v>2473</v>
      </c>
      <c r="S864" s="121">
        <f t="shared" si="79"/>
        <v>45598</v>
      </c>
      <c r="T864" s="8">
        <v>60</v>
      </c>
      <c r="U864" s="8">
        <v>88.8</v>
      </c>
      <c r="Z864" s="78">
        <f t="shared" ca="1" si="80"/>
        <v>657</v>
      </c>
      <c r="AA864" s="78" t="str">
        <f t="shared" si="81"/>
        <v>10-2024</v>
      </c>
      <c r="AC864" s="4" t="str">
        <f t="shared" si="82"/>
        <v>Q4</v>
      </c>
      <c r="AD864" s="4">
        <f t="shared" si="83"/>
        <v>5</v>
      </c>
    </row>
    <row r="865" spans="1:30" hidden="1">
      <c r="A865" s="9" t="s">
        <v>2866</v>
      </c>
      <c r="B865" s="9" t="s">
        <v>483</v>
      </c>
      <c r="C865" s="9" t="s">
        <v>16</v>
      </c>
      <c r="D865" s="9" t="s">
        <v>10</v>
      </c>
      <c r="E865" s="9"/>
      <c r="F865" s="9" t="s">
        <v>1389</v>
      </c>
      <c r="G865" s="9" t="s">
        <v>1375</v>
      </c>
      <c r="H865" s="9">
        <v>29.27</v>
      </c>
      <c r="I865" s="9">
        <v>15.18</v>
      </c>
      <c r="J865" s="9">
        <v>0.14979999999999999</v>
      </c>
      <c r="K865" s="9">
        <v>0.56779999999999997</v>
      </c>
      <c r="L865" s="9" t="s">
        <v>1358</v>
      </c>
      <c r="M865" s="9">
        <v>878</v>
      </c>
      <c r="N865" s="9" t="s">
        <v>1426</v>
      </c>
      <c r="O865" s="90" t="s">
        <v>1686</v>
      </c>
      <c r="P865" s="89">
        <f t="shared" si="78"/>
        <v>45602</v>
      </c>
      <c r="Q865" s="90" t="s">
        <v>1686</v>
      </c>
      <c r="R865" s="90"/>
      <c r="S865" s="121" t="e">
        <f t="shared" si="79"/>
        <v>#VALUE!</v>
      </c>
      <c r="T865" s="9">
        <v>84</v>
      </c>
      <c r="U865" s="9">
        <v>5.0999999999999996</v>
      </c>
      <c r="Z865" s="78">
        <f t="shared" ca="1" si="80"/>
        <v>646</v>
      </c>
      <c r="AA865" s="78" t="str">
        <f t="shared" si="81"/>
        <v>11-2024</v>
      </c>
      <c r="AC865" s="4" t="str">
        <f t="shared" si="82"/>
        <v>Q4</v>
      </c>
      <c r="AD865" s="4" t="e">
        <f t="shared" si="83"/>
        <v>#VALUE!</v>
      </c>
    </row>
    <row r="866" spans="1:30">
      <c r="A866" s="8" t="s">
        <v>2867</v>
      </c>
      <c r="B866" s="8" t="s">
        <v>903</v>
      </c>
      <c r="C866" s="8" t="s">
        <v>16</v>
      </c>
      <c r="D866" s="8" t="s">
        <v>31</v>
      </c>
      <c r="E866" s="8"/>
      <c r="F866" s="8" t="s">
        <v>1408</v>
      </c>
      <c r="G866" s="8" t="s">
        <v>1390</v>
      </c>
      <c r="H866" s="8">
        <v>38.75</v>
      </c>
      <c r="I866" s="8">
        <v>12.41</v>
      </c>
      <c r="J866" s="8">
        <v>0.25929999999999997</v>
      </c>
      <c r="K866" s="8">
        <v>1.0283</v>
      </c>
      <c r="L866" s="8" t="s">
        <v>1385</v>
      </c>
      <c r="M866" s="8">
        <v>866</v>
      </c>
      <c r="N866" s="8" t="s">
        <v>1377</v>
      </c>
      <c r="O866" s="89" t="s">
        <v>1927</v>
      </c>
      <c r="P866" s="89">
        <f t="shared" si="78"/>
        <v>45127</v>
      </c>
      <c r="Q866" s="89" t="s">
        <v>1927</v>
      </c>
      <c r="R866" s="89" t="s">
        <v>1624</v>
      </c>
      <c r="S866" s="121">
        <f t="shared" si="79"/>
        <v>45130</v>
      </c>
      <c r="T866" s="8">
        <v>48</v>
      </c>
      <c r="U866" s="8">
        <v>0</v>
      </c>
      <c r="Z866" s="78">
        <f t="shared" ca="1" si="80"/>
        <v>1121</v>
      </c>
      <c r="AA866" s="78" t="str">
        <f t="shared" si="81"/>
        <v>7-2023</v>
      </c>
      <c r="AC866" s="4" t="str">
        <f t="shared" si="82"/>
        <v>Empty</v>
      </c>
      <c r="AD866" s="4">
        <f t="shared" si="83"/>
        <v>2</v>
      </c>
    </row>
    <row r="867" spans="1:30">
      <c r="A867" s="9" t="s">
        <v>2868</v>
      </c>
      <c r="B867" s="9" t="s">
        <v>891</v>
      </c>
      <c r="C867" s="9" t="s">
        <v>12</v>
      </c>
      <c r="D867" s="9" t="s">
        <v>31</v>
      </c>
      <c r="E867" s="9"/>
      <c r="F867" s="9" t="s">
        <v>1389</v>
      </c>
      <c r="G867" s="9" t="s">
        <v>1375</v>
      </c>
      <c r="H867" s="9">
        <v>13.13</v>
      </c>
      <c r="I867" s="9">
        <v>8.08</v>
      </c>
      <c r="J867" s="9">
        <v>0.19719999999999999</v>
      </c>
      <c r="K867" s="9">
        <v>0.26669999999999999</v>
      </c>
      <c r="L867" s="9" t="s">
        <v>1358</v>
      </c>
      <c r="M867" s="9">
        <v>772</v>
      </c>
      <c r="N867" s="9" t="s">
        <v>1403</v>
      </c>
      <c r="O867" s="90" t="s">
        <v>1627</v>
      </c>
      <c r="P867" s="89">
        <f t="shared" si="78"/>
        <v>44962</v>
      </c>
      <c r="Q867" s="90" t="s">
        <v>1627</v>
      </c>
      <c r="R867" s="90" t="s">
        <v>2345</v>
      </c>
      <c r="S867" s="121">
        <f t="shared" si="79"/>
        <v>44966</v>
      </c>
      <c r="T867" s="9">
        <v>60</v>
      </c>
      <c r="U867" s="9">
        <v>10.16</v>
      </c>
      <c r="Z867" s="78">
        <f t="shared" ca="1" si="80"/>
        <v>1286</v>
      </c>
      <c r="AA867" s="78" t="str">
        <f t="shared" si="81"/>
        <v>2-2023</v>
      </c>
      <c r="AC867" s="4" t="str">
        <f t="shared" si="82"/>
        <v>Empty</v>
      </c>
      <c r="AD867" s="4">
        <f t="shared" si="83"/>
        <v>4</v>
      </c>
    </row>
    <row r="868" spans="1:30">
      <c r="A868" s="8" t="s">
        <v>2869</v>
      </c>
      <c r="B868" s="8" t="s">
        <v>248</v>
      </c>
      <c r="C868" s="8" t="s">
        <v>24</v>
      </c>
      <c r="D868" s="8" t="s">
        <v>31</v>
      </c>
      <c r="E868" s="8"/>
      <c r="F868" s="8" t="s">
        <v>1408</v>
      </c>
      <c r="G868" s="8" t="s">
        <v>1384</v>
      </c>
      <c r="H868" s="8">
        <v>72.12</v>
      </c>
      <c r="I868" s="8">
        <v>13.73</v>
      </c>
      <c r="J868" s="8">
        <v>0.59860000000000002</v>
      </c>
      <c r="K868" s="8">
        <v>0.94740000000000002</v>
      </c>
      <c r="L868" s="8" t="s">
        <v>1395</v>
      </c>
      <c r="M868" s="8">
        <v>672</v>
      </c>
      <c r="N868" s="8" t="s">
        <v>1396</v>
      </c>
      <c r="O868" s="89" t="s">
        <v>2029</v>
      </c>
      <c r="P868" s="89">
        <f t="shared" si="78"/>
        <v>44599</v>
      </c>
      <c r="Q868" s="89" t="s">
        <v>2029</v>
      </c>
      <c r="R868" s="89" t="s">
        <v>1818</v>
      </c>
      <c r="S868" s="121">
        <f t="shared" si="79"/>
        <v>44600</v>
      </c>
      <c r="T868" s="8">
        <v>180</v>
      </c>
      <c r="U868" s="8">
        <v>39.96</v>
      </c>
      <c r="Z868" s="78">
        <f t="shared" ca="1" si="80"/>
        <v>1649</v>
      </c>
      <c r="AA868" s="78" t="str">
        <f t="shared" si="81"/>
        <v>2-2022</v>
      </c>
      <c r="AC868" s="4" t="str">
        <f t="shared" si="82"/>
        <v>Empty</v>
      </c>
      <c r="AD868" s="4">
        <f t="shared" si="83"/>
        <v>2</v>
      </c>
    </row>
    <row r="869" spans="1:30" hidden="1">
      <c r="A869" s="9" t="s">
        <v>2870</v>
      </c>
      <c r="B869" s="9" t="s">
        <v>1315</v>
      </c>
      <c r="C869" s="9" t="s">
        <v>38</v>
      </c>
      <c r="D869" s="9" t="s">
        <v>31</v>
      </c>
      <c r="E869" s="9"/>
      <c r="F869" s="9" t="s">
        <v>1389</v>
      </c>
      <c r="G869" s="9" t="s">
        <v>1384</v>
      </c>
      <c r="H869" s="9">
        <v>93.26</v>
      </c>
      <c r="I869" s="9">
        <v>15.53</v>
      </c>
      <c r="J869" s="9">
        <v>1.0911</v>
      </c>
      <c r="K869" s="9">
        <v>1.2646999999999999</v>
      </c>
      <c r="L869" s="9" t="s">
        <v>1412</v>
      </c>
      <c r="M869" s="9">
        <v>790</v>
      </c>
      <c r="N869" s="9" t="s">
        <v>1426</v>
      </c>
      <c r="O869" s="90" t="s">
        <v>2706</v>
      </c>
      <c r="P869" s="89">
        <f t="shared" si="78"/>
        <v>44882</v>
      </c>
      <c r="Q869" s="90" t="s">
        <v>2706</v>
      </c>
      <c r="R869" s="90"/>
      <c r="S869" s="121" t="e">
        <f t="shared" si="79"/>
        <v>#VALUE!</v>
      </c>
      <c r="T869" s="9">
        <v>240</v>
      </c>
      <c r="U869" s="9">
        <v>25.9</v>
      </c>
      <c r="Z869" s="78">
        <f t="shared" ca="1" si="80"/>
        <v>1366</v>
      </c>
      <c r="AA869" s="78" t="str">
        <f t="shared" si="81"/>
        <v>11-2022</v>
      </c>
      <c r="AC869" s="4" t="str">
        <f t="shared" si="82"/>
        <v>Q4</v>
      </c>
      <c r="AD869" s="4" t="e">
        <f t="shared" si="83"/>
        <v>#VALUE!</v>
      </c>
    </row>
    <row r="870" spans="1:30">
      <c r="A870" s="8" t="s">
        <v>2871</v>
      </c>
      <c r="B870" s="8" t="s">
        <v>1072</v>
      </c>
      <c r="C870" s="8" t="s">
        <v>16</v>
      </c>
      <c r="D870" s="8" t="s">
        <v>44</v>
      </c>
      <c r="E870" s="8"/>
      <c r="F870" s="8" t="s">
        <v>1411</v>
      </c>
      <c r="G870" s="8" t="s">
        <v>1375</v>
      </c>
      <c r="H870" s="8">
        <v>26.72</v>
      </c>
      <c r="I870" s="8">
        <v>14.66</v>
      </c>
      <c r="J870" s="8">
        <v>0.40560000000000002</v>
      </c>
      <c r="K870" s="8">
        <v>2.4074</v>
      </c>
      <c r="L870" s="8" t="s">
        <v>1385</v>
      </c>
      <c r="M870" s="8">
        <v>735</v>
      </c>
      <c r="N870" s="8" t="s">
        <v>1377</v>
      </c>
      <c r="O870" s="89" t="s">
        <v>2433</v>
      </c>
      <c r="P870" s="89">
        <f t="shared" si="78"/>
        <v>44959</v>
      </c>
      <c r="Q870" s="89" t="s">
        <v>2433</v>
      </c>
      <c r="R870" s="89" t="s">
        <v>1900</v>
      </c>
      <c r="S870" s="121">
        <f t="shared" si="79"/>
        <v>44970</v>
      </c>
      <c r="T870" s="8">
        <v>12</v>
      </c>
      <c r="U870" s="8">
        <v>0</v>
      </c>
      <c r="Z870" s="78">
        <f t="shared" ca="1" si="80"/>
        <v>1289</v>
      </c>
      <c r="AA870" s="78" t="str">
        <f t="shared" si="81"/>
        <v>2-2023</v>
      </c>
      <c r="AC870" s="4" t="str">
        <f t="shared" si="82"/>
        <v>Empty</v>
      </c>
      <c r="AD870" s="4">
        <f t="shared" si="83"/>
        <v>8</v>
      </c>
    </row>
    <row r="871" spans="1:30">
      <c r="A871" s="9" t="s">
        <v>2872</v>
      </c>
      <c r="B871" s="9" t="s">
        <v>1307</v>
      </c>
      <c r="C871" s="9" t="s">
        <v>7</v>
      </c>
      <c r="D871" s="9" t="s">
        <v>23</v>
      </c>
      <c r="E871" s="9"/>
      <c r="F871" s="9" t="s">
        <v>1400</v>
      </c>
      <c r="G871" s="9" t="s">
        <v>1375</v>
      </c>
      <c r="H871" s="9">
        <v>87.66</v>
      </c>
      <c r="I871" s="9">
        <v>9.9499999999999993</v>
      </c>
      <c r="J871" s="9">
        <v>1.0229999999999999</v>
      </c>
      <c r="K871" s="9">
        <v>0.93930000000000002</v>
      </c>
      <c r="L871" s="9" t="s">
        <v>1395</v>
      </c>
      <c r="M871" s="9">
        <v>767</v>
      </c>
      <c r="N871" s="9" t="s">
        <v>1403</v>
      </c>
      <c r="O871" s="90" t="s">
        <v>2873</v>
      </c>
      <c r="P871" s="89">
        <f t="shared" si="78"/>
        <v>45442</v>
      </c>
      <c r="Q871" s="90" t="s">
        <v>2873</v>
      </c>
      <c r="R871" s="90" t="s">
        <v>1869</v>
      </c>
      <c r="S871" s="121">
        <f t="shared" si="79"/>
        <v>45449</v>
      </c>
      <c r="T871" s="9">
        <v>180</v>
      </c>
      <c r="U871" s="9">
        <v>59.58</v>
      </c>
      <c r="Z871" s="78">
        <f t="shared" ca="1" si="80"/>
        <v>806</v>
      </c>
      <c r="AA871" s="78" t="str">
        <f t="shared" si="81"/>
        <v>5-2024</v>
      </c>
      <c r="AC871" s="4" t="str">
        <f t="shared" si="82"/>
        <v>Empty</v>
      </c>
      <c r="AD871" s="4">
        <f t="shared" si="83"/>
        <v>6</v>
      </c>
    </row>
    <row r="872" spans="1:30">
      <c r="A872" s="8" t="s">
        <v>2874</v>
      </c>
      <c r="B872" s="8" t="s">
        <v>61</v>
      </c>
      <c r="C872" s="8" t="s">
        <v>12</v>
      </c>
      <c r="D872" s="8" t="s">
        <v>31</v>
      </c>
      <c r="E872" s="8"/>
      <c r="F872" s="8" t="s">
        <v>1380</v>
      </c>
      <c r="G872" s="8" t="s">
        <v>1390</v>
      </c>
      <c r="H872" s="8">
        <v>82.91</v>
      </c>
      <c r="I872" s="8">
        <v>14.42</v>
      </c>
      <c r="J872" s="8">
        <v>0.85870000000000002</v>
      </c>
      <c r="K872" s="8">
        <v>2.8506</v>
      </c>
      <c r="L872" s="8" t="s">
        <v>1376</v>
      </c>
      <c r="M872" s="8">
        <v>657</v>
      </c>
      <c r="N872" s="8" t="s">
        <v>1403</v>
      </c>
      <c r="O872" s="89" t="s">
        <v>2875</v>
      </c>
      <c r="P872" s="89">
        <f t="shared" si="78"/>
        <v>44690</v>
      </c>
      <c r="Q872" s="89" t="s">
        <v>2875</v>
      </c>
      <c r="R872" s="89" t="s">
        <v>585</v>
      </c>
      <c r="S872" s="121">
        <f t="shared" si="79"/>
        <v>44691</v>
      </c>
      <c r="T872" s="8">
        <v>36</v>
      </c>
      <c r="U872" s="8">
        <v>73.66</v>
      </c>
      <c r="Z872" s="78">
        <f t="shared" ca="1" si="80"/>
        <v>1558</v>
      </c>
      <c r="AA872" s="78" t="str">
        <f t="shared" si="81"/>
        <v>5-2022</v>
      </c>
      <c r="AC872" s="4" t="str">
        <f t="shared" si="82"/>
        <v>Empty</v>
      </c>
      <c r="AD872" s="4">
        <f t="shared" si="83"/>
        <v>2</v>
      </c>
    </row>
    <row r="873" spans="1:30">
      <c r="A873" s="9" t="s">
        <v>2876</v>
      </c>
      <c r="B873" s="9" t="s">
        <v>979</v>
      </c>
      <c r="C873" s="9" t="s">
        <v>7</v>
      </c>
      <c r="D873" s="9" t="s">
        <v>10</v>
      </c>
      <c r="E873" s="9"/>
      <c r="F873" s="9" t="s">
        <v>1380</v>
      </c>
      <c r="G873" s="9" t="s">
        <v>1384</v>
      </c>
      <c r="H873" s="9">
        <v>48.9</v>
      </c>
      <c r="I873" s="9">
        <v>15.52</v>
      </c>
      <c r="J873" s="9">
        <v>0.29270000000000002</v>
      </c>
      <c r="K873" s="9">
        <v>1.7076</v>
      </c>
      <c r="L873" s="9" t="s">
        <v>1412</v>
      </c>
      <c r="M873" s="9">
        <v>577</v>
      </c>
      <c r="N873" s="9" t="s">
        <v>1377</v>
      </c>
      <c r="O873" s="90" t="s">
        <v>1772</v>
      </c>
      <c r="P873" s="89">
        <f t="shared" si="78"/>
        <v>44961</v>
      </c>
      <c r="Q873" s="90" t="s">
        <v>1772</v>
      </c>
      <c r="R873" s="90" t="s">
        <v>2540</v>
      </c>
      <c r="S873" s="121">
        <f t="shared" si="79"/>
        <v>44963</v>
      </c>
      <c r="T873" s="9">
        <v>36</v>
      </c>
      <c r="U873" s="9">
        <v>22.57</v>
      </c>
      <c r="Z873" s="78">
        <f t="shared" ca="1" si="80"/>
        <v>1287</v>
      </c>
      <c r="AA873" s="78" t="str">
        <f t="shared" si="81"/>
        <v>2-2023</v>
      </c>
      <c r="AC873" s="4" t="str">
        <f t="shared" si="82"/>
        <v>Empty</v>
      </c>
      <c r="AD873" s="4">
        <f t="shared" si="83"/>
        <v>1</v>
      </c>
    </row>
    <row r="874" spans="1:30">
      <c r="A874" s="8" t="s">
        <v>2877</v>
      </c>
      <c r="B874" s="8" t="s">
        <v>870</v>
      </c>
      <c r="C874" s="8" t="s">
        <v>12</v>
      </c>
      <c r="D874" s="8" t="s">
        <v>1360</v>
      </c>
      <c r="E874" s="8"/>
      <c r="F874" s="8" t="s">
        <v>1400</v>
      </c>
      <c r="G874" s="8" t="s">
        <v>1390</v>
      </c>
      <c r="H874" s="8">
        <v>80.81</v>
      </c>
      <c r="I874" s="8">
        <v>12.94</v>
      </c>
      <c r="J874" s="8">
        <v>0.60340000000000005</v>
      </c>
      <c r="K874" s="8">
        <v>7.2154999999999996</v>
      </c>
      <c r="L874" s="8" t="s">
        <v>1395</v>
      </c>
      <c r="M874" s="8">
        <v>876</v>
      </c>
      <c r="N874" s="8" t="s">
        <v>1396</v>
      </c>
      <c r="O874" s="89" t="s">
        <v>2878</v>
      </c>
      <c r="P874" s="89">
        <f t="shared" si="78"/>
        <v>44967</v>
      </c>
      <c r="Q874" s="89" t="s">
        <v>2878</v>
      </c>
      <c r="R874" s="89" t="s">
        <v>2879</v>
      </c>
      <c r="S874" s="121">
        <f t="shared" si="79"/>
        <v>44974</v>
      </c>
      <c r="T874" s="8">
        <v>12</v>
      </c>
      <c r="U874" s="8">
        <v>50.84</v>
      </c>
      <c r="Z874" s="78">
        <f t="shared" ca="1" si="80"/>
        <v>1281</v>
      </c>
      <c r="AA874" s="78" t="str">
        <f t="shared" si="81"/>
        <v>2-2023</v>
      </c>
      <c r="AC874" s="4" t="str">
        <f t="shared" si="82"/>
        <v>Empty</v>
      </c>
      <c r="AD874" s="4">
        <f t="shared" si="83"/>
        <v>6</v>
      </c>
    </row>
    <row r="875" spans="1:30" hidden="1">
      <c r="A875" s="9" t="s">
        <v>2880</v>
      </c>
      <c r="B875" s="9" t="s">
        <v>1114</v>
      </c>
      <c r="C875" s="9" t="s">
        <v>32</v>
      </c>
      <c r="D875" s="9" t="s">
        <v>1360</v>
      </c>
      <c r="E875" s="9"/>
      <c r="F875" s="9" t="s">
        <v>1374</v>
      </c>
      <c r="G875" s="9" t="s">
        <v>1384</v>
      </c>
      <c r="H875" s="9">
        <v>60.49</v>
      </c>
      <c r="I875" s="9">
        <v>15.49</v>
      </c>
      <c r="J875" s="9">
        <v>1.0790999999999999</v>
      </c>
      <c r="K875" s="9">
        <v>1.6984999999999999</v>
      </c>
      <c r="L875" s="9" t="s">
        <v>1412</v>
      </c>
      <c r="M875" s="9">
        <v>776</v>
      </c>
      <c r="N875" s="9" t="s">
        <v>1386</v>
      </c>
      <c r="O875" s="90" t="s">
        <v>1415</v>
      </c>
      <c r="P875" s="89">
        <f t="shared" si="78"/>
        <v>45326</v>
      </c>
      <c r="Q875" s="90" t="s">
        <v>1415</v>
      </c>
      <c r="R875" s="90"/>
      <c r="S875" s="121" t="e">
        <f t="shared" si="79"/>
        <v>#VALUE!</v>
      </c>
      <c r="T875" s="9">
        <v>48</v>
      </c>
      <c r="U875" s="9">
        <v>55.74</v>
      </c>
      <c r="Z875" s="78">
        <f t="shared" ca="1" si="80"/>
        <v>922</v>
      </c>
      <c r="AA875" s="78" t="str">
        <f t="shared" si="81"/>
        <v>2-2024</v>
      </c>
      <c r="AC875" s="4" t="str">
        <f t="shared" si="82"/>
        <v>Empty</v>
      </c>
      <c r="AD875" s="4" t="e">
        <f t="shared" si="83"/>
        <v>#VALUE!</v>
      </c>
    </row>
    <row r="876" spans="1:30">
      <c r="A876" s="8" t="s">
        <v>2881</v>
      </c>
      <c r="B876" s="8" t="s">
        <v>979</v>
      </c>
      <c r="C876" s="8" t="s">
        <v>20</v>
      </c>
      <c r="D876" s="8" t="s">
        <v>1360</v>
      </c>
      <c r="E876" s="8"/>
      <c r="F876" s="8" t="s">
        <v>1389</v>
      </c>
      <c r="G876" s="8" t="s">
        <v>1384</v>
      </c>
      <c r="H876" s="8">
        <v>15.93</v>
      </c>
      <c r="I876" s="8">
        <v>16.46</v>
      </c>
      <c r="J876" s="8">
        <v>0.13389999999999999</v>
      </c>
      <c r="K876" s="8">
        <v>0.45519999999999999</v>
      </c>
      <c r="L876" s="8" t="s">
        <v>1358</v>
      </c>
      <c r="M876" s="8">
        <v>577</v>
      </c>
      <c r="N876" s="8" t="s">
        <v>1403</v>
      </c>
      <c r="O876" s="89" t="s">
        <v>1734</v>
      </c>
      <c r="P876" s="89">
        <f t="shared" si="78"/>
        <v>44918</v>
      </c>
      <c r="Q876" s="89" t="s">
        <v>1734</v>
      </c>
      <c r="R876" s="89" t="s">
        <v>2005</v>
      </c>
      <c r="S876" s="121">
        <f t="shared" si="79"/>
        <v>44919</v>
      </c>
      <c r="T876" s="8">
        <v>48</v>
      </c>
      <c r="U876" s="8">
        <v>5.48</v>
      </c>
      <c r="Z876" s="78">
        <f t="shared" ca="1" si="80"/>
        <v>1330</v>
      </c>
      <c r="AA876" s="78" t="str">
        <f t="shared" si="81"/>
        <v>12-2022</v>
      </c>
      <c r="AC876" s="4" t="str">
        <f t="shared" si="82"/>
        <v>Q4</v>
      </c>
      <c r="AD876" s="4">
        <f t="shared" si="83"/>
        <v>1</v>
      </c>
    </row>
    <row r="877" spans="1:30">
      <c r="A877" s="9" t="s">
        <v>2882</v>
      </c>
      <c r="B877" s="9" t="s">
        <v>1182</v>
      </c>
      <c r="C877" s="9" t="s">
        <v>20</v>
      </c>
      <c r="D877" s="9" t="s">
        <v>31</v>
      </c>
      <c r="E877" s="9"/>
      <c r="F877" s="9" t="s">
        <v>1389</v>
      </c>
      <c r="G877" s="9" t="s">
        <v>1384</v>
      </c>
      <c r="H877" s="9">
        <v>23.44</v>
      </c>
      <c r="I877" s="9">
        <v>13.08</v>
      </c>
      <c r="J877" s="9">
        <v>0.45900000000000002</v>
      </c>
      <c r="K877" s="9">
        <v>0.29780000000000001</v>
      </c>
      <c r="L877" s="9" t="s">
        <v>1376</v>
      </c>
      <c r="M877" s="9">
        <v>791</v>
      </c>
      <c r="N877" s="9" t="s">
        <v>1396</v>
      </c>
      <c r="O877" s="90" t="s">
        <v>1966</v>
      </c>
      <c r="P877" s="89">
        <f t="shared" si="78"/>
        <v>44662</v>
      </c>
      <c r="Q877" s="90" t="s">
        <v>1966</v>
      </c>
      <c r="R877" s="90" t="s">
        <v>1992</v>
      </c>
      <c r="S877" s="121">
        <f t="shared" si="79"/>
        <v>44671</v>
      </c>
      <c r="T877" s="9">
        <v>180</v>
      </c>
      <c r="U877" s="9">
        <v>21.79</v>
      </c>
      <c r="Z877" s="78">
        <f t="shared" ca="1" si="80"/>
        <v>1586</v>
      </c>
      <c r="AA877" s="78" t="str">
        <f t="shared" si="81"/>
        <v>4-2022</v>
      </c>
      <c r="AC877" s="4" t="str">
        <f t="shared" si="82"/>
        <v>Empty</v>
      </c>
      <c r="AD877" s="4">
        <f t="shared" si="83"/>
        <v>8</v>
      </c>
    </row>
    <row r="878" spans="1:30">
      <c r="A878" s="8" t="s">
        <v>2883</v>
      </c>
      <c r="B878" s="8" t="s">
        <v>915</v>
      </c>
      <c r="C878" s="8" t="s">
        <v>35</v>
      </c>
      <c r="D878" s="8" t="s">
        <v>10</v>
      </c>
      <c r="E878" s="8"/>
      <c r="F878" s="8" t="s">
        <v>1411</v>
      </c>
      <c r="G878" s="8" t="s">
        <v>1384</v>
      </c>
      <c r="H878" s="8">
        <v>83.15</v>
      </c>
      <c r="I878" s="8">
        <v>7.92</v>
      </c>
      <c r="J878" s="8">
        <v>0.43340000000000001</v>
      </c>
      <c r="K878" s="8">
        <v>3.7576000000000001</v>
      </c>
      <c r="L878" s="8" t="s">
        <v>1395</v>
      </c>
      <c r="M878" s="8">
        <v>765</v>
      </c>
      <c r="N878" s="8" t="s">
        <v>1377</v>
      </c>
      <c r="O878" s="89" t="s">
        <v>2752</v>
      </c>
      <c r="P878" s="89">
        <f t="shared" si="78"/>
        <v>44766</v>
      </c>
      <c r="Q878" s="89" t="s">
        <v>2752</v>
      </c>
      <c r="R878" s="89" t="s">
        <v>632</v>
      </c>
      <c r="S878" s="121">
        <f t="shared" si="79"/>
        <v>44772</v>
      </c>
      <c r="T878" s="8">
        <v>24</v>
      </c>
      <c r="U878" s="8">
        <v>53.89</v>
      </c>
      <c r="Z878" s="78">
        <f t="shared" ca="1" si="80"/>
        <v>1482</v>
      </c>
      <c r="AA878" s="78" t="str">
        <f t="shared" si="81"/>
        <v>7-2022</v>
      </c>
      <c r="AC878" s="4" t="str">
        <f t="shared" si="82"/>
        <v>Empty</v>
      </c>
      <c r="AD878" s="4">
        <f t="shared" si="83"/>
        <v>5</v>
      </c>
    </row>
    <row r="879" spans="1:30">
      <c r="A879" s="9" t="s">
        <v>2884</v>
      </c>
      <c r="B879" s="9" t="s">
        <v>400</v>
      </c>
      <c r="C879" s="9" t="s">
        <v>38</v>
      </c>
      <c r="D879" s="9" t="s">
        <v>23</v>
      </c>
      <c r="E879" s="9"/>
      <c r="F879" s="9" t="s">
        <v>1374</v>
      </c>
      <c r="G879" s="9" t="s">
        <v>1384</v>
      </c>
      <c r="H879" s="9">
        <v>70.900000000000006</v>
      </c>
      <c r="I879" s="9">
        <v>12.92</v>
      </c>
      <c r="J879" s="9">
        <v>1.1987000000000001</v>
      </c>
      <c r="K879" s="9">
        <v>1.0552999999999999</v>
      </c>
      <c r="L879" s="9" t="s">
        <v>1412</v>
      </c>
      <c r="M879" s="9">
        <v>873</v>
      </c>
      <c r="N879" s="9" t="s">
        <v>1403</v>
      </c>
      <c r="O879" s="90" t="s">
        <v>2304</v>
      </c>
      <c r="P879" s="89">
        <f t="shared" si="78"/>
        <v>45090</v>
      </c>
      <c r="Q879" s="90" t="s">
        <v>2304</v>
      </c>
      <c r="R879" s="90" t="s">
        <v>526</v>
      </c>
      <c r="S879" s="121">
        <f t="shared" si="79"/>
        <v>45103</v>
      </c>
      <c r="T879" s="9">
        <v>120</v>
      </c>
      <c r="U879" s="9">
        <v>31.35</v>
      </c>
      <c r="Z879" s="78">
        <f t="shared" ca="1" si="80"/>
        <v>1158</v>
      </c>
      <c r="AA879" s="78" t="str">
        <f t="shared" si="81"/>
        <v>6-2023</v>
      </c>
      <c r="AC879" s="4" t="str">
        <f t="shared" si="82"/>
        <v>Empty</v>
      </c>
      <c r="AD879" s="4">
        <f t="shared" si="83"/>
        <v>10</v>
      </c>
    </row>
    <row r="880" spans="1:30" hidden="1">
      <c r="A880" s="8" t="s">
        <v>2885</v>
      </c>
      <c r="B880" s="8" t="s">
        <v>458</v>
      </c>
      <c r="C880" s="8" t="s">
        <v>16</v>
      </c>
      <c r="D880" s="8" t="s">
        <v>1360</v>
      </c>
      <c r="E880" s="8"/>
      <c r="F880" s="8" t="s">
        <v>1389</v>
      </c>
      <c r="G880" s="8" t="s">
        <v>1384</v>
      </c>
      <c r="H880" s="8">
        <v>98.23</v>
      </c>
      <c r="I880" s="8">
        <v>9.06</v>
      </c>
      <c r="J880" s="8">
        <v>0.72889999999999999</v>
      </c>
      <c r="K880" s="8">
        <v>0.88759999999999994</v>
      </c>
      <c r="L880" s="8" t="s">
        <v>1385</v>
      </c>
      <c r="M880" s="8">
        <v>897</v>
      </c>
      <c r="N880" s="8" t="s">
        <v>1381</v>
      </c>
      <c r="O880" s="89" t="s">
        <v>1138</v>
      </c>
      <c r="P880" s="89">
        <f t="shared" si="78"/>
        <v>44779</v>
      </c>
      <c r="Q880" s="89" t="s">
        <v>1138</v>
      </c>
      <c r="R880" s="89"/>
      <c r="S880" s="121" t="e">
        <f t="shared" si="79"/>
        <v>#VALUE!</v>
      </c>
      <c r="T880" s="8">
        <v>240</v>
      </c>
      <c r="U880" s="8">
        <v>0</v>
      </c>
      <c r="Z880" s="78">
        <f t="shared" ca="1" si="80"/>
        <v>1469</v>
      </c>
      <c r="AA880" s="78" t="str">
        <f t="shared" si="81"/>
        <v>8-2022</v>
      </c>
      <c r="AC880" s="4" t="str">
        <f t="shared" si="82"/>
        <v>Empty</v>
      </c>
      <c r="AD880" s="4" t="e">
        <f t="shared" si="83"/>
        <v>#VALUE!</v>
      </c>
    </row>
    <row r="881" spans="1:30" hidden="1">
      <c r="A881" s="9" t="s">
        <v>2886</v>
      </c>
      <c r="B881" s="9" t="s">
        <v>303</v>
      </c>
      <c r="C881" s="9" t="s">
        <v>28</v>
      </c>
      <c r="D881" s="9" t="s">
        <v>23</v>
      </c>
      <c r="E881" s="9"/>
      <c r="F881" s="9" t="s">
        <v>1374</v>
      </c>
      <c r="G881" s="9" t="s">
        <v>1390</v>
      </c>
      <c r="H881" s="9">
        <v>57.04</v>
      </c>
      <c r="I881" s="9">
        <v>14.82</v>
      </c>
      <c r="J881" s="9">
        <v>0.87160000000000004</v>
      </c>
      <c r="K881" s="9">
        <v>1.9722999999999999</v>
      </c>
      <c r="L881" s="9" t="s">
        <v>1395</v>
      </c>
      <c r="M881" s="9">
        <v>726</v>
      </c>
      <c r="N881" s="9" t="s">
        <v>1381</v>
      </c>
      <c r="O881" s="90" t="s">
        <v>592</v>
      </c>
      <c r="P881" s="89">
        <f t="shared" si="78"/>
        <v>45286</v>
      </c>
      <c r="Q881" s="90" t="s">
        <v>592</v>
      </c>
      <c r="R881" s="90"/>
      <c r="S881" s="121" t="e">
        <f t="shared" si="79"/>
        <v>#VALUE!</v>
      </c>
      <c r="T881" s="9">
        <v>36</v>
      </c>
      <c r="U881" s="9">
        <v>25.34</v>
      </c>
      <c r="Z881" s="78">
        <f t="shared" ca="1" si="80"/>
        <v>962</v>
      </c>
      <c r="AA881" s="78" t="str">
        <f t="shared" si="81"/>
        <v>12-2023</v>
      </c>
      <c r="AC881" s="4" t="str">
        <f t="shared" si="82"/>
        <v>Q4</v>
      </c>
      <c r="AD881" s="4" t="e">
        <f t="shared" si="83"/>
        <v>#VALUE!</v>
      </c>
    </row>
    <row r="882" spans="1:30">
      <c r="A882" s="8" t="s">
        <v>2887</v>
      </c>
      <c r="B882" s="8" t="s">
        <v>928</v>
      </c>
      <c r="C882" s="8" t="s">
        <v>28</v>
      </c>
      <c r="D882" s="8" t="s">
        <v>1360</v>
      </c>
      <c r="E882" s="8"/>
      <c r="F882" s="8" t="s">
        <v>1408</v>
      </c>
      <c r="G882" s="8" t="s">
        <v>1390</v>
      </c>
      <c r="H882" s="8">
        <v>5.88</v>
      </c>
      <c r="I882" s="8">
        <v>16.66</v>
      </c>
      <c r="J882" s="8">
        <v>8.5400000000000004E-2</v>
      </c>
      <c r="K882" s="8">
        <v>8.9099999999999999E-2</v>
      </c>
      <c r="L882" s="8" t="s">
        <v>1395</v>
      </c>
      <c r="M882" s="8">
        <v>596</v>
      </c>
      <c r="N882" s="8" t="s">
        <v>1396</v>
      </c>
      <c r="O882" s="89" t="s">
        <v>1253</v>
      </c>
      <c r="P882" s="89">
        <f t="shared" si="78"/>
        <v>44796</v>
      </c>
      <c r="Q882" s="89" t="s">
        <v>1253</v>
      </c>
      <c r="R882" s="89" t="s">
        <v>1488</v>
      </c>
      <c r="S882" s="121">
        <f t="shared" si="79"/>
        <v>44805</v>
      </c>
      <c r="T882" s="8">
        <v>180</v>
      </c>
      <c r="U882" s="8">
        <v>0.86</v>
      </c>
      <c r="Z882" s="78">
        <f t="shared" ca="1" si="80"/>
        <v>1452</v>
      </c>
      <c r="AA882" s="78" t="str">
        <f t="shared" si="81"/>
        <v>8-2022</v>
      </c>
      <c r="AC882" s="4" t="str">
        <f t="shared" si="82"/>
        <v>Empty</v>
      </c>
      <c r="AD882" s="4">
        <f t="shared" si="83"/>
        <v>8</v>
      </c>
    </row>
    <row r="883" spans="1:30" hidden="1">
      <c r="A883" s="9" t="s">
        <v>2888</v>
      </c>
      <c r="B883" s="9" t="s">
        <v>477</v>
      </c>
      <c r="C883" s="9" t="s">
        <v>12</v>
      </c>
      <c r="D883" s="9" t="s">
        <v>1360</v>
      </c>
      <c r="E883" s="9"/>
      <c r="F883" s="9" t="s">
        <v>1380</v>
      </c>
      <c r="G883" s="9" t="s">
        <v>1375</v>
      </c>
      <c r="H883" s="9">
        <v>67.23</v>
      </c>
      <c r="I883" s="9">
        <v>13.65</v>
      </c>
      <c r="J883" s="9">
        <v>0.64359999999999995</v>
      </c>
      <c r="K883" s="9">
        <v>3.2168000000000001</v>
      </c>
      <c r="L883" s="9" t="s">
        <v>1358</v>
      </c>
      <c r="M883" s="9">
        <v>727</v>
      </c>
      <c r="N883" s="9" t="s">
        <v>1426</v>
      </c>
      <c r="O883" s="90" t="s">
        <v>2493</v>
      </c>
      <c r="P883" s="89">
        <f t="shared" si="78"/>
        <v>44866</v>
      </c>
      <c r="Q883" s="90" t="s">
        <v>2493</v>
      </c>
      <c r="R883" s="90"/>
      <c r="S883" s="121" t="e">
        <f t="shared" si="79"/>
        <v>#VALUE!</v>
      </c>
      <c r="T883" s="9">
        <v>24</v>
      </c>
      <c r="U883" s="9">
        <v>7.5</v>
      </c>
      <c r="Z883" s="78">
        <f t="shared" ca="1" si="80"/>
        <v>1382</v>
      </c>
      <c r="AA883" s="78" t="str">
        <f t="shared" si="81"/>
        <v>11-2022</v>
      </c>
      <c r="AC883" s="4" t="str">
        <f t="shared" si="82"/>
        <v>Q4</v>
      </c>
      <c r="AD883" s="4" t="e">
        <f t="shared" si="83"/>
        <v>#VALUE!</v>
      </c>
    </row>
    <row r="884" spans="1:30">
      <c r="A884" s="8" t="s">
        <v>2889</v>
      </c>
      <c r="B884" s="8" t="s">
        <v>625</v>
      </c>
      <c r="C884" s="8" t="s">
        <v>16</v>
      </c>
      <c r="D884" s="8" t="s">
        <v>44</v>
      </c>
      <c r="E884" s="8"/>
      <c r="F884" s="8" t="s">
        <v>1374</v>
      </c>
      <c r="G884" s="8" t="s">
        <v>1384</v>
      </c>
      <c r="H884" s="8">
        <v>51.36</v>
      </c>
      <c r="I884" s="8">
        <v>11.89</v>
      </c>
      <c r="J884" s="8">
        <v>0.6966</v>
      </c>
      <c r="K884" s="8">
        <v>0.61280000000000001</v>
      </c>
      <c r="L884" s="8" t="s">
        <v>1412</v>
      </c>
      <c r="M884" s="8">
        <v>771</v>
      </c>
      <c r="N884" s="8" t="s">
        <v>1377</v>
      </c>
      <c r="O884" s="89" t="s">
        <v>585</v>
      </c>
      <c r="P884" s="89">
        <f t="shared" si="78"/>
        <v>44691</v>
      </c>
      <c r="Q884" s="89" t="s">
        <v>585</v>
      </c>
      <c r="R884" s="89" t="s">
        <v>2890</v>
      </c>
      <c r="S884" s="121">
        <f t="shared" si="79"/>
        <v>44697</v>
      </c>
      <c r="T884" s="8">
        <v>180</v>
      </c>
      <c r="U884" s="8">
        <v>37.03</v>
      </c>
      <c r="Z884" s="78">
        <f t="shared" ca="1" si="80"/>
        <v>1557</v>
      </c>
      <c r="AA884" s="78" t="str">
        <f t="shared" si="81"/>
        <v>5-2022</v>
      </c>
      <c r="AC884" s="4" t="str">
        <f t="shared" si="82"/>
        <v>Empty</v>
      </c>
      <c r="AD884" s="4">
        <f t="shared" si="83"/>
        <v>5</v>
      </c>
    </row>
    <row r="885" spans="1:30">
      <c r="A885" s="9" t="s">
        <v>2891</v>
      </c>
      <c r="B885" s="9" t="s">
        <v>538</v>
      </c>
      <c r="C885" s="9" t="s">
        <v>24</v>
      </c>
      <c r="D885" s="9" t="s">
        <v>23</v>
      </c>
      <c r="E885" s="9"/>
      <c r="F885" s="9" t="s">
        <v>1380</v>
      </c>
      <c r="G885" s="9" t="s">
        <v>1384</v>
      </c>
      <c r="H885" s="9">
        <v>93.74</v>
      </c>
      <c r="I885" s="9">
        <v>11.55</v>
      </c>
      <c r="J885" s="9">
        <v>1.0707</v>
      </c>
      <c r="K885" s="9">
        <v>2.0638999999999998</v>
      </c>
      <c r="L885" s="9"/>
      <c r="M885" s="9">
        <v>639</v>
      </c>
      <c r="N885" s="9" t="s">
        <v>1396</v>
      </c>
      <c r="O885" s="90" t="s">
        <v>2651</v>
      </c>
      <c r="P885" s="89">
        <f t="shared" si="78"/>
        <v>45262</v>
      </c>
      <c r="Q885" s="90" t="s">
        <v>2651</v>
      </c>
      <c r="R885" s="90" t="s">
        <v>2892</v>
      </c>
      <c r="S885" s="121">
        <f t="shared" si="79"/>
        <v>45268</v>
      </c>
      <c r="T885" s="9">
        <v>60</v>
      </c>
      <c r="U885" s="9">
        <v>0</v>
      </c>
      <c r="Z885" s="78">
        <f t="shared" ca="1" si="80"/>
        <v>986</v>
      </c>
      <c r="AA885" s="78" t="str">
        <f t="shared" si="81"/>
        <v>12-2023</v>
      </c>
      <c r="AC885" s="4" t="str">
        <f t="shared" si="82"/>
        <v>Q4</v>
      </c>
      <c r="AD885" s="4">
        <f t="shared" si="83"/>
        <v>5</v>
      </c>
    </row>
    <row r="886" spans="1:30">
      <c r="A886" s="8" t="s">
        <v>2893</v>
      </c>
      <c r="B886" s="8" t="s">
        <v>1305</v>
      </c>
      <c r="C886" s="8" t="s">
        <v>12</v>
      </c>
      <c r="D886" s="8" t="s">
        <v>23</v>
      </c>
      <c r="E886" s="8"/>
      <c r="F886" s="8" t="s">
        <v>1374</v>
      </c>
      <c r="G886" s="8" t="s">
        <v>1375</v>
      </c>
      <c r="H886" s="8">
        <v>59.65</v>
      </c>
      <c r="I886" s="8">
        <v>11.03</v>
      </c>
      <c r="J886" s="8">
        <v>0.78779999999999994</v>
      </c>
      <c r="K886" s="8">
        <v>1.0223</v>
      </c>
      <c r="L886" s="8" t="s">
        <v>1395</v>
      </c>
      <c r="M886" s="8">
        <v>878</v>
      </c>
      <c r="N886" s="8" t="s">
        <v>1396</v>
      </c>
      <c r="O886" s="89" t="s">
        <v>2364</v>
      </c>
      <c r="P886" s="89">
        <f t="shared" si="78"/>
        <v>45539</v>
      </c>
      <c r="Q886" s="89" t="s">
        <v>2364</v>
      </c>
      <c r="R886" s="89" t="s">
        <v>2894</v>
      </c>
      <c r="S886" s="121">
        <f t="shared" si="79"/>
        <v>45552</v>
      </c>
      <c r="T886" s="8">
        <v>84</v>
      </c>
      <c r="U886" s="8">
        <v>5.99</v>
      </c>
      <c r="Z886" s="78">
        <f t="shared" ca="1" si="80"/>
        <v>709</v>
      </c>
      <c r="AA886" s="78" t="str">
        <f t="shared" si="81"/>
        <v>9-2024</v>
      </c>
      <c r="AC886" s="4" t="str">
        <f t="shared" si="82"/>
        <v>Empty</v>
      </c>
      <c r="AD886" s="4">
        <f t="shared" si="83"/>
        <v>10</v>
      </c>
    </row>
    <row r="887" spans="1:30">
      <c r="A887" s="9" t="s">
        <v>2895</v>
      </c>
      <c r="B887" s="9" t="s">
        <v>691</v>
      </c>
      <c r="C887" s="9" t="s">
        <v>16</v>
      </c>
      <c r="D887" s="9" t="s">
        <v>10</v>
      </c>
      <c r="E887" s="9"/>
      <c r="F887" s="9" t="s">
        <v>1380</v>
      </c>
      <c r="G887" s="9" t="s">
        <v>1390</v>
      </c>
      <c r="H887" s="9">
        <v>86.82</v>
      </c>
      <c r="I887" s="9">
        <v>9</v>
      </c>
      <c r="J887" s="9">
        <v>1.2957000000000001</v>
      </c>
      <c r="K887" s="9">
        <v>2.7608999999999999</v>
      </c>
      <c r="L887" s="9" t="s">
        <v>1412</v>
      </c>
      <c r="M887" s="9">
        <v>862</v>
      </c>
      <c r="N887" s="9" t="s">
        <v>1396</v>
      </c>
      <c r="O887" s="90" t="s">
        <v>444</v>
      </c>
      <c r="P887" s="89">
        <f t="shared" si="78"/>
        <v>44975</v>
      </c>
      <c r="Q887" s="90" t="s">
        <v>444</v>
      </c>
      <c r="R887" s="90" t="s">
        <v>2463</v>
      </c>
      <c r="S887" s="121">
        <f t="shared" si="79"/>
        <v>44985</v>
      </c>
      <c r="T887" s="9">
        <v>36</v>
      </c>
      <c r="U887" s="9">
        <v>26.66</v>
      </c>
      <c r="Z887" s="78">
        <f t="shared" ca="1" si="80"/>
        <v>1273</v>
      </c>
      <c r="AA887" s="78" t="str">
        <f t="shared" si="81"/>
        <v>2-2023</v>
      </c>
      <c r="AC887" s="4" t="str">
        <f t="shared" si="82"/>
        <v>Empty</v>
      </c>
      <c r="AD887" s="4">
        <f t="shared" si="83"/>
        <v>7</v>
      </c>
    </row>
    <row r="888" spans="1:30" hidden="1">
      <c r="A888" s="8" t="s">
        <v>2896</v>
      </c>
      <c r="B888" s="8" t="s">
        <v>931</v>
      </c>
      <c r="C888" s="8" t="s">
        <v>32</v>
      </c>
      <c r="D888" s="8" t="s">
        <v>44</v>
      </c>
      <c r="E888" s="8"/>
      <c r="F888" s="8" t="s">
        <v>1411</v>
      </c>
      <c r="G888" s="8" t="s">
        <v>1390</v>
      </c>
      <c r="H888" s="8">
        <v>65.08</v>
      </c>
      <c r="I888" s="8">
        <v>13.73</v>
      </c>
      <c r="J888" s="8">
        <v>0.83620000000000005</v>
      </c>
      <c r="K888" s="8">
        <v>1.7696000000000001</v>
      </c>
      <c r="L888" s="8" t="s">
        <v>1385</v>
      </c>
      <c r="M888" s="8">
        <v>782</v>
      </c>
      <c r="N888" s="8" t="s">
        <v>1386</v>
      </c>
      <c r="O888" s="89" t="s">
        <v>1859</v>
      </c>
      <c r="P888" s="89">
        <f t="shared" si="78"/>
        <v>45435</v>
      </c>
      <c r="Q888" s="89" t="s">
        <v>1859</v>
      </c>
      <c r="R888" s="89"/>
      <c r="S888" s="121" t="e">
        <f t="shared" si="79"/>
        <v>#VALUE!</v>
      </c>
      <c r="T888" s="8">
        <v>48</v>
      </c>
      <c r="U888" s="8">
        <v>0</v>
      </c>
      <c r="Z888" s="78">
        <f t="shared" ca="1" si="80"/>
        <v>813</v>
      </c>
      <c r="AA888" s="78" t="str">
        <f t="shared" si="81"/>
        <v>5-2024</v>
      </c>
      <c r="AC888" s="4" t="str">
        <f t="shared" si="82"/>
        <v>Empty</v>
      </c>
      <c r="AD888" s="4" t="e">
        <f t="shared" si="83"/>
        <v>#VALUE!</v>
      </c>
    </row>
    <row r="889" spans="1:30">
      <c r="A889" s="9" t="s">
        <v>2897</v>
      </c>
      <c r="B889" s="9" t="s">
        <v>195</v>
      </c>
      <c r="C889" s="9" t="s">
        <v>41</v>
      </c>
      <c r="D889" s="9" t="s">
        <v>1360</v>
      </c>
      <c r="E889" s="9"/>
      <c r="F889" s="9" t="s">
        <v>1389</v>
      </c>
      <c r="G889" s="9" t="s">
        <v>1375</v>
      </c>
      <c r="H889" s="9">
        <v>65.55</v>
      </c>
      <c r="I889" s="9">
        <v>7.81</v>
      </c>
      <c r="J889" s="9">
        <v>1.2707999999999999</v>
      </c>
      <c r="K889" s="9">
        <v>0.54059999999999997</v>
      </c>
      <c r="L889" s="9" t="s">
        <v>1358</v>
      </c>
      <c r="M889" s="9">
        <v>749</v>
      </c>
      <c r="N889" s="9" t="s">
        <v>1403</v>
      </c>
      <c r="O889" s="90" t="s">
        <v>2898</v>
      </c>
      <c r="P889" s="89">
        <f t="shared" si="78"/>
        <v>45535</v>
      </c>
      <c r="Q889" s="90" t="s">
        <v>2898</v>
      </c>
      <c r="R889" s="90" t="s">
        <v>2244</v>
      </c>
      <c r="S889" s="121">
        <f t="shared" si="79"/>
        <v>45546</v>
      </c>
      <c r="T889" s="9">
        <v>240</v>
      </c>
      <c r="U889" s="9">
        <v>36.9</v>
      </c>
      <c r="Z889" s="78">
        <f t="shared" ca="1" si="80"/>
        <v>713</v>
      </c>
      <c r="AA889" s="78" t="str">
        <f t="shared" si="81"/>
        <v>8-2024</v>
      </c>
      <c r="AC889" s="4" t="str">
        <f t="shared" si="82"/>
        <v>Empty</v>
      </c>
      <c r="AD889" s="4">
        <f t="shared" si="83"/>
        <v>8</v>
      </c>
    </row>
    <row r="890" spans="1:30" hidden="1">
      <c r="A890" s="8" t="s">
        <v>2899</v>
      </c>
      <c r="B890" s="8" t="s">
        <v>1309</v>
      </c>
      <c r="C890" s="8" t="s">
        <v>20</v>
      </c>
      <c r="D890" s="8" t="s">
        <v>23</v>
      </c>
      <c r="E890" s="8"/>
      <c r="F890" s="8" t="s">
        <v>1374</v>
      </c>
      <c r="G890" s="8" t="s">
        <v>1390</v>
      </c>
      <c r="H890" s="8">
        <v>31.57</v>
      </c>
      <c r="I890" s="8">
        <v>8.51</v>
      </c>
      <c r="J890" s="8">
        <v>0.52249999999999996</v>
      </c>
      <c r="K890" s="8">
        <v>0.50009999999999999</v>
      </c>
      <c r="L890" s="8" t="s">
        <v>1412</v>
      </c>
      <c r="M890" s="8">
        <v>738</v>
      </c>
      <c r="N890" s="8" t="s">
        <v>1386</v>
      </c>
      <c r="O890" s="89" t="s">
        <v>1662</v>
      </c>
      <c r="P890" s="89">
        <f t="shared" si="78"/>
        <v>44625</v>
      </c>
      <c r="Q890" s="89" t="s">
        <v>1662</v>
      </c>
      <c r="R890" s="89"/>
      <c r="S890" s="121" t="e">
        <f t="shared" si="79"/>
        <v>#VALUE!</v>
      </c>
      <c r="T890" s="8">
        <v>84</v>
      </c>
      <c r="U890" s="8">
        <v>28.75</v>
      </c>
      <c r="Z890" s="78">
        <f t="shared" ca="1" si="80"/>
        <v>1623</v>
      </c>
      <c r="AA890" s="78" t="str">
        <f t="shared" si="81"/>
        <v>3-2022</v>
      </c>
      <c r="AC890" s="4" t="str">
        <f t="shared" si="82"/>
        <v>Empty</v>
      </c>
      <c r="AD890" s="4" t="e">
        <f t="shared" si="83"/>
        <v>#VALUE!</v>
      </c>
    </row>
    <row r="891" spans="1:30">
      <c r="A891" s="9" t="s">
        <v>2900</v>
      </c>
      <c r="B891" s="9" t="s">
        <v>953</v>
      </c>
      <c r="C891" s="9" t="s">
        <v>28</v>
      </c>
      <c r="D891" s="9" t="s">
        <v>1360</v>
      </c>
      <c r="E891" s="9"/>
      <c r="F891" s="9" t="s">
        <v>1389</v>
      </c>
      <c r="G891" s="9" t="s">
        <v>1384</v>
      </c>
      <c r="H891" s="9">
        <v>15.33</v>
      </c>
      <c r="I891" s="9">
        <v>13.95</v>
      </c>
      <c r="J891" s="9">
        <v>0.15759999999999999</v>
      </c>
      <c r="K891" s="9">
        <v>1.3761000000000001</v>
      </c>
      <c r="L891" s="9" t="s">
        <v>1412</v>
      </c>
      <c r="M891" s="9">
        <v>632</v>
      </c>
      <c r="N891" s="9" t="s">
        <v>1377</v>
      </c>
      <c r="O891" s="90" t="s">
        <v>2040</v>
      </c>
      <c r="P891" s="89">
        <f t="shared" si="78"/>
        <v>45336</v>
      </c>
      <c r="Q891" s="90" t="s">
        <v>2040</v>
      </c>
      <c r="R891" s="90" t="s">
        <v>2688</v>
      </c>
      <c r="S891" s="121">
        <f t="shared" si="79"/>
        <v>45341</v>
      </c>
      <c r="T891" s="9">
        <v>12</v>
      </c>
      <c r="U891" s="9">
        <v>14.47</v>
      </c>
      <c r="Z891" s="78">
        <f t="shared" ca="1" si="80"/>
        <v>912</v>
      </c>
      <c r="AA891" s="78" t="str">
        <f t="shared" si="81"/>
        <v>2-2024</v>
      </c>
      <c r="AC891" s="4" t="str">
        <f t="shared" si="82"/>
        <v>Empty</v>
      </c>
      <c r="AD891" s="4">
        <f t="shared" si="83"/>
        <v>4</v>
      </c>
    </row>
    <row r="892" spans="1:30">
      <c r="A892" s="8" t="s">
        <v>2901</v>
      </c>
      <c r="B892" s="8" t="s">
        <v>1292</v>
      </c>
      <c r="C892" s="8" t="s">
        <v>24</v>
      </c>
      <c r="D892" s="8" t="s">
        <v>44</v>
      </c>
      <c r="E892" s="8"/>
      <c r="F892" s="8" t="s">
        <v>1380</v>
      </c>
      <c r="G892" s="8" t="s">
        <v>1390</v>
      </c>
      <c r="H892" s="8">
        <v>5.94</v>
      </c>
      <c r="I892" s="8">
        <v>18.149999999999999</v>
      </c>
      <c r="J892" s="8">
        <v>7.1099999999999997E-2</v>
      </c>
      <c r="K892" s="8">
        <v>0.15129999999999999</v>
      </c>
      <c r="L892" s="8" t="s">
        <v>1412</v>
      </c>
      <c r="M892" s="8">
        <v>900</v>
      </c>
      <c r="N892" s="8" t="s">
        <v>1403</v>
      </c>
      <c r="O892" s="89" t="s">
        <v>1788</v>
      </c>
      <c r="P892" s="89">
        <f t="shared" si="78"/>
        <v>45453</v>
      </c>
      <c r="Q892" s="89" t="s">
        <v>1788</v>
      </c>
      <c r="R892" s="89" t="s">
        <v>2143</v>
      </c>
      <c r="S892" s="121">
        <f t="shared" si="79"/>
        <v>45461</v>
      </c>
      <c r="T892" s="8">
        <v>60</v>
      </c>
      <c r="U892" s="8">
        <v>2.62</v>
      </c>
      <c r="Z892" s="78">
        <f t="shared" ca="1" si="80"/>
        <v>795</v>
      </c>
      <c r="AA892" s="78" t="str">
        <f t="shared" si="81"/>
        <v>6-2024</v>
      </c>
      <c r="AC892" s="4" t="str">
        <f t="shared" si="82"/>
        <v>Empty</v>
      </c>
      <c r="AD892" s="4">
        <f t="shared" si="83"/>
        <v>7</v>
      </c>
    </row>
    <row r="893" spans="1:30">
      <c r="A893" s="9" t="s">
        <v>2902</v>
      </c>
      <c r="B893" s="9" t="s">
        <v>1294</v>
      </c>
      <c r="C893" s="9" t="s">
        <v>24</v>
      </c>
      <c r="D893" s="9" t="s">
        <v>10</v>
      </c>
      <c r="E893" s="9"/>
      <c r="F893" s="9" t="s">
        <v>1400</v>
      </c>
      <c r="G893" s="9" t="s">
        <v>1384</v>
      </c>
      <c r="H893" s="9">
        <v>39.18</v>
      </c>
      <c r="I893" s="9">
        <v>15.1</v>
      </c>
      <c r="J893" s="9">
        <v>0.2157</v>
      </c>
      <c r="K893" s="9">
        <v>0.75819999999999999</v>
      </c>
      <c r="L893" s="9" t="s">
        <v>1385</v>
      </c>
      <c r="M893" s="9">
        <v>561</v>
      </c>
      <c r="N893" s="9" t="s">
        <v>1377</v>
      </c>
      <c r="O893" s="90" t="s">
        <v>2903</v>
      </c>
      <c r="P893" s="89">
        <f t="shared" si="78"/>
        <v>45062</v>
      </c>
      <c r="Q893" s="90" t="s">
        <v>2903</v>
      </c>
      <c r="R893" s="90" t="s">
        <v>2098</v>
      </c>
      <c r="S893" s="121">
        <f t="shared" si="79"/>
        <v>45068</v>
      </c>
      <c r="T893" s="9">
        <v>84</v>
      </c>
      <c r="U893" s="9">
        <v>0</v>
      </c>
      <c r="Z893" s="78">
        <f t="shared" ca="1" si="80"/>
        <v>1186</v>
      </c>
      <c r="AA893" s="78" t="str">
        <f t="shared" si="81"/>
        <v>5-2023</v>
      </c>
      <c r="AC893" s="4" t="str">
        <f t="shared" si="82"/>
        <v>Empty</v>
      </c>
      <c r="AD893" s="4">
        <f t="shared" si="83"/>
        <v>5</v>
      </c>
    </row>
    <row r="894" spans="1:30">
      <c r="A894" s="8" t="s">
        <v>2904</v>
      </c>
      <c r="B894" s="8" t="s">
        <v>367</v>
      </c>
      <c r="C894" s="8" t="s">
        <v>7</v>
      </c>
      <c r="D894" s="8" t="s">
        <v>23</v>
      </c>
      <c r="E894" s="8"/>
      <c r="F894" s="8" t="s">
        <v>1374</v>
      </c>
      <c r="G894" s="8" t="s">
        <v>1375</v>
      </c>
      <c r="H894" s="8">
        <v>97.53</v>
      </c>
      <c r="I894" s="8">
        <v>14.28</v>
      </c>
      <c r="J894" s="8">
        <v>1.8963000000000001</v>
      </c>
      <c r="K894" s="8">
        <v>1.3171999999999999</v>
      </c>
      <c r="L894" s="8" t="s">
        <v>1385</v>
      </c>
      <c r="M894" s="8">
        <v>593</v>
      </c>
      <c r="N894" s="8" t="s">
        <v>1396</v>
      </c>
      <c r="O894" s="89" t="s">
        <v>2905</v>
      </c>
      <c r="P894" s="89">
        <f t="shared" si="78"/>
        <v>45295</v>
      </c>
      <c r="Q894" s="89" t="s">
        <v>2905</v>
      </c>
      <c r="R894" s="89" t="s">
        <v>2016</v>
      </c>
      <c r="S894" s="121">
        <f t="shared" si="79"/>
        <v>45298</v>
      </c>
      <c r="T894" s="8">
        <v>180</v>
      </c>
      <c r="U894" s="8">
        <v>0</v>
      </c>
      <c r="Z894" s="78">
        <f t="shared" ca="1" si="80"/>
        <v>953</v>
      </c>
      <c r="AA894" s="78" t="str">
        <f t="shared" si="81"/>
        <v>1-2024</v>
      </c>
      <c r="AC894" s="4" t="str">
        <f t="shared" si="82"/>
        <v>Empty</v>
      </c>
      <c r="AD894" s="4">
        <f t="shared" si="83"/>
        <v>2</v>
      </c>
    </row>
    <row r="895" spans="1:30" hidden="1">
      <c r="A895" s="9" t="s">
        <v>2906</v>
      </c>
      <c r="B895" s="9" t="s">
        <v>541</v>
      </c>
      <c r="C895" s="9" t="s">
        <v>20</v>
      </c>
      <c r="D895" s="9" t="s">
        <v>10</v>
      </c>
      <c r="E895" s="9"/>
      <c r="F895" s="9" t="s">
        <v>1374</v>
      </c>
      <c r="G895" s="9" t="s">
        <v>1375</v>
      </c>
      <c r="H895" s="9">
        <v>59.76</v>
      </c>
      <c r="I895" s="9">
        <v>9.4700000000000006</v>
      </c>
      <c r="J895" s="9">
        <v>0.61229999999999996</v>
      </c>
      <c r="K895" s="9">
        <v>1.9135</v>
      </c>
      <c r="L895" s="9" t="s">
        <v>1358</v>
      </c>
      <c r="M895" s="9">
        <v>604</v>
      </c>
      <c r="N895" s="9" t="s">
        <v>1386</v>
      </c>
      <c r="O895" s="90" t="s">
        <v>1420</v>
      </c>
      <c r="P895" s="89">
        <f t="shared" si="78"/>
        <v>45509</v>
      </c>
      <c r="Q895" s="90" t="s">
        <v>1420</v>
      </c>
      <c r="R895" s="90"/>
      <c r="S895" s="121" t="e">
        <f t="shared" si="79"/>
        <v>#VALUE!</v>
      </c>
      <c r="T895" s="9">
        <v>36</v>
      </c>
      <c r="U895" s="9">
        <v>26.98</v>
      </c>
      <c r="Z895" s="78">
        <f t="shared" ca="1" si="80"/>
        <v>739</v>
      </c>
      <c r="AA895" s="78" t="str">
        <f t="shared" si="81"/>
        <v>8-2024</v>
      </c>
      <c r="AC895" s="4" t="str">
        <f t="shared" si="82"/>
        <v>Empty</v>
      </c>
      <c r="AD895" s="4" t="e">
        <f t="shared" si="83"/>
        <v>#VALUE!</v>
      </c>
    </row>
    <row r="896" spans="1:30" hidden="1">
      <c r="A896" s="8" t="s">
        <v>2907</v>
      </c>
      <c r="B896" s="8" t="s">
        <v>195</v>
      </c>
      <c r="C896" s="8" t="s">
        <v>28</v>
      </c>
      <c r="D896" s="8" t="s">
        <v>23</v>
      </c>
      <c r="E896" s="8"/>
      <c r="F896" s="8" t="s">
        <v>1408</v>
      </c>
      <c r="G896" s="8" t="s">
        <v>1390</v>
      </c>
      <c r="H896" s="8">
        <v>62.46</v>
      </c>
      <c r="I896" s="8">
        <v>13.77</v>
      </c>
      <c r="J896" s="8">
        <v>0.62649999999999995</v>
      </c>
      <c r="K896" s="8">
        <v>0.96120000000000005</v>
      </c>
      <c r="L896" s="8" t="s">
        <v>1412</v>
      </c>
      <c r="M896" s="8">
        <v>749</v>
      </c>
      <c r="N896" s="8" t="s">
        <v>1426</v>
      </c>
      <c r="O896" s="89" t="s">
        <v>1401</v>
      </c>
      <c r="P896" s="89">
        <f t="shared" si="78"/>
        <v>45409</v>
      </c>
      <c r="Q896" s="89" t="s">
        <v>1401</v>
      </c>
      <c r="R896" s="89"/>
      <c r="S896" s="121" t="e">
        <f t="shared" si="79"/>
        <v>#VALUE!</v>
      </c>
      <c r="T896" s="8">
        <v>120</v>
      </c>
      <c r="U896" s="8">
        <v>41.15</v>
      </c>
      <c r="Z896" s="78">
        <f t="shared" ca="1" si="80"/>
        <v>839</v>
      </c>
      <c r="AA896" s="78" t="str">
        <f t="shared" si="81"/>
        <v>4-2024</v>
      </c>
      <c r="AC896" s="4" t="str">
        <f t="shared" si="82"/>
        <v>Empty</v>
      </c>
      <c r="AD896" s="4" t="e">
        <f t="shared" si="83"/>
        <v>#VALUE!</v>
      </c>
    </row>
    <row r="897" spans="1:30">
      <c r="A897" s="9" t="s">
        <v>2908</v>
      </c>
      <c r="B897" s="9" t="s">
        <v>1087</v>
      </c>
      <c r="C897" s="9" t="s">
        <v>24</v>
      </c>
      <c r="D897" s="9" t="s">
        <v>31</v>
      </c>
      <c r="E897" s="9"/>
      <c r="F897" s="9" t="s">
        <v>1374</v>
      </c>
      <c r="G897" s="9" t="s">
        <v>1384</v>
      </c>
      <c r="H897" s="9">
        <v>31.43</v>
      </c>
      <c r="I897" s="9">
        <v>8.3000000000000007</v>
      </c>
      <c r="J897" s="9">
        <v>0.57989999999999997</v>
      </c>
      <c r="K897" s="9">
        <v>1.4258</v>
      </c>
      <c r="L897" s="9" t="s">
        <v>1376</v>
      </c>
      <c r="M897" s="9">
        <v>686</v>
      </c>
      <c r="N897" s="9" t="s">
        <v>1403</v>
      </c>
      <c r="O897" s="90" t="s">
        <v>2903</v>
      </c>
      <c r="P897" s="89">
        <f t="shared" si="78"/>
        <v>45062</v>
      </c>
      <c r="Q897" s="90" t="s">
        <v>2903</v>
      </c>
      <c r="R897" s="90" t="s">
        <v>2630</v>
      </c>
      <c r="S897" s="121">
        <f t="shared" si="79"/>
        <v>45075</v>
      </c>
      <c r="T897" s="9">
        <v>24</v>
      </c>
      <c r="U897" s="9">
        <v>19.37</v>
      </c>
      <c r="Z897" s="78">
        <f t="shared" ca="1" si="80"/>
        <v>1186</v>
      </c>
      <c r="AA897" s="78" t="str">
        <f t="shared" si="81"/>
        <v>5-2023</v>
      </c>
      <c r="AC897" s="4" t="str">
        <f t="shared" si="82"/>
        <v>Empty</v>
      </c>
      <c r="AD897" s="4">
        <f t="shared" si="83"/>
        <v>10</v>
      </c>
    </row>
    <row r="898" spans="1:30" hidden="1">
      <c r="A898" s="8" t="s">
        <v>2909</v>
      </c>
      <c r="B898" s="8" t="s">
        <v>453</v>
      </c>
      <c r="C898" s="8" t="s">
        <v>24</v>
      </c>
      <c r="D898" s="8" t="s">
        <v>23</v>
      </c>
      <c r="E898" s="8"/>
      <c r="F898" s="8" t="s">
        <v>1400</v>
      </c>
      <c r="G898" s="8" t="s">
        <v>1375</v>
      </c>
      <c r="H898" s="8">
        <v>23.42</v>
      </c>
      <c r="I898" s="8">
        <v>17.149999999999999</v>
      </c>
      <c r="J898" s="8">
        <v>0.20979999999999999</v>
      </c>
      <c r="K898" s="8">
        <v>0.34620000000000001</v>
      </c>
      <c r="L898" s="8" t="s">
        <v>1358</v>
      </c>
      <c r="M898" s="8">
        <v>571</v>
      </c>
      <c r="N898" s="8" t="s">
        <v>1386</v>
      </c>
      <c r="O898" s="89" t="s">
        <v>371</v>
      </c>
      <c r="P898" s="89">
        <f t="shared" si="78"/>
        <v>44861</v>
      </c>
      <c r="Q898" s="89" t="s">
        <v>371</v>
      </c>
      <c r="R898" s="89"/>
      <c r="S898" s="121" t="e">
        <f t="shared" si="79"/>
        <v>#VALUE!</v>
      </c>
      <c r="T898" s="8">
        <v>240</v>
      </c>
      <c r="U898" s="8">
        <v>6.81</v>
      </c>
      <c r="Z898" s="78">
        <f t="shared" ca="1" si="80"/>
        <v>1387</v>
      </c>
      <c r="AA898" s="78" t="str">
        <f t="shared" si="81"/>
        <v>10-2022</v>
      </c>
      <c r="AC898" s="4" t="str">
        <f t="shared" si="82"/>
        <v>Q4</v>
      </c>
      <c r="AD898" s="4" t="e">
        <f t="shared" si="83"/>
        <v>#VALUE!</v>
      </c>
    </row>
    <row r="899" spans="1:30" hidden="1">
      <c r="A899" s="9" t="s">
        <v>2910</v>
      </c>
      <c r="B899" s="9" t="s">
        <v>265</v>
      </c>
      <c r="C899" s="9" t="s">
        <v>41</v>
      </c>
      <c r="D899" s="9" t="s">
        <v>44</v>
      </c>
      <c r="E899" s="9"/>
      <c r="F899" s="9" t="s">
        <v>1374</v>
      </c>
      <c r="G899" s="9" t="s">
        <v>1384</v>
      </c>
      <c r="H899" s="9">
        <v>98.84</v>
      </c>
      <c r="I899" s="9">
        <v>13.36</v>
      </c>
      <c r="J899" s="9">
        <v>1.6366000000000001</v>
      </c>
      <c r="K899" s="9">
        <v>1.1834</v>
      </c>
      <c r="L899" s="9"/>
      <c r="M899" s="9">
        <v>755</v>
      </c>
      <c r="N899" s="9" t="s">
        <v>1426</v>
      </c>
      <c r="O899" s="90" t="s">
        <v>2752</v>
      </c>
      <c r="P899" s="89">
        <f t="shared" ref="P899:P962" si="84">DATE(RIGHT(O899,4),MID(O899,4,2),LEFT(O899,2))</f>
        <v>44766</v>
      </c>
      <c r="Q899" s="90" t="s">
        <v>2752</v>
      </c>
      <c r="R899" s="90"/>
      <c r="S899" s="121" t="e">
        <f t="shared" ref="S899:S962" si="85">DATE(RIGHT(R899,4),MID(R899,4,2),LEFT(R899,2))</f>
        <v>#VALUE!</v>
      </c>
      <c r="T899" s="9">
        <v>240</v>
      </c>
      <c r="U899" s="9">
        <v>30.82</v>
      </c>
      <c r="Z899" s="78">
        <f t="shared" ref="Z899:AA962" ca="1" si="86">TODAY()-P899</f>
        <v>1482</v>
      </c>
      <c r="AA899" s="78" t="str">
        <f t="shared" ref="AA899:AA962" si="87">MONTH(P899)&amp;"-"&amp;YEAR(P899)</f>
        <v>7-2022</v>
      </c>
      <c r="AC899" s="4" t="str">
        <f t="shared" ref="AC899:AC962" si="88">IF(MONTH(P899)&gt;=10,"Q4","Empty")</f>
        <v>Empty</v>
      </c>
      <c r="AD899" s="4" t="e">
        <f t="shared" ref="AD899:AD962" si="89">NETWORKDAYS(P899,S899)</f>
        <v>#VALUE!</v>
      </c>
    </row>
    <row r="900" spans="1:30">
      <c r="A900" s="8" t="s">
        <v>2911</v>
      </c>
      <c r="B900" s="8" t="s">
        <v>1257</v>
      </c>
      <c r="C900" s="8" t="s">
        <v>41</v>
      </c>
      <c r="D900" s="8" t="s">
        <v>44</v>
      </c>
      <c r="E900" s="8"/>
      <c r="F900" s="8" t="s">
        <v>1389</v>
      </c>
      <c r="G900" s="8" t="s">
        <v>1384</v>
      </c>
      <c r="H900" s="8">
        <v>69.44</v>
      </c>
      <c r="I900" s="8">
        <v>12.77</v>
      </c>
      <c r="J900" s="8">
        <v>0.39240000000000003</v>
      </c>
      <c r="K900" s="8">
        <v>1.2545999999999999</v>
      </c>
      <c r="L900" s="8" t="s">
        <v>1412</v>
      </c>
      <c r="M900" s="8">
        <v>707</v>
      </c>
      <c r="N900" s="8" t="s">
        <v>1403</v>
      </c>
      <c r="O900" s="89" t="s">
        <v>2912</v>
      </c>
      <c r="P900" s="89">
        <f t="shared" si="84"/>
        <v>45274</v>
      </c>
      <c r="Q900" s="89" t="s">
        <v>2912</v>
      </c>
      <c r="R900" s="89" t="s">
        <v>1621</v>
      </c>
      <c r="S900" s="121">
        <f t="shared" si="85"/>
        <v>45278</v>
      </c>
      <c r="T900" s="8">
        <v>84</v>
      </c>
      <c r="U900" s="8">
        <v>23.89</v>
      </c>
      <c r="Z900" s="78">
        <f t="shared" ca="1" si="86"/>
        <v>974</v>
      </c>
      <c r="AA900" s="78" t="str">
        <f t="shared" si="87"/>
        <v>12-2023</v>
      </c>
      <c r="AC900" s="4" t="str">
        <f t="shared" si="88"/>
        <v>Q4</v>
      </c>
      <c r="AD900" s="4">
        <f t="shared" si="89"/>
        <v>3</v>
      </c>
    </row>
    <row r="901" spans="1:30">
      <c r="A901" s="9" t="s">
        <v>2913</v>
      </c>
      <c r="B901" s="9" t="s">
        <v>561</v>
      </c>
      <c r="C901" s="9" t="s">
        <v>35</v>
      </c>
      <c r="D901" s="9" t="s">
        <v>23</v>
      </c>
      <c r="E901" s="9"/>
      <c r="F901" s="9" t="s">
        <v>1389</v>
      </c>
      <c r="G901" s="9" t="s">
        <v>1384</v>
      </c>
      <c r="H901" s="9">
        <v>4.6900000000000004</v>
      </c>
      <c r="I901" s="9"/>
      <c r="J901" s="9">
        <v>4.4699999999999997E-2</v>
      </c>
      <c r="K901" s="9"/>
      <c r="L901" s="9" t="s">
        <v>1412</v>
      </c>
      <c r="M901" s="9">
        <v>561</v>
      </c>
      <c r="N901" s="9" t="s">
        <v>1377</v>
      </c>
      <c r="O901" s="90" t="s">
        <v>2732</v>
      </c>
      <c r="P901" s="89">
        <f t="shared" si="84"/>
        <v>44693</v>
      </c>
      <c r="Q901" s="90" t="s">
        <v>2732</v>
      </c>
      <c r="R901" s="90" t="s">
        <v>2711</v>
      </c>
      <c r="S901" s="121">
        <f t="shared" si="85"/>
        <v>44696</v>
      </c>
      <c r="T901" s="9">
        <v>120</v>
      </c>
      <c r="U901" s="9">
        <v>3.35</v>
      </c>
      <c r="Z901" s="78">
        <f t="shared" ca="1" si="86"/>
        <v>1555</v>
      </c>
      <c r="AA901" s="78" t="str">
        <f t="shared" si="87"/>
        <v>5-2022</v>
      </c>
      <c r="AC901" s="4" t="str">
        <f t="shared" si="88"/>
        <v>Empty</v>
      </c>
      <c r="AD901" s="4">
        <f t="shared" si="89"/>
        <v>2</v>
      </c>
    </row>
    <row r="902" spans="1:30">
      <c r="A902" s="8" t="s">
        <v>2914</v>
      </c>
      <c r="B902" s="8" t="s">
        <v>113</v>
      </c>
      <c r="C902" s="8" t="s">
        <v>16</v>
      </c>
      <c r="D902" s="8" t="s">
        <v>31</v>
      </c>
      <c r="E902" s="8"/>
      <c r="F902" s="8" t="s">
        <v>1380</v>
      </c>
      <c r="G902" s="8" t="s">
        <v>1384</v>
      </c>
      <c r="H902" s="8">
        <v>78.099999999999994</v>
      </c>
      <c r="I902" s="8">
        <v>17</v>
      </c>
      <c r="J902" s="8">
        <v>0.78100000000000003</v>
      </c>
      <c r="K902" s="8">
        <v>1.3573999999999999</v>
      </c>
      <c r="L902" s="8" t="s">
        <v>1412</v>
      </c>
      <c r="M902" s="8">
        <v>588</v>
      </c>
      <c r="N902" s="8" t="s">
        <v>1403</v>
      </c>
      <c r="O902" s="89" t="s">
        <v>1580</v>
      </c>
      <c r="P902" s="89">
        <f t="shared" si="84"/>
        <v>45364</v>
      </c>
      <c r="Q902" s="89" t="s">
        <v>1580</v>
      </c>
      <c r="R902" s="89" t="s">
        <v>2045</v>
      </c>
      <c r="S902" s="121">
        <f t="shared" si="85"/>
        <v>45368</v>
      </c>
      <c r="T902" s="8">
        <v>120</v>
      </c>
      <c r="U902" s="8">
        <v>29.77</v>
      </c>
      <c r="Z902" s="78">
        <f t="shared" ca="1" si="86"/>
        <v>884</v>
      </c>
      <c r="AA902" s="78" t="str">
        <f t="shared" si="87"/>
        <v>3-2024</v>
      </c>
      <c r="AC902" s="4" t="str">
        <f t="shared" si="88"/>
        <v>Empty</v>
      </c>
      <c r="AD902" s="4">
        <f t="shared" si="89"/>
        <v>3</v>
      </c>
    </row>
    <row r="903" spans="1:30" hidden="1">
      <c r="A903" s="9" t="s">
        <v>2915</v>
      </c>
      <c r="B903" s="9" t="s">
        <v>738</v>
      </c>
      <c r="C903" s="9" t="s">
        <v>7</v>
      </c>
      <c r="D903" s="9" t="s">
        <v>23</v>
      </c>
      <c r="E903" s="9"/>
      <c r="F903" s="9" t="s">
        <v>1400</v>
      </c>
      <c r="G903" s="9" t="s">
        <v>1384</v>
      </c>
      <c r="H903" s="9">
        <v>92.35</v>
      </c>
      <c r="I903" s="9">
        <v>17.89</v>
      </c>
      <c r="J903" s="9">
        <v>0.82340000000000002</v>
      </c>
      <c r="K903" s="9">
        <v>1.9350000000000001</v>
      </c>
      <c r="L903" s="9" t="s">
        <v>1358</v>
      </c>
      <c r="M903" s="9">
        <v>565</v>
      </c>
      <c r="N903" s="9" t="s">
        <v>1426</v>
      </c>
      <c r="O903" s="90" t="s">
        <v>1626</v>
      </c>
      <c r="P903" s="89">
        <f t="shared" si="84"/>
        <v>44949</v>
      </c>
      <c r="Q903" s="90" t="s">
        <v>1626</v>
      </c>
      <c r="R903" s="90"/>
      <c r="S903" s="121" t="e">
        <f t="shared" si="85"/>
        <v>#VALUE!</v>
      </c>
      <c r="T903" s="9">
        <v>84</v>
      </c>
      <c r="U903" s="9">
        <v>29.6</v>
      </c>
      <c r="Z903" s="78">
        <f t="shared" ca="1" si="86"/>
        <v>1299</v>
      </c>
      <c r="AA903" s="78" t="str">
        <f t="shared" si="87"/>
        <v>1-2023</v>
      </c>
      <c r="AC903" s="4" t="str">
        <f t="shared" si="88"/>
        <v>Empty</v>
      </c>
      <c r="AD903" s="4" t="e">
        <f t="shared" si="89"/>
        <v>#VALUE!</v>
      </c>
    </row>
    <row r="904" spans="1:30" hidden="1">
      <c r="A904" s="8" t="s">
        <v>2916</v>
      </c>
      <c r="B904" s="8" t="s">
        <v>204</v>
      </c>
      <c r="C904" s="8" t="s">
        <v>12</v>
      </c>
      <c r="D904" s="8" t="s">
        <v>1360</v>
      </c>
      <c r="E904" s="8"/>
      <c r="F904" s="8" t="s">
        <v>1411</v>
      </c>
      <c r="G904" s="8" t="s">
        <v>1390</v>
      </c>
      <c r="H904" s="8">
        <v>37.729999999999997</v>
      </c>
      <c r="I904" s="8">
        <v>10.76</v>
      </c>
      <c r="J904" s="8">
        <v>0.29249999999999998</v>
      </c>
      <c r="K904" s="8">
        <v>0.51459999999999995</v>
      </c>
      <c r="L904" s="8" t="s">
        <v>1395</v>
      </c>
      <c r="M904" s="8">
        <v>765</v>
      </c>
      <c r="N904" s="8" t="s">
        <v>1381</v>
      </c>
      <c r="O904" s="89" t="s">
        <v>2917</v>
      </c>
      <c r="P904" s="89">
        <f t="shared" si="84"/>
        <v>44839</v>
      </c>
      <c r="Q904" s="89" t="s">
        <v>2917</v>
      </c>
      <c r="R904" s="89"/>
      <c r="S904" s="121" t="e">
        <f t="shared" si="85"/>
        <v>#VALUE!</v>
      </c>
      <c r="T904" s="8">
        <v>120</v>
      </c>
      <c r="U904" s="8">
        <v>4.8499999999999996</v>
      </c>
      <c r="Z904" s="78">
        <f t="shared" ca="1" si="86"/>
        <v>1409</v>
      </c>
      <c r="AA904" s="78" t="str">
        <f t="shared" si="87"/>
        <v>10-2022</v>
      </c>
      <c r="AC904" s="4" t="str">
        <f t="shared" si="88"/>
        <v>Q4</v>
      </c>
      <c r="AD904" s="4" t="e">
        <f t="shared" si="89"/>
        <v>#VALUE!</v>
      </c>
    </row>
    <row r="905" spans="1:30">
      <c r="A905" s="9" t="s">
        <v>2918</v>
      </c>
      <c r="B905" s="9" t="s">
        <v>500</v>
      </c>
      <c r="C905" s="9" t="s">
        <v>16</v>
      </c>
      <c r="D905" s="9" t="s">
        <v>31</v>
      </c>
      <c r="E905" s="9"/>
      <c r="F905" s="9" t="s">
        <v>1400</v>
      </c>
      <c r="G905" s="9" t="s">
        <v>1384</v>
      </c>
      <c r="H905" s="9">
        <v>65.95</v>
      </c>
      <c r="I905" s="9"/>
      <c r="J905" s="9">
        <v>0.55920000000000003</v>
      </c>
      <c r="K905" s="9"/>
      <c r="L905" s="9" t="s">
        <v>1358</v>
      </c>
      <c r="M905" s="9">
        <v>762</v>
      </c>
      <c r="N905" s="9" t="s">
        <v>1403</v>
      </c>
      <c r="O905" s="90" t="s">
        <v>1524</v>
      </c>
      <c r="P905" s="89">
        <f t="shared" si="84"/>
        <v>45373</v>
      </c>
      <c r="Q905" s="90" t="s">
        <v>1524</v>
      </c>
      <c r="R905" s="90" t="s">
        <v>1563</v>
      </c>
      <c r="S905" s="121">
        <f t="shared" si="85"/>
        <v>45386</v>
      </c>
      <c r="T905" s="9">
        <v>180</v>
      </c>
      <c r="U905" s="9">
        <v>52.65</v>
      </c>
      <c r="Z905" s="78">
        <f t="shared" ca="1" si="86"/>
        <v>875</v>
      </c>
      <c r="AA905" s="78" t="str">
        <f t="shared" si="87"/>
        <v>3-2024</v>
      </c>
      <c r="AC905" s="4" t="str">
        <f t="shared" si="88"/>
        <v>Empty</v>
      </c>
      <c r="AD905" s="4">
        <f t="shared" si="89"/>
        <v>10</v>
      </c>
    </row>
    <row r="906" spans="1:30">
      <c r="A906" s="8" t="s">
        <v>2919</v>
      </c>
      <c r="B906" s="8" t="s">
        <v>1134</v>
      </c>
      <c r="C906" s="8" t="s">
        <v>28</v>
      </c>
      <c r="D906" s="8" t="s">
        <v>1360</v>
      </c>
      <c r="E906" s="8"/>
      <c r="F906" s="8" t="s">
        <v>1411</v>
      </c>
      <c r="G906" s="8" t="s">
        <v>1375</v>
      </c>
      <c r="H906" s="8">
        <v>38.76</v>
      </c>
      <c r="I906" s="8">
        <v>8.0500000000000007</v>
      </c>
      <c r="J906" s="8">
        <v>0.70899999999999996</v>
      </c>
      <c r="K906" s="8">
        <v>1.7539</v>
      </c>
      <c r="L906" s="8" t="s">
        <v>1376</v>
      </c>
      <c r="M906" s="8">
        <v>559</v>
      </c>
      <c r="N906" s="8" t="s">
        <v>1377</v>
      </c>
      <c r="O906" s="89" t="s">
        <v>1561</v>
      </c>
      <c r="P906" s="89">
        <f t="shared" si="84"/>
        <v>45147</v>
      </c>
      <c r="Q906" s="89" t="s">
        <v>1561</v>
      </c>
      <c r="R906" s="89" t="s">
        <v>1866</v>
      </c>
      <c r="S906" s="121">
        <f t="shared" si="85"/>
        <v>45149</v>
      </c>
      <c r="T906" s="8">
        <v>24</v>
      </c>
      <c r="U906" s="8">
        <v>19.22</v>
      </c>
      <c r="Z906" s="78">
        <f t="shared" ca="1" si="86"/>
        <v>1101</v>
      </c>
      <c r="AA906" s="78" t="str">
        <f t="shared" si="87"/>
        <v>8-2023</v>
      </c>
      <c r="AC906" s="4" t="str">
        <f t="shared" si="88"/>
        <v>Empty</v>
      </c>
      <c r="AD906" s="4">
        <f t="shared" si="89"/>
        <v>3</v>
      </c>
    </row>
    <row r="907" spans="1:30">
      <c r="A907" s="9" t="s">
        <v>2920</v>
      </c>
      <c r="B907" s="9" t="s">
        <v>380</v>
      </c>
      <c r="C907" s="9" t="s">
        <v>28</v>
      </c>
      <c r="D907" s="9" t="s">
        <v>10</v>
      </c>
      <c r="E907" s="9"/>
      <c r="F907" s="9" t="s">
        <v>1389</v>
      </c>
      <c r="G907" s="9" t="s">
        <v>1384</v>
      </c>
      <c r="H907" s="9">
        <v>54.12</v>
      </c>
      <c r="I907" s="9">
        <v>11.53</v>
      </c>
      <c r="J907" s="9">
        <v>0.30869999999999997</v>
      </c>
      <c r="K907" s="9">
        <v>1.7854000000000001</v>
      </c>
      <c r="L907" s="9" t="s">
        <v>1358</v>
      </c>
      <c r="M907" s="9">
        <v>755</v>
      </c>
      <c r="N907" s="9" t="s">
        <v>1403</v>
      </c>
      <c r="O907" s="90" t="s">
        <v>1791</v>
      </c>
      <c r="P907" s="89">
        <f t="shared" si="84"/>
        <v>45136</v>
      </c>
      <c r="Q907" s="90" t="s">
        <v>1791</v>
      </c>
      <c r="R907" s="90" t="s">
        <v>1681</v>
      </c>
      <c r="S907" s="121">
        <f t="shared" si="85"/>
        <v>45143</v>
      </c>
      <c r="T907" s="9">
        <v>36</v>
      </c>
      <c r="U907" s="9">
        <v>23.39</v>
      </c>
      <c r="Z907" s="78">
        <f t="shared" ca="1" si="86"/>
        <v>1112</v>
      </c>
      <c r="AA907" s="78" t="str">
        <f t="shared" si="87"/>
        <v>7-2023</v>
      </c>
      <c r="AC907" s="4" t="str">
        <f t="shared" si="88"/>
        <v>Empty</v>
      </c>
      <c r="AD907" s="4">
        <f t="shared" si="89"/>
        <v>5</v>
      </c>
    </row>
    <row r="908" spans="1:30" hidden="1">
      <c r="A908" s="8" t="s">
        <v>2921</v>
      </c>
      <c r="B908" s="8" t="s">
        <v>1062</v>
      </c>
      <c r="C908" s="8" t="s">
        <v>16</v>
      </c>
      <c r="D908" s="8" t="s">
        <v>1360</v>
      </c>
      <c r="E908" s="8"/>
      <c r="F908" s="8" t="s">
        <v>1389</v>
      </c>
      <c r="G908" s="8" t="s">
        <v>1384</v>
      </c>
      <c r="H908" s="8">
        <v>52.51</v>
      </c>
      <c r="I908" s="8">
        <v>16.23</v>
      </c>
      <c r="J908" s="8">
        <v>0.26989999999999997</v>
      </c>
      <c r="K908" s="8">
        <v>4.7699999999999996</v>
      </c>
      <c r="L908" s="8" t="s">
        <v>1395</v>
      </c>
      <c r="M908" s="8">
        <v>725</v>
      </c>
      <c r="N908" s="8" t="s">
        <v>1426</v>
      </c>
      <c r="O908" s="89" t="s">
        <v>2922</v>
      </c>
      <c r="P908" s="89">
        <f t="shared" si="84"/>
        <v>45383</v>
      </c>
      <c r="Q908" s="89" t="s">
        <v>2922</v>
      </c>
      <c r="R908" s="89"/>
      <c r="S908" s="121" t="e">
        <f t="shared" si="85"/>
        <v>#VALUE!</v>
      </c>
      <c r="T908" s="8">
        <v>12</v>
      </c>
      <c r="U908" s="8">
        <v>30.85</v>
      </c>
      <c r="Z908" s="78">
        <f t="shared" ca="1" si="86"/>
        <v>865</v>
      </c>
      <c r="AA908" s="78" t="str">
        <f t="shared" si="87"/>
        <v>4-2024</v>
      </c>
      <c r="AC908" s="4" t="str">
        <f t="shared" si="88"/>
        <v>Empty</v>
      </c>
      <c r="AD908" s="4" t="e">
        <f t="shared" si="89"/>
        <v>#VALUE!</v>
      </c>
    </row>
    <row r="909" spans="1:30" hidden="1">
      <c r="A909" s="9" t="s">
        <v>2923</v>
      </c>
      <c r="B909" s="9" t="s">
        <v>80</v>
      </c>
      <c r="C909" s="9" t="s">
        <v>20</v>
      </c>
      <c r="D909" s="9" t="s">
        <v>10</v>
      </c>
      <c r="E909" s="9"/>
      <c r="F909" s="9" t="s">
        <v>1389</v>
      </c>
      <c r="G909" s="9" t="s">
        <v>1384</v>
      </c>
      <c r="H909" s="9">
        <v>26.11</v>
      </c>
      <c r="I909" s="9">
        <v>8.24</v>
      </c>
      <c r="J909" s="9">
        <v>0.4017</v>
      </c>
      <c r="K909" s="9">
        <v>0.3201</v>
      </c>
      <c r="L909" s="9" t="s">
        <v>1376</v>
      </c>
      <c r="M909" s="9">
        <v>747</v>
      </c>
      <c r="N909" s="9" t="s">
        <v>1426</v>
      </c>
      <c r="O909" s="90" t="s">
        <v>1480</v>
      </c>
      <c r="P909" s="89">
        <f t="shared" si="84"/>
        <v>44583</v>
      </c>
      <c r="Q909" s="90" t="s">
        <v>1480</v>
      </c>
      <c r="R909" s="90"/>
      <c r="S909" s="121" t="e">
        <f t="shared" si="85"/>
        <v>#VALUE!</v>
      </c>
      <c r="T909" s="9">
        <v>120</v>
      </c>
      <c r="U909" s="9">
        <v>12.32</v>
      </c>
      <c r="Z909" s="78">
        <f t="shared" ca="1" si="86"/>
        <v>1665</v>
      </c>
      <c r="AA909" s="78" t="str">
        <f t="shared" si="87"/>
        <v>1-2022</v>
      </c>
      <c r="AC909" s="4" t="str">
        <f t="shared" si="88"/>
        <v>Empty</v>
      </c>
      <c r="AD909" s="4" t="e">
        <f t="shared" si="89"/>
        <v>#VALUE!</v>
      </c>
    </row>
    <row r="910" spans="1:30" hidden="1">
      <c r="A910" s="8" t="s">
        <v>2924</v>
      </c>
      <c r="B910" s="8" t="s">
        <v>919</v>
      </c>
      <c r="C910" s="8" t="s">
        <v>41</v>
      </c>
      <c r="D910" s="8" t="s">
        <v>31</v>
      </c>
      <c r="E910" s="8"/>
      <c r="F910" s="8" t="s">
        <v>1408</v>
      </c>
      <c r="G910" s="8" t="s">
        <v>1384</v>
      </c>
      <c r="H910" s="8">
        <v>89.97</v>
      </c>
      <c r="I910" s="8">
        <v>10.56</v>
      </c>
      <c r="J910" s="8">
        <v>0.94940000000000002</v>
      </c>
      <c r="K910" s="8">
        <v>7.9332000000000003</v>
      </c>
      <c r="L910" s="8" t="s">
        <v>1385</v>
      </c>
      <c r="M910" s="8">
        <v>556</v>
      </c>
      <c r="N910" s="8" t="s">
        <v>1386</v>
      </c>
      <c r="O910" s="89" t="s">
        <v>2501</v>
      </c>
      <c r="P910" s="89">
        <f t="shared" si="84"/>
        <v>45034</v>
      </c>
      <c r="Q910" s="89" t="s">
        <v>2501</v>
      </c>
      <c r="R910" s="89"/>
      <c r="S910" s="121" t="e">
        <f t="shared" si="85"/>
        <v>#VALUE!</v>
      </c>
      <c r="T910" s="8">
        <v>12</v>
      </c>
      <c r="U910" s="8">
        <v>0</v>
      </c>
      <c r="Z910" s="78">
        <f t="shared" ca="1" si="86"/>
        <v>1214</v>
      </c>
      <c r="AA910" s="78" t="str">
        <f t="shared" si="87"/>
        <v>4-2023</v>
      </c>
      <c r="AC910" s="4" t="str">
        <f t="shared" si="88"/>
        <v>Empty</v>
      </c>
      <c r="AD910" s="4" t="e">
        <f t="shared" si="89"/>
        <v>#VALUE!</v>
      </c>
    </row>
    <row r="911" spans="1:30" hidden="1">
      <c r="A911" s="9" t="s">
        <v>2925</v>
      </c>
      <c r="B911" s="9" t="s">
        <v>453</v>
      </c>
      <c r="C911" s="9" t="s">
        <v>35</v>
      </c>
      <c r="D911" s="9" t="s">
        <v>1360</v>
      </c>
      <c r="E911" s="9"/>
      <c r="F911" s="9" t="s">
        <v>1389</v>
      </c>
      <c r="G911" s="9" t="s">
        <v>1384</v>
      </c>
      <c r="H911" s="9">
        <v>22.46</v>
      </c>
      <c r="I911" s="9">
        <v>17.96</v>
      </c>
      <c r="J911" s="9">
        <v>0.15670000000000001</v>
      </c>
      <c r="K911" s="9">
        <v>0.8115</v>
      </c>
      <c r="L911" s="9" t="s">
        <v>1358</v>
      </c>
      <c r="M911" s="9">
        <v>571</v>
      </c>
      <c r="N911" s="9" t="s">
        <v>1426</v>
      </c>
      <c r="O911" s="90" t="s">
        <v>627</v>
      </c>
      <c r="P911" s="89">
        <f t="shared" si="84"/>
        <v>45500</v>
      </c>
      <c r="Q911" s="90" t="s">
        <v>627</v>
      </c>
      <c r="R911" s="90"/>
      <c r="S911" s="121" t="e">
        <f t="shared" si="85"/>
        <v>#VALUE!</v>
      </c>
      <c r="T911" s="9">
        <v>36</v>
      </c>
      <c r="U911" s="9">
        <v>3.55</v>
      </c>
      <c r="Z911" s="78">
        <f t="shared" ca="1" si="86"/>
        <v>748</v>
      </c>
      <c r="AA911" s="78" t="str">
        <f t="shared" si="87"/>
        <v>7-2024</v>
      </c>
      <c r="AC911" s="4" t="str">
        <f t="shared" si="88"/>
        <v>Empty</v>
      </c>
      <c r="AD911" s="4" t="e">
        <f t="shared" si="89"/>
        <v>#VALUE!</v>
      </c>
    </row>
    <row r="912" spans="1:30">
      <c r="A912" s="8" t="s">
        <v>2926</v>
      </c>
      <c r="B912" s="8" t="s">
        <v>1074</v>
      </c>
      <c r="C912" s="8" t="s">
        <v>7</v>
      </c>
      <c r="D912" s="8" t="s">
        <v>10</v>
      </c>
      <c r="E912" s="8"/>
      <c r="F912" s="8" t="s">
        <v>1400</v>
      </c>
      <c r="G912" s="8" t="s">
        <v>1390</v>
      </c>
      <c r="H912" s="8">
        <v>17.14</v>
      </c>
      <c r="I912" s="8">
        <v>16.27</v>
      </c>
      <c r="J912" s="8">
        <v>0.16089999999999999</v>
      </c>
      <c r="K912" s="8">
        <v>0.34310000000000002</v>
      </c>
      <c r="L912" s="8" t="s">
        <v>1385</v>
      </c>
      <c r="M912" s="8">
        <v>740</v>
      </c>
      <c r="N912" s="8" t="s">
        <v>1377</v>
      </c>
      <c r="O912" s="89" t="s">
        <v>1401</v>
      </c>
      <c r="P912" s="89">
        <f t="shared" si="84"/>
        <v>45409</v>
      </c>
      <c r="Q912" s="89" t="s">
        <v>1401</v>
      </c>
      <c r="R912" s="89" t="s">
        <v>991</v>
      </c>
      <c r="S912" s="121">
        <f t="shared" si="85"/>
        <v>45424</v>
      </c>
      <c r="T912" s="8">
        <v>84</v>
      </c>
      <c r="U912" s="8">
        <v>0</v>
      </c>
      <c r="Z912" s="78">
        <f t="shared" ca="1" si="86"/>
        <v>839</v>
      </c>
      <c r="AA912" s="78" t="str">
        <f t="shared" si="87"/>
        <v>4-2024</v>
      </c>
      <c r="AC912" s="4" t="str">
        <f t="shared" si="88"/>
        <v>Empty</v>
      </c>
      <c r="AD912" s="4">
        <f t="shared" si="89"/>
        <v>10</v>
      </c>
    </row>
    <row r="913" spans="1:30">
      <c r="A913" s="9" t="s">
        <v>2927</v>
      </c>
      <c r="B913" s="9" t="s">
        <v>835</v>
      </c>
      <c r="C913" s="9" t="s">
        <v>35</v>
      </c>
      <c r="D913" s="9" t="s">
        <v>10</v>
      </c>
      <c r="E913" s="9"/>
      <c r="F913" s="9" t="s">
        <v>1400</v>
      </c>
      <c r="G913" s="9" t="s">
        <v>1390</v>
      </c>
      <c r="H913" s="9">
        <v>63.97</v>
      </c>
      <c r="I913" s="9">
        <v>16.57</v>
      </c>
      <c r="J913" s="9">
        <v>0.71699999999999997</v>
      </c>
      <c r="K913" s="9">
        <v>2.2669999999999999</v>
      </c>
      <c r="L913" s="9" t="s">
        <v>1412</v>
      </c>
      <c r="M913" s="9">
        <v>556</v>
      </c>
      <c r="N913" s="9" t="s">
        <v>1396</v>
      </c>
      <c r="O913" s="90" t="s">
        <v>2185</v>
      </c>
      <c r="P913" s="89">
        <f t="shared" si="84"/>
        <v>45353</v>
      </c>
      <c r="Q913" s="90" t="s">
        <v>2185</v>
      </c>
      <c r="R913" s="90" t="s">
        <v>1809</v>
      </c>
      <c r="S913" s="121">
        <f t="shared" si="85"/>
        <v>45359</v>
      </c>
      <c r="T913" s="9">
        <v>36</v>
      </c>
      <c r="U913" s="9">
        <v>41.19</v>
      </c>
      <c r="Z913" s="78">
        <f t="shared" ca="1" si="86"/>
        <v>895</v>
      </c>
      <c r="AA913" s="78" t="str">
        <f t="shared" si="87"/>
        <v>3-2024</v>
      </c>
      <c r="AC913" s="4" t="str">
        <f t="shared" si="88"/>
        <v>Empty</v>
      </c>
      <c r="AD913" s="4">
        <f t="shared" si="89"/>
        <v>5</v>
      </c>
    </row>
    <row r="914" spans="1:30" hidden="1">
      <c r="A914" s="8" t="s">
        <v>2928</v>
      </c>
      <c r="B914" s="8" t="s">
        <v>699</v>
      </c>
      <c r="C914" s="8" t="s">
        <v>16</v>
      </c>
      <c r="D914" s="8" t="s">
        <v>44</v>
      </c>
      <c r="E914" s="8"/>
      <c r="F914" s="8" t="s">
        <v>1374</v>
      </c>
      <c r="G914" s="8" t="s">
        <v>1384</v>
      </c>
      <c r="H914" s="8">
        <v>34.61</v>
      </c>
      <c r="I914" s="8">
        <v>8.1999999999999993</v>
      </c>
      <c r="J914" s="8">
        <v>0.25380000000000003</v>
      </c>
      <c r="K914" s="8">
        <v>3.0139</v>
      </c>
      <c r="L914" s="8" t="s">
        <v>1358</v>
      </c>
      <c r="M914" s="8">
        <v>597</v>
      </c>
      <c r="N914" s="8" t="s">
        <v>1381</v>
      </c>
      <c r="O914" s="89" t="s">
        <v>2684</v>
      </c>
      <c r="P914" s="89">
        <f t="shared" si="84"/>
        <v>45264</v>
      </c>
      <c r="Q914" s="89" t="s">
        <v>2684</v>
      </c>
      <c r="R914" s="89"/>
      <c r="S914" s="121" t="e">
        <f t="shared" si="85"/>
        <v>#VALUE!</v>
      </c>
      <c r="T914" s="8">
        <v>12</v>
      </c>
      <c r="U914" s="8">
        <v>14.8</v>
      </c>
      <c r="Z914" s="78">
        <f t="shared" ca="1" si="86"/>
        <v>984</v>
      </c>
      <c r="AA914" s="78" t="str">
        <f t="shared" si="87"/>
        <v>12-2023</v>
      </c>
      <c r="AC914" s="4" t="str">
        <f t="shared" si="88"/>
        <v>Q4</v>
      </c>
      <c r="AD914" s="4" t="e">
        <f t="shared" si="89"/>
        <v>#VALUE!</v>
      </c>
    </row>
    <row r="915" spans="1:30" hidden="1">
      <c r="A915" s="9" t="s">
        <v>2929</v>
      </c>
      <c r="B915" s="9" t="s">
        <v>448</v>
      </c>
      <c r="C915" s="9" t="s">
        <v>38</v>
      </c>
      <c r="D915" s="9" t="s">
        <v>1360</v>
      </c>
      <c r="E915" s="9"/>
      <c r="F915" s="9" t="s">
        <v>1389</v>
      </c>
      <c r="G915" s="9" t="s">
        <v>1375</v>
      </c>
      <c r="H915" s="9">
        <v>25.66</v>
      </c>
      <c r="I915" s="9">
        <v>13.81</v>
      </c>
      <c r="J915" s="9">
        <v>0.49030000000000001</v>
      </c>
      <c r="K915" s="9">
        <v>0.87460000000000004</v>
      </c>
      <c r="L915" s="9" t="s">
        <v>1385</v>
      </c>
      <c r="M915" s="9">
        <v>775</v>
      </c>
      <c r="N915" s="9" t="s">
        <v>1386</v>
      </c>
      <c r="O915" s="90" t="s">
        <v>2760</v>
      </c>
      <c r="P915" s="89">
        <f t="shared" si="84"/>
        <v>44735</v>
      </c>
      <c r="Q915" s="90" t="s">
        <v>2760</v>
      </c>
      <c r="R915" s="90"/>
      <c r="S915" s="121" t="e">
        <f t="shared" si="85"/>
        <v>#VALUE!</v>
      </c>
      <c r="T915" s="9">
        <v>36</v>
      </c>
      <c r="U915" s="9">
        <v>0</v>
      </c>
      <c r="Z915" s="78">
        <f t="shared" ca="1" si="86"/>
        <v>1513</v>
      </c>
      <c r="AA915" s="78" t="str">
        <f t="shared" si="87"/>
        <v>6-2022</v>
      </c>
      <c r="AC915" s="4" t="str">
        <f t="shared" si="88"/>
        <v>Empty</v>
      </c>
      <c r="AD915" s="4" t="e">
        <f t="shared" si="89"/>
        <v>#VALUE!</v>
      </c>
    </row>
    <row r="916" spans="1:30">
      <c r="A916" s="8" t="s">
        <v>2930</v>
      </c>
      <c r="B916" s="8" t="s">
        <v>815</v>
      </c>
      <c r="C916" s="8" t="s">
        <v>35</v>
      </c>
      <c r="D916" s="8" t="s">
        <v>23</v>
      </c>
      <c r="E916" s="8"/>
      <c r="F916" s="8" t="s">
        <v>1380</v>
      </c>
      <c r="G916" s="8" t="s">
        <v>1384</v>
      </c>
      <c r="H916" s="8">
        <v>69.989999999999995</v>
      </c>
      <c r="I916" s="8">
        <v>13.58</v>
      </c>
      <c r="J916" s="8">
        <v>1.1975</v>
      </c>
      <c r="K916" s="8">
        <v>6.2704000000000004</v>
      </c>
      <c r="L916" s="8" t="s">
        <v>1385</v>
      </c>
      <c r="M916" s="8">
        <v>630</v>
      </c>
      <c r="N916" s="8" t="s">
        <v>1377</v>
      </c>
      <c r="O916" s="89" t="s">
        <v>824</v>
      </c>
      <c r="P916" s="89">
        <f t="shared" si="84"/>
        <v>44663</v>
      </c>
      <c r="Q916" s="89" t="s">
        <v>824</v>
      </c>
      <c r="R916" s="89" t="s">
        <v>923</v>
      </c>
      <c r="S916" s="121">
        <f t="shared" si="85"/>
        <v>44677</v>
      </c>
      <c r="T916" s="8">
        <v>12</v>
      </c>
      <c r="U916" s="8">
        <v>0</v>
      </c>
      <c r="Z916" s="78">
        <f t="shared" ca="1" si="86"/>
        <v>1585</v>
      </c>
      <c r="AA916" s="78" t="str">
        <f t="shared" si="87"/>
        <v>4-2022</v>
      </c>
      <c r="AC916" s="4" t="str">
        <f t="shared" si="88"/>
        <v>Empty</v>
      </c>
      <c r="AD916" s="4">
        <f t="shared" si="89"/>
        <v>11</v>
      </c>
    </row>
    <row r="917" spans="1:30" hidden="1">
      <c r="A917" s="9" t="s">
        <v>2931</v>
      </c>
      <c r="B917" s="9" t="s">
        <v>126</v>
      </c>
      <c r="C917" s="9" t="s">
        <v>20</v>
      </c>
      <c r="D917" s="9" t="s">
        <v>23</v>
      </c>
      <c r="E917" s="9"/>
      <c r="F917" s="9" t="s">
        <v>1389</v>
      </c>
      <c r="G917" s="9" t="s">
        <v>1375</v>
      </c>
      <c r="H917" s="9">
        <v>11.25</v>
      </c>
      <c r="I917" s="9">
        <v>14.29</v>
      </c>
      <c r="J917" s="9">
        <v>0.1734</v>
      </c>
      <c r="K917" s="9">
        <v>0.3861</v>
      </c>
      <c r="L917" s="9" t="s">
        <v>1358</v>
      </c>
      <c r="M917" s="9">
        <v>886</v>
      </c>
      <c r="N917" s="9" t="s">
        <v>1426</v>
      </c>
      <c r="O917" s="90" t="s">
        <v>2077</v>
      </c>
      <c r="P917" s="89">
        <f t="shared" si="84"/>
        <v>44786</v>
      </c>
      <c r="Q917" s="90" t="s">
        <v>2077</v>
      </c>
      <c r="R917" s="90"/>
      <c r="S917" s="121" t="e">
        <f t="shared" si="85"/>
        <v>#VALUE!</v>
      </c>
      <c r="T917" s="9">
        <v>36</v>
      </c>
      <c r="U917" s="9">
        <v>5.85</v>
      </c>
      <c r="Z917" s="78">
        <f t="shared" ca="1" si="86"/>
        <v>1462</v>
      </c>
      <c r="AA917" s="78" t="str">
        <f t="shared" si="87"/>
        <v>8-2022</v>
      </c>
      <c r="AC917" s="4" t="str">
        <f t="shared" si="88"/>
        <v>Empty</v>
      </c>
      <c r="AD917" s="4" t="e">
        <f t="shared" si="89"/>
        <v>#VALUE!</v>
      </c>
    </row>
    <row r="918" spans="1:30">
      <c r="A918" s="8" t="s">
        <v>2932</v>
      </c>
      <c r="B918" s="8" t="s">
        <v>766</v>
      </c>
      <c r="C918" s="8" t="s">
        <v>32</v>
      </c>
      <c r="D918" s="8" t="s">
        <v>31</v>
      </c>
      <c r="E918" s="8"/>
      <c r="F918" s="8" t="s">
        <v>1389</v>
      </c>
      <c r="G918" s="8" t="s">
        <v>1384</v>
      </c>
      <c r="H918" s="8">
        <v>56.2</v>
      </c>
      <c r="I918" s="8">
        <v>7.74</v>
      </c>
      <c r="J918" s="8">
        <v>1.0036</v>
      </c>
      <c r="K918" s="8">
        <v>1.7544</v>
      </c>
      <c r="L918" s="8" t="s">
        <v>1395</v>
      </c>
      <c r="M918" s="8">
        <v>858</v>
      </c>
      <c r="N918" s="8" t="s">
        <v>1396</v>
      </c>
      <c r="O918" s="89" t="s">
        <v>2592</v>
      </c>
      <c r="P918" s="89">
        <f t="shared" si="84"/>
        <v>45331</v>
      </c>
      <c r="Q918" s="89" t="s">
        <v>2592</v>
      </c>
      <c r="R918" s="89" t="s">
        <v>1536</v>
      </c>
      <c r="S918" s="121">
        <f t="shared" si="85"/>
        <v>45334</v>
      </c>
      <c r="T918" s="8">
        <v>36</v>
      </c>
      <c r="U918" s="8">
        <v>23.62</v>
      </c>
      <c r="Z918" s="78">
        <f t="shared" ca="1" si="86"/>
        <v>917</v>
      </c>
      <c r="AA918" s="78" t="str">
        <f t="shared" si="87"/>
        <v>2-2024</v>
      </c>
      <c r="AC918" s="4" t="str">
        <f t="shared" si="88"/>
        <v>Empty</v>
      </c>
      <c r="AD918" s="4">
        <f t="shared" si="89"/>
        <v>2</v>
      </c>
    </row>
    <row r="919" spans="1:30" hidden="1">
      <c r="A919" s="9" t="s">
        <v>2933</v>
      </c>
      <c r="B919" s="9" t="s">
        <v>894</v>
      </c>
      <c r="C919" s="9" t="s">
        <v>32</v>
      </c>
      <c r="D919" s="9" t="s">
        <v>1360</v>
      </c>
      <c r="E919" s="9"/>
      <c r="F919" s="9" t="s">
        <v>1389</v>
      </c>
      <c r="G919" s="9" t="s">
        <v>1390</v>
      </c>
      <c r="H919" s="9">
        <v>73.86</v>
      </c>
      <c r="I919" s="9">
        <v>16.48</v>
      </c>
      <c r="J919" s="9">
        <v>0.59350000000000003</v>
      </c>
      <c r="K919" s="9">
        <v>1.8149999999999999</v>
      </c>
      <c r="L919" s="9" t="s">
        <v>1412</v>
      </c>
      <c r="M919" s="9">
        <v>561</v>
      </c>
      <c r="N919" s="9" t="s">
        <v>1426</v>
      </c>
      <c r="O919" s="90" t="s">
        <v>1308</v>
      </c>
      <c r="P919" s="89">
        <f t="shared" si="84"/>
        <v>45468</v>
      </c>
      <c r="Q919" s="90" t="s">
        <v>1308</v>
      </c>
      <c r="R919" s="90"/>
      <c r="S919" s="121" t="e">
        <f t="shared" si="85"/>
        <v>#VALUE!</v>
      </c>
      <c r="T919" s="9">
        <v>60</v>
      </c>
      <c r="U919" s="9">
        <v>62.46</v>
      </c>
      <c r="Z919" s="78">
        <f t="shared" ca="1" si="86"/>
        <v>780</v>
      </c>
      <c r="AA919" s="78" t="str">
        <f t="shared" si="87"/>
        <v>6-2024</v>
      </c>
      <c r="AC919" s="4" t="str">
        <f t="shared" si="88"/>
        <v>Empty</v>
      </c>
      <c r="AD919" s="4" t="e">
        <f t="shared" si="89"/>
        <v>#VALUE!</v>
      </c>
    </row>
    <row r="920" spans="1:30" hidden="1">
      <c r="A920" s="8" t="s">
        <v>2934</v>
      </c>
      <c r="B920" s="8" t="s">
        <v>1196</v>
      </c>
      <c r="C920" s="8" t="s">
        <v>38</v>
      </c>
      <c r="D920" s="8" t="s">
        <v>44</v>
      </c>
      <c r="E920" s="8"/>
      <c r="F920" s="8" t="s">
        <v>1411</v>
      </c>
      <c r="G920" s="8" t="s">
        <v>1390</v>
      </c>
      <c r="H920" s="8">
        <v>58.43</v>
      </c>
      <c r="I920" s="8">
        <v>10.48</v>
      </c>
      <c r="J920" s="8">
        <v>0.31040000000000001</v>
      </c>
      <c r="K920" s="8">
        <v>1.8986000000000001</v>
      </c>
      <c r="L920" s="8" t="s">
        <v>1385</v>
      </c>
      <c r="M920" s="8">
        <v>594</v>
      </c>
      <c r="N920" s="8" t="s">
        <v>1426</v>
      </c>
      <c r="O920" s="89" t="s">
        <v>2935</v>
      </c>
      <c r="P920" s="89">
        <f t="shared" si="84"/>
        <v>45335</v>
      </c>
      <c r="Q920" s="89" t="s">
        <v>2935</v>
      </c>
      <c r="R920" s="89"/>
      <c r="S920" s="121" t="e">
        <f t="shared" si="85"/>
        <v>#VALUE!</v>
      </c>
      <c r="T920" s="8">
        <v>36</v>
      </c>
      <c r="U920" s="8">
        <v>0</v>
      </c>
      <c r="Z920" s="78">
        <f t="shared" ca="1" si="86"/>
        <v>913</v>
      </c>
      <c r="AA920" s="78" t="str">
        <f t="shared" si="87"/>
        <v>2-2024</v>
      </c>
      <c r="AC920" s="4" t="str">
        <f t="shared" si="88"/>
        <v>Empty</v>
      </c>
      <c r="AD920" s="4" t="e">
        <f t="shared" si="89"/>
        <v>#VALUE!</v>
      </c>
    </row>
    <row r="921" spans="1:30" hidden="1">
      <c r="A921" s="9" t="s">
        <v>2936</v>
      </c>
      <c r="B921" s="9" t="s">
        <v>184</v>
      </c>
      <c r="C921" s="9" t="s">
        <v>41</v>
      </c>
      <c r="D921" s="9" t="s">
        <v>31</v>
      </c>
      <c r="E921" s="9"/>
      <c r="F921" s="9" t="s">
        <v>1389</v>
      </c>
      <c r="G921" s="9" t="s">
        <v>1390</v>
      </c>
      <c r="H921" s="9">
        <v>45.37</v>
      </c>
      <c r="I921" s="9">
        <v>15.22</v>
      </c>
      <c r="J921" s="9">
        <v>0.35049999999999998</v>
      </c>
      <c r="K921" s="9">
        <v>0.73809999999999998</v>
      </c>
      <c r="L921" s="9" t="s">
        <v>1395</v>
      </c>
      <c r="M921" s="9">
        <v>787</v>
      </c>
      <c r="N921" s="9" t="s">
        <v>1386</v>
      </c>
      <c r="O921" s="90" t="s">
        <v>1731</v>
      </c>
      <c r="P921" s="89">
        <f t="shared" si="84"/>
        <v>45210</v>
      </c>
      <c r="Q921" s="90" t="s">
        <v>1731</v>
      </c>
      <c r="R921" s="90"/>
      <c r="S921" s="121" t="e">
        <f t="shared" si="85"/>
        <v>#VALUE!</v>
      </c>
      <c r="T921" s="9">
        <v>120</v>
      </c>
      <c r="U921" s="9">
        <v>20.51</v>
      </c>
      <c r="Z921" s="78">
        <f t="shared" ca="1" si="86"/>
        <v>1038</v>
      </c>
      <c r="AA921" s="78" t="str">
        <f t="shared" si="87"/>
        <v>10-2023</v>
      </c>
      <c r="AC921" s="4" t="str">
        <f t="shared" si="88"/>
        <v>Q4</v>
      </c>
      <c r="AD921" s="4" t="e">
        <f t="shared" si="89"/>
        <v>#VALUE!</v>
      </c>
    </row>
    <row r="922" spans="1:30">
      <c r="A922" s="8" t="s">
        <v>2937</v>
      </c>
      <c r="B922" s="8" t="s">
        <v>772</v>
      </c>
      <c r="C922" s="8" t="s">
        <v>35</v>
      </c>
      <c r="D922" s="8" t="s">
        <v>31</v>
      </c>
      <c r="E922" s="8"/>
      <c r="F922" s="8" t="s">
        <v>1389</v>
      </c>
      <c r="G922" s="8" t="s">
        <v>1384</v>
      </c>
      <c r="H922" s="8">
        <v>91.29</v>
      </c>
      <c r="I922" s="8">
        <v>7.69</v>
      </c>
      <c r="J922" s="8">
        <v>0.56679999999999997</v>
      </c>
      <c r="K922" s="8">
        <v>1.0927</v>
      </c>
      <c r="L922" s="8" t="s">
        <v>1412</v>
      </c>
      <c r="M922" s="8">
        <v>663</v>
      </c>
      <c r="N922" s="8" t="s">
        <v>1403</v>
      </c>
      <c r="O922" s="89" t="s">
        <v>158</v>
      </c>
      <c r="P922" s="89">
        <f t="shared" si="84"/>
        <v>44733</v>
      </c>
      <c r="Q922" s="89" t="s">
        <v>158</v>
      </c>
      <c r="R922" s="89" t="s">
        <v>2274</v>
      </c>
      <c r="S922" s="121">
        <f t="shared" si="85"/>
        <v>44736</v>
      </c>
      <c r="T922" s="8">
        <v>120</v>
      </c>
      <c r="U922" s="8">
        <v>71.95</v>
      </c>
      <c r="Z922" s="78">
        <f t="shared" ca="1" si="86"/>
        <v>1515</v>
      </c>
      <c r="AA922" s="78" t="str">
        <f t="shared" si="87"/>
        <v>6-2022</v>
      </c>
      <c r="AC922" s="4" t="str">
        <f t="shared" si="88"/>
        <v>Empty</v>
      </c>
      <c r="AD922" s="4">
        <f t="shared" si="89"/>
        <v>4</v>
      </c>
    </row>
    <row r="923" spans="1:30">
      <c r="A923" s="9" t="s">
        <v>2938</v>
      </c>
      <c r="B923" s="9" t="s">
        <v>870</v>
      </c>
      <c r="C923" s="9" t="s">
        <v>16</v>
      </c>
      <c r="D923" s="9" t="s">
        <v>1360</v>
      </c>
      <c r="E923" s="9"/>
      <c r="F923" s="9" t="s">
        <v>1411</v>
      </c>
      <c r="G923" s="9" t="s">
        <v>1375</v>
      </c>
      <c r="H923" s="9">
        <v>12.59</v>
      </c>
      <c r="I923" s="9">
        <v>17.010000000000002</v>
      </c>
      <c r="J923" s="9">
        <v>0.2384</v>
      </c>
      <c r="K923" s="9">
        <v>0.21890000000000001</v>
      </c>
      <c r="L923" s="9" t="s">
        <v>1395</v>
      </c>
      <c r="M923" s="9">
        <v>876</v>
      </c>
      <c r="N923" s="9" t="s">
        <v>1396</v>
      </c>
      <c r="O923" s="90" t="s">
        <v>2100</v>
      </c>
      <c r="P923" s="89">
        <f t="shared" si="84"/>
        <v>44872</v>
      </c>
      <c r="Q923" s="90" t="s">
        <v>2100</v>
      </c>
      <c r="R923" s="90" t="s">
        <v>2706</v>
      </c>
      <c r="S923" s="121">
        <f t="shared" si="85"/>
        <v>44882</v>
      </c>
      <c r="T923" s="9">
        <v>120</v>
      </c>
      <c r="U923" s="9">
        <v>4.66</v>
      </c>
      <c r="Z923" s="78">
        <f t="shared" ca="1" si="86"/>
        <v>1376</v>
      </c>
      <c r="AA923" s="78" t="str">
        <f t="shared" si="87"/>
        <v>11-2022</v>
      </c>
      <c r="AC923" s="4" t="str">
        <f t="shared" si="88"/>
        <v>Q4</v>
      </c>
      <c r="AD923" s="4">
        <f t="shared" si="89"/>
        <v>9</v>
      </c>
    </row>
    <row r="924" spans="1:30">
      <c r="A924" s="8" t="s">
        <v>2939</v>
      </c>
      <c r="B924" s="8" t="s">
        <v>645</v>
      </c>
      <c r="C924" s="8" t="s">
        <v>20</v>
      </c>
      <c r="D924" s="8" t="s">
        <v>44</v>
      </c>
      <c r="E924" s="8"/>
      <c r="F924" s="8" t="s">
        <v>1389</v>
      </c>
      <c r="G924" s="8" t="s">
        <v>1375</v>
      </c>
      <c r="H924" s="8">
        <v>67.17</v>
      </c>
      <c r="I924" s="8">
        <v>14.6</v>
      </c>
      <c r="J924" s="8">
        <v>0.50949999999999995</v>
      </c>
      <c r="K924" s="8">
        <v>1.5839000000000001</v>
      </c>
      <c r="L924" s="8" t="s">
        <v>1395</v>
      </c>
      <c r="M924" s="8">
        <v>831</v>
      </c>
      <c r="N924" s="8" t="s">
        <v>1396</v>
      </c>
      <c r="O924" s="89" t="s">
        <v>2940</v>
      </c>
      <c r="P924" s="89">
        <f t="shared" si="84"/>
        <v>45445</v>
      </c>
      <c r="Q924" s="89" t="s">
        <v>2940</v>
      </c>
      <c r="R924" s="89" t="s">
        <v>2941</v>
      </c>
      <c r="S924" s="121">
        <f t="shared" si="85"/>
        <v>45452</v>
      </c>
      <c r="T924" s="8">
        <v>60</v>
      </c>
      <c r="U924" s="8">
        <v>11.06</v>
      </c>
      <c r="Z924" s="78">
        <f t="shared" ca="1" si="86"/>
        <v>803</v>
      </c>
      <c r="AA924" s="78" t="str">
        <f t="shared" si="87"/>
        <v>6-2024</v>
      </c>
      <c r="AC924" s="4" t="str">
        <f t="shared" si="88"/>
        <v>Empty</v>
      </c>
      <c r="AD924" s="4">
        <f t="shared" si="89"/>
        <v>5</v>
      </c>
    </row>
    <row r="925" spans="1:30" hidden="1">
      <c r="A925" s="9" t="s">
        <v>2942</v>
      </c>
      <c r="B925" s="9" t="s">
        <v>110</v>
      </c>
      <c r="C925" s="9" t="s">
        <v>38</v>
      </c>
      <c r="D925" s="9" t="s">
        <v>31</v>
      </c>
      <c r="E925" s="9"/>
      <c r="F925" s="9" t="s">
        <v>1380</v>
      </c>
      <c r="G925" s="9" t="s">
        <v>1384</v>
      </c>
      <c r="H925" s="9">
        <v>21.27</v>
      </c>
      <c r="I925" s="9">
        <v>14.7</v>
      </c>
      <c r="J925" s="9">
        <v>0.34889999999999999</v>
      </c>
      <c r="K925" s="9">
        <v>1.9168000000000001</v>
      </c>
      <c r="L925" s="9" t="s">
        <v>1385</v>
      </c>
      <c r="M925" s="9">
        <v>880</v>
      </c>
      <c r="N925" s="9" t="s">
        <v>1426</v>
      </c>
      <c r="O925" s="90" t="s">
        <v>2617</v>
      </c>
      <c r="P925" s="89">
        <f t="shared" si="84"/>
        <v>45656</v>
      </c>
      <c r="Q925" s="90" t="s">
        <v>2617</v>
      </c>
      <c r="R925" s="90"/>
      <c r="S925" s="121" t="e">
        <f t="shared" si="85"/>
        <v>#VALUE!</v>
      </c>
      <c r="T925" s="9">
        <v>12</v>
      </c>
      <c r="U925" s="9">
        <v>0</v>
      </c>
      <c r="Z925" s="78">
        <f t="shared" ca="1" si="86"/>
        <v>592</v>
      </c>
      <c r="AA925" s="78" t="str">
        <f t="shared" si="87"/>
        <v>12-2024</v>
      </c>
      <c r="AC925" s="4" t="str">
        <f t="shared" si="88"/>
        <v>Q4</v>
      </c>
      <c r="AD925" s="4" t="e">
        <f t="shared" si="89"/>
        <v>#VALUE!</v>
      </c>
    </row>
    <row r="926" spans="1:30" hidden="1">
      <c r="A926" s="8" t="s">
        <v>2943</v>
      </c>
      <c r="B926" s="8" t="s">
        <v>1213</v>
      </c>
      <c r="C926" s="8" t="s">
        <v>16</v>
      </c>
      <c r="D926" s="8" t="s">
        <v>10</v>
      </c>
      <c r="E926" s="8"/>
      <c r="F926" s="8" t="s">
        <v>1374</v>
      </c>
      <c r="G926" s="8" t="s">
        <v>1384</v>
      </c>
      <c r="H926" s="8">
        <v>18.5</v>
      </c>
      <c r="I926" s="8">
        <v>17.95</v>
      </c>
      <c r="J926" s="8">
        <v>0.14050000000000001</v>
      </c>
      <c r="K926" s="8">
        <v>0.92310000000000003</v>
      </c>
      <c r="L926" s="8" t="s">
        <v>1412</v>
      </c>
      <c r="M926" s="8">
        <v>878</v>
      </c>
      <c r="N926" s="8" t="s">
        <v>1381</v>
      </c>
      <c r="O926" s="89" t="s">
        <v>2944</v>
      </c>
      <c r="P926" s="89">
        <f t="shared" si="84"/>
        <v>45168</v>
      </c>
      <c r="Q926" s="89" t="s">
        <v>2944</v>
      </c>
      <c r="R926" s="89"/>
      <c r="S926" s="121" t="e">
        <f t="shared" si="85"/>
        <v>#VALUE!</v>
      </c>
      <c r="T926" s="8">
        <v>24</v>
      </c>
      <c r="U926" s="8">
        <v>9.89</v>
      </c>
      <c r="Z926" s="78">
        <f t="shared" ca="1" si="86"/>
        <v>1080</v>
      </c>
      <c r="AA926" s="78" t="str">
        <f t="shared" si="87"/>
        <v>8-2023</v>
      </c>
      <c r="AC926" s="4" t="str">
        <f t="shared" si="88"/>
        <v>Empty</v>
      </c>
      <c r="AD926" s="4" t="e">
        <f t="shared" si="89"/>
        <v>#VALUE!</v>
      </c>
    </row>
    <row r="927" spans="1:30">
      <c r="A927" s="9" t="s">
        <v>2945</v>
      </c>
      <c r="B927" s="9" t="s">
        <v>608</v>
      </c>
      <c r="C927" s="9" t="s">
        <v>38</v>
      </c>
      <c r="D927" s="9" t="s">
        <v>1360</v>
      </c>
      <c r="E927" s="9"/>
      <c r="F927" s="9" t="s">
        <v>1400</v>
      </c>
      <c r="G927" s="9" t="s">
        <v>1390</v>
      </c>
      <c r="H927" s="9">
        <v>42.3</v>
      </c>
      <c r="I927" s="9">
        <v>11.92</v>
      </c>
      <c r="J927" s="9">
        <v>0.77849999999999997</v>
      </c>
      <c r="K927" s="9">
        <v>1.9896</v>
      </c>
      <c r="L927" s="9" t="s">
        <v>1358</v>
      </c>
      <c r="M927" s="9">
        <v>690</v>
      </c>
      <c r="N927" s="9" t="s">
        <v>1396</v>
      </c>
      <c r="O927" s="90" t="s">
        <v>2218</v>
      </c>
      <c r="P927" s="89">
        <f t="shared" si="84"/>
        <v>45649</v>
      </c>
      <c r="Q927" s="90" t="s">
        <v>2218</v>
      </c>
      <c r="R927" s="90" t="s">
        <v>1795</v>
      </c>
      <c r="S927" s="121">
        <f t="shared" si="85"/>
        <v>45655</v>
      </c>
      <c r="T927" s="9">
        <v>24</v>
      </c>
      <c r="U927" s="9">
        <v>13.66</v>
      </c>
      <c r="Z927" s="78">
        <f t="shared" ca="1" si="86"/>
        <v>599</v>
      </c>
      <c r="AA927" s="78" t="str">
        <f t="shared" si="87"/>
        <v>12-2024</v>
      </c>
      <c r="AC927" s="4" t="str">
        <f t="shared" si="88"/>
        <v>Q4</v>
      </c>
      <c r="AD927" s="4">
        <f t="shared" si="89"/>
        <v>5</v>
      </c>
    </row>
    <row r="928" spans="1:30" hidden="1">
      <c r="A928" s="8" t="s">
        <v>2946</v>
      </c>
      <c r="B928" s="8" t="s">
        <v>519</v>
      </c>
      <c r="C928" s="8" t="s">
        <v>16</v>
      </c>
      <c r="D928" s="8" t="s">
        <v>10</v>
      </c>
      <c r="E928" s="8"/>
      <c r="F928" s="8" t="s">
        <v>1380</v>
      </c>
      <c r="G928" s="8" t="s">
        <v>1375</v>
      </c>
      <c r="H928" s="8">
        <v>18.59</v>
      </c>
      <c r="I928" s="8">
        <v>17.57</v>
      </c>
      <c r="J928" s="8">
        <v>0.23180000000000001</v>
      </c>
      <c r="K928" s="8">
        <v>0.28079999999999999</v>
      </c>
      <c r="L928" s="8" t="s">
        <v>1376</v>
      </c>
      <c r="M928" s="8">
        <v>837</v>
      </c>
      <c r="N928" s="8" t="s">
        <v>1386</v>
      </c>
      <c r="O928" s="89" t="s">
        <v>2800</v>
      </c>
      <c r="P928" s="89">
        <f t="shared" si="84"/>
        <v>45204</v>
      </c>
      <c r="Q928" s="89" t="s">
        <v>2800</v>
      </c>
      <c r="R928" s="89"/>
      <c r="S928" s="121" t="e">
        <f t="shared" si="85"/>
        <v>#VALUE!</v>
      </c>
      <c r="T928" s="8">
        <v>240</v>
      </c>
      <c r="U928" s="8">
        <v>10.09</v>
      </c>
      <c r="Z928" s="78">
        <f t="shared" ca="1" si="86"/>
        <v>1044</v>
      </c>
      <c r="AA928" s="78" t="str">
        <f t="shared" si="87"/>
        <v>10-2023</v>
      </c>
      <c r="AC928" s="4" t="str">
        <f t="shared" si="88"/>
        <v>Q4</v>
      </c>
      <c r="AD928" s="4" t="e">
        <f t="shared" si="89"/>
        <v>#VALUE!</v>
      </c>
    </row>
    <row r="929" spans="1:30" hidden="1">
      <c r="A929" s="9" t="s">
        <v>2947</v>
      </c>
      <c r="B929" s="9" t="s">
        <v>953</v>
      </c>
      <c r="C929" s="9" t="s">
        <v>32</v>
      </c>
      <c r="D929" s="9" t="s">
        <v>31</v>
      </c>
      <c r="E929" s="9"/>
      <c r="F929" s="9" t="s">
        <v>1400</v>
      </c>
      <c r="G929" s="9" t="s">
        <v>1390</v>
      </c>
      <c r="H929" s="9">
        <v>31.77</v>
      </c>
      <c r="I929" s="9">
        <v>14.05</v>
      </c>
      <c r="J929" s="9">
        <v>0.504</v>
      </c>
      <c r="K929" s="9">
        <v>0.86899999999999999</v>
      </c>
      <c r="L929" s="9" t="s">
        <v>1412</v>
      </c>
      <c r="M929" s="9">
        <v>632</v>
      </c>
      <c r="N929" s="9" t="s">
        <v>1381</v>
      </c>
      <c r="O929" s="90" t="s">
        <v>2007</v>
      </c>
      <c r="P929" s="89">
        <f t="shared" si="84"/>
        <v>44931</v>
      </c>
      <c r="Q929" s="90" t="s">
        <v>2007</v>
      </c>
      <c r="R929" s="90"/>
      <c r="S929" s="121" t="e">
        <f t="shared" si="85"/>
        <v>#VALUE!</v>
      </c>
      <c r="T929" s="9">
        <v>48</v>
      </c>
      <c r="U929" s="9">
        <v>6.2</v>
      </c>
      <c r="Z929" s="78">
        <f t="shared" ca="1" si="86"/>
        <v>1317</v>
      </c>
      <c r="AA929" s="78" t="str">
        <f t="shared" si="87"/>
        <v>1-2023</v>
      </c>
      <c r="AC929" s="4" t="str">
        <f t="shared" si="88"/>
        <v>Empty</v>
      </c>
      <c r="AD929" s="4" t="e">
        <f t="shared" si="89"/>
        <v>#VALUE!</v>
      </c>
    </row>
    <row r="930" spans="1:30" hidden="1">
      <c r="A930" s="8" t="s">
        <v>2948</v>
      </c>
      <c r="B930" s="8" t="s">
        <v>1156</v>
      </c>
      <c r="C930" s="8" t="s">
        <v>16</v>
      </c>
      <c r="D930" s="8" t="s">
        <v>1360</v>
      </c>
      <c r="E930" s="8"/>
      <c r="F930" s="8" t="s">
        <v>1380</v>
      </c>
      <c r="G930" s="8" t="s">
        <v>1384</v>
      </c>
      <c r="H930" s="8">
        <v>19.12</v>
      </c>
      <c r="I930" s="8">
        <v>8.1999999999999993</v>
      </c>
      <c r="J930" s="8">
        <v>0.17710000000000001</v>
      </c>
      <c r="K930" s="8">
        <v>0.38950000000000001</v>
      </c>
      <c r="L930" s="8" t="s">
        <v>1358</v>
      </c>
      <c r="M930" s="8">
        <v>704</v>
      </c>
      <c r="N930" s="8" t="s">
        <v>1386</v>
      </c>
      <c r="O930" s="89" t="s">
        <v>1107</v>
      </c>
      <c r="P930" s="89">
        <f t="shared" si="84"/>
        <v>44792</v>
      </c>
      <c r="Q930" s="89" t="s">
        <v>1107</v>
      </c>
      <c r="R930" s="89"/>
      <c r="S930" s="121" t="e">
        <f t="shared" si="85"/>
        <v>#VALUE!</v>
      </c>
      <c r="T930" s="8">
        <v>60</v>
      </c>
      <c r="U930" s="8">
        <v>6.49</v>
      </c>
      <c r="Z930" s="78">
        <f t="shared" ca="1" si="86"/>
        <v>1456</v>
      </c>
      <c r="AA930" s="78" t="str">
        <f t="shared" si="87"/>
        <v>8-2022</v>
      </c>
      <c r="AC930" s="4" t="str">
        <f t="shared" si="88"/>
        <v>Empty</v>
      </c>
      <c r="AD930" s="4" t="e">
        <f t="shared" si="89"/>
        <v>#VALUE!</v>
      </c>
    </row>
    <row r="931" spans="1:30" hidden="1">
      <c r="A931" s="9" t="s">
        <v>2949</v>
      </c>
      <c r="B931" s="9" t="s">
        <v>1240</v>
      </c>
      <c r="C931" s="9" t="s">
        <v>41</v>
      </c>
      <c r="D931" s="9" t="s">
        <v>10</v>
      </c>
      <c r="E931" s="9"/>
      <c r="F931" s="9" t="s">
        <v>1380</v>
      </c>
      <c r="G931" s="9" t="s">
        <v>1375</v>
      </c>
      <c r="H931" s="9">
        <v>86.41</v>
      </c>
      <c r="I931" s="9">
        <v>16.579999999999998</v>
      </c>
      <c r="J931" s="9">
        <v>0.95860000000000001</v>
      </c>
      <c r="K931" s="9">
        <v>2.1280000000000001</v>
      </c>
      <c r="L931" s="9" t="s">
        <v>1358</v>
      </c>
      <c r="M931" s="9">
        <v>797</v>
      </c>
      <c r="N931" s="9" t="s">
        <v>1381</v>
      </c>
      <c r="O931" s="90" t="s">
        <v>1807</v>
      </c>
      <c r="P931" s="89">
        <f t="shared" si="84"/>
        <v>45640</v>
      </c>
      <c r="Q931" s="90" t="s">
        <v>1807</v>
      </c>
      <c r="R931" s="90"/>
      <c r="S931" s="121" t="e">
        <f t="shared" si="85"/>
        <v>#VALUE!</v>
      </c>
      <c r="T931" s="9">
        <v>60</v>
      </c>
      <c r="U931" s="9">
        <v>15.73</v>
      </c>
      <c r="Z931" s="78">
        <f t="shared" ca="1" si="86"/>
        <v>608</v>
      </c>
      <c r="AA931" s="78" t="str">
        <f t="shared" si="87"/>
        <v>12-2024</v>
      </c>
      <c r="AC931" s="4" t="str">
        <f t="shared" si="88"/>
        <v>Q4</v>
      </c>
      <c r="AD931" s="4" t="e">
        <f t="shared" si="89"/>
        <v>#VALUE!</v>
      </c>
    </row>
    <row r="932" spans="1:30">
      <c r="A932" s="8" t="s">
        <v>2950</v>
      </c>
      <c r="B932" s="8" t="s">
        <v>240</v>
      </c>
      <c r="C932" s="8" t="s">
        <v>38</v>
      </c>
      <c r="D932" s="8" t="s">
        <v>10</v>
      </c>
      <c r="E932" s="8"/>
      <c r="F932" s="8" t="s">
        <v>1380</v>
      </c>
      <c r="G932" s="8" t="s">
        <v>1384</v>
      </c>
      <c r="H932" s="8">
        <v>87.64</v>
      </c>
      <c r="I932" s="8">
        <v>7.73</v>
      </c>
      <c r="J932" s="8">
        <v>1.3429</v>
      </c>
      <c r="K932" s="8">
        <v>2.7353999999999998</v>
      </c>
      <c r="L932" s="8" t="s">
        <v>1385</v>
      </c>
      <c r="M932" s="8">
        <v>644</v>
      </c>
      <c r="N932" s="8" t="s">
        <v>1396</v>
      </c>
      <c r="O932" s="89" t="s">
        <v>652</v>
      </c>
      <c r="P932" s="89">
        <f t="shared" si="84"/>
        <v>44573</v>
      </c>
      <c r="Q932" s="89" t="s">
        <v>652</v>
      </c>
      <c r="R932" s="89" t="s">
        <v>1597</v>
      </c>
      <c r="S932" s="121">
        <f t="shared" si="85"/>
        <v>44579</v>
      </c>
      <c r="T932" s="8">
        <v>36</v>
      </c>
      <c r="U932" s="8">
        <v>0</v>
      </c>
      <c r="Z932" s="78">
        <f t="shared" ca="1" si="86"/>
        <v>1675</v>
      </c>
      <c r="AA932" s="78" t="str">
        <f t="shared" si="87"/>
        <v>1-2022</v>
      </c>
      <c r="AC932" s="4" t="str">
        <f t="shared" si="88"/>
        <v>Empty</v>
      </c>
      <c r="AD932" s="4">
        <f t="shared" si="89"/>
        <v>5</v>
      </c>
    </row>
    <row r="933" spans="1:30" hidden="1">
      <c r="A933" s="9" t="s">
        <v>2951</v>
      </c>
      <c r="B933" s="9" t="s">
        <v>828</v>
      </c>
      <c r="C933" s="9" t="s">
        <v>28</v>
      </c>
      <c r="D933" s="9" t="s">
        <v>1360</v>
      </c>
      <c r="E933" s="9"/>
      <c r="F933" s="9" t="s">
        <v>1411</v>
      </c>
      <c r="G933" s="9" t="s">
        <v>1375</v>
      </c>
      <c r="H933" s="9">
        <v>19.670000000000002</v>
      </c>
      <c r="I933" s="9">
        <v>11.04</v>
      </c>
      <c r="J933" s="9">
        <v>0.112</v>
      </c>
      <c r="K933" s="9">
        <v>0.64429999999999998</v>
      </c>
      <c r="L933" s="9"/>
      <c r="M933" s="9">
        <v>793</v>
      </c>
      <c r="N933" s="9" t="s">
        <v>1386</v>
      </c>
      <c r="O933" s="90" t="s">
        <v>1476</v>
      </c>
      <c r="P933" s="89">
        <f t="shared" si="84"/>
        <v>45646</v>
      </c>
      <c r="Q933" s="90" t="s">
        <v>1476</v>
      </c>
      <c r="R933" s="90"/>
      <c r="S933" s="121" t="e">
        <f t="shared" si="85"/>
        <v>#VALUE!</v>
      </c>
      <c r="T933" s="9">
        <v>36</v>
      </c>
      <c r="U933" s="9">
        <v>17</v>
      </c>
      <c r="Z933" s="78">
        <f t="shared" ca="1" si="86"/>
        <v>602</v>
      </c>
      <c r="AA933" s="78" t="str">
        <f t="shared" si="87"/>
        <v>12-2024</v>
      </c>
      <c r="AC933" s="4" t="str">
        <f t="shared" si="88"/>
        <v>Q4</v>
      </c>
      <c r="AD933" s="4" t="e">
        <f t="shared" si="89"/>
        <v>#VALUE!</v>
      </c>
    </row>
    <row r="934" spans="1:30">
      <c r="A934" s="8" t="s">
        <v>2952</v>
      </c>
      <c r="B934" s="8" t="s">
        <v>584</v>
      </c>
      <c r="C934" s="8" t="s">
        <v>38</v>
      </c>
      <c r="D934" s="8" t="s">
        <v>1360</v>
      </c>
      <c r="E934" s="8"/>
      <c r="F934" s="8" t="s">
        <v>1400</v>
      </c>
      <c r="G934" s="8" t="s">
        <v>1390</v>
      </c>
      <c r="H934" s="8">
        <v>17.920000000000002</v>
      </c>
      <c r="I934" s="8">
        <v>15.94</v>
      </c>
      <c r="J934" s="8">
        <v>0.10639999999999999</v>
      </c>
      <c r="K934" s="8">
        <v>0.26240000000000002</v>
      </c>
      <c r="L934" s="8" t="s">
        <v>1376</v>
      </c>
      <c r="M934" s="8">
        <v>835</v>
      </c>
      <c r="N934" s="8" t="s">
        <v>1403</v>
      </c>
      <c r="O934" s="89" t="s">
        <v>2261</v>
      </c>
      <c r="P934" s="89">
        <f t="shared" si="84"/>
        <v>45447</v>
      </c>
      <c r="Q934" s="89" t="s">
        <v>2261</v>
      </c>
      <c r="R934" s="89" t="s">
        <v>1540</v>
      </c>
      <c r="S934" s="121">
        <f t="shared" si="85"/>
        <v>45450</v>
      </c>
      <c r="T934" s="8">
        <v>180</v>
      </c>
      <c r="U934" s="8">
        <v>14.32</v>
      </c>
      <c r="Z934" s="78">
        <f t="shared" ca="1" si="86"/>
        <v>801</v>
      </c>
      <c r="AA934" s="78" t="str">
        <f t="shared" si="87"/>
        <v>6-2024</v>
      </c>
      <c r="AC934" s="4" t="str">
        <f t="shared" si="88"/>
        <v>Empty</v>
      </c>
      <c r="AD934" s="4">
        <f t="shared" si="89"/>
        <v>4</v>
      </c>
    </row>
    <row r="935" spans="1:30">
      <c r="A935" s="9" t="s">
        <v>2953</v>
      </c>
      <c r="B935" s="9" t="s">
        <v>1215</v>
      </c>
      <c r="C935" s="9" t="s">
        <v>20</v>
      </c>
      <c r="D935" s="9" t="s">
        <v>1360</v>
      </c>
      <c r="E935" s="9"/>
      <c r="F935" s="9" t="s">
        <v>1411</v>
      </c>
      <c r="G935" s="9" t="s">
        <v>1384</v>
      </c>
      <c r="H935" s="9">
        <v>88.32</v>
      </c>
      <c r="I935" s="9">
        <v>17.32</v>
      </c>
      <c r="J935" s="9">
        <v>1.3333999999999999</v>
      </c>
      <c r="K935" s="9">
        <v>2.5630999999999999</v>
      </c>
      <c r="L935" s="9" t="s">
        <v>1395</v>
      </c>
      <c r="M935" s="9">
        <v>814</v>
      </c>
      <c r="N935" s="9" t="s">
        <v>1377</v>
      </c>
      <c r="O935" s="90" t="s">
        <v>1082</v>
      </c>
      <c r="P935" s="89">
        <f t="shared" si="84"/>
        <v>45396</v>
      </c>
      <c r="Q935" s="90" t="s">
        <v>1082</v>
      </c>
      <c r="R935" s="90" t="s">
        <v>1097</v>
      </c>
      <c r="S935" s="121">
        <f t="shared" si="85"/>
        <v>45411</v>
      </c>
      <c r="T935" s="9">
        <v>48</v>
      </c>
      <c r="U935" s="9">
        <v>64.91</v>
      </c>
      <c r="Z935" s="78">
        <f t="shared" ca="1" si="86"/>
        <v>852</v>
      </c>
      <c r="AA935" s="78" t="str">
        <f t="shared" si="87"/>
        <v>4-2024</v>
      </c>
      <c r="AC935" s="4" t="str">
        <f t="shared" si="88"/>
        <v>Empty</v>
      </c>
      <c r="AD935" s="4">
        <f t="shared" si="89"/>
        <v>11</v>
      </c>
    </row>
    <row r="936" spans="1:30" hidden="1">
      <c r="A936" s="8" t="s">
        <v>2954</v>
      </c>
      <c r="B936" s="8" t="s">
        <v>1244</v>
      </c>
      <c r="C936" s="8" t="s">
        <v>38</v>
      </c>
      <c r="D936" s="8" t="s">
        <v>44</v>
      </c>
      <c r="E936" s="8"/>
      <c r="F936" s="8" t="s">
        <v>1389</v>
      </c>
      <c r="G936" s="8" t="s">
        <v>1375</v>
      </c>
      <c r="H936" s="8">
        <v>46.03</v>
      </c>
      <c r="I936" s="8">
        <v>13.57</v>
      </c>
      <c r="J936" s="8">
        <v>0.89649999999999996</v>
      </c>
      <c r="K936" s="8">
        <v>2.2006999999999999</v>
      </c>
      <c r="L936" s="8" t="s">
        <v>1385</v>
      </c>
      <c r="M936" s="8">
        <v>588</v>
      </c>
      <c r="N936" s="8" t="s">
        <v>1386</v>
      </c>
      <c r="O936" s="89" t="s">
        <v>1120</v>
      </c>
      <c r="P936" s="89">
        <f t="shared" si="84"/>
        <v>44879</v>
      </c>
      <c r="Q936" s="89" t="s">
        <v>1120</v>
      </c>
      <c r="R936" s="89"/>
      <c r="S936" s="121" t="e">
        <f t="shared" si="85"/>
        <v>#VALUE!</v>
      </c>
      <c r="T936" s="8">
        <v>24</v>
      </c>
      <c r="U936" s="8">
        <v>0</v>
      </c>
      <c r="Z936" s="78">
        <f t="shared" ca="1" si="86"/>
        <v>1369</v>
      </c>
      <c r="AA936" s="78" t="str">
        <f t="shared" si="87"/>
        <v>11-2022</v>
      </c>
      <c r="AC936" s="4" t="str">
        <f t="shared" si="88"/>
        <v>Q4</v>
      </c>
      <c r="AD936" s="4" t="e">
        <f t="shared" si="89"/>
        <v>#VALUE!</v>
      </c>
    </row>
    <row r="937" spans="1:30" hidden="1">
      <c r="A937" s="9" t="s">
        <v>2955</v>
      </c>
      <c r="B937" s="9" t="s">
        <v>369</v>
      </c>
      <c r="C937" s="9" t="s">
        <v>20</v>
      </c>
      <c r="D937" s="9" t="s">
        <v>23</v>
      </c>
      <c r="E937" s="9"/>
      <c r="F937" s="9" t="s">
        <v>1389</v>
      </c>
      <c r="G937" s="9" t="s">
        <v>1384</v>
      </c>
      <c r="H937" s="9">
        <v>67.63</v>
      </c>
      <c r="I937" s="9">
        <v>15.54</v>
      </c>
      <c r="J937" s="9">
        <v>0.56520000000000004</v>
      </c>
      <c r="K937" s="9">
        <v>2.3622999999999998</v>
      </c>
      <c r="L937" s="9" t="s">
        <v>1376</v>
      </c>
      <c r="M937" s="9">
        <v>812</v>
      </c>
      <c r="N937" s="9" t="s">
        <v>1381</v>
      </c>
      <c r="O937" s="90" t="s">
        <v>585</v>
      </c>
      <c r="P937" s="89">
        <f t="shared" si="84"/>
        <v>44691</v>
      </c>
      <c r="Q937" s="90" t="s">
        <v>585</v>
      </c>
      <c r="R937" s="90"/>
      <c r="S937" s="121" t="e">
        <f t="shared" si="85"/>
        <v>#VALUE!</v>
      </c>
      <c r="T937" s="9">
        <v>36</v>
      </c>
      <c r="U937" s="9">
        <v>37.14</v>
      </c>
      <c r="Z937" s="78">
        <f t="shared" ca="1" si="86"/>
        <v>1557</v>
      </c>
      <c r="AA937" s="78" t="str">
        <f t="shared" si="87"/>
        <v>5-2022</v>
      </c>
      <c r="AC937" s="4" t="str">
        <f t="shared" si="88"/>
        <v>Empty</v>
      </c>
      <c r="AD937" s="4" t="e">
        <f t="shared" si="89"/>
        <v>#VALUE!</v>
      </c>
    </row>
    <row r="938" spans="1:30" hidden="1">
      <c r="A938" s="8" t="s">
        <v>2956</v>
      </c>
      <c r="B938" s="8" t="s">
        <v>1068</v>
      </c>
      <c r="C938" s="8" t="s">
        <v>7</v>
      </c>
      <c r="D938" s="8" t="s">
        <v>44</v>
      </c>
      <c r="E938" s="8"/>
      <c r="F938" s="8" t="s">
        <v>1400</v>
      </c>
      <c r="G938" s="8" t="s">
        <v>1375</v>
      </c>
      <c r="H938" s="8">
        <v>39.18</v>
      </c>
      <c r="I938" s="8">
        <v>12.15</v>
      </c>
      <c r="J938" s="8">
        <v>0.56569999999999998</v>
      </c>
      <c r="K938" s="8">
        <v>0.69479999999999997</v>
      </c>
      <c r="L938" s="8" t="s">
        <v>1358</v>
      </c>
      <c r="M938" s="8">
        <v>690</v>
      </c>
      <c r="N938" s="8" t="s">
        <v>1386</v>
      </c>
      <c r="O938" s="89" t="s">
        <v>2957</v>
      </c>
      <c r="P938" s="89">
        <f t="shared" si="84"/>
        <v>44574</v>
      </c>
      <c r="Q938" s="89" t="s">
        <v>2957</v>
      </c>
      <c r="R938" s="89"/>
      <c r="S938" s="121" t="e">
        <f t="shared" si="85"/>
        <v>#VALUE!</v>
      </c>
      <c r="T938" s="8">
        <v>84</v>
      </c>
      <c r="U938" s="8">
        <v>25.06</v>
      </c>
      <c r="Z938" s="78">
        <f t="shared" ca="1" si="86"/>
        <v>1674</v>
      </c>
      <c r="AA938" s="78" t="str">
        <f t="shared" si="87"/>
        <v>1-2022</v>
      </c>
      <c r="AC938" s="4" t="str">
        <f t="shared" si="88"/>
        <v>Empty</v>
      </c>
      <c r="AD938" s="4" t="e">
        <f t="shared" si="89"/>
        <v>#VALUE!</v>
      </c>
    </row>
    <row r="939" spans="1:30" hidden="1">
      <c r="A939" s="9" t="s">
        <v>2958</v>
      </c>
      <c r="B939" s="9" t="s">
        <v>1213</v>
      </c>
      <c r="C939" s="9" t="s">
        <v>24</v>
      </c>
      <c r="D939" s="9" t="s">
        <v>1360</v>
      </c>
      <c r="E939" s="9"/>
      <c r="F939" s="9" t="s">
        <v>1380</v>
      </c>
      <c r="G939" s="9" t="s">
        <v>1390</v>
      </c>
      <c r="H939" s="9">
        <v>13.62</v>
      </c>
      <c r="I939" s="9">
        <v>18.02</v>
      </c>
      <c r="J939" s="9">
        <v>9.1999999999999998E-2</v>
      </c>
      <c r="K939" s="9">
        <v>0.2104</v>
      </c>
      <c r="L939" s="9" t="s">
        <v>1385</v>
      </c>
      <c r="M939" s="9">
        <v>878</v>
      </c>
      <c r="N939" s="9" t="s">
        <v>1426</v>
      </c>
      <c r="O939" s="90" t="s">
        <v>2397</v>
      </c>
      <c r="P939" s="89">
        <f t="shared" si="84"/>
        <v>45420</v>
      </c>
      <c r="Q939" s="90" t="s">
        <v>2397</v>
      </c>
      <c r="R939" s="90"/>
      <c r="S939" s="121" t="e">
        <f t="shared" si="85"/>
        <v>#VALUE!</v>
      </c>
      <c r="T939" s="9">
        <v>240</v>
      </c>
      <c r="U939" s="9">
        <v>0</v>
      </c>
      <c r="Z939" s="78">
        <f t="shared" ca="1" si="86"/>
        <v>828</v>
      </c>
      <c r="AA939" s="78" t="str">
        <f t="shared" si="87"/>
        <v>5-2024</v>
      </c>
      <c r="AC939" s="4" t="str">
        <f t="shared" si="88"/>
        <v>Empty</v>
      </c>
      <c r="AD939" s="4" t="e">
        <f t="shared" si="89"/>
        <v>#VALUE!</v>
      </c>
    </row>
    <row r="940" spans="1:30">
      <c r="A940" s="8" t="s">
        <v>2959</v>
      </c>
      <c r="B940" s="8" t="s">
        <v>437</v>
      </c>
      <c r="C940" s="8" t="s">
        <v>38</v>
      </c>
      <c r="D940" s="8" t="s">
        <v>31</v>
      </c>
      <c r="E940" s="8"/>
      <c r="F940" s="8" t="s">
        <v>1408</v>
      </c>
      <c r="G940" s="8" t="s">
        <v>1390</v>
      </c>
      <c r="H940" s="8">
        <v>50.25</v>
      </c>
      <c r="I940" s="8">
        <v>7.68</v>
      </c>
      <c r="J940" s="8">
        <v>0.79110000000000003</v>
      </c>
      <c r="K940" s="8">
        <v>1.5671999999999999</v>
      </c>
      <c r="L940" s="8" t="s">
        <v>1376</v>
      </c>
      <c r="M940" s="8">
        <v>560</v>
      </c>
      <c r="N940" s="8" t="s">
        <v>1377</v>
      </c>
      <c r="O940" s="89" t="s">
        <v>2960</v>
      </c>
      <c r="P940" s="89">
        <f t="shared" si="84"/>
        <v>45316</v>
      </c>
      <c r="Q940" s="89" t="s">
        <v>2960</v>
      </c>
      <c r="R940" s="89" t="s">
        <v>2381</v>
      </c>
      <c r="S940" s="121">
        <f t="shared" si="85"/>
        <v>45328</v>
      </c>
      <c r="T940" s="8">
        <v>36</v>
      </c>
      <c r="U940" s="8">
        <v>45.74</v>
      </c>
      <c r="Z940" s="78">
        <f t="shared" ca="1" si="86"/>
        <v>932</v>
      </c>
      <c r="AA940" s="78" t="str">
        <f t="shared" si="87"/>
        <v>1-2024</v>
      </c>
      <c r="AC940" s="4" t="str">
        <f t="shared" si="88"/>
        <v>Empty</v>
      </c>
      <c r="AD940" s="4">
        <f t="shared" si="89"/>
        <v>9</v>
      </c>
    </row>
    <row r="941" spans="1:30" hidden="1">
      <c r="A941" s="9" t="s">
        <v>2961</v>
      </c>
      <c r="B941" s="9" t="s">
        <v>328</v>
      </c>
      <c r="C941" s="9" t="s">
        <v>41</v>
      </c>
      <c r="D941" s="9" t="s">
        <v>31</v>
      </c>
      <c r="E941" s="9"/>
      <c r="F941" s="9" t="s">
        <v>1411</v>
      </c>
      <c r="G941" s="9" t="s">
        <v>1384</v>
      </c>
      <c r="H941" s="9">
        <v>14.7</v>
      </c>
      <c r="I941" s="9">
        <v>10.89</v>
      </c>
      <c r="J941" s="9">
        <v>0.18529999999999999</v>
      </c>
      <c r="K941" s="9">
        <v>0.48049999999999998</v>
      </c>
      <c r="L941" s="9" t="s">
        <v>1412</v>
      </c>
      <c r="M941" s="9">
        <v>739</v>
      </c>
      <c r="N941" s="9" t="s">
        <v>1426</v>
      </c>
      <c r="O941" s="90" t="s">
        <v>1856</v>
      </c>
      <c r="P941" s="89">
        <f t="shared" si="84"/>
        <v>45019</v>
      </c>
      <c r="Q941" s="90" t="s">
        <v>1856</v>
      </c>
      <c r="R941" s="90"/>
      <c r="S941" s="121" t="e">
        <f t="shared" si="85"/>
        <v>#VALUE!</v>
      </c>
      <c r="T941" s="9">
        <v>36</v>
      </c>
      <c r="U941" s="9">
        <v>9</v>
      </c>
      <c r="Z941" s="78">
        <f t="shared" ca="1" si="86"/>
        <v>1229</v>
      </c>
      <c r="AA941" s="78" t="str">
        <f t="shared" si="87"/>
        <v>4-2023</v>
      </c>
      <c r="AC941" s="4" t="str">
        <f t="shared" si="88"/>
        <v>Empty</v>
      </c>
      <c r="AD941" s="4" t="e">
        <f t="shared" si="89"/>
        <v>#VALUE!</v>
      </c>
    </row>
    <row r="942" spans="1:30">
      <c r="A942" s="8" t="s">
        <v>2962</v>
      </c>
      <c r="B942" s="8" t="s">
        <v>76</v>
      </c>
      <c r="C942" s="8" t="s">
        <v>35</v>
      </c>
      <c r="D942" s="8" t="s">
        <v>31</v>
      </c>
      <c r="E942" s="8"/>
      <c r="F942" s="8" t="s">
        <v>1389</v>
      </c>
      <c r="G942" s="8" t="s">
        <v>1390</v>
      </c>
      <c r="H942" s="8">
        <v>86.3</v>
      </c>
      <c r="I942" s="8">
        <v>10.45</v>
      </c>
      <c r="J942" s="8">
        <v>1.0466</v>
      </c>
      <c r="K942" s="8">
        <v>1.1620999999999999</v>
      </c>
      <c r="L942" s="8" t="s">
        <v>1376</v>
      </c>
      <c r="M942" s="8">
        <v>848</v>
      </c>
      <c r="N942" s="8" t="s">
        <v>1403</v>
      </c>
      <c r="O942" s="89" t="s">
        <v>1841</v>
      </c>
      <c r="P942" s="89">
        <f t="shared" si="84"/>
        <v>45185</v>
      </c>
      <c r="Q942" s="89" t="s">
        <v>1841</v>
      </c>
      <c r="R942" s="89" t="s">
        <v>2963</v>
      </c>
      <c r="S942" s="121">
        <f t="shared" si="85"/>
        <v>45187</v>
      </c>
      <c r="T942" s="8">
        <v>120</v>
      </c>
      <c r="U942" s="8">
        <v>64.709999999999994</v>
      </c>
      <c r="Z942" s="78">
        <f t="shared" ca="1" si="86"/>
        <v>1063</v>
      </c>
      <c r="AA942" s="78" t="str">
        <f t="shared" si="87"/>
        <v>9-2023</v>
      </c>
      <c r="AC942" s="4" t="str">
        <f t="shared" si="88"/>
        <v>Empty</v>
      </c>
      <c r="AD942" s="4">
        <f t="shared" si="89"/>
        <v>1</v>
      </c>
    </row>
    <row r="943" spans="1:30" hidden="1">
      <c r="A943" s="9" t="s">
        <v>2964</v>
      </c>
      <c r="B943" s="9" t="s">
        <v>103</v>
      </c>
      <c r="C943" s="9" t="s">
        <v>38</v>
      </c>
      <c r="D943" s="9" t="s">
        <v>10</v>
      </c>
      <c r="E943" s="9"/>
      <c r="F943" s="9" t="s">
        <v>1411</v>
      </c>
      <c r="G943" s="9" t="s">
        <v>1390</v>
      </c>
      <c r="H943" s="9">
        <v>46.27</v>
      </c>
      <c r="I943" s="9">
        <v>12.98</v>
      </c>
      <c r="J943" s="9">
        <v>0.61939999999999995</v>
      </c>
      <c r="K943" s="9">
        <v>1.0523</v>
      </c>
      <c r="L943" s="9" t="s">
        <v>1376</v>
      </c>
      <c r="M943" s="9">
        <v>566</v>
      </c>
      <c r="N943" s="9" t="s">
        <v>1426</v>
      </c>
      <c r="O943" s="90" t="s">
        <v>760</v>
      </c>
      <c r="P943" s="89">
        <f t="shared" si="84"/>
        <v>44716</v>
      </c>
      <c r="Q943" s="90" t="s">
        <v>760</v>
      </c>
      <c r="R943" s="90"/>
      <c r="S943" s="121" t="e">
        <f t="shared" si="85"/>
        <v>#VALUE!</v>
      </c>
      <c r="T943" s="9">
        <v>60</v>
      </c>
      <c r="U943" s="9">
        <v>42.13</v>
      </c>
      <c r="Z943" s="78">
        <f t="shared" ca="1" si="86"/>
        <v>1532</v>
      </c>
      <c r="AA943" s="78" t="str">
        <f t="shared" si="87"/>
        <v>6-2022</v>
      </c>
      <c r="AC943" s="4" t="str">
        <f t="shared" si="88"/>
        <v>Empty</v>
      </c>
      <c r="AD943" s="4" t="e">
        <f t="shared" si="89"/>
        <v>#VALUE!</v>
      </c>
    </row>
    <row r="944" spans="1:30" hidden="1">
      <c r="A944" s="8" t="s">
        <v>2965</v>
      </c>
      <c r="B944" s="8" t="s">
        <v>782</v>
      </c>
      <c r="C944" s="8" t="s">
        <v>24</v>
      </c>
      <c r="D944" s="8" t="s">
        <v>10</v>
      </c>
      <c r="E944" s="8"/>
      <c r="F944" s="8" t="s">
        <v>1400</v>
      </c>
      <c r="G944" s="8" t="s">
        <v>1375</v>
      </c>
      <c r="H944" s="8">
        <v>25.01</v>
      </c>
      <c r="I944" s="8">
        <v>13.21</v>
      </c>
      <c r="J944" s="8">
        <v>0.3614</v>
      </c>
      <c r="K944" s="8">
        <v>0.67359999999999998</v>
      </c>
      <c r="L944" s="8" t="s">
        <v>1376</v>
      </c>
      <c r="M944" s="8">
        <v>828</v>
      </c>
      <c r="N944" s="8" t="s">
        <v>1381</v>
      </c>
      <c r="O944" s="89" t="s">
        <v>1609</v>
      </c>
      <c r="P944" s="89">
        <f t="shared" si="84"/>
        <v>45654</v>
      </c>
      <c r="Q944" s="89" t="s">
        <v>1609</v>
      </c>
      <c r="R944" s="89"/>
      <c r="S944" s="121" t="e">
        <f t="shared" si="85"/>
        <v>#VALUE!</v>
      </c>
      <c r="T944" s="8">
        <v>48</v>
      </c>
      <c r="U944" s="8">
        <v>4.7699999999999996</v>
      </c>
      <c r="Z944" s="78">
        <f t="shared" ca="1" si="86"/>
        <v>594</v>
      </c>
      <c r="AA944" s="78" t="str">
        <f t="shared" si="87"/>
        <v>12-2024</v>
      </c>
      <c r="AC944" s="4" t="str">
        <f t="shared" si="88"/>
        <v>Q4</v>
      </c>
      <c r="AD944" s="4" t="e">
        <f t="shared" si="89"/>
        <v>#VALUE!</v>
      </c>
    </row>
    <row r="945" spans="1:30" hidden="1">
      <c r="A945" s="9" t="s">
        <v>2966</v>
      </c>
      <c r="B945" s="9" t="s">
        <v>820</v>
      </c>
      <c r="C945" s="9" t="s">
        <v>7</v>
      </c>
      <c r="D945" s="9" t="s">
        <v>31</v>
      </c>
      <c r="E945" s="9"/>
      <c r="F945" s="9" t="s">
        <v>1408</v>
      </c>
      <c r="G945" s="9" t="s">
        <v>1375</v>
      </c>
      <c r="H945" s="9">
        <v>1.98</v>
      </c>
      <c r="I945" s="9">
        <v>14.79</v>
      </c>
      <c r="J945" s="9">
        <v>2.52E-2</v>
      </c>
      <c r="K945" s="9">
        <v>3.1699999999999999E-2</v>
      </c>
      <c r="L945" s="9" t="s">
        <v>1385</v>
      </c>
      <c r="M945" s="9">
        <v>655</v>
      </c>
      <c r="N945" s="9" t="s">
        <v>1426</v>
      </c>
      <c r="O945" s="90" t="s">
        <v>1444</v>
      </c>
      <c r="P945" s="89">
        <f t="shared" si="84"/>
        <v>44912</v>
      </c>
      <c r="Q945" s="90" t="s">
        <v>1444</v>
      </c>
      <c r="R945" s="90"/>
      <c r="S945" s="121" t="e">
        <f t="shared" si="85"/>
        <v>#VALUE!</v>
      </c>
      <c r="T945" s="9">
        <v>120</v>
      </c>
      <c r="U945" s="9">
        <v>0</v>
      </c>
      <c r="Z945" s="78">
        <f t="shared" ca="1" si="86"/>
        <v>1336</v>
      </c>
      <c r="AA945" s="78" t="str">
        <f t="shared" si="87"/>
        <v>12-2022</v>
      </c>
      <c r="AC945" s="4" t="str">
        <f t="shared" si="88"/>
        <v>Q4</v>
      </c>
      <c r="AD945" s="4" t="e">
        <f t="shared" si="89"/>
        <v>#VALUE!</v>
      </c>
    </row>
    <row r="946" spans="1:30" hidden="1">
      <c r="A946" s="8" t="s">
        <v>2967</v>
      </c>
      <c r="B946" s="8" t="s">
        <v>119</v>
      </c>
      <c r="C946" s="8" t="s">
        <v>16</v>
      </c>
      <c r="D946" s="8" t="s">
        <v>44</v>
      </c>
      <c r="E946" s="8"/>
      <c r="F946" s="8" t="s">
        <v>1389</v>
      </c>
      <c r="G946" s="8" t="s">
        <v>1375</v>
      </c>
      <c r="H946" s="8">
        <v>4.87</v>
      </c>
      <c r="I946" s="8">
        <v>13.58</v>
      </c>
      <c r="J946" s="8">
        <v>9.0200000000000002E-2</v>
      </c>
      <c r="K946" s="8">
        <v>0.43630000000000002</v>
      </c>
      <c r="L946" s="8" t="s">
        <v>1358</v>
      </c>
      <c r="M946" s="8">
        <v>579</v>
      </c>
      <c r="N946" s="8" t="s">
        <v>1386</v>
      </c>
      <c r="O946" s="89" t="s">
        <v>2968</v>
      </c>
      <c r="P946" s="89">
        <f t="shared" si="84"/>
        <v>45116</v>
      </c>
      <c r="Q946" s="89" t="s">
        <v>2968</v>
      </c>
      <c r="R946" s="89"/>
      <c r="S946" s="121" t="e">
        <f t="shared" si="85"/>
        <v>#VALUE!</v>
      </c>
      <c r="T946" s="8">
        <v>12</v>
      </c>
      <c r="U946" s="8">
        <v>2.7</v>
      </c>
      <c r="Z946" s="78">
        <f t="shared" ca="1" si="86"/>
        <v>1132</v>
      </c>
      <c r="AA946" s="78" t="str">
        <f t="shared" si="87"/>
        <v>7-2023</v>
      </c>
      <c r="AC946" s="4" t="str">
        <f t="shared" si="88"/>
        <v>Empty</v>
      </c>
      <c r="AD946" s="4" t="e">
        <f t="shared" si="89"/>
        <v>#VALUE!</v>
      </c>
    </row>
    <row r="947" spans="1:30" hidden="1">
      <c r="A947" s="9" t="s">
        <v>2969</v>
      </c>
      <c r="B947" s="9" t="s">
        <v>1108</v>
      </c>
      <c r="C947" s="9" t="s">
        <v>20</v>
      </c>
      <c r="D947" s="9" t="s">
        <v>10</v>
      </c>
      <c r="E947" s="9"/>
      <c r="F947" s="9" t="s">
        <v>1411</v>
      </c>
      <c r="G947" s="9" t="s">
        <v>1390</v>
      </c>
      <c r="H947" s="9">
        <v>57.74</v>
      </c>
      <c r="I947" s="9">
        <v>14.82</v>
      </c>
      <c r="J947" s="9">
        <v>0.32429999999999998</v>
      </c>
      <c r="K947" s="9">
        <v>0.80100000000000005</v>
      </c>
      <c r="L947" s="9" t="s">
        <v>1412</v>
      </c>
      <c r="M947" s="9">
        <v>714</v>
      </c>
      <c r="N947" s="9" t="s">
        <v>1381</v>
      </c>
      <c r="O947" s="90" t="s">
        <v>180</v>
      </c>
      <c r="P947" s="89">
        <f t="shared" si="84"/>
        <v>45047</v>
      </c>
      <c r="Q947" s="90" t="s">
        <v>180</v>
      </c>
      <c r="R947" s="90"/>
      <c r="S947" s="121" t="e">
        <f t="shared" si="85"/>
        <v>#VALUE!</v>
      </c>
      <c r="T947" s="9">
        <v>180</v>
      </c>
      <c r="U947" s="9">
        <v>36.15</v>
      </c>
      <c r="Z947" s="78">
        <f t="shared" ca="1" si="86"/>
        <v>1201</v>
      </c>
      <c r="AA947" s="78" t="str">
        <f t="shared" si="87"/>
        <v>5-2023</v>
      </c>
      <c r="AC947" s="4" t="str">
        <f t="shared" si="88"/>
        <v>Empty</v>
      </c>
      <c r="AD947" s="4" t="e">
        <f t="shared" si="89"/>
        <v>#VALUE!</v>
      </c>
    </row>
    <row r="948" spans="1:30">
      <c r="A948" s="8" t="s">
        <v>2970</v>
      </c>
      <c r="B948" s="8" t="s">
        <v>1210</v>
      </c>
      <c r="C948" s="8" t="s">
        <v>12</v>
      </c>
      <c r="D948" s="8" t="s">
        <v>23</v>
      </c>
      <c r="E948" s="8"/>
      <c r="F948" s="8" t="s">
        <v>1408</v>
      </c>
      <c r="G948" s="8" t="s">
        <v>1375</v>
      </c>
      <c r="H948" s="8">
        <v>98.44</v>
      </c>
      <c r="I948" s="8">
        <v>9.14</v>
      </c>
      <c r="J948" s="8">
        <v>1.9098999999999999</v>
      </c>
      <c r="K948" s="8">
        <v>1.5908</v>
      </c>
      <c r="L948" s="8" t="s">
        <v>1385</v>
      </c>
      <c r="M948" s="8">
        <v>784</v>
      </c>
      <c r="N948" s="8" t="s">
        <v>1396</v>
      </c>
      <c r="O948" s="89" t="s">
        <v>2971</v>
      </c>
      <c r="P948" s="89">
        <f t="shared" si="84"/>
        <v>44563</v>
      </c>
      <c r="Q948" s="89" t="s">
        <v>2971</v>
      </c>
      <c r="R948" s="89" t="s">
        <v>2972</v>
      </c>
      <c r="S948" s="121">
        <f t="shared" si="85"/>
        <v>44567</v>
      </c>
      <c r="T948" s="8">
        <v>84</v>
      </c>
      <c r="U948" s="8">
        <v>0</v>
      </c>
      <c r="Z948" s="78">
        <f t="shared" ca="1" si="86"/>
        <v>1685</v>
      </c>
      <c r="AA948" s="78" t="str">
        <f t="shared" si="87"/>
        <v>1-2022</v>
      </c>
      <c r="AC948" s="4" t="str">
        <f t="shared" si="88"/>
        <v>Empty</v>
      </c>
      <c r="AD948" s="4">
        <f t="shared" si="89"/>
        <v>4</v>
      </c>
    </row>
    <row r="949" spans="1:30">
      <c r="A949" s="9" t="s">
        <v>2973</v>
      </c>
      <c r="B949" s="9" t="s">
        <v>630</v>
      </c>
      <c r="C949" s="9" t="s">
        <v>32</v>
      </c>
      <c r="D949" s="9" t="s">
        <v>10</v>
      </c>
      <c r="E949" s="9"/>
      <c r="F949" s="9" t="s">
        <v>1411</v>
      </c>
      <c r="G949" s="9" t="s">
        <v>1390</v>
      </c>
      <c r="H949" s="9">
        <v>36.229999999999997</v>
      </c>
      <c r="I949" s="9">
        <v>17.52</v>
      </c>
      <c r="J949" s="9">
        <v>0.6976</v>
      </c>
      <c r="K949" s="9">
        <v>0.64170000000000005</v>
      </c>
      <c r="L949" s="9" t="s">
        <v>1412</v>
      </c>
      <c r="M949" s="9">
        <v>835</v>
      </c>
      <c r="N949" s="9" t="s">
        <v>1396</v>
      </c>
      <c r="O949" s="90" t="s">
        <v>2695</v>
      </c>
      <c r="P949" s="89">
        <f t="shared" si="84"/>
        <v>45096</v>
      </c>
      <c r="Q949" s="90" t="s">
        <v>2695</v>
      </c>
      <c r="R949" s="90" t="s">
        <v>2278</v>
      </c>
      <c r="S949" s="121">
        <f t="shared" si="85"/>
        <v>45109</v>
      </c>
      <c r="T949" s="9">
        <v>120</v>
      </c>
      <c r="U949" s="9">
        <v>21.03</v>
      </c>
      <c r="Z949" s="78">
        <f t="shared" ca="1" si="86"/>
        <v>1152</v>
      </c>
      <c r="AA949" s="78" t="str">
        <f t="shared" si="87"/>
        <v>6-2023</v>
      </c>
      <c r="AC949" s="4" t="str">
        <f t="shared" si="88"/>
        <v>Empty</v>
      </c>
      <c r="AD949" s="4">
        <f t="shared" si="89"/>
        <v>10</v>
      </c>
    </row>
    <row r="950" spans="1:30">
      <c r="A950" s="8" t="s">
        <v>2974</v>
      </c>
      <c r="B950" s="8" t="s">
        <v>985</v>
      </c>
      <c r="C950" s="8" t="s">
        <v>24</v>
      </c>
      <c r="D950" s="8" t="s">
        <v>44</v>
      </c>
      <c r="E950" s="8"/>
      <c r="F950" s="8" t="s">
        <v>1400</v>
      </c>
      <c r="G950" s="8" t="s">
        <v>1390</v>
      </c>
      <c r="H950" s="8">
        <v>6.13</v>
      </c>
      <c r="I950" s="8">
        <v>17.55</v>
      </c>
      <c r="J950" s="8">
        <v>0.1145</v>
      </c>
      <c r="K950" s="8">
        <v>0.30470000000000003</v>
      </c>
      <c r="L950" s="8" t="s">
        <v>1358</v>
      </c>
      <c r="M950" s="8">
        <v>829</v>
      </c>
      <c r="N950" s="8" t="s">
        <v>1377</v>
      </c>
      <c r="O950" s="89" t="s">
        <v>2417</v>
      </c>
      <c r="P950" s="89">
        <f t="shared" si="84"/>
        <v>44893</v>
      </c>
      <c r="Q950" s="89" t="s">
        <v>2417</v>
      </c>
      <c r="R950" s="89" t="s">
        <v>399</v>
      </c>
      <c r="S950" s="121">
        <f t="shared" si="85"/>
        <v>44900</v>
      </c>
      <c r="T950" s="8">
        <v>24</v>
      </c>
      <c r="U950" s="8">
        <v>5.19</v>
      </c>
      <c r="Z950" s="78">
        <f t="shared" ca="1" si="86"/>
        <v>1355</v>
      </c>
      <c r="AA950" s="78" t="str">
        <f t="shared" si="87"/>
        <v>11-2022</v>
      </c>
      <c r="AC950" s="4" t="str">
        <f t="shared" si="88"/>
        <v>Q4</v>
      </c>
      <c r="AD950" s="4">
        <f t="shared" si="89"/>
        <v>6</v>
      </c>
    </row>
    <row r="951" spans="1:30">
      <c r="A951" s="9" t="s">
        <v>2975</v>
      </c>
      <c r="B951" s="9" t="s">
        <v>946</v>
      </c>
      <c r="C951" s="9" t="s">
        <v>20</v>
      </c>
      <c r="D951" s="9" t="s">
        <v>44</v>
      </c>
      <c r="E951" s="9"/>
      <c r="F951" s="9" t="s">
        <v>1408</v>
      </c>
      <c r="G951" s="9" t="s">
        <v>1390</v>
      </c>
      <c r="H951" s="9">
        <v>13.16</v>
      </c>
      <c r="I951" s="9">
        <v>17.61</v>
      </c>
      <c r="J951" s="9">
        <v>0.12559999999999999</v>
      </c>
      <c r="K951" s="9">
        <v>0.33139999999999997</v>
      </c>
      <c r="L951" s="9" t="s">
        <v>1395</v>
      </c>
      <c r="M951" s="9">
        <v>703</v>
      </c>
      <c r="N951" s="9" t="s">
        <v>1403</v>
      </c>
      <c r="O951" s="90" t="s">
        <v>1104</v>
      </c>
      <c r="P951" s="89">
        <f t="shared" si="84"/>
        <v>44650</v>
      </c>
      <c r="Q951" s="90" t="s">
        <v>1104</v>
      </c>
      <c r="R951" s="90" t="s">
        <v>2523</v>
      </c>
      <c r="S951" s="121">
        <f t="shared" si="85"/>
        <v>44657</v>
      </c>
      <c r="T951" s="9">
        <v>60</v>
      </c>
      <c r="U951" s="9">
        <v>6.73</v>
      </c>
      <c r="Z951" s="78">
        <f t="shared" ca="1" si="86"/>
        <v>1598</v>
      </c>
      <c r="AA951" s="78" t="str">
        <f t="shared" si="87"/>
        <v>3-2022</v>
      </c>
      <c r="AC951" s="4" t="str">
        <f t="shared" si="88"/>
        <v>Empty</v>
      </c>
      <c r="AD951" s="4">
        <f t="shared" si="89"/>
        <v>6</v>
      </c>
    </row>
    <row r="952" spans="1:30">
      <c r="A952" s="8" t="s">
        <v>2976</v>
      </c>
      <c r="B952" s="8" t="s">
        <v>854</v>
      </c>
      <c r="C952" s="8" t="s">
        <v>32</v>
      </c>
      <c r="D952" s="8" t="s">
        <v>31</v>
      </c>
      <c r="E952" s="8"/>
      <c r="F952" s="8" t="s">
        <v>1389</v>
      </c>
      <c r="G952" s="8" t="s">
        <v>1375</v>
      </c>
      <c r="H952" s="8">
        <v>94.06</v>
      </c>
      <c r="I952" s="8">
        <v>16.16</v>
      </c>
      <c r="J952" s="8">
        <v>0.64810000000000001</v>
      </c>
      <c r="K952" s="8">
        <v>1.8768</v>
      </c>
      <c r="L952" s="8" t="s">
        <v>1412</v>
      </c>
      <c r="M952" s="8">
        <v>613</v>
      </c>
      <c r="N952" s="8" t="s">
        <v>1403</v>
      </c>
      <c r="O952" s="89" t="s">
        <v>1584</v>
      </c>
      <c r="P952" s="89">
        <f t="shared" si="84"/>
        <v>45455</v>
      </c>
      <c r="Q952" s="89" t="s">
        <v>1584</v>
      </c>
      <c r="R952" s="89" t="s">
        <v>2119</v>
      </c>
      <c r="S952" s="121">
        <f t="shared" si="85"/>
        <v>45469</v>
      </c>
      <c r="T952" s="8">
        <v>84</v>
      </c>
      <c r="U952" s="8">
        <v>47.6</v>
      </c>
      <c r="Z952" s="78">
        <f t="shared" ca="1" si="86"/>
        <v>793</v>
      </c>
      <c r="AA952" s="78" t="str">
        <f t="shared" si="87"/>
        <v>6-2024</v>
      </c>
      <c r="AC952" s="4" t="str">
        <f t="shared" si="88"/>
        <v>Empty</v>
      </c>
      <c r="AD952" s="4">
        <f t="shared" si="89"/>
        <v>11</v>
      </c>
    </row>
    <row r="953" spans="1:30">
      <c r="A953" s="9" t="s">
        <v>2977</v>
      </c>
      <c r="B953" s="9" t="s">
        <v>339</v>
      </c>
      <c r="C953" s="9" t="s">
        <v>16</v>
      </c>
      <c r="D953" s="9" t="s">
        <v>1360</v>
      </c>
      <c r="E953" s="9"/>
      <c r="F953" s="9" t="s">
        <v>1380</v>
      </c>
      <c r="G953" s="9" t="s">
        <v>1390</v>
      </c>
      <c r="H953" s="9">
        <v>1.78</v>
      </c>
      <c r="I953" s="9">
        <v>17.75</v>
      </c>
      <c r="J953" s="9">
        <v>2.6200000000000001E-2</v>
      </c>
      <c r="K953" s="9">
        <v>4.4999999999999998E-2</v>
      </c>
      <c r="L953" s="9" t="s">
        <v>1376</v>
      </c>
      <c r="M953" s="9">
        <v>608</v>
      </c>
      <c r="N953" s="9" t="s">
        <v>1396</v>
      </c>
      <c r="O953" s="90" t="s">
        <v>2978</v>
      </c>
      <c r="P953" s="89">
        <f t="shared" si="84"/>
        <v>45091</v>
      </c>
      <c r="Q953" s="90" t="s">
        <v>2978</v>
      </c>
      <c r="R953" s="90" t="s">
        <v>2350</v>
      </c>
      <c r="S953" s="121">
        <f t="shared" si="85"/>
        <v>45099</v>
      </c>
      <c r="T953" s="9">
        <v>60</v>
      </c>
      <c r="U953" s="9">
        <v>0.64</v>
      </c>
      <c r="Z953" s="78">
        <f t="shared" ca="1" si="86"/>
        <v>1157</v>
      </c>
      <c r="AA953" s="78" t="str">
        <f t="shared" si="87"/>
        <v>6-2023</v>
      </c>
      <c r="AC953" s="4" t="str">
        <f t="shared" si="88"/>
        <v>Empty</v>
      </c>
      <c r="AD953" s="4">
        <f t="shared" si="89"/>
        <v>7</v>
      </c>
    </row>
    <row r="954" spans="1:30" hidden="1">
      <c r="A954" s="8" t="s">
        <v>2979</v>
      </c>
      <c r="B954" s="8" t="s">
        <v>495</v>
      </c>
      <c r="C954" s="8" t="s">
        <v>28</v>
      </c>
      <c r="D954" s="8" t="s">
        <v>31</v>
      </c>
      <c r="E954" s="8"/>
      <c r="F954" s="8" t="s">
        <v>1411</v>
      </c>
      <c r="G954" s="8" t="s">
        <v>1384</v>
      </c>
      <c r="H954" s="8">
        <v>60.48</v>
      </c>
      <c r="I954" s="8">
        <v>8.56</v>
      </c>
      <c r="J954" s="8">
        <v>1.05</v>
      </c>
      <c r="K954" s="8">
        <v>1.4923999999999999</v>
      </c>
      <c r="L954" s="8" t="s">
        <v>1358</v>
      </c>
      <c r="M954" s="8">
        <v>813</v>
      </c>
      <c r="N954" s="8" t="s">
        <v>1386</v>
      </c>
      <c r="O954" s="89" t="s">
        <v>2980</v>
      </c>
      <c r="P954" s="89">
        <f t="shared" si="84"/>
        <v>45202</v>
      </c>
      <c r="Q954" s="89" t="s">
        <v>2980</v>
      </c>
      <c r="R954" s="89"/>
      <c r="S954" s="121" t="e">
        <f t="shared" si="85"/>
        <v>#VALUE!</v>
      </c>
      <c r="T954" s="8">
        <v>48</v>
      </c>
      <c r="U954" s="8">
        <v>6.36</v>
      </c>
      <c r="Z954" s="78">
        <f t="shared" ca="1" si="86"/>
        <v>1046</v>
      </c>
      <c r="AA954" s="78" t="str">
        <f t="shared" si="87"/>
        <v>10-2023</v>
      </c>
      <c r="AC954" s="4" t="str">
        <f t="shared" si="88"/>
        <v>Q4</v>
      </c>
      <c r="AD954" s="4" t="e">
        <f t="shared" si="89"/>
        <v>#VALUE!</v>
      </c>
    </row>
    <row r="955" spans="1:30" hidden="1">
      <c r="A955" s="9" t="s">
        <v>2981</v>
      </c>
      <c r="B955" s="9" t="s">
        <v>495</v>
      </c>
      <c r="C955" s="9" t="s">
        <v>28</v>
      </c>
      <c r="D955" s="9" t="s">
        <v>31</v>
      </c>
      <c r="E955" s="9"/>
      <c r="F955" s="9" t="s">
        <v>1389</v>
      </c>
      <c r="G955" s="9" t="s">
        <v>1384</v>
      </c>
      <c r="H955" s="9">
        <v>17.46</v>
      </c>
      <c r="I955" s="9">
        <v>17.39</v>
      </c>
      <c r="J955" s="9">
        <v>0.1021</v>
      </c>
      <c r="K955" s="9">
        <v>0.50729999999999997</v>
      </c>
      <c r="L955" s="9" t="s">
        <v>1376</v>
      </c>
      <c r="M955" s="9">
        <v>813</v>
      </c>
      <c r="N955" s="9" t="s">
        <v>1386</v>
      </c>
      <c r="O955" s="90" t="s">
        <v>831</v>
      </c>
      <c r="P955" s="89">
        <f t="shared" si="84"/>
        <v>44940</v>
      </c>
      <c r="Q955" s="90" t="s">
        <v>831</v>
      </c>
      <c r="R955" s="90"/>
      <c r="S955" s="121" t="e">
        <f t="shared" si="85"/>
        <v>#VALUE!</v>
      </c>
      <c r="T955" s="9">
        <v>48</v>
      </c>
      <c r="U955" s="9">
        <v>15.79</v>
      </c>
      <c r="Z955" s="78">
        <f t="shared" ca="1" si="86"/>
        <v>1308</v>
      </c>
      <c r="AA955" s="78" t="str">
        <f t="shared" si="87"/>
        <v>1-2023</v>
      </c>
      <c r="AC955" s="4" t="str">
        <f t="shared" si="88"/>
        <v>Empty</v>
      </c>
      <c r="AD955" s="4" t="e">
        <f t="shared" si="89"/>
        <v>#VALUE!</v>
      </c>
    </row>
    <row r="956" spans="1:30" hidden="1">
      <c r="A956" s="8" t="s">
        <v>2982</v>
      </c>
      <c r="B956" s="8" t="s">
        <v>1049</v>
      </c>
      <c r="C956" s="8" t="s">
        <v>35</v>
      </c>
      <c r="D956" s="8" t="s">
        <v>1360</v>
      </c>
      <c r="E956" s="8"/>
      <c r="F956" s="8" t="s">
        <v>1374</v>
      </c>
      <c r="G956" s="8" t="s">
        <v>1384</v>
      </c>
      <c r="H956" s="8">
        <v>63.7</v>
      </c>
      <c r="I956" s="8">
        <v>9.23</v>
      </c>
      <c r="J956" s="8">
        <v>1.0565</v>
      </c>
      <c r="K956" s="8">
        <v>0.58260000000000001</v>
      </c>
      <c r="L956" s="8" t="s">
        <v>1358</v>
      </c>
      <c r="M956" s="8">
        <v>886</v>
      </c>
      <c r="N956" s="8" t="s">
        <v>1381</v>
      </c>
      <c r="O956" s="89" t="s">
        <v>2443</v>
      </c>
      <c r="P956" s="89">
        <f t="shared" si="84"/>
        <v>45066</v>
      </c>
      <c r="Q956" s="89" t="s">
        <v>2443</v>
      </c>
      <c r="R956" s="89"/>
      <c r="S956" s="121" t="e">
        <f t="shared" si="85"/>
        <v>#VALUE!</v>
      </c>
      <c r="T956" s="8">
        <v>240</v>
      </c>
      <c r="U956" s="8">
        <v>39.799999999999997</v>
      </c>
      <c r="Z956" s="78">
        <f t="shared" ca="1" si="86"/>
        <v>1182</v>
      </c>
      <c r="AA956" s="78" t="str">
        <f t="shared" si="87"/>
        <v>5-2023</v>
      </c>
      <c r="AC956" s="4" t="str">
        <f t="shared" si="88"/>
        <v>Empty</v>
      </c>
      <c r="AD956" s="4" t="e">
        <f t="shared" si="89"/>
        <v>#VALUE!</v>
      </c>
    </row>
    <row r="957" spans="1:30">
      <c r="A957" s="9" t="s">
        <v>2983</v>
      </c>
      <c r="B957" s="9" t="s">
        <v>541</v>
      </c>
      <c r="C957" s="9" t="s">
        <v>38</v>
      </c>
      <c r="D957" s="9" t="s">
        <v>31</v>
      </c>
      <c r="E957" s="9"/>
      <c r="F957" s="9" t="s">
        <v>1389</v>
      </c>
      <c r="G957" s="9" t="s">
        <v>1384</v>
      </c>
      <c r="H957" s="9">
        <v>58.86</v>
      </c>
      <c r="I957" s="9">
        <v>14.99</v>
      </c>
      <c r="J957" s="9">
        <v>0.6</v>
      </c>
      <c r="K957" s="9">
        <v>1.1355</v>
      </c>
      <c r="L957" s="9" t="s">
        <v>1385</v>
      </c>
      <c r="M957" s="9">
        <v>604</v>
      </c>
      <c r="N957" s="9" t="s">
        <v>1377</v>
      </c>
      <c r="O957" s="90" t="s">
        <v>1487</v>
      </c>
      <c r="P957" s="89">
        <f t="shared" si="84"/>
        <v>44798</v>
      </c>
      <c r="Q957" s="90" t="s">
        <v>1487</v>
      </c>
      <c r="R957" s="90" t="s">
        <v>2691</v>
      </c>
      <c r="S957" s="121">
        <f t="shared" si="85"/>
        <v>44807</v>
      </c>
      <c r="T957" s="9">
        <v>84</v>
      </c>
      <c r="U957" s="9">
        <v>0</v>
      </c>
      <c r="Z957" s="78">
        <f t="shared" ca="1" si="86"/>
        <v>1450</v>
      </c>
      <c r="AA957" s="78" t="str">
        <f t="shared" si="87"/>
        <v>8-2022</v>
      </c>
      <c r="AC957" s="4" t="str">
        <f t="shared" si="88"/>
        <v>Empty</v>
      </c>
      <c r="AD957" s="4">
        <f t="shared" si="89"/>
        <v>7</v>
      </c>
    </row>
    <row r="958" spans="1:30">
      <c r="A958" s="8" t="s">
        <v>2984</v>
      </c>
      <c r="B958" s="8" t="s">
        <v>204</v>
      </c>
      <c r="C958" s="8" t="s">
        <v>35</v>
      </c>
      <c r="D958" s="8" t="s">
        <v>10</v>
      </c>
      <c r="E958" s="8"/>
      <c r="F958" s="8" t="s">
        <v>1380</v>
      </c>
      <c r="G958" s="8" t="s">
        <v>1375</v>
      </c>
      <c r="H958" s="8">
        <v>91.71</v>
      </c>
      <c r="I958" s="8">
        <v>14.5</v>
      </c>
      <c r="J958" s="8">
        <v>0.95830000000000004</v>
      </c>
      <c r="K958" s="8">
        <v>4.4249999999999998</v>
      </c>
      <c r="L958" s="8" t="s">
        <v>1412</v>
      </c>
      <c r="M958" s="8">
        <v>765</v>
      </c>
      <c r="N958" s="8" t="s">
        <v>1377</v>
      </c>
      <c r="O958" s="89" t="s">
        <v>1951</v>
      </c>
      <c r="P958" s="89">
        <f t="shared" si="84"/>
        <v>45492</v>
      </c>
      <c r="Q958" s="89" t="s">
        <v>1951</v>
      </c>
      <c r="R958" s="89" t="s">
        <v>2205</v>
      </c>
      <c r="S958" s="121">
        <f t="shared" si="85"/>
        <v>45497</v>
      </c>
      <c r="T958" s="8">
        <v>24</v>
      </c>
      <c r="U958" s="8">
        <v>30.16</v>
      </c>
      <c r="Z958" s="78">
        <f t="shared" ca="1" si="86"/>
        <v>756</v>
      </c>
      <c r="AA958" s="78" t="str">
        <f t="shared" si="87"/>
        <v>7-2024</v>
      </c>
      <c r="AC958" s="4" t="str">
        <f t="shared" si="88"/>
        <v>Empty</v>
      </c>
      <c r="AD958" s="4">
        <f t="shared" si="89"/>
        <v>4</v>
      </c>
    </row>
    <row r="959" spans="1:30" hidden="1">
      <c r="A959" s="9" t="s">
        <v>2985</v>
      </c>
      <c r="B959" s="9" t="s">
        <v>389</v>
      </c>
      <c r="C959" s="9" t="s">
        <v>28</v>
      </c>
      <c r="D959" s="9" t="s">
        <v>1360</v>
      </c>
      <c r="E959" s="9"/>
      <c r="F959" s="9" t="s">
        <v>1408</v>
      </c>
      <c r="G959" s="9" t="s">
        <v>1375</v>
      </c>
      <c r="H959" s="9">
        <v>87.51</v>
      </c>
      <c r="I959" s="9">
        <v>16.88</v>
      </c>
      <c r="J959" s="9">
        <v>0.82579999999999998</v>
      </c>
      <c r="K959" s="9">
        <v>1.3392999999999999</v>
      </c>
      <c r="L959" s="9" t="s">
        <v>1385</v>
      </c>
      <c r="M959" s="9">
        <v>584</v>
      </c>
      <c r="N959" s="9" t="s">
        <v>1426</v>
      </c>
      <c r="O959" s="90" t="s">
        <v>2404</v>
      </c>
      <c r="P959" s="89">
        <f t="shared" si="84"/>
        <v>45176</v>
      </c>
      <c r="Q959" s="90" t="s">
        <v>2404</v>
      </c>
      <c r="R959" s="90"/>
      <c r="S959" s="121" t="e">
        <f t="shared" si="85"/>
        <v>#VALUE!</v>
      </c>
      <c r="T959" s="9">
        <v>180</v>
      </c>
      <c r="U959" s="9">
        <v>0</v>
      </c>
      <c r="Z959" s="78">
        <f t="shared" ca="1" si="86"/>
        <v>1072</v>
      </c>
      <c r="AA959" s="78" t="str">
        <f t="shared" si="87"/>
        <v>9-2023</v>
      </c>
      <c r="AC959" s="4" t="str">
        <f t="shared" si="88"/>
        <v>Empty</v>
      </c>
      <c r="AD959" s="4" t="e">
        <f t="shared" si="89"/>
        <v>#VALUE!</v>
      </c>
    </row>
    <row r="960" spans="1:30">
      <c r="A960" s="8" t="s">
        <v>2986</v>
      </c>
      <c r="B960" s="8" t="s">
        <v>723</v>
      </c>
      <c r="C960" s="8" t="s">
        <v>20</v>
      </c>
      <c r="D960" s="8" t="s">
        <v>31</v>
      </c>
      <c r="E960" s="8"/>
      <c r="F960" s="8" t="s">
        <v>1408</v>
      </c>
      <c r="G960" s="8" t="s">
        <v>1390</v>
      </c>
      <c r="H960" s="8">
        <v>21.11</v>
      </c>
      <c r="I960" s="8">
        <v>12.87</v>
      </c>
      <c r="J960" s="8">
        <v>0.2747</v>
      </c>
      <c r="K960" s="8">
        <v>0.56499999999999995</v>
      </c>
      <c r="L960" s="8" t="s">
        <v>1395</v>
      </c>
      <c r="M960" s="8">
        <v>672</v>
      </c>
      <c r="N960" s="8" t="s">
        <v>1396</v>
      </c>
      <c r="O960" s="89" t="s">
        <v>1441</v>
      </c>
      <c r="P960" s="89">
        <f t="shared" si="84"/>
        <v>45647</v>
      </c>
      <c r="Q960" s="89" t="s">
        <v>1441</v>
      </c>
      <c r="R960" s="89" t="s">
        <v>2987</v>
      </c>
      <c r="S960" s="121">
        <f t="shared" si="85"/>
        <v>45651</v>
      </c>
      <c r="T960" s="8">
        <v>48</v>
      </c>
      <c r="U960" s="8">
        <v>9.67</v>
      </c>
      <c r="Z960" s="78">
        <f t="shared" ca="1" si="86"/>
        <v>601</v>
      </c>
      <c r="AA960" s="78" t="str">
        <f t="shared" si="87"/>
        <v>12-2024</v>
      </c>
      <c r="AC960" s="4" t="str">
        <f t="shared" si="88"/>
        <v>Q4</v>
      </c>
      <c r="AD960" s="4">
        <f t="shared" si="89"/>
        <v>3</v>
      </c>
    </row>
    <row r="961" spans="1:30">
      <c r="A961" s="9" t="s">
        <v>2988</v>
      </c>
      <c r="B961" s="9" t="s">
        <v>369</v>
      </c>
      <c r="C961" s="9" t="s">
        <v>20</v>
      </c>
      <c r="D961" s="9" t="s">
        <v>23</v>
      </c>
      <c r="E961" s="9"/>
      <c r="F961" s="9" t="s">
        <v>1411</v>
      </c>
      <c r="G961" s="9" t="s">
        <v>1384</v>
      </c>
      <c r="H961" s="9">
        <v>43.29</v>
      </c>
      <c r="I961" s="9">
        <v>12.72</v>
      </c>
      <c r="J961" s="9">
        <v>0.56379999999999997</v>
      </c>
      <c r="K961" s="9">
        <v>1.4528000000000001</v>
      </c>
      <c r="L961" s="9" t="s">
        <v>1358</v>
      </c>
      <c r="M961" s="9">
        <v>812</v>
      </c>
      <c r="N961" s="9" t="s">
        <v>1396</v>
      </c>
      <c r="O961" s="90" t="s">
        <v>1938</v>
      </c>
      <c r="P961" s="89">
        <f t="shared" si="84"/>
        <v>45284</v>
      </c>
      <c r="Q961" s="90" t="s">
        <v>1938</v>
      </c>
      <c r="R961" s="90" t="s">
        <v>2989</v>
      </c>
      <c r="S961" s="121">
        <f t="shared" si="85"/>
        <v>45297</v>
      </c>
      <c r="T961" s="9">
        <v>36</v>
      </c>
      <c r="U961" s="9">
        <v>10.73</v>
      </c>
      <c r="Z961" s="78">
        <f t="shared" ca="1" si="86"/>
        <v>964</v>
      </c>
      <c r="AA961" s="78" t="str">
        <f t="shared" si="87"/>
        <v>12-2023</v>
      </c>
      <c r="AC961" s="4" t="str">
        <f t="shared" si="88"/>
        <v>Q4</v>
      </c>
      <c r="AD961" s="4">
        <f t="shared" si="89"/>
        <v>10</v>
      </c>
    </row>
    <row r="962" spans="1:30" hidden="1">
      <c r="A962" s="8" t="s">
        <v>2990</v>
      </c>
      <c r="B962" s="8" t="s">
        <v>492</v>
      </c>
      <c r="C962" s="8" t="s">
        <v>38</v>
      </c>
      <c r="D962" s="8" t="s">
        <v>44</v>
      </c>
      <c r="E962" s="8"/>
      <c r="F962" s="8" t="s">
        <v>1389</v>
      </c>
      <c r="G962" s="8" t="s">
        <v>1375</v>
      </c>
      <c r="H962" s="8">
        <v>68.739999999999995</v>
      </c>
      <c r="I962" s="8">
        <v>8.84</v>
      </c>
      <c r="J962" s="8">
        <v>1.0567</v>
      </c>
      <c r="K962" s="8">
        <v>0.86480000000000001</v>
      </c>
      <c r="L962" s="8" t="s">
        <v>1412</v>
      </c>
      <c r="M962" s="8">
        <v>622</v>
      </c>
      <c r="N962" s="8" t="s">
        <v>1381</v>
      </c>
      <c r="O962" s="89" t="s">
        <v>657</v>
      </c>
      <c r="P962" s="89">
        <f t="shared" si="84"/>
        <v>44997</v>
      </c>
      <c r="Q962" s="89" t="s">
        <v>657</v>
      </c>
      <c r="R962" s="89"/>
      <c r="S962" s="121" t="e">
        <f t="shared" si="85"/>
        <v>#VALUE!</v>
      </c>
      <c r="T962" s="8">
        <v>120</v>
      </c>
      <c r="U962" s="8">
        <v>61.01</v>
      </c>
      <c r="Z962" s="78">
        <f t="shared" ca="1" si="86"/>
        <v>1251</v>
      </c>
      <c r="AA962" s="78" t="str">
        <f t="shared" si="87"/>
        <v>3-2023</v>
      </c>
      <c r="AC962" s="4" t="str">
        <f t="shared" si="88"/>
        <v>Empty</v>
      </c>
      <c r="AD962" s="4" t="e">
        <f t="shared" si="89"/>
        <v>#VALUE!</v>
      </c>
    </row>
    <row r="963" spans="1:30">
      <c r="A963" s="9" t="s">
        <v>2991</v>
      </c>
      <c r="B963" s="9" t="s">
        <v>1151</v>
      </c>
      <c r="C963" s="9" t="s">
        <v>38</v>
      </c>
      <c r="D963" s="9" t="s">
        <v>10</v>
      </c>
      <c r="E963" s="9"/>
      <c r="F963" s="9" t="s">
        <v>1380</v>
      </c>
      <c r="G963" s="9" t="s">
        <v>1390</v>
      </c>
      <c r="H963" s="9">
        <v>56.89</v>
      </c>
      <c r="I963" s="9">
        <v>12.17</v>
      </c>
      <c r="J963" s="9">
        <v>0.69269999999999998</v>
      </c>
      <c r="K963" s="9">
        <v>1.2704</v>
      </c>
      <c r="L963" s="9" t="s">
        <v>1412</v>
      </c>
      <c r="M963" s="9">
        <v>857</v>
      </c>
      <c r="N963" s="9" t="s">
        <v>1377</v>
      </c>
      <c r="O963" s="90" t="s">
        <v>587</v>
      </c>
      <c r="P963" s="89">
        <f t="shared" ref="P963:P1026" si="90">DATE(RIGHT(O963,4),MID(O963,4,2),LEFT(O963,2))</f>
        <v>45578</v>
      </c>
      <c r="Q963" s="90" t="s">
        <v>587</v>
      </c>
      <c r="R963" s="90" t="s">
        <v>2356</v>
      </c>
      <c r="S963" s="121">
        <f t="shared" ref="S963:S1026" si="91">DATE(RIGHT(R963,4),MID(R963,4,2),LEFT(R963,2))</f>
        <v>45580</v>
      </c>
      <c r="T963" s="9">
        <v>60</v>
      </c>
      <c r="U963" s="9">
        <v>41.24</v>
      </c>
      <c r="Z963" s="78">
        <f t="shared" ref="Z963:AA1026" ca="1" si="92">TODAY()-P963</f>
        <v>670</v>
      </c>
      <c r="AA963" s="78" t="str">
        <f t="shared" ref="AA963:AA1026" si="93">MONTH(P963)&amp;"-"&amp;YEAR(P963)</f>
        <v>10-2024</v>
      </c>
      <c r="AC963" s="4" t="str">
        <f t="shared" ref="AC963:AC1026" si="94">IF(MONTH(P963)&gt;=10,"Q4","Empty")</f>
        <v>Q4</v>
      </c>
      <c r="AD963" s="4">
        <f t="shared" ref="AD963:AD1026" si="95">NETWORKDAYS(P963,S963)</f>
        <v>2</v>
      </c>
    </row>
    <row r="964" spans="1:30" hidden="1">
      <c r="A964" s="8" t="s">
        <v>2992</v>
      </c>
      <c r="B964" s="8" t="s">
        <v>317</v>
      </c>
      <c r="C964" s="8" t="s">
        <v>41</v>
      </c>
      <c r="D964" s="8" t="s">
        <v>44</v>
      </c>
      <c r="E964" s="8"/>
      <c r="F964" s="8" t="s">
        <v>1411</v>
      </c>
      <c r="G964" s="8" t="s">
        <v>1384</v>
      </c>
      <c r="H964" s="8">
        <v>98.71</v>
      </c>
      <c r="I964" s="8">
        <v>16.45</v>
      </c>
      <c r="J964" s="8">
        <v>0.69569999999999999</v>
      </c>
      <c r="K964" s="8">
        <v>2.4241000000000001</v>
      </c>
      <c r="L964" s="8" t="s">
        <v>1376</v>
      </c>
      <c r="M964" s="8">
        <v>665</v>
      </c>
      <c r="N964" s="8" t="s">
        <v>1381</v>
      </c>
      <c r="O964" s="89" t="s">
        <v>2873</v>
      </c>
      <c r="P964" s="89">
        <f t="shared" si="90"/>
        <v>45442</v>
      </c>
      <c r="Q964" s="89" t="s">
        <v>2873</v>
      </c>
      <c r="R964" s="89"/>
      <c r="S964" s="121" t="e">
        <f t="shared" si="91"/>
        <v>#VALUE!</v>
      </c>
      <c r="T964" s="8">
        <v>60</v>
      </c>
      <c r="U964" s="8">
        <v>31.85</v>
      </c>
      <c r="Z964" s="78">
        <f t="shared" ca="1" si="92"/>
        <v>806</v>
      </c>
      <c r="AA964" s="78" t="str">
        <f t="shared" si="93"/>
        <v>5-2024</v>
      </c>
      <c r="AC964" s="4" t="str">
        <f t="shared" si="94"/>
        <v>Empty</v>
      </c>
      <c r="AD964" s="4" t="e">
        <f t="shared" si="95"/>
        <v>#VALUE!</v>
      </c>
    </row>
    <row r="965" spans="1:30">
      <c r="A965" s="9" t="s">
        <v>2993</v>
      </c>
      <c r="B965" s="9" t="s">
        <v>889</v>
      </c>
      <c r="C965" s="9" t="s">
        <v>41</v>
      </c>
      <c r="D965" s="9" t="s">
        <v>23</v>
      </c>
      <c r="E965" s="9"/>
      <c r="F965" s="9" t="s">
        <v>1380</v>
      </c>
      <c r="G965" s="9" t="s">
        <v>1390</v>
      </c>
      <c r="H965" s="9">
        <v>4.66</v>
      </c>
      <c r="I965" s="9">
        <v>14.05</v>
      </c>
      <c r="J965" s="9">
        <v>4.7100000000000003E-2</v>
      </c>
      <c r="K965" s="9">
        <v>0.1275</v>
      </c>
      <c r="L965" s="9" t="s">
        <v>1358</v>
      </c>
      <c r="M965" s="9">
        <v>709</v>
      </c>
      <c r="N965" s="9" t="s">
        <v>1396</v>
      </c>
      <c r="O965" s="90" t="s">
        <v>2994</v>
      </c>
      <c r="P965" s="89">
        <f t="shared" si="90"/>
        <v>45650</v>
      </c>
      <c r="Q965" s="90" t="s">
        <v>2994</v>
      </c>
      <c r="R965" s="90" t="s">
        <v>2995</v>
      </c>
      <c r="S965" s="121">
        <f t="shared" si="91"/>
        <v>45665</v>
      </c>
      <c r="T965" s="9">
        <v>48</v>
      </c>
      <c r="U965" s="9">
        <v>1.39</v>
      </c>
      <c r="Z965" s="78">
        <f t="shared" ca="1" si="92"/>
        <v>598</v>
      </c>
      <c r="AA965" s="78" t="str">
        <f t="shared" si="93"/>
        <v>12-2024</v>
      </c>
      <c r="AC965" s="4" t="str">
        <f t="shared" si="94"/>
        <v>Q4</v>
      </c>
      <c r="AD965" s="4">
        <f t="shared" si="95"/>
        <v>12</v>
      </c>
    </row>
    <row r="966" spans="1:30" hidden="1">
      <c r="A966" s="8" t="s">
        <v>2996</v>
      </c>
      <c r="B966" s="8" t="s">
        <v>317</v>
      </c>
      <c r="C966" s="8" t="s">
        <v>12</v>
      </c>
      <c r="D966" s="8" t="s">
        <v>10</v>
      </c>
      <c r="E966" s="8"/>
      <c r="F966" s="8" t="s">
        <v>1411</v>
      </c>
      <c r="G966" s="8" t="s">
        <v>1390</v>
      </c>
      <c r="H966" s="8">
        <v>41.55</v>
      </c>
      <c r="I966" s="8">
        <v>17.45</v>
      </c>
      <c r="J966" s="8">
        <v>0.31380000000000002</v>
      </c>
      <c r="K966" s="8">
        <v>1.0427</v>
      </c>
      <c r="L966" s="8" t="s">
        <v>1376</v>
      </c>
      <c r="M966" s="8">
        <v>665</v>
      </c>
      <c r="N966" s="8" t="s">
        <v>1426</v>
      </c>
      <c r="O966" s="89" t="s">
        <v>1485</v>
      </c>
      <c r="P966" s="89">
        <f t="shared" si="90"/>
        <v>45615</v>
      </c>
      <c r="Q966" s="89" t="s">
        <v>1485</v>
      </c>
      <c r="R966" s="89"/>
      <c r="S966" s="121" t="e">
        <f t="shared" si="91"/>
        <v>#VALUE!</v>
      </c>
      <c r="T966" s="8">
        <v>60</v>
      </c>
      <c r="U966" s="8">
        <v>31.58</v>
      </c>
      <c r="Z966" s="78">
        <f t="shared" ca="1" si="92"/>
        <v>633</v>
      </c>
      <c r="AA966" s="78" t="str">
        <f t="shared" si="93"/>
        <v>11-2024</v>
      </c>
      <c r="AC966" s="4" t="str">
        <f t="shared" si="94"/>
        <v>Q4</v>
      </c>
      <c r="AD966" s="4" t="e">
        <f t="shared" si="95"/>
        <v>#VALUE!</v>
      </c>
    </row>
    <row r="967" spans="1:30" hidden="1">
      <c r="A967" s="9" t="s">
        <v>2997</v>
      </c>
      <c r="B967" s="9" t="s">
        <v>1269</v>
      </c>
      <c r="C967" s="9" t="s">
        <v>41</v>
      </c>
      <c r="D967" s="9" t="s">
        <v>44</v>
      </c>
      <c r="E967" s="9"/>
      <c r="F967" s="9" t="s">
        <v>1411</v>
      </c>
      <c r="G967" s="9" t="s">
        <v>1375</v>
      </c>
      <c r="H967" s="9">
        <v>44.37</v>
      </c>
      <c r="I967" s="9">
        <v>17.149999999999999</v>
      </c>
      <c r="J967" s="9">
        <v>0.7702</v>
      </c>
      <c r="K967" s="9">
        <v>0.68759999999999999</v>
      </c>
      <c r="L967" s="9" t="s">
        <v>1412</v>
      </c>
      <c r="M967" s="9">
        <v>845</v>
      </c>
      <c r="N967" s="9" t="s">
        <v>1381</v>
      </c>
      <c r="O967" s="90" t="s">
        <v>2998</v>
      </c>
      <c r="P967" s="89">
        <f t="shared" si="90"/>
        <v>45275</v>
      </c>
      <c r="Q967" s="90" t="s">
        <v>2998</v>
      </c>
      <c r="R967" s="90"/>
      <c r="S967" s="121" t="e">
        <f t="shared" si="91"/>
        <v>#VALUE!</v>
      </c>
      <c r="T967" s="9">
        <v>180</v>
      </c>
      <c r="U967" s="9">
        <v>32.880000000000003</v>
      </c>
      <c r="Z967" s="78">
        <f t="shared" ca="1" si="92"/>
        <v>973</v>
      </c>
      <c r="AA967" s="78" t="str">
        <f t="shared" si="93"/>
        <v>12-2023</v>
      </c>
      <c r="AC967" s="4" t="str">
        <f t="shared" si="94"/>
        <v>Q4</v>
      </c>
      <c r="AD967" s="4" t="e">
        <f t="shared" si="95"/>
        <v>#VALUE!</v>
      </c>
    </row>
    <row r="968" spans="1:30" hidden="1">
      <c r="A968" s="8" t="s">
        <v>2999</v>
      </c>
      <c r="B968" s="8" t="s">
        <v>240</v>
      </c>
      <c r="C968" s="8" t="s">
        <v>41</v>
      </c>
      <c r="D968" s="8" t="s">
        <v>10</v>
      </c>
      <c r="E968" s="8"/>
      <c r="F968" s="8" t="s">
        <v>1389</v>
      </c>
      <c r="G968" s="8" t="s">
        <v>1384</v>
      </c>
      <c r="H968" s="8">
        <v>8.07</v>
      </c>
      <c r="I968" s="8">
        <v>12.59</v>
      </c>
      <c r="J968" s="8">
        <v>0.1056</v>
      </c>
      <c r="K968" s="8">
        <v>0.3821</v>
      </c>
      <c r="L968" s="8" t="s">
        <v>1395</v>
      </c>
      <c r="M968" s="8">
        <v>644</v>
      </c>
      <c r="N968" s="8" t="s">
        <v>1426</v>
      </c>
      <c r="O968" s="89" t="s">
        <v>2060</v>
      </c>
      <c r="P968" s="89">
        <f t="shared" si="90"/>
        <v>45645</v>
      </c>
      <c r="Q968" s="89" t="s">
        <v>2060</v>
      </c>
      <c r="R968" s="89"/>
      <c r="S968" s="121" t="e">
        <f t="shared" si="91"/>
        <v>#VALUE!</v>
      </c>
      <c r="T968" s="8">
        <v>24</v>
      </c>
      <c r="U968" s="8">
        <v>4.51</v>
      </c>
      <c r="Z968" s="78">
        <f t="shared" ca="1" si="92"/>
        <v>603</v>
      </c>
      <c r="AA968" s="78" t="str">
        <f t="shared" si="93"/>
        <v>12-2024</v>
      </c>
      <c r="AC968" s="4" t="str">
        <f t="shared" si="94"/>
        <v>Q4</v>
      </c>
      <c r="AD968" s="4" t="e">
        <f t="shared" si="95"/>
        <v>#VALUE!</v>
      </c>
    </row>
    <row r="969" spans="1:30" hidden="1">
      <c r="A969" s="9" t="s">
        <v>3000</v>
      </c>
      <c r="B969" s="9" t="s">
        <v>714</v>
      </c>
      <c r="C969" s="9" t="s">
        <v>12</v>
      </c>
      <c r="D969" s="9" t="s">
        <v>44</v>
      </c>
      <c r="E969" s="9"/>
      <c r="F969" s="9" t="s">
        <v>1380</v>
      </c>
      <c r="G969" s="9" t="s">
        <v>1375</v>
      </c>
      <c r="H969" s="9">
        <v>75.31</v>
      </c>
      <c r="I969" s="9">
        <v>17.57</v>
      </c>
      <c r="J969" s="9">
        <v>0.67330000000000001</v>
      </c>
      <c r="K969" s="9">
        <v>1.5639000000000001</v>
      </c>
      <c r="L969" s="9" t="s">
        <v>1385</v>
      </c>
      <c r="M969" s="9">
        <v>738</v>
      </c>
      <c r="N969" s="9" t="s">
        <v>1426</v>
      </c>
      <c r="O969" s="90" t="s">
        <v>1433</v>
      </c>
      <c r="P969" s="89">
        <f t="shared" si="90"/>
        <v>44984</v>
      </c>
      <c r="Q969" s="90" t="s">
        <v>1433</v>
      </c>
      <c r="R969" s="90"/>
      <c r="S969" s="121" t="e">
        <f t="shared" si="91"/>
        <v>#VALUE!</v>
      </c>
      <c r="T969" s="9">
        <v>84</v>
      </c>
      <c r="U969" s="9">
        <v>0</v>
      </c>
      <c r="Z969" s="78">
        <f t="shared" ca="1" si="92"/>
        <v>1264</v>
      </c>
      <c r="AA969" s="78" t="str">
        <f t="shared" si="93"/>
        <v>2-2023</v>
      </c>
      <c r="AC969" s="4" t="str">
        <f t="shared" si="94"/>
        <v>Empty</v>
      </c>
      <c r="AD969" s="4" t="e">
        <f t="shared" si="95"/>
        <v>#VALUE!</v>
      </c>
    </row>
    <row r="970" spans="1:30">
      <c r="A970" s="8" t="s">
        <v>3001</v>
      </c>
      <c r="B970" s="8" t="s">
        <v>312</v>
      </c>
      <c r="C970" s="8" t="s">
        <v>38</v>
      </c>
      <c r="D970" s="8" t="s">
        <v>44</v>
      </c>
      <c r="E970" s="8"/>
      <c r="F970" s="8" t="s">
        <v>1411</v>
      </c>
      <c r="G970" s="8" t="s">
        <v>1384</v>
      </c>
      <c r="H970" s="8">
        <v>9.2200000000000006</v>
      </c>
      <c r="I970" s="8">
        <v>14.52</v>
      </c>
      <c r="J970" s="8">
        <v>7.51E-2</v>
      </c>
      <c r="K970" s="8">
        <v>0.1182</v>
      </c>
      <c r="L970" s="8" t="s">
        <v>1412</v>
      </c>
      <c r="M970" s="8">
        <v>772</v>
      </c>
      <c r="N970" s="8" t="s">
        <v>1403</v>
      </c>
      <c r="O970" s="89" t="s">
        <v>1239</v>
      </c>
      <c r="P970" s="89">
        <f t="shared" si="90"/>
        <v>44795</v>
      </c>
      <c r="Q970" s="89" t="s">
        <v>1239</v>
      </c>
      <c r="R970" s="89" t="s">
        <v>848</v>
      </c>
      <c r="S970" s="121">
        <f t="shared" si="91"/>
        <v>44808</v>
      </c>
      <c r="T970" s="8">
        <v>240</v>
      </c>
      <c r="U970" s="8">
        <v>1.56</v>
      </c>
      <c r="Z970" s="78">
        <f t="shared" ca="1" si="92"/>
        <v>1453</v>
      </c>
      <c r="AA970" s="78" t="str">
        <f t="shared" si="93"/>
        <v>8-2022</v>
      </c>
      <c r="AC970" s="4" t="str">
        <f t="shared" si="94"/>
        <v>Empty</v>
      </c>
      <c r="AD970" s="4">
        <f t="shared" si="95"/>
        <v>10</v>
      </c>
    </row>
    <row r="971" spans="1:30">
      <c r="A971" s="9" t="s">
        <v>3002</v>
      </c>
      <c r="B971" s="9" t="s">
        <v>764</v>
      </c>
      <c r="C971" s="9" t="s">
        <v>38</v>
      </c>
      <c r="D971" s="9" t="s">
        <v>10</v>
      </c>
      <c r="E971" s="9"/>
      <c r="F971" s="9" t="s">
        <v>1408</v>
      </c>
      <c r="G971" s="9" t="s">
        <v>1375</v>
      </c>
      <c r="H971" s="9">
        <v>58.07</v>
      </c>
      <c r="I971" s="9">
        <v>7.75</v>
      </c>
      <c r="J971" s="9">
        <v>0.98280000000000001</v>
      </c>
      <c r="K971" s="9">
        <v>1.8129999999999999</v>
      </c>
      <c r="L971" s="9" t="s">
        <v>1385</v>
      </c>
      <c r="M971" s="9">
        <v>710</v>
      </c>
      <c r="N971" s="9" t="s">
        <v>1377</v>
      </c>
      <c r="O971" s="90" t="s">
        <v>3003</v>
      </c>
      <c r="P971" s="89">
        <f t="shared" si="90"/>
        <v>45520</v>
      </c>
      <c r="Q971" s="90" t="s">
        <v>3003</v>
      </c>
      <c r="R971" s="90" t="s">
        <v>2163</v>
      </c>
      <c r="S971" s="121">
        <f t="shared" si="91"/>
        <v>45530</v>
      </c>
      <c r="T971" s="9">
        <v>36</v>
      </c>
      <c r="U971" s="9">
        <v>0</v>
      </c>
      <c r="Z971" s="78">
        <f t="shared" ca="1" si="92"/>
        <v>728</v>
      </c>
      <c r="AA971" s="78" t="str">
        <f t="shared" si="93"/>
        <v>8-2024</v>
      </c>
      <c r="AC971" s="4" t="str">
        <f t="shared" si="94"/>
        <v>Empty</v>
      </c>
      <c r="AD971" s="4">
        <f t="shared" si="95"/>
        <v>7</v>
      </c>
    </row>
    <row r="972" spans="1:30">
      <c r="A972" s="8" t="s">
        <v>3004</v>
      </c>
      <c r="B972" s="8" t="s">
        <v>854</v>
      </c>
      <c r="C972" s="8" t="s">
        <v>32</v>
      </c>
      <c r="D972" s="8" t="s">
        <v>44</v>
      </c>
      <c r="E972" s="8"/>
      <c r="F972" s="8" t="s">
        <v>1411</v>
      </c>
      <c r="G972" s="8" t="s">
        <v>1384</v>
      </c>
      <c r="H972" s="8">
        <v>22.88</v>
      </c>
      <c r="I972" s="8">
        <v>8.48</v>
      </c>
      <c r="J972" s="8">
        <v>0.39889999999999998</v>
      </c>
      <c r="K972" s="8">
        <v>0.36209999999999998</v>
      </c>
      <c r="L972" s="8"/>
      <c r="M972" s="8">
        <v>613</v>
      </c>
      <c r="N972" s="8" t="s">
        <v>1403</v>
      </c>
      <c r="O972" s="89" t="s">
        <v>2506</v>
      </c>
      <c r="P972" s="89">
        <f t="shared" si="90"/>
        <v>44604</v>
      </c>
      <c r="Q972" s="89" t="s">
        <v>2506</v>
      </c>
      <c r="R972" s="89" t="s">
        <v>1040</v>
      </c>
      <c r="S972" s="121">
        <f t="shared" si="91"/>
        <v>44617</v>
      </c>
      <c r="T972" s="8">
        <v>84</v>
      </c>
      <c r="U972" s="8">
        <v>16.329999999999998</v>
      </c>
      <c r="Z972" s="78">
        <f t="shared" ca="1" si="92"/>
        <v>1644</v>
      </c>
      <c r="AA972" s="78" t="str">
        <f t="shared" si="93"/>
        <v>2-2022</v>
      </c>
      <c r="AC972" s="4" t="str">
        <f t="shared" si="94"/>
        <v>Empty</v>
      </c>
      <c r="AD972" s="4">
        <f t="shared" si="95"/>
        <v>10</v>
      </c>
    </row>
    <row r="973" spans="1:30" hidden="1">
      <c r="A973" s="9" t="s">
        <v>3005</v>
      </c>
      <c r="B973" s="9" t="s">
        <v>1192</v>
      </c>
      <c r="C973" s="9" t="s">
        <v>28</v>
      </c>
      <c r="D973" s="9" t="s">
        <v>1360</v>
      </c>
      <c r="E973" s="9"/>
      <c r="F973" s="9" t="s">
        <v>1389</v>
      </c>
      <c r="G973" s="9" t="s">
        <v>1390</v>
      </c>
      <c r="H973" s="9">
        <v>40.06</v>
      </c>
      <c r="I973" s="9">
        <v>8.84</v>
      </c>
      <c r="J973" s="9">
        <v>0.54620000000000002</v>
      </c>
      <c r="K973" s="9">
        <v>1.8271999999999999</v>
      </c>
      <c r="L973" s="9" t="s">
        <v>1385</v>
      </c>
      <c r="M973" s="9">
        <v>821</v>
      </c>
      <c r="N973" s="9" t="s">
        <v>1386</v>
      </c>
      <c r="O973" s="90" t="s">
        <v>1473</v>
      </c>
      <c r="P973" s="89">
        <f t="shared" si="90"/>
        <v>45652</v>
      </c>
      <c r="Q973" s="90" t="s">
        <v>1473</v>
      </c>
      <c r="R973" s="90"/>
      <c r="S973" s="121" t="e">
        <f t="shared" si="91"/>
        <v>#VALUE!</v>
      </c>
      <c r="T973" s="9">
        <v>24</v>
      </c>
      <c r="U973" s="9">
        <v>0</v>
      </c>
      <c r="Z973" s="78">
        <f t="shared" ca="1" si="92"/>
        <v>596</v>
      </c>
      <c r="AA973" s="78" t="str">
        <f t="shared" si="93"/>
        <v>12-2024</v>
      </c>
      <c r="AC973" s="4" t="str">
        <f t="shared" si="94"/>
        <v>Q4</v>
      </c>
      <c r="AD973" s="4" t="e">
        <f t="shared" si="95"/>
        <v>#VALUE!</v>
      </c>
    </row>
    <row r="974" spans="1:30">
      <c r="A974" s="8" t="s">
        <v>3006</v>
      </c>
      <c r="B974" s="8" t="s">
        <v>740</v>
      </c>
      <c r="C974" s="8" t="s">
        <v>24</v>
      </c>
      <c r="D974" s="8" t="s">
        <v>1360</v>
      </c>
      <c r="E974" s="8"/>
      <c r="F974" s="8" t="s">
        <v>1374</v>
      </c>
      <c r="G974" s="8" t="s">
        <v>1375</v>
      </c>
      <c r="H974" s="8">
        <v>35.61</v>
      </c>
      <c r="I974" s="8">
        <v>12.19</v>
      </c>
      <c r="J974" s="8">
        <v>0.48459999999999998</v>
      </c>
      <c r="K974" s="8">
        <v>0.39679999999999999</v>
      </c>
      <c r="L974" s="8" t="s">
        <v>1412</v>
      </c>
      <c r="M974" s="8">
        <v>840</v>
      </c>
      <c r="N974" s="8" t="s">
        <v>1403</v>
      </c>
      <c r="O974" s="89" t="s">
        <v>3007</v>
      </c>
      <c r="P974" s="89">
        <f t="shared" si="90"/>
        <v>44768</v>
      </c>
      <c r="Q974" s="89" t="s">
        <v>3007</v>
      </c>
      <c r="R974" s="89" t="s">
        <v>1936</v>
      </c>
      <c r="S974" s="121">
        <f t="shared" si="91"/>
        <v>44782</v>
      </c>
      <c r="T974" s="8">
        <v>240</v>
      </c>
      <c r="U974" s="8">
        <v>18.760000000000002</v>
      </c>
      <c r="Z974" s="78">
        <f t="shared" ca="1" si="92"/>
        <v>1480</v>
      </c>
      <c r="AA974" s="78" t="str">
        <f t="shared" si="93"/>
        <v>7-2022</v>
      </c>
      <c r="AC974" s="4" t="str">
        <f t="shared" si="94"/>
        <v>Empty</v>
      </c>
      <c r="AD974" s="4">
        <f t="shared" si="95"/>
        <v>11</v>
      </c>
    </row>
    <row r="975" spans="1:30" hidden="1">
      <c r="A975" s="9" t="s">
        <v>3008</v>
      </c>
      <c r="B975" s="9" t="s">
        <v>169</v>
      </c>
      <c r="C975" s="9" t="s">
        <v>16</v>
      </c>
      <c r="D975" s="9" t="s">
        <v>31</v>
      </c>
      <c r="E975" s="9"/>
      <c r="F975" s="9" t="s">
        <v>1389</v>
      </c>
      <c r="G975" s="9" t="s">
        <v>1390</v>
      </c>
      <c r="H975" s="9">
        <v>46.64</v>
      </c>
      <c r="I975" s="9">
        <v>17.46</v>
      </c>
      <c r="J975" s="9">
        <v>0.88570000000000004</v>
      </c>
      <c r="K975" s="9">
        <v>0.70050000000000001</v>
      </c>
      <c r="L975" s="9" t="s">
        <v>1376</v>
      </c>
      <c r="M975" s="9">
        <v>833</v>
      </c>
      <c r="N975" s="9" t="s">
        <v>1386</v>
      </c>
      <c r="O975" s="90" t="s">
        <v>726</v>
      </c>
      <c r="P975" s="89">
        <f t="shared" si="90"/>
        <v>45338</v>
      </c>
      <c r="Q975" s="90" t="s">
        <v>726</v>
      </c>
      <c r="R975" s="90"/>
      <c r="S975" s="121" t="e">
        <f t="shared" si="91"/>
        <v>#VALUE!</v>
      </c>
      <c r="T975" s="9">
        <v>240</v>
      </c>
      <c r="U975" s="9">
        <v>34.700000000000003</v>
      </c>
      <c r="Z975" s="78">
        <f t="shared" ca="1" si="92"/>
        <v>910</v>
      </c>
      <c r="AA975" s="78" t="str">
        <f t="shared" si="93"/>
        <v>2-2024</v>
      </c>
      <c r="AC975" s="4" t="str">
        <f t="shared" si="94"/>
        <v>Empty</v>
      </c>
      <c r="AD975" s="4" t="e">
        <f t="shared" si="95"/>
        <v>#VALUE!</v>
      </c>
    </row>
    <row r="976" spans="1:30" hidden="1">
      <c r="A976" s="8" t="s">
        <v>3009</v>
      </c>
      <c r="B976" s="8" t="s">
        <v>394</v>
      </c>
      <c r="C976" s="8" t="s">
        <v>28</v>
      </c>
      <c r="D976" s="8" t="s">
        <v>23</v>
      </c>
      <c r="E976" s="8"/>
      <c r="F976" s="8" t="s">
        <v>1374</v>
      </c>
      <c r="G976" s="8" t="s">
        <v>1390</v>
      </c>
      <c r="H976" s="8">
        <v>40.69</v>
      </c>
      <c r="I976" s="8">
        <v>11.39</v>
      </c>
      <c r="J976" s="8">
        <v>0.69079999999999997</v>
      </c>
      <c r="K976" s="8">
        <v>3.6036999999999999</v>
      </c>
      <c r="L976" s="8" t="s">
        <v>1385</v>
      </c>
      <c r="M976" s="8">
        <v>883</v>
      </c>
      <c r="N976" s="8" t="s">
        <v>1381</v>
      </c>
      <c r="O976" s="89" t="s">
        <v>1975</v>
      </c>
      <c r="P976" s="89">
        <f t="shared" si="90"/>
        <v>45245</v>
      </c>
      <c r="Q976" s="89" t="s">
        <v>1975</v>
      </c>
      <c r="R976" s="89"/>
      <c r="S976" s="121" t="e">
        <f t="shared" si="91"/>
        <v>#VALUE!</v>
      </c>
      <c r="T976" s="8">
        <v>12</v>
      </c>
      <c r="U976" s="8">
        <v>0</v>
      </c>
      <c r="Z976" s="78">
        <f t="shared" ca="1" si="92"/>
        <v>1003</v>
      </c>
      <c r="AA976" s="78" t="str">
        <f t="shared" si="93"/>
        <v>11-2023</v>
      </c>
      <c r="AC976" s="4" t="str">
        <f t="shared" si="94"/>
        <v>Q4</v>
      </c>
      <c r="AD976" s="4" t="e">
        <f t="shared" si="95"/>
        <v>#VALUE!</v>
      </c>
    </row>
    <row r="977" spans="1:30" hidden="1">
      <c r="A977" s="9" t="s">
        <v>3010</v>
      </c>
      <c r="B977" s="9" t="s">
        <v>1085</v>
      </c>
      <c r="C977" s="9" t="s">
        <v>32</v>
      </c>
      <c r="D977" s="9" t="s">
        <v>10</v>
      </c>
      <c r="E977" s="9"/>
      <c r="F977" s="9" t="s">
        <v>1408</v>
      </c>
      <c r="G977" s="9" t="s">
        <v>1390</v>
      </c>
      <c r="H977" s="9">
        <v>95.61</v>
      </c>
      <c r="I977" s="9">
        <v>10.210000000000001</v>
      </c>
      <c r="J977" s="9">
        <v>1.4112</v>
      </c>
      <c r="K977" s="9">
        <v>1.2746</v>
      </c>
      <c r="L977" s="9" t="s">
        <v>1376</v>
      </c>
      <c r="M977" s="9">
        <v>624</v>
      </c>
      <c r="N977" s="9" t="s">
        <v>1386</v>
      </c>
      <c r="O977" s="90" t="s">
        <v>357</v>
      </c>
      <c r="P977" s="89">
        <f t="shared" si="90"/>
        <v>45560</v>
      </c>
      <c r="Q977" s="90" t="s">
        <v>357</v>
      </c>
      <c r="R977" s="90"/>
      <c r="S977" s="121" t="e">
        <f t="shared" si="91"/>
        <v>#VALUE!</v>
      </c>
      <c r="T977" s="9">
        <v>120</v>
      </c>
      <c r="U977" s="9">
        <v>55.73</v>
      </c>
      <c r="Z977" s="78">
        <f t="shared" ca="1" si="92"/>
        <v>688</v>
      </c>
      <c r="AA977" s="78" t="str">
        <f t="shared" si="93"/>
        <v>9-2024</v>
      </c>
      <c r="AC977" s="4" t="str">
        <f t="shared" si="94"/>
        <v>Empty</v>
      </c>
      <c r="AD977" s="4" t="e">
        <f t="shared" si="95"/>
        <v>#VALUE!</v>
      </c>
    </row>
    <row r="978" spans="1:30">
      <c r="A978" s="8" t="s">
        <v>3011</v>
      </c>
      <c r="B978" s="8" t="s">
        <v>248</v>
      </c>
      <c r="C978" s="8" t="s">
        <v>12</v>
      </c>
      <c r="D978" s="8" t="s">
        <v>44</v>
      </c>
      <c r="E978" s="8"/>
      <c r="F978" s="8" t="s">
        <v>1408</v>
      </c>
      <c r="G978" s="8" t="s">
        <v>1384</v>
      </c>
      <c r="H978" s="8">
        <v>39.9</v>
      </c>
      <c r="I978" s="8">
        <v>7.97</v>
      </c>
      <c r="J978" s="8">
        <v>0.2797</v>
      </c>
      <c r="K978" s="8">
        <v>0.33300000000000002</v>
      </c>
      <c r="L978" s="8" t="s">
        <v>1395</v>
      </c>
      <c r="M978" s="8">
        <v>672</v>
      </c>
      <c r="N978" s="8" t="s">
        <v>1377</v>
      </c>
      <c r="O978" s="89" t="s">
        <v>2412</v>
      </c>
      <c r="P978" s="89">
        <f t="shared" si="90"/>
        <v>45557</v>
      </c>
      <c r="Q978" s="89" t="s">
        <v>2412</v>
      </c>
      <c r="R978" s="89" t="s">
        <v>357</v>
      </c>
      <c r="S978" s="121">
        <f t="shared" si="91"/>
        <v>45560</v>
      </c>
      <c r="T978" s="8">
        <v>240</v>
      </c>
      <c r="U978" s="8">
        <v>19.489999999999998</v>
      </c>
      <c r="Z978" s="78">
        <f t="shared" ca="1" si="92"/>
        <v>691</v>
      </c>
      <c r="AA978" s="78" t="str">
        <f t="shared" si="93"/>
        <v>9-2024</v>
      </c>
      <c r="AC978" s="4" t="str">
        <f t="shared" si="94"/>
        <v>Empty</v>
      </c>
      <c r="AD978" s="4">
        <f t="shared" si="95"/>
        <v>3</v>
      </c>
    </row>
    <row r="979" spans="1:30">
      <c r="A979" s="9" t="s">
        <v>3012</v>
      </c>
      <c r="B979" s="9" t="s">
        <v>672</v>
      </c>
      <c r="C979" s="9" t="s">
        <v>32</v>
      </c>
      <c r="D979" s="9" t="s">
        <v>44</v>
      </c>
      <c r="E979" s="9"/>
      <c r="F979" s="9" t="s">
        <v>1380</v>
      </c>
      <c r="G979" s="9" t="s">
        <v>1375</v>
      </c>
      <c r="H979" s="9">
        <v>91.5</v>
      </c>
      <c r="I979" s="9">
        <v>13.23</v>
      </c>
      <c r="J979" s="9">
        <v>0.97589999999999999</v>
      </c>
      <c r="K979" s="9">
        <v>2.0926999999999998</v>
      </c>
      <c r="L979" s="9" t="s">
        <v>1412</v>
      </c>
      <c r="M979" s="9">
        <v>730</v>
      </c>
      <c r="N979" s="9" t="s">
        <v>1396</v>
      </c>
      <c r="O979" s="90" t="s">
        <v>2347</v>
      </c>
      <c r="P979" s="89">
        <f t="shared" si="90"/>
        <v>45406</v>
      </c>
      <c r="Q979" s="90" t="s">
        <v>2347</v>
      </c>
      <c r="R979" s="90" t="s">
        <v>1897</v>
      </c>
      <c r="S979" s="121">
        <f t="shared" si="91"/>
        <v>45408</v>
      </c>
      <c r="T979" s="9">
        <v>60</v>
      </c>
      <c r="U979" s="9">
        <v>11.87</v>
      </c>
      <c r="Z979" s="78">
        <f t="shared" ca="1" si="92"/>
        <v>842</v>
      </c>
      <c r="AA979" s="78" t="str">
        <f t="shared" si="93"/>
        <v>4-2024</v>
      </c>
      <c r="AC979" s="4" t="str">
        <f t="shared" si="94"/>
        <v>Empty</v>
      </c>
      <c r="AD979" s="4">
        <f t="shared" si="95"/>
        <v>3</v>
      </c>
    </row>
    <row r="980" spans="1:30">
      <c r="A980" s="8" t="s">
        <v>3013</v>
      </c>
      <c r="B980" s="8" t="s">
        <v>725</v>
      </c>
      <c r="C980" s="8" t="s">
        <v>28</v>
      </c>
      <c r="D980" s="8" t="s">
        <v>1360</v>
      </c>
      <c r="E980" s="8"/>
      <c r="F980" s="8" t="s">
        <v>1408</v>
      </c>
      <c r="G980" s="8" t="s">
        <v>1390</v>
      </c>
      <c r="H980" s="8">
        <v>87.35</v>
      </c>
      <c r="I980" s="8">
        <v>10.8</v>
      </c>
      <c r="J980" s="8">
        <v>1.5219</v>
      </c>
      <c r="K980" s="8">
        <v>7.7119999999999997</v>
      </c>
      <c r="L980" s="8" t="s">
        <v>1412</v>
      </c>
      <c r="M980" s="8">
        <v>841</v>
      </c>
      <c r="N980" s="8" t="s">
        <v>1396</v>
      </c>
      <c r="O980" s="89" t="s">
        <v>213</v>
      </c>
      <c r="P980" s="89">
        <f t="shared" si="90"/>
        <v>44638</v>
      </c>
      <c r="Q980" s="89" t="s">
        <v>213</v>
      </c>
      <c r="R980" s="89" t="s">
        <v>2375</v>
      </c>
      <c r="S980" s="121">
        <f t="shared" si="91"/>
        <v>44642</v>
      </c>
      <c r="T980" s="8">
        <v>12</v>
      </c>
      <c r="U980" s="8">
        <v>58.43</v>
      </c>
      <c r="Z980" s="78">
        <f t="shared" ca="1" si="92"/>
        <v>1610</v>
      </c>
      <c r="AA980" s="78" t="str">
        <f t="shared" si="93"/>
        <v>3-2022</v>
      </c>
      <c r="AC980" s="4" t="str">
        <f t="shared" si="94"/>
        <v>Empty</v>
      </c>
      <c r="AD980" s="4">
        <f t="shared" si="95"/>
        <v>3</v>
      </c>
    </row>
    <row r="981" spans="1:30" hidden="1">
      <c r="A981" s="9" t="s">
        <v>3014</v>
      </c>
      <c r="B981" s="9" t="s">
        <v>389</v>
      </c>
      <c r="C981" s="9" t="s">
        <v>7</v>
      </c>
      <c r="D981" s="9" t="s">
        <v>31</v>
      </c>
      <c r="E981" s="9"/>
      <c r="F981" s="9" t="s">
        <v>1389</v>
      </c>
      <c r="G981" s="9" t="s">
        <v>1375</v>
      </c>
      <c r="H981" s="9">
        <v>42.55</v>
      </c>
      <c r="I981" s="9">
        <v>17.77</v>
      </c>
      <c r="J981" s="9">
        <v>0.53769999999999996</v>
      </c>
      <c r="K981" s="9">
        <v>2.1194999999999999</v>
      </c>
      <c r="L981" s="9" t="s">
        <v>1412</v>
      </c>
      <c r="M981" s="9">
        <v>584</v>
      </c>
      <c r="N981" s="9" t="s">
        <v>1381</v>
      </c>
      <c r="O981" s="90" t="s">
        <v>2221</v>
      </c>
      <c r="P981" s="89">
        <f t="shared" si="90"/>
        <v>45092</v>
      </c>
      <c r="Q981" s="90" t="s">
        <v>2221</v>
      </c>
      <c r="R981" s="90"/>
      <c r="S981" s="121" t="e">
        <f t="shared" si="91"/>
        <v>#VALUE!</v>
      </c>
      <c r="T981" s="9">
        <v>24</v>
      </c>
      <c r="U981" s="9">
        <v>28.72</v>
      </c>
      <c r="Z981" s="78">
        <f t="shared" ca="1" si="92"/>
        <v>1156</v>
      </c>
      <c r="AA981" s="78" t="str">
        <f t="shared" si="93"/>
        <v>6-2023</v>
      </c>
      <c r="AC981" s="4" t="str">
        <f t="shared" si="94"/>
        <v>Empty</v>
      </c>
      <c r="AD981" s="4" t="e">
        <f t="shared" si="95"/>
        <v>#VALUE!</v>
      </c>
    </row>
    <row r="982" spans="1:30" hidden="1">
      <c r="A982" s="8" t="s">
        <v>3015</v>
      </c>
      <c r="B982" s="8" t="s">
        <v>878</v>
      </c>
      <c r="C982" s="8" t="s">
        <v>20</v>
      </c>
      <c r="D982" s="8" t="s">
        <v>23</v>
      </c>
      <c r="E982" s="8"/>
      <c r="F982" s="8" t="s">
        <v>1408</v>
      </c>
      <c r="G982" s="8" t="s">
        <v>1384</v>
      </c>
      <c r="H982" s="8">
        <v>92.73</v>
      </c>
      <c r="I982" s="8">
        <v>13.83</v>
      </c>
      <c r="J982" s="8">
        <v>0.52610000000000001</v>
      </c>
      <c r="K982" s="8">
        <v>1.2243999999999999</v>
      </c>
      <c r="L982" s="8" t="s">
        <v>1376</v>
      </c>
      <c r="M982" s="8">
        <v>898</v>
      </c>
      <c r="N982" s="8" t="s">
        <v>1426</v>
      </c>
      <c r="O982" s="89" t="s">
        <v>872</v>
      </c>
      <c r="P982" s="89">
        <f t="shared" si="90"/>
        <v>44569</v>
      </c>
      <c r="Q982" s="89" t="s">
        <v>872</v>
      </c>
      <c r="R982" s="89"/>
      <c r="S982" s="121" t="e">
        <f t="shared" si="91"/>
        <v>#VALUE!</v>
      </c>
      <c r="T982" s="8">
        <v>180</v>
      </c>
      <c r="U982" s="8">
        <v>54.17</v>
      </c>
      <c r="Z982" s="78">
        <f t="shared" ca="1" si="92"/>
        <v>1679</v>
      </c>
      <c r="AA982" s="78" t="str">
        <f t="shared" si="93"/>
        <v>1-2022</v>
      </c>
      <c r="AC982" s="4" t="str">
        <f t="shared" si="94"/>
        <v>Empty</v>
      </c>
      <c r="AD982" s="4" t="e">
        <f t="shared" si="95"/>
        <v>#VALUE!</v>
      </c>
    </row>
    <row r="983" spans="1:30">
      <c r="A983" s="9" t="s">
        <v>3016</v>
      </c>
      <c r="B983" s="9" t="s">
        <v>1215</v>
      </c>
      <c r="C983" s="9" t="s">
        <v>24</v>
      </c>
      <c r="D983" s="9" t="s">
        <v>23</v>
      </c>
      <c r="E983" s="9"/>
      <c r="F983" s="9" t="s">
        <v>1411</v>
      </c>
      <c r="G983" s="9" t="s">
        <v>1375</v>
      </c>
      <c r="H983" s="9">
        <v>76.760000000000005</v>
      </c>
      <c r="I983" s="9">
        <v>15.8</v>
      </c>
      <c r="J983" s="9">
        <v>0.78749999999999998</v>
      </c>
      <c r="K983" s="9">
        <v>2.1675</v>
      </c>
      <c r="L983" s="9" t="s">
        <v>1412</v>
      </c>
      <c r="M983" s="9">
        <v>814</v>
      </c>
      <c r="N983" s="9" t="s">
        <v>1403</v>
      </c>
      <c r="O983" s="90" t="s">
        <v>512</v>
      </c>
      <c r="P983" s="89">
        <f t="shared" si="90"/>
        <v>45491</v>
      </c>
      <c r="Q983" s="90" t="s">
        <v>512</v>
      </c>
      <c r="R983" s="90" t="s">
        <v>3017</v>
      </c>
      <c r="S983" s="121">
        <f t="shared" si="91"/>
        <v>45494</v>
      </c>
      <c r="T983" s="9">
        <v>48</v>
      </c>
      <c r="U983" s="9">
        <v>62.86</v>
      </c>
      <c r="Z983" s="78">
        <f t="shared" ca="1" si="92"/>
        <v>757</v>
      </c>
      <c r="AA983" s="78" t="str">
        <f t="shared" si="93"/>
        <v>7-2024</v>
      </c>
      <c r="AC983" s="4" t="str">
        <f t="shared" si="94"/>
        <v>Empty</v>
      </c>
      <c r="AD983" s="4">
        <f t="shared" si="95"/>
        <v>2</v>
      </c>
    </row>
    <row r="984" spans="1:30" hidden="1">
      <c r="A984" s="8" t="s">
        <v>3018</v>
      </c>
      <c r="B984" s="8" t="s">
        <v>364</v>
      </c>
      <c r="C984" s="8" t="s">
        <v>7</v>
      </c>
      <c r="D984" s="8" t="s">
        <v>44</v>
      </c>
      <c r="E984" s="8"/>
      <c r="F984" s="8" t="s">
        <v>1411</v>
      </c>
      <c r="G984" s="8" t="s">
        <v>1390</v>
      </c>
      <c r="H984" s="8">
        <v>98.53</v>
      </c>
      <c r="I984" s="8">
        <v>15.83</v>
      </c>
      <c r="J984" s="8">
        <v>1.7329000000000001</v>
      </c>
      <c r="K984" s="8">
        <v>2.3872</v>
      </c>
      <c r="L984" s="8" t="s">
        <v>1385</v>
      </c>
      <c r="M984" s="8">
        <v>565</v>
      </c>
      <c r="N984" s="8" t="s">
        <v>1386</v>
      </c>
      <c r="O984" s="89" t="s">
        <v>2680</v>
      </c>
      <c r="P984" s="89">
        <f t="shared" si="90"/>
        <v>45186</v>
      </c>
      <c r="Q984" s="89" t="s">
        <v>2680</v>
      </c>
      <c r="R984" s="89"/>
      <c r="S984" s="121" t="e">
        <f t="shared" si="91"/>
        <v>#VALUE!</v>
      </c>
      <c r="T984" s="8">
        <v>60</v>
      </c>
      <c r="U984" s="8">
        <v>0</v>
      </c>
      <c r="Z984" s="78">
        <f t="shared" ca="1" si="92"/>
        <v>1062</v>
      </c>
      <c r="AA984" s="78" t="str">
        <f t="shared" si="93"/>
        <v>9-2023</v>
      </c>
      <c r="AC984" s="4" t="str">
        <f t="shared" si="94"/>
        <v>Empty</v>
      </c>
      <c r="AD984" s="4" t="e">
        <f t="shared" si="95"/>
        <v>#VALUE!</v>
      </c>
    </row>
    <row r="985" spans="1:30" hidden="1">
      <c r="A985" s="9" t="s">
        <v>3019</v>
      </c>
      <c r="B985" s="9" t="s">
        <v>1096</v>
      </c>
      <c r="C985" s="9" t="s">
        <v>38</v>
      </c>
      <c r="D985" s="9" t="s">
        <v>10</v>
      </c>
      <c r="E985" s="9"/>
      <c r="F985" s="9" t="s">
        <v>1411</v>
      </c>
      <c r="G985" s="9" t="s">
        <v>1375</v>
      </c>
      <c r="H985" s="9">
        <v>21.35</v>
      </c>
      <c r="I985" s="9">
        <v>14.67</v>
      </c>
      <c r="J985" s="9">
        <v>0.2218</v>
      </c>
      <c r="K985" s="9">
        <v>0.27589999999999998</v>
      </c>
      <c r="L985" s="9" t="s">
        <v>1395</v>
      </c>
      <c r="M985" s="9">
        <v>855</v>
      </c>
      <c r="N985" s="9" t="s">
        <v>1381</v>
      </c>
      <c r="O985" s="90" t="s">
        <v>2420</v>
      </c>
      <c r="P985" s="89">
        <f t="shared" si="90"/>
        <v>45041</v>
      </c>
      <c r="Q985" s="90" t="s">
        <v>2420</v>
      </c>
      <c r="R985" s="90"/>
      <c r="S985" s="121" t="e">
        <f t="shared" si="91"/>
        <v>#VALUE!</v>
      </c>
      <c r="T985" s="9">
        <v>240</v>
      </c>
      <c r="U985" s="9">
        <v>6.03</v>
      </c>
      <c r="Z985" s="78">
        <f t="shared" ca="1" si="92"/>
        <v>1207</v>
      </c>
      <c r="AA985" s="78" t="str">
        <f t="shared" si="93"/>
        <v>4-2023</v>
      </c>
      <c r="AC985" s="4" t="str">
        <f t="shared" si="94"/>
        <v>Empty</v>
      </c>
      <c r="AD985" s="4" t="e">
        <f t="shared" si="95"/>
        <v>#VALUE!</v>
      </c>
    </row>
    <row r="986" spans="1:30">
      <c r="A986" s="8" t="s">
        <v>3020</v>
      </c>
      <c r="B986" s="8" t="s">
        <v>87</v>
      </c>
      <c r="C986" s="8" t="s">
        <v>24</v>
      </c>
      <c r="D986" s="8" t="s">
        <v>10</v>
      </c>
      <c r="E986" s="8"/>
      <c r="F986" s="8" t="s">
        <v>1389</v>
      </c>
      <c r="G986" s="8" t="s">
        <v>1390</v>
      </c>
      <c r="H986" s="8">
        <v>1.83</v>
      </c>
      <c r="I986" s="8"/>
      <c r="J986" s="8">
        <v>3.4200000000000001E-2</v>
      </c>
      <c r="K986" s="8"/>
      <c r="L986" s="8" t="s">
        <v>1395</v>
      </c>
      <c r="M986" s="8">
        <v>861</v>
      </c>
      <c r="N986" s="8" t="s">
        <v>1403</v>
      </c>
      <c r="O986" s="89" t="s">
        <v>2397</v>
      </c>
      <c r="P986" s="89">
        <f t="shared" si="90"/>
        <v>45420</v>
      </c>
      <c r="Q986" s="89" t="s">
        <v>2397</v>
      </c>
      <c r="R986" s="89" t="s">
        <v>2854</v>
      </c>
      <c r="S986" s="121">
        <f t="shared" si="91"/>
        <v>45421</v>
      </c>
      <c r="T986" s="8">
        <v>84</v>
      </c>
      <c r="U986" s="8">
        <v>0.47</v>
      </c>
      <c r="Z986" s="78">
        <f t="shared" ca="1" si="92"/>
        <v>828</v>
      </c>
      <c r="AA986" s="78" t="str">
        <f t="shared" si="93"/>
        <v>5-2024</v>
      </c>
      <c r="AC986" s="4" t="str">
        <f t="shared" si="94"/>
        <v>Empty</v>
      </c>
      <c r="AD986" s="4">
        <f t="shared" si="95"/>
        <v>2</v>
      </c>
    </row>
    <row r="987" spans="1:30">
      <c r="A987" s="9" t="s">
        <v>3021</v>
      </c>
      <c r="B987" s="9" t="s">
        <v>461</v>
      </c>
      <c r="C987" s="9" t="s">
        <v>16</v>
      </c>
      <c r="D987" s="9" t="s">
        <v>10</v>
      </c>
      <c r="E987" s="9"/>
      <c r="F987" s="9" t="s">
        <v>1408</v>
      </c>
      <c r="G987" s="9" t="s">
        <v>1384</v>
      </c>
      <c r="H987" s="9">
        <v>65.87</v>
      </c>
      <c r="I987" s="9">
        <v>17.07</v>
      </c>
      <c r="J987" s="9">
        <v>1.2131000000000001</v>
      </c>
      <c r="K987" s="9">
        <v>6.0098000000000003</v>
      </c>
      <c r="L987" s="9" t="s">
        <v>1412</v>
      </c>
      <c r="M987" s="9">
        <v>608</v>
      </c>
      <c r="N987" s="9" t="s">
        <v>1377</v>
      </c>
      <c r="O987" s="90" t="s">
        <v>2352</v>
      </c>
      <c r="P987" s="89">
        <f t="shared" si="90"/>
        <v>45507</v>
      </c>
      <c r="Q987" s="90" t="s">
        <v>2352</v>
      </c>
      <c r="R987" s="90" t="s">
        <v>3022</v>
      </c>
      <c r="S987" s="121">
        <f t="shared" si="91"/>
        <v>45510</v>
      </c>
      <c r="T987" s="9">
        <v>12</v>
      </c>
      <c r="U987" s="9">
        <v>7</v>
      </c>
      <c r="Z987" s="78">
        <f t="shared" ca="1" si="92"/>
        <v>741</v>
      </c>
      <c r="AA987" s="78" t="str">
        <f t="shared" si="93"/>
        <v>8-2024</v>
      </c>
      <c r="AC987" s="4" t="str">
        <f t="shared" si="94"/>
        <v>Empty</v>
      </c>
      <c r="AD987" s="4">
        <f t="shared" si="95"/>
        <v>2</v>
      </c>
    </row>
    <row r="988" spans="1:30" hidden="1">
      <c r="A988" s="8" t="s">
        <v>3023</v>
      </c>
      <c r="B988" s="8" t="s">
        <v>159</v>
      </c>
      <c r="C988" s="8" t="s">
        <v>35</v>
      </c>
      <c r="D988" s="8" t="s">
        <v>23</v>
      </c>
      <c r="E988" s="8"/>
      <c r="F988" s="8" t="s">
        <v>1374</v>
      </c>
      <c r="G988" s="8" t="s">
        <v>1375</v>
      </c>
      <c r="H988" s="8">
        <v>10.87</v>
      </c>
      <c r="I988" s="8">
        <v>10.48</v>
      </c>
      <c r="J988" s="8">
        <v>0.217</v>
      </c>
      <c r="K988" s="8">
        <v>0.2782</v>
      </c>
      <c r="L988" s="8" t="s">
        <v>1358</v>
      </c>
      <c r="M988" s="8">
        <v>564</v>
      </c>
      <c r="N988" s="8" t="s">
        <v>1381</v>
      </c>
      <c r="O988" s="89" t="s">
        <v>760</v>
      </c>
      <c r="P988" s="89">
        <f t="shared" si="90"/>
        <v>44716</v>
      </c>
      <c r="Q988" s="89" t="s">
        <v>760</v>
      </c>
      <c r="R988" s="89"/>
      <c r="S988" s="121" t="e">
        <f t="shared" si="91"/>
        <v>#VALUE!</v>
      </c>
      <c r="T988" s="8">
        <v>48</v>
      </c>
      <c r="U988" s="8">
        <v>1.64</v>
      </c>
      <c r="Z988" s="78">
        <f t="shared" ca="1" si="92"/>
        <v>1532</v>
      </c>
      <c r="AA988" s="78" t="str">
        <f t="shared" si="93"/>
        <v>6-2022</v>
      </c>
      <c r="AC988" s="4" t="str">
        <f t="shared" si="94"/>
        <v>Empty</v>
      </c>
      <c r="AD988" s="4" t="e">
        <f t="shared" si="95"/>
        <v>#VALUE!</v>
      </c>
    </row>
    <row r="989" spans="1:30" hidden="1">
      <c r="A989" s="9" t="s">
        <v>3024</v>
      </c>
      <c r="B989" s="9" t="s">
        <v>223</v>
      </c>
      <c r="C989" s="9" t="s">
        <v>16</v>
      </c>
      <c r="D989" s="9" t="s">
        <v>1360</v>
      </c>
      <c r="E989" s="9"/>
      <c r="F989" s="9" t="s">
        <v>1408</v>
      </c>
      <c r="G989" s="9" t="s">
        <v>1390</v>
      </c>
      <c r="H989" s="9">
        <v>95.26</v>
      </c>
      <c r="I989" s="9">
        <v>15.53</v>
      </c>
      <c r="J989" s="9">
        <v>1.2737000000000001</v>
      </c>
      <c r="K989" s="9">
        <v>3.327</v>
      </c>
      <c r="L989" s="9" t="s">
        <v>1376</v>
      </c>
      <c r="M989" s="9">
        <v>722</v>
      </c>
      <c r="N989" s="9" t="s">
        <v>1426</v>
      </c>
      <c r="O989" s="90" t="s">
        <v>1659</v>
      </c>
      <c r="P989" s="89">
        <f t="shared" si="90"/>
        <v>45395</v>
      </c>
      <c r="Q989" s="90" t="s">
        <v>1659</v>
      </c>
      <c r="R989" s="90"/>
      <c r="S989" s="121" t="e">
        <f t="shared" si="91"/>
        <v>#VALUE!</v>
      </c>
      <c r="T989" s="9">
        <v>36</v>
      </c>
      <c r="U989" s="9">
        <v>26.1</v>
      </c>
      <c r="Z989" s="78">
        <f t="shared" ca="1" si="92"/>
        <v>853</v>
      </c>
      <c r="AA989" s="78" t="str">
        <f t="shared" si="93"/>
        <v>4-2024</v>
      </c>
      <c r="AC989" s="4" t="str">
        <f t="shared" si="94"/>
        <v>Empty</v>
      </c>
      <c r="AD989" s="4" t="e">
        <f t="shared" si="95"/>
        <v>#VALUE!</v>
      </c>
    </row>
    <row r="990" spans="1:30">
      <c r="A990" s="8" t="s">
        <v>3025</v>
      </c>
      <c r="B990" s="8" t="s">
        <v>769</v>
      </c>
      <c r="C990" s="8" t="s">
        <v>24</v>
      </c>
      <c r="D990" s="8" t="s">
        <v>1360</v>
      </c>
      <c r="E990" s="8"/>
      <c r="F990" s="8" t="s">
        <v>1389</v>
      </c>
      <c r="G990" s="8" t="s">
        <v>1375</v>
      </c>
      <c r="H990" s="8">
        <v>2.38</v>
      </c>
      <c r="I990" s="8">
        <v>15.13</v>
      </c>
      <c r="J990" s="8">
        <v>3.5900000000000001E-2</v>
      </c>
      <c r="K990" s="8">
        <v>8.2699999999999996E-2</v>
      </c>
      <c r="L990" s="8" t="s">
        <v>1376</v>
      </c>
      <c r="M990" s="8">
        <v>565</v>
      </c>
      <c r="N990" s="8" t="s">
        <v>1396</v>
      </c>
      <c r="O990" s="89" t="s">
        <v>1936</v>
      </c>
      <c r="P990" s="89">
        <f t="shared" si="90"/>
        <v>44782</v>
      </c>
      <c r="Q990" s="89" t="s">
        <v>1936</v>
      </c>
      <c r="R990" s="89" t="s">
        <v>3026</v>
      </c>
      <c r="S990" s="121">
        <f t="shared" si="91"/>
        <v>44791</v>
      </c>
      <c r="T990" s="8">
        <v>36</v>
      </c>
      <c r="U990" s="8">
        <v>1.91</v>
      </c>
      <c r="Z990" s="78">
        <f t="shared" ca="1" si="92"/>
        <v>1466</v>
      </c>
      <c r="AA990" s="78" t="str">
        <f t="shared" si="93"/>
        <v>8-2022</v>
      </c>
      <c r="AC990" s="4" t="str">
        <f t="shared" si="94"/>
        <v>Empty</v>
      </c>
      <c r="AD990" s="4">
        <f t="shared" si="95"/>
        <v>8</v>
      </c>
    </row>
    <row r="991" spans="1:30">
      <c r="A991" s="9" t="s">
        <v>3027</v>
      </c>
      <c r="B991" s="9" t="s">
        <v>620</v>
      </c>
      <c r="C991" s="9" t="s">
        <v>38</v>
      </c>
      <c r="D991" s="9" t="s">
        <v>44</v>
      </c>
      <c r="E991" s="9"/>
      <c r="F991" s="9" t="s">
        <v>1380</v>
      </c>
      <c r="G991" s="9" t="s">
        <v>1390</v>
      </c>
      <c r="H991" s="9">
        <v>38.770000000000003</v>
      </c>
      <c r="I991" s="9">
        <v>7.63</v>
      </c>
      <c r="J991" s="9">
        <v>0.51149999999999995</v>
      </c>
      <c r="K991" s="9">
        <v>0.36230000000000001</v>
      </c>
      <c r="L991" s="9" t="s">
        <v>1395</v>
      </c>
      <c r="M991" s="9">
        <v>749</v>
      </c>
      <c r="N991" s="9" t="s">
        <v>1396</v>
      </c>
      <c r="O991" s="90" t="s">
        <v>2100</v>
      </c>
      <c r="P991" s="89">
        <f t="shared" si="90"/>
        <v>44872</v>
      </c>
      <c r="Q991" s="90" t="s">
        <v>2100</v>
      </c>
      <c r="R991" s="90" t="s">
        <v>1409</v>
      </c>
      <c r="S991" s="121">
        <f t="shared" si="91"/>
        <v>44885</v>
      </c>
      <c r="T991" s="9">
        <v>180</v>
      </c>
      <c r="U991" s="9">
        <v>5.04</v>
      </c>
      <c r="Z991" s="78">
        <f t="shared" ca="1" si="92"/>
        <v>1376</v>
      </c>
      <c r="AA991" s="78" t="str">
        <f t="shared" si="93"/>
        <v>11-2022</v>
      </c>
      <c r="AC991" s="4" t="str">
        <f t="shared" si="94"/>
        <v>Q4</v>
      </c>
      <c r="AD991" s="4">
        <f t="shared" si="95"/>
        <v>10</v>
      </c>
    </row>
    <row r="992" spans="1:30" hidden="1">
      <c r="A992" s="8" t="s">
        <v>3028</v>
      </c>
      <c r="B992" s="8" t="s">
        <v>423</v>
      </c>
      <c r="C992" s="8" t="s">
        <v>32</v>
      </c>
      <c r="D992" s="8" t="s">
        <v>44</v>
      </c>
      <c r="E992" s="8"/>
      <c r="F992" s="8" t="s">
        <v>1374</v>
      </c>
      <c r="G992" s="8" t="s">
        <v>1384</v>
      </c>
      <c r="H992" s="8">
        <v>7.94</v>
      </c>
      <c r="I992" s="8">
        <v>12</v>
      </c>
      <c r="J992" s="8">
        <v>0.1045</v>
      </c>
      <c r="K992" s="8">
        <v>0.70550000000000002</v>
      </c>
      <c r="L992" s="8" t="s">
        <v>1385</v>
      </c>
      <c r="M992" s="8">
        <v>780</v>
      </c>
      <c r="N992" s="8" t="s">
        <v>1426</v>
      </c>
      <c r="O992" s="89" t="s">
        <v>1421</v>
      </c>
      <c r="P992" s="89">
        <f t="shared" si="90"/>
        <v>45514</v>
      </c>
      <c r="Q992" s="89" t="s">
        <v>1421</v>
      </c>
      <c r="R992" s="89"/>
      <c r="S992" s="121" t="e">
        <f t="shared" si="91"/>
        <v>#VALUE!</v>
      </c>
      <c r="T992" s="8">
        <v>12</v>
      </c>
      <c r="U992" s="8">
        <v>0</v>
      </c>
      <c r="Z992" s="78">
        <f t="shared" ca="1" si="92"/>
        <v>734</v>
      </c>
      <c r="AA992" s="78" t="str">
        <f t="shared" si="93"/>
        <v>8-2024</v>
      </c>
      <c r="AC992" s="4" t="str">
        <f t="shared" si="94"/>
        <v>Empty</v>
      </c>
      <c r="AD992" s="4" t="e">
        <f t="shared" si="95"/>
        <v>#VALUE!</v>
      </c>
    </row>
    <row r="993" spans="1:30">
      <c r="A993" s="9" t="s">
        <v>3029</v>
      </c>
      <c r="B993" s="9" t="s">
        <v>166</v>
      </c>
      <c r="C993" s="9" t="s">
        <v>12</v>
      </c>
      <c r="D993" s="9" t="s">
        <v>44</v>
      </c>
      <c r="E993" s="9"/>
      <c r="F993" s="9" t="s">
        <v>1389</v>
      </c>
      <c r="G993" s="9" t="s">
        <v>1384</v>
      </c>
      <c r="H993" s="9">
        <v>34.020000000000003</v>
      </c>
      <c r="I993" s="9">
        <v>18.12</v>
      </c>
      <c r="J993" s="9">
        <v>0.18340000000000001</v>
      </c>
      <c r="K993" s="9">
        <v>0.55079999999999996</v>
      </c>
      <c r="L993" s="9" t="s">
        <v>1395</v>
      </c>
      <c r="M993" s="9">
        <v>736</v>
      </c>
      <c r="N993" s="9" t="s">
        <v>1403</v>
      </c>
      <c r="O993" s="90" t="s">
        <v>2352</v>
      </c>
      <c r="P993" s="89">
        <f t="shared" si="90"/>
        <v>45507</v>
      </c>
      <c r="Q993" s="90" t="s">
        <v>2352</v>
      </c>
      <c r="R993" s="90" t="s">
        <v>1420</v>
      </c>
      <c r="S993" s="121">
        <f t="shared" si="91"/>
        <v>45509</v>
      </c>
      <c r="T993" s="9">
        <v>180</v>
      </c>
      <c r="U993" s="9">
        <v>8.8800000000000008</v>
      </c>
      <c r="Z993" s="78">
        <f t="shared" ca="1" si="92"/>
        <v>741</v>
      </c>
      <c r="AA993" s="78" t="str">
        <f t="shared" si="93"/>
        <v>8-2024</v>
      </c>
      <c r="AC993" s="4" t="str">
        <f t="shared" si="94"/>
        <v>Empty</v>
      </c>
      <c r="AD993" s="4">
        <f t="shared" si="95"/>
        <v>1</v>
      </c>
    </row>
    <row r="994" spans="1:30">
      <c r="A994" s="8" t="s">
        <v>3030</v>
      </c>
      <c r="B994" s="8" t="s">
        <v>328</v>
      </c>
      <c r="C994" s="8" t="s">
        <v>16</v>
      </c>
      <c r="D994" s="8" t="s">
        <v>10</v>
      </c>
      <c r="E994" s="8"/>
      <c r="F994" s="8" t="s">
        <v>1380</v>
      </c>
      <c r="G994" s="8" t="s">
        <v>1384</v>
      </c>
      <c r="H994" s="8">
        <v>54.51</v>
      </c>
      <c r="I994" s="8">
        <v>7.95</v>
      </c>
      <c r="J994" s="8">
        <v>0.68899999999999995</v>
      </c>
      <c r="K994" s="8">
        <v>2.4641000000000002</v>
      </c>
      <c r="L994" s="8" t="s">
        <v>1376</v>
      </c>
      <c r="M994" s="8">
        <v>739</v>
      </c>
      <c r="N994" s="8" t="s">
        <v>1377</v>
      </c>
      <c r="O994" s="89" t="s">
        <v>2663</v>
      </c>
      <c r="P994" s="89">
        <f t="shared" si="90"/>
        <v>44853</v>
      </c>
      <c r="Q994" s="89" t="s">
        <v>2663</v>
      </c>
      <c r="R994" s="89" t="s">
        <v>2625</v>
      </c>
      <c r="S994" s="121">
        <f t="shared" si="91"/>
        <v>44856</v>
      </c>
      <c r="T994" s="8">
        <v>24</v>
      </c>
      <c r="U994" s="8">
        <v>11.01</v>
      </c>
      <c r="Z994" s="78">
        <f t="shared" ca="1" si="92"/>
        <v>1395</v>
      </c>
      <c r="AA994" s="78" t="str">
        <f t="shared" si="93"/>
        <v>10-2022</v>
      </c>
      <c r="AC994" s="4" t="str">
        <f t="shared" si="94"/>
        <v>Q4</v>
      </c>
      <c r="AD994" s="4">
        <f t="shared" si="95"/>
        <v>3</v>
      </c>
    </row>
    <row r="995" spans="1:30">
      <c r="A995" s="9" t="s">
        <v>3031</v>
      </c>
      <c r="B995" s="9" t="s">
        <v>1229</v>
      </c>
      <c r="C995" s="9" t="s">
        <v>24</v>
      </c>
      <c r="D995" s="9" t="s">
        <v>44</v>
      </c>
      <c r="E995" s="9"/>
      <c r="F995" s="9" t="s">
        <v>1380</v>
      </c>
      <c r="G995" s="9" t="s">
        <v>1375</v>
      </c>
      <c r="H995" s="9">
        <v>11.98</v>
      </c>
      <c r="I995" s="9">
        <v>16.39</v>
      </c>
      <c r="J995" s="9">
        <v>0.23319999999999999</v>
      </c>
      <c r="K995" s="9">
        <v>0.1792</v>
      </c>
      <c r="L995" s="9" t="s">
        <v>1385</v>
      </c>
      <c r="M995" s="9">
        <v>671</v>
      </c>
      <c r="N995" s="9" t="s">
        <v>1377</v>
      </c>
      <c r="O995" s="90" t="s">
        <v>3032</v>
      </c>
      <c r="P995" s="89">
        <f t="shared" si="90"/>
        <v>45087</v>
      </c>
      <c r="Q995" s="90" t="s">
        <v>3032</v>
      </c>
      <c r="R995" s="90" t="s">
        <v>2221</v>
      </c>
      <c r="S995" s="121">
        <f t="shared" si="91"/>
        <v>45092</v>
      </c>
      <c r="T995" s="9">
        <v>180</v>
      </c>
      <c r="U995" s="9">
        <v>0</v>
      </c>
      <c r="Z995" s="78">
        <f t="shared" ca="1" si="92"/>
        <v>1161</v>
      </c>
      <c r="AA995" s="78" t="str">
        <f t="shared" si="93"/>
        <v>6-2023</v>
      </c>
      <c r="AC995" s="4" t="str">
        <f t="shared" si="94"/>
        <v>Empty</v>
      </c>
      <c r="AD995" s="4">
        <f t="shared" si="95"/>
        <v>4</v>
      </c>
    </row>
    <row r="996" spans="1:30" hidden="1">
      <c r="A996" s="8" t="s">
        <v>3033</v>
      </c>
      <c r="B996" s="8" t="s">
        <v>291</v>
      </c>
      <c r="C996" s="8" t="s">
        <v>20</v>
      </c>
      <c r="D996" s="8" t="s">
        <v>31</v>
      </c>
      <c r="E996" s="8"/>
      <c r="F996" s="8" t="s">
        <v>1408</v>
      </c>
      <c r="G996" s="8" t="s">
        <v>1384</v>
      </c>
      <c r="H996" s="8">
        <v>19.18</v>
      </c>
      <c r="I996" s="8">
        <v>14.63</v>
      </c>
      <c r="J996" s="8">
        <v>0.1003</v>
      </c>
      <c r="K996" s="8">
        <v>0.36609999999999998</v>
      </c>
      <c r="L996" s="8" t="s">
        <v>1395</v>
      </c>
      <c r="M996" s="8">
        <v>823</v>
      </c>
      <c r="N996" s="8" t="s">
        <v>1386</v>
      </c>
      <c r="O996" s="89" t="s">
        <v>3034</v>
      </c>
      <c r="P996" s="89">
        <f t="shared" si="90"/>
        <v>45114</v>
      </c>
      <c r="Q996" s="89" t="s">
        <v>3034</v>
      </c>
      <c r="R996" s="89"/>
      <c r="S996" s="121" t="e">
        <f t="shared" si="91"/>
        <v>#VALUE!</v>
      </c>
      <c r="T996" s="8">
        <v>84</v>
      </c>
      <c r="U996" s="8">
        <v>14.23</v>
      </c>
      <c r="Z996" s="78">
        <f t="shared" ca="1" si="92"/>
        <v>1134</v>
      </c>
      <c r="AA996" s="78" t="str">
        <f t="shared" si="93"/>
        <v>7-2023</v>
      </c>
      <c r="AC996" s="4" t="str">
        <f t="shared" si="94"/>
        <v>Empty</v>
      </c>
      <c r="AD996" s="4" t="e">
        <f t="shared" si="95"/>
        <v>#VALUE!</v>
      </c>
    </row>
    <row r="997" spans="1:30">
      <c r="A997" s="9" t="s">
        <v>3035</v>
      </c>
      <c r="B997" s="9" t="s">
        <v>1309</v>
      </c>
      <c r="C997" s="9" t="s">
        <v>7</v>
      </c>
      <c r="D997" s="9" t="s">
        <v>23</v>
      </c>
      <c r="E997" s="9"/>
      <c r="F997" s="9" t="s">
        <v>1408</v>
      </c>
      <c r="G997" s="9" t="s">
        <v>1375</v>
      </c>
      <c r="H997" s="9">
        <v>74.45</v>
      </c>
      <c r="I997" s="9">
        <v>16.77</v>
      </c>
      <c r="J997" s="9">
        <v>1.3587</v>
      </c>
      <c r="K997" s="9">
        <v>1.2830999999999999</v>
      </c>
      <c r="L997" s="9" t="s">
        <v>1358</v>
      </c>
      <c r="M997" s="9">
        <v>738</v>
      </c>
      <c r="N997" s="9" t="s">
        <v>1396</v>
      </c>
      <c r="O997" s="90" t="s">
        <v>3036</v>
      </c>
      <c r="P997" s="89">
        <f t="shared" si="90"/>
        <v>44988</v>
      </c>
      <c r="Q997" s="90" t="s">
        <v>3036</v>
      </c>
      <c r="R997" s="90" t="s">
        <v>1218</v>
      </c>
      <c r="S997" s="121">
        <f t="shared" si="91"/>
        <v>44999</v>
      </c>
      <c r="T997" s="9">
        <v>120</v>
      </c>
      <c r="U997" s="9">
        <v>19</v>
      </c>
      <c r="Z997" s="78">
        <f t="shared" ca="1" si="92"/>
        <v>1260</v>
      </c>
      <c r="AA997" s="78" t="str">
        <f t="shared" si="93"/>
        <v>3-2023</v>
      </c>
      <c r="AC997" s="4" t="str">
        <f t="shared" si="94"/>
        <v>Empty</v>
      </c>
      <c r="AD997" s="4">
        <f t="shared" si="95"/>
        <v>8</v>
      </c>
    </row>
    <row r="998" spans="1:30" hidden="1">
      <c r="A998" s="8" t="s">
        <v>3037</v>
      </c>
      <c r="B998" s="8" t="s">
        <v>217</v>
      </c>
      <c r="C998" s="8" t="s">
        <v>20</v>
      </c>
      <c r="D998" s="8" t="s">
        <v>1360</v>
      </c>
      <c r="E998" s="8"/>
      <c r="F998" s="8" t="s">
        <v>1400</v>
      </c>
      <c r="G998" s="8" t="s">
        <v>1375</v>
      </c>
      <c r="H998" s="8">
        <v>8.81</v>
      </c>
      <c r="I998" s="8">
        <v>16.5</v>
      </c>
      <c r="J998" s="8">
        <v>0.13919999999999999</v>
      </c>
      <c r="K998" s="8">
        <v>0.8014</v>
      </c>
      <c r="L998" s="8" t="s">
        <v>1395</v>
      </c>
      <c r="M998" s="8">
        <v>800</v>
      </c>
      <c r="N998" s="8" t="s">
        <v>1426</v>
      </c>
      <c r="O998" s="89" t="s">
        <v>2892</v>
      </c>
      <c r="P998" s="89">
        <f t="shared" si="90"/>
        <v>45268</v>
      </c>
      <c r="Q998" s="89" t="s">
        <v>2892</v>
      </c>
      <c r="R998" s="89"/>
      <c r="S998" s="121" t="e">
        <f t="shared" si="91"/>
        <v>#VALUE!</v>
      </c>
      <c r="T998" s="8">
        <v>12</v>
      </c>
      <c r="U998" s="8">
        <v>7.08</v>
      </c>
      <c r="Z998" s="78">
        <f t="shared" ca="1" si="92"/>
        <v>980</v>
      </c>
      <c r="AA998" s="78" t="str">
        <f t="shared" si="93"/>
        <v>12-2023</v>
      </c>
      <c r="AC998" s="4" t="str">
        <f t="shared" si="94"/>
        <v>Q4</v>
      </c>
      <c r="AD998" s="4" t="e">
        <f t="shared" si="95"/>
        <v>#VALUE!</v>
      </c>
    </row>
    <row r="999" spans="1:30">
      <c r="A999" s="9" t="s">
        <v>3038</v>
      </c>
      <c r="B999" s="9" t="s">
        <v>243</v>
      </c>
      <c r="C999" s="9" t="s">
        <v>32</v>
      </c>
      <c r="D999" s="9" t="s">
        <v>10</v>
      </c>
      <c r="E999" s="9"/>
      <c r="F999" s="9" t="s">
        <v>1389</v>
      </c>
      <c r="G999" s="9" t="s">
        <v>1384</v>
      </c>
      <c r="H999" s="9">
        <v>11.52</v>
      </c>
      <c r="I999" s="9">
        <v>11.02</v>
      </c>
      <c r="J999" s="9">
        <v>0.21829999999999999</v>
      </c>
      <c r="K999" s="9">
        <v>0.53700000000000003</v>
      </c>
      <c r="L999" s="9" t="s">
        <v>1395</v>
      </c>
      <c r="M999" s="9">
        <v>838</v>
      </c>
      <c r="N999" s="9" t="s">
        <v>1377</v>
      </c>
      <c r="O999" s="90" t="s">
        <v>186</v>
      </c>
      <c r="P999" s="89">
        <f t="shared" si="90"/>
        <v>45390</v>
      </c>
      <c r="Q999" s="90" t="s">
        <v>186</v>
      </c>
      <c r="R999" s="90" t="s">
        <v>2856</v>
      </c>
      <c r="S999" s="121">
        <f t="shared" si="91"/>
        <v>45403</v>
      </c>
      <c r="T999" s="9">
        <v>24</v>
      </c>
      <c r="U999" s="9">
        <v>8.0399999999999991</v>
      </c>
      <c r="Z999" s="78">
        <f t="shared" ca="1" si="92"/>
        <v>858</v>
      </c>
      <c r="AA999" s="78" t="str">
        <f t="shared" si="93"/>
        <v>4-2024</v>
      </c>
      <c r="AC999" s="4" t="str">
        <f t="shared" si="94"/>
        <v>Empty</v>
      </c>
      <c r="AD999" s="4">
        <f t="shared" si="95"/>
        <v>10</v>
      </c>
    </row>
    <row r="1000" spans="1:30">
      <c r="A1000" s="8" t="s">
        <v>3039</v>
      </c>
      <c r="B1000" s="8" t="s">
        <v>1246</v>
      </c>
      <c r="C1000" s="8" t="s">
        <v>32</v>
      </c>
      <c r="D1000" s="8" t="s">
        <v>31</v>
      </c>
      <c r="E1000" s="8"/>
      <c r="F1000" s="8" t="s">
        <v>1400</v>
      </c>
      <c r="G1000" s="8" t="s">
        <v>1390</v>
      </c>
      <c r="H1000" s="8">
        <v>43.37</v>
      </c>
      <c r="I1000" s="8">
        <v>18.29</v>
      </c>
      <c r="J1000" s="8">
        <v>0.65559999999999996</v>
      </c>
      <c r="K1000" s="8">
        <v>1.5742</v>
      </c>
      <c r="L1000" s="8" t="s">
        <v>1395</v>
      </c>
      <c r="M1000" s="8">
        <v>694</v>
      </c>
      <c r="N1000" s="8" t="s">
        <v>1377</v>
      </c>
      <c r="O1000" s="89" t="s">
        <v>726</v>
      </c>
      <c r="P1000" s="89">
        <f t="shared" si="90"/>
        <v>45338</v>
      </c>
      <c r="Q1000" s="89" t="s">
        <v>726</v>
      </c>
      <c r="R1000" s="89" t="s">
        <v>1954</v>
      </c>
      <c r="S1000" s="121">
        <f t="shared" si="91"/>
        <v>45339</v>
      </c>
      <c r="T1000" s="8">
        <v>36</v>
      </c>
      <c r="U1000" s="8">
        <v>37.799999999999997</v>
      </c>
      <c r="Z1000" s="78">
        <f t="shared" ca="1" si="92"/>
        <v>910</v>
      </c>
      <c r="AA1000" s="78" t="str">
        <f t="shared" si="93"/>
        <v>2-2024</v>
      </c>
      <c r="AC1000" s="4" t="str">
        <f t="shared" si="94"/>
        <v>Empty</v>
      </c>
      <c r="AD1000" s="4">
        <f t="shared" si="95"/>
        <v>1</v>
      </c>
    </row>
    <row r="1001" spans="1:30">
      <c r="A1001" s="9" t="s">
        <v>3040</v>
      </c>
      <c r="B1001" s="9" t="s">
        <v>718</v>
      </c>
      <c r="C1001" s="9" t="s">
        <v>24</v>
      </c>
      <c r="D1001" s="9" t="s">
        <v>10</v>
      </c>
      <c r="E1001" s="9"/>
      <c r="F1001" s="9" t="s">
        <v>1411</v>
      </c>
      <c r="G1001" s="9" t="s">
        <v>1390</v>
      </c>
      <c r="H1001" s="9">
        <v>23.84</v>
      </c>
      <c r="I1001" s="9">
        <v>13.63</v>
      </c>
      <c r="J1001" s="9">
        <v>0.15090000000000001</v>
      </c>
      <c r="K1001" s="9">
        <v>1.1405000000000001</v>
      </c>
      <c r="L1001" s="9" t="s">
        <v>1358</v>
      </c>
      <c r="M1001" s="9">
        <v>769</v>
      </c>
      <c r="N1001" s="9" t="s">
        <v>1396</v>
      </c>
      <c r="O1001" s="90" t="s">
        <v>3041</v>
      </c>
      <c r="P1001" s="89">
        <f t="shared" si="90"/>
        <v>45566</v>
      </c>
      <c r="Q1001" s="90" t="s">
        <v>3041</v>
      </c>
      <c r="R1001" s="90" t="s">
        <v>2858</v>
      </c>
      <c r="S1001" s="121">
        <f t="shared" si="91"/>
        <v>45571</v>
      </c>
      <c r="T1001" s="9">
        <v>24</v>
      </c>
      <c r="U1001" s="9">
        <v>14.94</v>
      </c>
      <c r="Z1001" s="78">
        <f t="shared" ca="1" si="92"/>
        <v>682</v>
      </c>
      <c r="AA1001" s="78" t="str">
        <f t="shared" si="93"/>
        <v>10-2024</v>
      </c>
      <c r="AC1001" s="4" t="str">
        <f t="shared" si="94"/>
        <v>Q4</v>
      </c>
      <c r="AD1001" s="4">
        <f t="shared" si="95"/>
        <v>4</v>
      </c>
    </row>
    <row r="1002" spans="1:30">
      <c r="A1002" s="8" t="s">
        <v>3042</v>
      </c>
      <c r="B1002" s="8" t="s">
        <v>510</v>
      </c>
      <c r="C1002" s="8" t="s">
        <v>7</v>
      </c>
      <c r="D1002" s="8" t="s">
        <v>10</v>
      </c>
      <c r="E1002" s="8"/>
      <c r="F1002" s="8" t="s">
        <v>1400</v>
      </c>
      <c r="G1002" s="8" t="s">
        <v>1390</v>
      </c>
      <c r="H1002" s="8">
        <v>73.959999999999994</v>
      </c>
      <c r="I1002" s="8">
        <v>17.77</v>
      </c>
      <c r="J1002" s="8">
        <v>1.2223999999999999</v>
      </c>
      <c r="K1002" s="8">
        <v>2.1637</v>
      </c>
      <c r="L1002" s="8" t="s">
        <v>1376</v>
      </c>
      <c r="M1002" s="8">
        <v>606</v>
      </c>
      <c r="N1002" s="8" t="s">
        <v>1403</v>
      </c>
      <c r="O1002" s="89" t="s">
        <v>171</v>
      </c>
      <c r="P1002" s="89">
        <f t="shared" si="90"/>
        <v>44823</v>
      </c>
      <c r="Q1002" s="89" t="s">
        <v>171</v>
      </c>
      <c r="R1002" s="89" t="s">
        <v>3043</v>
      </c>
      <c r="S1002" s="121">
        <f t="shared" si="91"/>
        <v>44837</v>
      </c>
      <c r="T1002" s="8">
        <v>48</v>
      </c>
      <c r="U1002" s="8">
        <v>19.8</v>
      </c>
      <c r="Z1002" s="78">
        <f t="shared" ca="1" si="92"/>
        <v>1425</v>
      </c>
      <c r="AA1002" s="78" t="str">
        <f t="shared" si="93"/>
        <v>9-2022</v>
      </c>
      <c r="AC1002" s="4" t="str">
        <f t="shared" si="94"/>
        <v>Empty</v>
      </c>
      <c r="AD1002" s="4">
        <f t="shared" si="95"/>
        <v>11</v>
      </c>
    </row>
    <row r="1003" spans="1:30" hidden="1">
      <c r="A1003" s="9" t="s">
        <v>3044</v>
      </c>
      <c r="B1003" s="9" t="s">
        <v>828</v>
      </c>
      <c r="C1003" s="9" t="s">
        <v>24</v>
      </c>
      <c r="D1003" s="9" t="s">
        <v>23</v>
      </c>
      <c r="E1003" s="9"/>
      <c r="F1003" s="9" t="s">
        <v>1400</v>
      </c>
      <c r="G1003" s="9" t="s">
        <v>1375</v>
      </c>
      <c r="H1003" s="9">
        <v>45.46</v>
      </c>
      <c r="I1003" s="9">
        <v>13.05</v>
      </c>
      <c r="J1003" s="9">
        <v>0.30730000000000002</v>
      </c>
      <c r="K1003" s="9">
        <v>0.53420000000000001</v>
      </c>
      <c r="L1003" s="9" t="s">
        <v>1376</v>
      </c>
      <c r="M1003" s="9">
        <v>793</v>
      </c>
      <c r="N1003" s="9" t="s">
        <v>1426</v>
      </c>
      <c r="O1003" s="90" t="s">
        <v>1657</v>
      </c>
      <c r="P1003" s="89">
        <f t="shared" si="90"/>
        <v>45123</v>
      </c>
      <c r="Q1003" s="90" t="s">
        <v>1657</v>
      </c>
      <c r="R1003" s="90"/>
      <c r="S1003" s="121" t="e">
        <f t="shared" si="91"/>
        <v>#VALUE!</v>
      </c>
      <c r="T1003" s="9">
        <v>240</v>
      </c>
      <c r="U1003" s="9">
        <v>21.23</v>
      </c>
      <c r="Z1003" s="78">
        <f t="shared" ca="1" si="92"/>
        <v>1125</v>
      </c>
      <c r="AA1003" s="78" t="str">
        <f t="shared" si="93"/>
        <v>7-2023</v>
      </c>
      <c r="AC1003" s="4" t="str">
        <f t="shared" si="94"/>
        <v>Empty</v>
      </c>
      <c r="AD1003" s="4" t="e">
        <f t="shared" si="95"/>
        <v>#VALUE!</v>
      </c>
    </row>
    <row r="1004" spans="1:30">
      <c r="A1004" s="8" t="s">
        <v>3045</v>
      </c>
      <c r="B1004" s="8" t="s">
        <v>326</v>
      </c>
      <c r="C1004" s="8" t="s">
        <v>12</v>
      </c>
      <c r="D1004" s="8" t="s">
        <v>1360</v>
      </c>
      <c r="E1004" s="8"/>
      <c r="F1004" s="8" t="s">
        <v>1389</v>
      </c>
      <c r="G1004" s="8" t="s">
        <v>1390</v>
      </c>
      <c r="H1004" s="8">
        <v>72.959999999999994</v>
      </c>
      <c r="I1004" s="8">
        <v>15.67</v>
      </c>
      <c r="J1004" s="8">
        <v>1.3128</v>
      </c>
      <c r="K1004" s="8">
        <v>1.4355</v>
      </c>
      <c r="L1004" s="8"/>
      <c r="M1004" s="8">
        <v>748</v>
      </c>
      <c r="N1004" s="8" t="s">
        <v>1396</v>
      </c>
      <c r="O1004" s="89" t="s">
        <v>3036</v>
      </c>
      <c r="P1004" s="89">
        <f t="shared" si="90"/>
        <v>44988</v>
      </c>
      <c r="Q1004" s="89" t="s">
        <v>3036</v>
      </c>
      <c r="R1004" s="89" t="s">
        <v>2823</v>
      </c>
      <c r="S1004" s="121">
        <f t="shared" si="91"/>
        <v>45001</v>
      </c>
      <c r="T1004" s="8">
        <v>84</v>
      </c>
      <c r="U1004" s="8">
        <v>20.8</v>
      </c>
      <c r="Z1004" s="78">
        <f t="shared" ca="1" si="92"/>
        <v>1260</v>
      </c>
      <c r="AA1004" s="78" t="str">
        <f t="shared" si="93"/>
        <v>3-2023</v>
      </c>
      <c r="AC1004" s="4" t="str">
        <f t="shared" si="94"/>
        <v>Empty</v>
      </c>
      <c r="AD1004" s="4">
        <f t="shared" si="95"/>
        <v>10</v>
      </c>
    </row>
    <row r="1005" spans="1:30">
      <c r="A1005" s="9" t="s">
        <v>3046</v>
      </c>
      <c r="B1005" s="9" t="s">
        <v>801</v>
      </c>
      <c r="C1005" s="9" t="s">
        <v>32</v>
      </c>
      <c r="D1005" s="9" t="s">
        <v>1360</v>
      </c>
      <c r="E1005" s="9"/>
      <c r="F1005" s="9" t="s">
        <v>1408</v>
      </c>
      <c r="G1005" s="9" t="s">
        <v>1390</v>
      </c>
      <c r="H1005" s="9">
        <v>71.72</v>
      </c>
      <c r="I1005" s="9">
        <v>10.130000000000001</v>
      </c>
      <c r="J1005" s="9">
        <v>0.4783</v>
      </c>
      <c r="K1005" s="9">
        <v>6.3097000000000003</v>
      </c>
      <c r="L1005" s="9" t="s">
        <v>1385</v>
      </c>
      <c r="M1005" s="9">
        <v>890</v>
      </c>
      <c r="N1005" s="9" t="s">
        <v>1403</v>
      </c>
      <c r="O1005" s="90" t="s">
        <v>673</v>
      </c>
      <c r="P1005" s="89">
        <f t="shared" si="90"/>
        <v>45629</v>
      </c>
      <c r="Q1005" s="90" t="s">
        <v>673</v>
      </c>
      <c r="R1005" s="90" t="s">
        <v>933</v>
      </c>
      <c r="S1005" s="121">
        <f t="shared" si="91"/>
        <v>45639</v>
      </c>
      <c r="T1005" s="9">
        <v>12</v>
      </c>
      <c r="U1005" s="9">
        <v>0</v>
      </c>
      <c r="Z1005" s="78">
        <f t="shared" ca="1" si="92"/>
        <v>619</v>
      </c>
      <c r="AA1005" s="78" t="str">
        <f t="shared" si="93"/>
        <v>12-2024</v>
      </c>
      <c r="AC1005" s="4" t="str">
        <f t="shared" si="94"/>
        <v>Q4</v>
      </c>
      <c r="AD1005" s="4">
        <f t="shared" si="95"/>
        <v>9</v>
      </c>
    </row>
    <row r="1006" spans="1:30" hidden="1">
      <c r="A1006" s="8" t="s">
        <v>3047</v>
      </c>
      <c r="B1006" s="8" t="s">
        <v>211</v>
      </c>
      <c r="C1006" s="8" t="s">
        <v>12</v>
      </c>
      <c r="D1006" s="8" t="s">
        <v>31</v>
      </c>
      <c r="E1006" s="8"/>
      <c r="F1006" s="8" t="s">
        <v>1380</v>
      </c>
      <c r="G1006" s="8" t="s">
        <v>1375</v>
      </c>
      <c r="H1006" s="8">
        <v>80.03</v>
      </c>
      <c r="I1006" s="8">
        <v>18</v>
      </c>
      <c r="J1006" s="8">
        <v>1.421</v>
      </c>
      <c r="K1006" s="8">
        <v>1.4419999999999999</v>
      </c>
      <c r="L1006" s="8" t="s">
        <v>1358</v>
      </c>
      <c r="M1006" s="8">
        <v>896</v>
      </c>
      <c r="N1006" s="8" t="s">
        <v>1381</v>
      </c>
      <c r="O1006" s="89" t="s">
        <v>2486</v>
      </c>
      <c r="P1006" s="89">
        <f t="shared" si="90"/>
        <v>44873</v>
      </c>
      <c r="Q1006" s="89" t="s">
        <v>2486</v>
      </c>
      <c r="R1006" s="89"/>
      <c r="S1006" s="121" t="e">
        <f t="shared" si="91"/>
        <v>#VALUE!</v>
      </c>
      <c r="T1006" s="8">
        <v>120</v>
      </c>
      <c r="U1006" s="8">
        <v>63.81</v>
      </c>
      <c r="Z1006" s="78">
        <f t="shared" ca="1" si="92"/>
        <v>1375</v>
      </c>
      <c r="AA1006" s="78" t="str">
        <f t="shared" si="93"/>
        <v>11-2022</v>
      </c>
      <c r="AC1006" s="4" t="str">
        <f t="shared" si="94"/>
        <v>Q4</v>
      </c>
      <c r="AD1006" s="4" t="e">
        <f t="shared" si="95"/>
        <v>#VALUE!</v>
      </c>
    </row>
    <row r="1007" spans="1:30">
      <c r="A1007" s="9" t="s">
        <v>3048</v>
      </c>
      <c r="B1007" s="9" t="s">
        <v>1307</v>
      </c>
      <c r="C1007" s="9" t="s">
        <v>35</v>
      </c>
      <c r="D1007" s="9" t="s">
        <v>23</v>
      </c>
      <c r="E1007" s="9"/>
      <c r="F1007" s="9" t="s">
        <v>1374</v>
      </c>
      <c r="G1007" s="9" t="s">
        <v>1390</v>
      </c>
      <c r="H1007" s="9">
        <v>94.56</v>
      </c>
      <c r="I1007" s="9">
        <v>12.56</v>
      </c>
      <c r="J1007" s="9">
        <v>1.4888999999999999</v>
      </c>
      <c r="K1007" s="9">
        <v>8.4262999999999995</v>
      </c>
      <c r="L1007" s="9" t="s">
        <v>1376</v>
      </c>
      <c r="M1007" s="9">
        <v>767</v>
      </c>
      <c r="N1007" s="9" t="s">
        <v>1396</v>
      </c>
      <c r="O1007" s="90" t="s">
        <v>3049</v>
      </c>
      <c r="P1007" s="89">
        <f t="shared" si="90"/>
        <v>45251</v>
      </c>
      <c r="Q1007" s="90" t="s">
        <v>3049</v>
      </c>
      <c r="R1007" s="90" t="s">
        <v>3050</v>
      </c>
      <c r="S1007" s="121">
        <f t="shared" si="91"/>
        <v>45256</v>
      </c>
      <c r="T1007" s="9">
        <v>12</v>
      </c>
      <c r="U1007" s="9">
        <v>53.13</v>
      </c>
      <c r="Z1007" s="78">
        <f t="shared" ca="1" si="92"/>
        <v>997</v>
      </c>
      <c r="AA1007" s="78" t="str">
        <f t="shared" si="93"/>
        <v>11-2023</v>
      </c>
      <c r="AC1007" s="4" t="str">
        <f t="shared" si="94"/>
        <v>Q4</v>
      </c>
      <c r="AD1007" s="4">
        <f t="shared" si="95"/>
        <v>4</v>
      </c>
    </row>
    <row r="1008" spans="1:30" hidden="1">
      <c r="A1008" s="8" t="s">
        <v>3051</v>
      </c>
      <c r="B1008" s="8" t="s">
        <v>1210</v>
      </c>
      <c r="C1008" s="8" t="s">
        <v>38</v>
      </c>
      <c r="D1008" s="8" t="s">
        <v>44</v>
      </c>
      <c r="E1008" s="8"/>
      <c r="F1008" s="8" t="s">
        <v>1400</v>
      </c>
      <c r="G1008" s="8" t="s">
        <v>1375</v>
      </c>
      <c r="H1008" s="8">
        <v>39.46</v>
      </c>
      <c r="I1008" s="8">
        <v>7.75</v>
      </c>
      <c r="J1008" s="8">
        <v>0.55049999999999999</v>
      </c>
      <c r="K1008" s="8">
        <v>0.32390000000000002</v>
      </c>
      <c r="L1008" s="8" t="s">
        <v>1412</v>
      </c>
      <c r="M1008" s="8">
        <v>784</v>
      </c>
      <c r="N1008" s="8" t="s">
        <v>1381</v>
      </c>
      <c r="O1008" s="89" t="s">
        <v>3052</v>
      </c>
      <c r="P1008" s="89">
        <f t="shared" si="90"/>
        <v>45010</v>
      </c>
      <c r="Q1008" s="89" t="s">
        <v>3052</v>
      </c>
      <c r="R1008" s="89"/>
      <c r="S1008" s="121" t="e">
        <f t="shared" si="91"/>
        <v>#VALUE!</v>
      </c>
      <c r="T1008" s="8">
        <v>240</v>
      </c>
      <c r="U1008" s="8">
        <v>12.3</v>
      </c>
      <c r="Z1008" s="78">
        <f t="shared" ca="1" si="92"/>
        <v>1238</v>
      </c>
      <c r="AA1008" s="78" t="str">
        <f t="shared" si="93"/>
        <v>3-2023</v>
      </c>
      <c r="AC1008" s="4" t="str">
        <f t="shared" si="94"/>
        <v>Empty</v>
      </c>
      <c r="AD1008" s="4" t="e">
        <f t="shared" si="95"/>
        <v>#VALUE!</v>
      </c>
    </row>
    <row r="1009" spans="1:30" hidden="1">
      <c r="A1009" s="9" t="s">
        <v>3053</v>
      </c>
      <c r="B1009" s="9" t="s">
        <v>1190</v>
      </c>
      <c r="C1009" s="9" t="s">
        <v>20</v>
      </c>
      <c r="D1009" s="9" t="s">
        <v>44</v>
      </c>
      <c r="E1009" s="9"/>
      <c r="F1009" s="9" t="s">
        <v>1380</v>
      </c>
      <c r="G1009" s="9" t="s">
        <v>1384</v>
      </c>
      <c r="H1009" s="9">
        <v>52.82</v>
      </c>
      <c r="I1009" s="9">
        <v>8.52</v>
      </c>
      <c r="J1009" s="9">
        <v>0.74280000000000002</v>
      </c>
      <c r="K1009" s="9">
        <v>0.83699999999999997</v>
      </c>
      <c r="L1009" s="9" t="s">
        <v>1412</v>
      </c>
      <c r="M1009" s="9">
        <v>600</v>
      </c>
      <c r="N1009" s="9" t="s">
        <v>1426</v>
      </c>
      <c r="O1009" s="90" t="s">
        <v>2195</v>
      </c>
      <c r="P1009" s="89">
        <f t="shared" si="90"/>
        <v>45588</v>
      </c>
      <c r="Q1009" s="90" t="s">
        <v>2195</v>
      </c>
      <c r="R1009" s="90"/>
      <c r="S1009" s="121" t="e">
        <f t="shared" si="91"/>
        <v>#VALUE!</v>
      </c>
      <c r="T1009" s="9">
        <v>84</v>
      </c>
      <c r="U1009" s="9">
        <v>11.64</v>
      </c>
      <c r="Z1009" s="78">
        <f t="shared" ca="1" si="92"/>
        <v>660</v>
      </c>
      <c r="AA1009" s="78" t="str">
        <f t="shared" si="93"/>
        <v>10-2024</v>
      </c>
      <c r="AC1009" s="4" t="str">
        <f t="shared" si="94"/>
        <v>Q4</v>
      </c>
      <c r="AD1009" s="4" t="e">
        <f t="shared" si="95"/>
        <v>#VALUE!</v>
      </c>
    </row>
    <row r="1010" spans="1:30">
      <c r="A1010" s="8" t="s">
        <v>3054</v>
      </c>
      <c r="B1010" s="8" t="s">
        <v>297</v>
      </c>
      <c r="C1010" s="8" t="s">
        <v>7</v>
      </c>
      <c r="D1010" s="8" t="s">
        <v>1360</v>
      </c>
      <c r="E1010" s="8"/>
      <c r="F1010" s="8" t="s">
        <v>1374</v>
      </c>
      <c r="G1010" s="8" t="s">
        <v>1375</v>
      </c>
      <c r="H1010" s="8">
        <v>80.69</v>
      </c>
      <c r="I1010" s="8">
        <v>8.25</v>
      </c>
      <c r="J1010" s="8">
        <v>0.64970000000000006</v>
      </c>
      <c r="K1010" s="8">
        <v>1.9794</v>
      </c>
      <c r="L1010" s="8" t="s">
        <v>1412</v>
      </c>
      <c r="M1010" s="8">
        <v>741</v>
      </c>
      <c r="N1010" s="8" t="s">
        <v>1377</v>
      </c>
      <c r="O1010" s="89" t="s">
        <v>2856</v>
      </c>
      <c r="P1010" s="89">
        <f t="shared" si="90"/>
        <v>45403</v>
      </c>
      <c r="Q1010" s="89" t="s">
        <v>2856</v>
      </c>
      <c r="R1010" s="89" t="s">
        <v>2461</v>
      </c>
      <c r="S1010" s="121">
        <f t="shared" si="91"/>
        <v>45404</v>
      </c>
      <c r="T1010" s="8">
        <v>48</v>
      </c>
      <c r="U1010" s="8">
        <v>38.69</v>
      </c>
      <c r="Z1010" s="78">
        <f t="shared" ca="1" si="92"/>
        <v>845</v>
      </c>
      <c r="AA1010" s="78" t="str">
        <f t="shared" si="93"/>
        <v>4-2024</v>
      </c>
      <c r="AC1010" s="4" t="str">
        <f t="shared" si="94"/>
        <v>Empty</v>
      </c>
      <c r="AD1010" s="4">
        <f t="shared" si="95"/>
        <v>1</v>
      </c>
    </row>
    <row r="1011" spans="1:30">
      <c r="A1011" s="9" t="s">
        <v>3055</v>
      </c>
      <c r="B1011" s="9" t="s">
        <v>903</v>
      </c>
      <c r="C1011" s="9" t="s">
        <v>24</v>
      </c>
      <c r="D1011" s="9" t="s">
        <v>31</v>
      </c>
      <c r="E1011" s="9"/>
      <c r="F1011" s="9" t="s">
        <v>1411</v>
      </c>
      <c r="G1011" s="9" t="s">
        <v>1390</v>
      </c>
      <c r="H1011" s="9">
        <v>28.06</v>
      </c>
      <c r="I1011" s="9">
        <v>12.36</v>
      </c>
      <c r="J1011" s="9">
        <v>0.44169999999999998</v>
      </c>
      <c r="K1011" s="9">
        <v>1.3255999999999999</v>
      </c>
      <c r="L1011" s="9" t="s">
        <v>1385</v>
      </c>
      <c r="M1011" s="9">
        <v>866</v>
      </c>
      <c r="N1011" s="9" t="s">
        <v>1403</v>
      </c>
      <c r="O1011" s="90" t="s">
        <v>1599</v>
      </c>
      <c r="P1011" s="89">
        <f t="shared" si="90"/>
        <v>44844</v>
      </c>
      <c r="Q1011" s="90" t="s">
        <v>1599</v>
      </c>
      <c r="R1011" s="90" t="s">
        <v>1522</v>
      </c>
      <c r="S1011" s="121">
        <f t="shared" si="91"/>
        <v>44849</v>
      </c>
      <c r="T1011" s="9">
        <v>24</v>
      </c>
      <c r="U1011" s="9">
        <v>0</v>
      </c>
      <c r="Z1011" s="78">
        <f t="shared" ca="1" si="92"/>
        <v>1404</v>
      </c>
      <c r="AA1011" s="78" t="str">
        <f t="shared" si="93"/>
        <v>10-2022</v>
      </c>
      <c r="AC1011" s="4" t="str">
        <f t="shared" si="94"/>
        <v>Q4</v>
      </c>
      <c r="AD1011" s="4">
        <f t="shared" si="95"/>
        <v>5</v>
      </c>
    </row>
    <row r="1012" spans="1:30" hidden="1">
      <c r="A1012" s="8" t="s">
        <v>3056</v>
      </c>
      <c r="B1012" s="8" t="s">
        <v>1156</v>
      </c>
      <c r="C1012" s="8" t="s">
        <v>16</v>
      </c>
      <c r="D1012" s="8" t="s">
        <v>23</v>
      </c>
      <c r="E1012" s="8"/>
      <c r="F1012" s="8" t="s">
        <v>1380</v>
      </c>
      <c r="G1012" s="8" t="s">
        <v>1390</v>
      </c>
      <c r="H1012" s="8">
        <v>51.19</v>
      </c>
      <c r="I1012" s="8">
        <v>14.68</v>
      </c>
      <c r="J1012" s="8">
        <v>0.65010000000000001</v>
      </c>
      <c r="K1012" s="8">
        <v>1.2092000000000001</v>
      </c>
      <c r="L1012" s="8" t="s">
        <v>1385</v>
      </c>
      <c r="M1012" s="8">
        <v>704</v>
      </c>
      <c r="N1012" s="8" t="s">
        <v>1386</v>
      </c>
      <c r="O1012" s="89" t="s">
        <v>1703</v>
      </c>
      <c r="P1012" s="89">
        <f t="shared" si="90"/>
        <v>45362</v>
      </c>
      <c r="Q1012" s="89" t="s">
        <v>1703</v>
      </c>
      <c r="R1012" s="89"/>
      <c r="S1012" s="121" t="e">
        <f t="shared" si="91"/>
        <v>#VALUE!</v>
      </c>
      <c r="T1012" s="8">
        <v>60</v>
      </c>
      <c r="U1012" s="8">
        <v>0</v>
      </c>
      <c r="Z1012" s="78">
        <f t="shared" ca="1" si="92"/>
        <v>886</v>
      </c>
      <c r="AA1012" s="78" t="str">
        <f t="shared" si="93"/>
        <v>3-2024</v>
      </c>
      <c r="AC1012" s="4" t="str">
        <f t="shared" si="94"/>
        <v>Empty</v>
      </c>
      <c r="AD1012" s="4" t="e">
        <f t="shared" si="95"/>
        <v>#VALUE!</v>
      </c>
    </row>
    <row r="1013" spans="1:30" hidden="1">
      <c r="A1013" s="9" t="s">
        <v>3057</v>
      </c>
      <c r="B1013" s="9" t="s">
        <v>776</v>
      </c>
      <c r="C1013" s="9" t="s">
        <v>12</v>
      </c>
      <c r="D1013" s="9" t="s">
        <v>44</v>
      </c>
      <c r="E1013" s="9"/>
      <c r="F1013" s="9" t="s">
        <v>1408</v>
      </c>
      <c r="G1013" s="9" t="s">
        <v>1390</v>
      </c>
      <c r="H1013" s="9">
        <v>33.15</v>
      </c>
      <c r="I1013" s="9">
        <v>10</v>
      </c>
      <c r="J1013" s="9">
        <v>0.61960000000000004</v>
      </c>
      <c r="K1013" s="9">
        <v>0.84079999999999999</v>
      </c>
      <c r="L1013" s="9" t="s">
        <v>1376</v>
      </c>
      <c r="M1013" s="9">
        <v>745</v>
      </c>
      <c r="N1013" s="9" t="s">
        <v>1426</v>
      </c>
      <c r="O1013" s="90" t="s">
        <v>1406</v>
      </c>
      <c r="P1013" s="89">
        <f t="shared" si="90"/>
        <v>44889</v>
      </c>
      <c r="Q1013" s="90" t="s">
        <v>1406</v>
      </c>
      <c r="R1013" s="90"/>
      <c r="S1013" s="121" t="e">
        <f t="shared" si="91"/>
        <v>#VALUE!</v>
      </c>
      <c r="T1013" s="9">
        <v>48</v>
      </c>
      <c r="U1013" s="9">
        <v>30.11</v>
      </c>
      <c r="Z1013" s="78">
        <f t="shared" ca="1" si="92"/>
        <v>1359</v>
      </c>
      <c r="AA1013" s="78" t="str">
        <f t="shared" si="93"/>
        <v>11-2022</v>
      </c>
      <c r="AC1013" s="4" t="str">
        <f t="shared" si="94"/>
        <v>Q4</v>
      </c>
      <c r="AD1013" s="4" t="e">
        <f t="shared" si="95"/>
        <v>#VALUE!</v>
      </c>
    </row>
    <row r="1014" spans="1:30">
      <c r="A1014" s="8" t="s">
        <v>3058</v>
      </c>
      <c r="B1014" s="8" t="s">
        <v>91</v>
      </c>
      <c r="C1014" s="8" t="s">
        <v>7</v>
      </c>
      <c r="D1014" s="8" t="s">
        <v>31</v>
      </c>
      <c r="E1014" s="8"/>
      <c r="F1014" s="8" t="s">
        <v>1380</v>
      </c>
      <c r="G1014" s="8" t="s">
        <v>1384</v>
      </c>
      <c r="H1014" s="8">
        <v>62.36</v>
      </c>
      <c r="I1014" s="8">
        <v>13.66</v>
      </c>
      <c r="J1014" s="8">
        <v>0.44230000000000003</v>
      </c>
      <c r="K1014" s="8">
        <v>1.1569</v>
      </c>
      <c r="L1014" s="8" t="s">
        <v>1385</v>
      </c>
      <c r="M1014" s="8">
        <v>707</v>
      </c>
      <c r="N1014" s="8" t="s">
        <v>1403</v>
      </c>
      <c r="O1014" s="89" t="s">
        <v>2414</v>
      </c>
      <c r="P1014" s="89">
        <f t="shared" si="90"/>
        <v>44799</v>
      </c>
      <c r="Q1014" s="89" t="s">
        <v>2414</v>
      </c>
      <c r="R1014" s="89" t="s">
        <v>2515</v>
      </c>
      <c r="S1014" s="121">
        <f t="shared" si="91"/>
        <v>44810</v>
      </c>
      <c r="T1014" s="8">
        <v>84</v>
      </c>
      <c r="U1014" s="8">
        <v>0</v>
      </c>
      <c r="Z1014" s="78">
        <f t="shared" ca="1" si="92"/>
        <v>1449</v>
      </c>
      <c r="AA1014" s="78" t="str">
        <f t="shared" si="93"/>
        <v>8-2022</v>
      </c>
      <c r="AC1014" s="4" t="str">
        <f t="shared" si="94"/>
        <v>Empty</v>
      </c>
      <c r="AD1014" s="4">
        <f t="shared" si="95"/>
        <v>8</v>
      </c>
    </row>
    <row r="1015" spans="1:30">
      <c r="A1015" s="9" t="s">
        <v>3059</v>
      </c>
      <c r="B1015" s="9" t="s">
        <v>336</v>
      </c>
      <c r="C1015" s="9" t="s">
        <v>28</v>
      </c>
      <c r="D1015" s="9" t="s">
        <v>31</v>
      </c>
      <c r="E1015" s="9"/>
      <c r="F1015" s="9" t="s">
        <v>1411</v>
      </c>
      <c r="G1015" s="9" t="s">
        <v>1384</v>
      </c>
      <c r="H1015" s="9">
        <v>29.4</v>
      </c>
      <c r="I1015" s="9">
        <v>11.87</v>
      </c>
      <c r="J1015" s="9">
        <v>0.53659999999999997</v>
      </c>
      <c r="K1015" s="9">
        <v>2.6103999999999998</v>
      </c>
      <c r="L1015" s="9"/>
      <c r="M1015" s="9">
        <v>606</v>
      </c>
      <c r="N1015" s="9" t="s">
        <v>1403</v>
      </c>
      <c r="O1015" s="90" t="s">
        <v>2723</v>
      </c>
      <c r="P1015" s="89">
        <f t="shared" si="90"/>
        <v>44916</v>
      </c>
      <c r="Q1015" s="90" t="s">
        <v>2723</v>
      </c>
      <c r="R1015" s="90" t="s">
        <v>1713</v>
      </c>
      <c r="S1015" s="121">
        <f t="shared" si="91"/>
        <v>44920</v>
      </c>
      <c r="T1015" s="9">
        <v>12</v>
      </c>
      <c r="U1015" s="9">
        <v>4.32</v>
      </c>
      <c r="Z1015" s="78">
        <f t="shared" ca="1" si="92"/>
        <v>1332</v>
      </c>
      <c r="AA1015" s="78" t="str">
        <f t="shared" si="93"/>
        <v>12-2022</v>
      </c>
      <c r="AC1015" s="4" t="str">
        <f t="shared" si="94"/>
        <v>Q4</v>
      </c>
      <c r="AD1015" s="4">
        <f t="shared" si="95"/>
        <v>3</v>
      </c>
    </row>
    <row r="1016" spans="1:30" hidden="1">
      <c r="A1016" s="8" t="s">
        <v>3060</v>
      </c>
      <c r="B1016" s="8" t="s">
        <v>204</v>
      </c>
      <c r="C1016" s="8" t="s">
        <v>16</v>
      </c>
      <c r="D1016" s="8" t="s">
        <v>23</v>
      </c>
      <c r="E1016" s="8"/>
      <c r="F1016" s="8" t="s">
        <v>1389</v>
      </c>
      <c r="G1016" s="8" t="s">
        <v>1390</v>
      </c>
      <c r="H1016" s="8">
        <v>15.19</v>
      </c>
      <c r="I1016" s="8">
        <v>8.49</v>
      </c>
      <c r="J1016" s="8">
        <v>0.2762</v>
      </c>
      <c r="K1016" s="8">
        <v>0.47939999999999999</v>
      </c>
      <c r="L1016" s="8"/>
      <c r="M1016" s="8">
        <v>765</v>
      </c>
      <c r="N1016" s="8" t="s">
        <v>1386</v>
      </c>
      <c r="O1016" s="89" t="s">
        <v>1011</v>
      </c>
      <c r="P1016" s="89">
        <f t="shared" si="90"/>
        <v>45436</v>
      </c>
      <c r="Q1016" s="89" t="s">
        <v>1011</v>
      </c>
      <c r="R1016" s="89"/>
      <c r="S1016" s="121" t="e">
        <f t="shared" si="91"/>
        <v>#VALUE!</v>
      </c>
      <c r="T1016" s="8">
        <v>36</v>
      </c>
      <c r="U1016" s="8">
        <v>2.41</v>
      </c>
      <c r="Z1016" s="78">
        <f t="shared" ca="1" si="92"/>
        <v>812</v>
      </c>
      <c r="AA1016" s="78" t="str">
        <f t="shared" si="93"/>
        <v>5-2024</v>
      </c>
      <c r="AC1016" s="4" t="str">
        <f t="shared" si="94"/>
        <v>Empty</v>
      </c>
      <c r="AD1016" s="4" t="e">
        <f t="shared" si="95"/>
        <v>#VALUE!</v>
      </c>
    </row>
    <row r="1017" spans="1:30">
      <c r="A1017" s="9" t="s">
        <v>3061</v>
      </c>
      <c r="B1017" s="9" t="s">
        <v>1274</v>
      </c>
      <c r="C1017" s="9" t="s">
        <v>24</v>
      </c>
      <c r="D1017" s="9" t="s">
        <v>23</v>
      </c>
      <c r="E1017" s="9"/>
      <c r="F1017" s="9" t="s">
        <v>1374</v>
      </c>
      <c r="G1017" s="9" t="s">
        <v>1375</v>
      </c>
      <c r="H1017" s="9">
        <v>2.14</v>
      </c>
      <c r="I1017" s="9">
        <v>12.29</v>
      </c>
      <c r="J1017" s="9">
        <v>2.1100000000000001E-2</v>
      </c>
      <c r="K1017" s="9">
        <v>4.7899999999999998E-2</v>
      </c>
      <c r="L1017" s="9" t="s">
        <v>1412</v>
      </c>
      <c r="M1017" s="9">
        <v>843</v>
      </c>
      <c r="N1017" s="9" t="s">
        <v>1377</v>
      </c>
      <c r="O1017" s="90" t="s">
        <v>1800</v>
      </c>
      <c r="P1017" s="89">
        <f t="shared" si="90"/>
        <v>44656</v>
      </c>
      <c r="Q1017" s="90" t="s">
        <v>1800</v>
      </c>
      <c r="R1017" s="90" t="s">
        <v>1992</v>
      </c>
      <c r="S1017" s="121">
        <f t="shared" si="91"/>
        <v>44671</v>
      </c>
      <c r="T1017" s="9">
        <v>60</v>
      </c>
      <c r="U1017" s="9">
        <v>0.77</v>
      </c>
      <c r="Z1017" s="78">
        <f t="shared" ca="1" si="92"/>
        <v>1592</v>
      </c>
      <c r="AA1017" s="78" t="str">
        <f t="shared" si="93"/>
        <v>4-2022</v>
      </c>
      <c r="AC1017" s="4" t="str">
        <f t="shared" si="94"/>
        <v>Empty</v>
      </c>
      <c r="AD1017" s="4">
        <f t="shared" si="95"/>
        <v>12</v>
      </c>
    </row>
    <row r="1018" spans="1:30" hidden="1">
      <c r="A1018" s="8" t="s">
        <v>3062</v>
      </c>
      <c r="B1018" s="8" t="s">
        <v>699</v>
      </c>
      <c r="C1018" s="8" t="s">
        <v>32</v>
      </c>
      <c r="D1018" s="8" t="s">
        <v>1360</v>
      </c>
      <c r="E1018" s="8"/>
      <c r="F1018" s="8" t="s">
        <v>1374</v>
      </c>
      <c r="G1018" s="8" t="s">
        <v>1375</v>
      </c>
      <c r="H1018" s="8">
        <v>38.9</v>
      </c>
      <c r="I1018" s="8">
        <v>8.68</v>
      </c>
      <c r="J1018" s="8">
        <v>0.24590000000000001</v>
      </c>
      <c r="K1018" s="8">
        <v>0.96209999999999996</v>
      </c>
      <c r="L1018" s="8" t="s">
        <v>1385</v>
      </c>
      <c r="M1018" s="8">
        <v>597</v>
      </c>
      <c r="N1018" s="8" t="s">
        <v>1426</v>
      </c>
      <c r="O1018" s="89" t="s">
        <v>3063</v>
      </c>
      <c r="P1018" s="89">
        <f t="shared" si="90"/>
        <v>45584</v>
      </c>
      <c r="Q1018" s="89" t="s">
        <v>3063</v>
      </c>
      <c r="R1018" s="89"/>
      <c r="S1018" s="121" t="e">
        <f t="shared" si="91"/>
        <v>#VALUE!</v>
      </c>
      <c r="T1018" s="8">
        <v>48</v>
      </c>
      <c r="U1018" s="8">
        <v>0</v>
      </c>
      <c r="Z1018" s="78">
        <f t="shared" ca="1" si="92"/>
        <v>664</v>
      </c>
      <c r="AA1018" s="78" t="str">
        <f t="shared" si="93"/>
        <v>10-2024</v>
      </c>
      <c r="AC1018" s="4" t="str">
        <f t="shared" si="94"/>
        <v>Q4</v>
      </c>
      <c r="AD1018" s="4" t="e">
        <f t="shared" si="95"/>
        <v>#VALUE!</v>
      </c>
    </row>
    <row r="1019" spans="1:30" hidden="1">
      <c r="A1019" s="9" t="s">
        <v>3064</v>
      </c>
      <c r="B1019" s="9" t="s">
        <v>374</v>
      </c>
      <c r="C1019" s="9" t="s">
        <v>24</v>
      </c>
      <c r="D1019" s="9" t="s">
        <v>44</v>
      </c>
      <c r="E1019" s="9"/>
      <c r="F1019" s="9" t="s">
        <v>1389</v>
      </c>
      <c r="G1019" s="9" t="s">
        <v>1375</v>
      </c>
      <c r="H1019" s="9">
        <v>24.25</v>
      </c>
      <c r="I1019" s="9">
        <v>12.14</v>
      </c>
      <c r="J1019" s="9">
        <v>0.2999</v>
      </c>
      <c r="K1019" s="9">
        <v>0.34989999999999999</v>
      </c>
      <c r="L1019" s="9" t="s">
        <v>1358</v>
      </c>
      <c r="M1019" s="9">
        <v>667</v>
      </c>
      <c r="N1019" s="9" t="s">
        <v>1386</v>
      </c>
      <c r="O1019" s="90" t="s">
        <v>1552</v>
      </c>
      <c r="P1019" s="89">
        <f t="shared" si="90"/>
        <v>44896</v>
      </c>
      <c r="Q1019" s="90" t="s">
        <v>1552</v>
      </c>
      <c r="R1019" s="90"/>
      <c r="S1019" s="121" t="e">
        <f t="shared" si="91"/>
        <v>#VALUE!</v>
      </c>
      <c r="T1019" s="9">
        <v>120</v>
      </c>
      <c r="U1019" s="9">
        <v>21.8</v>
      </c>
      <c r="Z1019" s="78">
        <f t="shared" ca="1" si="92"/>
        <v>1352</v>
      </c>
      <c r="AA1019" s="78" t="str">
        <f t="shared" si="93"/>
        <v>12-2022</v>
      </c>
      <c r="AC1019" s="4" t="str">
        <f t="shared" si="94"/>
        <v>Q4</v>
      </c>
      <c r="AD1019" s="4" t="e">
        <f t="shared" si="95"/>
        <v>#VALUE!</v>
      </c>
    </row>
    <row r="1020" spans="1:30" hidden="1">
      <c r="A1020" s="8" t="s">
        <v>3065</v>
      </c>
      <c r="B1020" s="8" t="s">
        <v>262</v>
      </c>
      <c r="C1020" s="8" t="s">
        <v>35</v>
      </c>
      <c r="D1020" s="8" t="s">
        <v>1360</v>
      </c>
      <c r="E1020" s="8"/>
      <c r="F1020" s="8" t="s">
        <v>1400</v>
      </c>
      <c r="G1020" s="8" t="s">
        <v>1375</v>
      </c>
      <c r="H1020" s="8">
        <v>98.7</v>
      </c>
      <c r="I1020" s="8">
        <v>16.82</v>
      </c>
      <c r="J1020" s="8">
        <v>1.5351999999999999</v>
      </c>
      <c r="K1020" s="8">
        <v>1.7040999999999999</v>
      </c>
      <c r="L1020" s="8" t="s">
        <v>1412</v>
      </c>
      <c r="M1020" s="8">
        <v>849</v>
      </c>
      <c r="N1020" s="8" t="s">
        <v>1381</v>
      </c>
      <c r="O1020" s="89" t="s">
        <v>1922</v>
      </c>
      <c r="P1020" s="89">
        <f t="shared" si="90"/>
        <v>45381</v>
      </c>
      <c r="Q1020" s="89" t="s">
        <v>1922</v>
      </c>
      <c r="R1020" s="89"/>
      <c r="S1020" s="121" t="e">
        <f t="shared" si="91"/>
        <v>#VALUE!</v>
      </c>
      <c r="T1020" s="8">
        <v>120</v>
      </c>
      <c r="U1020" s="8">
        <v>89.8</v>
      </c>
      <c r="Z1020" s="78">
        <f t="shared" ca="1" si="92"/>
        <v>867</v>
      </c>
      <c r="AA1020" s="78" t="str">
        <f t="shared" si="93"/>
        <v>3-2024</v>
      </c>
      <c r="AC1020" s="4" t="str">
        <f t="shared" si="94"/>
        <v>Empty</v>
      </c>
      <c r="AD1020" s="4" t="e">
        <f t="shared" si="95"/>
        <v>#VALUE!</v>
      </c>
    </row>
    <row r="1021" spans="1:30">
      <c r="A1021" s="9" t="s">
        <v>3066</v>
      </c>
      <c r="B1021" s="9" t="s">
        <v>192</v>
      </c>
      <c r="C1021" s="9" t="s">
        <v>41</v>
      </c>
      <c r="D1021" s="9" t="s">
        <v>44</v>
      </c>
      <c r="E1021" s="9"/>
      <c r="F1021" s="9" t="s">
        <v>1400</v>
      </c>
      <c r="G1021" s="9" t="s">
        <v>1390</v>
      </c>
      <c r="H1021" s="9">
        <v>44.76</v>
      </c>
      <c r="I1021" s="9">
        <v>10.47</v>
      </c>
      <c r="J1021" s="9">
        <v>0.64239999999999997</v>
      </c>
      <c r="K1021" s="9">
        <v>0.49390000000000001</v>
      </c>
      <c r="L1021" s="9"/>
      <c r="M1021" s="9">
        <v>788</v>
      </c>
      <c r="N1021" s="9" t="s">
        <v>1396</v>
      </c>
      <c r="O1021" s="90" t="s">
        <v>2292</v>
      </c>
      <c r="P1021" s="89">
        <f t="shared" si="90"/>
        <v>44888</v>
      </c>
      <c r="Q1021" s="90" t="s">
        <v>2292</v>
      </c>
      <c r="R1021" s="90" t="s">
        <v>1753</v>
      </c>
      <c r="S1021" s="121">
        <f t="shared" si="91"/>
        <v>44898</v>
      </c>
      <c r="T1021" s="9">
        <v>180</v>
      </c>
      <c r="U1021" s="9">
        <v>6.76</v>
      </c>
      <c r="Z1021" s="78">
        <f t="shared" ca="1" si="92"/>
        <v>1360</v>
      </c>
      <c r="AA1021" s="78" t="str">
        <f t="shared" si="93"/>
        <v>11-2022</v>
      </c>
      <c r="AC1021" s="4" t="str">
        <f t="shared" si="94"/>
        <v>Q4</v>
      </c>
      <c r="AD1021" s="4">
        <f t="shared" si="95"/>
        <v>8</v>
      </c>
    </row>
    <row r="1022" spans="1:30" hidden="1">
      <c r="A1022" s="8" t="s">
        <v>3067</v>
      </c>
      <c r="B1022" s="8" t="s">
        <v>661</v>
      </c>
      <c r="C1022" s="8" t="s">
        <v>12</v>
      </c>
      <c r="D1022" s="8" t="s">
        <v>23</v>
      </c>
      <c r="E1022" s="8"/>
      <c r="F1022" s="8" t="s">
        <v>1408</v>
      </c>
      <c r="G1022" s="8" t="s">
        <v>1390</v>
      </c>
      <c r="H1022" s="8">
        <v>57</v>
      </c>
      <c r="I1022" s="8">
        <v>18.21</v>
      </c>
      <c r="J1022" s="8">
        <v>0.39229999999999998</v>
      </c>
      <c r="K1022" s="8">
        <v>1.2050000000000001</v>
      </c>
      <c r="L1022" s="8" t="s">
        <v>1412</v>
      </c>
      <c r="M1022" s="8">
        <v>713</v>
      </c>
      <c r="N1022" s="8" t="s">
        <v>1386</v>
      </c>
      <c r="O1022" s="89" t="s">
        <v>560</v>
      </c>
      <c r="P1022" s="89">
        <f t="shared" si="90"/>
        <v>45191</v>
      </c>
      <c r="Q1022" s="89" t="s">
        <v>560</v>
      </c>
      <c r="R1022" s="89"/>
      <c r="S1022" s="121" t="e">
        <f t="shared" si="91"/>
        <v>#VALUE!</v>
      </c>
      <c r="T1022" s="8">
        <v>84</v>
      </c>
      <c r="U1022" s="8">
        <v>8.3000000000000007</v>
      </c>
      <c r="Z1022" s="78">
        <f t="shared" ca="1" si="92"/>
        <v>1057</v>
      </c>
      <c r="AA1022" s="78" t="str">
        <f t="shared" si="93"/>
        <v>9-2023</v>
      </c>
      <c r="AC1022" s="4" t="str">
        <f t="shared" si="94"/>
        <v>Empty</v>
      </c>
      <c r="AD1022" s="4" t="e">
        <f t="shared" si="95"/>
        <v>#VALUE!</v>
      </c>
    </row>
    <row r="1023" spans="1:30" hidden="1">
      <c r="A1023" s="9" t="s">
        <v>3068</v>
      </c>
      <c r="B1023" s="9" t="s">
        <v>1087</v>
      </c>
      <c r="C1023" s="9" t="s">
        <v>32</v>
      </c>
      <c r="D1023" s="9" t="s">
        <v>23</v>
      </c>
      <c r="E1023" s="9"/>
      <c r="F1023" s="9" t="s">
        <v>1389</v>
      </c>
      <c r="G1023" s="9" t="s">
        <v>1384</v>
      </c>
      <c r="H1023" s="9">
        <v>15.93</v>
      </c>
      <c r="I1023" s="9">
        <v>14.51</v>
      </c>
      <c r="J1023" s="9">
        <v>0.28120000000000001</v>
      </c>
      <c r="K1023" s="9">
        <v>0.30299999999999999</v>
      </c>
      <c r="L1023" s="9" t="s">
        <v>1395</v>
      </c>
      <c r="M1023" s="9">
        <v>686</v>
      </c>
      <c r="N1023" s="9" t="s">
        <v>1426</v>
      </c>
      <c r="O1023" s="90" t="s">
        <v>3032</v>
      </c>
      <c r="P1023" s="89">
        <f t="shared" si="90"/>
        <v>45087</v>
      </c>
      <c r="Q1023" s="90" t="s">
        <v>3032</v>
      </c>
      <c r="R1023" s="90"/>
      <c r="S1023" s="121" t="e">
        <f t="shared" si="91"/>
        <v>#VALUE!</v>
      </c>
      <c r="T1023" s="9">
        <v>84</v>
      </c>
      <c r="U1023" s="9">
        <v>9.3800000000000008</v>
      </c>
      <c r="Z1023" s="78">
        <f t="shared" ca="1" si="92"/>
        <v>1161</v>
      </c>
      <c r="AA1023" s="78" t="str">
        <f t="shared" si="93"/>
        <v>6-2023</v>
      </c>
      <c r="AC1023" s="4" t="str">
        <f t="shared" si="94"/>
        <v>Empty</v>
      </c>
      <c r="AD1023" s="4" t="e">
        <f t="shared" si="95"/>
        <v>#VALUE!</v>
      </c>
    </row>
    <row r="1024" spans="1:30">
      <c r="A1024" s="8" t="s">
        <v>3069</v>
      </c>
      <c r="B1024" s="8" t="s">
        <v>979</v>
      </c>
      <c r="C1024" s="8" t="s">
        <v>24</v>
      </c>
      <c r="D1024" s="8" t="s">
        <v>31</v>
      </c>
      <c r="E1024" s="8"/>
      <c r="F1024" s="8" t="s">
        <v>1374</v>
      </c>
      <c r="G1024" s="8" t="s">
        <v>1384</v>
      </c>
      <c r="H1024" s="8">
        <v>76.88</v>
      </c>
      <c r="I1024" s="8">
        <v>15.31</v>
      </c>
      <c r="J1024" s="8">
        <v>0.95299999999999996</v>
      </c>
      <c r="K1024" s="8">
        <v>2.1516999999999999</v>
      </c>
      <c r="L1024" s="8" t="s">
        <v>1358</v>
      </c>
      <c r="M1024" s="8">
        <v>577</v>
      </c>
      <c r="N1024" s="8" t="s">
        <v>1403</v>
      </c>
      <c r="O1024" s="89" t="s">
        <v>613</v>
      </c>
      <c r="P1024" s="89">
        <f t="shared" si="90"/>
        <v>44726</v>
      </c>
      <c r="Q1024" s="89" t="s">
        <v>613</v>
      </c>
      <c r="R1024" s="89" t="s">
        <v>2760</v>
      </c>
      <c r="S1024" s="121">
        <f t="shared" si="91"/>
        <v>44735</v>
      </c>
      <c r="T1024" s="8">
        <v>48</v>
      </c>
      <c r="U1024" s="8">
        <v>17.28</v>
      </c>
      <c r="Z1024" s="78">
        <f t="shared" ca="1" si="92"/>
        <v>1522</v>
      </c>
      <c r="AA1024" s="78" t="str">
        <f t="shared" si="93"/>
        <v>6-2022</v>
      </c>
      <c r="AC1024" s="4" t="str">
        <f t="shared" si="94"/>
        <v>Empty</v>
      </c>
      <c r="AD1024" s="4">
        <f t="shared" si="95"/>
        <v>8</v>
      </c>
    </row>
    <row r="1025" spans="1:30">
      <c r="A1025" s="9" t="s">
        <v>3070</v>
      </c>
      <c r="B1025" s="9" t="s">
        <v>682</v>
      </c>
      <c r="C1025" s="9" t="s">
        <v>20</v>
      </c>
      <c r="D1025" s="9" t="s">
        <v>31</v>
      </c>
      <c r="E1025" s="9"/>
      <c r="F1025" s="9" t="s">
        <v>1389</v>
      </c>
      <c r="G1025" s="9" t="s">
        <v>1375</v>
      </c>
      <c r="H1025" s="9">
        <v>68.040000000000006</v>
      </c>
      <c r="I1025" s="9">
        <v>13</v>
      </c>
      <c r="J1025" s="9">
        <v>1.222</v>
      </c>
      <c r="K1025" s="9">
        <v>2.2925</v>
      </c>
      <c r="L1025" s="9" t="s">
        <v>1385</v>
      </c>
      <c r="M1025" s="9">
        <v>839</v>
      </c>
      <c r="N1025" s="9" t="s">
        <v>1403</v>
      </c>
      <c r="O1025" s="90" t="s">
        <v>2622</v>
      </c>
      <c r="P1025" s="89">
        <f t="shared" si="90"/>
        <v>45620</v>
      </c>
      <c r="Q1025" s="90" t="s">
        <v>2622</v>
      </c>
      <c r="R1025" s="90" t="s">
        <v>3071</v>
      </c>
      <c r="S1025" s="121">
        <f t="shared" si="91"/>
        <v>45625</v>
      </c>
      <c r="T1025" s="9">
        <v>36</v>
      </c>
      <c r="U1025" s="9">
        <v>0</v>
      </c>
      <c r="Z1025" s="78">
        <f t="shared" ca="1" si="92"/>
        <v>628</v>
      </c>
      <c r="AA1025" s="78" t="str">
        <f t="shared" si="93"/>
        <v>11-2024</v>
      </c>
      <c r="AC1025" s="4" t="str">
        <f t="shared" si="94"/>
        <v>Q4</v>
      </c>
      <c r="AD1025" s="4">
        <f t="shared" si="95"/>
        <v>5</v>
      </c>
    </row>
    <row r="1026" spans="1:30" hidden="1">
      <c r="A1026" s="8" t="s">
        <v>3072</v>
      </c>
      <c r="B1026" s="8" t="s">
        <v>103</v>
      </c>
      <c r="C1026" s="8" t="s">
        <v>32</v>
      </c>
      <c r="D1026" s="8" t="s">
        <v>44</v>
      </c>
      <c r="E1026" s="8"/>
      <c r="F1026" s="8" t="s">
        <v>1408</v>
      </c>
      <c r="G1026" s="8" t="s">
        <v>1384</v>
      </c>
      <c r="H1026" s="8">
        <v>35.380000000000003</v>
      </c>
      <c r="I1026" s="8">
        <v>8.61</v>
      </c>
      <c r="J1026" s="8">
        <v>0.2001</v>
      </c>
      <c r="K1026" s="8">
        <v>1.61</v>
      </c>
      <c r="L1026" s="8" t="s">
        <v>1395</v>
      </c>
      <c r="M1026" s="8">
        <v>566</v>
      </c>
      <c r="N1026" s="8" t="s">
        <v>1426</v>
      </c>
      <c r="O1026" s="89" t="s">
        <v>1995</v>
      </c>
      <c r="P1026" s="89">
        <f t="shared" si="90"/>
        <v>45198</v>
      </c>
      <c r="Q1026" s="89" t="s">
        <v>1995</v>
      </c>
      <c r="R1026" s="89"/>
      <c r="S1026" s="121" t="e">
        <f t="shared" si="91"/>
        <v>#VALUE!</v>
      </c>
      <c r="T1026" s="8">
        <v>24</v>
      </c>
      <c r="U1026" s="8">
        <v>9.43</v>
      </c>
      <c r="Z1026" s="78">
        <f t="shared" ca="1" si="92"/>
        <v>1050</v>
      </c>
      <c r="AA1026" s="78" t="str">
        <f t="shared" si="93"/>
        <v>9-2023</v>
      </c>
      <c r="AC1026" s="4" t="str">
        <f t="shared" si="94"/>
        <v>Empty</v>
      </c>
      <c r="AD1026" s="4" t="e">
        <f t="shared" si="95"/>
        <v>#VALUE!</v>
      </c>
    </row>
    <row r="1027" spans="1:30" hidden="1">
      <c r="A1027" s="9" t="s">
        <v>3073</v>
      </c>
      <c r="B1027" s="9" t="s">
        <v>1059</v>
      </c>
      <c r="C1027" s="9" t="s">
        <v>16</v>
      </c>
      <c r="D1027" s="9" t="s">
        <v>1360</v>
      </c>
      <c r="E1027" s="9"/>
      <c r="F1027" s="9" t="s">
        <v>1380</v>
      </c>
      <c r="G1027" s="9" t="s">
        <v>1384</v>
      </c>
      <c r="H1027" s="9">
        <v>71.12</v>
      </c>
      <c r="I1027" s="9">
        <v>14.22</v>
      </c>
      <c r="J1027" s="9">
        <v>1.3702000000000001</v>
      </c>
      <c r="K1027" s="9">
        <v>1.1136999999999999</v>
      </c>
      <c r="L1027" s="9" t="s">
        <v>1385</v>
      </c>
      <c r="M1027" s="9">
        <v>743</v>
      </c>
      <c r="N1027" s="9" t="s">
        <v>1386</v>
      </c>
      <c r="O1027" s="90" t="s">
        <v>396</v>
      </c>
      <c r="P1027" s="89">
        <f t="shared" ref="P1027:P1090" si="96">DATE(RIGHT(O1027,4),MID(O1027,4,2),LEFT(O1027,2))</f>
        <v>45579</v>
      </c>
      <c r="Q1027" s="90" t="s">
        <v>396</v>
      </c>
      <c r="R1027" s="90"/>
      <c r="S1027" s="121" t="e">
        <f t="shared" ref="S1027:S1090" si="97">DATE(RIGHT(R1027,4),MID(R1027,4,2),LEFT(R1027,2))</f>
        <v>#VALUE!</v>
      </c>
      <c r="T1027" s="9">
        <v>120</v>
      </c>
      <c r="U1027" s="9">
        <v>0</v>
      </c>
      <c r="Z1027" s="78">
        <f t="shared" ref="Z1027:AA1090" ca="1" si="98">TODAY()-P1027</f>
        <v>669</v>
      </c>
      <c r="AA1027" s="78" t="str">
        <f t="shared" ref="AA1027:AA1090" si="99">MONTH(P1027)&amp;"-"&amp;YEAR(P1027)</f>
        <v>10-2024</v>
      </c>
      <c r="AC1027" s="4" t="str">
        <f t="shared" ref="AC1027:AC1090" si="100">IF(MONTH(P1027)&gt;=10,"Q4","Empty")</f>
        <v>Q4</v>
      </c>
      <c r="AD1027" s="4" t="e">
        <f t="shared" ref="AD1027:AD1090" si="101">NETWORKDAYS(P1027,S1027)</f>
        <v>#VALUE!</v>
      </c>
    </row>
    <row r="1028" spans="1:30">
      <c r="A1028" s="8" t="s">
        <v>3074</v>
      </c>
      <c r="B1028" s="8" t="s">
        <v>958</v>
      </c>
      <c r="C1028" s="8" t="s">
        <v>38</v>
      </c>
      <c r="D1028" s="8" t="s">
        <v>44</v>
      </c>
      <c r="E1028" s="8"/>
      <c r="F1028" s="8" t="s">
        <v>1380</v>
      </c>
      <c r="G1028" s="8" t="s">
        <v>1384</v>
      </c>
      <c r="H1028" s="8">
        <v>21.06</v>
      </c>
      <c r="I1028" s="8">
        <v>15.19</v>
      </c>
      <c r="J1028" s="8">
        <v>0.13850000000000001</v>
      </c>
      <c r="K1028" s="8">
        <v>0.29749999999999999</v>
      </c>
      <c r="L1028" s="8" t="s">
        <v>1358</v>
      </c>
      <c r="M1028" s="8">
        <v>710</v>
      </c>
      <c r="N1028" s="8" t="s">
        <v>1403</v>
      </c>
      <c r="O1028" s="89" t="s">
        <v>824</v>
      </c>
      <c r="P1028" s="89">
        <f t="shared" si="96"/>
        <v>44663</v>
      </c>
      <c r="Q1028" s="89" t="s">
        <v>824</v>
      </c>
      <c r="R1028" s="89" t="s">
        <v>2819</v>
      </c>
      <c r="S1028" s="121">
        <f t="shared" si="97"/>
        <v>44665</v>
      </c>
      <c r="T1028" s="8">
        <v>180</v>
      </c>
      <c r="U1028" s="8">
        <v>3.71</v>
      </c>
      <c r="Z1028" s="78">
        <f t="shared" ca="1" si="98"/>
        <v>1585</v>
      </c>
      <c r="AA1028" s="78" t="str">
        <f t="shared" si="99"/>
        <v>4-2022</v>
      </c>
      <c r="AC1028" s="4" t="str">
        <f t="shared" si="100"/>
        <v>Empty</v>
      </c>
      <c r="AD1028" s="4">
        <f t="shared" si="101"/>
        <v>3</v>
      </c>
    </row>
    <row r="1029" spans="1:30">
      <c r="A1029" s="9" t="s">
        <v>3075</v>
      </c>
      <c r="B1029" s="9" t="s">
        <v>383</v>
      </c>
      <c r="C1029" s="9" t="s">
        <v>24</v>
      </c>
      <c r="D1029" s="9" t="s">
        <v>44</v>
      </c>
      <c r="E1029" s="9"/>
      <c r="F1029" s="9" t="s">
        <v>1380</v>
      </c>
      <c r="G1029" s="9" t="s">
        <v>1384</v>
      </c>
      <c r="H1029" s="9">
        <v>11.59</v>
      </c>
      <c r="I1029" s="9">
        <v>15.72</v>
      </c>
      <c r="J1029" s="9">
        <v>0.1605</v>
      </c>
      <c r="K1029" s="9">
        <v>0.16800000000000001</v>
      </c>
      <c r="L1029" s="9" t="s">
        <v>1358</v>
      </c>
      <c r="M1029" s="9">
        <v>728</v>
      </c>
      <c r="N1029" s="9" t="s">
        <v>1377</v>
      </c>
      <c r="O1029" s="90" t="s">
        <v>1888</v>
      </c>
      <c r="P1029" s="89">
        <f t="shared" si="96"/>
        <v>44655</v>
      </c>
      <c r="Q1029" s="90" t="s">
        <v>1888</v>
      </c>
      <c r="R1029" s="90" t="s">
        <v>2455</v>
      </c>
      <c r="S1029" s="121">
        <f t="shared" si="97"/>
        <v>44668</v>
      </c>
      <c r="T1029" s="9">
        <v>180</v>
      </c>
      <c r="U1029" s="9">
        <v>8.5399999999999991</v>
      </c>
      <c r="Z1029" s="78">
        <f t="shared" ca="1" si="98"/>
        <v>1593</v>
      </c>
      <c r="AA1029" s="78" t="str">
        <f t="shared" si="99"/>
        <v>4-2022</v>
      </c>
      <c r="AC1029" s="4" t="str">
        <f t="shared" si="100"/>
        <v>Empty</v>
      </c>
      <c r="AD1029" s="4">
        <f t="shared" si="101"/>
        <v>10</v>
      </c>
    </row>
    <row r="1030" spans="1:30" hidden="1">
      <c r="A1030" s="8" t="s">
        <v>3076</v>
      </c>
      <c r="B1030" s="8" t="s">
        <v>1244</v>
      </c>
      <c r="C1030" s="8" t="s">
        <v>16</v>
      </c>
      <c r="D1030" s="8" t="s">
        <v>31</v>
      </c>
      <c r="E1030" s="8"/>
      <c r="F1030" s="8" t="s">
        <v>1374</v>
      </c>
      <c r="G1030" s="8" t="s">
        <v>1390</v>
      </c>
      <c r="H1030" s="8">
        <v>62.07</v>
      </c>
      <c r="I1030" s="8">
        <v>8.06</v>
      </c>
      <c r="J1030" s="8">
        <v>0.78269999999999995</v>
      </c>
      <c r="K1030" s="8">
        <v>2.8090000000000002</v>
      </c>
      <c r="L1030" s="8" t="s">
        <v>1358</v>
      </c>
      <c r="M1030" s="8">
        <v>881</v>
      </c>
      <c r="N1030" s="8" t="s">
        <v>1426</v>
      </c>
      <c r="O1030" s="89" t="s">
        <v>3077</v>
      </c>
      <c r="P1030" s="89">
        <f t="shared" si="96"/>
        <v>45517</v>
      </c>
      <c r="Q1030" s="89" t="s">
        <v>3077</v>
      </c>
      <c r="R1030" s="89"/>
      <c r="S1030" s="121" t="e">
        <f t="shared" si="97"/>
        <v>#VALUE!</v>
      </c>
      <c r="T1030" s="8">
        <v>24</v>
      </c>
      <c r="U1030" s="8">
        <v>49.55</v>
      </c>
      <c r="Z1030" s="78">
        <f t="shared" ca="1" si="98"/>
        <v>731</v>
      </c>
      <c r="AA1030" s="78" t="str">
        <f t="shared" si="99"/>
        <v>8-2024</v>
      </c>
      <c r="AC1030" s="4" t="str">
        <f t="shared" si="100"/>
        <v>Empty</v>
      </c>
      <c r="AD1030" s="4" t="e">
        <f t="shared" si="101"/>
        <v>#VALUE!</v>
      </c>
    </row>
    <row r="1031" spans="1:30">
      <c r="A1031" s="9" t="s">
        <v>3078</v>
      </c>
      <c r="B1031" s="9" t="s">
        <v>76</v>
      </c>
      <c r="C1031" s="9" t="s">
        <v>12</v>
      </c>
      <c r="D1031" s="9" t="s">
        <v>10</v>
      </c>
      <c r="E1031" s="9"/>
      <c r="F1031" s="9" t="s">
        <v>1389</v>
      </c>
      <c r="G1031" s="9" t="s">
        <v>1375</v>
      </c>
      <c r="H1031" s="9">
        <v>34.729999999999997</v>
      </c>
      <c r="I1031" s="9">
        <v>9.32</v>
      </c>
      <c r="J1031" s="9">
        <v>0.23580000000000001</v>
      </c>
      <c r="K1031" s="9">
        <v>0.3589</v>
      </c>
      <c r="L1031" s="9" t="s">
        <v>1395</v>
      </c>
      <c r="M1031" s="9">
        <v>848</v>
      </c>
      <c r="N1031" s="9" t="s">
        <v>1403</v>
      </c>
      <c r="O1031" s="90" t="s">
        <v>2313</v>
      </c>
      <c r="P1031" s="89">
        <f t="shared" si="96"/>
        <v>45644</v>
      </c>
      <c r="Q1031" s="90" t="s">
        <v>2313</v>
      </c>
      <c r="R1031" s="90" t="s">
        <v>1795</v>
      </c>
      <c r="S1031" s="121">
        <f t="shared" si="97"/>
        <v>45655</v>
      </c>
      <c r="T1031" s="9">
        <v>180</v>
      </c>
      <c r="U1031" s="9">
        <v>29.07</v>
      </c>
      <c r="Z1031" s="78">
        <f t="shared" ca="1" si="98"/>
        <v>604</v>
      </c>
      <c r="AA1031" s="78" t="str">
        <f t="shared" si="99"/>
        <v>12-2024</v>
      </c>
      <c r="AC1031" s="4" t="str">
        <f t="shared" si="100"/>
        <v>Q4</v>
      </c>
      <c r="AD1031" s="4">
        <f t="shared" si="101"/>
        <v>8</v>
      </c>
    </row>
    <row r="1032" spans="1:30" hidden="1">
      <c r="A1032" s="8" t="s">
        <v>3079</v>
      </c>
      <c r="B1032" s="8" t="s">
        <v>738</v>
      </c>
      <c r="C1032" s="8" t="s">
        <v>16</v>
      </c>
      <c r="D1032" s="8" t="s">
        <v>44</v>
      </c>
      <c r="E1032" s="8"/>
      <c r="F1032" s="8" t="s">
        <v>1411</v>
      </c>
      <c r="G1032" s="8" t="s">
        <v>1384</v>
      </c>
      <c r="H1032" s="8">
        <v>71.790000000000006</v>
      </c>
      <c r="I1032" s="8">
        <v>17.899999999999999</v>
      </c>
      <c r="J1032" s="8">
        <v>0.47289999999999999</v>
      </c>
      <c r="K1032" s="8">
        <v>6.5782999999999996</v>
      </c>
      <c r="L1032" s="8" t="s">
        <v>1358</v>
      </c>
      <c r="M1032" s="8">
        <v>565</v>
      </c>
      <c r="N1032" s="8" t="s">
        <v>1381</v>
      </c>
      <c r="O1032" s="89" t="s">
        <v>3080</v>
      </c>
      <c r="P1032" s="89">
        <f t="shared" si="96"/>
        <v>45610</v>
      </c>
      <c r="Q1032" s="89" t="s">
        <v>3080</v>
      </c>
      <c r="R1032" s="89"/>
      <c r="S1032" s="121" t="e">
        <f t="shared" si="97"/>
        <v>#VALUE!</v>
      </c>
      <c r="T1032" s="8">
        <v>12</v>
      </c>
      <c r="U1032" s="8">
        <v>13.96</v>
      </c>
      <c r="Z1032" s="78">
        <f t="shared" ca="1" si="98"/>
        <v>638</v>
      </c>
      <c r="AA1032" s="78" t="str">
        <f t="shared" si="99"/>
        <v>11-2024</v>
      </c>
      <c r="AC1032" s="4" t="str">
        <f t="shared" si="100"/>
        <v>Q4</v>
      </c>
      <c r="AD1032" s="4" t="e">
        <f t="shared" si="101"/>
        <v>#VALUE!</v>
      </c>
    </row>
    <row r="1033" spans="1:30">
      <c r="A1033" s="9" t="s">
        <v>3081</v>
      </c>
      <c r="B1033" s="9" t="s">
        <v>306</v>
      </c>
      <c r="C1033" s="9" t="s">
        <v>16</v>
      </c>
      <c r="D1033" s="9" t="s">
        <v>1360</v>
      </c>
      <c r="E1033" s="9"/>
      <c r="F1033" s="9" t="s">
        <v>1374</v>
      </c>
      <c r="G1033" s="9" t="s">
        <v>1390</v>
      </c>
      <c r="H1033" s="9">
        <v>88.03</v>
      </c>
      <c r="I1033" s="9">
        <v>18.37</v>
      </c>
      <c r="J1033" s="9">
        <v>0.77200000000000002</v>
      </c>
      <c r="K1033" s="9">
        <v>1.4411</v>
      </c>
      <c r="L1033" s="9" t="s">
        <v>1385</v>
      </c>
      <c r="M1033" s="9">
        <v>733</v>
      </c>
      <c r="N1033" s="9" t="s">
        <v>1403</v>
      </c>
      <c r="O1033" s="90" t="s">
        <v>2878</v>
      </c>
      <c r="P1033" s="89">
        <f t="shared" si="96"/>
        <v>44967</v>
      </c>
      <c r="Q1033" s="90" t="s">
        <v>2878</v>
      </c>
      <c r="R1033" s="90" t="s">
        <v>444</v>
      </c>
      <c r="S1033" s="121">
        <f t="shared" si="97"/>
        <v>44975</v>
      </c>
      <c r="T1033" s="9">
        <v>180</v>
      </c>
      <c r="U1033" s="9">
        <v>0</v>
      </c>
      <c r="Z1033" s="78">
        <f t="shared" ca="1" si="98"/>
        <v>1281</v>
      </c>
      <c r="AA1033" s="78" t="str">
        <f t="shared" si="99"/>
        <v>2-2023</v>
      </c>
      <c r="AC1033" s="4" t="str">
        <f t="shared" si="100"/>
        <v>Empty</v>
      </c>
      <c r="AD1033" s="4">
        <f t="shared" si="101"/>
        <v>6</v>
      </c>
    </row>
    <row r="1034" spans="1:30" hidden="1">
      <c r="A1034" s="8" t="s">
        <v>3082</v>
      </c>
      <c r="B1034" s="8" t="s">
        <v>711</v>
      </c>
      <c r="C1034" s="8" t="s">
        <v>32</v>
      </c>
      <c r="D1034" s="8" t="s">
        <v>23</v>
      </c>
      <c r="E1034" s="8"/>
      <c r="F1034" s="8" t="s">
        <v>1380</v>
      </c>
      <c r="G1034" s="8" t="s">
        <v>1384</v>
      </c>
      <c r="H1034" s="8">
        <v>19.02</v>
      </c>
      <c r="I1034" s="8">
        <v>7.66</v>
      </c>
      <c r="J1034" s="8">
        <v>0.30130000000000001</v>
      </c>
      <c r="K1034" s="8">
        <v>0.15509999999999999</v>
      </c>
      <c r="L1034" s="8"/>
      <c r="M1034" s="8">
        <v>706</v>
      </c>
      <c r="N1034" s="8" t="s">
        <v>1426</v>
      </c>
      <c r="O1034" s="89" t="s">
        <v>1942</v>
      </c>
      <c r="P1034" s="89">
        <f t="shared" si="96"/>
        <v>45515</v>
      </c>
      <c r="Q1034" s="89" t="s">
        <v>1942</v>
      </c>
      <c r="R1034" s="89"/>
      <c r="S1034" s="121" t="e">
        <f t="shared" si="97"/>
        <v>#VALUE!</v>
      </c>
      <c r="T1034" s="8">
        <v>240</v>
      </c>
      <c r="U1034" s="8">
        <v>15.92</v>
      </c>
      <c r="Z1034" s="78">
        <f t="shared" ca="1" si="98"/>
        <v>733</v>
      </c>
      <c r="AA1034" s="78" t="str">
        <f t="shared" si="99"/>
        <v>8-2024</v>
      </c>
      <c r="AC1034" s="4" t="str">
        <f t="shared" si="100"/>
        <v>Empty</v>
      </c>
      <c r="AD1034" s="4" t="e">
        <f t="shared" si="101"/>
        <v>#VALUE!</v>
      </c>
    </row>
    <row r="1035" spans="1:30">
      <c r="A1035" s="9" t="s">
        <v>3083</v>
      </c>
      <c r="B1035" s="9" t="s">
        <v>971</v>
      </c>
      <c r="C1035" s="9" t="s">
        <v>24</v>
      </c>
      <c r="D1035" s="9" t="s">
        <v>31</v>
      </c>
      <c r="E1035" s="9"/>
      <c r="F1035" s="9" t="s">
        <v>1389</v>
      </c>
      <c r="G1035" s="9" t="s">
        <v>1384</v>
      </c>
      <c r="H1035" s="9">
        <v>22.12</v>
      </c>
      <c r="I1035" s="9">
        <v>9.5500000000000007</v>
      </c>
      <c r="J1035" s="9">
        <v>0.4325</v>
      </c>
      <c r="K1035" s="9">
        <v>1.0161</v>
      </c>
      <c r="L1035" s="9" t="s">
        <v>1376</v>
      </c>
      <c r="M1035" s="9">
        <v>866</v>
      </c>
      <c r="N1035" s="9" t="s">
        <v>1403</v>
      </c>
      <c r="O1035" s="90" t="s">
        <v>2169</v>
      </c>
      <c r="P1035" s="89">
        <f t="shared" si="96"/>
        <v>44639</v>
      </c>
      <c r="Q1035" s="90" t="s">
        <v>2169</v>
      </c>
      <c r="R1035" s="90" t="s">
        <v>1424</v>
      </c>
      <c r="S1035" s="121">
        <f t="shared" si="97"/>
        <v>44652</v>
      </c>
      <c r="T1035" s="9">
        <v>24</v>
      </c>
      <c r="U1035" s="9">
        <v>20.89</v>
      </c>
      <c r="Z1035" s="78">
        <f t="shared" ca="1" si="98"/>
        <v>1609</v>
      </c>
      <c r="AA1035" s="78" t="str">
        <f t="shared" si="99"/>
        <v>3-2022</v>
      </c>
      <c r="AC1035" s="4" t="str">
        <f t="shared" si="100"/>
        <v>Empty</v>
      </c>
      <c r="AD1035" s="4">
        <f t="shared" si="101"/>
        <v>10</v>
      </c>
    </row>
    <row r="1036" spans="1:30">
      <c r="A1036" s="8" t="s">
        <v>3084</v>
      </c>
      <c r="B1036" s="8" t="s">
        <v>843</v>
      </c>
      <c r="C1036" s="8" t="s">
        <v>28</v>
      </c>
      <c r="D1036" s="8" t="s">
        <v>44</v>
      </c>
      <c r="E1036" s="8"/>
      <c r="F1036" s="8" t="s">
        <v>1408</v>
      </c>
      <c r="G1036" s="8" t="s">
        <v>1375</v>
      </c>
      <c r="H1036" s="8">
        <v>66.97</v>
      </c>
      <c r="I1036" s="8"/>
      <c r="J1036" s="8">
        <v>1.1393</v>
      </c>
      <c r="K1036" s="8"/>
      <c r="L1036" s="8" t="s">
        <v>1385</v>
      </c>
      <c r="M1036" s="8">
        <v>740</v>
      </c>
      <c r="N1036" s="8" t="s">
        <v>1377</v>
      </c>
      <c r="O1036" s="89" t="s">
        <v>2690</v>
      </c>
      <c r="P1036" s="89">
        <f t="shared" si="96"/>
        <v>44804</v>
      </c>
      <c r="Q1036" s="89" t="s">
        <v>2690</v>
      </c>
      <c r="R1036" s="89" t="s">
        <v>848</v>
      </c>
      <c r="S1036" s="121">
        <f t="shared" si="97"/>
        <v>44808</v>
      </c>
      <c r="T1036" s="8">
        <v>84</v>
      </c>
      <c r="U1036" s="8">
        <v>0</v>
      </c>
      <c r="Z1036" s="78">
        <f t="shared" ca="1" si="98"/>
        <v>1444</v>
      </c>
      <c r="AA1036" s="78" t="str">
        <f t="shared" si="99"/>
        <v>8-2022</v>
      </c>
      <c r="AC1036" s="4" t="str">
        <f t="shared" si="100"/>
        <v>Empty</v>
      </c>
      <c r="AD1036" s="4">
        <f t="shared" si="101"/>
        <v>3</v>
      </c>
    </row>
    <row r="1037" spans="1:30">
      <c r="A1037" s="9" t="s">
        <v>3085</v>
      </c>
      <c r="B1037" s="9" t="s">
        <v>1302</v>
      </c>
      <c r="C1037" s="9" t="s">
        <v>28</v>
      </c>
      <c r="D1037" s="9" t="s">
        <v>1360</v>
      </c>
      <c r="E1037" s="9"/>
      <c r="F1037" s="9" t="s">
        <v>1380</v>
      </c>
      <c r="G1037" s="9" t="s">
        <v>1375</v>
      </c>
      <c r="H1037" s="9">
        <v>6.44</v>
      </c>
      <c r="I1037" s="9">
        <v>11.97</v>
      </c>
      <c r="J1037" s="9">
        <v>6.0999999999999999E-2</v>
      </c>
      <c r="K1037" s="9">
        <v>0.21379999999999999</v>
      </c>
      <c r="L1037" s="9" t="s">
        <v>1376</v>
      </c>
      <c r="M1037" s="9">
        <v>697</v>
      </c>
      <c r="N1037" s="9" t="s">
        <v>1396</v>
      </c>
      <c r="O1037" s="90" t="s">
        <v>3086</v>
      </c>
      <c r="P1037" s="89">
        <f t="shared" si="96"/>
        <v>44571</v>
      </c>
      <c r="Q1037" s="90" t="s">
        <v>3086</v>
      </c>
      <c r="R1037" s="90" t="s">
        <v>1597</v>
      </c>
      <c r="S1037" s="121">
        <f t="shared" si="97"/>
        <v>44579</v>
      </c>
      <c r="T1037" s="9">
        <v>36</v>
      </c>
      <c r="U1037" s="9">
        <v>5.72</v>
      </c>
      <c r="Z1037" s="78">
        <f t="shared" ca="1" si="98"/>
        <v>1677</v>
      </c>
      <c r="AA1037" s="78" t="str">
        <f t="shared" si="99"/>
        <v>1-2022</v>
      </c>
      <c r="AC1037" s="4" t="str">
        <f t="shared" si="100"/>
        <v>Empty</v>
      </c>
      <c r="AD1037" s="4">
        <f t="shared" si="101"/>
        <v>7</v>
      </c>
    </row>
    <row r="1038" spans="1:30" hidden="1">
      <c r="A1038" s="8" t="s">
        <v>3087</v>
      </c>
      <c r="B1038" s="8" t="s">
        <v>1315</v>
      </c>
      <c r="C1038" s="8" t="s">
        <v>38</v>
      </c>
      <c r="D1038" s="8" t="s">
        <v>31</v>
      </c>
      <c r="E1038" s="8"/>
      <c r="F1038" s="8" t="s">
        <v>1389</v>
      </c>
      <c r="G1038" s="8" t="s">
        <v>1375</v>
      </c>
      <c r="H1038" s="8">
        <v>85</v>
      </c>
      <c r="I1038" s="8">
        <v>15.14</v>
      </c>
      <c r="J1038" s="8">
        <v>1.2155</v>
      </c>
      <c r="K1038" s="8">
        <v>2.3717000000000001</v>
      </c>
      <c r="L1038" s="8" t="s">
        <v>1358</v>
      </c>
      <c r="M1038" s="8">
        <v>790</v>
      </c>
      <c r="N1038" s="8" t="s">
        <v>1386</v>
      </c>
      <c r="O1038" s="89" t="s">
        <v>3088</v>
      </c>
      <c r="P1038" s="89">
        <f t="shared" si="96"/>
        <v>45152</v>
      </c>
      <c r="Q1038" s="89" t="s">
        <v>3088</v>
      </c>
      <c r="R1038" s="89"/>
      <c r="S1038" s="121" t="e">
        <f t="shared" si="97"/>
        <v>#VALUE!</v>
      </c>
      <c r="T1038" s="8">
        <v>48</v>
      </c>
      <c r="U1038" s="8">
        <v>47.65</v>
      </c>
      <c r="Z1038" s="78">
        <f t="shared" ca="1" si="98"/>
        <v>1096</v>
      </c>
      <c r="AA1038" s="78" t="str">
        <f t="shared" si="99"/>
        <v>8-2023</v>
      </c>
      <c r="AC1038" s="4" t="str">
        <f t="shared" si="100"/>
        <v>Empty</v>
      </c>
      <c r="AD1038" s="4" t="e">
        <f t="shared" si="101"/>
        <v>#VALUE!</v>
      </c>
    </row>
    <row r="1039" spans="1:30" hidden="1">
      <c r="A1039" s="9" t="s">
        <v>3089</v>
      </c>
      <c r="B1039" s="9" t="s">
        <v>107</v>
      </c>
      <c r="C1039" s="9" t="s">
        <v>7</v>
      </c>
      <c r="D1039" s="9" t="s">
        <v>31</v>
      </c>
      <c r="E1039" s="9"/>
      <c r="F1039" s="9" t="s">
        <v>1380</v>
      </c>
      <c r="G1039" s="9" t="s">
        <v>1390</v>
      </c>
      <c r="H1039" s="9">
        <v>43.08</v>
      </c>
      <c r="I1039" s="9">
        <v>8.32</v>
      </c>
      <c r="J1039" s="9">
        <v>0.22539999999999999</v>
      </c>
      <c r="K1039" s="9">
        <v>1.0582</v>
      </c>
      <c r="L1039" s="9" t="s">
        <v>1385</v>
      </c>
      <c r="M1039" s="9">
        <v>792</v>
      </c>
      <c r="N1039" s="9" t="s">
        <v>1386</v>
      </c>
      <c r="O1039" s="90" t="s">
        <v>3007</v>
      </c>
      <c r="P1039" s="89">
        <f t="shared" si="96"/>
        <v>44768</v>
      </c>
      <c r="Q1039" s="90" t="s">
        <v>3007</v>
      </c>
      <c r="R1039" s="90"/>
      <c r="S1039" s="121" t="e">
        <f t="shared" si="97"/>
        <v>#VALUE!</v>
      </c>
      <c r="T1039" s="9">
        <v>48</v>
      </c>
      <c r="U1039" s="9">
        <v>0</v>
      </c>
      <c r="Z1039" s="78">
        <f t="shared" ca="1" si="98"/>
        <v>1480</v>
      </c>
      <c r="AA1039" s="78" t="str">
        <f t="shared" si="99"/>
        <v>7-2022</v>
      </c>
      <c r="AC1039" s="4" t="str">
        <f t="shared" si="100"/>
        <v>Empty</v>
      </c>
      <c r="AD1039" s="4" t="e">
        <f t="shared" si="101"/>
        <v>#VALUE!</v>
      </c>
    </row>
    <row r="1040" spans="1:30" hidden="1">
      <c r="A1040" s="8" t="s">
        <v>3090</v>
      </c>
      <c r="B1040" s="8" t="s">
        <v>743</v>
      </c>
      <c r="C1040" s="8" t="s">
        <v>28</v>
      </c>
      <c r="D1040" s="8" t="s">
        <v>23</v>
      </c>
      <c r="E1040" s="8"/>
      <c r="F1040" s="8" t="s">
        <v>1400</v>
      </c>
      <c r="G1040" s="8" t="s">
        <v>1390</v>
      </c>
      <c r="H1040" s="8">
        <v>29.79</v>
      </c>
      <c r="I1040" s="8">
        <v>10.199999999999999</v>
      </c>
      <c r="J1040" s="8">
        <v>0.44729999999999998</v>
      </c>
      <c r="K1040" s="8">
        <v>0.49759999999999999</v>
      </c>
      <c r="L1040" s="8" t="s">
        <v>1395</v>
      </c>
      <c r="M1040" s="8">
        <v>556</v>
      </c>
      <c r="N1040" s="8" t="s">
        <v>1426</v>
      </c>
      <c r="O1040" s="89" t="s">
        <v>3091</v>
      </c>
      <c r="P1040" s="89">
        <f t="shared" si="96"/>
        <v>44747</v>
      </c>
      <c r="Q1040" s="89" t="s">
        <v>3091</v>
      </c>
      <c r="R1040" s="89"/>
      <c r="S1040" s="121" t="e">
        <f t="shared" si="97"/>
        <v>#VALUE!</v>
      </c>
      <c r="T1040" s="8">
        <v>84</v>
      </c>
      <c r="U1040" s="8">
        <v>5.35</v>
      </c>
      <c r="Z1040" s="78">
        <f t="shared" ca="1" si="98"/>
        <v>1501</v>
      </c>
      <c r="AA1040" s="78" t="str">
        <f t="shared" si="99"/>
        <v>7-2022</v>
      </c>
      <c r="AC1040" s="4" t="str">
        <f t="shared" si="100"/>
        <v>Empty</v>
      </c>
      <c r="AD1040" s="4" t="e">
        <f t="shared" si="101"/>
        <v>#VALUE!</v>
      </c>
    </row>
    <row r="1041" spans="1:30" hidden="1">
      <c r="A1041" s="9" t="s">
        <v>3092</v>
      </c>
      <c r="B1041" s="9" t="s">
        <v>1240</v>
      </c>
      <c r="C1041" s="9" t="s">
        <v>24</v>
      </c>
      <c r="D1041" s="9" t="s">
        <v>44</v>
      </c>
      <c r="E1041" s="9"/>
      <c r="F1041" s="9" t="s">
        <v>1400</v>
      </c>
      <c r="G1041" s="9" t="s">
        <v>1375</v>
      </c>
      <c r="H1041" s="9">
        <v>77.099999999999994</v>
      </c>
      <c r="I1041" s="9">
        <v>13.06</v>
      </c>
      <c r="J1041" s="9">
        <v>1.3204</v>
      </c>
      <c r="K1041" s="9">
        <v>1.1538999999999999</v>
      </c>
      <c r="L1041" s="9" t="s">
        <v>1385</v>
      </c>
      <c r="M1041" s="9">
        <v>797</v>
      </c>
      <c r="N1041" s="9" t="s">
        <v>1426</v>
      </c>
      <c r="O1041" s="90" t="s">
        <v>3093</v>
      </c>
      <c r="P1041" s="89">
        <f t="shared" si="96"/>
        <v>45529</v>
      </c>
      <c r="Q1041" s="90" t="s">
        <v>3093</v>
      </c>
      <c r="R1041" s="90"/>
      <c r="S1041" s="121" t="e">
        <f t="shared" si="97"/>
        <v>#VALUE!</v>
      </c>
      <c r="T1041" s="9">
        <v>120</v>
      </c>
      <c r="U1041" s="9">
        <v>0</v>
      </c>
      <c r="Z1041" s="78">
        <f t="shared" ca="1" si="98"/>
        <v>719</v>
      </c>
      <c r="AA1041" s="78" t="str">
        <f t="shared" si="99"/>
        <v>8-2024</v>
      </c>
      <c r="AC1041" s="4" t="str">
        <f t="shared" si="100"/>
        <v>Empty</v>
      </c>
      <c r="AD1041" s="4" t="e">
        <f t="shared" si="101"/>
        <v>#VALUE!</v>
      </c>
    </row>
    <row r="1042" spans="1:30" hidden="1">
      <c r="A1042" s="8" t="s">
        <v>3094</v>
      </c>
      <c r="B1042" s="8" t="s">
        <v>1077</v>
      </c>
      <c r="C1042" s="8" t="s">
        <v>12</v>
      </c>
      <c r="D1042" s="8" t="s">
        <v>1360</v>
      </c>
      <c r="E1042" s="8"/>
      <c r="F1042" s="8" t="s">
        <v>1411</v>
      </c>
      <c r="G1042" s="8" t="s">
        <v>1384</v>
      </c>
      <c r="H1042" s="8">
        <v>90.68</v>
      </c>
      <c r="I1042" s="8">
        <v>11.12</v>
      </c>
      <c r="J1042" s="8">
        <v>0.58740000000000003</v>
      </c>
      <c r="K1042" s="8">
        <v>2.3490000000000002</v>
      </c>
      <c r="L1042" s="8" t="s">
        <v>1358</v>
      </c>
      <c r="M1042" s="8">
        <v>837</v>
      </c>
      <c r="N1042" s="8" t="s">
        <v>1426</v>
      </c>
      <c r="O1042" s="89" t="s">
        <v>1206</v>
      </c>
      <c r="P1042" s="89">
        <f t="shared" si="96"/>
        <v>45581</v>
      </c>
      <c r="Q1042" s="89" t="s">
        <v>1206</v>
      </c>
      <c r="R1042" s="89"/>
      <c r="S1042" s="121" t="e">
        <f t="shared" si="97"/>
        <v>#VALUE!</v>
      </c>
      <c r="T1042" s="8">
        <v>48</v>
      </c>
      <c r="U1042" s="8">
        <v>48.12</v>
      </c>
      <c r="Z1042" s="78">
        <f t="shared" ca="1" si="98"/>
        <v>667</v>
      </c>
      <c r="AA1042" s="78" t="str">
        <f t="shared" si="99"/>
        <v>10-2024</v>
      </c>
      <c r="AC1042" s="4" t="str">
        <f t="shared" si="100"/>
        <v>Q4</v>
      </c>
      <c r="AD1042" s="4" t="e">
        <f t="shared" si="101"/>
        <v>#VALUE!</v>
      </c>
    </row>
    <row r="1043" spans="1:30" hidden="1">
      <c r="A1043" s="9" t="s">
        <v>3095</v>
      </c>
      <c r="B1043" s="9" t="s">
        <v>614</v>
      </c>
      <c r="C1043" s="9" t="s">
        <v>7</v>
      </c>
      <c r="D1043" s="9" t="s">
        <v>23</v>
      </c>
      <c r="E1043" s="9"/>
      <c r="F1043" s="9" t="s">
        <v>1400</v>
      </c>
      <c r="G1043" s="9" t="s">
        <v>1384</v>
      </c>
      <c r="H1043" s="9">
        <v>23.48</v>
      </c>
      <c r="I1043" s="9">
        <v>9.19</v>
      </c>
      <c r="J1043" s="9">
        <v>0.39450000000000002</v>
      </c>
      <c r="K1043" s="9">
        <v>0.2999</v>
      </c>
      <c r="L1043" s="9" t="s">
        <v>1412</v>
      </c>
      <c r="M1043" s="9">
        <v>882</v>
      </c>
      <c r="N1043" s="9" t="s">
        <v>1426</v>
      </c>
      <c r="O1043" s="90" t="s">
        <v>1531</v>
      </c>
      <c r="P1043" s="89">
        <f t="shared" si="96"/>
        <v>45427</v>
      </c>
      <c r="Q1043" s="90" t="s">
        <v>1531</v>
      </c>
      <c r="R1043" s="90"/>
      <c r="S1043" s="121" t="e">
        <f t="shared" si="97"/>
        <v>#VALUE!</v>
      </c>
      <c r="T1043" s="9">
        <v>120</v>
      </c>
      <c r="U1043" s="9">
        <v>17.78</v>
      </c>
      <c r="Z1043" s="78">
        <f t="shared" ca="1" si="98"/>
        <v>821</v>
      </c>
      <c r="AA1043" s="78" t="str">
        <f t="shared" si="99"/>
        <v>5-2024</v>
      </c>
      <c r="AC1043" s="4" t="str">
        <f t="shared" si="100"/>
        <v>Empty</v>
      </c>
      <c r="AD1043" s="4" t="e">
        <f t="shared" si="101"/>
        <v>#VALUE!</v>
      </c>
    </row>
    <row r="1044" spans="1:30">
      <c r="A1044" s="8" t="s">
        <v>3096</v>
      </c>
      <c r="B1044" s="8" t="s">
        <v>175</v>
      </c>
      <c r="C1044" s="8" t="s">
        <v>35</v>
      </c>
      <c r="D1044" s="8" t="s">
        <v>10</v>
      </c>
      <c r="E1044" s="8"/>
      <c r="F1044" s="8" t="s">
        <v>1380</v>
      </c>
      <c r="G1044" s="8" t="s">
        <v>1375</v>
      </c>
      <c r="H1044" s="8">
        <v>21.15</v>
      </c>
      <c r="I1044" s="8">
        <v>12.6</v>
      </c>
      <c r="J1044" s="8">
        <v>0.2205</v>
      </c>
      <c r="K1044" s="8">
        <v>0.47689999999999999</v>
      </c>
      <c r="L1044" s="8" t="s">
        <v>1376</v>
      </c>
      <c r="M1044" s="8">
        <v>636</v>
      </c>
      <c r="N1044" s="8" t="s">
        <v>1403</v>
      </c>
      <c r="O1044" s="89" t="s">
        <v>2654</v>
      </c>
      <c r="P1044" s="89">
        <f t="shared" si="96"/>
        <v>45032</v>
      </c>
      <c r="Q1044" s="89" t="s">
        <v>2654</v>
      </c>
      <c r="R1044" s="89" t="s">
        <v>3097</v>
      </c>
      <c r="S1044" s="121">
        <f t="shared" si="97"/>
        <v>45040</v>
      </c>
      <c r="T1044" s="8">
        <v>60</v>
      </c>
      <c r="U1044" s="8">
        <v>14.06</v>
      </c>
      <c r="Z1044" s="78">
        <f t="shared" ca="1" si="98"/>
        <v>1216</v>
      </c>
      <c r="AA1044" s="78" t="str">
        <f t="shared" si="99"/>
        <v>4-2023</v>
      </c>
      <c r="AC1044" s="4" t="str">
        <f t="shared" si="100"/>
        <v>Empty</v>
      </c>
      <c r="AD1044" s="4">
        <f t="shared" si="101"/>
        <v>6</v>
      </c>
    </row>
    <row r="1045" spans="1:30" hidden="1">
      <c r="A1045" s="9" t="s">
        <v>3098</v>
      </c>
      <c r="B1045" s="9" t="s">
        <v>536</v>
      </c>
      <c r="C1045" s="9" t="s">
        <v>24</v>
      </c>
      <c r="D1045" s="9" t="s">
        <v>1360</v>
      </c>
      <c r="E1045" s="9"/>
      <c r="F1045" s="9" t="s">
        <v>1411</v>
      </c>
      <c r="G1045" s="9" t="s">
        <v>1384</v>
      </c>
      <c r="H1045" s="9">
        <v>77.86</v>
      </c>
      <c r="I1045" s="9">
        <v>10.76</v>
      </c>
      <c r="J1045" s="9">
        <v>0.47439999999999999</v>
      </c>
      <c r="K1045" s="9">
        <v>1.6836</v>
      </c>
      <c r="L1045" s="9" t="s">
        <v>1358</v>
      </c>
      <c r="M1045" s="9">
        <v>883</v>
      </c>
      <c r="N1045" s="9" t="s">
        <v>1426</v>
      </c>
      <c r="O1045" s="90" t="s">
        <v>2785</v>
      </c>
      <c r="P1045" s="89">
        <f t="shared" si="96"/>
        <v>45502</v>
      </c>
      <c r="Q1045" s="90" t="s">
        <v>2785</v>
      </c>
      <c r="R1045" s="90"/>
      <c r="S1045" s="121" t="e">
        <f t="shared" si="97"/>
        <v>#VALUE!</v>
      </c>
      <c r="T1045" s="9">
        <v>60</v>
      </c>
      <c r="U1045" s="9">
        <v>52.24</v>
      </c>
      <c r="Z1045" s="78">
        <f t="shared" ca="1" si="98"/>
        <v>746</v>
      </c>
      <c r="AA1045" s="78" t="str">
        <f t="shared" si="99"/>
        <v>7-2024</v>
      </c>
      <c r="AC1045" s="4" t="str">
        <f t="shared" si="100"/>
        <v>Empty</v>
      </c>
      <c r="AD1045" s="4" t="e">
        <f t="shared" si="101"/>
        <v>#VALUE!</v>
      </c>
    </row>
    <row r="1046" spans="1:30">
      <c r="A1046" s="8" t="s">
        <v>3099</v>
      </c>
      <c r="B1046" s="8" t="s">
        <v>330</v>
      </c>
      <c r="C1046" s="8" t="s">
        <v>28</v>
      </c>
      <c r="D1046" s="8" t="s">
        <v>31</v>
      </c>
      <c r="E1046" s="8"/>
      <c r="F1046" s="8" t="s">
        <v>1400</v>
      </c>
      <c r="G1046" s="8" t="s">
        <v>1390</v>
      </c>
      <c r="H1046" s="8">
        <v>53.28</v>
      </c>
      <c r="I1046" s="8">
        <v>17.329999999999998</v>
      </c>
      <c r="J1046" s="8">
        <v>0.41499999999999998</v>
      </c>
      <c r="K1046" s="8">
        <v>0.79490000000000005</v>
      </c>
      <c r="L1046" s="8" t="s">
        <v>1412</v>
      </c>
      <c r="M1046" s="8">
        <v>782</v>
      </c>
      <c r="N1046" s="8" t="s">
        <v>1396</v>
      </c>
      <c r="O1046" s="89" t="s">
        <v>1820</v>
      </c>
      <c r="P1046" s="89">
        <f t="shared" si="96"/>
        <v>45480</v>
      </c>
      <c r="Q1046" s="89" t="s">
        <v>1820</v>
      </c>
      <c r="R1046" s="89" t="s">
        <v>2471</v>
      </c>
      <c r="S1046" s="121">
        <f t="shared" si="97"/>
        <v>45487</v>
      </c>
      <c r="T1046" s="8">
        <v>240</v>
      </c>
      <c r="U1046" s="8">
        <v>24.74</v>
      </c>
      <c r="Z1046" s="78">
        <f t="shared" ca="1" si="98"/>
        <v>768</v>
      </c>
      <c r="AA1046" s="78" t="str">
        <f t="shared" si="99"/>
        <v>7-2024</v>
      </c>
      <c r="AC1046" s="4" t="str">
        <f t="shared" si="100"/>
        <v>Empty</v>
      </c>
      <c r="AD1046" s="4">
        <f t="shared" si="101"/>
        <v>5</v>
      </c>
    </row>
    <row r="1047" spans="1:30">
      <c r="A1047" s="9" t="s">
        <v>3100</v>
      </c>
      <c r="B1047" s="9" t="s">
        <v>1254</v>
      </c>
      <c r="C1047" s="9" t="s">
        <v>32</v>
      </c>
      <c r="D1047" s="9" t="s">
        <v>1360</v>
      </c>
      <c r="E1047" s="9"/>
      <c r="F1047" s="9" t="s">
        <v>1389</v>
      </c>
      <c r="G1047" s="9" t="s">
        <v>1375</v>
      </c>
      <c r="H1047" s="9">
        <v>94.61</v>
      </c>
      <c r="I1047" s="9">
        <v>15.27</v>
      </c>
      <c r="J1047" s="9">
        <v>1.8113999999999999</v>
      </c>
      <c r="K1047" s="9">
        <v>2.6459999999999999</v>
      </c>
      <c r="L1047" s="9" t="s">
        <v>1358</v>
      </c>
      <c r="M1047" s="9">
        <v>731</v>
      </c>
      <c r="N1047" s="9" t="s">
        <v>1377</v>
      </c>
      <c r="O1047" s="90" t="s">
        <v>2343</v>
      </c>
      <c r="P1047" s="89">
        <f t="shared" si="96"/>
        <v>45536</v>
      </c>
      <c r="Q1047" s="90" t="s">
        <v>2343</v>
      </c>
      <c r="R1047" s="90" t="s">
        <v>2469</v>
      </c>
      <c r="S1047" s="121">
        <f t="shared" si="97"/>
        <v>45543</v>
      </c>
      <c r="T1047" s="9">
        <v>48</v>
      </c>
      <c r="U1047" s="9">
        <v>65.08</v>
      </c>
      <c r="Z1047" s="78">
        <f t="shared" ca="1" si="98"/>
        <v>712</v>
      </c>
      <c r="AA1047" s="78" t="str">
        <f t="shared" si="99"/>
        <v>9-2024</v>
      </c>
      <c r="AC1047" s="4" t="str">
        <f t="shared" si="100"/>
        <v>Empty</v>
      </c>
      <c r="AD1047" s="4">
        <f t="shared" si="101"/>
        <v>5</v>
      </c>
    </row>
    <row r="1048" spans="1:30">
      <c r="A1048" s="8" t="s">
        <v>3101</v>
      </c>
      <c r="B1048" s="8" t="s">
        <v>1257</v>
      </c>
      <c r="C1048" s="8" t="s">
        <v>38</v>
      </c>
      <c r="D1048" s="8" t="s">
        <v>44</v>
      </c>
      <c r="E1048" s="8"/>
      <c r="F1048" s="8" t="s">
        <v>1374</v>
      </c>
      <c r="G1048" s="8" t="s">
        <v>1390</v>
      </c>
      <c r="H1048" s="8">
        <v>83.75</v>
      </c>
      <c r="I1048" s="8">
        <v>11.97</v>
      </c>
      <c r="J1048" s="8">
        <v>1.2626999999999999</v>
      </c>
      <c r="K1048" s="8">
        <v>7.4398999999999997</v>
      </c>
      <c r="L1048" s="8" t="s">
        <v>1412</v>
      </c>
      <c r="M1048" s="8">
        <v>707</v>
      </c>
      <c r="N1048" s="8" t="s">
        <v>1403</v>
      </c>
      <c r="O1048" s="89" t="s">
        <v>1475</v>
      </c>
      <c r="P1048" s="89">
        <f t="shared" si="96"/>
        <v>45633</v>
      </c>
      <c r="Q1048" s="89" t="s">
        <v>1475</v>
      </c>
      <c r="R1048" s="89" t="s">
        <v>1807</v>
      </c>
      <c r="S1048" s="121">
        <f t="shared" si="97"/>
        <v>45640</v>
      </c>
      <c r="T1048" s="8">
        <v>12</v>
      </c>
      <c r="U1048" s="8">
        <v>50.47</v>
      </c>
      <c r="Z1048" s="78">
        <f t="shared" ca="1" si="98"/>
        <v>615</v>
      </c>
      <c r="AA1048" s="78" t="str">
        <f t="shared" si="99"/>
        <v>12-2024</v>
      </c>
      <c r="AC1048" s="4" t="str">
        <f t="shared" si="100"/>
        <v>Q4</v>
      </c>
      <c r="AD1048" s="4">
        <f t="shared" si="101"/>
        <v>5</v>
      </c>
    </row>
    <row r="1049" spans="1:30" hidden="1">
      <c r="A1049" s="9" t="s">
        <v>3102</v>
      </c>
      <c r="B1049" s="9" t="s">
        <v>559</v>
      </c>
      <c r="C1049" s="9" t="s">
        <v>28</v>
      </c>
      <c r="D1049" s="9" t="s">
        <v>1360</v>
      </c>
      <c r="E1049" s="9"/>
      <c r="F1049" s="9" t="s">
        <v>1408</v>
      </c>
      <c r="G1049" s="9" t="s">
        <v>1384</v>
      </c>
      <c r="H1049" s="9">
        <v>35.340000000000003</v>
      </c>
      <c r="I1049" s="9">
        <v>13.27</v>
      </c>
      <c r="J1049" s="9">
        <v>0.61890000000000001</v>
      </c>
      <c r="K1049" s="9">
        <v>1.1953</v>
      </c>
      <c r="L1049" s="9" t="s">
        <v>1376</v>
      </c>
      <c r="M1049" s="9">
        <v>800</v>
      </c>
      <c r="N1049" s="9" t="s">
        <v>1386</v>
      </c>
      <c r="O1049" s="90" t="s">
        <v>1006</v>
      </c>
      <c r="P1049" s="89">
        <f t="shared" si="96"/>
        <v>45418</v>
      </c>
      <c r="Q1049" s="90" t="s">
        <v>1006</v>
      </c>
      <c r="R1049" s="90"/>
      <c r="S1049" s="121" t="e">
        <f t="shared" si="97"/>
        <v>#VALUE!</v>
      </c>
      <c r="T1049" s="9">
        <v>36</v>
      </c>
      <c r="U1049" s="9">
        <v>25.83</v>
      </c>
      <c r="Z1049" s="78">
        <f t="shared" ca="1" si="98"/>
        <v>830</v>
      </c>
      <c r="AA1049" s="78" t="str">
        <f t="shared" si="99"/>
        <v>5-2024</v>
      </c>
      <c r="AC1049" s="4" t="str">
        <f t="shared" si="100"/>
        <v>Empty</v>
      </c>
      <c r="AD1049" s="4" t="e">
        <f t="shared" si="101"/>
        <v>#VALUE!</v>
      </c>
    </row>
    <row r="1050" spans="1:30">
      <c r="A1050" s="8" t="s">
        <v>3103</v>
      </c>
      <c r="B1050" s="8" t="s">
        <v>1210</v>
      </c>
      <c r="C1050" s="8" t="s">
        <v>35</v>
      </c>
      <c r="D1050" s="8" t="s">
        <v>44</v>
      </c>
      <c r="E1050" s="8"/>
      <c r="F1050" s="8" t="s">
        <v>1408</v>
      </c>
      <c r="G1050" s="8" t="s">
        <v>1384</v>
      </c>
      <c r="H1050" s="8">
        <v>32.11</v>
      </c>
      <c r="I1050" s="8">
        <v>15.62</v>
      </c>
      <c r="J1050" s="8">
        <v>0.35870000000000002</v>
      </c>
      <c r="K1050" s="8">
        <v>2.9076</v>
      </c>
      <c r="L1050" s="8" t="s">
        <v>1376</v>
      </c>
      <c r="M1050" s="8">
        <v>784</v>
      </c>
      <c r="N1050" s="8" t="s">
        <v>1403</v>
      </c>
      <c r="O1050" s="89" t="s">
        <v>3022</v>
      </c>
      <c r="P1050" s="89">
        <f t="shared" si="96"/>
        <v>45510</v>
      </c>
      <c r="Q1050" s="89" t="s">
        <v>3022</v>
      </c>
      <c r="R1050" s="89" t="s">
        <v>1221</v>
      </c>
      <c r="S1050" s="121">
        <f t="shared" si="97"/>
        <v>45518</v>
      </c>
      <c r="T1050" s="8">
        <v>12</v>
      </c>
      <c r="U1050" s="8">
        <v>22.61</v>
      </c>
      <c r="Z1050" s="78">
        <f t="shared" ca="1" si="98"/>
        <v>738</v>
      </c>
      <c r="AA1050" s="78" t="str">
        <f t="shared" si="99"/>
        <v>8-2024</v>
      </c>
      <c r="AC1050" s="4" t="str">
        <f t="shared" si="100"/>
        <v>Empty</v>
      </c>
      <c r="AD1050" s="4">
        <f t="shared" si="101"/>
        <v>7</v>
      </c>
    </row>
    <row r="1051" spans="1:30">
      <c r="A1051" s="9" t="s">
        <v>3104</v>
      </c>
      <c r="B1051" s="9" t="s">
        <v>1207</v>
      </c>
      <c r="C1051" s="9" t="s">
        <v>12</v>
      </c>
      <c r="D1051" s="9" t="s">
        <v>23</v>
      </c>
      <c r="E1051" s="9"/>
      <c r="F1051" s="9" t="s">
        <v>1374</v>
      </c>
      <c r="G1051" s="9" t="s">
        <v>1384</v>
      </c>
      <c r="H1051" s="9">
        <v>24.88</v>
      </c>
      <c r="I1051" s="9">
        <v>10.36</v>
      </c>
      <c r="J1051" s="9">
        <v>0.43980000000000002</v>
      </c>
      <c r="K1051" s="9">
        <v>0.27289999999999998</v>
      </c>
      <c r="L1051" s="9" t="s">
        <v>1395</v>
      </c>
      <c r="M1051" s="9">
        <v>859</v>
      </c>
      <c r="N1051" s="9" t="s">
        <v>1377</v>
      </c>
      <c r="O1051" s="90" t="s">
        <v>3105</v>
      </c>
      <c r="P1051" s="89">
        <f t="shared" si="96"/>
        <v>44828</v>
      </c>
      <c r="Q1051" s="90" t="s">
        <v>3105</v>
      </c>
      <c r="R1051" s="90" t="s">
        <v>2361</v>
      </c>
      <c r="S1051" s="121">
        <f t="shared" si="97"/>
        <v>44836</v>
      </c>
      <c r="T1051" s="9">
        <v>180</v>
      </c>
      <c r="U1051" s="9">
        <v>17.899999999999999</v>
      </c>
      <c r="Z1051" s="78">
        <f t="shared" ca="1" si="98"/>
        <v>1420</v>
      </c>
      <c r="AA1051" s="78" t="str">
        <f t="shared" si="99"/>
        <v>9-2022</v>
      </c>
      <c r="AC1051" s="4" t="str">
        <f t="shared" si="100"/>
        <v>Empty</v>
      </c>
      <c r="AD1051" s="4">
        <f t="shared" si="101"/>
        <v>5</v>
      </c>
    </row>
    <row r="1052" spans="1:30">
      <c r="A1052" s="8" t="s">
        <v>3106</v>
      </c>
      <c r="B1052" s="8" t="s">
        <v>333</v>
      </c>
      <c r="C1052" s="8" t="s">
        <v>16</v>
      </c>
      <c r="D1052" s="8" t="s">
        <v>44</v>
      </c>
      <c r="E1052" s="8"/>
      <c r="F1052" s="8" t="s">
        <v>1380</v>
      </c>
      <c r="G1052" s="8" t="s">
        <v>1384</v>
      </c>
      <c r="H1052" s="8">
        <v>76.400000000000006</v>
      </c>
      <c r="I1052" s="8">
        <v>16.63</v>
      </c>
      <c r="J1052" s="8">
        <v>1.1283000000000001</v>
      </c>
      <c r="K1052" s="8">
        <v>1.1557999999999999</v>
      </c>
      <c r="L1052" s="8" t="s">
        <v>1376</v>
      </c>
      <c r="M1052" s="8">
        <v>833</v>
      </c>
      <c r="N1052" s="8" t="s">
        <v>1403</v>
      </c>
      <c r="O1052" s="89" t="s">
        <v>2064</v>
      </c>
      <c r="P1052" s="89">
        <f t="shared" si="96"/>
        <v>44809</v>
      </c>
      <c r="Q1052" s="89" t="s">
        <v>2064</v>
      </c>
      <c r="R1052" s="89" t="s">
        <v>197</v>
      </c>
      <c r="S1052" s="121">
        <f t="shared" si="97"/>
        <v>44817</v>
      </c>
      <c r="T1052" s="8">
        <v>180</v>
      </c>
      <c r="U1052" s="8">
        <v>14.56</v>
      </c>
      <c r="Z1052" s="78">
        <f t="shared" ca="1" si="98"/>
        <v>1439</v>
      </c>
      <c r="AA1052" s="78" t="str">
        <f t="shared" si="99"/>
        <v>9-2022</v>
      </c>
      <c r="AC1052" s="4" t="str">
        <f t="shared" si="100"/>
        <v>Empty</v>
      </c>
      <c r="AD1052" s="4">
        <f t="shared" si="101"/>
        <v>7</v>
      </c>
    </row>
    <row r="1053" spans="1:30" hidden="1">
      <c r="A1053" s="9" t="s">
        <v>3107</v>
      </c>
      <c r="B1053" s="9" t="s">
        <v>309</v>
      </c>
      <c r="C1053" s="9" t="s">
        <v>41</v>
      </c>
      <c r="D1053" s="9" t="s">
        <v>23</v>
      </c>
      <c r="E1053" s="9"/>
      <c r="F1053" s="9" t="s">
        <v>1408</v>
      </c>
      <c r="G1053" s="9" t="s">
        <v>1384</v>
      </c>
      <c r="H1053" s="9">
        <v>29.61</v>
      </c>
      <c r="I1053" s="9">
        <v>11.95</v>
      </c>
      <c r="J1053" s="9">
        <v>0.39389999999999997</v>
      </c>
      <c r="K1053" s="9">
        <v>2.6301000000000001</v>
      </c>
      <c r="L1053" s="9"/>
      <c r="M1053" s="9">
        <v>667</v>
      </c>
      <c r="N1053" s="9" t="s">
        <v>1386</v>
      </c>
      <c r="O1053" s="90" t="s">
        <v>3108</v>
      </c>
      <c r="P1053" s="89">
        <f t="shared" si="96"/>
        <v>44774</v>
      </c>
      <c r="Q1053" s="90" t="s">
        <v>3108</v>
      </c>
      <c r="R1053" s="90"/>
      <c r="S1053" s="121" t="e">
        <f t="shared" si="97"/>
        <v>#VALUE!</v>
      </c>
      <c r="T1053" s="9">
        <v>12</v>
      </c>
      <c r="U1053" s="9">
        <v>23.99</v>
      </c>
      <c r="Z1053" s="78">
        <f t="shared" ca="1" si="98"/>
        <v>1474</v>
      </c>
      <c r="AA1053" s="78" t="str">
        <f t="shared" si="99"/>
        <v>8-2022</v>
      </c>
      <c r="AC1053" s="4" t="str">
        <f t="shared" si="100"/>
        <v>Empty</v>
      </c>
      <c r="AD1053" s="4" t="e">
        <f t="shared" si="101"/>
        <v>#VALUE!</v>
      </c>
    </row>
    <row r="1054" spans="1:30" hidden="1">
      <c r="A1054" s="8" t="s">
        <v>3109</v>
      </c>
      <c r="B1054" s="8" t="s">
        <v>886</v>
      </c>
      <c r="C1054" s="8" t="s">
        <v>16</v>
      </c>
      <c r="D1054" s="8" t="s">
        <v>1360</v>
      </c>
      <c r="E1054" s="8"/>
      <c r="F1054" s="8" t="s">
        <v>1380</v>
      </c>
      <c r="G1054" s="8" t="s">
        <v>1384</v>
      </c>
      <c r="H1054" s="8">
        <v>74.94</v>
      </c>
      <c r="I1054" s="8">
        <v>18.32</v>
      </c>
      <c r="J1054" s="8">
        <v>1.268</v>
      </c>
      <c r="K1054" s="8">
        <v>6.8818999999999999</v>
      </c>
      <c r="L1054" s="8" t="s">
        <v>1385</v>
      </c>
      <c r="M1054" s="8">
        <v>686</v>
      </c>
      <c r="N1054" s="8" t="s">
        <v>1386</v>
      </c>
      <c r="O1054" s="89" t="s">
        <v>1846</v>
      </c>
      <c r="P1054" s="89">
        <f t="shared" si="96"/>
        <v>45376</v>
      </c>
      <c r="Q1054" s="89" t="s">
        <v>1846</v>
      </c>
      <c r="R1054" s="89"/>
      <c r="S1054" s="121" t="e">
        <f t="shared" si="97"/>
        <v>#VALUE!</v>
      </c>
      <c r="T1054" s="8">
        <v>12</v>
      </c>
      <c r="U1054" s="8">
        <v>0</v>
      </c>
      <c r="Z1054" s="78">
        <f t="shared" ca="1" si="98"/>
        <v>872</v>
      </c>
      <c r="AA1054" s="78" t="str">
        <f t="shared" si="99"/>
        <v>3-2024</v>
      </c>
      <c r="AC1054" s="4" t="str">
        <f t="shared" si="100"/>
        <v>Empty</v>
      </c>
      <c r="AD1054" s="4" t="e">
        <f t="shared" si="101"/>
        <v>#VALUE!</v>
      </c>
    </row>
    <row r="1055" spans="1:30" hidden="1">
      <c r="A1055" s="9" t="s">
        <v>3110</v>
      </c>
      <c r="B1055" s="9" t="s">
        <v>169</v>
      </c>
      <c r="C1055" s="9" t="s">
        <v>32</v>
      </c>
      <c r="D1055" s="9" t="s">
        <v>23</v>
      </c>
      <c r="E1055" s="9"/>
      <c r="F1055" s="9" t="s">
        <v>1380</v>
      </c>
      <c r="G1055" s="9" t="s">
        <v>1384</v>
      </c>
      <c r="H1055" s="9">
        <v>45.61</v>
      </c>
      <c r="I1055" s="9">
        <v>15.85</v>
      </c>
      <c r="J1055" s="9">
        <v>0.85860000000000003</v>
      </c>
      <c r="K1055" s="9">
        <v>2.2299000000000002</v>
      </c>
      <c r="L1055" s="9" t="s">
        <v>1376</v>
      </c>
      <c r="M1055" s="9">
        <v>833</v>
      </c>
      <c r="N1055" s="9" t="s">
        <v>1386</v>
      </c>
      <c r="O1055" s="90" t="s">
        <v>2144</v>
      </c>
      <c r="P1055" s="89">
        <f t="shared" si="96"/>
        <v>45474</v>
      </c>
      <c r="Q1055" s="90" t="s">
        <v>2144</v>
      </c>
      <c r="R1055" s="90"/>
      <c r="S1055" s="121" t="e">
        <f t="shared" si="97"/>
        <v>#VALUE!</v>
      </c>
      <c r="T1055" s="9">
        <v>24</v>
      </c>
      <c r="U1055" s="9">
        <v>38.950000000000003</v>
      </c>
      <c r="Z1055" s="78">
        <f t="shared" ca="1" si="98"/>
        <v>774</v>
      </c>
      <c r="AA1055" s="78" t="str">
        <f t="shared" si="99"/>
        <v>7-2024</v>
      </c>
      <c r="AC1055" s="4" t="str">
        <f t="shared" si="100"/>
        <v>Empty</v>
      </c>
      <c r="AD1055" s="4" t="e">
        <f t="shared" si="101"/>
        <v>#VALUE!</v>
      </c>
    </row>
    <row r="1056" spans="1:30">
      <c r="A1056" s="8" t="s">
        <v>3111</v>
      </c>
      <c r="B1056" s="8" t="s">
        <v>80</v>
      </c>
      <c r="C1056" s="8" t="s">
        <v>7</v>
      </c>
      <c r="D1056" s="8" t="s">
        <v>31</v>
      </c>
      <c r="E1056" s="8"/>
      <c r="F1056" s="8" t="s">
        <v>1411</v>
      </c>
      <c r="G1056" s="8" t="s">
        <v>1384</v>
      </c>
      <c r="H1056" s="8">
        <v>21.66</v>
      </c>
      <c r="I1056" s="8">
        <v>12.55</v>
      </c>
      <c r="J1056" s="8">
        <v>0.1908</v>
      </c>
      <c r="K1056" s="8">
        <v>0.4879</v>
      </c>
      <c r="L1056" s="8" t="s">
        <v>1376</v>
      </c>
      <c r="M1056" s="8">
        <v>747</v>
      </c>
      <c r="N1056" s="8" t="s">
        <v>1403</v>
      </c>
      <c r="O1056" s="89" t="s">
        <v>2318</v>
      </c>
      <c r="P1056" s="89">
        <f t="shared" si="96"/>
        <v>45020</v>
      </c>
      <c r="Q1056" s="89" t="s">
        <v>2318</v>
      </c>
      <c r="R1056" s="89" t="s">
        <v>2501</v>
      </c>
      <c r="S1056" s="121">
        <f t="shared" si="97"/>
        <v>45034</v>
      </c>
      <c r="T1056" s="8">
        <v>60</v>
      </c>
      <c r="U1056" s="8">
        <v>4.25</v>
      </c>
      <c r="Z1056" s="78">
        <f t="shared" ca="1" si="98"/>
        <v>1228</v>
      </c>
      <c r="AA1056" s="78" t="str">
        <f t="shared" si="99"/>
        <v>4-2023</v>
      </c>
      <c r="AC1056" s="4" t="str">
        <f t="shared" si="100"/>
        <v>Empty</v>
      </c>
      <c r="AD1056" s="4">
        <f t="shared" si="101"/>
        <v>11</v>
      </c>
    </row>
    <row r="1057" spans="1:30">
      <c r="A1057" s="9" t="s">
        <v>3112</v>
      </c>
      <c r="B1057" s="9" t="s">
        <v>480</v>
      </c>
      <c r="C1057" s="9" t="s">
        <v>35</v>
      </c>
      <c r="D1057" s="9" t="s">
        <v>44</v>
      </c>
      <c r="E1057" s="9"/>
      <c r="F1057" s="9" t="s">
        <v>1389</v>
      </c>
      <c r="G1057" s="9" t="s">
        <v>1390</v>
      </c>
      <c r="H1057" s="9">
        <v>1.53</v>
      </c>
      <c r="I1057" s="9">
        <v>13.69</v>
      </c>
      <c r="J1057" s="9">
        <v>2.47E-2</v>
      </c>
      <c r="K1057" s="9">
        <v>2.8400000000000002E-2</v>
      </c>
      <c r="L1057" s="9" t="s">
        <v>1412</v>
      </c>
      <c r="M1057" s="9">
        <v>878</v>
      </c>
      <c r="N1057" s="9" t="s">
        <v>1396</v>
      </c>
      <c r="O1057" s="90" t="s">
        <v>2706</v>
      </c>
      <c r="P1057" s="89">
        <f t="shared" si="96"/>
        <v>44882</v>
      </c>
      <c r="Q1057" s="90" t="s">
        <v>2706</v>
      </c>
      <c r="R1057" s="90" t="s">
        <v>1128</v>
      </c>
      <c r="S1057" s="121">
        <f t="shared" si="97"/>
        <v>44897</v>
      </c>
      <c r="T1057" s="9">
        <v>84</v>
      </c>
      <c r="U1057" s="9">
        <v>0.61</v>
      </c>
      <c r="Z1057" s="78">
        <f t="shared" ca="1" si="98"/>
        <v>1366</v>
      </c>
      <c r="AA1057" s="78" t="str">
        <f t="shared" si="99"/>
        <v>11-2022</v>
      </c>
      <c r="AC1057" s="4" t="str">
        <f t="shared" si="100"/>
        <v>Q4</v>
      </c>
      <c r="AD1057" s="4">
        <f t="shared" si="101"/>
        <v>12</v>
      </c>
    </row>
    <row r="1058" spans="1:30">
      <c r="A1058" s="8" t="s">
        <v>3113</v>
      </c>
      <c r="B1058" s="8" t="s">
        <v>840</v>
      </c>
      <c r="C1058" s="8" t="s">
        <v>28</v>
      </c>
      <c r="D1058" s="8" t="s">
        <v>10</v>
      </c>
      <c r="E1058" s="8"/>
      <c r="F1058" s="8" t="s">
        <v>1374</v>
      </c>
      <c r="G1058" s="8" t="s">
        <v>1390</v>
      </c>
      <c r="H1058" s="8">
        <v>22.68</v>
      </c>
      <c r="I1058" s="8">
        <v>8.9</v>
      </c>
      <c r="J1058" s="8">
        <v>0.3518</v>
      </c>
      <c r="K1058" s="8">
        <v>0.22869999999999999</v>
      </c>
      <c r="L1058" s="8" t="s">
        <v>1395</v>
      </c>
      <c r="M1058" s="8">
        <v>638</v>
      </c>
      <c r="N1058" s="8" t="s">
        <v>1403</v>
      </c>
      <c r="O1058" s="89" t="s">
        <v>1436</v>
      </c>
      <c r="P1058" s="89">
        <f t="shared" si="96"/>
        <v>44740</v>
      </c>
      <c r="Q1058" s="89" t="s">
        <v>1436</v>
      </c>
      <c r="R1058" s="89" t="s">
        <v>3114</v>
      </c>
      <c r="S1058" s="121">
        <f t="shared" si="97"/>
        <v>44743</v>
      </c>
      <c r="T1058" s="8">
        <v>180</v>
      </c>
      <c r="U1058" s="8">
        <v>19.52</v>
      </c>
      <c r="Z1058" s="78">
        <f t="shared" ca="1" si="98"/>
        <v>1508</v>
      </c>
      <c r="AA1058" s="78" t="str">
        <f t="shared" si="99"/>
        <v>6-2022</v>
      </c>
      <c r="AC1058" s="4" t="str">
        <f t="shared" si="100"/>
        <v>Empty</v>
      </c>
      <c r="AD1058" s="4">
        <f t="shared" si="101"/>
        <v>4</v>
      </c>
    </row>
    <row r="1059" spans="1:30">
      <c r="A1059" s="9" t="s">
        <v>3115</v>
      </c>
      <c r="B1059" s="9" t="s">
        <v>576</v>
      </c>
      <c r="C1059" s="9" t="s">
        <v>7</v>
      </c>
      <c r="D1059" s="9" t="s">
        <v>31</v>
      </c>
      <c r="E1059" s="9"/>
      <c r="F1059" s="9" t="s">
        <v>1411</v>
      </c>
      <c r="G1059" s="9" t="s">
        <v>1375</v>
      </c>
      <c r="H1059" s="9">
        <v>6.89</v>
      </c>
      <c r="I1059" s="9">
        <v>15.4</v>
      </c>
      <c r="J1059" s="9">
        <v>8.1199999999999994E-2</v>
      </c>
      <c r="K1059" s="9">
        <v>0.13450000000000001</v>
      </c>
      <c r="L1059" s="9" t="s">
        <v>1395</v>
      </c>
      <c r="M1059" s="9">
        <v>856</v>
      </c>
      <c r="N1059" s="9" t="s">
        <v>1377</v>
      </c>
      <c r="O1059" s="90" t="s">
        <v>1443</v>
      </c>
      <c r="P1059" s="89">
        <f t="shared" si="96"/>
        <v>44902</v>
      </c>
      <c r="Q1059" s="90" t="s">
        <v>1443</v>
      </c>
      <c r="R1059" s="90" t="s">
        <v>1633</v>
      </c>
      <c r="S1059" s="121">
        <f t="shared" si="97"/>
        <v>44911</v>
      </c>
      <c r="T1059" s="9">
        <v>84</v>
      </c>
      <c r="U1059" s="9">
        <v>4.46</v>
      </c>
      <c r="Z1059" s="78">
        <f t="shared" ca="1" si="98"/>
        <v>1346</v>
      </c>
      <c r="AA1059" s="78" t="str">
        <f t="shared" si="99"/>
        <v>12-2022</v>
      </c>
      <c r="AC1059" s="4" t="str">
        <f t="shared" si="100"/>
        <v>Q4</v>
      </c>
      <c r="AD1059" s="4">
        <f t="shared" si="101"/>
        <v>8</v>
      </c>
    </row>
    <row r="1060" spans="1:30" hidden="1">
      <c r="A1060" s="8" t="s">
        <v>3116</v>
      </c>
      <c r="B1060" s="8" t="s">
        <v>761</v>
      </c>
      <c r="C1060" s="8" t="s">
        <v>24</v>
      </c>
      <c r="D1060" s="8" t="s">
        <v>23</v>
      </c>
      <c r="E1060" s="8"/>
      <c r="F1060" s="8" t="s">
        <v>1374</v>
      </c>
      <c r="G1060" s="8" t="s">
        <v>1390</v>
      </c>
      <c r="H1060" s="8">
        <v>59.05</v>
      </c>
      <c r="I1060" s="8">
        <v>15.45</v>
      </c>
      <c r="J1060" s="8">
        <v>0.74309999999999998</v>
      </c>
      <c r="K1060" s="8">
        <v>0.79730000000000001</v>
      </c>
      <c r="L1060" s="8" t="s">
        <v>1376</v>
      </c>
      <c r="M1060" s="8">
        <v>751</v>
      </c>
      <c r="N1060" s="8" t="s">
        <v>1426</v>
      </c>
      <c r="O1060" s="89" t="s">
        <v>2972</v>
      </c>
      <c r="P1060" s="89">
        <f t="shared" si="96"/>
        <v>44567</v>
      </c>
      <c r="Q1060" s="89" t="s">
        <v>2972</v>
      </c>
      <c r="R1060" s="89"/>
      <c r="S1060" s="121" t="e">
        <f t="shared" si="97"/>
        <v>#VALUE!</v>
      </c>
      <c r="T1060" s="8">
        <v>240</v>
      </c>
      <c r="U1060" s="8">
        <v>26.92</v>
      </c>
      <c r="Z1060" s="78">
        <f t="shared" ca="1" si="98"/>
        <v>1681</v>
      </c>
      <c r="AA1060" s="78" t="str">
        <f t="shared" si="99"/>
        <v>1-2022</v>
      </c>
      <c r="AC1060" s="4" t="str">
        <f t="shared" si="100"/>
        <v>Empty</v>
      </c>
      <c r="AD1060" s="4" t="e">
        <f t="shared" si="101"/>
        <v>#VALUE!</v>
      </c>
    </row>
    <row r="1061" spans="1:30">
      <c r="A1061" s="9" t="s">
        <v>3117</v>
      </c>
      <c r="B1061" s="9" t="s">
        <v>661</v>
      </c>
      <c r="C1061" s="9" t="s">
        <v>7</v>
      </c>
      <c r="D1061" s="9" t="s">
        <v>1360</v>
      </c>
      <c r="E1061" s="9"/>
      <c r="F1061" s="9" t="s">
        <v>1380</v>
      </c>
      <c r="G1061" s="9" t="s">
        <v>1390</v>
      </c>
      <c r="H1061" s="9">
        <v>2.0099999999999998</v>
      </c>
      <c r="I1061" s="9">
        <v>8.64</v>
      </c>
      <c r="J1061" s="9">
        <v>3.9E-2</v>
      </c>
      <c r="K1061" s="9">
        <v>6.3600000000000004E-2</v>
      </c>
      <c r="L1061" s="9" t="s">
        <v>1358</v>
      </c>
      <c r="M1061" s="9">
        <v>713</v>
      </c>
      <c r="N1061" s="9" t="s">
        <v>1396</v>
      </c>
      <c r="O1061" s="90" t="s">
        <v>3118</v>
      </c>
      <c r="P1061" s="89">
        <f t="shared" si="96"/>
        <v>44901</v>
      </c>
      <c r="Q1061" s="90" t="s">
        <v>3118</v>
      </c>
      <c r="R1061" s="90" t="s">
        <v>1718</v>
      </c>
      <c r="S1061" s="121">
        <f t="shared" si="97"/>
        <v>44904</v>
      </c>
      <c r="T1061" s="9">
        <v>36</v>
      </c>
      <c r="U1061" s="9">
        <v>1.52</v>
      </c>
      <c r="Z1061" s="78">
        <f t="shared" ca="1" si="98"/>
        <v>1347</v>
      </c>
      <c r="AA1061" s="78" t="str">
        <f t="shared" si="99"/>
        <v>12-2022</v>
      </c>
      <c r="AC1061" s="4" t="str">
        <f t="shared" si="100"/>
        <v>Q4</v>
      </c>
      <c r="AD1061" s="4">
        <f t="shared" si="101"/>
        <v>4</v>
      </c>
    </row>
    <row r="1062" spans="1:30" hidden="1">
      <c r="A1062" s="8" t="s">
        <v>3119</v>
      </c>
      <c r="B1062" s="8" t="s">
        <v>1320</v>
      </c>
      <c r="C1062" s="8" t="s">
        <v>24</v>
      </c>
      <c r="D1062" s="8" t="s">
        <v>1360</v>
      </c>
      <c r="E1062" s="8"/>
      <c r="F1062" s="8" t="s">
        <v>1411</v>
      </c>
      <c r="G1062" s="8" t="s">
        <v>1384</v>
      </c>
      <c r="H1062" s="8">
        <v>28.67</v>
      </c>
      <c r="I1062" s="8">
        <v>17.55</v>
      </c>
      <c r="J1062" s="8">
        <v>0.39479999999999998</v>
      </c>
      <c r="K1062" s="8">
        <v>1.03</v>
      </c>
      <c r="L1062" s="8" t="s">
        <v>1395</v>
      </c>
      <c r="M1062" s="8">
        <v>692</v>
      </c>
      <c r="N1062" s="8" t="s">
        <v>1426</v>
      </c>
      <c r="O1062" s="89" t="s">
        <v>3120</v>
      </c>
      <c r="P1062" s="89">
        <f t="shared" si="96"/>
        <v>44956</v>
      </c>
      <c r="Q1062" s="89" t="s">
        <v>3120</v>
      </c>
      <c r="R1062" s="89"/>
      <c r="S1062" s="121" t="e">
        <f t="shared" si="97"/>
        <v>#VALUE!</v>
      </c>
      <c r="T1062" s="8">
        <v>36</v>
      </c>
      <c r="U1062" s="8">
        <v>8.89</v>
      </c>
      <c r="Z1062" s="78">
        <f t="shared" ca="1" si="98"/>
        <v>1292</v>
      </c>
      <c r="AA1062" s="78" t="str">
        <f t="shared" si="99"/>
        <v>1-2023</v>
      </c>
      <c r="AC1062" s="4" t="str">
        <f t="shared" si="100"/>
        <v>Empty</v>
      </c>
      <c r="AD1062" s="4" t="e">
        <f t="shared" si="101"/>
        <v>#VALUE!</v>
      </c>
    </row>
    <row r="1063" spans="1:30" hidden="1">
      <c r="A1063" s="9" t="s">
        <v>3121</v>
      </c>
      <c r="B1063" s="9" t="s">
        <v>435</v>
      </c>
      <c r="C1063" s="9" t="s">
        <v>28</v>
      </c>
      <c r="D1063" s="9" t="s">
        <v>10</v>
      </c>
      <c r="E1063" s="9"/>
      <c r="F1063" s="9" t="s">
        <v>1380</v>
      </c>
      <c r="G1063" s="9" t="s">
        <v>1384</v>
      </c>
      <c r="H1063" s="9">
        <v>81.150000000000006</v>
      </c>
      <c r="I1063" s="9">
        <v>16.36</v>
      </c>
      <c r="J1063" s="9">
        <v>0.82450000000000001</v>
      </c>
      <c r="K1063" s="9">
        <v>7.3765999999999998</v>
      </c>
      <c r="L1063" s="9" t="s">
        <v>1385</v>
      </c>
      <c r="M1063" s="9">
        <v>866</v>
      </c>
      <c r="N1063" s="9" t="s">
        <v>1381</v>
      </c>
      <c r="O1063" s="90" t="s">
        <v>3122</v>
      </c>
      <c r="P1063" s="89">
        <f t="shared" si="96"/>
        <v>45025</v>
      </c>
      <c r="Q1063" s="90" t="s">
        <v>3122</v>
      </c>
      <c r="R1063" s="90"/>
      <c r="S1063" s="121" t="e">
        <f t="shared" si="97"/>
        <v>#VALUE!</v>
      </c>
      <c r="T1063" s="9">
        <v>12</v>
      </c>
      <c r="U1063" s="9">
        <v>0</v>
      </c>
      <c r="Z1063" s="78">
        <f t="shared" ca="1" si="98"/>
        <v>1223</v>
      </c>
      <c r="AA1063" s="78" t="str">
        <f t="shared" si="99"/>
        <v>4-2023</v>
      </c>
      <c r="AC1063" s="4" t="str">
        <f t="shared" si="100"/>
        <v>Empty</v>
      </c>
      <c r="AD1063" s="4" t="e">
        <f t="shared" si="101"/>
        <v>#VALUE!</v>
      </c>
    </row>
    <row r="1064" spans="1:30" hidden="1">
      <c r="A1064" s="8" t="s">
        <v>3123</v>
      </c>
      <c r="B1064" s="8" t="s">
        <v>1139</v>
      </c>
      <c r="C1064" s="8" t="s">
        <v>7</v>
      </c>
      <c r="D1064" s="8" t="s">
        <v>1360</v>
      </c>
      <c r="E1064" s="8"/>
      <c r="F1064" s="8" t="s">
        <v>1400</v>
      </c>
      <c r="G1064" s="8" t="s">
        <v>1390</v>
      </c>
      <c r="H1064" s="8">
        <v>50.93</v>
      </c>
      <c r="I1064" s="8">
        <v>13.66</v>
      </c>
      <c r="J1064" s="8">
        <v>0.78569999999999995</v>
      </c>
      <c r="K1064" s="8">
        <v>1.3831</v>
      </c>
      <c r="L1064" s="8" t="s">
        <v>1358</v>
      </c>
      <c r="M1064" s="8">
        <v>653</v>
      </c>
      <c r="N1064" s="8" t="s">
        <v>1386</v>
      </c>
      <c r="O1064" s="89" t="s">
        <v>1463</v>
      </c>
      <c r="P1064" s="89">
        <f t="shared" si="96"/>
        <v>45064</v>
      </c>
      <c r="Q1064" s="89" t="s">
        <v>1463</v>
      </c>
      <c r="R1064" s="89"/>
      <c r="S1064" s="121" t="e">
        <f t="shared" si="97"/>
        <v>#VALUE!</v>
      </c>
      <c r="T1064" s="8">
        <v>48</v>
      </c>
      <c r="U1064" s="8">
        <v>13.44</v>
      </c>
      <c r="Z1064" s="78">
        <f t="shared" ca="1" si="98"/>
        <v>1184</v>
      </c>
      <c r="AA1064" s="78" t="str">
        <f t="shared" si="99"/>
        <v>5-2023</v>
      </c>
      <c r="AC1064" s="4" t="str">
        <f t="shared" si="100"/>
        <v>Empty</v>
      </c>
      <c r="AD1064" s="4" t="e">
        <f t="shared" si="101"/>
        <v>#VALUE!</v>
      </c>
    </row>
    <row r="1065" spans="1:30">
      <c r="A1065" s="9" t="s">
        <v>3124</v>
      </c>
      <c r="B1065" s="9" t="s">
        <v>636</v>
      </c>
      <c r="C1065" s="9" t="s">
        <v>16</v>
      </c>
      <c r="D1065" s="9" t="s">
        <v>23</v>
      </c>
      <c r="E1065" s="9"/>
      <c r="F1065" s="9" t="s">
        <v>1400</v>
      </c>
      <c r="G1065" s="9" t="s">
        <v>1384</v>
      </c>
      <c r="H1065" s="9">
        <v>1.72</v>
      </c>
      <c r="I1065" s="9">
        <v>11.32</v>
      </c>
      <c r="J1065" s="9">
        <v>2.7900000000000001E-2</v>
      </c>
      <c r="K1065" s="9">
        <v>1.8100000000000002E-2</v>
      </c>
      <c r="L1065" s="9" t="s">
        <v>1395</v>
      </c>
      <c r="M1065" s="9">
        <v>582</v>
      </c>
      <c r="N1065" s="9" t="s">
        <v>1396</v>
      </c>
      <c r="O1065" s="90" t="s">
        <v>2510</v>
      </c>
      <c r="P1065" s="89">
        <f t="shared" si="96"/>
        <v>44820</v>
      </c>
      <c r="Q1065" s="90" t="s">
        <v>2510</v>
      </c>
      <c r="R1065" s="90" t="s">
        <v>98</v>
      </c>
      <c r="S1065" s="121">
        <f t="shared" si="97"/>
        <v>44834</v>
      </c>
      <c r="T1065" s="9">
        <v>240</v>
      </c>
      <c r="U1065" s="9">
        <v>1.58</v>
      </c>
      <c r="Z1065" s="78">
        <f t="shared" ca="1" si="98"/>
        <v>1428</v>
      </c>
      <c r="AA1065" s="78" t="str">
        <f t="shared" si="99"/>
        <v>9-2022</v>
      </c>
      <c r="AC1065" s="4" t="str">
        <f t="shared" si="100"/>
        <v>Empty</v>
      </c>
      <c r="AD1065" s="4">
        <f t="shared" si="101"/>
        <v>11</v>
      </c>
    </row>
    <row r="1066" spans="1:30">
      <c r="A1066" s="8" t="s">
        <v>3125</v>
      </c>
      <c r="B1066" s="8" t="s">
        <v>315</v>
      </c>
      <c r="C1066" s="8" t="s">
        <v>41</v>
      </c>
      <c r="D1066" s="8" t="s">
        <v>10</v>
      </c>
      <c r="E1066" s="8"/>
      <c r="F1066" s="8" t="s">
        <v>1400</v>
      </c>
      <c r="G1066" s="8" t="s">
        <v>1375</v>
      </c>
      <c r="H1066" s="8">
        <v>75.38</v>
      </c>
      <c r="I1066" s="8">
        <v>17.48</v>
      </c>
      <c r="J1066" s="8">
        <v>1.0686</v>
      </c>
      <c r="K1066" s="8">
        <v>2.7054999999999998</v>
      </c>
      <c r="L1066" s="8" t="s">
        <v>1385</v>
      </c>
      <c r="M1066" s="8">
        <v>737</v>
      </c>
      <c r="N1066" s="8" t="s">
        <v>1396</v>
      </c>
      <c r="O1066" s="89" t="s">
        <v>1904</v>
      </c>
      <c r="P1066" s="89">
        <f t="shared" si="96"/>
        <v>44854</v>
      </c>
      <c r="Q1066" s="89" t="s">
        <v>1904</v>
      </c>
      <c r="R1066" s="89" t="s">
        <v>1907</v>
      </c>
      <c r="S1066" s="121">
        <f t="shared" si="97"/>
        <v>44858</v>
      </c>
      <c r="T1066" s="8">
        <v>36</v>
      </c>
      <c r="U1066" s="8">
        <v>0</v>
      </c>
      <c r="Z1066" s="78">
        <f t="shared" ca="1" si="98"/>
        <v>1394</v>
      </c>
      <c r="AA1066" s="78" t="str">
        <f t="shared" si="99"/>
        <v>10-2022</v>
      </c>
      <c r="AC1066" s="4" t="str">
        <f t="shared" si="100"/>
        <v>Q4</v>
      </c>
      <c r="AD1066" s="4">
        <f t="shared" si="101"/>
        <v>3</v>
      </c>
    </row>
    <row r="1067" spans="1:30">
      <c r="A1067" s="9" t="s">
        <v>3126</v>
      </c>
      <c r="B1067" s="9" t="s">
        <v>190</v>
      </c>
      <c r="C1067" s="9" t="s">
        <v>35</v>
      </c>
      <c r="D1067" s="9" t="s">
        <v>44</v>
      </c>
      <c r="E1067" s="9"/>
      <c r="F1067" s="9" t="s">
        <v>1408</v>
      </c>
      <c r="G1067" s="9" t="s">
        <v>1390</v>
      </c>
      <c r="H1067" s="9">
        <v>37.799999999999997</v>
      </c>
      <c r="I1067" s="9">
        <v>17.47</v>
      </c>
      <c r="J1067" s="9">
        <v>0.40670000000000001</v>
      </c>
      <c r="K1067" s="9">
        <v>0.94899999999999995</v>
      </c>
      <c r="L1067" s="9" t="s">
        <v>1385</v>
      </c>
      <c r="M1067" s="9">
        <v>721</v>
      </c>
      <c r="N1067" s="9" t="s">
        <v>1403</v>
      </c>
      <c r="O1067" s="90" t="s">
        <v>1542</v>
      </c>
      <c r="P1067" s="89">
        <f t="shared" si="96"/>
        <v>44978</v>
      </c>
      <c r="Q1067" s="90" t="s">
        <v>1542</v>
      </c>
      <c r="R1067" s="90" t="s">
        <v>270</v>
      </c>
      <c r="S1067" s="121">
        <f t="shared" si="97"/>
        <v>44993</v>
      </c>
      <c r="T1067" s="9">
        <v>60</v>
      </c>
      <c r="U1067" s="9">
        <v>0</v>
      </c>
      <c r="Z1067" s="78">
        <f t="shared" ca="1" si="98"/>
        <v>1270</v>
      </c>
      <c r="AA1067" s="78" t="str">
        <f t="shared" si="99"/>
        <v>2-2023</v>
      </c>
      <c r="AC1067" s="4" t="str">
        <f t="shared" si="100"/>
        <v>Empty</v>
      </c>
      <c r="AD1067" s="4">
        <f t="shared" si="101"/>
        <v>12</v>
      </c>
    </row>
    <row r="1068" spans="1:30" hidden="1">
      <c r="A1068" s="8" t="s">
        <v>3127</v>
      </c>
      <c r="B1068" s="8" t="s">
        <v>1139</v>
      </c>
      <c r="C1068" s="8" t="s">
        <v>12</v>
      </c>
      <c r="D1068" s="8" t="s">
        <v>23</v>
      </c>
      <c r="E1068" s="8"/>
      <c r="F1068" s="8" t="s">
        <v>1389</v>
      </c>
      <c r="G1068" s="8" t="s">
        <v>1384</v>
      </c>
      <c r="H1068" s="8">
        <v>40.159999999999997</v>
      </c>
      <c r="I1068" s="8">
        <v>10.02</v>
      </c>
      <c r="J1068" s="8">
        <v>0.4909</v>
      </c>
      <c r="K1068" s="8">
        <v>1.0188999999999999</v>
      </c>
      <c r="L1068" s="8" t="s">
        <v>1376</v>
      </c>
      <c r="M1068" s="8">
        <v>653</v>
      </c>
      <c r="N1068" s="8" t="s">
        <v>1386</v>
      </c>
      <c r="O1068" s="89" t="s">
        <v>1526</v>
      </c>
      <c r="P1068" s="89">
        <f t="shared" si="96"/>
        <v>45429</v>
      </c>
      <c r="Q1068" s="89" t="s">
        <v>1526</v>
      </c>
      <c r="R1068" s="89"/>
      <c r="S1068" s="121" t="e">
        <f t="shared" si="97"/>
        <v>#VALUE!</v>
      </c>
      <c r="T1068" s="8">
        <v>48</v>
      </c>
      <c r="U1068" s="8">
        <v>33.200000000000003</v>
      </c>
      <c r="Z1068" s="78">
        <f t="shared" ca="1" si="98"/>
        <v>819</v>
      </c>
      <c r="AA1068" s="78" t="str">
        <f t="shared" si="99"/>
        <v>5-2024</v>
      </c>
      <c r="AC1068" s="4" t="str">
        <f t="shared" si="100"/>
        <v>Empty</v>
      </c>
      <c r="AD1068" s="4" t="e">
        <f t="shared" si="101"/>
        <v>#VALUE!</v>
      </c>
    </row>
    <row r="1069" spans="1:30">
      <c r="A1069" s="9" t="s">
        <v>3128</v>
      </c>
      <c r="B1069" s="9" t="s">
        <v>988</v>
      </c>
      <c r="C1069" s="9" t="s">
        <v>38</v>
      </c>
      <c r="D1069" s="9" t="s">
        <v>44</v>
      </c>
      <c r="E1069" s="9"/>
      <c r="F1069" s="9" t="s">
        <v>1408</v>
      </c>
      <c r="G1069" s="9" t="s">
        <v>1375</v>
      </c>
      <c r="H1069" s="9"/>
      <c r="I1069" s="9">
        <v>15.21</v>
      </c>
      <c r="J1069" s="9">
        <v>0.2054</v>
      </c>
      <c r="K1069" s="9">
        <v>0.182</v>
      </c>
      <c r="L1069" s="9" t="s">
        <v>1385</v>
      </c>
      <c r="M1069" s="9">
        <v>825</v>
      </c>
      <c r="N1069" s="9" t="s">
        <v>1377</v>
      </c>
      <c r="O1069" s="90" t="s">
        <v>3129</v>
      </c>
      <c r="P1069" s="89">
        <f t="shared" si="96"/>
        <v>45030</v>
      </c>
      <c r="Q1069" s="90" t="s">
        <v>3129</v>
      </c>
      <c r="R1069" s="90" t="s">
        <v>3130</v>
      </c>
      <c r="S1069" s="121">
        <f t="shared" si="97"/>
        <v>45031</v>
      </c>
      <c r="T1069" s="9">
        <v>120</v>
      </c>
      <c r="U1069" s="9">
        <v>0</v>
      </c>
      <c r="Z1069" s="78">
        <f t="shared" ca="1" si="98"/>
        <v>1218</v>
      </c>
      <c r="AA1069" s="78" t="str">
        <f t="shared" si="99"/>
        <v>4-2023</v>
      </c>
      <c r="AC1069" s="4" t="str">
        <f t="shared" si="100"/>
        <v>Empty</v>
      </c>
      <c r="AD1069" s="4">
        <f t="shared" si="101"/>
        <v>1</v>
      </c>
    </row>
    <row r="1070" spans="1:30" hidden="1">
      <c r="A1070" s="8" t="s">
        <v>3131</v>
      </c>
      <c r="B1070" s="8" t="s">
        <v>979</v>
      </c>
      <c r="C1070" s="8" t="s">
        <v>38</v>
      </c>
      <c r="D1070" s="8" t="s">
        <v>31</v>
      </c>
      <c r="E1070" s="8"/>
      <c r="F1070" s="8" t="s">
        <v>1408</v>
      </c>
      <c r="G1070" s="8" t="s">
        <v>1384</v>
      </c>
      <c r="H1070" s="8">
        <v>27.78</v>
      </c>
      <c r="I1070" s="8">
        <v>15.26</v>
      </c>
      <c r="J1070" s="8">
        <v>0.1651</v>
      </c>
      <c r="K1070" s="8">
        <v>0.77680000000000005</v>
      </c>
      <c r="L1070" s="8" t="s">
        <v>1412</v>
      </c>
      <c r="M1070" s="8">
        <v>577</v>
      </c>
      <c r="N1070" s="8" t="s">
        <v>1426</v>
      </c>
      <c r="O1070" s="89" t="s">
        <v>1931</v>
      </c>
      <c r="P1070" s="89">
        <f t="shared" si="96"/>
        <v>44582</v>
      </c>
      <c r="Q1070" s="89" t="s">
        <v>1931</v>
      </c>
      <c r="R1070" s="89"/>
      <c r="S1070" s="121" t="e">
        <f t="shared" si="97"/>
        <v>#VALUE!</v>
      </c>
      <c r="T1070" s="8">
        <v>48</v>
      </c>
      <c r="U1070" s="8">
        <v>10.28</v>
      </c>
      <c r="Z1070" s="78">
        <f t="shared" ca="1" si="98"/>
        <v>1666</v>
      </c>
      <c r="AA1070" s="78" t="str">
        <f t="shared" si="99"/>
        <v>1-2022</v>
      </c>
      <c r="AC1070" s="4" t="str">
        <f t="shared" si="100"/>
        <v>Empty</v>
      </c>
      <c r="AD1070" s="4" t="e">
        <f t="shared" si="101"/>
        <v>#VALUE!</v>
      </c>
    </row>
    <row r="1071" spans="1:30">
      <c r="A1071" s="9" t="s">
        <v>3132</v>
      </c>
      <c r="B1071" s="9" t="s">
        <v>282</v>
      </c>
      <c r="C1071" s="9" t="s">
        <v>12</v>
      </c>
      <c r="D1071" s="9" t="s">
        <v>23</v>
      </c>
      <c r="E1071" s="9"/>
      <c r="F1071" s="9" t="s">
        <v>1374</v>
      </c>
      <c r="G1071" s="9" t="s">
        <v>1384</v>
      </c>
      <c r="H1071" s="9">
        <v>30.65</v>
      </c>
      <c r="I1071" s="9">
        <v>8.0399999999999991</v>
      </c>
      <c r="J1071" s="9">
        <v>0.54469999999999996</v>
      </c>
      <c r="K1071" s="9">
        <v>0.29360000000000003</v>
      </c>
      <c r="L1071" s="9" t="s">
        <v>1358</v>
      </c>
      <c r="M1071" s="9">
        <v>714</v>
      </c>
      <c r="N1071" s="9" t="s">
        <v>1377</v>
      </c>
      <c r="O1071" s="90" t="s">
        <v>2465</v>
      </c>
      <c r="P1071" s="89">
        <f t="shared" si="96"/>
        <v>44848</v>
      </c>
      <c r="Q1071" s="90" t="s">
        <v>2465</v>
      </c>
      <c r="R1071" s="90" t="s">
        <v>2663</v>
      </c>
      <c r="S1071" s="121">
        <f t="shared" si="97"/>
        <v>44853</v>
      </c>
      <c r="T1071" s="9">
        <v>180</v>
      </c>
      <c r="U1071" s="9">
        <v>15.21</v>
      </c>
      <c r="Z1071" s="78">
        <f t="shared" ca="1" si="98"/>
        <v>1400</v>
      </c>
      <c r="AA1071" s="78" t="str">
        <f t="shared" si="99"/>
        <v>10-2022</v>
      </c>
      <c r="AC1071" s="4" t="str">
        <f t="shared" si="100"/>
        <v>Q4</v>
      </c>
      <c r="AD1071" s="4">
        <f t="shared" si="101"/>
        <v>4</v>
      </c>
    </row>
    <row r="1072" spans="1:30">
      <c r="A1072" s="8" t="s">
        <v>3133</v>
      </c>
      <c r="B1072" s="8" t="s">
        <v>1074</v>
      </c>
      <c r="C1072" s="8" t="s">
        <v>24</v>
      </c>
      <c r="D1072" s="8" t="s">
        <v>1360</v>
      </c>
      <c r="E1072" s="8"/>
      <c r="F1072" s="8" t="s">
        <v>1389</v>
      </c>
      <c r="G1072" s="8" t="s">
        <v>1384</v>
      </c>
      <c r="H1072" s="8"/>
      <c r="I1072" s="8">
        <v>16.510000000000002</v>
      </c>
      <c r="J1072" s="8">
        <v>0.73089999999999999</v>
      </c>
      <c r="K1072" s="8">
        <v>1.0212000000000001</v>
      </c>
      <c r="L1072" s="8" t="s">
        <v>1358</v>
      </c>
      <c r="M1072" s="8">
        <v>740</v>
      </c>
      <c r="N1072" s="8" t="s">
        <v>1396</v>
      </c>
      <c r="O1072" s="89" t="s">
        <v>2007</v>
      </c>
      <c r="P1072" s="89">
        <f t="shared" si="96"/>
        <v>44931</v>
      </c>
      <c r="Q1072" s="89" t="s">
        <v>2007</v>
      </c>
      <c r="R1072" s="89" t="s">
        <v>2247</v>
      </c>
      <c r="S1072" s="121">
        <f t="shared" si="97"/>
        <v>44943</v>
      </c>
      <c r="T1072" s="8">
        <v>84</v>
      </c>
      <c r="U1072" s="8">
        <v>45.02</v>
      </c>
      <c r="Z1072" s="78">
        <f t="shared" ca="1" si="98"/>
        <v>1317</v>
      </c>
      <c r="AA1072" s="78" t="str">
        <f t="shared" si="99"/>
        <v>1-2023</v>
      </c>
      <c r="AC1072" s="4" t="str">
        <f t="shared" si="100"/>
        <v>Empty</v>
      </c>
      <c r="AD1072" s="4">
        <f t="shared" si="101"/>
        <v>9</v>
      </c>
    </row>
    <row r="1073" spans="1:30">
      <c r="A1073" s="9" t="s">
        <v>3134</v>
      </c>
      <c r="B1073" s="9" t="s">
        <v>753</v>
      </c>
      <c r="C1073" s="9" t="s">
        <v>35</v>
      </c>
      <c r="D1073" s="9" t="s">
        <v>10</v>
      </c>
      <c r="E1073" s="9"/>
      <c r="F1073" s="9" t="s">
        <v>1400</v>
      </c>
      <c r="G1073" s="9" t="s">
        <v>1375</v>
      </c>
      <c r="H1073" s="9">
        <v>63.77</v>
      </c>
      <c r="I1073" s="9">
        <v>9.68</v>
      </c>
      <c r="J1073" s="9">
        <v>0.51870000000000005</v>
      </c>
      <c r="K1073" s="9">
        <v>1.6075999999999999</v>
      </c>
      <c r="L1073" s="9" t="s">
        <v>1395</v>
      </c>
      <c r="M1073" s="9">
        <v>669</v>
      </c>
      <c r="N1073" s="9" t="s">
        <v>1403</v>
      </c>
      <c r="O1073" s="90" t="s">
        <v>2873</v>
      </c>
      <c r="P1073" s="89">
        <f t="shared" si="96"/>
        <v>45442</v>
      </c>
      <c r="Q1073" s="90" t="s">
        <v>2873</v>
      </c>
      <c r="R1073" s="90" t="s">
        <v>3135</v>
      </c>
      <c r="S1073" s="121">
        <f t="shared" si="97"/>
        <v>45448</v>
      </c>
      <c r="T1073" s="9">
        <v>48</v>
      </c>
      <c r="U1073" s="9">
        <v>11.54</v>
      </c>
      <c r="Z1073" s="78">
        <f t="shared" ca="1" si="98"/>
        <v>806</v>
      </c>
      <c r="AA1073" s="78" t="str">
        <f t="shared" si="99"/>
        <v>5-2024</v>
      </c>
      <c r="AC1073" s="4" t="str">
        <f t="shared" si="100"/>
        <v>Empty</v>
      </c>
      <c r="AD1073" s="4">
        <f t="shared" si="101"/>
        <v>5</v>
      </c>
    </row>
    <row r="1074" spans="1:30" hidden="1">
      <c r="A1074" s="8" t="s">
        <v>3136</v>
      </c>
      <c r="B1074" s="8" t="s">
        <v>320</v>
      </c>
      <c r="C1074" s="8" t="s">
        <v>28</v>
      </c>
      <c r="D1074" s="8" t="s">
        <v>44</v>
      </c>
      <c r="E1074" s="8"/>
      <c r="F1074" s="8" t="s">
        <v>1374</v>
      </c>
      <c r="G1074" s="8" t="s">
        <v>1390</v>
      </c>
      <c r="H1074" s="8">
        <v>66.89</v>
      </c>
      <c r="I1074" s="8">
        <v>10.52</v>
      </c>
      <c r="J1074" s="8">
        <v>1.2208000000000001</v>
      </c>
      <c r="K1074" s="8">
        <v>1.1285000000000001</v>
      </c>
      <c r="L1074" s="8" t="s">
        <v>1358</v>
      </c>
      <c r="M1074" s="8">
        <v>849</v>
      </c>
      <c r="N1074" s="8" t="s">
        <v>1426</v>
      </c>
      <c r="O1074" s="89" t="s">
        <v>2789</v>
      </c>
      <c r="P1074" s="89">
        <f t="shared" si="96"/>
        <v>45641</v>
      </c>
      <c r="Q1074" s="89" t="s">
        <v>2789</v>
      </c>
      <c r="R1074" s="89"/>
      <c r="S1074" s="121" t="e">
        <f t="shared" si="97"/>
        <v>#VALUE!</v>
      </c>
      <c r="T1074" s="8">
        <v>84</v>
      </c>
      <c r="U1074" s="8">
        <v>36.85</v>
      </c>
      <c r="Z1074" s="78">
        <f t="shared" ca="1" si="98"/>
        <v>607</v>
      </c>
      <c r="AA1074" s="78" t="str">
        <f t="shared" si="99"/>
        <v>12-2024</v>
      </c>
      <c r="AC1074" s="4" t="str">
        <f t="shared" si="100"/>
        <v>Q4</v>
      </c>
      <c r="AD1074" s="4" t="e">
        <f t="shared" si="101"/>
        <v>#VALUE!</v>
      </c>
    </row>
    <row r="1075" spans="1:30" hidden="1">
      <c r="A1075" s="9" t="s">
        <v>3137</v>
      </c>
      <c r="B1075" s="9" t="s">
        <v>1351</v>
      </c>
      <c r="C1075" s="9" t="s">
        <v>28</v>
      </c>
      <c r="D1075" s="9" t="s">
        <v>44</v>
      </c>
      <c r="E1075" s="9"/>
      <c r="F1075" s="9" t="s">
        <v>1374</v>
      </c>
      <c r="G1075" s="9" t="s">
        <v>1375</v>
      </c>
      <c r="H1075" s="9">
        <v>14.36</v>
      </c>
      <c r="I1075" s="9">
        <v>7.7</v>
      </c>
      <c r="J1075" s="9">
        <v>0.1812</v>
      </c>
      <c r="K1075" s="9">
        <v>0.17199999999999999</v>
      </c>
      <c r="L1075" s="9" t="s">
        <v>1376</v>
      </c>
      <c r="M1075" s="9">
        <v>881</v>
      </c>
      <c r="N1075" s="9" t="s">
        <v>1386</v>
      </c>
      <c r="O1075" s="90" t="s">
        <v>1632</v>
      </c>
      <c r="P1075" s="89">
        <f t="shared" si="96"/>
        <v>44906</v>
      </c>
      <c r="Q1075" s="90" t="s">
        <v>1632</v>
      </c>
      <c r="R1075" s="90"/>
      <c r="S1075" s="121" t="e">
        <f t="shared" si="97"/>
        <v>#VALUE!</v>
      </c>
      <c r="T1075" s="9">
        <v>120</v>
      </c>
      <c r="U1075" s="9">
        <v>5.86</v>
      </c>
      <c r="Z1075" s="78">
        <f t="shared" ca="1" si="98"/>
        <v>1342</v>
      </c>
      <c r="AA1075" s="78" t="str">
        <f t="shared" si="99"/>
        <v>12-2022</v>
      </c>
      <c r="AC1075" s="4" t="str">
        <f t="shared" si="100"/>
        <v>Q4</v>
      </c>
      <c r="AD1075" s="4" t="e">
        <f t="shared" si="101"/>
        <v>#VALUE!</v>
      </c>
    </row>
    <row r="1076" spans="1:30">
      <c r="A1076" s="8" t="s">
        <v>3138</v>
      </c>
      <c r="B1076" s="8" t="s">
        <v>953</v>
      </c>
      <c r="C1076" s="8" t="s">
        <v>28</v>
      </c>
      <c r="D1076" s="8" t="s">
        <v>31</v>
      </c>
      <c r="E1076" s="8"/>
      <c r="F1076" s="8" t="s">
        <v>1380</v>
      </c>
      <c r="G1076" s="8" t="s">
        <v>1390</v>
      </c>
      <c r="H1076" s="8">
        <v>39.79</v>
      </c>
      <c r="I1076" s="8">
        <v>9.4</v>
      </c>
      <c r="J1076" s="8">
        <v>0.71799999999999997</v>
      </c>
      <c r="K1076" s="8">
        <v>3.4870999999999999</v>
      </c>
      <c r="L1076" s="8" t="s">
        <v>1385</v>
      </c>
      <c r="M1076" s="8">
        <v>632</v>
      </c>
      <c r="N1076" s="8" t="s">
        <v>1403</v>
      </c>
      <c r="O1076" s="89" t="s">
        <v>3139</v>
      </c>
      <c r="P1076" s="89">
        <f t="shared" si="96"/>
        <v>44937</v>
      </c>
      <c r="Q1076" s="89" t="s">
        <v>3139</v>
      </c>
      <c r="R1076" s="89" t="s">
        <v>2247</v>
      </c>
      <c r="S1076" s="121">
        <f t="shared" si="97"/>
        <v>44943</v>
      </c>
      <c r="T1076" s="8">
        <v>12</v>
      </c>
      <c r="U1076" s="8">
        <v>0</v>
      </c>
      <c r="Z1076" s="78">
        <f t="shared" ca="1" si="98"/>
        <v>1311</v>
      </c>
      <c r="AA1076" s="78" t="str">
        <f t="shared" si="99"/>
        <v>1-2023</v>
      </c>
      <c r="AC1076" s="4" t="str">
        <f t="shared" si="100"/>
        <v>Empty</v>
      </c>
      <c r="AD1076" s="4">
        <f t="shared" si="101"/>
        <v>5</v>
      </c>
    </row>
    <row r="1077" spans="1:30">
      <c r="A1077" s="9" t="s">
        <v>3140</v>
      </c>
      <c r="B1077" s="9" t="s">
        <v>950</v>
      </c>
      <c r="C1077" s="9" t="s">
        <v>32</v>
      </c>
      <c r="D1077" s="9" t="s">
        <v>1360</v>
      </c>
      <c r="E1077" s="9"/>
      <c r="F1077" s="9" t="s">
        <v>1408</v>
      </c>
      <c r="G1077" s="9" t="s">
        <v>1375</v>
      </c>
      <c r="H1077" s="9">
        <v>18.04</v>
      </c>
      <c r="I1077" s="9">
        <v>13.98</v>
      </c>
      <c r="J1077" s="9">
        <v>0.15840000000000001</v>
      </c>
      <c r="K1077" s="9">
        <v>0.61639999999999995</v>
      </c>
      <c r="L1077" s="9" t="s">
        <v>1385</v>
      </c>
      <c r="M1077" s="9">
        <v>763</v>
      </c>
      <c r="N1077" s="9" t="s">
        <v>1396</v>
      </c>
      <c r="O1077" s="90" t="s">
        <v>2762</v>
      </c>
      <c r="P1077" s="89">
        <f t="shared" si="96"/>
        <v>44909</v>
      </c>
      <c r="Q1077" s="90" t="s">
        <v>2762</v>
      </c>
      <c r="R1077" s="90" t="s">
        <v>329</v>
      </c>
      <c r="S1077" s="121">
        <f t="shared" si="97"/>
        <v>44922</v>
      </c>
      <c r="T1077" s="9">
        <v>36</v>
      </c>
      <c r="U1077" s="9">
        <v>0</v>
      </c>
      <c r="Z1077" s="78">
        <f t="shared" ca="1" si="98"/>
        <v>1339</v>
      </c>
      <c r="AA1077" s="78" t="str">
        <f t="shared" si="99"/>
        <v>12-2022</v>
      </c>
      <c r="AC1077" s="4" t="str">
        <f t="shared" si="100"/>
        <v>Q4</v>
      </c>
      <c r="AD1077" s="4">
        <f t="shared" si="101"/>
        <v>10</v>
      </c>
    </row>
    <row r="1078" spans="1:30">
      <c r="A1078" s="8" t="s">
        <v>3141</v>
      </c>
      <c r="B1078" s="8" t="s">
        <v>207</v>
      </c>
      <c r="C1078" s="8" t="s">
        <v>24</v>
      </c>
      <c r="D1078" s="8" t="s">
        <v>23</v>
      </c>
      <c r="E1078" s="8"/>
      <c r="F1078" s="8" t="s">
        <v>1411</v>
      </c>
      <c r="G1078" s="8" t="s">
        <v>1384</v>
      </c>
      <c r="H1078" s="8">
        <v>59.81</v>
      </c>
      <c r="I1078" s="8">
        <v>14.16</v>
      </c>
      <c r="J1078" s="8">
        <v>0.88680000000000003</v>
      </c>
      <c r="K1078" s="8">
        <v>0.93440000000000001</v>
      </c>
      <c r="L1078" s="8" t="s">
        <v>1395</v>
      </c>
      <c r="M1078" s="8">
        <v>777</v>
      </c>
      <c r="N1078" s="8" t="s">
        <v>1396</v>
      </c>
      <c r="O1078" s="89" t="s">
        <v>3043</v>
      </c>
      <c r="P1078" s="89">
        <f t="shared" si="96"/>
        <v>44837</v>
      </c>
      <c r="Q1078" s="89" t="s">
        <v>3043</v>
      </c>
      <c r="R1078" s="89" t="s">
        <v>1599</v>
      </c>
      <c r="S1078" s="121">
        <f t="shared" si="97"/>
        <v>44844</v>
      </c>
      <c r="T1078" s="8">
        <v>120</v>
      </c>
      <c r="U1078" s="8">
        <v>26.24</v>
      </c>
      <c r="Z1078" s="78">
        <f t="shared" ca="1" si="98"/>
        <v>1411</v>
      </c>
      <c r="AA1078" s="78" t="str">
        <f t="shared" si="99"/>
        <v>10-2022</v>
      </c>
      <c r="AC1078" s="4" t="str">
        <f t="shared" si="100"/>
        <v>Q4</v>
      </c>
      <c r="AD1078" s="4">
        <f t="shared" si="101"/>
        <v>6</v>
      </c>
    </row>
    <row r="1079" spans="1:30">
      <c r="A1079" s="9" t="s">
        <v>3142</v>
      </c>
      <c r="B1079" s="9" t="s">
        <v>568</v>
      </c>
      <c r="C1079" s="9" t="s">
        <v>7</v>
      </c>
      <c r="D1079" s="9" t="s">
        <v>23</v>
      </c>
      <c r="E1079" s="9"/>
      <c r="F1079" s="9" t="s">
        <v>1408</v>
      </c>
      <c r="G1079" s="9" t="s">
        <v>1375</v>
      </c>
      <c r="H1079" s="9">
        <v>20.23</v>
      </c>
      <c r="I1079" s="9">
        <v>16.7</v>
      </c>
      <c r="J1079" s="9">
        <v>0.29749999999999999</v>
      </c>
      <c r="K1079" s="9">
        <v>1.8422000000000001</v>
      </c>
      <c r="L1079" s="9" t="s">
        <v>1395</v>
      </c>
      <c r="M1079" s="9">
        <v>828</v>
      </c>
      <c r="N1079" s="9" t="s">
        <v>1403</v>
      </c>
      <c r="O1079" s="90" t="s">
        <v>3143</v>
      </c>
      <c r="P1079" s="89">
        <f t="shared" si="96"/>
        <v>44715</v>
      </c>
      <c r="Q1079" s="90" t="s">
        <v>3143</v>
      </c>
      <c r="R1079" s="90" t="s">
        <v>760</v>
      </c>
      <c r="S1079" s="121">
        <f t="shared" si="97"/>
        <v>44716</v>
      </c>
      <c r="T1079" s="9">
        <v>12</v>
      </c>
      <c r="U1079" s="9">
        <v>14.7</v>
      </c>
      <c r="Z1079" s="78">
        <f t="shared" ca="1" si="98"/>
        <v>1533</v>
      </c>
      <c r="AA1079" s="78" t="str">
        <f t="shared" si="99"/>
        <v>6-2022</v>
      </c>
      <c r="AC1079" s="4" t="str">
        <f t="shared" si="100"/>
        <v>Empty</v>
      </c>
      <c r="AD1079" s="4">
        <f t="shared" si="101"/>
        <v>1</v>
      </c>
    </row>
    <row r="1080" spans="1:30">
      <c r="A1080" s="8" t="s">
        <v>3144</v>
      </c>
      <c r="B1080" s="8" t="s">
        <v>605</v>
      </c>
      <c r="C1080" s="8" t="s">
        <v>20</v>
      </c>
      <c r="D1080" s="8" t="s">
        <v>23</v>
      </c>
      <c r="E1080" s="8"/>
      <c r="F1080" s="8" t="s">
        <v>1411</v>
      </c>
      <c r="G1080" s="8" t="s">
        <v>1384</v>
      </c>
      <c r="H1080" s="8">
        <v>14.31</v>
      </c>
      <c r="I1080" s="8">
        <v>12.6</v>
      </c>
      <c r="J1080" s="8">
        <v>9.0200000000000002E-2</v>
      </c>
      <c r="K1080" s="8">
        <v>0.38109999999999999</v>
      </c>
      <c r="L1080" s="8" t="s">
        <v>1376</v>
      </c>
      <c r="M1080" s="8">
        <v>741</v>
      </c>
      <c r="N1080" s="8" t="s">
        <v>1396</v>
      </c>
      <c r="O1080" s="89" t="s">
        <v>2523</v>
      </c>
      <c r="P1080" s="89">
        <f t="shared" si="96"/>
        <v>44657</v>
      </c>
      <c r="Q1080" s="89" t="s">
        <v>2523</v>
      </c>
      <c r="R1080" s="89" t="s">
        <v>1387</v>
      </c>
      <c r="S1080" s="121">
        <f t="shared" si="97"/>
        <v>44664</v>
      </c>
      <c r="T1080" s="8">
        <v>48</v>
      </c>
      <c r="U1080" s="8">
        <v>13.17</v>
      </c>
      <c r="Z1080" s="78">
        <f t="shared" ca="1" si="98"/>
        <v>1591</v>
      </c>
      <c r="AA1080" s="78" t="str">
        <f t="shared" si="99"/>
        <v>4-2022</v>
      </c>
      <c r="AC1080" s="4" t="str">
        <f t="shared" si="100"/>
        <v>Empty</v>
      </c>
      <c r="AD1080" s="4">
        <f t="shared" si="101"/>
        <v>6</v>
      </c>
    </row>
    <row r="1081" spans="1:30">
      <c r="A1081" s="9" t="s">
        <v>3145</v>
      </c>
      <c r="B1081" s="9" t="s">
        <v>755</v>
      </c>
      <c r="C1081" s="9" t="s">
        <v>7</v>
      </c>
      <c r="D1081" s="9" t="s">
        <v>31</v>
      </c>
      <c r="E1081" s="9"/>
      <c r="F1081" s="9" t="s">
        <v>1400</v>
      </c>
      <c r="G1081" s="9" t="s">
        <v>1375</v>
      </c>
      <c r="H1081" s="9">
        <v>40.619999999999997</v>
      </c>
      <c r="I1081" s="9">
        <v>15.73</v>
      </c>
      <c r="J1081" s="9">
        <v>0.70940000000000003</v>
      </c>
      <c r="K1081" s="9">
        <v>3.6802999999999999</v>
      </c>
      <c r="L1081" s="9" t="s">
        <v>1376</v>
      </c>
      <c r="M1081" s="9">
        <v>580</v>
      </c>
      <c r="N1081" s="9" t="s">
        <v>1377</v>
      </c>
      <c r="O1081" s="90" t="s">
        <v>2280</v>
      </c>
      <c r="P1081" s="89">
        <f t="shared" si="96"/>
        <v>44827</v>
      </c>
      <c r="Q1081" s="90" t="s">
        <v>2280</v>
      </c>
      <c r="R1081" s="90" t="s">
        <v>98</v>
      </c>
      <c r="S1081" s="121">
        <f t="shared" si="97"/>
        <v>44834</v>
      </c>
      <c r="T1081" s="9">
        <v>12</v>
      </c>
      <c r="U1081" s="9">
        <v>13.78</v>
      </c>
      <c r="Z1081" s="78">
        <f t="shared" ca="1" si="98"/>
        <v>1421</v>
      </c>
      <c r="AA1081" s="78" t="str">
        <f t="shared" si="99"/>
        <v>9-2022</v>
      </c>
      <c r="AC1081" s="4" t="str">
        <f t="shared" si="100"/>
        <v>Empty</v>
      </c>
      <c r="AD1081" s="4">
        <f t="shared" si="101"/>
        <v>6</v>
      </c>
    </row>
    <row r="1082" spans="1:30" hidden="1">
      <c r="A1082" s="8" t="s">
        <v>3146</v>
      </c>
      <c r="B1082" s="8" t="s">
        <v>584</v>
      </c>
      <c r="C1082" s="8" t="s">
        <v>7</v>
      </c>
      <c r="D1082" s="8" t="s">
        <v>10</v>
      </c>
      <c r="E1082" s="8"/>
      <c r="F1082" s="8" t="s">
        <v>1411</v>
      </c>
      <c r="G1082" s="8" t="s">
        <v>1375</v>
      </c>
      <c r="H1082" s="8">
        <v>23.6</v>
      </c>
      <c r="I1082" s="8">
        <v>10.49</v>
      </c>
      <c r="J1082" s="8">
        <v>0.14990000000000001</v>
      </c>
      <c r="K1082" s="8">
        <v>0.31830000000000003</v>
      </c>
      <c r="L1082" s="8" t="s">
        <v>1395</v>
      </c>
      <c r="M1082" s="8">
        <v>835</v>
      </c>
      <c r="N1082" s="8" t="s">
        <v>1386</v>
      </c>
      <c r="O1082" s="89" t="s">
        <v>1683</v>
      </c>
      <c r="P1082" s="89">
        <f t="shared" si="96"/>
        <v>44789</v>
      </c>
      <c r="Q1082" s="89" t="s">
        <v>1683</v>
      </c>
      <c r="R1082" s="89"/>
      <c r="S1082" s="121" t="e">
        <f t="shared" si="97"/>
        <v>#VALUE!</v>
      </c>
      <c r="T1082" s="8">
        <v>120</v>
      </c>
      <c r="U1082" s="8">
        <v>6.48</v>
      </c>
      <c r="Z1082" s="78">
        <f t="shared" ca="1" si="98"/>
        <v>1459</v>
      </c>
      <c r="AA1082" s="78" t="str">
        <f t="shared" si="99"/>
        <v>8-2022</v>
      </c>
      <c r="AC1082" s="4" t="str">
        <f t="shared" si="100"/>
        <v>Empty</v>
      </c>
      <c r="AD1082" s="4" t="e">
        <f t="shared" si="101"/>
        <v>#VALUE!</v>
      </c>
    </row>
    <row r="1083" spans="1:30">
      <c r="A1083" s="9" t="s">
        <v>3147</v>
      </c>
      <c r="B1083" s="9" t="s">
        <v>658</v>
      </c>
      <c r="C1083" s="9" t="s">
        <v>12</v>
      </c>
      <c r="D1083" s="9" t="s">
        <v>10</v>
      </c>
      <c r="E1083" s="9"/>
      <c r="F1083" s="9" t="s">
        <v>1374</v>
      </c>
      <c r="G1083" s="9" t="s">
        <v>1390</v>
      </c>
      <c r="H1083" s="9">
        <v>26.64</v>
      </c>
      <c r="I1083" s="9">
        <v>18.11</v>
      </c>
      <c r="J1083" s="9">
        <v>0.25290000000000001</v>
      </c>
      <c r="K1083" s="9">
        <v>0.78410000000000002</v>
      </c>
      <c r="L1083" s="9" t="s">
        <v>1385</v>
      </c>
      <c r="M1083" s="9">
        <v>609</v>
      </c>
      <c r="N1083" s="9" t="s">
        <v>1377</v>
      </c>
      <c r="O1083" s="90" t="s">
        <v>1504</v>
      </c>
      <c r="P1083" s="89">
        <f t="shared" si="96"/>
        <v>45276</v>
      </c>
      <c r="Q1083" s="90" t="s">
        <v>1504</v>
      </c>
      <c r="R1083" s="90" t="s">
        <v>3148</v>
      </c>
      <c r="S1083" s="121">
        <f t="shared" si="97"/>
        <v>45281</v>
      </c>
      <c r="T1083" s="9">
        <v>48</v>
      </c>
      <c r="U1083" s="9">
        <v>0</v>
      </c>
      <c r="Z1083" s="78">
        <f t="shared" ca="1" si="98"/>
        <v>972</v>
      </c>
      <c r="AA1083" s="78" t="str">
        <f t="shared" si="99"/>
        <v>12-2023</v>
      </c>
      <c r="AC1083" s="4" t="str">
        <f t="shared" si="100"/>
        <v>Q4</v>
      </c>
      <c r="AD1083" s="4">
        <f t="shared" si="101"/>
        <v>4</v>
      </c>
    </row>
    <row r="1084" spans="1:30">
      <c r="A1084" s="8" t="s">
        <v>3149</v>
      </c>
      <c r="B1084" s="8" t="s">
        <v>1287</v>
      </c>
      <c r="C1084" s="8" t="s">
        <v>20</v>
      </c>
      <c r="D1084" s="8" t="s">
        <v>44</v>
      </c>
      <c r="E1084" s="8"/>
      <c r="F1084" s="8" t="s">
        <v>1389</v>
      </c>
      <c r="G1084" s="8" t="s">
        <v>1375</v>
      </c>
      <c r="H1084" s="8">
        <v>47.52</v>
      </c>
      <c r="I1084" s="8">
        <v>13.26</v>
      </c>
      <c r="J1084" s="8">
        <v>0.57730000000000004</v>
      </c>
      <c r="K1084" s="8">
        <v>0.71679999999999999</v>
      </c>
      <c r="L1084" s="8" t="s">
        <v>1385</v>
      </c>
      <c r="M1084" s="8">
        <v>882</v>
      </c>
      <c r="N1084" s="8" t="s">
        <v>1377</v>
      </c>
      <c r="O1084" s="89" t="s">
        <v>3036</v>
      </c>
      <c r="P1084" s="89">
        <f t="shared" si="96"/>
        <v>44988</v>
      </c>
      <c r="Q1084" s="89" t="s">
        <v>3036</v>
      </c>
      <c r="R1084" s="89" t="s">
        <v>2823</v>
      </c>
      <c r="S1084" s="121">
        <f t="shared" si="97"/>
        <v>45001</v>
      </c>
      <c r="T1084" s="8">
        <v>120</v>
      </c>
      <c r="U1084" s="8">
        <v>0</v>
      </c>
      <c r="Z1084" s="78">
        <f t="shared" ca="1" si="98"/>
        <v>1260</v>
      </c>
      <c r="AA1084" s="78" t="str">
        <f t="shared" si="99"/>
        <v>3-2023</v>
      </c>
      <c r="AC1084" s="4" t="str">
        <f t="shared" si="100"/>
        <v>Empty</v>
      </c>
      <c r="AD1084" s="4">
        <f t="shared" si="101"/>
        <v>10</v>
      </c>
    </row>
    <row r="1085" spans="1:30">
      <c r="A1085" s="9" t="s">
        <v>3150</v>
      </c>
      <c r="B1085" s="9" t="s">
        <v>936</v>
      </c>
      <c r="C1085" s="9" t="s">
        <v>7</v>
      </c>
      <c r="D1085" s="9" t="s">
        <v>31</v>
      </c>
      <c r="E1085" s="9"/>
      <c r="F1085" s="9" t="s">
        <v>1400</v>
      </c>
      <c r="G1085" s="9" t="s">
        <v>1384</v>
      </c>
      <c r="H1085" s="9">
        <v>47.86</v>
      </c>
      <c r="I1085" s="9">
        <v>8.6</v>
      </c>
      <c r="J1085" s="9">
        <v>0.63449999999999995</v>
      </c>
      <c r="K1085" s="9">
        <v>4.1765999999999996</v>
      </c>
      <c r="L1085" s="9" t="s">
        <v>1385</v>
      </c>
      <c r="M1085" s="9">
        <v>680</v>
      </c>
      <c r="N1085" s="9" t="s">
        <v>1377</v>
      </c>
      <c r="O1085" s="90" t="s">
        <v>1835</v>
      </c>
      <c r="P1085" s="89">
        <f t="shared" si="96"/>
        <v>44948</v>
      </c>
      <c r="Q1085" s="90" t="s">
        <v>1835</v>
      </c>
      <c r="R1085" s="90" t="s">
        <v>3151</v>
      </c>
      <c r="S1085" s="121">
        <f t="shared" si="97"/>
        <v>44951</v>
      </c>
      <c r="T1085" s="9">
        <v>12</v>
      </c>
      <c r="U1085" s="9">
        <v>0</v>
      </c>
      <c r="Z1085" s="78">
        <f t="shared" ca="1" si="98"/>
        <v>1300</v>
      </c>
      <c r="AA1085" s="78" t="str">
        <f t="shared" si="99"/>
        <v>1-2023</v>
      </c>
      <c r="AC1085" s="4" t="str">
        <f t="shared" si="100"/>
        <v>Empty</v>
      </c>
      <c r="AD1085" s="4">
        <f t="shared" si="101"/>
        <v>3</v>
      </c>
    </row>
    <row r="1086" spans="1:30" hidden="1">
      <c r="A1086" s="8" t="s">
        <v>3152</v>
      </c>
      <c r="B1086" s="8" t="s">
        <v>1241</v>
      </c>
      <c r="C1086" s="8" t="s">
        <v>16</v>
      </c>
      <c r="D1086" s="8" t="s">
        <v>31</v>
      </c>
      <c r="E1086" s="8"/>
      <c r="F1086" s="8" t="s">
        <v>1411</v>
      </c>
      <c r="G1086" s="8" t="s">
        <v>1384</v>
      </c>
      <c r="H1086" s="8">
        <v>45.08</v>
      </c>
      <c r="I1086" s="8">
        <v>10.44</v>
      </c>
      <c r="J1086" s="8">
        <v>0.74509999999999998</v>
      </c>
      <c r="K1086" s="8">
        <v>1.4639</v>
      </c>
      <c r="L1086" s="8" t="s">
        <v>1395</v>
      </c>
      <c r="M1086" s="8">
        <v>816</v>
      </c>
      <c r="N1086" s="8" t="s">
        <v>1426</v>
      </c>
      <c r="O1086" s="89" t="s">
        <v>3153</v>
      </c>
      <c r="P1086" s="89">
        <f t="shared" si="96"/>
        <v>45269</v>
      </c>
      <c r="Q1086" s="89" t="s">
        <v>3153</v>
      </c>
      <c r="R1086" s="89"/>
      <c r="S1086" s="121" t="e">
        <f t="shared" si="97"/>
        <v>#VALUE!</v>
      </c>
      <c r="T1086" s="8">
        <v>36</v>
      </c>
      <c r="U1086" s="8">
        <v>20.92</v>
      </c>
      <c r="Z1086" s="78">
        <f t="shared" ca="1" si="98"/>
        <v>979</v>
      </c>
      <c r="AA1086" s="78" t="str">
        <f t="shared" si="99"/>
        <v>12-2023</v>
      </c>
      <c r="AC1086" s="4" t="str">
        <f t="shared" si="100"/>
        <v>Q4</v>
      </c>
      <c r="AD1086" s="4" t="e">
        <f t="shared" si="101"/>
        <v>#VALUE!</v>
      </c>
    </row>
    <row r="1087" spans="1:30" hidden="1">
      <c r="A1087" s="9" t="s">
        <v>3154</v>
      </c>
      <c r="B1087" s="9" t="s">
        <v>1174</v>
      </c>
      <c r="C1087" s="9" t="s">
        <v>32</v>
      </c>
      <c r="D1087" s="9" t="s">
        <v>23</v>
      </c>
      <c r="E1087" s="9"/>
      <c r="F1087" s="9" t="s">
        <v>1408</v>
      </c>
      <c r="G1087" s="9" t="s">
        <v>1375</v>
      </c>
      <c r="H1087" s="9">
        <v>57.46</v>
      </c>
      <c r="I1087" s="9">
        <v>9.32</v>
      </c>
      <c r="J1087" s="9">
        <v>1.0407</v>
      </c>
      <c r="K1087" s="9">
        <v>0.52890000000000004</v>
      </c>
      <c r="L1087" s="9" t="s">
        <v>1412</v>
      </c>
      <c r="M1087" s="9">
        <v>818</v>
      </c>
      <c r="N1087" s="9" t="s">
        <v>1381</v>
      </c>
      <c r="O1087" s="90" t="s">
        <v>3155</v>
      </c>
      <c r="P1087" s="89">
        <f t="shared" si="96"/>
        <v>45023</v>
      </c>
      <c r="Q1087" s="90" t="s">
        <v>3155</v>
      </c>
      <c r="R1087" s="90"/>
      <c r="S1087" s="121" t="e">
        <f t="shared" si="97"/>
        <v>#VALUE!</v>
      </c>
      <c r="T1087" s="9">
        <v>240</v>
      </c>
      <c r="U1087" s="9">
        <v>24.23</v>
      </c>
      <c r="Z1087" s="78">
        <f t="shared" ca="1" si="98"/>
        <v>1225</v>
      </c>
      <c r="AA1087" s="78" t="str">
        <f t="shared" si="99"/>
        <v>4-2023</v>
      </c>
      <c r="AC1087" s="4" t="str">
        <f t="shared" si="100"/>
        <v>Empty</v>
      </c>
      <c r="AD1087" s="4" t="e">
        <f t="shared" si="101"/>
        <v>#VALUE!</v>
      </c>
    </row>
    <row r="1088" spans="1:30">
      <c r="A1088" s="8" t="s">
        <v>3156</v>
      </c>
      <c r="B1088" s="8" t="s">
        <v>863</v>
      </c>
      <c r="C1088" s="8" t="s">
        <v>7</v>
      </c>
      <c r="D1088" s="8" t="s">
        <v>31</v>
      </c>
      <c r="E1088" s="8"/>
      <c r="F1088" s="8" t="s">
        <v>1374</v>
      </c>
      <c r="G1088" s="8" t="s">
        <v>1375</v>
      </c>
      <c r="H1088" s="8">
        <v>18.12</v>
      </c>
      <c r="I1088" s="8">
        <v>15.57</v>
      </c>
      <c r="J1088" s="8">
        <v>0.16300000000000001</v>
      </c>
      <c r="K1088" s="8">
        <v>1.6404000000000001</v>
      </c>
      <c r="L1088" s="8" t="s">
        <v>1385</v>
      </c>
      <c r="M1088" s="8">
        <v>741</v>
      </c>
      <c r="N1088" s="8" t="s">
        <v>1403</v>
      </c>
      <c r="O1088" s="89" t="s">
        <v>3050</v>
      </c>
      <c r="P1088" s="89">
        <f t="shared" si="96"/>
        <v>45256</v>
      </c>
      <c r="Q1088" s="89" t="s">
        <v>3050</v>
      </c>
      <c r="R1088" s="89" t="s">
        <v>1664</v>
      </c>
      <c r="S1088" s="121">
        <f t="shared" si="97"/>
        <v>45260</v>
      </c>
      <c r="T1088" s="8">
        <v>12</v>
      </c>
      <c r="U1088" s="8">
        <v>0</v>
      </c>
      <c r="Z1088" s="78">
        <f t="shared" ca="1" si="98"/>
        <v>992</v>
      </c>
      <c r="AA1088" s="78" t="str">
        <f t="shared" si="99"/>
        <v>11-2023</v>
      </c>
      <c r="AC1088" s="4" t="str">
        <f t="shared" si="100"/>
        <v>Q4</v>
      </c>
      <c r="AD1088" s="4">
        <f t="shared" si="101"/>
        <v>4</v>
      </c>
    </row>
    <row r="1089" spans="1:30">
      <c r="A1089" s="9" t="s">
        <v>3157</v>
      </c>
      <c r="B1089" s="9" t="s">
        <v>1246</v>
      </c>
      <c r="C1089" s="9" t="s">
        <v>28</v>
      </c>
      <c r="D1089" s="9" t="s">
        <v>44</v>
      </c>
      <c r="E1089" s="9"/>
      <c r="F1089" s="9" t="s">
        <v>1374</v>
      </c>
      <c r="G1089" s="9" t="s">
        <v>1375</v>
      </c>
      <c r="H1089" s="9">
        <v>18.260000000000002</v>
      </c>
      <c r="I1089" s="9">
        <v>10.56</v>
      </c>
      <c r="J1089" s="9">
        <v>0.17929999999999999</v>
      </c>
      <c r="K1089" s="9">
        <v>1.6101000000000001</v>
      </c>
      <c r="L1089" s="9" t="s">
        <v>1385</v>
      </c>
      <c r="M1089" s="9">
        <v>694</v>
      </c>
      <c r="N1089" s="9" t="s">
        <v>1403</v>
      </c>
      <c r="O1089" s="90" t="s">
        <v>1855</v>
      </c>
      <c r="P1089" s="89">
        <f t="shared" si="96"/>
        <v>45013</v>
      </c>
      <c r="Q1089" s="90" t="s">
        <v>1855</v>
      </c>
      <c r="R1089" s="90" t="s">
        <v>1567</v>
      </c>
      <c r="S1089" s="121">
        <f t="shared" si="97"/>
        <v>45021</v>
      </c>
      <c r="T1089" s="9">
        <v>12</v>
      </c>
      <c r="U1089" s="9">
        <v>0</v>
      </c>
      <c r="Z1089" s="78">
        <f t="shared" ca="1" si="98"/>
        <v>1235</v>
      </c>
      <c r="AA1089" s="78" t="str">
        <f t="shared" si="99"/>
        <v>3-2023</v>
      </c>
      <c r="AC1089" s="4" t="str">
        <f t="shared" si="100"/>
        <v>Empty</v>
      </c>
      <c r="AD1089" s="4">
        <f t="shared" si="101"/>
        <v>7</v>
      </c>
    </row>
    <row r="1090" spans="1:30" hidden="1">
      <c r="A1090" s="8" t="s">
        <v>3158</v>
      </c>
      <c r="B1090" s="8" t="s">
        <v>680</v>
      </c>
      <c r="C1090" s="8" t="s">
        <v>7</v>
      </c>
      <c r="D1090" s="8" t="s">
        <v>31</v>
      </c>
      <c r="E1090" s="8"/>
      <c r="F1090" s="8" t="s">
        <v>1400</v>
      </c>
      <c r="G1090" s="8" t="s">
        <v>1390</v>
      </c>
      <c r="H1090" s="8">
        <v>63.87</v>
      </c>
      <c r="I1090" s="8">
        <v>10.73</v>
      </c>
      <c r="J1090" s="8">
        <v>0.75580000000000003</v>
      </c>
      <c r="K1090" s="8">
        <v>0.64759999999999995</v>
      </c>
      <c r="L1090" s="8" t="s">
        <v>1412</v>
      </c>
      <c r="M1090" s="8">
        <v>798</v>
      </c>
      <c r="N1090" s="8" t="s">
        <v>1426</v>
      </c>
      <c r="O1090" s="89" t="s">
        <v>1545</v>
      </c>
      <c r="P1090" s="89">
        <f t="shared" si="96"/>
        <v>44996</v>
      </c>
      <c r="Q1090" s="89" t="s">
        <v>1545</v>
      </c>
      <c r="R1090" s="89"/>
      <c r="S1090" s="121" t="e">
        <f t="shared" si="97"/>
        <v>#VALUE!</v>
      </c>
      <c r="T1090" s="8">
        <v>240</v>
      </c>
      <c r="U1090" s="8">
        <v>31.2</v>
      </c>
      <c r="Z1090" s="78">
        <f t="shared" ca="1" si="98"/>
        <v>1252</v>
      </c>
      <c r="AA1090" s="78" t="str">
        <f t="shared" si="99"/>
        <v>3-2023</v>
      </c>
      <c r="AC1090" s="4" t="str">
        <f t="shared" si="100"/>
        <v>Empty</v>
      </c>
      <c r="AD1090" s="4" t="e">
        <f t="shared" si="101"/>
        <v>#VALUE!</v>
      </c>
    </row>
    <row r="1091" spans="1:30">
      <c r="A1091" s="9" t="s">
        <v>3159</v>
      </c>
      <c r="B1091" s="9" t="s">
        <v>830</v>
      </c>
      <c r="C1091" s="9" t="s">
        <v>35</v>
      </c>
      <c r="D1091" s="9" t="s">
        <v>31</v>
      </c>
      <c r="E1091" s="9"/>
      <c r="F1091" s="9" t="s">
        <v>1400</v>
      </c>
      <c r="G1091" s="9" t="s">
        <v>1375</v>
      </c>
      <c r="H1091" s="9">
        <v>89.71</v>
      </c>
      <c r="I1091" s="9">
        <v>8.9499999999999993</v>
      </c>
      <c r="J1091" s="9">
        <v>1.6285000000000001</v>
      </c>
      <c r="K1091" s="9">
        <v>2.2303000000000002</v>
      </c>
      <c r="L1091" s="9" t="s">
        <v>1376</v>
      </c>
      <c r="M1091" s="9">
        <v>867</v>
      </c>
      <c r="N1091" s="9" t="s">
        <v>1403</v>
      </c>
      <c r="O1091" s="90" t="s">
        <v>2358</v>
      </c>
      <c r="P1091" s="89">
        <f t="shared" ref="P1091:P1154" si="102">DATE(RIGHT(O1091,4),MID(O1091,4,2),LEFT(O1091,2))</f>
        <v>44699</v>
      </c>
      <c r="Q1091" s="90" t="s">
        <v>2358</v>
      </c>
      <c r="R1091" s="90" t="s">
        <v>2359</v>
      </c>
      <c r="S1091" s="121">
        <f t="shared" ref="S1091:S1154" si="103">DATE(RIGHT(R1091,4),MID(R1091,4,2),LEFT(R1091,2))</f>
        <v>44705</v>
      </c>
      <c r="T1091" s="9">
        <v>48</v>
      </c>
      <c r="U1091" s="9">
        <v>59.23</v>
      </c>
      <c r="Z1091" s="78">
        <f t="shared" ref="Z1091:AA1154" ca="1" si="104">TODAY()-P1091</f>
        <v>1549</v>
      </c>
      <c r="AA1091" s="78" t="str">
        <f t="shared" ref="AA1091:AA1154" si="105">MONTH(P1091)&amp;"-"&amp;YEAR(P1091)</f>
        <v>5-2022</v>
      </c>
      <c r="AC1091" s="4" t="str">
        <f t="shared" ref="AC1091:AC1154" si="106">IF(MONTH(P1091)&gt;=10,"Q4","Empty")</f>
        <v>Empty</v>
      </c>
      <c r="AD1091" s="4">
        <f t="shared" ref="AD1091:AD1154" si="107">NETWORKDAYS(P1091,S1091)</f>
        <v>5</v>
      </c>
    </row>
    <row r="1092" spans="1:30">
      <c r="A1092" s="8" t="s">
        <v>3160</v>
      </c>
      <c r="B1092" s="8" t="s">
        <v>608</v>
      </c>
      <c r="C1092" s="8" t="s">
        <v>38</v>
      </c>
      <c r="D1092" s="8" t="s">
        <v>23</v>
      </c>
      <c r="E1092" s="8"/>
      <c r="F1092" s="8" t="s">
        <v>1411</v>
      </c>
      <c r="G1092" s="8" t="s">
        <v>1384</v>
      </c>
      <c r="H1092" s="8">
        <v>93.9</v>
      </c>
      <c r="I1092" s="8">
        <v>12.73</v>
      </c>
      <c r="J1092" s="8">
        <v>1.4495</v>
      </c>
      <c r="K1092" s="8">
        <v>4.4523000000000001</v>
      </c>
      <c r="L1092" s="8" t="s">
        <v>1385</v>
      </c>
      <c r="M1092" s="8">
        <v>690</v>
      </c>
      <c r="N1092" s="8" t="s">
        <v>1403</v>
      </c>
      <c r="O1092" s="89" t="s">
        <v>3161</v>
      </c>
      <c r="P1092" s="89">
        <f t="shared" si="102"/>
        <v>45192</v>
      </c>
      <c r="Q1092" s="89" t="s">
        <v>3161</v>
      </c>
      <c r="R1092" s="89" t="s">
        <v>1995</v>
      </c>
      <c r="S1092" s="121">
        <f t="shared" si="103"/>
        <v>45198</v>
      </c>
      <c r="T1092" s="8">
        <v>24</v>
      </c>
      <c r="U1092" s="8">
        <v>0</v>
      </c>
      <c r="Z1092" s="78">
        <f t="shared" ca="1" si="104"/>
        <v>1056</v>
      </c>
      <c r="AA1092" s="78" t="str">
        <f t="shared" si="105"/>
        <v>9-2023</v>
      </c>
      <c r="AC1092" s="4" t="str">
        <f t="shared" si="106"/>
        <v>Empty</v>
      </c>
      <c r="AD1092" s="4">
        <f t="shared" si="107"/>
        <v>5</v>
      </c>
    </row>
    <row r="1093" spans="1:30" hidden="1">
      <c r="A1093" s="9" t="s">
        <v>3162</v>
      </c>
      <c r="B1093" s="9" t="s">
        <v>1196</v>
      </c>
      <c r="C1093" s="9" t="s">
        <v>38</v>
      </c>
      <c r="D1093" s="9" t="s">
        <v>44</v>
      </c>
      <c r="E1093" s="9"/>
      <c r="F1093" s="9" t="s">
        <v>1380</v>
      </c>
      <c r="G1093" s="9" t="s">
        <v>1375</v>
      </c>
      <c r="H1093" s="9">
        <v>97.65</v>
      </c>
      <c r="I1093" s="9">
        <v>15.78</v>
      </c>
      <c r="J1093" s="9">
        <v>1.1157999999999999</v>
      </c>
      <c r="K1093" s="9">
        <v>1.9273</v>
      </c>
      <c r="L1093" s="9" t="s">
        <v>1385</v>
      </c>
      <c r="M1093" s="9">
        <v>594</v>
      </c>
      <c r="N1093" s="9" t="s">
        <v>1386</v>
      </c>
      <c r="O1093" s="90" t="s">
        <v>2849</v>
      </c>
      <c r="P1093" s="89">
        <f t="shared" si="102"/>
        <v>45069</v>
      </c>
      <c r="Q1093" s="90" t="s">
        <v>2849</v>
      </c>
      <c r="R1093" s="90"/>
      <c r="S1093" s="121" t="e">
        <f t="shared" si="103"/>
        <v>#VALUE!</v>
      </c>
      <c r="T1093" s="9">
        <v>84</v>
      </c>
      <c r="U1093" s="9">
        <v>0</v>
      </c>
      <c r="Z1093" s="78">
        <f t="shared" ca="1" si="104"/>
        <v>1179</v>
      </c>
      <c r="AA1093" s="78" t="str">
        <f t="shared" si="105"/>
        <v>5-2023</v>
      </c>
      <c r="AC1093" s="4" t="str">
        <f t="shared" si="106"/>
        <v>Empty</v>
      </c>
      <c r="AD1093" s="4" t="e">
        <f t="shared" si="107"/>
        <v>#VALUE!</v>
      </c>
    </row>
    <row r="1094" spans="1:30">
      <c r="A1094" s="8" t="s">
        <v>3163</v>
      </c>
      <c r="B1094" s="8" t="s">
        <v>897</v>
      </c>
      <c r="C1094" s="8" t="s">
        <v>38</v>
      </c>
      <c r="D1094" s="8" t="s">
        <v>1360</v>
      </c>
      <c r="E1094" s="8"/>
      <c r="F1094" s="8" t="s">
        <v>1389</v>
      </c>
      <c r="G1094" s="8" t="s">
        <v>1384</v>
      </c>
      <c r="H1094" s="8">
        <v>40.24</v>
      </c>
      <c r="I1094" s="8">
        <v>14.82</v>
      </c>
      <c r="J1094" s="8">
        <v>0.21460000000000001</v>
      </c>
      <c r="K1094" s="8">
        <v>0.64480000000000004</v>
      </c>
      <c r="L1094" s="8" t="s">
        <v>1376</v>
      </c>
      <c r="M1094" s="8">
        <v>611</v>
      </c>
      <c r="N1094" s="8" t="s">
        <v>1403</v>
      </c>
      <c r="O1094" s="89" t="s">
        <v>2917</v>
      </c>
      <c r="P1094" s="89">
        <f t="shared" si="102"/>
        <v>44839</v>
      </c>
      <c r="Q1094" s="89" t="s">
        <v>2917</v>
      </c>
      <c r="R1094" s="89" t="s">
        <v>2607</v>
      </c>
      <c r="S1094" s="121">
        <f t="shared" si="103"/>
        <v>44842</v>
      </c>
      <c r="T1094" s="8">
        <v>120</v>
      </c>
      <c r="U1094" s="8">
        <v>29.16</v>
      </c>
      <c r="Z1094" s="78">
        <f t="shared" ca="1" si="104"/>
        <v>1409</v>
      </c>
      <c r="AA1094" s="78" t="str">
        <f t="shared" si="105"/>
        <v>10-2022</v>
      </c>
      <c r="AC1094" s="4" t="str">
        <f t="shared" si="106"/>
        <v>Q4</v>
      </c>
      <c r="AD1094" s="4">
        <f t="shared" si="107"/>
        <v>3</v>
      </c>
    </row>
    <row r="1095" spans="1:30">
      <c r="A1095" s="9" t="s">
        <v>3164</v>
      </c>
      <c r="B1095" s="9" t="s">
        <v>743</v>
      </c>
      <c r="C1095" s="9" t="s">
        <v>41</v>
      </c>
      <c r="D1095" s="9" t="s">
        <v>31</v>
      </c>
      <c r="E1095" s="9"/>
      <c r="F1095" s="9" t="s">
        <v>1380</v>
      </c>
      <c r="G1095" s="9" t="s">
        <v>1390</v>
      </c>
      <c r="H1095" s="9">
        <v>2.6</v>
      </c>
      <c r="I1095" s="9">
        <v>13.09</v>
      </c>
      <c r="J1095" s="9">
        <v>3.2800000000000003E-2</v>
      </c>
      <c r="K1095" s="9">
        <v>4.7399999999999998E-2</v>
      </c>
      <c r="L1095" s="9" t="s">
        <v>1395</v>
      </c>
      <c r="M1095" s="9">
        <v>556</v>
      </c>
      <c r="N1095" s="9" t="s">
        <v>1403</v>
      </c>
      <c r="O1095" s="90" t="s">
        <v>3165</v>
      </c>
      <c r="P1095" s="89">
        <f t="shared" si="102"/>
        <v>45236</v>
      </c>
      <c r="Q1095" s="90" t="s">
        <v>3165</v>
      </c>
      <c r="R1095" s="90" t="s">
        <v>3166</v>
      </c>
      <c r="S1095" s="121">
        <f t="shared" si="103"/>
        <v>45247</v>
      </c>
      <c r="T1095" s="9">
        <v>84</v>
      </c>
      <c r="U1095" s="9">
        <v>1.58</v>
      </c>
      <c r="Z1095" s="78">
        <f t="shared" ca="1" si="104"/>
        <v>1012</v>
      </c>
      <c r="AA1095" s="78" t="str">
        <f t="shared" si="105"/>
        <v>11-2023</v>
      </c>
      <c r="AC1095" s="4" t="str">
        <f t="shared" si="106"/>
        <v>Q4</v>
      </c>
      <c r="AD1095" s="4">
        <f t="shared" si="107"/>
        <v>10</v>
      </c>
    </row>
    <row r="1096" spans="1:30">
      <c r="A1096" s="8" t="s">
        <v>3167</v>
      </c>
      <c r="B1096" s="8" t="s">
        <v>1085</v>
      </c>
      <c r="C1096" s="8" t="s">
        <v>20</v>
      </c>
      <c r="D1096" s="8" t="s">
        <v>23</v>
      </c>
      <c r="E1096" s="8"/>
      <c r="F1096" s="8" t="s">
        <v>1400</v>
      </c>
      <c r="G1096" s="8" t="s">
        <v>1384</v>
      </c>
      <c r="H1096" s="8">
        <v>31.16</v>
      </c>
      <c r="I1096" s="8">
        <v>15.16</v>
      </c>
      <c r="J1096" s="8">
        <v>0.48</v>
      </c>
      <c r="K1096" s="8">
        <v>0.41399999999999998</v>
      </c>
      <c r="L1096" s="8" t="s">
        <v>1376</v>
      </c>
      <c r="M1096" s="8">
        <v>624</v>
      </c>
      <c r="N1096" s="8" t="s">
        <v>1377</v>
      </c>
      <c r="O1096" s="89" t="s">
        <v>1466</v>
      </c>
      <c r="P1096" s="89">
        <f t="shared" si="102"/>
        <v>44611</v>
      </c>
      <c r="Q1096" s="89" t="s">
        <v>1466</v>
      </c>
      <c r="R1096" s="89" t="s">
        <v>1940</v>
      </c>
      <c r="S1096" s="121">
        <f t="shared" si="103"/>
        <v>44623</v>
      </c>
      <c r="T1096" s="8">
        <v>240</v>
      </c>
      <c r="U1096" s="8">
        <v>25.47</v>
      </c>
      <c r="Z1096" s="78">
        <f t="shared" ca="1" si="104"/>
        <v>1637</v>
      </c>
      <c r="AA1096" s="78" t="str">
        <f t="shared" si="105"/>
        <v>2-2022</v>
      </c>
      <c r="AC1096" s="4" t="str">
        <f t="shared" si="106"/>
        <v>Empty</v>
      </c>
      <c r="AD1096" s="4">
        <f t="shared" si="107"/>
        <v>9</v>
      </c>
    </row>
    <row r="1097" spans="1:30" hidden="1">
      <c r="A1097" s="9" t="s">
        <v>3168</v>
      </c>
      <c r="B1097" s="9" t="s">
        <v>1205</v>
      </c>
      <c r="C1097" s="9" t="s">
        <v>7</v>
      </c>
      <c r="D1097" s="9" t="s">
        <v>31</v>
      </c>
      <c r="E1097" s="9"/>
      <c r="F1097" s="9" t="s">
        <v>1411</v>
      </c>
      <c r="G1097" s="9" t="s">
        <v>1384</v>
      </c>
      <c r="H1097" s="9">
        <v>14.76</v>
      </c>
      <c r="I1097" s="9">
        <v>12.51</v>
      </c>
      <c r="J1097" s="9">
        <v>0.13189999999999999</v>
      </c>
      <c r="K1097" s="9">
        <v>0.1678</v>
      </c>
      <c r="L1097" s="9" t="s">
        <v>1376</v>
      </c>
      <c r="M1097" s="9">
        <v>863</v>
      </c>
      <c r="N1097" s="9" t="s">
        <v>1381</v>
      </c>
      <c r="O1097" s="90" t="s">
        <v>2633</v>
      </c>
      <c r="P1097" s="89">
        <f t="shared" si="102"/>
        <v>44721</v>
      </c>
      <c r="Q1097" s="90" t="s">
        <v>2633</v>
      </c>
      <c r="R1097" s="90"/>
      <c r="S1097" s="121" t="e">
        <f t="shared" si="103"/>
        <v>#VALUE!</v>
      </c>
      <c r="T1097" s="9">
        <v>240</v>
      </c>
      <c r="U1097" s="9">
        <v>8.31</v>
      </c>
      <c r="Z1097" s="78">
        <f t="shared" ca="1" si="104"/>
        <v>1527</v>
      </c>
      <c r="AA1097" s="78" t="str">
        <f t="shared" si="105"/>
        <v>6-2022</v>
      </c>
      <c r="AC1097" s="4" t="str">
        <f t="shared" si="106"/>
        <v>Empty</v>
      </c>
      <c r="AD1097" s="4" t="e">
        <f t="shared" si="107"/>
        <v>#VALUE!</v>
      </c>
    </row>
    <row r="1098" spans="1:30" hidden="1">
      <c r="A1098" s="8" t="s">
        <v>3169</v>
      </c>
      <c r="B1098" s="8" t="s">
        <v>116</v>
      </c>
      <c r="C1098" s="8" t="s">
        <v>32</v>
      </c>
      <c r="D1098" s="8" t="s">
        <v>44</v>
      </c>
      <c r="E1098" s="8"/>
      <c r="F1098" s="8" t="s">
        <v>1389</v>
      </c>
      <c r="G1098" s="8" t="s">
        <v>1384</v>
      </c>
      <c r="H1098" s="8">
        <v>84.05</v>
      </c>
      <c r="I1098" s="8">
        <v>11.92</v>
      </c>
      <c r="J1098" s="8">
        <v>0.62560000000000004</v>
      </c>
      <c r="K1098" s="8">
        <v>7.4645999999999999</v>
      </c>
      <c r="L1098" s="8" t="s">
        <v>1376</v>
      </c>
      <c r="M1098" s="8">
        <v>580</v>
      </c>
      <c r="N1098" s="8" t="s">
        <v>1386</v>
      </c>
      <c r="O1098" s="89" t="s">
        <v>1705</v>
      </c>
      <c r="P1098" s="89">
        <f t="shared" si="102"/>
        <v>44925</v>
      </c>
      <c r="Q1098" s="89" t="s">
        <v>1705</v>
      </c>
      <c r="R1098" s="89"/>
      <c r="S1098" s="121" t="e">
        <f t="shared" si="103"/>
        <v>#VALUE!</v>
      </c>
      <c r="T1098" s="8">
        <v>12</v>
      </c>
      <c r="U1098" s="8">
        <v>63.18</v>
      </c>
      <c r="Z1098" s="78">
        <f t="shared" ca="1" si="104"/>
        <v>1323</v>
      </c>
      <c r="AA1098" s="78" t="str">
        <f t="shared" si="105"/>
        <v>12-2022</v>
      </c>
      <c r="AC1098" s="4" t="str">
        <f t="shared" si="106"/>
        <v>Q4</v>
      </c>
      <c r="AD1098" s="4" t="e">
        <f t="shared" si="107"/>
        <v>#VALUE!</v>
      </c>
    </row>
    <row r="1099" spans="1:30">
      <c r="A1099" s="9" t="s">
        <v>3170</v>
      </c>
      <c r="B1099" s="9" t="s">
        <v>995</v>
      </c>
      <c r="C1099" s="9" t="s">
        <v>41</v>
      </c>
      <c r="D1099" s="9" t="s">
        <v>23</v>
      </c>
      <c r="E1099" s="9"/>
      <c r="F1099" s="9" t="s">
        <v>1389</v>
      </c>
      <c r="G1099" s="9" t="s">
        <v>1375</v>
      </c>
      <c r="H1099" s="9">
        <v>12.88</v>
      </c>
      <c r="I1099" s="9">
        <v>15.23</v>
      </c>
      <c r="J1099" s="9">
        <v>0.251</v>
      </c>
      <c r="K1099" s="9">
        <v>0.36</v>
      </c>
      <c r="L1099" s="9" t="s">
        <v>1395</v>
      </c>
      <c r="M1099" s="9">
        <v>628</v>
      </c>
      <c r="N1099" s="9" t="s">
        <v>1377</v>
      </c>
      <c r="O1099" s="90" t="s">
        <v>3091</v>
      </c>
      <c r="P1099" s="89">
        <f t="shared" si="102"/>
        <v>44747</v>
      </c>
      <c r="Q1099" s="90" t="s">
        <v>3091</v>
      </c>
      <c r="R1099" s="90" t="s">
        <v>1793</v>
      </c>
      <c r="S1099" s="121">
        <f t="shared" si="103"/>
        <v>44755</v>
      </c>
      <c r="T1099" s="9">
        <v>48</v>
      </c>
      <c r="U1099" s="9">
        <v>9.36</v>
      </c>
      <c r="Z1099" s="78">
        <f t="shared" ca="1" si="104"/>
        <v>1501</v>
      </c>
      <c r="AA1099" s="78" t="str">
        <f t="shared" si="105"/>
        <v>7-2022</v>
      </c>
      <c r="AC1099" s="4" t="str">
        <f t="shared" si="106"/>
        <v>Empty</v>
      </c>
      <c r="AD1099" s="4">
        <f t="shared" si="107"/>
        <v>7</v>
      </c>
    </row>
    <row r="1100" spans="1:30">
      <c r="A1100" s="8" t="s">
        <v>3171</v>
      </c>
      <c r="B1100" s="8" t="s">
        <v>1174</v>
      </c>
      <c r="C1100" s="8" t="s">
        <v>24</v>
      </c>
      <c r="D1100" s="8" t="s">
        <v>23</v>
      </c>
      <c r="E1100" s="8"/>
      <c r="F1100" s="8" t="s">
        <v>1408</v>
      </c>
      <c r="G1100" s="8" t="s">
        <v>1384</v>
      </c>
      <c r="H1100" s="8">
        <v>41.12</v>
      </c>
      <c r="I1100" s="8">
        <v>7.83</v>
      </c>
      <c r="J1100" s="8">
        <v>0.64839999999999998</v>
      </c>
      <c r="K1100" s="8">
        <v>0.33960000000000001</v>
      </c>
      <c r="L1100" s="8" t="s">
        <v>1395</v>
      </c>
      <c r="M1100" s="8">
        <v>818</v>
      </c>
      <c r="N1100" s="8" t="s">
        <v>1396</v>
      </c>
      <c r="O1100" s="89" t="s">
        <v>2484</v>
      </c>
      <c r="P1100" s="89">
        <f t="shared" si="102"/>
        <v>45048</v>
      </c>
      <c r="Q1100" s="89" t="s">
        <v>2484</v>
      </c>
      <c r="R1100" s="89" t="s">
        <v>1850</v>
      </c>
      <c r="S1100" s="121">
        <f t="shared" si="103"/>
        <v>45054</v>
      </c>
      <c r="T1100" s="8">
        <v>240</v>
      </c>
      <c r="U1100" s="8">
        <v>14.68</v>
      </c>
      <c r="Z1100" s="78">
        <f t="shared" ca="1" si="104"/>
        <v>1200</v>
      </c>
      <c r="AA1100" s="78" t="str">
        <f t="shared" si="105"/>
        <v>5-2023</v>
      </c>
      <c r="AC1100" s="4" t="str">
        <f t="shared" si="106"/>
        <v>Empty</v>
      </c>
      <c r="AD1100" s="4">
        <f t="shared" si="107"/>
        <v>5</v>
      </c>
    </row>
    <row r="1101" spans="1:30">
      <c r="A1101" s="9" t="s">
        <v>3172</v>
      </c>
      <c r="B1101" s="9" t="s">
        <v>95</v>
      </c>
      <c r="C1101" s="9" t="s">
        <v>12</v>
      </c>
      <c r="D1101" s="9" t="s">
        <v>31</v>
      </c>
      <c r="E1101" s="9"/>
      <c r="F1101" s="9" t="s">
        <v>1408</v>
      </c>
      <c r="G1101" s="9" t="s">
        <v>1390</v>
      </c>
      <c r="H1101" s="9">
        <v>61.44</v>
      </c>
      <c r="I1101" s="9">
        <v>7.79</v>
      </c>
      <c r="J1101" s="9">
        <v>0.65780000000000005</v>
      </c>
      <c r="K1101" s="9">
        <v>1.9194</v>
      </c>
      <c r="L1101" s="9" t="s">
        <v>1385</v>
      </c>
      <c r="M1101" s="9">
        <v>820</v>
      </c>
      <c r="N1101" s="9" t="s">
        <v>1403</v>
      </c>
      <c r="O1101" s="90" t="s">
        <v>3173</v>
      </c>
      <c r="P1101" s="89">
        <f t="shared" si="102"/>
        <v>45258</v>
      </c>
      <c r="Q1101" s="90" t="s">
        <v>3173</v>
      </c>
      <c r="R1101" s="90" t="s">
        <v>1979</v>
      </c>
      <c r="S1101" s="121">
        <f t="shared" si="103"/>
        <v>45272</v>
      </c>
      <c r="T1101" s="9">
        <v>36</v>
      </c>
      <c r="U1101" s="9">
        <v>0</v>
      </c>
      <c r="Z1101" s="78">
        <f t="shared" ca="1" si="104"/>
        <v>990</v>
      </c>
      <c r="AA1101" s="78" t="str">
        <f t="shared" si="105"/>
        <v>11-2023</v>
      </c>
      <c r="AC1101" s="4" t="str">
        <f t="shared" si="106"/>
        <v>Q4</v>
      </c>
      <c r="AD1101" s="4">
        <f t="shared" si="107"/>
        <v>11</v>
      </c>
    </row>
    <row r="1102" spans="1:30">
      <c r="A1102" s="8" t="s">
        <v>3174</v>
      </c>
      <c r="B1102" s="8" t="s">
        <v>602</v>
      </c>
      <c r="C1102" s="8" t="s">
        <v>24</v>
      </c>
      <c r="D1102" s="8" t="s">
        <v>23</v>
      </c>
      <c r="E1102" s="8"/>
      <c r="F1102" s="8" t="s">
        <v>1411</v>
      </c>
      <c r="G1102" s="8" t="s">
        <v>1384</v>
      </c>
      <c r="H1102" s="8">
        <v>95.9</v>
      </c>
      <c r="I1102" s="8">
        <v>13.68</v>
      </c>
      <c r="J1102" s="8">
        <v>1.2169000000000001</v>
      </c>
      <c r="K1102" s="8">
        <v>2.2155</v>
      </c>
      <c r="L1102" s="8" t="s">
        <v>1395</v>
      </c>
      <c r="M1102" s="8">
        <v>580</v>
      </c>
      <c r="N1102" s="8" t="s">
        <v>1396</v>
      </c>
      <c r="O1102" s="89" t="s">
        <v>1611</v>
      </c>
      <c r="P1102" s="89">
        <f t="shared" si="102"/>
        <v>44862</v>
      </c>
      <c r="Q1102" s="89" t="s">
        <v>1611</v>
      </c>
      <c r="R1102" s="89" t="s">
        <v>2479</v>
      </c>
      <c r="S1102" s="121">
        <f t="shared" si="103"/>
        <v>44875</v>
      </c>
      <c r="T1102" s="8">
        <v>60</v>
      </c>
      <c r="U1102" s="8">
        <v>80.64</v>
      </c>
      <c r="Z1102" s="78">
        <f t="shared" ca="1" si="104"/>
        <v>1386</v>
      </c>
      <c r="AA1102" s="78" t="str">
        <f t="shared" si="105"/>
        <v>10-2022</v>
      </c>
      <c r="AC1102" s="4" t="str">
        <f t="shared" si="106"/>
        <v>Q4</v>
      </c>
      <c r="AD1102" s="4">
        <f t="shared" si="107"/>
        <v>10</v>
      </c>
    </row>
    <row r="1103" spans="1:30" hidden="1">
      <c r="A1103" s="9" t="s">
        <v>3175</v>
      </c>
      <c r="B1103" s="9" t="s">
        <v>729</v>
      </c>
      <c r="C1103" s="9" t="s">
        <v>38</v>
      </c>
      <c r="D1103" s="9" t="s">
        <v>10</v>
      </c>
      <c r="E1103" s="9"/>
      <c r="F1103" s="9" t="s">
        <v>1400</v>
      </c>
      <c r="G1103" s="9" t="s">
        <v>1375</v>
      </c>
      <c r="H1103" s="9">
        <v>50.7</v>
      </c>
      <c r="I1103" s="9">
        <v>11.75</v>
      </c>
      <c r="J1103" s="9">
        <v>0.54010000000000002</v>
      </c>
      <c r="K1103" s="9">
        <v>1.1214</v>
      </c>
      <c r="L1103" s="9" t="s">
        <v>1395</v>
      </c>
      <c r="M1103" s="9">
        <v>592</v>
      </c>
      <c r="N1103" s="9" t="s">
        <v>1381</v>
      </c>
      <c r="O1103" s="90" t="s">
        <v>1239</v>
      </c>
      <c r="P1103" s="89">
        <f t="shared" si="102"/>
        <v>44795</v>
      </c>
      <c r="Q1103" s="90" t="s">
        <v>1239</v>
      </c>
      <c r="R1103" s="90"/>
      <c r="S1103" s="121" t="e">
        <f t="shared" si="103"/>
        <v>#VALUE!</v>
      </c>
      <c r="T1103" s="9">
        <v>60</v>
      </c>
      <c r="U1103" s="9">
        <v>19.88</v>
      </c>
      <c r="Z1103" s="78">
        <f t="shared" ca="1" si="104"/>
        <v>1453</v>
      </c>
      <c r="AA1103" s="78" t="str">
        <f t="shared" si="105"/>
        <v>8-2022</v>
      </c>
      <c r="AC1103" s="4" t="str">
        <f t="shared" si="106"/>
        <v>Empty</v>
      </c>
      <c r="AD1103" s="4" t="e">
        <f t="shared" si="107"/>
        <v>#VALUE!</v>
      </c>
    </row>
    <row r="1104" spans="1:30" hidden="1">
      <c r="A1104" s="8" t="s">
        <v>3176</v>
      </c>
      <c r="B1104" s="8" t="s">
        <v>1089</v>
      </c>
      <c r="C1104" s="8" t="s">
        <v>7</v>
      </c>
      <c r="D1104" s="8" t="s">
        <v>10</v>
      </c>
      <c r="E1104" s="8"/>
      <c r="F1104" s="8" t="s">
        <v>1400</v>
      </c>
      <c r="G1104" s="8" t="s">
        <v>1390</v>
      </c>
      <c r="H1104" s="8">
        <v>85.24</v>
      </c>
      <c r="I1104" s="8">
        <v>13.89</v>
      </c>
      <c r="J1104" s="8">
        <v>1.3503000000000001</v>
      </c>
      <c r="K1104" s="8">
        <v>2.9087000000000001</v>
      </c>
      <c r="L1104" s="8" t="s">
        <v>1358</v>
      </c>
      <c r="M1104" s="8">
        <v>597</v>
      </c>
      <c r="N1104" s="8" t="s">
        <v>1426</v>
      </c>
      <c r="O1104" s="89" t="s">
        <v>3177</v>
      </c>
      <c r="P1104" s="89">
        <f t="shared" si="102"/>
        <v>44565</v>
      </c>
      <c r="Q1104" s="89" t="s">
        <v>3177</v>
      </c>
      <c r="R1104" s="89"/>
      <c r="S1104" s="121" t="e">
        <f t="shared" si="103"/>
        <v>#VALUE!</v>
      </c>
      <c r="T1104" s="8">
        <v>36</v>
      </c>
      <c r="U1104" s="8">
        <v>22.99</v>
      </c>
      <c r="Z1104" s="78">
        <f t="shared" ca="1" si="104"/>
        <v>1683</v>
      </c>
      <c r="AA1104" s="78" t="str">
        <f t="shared" si="105"/>
        <v>1-2022</v>
      </c>
      <c r="AC1104" s="4" t="str">
        <f t="shared" si="106"/>
        <v>Empty</v>
      </c>
      <c r="AD1104" s="4" t="e">
        <f t="shared" si="107"/>
        <v>#VALUE!</v>
      </c>
    </row>
    <row r="1105" spans="1:30">
      <c r="A1105" s="9" t="s">
        <v>3178</v>
      </c>
      <c r="B1105" s="9" t="s">
        <v>743</v>
      </c>
      <c r="C1105" s="9" t="s">
        <v>7</v>
      </c>
      <c r="D1105" s="9" t="s">
        <v>23</v>
      </c>
      <c r="E1105" s="9"/>
      <c r="F1105" s="9" t="s">
        <v>1389</v>
      </c>
      <c r="G1105" s="9" t="s">
        <v>1375</v>
      </c>
      <c r="H1105" s="9">
        <v>63.45</v>
      </c>
      <c r="I1105" s="9">
        <v>17.18</v>
      </c>
      <c r="J1105" s="9">
        <v>0.51100000000000001</v>
      </c>
      <c r="K1105" s="9">
        <v>0.93940000000000001</v>
      </c>
      <c r="L1105" s="9" t="s">
        <v>1358</v>
      </c>
      <c r="M1105" s="9">
        <v>556</v>
      </c>
      <c r="N1105" s="9" t="s">
        <v>1396</v>
      </c>
      <c r="O1105" s="90" t="s">
        <v>967</v>
      </c>
      <c r="P1105" s="89">
        <f t="shared" si="102"/>
        <v>45622</v>
      </c>
      <c r="Q1105" s="90" t="s">
        <v>967</v>
      </c>
      <c r="R1105" s="90" t="s">
        <v>1475</v>
      </c>
      <c r="S1105" s="121">
        <f t="shared" si="103"/>
        <v>45633</v>
      </c>
      <c r="T1105" s="9">
        <v>240</v>
      </c>
      <c r="U1105" s="9">
        <v>54.79</v>
      </c>
      <c r="Z1105" s="78">
        <f t="shared" ca="1" si="104"/>
        <v>626</v>
      </c>
      <c r="AA1105" s="78" t="str">
        <f t="shared" si="105"/>
        <v>11-2024</v>
      </c>
      <c r="AC1105" s="4" t="str">
        <f t="shared" si="106"/>
        <v>Q4</v>
      </c>
      <c r="AD1105" s="4">
        <f t="shared" si="107"/>
        <v>9</v>
      </c>
    </row>
    <row r="1106" spans="1:30" hidden="1">
      <c r="A1106" s="8" t="s">
        <v>3179</v>
      </c>
      <c r="B1106" s="8" t="s">
        <v>312</v>
      </c>
      <c r="C1106" s="8" t="s">
        <v>32</v>
      </c>
      <c r="D1106" s="8" t="s">
        <v>1360</v>
      </c>
      <c r="E1106" s="8"/>
      <c r="F1106" s="8" t="s">
        <v>1411</v>
      </c>
      <c r="G1106" s="8" t="s">
        <v>1384</v>
      </c>
      <c r="H1106" s="8"/>
      <c r="I1106" s="8">
        <v>9.41</v>
      </c>
      <c r="J1106" s="8">
        <v>1.0913999999999999</v>
      </c>
      <c r="K1106" s="8">
        <v>1.2670999999999999</v>
      </c>
      <c r="L1106" s="8" t="s">
        <v>1412</v>
      </c>
      <c r="M1106" s="8">
        <v>819</v>
      </c>
      <c r="N1106" s="8" t="s">
        <v>1426</v>
      </c>
      <c r="O1106" s="89" t="s">
        <v>1940</v>
      </c>
      <c r="P1106" s="89">
        <f t="shared" si="102"/>
        <v>44623</v>
      </c>
      <c r="Q1106" s="89" t="s">
        <v>1940</v>
      </c>
      <c r="R1106" s="89"/>
      <c r="S1106" s="121" t="e">
        <f t="shared" si="103"/>
        <v>#VALUE!</v>
      </c>
      <c r="T1106" s="8">
        <v>60</v>
      </c>
      <c r="U1106" s="8">
        <v>39.99</v>
      </c>
      <c r="Z1106" s="78">
        <f t="shared" ca="1" si="104"/>
        <v>1625</v>
      </c>
      <c r="AA1106" s="78" t="str">
        <f t="shared" si="105"/>
        <v>3-2022</v>
      </c>
      <c r="AC1106" s="4" t="str">
        <f t="shared" si="106"/>
        <v>Empty</v>
      </c>
      <c r="AD1106" s="4" t="e">
        <f t="shared" si="107"/>
        <v>#VALUE!</v>
      </c>
    </row>
    <row r="1107" spans="1:30">
      <c r="A1107" s="9" t="s">
        <v>3180</v>
      </c>
      <c r="B1107" s="9" t="s">
        <v>784</v>
      </c>
      <c r="C1107" s="9" t="s">
        <v>41</v>
      </c>
      <c r="D1107" s="9" t="s">
        <v>31</v>
      </c>
      <c r="E1107" s="9"/>
      <c r="F1107" s="9" t="s">
        <v>1411</v>
      </c>
      <c r="G1107" s="9" t="s">
        <v>1384</v>
      </c>
      <c r="H1107" s="9">
        <v>64.52</v>
      </c>
      <c r="I1107" s="9">
        <v>10.53</v>
      </c>
      <c r="J1107" s="9">
        <v>0.39539999999999997</v>
      </c>
      <c r="K1107" s="9">
        <v>0.64549999999999996</v>
      </c>
      <c r="L1107" s="9" t="s">
        <v>1385</v>
      </c>
      <c r="M1107" s="9">
        <v>662</v>
      </c>
      <c r="N1107" s="9" t="s">
        <v>1377</v>
      </c>
      <c r="O1107" s="90" t="s">
        <v>1107</v>
      </c>
      <c r="P1107" s="89">
        <f t="shared" si="102"/>
        <v>44792</v>
      </c>
      <c r="Q1107" s="90" t="s">
        <v>1107</v>
      </c>
      <c r="R1107" s="90" t="s">
        <v>2690</v>
      </c>
      <c r="S1107" s="121">
        <f t="shared" si="103"/>
        <v>44804</v>
      </c>
      <c r="T1107" s="9">
        <v>240</v>
      </c>
      <c r="U1107" s="9">
        <v>0</v>
      </c>
      <c r="Z1107" s="78">
        <f t="shared" ca="1" si="104"/>
        <v>1456</v>
      </c>
      <c r="AA1107" s="78" t="str">
        <f t="shared" si="105"/>
        <v>8-2022</v>
      </c>
      <c r="AC1107" s="4" t="str">
        <f t="shared" si="106"/>
        <v>Empty</v>
      </c>
      <c r="AD1107" s="4">
        <f t="shared" si="107"/>
        <v>9</v>
      </c>
    </row>
    <row r="1108" spans="1:30" hidden="1">
      <c r="A1108" s="8" t="s">
        <v>3181</v>
      </c>
      <c r="B1108" s="8" t="s">
        <v>1215</v>
      </c>
      <c r="C1108" s="8" t="s">
        <v>12</v>
      </c>
      <c r="D1108" s="8" t="s">
        <v>1360</v>
      </c>
      <c r="E1108" s="8"/>
      <c r="F1108" s="8" t="s">
        <v>1400</v>
      </c>
      <c r="G1108" s="8" t="s">
        <v>1375</v>
      </c>
      <c r="H1108" s="8">
        <v>39.799999999999997</v>
      </c>
      <c r="I1108" s="8"/>
      <c r="J1108" s="8">
        <v>0.21879999999999999</v>
      </c>
      <c r="K1108" s="8"/>
      <c r="L1108" s="8" t="s">
        <v>1385</v>
      </c>
      <c r="M1108" s="8">
        <v>814</v>
      </c>
      <c r="N1108" s="8" t="s">
        <v>1386</v>
      </c>
      <c r="O1108" s="89" t="s">
        <v>2691</v>
      </c>
      <c r="P1108" s="89">
        <f t="shared" si="102"/>
        <v>44807</v>
      </c>
      <c r="Q1108" s="89" t="s">
        <v>2691</v>
      </c>
      <c r="R1108" s="89"/>
      <c r="S1108" s="121" t="e">
        <f t="shared" si="103"/>
        <v>#VALUE!</v>
      </c>
      <c r="T1108" s="8">
        <v>36</v>
      </c>
      <c r="U1108" s="8">
        <v>0</v>
      </c>
      <c r="Z1108" s="78">
        <f t="shared" ca="1" si="104"/>
        <v>1441</v>
      </c>
      <c r="AA1108" s="78" t="str">
        <f t="shared" si="105"/>
        <v>9-2022</v>
      </c>
      <c r="AC1108" s="4" t="str">
        <f t="shared" si="106"/>
        <v>Empty</v>
      </c>
      <c r="AD1108" s="4" t="e">
        <f t="shared" si="107"/>
        <v>#VALUE!</v>
      </c>
    </row>
    <row r="1109" spans="1:30" hidden="1">
      <c r="A1109" s="9" t="s">
        <v>3182</v>
      </c>
      <c r="B1109" s="9" t="s">
        <v>1149</v>
      </c>
      <c r="C1109" s="9" t="s">
        <v>16</v>
      </c>
      <c r="D1109" s="9" t="s">
        <v>44</v>
      </c>
      <c r="E1109" s="9"/>
      <c r="F1109" s="9" t="s">
        <v>1389</v>
      </c>
      <c r="G1109" s="9" t="s">
        <v>1390</v>
      </c>
      <c r="H1109" s="9">
        <v>90.23</v>
      </c>
      <c r="I1109" s="9">
        <v>10.46</v>
      </c>
      <c r="J1109" s="9">
        <v>0.89249999999999996</v>
      </c>
      <c r="K1109" s="9">
        <v>1.2155</v>
      </c>
      <c r="L1109" s="9" t="s">
        <v>1395</v>
      </c>
      <c r="M1109" s="9">
        <v>876</v>
      </c>
      <c r="N1109" s="9" t="s">
        <v>1381</v>
      </c>
      <c r="O1109" s="90" t="s">
        <v>2444</v>
      </c>
      <c r="P1109" s="89">
        <f t="shared" si="102"/>
        <v>45080</v>
      </c>
      <c r="Q1109" s="90" t="s">
        <v>2444</v>
      </c>
      <c r="R1109" s="90"/>
      <c r="S1109" s="121" t="e">
        <f t="shared" si="103"/>
        <v>#VALUE!</v>
      </c>
      <c r="T1109" s="9">
        <v>120</v>
      </c>
      <c r="U1109" s="9">
        <v>34.64</v>
      </c>
      <c r="Z1109" s="78">
        <f t="shared" ca="1" si="104"/>
        <v>1168</v>
      </c>
      <c r="AA1109" s="78" t="str">
        <f t="shared" si="105"/>
        <v>6-2023</v>
      </c>
      <c r="AC1109" s="4" t="str">
        <f t="shared" si="106"/>
        <v>Empty</v>
      </c>
      <c r="AD1109" s="4" t="e">
        <f t="shared" si="107"/>
        <v>#VALUE!</v>
      </c>
    </row>
    <row r="1110" spans="1:30" hidden="1">
      <c r="A1110" s="8" t="s">
        <v>3183</v>
      </c>
      <c r="B1110" s="8" t="s">
        <v>755</v>
      </c>
      <c r="C1110" s="8" t="s">
        <v>7</v>
      </c>
      <c r="D1110" s="8" t="s">
        <v>10</v>
      </c>
      <c r="E1110" s="8"/>
      <c r="F1110" s="8" t="s">
        <v>1389</v>
      </c>
      <c r="G1110" s="8" t="s">
        <v>1384</v>
      </c>
      <c r="H1110" s="8">
        <v>73.84</v>
      </c>
      <c r="I1110" s="8">
        <v>14.78</v>
      </c>
      <c r="J1110" s="8">
        <v>1.0976999999999999</v>
      </c>
      <c r="K1110" s="8">
        <v>1.7481</v>
      </c>
      <c r="L1110" s="8" t="s">
        <v>1395</v>
      </c>
      <c r="M1110" s="8">
        <v>580</v>
      </c>
      <c r="N1110" s="8" t="s">
        <v>1381</v>
      </c>
      <c r="O1110" s="89" t="s">
        <v>1619</v>
      </c>
      <c r="P1110" s="89">
        <f t="shared" si="102"/>
        <v>45327</v>
      </c>
      <c r="Q1110" s="89" t="s">
        <v>1619</v>
      </c>
      <c r="R1110" s="89"/>
      <c r="S1110" s="121" t="e">
        <f t="shared" si="103"/>
        <v>#VALUE!</v>
      </c>
      <c r="T1110" s="8">
        <v>60</v>
      </c>
      <c r="U1110" s="8">
        <v>20.88</v>
      </c>
      <c r="Z1110" s="78">
        <f t="shared" ca="1" si="104"/>
        <v>921</v>
      </c>
      <c r="AA1110" s="78" t="str">
        <f t="shared" si="105"/>
        <v>2-2024</v>
      </c>
      <c r="AC1110" s="4" t="str">
        <f t="shared" si="106"/>
        <v>Empty</v>
      </c>
      <c r="AD1110" s="4" t="e">
        <f t="shared" si="107"/>
        <v>#VALUE!</v>
      </c>
    </row>
    <row r="1111" spans="1:30" hidden="1">
      <c r="A1111" s="9" t="s">
        <v>3184</v>
      </c>
      <c r="B1111" s="9" t="s">
        <v>1312</v>
      </c>
      <c r="C1111" s="9" t="s">
        <v>16</v>
      </c>
      <c r="D1111" s="9" t="s">
        <v>1360</v>
      </c>
      <c r="E1111" s="9"/>
      <c r="F1111" s="9" t="s">
        <v>1400</v>
      </c>
      <c r="G1111" s="9" t="s">
        <v>1375</v>
      </c>
      <c r="H1111" s="9">
        <v>25.62</v>
      </c>
      <c r="I1111" s="9">
        <v>17.5</v>
      </c>
      <c r="J1111" s="9">
        <v>0.34710000000000002</v>
      </c>
      <c r="K1111" s="9">
        <v>0.45340000000000003</v>
      </c>
      <c r="L1111" s="9" t="s">
        <v>1385</v>
      </c>
      <c r="M1111" s="9">
        <v>872</v>
      </c>
      <c r="N1111" s="9" t="s">
        <v>1386</v>
      </c>
      <c r="O1111" s="90" t="s">
        <v>1301</v>
      </c>
      <c r="P1111" s="89">
        <f t="shared" si="102"/>
        <v>45333</v>
      </c>
      <c r="Q1111" s="90" t="s">
        <v>1301</v>
      </c>
      <c r="R1111" s="90"/>
      <c r="S1111" s="121" t="e">
        <f t="shared" si="103"/>
        <v>#VALUE!</v>
      </c>
      <c r="T1111" s="9">
        <v>120</v>
      </c>
      <c r="U1111" s="9">
        <v>0</v>
      </c>
      <c r="Z1111" s="78">
        <f t="shared" ca="1" si="104"/>
        <v>915</v>
      </c>
      <c r="AA1111" s="78" t="str">
        <f t="shared" si="105"/>
        <v>2-2024</v>
      </c>
      <c r="AC1111" s="4" t="str">
        <f t="shared" si="106"/>
        <v>Empty</v>
      </c>
      <c r="AD1111" s="4" t="e">
        <f t="shared" si="107"/>
        <v>#VALUE!</v>
      </c>
    </row>
    <row r="1112" spans="1:30" hidden="1">
      <c r="A1112" s="8" t="s">
        <v>3185</v>
      </c>
      <c r="B1112" s="8" t="s">
        <v>271</v>
      </c>
      <c r="C1112" s="8" t="s">
        <v>24</v>
      </c>
      <c r="D1112" s="8" t="s">
        <v>1360</v>
      </c>
      <c r="E1112" s="8"/>
      <c r="F1112" s="8" t="s">
        <v>1400</v>
      </c>
      <c r="G1112" s="8" t="s">
        <v>1375</v>
      </c>
      <c r="H1112" s="8">
        <v>14.16</v>
      </c>
      <c r="I1112" s="8">
        <v>15.09</v>
      </c>
      <c r="J1112" s="8">
        <v>7.9699999999999993E-2</v>
      </c>
      <c r="K1112" s="8">
        <v>0.27400000000000002</v>
      </c>
      <c r="L1112" s="8" t="s">
        <v>1395</v>
      </c>
      <c r="M1112" s="8">
        <v>617</v>
      </c>
      <c r="N1112" s="8" t="s">
        <v>1381</v>
      </c>
      <c r="O1112" s="89" t="s">
        <v>2067</v>
      </c>
      <c r="P1112" s="89">
        <f t="shared" si="102"/>
        <v>45432</v>
      </c>
      <c r="Q1112" s="89" t="s">
        <v>2067</v>
      </c>
      <c r="R1112" s="89"/>
      <c r="S1112" s="121" t="e">
        <f t="shared" si="103"/>
        <v>#VALUE!</v>
      </c>
      <c r="T1112" s="8">
        <v>84</v>
      </c>
      <c r="U1112" s="8">
        <v>4.5</v>
      </c>
      <c r="Z1112" s="78">
        <f t="shared" ca="1" si="104"/>
        <v>816</v>
      </c>
      <c r="AA1112" s="78" t="str">
        <f t="shared" si="105"/>
        <v>5-2024</v>
      </c>
      <c r="AC1112" s="4" t="str">
        <f t="shared" si="106"/>
        <v>Empty</v>
      </c>
      <c r="AD1112" s="4" t="e">
        <f t="shared" si="107"/>
        <v>#VALUE!</v>
      </c>
    </row>
    <row r="1113" spans="1:30" hidden="1">
      <c r="A1113" s="9" t="s">
        <v>3186</v>
      </c>
      <c r="B1113" s="9" t="s">
        <v>1163</v>
      </c>
      <c r="C1113" s="9" t="s">
        <v>35</v>
      </c>
      <c r="D1113" s="9" t="s">
        <v>31</v>
      </c>
      <c r="E1113" s="9"/>
      <c r="F1113" s="9" t="s">
        <v>1408</v>
      </c>
      <c r="G1113" s="9" t="s">
        <v>1390</v>
      </c>
      <c r="H1113" s="9">
        <v>2.61</v>
      </c>
      <c r="I1113" s="9">
        <v>11.9</v>
      </c>
      <c r="J1113" s="9">
        <v>4.0500000000000001E-2</v>
      </c>
      <c r="K1113" s="9">
        <v>2.86E-2</v>
      </c>
      <c r="L1113" s="9" t="s">
        <v>1358</v>
      </c>
      <c r="M1113" s="9">
        <v>578</v>
      </c>
      <c r="N1113" s="9" t="s">
        <v>1386</v>
      </c>
      <c r="O1113" s="90" t="s">
        <v>1488</v>
      </c>
      <c r="P1113" s="89">
        <f t="shared" si="102"/>
        <v>44805</v>
      </c>
      <c r="Q1113" s="90" t="s">
        <v>1488</v>
      </c>
      <c r="R1113" s="90"/>
      <c r="S1113" s="121" t="e">
        <f t="shared" si="103"/>
        <v>#VALUE!</v>
      </c>
      <c r="T1113" s="9">
        <v>240</v>
      </c>
      <c r="U1113" s="9">
        <v>1.04</v>
      </c>
      <c r="Z1113" s="78">
        <f t="shared" ca="1" si="104"/>
        <v>1443</v>
      </c>
      <c r="AA1113" s="78" t="str">
        <f t="shared" si="105"/>
        <v>9-2022</v>
      </c>
      <c r="AC1113" s="4" t="str">
        <f t="shared" si="106"/>
        <v>Empty</v>
      </c>
      <c r="AD1113" s="4" t="e">
        <f t="shared" si="107"/>
        <v>#VALUE!</v>
      </c>
    </row>
    <row r="1114" spans="1:30">
      <c r="A1114" s="8" t="s">
        <v>3187</v>
      </c>
      <c r="B1114" s="8" t="s">
        <v>775</v>
      </c>
      <c r="C1114" s="8" t="s">
        <v>20</v>
      </c>
      <c r="D1114" s="8" t="s">
        <v>23</v>
      </c>
      <c r="E1114" s="8"/>
      <c r="F1114" s="8" t="s">
        <v>1408</v>
      </c>
      <c r="G1114" s="8" t="s">
        <v>1375</v>
      </c>
      <c r="H1114" s="8">
        <v>93.97</v>
      </c>
      <c r="I1114" s="8">
        <v>9.17</v>
      </c>
      <c r="J1114" s="8">
        <v>0.74839999999999995</v>
      </c>
      <c r="K1114" s="8">
        <v>2.9956999999999998</v>
      </c>
      <c r="L1114" s="8" t="s">
        <v>1395</v>
      </c>
      <c r="M1114" s="8">
        <v>880</v>
      </c>
      <c r="N1114" s="8" t="s">
        <v>1377</v>
      </c>
      <c r="O1114" s="89" t="s">
        <v>2051</v>
      </c>
      <c r="P1114" s="89">
        <f t="shared" si="102"/>
        <v>44640</v>
      </c>
      <c r="Q1114" s="89" t="s">
        <v>2051</v>
      </c>
      <c r="R1114" s="89" t="s">
        <v>2027</v>
      </c>
      <c r="S1114" s="121">
        <f t="shared" si="103"/>
        <v>44647</v>
      </c>
      <c r="T1114" s="8">
        <v>36</v>
      </c>
      <c r="U1114" s="8">
        <v>41.6</v>
      </c>
      <c r="Z1114" s="78">
        <f t="shared" ca="1" si="104"/>
        <v>1608</v>
      </c>
      <c r="AA1114" s="78" t="str">
        <f t="shared" si="105"/>
        <v>3-2022</v>
      </c>
      <c r="AC1114" s="4" t="str">
        <f t="shared" si="106"/>
        <v>Empty</v>
      </c>
      <c r="AD1114" s="4">
        <f t="shared" si="107"/>
        <v>5</v>
      </c>
    </row>
    <row r="1115" spans="1:30" hidden="1">
      <c r="A1115" s="9" t="s">
        <v>3188</v>
      </c>
      <c r="B1115" s="9" t="s">
        <v>1346</v>
      </c>
      <c r="C1115" s="9" t="s">
        <v>38</v>
      </c>
      <c r="D1115" s="9" t="s">
        <v>44</v>
      </c>
      <c r="E1115" s="9"/>
      <c r="F1115" s="9" t="s">
        <v>1408</v>
      </c>
      <c r="G1115" s="9" t="s">
        <v>1390</v>
      </c>
      <c r="H1115" s="9">
        <v>8.3000000000000007</v>
      </c>
      <c r="I1115" s="9">
        <v>10.91</v>
      </c>
      <c r="J1115" s="9">
        <v>0.14319999999999999</v>
      </c>
      <c r="K1115" s="9">
        <v>0.27139999999999997</v>
      </c>
      <c r="L1115" s="9" t="s">
        <v>1395</v>
      </c>
      <c r="M1115" s="9">
        <v>686</v>
      </c>
      <c r="N1115" s="9" t="s">
        <v>1381</v>
      </c>
      <c r="O1115" s="90" t="s">
        <v>2819</v>
      </c>
      <c r="P1115" s="89">
        <f t="shared" si="102"/>
        <v>44665</v>
      </c>
      <c r="Q1115" s="90" t="s">
        <v>2819</v>
      </c>
      <c r="R1115" s="90"/>
      <c r="S1115" s="121" t="e">
        <f t="shared" si="103"/>
        <v>#VALUE!</v>
      </c>
      <c r="T1115" s="9">
        <v>36</v>
      </c>
      <c r="U1115" s="9">
        <v>7.54</v>
      </c>
      <c r="Z1115" s="78">
        <f t="shared" ca="1" si="104"/>
        <v>1583</v>
      </c>
      <c r="AA1115" s="78" t="str">
        <f t="shared" si="105"/>
        <v>4-2022</v>
      </c>
      <c r="AC1115" s="4" t="str">
        <f t="shared" si="106"/>
        <v>Empty</v>
      </c>
      <c r="AD1115" s="4" t="e">
        <f t="shared" si="107"/>
        <v>#VALUE!</v>
      </c>
    </row>
    <row r="1116" spans="1:30" hidden="1">
      <c r="A1116" s="8" t="s">
        <v>3189</v>
      </c>
      <c r="B1116" s="8" t="s">
        <v>347</v>
      </c>
      <c r="C1116" s="8" t="s">
        <v>16</v>
      </c>
      <c r="D1116" s="8" t="s">
        <v>44</v>
      </c>
      <c r="E1116" s="8"/>
      <c r="F1116" s="8" t="s">
        <v>1411</v>
      </c>
      <c r="G1116" s="8" t="s">
        <v>1390</v>
      </c>
      <c r="H1116" s="8">
        <v>13.75</v>
      </c>
      <c r="I1116" s="8">
        <v>11.88</v>
      </c>
      <c r="J1116" s="8">
        <v>0.2681</v>
      </c>
      <c r="K1116" s="8">
        <v>0.1963</v>
      </c>
      <c r="L1116" s="8" t="s">
        <v>1395</v>
      </c>
      <c r="M1116" s="8">
        <v>859</v>
      </c>
      <c r="N1116" s="8" t="s">
        <v>1386</v>
      </c>
      <c r="O1116" s="89" t="s">
        <v>2892</v>
      </c>
      <c r="P1116" s="89">
        <f t="shared" si="102"/>
        <v>45268</v>
      </c>
      <c r="Q1116" s="89" t="s">
        <v>2892</v>
      </c>
      <c r="R1116" s="89"/>
      <c r="S1116" s="121" t="e">
        <f t="shared" si="103"/>
        <v>#VALUE!</v>
      </c>
      <c r="T1116" s="8">
        <v>120</v>
      </c>
      <c r="U1116" s="8">
        <v>5.78</v>
      </c>
      <c r="Z1116" s="78">
        <f t="shared" ca="1" si="104"/>
        <v>980</v>
      </c>
      <c r="AA1116" s="78" t="str">
        <f t="shared" si="105"/>
        <v>12-2023</v>
      </c>
      <c r="AC1116" s="4" t="str">
        <f t="shared" si="106"/>
        <v>Q4</v>
      </c>
      <c r="AD1116" s="4" t="e">
        <f t="shared" si="107"/>
        <v>#VALUE!</v>
      </c>
    </row>
    <row r="1117" spans="1:30">
      <c r="A1117" s="9" t="s">
        <v>3190</v>
      </c>
      <c r="B1117" s="9" t="s">
        <v>1324</v>
      </c>
      <c r="C1117" s="9" t="s">
        <v>41</v>
      </c>
      <c r="D1117" s="9" t="s">
        <v>1360</v>
      </c>
      <c r="E1117" s="9"/>
      <c r="F1117" s="9" t="s">
        <v>1411</v>
      </c>
      <c r="G1117" s="9" t="s">
        <v>1390</v>
      </c>
      <c r="H1117" s="9">
        <v>60.72</v>
      </c>
      <c r="I1117" s="9">
        <v>13.53</v>
      </c>
      <c r="J1117" s="9">
        <v>0.49969999999999998</v>
      </c>
      <c r="K1117" s="9">
        <v>0.73440000000000005</v>
      </c>
      <c r="L1117" s="9" t="s">
        <v>1376</v>
      </c>
      <c r="M1117" s="9">
        <v>628</v>
      </c>
      <c r="N1117" s="9" t="s">
        <v>1377</v>
      </c>
      <c r="O1117" s="90" t="s">
        <v>2805</v>
      </c>
      <c r="P1117" s="89">
        <f t="shared" si="102"/>
        <v>45616</v>
      </c>
      <c r="Q1117" s="90" t="s">
        <v>2805</v>
      </c>
      <c r="R1117" s="90" t="s">
        <v>2673</v>
      </c>
      <c r="S1117" s="121">
        <f t="shared" si="103"/>
        <v>45624</v>
      </c>
      <c r="T1117" s="9">
        <v>240</v>
      </c>
      <c r="U1117" s="9">
        <v>42.72</v>
      </c>
      <c r="Z1117" s="78">
        <f t="shared" ca="1" si="104"/>
        <v>632</v>
      </c>
      <c r="AA1117" s="78" t="str">
        <f t="shared" si="105"/>
        <v>11-2024</v>
      </c>
      <c r="AC1117" s="4" t="str">
        <f t="shared" si="106"/>
        <v>Q4</v>
      </c>
      <c r="AD1117" s="4">
        <f t="shared" si="107"/>
        <v>7</v>
      </c>
    </row>
    <row r="1118" spans="1:30" hidden="1">
      <c r="A1118" s="8" t="s">
        <v>3191</v>
      </c>
      <c r="B1118" s="8" t="s">
        <v>1288</v>
      </c>
      <c r="C1118" s="8" t="s">
        <v>32</v>
      </c>
      <c r="D1118" s="8" t="s">
        <v>10</v>
      </c>
      <c r="E1118" s="8"/>
      <c r="F1118" s="8" t="s">
        <v>1408</v>
      </c>
      <c r="G1118" s="8" t="s">
        <v>1384</v>
      </c>
      <c r="H1118" s="8">
        <v>25.46</v>
      </c>
      <c r="I1118" s="8">
        <v>8.0399999999999991</v>
      </c>
      <c r="J1118" s="8">
        <v>0.48920000000000002</v>
      </c>
      <c r="K1118" s="8">
        <v>0.51670000000000005</v>
      </c>
      <c r="L1118" s="8" t="s">
        <v>1358</v>
      </c>
      <c r="M1118" s="8">
        <v>724</v>
      </c>
      <c r="N1118" s="8" t="s">
        <v>1386</v>
      </c>
      <c r="O1118" s="89" t="s">
        <v>200</v>
      </c>
      <c r="P1118" s="89">
        <f t="shared" si="102"/>
        <v>44757</v>
      </c>
      <c r="Q1118" s="89" t="s">
        <v>200</v>
      </c>
      <c r="R1118" s="89"/>
      <c r="S1118" s="121" t="e">
        <f t="shared" si="103"/>
        <v>#VALUE!</v>
      </c>
      <c r="T1118" s="8">
        <v>60</v>
      </c>
      <c r="U1118" s="8">
        <v>9.6300000000000008</v>
      </c>
      <c r="Z1118" s="78">
        <f t="shared" ca="1" si="104"/>
        <v>1491</v>
      </c>
      <c r="AA1118" s="78" t="str">
        <f t="shared" si="105"/>
        <v>7-2022</v>
      </c>
      <c r="AC1118" s="4" t="str">
        <f t="shared" si="106"/>
        <v>Empty</v>
      </c>
      <c r="AD1118" s="4" t="e">
        <f t="shared" si="107"/>
        <v>#VALUE!</v>
      </c>
    </row>
    <row r="1119" spans="1:30">
      <c r="A1119" s="9" t="s">
        <v>3192</v>
      </c>
      <c r="B1119" s="9" t="s">
        <v>1353</v>
      </c>
      <c r="C1119" s="9" t="s">
        <v>41</v>
      </c>
      <c r="D1119" s="9" t="s">
        <v>10</v>
      </c>
      <c r="E1119" s="9"/>
      <c r="F1119" s="9" t="s">
        <v>1389</v>
      </c>
      <c r="G1119" s="9" t="s">
        <v>1384</v>
      </c>
      <c r="H1119" s="9">
        <v>40.840000000000003</v>
      </c>
      <c r="I1119" s="9">
        <v>17.36</v>
      </c>
      <c r="J1119" s="9">
        <v>0.38159999999999999</v>
      </c>
      <c r="K1119" s="9">
        <v>3.7317999999999998</v>
      </c>
      <c r="L1119" s="9" t="s">
        <v>1376</v>
      </c>
      <c r="M1119" s="9">
        <v>703</v>
      </c>
      <c r="N1119" s="9" t="s">
        <v>1377</v>
      </c>
      <c r="O1119" s="90" t="s">
        <v>1611</v>
      </c>
      <c r="P1119" s="89">
        <f t="shared" si="102"/>
        <v>44862</v>
      </c>
      <c r="Q1119" s="90" t="s">
        <v>1611</v>
      </c>
      <c r="R1119" s="90" t="s">
        <v>2115</v>
      </c>
      <c r="S1119" s="121">
        <f t="shared" si="103"/>
        <v>44876</v>
      </c>
      <c r="T1119" s="9">
        <v>12</v>
      </c>
      <c r="U1119" s="9">
        <v>25.5</v>
      </c>
      <c r="Z1119" s="78">
        <f t="shared" ca="1" si="104"/>
        <v>1386</v>
      </c>
      <c r="AA1119" s="78" t="str">
        <f t="shared" si="105"/>
        <v>10-2022</v>
      </c>
      <c r="AC1119" s="4" t="str">
        <f t="shared" si="106"/>
        <v>Q4</v>
      </c>
      <c r="AD1119" s="4">
        <f t="shared" si="107"/>
        <v>11</v>
      </c>
    </row>
    <row r="1120" spans="1:30">
      <c r="A1120" s="8" t="s">
        <v>3193</v>
      </c>
      <c r="B1120" s="8" t="s">
        <v>1134</v>
      </c>
      <c r="C1120" s="8" t="s">
        <v>24</v>
      </c>
      <c r="D1120" s="8" t="s">
        <v>1360</v>
      </c>
      <c r="E1120" s="8"/>
      <c r="F1120" s="8" t="s">
        <v>1380</v>
      </c>
      <c r="G1120" s="8" t="s">
        <v>1375</v>
      </c>
      <c r="H1120" s="8">
        <v>73.38</v>
      </c>
      <c r="I1120" s="8">
        <v>9.89</v>
      </c>
      <c r="J1120" s="8">
        <v>0.497</v>
      </c>
      <c r="K1120" s="8">
        <v>1.8572</v>
      </c>
      <c r="L1120" s="8" t="s">
        <v>1358</v>
      </c>
      <c r="M1120" s="8">
        <v>559</v>
      </c>
      <c r="N1120" s="8" t="s">
        <v>1403</v>
      </c>
      <c r="O1120" s="89" t="s">
        <v>3194</v>
      </c>
      <c r="P1120" s="89">
        <f t="shared" si="102"/>
        <v>45577</v>
      </c>
      <c r="Q1120" s="89" t="s">
        <v>3194</v>
      </c>
      <c r="R1120" s="89" t="s">
        <v>1614</v>
      </c>
      <c r="S1120" s="121">
        <f t="shared" si="103"/>
        <v>45583</v>
      </c>
      <c r="T1120" s="8">
        <v>48</v>
      </c>
      <c r="U1120" s="8">
        <v>16.84</v>
      </c>
      <c r="Z1120" s="78">
        <f t="shared" ca="1" si="104"/>
        <v>671</v>
      </c>
      <c r="AA1120" s="78" t="str">
        <f t="shared" si="105"/>
        <v>10-2024</v>
      </c>
      <c r="AC1120" s="4" t="str">
        <f t="shared" si="106"/>
        <v>Q4</v>
      </c>
      <c r="AD1120" s="4">
        <f t="shared" si="107"/>
        <v>5</v>
      </c>
    </row>
    <row r="1121" spans="1:30">
      <c r="A1121" s="9" t="s">
        <v>3195</v>
      </c>
      <c r="B1121" s="9" t="s">
        <v>271</v>
      </c>
      <c r="C1121" s="9" t="s">
        <v>7</v>
      </c>
      <c r="D1121" s="9" t="s">
        <v>23</v>
      </c>
      <c r="E1121" s="9"/>
      <c r="F1121" s="9" t="s">
        <v>1411</v>
      </c>
      <c r="G1121" s="9" t="s">
        <v>1390</v>
      </c>
      <c r="H1121" s="9">
        <v>44.04</v>
      </c>
      <c r="I1121" s="9">
        <v>14.88</v>
      </c>
      <c r="J1121" s="9">
        <v>0.41649999999999998</v>
      </c>
      <c r="K1121" s="9">
        <v>1.5241</v>
      </c>
      <c r="L1121" s="9" t="s">
        <v>1412</v>
      </c>
      <c r="M1121" s="9">
        <v>617</v>
      </c>
      <c r="N1121" s="9" t="s">
        <v>1396</v>
      </c>
      <c r="O1121" s="90" t="s">
        <v>3165</v>
      </c>
      <c r="P1121" s="89">
        <f t="shared" si="102"/>
        <v>45236</v>
      </c>
      <c r="Q1121" s="90" t="s">
        <v>3165</v>
      </c>
      <c r="R1121" s="90" t="s">
        <v>1223</v>
      </c>
      <c r="S1121" s="121">
        <f t="shared" si="103"/>
        <v>45246</v>
      </c>
      <c r="T1121" s="9">
        <v>36</v>
      </c>
      <c r="U1121" s="9">
        <v>40.700000000000003</v>
      </c>
      <c r="Z1121" s="78">
        <f t="shared" ca="1" si="104"/>
        <v>1012</v>
      </c>
      <c r="AA1121" s="78" t="str">
        <f t="shared" si="105"/>
        <v>11-2023</v>
      </c>
      <c r="AC1121" s="4" t="str">
        <f t="shared" si="106"/>
        <v>Q4</v>
      </c>
      <c r="AD1121" s="4">
        <f t="shared" si="107"/>
        <v>9</v>
      </c>
    </row>
    <row r="1122" spans="1:30" hidden="1">
      <c r="A1122" s="8" t="s">
        <v>3196</v>
      </c>
      <c r="B1122" s="8" t="s">
        <v>344</v>
      </c>
      <c r="C1122" s="8" t="s">
        <v>20</v>
      </c>
      <c r="D1122" s="8" t="s">
        <v>31</v>
      </c>
      <c r="E1122" s="8"/>
      <c r="F1122" s="8" t="s">
        <v>1389</v>
      </c>
      <c r="G1122" s="8" t="s">
        <v>1384</v>
      </c>
      <c r="H1122" s="8">
        <v>57.45</v>
      </c>
      <c r="I1122" s="8">
        <v>12.19</v>
      </c>
      <c r="J1122" s="8">
        <v>0.81169999999999998</v>
      </c>
      <c r="K1122" s="8">
        <v>2.7094999999999998</v>
      </c>
      <c r="L1122" s="8" t="s">
        <v>1358</v>
      </c>
      <c r="M1122" s="8">
        <v>714</v>
      </c>
      <c r="N1122" s="8" t="s">
        <v>1426</v>
      </c>
      <c r="O1122" s="89" t="s">
        <v>3197</v>
      </c>
      <c r="P1122" s="89">
        <f t="shared" si="102"/>
        <v>45382</v>
      </c>
      <c r="Q1122" s="89" t="s">
        <v>3197</v>
      </c>
      <c r="R1122" s="89"/>
      <c r="S1122" s="121" t="e">
        <f t="shared" si="103"/>
        <v>#VALUE!</v>
      </c>
      <c r="T1122" s="8">
        <v>24</v>
      </c>
      <c r="U1122" s="8">
        <v>11.85</v>
      </c>
      <c r="Z1122" s="78">
        <f t="shared" ca="1" si="104"/>
        <v>866</v>
      </c>
      <c r="AA1122" s="78" t="str">
        <f t="shared" si="105"/>
        <v>3-2024</v>
      </c>
      <c r="AC1122" s="4" t="str">
        <f t="shared" si="106"/>
        <v>Empty</v>
      </c>
      <c r="AD1122" s="4" t="e">
        <f t="shared" si="107"/>
        <v>#VALUE!</v>
      </c>
    </row>
    <row r="1123" spans="1:30" hidden="1">
      <c r="A1123" s="9" t="s">
        <v>3198</v>
      </c>
      <c r="B1123" s="9" t="s">
        <v>1180</v>
      </c>
      <c r="C1123" s="9" t="s">
        <v>38</v>
      </c>
      <c r="D1123" s="9" t="s">
        <v>10</v>
      </c>
      <c r="E1123" s="9"/>
      <c r="F1123" s="9" t="s">
        <v>1374</v>
      </c>
      <c r="G1123" s="9" t="s">
        <v>1375</v>
      </c>
      <c r="H1123" s="9">
        <v>40.83</v>
      </c>
      <c r="I1123" s="9">
        <v>7.55</v>
      </c>
      <c r="J1123" s="9">
        <v>0.49440000000000001</v>
      </c>
      <c r="K1123" s="9">
        <v>0.62729999999999997</v>
      </c>
      <c r="L1123" s="9" t="s">
        <v>1395</v>
      </c>
      <c r="M1123" s="9">
        <v>629</v>
      </c>
      <c r="N1123" s="9" t="s">
        <v>1381</v>
      </c>
      <c r="O1123" s="90" t="s">
        <v>2972</v>
      </c>
      <c r="P1123" s="89">
        <f t="shared" si="102"/>
        <v>44567</v>
      </c>
      <c r="Q1123" s="90" t="s">
        <v>2972</v>
      </c>
      <c r="R1123" s="90"/>
      <c r="S1123" s="121" t="e">
        <f t="shared" si="103"/>
        <v>#VALUE!</v>
      </c>
      <c r="T1123" s="9">
        <v>84</v>
      </c>
      <c r="U1123" s="9">
        <v>19.649999999999999</v>
      </c>
      <c r="Z1123" s="78">
        <f t="shared" ca="1" si="104"/>
        <v>1681</v>
      </c>
      <c r="AA1123" s="78" t="str">
        <f t="shared" si="105"/>
        <v>1-2022</v>
      </c>
      <c r="AC1123" s="4" t="str">
        <f t="shared" si="106"/>
        <v>Empty</v>
      </c>
      <c r="AD1123" s="4" t="e">
        <f t="shared" si="107"/>
        <v>#VALUE!</v>
      </c>
    </row>
    <row r="1124" spans="1:30" hidden="1">
      <c r="A1124" s="8" t="s">
        <v>3199</v>
      </c>
      <c r="B1124" s="8" t="s">
        <v>811</v>
      </c>
      <c r="C1124" s="8" t="s">
        <v>32</v>
      </c>
      <c r="D1124" s="8" t="s">
        <v>23</v>
      </c>
      <c r="E1124" s="8"/>
      <c r="F1124" s="8" t="s">
        <v>1408</v>
      </c>
      <c r="G1124" s="8" t="s">
        <v>1375</v>
      </c>
      <c r="H1124" s="8">
        <v>16.14</v>
      </c>
      <c r="I1124" s="8">
        <v>17.57</v>
      </c>
      <c r="J1124" s="8">
        <v>0.2361</v>
      </c>
      <c r="K1124" s="8">
        <v>0.40610000000000002</v>
      </c>
      <c r="L1124" s="8" t="s">
        <v>1385</v>
      </c>
      <c r="M1124" s="8">
        <v>845</v>
      </c>
      <c r="N1124" s="8" t="s">
        <v>1426</v>
      </c>
      <c r="O1124" s="89" t="s">
        <v>2849</v>
      </c>
      <c r="P1124" s="89">
        <f t="shared" si="102"/>
        <v>45069</v>
      </c>
      <c r="Q1124" s="89" t="s">
        <v>2849</v>
      </c>
      <c r="R1124" s="89"/>
      <c r="S1124" s="121" t="e">
        <f t="shared" si="103"/>
        <v>#VALUE!</v>
      </c>
      <c r="T1124" s="8">
        <v>60</v>
      </c>
      <c r="U1124" s="8">
        <v>0</v>
      </c>
      <c r="Z1124" s="78">
        <f t="shared" ca="1" si="104"/>
        <v>1179</v>
      </c>
      <c r="AA1124" s="78" t="str">
        <f t="shared" si="105"/>
        <v>5-2023</v>
      </c>
      <c r="AC1124" s="4" t="str">
        <f t="shared" si="106"/>
        <v>Empty</v>
      </c>
      <c r="AD1124" s="4" t="e">
        <f t="shared" si="107"/>
        <v>#VALUE!</v>
      </c>
    </row>
    <row r="1125" spans="1:30">
      <c r="A1125" s="9" t="s">
        <v>3200</v>
      </c>
      <c r="B1125" s="9" t="s">
        <v>450</v>
      </c>
      <c r="C1125" s="9" t="s">
        <v>12</v>
      </c>
      <c r="D1125" s="9" t="s">
        <v>1360</v>
      </c>
      <c r="E1125" s="9"/>
      <c r="F1125" s="9" t="s">
        <v>1408</v>
      </c>
      <c r="G1125" s="9" t="s">
        <v>1384</v>
      </c>
      <c r="H1125" s="9">
        <v>96.47</v>
      </c>
      <c r="I1125" s="9">
        <v>12.8</v>
      </c>
      <c r="J1125" s="9">
        <v>1.3775999999999999</v>
      </c>
      <c r="K1125" s="9">
        <v>1.429</v>
      </c>
      <c r="L1125" s="9" t="s">
        <v>1385</v>
      </c>
      <c r="M1125" s="9">
        <v>642</v>
      </c>
      <c r="N1125" s="9" t="s">
        <v>1396</v>
      </c>
      <c r="O1125" s="90" t="s">
        <v>2455</v>
      </c>
      <c r="P1125" s="89">
        <f t="shared" si="102"/>
        <v>44668</v>
      </c>
      <c r="Q1125" s="90" t="s">
        <v>2455</v>
      </c>
      <c r="R1125" s="90" t="s">
        <v>3201</v>
      </c>
      <c r="S1125" s="121">
        <f t="shared" si="103"/>
        <v>44676</v>
      </c>
      <c r="T1125" s="9">
        <v>120</v>
      </c>
      <c r="U1125" s="9">
        <v>0</v>
      </c>
      <c r="Z1125" s="78">
        <f t="shared" ca="1" si="104"/>
        <v>1580</v>
      </c>
      <c r="AA1125" s="78" t="str">
        <f t="shared" si="105"/>
        <v>4-2022</v>
      </c>
      <c r="AC1125" s="4" t="str">
        <f t="shared" si="106"/>
        <v>Empty</v>
      </c>
      <c r="AD1125" s="4">
        <f t="shared" si="107"/>
        <v>6</v>
      </c>
    </row>
    <row r="1126" spans="1:30" hidden="1">
      <c r="A1126" s="8" t="s">
        <v>3202</v>
      </c>
      <c r="B1126" s="8" t="s">
        <v>326</v>
      </c>
      <c r="C1126" s="8" t="s">
        <v>12</v>
      </c>
      <c r="D1126" s="8" t="s">
        <v>44</v>
      </c>
      <c r="E1126" s="8"/>
      <c r="F1126" s="8" t="s">
        <v>1408</v>
      </c>
      <c r="G1126" s="8" t="s">
        <v>1384</v>
      </c>
      <c r="H1126" s="8">
        <v>23.35</v>
      </c>
      <c r="I1126" s="8">
        <v>13.83</v>
      </c>
      <c r="J1126" s="8">
        <v>0.34910000000000002</v>
      </c>
      <c r="K1126" s="8">
        <v>2.0947</v>
      </c>
      <c r="L1126" s="8" t="s">
        <v>1395</v>
      </c>
      <c r="M1126" s="8">
        <v>748</v>
      </c>
      <c r="N1126" s="8" t="s">
        <v>1381</v>
      </c>
      <c r="O1126" s="89" t="s">
        <v>1975</v>
      </c>
      <c r="P1126" s="89">
        <f t="shared" si="102"/>
        <v>45245</v>
      </c>
      <c r="Q1126" s="89" t="s">
        <v>1975</v>
      </c>
      <c r="R1126" s="89"/>
      <c r="S1126" s="121" t="e">
        <f t="shared" si="103"/>
        <v>#VALUE!</v>
      </c>
      <c r="T1126" s="8">
        <v>12</v>
      </c>
      <c r="U1126" s="8">
        <v>18.87</v>
      </c>
      <c r="Z1126" s="78">
        <f t="shared" ca="1" si="104"/>
        <v>1003</v>
      </c>
      <c r="AA1126" s="78" t="str">
        <f t="shared" si="105"/>
        <v>11-2023</v>
      </c>
      <c r="AC1126" s="4" t="str">
        <f t="shared" si="106"/>
        <v>Q4</v>
      </c>
      <c r="AD1126" s="4" t="e">
        <f t="shared" si="107"/>
        <v>#VALUE!</v>
      </c>
    </row>
    <row r="1127" spans="1:30" hidden="1">
      <c r="A1127" s="9" t="s">
        <v>3203</v>
      </c>
      <c r="B1127" s="9" t="s">
        <v>1053</v>
      </c>
      <c r="C1127" s="9" t="s">
        <v>12</v>
      </c>
      <c r="D1127" s="9" t="s">
        <v>23</v>
      </c>
      <c r="E1127" s="9"/>
      <c r="F1127" s="9" t="s">
        <v>1389</v>
      </c>
      <c r="G1127" s="9" t="s">
        <v>1390</v>
      </c>
      <c r="H1127" s="9">
        <v>48.94</v>
      </c>
      <c r="I1127" s="9">
        <v>7.94</v>
      </c>
      <c r="J1127" s="9">
        <v>0.4637</v>
      </c>
      <c r="K1127" s="9">
        <v>1.5322</v>
      </c>
      <c r="L1127" s="9" t="s">
        <v>1412</v>
      </c>
      <c r="M1127" s="9">
        <v>596</v>
      </c>
      <c r="N1127" s="9" t="s">
        <v>1426</v>
      </c>
      <c r="O1127" s="90" t="s">
        <v>1790</v>
      </c>
      <c r="P1127" s="89">
        <f t="shared" si="102"/>
        <v>45125</v>
      </c>
      <c r="Q1127" s="90" t="s">
        <v>1790</v>
      </c>
      <c r="R1127" s="90"/>
      <c r="S1127" s="121" t="e">
        <f t="shared" si="103"/>
        <v>#VALUE!</v>
      </c>
      <c r="T1127" s="9">
        <v>36</v>
      </c>
      <c r="U1127" s="9">
        <v>40.11</v>
      </c>
      <c r="Z1127" s="78">
        <f t="shared" ca="1" si="104"/>
        <v>1123</v>
      </c>
      <c r="AA1127" s="78" t="str">
        <f t="shared" si="105"/>
        <v>7-2023</v>
      </c>
      <c r="AC1127" s="4" t="str">
        <f t="shared" si="106"/>
        <v>Empty</v>
      </c>
      <c r="AD1127" s="4" t="e">
        <f t="shared" si="107"/>
        <v>#VALUE!</v>
      </c>
    </row>
    <row r="1128" spans="1:30">
      <c r="A1128" s="8" t="s">
        <v>3204</v>
      </c>
      <c r="B1128" s="8" t="s">
        <v>1118</v>
      </c>
      <c r="C1128" s="8" t="s">
        <v>24</v>
      </c>
      <c r="D1128" s="8" t="s">
        <v>44</v>
      </c>
      <c r="E1128" s="8"/>
      <c r="F1128" s="8" t="s">
        <v>1400</v>
      </c>
      <c r="G1128" s="8" t="s">
        <v>1384</v>
      </c>
      <c r="H1128" s="8">
        <v>44.95</v>
      </c>
      <c r="I1128" s="8">
        <v>12.08</v>
      </c>
      <c r="J1128" s="8">
        <v>0.3115</v>
      </c>
      <c r="K1128" s="8">
        <v>1.1855</v>
      </c>
      <c r="L1128" s="8" t="s">
        <v>1412</v>
      </c>
      <c r="M1128" s="8">
        <v>607</v>
      </c>
      <c r="N1128" s="8" t="s">
        <v>1396</v>
      </c>
      <c r="O1128" s="89" t="s">
        <v>3205</v>
      </c>
      <c r="P1128" s="89">
        <f t="shared" si="102"/>
        <v>44572</v>
      </c>
      <c r="Q1128" s="89" t="s">
        <v>3205</v>
      </c>
      <c r="R1128" s="89" t="s">
        <v>219</v>
      </c>
      <c r="S1128" s="121">
        <f t="shared" si="103"/>
        <v>44584</v>
      </c>
      <c r="T1128" s="8">
        <v>48</v>
      </c>
      <c r="U1128" s="8">
        <v>36.47</v>
      </c>
      <c r="Z1128" s="78">
        <f t="shared" ca="1" si="104"/>
        <v>1676</v>
      </c>
      <c r="AA1128" s="78" t="str">
        <f t="shared" si="105"/>
        <v>1-2022</v>
      </c>
      <c r="AC1128" s="4" t="str">
        <f t="shared" si="106"/>
        <v>Empty</v>
      </c>
      <c r="AD1128" s="4">
        <f t="shared" si="107"/>
        <v>9</v>
      </c>
    </row>
    <row r="1129" spans="1:30">
      <c r="A1129" s="9" t="s">
        <v>3206</v>
      </c>
      <c r="B1129" s="9" t="s">
        <v>1091</v>
      </c>
      <c r="C1129" s="9" t="s">
        <v>41</v>
      </c>
      <c r="D1129" s="9" t="s">
        <v>10</v>
      </c>
      <c r="E1129" s="9"/>
      <c r="F1129" s="9" t="s">
        <v>1400</v>
      </c>
      <c r="G1129" s="9" t="s">
        <v>1390</v>
      </c>
      <c r="H1129" s="9">
        <v>4.38</v>
      </c>
      <c r="I1129" s="9">
        <v>13.63</v>
      </c>
      <c r="J1129" s="9">
        <v>7.3200000000000001E-2</v>
      </c>
      <c r="K1129" s="9">
        <v>8.1199999999999994E-2</v>
      </c>
      <c r="L1129" s="9" t="s">
        <v>1385</v>
      </c>
      <c r="M1129" s="9">
        <v>592</v>
      </c>
      <c r="N1129" s="9" t="s">
        <v>1377</v>
      </c>
      <c r="O1129" s="90" t="s">
        <v>341</v>
      </c>
      <c r="P1129" s="89">
        <f t="shared" si="102"/>
        <v>45051</v>
      </c>
      <c r="Q1129" s="90" t="s">
        <v>341</v>
      </c>
      <c r="R1129" s="90" t="s">
        <v>2903</v>
      </c>
      <c r="S1129" s="121">
        <f t="shared" si="103"/>
        <v>45062</v>
      </c>
      <c r="T1129" s="9">
        <v>84</v>
      </c>
      <c r="U1129" s="9">
        <v>0</v>
      </c>
      <c r="Z1129" s="78">
        <f t="shared" ca="1" si="104"/>
        <v>1197</v>
      </c>
      <c r="AA1129" s="78" t="str">
        <f t="shared" si="105"/>
        <v>5-2023</v>
      </c>
      <c r="AC1129" s="4" t="str">
        <f t="shared" si="106"/>
        <v>Empty</v>
      </c>
      <c r="AD1129" s="4">
        <f t="shared" si="107"/>
        <v>8</v>
      </c>
    </row>
    <row r="1130" spans="1:30">
      <c r="A1130" s="8" t="s">
        <v>3207</v>
      </c>
      <c r="B1130" s="8" t="s">
        <v>573</v>
      </c>
      <c r="C1130" s="8" t="s">
        <v>12</v>
      </c>
      <c r="D1130" s="8" t="s">
        <v>31</v>
      </c>
      <c r="E1130" s="8"/>
      <c r="F1130" s="8" t="s">
        <v>1408</v>
      </c>
      <c r="G1130" s="8" t="s">
        <v>1375</v>
      </c>
      <c r="H1130" s="8">
        <v>20.07</v>
      </c>
      <c r="I1130" s="8">
        <v>14.16</v>
      </c>
      <c r="J1130" s="8">
        <v>0.12239999999999999</v>
      </c>
      <c r="K1130" s="8">
        <v>0.37790000000000001</v>
      </c>
      <c r="L1130" s="8" t="s">
        <v>1358</v>
      </c>
      <c r="M1130" s="8">
        <v>572</v>
      </c>
      <c r="N1130" s="8" t="s">
        <v>1396</v>
      </c>
      <c r="O1130" s="89" t="s">
        <v>3208</v>
      </c>
      <c r="P1130" s="89">
        <f t="shared" si="102"/>
        <v>45267</v>
      </c>
      <c r="Q1130" s="89" t="s">
        <v>3208</v>
      </c>
      <c r="R1130" s="89" t="s">
        <v>366</v>
      </c>
      <c r="S1130" s="121">
        <f t="shared" si="103"/>
        <v>45273</v>
      </c>
      <c r="T1130" s="8">
        <v>84</v>
      </c>
      <c r="U1130" s="8">
        <v>11.3</v>
      </c>
      <c r="Z1130" s="78">
        <f t="shared" ca="1" si="104"/>
        <v>981</v>
      </c>
      <c r="AA1130" s="78" t="str">
        <f t="shared" si="105"/>
        <v>12-2023</v>
      </c>
      <c r="AC1130" s="4" t="str">
        <f t="shared" si="106"/>
        <v>Q4</v>
      </c>
      <c r="AD1130" s="4">
        <f t="shared" si="107"/>
        <v>5</v>
      </c>
    </row>
    <row r="1131" spans="1:30">
      <c r="A1131" s="9" t="s">
        <v>3209</v>
      </c>
      <c r="B1131" s="9" t="s">
        <v>217</v>
      </c>
      <c r="C1131" s="9" t="s">
        <v>28</v>
      </c>
      <c r="D1131" s="9" t="s">
        <v>44</v>
      </c>
      <c r="E1131" s="9"/>
      <c r="F1131" s="9" t="s">
        <v>1408</v>
      </c>
      <c r="G1131" s="9" t="s">
        <v>1375</v>
      </c>
      <c r="H1131" s="9">
        <v>72.11</v>
      </c>
      <c r="I1131" s="9">
        <v>14.86</v>
      </c>
      <c r="J1131" s="9">
        <v>0.62970000000000004</v>
      </c>
      <c r="K1131" s="9">
        <v>3.4916</v>
      </c>
      <c r="L1131" s="9"/>
      <c r="M1131" s="9">
        <v>800</v>
      </c>
      <c r="N1131" s="9" t="s">
        <v>1396</v>
      </c>
      <c r="O1131" s="90" t="s">
        <v>1588</v>
      </c>
      <c r="P1131" s="89">
        <f t="shared" si="102"/>
        <v>45569</v>
      </c>
      <c r="Q1131" s="90" t="s">
        <v>1588</v>
      </c>
      <c r="R1131" s="90" t="s">
        <v>1614</v>
      </c>
      <c r="S1131" s="121">
        <f t="shared" si="103"/>
        <v>45583</v>
      </c>
      <c r="T1131" s="9">
        <v>24</v>
      </c>
      <c r="U1131" s="9">
        <v>36.19</v>
      </c>
      <c r="Z1131" s="78">
        <f t="shared" ca="1" si="104"/>
        <v>679</v>
      </c>
      <c r="AA1131" s="78" t="str">
        <f t="shared" si="105"/>
        <v>10-2024</v>
      </c>
      <c r="AC1131" s="4" t="str">
        <f t="shared" si="106"/>
        <v>Q4</v>
      </c>
      <c r="AD1131" s="4">
        <f t="shared" si="107"/>
        <v>11</v>
      </c>
    </row>
    <row r="1132" spans="1:30">
      <c r="A1132" s="8" t="s">
        <v>3210</v>
      </c>
      <c r="B1132" s="8" t="s">
        <v>435</v>
      </c>
      <c r="C1132" s="8" t="s">
        <v>7</v>
      </c>
      <c r="D1132" s="8" t="s">
        <v>31</v>
      </c>
      <c r="E1132" s="8"/>
      <c r="F1132" s="8" t="s">
        <v>1408</v>
      </c>
      <c r="G1132" s="8" t="s">
        <v>1375</v>
      </c>
      <c r="H1132" s="8">
        <v>12.61</v>
      </c>
      <c r="I1132" s="8">
        <v>7.7</v>
      </c>
      <c r="J1132" s="8">
        <v>0.20699999999999999</v>
      </c>
      <c r="K1132" s="8">
        <v>0.1031</v>
      </c>
      <c r="L1132" s="8" t="s">
        <v>1395</v>
      </c>
      <c r="M1132" s="8">
        <v>641</v>
      </c>
      <c r="N1132" s="8" t="s">
        <v>1396</v>
      </c>
      <c r="O1132" s="89" t="s">
        <v>1466</v>
      </c>
      <c r="P1132" s="89">
        <f t="shared" si="102"/>
        <v>44611</v>
      </c>
      <c r="Q1132" s="89" t="s">
        <v>1466</v>
      </c>
      <c r="R1132" s="89" t="s">
        <v>322</v>
      </c>
      <c r="S1132" s="121">
        <f t="shared" si="103"/>
        <v>44622</v>
      </c>
      <c r="T1132" s="8">
        <v>240</v>
      </c>
      <c r="U1132" s="8">
        <v>3.5</v>
      </c>
      <c r="Z1132" s="78">
        <f t="shared" ca="1" si="104"/>
        <v>1637</v>
      </c>
      <c r="AA1132" s="78" t="str">
        <f t="shared" si="105"/>
        <v>2-2022</v>
      </c>
      <c r="AC1132" s="4" t="str">
        <f t="shared" si="106"/>
        <v>Empty</v>
      </c>
      <c r="AD1132" s="4">
        <f t="shared" si="107"/>
        <v>8</v>
      </c>
    </row>
    <row r="1133" spans="1:30">
      <c r="A1133" s="9" t="s">
        <v>3211</v>
      </c>
      <c r="B1133" s="9" t="s">
        <v>1103</v>
      </c>
      <c r="C1133" s="9" t="s">
        <v>7</v>
      </c>
      <c r="D1133" s="9" t="s">
        <v>1360</v>
      </c>
      <c r="E1133" s="9"/>
      <c r="F1133" s="9" t="s">
        <v>1411</v>
      </c>
      <c r="G1133" s="9" t="s">
        <v>1375</v>
      </c>
      <c r="H1133" s="9">
        <v>91.62</v>
      </c>
      <c r="I1133" s="9">
        <v>11.89</v>
      </c>
      <c r="J1133" s="9">
        <v>1.7617</v>
      </c>
      <c r="K1133" s="9">
        <v>8.1356000000000002</v>
      </c>
      <c r="L1133" s="9" t="s">
        <v>1376</v>
      </c>
      <c r="M1133" s="9">
        <v>880</v>
      </c>
      <c r="N1133" s="9" t="s">
        <v>1403</v>
      </c>
      <c r="O1133" s="90" t="s">
        <v>2276</v>
      </c>
      <c r="P1133" s="89">
        <f t="shared" si="102"/>
        <v>44587</v>
      </c>
      <c r="Q1133" s="90" t="s">
        <v>2276</v>
      </c>
      <c r="R1133" s="90" t="s">
        <v>1817</v>
      </c>
      <c r="S1133" s="121">
        <f t="shared" si="103"/>
        <v>44590</v>
      </c>
      <c r="T1133" s="9">
        <v>12</v>
      </c>
      <c r="U1133" s="9">
        <v>39.67</v>
      </c>
      <c r="Z1133" s="78">
        <f t="shared" ca="1" si="104"/>
        <v>1661</v>
      </c>
      <c r="AA1133" s="78" t="str">
        <f t="shared" si="105"/>
        <v>1-2022</v>
      </c>
      <c r="AC1133" s="4" t="str">
        <f t="shared" si="106"/>
        <v>Empty</v>
      </c>
      <c r="AD1133" s="4">
        <f t="shared" si="107"/>
        <v>3</v>
      </c>
    </row>
    <row r="1134" spans="1:30" hidden="1">
      <c r="A1134" s="8" t="s">
        <v>3212</v>
      </c>
      <c r="B1134" s="8" t="s">
        <v>211</v>
      </c>
      <c r="C1134" s="8" t="s">
        <v>32</v>
      </c>
      <c r="D1134" s="8" t="s">
        <v>31</v>
      </c>
      <c r="E1134" s="8"/>
      <c r="F1134" s="8" t="s">
        <v>1374</v>
      </c>
      <c r="G1134" s="8" t="s">
        <v>1375</v>
      </c>
      <c r="H1134" s="8">
        <v>71.22</v>
      </c>
      <c r="I1134" s="8">
        <v>9.74</v>
      </c>
      <c r="J1134" s="8">
        <v>0.60899999999999999</v>
      </c>
      <c r="K1134" s="8">
        <v>0.93100000000000005</v>
      </c>
      <c r="L1134" s="8" t="s">
        <v>1395</v>
      </c>
      <c r="M1134" s="8">
        <v>896</v>
      </c>
      <c r="N1134" s="8" t="s">
        <v>1386</v>
      </c>
      <c r="O1134" s="89" t="s">
        <v>2212</v>
      </c>
      <c r="P1134" s="89">
        <f t="shared" si="102"/>
        <v>44675</v>
      </c>
      <c r="Q1134" s="89" t="s">
        <v>2212</v>
      </c>
      <c r="R1134" s="89"/>
      <c r="S1134" s="121" t="e">
        <f t="shared" si="103"/>
        <v>#VALUE!</v>
      </c>
      <c r="T1134" s="8">
        <v>120</v>
      </c>
      <c r="U1134" s="8">
        <v>63.58</v>
      </c>
      <c r="Z1134" s="78">
        <f t="shared" ca="1" si="104"/>
        <v>1573</v>
      </c>
      <c r="AA1134" s="78" t="str">
        <f t="shared" si="105"/>
        <v>4-2022</v>
      </c>
      <c r="AC1134" s="4" t="str">
        <f t="shared" si="106"/>
        <v>Empty</v>
      </c>
      <c r="AD1134" s="4" t="e">
        <f t="shared" si="107"/>
        <v>#VALUE!</v>
      </c>
    </row>
    <row r="1135" spans="1:30">
      <c r="A1135" s="9" t="s">
        <v>3213</v>
      </c>
      <c r="B1135" s="9" t="s">
        <v>458</v>
      </c>
      <c r="C1135" s="9" t="s">
        <v>7</v>
      </c>
      <c r="D1135" s="9" t="s">
        <v>23</v>
      </c>
      <c r="E1135" s="9"/>
      <c r="F1135" s="9" t="s">
        <v>1411</v>
      </c>
      <c r="G1135" s="9" t="s">
        <v>1384</v>
      </c>
      <c r="H1135" s="9">
        <v>76.45</v>
      </c>
      <c r="I1135" s="9">
        <v>12.86</v>
      </c>
      <c r="J1135" s="9">
        <v>0.96199999999999997</v>
      </c>
      <c r="K1135" s="9">
        <v>0.8881</v>
      </c>
      <c r="L1135" s="9" t="s">
        <v>1376</v>
      </c>
      <c r="M1135" s="9">
        <v>897</v>
      </c>
      <c r="N1135" s="9" t="s">
        <v>1396</v>
      </c>
      <c r="O1135" s="90" t="s">
        <v>1632</v>
      </c>
      <c r="P1135" s="89">
        <f t="shared" si="102"/>
        <v>44906</v>
      </c>
      <c r="Q1135" s="90" t="s">
        <v>1632</v>
      </c>
      <c r="R1135" s="90" t="s">
        <v>2452</v>
      </c>
      <c r="S1135" s="121">
        <f t="shared" si="103"/>
        <v>44907</v>
      </c>
      <c r="T1135" s="9">
        <v>240</v>
      </c>
      <c r="U1135" s="9">
        <v>71.27</v>
      </c>
      <c r="Z1135" s="78">
        <f t="shared" ca="1" si="104"/>
        <v>1342</v>
      </c>
      <c r="AA1135" s="78" t="str">
        <f t="shared" si="105"/>
        <v>12-2022</v>
      </c>
      <c r="AC1135" s="4" t="str">
        <f t="shared" si="106"/>
        <v>Q4</v>
      </c>
      <c r="AD1135" s="4">
        <f t="shared" si="107"/>
        <v>1</v>
      </c>
    </row>
    <row r="1136" spans="1:30">
      <c r="A1136" s="8" t="s">
        <v>3214</v>
      </c>
      <c r="B1136" s="8" t="s">
        <v>924</v>
      </c>
      <c r="C1136" s="8" t="s">
        <v>12</v>
      </c>
      <c r="D1136" s="8" t="s">
        <v>23</v>
      </c>
      <c r="E1136" s="8"/>
      <c r="F1136" s="8" t="s">
        <v>1374</v>
      </c>
      <c r="G1136" s="8" t="s">
        <v>1390</v>
      </c>
      <c r="H1136" s="8">
        <v>63.29</v>
      </c>
      <c r="I1136" s="8">
        <v>17.02</v>
      </c>
      <c r="J1136" s="8">
        <v>0.39129999999999998</v>
      </c>
      <c r="K1136" s="8">
        <v>1.8269</v>
      </c>
      <c r="L1136" s="8" t="s">
        <v>1395</v>
      </c>
      <c r="M1136" s="8">
        <v>588</v>
      </c>
      <c r="N1136" s="8" t="s">
        <v>1377</v>
      </c>
      <c r="O1136" s="89" t="s">
        <v>1811</v>
      </c>
      <c r="P1136" s="89">
        <f t="shared" si="102"/>
        <v>45337</v>
      </c>
      <c r="Q1136" s="89" t="s">
        <v>1811</v>
      </c>
      <c r="R1136" s="89" t="s">
        <v>1954</v>
      </c>
      <c r="S1136" s="121">
        <f t="shared" si="103"/>
        <v>45339</v>
      </c>
      <c r="T1136" s="8">
        <v>48</v>
      </c>
      <c r="U1136" s="8">
        <v>11.51</v>
      </c>
      <c r="Z1136" s="78">
        <f t="shared" ca="1" si="104"/>
        <v>911</v>
      </c>
      <c r="AA1136" s="78" t="str">
        <f t="shared" si="105"/>
        <v>2-2024</v>
      </c>
      <c r="AC1136" s="4" t="str">
        <f t="shared" si="106"/>
        <v>Empty</v>
      </c>
      <c r="AD1136" s="4">
        <f t="shared" si="107"/>
        <v>2</v>
      </c>
    </row>
    <row r="1137" spans="1:30">
      <c r="A1137" s="9" t="s">
        <v>3215</v>
      </c>
      <c r="B1137" s="9" t="s">
        <v>856</v>
      </c>
      <c r="C1137" s="9" t="s">
        <v>7</v>
      </c>
      <c r="D1137" s="9" t="s">
        <v>31</v>
      </c>
      <c r="E1137" s="9"/>
      <c r="F1137" s="9" t="s">
        <v>1389</v>
      </c>
      <c r="G1137" s="9" t="s">
        <v>1375</v>
      </c>
      <c r="H1137" s="9">
        <v>24.86</v>
      </c>
      <c r="I1137" s="9">
        <v>8.73</v>
      </c>
      <c r="J1137" s="9">
        <v>0.36899999999999999</v>
      </c>
      <c r="K1137" s="9">
        <v>2.1709000000000001</v>
      </c>
      <c r="L1137" s="9" t="s">
        <v>1412</v>
      </c>
      <c r="M1137" s="9">
        <v>596</v>
      </c>
      <c r="N1137" s="9" t="s">
        <v>1377</v>
      </c>
      <c r="O1137" s="90" t="s">
        <v>2009</v>
      </c>
      <c r="P1137" s="89">
        <f t="shared" si="102"/>
        <v>44887</v>
      </c>
      <c r="Q1137" s="90" t="s">
        <v>2009</v>
      </c>
      <c r="R1137" s="90" t="s">
        <v>2480</v>
      </c>
      <c r="S1137" s="121">
        <f t="shared" si="103"/>
        <v>44890</v>
      </c>
      <c r="T1137" s="9">
        <v>12</v>
      </c>
      <c r="U1137" s="9">
        <v>2.87</v>
      </c>
      <c r="Z1137" s="78">
        <f t="shared" ca="1" si="104"/>
        <v>1361</v>
      </c>
      <c r="AA1137" s="78" t="str">
        <f t="shared" si="105"/>
        <v>11-2022</v>
      </c>
      <c r="AC1137" s="4" t="str">
        <f t="shared" si="106"/>
        <v>Q4</v>
      </c>
      <c r="AD1137" s="4">
        <f t="shared" si="107"/>
        <v>4</v>
      </c>
    </row>
    <row r="1138" spans="1:30" hidden="1">
      <c r="A1138" s="8" t="s">
        <v>3216</v>
      </c>
      <c r="B1138" s="8" t="s">
        <v>1001</v>
      </c>
      <c r="C1138" s="8" t="s">
        <v>7</v>
      </c>
      <c r="D1138" s="8" t="s">
        <v>44</v>
      </c>
      <c r="E1138" s="8"/>
      <c r="F1138" s="8" t="s">
        <v>1400</v>
      </c>
      <c r="G1138" s="8" t="s">
        <v>1375</v>
      </c>
      <c r="H1138" s="8">
        <v>36.97</v>
      </c>
      <c r="I1138" s="8">
        <v>12.78</v>
      </c>
      <c r="J1138" s="8">
        <v>0.57210000000000005</v>
      </c>
      <c r="K1138" s="8">
        <v>3.2982</v>
      </c>
      <c r="L1138" s="8" t="s">
        <v>1358</v>
      </c>
      <c r="M1138" s="8">
        <v>852</v>
      </c>
      <c r="N1138" s="8" t="s">
        <v>1381</v>
      </c>
      <c r="O1138" s="89" t="s">
        <v>3217</v>
      </c>
      <c r="P1138" s="89">
        <f t="shared" si="102"/>
        <v>44843</v>
      </c>
      <c r="Q1138" s="89" t="s">
        <v>3217</v>
      </c>
      <c r="R1138" s="89"/>
      <c r="S1138" s="121" t="e">
        <f t="shared" si="103"/>
        <v>#VALUE!</v>
      </c>
      <c r="T1138" s="8">
        <v>12</v>
      </c>
      <c r="U1138" s="8">
        <v>32.56</v>
      </c>
      <c r="Z1138" s="78">
        <f t="shared" ca="1" si="104"/>
        <v>1405</v>
      </c>
      <c r="AA1138" s="78" t="str">
        <f t="shared" si="105"/>
        <v>10-2022</v>
      </c>
      <c r="AC1138" s="4" t="str">
        <f t="shared" si="106"/>
        <v>Q4</v>
      </c>
      <c r="AD1138" s="4" t="e">
        <f t="shared" si="107"/>
        <v>#VALUE!</v>
      </c>
    </row>
    <row r="1139" spans="1:30">
      <c r="A1139" s="9" t="s">
        <v>3218</v>
      </c>
      <c r="B1139" s="9" t="s">
        <v>1085</v>
      </c>
      <c r="C1139" s="9" t="s">
        <v>12</v>
      </c>
      <c r="D1139" s="9" t="s">
        <v>31</v>
      </c>
      <c r="E1139" s="9"/>
      <c r="F1139" s="9" t="s">
        <v>1400</v>
      </c>
      <c r="G1139" s="9" t="s">
        <v>1390</v>
      </c>
      <c r="H1139" s="9">
        <v>8.27</v>
      </c>
      <c r="I1139" s="9">
        <v>11.23</v>
      </c>
      <c r="J1139" s="9">
        <v>7.1599999999999997E-2</v>
      </c>
      <c r="K1139" s="9">
        <v>0.18079999999999999</v>
      </c>
      <c r="L1139" s="9" t="s">
        <v>1376</v>
      </c>
      <c r="M1139" s="9">
        <v>624</v>
      </c>
      <c r="N1139" s="9" t="s">
        <v>1377</v>
      </c>
      <c r="O1139" s="90" t="s">
        <v>115</v>
      </c>
      <c r="P1139" s="89">
        <f t="shared" si="102"/>
        <v>45355</v>
      </c>
      <c r="Q1139" s="90" t="s">
        <v>115</v>
      </c>
      <c r="R1139" s="90" t="s">
        <v>1703</v>
      </c>
      <c r="S1139" s="121">
        <f t="shared" si="103"/>
        <v>45362</v>
      </c>
      <c r="T1139" s="9">
        <v>60</v>
      </c>
      <c r="U1139" s="9">
        <v>1.76</v>
      </c>
      <c r="Z1139" s="78">
        <f t="shared" ca="1" si="104"/>
        <v>893</v>
      </c>
      <c r="AA1139" s="78" t="str">
        <f t="shared" si="105"/>
        <v>3-2024</v>
      </c>
      <c r="AC1139" s="4" t="str">
        <f t="shared" si="106"/>
        <v>Empty</v>
      </c>
      <c r="AD1139" s="4">
        <f t="shared" si="107"/>
        <v>6</v>
      </c>
    </row>
    <row r="1140" spans="1:30" hidden="1">
      <c r="A1140" s="8" t="s">
        <v>3219</v>
      </c>
      <c r="B1140" s="8" t="s">
        <v>1028</v>
      </c>
      <c r="C1140" s="8" t="s">
        <v>41</v>
      </c>
      <c r="D1140" s="8" t="s">
        <v>44</v>
      </c>
      <c r="E1140" s="8"/>
      <c r="F1140" s="8" t="s">
        <v>1380</v>
      </c>
      <c r="G1140" s="8" t="s">
        <v>1375</v>
      </c>
      <c r="H1140" s="8">
        <v>23.98</v>
      </c>
      <c r="I1140" s="8"/>
      <c r="J1140" s="8">
        <v>0.38929999999999998</v>
      </c>
      <c r="K1140" s="8"/>
      <c r="L1140" s="8" t="s">
        <v>1358</v>
      </c>
      <c r="M1140" s="8">
        <v>550</v>
      </c>
      <c r="N1140" s="8" t="s">
        <v>1426</v>
      </c>
      <c r="O1140" s="89" t="s">
        <v>1949</v>
      </c>
      <c r="P1140" s="89">
        <f t="shared" si="102"/>
        <v>44595</v>
      </c>
      <c r="Q1140" s="89" t="s">
        <v>1949</v>
      </c>
      <c r="R1140" s="89"/>
      <c r="S1140" s="121" t="e">
        <f t="shared" si="103"/>
        <v>#VALUE!</v>
      </c>
      <c r="T1140" s="8">
        <v>24</v>
      </c>
      <c r="U1140" s="8">
        <v>5.04</v>
      </c>
      <c r="Z1140" s="78">
        <f t="shared" ca="1" si="104"/>
        <v>1653</v>
      </c>
      <c r="AA1140" s="78" t="str">
        <f t="shared" si="105"/>
        <v>2-2022</v>
      </c>
      <c r="AC1140" s="4" t="str">
        <f t="shared" si="106"/>
        <v>Empty</v>
      </c>
      <c r="AD1140" s="4" t="e">
        <f t="shared" si="107"/>
        <v>#VALUE!</v>
      </c>
    </row>
    <row r="1141" spans="1:30">
      <c r="A1141" s="9" t="s">
        <v>3220</v>
      </c>
      <c r="B1141" s="9" t="s">
        <v>711</v>
      </c>
      <c r="C1141" s="9" t="s">
        <v>7</v>
      </c>
      <c r="D1141" s="9" t="s">
        <v>1360</v>
      </c>
      <c r="E1141" s="9"/>
      <c r="F1141" s="9" t="s">
        <v>1400</v>
      </c>
      <c r="G1141" s="9" t="s">
        <v>1390</v>
      </c>
      <c r="H1141" s="9">
        <v>40.729999999999997</v>
      </c>
      <c r="I1141" s="9">
        <v>16.440000000000001</v>
      </c>
      <c r="J1141" s="9">
        <v>0.44400000000000001</v>
      </c>
      <c r="K1141" s="9">
        <v>3.7040000000000002</v>
      </c>
      <c r="L1141" s="9" t="s">
        <v>1376</v>
      </c>
      <c r="M1141" s="9">
        <v>706</v>
      </c>
      <c r="N1141" s="9" t="s">
        <v>1377</v>
      </c>
      <c r="O1141" s="90" t="s">
        <v>1725</v>
      </c>
      <c r="P1141" s="89">
        <f t="shared" si="102"/>
        <v>45050</v>
      </c>
      <c r="Q1141" s="90" t="s">
        <v>1725</v>
      </c>
      <c r="R1141" s="90" t="s">
        <v>3221</v>
      </c>
      <c r="S1141" s="121">
        <f t="shared" si="103"/>
        <v>45057</v>
      </c>
      <c r="T1141" s="9">
        <v>12</v>
      </c>
      <c r="U1141" s="9">
        <v>32.78</v>
      </c>
      <c r="Z1141" s="78">
        <f t="shared" ca="1" si="104"/>
        <v>1198</v>
      </c>
      <c r="AA1141" s="78" t="str">
        <f t="shared" si="105"/>
        <v>5-2023</v>
      </c>
      <c r="AC1141" s="4" t="str">
        <f t="shared" si="106"/>
        <v>Empty</v>
      </c>
      <c r="AD1141" s="4">
        <f t="shared" si="107"/>
        <v>6</v>
      </c>
    </row>
    <row r="1142" spans="1:30">
      <c r="A1142" s="8" t="s">
        <v>3222</v>
      </c>
      <c r="B1142" s="8" t="s">
        <v>815</v>
      </c>
      <c r="C1142" s="8" t="s">
        <v>12</v>
      </c>
      <c r="D1142" s="8" t="s">
        <v>44</v>
      </c>
      <c r="E1142" s="8"/>
      <c r="F1142" s="8" t="s">
        <v>1408</v>
      </c>
      <c r="G1142" s="8" t="s">
        <v>1384</v>
      </c>
      <c r="H1142" s="8">
        <v>62.76</v>
      </c>
      <c r="I1142" s="8">
        <v>7.62</v>
      </c>
      <c r="J1142" s="8">
        <v>0.51749999999999996</v>
      </c>
      <c r="K1142" s="8">
        <v>5.4484000000000004</v>
      </c>
      <c r="L1142" s="8"/>
      <c r="M1142" s="8">
        <v>630</v>
      </c>
      <c r="N1142" s="8" t="s">
        <v>1396</v>
      </c>
      <c r="O1142" s="89" t="s">
        <v>1717</v>
      </c>
      <c r="P1142" s="89">
        <f t="shared" si="102"/>
        <v>44899</v>
      </c>
      <c r="Q1142" s="89" t="s">
        <v>1717</v>
      </c>
      <c r="R1142" s="89" t="s">
        <v>399</v>
      </c>
      <c r="S1142" s="121">
        <f t="shared" si="103"/>
        <v>44900</v>
      </c>
      <c r="T1142" s="8">
        <v>12</v>
      </c>
      <c r="U1142" s="8">
        <v>49.25</v>
      </c>
      <c r="Z1142" s="78">
        <f t="shared" ca="1" si="104"/>
        <v>1349</v>
      </c>
      <c r="AA1142" s="78" t="str">
        <f t="shared" si="105"/>
        <v>12-2022</v>
      </c>
      <c r="AC1142" s="4" t="str">
        <f t="shared" si="106"/>
        <v>Q4</v>
      </c>
      <c r="AD1142" s="4">
        <f t="shared" si="107"/>
        <v>1</v>
      </c>
    </row>
    <row r="1143" spans="1:30">
      <c r="A1143" s="9" t="s">
        <v>3223</v>
      </c>
      <c r="B1143" s="9" t="s">
        <v>596</v>
      </c>
      <c r="C1143" s="9" t="s">
        <v>16</v>
      </c>
      <c r="D1143" s="9" t="s">
        <v>10</v>
      </c>
      <c r="E1143" s="9"/>
      <c r="F1143" s="9" t="s">
        <v>1411</v>
      </c>
      <c r="G1143" s="9" t="s">
        <v>1375</v>
      </c>
      <c r="H1143" s="9">
        <v>34.56</v>
      </c>
      <c r="I1143" s="9">
        <v>15.94</v>
      </c>
      <c r="J1143" s="9">
        <v>0.4113</v>
      </c>
      <c r="K1143" s="9">
        <v>0.68530000000000002</v>
      </c>
      <c r="L1143" s="9" t="s">
        <v>1358</v>
      </c>
      <c r="M1143" s="9">
        <v>763</v>
      </c>
      <c r="N1143" s="9" t="s">
        <v>1377</v>
      </c>
      <c r="O1143" s="90" t="s">
        <v>1167</v>
      </c>
      <c r="P1143" s="89">
        <f t="shared" si="102"/>
        <v>45312</v>
      </c>
      <c r="Q1143" s="90" t="s">
        <v>1167</v>
      </c>
      <c r="R1143" s="90" t="s">
        <v>2960</v>
      </c>
      <c r="S1143" s="121">
        <f t="shared" si="103"/>
        <v>45316</v>
      </c>
      <c r="T1143" s="9">
        <v>84</v>
      </c>
      <c r="U1143" s="9">
        <v>28.64</v>
      </c>
      <c r="Z1143" s="78">
        <f t="shared" ca="1" si="104"/>
        <v>936</v>
      </c>
      <c r="AA1143" s="78" t="str">
        <f t="shared" si="105"/>
        <v>1-2024</v>
      </c>
      <c r="AC1143" s="4" t="str">
        <f t="shared" si="106"/>
        <v>Empty</v>
      </c>
      <c r="AD1143" s="4">
        <f t="shared" si="107"/>
        <v>4</v>
      </c>
    </row>
    <row r="1144" spans="1:30" hidden="1">
      <c r="A1144" s="8" t="s">
        <v>3224</v>
      </c>
      <c r="B1144" s="8" t="s">
        <v>1346</v>
      </c>
      <c r="C1144" s="8" t="s">
        <v>32</v>
      </c>
      <c r="D1144" s="8" t="s">
        <v>10</v>
      </c>
      <c r="E1144" s="8"/>
      <c r="F1144" s="8" t="s">
        <v>1380</v>
      </c>
      <c r="G1144" s="8" t="s">
        <v>1390</v>
      </c>
      <c r="H1144" s="8">
        <v>71.94</v>
      </c>
      <c r="I1144" s="8">
        <v>8.9600000000000009</v>
      </c>
      <c r="J1144" s="8">
        <v>1.4032</v>
      </c>
      <c r="K1144" s="8">
        <v>1.1559999999999999</v>
      </c>
      <c r="L1144" s="8" t="s">
        <v>1376</v>
      </c>
      <c r="M1144" s="8">
        <v>686</v>
      </c>
      <c r="N1144" s="8" t="s">
        <v>1426</v>
      </c>
      <c r="O1144" s="89" t="s">
        <v>3225</v>
      </c>
      <c r="P1144" s="89">
        <f t="shared" si="102"/>
        <v>45220</v>
      </c>
      <c r="Q1144" s="89" t="s">
        <v>3225</v>
      </c>
      <c r="R1144" s="89"/>
      <c r="S1144" s="121" t="e">
        <f t="shared" si="103"/>
        <v>#VALUE!</v>
      </c>
      <c r="T1144" s="8">
        <v>84</v>
      </c>
      <c r="U1144" s="8">
        <v>22.96</v>
      </c>
      <c r="Z1144" s="78">
        <f t="shared" ca="1" si="104"/>
        <v>1028</v>
      </c>
      <c r="AA1144" s="78" t="str">
        <f t="shared" si="105"/>
        <v>10-2023</v>
      </c>
      <c r="AC1144" s="4" t="str">
        <f t="shared" si="106"/>
        <v>Q4</v>
      </c>
      <c r="AD1144" s="4" t="e">
        <f t="shared" si="107"/>
        <v>#VALUE!</v>
      </c>
    </row>
    <row r="1145" spans="1:30">
      <c r="A1145" s="9" t="s">
        <v>3226</v>
      </c>
      <c r="B1145" s="9" t="s">
        <v>1327</v>
      </c>
      <c r="C1145" s="9" t="s">
        <v>16</v>
      </c>
      <c r="D1145" s="9" t="s">
        <v>10</v>
      </c>
      <c r="E1145" s="9"/>
      <c r="F1145" s="9" t="s">
        <v>1408</v>
      </c>
      <c r="G1145" s="9" t="s">
        <v>1375</v>
      </c>
      <c r="H1145" s="9">
        <v>74.97</v>
      </c>
      <c r="I1145" s="9">
        <v>10.6</v>
      </c>
      <c r="J1145" s="9">
        <v>0.69569999999999999</v>
      </c>
      <c r="K1145" s="9">
        <v>1.268</v>
      </c>
      <c r="L1145" s="9" t="s">
        <v>1395</v>
      </c>
      <c r="M1145" s="9">
        <v>899</v>
      </c>
      <c r="N1145" s="9" t="s">
        <v>1403</v>
      </c>
      <c r="O1145" s="90" t="s">
        <v>3091</v>
      </c>
      <c r="P1145" s="89">
        <f t="shared" si="102"/>
        <v>44747</v>
      </c>
      <c r="Q1145" s="90" t="s">
        <v>3091</v>
      </c>
      <c r="R1145" s="90" t="s">
        <v>3227</v>
      </c>
      <c r="S1145" s="121">
        <f t="shared" si="103"/>
        <v>44749</v>
      </c>
      <c r="T1145" s="9">
        <v>84</v>
      </c>
      <c r="U1145" s="9">
        <v>43.02</v>
      </c>
      <c r="Z1145" s="78">
        <f t="shared" ca="1" si="104"/>
        <v>1501</v>
      </c>
      <c r="AA1145" s="78" t="str">
        <f t="shared" si="105"/>
        <v>7-2022</v>
      </c>
      <c r="AC1145" s="4" t="str">
        <f t="shared" si="106"/>
        <v>Empty</v>
      </c>
      <c r="AD1145" s="4">
        <f t="shared" si="107"/>
        <v>3</v>
      </c>
    </row>
    <row r="1146" spans="1:30">
      <c r="A1146" s="8" t="s">
        <v>3228</v>
      </c>
      <c r="B1146" s="8" t="s">
        <v>838</v>
      </c>
      <c r="C1146" s="8" t="s">
        <v>41</v>
      </c>
      <c r="D1146" s="8" t="s">
        <v>44</v>
      </c>
      <c r="E1146" s="8"/>
      <c r="F1146" s="8" t="s">
        <v>1408</v>
      </c>
      <c r="G1146" s="8" t="s">
        <v>1390</v>
      </c>
      <c r="H1146" s="8">
        <v>35.69</v>
      </c>
      <c r="I1146" s="8">
        <v>17.25</v>
      </c>
      <c r="J1146" s="8">
        <v>0.63100000000000001</v>
      </c>
      <c r="K1146" s="8">
        <v>0.73450000000000004</v>
      </c>
      <c r="L1146" s="8" t="s">
        <v>1376</v>
      </c>
      <c r="M1146" s="8">
        <v>601</v>
      </c>
      <c r="N1146" s="8" t="s">
        <v>1377</v>
      </c>
      <c r="O1146" s="89" t="s">
        <v>1749</v>
      </c>
      <c r="P1146" s="89">
        <f t="shared" si="102"/>
        <v>44883</v>
      </c>
      <c r="Q1146" s="89" t="s">
        <v>1749</v>
      </c>
      <c r="R1146" s="89" t="s">
        <v>1128</v>
      </c>
      <c r="S1146" s="121">
        <f t="shared" si="103"/>
        <v>44897</v>
      </c>
      <c r="T1146" s="8">
        <v>84</v>
      </c>
      <c r="U1146" s="8">
        <v>8.66</v>
      </c>
      <c r="Z1146" s="78">
        <f t="shared" ca="1" si="104"/>
        <v>1365</v>
      </c>
      <c r="AA1146" s="78" t="str">
        <f t="shared" si="105"/>
        <v>11-2022</v>
      </c>
      <c r="AC1146" s="4" t="str">
        <f t="shared" si="106"/>
        <v>Q4</v>
      </c>
      <c r="AD1146" s="4">
        <f t="shared" si="107"/>
        <v>11</v>
      </c>
    </row>
    <row r="1147" spans="1:30">
      <c r="A1147" s="9" t="s">
        <v>3229</v>
      </c>
      <c r="B1147" s="9" t="s">
        <v>260</v>
      </c>
      <c r="C1147" s="9" t="s">
        <v>35</v>
      </c>
      <c r="D1147" s="9" t="s">
        <v>23</v>
      </c>
      <c r="E1147" s="9"/>
      <c r="F1147" s="9" t="s">
        <v>1400</v>
      </c>
      <c r="G1147" s="9" t="s">
        <v>1384</v>
      </c>
      <c r="H1147" s="9">
        <v>32.17</v>
      </c>
      <c r="I1147" s="9">
        <v>7.63</v>
      </c>
      <c r="J1147" s="9">
        <v>0.62870000000000004</v>
      </c>
      <c r="K1147" s="9">
        <v>0.38400000000000001</v>
      </c>
      <c r="L1147" s="9" t="s">
        <v>1385</v>
      </c>
      <c r="M1147" s="9">
        <v>895</v>
      </c>
      <c r="N1147" s="9" t="s">
        <v>1377</v>
      </c>
      <c r="O1147" s="90" t="s">
        <v>2003</v>
      </c>
      <c r="P1147" s="89">
        <f t="shared" si="102"/>
        <v>44847</v>
      </c>
      <c r="Q1147" s="90" t="s">
        <v>2003</v>
      </c>
      <c r="R1147" s="90" t="s">
        <v>1212</v>
      </c>
      <c r="S1147" s="121">
        <f t="shared" si="103"/>
        <v>44852</v>
      </c>
      <c r="T1147" s="9">
        <v>120</v>
      </c>
      <c r="U1147" s="9">
        <v>0</v>
      </c>
      <c r="Z1147" s="78">
        <f t="shared" ca="1" si="104"/>
        <v>1401</v>
      </c>
      <c r="AA1147" s="78" t="str">
        <f t="shared" si="105"/>
        <v>10-2022</v>
      </c>
      <c r="AC1147" s="4" t="str">
        <f t="shared" si="106"/>
        <v>Q4</v>
      </c>
      <c r="AD1147" s="4">
        <f t="shared" si="107"/>
        <v>4</v>
      </c>
    </row>
    <row r="1148" spans="1:30" hidden="1">
      <c r="A1148" s="8" t="s">
        <v>3230</v>
      </c>
      <c r="B1148" s="8" t="s">
        <v>80</v>
      </c>
      <c r="C1148" s="8" t="s">
        <v>24</v>
      </c>
      <c r="D1148" s="8" t="s">
        <v>44</v>
      </c>
      <c r="E1148" s="8"/>
      <c r="F1148" s="8" t="s">
        <v>1374</v>
      </c>
      <c r="G1148" s="8" t="s">
        <v>1384</v>
      </c>
      <c r="H1148" s="8">
        <v>76.02</v>
      </c>
      <c r="I1148" s="8">
        <v>11.97</v>
      </c>
      <c r="J1148" s="8">
        <v>0.52959999999999996</v>
      </c>
      <c r="K1148" s="8">
        <v>1.3407</v>
      </c>
      <c r="L1148" s="8" t="s">
        <v>1385</v>
      </c>
      <c r="M1148" s="8">
        <v>747</v>
      </c>
      <c r="N1148" s="8" t="s">
        <v>1426</v>
      </c>
      <c r="O1148" s="89" t="s">
        <v>1615</v>
      </c>
      <c r="P1148" s="89">
        <f t="shared" si="102"/>
        <v>45594</v>
      </c>
      <c r="Q1148" s="89" t="s">
        <v>1615</v>
      </c>
      <c r="R1148" s="89"/>
      <c r="S1148" s="121" t="e">
        <f t="shared" si="103"/>
        <v>#VALUE!</v>
      </c>
      <c r="T1148" s="8">
        <v>84</v>
      </c>
      <c r="U1148" s="8">
        <v>0</v>
      </c>
      <c r="Z1148" s="78">
        <f t="shared" ca="1" si="104"/>
        <v>654</v>
      </c>
      <c r="AA1148" s="78" t="str">
        <f t="shared" si="105"/>
        <v>10-2024</v>
      </c>
      <c r="AC1148" s="4" t="str">
        <f t="shared" si="106"/>
        <v>Q4</v>
      </c>
      <c r="AD1148" s="4" t="e">
        <f t="shared" si="107"/>
        <v>#VALUE!</v>
      </c>
    </row>
    <row r="1149" spans="1:30">
      <c r="A1149" s="9" t="s">
        <v>3231</v>
      </c>
      <c r="B1149" s="9" t="s">
        <v>1329</v>
      </c>
      <c r="C1149" s="9" t="s">
        <v>20</v>
      </c>
      <c r="D1149" s="9" t="s">
        <v>10</v>
      </c>
      <c r="E1149" s="9"/>
      <c r="F1149" s="9" t="s">
        <v>1380</v>
      </c>
      <c r="G1149" s="9" t="s">
        <v>1375</v>
      </c>
      <c r="H1149" s="9">
        <v>23.81</v>
      </c>
      <c r="I1149" s="9">
        <v>17.96</v>
      </c>
      <c r="J1149" s="9">
        <v>0.2702</v>
      </c>
      <c r="K1149" s="9">
        <v>1.1881999999999999</v>
      </c>
      <c r="L1149" s="9" t="s">
        <v>1412</v>
      </c>
      <c r="M1149" s="9">
        <v>571</v>
      </c>
      <c r="N1149" s="9" t="s">
        <v>1377</v>
      </c>
      <c r="O1149" s="90" t="s">
        <v>890</v>
      </c>
      <c r="P1149" s="89">
        <f t="shared" si="102"/>
        <v>44672</v>
      </c>
      <c r="Q1149" s="90" t="s">
        <v>890</v>
      </c>
      <c r="R1149" s="90" t="s">
        <v>2456</v>
      </c>
      <c r="S1149" s="121">
        <f t="shared" si="103"/>
        <v>44678</v>
      </c>
      <c r="T1149" s="9">
        <v>24</v>
      </c>
      <c r="U1149" s="9">
        <v>13.04</v>
      </c>
      <c r="Z1149" s="78">
        <f t="shared" ca="1" si="104"/>
        <v>1576</v>
      </c>
      <c r="AA1149" s="78" t="str">
        <f t="shared" si="105"/>
        <v>4-2022</v>
      </c>
      <c r="AC1149" s="4" t="str">
        <f t="shared" si="106"/>
        <v>Empty</v>
      </c>
      <c r="AD1149" s="4">
        <f t="shared" si="107"/>
        <v>5</v>
      </c>
    </row>
    <row r="1150" spans="1:30" hidden="1">
      <c r="A1150" s="8" t="s">
        <v>3232</v>
      </c>
      <c r="B1150" s="8" t="s">
        <v>339</v>
      </c>
      <c r="C1150" s="8" t="s">
        <v>24</v>
      </c>
      <c r="D1150" s="8" t="s">
        <v>31</v>
      </c>
      <c r="E1150" s="8"/>
      <c r="F1150" s="8" t="s">
        <v>1380</v>
      </c>
      <c r="G1150" s="8" t="s">
        <v>1384</v>
      </c>
      <c r="H1150" s="8">
        <v>25.28</v>
      </c>
      <c r="I1150" s="8">
        <v>12.37</v>
      </c>
      <c r="J1150" s="8">
        <v>0.22700000000000001</v>
      </c>
      <c r="K1150" s="8">
        <v>0.36809999999999998</v>
      </c>
      <c r="L1150" s="8" t="s">
        <v>1412</v>
      </c>
      <c r="M1150" s="8">
        <v>608</v>
      </c>
      <c r="N1150" s="8" t="s">
        <v>1381</v>
      </c>
      <c r="O1150" s="89" t="s">
        <v>2124</v>
      </c>
      <c r="P1150" s="89">
        <f t="shared" si="102"/>
        <v>45310</v>
      </c>
      <c r="Q1150" s="89" t="s">
        <v>2124</v>
      </c>
      <c r="R1150" s="89"/>
      <c r="S1150" s="121" t="e">
        <f t="shared" si="103"/>
        <v>#VALUE!</v>
      </c>
      <c r="T1150" s="8">
        <v>120</v>
      </c>
      <c r="U1150" s="8">
        <v>7.12</v>
      </c>
      <c r="Z1150" s="78">
        <f t="shared" ca="1" si="104"/>
        <v>938</v>
      </c>
      <c r="AA1150" s="78" t="str">
        <f t="shared" si="105"/>
        <v>1-2024</v>
      </c>
      <c r="AC1150" s="4" t="str">
        <f t="shared" si="106"/>
        <v>Empty</v>
      </c>
      <c r="AD1150" s="4" t="e">
        <f t="shared" si="107"/>
        <v>#VALUE!</v>
      </c>
    </row>
    <row r="1151" spans="1:30">
      <c r="A1151" s="9" t="s">
        <v>3233</v>
      </c>
      <c r="B1151" s="9" t="s">
        <v>1312</v>
      </c>
      <c r="C1151" s="9" t="s">
        <v>35</v>
      </c>
      <c r="D1151" s="9" t="s">
        <v>23</v>
      </c>
      <c r="E1151" s="9"/>
      <c r="F1151" s="9" t="s">
        <v>1380</v>
      </c>
      <c r="G1151" s="9" t="s">
        <v>1375</v>
      </c>
      <c r="H1151" s="9">
        <v>72.55</v>
      </c>
      <c r="I1151" s="9">
        <v>17.77</v>
      </c>
      <c r="J1151" s="9">
        <v>0.44979999999999998</v>
      </c>
      <c r="K1151" s="9">
        <v>1.1068</v>
      </c>
      <c r="L1151" s="9" t="s">
        <v>1358</v>
      </c>
      <c r="M1151" s="9">
        <v>872</v>
      </c>
      <c r="N1151" s="9" t="s">
        <v>1403</v>
      </c>
      <c r="O1151" s="90" t="s">
        <v>1846</v>
      </c>
      <c r="P1151" s="89">
        <f t="shared" si="102"/>
        <v>45376</v>
      </c>
      <c r="Q1151" s="90" t="s">
        <v>1846</v>
      </c>
      <c r="R1151" s="90" t="s">
        <v>2922</v>
      </c>
      <c r="S1151" s="121">
        <f t="shared" si="103"/>
        <v>45383</v>
      </c>
      <c r="T1151" s="9">
        <v>240</v>
      </c>
      <c r="U1151" s="9">
        <v>66.73</v>
      </c>
      <c r="Z1151" s="78">
        <f t="shared" ca="1" si="104"/>
        <v>872</v>
      </c>
      <c r="AA1151" s="78" t="str">
        <f t="shared" si="105"/>
        <v>3-2024</v>
      </c>
      <c r="AC1151" s="4" t="str">
        <f t="shared" si="106"/>
        <v>Empty</v>
      </c>
      <c r="AD1151" s="4">
        <f t="shared" si="107"/>
        <v>6</v>
      </c>
    </row>
    <row r="1152" spans="1:30" hidden="1">
      <c r="A1152" s="8" t="s">
        <v>3234</v>
      </c>
      <c r="B1152" s="8" t="s">
        <v>650</v>
      </c>
      <c r="C1152" s="8" t="s">
        <v>41</v>
      </c>
      <c r="D1152" s="8" t="s">
        <v>1360</v>
      </c>
      <c r="E1152" s="8"/>
      <c r="F1152" s="8" t="s">
        <v>1400</v>
      </c>
      <c r="G1152" s="8" t="s">
        <v>1375</v>
      </c>
      <c r="H1152" s="8">
        <v>39.450000000000003</v>
      </c>
      <c r="I1152" s="8">
        <v>10.09</v>
      </c>
      <c r="J1152" s="8">
        <v>0.71860000000000002</v>
      </c>
      <c r="K1152" s="8">
        <v>0.42609999999999998</v>
      </c>
      <c r="L1152" s="8" t="s">
        <v>1412</v>
      </c>
      <c r="M1152" s="8">
        <v>828</v>
      </c>
      <c r="N1152" s="8" t="s">
        <v>1381</v>
      </c>
      <c r="O1152" s="89" t="s">
        <v>3235</v>
      </c>
      <c r="P1152" s="89">
        <f t="shared" si="102"/>
        <v>45504</v>
      </c>
      <c r="Q1152" s="89" t="s">
        <v>3235</v>
      </c>
      <c r="R1152" s="89"/>
      <c r="S1152" s="121" t="e">
        <f t="shared" si="103"/>
        <v>#VALUE!</v>
      </c>
      <c r="T1152" s="8">
        <v>180</v>
      </c>
      <c r="U1152" s="8">
        <v>17.22</v>
      </c>
      <c r="Z1152" s="78">
        <f t="shared" ca="1" si="104"/>
        <v>744</v>
      </c>
      <c r="AA1152" s="78" t="str">
        <f t="shared" si="105"/>
        <v>7-2024</v>
      </c>
      <c r="AC1152" s="4" t="str">
        <f t="shared" si="106"/>
        <v>Empty</v>
      </c>
      <c r="AD1152" s="4" t="e">
        <f t="shared" si="107"/>
        <v>#VALUE!</v>
      </c>
    </row>
    <row r="1153" spans="1:30">
      <c r="A1153" s="9" t="s">
        <v>3236</v>
      </c>
      <c r="B1153" s="9" t="s">
        <v>732</v>
      </c>
      <c r="C1153" s="9" t="s">
        <v>7</v>
      </c>
      <c r="D1153" s="9" t="s">
        <v>1360</v>
      </c>
      <c r="E1153" s="9"/>
      <c r="F1153" s="9" t="s">
        <v>1389</v>
      </c>
      <c r="G1153" s="9" t="s">
        <v>1390</v>
      </c>
      <c r="H1153" s="9">
        <v>69.709999999999994</v>
      </c>
      <c r="I1153" s="9">
        <v>16.309999999999999</v>
      </c>
      <c r="J1153" s="9">
        <v>0.44130000000000003</v>
      </c>
      <c r="K1153" s="9">
        <v>1.7067000000000001</v>
      </c>
      <c r="L1153" s="9" t="s">
        <v>1395</v>
      </c>
      <c r="M1153" s="9">
        <v>579</v>
      </c>
      <c r="N1153" s="9" t="s">
        <v>1396</v>
      </c>
      <c r="O1153" s="90" t="s">
        <v>1404</v>
      </c>
      <c r="P1153" s="89">
        <f t="shared" si="102"/>
        <v>44767</v>
      </c>
      <c r="Q1153" s="90" t="s">
        <v>1404</v>
      </c>
      <c r="R1153" s="90" t="s">
        <v>1985</v>
      </c>
      <c r="S1153" s="121">
        <f t="shared" si="103"/>
        <v>44777</v>
      </c>
      <c r="T1153" s="9">
        <v>60</v>
      </c>
      <c r="U1153" s="9">
        <v>17.97</v>
      </c>
      <c r="Z1153" s="78">
        <f t="shared" ca="1" si="104"/>
        <v>1481</v>
      </c>
      <c r="AA1153" s="78" t="str">
        <f t="shared" si="105"/>
        <v>7-2022</v>
      </c>
      <c r="AC1153" s="4" t="str">
        <f t="shared" si="106"/>
        <v>Empty</v>
      </c>
      <c r="AD1153" s="4">
        <f t="shared" si="107"/>
        <v>9</v>
      </c>
    </row>
    <row r="1154" spans="1:30">
      <c r="A1154" s="8" t="s">
        <v>3237</v>
      </c>
      <c r="B1154" s="8" t="s">
        <v>761</v>
      </c>
      <c r="C1154" s="8" t="s">
        <v>20</v>
      </c>
      <c r="D1154" s="8" t="s">
        <v>1360</v>
      </c>
      <c r="E1154" s="8"/>
      <c r="F1154" s="8" t="s">
        <v>1389</v>
      </c>
      <c r="G1154" s="8" t="s">
        <v>1384</v>
      </c>
      <c r="H1154" s="8">
        <v>69.33</v>
      </c>
      <c r="I1154" s="8">
        <v>12.77</v>
      </c>
      <c r="J1154" s="8">
        <v>1.1641999999999999</v>
      </c>
      <c r="K1154" s="8">
        <v>2.3283</v>
      </c>
      <c r="L1154" s="8" t="s">
        <v>1395</v>
      </c>
      <c r="M1154" s="8">
        <v>751</v>
      </c>
      <c r="N1154" s="8" t="s">
        <v>1403</v>
      </c>
      <c r="O1154" s="89" t="s">
        <v>1055</v>
      </c>
      <c r="P1154" s="89">
        <f t="shared" si="102"/>
        <v>45391</v>
      </c>
      <c r="Q1154" s="89" t="s">
        <v>1055</v>
      </c>
      <c r="R1154" s="89" t="s">
        <v>1082</v>
      </c>
      <c r="S1154" s="121">
        <f t="shared" si="103"/>
        <v>45396</v>
      </c>
      <c r="T1154" s="8">
        <v>36</v>
      </c>
      <c r="U1154" s="8">
        <v>22.2</v>
      </c>
      <c r="Z1154" s="78">
        <f t="shared" ca="1" si="104"/>
        <v>857</v>
      </c>
      <c r="AA1154" s="78" t="str">
        <f t="shared" si="105"/>
        <v>4-2024</v>
      </c>
      <c r="AC1154" s="4" t="str">
        <f t="shared" si="106"/>
        <v>Empty</v>
      </c>
      <c r="AD1154" s="4">
        <f t="shared" si="107"/>
        <v>4</v>
      </c>
    </row>
    <row r="1155" spans="1:30" hidden="1">
      <c r="A1155" s="9" t="s">
        <v>3238</v>
      </c>
      <c r="B1155" s="9" t="s">
        <v>273</v>
      </c>
      <c r="C1155" s="9" t="s">
        <v>28</v>
      </c>
      <c r="D1155" s="9" t="s">
        <v>1360</v>
      </c>
      <c r="E1155" s="9"/>
      <c r="F1155" s="9" t="s">
        <v>1389</v>
      </c>
      <c r="G1155" s="9" t="s">
        <v>1375</v>
      </c>
      <c r="H1155" s="9">
        <v>93.54</v>
      </c>
      <c r="I1155" s="9">
        <v>12.56</v>
      </c>
      <c r="J1155" s="9">
        <v>1.3338000000000001</v>
      </c>
      <c r="K1155" s="9">
        <v>3.1318999999999999</v>
      </c>
      <c r="L1155" s="9" t="s">
        <v>1412</v>
      </c>
      <c r="M1155" s="9">
        <v>608</v>
      </c>
      <c r="N1155" s="9" t="s">
        <v>1386</v>
      </c>
      <c r="O1155" s="90" t="s">
        <v>2143</v>
      </c>
      <c r="P1155" s="89">
        <f t="shared" ref="P1155:P1218" si="108">DATE(RIGHT(O1155,4),MID(O1155,4,2),LEFT(O1155,2))</f>
        <v>45461</v>
      </c>
      <c r="Q1155" s="90" t="s">
        <v>2143</v>
      </c>
      <c r="R1155" s="90"/>
      <c r="S1155" s="121" t="e">
        <f t="shared" ref="S1155:S1218" si="109">DATE(RIGHT(R1155,4),MID(R1155,4,2),LEFT(R1155,2))</f>
        <v>#VALUE!</v>
      </c>
      <c r="T1155" s="9">
        <v>36</v>
      </c>
      <c r="U1155" s="9">
        <v>46.99</v>
      </c>
      <c r="Z1155" s="78">
        <f t="shared" ref="Z1155:AA1218" ca="1" si="110">TODAY()-P1155</f>
        <v>787</v>
      </c>
      <c r="AA1155" s="78" t="str">
        <f t="shared" ref="AA1155:AA1218" si="111">MONTH(P1155)&amp;"-"&amp;YEAR(P1155)</f>
        <v>6-2024</v>
      </c>
      <c r="AC1155" s="4" t="str">
        <f t="shared" ref="AC1155:AC1218" si="112">IF(MONTH(P1155)&gt;=10,"Q4","Empty")</f>
        <v>Empty</v>
      </c>
      <c r="AD1155" s="4" t="e">
        <f t="shared" ref="AD1155:AD1218" si="113">NETWORKDAYS(P1155,S1155)</f>
        <v>#VALUE!</v>
      </c>
    </row>
    <row r="1156" spans="1:30">
      <c r="A1156" s="8" t="s">
        <v>3239</v>
      </c>
      <c r="B1156" s="8" t="s">
        <v>312</v>
      </c>
      <c r="C1156" s="8" t="s">
        <v>20</v>
      </c>
      <c r="D1156" s="8" t="s">
        <v>23</v>
      </c>
      <c r="E1156" s="8"/>
      <c r="F1156" s="8" t="s">
        <v>1408</v>
      </c>
      <c r="G1156" s="8" t="s">
        <v>1390</v>
      </c>
      <c r="H1156" s="8">
        <v>14.93</v>
      </c>
      <c r="I1156" s="8">
        <v>15.05</v>
      </c>
      <c r="J1156" s="8">
        <v>7.9500000000000001E-2</v>
      </c>
      <c r="K1156" s="8">
        <v>0.72430000000000005</v>
      </c>
      <c r="L1156" s="8" t="s">
        <v>1412</v>
      </c>
      <c r="M1156" s="8">
        <v>550</v>
      </c>
      <c r="N1156" s="8" t="s">
        <v>1396</v>
      </c>
      <c r="O1156" s="89" t="s">
        <v>1962</v>
      </c>
      <c r="P1156" s="89">
        <f t="shared" si="108"/>
        <v>45428</v>
      </c>
      <c r="Q1156" s="89" t="s">
        <v>1962</v>
      </c>
      <c r="R1156" s="89" t="s">
        <v>436</v>
      </c>
      <c r="S1156" s="121">
        <f t="shared" si="109"/>
        <v>45438</v>
      </c>
      <c r="T1156" s="8">
        <v>24</v>
      </c>
      <c r="U1156" s="8">
        <v>3.89</v>
      </c>
      <c r="Z1156" s="78">
        <f t="shared" ca="1" si="110"/>
        <v>820</v>
      </c>
      <c r="AA1156" s="78" t="str">
        <f t="shared" si="111"/>
        <v>5-2024</v>
      </c>
      <c r="AC1156" s="4" t="str">
        <f t="shared" si="112"/>
        <v>Empty</v>
      </c>
      <c r="AD1156" s="4">
        <f t="shared" si="113"/>
        <v>7</v>
      </c>
    </row>
    <row r="1157" spans="1:30" hidden="1">
      <c r="A1157" s="9" t="s">
        <v>3240</v>
      </c>
      <c r="B1157" s="9" t="s">
        <v>480</v>
      </c>
      <c r="C1157" s="9" t="s">
        <v>24</v>
      </c>
      <c r="D1157" s="9" t="s">
        <v>1360</v>
      </c>
      <c r="E1157" s="9"/>
      <c r="F1157" s="9" t="s">
        <v>1389</v>
      </c>
      <c r="G1157" s="9" t="s">
        <v>1375</v>
      </c>
      <c r="H1157" s="9">
        <v>49.97</v>
      </c>
      <c r="I1157" s="9">
        <v>14</v>
      </c>
      <c r="J1157" s="9">
        <v>0.36180000000000001</v>
      </c>
      <c r="K1157" s="9">
        <v>4.4866999999999999</v>
      </c>
      <c r="L1157" s="9" t="s">
        <v>1376</v>
      </c>
      <c r="M1157" s="9">
        <v>878</v>
      </c>
      <c r="N1157" s="9" t="s">
        <v>1426</v>
      </c>
      <c r="O1157" s="90" t="s">
        <v>2048</v>
      </c>
      <c r="P1157" s="89">
        <f t="shared" si="108"/>
        <v>45219</v>
      </c>
      <c r="Q1157" s="90" t="s">
        <v>2048</v>
      </c>
      <c r="R1157" s="90"/>
      <c r="S1157" s="121" t="e">
        <f t="shared" si="109"/>
        <v>#VALUE!</v>
      </c>
      <c r="T1157" s="9">
        <v>12</v>
      </c>
      <c r="U1157" s="9">
        <v>41.61</v>
      </c>
      <c r="Z1157" s="78">
        <f t="shared" ca="1" si="110"/>
        <v>1029</v>
      </c>
      <c r="AA1157" s="78" t="str">
        <f t="shared" si="111"/>
        <v>10-2023</v>
      </c>
      <c r="AC1157" s="4" t="str">
        <f t="shared" si="112"/>
        <v>Q4</v>
      </c>
      <c r="AD1157" s="4" t="e">
        <f t="shared" si="113"/>
        <v>#VALUE!</v>
      </c>
    </row>
    <row r="1158" spans="1:30">
      <c r="A1158" s="8" t="s">
        <v>3241</v>
      </c>
      <c r="B1158" s="8" t="s">
        <v>568</v>
      </c>
      <c r="C1158" s="8" t="s">
        <v>16</v>
      </c>
      <c r="D1158" s="8" t="s">
        <v>44</v>
      </c>
      <c r="E1158" s="8"/>
      <c r="F1158" s="8" t="s">
        <v>1380</v>
      </c>
      <c r="G1158" s="8" t="s">
        <v>1375</v>
      </c>
      <c r="H1158" s="8">
        <v>33.04</v>
      </c>
      <c r="I1158" s="8">
        <v>14.2</v>
      </c>
      <c r="J1158" s="8">
        <v>0.1996</v>
      </c>
      <c r="K1158" s="8">
        <v>0.41570000000000001</v>
      </c>
      <c r="L1158" s="8" t="s">
        <v>1395</v>
      </c>
      <c r="M1158" s="8">
        <v>828</v>
      </c>
      <c r="N1158" s="8" t="s">
        <v>1396</v>
      </c>
      <c r="O1158" s="89" t="s">
        <v>322</v>
      </c>
      <c r="P1158" s="89">
        <f t="shared" si="108"/>
        <v>44622</v>
      </c>
      <c r="Q1158" s="89" t="s">
        <v>322</v>
      </c>
      <c r="R1158" s="89" t="s">
        <v>1940</v>
      </c>
      <c r="S1158" s="121">
        <f t="shared" si="109"/>
        <v>44623</v>
      </c>
      <c r="T1158" s="8">
        <v>240</v>
      </c>
      <c r="U1158" s="8">
        <v>23.43</v>
      </c>
      <c r="Z1158" s="78">
        <f t="shared" ca="1" si="110"/>
        <v>1626</v>
      </c>
      <c r="AA1158" s="78" t="str">
        <f t="shared" si="111"/>
        <v>3-2022</v>
      </c>
      <c r="AC1158" s="4" t="str">
        <f t="shared" si="112"/>
        <v>Empty</v>
      </c>
      <c r="AD1158" s="4">
        <f t="shared" si="113"/>
        <v>2</v>
      </c>
    </row>
    <row r="1159" spans="1:30" hidden="1">
      <c r="A1159" s="9" t="s">
        <v>3242</v>
      </c>
      <c r="B1159" s="9" t="s">
        <v>435</v>
      </c>
      <c r="C1159" s="9" t="s">
        <v>20</v>
      </c>
      <c r="D1159" s="9" t="s">
        <v>1360</v>
      </c>
      <c r="E1159" s="9"/>
      <c r="F1159" s="9" t="s">
        <v>1389</v>
      </c>
      <c r="G1159" s="9" t="s">
        <v>1375</v>
      </c>
      <c r="H1159" s="9">
        <v>99.3</v>
      </c>
      <c r="I1159" s="9">
        <v>9.16</v>
      </c>
      <c r="J1159" s="9">
        <v>0.68759999999999999</v>
      </c>
      <c r="K1159" s="9">
        <v>1.0165999999999999</v>
      </c>
      <c r="L1159" s="9" t="s">
        <v>1376</v>
      </c>
      <c r="M1159" s="9">
        <v>789</v>
      </c>
      <c r="N1159" s="9" t="s">
        <v>1386</v>
      </c>
      <c r="O1159" s="90" t="s">
        <v>1150</v>
      </c>
      <c r="P1159" s="89">
        <f t="shared" si="108"/>
        <v>44979</v>
      </c>
      <c r="Q1159" s="90" t="s">
        <v>1150</v>
      </c>
      <c r="R1159" s="90"/>
      <c r="S1159" s="121" t="e">
        <f t="shared" si="109"/>
        <v>#VALUE!</v>
      </c>
      <c r="T1159" s="9">
        <v>180</v>
      </c>
      <c r="U1159" s="9">
        <v>89.21</v>
      </c>
      <c r="Z1159" s="78">
        <f t="shared" ca="1" si="110"/>
        <v>1269</v>
      </c>
      <c r="AA1159" s="78" t="str">
        <f t="shared" si="111"/>
        <v>2-2023</v>
      </c>
      <c r="AC1159" s="4" t="str">
        <f t="shared" si="112"/>
        <v>Empty</v>
      </c>
      <c r="AD1159" s="4" t="e">
        <f t="shared" si="113"/>
        <v>#VALUE!</v>
      </c>
    </row>
    <row r="1160" spans="1:30">
      <c r="A1160" s="8" t="s">
        <v>3243</v>
      </c>
      <c r="B1160" s="8" t="s">
        <v>1025</v>
      </c>
      <c r="C1160" s="8" t="s">
        <v>7</v>
      </c>
      <c r="D1160" s="8" t="s">
        <v>44</v>
      </c>
      <c r="E1160" s="8"/>
      <c r="F1160" s="8" t="s">
        <v>1400</v>
      </c>
      <c r="G1160" s="8" t="s">
        <v>1375</v>
      </c>
      <c r="H1160" s="8">
        <v>73.28</v>
      </c>
      <c r="I1160" s="8">
        <v>16.329999999999998</v>
      </c>
      <c r="J1160" s="8">
        <v>0.37019999999999997</v>
      </c>
      <c r="K1160" s="8">
        <v>1.0377000000000001</v>
      </c>
      <c r="L1160" s="8" t="s">
        <v>1412</v>
      </c>
      <c r="M1160" s="8">
        <v>640</v>
      </c>
      <c r="N1160" s="8" t="s">
        <v>1396</v>
      </c>
      <c r="O1160" s="89" t="s">
        <v>1230</v>
      </c>
      <c r="P1160" s="89">
        <f t="shared" si="108"/>
        <v>45049</v>
      </c>
      <c r="Q1160" s="89" t="s">
        <v>1230</v>
      </c>
      <c r="R1160" s="89" t="s">
        <v>1947</v>
      </c>
      <c r="S1160" s="121">
        <f t="shared" si="109"/>
        <v>45056</v>
      </c>
      <c r="T1160" s="8">
        <v>240</v>
      </c>
      <c r="U1160" s="8">
        <v>57.01</v>
      </c>
      <c r="Z1160" s="78">
        <f t="shared" ca="1" si="110"/>
        <v>1199</v>
      </c>
      <c r="AA1160" s="78" t="str">
        <f t="shared" si="111"/>
        <v>5-2023</v>
      </c>
      <c r="AC1160" s="4" t="str">
        <f t="shared" si="112"/>
        <v>Empty</v>
      </c>
      <c r="AD1160" s="4">
        <f t="shared" si="113"/>
        <v>6</v>
      </c>
    </row>
    <row r="1161" spans="1:30" hidden="1">
      <c r="A1161" s="9" t="s">
        <v>3244</v>
      </c>
      <c r="B1161" s="9" t="s">
        <v>936</v>
      </c>
      <c r="C1161" s="9" t="s">
        <v>38</v>
      </c>
      <c r="D1161" s="9" t="s">
        <v>31</v>
      </c>
      <c r="E1161" s="9"/>
      <c r="F1161" s="9" t="s">
        <v>1389</v>
      </c>
      <c r="G1161" s="9" t="s">
        <v>1390</v>
      </c>
      <c r="H1161" s="9">
        <v>29.48</v>
      </c>
      <c r="I1161" s="9">
        <v>7.91</v>
      </c>
      <c r="J1161" s="9">
        <v>0.35649999999999998</v>
      </c>
      <c r="K1161" s="9">
        <v>0.59650000000000003</v>
      </c>
      <c r="L1161" s="9" t="s">
        <v>1385</v>
      </c>
      <c r="M1161" s="9">
        <v>680</v>
      </c>
      <c r="N1161" s="9" t="s">
        <v>1386</v>
      </c>
      <c r="O1161" s="90" t="s">
        <v>3194</v>
      </c>
      <c r="P1161" s="89">
        <f t="shared" si="108"/>
        <v>45577</v>
      </c>
      <c r="Q1161" s="90" t="s">
        <v>3194</v>
      </c>
      <c r="R1161" s="90"/>
      <c r="S1161" s="121" t="e">
        <f t="shared" si="109"/>
        <v>#VALUE!</v>
      </c>
      <c r="T1161" s="9">
        <v>60</v>
      </c>
      <c r="U1161" s="9">
        <v>0</v>
      </c>
      <c r="Z1161" s="78">
        <f t="shared" ca="1" si="110"/>
        <v>671</v>
      </c>
      <c r="AA1161" s="78" t="str">
        <f t="shared" si="111"/>
        <v>10-2024</v>
      </c>
      <c r="AC1161" s="4" t="str">
        <f t="shared" si="112"/>
        <v>Q4</v>
      </c>
      <c r="AD1161" s="4" t="e">
        <f t="shared" si="113"/>
        <v>#VALUE!</v>
      </c>
    </row>
    <row r="1162" spans="1:30" hidden="1">
      <c r="A1162" s="8" t="s">
        <v>3245</v>
      </c>
      <c r="B1162" s="8" t="s">
        <v>1226</v>
      </c>
      <c r="C1162" s="8" t="s">
        <v>32</v>
      </c>
      <c r="D1162" s="8" t="s">
        <v>44</v>
      </c>
      <c r="E1162" s="8"/>
      <c r="F1162" s="8" t="s">
        <v>1408</v>
      </c>
      <c r="G1162" s="8" t="s">
        <v>1390</v>
      </c>
      <c r="H1162" s="8">
        <v>17.53</v>
      </c>
      <c r="I1162" s="8">
        <v>9.01</v>
      </c>
      <c r="J1162" s="8">
        <v>0.23730000000000001</v>
      </c>
      <c r="K1162" s="8">
        <v>1.5330999999999999</v>
      </c>
      <c r="L1162" s="8" t="s">
        <v>1376</v>
      </c>
      <c r="M1162" s="8">
        <v>610</v>
      </c>
      <c r="N1162" s="8" t="s">
        <v>1386</v>
      </c>
      <c r="O1162" s="89" t="s">
        <v>1817</v>
      </c>
      <c r="P1162" s="89">
        <f t="shared" si="108"/>
        <v>44590</v>
      </c>
      <c r="Q1162" s="89" t="s">
        <v>1817</v>
      </c>
      <c r="R1162" s="89"/>
      <c r="S1162" s="121" t="e">
        <f t="shared" si="109"/>
        <v>#VALUE!</v>
      </c>
      <c r="T1162" s="8">
        <v>12</v>
      </c>
      <c r="U1162" s="8">
        <v>14.31</v>
      </c>
      <c r="Z1162" s="78">
        <f t="shared" ca="1" si="110"/>
        <v>1658</v>
      </c>
      <c r="AA1162" s="78" t="str">
        <f t="shared" si="111"/>
        <v>1-2022</v>
      </c>
      <c r="AC1162" s="4" t="str">
        <f t="shared" si="112"/>
        <v>Empty</v>
      </c>
      <c r="AD1162" s="4" t="e">
        <f t="shared" si="113"/>
        <v>#VALUE!</v>
      </c>
    </row>
    <row r="1163" spans="1:30">
      <c r="A1163" s="9" t="s">
        <v>3246</v>
      </c>
      <c r="B1163" s="9" t="s">
        <v>1151</v>
      </c>
      <c r="C1163" s="9" t="s">
        <v>38</v>
      </c>
      <c r="D1163" s="9" t="s">
        <v>31</v>
      </c>
      <c r="E1163" s="9"/>
      <c r="F1163" s="9" t="s">
        <v>1374</v>
      </c>
      <c r="G1163" s="9" t="s">
        <v>1375</v>
      </c>
      <c r="H1163" s="9">
        <v>88.42</v>
      </c>
      <c r="I1163" s="9">
        <v>17.899999999999999</v>
      </c>
      <c r="J1163" s="9">
        <v>1.4089</v>
      </c>
      <c r="K1163" s="9">
        <v>2.2404999999999999</v>
      </c>
      <c r="L1163" s="9" t="s">
        <v>1358</v>
      </c>
      <c r="M1163" s="9">
        <v>857</v>
      </c>
      <c r="N1163" s="9" t="s">
        <v>1377</v>
      </c>
      <c r="O1163" s="90" t="s">
        <v>2278</v>
      </c>
      <c r="P1163" s="89">
        <f t="shared" si="108"/>
        <v>45109</v>
      </c>
      <c r="Q1163" s="90" t="s">
        <v>2278</v>
      </c>
      <c r="R1163" s="90" t="s">
        <v>264</v>
      </c>
      <c r="S1163" s="121">
        <f t="shared" si="109"/>
        <v>45115</v>
      </c>
      <c r="T1163" s="9">
        <v>60</v>
      </c>
      <c r="U1163" s="9">
        <v>53.56</v>
      </c>
      <c r="Z1163" s="78">
        <f t="shared" ca="1" si="110"/>
        <v>1139</v>
      </c>
      <c r="AA1163" s="78" t="str">
        <f t="shared" si="111"/>
        <v>7-2023</v>
      </c>
      <c r="AC1163" s="4" t="str">
        <f t="shared" si="112"/>
        <v>Empty</v>
      </c>
      <c r="AD1163" s="4">
        <f t="shared" si="113"/>
        <v>5</v>
      </c>
    </row>
    <row r="1164" spans="1:30">
      <c r="A1164" s="8" t="s">
        <v>3247</v>
      </c>
      <c r="B1164" s="8" t="s">
        <v>806</v>
      </c>
      <c r="C1164" s="8" t="s">
        <v>20</v>
      </c>
      <c r="D1164" s="8" t="s">
        <v>23</v>
      </c>
      <c r="E1164" s="8"/>
      <c r="F1164" s="8" t="s">
        <v>1374</v>
      </c>
      <c r="G1164" s="8" t="s">
        <v>1390</v>
      </c>
      <c r="H1164" s="8">
        <v>68.260000000000005</v>
      </c>
      <c r="I1164" s="8">
        <v>16.73</v>
      </c>
      <c r="J1164" s="8">
        <v>1.0663</v>
      </c>
      <c r="K1164" s="8">
        <v>3.3660999999999999</v>
      </c>
      <c r="L1164" s="8" t="s">
        <v>1412</v>
      </c>
      <c r="M1164" s="8">
        <v>635</v>
      </c>
      <c r="N1164" s="8" t="s">
        <v>1403</v>
      </c>
      <c r="O1164" s="89" t="s">
        <v>2473</v>
      </c>
      <c r="P1164" s="89">
        <f t="shared" si="108"/>
        <v>45598</v>
      </c>
      <c r="Q1164" s="89" t="s">
        <v>2473</v>
      </c>
      <c r="R1164" s="89" t="s">
        <v>1998</v>
      </c>
      <c r="S1164" s="121">
        <f t="shared" si="109"/>
        <v>45605</v>
      </c>
      <c r="T1164" s="8">
        <v>24</v>
      </c>
      <c r="U1164" s="8">
        <v>8.82</v>
      </c>
      <c r="Z1164" s="78">
        <f t="shared" ca="1" si="110"/>
        <v>650</v>
      </c>
      <c r="AA1164" s="78" t="str">
        <f t="shared" si="111"/>
        <v>11-2024</v>
      </c>
      <c r="AC1164" s="4" t="str">
        <f t="shared" si="112"/>
        <v>Q4</v>
      </c>
      <c r="AD1164" s="4">
        <f t="shared" si="113"/>
        <v>5</v>
      </c>
    </row>
    <row r="1165" spans="1:30" hidden="1">
      <c r="A1165" s="9" t="s">
        <v>3248</v>
      </c>
      <c r="B1165" s="9" t="s">
        <v>1161</v>
      </c>
      <c r="C1165" s="9" t="s">
        <v>28</v>
      </c>
      <c r="D1165" s="9" t="s">
        <v>10</v>
      </c>
      <c r="E1165" s="9"/>
      <c r="F1165" s="9" t="s">
        <v>1408</v>
      </c>
      <c r="G1165" s="9" t="s">
        <v>1390</v>
      </c>
      <c r="H1165" s="9">
        <v>70.52</v>
      </c>
      <c r="I1165" s="9">
        <v>9.07</v>
      </c>
      <c r="J1165" s="9">
        <v>0.79359999999999997</v>
      </c>
      <c r="K1165" s="9">
        <v>0.89600000000000002</v>
      </c>
      <c r="L1165" s="9" t="s">
        <v>1412</v>
      </c>
      <c r="M1165" s="9">
        <v>589</v>
      </c>
      <c r="N1165" s="9" t="s">
        <v>1386</v>
      </c>
      <c r="O1165" s="90" t="s">
        <v>171</v>
      </c>
      <c r="P1165" s="89">
        <f t="shared" si="108"/>
        <v>44823</v>
      </c>
      <c r="Q1165" s="90" t="s">
        <v>171</v>
      </c>
      <c r="R1165" s="90"/>
      <c r="S1165" s="121" t="e">
        <f t="shared" si="109"/>
        <v>#VALUE!</v>
      </c>
      <c r="T1165" s="9">
        <v>120</v>
      </c>
      <c r="U1165" s="9">
        <v>14.95</v>
      </c>
      <c r="Z1165" s="78">
        <f t="shared" ca="1" si="110"/>
        <v>1425</v>
      </c>
      <c r="AA1165" s="78" t="str">
        <f t="shared" si="111"/>
        <v>9-2022</v>
      </c>
      <c r="AC1165" s="4" t="str">
        <f t="shared" si="112"/>
        <v>Empty</v>
      </c>
      <c r="AD1165" s="4" t="e">
        <f t="shared" si="113"/>
        <v>#VALUE!</v>
      </c>
    </row>
    <row r="1166" spans="1:30" hidden="1">
      <c r="A1166" s="8" t="s">
        <v>3249</v>
      </c>
      <c r="B1166" s="8" t="s">
        <v>1257</v>
      </c>
      <c r="C1166" s="8" t="s">
        <v>32</v>
      </c>
      <c r="D1166" s="8" t="s">
        <v>10</v>
      </c>
      <c r="E1166" s="8"/>
      <c r="F1166" s="8" t="s">
        <v>1389</v>
      </c>
      <c r="G1166" s="8" t="s">
        <v>1384</v>
      </c>
      <c r="H1166" s="8">
        <v>16.54</v>
      </c>
      <c r="I1166" s="8">
        <v>15.24</v>
      </c>
      <c r="J1166" s="8">
        <v>0.30120000000000002</v>
      </c>
      <c r="K1166" s="8">
        <v>0.80389999999999995</v>
      </c>
      <c r="L1166" s="8" t="s">
        <v>1385</v>
      </c>
      <c r="M1166" s="8">
        <v>707</v>
      </c>
      <c r="N1166" s="8" t="s">
        <v>1426</v>
      </c>
      <c r="O1166" s="89" t="s">
        <v>3088</v>
      </c>
      <c r="P1166" s="89">
        <f t="shared" si="108"/>
        <v>45152</v>
      </c>
      <c r="Q1166" s="89" t="s">
        <v>3088</v>
      </c>
      <c r="R1166" s="89"/>
      <c r="S1166" s="121" t="e">
        <f t="shared" si="109"/>
        <v>#VALUE!</v>
      </c>
      <c r="T1166" s="8">
        <v>24</v>
      </c>
      <c r="U1166" s="8">
        <v>0</v>
      </c>
      <c r="Z1166" s="78">
        <f t="shared" ca="1" si="110"/>
        <v>1096</v>
      </c>
      <c r="AA1166" s="78" t="str">
        <f t="shared" si="111"/>
        <v>8-2023</v>
      </c>
      <c r="AC1166" s="4" t="str">
        <f t="shared" si="112"/>
        <v>Empty</v>
      </c>
      <c r="AD1166" s="4" t="e">
        <f t="shared" si="113"/>
        <v>#VALUE!</v>
      </c>
    </row>
    <row r="1167" spans="1:30" hidden="1">
      <c r="A1167" s="9" t="s">
        <v>3250</v>
      </c>
      <c r="B1167" s="9" t="s">
        <v>443</v>
      </c>
      <c r="C1167" s="9" t="s">
        <v>7</v>
      </c>
      <c r="D1167" s="9" t="s">
        <v>10</v>
      </c>
      <c r="E1167" s="9"/>
      <c r="F1167" s="9" t="s">
        <v>1374</v>
      </c>
      <c r="G1167" s="9" t="s">
        <v>1384</v>
      </c>
      <c r="H1167" s="9">
        <v>19.059999999999999</v>
      </c>
      <c r="I1167" s="9">
        <v>15.65</v>
      </c>
      <c r="J1167" s="9">
        <v>0.37769999999999998</v>
      </c>
      <c r="K1167" s="9">
        <v>0.66679999999999995</v>
      </c>
      <c r="L1167" s="9" t="s">
        <v>1395</v>
      </c>
      <c r="M1167" s="9">
        <v>619</v>
      </c>
      <c r="N1167" s="9" t="s">
        <v>1386</v>
      </c>
      <c r="O1167" s="90" t="s">
        <v>2218</v>
      </c>
      <c r="P1167" s="89">
        <f t="shared" si="108"/>
        <v>45649</v>
      </c>
      <c r="Q1167" s="90" t="s">
        <v>2218</v>
      </c>
      <c r="R1167" s="90"/>
      <c r="S1167" s="121" t="e">
        <f t="shared" si="109"/>
        <v>#VALUE!</v>
      </c>
      <c r="T1167" s="9">
        <v>36</v>
      </c>
      <c r="U1167" s="9">
        <v>13.3</v>
      </c>
      <c r="Z1167" s="78">
        <f t="shared" ca="1" si="110"/>
        <v>599</v>
      </c>
      <c r="AA1167" s="78" t="str">
        <f t="shared" si="111"/>
        <v>12-2024</v>
      </c>
      <c r="AC1167" s="4" t="str">
        <f t="shared" si="112"/>
        <v>Q4</v>
      </c>
      <c r="AD1167" s="4" t="e">
        <f t="shared" si="113"/>
        <v>#VALUE!</v>
      </c>
    </row>
    <row r="1168" spans="1:30" hidden="1">
      <c r="A1168" s="8" t="s">
        <v>3251</v>
      </c>
      <c r="B1168" s="8" t="s">
        <v>330</v>
      </c>
      <c r="C1168" s="8" t="s">
        <v>16</v>
      </c>
      <c r="D1168" s="8" t="s">
        <v>31</v>
      </c>
      <c r="E1168" s="8"/>
      <c r="F1168" s="8" t="s">
        <v>1400</v>
      </c>
      <c r="G1168" s="8" t="s">
        <v>1390</v>
      </c>
      <c r="H1168" s="8">
        <v>46.65</v>
      </c>
      <c r="I1168" s="8">
        <v>12.91</v>
      </c>
      <c r="J1168" s="8">
        <v>0.82609999999999995</v>
      </c>
      <c r="K1168" s="8">
        <v>0.54359999999999997</v>
      </c>
      <c r="L1168" s="8" t="s">
        <v>1358</v>
      </c>
      <c r="M1168" s="8">
        <v>782</v>
      </c>
      <c r="N1168" s="8" t="s">
        <v>1386</v>
      </c>
      <c r="O1168" s="89" t="s">
        <v>1797</v>
      </c>
      <c r="P1168" s="89">
        <f t="shared" si="108"/>
        <v>44825</v>
      </c>
      <c r="Q1168" s="89" t="s">
        <v>1797</v>
      </c>
      <c r="R1168" s="89"/>
      <c r="S1168" s="121" t="e">
        <f t="shared" si="109"/>
        <v>#VALUE!</v>
      </c>
      <c r="T1168" s="8">
        <v>240</v>
      </c>
      <c r="U1168" s="8">
        <v>12.79</v>
      </c>
      <c r="Z1168" s="78">
        <f t="shared" ca="1" si="110"/>
        <v>1423</v>
      </c>
      <c r="AA1168" s="78" t="str">
        <f t="shared" si="111"/>
        <v>9-2022</v>
      </c>
      <c r="AC1168" s="4" t="str">
        <f t="shared" si="112"/>
        <v>Empty</v>
      </c>
      <c r="AD1168" s="4" t="e">
        <f t="shared" si="113"/>
        <v>#VALUE!</v>
      </c>
    </row>
    <row r="1169" spans="1:30" hidden="1">
      <c r="A1169" s="9" t="s">
        <v>3252</v>
      </c>
      <c r="B1169" s="9" t="s">
        <v>753</v>
      </c>
      <c r="C1169" s="9" t="s">
        <v>7</v>
      </c>
      <c r="D1169" s="9" t="s">
        <v>31</v>
      </c>
      <c r="E1169" s="9"/>
      <c r="F1169" s="9" t="s">
        <v>1374</v>
      </c>
      <c r="G1169" s="9" t="s">
        <v>1390</v>
      </c>
      <c r="H1169" s="9">
        <v>97.28</v>
      </c>
      <c r="I1169" s="9">
        <v>11.77</v>
      </c>
      <c r="J1169" s="9">
        <v>0.55859999999999999</v>
      </c>
      <c r="K1169" s="9">
        <v>4.5689000000000002</v>
      </c>
      <c r="L1169" s="9" t="s">
        <v>1395</v>
      </c>
      <c r="M1169" s="9">
        <v>669</v>
      </c>
      <c r="N1169" s="9" t="s">
        <v>1381</v>
      </c>
      <c r="O1169" s="90" t="s">
        <v>3253</v>
      </c>
      <c r="P1169" s="89">
        <f t="shared" si="108"/>
        <v>45085</v>
      </c>
      <c r="Q1169" s="90" t="s">
        <v>3253</v>
      </c>
      <c r="R1169" s="90"/>
      <c r="S1169" s="121" t="e">
        <f t="shared" si="109"/>
        <v>#VALUE!</v>
      </c>
      <c r="T1169" s="9">
        <v>24</v>
      </c>
      <c r="U1169" s="9">
        <v>57.32</v>
      </c>
      <c r="Z1169" s="78">
        <f t="shared" ca="1" si="110"/>
        <v>1163</v>
      </c>
      <c r="AA1169" s="78" t="str">
        <f t="shared" si="111"/>
        <v>6-2023</v>
      </c>
      <c r="AC1169" s="4" t="str">
        <f t="shared" si="112"/>
        <v>Empty</v>
      </c>
      <c r="AD1169" s="4" t="e">
        <f t="shared" si="113"/>
        <v>#VALUE!</v>
      </c>
    </row>
    <row r="1170" spans="1:30" hidden="1">
      <c r="A1170" s="8" t="s">
        <v>3254</v>
      </c>
      <c r="B1170" s="8" t="s">
        <v>1080</v>
      </c>
      <c r="C1170" s="8" t="s">
        <v>41</v>
      </c>
      <c r="D1170" s="8" t="s">
        <v>23</v>
      </c>
      <c r="E1170" s="8"/>
      <c r="F1170" s="8" t="s">
        <v>1411</v>
      </c>
      <c r="G1170" s="8" t="s">
        <v>1375</v>
      </c>
      <c r="H1170" s="8">
        <v>39.75</v>
      </c>
      <c r="I1170" s="8">
        <v>11.07</v>
      </c>
      <c r="J1170" s="8">
        <v>0.45419999999999999</v>
      </c>
      <c r="K1170" s="8">
        <v>0.45350000000000001</v>
      </c>
      <c r="L1170" s="8" t="s">
        <v>1358</v>
      </c>
      <c r="M1170" s="8">
        <v>683</v>
      </c>
      <c r="N1170" s="8" t="s">
        <v>1426</v>
      </c>
      <c r="O1170" s="89" t="s">
        <v>267</v>
      </c>
      <c r="P1170" s="89">
        <f t="shared" si="108"/>
        <v>45354</v>
      </c>
      <c r="Q1170" s="89" t="s">
        <v>267</v>
      </c>
      <c r="R1170" s="89"/>
      <c r="S1170" s="121" t="e">
        <f t="shared" si="109"/>
        <v>#VALUE!</v>
      </c>
      <c r="T1170" s="8">
        <v>180</v>
      </c>
      <c r="U1170" s="8">
        <v>10.49</v>
      </c>
      <c r="Z1170" s="78">
        <f t="shared" ca="1" si="110"/>
        <v>894</v>
      </c>
      <c r="AA1170" s="78" t="str">
        <f t="shared" si="111"/>
        <v>3-2024</v>
      </c>
      <c r="AC1170" s="4" t="str">
        <f t="shared" si="112"/>
        <v>Empty</v>
      </c>
      <c r="AD1170" s="4" t="e">
        <f t="shared" si="113"/>
        <v>#VALUE!</v>
      </c>
    </row>
    <row r="1171" spans="1:30">
      <c r="A1171" s="9" t="s">
        <v>3255</v>
      </c>
      <c r="B1171" s="9" t="s">
        <v>61</v>
      </c>
      <c r="C1171" s="9" t="s">
        <v>41</v>
      </c>
      <c r="D1171" s="9" t="s">
        <v>44</v>
      </c>
      <c r="E1171" s="9"/>
      <c r="F1171" s="9" t="s">
        <v>1389</v>
      </c>
      <c r="G1171" s="9" t="s">
        <v>1384</v>
      </c>
      <c r="H1171" s="9">
        <v>40.1</v>
      </c>
      <c r="I1171" s="9">
        <v>16.73</v>
      </c>
      <c r="J1171" s="9">
        <v>0.23619999999999999</v>
      </c>
      <c r="K1171" s="9">
        <v>1.4242999999999999</v>
      </c>
      <c r="L1171" s="9" t="s">
        <v>1376</v>
      </c>
      <c r="M1171" s="9">
        <v>657</v>
      </c>
      <c r="N1171" s="9" t="s">
        <v>1396</v>
      </c>
      <c r="O1171" s="90" t="s">
        <v>1537</v>
      </c>
      <c r="P1171" s="89">
        <f t="shared" si="108"/>
        <v>45348</v>
      </c>
      <c r="Q1171" s="90" t="s">
        <v>1537</v>
      </c>
      <c r="R1171" s="90" t="s">
        <v>115</v>
      </c>
      <c r="S1171" s="121">
        <f t="shared" si="109"/>
        <v>45355</v>
      </c>
      <c r="T1171" s="9">
        <v>36</v>
      </c>
      <c r="U1171" s="9">
        <v>8.52</v>
      </c>
      <c r="Z1171" s="78">
        <f t="shared" ca="1" si="110"/>
        <v>900</v>
      </c>
      <c r="AA1171" s="78" t="str">
        <f t="shared" si="111"/>
        <v>2-2024</v>
      </c>
      <c r="AC1171" s="4" t="str">
        <f t="shared" si="112"/>
        <v>Empty</v>
      </c>
      <c r="AD1171" s="4">
        <f t="shared" si="113"/>
        <v>6</v>
      </c>
    </row>
    <row r="1172" spans="1:30" hidden="1">
      <c r="A1172" s="8" t="s">
        <v>3256</v>
      </c>
      <c r="B1172" s="8" t="s">
        <v>1269</v>
      </c>
      <c r="C1172" s="8" t="s">
        <v>28</v>
      </c>
      <c r="D1172" s="8" t="s">
        <v>44</v>
      </c>
      <c r="E1172" s="8"/>
      <c r="F1172" s="8" t="s">
        <v>1374</v>
      </c>
      <c r="G1172" s="8" t="s">
        <v>1390</v>
      </c>
      <c r="H1172" s="8">
        <v>41.23</v>
      </c>
      <c r="I1172" s="8">
        <v>12.99</v>
      </c>
      <c r="J1172" s="8">
        <v>0.77929999999999999</v>
      </c>
      <c r="K1172" s="8">
        <v>0.61539999999999995</v>
      </c>
      <c r="L1172" s="8" t="s">
        <v>1412</v>
      </c>
      <c r="M1172" s="8">
        <v>845</v>
      </c>
      <c r="N1172" s="8" t="s">
        <v>1426</v>
      </c>
      <c r="O1172" s="89" t="s">
        <v>765</v>
      </c>
      <c r="P1172" s="89">
        <f t="shared" si="108"/>
        <v>45296</v>
      </c>
      <c r="Q1172" s="89" t="s">
        <v>765</v>
      </c>
      <c r="R1172" s="89"/>
      <c r="S1172" s="121" t="e">
        <f t="shared" si="109"/>
        <v>#VALUE!</v>
      </c>
      <c r="T1172" s="8">
        <v>120</v>
      </c>
      <c r="U1172" s="8">
        <v>35.26</v>
      </c>
      <c r="Z1172" s="78">
        <f t="shared" ca="1" si="110"/>
        <v>952</v>
      </c>
      <c r="AA1172" s="78" t="str">
        <f t="shared" si="111"/>
        <v>1-2024</v>
      </c>
      <c r="AC1172" s="4" t="str">
        <f t="shared" si="112"/>
        <v>Empty</v>
      </c>
      <c r="AD1172" s="4" t="e">
        <f t="shared" si="113"/>
        <v>#VALUE!</v>
      </c>
    </row>
    <row r="1173" spans="1:30" hidden="1">
      <c r="A1173" s="9" t="s">
        <v>3257</v>
      </c>
      <c r="B1173" s="9" t="s">
        <v>330</v>
      </c>
      <c r="C1173" s="9" t="s">
        <v>24</v>
      </c>
      <c r="D1173" s="9" t="s">
        <v>44</v>
      </c>
      <c r="E1173" s="9"/>
      <c r="F1173" s="9" t="s">
        <v>1400</v>
      </c>
      <c r="G1173" s="9" t="s">
        <v>1375</v>
      </c>
      <c r="H1173" s="9">
        <v>1.57</v>
      </c>
      <c r="I1173" s="9">
        <v>13.26</v>
      </c>
      <c r="J1173" s="9">
        <v>1.5800000000000002E-2</v>
      </c>
      <c r="K1173" s="9">
        <v>2.3699999999999999E-2</v>
      </c>
      <c r="L1173" s="9" t="s">
        <v>1358</v>
      </c>
      <c r="M1173" s="9">
        <v>782</v>
      </c>
      <c r="N1173" s="9" t="s">
        <v>1386</v>
      </c>
      <c r="O1173" s="90" t="s">
        <v>2192</v>
      </c>
      <c r="P1173" s="89">
        <f t="shared" si="108"/>
        <v>45158</v>
      </c>
      <c r="Q1173" s="90" t="s">
        <v>2192</v>
      </c>
      <c r="R1173" s="90"/>
      <c r="S1173" s="121" t="e">
        <f t="shared" si="109"/>
        <v>#VALUE!</v>
      </c>
      <c r="T1173" s="9">
        <v>120</v>
      </c>
      <c r="U1173" s="9">
        <v>1.07</v>
      </c>
      <c r="Z1173" s="78">
        <f t="shared" ca="1" si="110"/>
        <v>1090</v>
      </c>
      <c r="AA1173" s="78" t="str">
        <f t="shared" si="111"/>
        <v>8-2023</v>
      </c>
      <c r="AC1173" s="4" t="str">
        <f t="shared" si="112"/>
        <v>Empty</v>
      </c>
      <c r="AD1173" s="4" t="e">
        <f t="shared" si="113"/>
        <v>#VALUE!</v>
      </c>
    </row>
    <row r="1174" spans="1:30">
      <c r="A1174" s="8" t="s">
        <v>3258</v>
      </c>
      <c r="B1174" s="8" t="s">
        <v>582</v>
      </c>
      <c r="C1174" s="8" t="s">
        <v>24</v>
      </c>
      <c r="D1174" s="8" t="s">
        <v>31</v>
      </c>
      <c r="E1174" s="8"/>
      <c r="F1174" s="8" t="s">
        <v>1380</v>
      </c>
      <c r="G1174" s="8" t="s">
        <v>1384</v>
      </c>
      <c r="H1174" s="8">
        <v>18.34</v>
      </c>
      <c r="I1174" s="8">
        <v>10.83</v>
      </c>
      <c r="J1174" s="8">
        <v>0.1106</v>
      </c>
      <c r="K1174" s="8">
        <v>0.18720000000000001</v>
      </c>
      <c r="L1174" s="8" t="s">
        <v>1358</v>
      </c>
      <c r="M1174" s="8">
        <v>742</v>
      </c>
      <c r="N1174" s="8" t="s">
        <v>1403</v>
      </c>
      <c r="O1174" s="89" t="s">
        <v>3093</v>
      </c>
      <c r="P1174" s="89">
        <f t="shared" si="108"/>
        <v>45529</v>
      </c>
      <c r="Q1174" s="89" t="s">
        <v>3093</v>
      </c>
      <c r="R1174" s="89" t="s">
        <v>2439</v>
      </c>
      <c r="S1174" s="121">
        <f t="shared" si="109"/>
        <v>45544</v>
      </c>
      <c r="T1174" s="8">
        <v>240</v>
      </c>
      <c r="U1174" s="8">
        <v>6.45</v>
      </c>
      <c r="Z1174" s="78">
        <f t="shared" ca="1" si="110"/>
        <v>719</v>
      </c>
      <c r="AA1174" s="78" t="str">
        <f t="shared" si="111"/>
        <v>8-2024</v>
      </c>
      <c r="AC1174" s="4" t="str">
        <f t="shared" si="112"/>
        <v>Empty</v>
      </c>
      <c r="AD1174" s="4">
        <f t="shared" si="113"/>
        <v>11</v>
      </c>
    </row>
    <row r="1175" spans="1:30">
      <c r="A1175" s="9" t="s">
        <v>3259</v>
      </c>
      <c r="B1175" s="9" t="s">
        <v>372</v>
      </c>
      <c r="C1175" s="9" t="s">
        <v>20</v>
      </c>
      <c r="D1175" s="9" t="s">
        <v>23</v>
      </c>
      <c r="E1175" s="9"/>
      <c r="F1175" s="9" t="s">
        <v>1400</v>
      </c>
      <c r="G1175" s="9" t="s">
        <v>1390</v>
      </c>
      <c r="H1175" s="9">
        <v>99.81</v>
      </c>
      <c r="I1175" s="9"/>
      <c r="J1175" s="9">
        <v>1.6600999999999999</v>
      </c>
      <c r="K1175" s="9"/>
      <c r="L1175" s="9" t="s">
        <v>1376</v>
      </c>
      <c r="M1175" s="9">
        <v>654</v>
      </c>
      <c r="N1175" s="9" t="s">
        <v>1396</v>
      </c>
      <c r="O1175" s="90" t="s">
        <v>1590</v>
      </c>
      <c r="P1175" s="89">
        <f t="shared" si="108"/>
        <v>44692</v>
      </c>
      <c r="Q1175" s="90" t="s">
        <v>1590</v>
      </c>
      <c r="R1175" s="90" t="s">
        <v>3260</v>
      </c>
      <c r="S1175" s="121">
        <f t="shared" si="109"/>
        <v>44700</v>
      </c>
      <c r="T1175" s="9">
        <v>84</v>
      </c>
      <c r="U1175" s="9">
        <v>11.67</v>
      </c>
      <c r="Z1175" s="78">
        <f t="shared" ca="1" si="110"/>
        <v>1556</v>
      </c>
      <c r="AA1175" s="78" t="str">
        <f t="shared" si="111"/>
        <v>5-2022</v>
      </c>
      <c r="AC1175" s="4" t="str">
        <f t="shared" si="112"/>
        <v>Empty</v>
      </c>
      <c r="AD1175" s="4">
        <f t="shared" si="113"/>
        <v>7</v>
      </c>
    </row>
    <row r="1176" spans="1:30">
      <c r="A1176" s="8" t="s">
        <v>3261</v>
      </c>
      <c r="B1176" s="8" t="s">
        <v>1241</v>
      </c>
      <c r="C1176" s="8" t="s">
        <v>41</v>
      </c>
      <c r="D1176" s="8" t="s">
        <v>31</v>
      </c>
      <c r="E1176" s="8"/>
      <c r="F1176" s="8" t="s">
        <v>1408</v>
      </c>
      <c r="G1176" s="8" t="s">
        <v>1384</v>
      </c>
      <c r="H1176" s="8">
        <v>91.71</v>
      </c>
      <c r="I1176" s="8">
        <v>12.02</v>
      </c>
      <c r="J1176" s="8">
        <v>0.69699999999999995</v>
      </c>
      <c r="K1176" s="8">
        <v>1.6198999999999999</v>
      </c>
      <c r="L1176" s="8" t="s">
        <v>1385</v>
      </c>
      <c r="M1176" s="8">
        <v>816</v>
      </c>
      <c r="N1176" s="8" t="s">
        <v>1403</v>
      </c>
      <c r="O1176" s="89" t="s">
        <v>3262</v>
      </c>
      <c r="P1176" s="89">
        <f t="shared" si="108"/>
        <v>45657</v>
      </c>
      <c r="Q1176" s="89" t="s">
        <v>3262</v>
      </c>
      <c r="R1176" s="89" t="s">
        <v>3263</v>
      </c>
      <c r="S1176" s="121">
        <f t="shared" si="109"/>
        <v>45661</v>
      </c>
      <c r="T1176" s="8">
        <v>84</v>
      </c>
      <c r="U1176" s="8">
        <v>0</v>
      </c>
      <c r="Z1176" s="78">
        <f t="shared" ca="1" si="110"/>
        <v>591</v>
      </c>
      <c r="AA1176" s="78" t="str">
        <f t="shared" si="111"/>
        <v>12-2024</v>
      </c>
      <c r="AC1176" s="4" t="str">
        <f t="shared" si="112"/>
        <v>Q4</v>
      </c>
      <c r="AD1176" s="4">
        <f t="shared" si="113"/>
        <v>4</v>
      </c>
    </row>
    <row r="1177" spans="1:30">
      <c r="A1177" s="9" t="s">
        <v>3264</v>
      </c>
      <c r="B1177" s="9" t="s">
        <v>1231</v>
      </c>
      <c r="C1177" s="9" t="s">
        <v>24</v>
      </c>
      <c r="D1177" s="9" t="s">
        <v>10</v>
      </c>
      <c r="E1177" s="9"/>
      <c r="F1177" s="9" t="s">
        <v>1389</v>
      </c>
      <c r="G1177" s="9" t="s">
        <v>1375</v>
      </c>
      <c r="H1177" s="9">
        <v>67.13</v>
      </c>
      <c r="I1177" s="9"/>
      <c r="J1177" s="9">
        <v>1.1112</v>
      </c>
      <c r="K1177" s="9"/>
      <c r="L1177" s="9" t="s">
        <v>1358</v>
      </c>
      <c r="M1177" s="9">
        <v>656</v>
      </c>
      <c r="N1177" s="9" t="s">
        <v>1377</v>
      </c>
      <c r="O1177" s="90" t="s">
        <v>2245</v>
      </c>
      <c r="P1177" s="89">
        <f t="shared" si="108"/>
        <v>45554</v>
      </c>
      <c r="Q1177" s="90" t="s">
        <v>2245</v>
      </c>
      <c r="R1177" s="90" t="s">
        <v>805</v>
      </c>
      <c r="S1177" s="121">
        <f t="shared" si="109"/>
        <v>45568</v>
      </c>
      <c r="T1177" s="9">
        <v>24</v>
      </c>
      <c r="U1177" s="9">
        <v>54.91</v>
      </c>
      <c r="Z1177" s="78">
        <f t="shared" ca="1" si="110"/>
        <v>694</v>
      </c>
      <c r="AA1177" s="78" t="str">
        <f t="shared" si="111"/>
        <v>9-2024</v>
      </c>
      <c r="AC1177" s="4" t="str">
        <f t="shared" si="112"/>
        <v>Empty</v>
      </c>
      <c r="AD1177" s="4">
        <f t="shared" si="113"/>
        <v>11</v>
      </c>
    </row>
    <row r="1178" spans="1:30" hidden="1">
      <c r="A1178" s="8" t="s">
        <v>3265</v>
      </c>
      <c r="B1178" s="8" t="s">
        <v>758</v>
      </c>
      <c r="C1178" s="8" t="s">
        <v>16</v>
      </c>
      <c r="D1178" s="8" t="s">
        <v>31</v>
      </c>
      <c r="E1178" s="8"/>
      <c r="F1178" s="8" t="s">
        <v>1408</v>
      </c>
      <c r="G1178" s="8" t="s">
        <v>1384</v>
      </c>
      <c r="H1178" s="8">
        <v>55.97</v>
      </c>
      <c r="I1178" s="8">
        <v>11.49</v>
      </c>
      <c r="J1178" s="8">
        <v>0.79149999999999998</v>
      </c>
      <c r="K1178" s="8">
        <v>0.59650000000000003</v>
      </c>
      <c r="L1178" s="8" t="s">
        <v>1385</v>
      </c>
      <c r="M1178" s="8">
        <v>618</v>
      </c>
      <c r="N1178" s="8" t="s">
        <v>1426</v>
      </c>
      <c r="O1178" s="89" t="s">
        <v>2175</v>
      </c>
      <c r="P1178" s="89">
        <f t="shared" si="108"/>
        <v>45212</v>
      </c>
      <c r="Q1178" s="89" t="s">
        <v>2175</v>
      </c>
      <c r="R1178" s="89"/>
      <c r="S1178" s="121" t="e">
        <f t="shared" si="109"/>
        <v>#VALUE!</v>
      </c>
      <c r="T1178" s="8">
        <v>240</v>
      </c>
      <c r="U1178" s="8">
        <v>0</v>
      </c>
      <c r="Z1178" s="78">
        <f t="shared" ca="1" si="110"/>
        <v>1036</v>
      </c>
      <c r="AA1178" s="78" t="str">
        <f t="shared" si="111"/>
        <v>10-2023</v>
      </c>
      <c r="AC1178" s="4" t="str">
        <f t="shared" si="112"/>
        <v>Q4</v>
      </c>
      <c r="AD1178" s="4" t="e">
        <f t="shared" si="113"/>
        <v>#VALUE!</v>
      </c>
    </row>
    <row r="1179" spans="1:30" hidden="1">
      <c r="A1179" s="9" t="s">
        <v>3266</v>
      </c>
      <c r="B1179" s="9" t="s">
        <v>584</v>
      </c>
      <c r="C1179" s="9" t="s">
        <v>32</v>
      </c>
      <c r="D1179" s="9" t="s">
        <v>44</v>
      </c>
      <c r="E1179" s="9"/>
      <c r="F1179" s="9" t="s">
        <v>1408</v>
      </c>
      <c r="G1179" s="9" t="s">
        <v>1390</v>
      </c>
      <c r="H1179" s="9">
        <v>97.39</v>
      </c>
      <c r="I1179" s="9"/>
      <c r="J1179" s="9">
        <v>0.95720000000000005</v>
      </c>
      <c r="K1179" s="9"/>
      <c r="L1179" s="9" t="s">
        <v>1358</v>
      </c>
      <c r="M1179" s="9">
        <v>835</v>
      </c>
      <c r="N1179" s="9" t="s">
        <v>1426</v>
      </c>
      <c r="O1179" s="90" t="s">
        <v>1818</v>
      </c>
      <c r="P1179" s="89">
        <f t="shared" si="108"/>
        <v>44600</v>
      </c>
      <c r="Q1179" s="90" t="s">
        <v>1818</v>
      </c>
      <c r="R1179" s="90"/>
      <c r="S1179" s="121" t="e">
        <f t="shared" si="109"/>
        <v>#VALUE!</v>
      </c>
      <c r="T1179" s="9">
        <v>48</v>
      </c>
      <c r="U1179" s="9">
        <v>83.27</v>
      </c>
      <c r="Z1179" s="78">
        <f t="shared" ca="1" si="110"/>
        <v>1648</v>
      </c>
      <c r="AA1179" s="78" t="str">
        <f t="shared" si="111"/>
        <v>2-2022</v>
      </c>
      <c r="AC1179" s="4" t="str">
        <f t="shared" si="112"/>
        <v>Empty</v>
      </c>
      <c r="AD1179" s="4" t="e">
        <f t="shared" si="113"/>
        <v>#VALUE!</v>
      </c>
    </row>
    <row r="1180" spans="1:30">
      <c r="A1180" s="8" t="s">
        <v>3267</v>
      </c>
      <c r="B1180" s="8" t="s">
        <v>838</v>
      </c>
      <c r="C1180" s="8" t="s">
        <v>7</v>
      </c>
      <c r="D1180" s="8" t="s">
        <v>1360</v>
      </c>
      <c r="E1180" s="8"/>
      <c r="F1180" s="8" t="s">
        <v>1374</v>
      </c>
      <c r="G1180" s="8" t="s">
        <v>1375</v>
      </c>
      <c r="H1180" s="8">
        <v>1.1100000000000001</v>
      </c>
      <c r="I1180" s="8">
        <v>10.26</v>
      </c>
      <c r="J1180" s="8">
        <v>8.0000000000000002E-3</v>
      </c>
      <c r="K1180" s="8">
        <v>9.7699999999999995E-2</v>
      </c>
      <c r="L1180" s="8" t="s">
        <v>1395</v>
      </c>
      <c r="M1180" s="8">
        <v>601</v>
      </c>
      <c r="N1180" s="8" t="s">
        <v>1396</v>
      </c>
      <c r="O1180" s="89" t="s">
        <v>592</v>
      </c>
      <c r="P1180" s="89">
        <f t="shared" si="108"/>
        <v>45286</v>
      </c>
      <c r="Q1180" s="89" t="s">
        <v>592</v>
      </c>
      <c r="R1180" s="89" t="s">
        <v>2586</v>
      </c>
      <c r="S1180" s="121">
        <f t="shared" si="109"/>
        <v>45301</v>
      </c>
      <c r="T1180" s="8">
        <v>12</v>
      </c>
      <c r="U1180" s="8">
        <v>0.61</v>
      </c>
      <c r="Z1180" s="78">
        <f t="shared" ca="1" si="110"/>
        <v>962</v>
      </c>
      <c r="AA1180" s="78" t="str">
        <f t="shared" si="111"/>
        <v>12-2023</v>
      </c>
      <c r="AC1180" s="4" t="str">
        <f t="shared" si="112"/>
        <v>Q4</v>
      </c>
      <c r="AD1180" s="4">
        <f t="shared" si="113"/>
        <v>12</v>
      </c>
    </row>
    <row r="1181" spans="1:30">
      <c r="A1181" s="9" t="s">
        <v>3268</v>
      </c>
      <c r="B1181" s="9" t="s">
        <v>803</v>
      </c>
      <c r="C1181" s="9" t="s">
        <v>24</v>
      </c>
      <c r="D1181" s="9" t="s">
        <v>23</v>
      </c>
      <c r="E1181" s="9"/>
      <c r="F1181" s="9" t="s">
        <v>1380</v>
      </c>
      <c r="G1181" s="9" t="s">
        <v>1375</v>
      </c>
      <c r="H1181" s="9">
        <v>19.93</v>
      </c>
      <c r="I1181" s="9">
        <v>7.95</v>
      </c>
      <c r="J1181" s="9">
        <v>0.1285</v>
      </c>
      <c r="K1181" s="9">
        <v>0.18990000000000001</v>
      </c>
      <c r="L1181" s="9" t="s">
        <v>1376</v>
      </c>
      <c r="M1181" s="9">
        <v>840</v>
      </c>
      <c r="N1181" s="9" t="s">
        <v>1377</v>
      </c>
      <c r="O1181" s="90" t="s">
        <v>1561</v>
      </c>
      <c r="P1181" s="89">
        <f t="shared" si="108"/>
        <v>45147</v>
      </c>
      <c r="Q1181" s="90" t="s">
        <v>1561</v>
      </c>
      <c r="R1181" s="90" t="s">
        <v>1173</v>
      </c>
      <c r="S1181" s="121">
        <f t="shared" si="109"/>
        <v>45156</v>
      </c>
      <c r="T1181" s="9">
        <v>180</v>
      </c>
      <c r="U1181" s="9">
        <v>9.39</v>
      </c>
      <c r="Z1181" s="78">
        <f t="shared" ca="1" si="110"/>
        <v>1101</v>
      </c>
      <c r="AA1181" s="78" t="str">
        <f t="shared" si="111"/>
        <v>8-2023</v>
      </c>
      <c r="AC1181" s="4" t="str">
        <f t="shared" si="112"/>
        <v>Empty</v>
      </c>
      <c r="AD1181" s="4">
        <f t="shared" si="113"/>
        <v>8</v>
      </c>
    </row>
    <row r="1182" spans="1:30">
      <c r="A1182" s="8" t="s">
        <v>3269</v>
      </c>
      <c r="B1182" s="8" t="s">
        <v>1324</v>
      </c>
      <c r="C1182" s="8" t="s">
        <v>12</v>
      </c>
      <c r="D1182" s="8" t="s">
        <v>31</v>
      </c>
      <c r="E1182" s="8"/>
      <c r="F1182" s="8" t="s">
        <v>1380</v>
      </c>
      <c r="G1182" s="8" t="s">
        <v>1390</v>
      </c>
      <c r="H1182" s="8">
        <v>90.04</v>
      </c>
      <c r="I1182" s="8">
        <v>18.43</v>
      </c>
      <c r="J1182" s="8">
        <v>1.3776999999999999</v>
      </c>
      <c r="K1182" s="8">
        <v>3.2746</v>
      </c>
      <c r="L1182" s="8" t="s">
        <v>1395</v>
      </c>
      <c r="M1182" s="8">
        <v>628</v>
      </c>
      <c r="N1182" s="8" t="s">
        <v>1396</v>
      </c>
      <c r="O1182" s="89" t="s">
        <v>1482</v>
      </c>
      <c r="P1182" s="89">
        <f t="shared" si="108"/>
        <v>45587</v>
      </c>
      <c r="Q1182" s="89" t="s">
        <v>1482</v>
      </c>
      <c r="R1182" s="89" t="s">
        <v>3270</v>
      </c>
      <c r="S1182" s="121">
        <f t="shared" si="109"/>
        <v>45596</v>
      </c>
      <c r="T1182" s="8">
        <v>36</v>
      </c>
      <c r="U1182" s="8">
        <v>66.760000000000005</v>
      </c>
      <c r="Z1182" s="78">
        <f t="shared" ca="1" si="110"/>
        <v>661</v>
      </c>
      <c r="AA1182" s="78" t="str">
        <f t="shared" si="111"/>
        <v>10-2024</v>
      </c>
      <c r="AC1182" s="4" t="str">
        <f t="shared" si="112"/>
        <v>Q4</v>
      </c>
      <c r="AD1182" s="4">
        <f t="shared" si="113"/>
        <v>8</v>
      </c>
    </row>
    <row r="1183" spans="1:30">
      <c r="A1183" s="9" t="s">
        <v>3271</v>
      </c>
      <c r="B1183" s="9" t="s">
        <v>1126</v>
      </c>
      <c r="C1183" s="9" t="s">
        <v>38</v>
      </c>
      <c r="D1183" s="9" t="s">
        <v>44</v>
      </c>
      <c r="E1183" s="9"/>
      <c r="F1183" s="9" t="s">
        <v>1374</v>
      </c>
      <c r="G1183" s="9" t="s">
        <v>1390</v>
      </c>
      <c r="H1183" s="9">
        <v>80.790000000000006</v>
      </c>
      <c r="I1183" s="9">
        <v>13.78</v>
      </c>
      <c r="J1183" s="9">
        <v>0.5968</v>
      </c>
      <c r="K1183" s="9">
        <v>2.1987999999999999</v>
      </c>
      <c r="L1183" s="9" t="s">
        <v>1395</v>
      </c>
      <c r="M1183" s="9">
        <v>727</v>
      </c>
      <c r="N1183" s="9" t="s">
        <v>1377</v>
      </c>
      <c r="O1183" s="90" t="s">
        <v>1662</v>
      </c>
      <c r="P1183" s="89">
        <f t="shared" si="108"/>
        <v>44625</v>
      </c>
      <c r="Q1183" s="90" t="s">
        <v>1662</v>
      </c>
      <c r="R1183" s="90" t="s">
        <v>3272</v>
      </c>
      <c r="S1183" s="121">
        <f t="shared" si="109"/>
        <v>44637</v>
      </c>
      <c r="T1183" s="9">
        <v>48</v>
      </c>
      <c r="U1183" s="9">
        <v>52.22</v>
      </c>
      <c r="Z1183" s="78">
        <f t="shared" ca="1" si="110"/>
        <v>1623</v>
      </c>
      <c r="AA1183" s="78" t="str">
        <f t="shared" si="111"/>
        <v>3-2022</v>
      </c>
      <c r="AC1183" s="4" t="str">
        <f t="shared" si="112"/>
        <v>Empty</v>
      </c>
      <c r="AD1183" s="4">
        <f t="shared" si="113"/>
        <v>9</v>
      </c>
    </row>
    <row r="1184" spans="1:30" hidden="1">
      <c r="A1184" s="8" t="s">
        <v>3273</v>
      </c>
      <c r="B1184" s="8" t="s">
        <v>934</v>
      </c>
      <c r="C1184" s="8" t="s">
        <v>24</v>
      </c>
      <c r="D1184" s="8" t="s">
        <v>1360</v>
      </c>
      <c r="E1184" s="8"/>
      <c r="F1184" s="8" t="s">
        <v>1400</v>
      </c>
      <c r="G1184" s="8" t="s">
        <v>1375</v>
      </c>
      <c r="H1184" s="8">
        <v>84.03</v>
      </c>
      <c r="I1184" s="8">
        <v>13.18</v>
      </c>
      <c r="J1184" s="8">
        <v>0.54449999999999998</v>
      </c>
      <c r="K1184" s="8">
        <v>1.0731999999999999</v>
      </c>
      <c r="L1184" s="8" t="s">
        <v>1395</v>
      </c>
      <c r="M1184" s="8">
        <v>874</v>
      </c>
      <c r="N1184" s="8" t="s">
        <v>1381</v>
      </c>
      <c r="O1184" s="89" t="s">
        <v>2972</v>
      </c>
      <c r="P1184" s="89">
        <f t="shared" si="108"/>
        <v>44567</v>
      </c>
      <c r="Q1184" s="89" t="s">
        <v>2972</v>
      </c>
      <c r="R1184" s="89"/>
      <c r="S1184" s="121" t="e">
        <f t="shared" si="109"/>
        <v>#VALUE!</v>
      </c>
      <c r="T1184" s="8">
        <v>180</v>
      </c>
      <c r="U1184" s="8">
        <v>35.83</v>
      </c>
      <c r="Z1184" s="78">
        <f t="shared" ca="1" si="110"/>
        <v>1681</v>
      </c>
      <c r="AA1184" s="78" t="str">
        <f t="shared" si="111"/>
        <v>1-2022</v>
      </c>
      <c r="AC1184" s="4" t="str">
        <f t="shared" si="112"/>
        <v>Empty</v>
      </c>
      <c r="AD1184" s="4" t="e">
        <f t="shared" si="113"/>
        <v>#VALUE!</v>
      </c>
    </row>
    <row r="1185" spans="1:30" hidden="1">
      <c r="A1185" s="9" t="s">
        <v>3274</v>
      </c>
      <c r="B1185" s="9" t="s">
        <v>977</v>
      </c>
      <c r="C1185" s="9" t="s">
        <v>12</v>
      </c>
      <c r="D1185" s="9" t="s">
        <v>31</v>
      </c>
      <c r="E1185" s="9"/>
      <c r="F1185" s="9" t="s">
        <v>1380</v>
      </c>
      <c r="G1185" s="9" t="s">
        <v>1390</v>
      </c>
      <c r="H1185" s="9">
        <v>92.41</v>
      </c>
      <c r="I1185" s="9">
        <v>8.49</v>
      </c>
      <c r="J1185" s="9">
        <v>1.2118</v>
      </c>
      <c r="K1185" s="9">
        <v>2.9167000000000001</v>
      </c>
      <c r="L1185" s="9" t="s">
        <v>1412</v>
      </c>
      <c r="M1185" s="9">
        <v>659</v>
      </c>
      <c r="N1185" s="9" t="s">
        <v>1386</v>
      </c>
      <c r="O1185" s="90" t="s">
        <v>1742</v>
      </c>
      <c r="P1185" s="89">
        <f t="shared" si="108"/>
        <v>45343</v>
      </c>
      <c r="Q1185" s="90" t="s">
        <v>1742</v>
      </c>
      <c r="R1185" s="90"/>
      <c r="S1185" s="121" t="e">
        <f t="shared" si="109"/>
        <v>#VALUE!</v>
      </c>
      <c r="T1185" s="9">
        <v>36</v>
      </c>
      <c r="U1185" s="9">
        <v>73.91</v>
      </c>
      <c r="Z1185" s="78">
        <f t="shared" ca="1" si="110"/>
        <v>905</v>
      </c>
      <c r="AA1185" s="78" t="str">
        <f t="shared" si="111"/>
        <v>2-2024</v>
      </c>
      <c r="AC1185" s="4" t="str">
        <f t="shared" si="112"/>
        <v>Empty</v>
      </c>
      <c r="AD1185" s="4" t="e">
        <f t="shared" si="113"/>
        <v>#VALUE!</v>
      </c>
    </row>
    <row r="1186" spans="1:30" hidden="1">
      <c r="A1186" s="8" t="s">
        <v>3275</v>
      </c>
      <c r="B1186" s="8" t="s">
        <v>664</v>
      </c>
      <c r="C1186" s="8" t="s">
        <v>41</v>
      </c>
      <c r="D1186" s="8" t="s">
        <v>23</v>
      </c>
      <c r="E1186" s="8"/>
      <c r="F1186" s="8" t="s">
        <v>1411</v>
      </c>
      <c r="G1186" s="8" t="s">
        <v>1384</v>
      </c>
      <c r="H1186" s="8">
        <v>93.42</v>
      </c>
      <c r="I1186" s="8">
        <v>10.09</v>
      </c>
      <c r="J1186" s="8">
        <v>1.1119000000000001</v>
      </c>
      <c r="K1186" s="8">
        <v>3.0183</v>
      </c>
      <c r="L1186" s="8" t="s">
        <v>1395</v>
      </c>
      <c r="M1186" s="8">
        <v>836</v>
      </c>
      <c r="N1186" s="8" t="s">
        <v>1381</v>
      </c>
      <c r="O1186" s="89" t="s">
        <v>1502</v>
      </c>
      <c r="P1186" s="89">
        <f t="shared" si="108"/>
        <v>45532</v>
      </c>
      <c r="Q1186" s="89" t="s">
        <v>1502</v>
      </c>
      <c r="R1186" s="89"/>
      <c r="S1186" s="121" t="e">
        <f t="shared" si="109"/>
        <v>#VALUE!</v>
      </c>
      <c r="T1186" s="8">
        <v>36</v>
      </c>
      <c r="U1186" s="8">
        <v>18.8</v>
      </c>
      <c r="Z1186" s="78">
        <f t="shared" ca="1" si="110"/>
        <v>716</v>
      </c>
      <c r="AA1186" s="78" t="str">
        <f t="shared" si="111"/>
        <v>8-2024</v>
      </c>
      <c r="AC1186" s="4" t="str">
        <f t="shared" si="112"/>
        <v>Empty</v>
      </c>
      <c r="AD1186" s="4" t="e">
        <f t="shared" si="113"/>
        <v>#VALUE!</v>
      </c>
    </row>
    <row r="1187" spans="1:30" hidden="1">
      <c r="A1187" s="9" t="s">
        <v>3276</v>
      </c>
      <c r="B1187" s="9" t="s">
        <v>110</v>
      </c>
      <c r="C1187" s="9" t="s">
        <v>16</v>
      </c>
      <c r="D1187" s="9" t="s">
        <v>1360</v>
      </c>
      <c r="E1187" s="9"/>
      <c r="F1187" s="9" t="s">
        <v>1389</v>
      </c>
      <c r="G1187" s="9" t="s">
        <v>1375</v>
      </c>
      <c r="H1187" s="9">
        <v>68.25</v>
      </c>
      <c r="I1187" s="9">
        <v>7.9</v>
      </c>
      <c r="J1187" s="9">
        <v>1.1731</v>
      </c>
      <c r="K1187" s="9">
        <v>0.82450000000000001</v>
      </c>
      <c r="L1187" s="9" t="s">
        <v>1412</v>
      </c>
      <c r="M1187" s="9">
        <v>880</v>
      </c>
      <c r="N1187" s="9" t="s">
        <v>1426</v>
      </c>
      <c r="O1187" s="90" t="s">
        <v>482</v>
      </c>
      <c r="P1187" s="89">
        <f t="shared" si="108"/>
        <v>45479</v>
      </c>
      <c r="Q1187" s="90" t="s">
        <v>482</v>
      </c>
      <c r="R1187" s="90"/>
      <c r="S1187" s="121" t="e">
        <f t="shared" si="109"/>
        <v>#VALUE!</v>
      </c>
      <c r="T1187" s="9">
        <v>120</v>
      </c>
      <c r="U1187" s="9">
        <v>10.050000000000001</v>
      </c>
      <c r="Z1187" s="78">
        <f t="shared" ca="1" si="110"/>
        <v>769</v>
      </c>
      <c r="AA1187" s="78" t="str">
        <f t="shared" si="111"/>
        <v>7-2024</v>
      </c>
      <c r="AC1187" s="4" t="str">
        <f t="shared" si="112"/>
        <v>Empty</v>
      </c>
      <c r="AD1187" s="4" t="e">
        <f t="shared" si="113"/>
        <v>#VALUE!</v>
      </c>
    </row>
    <row r="1188" spans="1:30">
      <c r="A1188" s="8" t="s">
        <v>3277</v>
      </c>
      <c r="B1188" s="8" t="s">
        <v>729</v>
      </c>
      <c r="C1188" s="8" t="s">
        <v>35</v>
      </c>
      <c r="D1188" s="8" t="s">
        <v>23</v>
      </c>
      <c r="E1188" s="8"/>
      <c r="F1188" s="8" t="s">
        <v>1408</v>
      </c>
      <c r="G1188" s="8" t="s">
        <v>1390</v>
      </c>
      <c r="H1188" s="8">
        <v>26.69</v>
      </c>
      <c r="I1188" s="8">
        <v>12.4</v>
      </c>
      <c r="J1188" s="8">
        <v>0.3322</v>
      </c>
      <c r="K1188" s="8">
        <v>0.47689999999999999</v>
      </c>
      <c r="L1188" s="8" t="s">
        <v>1395</v>
      </c>
      <c r="M1188" s="8">
        <v>592</v>
      </c>
      <c r="N1188" s="8" t="s">
        <v>1403</v>
      </c>
      <c r="O1188" s="89" t="s">
        <v>930</v>
      </c>
      <c r="P1188" s="89">
        <f t="shared" si="108"/>
        <v>45636</v>
      </c>
      <c r="Q1188" s="89" t="s">
        <v>930</v>
      </c>
      <c r="R1188" s="89" t="s">
        <v>1472</v>
      </c>
      <c r="S1188" s="121">
        <f t="shared" si="109"/>
        <v>45638</v>
      </c>
      <c r="T1188" s="8">
        <v>84</v>
      </c>
      <c r="U1188" s="8">
        <v>25.1</v>
      </c>
      <c r="Z1188" s="78">
        <f t="shared" ca="1" si="110"/>
        <v>612</v>
      </c>
      <c r="AA1188" s="78" t="str">
        <f t="shared" si="111"/>
        <v>12-2024</v>
      </c>
      <c r="AC1188" s="4" t="str">
        <f t="shared" si="112"/>
        <v>Q4</v>
      </c>
      <c r="AD1188" s="4">
        <f t="shared" si="113"/>
        <v>3</v>
      </c>
    </row>
    <row r="1189" spans="1:30">
      <c r="A1189" s="9" t="s">
        <v>3278</v>
      </c>
      <c r="B1189" s="9" t="s">
        <v>936</v>
      </c>
      <c r="C1189" s="9" t="s">
        <v>7</v>
      </c>
      <c r="D1189" s="9" t="s">
        <v>44</v>
      </c>
      <c r="E1189" s="9"/>
      <c r="F1189" s="9" t="s">
        <v>1374</v>
      </c>
      <c r="G1189" s="9" t="s">
        <v>1384</v>
      </c>
      <c r="H1189" s="9">
        <v>46.81</v>
      </c>
      <c r="I1189" s="9">
        <v>13.92</v>
      </c>
      <c r="J1189" s="9">
        <v>0.45900000000000002</v>
      </c>
      <c r="K1189" s="9">
        <v>4.2012</v>
      </c>
      <c r="L1189" s="9" t="s">
        <v>1358</v>
      </c>
      <c r="M1189" s="9">
        <v>680</v>
      </c>
      <c r="N1189" s="9" t="s">
        <v>1403</v>
      </c>
      <c r="O1189" s="90" t="s">
        <v>3279</v>
      </c>
      <c r="P1189" s="89">
        <f t="shared" si="108"/>
        <v>45181</v>
      </c>
      <c r="Q1189" s="90" t="s">
        <v>3279</v>
      </c>
      <c r="R1189" s="90" t="s">
        <v>2963</v>
      </c>
      <c r="S1189" s="121">
        <f t="shared" si="109"/>
        <v>45187</v>
      </c>
      <c r="T1189" s="9">
        <v>12</v>
      </c>
      <c r="U1189" s="9">
        <v>24.97</v>
      </c>
      <c r="Z1189" s="78">
        <f t="shared" ca="1" si="110"/>
        <v>1067</v>
      </c>
      <c r="AA1189" s="78" t="str">
        <f t="shared" si="111"/>
        <v>9-2023</v>
      </c>
      <c r="AC1189" s="4" t="str">
        <f t="shared" si="112"/>
        <v>Empty</v>
      </c>
      <c r="AD1189" s="4">
        <f t="shared" si="113"/>
        <v>5</v>
      </c>
    </row>
    <row r="1190" spans="1:30">
      <c r="A1190" s="8" t="s">
        <v>3280</v>
      </c>
      <c r="B1190" s="8" t="s">
        <v>630</v>
      </c>
      <c r="C1190" s="8" t="s">
        <v>16</v>
      </c>
      <c r="D1190" s="8" t="s">
        <v>44</v>
      </c>
      <c r="E1190" s="8"/>
      <c r="F1190" s="8" t="s">
        <v>1411</v>
      </c>
      <c r="G1190" s="8" t="s">
        <v>1384</v>
      </c>
      <c r="H1190" s="8">
        <v>51.05</v>
      </c>
      <c r="I1190" s="8">
        <v>12.38</v>
      </c>
      <c r="J1190" s="8">
        <v>0.41249999999999998</v>
      </c>
      <c r="K1190" s="8">
        <v>4.5448000000000004</v>
      </c>
      <c r="L1190" s="8" t="s">
        <v>1395</v>
      </c>
      <c r="M1190" s="8">
        <v>835</v>
      </c>
      <c r="N1190" s="8" t="s">
        <v>1396</v>
      </c>
      <c r="O1190" s="89" t="s">
        <v>1450</v>
      </c>
      <c r="P1190" s="89">
        <f t="shared" si="108"/>
        <v>45542</v>
      </c>
      <c r="Q1190" s="89" t="s">
        <v>1450</v>
      </c>
      <c r="R1190" s="89" t="s">
        <v>2424</v>
      </c>
      <c r="S1190" s="121">
        <f t="shared" si="109"/>
        <v>45549</v>
      </c>
      <c r="T1190" s="8">
        <v>12</v>
      </c>
      <c r="U1190" s="8">
        <v>8.5399999999999991</v>
      </c>
      <c r="Z1190" s="78">
        <f t="shared" ca="1" si="110"/>
        <v>706</v>
      </c>
      <c r="AA1190" s="78" t="str">
        <f t="shared" si="111"/>
        <v>9-2024</v>
      </c>
      <c r="AC1190" s="4" t="str">
        <f t="shared" si="112"/>
        <v>Empty</v>
      </c>
      <c r="AD1190" s="4">
        <f t="shared" si="113"/>
        <v>5</v>
      </c>
    </row>
    <row r="1191" spans="1:30" hidden="1">
      <c r="A1191" s="9" t="s">
        <v>3281</v>
      </c>
      <c r="B1191" s="9" t="s">
        <v>237</v>
      </c>
      <c r="C1191" s="9" t="s">
        <v>16</v>
      </c>
      <c r="D1191" s="9" t="s">
        <v>10</v>
      </c>
      <c r="E1191" s="9"/>
      <c r="F1191" s="9" t="s">
        <v>1374</v>
      </c>
      <c r="G1191" s="9" t="s">
        <v>1390</v>
      </c>
      <c r="H1191" s="9">
        <v>60.66</v>
      </c>
      <c r="I1191" s="9">
        <v>11.17</v>
      </c>
      <c r="J1191" s="9">
        <v>0.3836</v>
      </c>
      <c r="K1191" s="9">
        <v>0.63319999999999999</v>
      </c>
      <c r="L1191" s="9" t="s">
        <v>1385</v>
      </c>
      <c r="M1191" s="9">
        <v>823</v>
      </c>
      <c r="N1191" s="9" t="s">
        <v>1386</v>
      </c>
      <c r="O1191" s="90" t="s">
        <v>1475</v>
      </c>
      <c r="P1191" s="89">
        <f t="shared" si="108"/>
        <v>45633</v>
      </c>
      <c r="Q1191" s="90" t="s">
        <v>1475</v>
      </c>
      <c r="R1191" s="90"/>
      <c r="S1191" s="121" t="e">
        <f t="shared" si="109"/>
        <v>#VALUE!</v>
      </c>
      <c r="T1191" s="9">
        <v>240</v>
      </c>
      <c r="U1191" s="9">
        <v>0</v>
      </c>
      <c r="Z1191" s="78">
        <f t="shared" ca="1" si="110"/>
        <v>615</v>
      </c>
      <c r="AA1191" s="78" t="str">
        <f t="shared" si="111"/>
        <v>12-2024</v>
      </c>
      <c r="AC1191" s="4" t="str">
        <f t="shared" si="112"/>
        <v>Q4</v>
      </c>
      <c r="AD1191" s="4" t="e">
        <f t="shared" si="113"/>
        <v>#VALUE!</v>
      </c>
    </row>
    <row r="1192" spans="1:30">
      <c r="A1192" s="8" t="s">
        <v>3282</v>
      </c>
      <c r="B1192" s="8" t="s">
        <v>1123</v>
      </c>
      <c r="C1192" s="8" t="s">
        <v>12</v>
      </c>
      <c r="D1192" s="8" t="s">
        <v>23</v>
      </c>
      <c r="E1192" s="8"/>
      <c r="F1192" s="8" t="s">
        <v>1389</v>
      </c>
      <c r="G1192" s="8" t="s">
        <v>1384</v>
      </c>
      <c r="H1192" s="8">
        <v>65.239999999999995</v>
      </c>
      <c r="I1192" s="8">
        <v>17.57</v>
      </c>
      <c r="J1192" s="8">
        <v>0.70589999999999997</v>
      </c>
      <c r="K1192" s="8">
        <v>5.9679000000000002</v>
      </c>
      <c r="L1192" s="8" t="s">
        <v>1385</v>
      </c>
      <c r="M1192" s="8">
        <v>870</v>
      </c>
      <c r="N1192" s="8" t="s">
        <v>1396</v>
      </c>
      <c r="O1192" s="89" t="s">
        <v>2156</v>
      </c>
      <c r="P1192" s="89">
        <f t="shared" si="108"/>
        <v>45493</v>
      </c>
      <c r="Q1192" s="89" t="s">
        <v>2156</v>
      </c>
      <c r="R1192" s="89" t="s">
        <v>797</v>
      </c>
      <c r="S1192" s="121">
        <f t="shared" si="109"/>
        <v>45503</v>
      </c>
      <c r="T1192" s="8">
        <v>12</v>
      </c>
      <c r="U1192" s="8">
        <v>0</v>
      </c>
      <c r="Z1192" s="78">
        <f t="shared" ca="1" si="110"/>
        <v>755</v>
      </c>
      <c r="AA1192" s="78" t="str">
        <f t="shared" si="111"/>
        <v>7-2024</v>
      </c>
      <c r="AC1192" s="4" t="str">
        <f t="shared" si="112"/>
        <v>Empty</v>
      </c>
      <c r="AD1192" s="4">
        <f t="shared" si="113"/>
        <v>7</v>
      </c>
    </row>
    <row r="1193" spans="1:30" hidden="1">
      <c r="A1193" s="9" t="s">
        <v>3283</v>
      </c>
      <c r="B1193" s="9" t="s">
        <v>294</v>
      </c>
      <c r="C1193" s="9" t="s">
        <v>41</v>
      </c>
      <c r="D1193" s="9" t="s">
        <v>23</v>
      </c>
      <c r="E1193" s="9"/>
      <c r="F1193" s="9" t="s">
        <v>1389</v>
      </c>
      <c r="G1193" s="9" t="s">
        <v>1375</v>
      </c>
      <c r="H1193" s="9">
        <v>55.77</v>
      </c>
      <c r="I1193" s="9">
        <v>9.9600000000000009</v>
      </c>
      <c r="J1193" s="9">
        <v>1.0362</v>
      </c>
      <c r="K1193" s="9">
        <v>0.53669999999999995</v>
      </c>
      <c r="L1193" s="9" t="s">
        <v>1376</v>
      </c>
      <c r="M1193" s="9">
        <v>666</v>
      </c>
      <c r="N1193" s="9" t="s">
        <v>1381</v>
      </c>
      <c r="O1193" s="90" t="s">
        <v>3284</v>
      </c>
      <c r="P1193" s="89">
        <f t="shared" si="108"/>
        <v>45184</v>
      </c>
      <c r="Q1193" s="90" t="s">
        <v>3284</v>
      </c>
      <c r="R1193" s="90"/>
      <c r="S1193" s="121" t="e">
        <f t="shared" si="109"/>
        <v>#VALUE!</v>
      </c>
      <c r="T1193" s="9">
        <v>240</v>
      </c>
      <c r="U1193" s="9">
        <v>34.369999999999997</v>
      </c>
      <c r="Z1193" s="78">
        <f t="shared" ca="1" si="110"/>
        <v>1064</v>
      </c>
      <c r="AA1193" s="78" t="str">
        <f t="shared" si="111"/>
        <v>9-2023</v>
      </c>
      <c r="AC1193" s="4" t="str">
        <f t="shared" si="112"/>
        <v>Empty</v>
      </c>
      <c r="AD1193" s="4" t="e">
        <f t="shared" si="113"/>
        <v>#VALUE!</v>
      </c>
    </row>
    <row r="1194" spans="1:30" hidden="1">
      <c r="A1194" s="8" t="s">
        <v>3285</v>
      </c>
      <c r="B1194" s="8" t="s">
        <v>1044</v>
      </c>
      <c r="C1194" s="8" t="s">
        <v>28</v>
      </c>
      <c r="D1194" s="8" t="s">
        <v>10</v>
      </c>
      <c r="E1194" s="8"/>
      <c r="F1194" s="8" t="s">
        <v>1400</v>
      </c>
      <c r="G1194" s="8" t="s">
        <v>1375</v>
      </c>
      <c r="H1194" s="8"/>
      <c r="I1194" s="8">
        <v>12.05</v>
      </c>
      <c r="J1194" s="8">
        <v>0.42759999999999998</v>
      </c>
      <c r="K1194" s="8">
        <v>0.88200000000000001</v>
      </c>
      <c r="L1194" s="8" t="s">
        <v>1395</v>
      </c>
      <c r="M1194" s="8">
        <v>875</v>
      </c>
      <c r="N1194" s="8" t="s">
        <v>1426</v>
      </c>
      <c r="O1194" s="89" t="s">
        <v>952</v>
      </c>
      <c r="P1194" s="89">
        <f t="shared" si="108"/>
        <v>45287</v>
      </c>
      <c r="Q1194" s="89" t="s">
        <v>952</v>
      </c>
      <c r="R1194" s="89"/>
      <c r="S1194" s="121" t="e">
        <f t="shared" si="109"/>
        <v>#VALUE!</v>
      </c>
      <c r="T1194" s="8">
        <v>48</v>
      </c>
      <c r="U1194" s="8">
        <v>22.98</v>
      </c>
      <c r="Z1194" s="78">
        <f t="shared" ca="1" si="110"/>
        <v>961</v>
      </c>
      <c r="AA1194" s="78" t="str">
        <f t="shared" si="111"/>
        <v>12-2023</v>
      </c>
      <c r="AC1194" s="4" t="str">
        <f t="shared" si="112"/>
        <v>Q4</v>
      </c>
      <c r="AD1194" s="4" t="e">
        <f t="shared" si="113"/>
        <v>#VALUE!</v>
      </c>
    </row>
    <row r="1195" spans="1:30" hidden="1">
      <c r="A1195" s="9" t="s">
        <v>3286</v>
      </c>
      <c r="B1195" s="9" t="s">
        <v>420</v>
      </c>
      <c r="C1195" s="9" t="s">
        <v>12</v>
      </c>
      <c r="D1195" s="9" t="s">
        <v>1360</v>
      </c>
      <c r="E1195" s="9"/>
      <c r="F1195" s="9" t="s">
        <v>1374</v>
      </c>
      <c r="G1195" s="9" t="s">
        <v>1384</v>
      </c>
      <c r="H1195" s="9">
        <v>10.91</v>
      </c>
      <c r="I1195" s="9">
        <v>14.45</v>
      </c>
      <c r="J1195" s="9">
        <v>0.1661</v>
      </c>
      <c r="K1195" s="9">
        <v>0.2072</v>
      </c>
      <c r="L1195" s="9" t="s">
        <v>1376</v>
      </c>
      <c r="M1195" s="9">
        <v>602</v>
      </c>
      <c r="N1195" s="9" t="s">
        <v>1381</v>
      </c>
      <c r="O1195" s="90" t="s">
        <v>888</v>
      </c>
      <c r="P1195" s="89">
        <f t="shared" si="108"/>
        <v>44629</v>
      </c>
      <c r="Q1195" s="90" t="s">
        <v>888</v>
      </c>
      <c r="R1195" s="90"/>
      <c r="S1195" s="121" t="e">
        <f t="shared" si="109"/>
        <v>#VALUE!</v>
      </c>
      <c r="T1195" s="9">
        <v>84</v>
      </c>
      <c r="U1195" s="9">
        <v>4.41</v>
      </c>
      <c r="Z1195" s="78">
        <f t="shared" ca="1" si="110"/>
        <v>1619</v>
      </c>
      <c r="AA1195" s="78" t="str">
        <f t="shared" si="111"/>
        <v>3-2022</v>
      </c>
      <c r="AC1195" s="4" t="str">
        <f t="shared" si="112"/>
        <v>Empty</v>
      </c>
      <c r="AD1195" s="4" t="e">
        <f t="shared" si="113"/>
        <v>#VALUE!</v>
      </c>
    </row>
    <row r="1196" spans="1:30" hidden="1">
      <c r="A1196" s="8" t="s">
        <v>3287</v>
      </c>
      <c r="B1196" s="8" t="s">
        <v>928</v>
      </c>
      <c r="C1196" s="8" t="s">
        <v>41</v>
      </c>
      <c r="D1196" s="8" t="s">
        <v>1360</v>
      </c>
      <c r="E1196" s="8"/>
      <c r="F1196" s="8" t="s">
        <v>1411</v>
      </c>
      <c r="G1196" s="8" t="s">
        <v>1375</v>
      </c>
      <c r="H1196" s="8">
        <v>71.38</v>
      </c>
      <c r="I1196" s="8">
        <v>7.99</v>
      </c>
      <c r="J1196" s="8">
        <v>0.75049999999999994</v>
      </c>
      <c r="K1196" s="8">
        <v>0.59660000000000002</v>
      </c>
      <c r="L1196" s="8" t="s">
        <v>1358</v>
      </c>
      <c r="M1196" s="8">
        <v>596</v>
      </c>
      <c r="N1196" s="8" t="s">
        <v>1386</v>
      </c>
      <c r="O1196" s="89" t="s">
        <v>2141</v>
      </c>
      <c r="P1196" s="89">
        <f t="shared" si="108"/>
        <v>44776</v>
      </c>
      <c r="Q1196" s="89" t="s">
        <v>2141</v>
      </c>
      <c r="R1196" s="89"/>
      <c r="S1196" s="121" t="e">
        <f t="shared" si="109"/>
        <v>#VALUE!</v>
      </c>
      <c r="T1196" s="8">
        <v>240</v>
      </c>
      <c r="U1196" s="8">
        <v>66.099999999999994</v>
      </c>
      <c r="Z1196" s="78">
        <f t="shared" ca="1" si="110"/>
        <v>1472</v>
      </c>
      <c r="AA1196" s="78" t="str">
        <f t="shared" si="111"/>
        <v>8-2022</v>
      </c>
      <c r="AC1196" s="4" t="str">
        <f t="shared" si="112"/>
        <v>Empty</v>
      </c>
      <c r="AD1196" s="4" t="e">
        <f t="shared" si="113"/>
        <v>#VALUE!</v>
      </c>
    </row>
    <row r="1197" spans="1:30">
      <c r="A1197" s="9" t="s">
        <v>3288</v>
      </c>
      <c r="B1197" s="9" t="s">
        <v>753</v>
      </c>
      <c r="C1197" s="9" t="s">
        <v>7</v>
      </c>
      <c r="D1197" s="9" t="s">
        <v>10</v>
      </c>
      <c r="E1197" s="9"/>
      <c r="F1197" s="9" t="s">
        <v>1389</v>
      </c>
      <c r="G1197" s="9" t="s">
        <v>1384</v>
      </c>
      <c r="H1197" s="9">
        <v>97.8</v>
      </c>
      <c r="I1197" s="9">
        <v>16.86</v>
      </c>
      <c r="J1197" s="9">
        <v>0.78010000000000002</v>
      </c>
      <c r="K1197" s="9">
        <v>1.4240999999999999</v>
      </c>
      <c r="L1197" s="9" t="s">
        <v>1376</v>
      </c>
      <c r="M1197" s="9">
        <v>669</v>
      </c>
      <c r="N1197" s="9" t="s">
        <v>1396</v>
      </c>
      <c r="O1197" s="90" t="s">
        <v>479</v>
      </c>
      <c r="P1197" s="89">
        <f t="shared" si="108"/>
        <v>45226</v>
      </c>
      <c r="Q1197" s="90" t="s">
        <v>479</v>
      </c>
      <c r="R1197" s="90" t="s">
        <v>3289</v>
      </c>
      <c r="S1197" s="121">
        <f t="shared" si="109"/>
        <v>45237</v>
      </c>
      <c r="T1197" s="9">
        <v>240</v>
      </c>
      <c r="U1197" s="9">
        <v>72.13</v>
      </c>
      <c r="Z1197" s="78">
        <f t="shared" ca="1" si="110"/>
        <v>1022</v>
      </c>
      <c r="AA1197" s="78" t="str">
        <f t="shared" si="111"/>
        <v>10-2023</v>
      </c>
      <c r="AC1197" s="4" t="str">
        <f t="shared" si="112"/>
        <v>Q4</v>
      </c>
      <c r="AD1197" s="4">
        <f t="shared" si="113"/>
        <v>8</v>
      </c>
    </row>
    <row r="1198" spans="1:30" hidden="1">
      <c r="A1198" s="8" t="s">
        <v>3290</v>
      </c>
      <c r="B1198" s="8" t="s">
        <v>909</v>
      </c>
      <c r="C1198" s="8" t="s">
        <v>12</v>
      </c>
      <c r="D1198" s="8" t="s">
        <v>10</v>
      </c>
      <c r="E1198" s="8"/>
      <c r="F1198" s="8" t="s">
        <v>1411</v>
      </c>
      <c r="G1198" s="8" t="s">
        <v>1390</v>
      </c>
      <c r="H1198" s="8">
        <v>44.35</v>
      </c>
      <c r="I1198" s="8">
        <v>14.3</v>
      </c>
      <c r="J1198" s="8">
        <v>0.57950000000000002</v>
      </c>
      <c r="K1198" s="8">
        <v>1.5222</v>
      </c>
      <c r="L1198" s="8" t="s">
        <v>1395</v>
      </c>
      <c r="M1198" s="8">
        <v>698</v>
      </c>
      <c r="N1198" s="8" t="s">
        <v>1381</v>
      </c>
      <c r="O1198" s="89" t="s">
        <v>3279</v>
      </c>
      <c r="P1198" s="89">
        <f t="shared" si="108"/>
        <v>45181</v>
      </c>
      <c r="Q1198" s="89" t="s">
        <v>3279</v>
      </c>
      <c r="R1198" s="89"/>
      <c r="S1198" s="121" t="e">
        <f t="shared" si="109"/>
        <v>#VALUE!</v>
      </c>
      <c r="T1198" s="8">
        <v>36</v>
      </c>
      <c r="U1198" s="8">
        <v>34.75</v>
      </c>
      <c r="Z1198" s="78">
        <f t="shared" ca="1" si="110"/>
        <v>1067</v>
      </c>
      <c r="AA1198" s="78" t="str">
        <f t="shared" si="111"/>
        <v>9-2023</v>
      </c>
      <c r="AC1198" s="4" t="str">
        <f t="shared" si="112"/>
        <v>Empty</v>
      </c>
      <c r="AD1198" s="4" t="e">
        <f t="shared" si="113"/>
        <v>#VALUE!</v>
      </c>
    </row>
    <row r="1199" spans="1:30" hidden="1">
      <c r="A1199" s="9" t="s">
        <v>3291</v>
      </c>
      <c r="B1199" s="9" t="s">
        <v>792</v>
      </c>
      <c r="C1199" s="9" t="s">
        <v>24</v>
      </c>
      <c r="D1199" s="9" t="s">
        <v>31</v>
      </c>
      <c r="E1199" s="9"/>
      <c r="F1199" s="9" t="s">
        <v>1400</v>
      </c>
      <c r="G1199" s="9" t="s">
        <v>1375</v>
      </c>
      <c r="H1199" s="9">
        <v>57.88</v>
      </c>
      <c r="I1199" s="9">
        <v>17.559999999999999</v>
      </c>
      <c r="J1199" s="9">
        <v>1.1486000000000001</v>
      </c>
      <c r="K1199" s="9">
        <v>1.0266</v>
      </c>
      <c r="L1199" s="9" t="s">
        <v>1376</v>
      </c>
      <c r="M1199" s="9">
        <v>858</v>
      </c>
      <c r="N1199" s="9" t="s">
        <v>1426</v>
      </c>
      <c r="O1199" s="90" t="s">
        <v>2000</v>
      </c>
      <c r="P1199" s="89">
        <f t="shared" si="108"/>
        <v>44606</v>
      </c>
      <c r="Q1199" s="90" t="s">
        <v>2000</v>
      </c>
      <c r="R1199" s="90"/>
      <c r="S1199" s="121" t="e">
        <f t="shared" si="109"/>
        <v>#VALUE!</v>
      </c>
      <c r="T1199" s="9">
        <v>120</v>
      </c>
      <c r="U1199" s="9">
        <v>9.0500000000000007</v>
      </c>
      <c r="Z1199" s="78">
        <f t="shared" ca="1" si="110"/>
        <v>1642</v>
      </c>
      <c r="AA1199" s="78" t="str">
        <f t="shared" si="111"/>
        <v>2-2022</v>
      </c>
      <c r="AC1199" s="4" t="str">
        <f t="shared" si="112"/>
        <v>Empty</v>
      </c>
      <c r="AD1199" s="4" t="e">
        <f t="shared" si="113"/>
        <v>#VALUE!</v>
      </c>
    </row>
    <row r="1200" spans="1:30" hidden="1">
      <c r="A1200" s="8" t="s">
        <v>3292</v>
      </c>
      <c r="B1200" s="8" t="s">
        <v>538</v>
      </c>
      <c r="C1200" s="8" t="s">
        <v>35</v>
      </c>
      <c r="D1200" s="8" t="s">
        <v>1360</v>
      </c>
      <c r="E1200" s="8"/>
      <c r="F1200" s="8" t="s">
        <v>1400</v>
      </c>
      <c r="G1200" s="8" t="s">
        <v>1390</v>
      </c>
      <c r="H1200" s="8">
        <v>66.53</v>
      </c>
      <c r="I1200" s="8">
        <v>11.41</v>
      </c>
      <c r="J1200" s="8">
        <v>1.2756000000000001</v>
      </c>
      <c r="K1200" s="8">
        <v>1.1535</v>
      </c>
      <c r="L1200" s="8" t="s">
        <v>1376</v>
      </c>
      <c r="M1200" s="8">
        <v>639</v>
      </c>
      <c r="N1200" s="8" t="s">
        <v>1381</v>
      </c>
      <c r="O1200" s="89" t="s">
        <v>2480</v>
      </c>
      <c r="P1200" s="89">
        <f t="shared" si="108"/>
        <v>44890</v>
      </c>
      <c r="Q1200" s="89" t="s">
        <v>2480</v>
      </c>
      <c r="R1200" s="89"/>
      <c r="S1200" s="121" t="e">
        <f t="shared" si="109"/>
        <v>#VALUE!</v>
      </c>
      <c r="T1200" s="8">
        <v>84</v>
      </c>
      <c r="U1200" s="8">
        <v>40.659999999999997</v>
      </c>
      <c r="Z1200" s="78">
        <f t="shared" ca="1" si="110"/>
        <v>1358</v>
      </c>
      <c r="AA1200" s="78" t="str">
        <f t="shared" si="111"/>
        <v>11-2022</v>
      </c>
      <c r="AC1200" s="4" t="str">
        <f t="shared" si="112"/>
        <v>Q4</v>
      </c>
      <c r="AD1200" s="4" t="e">
        <f t="shared" si="113"/>
        <v>#VALUE!</v>
      </c>
    </row>
    <row r="1201" spans="1:30">
      <c r="A1201" s="9" t="s">
        <v>3293</v>
      </c>
      <c r="B1201" s="9" t="s">
        <v>696</v>
      </c>
      <c r="C1201" s="9" t="s">
        <v>20</v>
      </c>
      <c r="D1201" s="9" t="s">
        <v>10</v>
      </c>
      <c r="E1201" s="9"/>
      <c r="F1201" s="9" t="s">
        <v>1411</v>
      </c>
      <c r="G1201" s="9" t="s">
        <v>1375</v>
      </c>
      <c r="H1201" s="9">
        <v>96.21</v>
      </c>
      <c r="I1201" s="9">
        <v>9.7899999999999991</v>
      </c>
      <c r="J1201" s="9">
        <v>0.53549999999999998</v>
      </c>
      <c r="K1201" s="9">
        <v>4.4302999999999999</v>
      </c>
      <c r="L1201" s="9" t="s">
        <v>1412</v>
      </c>
      <c r="M1201" s="9">
        <v>677</v>
      </c>
      <c r="N1201" s="9" t="s">
        <v>1403</v>
      </c>
      <c r="O1201" s="90" t="s">
        <v>2960</v>
      </c>
      <c r="P1201" s="89">
        <f t="shared" si="108"/>
        <v>45316</v>
      </c>
      <c r="Q1201" s="90" t="s">
        <v>2960</v>
      </c>
      <c r="R1201" s="90" t="s">
        <v>2592</v>
      </c>
      <c r="S1201" s="121">
        <f t="shared" si="109"/>
        <v>45331</v>
      </c>
      <c r="T1201" s="9">
        <v>24</v>
      </c>
      <c r="U1201" s="9">
        <v>67.290000000000006</v>
      </c>
      <c r="Z1201" s="78">
        <f t="shared" ca="1" si="110"/>
        <v>932</v>
      </c>
      <c r="AA1201" s="78" t="str">
        <f t="shared" si="111"/>
        <v>1-2024</v>
      </c>
      <c r="AC1201" s="4" t="str">
        <f t="shared" si="112"/>
        <v>Empty</v>
      </c>
      <c r="AD1201" s="4">
        <f t="shared" si="113"/>
        <v>12</v>
      </c>
    </row>
    <row r="1202" spans="1:30">
      <c r="A1202" s="8" t="s">
        <v>3294</v>
      </c>
      <c r="B1202" s="8" t="s">
        <v>1171</v>
      </c>
      <c r="C1202" s="8" t="s">
        <v>20</v>
      </c>
      <c r="D1202" s="8" t="s">
        <v>1360</v>
      </c>
      <c r="E1202" s="8"/>
      <c r="F1202" s="8" t="s">
        <v>1389</v>
      </c>
      <c r="G1202" s="8" t="s">
        <v>1375</v>
      </c>
      <c r="H1202" s="8">
        <v>9.9600000000000009</v>
      </c>
      <c r="I1202" s="8">
        <v>15.6</v>
      </c>
      <c r="J1202" s="8">
        <v>6.0100000000000001E-2</v>
      </c>
      <c r="K1202" s="8">
        <v>0.1956</v>
      </c>
      <c r="L1202" s="8" t="s">
        <v>1412</v>
      </c>
      <c r="M1202" s="8">
        <v>684</v>
      </c>
      <c r="N1202" s="8" t="s">
        <v>1403</v>
      </c>
      <c r="O1202" s="89" t="s">
        <v>2098</v>
      </c>
      <c r="P1202" s="89">
        <f t="shared" si="108"/>
        <v>45068</v>
      </c>
      <c r="Q1202" s="89" t="s">
        <v>2098</v>
      </c>
      <c r="R1202" s="89" t="s">
        <v>3295</v>
      </c>
      <c r="S1202" s="121">
        <f t="shared" si="109"/>
        <v>45078</v>
      </c>
      <c r="T1202" s="8">
        <v>84</v>
      </c>
      <c r="U1202" s="8">
        <v>4.66</v>
      </c>
      <c r="Z1202" s="78">
        <f t="shared" ca="1" si="110"/>
        <v>1180</v>
      </c>
      <c r="AA1202" s="78" t="str">
        <f t="shared" si="111"/>
        <v>5-2023</v>
      </c>
      <c r="AC1202" s="4" t="str">
        <f t="shared" si="112"/>
        <v>Empty</v>
      </c>
      <c r="AD1202" s="4">
        <f t="shared" si="113"/>
        <v>9</v>
      </c>
    </row>
    <row r="1203" spans="1:30" hidden="1">
      <c r="A1203" s="9" t="s">
        <v>3296</v>
      </c>
      <c r="B1203" s="9" t="s">
        <v>1282</v>
      </c>
      <c r="C1203" s="9" t="s">
        <v>20</v>
      </c>
      <c r="D1203" s="9" t="s">
        <v>31</v>
      </c>
      <c r="E1203" s="9"/>
      <c r="F1203" s="9" t="s">
        <v>1408</v>
      </c>
      <c r="G1203" s="9" t="s">
        <v>1375</v>
      </c>
      <c r="H1203" s="9">
        <v>84.81</v>
      </c>
      <c r="I1203" s="9">
        <v>11.78</v>
      </c>
      <c r="J1203" s="9">
        <v>1.3491</v>
      </c>
      <c r="K1203" s="9">
        <v>1.4872000000000001</v>
      </c>
      <c r="L1203" s="9" t="s">
        <v>1358</v>
      </c>
      <c r="M1203" s="9">
        <v>788</v>
      </c>
      <c r="N1203" s="9" t="s">
        <v>1426</v>
      </c>
      <c r="O1203" s="90" t="s">
        <v>1913</v>
      </c>
      <c r="P1203" s="89">
        <f t="shared" si="108"/>
        <v>45142</v>
      </c>
      <c r="Q1203" s="90" t="s">
        <v>1913</v>
      </c>
      <c r="R1203" s="90"/>
      <c r="S1203" s="121" t="e">
        <f t="shared" si="109"/>
        <v>#VALUE!</v>
      </c>
      <c r="T1203" s="9">
        <v>84</v>
      </c>
      <c r="U1203" s="9">
        <v>55.36</v>
      </c>
      <c r="Z1203" s="78">
        <f t="shared" ca="1" si="110"/>
        <v>1106</v>
      </c>
      <c r="AA1203" s="78" t="str">
        <f t="shared" si="111"/>
        <v>8-2023</v>
      </c>
      <c r="AC1203" s="4" t="str">
        <f t="shared" si="112"/>
        <v>Empty</v>
      </c>
      <c r="AD1203" s="4" t="e">
        <f t="shared" si="113"/>
        <v>#VALUE!</v>
      </c>
    </row>
    <row r="1204" spans="1:30" hidden="1">
      <c r="A1204" s="8" t="s">
        <v>3297</v>
      </c>
      <c r="B1204" s="8" t="s">
        <v>1074</v>
      </c>
      <c r="C1204" s="8" t="s">
        <v>41</v>
      </c>
      <c r="D1204" s="8" t="s">
        <v>10</v>
      </c>
      <c r="E1204" s="8"/>
      <c r="F1204" s="8" t="s">
        <v>1400</v>
      </c>
      <c r="G1204" s="8" t="s">
        <v>1384</v>
      </c>
      <c r="H1204" s="8">
        <v>44.75</v>
      </c>
      <c r="I1204" s="8">
        <v>17.93</v>
      </c>
      <c r="J1204" s="8">
        <v>0.82620000000000005</v>
      </c>
      <c r="K1204" s="8">
        <v>2.2326000000000001</v>
      </c>
      <c r="L1204" s="8" t="s">
        <v>1358</v>
      </c>
      <c r="M1204" s="8">
        <v>740</v>
      </c>
      <c r="N1204" s="8" t="s">
        <v>1381</v>
      </c>
      <c r="O1204" s="89" t="s">
        <v>3298</v>
      </c>
      <c r="P1204" s="89">
        <f t="shared" si="108"/>
        <v>44754</v>
      </c>
      <c r="Q1204" s="89" t="s">
        <v>3298</v>
      </c>
      <c r="R1204" s="89"/>
      <c r="S1204" s="121" t="e">
        <f t="shared" si="109"/>
        <v>#VALUE!</v>
      </c>
      <c r="T1204" s="8">
        <v>24</v>
      </c>
      <c r="U1204" s="8">
        <v>19.86</v>
      </c>
      <c r="Z1204" s="78">
        <f t="shared" ca="1" si="110"/>
        <v>1494</v>
      </c>
      <c r="AA1204" s="78" t="str">
        <f t="shared" si="111"/>
        <v>7-2022</v>
      </c>
      <c r="AC1204" s="4" t="str">
        <f t="shared" si="112"/>
        <v>Empty</v>
      </c>
      <c r="AD1204" s="4" t="e">
        <f t="shared" si="113"/>
        <v>#VALUE!</v>
      </c>
    </row>
    <row r="1205" spans="1:30" hidden="1">
      <c r="A1205" s="9" t="s">
        <v>3299</v>
      </c>
      <c r="B1205" s="9" t="s">
        <v>1318</v>
      </c>
      <c r="C1205" s="9" t="s">
        <v>24</v>
      </c>
      <c r="D1205" s="9" t="s">
        <v>10</v>
      </c>
      <c r="E1205" s="9"/>
      <c r="F1205" s="9" t="s">
        <v>1389</v>
      </c>
      <c r="G1205" s="9" t="s">
        <v>1375</v>
      </c>
      <c r="H1205" s="9">
        <v>83.94</v>
      </c>
      <c r="I1205" s="9">
        <v>11.75</v>
      </c>
      <c r="J1205" s="9">
        <v>1.5395000000000001</v>
      </c>
      <c r="K1205" s="9">
        <v>1.8566</v>
      </c>
      <c r="L1205" s="9" t="s">
        <v>1358</v>
      </c>
      <c r="M1205" s="9">
        <v>838</v>
      </c>
      <c r="N1205" s="9" t="s">
        <v>1386</v>
      </c>
      <c r="O1205" s="90" t="s">
        <v>1397</v>
      </c>
      <c r="P1205" s="89">
        <f t="shared" si="108"/>
        <v>45559</v>
      </c>
      <c r="Q1205" s="90" t="s">
        <v>1397</v>
      </c>
      <c r="R1205" s="90"/>
      <c r="S1205" s="121" t="e">
        <f t="shared" si="109"/>
        <v>#VALUE!</v>
      </c>
      <c r="T1205" s="9">
        <v>60</v>
      </c>
      <c r="U1205" s="9">
        <v>66.25</v>
      </c>
      <c r="Z1205" s="78">
        <f t="shared" ca="1" si="110"/>
        <v>689</v>
      </c>
      <c r="AA1205" s="78" t="str">
        <f t="shared" si="111"/>
        <v>9-2024</v>
      </c>
      <c r="AC1205" s="4" t="str">
        <f t="shared" si="112"/>
        <v>Empty</v>
      </c>
      <c r="AD1205" s="4" t="e">
        <f t="shared" si="113"/>
        <v>#VALUE!</v>
      </c>
    </row>
    <row r="1206" spans="1:30">
      <c r="A1206" s="8" t="s">
        <v>3300</v>
      </c>
      <c r="B1206" s="8" t="s">
        <v>265</v>
      </c>
      <c r="C1206" s="8" t="s">
        <v>41</v>
      </c>
      <c r="D1206" s="8" t="s">
        <v>1360</v>
      </c>
      <c r="E1206" s="8"/>
      <c r="F1206" s="8" t="s">
        <v>1411</v>
      </c>
      <c r="G1206" s="8" t="s">
        <v>1375</v>
      </c>
      <c r="H1206" s="8">
        <v>29.57</v>
      </c>
      <c r="I1206" s="8">
        <v>10.16</v>
      </c>
      <c r="J1206" s="8">
        <v>0.23710000000000001</v>
      </c>
      <c r="K1206" s="8">
        <v>2.6019000000000001</v>
      </c>
      <c r="L1206" s="8" t="s">
        <v>1395</v>
      </c>
      <c r="M1206" s="8">
        <v>755</v>
      </c>
      <c r="N1206" s="8" t="s">
        <v>1377</v>
      </c>
      <c r="O1206" s="89" t="s">
        <v>2912</v>
      </c>
      <c r="P1206" s="89">
        <f t="shared" si="108"/>
        <v>45274</v>
      </c>
      <c r="Q1206" s="89" t="s">
        <v>2912</v>
      </c>
      <c r="R1206" s="89" t="s">
        <v>2531</v>
      </c>
      <c r="S1206" s="121">
        <f t="shared" si="109"/>
        <v>45289</v>
      </c>
      <c r="T1206" s="8">
        <v>12</v>
      </c>
      <c r="U1206" s="8">
        <v>21.79</v>
      </c>
      <c r="Z1206" s="78">
        <f t="shared" ca="1" si="110"/>
        <v>974</v>
      </c>
      <c r="AA1206" s="78" t="str">
        <f t="shared" si="111"/>
        <v>12-2023</v>
      </c>
      <c r="AC1206" s="4" t="str">
        <f t="shared" si="112"/>
        <v>Q4</v>
      </c>
      <c r="AD1206" s="4">
        <f t="shared" si="113"/>
        <v>12</v>
      </c>
    </row>
    <row r="1207" spans="1:30">
      <c r="A1207" s="9" t="s">
        <v>3301</v>
      </c>
      <c r="B1207" s="9" t="s">
        <v>623</v>
      </c>
      <c r="C1207" s="9" t="s">
        <v>16</v>
      </c>
      <c r="D1207" s="9" t="s">
        <v>10</v>
      </c>
      <c r="E1207" s="9"/>
      <c r="F1207" s="9" t="s">
        <v>1411</v>
      </c>
      <c r="G1207" s="9" t="s">
        <v>1384</v>
      </c>
      <c r="H1207" s="9">
        <v>42.15</v>
      </c>
      <c r="I1207" s="9">
        <v>8.85</v>
      </c>
      <c r="J1207" s="9">
        <v>0.68259999999999998</v>
      </c>
      <c r="K1207" s="9">
        <v>0.53049999999999997</v>
      </c>
      <c r="L1207" s="9" t="s">
        <v>1376</v>
      </c>
      <c r="M1207" s="9">
        <v>668</v>
      </c>
      <c r="N1207" s="9" t="s">
        <v>1377</v>
      </c>
      <c r="O1207" s="90" t="s">
        <v>2633</v>
      </c>
      <c r="P1207" s="89">
        <f t="shared" si="108"/>
        <v>44721</v>
      </c>
      <c r="Q1207" s="90" t="s">
        <v>2633</v>
      </c>
      <c r="R1207" s="90" t="s">
        <v>382</v>
      </c>
      <c r="S1207" s="121">
        <f t="shared" si="109"/>
        <v>44722</v>
      </c>
      <c r="T1207" s="9">
        <v>120</v>
      </c>
      <c r="U1207" s="9">
        <v>9.2100000000000009</v>
      </c>
      <c r="Z1207" s="78">
        <f t="shared" ca="1" si="110"/>
        <v>1527</v>
      </c>
      <c r="AA1207" s="78" t="str">
        <f t="shared" si="111"/>
        <v>6-2022</v>
      </c>
      <c r="AC1207" s="4" t="str">
        <f t="shared" si="112"/>
        <v>Empty</v>
      </c>
      <c r="AD1207" s="4">
        <f t="shared" si="113"/>
        <v>2</v>
      </c>
    </row>
    <row r="1208" spans="1:30">
      <c r="A1208" s="8" t="s">
        <v>3302</v>
      </c>
      <c r="B1208" s="8" t="s">
        <v>429</v>
      </c>
      <c r="C1208" s="8" t="s">
        <v>24</v>
      </c>
      <c r="D1208" s="8" t="s">
        <v>1360</v>
      </c>
      <c r="E1208" s="8"/>
      <c r="F1208" s="8" t="s">
        <v>1380</v>
      </c>
      <c r="G1208" s="8" t="s">
        <v>1384</v>
      </c>
      <c r="H1208" s="8">
        <v>79.55</v>
      </c>
      <c r="I1208" s="8">
        <v>8.9700000000000006</v>
      </c>
      <c r="J1208" s="8">
        <v>1.2318</v>
      </c>
      <c r="K1208" s="8">
        <v>1.9784999999999999</v>
      </c>
      <c r="L1208" s="8" t="s">
        <v>1412</v>
      </c>
      <c r="M1208" s="8">
        <v>864</v>
      </c>
      <c r="N1208" s="8" t="s">
        <v>1403</v>
      </c>
      <c r="O1208" s="89" t="s">
        <v>2052</v>
      </c>
      <c r="P1208" s="89">
        <f t="shared" si="108"/>
        <v>44643</v>
      </c>
      <c r="Q1208" s="89" t="s">
        <v>2052</v>
      </c>
      <c r="R1208" s="89" t="s">
        <v>1981</v>
      </c>
      <c r="S1208" s="121">
        <f t="shared" si="109"/>
        <v>44645</v>
      </c>
      <c r="T1208" s="8">
        <v>48</v>
      </c>
      <c r="U1208" s="8">
        <v>68.790000000000006</v>
      </c>
      <c r="Z1208" s="78">
        <f t="shared" ca="1" si="110"/>
        <v>1605</v>
      </c>
      <c r="AA1208" s="78" t="str">
        <f t="shared" si="111"/>
        <v>3-2022</v>
      </c>
      <c r="AC1208" s="4" t="str">
        <f t="shared" si="112"/>
        <v>Empty</v>
      </c>
      <c r="AD1208" s="4">
        <f t="shared" si="113"/>
        <v>3</v>
      </c>
    </row>
    <row r="1209" spans="1:30" hidden="1">
      <c r="A1209" s="9" t="s">
        <v>3303</v>
      </c>
      <c r="B1209" s="9" t="s">
        <v>674</v>
      </c>
      <c r="C1209" s="9" t="s">
        <v>38</v>
      </c>
      <c r="D1209" s="9" t="s">
        <v>1360</v>
      </c>
      <c r="E1209" s="9"/>
      <c r="F1209" s="9" t="s">
        <v>1400</v>
      </c>
      <c r="G1209" s="9" t="s">
        <v>1375</v>
      </c>
      <c r="H1209" s="9">
        <v>36.450000000000003</v>
      </c>
      <c r="I1209" s="9">
        <v>8.5299999999999994</v>
      </c>
      <c r="J1209" s="9">
        <v>0.65480000000000005</v>
      </c>
      <c r="K1209" s="9">
        <v>1.6574</v>
      </c>
      <c r="L1209" s="9" t="s">
        <v>1412</v>
      </c>
      <c r="M1209" s="9">
        <v>643</v>
      </c>
      <c r="N1209" s="9" t="s">
        <v>1386</v>
      </c>
      <c r="O1209" s="90" t="s">
        <v>1841</v>
      </c>
      <c r="P1209" s="89">
        <f t="shared" si="108"/>
        <v>45185</v>
      </c>
      <c r="Q1209" s="90" t="s">
        <v>1841</v>
      </c>
      <c r="R1209" s="90"/>
      <c r="S1209" s="121" t="e">
        <f t="shared" si="109"/>
        <v>#VALUE!</v>
      </c>
      <c r="T1209" s="9">
        <v>24</v>
      </c>
      <c r="U1209" s="9">
        <v>12.2</v>
      </c>
      <c r="Z1209" s="78">
        <f t="shared" ca="1" si="110"/>
        <v>1063</v>
      </c>
      <c r="AA1209" s="78" t="str">
        <f t="shared" si="111"/>
        <v>9-2023</v>
      </c>
      <c r="AC1209" s="4" t="str">
        <f t="shared" si="112"/>
        <v>Empty</v>
      </c>
      <c r="AD1209" s="4" t="e">
        <f t="shared" si="113"/>
        <v>#VALUE!</v>
      </c>
    </row>
    <row r="1210" spans="1:30" hidden="1">
      <c r="A1210" s="8" t="s">
        <v>3304</v>
      </c>
      <c r="B1210" s="8" t="s">
        <v>110</v>
      </c>
      <c r="C1210" s="8" t="s">
        <v>41</v>
      </c>
      <c r="D1210" s="8" t="s">
        <v>1360</v>
      </c>
      <c r="E1210" s="8"/>
      <c r="F1210" s="8" t="s">
        <v>1389</v>
      </c>
      <c r="G1210" s="8" t="s">
        <v>1384</v>
      </c>
      <c r="H1210" s="8">
        <v>77.91</v>
      </c>
      <c r="I1210" s="8">
        <v>12.54</v>
      </c>
      <c r="J1210" s="8">
        <v>1.3846000000000001</v>
      </c>
      <c r="K1210" s="8">
        <v>1.3978999999999999</v>
      </c>
      <c r="L1210" s="8" t="s">
        <v>1376</v>
      </c>
      <c r="M1210" s="8">
        <v>880</v>
      </c>
      <c r="N1210" s="8" t="s">
        <v>1426</v>
      </c>
      <c r="O1210" s="89" t="s">
        <v>2465</v>
      </c>
      <c r="P1210" s="89">
        <f t="shared" si="108"/>
        <v>44848</v>
      </c>
      <c r="Q1210" s="89" t="s">
        <v>2465</v>
      </c>
      <c r="R1210" s="89"/>
      <c r="S1210" s="121" t="e">
        <f t="shared" si="109"/>
        <v>#VALUE!</v>
      </c>
      <c r="T1210" s="8">
        <v>84</v>
      </c>
      <c r="U1210" s="8">
        <v>65.31</v>
      </c>
      <c r="Z1210" s="78">
        <f t="shared" ca="1" si="110"/>
        <v>1400</v>
      </c>
      <c r="AA1210" s="78" t="str">
        <f t="shared" si="111"/>
        <v>10-2022</v>
      </c>
      <c r="AC1210" s="4" t="str">
        <f t="shared" si="112"/>
        <v>Q4</v>
      </c>
      <c r="AD1210" s="4" t="e">
        <f t="shared" si="113"/>
        <v>#VALUE!</v>
      </c>
    </row>
    <row r="1211" spans="1:30" hidden="1">
      <c r="A1211" s="9" t="s">
        <v>3305</v>
      </c>
      <c r="B1211" s="9" t="s">
        <v>840</v>
      </c>
      <c r="C1211" s="9" t="s">
        <v>32</v>
      </c>
      <c r="D1211" s="9" t="s">
        <v>1360</v>
      </c>
      <c r="E1211" s="9"/>
      <c r="F1211" s="9" t="s">
        <v>1400</v>
      </c>
      <c r="G1211" s="9" t="s">
        <v>1384</v>
      </c>
      <c r="H1211" s="9">
        <v>38.58</v>
      </c>
      <c r="I1211" s="9">
        <v>13.93</v>
      </c>
      <c r="J1211" s="9">
        <v>0.62719999999999998</v>
      </c>
      <c r="K1211" s="9">
        <v>0.59740000000000004</v>
      </c>
      <c r="L1211" s="9" t="s">
        <v>1358</v>
      </c>
      <c r="M1211" s="9">
        <v>638</v>
      </c>
      <c r="N1211" s="9" t="s">
        <v>1381</v>
      </c>
      <c r="O1211" s="90" t="s">
        <v>3166</v>
      </c>
      <c r="P1211" s="89">
        <f t="shared" si="108"/>
        <v>45247</v>
      </c>
      <c r="Q1211" s="90" t="s">
        <v>3166</v>
      </c>
      <c r="R1211" s="90"/>
      <c r="S1211" s="121" t="e">
        <f t="shared" si="109"/>
        <v>#VALUE!</v>
      </c>
      <c r="T1211" s="9">
        <v>120</v>
      </c>
      <c r="U1211" s="9">
        <v>15.53</v>
      </c>
      <c r="Z1211" s="78">
        <f t="shared" ca="1" si="110"/>
        <v>1001</v>
      </c>
      <c r="AA1211" s="78" t="str">
        <f t="shared" si="111"/>
        <v>11-2023</v>
      </c>
      <c r="AC1211" s="4" t="str">
        <f t="shared" si="112"/>
        <v>Q4</v>
      </c>
      <c r="AD1211" s="4" t="e">
        <f t="shared" si="113"/>
        <v>#VALUE!</v>
      </c>
    </row>
    <row r="1212" spans="1:30">
      <c r="A1212" s="8" t="s">
        <v>3306</v>
      </c>
      <c r="B1212" s="8" t="s">
        <v>755</v>
      </c>
      <c r="C1212" s="8" t="s">
        <v>35</v>
      </c>
      <c r="D1212" s="8" t="s">
        <v>44</v>
      </c>
      <c r="E1212" s="8"/>
      <c r="F1212" s="8" t="s">
        <v>1408</v>
      </c>
      <c r="G1212" s="8" t="s">
        <v>1384</v>
      </c>
      <c r="H1212" s="8">
        <v>30.56</v>
      </c>
      <c r="I1212" s="8">
        <v>9.8800000000000008</v>
      </c>
      <c r="J1212" s="8">
        <v>0.54630000000000001</v>
      </c>
      <c r="K1212" s="8">
        <v>0.29249999999999998</v>
      </c>
      <c r="L1212" s="8" t="s">
        <v>1412</v>
      </c>
      <c r="M1212" s="8">
        <v>580</v>
      </c>
      <c r="N1212" s="8" t="s">
        <v>1396</v>
      </c>
      <c r="O1212" s="89" t="s">
        <v>1688</v>
      </c>
      <c r="P1212" s="89">
        <f t="shared" si="108"/>
        <v>44928</v>
      </c>
      <c r="Q1212" s="89" t="s">
        <v>1688</v>
      </c>
      <c r="R1212" s="89" t="s">
        <v>831</v>
      </c>
      <c r="S1212" s="121">
        <f t="shared" si="109"/>
        <v>44940</v>
      </c>
      <c r="T1212" s="8">
        <v>240</v>
      </c>
      <c r="U1212" s="8">
        <v>23.88</v>
      </c>
      <c r="Z1212" s="78">
        <f t="shared" ca="1" si="110"/>
        <v>1320</v>
      </c>
      <c r="AA1212" s="78" t="str">
        <f t="shared" si="111"/>
        <v>1-2023</v>
      </c>
      <c r="AC1212" s="4" t="str">
        <f t="shared" si="112"/>
        <v>Empty</v>
      </c>
      <c r="AD1212" s="4">
        <f t="shared" si="113"/>
        <v>10</v>
      </c>
    </row>
    <row r="1213" spans="1:30">
      <c r="A1213" s="9" t="s">
        <v>3307</v>
      </c>
      <c r="B1213" s="9" t="s">
        <v>380</v>
      </c>
      <c r="C1213" s="9" t="s">
        <v>24</v>
      </c>
      <c r="D1213" s="9" t="s">
        <v>31</v>
      </c>
      <c r="E1213" s="9"/>
      <c r="F1213" s="9" t="s">
        <v>1374</v>
      </c>
      <c r="G1213" s="9" t="s">
        <v>1375</v>
      </c>
      <c r="H1213" s="9">
        <v>87.63</v>
      </c>
      <c r="I1213" s="9">
        <v>9.0500000000000007</v>
      </c>
      <c r="J1213" s="9">
        <v>1.1393</v>
      </c>
      <c r="K1213" s="9">
        <v>0.79120000000000001</v>
      </c>
      <c r="L1213" s="9" t="s">
        <v>1395</v>
      </c>
      <c r="M1213" s="9">
        <v>755</v>
      </c>
      <c r="N1213" s="9" t="s">
        <v>1403</v>
      </c>
      <c r="O1213" s="90" t="s">
        <v>2971</v>
      </c>
      <c r="P1213" s="89">
        <f t="shared" si="108"/>
        <v>44563</v>
      </c>
      <c r="Q1213" s="90" t="s">
        <v>2971</v>
      </c>
      <c r="R1213" s="90" t="s">
        <v>3308</v>
      </c>
      <c r="S1213" s="121">
        <f t="shared" si="109"/>
        <v>44568</v>
      </c>
      <c r="T1213" s="9">
        <v>240</v>
      </c>
      <c r="U1213" s="9">
        <v>43.68</v>
      </c>
      <c r="Z1213" s="78">
        <f t="shared" ca="1" si="110"/>
        <v>1685</v>
      </c>
      <c r="AA1213" s="78" t="str">
        <f t="shared" si="111"/>
        <v>1-2022</v>
      </c>
      <c r="AC1213" s="4" t="str">
        <f t="shared" si="112"/>
        <v>Empty</v>
      </c>
      <c r="AD1213" s="4">
        <f t="shared" si="113"/>
        <v>5</v>
      </c>
    </row>
    <row r="1214" spans="1:30" hidden="1">
      <c r="A1214" s="8" t="s">
        <v>3309</v>
      </c>
      <c r="B1214" s="8" t="s">
        <v>445</v>
      </c>
      <c r="C1214" s="8" t="s">
        <v>28</v>
      </c>
      <c r="D1214" s="8" t="s">
        <v>31</v>
      </c>
      <c r="E1214" s="8"/>
      <c r="F1214" s="8" t="s">
        <v>1400</v>
      </c>
      <c r="G1214" s="8" t="s">
        <v>1390</v>
      </c>
      <c r="H1214" s="8">
        <v>74.150000000000006</v>
      </c>
      <c r="I1214" s="8">
        <v>15.05</v>
      </c>
      <c r="J1214" s="8">
        <v>0.69599999999999995</v>
      </c>
      <c r="K1214" s="8">
        <v>2.0655000000000001</v>
      </c>
      <c r="L1214" s="8" t="s">
        <v>1395</v>
      </c>
      <c r="M1214" s="8">
        <v>679</v>
      </c>
      <c r="N1214" s="8" t="s">
        <v>1426</v>
      </c>
      <c r="O1214" s="89" t="s">
        <v>3310</v>
      </c>
      <c r="P1214" s="89">
        <f t="shared" si="108"/>
        <v>44752</v>
      </c>
      <c r="Q1214" s="89" t="s">
        <v>3310</v>
      </c>
      <c r="R1214" s="89"/>
      <c r="S1214" s="121" t="e">
        <f t="shared" si="109"/>
        <v>#VALUE!</v>
      </c>
      <c r="T1214" s="8">
        <v>48</v>
      </c>
      <c r="U1214" s="8">
        <v>14.63</v>
      </c>
      <c r="Z1214" s="78">
        <f t="shared" ca="1" si="110"/>
        <v>1496</v>
      </c>
      <c r="AA1214" s="78" t="str">
        <f t="shared" si="111"/>
        <v>7-2022</v>
      </c>
      <c r="AC1214" s="4" t="str">
        <f t="shared" si="112"/>
        <v>Empty</v>
      </c>
      <c r="AD1214" s="4" t="e">
        <f t="shared" si="113"/>
        <v>#VALUE!</v>
      </c>
    </row>
    <row r="1215" spans="1:30" hidden="1">
      <c r="A1215" s="9" t="s">
        <v>3311</v>
      </c>
      <c r="B1215" s="9" t="s">
        <v>811</v>
      </c>
      <c r="C1215" s="9" t="s">
        <v>38</v>
      </c>
      <c r="D1215" s="9" t="s">
        <v>44</v>
      </c>
      <c r="E1215" s="9"/>
      <c r="F1215" s="9" t="s">
        <v>1411</v>
      </c>
      <c r="G1215" s="9" t="s">
        <v>1375</v>
      </c>
      <c r="H1215" s="9">
        <v>22.15</v>
      </c>
      <c r="I1215" s="9">
        <v>15.07</v>
      </c>
      <c r="J1215" s="9">
        <v>0.2069</v>
      </c>
      <c r="K1215" s="9">
        <v>0.42830000000000001</v>
      </c>
      <c r="L1215" s="9" t="s">
        <v>1412</v>
      </c>
      <c r="M1215" s="9">
        <v>845</v>
      </c>
      <c r="N1215" s="9" t="s">
        <v>1386</v>
      </c>
      <c r="O1215" s="90" t="s">
        <v>3312</v>
      </c>
      <c r="P1215" s="89">
        <f t="shared" si="108"/>
        <v>45464</v>
      </c>
      <c r="Q1215" s="90" t="s">
        <v>3312</v>
      </c>
      <c r="R1215" s="90"/>
      <c r="S1215" s="121" t="e">
        <f t="shared" si="109"/>
        <v>#VALUE!</v>
      </c>
      <c r="T1215" s="9">
        <v>84</v>
      </c>
      <c r="U1215" s="9">
        <v>11.54</v>
      </c>
      <c r="Z1215" s="78">
        <f t="shared" ca="1" si="110"/>
        <v>784</v>
      </c>
      <c r="AA1215" s="78" t="str">
        <f t="shared" si="111"/>
        <v>6-2024</v>
      </c>
      <c r="AC1215" s="4" t="str">
        <f t="shared" si="112"/>
        <v>Empty</v>
      </c>
      <c r="AD1215" s="4" t="e">
        <f t="shared" si="113"/>
        <v>#VALUE!</v>
      </c>
    </row>
    <row r="1216" spans="1:30" hidden="1">
      <c r="A1216" s="8" t="s">
        <v>3313</v>
      </c>
      <c r="B1216" s="8" t="s">
        <v>361</v>
      </c>
      <c r="C1216" s="8" t="s">
        <v>7</v>
      </c>
      <c r="D1216" s="8" t="s">
        <v>23</v>
      </c>
      <c r="E1216" s="8"/>
      <c r="F1216" s="8" t="s">
        <v>1408</v>
      </c>
      <c r="G1216" s="8" t="s">
        <v>1390</v>
      </c>
      <c r="H1216" s="8">
        <v>6.11</v>
      </c>
      <c r="I1216" s="8">
        <v>15.16</v>
      </c>
      <c r="J1216" s="8">
        <v>7.46E-2</v>
      </c>
      <c r="K1216" s="8">
        <v>0.17050000000000001</v>
      </c>
      <c r="L1216" s="8" t="s">
        <v>1385</v>
      </c>
      <c r="M1216" s="8">
        <v>686</v>
      </c>
      <c r="N1216" s="8" t="s">
        <v>1426</v>
      </c>
      <c r="O1216" s="89" t="s">
        <v>1433</v>
      </c>
      <c r="P1216" s="89">
        <f t="shared" si="108"/>
        <v>44984</v>
      </c>
      <c r="Q1216" s="89" t="s">
        <v>1433</v>
      </c>
      <c r="R1216" s="89"/>
      <c r="S1216" s="121" t="e">
        <f t="shared" si="109"/>
        <v>#VALUE!</v>
      </c>
      <c r="T1216" s="8">
        <v>48</v>
      </c>
      <c r="U1216" s="8">
        <v>0</v>
      </c>
      <c r="Z1216" s="78">
        <f t="shared" ca="1" si="110"/>
        <v>1264</v>
      </c>
      <c r="AA1216" s="78" t="str">
        <f t="shared" si="111"/>
        <v>2-2023</v>
      </c>
      <c r="AC1216" s="4" t="str">
        <f t="shared" si="112"/>
        <v>Empty</v>
      </c>
      <c r="AD1216" s="4" t="e">
        <f t="shared" si="113"/>
        <v>#VALUE!</v>
      </c>
    </row>
    <row r="1217" spans="1:30">
      <c r="A1217" s="9" t="s">
        <v>3314</v>
      </c>
      <c r="B1217" s="9" t="s">
        <v>1312</v>
      </c>
      <c r="C1217" s="9" t="s">
        <v>12</v>
      </c>
      <c r="D1217" s="9" t="s">
        <v>31</v>
      </c>
      <c r="E1217" s="9"/>
      <c r="F1217" s="9" t="s">
        <v>1389</v>
      </c>
      <c r="G1217" s="9" t="s">
        <v>1375</v>
      </c>
      <c r="H1217" s="9">
        <v>48.66</v>
      </c>
      <c r="I1217" s="9">
        <v>14.44</v>
      </c>
      <c r="J1217" s="9">
        <v>0.93330000000000002</v>
      </c>
      <c r="K1217" s="9">
        <v>4.3791000000000002</v>
      </c>
      <c r="L1217" s="9" t="s">
        <v>1376</v>
      </c>
      <c r="M1217" s="9">
        <v>872</v>
      </c>
      <c r="N1217" s="9" t="s">
        <v>1403</v>
      </c>
      <c r="O1217" s="90" t="s">
        <v>1088</v>
      </c>
      <c r="P1217" s="89">
        <f t="shared" si="108"/>
        <v>44720</v>
      </c>
      <c r="Q1217" s="90" t="s">
        <v>1088</v>
      </c>
      <c r="R1217" s="90" t="s">
        <v>1570</v>
      </c>
      <c r="S1217" s="121">
        <f t="shared" si="109"/>
        <v>44729</v>
      </c>
      <c r="T1217" s="9">
        <v>12</v>
      </c>
      <c r="U1217" s="9">
        <v>23.73</v>
      </c>
      <c r="Z1217" s="78">
        <f t="shared" ca="1" si="110"/>
        <v>1528</v>
      </c>
      <c r="AA1217" s="78" t="str">
        <f t="shared" si="111"/>
        <v>6-2022</v>
      </c>
      <c r="AC1217" s="4" t="str">
        <f t="shared" si="112"/>
        <v>Empty</v>
      </c>
      <c r="AD1217" s="4">
        <f t="shared" si="113"/>
        <v>8</v>
      </c>
    </row>
    <row r="1218" spans="1:30" hidden="1">
      <c r="A1218" s="8" t="s">
        <v>3315</v>
      </c>
      <c r="B1218" s="8" t="s">
        <v>946</v>
      </c>
      <c r="C1218" s="8" t="s">
        <v>38</v>
      </c>
      <c r="D1218" s="8" t="s">
        <v>31</v>
      </c>
      <c r="E1218" s="8"/>
      <c r="F1218" s="8" t="s">
        <v>1400</v>
      </c>
      <c r="G1218" s="8" t="s">
        <v>1375</v>
      </c>
      <c r="H1218" s="8">
        <v>13.76</v>
      </c>
      <c r="I1218" s="8">
        <v>16.73</v>
      </c>
      <c r="J1218" s="8">
        <v>0.1527</v>
      </c>
      <c r="K1218" s="8">
        <v>0.19900000000000001</v>
      </c>
      <c r="L1218" s="8" t="s">
        <v>1385</v>
      </c>
      <c r="M1218" s="8">
        <v>703</v>
      </c>
      <c r="N1218" s="8" t="s">
        <v>1386</v>
      </c>
      <c r="O1218" s="89" t="s">
        <v>436</v>
      </c>
      <c r="P1218" s="89">
        <f t="shared" si="108"/>
        <v>45438</v>
      </c>
      <c r="Q1218" s="89" t="s">
        <v>436</v>
      </c>
      <c r="R1218" s="89"/>
      <c r="S1218" s="121" t="e">
        <f t="shared" si="109"/>
        <v>#VALUE!</v>
      </c>
      <c r="T1218" s="8">
        <v>240</v>
      </c>
      <c r="U1218" s="8">
        <v>0</v>
      </c>
      <c r="Z1218" s="78">
        <f t="shared" ca="1" si="110"/>
        <v>810</v>
      </c>
      <c r="AA1218" s="78" t="str">
        <f t="shared" si="111"/>
        <v>5-2024</v>
      </c>
      <c r="AC1218" s="4" t="str">
        <f t="shared" si="112"/>
        <v>Empty</v>
      </c>
      <c r="AD1218" s="4" t="e">
        <f t="shared" si="113"/>
        <v>#VALUE!</v>
      </c>
    </row>
    <row r="1219" spans="1:30">
      <c r="A1219" s="9" t="s">
        <v>3316</v>
      </c>
      <c r="B1219" s="9" t="s">
        <v>435</v>
      </c>
      <c r="C1219" s="9" t="s">
        <v>12</v>
      </c>
      <c r="D1219" s="9" t="s">
        <v>31</v>
      </c>
      <c r="E1219" s="9"/>
      <c r="F1219" s="9" t="s">
        <v>1408</v>
      </c>
      <c r="G1219" s="9" t="s">
        <v>1384</v>
      </c>
      <c r="H1219" s="9">
        <v>70.97</v>
      </c>
      <c r="I1219" s="9">
        <v>11.95</v>
      </c>
      <c r="J1219" s="9">
        <v>0.41110000000000002</v>
      </c>
      <c r="K1219" s="9">
        <v>1.8672</v>
      </c>
      <c r="L1219" s="9" t="s">
        <v>1385</v>
      </c>
      <c r="M1219" s="9">
        <v>644</v>
      </c>
      <c r="N1219" s="9" t="s">
        <v>1403</v>
      </c>
      <c r="O1219" s="90" t="s">
        <v>3317</v>
      </c>
      <c r="P1219" s="89">
        <f t="shared" ref="P1219:P1282" si="114">DATE(RIGHT(O1219,4),MID(O1219,4,2),LEFT(O1219,2))</f>
        <v>45446</v>
      </c>
      <c r="Q1219" s="90" t="s">
        <v>3317</v>
      </c>
      <c r="R1219" s="90" t="s">
        <v>1032</v>
      </c>
      <c r="S1219" s="121">
        <f t="shared" ref="S1219:S1282" si="115">DATE(RIGHT(R1219,4),MID(R1219,4,2),LEFT(R1219,2))</f>
        <v>45460</v>
      </c>
      <c r="T1219" s="9">
        <v>48</v>
      </c>
      <c r="U1219" s="9">
        <v>0</v>
      </c>
      <c r="Z1219" s="78">
        <f t="shared" ref="Z1219:AA1282" ca="1" si="116">TODAY()-P1219</f>
        <v>802</v>
      </c>
      <c r="AA1219" s="78" t="str">
        <f t="shared" ref="AA1219:AA1282" si="117">MONTH(P1219)&amp;"-"&amp;YEAR(P1219)</f>
        <v>6-2024</v>
      </c>
      <c r="AC1219" s="4" t="str">
        <f t="shared" ref="AC1219:AC1282" si="118">IF(MONTH(P1219)&gt;=10,"Q4","Empty")</f>
        <v>Empty</v>
      </c>
      <c r="AD1219" s="4">
        <f t="shared" ref="AD1219:AD1282" si="119">NETWORKDAYS(P1219,S1219)</f>
        <v>11</v>
      </c>
    </row>
    <row r="1220" spans="1:30">
      <c r="A1220" s="8" t="s">
        <v>3318</v>
      </c>
      <c r="B1220" s="8" t="s">
        <v>1318</v>
      </c>
      <c r="C1220" s="8" t="s">
        <v>28</v>
      </c>
      <c r="D1220" s="8" t="s">
        <v>10</v>
      </c>
      <c r="E1220" s="8"/>
      <c r="F1220" s="8" t="s">
        <v>1374</v>
      </c>
      <c r="G1220" s="8" t="s">
        <v>1375</v>
      </c>
      <c r="H1220" s="8">
        <v>91.64</v>
      </c>
      <c r="I1220" s="8">
        <v>10.67</v>
      </c>
      <c r="J1220" s="8">
        <v>0.58960000000000001</v>
      </c>
      <c r="K1220" s="8">
        <v>1.9774</v>
      </c>
      <c r="L1220" s="8" t="s">
        <v>1395</v>
      </c>
      <c r="M1220" s="8">
        <v>838</v>
      </c>
      <c r="N1220" s="8" t="s">
        <v>1396</v>
      </c>
      <c r="O1220" s="89" t="s">
        <v>3319</v>
      </c>
      <c r="P1220" s="89">
        <f t="shared" si="114"/>
        <v>45388</v>
      </c>
      <c r="Q1220" s="89" t="s">
        <v>3319</v>
      </c>
      <c r="R1220" s="89" t="s">
        <v>1659</v>
      </c>
      <c r="S1220" s="121">
        <f t="shared" si="115"/>
        <v>45395</v>
      </c>
      <c r="T1220" s="8">
        <v>60</v>
      </c>
      <c r="U1220" s="8">
        <v>46.58</v>
      </c>
      <c r="Z1220" s="78">
        <f t="shared" ca="1" si="116"/>
        <v>860</v>
      </c>
      <c r="AA1220" s="78" t="str">
        <f t="shared" si="117"/>
        <v>4-2024</v>
      </c>
      <c r="AC1220" s="4" t="str">
        <f t="shared" si="118"/>
        <v>Empty</v>
      </c>
      <c r="AD1220" s="4">
        <f t="shared" si="119"/>
        <v>5</v>
      </c>
    </row>
    <row r="1221" spans="1:30" hidden="1">
      <c r="A1221" s="9" t="s">
        <v>3320</v>
      </c>
      <c r="B1221" s="9" t="s">
        <v>538</v>
      </c>
      <c r="C1221" s="9" t="s">
        <v>41</v>
      </c>
      <c r="D1221" s="9" t="s">
        <v>23</v>
      </c>
      <c r="E1221" s="9"/>
      <c r="F1221" s="9" t="s">
        <v>1389</v>
      </c>
      <c r="G1221" s="9" t="s">
        <v>1384</v>
      </c>
      <c r="H1221" s="9">
        <v>10.45</v>
      </c>
      <c r="I1221" s="9">
        <v>12.17</v>
      </c>
      <c r="J1221" s="9">
        <v>9.1399999999999995E-2</v>
      </c>
      <c r="K1221" s="9">
        <v>0.1163</v>
      </c>
      <c r="L1221" s="9" t="s">
        <v>1395</v>
      </c>
      <c r="M1221" s="9">
        <v>639</v>
      </c>
      <c r="N1221" s="9" t="s">
        <v>1386</v>
      </c>
      <c r="O1221" s="90" t="s">
        <v>2917</v>
      </c>
      <c r="P1221" s="89">
        <f t="shared" si="114"/>
        <v>44839</v>
      </c>
      <c r="Q1221" s="90" t="s">
        <v>2917</v>
      </c>
      <c r="R1221" s="90"/>
      <c r="S1221" s="121" t="e">
        <f t="shared" si="115"/>
        <v>#VALUE!</v>
      </c>
      <c r="T1221" s="9">
        <v>240</v>
      </c>
      <c r="U1221" s="9">
        <v>8.6199999999999992</v>
      </c>
      <c r="Z1221" s="78">
        <f t="shared" ca="1" si="116"/>
        <v>1409</v>
      </c>
      <c r="AA1221" s="78" t="str">
        <f t="shared" si="117"/>
        <v>10-2022</v>
      </c>
      <c r="AC1221" s="4" t="str">
        <f t="shared" si="118"/>
        <v>Q4</v>
      </c>
      <c r="AD1221" s="4" t="e">
        <f t="shared" si="119"/>
        <v>#VALUE!</v>
      </c>
    </row>
    <row r="1222" spans="1:30">
      <c r="A1222" s="8" t="s">
        <v>3321</v>
      </c>
      <c r="B1222" s="8" t="s">
        <v>538</v>
      </c>
      <c r="C1222" s="8" t="s">
        <v>20</v>
      </c>
      <c r="D1222" s="8" t="s">
        <v>23</v>
      </c>
      <c r="E1222" s="8"/>
      <c r="F1222" s="8" t="s">
        <v>1389</v>
      </c>
      <c r="G1222" s="8" t="s">
        <v>1384</v>
      </c>
      <c r="H1222" s="8">
        <v>66.819999999999993</v>
      </c>
      <c r="I1222" s="8">
        <v>11.66</v>
      </c>
      <c r="J1222" s="8">
        <v>0.99060000000000004</v>
      </c>
      <c r="K1222" s="8">
        <v>3.1349</v>
      </c>
      <c r="L1222" s="8" t="s">
        <v>1358</v>
      </c>
      <c r="M1222" s="8">
        <v>639</v>
      </c>
      <c r="N1222" s="8" t="s">
        <v>1396</v>
      </c>
      <c r="O1222" s="89" t="s">
        <v>760</v>
      </c>
      <c r="P1222" s="89">
        <f t="shared" si="114"/>
        <v>44716</v>
      </c>
      <c r="Q1222" s="89" t="s">
        <v>760</v>
      </c>
      <c r="R1222" s="89" t="s">
        <v>3322</v>
      </c>
      <c r="S1222" s="121">
        <f t="shared" si="115"/>
        <v>44718</v>
      </c>
      <c r="T1222" s="8">
        <v>24</v>
      </c>
      <c r="U1222" s="8">
        <v>49.74</v>
      </c>
      <c r="Z1222" s="78">
        <f t="shared" ca="1" si="116"/>
        <v>1532</v>
      </c>
      <c r="AA1222" s="78" t="str">
        <f t="shared" si="117"/>
        <v>6-2022</v>
      </c>
      <c r="AC1222" s="4" t="str">
        <f t="shared" si="118"/>
        <v>Empty</v>
      </c>
      <c r="AD1222" s="4">
        <f t="shared" si="119"/>
        <v>1</v>
      </c>
    </row>
    <row r="1223" spans="1:30" hidden="1">
      <c r="A1223" s="9" t="s">
        <v>3323</v>
      </c>
      <c r="B1223" s="9" t="s">
        <v>402</v>
      </c>
      <c r="C1223" s="9" t="s">
        <v>41</v>
      </c>
      <c r="D1223" s="9" t="s">
        <v>10</v>
      </c>
      <c r="E1223" s="9"/>
      <c r="F1223" s="9" t="s">
        <v>1389</v>
      </c>
      <c r="G1223" s="9" t="s">
        <v>1384</v>
      </c>
      <c r="H1223" s="9">
        <v>64.53</v>
      </c>
      <c r="I1223" s="9">
        <v>13.19</v>
      </c>
      <c r="J1223" s="9">
        <v>1.2474000000000001</v>
      </c>
      <c r="K1223" s="9">
        <v>3.0735999999999999</v>
      </c>
      <c r="L1223" s="9" t="s">
        <v>1395</v>
      </c>
      <c r="M1223" s="9">
        <v>729</v>
      </c>
      <c r="N1223" s="9" t="s">
        <v>1386</v>
      </c>
      <c r="O1223" s="90" t="s">
        <v>521</v>
      </c>
      <c r="P1223" s="89">
        <f t="shared" si="114"/>
        <v>45060</v>
      </c>
      <c r="Q1223" s="90" t="s">
        <v>521</v>
      </c>
      <c r="R1223" s="90"/>
      <c r="S1223" s="121" t="e">
        <f t="shared" si="115"/>
        <v>#VALUE!</v>
      </c>
      <c r="T1223" s="9">
        <v>24</v>
      </c>
      <c r="U1223" s="9">
        <v>46.65</v>
      </c>
      <c r="Z1223" s="78">
        <f t="shared" ca="1" si="116"/>
        <v>1188</v>
      </c>
      <c r="AA1223" s="78" t="str">
        <f t="shared" si="117"/>
        <v>5-2023</v>
      </c>
      <c r="AC1223" s="4" t="str">
        <f t="shared" si="118"/>
        <v>Empty</v>
      </c>
      <c r="AD1223" s="4" t="e">
        <f t="shared" si="119"/>
        <v>#VALUE!</v>
      </c>
    </row>
    <row r="1224" spans="1:30">
      <c r="A1224" s="8" t="s">
        <v>3324</v>
      </c>
      <c r="B1224" s="8" t="s">
        <v>658</v>
      </c>
      <c r="C1224" s="8" t="s">
        <v>24</v>
      </c>
      <c r="D1224" s="8" t="s">
        <v>31</v>
      </c>
      <c r="E1224" s="8"/>
      <c r="F1224" s="8" t="s">
        <v>1389</v>
      </c>
      <c r="G1224" s="8" t="s">
        <v>1384</v>
      </c>
      <c r="H1224" s="8">
        <v>31.12</v>
      </c>
      <c r="I1224" s="8">
        <v>10.78</v>
      </c>
      <c r="J1224" s="8">
        <v>0.53100000000000003</v>
      </c>
      <c r="K1224" s="8">
        <v>0.34939999999999999</v>
      </c>
      <c r="L1224" s="8" t="s">
        <v>1376</v>
      </c>
      <c r="M1224" s="8">
        <v>609</v>
      </c>
      <c r="N1224" s="8" t="s">
        <v>1396</v>
      </c>
      <c r="O1224" s="89" t="s">
        <v>2723</v>
      </c>
      <c r="P1224" s="89">
        <f t="shared" si="114"/>
        <v>44916</v>
      </c>
      <c r="Q1224" s="89" t="s">
        <v>2723</v>
      </c>
      <c r="R1224" s="89" t="s">
        <v>3325</v>
      </c>
      <c r="S1224" s="121">
        <f t="shared" si="115"/>
        <v>44921</v>
      </c>
      <c r="T1224" s="8">
        <v>180</v>
      </c>
      <c r="U1224" s="8">
        <v>18.55</v>
      </c>
      <c r="Z1224" s="78">
        <f t="shared" ca="1" si="116"/>
        <v>1332</v>
      </c>
      <c r="AA1224" s="78" t="str">
        <f t="shared" si="117"/>
        <v>12-2022</v>
      </c>
      <c r="AC1224" s="4" t="str">
        <f t="shared" si="118"/>
        <v>Q4</v>
      </c>
      <c r="AD1224" s="4">
        <f t="shared" si="119"/>
        <v>4</v>
      </c>
    </row>
    <row r="1225" spans="1:30" hidden="1">
      <c r="A1225" s="9" t="s">
        <v>3326</v>
      </c>
      <c r="B1225" s="9" t="s">
        <v>333</v>
      </c>
      <c r="C1225" s="9" t="s">
        <v>7</v>
      </c>
      <c r="D1225" s="9" t="s">
        <v>23</v>
      </c>
      <c r="E1225" s="9"/>
      <c r="F1225" s="9" t="s">
        <v>1408</v>
      </c>
      <c r="G1225" s="9" t="s">
        <v>1384</v>
      </c>
      <c r="H1225" s="9">
        <v>44.29</v>
      </c>
      <c r="I1225" s="9">
        <v>14.87</v>
      </c>
      <c r="J1225" s="9">
        <v>0.63670000000000004</v>
      </c>
      <c r="K1225" s="9">
        <v>1.2297</v>
      </c>
      <c r="L1225" s="9" t="s">
        <v>1412</v>
      </c>
      <c r="M1225" s="9">
        <v>833</v>
      </c>
      <c r="N1225" s="9" t="s">
        <v>1381</v>
      </c>
      <c r="O1225" s="90" t="s">
        <v>3327</v>
      </c>
      <c r="P1225" s="89">
        <f t="shared" si="114"/>
        <v>45300</v>
      </c>
      <c r="Q1225" s="90" t="s">
        <v>3327</v>
      </c>
      <c r="R1225" s="90"/>
      <c r="S1225" s="121" t="e">
        <f t="shared" si="115"/>
        <v>#VALUE!</v>
      </c>
      <c r="T1225" s="9">
        <v>48</v>
      </c>
      <c r="U1225" s="9">
        <v>11.11</v>
      </c>
      <c r="Z1225" s="78">
        <f t="shared" ca="1" si="116"/>
        <v>948</v>
      </c>
      <c r="AA1225" s="78" t="str">
        <f t="shared" si="117"/>
        <v>1-2024</v>
      </c>
      <c r="AC1225" s="4" t="str">
        <f t="shared" si="118"/>
        <v>Empty</v>
      </c>
      <c r="AD1225" s="4" t="e">
        <f t="shared" si="119"/>
        <v>#VALUE!</v>
      </c>
    </row>
    <row r="1226" spans="1:30">
      <c r="A1226" s="8" t="s">
        <v>3328</v>
      </c>
      <c r="B1226" s="8" t="s">
        <v>650</v>
      </c>
      <c r="C1226" s="8" t="s">
        <v>12</v>
      </c>
      <c r="D1226" s="8" t="s">
        <v>31</v>
      </c>
      <c r="E1226" s="8"/>
      <c r="F1226" s="8" t="s">
        <v>1374</v>
      </c>
      <c r="G1226" s="8" t="s">
        <v>1384</v>
      </c>
      <c r="H1226" s="8">
        <v>99.73</v>
      </c>
      <c r="I1226" s="8">
        <v>11.95</v>
      </c>
      <c r="J1226" s="8">
        <v>1.7164999999999999</v>
      </c>
      <c r="K1226" s="8">
        <v>4.6923000000000004</v>
      </c>
      <c r="L1226" s="8" t="s">
        <v>1412</v>
      </c>
      <c r="M1226" s="8">
        <v>828</v>
      </c>
      <c r="N1226" s="8" t="s">
        <v>1377</v>
      </c>
      <c r="O1226" s="89" t="s">
        <v>471</v>
      </c>
      <c r="P1226" s="89">
        <f t="shared" si="114"/>
        <v>45360</v>
      </c>
      <c r="Q1226" s="89" t="s">
        <v>471</v>
      </c>
      <c r="R1226" s="89" t="s">
        <v>2603</v>
      </c>
      <c r="S1226" s="121">
        <f t="shared" si="115"/>
        <v>45363</v>
      </c>
      <c r="T1226" s="8">
        <v>24</v>
      </c>
      <c r="U1226" s="8">
        <v>41.32</v>
      </c>
      <c r="Z1226" s="78">
        <f t="shared" ca="1" si="116"/>
        <v>888</v>
      </c>
      <c r="AA1226" s="78" t="str">
        <f t="shared" si="117"/>
        <v>3-2024</v>
      </c>
      <c r="AC1226" s="4" t="str">
        <f t="shared" si="118"/>
        <v>Empty</v>
      </c>
      <c r="AD1226" s="4">
        <f t="shared" si="119"/>
        <v>2</v>
      </c>
    </row>
    <row r="1227" spans="1:30" hidden="1">
      <c r="A1227" s="9" t="s">
        <v>3329</v>
      </c>
      <c r="B1227" s="9" t="s">
        <v>169</v>
      </c>
      <c r="C1227" s="9" t="s">
        <v>41</v>
      </c>
      <c r="D1227" s="9" t="s">
        <v>44</v>
      </c>
      <c r="E1227" s="9"/>
      <c r="F1227" s="9" t="s">
        <v>1400</v>
      </c>
      <c r="G1227" s="9" t="s">
        <v>1375</v>
      </c>
      <c r="H1227" s="9">
        <v>11.42</v>
      </c>
      <c r="I1227" s="9">
        <v>18.420000000000002</v>
      </c>
      <c r="J1227" s="9">
        <v>9.4600000000000004E-2</v>
      </c>
      <c r="K1227" s="9">
        <v>0.2089</v>
      </c>
      <c r="L1227" s="9" t="s">
        <v>1358</v>
      </c>
      <c r="M1227" s="9">
        <v>833</v>
      </c>
      <c r="N1227" s="9" t="s">
        <v>1381</v>
      </c>
      <c r="O1227" s="90" t="s">
        <v>121</v>
      </c>
      <c r="P1227" s="89">
        <f t="shared" si="114"/>
        <v>45321</v>
      </c>
      <c r="Q1227" s="90" t="s">
        <v>121</v>
      </c>
      <c r="R1227" s="90"/>
      <c r="S1227" s="121" t="e">
        <f t="shared" si="115"/>
        <v>#VALUE!</v>
      </c>
      <c r="T1227" s="9">
        <v>120</v>
      </c>
      <c r="U1227" s="9">
        <v>2.69</v>
      </c>
      <c r="Z1227" s="78">
        <f t="shared" ca="1" si="116"/>
        <v>927</v>
      </c>
      <c r="AA1227" s="78" t="str">
        <f t="shared" si="117"/>
        <v>1-2024</v>
      </c>
      <c r="AC1227" s="4" t="str">
        <f t="shared" si="118"/>
        <v>Empty</v>
      </c>
      <c r="AD1227" s="4" t="e">
        <f t="shared" si="119"/>
        <v>#VALUE!</v>
      </c>
    </row>
    <row r="1228" spans="1:30" hidden="1">
      <c r="A1228" s="8" t="s">
        <v>3330</v>
      </c>
      <c r="B1228" s="8" t="s">
        <v>1324</v>
      </c>
      <c r="C1228" s="8" t="s">
        <v>24</v>
      </c>
      <c r="D1228" s="8" t="s">
        <v>44</v>
      </c>
      <c r="E1228" s="8"/>
      <c r="F1228" s="8" t="s">
        <v>1400</v>
      </c>
      <c r="G1228" s="8" t="s">
        <v>1390</v>
      </c>
      <c r="H1228" s="8">
        <v>32.46</v>
      </c>
      <c r="I1228" s="8">
        <v>9.7899999999999991</v>
      </c>
      <c r="J1228" s="8">
        <v>0.44500000000000001</v>
      </c>
      <c r="K1228" s="8">
        <v>0.42520000000000002</v>
      </c>
      <c r="L1228" s="8" t="s">
        <v>1395</v>
      </c>
      <c r="M1228" s="8">
        <v>628</v>
      </c>
      <c r="N1228" s="8" t="s">
        <v>1381</v>
      </c>
      <c r="O1228" s="89" t="s">
        <v>3050</v>
      </c>
      <c r="P1228" s="89">
        <f t="shared" si="114"/>
        <v>45256</v>
      </c>
      <c r="Q1228" s="89" t="s">
        <v>3050</v>
      </c>
      <c r="R1228" s="89"/>
      <c r="S1228" s="121" t="e">
        <f t="shared" si="115"/>
        <v>#VALUE!</v>
      </c>
      <c r="T1228" s="8">
        <v>120</v>
      </c>
      <c r="U1228" s="8">
        <v>23.88</v>
      </c>
      <c r="Z1228" s="78">
        <f t="shared" ca="1" si="116"/>
        <v>992</v>
      </c>
      <c r="AA1228" s="78" t="str">
        <f t="shared" si="117"/>
        <v>11-2023</v>
      </c>
      <c r="AC1228" s="4" t="str">
        <f t="shared" si="118"/>
        <v>Q4</v>
      </c>
      <c r="AD1228" s="4" t="e">
        <f t="shared" si="119"/>
        <v>#VALUE!</v>
      </c>
    </row>
    <row r="1229" spans="1:30" hidden="1">
      <c r="A1229" s="9" t="s">
        <v>3331</v>
      </c>
      <c r="B1229" s="9" t="s">
        <v>1282</v>
      </c>
      <c r="C1229" s="9" t="s">
        <v>32</v>
      </c>
      <c r="D1229" s="9" t="s">
        <v>44</v>
      </c>
      <c r="E1229" s="9"/>
      <c r="F1229" s="9" t="s">
        <v>1411</v>
      </c>
      <c r="G1229" s="9" t="s">
        <v>1384</v>
      </c>
      <c r="H1229" s="9">
        <v>30.48</v>
      </c>
      <c r="I1229" s="9">
        <v>8.4</v>
      </c>
      <c r="J1229" s="9">
        <v>0.44540000000000002</v>
      </c>
      <c r="K1229" s="9">
        <v>0.37630000000000002</v>
      </c>
      <c r="L1229" s="9" t="s">
        <v>1395</v>
      </c>
      <c r="M1229" s="9">
        <v>788</v>
      </c>
      <c r="N1229" s="9" t="s">
        <v>1381</v>
      </c>
      <c r="O1229" s="90" t="s">
        <v>1567</v>
      </c>
      <c r="P1229" s="89">
        <f t="shared" si="114"/>
        <v>45021</v>
      </c>
      <c r="Q1229" s="90" t="s">
        <v>1567</v>
      </c>
      <c r="R1229" s="90"/>
      <c r="S1229" s="121" t="e">
        <f t="shared" si="115"/>
        <v>#VALUE!</v>
      </c>
      <c r="T1229" s="9">
        <v>120</v>
      </c>
      <c r="U1229" s="9">
        <v>11.44</v>
      </c>
      <c r="Z1229" s="78">
        <f t="shared" ca="1" si="116"/>
        <v>1227</v>
      </c>
      <c r="AA1229" s="78" t="str">
        <f t="shared" si="117"/>
        <v>4-2023</v>
      </c>
      <c r="AC1229" s="4" t="str">
        <f t="shared" si="118"/>
        <v>Empty</v>
      </c>
      <c r="AD1229" s="4" t="e">
        <f t="shared" si="119"/>
        <v>#VALUE!</v>
      </c>
    </row>
    <row r="1230" spans="1:30" hidden="1">
      <c r="A1230" s="8" t="s">
        <v>3332</v>
      </c>
      <c r="B1230" s="8" t="s">
        <v>658</v>
      </c>
      <c r="C1230" s="8" t="s">
        <v>38</v>
      </c>
      <c r="D1230" s="8" t="s">
        <v>31</v>
      </c>
      <c r="E1230" s="8"/>
      <c r="F1230" s="8" t="s">
        <v>1411</v>
      </c>
      <c r="G1230" s="8" t="s">
        <v>1390</v>
      </c>
      <c r="H1230" s="8">
        <v>43.49</v>
      </c>
      <c r="I1230" s="8">
        <v>7.79</v>
      </c>
      <c r="J1230" s="8">
        <v>0.72940000000000005</v>
      </c>
      <c r="K1230" s="8">
        <v>0.52280000000000004</v>
      </c>
      <c r="L1230" s="8" t="s">
        <v>1358</v>
      </c>
      <c r="M1230" s="8">
        <v>609</v>
      </c>
      <c r="N1230" s="8" t="s">
        <v>1386</v>
      </c>
      <c r="O1230" s="89" t="s">
        <v>2944</v>
      </c>
      <c r="P1230" s="89">
        <f t="shared" si="114"/>
        <v>45168</v>
      </c>
      <c r="Q1230" s="89" t="s">
        <v>2944</v>
      </c>
      <c r="R1230" s="89"/>
      <c r="S1230" s="121" t="e">
        <f t="shared" si="115"/>
        <v>#VALUE!</v>
      </c>
      <c r="T1230" s="8">
        <v>120</v>
      </c>
      <c r="U1230" s="8">
        <v>25.25</v>
      </c>
      <c r="Z1230" s="78">
        <f t="shared" ca="1" si="116"/>
        <v>1080</v>
      </c>
      <c r="AA1230" s="78" t="str">
        <f t="shared" si="117"/>
        <v>8-2023</v>
      </c>
      <c r="AC1230" s="4" t="str">
        <f t="shared" si="118"/>
        <v>Empty</v>
      </c>
      <c r="AD1230" s="4" t="e">
        <f t="shared" si="119"/>
        <v>#VALUE!</v>
      </c>
    </row>
    <row r="1231" spans="1:30" hidden="1">
      <c r="A1231" s="9" t="s">
        <v>3333</v>
      </c>
      <c r="B1231" s="9" t="s">
        <v>918</v>
      </c>
      <c r="C1231" s="9" t="s">
        <v>38</v>
      </c>
      <c r="D1231" s="9" t="s">
        <v>10</v>
      </c>
      <c r="E1231" s="9"/>
      <c r="F1231" s="9" t="s">
        <v>1400</v>
      </c>
      <c r="G1231" s="9" t="s">
        <v>1384</v>
      </c>
      <c r="H1231" s="9">
        <v>36.090000000000003</v>
      </c>
      <c r="I1231" s="9">
        <v>17.91</v>
      </c>
      <c r="J1231" s="9">
        <v>0.22550000000000001</v>
      </c>
      <c r="K1231" s="9">
        <v>0.6482</v>
      </c>
      <c r="L1231" s="9" t="s">
        <v>1358</v>
      </c>
      <c r="M1231" s="9">
        <v>862</v>
      </c>
      <c r="N1231" s="9" t="s">
        <v>1381</v>
      </c>
      <c r="O1231" s="90" t="s">
        <v>3334</v>
      </c>
      <c r="P1231" s="89">
        <f t="shared" si="114"/>
        <v>44964</v>
      </c>
      <c r="Q1231" s="90" t="s">
        <v>3334</v>
      </c>
      <c r="R1231" s="90"/>
      <c r="S1231" s="121" t="e">
        <f t="shared" si="115"/>
        <v>#VALUE!</v>
      </c>
      <c r="T1231" s="9">
        <v>120</v>
      </c>
      <c r="U1231" s="9">
        <v>24.92</v>
      </c>
      <c r="Z1231" s="78">
        <f t="shared" ca="1" si="116"/>
        <v>1284</v>
      </c>
      <c r="AA1231" s="78" t="str">
        <f t="shared" si="117"/>
        <v>2-2023</v>
      </c>
      <c r="AC1231" s="4" t="str">
        <f t="shared" si="118"/>
        <v>Empty</v>
      </c>
      <c r="AD1231" s="4" t="e">
        <f t="shared" si="119"/>
        <v>#VALUE!</v>
      </c>
    </row>
    <row r="1232" spans="1:30">
      <c r="A1232" s="8" t="s">
        <v>3335</v>
      </c>
      <c r="B1232" s="8" t="s">
        <v>772</v>
      </c>
      <c r="C1232" s="8" t="s">
        <v>20</v>
      </c>
      <c r="D1232" s="8" t="s">
        <v>44</v>
      </c>
      <c r="E1232" s="8"/>
      <c r="F1232" s="8" t="s">
        <v>1389</v>
      </c>
      <c r="G1232" s="8" t="s">
        <v>1375</v>
      </c>
      <c r="H1232" s="8">
        <v>6.83</v>
      </c>
      <c r="I1232" s="8">
        <v>16.03</v>
      </c>
      <c r="J1232" s="8">
        <v>0.1134</v>
      </c>
      <c r="K1232" s="8">
        <v>0.33450000000000002</v>
      </c>
      <c r="L1232" s="8" t="s">
        <v>1412</v>
      </c>
      <c r="M1232" s="8">
        <v>663</v>
      </c>
      <c r="N1232" s="8" t="s">
        <v>1403</v>
      </c>
      <c r="O1232" s="89" t="s">
        <v>1526</v>
      </c>
      <c r="P1232" s="89">
        <f t="shared" si="114"/>
        <v>45429</v>
      </c>
      <c r="Q1232" s="89" t="s">
        <v>1526</v>
      </c>
      <c r="R1232" s="89" t="s">
        <v>3336</v>
      </c>
      <c r="S1232" s="121">
        <f t="shared" si="115"/>
        <v>45443</v>
      </c>
      <c r="T1232" s="8">
        <v>24</v>
      </c>
      <c r="U1232" s="8">
        <v>3.48</v>
      </c>
      <c r="Z1232" s="78">
        <f t="shared" ca="1" si="116"/>
        <v>819</v>
      </c>
      <c r="AA1232" s="78" t="str">
        <f t="shared" si="117"/>
        <v>5-2024</v>
      </c>
      <c r="AC1232" s="4" t="str">
        <f t="shared" si="118"/>
        <v>Empty</v>
      </c>
      <c r="AD1232" s="4">
        <f t="shared" si="119"/>
        <v>11</v>
      </c>
    </row>
    <row r="1233" spans="1:30">
      <c r="A1233" s="9" t="s">
        <v>3337</v>
      </c>
      <c r="B1233" s="9" t="s">
        <v>849</v>
      </c>
      <c r="C1233" s="9" t="s">
        <v>16</v>
      </c>
      <c r="D1233" s="9" t="s">
        <v>44</v>
      </c>
      <c r="E1233" s="9"/>
      <c r="F1233" s="9" t="s">
        <v>1374</v>
      </c>
      <c r="G1233" s="9" t="s">
        <v>1375</v>
      </c>
      <c r="H1233" s="9">
        <v>57.81</v>
      </c>
      <c r="I1233" s="9">
        <v>18.27</v>
      </c>
      <c r="J1233" s="9">
        <v>1.1379999999999999</v>
      </c>
      <c r="K1233" s="9">
        <v>1.0517000000000001</v>
      </c>
      <c r="L1233" s="9" t="s">
        <v>1395</v>
      </c>
      <c r="M1233" s="9">
        <v>578</v>
      </c>
      <c r="N1233" s="9" t="s">
        <v>1403</v>
      </c>
      <c r="O1233" s="90" t="s">
        <v>2521</v>
      </c>
      <c r="P1233" s="89">
        <f t="shared" si="114"/>
        <v>45171</v>
      </c>
      <c r="Q1233" s="90" t="s">
        <v>2521</v>
      </c>
      <c r="R1233" s="90" t="s">
        <v>3284</v>
      </c>
      <c r="S1233" s="121">
        <f t="shared" si="115"/>
        <v>45184</v>
      </c>
      <c r="T1233" s="9">
        <v>120</v>
      </c>
      <c r="U1233" s="9">
        <v>43.78</v>
      </c>
      <c r="Z1233" s="78">
        <f t="shared" ca="1" si="116"/>
        <v>1077</v>
      </c>
      <c r="AA1233" s="78" t="str">
        <f t="shared" si="117"/>
        <v>9-2023</v>
      </c>
      <c r="AC1233" s="4" t="str">
        <f t="shared" si="118"/>
        <v>Empty</v>
      </c>
      <c r="AD1233" s="4">
        <f t="shared" si="119"/>
        <v>10</v>
      </c>
    </row>
    <row r="1234" spans="1:30">
      <c r="A1234" s="8" t="s">
        <v>3338</v>
      </c>
      <c r="B1234" s="8" t="s">
        <v>480</v>
      </c>
      <c r="C1234" s="8" t="s">
        <v>16</v>
      </c>
      <c r="D1234" s="8" t="s">
        <v>23</v>
      </c>
      <c r="E1234" s="8"/>
      <c r="F1234" s="8" t="s">
        <v>1374</v>
      </c>
      <c r="G1234" s="8" t="s">
        <v>1384</v>
      </c>
      <c r="H1234" s="8">
        <v>39.47</v>
      </c>
      <c r="I1234" s="8">
        <v>11.29</v>
      </c>
      <c r="J1234" s="8">
        <v>0.43740000000000001</v>
      </c>
      <c r="K1234" s="8">
        <v>1.0257000000000001</v>
      </c>
      <c r="L1234" s="8" t="s">
        <v>1358</v>
      </c>
      <c r="M1234" s="8">
        <v>878</v>
      </c>
      <c r="N1234" s="8" t="s">
        <v>1396</v>
      </c>
      <c r="O1234" s="89" t="s">
        <v>3235</v>
      </c>
      <c r="P1234" s="89">
        <f t="shared" si="114"/>
        <v>45504</v>
      </c>
      <c r="Q1234" s="89" t="s">
        <v>3235</v>
      </c>
      <c r="R1234" s="89" t="s">
        <v>2352</v>
      </c>
      <c r="S1234" s="121">
        <f t="shared" si="115"/>
        <v>45507</v>
      </c>
      <c r="T1234" s="8">
        <v>48</v>
      </c>
      <c r="U1234" s="8">
        <v>29.04</v>
      </c>
      <c r="Z1234" s="78">
        <f t="shared" ca="1" si="116"/>
        <v>744</v>
      </c>
      <c r="AA1234" s="78" t="str">
        <f t="shared" si="117"/>
        <v>7-2024</v>
      </c>
      <c r="AC1234" s="4" t="str">
        <f t="shared" si="118"/>
        <v>Empty</v>
      </c>
      <c r="AD1234" s="4">
        <f t="shared" si="119"/>
        <v>3</v>
      </c>
    </row>
    <row r="1235" spans="1:30" hidden="1">
      <c r="A1235" s="9" t="s">
        <v>3339</v>
      </c>
      <c r="B1235" s="9" t="s">
        <v>944</v>
      </c>
      <c r="C1235" s="9" t="s">
        <v>24</v>
      </c>
      <c r="D1235" s="9" t="s">
        <v>10</v>
      </c>
      <c r="E1235" s="9"/>
      <c r="F1235" s="9" t="s">
        <v>1389</v>
      </c>
      <c r="G1235" s="9" t="s">
        <v>1375</v>
      </c>
      <c r="H1235" s="9">
        <v>82.25</v>
      </c>
      <c r="I1235" s="9">
        <v>16.809999999999999</v>
      </c>
      <c r="J1235" s="9">
        <v>0.50990000000000002</v>
      </c>
      <c r="K1235" s="9">
        <v>4.0590999999999999</v>
      </c>
      <c r="L1235" s="9" t="s">
        <v>1395</v>
      </c>
      <c r="M1235" s="9">
        <v>746</v>
      </c>
      <c r="N1235" s="9" t="s">
        <v>1381</v>
      </c>
      <c r="O1235" s="90" t="s">
        <v>1401</v>
      </c>
      <c r="P1235" s="89">
        <f t="shared" si="114"/>
        <v>45409</v>
      </c>
      <c r="Q1235" s="90" t="s">
        <v>1401</v>
      </c>
      <c r="R1235" s="90"/>
      <c r="S1235" s="121" t="e">
        <f t="shared" si="115"/>
        <v>#VALUE!</v>
      </c>
      <c r="T1235" s="9">
        <v>24</v>
      </c>
      <c r="U1235" s="9">
        <v>57.34</v>
      </c>
      <c r="Z1235" s="78">
        <f t="shared" ca="1" si="116"/>
        <v>839</v>
      </c>
      <c r="AA1235" s="78" t="str">
        <f t="shared" si="117"/>
        <v>4-2024</v>
      </c>
      <c r="AC1235" s="4" t="str">
        <f t="shared" si="118"/>
        <v>Empty</v>
      </c>
      <c r="AD1235" s="4" t="e">
        <f t="shared" si="119"/>
        <v>#VALUE!</v>
      </c>
    </row>
    <row r="1236" spans="1:30" hidden="1">
      <c r="A1236" s="8" t="s">
        <v>3340</v>
      </c>
      <c r="B1236" s="8" t="s">
        <v>723</v>
      </c>
      <c r="C1236" s="8" t="s">
        <v>12</v>
      </c>
      <c r="D1236" s="8" t="s">
        <v>23</v>
      </c>
      <c r="E1236" s="8"/>
      <c r="F1236" s="8" t="s">
        <v>1400</v>
      </c>
      <c r="G1236" s="8" t="s">
        <v>1375</v>
      </c>
      <c r="H1236" s="8">
        <v>98.97</v>
      </c>
      <c r="I1236" s="8">
        <v>15</v>
      </c>
      <c r="J1236" s="8">
        <v>1.3124</v>
      </c>
      <c r="K1236" s="8">
        <v>2.7544</v>
      </c>
      <c r="L1236" s="8" t="s">
        <v>1412</v>
      </c>
      <c r="M1236" s="8">
        <v>672</v>
      </c>
      <c r="N1236" s="8" t="s">
        <v>1386</v>
      </c>
      <c r="O1236" s="89" t="s">
        <v>1683</v>
      </c>
      <c r="P1236" s="89">
        <f t="shared" si="114"/>
        <v>44789</v>
      </c>
      <c r="Q1236" s="89" t="s">
        <v>1683</v>
      </c>
      <c r="R1236" s="89"/>
      <c r="S1236" s="121" t="e">
        <f t="shared" si="115"/>
        <v>#VALUE!</v>
      </c>
      <c r="T1236" s="8">
        <v>48</v>
      </c>
      <c r="U1236" s="8">
        <v>12.66</v>
      </c>
      <c r="Z1236" s="78">
        <f t="shared" ca="1" si="116"/>
        <v>1459</v>
      </c>
      <c r="AA1236" s="78" t="str">
        <f t="shared" si="117"/>
        <v>8-2022</v>
      </c>
      <c r="AC1236" s="4" t="str">
        <f t="shared" si="118"/>
        <v>Empty</v>
      </c>
      <c r="AD1236" s="4" t="e">
        <f t="shared" si="119"/>
        <v>#VALUE!</v>
      </c>
    </row>
    <row r="1237" spans="1:30" hidden="1">
      <c r="A1237" s="9" t="s">
        <v>3341</v>
      </c>
      <c r="B1237" s="9" t="s">
        <v>579</v>
      </c>
      <c r="C1237" s="9" t="s">
        <v>41</v>
      </c>
      <c r="D1237" s="9" t="s">
        <v>10</v>
      </c>
      <c r="E1237" s="9"/>
      <c r="F1237" s="9" t="s">
        <v>1380</v>
      </c>
      <c r="G1237" s="9" t="s">
        <v>1375</v>
      </c>
      <c r="H1237" s="9">
        <v>77.83</v>
      </c>
      <c r="I1237" s="9">
        <v>14.12</v>
      </c>
      <c r="J1237" s="9">
        <v>1.2430000000000001</v>
      </c>
      <c r="K1237" s="9">
        <v>6.9924999999999997</v>
      </c>
      <c r="L1237" s="9" t="s">
        <v>1385</v>
      </c>
      <c r="M1237" s="9">
        <v>639</v>
      </c>
      <c r="N1237" s="9" t="s">
        <v>1386</v>
      </c>
      <c r="O1237" s="90" t="s">
        <v>3122</v>
      </c>
      <c r="P1237" s="89">
        <f t="shared" si="114"/>
        <v>45025</v>
      </c>
      <c r="Q1237" s="90" t="s">
        <v>3122</v>
      </c>
      <c r="R1237" s="90"/>
      <c r="S1237" s="121" t="e">
        <f t="shared" si="115"/>
        <v>#VALUE!</v>
      </c>
      <c r="T1237" s="9">
        <v>12</v>
      </c>
      <c r="U1237" s="9">
        <v>0</v>
      </c>
      <c r="Z1237" s="78">
        <f t="shared" ca="1" si="116"/>
        <v>1223</v>
      </c>
      <c r="AA1237" s="78" t="str">
        <f t="shared" si="117"/>
        <v>4-2023</v>
      </c>
      <c r="AC1237" s="4" t="str">
        <f t="shared" si="118"/>
        <v>Empty</v>
      </c>
      <c r="AD1237" s="4" t="e">
        <f t="shared" si="119"/>
        <v>#VALUE!</v>
      </c>
    </row>
    <row r="1238" spans="1:30">
      <c r="A1238" s="8" t="s">
        <v>3342</v>
      </c>
      <c r="B1238" s="8" t="s">
        <v>391</v>
      </c>
      <c r="C1238" s="8" t="s">
        <v>35</v>
      </c>
      <c r="D1238" s="8" t="s">
        <v>44</v>
      </c>
      <c r="E1238" s="8"/>
      <c r="F1238" s="8" t="s">
        <v>1400</v>
      </c>
      <c r="G1238" s="8" t="s">
        <v>1390</v>
      </c>
      <c r="H1238" s="8">
        <v>80.209999999999994</v>
      </c>
      <c r="I1238" s="8">
        <v>10.51</v>
      </c>
      <c r="J1238" s="8">
        <v>1.357</v>
      </c>
      <c r="K1238" s="8">
        <v>1.7243999999999999</v>
      </c>
      <c r="L1238" s="8" t="s">
        <v>1385</v>
      </c>
      <c r="M1238" s="8">
        <v>589</v>
      </c>
      <c r="N1238" s="8" t="s">
        <v>1403</v>
      </c>
      <c r="O1238" s="89" t="s">
        <v>3343</v>
      </c>
      <c r="P1238" s="89">
        <f t="shared" si="114"/>
        <v>45105</v>
      </c>
      <c r="Q1238" s="89" t="s">
        <v>3343</v>
      </c>
      <c r="R1238" s="89" t="s">
        <v>1193</v>
      </c>
      <c r="S1238" s="121">
        <f t="shared" si="115"/>
        <v>45107</v>
      </c>
      <c r="T1238" s="8">
        <v>60</v>
      </c>
      <c r="U1238" s="8">
        <v>0</v>
      </c>
      <c r="Z1238" s="78">
        <f t="shared" ca="1" si="116"/>
        <v>1143</v>
      </c>
      <c r="AA1238" s="78" t="str">
        <f t="shared" si="117"/>
        <v>6-2023</v>
      </c>
      <c r="AC1238" s="4" t="str">
        <f t="shared" si="118"/>
        <v>Empty</v>
      </c>
      <c r="AD1238" s="4">
        <f t="shared" si="119"/>
        <v>3</v>
      </c>
    </row>
    <row r="1239" spans="1:30" hidden="1">
      <c r="A1239" s="9" t="s">
        <v>3344</v>
      </c>
      <c r="B1239" s="9" t="s">
        <v>1222</v>
      </c>
      <c r="C1239" s="9" t="s">
        <v>32</v>
      </c>
      <c r="D1239" s="9" t="s">
        <v>44</v>
      </c>
      <c r="E1239" s="9"/>
      <c r="F1239" s="9" t="s">
        <v>1411</v>
      </c>
      <c r="G1239" s="9" t="s">
        <v>1384</v>
      </c>
      <c r="H1239" s="9">
        <v>4.7300000000000004</v>
      </c>
      <c r="I1239" s="9">
        <v>17.5</v>
      </c>
      <c r="J1239" s="9">
        <v>3.0099999999999998E-2</v>
      </c>
      <c r="K1239" s="9">
        <v>8.3699999999999997E-2</v>
      </c>
      <c r="L1239" s="9" t="s">
        <v>1385</v>
      </c>
      <c r="M1239" s="9">
        <v>874</v>
      </c>
      <c r="N1239" s="9" t="s">
        <v>1426</v>
      </c>
      <c r="O1239" s="90" t="s">
        <v>2611</v>
      </c>
      <c r="P1239" s="89">
        <f t="shared" si="114"/>
        <v>44732</v>
      </c>
      <c r="Q1239" s="90" t="s">
        <v>2611</v>
      </c>
      <c r="R1239" s="90"/>
      <c r="S1239" s="121" t="e">
        <f t="shared" si="115"/>
        <v>#VALUE!</v>
      </c>
      <c r="T1239" s="9">
        <v>120</v>
      </c>
      <c r="U1239" s="9">
        <v>0</v>
      </c>
      <c r="Z1239" s="78">
        <f t="shared" ca="1" si="116"/>
        <v>1516</v>
      </c>
      <c r="AA1239" s="78" t="str">
        <f t="shared" si="117"/>
        <v>6-2022</v>
      </c>
      <c r="AC1239" s="4" t="str">
        <f t="shared" si="118"/>
        <v>Empty</v>
      </c>
      <c r="AD1239" s="4" t="e">
        <f t="shared" si="119"/>
        <v>#VALUE!</v>
      </c>
    </row>
    <row r="1240" spans="1:30">
      <c r="A1240" s="8" t="s">
        <v>3345</v>
      </c>
      <c r="B1240" s="8" t="s">
        <v>527</v>
      </c>
      <c r="C1240" s="8" t="s">
        <v>16</v>
      </c>
      <c r="D1240" s="8" t="s">
        <v>10</v>
      </c>
      <c r="E1240" s="8"/>
      <c r="F1240" s="8" t="s">
        <v>1389</v>
      </c>
      <c r="G1240" s="8" t="s">
        <v>1390</v>
      </c>
      <c r="H1240" s="8">
        <v>56.62</v>
      </c>
      <c r="I1240" s="8">
        <v>16.89</v>
      </c>
      <c r="J1240" s="8">
        <v>1.0693999999999999</v>
      </c>
      <c r="K1240" s="8">
        <v>0.98009999999999997</v>
      </c>
      <c r="L1240" s="8" t="s">
        <v>1358</v>
      </c>
      <c r="M1240" s="8">
        <v>752</v>
      </c>
      <c r="N1240" s="8" t="s">
        <v>1396</v>
      </c>
      <c r="O1240" s="89" t="s">
        <v>3346</v>
      </c>
      <c r="P1240" s="89">
        <f t="shared" si="114"/>
        <v>44710</v>
      </c>
      <c r="Q1240" s="89" t="s">
        <v>3346</v>
      </c>
      <c r="R1240" s="89" t="s">
        <v>1747</v>
      </c>
      <c r="S1240" s="121">
        <f t="shared" si="115"/>
        <v>44725</v>
      </c>
      <c r="T1240" s="8">
        <v>120</v>
      </c>
      <c r="U1240" s="8">
        <v>35.54</v>
      </c>
      <c r="Z1240" s="78">
        <f t="shared" ca="1" si="116"/>
        <v>1538</v>
      </c>
      <c r="AA1240" s="78" t="str">
        <f t="shared" si="117"/>
        <v>5-2022</v>
      </c>
      <c r="AC1240" s="4" t="str">
        <f t="shared" si="118"/>
        <v>Empty</v>
      </c>
      <c r="AD1240" s="4">
        <f t="shared" si="119"/>
        <v>11</v>
      </c>
    </row>
    <row r="1241" spans="1:30" hidden="1">
      <c r="A1241" s="9" t="s">
        <v>3347</v>
      </c>
      <c r="B1241" s="9" t="s">
        <v>257</v>
      </c>
      <c r="C1241" s="9" t="s">
        <v>20</v>
      </c>
      <c r="D1241" s="9" t="s">
        <v>31</v>
      </c>
      <c r="E1241" s="9"/>
      <c r="F1241" s="9" t="s">
        <v>1411</v>
      </c>
      <c r="G1241" s="9" t="s">
        <v>1390</v>
      </c>
      <c r="H1241" s="9">
        <v>93.52</v>
      </c>
      <c r="I1241" s="9">
        <v>10.37</v>
      </c>
      <c r="J1241" s="9">
        <v>0.68630000000000002</v>
      </c>
      <c r="K1241" s="9">
        <v>8.2379999999999995</v>
      </c>
      <c r="L1241" s="9" t="s">
        <v>1395</v>
      </c>
      <c r="M1241" s="9">
        <v>806</v>
      </c>
      <c r="N1241" s="9" t="s">
        <v>1426</v>
      </c>
      <c r="O1241" s="90" t="s">
        <v>2345</v>
      </c>
      <c r="P1241" s="89">
        <f t="shared" si="114"/>
        <v>44966</v>
      </c>
      <c r="Q1241" s="90" t="s">
        <v>2345</v>
      </c>
      <c r="R1241" s="90"/>
      <c r="S1241" s="121" t="e">
        <f t="shared" si="115"/>
        <v>#VALUE!</v>
      </c>
      <c r="T1241" s="9">
        <v>12</v>
      </c>
      <c r="U1241" s="9">
        <v>15.29</v>
      </c>
      <c r="Z1241" s="78">
        <f t="shared" ca="1" si="116"/>
        <v>1282</v>
      </c>
      <c r="AA1241" s="78" t="str">
        <f t="shared" si="117"/>
        <v>2-2023</v>
      </c>
      <c r="AC1241" s="4" t="str">
        <f t="shared" si="118"/>
        <v>Empty</v>
      </c>
      <c r="AD1241" s="4" t="e">
        <f t="shared" si="119"/>
        <v>#VALUE!</v>
      </c>
    </row>
    <row r="1242" spans="1:30" hidden="1">
      <c r="A1242" s="8" t="s">
        <v>3348</v>
      </c>
      <c r="B1242" s="8" t="s">
        <v>992</v>
      </c>
      <c r="C1242" s="8" t="s">
        <v>12</v>
      </c>
      <c r="D1242" s="8" t="s">
        <v>44</v>
      </c>
      <c r="E1242" s="8"/>
      <c r="F1242" s="8" t="s">
        <v>1411</v>
      </c>
      <c r="G1242" s="8" t="s">
        <v>1384</v>
      </c>
      <c r="H1242" s="8">
        <v>21.34</v>
      </c>
      <c r="I1242" s="8">
        <v>8.15</v>
      </c>
      <c r="J1242" s="8">
        <v>0.2104</v>
      </c>
      <c r="K1242" s="8">
        <v>0.20580000000000001</v>
      </c>
      <c r="L1242" s="8" t="s">
        <v>1385</v>
      </c>
      <c r="M1242" s="8">
        <v>719</v>
      </c>
      <c r="N1242" s="8" t="s">
        <v>1381</v>
      </c>
      <c r="O1242" s="89" t="s">
        <v>2298</v>
      </c>
      <c r="P1242" s="89">
        <f t="shared" si="114"/>
        <v>44738</v>
      </c>
      <c r="Q1242" s="89" t="s">
        <v>2298</v>
      </c>
      <c r="R1242" s="89"/>
      <c r="S1242" s="121" t="e">
        <f t="shared" si="115"/>
        <v>#VALUE!</v>
      </c>
      <c r="T1242" s="8">
        <v>180</v>
      </c>
      <c r="U1242" s="8">
        <v>0</v>
      </c>
      <c r="Z1242" s="78">
        <f t="shared" ca="1" si="116"/>
        <v>1510</v>
      </c>
      <c r="AA1242" s="78" t="str">
        <f t="shared" si="117"/>
        <v>6-2022</v>
      </c>
      <c r="AC1242" s="4" t="str">
        <f t="shared" si="118"/>
        <v>Empty</v>
      </c>
      <c r="AD1242" s="4" t="e">
        <f t="shared" si="119"/>
        <v>#VALUE!</v>
      </c>
    </row>
    <row r="1243" spans="1:30" hidden="1">
      <c r="A1243" s="9" t="s">
        <v>3349</v>
      </c>
      <c r="B1243" s="9" t="s">
        <v>1236</v>
      </c>
      <c r="C1243" s="9" t="s">
        <v>16</v>
      </c>
      <c r="D1243" s="9" t="s">
        <v>10</v>
      </c>
      <c r="E1243" s="9"/>
      <c r="F1243" s="9" t="s">
        <v>1411</v>
      </c>
      <c r="G1243" s="9" t="s">
        <v>1390</v>
      </c>
      <c r="H1243" s="9">
        <v>31.63</v>
      </c>
      <c r="I1243" s="9">
        <v>7.68</v>
      </c>
      <c r="J1243" s="9">
        <v>0.22239999999999999</v>
      </c>
      <c r="K1243" s="9">
        <v>0.29649999999999999</v>
      </c>
      <c r="L1243" s="9" t="s">
        <v>1385</v>
      </c>
      <c r="M1243" s="9">
        <v>846</v>
      </c>
      <c r="N1243" s="9" t="s">
        <v>1386</v>
      </c>
      <c r="O1243" s="90" t="s">
        <v>3350</v>
      </c>
      <c r="P1243" s="89">
        <f t="shared" si="114"/>
        <v>45628</v>
      </c>
      <c r="Q1243" s="90" t="s">
        <v>3350</v>
      </c>
      <c r="R1243" s="90"/>
      <c r="S1243" s="121" t="e">
        <f t="shared" si="115"/>
        <v>#VALUE!</v>
      </c>
      <c r="T1243" s="9">
        <v>180</v>
      </c>
      <c r="U1243" s="9">
        <v>0</v>
      </c>
      <c r="Z1243" s="78">
        <f t="shared" ca="1" si="116"/>
        <v>620</v>
      </c>
      <c r="AA1243" s="78" t="str">
        <f t="shared" si="117"/>
        <v>12-2024</v>
      </c>
      <c r="AC1243" s="4" t="str">
        <f t="shared" si="118"/>
        <v>Q4</v>
      </c>
      <c r="AD1243" s="4" t="e">
        <f t="shared" si="119"/>
        <v>#VALUE!</v>
      </c>
    </row>
    <row r="1244" spans="1:30" hidden="1">
      <c r="A1244" s="8" t="s">
        <v>3351</v>
      </c>
      <c r="B1244" s="8" t="s">
        <v>498</v>
      </c>
      <c r="C1244" s="8" t="s">
        <v>12</v>
      </c>
      <c r="D1244" s="8" t="s">
        <v>10</v>
      </c>
      <c r="E1244" s="8"/>
      <c r="F1244" s="8" t="s">
        <v>1389</v>
      </c>
      <c r="G1244" s="8" t="s">
        <v>1390</v>
      </c>
      <c r="H1244" s="8">
        <v>46.48</v>
      </c>
      <c r="I1244" s="8">
        <v>10.99</v>
      </c>
      <c r="J1244" s="8">
        <v>0.8659</v>
      </c>
      <c r="K1244" s="8">
        <v>2.1661000000000001</v>
      </c>
      <c r="L1244" s="8" t="s">
        <v>1358</v>
      </c>
      <c r="M1244" s="8">
        <v>855</v>
      </c>
      <c r="N1244" s="8" t="s">
        <v>1386</v>
      </c>
      <c r="O1244" s="89" t="s">
        <v>1584</v>
      </c>
      <c r="P1244" s="89">
        <f t="shared" si="114"/>
        <v>45455</v>
      </c>
      <c r="Q1244" s="89" t="s">
        <v>1584</v>
      </c>
      <c r="R1244" s="89"/>
      <c r="S1244" s="121" t="e">
        <f t="shared" si="115"/>
        <v>#VALUE!</v>
      </c>
      <c r="T1244" s="8">
        <v>24</v>
      </c>
      <c r="U1244" s="8">
        <v>23.47</v>
      </c>
      <c r="Z1244" s="78">
        <f t="shared" ca="1" si="116"/>
        <v>793</v>
      </c>
      <c r="AA1244" s="78" t="str">
        <f t="shared" si="117"/>
        <v>6-2024</v>
      </c>
      <c r="AC1244" s="4" t="str">
        <f t="shared" si="118"/>
        <v>Empty</v>
      </c>
      <c r="AD1244" s="4" t="e">
        <f t="shared" si="119"/>
        <v>#VALUE!</v>
      </c>
    </row>
    <row r="1245" spans="1:30">
      <c r="A1245" s="9" t="s">
        <v>3352</v>
      </c>
      <c r="B1245" s="9" t="s">
        <v>503</v>
      </c>
      <c r="C1245" s="9" t="s">
        <v>32</v>
      </c>
      <c r="D1245" s="9" t="s">
        <v>1360</v>
      </c>
      <c r="E1245" s="9"/>
      <c r="F1245" s="9" t="s">
        <v>1411</v>
      </c>
      <c r="G1245" s="9" t="s">
        <v>1384</v>
      </c>
      <c r="H1245" s="9">
        <v>24.65</v>
      </c>
      <c r="I1245" s="9">
        <v>8.3800000000000008</v>
      </c>
      <c r="J1245" s="9">
        <v>0.4627</v>
      </c>
      <c r="K1245" s="9">
        <v>0.24099999999999999</v>
      </c>
      <c r="L1245" s="9" t="s">
        <v>1412</v>
      </c>
      <c r="M1245" s="9">
        <v>898</v>
      </c>
      <c r="N1245" s="9" t="s">
        <v>1403</v>
      </c>
      <c r="O1245" s="90" t="s">
        <v>1683</v>
      </c>
      <c r="P1245" s="89">
        <f t="shared" si="114"/>
        <v>44789</v>
      </c>
      <c r="Q1245" s="90" t="s">
        <v>1683</v>
      </c>
      <c r="R1245" s="90" t="s">
        <v>2202</v>
      </c>
      <c r="S1245" s="121">
        <f t="shared" si="115"/>
        <v>44800</v>
      </c>
      <c r="T1245" s="9">
        <v>180</v>
      </c>
      <c r="U1245" s="9">
        <v>23.12</v>
      </c>
      <c r="Z1245" s="78">
        <f t="shared" ca="1" si="116"/>
        <v>1459</v>
      </c>
      <c r="AA1245" s="78" t="str">
        <f t="shared" si="117"/>
        <v>8-2022</v>
      </c>
      <c r="AC1245" s="4" t="str">
        <f t="shared" si="118"/>
        <v>Empty</v>
      </c>
      <c r="AD1245" s="4">
        <f t="shared" si="119"/>
        <v>9</v>
      </c>
    </row>
    <row r="1246" spans="1:30" hidden="1">
      <c r="A1246" s="8" t="s">
        <v>3353</v>
      </c>
      <c r="B1246" s="8" t="s">
        <v>492</v>
      </c>
      <c r="C1246" s="8" t="s">
        <v>16</v>
      </c>
      <c r="D1246" s="8" t="s">
        <v>1360</v>
      </c>
      <c r="E1246" s="8"/>
      <c r="F1246" s="8" t="s">
        <v>1374</v>
      </c>
      <c r="G1246" s="8" t="s">
        <v>1384</v>
      </c>
      <c r="H1246" s="8">
        <v>12.78</v>
      </c>
      <c r="I1246" s="8">
        <v>8.0299999999999994</v>
      </c>
      <c r="J1246" s="8">
        <v>0.2</v>
      </c>
      <c r="K1246" s="8">
        <v>0.57820000000000005</v>
      </c>
      <c r="L1246" s="8" t="s">
        <v>1412</v>
      </c>
      <c r="M1246" s="8">
        <v>622</v>
      </c>
      <c r="N1246" s="8" t="s">
        <v>1386</v>
      </c>
      <c r="O1246" s="89" t="s">
        <v>2399</v>
      </c>
      <c r="P1246" s="89">
        <f t="shared" si="114"/>
        <v>45240</v>
      </c>
      <c r="Q1246" s="89" t="s">
        <v>2399</v>
      </c>
      <c r="R1246" s="89"/>
      <c r="S1246" s="121" t="e">
        <f t="shared" si="115"/>
        <v>#VALUE!</v>
      </c>
      <c r="T1246" s="8">
        <v>24</v>
      </c>
      <c r="U1246" s="8">
        <v>1.84</v>
      </c>
      <c r="Z1246" s="78">
        <f t="shared" ca="1" si="116"/>
        <v>1008</v>
      </c>
      <c r="AA1246" s="78" t="str">
        <f t="shared" si="117"/>
        <v>11-2023</v>
      </c>
      <c r="AC1246" s="4" t="str">
        <f t="shared" si="118"/>
        <v>Q4</v>
      </c>
      <c r="AD1246" s="4" t="e">
        <f t="shared" si="119"/>
        <v>#VALUE!</v>
      </c>
    </row>
    <row r="1247" spans="1:30">
      <c r="A1247" s="9" t="s">
        <v>3354</v>
      </c>
      <c r="B1247" s="9" t="s">
        <v>981</v>
      </c>
      <c r="C1247" s="9" t="s">
        <v>16</v>
      </c>
      <c r="D1247" s="9" t="s">
        <v>44</v>
      </c>
      <c r="E1247" s="9"/>
      <c r="F1247" s="9" t="s">
        <v>1380</v>
      </c>
      <c r="G1247" s="9" t="s">
        <v>1375</v>
      </c>
      <c r="H1247" s="9">
        <v>55.24</v>
      </c>
      <c r="I1247" s="9">
        <v>11.21</v>
      </c>
      <c r="J1247" s="9">
        <v>1.1033999999999999</v>
      </c>
      <c r="K1247" s="9">
        <v>1.8140000000000001</v>
      </c>
      <c r="L1247" s="9" t="s">
        <v>1376</v>
      </c>
      <c r="M1247" s="9">
        <v>709</v>
      </c>
      <c r="N1247" s="9" t="s">
        <v>1396</v>
      </c>
      <c r="O1247" s="90" t="s">
        <v>2503</v>
      </c>
      <c r="P1247" s="89">
        <f t="shared" si="114"/>
        <v>44566</v>
      </c>
      <c r="Q1247" s="90" t="s">
        <v>2503</v>
      </c>
      <c r="R1247" s="90" t="s">
        <v>872</v>
      </c>
      <c r="S1247" s="121">
        <f t="shared" si="115"/>
        <v>44569</v>
      </c>
      <c r="T1247" s="9">
        <v>36</v>
      </c>
      <c r="U1247" s="9">
        <v>35.25</v>
      </c>
      <c r="Z1247" s="78">
        <f t="shared" ca="1" si="116"/>
        <v>1682</v>
      </c>
      <c r="AA1247" s="78" t="str">
        <f t="shared" si="117"/>
        <v>1-2022</v>
      </c>
      <c r="AC1247" s="4" t="str">
        <f t="shared" si="118"/>
        <v>Empty</v>
      </c>
      <c r="AD1247" s="4">
        <f t="shared" si="119"/>
        <v>3</v>
      </c>
    </row>
    <row r="1248" spans="1:30">
      <c r="A1248" s="8" t="s">
        <v>3355</v>
      </c>
      <c r="B1248" s="8" t="s">
        <v>175</v>
      </c>
      <c r="C1248" s="8" t="s">
        <v>35</v>
      </c>
      <c r="D1248" s="8" t="s">
        <v>23</v>
      </c>
      <c r="E1248" s="8"/>
      <c r="F1248" s="8" t="s">
        <v>1411</v>
      </c>
      <c r="G1248" s="8" t="s">
        <v>1390</v>
      </c>
      <c r="H1248" s="8">
        <v>70.77</v>
      </c>
      <c r="I1248" s="8">
        <v>13.28</v>
      </c>
      <c r="J1248" s="8">
        <v>1.3197000000000001</v>
      </c>
      <c r="K1248" s="8">
        <v>1.0684</v>
      </c>
      <c r="L1248" s="8" t="s">
        <v>1376</v>
      </c>
      <c r="M1248" s="8">
        <v>636</v>
      </c>
      <c r="N1248" s="8" t="s">
        <v>1403</v>
      </c>
      <c r="O1248" s="89" t="s">
        <v>1655</v>
      </c>
      <c r="P1248" s="89">
        <f t="shared" si="114"/>
        <v>45140</v>
      </c>
      <c r="Q1248" s="89" t="s">
        <v>1655</v>
      </c>
      <c r="R1248" s="89" t="s">
        <v>1866</v>
      </c>
      <c r="S1248" s="121">
        <f t="shared" si="115"/>
        <v>45149</v>
      </c>
      <c r="T1248" s="8">
        <v>120</v>
      </c>
      <c r="U1248" s="8">
        <v>41.38</v>
      </c>
      <c r="Z1248" s="78">
        <f t="shared" ca="1" si="116"/>
        <v>1108</v>
      </c>
      <c r="AA1248" s="78" t="str">
        <f t="shared" si="117"/>
        <v>8-2023</v>
      </c>
      <c r="AC1248" s="4" t="str">
        <f t="shared" si="118"/>
        <v>Empty</v>
      </c>
      <c r="AD1248" s="4">
        <f t="shared" si="119"/>
        <v>8</v>
      </c>
    </row>
    <row r="1249" spans="1:30" hidden="1">
      <c r="A1249" s="9" t="s">
        <v>3356</v>
      </c>
      <c r="B1249" s="9" t="s">
        <v>163</v>
      </c>
      <c r="C1249" s="9" t="s">
        <v>7</v>
      </c>
      <c r="D1249" s="9" t="s">
        <v>31</v>
      </c>
      <c r="E1249" s="9"/>
      <c r="F1249" s="9" t="s">
        <v>1380</v>
      </c>
      <c r="G1249" s="9" t="s">
        <v>1390</v>
      </c>
      <c r="H1249" s="9">
        <v>99.05</v>
      </c>
      <c r="I1249" s="9">
        <v>11.25</v>
      </c>
      <c r="J1249" s="9">
        <v>1.1658999999999999</v>
      </c>
      <c r="K1249" s="9">
        <v>1.3785000000000001</v>
      </c>
      <c r="L1249" s="9" t="s">
        <v>1395</v>
      </c>
      <c r="M1249" s="9">
        <v>811</v>
      </c>
      <c r="N1249" s="9" t="s">
        <v>1426</v>
      </c>
      <c r="O1249" s="90" t="s">
        <v>2813</v>
      </c>
      <c r="P1249" s="89">
        <f t="shared" si="114"/>
        <v>45307</v>
      </c>
      <c r="Q1249" s="90" t="s">
        <v>2813</v>
      </c>
      <c r="R1249" s="90"/>
      <c r="S1249" s="121" t="e">
        <f t="shared" si="115"/>
        <v>#VALUE!</v>
      </c>
      <c r="T1249" s="9">
        <v>120</v>
      </c>
      <c r="U1249" s="9">
        <v>75.430000000000007</v>
      </c>
      <c r="Z1249" s="78">
        <f t="shared" ca="1" si="116"/>
        <v>941</v>
      </c>
      <c r="AA1249" s="78" t="str">
        <f t="shared" si="117"/>
        <v>1-2024</v>
      </c>
      <c r="AC1249" s="4" t="str">
        <f t="shared" si="118"/>
        <v>Empty</v>
      </c>
      <c r="AD1249" s="4" t="e">
        <f t="shared" si="119"/>
        <v>#VALUE!</v>
      </c>
    </row>
    <row r="1250" spans="1:30">
      <c r="A1250" s="8" t="s">
        <v>3357</v>
      </c>
      <c r="B1250" s="8" t="s">
        <v>347</v>
      </c>
      <c r="C1250" s="8" t="s">
        <v>35</v>
      </c>
      <c r="D1250" s="8" t="s">
        <v>10</v>
      </c>
      <c r="E1250" s="8"/>
      <c r="F1250" s="8" t="s">
        <v>1400</v>
      </c>
      <c r="G1250" s="8" t="s">
        <v>1384</v>
      </c>
      <c r="H1250" s="8">
        <v>39.58</v>
      </c>
      <c r="I1250" s="8">
        <v>14.69</v>
      </c>
      <c r="J1250" s="8">
        <v>0.43840000000000001</v>
      </c>
      <c r="K1250" s="8">
        <v>3.5666000000000002</v>
      </c>
      <c r="L1250" s="8" t="s">
        <v>1412</v>
      </c>
      <c r="M1250" s="8">
        <v>859</v>
      </c>
      <c r="N1250" s="8" t="s">
        <v>1377</v>
      </c>
      <c r="O1250" s="89" t="s">
        <v>1643</v>
      </c>
      <c r="P1250" s="89">
        <f t="shared" si="114"/>
        <v>44578</v>
      </c>
      <c r="Q1250" s="89" t="s">
        <v>1643</v>
      </c>
      <c r="R1250" s="89" t="s">
        <v>3358</v>
      </c>
      <c r="S1250" s="121">
        <f t="shared" si="115"/>
        <v>44586</v>
      </c>
      <c r="T1250" s="8">
        <v>12</v>
      </c>
      <c r="U1250" s="8">
        <v>4.72</v>
      </c>
      <c r="Z1250" s="78">
        <f t="shared" ca="1" si="116"/>
        <v>1670</v>
      </c>
      <c r="AA1250" s="78" t="str">
        <f t="shared" si="117"/>
        <v>1-2022</v>
      </c>
      <c r="AC1250" s="4" t="str">
        <f t="shared" si="118"/>
        <v>Empty</v>
      </c>
      <c r="AD1250" s="4">
        <f t="shared" si="119"/>
        <v>7</v>
      </c>
    </row>
    <row r="1251" spans="1:30">
      <c r="A1251" s="9" t="s">
        <v>3359</v>
      </c>
      <c r="B1251" s="9" t="s">
        <v>973</v>
      </c>
      <c r="C1251" s="9" t="s">
        <v>24</v>
      </c>
      <c r="D1251" s="9" t="s">
        <v>10</v>
      </c>
      <c r="E1251" s="9"/>
      <c r="F1251" s="9" t="s">
        <v>1389</v>
      </c>
      <c r="G1251" s="9" t="s">
        <v>1384</v>
      </c>
      <c r="H1251" s="9">
        <v>98.7</v>
      </c>
      <c r="I1251" s="9">
        <v>14.63</v>
      </c>
      <c r="J1251" s="9">
        <v>1.9162999999999999</v>
      </c>
      <c r="K1251" s="9">
        <v>3.4036</v>
      </c>
      <c r="L1251" s="9"/>
      <c r="M1251" s="9">
        <v>745</v>
      </c>
      <c r="N1251" s="9" t="s">
        <v>1396</v>
      </c>
      <c r="O1251" s="90" t="s">
        <v>3080</v>
      </c>
      <c r="P1251" s="89">
        <f t="shared" si="114"/>
        <v>45610</v>
      </c>
      <c r="Q1251" s="90" t="s">
        <v>3080</v>
      </c>
      <c r="R1251" s="90" t="s">
        <v>3360</v>
      </c>
      <c r="S1251" s="121">
        <f t="shared" si="115"/>
        <v>45618</v>
      </c>
      <c r="T1251" s="9">
        <v>36</v>
      </c>
      <c r="U1251" s="9">
        <v>75.14</v>
      </c>
      <c r="Z1251" s="78">
        <f t="shared" ca="1" si="116"/>
        <v>638</v>
      </c>
      <c r="AA1251" s="78" t="str">
        <f t="shared" si="117"/>
        <v>11-2024</v>
      </c>
      <c r="AC1251" s="4" t="str">
        <f t="shared" si="118"/>
        <v>Q4</v>
      </c>
      <c r="AD1251" s="4">
        <f t="shared" si="119"/>
        <v>7</v>
      </c>
    </row>
    <row r="1252" spans="1:30">
      <c r="A1252" s="8" t="s">
        <v>3361</v>
      </c>
      <c r="B1252" s="8" t="s">
        <v>1344</v>
      </c>
      <c r="C1252" s="8" t="s">
        <v>32</v>
      </c>
      <c r="D1252" s="8" t="s">
        <v>44</v>
      </c>
      <c r="E1252" s="8"/>
      <c r="F1252" s="8" t="s">
        <v>1411</v>
      </c>
      <c r="G1252" s="8" t="s">
        <v>1390</v>
      </c>
      <c r="H1252" s="8">
        <v>6.84</v>
      </c>
      <c r="I1252" s="8">
        <v>18.190000000000001</v>
      </c>
      <c r="J1252" s="8">
        <v>0.11210000000000001</v>
      </c>
      <c r="K1252" s="8">
        <v>0.1111</v>
      </c>
      <c r="L1252" s="8" t="s">
        <v>1395</v>
      </c>
      <c r="M1252" s="8">
        <v>602</v>
      </c>
      <c r="N1252" s="8" t="s">
        <v>1403</v>
      </c>
      <c r="O1252" s="89" t="s">
        <v>581</v>
      </c>
      <c r="P1252" s="89">
        <f t="shared" si="114"/>
        <v>44850</v>
      </c>
      <c r="Q1252" s="89" t="s">
        <v>581</v>
      </c>
      <c r="R1252" s="89" t="s">
        <v>1895</v>
      </c>
      <c r="S1252" s="121">
        <f t="shared" si="115"/>
        <v>44851</v>
      </c>
      <c r="T1252" s="8">
        <v>180</v>
      </c>
      <c r="U1252" s="8">
        <v>3.43</v>
      </c>
      <c r="Z1252" s="78">
        <f t="shared" ca="1" si="116"/>
        <v>1398</v>
      </c>
      <c r="AA1252" s="78" t="str">
        <f t="shared" si="117"/>
        <v>10-2022</v>
      </c>
      <c r="AC1252" s="4" t="str">
        <f t="shared" si="118"/>
        <v>Q4</v>
      </c>
      <c r="AD1252" s="4">
        <f t="shared" si="119"/>
        <v>1</v>
      </c>
    </row>
    <row r="1253" spans="1:30">
      <c r="A1253" s="9" t="s">
        <v>3362</v>
      </c>
      <c r="B1253" s="9" t="s">
        <v>240</v>
      </c>
      <c r="C1253" s="9" t="s">
        <v>12</v>
      </c>
      <c r="D1253" s="9" t="s">
        <v>31</v>
      </c>
      <c r="E1253" s="9"/>
      <c r="F1253" s="9" t="s">
        <v>1374</v>
      </c>
      <c r="G1253" s="9" t="s">
        <v>1384</v>
      </c>
      <c r="H1253" s="9">
        <v>14.86</v>
      </c>
      <c r="I1253" s="9">
        <v>9.1300000000000008</v>
      </c>
      <c r="J1253" s="9">
        <v>0.1133</v>
      </c>
      <c r="K1253" s="9">
        <v>0.47339999999999999</v>
      </c>
      <c r="L1253" s="9" t="s">
        <v>1412</v>
      </c>
      <c r="M1253" s="9">
        <v>644</v>
      </c>
      <c r="N1253" s="9" t="s">
        <v>1396</v>
      </c>
      <c r="O1253" s="90" t="s">
        <v>1624</v>
      </c>
      <c r="P1253" s="89">
        <f t="shared" si="114"/>
        <v>45130</v>
      </c>
      <c r="Q1253" s="90" t="s">
        <v>1624</v>
      </c>
      <c r="R1253" s="90" t="s">
        <v>1645</v>
      </c>
      <c r="S1253" s="121">
        <f t="shared" si="115"/>
        <v>45138</v>
      </c>
      <c r="T1253" s="9">
        <v>36</v>
      </c>
      <c r="U1253" s="9">
        <v>5.61</v>
      </c>
      <c r="Z1253" s="78">
        <f t="shared" ca="1" si="116"/>
        <v>1118</v>
      </c>
      <c r="AA1253" s="78" t="str">
        <f t="shared" si="117"/>
        <v>7-2023</v>
      </c>
      <c r="AC1253" s="4" t="str">
        <f t="shared" si="118"/>
        <v>Empty</v>
      </c>
      <c r="AD1253" s="4">
        <f t="shared" si="119"/>
        <v>6</v>
      </c>
    </row>
    <row r="1254" spans="1:30">
      <c r="A1254" s="8" t="s">
        <v>3363</v>
      </c>
      <c r="B1254" s="8" t="s">
        <v>915</v>
      </c>
      <c r="C1254" s="8" t="s">
        <v>41</v>
      </c>
      <c r="D1254" s="8" t="s">
        <v>23</v>
      </c>
      <c r="E1254" s="8"/>
      <c r="F1254" s="8" t="s">
        <v>1408</v>
      </c>
      <c r="G1254" s="8" t="s">
        <v>1384</v>
      </c>
      <c r="H1254" s="8">
        <v>1.1299999999999999</v>
      </c>
      <c r="I1254" s="8">
        <v>15.49</v>
      </c>
      <c r="J1254" s="8">
        <v>1.4999999999999999E-2</v>
      </c>
      <c r="K1254" s="8">
        <v>1.6199999999999999E-2</v>
      </c>
      <c r="L1254" s="8" t="s">
        <v>1358</v>
      </c>
      <c r="M1254" s="8">
        <v>765</v>
      </c>
      <c r="N1254" s="8" t="s">
        <v>1396</v>
      </c>
      <c r="O1254" s="89" t="s">
        <v>1453</v>
      </c>
      <c r="P1254" s="89">
        <f t="shared" si="114"/>
        <v>45029</v>
      </c>
      <c r="Q1254" s="89" t="s">
        <v>1453</v>
      </c>
      <c r="R1254" s="89" t="s">
        <v>535</v>
      </c>
      <c r="S1254" s="121">
        <f t="shared" si="115"/>
        <v>45035</v>
      </c>
      <c r="T1254" s="8">
        <v>180</v>
      </c>
      <c r="U1254" s="8">
        <v>0.97</v>
      </c>
      <c r="Z1254" s="78">
        <f t="shared" ca="1" si="116"/>
        <v>1219</v>
      </c>
      <c r="AA1254" s="78" t="str">
        <f t="shared" si="117"/>
        <v>4-2023</v>
      </c>
      <c r="AC1254" s="4" t="str">
        <f t="shared" si="118"/>
        <v>Empty</v>
      </c>
      <c r="AD1254" s="4">
        <f t="shared" si="119"/>
        <v>5</v>
      </c>
    </row>
    <row r="1255" spans="1:30" hidden="1">
      <c r="A1255" s="9" t="s">
        <v>3364</v>
      </c>
      <c r="B1255" s="9" t="s">
        <v>437</v>
      </c>
      <c r="C1255" s="9" t="s">
        <v>28</v>
      </c>
      <c r="D1255" s="9" t="s">
        <v>10</v>
      </c>
      <c r="E1255" s="9"/>
      <c r="F1255" s="9" t="s">
        <v>1408</v>
      </c>
      <c r="G1255" s="9" t="s">
        <v>1384</v>
      </c>
      <c r="H1255" s="9">
        <v>32.549999999999997</v>
      </c>
      <c r="I1255" s="9">
        <v>12.37</v>
      </c>
      <c r="J1255" s="9">
        <v>0.23380000000000001</v>
      </c>
      <c r="K1255" s="9">
        <v>0.36680000000000001</v>
      </c>
      <c r="L1255" s="9" t="s">
        <v>1358</v>
      </c>
      <c r="M1255" s="9">
        <v>560</v>
      </c>
      <c r="N1255" s="9" t="s">
        <v>1386</v>
      </c>
      <c r="O1255" s="90" t="s">
        <v>1909</v>
      </c>
      <c r="P1255" s="89">
        <f t="shared" si="114"/>
        <v>44577</v>
      </c>
      <c r="Q1255" s="90" t="s">
        <v>1909</v>
      </c>
      <c r="R1255" s="90"/>
      <c r="S1255" s="121" t="e">
        <f t="shared" si="115"/>
        <v>#VALUE!</v>
      </c>
      <c r="T1255" s="9">
        <v>240</v>
      </c>
      <c r="U1255" s="9">
        <v>25.16</v>
      </c>
      <c r="Z1255" s="78">
        <f t="shared" ca="1" si="116"/>
        <v>1671</v>
      </c>
      <c r="AA1255" s="78" t="str">
        <f t="shared" si="117"/>
        <v>1-2022</v>
      </c>
      <c r="AC1255" s="4" t="str">
        <f t="shared" si="118"/>
        <v>Empty</v>
      </c>
      <c r="AD1255" s="4" t="e">
        <f t="shared" si="119"/>
        <v>#VALUE!</v>
      </c>
    </row>
    <row r="1256" spans="1:30">
      <c r="A1256" s="8" t="s">
        <v>3365</v>
      </c>
      <c r="B1256" s="8" t="s">
        <v>1025</v>
      </c>
      <c r="C1256" s="8" t="s">
        <v>28</v>
      </c>
      <c r="D1256" s="8" t="s">
        <v>44</v>
      </c>
      <c r="E1256" s="8"/>
      <c r="F1256" s="8" t="s">
        <v>1411</v>
      </c>
      <c r="G1256" s="8" t="s">
        <v>1384</v>
      </c>
      <c r="H1256" s="8">
        <v>60.28</v>
      </c>
      <c r="I1256" s="8">
        <v>10.14</v>
      </c>
      <c r="J1256" s="8">
        <v>0.4168</v>
      </c>
      <c r="K1256" s="8">
        <v>0.58730000000000004</v>
      </c>
      <c r="L1256" s="8" t="s">
        <v>1385</v>
      </c>
      <c r="M1256" s="8">
        <v>640</v>
      </c>
      <c r="N1256" s="8" t="s">
        <v>1396</v>
      </c>
      <c r="O1256" s="89" t="s">
        <v>3366</v>
      </c>
      <c r="P1256" s="89">
        <f t="shared" si="114"/>
        <v>44610</v>
      </c>
      <c r="Q1256" s="89" t="s">
        <v>3366</v>
      </c>
      <c r="R1256" s="89" t="s">
        <v>1662</v>
      </c>
      <c r="S1256" s="121">
        <f t="shared" si="115"/>
        <v>44625</v>
      </c>
      <c r="T1256" s="8">
        <v>240</v>
      </c>
      <c r="U1256" s="8">
        <v>0</v>
      </c>
      <c r="Z1256" s="78">
        <f t="shared" ca="1" si="116"/>
        <v>1638</v>
      </c>
      <c r="AA1256" s="78" t="str">
        <f t="shared" si="117"/>
        <v>2-2022</v>
      </c>
      <c r="AC1256" s="4" t="str">
        <f t="shared" si="118"/>
        <v>Empty</v>
      </c>
      <c r="AD1256" s="4">
        <f t="shared" si="119"/>
        <v>11</v>
      </c>
    </row>
    <row r="1257" spans="1:30" hidden="1">
      <c r="A1257" s="9" t="s">
        <v>3367</v>
      </c>
      <c r="B1257" s="9" t="s">
        <v>1279</v>
      </c>
      <c r="C1257" s="9" t="s">
        <v>28</v>
      </c>
      <c r="D1257" s="9" t="s">
        <v>1360</v>
      </c>
      <c r="E1257" s="9"/>
      <c r="F1257" s="9" t="s">
        <v>1408</v>
      </c>
      <c r="G1257" s="9" t="s">
        <v>1384</v>
      </c>
      <c r="H1257" s="9">
        <v>61.71</v>
      </c>
      <c r="I1257" s="9">
        <v>8.89</v>
      </c>
      <c r="J1257" s="9">
        <v>1.014</v>
      </c>
      <c r="K1257" s="9">
        <v>2.8161</v>
      </c>
      <c r="L1257" s="9" t="s">
        <v>1412</v>
      </c>
      <c r="M1257" s="9">
        <v>709</v>
      </c>
      <c r="N1257" s="9" t="s">
        <v>1426</v>
      </c>
      <c r="O1257" s="90" t="s">
        <v>3368</v>
      </c>
      <c r="P1257" s="89">
        <f t="shared" si="114"/>
        <v>45523</v>
      </c>
      <c r="Q1257" s="90" t="s">
        <v>3368</v>
      </c>
      <c r="R1257" s="90"/>
      <c r="S1257" s="121" t="e">
        <f t="shared" si="115"/>
        <v>#VALUE!</v>
      </c>
      <c r="T1257" s="9">
        <v>24</v>
      </c>
      <c r="U1257" s="9">
        <v>35.32</v>
      </c>
      <c r="Z1257" s="78">
        <f t="shared" ca="1" si="116"/>
        <v>725</v>
      </c>
      <c r="AA1257" s="78" t="str">
        <f t="shared" si="117"/>
        <v>8-2024</v>
      </c>
      <c r="AC1257" s="4" t="str">
        <f t="shared" si="118"/>
        <v>Empty</v>
      </c>
      <c r="AD1257" s="4" t="e">
        <f t="shared" si="119"/>
        <v>#VALUE!</v>
      </c>
    </row>
    <row r="1258" spans="1:30" hidden="1">
      <c r="A1258" s="8" t="s">
        <v>3369</v>
      </c>
      <c r="B1258" s="8" t="s">
        <v>1244</v>
      </c>
      <c r="C1258" s="8" t="s">
        <v>16</v>
      </c>
      <c r="D1258" s="8" t="s">
        <v>23</v>
      </c>
      <c r="E1258" s="8"/>
      <c r="F1258" s="8" t="s">
        <v>1380</v>
      </c>
      <c r="G1258" s="8" t="s">
        <v>1384</v>
      </c>
      <c r="H1258" s="8">
        <v>9.42</v>
      </c>
      <c r="I1258" s="8">
        <v>13.61</v>
      </c>
      <c r="J1258" s="8">
        <v>0.1333</v>
      </c>
      <c r="K1258" s="8">
        <v>0.84409999999999996</v>
      </c>
      <c r="L1258" s="8" t="s">
        <v>1376</v>
      </c>
      <c r="M1258" s="8">
        <v>663</v>
      </c>
      <c r="N1258" s="8" t="s">
        <v>1426</v>
      </c>
      <c r="O1258" s="89" t="s">
        <v>1206</v>
      </c>
      <c r="P1258" s="89">
        <f t="shared" si="114"/>
        <v>45581</v>
      </c>
      <c r="Q1258" s="89" t="s">
        <v>1206</v>
      </c>
      <c r="R1258" s="89"/>
      <c r="S1258" s="121" t="e">
        <f t="shared" si="115"/>
        <v>#VALUE!</v>
      </c>
      <c r="T1258" s="8">
        <v>12</v>
      </c>
      <c r="U1258" s="8">
        <v>8.8000000000000007</v>
      </c>
      <c r="Z1258" s="78">
        <f t="shared" ca="1" si="116"/>
        <v>667</v>
      </c>
      <c r="AA1258" s="78" t="str">
        <f t="shared" si="117"/>
        <v>10-2024</v>
      </c>
      <c r="AC1258" s="4" t="str">
        <f t="shared" si="118"/>
        <v>Q4</v>
      </c>
      <c r="AD1258" s="4" t="e">
        <f t="shared" si="119"/>
        <v>#VALUE!</v>
      </c>
    </row>
    <row r="1259" spans="1:30" hidden="1">
      <c r="A1259" s="9" t="s">
        <v>3370</v>
      </c>
      <c r="B1259" s="9" t="s">
        <v>107</v>
      </c>
      <c r="C1259" s="9" t="s">
        <v>20</v>
      </c>
      <c r="D1259" s="9" t="s">
        <v>44</v>
      </c>
      <c r="E1259" s="9"/>
      <c r="F1259" s="9" t="s">
        <v>1411</v>
      </c>
      <c r="G1259" s="9" t="s">
        <v>1390</v>
      </c>
      <c r="H1259" s="9"/>
      <c r="I1259" s="9">
        <v>8.57</v>
      </c>
      <c r="J1259" s="9">
        <v>1.3460000000000001</v>
      </c>
      <c r="K1259" s="9">
        <v>0.76680000000000004</v>
      </c>
      <c r="L1259" s="9" t="s">
        <v>1412</v>
      </c>
      <c r="M1259" s="9">
        <v>792</v>
      </c>
      <c r="N1259" s="9" t="s">
        <v>1386</v>
      </c>
      <c r="O1259" s="90" t="s">
        <v>1563</v>
      </c>
      <c r="P1259" s="89">
        <f t="shared" si="114"/>
        <v>45386</v>
      </c>
      <c r="Q1259" s="90" t="s">
        <v>1563</v>
      </c>
      <c r="R1259" s="90"/>
      <c r="S1259" s="121" t="e">
        <f t="shared" si="115"/>
        <v>#VALUE!</v>
      </c>
      <c r="T1259" s="9">
        <v>180</v>
      </c>
      <c r="U1259" s="9">
        <v>47.05</v>
      </c>
      <c r="Z1259" s="78">
        <f t="shared" ca="1" si="116"/>
        <v>862</v>
      </c>
      <c r="AA1259" s="78" t="str">
        <f t="shared" si="117"/>
        <v>4-2024</v>
      </c>
      <c r="AC1259" s="4" t="str">
        <f t="shared" si="118"/>
        <v>Empty</v>
      </c>
      <c r="AD1259" s="4" t="e">
        <f t="shared" si="119"/>
        <v>#VALUE!</v>
      </c>
    </row>
    <row r="1260" spans="1:30">
      <c r="A1260" s="8" t="s">
        <v>3371</v>
      </c>
      <c r="B1260" s="8" t="s">
        <v>843</v>
      </c>
      <c r="C1260" s="8" t="s">
        <v>28</v>
      </c>
      <c r="D1260" s="8" t="s">
        <v>31</v>
      </c>
      <c r="E1260" s="8"/>
      <c r="F1260" s="8" t="s">
        <v>1400</v>
      </c>
      <c r="G1260" s="8" t="s">
        <v>1375</v>
      </c>
      <c r="H1260" s="8">
        <v>59.64</v>
      </c>
      <c r="I1260" s="8">
        <v>15.95</v>
      </c>
      <c r="J1260" s="8">
        <v>0.78549999999999998</v>
      </c>
      <c r="K1260" s="8">
        <v>1.4487000000000001</v>
      </c>
      <c r="L1260" s="8" t="s">
        <v>1395</v>
      </c>
      <c r="M1260" s="8">
        <v>740</v>
      </c>
      <c r="N1260" s="8" t="s">
        <v>1403</v>
      </c>
      <c r="O1260" s="89" t="s">
        <v>2971</v>
      </c>
      <c r="P1260" s="89">
        <f t="shared" si="114"/>
        <v>44563</v>
      </c>
      <c r="Q1260" s="89" t="s">
        <v>2971</v>
      </c>
      <c r="R1260" s="89" t="s">
        <v>1909</v>
      </c>
      <c r="S1260" s="121">
        <f t="shared" si="115"/>
        <v>44577</v>
      </c>
      <c r="T1260" s="8">
        <v>60</v>
      </c>
      <c r="U1260" s="8">
        <v>27.21</v>
      </c>
      <c r="Z1260" s="78">
        <f t="shared" ca="1" si="116"/>
        <v>1685</v>
      </c>
      <c r="AA1260" s="78" t="str">
        <f t="shared" si="117"/>
        <v>1-2022</v>
      </c>
      <c r="AC1260" s="4" t="str">
        <f t="shared" si="118"/>
        <v>Empty</v>
      </c>
      <c r="AD1260" s="4">
        <f t="shared" si="119"/>
        <v>10</v>
      </c>
    </row>
    <row r="1261" spans="1:30" hidden="1">
      <c r="A1261" s="9" t="s">
        <v>3372</v>
      </c>
      <c r="B1261" s="9" t="s">
        <v>149</v>
      </c>
      <c r="C1261" s="9" t="s">
        <v>24</v>
      </c>
      <c r="D1261" s="9" t="s">
        <v>31</v>
      </c>
      <c r="E1261" s="9"/>
      <c r="F1261" s="9" t="s">
        <v>1389</v>
      </c>
      <c r="G1261" s="9" t="s">
        <v>1390</v>
      </c>
      <c r="H1261" s="9">
        <v>61.17</v>
      </c>
      <c r="I1261" s="9">
        <v>7.66</v>
      </c>
      <c r="J1261" s="9">
        <v>0.36699999999999999</v>
      </c>
      <c r="K1261" s="9">
        <v>5.3114999999999997</v>
      </c>
      <c r="L1261" s="9" t="s">
        <v>1376</v>
      </c>
      <c r="M1261" s="9">
        <v>629</v>
      </c>
      <c r="N1261" s="9" t="s">
        <v>1426</v>
      </c>
      <c r="O1261" s="90" t="s">
        <v>1728</v>
      </c>
      <c r="P1261" s="89">
        <f t="shared" si="114"/>
        <v>45422</v>
      </c>
      <c r="Q1261" s="90" t="s">
        <v>1728</v>
      </c>
      <c r="R1261" s="90"/>
      <c r="S1261" s="121" t="e">
        <f t="shared" si="115"/>
        <v>#VALUE!</v>
      </c>
      <c r="T1261" s="9">
        <v>12</v>
      </c>
      <c r="U1261" s="9">
        <v>30.02</v>
      </c>
      <c r="Z1261" s="78">
        <f t="shared" ca="1" si="116"/>
        <v>826</v>
      </c>
      <c r="AA1261" s="78" t="str">
        <f t="shared" si="117"/>
        <v>5-2024</v>
      </c>
      <c r="AC1261" s="4" t="str">
        <f t="shared" si="118"/>
        <v>Empty</v>
      </c>
      <c r="AD1261" s="4" t="e">
        <f t="shared" si="119"/>
        <v>#VALUE!</v>
      </c>
    </row>
    <row r="1262" spans="1:30" hidden="1">
      <c r="A1262" s="8" t="s">
        <v>3373</v>
      </c>
      <c r="B1262" s="8" t="s">
        <v>608</v>
      </c>
      <c r="C1262" s="8" t="s">
        <v>35</v>
      </c>
      <c r="D1262" s="8" t="s">
        <v>10</v>
      </c>
      <c r="E1262" s="8"/>
      <c r="F1262" s="8" t="s">
        <v>1380</v>
      </c>
      <c r="G1262" s="8" t="s">
        <v>1375</v>
      </c>
      <c r="H1262" s="8">
        <v>32.520000000000003</v>
      </c>
      <c r="I1262" s="8">
        <v>8.5299999999999994</v>
      </c>
      <c r="J1262" s="8">
        <v>0.2712</v>
      </c>
      <c r="K1262" s="8">
        <v>0.2828</v>
      </c>
      <c r="L1262" s="8" t="s">
        <v>1385</v>
      </c>
      <c r="M1262" s="8">
        <v>690</v>
      </c>
      <c r="N1262" s="8" t="s">
        <v>1426</v>
      </c>
      <c r="O1262" s="89" t="s">
        <v>2596</v>
      </c>
      <c r="P1262" s="89">
        <f t="shared" si="114"/>
        <v>44681</v>
      </c>
      <c r="Q1262" s="89" t="s">
        <v>2596</v>
      </c>
      <c r="R1262" s="89"/>
      <c r="S1262" s="121" t="e">
        <f t="shared" si="115"/>
        <v>#VALUE!</v>
      </c>
      <c r="T1262" s="8">
        <v>240</v>
      </c>
      <c r="U1262" s="8">
        <v>0</v>
      </c>
      <c r="Z1262" s="78">
        <f t="shared" ca="1" si="116"/>
        <v>1567</v>
      </c>
      <c r="AA1262" s="78" t="str">
        <f t="shared" si="117"/>
        <v>4-2022</v>
      </c>
      <c r="AC1262" s="4" t="str">
        <f t="shared" si="118"/>
        <v>Empty</v>
      </c>
      <c r="AD1262" s="4" t="e">
        <f t="shared" si="119"/>
        <v>#VALUE!</v>
      </c>
    </row>
    <row r="1263" spans="1:30" hidden="1">
      <c r="A1263" s="9" t="s">
        <v>3374</v>
      </c>
      <c r="B1263" s="9" t="s">
        <v>99</v>
      </c>
      <c r="C1263" s="9" t="s">
        <v>38</v>
      </c>
      <c r="D1263" s="9" t="s">
        <v>31</v>
      </c>
      <c r="E1263" s="9"/>
      <c r="F1263" s="9" t="s">
        <v>1389</v>
      </c>
      <c r="G1263" s="9" t="s">
        <v>1375</v>
      </c>
      <c r="H1263" s="9">
        <v>72.569999999999993</v>
      </c>
      <c r="I1263" s="9">
        <v>9.27</v>
      </c>
      <c r="J1263" s="9">
        <v>1.03</v>
      </c>
      <c r="K1263" s="9">
        <v>0.92989999999999995</v>
      </c>
      <c r="L1263" s="9" t="s">
        <v>1412</v>
      </c>
      <c r="M1263" s="9">
        <v>611</v>
      </c>
      <c r="N1263" s="9" t="s">
        <v>1426</v>
      </c>
      <c r="O1263" s="90" t="s">
        <v>1668</v>
      </c>
      <c r="P1263" s="89">
        <f t="shared" si="114"/>
        <v>45179</v>
      </c>
      <c r="Q1263" s="90" t="s">
        <v>1668</v>
      </c>
      <c r="R1263" s="90"/>
      <c r="S1263" s="121" t="e">
        <f t="shared" si="115"/>
        <v>#VALUE!</v>
      </c>
      <c r="T1263" s="9">
        <v>120</v>
      </c>
      <c r="U1263" s="9">
        <v>35.619999999999997</v>
      </c>
      <c r="Z1263" s="78">
        <f t="shared" ca="1" si="116"/>
        <v>1069</v>
      </c>
      <c r="AA1263" s="78" t="str">
        <f t="shared" si="117"/>
        <v>9-2023</v>
      </c>
      <c r="AC1263" s="4" t="str">
        <f t="shared" si="118"/>
        <v>Empty</v>
      </c>
      <c r="AD1263" s="4" t="e">
        <f t="shared" si="119"/>
        <v>#VALUE!</v>
      </c>
    </row>
    <row r="1264" spans="1:30">
      <c r="A1264" s="8" t="s">
        <v>3375</v>
      </c>
      <c r="B1264" s="8" t="s">
        <v>342</v>
      </c>
      <c r="C1264" s="8" t="s">
        <v>28</v>
      </c>
      <c r="D1264" s="8" t="s">
        <v>10</v>
      </c>
      <c r="E1264" s="8"/>
      <c r="F1264" s="8" t="s">
        <v>1411</v>
      </c>
      <c r="G1264" s="8" t="s">
        <v>1375</v>
      </c>
      <c r="H1264" s="8">
        <v>67.86</v>
      </c>
      <c r="I1264" s="8">
        <v>9.0500000000000007</v>
      </c>
      <c r="J1264" s="8">
        <v>0.59430000000000005</v>
      </c>
      <c r="K1264" s="8">
        <v>1.6902999999999999</v>
      </c>
      <c r="L1264" s="8" t="s">
        <v>1412</v>
      </c>
      <c r="M1264" s="8">
        <v>887</v>
      </c>
      <c r="N1264" s="8" t="s">
        <v>1403</v>
      </c>
      <c r="O1264" s="89" t="s">
        <v>3086</v>
      </c>
      <c r="P1264" s="89">
        <f t="shared" si="114"/>
        <v>44571</v>
      </c>
      <c r="Q1264" s="89" t="s">
        <v>3086</v>
      </c>
      <c r="R1264" s="89" t="s">
        <v>219</v>
      </c>
      <c r="S1264" s="121">
        <f t="shared" si="115"/>
        <v>44584</v>
      </c>
      <c r="T1264" s="8">
        <v>48</v>
      </c>
      <c r="U1264" s="8">
        <v>8.6300000000000008</v>
      </c>
      <c r="Z1264" s="78">
        <f t="shared" ca="1" si="116"/>
        <v>1677</v>
      </c>
      <c r="AA1264" s="78" t="str">
        <f t="shared" si="117"/>
        <v>1-2022</v>
      </c>
      <c r="AC1264" s="4" t="str">
        <f t="shared" si="118"/>
        <v>Empty</v>
      </c>
      <c r="AD1264" s="4">
        <f t="shared" si="119"/>
        <v>10</v>
      </c>
    </row>
    <row r="1265" spans="1:30" hidden="1">
      <c r="A1265" s="9" t="s">
        <v>3376</v>
      </c>
      <c r="B1265" s="9" t="s">
        <v>522</v>
      </c>
      <c r="C1265" s="9" t="s">
        <v>12</v>
      </c>
      <c r="D1265" s="9" t="s">
        <v>31</v>
      </c>
      <c r="E1265" s="9"/>
      <c r="F1265" s="9" t="s">
        <v>1408</v>
      </c>
      <c r="G1265" s="9" t="s">
        <v>1384</v>
      </c>
      <c r="H1265" s="9">
        <v>94.29</v>
      </c>
      <c r="I1265" s="9">
        <v>8.69</v>
      </c>
      <c r="J1265" s="9">
        <v>1.2275</v>
      </c>
      <c r="K1265" s="9">
        <v>1.5022</v>
      </c>
      <c r="L1265" s="9" t="s">
        <v>1376</v>
      </c>
      <c r="M1265" s="9">
        <v>879</v>
      </c>
      <c r="N1265" s="9" t="s">
        <v>1426</v>
      </c>
      <c r="O1265" s="90" t="s">
        <v>460</v>
      </c>
      <c r="P1265" s="89">
        <f t="shared" si="114"/>
        <v>44620</v>
      </c>
      <c r="Q1265" s="90" t="s">
        <v>460</v>
      </c>
      <c r="R1265" s="90"/>
      <c r="S1265" s="121" t="e">
        <f t="shared" si="115"/>
        <v>#VALUE!</v>
      </c>
      <c r="T1265" s="9">
        <v>84</v>
      </c>
      <c r="U1265" s="9">
        <v>40.22</v>
      </c>
      <c r="Z1265" s="78">
        <f t="shared" ca="1" si="116"/>
        <v>1628</v>
      </c>
      <c r="AA1265" s="78" t="str">
        <f t="shared" si="117"/>
        <v>2-2022</v>
      </c>
      <c r="AC1265" s="4" t="str">
        <f t="shared" si="118"/>
        <v>Empty</v>
      </c>
      <c r="AD1265" s="4" t="e">
        <f t="shared" si="119"/>
        <v>#VALUE!</v>
      </c>
    </row>
    <row r="1266" spans="1:30" hidden="1">
      <c r="A1266" s="8" t="s">
        <v>3377</v>
      </c>
      <c r="B1266" s="8" t="s">
        <v>616</v>
      </c>
      <c r="C1266" s="8" t="s">
        <v>7</v>
      </c>
      <c r="D1266" s="8" t="s">
        <v>1360</v>
      </c>
      <c r="E1266" s="8"/>
      <c r="F1266" s="8" t="s">
        <v>1408</v>
      </c>
      <c r="G1266" s="8" t="s">
        <v>1384</v>
      </c>
      <c r="H1266" s="8">
        <v>37.520000000000003</v>
      </c>
      <c r="I1266" s="8">
        <v>18.46</v>
      </c>
      <c r="J1266" s="8">
        <v>0.30740000000000001</v>
      </c>
      <c r="K1266" s="8">
        <v>1.3651</v>
      </c>
      <c r="L1266" s="8" t="s">
        <v>1358</v>
      </c>
      <c r="M1266" s="8">
        <v>719</v>
      </c>
      <c r="N1266" s="8" t="s">
        <v>1426</v>
      </c>
      <c r="O1266" s="89" t="s">
        <v>2192</v>
      </c>
      <c r="P1266" s="89">
        <f t="shared" si="114"/>
        <v>45158</v>
      </c>
      <c r="Q1266" s="89" t="s">
        <v>2192</v>
      </c>
      <c r="R1266" s="89"/>
      <c r="S1266" s="121" t="e">
        <f t="shared" si="115"/>
        <v>#VALUE!</v>
      </c>
      <c r="T1266" s="8">
        <v>36</v>
      </c>
      <c r="U1266" s="8">
        <v>15.2</v>
      </c>
      <c r="Z1266" s="78">
        <f t="shared" ca="1" si="116"/>
        <v>1090</v>
      </c>
      <c r="AA1266" s="78" t="str">
        <f t="shared" si="117"/>
        <v>8-2023</v>
      </c>
      <c r="AC1266" s="4" t="str">
        <f t="shared" si="118"/>
        <v>Empty</v>
      </c>
      <c r="AD1266" s="4" t="e">
        <f t="shared" si="119"/>
        <v>#VALUE!</v>
      </c>
    </row>
    <row r="1267" spans="1:30" hidden="1">
      <c r="A1267" s="9" t="s">
        <v>3378</v>
      </c>
      <c r="B1267" s="9" t="s">
        <v>541</v>
      </c>
      <c r="C1267" s="9" t="s">
        <v>38</v>
      </c>
      <c r="D1267" s="9" t="s">
        <v>1360</v>
      </c>
      <c r="E1267" s="9"/>
      <c r="F1267" s="9" t="s">
        <v>1411</v>
      </c>
      <c r="G1267" s="9" t="s">
        <v>1375</v>
      </c>
      <c r="H1267" s="9">
        <v>23.41</v>
      </c>
      <c r="I1267" s="9">
        <v>17.53</v>
      </c>
      <c r="J1267" s="9">
        <v>0.1661</v>
      </c>
      <c r="K1267" s="9">
        <v>0.4148</v>
      </c>
      <c r="L1267" s="9" t="s">
        <v>1376</v>
      </c>
      <c r="M1267" s="9">
        <v>604</v>
      </c>
      <c r="N1267" s="9" t="s">
        <v>1386</v>
      </c>
      <c r="O1267" s="90" t="s">
        <v>3091</v>
      </c>
      <c r="P1267" s="89">
        <f t="shared" si="114"/>
        <v>44747</v>
      </c>
      <c r="Q1267" s="90" t="s">
        <v>3091</v>
      </c>
      <c r="R1267" s="90"/>
      <c r="S1267" s="121" t="e">
        <f t="shared" si="115"/>
        <v>#VALUE!</v>
      </c>
      <c r="T1267" s="9">
        <v>120</v>
      </c>
      <c r="U1267" s="9">
        <v>11.15</v>
      </c>
      <c r="Z1267" s="78">
        <f t="shared" ca="1" si="116"/>
        <v>1501</v>
      </c>
      <c r="AA1267" s="78" t="str">
        <f t="shared" si="117"/>
        <v>7-2022</v>
      </c>
      <c r="AC1267" s="4" t="str">
        <f t="shared" si="118"/>
        <v>Empty</v>
      </c>
      <c r="AD1267" s="4" t="e">
        <f t="shared" si="119"/>
        <v>#VALUE!</v>
      </c>
    </row>
    <row r="1268" spans="1:30" hidden="1">
      <c r="A1268" s="8" t="s">
        <v>3379</v>
      </c>
      <c r="B1268" s="8" t="s">
        <v>309</v>
      </c>
      <c r="C1268" s="8" t="s">
        <v>41</v>
      </c>
      <c r="D1268" s="8" t="s">
        <v>1360</v>
      </c>
      <c r="E1268" s="8"/>
      <c r="F1268" s="8" t="s">
        <v>1389</v>
      </c>
      <c r="G1268" s="8" t="s">
        <v>1384</v>
      </c>
      <c r="H1268" s="8">
        <v>30.9</v>
      </c>
      <c r="I1268" s="8">
        <v>13.46</v>
      </c>
      <c r="J1268" s="8">
        <v>0.51100000000000001</v>
      </c>
      <c r="K1268" s="8">
        <v>1.4757</v>
      </c>
      <c r="L1268" s="8" t="s">
        <v>1412</v>
      </c>
      <c r="M1268" s="8">
        <v>667</v>
      </c>
      <c r="N1268" s="8" t="s">
        <v>1381</v>
      </c>
      <c r="O1268" s="89" t="s">
        <v>2862</v>
      </c>
      <c r="P1268" s="89">
        <f t="shared" si="114"/>
        <v>45055</v>
      </c>
      <c r="Q1268" s="89" t="s">
        <v>2862</v>
      </c>
      <c r="R1268" s="89"/>
      <c r="S1268" s="121" t="e">
        <f t="shared" si="115"/>
        <v>#VALUE!</v>
      </c>
      <c r="T1268" s="8">
        <v>24</v>
      </c>
      <c r="U1268" s="8">
        <v>18.600000000000001</v>
      </c>
      <c r="Z1268" s="78">
        <f t="shared" ca="1" si="116"/>
        <v>1193</v>
      </c>
      <c r="AA1268" s="78" t="str">
        <f t="shared" si="117"/>
        <v>5-2023</v>
      </c>
      <c r="AC1268" s="4" t="str">
        <f t="shared" si="118"/>
        <v>Empty</v>
      </c>
      <c r="AD1268" s="4" t="e">
        <f t="shared" si="119"/>
        <v>#VALUE!</v>
      </c>
    </row>
    <row r="1269" spans="1:30">
      <c r="A1269" s="9" t="s">
        <v>3380</v>
      </c>
      <c r="B1269" s="9" t="s">
        <v>383</v>
      </c>
      <c r="C1269" s="9" t="s">
        <v>35</v>
      </c>
      <c r="D1269" s="9" t="s">
        <v>10</v>
      </c>
      <c r="E1269" s="9"/>
      <c r="F1269" s="9" t="s">
        <v>1400</v>
      </c>
      <c r="G1269" s="9" t="s">
        <v>1384</v>
      </c>
      <c r="H1269" s="9">
        <v>98.63</v>
      </c>
      <c r="I1269" s="9">
        <v>15.77</v>
      </c>
      <c r="J1269" s="9">
        <v>1.93</v>
      </c>
      <c r="K1269" s="9">
        <v>4.8183999999999996</v>
      </c>
      <c r="L1269" s="9" t="s">
        <v>1395</v>
      </c>
      <c r="M1269" s="9">
        <v>728</v>
      </c>
      <c r="N1269" s="9" t="s">
        <v>1403</v>
      </c>
      <c r="O1269" s="90" t="s">
        <v>1749</v>
      </c>
      <c r="P1269" s="89">
        <f t="shared" si="114"/>
        <v>44883</v>
      </c>
      <c r="Q1269" s="90" t="s">
        <v>1749</v>
      </c>
      <c r="R1269" s="90" t="s">
        <v>2670</v>
      </c>
      <c r="S1269" s="121">
        <f t="shared" si="115"/>
        <v>44892</v>
      </c>
      <c r="T1269" s="9">
        <v>24</v>
      </c>
      <c r="U1269" s="9">
        <v>13.65</v>
      </c>
      <c r="Z1269" s="78">
        <f t="shared" ca="1" si="116"/>
        <v>1365</v>
      </c>
      <c r="AA1269" s="78" t="str">
        <f t="shared" si="117"/>
        <v>11-2022</v>
      </c>
      <c r="AC1269" s="4" t="str">
        <f t="shared" si="118"/>
        <v>Q4</v>
      </c>
      <c r="AD1269" s="4">
        <f t="shared" si="119"/>
        <v>6</v>
      </c>
    </row>
    <row r="1270" spans="1:30" hidden="1">
      <c r="A1270" s="8" t="s">
        <v>3381</v>
      </c>
      <c r="B1270" s="8" t="s">
        <v>588</v>
      </c>
      <c r="C1270" s="8" t="s">
        <v>7</v>
      </c>
      <c r="D1270" s="8" t="s">
        <v>1360</v>
      </c>
      <c r="E1270" s="8"/>
      <c r="F1270" s="8" t="s">
        <v>1389</v>
      </c>
      <c r="G1270" s="8" t="s">
        <v>1384</v>
      </c>
      <c r="H1270" s="8">
        <v>42.38</v>
      </c>
      <c r="I1270" s="8">
        <v>8.0399999999999991</v>
      </c>
      <c r="J1270" s="8">
        <v>0.57840000000000003</v>
      </c>
      <c r="K1270" s="8">
        <v>1.0354000000000001</v>
      </c>
      <c r="L1270" s="8" t="s">
        <v>1395</v>
      </c>
      <c r="M1270" s="8">
        <v>557</v>
      </c>
      <c r="N1270" s="8" t="s">
        <v>1426</v>
      </c>
      <c r="O1270" s="89" t="s">
        <v>2571</v>
      </c>
      <c r="P1270" s="89">
        <f t="shared" si="114"/>
        <v>45024</v>
      </c>
      <c r="Q1270" s="89" t="s">
        <v>2571</v>
      </c>
      <c r="R1270" s="89"/>
      <c r="S1270" s="121" t="e">
        <f t="shared" si="115"/>
        <v>#VALUE!</v>
      </c>
      <c r="T1270" s="8">
        <v>48</v>
      </c>
      <c r="U1270" s="8">
        <v>21.87</v>
      </c>
      <c r="Z1270" s="78">
        <f t="shared" ca="1" si="116"/>
        <v>1224</v>
      </c>
      <c r="AA1270" s="78" t="str">
        <f t="shared" si="117"/>
        <v>4-2023</v>
      </c>
      <c r="AC1270" s="4" t="str">
        <f t="shared" si="118"/>
        <v>Empty</v>
      </c>
      <c r="AD1270" s="4" t="e">
        <f t="shared" si="119"/>
        <v>#VALUE!</v>
      </c>
    </row>
    <row r="1271" spans="1:30" hidden="1">
      <c r="A1271" s="9" t="s">
        <v>3382</v>
      </c>
      <c r="B1271" s="9" t="s">
        <v>61</v>
      </c>
      <c r="C1271" s="9" t="s">
        <v>7</v>
      </c>
      <c r="D1271" s="9" t="s">
        <v>10</v>
      </c>
      <c r="E1271" s="9"/>
      <c r="F1271" s="9" t="s">
        <v>1389</v>
      </c>
      <c r="G1271" s="9" t="s">
        <v>1390</v>
      </c>
      <c r="H1271" s="9">
        <v>58.59</v>
      </c>
      <c r="I1271" s="9">
        <v>8.59</v>
      </c>
      <c r="J1271" s="9">
        <v>0.42149999999999999</v>
      </c>
      <c r="K1271" s="9">
        <v>0.93049999999999999</v>
      </c>
      <c r="L1271" s="9" t="s">
        <v>1376</v>
      </c>
      <c r="M1271" s="9">
        <v>657</v>
      </c>
      <c r="N1271" s="9" t="s">
        <v>1381</v>
      </c>
      <c r="O1271" s="90" t="s">
        <v>3383</v>
      </c>
      <c r="P1271" s="89">
        <f t="shared" si="114"/>
        <v>45137</v>
      </c>
      <c r="Q1271" s="90" t="s">
        <v>3383</v>
      </c>
      <c r="R1271" s="90"/>
      <c r="S1271" s="121" t="e">
        <f t="shared" si="115"/>
        <v>#VALUE!</v>
      </c>
      <c r="T1271" s="9">
        <v>84</v>
      </c>
      <c r="U1271" s="9">
        <v>40.72</v>
      </c>
      <c r="Z1271" s="78">
        <f t="shared" ca="1" si="116"/>
        <v>1111</v>
      </c>
      <c r="AA1271" s="78" t="str">
        <f t="shared" si="117"/>
        <v>7-2023</v>
      </c>
      <c r="AC1271" s="4" t="str">
        <f t="shared" si="118"/>
        <v>Empty</v>
      </c>
      <c r="AD1271" s="4" t="e">
        <f t="shared" si="119"/>
        <v>#VALUE!</v>
      </c>
    </row>
    <row r="1272" spans="1:30" hidden="1">
      <c r="A1272" s="8" t="s">
        <v>3384</v>
      </c>
      <c r="B1272" s="8" t="s">
        <v>584</v>
      </c>
      <c r="C1272" s="8" t="s">
        <v>41</v>
      </c>
      <c r="D1272" s="8" t="s">
        <v>31</v>
      </c>
      <c r="E1272" s="8"/>
      <c r="F1272" s="8" t="s">
        <v>1380</v>
      </c>
      <c r="G1272" s="8" t="s">
        <v>1390</v>
      </c>
      <c r="H1272" s="8">
        <v>45.5</v>
      </c>
      <c r="I1272" s="8">
        <v>16.43</v>
      </c>
      <c r="J1272" s="8">
        <v>0.32479999999999998</v>
      </c>
      <c r="K1272" s="8">
        <v>4.1375000000000002</v>
      </c>
      <c r="L1272" s="8" t="s">
        <v>1412</v>
      </c>
      <c r="M1272" s="8">
        <v>835</v>
      </c>
      <c r="N1272" s="8" t="s">
        <v>1426</v>
      </c>
      <c r="O1272" s="89" t="s">
        <v>749</v>
      </c>
      <c r="P1272" s="89">
        <f t="shared" si="114"/>
        <v>45006</v>
      </c>
      <c r="Q1272" s="89" t="s">
        <v>749</v>
      </c>
      <c r="R1272" s="89"/>
      <c r="S1272" s="121" t="e">
        <f t="shared" si="115"/>
        <v>#VALUE!</v>
      </c>
      <c r="T1272" s="8">
        <v>12</v>
      </c>
      <c r="U1272" s="8">
        <v>9.84</v>
      </c>
      <c r="Z1272" s="78">
        <f t="shared" ca="1" si="116"/>
        <v>1242</v>
      </c>
      <c r="AA1272" s="78" t="str">
        <f t="shared" si="117"/>
        <v>3-2023</v>
      </c>
      <c r="AC1272" s="4" t="str">
        <f t="shared" si="118"/>
        <v>Empty</v>
      </c>
      <c r="AD1272" s="4" t="e">
        <f t="shared" si="119"/>
        <v>#VALUE!</v>
      </c>
    </row>
    <row r="1273" spans="1:30">
      <c r="A1273" s="9" t="s">
        <v>3385</v>
      </c>
      <c r="B1273" s="9" t="s">
        <v>971</v>
      </c>
      <c r="C1273" s="9" t="s">
        <v>35</v>
      </c>
      <c r="D1273" s="9" t="s">
        <v>44</v>
      </c>
      <c r="E1273" s="9"/>
      <c r="F1273" s="9" t="s">
        <v>1411</v>
      </c>
      <c r="G1273" s="9" t="s">
        <v>1384</v>
      </c>
      <c r="H1273" s="9">
        <v>29.2</v>
      </c>
      <c r="I1273" s="9">
        <v>12.35</v>
      </c>
      <c r="J1273" s="9">
        <v>0.27210000000000001</v>
      </c>
      <c r="K1273" s="9">
        <v>0.77400000000000002</v>
      </c>
      <c r="L1273" s="9" t="s">
        <v>1376</v>
      </c>
      <c r="M1273" s="9">
        <v>866</v>
      </c>
      <c r="N1273" s="9" t="s">
        <v>1396</v>
      </c>
      <c r="O1273" s="90" t="s">
        <v>2690</v>
      </c>
      <c r="P1273" s="89">
        <f t="shared" si="114"/>
        <v>44804</v>
      </c>
      <c r="Q1273" s="90" t="s">
        <v>2690</v>
      </c>
      <c r="R1273" s="90" t="s">
        <v>2768</v>
      </c>
      <c r="S1273" s="121">
        <f t="shared" si="115"/>
        <v>44814</v>
      </c>
      <c r="T1273" s="9">
        <v>48</v>
      </c>
      <c r="U1273" s="9">
        <v>10.26</v>
      </c>
      <c r="Z1273" s="78">
        <f t="shared" ca="1" si="116"/>
        <v>1444</v>
      </c>
      <c r="AA1273" s="78" t="str">
        <f t="shared" si="117"/>
        <v>8-2022</v>
      </c>
      <c r="AC1273" s="4" t="str">
        <f t="shared" si="118"/>
        <v>Empty</v>
      </c>
      <c r="AD1273" s="4">
        <f t="shared" si="119"/>
        <v>8</v>
      </c>
    </row>
    <row r="1274" spans="1:30" hidden="1">
      <c r="A1274" s="8" t="s">
        <v>3386</v>
      </c>
      <c r="B1274" s="8" t="s">
        <v>924</v>
      </c>
      <c r="C1274" s="8" t="s">
        <v>12</v>
      </c>
      <c r="D1274" s="8" t="s">
        <v>10</v>
      </c>
      <c r="E1274" s="8"/>
      <c r="F1274" s="8" t="s">
        <v>1374</v>
      </c>
      <c r="G1274" s="8" t="s">
        <v>1375</v>
      </c>
      <c r="H1274" s="8">
        <v>97.43</v>
      </c>
      <c r="I1274" s="8">
        <v>12.13</v>
      </c>
      <c r="J1274" s="8">
        <v>1.1127</v>
      </c>
      <c r="K1274" s="8">
        <v>8.6624999999999996</v>
      </c>
      <c r="L1274" s="8" t="s">
        <v>1412</v>
      </c>
      <c r="M1274" s="8">
        <v>588</v>
      </c>
      <c r="N1274" s="8" t="s">
        <v>1386</v>
      </c>
      <c r="O1274" s="89" t="s">
        <v>2257</v>
      </c>
      <c r="P1274" s="89">
        <f t="shared" si="114"/>
        <v>45526</v>
      </c>
      <c r="Q1274" s="89" t="s">
        <v>2257</v>
      </c>
      <c r="R1274" s="89"/>
      <c r="S1274" s="121" t="e">
        <f t="shared" si="115"/>
        <v>#VALUE!</v>
      </c>
      <c r="T1274" s="8">
        <v>12</v>
      </c>
      <c r="U1274" s="8">
        <v>63.42</v>
      </c>
      <c r="Z1274" s="78">
        <f t="shared" ca="1" si="116"/>
        <v>722</v>
      </c>
      <c r="AA1274" s="78" t="str">
        <f t="shared" si="117"/>
        <v>8-2024</v>
      </c>
      <c r="AC1274" s="4" t="str">
        <f t="shared" si="118"/>
        <v>Empty</v>
      </c>
      <c r="AD1274" s="4" t="e">
        <f t="shared" si="119"/>
        <v>#VALUE!</v>
      </c>
    </row>
    <row r="1275" spans="1:30">
      <c r="A1275" s="9" t="s">
        <v>3387</v>
      </c>
      <c r="B1275" s="9" t="s">
        <v>110</v>
      </c>
      <c r="C1275" s="9" t="s">
        <v>41</v>
      </c>
      <c r="D1275" s="9" t="s">
        <v>1360</v>
      </c>
      <c r="E1275" s="9"/>
      <c r="F1275" s="9" t="s">
        <v>1411</v>
      </c>
      <c r="G1275" s="9" t="s">
        <v>1384</v>
      </c>
      <c r="H1275" s="9">
        <v>82.32</v>
      </c>
      <c r="I1275" s="9">
        <v>12.74</v>
      </c>
      <c r="J1275" s="9">
        <v>0.47939999999999999</v>
      </c>
      <c r="K1275" s="9">
        <v>3.9036</v>
      </c>
      <c r="L1275" s="9" t="s">
        <v>1358</v>
      </c>
      <c r="M1275" s="9">
        <v>880</v>
      </c>
      <c r="N1275" s="9" t="s">
        <v>1396</v>
      </c>
      <c r="O1275" s="90" t="s">
        <v>86</v>
      </c>
      <c r="P1275" s="89">
        <f t="shared" si="114"/>
        <v>44881</v>
      </c>
      <c r="Q1275" s="90" t="s">
        <v>86</v>
      </c>
      <c r="R1275" s="90" t="s">
        <v>2549</v>
      </c>
      <c r="S1275" s="121">
        <f t="shared" si="115"/>
        <v>44884</v>
      </c>
      <c r="T1275" s="9">
        <v>24</v>
      </c>
      <c r="U1275" s="9">
        <v>25.44</v>
      </c>
      <c r="Z1275" s="78">
        <f t="shared" ca="1" si="116"/>
        <v>1367</v>
      </c>
      <c r="AA1275" s="78" t="str">
        <f t="shared" si="117"/>
        <v>11-2022</v>
      </c>
      <c r="AC1275" s="4" t="str">
        <f t="shared" si="118"/>
        <v>Q4</v>
      </c>
      <c r="AD1275" s="4">
        <f t="shared" si="119"/>
        <v>3</v>
      </c>
    </row>
    <row r="1276" spans="1:30" hidden="1">
      <c r="A1276" s="8" t="s">
        <v>3388</v>
      </c>
      <c r="B1276" s="8" t="s">
        <v>939</v>
      </c>
      <c r="C1276" s="8" t="s">
        <v>38</v>
      </c>
      <c r="D1276" s="8" t="s">
        <v>44</v>
      </c>
      <c r="E1276" s="8"/>
      <c r="F1276" s="8" t="s">
        <v>1380</v>
      </c>
      <c r="G1276" s="8" t="s">
        <v>1375</v>
      </c>
      <c r="H1276" s="8">
        <v>63.29</v>
      </c>
      <c r="I1276" s="8">
        <v>12.2</v>
      </c>
      <c r="J1276" s="8">
        <v>0.63480000000000003</v>
      </c>
      <c r="K1276" s="8">
        <v>2.1082000000000001</v>
      </c>
      <c r="L1276" s="8" t="s">
        <v>1395</v>
      </c>
      <c r="M1276" s="8">
        <v>894</v>
      </c>
      <c r="N1276" s="8" t="s">
        <v>1386</v>
      </c>
      <c r="O1276" s="89" t="s">
        <v>2412</v>
      </c>
      <c r="P1276" s="89">
        <f t="shared" si="114"/>
        <v>45557</v>
      </c>
      <c r="Q1276" s="89" t="s">
        <v>2412</v>
      </c>
      <c r="R1276" s="89"/>
      <c r="S1276" s="121" t="e">
        <f t="shared" si="115"/>
        <v>#VALUE!</v>
      </c>
      <c r="T1276" s="8">
        <v>36</v>
      </c>
      <c r="U1276" s="8">
        <v>12.95</v>
      </c>
      <c r="Z1276" s="78">
        <f t="shared" ca="1" si="116"/>
        <v>691</v>
      </c>
      <c r="AA1276" s="78" t="str">
        <f t="shared" si="117"/>
        <v>9-2024</v>
      </c>
      <c r="AC1276" s="4" t="str">
        <f t="shared" si="118"/>
        <v>Empty</v>
      </c>
      <c r="AD1276" s="4" t="e">
        <f t="shared" si="119"/>
        <v>#VALUE!</v>
      </c>
    </row>
    <row r="1277" spans="1:30">
      <c r="A1277" s="9" t="s">
        <v>3389</v>
      </c>
      <c r="B1277" s="9" t="s">
        <v>1226</v>
      </c>
      <c r="C1277" s="9" t="s">
        <v>16</v>
      </c>
      <c r="D1277" s="9" t="s">
        <v>44</v>
      </c>
      <c r="E1277" s="9"/>
      <c r="F1277" s="9" t="s">
        <v>1374</v>
      </c>
      <c r="G1277" s="9" t="s">
        <v>1390</v>
      </c>
      <c r="H1277" s="9">
        <v>72.33</v>
      </c>
      <c r="I1277" s="9">
        <v>11.54</v>
      </c>
      <c r="J1277" s="9">
        <v>0.60109999999999997</v>
      </c>
      <c r="K1277" s="9">
        <v>0.8468</v>
      </c>
      <c r="L1277" s="9" t="s">
        <v>1385</v>
      </c>
      <c r="M1277" s="9">
        <v>610</v>
      </c>
      <c r="N1277" s="9" t="s">
        <v>1396</v>
      </c>
      <c r="O1277" s="90" t="s">
        <v>1561</v>
      </c>
      <c r="P1277" s="89">
        <f t="shared" si="114"/>
        <v>45147</v>
      </c>
      <c r="Q1277" s="90" t="s">
        <v>1561</v>
      </c>
      <c r="R1277" s="90" t="s">
        <v>3390</v>
      </c>
      <c r="S1277" s="121">
        <f t="shared" si="115"/>
        <v>45161</v>
      </c>
      <c r="T1277" s="9">
        <v>180</v>
      </c>
      <c r="U1277" s="9">
        <v>0</v>
      </c>
      <c r="Z1277" s="78">
        <f t="shared" ca="1" si="116"/>
        <v>1101</v>
      </c>
      <c r="AA1277" s="78" t="str">
        <f t="shared" si="117"/>
        <v>8-2023</v>
      </c>
      <c r="AC1277" s="4" t="str">
        <f t="shared" si="118"/>
        <v>Empty</v>
      </c>
      <c r="AD1277" s="4">
        <f t="shared" si="119"/>
        <v>11</v>
      </c>
    </row>
    <row r="1278" spans="1:30" hidden="1">
      <c r="A1278" s="8" t="s">
        <v>3391</v>
      </c>
      <c r="B1278" s="8" t="s">
        <v>103</v>
      </c>
      <c r="C1278" s="8" t="s">
        <v>7</v>
      </c>
      <c r="D1278" s="8" t="s">
        <v>10</v>
      </c>
      <c r="E1278" s="8"/>
      <c r="F1278" s="8" t="s">
        <v>1374</v>
      </c>
      <c r="G1278" s="8" t="s">
        <v>1384</v>
      </c>
      <c r="H1278" s="8">
        <v>45.9</v>
      </c>
      <c r="I1278" s="8">
        <v>17.489999999999998</v>
      </c>
      <c r="J1278" s="8">
        <v>0.62180000000000002</v>
      </c>
      <c r="K1278" s="8">
        <v>0.69040000000000001</v>
      </c>
      <c r="L1278" s="8" t="s">
        <v>1358</v>
      </c>
      <c r="M1278" s="8">
        <v>566</v>
      </c>
      <c r="N1278" s="8" t="s">
        <v>1381</v>
      </c>
      <c r="O1278" s="89" t="s">
        <v>2493</v>
      </c>
      <c r="P1278" s="89">
        <f t="shared" si="114"/>
        <v>44866</v>
      </c>
      <c r="Q1278" s="89" t="s">
        <v>2493</v>
      </c>
      <c r="R1278" s="89"/>
      <c r="S1278" s="121" t="e">
        <f t="shared" si="115"/>
        <v>#VALUE!</v>
      </c>
      <c r="T1278" s="8">
        <v>240</v>
      </c>
      <c r="U1278" s="8">
        <v>38.68</v>
      </c>
      <c r="Z1278" s="78">
        <f t="shared" ca="1" si="116"/>
        <v>1382</v>
      </c>
      <c r="AA1278" s="78" t="str">
        <f t="shared" si="117"/>
        <v>11-2022</v>
      </c>
      <c r="AC1278" s="4" t="str">
        <f t="shared" si="118"/>
        <v>Q4</v>
      </c>
      <c r="AD1278" s="4" t="e">
        <f t="shared" si="119"/>
        <v>#VALUE!</v>
      </c>
    </row>
    <row r="1279" spans="1:30">
      <c r="A1279" s="9" t="s">
        <v>3392</v>
      </c>
      <c r="B1279" s="9" t="s">
        <v>288</v>
      </c>
      <c r="C1279" s="9" t="s">
        <v>24</v>
      </c>
      <c r="D1279" s="9" t="s">
        <v>44</v>
      </c>
      <c r="E1279" s="9"/>
      <c r="F1279" s="9" t="s">
        <v>1408</v>
      </c>
      <c r="G1279" s="9" t="s">
        <v>1390</v>
      </c>
      <c r="H1279" s="9">
        <v>66.209999999999994</v>
      </c>
      <c r="I1279" s="9">
        <v>11.68</v>
      </c>
      <c r="J1279" s="9">
        <v>0.9395</v>
      </c>
      <c r="K1279" s="9">
        <v>2.1890000000000001</v>
      </c>
      <c r="L1279" s="9" t="s">
        <v>1376</v>
      </c>
      <c r="M1279" s="9">
        <v>759</v>
      </c>
      <c r="N1279" s="9" t="s">
        <v>1403</v>
      </c>
      <c r="O1279" s="90" t="s">
        <v>2304</v>
      </c>
      <c r="P1279" s="89">
        <f t="shared" si="114"/>
        <v>45090</v>
      </c>
      <c r="Q1279" s="90" t="s">
        <v>2304</v>
      </c>
      <c r="R1279" s="90" t="s">
        <v>2221</v>
      </c>
      <c r="S1279" s="121">
        <f t="shared" si="115"/>
        <v>45092</v>
      </c>
      <c r="T1279" s="9">
        <v>36</v>
      </c>
      <c r="U1279" s="9">
        <v>34.25</v>
      </c>
      <c r="Z1279" s="78">
        <f t="shared" ca="1" si="116"/>
        <v>1158</v>
      </c>
      <c r="AA1279" s="78" t="str">
        <f t="shared" si="117"/>
        <v>6-2023</v>
      </c>
      <c r="AC1279" s="4" t="str">
        <f t="shared" si="118"/>
        <v>Empty</v>
      </c>
      <c r="AD1279" s="4">
        <f t="shared" si="119"/>
        <v>3</v>
      </c>
    </row>
    <row r="1280" spans="1:30">
      <c r="A1280" s="8" t="s">
        <v>3393</v>
      </c>
      <c r="B1280" s="8" t="s">
        <v>772</v>
      </c>
      <c r="C1280" s="8" t="s">
        <v>32</v>
      </c>
      <c r="D1280" s="8" t="s">
        <v>31</v>
      </c>
      <c r="E1280" s="8"/>
      <c r="F1280" s="8" t="s">
        <v>1411</v>
      </c>
      <c r="G1280" s="8" t="s">
        <v>1384</v>
      </c>
      <c r="H1280" s="8">
        <v>88.36</v>
      </c>
      <c r="I1280" s="8">
        <v>9.81</v>
      </c>
      <c r="J1280" s="8">
        <v>1.1359999999999999</v>
      </c>
      <c r="K1280" s="8">
        <v>7.7603999999999997</v>
      </c>
      <c r="L1280" s="8" t="s">
        <v>1385</v>
      </c>
      <c r="M1280" s="8">
        <v>663</v>
      </c>
      <c r="N1280" s="8" t="s">
        <v>1396</v>
      </c>
      <c r="O1280" s="89" t="s">
        <v>3394</v>
      </c>
      <c r="P1280" s="89">
        <f t="shared" si="114"/>
        <v>45124</v>
      </c>
      <c r="Q1280" s="89" t="s">
        <v>3394</v>
      </c>
      <c r="R1280" s="89" t="s">
        <v>2333</v>
      </c>
      <c r="S1280" s="121">
        <f t="shared" si="115"/>
        <v>45135</v>
      </c>
      <c r="T1280" s="8">
        <v>12</v>
      </c>
      <c r="U1280" s="8">
        <v>0</v>
      </c>
      <c r="Z1280" s="78">
        <f t="shared" ca="1" si="116"/>
        <v>1124</v>
      </c>
      <c r="AA1280" s="78" t="str">
        <f t="shared" si="117"/>
        <v>7-2023</v>
      </c>
      <c r="AC1280" s="4" t="str">
        <f t="shared" si="118"/>
        <v>Empty</v>
      </c>
      <c r="AD1280" s="4">
        <f t="shared" si="119"/>
        <v>10</v>
      </c>
    </row>
    <row r="1281" spans="1:30">
      <c r="A1281" s="9" t="s">
        <v>3395</v>
      </c>
      <c r="B1281" s="9" t="s">
        <v>1149</v>
      </c>
      <c r="C1281" s="9" t="s">
        <v>28</v>
      </c>
      <c r="D1281" s="9" t="s">
        <v>1360</v>
      </c>
      <c r="E1281" s="9"/>
      <c r="F1281" s="9" t="s">
        <v>1374</v>
      </c>
      <c r="G1281" s="9" t="s">
        <v>1375</v>
      </c>
      <c r="H1281" s="9">
        <v>39.9</v>
      </c>
      <c r="I1281" s="9">
        <v>12.4</v>
      </c>
      <c r="J1281" s="9">
        <v>0.67410000000000003</v>
      </c>
      <c r="K1281" s="9">
        <v>1.0586</v>
      </c>
      <c r="L1281" s="9" t="s">
        <v>1412</v>
      </c>
      <c r="M1281" s="9">
        <v>876</v>
      </c>
      <c r="N1281" s="9" t="s">
        <v>1396</v>
      </c>
      <c r="O1281" s="90" t="s">
        <v>247</v>
      </c>
      <c r="P1281" s="89">
        <f t="shared" si="114"/>
        <v>44857</v>
      </c>
      <c r="Q1281" s="90" t="s">
        <v>247</v>
      </c>
      <c r="R1281" s="90" t="s">
        <v>3396</v>
      </c>
      <c r="S1281" s="121">
        <f t="shared" si="115"/>
        <v>44865</v>
      </c>
      <c r="T1281" s="9">
        <v>48</v>
      </c>
      <c r="U1281" s="9">
        <v>10.199999999999999</v>
      </c>
      <c r="Z1281" s="78">
        <f t="shared" ca="1" si="116"/>
        <v>1391</v>
      </c>
      <c r="AA1281" s="78" t="str">
        <f t="shared" si="117"/>
        <v>10-2022</v>
      </c>
      <c r="AC1281" s="4" t="str">
        <f t="shared" si="118"/>
        <v>Q4</v>
      </c>
      <c r="AD1281" s="4">
        <f t="shared" si="119"/>
        <v>6</v>
      </c>
    </row>
    <row r="1282" spans="1:30">
      <c r="A1282" s="8" t="s">
        <v>3397</v>
      </c>
      <c r="B1282" s="8" t="s">
        <v>397</v>
      </c>
      <c r="C1282" s="8" t="s">
        <v>20</v>
      </c>
      <c r="D1282" s="8" t="s">
        <v>44</v>
      </c>
      <c r="E1282" s="8"/>
      <c r="F1282" s="8" t="s">
        <v>1408</v>
      </c>
      <c r="G1282" s="8" t="s">
        <v>1390</v>
      </c>
      <c r="H1282" s="8">
        <v>39.83</v>
      </c>
      <c r="I1282" s="8">
        <v>11.74</v>
      </c>
      <c r="J1282" s="8">
        <v>0.47949999999999998</v>
      </c>
      <c r="K1282" s="8">
        <v>0.5655</v>
      </c>
      <c r="L1282" s="8" t="s">
        <v>1412</v>
      </c>
      <c r="M1282" s="8">
        <v>820</v>
      </c>
      <c r="N1282" s="8" t="s">
        <v>1377</v>
      </c>
      <c r="O1282" s="89" t="s">
        <v>3398</v>
      </c>
      <c r="P1282" s="89">
        <f t="shared" si="114"/>
        <v>45609</v>
      </c>
      <c r="Q1282" s="89" t="s">
        <v>3398</v>
      </c>
      <c r="R1282" s="89" t="s">
        <v>3399</v>
      </c>
      <c r="S1282" s="121">
        <f t="shared" si="115"/>
        <v>45614</v>
      </c>
      <c r="T1282" s="8">
        <v>120</v>
      </c>
      <c r="U1282" s="8">
        <v>23.91</v>
      </c>
      <c r="Z1282" s="78">
        <f t="shared" ca="1" si="116"/>
        <v>639</v>
      </c>
      <c r="AA1282" s="78" t="str">
        <f t="shared" si="117"/>
        <v>11-2024</v>
      </c>
      <c r="AC1282" s="4" t="str">
        <f t="shared" si="118"/>
        <v>Q4</v>
      </c>
      <c r="AD1282" s="4">
        <f t="shared" si="119"/>
        <v>4</v>
      </c>
    </row>
    <row r="1283" spans="1:30">
      <c r="A1283" s="9" t="s">
        <v>3400</v>
      </c>
      <c r="B1283" s="9" t="s">
        <v>1146</v>
      </c>
      <c r="C1283" s="9" t="s">
        <v>41</v>
      </c>
      <c r="D1283" s="9" t="s">
        <v>31</v>
      </c>
      <c r="E1283" s="9"/>
      <c r="F1283" s="9" t="s">
        <v>1374</v>
      </c>
      <c r="G1283" s="9" t="s">
        <v>1375</v>
      </c>
      <c r="H1283" s="9">
        <v>83.22</v>
      </c>
      <c r="I1283" s="9">
        <v>11.97</v>
      </c>
      <c r="J1283" s="9">
        <v>0.58850000000000002</v>
      </c>
      <c r="K1283" s="9">
        <v>7.3928000000000003</v>
      </c>
      <c r="L1283" s="9" t="s">
        <v>1376</v>
      </c>
      <c r="M1283" s="9">
        <v>668</v>
      </c>
      <c r="N1283" s="9" t="s">
        <v>1403</v>
      </c>
      <c r="O1283" s="90" t="s">
        <v>2280</v>
      </c>
      <c r="P1283" s="89">
        <f t="shared" ref="P1283:P1346" si="120">DATE(RIGHT(O1283,4),MID(O1283,4,2),LEFT(O1283,2))</f>
        <v>44827</v>
      </c>
      <c r="Q1283" s="90" t="s">
        <v>2280</v>
      </c>
      <c r="R1283" s="90" t="s">
        <v>3043</v>
      </c>
      <c r="S1283" s="121">
        <f t="shared" ref="S1283:S1346" si="121">DATE(RIGHT(R1283,4),MID(R1283,4,2),LEFT(R1283,2))</f>
        <v>44837</v>
      </c>
      <c r="T1283" s="9">
        <v>12</v>
      </c>
      <c r="U1283" s="9">
        <v>37.950000000000003</v>
      </c>
      <c r="Z1283" s="78">
        <f t="shared" ref="Z1283:AA1346" ca="1" si="122">TODAY()-P1283</f>
        <v>1421</v>
      </c>
      <c r="AA1283" s="78" t="str">
        <f t="shared" ref="AA1283:AA1346" si="123">MONTH(P1283)&amp;"-"&amp;YEAR(P1283)</f>
        <v>9-2022</v>
      </c>
      <c r="AC1283" s="4" t="str">
        <f t="shared" ref="AC1283:AC1346" si="124">IF(MONTH(P1283)&gt;=10,"Q4","Empty")</f>
        <v>Empty</v>
      </c>
      <c r="AD1283" s="4">
        <f t="shared" ref="AD1283:AD1346" si="125">NETWORKDAYS(P1283,S1283)</f>
        <v>7</v>
      </c>
    </row>
    <row r="1284" spans="1:30">
      <c r="A1284" s="8" t="s">
        <v>3401</v>
      </c>
      <c r="B1284" s="8" t="s">
        <v>1215</v>
      </c>
      <c r="C1284" s="8" t="s">
        <v>12</v>
      </c>
      <c r="D1284" s="8" t="s">
        <v>1360</v>
      </c>
      <c r="E1284" s="8"/>
      <c r="F1284" s="8" t="s">
        <v>1374</v>
      </c>
      <c r="G1284" s="8" t="s">
        <v>1384</v>
      </c>
      <c r="H1284" s="8">
        <v>86.77</v>
      </c>
      <c r="I1284" s="8">
        <v>15.76</v>
      </c>
      <c r="J1284" s="8">
        <v>1.5738000000000001</v>
      </c>
      <c r="K1284" s="8">
        <v>1.2599</v>
      </c>
      <c r="L1284" s="8" t="s">
        <v>1395</v>
      </c>
      <c r="M1284" s="8">
        <v>814</v>
      </c>
      <c r="N1284" s="8" t="s">
        <v>1403</v>
      </c>
      <c r="O1284" s="89" t="s">
        <v>535</v>
      </c>
      <c r="P1284" s="89">
        <f t="shared" si="120"/>
        <v>45035</v>
      </c>
      <c r="Q1284" s="89" t="s">
        <v>535</v>
      </c>
      <c r="R1284" s="89" t="s">
        <v>180</v>
      </c>
      <c r="S1284" s="121">
        <f t="shared" si="121"/>
        <v>45047</v>
      </c>
      <c r="T1284" s="8">
        <v>180</v>
      </c>
      <c r="U1284" s="8">
        <v>32.25</v>
      </c>
      <c r="Z1284" s="78">
        <f t="shared" ca="1" si="122"/>
        <v>1213</v>
      </c>
      <c r="AA1284" s="78" t="str">
        <f t="shared" si="123"/>
        <v>4-2023</v>
      </c>
      <c r="AC1284" s="4" t="str">
        <f t="shared" si="124"/>
        <v>Empty</v>
      </c>
      <c r="AD1284" s="4">
        <f t="shared" si="125"/>
        <v>9</v>
      </c>
    </row>
    <row r="1285" spans="1:30" hidden="1">
      <c r="A1285" s="9" t="s">
        <v>3402</v>
      </c>
      <c r="B1285" s="9" t="s">
        <v>1116</v>
      </c>
      <c r="C1285" s="9" t="s">
        <v>20</v>
      </c>
      <c r="D1285" s="9" t="s">
        <v>31</v>
      </c>
      <c r="E1285" s="9"/>
      <c r="F1285" s="9" t="s">
        <v>1374</v>
      </c>
      <c r="G1285" s="9" t="s">
        <v>1375</v>
      </c>
      <c r="H1285" s="9">
        <v>86.78</v>
      </c>
      <c r="I1285" s="9">
        <v>13.83</v>
      </c>
      <c r="J1285" s="9">
        <v>0.82589999999999997</v>
      </c>
      <c r="K1285" s="9">
        <v>1.6181000000000001</v>
      </c>
      <c r="L1285" s="9" t="s">
        <v>1385</v>
      </c>
      <c r="M1285" s="9">
        <v>631</v>
      </c>
      <c r="N1285" s="9" t="s">
        <v>1386</v>
      </c>
      <c r="O1285" s="90" t="s">
        <v>3403</v>
      </c>
      <c r="P1285" s="89">
        <f t="shared" si="120"/>
        <v>44863</v>
      </c>
      <c r="Q1285" s="90" t="s">
        <v>3403</v>
      </c>
      <c r="R1285" s="90"/>
      <c r="S1285" s="121" t="e">
        <f t="shared" si="121"/>
        <v>#VALUE!</v>
      </c>
      <c r="T1285" s="9">
        <v>84</v>
      </c>
      <c r="U1285" s="9">
        <v>0</v>
      </c>
      <c r="Z1285" s="78">
        <f t="shared" ca="1" si="122"/>
        <v>1385</v>
      </c>
      <c r="AA1285" s="78" t="str">
        <f t="shared" si="123"/>
        <v>10-2022</v>
      </c>
      <c r="AC1285" s="4" t="str">
        <f t="shared" si="124"/>
        <v>Q4</v>
      </c>
      <c r="AD1285" s="4" t="e">
        <f t="shared" si="125"/>
        <v>#VALUE!</v>
      </c>
    </row>
    <row r="1286" spans="1:30">
      <c r="A1286" s="8" t="s">
        <v>3404</v>
      </c>
      <c r="B1286" s="8" t="s">
        <v>766</v>
      </c>
      <c r="C1286" s="8" t="s">
        <v>35</v>
      </c>
      <c r="D1286" s="8" t="s">
        <v>23</v>
      </c>
      <c r="E1286" s="8"/>
      <c r="F1286" s="8" t="s">
        <v>1374</v>
      </c>
      <c r="G1286" s="8" t="s">
        <v>1390</v>
      </c>
      <c r="H1286" s="8">
        <v>67.14</v>
      </c>
      <c r="I1286" s="8">
        <v>10.66</v>
      </c>
      <c r="J1286" s="8">
        <v>0.68300000000000005</v>
      </c>
      <c r="K1286" s="8">
        <v>0.74880000000000002</v>
      </c>
      <c r="L1286" s="8" t="s">
        <v>1358</v>
      </c>
      <c r="M1286" s="8">
        <v>858</v>
      </c>
      <c r="N1286" s="8" t="s">
        <v>1377</v>
      </c>
      <c r="O1286" s="89" t="s">
        <v>2607</v>
      </c>
      <c r="P1286" s="89">
        <f t="shared" si="120"/>
        <v>44842</v>
      </c>
      <c r="Q1286" s="89" t="s">
        <v>2607</v>
      </c>
      <c r="R1286" s="89" t="s">
        <v>2465</v>
      </c>
      <c r="S1286" s="121">
        <f t="shared" si="121"/>
        <v>44848</v>
      </c>
      <c r="T1286" s="8">
        <v>180</v>
      </c>
      <c r="U1286" s="8">
        <v>13.35</v>
      </c>
      <c r="Z1286" s="78">
        <f t="shared" ca="1" si="122"/>
        <v>1406</v>
      </c>
      <c r="AA1286" s="78" t="str">
        <f t="shared" si="123"/>
        <v>10-2022</v>
      </c>
      <c r="AC1286" s="4" t="str">
        <f t="shared" si="124"/>
        <v>Q4</v>
      </c>
      <c r="AD1286" s="4">
        <f t="shared" si="125"/>
        <v>5</v>
      </c>
    </row>
    <row r="1287" spans="1:30" hidden="1">
      <c r="A1287" s="9" t="s">
        <v>3405</v>
      </c>
      <c r="B1287" s="9" t="s">
        <v>152</v>
      </c>
      <c r="C1287" s="9" t="s">
        <v>35</v>
      </c>
      <c r="D1287" s="9" t="s">
        <v>10</v>
      </c>
      <c r="E1287" s="9"/>
      <c r="F1287" s="9" t="s">
        <v>1389</v>
      </c>
      <c r="G1287" s="9" t="s">
        <v>1384</v>
      </c>
      <c r="H1287" s="9">
        <v>65.319999999999993</v>
      </c>
      <c r="I1287" s="9">
        <v>8.5299999999999994</v>
      </c>
      <c r="J1287" s="9">
        <v>0.7702</v>
      </c>
      <c r="K1287" s="9">
        <v>2.0629</v>
      </c>
      <c r="L1287" s="9" t="s">
        <v>1395</v>
      </c>
      <c r="M1287" s="9">
        <v>686</v>
      </c>
      <c r="N1287" s="9" t="s">
        <v>1386</v>
      </c>
      <c r="O1287" s="90" t="s">
        <v>3406</v>
      </c>
      <c r="P1287" s="89">
        <f t="shared" si="120"/>
        <v>45472</v>
      </c>
      <c r="Q1287" s="90" t="s">
        <v>3406</v>
      </c>
      <c r="R1287" s="90"/>
      <c r="S1287" s="121" t="e">
        <f t="shared" si="121"/>
        <v>#VALUE!</v>
      </c>
      <c r="T1287" s="9">
        <v>36</v>
      </c>
      <c r="U1287" s="9">
        <v>42.35</v>
      </c>
      <c r="Z1287" s="78">
        <f t="shared" ca="1" si="122"/>
        <v>776</v>
      </c>
      <c r="AA1287" s="78" t="str">
        <f t="shared" si="123"/>
        <v>6-2024</v>
      </c>
      <c r="AC1287" s="4" t="str">
        <f t="shared" si="124"/>
        <v>Empty</v>
      </c>
      <c r="AD1287" s="4" t="e">
        <f t="shared" si="125"/>
        <v>#VALUE!</v>
      </c>
    </row>
    <row r="1288" spans="1:30" hidden="1">
      <c r="A1288" s="8" t="s">
        <v>3407</v>
      </c>
      <c r="B1288" s="8" t="s">
        <v>1296</v>
      </c>
      <c r="C1288" s="8" t="s">
        <v>41</v>
      </c>
      <c r="D1288" s="8" t="s">
        <v>31</v>
      </c>
      <c r="E1288" s="8"/>
      <c r="F1288" s="8" t="s">
        <v>1408</v>
      </c>
      <c r="G1288" s="8" t="s">
        <v>1384</v>
      </c>
      <c r="H1288" s="8">
        <v>72.06</v>
      </c>
      <c r="I1288" s="8">
        <v>11.9</v>
      </c>
      <c r="J1288" s="8">
        <v>1.1492</v>
      </c>
      <c r="K1288" s="8">
        <v>6.3990999999999998</v>
      </c>
      <c r="L1288" s="8" t="s">
        <v>1376</v>
      </c>
      <c r="M1288" s="8">
        <v>577</v>
      </c>
      <c r="N1288" s="8" t="s">
        <v>1386</v>
      </c>
      <c r="O1288" s="89" t="s">
        <v>1659</v>
      </c>
      <c r="P1288" s="89">
        <f t="shared" si="120"/>
        <v>45395</v>
      </c>
      <c r="Q1288" s="89" t="s">
        <v>1659</v>
      </c>
      <c r="R1288" s="89"/>
      <c r="S1288" s="121" t="e">
        <f t="shared" si="121"/>
        <v>#VALUE!</v>
      </c>
      <c r="T1288" s="8">
        <v>12</v>
      </c>
      <c r="U1288" s="8">
        <v>45.8</v>
      </c>
      <c r="Z1288" s="78">
        <f t="shared" ca="1" si="122"/>
        <v>853</v>
      </c>
      <c r="AA1288" s="78" t="str">
        <f t="shared" si="123"/>
        <v>4-2024</v>
      </c>
      <c r="AC1288" s="4" t="str">
        <f t="shared" si="124"/>
        <v>Empty</v>
      </c>
      <c r="AD1288" s="4" t="e">
        <f t="shared" si="125"/>
        <v>#VALUE!</v>
      </c>
    </row>
    <row r="1289" spans="1:30" hidden="1">
      <c r="A1289" s="9" t="s">
        <v>3408</v>
      </c>
      <c r="B1289" s="9" t="s">
        <v>1123</v>
      </c>
      <c r="C1289" s="9" t="s">
        <v>38</v>
      </c>
      <c r="D1289" s="9" t="s">
        <v>44</v>
      </c>
      <c r="E1289" s="9"/>
      <c r="F1289" s="9" t="s">
        <v>1389</v>
      </c>
      <c r="G1289" s="9" t="s">
        <v>1384</v>
      </c>
      <c r="H1289" s="9">
        <v>12.17</v>
      </c>
      <c r="I1289" s="9">
        <v>17.22</v>
      </c>
      <c r="J1289" s="9">
        <v>0.21149999999999999</v>
      </c>
      <c r="K1289" s="9">
        <v>1.1112</v>
      </c>
      <c r="L1289" s="9" t="s">
        <v>1385</v>
      </c>
      <c r="M1289" s="9">
        <v>870</v>
      </c>
      <c r="N1289" s="9" t="s">
        <v>1381</v>
      </c>
      <c r="O1289" s="90" t="s">
        <v>967</v>
      </c>
      <c r="P1289" s="89">
        <f t="shared" si="120"/>
        <v>45622</v>
      </c>
      <c r="Q1289" s="90" t="s">
        <v>967</v>
      </c>
      <c r="R1289" s="90"/>
      <c r="S1289" s="121" t="e">
        <f t="shared" si="121"/>
        <v>#VALUE!</v>
      </c>
      <c r="T1289" s="9">
        <v>12</v>
      </c>
      <c r="U1289" s="9">
        <v>0</v>
      </c>
      <c r="Z1289" s="78">
        <f t="shared" ca="1" si="122"/>
        <v>626</v>
      </c>
      <c r="AA1289" s="78" t="str">
        <f t="shared" si="123"/>
        <v>11-2024</v>
      </c>
      <c r="AC1289" s="4" t="str">
        <f t="shared" si="124"/>
        <v>Q4</v>
      </c>
      <c r="AD1289" s="4" t="e">
        <f t="shared" si="125"/>
        <v>#VALUE!</v>
      </c>
    </row>
    <row r="1290" spans="1:30">
      <c r="A1290" s="8" t="s">
        <v>3409</v>
      </c>
      <c r="B1290" s="8" t="s">
        <v>262</v>
      </c>
      <c r="C1290" s="8" t="s">
        <v>32</v>
      </c>
      <c r="D1290" s="8" t="s">
        <v>31</v>
      </c>
      <c r="E1290" s="8"/>
      <c r="F1290" s="8" t="s">
        <v>1411</v>
      </c>
      <c r="G1290" s="8" t="s">
        <v>1384</v>
      </c>
      <c r="H1290" s="8">
        <v>21.25</v>
      </c>
      <c r="I1290" s="8">
        <v>12.15</v>
      </c>
      <c r="J1290" s="8">
        <v>0.25009999999999999</v>
      </c>
      <c r="K1290" s="8">
        <v>0.30669999999999997</v>
      </c>
      <c r="L1290" s="8" t="s">
        <v>1385</v>
      </c>
      <c r="M1290" s="8">
        <v>849</v>
      </c>
      <c r="N1290" s="8" t="s">
        <v>1403</v>
      </c>
      <c r="O1290" s="89" t="s">
        <v>1443</v>
      </c>
      <c r="P1290" s="89">
        <f t="shared" si="120"/>
        <v>44902</v>
      </c>
      <c r="Q1290" s="89" t="s">
        <v>1443</v>
      </c>
      <c r="R1290" s="89" t="s">
        <v>3410</v>
      </c>
      <c r="S1290" s="121">
        <f t="shared" si="121"/>
        <v>44914</v>
      </c>
      <c r="T1290" s="8">
        <v>120</v>
      </c>
      <c r="U1290" s="8">
        <v>0</v>
      </c>
      <c r="Z1290" s="78">
        <f t="shared" ca="1" si="122"/>
        <v>1346</v>
      </c>
      <c r="AA1290" s="78" t="str">
        <f t="shared" si="123"/>
        <v>12-2022</v>
      </c>
      <c r="AC1290" s="4" t="str">
        <f t="shared" si="124"/>
        <v>Q4</v>
      </c>
      <c r="AD1290" s="4">
        <f t="shared" si="125"/>
        <v>9</v>
      </c>
    </row>
    <row r="1291" spans="1:30" hidden="1">
      <c r="A1291" s="9" t="s">
        <v>3411</v>
      </c>
      <c r="B1291" s="9" t="s">
        <v>1056</v>
      </c>
      <c r="C1291" s="9" t="s">
        <v>12</v>
      </c>
      <c r="D1291" s="9" t="s">
        <v>1360</v>
      </c>
      <c r="E1291" s="9"/>
      <c r="F1291" s="9" t="s">
        <v>1400</v>
      </c>
      <c r="G1291" s="9" t="s">
        <v>1384</v>
      </c>
      <c r="H1291" s="9">
        <v>85.33</v>
      </c>
      <c r="I1291" s="9">
        <v>10.29</v>
      </c>
      <c r="J1291" s="9">
        <v>1.6008</v>
      </c>
      <c r="K1291" s="9">
        <v>1.1414</v>
      </c>
      <c r="L1291" s="9" t="s">
        <v>1358</v>
      </c>
      <c r="M1291" s="9">
        <v>758</v>
      </c>
      <c r="N1291" s="9" t="s">
        <v>1386</v>
      </c>
      <c r="O1291" s="90" t="s">
        <v>1466</v>
      </c>
      <c r="P1291" s="89">
        <f t="shared" si="120"/>
        <v>44611</v>
      </c>
      <c r="Q1291" s="90" t="s">
        <v>1466</v>
      </c>
      <c r="R1291" s="90"/>
      <c r="S1291" s="121" t="e">
        <f t="shared" si="121"/>
        <v>#VALUE!</v>
      </c>
      <c r="T1291" s="9">
        <v>120</v>
      </c>
      <c r="U1291" s="9">
        <v>49.32</v>
      </c>
      <c r="Z1291" s="78">
        <f t="shared" ca="1" si="122"/>
        <v>1637</v>
      </c>
      <c r="AA1291" s="78" t="str">
        <f t="shared" si="123"/>
        <v>2-2022</v>
      </c>
      <c r="AC1291" s="4" t="str">
        <f t="shared" si="124"/>
        <v>Empty</v>
      </c>
      <c r="AD1291" s="4" t="e">
        <f t="shared" si="125"/>
        <v>#VALUE!</v>
      </c>
    </row>
    <row r="1292" spans="1:30">
      <c r="A1292" s="8" t="s">
        <v>3412</v>
      </c>
      <c r="B1292" s="8" t="s">
        <v>863</v>
      </c>
      <c r="C1292" s="8" t="s">
        <v>7</v>
      </c>
      <c r="D1292" s="8" t="s">
        <v>10</v>
      </c>
      <c r="E1292" s="8"/>
      <c r="F1292" s="8" t="s">
        <v>1389</v>
      </c>
      <c r="G1292" s="8" t="s">
        <v>1384</v>
      </c>
      <c r="H1292" s="8">
        <v>26.89</v>
      </c>
      <c r="I1292" s="8">
        <v>17.04</v>
      </c>
      <c r="J1292" s="8">
        <v>0.50070000000000003</v>
      </c>
      <c r="K1292" s="8">
        <v>0.77649999999999997</v>
      </c>
      <c r="L1292" s="8" t="s">
        <v>1412</v>
      </c>
      <c r="M1292" s="8">
        <v>741</v>
      </c>
      <c r="N1292" s="8" t="s">
        <v>1396</v>
      </c>
      <c r="O1292" s="89" t="s">
        <v>2971</v>
      </c>
      <c r="P1292" s="89">
        <f t="shared" si="120"/>
        <v>44563</v>
      </c>
      <c r="Q1292" s="89" t="s">
        <v>2971</v>
      </c>
      <c r="R1292" s="89" t="s">
        <v>3177</v>
      </c>
      <c r="S1292" s="121">
        <f t="shared" si="121"/>
        <v>44565</v>
      </c>
      <c r="T1292" s="8">
        <v>48</v>
      </c>
      <c r="U1292" s="8">
        <v>5.16</v>
      </c>
      <c r="Z1292" s="78">
        <f t="shared" ca="1" si="122"/>
        <v>1685</v>
      </c>
      <c r="AA1292" s="78" t="str">
        <f t="shared" si="123"/>
        <v>1-2022</v>
      </c>
      <c r="AC1292" s="4" t="str">
        <f t="shared" si="124"/>
        <v>Empty</v>
      </c>
      <c r="AD1292" s="4">
        <f t="shared" si="125"/>
        <v>2</v>
      </c>
    </row>
    <row r="1293" spans="1:30">
      <c r="A1293" s="9" t="s">
        <v>3413</v>
      </c>
      <c r="B1293" s="9" t="s">
        <v>743</v>
      </c>
      <c r="C1293" s="9" t="s">
        <v>28</v>
      </c>
      <c r="D1293" s="9" t="s">
        <v>23</v>
      </c>
      <c r="E1293" s="9"/>
      <c r="F1293" s="9" t="s">
        <v>1374</v>
      </c>
      <c r="G1293" s="9" t="s">
        <v>1390</v>
      </c>
      <c r="H1293" s="9">
        <v>89.56</v>
      </c>
      <c r="I1293" s="9">
        <v>13.45</v>
      </c>
      <c r="J1293" s="9">
        <v>0.51329999999999998</v>
      </c>
      <c r="K1293" s="9">
        <v>1.0781000000000001</v>
      </c>
      <c r="L1293" s="9" t="s">
        <v>1358</v>
      </c>
      <c r="M1293" s="9">
        <v>556</v>
      </c>
      <c r="N1293" s="9" t="s">
        <v>1403</v>
      </c>
      <c r="O1293" s="90" t="s">
        <v>1498</v>
      </c>
      <c r="P1293" s="89">
        <f t="shared" si="120"/>
        <v>44635</v>
      </c>
      <c r="Q1293" s="90" t="s">
        <v>1498</v>
      </c>
      <c r="R1293" s="90" t="s">
        <v>2051</v>
      </c>
      <c r="S1293" s="121">
        <f t="shared" si="121"/>
        <v>44640</v>
      </c>
      <c r="T1293" s="9">
        <v>240</v>
      </c>
      <c r="U1293" s="9">
        <v>28.39</v>
      </c>
      <c r="Z1293" s="78">
        <f t="shared" ca="1" si="122"/>
        <v>1613</v>
      </c>
      <c r="AA1293" s="78" t="str">
        <f t="shared" si="123"/>
        <v>3-2022</v>
      </c>
      <c r="AC1293" s="4" t="str">
        <f t="shared" si="124"/>
        <v>Empty</v>
      </c>
      <c r="AD1293" s="4">
        <f t="shared" si="125"/>
        <v>4</v>
      </c>
    </row>
    <row r="1294" spans="1:30">
      <c r="A1294" s="8" t="s">
        <v>3414</v>
      </c>
      <c r="B1294" s="8" t="s">
        <v>472</v>
      </c>
      <c r="C1294" s="8" t="s">
        <v>20</v>
      </c>
      <c r="D1294" s="8" t="s">
        <v>10</v>
      </c>
      <c r="E1294" s="8"/>
      <c r="F1294" s="8" t="s">
        <v>1408</v>
      </c>
      <c r="G1294" s="8" t="s">
        <v>1375</v>
      </c>
      <c r="H1294" s="8">
        <v>39.11</v>
      </c>
      <c r="I1294" s="8">
        <v>8.33</v>
      </c>
      <c r="J1294" s="8">
        <v>0.32079999999999997</v>
      </c>
      <c r="K1294" s="8">
        <v>0.61599999999999999</v>
      </c>
      <c r="L1294" s="8" t="s">
        <v>1395</v>
      </c>
      <c r="M1294" s="8">
        <v>844</v>
      </c>
      <c r="N1294" s="8" t="s">
        <v>1403</v>
      </c>
      <c r="O1294" s="89" t="s">
        <v>3415</v>
      </c>
      <c r="P1294" s="89">
        <f t="shared" si="120"/>
        <v>44773</v>
      </c>
      <c r="Q1294" s="89" t="s">
        <v>3415</v>
      </c>
      <c r="R1294" s="89" t="s">
        <v>3416</v>
      </c>
      <c r="S1294" s="121">
        <f t="shared" si="121"/>
        <v>44778</v>
      </c>
      <c r="T1294" s="8">
        <v>84</v>
      </c>
      <c r="U1294" s="8">
        <v>21.03</v>
      </c>
      <c r="Z1294" s="78">
        <f t="shared" ca="1" si="122"/>
        <v>1475</v>
      </c>
      <c r="AA1294" s="78" t="str">
        <f t="shared" si="123"/>
        <v>7-2022</v>
      </c>
      <c r="AC1294" s="4" t="str">
        <f t="shared" si="124"/>
        <v>Empty</v>
      </c>
      <c r="AD1294" s="4">
        <f t="shared" si="125"/>
        <v>5</v>
      </c>
    </row>
    <row r="1295" spans="1:30" hidden="1">
      <c r="A1295" s="9" t="s">
        <v>3417</v>
      </c>
      <c r="B1295" s="9" t="s">
        <v>538</v>
      </c>
      <c r="C1295" s="9" t="s">
        <v>28</v>
      </c>
      <c r="D1295" s="9" t="s">
        <v>23</v>
      </c>
      <c r="E1295" s="9"/>
      <c r="F1295" s="9" t="s">
        <v>1380</v>
      </c>
      <c r="G1295" s="9" t="s">
        <v>1384</v>
      </c>
      <c r="H1295" s="9">
        <v>5.16</v>
      </c>
      <c r="I1295" s="9">
        <v>8.6300000000000008</v>
      </c>
      <c r="J1295" s="9">
        <v>5.7000000000000002E-2</v>
      </c>
      <c r="K1295" s="9">
        <v>8.2100000000000006E-2</v>
      </c>
      <c r="L1295" s="9" t="s">
        <v>1376</v>
      </c>
      <c r="M1295" s="9">
        <v>639</v>
      </c>
      <c r="N1295" s="9" t="s">
        <v>1426</v>
      </c>
      <c r="O1295" s="90" t="s">
        <v>3418</v>
      </c>
      <c r="P1295" s="89">
        <f t="shared" si="120"/>
        <v>45478</v>
      </c>
      <c r="Q1295" s="90" t="s">
        <v>3418</v>
      </c>
      <c r="R1295" s="90"/>
      <c r="S1295" s="121" t="e">
        <f t="shared" si="121"/>
        <v>#VALUE!</v>
      </c>
      <c r="T1295" s="9">
        <v>84</v>
      </c>
      <c r="U1295" s="9">
        <v>1</v>
      </c>
      <c r="Z1295" s="78">
        <f t="shared" ca="1" si="122"/>
        <v>770</v>
      </c>
      <c r="AA1295" s="78" t="str">
        <f t="shared" si="123"/>
        <v>7-2024</v>
      </c>
      <c r="AC1295" s="4" t="str">
        <f t="shared" si="124"/>
        <v>Empty</v>
      </c>
      <c r="AD1295" s="4" t="e">
        <f t="shared" si="125"/>
        <v>#VALUE!</v>
      </c>
    </row>
    <row r="1296" spans="1:30" hidden="1">
      <c r="A1296" s="8" t="s">
        <v>3419</v>
      </c>
      <c r="B1296" s="8" t="s">
        <v>458</v>
      </c>
      <c r="C1296" s="8" t="s">
        <v>7</v>
      </c>
      <c r="D1296" s="8" t="s">
        <v>10</v>
      </c>
      <c r="E1296" s="8"/>
      <c r="F1296" s="8" t="s">
        <v>1411</v>
      </c>
      <c r="G1296" s="8" t="s">
        <v>1384</v>
      </c>
      <c r="H1296" s="8">
        <v>16.32</v>
      </c>
      <c r="I1296" s="8">
        <v>17.53</v>
      </c>
      <c r="J1296" s="8">
        <v>0.1067</v>
      </c>
      <c r="K1296" s="8">
        <v>0.246</v>
      </c>
      <c r="L1296" s="8" t="s">
        <v>1358</v>
      </c>
      <c r="M1296" s="8">
        <v>897</v>
      </c>
      <c r="N1296" s="8" t="s">
        <v>1381</v>
      </c>
      <c r="O1296" s="89" t="s">
        <v>2779</v>
      </c>
      <c r="P1296" s="89">
        <f t="shared" si="120"/>
        <v>44980</v>
      </c>
      <c r="Q1296" s="89" t="s">
        <v>2779</v>
      </c>
      <c r="R1296" s="89"/>
      <c r="S1296" s="121" t="e">
        <f t="shared" si="121"/>
        <v>#VALUE!</v>
      </c>
      <c r="T1296" s="8">
        <v>240</v>
      </c>
      <c r="U1296" s="8">
        <v>8.34</v>
      </c>
      <c r="Z1296" s="78">
        <f t="shared" ca="1" si="122"/>
        <v>1268</v>
      </c>
      <c r="AA1296" s="78" t="str">
        <f t="shared" si="123"/>
        <v>2-2023</v>
      </c>
      <c r="AC1296" s="4" t="str">
        <f t="shared" si="124"/>
        <v>Empty</v>
      </c>
      <c r="AD1296" s="4" t="e">
        <f t="shared" si="125"/>
        <v>#VALUE!</v>
      </c>
    </row>
    <row r="1297" spans="1:30" hidden="1">
      <c r="A1297" s="9" t="s">
        <v>3420</v>
      </c>
      <c r="B1297" s="9" t="s">
        <v>599</v>
      </c>
      <c r="C1297" s="9" t="s">
        <v>38</v>
      </c>
      <c r="D1297" s="9" t="s">
        <v>44</v>
      </c>
      <c r="E1297" s="9"/>
      <c r="F1297" s="9" t="s">
        <v>1400</v>
      </c>
      <c r="G1297" s="9" t="s">
        <v>1390</v>
      </c>
      <c r="H1297" s="9">
        <v>97.8</v>
      </c>
      <c r="I1297" s="9">
        <v>13.76</v>
      </c>
      <c r="J1297" s="9">
        <v>1.1785000000000001</v>
      </c>
      <c r="K1297" s="9">
        <v>1.5044</v>
      </c>
      <c r="L1297" s="9" t="s">
        <v>1376</v>
      </c>
      <c r="M1297" s="9">
        <v>800</v>
      </c>
      <c r="N1297" s="9" t="s">
        <v>1426</v>
      </c>
      <c r="O1297" s="90" t="s">
        <v>673</v>
      </c>
      <c r="P1297" s="89">
        <f t="shared" si="120"/>
        <v>45629</v>
      </c>
      <c r="Q1297" s="90" t="s">
        <v>673</v>
      </c>
      <c r="R1297" s="90"/>
      <c r="S1297" s="121" t="e">
        <f t="shared" si="121"/>
        <v>#VALUE!</v>
      </c>
      <c r="T1297" s="9">
        <v>120</v>
      </c>
      <c r="U1297" s="9">
        <v>26.57</v>
      </c>
      <c r="Z1297" s="78">
        <f t="shared" ca="1" si="122"/>
        <v>619</v>
      </c>
      <c r="AA1297" s="78" t="str">
        <f t="shared" si="123"/>
        <v>12-2024</v>
      </c>
      <c r="AC1297" s="4" t="str">
        <f t="shared" si="124"/>
        <v>Q4</v>
      </c>
      <c r="AD1297" s="4" t="e">
        <f t="shared" si="125"/>
        <v>#VALUE!</v>
      </c>
    </row>
    <row r="1298" spans="1:30">
      <c r="A1298" s="8" t="s">
        <v>3421</v>
      </c>
      <c r="B1298" s="8" t="s">
        <v>743</v>
      </c>
      <c r="C1298" s="8" t="s">
        <v>7</v>
      </c>
      <c r="D1298" s="8" t="s">
        <v>31</v>
      </c>
      <c r="E1298" s="8"/>
      <c r="F1298" s="8" t="s">
        <v>1380</v>
      </c>
      <c r="G1298" s="8" t="s">
        <v>1375</v>
      </c>
      <c r="H1298" s="8">
        <v>97</v>
      </c>
      <c r="I1298" s="8">
        <v>11.62</v>
      </c>
      <c r="J1298" s="8">
        <v>0.8569</v>
      </c>
      <c r="K1298" s="8">
        <v>1.0425</v>
      </c>
      <c r="L1298" s="8" t="s">
        <v>1385</v>
      </c>
      <c r="M1298" s="8">
        <v>556</v>
      </c>
      <c r="N1298" s="8" t="s">
        <v>1403</v>
      </c>
      <c r="O1298" s="89" t="s">
        <v>2912</v>
      </c>
      <c r="P1298" s="89">
        <f t="shared" si="120"/>
        <v>45274</v>
      </c>
      <c r="Q1298" s="89" t="s">
        <v>2912</v>
      </c>
      <c r="R1298" s="89" t="s">
        <v>3148</v>
      </c>
      <c r="S1298" s="121">
        <f t="shared" si="121"/>
        <v>45281</v>
      </c>
      <c r="T1298" s="8">
        <v>240</v>
      </c>
      <c r="U1298" s="8">
        <v>0</v>
      </c>
      <c r="Z1298" s="78">
        <f t="shared" ca="1" si="122"/>
        <v>974</v>
      </c>
      <c r="AA1298" s="78" t="str">
        <f t="shared" si="123"/>
        <v>12-2023</v>
      </c>
      <c r="AC1298" s="4" t="str">
        <f t="shared" si="124"/>
        <v>Q4</v>
      </c>
      <c r="AD1298" s="4">
        <f t="shared" si="125"/>
        <v>6</v>
      </c>
    </row>
    <row r="1299" spans="1:30" hidden="1">
      <c r="A1299" s="9" t="s">
        <v>3422</v>
      </c>
      <c r="B1299" s="9" t="s">
        <v>835</v>
      </c>
      <c r="C1299" s="9" t="s">
        <v>28</v>
      </c>
      <c r="D1299" s="9" t="s">
        <v>1360</v>
      </c>
      <c r="E1299" s="9"/>
      <c r="F1299" s="9" t="s">
        <v>1408</v>
      </c>
      <c r="G1299" s="9" t="s">
        <v>1384</v>
      </c>
      <c r="H1299" s="9">
        <v>98.75</v>
      </c>
      <c r="I1299" s="9">
        <v>14.03</v>
      </c>
      <c r="J1299" s="9">
        <v>1.6211</v>
      </c>
      <c r="K1299" s="9">
        <v>3.3765000000000001</v>
      </c>
      <c r="L1299" s="9" t="s">
        <v>1412</v>
      </c>
      <c r="M1299" s="9">
        <v>556</v>
      </c>
      <c r="N1299" s="9" t="s">
        <v>1386</v>
      </c>
      <c r="O1299" s="90" t="s">
        <v>781</v>
      </c>
      <c r="P1299" s="89">
        <f t="shared" si="120"/>
        <v>45356</v>
      </c>
      <c r="Q1299" s="90" t="s">
        <v>781</v>
      </c>
      <c r="R1299" s="90"/>
      <c r="S1299" s="121" t="e">
        <f t="shared" si="121"/>
        <v>#VALUE!</v>
      </c>
      <c r="T1299" s="9">
        <v>36</v>
      </c>
      <c r="U1299" s="9">
        <v>43.47</v>
      </c>
      <c r="Z1299" s="78">
        <f t="shared" ca="1" si="122"/>
        <v>892</v>
      </c>
      <c r="AA1299" s="78" t="str">
        <f t="shared" si="123"/>
        <v>3-2024</v>
      </c>
      <c r="AC1299" s="4" t="str">
        <f t="shared" si="124"/>
        <v>Empty</v>
      </c>
      <c r="AD1299" s="4" t="e">
        <f t="shared" si="125"/>
        <v>#VALUE!</v>
      </c>
    </row>
    <row r="1300" spans="1:30">
      <c r="A1300" s="8" t="s">
        <v>3423</v>
      </c>
      <c r="B1300" s="8" t="s">
        <v>1114</v>
      </c>
      <c r="C1300" s="8" t="s">
        <v>35</v>
      </c>
      <c r="D1300" s="8" t="s">
        <v>31</v>
      </c>
      <c r="E1300" s="8"/>
      <c r="F1300" s="8" t="s">
        <v>1411</v>
      </c>
      <c r="G1300" s="8" t="s">
        <v>1384</v>
      </c>
      <c r="H1300" s="8">
        <v>7.59</v>
      </c>
      <c r="I1300" s="8">
        <v>16.46</v>
      </c>
      <c r="J1300" s="8">
        <v>0.14369999999999999</v>
      </c>
      <c r="K1300" s="8">
        <v>0.1293</v>
      </c>
      <c r="L1300" s="8"/>
      <c r="M1300" s="8">
        <v>776</v>
      </c>
      <c r="N1300" s="8" t="s">
        <v>1377</v>
      </c>
      <c r="O1300" s="89" t="s">
        <v>3036</v>
      </c>
      <c r="P1300" s="89">
        <f t="shared" si="120"/>
        <v>44988</v>
      </c>
      <c r="Q1300" s="89" t="s">
        <v>3036</v>
      </c>
      <c r="R1300" s="89" t="s">
        <v>302</v>
      </c>
      <c r="S1300" s="121">
        <f t="shared" si="121"/>
        <v>44989</v>
      </c>
      <c r="T1300" s="8">
        <v>120</v>
      </c>
      <c r="U1300" s="8">
        <v>6.02</v>
      </c>
      <c r="Z1300" s="78">
        <f t="shared" ca="1" si="122"/>
        <v>1260</v>
      </c>
      <c r="AA1300" s="78" t="str">
        <f t="shared" si="123"/>
        <v>3-2023</v>
      </c>
      <c r="AC1300" s="4" t="str">
        <f t="shared" si="124"/>
        <v>Empty</v>
      </c>
      <c r="AD1300" s="4">
        <f t="shared" si="125"/>
        <v>1</v>
      </c>
    </row>
    <row r="1301" spans="1:30" hidden="1">
      <c r="A1301" s="9" t="s">
        <v>3424</v>
      </c>
      <c r="B1301" s="9" t="s">
        <v>1129</v>
      </c>
      <c r="C1301" s="9" t="s">
        <v>38</v>
      </c>
      <c r="D1301" s="9" t="s">
        <v>31</v>
      </c>
      <c r="E1301" s="9"/>
      <c r="F1301" s="9" t="s">
        <v>1389</v>
      </c>
      <c r="G1301" s="9" t="s">
        <v>1384</v>
      </c>
      <c r="H1301" s="9">
        <v>90.19</v>
      </c>
      <c r="I1301" s="9">
        <v>12.77</v>
      </c>
      <c r="J1301" s="9">
        <v>0.9708</v>
      </c>
      <c r="K1301" s="9">
        <v>1.0419</v>
      </c>
      <c r="L1301" s="9" t="s">
        <v>1395</v>
      </c>
      <c r="M1301" s="9">
        <v>700</v>
      </c>
      <c r="N1301" s="9" t="s">
        <v>1426</v>
      </c>
      <c r="O1301" s="90" t="s">
        <v>1731</v>
      </c>
      <c r="P1301" s="89">
        <f t="shared" si="120"/>
        <v>45210</v>
      </c>
      <c r="Q1301" s="90" t="s">
        <v>1731</v>
      </c>
      <c r="R1301" s="90"/>
      <c r="S1301" s="121" t="e">
        <f t="shared" si="121"/>
        <v>#VALUE!</v>
      </c>
      <c r="T1301" s="9">
        <v>240</v>
      </c>
      <c r="U1301" s="9">
        <v>14.36</v>
      </c>
      <c r="Z1301" s="78">
        <f t="shared" ca="1" si="122"/>
        <v>1038</v>
      </c>
      <c r="AA1301" s="78" t="str">
        <f t="shared" si="123"/>
        <v>10-2023</v>
      </c>
      <c r="AC1301" s="4" t="str">
        <f t="shared" si="124"/>
        <v>Q4</v>
      </c>
      <c r="AD1301" s="4" t="e">
        <f t="shared" si="125"/>
        <v>#VALUE!</v>
      </c>
    </row>
    <row r="1302" spans="1:30" hidden="1">
      <c r="A1302" s="8" t="s">
        <v>3425</v>
      </c>
      <c r="B1302" s="8" t="s">
        <v>169</v>
      </c>
      <c r="C1302" s="8" t="s">
        <v>16</v>
      </c>
      <c r="D1302" s="8" t="s">
        <v>31</v>
      </c>
      <c r="E1302" s="8"/>
      <c r="F1302" s="8" t="s">
        <v>1389</v>
      </c>
      <c r="G1302" s="8" t="s">
        <v>1390</v>
      </c>
      <c r="H1302" s="8">
        <v>37.69</v>
      </c>
      <c r="I1302" s="8">
        <v>8.67</v>
      </c>
      <c r="J1302" s="8">
        <v>0.32329999999999998</v>
      </c>
      <c r="K1302" s="8">
        <v>0.33110000000000001</v>
      </c>
      <c r="L1302" s="8" t="s">
        <v>1376</v>
      </c>
      <c r="M1302" s="8">
        <v>833</v>
      </c>
      <c r="N1302" s="8" t="s">
        <v>1386</v>
      </c>
      <c r="O1302" s="89" t="s">
        <v>1909</v>
      </c>
      <c r="P1302" s="89">
        <f t="shared" si="120"/>
        <v>44577</v>
      </c>
      <c r="Q1302" s="89" t="s">
        <v>1909</v>
      </c>
      <c r="R1302" s="89"/>
      <c r="S1302" s="121" t="e">
        <f t="shared" si="121"/>
        <v>#VALUE!</v>
      </c>
      <c r="T1302" s="8">
        <v>240</v>
      </c>
      <c r="U1302" s="8">
        <v>20.91</v>
      </c>
      <c r="Z1302" s="78">
        <f t="shared" ca="1" si="122"/>
        <v>1671</v>
      </c>
      <c r="AA1302" s="78" t="str">
        <f t="shared" si="123"/>
        <v>1-2022</v>
      </c>
      <c r="AC1302" s="4" t="str">
        <f t="shared" si="124"/>
        <v>Empty</v>
      </c>
      <c r="AD1302" s="4" t="e">
        <f t="shared" si="125"/>
        <v>#VALUE!</v>
      </c>
    </row>
    <row r="1303" spans="1:30" hidden="1">
      <c r="A1303" s="9" t="s">
        <v>3426</v>
      </c>
      <c r="B1303" s="9" t="s">
        <v>1246</v>
      </c>
      <c r="C1303" s="9" t="s">
        <v>7</v>
      </c>
      <c r="D1303" s="9" t="s">
        <v>44</v>
      </c>
      <c r="E1303" s="9"/>
      <c r="F1303" s="9" t="s">
        <v>1389</v>
      </c>
      <c r="G1303" s="9" t="s">
        <v>1390</v>
      </c>
      <c r="H1303" s="9">
        <v>86.64</v>
      </c>
      <c r="I1303" s="9">
        <v>17.95</v>
      </c>
      <c r="J1303" s="9">
        <v>1.4641999999999999</v>
      </c>
      <c r="K1303" s="9">
        <v>1.3922000000000001</v>
      </c>
      <c r="L1303" s="9" t="s">
        <v>1376</v>
      </c>
      <c r="M1303" s="9">
        <v>694</v>
      </c>
      <c r="N1303" s="9" t="s">
        <v>1381</v>
      </c>
      <c r="O1303" s="90" t="s">
        <v>2414</v>
      </c>
      <c r="P1303" s="89">
        <f t="shared" si="120"/>
        <v>44799</v>
      </c>
      <c r="Q1303" s="90" t="s">
        <v>2414</v>
      </c>
      <c r="R1303" s="90"/>
      <c r="S1303" s="121" t="e">
        <f t="shared" si="121"/>
        <v>#VALUE!</v>
      </c>
      <c r="T1303" s="9">
        <v>180</v>
      </c>
      <c r="U1303" s="9">
        <v>17.57</v>
      </c>
      <c r="Z1303" s="78">
        <f t="shared" ca="1" si="122"/>
        <v>1449</v>
      </c>
      <c r="AA1303" s="78" t="str">
        <f t="shared" si="123"/>
        <v>8-2022</v>
      </c>
      <c r="AC1303" s="4" t="str">
        <f t="shared" si="124"/>
        <v>Empty</v>
      </c>
      <c r="AD1303" s="4" t="e">
        <f t="shared" si="125"/>
        <v>#VALUE!</v>
      </c>
    </row>
    <row r="1304" spans="1:30" hidden="1">
      <c r="A1304" s="8" t="s">
        <v>3427</v>
      </c>
      <c r="B1304" s="8" t="s">
        <v>538</v>
      </c>
      <c r="C1304" s="8" t="s">
        <v>16</v>
      </c>
      <c r="D1304" s="8" t="s">
        <v>44</v>
      </c>
      <c r="E1304" s="8"/>
      <c r="F1304" s="8" t="s">
        <v>1374</v>
      </c>
      <c r="G1304" s="8" t="s">
        <v>1390</v>
      </c>
      <c r="H1304" s="8">
        <v>92.23</v>
      </c>
      <c r="I1304" s="8">
        <v>16.079999999999998</v>
      </c>
      <c r="J1304" s="8">
        <v>0.54620000000000002</v>
      </c>
      <c r="K1304" s="8">
        <v>1.3596999999999999</v>
      </c>
      <c r="L1304" s="8" t="s">
        <v>1385</v>
      </c>
      <c r="M1304" s="8">
        <v>639</v>
      </c>
      <c r="N1304" s="8" t="s">
        <v>1386</v>
      </c>
      <c r="O1304" s="89" t="s">
        <v>2024</v>
      </c>
      <c r="P1304" s="89">
        <f t="shared" si="120"/>
        <v>44711</v>
      </c>
      <c r="Q1304" s="89" t="s">
        <v>2024</v>
      </c>
      <c r="R1304" s="89"/>
      <c r="S1304" s="121" t="e">
        <f t="shared" si="121"/>
        <v>#VALUE!</v>
      </c>
      <c r="T1304" s="8">
        <v>180</v>
      </c>
      <c r="U1304" s="8">
        <v>0</v>
      </c>
      <c r="Z1304" s="78">
        <f t="shared" ca="1" si="122"/>
        <v>1537</v>
      </c>
      <c r="AA1304" s="78" t="str">
        <f t="shared" si="123"/>
        <v>5-2022</v>
      </c>
      <c r="AC1304" s="4" t="str">
        <f t="shared" si="124"/>
        <v>Empty</v>
      </c>
      <c r="AD1304" s="4" t="e">
        <f t="shared" si="125"/>
        <v>#VALUE!</v>
      </c>
    </row>
    <row r="1305" spans="1:30" hidden="1">
      <c r="A1305" s="9" t="s">
        <v>3428</v>
      </c>
      <c r="B1305" s="9" t="s">
        <v>1215</v>
      </c>
      <c r="C1305" s="9" t="s">
        <v>24</v>
      </c>
      <c r="D1305" s="9" t="s">
        <v>1360</v>
      </c>
      <c r="E1305" s="9"/>
      <c r="F1305" s="9" t="s">
        <v>1389</v>
      </c>
      <c r="G1305" s="9" t="s">
        <v>1375</v>
      </c>
      <c r="H1305" s="9">
        <v>67.84</v>
      </c>
      <c r="I1305" s="9">
        <v>17.27</v>
      </c>
      <c r="J1305" s="9">
        <v>1.3205</v>
      </c>
      <c r="K1305" s="9">
        <v>1.397</v>
      </c>
      <c r="L1305" s="9" t="s">
        <v>1376</v>
      </c>
      <c r="M1305" s="9">
        <v>814</v>
      </c>
      <c r="N1305" s="9" t="s">
        <v>1381</v>
      </c>
      <c r="O1305" s="90" t="s">
        <v>3429</v>
      </c>
      <c r="P1305" s="89">
        <f t="shared" si="120"/>
        <v>45477</v>
      </c>
      <c r="Q1305" s="90" t="s">
        <v>3429</v>
      </c>
      <c r="R1305" s="90"/>
      <c r="S1305" s="121" t="e">
        <f t="shared" si="121"/>
        <v>#VALUE!</v>
      </c>
      <c r="T1305" s="9">
        <v>84</v>
      </c>
      <c r="U1305" s="9">
        <v>63.61</v>
      </c>
      <c r="Z1305" s="78">
        <f t="shared" ca="1" si="122"/>
        <v>771</v>
      </c>
      <c r="AA1305" s="78" t="str">
        <f t="shared" si="123"/>
        <v>7-2024</v>
      </c>
      <c r="AC1305" s="4" t="str">
        <f t="shared" si="124"/>
        <v>Empty</v>
      </c>
      <c r="AD1305" s="4" t="e">
        <f t="shared" si="125"/>
        <v>#VALUE!</v>
      </c>
    </row>
    <row r="1306" spans="1:30">
      <c r="A1306" s="8" t="s">
        <v>3430</v>
      </c>
      <c r="B1306" s="8" t="s">
        <v>1299</v>
      </c>
      <c r="C1306" s="8" t="s">
        <v>32</v>
      </c>
      <c r="D1306" s="8" t="s">
        <v>10</v>
      </c>
      <c r="E1306" s="8"/>
      <c r="F1306" s="8" t="s">
        <v>1374</v>
      </c>
      <c r="G1306" s="8" t="s">
        <v>1390</v>
      </c>
      <c r="H1306" s="8">
        <v>58.67</v>
      </c>
      <c r="I1306" s="8">
        <v>11.64</v>
      </c>
      <c r="J1306" s="8">
        <v>0.91800000000000004</v>
      </c>
      <c r="K1306" s="8">
        <v>0.8296</v>
      </c>
      <c r="L1306" s="8" t="s">
        <v>1412</v>
      </c>
      <c r="M1306" s="8">
        <v>757</v>
      </c>
      <c r="N1306" s="8" t="s">
        <v>1377</v>
      </c>
      <c r="O1306" s="89" t="s">
        <v>1563</v>
      </c>
      <c r="P1306" s="89">
        <f t="shared" si="120"/>
        <v>45386</v>
      </c>
      <c r="Q1306" s="89" t="s">
        <v>1563</v>
      </c>
      <c r="R1306" s="89" t="s">
        <v>957</v>
      </c>
      <c r="S1306" s="121">
        <f t="shared" si="121"/>
        <v>45399</v>
      </c>
      <c r="T1306" s="8">
        <v>120</v>
      </c>
      <c r="U1306" s="8">
        <v>28.57</v>
      </c>
      <c r="Z1306" s="78">
        <f t="shared" ca="1" si="122"/>
        <v>862</v>
      </c>
      <c r="AA1306" s="78" t="str">
        <f t="shared" si="123"/>
        <v>4-2024</v>
      </c>
      <c r="AC1306" s="4" t="str">
        <f t="shared" si="124"/>
        <v>Empty</v>
      </c>
      <c r="AD1306" s="4">
        <f t="shared" si="125"/>
        <v>10</v>
      </c>
    </row>
    <row r="1307" spans="1:30" hidden="1">
      <c r="A1307" s="9" t="s">
        <v>3431</v>
      </c>
      <c r="B1307" s="9" t="s">
        <v>1056</v>
      </c>
      <c r="C1307" s="9" t="s">
        <v>32</v>
      </c>
      <c r="D1307" s="9" t="s">
        <v>23</v>
      </c>
      <c r="E1307" s="9"/>
      <c r="F1307" s="9" t="s">
        <v>1389</v>
      </c>
      <c r="G1307" s="9" t="s">
        <v>1384</v>
      </c>
      <c r="H1307" s="9">
        <v>29.47</v>
      </c>
      <c r="I1307" s="9">
        <v>7.69</v>
      </c>
      <c r="J1307" s="9">
        <v>0.4627</v>
      </c>
      <c r="K1307" s="9">
        <v>0.91930000000000001</v>
      </c>
      <c r="L1307" s="9" t="s">
        <v>1395</v>
      </c>
      <c r="M1307" s="9">
        <v>758</v>
      </c>
      <c r="N1307" s="9" t="s">
        <v>1426</v>
      </c>
      <c r="O1307" s="90" t="s">
        <v>3432</v>
      </c>
      <c r="P1307" s="89">
        <f t="shared" si="120"/>
        <v>44845</v>
      </c>
      <c r="Q1307" s="90" t="s">
        <v>3432</v>
      </c>
      <c r="R1307" s="90"/>
      <c r="S1307" s="121" t="e">
        <f t="shared" si="121"/>
        <v>#VALUE!</v>
      </c>
      <c r="T1307" s="9">
        <v>36</v>
      </c>
      <c r="U1307" s="9">
        <v>27.66</v>
      </c>
      <c r="Z1307" s="78">
        <f t="shared" ca="1" si="122"/>
        <v>1403</v>
      </c>
      <c r="AA1307" s="78" t="str">
        <f t="shared" si="123"/>
        <v>10-2022</v>
      </c>
      <c r="AC1307" s="4" t="str">
        <f t="shared" si="124"/>
        <v>Q4</v>
      </c>
      <c r="AD1307" s="4" t="e">
        <f t="shared" si="125"/>
        <v>#VALUE!</v>
      </c>
    </row>
    <row r="1308" spans="1:30" hidden="1">
      <c r="A1308" s="8" t="s">
        <v>3433</v>
      </c>
      <c r="B1308" s="8" t="s">
        <v>364</v>
      </c>
      <c r="C1308" s="8" t="s">
        <v>35</v>
      </c>
      <c r="D1308" s="8" t="s">
        <v>23</v>
      </c>
      <c r="E1308" s="8"/>
      <c r="F1308" s="8" t="s">
        <v>1389</v>
      </c>
      <c r="G1308" s="8" t="s">
        <v>1390</v>
      </c>
      <c r="H1308" s="8">
        <v>19.05</v>
      </c>
      <c r="I1308" s="8">
        <v>13.87</v>
      </c>
      <c r="J1308" s="8">
        <v>0.3125</v>
      </c>
      <c r="K1308" s="8">
        <v>0.51929999999999998</v>
      </c>
      <c r="L1308" s="8" t="s">
        <v>1358</v>
      </c>
      <c r="M1308" s="8">
        <v>565</v>
      </c>
      <c r="N1308" s="8" t="s">
        <v>1381</v>
      </c>
      <c r="O1308" s="89" t="s">
        <v>2338</v>
      </c>
      <c r="P1308" s="89">
        <f t="shared" si="120"/>
        <v>44589</v>
      </c>
      <c r="Q1308" s="89" t="s">
        <v>2338</v>
      </c>
      <c r="R1308" s="89"/>
      <c r="S1308" s="121" t="e">
        <f t="shared" si="121"/>
        <v>#VALUE!</v>
      </c>
      <c r="T1308" s="8">
        <v>48</v>
      </c>
      <c r="U1308" s="8">
        <v>9.33</v>
      </c>
      <c r="Z1308" s="78">
        <f t="shared" ca="1" si="122"/>
        <v>1659</v>
      </c>
      <c r="AA1308" s="78" t="str">
        <f t="shared" si="123"/>
        <v>1-2022</v>
      </c>
      <c r="AC1308" s="4" t="str">
        <f t="shared" si="124"/>
        <v>Empty</v>
      </c>
      <c r="AD1308" s="4" t="e">
        <f t="shared" si="125"/>
        <v>#VALUE!</v>
      </c>
    </row>
    <row r="1309" spans="1:30" hidden="1">
      <c r="A1309" s="9" t="s">
        <v>3434</v>
      </c>
      <c r="B1309" s="9" t="s">
        <v>992</v>
      </c>
      <c r="C1309" s="9" t="s">
        <v>20</v>
      </c>
      <c r="D1309" s="9" t="s">
        <v>44</v>
      </c>
      <c r="E1309" s="9"/>
      <c r="F1309" s="9" t="s">
        <v>1380</v>
      </c>
      <c r="G1309" s="9" t="s">
        <v>1384</v>
      </c>
      <c r="H1309" s="9">
        <v>34.119999999999997</v>
      </c>
      <c r="I1309" s="9">
        <v>13.95</v>
      </c>
      <c r="J1309" s="9">
        <v>0.21290000000000001</v>
      </c>
      <c r="K1309" s="9">
        <v>0.63849999999999996</v>
      </c>
      <c r="L1309" s="9" t="s">
        <v>1385</v>
      </c>
      <c r="M1309" s="9">
        <v>719</v>
      </c>
      <c r="N1309" s="9" t="s">
        <v>1381</v>
      </c>
      <c r="O1309" s="90" t="s">
        <v>2555</v>
      </c>
      <c r="P1309" s="89">
        <f t="shared" si="120"/>
        <v>44758</v>
      </c>
      <c r="Q1309" s="90" t="s">
        <v>2555</v>
      </c>
      <c r="R1309" s="90"/>
      <c r="S1309" s="121" t="e">
        <f t="shared" si="121"/>
        <v>#VALUE!</v>
      </c>
      <c r="T1309" s="9">
        <v>84</v>
      </c>
      <c r="U1309" s="9">
        <v>0</v>
      </c>
      <c r="Z1309" s="78">
        <f t="shared" ca="1" si="122"/>
        <v>1490</v>
      </c>
      <c r="AA1309" s="78" t="str">
        <f t="shared" si="123"/>
        <v>7-2022</v>
      </c>
      <c r="AC1309" s="4" t="str">
        <f t="shared" si="124"/>
        <v>Empty</v>
      </c>
      <c r="AD1309" s="4" t="e">
        <f t="shared" si="125"/>
        <v>#VALUE!</v>
      </c>
    </row>
    <row r="1310" spans="1:30">
      <c r="A1310" s="8" t="s">
        <v>3435</v>
      </c>
      <c r="B1310" s="8" t="s">
        <v>1182</v>
      </c>
      <c r="C1310" s="8" t="s">
        <v>16</v>
      </c>
      <c r="D1310" s="8" t="s">
        <v>44</v>
      </c>
      <c r="E1310" s="8"/>
      <c r="F1310" s="8" t="s">
        <v>1380</v>
      </c>
      <c r="G1310" s="8" t="s">
        <v>1384</v>
      </c>
      <c r="H1310" s="8">
        <v>50.89</v>
      </c>
      <c r="I1310" s="8">
        <v>11.34</v>
      </c>
      <c r="J1310" s="8">
        <v>0.69089999999999996</v>
      </c>
      <c r="K1310" s="8">
        <v>1.3237000000000001</v>
      </c>
      <c r="L1310" s="8" t="s">
        <v>1412</v>
      </c>
      <c r="M1310" s="8">
        <v>791</v>
      </c>
      <c r="N1310" s="8" t="s">
        <v>1377</v>
      </c>
      <c r="O1310" s="89" t="s">
        <v>920</v>
      </c>
      <c r="P1310" s="89">
        <f t="shared" si="120"/>
        <v>45250</v>
      </c>
      <c r="Q1310" s="89" t="s">
        <v>920</v>
      </c>
      <c r="R1310" s="89" t="s">
        <v>1664</v>
      </c>
      <c r="S1310" s="121">
        <f t="shared" si="121"/>
        <v>45260</v>
      </c>
      <c r="T1310" s="8">
        <v>48</v>
      </c>
      <c r="U1310" s="8">
        <v>24.8</v>
      </c>
      <c r="Z1310" s="78">
        <f t="shared" ca="1" si="122"/>
        <v>998</v>
      </c>
      <c r="AA1310" s="78" t="str">
        <f t="shared" si="123"/>
        <v>11-2023</v>
      </c>
      <c r="AC1310" s="4" t="str">
        <f t="shared" si="124"/>
        <v>Q4</v>
      </c>
      <c r="AD1310" s="4">
        <f t="shared" si="125"/>
        <v>9</v>
      </c>
    </row>
    <row r="1311" spans="1:30">
      <c r="A1311" s="9" t="s">
        <v>3436</v>
      </c>
      <c r="B1311" s="9" t="s">
        <v>397</v>
      </c>
      <c r="C1311" s="9" t="s">
        <v>28</v>
      </c>
      <c r="D1311" s="9" t="s">
        <v>31</v>
      </c>
      <c r="E1311" s="9"/>
      <c r="F1311" s="9" t="s">
        <v>1411</v>
      </c>
      <c r="G1311" s="9" t="s">
        <v>1390</v>
      </c>
      <c r="H1311" s="9">
        <v>71.66</v>
      </c>
      <c r="I1311" s="9">
        <v>17.34</v>
      </c>
      <c r="J1311" s="9">
        <v>1.0034000000000001</v>
      </c>
      <c r="K1311" s="9">
        <v>3.5548000000000002</v>
      </c>
      <c r="L1311" s="9" t="s">
        <v>1412</v>
      </c>
      <c r="M1311" s="9">
        <v>842</v>
      </c>
      <c r="N1311" s="9" t="s">
        <v>1377</v>
      </c>
      <c r="O1311" s="90" t="s">
        <v>2803</v>
      </c>
      <c r="P1311" s="89">
        <f t="shared" si="120"/>
        <v>45528</v>
      </c>
      <c r="Q1311" s="90" t="s">
        <v>2803</v>
      </c>
      <c r="R1311" s="90" t="s">
        <v>834</v>
      </c>
      <c r="S1311" s="121">
        <f t="shared" si="121"/>
        <v>45538</v>
      </c>
      <c r="T1311" s="9">
        <v>24</v>
      </c>
      <c r="U1311" s="9">
        <v>12.73</v>
      </c>
      <c r="Z1311" s="78">
        <f t="shared" ca="1" si="122"/>
        <v>720</v>
      </c>
      <c r="AA1311" s="78" t="str">
        <f t="shared" si="123"/>
        <v>8-2024</v>
      </c>
      <c r="AC1311" s="4" t="str">
        <f t="shared" si="124"/>
        <v>Empty</v>
      </c>
      <c r="AD1311" s="4">
        <f t="shared" si="125"/>
        <v>7</v>
      </c>
    </row>
    <row r="1312" spans="1:30">
      <c r="A1312" s="8" t="s">
        <v>3437</v>
      </c>
      <c r="B1312" s="8" t="s">
        <v>1260</v>
      </c>
      <c r="C1312" s="8" t="s">
        <v>38</v>
      </c>
      <c r="D1312" s="8" t="s">
        <v>44</v>
      </c>
      <c r="E1312" s="8"/>
      <c r="F1312" s="8" t="s">
        <v>1374</v>
      </c>
      <c r="G1312" s="8" t="s">
        <v>1375</v>
      </c>
      <c r="H1312" s="8">
        <v>85.45</v>
      </c>
      <c r="I1312" s="8">
        <v>10.14</v>
      </c>
      <c r="J1312" s="8">
        <v>0.62690000000000001</v>
      </c>
      <c r="K1312" s="8">
        <v>2.173</v>
      </c>
      <c r="L1312" s="8" t="s">
        <v>1385</v>
      </c>
      <c r="M1312" s="8">
        <v>639</v>
      </c>
      <c r="N1312" s="8" t="s">
        <v>1377</v>
      </c>
      <c r="O1312" s="89" t="s">
        <v>3438</v>
      </c>
      <c r="P1312" s="89">
        <f t="shared" si="120"/>
        <v>44846</v>
      </c>
      <c r="Q1312" s="89" t="s">
        <v>3438</v>
      </c>
      <c r="R1312" s="89" t="s">
        <v>668</v>
      </c>
      <c r="S1312" s="121">
        <f t="shared" si="121"/>
        <v>44860</v>
      </c>
      <c r="T1312" s="8">
        <v>48</v>
      </c>
      <c r="U1312" s="8">
        <v>0</v>
      </c>
      <c r="Z1312" s="78">
        <f t="shared" ca="1" si="122"/>
        <v>1402</v>
      </c>
      <c r="AA1312" s="78" t="str">
        <f t="shared" si="123"/>
        <v>10-2022</v>
      </c>
      <c r="AC1312" s="4" t="str">
        <f t="shared" si="124"/>
        <v>Q4</v>
      </c>
      <c r="AD1312" s="4">
        <f t="shared" si="125"/>
        <v>11</v>
      </c>
    </row>
    <row r="1313" spans="1:30" hidden="1">
      <c r="A1313" s="9" t="s">
        <v>3439</v>
      </c>
      <c r="B1313" s="9" t="s">
        <v>291</v>
      </c>
      <c r="C1313" s="9" t="s">
        <v>38</v>
      </c>
      <c r="D1313" s="9" t="s">
        <v>1360</v>
      </c>
      <c r="E1313" s="9"/>
      <c r="F1313" s="9" t="s">
        <v>1408</v>
      </c>
      <c r="G1313" s="9" t="s">
        <v>1375</v>
      </c>
      <c r="H1313" s="9">
        <v>54.33</v>
      </c>
      <c r="I1313" s="9">
        <v>17.28</v>
      </c>
      <c r="J1313" s="9">
        <v>1.0064</v>
      </c>
      <c r="K1313" s="9">
        <v>0.84689999999999999</v>
      </c>
      <c r="L1313" s="9" t="s">
        <v>1395</v>
      </c>
      <c r="M1313" s="9">
        <v>823</v>
      </c>
      <c r="N1313" s="9" t="s">
        <v>1426</v>
      </c>
      <c r="O1313" s="90" t="s">
        <v>2972</v>
      </c>
      <c r="P1313" s="89">
        <f t="shared" si="120"/>
        <v>44567</v>
      </c>
      <c r="Q1313" s="90" t="s">
        <v>2972</v>
      </c>
      <c r="R1313" s="90"/>
      <c r="S1313" s="121" t="e">
        <f t="shared" si="121"/>
        <v>#VALUE!</v>
      </c>
      <c r="T1313" s="9">
        <v>180</v>
      </c>
      <c r="U1313" s="9">
        <v>7.25</v>
      </c>
      <c r="Z1313" s="78">
        <f t="shared" ca="1" si="122"/>
        <v>1681</v>
      </c>
      <c r="AA1313" s="78" t="str">
        <f t="shared" si="123"/>
        <v>1-2022</v>
      </c>
      <c r="AC1313" s="4" t="str">
        <f t="shared" si="124"/>
        <v>Empty</v>
      </c>
      <c r="AD1313" s="4" t="e">
        <f t="shared" si="125"/>
        <v>#VALUE!</v>
      </c>
    </row>
    <row r="1314" spans="1:30">
      <c r="A1314" s="8" t="s">
        <v>3440</v>
      </c>
      <c r="B1314" s="8" t="s">
        <v>998</v>
      </c>
      <c r="C1314" s="8" t="s">
        <v>16</v>
      </c>
      <c r="D1314" s="8" t="s">
        <v>10</v>
      </c>
      <c r="E1314" s="8"/>
      <c r="F1314" s="8" t="s">
        <v>1411</v>
      </c>
      <c r="G1314" s="8" t="s">
        <v>1375</v>
      </c>
      <c r="H1314" s="8">
        <v>66.739999999999995</v>
      </c>
      <c r="I1314" s="8">
        <v>14.83</v>
      </c>
      <c r="J1314" s="8">
        <v>0.71109999999999995</v>
      </c>
      <c r="K1314" s="8">
        <v>6.0185000000000004</v>
      </c>
      <c r="L1314" s="8" t="s">
        <v>1412</v>
      </c>
      <c r="M1314" s="8">
        <v>618</v>
      </c>
      <c r="N1314" s="8" t="s">
        <v>1396</v>
      </c>
      <c r="O1314" s="89" t="s">
        <v>1466</v>
      </c>
      <c r="P1314" s="89">
        <f t="shared" si="120"/>
        <v>44611</v>
      </c>
      <c r="Q1314" s="89" t="s">
        <v>1466</v>
      </c>
      <c r="R1314" s="89" t="s">
        <v>460</v>
      </c>
      <c r="S1314" s="121">
        <f t="shared" si="121"/>
        <v>44620</v>
      </c>
      <c r="T1314" s="8">
        <v>12</v>
      </c>
      <c r="U1314" s="8">
        <v>50.11</v>
      </c>
      <c r="Z1314" s="78">
        <f t="shared" ca="1" si="122"/>
        <v>1637</v>
      </c>
      <c r="AA1314" s="78" t="str">
        <f t="shared" si="123"/>
        <v>2-2022</v>
      </c>
      <c r="AC1314" s="4" t="str">
        <f t="shared" si="124"/>
        <v>Empty</v>
      </c>
      <c r="AD1314" s="4">
        <f t="shared" si="125"/>
        <v>6</v>
      </c>
    </row>
    <row r="1315" spans="1:30">
      <c r="A1315" s="9" t="s">
        <v>3441</v>
      </c>
      <c r="B1315" s="9" t="s">
        <v>769</v>
      </c>
      <c r="C1315" s="9" t="s">
        <v>12</v>
      </c>
      <c r="D1315" s="9" t="s">
        <v>44</v>
      </c>
      <c r="E1315" s="9"/>
      <c r="F1315" s="9" t="s">
        <v>1374</v>
      </c>
      <c r="G1315" s="9" t="s">
        <v>1384</v>
      </c>
      <c r="H1315" s="9">
        <v>73.23</v>
      </c>
      <c r="I1315" s="9">
        <v>15.16</v>
      </c>
      <c r="J1315" s="9">
        <v>0.58379999999999999</v>
      </c>
      <c r="K1315" s="9">
        <v>2.044</v>
      </c>
      <c r="L1315" s="9" t="s">
        <v>1412</v>
      </c>
      <c r="M1315" s="9">
        <v>565</v>
      </c>
      <c r="N1315" s="9" t="s">
        <v>1377</v>
      </c>
      <c r="O1315" s="90" t="s">
        <v>749</v>
      </c>
      <c r="P1315" s="89">
        <f t="shared" si="120"/>
        <v>45006</v>
      </c>
      <c r="Q1315" s="90" t="s">
        <v>749</v>
      </c>
      <c r="R1315" s="90" t="s">
        <v>1855</v>
      </c>
      <c r="S1315" s="121">
        <f t="shared" si="121"/>
        <v>45013</v>
      </c>
      <c r="T1315" s="9">
        <v>48</v>
      </c>
      <c r="U1315" s="9">
        <v>44.56</v>
      </c>
      <c r="Z1315" s="78">
        <f t="shared" ca="1" si="122"/>
        <v>1242</v>
      </c>
      <c r="AA1315" s="78" t="str">
        <f t="shared" si="123"/>
        <v>3-2023</v>
      </c>
      <c r="AC1315" s="4" t="str">
        <f t="shared" si="124"/>
        <v>Empty</v>
      </c>
      <c r="AD1315" s="4">
        <f t="shared" si="125"/>
        <v>6</v>
      </c>
    </row>
    <row r="1316" spans="1:30">
      <c r="A1316" s="8" t="s">
        <v>3442</v>
      </c>
      <c r="B1316" s="8" t="s">
        <v>1159</v>
      </c>
      <c r="C1316" s="8" t="s">
        <v>7</v>
      </c>
      <c r="D1316" s="8" t="s">
        <v>10</v>
      </c>
      <c r="E1316" s="8"/>
      <c r="F1316" s="8" t="s">
        <v>1380</v>
      </c>
      <c r="G1316" s="8" t="s">
        <v>1384</v>
      </c>
      <c r="H1316" s="8">
        <v>72.52</v>
      </c>
      <c r="I1316" s="8">
        <v>13.29</v>
      </c>
      <c r="J1316" s="8">
        <v>1.01</v>
      </c>
      <c r="K1316" s="8">
        <v>1.956</v>
      </c>
      <c r="L1316" s="8" t="s">
        <v>1385</v>
      </c>
      <c r="M1316" s="8">
        <v>833</v>
      </c>
      <c r="N1316" s="8" t="s">
        <v>1377</v>
      </c>
      <c r="O1316" s="89" t="s">
        <v>673</v>
      </c>
      <c r="P1316" s="89">
        <f t="shared" si="120"/>
        <v>45629</v>
      </c>
      <c r="Q1316" s="89" t="s">
        <v>673</v>
      </c>
      <c r="R1316" s="89" t="s">
        <v>2788</v>
      </c>
      <c r="S1316" s="121">
        <f t="shared" si="121"/>
        <v>45631</v>
      </c>
      <c r="T1316" s="8">
        <v>48</v>
      </c>
      <c r="U1316" s="8">
        <v>0</v>
      </c>
      <c r="Z1316" s="78">
        <f t="shared" ca="1" si="122"/>
        <v>619</v>
      </c>
      <c r="AA1316" s="78" t="str">
        <f t="shared" si="123"/>
        <v>12-2024</v>
      </c>
      <c r="AC1316" s="4" t="str">
        <f t="shared" si="124"/>
        <v>Q4</v>
      </c>
      <c r="AD1316" s="4">
        <f t="shared" si="125"/>
        <v>3</v>
      </c>
    </row>
    <row r="1317" spans="1:30">
      <c r="A1317" s="9" t="s">
        <v>3443</v>
      </c>
      <c r="B1317" s="9" t="s">
        <v>524</v>
      </c>
      <c r="C1317" s="9" t="s">
        <v>38</v>
      </c>
      <c r="D1317" s="9" t="s">
        <v>10</v>
      </c>
      <c r="E1317" s="9"/>
      <c r="F1317" s="9" t="s">
        <v>1389</v>
      </c>
      <c r="G1317" s="9" t="s">
        <v>1390</v>
      </c>
      <c r="H1317" s="9">
        <v>64.73</v>
      </c>
      <c r="I1317" s="9">
        <v>11.2</v>
      </c>
      <c r="J1317" s="9">
        <v>1.2478</v>
      </c>
      <c r="K1317" s="9">
        <v>3.0228999999999999</v>
      </c>
      <c r="L1317" s="9" t="s">
        <v>1412</v>
      </c>
      <c r="M1317" s="9">
        <v>656</v>
      </c>
      <c r="N1317" s="9" t="s">
        <v>1403</v>
      </c>
      <c r="O1317" s="90" t="s">
        <v>1043</v>
      </c>
      <c r="P1317" s="89">
        <f t="shared" si="120"/>
        <v>44930</v>
      </c>
      <c r="Q1317" s="90" t="s">
        <v>1043</v>
      </c>
      <c r="R1317" s="90" t="s">
        <v>831</v>
      </c>
      <c r="S1317" s="121">
        <f t="shared" si="121"/>
        <v>44940</v>
      </c>
      <c r="T1317" s="9">
        <v>24</v>
      </c>
      <c r="U1317" s="9">
        <v>44.05</v>
      </c>
      <c r="Z1317" s="78">
        <f t="shared" ca="1" si="122"/>
        <v>1318</v>
      </c>
      <c r="AA1317" s="78" t="str">
        <f t="shared" si="123"/>
        <v>1-2023</v>
      </c>
      <c r="AC1317" s="4" t="str">
        <f t="shared" si="124"/>
        <v>Empty</v>
      </c>
      <c r="AD1317" s="4">
        <f t="shared" si="125"/>
        <v>8</v>
      </c>
    </row>
    <row r="1318" spans="1:30">
      <c r="A1318" s="8" t="s">
        <v>3444</v>
      </c>
      <c r="B1318" s="8" t="s">
        <v>1294</v>
      </c>
      <c r="C1318" s="8" t="s">
        <v>24</v>
      </c>
      <c r="D1318" s="8" t="s">
        <v>1360</v>
      </c>
      <c r="E1318" s="8"/>
      <c r="F1318" s="8" t="s">
        <v>1374</v>
      </c>
      <c r="G1318" s="8" t="s">
        <v>1375</v>
      </c>
      <c r="H1318" s="8">
        <v>42.3</v>
      </c>
      <c r="I1318" s="8">
        <v>15.97</v>
      </c>
      <c r="J1318" s="8">
        <v>0.46139999999999998</v>
      </c>
      <c r="K1318" s="8">
        <v>0.58750000000000002</v>
      </c>
      <c r="L1318" s="8" t="s">
        <v>1385</v>
      </c>
      <c r="M1318" s="8">
        <v>812</v>
      </c>
      <c r="N1318" s="8" t="s">
        <v>1396</v>
      </c>
      <c r="O1318" s="89" t="s">
        <v>1522</v>
      </c>
      <c r="P1318" s="89">
        <f t="shared" si="120"/>
        <v>44849</v>
      </c>
      <c r="Q1318" s="89" t="s">
        <v>1522</v>
      </c>
      <c r="R1318" s="89" t="s">
        <v>1212</v>
      </c>
      <c r="S1318" s="121">
        <f t="shared" si="121"/>
        <v>44852</v>
      </c>
      <c r="T1318" s="8">
        <v>240</v>
      </c>
      <c r="U1318" s="8">
        <v>0</v>
      </c>
      <c r="Z1318" s="78">
        <f t="shared" ca="1" si="122"/>
        <v>1399</v>
      </c>
      <c r="AA1318" s="78" t="str">
        <f t="shared" si="123"/>
        <v>10-2022</v>
      </c>
      <c r="AC1318" s="4" t="str">
        <f t="shared" si="124"/>
        <v>Q4</v>
      </c>
      <c r="AD1318" s="4">
        <f t="shared" si="125"/>
        <v>2</v>
      </c>
    </row>
    <row r="1319" spans="1:30">
      <c r="A1319" s="9" t="s">
        <v>3445</v>
      </c>
      <c r="B1319" s="9" t="s">
        <v>178</v>
      </c>
      <c r="C1319" s="9" t="s">
        <v>28</v>
      </c>
      <c r="D1319" s="9" t="s">
        <v>23</v>
      </c>
      <c r="E1319" s="9"/>
      <c r="F1319" s="9" t="s">
        <v>1408</v>
      </c>
      <c r="G1319" s="9" t="s">
        <v>1375</v>
      </c>
      <c r="H1319" s="9">
        <v>89.52</v>
      </c>
      <c r="I1319" s="9">
        <v>15.96</v>
      </c>
      <c r="J1319" s="9">
        <v>1.5847</v>
      </c>
      <c r="K1319" s="9">
        <v>1.776</v>
      </c>
      <c r="L1319" s="9" t="s">
        <v>1395</v>
      </c>
      <c r="M1319" s="9">
        <v>573</v>
      </c>
      <c r="N1319" s="9" t="s">
        <v>1396</v>
      </c>
      <c r="O1319" s="90" t="s">
        <v>1048</v>
      </c>
      <c r="P1319" s="89">
        <f t="shared" si="120"/>
        <v>44742</v>
      </c>
      <c r="Q1319" s="90" t="s">
        <v>1048</v>
      </c>
      <c r="R1319" s="90" t="s">
        <v>3114</v>
      </c>
      <c r="S1319" s="121">
        <f t="shared" si="121"/>
        <v>44743</v>
      </c>
      <c r="T1319" s="9">
        <v>84</v>
      </c>
      <c r="U1319" s="9">
        <v>83.48</v>
      </c>
      <c r="Z1319" s="78">
        <f t="shared" ca="1" si="122"/>
        <v>1506</v>
      </c>
      <c r="AA1319" s="78" t="str">
        <f t="shared" si="123"/>
        <v>6-2022</v>
      </c>
      <c r="AC1319" s="4" t="str">
        <f t="shared" si="124"/>
        <v>Empty</v>
      </c>
      <c r="AD1319" s="4">
        <f t="shared" si="125"/>
        <v>2</v>
      </c>
    </row>
    <row r="1320" spans="1:30">
      <c r="A1320" s="8" t="s">
        <v>3446</v>
      </c>
      <c r="B1320" s="8" t="s">
        <v>998</v>
      </c>
      <c r="C1320" s="8" t="s">
        <v>20</v>
      </c>
      <c r="D1320" s="8" t="s">
        <v>10</v>
      </c>
      <c r="E1320" s="8"/>
      <c r="F1320" s="8" t="s">
        <v>1411</v>
      </c>
      <c r="G1320" s="8" t="s">
        <v>1375</v>
      </c>
      <c r="H1320" s="8">
        <v>50.22</v>
      </c>
      <c r="I1320" s="8">
        <v>12.43</v>
      </c>
      <c r="J1320" s="8">
        <v>0.63060000000000005</v>
      </c>
      <c r="K1320" s="8">
        <v>1.6783999999999999</v>
      </c>
      <c r="L1320" s="8" t="s">
        <v>1385</v>
      </c>
      <c r="M1320" s="8">
        <v>618</v>
      </c>
      <c r="N1320" s="8" t="s">
        <v>1403</v>
      </c>
      <c r="O1320" s="89" t="s">
        <v>197</v>
      </c>
      <c r="P1320" s="89">
        <f t="shared" si="120"/>
        <v>44817</v>
      </c>
      <c r="Q1320" s="89" t="s">
        <v>197</v>
      </c>
      <c r="R1320" s="89" t="s">
        <v>2035</v>
      </c>
      <c r="S1320" s="121">
        <f t="shared" si="121"/>
        <v>44829</v>
      </c>
      <c r="T1320" s="8">
        <v>36</v>
      </c>
      <c r="U1320" s="8">
        <v>0</v>
      </c>
      <c r="Z1320" s="78">
        <f t="shared" ca="1" si="122"/>
        <v>1431</v>
      </c>
      <c r="AA1320" s="78" t="str">
        <f t="shared" si="123"/>
        <v>9-2022</v>
      </c>
      <c r="AC1320" s="4" t="str">
        <f t="shared" si="124"/>
        <v>Empty</v>
      </c>
      <c r="AD1320" s="4">
        <f t="shared" si="125"/>
        <v>9</v>
      </c>
    </row>
    <row r="1321" spans="1:30">
      <c r="A1321" s="9" t="s">
        <v>3447</v>
      </c>
      <c r="B1321" s="9" t="s">
        <v>915</v>
      </c>
      <c r="C1321" s="9" t="s">
        <v>20</v>
      </c>
      <c r="D1321" s="9" t="s">
        <v>44</v>
      </c>
      <c r="E1321" s="9"/>
      <c r="F1321" s="9" t="s">
        <v>1400</v>
      </c>
      <c r="G1321" s="9" t="s">
        <v>1390</v>
      </c>
      <c r="H1321" s="9">
        <v>86.49</v>
      </c>
      <c r="I1321" s="9">
        <v>15.83</v>
      </c>
      <c r="J1321" s="9">
        <v>0.56720000000000004</v>
      </c>
      <c r="K1321" s="9">
        <v>1.26</v>
      </c>
      <c r="L1321" s="9" t="s">
        <v>1376</v>
      </c>
      <c r="M1321" s="9">
        <v>765</v>
      </c>
      <c r="N1321" s="9" t="s">
        <v>1377</v>
      </c>
      <c r="O1321" s="90" t="s">
        <v>3448</v>
      </c>
      <c r="P1321" s="89">
        <f t="shared" si="120"/>
        <v>44763</v>
      </c>
      <c r="Q1321" s="90" t="s">
        <v>3448</v>
      </c>
      <c r="R1321" s="90" t="s">
        <v>632</v>
      </c>
      <c r="S1321" s="121">
        <f t="shared" si="121"/>
        <v>44772</v>
      </c>
      <c r="T1321" s="9">
        <v>180</v>
      </c>
      <c r="U1321" s="9">
        <v>45.06</v>
      </c>
      <c r="Z1321" s="78">
        <f t="shared" ca="1" si="122"/>
        <v>1485</v>
      </c>
      <c r="AA1321" s="78" t="str">
        <f t="shared" si="123"/>
        <v>7-2022</v>
      </c>
      <c r="AC1321" s="4" t="str">
        <f t="shared" si="124"/>
        <v>Empty</v>
      </c>
      <c r="AD1321" s="4">
        <f t="shared" si="125"/>
        <v>7</v>
      </c>
    </row>
    <row r="1322" spans="1:30">
      <c r="A1322" s="8" t="s">
        <v>3449</v>
      </c>
      <c r="B1322" s="8" t="s">
        <v>977</v>
      </c>
      <c r="C1322" s="8" t="s">
        <v>38</v>
      </c>
      <c r="D1322" s="8" t="s">
        <v>23</v>
      </c>
      <c r="E1322" s="8"/>
      <c r="F1322" s="8" t="s">
        <v>1389</v>
      </c>
      <c r="G1322" s="8" t="s">
        <v>1375</v>
      </c>
      <c r="H1322" s="8">
        <v>92.76</v>
      </c>
      <c r="I1322" s="8">
        <v>13.29</v>
      </c>
      <c r="J1322" s="8">
        <v>1.3888</v>
      </c>
      <c r="K1322" s="8">
        <v>1.7020999999999999</v>
      </c>
      <c r="L1322" s="8" t="s">
        <v>1385</v>
      </c>
      <c r="M1322" s="8">
        <v>659</v>
      </c>
      <c r="N1322" s="8" t="s">
        <v>1396</v>
      </c>
      <c r="O1322" s="89" t="s">
        <v>2834</v>
      </c>
      <c r="P1322" s="89">
        <f t="shared" si="120"/>
        <v>45374</v>
      </c>
      <c r="Q1322" s="89" t="s">
        <v>2834</v>
      </c>
      <c r="R1322" s="89" t="s">
        <v>1058</v>
      </c>
      <c r="S1322" s="121">
        <f t="shared" si="121"/>
        <v>45389</v>
      </c>
      <c r="T1322" s="8">
        <v>84</v>
      </c>
      <c r="U1322" s="8">
        <v>0</v>
      </c>
      <c r="Z1322" s="78">
        <f t="shared" ca="1" si="122"/>
        <v>874</v>
      </c>
      <c r="AA1322" s="78" t="str">
        <f t="shared" si="123"/>
        <v>3-2024</v>
      </c>
      <c r="AC1322" s="4" t="str">
        <f t="shared" si="124"/>
        <v>Empty</v>
      </c>
      <c r="AD1322" s="4">
        <f t="shared" si="125"/>
        <v>10</v>
      </c>
    </row>
    <row r="1323" spans="1:30">
      <c r="A1323" s="9" t="s">
        <v>3450</v>
      </c>
      <c r="B1323" s="9" t="s">
        <v>723</v>
      </c>
      <c r="C1323" s="9" t="s">
        <v>32</v>
      </c>
      <c r="D1323" s="9" t="s">
        <v>1360</v>
      </c>
      <c r="E1323" s="9"/>
      <c r="F1323" s="9" t="s">
        <v>1411</v>
      </c>
      <c r="G1323" s="9" t="s">
        <v>1384</v>
      </c>
      <c r="H1323" s="9">
        <v>19.22</v>
      </c>
      <c r="I1323" s="9">
        <v>12.38</v>
      </c>
      <c r="J1323" s="9">
        <v>0.33560000000000001</v>
      </c>
      <c r="K1323" s="9">
        <v>0.2167</v>
      </c>
      <c r="L1323" s="9" t="s">
        <v>1385</v>
      </c>
      <c r="M1323" s="9">
        <v>672</v>
      </c>
      <c r="N1323" s="9" t="s">
        <v>1403</v>
      </c>
      <c r="O1323" s="90" t="s">
        <v>3451</v>
      </c>
      <c r="P1323" s="89">
        <f t="shared" si="120"/>
        <v>44960</v>
      </c>
      <c r="Q1323" s="90" t="s">
        <v>3451</v>
      </c>
      <c r="R1323" s="90" t="s">
        <v>1306</v>
      </c>
      <c r="S1323" s="121">
        <f t="shared" si="121"/>
        <v>44968</v>
      </c>
      <c r="T1323" s="9">
        <v>240</v>
      </c>
      <c r="U1323" s="9">
        <v>0</v>
      </c>
      <c r="Z1323" s="78">
        <f t="shared" ca="1" si="122"/>
        <v>1288</v>
      </c>
      <c r="AA1323" s="78" t="str">
        <f t="shared" si="123"/>
        <v>2-2023</v>
      </c>
      <c r="AC1323" s="4" t="str">
        <f t="shared" si="124"/>
        <v>Empty</v>
      </c>
      <c r="AD1323" s="4">
        <f t="shared" si="125"/>
        <v>6</v>
      </c>
    </row>
    <row r="1324" spans="1:30" hidden="1">
      <c r="A1324" s="8" t="s">
        <v>3452</v>
      </c>
      <c r="B1324" s="8" t="s">
        <v>638</v>
      </c>
      <c r="C1324" s="8" t="s">
        <v>28</v>
      </c>
      <c r="D1324" s="8" t="s">
        <v>1360</v>
      </c>
      <c r="E1324" s="8"/>
      <c r="F1324" s="8" t="s">
        <v>1389</v>
      </c>
      <c r="G1324" s="8" t="s">
        <v>1390</v>
      </c>
      <c r="H1324" s="8">
        <v>91.76</v>
      </c>
      <c r="I1324" s="8">
        <v>17.309999999999999</v>
      </c>
      <c r="J1324" s="8">
        <v>1.1990000000000001</v>
      </c>
      <c r="K1324" s="8">
        <v>8.3825000000000003</v>
      </c>
      <c r="L1324" s="8" t="s">
        <v>1376</v>
      </c>
      <c r="M1324" s="8">
        <v>604</v>
      </c>
      <c r="N1324" s="8" t="s">
        <v>1426</v>
      </c>
      <c r="O1324" s="89" t="s">
        <v>3221</v>
      </c>
      <c r="P1324" s="89">
        <f t="shared" si="120"/>
        <v>45057</v>
      </c>
      <c r="Q1324" s="89" t="s">
        <v>3221</v>
      </c>
      <c r="R1324" s="89"/>
      <c r="S1324" s="121" t="e">
        <f t="shared" si="121"/>
        <v>#VALUE!</v>
      </c>
      <c r="T1324" s="8">
        <v>12</v>
      </c>
      <c r="U1324" s="8">
        <v>72.23</v>
      </c>
      <c r="Z1324" s="78">
        <f t="shared" ca="1" si="122"/>
        <v>1191</v>
      </c>
      <c r="AA1324" s="78" t="str">
        <f t="shared" si="123"/>
        <v>5-2023</v>
      </c>
      <c r="AC1324" s="4" t="str">
        <f t="shared" si="124"/>
        <v>Empty</v>
      </c>
      <c r="AD1324" s="4" t="e">
        <f t="shared" si="125"/>
        <v>#VALUE!</v>
      </c>
    </row>
    <row r="1325" spans="1:30">
      <c r="A1325" s="9" t="s">
        <v>3453</v>
      </c>
      <c r="B1325" s="9" t="s">
        <v>544</v>
      </c>
      <c r="C1325" s="9" t="s">
        <v>28</v>
      </c>
      <c r="D1325" s="9" t="s">
        <v>23</v>
      </c>
      <c r="E1325" s="9"/>
      <c r="F1325" s="9" t="s">
        <v>1400</v>
      </c>
      <c r="G1325" s="9" t="s">
        <v>1375</v>
      </c>
      <c r="H1325" s="9">
        <v>47.02</v>
      </c>
      <c r="I1325" s="9">
        <v>18.22</v>
      </c>
      <c r="J1325" s="9">
        <v>0.82469999999999999</v>
      </c>
      <c r="K1325" s="9">
        <v>0.85389999999999999</v>
      </c>
      <c r="L1325" s="9" t="s">
        <v>1412</v>
      </c>
      <c r="M1325" s="9">
        <v>633</v>
      </c>
      <c r="N1325" s="9" t="s">
        <v>1396</v>
      </c>
      <c r="O1325" s="90" t="s">
        <v>941</v>
      </c>
      <c r="P1325" s="89">
        <f t="shared" si="120"/>
        <v>44946</v>
      </c>
      <c r="Q1325" s="90" t="s">
        <v>941</v>
      </c>
      <c r="R1325" s="90" t="s">
        <v>1772</v>
      </c>
      <c r="S1325" s="121">
        <f t="shared" si="121"/>
        <v>44961</v>
      </c>
      <c r="T1325" s="9">
        <v>120</v>
      </c>
      <c r="U1325" s="9">
        <v>26.97</v>
      </c>
      <c r="Z1325" s="78">
        <f t="shared" ca="1" si="122"/>
        <v>1302</v>
      </c>
      <c r="AA1325" s="78" t="str">
        <f t="shared" si="123"/>
        <v>1-2023</v>
      </c>
      <c r="AC1325" s="4" t="str">
        <f t="shared" si="124"/>
        <v>Empty</v>
      </c>
      <c r="AD1325" s="4">
        <f t="shared" si="125"/>
        <v>11</v>
      </c>
    </row>
    <row r="1326" spans="1:30">
      <c r="A1326" s="8" t="s">
        <v>3454</v>
      </c>
      <c r="B1326" s="8" t="s">
        <v>536</v>
      </c>
      <c r="C1326" s="8" t="s">
        <v>7</v>
      </c>
      <c r="D1326" s="8" t="s">
        <v>10</v>
      </c>
      <c r="E1326" s="8"/>
      <c r="F1326" s="8" t="s">
        <v>1374</v>
      </c>
      <c r="G1326" s="8" t="s">
        <v>1375</v>
      </c>
      <c r="H1326" s="8">
        <v>13.36</v>
      </c>
      <c r="I1326" s="8">
        <v>17.309999999999999</v>
      </c>
      <c r="J1326" s="8">
        <v>0.2233</v>
      </c>
      <c r="K1326" s="8">
        <v>0.27539999999999998</v>
      </c>
      <c r="L1326" s="8" t="s">
        <v>1376</v>
      </c>
      <c r="M1326" s="8">
        <v>883</v>
      </c>
      <c r="N1326" s="8" t="s">
        <v>1403</v>
      </c>
      <c r="O1326" s="89" t="s">
        <v>2401</v>
      </c>
      <c r="P1326" s="89">
        <f t="shared" si="120"/>
        <v>44947</v>
      </c>
      <c r="Q1326" s="89" t="s">
        <v>2401</v>
      </c>
      <c r="R1326" s="89" t="s">
        <v>2084</v>
      </c>
      <c r="S1326" s="121">
        <f t="shared" si="121"/>
        <v>44957</v>
      </c>
      <c r="T1326" s="8">
        <v>84</v>
      </c>
      <c r="U1326" s="8">
        <v>2.13</v>
      </c>
      <c r="Z1326" s="78">
        <f t="shared" ca="1" si="122"/>
        <v>1301</v>
      </c>
      <c r="AA1326" s="78" t="str">
        <f t="shared" si="123"/>
        <v>1-2023</v>
      </c>
      <c r="AC1326" s="4" t="str">
        <f t="shared" si="124"/>
        <v>Empty</v>
      </c>
      <c r="AD1326" s="4">
        <f t="shared" si="125"/>
        <v>7</v>
      </c>
    </row>
    <row r="1327" spans="1:30">
      <c r="A1327" s="9" t="s">
        <v>3455</v>
      </c>
      <c r="B1327" s="9" t="s">
        <v>1324</v>
      </c>
      <c r="C1327" s="9" t="s">
        <v>28</v>
      </c>
      <c r="D1327" s="9" t="s">
        <v>44</v>
      </c>
      <c r="E1327" s="9"/>
      <c r="F1327" s="9" t="s">
        <v>1408</v>
      </c>
      <c r="G1327" s="9" t="s">
        <v>1384</v>
      </c>
      <c r="H1327" s="9">
        <v>53.9</v>
      </c>
      <c r="I1327" s="9">
        <v>14.63</v>
      </c>
      <c r="J1327" s="9">
        <v>0.94989999999999997</v>
      </c>
      <c r="K1327" s="9">
        <v>1.2718</v>
      </c>
      <c r="L1327" s="9" t="s">
        <v>1358</v>
      </c>
      <c r="M1327" s="9">
        <v>628</v>
      </c>
      <c r="N1327" s="9" t="s">
        <v>1377</v>
      </c>
      <c r="O1327" s="90" t="s">
        <v>2375</v>
      </c>
      <c r="P1327" s="89">
        <f t="shared" si="120"/>
        <v>44642</v>
      </c>
      <c r="Q1327" s="90" t="s">
        <v>2375</v>
      </c>
      <c r="R1327" s="90" t="s">
        <v>2052</v>
      </c>
      <c r="S1327" s="121">
        <f t="shared" si="121"/>
        <v>44643</v>
      </c>
      <c r="T1327" s="9">
        <v>60</v>
      </c>
      <c r="U1327" s="9">
        <v>45.39</v>
      </c>
      <c r="Z1327" s="78">
        <f t="shared" ca="1" si="122"/>
        <v>1606</v>
      </c>
      <c r="AA1327" s="78" t="str">
        <f t="shared" si="123"/>
        <v>3-2022</v>
      </c>
      <c r="AC1327" s="4" t="str">
        <f t="shared" si="124"/>
        <v>Empty</v>
      </c>
      <c r="AD1327" s="4">
        <f t="shared" si="125"/>
        <v>2</v>
      </c>
    </row>
    <row r="1328" spans="1:30" hidden="1">
      <c r="A1328" s="8" t="s">
        <v>3456</v>
      </c>
      <c r="B1328" s="8" t="s">
        <v>1049</v>
      </c>
      <c r="C1328" s="8" t="s">
        <v>41</v>
      </c>
      <c r="D1328" s="8" t="s">
        <v>1360</v>
      </c>
      <c r="E1328" s="8"/>
      <c r="F1328" s="8" t="s">
        <v>1408</v>
      </c>
      <c r="G1328" s="8" t="s">
        <v>1375</v>
      </c>
      <c r="H1328" s="8">
        <v>59.84</v>
      </c>
      <c r="I1328" s="8">
        <v>13.25</v>
      </c>
      <c r="J1328" s="8">
        <v>0.7006</v>
      </c>
      <c r="K1328" s="8">
        <v>0.76700000000000002</v>
      </c>
      <c r="L1328" s="8" t="s">
        <v>1412</v>
      </c>
      <c r="M1328" s="8">
        <v>886</v>
      </c>
      <c r="N1328" s="8" t="s">
        <v>1381</v>
      </c>
      <c r="O1328" s="89" t="s">
        <v>3022</v>
      </c>
      <c r="P1328" s="89">
        <f t="shared" si="120"/>
        <v>45510</v>
      </c>
      <c r="Q1328" s="89" t="s">
        <v>3022</v>
      </c>
      <c r="R1328" s="89"/>
      <c r="S1328" s="121" t="e">
        <f t="shared" si="121"/>
        <v>#VALUE!</v>
      </c>
      <c r="T1328" s="8">
        <v>180</v>
      </c>
      <c r="U1328" s="8">
        <v>56.46</v>
      </c>
      <c r="Z1328" s="78">
        <f t="shared" ca="1" si="122"/>
        <v>738</v>
      </c>
      <c r="AA1328" s="78" t="str">
        <f t="shared" si="123"/>
        <v>8-2024</v>
      </c>
      <c r="AC1328" s="4" t="str">
        <f t="shared" si="124"/>
        <v>Empty</v>
      </c>
      <c r="AD1328" s="4" t="e">
        <f t="shared" si="125"/>
        <v>#VALUE!</v>
      </c>
    </row>
    <row r="1329" spans="1:30">
      <c r="A1329" s="9" t="s">
        <v>3457</v>
      </c>
      <c r="B1329" s="9" t="s">
        <v>1113</v>
      </c>
      <c r="C1329" s="9" t="s">
        <v>16</v>
      </c>
      <c r="D1329" s="9" t="s">
        <v>23</v>
      </c>
      <c r="E1329" s="9"/>
      <c r="F1329" s="9" t="s">
        <v>1389</v>
      </c>
      <c r="G1329" s="9" t="s">
        <v>1384</v>
      </c>
      <c r="H1329" s="9">
        <v>13.23</v>
      </c>
      <c r="I1329" s="9">
        <v>9.15</v>
      </c>
      <c r="J1329" s="9">
        <v>0.19189999999999999</v>
      </c>
      <c r="K1329" s="9">
        <v>0.60529999999999995</v>
      </c>
      <c r="L1329" s="9" t="s">
        <v>1358</v>
      </c>
      <c r="M1329" s="9">
        <v>686</v>
      </c>
      <c r="N1329" s="9" t="s">
        <v>1377</v>
      </c>
      <c r="O1329" s="90" t="s">
        <v>1498</v>
      </c>
      <c r="P1329" s="89">
        <f t="shared" si="120"/>
        <v>44635</v>
      </c>
      <c r="Q1329" s="90" t="s">
        <v>1498</v>
      </c>
      <c r="R1329" s="90" t="s">
        <v>2052</v>
      </c>
      <c r="S1329" s="121">
        <f t="shared" si="121"/>
        <v>44643</v>
      </c>
      <c r="T1329" s="9">
        <v>24</v>
      </c>
      <c r="U1329" s="9">
        <v>4.42</v>
      </c>
      <c r="Z1329" s="78">
        <f t="shared" ca="1" si="122"/>
        <v>1613</v>
      </c>
      <c r="AA1329" s="78" t="str">
        <f t="shared" si="123"/>
        <v>3-2022</v>
      </c>
      <c r="AC1329" s="4" t="str">
        <f t="shared" si="124"/>
        <v>Empty</v>
      </c>
      <c r="AD1329" s="4">
        <f t="shared" si="125"/>
        <v>7</v>
      </c>
    </row>
    <row r="1330" spans="1:30">
      <c r="A1330" s="8" t="s">
        <v>3458</v>
      </c>
      <c r="B1330" s="8" t="s">
        <v>645</v>
      </c>
      <c r="C1330" s="8" t="s">
        <v>41</v>
      </c>
      <c r="D1330" s="8" t="s">
        <v>31</v>
      </c>
      <c r="E1330" s="8"/>
      <c r="F1330" s="8" t="s">
        <v>1389</v>
      </c>
      <c r="G1330" s="8" t="s">
        <v>1384</v>
      </c>
      <c r="H1330" s="8"/>
      <c r="I1330" s="8">
        <v>11.99</v>
      </c>
      <c r="J1330" s="8">
        <v>0.1391</v>
      </c>
      <c r="K1330" s="8">
        <v>0.80210000000000004</v>
      </c>
      <c r="L1330" s="8" t="s">
        <v>1358</v>
      </c>
      <c r="M1330" s="8">
        <v>831</v>
      </c>
      <c r="N1330" s="8" t="s">
        <v>1396</v>
      </c>
      <c r="O1330" s="89" t="s">
        <v>3459</v>
      </c>
      <c r="P1330" s="89">
        <f t="shared" si="120"/>
        <v>45349</v>
      </c>
      <c r="Q1330" s="89" t="s">
        <v>3459</v>
      </c>
      <c r="R1330" s="89" t="s">
        <v>1743</v>
      </c>
      <c r="S1330" s="121">
        <f t="shared" si="121"/>
        <v>45352</v>
      </c>
      <c r="T1330" s="8">
        <v>24</v>
      </c>
      <c r="U1330" s="8">
        <v>14.54</v>
      </c>
      <c r="Z1330" s="78">
        <f t="shared" ca="1" si="122"/>
        <v>899</v>
      </c>
      <c r="AA1330" s="78" t="str">
        <f t="shared" si="123"/>
        <v>2-2024</v>
      </c>
      <c r="AC1330" s="4" t="str">
        <f t="shared" si="124"/>
        <v>Empty</v>
      </c>
      <c r="AD1330" s="4">
        <f t="shared" si="125"/>
        <v>4</v>
      </c>
    </row>
    <row r="1331" spans="1:30">
      <c r="A1331" s="9" t="s">
        <v>3460</v>
      </c>
      <c r="B1331" s="9" t="s">
        <v>956</v>
      </c>
      <c r="C1331" s="9" t="s">
        <v>20</v>
      </c>
      <c r="D1331" s="9" t="s">
        <v>10</v>
      </c>
      <c r="E1331" s="9"/>
      <c r="F1331" s="9" t="s">
        <v>1389</v>
      </c>
      <c r="G1331" s="9" t="s">
        <v>1375</v>
      </c>
      <c r="H1331" s="9">
        <v>78.760000000000005</v>
      </c>
      <c r="I1331" s="9">
        <v>14.66</v>
      </c>
      <c r="J1331" s="9">
        <v>0.89410000000000001</v>
      </c>
      <c r="K1331" s="9">
        <v>1.8596999999999999</v>
      </c>
      <c r="L1331" s="9" t="s">
        <v>1358</v>
      </c>
      <c r="M1331" s="9">
        <v>837</v>
      </c>
      <c r="N1331" s="9" t="s">
        <v>1377</v>
      </c>
      <c r="O1331" s="90" t="s">
        <v>3461</v>
      </c>
      <c r="P1331" s="89">
        <f t="shared" si="120"/>
        <v>45306</v>
      </c>
      <c r="Q1331" s="90" t="s">
        <v>3461</v>
      </c>
      <c r="R1331" s="90" t="s">
        <v>2124</v>
      </c>
      <c r="S1331" s="121">
        <f t="shared" si="121"/>
        <v>45310</v>
      </c>
      <c r="T1331" s="9">
        <v>60</v>
      </c>
      <c r="U1331" s="9">
        <v>39.31</v>
      </c>
      <c r="Z1331" s="78">
        <f t="shared" ca="1" si="122"/>
        <v>942</v>
      </c>
      <c r="AA1331" s="78" t="str">
        <f t="shared" si="123"/>
        <v>1-2024</v>
      </c>
      <c r="AC1331" s="4" t="str">
        <f t="shared" si="124"/>
        <v>Empty</v>
      </c>
      <c r="AD1331" s="4">
        <f t="shared" si="125"/>
        <v>5</v>
      </c>
    </row>
    <row r="1332" spans="1:30" hidden="1">
      <c r="A1332" s="8" t="s">
        <v>3462</v>
      </c>
      <c r="B1332" s="8" t="s">
        <v>107</v>
      </c>
      <c r="C1332" s="8" t="s">
        <v>28</v>
      </c>
      <c r="D1332" s="8" t="s">
        <v>44</v>
      </c>
      <c r="E1332" s="8"/>
      <c r="F1332" s="8" t="s">
        <v>1374</v>
      </c>
      <c r="G1332" s="8" t="s">
        <v>1384</v>
      </c>
      <c r="H1332" s="8">
        <v>80.87</v>
      </c>
      <c r="I1332" s="8">
        <v>10.86</v>
      </c>
      <c r="J1332" s="8">
        <v>1.5519000000000001</v>
      </c>
      <c r="K1332" s="8">
        <v>1.3787</v>
      </c>
      <c r="L1332" s="8" t="s">
        <v>1376</v>
      </c>
      <c r="M1332" s="8">
        <v>792</v>
      </c>
      <c r="N1332" s="8" t="s">
        <v>1381</v>
      </c>
      <c r="O1332" s="89" t="s">
        <v>3194</v>
      </c>
      <c r="P1332" s="89">
        <f t="shared" si="120"/>
        <v>45577</v>
      </c>
      <c r="Q1332" s="89" t="s">
        <v>3194</v>
      </c>
      <c r="R1332" s="89"/>
      <c r="S1332" s="121" t="e">
        <f t="shared" si="121"/>
        <v>#VALUE!</v>
      </c>
      <c r="T1332" s="8">
        <v>84</v>
      </c>
      <c r="U1332" s="8">
        <v>25.66</v>
      </c>
      <c r="Z1332" s="78">
        <f t="shared" ca="1" si="122"/>
        <v>671</v>
      </c>
      <c r="AA1332" s="78" t="str">
        <f t="shared" si="123"/>
        <v>10-2024</v>
      </c>
      <c r="AC1332" s="4" t="str">
        <f t="shared" si="124"/>
        <v>Q4</v>
      </c>
      <c r="AD1332" s="4" t="e">
        <f t="shared" si="125"/>
        <v>#VALUE!</v>
      </c>
    </row>
    <row r="1333" spans="1:30" hidden="1">
      <c r="A1333" s="9" t="s">
        <v>3463</v>
      </c>
      <c r="B1333" s="9" t="s">
        <v>766</v>
      </c>
      <c r="C1333" s="9" t="s">
        <v>20</v>
      </c>
      <c r="D1333" s="9" t="s">
        <v>31</v>
      </c>
      <c r="E1333" s="9"/>
      <c r="F1333" s="9" t="s">
        <v>1374</v>
      </c>
      <c r="G1333" s="9" t="s">
        <v>1375</v>
      </c>
      <c r="H1333" s="9">
        <v>26.06</v>
      </c>
      <c r="I1333" s="9">
        <v>10.3</v>
      </c>
      <c r="J1333" s="9">
        <v>0.41349999999999998</v>
      </c>
      <c r="K1333" s="9">
        <v>0.55759999999999998</v>
      </c>
      <c r="L1333" s="9" t="s">
        <v>1376</v>
      </c>
      <c r="M1333" s="9">
        <v>858</v>
      </c>
      <c r="N1333" s="9" t="s">
        <v>1381</v>
      </c>
      <c r="O1333" s="90" t="s">
        <v>1539</v>
      </c>
      <c r="P1333" s="89">
        <f t="shared" si="120"/>
        <v>45440</v>
      </c>
      <c r="Q1333" s="90" t="s">
        <v>1539</v>
      </c>
      <c r="R1333" s="90"/>
      <c r="S1333" s="121" t="e">
        <f t="shared" si="121"/>
        <v>#VALUE!</v>
      </c>
      <c r="T1333" s="9">
        <v>60</v>
      </c>
      <c r="U1333" s="9">
        <v>22.46</v>
      </c>
      <c r="Z1333" s="78">
        <f t="shared" ca="1" si="122"/>
        <v>808</v>
      </c>
      <c r="AA1333" s="78" t="str">
        <f t="shared" si="123"/>
        <v>5-2024</v>
      </c>
      <c r="AC1333" s="4" t="str">
        <f t="shared" si="124"/>
        <v>Empty</v>
      </c>
      <c r="AD1333" s="4" t="e">
        <f t="shared" si="125"/>
        <v>#VALUE!</v>
      </c>
    </row>
    <row r="1334" spans="1:30" hidden="1">
      <c r="A1334" s="8" t="s">
        <v>3464</v>
      </c>
      <c r="B1334" s="8" t="s">
        <v>669</v>
      </c>
      <c r="C1334" s="8" t="s">
        <v>28</v>
      </c>
      <c r="D1334" s="8" t="s">
        <v>23</v>
      </c>
      <c r="E1334" s="8"/>
      <c r="F1334" s="8" t="s">
        <v>1389</v>
      </c>
      <c r="G1334" s="8" t="s">
        <v>1390</v>
      </c>
      <c r="H1334" s="8">
        <v>75.010000000000005</v>
      </c>
      <c r="I1334" s="8">
        <v>9.68</v>
      </c>
      <c r="J1334" s="8">
        <v>0.70889999999999997</v>
      </c>
      <c r="K1334" s="8">
        <v>1.8909</v>
      </c>
      <c r="L1334" s="8" t="s">
        <v>1412</v>
      </c>
      <c r="M1334" s="8">
        <v>716</v>
      </c>
      <c r="N1334" s="8" t="s">
        <v>1381</v>
      </c>
      <c r="O1334" s="89" t="s">
        <v>1539</v>
      </c>
      <c r="P1334" s="89">
        <f t="shared" si="120"/>
        <v>45440</v>
      </c>
      <c r="Q1334" s="89" t="s">
        <v>1539</v>
      </c>
      <c r="R1334" s="89"/>
      <c r="S1334" s="121" t="e">
        <f t="shared" si="121"/>
        <v>#VALUE!</v>
      </c>
      <c r="T1334" s="8">
        <v>48</v>
      </c>
      <c r="U1334" s="8">
        <v>47.67</v>
      </c>
      <c r="Z1334" s="78">
        <f t="shared" ca="1" si="122"/>
        <v>808</v>
      </c>
      <c r="AA1334" s="78" t="str">
        <f t="shared" si="123"/>
        <v>5-2024</v>
      </c>
      <c r="AC1334" s="4" t="str">
        <f t="shared" si="124"/>
        <v>Empty</v>
      </c>
      <c r="AD1334" s="4" t="e">
        <f t="shared" si="125"/>
        <v>#VALUE!</v>
      </c>
    </row>
    <row r="1335" spans="1:30">
      <c r="A1335" s="9" t="s">
        <v>3465</v>
      </c>
      <c r="B1335" s="9" t="s">
        <v>391</v>
      </c>
      <c r="C1335" s="9" t="s">
        <v>32</v>
      </c>
      <c r="D1335" s="9" t="s">
        <v>44</v>
      </c>
      <c r="E1335" s="9"/>
      <c r="F1335" s="9" t="s">
        <v>1408</v>
      </c>
      <c r="G1335" s="9" t="s">
        <v>1390</v>
      </c>
      <c r="H1335" s="9">
        <v>32.01</v>
      </c>
      <c r="I1335" s="9">
        <v>16.97</v>
      </c>
      <c r="J1335" s="9">
        <v>0.54959999999999998</v>
      </c>
      <c r="K1335" s="9">
        <v>0.49199999999999999</v>
      </c>
      <c r="L1335" s="9" t="s">
        <v>1412</v>
      </c>
      <c r="M1335" s="9">
        <v>589</v>
      </c>
      <c r="N1335" s="9" t="s">
        <v>1403</v>
      </c>
      <c r="O1335" s="90" t="s">
        <v>2257</v>
      </c>
      <c r="P1335" s="89">
        <f t="shared" si="120"/>
        <v>45526</v>
      </c>
      <c r="Q1335" s="90" t="s">
        <v>2257</v>
      </c>
      <c r="R1335" s="90" t="s">
        <v>222</v>
      </c>
      <c r="S1335" s="121">
        <f t="shared" si="121"/>
        <v>45527</v>
      </c>
      <c r="T1335" s="9">
        <v>180</v>
      </c>
      <c r="U1335" s="9">
        <v>28.35</v>
      </c>
      <c r="Z1335" s="78">
        <f t="shared" ca="1" si="122"/>
        <v>722</v>
      </c>
      <c r="AA1335" s="78" t="str">
        <f t="shared" si="123"/>
        <v>8-2024</v>
      </c>
      <c r="AC1335" s="4" t="str">
        <f t="shared" si="124"/>
        <v>Empty</v>
      </c>
      <c r="AD1335" s="4">
        <f t="shared" si="125"/>
        <v>2</v>
      </c>
    </row>
    <row r="1336" spans="1:30">
      <c r="A1336" s="8" t="s">
        <v>3466</v>
      </c>
      <c r="B1336" s="8" t="s">
        <v>312</v>
      </c>
      <c r="C1336" s="8" t="s">
        <v>32</v>
      </c>
      <c r="D1336" s="8" t="s">
        <v>23</v>
      </c>
      <c r="E1336" s="8"/>
      <c r="F1336" s="8" t="s">
        <v>1411</v>
      </c>
      <c r="G1336" s="8" t="s">
        <v>1384</v>
      </c>
      <c r="H1336" s="8">
        <v>66.03</v>
      </c>
      <c r="I1336" s="8">
        <v>10.81</v>
      </c>
      <c r="J1336" s="8">
        <v>1.1931</v>
      </c>
      <c r="K1336" s="8">
        <v>0.90249999999999997</v>
      </c>
      <c r="L1336" s="8" t="s">
        <v>1358</v>
      </c>
      <c r="M1336" s="8">
        <v>722</v>
      </c>
      <c r="N1336" s="8" t="s">
        <v>1403</v>
      </c>
      <c r="O1336" s="89" t="s">
        <v>1902</v>
      </c>
      <c r="P1336" s="89">
        <f t="shared" si="120"/>
        <v>44626</v>
      </c>
      <c r="Q1336" s="89" t="s">
        <v>1902</v>
      </c>
      <c r="R1336" s="89" t="s">
        <v>90</v>
      </c>
      <c r="S1336" s="121">
        <f t="shared" si="121"/>
        <v>44632</v>
      </c>
      <c r="T1336" s="8">
        <v>120</v>
      </c>
      <c r="U1336" s="8">
        <v>7.94</v>
      </c>
      <c r="Z1336" s="78">
        <f t="shared" ca="1" si="122"/>
        <v>1622</v>
      </c>
      <c r="AA1336" s="78" t="str">
        <f t="shared" si="123"/>
        <v>3-2022</v>
      </c>
      <c r="AC1336" s="4" t="str">
        <f t="shared" si="124"/>
        <v>Empty</v>
      </c>
      <c r="AD1336" s="4">
        <f t="shared" si="125"/>
        <v>5</v>
      </c>
    </row>
    <row r="1337" spans="1:30">
      <c r="A1337" s="9" t="s">
        <v>3467</v>
      </c>
      <c r="B1337" s="9" t="s">
        <v>1144</v>
      </c>
      <c r="C1337" s="9" t="s">
        <v>7</v>
      </c>
      <c r="D1337" s="9" t="s">
        <v>31</v>
      </c>
      <c r="E1337" s="9"/>
      <c r="F1337" s="9" t="s">
        <v>1374</v>
      </c>
      <c r="G1337" s="9" t="s">
        <v>1384</v>
      </c>
      <c r="H1337" s="9">
        <v>59.99</v>
      </c>
      <c r="I1337" s="9">
        <v>11.91</v>
      </c>
      <c r="J1337" s="9">
        <v>0.4486</v>
      </c>
      <c r="K1337" s="9">
        <v>5.3274999999999997</v>
      </c>
      <c r="L1337" s="9" t="s">
        <v>1385</v>
      </c>
      <c r="M1337" s="9">
        <v>738</v>
      </c>
      <c r="N1337" s="9" t="s">
        <v>1377</v>
      </c>
      <c r="O1337" s="90" t="s">
        <v>2331</v>
      </c>
      <c r="P1337" s="89">
        <f t="shared" si="120"/>
        <v>44965</v>
      </c>
      <c r="Q1337" s="90" t="s">
        <v>2331</v>
      </c>
      <c r="R1337" s="90" t="s">
        <v>1900</v>
      </c>
      <c r="S1337" s="121">
        <f t="shared" si="121"/>
        <v>44970</v>
      </c>
      <c r="T1337" s="9">
        <v>12</v>
      </c>
      <c r="U1337" s="9">
        <v>0</v>
      </c>
      <c r="Z1337" s="78">
        <f t="shared" ca="1" si="122"/>
        <v>1283</v>
      </c>
      <c r="AA1337" s="78" t="str">
        <f t="shared" si="123"/>
        <v>2-2023</v>
      </c>
      <c r="AC1337" s="4" t="str">
        <f t="shared" si="124"/>
        <v>Empty</v>
      </c>
      <c r="AD1337" s="4">
        <f t="shared" si="125"/>
        <v>4</v>
      </c>
    </row>
    <row r="1338" spans="1:30" hidden="1">
      <c r="A1338" s="8" t="s">
        <v>3468</v>
      </c>
      <c r="B1338" s="8" t="s">
        <v>909</v>
      </c>
      <c r="C1338" s="8" t="s">
        <v>20</v>
      </c>
      <c r="D1338" s="8" t="s">
        <v>23</v>
      </c>
      <c r="E1338" s="8"/>
      <c r="F1338" s="8" t="s">
        <v>1380</v>
      </c>
      <c r="G1338" s="8" t="s">
        <v>1390</v>
      </c>
      <c r="H1338" s="8">
        <v>47.28</v>
      </c>
      <c r="I1338" s="8">
        <v>15.62</v>
      </c>
      <c r="J1338" s="8">
        <v>0.87960000000000005</v>
      </c>
      <c r="K1338" s="8">
        <v>0.92889999999999995</v>
      </c>
      <c r="L1338" s="8"/>
      <c r="M1338" s="8">
        <v>698</v>
      </c>
      <c r="N1338" s="8" t="s">
        <v>1381</v>
      </c>
      <c r="O1338" s="89" t="s">
        <v>3153</v>
      </c>
      <c r="P1338" s="89">
        <f t="shared" si="120"/>
        <v>45269</v>
      </c>
      <c r="Q1338" s="89" t="s">
        <v>3153</v>
      </c>
      <c r="R1338" s="89"/>
      <c r="S1338" s="121" t="e">
        <f t="shared" si="121"/>
        <v>#VALUE!</v>
      </c>
      <c r="T1338" s="8">
        <v>84</v>
      </c>
      <c r="U1338" s="8">
        <v>31.53</v>
      </c>
      <c r="Z1338" s="78">
        <f t="shared" ca="1" si="122"/>
        <v>979</v>
      </c>
      <c r="AA1338" s="78" t="str">
        <f t="shared" si="123"/>
        <v>12-2023</v>
      </c>
      <c r="AC1338" s="4" t="str">
        <f t="shared" si="124"/>
        <v>Q4</v>
      </c>
      <c r="AD1338" s="4" t="e">
        <f t="shared" si="125"/>
        <v>#VALUE!</v>
      </c>
    </row>
    <row r="1339" spans="1:30" hidden="1">
      <c r="A1339" s="9" t="s">
        <v>3469</v>
      </c>
      <c r="B1339" s="9" t="s">
        <v>856</v>
      </c>
      <c r="C1339" s="9" t="s">
        <v>7</v>
      </c>
      <c r="D1339" s="9" t="s">
        <v>10</v>
      </c>
      <c r="E1339" s="9"/>
      <c r="F1339" s="9" t="s">
        <v>1400</v>
      </c>
      <c r="G1339" s="9" t="s">
        <v>1384</v>
      </c>
      <c r="H1339" s="9">
        <v>34.17</v>
      </c>
      <c r="I1339" s="9">
        <v>8.7100000000000009</v>
      </c>
      <c r="J1339" s="9">
        <v>0.19059999999999999</v>
      </c>
      <c r="K1339" s="9">
        <v>1.0820000000000001</v>
      </c>
      <c r="L1339" s="9" t="s">
        <v>1385</v>
      </c>
      <c r="M1339" s="9">
        <v>596</v>
      </c>
      <c r="N1339" s="9" t="s">
        <v>1426</v>
      </c>
      <c r="O1339" s="90" t="s">
        <v>1418</v>
      </c>
      <c r="P1339" s="89">
        <f t="shared" si="120"/>
        <v>45265</v>
      </c>
      <c r="Q1339" s="90" t="s">
        <v>1418</v>
      </c>
      <c r="R1339" s="90"/>
      <c r="S1339" s="121" t="e">
        <f t="shared" si="121"/>
        <v>#VALUE!</v>
      </c>
      <c r="T1339" s="9">
        <v>36</v>
      </c>
      <c r="U1339" s="9">
        <v>0</v>
      </c>
      <c r="Z1339" s="78">
        <f t="shared" ca="1" si="122"/>
        <v>983</v>
      </c>
      <c r="AA1339" s="78" t="str">
        <f t="shared" si="123"/>
        <v>12-2023</v>
      </c>
      <c r="AC1339" s="4" t="str">
        <f t="shared" si="124"/>
        <v>Q4</v>
      </c>
      <c r="AD1339" s="4" t="e">
        <f t="shared" si="125"/>
        <v>#VALUE!</v>
      </c>
    </row>
    <row r="1340" spans="1:30">
      <c r="A1340" s="8" t="s">
        <v>3470</v>
      </c>
      <c r="B1340" s="8" t="s">
        <v>856</v>
      </c>
      <c r="C1340" s="8" t="s">
        <v>12</v>
      </c>
      <c r="D1340" s="8" t="s">
        <v>31</v>
      </c>
      <c r="E1340" s="8"/>
      <c r="F1340" s="8" t="s">
        <v>1389</v>
      </c>
      <c r="G1340" s="8" t="s">
        <v>1375</v>
      </c>
      <c r="H1340" s="8">
        <v>23.47</v>
      </c>
      <c r="I1340" s="8">
        <v>17.5</v>
      </c>
      <c r="J1340" s="8">
        <v>0.32740000000000002</v>
      </c>
      <c r="K1340" s="8">
        <v>0.68330000000000002</v>
      </c>
      <c r="L1340" s="8" t="s">
        <v>1395</v>
      </c>
      <c r="M1340" s="8">
        <v>596</v>
      </c>
      <c r="N1340" s="8" t="s">
        <v>1377</v>
      </c>
      <c r="O1340" s="89" t="s">
        <v>2649</v>
      </c>
      <c r="P1340" s="89">
        <f t="shared" si="120"/>
        <v>45239</v>
      </c>
      <c r="Q1340" s="89" t="s">
        <v>2649</v>
      </c>
      <c r="R1340" s="89" t="s">
        <v>3471</v>
      </c>
      <c r="S1340" s="121">
        <f t="shared" si="121"/>
        <v>45243</v>
      </c>
      <c r="T1340" s="8">
        <v>48</v>
      </c>
      <c r="U1340" s="8">
        <v>3.92</v>
      </c>
      <c r="Z1340" s="78">
        <f t="shared" ca="1" si="122"/>
        <v>1009</v>
      </c>
      <c r="AA1340" s="78" t="str">
        <f t="shared" si="123"/>
        <v>11-2023</v>
      </c>
      <c r="AC1340" s="4" t="str">
        <f t="shared" si="124"/>
        <v>Q4</v>
      </c>
      <c r="AD1340" s="4">
        <f t="shared" si="125"/>
        <v>3</v>
      </c>
    </row>
    <row r="1341" spans="1:30" hidden="1">
      <c r="A1341" s="9" t="s">
        <v>3472</v>
      </c>
      <c r="B1341" s="9" t="s">
        <v>243</v>
      </c>
      <c r="C1341" s="9" t="s">
        <v>16</v>
      </c>
      <c r="D1341" s="9" t="s">
        <v>1360</v>
      </c>
      <c r="E1341" s="9"/>
      <c r="F1341" s="9" t="s">
        <v>1374</v>
      </c>
      <c r="G1341" s="9" t="s">
        <v>1375</v>
      </c>
      <c r="H1341" s="9">
        <v>58.03</v>
      </c>
      <c r="I1341" s="9">
        <v>17.059999999999999</v>
      </c>
      <c r="J1341" s="9">
        <v>0.63929999999999998</v>
      </c>
      <c r="K1341" s="9">
        <v>2.0707</v>
      </c>
      <c r="L1341" s="9" t="s">
        <v>1376</v>
      </c>
      <c r="M1341" s="9">
        <v>838</v>
      </c>
      <c r="N1341" s="9" t="s">
        <v>1426</v>
      </c>
      <c r="O1341" s="90" t="s">
        <v>1382</v>
      </c>
      <c r="P1341" s="89">
        <f t="shared" si="120"/>
        <v>44867</v>
      </c>
      <c r="Q1341" s="90" t="s">
        <v>1382</v>
      </c>
      <c r="R1341" s="90"/>
      <c r="S1341" s="121" t="e">
        <f t="shared" si="121"/>
        <v>#VALUE!</v>
      </c>
      <c r="T1341" s="9">
        <v>36</v>
      </c>
      <c r="U1341" s="9">
        <v>33</v>
      </c>
      <c r="Z1341" s="78">
        <f t="shared" ca="1" si="122"/>
        <v>1381</v>
      </c>
      <c r="AA1341" s="78" t="str">
        <f t="shared" si="123"/>
        <v>11-2022</v>
      </c>
      <c r="AC1341" s="4" t="str">
        <f t="shared" si="124"/>
        <v>Q4</v>
      </c>
      <c r="AD1341" s="4" t="e">
        <f t="shared" si="125"/>
        <v>#VALUE!</v>
      </c>
    </row>
    <row r="1342" spans="1:30" hidden="1">
      <c r="A1342" s="8" t="s">
        <v>3473</v>
      </c>
      <c r="B1342" s="8" t="s">
        <v>344</v>
      </c>
      <c r="C1342" s="8" t="s">
        <v>28</v>
      </c>
      <c r="D1342" s="8" t="s">
        <v>10</v>
      </c>
      <c r="E1342" s="8"/>
      <c r="F1342" s="8" t="s">
        <v>1374</v>
      </c>
      <c r="G1342" s="8" t="s">
        <v>1384</v>
      </c>
      <c r="H1342" s="8">
        <v>52.83</v>
      </c>
      <c r="I1342" s="8">
        <v>13.31</v>
      </c>
      <c r="J1342" s="8">
        <v>0.70320000000000005</v>
      </c>
      <c r="K1342" s="8">
        <v>0.97</v>
      </c>
      <c r="L1342" s="8" t="s">
        <v>1412</v>
      </c>
      <c r="M1342" s="8">
        <v>714</v>
      </c>
      <c r="N1342" s="8" t="s">
        <v>1426</v>
      </c>
      <c r="O1342" s="89" t="s">
        <v>2651</v>
      </c>
      <c r="P1342" s="89">
        <f t="shared" si="120"/>
        <v>45262</v>
      </c>
      <c r="Q1342" s="89" t="s">
        <v>2651</v>
      </c>
      <c r="R1342" s="89"/>
      <c r="S1342" s="121" t="e">
        <f t="shared" si="121"/>
        <v>#VALUE!</v>
      </c>
      <c r="T1342" s="8">
        <v>84</v>
      </c>
      <c r="U1342" s="8">
        <v>48.15</v>
      </c>
      <c r="Z1342" s="78">
        <f t="shared" ca="1" si="122"/>
        <v>986</v>
      </c>
      <c r="AA1342" s="78" t="str">
        <f t="shared" si="123"/>
        <v>12-2023</v>
      </c>
      <c r="AC1342" s="4" t="str">
        <f t="shared" si="124"/>
        <v>Q4</v>
      </c>
      <c r="AD1342" s="4" t="e">
        <f t="shared" si="125"/>
        <v>#VALUE!</v>
      </c>
    </row>
    <row r="1343" spans="1:30" hidden="1">
      <c r="A1343" s="9" t="s">
        <v>3474</v>
      </c>
      <c r="B1343" s="9" t="s">
        <v>133</v>
      </c>
      <c r="C1343" s="9" t="s">
        <v>41</v>
      </c>
      <c r="D1343" s="9" t="s">
        <v>10</v>
      </c>
      <c r="E1343" s="9"/>
      <c r="F1343" s="9" t="s">
        <v>1411</v>
      </c>
      <c r="G1343" s="9" t="s">
        <v>1384</v>
      </c>
      <c r="H1343" s="9">
        <v>33.090000000000003</v>
      </c>
      <c r="I1343" s="9">
        <v>14.82</v>
      </c>
      <c r="J1343" s="9">
        <v>0.62370000000000003</v>
      </c>
      <c r="K1343" s="9">
        <v>0.63519999999999999</v>
      </c>
      <c r="L1343" s="9" t="s">
        <v>1412</v>
      </c>
      <c r="M1343" s="9">
        <v>739</v>
      </c>
      <c r="N1343" s="9" t="s">
        <v>1426</v>
      </c>
      <c r="O1343" s="90" t="s">
        <v>3475</v>
      </c>
      <c r="P1343" s="89">
        <f t="shared" si="120"/>
        <v>45012</v>
      </c>
      <c r="Q1343" s="90" t="s">
        <v>3475</v>
      </c>
      <c r="R1343" s="90"/>
      <c r="S1343" s="121" t="e">
        <f t="shared" si="121"/>
        <v>#VALUE!</v>
      </c>
      <c r="T1343" s="9">
        <v>84</v>
      </c>
      <c r="U1343" s="9">
        <v>22.68</v>
      </c>
      <c r="Z1343" s="78">
        <f t="shared" ca="1" si="122"/>
        <v>1236</v>
      </c>
      <c r="AA1343" s="78" t="str">
        <f t="shared" si="123"/>
        <v>3-2023</v>
      </c>
      <c r="AC1343" s="4" t="str">
        <f t="shared" si="124"/>
        <v>Empty</v>
      </c>
      <c r="AD1343" s="4" t="e">
        <f t="shared" si="125"/>
        <v>#VALUE!</v>
      </c>
    </row>
    <row r="1344" spans="1:30" hidden="1">
      <c r="A1344" s="8" t="s">
        <v>3476</v>
      </c>
      <c r="B1344" s="8" t="s">
        <v>666</v>
      </c>
      <c r="C1344" s="8" t="s">
        <v>16</v>
      </c>
      <c r="D1344" s="8" t="s">
        <v>44</v>
      </c>
      <c r="E1344" s="8"/>
      <c r="F1344" s="8" t="s">
        <v>1389</v>
      </c>
      <c r="G1344" s="8" t="s">
        <v>1390</v>
      </c>
      <c r="H1344" s="8">
        <v>84.67</v>
      </c>
      <c r="I1344" s="8">
        <v>9.6999999999999993</v>
      </c>
      <c r="J1344" s="8">
        <v>0.98499999999999999</v>
      </c>
      <c r="K1344" s="8">
        <v>1.1049</v>
      </c>
      <c r="L1344" s="8" t="s">
        <v>1385</v>
      </c>
      <c r="M1344" s="8">
        <v>651</v>
      </c>
      <c r="N1344" s="8" t="s">
        <v>1386</v>
      </c>
      <c r="O1344" s="89" t="s">
        <v>3477</v>
      </c>
      <c r="P1344" s="89">
        <f t="shared" si="120"/>
        <v>44739</v>
      </c>
      <c r="Q1344" s="89" t="s">
        <v>3477</v>
      </c>
      <c r="R1344" s="89"/>
      <c r="S1344" s="121" t="e">
        <f t="shared" si="121"/>
        <v>#VALUE!</v>
      </c>
      <c r="T1344" s="8">
        <v>120</v>
      </c>
      <c r="U1344" s="8">
        <v>0</v>
      </c>
      <c r="Z1344" s="78">
        <f t="shared" ca="1" si="122"/>
        <v>1509</v>
      </c>
      <c r="AA1344" s="78" t="str">
        <f t="shared" si="123"/>
        <v>6-2022</v>
      </c>
      <c r="AC1344" s="4" t="str">
        <f t="shared" si="124"/>
        <v>Empty</v>
      </c>
      <c r="AD1344" s="4" t="e">
        <f t="shared" si="125"/>
        <v>#VALUE!</v>
      </c>
    </row>
    <row r="1345" spans="1:30">
      <c r="A1345" s="9" t="s">
        <v>3478</v>
      </c>
      <c r="B1345" s="9" t="s">
        <v>611</v>
      </c>
      <c r="C1345" s="9" t="s">
        <v>32</v>
      </c>
      <c r="D1345" s="9" t="s">
        <v>1360</v>
      </c>
      <c r="E1345" s="9"/>
      <c r="F1345" s="9" t="s">
        <v>1400</v>
      </c>
      <c r="G1345" s="9" t="s">
        <v>1375</v>
      </c>
      <c r="H1345" s="9">
        <v>88.41</v>
      </c>
      <c r="I1345" s="9">
        <v>12.17</v>
      </c>
      <c r="J1345" s="9">
        <v>1.1233</v>
      </c>
      <c r="K1345" s="9">
        <v>0.98399999999999999</v>
      </c>
      <c r="L1345" s="9" t="s">
        <v>1385</v>
      </c>
      <c r="M1345" s="9">
        <v>731</v>
      </c>
      <c r="N1345" s="9" t="s">
        <v>1403</v>
      </c>
      <c r="O1345" s="90" t="s">
        <v>1605</v>
      </c>
      <c r="P1345" s="89">
        <f t="shared" si="120"/>
        <v>45467</v>
      </c>
      <c r="Q1345" s="90" t="s">
        <v>1605</v>
      </c>
      <c r="R1345" s="90" t="s">
        <v>2144</v>
      </c>
      <c r="S1345" s="121">
        <f t="shared" si="121"/>
        <v>45474</v>
      </c>
      <c r="T1345" s="9">
        <v>240</v>
      </c>
      <c r="U1345" s="9">
        <v>0</v>
      </c>
      <c r="Z1345" s="78">
        <f t="shared" ca="1" si="122"/>
        <v>781</v>
      </c>
      <c r="AA1345" s="78" t="str">
        <f t="shared" si="123"/>
        <v>6-2024</v>
      </c>
      <c r="AC1345" s="4" t="str">
        <f t="shared" si="124"/>
        <v>Empty</v>
      </c>
      <c r="AD1345" s="4">
        <f t="shared" si="125"/>
        <v>6</v>
      </c>
    </row>
    <row r="1346" spans="1:30">
      <c r="A1346" s="8" t="s">
        <v>3479</v>
      </c>
      <c r="B1346" s="8" t="s">
        <v>1305</v>
      </c>
      <c r="C1346" s="8" t="s">
        <v>7</v>
      </c>
      <c r="D1346" s="8" t="s">
        <v>44</v>
      </c>
      <c r="E1346" s="8"/>
      <c r="F1346" s="8" t="s">
        <v>1411</v>
      </c>
      <c r="G1346" s="8" t="s">
        <v>1384</v>
      </c>
      <c r="H1346" s="8">
        <v>9.3000000000000007</v>
      </c>
      <c r="I1346" s="8">
        <v>10.15</v>
      </c>
      <c r="J1346" s="8">
        <v>0.15670000000000001</v>
      </c>
      <c r="K1346" s="8">
        <v>0.23649999999999999</v>
      </c>
      <c r="L1346" s="8" t="s">
        <v>1358</v>
      </c>
      <c r="M1346" s="8">
        <v>878</v>
      </c>
      <c r="N1346" s="8" t="s">
        <v>1403</v>
      </c>
      <c r="O1346" s="89" t="s">
        <v>920</v>
      </c>
      <c r="P1346" s="89">
        <f t="shared" si="120"/>
        <v>45250</v>
      </c>
      <c r="Q1346" s="89" t="s">
        <v>920</v>
      </c>
      <c r="R1346" s="89" t="s">
        <v>1335</v>
      </c>
      <c r="S1346" s="121">
        <f t="shared" si="121"/>
        <v>45252</v>
      </c>
      <c r="T1346" s="8">
        <v>48</v>
      </c>
      <c r="U1346" s="8">
        <v>4.38</v>
      </c>
      <c r="Z1346" s="78">
        <f t="shared" ca="1" si="122"/>
        <v>998</v>
      </c>
      <c r="AA1346" s="78" t="str">
        <f t="shared" si="123"/>
        <v>11-2023</v>
      </c>
      <c r="AC1346" s="4" t="str">
        <f t="shared" si="124"/>
        <v>Q4</v>
      </c>
      <c r="AD1346" s="4">
        <f t="shared" si="125"/>
        <v>3</v>
      </c>
    </row>
    <row r="1347" spans="1:30" hidden="1">
      <c r="A1347" s="9" t="s">
        <v>3480</v>
      </c>
      <c r="B1347" s="9" t="s">
        <v>559</v>
      </c>
      <c r="C1347" s="9" t="s">
        <v>7</v>
      </c>
      <c r="D1347" s="9" t="s">
        <v>31</v>
      </c>
      <c r="E1347" s="9"/>
      <c r="F1347" s="9" t="s">
        <v>1374</v>
      </c>
      <c r="G1347" s="9" t="s">
        <v>1390</v>
      </c>
      <c r="H1347" s="9">
        <v>82.33</v>
      </c>
      <c r="I1347" s="9">
        <v>17.59</v>
      </c>
      <c r="J1347" s="9">
        <v>0.56610000000000005</v>
      </c>
      <c r="K1347" s="9">
        <v>1.4618</v>
      </c>
      <c r="L1347" s="9" t="s">
        <v>1376</v>
      </c>
      <c r="M1347" s="9">
        <v>800</v>
      </c>
      <c r="N1347" s="9" t="s">
        <v>1386</v>
      </c>
      <c r="O1347" s="90" t="s">
        <v>2752</v>
      </c>
      <c r="P1347" s="89">
        <f t="shared" ref="P1347:P1410" si="126">DATE(RIGHT(O1347,4),MID(O1347,4,2),LEFT(O1347,2))</f>
        <v>44766</v>
      </c>
      <c r="Q1347" s="90" t="s">
        <v>2752</v>
      </c>
      <c r="R1347" s="90"/>
      <c r="S1347" s="121" t="e">
        <f t="shared" ref="S1347:S1410" si="127">DATE(RIGHT(R1347,4),MID(R1347,4,2),LEFT(R1347,2))</f>
        <v>#VALUE!</v>
      </c>
      <c r="T1347" s="9">
        <v>120</v>
      </c>
      <c r="U1347" s="9">
        <v>74.55</v>
      </c>
      <c r="Z1347" s="78">
        <f t="shared" ref="Z1347:AA1410" ca="1" si="128">TODAY()-P1347</f>
        <v>1482</v>
      </c>
      <c r="AA1347" s="78" t="str">
        <f t="shared" ref="AA1347:AA1410" si="129">MONTH(P1347)&amp;"-"&amp;YEAR(P1347)</f>
        <v>7-2022</v>
      </c>
      <c r="AC1347" s="4" t="str">
        <f t="shared" ref="AC1347:AC1410" si="130">IF(MONTH(P1347)&gt;=10,"Q4","Empty")</f>
        <v>Empty</v>
      </c>
      <c r="AD1347" s="4" t="e">
        <f t="shared" ref="AD1347:AD1410" si="131">NETWORKDAYS(P1347,S1347)</f>
        <v>#VALUE!</v>
      </c>
    </row>
    <row r="1348" spans="1:30" hidden="1">
      <c r="A1348" s="8" t="s">
        <v>3481</v>
      </c>
      <c r="B1348" s="8" t="s">
        <v>1121</v>
      </c>
      <c r="C1348" s="8" t="s">
        <v>20</v>
      </c>
      <c r="D1348" s="8" t="s">
        <v>23</v>
      </c>
      <c r="E1348" s="8"/>
      <c r="F1348" s="8" t="s">
        <v>1411</v>
      </c>
      <c r="G1348" s="8" t="s">
        <v>1390</v>
      </c>
      <c r="H1348" s="8">
        <v>95.77</v>
      </c>
      <c r="I1348" s="8">
        <v>11.29</v>
      </c>
      <c r="J1348" s="8">
        <v>1.8230999999999999</v>
      </c>
      <c r="K1348" s="8">
        <v>2.0960999999999999</v>
      </c>
      <c r="L1348" s="8" t="s">
        <v>1395</v>
      </c>
      <c r="M1348" s="8">
        <v>579</v>
      </c>
      <c r="N1348" s="8" t="s">
        <v>1386</v>
      </c>
      <c r="O1348" s="89" t="s">
        <v>1779</v>
      </c>
      <c r="P1348" s="89">
        <f t="shared" si="126"/>
        <v>45318</v>
      </c>
      <c r="Q1348" s="89" t="s">
        <v>1779</v>
      </c>
      <c r="R1348" s="89"/>
      <c r="S1348" s="121" t="e">
        <f t="shared" si="127"/>
        <v>#VALUE!</v>
      </c>
      <c r="T1348" s="8">
        <v>60</v>
      </c>
      <c r="U1348" s="8">
        <v>59.06</v>
      </c>
      <c r="Z1348" s="78">
        <f t="shared" ca="1" si="128"/>
        <v>930</v>
      </c>
      <c r="AA1348" s="78" t="str">
        <f t="shared" si="129"/>
        <v>1-2024</v>
      </c>
      <c r="AC1348" s="4" t="str">
        <f t="shared" si="130"/>
        <v>Empty</v>
      </c>
      <c r="AD1348" s="4" t="e">
        <f t="shared" si="131"/>
        <v>#VALUE!</v>
      </c>
    </row>
    <row r="1349" spans="1:30">
      <c r="A1349" s="9" t="s">
        <v>3482</v>
      </c>
      <c r="B1349" s="9" t="s">
        <v>142</v>
      </c>
      <c r="C1349" s="9" t="s">
        <v>16</v>
      </c>
      <c r="D1349" s="9" t="s">
        <v>23</v>
      </c>
      <c r="E1349" s="9"/>
      <c r="F1349" s="9" t="s">
        <v>1389</v>
      </c>
      <c r="G1349" s="9" t="s">
        <v>1390</v>
      </c>
      <c r="H1349" s="9">
        <v>24.52</v>
      </c>
      <c r="I1349" s="9">
        <v>8.9600000000000009</v>
      </c>
      <c r="J1349" s="9">
        <v>0.25569999999999998</v>
      </c>
      <c r="K1349" s="9">
        <v>0.39400000000000002</v>
      </c>
      <c r="L1349" s="9" t="s">
        <v>1376</v>
      </c>
      <c r="M1349" s="9">
        <v>832</v>
      </c>
      <c r="N1349" s="9" t="s">
        <v>1377</v>
      </c>
      <c r="O1349" s="90" t="s">
        <v>3077</v>
      </c>
      <c r="P1349" s="89">
        <f t="shared" si="126"/>
        <v>45517</v>
      </c>
      <c r="Q1349" s="90" t="s">
        <v>3077</v>
      </c>
      <c r="R1349" s="90" t="s">
        <v>3003</v>
      </c>
      <c r="S1349" s="121">
        <f t="shared" si="127"/>
        <v>45520</v>
      </c>
      <c r="T1349" s="9">
        <v>84</v>
      </c>
      <c r="U1349" s="9">
        <v>15.09</v>
      </c>
      <c r="Z1349" s="78">
        <f t="shared" ca="1" si="128"/>
        <v>731</v>
      </c>
      <c r="AA1349" s="78" t="str">
        <f t="shared" si="129"/>
        <v>8-2024</v>
      </c>
      <c r="AC1349" s="4" t="str">
        <f t="shared" si="130"/>
        <v>Empty</v>
      </c>
      <c r="AD1349" s="4">
        <f t="shared" si="131"/>
        <v>4</v>
      </c>
    </row>
    <row r="1350" spans="1:30">
      <c r="A1350" s="8" t="s">
        <v>3483</v>
      </c>
      <c r="B1350" s="8" t="s">
        <v>500</v>
      </c>
      <c r="C1350" s="8" t="s">
        <v>41</v>
      </c>
      <c r="D1350" s="8" t="s">
        <v>10</v>
      </c>
      <c r="E1350" s="8"/>
      <c r="F1350" s="8" t="s">
        <v>1374</v>
      </c>
      <c r="G1350" s="8" t="s">
        <v>1375</v>
      </c>
      <c r="H1350" s="8">
        <v>63.24</v>
      </c>
      <c r="I1350" s="8">
        <v>8.44</v>
      </c>
      <c r="J1350" s="8">
        <v>1.1233</v>
      </c>
      <c r="K1350" s="8">
        <v>1.5569999999999999</v>
      </c>
      <c r="L1350" s="8" t="s">
        <v>1412</v>
      </c>
      <c r="M1350" s="8">
        <v>677</v>
      </c>
      <c r="N1350" s="8" t="s">
        <v>1377</v>
      </c>
      <c r="O1350" s="89" t="s">
        <v>1804</v>
      </c>
      <c r="P1350" s="89">
        <f t="shared" si="126"/>
        <v>45324</v>
      </c>
      <c r="Q1350" s="89" t="s">
        <v>1804</v>
      </c>
      <c r="R1350" s="89" t="s">
        <v>2381</v>
      </c>
      <c r="S1350" s="121">
        <f t="shared" si="127"/>
        <v>45328</v>
      </c>
      <c r="T1350" s="8">
        <v>48</v>
      </c>
      <c r="U1350" s="8">
        <v>55.53</v>
      </c>
      <c r="Z1350" s="78">
        <f t="shared" ca="1" si="128"/>
        <v>924</v>
      </c>
      <c r="AA1350" s="78" t="str">
        <f t="shared" si="129"/>
        <v>2-2024</v>
      </c>
      <c r="AC1350" s="4" t="str">
        <f t="shared" si="130"/>
        <v>Empty</v>
      </c>
      <c r="AD1350" s="4">
        <f t="shared" si="131"/>
        <v>3</v>
      </c>
    </row>
    <row r="1351" spans="1:30">
      <c r="A1351" s="9" t="s">
        <v>3484</v>
      </c>
      <c r="B1351" s="9" t="s">
        <v>973</v>
      </c>
      <c r="C1351" s="9" t="s">
        <v>16</v>
      </c>
      <c r="D1351" s="9" t="s">
        <v>23</v>
      </c>
      <c r="E1351" s="9"/>
      <c r="F1351" s="9" t="s">
        <v>1400</v>
      </c>
      <c r="G1351" s="9" t="s">
        <v>1375</v>
      </c>
      <c r="H1351" s="9">
        <v>12.75</v>
      </c>
      <c r="I1351" s="9">
        <v>11.03</v>
      </c>
      <c r="J1351" s="9">
        <v>0.14180000000000001</v>
      </c>
      <c r="K1351" s="9">
        <v>0.59440000000000004</v>
      </c>
      <c r="L1351" s="9" t="s">
        <v>1376</v>
      </c>
      <c r="M1351" s="9">
        <v>745</v>
      </c>
      <c r="N1351" s="9" t="s">
        <v>1403</v>
      </c>
      <c r="O1351" s="90" t="s">
        <v>2034</v>
      </c>
      <c r="P1351" s="89">
        <f t="shared" si="126"/>
        <v>44821</v>
      </c>
      <c r="Q1351" s="90" t="s">
        <v>2034</v>
      </c>
      <c r="R1351" s="90" t="s">
        <v>3105</v>
      </c>
      <c r="S1351" s="121">
        <f t="shared" si="127"/>
        <v>44828</v>
      </c>
      <c r="T1351" s="9">
        <v>24</v>
      </c>
      <c r="U1351" s="9">
        <v>11.06</v>
      </c>
      <c r="Z1351" s="78">
        <f t="shared" ca="1" si="128"/>
        <v>1427</v>
      </c>
      <c r="AA1351" s="78" t="str">
        <f t="shared" si="129"/>
        <v>9-2022</v>
      </c>
      <c r="AC1351" s="4" t="str">
        <f t="shared" si="130"/>
        <v>Empty</v>
      </c>
      <c r="AD1351" s="4">
        <f t="shared" si="131"/>
        <v>5</v>
      </c>
    </row>
    <row r="1352" spans="1:30">
      <c r="A1352" s="8" t="s">
        <v>3485</v>
      </c>
      <c r="B1352" s="8" t="s">
        <v>1279</v>
      </c>
      <c r="C1352" s="8" t="s">
        <v>35</v>
      </c>
      <c r="D1352" s="8" t="s">
        <v>1360</v>
      </c>
      <c r="E1352" s="8"/>
      <c r="F1352" s="8" t="s">
        <v>1389</v>
      </c>
      <c r="G1352" s="8" t="s">
        <v>1390</v>
      </c>
      <c r="H1352" s="8">
        <v>12.04</v>
      </c>
      <c r="I1352" s="8">
        <v>15.04</v>
      </c>
      <c r="J1352" s="8">
        <v>7.5300000000000006E-2</v>
      </c>
      <c r="K1352" s="8">
        <v>1.0869</v>
      </c>
      <c r="L1352" s="8" t="s">
        <v>1358</v>
      </c>
      <c r="M1352" s="8">
        <v>709</v>
      </c>
      <c r="N1352" s="8" t="s">
        <v>1377</v>
      </c>
      <c r="O1352" s="89" t="s">
        <v>3129</v>
      </c>
      <c r="P1352" s="89">
        <f t="shared" si="126"/>
        <v>45030</v>
      </c>
      <c r="Q1352" s="89" t="s">
        <v>3129</v>
      </c>
      <c r="R1352" s="89" t="s">
        <v>1328</v>
      </c>
      <c r="S1352" s="121">
        <f t="shared" si="127"/>
        <v>45044</v>
      </c>
      <c r="T1352" s="8">
        <v>12</v>
      </c>
      <c r="U1352" s="8">
        <v>7.53</v>
      </c>
      <c r="Z1352" s="78">
        <f t="shared" ca="1" si="128"/>
        <v>1218</v>
      </c>
      <c r="AA1352" s="78" t="str">
        <f t="shared" si="129"/>
        <v>4-2023</v>
      </c>
      <c r="AC1352" s="4" t="str">
        <f t="shared" si="130"/>
        <v>Empty</v>
      </c>
      <c r="AD1352" s="4">
        <f t="shared" si="131"/>
        <v>11</v>
      </c>
    </row>
    <row r="1353" spans="1:30" hidden="1">
      <c r="A1353" s="9" t="s">
        <v>3486</v>
      </c>
      <c r="B1353" s="9" t="s">
        <v>437</v>
      </c>
      <c r="C1353" s="9" t="s">
        <v>32</v>
      </c>
      <c r="D1353" s="9" t="s">
        <v>23</v>
      </c>
      <c r="E1353" s="9"/>
      <c r="F1353" s="9" t="s">
        <v>1380</v>
      </c>
      <c r="G1353" s="9" t="s">
        <v>1375</v>
      </c>
      <c r="H1353" s="9">
        <v>44.82</v>
      </c>
      <c r="I1353" s="9">
        <v>12.29</v>
      </c>
      <c r="J1353" s="9">
        <v>0.54949999999999999</v>
      </c>
      <c r="K1353" s="9">
        <v>3.9883000000000002</v>
      </c>
      <c r="L1353" s="9" t="s">
        <v>1412</v>
      </c>
      <c r="M1353" s="9">
        <v>560</v>
      </c>
      <c r="N1353" s="9" t="s">
        <v>1386</v>
      </c>
      <c r="O1353" s="90" t="s">
        <v>3399</v>
      </c>
      <c r="P1353" s="89">
        <f t="shared" si="126"/>
        <v>45614</v>
      </c>
      <c r="Q1353" s="90" t="s">
        <v>3399</v>
      </c>
      <c r="R1353" s="90"/>
      <c r="S1353" s="121" t="e">
        <f t="shared" si="127"/>
        <v>#VALUE!</v>
      </c>
      <c r="T1353" s="9">
        <v>12</v>
      </c>
      <c r="U1353" s="9">
        <v>30.48</v>
      </c>
      <c r="Z1353" s="78">
        <f t="shared" ca="1" si="128"/>
        <v>634</v>
      </c>
      <c r="AA1353" s="78" t="str">
        <f t="shared" si="129"/>
        <v>11-2024</v>
      </c>
      <c r="AC1353" s="4" t="str">
        <f t="shared" si="130"/>
        <v>Q4</v>
      </c>
      <c r="AD1353" s="4" t="e">
        <f t="shared" si="131"/>
        <v>#VALUE!</v>
      </c>
    </row>
    <row r="1354" spans="1:30">
      <c r="A1354" s="8" t="s">
        <v>3487</v>
      </c>
      <c r="B1354" s="8" t="s">
        <v>500</v>
      </c>
      <c r="C1354" s="8" t="s">
        <v>28</v>
      </c>
      <c r="D1354" s="8" t="s">
        <v>23</v>
      </c>
      <c r="E1354" s="8"/>
      <c r="F1354" s="8" t="s">
        <v>1374</v>
      </c>
      <c r="G1354" s="8" t="s">
        <v>1390</v>
      </c>
      <c r="H1354" s="8">
        <v>84.21</v>
      </c>
      <c r="I1354" s="8">
        <v>17</v>
      </c>
      <c r="J1354" s="8">
        <v>0.4924</v>
      </c>
      <c r="K1354" s="8">
        <v>2.0928</v>
      </c>
      <c r="L1354" s="8" t="s">
        <v>1412</v>
      </c>
      <c r="M1354" s="8">
        <v>576</v>
      </c>
      <c r="N1354" s="8" t="s">
        <v>1396</v>
      </c>
      <c r="O1354" s="89" t="s">
        <v>1705</v>
      </c>
      <c r="P1354" s="89">
        <f t="shared" si="126"/>
        <v>44925</v>
      </c>
      <c r="Q1354" s="89" t="s">
        <v>1705</v>
      </c>
      <c r="R1354" s="89" t="s">
        <v>1880</v>
      </c>
      <c r="S1354" s="121">
        <f t="shared" si="127"/>
        <v>44926</v>
      </c>
      <c r="T1354" s="8">
        <v>60</v>
      </c>
      <c r="U1354" s="8">
        <v>17.79</v>
      </c>
      <c r="Z1354" s="78">
        <f t="shared" ca="1" si="128"/>
        <v>1323</v>
      </c>
      <c r="AA1354" s="78" t="str">
        <f t="shared" si="129"/>
        <v>12-2022</v>
      </c>
      <c r="AC1354" s="4" t="str">
        <f t="shared" si="130"/>
        <v>Q4</v>
      </c>
      <c r="AD1354" s="4">
        <f t="shared" si="131"/>
        <v>1</v>
      </c>
    </row>
    <row r="1355" spans="1:30" hidden="1">
      <c r="A1355" s="9" t="s">
        <v>3488</v>
      </c>
      <c r="B1355" s="9" t="s">
        <v>803</v>
      </c>
      <c r="C1355" s="9" t="s">
        <v>20</v>
      </c>
      <c r="D1355" s="9" t="s">
        <v>23</v>
      </c>
      <c r="E1355" s="9"/>
      <c r="F1355" s="9" t="s">
        <v>1400</v>
      </c>
      <c r="G1355" s="9" t="s">
        <v>1390</v>
      </c>
      <c r="H1355" s="9">
        <v>61.68</v>
      </c>
      <c r="I1355" s="9">
        <v>15.69</v>
      </c>
      <c r="J1355" s="9">
        <v>0.59489999999999998</v>
      </c>
      <c r="K1355" s="9">
        <v>1.2141999999999999</v>
      </c>
      <c r="L1355" s="9" t="s">
        <v>1385</v>
      </c>
      <c r="M1355" s="9">
        <v>840</v>
      </c>
      <c r="N1355" s="9" t="s">
        <v>1386</v>
      </c>
      <c r="O1355" s="90" t="s">
        <v>1730</v>
      </c>
      <c r="P1355" s="89">
        <f t="shared" si="126"/>
        <v>45209</v>
      </c>
      <c r="Q1355" s="90" t="s">
        <v>1730</v>
      </c>
      <c r="R1355" s="90"/>
      <c r="S1355" s="121" t="e">
        <f t="shared" si="127"/>
        <v>#VALUE!</v>
      </c>
      <c r="T1355" s="9">
        <v>84</v>
      </c>
      <c r="U1355" s="9">
        <v>0</v>
      </c>
      <c r="Z1355" s="78">
        <f t="shared" ca="1" si="128"/>
        <v>1039</v>
      </c>
      <c r="AA1355" s="78" t="str">
        <f t="shared" si="129"/>
        <v>10-2023</v>
      </c>
      <c r="AC1355" s="4" t="str">
        <f t="shared" si="130"/>
        <v>Q4</v>
      </c>
      <c r="AD1355" s="4" t="e">
        <f t="shared" si="131"/>
        <v>#VALUE!</v>
      </c>
    </row>
    <row r="1356" spans="1:30" hidden="1">
      <c r="A1356" s="8" t="s">
        <v>3489</v>
      </c>
      <c r="B1356" s="8" t="s">
        <v>640</v>
      </c>
      <c r="C1356" s="8" t="s">
        <v>7</v>
      </c>
      <c r="D1356" s="8" t="s">
        <v>1360</v>
      </c>
      <c r="E1356" s="8"/>
      <c r="F1356" s="8" t="s">
        <v>1374</v>
      </c>
      <c r="G1356" s="8" t="s">
        <v>1384</v>
      </c>
      <c r="H1356" s="8">
        <v>27.95</v>
      </c>
      <c r="I1356" s="8">
        <v>15.41</v>
      </c>
      <c r="J1356" s="8">
        <v>0.22600000000000001</v>
      </c>
      <c r="K1356" s="8">
        <v>0.45800000000000002</v>
      </c>
      <c r="L1356" s="8" t="s">
        <v>1376</v>
      </c>
      <c r="M1356" s="8">
        <v>854</v>
      </c>
      <c r="N1356" s="8" t="s">
        <v>1381</v>
      </c>
      <c r="O1356" s="89" t="s">
        <v>2912</v>
      </c>
      <c r="P1356" s="89">
        <f t="shared" si="126"/>
        <v>45274</v>
      </c>
      <c r="Q1356" s="89" t="s">
        <v>2912</v>
      </c>
      <c r="R1356" s="89"/>
      <c r="S1356" s="121" t="e">
        <f t="shared" si="127"/>
        <v>#VALUE!</v>
      </c>
      <c r="T1356" s="8">
        <v>120</v>
      </c>
      <c r="U1356" s="8">
        <v>9.8699999999999992</v>
      </c>
      <c r="Z1356" s="78">
        <f t="shared" ca="1" si="128"/>
        <v>974</v>
      </c>
      <c r="AA1356" s="78" t="str">
        <f t="shared" si="129"/>
        <v>12-2023</v>
      </c>
      <c r="AC1356" s="4" t="str">
        <f t="shared" si="130"/>
        <v>Q4</v>
      </c>
      <c r="AD1356" s="4" t="e">
        <f t="shared" si="131"/>
        <v>#VALUE!</v>
      </c>
    </row>
    <row r="1357" spans="1:30" hidden="1">
      <c r="A1357" s="9" t="s">
        <v>3490</v>
      </c>
      <c r="B1357" s="9" t="s">
        <v>291</v>
      </c>
      <c r="C1357" s="9" t="s">
        <v>20</v>
      </c>
      <c r="D1357" s="9" t="s">
        <v>44</v>
      </c>
      <c r="E1357" s="9"/>
      <c r="F1357" s="9" t="s">
        <v>1411</v>
      </c>
      <c r="G1357" s="9" t="s">
        <v>1390</v>
      </c>
      <c r="H1357" s="9">
        <v>10.53</v>
      </c>
      <c r="I1357" s="9">
        <v>10.18</v>
      </c>
      <c r="J1357" s="9">
        <v>0.1394</v>
      </c>
      <c r="K1357" s="9">
        <v>0.3407</v>
      </c>
      <c r="L1357" s="9" t="s">
        <v>1376</v>
      </c>
      <c r="M1357" s="9">
        <v>823</v>
      </c>
      <c r="N1357" s="9" t="s">
        <v>1386</v>
      </c>
      <c r="O1357" s="90" t="s">
        <v>3491</v>
      </c>
      <c r="P1357" s="89">
        <f t="shared" si="126"/>
        <v>44708</v>
      </c>
      <c r="Q1357" s="90" t="s">
        <v>3491</v>
      </c>
      <c r="R1357" s="90"/>
      <c r="S1357" s="121" t="e">
        <f t="shared" si="127"/>
        <v>#VALUE!</v>
      </c>
      <c r="T1357" s="9">
        <v>36</v>
      </c>
      <c r="U1357" s="9">
        <v>1.49</v>
      </c>
      <c r="Z1357" s="78">
        <f t="shared" ca="1" si="128"/>
        <v>1540</v>
      </c>
      <c r="AA1357" s="78" t="str">
        <f t="shared" si="129"/>
        <v>5-2022</v>
      </c>
      <c r="AC1357" s="4" t="str">
        <f t="shared" si="130"/>
        <v>Empty</v>
      </c>
      <c r="AD1357" s="4" t="e">
        <f t="shared" si="131"/>
        <v>#VALUE!</v>
      </c>
    </row>
    <row r="1358" spans="1:30" hidden="1">
      <c r="A1358" s="8" t="s">
        <v>3492</v>
      </c>
      <c r="B1358" s="8" t="s">
        <v>435</v>
      </c>
      <c r="C1358" s="8" t="s">
        <v>24</v>
      </c>
      <c r="D1358" s="8" t="s">
        <v>44</v>
      </c>
      <c r="E1358" s="8"/>
      <c r="F1358" s="8" t="s">
        <v>1380</v>
      </c>
      <c r="G1358" s="8" t="s">
        <v>1384</v>
      </c>
      <c r="H1358" s="8">
        <v>55</v>
      </c>
      <c r="I1358" s="8">
        <v>7.53</v>
      </c>
      <c r="J1358" s="8">
        <v>0.46889999999999998</v>
      </c>
      <c r="K1358" s="8">
        <v>0.44409999999999999</v>
      </c>
      <c r="L1358" s="8" t="s">
        <v>1395</v>
      </c>
      <c r="M1358" s="8">
        <v>735</v>
      </c>
      <c r="N1358" s="8" t="s">
        <v>1386</v>
      </c>
      <c r="O1358" s="89" t="s">
        <v>1879</v>
      </c>
      <c r="P1358" s="89">
        <f t="shared" si="126"/>
        <v>44917</v>
      </c>
      <c r="Q1358" s="89" t="s">
        <v>1879</v>
      </c>
      <c r="R1358" s="89"/>
      <c r="S1358" s="121" t="e">
        <f t="shared" si="127"/>
        <v>#VALUE!</v>
      </c>
      <c r="T1358" s="8">
        <v>240</v>
      </c>
      <c r="U1358" s="8">
        <v>6.97</v>
      </c>
      <c r="Z1358" s="78">
        <f t="shared" ca="1" si="128"/>
        <v>1331</v>
      </c>
      <c r="AA1358" s="78" t="str">
        <f t="shared" si="129"/>
        <v>12-2022</v>
      </c>
      <c r="AC1358" s="4" t="str">
        <f t="shared" si="130"/>
        <v>Q4</v>
      </c>
      <c r="AD1358" s="4" t="e">
        <f t="shared" si="131"/>
        <v>#VALUE!</v>
      </c>
    </row>
    <row r="1359" spans="1:30">
      <c r="A1359" s="9" t="s">
        <v>3493</v>
      </c>
      <c r="B1359" s="9" t="s">
        <v>1065</v>
      </c>
      <c r="C1359" s="9" t="s">
        <v>12</v>
      </c>
      <c r="D1359" s="9" t="s">
        <v>44</v>
      </c>
      <c r="E1359" s="9"/>
      <c r="F1359" s="9" t="s">
        <v>1411</v>
      </c>
      <c r="G1359" s="9" t="s">
        <v>1384</v>
      </c>
      <c r="H1359" s="9">
        <v>72.64</v>
      </c>
      <c r="I1359" s="9">
        <v>9.94</v>
      </c>
      <c r="J1359" s="9">
        <v>1.2797000000000001</v>
      </c>
      <c r="K1359" s="9">
        <v>1.8402000000000001</v>
      </c>
      <c r="L1359" s="9" t="s">
        <v>1358</v>
      </c>
      <c r="M1359" s="9">
        <v>652</v>
      </c>
      <c r="N1359" s="9" t="s">
        <v>1403</v>
      </c>
      <c r="O1359" s="90" t="s">
        <v>2298</v>
      </c>
      <c r="P1359" s="89">
        <f t="shared" si="126"/>
        <v>44738</v>
      </c>
      <c r="Q1359" s="90" t="s">
        <v>2298</v>
      </c>
      <c r="R1359" s="90" t="s">
        <v>3227</v>
      </c>
      <c r="S1359" s="121">
        <f t="shared" si="127"/>
        <v>44749</v>
      </c>
      <c r="T1359" s="9">
        <v>48</v>
      </c>
      <c r="U1359" s="9">
        <v>65.209999999999994</v>
      </c>
      <c r="Z1359" s="78">
        <f t="shared" ca="1" si="128"/>
        <v>1510</v>
      </c>
      <c r="AA1359" s="78" t="str">
        <f t="shared" si="129"/>
        <v>6-2022</v>
      </c>
      <c r="AC1359" s="4" t="str">
        <f t="shared" si="130"/>
        <v>Empty</v>
      </c>
      <c r="AD1359" s="4">
        <f t="shared" si="131"/>
        <v>9</v>
      </c>
    </row>
    <row r="1360" spans="1:30">
      <c r="A1360" s="8" t="s">
        <v>3494</v>
      </c>
      <c r="B1360" s="8" t="s">
        <v>618</v>
      </c>
      <c r="C1360" s="8" t="s">
        <v>41</v>
      </c>
      <c r="D1360" s="8" t="s">
        <v>10</v>
      </c>
      <c r="E1360" s="8"/>
      <c r="F1360" s="8" t="s">
        <v>1400</v>
      </c>
      <c r="G1360" s="8" t="s">
        <v>1390</v>
      </c>
      <c r="H1360" s="8">
        <v>51.52</v>
      </c>
      <c r="I1360" s="8">
        <v>14.63</v>
      </c>
      <c r="J1360" s="8">
        <v>0.5887</v>
      </c>
      <c r="K1360" s="8">
        <v>1.7766</v>
      </c>
      <c r="L1360" s="8" t="s">
        <v>1385</v>
      </c>
      <c r="M1360" s="8">
        <v>828</v>
      </c>
      <c r="N1360" s="8" t="s">
        <v>1396</v>
      </c>
      <c r="O1360" s="89" t="s">
        <v>752</v>
      </c>
      <c r="P1360" s="89">
        <f t="shared" si="126"/>
        <v>44609</v>
      </c>
      <c r="Q1360" s="89" t="s">
        <v>752</v>
      </c>
      <c r="R1360" s="89" t="s">
        <v>2043</v>
      </c>
      <c r="S1360" s="121">
        <f t="shared" si="127"/>
        <v>44615</v>
      </c>
      <c r="T1360" s="8">
        <v>36</v>
      </c>
      <c r="U1360" s="8">
        <v>0</v>
      </c>
      <c r="Z1360" s="78">
        <f t="shared" ca="1" si="128"/>
        <v>1639</v>
      </c>
      <c r="AA1360" s="78" t="str">
        <f t="shared" si="129"/>
        <v>2-2022</v>
      </c>
      <c r="AC1360" s="4" t="str">
        <f t="shared" si="130"/>
        <v>Empty</v>
      </c>
      <c r="AD1360" s="4">
        <f t="shared" si="131"/>
        <v>5</v>
      </c>
    </row>
    <row r="1361" spans="1:30">
      <c r="A1361" s="9" t="s">
        <v>3495</v>
      </c>
      <c r="B1361" s="9" t="s">
        <v>1049</v>
      </c>
      <c r="C1361" s="9" t="s">
        <v>12</v>
      </c>
      <c r="D1361" s="9" t="s">
        <v>10</v>
      </c>
      <c r="E1361" s="9"/>
      <c r="F1361" s="9" t="s">
        <v>1400</v>
      </c>
      <c r="G1361" s="9" t="s">
        <v>1384</v>
      </c>
      <c r="H1361" s="9">
        <v>46.22</v>
      </c>
      <c r="I1361" s="9">
        <v>10.46</v>
      </c>
      <c r="J1361" s="9">
        <v>0.48430000000000001</v>
      </c>
      <c r="K1361" s="9">
        <v>4.0734000000000004</v>
      </c>
      <c r="L1361" s="9" t="s">
        <v>1358</v>
      </c>
      <c r="M1361" s="9">
        <v>886</v>
      </c>
      <c r="N1361" s="9" t="s">
        <v>1403</v>
      </c>
      <c r="O1361" s="90" t="s">
        <v>1629</v>
      </c>
      <c r="P1361" s="89">
        <f t="shared" si="126"/>
        <v>45218</v>
      </c>
      <c r="Q1361" s="90" t="s">
        <v>1629</v>
      </c>
      <c r="R1361" s="90" t="s">
        <v>3225</v>
      </c>
      <c r="S1361" s="121">
        <f t="shared" si="127"/>
        <v>45220</v>
      </c>
      <c r="T1361" s="9">
        <v>12</v>
      </c>
      <c r="U1361" s="9">
        <v>11.71</v>
      </c>
      <c r="Z1361" s="78">
        <f t="shared" ca="1" si="128"/>
        <v>1030</v>
      </c>
      <c r="AA1361" s="78" t="str">
        <f t="shared" si="129"/>
        <v>10-2023</v>
      </c>
      <c r="AC1361" s="4" t="str">
        <f t="shared" si="130"/>
        <v>Q4</v>
      </c>
      <c r="AD1361" s="4">
        <f t="shared" si="131"/>
        <v>2</v>
      </c>
    </row>
    <row r="1362" spans="1:30">
      <c r="A1362" s="8" t="s">
        <v>3496</v>
      </c>
      <c r="B1362" s="8" t="s">
        <v>198</v>
      </c>
      <c r="C1362" s="8" t="s">
        <v>12</v>
      </c>
      <c r="D1362" s="8" t="s">
        <v>23</v>
      </c>
      <c r="E1362" s="8"/>
      <c r="F1362" s="8" t="s">
        <v>1380</v>
      </c>
      <c r="G1362" s="8" t="s">
        <v>1390</v>
      </c>
      <c r="H1362" s="8">
        <v>27.22</v>
      </c>
      <c r="I1362" s="8">
        <v>11.48</v>
      </c>
      <c r="J1362" s="8">
        <v>0.51780000000000004</v>
      </c>
      <c r="K1362" s="8">
        <v>0.38240000000000002</v>
      </c>
      <c r="L1362" s="8" t="s">
        <v>1358</v>
      </c>
      <c r="M1362" s="8">
        <v>892</v>
      </c>
      <c r="N1362" s="8" t="s">
        <v>1377</v>
      </c>
      <c r="O1362" s="89" t="s">
        <v>1212</v>
      </c>
      <c r="P1362" s="89">
        <f t="shared" si="126"/>
        <v>44852</v>
      </c>
      <c r="Q1362" s="89" t="s">
        <v>1212</v>
      </c>
      <c r="R1362" s="89" t="s">
        <v>1611</v>
      </c>
      <c r="S1362" s="121">
        <f t="shared" si="127"/>
        <v>44862</v>
      </c>
      <c r="T1362" s="8">
        <v>120</v>
      </c>
      <c r="U1362" s="8">
        <v>11.87</v>
      </c>
      <c r="Z1362" s="78">
        <f t="shared" ca="1" si="128"/>
        <v>1396</v>
      </c>
      <c r="AA1362" s="78" t="str">
        <f t="shared" si="129"/>
        <v>10-2022</v>
      </c>
      <c r="AC1362" s="4" t="str">
        <f t="shared" si="130"/>
        <v>Q4</v>
      </c>
      <c r="AD1362" s="4">
        <f t="shared" si="131"/>
        <v>9</v>
      </c>
    </row>
    <row r="1363" spans="1:30">
      <c r="A1363" s="9" t="s">
        <v>3497</v>
      </c>
      <c r="B1363" s="9" t="s">
        <v>907</v>
      </c>
      <c r="C1363" s="9" t="s">
        <v>16</v>
      </c>
      <c r="D1363" s="9" t="s">
        <v>44</v>
      </c>
      <c r="E1363" s="9"/>
      <c r="F1363" s="9" t="s">
        <v>1400</v>
      </c>
      <c r="G1363" s="9" t="s">
        <v>1375</v>
      </c>
      <c r="H1363" s="9">
        <v>8.75</v>
      </c>
      <c r="I1363" s="9">
        <v>15.58</v>
      </c>
      <c r="J1363" s="9">
        <v>0.1502</v>
      </c>
      <c r="K1363" s="9">
        <v>0.11899999999999999</v>
      </c>
      <c r="L1363" s="9" t="s">
        <v>1358</v>
      </c>
      <c r="M1363" s="9">
        <v>596</v>
      </c>
      <c r="N1363" s="9" t="s">
        <v>1377</v>
      </c>
      <c r="O1363" s="90" t="s">
        <v>1895</v>
      </c>
      <c r="P1363" s="89">
        <f t="shared" si="126"/>
        <v>44851</v>
      </c>
      <c r="Q1363" s="90" t="s">
        <v>1895</v>
      </c>
      <c r="R1363" s="90" t="s">
        <v>3396</v>
      </c>
      <c r="S1363" s="121">
        <f t="shared" si="127"/>
        <v>44865</v>
      </c>
      <c r="T1363" s="9">
        <v>240</v>
      </c>
      <c r="U1363" s="9">
        <v>4.04</v>
      </c>
      <c r="Z1363" s="78">
        <f t="shared" ca="1" si="128"/>
        <v>1397</v>
      </c>
      <c r="AA1363" s="78" t="str">
        <f t="shared" si="129"/>
        <v>10-2022</v>
      </c>
      <c r="AC1363" s="4" t="str">
        <f t="shared" si="130"/>
        <v>Q4</v>
      </c>
      <c r="AD1363" s="4">
        <f t="shared" si="131"/>
        <v>11</v>
      </c>
    </row>
    <row r="1364" spans="1:30">
      <c r="A1364" s="8" t="s">
        <v>3498</v>
      </c>
      <c r="B1364" s="8" t="s">
        <v>273</v>
      </c>
      <c r="C1364" s="8" t="s">
        <v>32</v>
      </c>
      <c r="D1364" s="8" t="s">
        <v>44</v>
      </c>
      <c r="E1364" s="8"/>
      <c r="F1364" s="8" t="s">
        <v>1400</v>
      </c>
      <c r="G1364" s="8" t="s">
        <v>1390</v>
      </c>
      <c r="H1364" s="8">
        <v>22.66</v>
      </c>
      <c r="I1364" s="8">
        <v>11.5</v>
      </c>
      <c r="J1364" s="8">
        <v>0.18379999999999999</v>
      </c>
      <c r="K1364" s="8">
        <v>1.0613999999999999</v>
      </c>
      <c r="L1364" s="8" t="s">
        <v>1395</v>
      </c>
      <c r="M1364" s="8">
        <v>608</v>
      </c>
      <c r="N1364" s="8" t="s">
        <v>1403</v>
      </c>
      <c r="O1364" s="89" t="s">
        <v>930</v>
      </c>
      <c r="P1364" s="89">
        <f t="shared" si="126"/>
        <v>45636</v>
      </c>
      <c r="Q1364" s="89" t="s">
        <v>930</v>
      </c>
      <c r="R1364" s="89" t="s">
        <v>2313</v>
      </c>
      <c r="S1364" s="121">
        <f t="shared" si="127"/>
        <v>45644</v>
      </c>
      <c r="T1364" s="8">
        <v>24</v>
      </c>
      <c r="U1364" s="8">
        <v>16.66</v>
      </c>
      <c r="Z1364" s="78">
        <f t="shared" ca="1" si="128"/>
        <v>612</v>
      </c>
      <c r="AA1364" s="78" t="str">
        <f t="shared" si="129"/>
        <v>12-2024</v>
      </c>
      <c r="AC1364" s="4" t="str">
        <f t="shared" si="130"/>
        <v>Q4</v>
      </c>
      <c r="AD1364" s="4">
        <f t="shared" si="131"/>
        <v>7</v>
      </c>
    </row>
    <row r="1365" spans="1:30" hidden="1">
      <c r="A1365" s="9" t="s">
        <v>3499</v>
      </c>
      <c r="B1365" s="9" t="s">
        <v>1062</v>
      </c>
      <c r="C1365" s="9" t="s">
        <v>16</v>
      </c>
      <c r="D1365" s="9" t="s">
        <v>1360</v>
      </c>
      <c r="E1365" s="9"/>
      <c r="F1365" s="9" t="s">
        <v>1374</v>
      </c>
      <c r="G1365" s="9" t="s">
        <v>1390</v>
      </c>
      <c r="H1365" s="9">
        <v>92.84</v>
      </c>
      <c r="I1365" s="9">
        <v>10.68</v>
      </c>
      <c r="J1365" s="9">
        <v>0.99450000000000005</v>
      </c>
      <c r="K1365" s="9">
        <v>4.3132999999999999</v>
      </c>
      <c r="L1365" s="9" t="s">
        <v>1412</v>
      </c>
      <c r="M1365" s="9">
        <v>725</v>
      </c>
      <c r="N1365" s="9" t="s">
        <v>1426</v>
      </c>
      <c r="O1365" s="90" t="s">
        <v>1703</v>
      </c>
      <c r="P1365" s="89">
        <f t="shared" si="126"/>
        <v>45362</v>
      </c>
      <c r="Q1365" s="90" t="s">
        <v>1703</v>
      </c>
      <c r="R1365" s="90"/>
      <c r="S1365" s="121" t="e">
        <f t="shared" si="127"/>
        <v>#VALUE!</v>
      </c>
      <c r="T1365" s="9">
        <v>24</v>
      </c>
      <c r="U1365" s="9">
        <v>79.180000000000007</v>
      </c>
      <c r="Z1365" s="78">
        <f t="shared" ca="1" si="128"/>
        <v>886</v>
      </c>
      <c r="AA1365" s="78" t="str">
        <f t="shared" si="129"/>
        <v>3-2024</v>
      </c>
      <c r="AC1365" s="4" t="str">
        <f t="shared" si="130"/>
        <v>Empty</v>
      </c>
      <c r="AD1365" s="4" t="e">
        <f t="shared" si="131"/>
        <v>#VALUE!</v>
      </c>
    </row>
    <row r="1366" spans="1:30" hidden="1">
      <c r="A1366" s="8" t="s">
        <v>3500</v>
      </c>
      <c r="B1366" s="8" t="s">
        <v>1061</v>
      </c>
      <c r="C1366" s="8" t="s">
        <v>20</v>
      </c>
      <c r="D1366" s="8" t="s">
        <v>10</v>
      </c>
      <c r="E1366" s="8"/>
      <c r="F1366" s="8" t="s">
        <v>1408</v>
      </c>
      <c r="G1366" s="8" t="s">
        <v>1390</v>
      </c>
      <c r="H1366" s="8">
        <v>11.93</v>
      </c>
      <c r="I1366" s="8">
        <v>12.08</v>
      </c>
      <c r="J1366" s="8">
        <v>7.6999999999999999E-2</v>
      </c>
      <c r="K1366" s="8">
        <v>0.26590000000000003</v>
      </c>
      <c r="L1366" s="8" t="s">
        <v>1395</v>
      </c>
      <c r="M1366" s="8">
        <v>662</v>
      </c>
      <c r="N1366" s="8" t="s">
        <v>1381</v>
      </c>
      <c r="O1366" s="89" t="s">
        <v>2575</v>
      </c>
      <c r="P1366" s="89">
        <f t="shared" si="126"/>
        <v>44771</v>
      </c>
      <c r="Q1366" s="89" t="s">
        <v>2575</v>
      </c>
      <c r="R1366" s="89"/>
      <c r="S1366" s="121" t="e">
        <f t="shared" si="127"/>
        <v>#VALUE!</v>
      </c>
      <c r="T1366" s="8">
        <v>60</v>
      </c>
      <c r="U1366" s="8">
        <v>4.99</v>
      </c>
      <c r="Z1366" s="78">
        <f t="shared" ca="1" si="128"/>
        <v>1477</v>
      </c>
      <c r="AA1366" s="78" t="str">
        <f t="shared" si="129"/>
        <v>7-2022</v>
      </c>
      <c r="AC1366" s="4" t="str">
        <f t="shared" si="130"/>
        <v>Empty</v>
      </c>
      <c r="AD1366" s="4" t="e">
        <f t="shared" si="131"/>
        <v>#VALUE!</v>
      </c>
    </row>
    <row r="1367" spans="1:30" hidden="1">
      <c r="A1367" s="9" t="s">
        <v>3501</v>
      </c>
      <c r="B1367" s="9" t="s">
        <v>907</v>
      </c>
      <c r="C1367" s="9" t="s">
        <v>32</v>
      </c>
      <c r="D1367" s="9" t="s">
        <v>23</v>
      </c>
      <c r="E1367" s="9"/>
      <c r="F1367" s="9" t="s">
        <v>1374</v>
      </c>
      <c r="G1367" s="9" t="s">
        <v>1375</v>
      </c>
      <c r="H1367" s="9">
        <v>21.51</v>
      </c>
      <c r="I1367" s="9">
        <v>10.38</v>
      </c>
      <c r="J1367" s="9">
        <v>0.1163</v>
      </c>
      <c r="K1367" s="9">
        <v>0.46110000000000001</v>
      </c>
      <c r="L1367" s="9" t="s">
        <v>1376</v>
      </c>
      <c r="M1367" s="9">
        <v>596</v>
      </c>
      <c r="N1367" s="9" t="s">
        <v>1426</v>
      </c>
      <c r="O1367" s="90" t="s">
        <v>1536</v>
      </c>
      <c r="P1367" s="89">
        <f t="shared" si="126"/>
        <v>45334</v>
      </c>
      <c r="Q1367" s="90" t="s">
        <v>1536</v>
      </c>
      <c r="R1367" s="90"/>
      <c r="S1367" s="121" t="e">
        <f t="shared" si="127"/>
        <v>#VALUE!</v>
      </c>
      <c r="T1367" s="9">
        <v>60</v>
      </c>
      <c r="U1367" s="9">
        <v>12</v>
      </c>
      <c r="Z1367" s="78">
        <f t="shared" ca="1" si="128"/>
        <v>914</v>
      </c>
      <c r="AA1367" s="78" t="str">
        <f t="shared" si="129"/>
        <v>2-2024</v>
      </c>
      <c r="AC1367" s="4" t="str">
        <f t="shared" si="130"/>
        <v>Empty</v>
      </c>
      <c r="AD1367" s="4" t="e">
        <f t="shared" si="131"/>
        <v>#VALUE!</v>
      </c>
    </row>
    <row r="1368" spans="1:30">
      <c r="A1368" s="8" t="s">
        <v>3502</v>
      </c>
      <c r="B1368" s="8" t="s">
        <v>1271</v>
      </c>
      <c r="C1368" s="8" t="s">
        <v>35</v>
      </c>
      <c r="D1368" s="8" t="s">
        <v>10</v>
      </c>
      <c r="E1368" s="8"/>
      <c r="F1368" s="8" t="s">
        <v>1389</v>
      </c>
      <c r="G1368" s="8" t="s">
        <v>1375</v>
      </c>
      <c r="H1368" s="8">
        <v>55.57</v>
      </c>
      <c r="I1368" s="8">
        <v>10.039999999999999</v>
      </c>
      <c r="J1368" s="8">
        <v>0.3014</v>
      </c>
      <c r="K1368" s="8">
        <v>0.53769999999999996</v>
      </c>
      <c r="L1368" s="8" t="s">
        <v>1395</v>
      </c>
      <c r="M1368" s="8">
        <v>608</v>
      </c>
      <c r="N1368" s="8" t="s">
        <v>1377</v>
      </c>
      <c r="O1368" s="89" t="s">
        <v>499</v>
      </c>
      <c r="P1368" s="89">
        <f t="shared" si="126"/>
        <v>45028</v>
      </c>
      <c r="Q1368" s="89" t="s">
        <v>499</v>
      </c>
      <c r="R1368" s="89" t="s">
        <v>535</v>
      </c>
      <c r="S1368" s="121">
        <f t="shared" si="127"/>
        <v>45035</v>
      </c>
      <c r="T1368" s="8">
        <v>240</v>
      </c>
      <c r="U1368" s="8">
        <v>39.99</v>
      </c>
      <c r="Z1368" s="78">
        <f t="shared" ca="1" si="128"/>
        <v>1220</v>
      </c>
      <c r="AA1368" s="78" t="str">
        <f t="shared" si="129"/>
        <v>4-2023</v>
      </c>
      <c r="AC1368" s="4" t="str">
        <f t="shared" si="130"/>
        <v>Empty</v>
      </c>
      <c r="AD1368" s="4">
        <f t="shared" si="131"/>
        <v>6</v>
      </c>
    </row>
    <row r="1369" spans="1:30">
      <c r="A1369" s="9" t="s">
        <v>3503</v>
      </c>
      <c r="B1369" s="9" t="s">
        <v>570</v>
      </c>
      <c r="C1369" s="9" t="s">
        <v>41</v>
      </c>
      <c r="D1369" s="9" t="s">
        <v>1360</v>
      </c>
      <c r="E1369" s="9"/>
      <c r="F1369" s="9" t="s">
        <v>1374</v>
      </c>
      <c r="G1369" s="9" t="s">
        <v>1384</v>
      </c>
      <c r="H1369" s="9">
        <v>78.17</v>
      </c>
      <c r="I1369" s="9">
        <v>17.93</v>
      </c>
      <c r="J1369" s="9">
        <v>0.52410000000000001</v>
      </c>
      <c r="K1369" s="9">
        <v>2.8233000000000001</v>
      </c>
      <c r="L1369" s="9" t="s">
        <v>1376</v>
      </c>
      <c r="M1369" s="9">
        <v>864</v>
      </c>
      <c r="N1369" s="9" t="s">
        <v>1396</v>
      </c>
      <c r="O1369" s="90" t="s">
        <v>1838</v>
      </c>
      <c r="P1369" s="89">
        <f t="shared" si="126"/>
        <v>45347</v>
      </c>
      <c r="Q1369" s="90" t="s">
        <v>1838</v>
      </c>
      <c r="R1369" s="90" t="s">
        <v>2185</v>
      </c>
      <c r="S1369" s="121">
        <f t="shared" si="127"/>
        <v>45353</v>
      </c>
      <c r="T1369" s="9">
        <v>36</v>
      </c>
      <c r="U1369" s="9">
        <v>47.57</v>
      </c>
      <c r="Z1369" s="78">
        <f t="shared" ca="1" si="128"/>
        <v>901</v>
      </c>
      <c r="AA1369" s="78" t="str">
        <f t="shared" si="129"/>
        <v>2-2024</v>
      </c>
      <c r="AC1369" s="4" t="str">
        <f t="shared" si="130"/>
        <v>Empty</v>
      </c>
      <c r="AD1369" s="4">
        <f t="shared" si="131"/>
        <v>5</v>
      </c>
    </row>
    <row r="1370" spans="1:30" hidden="1">
      <c r="A1370" s="8" t="s">
        <v>3504</v>
      </c>
      <c r="B1370" s="8" t="s">
        <v>461</v>
      </c>
      <c r="C1370" s="8" t="s">
        <v>7</v>
      </c>
      <c r="D1370" s="8" t="s">
        <v>44</v>
      </c>
      <c r="E1370" s="8"/>
      <c r="F1370" s="8" t="s">
        <v>1374</v>
      </c>
      <c r="G1370" s="8" t="s">
        <v>1390</v>
      </c>
      <c r="H1370" s="8">
        <v>15.37</v>
      </c>
      <c r="I1370" s="8">
        <v>13.48</v>
      </c>
      <c r="J1370" s="8">
        <v>0.11609999999999999</v>
      </c>
      <c r="K1370" s="8">
        <v>0.18540000000000001</v>
      </c>
      <c r="L1370" s="8" t="s">
        <v>1395</v>
      </c>
      <c r="M1370" s="8">
        <v>608</v>
      </c>
      <c r="N1370" s="8" t="s">
        <v>1426</v>
      </c>
      <c r="O1370" s="89" t="s">
        <v>2439</v>
      </c>
      <c r="P1370" s="89">
        <f t="shared" si="126"/>
        <v>45544</v>
      </c>
      <c r="Q1370" s="89" t="s">
        <v>2439</v>
      </c>
      <c r="R1370" s="89"/>
      <c r="S1370" s="121" t="e">
        <f t="shared" si="127"/>
        <v>#VALUE!</v>
      </c>
      <c r="T1370" s="8">
        <v>240</v>
      </c>
      <c r="U1370" s="8">
        <v>3.16</v>
      </c>
      <c r="Z1370" s="78">
        <f t="shared" ca="1" si="128"/>
        <v>704</v>
      </c>
      <c r="AA1370" s="78" t="str">
        <f t="shared" si="129"/>
        <v>9-2024</v>
      </c>
      <c r="AC1370" s="4" t="str">
        <f t="shared" si="130"/>
        <v>Empty</v>
      </c>
      <c r="AD1370" s="4" t="e">
        <f t="shared" si="131"/>
        <v>#VALUE!</v>
      </c>
    </row>
    <row r="1371" spans="1:30">
      <c r="A1371" s="9" t="s">
        <v>3505</v>
      </c>
      <c r="B1371" s="9" t="s">
        <v>246</v>
      </c>
      <c r="C1371" s="9" t="s">
        <v>35</v>
      </c>
      <c r="D1371" s="9" t="s">
        <v>23</v>
      </c>
      <c r="E1371" s="9"/>
      <c r="F1371" s="9" t="s">
        <v>1400</v>
      </c>
      <c r="G1371" s="9" t="s">
        <v>1390</v>
      </c>
      <c r="H1371" s="9">
        <v>6.29</v>
      </c>
      <c r="I1371" s="9">
        <v>11.18</v>
      </c>
      <c r="J1371" s="9">
        <v>7.3700000000000002E-2</v>
      </c>
      <c r="K1371" s="9">
        <v>6.5699999999999995E-2</v>
      </c>
      <c r="L1371" s="9" t="s">
        <v>1412</v>
      </c>
      <c r="M1371" s="9">
        <v>702</v>
      </c>
      <c r="N1371" s="9" t="s">
        <v>1403</v>
      </c>
      <c r="O1371" s="90" t="s">
        <v>2364</v>
      </c>
      <c r="P1371" s="89">
        <f t="shared" si="126"/>
        <v>45539</v>
      </c>
      <c r="Q1371" s="90" t="s">
        <v>2364</v>
      </c>
      <c r="R1371" s="90" t="s">
        <v>2245</v>
      </c>
      <c r="S1371" s="121">
        <f t="shared" si="127"/>
        <v>45554</v>
      </c>
      <c r="T1371" s="9">
        <v>240</v>
      </c>
      <c r="U1371" s="9">
        <v>2.15</v>
      </c>
      <c r="Z1371" s="78">
        <f t="shared" ca="1" si="128"/>
        <v>709</v>
      </c>
      <c r="AA1371" s="78" t="str">
        <f t="shared" si="129"/>
        <v>9-2024</v>
      </c>
      <c r="AC1371" s="4" t="str">
        <f t="shared" si="130"/>
        <v>Empty</v>
      </c>
      <c r="AD1371" s="4">
        <f t="shared" si="131"/>
        <v>12</v>
      </c>
    </row>
    <row r="1372" spans="1:30" hidden="1">
      <c r="A1372" s="8" t="s">
        <v>3506</v>
      </c>
      <c r="B1372" s="8" t="s">
        <v>163</v>
      </c>
      <c r="C1372" s="8" t="s">
        <v>28</v>
      </c>
      <c r="D1372" s="8" t="s">
        <v>1360</v>
      </c>
      <c r="E1372" s="8"/>
      <c r="F1372" s="8" t="s">
        <v>1389</v>
      </c>
      <c r="G1372" s="8" t="s">
        <v>1384</v>
      </c>
      <c r="H1372" s="8">
        <v>49.54</v>
      </c>
      <c r="I1372" s="8">
        <v>13.51</v>
      </c>
      <c r="J1372" s="8">
        <v>0.55179999999999996</v>
      </c>
      <c r="K1372" s="8">
        <v>0.91500000000000004</v>
      </c>
      <c r="L1372" s="8" t="s">
        <v>1376</v>
      </c>
      <c r="M1372" s="8">
        <v>811</v>
      </c>
      <c r="N1372" s="8" t="s">
        <v>1426</v>
      </c>
      <c r="O1372" s="89" t="s">
        <v>2622</v>
      </c>
      <c r="P1372" s="89">
        <f t="shared" si="126"/>
        <v>45620</v>
      </c>
      <c r="Q1372" s="89" t="s">
        <v>2622</v>
      </c>
      <c r="R1372" s="89"/>
      <c r="S1372" s="121" t="e">
        <f t="shared" si="127"/>
        <v>#VALUE!</v>
      </c>
      <c r="T1372" s="8">
        <v>84</v>
      </c>
      <c r="U1372" s="8">
        <v>36.020000000000003</v>
      </c>
      <c r="Z1372" s="78">
        <f t="shared" ca="1" si="128"/>
        <v>628</v>
      </c>
      <c r="AA1372" s="78" t="str">
        <f t="shared" si="129"/>
        <v>11-2024</v>
      </c>
      <c r="AC1372" s="4" t="str">
        <f t="shared" si="130"/>
        <v>Q4</v>
      </c>
      <c r="AD1372" s="4" t="e">
        <f t="shared" si="131"/>
        <v>#VALUE!</v>
      </c>
    </row>
    <row r="1373" spans="1:30">
      <c r="A1373" s="9" t="s">
        <v>3507</v>
      </c>
      <c r="B1373" s="9" t="s">
        <v>228</v>
      </c>
      <c r="C1373" s="9" t="s">
        <v>7</v>
      </c>
      <c r="D1373" s="9" t="s">
        <v>44</v>
      </c>
      <c r="E1373" s="9"/>
      <c r="F1373" s="9" t="s">
        <v>1380</v>
      </c>
      <c r="G1373" s="9" t="s">
        <v>1375</v>
      </c>
      <c r="H1373" s="9">
        <v>21.91</v>
      </c>
      <c r="I1373" s="9">
        <v>16.899999999999999</v>
      </c>
      <c r="J1373" s="9">
        <v>0.39389999999999997</v>
      </c>
      <c r="K1373" s="9">
        <v>0.44650000000000001</v>
      </c>
      <c r="L1373" s="9" t="s">
        <v>1376</v>
      </c>
      <c r="M1373" s="9">
        <v>674</v>
      </c>
      <c r="N1373" s="9" t="s">
        <v>1396</v>
      </c>
      <c r="O1373" s="90" t="s">
        <v>3508</v>
      </c>
      <c r="P1373" s="89">
        <f t="shared" si="126"/>
        <v>45397</v>
      </c>
      <c r="Q1373" s="90" t="s">
        <v>3508</v>
      </c>
      <c r="R1373" s="90" t="s">
        <v>2093</v>
      </c>
      <c r="S1373" s="121">
        <f t="shared" si="127"/>
        <v>45401</v>
      </c>
      <c r="T1373" s="9">
        <v>84</v>
      </c>
      <c r="U1373" s="9">
        <v>17.63</v>
      </c>
      <c r="Z1373" s="78">
        <f t="shared" ca="1" si="128"/>
        <v>851</v>
      </c>
      <c r="AA1373" s="78" t="str">
        <f t="shared" si="129"/>
        <v>4-2024</v>
      </c>
      <c r="AC1373" s="4" t="str">
        <f t="shared" si="130"/>
        <v>Empty</v>
      </c>
      <c r="AD1373" s="4">
        <f t="shared" si="131"/>
        <v>5</v>
      </c>
    </row>
    <row r="1374" spans="1:30">
      <c r="A1374" s="8" t="s">
        <v>3509</v>
      </c>
      <c r="B1374" s="8" t="s">
        <v>1332</v>
      </c>
      <c r="C1374" s="8" t="s">
        <v>28</v>
      </c>
      <c r="D1374" s="8" t="s">
        <v>31</v>
      </c>
      <c r="E1374" s="8"/>
      <c r="F1374" s="8" t="s">
        <v>1400</v>
      </c>
      <c r="G1374" s="8" t="s">
        <v>1384</v>
      </c>
      <c r="H1374" s="8">
        <v>74.739999999999995</v>
      </c>
      <c r="I1374" s="8">
        <v>8.64</v>
      </c>
      <c r="J1374" s="8">
        <v>1.0426</v>
      </c>
      <c r="K1374" s="8">
        <v>0.93230000000000002</v>
      </c>
      <c r="L1374" s="8" t="s">
        <v>1395</v>
      </c>
      <c r="M1374" s="8">
        <v>849</v>
      </c>
      <c r="N1374" s="8" t="s">
        <v>1377</v>
      </c>
      <c r="O1374" s="89" t="s">
        <v>3510</v>
      </c>
      <c r="P1374" s="89">
        <f t="shared" si="126"/>
        <v>45600</v>
      </c>
      <c r="Q1374" s="89" t="s">
        <v>3510</v>
      </c>
      <c r="R1374" s="89" t="s">
        <v>1686</v>
      </c>
      <c r="S1374" s="121">
        <f t="shared" si="127"/>
        <v>45602</v>
      </c>
      <c r="T1374" s="8">
        <v>120</v>
      </c>
      <c r="U1374" s="8">
        <v>13.11</v>
      </c>
      <c r="Z1374" s="78">
        <f t="shared" ca="1" si="128"/>
        <v>648</v>
      </c>
      <c r="AA1374" s="78" t="str">
        <f t="shared" si="129"/>
        <v>11-2024</v>
      </c>
      <c r="AC1374" s="4" t="str">
        <f t="shared" si="130"/>
        <v>Q4</v>
      </c>
      <c r="AD1374" s="4">
        <f t="shared" si="131"/>
        <v>3</v>
      </c>
    </row>
    <row r="1375" spans="1:30">
      <c r="A1375" s="9" t="s">
        <v>3511</v>
      </c>
      <c r="B1375" s="9" t="s">
        <v>1209</v>
      </c>
      <c r="C1375" s="9" t="s">
        <v>41</v>
      </c>
      <c r="D1375" s="9" t="s">
        <v>23</v>
      </c>
      <c r="E1375" s="9"/>
      <c r="F1375" s="9" t="s">
        <v>1411</v>
      </c>
      <c r="G1375" s="9" t="s">
        <v>1384</v>
      </c>
      <c r="H1375" s="9">
        <v>39.799999999999997</v>
      </c>
      <c r="I1375" s="9">
        <v>9.33</v>
      </c>
      <c r="J1375" s="9">
        <v>0.2273</v>
      </c>
      <c r="K1375" s="9">
        <v>0.99670000000000003</v>
      </c>
      <c r="L1375" s="9" t="s">
        <v>1385</v>
      </c>
      <c r="M1375" s="9">
        <v>805</v>
      </c>
      <c r="N1375" s="9" t="s">
        <v>1396</v>
      </c>
      <c r="O1375" s="90" t="s">
        <v>1391</v>
      </c>
      <c r="P1375" s="89">
        <f t="shared" si="126"/>
        <v>45434</v>
      </c>
      <c r="Q1375" s="90" t="s">
        <v>1391</v>
      </c>
      <c r="R1375" s="90" t="s">
        <v>2873</v>
      </c>
      <c r="S1375" s="121">
        <f t="shared" si="127"/>
        <v>45442</v>
      </c>
      <c r="T1375" s="9">
        <v>48</v>
      </c>
      <c r="U1375" s="9">
        <v>0</v>
      </c>
      <c r="Z1375" s="78">
        <f t="shared" ca="1" si="128"/>
        <v>814</v>
      </c>
      <c r="AA1375" s="78" t="str">
        <f t="shared" si="129"/>
        <v>5-2024</v>
      </c>
      <c r="AC1375" s="4" t="str">
        <f t="shared" si="130"/>
        <v>Empty</v>
      </c>
      <c r="AD1375" s="4">
        <f t="shared" si="131"/>
        <v>7</v>
      </c>
    </row>
    <row r="1376" spans="1:30">
      <c r="A1376" s="8" t="s">
        <v>3512</v>
      </c>
      <c r="B1376" s="8" t="s">
        <v>1020</v>
      </c>
      <c r="C1376" s="8" t="s">
        <v>16</v>
      </c>
      <c r="D1376" s="8" t="s">
        <v>10</v>
      </c>
      <c r="E1376" s="8"/>
      <c r="F1376" s="8" t="s">
        <v>1400</v>
      </c>
      <c r="G1376" s="8" t="s">
        <v>1384</v>
      </c>
      <c r="H1376" s="8">
        <v>80.45</v>
      </c>
      <c r="I1376" s="8">
        <v>12.14</v>
      </c>
      <c r="J1376" s="8">
        <v>0.54769999999999996</v>
      </c>
      <c r="K1376" s="8">
        <v>2.1240999999999999</v>
      </c>
      <c r="L1376" s="8" t="s">
        <v>1385</v>
      </c>
      <c r="M1376" s="8">
        <v>796</v>
      </c>
      <c r="N1376" s="8" t="s">
        <v>1377</v>
      </c>
      <c r="O1376" s="89" t="s">
        <v>2789</v>
      </c>
      <c r="P1376" s="89">
        <f t="shared" si="126"/>
        <v>45641</v>
      </c>
      <c r="Q1376" s="89" t="s">
        <v>2789</v>
      </c>
      <c r="R1376" s="89" t="s">
        <v>1441</v>
      </c>
      <c r="S1376" s="121">
        <f t="shared" si="127"/>
        <v>45647</v>
      </c>
      <c r="T1376" s="8">
        <v>48</v>
      </c>
      <c r="U1376" s="8">
        <v>0</v>
      </c>
      <c r="Z1376" s="78">
        <f t="shared" ca="1" si="128"/>
        <v>607</v>
      </c>
      <c r="AA1376" s="78" t="str">
        <f t="shared" si="129"/>
        <v>12-2024</v>
      </c>
      <c r="AC1376" s="4" t="str">
        <f t="shared" si="130"/>
        <v>Q4</v>
      </c>
      <c r="AD1376" s="4">
        <f t="shared" si="131"/>
        <v>5</v>
      </c>
    </row>
    <row r="1377" spans="1:30">
      <c r="A1377" s="9" t="s">
        <v>3513</v>
      </c>
      <c r="B1377" s="9" t="s">
        <v>1205</v>
      </c>
      <c r="C1377" s="9" t="s">
        <v>7</v>
      </c>
      <c r="D1377" s="9" t="s">
        <v>31</v>
      </c>
      <c r="E1377" s="9"/>
      <c r="F1377" s="9" t="s">
        <v>1374</v>
      </c>
      <c r="G1377" s="9" t="s">
        <v>1390</v>
      </c>
      <c r="H1377" s="9">
        <v>83.64</v>
      </c>
      <c r="I1377" s="9">
        <v>14.9</v>
      </c>
      <c r="J1377" s="9">
        <v>1.1727000000000001</v>
      </c>
      <c r="K1377" s="9">
        <v>1.9854000000000001</v>
      </c>
      <c r="L1377" s="9" t="s">
        <v>1412</v>
      </c>
      <c r="M1377" s="9">
        <v>863</v>
      </c>
      <c r="N1377" s="9" t="s">
        <v>1403</v>
      </c>
      <c r="O1377" s="90" t="s">
        <v>3471</v>
      </c>
      <c r="P1377" s="89">
        <f t="shared" si="126"/>
        <v>45243</v>
      </c>
      <c r="Q1377" s="90" t="s">
        <v>3471</v>
      </c>
      <c r="R1377" s="90" t="s">
        <v>1335</v>
      </c>
      <c r="S1377" s="121">
        <f t="shared" si="127"/>
        <v>45252</v>
      </c>
      <c r="T1377" s="9">
        <v>60</v>
      </c>
      <c r="U1377" s="9">
        <v>24.35</v>
      </c>
      <c r="Z1377" s="78">
        <f t="shared" ca="1" si="128"/>
        <v>1005</v>
      </c>
      <c r="AA1377" s="78" t="str">
        <f t="shared" si="129"/>
        <v>11-2023</v>
      </c>
      <c r="AC1377" s="4" t="str">
        <f t="shared" si="130"/>
        <v>Q4</v>
      </c>
      <c r="AD1377" s="4">
        <f t="shared" si="131"/>
        <v>8</v>
      </c>
    </row>
    <row r="1378" spans="1:30" hidden="1">
      <c r="A1378" s="8" t="s">
        <v>3514</v>
      </c>
      <c r="B1378" s="8" t="s">
        <v>1171</v>
      </c>
      <c r="C1378" s="8" t="s">
        <v>20</v>
      </c>
      <c r="D1378" s="8" t="s">
        <v>23</v>
      </c>
      <c r="E1378" s="8"/>
      <c r="F1378" s="8" t="s">
        <v>1411</v>
      </c>
      <c r="G1378" s="8" t="s">
        <v>1390</v>
      </c>
      <c r="H1378" s="8">
        <v>76.09</v>
      </c>
      <c r="I1378" s="8">
        <v>12.8</v>
      </c>
      <c r="J1378" s="8">
        <v>0.69830000000000003</v>
      </c>
      <c r="K1378" s="8">
        <v>2.0337999999999998</v>
      </c>
      <c r="L1378" s="8" t="s">
        <v>1358</v>
      </c>
      <c r="M1378" s="8">
        <v>684</v>
      </c>
      <c r="N1378" s="8" t="s">
        <v>1381</v>
      </c>
      <c r="O1378" s="89" t="s">
        <v>2719</v>
      </c>
      <c r="P1378" s="89">
        <f t="shared" si="126"/>
        <v>44877</v>
      </c>
      <c r="Q1378" s="89" t="s">
        <v>2719</v>
      </c>
      <c r="R1378" s="89"/>
      <c r="S1378" s="121" t="e">
        <f t="shared" si="127"/>
        <v>#VALUE!</v>
      </c>
      <c r="T1378" s="8">
        <v>48</v>
      </c>
      <c r="U1378" s="8">
        <v>17.02</v>
      </c>
      <c r="Z1378" s="78">
        <f t="shared" ca="1" si="128"/>
        <v>1371</v>
      </c>
      <c r="AA1378" s="78" t="str">
        <f t="shared" si="129"/>
        <v>11-2022</v>
      </c>
      <c r="AC1378" s="4" t="str">
        <f t="shared" si="130"/>
        <v>Q4</v>
      </c>
      <c r="AD1378" s="4" t="e">
        <f t="shared" si="131"/>
        <v>#VALUE!</v>
      </c>
    </row>
    <row r="1379" spans="1:30">
      <c r="A1379" s="9" t="s">
        <v>3515</v>
      </c>
      <c r="B1379" s="9" t="s">
        <v>568</v>
      </c>
      <c r="C1379" s="9" t="s">
        <v>12</v>
      </c>
      <c r="D1379" s="9" t="s">
        <v>44</v>
      </c>
      <c r="E1379" s="9"/>
      <c r="F1379" s="9" t="s">
        <v>1408</v>
      </c>
      <c r="G1379" s="9" t="s">
        <v>1384</v>
      </c>
      <c r="H1379" s="9">
        <v>83.53</v>
      </c>
      <c r="I1379" s="9">
        <v>9.5299999999999994</v>
      </c>
      <c r="J1379" s="9">
        <v>1.1164000000000001</v>
      </c>
      <c r="K1379" s="9">
        <v>3.8363999999999998</v>
      </c>
      <c r="L1379" s="9" t="s">
        <v>1412</v>
      </c>
      <c r="M1379" s="9">
        <v>828</v>
      </c>
      <c r="N1379" s="9" t="s">
        <v>1377</v>
      </c>
      <c r="O1379" s="90" t="s">
        <v>991</v>
      </c>
      <c r="P1379" s="89">
        <f t="shared" si="126"/>
        <v>45424</v>
      </c>
      <c r="Q1379" s="90" t="s">
        <v>991</v>
      </c>
      <c r="R1379" s="90" t="s">
        <v>1738</v>
      </c>
      <c r="S1379" s="121">
        <f t="shared" si="127"/>
        <v>45439</v>
      </c>
      <c r="T1379" s="9">
        <v>24</v>
      </c>
      <c r="U1379" s="9">
        <v>21.1</v>
      </c>
      <c r="Z1379" s="78">
        <f t="shared" ca="1" si="128"/>
        <v>824</v>
      </c>
      <c r="AA1379" s="78" t="str">
        <f t="shared" si="129"/>
        <v>5-2024</v>
      </c>
      <c r="AC1379" s="4" t="str">
        <f t="shared" si="130"/>
        <v>Empty</v>
      </c>
      <c r="AD1379" s="4">
        <f t="shared" si="131"/>
        <v>11</v>
      </c>
    </row>
    <row r="1380" spans="1:30" hidden="1">
      <c r="A1380" s="8" t="s">
        <v>3516</v>
      </c>
      <c r="B1380" s="8" t="s">
        <v>344</v>
      </c>
      <c r="C1380" s="8" t="s">
        <v>20</v>
      </c>
      <c r="D1380" s="8" t="s">
        <v>44</v>
      </c>
      <c r="E1380" s="8"/>
      <c r="F1380" s="8" t="s">
        <v>1380</v>
      </c>
      <c r="G1380" s="8" t="s">
        <v>1384</v>
      </c>
      <c r="H1380" s="8">
        <v>69.930000000000007</v>
      </c>
      <c r="I1380" s="8">
        <v>13.79</v>
      </c>
      <c r="J1380" s="8">
        <v>0.62360000000000004</v>
      </c>
      <c r="K1380" s="8">
        <v>1.6194999999999999</v>
      </c>
      <c r="L1380" s="8" t="s">
        <v>1385</v>
      </c>
      <c r="M1380" s="8">
        <v>714</v>
      </c>
      <c r="N1380" s="8" t="s">
        <v>1386</v>
      </c>
      <c r="O1380" s="89" t="s">
        <v>1162</v>
      </c>
      <c r="P1380" s="89">
        <f t="shared" si="126"/>
        <v>45077</v>
      </c>
      <c r="Q1380" s="89" t="s">
        <v>1162</v>
      </c>
      <c r="R1380" s="89"/>
      <c r="S1380" s="121" t="e">
        <f t="shared" si="127"/>
        <v>#VALUE!</v>
      </c>
      <c r="T1380" s="8">
        <v>60</v>
      </c>
      <c r="U1380" s="8">
        <v>0</v>
      </c>
      <c r="Z1380" s="78">
        <f t="shared" ca="1" si="128"/>
        <v>1171</v>
      </c>
      <c r="AA1380" s="78" t="str">
        <f t="shared" si="129"/>
        <v>5-2023</v>
      </c>
      <c r="AC1380" s="4" t="str">
        <f t="shared" si="130"/>
        <v>Empty</v>
      </c>
      <c r="AD1380" s="4" t="e">
        <f t="shared" si="131"/>
        <v>#VALUE!</v>
      </c>
    </row>
    <row r="1381" spans="1:30">
      <c r="A1381" s="9" t="s">
        <v>3517</v>
      </c>
      <c r="B1381" s="9" t="s">
        <v>630</v>
      </c>
      <c r="C1381" s="9" t="s">
        <v>20</v>
      </c>
      <c r="D1381" s="9" t="s">
        <v>10</v>
      </c>
      <c r="E1381" s="9"/>
      <c r="F1381" s="9" t="s">
        <v>1411</v>
      </c>
      <c r="G1381" s="9" t="s">
        <v>1384</v>
      </c>
      <c r="H1381" s="9">
        <v>1.86</v>
      </c>
      <c r="I1381" s="9">
        <v>12.67</v>
      </c>
      <c r="J1381" s="9">
        <v>2.0500000000000001E-2</v>
      </c>
      <c r="K1381" s="9">
        <v>3.3500000000000002E-2</v>
      </c>
      <c r="L1381" s="9" t="s">
        <v>1358</v>
      </c>
      <c r="M1381" s="9">
        <v>835</v>
      </c>
      <c r="N1381" s="9" t="s">
        <v>1396</v>
      </c>
      <c r="O1381" s="90" t="s">
        <v>1738</v>
      </c>
      <c r="P1381" s="89">
        <f t="shared" si="126"/>
        <v>45439</v>
      </c>
      <c r="Q1381" s="90" t="s">
        <v>1738</v>
      </c>
      <c r="R1381" s="90" t="s">
        <v>3518</v>
      </c>
      <c r="S1381" s="121">
        <f t="shared" si="127"/>
        <v>45451</v>
      </c>
      <c r="T1381" s="9">
        <v>84</v>
      </c>
      <c r="U1381" s="9">
        <v>1.23</v>
      </c>
      <c r="Z1381" s="78">
        <f t="shared" ca="1" si="128"/>
        <v>809</v>
      </c>
      <c r="AA1381" s="78" t="str">
        <f t="shared" si="129"/>
        <v>5-2024</v>
      </c>
      <c r="AC1381" s="4" t="str">
        <f t="shared" si="130"/>
        <v>Empty</v>
      </c>
      <c r="AD1381" s="4">
        <f t="shared" si="131"/>
        <v>10</v>
      </c>
    </row>
    <row r="1382" spans="1:30">
      <c r="A1382" s="8" t="s">
        <v>3519</v>
      </c>
      <c r="B1382" s="8" t="s">
        <v>825</v>
      </c>
      <c r="C1382" s="8" t="s">
        <v>35</v>
      </c>
      <c r="D1382" s="8" t="s">
        <v>1360</v>
      </c>
      <c r="E1382" s="8"/>
      <c r="F1382" s="8" t="s">
        <v>1374</v>
      </c>
      <c r="G1382" s="8" t="s">
        <v>1375</v>
      </c>
      <c r="H1382" s="8">
        <v>91.55</v>
      </c>
      <c r="I1382" s="8">
        <v>18.34</v>
      </c>
      <c r="J1382" s="8">
        <v>1.2971999999999999</v>
      </c>
      <c r="K1382" s="8">
        <v>3.3254000000000001</v>
      </c>
      <c r="L1382" s="8" t="s">
        <v>1385</v>
      </c>
      <c r="M1382" s="8">
        <v>891</v>
      </c>
      <c r="N1382" s="8" t="s">
        <v>1377</v>
      </c>
      <c r="O1382" s="89" t="s">
        <v>2894</v>
      </c>
      <c r="P1382" s="89">
        <f t="shared" si="126"/>
        <v>45552</v>
      </c>
      <c r="Q1382" s="89" t="s">
        <v>2894</v>
      </c>
      <c r="R1382" s="89" t="s">
        <v>2675</v>
      </c>
      <c r="S1382" s="121">
        <f t="shared" si="127"/>
        <v>45563</v>
      </c>
      <c r="T1382" s="8">
        <v>36</v>
      </c>
      <c r="U1382" s="8">
        <v>0</v>
      </c>
      <c r="Z1382" s="78">
        <f t="shared" ca="1" si="128"/>
        <v>696</v>
      </c>
      <c r="AA1382" s="78" t="str">
        <f t="shared" si="129"/>
        <v>9-2024</v>
      </c>
      <c r="AC1382" s="4" t="str">
        <f t="shared" si="130"/>
        <v>Empty</v>
      </c>
      <c r="AD1382" s="4">
        <f t="shared" si="131"/>
        <v>9</v>
      </c>
    </row>
    <row r="1383" spans="1:30">
      <c r="A1383" s="9" t="s">
        <v>3520</v>
      </c>
      <c r="B1383" s="9" t="s">
        <v>971</v>
      </c>
      <c r="C1383" s="9" t="s">
        <v>12</v>
      </c>
      <c r="D1383" s="9" t="s">
        <v>44</v>
      </c>
      <c r="E1383" s="9"/>
      <c r="F1383" s="9" t="s">
        <v>1400</v>
      </c>
      <c r="G1383" s="9" t="s">
        <v>1390</v>
      </c>
      <c r="H1383" s="9">
        <v>7.37</v>
      </c>
      <c r="I1383" s="9">
        <v>9.8699999999999992</v>
      </c>
      <c r="J1383" s="9">
        <v>0.1056</v>
      </c>
      <c r="K1383" s="9">
        <v>0.1865</v>
      </c>
      <c r="L1383" s="9" t="s">
        <v>1376</v>
      </c>
      <c r="M1383" s="9">
        <v>866</v>
      </c>
      <c r="N1383" s="9" t="s">
        <v>1377</v>
      </c>
      <c r="O1383" s="90" t="s">
        <v>460</v>
      </c>
      <c r="P1383" s="89">
        <f t="shared" si="126"/>
        <v>44620</v>
      </c>
      <c r="Q1383" s="90" t="s">
        <v>460</v>
      </c>
      <c r="R1383" s="90" t="s">
        <v>2168</v>
      </c>
      <c r="S1383" s="121">
        <f t="shared" si="127"/>
        <v>44628</v>
      </c>
      <c r="T1383" s="9">
        <v>48</v>
      </c>
      <c r="U1383" s="9">
        <v>5.07</v>
      </c>
      <c r="Z1383" s="78">
        <f t="shared" ca="1" si="128"/>
        <v>1628</v>
      </c>
      <c r="AA1383" s="78" t="str">
        <f t="shared" si="129"/>
        <v>2-2022</v>
      </c>
      <c r="AC1383" s="4" t="str">
        <f t="shared" si="130"/>
        <v>Empty</v>
      </c>
      <c r="AD1383" s="4">
        <f t="shared" si="131"/>
        <v>7</v>
      </c>
    </row>
    <row r="1384" spans="1:30" hidden="1">
      <c r="A1384" s="8" t="s">
        <v>3521</v>
      </c>
      <c r="B1384" s="8" t="s">
        <v>1033</v>
      </c>
      <c r="C1384" s="8" t="s">
        <v>24</v>
      </c>
      <c r="D1384" s="8" t="s">
        <v>10</v>
      </c>
      <c r="E1384" s="8"/>
      <c r="F1384" s="8" t="s">
        <v>1374</v>
      </c>
      <c r="G1384" s="8" t="s">
        <v>1384</v>
      </c>
      <c r="H1384" s="8">
        <v>31.26</v>
      </c>
      <c r="I1384" s="8">
        <v>14.61</v>
      </c>
      <c r="J1384" s="8">
        <v>0.50090000000000001</v>
      </c>
      <c r="K1384" s="8">
        <v>0.73729999999999996</v>
      </c>
      <c r="L1384" s="8" t="s">
        <v>1385</v>
      </c>
      <c r="M1384" s="8">
        <v>552</v>
      </c>
      <c r="N1384" s="8" t="s">
        <v>1381</v>
      </c>
      <c r="O1384" s="89" t="s">
        <v>1883</v>
      </c>
      <c r="P1384" s="89">
        <f t="shared" si="126"/>
        <v>45637</v>
      </c>
      <c r="Q1384" s="89" t="s">
        <v>1883</v>
      </c>
      <c r="R1384" s="89"/>
      <c r="S1384" s="121" t="e">
        <f t="shared" si="127"/>
        <v>#VALUE!</v>
      </c>
      <c r="T1384" s="8">
        <v>60</v>
      </c>
      <c r="U1384" s="8">
        <v>0</v>
      </c>
      <c r="Z1384" s="78">
        <f t="shared" ca="1" si="128"/>
        <v>611</v>
      </c>
      <c r="AA1384" s="78" t="str">
        <f t="shared" si="129"/>
        <v>12-2024</v>
      </c>
      <c r="AC1384" s="4" t="str">
        <f t="shared" si="130"/>
        <v>Q4</v>
      </c>
      <c r="AD1384" s="4" t="e">
        <f t="shared" si="131"/>
        <v>#VALUE!</v>
      </c>
    </row>
    <row r="1385" spans="1:30">
      <c r="A1385" s="9" t="s">
        <v>3522</v>
      </c>
      <c r="B1385" s="9" t="s">
        <v>411</v>
      </c>
      <c r="C1385" s="9" t="s">
        <v>7</v>
      </c>
      <c r="D1385" s="9" t="s">
        <v>44</v>
      </c>
      <c r="E1385" s="9"/>
      <c r="F1385" s="9" t="s">
        <v>1374</v>
      </c>
      <c r="G1385" s="9" t="s">
        <v>1384</v>
      </c>
      <c r="H1385" s="9">
        <v>19.3</v>
      </c>
      <c r="I1385" s="9">
        <v>10.94</v>
      </c>
      <c r="J1385" s="9">
        <v>0.35759999999999997</v>
      </c>
      <c r="K1385" s="9">
        <v>0.89900000000000002</v>
      </c>
      <c r="L1385" s="9" t="s">
        <v>1358</v>
      </c>
      <c r="M1385" s="9">
        <v>855</v>
      </c>
      <c r="N1385" s="9" t="s">
        <v>1396</v>
      </c>
      <c r="O1385" s="90" t="s">
        <v>1710</v>
      </c>
      <c r="P1385" s="89">
        <f t="shared" si="126"/>
        <v>45196</v>
      </c>
      <c r="Q1385" s="90" t="s">
        <v>1710</v>
      </c>
      <c r="R1385" s="90" t="s">
        <v>1506</v>
      </c>
      <c r="S1385" s="121">
        <f t="shared" si="127"/>
        <v>45201</v>
      </c>
      <c r="T1385" s="9">
        <v>24</v>
      </c>
      <c r="U1385" s="9">
        <v>6.33</v>
      </c>
      <c r="Z1385" s="78">
        <f t="shared" ca="1" si="128"/>
        <v>1052</v>
      </c>
      <c r="AA1385" s="78" t="str">
        <f t="shared" si="129"/>
        <v>9-2023</v>
      </c>
      <c r="AC1385" s="4" t="str">
        <f t="shared" si="130"/>
        <v>Empty</v>
      </c>
      <c r="AD1385" s="4">
        <f t="shared" si="131"/>
        <v>4</v>
      </c>
    </row>
    <row r="1386" spans="1:30" hidden="1">
      <c r="A1386" s="8" t="s">
        <v>3523</v>
      </c>
      <c r="B1386" s="8" t="s">
        <v>1231</v>
      </c>
      <c r="C1386" s="8" t="s">
        <v>24</v>
      </c>
      <c r="D1386" s="8" t="s">
        <v>1360</v>
      </c>
      <c r="E1386" s="8"/>
      <c r="F1386" s="8" t="s">
        <v>1374</v>
      </c>
      <c r="G1386" s="8" t="s">
        <v>1390</v>
      </c>
      <c r="H1386" s="8">
        <v>4.05</v>
      </c>
      <c r="I1386" s="8">
        <v>10.19</v>
      </c>
      <c r="J1386" s="8">
        <v>7.1099999999999997E-2</v>
      </c>
      <c r="K1386" s="8">
        <v>6.7599999999999993E-2</v>
      </c>
      <c r="L1386" s="8" t="s">
        <v>1385</v>
      </c>
      <c r="M1386" s="8">
        <v>656</v>
      </c>
      <c r="N1386" s="8" t="s">
        <v>1381</v>
      </c>
      <c r="O1386" s="89" t="s">
        <v>3161</v>
      </c>
      <c r="P1386" s="89">
        <f t="shared" si="126"/>
        <v>45192</v>
      </c>
      <c r="Q1386" s="89" t="s">
        <v>3161</v>
      </c>
      <c r="R1386" s="89"/>
      <c r="S1386" s="121" t="e">
        <f t="shared" si="127"/>
        <v>#VALUE!</v>
      </c>
      <c r="T1386" s="8">
        <v>84</v>
      </c>
      <c r="U1386" s="8">
        <v>0</v>
      </c>
      <c r="Z1386" s="78">
        <f t="shared" ca="1" si="128"/>
        <v>1056</v>
      </c>
      <c r="AA1386" s="78" t="str">
        <f t="shared" si="129"/>
        <v>9-2023</v>
      </c>
      <c r="AC1386" s="4" t="str">
        <f t="shared" si="130"/>
        <v>Empty</v>
      </c>
      <c r="AD1386" s="4" t="e">
        <f t="shared" si="131"/>
        <v>#VALUE!</v>
      </c>
    </row>
    <row r="1387" spans="1:30">
      <c r="A1387" s="9" t="s">
        <v>3524</v>
      </c>
      <c r="B1387" s="9" t="s">
        <v>1257</v>
      </c>
      <c r="C1387" s="9" t="s">
        <v>12</v>
      </c>
      <c r="D1387" s="9" t="s">
        <v>10</v>
      </c>
      <c r="E1387" s="9"/>
      <c r="F1387" s="9" t="s">
        <v>1374</v>
      </c>
      <c r="G1387" s="9" t="s">
        <v>1390</v>
      </c>
      <c r="H1387" s="9">
        <v>51.96</v>
      </c>
      <c r="I1387" s="9">
        <v>18.28</v>
      </c>
      <c r="J1387" s="9">
        <v>0.58440000000000003</v>
      </c>
      <c r="K1387" s="9">
        <v>1.3273999999999999</v>
      </c>
      <c r="L1387" s="9" t="s">
        <v>1385</v>
      </c>
      <c r="M1387" s="9">
        <v>707</v>
      </c>
      <c r="N1387" s="9" t="s">
        <v>1403</v>
      </c>
      <c r="O1387" s="90" t="s">
        <v>75</v>
      </c>
      <c r="P1387" s="89">
        <f t="shared" si="126"/>
        <v>45145</v>
      </c>
      <c r="Q1387" s="90" t="s">
        <v>75</v>
      </c>
      <c r="R1387" s="90" t="s">
        <v>1561</v>
      </c>
      <c r="S1387" s="121">
        <f t="shared" si="127"/>
        <v>45147</v>
      </c>
      <c r="T1387" s="9">
        <v>60</v>
      </c>
      <c r="U1387" s="9">
        <v>0</v>
      </c>
      <c r="Z1387" s="78">
        <f t="shared" ca="1" si="128"/>
        <v>1103</v>
      </c>
      <c r="AA1387" s="78" t="str">
        <f t="shared" si="129"/>
        <v>8-2023</v>
      </c>
      <c r="AC1387" s="4" t="str">
        <f t="shared" si="130"/>
        <v>Empty</v>
      </c>
      <c r="AD1387" s="4">
        <f t="shared" si="131"/>
        <v>3</v>
      </c>
    </row>
    <row r="1388" spans="1:30" hidden="1">
      <c r="A1388" s="8" t="s">
        <v>3525</v>
      </c>
      <c r="B1388" s="8" t="s">
        <v>931</v>
      </c>
      <c r="C1388" s="8" t="s">
        <v>38</v>
      </c>
      <c r="D1388" s="8" t="s">
        <v>23</v>
      </c>
      <c r="E1388" s="8"/>
      <c r="F1388" s="8" t="s">
        <v>1374</v>
      </c>
      <c r="G1388" s="8" t="s">
        <v>1384</v>
      </c>
      <c r="H1388" s="8">
        <v>89.83</v>
      </c>
      <c r="I1388" s="8">
        <v>11.02</v>
      </c>
      <c r="J1388" s="8">
        <v>1.5686</v>
      </c>
      <c r="K1388" s="8">
        <v>2.9418000000000002</v>
      </c>
      <c r="L1388" s="8" t="s">
        <v>1412</v>
      </c>
      <c r="M1388" s="8">
        <v>782</v>
      </c>
      <c r="N1388" s="8" t="s">
        <v>1426</v>
      </c>
      <c r="O1388" s="89" t="s">
        <v>1554</v>
      </c>
      <c r="P1388" s="89">
        <f t="shared" si="126"/>
        <v>44753</v>
      </c>
      <c r="Q1388" s="89" t="s">
        <v>1554</v>
      </c>
      <c r="R1388" s="89"/>
      <c r="S1388" s="121" t="e">
        <f t="shared" si="127"/>
        <v>#VALUE!</v>
      </c>
      <c r="T1388" s="8">
        <v>36</v>
      </c>
      <c r="U1388" s="8">
        <v>61.24</v>
      </c>
      <c r="Z1388" s="78">
        <f t="shared" ca="1" si="128"/>
        <v>1495</v>
      </c>
      <c r="AA1388" s="78" t="str">
        <f t="shared" si="129"/>
        <v>7-2022</v>
      </c>
      <c r="AC1388" s="4" t="str">
        <f t="shared" si="130"/>
        <v>Empty</v>
      </c>
      <c r="AD1388" s="4" t="e">
        <f t="shared" si="131"/>
        <v>#VALUE!</v>
      </c>
    </row>
    <row r="1389" spans="1:30">
      <c r="A1389" s="9" t="s">
        <v>3526</v>
      </c>
      <c r="B1389" s="9" t="s">
        <v>1177</v>
      </c>
      <c r="C1389" s="9" t="s">
        <v>16</v>
      </c>
      <c r="D1389" s="9" t="s">
        <v>44</v>
      </c>
      <c r="E1389" s="9"/>
      <c r="F1389" s="9" t="s">
        <v>1380</v>
      </c>
      <c r="G1389" s="9" t="s">
        <v>1390</v>
      </c>
      <c r="H1389" s="9">
        <v>90.28</v>
      </c>
      <c r="I1389" s="9">
        <v>7.8</v>
      </c>
      <c r="J1389" s="9">
        <v>0.72170000000000001</v>
      </c>
      <c r="K1389" s="9">
        <v>1.0858000000000001</v>
      </c>
      <c r="L1389" s="9" t="s">
        <v>1412</v>
      </c>
      <c r="M1389" s="9">
        <v>885</v>
      </c>
      <c r="N1389" s="9" t="s">
        <v>1403</v>
      </c>
      <c r="O1389" s="90" t="s">
        <v>2278</v>
      </c>
      <c r="P1389" s="89">
        <f t="shared" si="126"/>
        <v>45109</v>
      </c>
      <c r="Q1389" s="90" t="s">
        <v>2278</v>
      </c>
      <c r="R1389" s="90" t="s">
        <v>2864</v>
      </c>
      <c r="S1389" s="121">
        <f t="shared" si="127"/>
        <v>45112</v>
      </c>
      <c r="T1389" s="9">
        <v>120</v>
      </c>
      <c r="U1389" s="9">
        <v>66.53</v>
      </c>
      <c r="Z1389" s="78">
        <f t="shared" ca="1" si="128"/>
        <v>1139</v>
      </c>
      <c r="AA1389" s="78" t="str">
        <f t="shared" si="129"/>
        <v>7-2023</v>
      </c>
      <c r="AC1389" s="4" t="str">
        <f t="shared" si="130"/>
        <v>Empty</v>
      </c>
      <c r="AD1389" s="4">
        <f t="shared" si="131"/>
        <v>3</v>
      </c>
    </row>
    <row r="1390" spans="1:30">
      <c r="A1390" s="8" t="s">
        <v>3527</v>
      </c>
      <c r="B1390" s="8" t="s">
        <v>948</v>
      </c>
      <c r="C1390" s="8" t="s">
        <v>16</v>
      </c>
      <c r="D1390" s="8" t="s">
        <v>1360</v>
      </c>
      <c r="E1390" s="8"/>
      <c r="F1390" s="8" t="s">
        <v>1400</v>
      </c>
      <c r="G1390" s="8" t="s">
        <v>1375</v>
      </c>
      <c r="H1390" s="8">
        <v>71.400000000000006</v>
      </c>
      <c r="I1390" s="8">
        <v>14.8</v>
      </c>
      <c r="J1390" s="8">
        <v>1.4269000000000001</v>
      </c>
      <c r="K1390" s="8">
        <v>2.4681000000000002</v>
      </c>
      <c r="L1390" s="8" t="s">
        <v>1395</v>
      </c>
      <c r="M1390" s="8">
        <v>894</v>
      </c>
      <c r="N1390" s="8" t="s">
        <v>1403</v>
      </c>
      <c r="O1390" s="89" t="s">
        <v>1979</v>
      </c>
      <c r="P1390" s="89">
        <f t="shared" si="126"/>
        <v>45272</v>
      </c>
      <c r="Q1390" s="89" t="s">
        <v>1979</v>
      </c>
      <c r="R1390" s="89" t="s">
        <v>1504</v>
      </c>
      <c r="S1390" s="121">
        <f t="shared" si="127"/>
        <v>45276</v>
      </c>
      <c r="T1390" s="8">
        <v>36</v>
      </c>
      <c r="U1390" s="8">
        <v>21.2</v>
      </c>
      <c r="Z1390" s="78">
        <f t="shared" ca="1" si="128"/>
        <v>976</v>
      </c>
      <c r="AA1390" s="78" t="str">
        <f t="shared" si="129"/>
        <v>12-2023</v>
      </c>
      <c r="AC1390" s="4" t="str">
        <f t="shared" si="130"/>
        <v>Q4</v>
      </c>
      <c r="AD1390" s="4">
        <f t="shared" si="131"/>
        <v>4</v>
      </c>
    </row>
    <row r="1391" spans="1:30" hidden="1">
      <c r="A1391" s="9" t="s">
        <v>3528</v>
      </c>
      <c r="B1391" s="9" t="s">
        <v>214</v>
      </c>
      <c r="C1391" s="9" t="s">
        <v>12</v>
      </c>
      <c r="D1391" s="9" t="s">
        <v>23</v>
      </c>
      <c r="E1391" s="9"/>
      <c r="F1391" s="9" t="s">
        <v>1389</v>
      </c>
      <c r="G1391" s="9" t="s">
        <v>1390</v>
      </c>
      <c r="H1391" s="9">
        <v>68</v>
      </c>
      <c r="I1391" s="9">
        <v>16.22</v>
      </c>
      <c r="J1391" s="9">
        <v>1.1391</v>
      </c>
      <c r="K1391" s="9">
        <v>1.6616</v>
      </c>
      <c r="L1391" s="9" t="s">
        <v>1395</v>
      </c>
      <c r="M1391" s="9">
        <v>611</v>
      </c>
      <c r="N1391" s="9" t="s">
        <v>1426</v>
      </c>
      <c r="O1391" s="90" t="s">
        <v>2493</v>
      </c>
      <c r="P1391" s="89">
        <f t="shared" si="126"/>
        <v>44866</v>
      </c>
      <c r="Q1391" s="90" t="s">
        <v>2493</v>
      </c>
      <c r="R1391" s="90"/>
      <c r="S1391" s="121" t="e">
        <f t="shared" si="127"/>
        <v>#VALUE!</v>
      </c>
      <c r="T1391" s="9">
        <v>60</v>
      </c>
      <c r="U1391" s="9">
        <v>23.8</v>
      </c>
      <c r="Z1391" s="78">
        <f t="shared" ca="1" si="128"/>
        <v>1382</v>
      </c>
      <c r="AA1391" s="78" t="str">
        <f t="shared" si="129"/>
        <v>11-2022</v>
      </c>
      <c r="AC1391" s="4" t="str">
        <f t="shared" si="130"/>
        <v>Q4</v>
      </c>
      <c r="AD1391" s="4" t="e">
        <f t="shared" si="131"/>
        <v>#VALUE!</v>
      </c>
    </row>
    <row r="1392" spans="1:30" hidden="1">
      <c r="A1392" s="8" t="s">
        <v>3529</v>
      </c>
      <c r="B1392" s="8" t="s">
        <v>792</v>
      </c>
      <c r="C1392" s="8" t="s">
        <v>20</v>
      </c>
      <c r="D1392" s="8" t="s">
        <v>31</v>
      </c>
      <c r="E1392" s="8"/>
      <c r="F1392" s="8" t="s">
        <v>1400</v>
      </c>
      <c r="G1392" s="8" t="s">
        <v>1384</v>
      </c>
      <c r="H1392" s="8">
        <v>20.96</v>
      </c>
      <c r="I1392" s="8">
        <v>13.19</v>
      </c>
      <c r="J1392" s="8">
        <v>0.2949</v>
      </c>
      <c r="K1392" s="8">
        <v>0.56430000000000002</v>
      </c>
      <c r="L1392" s="8" t="s">
        <v>1412</v>
      </c>
      <c r="M1392" s="8">
        <v>858</v>
      </c>
      <c r="N1392" s="8" t="s">
        <v>1386</v>
      </c>
      <c r="O1392" s="89" t="s">
        <v>3093</v>
      </c>
      <c r="P1392" s="89">
        <f t="shared" si="126"/>
        <v>45529</v>
      </c>
      <c r="Q1392" s="89" t="s">
        <v>3093</v>
      </c>
      <c r="R1392" s="89"/>
      <c r="S1392" s="121" t="e">
        <f t="shared" si="127"/>
        <v>#VALUE!</v>
      </c>
      <c r="T1392" s="8">
        <v>48</v>
      </c>
      <c r="U1392" s="8">
        <v>8.6999999999999993</v>
      </c>
      <c r="Z1392" s="78">
        <f t="shared" ca="1" si="128"/>
        <v>719</v>
      </c>
      <c r="AA1392" s="78" t="str">
        <f t="shared" si="129"/>
        <v>8-2024</v>
      </c>
      <c r="AC1392" s="4" t="str">
        <f t="shared" si="130"/>
        <v>Empty</v>
      </c>
      <c r="AD1392" s="4" t="e">
        <f t="shared" si="131"/>
        <v>#VALUE!</v>
      </c>
    </row>
    <row r="1393" spans="1:30" hidden="1">
      <c r="A1393" s="9" t="s">
        <v>3530</v>
      </c>
      <c r="B1393" s="9" t="s">
        <v>620</v>
      </c>
      <c r="C1393" s="9" t="s">
        <v>32</v>
      </c>
      <c r="D1393" s="9" t="s">
        <v>23</v>
      </c>
      <c r="E1393" s="9"/>
      <c r="F1393" s="9" t="s">
        <v>1408</v>
      </c>
      <c r="G1393" s="9" t="s">
        <v>1390</v>
      </c>
      <c r="H1393" s="9">
        <v>4.6900000000000004</v>
      </c>
      <c r="I1393" s="9">
        <v>16.39</v>
      </c>
      <c r="J1393" s="9">
        <v>8.0600000000000005E-2</v>
      </c>
      <c r="K1393" s="9">
        <v>0.1658</v>
      </c>
      <c r="L1393" s="9" t="s">
        <v>1412</v>
      </c>
      <c r="M1393" s="9">
        <v>749</v>
      </c>
      <c r="N1393" s="9" t="s">
        <v>1386</v>
      </c>
      <c r="O1393" s="90" t="s">
        <v>2763</v>
      </c>
      <c r="P1393" s="89">
        <f t="shared" si="126"/>
        <v>44923</v>
      </c>
      <c r="Q1393" s="90" t="s">
        <v>2763</v>
      </c>
      <c r="R1393" s="90"/>
      <c r="S1393" s="121" t="e">
        <f t="shared" si="127"/>
        <v>#VALUE!</v>
      </c>
      <c r="T1393" s="9">
        <v>36</v>
      </c>
      <c r="U1393" s="9">
        <v>2</v>
      </c>
      <c r="Z1393" s="78">
        <f t="shared" ca="1" si="128"/>
        <v>1325</v>
      </c>
      <c r="AA1393" s="78" t="str">
        <f t="shared" si="129"/>
        <v>12-2022</v>
      </c>
      <c r="AC1393" s="4" t="str">
        <f t="shared" si="130"/>
        <v>Q4</v>
      </c>
      <c r="AD1393" s="4" t="e">
        <f t="shared" si="131"/>
        <v>#VALUE!</v>
      </c>
    </row>
    <row r="1394" spans="1:30" hidden="1">
      <c r="A1394" s="8" t="s">
        <v>3531</v>
      </c>
      <c r="B1394" s="8" t="s">
        <v>551</v>
      </c>
      <c r="C1394" s="8" t="s">
        <v>28</v>
      </c>
      <c r="D1394" s="8" t="s">
        <v>10</v>
      </c>
      <c r="E1394" s="8"/>
      <c r="F1394" s="8" t="s">
        <v>1400</v>
      </c>
      <c r="G1394" s="8" t="s">
        <v>1375</v>
      </c>
      <c r="H1394" s="8">
        <v>21.22</v>
      </c>
      <c r="I1394" s="8">
        <v>7.74</v>
      </c>
      <c r="J1394" s="8">
        <v>0.3805</v>
      </c>
      <c r="K1394" s="8">
        <v>0.66239999999999999</v>
      </c>
      <c r="L1394" s="8" t="s">
        <v>1358</v>
      </c>
      <c r="M1394" s="8">
        <v>631</v>
      </c>
      <c r="N1394" s="8" t="s">
        <v>1381</v>
      </c>
      <c r="O1394" s="89" t="s">
        <v>1475</v>
      </c>
      <c r="P1394" s="89">
        <f t="shared" si="126"/>
        <v>45633</v>
      </c>
      <c r="Q1394" s="89" t="s">
        <v>1475</v>
      </c>
      <c r="R1394" s="89"/>
      <c r="S1394" s="121" t="e">
        <f t="shared" si="127"/>
        <v>#VALUE!</v>
      </c>
      <c r="T1394" s="8">
        <v>36</v>
      </c>
      <c r="U1394" s="8">
        <v>16.68</v>
      </c>
      <c r="Z1394" s="78">
        <f t="shared" ca="1" si="128"/>
        <v>615</v>
      </c>
      <c r="AA1394" s="78" t="str">
        <f t="shared" si="129"/>
        <v>12-2024</v>
      </c>
      <c r="AC1394" s="4" t="str">
        <f t="shared" si="130"/>
        <v>Q4</v>
      </c>
      <c r="AD1394" s="4" t="e">
        <f t="shared" si="131"/>
        <v>#VALUE!</v>
      </c>
    </row>
    <row r="1395" spans="1:30" hidden="1">
      <c r="A1395" s="9" t="s">
        <v>3532</v>
      </c>
      <c r="B1395" s="9" t="s">
        <v>1240</v>
      </c>
      <c r="C1395" s="9" t="s">
        <v>35</v>
      </c>
      <c r="D1395" s="9" t="s">
        <v>10</v>
      </c>
      <c r="E1395" s="9"/>
      <c r="F1395" s="9" t="s">
        <v>1389</v>
      </c>
      <c r="G1395" s="9" t="s">
        <v>1390</v>
      </c>
      <c r="H1395" s="9">
        <v>43.27</v>
      </c>
      <c r="I1395" s="9">
        <v>17.11</v>
      </c>
      <c r="J1395" s="9">
        <v>0.49020000000000002</v>
      </c>
      <c r="K1395" s="9">
        <v>0.88700000000000001</v>
      </c>
      <c r="L1395" s="9" t="s">
        <v>1395</v>
      </c>
      <c r="M1395" s="9">
        <v>797</v>
      </c>
      <c r="N1395" s="9" t="s">
        <v>1426</v>
      </c>
      <c r="O1395" s="90" t="s">
        <v>2555</v>
      </c>
      <c r="P1395" s="89">
        <f t="shared" si="126"/>
        <v>44758</v>
      </c>
      <c r="Q1395" s="90" t="s">
        <v>2555</v>
      </c>
      <c r="R1395" s="90"/>
      <c r="S1395" s="121" t="e">
        <f t="shared" si="127"/>
        <v>#VALUE!</v>
      </c>
      <c r="T1395" s="9">
        <v>84</v>
      </c>
      <c r="U1395" s="9">
        <v>35.200000000000003</v>
      </c>
      <c r="Z1395" s="78">
        <f t="shared" ca="1" si="128"/>
        <v>1490</v>
      </c>
      <c r="AA1395" s="78" t="str">
        <f t="shared" si="129"/>
        <v>7-2022</v>
      </c>
      <c r="AC1395" s="4" t="str">
        <f t="shared" si="130"/>
        <v>Empty</v>
      </c>
      <c r="AD1395" s="4" t="e">
        <f t="shared" si="131"/>
        <v>#VALUE!</v>
      </c>
    </row>
    <row r="1396" spans="1:30">
      <c r="A1396" s="8" t="s">
        <v>3533</v>
      </c>
      <c r="B1396" s="8" t="s">
        <v>453</v>
      </c>
      <c r="C1396" s="8" t="s">
        <v>35</v>
      </c>
      <c r="D1396" s="8" t="s">
        <v>10</v>
      </c>
      <c r="E1396" s="8"/>
      <c r="F1396" s="8" t="s">
        <v>1411</v>
      </c>
      <c r="G1396" s="8" t="s">
        <v>1390</v>
      </c>
      <c r="H1396" s="8">
        <v>20.94</v>
      </c>
      <c r="I1396" s="8">
        <v>14.01</v>
      </c>
      <c r="J1396" s="8">
        <v>0.28960000000000002</v>
      </c>
      <c r="K1396" s="8">
        <v>0.48730000000000001</v>
      </c>
      <c r="L1396" s="8" t="s">
        <v>1395</v>
      </c>
      <c r="M1396" s="8">
        <v>571</v>
      </c>
      <c r="N1396" s="8" t="s">
        <v>1403</v>
      </c>
      <c r="O1396" s="89" t="s">
        <v>2301</v>
      </c>
      <c r="P1396" s="89">
        <f t="shared" si="126"/>
        <v>45603</v>
      </c>
      <c r="Q1396" s="89" t="s">
        <v>2301</v>
      </c>
      <c r="R1396" s="89" t="s">
        <v>1697</v>
      </c>
      <c r="S1396" s="121">
        <f t="shared" si="127"/>
        <v>45611</v>
      </c>
      <c r="T1396" s="8">
        <v>60</v>
      </c>
      <c r="U1396" s="8">
        <v>5.87</v>
      </c>
      <c r="Z1396" s="78">
        <f t="shared" ca="1" si="128"/>
        <v>645</v>
      </c>
      <c r="AA1396" s="78" t="str">
        <f t="shared" si="129"/>
        <v>11-2024</v>
      </c>
      <c r="AC1396" s="4" t="str">
        <f t="shared" si="130"/>
        <v>Q4</v>
      </c>
      <c r="AD1396" s="4">
        <f t="shared" si="131"/>
        <v>7</v>
      </c>
    </row>
    <row r="1397" spans="1:30">
      <c r="A1397" s="9" t="s">
        <v>3534</v>
      </c>
      <c r="B1397" s="9" t="s">
        <v>1062</v>
      </c>
      <c r="C1397" s="9" t="s">
        <v>41</v>
      </c>
      <c r="D1397" s="9" t="s">
        <v>44</v>
      </c>
      <c r="E1397" s="9"/>
      <c r="F1397" s="9" t="s">
        <v>1374</v>
      </c>
      <c r="G1397" s="9" t="s">
        <v>1375</v>
      </c>
      <c r="H1397" s="9">
        <v>52.12</v>
      </c>
      <c r="I1397" s="9">
        <v>12.45</v>
      </c>
      <c r="J1397" s="9">
        <v>0.68189999999999995</v>
      </c>
      <c r="K1397" s="9">
        <v>1.1713</v>
      </c>
      <c r="L1397" s="9" t="s">
        <v>1376</v>
      </c>
      <c r="M1397" s="9">
        <v>725</v>
      </c>
      <c r="N1397" s="9" t="s">
        <v>1396</v>
      </c>
      <c r="O1397" s="90" t="s">
        <v>145</v>
      </c>
      <c r="P1397" s="89">
        <f t="shared" si="126"/>
        <v>45398</v>
      </c>
      <c r="Q1397" s="90" t="s">
        <v>145</v>
      </c>
      <c r="R1397" s="90" t="s">
        <v>388</v>
      </c>
      <c r="S1397" s="121">
        <f t="shared" si="127"/>
        <v>45410</v>
      </c>
      <c r="T1397" s="9">
        <v>60</v>
      </c>
      <c r="U1397" s="9">
        <v>9.93</v>
      </c>
      <c r="Z1397" s="78">
        <f t="shared" ca="1" si="128"/>
        <v>850</v>
      </c>
      <c r="AA1397" s="78" t="str">
        <f t="shared" si="129"/>
        <v>4-2024</v>
      </c>
      <c r="AC1397" s="4" t="str">
        <f t="shared" si="130"/>
        <v>Empty</v>
      </c>
      <c r="AD1397" s="4">
        <f t="shared" si="131"/>
        <v>9</v>
      </c>
    </row>
    <row r="1398" spans="1:30" hidden="1">
      <c r="A1398" s="8" t="s">
        <v>3535</v>
      </c>
      <c r="B1398" s="8" t="s">
        <v>103</v>
      </c>
      <c r="C1398" s="8" t="s">
        <v>32</v>
      </c>
      <c r="D1398" s="8" t="s">
        <v>23</v>
      </c>
      <c r="E1398" s="8"/>
      <c r="F1398" s="8" t="s">
        <v>1380</v>
      </c>
      <c r="G1398" s="8" t="s">
        <v>1384</v>
      </c>
      <c r="H1398" s="8">
        <v>84.78</v>
      </c>
      <c r="I1398" s="8">
        <v>17.489999999999998</v>
      </c>
      <c r="J1398" s="8">
        <v>0.52659999999999996</v>
      </c>
      <c r="K1398" s="8">
        <v>2.4679000000000002</v>
      </c>
      <c r="L1398" s="8" t="s">
        <v>1358</v>
      </c>
      <c r="M1398" s="8">
        <v>566</v>
      </c>
      <c r="N1398" s="8" t="s">
        <v>1426</v>
      </c>
      <c r="O1398" s="89" t="s">
        <v>482</v>
      </c>
      <c r="P1398" s="89">
        <f t="shared" si="126"/>
        <v>45479</v>
      </c>
      <c r="Q1398" s="89" t="s">
        <v>482</v>
      </c>
      <c r="R1398" s="89"/>
      <c r="S1398" s="121" t="e">
        <f t="shared" si="127"/>
        <v>#VALUE!</v>
      </c>
      <c r="T1398" s="8">
        <v>48</v>
      </c>
      <c r="U1398" s="8">
        <v>15.87</v>
      </c>
      <c r="Z1398" s="78">
        <f t="shared" ca="1" si="128"/>
        <v>769</v>
      </c>
      <c r="AA1398" s="78" t="str">
        <f t="shared" si="129"/>
        <v>7-2024</v>
      </c>
      <c r="AC1398" s="4" t="str">
        <f t="shared" si="130"/>
        <v>Empty</v>
      </c>
      <c r="AD1398" s="4" t="e">
        <f t="shared" si="131"/>
        <v>#VALUE!</v>
      </c>
    </row>
    <row r="1399" spans="1:30">
      <c r="A1399" s="9" t="s">
        <v>3536</v>
      </c>
      <c r="B1399" s="9" t="s">
        <v>669</v>
      </c>
      <c r="C1399" s="9" t="s">
        <v>32</v>
      </c>
      <c r="D1399" s="9" t="s">
        <v>31</v>
      </c>
      <c r="E1399" s="9"/>
      <c r="F1399" s="9" t="s">
        <v>1380</v>
      </c>
      <c r="G1399" s="9" t="s">
        <v>1390</v>
      </c>
      <c r="H1399" s="9">
        <v>34.53</v>
      </c>
      <c r="I1399" s="9">
        <v>13.06</v>
      </c>
      <c r="J1399" s="9">
        <v>0.66139999999999999</v>
      </c>
      <c r="K1399" s="9">
        <v>1.6426000000000001</v>
      </c>
      <c r="L1399" s="9" t="s">
        <v>1376</v>
      </c>
      <c r="M1399" s="9">
        <v>716</v>
      </c>
      <c r="N1399" s="9" t="s">
        <v>1377</v>
      </c>
      <c r="O1399" s="90" t="s">
        <v>3390</v>
      </c>
      <c r="P1399" s="89">
        <f t="shared" si="126"/>
        <v>45161</v>
      </c>
      <c r="Q1399" s="90" t="s">
        <v>3390</v>
      </c>
      <c r="R1399" s="90" t="s">
        <v>2190</v>
      </c>
      <c r="S1399" s="121">
        <f t="shared" si="127"/>
        <v>45166</v>
      </c>
      <c r="T1399" s="9">
        <v>24</v>
      </c>
      <c r="U1399" s="9">
        <v>19.98</v>
      </c>
      <c r="Z1399" s="78">
        <f t="shared" ca="1" si="128"/>
        <v>1087</v>
      </c>
      <c r="AA1399" s="78" t="str">
        <f t="shared" si="129"/>
        <v>8-2023</v>
      </c>
      <c r="AC1399" s="4" t="str">
        <f t="shared" si="130"/>
        <v>Empty</v>
      </c>
      <c r="AD1399" s="4">
        <f t="shared" si="131"/>
        <v>4</v>
      </c>
    </row>
    <row r="1400" spans="1:30">
      <c r="A1400" s="8" t="s">
        <v>3537</v>
      </c>
      <c r="B1400" s="8" t="s">
        <v>489</v>
      </c>
      <c r="C1400" s="8" t="s">
        <v>20</v>
      </c>
      <c r="D1400" s="8" t="s">
        <v>31</v>
      </c>
      <c r="E1400" s="8"/>
      <c r="F1400" s="8" t="s">
        <v>1411</v>
      </c>
      <c r="G1400" s="8" t="s">
        <v>1390</v>
      </c>
      <c r="H1400" s="8">
        <v>98.35</v>
      </c>
      <c r="I1400" s="8">
        <v>11.1</v>
      </c>
      <c r="J1400" s="8">
        <v>1.7943</v>
      </c>
      <c r="K1400" s="8">
        <v>2.1433</v>
      </c>
      <c r="L1400" s="8" t="s">
        <v>1412</v>
      </c>
      <c r="M1400" s="8">
        <v>713</v>
      </c>
      <c r="N1400" s="8" t="s">
        <v>1396</v>
      </c>
      <c r="O1400" s="89" t="s">
        <v>3538</v>
      </c>
      <c r="P1400" s="89">
        <f t="shared" si="126"/>
        <v>45248</v>
      </c>
      <c r="Q1400" s="89" t="s">
        <v>3538</v>
      </c>
      <c r="R1400" s="89" t="s">
        <v>2429</v>
      </c>
      <c r="S1400" s="121">
        <f t="shared" si="127"/>
        <v>45261</v>
      </c>
      <c r="T1400" s="8">
        <v>60</v>
      </c>
      <c r="U1400" s="8">
        <v>44.02</v>
      </c>
      <c r="Z1400" s="78">
        <f t="shared" ca="1" si="128"/>
        <v>1000</v>
      </c>
      <c r="AA1400" s="78" t="str">
        <f t="shared" si="129"/>
        <v>11-2023</v>
      </c>
      <c r="AC1400" s="4" t="str">
        <f t="shared" si="130"/>
        <v>Q4</v>
      </c>
      <c r="AD1400" s="4">
        <f t="shared" si="131"/>
        <v>10</v>
      </c>
    </row>
    <row r="1401" spans="1:30">
      <c r="A1401" s="9" t="s">
        <v>3539</v>
      </c>
      <c r="B1401" s="9" t="s">
        <v>1324</v>
      </c>
      <c r="C1401" s="9" t="s">
        <v>20</v>
      </c>
      <c r="D1401" s="9" t="s">
        <v>44</v>
      </c>
      <c r="E1401" s="9"/>
      <c r="F1401" s="9" t="s">
        <v>1408</v>
      </c>
      <c r="G1401" s="9" t="s">
        <v>1375</v>
      </c>
      <c r="H1401" s="9">
        <v>5.51</v>
      </c>
      <c r="I1401" s="9">
        <v>15.74</v>
      </c>
      <c r="J1401" s="9">
        <v>4.9399999999999999E-2</v>
      </c>
      <c r="K1401" s="9">
        <v>0.193</v>
      </c>
      <c r="L1401" s="9" t="s">
        <v>1358</v>
      </c>
      <c r="M1401" s="9">
        <v>628</v>
      </c>
      <c r="N1401" s="9" t="s">
        <v>1377</v>
      </c>
      <c r="O1401" s="90" t="s">
        <v>3540</v>
      </c>
      <c r="P1401" s="89">
        <f t="shared" si="126"/>
        <v>44709</v>
      </c>
      <c r="Q1401" s="90" t="s">
        <v>3540</v>
      </c>
      <c r="R1401" s="90" t="s">
        <v>2287</v>
      </c>
      <c r="S1401" s="121">
        <f t="shared" si="127"/>
        <v>44717</v>
      </c>
      <c r="T1401" s="9">
        <v>36</v>
      </c>
      <c r="U1401" s="9">
        <v>4.45</v>
      </c>
      <c r="Z1401" s="78">
        <f t="shared" ca="1" si="128"/>
        <v>1539</v>
      </c>
      <c r="AA1401" s="78" t="str">
        <f t="shared" si="129"/>
        <v>5-2022</v>
      </c>
      <c r="AC1401" s="4" t="str">
        <f t="shared" si="130"/>
        <v>Empty</v>
      </c>
      <c r="AD1401" s="4">
        <f t="shared" si="131"/>
        <v>5</v>
      </c>
    </row>
    <row r="1402" spans="1:30" hidden="1">
      <c r="A1402" s="8" t="s">
        <v>3541</v>
      </c>
      <c r="B1402" s="8" t="s">
        <v>553</v>
      </c>
      <c r="C1402" s="8" t="s">
        <v>35</v>
      </c>
      <c r="D1402" s="8" t="s">
        <v>10</v>
      </c>
      <c r="E1402" s="8"/>
      <c r="F1402" s="8" t="s">
        <v>1408</v>
      </c>
      <c r="G1402" s="8" t="s">
        <v>1384</v>
      </c>
      <c r="H1402" s="8">
        <v>84.6</v>
      </c>
      <c r="I1402" s="8">
        <v>18.28</v>
      </c>
      <c r="J1402" s="8">
        <v>1.2890999999999999</v>
      </c>
      <c r="K1402" s="8">
        <v>2.4975000000000001</v>
      </c>
      <c r="L1402" s="8" t="s">
        <v>1358</v>
      </c>
      <c r="M1402" s="8">
        <v>860</v>
      </c>
      <c r="N1402" s="8" t="s">
        <v>1426</v>
      </c>
      <c r="O1402" s="89" t="s">
        <v>3041</v>
      </c>
      <c r="P1402" s="89">
        <f t="shared" si="126"/>
        <v>45566</v>
      </c>
      <c r="Q1402" s="89" t="s">
        <v>3041</v>
      </c>
      <c r="R1402" s="89"/>
      <c r="S1402" s="121" t="e">
        <f t="shared" si="127"/>
        <v>#VALUE!</v>
      </c>
      <c r="T1402" s="8">
        <v>48</v>
      </c>
      <c r="U1402" s="8">
        <v>39.229999999999997</v>
      </c>
      <c r="Z1402" s="78">
        <f t="shared" ca="1" si="128"/>
        <v>682</v>
      </c>
      <c r="AA1402" s="78" t="str">
        <f t="shared" si="129"/>
        <v>10-2024</v>
      </c>
      <c r="AC1402" s="4" t="str">
        <f t="shared" si="130"/>
        <v>Q4</v>
      </c>
      <c r="AD1402" s="4" t="e">
        <f t="shared" si="131"/>
        <v>#VALUE!</v>
      </c>
    </row>
    <row r="1403" spans="1:30">
      <c r="A1403" s="9" t="s">
        <v>3542</v>
      </c>
      <c r="B1403" s="9" t="s">
        <v>1184</v>
      </c>
      <c r="C1403" s="9" t="s">
        <v>24</v>
      </c>
      <c r="D1403" s="9" t="s">
        <v>23</v>
      </c>
      <c r="E1403" s="9"/>
      <c r="F1403" s="9" t="s">
        <v>1380</v>
      </c>
      <c r="G1403" s="9" t="s">
        <v>1390</v>
      </c>
      <c r="H1403" s="9">
        <v>41.72</v>
      </c>
      <c r="I1403" s="9">
        <v>13.19</v>
      </c>
      <c r="J1403" s="9">
        <v>0.38850000000000001</v>
      </c>
      <c r="K1403" s="9">
        <v>1.1232</v>
      </c>
      <c r="L1403" s="9" t="s">
        <v>1376</v>
      </c>
      <c r="M1403" s="9">
        <v>892</v>
      </c>
      <c r="N1403" s="9" t="s">
        <v>1403</v>
      </c>
      <c r="O1403" s="90" t="s">
        <v>2455</v>
      </c>
      <c r="P1403" s="89">
        <f t="shared" si="126"/>
        <v>44668</v>
      </c>
      <c r="Q1403" s="90" t="s">
        <v>2455</v>
      </c>
      <c r="R1403" s="90" t="s">
        <v>1707</v>
      </c>
      <c r="S1403" s="121">
        <f t="shared" si="127"/>
        <v>44679</v>
      </c>
      <c r="T1403" s="9">
        <v>48</v>
      </c>
      <c r="U1403" s="9">
        <v>17.84</v>
      </c>
      <c r="Z1403" s="78">
        <f t="shared" ca="1" si="128"/>
        <v>1580</v>
      </c>
      <c r="AA1403" s="78" t="str">
        <f t="shared" si="129"/>
        <v>4-2022</v>
      </c>
      <c r="AC1403" s="4" t="str">
        <f t="shared" si="130"/>
        <v>Empty</v>
      </c>
      <c r="AD1403" s="4">
        <f t="shared" si="131"/>
        <v>9</v>
      </c>
    </row>
    <row r="1404" spans="1:30" hidden="1">
      <c r="A1404" s="8" t="s">
        <v>3543</v>
      </c>
      <c r="B1404" s="8" t="s">
        <v>95</v>
      </c>
      <c r="C1404" s="8" t="s">
        <v>12</v>
      </c>
      <c r="D1404" s="8" t="s">
        <v>10</v>
      </c>
      <c r="E1404" s="8"/>
      <c r="F1404" s="8" t="s">
        <v>1380</v>
      </c>
      <c r="G1404" s="8" t="s">
        <v>1384</v>
      </c>
      <c r="H1404" s="8">
        <v>44.49</v>
      </c>
      <c r="I1404" s="8">
        <v>14.11</v>
      </c>
      <c r="J1404" s="8">
        <v>0.27850000000000003</v>
      </c>
      <c r="K1404" s="8">
        <v>1.2181999999999999</v>
      </c>
      <c r="L1404" s="8" t="s">
        <v>1385</v>
      </c>
      <c r="M1404" s="8">
        <v>820</v>
      </c>
      <c r="N1404" s="8" t="s">
        <v>1426</v>
      </c>
      <c r="O1404" s="89" t="s">
        <v>1890</v>
      </c>
      <c r="P1404" s="89">
        <f t="shared" si="126"/>
        <v>45593</v>
      </c>
      <c r="Q1404" s="89" t="s">
        <v>1890</v>
      </c>
      <c r="R1404" s="89"/>
      <c r="S1404" s="121" t="e">
        <f t="shared" si="127"/>
        <v>#VALUE!</v>
      </c>
      <c r="T1404" s="8">
        <v>48</v>
      </c>
      <c r="U1404" s="8">
        <v>0</v>
      </c>
      <c r="Z1404" s="78">
        <f t="shared" ca="1" si="128"/>
        <v>655</v>
      </c>
      <c r="AA1404" s="78" t="str">
        <f t="shared" si="129"/>
        <v>10-2024</v>
      </c>
      <c r="AC1404" s="4" t="str">
        <f t="shared" si="130"/>
        <v>Q4</v>
      </c>
      <c r="AD1404" s="4" t="e">
        <f t="shared" si="131"/>
        <v>#VALUE!</v>
      </c>
    </row>
    <row r="1405" spans="1:30">
      <c r="A1405" s="9" t="s">
        <v>3544</v>
      </c>
      <c r="B1405" s="9" t="s">
        <v>1226</v>
      </c>
      <c r="C1405" s="9" t="s">
        <v>35</v>
      </c>
      <c r="D1405" s="9" t="s">
        <v>44</v>
      </c>
      <c r="E1405" s="9"/>
      <c r="F1405" s="9" t="s">
        <v>1408</v>
      </c>
      <c r="G1405" s="9" t="s">
        <v>1390</v>
      </c>
      <c r="H1405" s="9">
        <v>38.229999999999997</v>
      </c>
      <c r="I1405" s="9">
        <v>17.309999999999999</v>
      </c>
      <c r="J1405" s="9">
        <v>0.41320000000000001</v>
      </c>
      <c r="K1405" s="9">
        <v>0.67200000000000004</v>
      </c>
      <c r="L1405" s="9" t="s">
        <v>1395</v>
      </c>
      <c r="M1405" s="9">
        <v>610</v>
      </c>
      <c r="N1405" s="9" t="s">
        <v>1396</v>
      </c>
      <c r="O1405" s="90" t="s">
        <v>2433</v>
      </c>
      <c r="P1405" s="89">
        <f t="shared" si="126"/>
        <v>44959</v>
      </c>
      <c r="Q1405" s="90" t="s">
        <v>2433</v>
      </c>
      <c r="R1405" s="90" t="s">
        <v>2181</v>
      </c>
      <c r="S1405" s="121">
        <f t="shared" si="127"/>
        <v>44971</v>
      </c>
      <c r="T1405" s="9">
        <v>120</v>
      </c>
      <c r="U1405" s="9">
        <v>17.55</v>
      </c>
      <c r="Z1405" s="78">
        <f t="shared" ca="1" si="128"/>
        <v>1289</v>
      </c>
      <c r="AA1405" s="78" t="str">
        <f t="shared" si="129"/>
        <v>2-2023</v>
      </c>
      <c r="AC1405" s="4" t="str">
        <f t="shared" si="130"/>
        <v>Empty</v>
      </c>
      <c r="AD1405" s="4">
        <f t="shared" si="131"/>
        <v>9</v>
      </c>
    </row>
    <row r="1406" spans="1:30">
      <c r="A1406" s="8" t="s">
        <v>3545</v>
      </c>
      <c r="B1406" s="8" t="s">
        <v>386</v>
      </c>
      <c r="C1406" s="8" t="s">
        <v>41</v>
      </c>
      <c r="D1406" s="8" t="s">
        <v>31</v>
      </c>
      <c r="E1406" s="8"/>
      <c r="F1406" s="8" t="s">
        <v>1400</v>
      </c>
      <c r="G1406" s="8" t="s">
        <v>1390</v>
      </c>
      <c r="H1406" s="8">
        <v>78.31</v>
      </c>
      <c r="I1406" s="8">
        <v>15.63</v>
      </c>
      <c r="J1406" s="8">
        <v>0.67889999999999995</v>
      </c>
      <c r="K1406" s="8">
        <v>3.8205</v>
      </c>
      <c r="L1406" s="8" t="s">
        <v>1358</v>
      </c>
      <c r="M1406" s="8">
        <v>871</v>
      </c>
      <c r="N1406" s="8" t="s">
        <v>1396</v>
      </c>
      <c r="O1406" s="89" t="s">
        <v>2315</v>
      </c>
      <c r="P1406" s="89">
        <f t="shared" si="126"/>
        <v>44870</v>
      </c>
      <c r="Q1406" s="89" t="s">
        <v>2315</v>
      </c>
      <c r="R1406" s="89" t="s">
        <v>1612</v>
      </c>
      <c r="S1406" s="121">
        <f t="shared" si="127"/>
        <v>44874</v>
      </c>
      <c r="T1406" s="8">
        <v>24</v>
      </c>
      <c r="U1406" s="8">
        <v>22.63</v>
      </c>
      <c r="Z1406" s="78">
        <f t="shared" ca="1" si="128"/>
        <v>1378</v>
      </c>
      <c r="AA1406" s="78" t="str">
        <f t="shared" si="129"/>
        <v>11-2022</v>
      </c>
      <c r="AC1406" s="4" t="str">
        <f t="shared" si="130"/>
        <v>Q4</v>
      </c>
      <c r="AD1406" s="4">
        <f t="shared" si="131"/>
        <v>3</v>
      </c>
    </row>
    <row r="1407" spans="1:30" hidden="1">
      <c r="A1407" s="9" t="s">
        <v>3546</v>
      </c>
      <c r="B1407" s="9" t="s">
        <v>745</v>
      </c>
      <c r="C1407" s="9" t="s">
        <v>7</v>
      </c>
      <c r="D1407" s="9" t="s">
        <v>44</v>
      </c>
      <c r="E1407" s="9"/>
      <c r="F1407" s="9" t="s">
        <v>1389</v>
      </c>
      <c r="G1407" s="9" t="s">
        <v>1384</v>
      </c>
      <c r="H1407" s="9">
        <v>88.7</v>
      </c>
      <c r="I1407" s="9">
        <v>17.03</v>
      </c>
      <c r="J1407" s="9">
        <v>1.0568</v>
      </c>
      <c r="K1407" s="9">
        <v>1.5432999999999999</v>
      </c>
      <c r="L1407" s="9" t="s">
        <v>1395</v>
      </c>
      <c r="M1407" s="9">
        <v>763</v>
      </c>
      <c r="N1407" s="9" t="s">
        <v>1381</v>
      </c>
      <c r="O1407" s="90" t="s">
        <v>1897</v>
      </c>
      <c r="P1407" s="89">
        <f t="shared" si="126"/>
        <v>45408</v>
      </c>
      <c r="Q1407" s="90" t="s">
        <v>1897</v>
      </c>
      <c r="R1407" s="90"/>
      <c r="S1407" s="121" t="e">
        <f t="shared" si="127"/>
        <v>#VALUE!</v>
      </c>
      <c r="T1407" s="9">
        <v>120</v>
      </c>
      <c r="U1407" s="9">
        <v>75.989999999999995</v>
      </c>
      <c r="Z1407" s="78">
        <f t="shared" ca="1" si="128"/>
        <v>840</v>
      </c>
      <c r="AA1407" s="78" t="str">
        <f t="shared" si="129"/>
        <v>4-2024</v>
      </c>
      <c r="AC1407" s="4" t="str">
        <f t="shared" si="130"/>
        <v>Empty</v>
      </c>
      <c r="AD1407" s="4" t="e">
        <f t="shared" si="131"/>
        <v>#VALUE!</v>
      </c>
    </row>
    <row r="1408" spans="1:30" hidden="1">
      <c r="A1408" s="8" t="s">
        <v>3547</v>
      </c>
      <c r="B1408" s="8" t="s">
        <v>705</v>
      </c>
      <c r="C1408" s="8" t="s">
        <v>38</v>
      </c>
      <c r="D1408" s="8" t="s">
        <v>31</v>
      </c>
      <c r="E1408" s="8"/>
      <c r="F1408" s="8" t="s">
        <v>1374</v>
      </c>
      <c r="G1408" s="8" t="s">
        <v>1384</v>
      </c>
      <c r="H1408" s="8">
        <v>51.43</v>
      </c>
      <c r="I1408" s="8">
        <v>13.6</v>
      </c>
      <c r="J1408" s="8">
        <v>0.94099999999999995</v>
      </c>
      <c r="K1408" s="8">
        <v>0.67110000000000003</v>
      </c>
      <c r="L1408" s="8" t="s">
        <v>1376</v>
      </c>
      <c r="M1408" s="8">
        <v>798</v>
      </c>
      <c r="N1408" s="8" t="s">
        <v>1426</v>
      </c>
      <c r="O1408" s="89" t="s">
        <v>3194</v>
      </c>
      <c r="P1408" s="89">
        <f t="shared" si="126"/>
        <v>45577</v>
      </c>
      <c r="Q1408" s="89" t="s">
        <v>3194</v>
      </c>
      <c r="R1408" s="89"/>
      <c r="S1408" s="121" t="e">
        <f t="shared" si="127"/>
        <v>#VALUE!</v>
      </c>
      <c r="T1408" s="8">
        <v>180</v>
      </c>
      <c r="U1408" s="8">
        <v>47.38</v>
      </c>
      <c r="Z1408" s="78">
        <f t="shared" ca="1" si="128"/>
        <v>671</v>
      </c>
      <c r="AA1408" s="78" t="str">
        <f t="shared" si="129"/>
        <v>10-2024</v>
      </c>
      <c r="AC1408" s="4" t="str">
        <f t="shared" si="130"/>
        <v>Q4</v>
      </c>
      <c r="AD1408" s="4" t="e">
        <f t="shared" si="131"/>
        <v>#VALUE!</v>
      </c>
    </row>
    <row r="1409" spans="1:30">
      <c r="A1409" s="9" t="s">
        <v>3548</v>
      </c>
      <c r="B1409" s="9" t="s">
        <v>1007</v>
      </c>
      <c r="C1409" s="9" t="s">
        <v>24</v>
      </c>
      <c r="D1409" s="9" t="s">
        <v>1360</v>
      </c>
      <c r="E1409" s="9"/>
      <c r="F1409" s="9" t="s">
        <v>1408</v>
      </c>
      <c r="G1409" s="9" t="s">
        <v>1390</v>
      </c>
      <c r="H1409" s="9">
        <v>71.569999999999993</v>
      </c>
      <c r="I1409" s="9">
        <v>11.4</v>
      </c>
      <c r="J1409" s="9">
        <v>0.56210000000000004</v>
      </c>
      <c r="K1409" s="9">
        <v>0.83150000000000002</v>
      </c>
      <c r="L1409" s="9" t="s">
        <v>1412</v>
      </c>
      <c r="M1409" s="9">
        <v>892</v>
      </c>
      <c r="N1409" s="9" t="s">
        <v>1396</v>
      </c>
      <c r="O1409" s="90" t="s">
        <v>3549</v>
      </c>
      <c r="P1409" s="89">
        <f t="shared" si="126"/>
        <v>45053</v>
      </c>
      <c r="Q1409" s="90" t="s">
        <v>3549</v>
      </c>
      <c r="R1409" s="90" t="s">
        <v>3550</v>
      </c>
      <c r="S1409" s="121">
        <f t="shared" si="127"/>
        <v>45061</v>
      </c>
      <c r="T1409" s="9">
        <v>180</v>
      </c>
      <c r="U1409" s="9">
        <v>30.84</v>
      </c>
      <c r="Z1409" s="78">
        <f t="shared" ca="1" si="128"/>
        <v>1195</v>
      </c>
      <c r="AA1409" s="78" t="str">
        <f t="shared" si="129"/>
        <v>5-2023</v>
      </c>
      <c r="AC1409" s="4" t="str">
        <f t="shared" si="130"/>
        <v>Empty</v>
      </c>
      <c r="AD1409" s="4">
        <f t="shared" si="131"/>
        <v>6</v>
      </c>
    </row>
    <row r="1410" spans="1:30">
      <c r="A1410" s="8" t="s">
        <v>3551</v>
      </c>
      <c r="B1410" s="8" t="s">
        <v>107</v>
      </c>
      <c r="C1410" s="8" t="s">
        <v>24</v>
      </c>
      <c r="D1410" s="8" t="s">
        <v>1360</v>
      </c>
      <c r="E1410" s="8"/>
      <c r="F1410" s="8" t="s">
        <v>1380</v>
      </c>
      <c r="G1410" s="8" t="s">
        <v>1375</v>
      </c>
      <c r="H1410" s="8">
        <v>42.7</v>
      </c>
      <c r="I1410" s="8">
        <v>10.89</v>
      </c>
      <c r="J1410" s="8">
        <v>0.49859999999999999</v>
      </c>
      <c r="K1410" s="8">
        <v>1.1012999999999999</v>
      </c>
      <c r="L1410" s="8" t="s">
        <v>1412</v>
      </c>
      <c r="M1410" s="8">
        <v>792</v>
      </c>
      <c r="N1410" s="8" t="s">
        <v>1396</v>
      </c>
      <c r="O1410" s="89" t="s">
        <v>2287</v>
      </c>
      <c r="P1410" s="89">
        <f t="shared" si="126"/>
        <v>44717</v>
      </c>
      <c r="Q1410" s="89" t="s">
        <v>2287</v>
      </c>
      <c r="R1410" s="89" t="s">
        <v>1925</v>
      </c>
      <c r="S1410" s="121">
        <f t="shared" si="127"/>
        <v>44723</v>
      </c>
      <c r="T1410" s="8">
        <v>48</v>
      </c>
      <c r="U1410" s="8">
        <v>31.65</v>
      </c>
      <c r="Z1410" s="78">
        <f t="shared" ca="1" si="128"/>
        <v>1531</v>
      </c>
      <c r="AA1410" s="78" t="str">
        <f t="shared" si="129"/>
        <v>6-2022</v>
      </c>
      <c r="AC1410" s="4" t="str">
        <f t="shared" si="130"/>
        <v>Empty</v>
      </c>
      <c r="AD1410" s="4">
        <f t="shared" si="131"/>
        <v>5</v>
      </c>
    </row>
    <row r="1411" spans="1:30" hidden="1">
      <c r="A1411" s="9" t="s">
        <v>3552</v>
      </c>
      <c r="B1411" s="9" t="s">
        <v>380</v>
      </c>
      <c r="C1411" s="9" t="s">
        <v>7</v>
      </c>
      <c r="D1411" s="9" t="s">
        <v>23</v>
      </c>
      <c r="E1411" s="9"/>
      <c r="F1411" s="9" t="s">
        <v>1411</v>
      </c>
      <c r="G1411" s="9" t="s">
        <v>1384</v>
      </c>
      <c r="H1411" s="9">
        <v>79.09</v>
      </c>
      <c r="I1411" s="9">
        <v>8.01</v>
      </c>
      <c r="J1411" s="9">
        <v>1.4052</v>
      </c>
      <c r="K1411" s="9">
        <v>6.8803000000000001</v>
      </c>
      <c r="L1411" s="9" t="s">
        <v>1376</v>
      </c>
      <c r="M1411" s="9">
        <v>755</v>
      </c>
      <c r="N1411" s="9" t="s">
        <v>1426</v>
      </c>
      <c r="O1411" s="90" t="s">
        <v>2090</v>
      </c>
      <c r="P1411" s="89">
        <f t="shared" ref="P1411:P1474" si="132">DATE(RIGHT(O1411,4),MID(O1411,4,2),LEFT(O1411,2))</f>
        <v>45377</v>
      </c>
      <c r="Q1411" s="90" t="s">
        <v>2090</v>
      </c>
      <c r="R1411" s="90"/>
      <c r="S1411" s="121" t="e">
        <f t="shared" ref="S1411:S1474" si="133">DATE(RIGHT(R1411,4),MID(R1411,4,2),LEFT(R1411,2))</f>
        <v>#VALUE!</v>
      </c>
      <c r="T1411" s="9">
        <v>12</v>
      </c>
      <c r="U1411" s="9">
        <v>31.91</v>
      </c>
      <c r="Z1411" s="78">
        <f t="shared" ref="Z1411:AA1474" ca="1" si="134">TODAY()-P1411</f>
        <v>871</v>
      </c>
      <c r="AA1411" s="78" t="str">
        <f t="shared" ref="AA1411:AA1474" si="135">MONTH(P1411)&amp;"-"&amp;YEAR(P1411)</f>
        <v>3-2024</v>
      </c>
      <c r="AC1411" s="4" t="str">
        <f t="shared" ref="AC1411:AC1474" si="136">IF(MONTH(P1411)&gt;=10,"Q4","Empty")</f>
        <v>Empty</v>
      </c>
      <c r="AD1411" s="4" t="e">
        <f t="shared" ref="AD1411:AD1474" si="137">NETWORKDAYS(P1411,S1411)</f>
        <v>#VALUE!</v>
      </c>
    </row>
    <row r="1412" spans="1:30" hidden="1">
      <c r="A1412" s="8" t="s">
        <v>3553</v>
      </c>
      <c r="B1412" s="8" t="s">
        <v>498</v>
      </c>
      <c r="C1412" s="8" t="s">
        <v>24</v>
      </c>
      <c r="D1412" s="8" t="s">
        <v>31</v>
      </c>
      <c r="E1412" s="8"/>
      <c r="F1412" s="8" t="s">
        <v>1389</v>
      </c>
      <c r="G1412" s="8" t="s">
        <v>1390</v>
      </c>
      <c r="H1412" s="8">
        <v>98.34</v>
      </c>
      <c r="I1412" s="8">
        <v>14.7</v>
      </c>
      <c r="J1412" s="8">
        <v>1.1152</v>
      </c>
      <c r="K1412" s="8">
        <v>2.7219000000000002</v>
      </c>
      <c r="L1412" s="8" t="s">
        <v>1412</v>
      </c>
      <c r="M1412" s="8">
        <v>855</v>
      </c>
      <c r="N1412" s="8" t="s">
        <v>1386</v>
      </c>
      <c r="O1412" s="89" t="s">
        <v>2232</v>
      </c>
      <c r="P1412" s="89">
        <f t="shared" si="132"/>
        <v>44972</v>
      </c>
      <c r="Q1412" s="89" t="s">
        <v>2232</v>
      </c>
      <c r="R1412" s="89"/>
      <c r="S1412" s="121" t="e">
        <f t="shared" si="133"/>
        <v>#VALUE!</v>
      </c>
      <c r="T1412" s="8">
        <v>48</v>
      </c>
      <c r="U1412" s="8">
        <v>82.13</v>
      </c>
      <c r="Z1412" s="78">
        <f t="shared" ca="1" si="134"/>
        <v>1276</v>
      </c>
      <c r="AA1412" s="78" t="str">
        <f t="shared" si="135"/>
        <v>2-2023</v>
      </c>
      <c r="AC1412" s="4" t="str">
        <f t="shared" si="136"/>
        <v>Empty</v>
      </c>
      <c r="AD1412" s="4" t="e">
        <f t="shared" si="137"/>
        <v>#VALUE!</v>
      </c>
    </row>
    <row r="1413" spans="1:30">
      <c r="A1413" s="9" t="s">
        <v>3554</v>
      </c>
      <c r="B1413" s="9" t="s">
        <v>119</v>
      </c>
      <c r="C1413" s="9" t="s">
        <v>7</v>
      </c>
      <c r="D1413" s="9" t="s">
        <v>10</v>
      </c>
      <c r="E1413" s="9"/>
      <c r="F1413" s="9" t="s">
        <v>1408</v>
      </c>
      <c r="G1413" s="9" t="s">
        <v>1375</v>
      </c>
      <c r="H1413" s="9">
        <v>3.86</v>
      </c>
      <c r="I1413" s="9">
        <v>15.61</v>
      </c>
      <c r="J1413" s="9">
        <v>2.3400000000000001E-2</v>
      </c>
      <c r="K1413" s="9">
        <v>0.1086</v>
      </c>
      <c r="L1413" s="9" t="s">
        <v>1412</v>
      </c>
      <c r="M1413" s="9">
        <v>579</v>
      </c>
      <c r="N1413" s="9" t="s">
        <v>1403</v>
      </c>
      <c r="O1413" s="90" t="s">
        <v>1873</v>
      </c>
      <c r="P1413" s="89">
        <f t="shared" si="132"/>
        <v>45302</v>
      </c>
      <c r="Q1413" s="90" t="s">
        <v>1873</v>
      </c>
      <c r="R1413" s="90" t="s">
        <v>2960</v>
      </c>
      <c r="S1413" s="121">
        <f t="shared" si="133"/>
        <v>45316</v>
      </c>
      <c r="T1413" s="9">
        <v>48</v>
      </c>
      <c r="U1413" s="9">
        <v>1.77</v>
      </c>
      <c r="Z1413" s="78">
        <f t="shared" ca="1" si="134"/>
        <v>946</v>
      </c>
      <c r="AA1413" s="78" t="str">
        <f t="shared" si="135"/>
        <v>1-2024</v>
      </c>
      <c r="AC1413" s="4" t="str">
        <f t="shared" si="136"/>
        <v>Empty</v>
      </c>
      <c r="AD1413" s="4">
        <f t="shared" si="137"/>
        <v>11</v>
      </c>
    </row>
    <row r="1414" spans="1:30" hidden="1">
      <c r="A1414" s="8" t="s">
        <v>3555</v>
      </c>
      <c r="B1414" s="8" t="s">
        <v>905</v>
      </c>
      <c r="C1414" s="8" t="s">
        <v>38</v>
      </c>
      <c r="D1414" s="8" t="s">
        <v>23</v>
      </c>
      <c r="E1414" s="8"/>
      <c r="F1414" s="8" t="s">
        <v>1411</v>
      </c>
      <c r="G1414" s="8" t="s">
        <v>1390</v>
      </c>
      <c r="H1414" s="8">
        <v>40.51</v>
      </c>
      <c r="I1414" s="8">
        <v>8.3800000000000008</v>
      </c>
      <c r="J1414" s="8">
        <v>0.5353</v>
      </c>
      <c r="K1414" s="8">
        <v>0.6391</v>
      </c>
      <c r="L1414" s="8" t="s">
        <v>1358</v>
      </c>
      <c r="M1414" s="8">
        <v>830</v>
      </c>
      <c r="N1414" s="8" t="s">
        <v>1386</v>
      </c>
      <c r="O1414" s="89" t="s">
        <v>482</v>
      </c>
      <c r="P1414" s="89">
        <f t="shared" si="132"/>
        <v>45479</v>
      </c>
      <c r="Q1414" s="89" t="s">
        <v>482</v>
      </c>
      <c r="R1414" s="89"/>
      <c r="S1414" s="121" t="e">
        <f t="shared" si="133"/>
        <v>#VALUE!</v>
      </c>
      <c r="T1414" s="8">
        <v>84</v>
      </c>
      <c r="U1414" s="8">
        <v>31.17</v>
      </c>
      <c r="Z1414" s="78">
        <f t="shared" ca="1" si="134"/>
        <v>769</v>
      </c>
      <c r="AA1414" s="78" t="str">
        <f t="shared" si="135"/>
        <v>7-2024</v>
      </c>
      <c r="AC1414" s="4" t="str">
        <f t="shared" si="136"/>
        <v>Empty</v>
      </c>
      <c r="AD1414" s="4" t="e">
        <f t="shared" si="137"/>
        <v>#VALUE!</v>
      </c>
    </row>
    <row r="1415" spans="1:30" hidden="1">
      <c r="A1415" s="9" t="s">
        <v>3556</v>
      </c>
      <c r="B1415" s="9" t="s">
        <v>527</v>
      </c>
      <c r="C1415" s="9" t="s">
        <v>24</v>
      </c>
      <c r="D1415" s="9" t="s">
        <v>44</v>
      </c>
      <c r="E1415" s="9"/>
      <c r="F1415" s="9" t="s">
        <v>1400</v>
      </c>
      <c r="G1415" s="9" t="s">
        <v>1375</v>
      </c>
      <c r="H1415" s="9">
        <v>92.41</v>
      </c>
      <c r="I1415" s="9">
        <v>15.91</v>
      </c>
      <c r="J1415" s="9">
        <v>1.0281</v>
      </c>
      <c r="K1415" s="9">
        <v>1.3513999999999999</v>
      </c>
      <c r="L1415" s="9" t="s">
        <v>1385</v>
      </c>
      <c r="M1415" s="9">
        <v>752</v>
      </c>
      <c r="N1415" s="9" t="s">
        <v>1426</v>
      </c>
      <c r="O1415" s="90" t="s">
        <v>2352</v>
      </c>
      <c r="P1415" s="89">
        <f t="shared" si="132"/>
        <v>45507</v>
      </c>
      <c r="Q1415" s="90" t="s">
        <v>2352</v>
      </c>
      <c r="R1415" s="90"/>
      <c r="S1415" s="121" t="e">
        <f t="shared" si="133"/>
        <v>#VALUE!</v>
      </c>
      <c r="T1415" s="9">
        <v>180</v>
      </c>
      <c r="U1415" s="9">
        <v>0</v>
      </c>
      <c r="Z1415" s="78">
        <f t="shared" ca="1" si="134"/>
        <v>741</v>
      </c>
      <c r="AA1415" s="78" t="str">
        <f t="shared" si="135"/>
        <v>8-2024</v>
      </c>
      <c r="AC1415" s="4" t="str">
        <f t="shared" si="136"/>
        <v>Empty</v>
      </c>
      <c r="AD1415" s="4" t="e">
        <f t="shared" si="137"/>
        <v>#VALUE!</v>
      </c>
    </row>
    <row r="1416" spans="1:30">
      <c r="A1416" s="8" t="s">
        <v>3557</v>
      </c>
      <c r="B1416" s="8" t="s">
        <v>992</v>
      </c>
      <c r="C1416" s="8" t="s">
        <v>32</v>
      </c>
      <c r="D1416" s="8" t="s">
        <v>23</v>
      </c>
      <c r="E1416" s="8"/>
      <c r="F1416" s="8" t="s">
        <v>1389</v>
      </c>
      <c r="G1416" s="8" t="s">
        <v>1390</v>
      </c>
      <c r="H1416" s="8">
        <v>61.8</v>
      </c>
      <c r="I1416" s="8">
        <v>15.33</v>
      </c>
      <c r="J1416" s="8">
        <v>0.65090000000000003</v>
      </c>
      <c r="K1416" s="8">
        <v>1.204</v>
      </c>
      <c r="L1416" s="8" t="s">
        <v>1358</v>
      </c>
      <c r="M1416" s="8">
        <v>719</v>
      </c>
      <c r="N1416" s="8" t="s">
        <v>1403</v>
      </c>
      <c r="O1416" s="89" t="s">
        <v>1416</v>
      </c>
      <c r="P1416" s="89">
        <f t="shared" si="132"/>
        <v>45329</v>
      </c>
      <c r="Q1416" s="89" t="s">
        <v>1416</v>
      </c>
      <c r="R1416" s="89" t="s">
        <v>3558</v>
      </c>
      <c r="S1416" s="121">
        <f t="shared" si="133"/>
        <v>45330</v>
      </c>
      <c r="T1416" s="8">
        <v>84</v>
      </c>
      <c r="U1416" s="8">
        <v>33.85</v>
      </c>
      <c r="Z1416" s="78">
        <f t="shared" ca="1" si="134"/>
        <v>919</v>
      </c>
      <c r="AA1416" s="78" t="str">
        <f t="shared" si="135"/>
        <v>2-2024</v>
      </c>
      <c r="AC1416" s="4" t="str">
        <f t="shared" si="136"/>
        <v>Empty</v>
      </c>
      <c r="AD1416" s="4">
        <f t="shared" si="137"/>
        <v>2</v>
      </c>
    </row>
    <row r="1417" spans="1:30" hidden="1">
      <c r="A1417" s="9" t="s">
        <v>3559</v>
      </c>
      <c r="B1417" s="9" t="s">
        <v>320</v>
      </c>
      <c r="C1417" s="9" t="s">
        <v>20</v>
      </c>
      <c r="D1417" s="9" t="s">
        <v>1360</v>
      </c>
      <c r="E1417" s="9"/>
      <c r="F1417" s="9" t="s">
        <v>1380</v>
      </c>
      <c r="G1417" s="9" t="s">
        <v>1390</v>
      </c>
      <c r="H1417" s="9">
        <v>18.87</v>
      </c>
      <c r="I1417" s="9">
        <v>12.96</v>
      </c>
      <c r="J1417" s="9">
        <v>0.35139999999999999</v>
      </c>
      <c r="K1417" s="9">
        <v>1.6851</v>
      </c>
      <c r="L1417" s="9" t="s">
        <v>1412</v>
      </c>
      <c r="M1417" s="9">
        <v>849</v>
      </c>
      <c r="N1417" s="9" t="s">
        <v>1426</v>
      </c>
      <c r="O1417" s="90" t="s">
        <v>3560</v>
      </c>
      <c r="P1417" s="89">
        <f t="shared" si="132"/>
        <v>45547</v>
      </c>
      <c r="Q1417" s="90" t="s">
        <v>3560</v>
      </c>
      <c r="R1417" s="90"/>
      <c r="S1417" s="121" t="e">
        <f t="shared" si="133"/>
        <v>#VALUE!</v>
      </c>
      <c r="T1417" s="9">
        <v>12</v>
      </c>
      <c r="U1417" s="9">
        <v>12.8</v>
      </c>
      <c r="Z1417" s="78">
        <f t="shared" ca="1" si="134"/>
        <v>701</v>
      </c>
      <c r="AA1417" s="78" t="str">
        <f t="shared" si="135"/>
        <v>9-2024</v>
      </c>
      <c r="AC1417" s="4" t="str">
        <f t="shared" si="136"/>
        <v>Empty</v>
      </c>
      <c r="AD1417" s="4" t="e">
        <f t="shared" si="137"/>
        <v>#VALUE!</v>
      </c>
    </row>
    <row r="1418" spans="1:30">
      <c r="A1418" s="8" t="s">
        <v>3561</v>
      </c>
      <c r="B1418" s="8" t="s">
        <v>1287</v>
      </c>
      <c r="C1418" s="8" t="s">
        <v>16</v>
      </c>
      <c r="D1418" s="8" t="s">
        <v>10</v>
      </c>
      <c r="E1418" s="8"/>
      <c r="F1418" s="8" t="s">
        <v>1408</v>
      </c>
      <c r="G1418" s="8" t="s">
        <v>1384</v>
      </c>
      <c r="H1418" s="8">
        <v>36.1</v>
      </c>
      <c r="I1418" s="8">
        <v>8.4700000000000006</v>
      </c>
      <c r="J1418" s="8">
        <v>0.39090000000000003</v>
      </c>
      <c r="K1418" s="8">
        <v>3.1480999999999999</v>
      </c>
      <c r="L1418" s="8" t="s">
        <v>1412</v>
      </c>
      <c r="M1418" s="8">
        <v>882</v>
      </c>
      <c r="N1418" s="8" t="s">
        <v>1377</v>
      </c>
      <c r="O1418" s="89" t="s">
        <v>560</v>
      </c>
      <c r="P1418" s="89">
        <f t="shared" si="132"/>
        <v>45191</v>
      </c>
      <c r="Q1418" s="89" t="s">
        <v>560</v>
      </c>
      <c r="R1418" s="89" t="s">
        <v>3562</v>
      </c>
      <c r="S1418" s="121">
        <f t="shared" si="133"/>
        <v>45199</v>
      </c>
      <c r="T1418" s="8">
        <v>12</v>
      </c>
      <c r="U1418" s="8">
        <v>30.23</v>
      </c>
      <c r="Z1418" s="78">
        <f t="shared" ca="1" si="134"/>
        <v>1057</v>
      </c>
      <c r="AA1418" s="78" t="str">
        <f t="shared" si="135"/>
        <v>9-2023</v>
      </c>
      <c r="AC1418" s="4" t="str">
        <f t="shared" si="136"/>
        <v>Empty</v>
      </c>
      <c r="AD1418" s="4">
        <f t="shared" si="137"/>
        <v>6</v>
      </c>
    </row>
    <row r="1419" spans="1:30" hidden="1">
      <c r="A1419" s="9" t="s">
        <v>3563</v>
      </c>
      <c r="B1419" s="9" t="s">
        <v>211</v>
      </c>
      <c r="C1419" s="9" t="s">
        <v>24</v>
      </c>
      <c r="D1419" s="9" t="s">
        <v>44</v>
      </c>
      <c r="E1419" s="9"/>
      <c r="F1419" s="9" t="s">
        <v>1374</v>
      </c>
      <c r="G1419" s="9" t="s">
        <v>1390</v>
      </c>
      <c r="H1419" s="9">
        <v>50.53</v>
      </c>
      <c r="I1419" s="9">
        <v>12.51</v>
      </c>
      <c r="J1419" s="9">
        <v>0.90810000000000002</v>
      </c>
      <c r="K1419" s="9">
        <v>1.6907000000000001</v>
      </c>
      <c r="L1419" s="9" t="s">
        <v>1385</v>
      </c>
      <c r="M1419" s="9">
        <v>896</v>
      </c>
      <c r="N1419" s="9" t="s">
        <v>1386</v>
      </c>
      <c r="O1419" s="90" t="s">
        <v>2307</v>
      </c>
      <c r="P1419" s="89">
        <f t="shared" si="132"/>
        <v>45232</v>
      </c>
      <c r="Q1419" s="90" t="s">
        <v>2307</v>
      </c>
      <c r="R1419" s="90"/>
      <c r="S1419" s="121" t="e">
        <f t="shared" si="133"/>
        <v>#VALUE!</v>
      </c>
      <c r="T1419" s="9">
        <v>36</v>
      </c>
      <c r="U1419" s="9">
        <v>0</v>
      </c>
      <c r="Z1419" s="78">
        <f t="shared" ca="1" si="134"/>
        <v>1016</v>
      </c>
      <c r="AA1419" s="78" t="str">
        <f t="shared" si="135"/>
        <v>11-2023</v>
      </c>
      <c r="AC1419" s="4" t="str">
        <f t="shared" si="136"/>
        <v>Q4</v>
      </c>
      <c r="AD1419" s="4" t="e">
        <f t="shared" si="137"/>
        <v>#VALUE!</v>
      </c>
    </row>
    <row r="1420" spans="1:30" hidden="1">
      <c r="A1420" s="8" t="s">
        <v>3564</v>
      </c>
      <c r="B1420" s="8" t="s">
        <v>91</v>
      </c>
      <c r="C1420" s="8" t="s">
        <v>16</v>
      </c>
      <c r="D1420" s="8" t="s">
        <v>1360</v>
      </c>
      <c r="E1420" s="8"/>
      <c r="F1420" s="8" t="s">
        <v>1411</v>
      </c>
      <c r="G1420" s="8" t="s">
        <v>1375</v>
      </c>
      <c r="H1420" s="8">
        <v>64.87</v>
      </c>
      <c r="I1420" s="8">
        <v>18.41</v>
      </c>
      <c r="J1420" s="8">
        <v>0.84709999999999996</v>
      </c>
      <c r="K1420" s="8">
        <v>1.1859999999999999</v>
      </c>
      <c r="L1420" s="8" t="s">
        <v>1376</v>
      </c>
      <c r="M1420" s="8">
        <v>707</v>
      </c>
      <c r="N1420" s="8" t="s">
        <v>1426</v>
      </c>
      <c r="O1420" s="89" t="s">
        <v>396</v>
      </c>
      <c r="P1420" s="89">
        <f t="shared" si="132"/>
        <v>45579</v>
      </c>
      <c r="Q1420" s="89" t="s">
        <v>396</v>
      </c>
      <c r="R1420" s="89"/>
      <c r="S1420" s="121" t="e">
        <f t="shared" si="133"/>
        <v>#VALUE!</v>
      </c>
      <c r="T1420" s="8">
        <v>120</v>
      </c>
      <c r="U1420" s="8">
        <v>32.9</v>
      </c>
      <c r="Z1420" s="78">
        <f t="shared" ca="1" si="134"/>
        <v>669</v>
      </c>
      <c r="AA1420" s="78" t="str">
        <f t="shared" si="135"/>
        <v>10-2024</v>
      </c>
      <c r="AC1420" s="4" t="str">
        <f t="shared" si="136"/>
        <v>Q4</v>
      </c>
      <c r="AD1420" s="4" t="e">
        <f t="shared" si="137"/>
        <v>#VALUE!</v>
      </c>
    </row>
    <row r="1421" spans="1:30">
      <c r="A1421" s="9" t="s">
        <v>3565</v>
      </c>
      <c r="B1421" s="9" t="s">
        <v>374</v>
      </c>
      <c r="C1421" s="9" t="s">
        <v>28</v>
      </c>
      <c r="D1421" s="9" t="s">
        <v>10</v>
      </c>
      <c r="E1421" s="9"/>
      <c r="F1421" s="9" t="s">
        <v>1411</v>
      </c>
      <c r="G1421" s="9" t="s">
        <v>1390</v>
      </c>
      <c r="H1421" s="9">
        <v>19.600000000000001</v>
      </c>
      <c r="I1421" s="9">
        <v>13.16</v>
      </c>
      <c r="J1421" s="9">
        <v>0.1555</v>
      </c>
      <c r="K1421" s="9">
        <v>0.29449999999999998</v>
      </c>
      <c r="L1421" s="9" t="s">
        <v>1412</v>
      </c>
      <c r="M1421" s="9">
        <v>667</v>
      </c>
      <c r="N1421" s="9" t="s">
        <v>1403</v>
      </c>
      <c r="O1421" s="90" t="s">
        <v>382</v>
      </c>
      <c r="P1421" s="89">
        <f t="shared" si="132"/>
        <v>44722</v>
      </c>
      <c r="Q1421" s="90" t="s">
        <v>382</v>
      </c>
      <c r="R1421" s="90" t="s">
        <v>319</v>
      </c>
      <c r="S1421" s="121">
        <f t="shared" si="133"/>
        <v>44728</v>
      </c>
      <c r="T1421" s="9">
        <v>120</v>
      </c>
      <c r="U1421" s="9">
        <v>5.46</v>
      </c>
      <c r="Z1421" s="78">
        <f t="shared" ca="1" si="134"/>
        <v>1526</v>
      </c>
      <c r="AA1421" s="78" t="str">
        <f t="shared" si="135"/>
        <v>6-2022</v>
      </c>
      <c r="AC1421" s="4" t="str">
        <f t="shared" si="136"/>
        <v>Empty</v>
      </c>
      <c r="AD1421" s="4">
        <f t="shared" si="137"/>
        <v>5</v>
      </c>
    </row>
    <row r="1422" spans="1:30">
      <c r="A1422" s="8" t="s">
        <v>3566</v>
      </c>
      <c r="B1422" s="8" t="s">
        <v>825</v>
      </c>
      <c r="C1422" s="8" t="s">
        <v>28</v>
      </c>
      <c r="D1422" s="8" t="s">
        <v>1360</v>
      </c>
      <c r="E1422" s="8"/>
      <c r="F1422" s="8" t="s">
        <v>1374</v>
      </c>
      <c r="G1422" s="8" t="s">
        <v>1384</v>
      </c>
      <c r="H1422" s="8">
        <v>49.41</v>
      </c>
      <c r="I1422" s="8">
        <v>11.28</v>
      </c>
      <c r="J1422" s="8">
        <v>0.70850000000000002</v>
      </c>
      <c r="K1422" s="8">
        <v>4.3734000000000002</v>
      </c>
      <c r="L1422" s="8" t="s">
        <v>1358</v>
      </c>
      <c r="M1422" s="8">
        <v>891</v>
      </c>
      <c r="N1422" s="8" t="s">
        <v>1403</v>
      </c>
      <c r="O1422" s="89" t="s">
        <v>943</v>
      </c>
      <c r="P1422" s="89">
        <f t="shared" si="132"/>
        <v>45183</v>
      </c>
      <c r="Q1422" s="89" t="s">
        <v>943</v>
      </c>
      <c r="R1422" s="89" t="s">
        <v>731</v>
      </c>
      <c r="S1422" s="121">
        <f t="shared" si="133"/>
        <v>45195</v>
      </c>
      <c r="T1422" s="8">
        <v>12</v>
      </c>
      <c r="U1422" s="8">
        <v>42.16</v>
      </c>
      <c r="Z1422" s="78">
        <f t="shared" ca="1" si="134"/>
        <v>1065</v>
      </c>
      <c r="AA1422" s="78" t="str">
        <f t="shared" si="135"/>
        <v>9-2023</v>
      </c>
      <c r="AC1422" s="4" t="str">
        <f t="shared" si="136"/>
        <v>Empty</v>
      </c>
      <c r="AD1422" s="4">
        <f t="shared" si="137"/>
        <v>9</v>
      </c>
    </row>
    <row r="1423" spans="1:30">
      <c r="A1423" s="9" t="s">
        <v>3567</v>
      </c>
      <c r="B1423" s="9" t="s">
        <v>328</v>
      </c>
      <c r="C1423" s="9" t="s">
        <v>38</v>
      </c>
      <c r="D1423" s="9" t="s">
        <v>44</v>
      </c>
      <c r="E1423" s="9"/>
      <c r="F1423" s="9" t="s">
        <v>1408</v>
      </c>
      <c r="G1423" s="9" t="s">
        <v>1375</v>
      </c>
      <c r="H1423" s="9">
        <v>80.959999999999994</v>
      </c>
      <c r="I1423" s="9">
        <v>18.2</v>
      </c>
      <c r="J1423" s="9">
        <v>0.53910000000000002</v>
      </c>
      <c r="K1423" s="9">
        <v>1.3154999999999999</v>
      </c>
      <c r="L1423" s="9" t="s">
        <v>1412</v>
      </c>
      <c r="M1423" s="9">
        <v>739</v>
      </c>
      <c r="N1423" s="9" t="s">
        <v>1403</v>
      </c>
      <c r="O1423" s="90" t="s">
        <v>1880</v>
      </c>
      <c r="P1423" s="89">
        <f t="shared" si="132"/>
        <v>44926</v>
      </c>
      <c r="Q1423" s="90" t="s">
        <v>1880</v>
      </c>
      <c r="R1423" s="90" t="s">
        <v>1043</v>
      </c>
      <c r="S1423" s="121">
        <f t="shared" si="133"/>
        <v>44930</v>
      </c>
      <c r="T1423" s="9">
        <v>180</v>
      </c>
      <c r="U1423" s="9">
        <v>45.12</v>
      </c>
      <c r="Z1423" s="78">
        <f t="shared" ca="1" si="134"/>
        <v>1322</v>
      </c>
      <c r="AA1423" s="78" t="str">
        <f t="shared" si="135"/>
        <v>12-2022</v>
      </c>
      <c r="AC1423" s="4" t="str">
        <f t="shared" si="136"/>
        <v>Q4</v>
      </c>
      <c r="AD1423" s="4">
        <f t="shared" si="137"/>
        <v>3</v>
      </c>
    </row>
    <row r="1424" spans="1:30" hidden="1">
      <c r="A1424" s="8" t="s">
        <v>3568</v>
      </c>
      <c r="B1424" s="8" t="s">
        <v>397</v>
      </c>
      <c r="C1424" s="8" t="s">
        <v>24</v>
      </c>
      <c r="D1424" s="8" t="s">
        <v>23</v>
      </c>
      <c r="E1424" s="8"/>
      <c r="F1424" s="8" t="s">
        <v>1411</v>
      </c>
      <c r="G1424" s="8" t="s">
        <v>1384</v>
      </c>
      <c r="H1424" s="8">
        <v>55.23</v>
      </c>
      <c r="I1424" s="8">
        <v>7.95</v>
      </c>
      <c r="J1424" s="8">
        <v>0.3221</v>
      </c>
      <c r="K1424" s="8">
        <v>1.347</v>
      </c>
      <c r="L1424" s="8" t="s">
        <v>1358</v>
      </c>
      <c r="M1424" s="8">
        <v>583</v>
      </c>
      <c r="N1424" s="8" t="s">
        <v>1426</v>
      </c>
      <c r="O1424" s="89" t="s">
        <v>555</v>
      </c>
      <c r="P1424" s="89">
        <f t="shared" si="132"/>
        <v>45350</v>
      </c>
      <c r="Q1424" s="89" t="s">
        <v>555</v>
      </c>
      <c r="R1424" s="89"/>
      <c r="S1424" s="121" t="e">
        <f t="shared" si="133"/>
        <v>#VALUE!</v>
      </c>
      <c r="T1424" s="8">
        <v>48</v>
      </c>
      <c r="U1424" s="8">
        <v>14.4</v>
      </c>
      <c r="Z1424" s="78">
        <f t="shared" ca="1" si="134"/>
        <v>898</v>
      </c>
      <c r="AA1424" s="78" t="str">
        <f t="shared" si="135"/>
        <v>2-2024</v>
      </c>
      <c r="AC1424" s="4" t="str">
        <f t="shared" si="136"/>
        <v>Empty</v>
      </c>
      <c r="AD1424" s="4" t="e">
        <f t="shared" si="137"/>
        <v>#VALUE!</v>
      </c>
    </row>
    <row r="1425" spans="1:30">
      <c r="A1425" s="9" t="s">
        <v>3569</v>
      </c>
      <c r="B1425" s="9" t="s">
        <v>1165</v>
      </c>
      <c r="C1425" s="9" t="s">
        <v>16</v>
      </c>
      <c r="D1425" s="9" t="s">
        <v>31</v>
      </c>
      <c r="E1425" s="9"/>
      <c r="F1425" s="9" t="s">
        <v>1389</v>
      </c>
      <c r="G1425" s="9" t="s">
        <v>1384</v>
      </c>
      <c r="H1425" s="9">
        <v>69.22</v>
      </c>
      <c r="I1425" s="9">
        <v>13.82</v>
      </c>
      <c r="J1425" s="9">
        <v>1.1192</v>
      </c>
      <c r="K1425" s="9">
        <v>1.8853</v>
      </c>
      <c r="L1425" s="9" t="s">
        <v>1385</v>
      </c>
      <c r="M1425" s="9">
        <v>818</v>
      </c>
      <c r="N1425" s="9" t="s">
        <v>1403</v>
      </c>
      <c r="O1425" s="90" t="s">
        <v>1635</v>
      </c>
      <c r="P1425" s="89">
        <f t="shared" si="132"/>
        <v>44770</v>
      </c>
      <c r="Q1425" s="90" t="s">
        <v>1635</v>
      </c>
      <c r="R1425" s="90" t="s">
        <v>3415</v>
      </c>
      <c r="S1425" s="121">
        <f t="shared" si="133"/>
        <v>44773</v>
      </c>
      <c r="T1425" s="9">
        <v>48</v>
      </c>
      <c r="U1425" s="9">
        <v>0</v>
      </c>
      <c r="Z1425" s="78">
        <f t="shared" ca="1" si="134"/>
        <v>1478</v>
      </c>
      <c r="AA1425" s="78" t="str">
        <f t="shared" si="135"/>
        <v>7-2022</v>
      </c>
      <c r="AC1425" s="4" t="str">
        <f t="shared" si="136"/>
        <v>Empty</v>
      </c>
      <c r="AD1425" s="4">
        <f t="shared" si="137"/>
        <v>2</v>
      </c>
    </row>
    <row r="1426" spans="1:30" hidden="1">
      <c r="A1426" s="8" t="s">
        <v>3570</v>
      </c>
      <c r="B1426" s="8" t="s">
        <v>738</v>
      </c>
      <c r="C1426" s="8" t="s">
        <v>20</v>
      </c>
      <c r="D1426" s="8" t="s">
        <v>31</v>
      </c>
      <c r="E1426" s="8"/>
      <c r="F1426" s="8" t="s">
        <v>1380</v>
      </c>
      <c r="G1426" s="8" t="s">
        <v>1384</v>
      </c>
      <c r="H1426" s="8">
        <v>30.28</v>
      </c>
      <c r="I1426" s="8">
        <v>9.66</v>
      </c>
      <c r="J1426" s="8">
        <v>0.1895</v>
      </c>
      <c r="K1426" s="8">
        <v>0.49740000000000001</v>
      </c>
      <c r="L1426" s="8" t="s">
        <v>1412</v>
      </c>
      <c r="M1426" s="8">
        <v>565</v>
      </c>
      <c r="N1426" s="8" t="s">
        <v>1386</v>
      </c>
      <c r="O1426" s="89" t="s">
        <v>890</v>
      </c>
      <c r="P1426" s="89">
        <f t="shared" si="132"/>
        <v>44672</v>
      </c>
      <c r="Q1426" s="89" t="s">
        <v>890</v>
      </c>
      <c r="R1426" s="89"/>
      <c r="S1426" s="121" t="e">
        <f t="shared" si="133"/>
        <v>#VALUE!</v>
      </c>
      <c r="T1426" s="8">
        <v>84</v>
      </c>
      <c r="U1426" s="8">
        <v>27.54</v>
      </c>
      <c r="Z1426" s="78">
        <f t="shared" ca="1" si="134"/>
        <v>1576</v>
      </c>
      <c r="AA1426" s="78" t="str">
        <f t="shared" si="135"/>
        <v>4-2022</v>
      </c>
      <c r="AC1426" s="4" t="str">
        <f t="shared" si="136"/>
        <v>Empty</v>
      </c>
      <c r="AD1426" s="4" t="e">
        <f t="shared" si="137"/>
        <v>#VALUE!</v>
      </c>
    </row>
    <row r="1427" spans="1:30">
      <c r="A1427" s="9" t="s">
        <v>3571</v>
      </c>
      <c r="B1427" s="9" t="s">
        <v>166</v>
      </c>
      <c r="C1427" s="9" t="s">
        <v>24</v>
      </c>
      <c r="D1427" s="9" t="s">
        <v>31</v>
      </c>
      <c r="E1427" s="9"/>
      <c r="F1427" s="9" t="s">
        <v>1380</v>
      </c>
      <c r="G1427" s="9" t="s">
        <v>1375</v>
      </c>
      <c r="H1427" s="9">
        <v>44.65</v>
      </c>
      <c r="I1427" s="9">
        <v>15.33</v>
      </c>
      <c r="J1427" s="9">
        <v>0.82179999999999997</v>
      </c>
      <c r="K1427" s="9">
        <v>0.72940000000000005</v>
      </c>
      <c r="L1427" s="9" t="s">
        <v>1412</v>
      </c>
      <c r="M1427" s="9">
        <v>736</v>
      </c>
      <c r="N1427" s="9" t="s">
        <v>1403</v>
      </c>
      <c r="O1427" s="90" t="s">
        <v>2679</v>
      </c>
      <c r="P1427" s="89">
        <f t="shared" si="132"/>
        <v>45182</v>
      </c>
      <c r="Q1427" s="90" t="s">
        <v>2679</v>
      </c>
      <c r="R1427" s="90" t="s">
        <v>3572</v>
      </c>
      <c r="S1427" s="121">
        <f t="shared" si="133"/>
        <v>45193</v>
      </c>
      <c r="T1427" s="9">
        <v>120</v>
      </c>
      <c r="U1427" s="9">
        <v>33.61</v>
      </c>
      <c r="Z1427" s="78">
        <f t="shared" ca="1" si="134"/>
        <v>1066</v>
      </c>
      <c r="AA1427" s="78" t="str">
        <f t="shared" si="135"/>
        <v>9-2023</v>
      </c>
      <c r="AC1427" s="4" t="str">
        <f t="shared" si="136"/>
        <v>Empty</v>
      </c>
      <c r="AD1427" s="4">
        <f t="shared" si="137"/>
        <v>8</v>
      </c>
    </row>
    <row r="1428" spans="1:30">
      <c r="A1428" s="8" t="s">
        <v>3573</v>
      </c>
      <c r="B1428" s="8" t="s">
        <v>1194</v>
      </c>
      <c r="C1428" s="8" t="s">
        <v>32</v>
      </c>
      <c r="D1428" s="8" t="s">
        <v>1360</v>
      </c>
      <c r="E1428" s="8"/>
      <c r="F1428" s="8" t="s">
        <v>1374</v>
      </c>
      <c r="G1428" s="8" t="s">
        <v>1375</v>
      </c>
      <c r="H1428" s="8">
        <v>33.229999999999997</v>
      </c>
      <c r="I1428" s="8">
        <v>8.82</v>
      </c>
      <c r="J1428" s="8">
        <v>0.44450000000000001</v>
      </c>
      <c r="K1428" s="8">
        <v>1.0539000000000001</v>
      </c>
      <c r="L1428" s="8" t="s">
        <v>1358</v>
      </c>
      <c r="M1428" s="8">
        <v>806</v>
      </c>
      <c r="N1428" s="8" t="s">
        <v>1403</v>
      </c>
      <c r="O1428" s="89" t="s">
        <v>3448</v>
      </c>
      <c r="P1428" s="89">
        <f t="shared" si="132"/>
        <v>44763</v>
      </c>
      <c r="Q1428" s="89" t="s">
        <v>3448</v>
      </c>
      <c r="R1428" s="89" t="s">
        <v>2752</v>
      </c>
      <c r="S1428" s="121">
        <f t="shared" si="133"/>
        <v>44766</v>
      </c>
      <c r="T1428" s="8">
        <v>36</v>
      </c>
      <c r="U1428" s="8">
        <v>14.81</v>
      </c>
      <c r="Z1428" s="78">
        <f t="shared" ca="1" si="134"/>
        <v>1485</v>
      </c>
      <c r="AA1428" s="78" t="str">
        <f t="shared" si="135"/>
        <v>7-2022</v>
      </c>
      <c r="AC1428" s="4" t="str">
        <f t="shared" si="136"/>
        <v>Empty</v>
      </c>
      <c r="AD1428" s="4">
        <f t="shared" si="137"/>
        <v>2</v>
      </c>
    </row>
    <row r="1429" spans="1:30">
      <c r="A1429" s="9" t="s">
        <v>3574</v>
      </c>
      <c r="B1429" s="9" t="s">
        <v>464</v>
      </c>
      <c r="C1429" s="9" t="s">
        <v>28</v>
      </c>
      <c r="D1429" s="9" t="s">
        <v>1360</v>
      </c>
      <c r="E1429" s="9"/>
      <c r="F1429" s="9" t="s">
        <v>1380</v>
      </c>
      <c r="G1429" s="9" t="s">
        <v>1375</v>
      </c>
      <c r="H1429" s="9">
        <v>31.37</v>
      </c>
      <c r="I1429" s="9">
        <v>14.3</v>
      </c>
      <c r="J1429" s="9">
        <v>0.50209999999999999</v>
      </c>
      <c r="K1429" s="9">
        <v>1.5105999999999999</v>
      </c>
      <c r="L1429" s="9" t="s">
        <v>1385</v>
      </c>
      <c r="M1429" s="9">
        <v>801</v>
      </c>
      <c r="N1429" s="9" t="s">
        <v>1377</v>
      </c>
      <c r="O1429" s="90" t="s">
        <v>2141</v>
      </c>
      <c r="P1429" s="89">
        <f t="shared" si="132"/>
        <v>44776</v>
      </c>
      <c r="Q1429" s="90" t="s">
        <v>2141</v>
      </c>
      <c r="R1429" s="90" t="s">
        <v>3026</v>
      </c>
      <c r="S1429" s="121">
        <f t="shared" si="133"/>
        <v>44791</v>
      </c>
      <c r="T1429" s="9">
        <v>24</v>
      </c>
      <c r="U1429" s="9">
        <v>0</v>
      </c>
      <c r="Z1429" s="78">
        <f t="shared" ca="1" si="134"/>
        <v>1472</v>
      </c>
      <c r="AA1429" s="78" t="str">
        <f t="shared" si="135"/>
        <v>8-2022</v>
      </c>
      <c r="AC1429" s="4" t="str">
        <f t="shared" si="136"/>
        <v>Empty</v>
      </c>
      <c r="AD1429" s="4">
        <f t="shared" si="137"/>
        <v>12</v>
      </c>
    </row>
    <row r="1430" spans="1:30" hidden="1">
      <c r="A1430" s="8" t="s">
        <v>3575</v>
      </c>
      <c r="B1430" s="8" t="s">
        <v>958</v>
      </c>
      <c r="C1430" s="8" t="s">
        <v>32</v>
      </c>
      <c r="D1430" s="8" t="s">
        <v>23</v>
      </c>
      <c r="E1430" s="8"/>
      <c r="F1430" s="8" t="s">
        <v>1380</v>
      </c>
      <c r="G1430" s="8" t="s">
        <v>1384</v>
      </c>
      <c r="H1430" s="8">
        <v>6.83</v>
      </c>
      <c r="I1430" s="8">
        <v>16.739999999999998</v>
      </c>
      <c r="J1430" s="8">
        <v>0.1061</v>
      </c>
      <c r="K1430" s="8">
        <v>9.8799999999999999E-2</v>
      </c>
      <c r="L1430" s="8" t="s">
        <v>1395</v>
      </c>
      <c r="M1430" s="8">
        <v>710</v>
      </c>
      <c r="N1430" s="8" t="s">
        <v>1386</v>
      </c>
      <c r="O1430" s="89" t="s">
        <v>3576</v>
      </c>
      <c r="P1430" s="89">
        <f t="shared" si="132"/>
        <v>45074</v>
      </c>
      <c r="Q1430" s="89" t="s">
        <v>3576</v>
      </c>
      <c r="R1430" s="89"/>
      <c r="S1430" s="121" t="e">
        <f t="shared" si="133"/>
        <v>#VALUE!</v>
      </c>
      <c r="T1430" s="8">
        <v>240</v>
      </c>
      <c r="U1430" s="8">
        <v>1.46</v>
      </c>
      <c r="Z1430" s="78">
        <f t="shared" ca="1" si="134"/>
        <v>1174</v>
      </c>
      <c r="AA1430" s="78" t="str">
        <f t="shared" si="135"/>
        <v>5-2023</v>
      </c>
      <c r="AC1430" s="4" t="str">
        <f t="shared" si="136"/>
        <v>Empty</v>
      </c>
      <c r="AD1430" s="4" t="e">
        <f t="shared" si="137"/>
        <v>#VALUE!</v>
      </c>
    </row>
    <row r="1431" spans="1:30" hidden="1">
      <c r="A1431" s="9" t="s">
        <v>3577</v>
      </c>
      <c r="B1431" s="9" t="s">
        <v>285</v>
      </c>
      <c r="C1431" s="9" t="s">
        <v>32</v>
      </c>
      <c r="D1431" s="9" t="s">
        <v>23</v>
      </c>
      <c r="E1431" s="9"/>
      <c r="F1431" s="9" t="s">
        <v>1389</v>
      </c>
      <c r="G1431" s="9" t="s">
        <v>1384</v>
      </c>
      <c r="H1431" s="9">
        <v>69.010000000000005</v>
      </c>
      <c r="I1431" s="9">
        <v>12.99</v>
      </c>
      <c r="J1431" s="9">
        <v>1.3055000000000001</v>
      </c>
      <c r="K1431" s="9">
        <v>1.03</v>
      </c>
      <c r="L1431" s="9" t="s">
        <v>1395</v>
      </c>
      <c r="M1431" s="9">
        <v>883</v>
      </c>
      <c r="N1431" s="9" t="s">
        <v>1381</v>
      </c>
      <c r="O1431" s="90" t="s">
        <v>3578</v>
      </c>
      <c r="P1431" s="89">
        <f t="shared" si="132"/>
        <v>45342</v>
      </c>
      <c r="Q1431" s="90" t="s">
        <v>3578</v>
      </c>
      <c r="R1431" s="90"/>
      <c r="S1431" s="121" t="e">
        <f t="shared" si="133"/>
        <v>#VALUE!</v>
      </c>
      <c r="T1431" s="9">
        <v>120</v>
      </c>
      <c r="U1431" s="9">
        <v>55.92</v>
      </c>
      <c r="Z1431" s="78">
        <f t="shared" ca="1" si="134"/>
        <v>906</v>
      </c>
      <c r="AA1431" s="78" t="str">
        <f t="shared" si="135"/>
        <v>2-2024</v>
      </c>
      <c r="AC1431" s="4" t="str">
        <f t="shared" si="136"/>
        <v>Empty</v>
      </c>
      <c r="AD1431" s="4" t="e">
        <f t="shared" si="137"/>
        <v>#VALUE!</v>
      </c>
    </row>
    <row r="1432" spans="1:30" hidden="1">
      <c r="A1432" s="8" t="s">
        <v>3579</v>
      </c>
      <c r="B1432" s="8" t="s">
        <v>291</v>
      </c>
      <c r="C1432" s="8" t="s">
        <v>7</v>
      </c>
      <c r="D1432" s="8" t="s">
        <v>23</v>
      </c>
      <c r="E1432" s="8"/>
      <c r="F1432" s="8" t="s">
        <v>1389</v>
      </c>
      <c r="G1432" s="8" t="s">
        <v>1390</v>
      </c>
      <c r="H1432" s="8">
        <v>27.83</v>
      </c>
      <c r="I1432" s="8">
        <v>17.760000000000002</v>
      </c>
      <c r="J1432" s="8">
        <v>0.17519999999999999</v>
      </c>
      <c r="K1432" s="8">
        <v>2.5482999999999998</v>
      </c>
      <c r="L1432" s="8" t="s">
        <v>1385</v>
      </c>
      <c r="M1432" s="8">
        <v>823</v>
      </c>
      <c r="N1432" s="8" t="s">
        <v>1426</v>
      </c>
      <c r="O1432" s="89" t="s">
        <v>744</v>
      </c>
      <c r="P1432" s="89">
        <f t="shared" si="132"/>
        <v>45033</v>
      </c>
      <c r="Q1432" s="89" t="s">
        <v>744</v>
      </c>
      <c r="R1432" s="89"/>
      <c r="S1432" s="121" t="e">
        <f t="shared" si="133"/>
        <v>#VALUE!</v>
      </c>
      <c r="T1432" s="8">
        <v>12</v>
      </c>
      <c r="U1432" s="8">
        <v>0</v>
      </c>
      <c r="Z1432" s="78">
        <f t="shared" ca="1" si="134"/>
        <v>1215</v>
      </c>
      <c r="AA1432" s="78" t="str">
        <f t="shared" si="135"/>
        <v>4-2023</v>
      </c>
      <c r="AC1432" s="4" t="str">
        <f t="shared" si="136"/>
        <v>Empty</v>
      </c>
      <c r="AD1432" s="4" t="e">
        <f t="shared" si="137"/>
        <v>#VALUE!</v>
      </c>
    </row>
    <row r="1433" spans="1:30" hidden="1">
      <c r="A1433" s="9" t="s">
        <v>3580</v>
      </c>
      <c r="B1433" s="9" t="s">
        <v>948</v>
      </c>
      <c r="C1433" s="9" t="s">
        <v>28</v>
      </c>
      <c r="D1433" s="9" t="s">
        <v>44</v>
      </c>
      <c r="E1433" s="9"/>
      <c r="F1433" s="9" t="s">
        <v>1389</v>
      </c>
      <c r="G1433" s="9" t="s">
        <v>1384</v>
      </c>
      <c r="H1433" s="9">
        <v>55.58</v>
      </c>
      <c r="I1433" s="9">
        <v>15.24</v>
      </c>
      <c r="J1433" s="9">
        <v>0.40949999999999998</v>
      </c>
      <c r="K1433" s="9">
        <v>5.0228999999999999</v>
      </c>
      <c r="L1433" s="9" t="s">
        <v>1385</v>
      </c>
      <c r="M1433" s="9">
        <v>894</v>
      </c>
      <c r="N1433" s="9" t="s">
        <v>1381</v>
      </c>
      <c r="O1433" s="90" t="s">
        <v>3022</v>
      </c>
      <c r="P1433" s="89">
        <f t="shared" si="132"/>
        <v>45510</v>
      </c>
      <c r="Q1433" s="90" t="s">
        <v>3022</v>
      </c>
      <c r="R1433" s="90"/>
      <c r="S1433" s="121" t="e">
        <f t="shared" si="133"/>
        <v>#VALUE!</v>
      </c>
      <c r="T1433" s="9">
        <v>12</v>
      </c>
      <c r="U1433" s="9">
        <v>0</v>
      </c>
      <c r="Z1433" s="78">
        <f t="shared" ca="1" si="134"/>
        <v>738</v>
      </c>
      <c r="AA1433" s="78" t="str">
        <f t="shared" si="135"/>
        <v>8-2024</v>
      </c>
      <c r="AC1433" s="4" t="str">
        <f t="shared" si="136"/>
        <v>Empty</v>
      </c>
      <c r="AD1433" s="4" t="e">
        <f t="shared" si="137"/>
        <v>#VALUE!</v>
      </c>
    </row>
    <row r="1434" spans="1:30" hidden="1">
      <c r="A1434" s="8" t="s">
        <v>3581</v>
      </c>
      <c r="B1434" s="8" t="s">
        <v>563</v>
      </c>
      <c r="C1434" s="8" t="s">
        <v>41</v>
      </c>
      <c r="D1434" s="8" t="s">
        <v>44</v>
      </c>
      <c r="E1434" s="8"/>
      <c r="F1434" s="8" t="s">
        <v>1374</v>
      </c>
      <c r="G1434" s="8" t="s">
        <v>1384</v>
      </c>
      <c r="H1434" s="8">
        <v>26.15</v>
      </c>
      <c r="I1434" s="8">
        <v>12.59</v>
      </c>
      <c r="J1434" s="8">
        <v>0.17860000000000001</v>
      </c>
      <c r="K1434" s="8">
        <v>0.46989999999999998</v>
      </c>
      <c r="L1434" s="8" t="s">
        <v>1385</v>
      </c>
      <c r="M1434" s="8">
        <v>791</v>
      </c>
      <c r="N1434" s="8" t="s">
        <v>1426</v>
      </c>
      <c r="O1434" s="89" t="s">
        <v>3166</v>
      </c>
      <c r="P1434" s="89">
        <f t="shared" si="132"/>
        <v>45247</v>
      </c>
      <c r="Q1434" s="89" t="s">
        <v>3166</v>
      </c>
      <c r="R1434" s="89"/>
      <c r="S1434" s="121" t="e">
        <f t="shared" si="133"/>
        <v>#VALUE!</v>
      </c>
      <c r="T1434" s="8">
        <v>84</v>
      </c>
      <c r="U1434" s="8">
        <v>0</v>
      </c>
      <c r="Z1434" s="78">
        <f t="shared" ca="1" si="134"/>
        <v>1001</v>
      </c>
      <c r="AA1434" s="78" t="str">
        <f t="shared" si="135"/>
        <v>11-2023</v>
      </c>
      <c r="AC1434" s="4" t="str">
        <f t="shared" si="136"/>
        <v>Q4</v>
      </c>
      <c r="AD1434" s="4" t="e">
        <f t="shared" si="137"/>
        <v>#VALUE!</v>
      </c>
    </row>
    <row r="1435" spans="1:30">
      <c r="A1435" s="9" t="s">
        <v>3582</v>
      </c>
      <c r="B1435" s="9" t="s">
        <v>139</v>
      </c>
      <c r="C1435" s="9" t="s">
        <v>28</v>
      </c>
      <c r="D1435" s="9" t="s">
        <v>23</v>
      </c>
      <c r="E1435" s="9"/>
      <c r="F1435" s="9" t="s">
        <v>1374</v>
      </c>
      <c r="G1435" s="9" t="s">
        <v>1384</v>
      </c>
      <c r="H1435" s="9">
        <v>70.94</v>
      </c>
      <c r="I1435" s="9">
        <v>14.45</v>
      </c>
      <c r="J1435" s="9">
        <v>0.90380000000000005</v>
      </c>
      <c r="K1435" s="9">
        <v>6.3845000000000001</v>
      </c>
      <c r="L1435" s="9" t="s">
        <v>1376</v>
      </c>
      <c r="M1435" s="9">
        <v>678</v>
      </c>
      <c r="N1435" s="9" t="s">
        <v>1396</v>
      </c>
      <c r="O1435" s="90" t="s">
        <v>3583</v>
      </c>
      <c r="P1435" s="89">
        <f t="shared" si="132"/>
        <v>45151</v>
      </c>
      <c r="Q1435" s="90" t="s">
        <v>3583</v>
      </c>
      <c r="R1435" s="90" t="s">
        <v>419</v>
      </c>
      <c r="S1435" s="121">
        <f t="shared" si="133"/>
        <v>45160</v>
      </c>
      <c r="T1435" s="9">
        <v>12</v>
      </c>
      <c r="U1435" s="9">
        <v>8.82</v>
      </c>
      <c r="Z1435" s="78">
        <f t="shared" ca="1" si="134"/>
        <v>1097</v>
      </c>
      <c r="AA1435" s="78" t="str">
        <f t="shared" si="135"/>
        <v>8-2023</v>
      </c>
      <c r="AC1435" s="4" t="str">
        <f t="shared" si="136"/>
        <v>Empty</v>
      </c>
      <c r="AD1435" s="4">
        <f t="shared" si="137"/>
        <v>7</v>
      </c>
    </row>
    <row r="1436" spans="1:30" hidden="1">
      <c r="A1436" s="8" t="s">
        <v>3584</v>
      </c>
      <c r="B1436" s="8" t="s">
        <v>458</v>
      </c>
      <c r="C1436" s="8" t="s">
        <v>7</v>
      </c>
      <c r="D1436" s="8" t="s">
        <v>44</v>
      </c>
      <c r="E1436" s="8"/>
      <c r="F1436" s="8" t="s">
        <v>1408</v>
      </c>
      <c r="G1436" s="8" t="s">
        <v>1375</v>
      </c>
      <c r="H1436" s="8">
        <v>88.75</v>
      </c>
      <c r="I1436" s="8">
        <v>18</v>
      </c>
      <c r="J1436" s="8">
        <v>0.97509999999999997</v>
      </c>
      <c r="K1436" s="8">
        <v>1.8653</v>
      </c>
      <c r="L1436" s="8" t="s">
        <v>1385</v>
      </c>
      <c r="M1436" s="8">
        <v>897</v>
      </c>
      <c r="N1436" s="8" t="s">
        <v>1381</v>
      </c>
      <c r="O1436" s="89" t="s">
        <v>752</v>
      </c>
      <c r="P1436" s="89">
        <f t="shared" si="132"/>
        <v>44609</v>
      </c>
      <c r="Q1436" s="89" t="s">
        <v>752</v>
      </c>
      <c r="R1436" s="89"/>
      <c r="S1436" s="121" t="e">
        <f t="shared" si="133"/>
        <v>#VALUE!</v>
      </c>
      <c r="T1436" s="8">
        <v>84</v>
      </c>
      <c r="U1436" s="8">
        <v>0</v>
      </c>
      <c r="Z1436" s="78">
        <f t="shared" ca="1" si="134"/>
        <v>1639</v>
      </c>
      <c r="AA1436" s="78" t="str">
        <f t="shared" si="135"/>
        <v>2-2022</v>
      </c>
      <c r="AC1436" s="4" t="str">
        <f t="shared" si="136"/>
        <v>Empty</v>
      </c>
      <c r="AD1436" s="4" t="e">
        <f t="shared" si="137"/>
        <v>#VALUE!</v>
      </c>
    </row>
    <row r="1437" spans="1:30" hidden="1">
      <c r="A1437" s="9" t="s">
        <v>3585</v>
      </c>
      <c r="B1437" s="9" t="s">
        <v>779</v>
      </c>
      <c r="C1437" s="9" t="s">
        <v>41</v>
      </c>
      <c r="D1437" s="9" t="s">
        <v>23</v>
      </c>
      <c r="E1437" s="9"/>
      <c r="F1437" s="9" t="s">
        <v>1408</v>
      </c>
      <c r="G1437" s="9" t="s">
        <v>1375</v>
      </c>
      <c r="H1437" s="9">
        <v>39.82</v>
      </c>
      <c r="I1437" s="9">
        <v>9.75</v>
      </c>
      <c r="J1437" s="9">
        <v>0.25509999999999999</v>
      </c>
      <c r="K1437" s="9">
        <v>0.52070000000000005</v>
      </c>
      <c r="L1437" s="9" t="s">
        <v>1412</v>
      </c>
      <c r="M1437" s="9">
        <v>701</v>
      </c>
      <c r="N1437" s="9" t="s">
        <v>1381</v>
      </c>
      <c r="O1437" s="90" t="s">
        <v>952</v>
      </c>
      <c r="P1437" s="89">
        <f t="shared" si="132"/>
        <v>45287</v>
      </c>
      <c r="Q1437" s="90" t="s">
        <v>952</v>
      </c>
      <c r="R1437" s="90"/>
      <c r="S1437" s="121" t="e">
        <f t="shared" si="133"/>
        <v>#VALUE!</v>
      </c>
      <c r="T1437" s="9">
        <v>120</v>
      </c>
      <c r="U1437" s="9">
        <v>18.579999999999998</v>
      </c>
      <c r="Z1437" s="78">
        <f t="shared" ca="1" si="134"/>
        <v>961</v>
      </c>
      <c r="AA1437" s="78" t="str">
        <f t="shared" si="135"/>
        <v>12-2023</v>
      </c>
      <c r="AC1437" s="4" t="str">
        <f t="shared" si="136"/>
        <v>Q4</v>
      </c>
      <c r="AD1437" s="4" t="e">
        <f t="shared" si="137"/>
        <v>#VALUE!</v>
      </c>
    </row>
    <row r="1438" spans="1:30" hidden="1">
      <c r="A1438" s="8" t="s">
        <v>3586</v>
      </c>
      <c r="B1438" s="8" t="s">
        <v>764</v>
      </c>
      <c r="C1438" s="8" t="s">
        <v>38</v>
      </c>
      <c r="D1438" s="8" t="s">
        <v>23</v>
      </c>
      <c r="E1438" s="8"/>
      <c r="F1438" s="8" t="s">
        <v>1411</v>
      </c>
      <c r="G1438" s="8" t="s">
        <v>1375</v>
      </c>
      <c r="H1438" s="8">
        <v>73.069999999999993</v>
      </c>
      <c r="I1438" s="8">
        <v>12.18</v>
      </c>
      <c r="J1438" s="8">
        <v>1.4422999999999999</v>
      </c>
      <c r="K1438" s="8">
        <v>1.9307000000000001</v>
      </c>
      <c r="L1438" s="8" t="s">
        <v>1385</v>
      </c>
      <c r="M1438" s="8">
        <v>710</v>
      </c>
      <c r="N1438" s="8" t="s">
        <v>1386</v>
      </c>
      <c r="O1438" s="89" t="s">
        <v>1809</v>
      </c>
      <c r="P1438" s="89">
        <f t="shared" si="132"/>
        <v>45359</v>
      </c>
      <c r="Q1438" s="89" t="s">
        <v>1809</v>
      </c>
      <c r="R1438" s="89"/>
      <c r="S1438" s="121" t="e">
        <f t="shared" si="133"/>
        <v>#VALUE!</v>
      </c>
      <c r="T1438" s="8">
        <v>48</v>
      </c>
      <c r="U1438" s="8">
        <v>0</v>
      </c>
      <c r="Z1438" s="78">
        <f t="shared" ca="1" si="134"/>
        <v>889</v>
      </c>
      <c r="AA1438" s="78" t="str">
        <f t="shared" si="135"/>
        <v>3-2024</v>
      </c>
      <c r="AC1438" s="4" t="str">
        <f t="shared" si="136"/>
        <v>Empty</v>
      </c>
      <c r="AD1438" s="4" t="e">
        <f t="shared" si="137"/>
        <v>#VALUE!</v>
      </c>
    </row>
    <row r="1439" spans="1:30">
      <c r="A1439" s="9" t="s">
        <v>3587</v>
      </c>
      <c r="B1439" s="9" t="s">
        <v>965</v>
      </c>
      <c r="C1439" s="9" t="s">
        <v>16</v>
      </c>
      <c r="D1439" s="9" t="s">
        <v>1360</v>
      </c>
      <c r="E1439" s="9"/>
      <c r="F1439" s="9" t="s">
        <v>1411</v>
      </c>
      <c r="G1439" s="9" t="s">
        <v>1384</v>
      </c>
      <c r="H1439" s="9">
        <v>88.59</v>
      </c>
      <c r="I1439" s="9">
        <v>16.29</v>
      </c>
      <c r="J1439" s="9">
        <v>1.5966</v>
      </c>
      <c r="K1439" s="9">
        <v>1.2518</v>
      </c>
      <c r="L1439" s="9" t="s">
        <v>1376</v>
      </c>
      <c r="M1439" s="9">
        <v>855</v>
      </c>
      <c r="N1439" s="9" t="s">
        <v>1396</v>
      </c>
      <c r="O1439" s="90" t="s">
        <v>3588</v>
      </c>
      <c r="P1439" s="89">
        <f t="shared" si="132"/>
        <v>45134</v>
      </c>
      <c r="Q1439" s="90" t="s">
        <v>3588</v>
      </c>
      <c r="R1439" s="90" t="s">
        <v>1913</v>
      </c>
      <c r="S1439" s="121">
        <f t="shared" si="133"/>
        <v>45142</v>
      </c>
      <c r="T1439" s="9">
        <v>240</v>
      </c>
      <c r="U1439" s="9">
        <v>71.41</v>
      </c>
      <c r="Z1439" s="78">
        <f t="shared" ca="1" si="134"/>
        <v>1114</v>
      </c>
      <c r="AA1439" s="78" t="str">
        <f t="shared" si="135"/>
        <v>7-2023</v>
      </c>
      <c r="AC1439" s="4" t="str">
        <f t="shared" si="136"/>
        <v>Empty</v>
      </c>
      <c r="AD1439" s="4">
        <f t="shared" si="137"/>
        <v>7</v>
      </c>
    </row>
    <row r="1440" spans="1:30">
      <c r="A1440" s="8" t="s">
        <v>3589</v>
      </c>
      <c r="B1440" s="8" t="s">
        <v>1271</v>
      </c>
      <c r="C1440" s="8" t="s">
        <v>12</v>
      </c>
      <c r="D1440" s="8" t="s">
        <v>23</v>
      </c>
      <c r="E1440" s="8"/>
      <c r="F1440" s="8" t="s">
        <v>1411</v>
      </c>
      <c r="G1440" s="8" t="s">
        <v>1384</v>
      </c>
      <c r="H1440" s="8">
        <v>22.22</v>
      </c>
      <c r="I1440" s="8"/>
      <c r="J1440" s="8">
        <v>0.2208</v>
      </c>
      <c r="K1440" s="8"/>
      <c r="L1440" s="8" t="s">
        <v>1358</v>
      </c>
      <c r="M1440" s="8">
        <v>608</v>
      </c>
      <c r="N1440" s="8" t="s">
        <v>1403</v>
      </c>
      <c r="O1440" s="89" t="s">
        <v>3590</v>
      </c>
      <c r="P1440" s="89">
        <f t="shared" si="132"/>
        <v>45222</v>
      </c>
      <c r="Q1440" s="89" t="s">
        <v>3590</v>
      </c>
      <c r="R1440" s="89" t="s">
        <v>3591</v>
      </c>
      <c r="S1440" s="121">
        <f t="shared" si="133"/>
        <v>45234</v>
      </c>
      <c r="T1440" s="8">
        <v>60</v>
      </c>
      <c r="U1440" s="8">
        <v>6.87</v>
      </c>
      <c r="Z1440" s="78">
        <f t="shared" ca="1" si="134"/>
        <v>1026</v>
      </c>
      <c r="AA1440" s="78" t="str">
        <f t="shared" si="135"/>
        <v>10-2023</v>
      </c>
      <c r="AC1440" s="4" t="str">
        <f t="shared" si="136"/>
        <v>Q4</v>
      </c>
      <c r="AD1440" s="4">
        <f t="shared" si="137"/>
        <v>10</v>
      </c>
    </row>
    <row r="1441" spans="1:30" hidden="1">
      <c r="A1441" s="9" t="s">
        <v>3592</v>
      </c>
      <c r="B1441" s="9" t="s">
        <v>498</v>
      </c>
      <c r="C1441" s="9" t="s">
        <v>24</v>
      </c>
      <c r="D1441" s="9" t="s">
        <v>10</v>
      </c>
      <c r="E1441" s="9"/>
      <c r="F1441" s="9" t="s">
        <v>1411</v>
      </c>
      <c r="G1441" s="9" t="s">
        <v>1390</v>
      </c>
      <c r="H1441" s="9">
        <v>75.599999999999994</v>
      </c>
      <c r="I1441" s="9">
        <v>16.399999999999999</v>
      </c>
      <c r="J1441" s="9">
        <v>1.2070000000000001</v>
      </c>
      <c r="K1441" s="9">
        <v>1.5187999999999999</v>
      </c>
      <c r="L1441" s="9" t="s">
        <v>1395</v>
      </c>
      <c r="M1441" s="9">
        <v>855</v>
      </c>
      <c r="N1441" s="9" t="s">
        <v>1426</v>
      </c>
      <c r="O1441" s="90" t="s">
        <v>3312</v>
      </c>
      <c r="P1441" s="89">
        <f t="shared" si="132"/>
        <v>45464</v>
      </c>
      <c r="Q1441" s="90" t="s">
        <v>3312</v>
      </c>
      <c r="R1441" s="90"/>
      <c r="S1441" s="121" t="e">
        <f t="shared" si="133"/>
        <v>#VALUE!</v>
      </c>
      <c r="T1441" s="9">
        <v>84</v>
      </c>
      <c r="U1441" s="9">
        <v>15.79</v>
      </c>
      <c r="Z1441" s="78">
        <f t="shared" ca="1" si="134"/>
        <v>784</v>
      </c>
      <c r="AA1441" s="78" t="str">
        <f t="shared" si="135"/>
        <v>6-2024</v>
      </c>
      <c r="AC1441" s="4" t="str">
        <f t="shared" si="136"/>
        <v>Empty</v>
      </c>
      <c r="AD1441" s="4" t="e">
        <f t="shared" si="137"/>
        <v>#VALUE!</v>
      </c>
    </row>
    <row r="1442" spans="1:30">
      <c r="A1442" s="8" t="s">
        <v>3593</v>
      </c>
      <c r="B1442" s="8" t="s">
        <v>214</v>
      </c>
      <c r="C1442" s="8" t="s">
        <v>32</v>
      </c>
      <c r="D1442" s="8" t="s">
        <v>44</v>
      </c>
      <c r="E1442" s="8"/>
      <c r="F1442" s="8" t="s">
        <v>1389</v>
      </c>
      <c r="G1442" s="8" t="s">
        <v>1390</v>
      </c>
      <c r="H1442" s="8">
        <v>6.57</v>
      </c>
      <c r="I1442" s="8">
        <v>15.52</v>
      </c>
      <c r="J1442" s="8">
        <v>4.53E-2</v>
      </c>
      <c r="K1442" s="8">
        <v>0.1081</v>
      </c>
      <c r="L1442" s="8" t="s">
        <v>1376</v>
      </c>
      <c r="M1442" s="8">
        <v>611</v>
      </c>
      <c r="N1442" s="8" t="s">
        <v>1396</v>
      </c>
      <c r="O1442" s="89" t="s">
        <v>3253</v>
      </c>
      <c r="P1442" s="89">
        <f t="shared" si="132"/>
        <v>45085</v>
      </c>
      <c r="Q1442" s="89" t="s">
        <v>3253</v>
      </c>
      <c r="R1442" s="89" t="s">
        <v>2350</v>
      </c>
      <c r="S1442" s="121">
        <f t="shared" si="133"/>
        <v>45099</v>
      </c>
      <c r="T1442" s="8">
        <v>120</v>
      </c>
      <c r="U1442" s="8">
        <v>3.51</v>
      </c>
      <c r="Z1442" s="78">
        <f t="shared" ca="1" si="134"/>
        <v>1163</v>
      </c>
      <c r="AA1442" s="78" t="str">
        <f t="shared" si="135"/>
        <v>6-2023</v>
      </c>
      <c r="AC1442" s="4" t="str">
        <f t="shared" si="136"/>
        <v>Empty</v>
      </c>
      <c r="AD1442" s="4">
        <f t="shared" si="137"/>
        <v>11</v>
      </c>
    </row>
    <row r="1443" spans="1:30" hidden="1">
      <c r="A1443" s="9" t="s">
        <v>3594</v>
      </c>
      <c r="B1443" s="9" t="s">
        <v>814</v>
      </c>
      <c r="C1443" s="9" t="s">
        <v>32</v>
      </c>
      <c r="D1443" s="9" t="s">
        <v>31</v>
      </c>
      <c r="E1443" s="9"/>
      <c r="F1443" s="9" t="s">
        <v>1400</v>
      </c>
      <c r="G1443" s="9" t="s">
        <v>1390</v>
      </c>
      <c r="H1443" s="9">
        <v>66.42</v>
      </c>
      <c r="I1443" s="9">
        <v>9.33</v>
      </c>
      <c r="J1443" s="9">
        <v>1.1034999999999999</v>
      </c>
      <c r="K1443" s="9">
        <v>0.61180000000000001</v>
      </c>
      <c r="L1443" s="9" t="s">
        <v>1395</v>
      </c>
      <c r="M1443" s="9">
        <v>742</v>
      </c>
      <c r="N1443" s="9" t="s">
        <v>1386</v>
      </c>
      <c r="O1443" s="90" t="s">
        <v>1472</v>
      </c>
      <c r="P1443" s="89">
        <f t="shared" si="132"/>
        <v>45638</v>
      </c>
      <c r="Q1443" s="90" t="s">
        <v>1472</v>
      </c>
      <c r="R1443" s="90"/>
      <c r="S1443" s="121" t="e">
        <f t="shared" si="133"/>
        <v>#VALUE!</v>
      </c>
      <c r="T1443" s="9">
        <v>240</v>
      </c>
      <c r="U1443" s="9">
        <v>57.81</v>
      </c>
      <c r="Z1443" s="78">
        <f t="shared" ca="1" si="134"/>
        <v>610</v>
      </c>
      <c r="AA1443" s="78" t="str">
        <f t="shared" si="135"/>
        <v>12-2024</v>
      </c>
      <c r="AC1443" s="4" t="str">
        <f t="shared" si="136"/>
        <v>Q4</v>
      </c>
      <c r="AD1443" s="4" t="e">
        <f t="shared" si="137"/>
        <v>#VALUE!</v>
      </c>
    </row>
    <row r="1444" spans="1:30">
      <c r="A1444" s="8" t="s">
        <v>3595</v>
      </c>
      <c r="B1444" s="8" t="s">
        <v>1096</v>
      </c>
      <c r="C1444" s="8" t="s">
        <v>12</v>
      </c>
      <c r="D1444" s="8" t="s">
        <v>23</v>
      </c>
      <c r="E1444" s="8"/>
      <c r="F1444" s="8" t="s">
        <v>1389</v>
      </c>
      <c r="G1444" s="8" t="s">
        <v>1384</v>
      </c>
      <c r="H1444" s="8">
        <v>25.3</v>
      </c>
      <c r="I1444" s="8">
        <v>12.3</v>
      </c>
      <c r="J1444" s="8">
        <v>0.32</v>
      </c>
      <c r="K1444" s="8">
        <v>0.45069999999999999</v>
      </c>
      <c r="L1444" s="8" t="s">
        <v>1376</v>
      </c>
      <c r="M1444" s="8">
        <v>855</v>
      </c>
      <c r="N1444" s="8" t="s">
        <v>1403</v>
      </c>
      <c r="O1444" s="89" t="s">
        <v>3596</v>
      </c>
      <c r="P1444" s="89">
        <f t="shared" si="132"/>
        <v>45172</v>
      </c>
      <c r="Q1444" s="89" t="s">
        <v>3596</v>
      </c>
      <c r="R1444" s="89" t="s">
        <v>943</v>
      </c>
      <c r="S1444" s="121">
        <f t="shared" si="133"/>
        <v>45183</v>
      </c>
      <c r="T1444" s="8">
        <v>84</v>
      </c>
      <c r="U1444" s="8">
        <v>22.79</v>
      </c>
      <c r="Z1444" s="78">
        <f t="shared" ca="1" si="134"/>
        <v>1076</v>
      </c>
      <c r="AA1444" s="78" t="str">
        <f t="shared" si="135"/>
        <v>9-2023</v>
      </c>
      <c r="AC1444" s="4" t="str">
        <f t="shared" si="136"/>
        <v>Empty</v>
      </c>
      <c r="AD1444" s="4">
        <f t="shared" si="137"/>
        <v>9</v>
      </c>
    </row>
    <row r="1445" spans="1:30">
      <c r="A1445" s="9" t="s">
        <v>3597</v>
      </c>
      <c r="B1445" s="9" t="s">
        <v>956</v>
      </c>
      <c r="C1445" s="9" t="s">
        <v>35</v>
      </c>
      <c r="D1445" s="9" t="s">
        <v>23</v>
      </c>
      <c r="E1445" s="9"/>
      <c r="F1445" s="9" t="s">
        <v>1380</v>
      </c>
      <c r="G1445" s="9" t="s">
        <v>1390</v>
      </c>
      <c r="H1445" s="9">
        <v>94.96</v>
      </c>
      <c r="I1445" s="9">
        <v>16.32</v>
      </c>
      <c r="J1445" s="9">
        <v>0.78649999999999998</v>
      </c>
      <c r="K1445" s="9">
        <v>2.3254000000000001</v>
      </c>
      <c r="L1445" s="9" t="s">
        <v>1412</v>
      </c>
      <c r="M1445" s="9">
        <v>837</v>
      </c>
      <c r="N1445" s="9" t="s">
        <v>1403</v>
      </c>
      <c r="O1445" s="90" t="s">
        <v>1516</v>
      </c>
      <c r="P1445" s="89">
        <f t="shared" si="132"/>
        <v>45228</v>
      </c>
      <c r="Q1445" s="90" t="s">
        <v>1516</v>
      </c>
      <c r="R1445" s="90" t="s">
        <v>129</v>
      </c>
      <c r="S1445" s="121">
        <f t="shared" si="133"/>
        <v>45242</v>
      </c>
      <c r="T1445" s="9">
        <v>60</v>
      </c>
      <c r="U1445" s="9">
        <v>55.89</v>
      </c>
      <c r="Z1445" s="78">
        <f t="shared" ca="1" si="134"/>
        <v>1020</v>
      </c>
      <c r="AA1445" s="78" t="str">
        <f t="shared" si="135"/>
        <v>10-2023</v>
      </c>
      <c r="AC1445" s="4" t="str">
        <f t="shared" si="136"/>
        <v>Q4</v>
      </c>
      <c r="AD1445" s="4">
        <f t="shared" si="137"/>
        <v>10</v>
      </c>
    </row>
    <row r="1446" spans="1:30" hidden="1">
      <c r="A1446" s="8" t="s">
        <v>3598</v>
      </c>
      <c r="B1446" s="8" t="s">
        <v>586</v>
      </c>
      <c r="C1446" s="8" t="s">
        <v>20</v>
      </c>
      <c r="D1446" s="8" t="s">
        <v>10</v>
      </c>
      <c r="E1446" s="8"/>
      <c r="F1446" s="8" t="s">
        <v>1400</v>
      </c>
      <c r="G1446" s="8" t="s">
        <v>1375</v>
      </c>
      <c r="H1446" s="8">
        <v>89.83</v>
      </c>
      <c r="I1446" s="8">
        <v>15.3</v>
      </c>
      <c r="J1446" s="8">
        <v>1.2572000000000001</v>
      </c>
      <c r="K1446" s="8">
        <v>3.1272000000000002</v>
      </c>
      <c r="L1446" s="8" t="s">
        <v>1358</v>
      </c>
      <c r="M1446" s="8">
        <v>687</v>
      </c>
      <c r="N1446" s="8" t="s">
        <v>1381</v>
      </c>
      <c r="O1446" s="89" t="s">
        <v>3599</v>
      </c>
      <c r="P1446" s="89">
        <f t="shared" si="132"/>
        <v>45562</v>
      </c>
      <c r="Q1446" s="89" t="s">
        <v>3599</v>
      </c>
      <c r="R1446" s="89"/>
      <c r="S1446" s="121" t="e">
        <f t="shared" si="133"/>
        <v>#VALUE!</v>
      </c>
      <c r="T1446" s="8">
        <v>36</v>
      </c>
      <c r="U1446" s="8">
        <v>29.95</v>
      </c>
      <c r="Z1446" s="78">
        <f t="shared" ca="1" si="134"/>
        <v>686</v>
      </c>
      <c r="AA1446" s="78" t="str">
        <f t="shared" si="135"/>
        <v>9-2024</v>
      </c>
      <c r="AC1446" s="4" t="str">
        <f t="shared" si="136"/>
        <v>Empty</v>
      </c>
      <c r="AD1446" s="4" t="e">
        <f t="shared" si="137"/>
        <v>#VALUE!</v>
      </c>
    </row>
    <row r="1447" spans="1:30">
      <c r="A1447" s="9" t="s">
        <v>3600</v>
      </c>
      <c r="B1447" s="9" t="s">
        <v>207</v>
      </c>
      <c r="C1447" s="9" t="s">
        <v>12</v>
      </c>
      <c r="D1447" s="9" t="s">
        <v>31</v>
      </c>
      <c r="E1447" s="9"/>
      <c r="F1447" s="9" t="s">
        <v>1411</v>
      </c>
      <c r="G1447" s="9" t="s">
        <v>1375</v>
      </c>
      <c r="H1447" s="9">
        <v>68.709999999999994</v>
      </c>
      <c r="I1447" s="9">
        <v>9.2200000000000006</v>
      </c>
      <c r="J1447" s="9">
        <v>0.80089999999999995</v>
      </c>
      <c r="K1447" s="9">
        <v>3.1459000000000001</v>
      </c>
      <c r="L1447" s="9" t="s">
        <v>1385</v>
      </c>
      <c r="M1447" s="9">
        <v>865</v>
      </c>
      <c r="N1447" s="9" t="s">
        <v>1403</v>
      </c>
      <c r="O1447" s="90" t="s">
        <v>2858</v>
      </c>
      <c r="P1447" s="89">
        <f t="shared" si="132"/>
        <v>45571</v>
      </c>
      <c r="Q1447" s="90" t="s">
        <v>2858</v>
      </c>
      <c r="R1447" s="90" t="s">
        <v>587</v>
      </c>
      <c r="S1447" s="121">
        <f t="shared" si="133"/>
        <v>45578</v>
      </c>
      <c r="T1447" s="9">
        <v>24</v>
      </c>
      <c r="U1447" s="9">
        <v>0</v>
      </c>
      <c r="Z1447" s="78">
        <f t="shared" ca="1" si="134"/>
        <v>677</v>
      </c>
      <c r="AA1447" s="78" t="str">
        <f t="shared" si="135"/>
        <v>10-2024</v>
      </c>
      <c r="AC1447" s="4" t="str">
        <f t="shared" si="136"/>
        <v>Q4</v>
      </c>
      <c r="AD1447" s="4">
        <f t="shared" si="137"/>
        <v>5</v>
      </c>
    </row>
    <row r="1448" spans="1:30">
      <c r="A1448" s="8" t="s">
        <v>3601</v>
      </c>
      <c r="B1448" s="8" t="s">
        <v>921</v>
      </c>
      <c r="C1448" s="8" t="s">
        <v>32</v>
      </c>
      <c r="D1448" s="8" t="s">
        <v>31</v>
      </c>
      <c r="E1448" s="8"/>
      <c r="F1448" s="8" t="s">
        <v>1408</v>
      </c>
      <c r="G1448" s="8" t="s">
        <v>1384</v>
      </c>
      <c r="H1448" s="8"/>
      <c r="I1448" s="8">
        <v>12.29</v>
      </c>
      <c r="J1448" s="8">
        <v>1.4088000000000001</v>
      </c>
      <c r="K1448" s="8">
        <v>1.1173999999999999</v>
      </c>
      <c r="L1448" s="8" t="s">
        <v>1376</v>
      </c>
      <c r="M1448" s="8">
        <v>677</v>
      </c>
      <c r="N1448" s="8" t="s">
        <v>1403</v>
      </c>
      <c r="O1448" s="89" t="s">
        <v>1011</v>
      </c>
      <c r="P1448" s="89">
        <f t="shared" si="132"/>
        <v>45436</v>
      </c>
      <c r="Q1448" s="89" t="s">
        <v>1011</v>
      </c>
      <c r="R1448" s="89" t="s">
        <v>1539</v>
      </c>
      <c r="S1448" s="121">
        <f t="shared" si="133"/>
        <v>45440</v>
      </c>
      <c r="T1448" s="8">
        <v>120</v>
      </c>
      <c r="U1448" s="8">
        <v>68.900000000000006</v>
      </c>
      <c r="Z1448" s="78">
        <f t="shared" ca="1" si="134"/>
        <v>812</v>
      </c>
      <c r="AA1448" s="78" t="str">
        <f t="shared" si="135"/>
        <v>5-2024</v>
      </c>
      <c r="AC1448" s="4" t="str">
        <f t="shared" si="136"/>
        <v>Empty</v>
      </c>
      <c r="AD1448" s="4">
        <f t="shared" si="137"/>
        <v>3</v>
      </c>
    </row>
    <row r="1449" spans="1:30" hidden="1">
      <c r="A1449" s="9" t="s">
        <v>3602</v>
      </c>
      <c r="B1449" s="9" t="s">
        <v>861</v>
      </c>
      <c r="C1449" s="9" t="s">
        <v>20</v>
      </c>
      <c r="D1449" s="9" t="s">
        <v>31</v>
      </c>
      <c r="E1449" s="9"/>
      <c r="F1449" s="9" t="s">
        <v>1374</v>
      </c>
      <c r="G1449" s="9" t="s">
        <v>1390</v>
      </c>
      <c r="H1449" s="9">
        <v>82</v>
      </c>
      <c r="I1449" s="9">
        <v>8.7100000000000009</v>
      </c>
      <c r="J1449" s="9">
        <v>1.3747</v>
      </c>
      <c r="K1449" s="9">
        <v>7.16</v>
      </c>
      <c r="L1449" s="9" t="s">
        <v>1385</v>
      </c>
      <c r="M1449" s="9">
        <v>742</v>
      </c>
      <c r="N1449" s="9" t="s">
        <v>1381</v>
      </c>
      <c r="O1449" s="90" t="s">
        <v>2307</v>
      </c>
      <c r="P1449" s="89">
        <f t="shared" si="132"/>
        <v>45232</v>
      </c>
      <c r="Q1449" s="90" t="s">
        <v>2307</v>
      </c>
      <c r="R1449" s="90"/>
      <c r="S1449" s="121" t="e">
        <f t="shared" si="133"/>
        <v>#VALUE!</v>
      </c>
      <c r="T1449" s="9">
        <v>12</v>
      </c>
      <c r="U1449" s="9">
        <v>0</v>
      </c>
      <c r="Z1449" s="78">
        <f t="shared" ca="1" si="134"/>
        <v>1016</v>
      </c>
      <c r="AA1449" s="78" t="str">
        <f t="shared" si="135"/>
        <v>11-2023</v>
      </c>
      <c r="AC1449" s="4" t="str">
        <f t="shared" si="136"/>
        <v>Q4</v>
      </c>
      <c r="AD1449" s="4" t="e">
        <f t="shared" si="137"/>
        <v>#VALUE!</v>
      </c>
    </row>
    <row r="1450" spans="1:30">
      <c r="A1450" s="8" t="s">
        <v>3603</v>
      </c>
      <c r="B1450" s="8" t="s">
        <v>306</v>
      </c>
      <c r="C1450" s="8" t="s">
        <v>16</v>
      </c>
      <c r="D1450" s="8" t="s">
        <v>31</v>
      </c>
      <c r="E1450" s="8"/>
      <c r="F1450" s="8" t="s">
        <v>1389</v>
      </c>
      <c r="G1450" s="8" t="s">
        <v>1384</v>
      </c>
      <c r="H1450" s="8">
        <v>52.91</v>
      </c>
      <c r="I1450" s="8">
        <v>16.21</v>
      </c>
      <c r="J1450" s="8">
        <v>0.43519999999999998</v>
      </c>
      <c r="K1450" s="8">
        <v>1.8655999999999999</v>
      </c>
      <c r="L1450" s="8" t="s">
        <v>1376</v>
      </c>
      <c r="M1450" s="8">
        <v>733</v>
      </c>
      <c r="N1450" s="8" t="s">
        <v>1377</v>
      </c>
      <c r="O1450" s="89" t="s">
        <v>502</v>
      </c>
      <c r="P1450" s="89">
        <f t="shared" si="132"/>
        <v>45402</v>
      </c>
      <c r="Q1450" s="89" t="s">
        <v>502</v>
      </c>
      <c r="R1450" s="89" t="s">
        <v>1097</v>
      </c>
      <c r="S1450" s="121">
        <f t="shared" si="133"/>
        <v>45411</v>
      </c>
      <c r="T1450" s="8">
        <v>36</v>
      </c>
      <c r="U1450" s="8">
        <v>7.49</v>
      </c>
      <c r="Z1450" s="78">
        <f t="shared" ca="1" si="134"/>
        <v>846</v>
      </c>
      <c r="AA1450" s="78" t="str">
        <f t="shared" si="135"/>
        <v>4-2024</v>
      </c>
      <c r="AC1450" s="4" t="str">
        <f t="shared" si="136"/>
        <v>Empty</v>
      </c>
      <c r="AD1450" s="4">
        <f t="shared" si="137"/>
        <v>6</v>
      </c>
    </row>
    <row r="1451" spans="1:30">
      <c r="A1451" s="9" t="s">
        <v>3604</v>
      </c>
      <c r="B1451" s="9" t="s">
        <v>694</v>
      </c>
      <c r="C1451" s="9" t="s">
        <v>7</v>
      </c>
      <c r="D1451" s="9" t="s">
        <v>10</v>
      </c>
      <c r="E1451" s="9"/>
      <c r="F1451" s="9" t="s">
        <v>1374</v>
      </c>
      <c r="G1451" s="9" t="s">
        <v>1390</v>
      </c>
      <c r="H1451" s="9">
        <v>97.11</v>
      </c>
      <c r="I1451" s="9">
        <v>16.23</v>
      </c>
      <c r="J1451" s="9">
        <v>0.77180000000000004</v>
      </c>
      <c r="K1451" s="9">
        <v>2.3734000000000002</v>
      </c>
      <c r="L1451" s="9" t="s">
        <v>1358</v>
      </c>
      <c r="M1451" s="9">
        <v>699</v>
      </c>
      <c r="N1451" s="9" t="s">
        <v>1396</v>
      </c>
      <c r="O1451" s="90" t="s">
        <v>3540</v>
      </c>
      <c r="P1451" s="89">
        <f t="shared" si="132"/>
        <v>44709</v>
      </c>
      <c r="Q1451" s="90" t="s">
        <v>3540</v>
      </c>
      <c r="R1451" s="90" t="s">
        <v>1925</v>
      </c>
      <c r="S1451" s="121">
        <f t="shared" si="133"/>
        <v>44723</v>
      </c>
      <c r="T1451" s="9">
        <v>60</v>
      </c>
      <c r="U1451" s="9">
        <v>80.23</v>
      </c>
      <c r="Z1451" s="78">
        <f t="shared" ca="1" si="134"/>
        <v>1539</v>
      </c>
      <c r="AA1451" s="78" t="str">
        <f t="shared" si="135"/>
        <v>5-2022</v>
      </c>
      <c r="AC1451" s="4" t="str">
        <f t="shared" si="136"/>
        <v>Empty</v>
      </c>
      <c r="AD1451" s="4">
        <f t="shared" si="137"/>
        <v>10</v>
      </c>
    </row>
    <row r="1452" spans="1:30" hidden="1">
      <c r="A1452" s="8" t="s">
        <v>3605</v>
      </c>
      <c r="B1452" s="8" t="s">
        <v>429</v>
      </c>
      <c r="C1452" s="8" t="s">
        <v>28</v>
      </c>
      <c r="D1452" s="8" t="s">
        <v>23</v>
      </c>
      <c r="E1452" s="8"/>
      <c r="F1452" s="8" t="s">
        <v>1400</v>
      </c>
      <c r="G1452" s="8" t="s">
        <v>1375</v>
      </c>
      <c r="H1452" s="8">
        <v>98.69</v>
      </c>
      <c r="I1452" s="8">
        <v>17.71</v>
      </c>
      <c r="J1452" s="8">
        <v>0.97650000000000003</v>
      </c>
      <c r="K1452" s="8">
        <v>2.4904999999999999</v>
      </c>
      <c r="L1452" s="8" t="s">
        <v>1376</v>
      </c>
      <c r="M1452" s="8">
        <v>558</v>
      </c>
      <c r="N1452" s="8" t="s">
        <v>1426</v>
      </c>
      <c r="O1452" s="89" t="s">
        <v>1462</v>
      </c>
      <c r="P1452" s="89">
        <f t="shared" si="132"/>
        <v>45063</v>
      </c>
      <c r="Q1452" s="89" t="s">
        <v>1462</v>
      </c>
      <c r="R1452" s="89"/>
      <c r="S1452" s="121" t="e">
        <f t="shared" si="133"/>
        <v>#VALUE!</v>
      </c>
      <c r="T1452" s="8">
        <v>60</v>
      </c>
      <c r="U1452" s="8">
        <v>59.01</v>
      </c>
      <c r="Z1452" s="78">
        <f t="shared" ca="1" si="134"/>
        <v>1185</v>
      </c>
      <c r="AA1452" s="78" t="str">
        <f t="shared" si="135"/>
        <v>5-2023</v>
      </c>
      <c r="AC1452" s="4" t="str">
        <f t="shared" si="136"/>
        <v>Empty</v>
      </c>
      <c r="AD1452" s="4" t="e">
        <f t="shared" si="137"/>
        <v>#VALUE!</v>
      </c>
    </row>
    <row r="1453" spans="1:30" hidden="1">
      <c r="A1453" s="9" t="s">
        <v>3606</v>
      </c>
      <c r="B1453" s="9" t="s">
        <v>1252</v>
      </c>
      <c r="C1453" s="9" t="s">
        <v>32</v>
      </c>
      <c r="D1453" s="9" t="s">
        <v>44</v>
      </c>
      <c r="E1453" s="9"/>
      <c r="F1453" s="9" t="s">
        <v>1408</v>
      </c>
      <c r="G1453" s="9" t="s">
        <v>1390</v>
      </c>
      <c r="H1453" s="9">
        <v>82.64</v>
      </c>
      <c r="I1453" s="9">
        <v>15.21</v>
      </c>
      <c r="J1453" s="9">
        <v>1.0278</v>
      </c>
      <c r="K1453" s="9">
        <v>7.4671000000000003</v>
      </c>
      <c r="L1453" s="9" t="s">
        <v>1412</v>
      </c>
      <c r="M1453" s="9">
        <v>721</v>
      </c>
      <c r="N1453" s="9" t="s">
        <v>1381</v>
      </c>
      <c r="O1453" s="90" t="s">
        <v>1433</v>
      </c>
      <c r="P1453" s="89">
        <f t="shared" si="132"/>
        <v>44984</v>
      </c>
      <c r="Q1453" s="90" t="s">
        <v>1433</v>
      </c>
      <c r="R1453" s="90"/>
      <c r="S1453" s="121" t="e">
        <f t="shared" si="133"/>
        <v>#VALUE!</v>
      </c>
      <c r="T1453" s="9">
        <v>12</v>
      </c>
      <c r="U1453" s="9">
        <v>36.020000000000003</v>
      </c>
      <c r="Z1453" s="78">
        <f t="shared" ca="1" si="134"/>
        <v>1264</v>
      </c>
      <c r="AA1453" s="78" t="str">
        <f t="shared" si="135"/>
        <v>2-2023</v>
      </c>
      <c r="AC1453" s="4" t="str">
        <f t="shared" si="136"/>
        <v>Empty</v>
      </c>
      <c r="AD1453" s="4" t="e">
        <f t="shared" si="137"/>
        <v>#VALUE!</v>
      </c>
    </row>
    <row r="1454" spans="1:30">
      <c r="A1454" s="8" t="s">
        <v>3607</v>
      </c>
      <c r="B1454" s="8" t="s">
        <v>936</v>
      </c>
      <c r="C1454" s="8" t="s">
        <v>41</v>
      </c>
      <c r="D1454" s="8" t="s">
        <v>10</v>
      </c>
      <c r="E1454" s="8"/>
      <c r="F1454" s="8" t="s">
        <v>1380</v>
      </c>
      <c r="G1454" s="8" t="s">
        <v>1390</v>
      </c>
      <c r="H1454" s="8">
        <v>69.400000000000006</v>
      </c>
      <c r="I1454" s="8">
        <v>16.53</v>
      </c>
      <c r="J1454" s="8">
        <v>0.71030000000000004</v>
      </c>
      <c r="K1454" s="8">
        <v>1.0449999999999999</v>
      </c>
      <c r="L1454" s="8" t="s">
        <v>1395</v>
      </c>
      <c r="M1454" s="8">
        <v>680</v>
      </c>
      <c r="N1454" s="8" t="s">
        <v>1403</v>
      </c>
      <c r="O1454" s="89" t="s">
        <v>3608</v>
      </c>
      <c r="P1454" s="89">
        <f t="shared" si="132"/>
        <v>45308</v>
      </c>
      <c r="Q1454" s="89" t="s">
        <v>3608</v>
      </c>
      <c r="R1454" s="89" t="s">
        <v>1429</v>
      </c>
      <c r="S1454" s="121">
        <f t="shared" si="133"/>
        <v>45320</v>
      </c>
      <c r="T1454" s="8">
        <v>180</v>
      </c>
      <c r="U1454" s="8">
        <v>9.4499999999999993</v>
      </c>
      <c r="Z1454" s="78">
        <f t="shared" ca="1" si="134"/>
        <v>940</v>
      </c>
      <c r="AA1454" s="78" t="str">
        <f t="shared" si="135"/>
        <v>1-2024</v>
      </c>
      <c r="AC1454" s="4" t="str">
        <f t="shared" si="136"/>
        <v>Empty</v>
      </c>
      <c r="AD1454" s="4">
        <f t="shared" si="137"/>
        <v>9</v>
      </c>
    </row>
    <row r="1455" spans="1:30" hidden="1">
      <c r="A1455" s="9" t="s">
        <v>3609</v>
      </c>
      <c r="B1455" s="9" t="s">
        <v>1325</v>
      </c>
      <c r="C1455" s="9" t="s">
        <v>28</v>
      </c>
      <c r="D1455" s="9" t="s">
        <v>31</v>
      </c>
      <c r="E1455" s="9"/>
      <c r="F1455" s="9" t="s">
        <v>1374</v>
      </c>
      <c r="G1455" s="9" t="s">
        <v>1390</v>
      </c>
      <c r="H1455" s="9">
        <v>84</v>
      </c>
      <c r="I1455" s="9">
        <v>10.199999999999999</v>
      </c>
      <c r="J1455" s="9">
        <v>0.44469999999999998</v>
      </c>
      <c r="K1455" s="9">
        <v>0.91300000000000003</v>
      </c>
      <c r="L1455" s="9" t="s">
        <v>1376</v>
      </c>
      <c r="M1455" s="9">
        <v>685</v>
      </c>
      <c r="N1455" s="9" t="s">
        <v>1426</v>
      </c>
      <c r="O1455" s="90" t="s">
        <v>1699</v>
      </c>
      <c r="P1455" s="89">
        <f t="shared" si="132"/>
        <v>45217</v>
      </c>
      <c r="Q1455" s="90" t="s">
        <v>1699</v>
      </c>
      <c r="R1455" s="90"/>
      <c r="S1455" s="121" t="e">
        <f t="shared" si="133"/>
        <v>#VALUE!</v>
      </c>
      <c r="T1455" s="9">
        <v>180</v>
      </c>
      <c r="U1455" s="9">
        <v>47.6</v>
      </c>
      <c r="Z1455" s="78">
        <f t="shared" ca="1" si="134"/>
        <v>1031</v>
      </c>
      <c r="AA1455" s="78" t="str">
        <f t="shared" si="135"/>
        <v>10-2023</v>
      </c>
      <c r="AC1455" s="4" t="str">
        <f t="shared" si="136"/>
        <v>Q4</v>
      </c>
      <c r="AD1455" s="4" t="e">
        <f t="shared" si="137"/>
        <v>#VALUE!</v>
      </c>
    </row>
    <row r="1456" spans="1:30">
      <c r="A1456" s="8" t="s">
        <v>3610</v>
      </c>
      <c r="B1456" s="8" t="s">
        <v>344</v>
      </c>
      <c r="C1456" s="8" t="s">
        <v>32</v>
      </c>
      <c r="D1456" s="8" t="s">
        <v>31</v>
      </c>
      <c r="E1456" s="8"/>
      <c r="F1456" s="8" t="s">
        <v>1389</v>
      </c>
      <c r="G1456" s="8" t="s">
        <v>1390</v>
      </c>
      <c r="H1456" s="8">
        <v>37.71</v>
      </c>
      <c r="I1456" s="8">
        <v>13.13</v>
      </c>
      <c r="J1456" s="8">
        <v>0.3518</v>
      </c>
      <c r="K1456" s="8">
        <v>0.56589999999999996</v>
      </c>
      <c r="L1456" s="8" t="s">
        <v>1385</v>
      </c>
      <c r="M1456" s="8">
        <v>714</v>
      </c>
      <c r="N1456" s="8" t="s">
        <v>1377</v>
      </c>
      <c r="O1456" s="89" t="s">
        <v>2387</v>
      </c>
      <c r="P1456" s="89">
        <f t="shared" si="132"/>
        <v>44607</v>
      </c>
      <c r="Q1456" s="89" t="s">
        <v>2387</v>
      </c>
      <c r="R1456" s="89" t="s">
        <v>1558</v>
      </c>
      <c r="S1456" s="121">
        <f t="shared" si="133"/>
        <v>44621</v>
      </c>
      <c r="T1456" s="8">
        <v>120</v>
      </c>
      <c r="U1456" s="8">
        <v>0</v>
      </c>
      <c r="Z1456" s="78">
        <f t="shared" ca="1" si="134"/>
        <v>1641</v>
      </c>
      <c r="AA1456" s="78" t="str">
        <f t="shared" si="135"/>
        <v>2-2022</v>
      </c>
      <c r="AC1456" s="4" t="str">
        <f t="shared" si="136"/>
        <v>Empty</v>
      </c>
      <c r="AD1456" s="4">
        <f t="shared" si="137"/>
        <v>11</v>
      </c>
    </row>
    <row r="1457" spans="1:30">
      <c r="A1457" s="9" t="s">
        <v>3611</v>
      </c>
      <c r="B1457" s="9" t="s">
        <v>988</v>
      </c>
      <c r="C1457" s="9" t="s">
        <v>41</v>
      </c>
      <c r="D1457" s="9" t="s">
        <v>23</v>
      </c>
      <c r="E1457" s="9"/>
      <c r="F1457" s="9" t="s">
        <v>1380</v>
      </c>
      <c r="G1457" s="9" t="s">
        <v>1390</v>
      </c>
      <c r="H1457" s="9">
        <v>50.98</v>
      </c>
      <c r="I1457" s="9">
        <v>11.62</v>
      </c>
      <c r="J1457" s="9">
        <v>0.30730000000000002</v>
      </c>
      <c r="K1457" s="9">
        <v>1.1243000000000001</v>
      </c>
      <c r="L1457" s="9" t="s">
        <v>1412</v>
      </c>
      <c r="M1457" s="9">
        <v>825</v>
      </c>
      <c r="N1457" s="9" t="s">
        <v>1396</v>
      </c>
      <c r="O1457" s="90" t="s">
        <v>3612</v>
      </c>
      <c r="P1457" s="89">
        <f t="shared" si="132"/>
        <v>45190</v>
      </c>
      <c r="Q1457" s="90" t="s">
        <v>3612</v>
      </c>
      <c r="R1457" s="90" t="s">
        <v>1960</v>
      </c>
      <c r="S1457" s="121">
        <f t="shared" si="133"/>
        <v>45200</v>
      </c>
      <c r="T1457" s="9">
        <v>60</v>
      </c>
      <c r="U1457" s="9">
        <v>38.93</v>
      </c>
      <c r="Z1457" s="78">
        <f t="shared" ca="1" si="134"/>
        <v>1058</v>
      </c>
      <c r="AA1457" s="78" t="str">
        <f t="shared" si="135"/>
        <v>9-2023</v>
      </c>
      <c r="AC1457" s="4" t="str">
        <f t="shared" si="136"/>
        <v>Empty</v>
      </c>
      <c r="AD1457" s="4">
        <f t="shared" si="137"/>
        <v>7</v>
      </c>
    </row>
    <row r="1458" spans="1:30">
      <c r="A1458" s="8" t="s">
        <v>3613</v>
      </c>
      <c r="B1458" s="8" t="s">
        <v>682</v>
      </c>
      <c r="C1458" s="8" t="s">
        <v>24</v>
      </c>
      <c r="D1458" s="8" t="s">
        <v>23</v>
      </c>
      <c r="E1458" s="8"/>
      <c r="F1458" s="8" t="s">
        <v>1411</v>
      </c>
      <c r="G1458" s="8" t="s">
        <v>1384</v>
      </c>
      <c r="H1458" s="8">
        <v>52.48</v>
      </c>
      <c r="I1458" s="8">
        <v>10.19</v>
      </c>
      <c r="J1458" s="8">
        <v>0.87690000000000001</v>
      </c>
      <c r="K1458" s="8">
        <v>0.87639999999999996</v>
      </c>
      <c r="L1458" s="8" t="s">
        <v>1358</v>
      </c>
      <c r="M1458" s="8">
        <v>839</v>
      </c>
      <c r="N1458" s="8" t="s">
        <v>1377</v>
      </c>
      <c r="O1458" s="89" t="s">
        <v>3614</v>
      </c>
      <c r="P1458" s="89">
        <f t="shared" si="132"/>
        <v>45119</v>
      </c>
      <c r="Q1458" s="89" t="s">
        <v>3614</v>
      </c>
      <c r="R1458" s="89" t="s">
        <v>1927</v>
      </c>
      <c r="S1458" s="121">
        <f t="shared" si="133"/>
        <v>45127</v>
      </c>
      <c r="T1458" s="8">
        <v>84</v>
      </c>
      <c r="U1458" s="8">
        <v>25.1</v>
      </c>
      <c r="Z1458" s="78">
        <f t="shared" ca="1" si="134"/>
        <v>1129</v>
      </c>
      <c r="AA1458" s="78" t="str">
        <f t="shared" si="135"/>
        <v>7-2023</v>
      </c>
      <c r="AC1458" s="4" t="str">
        <f t="shared" si="136"/>
        <v>Empty</v>
      </c>
      <c r="AD1458" s="4">
        <f t="shared" si="137"/>
        <v>7</v>
      </c>
    </row>
    <row r="1459" spans="1:30" hidden="1">
      <c r="A1459" s="9" t="s">
        <v>3615</v>
      </c>
      <c r="B1459" s="9" t="s">
        <v>884</v>
      </c>
      <c r="C1459" s="9" t="s">
        <v>7</v>
      </c>
      <c r="D1459" s="9" t="s">
        <v>44</v>
      </c>
      <c r="E1459" s="9"/>
      <c r="F1459" s="9" t="s">
        <v>1380</v>
      </c>
      <c r="G1459" s="9" t="s">
        <v>1375</v>
      </c>
      <c r="H1459" s="9">
        <v>33.29</v>
      </c>
      <c r="I1459" s="9">
        <v>10.4</v>
      </c>
      <c r="J1459" s="9">
        <v>0.56279999999999997</v>
      </c>
      <c r="K1459" s="9">
        <v>0.85070000000000001</v>
      </c>
      <c r="L1459" s="9" t="s">
        <v>1412</v>
      </c>
      <c r="M1459" s="9">
        <v>845</v>
      </c>
      <c r="N1459" s="9" t="s">
        <v>1386</v>
      </c>
      <c r="O1459" s="90" t="s">
        <v>3317</v>
      </c>
      <c r="P1459" s="89">
        <f t="shared" si="132"/>
        <v>45446</v>
      </c>
      <c r="Q1459" s="90" t="s">
        <v>3317</v>
      </c>
      <c r="R1459" s="90"/>
      <c r="S1459" s="121" t="e">
        <f t="shared" si="133"/>
        <v>#VALUE!</v>
      </c>
      <c r="T1459" s="9">
        <v>48</v>
      </c>
      <c r="U1459" s="9">
        <v>18.53</v>
      </c>
      <c r="Z1459" s="78">
        <f t="shared" ca="1" si="134"/>
        <v>802</v>
      </c>
      <c r="AA1459" s="78" t="str">
        <f t="shared" si="135"/>
        <v>6-2024</v>
      </c>
      <c r="AC1459" s="4" t="str">
        <f t="shared" si="136"/>
        <v>Empty</v>
      </c>
      <c r="AD1459" s="4" t="e">
        <f t="shared" si="137"/>
        <v>#VALUE!</v>
      </c>
    </row>
    <row r="1460" spans="1:30">
      <c r="A1460" s="8" t="s">
        <v>3616</v>
      </c>
      <c r="B1460" s="8" t="s">
        <v>1217</v>
      </c>
      <c r="C1460" s="8" t="s">
        <v>32</v>
      </c>
      <c r="D1460" s="8" t="s">
        <v>23</v>
      </c>
      <c r="E1460" s="8"/>
      <c r="F1460" s="8" t="s">
        <v>1389</v>
      </c>
      <c r="G1460" s="8" t="s">
        <v>1384</v>
      </c>
      <c r="H1460" s="8">
        <v>72.87</v>
      </c>
      <c r="I1460" s="8">
        <v>10.42</v>
      </c>
      <c r="J1460" s="8">
        <v>1.0338000000000001</v>
      </c>
      <c r="K1460" s="8">
        <v>6.4207000000000001</v>
      </c>
      <c r="L1460" s="8" t="s">
        <v>1376</v>
      </c>
      <c r="M1460" s="8">
        <v>814</v>
      </c>
      <c r="N1460" s="8" t="s">
        <v>1377</v>
      </c>
      <c r="O1460" s="89" t="s">
        <v>2862</v>
      </c>
      <c r="P1460" s="89">
        <f t="shared" si="132"/>
        <v>45055</v>
      </c>
      <c r="Q1460" s="89" t="s">
        <v>2862</v>
      </c>
      <c r="R1460" s="89" t="s">
        <v>521</v>
      </c>
      <c r="S1460" s="121">
        <f t="shared" si="133"/>
        <v>45060</v>
      </c>
      <c r="T1460" s="8">
        <v>12</v>
      </c>
      <c r="U1460" s="8">
        <v>60.87</v>
      </c>
      <c r="Z1460" s="78">
        <f t="shared" ca="1" si="134"/>
        <v>1193</v>
      </c>
      <c r="AA1460" s="78" t="str">
        <f t="shared" si="135"/>
        <v>5-2023</v>
      </c>
      <c r="AC1460" s="4" t="str">
        <f t="shared" si="136"/>
        <v>Empty</v>
      </c>
      <c r="AD1460" s="4">
        <f t="shared" si="137"/>
        <v>4</v>
      </c>
    </row>
    <row r="1461" spans="1:30" hidden="1">
      <c r="A1461" s="9" t="s">
        <v>3617</v>
      </c>
      <c r="B1461" s="9" t="s">
        <v>727</v>
      </c>
      <c r="C1461" s="9" t="s">
        <v>35</v>
      </c>
      <c r="D1461" s="9" t="s">
        <v>10</v>
      </c>
      <c r="E1461" s="9"/>
      <c r="F1461" s="9" t="s">
        <v>1380</v>
      </c>
      <c r="G1461" s="9" t="s">
        <v>1390</v>
      </c>
      <c r="H1461" s="9">
        <v>5.73</v>
      </c>
      <c r="I1461" s="9">
        <v>11.16</v>
      </c>
      <c r="J1461" s="9">
        <v>5.0299999999999997E-2</v>
      </c>
      <c r="K1461" s="9">
        <v>6.5699999999999995E-2</v>
      </c>
      <c r="L1461" s="9" t="s">
        <v>1395</v>
      </c>
      <c r="M1461" s="9">
        <v>580</v>
      </c>
      <c r="N1461" s="9" t="s">
        <v>1426</v>
      </c>
      <c r="O1461" s="90" t="s">
        <v>2022</v>
      </c>
      <c r="P1461" s="89">
        <f t="shared" si="132"/>
        <v>45100</v>
      </c>
      <c r="Q1461" s="90" t="s">
        <v>2022</v>
      </c>
      <c r="R1461" s="90"/>
      <c r="S1461" s="121" t="e">
        <f t="shared" si="133"/>
        <v>#VALUE!</v>
      </c>
      <c r="T1461" s="9">
        <v>180</v>
      </c>
      <c r="U1461" s="9">
        <v>1.74</v>
      </c>
      <c r="Z1461" s="78">
        <f t="shared" ca="1" si="134"/>
        <v>1148</v>
      </c>
      <c r="AA1461" s="78" t="str">
        <f t="shared" si="135"/>
        <v>6-2023</v>
      </c>
      <c r="AC1461" s="4" t="str">
        <f t="shared" si="136"/>
        <v>Empty</v>
      </c>
      <c r="AD1461" s="4" t="e">
        <f t="shared" si="137"/>
        <v>#VALUE!</v>
      </c>
    </row>
    <row r="1462" spans="1:30" hidden="1">
      <c r="A1462" s="8" t="s">
        <v>3618</v>
      </c>
      <c r="B1462" s="8" t="s">
        <v>458</v>
      </c>
      <c r="C1462" s="8" t="s">
        <v>38</v>
      </c>
      <c r="D1462" s="8" t="s">
        <v>44</v>
      </c>
      <c r="E1462" s="8"/>
      <c r="F1462" s="8" t="s">
        <v>1389</v>
      </c>
      <c r="G1462" s="8" t="s">
        <v>1384</v>
      </c>
      <c r="H1462" s="8">
        <v>35.89</v>
      </c>
      <c r="I1462" s="8">
        <v>18.079999999999998</v>
      </c>
      <c r="J1462" s="8">
        <v>0.36070000000000002</v>
      </c>
      <c r="K1462" s="8">
        <v>0.91290000000000004</v>
      </c>
      <c r="L1462" s="8" t="s">
        <v>1385</v>
      </c>
      <c r="M1462" s="8">
        <v>897</v>
      </c>
      <c r="N1462" s="8" t="s">
        <v>1386</v>
      </c>
      <c r="O1462" s="89" t="s">
        <v>3619</v>
      </c>
      <c r="P1462" s="89">
        <f t="shared" si="132"/>
        <v>45263</v>
      </c>
      <c r="Q1462" s="89" t="s">
        <v>3619</v>
      </c>
      <c r="R1462" s="89"/>
      <c r="S1462" s="121" t="e">
        <f t="shared" si="133"/>
        <v>#VALUE!</v>
      </c>
      <c r="T1462" s="8">
        <v>60</v>
      </c>
      <c r="U1462" s="8">
        <v>0</v>
      </c>
      <c r="Z1462" s="78">
        <f t="shared" ca="1" si="134"/>
        <v>985</v>
      </c>
      <c r="AA1462" s="78" t="str">
        <f t="shared" si="135"/>
        <v>12-2023</v>
      </c>
      <c r="AC1462" s="4" t="str">
        <f t="shared" si="136"/>
        <v>Q4</v>
      </c>
      <c r="AD1462" s="4" t="e">
        <f t="shared" si="137"/>
        <v>#VALUE!</v>
      </c>
    </row>
    <row r="1463" spans="1:30" hidden="1">
      <c r="A1463" s="9" t="s">
        <v>3620</v>
      </c>
      <c r="B1463" s="9" t="s">
        <v>948</v>
      </c>
      <c r="C1463" s="9" t="s">
        <v>35</v>
      </c>
      <c r="D1463" s="9" t="s">
        <v>31</v>
      </c>
      <c r="E1463" s="9"/>
      <c r="F1463" s="9" t="s">
        <v>1380</v>
      </c>
      <c r="G1463" s="9" t="s">
        <v>1375</v>
      </c>
      <c r="H1463" s="9">
        <v>53.86</v>
      </c>
      <c r="I1463" s="9">
        <v>11.62</v>
      </c>
      <c r="J1463" s="9">
        <v>0.44219999999999998</v>
      </c>
      <c r="K1463" s="9">
        <v>0.93989999999999996</v>
      </c>
      <c r="L1463" s="9" t="s">
        <v>1395</v>
      </c>
      <c r="M1463" s="9">
        <v>894</v>
      </c>
      <c r="N1463" s="9" t="s">
        <v>1386</v>
      </c>
      <c r="O1463" s="90" t="s">
        <v>1907</v>
      </c>
      <c r="P1463" s="89">
        <f t="shared" si="132"/>
        <v>44858</v>
      </c>
      <c r="Q1463" s="90" t="s">
        <v>1907</v>
      </c>
      <c r="R1463" s="90"/>
      <c r="S1463" s="121" t="e">
        <f t="shared" si="133"/>
        <v>#VALUE!</v>
      </c>
      <c r="T1463" s="9">
        <v>84</v>
      </c>
      <c r="U1463" s="9">
        <v>29.94</v>
      </c>
      <c r="Z1463" s="78">
        <f t="shared" ca="1" si="134"/>
        <v>1390</v>
      </c>
      <c r="AA1463" s="78" t="str">
        <f t="shared" si="135"/>
        <v>10-2022</v>
      </c>
      <c r="AC1463" s="4" t="str">
        <f t="shared" si="136"/>
        <v>Q4</v>
      </c>
      <c r="AD1463" s="4" t="e">
        <f t="shared" si="137"/>
        <v>#VALUE!</v>
      </c>
    </row>
    <row r="1464" spans="1:30">
      <c r="A1464" s="8" t="s">
        <v>3621</v>
      </c>
      <c r="B1464" s="8" t="s">
        <v>95</v>
      </c>
      <c r="C1464" s="8" t="s">
        <v>41</v>
      </c>
      <c r="D1464" s="8" t="s">
        <v>31</v>
      </c>
      <c r="E1464" s="8"/>
      <c r="F1464" s="8" t="s">
        <v>1400</v>
      </c>
      <c r="G1464" s="8" t="s">
        <v>1390</v>
      </c>
      <c r="H1464" s="8">
        <v>60.18</v>
      </c>
      <c r="I1464" s="8">
        <v>11.48</v>
      </c>
      <c r="J1464" s="8">
        <v>0.75370000000000004</v>
      </c>
      <c r="K1464" s="8">
        <v>0.84540000000000004</v>
      </c>
      <c r="L1464" s="8" t="s">
        <v>1376</v>
      </c>
      <c r="M1464" s="8">
        <v>820</v>
      </c>
      <c r="N1464" s="8" t="s">
        <v>1396</v>
      </c>
      <c r="O1464" s="89" t="s">
        <v>734</v>
      </c>
      <c r="P1464" s="89">
        <f t="shared" si="132"/>
        <v>44880</v>
      </c>
      <c r="Q1464" s="89" t="s">
        <v>734</v>
      </c>
      <c r="R1464" s="89" t="s">
        <v>2417</v>
      </c>
      <c r="S1464" s="121">
        <f t="shared" si="133"/>
        <v>44893</v>
      </c>
      <c r="T1464" s="8">
        <v>120</v>
      </c>
      <c r="U1464" s="8">
        <v>51.95</v>
      </c>
      <c r="Z1464" s="78">
        <f t="shared" ca="1" si="134"/>
        <v>1368</v>
      </c>
      <c r="AA1464" s="78" t="str">
        <f t="shared" si="135"/>
        <v>11-2022</v>
      </c>
      <c r="AC1464" s="4" t="str">
        <f t="shared" si="136"/>
        <v>Q4</v>
      </c>
      <c r="AD1464" s="4">
        <f t="shared" si="137"/>
        <v>10</v>
      </c>
    </row>
    <row r="1465" spans="1:30">
      <c r="A1465" s="9" t="s">
        <v>3622</v>
      </c>
      <c r="B1465" s="9" t="s">
        <v>942</v>
      </c>
      <c r="C1465" s="9" t="s">
        <v>12</v>
      </c>
      <c r="D1465" s="9" t="s">
        <v>1360</v>
      </c>
      <c r="E1465" s="9"/>
      <c r="F1465" s="9" t="s">
        <v>1400</v>
      </c>
      <c r="G1465" s="9" t="s">
        <v>1384</v>
      </c>
      <c r="H1465" s="9">
        <v>24.6</v>
      </c>
      <c r="I1465" s="9">
        <v>14.71</v>
      </c>
      <c r="J1465" s="9">
        <v>0.47810000000000002</v>
      </c>
      <c r="K1465" s="9">
        <v>0.58150000000000002</v>
      </c>
      <c r="L1465" s="9" t="s">
        <v>1376</v>
      </c>
      <c r="M1465" s="9">
        <v>849</v>
      </c>
      <c r="N1465" s="9" t="s">
        <v>1396</v>
      </c>
      <c r="O1465" s="90" t="s">
        <v>3623</v>
      </c>
      <c r="P1465" s="89">
        <f t="shared" si="132"/>
        <v>45177</v>
      </c>
      <c r="Q1465" s="90" t="s">
        <v>3623</v>
      </c>
      <c r="R1465" s="90" t="s">
        <v>3624</v>
      </c>
      <c r="S1465" s="121">
        <f t="shared" si="133"/>
        <v>45178</v>
      </c>
      <c r="T1465" s="9">
        <v>60</v>
      </c>
      <c r="U1465" s="9">
        <v>12.18</v>
      </c>
      <c r="Z1465" s="78">
        <f t="shared" ca="1" si="134"/>
        <v>1071</v>
      </c>
      <c r="AA1465" s="78" t="str">
        <f t="shared" si="135"/>
        <v>9-2023</v>
      </c>
      <c r="AC1465" s="4" t="str">
        <f t="shared" si="136"/>
        <v>Empty</v>
      </c>
      <c r="AD1465" s="4">
        <f t="shared" si="137"/>
        <v>1</v>
      </c>
    </row>
    <row r="1466" spans="1:30">
      <c r="A1466" s="8" t="s">
        <v>3625</v>
      </c>
      <c r="B1466" s="8" t="s">
        <v>1353</v>
      </c>
      <c r="C1466" s="8" t="s">
        <v>35</v>
      </c>
      <c r="D1466" s="8" t="s">
        <v>10</v>
      </c>
      <c r="E1466" s="8"/>
      <c r="F1466" s="8" t="s">
        <v>1408</v>
      </c>
      <c r="G1466" s="8" t="s">
        <v>1390</v>
      </c>
      <c r="H1466" s="8">
        <v>97.93</v>
      </c>
      <c r="I1466" s="8">
        <v>12.88</v>
      </c>
      <c r="J1466" s="8">
        <v>1.6786000000000001</v>
      </c>
      <c r="K1466" s="8">
        <v>2.6214</v>
      </c>
      <c r="L1466" s="8" t="s">
        <v>1412</v>
      </c>
      <c r="M1466" s="8">
        <v>703</v>
      </c>
      <c r="N1466" s="8" t="s">
        <v>1396</v>
      </c>
      <c r="O1466" s="89" t="s">
        <v>1331</v>
      </c>
      <c r="P1466" s="89">
        <f t="shared" si="132"/>
        <v>45277</v>
      </c>
      <c r="Q1466" s="89" t="s">
        <v>1331</v>
      </c>
      <c r="R1466" s="89" t="s">
        <v>2531</v>
      </c>
      <c r="S1466" s="121">
        <f t="shared" si="133"/>
        <v>45289</v>
      </c>
      <c r="T1466" s="8">
        <v>48</v>
      </c>
      <c r="U1466" s="8">
        <v>36.380000000000003</v>
      </c>
      <c r="Z1466" s="78">
        <f t="shared" ca="1" si="134"/>
        <v>971</v>
      </c>
      <c r="AA1466" s="78" t="str">
        <f t="shared" si="135"/>
        <v>12-2023</v>
      </c>
      <c r="AC1466" s="4" t="str">
        <f t="shared" si="136"/>
        <v>Q4</v>
      </c>
      <c r="AD1466" s="4">
        <f t="shared" si="137"/>
        <v>10</v>
      </c>
    </row>
    <row r="1467" spans="1:30">
      <c r="A1467" s="9" t="s">
        <v>3626</v>
      </c>
      <c r="B1467" s="9" t="s">
        <v>1041</v>
      </c>
      <c r="C1467" s="9" t="s">
        <v>20</v>
      </c>
      <c r="D1467" s="9" t="s">
        <v>44</v>
      </c>
      <c r="E1467" s="9"/>
      <c r="F1467" s="9" t="s">
        <v>1408</v>
      </c>
      <c r="G1467" s="9" t="s">
        <v>1375</v>
      </c>
      <c r="H1467" s="9">
        <v>71.67</v>
      </c>
      <c r="I1467" s="9">
        <v>8.85</v>
      </c>
      <c r="J1467" s="9">
        <v>0.38569999999999999</v>
      </c>
      <c r="K1467" s="9">
        <v>0.90210000000000001</v>
      </c>
      <c r="L1467" s="9" t="s">
        <v>1385</v>
      </c>
      <c r="M1467" s="9">
        <v>610</v>
      </c>
      <c r="N1467" s="9" t="s">
        <v>1396</v>
      </c>
      <c r="O1467" s="90" t="s">
        <v>2633</v>
      </c>
      <c r="P1467" s="89">
        <f t="shared" si="132"/>
        <v>44721</v>
      </c>
      <c r="Q1467" s="90" t="s">
        <v>2633</v>
      </c>
      <c r="R1467" s="90" t="s">
        <v>1570</v>
      </c>
      <c r="S1467" s="121">
        <f t="shared" si="133"/>
        <v>44729</v>
      </c>
      <c r="T1467" s="9">
        <v>120</v>
      </c>
      <c r="U1467" s="9">
        <v>0</v>
      </c>
      <c r="Z1467" s="78">
        <f t="shared" ca="1" si="134"/>
        <v>1527</v>
      </c>
      <c r="AA1467" s="78" t="str">
        <f t="shared" si="135"/>
        <v>6-2022</v>
      </c>
      <c r="AC1467" s="4" t="str">
        <f t="shared" si="136"/>
        <v>Empty</v>
      </c>
      <c r="AD1467" s="4">
        <f t="shared" si="137"/>
        <v>7</v>
      </c>
    </row>
    <row r="1468" spans="1:30">
      <c r="A1468" s="8" t="s">
        <v>3627</v>
      </c>
      <c r="B1468" s="8" t="s">
        <v>979</v>
      </c>
      <c r="C1468" s="8" t="s">
        <v>7</v>
      </c>
      <c r="D1468" s="8" t="s">
        <v>10</v>
      </c>
      <c r="E1468" s="8"/>
      <c r="F1468" s="8" t="s">
        <v>1400</v>
      </c>
      <c r="G1468" s="8" t="s">
        <v>1390</v>
      </c>
      <c r="H1468" s="8">
        <v>4.49</v>
      </c>
      <c r="I1468" s="8">
        <v>13.8</v>
      </c>
      <c r="J1468" s="8">
        <v>6.6000000000000003E-2</v>
      </c>
      <c r="K1468" s="8">
        <v>0.4027</v>
      </c>
      <c r="L1468" s="8" t="s">
        <v>1376</v>
      </c>
      <c r="M1468" s="8">
        <v>577</v>
      </c>
      <c r="N1468" s="8" t="s">
        <v>1403</v>
      </c>
      <c r="O1468" s="89" t="s">
        <v>2261</v>
      </c>
      <c r="P1468" s="89">
        <f t="shared" si="132"/>
        <v>45447</v>
      </c>
      <c r="Q1468" s="89" t="s">
        <v>2261</v>
      </c>
      <c r="R1468" s="89" t="s">
        <v>3628</v>
      </c>
      <c r="S1468" s="121">
        <f t="shared" si="133"/>
        <v>45459</v>
      </c>
      <c r="T1468" s="8">
        <v>12</v>
      </c>
      <c r="U1468" s="8">
        <v>2.73</v>
      </c>
      <c r="Z1468" s="78">
        <f t="shared" ca="1" si="134"/>
        <v>801</v>
      </c>
      <c r="AA1468" s="78" t="str">
        <f t="shared" si="135"/>
        <v>6-2024</v>
      </c>
      <c r="AC1468" s="4" t="str">
        <f t="shared" si="136"/>
        <v>Empty</v>
      </c>
      <c r="AD1468" s="4">
        <f t="shared" si="137"/>
        <v>9</v>
      </c>
    </row>
    <row r="1469" spans="1:30">
      <c r="A1469" s="9" t="s">
        <v>3629</v>
      </c>
      <c r="B1469" s="9" t="s">
        <v>1003</v>
      </c>
      <c r="C1469" s="9" t="s">
        <v>12</v>
      </c>
      <c r="D1469" s="9" t="s">
        <v>44</v>
      </c>
      <c r="E1469" s="9"/>
      <c r="F1469" s="9" t="s">
        <v>1374</v>
      </c>
      <c r="G1469" s="9" t="s">
        <v>1384</v>
      </c>
      <c r="H1469" s="9">
        <v>11.87</v>
      </c>
      <c r="I1469" s="9">
        <v>13.86</v>
      </c>
      <c r="J1469" s="9">
        <v>0.1983</v>
      </c>
      <c r="K1469" s="9">
        <v>0.1464</v>
      </c>
      <c r="L1469" s="9" t="s">
        <v>1358</v>
      </c>
      <c r="M1469" s="9">
        <v>698</v>
      </c>
      <c r="N1469" s="9" t="s">
        <v>1377</v>
      </c>
      <c r="O1469" s="90" t="s">
        <v>3630</v>
      </c>
      <c r="P1469" s="89">
        <f t="shared" si="132"/>
        <v>45473</v>
      </c>
      <c r="Q1469" s="90" t="s">
        <v>3630</v>
      </c>
      <c r="R1469" s="90" t="s">
        <v>1820</v>
      </c>
      <c r="S1469" s="121">
        <f t="shared" si="133"/>
        <v>45480</v>
      </c>
      <c r="T1469" s="9">
        <v>240</v>
      </c>
      <c r="U1469" s="9">
        <v>8.02</v>
      </c>
      <c r="Z1469" s="78">
        <f t="shared" ca="1" si="134"/>
        <v>775</v>
      </c>
      <c r="AA1469" s="78" t="str">
        <f t="shared" si="135"/>
        <v>6-2024</v>
      </c>
      <c r="AC1469" s="4" t="str">
        <f t="shared" si="136"/>
        <v>Empty</v>
      </c>
      <c r="AD1469" s="4">
        <f t="shared" si="137"/>
        <v>5</v>
      </c>
    </row>
    <row r="1470" spans="1:30" hidden="1">
      <c r="A1470" s="8" t="s">
        <v>3631</v>
      </c>
      <c r="B1470" s="8" t="s">
        <v>682</v>
      </c>
      <c r="C1470" s="8" t="s">
        <v>35</v>
      </c>
      <c r="D1470" s="8" t="s">
        <v>1360</v>
      </c>
      <c r="E1470" s="8"/>
      <c r="F1470" s="8" t="s">
        <v>1408</v>
      </c>
      <c r="G1470" s="8" t="s">
        <v>1390</v>
      </c>
      <c r="H1470" s="8">
        <v>79.760000000000005</v>
      </c>
      <c r="I1470" s="8">
        <v>14.04</v>
      </c>
      <c r="J1470" s="8">
        <v>0.45319999999999999</v>
      </c>
      <c r="K1470" s="8">
        <v>7.1628999999999996</v>
      </c>
      <c r="L1470" s="8" t="s">
        <v>1376</v>
      </c>
      <c r="M1470" s="8">
        <v>839</v>
      </c>
      <c r="N1470" s="8" t="s">
        <v>1386</v>
      </c>
      <c r="O1470" s="89" t="s">
        <v>98</v>
      </c>
      <c r="P1470" s="89">
        <f t="shared" si="132"/>
        <v>44834</v>
      </c>
      <c r="Q1470" s="89" t="s">
        <v>98</v>
      </c>
      <c r="R1470" s="89"/>
      <c r="S1470" s="121" t="e">
        <f t="shared" si="133"/>
        <v>#VALUE!</v>
      </c>
      <c r="T1470" s="8">
        <v>12</v>
      </c>
      <c r="U1470" s="8">
        <v>44.18</v>
      </c>
      <c r="Z1470" s="78">
        <f t="shared" ca="1" si="134"/>
        <v>1414</v>
      </c>
      <c r="AA1470" s="78" t="str">
        <f t="shared" si="135"/>
        <v>9-2022</v>
      </c>
      <c r="AC1470" s="4" t="str">
        <f t="shared" si="136"/>
        <v>Empty</v>
      </c>
      <c r="AD1470" s="4" t="e">
        <f t="shared" si="137"/>
        <v>#VALUE!</v>
      </c>
    </row>
    <row r="1471" spans="1:30" hidden="1">
      <c r="A1471" s="9" t="s">
        <v>3632</v>
      </c>
      <c r="B1471" s="9" t="s">
        <v>1344</v>
      </c>
      <c r="C1471" s="9" t="s">
        <v>20</v>
      </c>
      <c r="D1471" s="9" t="s">
        <v>1360</v>
      </c>
      <c r="E1471" s="9"/>
      <c r="F1471" s="9" t="s">
        <v>1408</v>
      </c>
      <c r="G1471" s="9" t="s">
        <v>1384</v>
      </c>
      <c r="H1471" s="9">
        <v>75.569999999999993</v>
      </c>
      <c r="I1471" s="9">
        <v>8.32</v>
      </c>
      <c r="J1471" s="9">
        <v>0.5927</v>
      </c>
      <c r="K1471" s="9">
        <v>0.73619999999999997</v>
      </c>
      <c r="L1471" s="9" t="s">
        <v>1412</v>
      </c>
      <c r="M1471" s="9">
        <v>602</v>
      </c>
      <c r="N1471" s="9" t="s">
        <v>1386</v>
      </c>
      <c r="O1471" s="90" t="s">
        <v>3633</v>
      </c>
      <c r="P1471" s="89">
        <f t="shared" si="132"/>
        <v>45570</v>
      </c>
      <c r="Q1471" s="90" t="s">
        <v>3633</v>
      </c>
      <c r="R1471" s="90"/>
      <c r="S1471" s="121" t="e">
        <f t="shared" si="133"/>
        <v>#VALUE!</v>
      </c>
      <c r="T1471" s="9">
        <v>180</v>
      </c>
      <c r="U1471" s="9">
        <v>48.36</v>
      </c>
      <c r="Z1471" s="78">
        <f t="shared" ca="1" si="134"/>
        <v>678</v>
      </c>
      <c r="AA1471" s="78" t="str">
        <f t="shared" si="135"/>
        <v>10-2024</v>
      </c>
      <c r="AC1471" s="4" t="str">
        <f t="shared" si="136"/>
        <v>Q4</v>
      </c>
      <c r="AD1471" s="4" t="e">
        <f t="shared" si="137"/>
        <v>#VALUE!</v>
      </c>
    </row>
    <row r="1472" spans="1:30">
      <c r="A1472" s="8" t="s">
        <v>3634</v>
      </c>
      <c r="B1472" s="8" t="s">
        <v>650</v>
      </c>
      <c r="C1472" s="8" t="s">
        <v>20</v>
      </c>
      <c r="D1472" s="8" t="s">
        <v>31</v>
      </c>
      <c r="E1472" s="8"/>
      <c r="F1472" s="8" t="s">
        <v>1400</v>
      </c>
      <c r="G1472" s="8" t="s">
        <v>1390</v>
      </c>
      <c r="H1472" s="8">
        <v>77.42</v>
      </c>
      <c r="I1472" s="8">
        <v>12.36</v>
      </c>
      <c r="J1472" s="8">
        <v>1.3395999999999999</v>
      </c>
      <c r="K1472" s="8">
        <v>3.6575000000000002</v>
      </c>
      <c r="L1472" s="8" t="s">
        <v>1412</v>
      </c>
      <c r="M1472" s="8">
        <v>828</v>
      </c>
      <c r="N1472" s="8" t="s">
        <v>1403</v>
      </c>
      <c r="O1472" s="89" t="s">
        <v>2387</v>
      </c>
      <c r="P1472" s="89">
        <f t="shared" si="132"/>
        <v>44607</v>
      </c>
      <c r="Q1472" s="89" t="s">
        <v>2387</v>
      </c>
      <c r="R1472" s="89" t="s">
        <v>1466</v>
      </c>
      <c r="S1472" s="121">
        <f t="shared" si="133"/>
        <v>44611</v>
      </c>
      <c r="T1472" s="8">
        <v>24</v>
      </c>
      <c r="U1472" s="8">
        <v>54.04</v>
      </c>
      <c r="Z1472" s="78">
        <f t="shared" ca="1" si="134"/>
        <v>1641</v>
      </c>
      <c r="AA1472" s="78" t="str">
        <f t="shared" si="135"/>
        <v>2-2022</v>
      </c>
      <c r="AC1472" s="4" t="str">
        <f t="shared" si="136"/>
        <v>Empty</v>
      </c>
      <c r="AD1472" s="4">
        <f t="shared" si="137"/>
        <v>4</v>
      </c>
    </row>
    <row r="1473" spans="1:30">
      <c r="A1473" s="9" t="s">
        <v>3635</v>
      </c>
      <c r="B1473" s="9" t="s">
        <v>80</v>
      </c>
      <c r="C1473" s="9" t="s">
        <v>7</v>
      </c>
      <c r="D1473" s="9" t="s">
        <v>44</v>
      </c>
      <c r="E1473" s="9"/>
      <c r="F1473" s="9" t="s">
        <v>1374</v>
      </c>
      <c r="G1473" s="9" t="s">
        <v>1390</v>
      </c>
      <c r="H1473" s="9">
        <v>23.6</v>
      </c>
      <c r="I1473" s="9">
        <v>14.42</v>
      </c>
      <c r="J1473" s="9">
        <v>0.41660000000000003</v>
      </c>
      <c r="K1473" s="9">
        <v>0.30070000000000002</v>
      </c>
      <c r="L1473" s="9" t="s">
        <v>1395</v>
      </c>
      <c r="M1473" s="9">
        <v>747</v>
      </c>
      <c r="N1473" s="9" t="s">
        <v>1377</v>
      </c>
      <c r="O1473" s="90" t="s">
        <v>1661</v>
      </c>
      <c r="P1473" s="89">
        <f t="shared" si="132"/>
        <v>44613</v>
      </c>
      <c r="Q1473" s="90" t="s">
        <v>1661</v>
      </c>
      <c r="R1473" s="90" t="s">
        <v>322</v>
      </c>
      <c r="S1473" s="121">
        <f t="shared" si="133"/>
        <v>44622</v>
      </c>
      <c r="T1473" s="9">
        <v>240</v>
      </c>
      <c r="U1473" s="9">
        <v>5.85</v>
      </c>
      <c r="Z1473" s="78">
        <f t="shared" ca="1" si="134"/>
        <v>1635</v>
      </c>
      <c r="AA1473" s="78" t="str">
        <f t="shared" si="135"/>
        <v>2-2022</v>
      </c>
      <c r="AC1473" s="4" t="str">
        <f t="shared" si="136"/>
        <v>Empty</v>
      </c>
      <c r="AD1473" s="4">
        <f t="shared" si="137"/>
        <v>8</v>
      </c>
    </row>
    <row r="1474" spans="1:30">
      <c r="A1474" s="8" t="s">
        <v>3636</v>
      </c>
      <c r="B1474" s="8" t="s">
        <v>990</v>
      </c>
      <c r="C1474" s="8" t="s">
        <v>32</v>
      </c>
      <c r="D1474" s="8" t="s">
        <v>1360</v>
      </c>
      <c r="E1474" s="8"/>
      <c r="F1474" s="8" t="s">
        <v>1374</v>
      </c>
      <c r="G1474" s="8" t="s">
        <v>1375</v>
      </c>
      <c r="H1474" s="8">
        <v>81.17</v>
      </c>
      <c r="I1474" s="8">
        <v>15.28</v>
      </c>
      <c r="J1474" s="8">
        <v>1.3797999999999999</v>
      </c>
      <c r="K1474" s="8">
        <v>2.8249</v>
      </c>
      <c r="L1474" s="8" t="s">
        <v>1358</v>
      </c>
      <c r="M1474" s="8">
        <v>649</v>
      </c>
      <c r="N1474" s="8" t="s">
        <v>1403</v>
      </c>
      <c r="O1474" s="89" t="s">
        <v>1586</v>
      </c>
      <c r="P1474" s="89">
        <f t="shared" si="132"/>
        <v>45361</v>
      </c>
      <c r="Q1474" s="89" t="s">
        <v>1586</v>
      </c>
      <c r="R1474" s="89" t="s">
        <v>2045</v>
      </c>
      <c r="S1474" s="121">
        <f t="shared" si="133"/>
        <v>45368</v>
      </c>
      <c r="T1474" s="8">
        <v>36</v>
      </c>
      <c r="U1474" s="8">
        <v>72.900000000000006</v>
      </c>
      <c r="Z1474" s="78">
        <f t="shared" ca="1" si="134"/>
        <v>887</v>
      </c>
      <c r="AA1474" s="78" t="str">
        <f t="shared" si="135"/>
        <v>3-2024</v>
      </c>
      <c r="AC1474" s="4" t="str">
        <f t="shared" si="136"/>
        <v>Empty</v>
      </c>
      <c r="AD1474" s="4">
        <f t="shared" si="137"/>
        <v>5</v>
      </c>
    </row>
    <row r="1475" spans="1:30">
      <c r="A1475" s="9" t="s">
        <v>3637</v>
      </c>
      <c r="B1475" s="9" t="s">
        <v>995</v>
      </c>
      <c r="C1475" s="9" t="s">
        <v>16</v>
      </c>
      <c r="D1475" s="9" t="s">
        <v>1360</v>
      </c>
      <c r="E1475" s="9"/>
      <c r="F1475" s="9" t="s">
        <v>1389</v>
      </c>
      <c r="G1475" s="9" t="s">
        <v>1384</v>
      </c>
      <c r="H1475" s="9">
        <v>27.12</v>
      </c>
      <c r="I1475" s="9">
        <v>11.04</v>
      </c>
      <c r="J1475" s="9">
        <v>0.20030000000000001</v>
      </c>
      <c r="K1475" s="9">
        <v>0.37419999999999998</v>
      </c>
      <c r="L1475" s="9" t="s">
        <v>1385</v>
      </c>
      <c r="M1475" s="9">
        <v>628</v>
      </c>
      <c r="N1475" s="9" t="s">
        <v>1396</v>
      </c>
      <c r="O1475" s="90" t="s">
        <v>2675</v>
      </c>
      <c r="P1475" s="89">
        <f t="shared" ref="P1475:P1538" si="138">DATE(RIGHT(O1475,4),MID(O1475,4,2),LEFT(O1475,2))</f>
        <v>45563</v>
      </c>
      <c r="Q1475" s="90" t="s">
        <v>2675</v>
      </c>
      <c r="R1475" s="90" t="s">
        <v>1829</v>
      </c>
      <c r="S1475" s="121">
        <f t="shared" ref="S1475:S1538" si="139">DATE(RIGHT(R1475,4),MID(R1475,4,2),LEFT(R1475,2))</f>
        <v>45576</v>
      </c>
      <c r="T1475" s="9">
        <v>120</v>
      </c>
      <c r="U1475" s="9">
        <v>0</v>
      </c>
      <c r="Z1475" s="78">
        <f t="shared" ref="Z1475:AA1538" ca="1" si="140">TODAY()-P1475</f>
        <v>685</v>
      </c>
      <c r="AA1475" s="78" t="str">
        <f t="shared" ref="AA1475:AA1538" si="141">MONTH(P1475)&amp;"-"&amp;YEAR(P1475)</f>
        <v>9-2024</v>
      </c>
      <c r="AC1475" s="4" t="str">
        <f t="shared" ref="AC1475:AC1538" si="142">IF(MONTH(P1475)&gt;=10,"Q4","Empty")</f>
        <v>Empty</v>
      </c>
      <c r="AD1475" s="4">
        <f t="shared" ref="AD1475:AD1538" si="143">NETWORKDAYS(P1475,S1475)</f>
        <v>10</v>
      </c>
    </row>
    <row r="1476" spans="1:30" hidden="1">
      <c r="A1476" s="8" t="s">
        <v>3638</v>
      </c>
      <c r="B1476" s="8" t="s">
        <v>294</v>
      </c>
      <c r="C1476" s="8" t="s">
        <v>28</v>
      </c>
      <c r="D1476" s="8" t="s">
        <v>23</v>
      </c>
      <c r="E1476" s="8"/>
      <c r="F1476" s="8" t="s">
        <v>1408</v>
      </c>
      <c r="G1476" s="8" t="s">
        <v>1375</v>
      </c>
      <c r="H1476" s="8">
        <v>97.7</v>
      </c>
      <c r="I1476" s="8">
        <v>12.47</v>
      </c>
      <c r="J1476" s="8">
        <v>0.87549999999999994</v>
      </c>
      <c r="K1476" s="8">
        <v>2.1966000000000001</v>
      </c>
      <c r="L1476" s="8" t="s">
        <v>1376</v>
      </c>
      <c r="M1476" s="8">
        <v>666</v>
      </c>
      <c r="N1476" s="8" t="s">
        <v>1426</v>
      </c>
      <c r="O1476" s="89" t="s">
        <v>2823</v>
      </c>
      <c r="P1476" s="89">
        <f t="shared" si="138"/>
        <v>45001</v>
      </c>
      <c r="Q1476" s="89" t="s">
        <v>2823</v>
      </c>
      <c r="R1476" s="89"/>
      <c r="S1476" s="121" t="e">
        <f t="shared" si="139"/>
        <v>#VALUE!</v>
      </c>
      <c r="T1476" s="8">
        <v>60</v>
      </c>
      <c r="U1476" s="8">
        <v>24.79</v>
      </c>
      <c r="Z1476" s="78">
        <f t="shared" ca="1" si="140"/>
        <v>1247</v>
      </c>
      <c r="AA1476" s="78" t="str">
        <f t="shared" si="141"/>
        <v>3-2023</v>
      </c>
      <c r="AC1476" s="4" t="str">
        <f t="shared" si="142"/>
        <v>Empty</v>
      </c>
      <c r="AD1476" s="4" t="e">
        <f t="shared" si="143"/>
        <v>#VALUE!</v>
      </c>
    </row>
    <row r="1477" spans="1:30" hidden="1">
      <c r="A1477" s="9" t="s">
        <v>3639</v>
      </c>
      <c r="B1477" s="9" t="s">
        <v>492</v>
      </c>
      <c r="C1477" s="9" t="s">
        <v>12</v>
      </c>
      <c r="D1477" s="9" t="s">
        <v>10</v>
      </c>
      <c r="E1477" s="9"/>
      <c r="F1477" s="9" t="s">
        <v>1411</v>
      </c>
      <c r="G1477" s="9" t="s">
        <v>1384</v>
      </c>
      <c r="H1477" s="9">
        <v>79.930000000000007</v>
      </c>
      <c r="I1477" s="9">
        <v>14.82</v>
      </c>
      <c r="J1477" s="9">
        <v>1.3163</v>
      </c>
      <c r="K1477" s="9">
        <v>1.5343</v>
      </c>
      <c r="L1477" s="9" t="s">
        <v>1385</v>
      </c>
      <c r="M1477" s="9">
        <v>622</v>
      </c>
      <c r="N1477" s="9" t="s">
        <v>1386</v>
      </c>
      <c r="O1477" s="90" t="s">
        <v>558</v>
      </c>
      <c r="P1477" s="89">
        <f t="shared" si="138"/>
        <v>45344</v>
      </c>
      <c r="Q1477" s="90" t="s">
        <v>558</v>
      </c>
      <c r="R1477" s="90"/>
      <c r="S1477" s="121" t="e">
        <f t="shared" si="139"/>
        <v>#VALUE!</v>
      </c>
      <c r="T1477" s="9">
        <v>84</v>
      </c>
      <c r="U1477" s="9">
        <v>0</v>
      </c>
      <c r="Z1477" s="78">
        <f t="shared" ca="1" si="140"/>
        <v>904</v>
      </c>
      <c r="AA1477" s="78" t="str">
        <f t="shared" si="141"/>
        <v>2-2024</v>
      </c>
      <c r="AC1477" s="4" t="str">
        <f t="shared" si="142"/>
        <v>Empty</v>
      </c>
      <c r="AD1477" s="4" t="e">
        <f t="shared" si="143"/>
        <v>#VALUE!</v>
      </c>
    </row>
    <row r="1478" spans="1:30" hidden="1">
      <c r="A1478" s="8" t="s">
        <v>3640</v>
      </c>
      <c r="B1478" s="8" t="s">
        <v>1342</v>
      </c>
      <c r="C1478" s="8" t="s">
        <v>7</v>
      </c>
      <c r="D1478" s="8" t="s">
        <v>31</v>
      </c>
      <c r="E1478" s="8"/>
      <c r="F1478" s="8" t="s">
        <v>1389</v>
      </c>
      <c r="G1478" s="8" t="s">
        <v>1384</v>
      </c>
      <c r="H1478" s="8">
        <v>21.4</v>
      </c>
      <c r="I1478" s="8">
        <v>14.58</v>
      </c>
      <c r="J1478" s="8">
        <v>0.13919999999999999</v>
      </c>
      <c r="K1478" s="8">
        <v>0.59099999999999997</v>
      </c>
      <c r="L1478" s="8" t="s">
        <v>1376</v>
      </c>
      <c r="M1478" s="8">
        <v>652</v>
      </c>
      <c r="N1478" s="8" t="s">
        <v>1381</v>
      </c>
      <c r="O1478" s="89" t="s">
        <v>1539</v>
      </c>
      <c r="P1478" s="89">
        <f t="shared" si="138"/>
        <v>45440</v>
      </c>
      <c r="Q1478" s="89" t="s">
        <v>1539</v>
      </c>
      <c r="R1478" s="89"/>
      <c r="S1478" s="121" t="e">
        <f t="shared" si="139"/>
        <v>#VALUE!</v>
      </c>
      <c r="T1478" s="8">
        <v>48</v>
      </c>
      <c r="U1478" s="8">
        <v>11.47</v>
      </c>
      <c r="Z1478" s="78">
        <f t="shared" ca="1" si="140"/>
        <v>808</v>
      </c>
      <c r="AA1478" s="78" t="str">
        <f t="shared" si="141"/>
        <v>5-2024</v>
      </c>
      <c r="AC1478" s="4" t="str">
        <f t="shared" si="142"/>
        <v>Empty</v>
      </c>
      <c r="AD1478" s="4" t="e">
        <f t="shared" si="143"/>
        <v>#VALUE!</v>
      </c>
    </row>
    <row r="1479" spans="1:30" hidden="1">
      <c r="A1479" s="9" t="s">
        <v>3641</v>
      </c>
      <c r="B1479" s="9" t="s">
        <v>1263</v>
      </c>
      <c r="C1479" s="9" t="s">
        <v>24</v>
      </c>
      <c r="D1479" s="9" t="s">
        <v>44</v>
      </c>
      <c r="E1479" s="9"/>
      <c r="F1479" s="9" t="s">
        <v>1380</v>
      </c>
      <c r="G1479" s="9" t="s">
        <v>1375</v>
      </c>
      <c r="H1479" s="9">
        <v>38.82</v>
      </c>
      <c r="I1479" s="9">
        <v>7.81</v>
      </c>
      <c r="J1479" s="9">
        <v>0.23749999999999999</v>
      </c>
      <c r="K1479" s="9">
        <v>0.3201</v>
      </c>
      <c r="L1479" s="9" t="s">
        <v>1395</v>
      </c>
      <c r="M1479" s="9">
        <v>818</v>
      </c>
      <c r="N1479" s="9" t="s">
        <v>1386</v>
      </c>
      <c r="O1479" s="90" t="s">
        <v>3642</v>
      </c>
      <c r="P1479" s="89">
        <f t="shared" si="138"/>
        <v>45059</v>
      </c>
      <c r="Q1479" s="90" t="s">
        <v>3642</v>
      </c>
      <c r="R1479" s="90"/>
      <c r="S1479" s="121" t="e">
        <f t="shared" si="139"/>
        <v>#VALUE!</v>
      </c>
      <c r="T1479" s="9">
        <v>240</v>
      </c>
      <c r="U1479" s="9">
        <v>14.56</v>
      </c>
      <c r="Z1479" s="78">
        <f t="shared" ca="1" si="140"/>
        <v>1189</v>
      </c>
      <c r="AA1479" s="78" t="str">
        <f t="shared" si="141"/>
        <v>5-2023</v>
      </c>
      <c r="AC1479" s="4" t="str">
        <f t="shared" si="142"/>
        <v>Empty</v>
      </c>
      <c r="AD1479" s="4" t="e">
        <f t="shared" si="143"/>
        <v>#VALUE!</v>
      </c>
    </row>
    <row r="1480" spans="1:30">
      <c r="A1480" s="8" t="s">
        <v>3643</v>
      </c>
      <c r="B1480" s="8" t="s">
        <v>240</v>
      </c>
      <c r="C1480" s="8" t="s">
        <v>16</v>
      </c>
      <c r="D1480" s="8" t="s">
        <v>44</v>
      </c>
      <c r="E1480" s="8"/>
      <c r="F1480" s="8" t="s">
        <v>1389</v>
      </c>
      <c r="G1480" s="8" t="s">
        <v>1390</v>
      </c>
      <c r="H1480" s="8"/>
      <c r="I1480" s="8">
        <v>9.65</v>
      </c>
      <c r="J1480" s="8">
        <v>0.27139999999999997</v>
      </c>
      <c r="K1480" s="8">
        <v>0.28000000000000003</v>
      </c>
      <c r="L1480" s="8" t="s">
        <v>1412</v>
      </c>
      <c r="M1480" s="8">
        <v>644</v>
      </c>
      <c r="N1480" s="8" t="s">
        <v>1377</v>
      </c>
      <c r="O1480" s="89" t="s">
        <v>3644</v>
      </c>
      <c r="P1480" s="89">
        <f t="shared" si="138"/>
        <v>45550</v>
      </c>
      <c r="Q1480" s="89" t="s">
        <v>3644</v>
      </c>
      <c r="R1480" s="89" t="s">
        <v>3645</v>
      </c>
      <c r="S1480" s="121">
        <f t="shared" si="139"/>
        <v>45551</v>
      </c>
      <c r="T1480" s="8">
        <v>120</v>
      </c>
      <c r="U1480" s="8">
        <v>15.53</v>
      </c>
      <c r="Z1480" s="78">
        <f t="shared" ca="1" si="140"/>
        <v>698</v>
      </c>
      <c r="AA1480" s="78" t="str">
        <f t="shared" si="141"/>
        <v>9-2024</v>
      </c>
      <c r="AC1480" s="4" t="str">
        <f t="shared" si="142"/>
        <v>Empty</v>
      </c>
      <c r="AD1480" s="4">
        <f t="shared" si="143"/>
        <v>1</v>
      </c>
    </row>
    <row r="1481" spans="1:30">
      <c r="A1481" s="9" t="s">
        <v>3646</v>
      </c>
      <c r="B1481" s="9" t="s">
        <v>985</v>
      </c>
      <c r="C1481" s="9" t="s">
        <v>35</v>
      </c>
      <c r="D1481" s="9" t="s">
        <v>44</v>
      </c>
      <c r="E1481" s="9"/>
      <c r="F1481" s="9" t="s">
        <v>1380</v>
      </c>
      <c r="G1481" s="9" t="s">
        <v>1390</v>
      </c>
      <c r="H1481" s="9">
        <v>24.49</v>
      </c>
      <c r="I1481" s="9">
        <v>9.09</v>
      </c>
      <c r="J1481" s="9">
        <v>0.34420000000000001</v>
      </c>
      <c r="K1481" s="9">
        <v>2.1427</v>
      </c>
      <c r="L1481" s="9" t="s">
        <v>1376</v>
      </c>
      <c r="M1481" s="9">
        <v>829</v>
      </c>
      <c r="N1481" s="9" t="s">
        <v>1377</v>
      </c>
      <c r="O1481" s="90" t="s">
        <v>3644</v>
      </c>
      <c r="P1481" s="89">
        <f t="shared" si="138"/>
        <v>45550</v>
      </c>
      <c r="Q1481" s="90" t="s">
        <v>3644</v>
      </c>
      <c r="R1481" s="90" t="s">
        <v>3599</v>
      </c>
      <c r="S1481" s="121">
        <f t="shared" si="139"/>
        <v>45562</v>
      </c>
      <c r="T1481" s="9">
        <v>12</v>
      </c>
      <c r="U1481" s="9">
        <v>19.899999999999999</v>
      </c>
      <c r="Z1481" s="78">
        <f t="shared" ca="1" si="140"/>
        <v>698</v>
      </c>
      <c r="AA1481" s="78" t="str">
        <f t="shared" si="141"/>
        <v>9-2024</v>
      </c>
      <c r="AC1481" s="4" t="str">
        <f t="shared" si="142"/>
        <v>Empty</v>
      </c>
      <c r="AD1481" s="4">
        <f t="shared" si="143"/>
        <v>10</v>
      </c>
    </row>
    <row r="1482" spans="1:30">
      <c r="A1482" s="8" t="s">
        <v>3647</v>
      </c>
      <c r="B1482" s="8" t="s">
        <v>217</v>
      </c>
      <c r="C1482" s="8" t="s">
        <v>35</v>
      </c>
      <c r="D1482" s="8" t="s">
        <v>1360</v>
      </c>
      <c r="E1482" s="8"/>
      <c r="F1482" s="8" t="s">
        <v>1380</v>
      </c>
      <c r="G1482" s="8" t="s">
        <v>1375</v>
      </c>
      <c r="H1482" s="8">
        <v>55.01</v>
      </c>
      <c r="I1482" s="8">
        <v>11.84</v>
      </c>
      <c r="J1482" s="8">
        <v>0.31580000000000003</v>
      </c>
      <c r="K1482" s="8">
        <v>1.2192000000000001</v>
      </c>
      <c r="L1482" s="8" t="s">
        <v>1385</v>
      </c>
      <c r="M1482" s="8">
        <v>800</v>
      </c>
      <c r="N1482" s="8" t="s">
        <v>1403</v>
      </c>
      <c r="O1482" s="89" t="s">
        <v>471</v>
      </c>
      <c r="P1482" s="89">
        <f t="shared" si="138"/>
        <v>45360</v>
      </c>
      <c r="Q1482" s="89" t="s">
        <v>471</v>
      </c>
      <c r="R1482" s="89" t="s">
        <v>2834</v>
      </c>
      <c r="S1482" s="121">
        <f t="shared" si="139"/>
        <v>45374</v>
      </c>
      <c r="T1482" s="8">
        <v>60</v>
      </c>
      <c r="U1482" s="8">
        <v>0</v>
      </c>
      <c r="Z1482" s="78">
        <f t="shared" ca="1" si="140"/>
        <v>888</v>
      </c>
      <c r="AA1482" s="78" t="str">
        <f t="shared" si="141"/>
        <v>3-2024</v>
      </c>
      <c r="AC1482" s="4" t="str">
        <f t="shared" si="142"/>
        <v>Empty</v>
      </c>
      <c r="AD1482" s="4">
        <f t="shared" si="143"/>
        <v>10</v>
      </c>
    </row>
    <row r="1483" spans="1:30">
      <c r="A1483" s="9" t="s">
        <v>3648</v>
      </c>
      <c r="B1483" s="9" t="s">
        <v>1246</v>
      </c>
      <c r="C1483" s="9" t="s">
        <v>16</v>
      </c>
      <c r="D1483" s="9" t="s">
        <v>44</v>
      </c>
      <c r="E1483" s="9"/>
      <c r="F1483" s="9" t="s">
        <v>1408</v>
      </c>
      <c r="G1483" s="9" t="s">
        <v>1390</v>
      </c>
      <c r="H1483" s="9">
        <v>33.520000000000003</v>
      </c>
      <c r="I1483" s="9">
        <v>14.26</v>
      </c>
      <c r="J1483" s="9">
        <v>0.40250000000000002</v>
      </c>
      <c r="K1483" s="9">
        <v>1.6134999999999999</v>
      </c>
      <c r="L1483" s="9" t="s">
        <v>1358</v>
      </c>
      <c r="M1483" s="9">
        <v>694</v>
      </c>
      <c r="N1483" s="9" t="s">
        <v>1403</v>
      </c>
      <c r="O1483" s="90" t="s">
        <v>2611</v>
      </c>
      <c r="P1483" s="89">
        <f t="shared" si="138"/>
        <v>44732</v>
      </c>
      <c r="Q1483" s="90" t="s">
        <v>2611</v>
      </c>
      <c r="R1483" s="90" t="s">
        <v>3477</v>
      </c>
      <c r="S1483" s="121">
        <f t="shared" si="139"/>
        <v>44739</v>
      </c>
      <c r="T1483" s="9">
        <v>24</v>
      </c>
      <c r="U1483" s="9">
        <v>4.41</v>
      </c>
      <c r="Z1483" s="78">
        <f t="shared" ca="1" si="140"/>
        <v>1516</v>
      </c>
      <c r="AA1483" s="78" t="str">
        <f t="shared" si="141"/>
        <v>6-2022</v>
      </c>
      <c r="AC1483" s="4" t="str">
        <f t="shared" si="142"/>
        <v>Empty</v>
      </c>
      <c r="AD1483" s="4">
        <f t="shared" si="143"/>
        <v>6</v>
      </c>
    </row>
    <row r="1484" spans="1:30" hidden="1">
      <c r="A1484" s="8" t="s">
        <v>3649</v>
      </c>
      <c r="B1484" s="8" t="s">
        <v>414</v>
      </c>
      <c r="C1484" s="8" t="s">
        <v>41</v>
      </c>
      <c r="D1484" s="8" t="s">
        <v>10</v>
      </c>
      <c r="E1484" s="8"/>
      <c r="F1484" s="8" t="s">
        <v>1400</v>
      </c>
      <c r="G1484" s="8" t="s">
        <v>1375</v>
      </c>
      <c r="H1484" s="8">
        <v>79.81</v>
      </c>
      <c r="I1484" s="8">
        <v>18.12</v>
      </c>
      <c r="J1484" s="8">
        <v>1.2602</v>
      </c>
      <c r="K1484" s="8">
        <v>1.2922</v>
      </c>
      <c r="L1484" s="8" t="s">
        <v>1385</v>
      </c>
      <c r="M1484" s="8">
        <v>777</v>
      </c>
      <c r="N1484" s="8" t="s">
        <v>1386</v>
      </c>
      <c r="O1484" s="89" t="s">
        <v>3650</v>
      </c>
      <c r="P1484" s="89">
        <f t="shared" si="138"/>
        <v>45173</v>
      </c>
      <c r="Q1484" s="89" t="s">
        <v>3650</v>
      </c>
      <c r="R1484" s="89"/>
      <c r="S1484" s="121" t="e">
        <f t="shared" si="139"/>
        <v>#VALUE!</v>
      </c>
      <c r="T1484" s="8">
        <v>180</v>
      </c>
      <c r="U1484" s="8">
        <v>0</v>
      </c>
      <c r="Z1484" s="78">
        <f t="shared" ca="1" si="140"/>
        <v>1075</v>
      </c>
      <c r="AA1484" s="78" t="str">
        <f t="shared" si="141"/>
        <v>9-2023</v>
      </c>
      <c r="AC1484" s="4" t="str">
        <f t="shared" si="142"/>
        <v>Empty</v>
      </c>
      <c r="AD1484" s="4" t="e">
        <f t="shared" si="143"/>
        <v>#VALUE!</v>
      </c>
    </row>
    <row r="1485" spans="1:30">
      <c r="A1485" s="9" t="s">
        <v>3651</v>
      </c>
      <c r="B1485" s="9" t="s">
        <v>246</v>
      </c>
      <c r="C1485" s="9" t="s">
        <v>41</v>
      </c>
      <c r="D1485" s="9" t="s">
        <v>44</v>
      </c>
      <c r="E1485" s="9"/>
      <c r="F1485" s="9" t="s">
        <v>1374</v>
      </c>
      <c r="G1485" s="9" t="s">
        <v>1384</v>
      </c>
      <c r="H1485" s="9">
        <v>13.21</v>
      </c>
      <c r="I1485" s="9">
        <v>17</v>
      </c>
      <c r="J1485" s="9">
        <v>0.1767</v>
      </c>
      <c r="K1485" s="9">
        <v>0.65310000000000001</v>
      </c>
      <c r="L1485" s="9" t="s">
        <v>1395</v>
      </c>
      <c r="M1485" s="9">
        <v>702</v>
      </c>
      <c r="N1485" s="9" t="s">
        <v>1377</v>
      </c>
      <c r="O1485" s="90" t="s">
        <v>2663</v>
      </c>
      <c r="P1485" s="89">
        <f t="shared" si="138"/>
        <v>44853</v>
      </c>
      <c r="Q1485" s="90" t="s">
        <v>2663</v>
      </c>
      <c r="R1485" s="90" t="s">
        <v>3403</v>
      </c>
      <c r="S1485" s="121">
        <f t="shared" si="139"/>
        <v>44863</v>
      </c>
      <c r="T1485" s="9">
        <v>24</v>
      </c>
      <c r="U1485" s="9">
        <v>5.71</v>
      </c>
      <c r="Z1485" s="78">
        <f t="shared" ca="1" si="140"/>
        <v>1395</v>
      </c>
      <c r="AA1485" s="78" t="str">
        <f t="shared" si="141"/>
        <v>10-2022</v>
      </c>
      <c r="AC1485" s="4" t="str">
        <f t="shared" si="142"/>
        <v>Q4</v>
      </c>
      <c r="AD1485" s="4">
        <f t="shared" si="143"/>
        <v>8</v>
      </c>
    </row>
    <row r="1486" spans="1:30">
      <c r="A1486" s="8" t="s">
        <v>3652</v>
      </c>
      <c r="B1486" s="8" t="s">
        <v>333</v>
      </c>
      <c r="C1486" s="8" t="s">
        <v>12</v>
      </c>
      <c r="D1486" s="8" t="s">
        <v>31</v>
      </c>
      <c r="E1486" s="8"/>
      <c r="F1486" s="8" t="s">
        <v>1389</v>
      </c>
      <c r="G1486" s="8" t="s">
        <v>1384</v>
      </c>
      <c r="H1486" s="8">
        <v>60.24</v>
      </c>
      <c r="I1486" s="8">
        <v>11.88</v>
      </c>
      <c r="J1486" s="8">
        <v>0.4264</v>
      </c>
      <c r="K1486" s="8">
        <v>1.0595000000000001</v>
      </c>
      <c r="L1486" s="8" t="s">
        <v>1395</v>
      </c>
      <c r="M1486" s="8">
        <v>833</v>
      </c>
      <c r="N1486" s="8" t="s">
        <v>1377</v>
      </c>
      <c r="O1486" s="89" t="s">
        <v>872</v>
      </c>
      <c r="P1486" s="89">
        <f t="shared" si="138"/>
        <v>44569</v>
      </c>
      <c r="Q1486" s="89" t="s">
        <v>872</v>
      </c>
      <c r="R1486" s="89" t="s">
        <v>3205</v>
      </c>
      <c r="S1486" s="121">
        <f t="shared" si="139"/>
        <v>44572</v>
      </c>
      <c r="T1486" s="8">
        <v>84</v>
      </c>
      <c r="U1486" s="8">
        <v>14.95</v>
      </c>
      <c r="Z1486" s="78">
        <f t="shared" ca="1" si="140"/>
        <v>1679</v>
      </c>
      <c r="AA1486" s="78" t="str">
        <f t="shared" si="141"/>
        <v>1-2022</v>
      </c>
      <c r="AC1486" s="4" t="str">
        <f t="shared" si="142"/>
        <v>Empty</v>
      </c>
      <c r="AD1486" s="4">
        <f t="shared" si="143"/>
        <v>2</v>
      </c>
    </row>
    <row r="1487" spans="1:30" hidden="1">
      <c r="A1487" s="9" t="s">
        <v>3653</v>
      </c>
      <c r="B1487" s="9" t="s">
        <v>1091</v>
      </c>
      <c r="C1487" s="9" t="s">
        <v>7</v>
      </c>
      <c r="D1487" s="9" t="s">
        <v>23</v>
      </c>
      <c r="E1487" s="9"/>
      <c r="F1487" s="9" t="s">
        <v>1374</v>
      </c>
      <c r="G1487" s="9" t="s">
        <v>1390</v>
      </c>
      <c r="H1487" s="9">
        <v>46.09</v>
      </c>
      <c r="I1487" s="9">
        <v>13.16</v>
      </c>
      <c r="J1487" s="9">
        <v>0.32829999999999998</v>
      </c>
      <c r="K1487" s="9">
        <v>1.2401</v>
      </c>
      <c r="L1487" s="9" t="s">
        <v>1395</v>
      </c>
      <c r="M1487" s="9">
        <v>592</v>
      </c>
      <c r="N1487" s="9" t="s">
        <v>1426</v>
      </c>
      <c r="O1487" s="90" t="s">
        <v>2501</v>
      </c>
      <c r="P1487" s="89">
        <f t="shared" si="138"/>
        <v>45034</v>
      </c>
      <c r="Q1487" s="90" t="s">
        <v>2501</v>
      </c>
      <c r="R1487" s="90"/>
      <c r="S1487" s="121" t="e">
        <f t="shared" si="139"/>
        <v>#VALUE!</v>
      </c>
      <c r="T1487" s="9">
        <v>48</v>
      </c>
      <c r="U1487" s="9">
        <v>34.229999999999997</v>
      </c>
      <c r="Z1487" s="78">
        <f t="shared" ca="1" si="140"/>
        <v>1214</v>
      </c>
      <c r="AA1487" s="78" t="str">
        <f t="shared" si="141"/>
        <v>4-2023</v>
      </c>
      <c r="AC1487" s="4" t="str">
        <f t="shared" si="142"/>
        <v>Empty</v>
      </c>
      <c r="AD1487" s="4" t="e">
        <f t="shared" si="143"/>
        <v>#VALUE!</v>
      </c>
    </row>
    <row r="1488" spans="1:30" hidden="1">
      <c r="A1488" s="8" t="s">
        <v>3654</v>
      </c>
      <c r="B1488" s="8" t="s">
        <v>1194</v>
      </c>
      <c r="C1488" s="8" t="s">
        <v>41</v>
      </c>
      <c r="D1488" s="8" t="s">
        <v>10</v>
      </c>
      <c r="E1488" s="8"/>
      <c r="F1488" s="8" t="s">
        <v>1380</v>
      </c>
      <c r="G1488" s="8" t="s">
        <v>1375</v>
      </c>
      <c r="H1488" s="8">
        <v>36.85</v>
      </c>
      <c r="I1488" s="8">
        <v>16.34</v>
      </c>
      <c r="J1488" s="8">
        <v>0.65480000000000005</v>
      </c>
      <c r="K1488" s="8">
        <v>0.55000000000000004</v>
      </c>
      <c r="L1488" s="8" t="s">
        <v>1412</v>
      </c>
      <c r="M1488" s="8">
        <v>806</v>
      </c>
      <c r="N1488" s="8" t="s">
        <v>1426</v>
      </c>
      <c r="O1488" s="89" t="s">
        <v>3655</v>
      </c>
      <c r="P1488" s="89">
        <f t="shared" si="138"/>
        <v>45081</v>
      </c>
      <c r="Q1488" s="89" t="s">
        <v>3655</v>
      </c>
      <c r="R1488" s="89"/>
      <c r="S1488" s="121" t="e">
        <f t="shared" si="139"/>
        <v>#VALUE!</v>
      </c>
      <c r="T1488" s="8">
        <v>180</v>
      </c>
      <c r="U1488" s="8">
        <v>15.51</v>
      </c>
      <c r="Z1488" s="78">
        <f t="shared" ca="1" si="140"/>
        <v>1167</v>
      </c>
      <c r="AA1488" s="78" t="str">
        <f t="shared" si="141"/>
        <v>6-2023</v>
      </c>
      <c r="AC1488" s="4" t="str">
        <f t="shared" si="142"/>
        <v>Empty</v>
      </c>
      <c r="AD1488" s="4" t="e">
        <f t="shared" si="143"/>
        <v>#VALUE!</v>
      </c>
    </row>
    <row r="1489" spans="1:30" hidden="1">
      <c r="A1489" s="9" t="s">
        <v>3656</v>
      </c>
      <c r="B1489" s="9" t="s">
        <v>570</v>
      </c>
      <c r="C1489" s="9" t="s">
        <v>12</v>
      </c>
      <c r="D1489" s="9" t="s">
        <v>10</v>
      </c>
      <c r="E1489" s="9"/>
      <c r="F1489" s="9" t="s">
        <v>1389</v>
      </c>
      <c r="G1489" s="9" t="s">
        <v>1390</v>
      </c>
      <c r="H1489" s="9">
        <v>9.07</v>
      </c>
      <c r="I1489" s="9">
        <v>16.39</v>
      </c>
      <c r="J1489" s="9">
        <v>5.74E-2</v>
      </c>
      <c r="K1489" s="9">
        <v>0.1288</v>
      </c>
      <c r="L1489" s="9" t="s">
        <v>1395</v>
      </c>
      <c r="M1489" s="9">
        <v>864</v>
      </c>
      <c r="N1489" s="9" t="s">
        <v>1386</v>
      </c>
      <c r="O1489" s="90" t="s">
        <v>3477</v>
      </c>
      <c r="P1489" s="89">
        <f t="shared" si="138"/>
        <v>44739</v>
      </c>
      <c r="Q1489" s="90" t="s">
        <v>3477</v>
      </c>
      <c r="R1489" s="90"/>
      <c r="S1489" s="121" t="e">
        <f t="shared" si="139"/>
        <v>#VALUE!</v>
      </c>
      <c r="T1489" s="9">
        <v>240</v>
      </c>
      <c r="U1489" s="9">
        <v>5.31</v>
      </c>
      <c r="Z1489" s="78">
        <f t="shared" ca="1" si="140"/>
        <v>1509</v>
      </c>
      <c r="AA1489" s="78" t="str">
        <f t="shared" si="141"/>
        <v>6-2022</v>
      </c>
      <c r="AC1489" s="4" t="str">
        <f t="shared" si="142"/>
        <v>Empty</v>
      </c>
      <c r="AD1489" s="4" t="e">
        <f t="shared" si="143"/>
        <v>#VALUE!</v>
      </c>
    </row>
    <row r="1490" spans="1:30">
      <c r="A1490" s="8" t="s">
        <v>3657</v>
      </c>
      <c r="B1490" s="8" t="s">
        <v>884</v>
      </c>
      <c r="C1490" s="8" t="s">
        <v>35</v>
      </c>
      <c r="D1490" s="8" t="s">
        <v>23</v>
      </c>
      <c r="E1490" s="8"/>
      <c r="F1490" s="8" t="s">
        <v>1411</v>
      </c>
      <c r="G1490" s="8" t="s">
        <v>1384</v>
      </c>
      <c r="H1490" s="8">
        <v>93.24</v>
      </c>
      <c r="I1490" s="8">
        <v>15.84</v>
      </c>
      <c r="J1490" s="8">
        <v>1.3093999999999999</v>
      </c>
      <c r="K1490" s="8">
        <v>4.5582000000000003</v>
      </c>
      <c r="L1490" s="8" t="s">
        <v>1376</v>
      </c>
      <c r="M1490" s="8">
        <v>845</v>
      </c>
      <c r="N1490" s="8" t="s">
        <v>1377</v>
      </c>
      <c r="O1490" s="89" t="s">
        <v>319</v>
      </c>
      <c r="P1490" s="89">
        <f t="shared" si="138"/>
        <v>44728</v>
      </c>
      <c r="Q1490" s="89" t="s">
        <v>319</v>
      </c>
      <c r="R1490" s="89" t="s">
        <v>1048</v>
      </c>
      <c r="S1490" s="121">
        <f t="shared" si="139"/>
        <v>44742</v>
      </c>
      <c r="T1490" s="8">
        <v>24</v>
      </c>
      <c r="U1490" s="8">
        <v>47.84</v>
      </c>
      <c r="Z1490" s="78">
        <f t="shared" ca="1" si="140"/>
        <v>1520</v>
      </c>
      <c r="AA1490" s="78" t="str">
        <f t="shared" si="141"/>
        <v>6-2022</v>
      </c>
      <c r="AC1490" s="4" t="str">
        <f t="shared" si="142"/>
        <v>Empty</v>
      </c>
      <c r="AD1490" s="4">
        <f t="shared" si="143"/>
        <v>11</v>
      </c>
    </row>
    <row r="1491" spans="1:30">
      <c r="A1491" s="9" t="s">
        <v>3658</v>
      </c>
      <c r="B1491" s="9" t="s">
        <v>658</v>
      </c>
      <c r="C1491" s="9" t="s">
        <v>38</v>
      </c>
      <c r="D1491" s="9" t="s">
        <v>44</v>
      </c>
      <c r="E1491" s="9"/>
      <c r="F1491" s="9" t="s">
        <v>1380</v>
      </c>
      <c r="G1491" s="9" t="s">
        <v>1390</v>
      </c>
      <c r="H1491" s="9">
        <v>31.04</v>
      </c>
      <c r="I1491" s="9">
        <v>17.510000000000002</v>
      </c>
      <c r="J1491" s="9">
        <v>0.48049999999999998</v>
      </c>
      <c r="K1491" s="9">
        <v>2.8384999999999998</v>
      </c>
      <c r="L1491" s="9" t="s">
        <v>1412</v>
      </c>
      <c r="M1491" s="9">
        <v>609</v>
      </c>
      <c r="N1491" s="9" t="s">
        <v>1396</v>
      </c>
      <c r="O1491" s="90" t="s">
        <v>1722</v>
      </c>
      <c r="P1491" s="89">
        <f t="shared" si="138"/>
        <v>45365</v>
      </c>
      <c r="Q1491" s="90" t="s">
        <v>1722</v>
      </c>
      <c r="R1491" s="90" t="s">
        <v>3659</v>
      </c>
      <c r="S1491" s="121">
        <f t="shared" si="139"/>
        <v>45370</v>
      </c>
      <c r="T1491" s="9">
        <v>12</v>
      </c>
      <c r="U1491" s="9">
        <v>17.37</v>
      </c>
      <c r="Z1491" s="78">
        <f t="shared" ca="1" si="140"/>
        <v>883</v>
      </c>
      <c r="AA1491" s="78" t="str">
        <f t="shared" si="141"/>
        <v>3-2024</v>
      </c>
      <c r="AC1491" s="4" t="str">
        <f t="shared" si="142"/>
        <v>Empty</v>
      </c>
      <c r="AD1491" s="4">
        <f t="shared" si="143"/>
        <v>4</v>
      </c>
    </row>
    <row r="1492" spans="1:30">
      <c r="A1492" s="8" t="s">
        <v>3660</v>
      </c>
      <c r="B1492" s="8" t="s">
        <v>849</v>
      </c>
      <c r="C1492" s="8" t="s">
        <v>41</v>
      </c>
      <c r="D1492" s="8" t="s">
        <v>31</v>
      </c>
      <c r="E1492" s="8"/>
      <c r="F1492" s="8" t="s">
        <v>1389</v>
      </c>
      <c r="G1492" s="8" t="s">
        <v>1384</v>
      </c>
      <c r="H1492" s="8">
        <v>45.37</v>
      </c>
      <c r="I1492" s="8">
        <v>8.77</v>
      </c>
      <c r="J1492" s="8">
        <v>0.60619999999999996</v>
      </c>
      <c r="K1492" s="8">
        <v>0.56910000000000005</v>
      </c>
      <c r="L1492" s="8" t="s">
        <v>1376</v>
      </c>
      <c r="M1492" s="8">
        <v>578</v>
      </c>
      <c r="N1492" s="8" t="s">
        <v>1377</v>
      </c>
      <c r="O1492" s="89" t="s">
        <v>1550</v>
      </c>
      <c r="P1492" s="89">
        <f t="shared" si="138"/>
        <v>45454</v>
      </c>
      <c r="Q1492" s="89" t="s">
        <v>1550</v>
      </c>
      <c r="R1492" s="89" t="s">
        <v>1308</v>
      </c>
      <c r="S1492" s="121">
        <f t="shared" si="139"/>
        <v>45468</v>
      </c>
      <c r="T1492" s="8">
        <v>120</v>
      </c>
      <c r="U1492" s="8">
        <v>6.88</v>
      </c>
      <c r="Z1492" s="78">
        <f t="shared" ca="1" si="140"/>
        <v>794</v>
      </c>
      <c r="AA1492" s="78" t="str">
        <f t="shared" si="141"/>
        <v>6-2024</v>
      </c>
      <c r="AC1492" s="4" t="str">
        <f t="shared" si="142"/>
        <v>Empty</v>
      </c>
      <c r="AD1492" s="4">
        <f t="shared" si="143"/>
        <v>11</v>
      </c>
    </row>
    <row r="1493" spans="1:30" hidden="1">
      <c r="A1493" s="9" t="s">
        <v>3661</v>
      </c>
      <c r="B1493" s="9" t="s">
        <v>546</v>
      </c>
      <c r="C1493" s="9" t="s">
        <v>41</v>
      </c>
      <c r="D1493" s="9" t="s">
        <v>44</v>
      </c>
      <c r="E1493" s="9"/>
      <c r="F1493" s="9" t="s">
        <v>1374</v>
      </c>
      <c r="G1493" s="9" t="s">
        <v>1390</v>
      </c>
      <c r="H1493" s="9">
        <v>67.16</v>
      </c>
      <c r="I1493" s="9">
        <v>8.3800000000000008</v>
      </c>
      <c r="J1493" s="9">
        <v>1.1040000000000001</v>
      </c>
      <c r="K1493" s="9">
        <v>1.6516</v>
      </c>
      <c r="L1493" s="9" t="s">
        <v>1385</v>
      </c>
      <c r="M1493" s="9">
        <v>768</v>
      </c>
      <c r="N1493" s="9" t="s">
        <v>1386</v>
      </c>
      <c r="O1493" s="90" t="s">
        <v>2571</v>
      </c>
      <c r="P1493" s="89">
        <f t="shared" si="138"/>
        <v>45024</v>
      </c>
      <c r="Q1493" s="90" t="s">
        <v>2571</v>
      </c>
      <c r="R1493" s="90"/>
      <c r="S1493" s="121" t="e">
        <f t="shared" si="139"/>
        <v>#VALUE!</v>
      </c>
      <c r="T1493" s="9">
        <v>48</v>
      </c>
      <c r="U1493" s="9">
        <v>0</v>
      </c>
      <c r="Z1493" s="78">
        <f t="shared" ca="1" si="140"/>
        <v>1224</v>
      </c>
      <c r="AA1493" s="78" t="str">
        <f t="shared" si="141"/>
        <v>4-2023</v>
      </c>
      <c r="AC1493" s="4" t="str">
        <f t="shared" si="142"/>
        <v>Empty</v>
      </c>
      <c r="AD1493" s="4" t="e">
        <f t="shared" si="143"/>
        <v>#VALUE!</v>
      </c>
    </row>
    <row r="1494" spans="1:30">
      <c r="A1494" s="8" t="s">
        <v>3662</v>
      </c>
      <c r="B1494" s="8" t="s">
        <v>672</v>
      </c>
      <c r="C1494" s="8" t="s">
        <v>35</v>
      </c>
      <c r="D1494" s="8" t="s">
        <v>31</v>
      </c>
      <c r="E1494" s="8"/>
      <c r="F1494" s="8" t="s">
        <v>1400</v>
      </c>
      <c r="G1494" s="8" t="s">
        <v>1375</v>
      </c>
      <c r="H1494" s="8">
        <v>99.46</v>
      </c>
      <c r="I1494" s="8">
        <v>16.07</v>
      </c>
      <c r="J1494" s="8">
        <v>0.94810000000000005</v>
      </c>
      <c r="K1494" s="8">
        <v>2.4224000000000001</v>
      </c>
      <c r="L1494" s="8" t="s">
        <v>1358</v>
      </c>
      <c r="M1494" s="8">
        <v>730</v>
      </c>
      <c r="N1494" s="8" t="s">
        <v>1396</v>
      </c>
      <c r="O1494" s="89" t="s">
        <v>943</v>
      </c>
      <c r="P1494" s="89">
        <f t="shared" si="138"/>
        <v>45183</v>
      </c>
      <c r="Q1494" s="89" t="s">
        <v>943</v>
      </c>
      <c r="R1494" s="89" t="s">
        <v>731</v>
      </c>
      <c r="S1494" s="121">
        <f t="shared" si="139"/>
        <v>45195</v>
      </c>
      <c r="T1494" s="8">
        <v>60</v>
      </c>
      <c r="U1494" s="8">
        <v>83.77</v>
      </c>
      <c r="Z1494" s="78">
        <f t="shared" ca="1" si="140"/>
        <v>1065</v>
      </c>
      <c r="AA1494" s="78" t="str">
        <f t="shared" si="141"/>
        <v>9-2023</v>
      </c>
      <c r="AC1494" s="4" t="str">
        <f t="shared" si="142"/>
        <v>Empty</v>
      </c>
      <c r="AD1494" s="4">
        <f t="shared" si="143"/>
        <v>9</v>
      </c>
    </row>
    <row r="1495" spans="1:30">
      <c r="A1495" s="9" t="s">
        <v>3663</v>
      </c>
      <c r="B1495" s="9" t="s">
        <v>1199</v>
      </c>
      <c r="C1495" s="9" t="s">
        <v>12</v>
      </c>
      <c r="D1495" s="9" t="s">
        <v>23</v>
      </c>
      <c r="E1495" s="9"/>
      <c r="F1495" s="9" t="s">
        <v>1380</v>
      </c>
      <c r="G1495" s="9" t="s">
        <v>1375</v>
      </c>
      <c r="H1495" s="9">
        <v>39.31</v>
      </c>
      <c r="I1495" s="9">
        <v>16.8</v>
      </c>
      <c r="J1495" s="9">
        <v>0.29220000000000002</v>
      </c>
      <c r="K1495" s="9">
        <v>3.5815000000000001</v>
      </c>
      <c r="L1495" s="9" t="s">
        <v>1376</v>
      </c>
      <c r="M1495" s="9">
        <v>779</v>
      </c>
      <c r="N1495" s="9" t="s">
        <v>1403</v>
      </c>
      <c r="O1495" s="90" t="s">
        <v>2812</v>
      </c>
      <c r="P1495" s="89">
        <f t="shared" si="138"/>
        <v>45299</v>
      </c>
      <c r="Q1495" s="90" t="s">
        <v>2812</v>
      </c>
      <c r="R1495" s="90" t="s">
        <v>191</v>
      </c>
      <c r="S1495" s="121">
        <f t="shared" si="139"/>
        <v>45313</v>
      </c>
      <c r="T1495" s="9">
        <v>12</v>
      </c>
      <c r="U1495" s="9">
        <v>23.3</v>
      </c>
      <c r="Z1495" s="78">
        <f t="shared" ca="1" si="140"/>
        <v>949</v>
      </c>
      <c r="AA1495" s="78" t="str">
        <f t="shared" si="141"/>
        <v>1-2024</v>
      </c>
      <c r="AC1495" s="4" t="str">
        <f t="shared" si="142"/>
        <v>Empty</v>
      </c>
      <c r="AD1495" s="4">
        <f t="shared" si="143"/>
        <v>11</v>
      </c>
    </row>
    <row r="1496" spans="1:30" hidden="1">
      <c r="A1496" s="8" t="s">
        <v>3664</v>
      </c>
      <c r="B1496" s="8" t="s">
        <v>661</v>
      </c>
      <c r="C1496" s="8" t="s">
        <v>12</v>
      </c>
      <c r="D1496" s="8" t="s">
        <v>10</v>
      </c>
      <c r="E1496" s="8"/>
      <c r="F1496" s="8" t="s">
        <v>1380</v>
      </c>
      <c r="G1496" s="8" t="s">
        <v>1384</v>
      </c>
      <c r="H1496" s="8">
        <v>48.93</v>
      </c>
      <c r="I1496" s="8">
        <v>12.7</v>
      </c>
      <c r="J1496" s="8">
        <v>0.46970000000000001</v>
      </c>
      <c r="K1496" s="8">
        <v>0.60950000000000004</v>
      </c>
      <c r="L1496" s="8" t="s">
        <v>1412</v>
      </c>
      <c r="M1496" s="8">
        <v>713</v>
      </c>
      <c r="N1496" s="8" t="s">
        <v>1426</v>
      </c>
      <c r="O1496" s="89" t="s">
        <v>3148</v>
      </c>
      <c r="P1496" s="89">
        <f t="shared" si="138"/>
        <v>45281</v>
      </c>
      <c r="Q1496" s="89" t="s">
        <v>3148</v>
      </c>
      <c r="R1496" s="89"/>
      <c r="S1496" s="121" t="e">
        <f t="shared" si="139"/>
        <v>#VALUE!</v>
      </c>
      <c r="T1496" s="8">
        <v>180</v>
      </c>
      <c r="U1496" s="8">
        <v>22.29</v>
      </c>
      <c r="Z1496" s="78">
        <f t="shared" ca="1" si="140"/>
        <v>967</v>
      </c>
      <c r="AA1496" s="78" t="str">
        <f t="shared" si="141"/>
        <v>12-2023</v>
      </c>
      <c r="AC1496" s="4" t="str">
        <f t="shared" si="142"/>
        <v>Q4</v>
      </c>
      <c r="AD1496" s="4" t="e">
        <f t="shared" si="143"/>
        <v>#VALUE!</v>
      </c>
    </row>
    <row r="1497" spans="1:30">
      <c r="A1497" s="9" t="s">
        <v>3665</v>
      </c>
      <c r="B1497" s="9" t="s">
        <v>1132</v>
      </c>
      <c r="C1497" s="9" t="s">
        <v>35</v>
      </c>
      <c r="D1497" s="9" t="s">
        <v>1360</v>
      </c>
      <c r="E1497" s="9"/>
      <c r="F1497" s="9" t="s">
        <v>1389</v>
      </c>
      <c r="G1497" s="9" t="s">
        <v>1375</v>
      </c>
      <c r="H1497" s="9">
        <v>68.63</v>
      </c>
      <c r="I1497" s="9">
        <v>13.08</v>
      </c>
      <c r="J1497" s="9">
        <v>0.61939999999999995</v>
      </c>
      <c r="K1497" s="9">
        <v>6.1323999999999996</v>
      </c>
      <c r="L1497" s="9" t="s">
        <v>1395</v>
      </c>
      <c r="M1497" s="9">
        <v>632</v>
      </c>
      <c r="N1497" s="9" t="s">
        <v>1403</v>
      </c>
      <c r="O1497" s="90" t="s">
        <v>1480</v>
      </c>
      <c r="P1497" s="89">
        <f t="shared" si="138"/>
        <v>44583</v>
      </c>
      <c r="Q1497" s="90" t="s">
        <v>1480</v>
      </c>
      <c r="R1497" s="90" t="s">
        <v>997</v>
      </c>
      <c r="S1497" s="121">
        <f t="shared" si="139"/>
        <v>44593</v>
      </c>
      <c r="T1497" s="9">
        <v>12</v>
      </c>
      <c r="U1497" s="9">
        <v>36.47</v>
      </c>
      <c r="Z1497" s="78">
        <f t="shared" ca="1" si="140"/>
        <v>1665</v>
      </c>
      <c r="AA1497" s="78" t="str">
        <f t="shared" si="141"/>
        <v>1-2022</v>
      </c>
      <c r="AC1497" s="4" t="str">
        <f t="shared" si="142"/>
        <v>Empty</v>
      </c>
      <c r="AD1497" s="4">
        <f t="shared" si="143"/>
        <v>7</v>
      </c>
    </row>
    <row r="1498" spans="1:30" hidden="1">
      <c r="A1498" s="8" t="s">
        <v>3666</v>
      </c>
      <c r="B1498" s="8" t="s">
        <v>1215</v>
      </c>
      <c r="C1498" s="8" t="s">
        <v>28</v>
      </c>
      <c r="D1498" s="8" t="s">
        <v>44</v>
      </c>
      <c r="E1498" s="8"/>
      <c r="F1498" s="8" t="s">
        <v>1380</v>
      </c>
      <c r="G1498" s="8" t="s">
        <v>1375</v>
      </c>
      <c r="H1498" s="8">
        <v>38.520000000000003</v>
      </c>
      <c r="I1498" s="8">
        <v>14.07</v>
      </c>
      <c r="J1498" s="8">
        <v>0.72540000000000004</v>
      </c>
      <c r="K1498" s="8">
        <v>0.59970000000000001</v>
      </c>
      <c r="L1498" s="8" t="s">
        <v>1385</v>
      </c>
      <c r="M1498" s="8">
        <v>814</v>
      </c>
      <c r="N1498" s="8" t="s">
        <v>1386</v>
      </c>
      <c r="O1498" s="89" t="s">
        <v>3071</v>
      </c>
      <c r="P1498" s="89">
        <f t="shared" si="138"/>
        <v>45625</v>
      </c>
      <c r="Q1498" s="89" t="s">
        <v>3071</v>
      </c>
      <c r="R1498" s="89"/>
      <c r="S1498" s="121" t="e">
        <f t="shared" si="139"/>
        <v>#VALUE!</v>
      </c>
      <c r="T1498" s="8">
        <v>120</v>
      </c>
      <c r="U1498" s="8">
        <v>0</v>
      </c>
      <c r="Z1498" s="78">
        <f t="shared" ca="1" si="140"/>
        <v>623</v>
      </c>
      <c r="AA1498" s="78" t="str">
        <f t="shared" si="141"/>
        <v>11-2024</v>
      </c>
      <c r="AC1498" s="4" t="str">
        <f t="shared" si="142"/>
        <v>Q4</v>
      </c>
      <c r="AD1498" s="4" t="e">
        <f t="shared" si="143"/>
        <v>#VALUE!</v>
      </c>
    </row>
    <row r="1499" spans="1:30">
      <c r="A1499" s="9" t="s">
        <v>3667</v>
      </c>
      <c r="B1499" s="9" t="s">
        <v>838</v>
      </c>
      <c r="C1499" s="9" t="s">
        <v>35</v>
      </c>
      <c r="D1499" s="9" t="s">
        <v>10</v>
      </c>
      <c r="E1499" s="9"/>
      <c r="F1499" s="9" t="s">
        <v>1411</v>
      </c>
      <c r="G1499" s="9" t="s">
        <v>1375</v>
      </c>
      <c r="H1499" s="9">
        <v>88.43</v>
      </c>
      <c r="I1499" s="9">
        <v>12.33</v>
      </c>
      <c r="J1499" s="9">
        <v>0.93899999999999995</v>
      </c>
      <c r="K1499" s="9">
        <v>7.8705999999999996</v>
      </c>
      <c r="L1499" s="9" t="s">
        <v>1395</v>
      </c>
      <c r="M1499" s="9">
        <v>601</v>
      </c>
      <c r="N1499" s="9" t="s">
        <v>1403</v>
      </c>
      <c r="O1499" s="90" t="s">
        <v>3668</v>
      </c>
      <c r="P1499" s="89">
        <f t="shared" si="138"/>
        <v>45394</v>
      </c>
      <c r="Q1499" s="90" t="s">
        <v>3668</v>
      </c>
      <c r="R1499" s="90" t="s">
        <v>3508</v>
      </c>
      <c r="S1499" s="121">
        <f t="shared" si="139"/>
        <v>45397</v>
      </c>
      <c r="T1499" s="9">
        <v>12</v>
      </c>
      <c r="U1499" s="9">
        <v>37.119999999999997</v>
      </c>
      <c r="Z1499" s="78">
        <f t="shared" ca="1" si="140"/>
        <v>854</v>
      </c>
      <c r="AA1499" s="78" t="str">
        <f t="shared" si="141"/>
        <v>4-2024</v>
      </c>
      <c r="AC1499" s="4" t="str">
        <f t="shared" si="142"/>
        <v>Empty</v>
      </c>
      <c r="AD1499" s="4">
        <f t="shared" si="143"/>
        <v>2</v>
      </c>
    </row>
    <row r="1500" spans="1:30">
      <c r="A1500" s="8" t="s">
        <v>3669</v>
      </c>
      <c r="B1500" s="8" t="s">
        <v>1240</v>
      </c>
      <c r="C1500" s="8" t="s">
        <v>35</v>
      </c>
      <c r="D1500" s="8" t="s">
        <v>10</v>
      </c>
      <c r="E1500" s="8"/>
      <c r="F1500" s="8" t="s">
        <v>1374</v>
      </c>
      <c r="G1500" s="8" t="s">
        <v>1384</v>
      </c>
      <c r="H1500" s="8">
        <v>6.46</v>
      </c>
      <c r="I1500" s="8">
        <v>10.119999999999999</v>
      </c>
      <c r="J1500" s="8">
        <v>6.7000000000000004E-2</v>
      </c>
      <c r="K1500" s="8">
        <v>0.20880000000000001</v>
      </c>
      <c r="L1500" s="8" t="s">
        <v>1358</v>
      </c>
      <c r="M1500" s="8">
        <v>797</v>
      </c>
      <c r="N1500" s="8" t="s">
        <v>1403</v>
      </c>
      <c r="O1500" s="89" t="s">
        <v>2854</v>
      </c>
      <c r="P1500" s="89">
        <f t="shared" si="138"/>
        <v>45421</v>
      </c>
      <c r="Q1500" s="89" t="s">
        <v>2854</v>
      </c>
      <c r="R1500" s="89" t="s">
        <v>991</v>
      </c>
      <c r="S1500" s="121">
        <f t="shared" si="139"/>
        <v>45424</v>
      </c>
      <c r="T1500" s="8">
        <v>36</v>
      </c>
      <c r="U1500" s="8">
        <v>1.68</v>
      </c>
      <c r="Z1500" s="78">
        <f t="shared" ca="1" si="140"/>
        <v>827</v>
      </c>
      <c r="AA1500" s="78" t="str">
        <f t="shared" si="141"/>
        <v>5-2024</v>
      </c>
      <c r="AC1500" s="4" t="str">
        <f t="shared" si="142"/>
        <v>Empty</v>
      </c>
      <c r="AD1500" s="4">
        <f t="shared" si="143"/>
        <v>2</v>
      </c>
    </row>
    <row r="1501" spans="1:30">
      <c r="A1501" s="9" t="s">
        <v>3670</v>
      </c>
      <c r="B1501" s="9" t="s">
        <v>1344</v>
      </c>
      <c r="C1501" s="9" t="s">
        <v>16</v>
      </c>
      <c r="D1501" s="9" t="s">
        <v>31</v>
      </c>
      <c r="E1501" s="9"/>
      <c r="F1501" s="9" t="s">
        <v>1389</v>
      </c>
      <c r="G1501" s="9" t="s">
        <v>1384</v>
      </c>
      <c r="H1501" s="9">
        <v>23.95</v>
      </c>
      <c r="I1501" s="9">
        <v>16.04</v>
      </c>
      <c r="J1501" s="9">
        <v>0.1384</v>
      </c>
      <c r="K1501" s="9">
        <v>0.84250000000000003</v>
      </c>
      <c r="L1501" s="9" t="s">
        <v>1395</v>
      </c>
      <c r="M1501" s="9">
        <v>602</v>
      </c>
      <c r="N1501" s="9" t="s">
        <v>1403</v>
      </c>
      <c r="O1501" s="90" t="s">
        <v>2654</v>
      </c>
      <c r="P1501" s="89">
        <f t="shared" si="138"/>
        <v>45032</v>
      </c>
      <c r="Q1501" s="90" t="s">
        <v>2654</v>
      </c>
      <c r="R1501" s="90" t="s">
        <v>2419</v>
      </c>
      <c r="S1501" s="121">
        <f t="shared" si="139"/>
        <v>45037</v>
      </c>
      <c r="T1501" s="9">
        <v>36</v>
      </c>
      <c r="U1501" s="9">
        <v>8.09</v>
      </c>
      <c r="Z1501" s="78">
        <f t="shared" ca="1" si="140"/>
        <v>1216</v>
      </c>
      <c r="AA1501" s="78" t="str">
        <f t="shared" si="141"/>
        <v>4-2023</v>
      </c>
      <c r="AC1501" s="4" t="str">
        <f t="shared" si="142"/>
        <v>Empty</v>
      </c>
      <c r="AD1501" s="4">
        <f t="shared" si="143"/>
        <v>5</v>
      </c>
    </row>
    <row r="1502" spans="1:30" hidden="1">
      <c r="A1502" s="8" t="s">
        <v>3671</v>
      </c>
      <c r="B1502" s="8" t="s">
        <v>1035</v>
      </c>
      <c r="C1502" s="8" t="s">
        <v>7</v>
      </c>
      <c r="D1502" s="8" t="s">
        <v>44</v>
      </c>
      <c r="E1502" s="8"/>
      <c r="F1502" s="8" t="s">
        <v>1411</v>
      </c>
      <c r="G1502" s="8" t="s">
        <v>1375</v>
      </c>
      <c r="H1502" s="8">
        <v>71.06</v>
      </c>
      <c r="I1502" s="8">
        <v>7.53</v>
      </c>
      <c r="J1502" s="8">
        <v>1.0076000000000001</v>
      </c>
      <c r="K1502" s="8">
        <v>2.2113999999999998</v>
      </c>
      <c r="L1502" s="8" t="s">
        <v>1395</v>
      </c>
      <c r="M1502" s="8">
        <v>768</v>
      </c>
      <c r="N1502" s="8" t="s">
        <v>1426</v>
      </c>
      <c r="O1502" s="89" t="s">
        <v>2108</v>
      </c>
      <c r="P1502" s="89">
        <f t="shared" si="138"/>
        <v>45458</v>
      </c>
      <c r="Q1502" s="89" t="s">
        <v>2108</v>
      </c>
      <c r="R1502" s="89"/>
      <c r="S1502" s="121" t="e">
        <f t="shared" si="139"/>
        <v>#VALUE!</v>
      </c>
      <c r="T1502" s="8">
        <v>36</v>
      </c>
      <c r="U1502" s="8">
        <v>39.58</v>
      </c>
      <c r="Z1502" s="78">
        <f t="shared" ca="1" si="140"/>
        <v>790</v>
      </c>
      <c r="AA1502" s="78" t="str">
        <f t="shared" si="141"/>
        <v>6-2024</v>
      </c>
      <c r="AC1502" s="4" t="str">
        <f t="shared" si="142"/>
        <v>Empty</v>
      </c>
      <c r="AD1502" s="4" t="e">
        <f t="shared" si="143"/>
        <v>#VALUE!</v>
      </c>
    </row>
    <row r="1503" spans="1:30" hidden="1">
      <c r="A1503" s="9" t="s">
        <v>3672</v>
      </c>
      <c r="B1503" s="9" t="s">
        <v>905</v>
      </c>
      <c r="C1503" s="9" t="s">
        <v>24</v>
      </c>
      <c r="D1503" s="9" t="s">
        <v>10</v>
      </c>
      <c r="E1503" s="9"/>
      <c r="F1503" s="9" t="s">
        <v>1389</v>
      </c>
      <c r="G1503" s="9" t="s">
        <v>1390</v>
      </c>
      <c r="H1503" s="9">
        <v>35.020000000000003</v>
      </c>
      <c r="I1503" s="9">
        <v>16.68</v>
      </c>
      <c r="J1503" s="9">
        <v>0.19239999999999999</v>
      </c>
      <c r="K1503" s="9">
        <v>0.60160000000000002</v>
      </c>
      <c r="L1503" s="9" t="s">
        <v>1412</v>
      </c>
      <c r="M1503" s="9">
        <v>830</v>
      </c>
      <c r="N1503" s="9" t="s">
        <v>1426</v>
      </c>
      <c r="O1503" s="90" t="s">
        <v>2218</v>
      </c>
      <c r="P1503" s="89">
        <f t="shared" si="138"/>
        <v>45649</v>
      </c>
      <c r="Q1503" s="90" t="s">
        <v>2218</v>
      </c>
      <c r="R1503" s="90"/>
      <c r="S1503" s="121" t="e">
        <f t="shared" si="139"/>
        <v>#VALUE!</v>
      </c>
      <c r="T1503" s="9">
        <v>120</v>
      </c>
      <c r="U1503" s="9">
        <v>29.87</v>
      </c>
      <c r="Z1503" s="78">
        <f t="shared" ca="1" si="140"/>
        <v>599</v>
      </c>
      <c r="AA1503" s="78" t="str">
        <f t="shared" si="141"/>
        <v>12-2024</v>
      </c>
      <c r="AC1503" s="4" t="str">
        <f t="shared" si="142"/>
        <v>Q4</v>
      </c>
      <c r="AD1503" s="4" t="e">
        <f t="shared" si="143"/>
        <v>#VALUE!</v>
      </c>
    </row>
    <row r="1504" spans="1:30" hidden="1">
      <c r="A1504" s="8" t="s">
        <v>3673</v>
      </c>
      <c r="B1504" s="8" t="s">
        <v>747</v>
      </c>
      <c r="C1504" s="8" t="s">
        <v>28</v>
      </c>
      <c r="D1504" s="8" t="s">
        <v>1360</v>
      </c>
      <c r="E1504" s="8"/>
      <c r="F1504" s="8" t="s">
        <v>1380</v>
      </c>
      <c r="G1504" s="8" t="s">
        <v>1384</v>
      </c>
      <c r="H1504" s="8">
        <v>96.22</v>
      </c>
      <c r="I1504" s="8">
        <v>15.91</v>
      </c>
      <c r="J1504" s="8">
        <v>1.232</v>
      </c>
      <c r="K1504" s="8">
        <v>8.7260000000000009</v>
      </c>
      <c r="L1504" s="8" t="s">
        <v>1412</v>
      </c>
      <c r="M1504" s="8">
        <v>635</v>
      </c>
      <c r="N1504" s="8" t="s">
        <v>1426</v>
      </c>
      <c r="O1504" s="89" t="s">
        <v>1621</v>
      </c>
      <c r="P1504" s="89">
        <f t="shared" si="138"/>
        <v>45278</v>
      </c>
      <c r="Q1504" s="89" t="s">
        <v>1621</v>
      </c>
      <c r="R1504" s="89"/>
      <c r="S1504" s="121" t="e">
        <f t="shared" si="139"/>
        <v>#VALUE!</v>
      </c>
      <c r="T1504" s="8">
        <v>12</v>
      </c>
      <c r="U1504" s="8">
        <v>88.39</v>
      </c>
      <c r="Z1504" s="78">
        <f t="shared" ca="1" si="140"/>
        <v>970</v>
      </c>
      <c r="AA1504" s="78" t="str">
        <f t="shared" si="141"/>
        <v>12-2023</v>
      </c>
      <c r="AC1504" s="4" t="str">
        <f t="shared" si="142"/>
        <v>Q4</v>
      </c>
      <c r="AD1504" s="4" t="e">
        <f t="shared" si="143"/>
        <v>#VALUE!</v>
      </c>
    </row>
    <row r="1505" spans="1:30">
      <c r="A1505" s="9" t="s">
        <v>3674</v>
      </c>
      <c r="B1505" s="9" t="s">
        <v>71</v>
      </c>
      <c r="C1505" s="9" t="s">
        <v>28</v>
      </c>
      <c r="D1505" s="9" t="s">
        <v>1360</v>
      </c>
      <c r="E1505" s="9"/>
      <c r="F1505" s="9" t="s">
        <v>1400</v>
      </c>
      <c r="G1505" s="9" t="s">
        <v>1375</v>
      </c>
      <c r="H1505" s="9">
        <v>76.25</v>
      </c>
      <c r="I1505" s="9">
        <v>8.9499999999999993</v>
      </c>
      <c r="J1505" s="9">
        <v>0.7621</v>
      </c>
      <c r="K1505" s="9">
        <v>6.6664000000000003</v>
      </c>
      <c r="L1505" s="9" t="s">
        <v>1376</v>
      </c>
      <c r="M1505" s="9">
        <v>711</v>
      </c>
      <c r="N1505" s="9" t="s">
        <v>1403</v>
      </c>
      <c r="O1505" s="90" t="s">
        <v>1457</v>
      </c>
      <c r="P1505" s="89">
        <f t="shared" si="138"/>
        <v>45430</v>
      </c>
      <c r="Q1505" s="90" t="s">
        <v>1457</v>
      </c>
      <c r="R1505" s="90" t="s">
        <v>1738</v>
      </c>
      <c r="S1505" s="121">
        <f t="shared" si="139"/>
        <v>45439</v>
      </c>
      <c r="T1505" s="9">
        <v>12</v>
      </c>
      <c r="U1505" s="9">
        <v>41.98</v>
      </c>
      <c r="Z1505" s="78">
        <f t="shared" ca="1" si="140"/>
        <v>818</v>
      </c>
      <c r="AA1505" s="78" t="str">
        <f t="shared" si="141"/>
        <v>5-2024</v>
      </c>
      <c r="AC1505" s="4" t="str">
        <f t="shared" si="142"/>
        <v>Empty</v>
      </c>
      <c r="AD1505" s="4">
        <f t="shared" si="143"/>
        <v>6</v>
      </c>
    </row>
    <row r="1506" spans="1:30">
      <c r="A1506" s="8" t="s">
        <v>3675</v>
      </c>
      <c r="B1506" s="8" t="s">
        <v>113</v>
      </c>
      <c r="C1506" s="8" t="s">
        <v>16</v>
      </c>
      <c r="D1506" s="8" t="s">
        <v>10</v>
      </c>
      <c r="E1506" s="8"/>
      <c r="F1506" s="8" t="s">
        <v>1389</v>
      </c>
      <c r="G1506" s="8" t="s">
        <v>1390</v>
      </c>
      <c r="H1506" s="8">
        <v>59.42</v>
      </c>
      <c r="I1506" s="8">
        <v>8.85</v>
      </c>
      <c r="J1506" s="8">
        <v>1.0883</v>
      </c>
      <c r="K1506" s="8">
        <v>0.59740000000000004</v>
      </c>
      <c r="L1506" s="8" t="s">
        <v>1385</v>
      </c>
      <c r="M1506" s="8">
        <v>588</v>
      </c>
      <c r="N1506" s="8" t="s">
        <v>1396</v>
      </c>
      <c r="O1506" s="89" t="s">
        <v>3676</v>
      </c>
      <c r="P1506" s="89">
        <f t="shared" si="138"/>
        <v>45229</v>
      </c>
      <c r="Q1506" s="89" t="s">
        <v>3676</v>
      </c>
      <c r="R1506" s="89" t="s">
        <v>2225</v>
      </c>
      <c r="S1506" s="121">
        <f t="shared" si="139"/>
        <v>45238</v>
      </c>
      <c r="T1506" s="8">
        <v>180</v>
      </c>
      <c r="U1506" s="8">
        <v>0</v>
      </c>
      <c r="Z1506" s="78">
        <f t="shared" ca="1" si="140"/>
        <v>1019</v>
      </c>
      <c r="AA1506" s="78" t="str">
        <f t="shared" si="141"/>
        <v>10-2023</v>
      </c>
      <c r="AC1506" s="4" t="str">
        <f t="shared" si="142"/>
        <v>Q4</v>
      </c>
      <c r="AD1506" s="4">
        <f t="shared" si="143"/>
        <v>8</v>
      </c>
    </row>
    <row r="1507" spans="1:30" hidden="1">
      <c r="A1507" s="9" t="s">
        <v>3677</v>
      </c>
      <c r="B1507" s="9" t="s">
        <v>380</v>
      </c>
      <c r="C1507" s="9" t="s">
        <v>41</v>
      </c>
      <c r="D1507" s="9" t="s">
        <v>23</v>
      </c>
      <c r="E1507" s="9"/>
      <c r="F1507" s="9" t="s">
        <v>1374</v>
      </c>
      <c r="G1507" s="9" t="s">
        <v>1384</v>
      </c>
      <c r="H1507" s="9">
        <v>54.45</v>
      </c>
      <c r="I1507" s="9">
        <v>13.27</v>
      </c>
      <c r="J1507" s="9">
        <v>0.66759999999999997</v>
      </c>
      <c r="K1507" s="9">
        <v>0.64839999999999998</v>
      </c>
      <c r="L1507" s="9" t="s">
        <v>1376</v>
      </c>
      <c r="M1507" s="9">
        <v>755</v>
      </c>
      <c r="N1507" s="9" t="s">
        <v>1386</v>
      </c>
      <c r="O1507" s="90" t="s">
        <v>3322</v>
      </c>
      <c r="P1507" s="89">
        <f t="shared" si="138"/>
        <v>44718</v>
      </c>
      <c r="Q1507" s="90" t="s">
        <v>3322</v>
      </c>
      <c r="R1507" s="90"/>
      <c r="S1507" s="121" t="e">
        <f t="shared" si="139"/>
        <v>#VALUE!</v>
      </c>
      <c r="T1507" s="9">
        <v>240</v>
      </c>
      <c r="U1507" s="9">
        <v>17.09</v>
      </c>
      <c r="Z1507" s="78">
        <f t="shared" ca="1" si="140"/>
        <v>1530</v>
      </c>
      <c r="AA1507" s="78" t="str">
        <f t="shared" si="141"/>
        <v>6-2022</v>
      </c>
      <c r="AC1507" s="4" t="str">
        <f t="shared" si="142"/>
        <v>Empty</v>
      </c>
      <c r="AD1507" s="4" t="e">
        <f t="shared" si="143"/>
        <v>#VALUE!</v>
      </c>
    </row>
    <row r="1508" spans="1:30" hidden="1">
      <c r="A1508" s="8" t="s">
        <v>3678</v>
      </c>
      <c r="B1508" s="8" t="s">
        <v>593</v>
      </c>
      <c r="C1508" s="8" t="s">
        <v>32</v>
      </c>
      <c r="D1508" s="8" t="s">
        <v>1360</v>
      </c>
      <c r="E1508" s="8"/>
      <c r="F1508" s="8" t="s">
        <v>1411</v>
      </c>
      <c r="G1508" s="8" t="s">
        <v>1384</v>
      </c>
      <c r="H1508" s="8">
        <v>47.92</v>
      </c>
      <c r="I1508" s="8">
        <v>11.82</v>
      </c>
      <c r="J1508" s="8">
        <v>0.45550000000000002</v>
      </c>
      <c r="K1508" s="8">
        <v>0.6825</v>
      </c>
      <c r="L1508" s="8" t="s">
        <v>1385</v>
      </c>
      <c r="M1508" s="8">
        <v>713</v>
      </c>
      <c r="N1508" s="8" t="s">
        <v>1386</v>
      </c>
      <c r="O1508" s="89" t="s">
        <v>3451</v>
      </c>
      <c r="P1508" s="89">
        <f t="shared" si="138"/>
        <v>44960</v>
      </c>
      <c r="Q1508" s="89" t="s">
        <v>3451</v>
      </c>
      <c r="R1508" s="89"/>
      <c r="S1508" s="121" t="e">
        <f t="shared" si="139"/>
        <v>#VALUE!</v>
      </c>
      <c r="T1508" s="8">
        <v>120</v>
      </c>
      <c r="U1508" s="8">
        <v>0</v>
      </c>
      <c r="Z1508" s="78">
        <f t="shared" ca="1" si="140"/>
        <v>1288</v>
      </c>
      <c r="AA1508" s="78" t="str">
        <f t="shared" si="141"/>
        <v>2-2023</v>
      </c>
      <c r="AC1508" s="4" t="str">
        <f t="shared" si="142"/>
        <v>Empty</v>
      </c>
      <c r="AD1508" s="4" t="e">
        <f t="shared" si="143"/>
        <v>#VALUE!</v>
      </c>
    </row>
    <row r="1509" spans="1:30" hidden="1">
      <c r="A1509" s="9" t="s">
        <v>3679</v>
      </c>
      <c r="B1509" s="9" t="s">
        <v>784</v>
      </c>
      <c r="C1509" s="9" t="s">
        <v>7</v>
      </c>
      <c r="D1509" s="9" t="s">
        <v>44</v>
      </c>
      <c r="E1509" s="9"/>
      <c r="F1509" s="9" t="s">
        <v>1380</v>
      </c>
      <c r="G1509" s="9" t="s">
        <v>1384</v>
      </c>
      <c r="H1509" s="9">
        <v>33.090000000000003</v>
      </c>
      <c r="I1509" s="9">
        <v>9.4700000000000006</v>
      </c>
      <c r="J1509" s="9">
        <v>0.40749999999999997</v>
      </c>
      <c r="K1509" s="9">
        <v>0.5403</v>
      </c>
      <c r="L1509" s="9" t="s">
        <v>1385</v>
      </c>
      <c r="M1509" s="9">
        <v>662</v>
      </c>
      <c r="N1509" s="9" t="s">
        <v>1386</v>
      </c>
      <c r="O1509" s="90" t="s">
        <v>3680</v>
      </c>
      <c r="P1509" s="89">
        <f t="shared" si="138"/>
        <v>44605</v>
      </c>
      <c r="Q1509" s="90" t="s">
        <v>3680</v>
      </c>
      <c r="R1509" s="90"/>
      <c r="S1509" s="121" t="e">
        <f t="shared" si="139"/>
        <v>#VALUE!</v>
      </c>
      <c r="T1509" s="9">
        <v>84</v>
      </c>
      <c r="U1509" s="9">
        <v>0</v>
      </c>
      <c r="Z1509" s="78">
        <f t="shared" ca="1" si="140"/>
        <v>1643</v>
      </c>
      <c r="AA1509" s="78" t="str">
        <f t="shared" si="141"/>
        <v>2-2022</v>
      </c>
      <c r="AC1509" s="4" t="str">
        <f t="shared" si="142"/>
        <v>Empty</v>
      </c>
      <c r="AD1509" s="4" t="e">
        <f t="shared" si="143"/>
        <v>#VALUE!</v>
      </c>
    </row>
    <row r="1510" spans="1:30">
      <c r="A1510" s="8" t="s">
        <v>3681</v>
      </c>
      <c r="B1510" s="8" t="s">
        <v>1030</v>
      </c>
      <c r="C1510" s="8" t="s">
        <v>7</v>
      </c>
      <c r="D1510" s="8" t="s">
        <v>10</v>
      </c>
      <c r="E1510" s="8"/>
      <c r="F1510" s="8" t="s">
        <v>1374</v>
      </c>
      <c r="G1510" s="8" t="s">
        <v>1375</v>
      </c>
      <c r="H1510" s="8">
        <v>36.72</v>
      </c>
      <c r="I1510" s="8">
        <v>10.49</v>
      </c>
      <c r="J1510" s="8">
        <v>0.40300000000000002</v>
      </c>
      <c r="K1510" s="8">
        <v>0.3664</v>
      </c>
      <c r="L1510" s="8" t="s">
        <v>1376</v>
      </c>
      <c r="M1510" s="8">
        <v>729</v>
      </c>
      <c r="N1510" s="8" t="s">
        <v>1403</v>
      </c>
      <c r="O1510" s="89" t="s">
        <v>3217</v>
      </c>
      <c r="P1510" s="89">
        <f t="shared" si="138"/>
        <v>44843</v>
      </c>
      <c r="Q1510" s="89" t="s">
        <v>3217</v>
      </c>
      <c r="R1510" s="89" t="s">
        <v>1904</v>
      </c>
      <c r="S1510" s="121">
        <f t="shared" si="139"/>
        <v>44854</v>
      </c>
      <c r="T1510" s="8">
        <v>240</v>
      </c>
      <c r="U1510" s="8">
        <v>30.67</v>
      </c>
      <c r="Z1510" s="78">
        <f t="shared" ca="1" si="140"/>
        <v>1405</v>
      </c>
      <c r="AA1510" s="78" t="str">
        <f t="shared" si="141"/>
        <v>10-2022</v>
      </c>
      <c r="AC1510" s="4" t="str">
        <f t="shared" si="142"/>
        <v>Q4</v>
      </c>
      <c r="AD1510" s="4">
        <f t="shared" si="143"/>
        <v>9</v>
      </c>
    </row>
    <row r="1511" spans="1:30">
      <c r="A1511" s="9" t="s">
        <v>3682</v>
      </c>
      <c r="B1511" s="9" t="s">
        <v>467</v>
      </c>
      <c r="C1511" s="9" t="s">
        <v>32</v>
      </c>
      <c r="D1511" s="9" t="s">
        <v>44</v>
      </c>
      <c r="E1511" s="9"/>
      <c r="F1511" s="9" t="s">
        <v>1389</v>
      </c>
      <c r="G1511" s="9" t="s">
        <v>1375</v>
      </c>
      <c r="H1511" s="9">
        <v>32.630000000000003</v>
      </c>
      <c r="I1511" s="9">
        <v>16.079999999999998</v>
      </c>
      <c r="J1511" s="9">
        <v>0.3372</v>
      </c>
      <c r="K1511" s="9">
        <v>0.54820000000000002</v>
      </c>
      <c r="L1511" s="9" t="s">
        <v>1358</v>
      </c>
      <c r="M1511" s="9">
        <v>703</v>
      </c>
      <c r="N1511" s="9" t="s">
        <v>1377</v>
      </c>
      <c r="O1511" s="90" t="s">
        <v>2014</v>
      </c>
      <c r="P1511" s="89">
        <f t="shared" si="138"/>
        <v>45079</v>
      </c>
      <c r="Q1511" s="90" t="s">
        <v>2014</v>
      </c>
      <c r="R1511" s="90" t="s">
        <v>236</v>
      </c>
      <c r="S1511" s="121">
        <f t="shared" si="139"/>
        <v>45084</v>
      </c>
      <c r="T1511" s="9">
        <v>120</v>
      </c>
      <c r="U1511" s="9">
        <v>8</v>
      </c>
      <c r="Z1511" s="78">
        <f t="shared" ca="1" si="140"/>
        <v>1169</v>
      </c>
      <c r="AA1511" s="78" t="str">
        <f t="shared" si="141"/>
        <v>6-2023</v>
      </c>
      <c r="AC1511" s="4" t="str">
        <f t="shared" si="142"/>
        <v>Empty</v>
      </c>
      <c r="AD1511" s="4">
        <f t="shared" si="143"/>
        <v>4</v>
      </c>
    </row>
    <row r="1512" spans="1:30" hidden="1">
      <c r="A1512" s="8" t="s">
        <v>3683</v>
      </c>
      <c r="B1512" s="8" t="s">
        <v>640</v>
      </c>
      <c r="C1512" s="8" t="s">
        <v>7</v>
      </c>
      <c r="D1512" s="8" t="s">
        <v>44</v>
      </c>
      <c r="E1512" s="8"/>
      <c r="F1512" s="8" t="s">
        <v>1411</v>
      </c>
      <c r="G1512" s="8" t="s">
        <v>1375</v>
      </c>
      <c r="H1512" s="8">
        <v>29.94</v>
      </c>
      <c r="I1512" s="8">
        <v>17.829999999999998</v>
      </c>
      <c r="J1512" s="8">
        <v>0.2344</v>
      </c>
      <c r="K1512" s="8">
        <v>2.7425000000000002</v>
      </c>
      <c r="L1512" s="8" t="s">
        <v>1358</v>
      </c>
      <c r="M1512" s="8">
        <v>854</v>
      </c>
      <c r="N1512" s="8" t="s">
        <v>1426</v>
      </c>
      <c r="O1512" s="89" t="s">
        <v>1745</v>
      </c>
      <c r="P1512" s="89">
        <f t="shared" si="138"/>
        <v>45601</v>
      </c>
      <c r="Q1512" s="89" t="s">
        <v>1745</v>
      </c>
      <c r="R1512" s="89"/>
      <c r="S1512" s="121" t="e">
        <f t="shared" si="139"/>
        <v>#VALUE!</v>
      </c>
      <c r="T1512" s="8">
        <v>12</v>
      </c>
      <c r="U1512" s="8">
        <v>27.23</v>
      </c>
      <c r="Z1512" s="78">
        <f t="shared" ca="1" si="140"/>
        <v>647</v>
      </c>
      <c r="AA1512" s="78" t="str">
        <f t="shared" si="141"/>
        <v>11-2024</v>
      </c>
      <c r="AC1512" s="4" t="str">
        <f t="shared" si="142"/>
        <v>Q4</v>
      </c>
      <c r="AD1512" s="4" t="e">
        <f t="shared" si="143"/>
        <v>#VALUE!</v>
      </c>
    </row>
    <row r="1513" spans="1:30">
      <c r="A1513" s="9" t="s">
        <v>3684</v>
      </c>
      <c r="B1513" s="9" t="s">
        <v>849</v>
      </c>
      <c r="C1513" s="9" t="s">
        <v>20</v>
      </c>
      <c r="D1513" s="9" t="s">
        <v>44</v>
      </c>
      <c r="E1513" s="9"/>
      <c r="F1513" s="9" t="s">
        <v>1411</v>
      </c>
      <c r="G1513" s="9" t="s">
        <v>1390</v>
      </c>
      <c r="H1513" s="9">
        <v>64.78</v>
      </c>
      <c r="I1513" s="9">
        <v>16.25</v>
      </c>
      <c r="J1513" s="9">
        <v>1.1638999999999999</v>
      </c>
      <c r="K1513" s="9">
        <v>1.2959000000000001</v>
      </c>
      <c r="L1513" s="9" t="s">
        <v>1376</v>
      </c>
      <c r="M1513" s="9">
        <v>578</v>
      </c>
      <c r="N1513" s="9" t="s">
        <v>1403</v>
      </c>
      <c r="O1513" s="90" t="s">
        <v>2115</v>
      </c>
      <c r="P1513" s="89">
        <f t="shared" si="138"/>
        <v>44876</v>
      </c>
      <c r="Q1513" s="90" t="s">
        <v>2115</v>
      </c>
      <c r="R1513" s="90" t="s">
        <v>734</v>
      </c>
      <c r="S1513" s="121">
        <f t="shared" si="139"/>
        <v>44880</v>
      </c>
      <c r="T1513" s="9">
        <v>84</v>
      </c>
      <c r="U1513" s="9">
        <v>13.89</v>
      </c>
      <c r="Z1513" s="78">
        <f t="shared" ca="1" si="140"/>
        <v>1372</v>
      </c>
      <c r="AA1513" s="78" t="str">
        <f t="shared" si="141"/>
        <v>11-2022</v>
      </c>
      <c r="AC1513" s="4" t="str">
        <f t="shared" si="142"/>
        <v>Q4</v>
      </c>
      <c r="AD1513" s="4">
        <f t="shared" si="143"/>
        <v>3</v>
      </c>
    </row>
    <row r="1514" spans="1:30">
      <c r="A1514" s="8" t="s">
        <v>3685</v>
      </c>
      <c r="B1514" s="8" t="s">
        <v>983</v>
      </c>
      <c r="C1514" s="8" t="s">
        <v>38</v>
      </c>
      <c r="D1514" s="8" t="s">
        <v>31</v>
      </c>
      <c r="E1514" s="8"/>
      <c r="F1514" s="8" t="s">
        <v>1411</v>
      </c>
      <c r="G1514" s="8" t="s">
        <v>1390</v>
      </c>
      <c r="H1514" s="8">
        <v>10.87</v>
      </c>
      <c r="I1514" s="8">
        <v>7.58</v>
      </c>
      <c r="J1514" s="8">
        <v>0.1139</v>
      </c>
      <c r="K1514" s="8">
        <v>0.48949999999999999</v>
      </c>
      <c r="L1514" s="8" t="s">
        <v>1358</v>
      </c>
      <c r="M1514" s="8">
        <v>604</v>
      </c>
      <c r="N1514" s="8" t="s">
        <v>1377</v>
      </c>
      <c r="O1514" s="89" t="s">
        <v>587</v>
      </c>
      <c r="P1514" s="89">
        <f t="shared" si="138"/>
        <v>45578</v>
      </c>
      <c r="Q1514" s="89" t="s">
        <v>587</v>
      </c>
      <c r="R1514" s="89" t="s">
        <v>2195</v>
      </c>
      <c r="S1514" s="121">
        <f t="shared" si="139"/>
        <v>45588</v>
      </c>
      <c r="T1514" s="8">
        <v>24</v>
      </c>
      <c r="U1514" s="8">
        <v>10.15</v>
      </c>
      <c r="Z1514" s="78">
        <f t="shared" ca="1" si="140"/>
        <v>670</v>
      </c>
      <c r="AA1514" s="78" t="str">
        <f t="shared" si="141"/>
        <v>10-2024</v>
      </c>
      <c r="AC1514" s="4" t="str">
        <f t="shared" si="142"/>
        <v>Q4</v>
      </c>
      <c r="AD1514" s="4">
        <f t="shared" si="143"/>
        <v>8</v>
      </c>
    </row>
    <row r="1515" spans="1:30" hidden="1">
      <c r="A1515" s="9" t="s">
        <v>3686</v>
      </c>
      <c r="B1515" s="9" t="s">
        <v>113</v>
      </c>
      <c r="C1515" s="9" t="s">
        <v>41</v>
      </c>
      <c r="D1515" s="9" t="s">
        <v>1360</v>
      </c>
      <c r="E1515" s="9"/>
      <c r="F1515" s="9" t="s">
        <v>1408</v>
      </c>
      <c r="G1515" s="9" t="s">
        <v>1384</v>
      </c>
      <c r="H1515" s="9">
        <v>57.57</v>
      </c>
      <c r="I1515" s="9">
        <v>16.829999999999998</v>
      </c>
      <c r="J1515" s="9">
        <v>0.42149999999999999</v>
      </c>
      <c r="K1515" s="9">
        <v>1.1708000000000001</v>
      </c>
      <c r="L1515" s="9" t="s">
        <v>1395</v>
      </c>
      <c r="M1515" s="9">
        <v>588</v>
      </c>
      <c r="N1515" s="9" t="s">
        <v>1386</v>
      </c>
      <c r="O1515" s="90" t="s">
        <v>439</v>
      </c>
      <c r="P1515" s="89">
        <f t="shared" si="138"/>
        <v>45026</v>
      </c>
      <c r="Q1515" s="90" t="s">
        <v>439</v>
      </c>
      <c r="R1515" s="90"/>
      <c r="S1515" s="121" t="e">
        <f t="shared" si="139"/>
        <v>#VALUE!</v>
      </c>
      <c r="T1515" s="9">
        <v>84</v>
      </c>
      <c r="U1515" s="9">
        <v>40.26</v>
      </c>
      <c r="Z1515" s="78">
        <f t="shared" ca="1" si="140"/>
        <v>1222</v>
      </c>
      <c r="AA1515" s="78" t="str">
        <f t="shared" si="141"/>
        <v>4-2023</v>
      </c>
      <c r="AC1515" s="4" t="str">
        <f t="shared" si="142"/>
        <v>Empty</v>
      </c>
      <c r="AD1515" s="4" t="e">
        <f t="shared" si="143"/>
        <v>#VALUE!</v>
      </c>
    </row>
    <row r="1516" spans="1:30">
      <c r="A1516" s="8" t="s">
        <v>3687</v>
      </c>
      <c r="B1516" s="8" t="s">
        <v>61</v>
      </c>
      <c r="C1516" s="8" t="s">
        <v>24</v>
      </c>
      <c r="D1516" s="8" t="s">
        <v>23</v>
      </c>
      <c r="E1516" s="8"/>
      <c r="F1516" s="8" t="s">
        <v>1374</v>
      </c>
      <c r="G1516" s="8" t="s">
        <v>1384</v>
      </c>
      <c r="H1516" s="8">
        <v>75.64</v>
      </c>
      <c r="I1516" s="8">
        <v>13.06</v>
      </c>
      <c r="J1516" s="8">
        <v>1.0515000000000001</v>
      </c>
      <c r="K1516" s="8">
        <v>3.5981999999999998</v>
      </c>
      <c r="L1516" s="8" t="s">
        <v>1412</v>
      </c>
      <c r="M1516" s="8">
        <v>657</v>
      </c>
      <c r="N1516" s="8" t="s">
        <v>1403</v>
      </c>
      <c r="O1516" s="89" t="s">
        <v>1852</v>
      </c>
      <c r="P1516" s="89">
        <f t="shared" si="138"/>
        <v>45323</v>
      </c>
      <c r="Q1516" s="89" t="s">
        <v>1852</v>
      </c>
      <c r="R1516" s="89" t="s">
        <v>726</v>
      </c>
      <c r="S1516" s="121">
        <f t="shared" si="139"/>
        <v>45338</v>
      </c>
      <c r="T1516" s="8">
        <v>24</v>
      </c>
      <c r="U1516" s="8">
        <v>28.31</v>
      </c>
      <c r="Z1516" s="78">
        <f t="shared" ca="1" si="140"/>
        <v>925</v>
      </c>
      <c r="AA1516" s="78" t="str">
        <f t="shared" si="141"/>
        <v>2-2024</v>
      </c>
      <c r="AC1516" s="4" t="str">
        <f t="shared" si="142"/>
        <v>Empty</v>
      </c>
      <c r="AD1516" s="4">
        <f t="shared" si="143"/>
        <v>12</v>
      </c>
    </row>
    <row r="1517" spans="1:30" hidden="1">
      <c r="A1517" s="9" t="s">
        <v>3688</v>
      </c>
      <c r="B1517" s="9" t="s">
        <v>386</v>
      </c>
      <c r="C1517" s="9" t="s">
        <v>41</v>
      </c>
      <c r="D1517" s="9" t="s">
        <v>44</v>
      </c>
      <c r="E1517" s="9"/>
      <c r="F1517" s="9" t="s">
        <v>1380</v>
      </c>
      <c r="G1517" s="9" t="s">
        <v>1375</v>
      </c>
      <c r="H1517" s="9">
        <v>60.55</v>
      </c>
      <c r="I1517" s="9">
        <v>17.440000000000001</v>
      </c>
      <c r="J1517" s="9">
        <v>0.72660000000000002</v>
      </c>
      <c r="K1517" s="9">
        <v>0.95079999999999998</v>
      </c>
      <c r="L1517" s="9" t="s">
        <v>1412</v>
      </c>
      <c r="M1517" s="9">
        <v>871</v>
      </c>
      <c r="N1517" s="9" t="s">
        <v>1381</v>
      </c>
      <c r="O1517" s="90" t="s">
        <v>3689</v>
      </c>
      <c r="P1517" s="89">
        <f t="shared" si="138"/>
        <v>44788</v>
      </c>
      <c r="Q1517" s="90" t="s">
        <v>3689</v>
      </c>
      <c r="R1517" s="90"/>
      <c r="S1517" s="121" t="e">
        <f t="shared" si="139"/>
        <v>#VALUE!</v>
      </c>
      <c r="T1517" s="9">
        <v>180</v>
      </c>
      <c r="U1517" s="9">
        <v>57.26</v>
      </c>
      <c r="Z1517" s="78">
        <f t="shared" ca="1" si="140"/>
        <v>1460</v>
      </c>
      <c r="AA1517" s="78" t="str">
        <f t="shared" si="141"/>
        <v>8-2022</v>
      </c>
      <c r="AC1517" s="4" t="str">
        <f t="shared" si="142"/>
        <v>Empty</v>
      </c>
      <c r="AD1517" s="4" t="e">
        <f t="shared" si="143"/>
        <v>#VALUE!</v>
      </c>
    </row>
    <row r="1518" spans="1:30" hidden="1">
      <c r="A1518" s="8" t="s">
        <v>3690</v>
      </c>
      <c r="B1518" s="8" t="s">
        <v>510</v>
      </c>
      <c r="C1518" s="8" t="s">
        <v>38</v>
      </c>
      <c r="D1518" s="8" t="s">
        <v>44</v>
      </c>
      <c r="E1518" s="8"/>
      <c r="F1518" s="8" t="s">
        <v>1389</v>
      </c>
      <c r="G1518" s="8" t="s">
        <v>1390</v>
      </c>
      <c r="H1518" s="8">
        <v>41.79</v>
      </c>
      <c r="I1518" s="8">
        <v>11.3</v>
      </c>
      <c r="J1518" s="8">
        <v>0.25890000000000002</v>
      </c>
      <c r="K1518" s="8">
        <v>0.43990000000000001</v>
      </c>
      <c r="L1518" s="8" t="s">
        <v>1395</v>
      </c>
      <c r="M1518" s="8">
        <v>606</v>
      </c>
      <c r="N1518" s="8" t="s">
        <v>1381</v>
      </c>
      <c r="O1518" s="89" t="s">
        <v>2359</v>
      </c>
      <c r="P1518" s="89">
        <f t="shared" si="138"/>
        <v>44705</v>
      </c>
      <c r="Q1518" s="89" t="s">
        <v>2359</v>
      </c>
      <c r="R1518" s="89"/>
      <c r="S1518" s="121" t="e">
        <f t="shared" si="139"/>
        <v>#VALUE!</v>
      </c>
      <c r="T1518" s="8">
        <v>240</v>
      </c>
      <c r="U1518" s="8">
        <v>10.5</v>
      </c>
      <c r="Z1518" s="78">
        <f t="shared" ca="1" si="140"/>
        <v>1543</v>
      </c>
      <c r="AA1518" s="78" t="str">
        <f t="shared" si="141"/>
        <v>5-2022</v>
      </c>
      <c r="AC1518" s="4" t="str">
        <f t="shared" si="142"/>
        <v>Empty</v>
      </c>
      <c r="AD1518" s="4" t="e">
        <f t="shared" si="143"/>
        <v>#VALUE!</v>
      </c>
    </row>
    <row r="1519" spans="1:30" hidden="1">
      <c r="A1519" s="9" t="s">
        <v>3691</v>
      </c>
      <c r="B1519" s="9" t="s">
        <v>1344</v>
      </c>
      <c r="C1519" s="9" t="s">
        <v>35</v>
      </c>
      <c r="D1519" s="9" t="s">
        <v>44</v>
      </c>
      <c r="E1519" s="9"/>
      <c r="F1519" s="9" t="s">
        <v>1389</v>
      </c>
      <c r="G1519" s="9" t="s">
        <v>1390</v>
      </c>
      <c r="H1519" s="9">
        <v>43.99</v>
      </c>
      <c r="I1519" s="9">
        <v>12.78</v>
      </c>
      <c r="J1519" s="9">
        <v>0.80189999999999995</v>
      </c>
      <c r="K1519" s="9">
        <v>0.996</v>
      </c>
      <c r="L1519" s="9" t="s">
        <v>1412</v>
      </c>
      <c r="M1519" s="9">
        <v>602</v>
      </c>
      <c r="N1519" s="9" t="s">
        <v>1386</v>
      </c>
      <c r="O1519" s="90" t="s">
        <v>2770</v>
      </c>
      <c r="P1519" s="89">
        <f t="shared" si="138"/>
        <v>45188</v>
      </c>
      <c r="Q1519" s="90" t="s">
        <v>2770</v>
      </c>
      <c r="R1519" s="90"/>
      <c r="S1519" s="121" t="e">
        <f t="shared" si="139"/>
        <v>#VALUE!</v>
      </c>
      <c r="T1519" s="9">
        <v>60</v>
      </c>
      <c r="U1519" s="9">
        <v>11.79</v>
      </c>
      <c r="Z1519" s="78">
        <f t="shared" ca="1" si="140"/>
        <v>1060</v>
      </c>
      <c r="AA1519" s="78" t="str">
        <f t="shared" si="141"/>
        <v>9-2023</v>
      </c>
      <c r="AC1519" s="4" t="str">
        <f t="shared" si="142"/>
        <v>Empty</v>
      </c>
      <c r="AD1519" s="4" t="e">
        <f t="shared" si="143"/>
        <v>#VALUE!</v>
      </c>
    </row>
    <row r="1520" spans="1:30" hidden="1">
      <c r="A1520" s="8" t="s">
        <v>3692</v>
      </c>
      <c r="B1520" s="8" t="s">
        <v>934</v>
      </c>
      <c r="C1520" s="8" t="s">
        <v>35</v>
      </c>
      <c r="D1520" s="8" t="s">
        <v>23</v>
      </c>
      <c r="E1520" s="8"/>
      <c r="F1520" s="8" t="s">
        <v>1400</v>
      </c>
      <c r="G1520" s="8" t="s">
        <v>1384</v>
      </c>
      <c r="H1520" s="8">
        <v>60.76</v>
      </c>
      <c r="I1520" s="8">
        <v>11.48</v>
      </c>
      <c r="J1520" s="8">
        <v>0.40429999999999999</v>
      </c>
      <c r="K1520" s="8">
        <v>0.85360000000000003</v>
      </c>
      <c r="L1520" s="8" t="s">
        <v>1412</v>
      </c>
      <c r="M1520" s="8">
        <v>874</v>
      </c>
      <c r="N1520" s="8" t="s">
        <v>1386</v>
      </c>
      <c r="O1520" s="89" t="s">
        <v>1321</v>
      </c>
      <c r="P1520" s="89">
        <f t="shared" si="138"/>
        <v>45623</v>
      </c>
      <c r="Q1520" s="89" t="s">
        <v>1321</v>
      </c>
      <c r="R1520" s="89"/>
      <c r="S1520" s="121" t="e">
        <f t="shared" si="139"/>
        <v>#VALUE!</v>
      </c>
      <c r="T1520" s="8">
        <v>120</v>
      </c>
      <c r="U1520" s="8">
        <v>50.83</v>
      </c>
      <c r="Z1520" s="78">
        <f t="shared" ca="1" si="140"/>
        <v>625</v>
      </c>
      <c r="AA1520" s="78" t="str">
        <f t="shared" si="141"/>
        <v>11-2024</v>
      </c>
      <c r="AC1520" s="4" t="str">
        <f t="shared" si="142"/>
        <v>Q4</v>
      </c>
      <c r="AD1520" s="4" t="e">
        <f t="shared" si="143"/>
        <v>#VALUE!</v>
      </c>
    </row>
    <row r="1521" spans="1:30">
      <c r="A1521" s="9" t="s">
        <v>3693</v>
      </c>
      <c r="B1521" s="9" t="s">
        <v>924</v>
      </c>
      <c r="C1521" s="9" t="s">
        <v>41</v>
      </c>
      <c r="D1521" s="9" t="s">
        <v>10</v>
      </c>
      <c r="E1521" s="9"/>
      <c r="F1521" s="9" t="s">
        <v>1389</v>
      </c>
      <c r="G1521" s="9" t="s">
        <v>1375</v>
      </c>
      <c r="H1521" s="9">
        <v>92.88</v>
      </c>
      <c r="I1521" s="9">
        <v>14.55</v>
      </c>
      <c r="J1521" s="9">
        <v>0.6391</v>
      </c>
      <c r="K1521" s="9">
        <v>1.2714000000000001</v>
      </c>
      <c r="L1521" s="9" t="s">
        <v>1358</v>
      </c>
      <c r="M1521" s="9">
        <v>588</v>
      </c>
      <c r="N1521" s="9" t="s">
        <v>1377</v>
      </c>
      <c r="O1521" s="90" t="s">
        <v>2819</v>
      </c>
      <c r="P1521" s="89">
        <f t="shared" si="138"/>
        <v>44665</v>
      </c>
      <c r="Q1521" s="90" t="s">
        <v>2819</v>
      </c>
      <c r="R1521" s="90" t="s">
        <v>3201</v>
      </c>
      <c r="S1521" s="121">
        <f t="shared" si="139"/>
        <v>44676</v>
      </c>
      <c r="T1521" s="9">
        <v>180</v>
      </c>
      <c r="U1521" s="9">
        <v>11.7</v>
      </c>
      <c r="Z1521" s="78">
        <f t="shared" ca="1" si="140"/>
        <v>1583</v>
      </c>
      <c r="AA1521" s="78" t="str">
        <f t="shared" si="141"/>
        <v>4-2022</v>
      </c>
      <c r="AC1521" s="4" t="str">
        <f t="shared" si="142"/>
        <v>Empty</v>
      </c>
      <c r="AD1521" s="4">
        <f t="shared" si="143"/>
        <v>8</v>
      </c>
    </row>
    <row r="1522" spans="1:30" hidden="1">
      <c r="A1522" s="8" t="s">
        <v>3694</v>
      </c>
      <c r="B1522" s="8" t="s">
        <v>907</v>
      </c>
      <c r="C1522" s="8" t="s">
        <v>12</v>
      </c>
      <c r="D1522" s="8" t="s">
        <v>44</v>
      </c>
      <c r="E1522" s="8"/>
      <c r="F1522" s="8" t="s">
        <v>1374</v>
      </c>
      <c r="G1522" s="8" t="s">
        <v>1375</v>
      </c>
      <c r="H1522" s="8">
        <v>48.81</v>
      </c>
      <c r="I1522" s="8">
        <v>8.9</v>
      </c>
      <c r="J1522" s="8">
        <v>0.88759999999999994</v>
      </c>
      <c r="K1522" s="8">
        <v>0.61570000000000003</v>
      </c>
      <c r="L1522" s="8" t="s">
        <v>1376</v>
      </c>
      <c r="M1522" s="8">
        <v>596</v>
      </c>
      <c r="N1522" s="8" t="s">
        <v>1381</v>
      </c>
      <c r="O1522" s="89" t="s">
        <v>3432</v>
      </c>
      <c r="P1522" s="89">
        <f t="shared" si="138"/>
        <v>44845</v>
      </c>
      <c r="Q1522" s="89" t="s">
        <v>3432</v>
      </c>
      <c r="R1522" s="89"/>
      <c r="S1522" s="121" t="e">
        <f t="shared" si="139"/>
        <v>#VALUE!</v>
      </c>
      <c r="T1522" s="8">
        <v>120</v>
      </c>
      <c r="U1522" s="8">
        <v>10.1</v>
      </c>
      <c r="Z1522" s="78">
        <f t="shared" ca="1" si="140"/>
        <v>1403</v>
      </c>
      <c r="AA1522" s="78" t="str">
        <f t="shared" si="141"/>
        <v>10-2022</v>
      </c>
      <c r="AC1522" s="4" t="str">
        <f t="shared" si="142"/>
        <v>Q4</v>
      </c>
      <c r="AD1522" s="4" t="e">
        <f t="shared" si="143"/>
        <v>#VALUE!</v>
      </c>
    </row>
    <row r="1523" spans="1:30" hidden="1">
      <c r="A1523" s="9" t="s">
        <v>3695</v>
      </c>
      <c r="B1523" s="9" t="s">
        <v>119</v>
      </c>
      <c r="C1523" s="9" t="s">
        <v>20</v>
      </c>
      <c r="D1523" s="9" t="s">
        <v>44</v>
      </c>
      <c r="E1523" s="9"/>
      <c r="F1523" s="9" t="s">
        <v>1411</v>
      </c>
      <c r="G1523" s="9" t="s">
        <v>1384</v>
      </c>
      <c r="H1523" s="9">
        <v>6.25</v>
      </c>
      <c r="I1523" s="9">
        <v>15.4</v>
      </c>
      <c r="J1523" s="9">
        <v>5.6399999999999999E-2</v>
      </c>
      <c r="K1523" s="9">
        <v>0.56530000000000002</v>
      </c>
      <c r="L1523" s="9" t="s">
        <v>1385</v>
      </c>
      <c r="M1523" s="9">
        <v>579</v>
      </c>
      <c r="N1523" s="9" t="s">
        <v>1381</v>
      </c>
      <c r="O1523" s="90" t="s">
        <v>129</v>
      </c>
      <c r="P1523" s="89">
        <f t="shared" si="138"/>
        <v>45242</v>
      </c>
      <c r="Q1523" s="90" t="s">
        <v>129</v>
      </c>
      <c r="R1523" s="90"/>
      <c r="S1523" s="121" t="e">
        <f t="shared" si="139"/>
        <v>#VALUE!</v>
      </c>
      <c r="T1523" s="9">
        <v>12</v>
      </c>
      <c r="U1523" s="9">
        <v>0</v>
      </c>
      <c r="Z1523" s="78">
        <f t="shared" ca="1" si="140"/>
        <v>1006</v>
      </c>
      <c r="AA1523" s="78" t="str">
        <f t="shared" si="141"/>
        <v>11-2023</v>
      </c>
      <c r="AC1523" s="4" t="str">
        <f t="shared" si="142"/>
        <v>Q4</v>
      </c>
      <c r="AD1523" s="4" t="e">
        <f t="shared" si="143"/>
        <v>#VALUE!</v>
      </c>
    </row>
    <row r="1524" spans="1:30">
      <c r="A1524" s="8" t="s">
        <v>3696</v>
      </c>
      <c r="B1524" s="8" t="s">
        <v>1320</v>
      </c>
      <c r="C1524" s="8" t="s">
        <v>12</v>
      </c>
      <c r="D1524" s="8" t="s">
        <v>44</v>
      </c>
      <c r="E1524" s="8"/>
      <c r="F1524" s="8" t="s">
        <v>1389</v>
      </c>
      <c r="G1524" s="8" t="s">
        <v>1384</v>
      </c>
      <c r="H1524" s="8">
        <v>40.200000000000003</v>
      </c>
      <c r="I1524" s="8">
        <v>10.34</v>
      </c>
      <c r="J1524" s="8">
        <v>0.77990000000000004</v>
      </c>
      <c r="K1524" s="8">
        <v>0.67449999999999999</v>
      </c>
      <c r="L1524" s="8" t="s">
        <v>1376</v>
      </c>
      <c r="M1524" s="8">
        <v>692</v>
      </c>
      <c r="N1524" s="8" t="s">
        <v>1403</v>
      </c>
      <c r="O1524" s="89" t="s">
        <v>1490</v>
      </c>
      <c r="P1524" s="89">
        <f t="shared" si="138"/>
        <v>44588</v>
      </c>
      <c r="Q1524" s="89" t="s">
        <v>1490</v>
      </c>
      <c r="R1524" s="89" t="s">
        <v>1508</v>
      </c>
      <c r="S1524" s="121">
        <f t="shared" si="139"/>
        <v>44603</v>
      </c>
      <c r="T1524" s="8">
        <v>84</v>
      </c>
      <c r="U1524" s="8">
        <v>4.41</v>
      </c>
      <c r="Z1524" s="78">
        <f t="shared" ca="1" si="140"/>
        <v>1660</v>
      </c>
      <c r="AA1524" s="78" t="str">
        <f t="shared" si="141"/>
        <v>1-2022</v>
      </c>
      <c r="AC1524" s="4" t="str">
        <f t="shared" si="142"/>
        <v>Empty</v>
      </c>
      <c r="AD1524" s="4">
        <f t="shared" si="143"/>
        <v>12</v>
      </c>
    </row>
    <row r="1525" spans="1:30">
      <c r="A1525" s="9" t="s">
        <v>3697</v>
      </c>
      <c r="B1525" s="9" t="s">
        <v>1290</v>
      </c>
      <c r="C1525" s="9" t="s">
        <v>41</v>
      </c>
      <c r="D1525" s="9" t="s">
        <v>1360</v>
      </c>
      <c r="E1525" s="9"/>
      <c r="F1525" s="9" t="s">
        <v>1389</v>
      </c>
      <c r="G1525" s="9" t="s">
        <v>1375</v>
      </c>
      <c r="H1525" s="9">
        <v>61.47</v>
      </c>
      <c r="I1525" s="9">
        <v>10.5</v>
      </c>
      <c r="J1525" s="9">
        <v>1.046</v>
      </c>
      <c r="K1525" s="9">
        <v>1.9979</v>
      </c>
      <c r="L1525" s="9" t="s">
        <v>1395</v>
      </c>
      <c r="M1525" s="9">
        <v>843</v>
      </c>
      <c r="N1525" s="9" t="s">
        <v>1403</v>
      </c>
      <c r="O1525" s="90" t="s">
        <v>3698</v>
      </c>
      <c r="P1525" s="89">
        <f t="shared" si="138"/>
        <v>45058</v>
      </c>
      <c r="Q1525" s="90" t="s">
        <v>3698</v>
      </c>
      <c r="R1525" s="90" t="s">
        <v>2328</v>
      </c>
      <c r="S1525" s="121">
        <f t="shared" si="139"/>
        <v>45072</v>
      </c>
      <c r="T1525" s="9">
        <v>36</v>
      </c>
      <c r="U1525" s="9">
        <v>47.63</v>
      </c>
      <c r="Z1525" s="78">
        <f t="shared" ca="1" si="140"/>
        <v>1190</v>
      </c>
      <c r="AA1525" s="78" t="str">
        <f t="shared" si="141"/>
        <v>5-2023</v>
      </c>
      <c r="AC1525" s="4" t="str">
        <f t="shared" si="142"/>
        <v>Empty</v>
      </c>
      <c r="AD1525" s="4">
        <f t="shared" si="143"/>
        <v>11</v>
      </c>
    </row>
    <row r="1526" spans="1:30" hidden="1">
      <c r="A1526" s="8" t="s">
        <v>3699</v>
      </c>
      <c r="B1526" s="8" t="s">
        <v>926</v>
      </c>
      <c r="C1526" s="8" t="s">
        <v>32</v>
      </c>
      <c r="D1526" s="8" t="s">
        <v>44</v>
      </c>
      <c r="E1526" s="8"/>
      <c r="F1526" s="8" t="s">
        <v>1374</v>
      </c>
      <c r="G1526" s="8" t="s">
        <v>1375</v>
      </c>
      <c r="H1526" s="8">
        <v>78.959999999999994</v>
      </c>
      <c r="I1526" s="8">
        <v>8.41</v>
      </c>
      <c r="J1526" s="8">
        <v>0.81279999999999997</v>
      </c>
      <c r="K1526" s="8">
        <v>6.8836000000000004</v>
      </c>
      <c r="L1526" s="8" t="s">
        <v>1395</v>
      </c>
      <c r="M1526" s="8">
        <v>777</v>
      </c>
      <c r="N1526" s="8" t="s">
        <v>1386</v>
      </c>
      <c r="O1526" s="89" t="s">
        <v>2940</v>
      </c>
      <c r="P1526" s="89">
        <f t="shared" si="138"/>
        <v>45445</v>
      </c>
      <c r="Q1526" s="89" t="s">
        <v>2940</v>
      </c>
      <c r="R1526" s="89"/>
      <c r="S1526" s="121" t="e">
        <f t="shared" si="139"/>
        <v>#VALUE!</v>
      </c>
      <c r="T1526" s="8">
        <v>12</v>
      </c>
      <c r="U1526" s="8">
        <v>59.52</v>
      </c>
      <c r="Z1526" s="78">
        <f t="shared" ca="1" si="140"/>
        <v>803</v>
      </c>
      <c r="AA1526" s="78" t="str">
        <f t="shared" si="141"/>
        <v>6-2024</v>
      </c>
      <c r="AC1526" s="4" t="str">
        <f t="shared" si="142"/>
        <v>Empty</v>
      </c>
      <c r="AD1526" s="4" t="e">
        <f t="shared" si="143"/>
        <v>#VALUE!</v>
      </c>
    </row>
    <row r="1527" spans="1:30">
      <c r="A1527" s="9" t="s">
        <v>3700</v>
      </c>
      <c r="B1527" s="9" t="s">
        <v>1062</v>
      </c>
      <c r="C1527" s="9" t="s">
        <v>20</v>
      </c>
      <c r="D1527" s="9" t="s">
        <v>44</v>
      </c>
      <c r="E1527" s="9"/>
      <c r="F1527" s="9" t="s">
        <v>1408</v>
      </c>
      <c r="G1527" s="9" t="s">
        <v>1384</v>
      </c>
      <c r="H1527" s="9">
        <v>5.23</v>
      </c>
      <c r="I1527" s="9">
        <v>14.16</v>
      </c>
      <c r="J1527" s="9">
        <v>2.7400000000000001E-2</v>
      </c>
      <c r="K1527" s="9">
        <v>0.47</v>
      </c>
      <c r="L1527" s="9" t="s">
        <v>1385</v>
      </c>
      <c r="M1527" s="9">
        <v>725</v>
      </c>
      <c r="N1527" s="9" t="s">
        <v>1377</v>
      </c>
      <c r="O1527" s="90" t="s">
        <v>3623</v>
      </c>
      <c r="P1527" s="89">
        <f t="shared" si="138"/>
        <v>45177</v>
      </c>
      <c r="Q1527" s="90" t="s">
        <v>3623</v>
      </c>
      <c r="R1527" s="90" t="s">
        <v>560</v>
      </c>
      <c r="S1527" s="121">
        <f t="shared" si="139"/>
        <v>45191</v>
      </c>
      <c r="T1527" s="9">
        <v>12</v>
      </c>
      <c r="U1527" s="9">
        <v>0</v>
      </c>
      <c r="Z1527" s="78">
        <f t="shared" ca="1" si="140"/>
        <v>1071</v>
      </c>
      <c r="AA1527" s="78" t="str">
        <f t="shared" si="141"/>
        <v>9-2023</v>
      </c>
      <c r="AC1527" s="4" t="str">
        <f t="shared" si="142"/>
        <v>Empty</v>
      </c>
      <c r="AD1527" s="4">
        <f t="shared" si="143"/>
        <v>11</v>
      </c>
    </row>
    <row r="1528" spans="1:30" hidden="1">
      <c r="A1528" s="8" t="s">
        <v>3701</v>
      </c>
      <c r="B1528" s="8" t="s">
        <v>1196</v>
      </c>
      <c r="C1528" s="8" t="s">
        <v>24</v>
      </c>
      <c r="D1528" s="8" t="s">
        <v>31</v>
      </c>
      <c r="E1528" s="8"/>
      <c r="F1528" s="8" t="s">
        <v>1389</v>
      </c>
      <c r="G1528" s="8" t="s">
        <v>1375</v>
      </c>
      <c r="H1528" s="8">
        <v>50.82</v>
      </c>
      <c r="I1528" s="8">
        <v>15.61</v>
      </c>
      <c r="J1528" s="8">
        <v>0.50180000000000002</v>
      </c>
      <c r="K1528" s="8">
        <v>1.2253000000000001</v>
      </c>
      <c r="L1528" s="8" t="s">
        <v>1385</v>
      </c>
      <c r="M1528" s="8">
        <v>594</v>
      </c>
      <c r="N1528" s="8" t="s">
        <v>1381</v>
      </c>
      <c r="O1528" s="89" t="s">
        <v>1681</v>
      </c>
      <c r="P1528" s="89">
        <f t="shared" si="138"/>
        <v>45143</v>
      </c>
      <c r="Q1528" s="89" t="s">
        <v>1681</v>
      </c>
      <c r="R1528" s="89"/>
      <c r="S1528" s="121" t="e">
        <f t="shared" si="139"/>
        <v>#VALUE!</v>
      </c>
      <c r="T1528" s="8">
        <v>60</v>
      </c>
      <c r="U1528" s="8">
        <v>0</v>
      </c>
      <c r="Z1528" s="78">
        <f t="shared" ca="1" si="140"/>
        <v>1105</v>
      </c>
      <c r="AA1528" s="78" t="str">
        <f t="shared" si="141"/>
        <v>8-2023</v>
      </c>
      <c r="AC1528" s="4" t="str">
        <f t="shared" si="142"/>
        <v>Empty</v>
      </c>
      <c r="AD1528" s="4" t="e">
        <f t="shared" si="143"/>
        <v>#VALUE!</v>
      </c>
    </row>
    <row r="1529" spans="1:30">
      <c r="A1529" s="9" t="s">
        <v>3702</v>
      </c>
      <c r="B1529" s="9" t="s">
        <v>645</v>
      </c>
      <c r="C1529" s="9" t="s">
        <v>41</v>
      </c>
      <c r="D1529" s="9" t="s">
        <v>44</v>
      </c>
      <c r="E1529" s="9"/>
      <c r="F1529" s="9" t="s">
        <v>1411</v>
      </c>
      <c r="G1529" s="9" t="s">
        <v>1384</v>
      </c>
      <c r="H1529" s="9">
        <v>72.69</v>
      </c>
      <c r="I1529" s="9">
        <v>15.58</v>
      </c>
      <c r="J1529" s="9">
        <v>0.84630000000000005</v>
      </c>
      <c r="K1529" s="9">
        <v>1.4263999999999999</v>
      </c>
      <c r="L1529" s="9" t="s">
        <v>1412</v>
      </c>
      <c r="M1529" s="9">
        <v>831</v>
      </c>
      <c r="N1529" s="9" t="s">
        <v>1403</v>
      </c>
      <c r="O1529" s="90" t="s">
        <v>2782</v>
      </c>
      <c r="P1529" s="89">
        <f t="shared" si="138"/>
        <v>45022</v>
      </c>
      <c r="Q1529" s="90" t="s">
        <v>2782</v>
      </c>
      <c r="R1529" s="90" t="s">
        <v>2654</v>
      </c>
      <c r="S1529" s="121">
        <f t="shared" si="139"/>
        <v>45032</v>
      </c>
      <c r="T1529" s="9">
        <v>84</v>
      </c>
      <c r="U1529" s="9">
        <v>19.41</v>
      </c>
      <c r="Z1529" s="78">
        <f t="shared" ca="1" si="140"/>
        <v>1226</v>
      </c>
      <c r="AA1529" s="78" t="str">
        <f t="shared" si="141"/>
        <v>4-2023</v>
      </c>
      <c r="AC1529" s="4" t="str">
        <f t="shared" si="142"/>
        <v>Empty</v>
      </c>
      <c r="AD1529" s="4">
        <f t="shared" si="143"/>
        <v>7</v>
      </c>
    </row>
    <row r="1530" spans="1:30">
      <c r="A1530" s="8" t="s">
        <v>3703</v>
      </c>
      <c r="B1530" s="8" t="s">
        <v>642</v>
      </c>
      <c r="C1530" s="8" t="s">
        <v>41</v>
      </c>
      <c r="D1530" s="8" t="s">
        <v>10</v>
      </c>
      <c r="E1530" s="8"/>
      <c r="F1530" s="8" t="s">
        <v>1408</v>
      </c>
      <c r="G1530" s="8" t="s">
        <v>1375</v>
      </c>
      <c r="H1530" s="8">
        <v>85.51</v>
      </c>
      <c r="I1530" s="8">
        <v>14.89</v>
      </c>
      <c r="J1530" s="8">
        <v>1.5371999999999999</v>
      </c>
      <c r="K1530" s="8">
        <v>1.6448</v>
      </c>
      <c r="L1530" s="8" t="s">
        <v>1395</v>
      </c>
      <c r="M1530" s="8">
        <v>844</v>
      </c>
      <c r="N1530" s="8" t="s">
        <v>1403</v>
      </c>
      <c r="O1530" s="89" t="s">
        <v>2665</v>
      </c>
      <c r="P1530" s="89">
        <f t="shared" si="138"/>
        <v>45522</v>
      </c>
      <c r="Q1530" s="89" t="s">
        <v>2665</v>
      </c>
      <c r="R1530" s="89" t="s">
        <v>2117</v>
      </c>
      <c r="S1530" s="121">
        <f t="shared" si="139"/>
        <v>45531</v>
      </c>
      <c r="T1530" s="8">
        <v>84</v>
      </c>
      <c r="U1530" s="8">
        <v>58.99</v>
      </c>
      <c r="Z1530" s="78">
        <f t="shared" ca="1" si="140"/>
        <v>726</v>
      </c>
      <c r="AA1530" s="78" t="str">
        <f t="shared" si="141"/>
        <v>8-2024</v>
      </c>
      <c r="AC1530" s="4" t="str">
        <f t="shared" si="142"/>
        <v>Empty</v>
      </c>
      <c r="AD1530" s="4">
        <f t="shared" si="143"/>
        <v>7</v>
      </c>
    </row>
    <row r="1531" spans="1:30" hidden="1">
      <c r="A1531" s="9" t="s">
        <v>3704</v>
      </c>
      <c r="B1531" s="9" t="s">
        <v>1180</v>
      </c>
      <c r="C1531" s="9" t="s">
        <v>38</v>
      </c>
      <c r="D1531" s="9" t="s">
        <v>10</v>
      </c>
      <c r="E1531" s="9"/>
      <c r="F1531" s="9" t="s">
        <v>1389</v>
      </c>
      <c r="G1531" s="9" t="s">
        <v>1384</v>
      </c>
      <c r="H1531" s="9">
        <v>2.95</v>
      </c>
      <c r="I1531" s="9">
        <v>10.55</v>
      </c>
      <c r="J1531" s="9">
        <v>2.5700000000000001E-2</v>
      </c>
      <c r="K1531" s="9">
        <v>7.5600000000000001E-2</v>
      </c>
      <c r="L1531" s="9" t="s">
        <v>1385</v>
      </c>
      <c r="M1531" s="9">
        <v>629</v>
      </c>
      <c r="N1531" s="9" t="s">
        <v>1386</v>
      </c>
      <c r="O1531" s="90" t="s">
        <v>744</v>
      </c>
      <c r="P1531" s="89">
        <f t="shared" si="138"/>
        <v>45033</v>
      </c>
      <c r="Q1531" s="90" t="s">
        <v>744</v>
      </c>
      <c r="R1531" s="90"/>
      <c r="S1531" s="121" t="e">
        <f t="shared" si="139"/>
        <v>#VALUE!</v>
      </c>
      <c r="T1531" s="9">
        <v>48</v>
      </c>
      <c r="U1531" s="9">
        <v>0</v>
      </c>
      <c r="Z1531" s="78">
        <f t="shared" ca="1" si="140"/>
        <v>1215</v>
      </c>
      <c r="AA1531" s="78" t="str">
        <f t="shared" si="141"/>
        <v>4-2023</v>
      </c>
      <c r="AC1531" s="4" t="str">
        <f t="shared" si="142"/>
        <v>Empty</v>
      </c>
      <c r="AD1531" s="4" t="e">
        <f t="shared" si="143"/>
        <v>#VALUE!</v>
      </c>
    </row>
    <row r="1532" spans="1:30">
      <c r="A1532" s="8" t="s">
        <v>3705</v>
      </c>
      <c r="B1532" s="8" t="s">
        <v>339</v>
      </c>
      <c r="C1532" s="8" t="s">
        <v>16</v>
      </c>
      <c r="D1532" s="8" t="s">
        <v>31</v>
      </c>
      <c r="E1532" s="8"/>
      <c r="F1532" s="8" t="s">
        <v>1400</v>
      </c>
      <c r="G1532" s="8" t="s">
        <v>1375</v>
      </c>
      <c r="H1532" s="8">
        <v>3.14</v>
      </c>
      <c r="I1532" s="8">
        <v>11.62</v>
      </c>
      <c r="J1532" s="8">
        <v>4.9399999999999999E-2</v>
      </c>
      <c r="K1532" s="8">
        <v>3.6900000000000002E-2</v>
      </c>
      <c r="L1532" s="8" t="s">
        <v>1395</v>
      </c>
      <c r="M1532" s="8">
        <v>608</v>
      </c>
      <c r="N1532" s="8" t="s">
        <v>1396</v>
      </c>
      <c r="O1532" s="89" t="s">
        <v>3221</v>
      </c>
      <c r="P1532" s="89">
        <f t="shared" si="138"/>
        <v>45057</v>
      </c>
      <c r="Q1532" s="89" t="s">
        <v>3221</v>
      </c>
      <c r="R1532" s="89" t="s">
        <v>3550</v>
      </c>
      <c r="S1532" s="121">
        <f t="shared" si="139"/>
        <v>45061</v>
      </c>
      <c r="T1532" s="8">
        <v>180</v>
      </c>
      <c r="U1532" s="8">
        <v>1.24</v>
      </c>
      <c r="Z1532" s="78">
        <f t="shared" ca="1" si="140"/>
        <v>1191</v>
      </c>
      <c r="AA1532" s="78" t="str">
        <f t="shared" si="141"/>
        <v>5-2023</v>
      </c>
      <c r="AC1532" s="4" t="str">
        <f t="shared" si="142"/>
        <v>Empty</v>
      </c>
      <c r="AD1532" s="4">
        <f t="shared" si="143"/>
        <v>3</v>
      </c>
    </row>
    <row r="1533" spans="1:30">
      <c r="A1533" s="9" t="s">
        <v>3706</v>
      </c>
      <c r="B1533" s="9" t="s">
        <v>146</v>
      </c>
      <c r="C1533" s="9" t="s">
        <v>16</v>
      </c>
      <c r="D1533" s="9" t="s">
        <v>1360</v>
      </c>
      <c r="E1533" s="9"/>
      <c r="F1533" s="9" t="s">
        <v>1389</v>
      </c>
      <c r="G1533" s="9" t="s">
        <v>1375</v>
      </c>
      <c r="H1533" s="9">
        <v>10.49</v>
      </c>
      <c r="I1533" s="9">
        <v>15.3</v>
      </c>
      <c r="J1533" s="9">
        <v>0.11</v>
      </c>
      <c r="K1533" s="9">
        <v>0.20419999999999999</v>
      </c>
      <c r="L1533" s="9" t="s">
        <v>1412</v>
      </c>
      <c r="M1533" s="9">
        <v>823</v>
      </c>
      <c r="N1533" s="9" t="s">
        <v>1377</v>
      </c>
      <c r="O1533" s="90" t="s">
        <v>890</v>
      </c>
      <c r="P1533" s="89">
        <f t="shared" si="138"/>
        <v>44672</v>
      </c>
      <c r="Q1533" s="90" t="s">
        <v>890</v>
      </c>
      <c r="R1533" s="90" t="s">
        <v>1708</v>
      </c>
      <c r="S1533" s="121">
        <f t="shared" si="139"/>
        <v>44685</v>
      </c>
      <c r="T1533" s="9">
        <v>84</v>
      </c>
      <c r="U1533" s="9">
        <v>6.29</v>
      </c>
      <c r="Z1533" s="78">
        <f t="shared" ca="1" si="140"/>
        <v>1576</v>
      </c>
      <c r="AA1533" s="78" t="str">
        <f t="shared" si="141"/>
        <v>4-2022</v>
      </c>
      <c r="AC1533" s="4" t="str">
        <f t="shared" si="142"/>
        <v>Empty</v>
      </c>
      <c r="AD1533" s="4">
        <f t="shared" si="143"/>
        <v>10</v>
      </c>
    </row>
    <row r="1534" spans="1:30">
      <c r="A1534" s="8" t="s">
        <v>3707</v>
      </c>
      <c r="B1534" s="8" t="s">
        <v>1022</v>
      </c>
      <c r="C1534" s="8" t="s">
        <v>7</v>
      </c>
      <c r="D1534" s="8" t="s">
        <v>31</v>
      </c>
      <c r="E1534" s="8"/>
      <c r="F1534" s="8" t="s">
        <v>1389</v>
      </c>
      <c r="G1534" s="8" t="s">
        <v>1384</v>
      </c>
      <c r="H1534" s="8">
        <v>89.64</v>
      </c>
      <c r="I1534" s="8">
        <v>14.93</v>
      </c>
      <c r="J1534" s="8">
        <v>1.7205999999999999</v>
      </c>
      <c r="K1534" s="8">
        <v>1.4423999999999999</v>
      </c>
      <c r="L1534" s="8" t="s">
        <v>1412</v>
      </c>
      <c r="M1534" s="8">
        <v>855</v>
      </c>
      <c r="N1534" s="8" t="s">
        <v>1396</v>
      </c>
      <c r="O1534" s="89" t="s">
        <v>1925</v>
      </c>
      <c r="P1534" s="89">
        <f t="shared" si="138"/>
        <v>44723</v>
      </c>
      <c r="Q1534" s="89" t="s">
        <v>1925</v>
      </c>
      <c r="R1534" s="89" t="s">
        <v>158</v>
      </c>
      <c r="S1534" s="121">
        <f t="shared" si="139"/>
        <v>44733</v>
      </c>
      <c r="T1534" s="8">
        <v>120</v>
      </c>
      <c r="U1534" s="8">
        <v>56.25</v>
      </c>
      <c r="Z1534" s="78">
        <f t="shared" ca="1" si="140"/>
        <v>1525</v>
      </c>
      <c r="AA1534" s="78" t="str">
        <f t="shared" si="141"/>
        <v>6-2022</v>
      </c>
      <c r="AC1534" s="4" t="str">
        <f t="shared" si="142"/>
        <v>Empty</v>
      </c>
      <c r="AD1534" s="4">
        <f t="shared" si="143"/>
        <v>7</v>
      </c>
    </row>
    <row r="1535" spans="1:30">
      <c r="A1535" s="9" t="s">
        <v>3708</v>
      </c>
      <c r="B1535" s="9" t="s">
        <v>207</v>
      </c>
      <c r="C1535" s="9" t="s">
        <v>16</v>
      </c>
      <c r="D1535" s="9" t="s">
        <v>31</v>
      </c>
      <c r="E1535" s="9"/>
      <c r="F1535" s="9" t="s">
        <v>1389</v>
      </c>
      <c r="G1535" s="9" t="s">
        <v>1390</v>
      </c>
      <c r="H1535" s="9">
        <v>80.28</v>
      </c>
      <c r="I1535" s="9">
        <v>12.85</v>
      </c>
      <c r="J1535" s="9">
        <v>1.0238</v>
      </c>
      <c r="K1535" s="9">
        <v>3.8109999999999999</v>
      </c>
      <c r="L1535" s="9" t="s">
        <v>1395</v>
      </c>
      <c r="M1535" s="9">
        <v>726</v>
      </c>
      <c r="N1535" s="9" t="s">
        <v>1396</v>
      </c>
      <c r="O1535" s="90" t="s">
        <v>1331</v>
      </c>
      <c r="P1535" s="89">
        <f t="shared" si="138"/>
        <v>45277</v>
      </c>
      <c r="Q1535" s="90" t="s">
        <v>1331</v>
      </c>
      <c r="R1535" s="90" t="s">
        <v>2531</v>
      </c>
      <c r="S1535" s="121">
        <f t="shared" si="139"/>
        <v>45289</v>
      </c>
      <c r="T1535" s="9">
        <v>24</v>
      </c>
      <c r="U1535" s="9">
        <v>58.72</v>
      </c>
      <c r="Z1535" s="78">
        <f t="shared" ca="1" si="140"/>
        <v>971</v>
      </c>
      <c r="AA1535" s="78" t="str">
        <f t="shared" si="141"/>
        <v>12-2023</v>
      </c>
      <c r="AC1535" s="4" t="str">
        <f t="shared" si="142"/>
        <v>Q4</v>
      </c>
      <c r="AD1535" s="4">
        <f t="shared" si="143"/>
        <v>10</v>
      </c>
    </row>
    <row r="1536" spans="1:30">
      <c r="A1536" s="8" t="s">
        <v>3709</v>
      </c>
      <c r="B1536" s="8" t="s">
        <v>1338</v>
      </c>
      <c r="C1536" s="8" t="s">
        <v>24</v>
      </c>
      <c r="D1536" s="8" t="s">
        <v>10</v>
      </c>
      <c r="E1536" s="8"/>
      <c r="F1536" s="8" t="s">
        <v>1411</v>
      </c>
      <c r="G1536" s="8" t="s">
        <v>1390</v>
      </c>
      <c r="H1536" s="8">
        <v>87.57</v>
      </c>
      <c r="I1536" s="8">
        <v>15.11</v>
      </c>
      <c r="J1536" s="8">
        <v>1.5652999999999999</v>
      </c>
      <c r="K1536" s="8">
        <v>1.6952</v>
      </c>
      <c r="L1536" s="8" t="s">
        <v>1412</v>
      </c>
      <c r="M1536" s="8">
        <v>644</v>
      </c>
      <c r="N1536" s="8" t="s">
        <v>1377</v>
      </c>
      <c r="O1536" s="89" t="s">
        <v>2515</v>
      </c>
      <c r="P1536" s="89">
        <f t="shared" si="138"/>
        <v>44810</v>
      </c>
      <c r="Q1536" s="89" t="s">
        <v>2515</v>
      </c>
      <c r="R1536" s="89" t="s">
        <v>1797</v>
      </c>
      <c r="S1536" s="121">
        <f t="shared" si="139"/>
        <v>44825</v>
      </c>
      <c r="T1536" s="8">
        <v>84</v>
      </c>
      <c r="U1536" s="8">
        <v>78.12</v>
      </c>
      <c r="Z1536" s="78">
        <f t="shared" ca="1" si="140"/>
        <v>1438</v>
      </c>
      <c r="AA1536" s="78" t="str">
        <f t="shared" si="141"/>
        <v>9-2022</v>
      </c>
      <c r="AC1536" s="4" t="str">
        <f t="shared" si="142"/>
        <v>Empty</v>
      </c>
      <c r="AD1536" s="4">
        <f t="shared" si="143"/>
        <v>12</v>
      </c>
    </row>
    <row r="1537" spans="1:30" hidden="1">
      <c r="A1537" s="9" t="s">
        <v>3710</v>
      </c>
      <c r="B1537" s="9" t="s">
        <v>1334</v>
      </c>
      <c r="C1537" s="9" t="s">
        <v>38</v>
      </c>
      <c r="D1537" s="9" t="s">
        <v>1360</v>
      </c>
      <c r="E1537" s="9"/>
      <c r="F1537" s="9" t="s">
        <v>1408</v>
      </c>
      <c r="G1537" s="9" t="s">
        <v>1375</v>
      </c>
      <c r="H1537" s="9">
        <v>25.36</v>
      </c>
      <c r="I1537" s="9">
        <v>12.24</v>
      </c>
      <c r="J1537" s="9">
        <v>0.41020000000000001</v>
      </c>
      <c r="K1537" s="9">
        <v>0.84519999999999995</v>
      </c>
      <c r="L1537" s="9" t="s">
        <v>1385</v>
      </c>
      <c r="M1537" s="9">
        <v>556</v>
      </c>
      <c r="N1537" s="9" t="s">
        <v>1381</v>
      </c>
      <c r="O1537" s="90" t="s">
        <v>3608</v>
      </c>
      <c r="P1537" s="89">
        <f t="shared" si="138"/>
        <v>45308</v>
      </c>
      <c r="Q1537" s="90" t="s">
        <v>3608</v>
      </c>
      <c r="R1537" s="90"/>
      <c r="S1537" s="121" t="e">
        <f t="shared" si="139"/>
        <v>#VALUE!</v>
      </c>
      <c r="T1537" s="9">
        <v>36</v>
      </c>
      <c r="U1537" s="9">
        <v>0</v>
      </c>
      <c r="Z1537" s="78">
        <f t="shared" ca="1" si="140"/>
        <v>940</v>
      </c>
      <c r="AA1537" s="78" t="str">
        <f t="shared" si="141"/>
        <v>1-2024</v>
      </c>
      <c r="AC1537" s="4" t="str">
        <f t="shared" si="142"/>
        <v>Empty</v>
      </c>
      <c r="AD1537" s="4" t="e">
        <f t="shared" si="143"/>
        <v>#VALUE!</v>
      </c>
    </row>
    <row r="1538" spans="1:30">
      <c r="A1538" s="8" t="s">
        <v>3711</v>
      </c>
      <c r="B1538" s="8" t="s">
        <v>423</v>
      </c>
      <c r="C1538" s="8" t="s">
        <v>28</v>
      </c>
      <c r="D1538" s="8" t="s">
        <v>1360</v>
      </c>
      <c r="E1538" s="8"/>
      <c r="F1538" s="8" t="s">
        <v>1380</v>
      </c>
      <c r="G1538" s="8" t="s">
        <v>1384</v>
      </c>
      <c r="H1538" s="8">
        <v>46.36</v>
      </c>
      <c r="I1538" s="8">
        <v>10.94</v>
      </c>
      <c r="J1538" s="8">
        <v>0.43290000000000001</v>
      </c>
      <c r="K1538" s="8">
        <v>4.0960999999999999</v>
      </c>
      <c r="L1538" s="8" t="s">
        <v>1412</v>
      </c>
      <c r="M1538" s="8">
        <v>780</v>
      </c>
      <c r="N1538" s="8" t="s">
        <v>1403</v>
      </c>
      <c r="O1538" s="89" t="s">
        <v>2086</v>
      </c>
      <c r="P1538" s="89">
        <f t="shared" si="138"/>
        <v>45351</v>
      </c>
      <c r="Q1538" s="89" t="s">
        <v>2086</v>
      </c>
      <c r="R1538" s="89" t="s">
        <v>471</v>
      </c>
      <c r="S1538" s="121">
        <f t="shared" si="139"/>
        <v>45360</v>
      </c>
      <c r="T1538" s="8">
        <v>12</v>
      </c>
      <c r="U1538" s="8">
        <v>36.5</v>
      </c>
      <c r="Z1538" s="78">
        <f t="shared" ca="1" si="140"/>
        <v>897</v>
      </c>
      <c r="AA1538" s="78" t="str">
        <f t="shared" si="141"/>
        <v>2-2024</v>
      </c>
      <c r="AC1538" s="4" t="str">
        <f t="shared" si="142"/>
        <v>Empty</v>
      </c>
      <c r="AD1538" s="4">
        <f t="shared" si="143"/>
        <v>7</v>
      </c>
    </row>
    <row r="1539" spans="1:30" hidden="1">
      <c r="A1539" s="9" t="s">
        <v>3712</v>
      </c>
      <c r="B1539" s="9" t="s">
        <v>708</v>
      </c>
      <c r="C1539" s="9" t="s">
        <v>35</v>
      </c>
      <c r="D1539" s="9" t="s">
        <v>10</v>
      </c>
      <c r="E1539" s="9"/>
      <c r="F1539" s="9" t="s">
        <v>1408</v>
      </c>
      <c r="G1539" s="9" t="s">
        <v>1384</v>
      </c>
      <c r="H1539" s="9">
        <v>68.900000000000006</v>
      </c>
      <c r="I1539" s="9">
        <v>12.15</v>
      </c>
      <c r="J1539" s="9">
        <v>1.288</v>
      </c>
      <c r="K1539" s="9">
        <v>0.76590000000000003</v>
      </c>
      <c r="L1539" s="9" t="s">
        <v>1385</v>
      </c>
      <c r="M1539" s="9">
        <v>617</v>
      </c>
      <c r="N1539" s="9" t="s">
        <v>1381</v>
      </c>
      <c r="O1539" s="90" t="s">
        <v>2169</v>
      </c>
      <c r="P1539" s="89">
        <f t="shared" ref="P1539:P1602" si="144">DATE(RIGHT(O1539,4),MID(O1539,4,2),LEFT(O1539,2))</f>
        <v>44639</v>
      </c>
      <c r="Q1539" s="90" t="s">
        <v>2169</v>
      </c>
      <c r="R1539" s="90"/>
      <c r="S1539" s="121" t="e">
        <f t="shared" ref="S1539:S1602" si="145">DATE(RIGHT(R1539,4),MID(R1539,4,2),LEFT(R1539,2))</f>
        <v>#VALUE!</v>
      </c>
      <c r="T1539" s="9">
        <v>240</v>
      </c>
      <c r="U1539" s="9">
        <v>0</v>
      </c>
      <c r="Z1539" s="78">
        <f t="shared" ref="Z1539:AA1602" ca="1" si="146">TODAY()-P1539</f>
        <v>1609</v>
      </c>
      <c r="AA1539" s="78" t="str">
        <f t="shared" ref="AA1539:AA1602" si="147">MONTH(P1539)&amp;"-"&amp;YEAR(P1539)</f>
        <v>3-2022</v>
      </c>
      <c r="AC1539" s="4" t="str">
        <f t="shared" ref="AC1539:AC1602" si="148">IF(MONTH(P1539)&gt;=10,"Q4","Empty")</f>
        <v>Empty</v>
      </c>
      <c r="AD1539" s="4" t="e">
        <f t="shared" ref="AD1539:AD1602" si="149">NETWORKDAYS(P1539,S1539)</f>
        <v>#VALUE!</v>
      </c>
    </row>
    <row r="1540" spans="1:30">
      <c r="A1540" s="8" t="s">
        <v>3713</v>
      </c>
      <c r="B1540" s="8" t="s">
        <v>489</v>
      </c>
      <c r="C1540" s="8" t="s">
        <v>32</v>
      </c>
      <c r="D1540" s="8" t="s">
        <v>10</v>
      </c>
      <c r="E1540" s="8"/>
      <c r="F1540" s="8" t="s">
        <v>1380</v>
      </c>
      <c r="G1540" s="8" t="s">
        <v>1390</v>
      </c>
      <c r="H1540" s="8">
        <v>22.44</v>
      </c>
      <c r="I1540" s="8">
        <v>16.64</v>
      </c>
      <c r="J1540" s="8">
        <v>0.28870000000000001</v>
      </c>
      <c r="K1540" s="8">
        <v>0.32300000000000001</v>
      </c>
      <c r="L1540" s="8" t="s">
        <v>1385</v>
      </c>
      <c r="M1540" s="8">
        <v>713</v>
      </c>
      <c r="N1540" s="8" t="s">
        <v>1403</v>
      </c>
      <c r="O1540" s="89" t="s">
        <v>3714</v>
      </c>
      <c r="P1540" s="89">
        <f t="shared" si="144"/>
        <v>44986</v>
      </c>
      <c r="Q1540" s="89" t="s">
        <v>3714</v>
      </c>
      <c r="R1540" s="89" t="s">
        <v>1929</v>
      </c>
      <c r="S1540" s="121">
        <f t="shared" si="145"/>
        <v>44987</v>
      </c>
      <c r="T1540" s="8">
        <v>240</v>
      </c>
      <c r="U1540" s="8">
        <v>0</v>
      </c>
      <c r="Z1540" s="78">
        <f t="shared" ca="1" si="146"/>
        <v>1262</v>
      </c>
      <c r="AA1540" s="78" t="str">
        <f t="shared" si="147"/>
        <v>3-2023</v>
      </c>
      <c r="AC1540" s="4" t="str">
        <f t="shared" si="148"/>
        <v>Empty</v>
      </c>
      <c r="AD1540" s="4">
        <f t="shared" si="149"/>
        <v>2</v>
      </c>
    </row>
    <row r="1541" spans="1:30" hidden="1">
      <c r="A1541" s="9" t="s">
        <v>3715</v>
      </c>
      <c r="B1541" s="9" t="s">
        <v>633</v>
      </c>
      <c r="C1541" s="9" t="s">
        <v>12</v>
      </c>
      <c r="D1541" s="9" t="s">
        <v>44</v>
      </c>
      <c r="E1541" s="9"/>
      <c r="F1541" s="9" t="s">
        <v>1389</v>
      </c>
      <c r="G1541" s="9" t="s">
        <v>1390</v>
      </c>
      <c r="H1541" s="9">
        <v>52.78</v>
      </c>
      <c r="I1541" s="9">
        <v>13.09</v>
      </c>
      <c r="J1541" s="9">
        <v>0.82420000000000004</v>
      </c>
      <c r="K1541" s="9">
        <v>0.96279999999999999</v>
      </c>
      <c r="L1541" s="9" t="s">
        <v>1385</v>
      </c>
      <c r="M1541" s="9">
        <v>820</v>
      </c>
      <c r="N1541" s="9" t="s">
        <v>1381</v>
      </c>
      <c r="O1541" s="90" t="s">
        <v>2530</v>
      </c>
      <c r="P1541" s="89">
        <f t="shared" si="144"/>
        <v>45285</v>
      </c>
      <c r="Q1541" s="90" t="s">
        <v>2530</v>
      </c>
      <c r="R1541" s="90"/>
      <c r="S1541" s="121" t="e">
        <f t="shared" si="145"/>
        <v>#VALUE!</v>
      </c>
      <c r="T1541" s="9">
        <v>84</v>
      </c>
      <c r="U1541" s="9">
        <v>0</v>
      </c>
      <c r="Z1541" s="78">
        <f t="shared" ca="1" si="146"/>
        <v>963</v>
      </c>
      <c r="AA1541" s="78" t="str">
        <f t="shared" si="147"/>
        <v>12-2023</v>
      </c>
      <c r="AC1541" s="4" t="str">
        <f t="shared" si="148"/>
        <v>Q4</v>
      </c>
      <c r="AD1541" s="4" t="e">
        <f t="shared" si="149"/>
        <v>#VALUE!</v>
      </c>
    </row>
    <row r="1542" spans="1:30">
      <c r="A1542" s="8" t="s">
        <v>3716</v>
      </c>
      <c r="B1542" s="8" t="s">
        <v>142</v>
      </c>
      <c r="C1542" s="8" t="s">
        <v>28</v>
      </c>
      <c r="D1542" s="8" t="s">
        <v>10</v>
      </c>
      <c r="E1542" s="8"/>
      <c r="F1542" s="8" t="s">
        <v>1374</v>
      </c>
      <c r="G1542" s="8" t="s">
        <v>1390</v>
      </c>
      <c r="H1542" s="8">
        <v>38.799999999999997</v>
      </c>
      <c r="I1542" s="8">
        <v>15.85</v>
      </c>
      <c r="J1542" s="8">
        <v>0.50609999999999999</v>
      </c>
      <c r="K1542" s="8">
        <v>1.3612</v>
      </c>
      <c r="L1542" s="8" t="s">
        <v>1376</v>
      </c>
      <c r="M1542" s="8">
        <v>832</v>
      </c>
      <c r="N1542" s="8" t="s">
        <v>1377</v>
      </c>
      <c r="O1542" s="89" t="s">
        <v>329</v>
      </c>
      <c r="P1542" s="89">
        <f t="shared" si="144"/>
        <v>44922</v>
      </c>
      <c r="Q1542" s="89" t="s">
        <v>329</v>
      </c>
      <c r="R1542" s="89" t="s">
        <v>2007</v>
      </c>
      <c r="S1542" s="121">
        <f t="shared" si="145"/>
        <v>44931</v>
      </c>
      <c r="T1542" s="8">
        <v>36</v>
      </c>
      <c r="U1542" s="8">
        <v>5.01</v>
      </c>
      <c r="Z1542" s="78">
        <f t="shared" ca="1" si="146"/>
        <v>1326</v>
      </c>
      <c r="AA1542" s="78" t="str">
        <f t="shared" si="147"/>
        <v>12-2022</v>
      </c>
      <c r="AC1542" s="4" t="str">
        <f t="shared" si="148"/>
        <v>Q4</v>
      </c>
      <c r="AD1542" s="4">
        <f t="shared" si="149"/>
        <v>8</v>
      </c>
    </row>
    <row r="1543" spans="1:30" hidden="1">
      <c r="A1543" s="9" t="s">
        <v>3717</v>
      </c>
      <c r="B1543" s="9" t="s">
        <v>758</v>
      </c>
      <c r="C1543" s="9" t="s">
        <v>16</v>
      </c>
      <c r="D1543" s="9" t="s">
        <v>10</v>
      </c>
      <c r="E1543" s="9"/>
      <c r="F1543" s="9" t="s">
        <v>1374</v>
      </c>
      <c r="G1543" s="9" t="s">
        <v>1390</v>
      </c>
      <c r="H1543" s="9">
        <v>98.37</v>
      </c>
      <c r="I1543" s="9">
        <v>14.86</v>
      </c>
      <c r="J1543" s="9">
        <v>1.7679</v>
      </c>
      <c r="K1543" s="9">
        <v>1.3673999999999999</v>
      </c>
      <c r="L1543" s="9" t="s">
        <v>1395</v>
      </c>
      <c r="M1543" s="9">
        <v>618</v>
      </c>
      <c r="N1543" s="9" t="s">
        <v>1381</v>
      </c>
      <c r="O1543" s="90" t="s">
        <v>2084</v>
      </c>
      <c r="P1543" s="89">
        <f t="shared" si="144"/>
        <v>44957</v>
      </c>
      <c r="Q1543" s="90" t="s">
        <v>2084</v>
      </c>
      <c r="R1543" s="90"/>
      <c r="S1543" s="121" t="e">
        <f t="shared" si="145"/>
        <v>#VALUE!</v>
      </c>
      <c r="T1543" s="9">
        <v>180</v>
      </c>
      <c r="U1543" s="9">
        <v>48.14</v>
      </c>
      <c r="Z1543" s="78">
        <f t="shared" ca="1" si="146"/>
        <v>1291</v>
      </c>
      <c r="AA1543" s="78" t="str">
        <f t="shared" si="147"/>
        <v>1-2023</v>
      </c>
      <c r="AC1543" s="4" t="str">
        <f t="shared" si="148"/>
        <v>Empty</v>
      </c>
      <c r="AD1543" s="4" t="e">
        <f t="shared" si="149"/>
        <v>#VALUE!</v>
      </c>
    </row>
    <row r="1544" spans="1:30">
      <c r="A1544" s="8" t="s">
        <v>3718</v>
      </c>
      <c r="B1544" s="8" t="s">
        <v>729</v>
      </c>
      <c r="C1544" s="8" t="s">
        <v>38</v>
      </c>
      <c r="D1544" s="8" t="s">
        <v>1360</v>
      </c>
      <c r="E1544" s="8"/>
      <c r="F1544" s="8" t="s">
        <v>1374</v>
      </c>
      <c r="G1544" s="8" t="s">
        <v>1390</v>
      </c>
      <c r="H1544" s="8">
        <v>71.48</v>
      </c>
      <c r="I1544" s="8">
        <v>13.37</v>
      </c>
      <c r="J1544" s="8">
        <v>0.41070000000000001</v>
      </c>
      <c r="K1544" s="8">
        <v>1.0829</v>
      </c>
      <c r="L1544" s="8" t="s">
        <v>1358</v>
      </c>
      <c r="M1544" s="8">
        <v>592</v>
      </c>
      <c r="N1544" s="8" t="s">
        <v>1377</v>
      </c>
      <c r="O1544" s="89" t="s">
        <v>1671</v>
      </c>
      <c r="P1544" s="89">
        <f t="shared" si="144"/>
        <v>45627</v>
      </c>
      <c r="Q1544" s="89" t="s">
        <v>1671</v>
      </c>
      <c r="R1544" s="89" t="s">
        <v>1807</v>
      </c>
      <c r="S1544" s="121">
        <f t="shared" si="145"/>
        <v>45640</v>
      </c>
      <c r="T1544" s="8">
        <v>120</v>
      </c>
      <c r="U1544" s="8">
        <v>43.51</v>
      </c>
      <c r="Z1544" s="78">
        <f t="shared" ca="1" si="146"/>
        <v>621</v>
      </c>
      <c r="AA1544" s="78" t="str">
        <f t="shared" si="147"/>
        <v>12-2024</v>
      </c>
      <c r="AC1544" s="4" t="str">
        <f t="shared" si="148"/>
        <v>Q4</v>
      </c>
      <c r="AD1544" s="4">
        <f t="shared" si="149"/>
        <v>10</v>
      </c>
    </row>
    <row r="1545" spans="1:30">
      <c r="A1545" s="9" t="s">
        <v>3719</v>
      </c>
      <c r="B1545" s="9" t="s">
        <v>228</v>
      </c>
      <c r="C1545" s="9" t="s">
        <v>24</v>
      </c>
      <c r="D1545" s="9" t="s">
        <v>31</v>
      </c>
      <c r="E1545" s="9"/>
      <c r="F1545" s="9" t="s">
        <v>1408</v>
      </c>
      <c r="G1545" s="9" t="s">
        <v>1390</v>
      </c>
      <c r="H1545" s="9">
        <v>55.31</v>
      </c>
      <c r="I1545" s="9">
        <v>17.309999999999999</v>
      </c>
      <c r="J1545" s="9">
        <v>0.4924</v>
      </c>
      <c r="K1545" s="9">
        <v>0.86339999999999995</v>
      </c>
      <c r="L1545" s="9" t="s">
        <v>1412</v>
      </c>
      <c r="M1545" s="9">
        <v>838</v>
      </c>
      <c r="N1545" s="9" t="s">
        <v>1396</v>
      </c>
      <c r="O1545" s="90" t="s">
        <v>2941</v>
      </c>
      <c r="P1545" s="89">
        <f t="shared" si="144"/>
        <v>45452</v>
      </c>
      <c r="Q1545" s="90" t="s">
        <v>2941</v>
      </c>
      <c r="R1545" s="90" t="s">
        <v>3628</v>
      </c>
      <c r="S1545" s="121">
        <f t="shared" si="145"/>
        <v>45459</v>
      </c>
      <c r="T1545" s="9">
        <v>180</v>
      </c>
      <c r="U1545" s="9">
        <v>30.3</v>
      </c>
      <c r="Z1545" s="78">
        <f t="shared" ca="1" si="146"/>
        <v>796</v>
      </c>
      <c r="AA1545" s="78" t="str">
        <f t="shared" si="147"/>
        <v>6-2024</v>
      </c>
      <c r="AC1545" s="4" t="str">
        <f t="shared" si="148"/>
        <v>Empty</v>
      </c>
      <c r="AD1545" s="4">
        <f t="shared" si="149"/>
        <v>5</v>
      </c>
    </row>
    <row r="1546" spans="1:30" hidden="1">
      <c r="A1546" s="8" t="s">
        <v>3720</v>
      </c>
      <c r="B1546" s="8" t="s">
        <v>181</v>
      </c>
      <c r="C1546" s="8" t="s">
        <v>38</v>
      </c>
      <c r="D1546" s="8" t="s">
        <v>31</v>
      </c>
      <c r="E1546" s="8"/>
      <c r="F1546" s="8" t="s">
        <v>1400</v>
      </c>
      <c r="G1546" s="8" t="s">
        <v>1384</v>
      </c>
      <c r="H1546" s="8">
        <v>9.32</v>
      </c>
      <c r="I1546" s="8">
        <v>12.24</v>
      </c>
      <c r="J1546" s="8">
        <v>9.5699999999999993E-2</v>
      </c>
      <c r="K1546" s="8">
        <v>0.16569999999999999</v>
      </c>
      <c r="L1546" s="8" t="s">
        <v>1376</v>
      </c>
      <c r="M1546" s="8">
        <v>885</v>
      </c>
      <c r="N1546" s="8" t="s">
        <v>1386</v>
      </c>
      <c r="O1546" s="89" t="s">
        <v>943</v>
      </c>
      <c r="P1546" s="89">
        <f t="shared" si="144"/>
        <v>45183</v>
      </c>
      <c r="Q1546" s="89" t="s">
        <v>943</v>
      </c>
      <c r="R1546" s="89"/>
      <c r="S1546" s="121" t="e">
        <f t="shared" si="145"/>
        <v>#VALUE!</v>
      </c>
      <c r="T1546" s="8">
        <v>84</v>
      </c>
      <c r="U1546" s="8">
        <v>2.9</v>
      </c>
      <c r="Z1546" s="78">
        <f t="shared" ca="1" si="146"/>
        <v>1065</v>
      </c>
      <c r="AA1546" s="78" t="str">
        <f t="shared" si="147"/>
        <v>9-2023</v>
      </c>
      <c r="AC1546" s="4" t="str">
        <f t="shared" si="148"/>
        <v>Empty</v>
      </c>
      <c r="AD1546" s="4" t="e">
        <f t="shared" si="149"/>
        <v>#VALUE!</v>
      </c>
    </row>
    <row r="1547" spans="1:30" hidden="1">
      <c r="A1547" s="9" t="s">
        <v>3721</v>
      </c>
      <c r="B1547" s="9" t="s">
        <v>1288</v>
      </c>
      <c r="C1547" s="9" t="s">
        <v>35</v>
      </c>
      <c r="D1547" s="9" t="s">
        <v>1360</v>
      </c>
      <c r="E1547" s="9"/>
      <c r="F1547" s="9" t="s">
        <v>1411</v>
      </c>
      <c r="G1547" s="9" t="s">
        <v>1384</v>
      </c>
      <c r="H1547" s="9">
        <v>2.61</v>
      </c>
      <c r="I1547" s="9">
        <v>11.34</v>
      </c>
      <c r="J1547" s="9">
        <v>4.5699999999999998E-2</v>
      </c>
      <c r="K1547" s="9">
        <v>4.5199999999999997E-2</v>
      </c>
      <c r="L1547" s="9" t="s">
        <v>1376</v>
      </c>
      <c r="M1547" s="9">
        <v>724</v>
      </c>
      <c r="N1547" s="9" t="s">
        <v>1426</v>
      </c>
      <c r="O1547" s="90" t="s">
        <v>2121</v>
      </c>
      <c r="P1547" s="89">
        <f t="shared" si="144"/>
        <v>45000</v>
      </c>
      <c r="Q1547" s="90" t="s">
        <v>2121</v>
      </c>
      <c r="R1547" s="90"/>
      <c r="S1547" s="121" t="e">
        <f t="shared" si="145"/>
        <v>#VALUE!</v>
      </c>
      <c r="T1547" s="9">
        <v>84</v>
      </c>
      <c r="U1547" s="9">
        <v>0.79</v>
      </c>
      <c r="Z1547" s="78">
        <f t="shared" ca="1" si="146"/>
        <v>1248</v>
      </c>
      <c r="AA1547" s="78" t="str">
        <f t="shared" si="147"/>
        <v>3-2023</v>
      </c>
      <c r="AC1547" s="4" t="str">
        <f t="shared" si="148"/>
        <v>Empty</v>
      </c>
      <c r="AD1547" s="4" t="e">
        <f t="shared" si="149"/>
        <v>#VALUE!</v>
      </c>
    </row>
    <row r="1548" spans="1:30">
      <c r="A1548" s="8" t="s">
        <v>3722</v>
      </c>
      <c r="B1548" s="8" t="s">
        <v>1137</v>
      </c>
      <c r="C1548" s="8" t="s">
        <v>20</v>
      </c>
      <c r="D1548" s="8" t="s">
        <v>10</v>
      </c>
      <c r="E1548" s="8"/>
      <c r="F1548" s="8" t="s">
        <v>1374</v>
      </c>
      <c r="G1548" s="8" t="s">
        <v>1384</v>
      </c>
      <c r="H1548" s="8">
        <v>10.84</v>
      </c>
      <c r="I1548" s="8">
        <v>13.63</v>
      </c>
      <c r="J1548" s="8">
        <v>7.1800000000000003E-2</v>
      </c>
      <c r="K1548" s="8">
        <v>0.36849999999999999</v>
      </c>
      <c r="L1548" s="8"/>
      <c r="M1548" s="8">
        <v>863</v>
      </c>
      <c r="N1548" s="8" t="s">
        <v>1396</v>
      </c>
      <c r="O1548" s="89" t="s">
        <v>1618</v>
      </c>
      <c r="P1548" s="89">
        <f t="shared" si="144"/>
        <v>45322</v>
      </c>
      <c r="Q1548" s="89" t="s">
        <v>1618</v>
      </c>
      <c r="R1548" s="89" t="s">
        <v>1619</v>
      </c>
      <c r="S1548" s="121">
        <f t="shared" si="145"/>
        <v>45327</v>
      </c>
      <c r="T1548" s="8">
        <v>36</v>
      </c>
      <c r="U1548" s="8">
        <v>6.13</v>
      </c>
      <c r="Z1548" s="78">
        <f t="shared" ca="1" si="146"/>
        <v>926</v>
      </c>
      <c r="AA1548" s="78" t="str">
        <f t="shared" si="147"/>
        <v>1-2024</v>
      </c>
      <c r="AC1548" s="4" t="str">
        <f t="shared" si="148"/>
        <v>Empty</v>
      </c>
      <c r="AD1548" s="4">
        <f t="shared" si="149"/>
        <v>4</v>
      </c>
    </row>
    <row r="1549" spans="1:30" hidden="1">
      <c r="A1549" s="9" t="s">
        <v>3723</v>
      </c>
      <c r="B1549" s="9" t="s">
        <v>228</v>
      </c>
      <c r="C1549" s="9" t="s">
        <v>16</v>
      </c>
      <c r="D1549" s="9" t="s">
        <v>31</v>
      </c>
      <c r="E1549" s="9"/>
      <c r="F1549" s="9" t="s">
        <v>1374</v>
      </c>
      <c r="G1549" s="9" t="s">
        <v>1384</v>
      </c>
      <c r="H1549" s="9">
        <v>14.71</v>
      </c>
      <c r="I1549" s="9">
        <v>16.5</v>
      </c>
      <c r="J1549" s="9">
        <v>0.1479</v>
      </c>
      <c r="K1549" s="9">
        <v>1.3381000000000001</v>
      </c>
      <c r="L1549" s="9" t="s">
        <v>1385</v>
      </c>
      <c r="M1549" s="9">
        <v>725</v>
      </c>
      <c r="N1549" s="9" t="s">
        <v>1426</v>
      </c>
      <c r="O1549" s="90" t="s">
        <v>1902</v>
      </c>
      <c r="P1549" s="89">
        <f t="shared" si="144"/>
        <v>44626</v>
      </c>
      <c r="Q1549" s="90" t="s">
        <v>1902</v>
      </c>
      <c r="R1549" s="90"/>
      <c r="S1549" s="121" t="e">
        <f t="shared" si="145"/>
        <v>#VALUE!</v>
      </c>
      <c r="T1549" s="9">
        <v>12</v>
      </c>
      <c r="U1549" s="9">
        <v>0</v>
      </c>
      <c r="Z1549" s="78">
        <f t="shared" ca="1" si="146"/>
        <v>1622</v>
      </c>
      <c r="AA1549" s="78" t="str">
        <f t="shared" si="147"/>
        <v>3-2022</v>
      </c>
      <c r="AC1549" s="4" t="str">
        <f t="shared" si="148"/>
        <v>Empty</v>
      </c>
      <c r="AD1549" s="4" t="e">
        <f t="shared" si="149"/>
        <v>#VALUE!</v>
      </c>
    </row>
    <row r="1550" spans="1:30" hidden="1">
      <c r="A1550" s="8" t="s">
        <v>3724</v>
      </c>
      <c r="B1550" s="8" t="s">
        <v>126</v>
      </c>
      <c r="C1550" s="8" t="s">
        <v>41</v>
      </c>
      <c r="D1550" s="8" t="s">
        <v>23</v>
      </c>
      <c r="E1550" s="8"/>
      <c r="F1550" s="8" t="s">
        <v>1411</v>
      </c>
      <c r="G1550" s="8" t="s">
        <v>1384</v>
      </c>
      <c r="H1550" s="8">
        <v>57.23</v>
      </c>
      <c r="I1550" s="8">
        <v>14.44</v>
      </c>
      <c r="J1550" s="8">
        <v>0.48949999999999999</v>
      </c>
      <c r="K1550" s="8">
        <v>0.73</v>
      </c>
      <c r="L1550" s="8"/>
      <c r="M1550" s="8">
        <v>886</v>
      </c>
      <c r="N1550" s="8" t="s">
        <v>1386</v>
      </c>
      <c r="O1550" s="89" t="s">
        <v>1710</v>
      </c>
      <c r="P1550" s="89">
        <f t="shared" si="144"/>
        <v>45196</v>
      </c>
      <c r="Q1550" s="89" t="s">
        <v>1710</v>
      </c>
      <c r="R1550" s="89"/>
      <c r="S1550" s="121" t="e">
        <f t="shared" si="145"/>
        <v>#VALUE!</v>
      </c>
      <c r="T1550" s="8">
        <v>240</v>
      </c>
      <c r="U1550" s="8">
        <v>24.09</v>
      </c>
      <c r="Z1550" s="78">
        <f t="shared" ca="1" si="146"/>
        <v>1052</v>
      </c>
      <c r="AA1550" s="78" t="str">
        <f t="shared" si="147"/>
        <v>9-2023</v>
      </c>
      <c r="AC1550" s="4" t="str">
        <f t="shared" si="148"/>
        <v>Empty</v>
      </c>
      <c r="AD1550" s="4" t="e">
        <f t="shared" si="149"/>
        <v>#VALUE!</v>
      </c>
    </row>
    <row r="1551" spans="1:30" hidden="1">
      <c r="A1551" s="9" t="s">
        <v>3725</v>
      </c>
      <c r="B1551" s="9" t="s">
        <v>1141</v>
      </c>
      <c r="C1551" s="9" t="s">
        <v>24</v>
      </c>
      <c r="D1551" s="9" t="s">
        <v>1360</v>
      </c>
      <c r="E1551" s="9"/>
      <c r="F1551" s="9" t="s">
        <v>1411</v>
      </c>
      <c r="G1551" s="9" t="s">
        <v>1384</v>
      </c>
      <c r="H1551" s="9">
        <v>77.47</v>
      </c>
      <c r="I1551" s="9">
        <v>7.83</v>
      </c>
      <c r="J1551" s="9">
        <v>0.47970000000000002</v>
      </c>
      <c r="K1551" s="9">
        <v>1.8851</v>
      </c>
      <c r="L1551" s="9"/>
      <c r="M1551" s="9">
        <v>860</v>
      </c>
      <c r="N1551" s="9" t="s">
        <v>1386</v>
      </c>
      <c r="O1551" s="90" t="s">
        <v>560</v>
      </c>
      <c r="P1551" s="89">
        <f t="shared" si="144"/>
        <v>45191</v>
      </c>
      <c r="Q1551" s="90" t="s">
        <v>560</v>
      </c>
      <c r="R1551" s="90"/>
      <c r="S1551" s="121" t="e">
        <f t="shared" si="145"/>
        <v>#VALUE!</v>
      </c>
      <c r="T1551" s="9">
        <v>48</v>
      </c>
      <c r="U1551" s="9">
        <v>48.47</v>
      </c>
      <c r="Z1551" s="78">
        <f t="shared" ca="1" si="146"/>
        <v>1057</v>
      </c>
      <c r="AA1551" s="78" t="str">
        <f t="shared" si="147"/>
        <v>9-2023</v>
      </c>
      <c r="AC1551" s="4" t="str">
        <f t="shared" si="148"/>
        <v>Empty</v>
      </c>
      <c r="AD1551" s="4" t="e">
        <f t="shared" si="149"/>
        <v>#VALUE!</v>
      </c>
    </row>
    <row r="1552" spans="1:30">
      <c r="A1552" s="8" t="s">
        <v>3726</v>
      </c>
      <c r="B1552" s="8" t="s">
        <v>1016</v>
      </c>
      <c r="C1552" s="8" t="s">
        <v>24</v>
      </c>
      <c r="D1552" s="8" t="s">
        <v>10</v>
      </c>
      <c r="E1552" s="8"/>
      <c r="F1552" s="8" t="s">
        <v>1400</v>
      </c>
      <c r="G1552" s="8" t="s">
        <v>1390</v>
      </c>
      <c r="H1552" s="8">
        <v>57.07</v>
      </c>
      <c r="I1552" s="8">
        <v>10.96</v>
      </c>
      <c r="J1552" s="8">
        <v>0.51770000000000005</v>
      </c>
      <c r="K1552" s="8">
        <v>0.78480000000000005</v>
      </c>
      <c r="L1552" s="8" t="s">
        <v>1395</v>
      </c>
      <c r="M1552" s="8">
        <v>657</v>
      </c>
      <c r="N1552" s="8" t="s">
        <v>1403</v>
      </c>
      <c r="O1552" s="89" t="s">
        <v>587</v>
      </c>
      <c r="P1552" s="89">
        <f t="shared" si="144"/>
        <v>45578</v>
      </c>
      <c r="Q1552" s="89" t="s">
        <v>587</v>
      </c>
      <c r="R1552" s="89" t="s">
        <v>3727</v>
      </c>
      <c r="S1552" s="121">
        <f t="shared" si="145"/>
        <v>45590</v>
      </c>
      <c r="T1552" s="8">
        <v>120</v>
      </c>
      <c r="U1552" s="8">
        <v>15.15</v>
      </c>
      <c r="Z1552" s="78">
        <f t="shared" ca="1" si="146"/>
        <v>670</v>
      </c>
      <c r="AA1552" s="78" t="str">
        <f t="shared" si="147"/>
        <v>10-2024</v>
      </c>
      <c r="AC1552" s="4" t="str">
        <f t="shared" si="148"/>
        <v>Q4</v>
      </c>
      <c r="AD1552" s="4">
        <f t="shared" si="149"/>
        <v>10</v>
      </c>
    </row>
    <row r="1553" spans="1:30">
      <c r="A1553" s="9" t="s">
        <v>3728</v>
      </c>
      <c r="B1553" s="9" t="s">
        <v>616</v>
      </c>
      <c r="C1553" s="9" t="s">
        <v>16</v>
      </c>
      <c r="D1553" s="9" t="s">
        <v>1360</v>
      </c>
      <c r="E1553" s="9"/>
      <c r="F1553" s="9" t="s">
        <v>1408</v>
      </c>
      <c r="G1553" s="9" t="s">
        <v>1384</v>
      </c>
      <c r="H1553" s="9">
        <v>45.78</v>
      </c>
      <c r="I1553" s="9">
        <v>11.95</v>
      </c>
      <c r="J1553" s="9">
        <v>0.23180000000000001</v>
      </c>
      <c r="K1553" s="9">
        <v>1.5195000000000001</v>
      </c>
      <c r="L1553" s="9" t="s">
        <v>1395</v>
      </c>
      <c r="M1553" s="9">
        <v>719</v>
      </c>
      <c r="N1553" s="9" t="s">
        <v>1396</v>
      </c>
      <c r="O1553" s="90" t="s">
        <v>2280</v>
      </c>
      <c r="P1553" s="89">
        <f t="shared" si="144"/>
        <v>44827</v>
      </c>
      <c r="Q1553" s="90" t="s">
        <v>2280</v>
      </c>
      <c r="R1553" s="90" t="s">
        <v>3729</v>
      </c>
      <c r="S1553" s="121">
        <f t="shared" si="145"/>
        <v>44831</v>
      </c>
      <c r="T1553" s="9">
        <v>36</v>
      </c>
      <c r="U1553" s="9">
        <v>39.47</v>
      </c>
      <c r="Z1553" s="78">
        <f t="shared" ca="1" si="146"/>
        <v>1421</v>
      </c>
      <c r="AA1553" s="78" t="str">
        <f t="shared" si="147"/>
        <v>9-2022</v>
      </c>
      <c r="AC1553" s="4" t="str">
        <f t="shared" si="148"/>
        <v>Empty</v>
      </c>
      <c r="AD1553" s="4">
        <f t="shared" si="149"/>
        <v>3</v>
      </c>
    </row>
    <row r="1554" spans="1:30">
      <c r="A1554" s="8" t="s">
        <v>3730</v>
      </c>
      <c r="B1554" s="8" t="s">
        <v>1075</v>
      </c>
      <c r="C1554" s="8" t="s">
        <v>35</v>
      </c>
      <c r="D1554" s="8" t="s">
        <v>44</v>
      </c>
      <c r="E1554" s="8"/>
      <c r="F1554" s="8" t="s">
        <v>1380</v>
      </c>
      <c r="G1554" s="8" t="s">
        <v>1384</v>
      </c>
      <c r="H1554" s="8">
        <v>36.58</v>
      </c>
      <c r="I1554" s="8">
        <v>13.21</v>
      </c>
      <c r="J1554" s="8">
        <v>0.58709999999999996</v>
      </c>
      <c r="K1554" s="8">
        <v>0.83620000000000005</v>
      </c>
      <c r="L1554" s="8" t="s">
        <v>1385</v>
      </c>
      <c r="M1554" s="8">
        <v>745</v>
      </c>
      <c r="N1554" s="8" t="s">
        <v>1403</v>
      </c>
      <c r="O1554" s="89" t="s">
        <v>3118</v>
      </c>
      <c r="P1554" s="89">
        <f t="shared" si="144"/>
        <v>44901</v>
      </c>
      <c r="Q1554" s="89" t="s">
        <v>3118</v>
      </c>
      <c r="R1554" s="89" t="s">
        <v>3410</v>
      </c>
      <c r="S1554" s="121">
        <f t="shared" si="145"/>
        <v>44914</v>
      </c>
      <c r="T1554" s="8">
        <v>60</v>
      </c>
      <c r="U1554" s="8">
        <v>0</v>
      </c>
      <c r="Z1554" s="78">
        <f t="shared" ca="1" si="146"/>
        <v>1347</v>
      </c>
      <c r="AA1554" s="78" t="str">
        <f t="shared" si="147"/>
        <v>12-2022</v>
      </c>
      <c r="AC1554" s="4" t="str">
        <f t="shared" si="148"/>
        <v>Q4</v>
      </c>
      <c r="AD1554" s="4">
        <f t="shared" si="149"/>
        <v>10</v>
      </c>
    </row>
    <row r="1555" spans="1:30" hidden="1">
      <c r="A1555" s="9" t="s">
        <v>3731</v>
      </c>
      <c r="B1555" s="9" t="s">
        <v>84</v>
      </c>
      <c r="C1555" s="9" t="s">
        <v>28</v>
      </c>
      <c r="D1555" s="9" t="s">
        <v>10</v>
      </c>
      <c r="E1555" s="9"/>
      <c r="F1555" s="9" t="s">
        <v>1400</v>
      </c>
      <c r="G1555" s="9" t="s">
        <v>1375</v>
      </c>
      <c r="H1555" s="9">
        <v>43.7</v>
      </c>
      <c r="I1555" s="9">
        <v>16.309999999999999</v>
      </c>
      <c r="J1555" s="9">
        <v>0.77549999999999997</v>
      </c>
      <c r="K1555" s="9">
        <v>1.2454000000000001</v>
      </c>
      <c r="L1555" s="9" t="s">
        <v>1358</v>
      </c>
      <c r="M1555" s="9">
        <v>724</v>
      </c>
      <c r="N1555" s="9" t="s">
        <v>1386</v>
      </c>
      <c r="O1555" s="90" t="s">
        <v>1398</v>
      </c>
      <c r="P1555" s="89">
        <f t="shared" si="144"/>
        <v>45561</v>
      </c>
      <c r="Q1555" s="90" t="s">
        <v>1398</v>
      </c>
      <c r="R1555" s="90"/>
      <c r="S1555" s="121" t="e">
        <f t="shared" si="145"/>
        <v>#VALUE!</v>
      </c>
      <c r="T1555" s="9">
        <v>48</v>
      </c>
      <c r="U1555" s="9">
        <v>23.95</v>
      </c>
      <c r="Z1555" s="78">
        <f t="shared" ca="1" si="146"/>
        <v>687</v>
      </c>
      <c r="AA1555" s="78" t="str">
        <f t="shared" si="147"/>
        <v>9-2024</v>
      </c>
      <c r="AC1555" s="4" t="str">
        <f t="shared" si="148"/>
        <v>Empty</v>
      </c>
      <c r="AD1555" s="4" t="e">
        <f t="shared" si="149"/>
        <v>#VALUE!</v>
      </c>
    </row>
    <row r="1556" spans="1:30" hidden="1">
      <c r="A1556" s="8" t="s">
        <v>3732</v>
      </c>
      <c r="B1556" s="8" t="s">
        <v>950</v>
      </c>
      <c r="C1556" s="8" t="s">
        <v>41</v>
      </c>
      <c r="D1556" s="8" t="s">
        <v>10</v>
      </c>
      <c r="E1556" s="8"/>
      <c r="F1556" s="8" t="s">
        <v>1411</v>
      </c>
      <c r="G1556" s="8" t="s">
        <v>1390</v>
      </c>
      <c r="H1556" s="8">
        <v>38.78</v>
      </c>
      <c r="I1556" s="8">
        <v>8.41</v>
      </c>
      <c r="J1556" s="8">
        <v>0.27560000000000001</v>
      </c>
      <c r="K1556" s="8">
        <v>0.47899999999999998</v>
      </c>
      <c r="L1556" s="8" t="s">
        <v>1358</v>
      </c>
      <c r="M1556" s="8">
        <v>763</v>
      </c>
      <c r="N1556" s="8" t="s">
        <v>1426</v>
      </c>
      <c r="O1556" s="89" t="s">
        <v>1243</v>
      </c>
      <c r="P1556" s="89">
        <f t="shared" si="144"/>
        <v>45139</v>
      </c>
      <c r="Q1556" s="89" t="s">
        <v>1243</v>
      </c>
      <c r="R1556" s="89"/>
      <c r="S1556" s="121" t="e">
        <f t="shared" si="145"/>
        <v>#VALUE!</v>
      </c>
      <c r="T1556" s="8">
        <v>120</v>
      </c>
      <c r="U1556" s="8">
        <v>13.86</v>
      </c>
      <c r="Z1556" s="78">
        <f t="shared" ca="1" si="146"/>
        <v>1109</v>
      </c>
      <c r="AA1556" s="78" t="str">
        <f t="shared" si="147"/>
        <v>8-2023</v>
      </c>
      <c r="AC1556" s="4" t="str">
        <f t="shared" si="148"/>
        <v>Empty</v>
      </c>
      <c r="AD1556" s="4" t="e">
        <f t="shared" si="149"/>
        <v>#VALUE!</v>
      </c>
    </row>
    <row r="1557" spans="1:30">
      <c r="A1557" s="9" t="s">
        <v>3733</v>
      </c>
      <c r="B1557" s="9" t="s">
        <v>1144</v>
      </c>
      <c r="C1557" s="9" t="s">
        <v>24</v>
      </c>
      <c r="D1557" s="9" t="s">
        <v>23</v>
      </c>
      <c r="E1557" s="9"/>
      <c r="F1557" s="9" t="s">
        <v>1389</v>
      </c>
      <c r="G1557" s="9" t="s">
        <v>1375</v>
      </c>
      <c r="H1557" s="9">
        <v>54.13</v>
      </c>
      <c r="I1557" s="9">
        <v>9.61</v>
      </c>
      <c r="J1557" s="9">
        <v>0.32790000000000002</v>
      </c>
      <c r="K1557" s="9">
        <v>0.56879999999999997</v>
      </c>
      <c r="L1557" s="9" t="s">
        <v>1395</v>
      </c>
      <c r="M1557" s="9">
        <v>738</v>
      </c>
      <c r="N1557" s="9" t="s">
        <v>1377</v>
      </c>
      <c r="O1557" s="90" t="s">
        <v>1468</v>
      </c>
      <c r="P1557" s="89">
        <f t="shared" si="144"/>
        <v>44719</v>
      </c>
      <c r="Q1557" s="90" t="s">
        <v>1468</v>
      </c>
      <c r="R1557" s="90" t="s">
        <v>2025</v>
      </c>
      <c r="S1557" s="121">
        <f t="shared" si="145"/>
        <v>44724</v>
      </c>
      <c r="T1557" s="9">
        <v>180</v>
      </c>
      <c r="U1557" s="9">
        <v>22.3</v>
      </c>
      <c r="Z1557" s="78">
        <f t="shared" ca="1" si="146"/>
        <v>1529</v>
      </c>
      <c r="AA1557" s="78" t="str">
        <f t="shared" si="147"/>
        <v>6-2022</v>
      </c>
      <c r="AC1557" s="4" t="str">
        <f t="shared" si="148"/>
        <v>Empty</v>
      </c>
      <c r="AD1557" s="4">
        <f t="shared" si="149"/>
        <v>4</v>
      </c>
    </row>
    <row r="1558" spans="1:30">
      <c r="A1558" s="8" t="s">
        <v>3734</v>
      </c>
      <c r="B1558" s="8" t="s">
        <v>1190</v>
      </c>
      <c r="C1558" s="8" t="s">
        <v>12</v>
      </c>
      <c r="D1558" s="8" t="s">
        <v>23</v>
      </c>
      <c r="E1558" s="8"/>
      <c r="F1558" s="8" t="s">
        <v>1380</v>
      </c>
      <c r="G1558" s="8" t="s">
        <v>1390</v>
      </c>
      <c r="H1558" s="8">
        <v>16.100000000000001</v>
      </c>
      <c r="I1558" s="8">
        <v>14.44</v>
      </c>
      <c r="J1558" s="8">
        <v>0.27660000000000001</v>
      </c>
      <c r="K1558" s="8">
        <v>0.37830000000000003</v>
      </c>
      <c r="L1558" s="8"/>
      <c r="M1558" s="8">
        <v>600</v>
      </c>
      <c r="N1558" s="8" t="s">
        <v>1403</v>
      </c>
      <c r="O1558" s="89" t="s">
        <v>1769</v>
      </c>
      <c r="P1558" s="89">
        <f t="shared" si="144"/>
        <v>45071</v>
      </c>
      <c r="Q1558" s="89" t="s">
        <v>1769</v>
      </c>
      <c r="R1558" s="89" t="s">
        <v>3735</v>
      </c>
      <c r="S1558" s="121">
        <f t="shared" si="145"/>
        <v>45082</v>
      </c>
      <c r="T1558" s="8">
        <v>60</v>
      </c>
      <c r="U1558" s="8">
        <v>0</v>
      </c>
      <c r="Z1558" s="78">
        <f t="shared" ca="1" si="146"/>
        <v>1177</v>
      </c>
      <c r="AA1558" s="78" t="str">
        <f t="shared" si="147"/>
        <v>5-2023</v>
      </c>
      <c r="AC1558" s="4" t="str">
        <f t="shared" si="148"/>
        <v>Empty</v>
      </c>
      <c r="AD1558" s="4">
        <f t="shared" si="149"/>
        <v>8</v>
      </c>
    </row>
    <row r="1559" spans="1:30">
      <c r="A1559" s="9" t="s">
        <v>3736</v>
      </c>
      <c r="B1559" s="9" t="s">
        <v>204</v>
      </c>
      <c r="C1559" s="9" t="s">
        <v>7</v>
      </c>
      <c r="D1559" s="9" t="s">
        <v>31</v>
      </c>
      <c r="E1559" s="9"/>
      <c r="F1559" s="9" t="s">
        <v>1400</v>
      </c>
      <c r="G1559" s="9" t="s">
        <v>1384</v>
      </c>
      <c r="H1559" s="9">
        <v>87.46</v>
      </c>
      <c r="I1559" s="9">
        <v>15.69</v>
      </c>
      <c r="J1559" s="9">
        <v>1.5273000000000001</v>
      </c>
      <c r="K1559" s="9">
        <v>3.0615000000000001</v>
      </c>
      <c r="L1559" s="9" t="s">
        <v>1412</v>
      </c>
      <c r="M1559" s="9">
        <v>765</v>
      </c>
      <c r="N1559" s="9" t="s">
        <v>1377</v>
      </c>
      <c r="O1559" s="90" t="s">
        <v>1904</v>
      </c>
      <c r="P1559" s="89">
        <f t="shared" si="144"/>
        <v>44854</v>
      </c>
      <c r="Q1559" s="90" t="s">
        <v>1904</v>
      </c>
      <c r="R1559" s="90" t="s">
        <v>3737</v>
      </c>
      <c r="S1559" s="121">
        <f t="shared" si="145"/>
        <v>44869</v>
      </c>
      <c r="T1559" s="9">
        <v>36</v>
      </c>
      <c r="U1559" s="9">
        <v>31.33</v>
      </c>
      <c r="Z1559" s="78">
        <f t="shared" ca="1" si="146"/>
        <v>1394</v>
      </c>
      <c r="AA1559" s="78" t="str">
        <f t="shared" si="147"/>
        <v>10-2022</v>
      </c>
      <c r="AC1559" s="4" t="str">
        <f t="shared" si="148"/>
        <v>Q4</v>
      </c>
      <c r="AD1559" s="4">
        <f t="shared" si="149"/>
        <v>12</v>
      </c>
    </row>
    <row r="1560" spans="1:30">
      <c r="A1560" s="8" t="s">
        <v>3738</v>
      </c>
      <c r="B1560" s="8" t="s">
        <v>990</v>
      </c>
      <c r="C1560" s="8" t="s">
        <v>20</v>
      </c>
      <c r="D1560" s="8" t="s">
        <v>31</v>
      </c>
      <c r="E1560" s="8"/>
      <c r="F1560" s="8" t="s">
        <v>1380</v>
      </c>
      <c r="G1560" s="8" t="s">
        <v>1384</v>
      </c>
      <c r="H1560" s="8"/>
      <c r="I1560" s="8">
        <v>8.5299999999999994</v>
      </c>
      <c r="J1560" s="8">
        <v>0.37269999999999998</v>
      </c>
      <c r="K1560" s="8">
        <v>0.19850000000000001</v>
      </c>
      <c r="L1560" s="8" t="s">
        <v>1385</v>
      </c>
      <c r="M1560" s="8">
        <v>649</v>
      </c>
      <c r="N1560" s="8" t="s">
        <v>1396</v>
      </c>
      <c r="O1560" s="89" t="s">
        <v>3108</v>
      </c>
      <c r="P1560" s="89">
        <f t="shared" si="144"/>
        <v>44774</v>
      </c>
      <c r="Q1560" s="89" t="s">
        <v>3108</v>
      </c>
      <c r="R1560" s="89" t="s">
        <v>1138</v>
      </c>
      <c r="S1560" s="121">
        <f t="shared" si="145"/>
        <v>44779</v>
      </c>
      <c r="T1560" s="8">
        <v>240</v>
      </c>
      <c r="U1560" s="8">
        <v>0</v>
      </c>
      <c r="Z1560" s="78">
        <f t="shared" ca="1" si="146"/>
        <v>1474</v>
      </c>
      <c r="AA1560" s="78" t="str">
        <f t="shared" si="147"/>
        <v>8-2022</v>
      </c>
      <c r="AC1560" s="4" t="str">
        <f t="shared" si="148"/>
        <v>Empty</v>
      </c>
      <c r="AD1560" s="4">
        <f t="shared" si="149"/>
        <v>5</v>
      </c>
    </row>
    <row r="1561" spans="1:30">
      <c r="A1561" s="9" t="s">
        <v>3739</v>
      </c>
      <c r="B1561" s="9" t="s">
        <v>1292</v>
      </c>
      <c r="C1561" s="9" t="s">
        <v>12</v>
      </c>
      <c r="D1561" s="9" t="s">
        <v>1360</v>
      </c>
      <c r="E1561" s="9"/>
      <c r="F1561" s="9" t="s">
        <v>1389</v>
      </c>
      <c r="G1561" s="9" t="s">
        <v>1375</v>
      </c>
      <c r="H1561" s="9">
        <v>63.98</v>
      </c>
      <c r="I1561" s="9">
        <v>13.96</v>
      </c>
      <c r="J1561" s="9">
        <v>0.32200000000000001</v>
      </c>
      <c r="K1561" s="9">
        <v>1.4874000000000001</v>
      </c>
      <c r="L1561" s="9" t="s">
        <v>1376</v>
      </c>
      <c r="M1561" s="9">
        <v>900</v>
      </c>
      <c r="N1561" s="9" t="s">
        <v>1396</v>
      </c>
      <c r="O1561" s="90" t="s">
        <v>3727</v>
      </c>
      <c r="P1561" s="89">
        <f t="shared" si="144"/>
        <v>45590</v>
      </c>
      <c r="Q1561" s="90" t="s">
        <v>3727</v>
      </c>
      <c r="R1561" s="90" t="s">
        <v>3270</v>
      </c>
      <c r="S1561" s="121">
        <f t="shared" si="145"/>
        <v>45596</v>
      </c>
      <c r="T1561" s="9">
        <v>60</v>
      </c>
      <c r="U1561" s="9">
        <v>28.92</v>
      </c>
      <c r="Z1561" s="78">
        <f t="shared" ca="1" si="146"/>
        <v>658</v>
      </c>
      <c r="AA1561" s="78" t="str">
        <f t="shared" si="147"/>
        <v>10-2024</v>
      </c>
      <c r="AC1561" s="4" t="str">
        <f t="shared" si="148"/>
        <v>Q4</v>
      </c>
      <c r="AD1561" s="4">
        <f t="shared" si="149"/>
        <v>5</v>
      </c>
    </row>
    <row r="1562" spans="1:30" hidden="1">
      <c r="A1562" s="8" t="s">
        <v>3740</v>
      </c>
      <c r="B1562" s="8" t="s">
        <v>146</v>
      </c>
      <c r="C1562" s="8" t="s">
        <v>32</v>
      </c>
      <c r="D1562" s="8" t="s">
        <v>44</v>
      </c>
      <c r="E1562" s="8"/>
      <c r="F1562" s="8" t="s">
        <v>1380</v>
      </c>
      <c r="G1562" s="8" t="s">
        <v>1375</v>
      </c>
      <c r="H1562" s="8">
        <v>66.400000000000006</v>
      </c>
      <c r="I1562" s="8">
        <v>13.29</v>
      </c>
      <c r="J1562" s="8">
        <v>0.40089999999999998</v>
      </c>
      <c r="K1562" s="8">
        <v>1.7908999999999999</v>
      </c>
      <c r="L1562" s="8" t="s">
        <v>1385</v>
      </c>
      <c r="M1562" s="8">
        <v>684</v>
      </c>
      <c r="N1562" s="8" t="s">
        <v>1426</v>
      </c>
      <c r="O1562" s="89" t="s">
        <v>471</v>
      </c>
      <c r="P1562" s="89">
        <f t="shared" si="144"/>
        <v>45360</v>
      </c>
      <c r="Q1562" s="89" t="s">
        <v>471</v>
      </c>
      <c r="R1562" s="89"/>
      <c r="S1562" s="121" t="e">
        <f t="shared" si="145"/>
        <v>#VALUE!</v>
      </c>
      <c r="T1562" s="8">
        <v>48</v>
      </c>
      <c r="U1562" s="8">
        <v>0</v>
      </c>
      <c r="Z1562" s="78">
        <f t="shared" ca="1" si="146"/>
        <v>888</v>
      </c>
      <c r="AA1562" s="78" t="str">
        <f t="shared" si="147"/>
        <v>3-2024</v>
      </c>
      <c r="AC1562" s="4" t="str">
        <f t="shared" si="148"/>
        <v>Empty</v>
      </c>
      <c r="AD1562" s="4" t="e">
        <f t="shared" si="149"/>
        <v>#VALUE!</v>
      </c>
    </row>
    <row r="1563" spans="1:30" hidden="1">
      <c r="A1563" s="9" t="s">
        <v>3741</v>
      </c>
      <c r="B1563" s="9" t="s">
        <v>1322</v>
      </c>
      <c r="C1563" s="9" t="s">
        <v>16</v>
      </c>
      <c r="D1563" s="9" t="s">
        <v>44</v>
      </c>
      <c r="E1563" s="9"/>
      <c r="F1563" s="9" t="s">
        <v>1408</v>
      </c>
      <c r="G1563" s="9" t="s">
        <v>1390</v>
      </c>
      <c r="H1563" s="9">
        <v>97.69</v>
      </c>
      <c r="I1563" s="9">
        <v>16.2</v>
      </c>
      <c r="J1563" s="9">
        <v>1.1552</v>
      </c>
      <c r="K1563" s="9">
        <v>2.3860000000000001</v>
      </c>
      <c r="L1563" s="9" t="s">
        <v>1385</v>
      </c>
      <c r="M1563" s="9">
        <v>778</v>
      </c>
      <c r="N1563" s="9" t="s">
        <v>1386</v>
      </c>
      <c r="O1563" s="90" t="s">
        <v>2823</v>
      </c>
      <c r="P1563" s="89">
        <f t="shared" si="144"/>
        <v>45001</v>
      </c>
      <c r="Q1563" s="90" t="s">
        <v>2823</v>
      </c>
      <c r="R1563" s="90"/>
      <c r="S1563" s="121" t="e">
        <f t="shared" si="145"/>
        <v>#VALUE!</v>
      </c>
      <c r="T1563" s="9">
        <v>60</v>
      </c>
      <c r="U1563" s="9">
        <v>0</v>
      </c>
      <c r="Z1563" s="78">
        <f t="shared" ca="1" si="146"/>
        <v>1247</v>
      </c>
      <c r="AA1563" s="78" t="str">
        <f t="shared" si="147"/>
        <v>3-2023</v>
      </c>
      <c r="AC1563" s="4" t="str">
        <f t="shared" si="148"/>
        <v>Empty</v>
      </c>
      <c r="AD1563" s="4" t="e">
        <f t="shared" si="149"/>
        <v>#VALUE!</v>
      </c>
    </row>
    <row r="1564" spans="1:30">
      <c r="A1564" s="8" t="s">
        <v>3742</v>
      </c>
      <c r="B1564" s="8" t="s">
        <v>461</v>
      </c>
      <c r="C1564" s="8" t="s">
        <v>24</v>
      </c>
      <c r="D1564" s="8" t="s">
        <v>23</v>
      </c>
      <c r="E1564" s="8"/>
      <c r="F1564" s="8" t="s">
        <v>1374</v>
      </c>
      <c r="G1564" s="8" t="s">
        <v>1390</v>
      </c>
      <c r="H1564" s="8">
        <v>61.73</v>
      </c>
      <c r="I1564" s="8">
        <v>12.45</v>
      </c>
      <c r="J1564" s="8">
        <v>0.86819999999999997</v>
      </c>
      <c r="K1564" s="8">
        <v>1.6393</v>
      </c>
      <c r="L1564" s="8" t="s">
        <v>1395</v>
      </c>
      <c r="M1564" s="8">
        <v>608</v>
      </c>
      <c r="N1564" s="8" t="s">
        <v>1403</v>
      </c>
      <c r="O1564" s="89" t="s">
        <v>1886</v>
      </c>
      <c r="P1564" s="89">
        <f t="shared" si="144"/>
        <v>44780</v>
      </c>
      <c r="Q1564" s="89" t="s">
        <v>1886</v>
      </c>
      <c r="R1564" s="89" t="s">
        <v>1107</v>
      </c>
      <c r="S1564" s="121">
        <f t="shared" si="145"/>
        <v>44792</v>
      </c>
      <c r="T1564" s="8">
        <v>48</v>
      </c>
      <c r="U1564" s="8">
        <v>18.18</v>
      </c>
      <c r="Z1564" s="78">
        <f t="shared" ca="1" si="146"/>
        <v>1468</v>
      </c>
      <c r="AA1564" s="78" t="str">
        <f t="shared" si="147"/>
        <v>8-2022</v>
      </c>
      <c r="AC1564" s="4" t="str">
        <f t="shared" si="148"/>
        <v>Empty</v>
      </c>
      <c r="AD1564" s="4">
        <f t="shared" si="149"/>
        <v>10</v>
      </c>
    </row>
    <row r="1565" spans="1:30">
      <c r="A1565" s="9" t="s">
        <v>3743</v>
      </c>
      <c r="B1565" s="9" t="s">
        <v>495</v>
      </c>
      <c r="C1565" s="9" t="s">
        <v>12</v>
      </c>
      <c r="D1565" s="9" t="s">
        <v>1360</v>
      </c>
      <c r="E1565" s="9"/>
      <c r="F1565" s="9" t="s">
        <v>1374</v>
      </c>
      <c r="G1565" s="9" t="s">
        <v>1375</v>
      </c>
      <c r="H1565" s="9">
        <v>96.38</v>
      </c>
      <c r="I1565" s="9">
        <v>16.670000000000002</v>
      </c>
      <c r="J1565" s="9">
        <v>0.50639999999999996</v>
      </c>
      <c r="K1565" s="9">
        <v>3.4203999999999999</v>
      </c>
      <c r="L1565" s="9" t="s">
        <v>1376</v>
      </c>
      <c r="M1565" s="9">
        <v>813</v>
      </c>
      <c r="N1565" s="9" t="s">
        <v>1377</v>
      </c>
      <c r="O1565" s="90" t="s">
        <v>2133</v>
      </c>
      <c r="P1565" s="89">
        <f t="shared" si="144"/>
        <v>45280</v>
      </c>
      <c r="Q1565" s="90" t="s">
        <v>2133</v>
      </c>
      <c r="R1565" s="90" t="s">
        <v>1938</v>
      </c>
      <c r="S1565" s="121">
        <f t="shared" si="145"/>
        <v>45284</v>
      </c>
      <c r="T1565" s="9">
        <v>36</v>
      </c>
      <c r="U1565" s="9">
        <v>86.67</v>
      </c>
      <c r="Z1565" s="78">
        <f t="shared" ca="1" si="146"/>
        <v>968</v>
      </c>
      <c r="AA1565" s="78" t="str">
        <f t="shared" si="147"/>
        <v>12-2023</v>
      </c>
      <c r="AC1565" s="4" t="str">
        <f t="shared" si="148"/>
        <v>Q4</v>
      </c>
      <c r="AD1565" s="4">
        <f t="shared" si="149"/>
        <v>3</v>
      </c>
    </row>
    <row r="1566" spans="1:30" hidden="1">
      <c r="A1566" s="8" t="s">
        <v>3744</v>
      </c>
      <c r="B1566" s="8" t="s">
        <v>576</v>
      </c>
      <c r="C1566" s="8" t="s">
        <v>35</v>
      </c>
      <c r="D1566" s="8" t="s">
        <v>44</v>
      </c>
      <c r="E1566" s="8"/>
      <c r="F1566" s="8" t="s">
        <v>1389</v>
      </c>
      <c r="G1566" s="8" t="s">
        <v>1384</v>
      </c>
      <c r="H1566" s="8">
        <v>68.86</v>
      </c>
      <c r="I1566" s="8">
        <v>7.79</v>
      </c>
      <c r="J1566" s="8">
        <v>0.89570000000000005</v>
      </c>
      <c r="K1566" s="8">
        <v>0.82779999999999998</v>
      </c>
      <c r="L1566" s="8" t="s">
        <v>1412</v>
      </c>
      <c r="M1566" s="8">
        <v>856</v>
      </c>
      <c r="N1566" s="8" t="s">
        <v>1426</v>
      </c>
      <c r="O1566" s="89" t="s">
        <v>1659</v>
      </c>
      <c r="P1566" s="89">
        <f t="shared" si="144"/>
        <v>45395</v>
      </c>
      <c r="Q1566" s="89" t="s">
        <v>1659</v>
      </c>
      <c r="R1566" s="89"/>
      <c r="S1566" s="121" t="e">
        <f t="shared" si="145"/>
        <v>#VALUE!</v>
      </c>
      <c r="T1566" s="8">
        <v>120</v>
      </c>
      <c r="U1566" s="8">
        <v>52.94</v>
      </c>
      <c r="Z1566" s="78">
        <f t="shared" ca="1" si="146"/>
        <v>853</v>
      </c>
      <c r="AA1566" s="78" t="str">
        <f t="shared" si="147"/>
        <v>4-2024</v>
      </c>
      <c r="AC1566" s="4" t="str">
        <f t="shared" si="148"/>
        <v>Empty</v>
      </c>
      <c r="AD1566" s="4" t="e">
        <f t="shared" si="149"/>
        <v>#VALUE!</v>
      </c>
    </row>
    <row r="1567" spans="1:30">
      <c r="A1567" s="9" t="s">
        <v>3745</v>
      </c>
      <c r="B1567" s="9" t="s">
        <v>130</v>
      </c>
      <c r="C1567" s="9" t="s">
        <v>32</v>
      </c>
      <c r="D1567" s="9" t="s">
        <v>31</v>
      </c>
      <c r="E1567" s="9"/>
      <c r="F1567" s="9" t="s">
        <v>1380</v>
      </c>
      <c r="G1567" s="9" t="s">
        <v>1384</v>
      </c>
      <c r="H1567" s="9">
        <v>28.81</v>
      </c>
      <c r="I1567" s="9">
        <v>13.23</v>
      </c>
      <c r="J1567" s="9">
        <v>0.34449999999999997</v>
      </c>
      <c r="K1567" s="9">
        <v>0.65890000000000004</v>
      </c>
      <c r="L1567" s="9" t="s">
        <v>1358</v>
      </c>
      <c r="M1567" s="9">
        <v>587</v>
      </c>
      <c r="N1567" s="9" t="s">
        <v>1377</v>
      </c>
      <c r="O1567" s="90" t="s">
        <v>2673</v>
      </c>
      <c r="P1567" s="89">
        <f t="shared" si="144"/>
        <v>45624</v>
      </c>
      <c r="Q1567" s="90" t="s">
        <v>2673</v>
      </c>
      <c r="R1567" s="90" t="s">
        <v>2427</v>
      </c>
      <c r="S1567" s="121">
        <f t="shared" si="145"/>
        <v>45634</v>
      </c>
      <c r="T1567" s="9">
        <v>60</v>
      </c>
      <c r="U1567" s="9">
        <v>9.5299999999999994</v>
      </c>
      <c r="Z1567" s="78">
        <f t="shared" ca="1" si="146"/>
        <v>624</v>
      </c>
      <c r="AA1567" s="78" t="str">
        <f t="shared" si="147"/>
        <v>11-2024</v>
      </c>
      <c r="AC1567" s="4" t="str">
        <f t="shared" si="148"/>
        <v>Q4</v>
      </c>
      <c r="AD1567" s="4">
        <f t="shared" si="149"/>
        <v>7</v>
      </c>
    </row>
    <row r="1568" spans="1:30">
      <c r="A1568" s="8" t="s">
        <v>3746</v>
      </c>
      <c r="B1568" s="8" t="s">
        <v>84</v>
      </c>
      <c r="C1568" s="8" t="s">
        <v>20</v>
      </c>
      <c r="D1568" s="8" t="s">
        <v>44</v>
      </c>
      <c r="E1568" s="8"/>
      <c r="F1568" s="8" t="s">
        <v>1380</v>
      </c>
      <c r="G1568" s="8" t="s">
        <v>1384</v>
      </c>
      <c r="H1568" s="8">
        <v>98.83</v>
      </c>
      <c r="I1568" s="8">
        <v>12.52</v>
      </c>
      <c r="J1568" s="8">
        <v>1.1887000000000001</v>
      </c>
      <c r="K1568" s="8">
        <v>4.6763000000000003</v>
      </c>
      <c r="L1568" s="8" t="s">
        <v>1376</v>
      </c>
      <c r="M1568" s="8">
        <v>724</v>
      </c>
      <c r="N1568" s="8" t="s">
        <v>1377</v>
      </c>
      <c r="O1568" s="89" t="s">
        <v>1452</v>
      </c>
      <c r="P1568" s="89">
        <f t="shared" si="144"/>
        <v>45016</v>
      </c>
      <c r="Q1568" s="89" t="s">
        <v>1452</v>
      </c>
      <c r="R1568" s="89" t="s">
        <v>2807</v>
      </c>
      <c r="S1568" s="121">
        <f t="shared" si="145"/>
        <v>45027</v>
      </c>
      <c r="T1568" s="8">
        <v>24</v>
      </c>
      <c r="U1568" s="8">
        <v>50.25</v>
      </c>
      <c r="Z1568" s="78">
        <f t="shared" ca="1" si="146"/>
        <v>1232</v>
      </c>
      <c r="AA1568" s="78" t="str">
        <f t="shared" si="147"/>
        <v>3-2023</v>
      </c>
      <c r="AC1568" s="4" t="str">
        <f t="shared" si="148"/>
        <v>Empty</v>
      </c>
      <c r="AD1568" s="4">
        <f t="shared" si="149"/>
        <v>8</v>
      </c>
    </row>
    <row r="1569" spans="1:30">
      <c r="A1569" s="9" t="s">
        <v>3747</v>
      </c>
      <c r="B1569" s="9" t="s">
        <v>367</v>
      </c>
      <c r="C1569" s="9" t="s">
        <v>20</v>
      </c>
      <c r="D1569" s="9" t="s">
        <v>10</v>
      </c>
      <c r="E1569" s="9"/>
      <c r="F1569" s="9" t="s">
        <v>1400</v>
      </c>
      <c r="G1569" s="9" t="s">
        <v>1390</v>
      </c>
      <c r="H1569" s="9">
        <v>11.22</v>
      </c>
      <c r="I1569" s="9">
        <v>8.31</v>
      </c>
      <c r="J1569" s="9">
        <v>7.3999999999999996E-2</v>
      </c>
      <c r="K1569" s="9">
        <v>0.13800000000000001</v>
      </c>
      <c r="L1569" s="9" t="s">
        <v>1385</v>
      </c>
      <c r="M1569" s="9">
        <v>593</v>
      </c>
      <c r="N1569" s="9" t="s">
        <v>1396</v>
      </c>
      <c r="O1569" s="90" t="s">
        <v>1740</v>
      </c>
      <c r="P1569" s="89">
        <f t="shared" si="144"/>
        <v>45131</v>
      </c>
      <c r="Q1569" s="90" t="s">
        <v>1740</v>
      </c>
      <c r="R1569" s="90" t="s">
        <v>1560</v>
      </c>
      <c r="S1569" s="121">
        <f t="shared" si="145"/>
        <v>45141</v>
      </c>
      <c r="T1569" s="9">
        <v>120</v>
      </c>
      <c r="U1569" s="9">
        <v>0</v>
      </c>
      <c r="Z1569" s="78">
        <f t="shared" ca="1" si="146"/>
        <v>1117</v>
      </c>
      <c r="AA1569" s="78" t="str">
        <f t="shared" si="147"/>
        <v>7-2023</v>
      </c>
      <c r="AC1569" s="4" t="str">
        <f t="shared" si="148"/>
        <v>Empty</v>
      </c>
      <c r="AD1569" s="4">
        <f t="shared" si="149"/>
        <v>9</v>
      </c>
    </row>
    <row r="1570" spans="1:30" hidden="1">
      <c r="A1570" s="8" t="s">
        <v>3748</v>
      </c>
      <c r="B1570" s="8" t="s">
        <v>467</v>
      </c>
      <c r="C1570" s="8" t="s">
        <v>24</v>
      </c>
      <c r="D1570" s="8" t="s">
        <v>31</v>
      </c>
      <c r="E1570" s="8"/>
      <c r="F1570" s="8" t="s">
        <v>1380</v>
      </c>
      <c r="G1570" s="8" t="s">
        <v>1375</v>
      </c>
      <c r="H1570" s="8">
        <v>34.08</v>
      </c>
      <c r="I1570" s="8">
        <v>12.43</v>
      </c>
      <c r="J1570" s="8">
        <v>0.28670000000000001</v>
      </c>
      <c r="K1570" s="8">
        <v>0.90469999999999995</v>
      </c>
      <c r="L1570" s="8" t="s">
        <v>1358</v>
      </c>
      <c r="M1570" s="8">
        <v>703</v>
      </c>
      <c r="N1570" s="8" t="s">
        <v>1426</v>
      </c>
      <c r="O1570" s="89" t="s">
        <v>1659</v>
      </c>
      <c r="P1570" s="89">
        <f t="shared" si="144"/>
        <v>45395</v>
      </c>
      <c r="Q1570" s="89" t="s">
        <v>1659</v>
      </c>
      <c r="R1570" s="89"/>
      <c r="S1570" s="121" t="e">
        <f t="shared" si="145"/>
        <v>#VALUE!</v>
      </c>
      <c r="T1570" s="8">
        <v>48</v>
      </c>
      <c r="U1570" s="8">
        <v>31.94</v>
      </c>
      <c r="Z1570" s="78">
        <f t="shared" ca="1" si="146"/>
        <v>853</v>
      </c>
      <c r="AA1570" s="78" t="str">
        <f t="shared" si="147"/>
        <v>4-2024</v>
      </c>
      <c r="AC1570" s="4" t="str">
        <f t="shared" si="148"/>
        <v>Empty</v>
      </c>
      <c r="AD1570" s="4" t="e">
        <f t="shared" si="149"/>
        <v>#VALUE!</v>
      </c>
    </row>
    <row r="1571" spans="1:30">
      <c r="A1571" s="9" t="s">
        <v>3749</v>
      </c>
      <c r="B1571" s="9" t="s">
        <v>315</v>
      </c>
      <c r="C1571" s="9" t="s">
        <v>20</v>
      </c>
      <c r="D1571" s="9" t="s">
        <v>23</v>
      </c>
      <c r="E1571" s="9"/>
      <c r="F1571" s="9" t="s">
        <v>1380</v>
      </c>
      <c r="G1571" s="9" t="s">
        <v>1375</v>
      </c>
      <c r="H1571" s="9">
        <v>77.84</v>
      </c>
      <c r="I1571" s="9">
        <v>9.82</v>
      </c>
      <c r="J1571" s="9">
        <v>0.66259999999999997</v>
      </c>
      <c r="K1571" s="9">
        <v>1.9675</v>
      </c>
      <c r="L1571" s="9" t="s">
        <v>1385</v>
      </c>
      <c r="M1571" s="9">
        <v>737</v>
      </c>
      <c r="N1571" s="9" t="s">
        <v>1396</v>
      </c>
      <c r="O1571" s="90" t="s">
        <v>3562</v>
      </c>
      <c r="P1571" s="89">
        <f t="shared" si="144"/>
        <v>45199</v>
      </c>
      <c r="Q1571" s="90" t="s">
        <v>3562</v>
      </c>
      <c r="R1571" s="90" t="s">
        <v>1730</v>
      </c>
      <c r="S1571" s="121">
        <f t="shared" si="145"/>
        <v>45209</v>
      </c>
      <c r="T1571" s="9">
        <v>48</v>
      </c>
      <c r="U1571" s="9">
        <v>0</v>
      </c>
      <c r="Z1571" s="78">
        <f t="shared" ca="1" si="146"/>
        <v>1049</v>
      </c>
      <c r="AA1571" s="78" t="str">
        <f t="shared" si="147"/>
        <v>9-2023</v>
      </c>
      <c r="AC1571" s="4" t="str">
        <f t="shared" si="148"/>
        <v>Empty</v>
      </c>
      <c r="AD1571" s="4">
        <f t="shared" si="149"/>
        <v>7</v>
      </c>
    </row>
    <row r="1572" spans="1:30">
      <c r="A1572" s="8" t="s">
        <v>3750</v>
      </c>
      <c r="B1572" s="8" t="s">
        <v>342</v>
      </c>
      <c r="C1572" s="8" t="s">
        <v>32</v>
      </c>
      <c r="D1572" s="8" t="s">
        <v>44</v>
      </c>
      <c r="E1572" s="8"/>
      <c r="F1572" s="8" t="s">
        <v>1408</v>
      </c>
      <c r="G1572" s="8" t="s">
        <v>1384</v>
      </c>
      <c r="H1572" s="8">
        <v>72.209999999999994</v>
      </c>
      <c r="I1572" s="8">
        <v>18.03</v>
      </c>
      <c r="J1572" s="8">
        <v>1.0255000000000001</v>
      </c>
      <c r="K1572" s="8">
        <v>1.1644000000000001</v>
      </c>
      <c r="L1572" s="8" t="s">
        <v>1395</v>
      </c>
      <c r="M1572" s="8">
        <v>887</v>
      </c>
      <c r="N1572" s="8" t="s">
        <v>1396</v>
      </c>
      <c r="O1572" s="89" t="s">
        <v>1951</v>
      </c>
      <c r="P1572" s="89">
        <f t="shared" si="144"/>
        <v>45492</v>
      </c>
      <c r="Q1572" s="89" t="s">
        <v>1951</v>
      </c>
      <c r="R1572" s="89" t="s">
        <v>2204</v>
      </c>
      <c r="S1572" s="121">
        <f t="shared" si="145"/>
        <v>45496</v>
      </c>
      <c r="T1572" s="8">
        <v>180</v>
      </c>
      <c r="U1572" s="8">
        <v>66.239999999999995</v>
      </c>
      <c r="Z1572" s="78">
        <f t="shared" ca="1" si="146"/>
        <v>756</v>
      </c>
      <c r="AA1572" s="78" t="str">
        <f t="shared" si="147"/>
        <v>7-2024</v>
      </c>
      <c r="AC1572" s="4" t="str">
        <f t="shared" si="148"/>
        <v>Empty</v>
      </c>
      <c r="AD1572" s="4">
        <f t="shared" si="149"/>
        <v>3</v>
      </c>
    </row>
    <row r="1573" spans="1:30">
      <c r="A1573" s="9" t="s">
        <v>3751</v>
      </c>
      <c r="B1573" s="9" t="s">
        <v>1018</v>
      </c>
      <c r="C1573" s="9" t="s">
        <v>16</v>
      </c>
      <c r="D1573" s="9" t="s">
        <v>31</v>
      </c>
      <c r="E1573" s="9"/>
      <c r="F1573" s="9" t="s">
        <v>1411</v>
      </c>
      <c r="G1573" s="9" t="s">
        <v>1375</v>
      </c>
      <c r="H1573" s="9">
        <v>72.05</v>
      </c>
      <c r="I1573" s="9">
        <v>17.600000000000001</v>
      </c>
      <c r="J1573" s="9">
        <v>1.2170000000000001</v>
      </c>
      <c r="K1573" s="9">
        <v>1.0898000000000001</v>
      </c>
      <c r="L1573" s="9" t="s">
        <v>1412</v>
      </c>
      <c r="M1573" s="9">
        <v>578</v>
      </c>
      <c r="N1573" s="9" t="s">
        <v>1403</v>
      </c>
      <c r="O1573" s="90" t="s">
        <v>1651</v>
      </c>
      <c r="P1573" s="89">
        <f t="shared" si="144"/>
        <v>45332</v>
      </c>
      <c r="Q1573" s="90" t="s">
        <v>1651</v>
      </c>
      <c r="R1573" s="90" t="s">
        <v>3752</v>
      </c>
      <c r="S1573" s="121">
        <f t="shared" si="145"/>
        <v>45346</v>
      </c>
      <c r="T1573" s="9">
        <v>240</v>
      </c>
      <c r="U1573" s="9">
        <v>27.39</v>
      </c>
      <c r="Z1573" s="78">
        <f t="shared" ca="1" si="146"/>
        <v>916</v>
      </c>
      <c r="AA1573" s="78" t="str">
        <f t="shared" si="147"/>
        <v>2-2024</v>
      </c>
      <c r="AC1573" s="4" t="str">
        <f t="shared" si="148"/>
        <v>Empty</v>
      </c>
      <c r="AD1573" s="4">
        <f t="shared" si="149"/>
        <v>10</v>
      </c>
    </row>
    <row r="1574" spans="1:30">
      <c r="A1574" s="8" t="s">
        <v>3753</v>
      </c>
      <c r="B1574" s="8" t="s">
        <v>303</v>
      </c>
      <c r="C1574" s="8" t="s">
        <v>35</v>
      </c>
      <c r="D1574" s="8" t="s">
        <v>44</v>
      </c>
      <c r="E1574" s="8"/>
      <c r="F1574" s="8" t="s">
        <v>1411</v>
      </c>
      <c r="G1574" s="8" t="s">
        <v>1375</v>
      </c>
      <c r="H1574" s="8">
        <v>66.709999999999994</v>
      </c>
      <c r="I1574" s="8">
        <v>8.36</v>
      </c>
      <c r="J1574" s="8">
        <v>1.2595000000000001</v>
      </c>
      <c r="K1574" s="8">
        <v>1.6398999999999999</v>
      </c>
      <c r="L1574" s="8" t="s">
        <v>1412</v>
      </c>
      <c r="M1574" s="8">
        <v>726</v>
      </c>
      <c r="N1574" s="8" t="s">
        <v>1403</v>
      </c>
      <c r="O1574" s="89" t="s">
        <v>2860</v>
      </c>
      <c r="P1574" s="89">
        <f t="shared" si="144"/>
        <v>44973</v>
      </c>
      <c r="Q1574" s="89" t="s">
        <v>2860</v>
      </c>
      <c r="R1574" s="89" t="s">
        <v>3714</v>
      </c>
      <c r="S1574" s="121">
        <f t="shared" si="145"/>
        <v>44986</v>
      </c>
      <c r="T1574" s="8">
        <v>48</v>
      </c>
      <c r="U1574" s="8">
        <v>13.72</v>
      </c>
      <c r="Z1574" s="78">
        <f t="shared" ca="1" si="146"/>
        <v>1275</v>
      </c>
      <c r="AA1574" s="78" t="str">
        <f t="shared" si="147"/>
        <v>2-2023</v>
      </c>
      <c r="AC1574" s="4" t="str">
        <f t="shared" si="148"/>
        <v>Empty</v>
      </c>
      <c r="AD1574" s="4">
        <f t="shared" si="149"/>
        <v>10</v>
      </c>
    </row>
    <row r="1575" spans="1:30">
      <c r="A1575" s="9" t="s">
        <v>3754</v>
      </c>
      <c r="B1575" s="9" t="s">
        <v>630</v>
      </c>
      <c r="C1575" s="9" t="s">
        <v>35</v>
      </c>
      <c r="D1575" s="9" t="s">
        <v>10</v>
      </c>
      <c r="E1575" s="9"/>
      <c r="F1575" s="9" t="s">
        <v>1400</v>
      </c>
      <c r="G1575" s="9" t="s">
        <v>1384</v>
      </c>
      <c r="H1575" s="9">
        <v>37.159999999999997</v>
      </c>
      <c r="I1575" s="9">
        <v>8.61</v>
      </c>
      <c r="J1575" s="9">
        <v>0.67230000000000001</v>
      </c>
      <c r="K1575" s="9">
        <v>0.59050000000000002</v>
      </c>
      <c r="L1575" s="9" t="s">
        <v>1376</v>
      </c>
      <c r="M1575" s="9">
        <v>835</v>
      </c>
      <c r="N1575" s="9" t="s">
        <v>1403</v>
      </c>
      <c r="O1575" s="90" t="s">
        <v>2827</v>
      </c>
      <c r="P1575" s="89">
        <f t="shared" si="144"/>
        <v>44818</v>
      </c>
      <c r="Q1575" s="90" t="s">
        <v>2827</v>
      </c>
      <c r="R1575" s="90" t="s">
        <v>2510</v>
      </c>
      <c r="S1575" s="121">
        <f t="shared" si="145"/>
        <v>44820</v>
      </c>
      <c r="T1575" s="9">
        <v>84</v>
      </c>
      <c r="U1575" s="9">
        <v>31.54</v>
      </c>
      <c r="Z1575" s="78">
        <f t="shared" ca="1" si="146"/>
        <v>1430</v>
      </c>
      <c r="AA1575" s="78" t="str">
        <f t="shared" si="147"/>
        <v>9-2022</v>
      </c>
      <c r="AC1575" s="4" t="str">
        <f t="shared" si="148"/>
        <v>Empty</v>
      </c>
      <c r="AD1575" s="4">
        <f t="shared" si="149"/>
        <v>3</v>
      </c>
    </row>
    <row r="1576" spans="1:30">
      <c r="A1576" s="8" t="s">
        <v>3755</v>
      </c>
      <c r="B1576" s="8" t="s">
        <v>107</v>
      </c>
      <c r="C1576" s="8" t="s">
        <v>32</v>
      </c>
      <c r="D1576" s="8" t="s">
        <v>23</v>
      </c>
      <c r="E1576" s="8"/>
      <c r="F1576" s="8" t="s">
        <v>1411</v>
      </c>
      <c r="G1576" s="8" t="s">
        <v>1390</v>
      </c>
      <c r="H1576" s="8"/>
      <c r="I1576" s="8">
        <v>15.75</v>
      </c>
      <c r="J1576" s="8">
        <v>0.2137</v>
      </c>
      <c r="K1576" s="8">
        <v>0.32540000000000002</v>
      </c>
      <c r="L1576" s="8" t="s">
        <v>1395</v>
      </c>
      <c r="M1576" s="8">
        <v>792</v>
      </c>
      <c r="N1576" s="8" t="s">
        <v>1403</v>
      </c>
      <c r="O1576" s="89" t="s">
        <v>3262</v>
      </c>
      <c r="P1576" s="89">
        <f t="shared" si="144"/>
        <v>45657</v>
      </c>
      <c r="Q1576" s="89" t="s">
        <v>3262</v>
      </c>
      <c r="R1576" s="89" t="s">
        <v>2628</v>
      </c>
      <c r="S1576" s="121">
        <f t="shared" si="145"/>
        <v>45669</v>
      </c>
      <c r="T1576" s="8">
        <v>120</v>
      </c>
      <c r="U1576" s="8">
        <v>11.89</v>
      </c>
      <c r="Z1576" s="78">
        <f t="shared" ca="1" si="146"/>
        <v>591</v>
      </c>
      <c r="AA1576" s="78" t="str">
        <f t="shared" si="147"/>
        <v>12-2024</v>
      </c>
      <c r="AC1576" s="4" t="str">
        <f t="shared" si="148"/>
        <v>Q4</v>
      </c>
      <c r="AD1576" s="4">
        <f t="shared" si="149"/>
        <v>9</v>
      </c>
    </row>
    <row r="1577" spans="1:30" hidden="1">
      <c r="A1577" s="9" t="s">
        <v>3756</v>
      </c>
      <c r="B1577" s="9" t="s">
        <v>983</v>
      </c>
      <c r="C1577" s="9" t="s">
        <v>28</v>
      </c>
      <c r="D1577" s="9" t="s">
        <v>31</v>
      </c>
      <c r="E1577" s="9"/>
      <c r="F1577" s="9" t="s">
        <v>1400</v>
      </c>
      <c r="G1577" s="9" t="s">
        <v>1384</v>
      </c>
      <c r="H1577" s="9">
        <v>84.85</v>
      </c>
      <c r="I1577" s="9">
        <v>15.39</v>
      </c>
      <c r="J1577" s="9">
        <v>0.74309999999999998</v>
      </c>
      <c r="K1577" s="9">
        <v>2.9575999999999998</v>
      </c>
      <c r="L1577" s="9" t="s">
        <v>1376</v>
      </c>
      <c r="M1577" s="9">
        <v>604</v>
      </c>
      <c r="N1577" s="9" t="s">
        <v>1381</v>
      </c>
      <c r="O1577" s="90" t="s">
        <v>488</v>
      </c>
      <c r="P1577" s="89">
        <f t="shared" si="144"/>
        <v>44764</v>
      </c>
      <c r="Q1577" s="90" t="s">
        <v>488</v>
      </c>
      <c r="R1577" s="90"/>
      <c r="S1577" s="121" t="e">
        <f t="shared" si="145"/>
        <v>#VALUE!</v>
      </c>
      <c r="T1577" s="9">
        <v>36</v>
      </c>
      <c r="U1577" s="9">
        <v>60.72</v>
      </c>
      <c r="Z1577" s="78">
        <f t="shared" ca="1" si="146"/>
        <v>1484</v>
      </c>
      <c r="AA1577" s="78" t="str">
        <f t="shared" si="147"/>
        <v>7-2022</v>
      </c>
      <c r="AC1577" s="4" t="str">
        <f t="shared" si="148"/>
        <v>Empty</v>
      </c>
      <c r="AD1577" s="4" t="e">
        <f t="shared" si="149"/>
        <v>#VALUE!</v>
      </c>
    </row>
    <row r="1578" spans="1:30">
      <c r="A1578" s="8" t="s">
        <v>3757</v>
      </c>
      <c r="B1578" s="8" t="s">
        <v>1080</v>
      </c>
      <c r="C1578" s="8" t="s">
        <v>41</v>
      </c>
      <c r="D1578" s="8" t="s">
        <v>1360</v>
      </c>
      <c r="E1578" s="8"/>
      <c r="F1578" s="8" t="s">
        <v>1408</v>
      </c>
      <c r="G1578" s="8" t="s">
        <v>1375</v>
      </c>
      <c r="H1578" s="8">
        <v>13.49</v>
      </c>
      <c r="I1578" s="8">
        <v>14.63</v>
      </c>
      <c r="J1578" s="8">
        <v>0.1341</v>
      </c>
      <c r="K1578" s="8">
        <v>0.4652</v>
      </c>
      <c r="L1578" s="8" t="s">
        <v>1376</v>
      </c>
      <c r="M1578" s="8">
        <v>683</v>
      </c>
      <c r="N1578" s="8" t="s">
        <v>1396</v>
      </c>
      <c r="O1578" s="89" t="s">
        <v>2488</v>
      </c>
      <c r="P1578" s="89">
        <f t="shared" si="144"/>
        <v>44576</v>
      </c>
      <c r="Q1578" s="89" t="s">
        <v>2488</v>
      </c>
      <c r="R1578" s="89" t="s">
        <v>1909</v>
      </c>
      <c r="S1578" s="121">
        <f t="shared" si="145"/>
        <v>44577</v>
      </c>
      <c r="T1578" s="8">
        <v>36</v>
      </c>
      <c r="U1578" s="8">
        <v>8.99</v>
      </c>
      <c r="Z1578" s="78">
        <f t="shared" ca="1" si="146"/>
        <v>1672</v>
      </c>
      <c r="AA1578" s="78" t="str">
        <f t="shared" si="147"/>
        <v>1-2022</v>
      </c>
      <c r="AC1578" s="4" t="str">
        <f t="shared" si="148"/>
        <v>Empty</v>
      </c>
      <c r="AD1578" s="4">
        <f t="shared" si="149"/>
        <v>0</v>
      </c>
    </row>
    <row r="1579" spans="1:30" hidden="1">
      <c r="A1579" s="9" t="s">
        <v>3758</v>
      </c>
      <c r="B1579" s="9" t="s">
        <v>240</v>
      </c>
      <c r="C1579" s="9" t="s">
        <v>7</v>
      </c>
      <c r="D1579" s="9" t="s">
        <v>10</v>
      </c>
      <c r="E1579" s="9"/>
      <c r="F1579" s="9" t="s">
        <v>1408</v>
      </c>
      <c r="G1579" s="9" t="s">
        <v>1375</v>
      </c>
      <c r="H1579" s="9">
        <v>8.31</v>
      </c>
      <c r="I1579" s="9">
        <v>13.94</v>
      </c>
      <c r="J1579" s="9">
        <v>6.5500000000000003E-2</v>
      </c>
      <c r="K1579" s="9">
        <v>0.19309999999999999</v>
      </c>
      <c r="L1579" s="9" t="s">
        <v>1412</v>
      </c>
      <c r="M1579" s="9">
        <v>644</v>
      </c>
      <c r="N1579" s="9" t="s">
        <v>1381</v>
      </c>
      <c r="O1579" s="90" t="s">
        <v>1485</v>
      </c>
      <c r="P1579" s="89">
        <f t="shared" si="144"/>
        <v>45615</v>
      </c>
      <c r="Q1579" s="90" t="s">
        <v>1485</v>
      </c>
      <c r="R1579" s="90"/>
      <c r="S1579" s="121" t="e">
        <f t="shared" si="145"/>
        <v>#VALUE!</v>
      </c>
      <c r="T1579" s="9">
        <v>60</v>
      </c>
      <c r="U1579" s="9">
        <v>1.41</v>
      </c>
      <c r="Z1579" s="78">
        <f t="shared" ca="1" si="146"/>
        <v>633</v>
      </c>
      <c r="AA1579" s="78" t="str">
        <f t="shared" si="147"/>
        <v>11-2024</v>
      </c>
      <c r="AC1579" s="4" t="str">
        <f t="shared" si="148"/>
        <v>Q4</v>
      </c>
      <c r="AD1579" s="4" t="e">
        <f t="shared" si="149"/>
        <v>#VALUE!</v>
      </c>
    </row>
    <row r="1580" spans="1:30">
      <c r="A1580" s="8" t="s">
        <v>3759</v>
      </c>
      <c r="B1580" s="8" t="s">
        <v>55</v>
      </c>
      <c r="C1580" s="8" t="s">
        <v>7</v>
      </c>
      <c r="D1580" s="8" t="s">
        <v>23</v>
      </c>
      <c r="E1580" s="8"/>
      <c r="F1580" s="8" t="s">
        <v>1411</v>
      </c>
      <c r="G1580" s="8" t="s">
        <v>1384</v>
      </c>
      <c r="H1580" s="8">
        <v>65.86</v>
      </c>
      <c r="I1580" s="8">
        <v>16.89</v>
      </c>
      <c r="J1580" s="8">
        <v>0.98729999999999996</v>
      </c>
      <c r="K1580" s="8">
        <v>1.1399999999999999</v>
      </c>
      <c r="L1580" s="8" t="s">
        <v>1358</v>
      </c>
      <c r="M1580" s="8">
        <v>585</v>
      </c>
      <c r="N1580" s="8" t="s">
        <v>1403</v>
      </c>
      <c r="O1580" s="89" t="s">
        <v>3760</v>
      </c>
      <c r="P1580" s="89">
        <f t="shared" si="144"/>
        <v>44666</v>
      </c>
      <c r="Q1580" s="89" t="s">
        <v>3760</v>
      </c>
      <c r="R1580" s="89" t="s">
        <v>1707</v>
      </c>
      <c r="S1580" s="121">
        <f t="shared" si="145"/>
        <v>44679</v>
      </c>
      <c r="T1580" s="8">
        <v>120</v>
      </c>
      <c r="U1580" s="8">
        <v>44.68</v>
      </c>
      <c r="Z1580" s="78">
        <f t="shared" ca="1" si="146"/>
        <v>1582</v>
      </c>
      <c r="AA1580" s="78" t="str">
        <f t="shared" si="147"/>
        <v>4-2022</v>
      </c>
      <c r="AC1580" s="4" t="str">
        <f t="shared" si="148"/>
        <v>Empty</v>
      </c>
      <c r="AD1580" s="4">
        <f t="shared" si="149"/>
        <v>10</v>
      </c>
    </row>
    <row r="1581" spans="1:30">
      <c r="A1581" s="9" t="s">
        <v>3761</v>
      </c>
      <c r="B1581" s="9" t="s">
        <v>1168</v>
      </c>
      <c r="C1581" s="9" t="s">
        <v>38</v>
      </c>
      <c r="D1581" s="9" t="s">
        <v>44</v>
      </c>
      <c r="E1581" s="9"/>
      <c r="F1581" s="9" t="s">
        <v>1400</v>
      </c>
      <c r="G1581" s="9" t="s">
        <v>1384</v>
      </c>
      <c r="H1581" s="9">
        <v>20.47</v>
      </c>
      <c r="I1581" s="9">
        <v>8.31</v>
      </c>
      <c r="J1581" s="9">
        <v>0.18329999999999999</v>
      </c>
      <c r="K1581" s="9">
        <v>0.41810000000000003</v>
      </c>
      <c r="L1581" s="9" t="s">
        <v>1358</v>
      </c>
      <c r="M1581" s="9">
        <v>854</v>
      </c>
      <c r="N1581" s="9" t="s">
        <v>1396</v>
      </c>
      <c r="O1581" s="90" t="s">
        <v>1460</v>
      </c>
      <c r="P1581" s="89">
        <f t="shared" si="144"/>
        <v>45573</v>
      </c>
      <c r="Q1581" s="90" t="s">
        <v>1460</v>
      </c>
      <c r="R1581" s="90" t="s">
        <v>3063</v>
      </c>
      <c r="S1581" s="121">
        <f t="shared" si="145"/>
        <v>45584</v>
      </c>
      <c r="T1581" s="9">
        <v>60</v>
      </c>
      <c r="U1581" s="9">
        <v>17.510000000000002</v>
      </c>
      <c r="Z1581" s="78">
        <f t="shared" ca="1" si="146"/>
        <v>675</v>
      </c>
      <c r="AA1581" s="78" t="str">
        <f t="shared" si="147"/>
        <v>10-2024</v>
      </c>
      <c r="AC1581" s="4" t="str">
        <f t="shared" si="148"/>
        <v>Q4</v>
      </c>
      <c r="AD1581" s="4">
        <f t="shared" si="149"/>
        <v>9</v>
      </c>
    </row>
    <row r="1582" spans="1:30" hidden="1">
      <c r="A1582" s="8" t="s">
        <v>3762</v>
      </c>
      <c r="B1582" s="8" t="s">
        <v>435</v>
      </c>
      <c r="C1582" s="8" t="s">
        <v>32</v>
      </c>
      <c r="D1582" s="8" t="s">
        <v>31</v>
      </c>
      <c r="E1582" s="8"/>
      <c r="F1582" s="8" t="s">
        <v>1408</v>
      </c>
      <c r="G1582" s="8" t="s">
        <v>1390</v>
      </c>
      <c r="H1582" s="8">
        <v>42.48</v>
      </c>
      <c r="I1582" s="8">
        <v>8.89</v>
      </c>
      <c r="J1582" s="8">
        <v>0.25819999999999999</v>
      </c>
      <c r="K1582" s="8">
        <v>0.37919999999999998</v>
      </c>
      <c r="L1582" s="8" t="s">
        <v>1358</v>
      </c>
      <c r="M1582" s="8">
        <v>619</v>
      </c>
      <c r="N1582" s="8" t="s">
        <v>1386</v>
      </c>
      <c r="O1582" s="89" t="s">
        <v>2506</v>
      </c>
      <c r="P1582" s="89">
        <f t="shared" si="144"/>
        <v>44604</v>
      </c>
      <c r="Q1582" s="89" t="s">
        <v>2506</v>
      </c>
      <c r="R1582" s="89"/>
      <c r="S1582" s="121" t="e">
        <f t="shared" si="145"/>
        <v>#VALUE!</v>
      </c>
      <c r="T1582" s="8">
        <v>240</v>
      </c>
      <c r="U1582" s="8">
        <v>19.079999999999998</v>
      </c>
      <c r="Z1582" s="78">
        <f t="shared" ca="1" si="146"/>
        <v>1644</v>
      </c>
      <c r="AA1582" s="78" t="str">
        <f t="shared" si="147"/>
        <v>2-2022</v>
      </c>
      <c r="AC1582" s="4" t="str">
        <f t="shared" si="148"/>
        <v>Empty</v>
      </c>
      <c r="AD1582" s="4" t="e">
        <f t="shared" si="149"/>
        <v>#VALUE!</v>
      </c>
    </row>
    <row r="1583" spans="1:30" hidden="1">
      <c r="A1583" s="9" t="s">
        <v>3763</v>
      </c>
      <c r="B1583" s="9" t="s">
        <v>640</v>
      </c>
      <c r="C1583" s="9" t="s">
        <v>24</v>
      </c>
      <c r="D1583" s="9" t="s">
        <v>10</v>
      </c>
      <c r="E1583" s="9"/>
      <c r="F1583" s="9" t="s">
        <v>1400</v>
      </c>
      <c r="G1583" s="9" t="s">
        <v>1375</v>
      </c>
      <c r="H1583" s="9">
        <v>7.25</v>
      </c>
      <c r="I1583" s="9">
        <v>18.22</v>
      </c>
      <c r="J1583" s="9">
        <v>6.0499999999999998E-2</v>
      </c>
      <c r="K1583" s="9">
        <v>0.66539999999999999</v>
      </c>
      <c r="L1583" s="9" t="s">
        <v>1395</v>
      </c>
      <c r="M1583" s="9">
        <v>854</v>
      </c>
      <c r="N1583" s="9" t="s">
        <v>1386</v>
      </c>
      <c r="O1583" s="90" t="s">
        <v>1897</v>
      </c>
      <c r="P1583" s="89">
        <f t="shared" si="144"/>
        <v>45408</v>
      </c>
      <c r="Q1583" s="90" t="s">
        <v>1897</v>
      </c>
      <c r="R1583" s="90"/>
      <c r="S1583" s="121" t="e">
        <f t="shared" si="145"/>
        <v>#VALUE!</v>
      </c>
      <c r="T1583" s="9">
        <v>12</v>
      </c>
      <c r="U1583" s="9">
        <v>2.34</v>
      </c>
      <c r="Z1583" s="78">
        <f t="shared" ca="1" si="146"/>
        <v>840</v>
      </c>
      <c r="AA1583" s="78" t="str">
        <f t="shared" si="147"/>
        <v>4-2024</v>
      </c>
      <c r="AC1583" s="4" t="str">
        <f t="shared" si="148"/>
        <v>Empty</v>
      </c>
      <c r="AD1583" s="4" t="e">
        <f t="shared" si="149"/>
        <v>#VALUE!</v>
      </c>
    </row>
    <row r="1584" spans="1:30" hidden="1">
      <c r="A1584" s="8" t="s">
        <v>3764</v>
      </c>
      <c r="B1584" s="8" t="s">
        <v>918</v>
      </c>
      <c r="C1584" s="8" t="s">
        <v>20</v>
      </c>
      <c r="D1584" s="8" t="s">
        <v>44</v>
      </c>
      <c r="E1584" s="8"/>
      <c r="F1584" s="8" t="s">
        <v>1411</v>
      </c>
      <c r="G1584" s="8" t="s">
        <v>1384</v>
      </c>
      <c r="H1584" s="8">
        <v>32.369999999999997</v>
      </c>
      <c r="I1584" s="8">
        <v>14</v>
      </c>
      <c r="J1584" s="8">
        <v>0.36280000000000001</v>
      </c>
      <c r="K1584" s="8">
        <v>0.43109999999999998</v>
      </c>
      <c r="L1584" s="8" t="s">
        <v>1376</v>
      </c>
      <c r="M1584" s="8">
        <v>862</v>
      </c>
      <c r="N1584" s="8" t="s">
        <v>1426</v>
      </c>
      <c r="O1584" s="89" t="s">
        <v>1136</v>
      </c>
      <c r="P1584" s="89">
        <f t="shared" si="144"/>
        <v>44592</v>
      </c>
      <c r="Q1584" s="89" t="s">
        <v>1136</v>
      </c>
      <c r="R1584" s="89"/>
      <c r="S1584" s="121" t="e">
        <f t="shared" si="145"/>
        <v>#VALUE!</v>
      </c>
      <c r="T1584" s="8">
        <v>180</v>
      </c>
      <c r="U1584" s="8">
        <v>26.26</v>
      </c>
      <c r="Z1584" s="78">
        <f t="shared" ca="1" si="146"/>
        <v>1656</v>
      </c>
      <c r="AA1584" s="78" t="str">
        <f t="shared" si="147"/>
        <v>1-2022</v>
      </c>
      <c r="AC1584" s="4" t="str">
        <f t="shared" si="148"/>
        <v>Empty</v>
      </c>
      <c r="AD1584" s="4" t="e">
        <f t="shared" si="149"/>
        <v>#VALUE!</v>
      </c>
    </row>
    <row r="1585" spans="1:30">
      <c r="A1585" s="9" t="s">
        <v>3765</v>
      </c>
      <c r="B1585" s="9" t="s">
        <v>988</v>
      </c>
      <c r="C1585" s="9" t="s">
        <v>12</v>
      </c>
      <c r="D1585" s="9" t="s">
        <v>23</v>
      </c>
      <c r="E1585" s="9"/>
      <c r="F1585" s="9" t="s">
        <v>1374</v>
      </c>
      <c r="G1585" s="9" t="s">
        <v>1384</v>
      </c>
      <c r="H1585" s="9">
        <v>66.2</v>
      </c>
      <c r="I1585" s="9">
        <v>9.0399999999999991</v>
      </c>
      <c r="J1585" s="9">
        <v>1.2243999999999999</v>
      </c>
      <c r="K1585" s="9">
        <v>2.1063999999999998</v>
      </c>
      <c r="L1585" s="9" t="s">
        <v>1376</v>
      </c>
      <c r="M1585" s="9">
        <v>825</v>
      </c>
      <c r="N1585" s="9" t="s">
        <v>1377</v>
      </c>
      <c r="O1585" s="90" t="s">
        <v>1635</v>
      </c>
      <c r="P1585" s="89">
        <f t="shared" si="144"/>
        <v>44770</v>
      </c>
      <c r="Q1585" s="90" t="s">
        <v>1635</v>
      </c>
      <c r="R1585" s="90" t="s">
        <v>3415</v>
      </c>
      <c r="S1585" s="121">
        <f t="shared" si="145"/>
        <v>44773</v>
      </c>
      <c r="T1585" s="9">
        <v>36</v>
      </c>
      <c r="U1585" s="9">
        <v>28.03</v>
      </c>
      <c r="Z1585" s="78">
        <f t="shared" ca="1" si="146"/>
        <v>1478</v>
      </c>
      <c r="AA1585" s="78" t="str">
        <f t="shared" si="147"/>
        <v>7-2022</v>
      </c>
      <c r="AC1585" s="4" t="str">
        <f t="shared" si="148"/>
        <v>Empty</v>
      </c>
      <c r="AD1585" s="4">
        <f t="shared" si="149"/>
        <v>2</v>
      </c>
    </row>
    <row r="1586" spans="1:30" hidden="1">
      <c r="A1586" s="8" t="s">
        <v>3766</v>
      </c>
      <c r="B1586" s="8" t="s">
        <v>456</v>
      </c>
      <c r="C1586" s="8" t="s">
        <v>41</v>
      </c>
      <c r="D1586" s="8" t="s">
        <v>23</v>
      </c>
      <c r="E1586" s="8"/>
      <c r="F1586" s="8" t="s">
        <v>1411</v>
      </c>
      <c r="G1586" s="8" t="s">
        <v>1375</v>
      </c>
      <c r="H1586" s="8">
        <v>84.72</v>
      </c>
      <c r="I1586" s="8">
        <v>9.5500000000000007</v>
      </c>
      <c r="J1586" s="8">
        <v>0.65869999999999995</v>
      </c>
      <c r="K1586" s="8">
        <v>1.0986</v>
      </c>
      <c r="L1586" s="8" t="s">
        <v>1412</v>
      </c>
      <c r="M1586" s="8">
        <v>565</v>
      </c>
      <c r="N1586" s="8" t="s">
        <v>1426</v>
      </c>
      <c r="O1586" s="89" t="s">
        <v>1668</v>
      </c>
      <c r="P1586" s="89">
        <f t="shared" si="144"/>
        <v>45179</v>
      </c>
      <c r="Q1586" s="89" t="s">
        <v>1668</v>
      </c>
      <c r="R1586" s="89"/>
      <c r="S1586" s="121" t="e">
        <f t="shared" si="145"/>
        <v>#VALUE!</v>
      </c>
      <c r="T1586" s="8">
        <v>120</v>
      </c>
      <c r="U1586" s="8">
        <v>57.71</v>
      </c>
      <c r="Z1586" s="78">
        <f t="shared" ca="1" si="146"/>
        <v>1069</v>
      </c>
      <c r="AA1586" s="78" t="str">
        <f t="shared" si="147"/>
        <v>9-2023</v>
      </c>
      <c r="AC1586" s="4" t="str">
        <f t="shared" si="148"/>
        <v>Empty</v>
      </c>
      <c r="AD1586" s="4" t="e">
        <f t="shared" si="149"/>
        <v>#VALUE!</v>
      </c>
    </row>
    <row r="1587" spans="1:30">
      <c r="A1587" s="9" t="s">
        <v>3767</v>
      </c>
      <c r="B1587" s="9" t="s">
        <v>1146</v>
      </c>
      <c r="C1587" s="9" t="s">
        <v>32</v>
      </c>
      <c r="D1587" s="9" t="s">
        <v>23</v>
      </c>
      <c r="E1587" s="9"/>
      <c r="F1587" s="9" t="s">
        <v>1400</v>
      </c>
      <c r="G1587" s="9" t="s">
        <v>1390</v>
      </c>
      <c r="H1587" s="9">
        <v>12.18</v>
      </c>
      <c r="I1587" s="9">
        <v>8.7799999999999994</v>
      </c>
      <c r="J1587" s="9">
        <v>0.1174</v>
      </c>
      <c r="K1587" s="9">
        <v>0.30180000000000001</v>
      </c>
      <c r="L1587" s="9"/>
      <c r="M1587" s="9">
        <v>668</v>
      </c>
      <c r="N1587" s="9" t="s">
        <v>1396</v>
      </c>
      <c r="O1587" s="90" t="s">
        <v>1391</v>
      </c>
      <c r="P1587" s="89">
        <f t="shared" si="144"/>
        <v>45434</v>
      </c>
      <c r="Q1587" s="90" t="s">
        <v>1391</v>
      </c>
      <c r="R1587" s="90" t="s">
        <v>1738</v>
      </c>
      <c r="S1587" s="121">
        <f t="shared" si="145"/>
        <v>45439</v>
      </c>
      <c r="T1587" s="9">
        <v>48</v>
      </c>
      <c r="U1587" s="9">
        <v>1.47</v>
      </c>
      <c r="Z1587" s="78">
        <f t="shared" ca="1" si="146"/>
        <v>814</v>
      </c>
      <c r="AA1587" s="78" t="str">
        <f t="shared" si="147"/>
        <v>5-2024</v>
      </c>
      <c r="AC1587" s="4" t="str">
        <f t="shared" si="148"/>
        <v>Empty</v>
      </c>
      <c r="AD1587" s="4">
        <f t="shared" si="149"/>
        <v>4</v>
      </c>
    </row>
    <row r="1588" spans="1:30" hidden="1">
      <c r="A1588" s="8" t="s">
        <v>3768</v>
      </c>
      <c r="B1588" s="8" t="s">
        <v>856</v>
      </c>
      <c r="C1588" s="8" t="s">
        <v>35</v>
      </c>
      <c r="D1588" s="8" t="s">
        <v>44</v>
      </c>
      <c r="E1588" s="8"/>
      <c r="F1588" s="8" t="s">
        <v>1380</v>
      </c>
      <c r="G1588" s="8" t="s">
        <v>1375</v>
      </c>
      <c r="H1588" s="8">
        <v>32.409999999999997</v>
      </c>
      <c r="I1588" s="8">
        <v>14.92</v>
      </c>
      <c r="J1588" s="8">
        <v>0.54210000000000003</v>
      </c>
      <c r="K1588" s="8">
        <v>2.9239999999999999</v>
      </c>
      <c r="L1588" s="8" t="s">
        <v>1376</v>
      </c>
      <c r="M1588" s="8">
        <v>596</v>
      </c>
      <c r="N1588" s="8" t="s">
        <v>1381</v>
      </c>
      <c r="O1588" s="89" t="s">
        <v>2171</v>
      </c>
      <c r="P1588" s="89">
        <f t="shared" si="144"/>
        <v>44903</v>
      </c>
      <c r="Q1588" s="89" t="s">
        <v>2171</v>
      </c>
      <c r="R1588" s="89"/>
      <c r="S1588" s="121" t="e">
        <f t="shared" si="145"/>
        <v>#VALUE!</v>
      </c>
      <c r="T1588" s="8">
        <v>12</v>
      </c>
      <c r="U1588" s="8">
        <v>24.73</v>
      </c>
      <c r="Z1588" s="78">
        <f t="shared" ca="1" si="146"/>
        <v>1345</v>
      </c>
      <c r="AA1588" s="78" t="str">
        <f t="shared" si="147"/>
        <v>12-2022</v>
      </c>
      <c r="AC1588" s="4" t="str">
        <f t="shared" si="148"/>
        <v>Q4</v>
      </c>
      <c r="AD1588" s="4" t="e">
        <f t="shared" si="149"/>
        <v>#VALUE!</v>
      </c>
    </row>
    <row r="1589" spans="1:30">
      <c r="A1589" s="9" t="s">
        <v>3769</v>
      </c>
      <c r="B1589" s="9" t="s">
        <v>152</v>
      </c>
      <c r="C1589" s="9" t="s">
        <v>16</v>
      </c>
      <c r="D1589" s="9" t="s">
        <v>31</v>
      </c>
      <c r="E1589" s="9"/>
      <c r="F1589" s="9" t="s">
        <v>1411</v>
      </c>
      <c r="G1589" s="9" t="s">
        <v>1384</v>
      </c>
      <c r="H1589" s="9">
        <v>69.12</v>
      </c>
      <c r="I1589" s="9"/>
      <c r="J1589" s="9">
        <v>1.1022000000000001</v>
      </c>
      <c r="K1589" s="9"/>
      <c r="L1589" s="9" t="s">
        <v>1395</v>
      </c>
      <c r="M1589" s="9">
        <v>686</v>
      </c>
      <c r="N1589" s="9" t="s">
        <v>1377</v>
      </c>
      <c r="O1589" s="90" t="s">
        <v>1632</v>
      </c>
      <c r="P1589" s="89">
        <f t="shared" si="144"/>
        <v>44906</v>
      </c>
      <c r="Q1589" s="90" t="s">
        <v>1632</v>
      </c>
      <c r="R1589" s="90" t="s">
        <v>2104</v>
      </c>
      <c r="S1589" s="121">
        <f t="shared" si="145"/>
        <v>44908</v>
      </c>
      <c r="T1589" s="9">
        <v>120</v>
      </c>
      <c r="U1589" s="9">
        <v>31.14</v>
      </c>
      <c r="Z1589" s="78">
        <f t="shared" ca="1" si="146"/>
        <v>1342</v>
      </c>
      <c r="AA1589" s="78" t="str">
        <f t="shared" si="147"/>
        <v>12-2022</v>
      </c>
      <c r="AC1589" s="4" t="str">
        <f t="shared" si="148"/>
        <v>Q4</v>
      </c>
      <c r="AD1589" s="4">
        <f t="shared" si="149"/>
        <v>2</v>
      </c>
    </row>
    <row r="1590" spans="1:30" hidden="1">
      <c r="A1590" s="8" t="s">
        <v>3770</v>
      </c>
      <c r="B1590" s="8" t="s">
        <v>638</v>
      </c>
      <c r="C1590" s="8" t="s">
        <v>7</v>
      </c>
      <c r="D1590" s="8" t="s">
        <v>1360</v>
      </c>
      <c r="E1590" s="8"/>
      <c r="F1590" s="8" t="s">
        <v>1389</v>
      </c>
      <c r="G1590" s="8" t="s">
        <v>1384</v>
      </c>
      <c r="H1590" s="8">
        <v>33.08</v>
      </c>
      <c r="I1590" s="8">
        <v>13.39</v>
      </c>
      <c r="J1590" s="8">
        <v>0.16869999999999999</v>
      </c>
      <c r="K1590" s="8">
        <v>0.60880000000000001</v>
      </c>
      <c r="L1590" s="8" t="s">
        <v>1412</v>
      </c>
      <c r="M1590" s="8">
        <v>604</v>
      </c>
      <c r="N1590" s="8" t="s">
        <v>1381</v>
      </c>
      <c r="O1590" s="89" t="s">
        <v>1565</v>
      </c>
      <c r="P1590" s="89">
        <f t="shared" si="144"/>
        <v>45564</v>
      </c>
      <c r="Q1590" s="89" t="s">
        <v>1565</v>
      </c>
      <c r="R1590" s="89"/>
      <c r="S1590" s="121" t="e">
        <f t="shared" si="145"/>
        <v>#VALUE!</v>
      </c>
      <c r="T1590" s="8">
        <v>84</v>
      </c>
      <c r="U1590" s="8">
        <v>16.48</v>
      </c>
      <c r="Z1590" s="78">
        <f t="shared" ca="1" si="146"/>
        <v>684</v>
      </c>
      <c r="AA1590" s="78" t="str">
        <f t="shared" si="147"/>
        <v>9-2024</v>
      </c>
      <c r="AC1590" s="4" t="str">
        <f t="shared" si="148"/>
        <v>Empty</v>
      </c>
      <c r="AD1590" s="4" t="e">
        <f t="shared" si="149"/>
        <v>#VALUE!</v>
      </c>
    </row>
    <row r="1591" spans="1:30" hidden="1">
      <c r="A1591" s="9" t="s">
        <v>3771</v>
      </c>
      <c r="B1591" s="9" t="s">
        <v>1288</v>
      </c>
      <c r="C1591" s="9" t="s">
        <v>41</v>
      </c>
      <c r="D1591" s="9" t="s">
        <v>1360</v>
      </c>
      <c r="E1591" s="9"/>
      <c r="F1591" s="9" t="s">
        <v>1411</v>
      </c>
      <c r="G1591" s="9" t="s">
        <v>1375</v>
      </c>
      <c r="H1591" s="9">
        <v>97.7</v>
      </c>
      <c r="I1591" s="9">
        <v>10.97</v>
      </c>
      <c r="J1591" s="9">
        <v>0.99590000000000001</v>
      </c>
      <c r="K1591" s="9">
        <v>3.1972</v>
      </c>
      <c r="L1591" s="9" t="s">
        <v>1412</v>
      </c>
      <c r="M1591" s="9">
        <v>724</v>
      </c>
      <c r="N1591" s="9" t="s">
        <v>1381</v>
      </c>
      <c r="O1591" s="90" t="s">
        <v>2408</v>
      </c>
      <c r="P1591" s="89">
        <f t="shared" si="144"/>
        <v>45486</v>
      </c>
      <c r="Q1591" s="90" t="s">
        <v>2408</v>
      </c>
      <c r="R1591" s="90"/>
      <c r="S1591" s="121" t="e">
        <f t="shared" si="145"/>
        <v>#VALUE!</v>
      </c>
      <c r="T1591" s="9">
        <v>36</v>
      </c>
      <c r="U1591" s="9">
        <v>32.15</v>
      </c>
      <c r="Z1591" s="78">
        <f t="shared" ca="1" si="146"/>
        <v>762</v>
      </c>
      <c r="AA1591" s="78" t="str">
        <f t="shared" si="147"/>
        <v>7-2024</v>
      </c>
      <c r="AC1591" s="4" t="str">
        <f t="shared" si="148"/>
        <v>Empty</v>
      </c>
      <c r="AD1591" s="4" t="e">
        <f t="shared" si="149"/>
        <v>#VALUE!</v>
      </c>
    </row>
    <row r="1592" spans="1:30">
      <c r="A1592" s="8" t="s">
        <v>3772</v>
      </c>
      <c r="B1592" s="8" t="s">
        <v>998</v>
      </c>
      <c r="C1592" s="8" t="s">
        <v>20</v>
      </c>
      <c r="D1592" s="8" t="s">
        <v>44</v>
      </c>
      <c r="E1592" s="8"/>
      <c r="F1592" s="8" t="s">
        <v>1400</v>
      </c>
      <c r="G1592" s="8" t="s">
        <v>1384</v>
      </c>
      <c r="H1592" s="8">
        <v>22.62</v>
      </c>
      <c r="I1592" s="8">
        <v>9.1300000000000008</v>
      </c>
      <c r="J1592" s="8">
        <v>0.2336</v>
      </c>
      <c r="K1592" s="8">
        <v>0.23119999999999999</v>
      </c>
      <c r="L1592" s="8" t="s">
        <v>1376</v>
      </c>
      <c r="M1592" s="8">
        <v>618</v>
      </c>
      <c r="N1592" s="8" t="s">
        <v>1396</v>
      </c>
      <c r="O1592" s="89" t="s">
        <v>3415</v>
      </c>
      <c r="P1592" s="89">
        <f t="shared" si="144"/>
        <v>44773</v>
      </c>
      <c r="Q1592" s="89" t="s">
        <v>3415</v>
      </c>
      <c r="R1592" s="89" t="s">
        <v>2141</v>
      </c>
      <c r="S1592" s="121">
        <f t="shared" si="145"/>
        <v>44776</v>
      </c>
      <c r="T1592" s="8">
        <v>180</v>
      </c>
      <c r="U1592" s="8">
        <v>9.2799999999999994</v>
      </c>
      <c r="Z1592" s="78">
        <f t="shared" ca="1" si="146"/>
        <v>1475</v>
      </c>
      <c r="AA1592" s="78" t="str">
        <f t="shared" si="147"/>
        <v>7-2022</v>
      </c>
      <c r="AC1592" s="4" t="str">
        <f t="shared" si="148"/>
        <v>Empty</v>
      </c>
      <c r="AD1592" s="4">
        <f t="shared" si="149"/>
        <v>3</v>
      </c>
    </row>
    <row r="1593" spans="1:30">
      <c r="A1593" s="9" t="s">
        <v>3773</v>
      </c>
      <c r="B1593" s="9" t="s">
        <v>315</v>
      </c>
      <c r="C1593" s="9" t="s">
        <v>20</v>
      </c>
      <c r="D1593" s="9" t="s">
        <v>1360</v>
      </c>
      <c r="E1593" s="9"/>
      <c r="F1593" s="9" t="s">
        <v>1380</v>
      </c>
      <c r="G1593" s="9" t="s">
        <v>1384</v>
      </c>
      <c r="H1593" s="9">
        <v>54.76</v>
      </c>
      <c r="I1593" s="9">
        <v>18.02</v>
      </c>
      <c r="J1593" s="9">
        <v>0.30009999999999998</v>
      </c>
      <c r="K1593" s="9">
        <v>0.84599999999999997</v>
      </c>
      <c r="L1593" s="9" t="s">
        <v>1395</v>
      </c>
      <c r="M1593" s="9">
        <v>737</v>
      </c>
      <c r="N1593" s="9" t="s">
        <v>1403</v>
      </c>
      <c r="O1593" s="90" t="s">
        <v>1443</v>
      </c>
      <c r="P1593" s="89">
        <f t="shared" si="144"/>
        <v>44902</v>
      </c>
      <c r="Q1593" s="90" t="s">
        <v>1443</v>
      </c>
      <c r="R1593" s="90" t="s">
        <v>1733</v>
      </c>
      <c r="S1593" s="121">
        <f t="shared" si="145"/>
        <v>44913</v>
      </c>
      <c r="T1593" s="9">
        <v>240</v>
      </c>
      <c r="U1593" s="9">
        <v>17.239999999999998</v>
      </c>
      <c r="Z1593" s="78">
        <f t="shared" ca="1" si="146"/>
        <v>1346</v>
      </c>
      <c r="AA1593" s="78" t="str">
        <f t="shared" si="147"/>
        <v>12-2022</v>
      </c>
      <c r="AC1593" s="4" t="str">
        <f t="shared" si="148"/>
        <v>Q4</v>
      </c>
      <c r="AD1593" s="4">
        <f t="shared" si="149"/>
        <v>8</v>
      </c>
    </row>
    <row r="1594" spans="1:30" hidden="1">
      <c r="A1594" s="8" t="s">
        <v>3774</v>
      </c>
      <c r="B1594" s="8" t="s">
        <v>729</v>
      </c>
      <c r="C1594" s="8" t="s">
        <v>20</v>
      </c>
      <c r="D1594" s="8" t="s">
        <v>1360</v>
      </c>
      <c r="E1594" s="8"/>
      <c r="F1594" s="8" t="s">
        <v>1380</v>
      </c>
      <c r="G1594" s="8" t="s">
        <v>1384</v>
      </c>
      <c r="H1594" s="8">
        <v>88.91</v>
      </c>
      <c r="I1594" s="8">
        <v>13.24</v>
      </c>
      <c r="J1594" s="8">
        <v>0.71489999999999998</v>
      </c>
      <c r="K1594" s="8">
        <v>3.0059999999999998</v>
      </c>
      <c r="L1594" s="8" t="s">
        <v>1376</v>
      </c>
      <c r="M1594" s="8">
        <v>592</v>
      </c>
      <c r="N1594" s="8" t="s">
        <v>1386</v>
      </c>
      <c r="O1594" s="89" t="s">
        <v>1011</v>
      </c>
      <c r="P1594" s="89">
        <f t="shared" si="144"/>
        <v>45436</v>
      </c>
      <c r="Q1594" s="89" t="s">
        <v>1011</v>
      </c>
      <c r="R1594" s="89"/>
      <c r="S1594" s="121" t="e">
        <f t="shared" si="145"/>
        <v>#VALUE!</v>
      </c>
      <c r="T1594" s="8">
        <v>36</v>
      </c>
      <c r="U1594" s="8">
        <v>83.07</v>
      </c>
      <c r="Z1594" s="78">
        <f t="shared" ca="1" si="146"/>
        <v>812</v>
      </c>
      <c r="AA1594" s="78" t="str">
        <f t="shared" si="147"/>
        <v>5-2024</v>
      </c>
      <c r="AC1594" s="4" t="str">
        <f t="shared" si="148"/>
        <v>Empty</v>
      </c>
      <c r="AD1594" s="4" t="e">
        <f t="shared" si="149"/>
        <v>#VALUE!</v>
      </c>
    </row>
    <row r="1595" spans="1:30">
      <c r="A1595" s="9" t="s">
        <v>3775</v>
      </c>
      <c r="B1595" s="9" t="s">
        <v>576</v>
      </c>
      <c r="C1595" s="9" t="s">
        <v>16</v>
      </c>
      <c r="D1595" s="9" t="s">
        <v>1360</v>
      </c>
      <c r="E1595" s="9"/>
      <c r="F1595" s="9" t="s">
        <v>1380</v>
      </c>
      <c r="G1595" s="9" t="s">
        <v>1375</v>
      </c>
      <c r="H1595" s="9">
        <v>14.24</v>
      </c>
      <c r="I1595" s="9">
        <v>12.44</v>
      </c>
      <c r="J1595" s="9">
        <v>7.5999999999999998E-2</v>
      </c>
      <c r="K1595" s="9">
        <v>0.31990000000000002</v>
      </c>
      <c r="L1595" s="9" t="s">
        <v>1395</v>
      </c>
      <c r="M1595" s="9">
        <v>856</v>
      </c>
      <c r="N1595" s="9" t="s">
        <v>1403</v>
      </c>
      <c r="O1595" s="90" t="s">
        <v>1501</v>
      </c>
      <c r="P1595" s="89">
        <f t="shared" si="144"/>
        <v>45524</v>
      </c>
      <c r="Q1595" s="90" t="s">
        <v>1501</v>
      </c>
      <c r="R1595" s="90" t="s">
        <v>3093</v>
      </c>
      <c r="S1595" s="121">
        <f t="shared" si="145"/>
        <v>45529</v>
      </c>
      <c r="T1595" s="9">
        <v>60</v>
      </c>
      <c r="U1595" s="9">
        <v>11.47</v>
      </c>
      <c r="Z1595" s="78">
        <f t="shared" ca="1" si="146"/>
        <v>724</v>
      </c>
      <c r="AA1595" s="78" t="str">
        <f t="shared" si="147"/>
        <v>8-2024</v>
      </c>
      <c r="AC1595" s="4" t="str">
        <f t="shared" si="148"/>
        <v>Empty</v>
      </c>
      <c r="AD1595" s="4">
        <f t="shared" si="149"/>
        <v>4</v>
      </c>
    </row>
    <row r="1596" spans="1:30" hidden="1">
      <c r="A1596" s="8" t="s">
        <v>3776</v>
      </c>
      <c r="B1596" s="8" t="s">
        <v>315</v>
      </c>
      <c r="C1596" s="8" t="s">
        <v>35</v>
      </c>
      <c r="D1596" s="8" t="s">
        <v>23</v>
      </c>
      <c r="E1596" s="8"/>
      <c r="F1596" s="8" t="s">
        <v>1374</v>
      </c>
      <c r="G1596" s="8" t="s">
        <v>1375</v>
      </c>
      <c r="H1596" s="8"/>
      <c r="I1596" s="8">
        <v>11.85</v>
      </c>
      <c r="J1596" s="8">
        <v>0.45810000000000001</v>
      </c>
      <c r="K1596" s="8">
        <v>1.3432999999999999</v>
      </c>
      <c r="L1596" s="8" t="s">
        <v>1412</v>
      </c>
      <c r="M1596" s="8">
        <v>737</v>
      </c>
      <c r="N1596" s="8" t="s">
        <v>1426</v>
      </c>
      <c r="O1596" s="89" t="s">
        <v>3227</v>
      </c>
      <c r="P1596" s="89">
        <f t="shared" si="144"/>
        <v>44749</v>
      </c>
      <c r="Q1596" s="89" t="s">
        <v>3227</v>
      </c>
      <c r="R1596" s="89"/>
      <c r="S1596" s="121" t="e">
        <f t="shared" si="145"/>
        <v>#VALUE!</v>
      </c>
      <c r="T1596" s="8">
        <v>84</v>
      </c>
      <c r="U1596" s="8">
        <v>52.11</v>
      </c>
      <c r="Z1596" s="78">
        <f t="shared" ca="1" si="146"/>
        <v>1499</v>
      </c>
      <c r="AA1596" s="78" t="str">
        <f t="shared" si="147"/>
        <v>7-2022</v>
      </c>
      <c r="AC1596" s="4" t="str">
        <f t="shared" si="148"/>
        <v>Empty</v>
      </c>
      <c r="AD1596" s="4" t="e">
        <f t="shared" si="149"/>
        <v>#VALUE!</v>
      </c>
    </row>
    <row r="1597" spans="1:30" hidden="1">
      <c r="A1597" s="9" t="s">
        <v>3777</v>
      </c>
      <c r="B1597" s="9" t="s">
        <v>1246</v>
      </c>
      <c r="C1597" s="9" t="s">
        <v>12</v>
      </c>
      <c r="D1597" s="9" t="s">
        <v>10</v>
      </c>
      <c r="E1597" s="9"/>
      <c r="F1597" s="9" t="s">
        <v>1411</v>
      </c>
      <c r="G1597" s="9" t="s">
        <v>1384</v>
      </c>
      <c r="H1597" s="9"/>
      <c r="I1597" s="9">
        <v>15.95</v>
      </c>
      <c r="J1597" s="9">
        <v>0.97389999999999999</v>
      </c>
      <c r="K1597" s="9">
        <v>2.1863000000000001</v>
      </c>
      <c r="L1597" s="9" t="s">
        <v>1376</v>
      </c>
      <c r="M1597" s="9">
        <v>694</v>
      </c>
      <c r="N1597" s="9" t="s">
        <v>1386</v>
      </c>
      <c r="O1597" s="90" t="s">
        <v>1929</v>
      </c>
      <c r="P1597" s="89">
        <f t="shared" si="144"/>
        <v>44987</v>
      </c>
      <c r="Q1597" s="90" t="s">
        <v>1929</v>
      </c>
      <c r="R1597" s="90"/>
      <c r="S1597" s="121" t="e">
        <f t="shared" si="145"/>
        <v>#VALUE!</v>
      </c>
      <c r="T1597" s="9">
        <v>36</v>
      </c>
      <c r="U1597" s="9">
        <v>42.73</v>
      </c>
      <c r="Z1597" s="78">
        <f t="shared" ca="1" si="146"/>
        <v>1261</v>
      </c>
      <c r="AA1597" s="78" t="str">
        <f t="shared" si="147"/>
        <v>3-2023</v>
      </c>
      <c r="AC1597" s="4" t="str">
        <f t="shared" si="148"/>
        <v>Empty</v>
      </c>
      <c r="AD1597" s="4" t="e">
        <f t="shared" si="149"/>
        <v>#VALUE!</v>
      </c>
    </row>
    <row r="1598" spans="1:30" hidden="1">
      <c r="A1598" s="8" t="s">
        <v>3778</v>
      </c>
      <c r="B1598" s="8" t="s">
        <v>714</v>
      </c>
      <c r="C1598" s="8" t="s">
        <v>16</v>
      </c>
      <c r="D1598" s="8" t="s">
        <v>1360</v>
      </c>
      <c r="E1598" s="8"/>
      <c r="F1598" s="8" t="s">
        <v>1389</v>
      </c>
      <c r="G1598" s="8" t="s">
        <v>1375</v>
      </c>
      <c r="H1598" s="8">
        <v>4.79</v>
      </c>
      <c r="I1598" s="8">
        <v>13.32</v>
      </c>
      <c r="J1598" s="8">
        <v>2.4199999999999999E-2</v>
      </c>
      <c r="K1598" s="8">
        <v>0.1293</v>
      </c>
      <c r="L1598" s="8" t="s">
        <v>1412</v>
      </c>
      <c r="M1598" s="8">
        <v>738</v>
      </c>
      <c r="N1598" s="8" t="s">
        <v>1381</v>
      </c>
      <c r="O1598" s="89" t="s">
        <v>2663</v>
      </c>
      <c r="P1598" s="89">
        <f t="shared" si="144"/>
        <v>44853</v>
      </c>
      <c r="Q1598" s="89" t="s">
        <v>2663</v>
      </c>
      <c r="R1598" s="89"/>
      <c r="S1598" s="121" t="e">
        <f t="shared" si="145"/>
        <v>#VALUE!</v>
      </c>
      <c r="T1598" s="8">
        <v>48</v>
      </c>
      <c r="U1598" s="8">
        <v>4.05</v>
      </c>
      <c r="Z1598" s="78">
        <f t="shared" ca="1" si="146"/>
        <v>1395</v>
      </c>
      <c r="AA1598" s="78" t="str">
        <f t="shared" si="147"/>
        <v>10-2022</v>
      </c>
      <c r="AC1598" s="4" t="str">
        <f t="shared" si="148"/>
        <v>Q4</v>
      </c>
      <c r="AD1598" s="4" t="e">
        <f t="shared" si="149"/>
        <v>#VALUE!</v>
      </c>
    </row>
    <row r="1599" spans="1:30">
      <c r="A1599" s="9" t="s">
        <v>3779</v>
      </c>
      <c r="B1599" s="9" t="s">
        <v>718</v>
      </c>
      <c r="C1599" s="9" t="s">
        <v>28</v>
      </c>
      <c r="D1599" s="9" t="s">
        <v>1360</v>
      </c>
      <c r="E1599" s="9"/>
      <c r="F1599" s="9" t="s">
        <v>1411</v>
      </c>
      <c r="G1599" s="9" t="s">
        <v>1384</v>
      </c>
      <c r="H1599" s="9">
        <v>98.08</v>
      </c>
      <c r="I1599" s="9">
        <v>9.06</v>
      </c>
      <c r="J1599" s="9">
        <v>1.8978999999999999</v>
      </c>
      <c r="K1599" s="9">
        <v>8.58</v>
      </c>
      <c r="L1599" s="9" t="s">
        <v>1358</v>
      </c>
      <c r="M1599" s="9">
        <v>769</v>
      </c>
      <c r="N1599" s="9" t="s">
        <v>1396</v>
      </c>
      <c r="O1599" s="90" t="s">
        <v>1727</v>
      </c>
      <c r="P1599" s="89">
        <f t="shared" si="144"/>
        <v>45413</v>
      </c>
      <c r="Q1599" s="90" t="s">
        <v>1727</v>
      </c>
      <c r="R1599" s="90" t="s">
        <v>1944</v>
      </c>
      <c r="S1599" s="121">
        <f t="shared" si="145"/>
        <v>45425</v>
      </c>
      <c r="T1599" s="9">
        <v>12</v>
      </c>
      <c r="U1599" s="9">
        <v>42.85</v>
      </c>
      <c r="Z1599" s="78">
        <f t="shared" ca="1" si="146"/>
        <v>835</v>
      </c>
      <c r="AA1599" s="78" t="str">
        <f t="shared" si="147"/>
        <v>5-2024</v>
      </c>
      <c r="AC1599" s="4" t="str">
        <f t="shared" si="148"/>
        <v>Empty</v>
      </c>
      <c r="AD1599" s="4">
        <f t="shared" si="149"/>
        <v>9</v>
      </c>
    </row>
    <row r="1600" spans="1:30" hidden="1">
      <c r="A1600" s="8" t="s">
        <v>3780</v>
      </c>
      <c r="B1600" s="8" t="s">
        <v>1123</v>
      </c>
      <c r="C1600" s="8" t="s">
        <v>32</v>
      </c>
      <c r="D1600" s="8" t="s">
        <v>23</v>
      </c>
      <c r="E1600" s="8"/>
      <c r="F1600" s="8" t="s">
        <v>1400</v>
      </c>
      <c r="G1600" s="8" t="s">
        <v>1390</v>
      </c>
      <c r="H1600" s="8">
        <v>47.65</v>
      </c>
      <c r="I1600" s="8">
        <v>7.6</v>
      </c>
      <c r="J1600" s="8">
        <v>0.38569999999999999</v>
      </c>
      <c r="K1600" s="8">
        <v>4.1361999999999997</v>
      </c>
      <c r="L1600" s="8"/>
      <c r="M1600" s="8">
        <v>870</v>
      </c>
      <c r="N1600" s="8" t="s">
        <v>1426</v>
      </c>
      <c r="O1600" s="89" t="s">
        <v>2735</v>
      </c>
      <c r="P1600" s="89">
        <f t="shared" si="144"/>
        <v>45132</v>
      </c>
      <c r="Q1600" s="89" t="s">
        <v>2735</v>
      </c>
      <c r="R1600" s="89"/>
      <c r="S1600" s="121" t="e">
        <f t="shared" si="145"/>
        <v>#VALUE!</v>
      </c>
      <c r="T1600" s="8">
        <v>12</v>
      </c>
      <c r="U1600" s="8">
        <v>41.62</v>
      </c>
      <c r="Z1600" s="78">
        <f t="shared" ca="1" si="146"/>
        <v>1116</v>
      </c>
      <c r="AA1600" s="78" t="str">
        <f t="shared" si="147"/>
        <v>7-2023</v>
      </c>
      <c r="AC1600" s="4" t="str">
        <f t="shared" si="148"/>
        <v>Empty</v>
      </c>
      <c r="AD1600" s="4" t="e">
        <f t="shared" si="149"/>
        <v>#VALUE!</v>
      </c>
    </row>
    <row r="1601" spans="1:30">
      <c r="A1601" s="9" t="s">
        <v>3781</v>
      </c>
      <c r="B1601" s="9" t="s">
        <v>223</v>
      </c>
      <c r="C1601" s="9" t="s">
        <v>32</v>
      </c>
      <c r="D1601" s="9" t="s">
        <v>44</v>
      </c>
      <c r="E1601" s="9"/>
      <c r="F1601" s="9" t="s">
        <v>1408</v>
      </c>
      <c r="G1601" s="9" t="s">
        <v>1390</v>
      </c>
      <c r="H1601" s="9">
        <v>46.97</v>
      </c>
      <c r="I1601" s="9">
        <v>13.51</v>
      </c>
      <c r="J1601" s="9">
        <v>0.43930000000000002</v>
      </c>
      <c r="K1601" s="9">
        <v>0.86760000000000004</v>
      </c>
      <c r="L1601" s="9" t="s">
        <v>1358</v>
      </c>
      <c r="M1601" s="9">
        <v>722</v>
      </c>
      <c r="N1601" s="9" t="s">
        <v>1396</v>
      </c>
      <c r="O1601" s="90" t="s">
        <v>2752</v>
      </c>
      <c r="P1601" s="89">
        <f t="shared" si="144"/>
        <v>44766</v>
      </c>
      <c r="Q1601" s="90" t="s">
        <v>2752</v>
      </c>
      <c r="R1601" s="90" t="s">
        <v>632</v>
      </c>
      <c r="S1601" s="121">
        <f t="shared" si="145"/>
        <v>44772</v>
      </c>
      <c r="T1601" s="9">
        <v>84</v>
      </c>
      <c r="U1601" s="9">
        <v>33.799999999999997</v>
      </c>
      <c r="Z1601" s="78">
        <f t="shared" ca="1" si="146"/>
        <v>1482</v>
      </c>
      <c r="AA1601" s="78" t="str">
        <f t="shared" si="147"/>
        <v>7-2022</v>
      </c>
      <c r="AC1601" s="4" t="str">
        <f t="shared" si="148"/>
        <v>Empty</v>
      </c>
      <c r="AD1601" s="4">
        <f t="shared" si="149"/>
        <v>5</v>
      </c>
    </row>
    <row r="1602" spans="1:30">
      <c r="A1602" s="8" t="s">
        <v>3782</v>
      </c>
      <c r="B1602" s="8" t="s">
        <v>288</v>
      </c>
      <c r="C1602" s="8" t="s">
        <v>41</v>
      </c>
      <c r="D1602" s="8" t="s">
        <v>44</v>
      </c>
      <c r="E1602" s="8"/>
      <c r="F1602" s="8" t="s">
        <v>1374</v>
      </c>
      <c r="G1602" s="8" t="s">
        <v>1384</v>
      </c>
      <c r="H1602" s="8">
        <v>52.06</v>
      </c>
      <c r="I1602" s="8">
        <v>10.75</v>
      </c>
      <c r="J1602" s="8">
        <v>0.35320000000000001</v>
      </c>
      <c r="K1602" s="8">
        <v>4.5951000000000004</v>
      </c>
      <c r="L1602" s="8" t="s">
        <v>1412</v>
      </c>
      <c r="M1602" s="8">
        <v>759</v>
      </c>
      <c r="N1602" s="8" t="s">
        <v>1396</v>
      </c>
      <c r="O1602" s="89" t="s">
        <v>3508</v>
      </c>
      <c r="P1602" s="89">
        <f t="shared" si="144"/>
        <v>45397</v>
      </c>
      <c r="Q1602" s="89" t="s">
        <v>3508</v>
      </c>
      <c r="R1602" s="89" t="s">
        <v>1917</v>
      </c>
      <c r="S1602" s="121">
        <f t="shared" si="145"/>
        <v>45407</v>
      </c>
      <c r="T1602" s="8">
        <v>12</v>
      </c>
      <c r="U1602" s="8">
        <v>30.57</v>
      </c>
      <c r="Z1602" s="78">
        <f t="shared" ca="1" si="146"/>
        <v>851</v>
      </c>
      <c r="AA1602" s="78" t="str">
        <f t="shared" si="147"/>
        <v>4-2024</v>
      </c>
      <c r="AC1602" s="4" t="str">
        <f t="shared" si="148"/>
        <v>Empty</v>
      </c>
      <c r="AD1602" s="4">
        <f t="shared" si="149"/>
        <v>9</v>
      </c>
    </row>
    <row r="1603" spans="1:30">
      <c r="A1603" s="9" t="s">
        <v>3783</v>
      </c>
      <c r="B1603" s="9" t="s">
        <v>1051</v>
      </c>
      <c r="C1603" s="9" t="s">
        <v>20</v>
      </c>
      <c r="D1603" s="9" t="s">
        <v>10</v>
      </c>
      <c r="E1603" s="9"/>
      <c r="F1603" s="9" t="s">
        <v>1408</v>
      </c>
      <c r="G1603" s="9" t="s">
        <v>1384</v>
      </c>
      <c r="H1603" s="9">
        <v>71.13</v>
      </c>
      <c r="I1603" s="9">
        <v>15.18</v>
      </c>
      <c r="J1603" s="9">
        <v>1.0986</v>
      </c>
      <c r="K1603" s="9">
        <v>2.472</v>
      </c>
      <c r="L1603" s="9" t="s">
        <v>1358</v>
      </c>
      <c r="M1603" s="9">
        <v>550</v>
      </c>
      <c r="N1603" s="9" t="s">
        <v>1396</v>
      </c>
      <c r="O1603" s="90" t="s">
        <v>479</v>
      </c>
      <c r="P1603" s="89">
        <f t="shared" ref="P1603:P1666" si="150">DATE(RIGHT(O1603,4),MID(O1603,4,2),LEFT(O1603,2))</f>
        <v>45226</v>
      </c>
      <c r="Q1603" s="90" t="s">
        <v>479</v>
      </c>
      <c r="R1603" s="90" t="s">
        <v>2166</v>
      </c>
      <c r="S1603" s="121">
        <f t="shared" ref="S1603:S1666" si="151">DATE(RIGHT(R1603,4),MID(R1603,4,2),LEFT(R1603,2))</f>
        <v>45235</v>
      </c>
      <c r="T1603" s="9">
        <v>36</v>
      </c>
      <c r="U1603" s="9">
        <v>57.75</v>
      </c>
      <c r="Z1603" s="78">
        <f t="shared" ref="Z1603:AA1666" ca="1" si="152">TODAY()-P1603</f>
        <v>1022</v>
      </c>
      <c r="AA1603" s="78" t="str">
        <f t="shared" ref="AA1603:AA1666" si="153">MONTH(P1603)&amp;"-"&amp;YEAR(P1603)</f>
        <v>10-2023</v>
      </c>
      <c r="AC1603" s="4" t="str">
        <f t="shared" ref="AC1603:AC1666" si="154">IF(MONTH(P1603)&gt;=10,"Q4","Empty")</f>
        <v>Q4</v>
      </c>
      <c r="AD1603" s="4">
        <f t="shared" ref="AD1603:AD1666" si="155">NETWORKDAYS(P1603,S1603)</f>
        <v>6</v>
      </c>
    </row>
    <row r="1604" spans="1:30" hidden="1">
      <c r="A1604" s="8" t="s">
        <v>3784</v>
      </c>
      <c r="B1604" s="8" t="s">
        <v>705</v>
      </c>
      <c r="C1604" s="8" t="s">
        <v>24</v>
      </c>
      <c r="D1604" s="8" t="s">
        <v>1360</v>
      </c>
      <c r="E1604" s="8"/>
      <c r="F1604" s="8" t="s">
        <v>1408</v>
      </c>
      <c r="G1604" s="8" t="s">
        <v>1375</v>
      </c>
      <c r="H1604" s="8">
        <v>74.28</v>
      </c>
      <c r="I1604" s="8">
        <v>16.86</v>
      </c>
      <c r="J1604" s="8">
        <v>0.71240000000000003</v>
      </c>
      <c r="K1604" s="8">
        <v>1.2844</v>
      </c>
      <c r="L1604" s="8" t="s">
        <v>1395</v>
      </c>
      <c r="M1604" s="8">
        <v>798</v>
      </c>
      <c r="N1604" s="8" t="s">
        <v>1426</v>
      </c>
      <c r="O1604" s="89" t="s">
        <v>1306</v>
      </c>
      <c r="P1604" s="89">
        <f t="shared" si="150"/>
        <v>44968</v>
      </c>
      <c r="Q1604" s="89" t="s">
        <v>1306</v>
      </c>
      <c r="R1604" s="89"/>
      <c r="S1604" s="121" t="e">
        <f t="shared" si="151"/>
        <v>#VALUE!</v>
      </c>
      <c r="T1604" s="8">
        <v>120</v>
      </c>
      <c r="U1604" s="8">
        <v>45.05</v>
      </c>
      <c r="Z1604" s="78">
        <f t="shared" ca="1" si="152"/>
        <v>1280</v>
      </c>
      <c r="AA1604" s="78" t="str">
        <f t="shared" si="153"/>
        <v>2-2023</v>
      </c>
      <c r="AC1604" s="4" t="str">
        <f t="shared" si="154"/>
        <v>Empty</v>
      </c>
      <c r="AD1604" s="4" t="e">
        <f t="shared" si="155"/>
        <v>#VALUE!</v>
      </c>
    </row>
    <row r="1605" spans="1:30">
      <c r="A1605" s="9" t="s">
        <v>3785</v>
      </c>
      <c r="B1605" s="9" t="s">
        <v>248</v>
      </c>
      <c r="C1605" s="9" t="s">
        <v>28</v>
      </c>
      <c r="D1605" s="9" t="s">
        <v>1360</v>
      </c>
      <c r="E1605" s="9"/>
      <c r="F1605" s="9" t="s">
        <v>1408</v>
      </c>
      <c r="G1605" s="9" t="s">
        <v>1375</v>
      </c>
      <c r="H1605" s="9">
        <v>51.15</v>
      </c>
      <c r="I1605" s="9">
        <v>9.5</v>
      </c>
      <c r="J1605" s="9">
        <v>0.59740000000000004</v>
      </c>
      <c r="K1605" s="9">
        <v>0.4768</v>
      </c>
      <c r="L1605" s="9" t="s">
        <v>1358</v>
      </c>
      <c r="M1605" s="9">
        <v>672</v>
      </c>
      <c r="N1605" s="9" t="s">
        <v>1403</v>
      </c>
      <c r="O1605" s="90" t="s">
        <v>2817</v>
      </c>
      <c r="P1605" s="89">
        <f t="shared" si="150"/>
        <v>44924</v>
      </c>
      <c r="Q1605" s="90" t="s">
        <v>2817</v>
      </c>
      <c r="R1605" s="90" t="s">
        <v>2007</v>
      </c>
      <c r="S1605" s="121">
        <f t="shared" si="151"/>
        <v>44931</v>
      </c>
      <c r="T1605" s="9">
        <v>240</v>
      </c>
      <c r="U1605" s="9">
        <v>6.87</v>
      </c>
      <c r="Z1605" s="78">
        <f t="shared" ca="1" si="152"/>
        <v>1324</v>
      </c>
      <c r="AA1605" s="78" t="str">
        <f t="shared" si="153"/>
        <v>12-2022</v>
      </c>
      <c r="AC1605" s="4" t="str">
        <f t="shared" si="154"/>
        <v>Q4</v>
      </c>
      <c r="AD1605" s="4">
        <f t="shared" si="155"/>
        <v>6</v>
      </c>
    </row>
    <row r="1606" spans="1:30" hidden="1">
      <c r="A1606" s="8" t="s">
        <v>3786</v>
      </c>
      <c r="B1606" s="8" t="s">
        <v>817</v>
      </c>
      <c r="C1606" s="8" t="s">
        <v>41</v>
      </c>
      <c r="D1606" s="8" t="s">
        <v>10</v>
      </c>
      <c r="E1606" s="8"/>
      <c r="F1606" s="8" t="s">
        <v>1389</v>
      </c>
      <c r="G1606" s="8" t="s">
        <v>1384</v>
      </c>
      <c r="H1606" s="8">
        <v>26.22</v>
      </c>
      <c r="I1606" s="8">
        <v>16.329999999999998</v>
      </c>
      <c r="J1606" s="8">
        <v>0.34100000000000003</v>
      </c>
      <c r="K1606" s="8">
        <v>0.37130000000000002</v>
      </c>
      <c r="L1606" s="8" t="s">
        <v>1385</v>
      </c>
      <c r="M1606" s="8">
        <v>751</v>
      </c>
      <c r="N1606" s="8" t="s">
        <v>1381</v>
      </c>
      <c r="O1606" s="89" t="s">
        <v>2257</v>
      </c>
      <c r="P1606" s="89">
        <f t="shared" si="150"/>
        <v>45526</v>
      </c>
      <c r="Q1606" s="89" t="s">
        <v>2257</v>
      </c>
      <c r="R1606" s="89"/>
      <c r="S1606" s="121" t="e">
        <f t="shared" si="151"/>
        <v>#VALUE!</v>
      </c>
      <c r="T1606" s="8">
        <v>240</v>
      </c>
      <c r="U1606" s="8">
        <v>0</v>
      </c>
      <c r="Z1606" s="78">
        <f t="shared" ca="1" si="152"/>
        <v>722</v>
      </c>
      <c r="AA1606" s="78" t="str">
        <f t="shared" si="153"/>
        <v>8-2024</v>
      </c>
      <c r="AC1606" s="4" t="str">
        <f t="shared" si="154"/>
        <v>Empty</v>
      </c>
      <c r="AD1606" s="4" t="e">
        <f t="shared" si="155"/>
        <v>#VALUE!</v>
      </c>
    </row>
    <row r="1607" spans="1:30">
      <c r="A1607" s="9" t="s">
        <v>3787</v>
      </c>
      <c r="B1607" s="9" t="s">
        <v>178</v>
      </c>
      <c r="C1607" s="9" t="s">
        <v>24</v>
      </c>
      <c r="D1607" s="9" t="s">
        <v>1360</v>
      </c>
      <c r="E1607" s="9"/>
      <c r="F1607" s="9" t="s">
        <v>1389</v>
      </c>
      <c r="G1607" s="9" t="s">
        <v>1390</v>
      </c>
      <c r="H1607" s="9">
        <v>99.17</v>
      </c>
      <c r="I1607" s="9">
        <v>18.03</v>
      </c>
      <c r="J1607" s="9">
        <v>0.98450000000000004</v>
      </c>
      <c r="K1607" s="9">
        <v>2.5198999999999998</v>
      </c>
      <c r="L1607" s="9" t="s">
        <v>1412</v>
      </c>
      <c r="M1607" s="9">
        <v>573</v>
      </c>
      <c r="N1607" s="9" t="s">
        <v>1403</v>
      </c>
      <c r="O1607" s="90" t="s">
        <v>2750</v>
      </c>
      <c r="P1607" s="89">
        <f t="shared" si="150"/>
        <v>44932</v>
      </c>
      <c r="Q1607" s="90" t="s">
        <v>2750</v>
      </c>
      <c r="R1607" s="90" t="s">
        <v>2228</v>
      </c>
      <c r="S1607" s="121">
        <f t="shared" si="151"/>
        <v>44933</v>
      </c>
      <c r="T1607" s="9">
        <v>60</v>
      </c>
      <c r="U1607" s="9">
        <v>37.4</v>
      </c>
      <c r="Z1607" s="78">
        <f t="shared" ca="1" si="152"/>
        <v>1316</v>
      </c>
      <c r="AA1607" s="78" t="str">
        <f t="shared" si="153"/>
        <v>1-2023</v>
      </c>
      <c r="AC1607" s="4" t="str">
        <f t="shared" si="154"/>
        <v>Empty</v>
      </c>
      <c r="AD1607" s="4">
        <f t="shared" si="155"/>
        <v>1</v>
      </c>
    </row>
    <row r="1608" spans="1:30">
      <c r="A1608" s="8" t="s">
        <v>3788</v>
      </c>
      <c r="B1608" s="8" t="s">
        <v>702</v>
      </c>
      <c r="C1608" s="8" t="s">
        <v>28</v>
      </c>
      <c r="D1608" s="8" t="s">
        <v>44</v>
      </c>
      <c r="E1608" s="8"/>
      <c r="F1608" s="8" t="s">
        <v>1400</v>
      </c>
      <c r="G1608" s="8" t="s">
        <v>1390</v>
      </c>
      <c r="H1608" s="8">
        <v>61.12</v>
      </c>
      <c r="I1608" s="8">
        <v>8.68</v>
      </c>
      <c r="J1608" s="8">
        <v>0.4783</v>
      </c>
      <c r="K1608" s="8">
        <v>0.60829999999999995</v>
      </c>
      <c r="L1608" s="8" t="s">
        <v>1358</v>
      </c>
      <c r="M1608" s="8">
        <v>582</v>
      </c>
      <c r="N1608" s="8" t="s">
        <v>1403</v>
      </c>
      <c r="O1608" s="89" t="s">
        <v>1856</v>
      </c>
      <c r="P1608" s="89">
        <f t="shared" si="150"/>
        <v>45019</v>
      </c>
      <c r="Q1608" s="89" t="s">
        <v>1856</v>
      </c>
      <c r="R1608" s="89" t="s">
        <v>2318</v>
      </c>
      <c r="S1608" s="121">
        <f t="shared" si="151"/>
        <v>45020</v>
      </c>
      <c r="T1608" s="8">
        <v>180</v>
      </c>
      <c r="U1608" s="8">
        <v>42.93</v>
      </c>
      <c r="Z1608" s="78">
        <f t="shared" ca="1" si="152"/>
        <v>1229</v>
      </c>
      <c r="AA1608" s="78" t="str">
        <f t="shared" si="153"/>
        <v>4-2023</v>
      </c>
      <c r="AC1608" s="4" t="str">
        <f t="shared" si="154"/>
        <v>Empty</v>
      </c>
      <c r="AD1608" s="4">
        <f t="shared" si="155"/>
        <v>2</v>
      </c>
    </row>
    <row r="1609" spans="1:30" hidden="1">
      <c r="A1609" s="9" t="s">
        <v>3789</v>
      </c>
      <c r="B1609" s="9" t="s">
        <v>1348</v>
      </c>
      <c r="C1609" s="9" t="s">
        <v>16</v>
      </c>
      <c r="D1609" s="9" t="s">
        <v>44</v>
      </c>
      <c r="E1609" s="9"/>
      <c r="F1609" s="9" t="s">
        <v>1408</v>
      </c>
      <c r="G1609" s="9" t="s">
        <v>1375</v>
      </c>
      <c r="H1609" s="9">
        <v>76.94</v>
      </c>
      <c r="I1609" s="9">
        <v>8.4700000000000006</v>
      </c>
      <c r="J1609" s="9">
        <v>0.8337</v>
      </c>
      <c r="K1609" s="9">
        <v>0.66620000000000001</v>
      </c>
      <c r="L1609" s="9" t="s">
        <v>1358</v>
      </c>
      <c r="M1609" s="9">
        <v>585</v>
      </c>
      <c r="N1609" s="9" t="s">
        <v>1426</v>
      </c>
      <c r="O1609" s="90" t="s">
        <v>2743</v>
      </c>
      <c r="P1609" s="89">
        <f t="shared" si="150"/>
        <v>45648</v>
      </c>
      <c r="Q1609" s="90" t="s">
        <v>2743</v>
      </c>
      <c r="R1609" s="90"/>
      <c r="S1609" s="121" t="e">
        <f t="shared" si="151"/>
        <v>#VALUE!</v>
      </c>
      <c r="T1609" s="9">
        <v>240</v>
      </c>
      <c r="U1609" s="9">
        <v>45</v>
      </c>
      <c r="Z1609" s="78">
        <f t="shared" ca="1" si="152"/>
        <v>600</v>
      </c>
      <c r="AA1609" s="78" t="str">
        <f t="shared" si="153"/>
        <v>12-2024</v>
      </c>
      <c r="AC1609" s="4" t="str">
        <f t="shared" si="154"/>
        <v>Q4</v>
      </c>
      <c r="AD1609" s="4" t="e">
        <f t="shared" si="155"/>
        <v>#VALUE!</v>
      </c>
    </row>
    <row r="1610" spans="1:30">
      <c r="A1610" s="8" t="s">
        <v>3790</v>
      </c>
      <c r="B1610" s="8" t="s">
        <v>1091</v>
      </c>
      <c r="C1610" s="8" t="s">
        <v>12</v>
      </c>
      <c r="D1610" s="8" t="s">
        <v>31</v>
      </c>
      <c r="E1610" s="8"/>
      <c r="F1610" s="8" t="s">
        <v>1374</v>
      </c>
      <c r="G1610" s="8" t="s">
        <v>1384</v>
      </c>
      <c r="H1610" s="8">
        <v>18.97</v>
      </c>
      <c r="I1610" s="8">
        <v>9.7200000000000006</v>
      </c>
      <c r="J1610" s="8">
        <v>0.29670000000000002</v>
      </c>
      <c r="K1610" s="8">
        <v>0.24779999999999999</v>
      </c>
      <c r="L1610" s="8" t="s">
        <v>1385</v>
      </c>
      <c r="M1610" s="8">
        <v>592</v>
      </c>
      <c r="N1610" s="8" t="s">
        <v>1396</v>
      </c>
      <c r="O1610" s="89" t="s">
        <v>3399</v>
      </c>
      <c r="P1610" s="89">
        <f t="shared" si="150"/>
        <v>45614</v>
      </c>
      <c r="Q1610" s="89" t="s">
        <v>3399</v>
      </c>
      <c r="R1610" s="89" t="s">
        <v>3360</v>
      </c>
      <c r="S1610" s="121">
        <f t="shared" si="151"/>
        <v>45618</v>
      </c>
      <c r="T1610" s="8">
        <v>120</v>
      </c>
      <c r="U1610" s="8">
        <v>0</v>
      </c>
      <c r="Z1610" s="78">
        <f t="shared" ca="1" si="152"/>
        <v>634</v>
      </c>
      <c r="AA1610" s="78" t="str">
        <f t="shared" si="153"/>
        <v>11-2024</v>
      </c>
      <c r="AC1610" s="4" t="str">
        <f t="shared" si="154"/>
        <v>Q4</v>
      </c>
      <c r="AD1610" s="4">
        <f t="shared" si="155"/>
        <v>5</v>
      </c>
    </row>
    <row r="1611" spans="1:30" hidden="1">
      <c r="A1611" s="9" t="s">
        <v>3791</v>
      </c>
      <c r="B1611" s="9" t="s">
        <v>1083</v>
      </c>
      <c r="C1611" s="9" t="s">
        <v>12</v>
      </c>
      <c r="D1611" s="9" t="s">
        <v>1360</v>
      </c>
      <c r="E1611" s="9"/>
      <c r="F1611" s="9" t="s">
        <v>1374</v>
      </c>
      <c r="G1611" s="9" t="s">
        <v>1390</v>
      </c>
      <c r="H1611" s="9">
        <v>63.93</v>
      </c>
      <c r="I1611" s="9">
        <v>13.95</v>
      </c>
      <c r="J1611" s="9">
        <v>1.0115000000000001</v>
      </c>
      <c r="K1611" s="9">
        <v>5.7385999999999999</v>
      </c>
      <c r="L1611" s="9" t="s">
        <v>1376</v>
      </c>
      <c r="M1611" s="9">
        <v>882</v>
      </c>
      <c r="N1611" s="9" t="s">
        <v>1426</v>
      </c>
      <c r="O1611" s="90" t="s">
        <v>1586</v>
      </c>
      <c r="P1611" s="89">
        <f t="shared" si="150"/>
        <v>45361</v>
      </c>
      <c r="Q1611" s="90" t="s">
        <v>1586</v>
      </c>
      <c r="R1611" s="90"/>
      <c r="S1611" s="121" t="e">
        <f t="shared" si="151"/>
        <v>#VALUE!</v>
      </c>
      <c r="T1611" s="9">
        <v>12</v>
      </c>
      <c r="U1611" s="9">
        <v>55.44</v>
      </c>
      <c r="Z1611" s="78">
        <f t="shared" ca="1" si="152"/>
        <v>887</v>
      </c>
      <c r="AA1611" s="78" t="str">
        <f t="shared" si="153"/>
        <v>3-2024</v>
      </c>
      <c r="AC1611" s="4" t="str">
        <f t="shared" si="154"/>
        <v>Empty</v>
      </c>
      <c r="AD1611" s="4" t="e">
        <f t="shared" si="155"/>
        <v>#VALUE!</v>
      </c>
    </row>
    <row r="1612" spans="1:30">
      <c r="A1612" s="8" t="s">
        <v>3792</v>
      </c>
      <c r="B1612" s="8" t="s">
        <v>1065</v>
      </c>
      <c r="C1612" s="8" t="s">
        <v>41</v>
      </c>
      <c r="D1612" s="8" t="s">
        <v>23</v>
      </c>
      <c r="E1612" s="8"/>
      <c r="F1612" s="8" t="s">
        <v>1374</v>
      </c>
      <c r="G1612" s="8" t="s">
        <v>1375</v>
      </c>
      <c r="H1612" s="8">
        <v>58.15</v>
      </c>
      <c r="I1612" s="8">
        <v>14.04</v>
      </c>
      <c r="J1612" s="8">
        <v>0.69769999999999999</v>
      </c>
      <c r="K1612" s="8">
        <v>1.091</v>
      </c>
      <c r="L1612" s="8" t="s">
        <v>1376</v>
      </c>
      <c r="M1612" s="8">
        <v>652</v>
      </c>
      <c r="N1612" s="8" t="s">
        <v>1396</v>
      </c>
      <c r="O1612" s="89" t="s">
        <v>1855</v>
      </c>
      <c r="P1612" s="89">
        <f t="shared" si="150"/>
        <v>45013</v>
      </c>
      <c r="Q1612" s="89" t="s">
        <v>1855</v>
      </c>
      <c r="R1612" s="89" t="s">
        <v>2079</v>
      </c>
      <c r="S1612" s="121">
        <f t="shared" si="151"/>
        <v>45017</v>
      </c>
      <c r="T1612" s="8">
        <v>84</v>
      </c>
      <c r="U1612" s="8">
        <v>31.56</v>
      </c>
      <c r="Z1612" s="78">
        <f t="shared" ca="1" si="152"/>
        <v>1235</v>
      </c>
      <c r="AA1612" s="78" t="str">
        <f t="shared" si="153"/>
        <v>3-2023</v>
      </c>
      <c r="AC1612" s="4" t="str">
        <f t="shared" si="154"/>
        <v>Empty</v>
      </c>
      <c r="AD1612" s="4">
        <f t="shared" si="155"/>
        <v>4</v>
      </c>
    </row>
    <row r="1613" spans="1:30" hidden="1">
      <c r="A1613" s="9" t="s">
        <v>3793</v>
      </c>
      <c r="B1613" s="9" t="s">
        <v>801</v>
      </c>
      <c r="C1613" s="9" t="s">
        <v>28</v>
      </c>
      <c r="D1613" s="9" t="s">
        <v>1360</v>
      </c>
      <c r="E1613" s="9"/>
      <c r="F1613" s="9" t="s">
        <v>1411</v>
      </c>
      <c r="G1613" s="9" t="s">
        <v>1375</v>
      </c>
      <c r="H1613" s="9">
        <v>73.650000000000006</v>
      </c>
      <c r="I1613" s="9">
        <v>13.67</v>
      </c>
      <c r="J1613" s="9">
        <v>1.0474000000000001</v>
      </c>
      <c r="K1613" s="9">
        <v>1.129</v>
      </c>
      <c r="L1613" s="9" t="s">
        <v>1358</v>
      </c>
      <c r="M1613" s="9">
        <v>890</v>
      </c>
      <c r="N1613" s="9" t="s">
        <v>1381</v>
      </c>
      <c r="O1613" s="90" t="s">
        <v>2141</v>
      </c>
      <c r="P1613" s="89">
        <f t="shared" si="150"/>
        <v>44776</v>
      </c>
      <c r="Q1613" s="90" t="s">
        <v>2141</v>
      </c>
      <c r="R1613" s="90"/>
      <c r="S1613" s="121" t="e">
        <f t="shared" si="151"/>
        <v>#VALUE!</v>
      </c>
      <c r="T1613" s="9">
        <v>120</v>
      </c>
      <c r="U1613" s="9">
        <v>41.55</v>
      </c>
      <c r="Z1613" s="78">
        <f t="shared" ca="1" si="152"/>
        <v>1472</v>
      </c>
      <c r="AA1613" s="78" t="str">
        <f t="shared" si="153"/>
        <v>8-2022</v>
      </c>
      <c r="AC1613" s="4" t="str">
        <f t="shared" si="154"/>
        <v>Empty</v>
      </c>
      <c r="AD1613" s="4" t="e">
        <f t="shared" si="155"/>
        <v>#VALUE!</v>
      </c>
    </row>
    <row r="1614" spans="1:30" hidden="1">
      <c r="A1614" s="8" t="s">
        <v>3794</v>
      </c>
      <c r="B1614" s="8" t="s">
        <v>1346</v>
      </c>
      <c r="C1614" s="8" t="s">
        <v>41</v>
      </c>
      <c r="D1614" s="8" t="s">
        <v>44</v>
      </c>
      <c r="E1614" s="8"/>
      <c r="F1614" s="8" t="s">
        <v>1400</v>
      </c>
      <c r="G1614" s="8" t="s">
        <v>1390</v>
      </c>
      <c r="H1614" s="8">
        <v>25.03</v>
      </c>
      <c r="I1614" s="8">
        <v>17.36</v>
      </c>
      <c r="J1614" s="8">
        <v>0.12839999999999999</v>
      </c>
      <c r="K1614" s="8">
        <v>2.2871000000000001</v>
      </c>
      <c r="L1614" s="8" t="s">
        <v>1376</v>
      </c>
      <c r="M1614" s="8">
        <v>686</v>
      </c>
      <c r="N1614" s="8" t="s">
        <v>1386</v>
      </c>
      <c r="O1614" s="89" t="s">
        <v>587</v>
      </c>
      <c r="P1614" s="89">
        <f t="shared" si="150"/>
        <v>45578</v>
      </c>
      <c r="Q1614" s="89" t="s">
        <v>587</v>
      </c>
      <c r="R1614" s="89"/>
      <c r="S1614" s="121" t="e">
        <f t="shared" si="151"/>
        <v>#VALUE!</v>
      </c>
      <c r="T1614" s="8">
        <v>12</v>
      </c>
      <c r="U1614" s="8">
        <v>15</v>
      </c>
      <c r="Z1614" s="78">
        <f t="shared" ca="1" si="152"/>
        <v>670</v>
      </c>
      <c r="AA1614" s="78" t="str">
        <f t="shared" si="153"/>
        <v>10-2024</v>
      </c>
      <c r="AC1614" s="4" t="str">
        <f t="shared" si="154"/>
        <v>Q4</v>
      </c>
      <c r="AD1614" s="4" t="e">
        <f t="shared" si="155"/>
        <v>#VALUE!</v>
      </c>
    </row>
    <row r="1615" spans="1:30">
      <c r="A1615" s="9" t="s">
        <v>3795</v>
      </c>
      <c r="B1615" s="9" t="s">
        <v>1207</v>
      </c>
      <c r="C1615" s="9" t="s">
        <v>24</v>
      </c>
      <c r="D1615" s="9" t="s">
        <v>31</v>
      </c>
      <c r="E1615" s="9"/>
      <c r="F1615" s="9" t="s">
        <v>1408</v>
      </c>
      <c r="G1615" s="9" t="s">
        <v>1375</v>
      </c>
      <c r="H1615" s="9">
        <v>68.72</v>
      </c>
      <c r="I1615" s="9">
        <v>10.28</v>
      </c>
      <c r="J1615" s="9">
        <v>1.1681999999999999</v>
      </c>
      <c r="K1615" s="9">
        <v>1.4696</v>
      </c>
      <c r="L1615" s="9" t="s">
        <v>1385</v>
      </c>
      <c r="M1615" s="9">
        <v>859</v>
      </c>
      <c r="N1615" s="9" t="s">
        <v>1396</v>
      </c>
      <c r="O1615" s="90" t="s">
        <v>2471</v>
      </c>
      <c r="P1615" s="89">
        <f t="shared" si="150"/>
        <v>45487</v>
      </c>
      <c r="Q1615" s="90" t="s">
        <v>2471</v>
      </c>
      <c r="R1615" s="90" t="s">
        <v>3017</v>
      </c>
      <c r="S1615" s="121">
        <f t="shared" si="151"/>
        <v>45494</v>
      </c>
      <c r="T1615" s="9">
        <v>60</v>
      </c>
      <c r="U1615" s="9">
        <v>0</v>
      </c>
      <c r="Z1615" s="78">
        <f t="shared" ca="1" si="152"/>
        <v>761</v>
      </c>
      <c r="AA1615" s="78" t="str">
        <f t="shared" si="153"/>
        <v>7-2024</v>
      </c>
      <c r="AC1615" s="4" t="str">
        <f t="shared" si="154"/>
        <v>Empty</v>
      </c>
      <c r="AD1615" s="4">
        <f t="shared" si="155"/>
        <v>5</v>
      </c>
    </row>
    <row r="1616" spans="1:30">
      <c r="A1616" s="8" t="s">
        <v>3796</v>
      </c>
      <c r="B1616" s="8" t="s">
        <v>1075</v>
      </c>
      <c r="C1616" s="8" t="s">
        <v>32</v>
      </c>
      <c r="D1616" s="8" t="s">
        <v>1360</v>
      </c>
      <c r="E1616" s="8"/>
      <c r="F1616" s="8" t="s">
        <v>1400</v>
      </c>
      <c r="G1616" s="8" t="s">
        <v>1390</v>
      </c>
      <c r="H1616" s="8">
        <v>77.349999999999994</v>
      </c>
      <c r="I1616" s="8">
        <v>14.7</v>
      </c>
      <c r="J1616" s="8">
        <v>0.73219999999999996</v>
      </c>
      <c r="K1616" s="8">
        <v>1.0667</v>
      </c>
      <c r="L1616" s="8" t="s">
        <v>1412</v>
      </c>
      <c r="M1616" s="8">
        <v>745</v>
      </c>
      <c r="N1616" s="8" t="s">
        <v>1403</v>
      </c>
      <c r="O1616" s="89" t="s">
        <v>3797</v>
      </c>
      <c r="P1616" s="89">
        <f t="shared" si="150"/>
        <v>44785</v>
      </c>
      <c r="Q1616" s="89" t="s">
        <v>3797</v>
      </c>
      <c r="R1616" s="89" t="s">
        <v>1968</v>
      </c>
      <c r="S1616" s="121">
        <f t="shared" si="151"/>
        <v>44797</v>
      </c>
      <c r="T1616" s="8">
        <v>180</v>
      </c>
      <c r="U1616" s="8">
        <v>33.44</v>
      </c>
      <c r="Z1616" s="78">
        <f t="shared" ca="1" si="152"/>
        <v>1463</v>
      </c>
      <c r="AA1616" s="78" t="str">
        <f t="shared" si="153"/>
        <v>8-2022</v>
      </c>
      <c r="AC1616" s="4" t="str">
        <f t="shared" si="154"/>
        <v>Empty</v>
      </c>
      <c r="AD1616" s="4">
        <f t="shared" si="155"/>
        <v>9</v>
      </c>
    </row>
    <row r="1617" spans="1:30">
      <c r="A1617" s="9" t="s">
        <v>3798</v>
      </c>
      <c r="B1617" s="9" t="s">
        <v>440</v>
      </c>
      <c r="C1617" s="9" t="s">
        <v>28</v>
      </c>
      <c r="D1617" s="9" t="s">
        <v>23</v>
      </c>
      <c r="E1617" s="9"/>
      <c r="F1617" s="9" t="s">
        <v>1374</v>
      </c>
      <c r="G1617" s="9" t="s">
        <v>1390</v>
      </c>
      <c r="H1617" s="9">
        <v>21.72</v>
      </c>
      <c r="I1617" s="9">
        <v>11.12</v>
      </c>
      <c r="J1617" s="9">
        <v>0.31280000000000002</v>
      </c>
      <c r="K1617" s="9">
        <v>1.9209000000000001</v>
      </c>
      <c r="L1617" s="9" t="s">
        <v>1376</v>
      </c>
      <c r="M1617" s="9">
        <v>871</v>
      </c>
      <c r="N1617" s="9" t="s">
        <v>1403</v>
      </c>
      <c r="O1617" s="90" t="s">
        <v>1539</v>
      </c>
      <c r="P1617" s="89">
        <f t="shared" si="150"/>
        <v>45440</v>
      </c>
      <c r="Q1617" s="90" t="s">
        <v>1539</v>
      </c>
      <c r="R1617" s="90" t="s">
        <v>3317</v>
      </c>
      <c r="S1617" s="121">
        <f t="shared" si="151"/>
        <v>45446</v>
      </c>
      <c r="T1617" s="9">
        <v>12</v>
      </c>
      <c r="U1617" s="9">
        <v>11.52</v>
      </c>
      <c r="Z1617" s="78">
        <f t="shared" ca="1" si="152"/>
        <v>808</v>
      </c>
      <c r="AA1617" s="78" t="str">
        <f t="shared" si="153"/>
        <v>5-2024</v>
      </c>
      <c r="AC1617" s="4" t="str">
        <f t="shared" si="154"/>
        <v>Empty</v>
      </c>
      <c r="AD1617" s="4">
        <f t="shared" si="155"/>
        <v>5</v>
      </c>
    </row>
    <row r="1618" spans="1:30" hidden="1">
      <c r="A1618" s="8" t="s">
        <v>3799</v>
      </c>
      <c r="B1618" s="8" t="s">
        <v>402</v>
      </c>
      <c r="C1618" s="8" t="s">
        <v>35</v>
      </c>
      <c r="D1618" s="8" t="s">
        <v>31</v>
      </c>
      <c r="E1618" s="8"/>
      <c r="F1618" s="8" t="s">
        <v>1400</v>
      </c>
      <c r="G1618" s="8" t="s">
        <v>1390</v>
      </c>
      <c r="H1618" s="8">
        <v>98.64</v>
      </c>
      <c r="I1618" s="8">
        <v>11.66</v>
      </c>
      <c r="J1618" s="8">
        <v>1.2718</v>
      </c>
      <c r="K1618" s="8">
        <v>2.5811000000000002</v>
      </c>
      <c r="L1618" s="8" t="s">
        <v>1412</v>
      </c>
      <c r="M1618" s="8">
        <v>729</v>
      </c>
      <c r="N1618" s="8" t="s">
        <v>1381</v>
      </c>
      <c r="O1618" s="89" t="s">
        <v>3800</v>
      </c>
      <c r="P1618" s="89">
        <f t="shared" si="150"/>
        <v>44641</v>
      </c>
      <c r="Q1618" s="89" t="s">
        <v>3800</v>
      </c>
      <c r="R1618" s="89"/>
      <c r="S1618" s="121" t="e">
        <f t="shared" si="151"/>
        <v>#VALUE!</v>
      </c>
      <c r="T1618" s="8">
        <v>48</v>
      </c>
      <c r="U1618" s="8">
        <v>50.85</v>
      </c>
      <c r="Z1618" s="78">
        <f t="shared" ca="1" si="152"/>
        <v>1607</v>
      </c>
      <c r="AA1618" s="78" t="str">
        <f t="shared" si="153"/>
        <v>3-2022</v>
      </c>
      <c r="AC1618" s="4" t="str">
        <f t="shared" si="154"/>
        <v>Empty</v>
      </c>
      <c r="AD1618" s="4" t="e">
        <f t="shared" si="155"/>
        <v>#VALUE!</v>
      </c>
    </row>
    <row r="1619" spans="1:30">
      <c r="A1619" s="9" t="s">
        <v>3801</v>
      </c>
      <c r="B1619" s="9" t="s">
        <v>702</v>
      </c>
      <c r="C1619" s="9" t="s">
        <v>12</v>
      </c>
      <c r="D1619" s="9" t="s">
        <v>44</v>
      </c>
      <c r="E1619" s="9"/>
      <c r="F1619" s="9" t="s">
        <v>1400</v>
      </c>
      <c r="G1619" s="9" t="s">
        <v>1375</v>
      </c>
      <c r="H1619" s="9">
        <v>10.3</v>
      </c>
      <c r="I1619" s="9">
        <v>14.51</v>
      </c>
      <c r="J1619" s="9">
        <v>8.14E-2</v>
      </c>
      <c r="K1619" s="9">
        <v>0.92730000000000001</v>
      </c>
      <c r="L1619" s="9" t="s">
        <v>1385</v>
      </c>
      <c r="M1619" s="9">
        <v>582</v>
      </c>
      <c r="N1619" s="9" t="s">
        <v>1377</v>
      </c>
      <c r="O1619" s="90" t="s">
        <v>1686</v>
      </c>
      <c r="P1619" s="89">
        <f t="shared" si="150"/>
        <v>45602</v>
      </c>
      <c r="Q1619" s="90" t="s">
        <v>1686</v>
      </c>
      <c r="R1619" s="90" t="s">
        <v>1697</v>
      </c>
      <c r="S1619" s="121">
        <f t="shared" si="151"/>
        <v>45611</v>
      </c>
      <c r="T1619" s="9">
        <v>12</v>
      </c>
      <c r="U1619" s="9">
        <v>0</v>
      </c>
      <c r="Z1619" s="78">
        <f t="shared" ca="1" si="152"/>
        <v>646</v>
      </c>
      <c r="AA1619" s="78" t="str">
        <f t="shared" si="153"/>
        <v>11-2024</v>
      </c>
      <c r="AC1619" s="4" t="str">
        <f t="shared" si="154"/>
        <v>Q4</v>
      </c>
      <c r="AD1619" s="4">
        <f t="shared" si="155"/>
        <v>8</v>
      </c>
    </row>
    <row r="1620" spans="1:30">
      <c r="A1620" s="8" t="s">
        <v>3802</v>
      </c>
      <c r="B1620" s="8" t="s">
        <v>297</v>
      </c>
      <c r="C1620" s="8" t="s">
        <v>20</v>
      </c>
      <c r="D1620" s="8" t="s">
        <v>1360</v>
      </c>
      <c r="E1620" s="8"/>
      <c r="F1620" s="8" t="s">
        <v>1374</v>
      </c>
      <c r="G1620" s="8" t="s">
        <v>1390</v>
      </c>
      <c r="H1620" s="8">
        <v>50.6</v>
      </c>
      <c r="I1620" s="8">
        <v>10.1</v>
      </c>
      <c r="J1620" s="8">
        <v>0.39650000000000002</v>
      </c>
      <c r="K1620" s="8">
        <v>0.84260000000000002</v>
      </c>
      <c r="L1620" s="8" t="s">
        <v>1395</v>
      </c>
      <c r="M1620" s="8">
        <v>741</v>
      </c>
      <c r="N1620" s="8" t="s">
        <v>1403</v>
      </c>
      <c r="O1620" s="89" t="s">
        <v>2095</v>
      </c>
      <c r="P1620" s="89">
        <f t="shared" si="150"/>
        <v>45244</v>
      </c>
      <c r="Q1620" s="89" t="s">
        <v>2095</v>
      </c>
      <c r="R1620" s="89" t="s">
        <v>3803</v>
      </c>
      <c r="S1620" s="121">
        <f t="shared" si="151"/>
        <v>45255</v>
      </c>
      <c r="T1620" s="8">
        <v>84</v>
      </c>
      <c r="U1620" s="8">
        <v>38</v>
      </c>
      <c r="Z1620" s="78">
        <f t="shared" ca="1" si="152"/>
        <v>1004</v>
      </c>
      <c r="AA1620" s="78" t="str">
        <f t="shared" si="153"/>
        <v>11-2023</v>
      </c>
      <c r="AC1620" s="4" t="str">
        <f t="shared" si="154"/>
        <v>Q4</v>
      </c>
      <c r="AD1620" s="4">
        <f t="shared" si="155"/>
        <v>9</v>
      </c>
    </row>
    <row r="1621" spans="1:30">
      <c r="A1621" s="9" t="s">
        <v>3804</v>
      </c>
      <c r="B1621" s="9" t="s">
        <v>1100</v>
      </c>
      <c r="C1621" s="9" t="s">
        <v>16</v>
      </c>
      <c r="D1621" s="9" t="s">
        <v>44</v>
      </c>
      <c r="E1621" s="9"/>
      <c r="F1621" s="9" t="s">
        <v>1408</v>
      </c>
      <c r="G1621" s="9" t="s">
        <v>1384</v>
      </c>
      <c r="H1621" s="9">
        <v>16.7</v>
      </c>
      <c r="I1621" s="9">
        <v>15.14</v>
      </c>
      <c r="J1621" s="9">
        <v>0.2616</v>
      </c>
      <c r="K1621" s="9">
        <v>0.81079999999999997</v>
      </c>
      <c r="L1621" s="9" t="s">
        <v>1412</v>
      </c>
      <c r="M1621" s="9">
        <v>794</v>
      </c>
      <c r="N1621" s="9" t="s">
        <v>1403</v>
      </c>
      <c r="O1621" s="90" t="s">
        <v>442</v>
      </c>
      <c r="P1621" s="89">
        <f t="shared" si="150"/>
        <v>45484</v>
      </c>
      <c r="Q1621" s="90" t="s">
        <v>442</v>
      </c>
      <c r="R1621" s="90" t="s">
        <v>2471</v>
      </c>
      <c r="S1621" s="121">
        <f t="shared" si="151"/>
        <v>45487</v>
      </c>
      <c r="T1621" s="9">
        <v>24</v>
      </c>
      <c r="U1621" s="9">
        <v>5.4</v>
      </c>
      <c r="Z1621" s="78">
        <f t="shared" ca="1" si="152"/>
        <v>764</v>
      </c>
      <c r="AA1621" s="78" t="str">
        <f t="shared" si="153"/>
        <v>7-2024</v>
      </c>
      <c r="AC1621" s="4" t="str">
        <f t="shared" si="154"/>
        <v>Empty</v>
      </c>
      <c r="AD1621" s="4">
        <f t="shared" si="155"/>
        <v>2</v>
      </c>
    </row>
    <row r="1622" spans="1:30" hidden="1">
      <c r="A1622" s="8" t="s">
        <v>3805</v>
      </c>
      <c r="B1622" s="8" t="s">
        <v>1344</v>
      </c>
      <c r="C1622" s="8" t="s">
        <v>16</v>
      </c>
      <c r="D1622" s="8" t="s">
        <v>1360</v>
      </c>
      <c r="E1622" s="8"/>
      <c r="F1622" s="8" t="s">
        <v>1408</v>
      </c>
      <c r="G1622" s="8" t="s">
        <v>1375</v>
      </c>
      <c r="H1622" s="8">
        <v>49.24</v>
      </c>
      <c r="I1622" s="8">
        <v>16.21</v>
      </c>
      <c r="J1622" s="8">
        <v>0.48970000000000002</v>
      </c>
      <c r="K1622" s="8">
        <v>4.4725000000000001</v>
      </c>
      <c r="L1622" s="8" t="s">
        <v>1358</v>
      </c>
      <c r="M1622" s="8">
        <v>602</v>
      </c>
      <c r="N1622" s="8" t="s">
        <v>1386</v>
      </c>
      <c r="O1622" s="89" t="s">
        <v>3806</v>
      </c>
      <c r="P1622" s="89">
        <f t="shared" si="150"/>
        <v>45293</v>
      </c>
      <c r="Q1622" s="89" t="s">
        <v>3806</v>
      </c>
      <c r="R1622" s="89"/>
      <c r="S1622" s="121" t="e">
        <f t="shared" si="151"/>
        <v>#VALUE!</v>
      </c>
      <c r="T1622" s="8">
        <v>12</v>
      </c>
      <c r="U1622" s="8">
        <v>18.059999999999999</v>
      </c>
      <c r="Z1622" s="78">
        <f t="shared" ca="1" si="152"/>
        <v>955</v>
      </c>
      <c r="AA1622" s="78" t="str">
        <f t="shared" si="153"/>
        <v>1-2024</v>
      </c>
      <c r="AC1622" s="4" t="str">
        <f t="shared" si="154"/>
        <v>Empty</v>
      </c>
      <c r="AD1622" s="4" t="e">
        <f t="shared" si="155"/>
        <v>#VALUE!</v>
      </c>
    </row>
    <row r="1623" spans="1:30">
      <c r="A1623" s="9" t="s">
        <v>3807</v>
      </c>
      <c r="B1623" s="9" t="s">
        <v>136</v>
      </c>
      <c r="C1623" s="9" t="s">
        <v>16</v>
      </c>
      <c r="D1623" s="9" t="s">
        <v>10</v>
      </c>
      <c r="E1623" s="9"/>
      <c r="F1623" s="9" t="s">
        <v>1380</v>
      </c>
      <c r="G1623" s="9" t="s">
        <v>1375</v>
      </c>
      <c r="H1623" s="9">
        <v>12.24</v>
      </c>
      <c r="I1623" s="9">
        <v>9.64</v>
      </c>
      <c r="J1623" s="9">
        <v>0.24010000000000001</v>
      </c>
      <c r="K1623" s="9">
        <v>0.25790000000000002</v>
      </c>
      <c r="L1623" s="9" t="s">
        <v>1412</v>
      </c>
      <c r="M1623" s="9">
        <v>618</v>
      </c>
      <c r="N1623" s="9" t="s">
        <v>1403</v>
      </c>
      <c r="O1623" s="90" t="s">
        <v>1657</v>
      </c>
      <c r="P1623" s="89">
        <f t="shared" si="150"/>
        <v>45123</v>
      </c>
      <c r="Q1623" s="90" t="s">
        <v>1657</v>
      </c>
      <c r="R1623" s="90" t="s">
        <v>1791</v>
      </c>
      <c r="S1623" s="121">
        <f t="shared" si="151"/>
        <v>45136</v>
      </c>
      <c r="T1623" s="9">
        <v>60</v>
      </c>
      <c r="U1623" s="9">
        <v>6.11</v>
      </c>
      <c r="Z1623" s="78">
        <f t="shared" ca="1" si="152"/>
        <v>1125</v>
      </c>
      <c r="AA1623" s="78" t="str">
        <f t="shared" si="153"/>
        <v>7-2023</v>
      </c>
      <c r="AC1623" s="4" t="str">
        <f t="shared" si="154"/>
        <v>Empty</v>
      </c>
      <c r="AD1623" s="4">
        <f t="shared" si="155"/>
        <v>10</v>
      </c>
    </row>
    <row r="1624" spans="1:30" hidden="1">
      <c r="A1624" s="8" t="s">
        <v>3808</v>
      </c>
      <c r="B1624" s="8" t="s">
        <v>237</v>
      </c>
      <c r="C1624" s="8" t="s">
        <v>38</v>
      </c>
      <c r="D1624" s="8" t="s">
        <v>23</v>
      </c>
      <c r="E1624" s="8"/>
      <c r="F1624" s="8" t="s">
        <v>1389</v>
      </c>
      <c r="G1624" s="8" t="s">
        <v>1390</v>
      </c>
      <c r="H1624" s="8">
        <v>60.11</v>
      </c>
      <c r="I1624" s="8">
        <v>9.1199999999999992</v>
      </c>
      <c r="J1624" s="8">
        <v>0.91100000000000003</v>
      </c>
      <c r="K1624" s="8">
        <v>5.2601000000000004</v>
      </c>
      <c r="L1624" s="8" t="s">
        <v>1376</v>
      </c>
      <c r="M1624" s="8">
        <v>823</v>
      </c>
      <c r="N1624" s="8" t="s">
        <v>1426</v>
      </c>
      <c r="O1624" s="89" t="s">
        <v>322</v>
      </c>
      <c r="P1624" s="89">
        <f t="shared" si="150"/>
        <v>44622</v>
      </c>
      <c r="Q1624" s="89" t="s">
        <v>322</v>
      </c>
      <c r="R1624" s="89"/>
      <c r="S1624" s="121" t="e">
        <f t="shared" si="151"/>
        <v>#VALUE!</v>
      </c>
      <c r="T1624" s="8">
        <v>12</v>
      </c>
      <c r="U1624" s="8">
        <v>28.37</v>
      </c>
      <c r="Z1624" s="78">
        <f t="shared" ca="1" si="152"/>
        <v>1626</v>
      </c>
      <c r="AA1624" s="78" t="str">
        <f t="shared" si="153"/>
        <v>3-2022</v>
      </c>
      <c r="AC1624" s="4" t="str">
        <f t="shared" si="154"/>
        <v>Empty</v>
      </c>
      <c r="AD1624" s="4" t="e">
        <f t="shared" si="155"/>
        <v>#VALUE!</v>
      </c>
    </row>
    <row r="1625" spans="1:30" hidden="1">
      <c r="A1625" s="9" t="s">
        <v>3809</v>
      </c>
      <c r="B1625" s="9" t="s">
        <v>326</v>
      </c>
      <c r="C1625" s="9" t="s">
        <v>16</v>
      </c>
      <c r="D1625" s="9" t="s">
        <v>23</v>
      </c>
      <c r="E1625" s="9"/>
      <c r="F1625" s="9" t="s">
        <v>1374</v>
      </c>
      <c r="G1625" s="9" t="s">
        <v>1384</v>
      </c>
      <c r="H1625" s="9"/>
      <c r="I1625" s="9">
        <v>11.51</v>
      </c>
      <c r="J1625" s="9">
        <v>0.62280000000000002</v>
      </c>
      <c r="K1625" s="9">
        <v>0.92789999999999995</v>
      </c>
      <c r="L1625" s="9" t="s">
        <v>1358</v>
      </c>
      <c r="M1625" s="9">
        <v>748</v>
      </c>
      <c r="N1625" s="9" t="s">
        <v>1381</v>
      </c>
      <c r="O1625" s="90" t="s">
        <v>1938</v>
      </c>
      <c r="P1625" s="89">
        <f t="shared" si="150"/>
        <v>45284</v>
      </c>
      <c r="Q1625" s="90" t="s">
        <v>1938</v>
      </c>
      <c r="R1625" s="90"/>
      <c r="S1625" s="121" t="e">
        <f t="shared" si="151"/>
        <v>#VALUE!</v>
      </c>
      <c r="T1625" s="9">
        <v>120</v>
      </c>
      <c r="U1625" s="9">
        <v>20.52</v>
      </c>
      <c r="Z1625" s="78">
        <f t="shared" ca="1" si="152"/>
        <v>964</v>
      </c>
      <c r="AA1625" s="78" t="str">
        <f t="shared" si="153"/>
        <v>12-2023</v>
      </c>
      <c r="AC1625" s="4" t="str">
        <f t="shared" si="154"/>
        <v>Q4</v>
      </c>
      <c r="AD1625" s="4" t="e">
        <f t="shared" si="155"/>
        <v>#VALUE!</v>
      </c>
    </row>
    <row r="1626" spans="1:30">
      <c r="A1626" s="8" t="s">
        <v>3810</v>
      </c>
      <c r="B1626" s="8" t="s">
        <v>605</v>
      </c>
      <c r="C1626" s="8" t="s">
        <v>28</v>
      </c>
      <c r="D1626" s="8" t="s">
        <v>31</v>
      </c>
      <c r="E1626" s="8"/>
      <c r="F1626" s="8" t="s">
        <v>1411</v>
      </c>
      <c r="G1626" s="8" t="s">
        <v>1375</v>
      </c>
      <c r="H1626" s="8">
        <v>6.05</v>
      </c>
      <c r="I1626" s="8">
        <v>9.83</v>
      </c>
      <c r="J1626" s="8">
        <v>6.0499999999999998E-2</v>
      </c>
      <c r="K1626" s="8">
        <v>0.53139999999999998</v>
      </c>
      <c r="L1626" s="8" t="s">
        <v>1376</v>
      </c>
      <c r="M1626" s="8">
        <v>741</v>
      </c>
      <c r="N1626" s="8" t="s">
        <v>1377</v>
      </c>
      <c r="O1626" s="89" t="s">
        <v>1397</v>
      </c>
      <c r="P1626" s="89">
        <f t="shared" si="150"/>
        <v>45559</v>
      </c>
      <c r="Q1626" s="89" t="s">
        <v>1397</v>
      </c>
      <c r="R1626" s="89" t="s">
        <v>3811</v>
      </c>
      <c r="S1626" s="121">
        <f t="shared" si="151"/>
        <v>45572</v>
      </c>
      <c r="T1626" s="8">
        <v>12</v>
      </c>
      <c r="U1626" s="8">
        <v>3.38</v>
      </c>
      <c r="Z1626" s="78">
        <f t="shared" ca="1" si="152"/>
        <v>689</v>
      </c>
      <c r="AA1626" s="78" t="str">
        <f t="shared" si="153"/>
        <v>9-2024</v>
      </c>
      <c r="AC1626" s="4" t="str">
        <f t="shared" si="154"/>
        <v>Empty</v>
      </c>
      <c r="AD1626" s="4">
        <f t="shared" si="155"/>
        <v>10</v>
      </c>
    </row>
    <row r="1627" spans="1:30" hidden="1">
      <c r="A1627" s="9" t="s">
        <v>3812</v>
      </c>
      <c r="B1627" s="9" t="s">
        <v>1137</v>
      </c>
      <c r="C1627" s="9" t="s">
        <v>20</v>
      </c>
      <c r="D1627" s="9" t="s">
        <v>1360</v>
      </c>
      <c r="E1627" s="9"/>
      <c r="F1627" s="9" t="s">
        <v>1374</v>
      </c>
      <c r="G1627" s="9" t="s">
        <v>1384</v>
      </c>
      <c r="H1627" s="9">
        <v>49.33</v>
      </c>
      <c r="I1627" s="9">
        <v>9.61</v>
      </c>
      <c r="J1627" s="9">
        <v>0.78180000000000005</v>
      </c>
      <c r="K1627" s="9">
        <v>4.3278999999999996</v>
      </c>
      <c r="L1627" s="9" t="s">
        <v>1412</v>
      </c>
      <c r="M1627" s="9">
        <v>863</v>
      </c>
      <c r="N1627" s="9" t="s">
        <v>1381</v>
      </c>
      <c r="O1627" s="90" t="s">
        <v>2856</v>
      </c>
      <c r="P1627" s="89">
        <f t="shared" si="150"/>
        <v>45403</v>
      </c>
      <c r="Q1627" s="90" t="s">
        <v>2856</v>
      </c>
      <c r="R1627" s="90"/>
      <c r="S1627" s="121" t="e">
        <f t="shared" si="151"/>
        <v>#VALUE!</v>
      </c>
      <c r="T1627" s="9">
        <v>12</v>
      </c>
      <c r="U1627" s="9">
        <v>6.42</v>
      </c>
      <c r="Z1627" s="78">
        <f t="shared" ca="1" si="152"/>
        <v>845</v>
      </c>
      <c r="AA1627" s="78" t="str">
        <f t="shared" si="153"/>
        <v>4-2024</v>
      </c>
      <c r="AC1627" s="4" t="str">
        <f t="shared" si="154"/>
        <v>Empty</v>
      </c>
      <c r="AD1627" s="4" t="e">
        <f t="shared" si="155"/>
        <v>#VALUE!</v>
      </c>
    </row>
    <row r="1628" spans="1:30">
      <c r="A1628" s="8" t="s">
        <v>3813</v>
      </c>
      <c r="B1628" s="8" t="s">
        <v>1177</v>
      </c>
      <c r="C1628" s="8" t="s">
        <v>20</v>
      </c>
      <c r="D1628" s="8" t="s">
        <v>44</v>
      </c>
      <c r="E1628" s="8"/>
      <c r="F1628" s="8" t="s">
        <v>1411</v>
      </c>
      <c r="G1628" s="8" t="s">
        <v>1375</v>
      </c>
      <c r="H1628" s="8">
        <v>72.37</v>
      </c>
      <c r="I1628" s="8">
        <v>16.690000000000001</v>
      </c>
      <c r="J1628" s="8">
        <v>1.391</v>
      </c>
      <c r="K1628" s="8">
        <v>1.2436</v>
      </c>
      <c r="L1628" s="8" t="s">
        <v>1358</v>
      </c>
      <c r="M1628" s="8">
        <v>885</v>
      </c>
      <c r="N1628" s="8" t="s">
        <v>1396</v>
      </c>
      <c r="O1628" s="89" t="s">
        <v>1533</v>
      </c>
      <c r="P1628" s="89">
        <f t="shared" si="150"/>
        <v>44938</v>
      </c>
      <c r="Q1628" s="89" t="s">
        <v>1533</v>
      </c>
      <c r="R1628" s="89" t="s">
        <v>1626</v>
      </c>
      <c r="S1628" s="121">
        <f t="shared" si="151"/>
        <v>44949</v>
      </c>
      <c r="T1628" s="8">
        <v>120</v>
      </c>
      <c r="U1628" s="8">
        <v>18.54</v>
      </c>
      <c r="Z1628" s="78">
        <f t="shared" ca="1" si="152"/>
        <v>1310</v>
      </c>
      <c r="AA1628" s="78" t="str">
        <f t="shared" si="153"/>
        <v>1-2023</v>
      </c>
      <c r="AC1628" s="4" t="str">
        <f t="shared" si="154"/>
        <v>Empty</v>
      </c>
      <c r="AD1628" s="4">
        <f t="shared" si="155"/>
        <v>8</v>
      </c>
    </row>
    <row r="1629" spans="1:30" hidden="1">
      <c r="A1629" s="9" t="s">
        <v>3814</v>
      </c>
      <c r="B1629" s="9" t="s">
        <v>1324</v>
      </c>
      <c r="C1629" s="9" t="s">
        <v>28</v>
      </c>
      <c r="D1629" s="9" t="s">
        <v>10</v>
      </c>
      <c r="E1629" s="9"/>
      <c r="F1629" s="9" t="s">
        <v>1400</v>
      </c>
      <c r="G1629" s="9" t="s">
        <v>1384</v>
      </c>
      <c r="H1629" s="9">
        <v>46.33</v>
      </c>
      <c r="I1629" s="9">
        <v>12.25</v>
      </c>
      <c r="J1629" s="9">
        <v>0.88390000000000002</v>
      </c>
      <c r="K1629" s="9">
        <v>0.5635</v>
      </c>
      <c r="L1629" s="9" t="s">
        <v>1385</v>
      </c>
      <c r="M1629" s="9">
        <v>628</v>
      </c>
      <c r="N1629" s="9" t="s">
        <v>1381</v>
      </c>
      <c r="O1629" s="90" t="s">
        <v>2358</v>
      </c>
      <c r="P1629" s="89">
        <f t="shared" si="150"/>
        <v>44699</v>
      </c>
      <c r="Q1629" s="90" t="s">
        <v>2358</v>
      </c>
      <c r="R1629" s="90"/>
      <c r="S1629" s="121" t="e">
        <f t="shared" si="151"/>
        <v>#VALUE!</v>
      </c>
      <c r="T1629" s="9">
        <v>180</v>
      </c>
      <c r="U1629" s="9">
        <v>0</v>
      </c>
      <c r="Z1629" s="78">
        <f t="shared" ca="1" si="152"/>
        <v>1549</v>
      </c>
      <c r="AA1629" s="78" t="str">
        <f t="shared" si="153"/>
        <v>5-2022</v>
      </c>
      <c r="AC1629" s="4" t="str">
        <f t="shared" si="154"/>
        <v>Empty</v>
      </c>
      <c r="AD1629" s="4" t="e">
        <f t="shared" si="155"/>
        <v>#VALUE!</v>
      </c>
    </row>
    <row r="1630" spans="1:30">
      <c r="A1630" s="8" t="s">
        <v>3815</v>
      </c>
      <c r="B1630" s="8" t="s">
        <v>330</v>
      </c>
      <c r="C1630" s="8" t="s">
        <v>7</v>
      </c>
      <c r="D1630" s="8" t="s">
        <v>10</v>
      </c>
      <c r="E1630" s="8"/>
      <c r="F1630" s="8" t="s">
        <v>1389</v>
      </c>
      <c r="G1630" s="8" t="s">
        <v>1390</v>
      </c>
      <c r="H1630" s="8">
        <v>84.99</v>
      </c>
      <c r="I1630" s="8">
        <v>14.23</v>
      </c>
      <c r="J1630" s="8">
        <v>1.0077</v>
      </c>
      <c r="K1630" s="8">
        <v>1.145</v>
      </c>
      <c r="L1630" s="8" t="s">
        <v>1395</v>
      </c>
      <c r="M1630" s="8">
        <v>782</v>
      </c>
      <c r="N1630" s="8" t="s">
        <v>1396</v>
      </c>
      <c r="O1630" s="89" t="s">
        <v>1759</v>
      </c>
      <c r="P1630" s="89">
        <f t="shared" si="150"/>
        <v>45345</v>
      </c>
      <c r="Q1630" s="89" t="s">
        <v>1759</v>
      </c>
      <c r="R1630" s="89" t="s">
        <v>1537</v>
      </c>
      <c r="S1630" s="121">
        <f t="shared" si="151"/>
        <v>45348</v>
      </c>
      <c r="T1630" s="8">
        <v>180</v>
      </c>
      <c r="U1630" s="8">
        <v>61.1</v>
      </c>
      <c r="Z1630" s="78">
        <f t="shared" ca="1" si="152"/>
        <v>903</v>
      </c>
      <c r="AA1630" s="78" t="str">
        <f t="shared" si="153"/>
        <v>2-2024</v>
      </c>
      <c r="AC1630" s="4" t="str">
        <f t="shared" si="154"/>
        <v>Empty</v>
      </c>
      <c r="AD1630" s="4">
        <f t="shared" si="155"/>
        <v>2</v>
      </c>
    </row>
    <row r="1631" spans="1:30" hidden="1">
      <c r="A1631" s="9" t="s">
        <v>3816</v>
      </c>
      <c r="B1631" s="9" t="s">
        <v>423</v>
      </c>
      <c r="C1631" s="9" t="s">
        <v>20</v>
      </c>
      <c r="D1631" s="9" t="s">
        <v>23</v>
      </c>
      <c r="E1631" s="9"/>
      <c r="F1631" s="9" t="s">
        <v>1374</v>
      </c>
      <c r="G1631" s="9" t="s">
        <v>1390</v>
      </c>
      <c r="H1631" s="9">
        <v>85.66</v>
      </c>
      <c r="I1631" s="9">
        <v>14.06</v>
      </c>
      <c r="J1631" s="9">
        <v>1.171</v>
      </c>
      <c r="K1631" s="9">
        <v>1.3331</v>
      </c>
      <c r="L1631" s="9"/>
      <c r="M1631" s="9">
        <v>780</v>
      </c>
      <c r="N1631" s="9" t="s">
        <v>1386</v>
      </c>
      <c r="O1631" s="90" t="s">
        <v>1107</v>
      </c>
      <c r="P1631" s="89">
        <f t="shared" si="150"/>
        <v>44792</v>
      </c>
      <c r="Q1631" s="90" t="s">
        <v>1107</v>
      </c>
      <c r="R1631" s="90"/>
      <c r="S1631" s="121" t="e">
        <f t="shared" si="151"/>
        <v>#VALUE!</v>
      </c>
      <c r="T1631" s="9">
        <v>120</v>
      </c>
      <c r="U1631" s="9">
        <v>8.74</v>
      </c>
      <c r="Z1631" s="78">
        <f t="shared" ca="1" si="152"/>
        <v>1456</v>
      </c>
      <c r="AA1631" s="78" t="str">
        <f t="shared" si="153"/>
        <v>8-2022</v>
      </c>
      <c r="AC1631" s="4" t="str">
        <f t="shared" si="154"/>
        <v>Empty</v>
      </c>
      <c r="AD1631" s="4" t="e">
        <f t="shared" si="155"/>
        <v>#VALUE!</v>
      </c>
    </row>
    <row r="1632" spans="1:30">
      <c r="A1632" s="8" t="s">
        <v>3817</v>
      </c>
      <c r="B1632" s="8" t="s">
        <v>204</v>
      </c>
      <c r="C1632" s="8" t="s">
        <v>16</v>
      </c>
      <c r="D1632" s="8" t="s">
        <v>1360</v>
      </c>
      <c r="E1632" s="8"/>
      <c r="F1632" s="8" t="s">
        <v>1400</v>
      </c>
      <c r="G1632" s="8" t="s">
        <v>1384</v>
      </c>
      <c r="H1632" s="8">
        <v>86.72</v>
      </c>
      <c r="I1632" s="8">
        <v>8.89</v>
      </c>
      <c r="J1632" s="8">
        <v>0.62260000000000004</v>
      </c>
      <c r="K1632" s="8">
        <v>2.1535000000000002</v>
      </c>
      <c r="L1632" s="8" t="s">
        <v>1376</v>
      </c>
      <c r="M1632" s="8">
        <v>765</v>
      </c>
      <c r="N1632" s="8" t="s">
        <v>1377</v>
      </c>
      <c r="O1632" s="89" t="s">
        <v>3588</v>
      </c>
      <c r="P1632" s="89">
        <f t="shared" si="150"/>
        <v>45134</v>
      </c>
      <c r="Q1632" s="89" t="s">
        <v>3588</v>
      </c>
      <c r="R1632" s="89" t="s">
        <v>3383</v>
      </c>
      <c r="S1632" s="121">
        <f t="shared" si="151"/>
        <v>45137</v>
      </c>
      <c r="T1632" s="8">
        <v>48</v>
      </c>
      <c r="U1632" s="8">
        <v>42.14</v>
      </c>
      <c r="Z1632" s="78">
        <f t="shared" ca="1" si="152"/>
        <v>1114</v>
      </c>
      <c r="AA1632" s="78" t="str">
        <f t="shared" si="153"/>
        <v>7-2023</v>
      </c>
      <c r="AC1632" s="4" t="str">
        <f t="shared" si="154"/>
        <v>Empty</v>
      </c>
      <c r="AD1632" s="4">
        <f t="shared" si="155"/>
        <v>2</v>
      </c>
    </row>
    <row r="1633" spans="1:30">
      <c r="A1633" s="9" t="s">
        <v>3818</v>
      </c>
      <c r="B1633" s="9" t="s">
        <v>854</v>
      </c>
      <c r="C1633" s="9" t="s">
        <v>28</v>
      </c>
      <c r="D1633" s="9" t="s">
        <v>44</v>
      </c>
      <c r="E1633" s="9"/>
      <c r="F1633" s="9" t="s">
        <v>1374</v>
      </c>
      <c r="G1633" s="9" t="s">
        <v>1390</v>
      </c>
      <c r="H1633" s="9">
        <v>54.01</v>
      </c>
      <c r="I1633" s="9">
        <v>9.33</v>
      </c>
      <c r="J1633" s="9">
        <v>0.71360000000000001</v>
      </c>
      <c r="K1633" s="9">
        <v>1.7258</v>
      </c>
      <c r="L1633" s="9" t="s">
        <v>1385</v>
      </c>
      <c r="M1633" s="9">
        <v>613</v>
      </c>
      <c r="N1633" s="9" t="s">
        <v>1377</v>
      </c>
      <c r="O1633" s="90" t="s">
        <v>2620</v>
      </c>
      <c r="P1633" s="89">
        <f t="shared" si="150"/>
        <v>44958</v>
      </c>
      <c r="Q1633" s="90" t="s">
        <v>2620</v>
      </c>
      <c r="R1633" s="90" t="s">
        <v>1772</v>
      </c>
      <c r="S1633" s="121">
        <f t="shared" si="151"/>
        <v>44961</v>
      </c>
      <c r="T1633" s="9">
        <v>36</v>
      </c>
      <c r="U1633" s="9">
        <v>0</v>
      </c>
      <c r="Z1633" s="78">
        <f t="shared" ca="1" si="152"/>
        <v>1290</v>
      </c>
      <c r="AA1633" s="78" t="str">
        <f t="shared" si="153"/>
        <v>2-2023</v>
      </c>
      <c r="AC1633" s="4" t="str">
        <f t="shared" si="154"/>
        <v>Empty</v>
      </c>
      <c r="AD1633" s="4">
        <f t="shared" si="155"/>
        <v>3</v>
      </c>
    </row>
    <row r="1634" spans="1:30">
      <c r="A1634" s="8" t="s">
        <v>3819</v>
      </c>
      <c r="B1634" s="8" t="s">
        <v>1184</v>
      </c>
      <c r="C1634" s="8" t="s">
        <v>7</v>
      </c>
      <c r="D1634" s="8" t="s">
        <v>10</v>
      </c>
      <c r="E1634" s="8"/>
      <c r="F1634" s="8" t="s">
        <v>1389</v>
      </c>
      <c r="G1634" s="8" t="s">
        <v>1375</v>
      </c>
      <c r="H1634" s="8">
        <v>97.63</v>
      </c>
      <c r="I1634" s="8">
        <v>17.420000000000002</v>
      </c>
      <c r="J1634" s="8">
        <v>0.86699999999999999</v>
      </c>
      <c r="K1634" s="8">
        <v>1.7229000000000001</v>
      </c>
      <c r="L1634" s="8" t="s">
        <v>1412</v>
      </c>
      <c r="M1634" s="8">
        <v>892</v>
      </c>
      <c r="N1634" s="8" t="s">
        <v>1403</v>
      </c>
      <c r="O1634" s="89" t="s">
        <v>1630</v>
      </c>
      <c r="P1634" s="89">
        <f t="shared" si="150"/>
        <v>45225</v>
      </c>
      <c r="Q1634" s="89" t="s">
        <v>1630</v>
      </c>
      <c r="R1634" s="89" t="s">
        <v>1516</v>
      </c>
      <c r="S1634" s="121">
        <f t="shared" si="151"/>
        <v>45228</v>
      </c>
      <c r="T1634" s="8">
        <v>120</v>
      </c>
      <c r="U1634" s="8">
        <v>71.23</v>
      </c>
      <c r="Z1634" s="78">
        <f t="shared" ca="1" si="152"/>
        <v>1023</v>
      </c>
      <c r="AA1634" s="78" t="str">
        <f t="shared" si="153"/>
        <v>10-2023</v>
      </c>
      <c r="AC1634" s="4" t="str">
        <f t="shared" si="154"/>
        <v>Q4</v>
      </c>
      <c r="AD1634" s="4">
        <f t="shared" si="155"/>
        <v>2</v>
      </c>
    </row>
    <row r="1635" spans="1:30" hidden="1">
      <c r="A1635" s="9" t="s">
        <v>3820</v>
      </c>
      <c r="B1635" s="9" t="s">
        <v>1201</v>
      </c>
      <c r="C1635" s="9" t="s">
        <v>41</v>
      </c>
      <c r="D1635" s="9" t="s">
        <v>44</v>
      </c>
      <c r="E1635" s="9"/>
      <c r="F1635" s="9" t="s">
        <v>1374</v>
      </c>
      <c r="G1635" s="9" t="s">
        <v>1384</v>
      </c>
      <c r="H1635" s="9">
        <v>65.03</v>
      </c>
      <c r="I1635" s="9">
        <v>17.96</v>
      </c>
      <c r="J1635" s="9">
        <v>0.75429999999999997</v>
      </c>
      <c r="K1635" s="9">
        <v>1.6498999999999999</v>
      </c>
      <c r="L1635" s="9" t="s">
        <v>1412</v>
      </c>
      <c r="M1635" s="9">
        <v>770</v>
      </c>
      <c r="N1635" s="9" t="s">
        <v>1386</v>
      </c>
      <c r="O1635" s="90" t="s">
        <v>1873</v>
      </c>
      <c r="P1635" s="89">
        <f t="shared" si="150"/>
        <v>45302</v>
      </c>
      <c r="Q1635" s="90" t="s">
        <v>1873</v>
      </c>
      <c r="R1635" s="90"/>
      <c r="S1635" s="121" t="e">
        <f t="shared" si="151"/>
        <v>#VALUE!</v>
      </c>
      <c r="T1635" s="9">
        <v>60</v>
      </c>
      <c r="U1635" s="9">
        <v>31.99</v>
      </c>
      <c r="Z1635" s="78">
        <f t="shared" ca="1" si="152"/>
        <v>946</v>
      </c>
      <c r="AA1635" s="78" t="str">
        <f t="shared" si="153"/>
        <v>1-2024</v>
      </c>
      <c r="AC1635" s="4" t="str">
        <f t="shared" si="154"/>
        <v>Empty</v>
      </c>
      <c r="AD1635" s="4" t="e">
        <f t="shared" si="155"/>
        <v>#VALUE!</v>
      </c>
    </row>
    <row r="1636" spans="1:30" hidden="1">
      <c r="A1636" s="8" t="s">
        <v>3821</v>
      </c>
      <c r="B1636" s="8" t="s">
        <v>443</v>
      </c>
      <c r="C1636" s="8" t="s">
        <v>35</v>
      </c>
      <c r="D1636" s="8" t="s">
        <v>44</v>
      </c>
      <c r="E1636" s="8"/>
      <c r="F1636" s="8" t="s">
        <v>1411</v>
      </c>
      <c r="G1636" s="8" t="s">
        <v>1390</v>
      </c>
      <c r="H1636" s="8">
        <v>26.83</v>
      </c>
      <c r="I1636" s="8">
        <v>16.420000000000002</v>
      </c>
      <c r="J1636" s="8">
        <v>0.41549999999999998</v>
      </c>
      <c r="K1636" s="8">
        <v>0.65849999999999997</v>
      </c>
      <c r="L1636" s="8" t="s">
        <v>1376</v>
      </c>
      <c r="M1636" s="8">
        <v>619</v>
      </c>
      <c r="N1636" s="8" t="s">
        <v>1426</v>
      </c>
      <c r="O1636" s="89" t="s">
        <v>1450</v>
      </c>
      <c r="P1636" s="89">
        <f t="shared" si="150"/>
        <v>45542</v>
      </c>
      <c r="Q1636" s="89" t="s">
        <v>1450</v>
      </c>
      <c r="R1636" s="89"/>
      <c r="S1636" s="121" t="e">
        <f t="shared" si="151"/>
        <v>#VALUE!</v>
      </c>
      <c r="T1636" s="8">
        <v>60</v>
      </c>
      <c r="U1636" s="8">
        <v>13.36</v>
      </c>
      <c r="Z1636" s="78">
        <f t="shared" ca="1" si="152"/>
        <v>706</v>
      </c>
      <c r="AA1636" s="78" t="str">
        <f t="shared" si="153"/>
        <v>9-2024</v>
      </c>
      <c r="AC1636" s="4" t="str">
        <f t="shared" si="154"/>
        <v>Empty</v>
      </c>
      <c r="AD1636" s="4" t="e">
        <f t="shared" si="155"/>
        <v>#VALUE!</v>
      </c>
    </row>
    <row r="1637" spans="1:30">
      <c r="A1637" s="9" t="s">
        <v>3822</v>
      </c>
      <c r="B1637" s="9" t="s">
        <v>691</v>
      </c>
      <c r="C1637" s="9" t="s">
        <v>12</v>
      </c>
      <c r="D1637" s="9" t="s">
        <v>1360</v>
      </c>
      <c r="E1637" s="9"/>
      <c r="F1637" s="9" t="s">
        <v>1411</v>
      </c>
      <c r="G1637" s="9" t="s">
        <v>1390</v>
      </c>
      <c r="H1637" s="9">
        <v>50.51</v>
      </c>
      <c r="I1637" s="9">
        <v>17.63</v>
      </c>
      <c r="J1637" s="9">
        <v>0.66600000000000004</v>
      </c>
      <c r="K1637" s="9">
        <v>1.8167</v>
      </c>
      <c r="L1637" s="9" t="s">
        <v>1376</v>
      </c>
      <c r="M1637" s="9">
        <v>862</v>
      </c>
      <c r="N1637" s="9" t="s">
        <v>1403</v>
      </c>
      <c r="O1637" s="90" t="s">
        <v>2131</v>
      </c>
      <c r="P1637" s="89">
        <f t="shared" si="150"/>
        <v>44687</v>
      </c>
      <c r="Q1637" s="90" t="s">
        <v>2131</v>
      </c>
      <c r="R1637" s="90" t="s">
        <v>3260</v>
      </c>
      <c r="S1637" s="121">
        <f t="shared" si="151"/>
        <v>44700</v>
      </c>
      <c r="T1637" s="9">
        <v>36</v>
      </c>
      <c r="U1637" s="9">
        <v>30.76</v>
      </c>
      <c r="Z1637" s="78">
        <f t="shared" ca="1" si="152"/>
        <v>1561</v>
      </c>
      <c r="AA1637" s="78" t="str">
        <f t="shared" si="153"/>
        <v>5-2022</v>
      </c>
      <c r="AC1637" s="4" t="str">
        <f t="shared" si="154"/>
        <v>Empty</v>
      </c>
      <c r="AD1637" s="4">
        <f t="shared" si="155"/>
        <v>10</v>
      </c>
    </row>
    <row r="1638" spans="1:30">
      <c r="A1638" s="8" t="s">
        <v>3823</v>
      </c>
      <c r="B1638" s="8" t="s">
        <v>1257</v>
      </c>
      <c r="C1638" s="8" t="s">
        <v>32</v>
      </c>
      <c r="D1638" s="8" t="s">
        <v>10</v>
      </c>
      <c r="E1638" s="8"/>
      <c r="F1638" s="8" t="s">
        <v>1374</v>
      </c>
      <c r="G1638" s="8" t="s">
        <v>1390</v>
      </c>
      <c r="H1638" s="8">
        <v>75.83</v>
      </c>
      <c r="I1638" s="8">
        <v>12.31</v>
      </c>
      <c r="J1638" s="8">
        <v>0.38059999999999999</v>
      </c>
      <c r="K1638" s="8">
        <v>2.0085000000000002</v>
      </c>
      <c r="L1638" s="8" t="s">
        <v>1376</v>
      </c>
      <c r="M1638" s="8">
        <v>707</v>
      </c>
      <c r="N1638" s="8" t="s">
        <v>1396</v>
      </c>
      <c r="O1638" s="89" t="s">
        <v>3360</v>
      </c>
      <c r="P1638" s="89">
        <f t="shared" si="150"/>
        <v>45618</v>
      </c>
      <c r="Q1638" s="89" t="s">
        <v>3360</v>
      </c>
      <c r="R1638" s="89" t="s">
        <v>3071</v>
      </c>
      <c r="S1638" s="121">
        <f t="shared" si="151"/>
        <v>45625</v>
      </c>
      <c r="T1638" s="8">
        <v>48</v>
      </c>
      <c r="U1638" s="8">
        <v>9.73</v>
      </c>
      <c r="Z1638" s="78">
        <f t="shared" ca="1" si="152"/>
        <v>630</v>
      </c>
      <c r="AA1638" s="78" t="str">
        <f t="shared" si="153"/>
        <v>11-2024</v>
      </c>
      <c r="AC1638" s="4" t="str">
        <f t="shared" si="154"/>
        <v>Q4</v>
      </c>
      <c r="AD1638" s="4">
        <f t="shared" si="155"/>
        <v>6</v>
      </c>
    </row>
    <row r="1639" spans="1:30" hidden="1">
      <c r="A1639" s="9" t="s">
        <v>3824</v>
      </c>
      <c r="B1639" s="9" t="s">
        <v>830</v>
      </c>
      <c r="C1639" s="9" t="s">
        <v>38</v>
      </c>
      <c r="D1639" s="9" t="s">
        <v>10</v>
      </c>
      <c r="E1639" s="9"/>
      <c r="F1639" s="9" t="s">
        <v>1389</v>
      </c>
      <c r="G1639" s="9" t="s">
        <v>1384</v>
      </c>
      <c r="H1639" s="9">
        <v>69.31</v>
      </c>
      <c r="I1639" s="9">
        <v>11.92</v>
      </c>
      <c r="J1639" s="9">
        <v>0.6643</v>
      </c>
      <c r="K1639" s="9">
        <v>0.82830000000000004</v>
      </c>
      <c r="L1639" s="9" t="s">
        <v>1358</v>
      </c>
      <c r="M1639" s="9">
        <v>867</v>
      </c>
      <c r="N1639" s="9" t="s">
        <v>1426</v>
      </c>
      <c r="O1639" s="90" t="s">
        <v>2732</v>
      </c>
      <c r="P1639" s="89">
        <f t="shared" si="150"/>
        <v>44693</v>
      </c>
      <c r="Q1639" s="90" t="s">
        <v>2732</v>
      </c>
      <c r="R1639" s="90"/>
      <c r="S1639" s="121" t="e">
        <f t="shared" si="151"/>
        <v>#VALUE!</v>
      </c>
      <c r="T1639" s="9">
        <v>180</v>
      </c>
      <c r="U1639" s="9">
        <v>15.43</v>
      </c>
      <c r="Z1639" s="78">
        <f t="shared" ca="1" si="152"/>
        <v>1555</v>
      </c>
      <c r="AA1639" s="78" t="str">
        <f t="shared" si="153"/>
        <v>5-2022</v>
      </c>
      <c r="AC1639" s="4" t="str">
        <f t="shared" si="154"/>
        <v>Empty</v>
      </c>
      <c r="AD1639" s="4" t="e">
        <f t="shared" si="155"/>
        <v>#VALUE!</v>
      </c>
    </row>
    <row r="1640" spans="1:30">
      <c r="A1640" s="8" t="s">
        <v>3825</v>
      </c>
      <c r="B1640" s="8" t="s">
        <v>260</v>
      </c>
      <c r="C1640" s="8" t="s">
        <v>16</v>
      </c>
      <c r="D1640" s="8" t="s">
        <v>31</v>
      </c>
      <c r="E1640" s="8"/>
      <c r="F1640" s="8" t="s">
        <v>1389</v>
      </c>
      <c r="G1640" s="8" t="s">
        <v>1390</v>
      </c>
      <c r="H1640" s="8">
        <v>68.790000000000006</v>
      </c>
      <c r="I1640" s="8">
        <v>11.6</v>
      </c>
      <c r="J1640" s="8">
        <v>1.0515000000000001</v>
      </c>
      <c r="K1640" s="8">
        <v>3.2252999999999998</v>
      </c>
      <c r="L1640" s="8" t="s">
        <v>1376</v>
      </c>
      <c r="M1640" s="8">
        <v>895</v>
      </c>
      <c r="N1640" s="8" t="s">
        <v>1396</v>
      </c>
      <c r="O1640" s="89" t="s">
        <v>2760</v>
      </c>
      <c r="P1640" s="89">
        <f t="shared" si="150"/>
        <v>44735</v>
      </c>
      <c r="Q1640" s="89" t="s">
        <v>2760</v>
      </c>
      <c r="R1640" s="89" t="s">
        <v>3826</v>
      </c>
      <c r="S1640" s="121">
        <f t="shared" si="151"/>
        <v>44745</v>
      </c>
      <c r="T1640" s="8">
        <v>24</v>
      </c>
      <c r="U1640" s="8">
        <v>42.19</v>
      </c>
      <c r="Z1640" s="78">
        <f t="shared" ca="1" si="152"/>
        <v>1513</v>
      </c>
      <c r="AA1640" s="78" t="str">
        <f t="shared" si="153"/>
        <v>6-2022</v>
      </c>
      <c r="AC1640" s="4" t="str">
        <f t="shared" si="154"/>
        <v>Empty</v>
      </c>
      <c r="AD1640" s="4">
        <f t="shared" si="155"/>
        <v>7</v>
      </c>
    </row>
    <row r="1641" spans="1:30">
      <c r="A1641" s="9" t="s">
        <v>3827</v>
      </c>
      <c r="B1641" s="9" t="s">
        <v>456</v>
      </c>
      <c r="C1641" s="9" t="s">
        <v>38</v>
      </c>
      <c r="D1641" s="9" t="s">
        <v>10</v>
      </c>
      <c r="E1641" s="9"/>
      <c r="F1641" s="9" t="s">
        <v>1411</v>
      </c>
      <c r="G1641" s="9" t="s">
        <v>1375</v>
      </c>
      <c r="H1641" s="9">
        <v>1.27</v>
      </c>
      <c r="I1641" s="9">
        <v>12.68</v>
      </c>
      <c r="J1641" s="9">
        <v>1.95E-2</v>
      </c>
      <c r="K1641" s="9">
        <v>1.8700000000000001E-2</v>
      </c>
      <c r="L1641" s="9" t="s">
        <v>1376</v>
      </c>
      <c r="M1641" s="9">
        <v>565</v>
      </c>
      <c r="N1641" s="9" t="s">
        <v>1396</v>
      </c>
      <c r="O1641" s="90" t="s">
        <v>191</v>
      </c>
      <c r="P1641" s="89">
        <f t="shared" si="150"/>
        <v>45313</v>
      </c>
      <c r="Q1641" s="90" t="s">
        <v>191</v>
      </c>
      <c r="R1641" s="90" t="s">
        <v>2960</v>
      </c>
      <c r="S1641" s="121">
        <f t="shared" si="151"/>
        <v>45316</v>
      </c>
      <c r="T1641" s="9">
        <v>120</v>
      </c>
      <c r="U1641" s="9">
        <v>0.17</v>
      </c>
      <c r="Z1641" s="78">
        <f t="shared" ca="1" si="152"/>
        <v>935</v>
      </c>
      <c r="AA1641" s="78" t="str">
        <f t="shared" si="153"/>
        <v>1-2024</v>
      </c>
      <c r="AC1641" s="4" t="str">
        <f t="shared" si="154"/>
        <v>Empty</v>
      </c>
      <c r="AD1641" s="4">
        <f t="shared" si="155"/>
        <v>4</v>
      </c>
    </row>
    <row r="1642" spans="1:30">
      <c r="A1642" s="8" t="s">
        <v>3828</v>
      </c>
      <c r="B1642" s="8" t="s">
        <v>1324</v>
      </c>
      <c r="C1642" s="8" t="s">
        <v>7</v>
      </c>
      <c r="D1642" s="8" t="s">
        <v>44</v>
      </c>
      <c r="E1642" s="8"/>
      <c r="F1642" s="8" t="s">
        <v>1408</v>
      </c>
      <c r="G1642" s="8" t="s">
        <v>1384</v>
      </c>
      <c r="H1642" s="8">
        <v>29.21</v>
      </c>
      <c r="I1642" s="8">
        <v>18.23</v>
      </c>
      <c r="J1642" s="8">
        <v>0.3997</v>
      </c>
      <c r="K1642" s="8">
        <v>0.47520000000000001</v>
      </c>
      <c r="L1642" s="8" t="s">
        <v>1358</v>
      </c>
      <c r="M1642" s="8">
        <v>628</v>
      </c>
      <c r="N1642" s="8" t="s">
        <v>1377</v>
      </c>
      <c r="O1642" s="89" t="s">
        <v>3829</v>
      </c>
      <c r="P1642" s="89">
        <f t="shared" si="150"/>
        <v>45489</v>
      </c>
      <c r="Q1642" s="89" t="s">
        <v>3829</v>
      </c>
      <c r="R1642" s="89" t="s">
        <v>3830</v>
      </c>
      <c r="S1642" s="121">
        <f t="shared" si="151"/>
        <v>45501</v>
      </c>
      <c r="T1642" s="8">
        <v>180</v>
      </c>
      <c r="U1642" s="8">
        <v>6.69</v>
      </c>
      <c r="Z1642" s="78">
        <f t="shared" ca="1" si="152"/>
        <v>759</v>
      </c>
      <c r="AA1642" s="78" t="str">
        <f t="shared" si="153"/>
        <v>7-2024</v>
      </c>
      <c r="AC1642" s="4" t="str">
        <f t="shared" si="154"/>
        <v>Empty</v>
      </c>
      <c r="AD1642" s="4">
        <f t="shared" si="155"/>
        <v>9</v>
      </c>
    </row>
    <row r="1643" spans="1:30">
      <c r="A1643" s="9" t="s">
        <v>3831</v>
      </c>
      <c r="B1643" s="9" t="s">
        <v>990</v>
      </c>
      <c r="C1643" s="9" t="s">
        <v>7</v>
      </c>
      <c r="D1643" s="9" t="s">
        <v>31</v>
      </c>
      <c r="E1643" s="9"/>
      <c r="F1643" s="9" t="s">
        <v>1380</v>
      </c>
      <c r="G1643" s="9" t="s">
        <v>1384</v>
      </c>
      <c r="H1643" s="9">
        <v>4.46</v>
      </c>
      <c r="I1643" s="9">
        <v>17.68</v>
      </c>
      <c r="J1643" s="9">
        <v>2.5700000000000001E-2</v>
      </c>
      <c r="K1643" s="9">
        <v>7.0800000000000002E-2</v>
      </c>
      <c r="L1643" s="9"/>
      <c r="M1643" s="9">
        <v>649</v>
      </c>
      <c r="N1643" s="9" t="s">
        <v>1396</v>
      </c>
      <c r="O1643" s="90" t="s">
        <v>587</v>
      </c>
      <c r="P1643" s="89">
        <f t="shared" si="150"/>
        <v>45578</v>
      </c>
      <c r="Q1643" s="90" t="s">
        <v>587</v>
      </c>
      <c r="R1643" s="90" t="s">
        <v>1482</v>
      </c>
      <c r="S1643" s="121">
        <f t="shared" si="151"/>
        <v>45587</v>
      </c>
      <c r="T1643" s="9">
        <v>180</v>
      </c>
      <c r="U1643" s="9">
        <v>0</v>
      </c>
      <c r="Z1643" s="78">
        <f t="shared" ca="1" si="152"/>
        <v>670</v>
      </c>
      <c r="AA1643" s="78" t="str">
        <f t="shared" si="153"/>
        <v>10-2024</v>
      </c>
      <c r="AC1643" s="4" t="str">
        <f t="shared" si="154"/>
        <v>Q4</v>
      </c>
      <c r="AD1643" s="4">
        <f t="shared" si="155"/>
        <v>7</v>
      </c>
    </row>
    <row r="1644" spans="1:30" hidden="1">
      <c r="A1644" s="8" t="s">
        <v>3832</v>
      </c>
      <c r="B1644" s="8" t="s">
        <v>336</v>
      </c>
      <c r="C1644" s="8" t="s">
        <v>7</v>
      </c>
      <c r="D1644" s="8" t="s">
        <v>31</v>
      </c>
      <c r="E1644" s="8"/>
      <c r="F1644" s="8" t="s">
        <v>1380</v>
      </c>
      <c r="G1644" s="8" t="s">
        <v>1384</v>
      </c>
      <c r="H1644" s="8">
        <v>35.450000000000003</v>
      </c>
      <c r="I1644" s="8">
        <v>12.71</v>
      </c>
      <c r="J1644" s="8">
        <v>0.54210000000000003</v>
      </c>
      <c r="K1644" s="8">
        <v>0.94589999999999996</v>
      </c>
      <c r="L1644" s="8" t="s">
        <v>1358</v>
      </c>
      <c r="M1644" s="8">
        <v>606</v>
      </c>
      <c r="N1644" s="8" t="s">
        <v>1386</v>
      </c>
      <c r="O1644" s="89" t="s">
        <v>888</v>
      </c>
      <c r="P1644" s="89">
        <f t="shared" si="150"/>
        <v>44629</v>
      </c>
      <c r="Q1644" s="89" t="s">
        <v>888</v>
      </c>
      <c r="R1644" s="89"/>
      <c r="S1644" s="121" t="e">
        <f t="shared" si="151"/>
        <v>#VALUE!</v>
      </c>
      <c r="T1644" s="8">
        <v>48</v>
      </c>
      <c r="U1644" s="8">
        <v>6.01</v>
      </c>
      <c r="Z1644" s="78">
        <f t="shared" ca="1" si="152"/>
        <v>1619</v>
      </c>
      <c r="AA1644" s="78" t="str">
        <f t="shared" si="153"/>
        <v>3-2022</v>
      </c>
      <c r="AC1644" s="4" t="str">
        <f t="shared" si="154"/>
        <v>Empty</v>
      </c>
      <c r="AD1644" s="4" t="e">
        <f t="shared" si="155"/>
        <v>#VALUE!</v>
      </c>
    </row>
    <row r="1645" spans="1:30">
      <c r="A1645" s="9" t="s">
        <v>3833</v>
      </c>
      <c r="B1645" s="9" t="s">
        <v>1269</v>
      </c>
      <c r="C1645" s="9" t="s">
        <v>35</v>
      </c>
      <c r="D1645" s="9" t="s">
        <v>31</v>
      </c>
      <c r="E1645" s="9"/>
      <c r="F1645" s="9" t="s">
        <v>1411</v>
      </c>
      <c r="G1645" s="9" t="s">
        <v>1390</v>
      </c>
      <c r="H1645" s="9">
        <v>47.86</v>
      </c>
      <c r="I1645" s="9">
        <v>14.92</v>
      </c>
      <c r="J1645" s="9">
        <v>0.70879999999999999</v>
      </c>
      <c r="K1645" s="9">
        <v>0.9214</v>
      </c>
      <c r="L1645" s="9" t="s">
        <v>1395</v>
      </c>
      <c r="M1645" s="9">
        <v>845</v>
      </c>
      <c r="N1645" s="9" t="s">
        <v>1403</v>
      </c>
      <c r="O1645" s="90" t="s">
        <v>2066</v>
      </c>
      <c r="P1645" s="89">
        <f t="shared" si="150"/>
        <v>45426</v>
      </c>
      <c r="Q1645" s="90" t="s">
        <v>2066</v>
      </c>
      <c r="R1645" s="90" t="s">
        <v>2067</v>
      </c>
      <c r="S1645" s="121">
        <f t="shared" si="151"/>
        <v>45432</v>
      </c>
      <c r="T1645" s="9">
        <v>84</v>
      </c>
      <c r="U1645" s="9">
        <v>28.99</v>
      </c>
      <c r="Z1645" s="78">
        <f t="shared" ca="1" si="152"/>
        <v>822</v>
      </c>
      <c r="AA1645" s="78" t="str">
        <f t="shared" si="153"/>
        <v>5-2024</v>
      </c>
      <c r="AC1645" s="4" t="str">
        <f t="shared" si="154"/>
        <v>Empty</v>
      </c>
      <c r="AD1645" s="4">
        <f t="shared" si="155"/>
        <v>5</v>
      </c>
    </row>
    <row r="1646" spans="1:30" hidden="1">
      <c r="A1646" s="8" t="s">
        <v>3834</v>
      </c>
      <c r="B1646" s="8" t="s">
        <v>524</v>
      </c>
      <c r="C1646" s="8" t="s">
        <v>24</v>
      </c>
      <c r="D1646" s="8" t="s">
        <v>1360</v>
      </c>
      <c r="E1646" s="8"/>
      <c r="F1646" s="8" t="s">
        <v>1408</v>
      </c>
      <c r="G1646" s="8" t="s">
        <v>1384</v>
      </c>
      <c r="H1646" s="8">
        <v>38.97</v>
      </c>
      <c r="I1646" s="8">
        <v>14.27</v>
      </c>
      <c r="J1646" s="8">
        <v>0.62860000000000005</v>
      </c>
      <c r="K1646" s="8">
        <v>1.337</v>
      </c>
      <c r="L1646" s="8" t="s">
        <v>1385</v>
      </c>
      <c r="M1646" s="8">
        <v>656</v>
      </c>
      <c r="N1646" s="8" t="s">
        <v>1426</v>
      </c>
      <c r="O1646" s="89" t="s">
        <v>2611</v>
      </c>
      <c r="P1646" s="89">
        <f t="shared" si="150"/>
        <v>44732</v>
      </c>
      <c r="Q1646" s="89" t="s">
        <v>2611</v>
      </c>
      <c r="R1646" s="89"/>
      <c r="S1646" s="121" t="e">
        <f t="shared" si="151"/>
        <v>#VALUE!</v>
      </c>
      <c r="T1646" s="8">
        <v>36</v>
      </c>
      <c r="U1646" s="8">
        <v>0</v>
      </c>
      <c r="Z1646" s="78">
        <f t="shared" ca="1" si="152"/>
        <v>1516</v>
      </c>
      <c r="AA1646" s="78" t="str">
        <f t="shared" si="153"/>
        <v>6-2022</v>
      </c>
      <c r="AC1646" s="4" t="str">
        <f t="shared" si="154"/>
        <v>Empty</v>
      </c>
      <c r="AD1646" s="4" t="e">
        <f t="shared" si="155"/>
        <v>#VALUE!</v>
      </c>
    </row>
    <row r="1647" spans="1:30">
      <c r="A1647" s="9" t="s">
        <v>3835</v>
      </c>
      <c r="B1647" s="9" t="s">
        <v>1116</v>
      </c>
      <c r="C1647" s="9" t="s">
        <v>20</v>
      </c>
      <c r="D1647" s="9" t="s">
        <v>44</v>
      </c>
      <c r="E1647" s="9"/>
      <c r="F1647" s="9" t="s">
        <v>1408</v>
      </c>
      <c r="G1647" s="9" t="s">
        <v>1384</v>
      </c>
      <c r="H1647" s="9">
        <v>94.17</v>
      </c>
      <c r="I1647" s="9">
        <v>16.86</v>
      </c>
      <c r="J1647" s="9">
        <v>0.60209999999999997</v>
      </c>
      <c r="K1647" s="9">
        <v>2.7105000000000001</v>
      </c>
      <c r="L1647" s="9" t="s">
        <v>1395</v>
      </c>
      <c r="M1647" s="9">
        <v>631</v>
      </c>
      <c r="N1647" s="9" t="s">
        <v>1377</v>
      </c>
      <c r="O1647" s="90" t="s">
        <v>2654</v>
      </c>
      <c r="P1647" s="89">
        <f t="shared" si="150"/>
        <v>45032</v>
      </c>
      <c r="Q1647" s="90" t="s">
        <v>2654</v>
      </c>
      <c r="R1647" s="90" t="s">
        <v>1946</v>
      </c>
      <c r="S1647" s="121">
        <f t="shared" si="151"/>
        <v>45046</v>
      </c>
      <c r="T1647" s="9">
        <v>48</v>
      </c>
      <c r="U1647" s="9">
        <v>44.97</v>
      </c>
      <c r="Z1647" s="78">
        <f t="shared" ca="1" si="152"/>
        <v>1216</v>
      </c>
      <c r="AA1647" s="78" t="str">
        <f t="shared" si="153"/>
        <v>4-2023</v>
      </c>
      <c r="AC1647" s="4" t="str">
        <f t="shared" si="154"/>
        <v>Empty</v>
      </c>
      <c r="AD1647" s="4">
        <f t="shared" si="155"/>
        <v>10</v>
      </c>
    </row>
    <row r="1648" spans="1:30" hidden="1">
      <c r="A1648" s="8" t="s">
        <v>3836</v>
      </c>
      <c r="B1648" s="8" t="s">
        <v>1074</v>
      </c>
      <c r="C1648" s="8" t="s">
        <v>41</v>
      </c>
      <c r="D1648" s="8" t="s">
        <v>23</v>
      </c>
      <c r="E1648" s="8"/>
      <c r="F1648" s="8" t="s">
        <v>1400</v>
      </c>
      <c r="G1648" s="8" t="s">
        <v>1375</v>
      </c>
      <c r="H1648" s="8">
        <v>53.82</v>
      </c>
      <c r="I1648" s="8">
        <v>17.41</v>
      </c>
      <c r="J1648" s="8">
        <v>0.88839999999999997</v>
      </c>
      <c r="K1648" s="8">
        <v>4.9191000000000003</v>
      </c>
      <c r="L1648" s="8" t="s">
        <v>1358</v>
      </c>
      <c r="M1648" s="8">
        <v>740</v>
      </c>
      <c r="N1648" s="8" t="s">
        <v>1426</v>
      </c>
      <c r="O1648" s="89" t="s">
        <v>1418</v>
      </c>
      <c r="P1648" s="89">
        <f t="shared" si="150"/>
        <v>45265</v>
      </c>
      <c r="Q1648" s="89" t="s">
        <v>1418</v>
      </c>
      <c r="R1648" s="89"/>
      <c r="S1648" s="121" t="e">
        <f t="shared" si="151"/>
        <v>#VALUE!</v>
      </c>
      <c r="T1648" s="8">
        <v>12</v>
      </c>
      <c r="U1648" s="8">
        <v>28.09</v>
      </c>
      <c r="Z1648" s="78">
        <f t="shared" ca="1" si="152"/>
        <v>983</v>
      </c>
      <c r="AA1648" s="78" t="str">
        <f t="shared" si="153"/>
        <v>12-2023</v>
      </c>
      <c r="AC1648" s="4" t="str">
        <f t="shared" si="154"/>
        <v>Q4</v>
      </c>
      <c r="AD1648" s="4" t="e">
        <f t="shared" si="155"/>
        <v>#VALUE!</v>
      </c>
    </row>
    <row r="1649" spans="1:30">
      <c r="A1649" s="9" t="s">
        <v>3837</v>
      </c>
      <c r="B1649" s="9" t="s">
        <v>513</v>
      </c>
      <c r="C1649" s="9" t="s">
        <v>41</v>
      </c>
      <c r="D1649" s="9" t="s">
        <v>10</v>
      </c>
      <c r="E1649" s="9"/>
      <c r="F1649" s="9" t="s">
        <v>1408</v>
      </c>
      <c r="G1649" s="9" t="s">
        <v>1390</v>
      </c>
      <c r="H1649" s="9">
        <v>30.53</v>
      </c>
      <c r="I1649" s="9">
        <v>13.18</v>
      </c>
      <c r="J1649" s="9">
        <v>0.1888</v>
      </c>
      <c r="K1649" s="9">
        <v>0.69750000000000001</v>
      </c>
      <c r="L1649" s="9" t="s">
        <v>1358</v>
      </c>
      <c r="M1649" s="9">
        <v>576</v>
      </c>
      <c r="N1649" s="9" t="s">
        <v>1403</v>
      </c>
      <c r="O1649" s="90" t="s">
        <v>1446</v>
      </c>
      <c r="P1649" s="89">
        <f t="shared" si="150"/>
        <v>44633</v>
      </c>
      <c r="Q1649" s="90" t="s">
        <v>1446</v>
      </c>
      <c r="R1649" s="90" t="s">
        <v>2375</v>
      </c>
      <c r="S1649" s="121">
        <f t="shared" si="151"/>
        <v>44642</v>
      </c>
      <c r="T1649" s="9">
        <v>60</v>
      </c>
      <c r="U1649" s="9">
        <v>4.57</v>
      </c>
      <c r="Z1649" s="78">
        <f t="shared" ca="1" si="152"/>
        <v>1615</v>
      </c>
      <c r="AA1649" s="78" t="str">
        <f t="shared" si="153"/>
        <v>3-2022</v>
      </c>
      <c r="AC1649" s="4" t="str">
        <f t="shared" si="154"/>
        <v>Empty</v>
      </c>
      <c r="AD1649" s="4">
        <f t="shared" si="155"/>
        <v>7</v>
      </c>
    </row>
    <row r="1650" spans="1:30" hidden="1">
      <c r="A1650" s="8" t="s">
        <v>3838</v>
      </c>
      <c r="B1650" s="8" t="s">
        <v>779</v>
      </c>
      <c r="C1650" s="8" t="s">
        <v>32</v>
      </c>
      <c r="D1650" s="8" t="s">
        <v>1360</v>
      </c>
      <c r="E1650" s="8"/>
      <c r="F1650" s="8" t="s">
        <v>1408</v>
      </c>
      <c r="G1650" s="8" t="s">
        <v>1390</v>
      </c>
      <c r="H1650" s="8">
        <v>5.47</v>
      </c>
      <c r="I1650" s="8">
        <v>10.31</v>
      </c>
      <c r="J1650" s="8">
        <v>5.45E-2</v>
      </c>
      <c r="K1650" s="8">
        <v>5.3900000000000003E-2</v>
      </c>
      <c r="L1650" s="8" t="s">
        <v>1376</v>
      </c>
      <c r="M1650" s="8">
        <v>701</v>
      </c>
      <c r="N1650" s="8" t="s">
        <v>1386</v>
      </c>
      <c r="O1650" s="89" t="s">
        <v>927</v>
      </c>
      <c r="P1650" s="89">
        <f t="shared" si="150"/>
        <v>44936</v>
      </c>
      <c r="Q1650" s="89" t="s">
        <v>927</v>
      </c>
      <c r="R1650" s="89"/>
      <c r="S1650" s="121" t="e">
        <f t="shared" si="151"/>
        <v>#VALUE!</v>
      </c>
      <c r="T1650" s="8">
        <v>240</v>
      </c>
      <c r="U1650" s="8">
        <v>1.75</v>
      </c>
      <c r="Z1650" s="78">
        <f t="shared" ca="1" si="152"/>
        <v>1312</v>
      </c>
      <c r="AA1650" s="78" t="str">
        <f t="shared" si="153"/>
        <v>1-2023</v>
      </c>
      <c r="AC1650" s="4" t="str">
        <f t="shared" si="154"/>
        <v>Empty</v>
      </c>
      <c r="AD1650" s="4" t="e">
        <f t="shared" si="155"/>
        <v>#VALUE!</v>
      </c>
    </row>
    <row r="1651" spans="1:30" hidden="1">
      <c r="A1651" s="9" t="s">
        <v>3839</v>
      </c>
      <c r="B1651" s="9" t="s">
        <v>1351</v>
      </c>
      <c r="C1651" s="9" t="s">
        <v>35</v>
      </c>
      <c r="D1651" s="9" t="s">
        <v>23</v>
      </c>
      <c r="E1651" s="9"/>
      <c r="F1651" s="9" t="s">
        <v>1380</v>
      </c>
      <c r="G1651" s="9" t="s">
        <v>1384</v>
      </c>
      <c r="H1651" s="9">
        <v>90.23</v>
      </c>
      <c r="I1651" s="9">
        <v>18.09</v>
      </c>
      <c r="J1651" s="9">
        <v>1.6841999999999999</v>
      </c>
      <c r="K1651" s="9">
        <v>1.3988</v>
      </c>
      <c r="L1651" s="9" t="s">
        <v>1412</v>
      </c>
      <c r="M1651" s="9">
        <v>881</v>
      </c>
      <c r="N1651" s="9" t="s">
        <v>1381</v>
      </c>
      <c r="O1651" s="90" t="s">
        <v>2286</v>
      </c>
      <c r="P1651" s="89">
        <f t="shared" si="150"/>
        <v>44707</v>
      </c>
      <c r="Q1651" s="90" t="s">
        <v>2286</v>
      </c>
      <c r="R1651" s="90"/>
      <c r="S1651" s="121" t="e">
        <f t="shared" si="151"/>
        <v>#VALUE!</v>
      </c>
      <c r="T1651" s="9">
        <v>240</v>
      </c>
      <c r="U1651" s="9">
        <v>82.82</v>
      </c>
      <c r="Z1651" s="78">
        <f t="shared" ca="1" si="152"/>
        <v>1541</v>
      </c>
      <c r="AA1651" s="78" t="str">
        <f t="shared" si="153"/>
        <v>5-2022</v>
      </c>
      <c r="AC1651" s="4" t="str">
        <f t="shared" si="154"/>
        <v>Empty</v>
      </c>
      <c r="AD1651" s="4" t="e">
        <f t="shared" si="155"/>
        <v>#VALUE!</v>
      </c>
    </row>
    <row r="1652" spans="1:30">
      <c r="A1652" s="8" t="s">
        <v>3840</v>
      </c>
      <c r="B1652" s="8" t="s">
        <v>1263</v>
      </c>
      <c r="C1652" s="8" t="s">
        <v>38</v>
      </c>
      <c r="D1652" s="8" t="s">
        <v>23</v>
      </c>
      <c r="E1652" s="8"/>
      <c r="F1652" s="8" t="s">
        <v>1411</v>
      </c>
      <c r="G1652" s="8" t="s">
        <v>1390</v>
      </c>
      <c r="H1652" s="8">
        <v>99.55</v>
      </c>
      <c r="I1652" s="8">
        <v>9.9499999999999993</v>
      </c>
      <c r="J1652" s="8">
        <v>0.74550000000000005</v>
      </c>
      <c r="K1652" s="8">
        <v>2.5225</v>
      </c>
      <c r="L1652" s="8" t="s">
        <v>1412</v>
      </c>
      <c r="M1652" s="8">
        <v>818</v>
      </c>
      <c r="N1652" s="8" t="s">
        <v>1403</v>
      </c>
      <c r="O1652" s="89" t="s">
        <v>839</v>
      </c>
      <c r="P1652" s="89">
        <f t="shared" si="150"/>
        <v>45405</v>
      </c>
      <c r="Q1652" s="89" t="s">
        <v>839</v>
      </c>
      <c r="R1652" s="89" t="s">
        <v>1917</v>
      </c>
      <c r="S1652" s="121">
        <f t="shared" si="151"/>
        <v>45407</v>
      </c>
      <c r="T1652" s="8">
        <v>48</v>
      </c>
      <c r="U1652" s="8">
        <v>52.27</v>
      </c>
      <c r="Z1652" s="78">
        <f t="shared" ca="1" si="152"/>
        <v>843</v>
      </c>
      <c r="AA1652" s="78" t="str">
        <f t="shared" si="153"/>
        <v>4-2024</v>
      </c>
      <c r="AC1652" s="4" t="str">
        <f t="shared" si="154"/>
        <v>Empty</v>
      </c>
      <c r="AD1652" s="4">
        <f t="shared" si="155"/>
        <v>3</v>
      </c>
    </row>
    <row r="1653" spans="1:30" hidden="1">
      <c r="A1653" s="9" t="s">
        <v>3841</v>
      </c>
      <c r="B1653" s="9" t="s">
        <v>716</v>
      </c>
      <c r="C1653" s="9" t="s">
        <v>20</v>
      </c>
      <c r="D1653" s="9" t="s">
        <v>31</v>
      </c>
      <c r="E1653" s="9"/>
      <c r="F1653" s="9" t="s">
        <v>1374</v>
      </c>
      <c r="G1653" s="9" t="s">
        <v>1390</v>
      </c>
      <c r="H1653" s="9">
        <v>1.82</v>
      </c>
      <c r="I1653" s="9">
        <v>17.23</v>
      </c>
      <c r="J1653" s="9">
        <v>1.3100000000000001E-2</v>
      </c>
      <c r="K1653" s="9">
        <v>3.1899999999999998E-2</v>
      </c>
      <c r="L1653" s="9" t="s">
        <v>1412</v>
      </c>
      <c r="M1653" s="9">
        <v>659</v>
      </c>
      <c r="N1653" s="9" t="s">
        <v>1386</v>
      </c>
      <c r="O1653" s="90" t="s">
        <v>2580</v>
      </c>
      <c r="P1653" s="89">
        <f t="shared" si="150"/>
        <v>45270</v>
      </c>
      <c r="Q1653" s="90" t="s">
        <v>2580</v>
      </c>
      <c r="R1653" s="90"/>
      <c r="S1653" s="121" t="e">
        <f t="shared" si="151"/>
        <v>#VALUE!</v>
      </c>
      <c r="T1653" s="9">
        <v>120</v>
      </c>
      <c r="U1653" s="9">
        <v>1.1399999999999999</v>
      </c>
      <c r="Z1653" s="78">
        <f t="shared" ca="1" si="152"/>
        <v>978</v>
      </c>
      <c r="AA1653" s="78" t="str">
        <f t="shared" si="153"/>
        <v>12-2023</v>
      </c>
      <c r="AC1653" s="4" t="str">
        <f t="shared" si="154"/>
        <v>Q4</v>
      </c>
      <c r="AD1653" s="4" t="e">
        <f t="shared" si="155"/>
        <v>#VALUE!</v>
      </c>
    </row>
    <row r="1654" spans="1:30">
      <c r="A1654" s="8" t="s">
        <v>3842</v>
      </c>
      <c r="B1654" s="8" t="s">
        <v>273</v>
      </c>
      <c r="C1654" s="8" t="s">
        <v>7</v>
      </c>
      <c r="D1654" s="8" t="s">
        <v>31</v>
      </c>
      <c r="E1654" s="8"/>
      <c r="F1654" s="8" t="s">
        <v>1408</v>
      </c>
      <c r="G1654" s="8" t="s">
        <v>1375</v>
      </c>
      <c r="H1654" s="8">
        <v>55.12</v>
      </c>
      <c r="I1654" s="8">
        <v>13.82</v>
      </c>
      <c r="J1654" s="8">
        <v>0.99470000000000003</v>
      </c>
      <c r="K1654" s="8">
        <v>0.72740000000000005</v>
      </c>
      <c r="L1654" s="8" t="s">
        <v>1358</v>
      </c>
      <c r="M1654" s="8">
        <v>608</v>
      </c>
      <c r="N1654" s="8" t="s">
        <v>1396</v>
      </c>
      <c r="O1654" s="89" t="s">
        <v>581</v>
      </c>
      <c r="P1654" s="89">
        <f t="shared" si="150"/>
        <v>44850</v>
      </c>
      <c r="Q1654" s="89" t="s">
        <v>581</v>
      </c>
      <c r="R1654" s="89" t="s">
        <v>1212</v>
      </c>
      <c r="S1654" s="121">
        <f t="shared" si="151"/>
        <v>44852</v>
      </c>
      <c r="T1654" s="8">
        <v>180</v>
      </c>
      <c r="U1654" s="8">
        <v>45.52</v>
      </c>
      <c r="Z1654" s="78">
        <f t="shared" ca="1" si="152"/>
        <v>1398</v>
      </c>
      <c r="AA1654" s="78" t="str">
        <f t="shared" si="153"/>
        <v>10-2022</v>
      </c>
      <c r="AC1654" s="4" t="str">
        <f t="shared" si="154"/>
        <v>Q4</v>
      </c>
      <c r="AD1654" s="4">
        <f t="shared" si="155"/>
        <v>2</v>
      </c>
    </row>
    <row r="1655" spans="1:30">
      <c r="A1655" s="9" t="s">
        <v>3843</v>
      </c>
      <c r="B1655" s="9" t="s">
        <v>1005</v>
      </c>
      <c r="C1655" s="9" t="s">
        <v>24</v>
      </c>
      <c r="D1655" s="9" t="s">
        <v>23</v>
      </c>
      <c r="E1655" s="9"/>
      <c r="F1655" s="9" t="s">
        <v>1374</v>
      </c>
      <c r="G1655" s="9" t="s">
        <v>1390</v>
      </c>
      <c r="H1655" s="9">
        <v>28.72</v>
      </c>
      <c r="I1655" s="9">
        <v>7.55</v>
      </c>
      <c r="J1655" s="9">
        <v>0.21879999999999999</v>
      </c>
      <c r="K1655" s="9">
        <v>0.69510000000000005</v>
      </c>
      <c r="L1655" s="9" t="s">
        <v>1376</v>
      </c>
      <c r="M1655" s="9">
        <v>631</v>
      </c>
      <c r="N1655" s="9" t="s">
        <v>1396</v>
      </c>
      <c r="O1655" s="90" t="s">
        <v>1934</v>
      </c>
      <c r="P1655" s="89">
        <f t="shared" si="150"/>
        <v>45548</v>
      </c>
      <c r="Q1655" s="90" t="s">
        <v>1934</v>
      </c>
      <c r="R1655" s="90" t="s">
        <v>357</v>
      </c>
      <c r="S1655" s="121">
        <f t="shared" si="151"/>
        <v>45560</v>
      </c>
      <c r="T1655" s="9">
        <v>48</v>
      </c>
      <c r="U1655" s="9">
        <v>16.239999999999998</v>
      </c>
      <c r="Z1655" s="78">
        <f t="shared" ca="1" si="152"/>
        <v>700</v>
      </c>
      <c r="AA1655" s="78" t="str">
        <f t="shared" si="153"/>
        <v>9-2024</v>
      </c>
      <c r="AC1655" s="4" t="str">
        <f t="shared" si="154"/>
        <v>Empty</v>
      </c>
      <c r="AD1655" s="4">
        <f t="shared" si="155"/>
        <v>9</v>
      </c>
    </row>
    <row r="1656" spans="1:30" hidden="1">
      <c r="A1656" s="8" t="s">
        <v>3844</v>
      </c>
      <c r="B1656" s="8" t="s">
        <v>1137</v>
      </c>
      <c r="C1656" s="8" t="s">
        <v>16</v>
      </c>
      <c r="D1656" s="8" t="s">
        <v>10</v>
      </c>
      <c r="E1656" s="8"/>
      <c r="F1656" s="8" t="s">
        <v>1408</v>
      </c>
      <c r="G1656" s="8" t="s">
        <v>1375</v>
      </c>
      <c r="H1656" s="8">
        <v>8.77</v>
      </c>
      <c r="I1656" s="8">
        <v>11.2</v>
      </c>
      <c r="J1656" s="8">
        <v>5.0099999999999999E-2</v>
      </c>
      <c r="K1656" s="8">
        <v>0.19159999999999999</v>
      </c>
      <c r="L1656" s="8" t="s">
        <v>1412</v>
      </c>
      <c r="M1656" s="8">
        <v>863</v>
      </c>
      <c r="N1656" s="8" t="s">
        <v>1386</v>
      </c>
      <c r="O1656" s="89" t="s">
        <v>2750</v>
      </c>
      <c r="P1656" s="89">
        <f t="shared" si="150"/>
        <v>44932</v>
      </c>
      <c r="Q1656" s="89" t="s">
        <v>2750</v>
      </c>
      <c r="R1656" s="89"/>
      <c r="S1656" s="121" t="e">
        <f t="shared" si="151"/>
        <v>#VALUE!</v>
      </c>
      <c r="T1656" s="8">
        <v>60</v>
      </c>
      <c r="U1656" s="8">
        <v>4.04</v>
      </c>
      <c r="Z1656" s="78">
        <f t="shared" ca="1" si="152"/>
        <v>1316</v>
      </c>
      <c r="AA1656" s="78" t="str">
        <f t="shared" si="153"/>
        <v>1-2023</v>
      </c>
      <c r="AC1656" s="4" t="str">
        <f t="shared" si="154"/>
        <v>Empty</v>
      </c>
      <c r="AD1656" s="4" t="e">
        <f t="shared" si="155"/>
        <v>#VALUE!</v>
      </c>
    </row>
    <row r="1657" spans="1:30" hidden="1">
      <c r="A1657" s="9" t="s">
        <v>3845</v>
      </c>
      <c r="B1657" s="9" t="s">
        <v>931</v>
      </c>
      <c r="C1657" s="9" t="s">
        <v>38</v>
      </c>
      <c r="D1657" s="9" t="s">
        <v>23</v>
      </c>
      <c r="E1657" s="9"/>
      <c r="F1657" s="9" t="s">
        <v>1374</v>
      </c>
      <c r="G1657" s="9" t="s">
        <v>1390</v>
      </c>
      <c r="H1657" s="9">
        <v>46.04</v>
      </c>
      <c r="I1657" s="9">
        <v>13.27</v>
      </c>
      <c r="J1657" s="9">
        <v>0.87990000000000002</v>
      </c>
      <c r="K1657" s="9">
        <v>0.84430000000000005</v>
      </c>
      <c r="L1657" s="9" t="s">
        <v>1412</v>
      </c>
      <c r="M1657" s="9">
        <v>782</v>
      </c>
      <c r="N1657" s="9" t="s">
        <v>1426</v>
      </c>
      <c r="O1657" s="90" t="s">
        <v>3165</v>
      </c>
      <c r="P1657" s="89">
        <f t="shared" si="150"/>
        <v>45236</v>
      </c>
      <c r="Q1657" s="90" t="s">
        <v>3165</v>
      </c>
      <c r="R1657" s="90"/>
      <c r="S1657" s="121" t="e">
        <f t="shared" si="151"/>
        <v>#VALUE!</v>
      </c>
      <c r="T1657" s="9">
        <v>84</v>
      </c>
      <c r="U1657" s="9">
        <v>24.67</v>
      </c>
      <c r="Z1657" s="78">
        <f t="shared" ca="1" si="152"/>
        <v>1012</v>
      </c>
      <c r="AA1657" s="78" t="str">
        <f t="shared" si="153"/>
        <v>11-2023</v>
      </c>
      <c r="AC1657" s="4" t="str">
        <f t="shared" si="154"/>
        <v>Q4</v>
      </c>
      <c r="AD1657" s="4" t="e">
        <f t="shared" si="155"/>
        <v>#VALUE!</v>
      </c>
    </row>
    <row r="1658" spans="1:30">
      <c r="A1658" s="8" t="s">
        <v>3846</v>
      </c>
      <c r="B1658" s="8" t="s">
        <v>1342</v>
      </c>
      <c r="C1658" s="8" t="s">
        <v>12</v>
      </c>
      <c r="D1658" s="8" t="s">
        <v>1360</v>
      </c>
      <c r="E1658" s="8"/>
      <c r="F1658" s="8" t="s">
        <v>1408</v>
      </c>
      <c r="G1658" s="8" t="s">
        <v>1384</v>
      </c>
      <c r="H1658" s="8">
        <v>12.44</v>
      </c>
      <c r="I1658" s="8">
        <v>18.45</v>
      </c>
      <c r="J1658" s="8">
        <v>0.19689999999999999</v>
      </c>
      <c r="K1658" s="8">
        <v>0.36840000000000001</v>
      </c>
      <c r="L1658" s="8" t="s">
        <v>1376</v>
      </c>
      <c r="M1658" s="8">
        <v>652</v>
      </c>
      <c r="N1658" s="8" t="s">
        <v>1396</v>
      </c>
      <c r="O1658" s="89" t="s">
        <v>3591</v>
      </c>
      <c r="P1658" s="89">
        <f t="shared" si="150"/>
        <v>45234</v>
      </c>
      <c r="Q1658" s="89" t="s">
        <v>3591</v>
      </c>
      <c r="R1658" s="89" t="s">
        <v>2095</v>
      </c>
      <c r="S1658" s="121">
        <f t="shared" si="151"/>
        <v>45244</v>
      </c>
      <c r="T1658" s="8">
        <v>48</v>
      </c>
      <c r="U1658" s="8">
        <v>5.84</v>
      </c>
      <c r="Z1658" s="78">
        <f t="shared" ca="1" si="152"/>
        <v>1014</v>
      </c>
      <c r="AA1658" s="78" t="str">
        <f t="shared" si="153"/>
        <v>11-2023</v>
      </c>
      <c r="AC1658" s="4" t="str">
        <f t="shared" si="154"/>
        <v>Q4</v>
      </c>
      <c r="AD1658" s="4">
        <f t="shared" si="155"/>
        <v>7</v>
      </c>
    </row>
    <row r="1659" spans="1:30" hidden="1">
      <c r="A1659" s="9" t="s">
        <v>3847</v>
      </c>
      <c r="B1659" s="9" t="s">
        <v>172</v>
      </c>
      <c r="C1659" s="9" t="s">
        <v>41</v>
      </c>
      <c r="D1659" s="9" t="s">
        <v>1360</v>
      </c>
      <c r="E1659" s="9"/>
      <c r="F1659" s="9" t="s">
        <v>1408</v>
      </c>
      <c r="G1659" s="9" t="s">
        <v>1375</v>
      </c>
      <c r="H1659" s="9">
        <v>89.69</v>
      </c>
      <c r="I1659" s="9">
        <v>7.8</v>
      </c>
      <c r="J1659" s="9">
        <v>0.65449999999999997</v>
      </c>
      <c r="K1659" s="9">
        <v>1.81</v>
      </c>
      <c r="L1659" s="9" t="s">
        <v>1358</v>
      </c>
      <c r="M1659" s="9">
        <v>770</v>
      </c>
      <c r="N1659" s="9" t="s">
        <v>1426</v>
      </c>
      <c r="O1659" s="90" t="s">
        <v>1667</v>
      </c>
      <c r="P1659" s="89">
        <f t="shared" si="150"/>
        <v>45165</v>
      </c>
      <c r="Q1659" s="90" t="s">
        <v>1667</v>
      </c>
      <c r="R1659" s="90"/>
      <c r="S1659" s="121" t="e">
        <f t="shared" si="151"/>
        <v>#VALUE!</v>
      </c>
      <c r="T1659" s="9">
        <v>60</v>
      </c>
      <c r="U1659" s="9">
        <v>45.45</v>
      </c>
      <c r="Z1659" s="78">
        <f t="shared" ca="1" si="152"/>
        <v>1083</v>
      </c>
      <c r="AA1659" s="78" t="str">
        <f t="shared" si="153"/>
        <v>8-2023</v>
      </c>
      <c r="AC1659" s="4" t="str">
        <f t="shared" si="154"/>
        <v>Empty</v>
      </c>
      <c r="AD1659" s="4" t="e">
        <f t="shared" si="155"/>
        <v>#VALUE!</v>
      </c>
    </row>
    <row r="1660" spans="1:30">
      <c r="A1660" s="8" t="s">
        <v>3848</v>
      </c>
      <c r="B1660" s="8" t="s">
        <v>990</v>
      </c>
      <c r="C1660" s="8" t="s">
        <v>28</v>
      </c>
      <c r="D1660" s="8" t="s">
        <v>44</v>
      </c>
      <c r="E1660" s="8"/>
      <c r="F1660" s="8" t="s">
        <v>1380</v>
      </c>
      <c r="G1660" s="8" t="s">
        <v>1384</v>
      </c>
      <c r="H1660" s="8">
        <v>98.14</v>
      </c>
      <c r="I1660" s="8">
        <v>16.34</v>
      </c>
      <c r="J1660" s="8">
        <v>0.69110000000000005</v>
      </c>
      <c r="K1660" s="8">
        <v>3.4668000000000001</v>
      </c>
      <c r="L1660" s="8" t="s">
        <v>1395</v>
      </c>
      <c r="M1660" s="8">
        <v>649</v>
      </c>
      <c r="N1660" s="8" t="s">
        <v>1396</v>
      </c>
      <c r="O1660" s="89" t="s">
        <v>1942</v>
      </c>
      <c r="P1660" s="89">
        <f t="shared" si="150"/>
        <v>45515</v>
      </c>
      <c r="Q1660" s="89" t="s">
        <v>1942</v>
      </c>
      <c r="R1660" s="89" t="s">
        <v>3849</v>
      </c>
      <c r="S1660" s="121">
        <f t="shared" si="151"/>
        <v>45516</v>
      </c>
      <c r="T1660" s="8">
        <v>36</v>
      </c>
      <c r="U1660" s="8">
        <v>64.64</v>
      </c>
      <c r="Z1660" s="78">
        <f t="shared" ca="1" si="152"/>
        <v>733</v>
      </c>
      <c r="AA1660" s="78" t="str">
        <f t="shared" si="153"/>
        <v>8-2024</v>
      </c>
      <c r="AC1660" s="4" t="str">
        <f t="shared" si="154"/>
        <v>Empty</v>
      </c>
      <c r="AD1660" s="4">
        <f t="shared" si="155"/>
        <v>1</v>
      </c>
    </row>
    <row r="1661" spans="1:30">
      <c r="A1661" s="9" t="s">
        <v>3850</v>
      </c>
      <c r="B1661" s="9" t="s">
        <v>116</v>
      </c>
      <c r="C1661" s="9" t="s">
        <v>28</v>
      </c>
      <c r="D1661" s="9" t="s">
        <v>1360</v>
      </c>
      <c r="E1661" s="9"/>
      <c r="F1661" s="9" t="s">
        <v>1380</v>
      </c>
      <c r="G1661" s="9" t="s">
        <v>1375</v>
      </c>
      <c r="H1661" s="9">
        <v>4.4800000000000004</v>
      </c>
      <c r="I1661" s="9">
        <v>12.44</v>
      </c>
      <c r="J1661" s="9">
        <v>8.4500000000000006E-2</v>
      </c>
      <c r="K1661" s="9">
        <v>0.11890000000000001</v>
      </c>
      <c r="L1661" s="9" t="s">
        <v>1395</v>
      </c>
      <c r="M1661" s="9">
        <v>580</v>
      </c>
      <c r="N1661" s="9" t="s">
        <v>1396</v>
      </c>
      <c r="O1661" s="90" t="s">
        <v>2139</v>
      </c>
      <c r="P1661" s="89">
        <f t="shared" si="150"/>
        <v>44998</v>
      </c>
      <c r="Q1661" s="90" t="s">
        <v>2139</v>
      </c>
      <c r="R1661" s="90" t="s">
        <v>3475</v>
      </c>
      <c r="S1661" s="121">
        <f t="shared" si="151"/>
        <v>45012</v>
      </c>
      <c r="T1661" s="9">
        <v>48</v>
      </c>
      <c r="U1661" s="9">
        <v>2.12</v>
      </c>
      <c r="Z1661" s="78">
        <f t="shared" ca="1" si="152"/>
        <v>1250</v>
      </c>
      <c r="AA1661" s="78" t="str">
        <f t="shared" si="153"/>
        <v>3-2023</v>
      </c>
      <c r="AC1661" s="4" t="str">
        <f t="shared" si="154"/>
        <v>Empty</v>
      </c>
      <c r="AD1661" s="4">
        <f t="shared" si="155"/>
        <v>11</v>
      </c>
    </row>
    <row r="1662" spans="1:30" hidden="1">
      <c r="A1662" s="8" t="s">
        <v>3851</v>
      </c>
      <c r="B1662" s="8" t="s">
        <v>1285</v>
      </c>
      <c r="C1662" s="8" t="s">
        <v>35</v>
      </c>
      <c r="D1662" s="8" t="s">
        <v>10</v>
      </c>
      <c r="E1662" s="8"/>
      <c r="F1662" s="8" t="s">
        <v>1411</v>
      </c>
      <c r="G1662" s="8" t="s">
        <v>1375</v>
      </c>
      <c r="H1662" s="8">
        <v>63.94</v>
      </c>
      <c r="I1662" s="8">
        <v>10.78</v>
      </c>
      <c r="J1662" s="8">
        <v>1.1561999999999999</v>
      </c>
      <c r="K1662" s="8">
        <v>1.0873999999999999</v>
      </c>
      <c r="L1662" s="8" t="s">
        <v>1376</v>
      </c>
      <c r="M1662" s="8">
        <v>729</v>
      </c>
      <c r="N1662" s="8" t="s">
        <v>1386</v>
      </c>
      <c r="O1662" s="89" t="s">
        <v>2875</v>
      </c>
      <c r="P1662" s="89">
        <f t="shared" si="150"/>
        <v>44690</v>
      </c>
      <c r="Q1662" s="89" t="s">
        <v>2875</v>
      </c>
      <c r="R1662" s="89"/>
      <c r="S1662" s="121" t="e">
        <f t="shared" si="151"/>
        <v>#VALUE!</v>
      </c>
      <c r="T1662" s="8">
        <v>84</v>
      </c>
      <c r="U1662" s="8">
        <v>49.86</v>
      </c>
      <c r="Z1662" s="78">
        <f t="shared" ca="1" si="152"/>
        <v>1558</v>
      </c>
      <c r="AA1662" s="78" t="str">
        <f t="shared" si="153"/>
        <v>5-2022</v>
      </c>
      <c r="AC1662" s="4" t="str">
        <f t="shared" si="154"/>
        <v>Empty</v>
      </c>
      <c r="AD1662" s="4" t="e">
        <f t="shared" si="155"/>
        <v>#VALUE!</v>
      </c>
    </row>
    <row r="1663" spans="1:30">
      <c r="A1663" s="9" t="s">
        <v>3852</v>
      </c>
      <c r="B1663" s="9" t="s">
        <v>383</v>
      </c>
      <c r="C1663" s="9" t="s">
        <v>38</v>
      </c>
      <c r="D1663" s="9" t="s">
        <v>10</v>
      </c>
      <c r="E1663" s="9"/>
      <c r="F1663" s="9" t="s">
        <v>1400</v>
      </c>
      <c r="G1663" s="9" t="s">
        <v>1390</v>
      </c>
      <c r="H1663" s="9">
        <v>84.9</v>
      </c>
      <c r="I1663" s="9">
        <v>12.87</v>
      </c>
      <c r="J1663" s="9">
        <v>1.3902000000000001</v>
      </c>
      <c r="K1663" s="9">
        <v>7.5778999999999996</v>
      </c>
      <c r="L1663" s="9" t="s">
        <v>1376</v>
      </c>
      <c r="M1663" s="9">
        <v>728</v>
      </c>
      <c r="N1663" s="9" t="s">
        <v>1377</v>
      </c>
      <c r="O1663" s="90" t="s">
        <v>1088</v>
      </c>
      <c r="P1663" s="89">
        <f t="shared" si="150"/>
        <v>44720</v>
      </c>
      <c r="Q1663" s="90" t="s">
        <v>1088</v>
      </c>
      <c r="R1663" s="90" t="s">
        <v>613</v>
      </c>
      <c r="S1663" s="121">
        <f t="shared" si="151"/>
        <v>44726</v>
      </c>
      <c r="T1663" s="9">
        <v>12</v>
      </c>
      <c r="U1663" s="9">
        <v>58.79</v>
      </c>
      <c r="Z1663" s="78">
        <f t="shared" ca="1" si="152"/>
        <v>1528</v>
      </c>
      <c r="AA1663" s="78" t="str">
        <f t="shared" si="153"/>
        <v>6-2022</v>
      </c>
      <c r="AC1663" s="4" t="str">
        <f t="shared" si="154"/>
        <v>Empty</v>
      </c>
      <c r="AD1663" s="4">
        <f t="shared" si="155"/>
        <v>5</v>
      </c>
    </row>
    <row r="1664" spans="1:30" hidden="1">
      <c r="A1664" s="8" t="s">
        <v>3853</v>
      </c>
      <c r="B1664" s="8" t="s">
        <v>789</v>
      </c>
      <c r="C1664" s="8" t="s">
        <v>28</v>
      </c>
      <c r="D1664" s="8" t="s">
        <v>23</v>
      </c>
      <c r="E1664" s="8"/>
      <c r="F1664" s="8" t="s">
        <v>1400</v>
      </c>
      <c r="G1664" s="8" t="s">
        <v>1375</v>
      </c>
      <c r="H1664" s="8">
        <v>23.93</v>
      </c>
      <c r="I1664" s="8">
        <v>15.3</v>
      </c>
      <c r="J1664" s="8">
        <v>0.2261</v>
      </c>
      <c r="K1664" s="8">
        <v>0.32040000000000002</v>
      </c>
      <c r="L1664" s="8" t="s">
        <v>1385</v>
      </c>
      <c r="M1664" s="8">
        <v>564</v>
      </c>
      <c r="N1664" s="8" t="s">
        <v>1386</v>
      </c>
      <c r="O1664" s="89" t="s">
        <v>2788</v>
      </c>
      <c r="P1664" s="89">
        <f t="shared" si="150"/>
        <v>45631</v>
      </c>
      <c r="Q1664" s="89" t="s">
        <v>2788</v>
      </c>
      <c r="R1664" s="89"/>
      <c r="S1664" s="121" t="e">
        <f t="shared" si="151"/>
        <v>#VALUE!</v>
      </c>
      <c r="T1664" s="8">
        <v>240</v>
      </c>
      <c r="U1664" s="8">
        <v>0</v>
      </c>
      <c r="Z1664" s="78">
        <f t="shared" ca="1" si="152"/>
        <v>617</v>
      </c>
      <c r="AA1664" s="78" t="str">
        <f t="shared" si="153"/>
        <v>12-2024</v>
      </c>
      <c r="AC1664" s="4" t="str">
        <f t="shared" si="154"/>
        <v>Q4</v>
      </c>
      <c r="AD1664" s="4" t="e">
        <f t="shared" si="155"/>
        <v>#VALUE!</v>
      </c>
    </row>
    <row r="1665" spans="1:30">
      <c r="A1665" s="9" t="s">
        <v>3854</v>
      </c>
      <c r="B1665" s="9" t="s">
        <v>1312</v>
      </c>
      <c r="C1665" s="9" t="s">
        <v>16</v>
      </c>
      <c r="D1665" s="9" t="s">
        <v>23</v>
      </c>
      <c r="E1665" s="9"/>
      <c r="F1665" s="9" t="s">
        <v>1374</v>
      </c>
      <c r="G1665" s="9" t="s">
        <v>1390</v>
      </c>
      <c r="H1665" s="9">
        <v>38.74</v>
      </c>
      <c r="I1665" s="9">
        <v>17.52</v>
      </c>
      <c r="J1665" s="9">
        <v>0.37740000000000001</v>
      </c>
      <c r="K1665" s="9">
        <v>0.97370000000000001</v>
      </c>
      <c r="L1665" s="9" t="s">
        <v>1376</v>
      </c>
      <c r="M1665" s="9">
        <v>872</v>
      </c>
      <c r="N1665" s="9" t="s">
        <v>1403</v>
      </c>
      <c r="O1665" s="90" t="s">
        <v>933</v>
      </c>
      <c r="P1665" s="89">
        <f t="shared" si="150"/>
        <v>45639</v>
      </c>
      <c r="Q1665" s="90" t="s">
        <v>933</v>
      </c>
      <c r="R1665" s="90" t="s">
        <v>1473</v>
      </c>
      <c r="S1665" s="121">
        <f t="shared" si="151"/>
        <v>45652</v>
      </c>
      <c r="T1665" s="9">
        <v>60</v>
      </c>
      <c r="U1665" s="9">
        <v>14.09</v>
      </c>
      <c r="Z1665" s="78">
        <f t="shared" ca="1" si="152"/>
        <v>609</v>
      </c>
      <c r="AA1665" s="78" t="str">
        <f t="shared" si="153"/>
        <v>12-2024</v>
      </c>
      <c r="AC1665" s="4" t="str">
        <f t="shared" si="154"/>
        <v>Q4</v>
      </c>
      <c r="AD1665" s="4">
        <f t="shared" si="155"/>
        <v>10</v>
      </c>
    </row>
    <row r="1666" spans="1:30">
      <c r="A1666" s="8" t="s">
        <v>3855</v>
      </c>
      <c r="B1666" s="8" t="s">
        <v>1016</v>
      </c>
      <c r="C1666" s="8" t="s">
        <v>38</v>
      </c>
      <c r="D1666" s="8" t="s">
        <v>31</v>
      </c>
      <c r="E1666" s="8"/>
      <c r="F1666" s="8" t="s">
        <v>1400</v>
      </c>
      <c r="G1666" s="8" t="s">
        <v>1384</v>
      </c>
      <c r="H1666" s="8">
        <v>33.51</v>
      </c>
      <c r="I1666" s="8">
        <v>8.3699999999999992</v>
      </c>
      <c r="J1666" s="8">
        <v>0.2782</v>
      </c>
      <c r="K1666" s="8">
        <v>1.0558000000000001</v>
      </c>
      <c r="L1666" s="8" t="s">
        <v>1358</v>
      </c>
      <c r="M1666" s="8">
        <v>657</v>
      </c>
      <c r="N1666" s="8" t="s">
        <v>1403</v>
      </c>
      <c r="O1666" s="89" t="s">
        <v>3235</v>
      </c>
      <c r="P1666" s="89">
        <f t="shared" si="150"/>
        <v>45504</v>
      </c>
      <c r="Q1666" s="89" t="s">
        <v>3235</v>
      </c>
      <c r="R1666" s="89" t="s">
        <v>3856</v>
      </c>
      <c r="S1666" s="121">
        <f t="shared" si="151"/>
        <v>45506</v>
      </c>
      <c r="T1666" s="8">
        <v>36</v>
      </c>
      <c r="U1666" s="8">
        <v>25.93</v>
      </c>
      <c r="Z1666" s="78">
        <f t="shared" ca="1" si="152"/>
        <v>744</v>
      </c>
      <c r="AA1666" s="78" t="str">
        <f t="shared" si="153"/>
        <v>7-2024</v>
      </c>
      <c r="AC1666" s="4" t="str">
        <f t="shared" si="154"/>
        <v>Empty</v>
      </c>
      <c r="AD1666" s="4">
        <f t="shared" si="155"/>
        <v>3</v>
      </c>
    </row>
    <row r="1667" spans="1:30">
      <c r="A1667" s="9" t="s">
        <v>3857</v>
      </c>
      <c r="B1667" s="9" t="s">
        <v>1077</v>
      </c>
      <c r="C1667" s="9" t="s">
        <v>16</v>
      </c>
      <c r="D1667" s="9" t="s">
        <v>10</v>
      </c>
      <c r="E1667" s="9"/>
      <c r="F1667" s="9" t="s">
        <v>1389</v>
      </c>
      <c r="G1667" s="9" t="s">
        <v>1375</v>
      </c>
      <c r="H1667" s="9">
        <v>94.52</v>
      </c>
      <c r="I1667" s="9">
        <v>18.28</v>
      </c>
      <c r="J1667" s="9">
        <v>0.65229999999999999</v>
      </c>
      <c r="K1667" s="9">
        <v>1.5411999999999999</v>
      </c>
      <c r="L1667" s="9" t="s">
        <v>1376</v>
      </c>
      <c r="M1667" s="9">
        <v>837</v>
      </c>
      <c r="N1667" s="9" t="s">
        <v>1403</v>
      </c>
      <c r="O1667" s="90" t="s">
        <v>1809</v>
      </c>
      <c r="P1667" s="89">
        <f t="shared" ref="P1667:P1730" si="156">DATE(RIGHT(O1667,4),MID(O1667,4,2),LEFT(O1667,2))</f>
        <v>45359</v>
      </c>
      <c r="Q1667" s="90" t="s">
        <v>1809</v>
      </c>
      <c r="R1667" s="90" t="s">
        <v>1703</v>
      </c>
      <c r="S1667" s="121">
        <f t="shared" ref="S1667:S1730" si="157">DATE(RIGHT(R1667,4),MID(R1667,4,2),LEFT(R1667,2))</f>
        <v>45362</v>
      </c>
      <c r="T1667" s="9">
        <v>180</v>
      </c>
      <c r="U1667" s="9">
        <v>43.8</v>
      </c>
      <c r="Z1667" s="78">
        <f t="shared" ref="Z1667:AA1730" ca="1" si="158">TODAY()-P1667</f>
        <v>889</v>
      </c>
      <c r="AA1667" s="78" t="str">
        <f t="shared" ref="AA1667:AA1730" si="159">MONTH(P1667)&amp;"-"&amp;YEAR(P1667)</f>
        <v>3-2024</v>
      </c>
      <c r="AC1667" s="4" t="str">
        <f t="shared" ref="AC1667:AC1730" si="160">IF(MONTH(P1667)&gt;=10,"Q4","Empty")</f>
        <v>Empty</v>
      </c>
      <c r="AD1667" s="4">
        <f t="shared" ref="AD1667:AD1730" si="161">NETWORKDAYS(P1667,S1667)</f>
        <v>2</v>
      </c>
    </row>
    <row r="1668" spans="1:30">
      <c r="A1668" s="8" t="s">
        <v>3858</v>
      </c>
      <c r="B1668" s="8" t="s">
        <v>563</v>
      </c>
      <c r="C1668" s="8" t="s">
        <v>16</v>
      </c>
      <c r="D1668" s="8" t="s">
        <v>44</v>
      </c>
      <c r="E1668" s="8"/>
      <c r="F1668" s="8" t="s">
        <v>1389</v>
      </c>
      <c r="G1668" s="8" t="s">
        <v>1390</v>
      </c>
      <c r="H1668" s="8">
        <v>46.81</v>
      </c>
      <c r="I1668" s="8">
        <v>7.82</v>
      </c>
      <c r="J1668" s="8">
        <v>0.40479999999999999</v>
      </c>
      <c r="K1668" s="8">
        <v>4.0679999999999996</v>
      </c>
      <c r="L1668" s="8" t="s">
        <v>1358</v>
      </c>
      <c r="M1668" s="8">
        <v>791</v>
      </c>
      <c r="N1668" s="8" t="s">
        <v>1377</v>
      </c>
      <c r="O1668" s="89" t="s">
        <v>2658</v>
      </c>
      <c r="P1668" s="89">
        <f t="shared" si="156"/>
        <v>45481</v>
      </c>
      <c r="Q1668" s="89" t="s">
        <v>2658</v>
      </c>
      <c r="R1668" s="89" t="s">
        <v>3859</v>
      </c>
      <c r="S1668" s="121">
        <f t="shared" si="157"/>
        <v>45490</v>
      </c>
      <c r="T1668" s="8">
        <v>12</v>
      </c>
      <c r="U1668" s="8">
        <v>13.69</v>
      </c>
      <c r="Z1668" s="78">
        <f t="shared" ca="1" si="158"/>
        <v>767</v>
      </c>
      <c r="AA1668" s="78" t="str">
        <f t="shared" si="159"/>
        <v>7-2024</v>
      </c>
      <c r="AC1668" s="4" t="str">
        <f t="shared" si="160"/>
        <v>Empty</v>
      </c>
      <c r="AD1668" s="4">
        <f t="shared" si="161"/>
        <v>8</v>
      </c>
    </row>
    <row r="1669" spans="1:30" hidden="1">
      <c r="A1669" s="9" t="s">
        <v>3860</v>
      </c>
      <c r="B1669" s="9" t="s">
        <v>1332</v>
      </c>
      <c r="C1669" s="9" t="s">
        <v>7</v>
      </c>
      <c r="D1669" s="9" t="s">
        <v>44</v>
      </c>
      <c r="E1669" s="9"/>
      <c r="F1669" s="9" t="s">
        <v>1389</v>
      </c>
      <c r="G1669" s="9" t="s">
        <v>1390</v>
      </c>
      <c r="H1669" s="9">
        <v>54.16</v>
      </c>
      <c r="I1669" s="9">
        <v>10.43</v>
      </c>
      <c r="J1669" s="9">
        <v>0.7853</v>
      </c>
      <c r="K1669" s="9">
        <v>0.91120000000000001</v>
      </c>
      <c r="L1669" s="9" t="s">
        <v>1376</v>
      </c>
      <c r="M1669" s="9">
        <v>849</v>
      </c>
      <c r="N1669" s="9" t="s">
        <v>1386</v>
      </c>
      <c r="O1669" s="90" t="s">
        <v>2651</v>
      </c>
      <c r="P1669" s="89">
        <f t="shared" si="156"/>
        <v>45262</v>
      </c>
      <c r="Q1669" s="90" t="s">
        <v>2651</v>
      </c>
      <c r="R1669" s="90"/>
      <c r="S1669" s="121" t="e">
        <f t="shared" si="157"/>
        <v>#VALUE!</v>
      </c>
      <c r="T1669" s="9">
        <v>84</v>
      </c>
      <c r="U1669" s="9">
        <v>46.42</v>
      </c>
      <c r="Z1669" s="78">
        <f t="shared" ca="1" si="158"/>
        <v>986</v>
      </c>
      <c r="AA1669" s="78" t="str">
        <f t="shared" si="159"/>
        <v>12-2023</v>
      </c>
      <c r="AC1669" s="4" t="str">
        <f t="shared" si="160"/>
        <v>Q4</v>
      </c>
      <c r="AD1669" s="4" t="e">
        <f t="shared" si="161"/>
        <v>#VALUE!</v>
      </c>
    </row>
    <row r="1670" spans="1:30" hidden="1">
      <c r="A1670" s="8" t="s">
        <v>3861</v>
      </c>
      <c r="B1670" s="8" t="s">
        <v>268</v>
      </c>
      <c r="C1670" s="8" t="s">
        <v>35</v>
      </c>
      <c r="D1670" s="8" t="s">
        <v>44</v>
      </c>
      <c r="E1670" s="8"/>
      <c r="F1670" s="8" t="s">
        <v>1374</v>
      </c>
      <c r="G1670" s="8" t="s">
        <v>1390</v>
      </c>
      <c r="H1670" s="8">
        <v>76.94</v>
      </c>
      <c r="I1670" s="8">
        <v>11.14</v>
      </c>
      <c r="J1670" s="8">
        <v>0.77669999999999995</v>
      </c>
      <c r="K1670" s="8">
        <v>1.3230999999999999</v>
      </c>
      <c r="L1670" s="8" t="s">
        <v>1358</v>
      </c>
      <c r="M1670" s="8">
        <v>790</v>
      </c>
      <c r="N1670" s="8" t="s">
        <v>1386</v>
      </c>
      <c r="O1670" s="89" t="s">
        <v>1637</v>
      </c>
      <c r="P1670" s="89">
        <f t="shared" si="156"/>
        <v>44686</v>
      </c>
      <c r="Q1670" s="89" t="s">
        <v>1637</v>
      </c>
      <c r="R1670" s="89"/>
      <c r="S1670" s="121" t="e">
        <f t="shared" si="157"/>
        <v>#VALUE!</v>
      </c>
      <c r="T1670" s="8">
        <v>84</v>
      </c>
      <c r="U1670" s="8">
        <v>69.27</v>
      </c>
      <c r="Z1670" s="78">
        <f t="shared" ca="1" si="158"/>
        <v>1562</v>
      </c>
      <c r="AA1670" s="78" t="str">
        <f t="shared" si="159"/>
        <v>5-2022</v>
      </c>
      <c r="AC1670" s="4" t="str">
        <f t="shared" si="160"/>
        <v>Empty</v>
      </c>
      <c r="AD1670" s="4" t="e">
        <f t="shared" si="161"/>
        <v>#VALUE!</v>
      </c>
    </row>
    <row r="1671" spans="1:30">
      <c r="A1671" s="9" t="s">
        <v>3862</v>
      </c>
      <c r="B1671" s="9" t="s">
        <v>950</v>
      </c>
      <c r="C1671" s="9" t="s">
        <v>16</v>
      </c>
      <c r="D1671" s="9" t="s">
        <v>1360</v>
      </c>
      <c r="E1671" s="9"/>
      <c r="F1671" s="9" t="s">
        <v>1411</v>
      </c>
      <c r="G1671" s="9" t="s">
        <v>1375</v>
      </c>
      <c r="H1671" s="9">
        <v>81.77</v>
      </c>
      <c r="I1671" s="9">
        <v>17.649999999999999</v>
      </c>
      <c r="J1671" s="9">
        <v>0.43659999999999999</v>
      </c>
      <c r="K1671" s="9">
        <v>2.9418000000000002</v>
      </c>
      <c r="L1671" s="9" t="s">
        <v>1412</v>
      </c>
      <c r="M1671" s="9">
        <v>763</v>
      </c>
      <c r="N1671" s="9" t="s">
        <v>1396</v>
      </c>
      <c r="O1671" s="90" t="s">
        <v>1612</v>
      </c>
      <c r="P1671" s="89">
        <f t="shared" si="156"/>
        <v>44874</v>
      </c>
      <c r="Q1671" s="90" t="s">
        <v>1612</v>
      </c>
      <c r="R1671" s="90" t="s">
        <v>734</v>
      </c>
      <c r="S1671" s="121">
        <f t="shared" si="157"/>
        <v>44880</v>
      </c>
      <c r="T1671" s="9">
        <v>36</v>
      </c>
      <c r="U1671" s="9">
        <v>31.96</v>
      </c>
      <c r="Z1671" s="78">
        <f t="shared" ca="1" si="158"/>
        <v>1374</v>
      </c>
      <c r="AA1671" s="78" t="str">
        <f t="shared" si="159"/>
        <v>11-2022</v>
      </c>
      <c r="AC1671" s="4" t="str">
        <f t="shared" si="160"/>
        <v>Q4</v>
      </c>
      <c r="AD1671" s="4">
        <f t="shared" si="161"/>
        <v>5</v>
      </c>
    </row>
    <row r="1672" spans="1:30">
      <c r="A1672" s="8" t="s">
        <v>3863</v>
      </c>
      <c r="B1672" s="8" t="s">
        <v>912</v>
      </c>
      <c r="C1672" s="8" t="s">
        <v>20</v>
      </c>
      <c r="D1672" s="8" t="s">
        <v>23</v>
      </c>
      <c r="E1672" s="8"/>
      <c r="F1672" s="8" t="s">
        <v>1400</v>
      </c>
      <c r="G1672" s="8" t="s">
        <v>1375</v>
      </c>
      <c r="H1672" s="8">
        <v>65.27</v>
      </c>
      <c r="I1672" s="8">
        <v>8.64</v>
      </c>
      <c r="J1672" s="8">
        <v>0.79300000000000004</v>
      </c>
      <c r="K1672" s="8">
        <v>0.57220000000000004</v>
      </c>
      <c r="L1672" s="8" t="s">
        <v>1358</v>
      </c>
      <c r="M1672" s="8">
        <v>868</v>
      </c>
      <c r="N1672" s="8" t="s">
        <v>1396</v>
      </c>
      <c r="O1672" s="89" t="s">
        <v>2016</v>
      </c>
      <c r="P1672" s="89">
        <f t="shared" si="156"/>
        <v>45298</v>
      </c>
      <c r="Q1672" s="89" t="s">
        <v>2016</v>
      </c>
      <c r="R1672" s="89" t="s">
        <v>2017</v>
      </c>
      <c r="S1672" s="121">
        <f t="shared" si="157"/>
        <v>45311</v>
      </c>
      <c r="T1672" s="8">
        <v>240</v>
      </c>
      <c r="U1672" s="8">
        <v>38.909999999999997</v>
      </c>
      <c r="Z1672" s="78">
        <f t="shared" ca="1" si="158"/>
        <v>950</v>
      </c>
      <c r="AA1672" s="78" t="str">
        <f t="shared" si="159"/>
        <v>1-2024</v>
      </c>
      <c r="AC1672" s="4" t="str">
        <f t="shared" si="160"/>
        <v>Empty</v>
      </c>
      <c r="AD1672" s="4">
        <f t="shared" si="161"/>
        <v>10</v>
      </c>
    </row>
    <row r="1673" spans="1:30">
      <c r="A1673" s="9" t="s">
        <v>3864</v>
      </c>
      <c r="B1673" s="9" t="s">
        <v>642</v>
      </c>
      <c r="C1673" s="9" t="s">
        <v>35</v>
      </c>
      <c r="D1673" s="9" t="s">
        <v>1360</v>
      </c>
      <c r="E1673" s="9"/>
      <c r="F1673" s="9" t="s">
        <v>1411</v>
      </c>
      <c r="G1673" s="9" t="s">
        <v>1375</v>
      </c>
      <c r="H1673" s="9">
        <v>84.3</v>
      </c>
      <c r="I1673" s="9">
        <v>11.28</v>
      </c>
      <c r="J1673" s="9">
        <v>1.1912</v>
      </c>
      <c r="K1673" s="9">
        <v>1.8447</v>
      </c>
      <c r="L1673" s="9" t="s">
        <v>1412</v>
      </c>
      <c r="M1673" s="9">
        <v>844</v>
      </c>
      <c r="N1673" s="9" t="s">
        <v>1403</v>
      </c>
      <c r="O1673" s="90" t="s">
        <v>526</v>
      </c>
      <c r="P1673" s="89">
        <f t="shared" si="156"/>
        <v>45103</v>
      </c>
      <c r="Q1673" s="90" t="s">
        <v>526</v>
      </c>
      <c r="R1673" s="90" t="s">
        <v>264</v>
      </c>
      <c r="S1673" s="121">
        <f t="shared" si="157"/>
        <v>45115</v>
      </c>
      <c r="T1673" s="9">
        <v>60</v>
      </c>
      <c r="U1673" s="9">
        <v>56.52</v>
      </c>
      <c r="Z1673" s="78">
        <f t="shared" ca="1" si="158"/>
        <v>1145</v>
      </c>
      <c r="AA1673" s="78" t="str">
        <f t="shared" si="159"/>
        <v>6-2023</v>
      </c>
      <c r="AC1673" s="4" t="str">
        <f t="shared" si="160"/>
        <v>Empty</v>
      </c>
      <c r="AD1673" s="4">
        <f t="shared" si="161"/>
        <v>10</v>
      </c>
    </row>
    <row r="1674" spans="1:30">
      <c r="A1674" s="8" t="s">
        <v>3865</v>
      </c>
      <c r="B1674" s="8" t="s">
        <v>350</v>
      </c>
      <c r="C1674" s="8" t="s">
        <v>16</v>
      </c>
      <c r="D1674" s="8" t="s">
        <v>23</v>
      </c>
      <c r="E1674" s="8"/>
      <c r="F1674" s="8" t="s">
        <v>1380</v>
      </c>
      <c r="G1674" s="8" t="s">
        <v>1390</v>
      </c>
      <c r="H1674" s="8">
        <v>17.14</v>
      </c>
      <c r="I1674" s="8">
        <v>11.13</v>
      </c>
      <c r="J1674" s="8">
        <v>0.22320000000000001</v>
      </c>
      <c r="K1674" s="8">
        <v>0.19620000000000001</v>
      </c>
      <c r="L1674" s="8" t="s">
        <v>1385</v>
      </c>
      <c r="M1674" s="8">
        <v>754</v>
      </c>
      <c r="N1674" s="8" t="s">
        <v>1396</v>
      </c>
      <c r="O1674" s="89" t="s">
        <v>1962</v>
      </c>
      <c r="P1674" s="89">
        <f t="shared" si="156"/>
        <v>45428</v>
      </c>
      <c r="Q1674" s="89" t="s">
        <v>1962</v>
      </c>
      <c r="R1674" s="89" t="s">
        <v>3336</v>
      </c>
      <c r="S1674" s="121">
        <f t="shared" si="157"/>
        <v>45443</v>
      </c>
      <c r="T1674" s="8">
        <v>180</v>
      </c>
      <c r="U1674" s="8">
        <v>0</v>
      </c>
      <c r="Z1674" s="78">
        <f t="shared" ca="1" si="158"/>
        <v>820</v>
      </c>
      <c r="AA1674" s="78" t="str">
        <f t="shared" si="159"/>
        <v>5-2024</v>
      </c>
      <c r="AC1674" s="4" t="str">
        <f t="shared" si="160"/>
        <v>Empty</v>
      </c>
      <c r="AD1674" s="4">
        <f t="shared" si="161"/>
        <v>12</v>
      </c>
    </row>
    <row r="1675" spans="1:30" hidden="1">
      <c r="A1675" s="9" t="s">
        <v>3866</v>
      </c>
      <c r="B1675" s="9" t="s">
        <v>458</v>
      </c>
      <c r="C1675" s="9" t="s">
        <v>28</v>
      </c>
      <c r="D1675" s="9" t="s">
        <v>23</v>
      </c>
      <c r="E1675" s="9"/>
      <c r="F1675" s="9" t="s">
        <v>1411</v>
      </c>
      <c r="G1675" s="9" t="s">
        <v>1390</v>
      </c>
      <c r="H1675" s="9">
        <v>84.34</v>
      </c>
      <c r="I1675" s="9">
        <v>12.14</v>
      </c>
      <c r="J1675" s="9">
        <v>0.46189999999999998</v>
      </c>
      <c r="K1675" s="9">
        <v>1.2169000000000001</v>
      </c>
      <c r="L1675" s="9" t="s">
        <v>1385</v>
      </c>
      <c r="M1675" s="9">
        <v>897</v>
      </c>
      <c r="N1675" s="9" t="s">
        <v>1381</v>
      </c>
      <c r="O1675" s="90" t="s">
        <v>1050</v>
      </c>
      <c r="P1675" s="89">
        <f t="shared" si="156"/>
        <v>45223</v>
      </c>
      <c r="Q1675" s="90" t="s">
        <v>1050</v>
      </c>
      <c r="R1675" s="90"/>
      <c r="S1675" s="121" t="e">
        <f t="shared" si="157"/>
        <v>#VALUE!</v>
      </c>
      <c r="T1675" s="9">
        <v>120</v>
      </c>
      <c r="U1675" s="9">
        <v>0</v>
      </c>
      <c r="Z1675" s="78">
        <f t="shared" ca="1" si="158"/>
        <v>1025</v>
      </c>
      <c r="AA1675" s="78" t="str">
        <f t="shared" si="159"/>
        <v>10-2023</v>
      </c>
      <c r="AC1675" s="4" t="str">
        <f t="shared" si="160"/>
        <v>Q4</v>
      </c>
      <c r="AD1675" s="4" t="e">
        <f t="shared" si="161"/>
        <v>#VALUE!</v>
      </c>
    </row>
    <row r="1676" spans="1:30">
      <c r="A1676" s="8" t="s">
        <v>3867</v>
      </c>
      <c r="B1676" s="8" t="s">
        <v>1320</v>
      </c>
      <c r="C1676" s="8" t="s">
        <v>7</v>
      </c>
      <c r="D1676" s="8" t="s">
        <v>1360</v>
      </c>
      <c r="E1676" s="8"/>
      <c r="F1676" s="8" t="s">
        <v>1389</v>
      </c>
      <c r="G1676" s="8" t="s">
        <v>1390</v>
      </c>
      <c r="H1676" s="8">
        <v>51.65</v>
      </c>
      <c r="I1676" s="8">
        <v>10.15</v>
      </c>
      <c r="J1676" s="8">
        <v>0.99060000000000004</v>
      </c>
      <c r="K1676" s="8">
        <v>0.55979999999999996</v>
      </c>
      <c r="L1676" s="8" t="s">
        <v>1385</v>
      </c>
      <c r="M1676" s="8">
        <v>692</v>
      </c>
      <c r="N1676" s="8" t="s">
        <v>1377</v>
      </c>
      <c r="O1676" s="89" t="s">
        <v>2625</v>
      </c>
      <c r="P1676" s="89">
        <f t="shared" si="156"/>
        <v>44856</v>
      </c>
      <c r="Q1676" s="89" t="s">
        <v>2625</v>
      </c>
      <c r="R1676" s="89" t="s">
        <v>3396</v>
      </c>
      <c r="S1676" s="121">
        <f t="shared" si="157"/>
        <v>44865</v>
      </c>
      <c r="T1676" s="8">
        <v>180</v>
      </c>
      <c r="U1676" s="8">
        <v>0</v>
      </c>
      <c r="Z1676" s="78">
        <f t="shared" ca="1" si="158"/>
        <v>1392</v>
      </c>
      <c r="AA1676" s="78" t="str">
        <f t="shared" si="159"/>
        <v>10-2022</v>
      </c>
      <c r="AC1676" s="4" t="str">
        <f t="shared" si="160"/>
        <v>Q4</v>
      </c>
      <c r="AD1676" s="4">
        <f t="shared" si="161"/>
        <v>6</v>
      </c>
    </row>
    <row r="1677" spans="1:30" hidden="1">
      <c r="A1677" s="9" t="s">
        <v>3868</v>
      </c>
      <c r="B1677" s="9" t="s">
        <v>840</v>
      </c>
      <c r="C1677" s="9" t="s">
        <v>41</v>
      </c>
      <c r="D1677" s="9" t="s">
        <v>10</v>
      </c>
      <c r="E1677" s="9"/>
      <c r="F1677" s="9" t="s">
        <v>1408</v>
      </c>
      <c r="G1677" s="9" t="s">
        <v>1390</v>
      </c>
      <c r="H1677" s="9">
        <v>77.73</v>
      </c>
      <c r="I1677" s="9">
        <v>13.45</v>
      </c>
      <c r="J1677" s="9">
        <v>0.40839999999999999</v>
      </c>
      <c r="K1677" s="9">
        <v>3.7119</v>
      </c>
      <c r="L1677" s="9" t="s">
        <v>1412</v>
      </c>
      <c r="M1677" s="9">
        <v>638</v>
      </c>
      <c r="N1677" s="9" t="s">
        <v>1386</v>
      </c>
      <c r="O1677" s="90" t="s">
        <v>2463</v>
      </c>
      <c r="P1677" s="89">
        <f t="shared" si="156"/>
        <v>44985</v>
      </c>
      <c r="Q1677" s="90" t="s">
        <v>2463</v>
      </c>
      <c r="R1677" s="90"/>
      <c r="S1677" s="121" t="e">
        <f t="shared" si="157"/>
        <v>#VALUE!</v>
      </c>
      <c r="T1677" s="9">
        <v>24</v>
      </c>
      <c r="U1677" s="9">
        <v>37.97</v>
      </c>
      <c r="Z1677" s="78">
        <f t="shared" ca="1" si="158"/>
        <v>1263</v>
      </c>
      <c r="AA1677" s="78" t="str">
        <f t="shared" si="159"/>
        <v>2-2023</v>
      </c>
      <c r="AC1677" s="4" t="str">
        <f t="shared" si="160"/>
        <v>Empty</v>
      </c>
      <c r="AD1677" s="4" t="e">
        <f t="shared" si="161"/>
        <v>#VALUE!</v>
      </c>
    </row>
    <row r="1678" spans="1:30" hidden="1">
      <c r="A1678" s="8" t="s">
        <v>3869</v>
      </c>
      <c r="B1678" s="8" t="s">
        <v>648</v>
      </c>
      <c r="C1678" s="8" t="s">
        <v>35</v>
      </c>
      <c r="D1678" s="8" t="s">
        <v>10</v>
      </c>
      <c r="E1678" s="8"/>
      <c r="F1678" s="8" t="s">
        <v>1389</v>
      </c>
      <c r="G1678" s="8" t="s">
        <v>1390</v>
      </c>
      <c r="H1678" s="8">
        <v>65.94</v>
      </c>
      <c r="I1678" s="8">
        <v>13.13</v>
      </c>
      <c r="J1678" s="8">
        <v>0.78549999999999998</v>
      </c>
      <c r="K1678" s="8">
        <v>1.2041999999999999</v>
      </c>
      <c r="L1678" s="8" t="s">
        <v>1376</v>
      </c>
      <c r="M1678" s="8">
        <v>887</v>
      </c>
      <c r="N1678" s="8" t="s">
        <v>1426</v>
      </c>
      <c r="O1678" s="89" t="s">
        <v>2940</v>
      </c>
      <c r="P1678" s="89">
        <f t="shared" si="156"/>
        <v>45445</v>
      </c>
      <c r="Q1678" s="89" t="s">
        <v>2940</v>
      </c>
      <c r="R1678" s="89"/>
      <c r="S1678" s="121" t="e">
        <f t="shared" si="157"/>
        <v>#VALUE!</v>
      </c>
      <c r="T1678" s="8">
        <v>84</v>
      </c>
      <c r="U1678" s="8">
        <v>43.59</v>
      </c>
      <c r="Z1678" s="78">
        <f t="shared" ca="1" si="158"/>
        <v>803</v>
      </c>
      <c r="AA1678" s="78" t="str">
        <f t="shared" si="159"/>
        <v>6-2024</v>
      </c>
      <c r="AC1678" s="4" t="str">
        <f t="shared" si="160"/>
        <v>Empty</v>
      </c>
      <c r="AD1678" s="4" t="e">
        <f t="shared" si="161"/>
        <v>#VALUE!</v>
      </c>
    </row>
    <row r="1679" spans="1:30" hidden="1">
      <c r="A1679" s="9" t="s">
        <v>3870</v>
      </c>
      <c r="B1679" s="9" t="s">
        <v>881</v>
      </c>
      <c r="C1679" s="9" t="s">
        <v>24</v>
      </c>
      <c r="D1679" s="9" t="s">
        <v>31</v>
      </c>
      <c r="E1679" s="9"/>
      <c r="F1679" s="9" t="s">
        <v>1400</v>
      </c>
      <c r="G1679" s="9" t="s">
        <v>1375</v>
      </c>
      <c r="H1679" s="9">
        <v>57.27</v>
      </c>
      <c r="I1679" s="9">
        <v>11.58</v>
      </c>
      <c r="J1679" s="9">
        <v>0.60229999999999995</v>
      </c>
      <c r="K1679" s="9">
        <v>0.99819999999999998</v>
      </c>
      <c r="L1679" s="9" t="s">
        <v>1412</v>
      </c>
      <c r="M1679" s="9">
        <v>623</v>
      </c>
      <c r="N1679" s="9" t="s">
        <v>1381</v>
      </c>
      <c r="O1679" s="90" t="s">
        <v>3549</v>
      </c>
      <c r="P1679" s="89">
        <f t="shared" si="156"/>
        <v>45053</v>
      </c>
      <c r="Q1679" s="90" t="s">
        <v>3549</v>
      </c>
      <c r="R1679" s="90"/>
      <c r="S1679" s="121" t="e">
        <f t="shared" si="157"/>
        <v>#VALUE!</v>
      </c>
      <c r="T1679" s="9">
        <v>84</v>
      </c>
      <c r="U1679" s="9">
        <v>39.229999999999997</v>
      </c>
      <c r="Z1679" s="78">
        <f t="shared" ca="1" si="158"/>
        <v>1195</v>
      </c>
      <c r="AA1679" s="78" t="str">
        <f t="shared" si="159"/>
        <v>5-2023</v>
      </c>
      <c r="AC1679" s="4" t="str">
        <f t="shared" si="160"/>
        <v>Empty</v>
      </c>
      <c r="AD1679" s="4" t="e">
        <f t="shared" si="161"/>
        <v>#VALUE!</v>
      </c>
    </row>
    <row r="1680" spans="1:30" hidden="1">
      <c r="A1680" s="8" t="s">
        <v>3871</v>
      </c>
      <c r="B1680" s="8" t="s">
        <v>946</v>
      </c>
      <c r="C1680" s="8" t="s">
        <v>12</v>
      </c>
      <c r="D1680" s="8" t="s">
        <v>44</v>
      </c>
      <c r="E1680" s="8"/>
      <c r="F1680" s="8" t="s">
        <v>1380</v>
      </c>
      <c r="G1680" s="8" t="s">
        <v>1375</v>
      </c>
      <c r="H1680" s="8">
        <v>51.88</v>
      </c>
      <c r="I1680" s="8">
        <v>18.03</v>
      </c>
      <c r="J1680" s="8">
        <v>0.48209999999999997</v>
      </c>
      <c r="K1680" s="8">
        <v>2.5908000000000002</v>
      </c>
      <c r="L1680" s="8" t="s">
        <v>1358</v>
      </c>
      <c r="M1680" s="8">
        <v>703</v>
      </c>
      <c r="N1680" s="8" t="s">
        <v>1386</v>
      </c>
      <c r="O1680" s="89" t="s">
        <v>2892</v>
      </c>
      <c r="P1680" s="89">
        <f t="shared" si="156"/>
        <v>45268</v>
      </c>
      <c r="Q1680" s="89" t="s">
        <v>2892</v>
      </c>
      <c r="R1680" s="89"/>
      <c r="S1680" s="121" t="e">
        <f t="shared" si="157"/>
        <v>#VALUE!</v>
      </c>
      <c r="T1680" s="8">
        <v>24</v>
      </c>
      <c r="U1680" s="8">
        <v>46.73</v>
      </c>
      <c r="Z1680" s="78">
        <f t="shared" ca="1" si="158"/>
        <v>980</v>
      </c>
      <c r="AA1680" s="78" t="str">
        <f t="shared" si="159"/>
        <v>12-2023</v>
      </c>
      <c r="AC1680" s="4" t="str">
        <f t="shared" si="160"/>
        <v>Q4</v>
      </c>
      <c r="AD1680" s="4" t="e">
        <f t="shared" si="161"/>
        <v>#VALUE!</v>
      </c>
    </row>
    <row r="1681" spans="1:30" hidden="1">
      <c r="A1681" s="9" t="s">
        <v>3872</v>
      </c>
      <c r="B1681" s="9" t="s">
        <v>1209</v>
      </c>
      <c r="C1681" s="9" t="s">
        <v>28</v>
      </c>
      <c r="D1681" s="9" t="s">
        <v>1360</v>
      </c>
      <c r="E1681" s="9"/>
      <c r="F1681" s="9" t="s">
        <v>1380</v>
      </c>
      <c r="G1681" s="9" t="s">
        <v>1375</v>
      </c>
      <c r="H1681" s="9">
        <v>89.53</v>
      </c>
      <c r="I1681" s="9">
        <v>14.6</v>
      </c>
      <c r="J1681" s="9">
        <v>1.1200000000000001</v>
      </c>
      <c r="K1681" s="9">
        <v>4.3239999999999998</v>
      </c>
      <c r="L1681" s="9" t="s">
        <v>1376</v>
      </c>
      <c r="M1681" s="9">
        <v>882</v>
      </c>
      <c r="N1681" s="9" t="s">
        <v>1426</v>
      </c>
      <c r="O1681" s="90" t="s">
        <v>2088</v>
      </c>
      <c r="P1681" s="89">
        <f t="shared" si="156"/>
        <v>44759</v>
      </c>
      <c r="Q1681" s="90" t="s">
        <v>2088</v>
      </c>
      <c r="R1681" s="90"/>
      <c r="S1681" s="121" t="e">
        <f t="shared" si="157"/>
        <v>#VALUE!</v>
      </c>
      <c r="T1681" s="9">
        <v>24</v>
      </c>
      <c r="U1681" s="9">
        <v>75.44</v>
      </c>
      <c r="Z1681" s="78">
        <f t="shared" ca="1" si="158"/>
        <v>1489</v>
      </c>
      <c r="AA1681" s="78" t="str">
        <f t="shared" si="159"/>
        <v>7-2022</v>
      </c>
      <c r="AC1681" s="4" t="str">
        <f t="shared" si="160"/>
        <v>Empty</v>
      </c>
      <c r="AD1681" s="4" t="e">
        <f t="shared" si="161"/>
        <v>#VALUE!</v>
      </c>
    </row>
    <row r="1682" spans="1:30" hidden="1">
      <c r="A1682" s="8" t="s">
        <v>3873</v>
      </c>
      <c r="B1682" s="8" t="s">
        <v>214</v>
      </c>
      <c r="C1682" s="8" t="s">
        <v>24</v>
      </c>
      <c r="D1682" s="8" t="s">
        <v>31</v>
      </c>
      <c r="E1682" s="8"/>
      <c r="F1682" s="8" t="s">
        <v>1400</v>
      </c>
      <c r="G1682" s="8" t="s">
        <v>1375</v>
      </c>
      <c r="H1682" s="8">
        <v>71.34</v>
      </c>
      <c r="I1682" s="8">
        <v>8.16</v>
      </c>
      <c r="J1682" s="8">
        <v>0.57550000000000001</v>
      </c>
      <c r="K1682" s="8">
        <v>2.2408000000000001</v>
      </c>
      <c r="L1682" s="8" t="s">
        <v>1376</v>
      </c>
      <c r="M1682" s="8">
        <v>611</v>
      </c>
      <c r="N1682" s="8" t="s">
        <v>1381</v>
      </c>
      <c r="O1682" s="89" t="s">
        <v>2086</v>
      </c>
      <c r="P1682" s="89">
        <f t="shared" si="156"/>
        <v>45351</v>
      </c>
      <c r="Q1682" s="89" t="s">
        <v>2086</v>
      </c>
      <c r="R1682" s="89"/>
      <c r="S1682" s="121" t="e">
        <f t="shared" si="157"/>
        <v>#VALUE!</v>
      </c>
      <c r="T1682" s="8">
        <v>36</v>
      </c>
      <c r="U1682" s="8">
        <v>53.52</v>
      </c>
      <c r="Z1682" s="78">
        <f t="shared" ca="1" si="158"/>
        <v>897</v>
      </c>
      <c r="AA1682" s="78" t="str">
        <f t="shared" si="159"/>
        <v>2-2024</v>
      </c>
      <c r="AC1682" s="4" t="str">
        <f t="shared" si="160"/>
        <v>Empty</v>
      </c>
      <c r="AD1682" s="4" t="e">
        <f t="shared" si="161"/>
        <v>#VALUE!</v>
      </c>
    </row>
    <row r="1683" spans="1:30" hidden="1">
      <c r="A1683" s="9" t="s">
        <v>3874</v>
      </c>
      <c r="B1683" s="9" t="s">
        <v>110</v>
      </c>
      <c r="C1683" s="9" t="s">
        <v>38</v>
      </c>
      <c r="D1683" s="9" t="s">
        <v>23</v>
      </c>
      <c r="E1683" s="9"/>
      <c r="F1683" s="9" t="s">
        <v>1389</v>
      </c>
      <c r="G1683" s="9" t="s">
        <v>1375</v>
      </c>
      <c r="H1683" s="9">
        <v>95.16</v>
      </c>
      <c r="I1683" s="9">
        <v>15.52</v>
      </c>
      <c r="J1683" s="9">
        <v>1.4510000000000001</v>
      </c>
      <c r="K1683" s="9">
        <v>2.6735000000000002</v>
      </c>
      <c r="L1683" s="9" t="s">
        <v>1395</v>
      </c>
      <c r="M1683" s="9">
        <v>880</v>
      </c>
      <c r="N1683" s="9" t="s">
        <v>1381</v>
      </c>
      <c r="O1683" s="90" t="s">
        <v>3227</v>
      </c>
      <c r="P1683" s="89">
        <f t="shared" si="156"/>
        <v>44749</v>
      </c>
      <c r="Q1683" s="90" t="s">
        <v>3227</v>
      </c>
      <c r="R1683" s="90"/>
      <c r="S1683" s="121" t="e">
        <f t="shared" si="157"/>
        <v>#VALUE!</v>
      </c>
      <c r="T1683" s="9">
        <v>48</v>
      </c>
      <c r="U1683" s="9">
        <v>73.069999999999993</v>
      </c>
      <c r="Z1683" s="78">
        <f t="shared" ca="1" si="158"/>
        <v>1499</v>
      </c>
      <c r="AA1683" s="78" t="str">
        <f t="shared" si="159"/>
        <v>7-2022</v>
      </c>
      <c r="AC1683" s="4" t="str">
        <f t="shared" si="160"/>
        <v>Empty</v>
      </c>
      <c r="AD1683" s="4" t="e">
        <f t="shared" si="161"/>
        <v>#VALUE!</v>
      </c>
    </row>
    <row r="1684" spans="1:30" hidden="1">
      <c r="A1684" s="8" t="s">
        <v>3875</v>
      </c>
      <c r="B1684" s="8" t="s">
        <v>492</v>
      </c>
      <c r="C1684" s="8" t="s">
        <v>7</v>
      </c>
      <c r="D1684" s="8" t="s">
        <v>1360</v>
      </c>
      <c r="E1684" s="8"/>
      <c r="F1684" s="8" t="s">
        <v>1411</v>
      </c>
      <c r="G1684" s="8" t="s">
        <v>1384</v>
      </c>
      <c r="H1684" s="8">
        <v>99.87</v>
      </c>
      <c r="I1684" s="8">
        <v>10.69</v>
      </c>
      <c r="J1684" s="8">
        <v>1.7509999999999999</v>
      </c>
      <c r="K1684" s="8">
        <v>8.8122000000000007</v>
      </c>
      <c r="L1684" s="8" t="s">
        <v>1358</v>
      </c>
      <c r="M1684" s="8">
        <v>622</v>
      </c>
      <c r="N1684" s="8" t="s">
        <v>1426</v>
      </c>
      <c r="O1684" s="89" t="s">
        <v>1653</v>
      </c>
      <c r="P1684" s="89">
        <f t="shared" si="156"/>
        <v>44746</v>
      </c>
      <c r="Q1684" s="89" t="s">
        <v>1653</v>
      </c>
      <c r="R1684" s="89"/>
      <c r="S1684" s="121" t="e">
        <f t="shared" si="157"/>
        <v>#VALUE!</v>
      </c>
      <c r="T1684" s="8">
        <v>12</v>
      </c>
      <c r="U1684" s="8">
        <v>24.93</v>
      </c>
      <c r="Z1684" s="78">
        <f t="shared" ca="1" si="158"/>
        <v>1502</v>
      </c>
      <c r="AA1684" s="78" t="str">
        <f t="shared" si="159"/>
        <v>7-2022</v>
      </c>
      <c r="AC1684" s="4" t="str">
        <f t="shared" si="160"/>
        <v>Empty</v>
      </c>
      <c r="AD1684" s="4" t="e">
        <f t="shared" si="161"/>
        <v>#VALUE!</v>
      </c>
    </row>
    <row r="1685" spans="1:30">
      <c r="A1685" s="9" t="s">
        <v>3876</v>
      </c>
      <c r="B1685" s="9" t="s">
        <v>1269</v>
      </c>
      <c r="C1685" s="9" t="s">
        <v>7</v>
      </c>
      <c r="D1685" s="9" t="s">
        <v>31</v>
      </c>
      <c r="E1685" s="9"/>
      <c r="F1685" s="9" t="s">
        <v>1374</v>
      </c>
      <c r="G1685" s="9" t="s">
        <v>1390</v>
      </c>
      <c r="H1685" s="9">
        <v>17.309999999999999</v>
      </c>
      <c r="I1685" s="9">
        <v>10.99</v>
      </c>
      <c r="J1685" s="9">
        <v>0.2341</v>
      </c>
      <c r="K1685" s="9">
        <v>1.5298</v>
      </c>
      <c r="L1685" s="9" t="s">
        <v>1412</v>
      </c>
      <c r="M1685" s="9">
        <v>845</v>
      </c>
      <c r="N1685" s="9" t="s">
        <v>1377</v>
      </c>
      <c r="O1685" s="90" t="s">
        <v>2014</v>
      </c>
      <c r="P1685" s="89">
        <f t="shared" si="156"/>
        <v>45079</v>
      </c>
      <c r="Q1685" s="90" t="s">
        <v>2014</v>
      </c>
      <c r="R1685" s="90" t="s">
        <v>3655</v>
      </c>
      <c r="S1685" s="121">
        <f t="shared" si="157"/>
        <v>45081</v>
      </c>
      <c r="T1685" s="9">
        <v>12</v>
      </c>
      <c r="U1685" s="9">
        <v>3.74</v>
      </c>
      <c r="Z1685" s="78">
        <f t="shared" ca="1" si="158"/>
        <v>1169</v>
      </c>
      <c r="AA1685" s="78" t="str">
        <f t="shared" si="159"/>
        <v>6-2023</v>
      </c>
      <c r="AC1685" s="4" t="str">
        <f t="shared" si="160"/>
        <v>Empty</v>
      </c>
      <c r="AD1685" s="4">
        <f t="shared" si="161"/>
        <v>1</v>
      </c>
    </row>
    <row r="1686" spans="1:30" hidden="1">
      <c r="A1686" s="8" t="s">
        <v>3877</v>
      </c>
      <c r="B1686" s="8" t="s">
        <v>303</v>
      </c>
      <c r="C1686" s="8" t="s">
        <v>28</v>
      </c>
      <c r="D1686" s="8" t="s">
        <v>31</v>
      </c>
      <c r="E1686" s="8"/>
      <c r="F1686" s="8" t="s">
        <v>1400</v>
      </c>
      <c r="G1686" s="8" t="s">
        <v>1384</v>
      </c>
      <c r="H1686" s="8">
        <v>9.5500000000000007</v>
      </c>
      <c r="I1686" s="8">
        <v>8.4600000000000009</v>
      </c>
      <c r="J1686" s="8">
        <v>0.1862</v>
      </c>
      <c r="K1686" s="8">
        <v>0.43390000000000001</v>
      </c>
      <c r="L1686" s="8" t="s">
        <v>1395</v>
      </c>
      <c r="M1686" s="8">
        <v>726</v>
      </c>
      <c r="N1686" s="8" t="s">
        <v>1426</v>
      </c>
      <c r="O1686" s="89" t="s">
        <v>1319</v>
      </c>
      <c r="P1686" s="89">
        <f t="shared" si="156"/>
        <v>45039</v>
      </c>
      <c r="Q1686" s="89" t="s">
        <v>1319</v>
      </c>
      <c r="R1686" s="89"/>
      <c r="S1686" s="121" t="e">
        <f t="shared" si="157"/>
        <v>#VALUE!</v>
      </c>
      <c r="T1686" s="8">
        <v>24</v>
      </c>
      <c r="U1686" s="8">
        <v>3.08</v>
      </c>
      <c r="Z1686" s="78">
        <f t="shared" ca="1" si="158"/>
        <v>1209</v>
      </c>
      <c r="AA1686" s="78" t="str">
        <f t="shared" si="159"/>
        <v>4-2023</v>
      </c>
      <c r="AC1686" s="4" t="str">
        <f t="shared" si="160"/>
        <v>Empty</v>
      </c>
      <c r="AD1686" s="4" t="e">
        <f t="shared" si="161"/>
        <v>#VALUE!</v>
      </c>
    </row>
    <row r="1687" spans="1:30" hidden="1">
      <c r="A1687" s="9" t="s">
        <v>3878</v>
      </c>
      <c r="B1687" s="9" t="s">
        <v>181</v>
      </c>
      <c r="C1687" s="9" t="s">
        <v>20</v>
      </c>
      <c r="D1687" s="9" t="s">
        <v>1360</v>
      </c>
      <c r="E1687" s="9"/>
      <c r="F1687" s="9" t="s">
        <v>1411</v>
      </c>
      <c r="G1687" s="9" t="s">
        <v>1390</v>
      </c>
      <c r="H1687" s="9">
        <v>62.72</v>
      </c>
      <c r="I1687" s="9">
        <v>17.32</v>
      </c>
      <c r="J1687" s="9">
        <v>0.71579999999999999</v>
      </c>
      <c r="K1687" s="9">
        <v>1.1028</v>
      </c>
      <c r="L1687" s="9" t="s">
        <v>1385</v>
      </c>
      <c r="M1687" s="9">
        <v>885</v>
      </c>
      <c r="N1687" s="9" t="s">
        <v>1386</v>
      </c>
      <c r="O1687" s="90" t="s">
        <v>3811</v>
      </c>
      <c r="P1687" s="89">
        <f t="shared" si="156"/>
        <v>45572</v>
      </c>
      <c r="Q1687" s="90" t="s">
        <v>3811</v>
      </c>
      <c r="R1687" s="90"/>
      <c r="S1687" s="121" t="e">
        <f t="shared" si="157"/>
        <v>#VALUE!</v>
      </c>
      <c r="T1687" s="9">
        <v>120</v>
      </c>
      <c r="U1687" s="9">
        <v>0</v>
      </c>
      <c r="Z1687" s="78">
        <f t="shared" ca="1" si="158"/>
        <v>676</v>
      </c>
      <c r="AA1687" s="78" t="str">
        <f t="shared" si="159"/>
        <v>10-2024</v>
      </c>
      <c r="AC1687" s="4" t="str">
        <f t="shared" si="160"/>
        <v>Q4</v>
      </c>
      <c r="AD1687" s="4" t="e">
        <f t="shared" si="161"/>
        <v>#VALUE!</v>
      </c>
    </row>
    <row r="1688" spans="1:30">
      <c r="A1688" s="8" t="s">
        <v>3879</v>
      </c>
      <c r="B1688" s="8" t="s">
        <v>248</v>
      </c>
      <c r="C1688" s="8" t="s">
        <v>12</v>
      </c>
      <c r="D1688" s="8" t="s">
        <v>1360</v>
      </c>
      <c r="E1688" s="8"/>
      <c r="F1688" s="8" t="s">
        <v>1380</v>
      </c>
      <c r="G1688" s="8" t="s">
        <v>1384</v>
      </c>
      <c r="H1688" s="8">
        <v>62.31</v>
      </c>
      <c r="I1688" s="8">
        <v>15.29</v>
      </c>
      <c r="J1688" s="8">
        <v>0.78120000000000001</v>
      </c>
      <c r="K1688" s="8">
        <v>1.7433000000000001</v>
      </c>
      <c r="L1688" s="8" t="s">
        <v>1385</v>
      </c>
      <c r="M1688" s="8">
        <v>672</v>
      </c>
      <c r="N1688" s="8" t="s">
        <v>1396</v>
      </c>
      <c r="O1688" s="89" t="s">
        <v>1867</v>
      </c>
      <c r="P1688" s="89">
        <f t="shared" si="156"/>
        <v>45155</v>
      </c>
      <c r="Q1688" s="89" t="s">
        <v>1867</v>
      </c>
      <c r="R1688" s="89" t="s">
        <v>1667</v>
      </c>
      <c r="S1688" s="121">
        <f t="shared" si="157"/>
        <v>45165</v>
      </c>
      <c r="T1688" s="8">
        <v>48</v>
      </c>
      <c r="U1688" s="8">
        <v>0</v>
      </c>
      <c r="Z1688" s="78">
        <f t="shared" ca="1" si="158"/>
        <v>1093</v>
      </c>
      <c r="AA1688" s="78" t="str">
        <f t="shared" si="159"/>
        <v>8-2023</v>
      </c>
      <c r="AC1688" s="4" t="str">
        <f t="shared" si="160"/>
        <v>Empty</v>
      </c>
      <c r="AD1688" s="4">
        <f t="shared" si="161"/>
        <v>7</v>
      </c>
    </row>
    <row r="1689" spans="1:30" hidden="1">
      <c r="A1689" s="9" t="s">
        <v>3880</v>
      </c>
      <c r="B1689" s="9" t="s">
        <v>317</v>
      </c>
      <c r="C1689" s="9" t="s">
        <v>41</v>
      </c>
      <c r="D1689" s="9" t="s">
        <v>23</v>
      </c>
      <c r="E1689" s="9"/>
      <c r="F1689" s="9" t="s">
        <v>1411</v>
      </c>
      <c r="G1689" s="9" t="s">
        <v>1384</v>
      </c>
      <c r="H1689" s="9">
        <v>56.05</v>
      </c>
      <c r="I1689" s="9">
        <v>15.33</v>
      </c>
      <c r="J1689" s="9">
        <v>0.76649999999999996</v>
      </c>
      <c r="K1689" s="9">
        <v>0.91559999999999997</v>
      </c>
      <c r="L1689" s="9" t="s">
        <v>1412</v>
      </c>
      <c r="M1689" s="9">
        <v>665</v>
      </c>
      <c r="N1689" s="9" t="s">
        <v>1426</v>
      </c>
      <c r="O1689" s="90" t="s">
        <v>1409</v>
      </c>
      <c r="P1689" s="89">
        <f t="shared" si="156"/>
        <v>44885</v>
      </c>
      <c r="Q1689" s="90" t="s">
        <v>1409</v>
      </c>
      <c r="R1689" s="90"/>
      <c r="S1689" s="121" t="e">
        <f t="shared" si="157"/>
        <v>#VALUE!</v>
      </c>
      <c r="T1689" s="9">
        <v>120</v>
      </c>
      <c r="U1689" s="9">
        <v>14.57</v>
      </c>
      <c r="Z1689" s="78">
        <f t="shared" ca="1" si="158"/>
        <v>1363</v>
      </c>
      <c r="AA1689" s="78" t="str">
        <f t="shared" si="159"/>
        <v>11-2022</v>
      </c>
      <c r="AC1689" s="4" t="str">
        <f t="shared" si="160"/>
        <v>Q4</v>
      </c>
      <c r="AD1689" s="4" t="e">
        <f t="shared" si="161"/>
        <v>#VALUE!</v>
      </c>
    </row>
    <row r="1690" spans="1:30">
      <c r="A1690" s="8" t="s">
        <v>3881</v>
      </c>
      <c r="B1690" s="8" t="s">
        <v>873</v>
      </c>
      <c r="C1690" s="8" t="s">
        <v>41</v>
      </c>
      <c r="D1690" s="8" t="s">
        <v>10</v>
      </c>
      <c r="E1690" s="8"/>
      <c r="F1690" s="8" t="s">
        <v>1411</v>
      </c>
      <c r="G1690" s="8" t="s">
        <v>1384</v>
      </c>
      <c r="H1690" s="8">
        <v>7.94</v>
      </c>
      <c r="I1690" s="8">
        <v>11.03</v>
      </c>
      <c r="J1690" s="8">
        <v>0.1545</v>
      </c>
      <c r="K1690" s="8">
        <v>0.20530000000000001</v>
      </c>
      <c r="L1690" s="8" t="s">
        <v>1385</v>
      </c>
      <c r="M1690" s="8">
        <v>836</v>
      </c>
      <c r="N1690" s="8" t="s">
        <v>1377</v>
      </c>
      <c r="O1690" s="89" t="s">
        <v>2100</v>
      </c>
      <c r="P1690" s="89">
        <f t="shared" si="156"/>
        <v>44872</v>
      </c>
      <c r="Q1690" s="89" t="s">
        <v>2100</v>
      </c>
      <c r="R1690" s="89" t="s">
        <v>2115</v>
      </c>
      <c r="S1690" s="121">
        <f t="shared" si="157"/>
        <v>44876</v>
      </c>
      <c r="T1690" s="8">
        <v>48</v>
      </c>
      <c r="U1690" s="8">
        <v>0</v>
      </c>
      <c r="Z1690" s="78">
        <f t="shared" ca="1" si="158"/>
        <v>1376</v>
      </c>
      <c r="AA1690" s="78" t="str">
        <f t="shared" si="159"/>
        <v>11-2022</v>
      </c>
      <c r="AC1690" s="4" t="str">
        <f t="shared" si="160"/>
        <v>Q4</v>
      </c>
      <c r="AD1690" s="4">
        <f t="shared" si="161"/>
        <v>5</v>
      </c>
    </row>
    <row r="1691" spans="1:30">
      <c r="A1691" s="9" t="s">
        <v>3882</v>
      </c>
      <c r="B1691" s="9" t="s">
        <v>939</v>
      </c>
      <c r="C1691" s="9" t="s">
        <v>32</v>
      </c>
      <c r="D1691" s="9" t="s">
        <v>44</v>
      </c>
      <c r="E1691" s="9"/>
      <c r="F1691" s="9" t="s">
        <v>1380</v>
      </c>
      <c r="G1691" s="9" t="s">
        <v>1375</v>
      </c>
      <c r="H1691" s="9">
        <v>97.41</v>
      </c>
      <c r="I1691" s="9">
        <v>15.15</v>
      </c>
      <c r="J1691" s="9">
        <v>0.58819999999999995</v>
      </c>
      <c r="K1691" s="9">
        <v>1.3734</v>
      </c>
      <c r="L1691" s="9" t="s">
        <v>1385</v>
      </c>
      <c r="M1691" s="9">
        <v>894</v>
      </c>
      <c r="N1691" s="9" t="s">
        <v>1396</v>
      </c>
      <c r="O1691" s="90" t="s">
        <v>3883</v>
      </c>
      <c r="P1691" s="89">
        <f t="shared" si="156"/>
        <v>45007</v>
      </c>
      <c r="Q1691" s="90" t="s">
        <v>3883</v>
      </c>
      <c r="R1691" s="90" t="s">
        <v>1856</v>
      </c>
      <c r="S1691" s="121">
        <f t="shared" si="157"/>
        <v>45019</v>
      </c>
      <c r="T1691" s="9">
        <v>180</v>
      </c>
      <c r="U1691" s="9">
        <v>0</v>
      </c>
      <c r="Z1691" s="78">
        <f t="shared" ca="1" si="158"/>
        <v>1241</v>
      </c>
      <c r="AA1691" s="78" t="str">
        <f t="shared" si="159"/>
        <v>3-2023</v>
      </c>
      <c r="AC1691" s="4" t="str">
        <f t="shared" si="160"/>
        <v>Empty</v>
      </c>
      <c r="AD1691" s="4">
        <f t="shared" si="161"/>
        <v>9</v>
      </c>
    </row>
    <row r="1692" spans="1:30">
      <c r="A1692" s="8" t="s">
        <v>3884</v>
      </c>
      <c r="B1692" s="8" t="s">
        <v>928</v>
      </c>
      <c r="C1692" s="8" t="s">
        <v>12</v>
      </c>
      <c r="D1692" s="8" t="s">
        <v>23</v>
      </c>
      <c r="E1692" s="8"/>
      <c r="F1692" s="8" t="s">
        <v>1400</v>
      </c>
      <c r="G1692" s="8" t="s">
        <v>1375</v>
      </c>
      <c r="H1692" s="8">
        <v>4.54</v>
      </c>
      <c r="I1692" s="8">
        <v>7.83</v>
      </c>
      <c r="J1692" s="8">
        <v>3.9E-2</v>
      </c>
      <c r="K1692" s="8">
        <v>0.1105</v>
      </c>
      <c r="L1692" s="8" t="s">
        <v>1395</v>
      </c>
      <c r="M1692" s="8">
        <v>596</v>
      </c>
      <c r="N1692" s="8" t="s">
        <v>1396</v>
      </c>
      <c r="O1692" s="89" t="s">
        <v>1769</v>
      </c>
      <c r="P1692" s="89">
        <f t="shared" si="156"/>
        <v>45071</v>
      </c>
      <c r="Q1692" s="89" t="s">
        <v>1769</v>
      </c>
      <c r="R1692" s="89" t="s">
        <v>2698</v>
      </c>
      <c r="S1692" s="121">
        <f t="shared" si="157"/>
        <v>45076</v>
      </c>
      <c r="T1692" s="8">
        <v>48</v>
      </c>
      <c r="U1692" s="8">
        <v>4.13</v>
      </c>
      <c r="Z1692" s="78">
        <f t="shared" ca="1" si="158"/>
        <v>1177</v>
      </c>
      <c r="AA1692" s="78" t="str">
        <f t="shared" si="159"/>
        <v>5-2023</v>
      </c>
      <c r="AC1692" s="4" t="str">
        <f t="shared" si="160"/>
        <v>Empty</v>
      </c>
      <c r="AD1692" s="4">
        <f t="shared" si="161"/>
        <v>4</v>
      </c>
    </row>
    <row r="1693" spans="1:30" hidden="1">
      <c r="A1693" s="9" t="s">
        <v>3885</v>
      </c>
      <c r="B1693" s="9" t="s">
        <v>113</v>
      </c>
      <c r="C1693" s="9" t="s">
        <v>35</v>
      </c>
      <c r="D1693" s="9" t="s">
        <v>10</v>
      </c>
      <c r="E1693" s="9"/>
      <c r="F1693" s="9" t="s">
        <v>1408</v>
      </c>
      <c r="G1693" s="9" t="s">
        <v>1390</v>
      </c>
      <c r="H1693" s="9">
        <v>48</v>
      </c>
      <c r="I1693" s="9">
        <v>8.14</v>
      </c>
      <c r="J1693" s="9">
        <v>0.75519999999999998</v>
      </c>
      <c r="K1693" s="9">
        <v>0.46260000000000001</v>
      </c>
      <c r="L1693" s="9" t="s">
        <v>1412</v>
      </c>
      <c r="M1693" s="9">
        <v>588</v>
      </c>
      <c r="N1693" s="9" t="s">
        <v>1381</v>
      </c>
      <c r="O1693" s="90" t="s">
        <v>2115</v>
      </c>
      <c r="P1693" s="89">
        <f t="shared" si="156"/>
        <v>44876</v>
      </c>
      <c r="Q1693" s="90" t="s">
        <v>2115</v>
      </c>
      <c r="R1693" s="90"/>
      <c r="S1693" s="121" t="e">
        <f t="shared" si="157"/>
        <v>#VALUE!</v>
      </c>
      <c r="T1693" s="9">
        <v>180</v>
      </c>
      <c r="U1693" s="9">
        <v>19.41</v>
      </c>
      <c r="Z1693" s="78">
        <f t="shared" ca="1" si="158"/>
        <v>1372</v>
      </c>
      <c r="AA1693" s="78" t="str">
        <f t="shared" si="159"/>
        <v>11-2022</v>
      </c>
      <c r="AC1693" s="4" t="str">
        <f t="shared" si="160"/>
        <v>Q4</v>
      </c>
      <c r="AD1693" s="4" t="e">
        <f t="shared" si="161"/>
        <v>#VALUE!</v>
      </c>
    </row>
    <row r="1694" spans="1:30">
      <c r="A1694" s="8" t="s">
        <v>3886</v>
      </c>
      <c r="B1694" s="8" t="s">
        <v>405</v>
      </c>
      <c r="C1694" s="8" t="s">
        <v>12</v>
      </c>
      <c r="D1694" s="8" t="s">
        <v>44</v>
      </c>
      <c r="E1694" s="8"/>
      <c r="F1694" s="8" t="s">
        <v>1374</v>
      </c>
      <c r="G1694" s="8" t="s">
        <v>1384</v>
      </c>
      <c r="H1694" s="8">
        <v>12.65</v>
      </c>
      <c r="I1694" s="8">
        <v>9.65</v>
      </c>
      <c r="J1694" s="8">
        <v>0.15759999999999999</v>
      </c>
      <c r="K1694" s="8">
        <v>0.1192</v>
      </c>
      <c r="L1694" s="8" t="s">
        <v>1385</v>
      </c>
      <c r="M1694" s="8">
        <v>900</v>
      </c>
      <c r="N1694" s="8" t="s">
        <v>1396</v>
      </c>
      <c r="O1694" s="89" t="s">
        <v>2595</v>
      </c>
      <c r="P1694" s="89">
        <f t="shared" si="156"/>
        <v>44674</v>
      </c>
      <c r="Q1694" s="89" t="s">
        <v>2595</v>
      </c>
      <c r="R1694" s="89" t="s">
        <v>3887</v>
      </c>
      <c r="S1694" s="121">
        <f t="shared" si="157"/>
        <v>44680</v>
      </c>
      <c r="T1694" s="8">
        <v>240</v>
      </c>
      <c r="U1694" s="8">
        <v>0</v>
      </c>
      <c r="Z1694" s="78">
        <f t="shared" ca="1" si="158"/>
        <v>1574</v>
      </c>
      <c r="AA1694" s="78" t="str">
        <f t="shared" si="159"/>
        <v>4-2022</v>
      </c>
      <c r="AC1694" s="4" t="str">
        <f t="shared" si="160"/>
        <v>Empty</v>
      </c>
      <c r="AD1694" s="4">
        <f t="shared" si="161"/>
        <v>5</v>
      </c>
    </row>
    <row r="1695" spans="1:30">
      <c r="A1695" s="9" t="s">
        <v>3888</v>
      </c>
      <c r="B1695" s="9" t="s">
        <v>699</v>
      </c>
      <c r="C1695" s="9" t="s">
        <v>7</v>
      </c>
      <c r="D1695" s="9" t="s">
        <v>1360</v>
      </c>
      <c r="E1695" s="9"/>
      <c r="F1695" s="9" t="s">
        <v>1411</v>
      </c>
      <c r="G1695" s="9" t="s">
        <v>1390</v>
      </c>
      <c r="H1695" s="9">
        <v>38.53</v>
      </c>
      <c r="I1695" s="9">
        <v>8.16</v>
      </c>
      <c r="J1695" s="9">
        <v>0.42320000000000002</v>
      </c>
      <c r="K1695" s="9">
        <v>0.37180000000000002</v>
      </c>
      <c r="L1695" s="9" t="s">
        <v>1385</v>
      </c>
      <c r="M1695" s="9">
        <v>597</v>
      </c>
      <c r="N1695" s="9" t="s">
        <v>1396</v>
      </c>
      <c r="O1695" s="90" t="s">
        <v>3153</v>
      </c>
      <c r="P1695" s="89">
        <f t="shared" si="156"/>
        <v>45269</v>
      </c>
      <c r="Q1695" s="90" t="s">
        <v>3153</v>
      </c>
      <c r="R1695" s="90" t="s">
        <v>3889</v>
      </c>
      <c r="S1695" s="121">
        <f t="shared" si="157"/>
        <v>45279</v>
      </c>
      <c r="T1695" s="9">
        <v>180</v>
      </c>
      <c r="U1695" s="9">
        <v>0</v>
      </c>
      <c r="Z1695" s="78">
        <f t="shared" ca="1" si="158"/>
        <v>979</v>
      </c>
      <c r="AA1695" s="78" t="str">
        <f t="shared" si="159"/>
        <v>12-2023</v>
      </c>
      <c r="AC1695" s="4" t="str">
        <f t="shared" si="160"/>
        <v>Q4</v>
      </c>
      <c r="AD1695" s="4">
        <f t="shared" si="161"/>
        <v>7</v>
      </c>
    </row>
    <row r="1696" spans="1:30">
      <c r="A1696" s="8" t="s">
        <v>3890</v>
      </c>
      <c r="B1696" s="8" t="s">
        <v>903</v>
      </c>
      <c r="C1696" s="8" t="s">
        <v>32</v>
      </c>
      <c r="D1696" s="8" t="s">
        <v>44</v>
      </c>
      <c r="E1696" s="8"/>
      <c r="F1696" s="8" t="s">
        <v>1374</v>
      </c>
      <c r="G1696" s="8" t="s">
        <v>1390</v>
      </c>
      <c r="H1696" s="8">
        <v>25.31</v>
      </c>
      <c r="I1696" s="8">
        <v>18.350000000000001</v>
      </c>
      <c r="J1696" s="8">
        <v>0.22059999999999999</v>
      </c>
      <c r="K1696" s="8">
        <v>0.41399999999999998</v>
      </c>
      <c r="L1696" s="8" t="s">
        <v>1385</v>
      </c>
      <c r="M1696" s="8">
        <v>866</v>
      </c>
      <c r="N1696" s="8" t="s">
        <v>1396</v>
      </c>
      <c r="O1696" s="89" t="s">
        <v>2858</v>
      </c>
      <c r="P1696" s="89">
        <f t="shared" si="156"/>
        <v>45571</v>
      </c>
      <c r="Q1696" s="89" t="s">
        <v>2858</v>
      </c>
      <c r="R1696" s="89" t="s">
        <v>1460</v>
      </c>
      <c r="S1696" s="121">
        <f t="shared" si="157"/>
        <v>45573</v>
      </c>
      <c r="T1696" s="8">
        <v>180</v>
      </c>
      <c r="U1696" s="8">
        <v>0</v>
      </c>
      <c r="Z1696" s="78">
        <f t="shared" ca="1" si="158"/>
        <v>677</v>
      </c>
      <c r="AA1696" s="78" t="str">
        <f t="shared" si="159"/>
        <v>10-2024</v>
      </c>
      <c r="AC1696" s="4" t="str">
        <f t="shared" si="160"/>
        <v>Q4</v>
      </c>
      <c r="AD1696" s="4">
        <f t="shared" si="161"/>
        <v>2</v>
      </c>
    </row>
    <row r="1697" spans="1:30" hidden="1">
      <c r="A1697" s="9" t="s">
        <v>3891</v>
      </c>
      <c r="B1697" s="9" t="s">
        <v>1168</v>
      </c>
      <c r="C1697" s="9" t="s">
        <v>7</v>
      </c>
      <c r="D1697" s="9" t="s">
        <v>10</v>
      </c>
      <c r="E1697" s="9"/>
      <c r="F1697" s="9" t="s">
        <v>1411</v>
      </c>
      <c r="G1697" s="9" t="s">
        <v>1375</v>
      </c>
      <c r="H1697" s="9">
        <v>86.8</v>
      </c>
      <c r="I1697" s="9">
        <v>14.72</v>
      </c>
      <c r="J1697" s="9">
        <v>1.1624000000000001</v>
      </c>
      <c r="K1697" s="9">
        <v>2.4034</v>
      </c>
      <c r="L1697" s="9" t="s">
        <v>1395</v>
      </c>
      <c r="M1697" s="9">
        <v>854</v>
      </c>
      <c r="N1697" s="9" t="s">
        <v>1386</v>
      </c>
      <c r="O1697" s="90" t="s">
        <v>3892</v>
      </c>
      <c r="P1697" s="89">
        <f t="shared" si="156"/>
        <v>45004</v>
      </c>
      <c r="Q1697" s="90" t="s">
        <v>3892</v>
      </c>
      <c r="R1697" s="90"/>
      <c r="S1697" s="121" t="e">
        <f t="shared" si="157"/>
        <v>#VALUE!</v>
      </c>
      <c r="T1697" s="9">
        <v>48</v>
      </c>
      <c r="U1697" s="9">
        <v>30.68</v>
      </c>
      <c r="Z1697" s="78">
        <f t="shared" ca="1" si="158"/>
        <v>1244</v>
      </c>
      <c r="AA1697" s="78" t="str">
        <f t="shared" si="159"/>
        <v>3-2023</v>
      </c>
      <c r="AC1697" s="4" t="str">
        <f t="shared" si="160"/>
        <v>Empty</v>
      </c>
      <c r="AD1697" s="4" t="e">
        <f t="shared" si="161"/>
        <v>#VALUE!</v>
      </c>
    </row>
    <row r="1698" spans="1:30">
      <c r="A1698" s="8" t="s">
        <v>3893</v>
      </c>
      <c r="B1698" s="8" t="s">
        <v>650</v>
      </c>
      <c r="C1698" s="8" t="s">
        <v>28</v>
      </c>
      <c r="D1698" s="8" t="s">
        <v>23</v>
      </c>
      <c r="E1698" s="8"/>
      <c r="F1698" s="8" t="s">
        <v>1400</v>
      </c>
      <c r="G1698" s="8" t="s">
        <v>1375</v>
      </c>
      <c r="H1698" s="8">
        <v>29.25</v>
      </c>
      <c r="I1698" s="8">
        <v>15.13</v>
      </c>
      <c r="J1698" s="8">
        <v>0.38850000000000001</v>
      </c>
      <c r="K1698" s="8">
        <v>1.0158</v>
      </c>
      <c r="L1698" s="8" t="s">
        <v>1395</v>
      </c>
      <c r="M1698" s="8">
        <v>828</v>
      </c>
      <c r="N1698" s="8" t="s">
        <v>1377</v>
      </c>
      <c r="O1698" s="89" t="s">
        <v>3538</v>
      </c>
      <c r="P1698" s="89">
        <f t="shared" si="156"/>
        <v>45248</v>
      </c>
      <c r="Q1698" s="89" t="s">
        <v>3538</v>
      </c>
      <c r="R1698" s="89" t="s">
        <v>3173</v>
      </c>
      <c r="S1698" s="121">
        <f t="shared" si="157"/>
        <v>45258</v>
      </c>
      <c r="T1698" s="8">
        <v>36</v>
      </c>
      <c r="U1698" s="8">
        <v>21.13</v>
      </c>
      <c r="Z1698" s="78">
        <f t="shared" ca="1" si="158"/>
        <v>1000</v>
      </c>
      <c r="AA1698" s="78" t="str">
        <f t="shared" si="159"/>
        <v>11-2023</v>
      </c>
      <c r="AC1698" s="4" t="str">
        <f t="shared" si="160"/>
        <v>Q4</v>
      </c>
      <c r="AD1698" s="4">
        <f t="shared" si="161"/>
        <v>7</v>
      </c>
    </row>
    <row r="1699" spans="1:30">
      <c r="A1699" s="9" t="s">
        <v>3894</v>
      </c>
      <c r="B1699" s="9" t="s">
        <v>285</v>
      </c>
      <c r="C1699" s="9" t="s">
        <v>38</v>
      </c>
      <c r="D1699" s="9" t="s">
        <v>31</v>
      </c>
      <c r="E1699" s="9"/>
      <c r="F1699" s="9" t="s">
        <v>1411</v>
      </c>
      <c r="G1699" s="9" t="s">
        <v>1390</v>
      </c>
      <c r="H1699" s="9">
        <v>15</v>
      </c>
      <c r="I1699" s="9">
        <v>17.899999999999999</v>
      </c>
      <c r="J1699" s="9">
        <v>0.24210000000000001</v>
      </c>
      <c r="K1699" s="9">
        <v>0.31440000000000001</v>
      </c>
      <c r="L1699" s="9" t="s">
        <v>1412</v>
      </c>
      <c r="M1699" s="9">
        <v>883</v>
      </c>
      <c r="N1699" s="9" t="s">
        <v>1396</v>
      </c>
      <c r="O1699" s="90" t="s">
        <v>2057</v>
      </c>
      <c r="P1699" s="89">
        <f t="shared" si="156"/>
        <v>44995</v>
      </c>
      <c r="Q1699" s="90" t="s">
        <v>2057</v>
      </c>
      <c r="R1699" s="90" t="s">
        <v>3895</v>
      </c>
      <c r="S1699" s="121">
        <f t="shared" si="157"/>
        <v>45005</v>
      </c>
      <c r="T1699" s="9">
        <v>84</v>
      </c>
      <c r="U1699" s="9">
        <v>11.31</v>
      </c>
      <c r="Z1699" s="78">
        <f t="shared" ca="1" si="158"/>
        <v>1253</v>
      </c>
      <c r="AA1699" s="78" t="str">
        <f t="shared" si="159"/>
        <v>3-2023</v>
      </c>
      <c r="AC1699" s="4" t="str">
        <f t="shared" si="160"/>
        <v>Empty</v>
      </c>
      <c r="AD1699" s="4">
        <f t="shared" si="161"/>
        <v>7</v>
      </c>
    </row>
    <row r="1700" spans="1:30" hidden="1">
      <c r="A1700" s="8" t="s">
        <v>3896</v>
      </c>
      <c r="B1700" s="8" t="s">
        <v>1121</v>
      </c>
      <c r="C1700" s="8" t="s">
        <v>7</v>
      </c>
      <c r="D1700" s="8" t="s">
        <v>1360</v>
      </c>
      <c r="E1700" s="8"/>
      <c r="F1700" s="8" t="s">
        <v>1408</v>
      </c>
      <c r="G1700" s="8" t="s">
        <v>1390</v>
      </c>
      <c r="H1700" s="8">
        <v>86.33</v>
      </c>
      <c r="I1700" s="8">
        <v>10.09</v>
      </c>
      <c r="J1700" s="8">
        <v>1.0733999999999999</v>
      </c>
      <c r="K1700" s="8">
        <v>0.83830000000000005</v>
      </c>
      <c r="L1700" s="8" t="s">
        <v>1395</v>
      </c>
      <c r="M1700" s="8">
        <v>830</v>
      </c>
      <c r="N1700" s="8" t="s">
        <v>1381</v>
      </c>
      <c r="O1700" s="89" t="s">
        <v>2675</v>
      </c>
      <c r="P1700" s="89">
        <f t="shared" si="156"/>
        <v>45563</v>
      </c>
      <c r="Q1700" s="89" t="s">
        <v>2675</v>
      </c>
      <c r="R1700" s="89"/>
      <c r="S1700" s="121" t="e">
        <f t="shared" si="157"/>
        <v>#VALUE!</v>
      </c>
      <c r="T1700" s="8">
        <v>240</v>
      </c>
      <c r="U1700" s="8">
        <v>22.98</v>
      </c>
      <c r="Z1700" s="78">
        <f t="shared" ca="1" si="158"/>
        <v>685</v>
      </c>
      <c r="AA1700" s="78" t="str">
        <f t="shared" si="159"/>
        <v>9-2024</v>
      </c>
      <c r="AC1700" s="4" t="str">
        <f t="shared" si="160"/>
        <v>Empty</v>
      </c>
      <c r="AD1700" s="4" t="e">
        <f t="shared" si="161"/>
        <v>#VALUE!</v>
      </c>
    </row>
    <row r="1701" spans="1:30">
      <c r="A1701" s="9" t="s">
        <v>3897</v>
      </c>
      <c r="B1701" s="9" t="s">
        <v>358</v>
      </c>
      <c r="C1701" s="9" t="s">
        <v>16</v>
      </c>
      <c r="D1701" s="9" t="s">
        <v>1360</v>
      </c>
      <c r="E1701" s="9"/>
      <c r="F1701" s="9" t="s">
        <v>1411</v>
      </c>
      <c r="G1701" s="9" t="s">
        <v>1384</v>
      </c>
      <c r="H1701" s="9">
        <v>4.22</v>
      </c>
      <c r="I1701" s="9">
        <v>12.02</v>
      </c>
      <c r="J1701" s="9">
        <v>4.8899999999999999E-2</v>
      </c>
      <c r="K1701" s="9">
        <v>4.65E-2</v>
      </c>
      <c r="L1701" s="9" t="s">
        <v>1412</v>
      </c>
      <c r="M1701" s="9">
        <v>834</v>
      </c>
      <c r="N1701" s="9" t="s">
        <v>1377</v>
      </c>
      <c r="O1701" s="90" t="s">
        <v>991</v>
      </c>
      <c r="P1701" s="89">
        <f t="shared" si="156"/>
        <v>45424</v>
      </c>
      <c r="Q1701" s="90" t="s">
        <v>991</v>
      </c>
      <c r="R1701" s="90" t="s">
        <v>1738</v>
      </c>
      <c r="S1701" s="121">
        <f t="shared" si="157"/>
        <v>45439</v>
      </c>
      <c r="T1701" s="9">
        <v>240</v>
      </c>
      <c r="U1701" s="9">
        <v>3.29</v>
      </c>
      <c r="Z1701" s="78">
        <f t="shared" ca="1" si="158"/>
        <v>824</v>
      </c>
      <c r="AA1701" s="78" t="str">
        <f t="shared" si="159"/>
        <v>5-2024</v>
      </c>
      <c r="AC1701" s="4" t="str">
        <f t="shared" si="160"/>
        <v>Empty</v>
      </c>
      <c r="AD1701" s="4">
        <f t="shared" si="161"/>
        <v>11</v>
      </c>
    </row>
    <row r="1702" spans="1:30" hidden="1">
      <c r="A1702" s="8" t="s">
        <v>3898</v>
      </c>
      <c r="B1702" s="8" t="s">
        <v>1320</v>
      </c>
      <c r="C1702" s="8" t="s">
        <v>24</v>
      </c>
      <c r="D1702" s="8" t="s">
        <v>10</v>
      </c>
      <c r="E1702" s="8"/>
      <c r="F1702" s="8" t="s">
        <v>1400</v>
      </c>
      <c r="G1702" s="8" t="s">
        <v>1384</v>
      </c>
      <c r="H1702" s="8">
        <v>49.62</v>
      </c>
      <c r="I1702" s="8">
        <v>7.92</v>
      </c>
      <c r="J1702" s="8">
        <v>0.4178</v>
      </c>
      <c r="K1702" s="8">
        <v>0.47189999999999999</v>
      </c>
      <c r="L1702" s="8" t="s">
        <v>1412</v>
      </c>
      <c r="M1702" s="8">
        <v>692</v>
      </c>
      <c r="N1702" s="8" t="s">
        <v>1426</v>
      </c>
      <c r="O1702" s="89" t="s">
        <v>2452</v>
      </c>
      <c r="P1702" s="89">
        <f t="shared" si="156"/>
        <v>44907</v>
      </c>
      <c r="Q1702" s="89" t="s">
        <v>2452</v>
      </c>
      <c r="R1702" s="89"/>
      <c r="S1702" s="121" t="e">
        <f t="shared" si="157"/>
        <v>#VALUE!</v>
      </c>
      <c r="T1702" s="8">
        <v>180</v>
      </c>
      <c r="U1702" s="8">
        <v>29.22</v>
      </c>
      <c r="Z1702" s="78">
        <f t="shared" ca="1" si="158"/>
        <v>1341</v>
      </c>
      <c r="AA1702" s="78" t="str">
        <f t="shared" si="159"/>
        <v>12-2022</v>
      </c>
      <c r="AC1702" s="4" t="str">
        <f t="shared" si="160"/>
        <v>Q4</v>
      </c>
      <c r="AD1702" s="4" t="e">
        <f t="shared" si="161"/>
        <v>#VALUE!</v>
      </c>
    </row>
    <row r="1703" spans="1:30">
      <c r="A1703" s="9" t="s">
        <v>3899</v>
      </c>
      <c r="B1703" s="9" t="s">
        <v>456</v>
      </c>
      <c r="C1703" s="9" t="s">
        <v>28</v>
      </c>
      <c r="D1703" s="9" t="s">
        <v>23</v>
      </c>
      <c r="E1703" s="9"/>
      <c r="F1703" s="9" t="s">
        <v>1408</v>
      </c>
      <c r="G1703" s="9" t="s">
        <v>1384</v>
      </c>
      <c r="H1703" s="9">
        <v>51.77</v>
      </c>
      <c r="I1703" s="9">
        <v>16.04</v>
      </c>
      <c r="J1703" s="9">
        <v>0.45540000000000003</v>
      </c>
      <c r="K1703" s="9">
        <v>2.5358000000000001</v>
      </c>
      <c r="L1703" s="9" t="s">
        <v>1412</v>
      </c>
      <c r="M1703" s="9">
        <v>565</v>
      </c>
      <c r="N1703" s="9" t="s">
        <v>1377</v>
      </c>
      <c r="O1703" s="90" t="s">
        <v>1714</v>
      </c>
      <c r="P1703" s="89">
        <f t="shared" si="156"/>
        <v>44927</v>
      </c>
      <c r="Q1703" s="90" t="s">
        <v>1714</v>
      </c>
      <c r="R1703" s="90" t="s">
        <v>927</v>
      </c>
      <c r="S1703" s="121">
        <f t="shared" si="157"/>
        <v>44936</v>
      </c>
      <c r="T1703" s="9">
        <v>24</v>
      </c>
      <c r="U1703" s="9">
        <v>10.14</v>
      </c>
      <c r="Z1703" s="78">
        <f t="shared" ca="1" si="158"/>
        <v>1321</v>
      </c>
      <c r="AA1703" s="78" t="str">
        <f t="shared" si="159"/>
        <v>1-2023</v>
      </c>
      <c r="AC1703" s="4" t="str">
        <f t="shared" si="160"/>
        <v>Empty</v>
      </c>
      <c r="AD1703" s="4">
        <f t="shared" si="161"/>
        <v>7</v>
      </c>
    </row>
    <row r="1704" spans="1:30">
      <c r="A1704" s="8" t="s">
        <v>3900</v>
      </c>
      <c r="B1704" s="8" t="s">
        <v>618</v>
      </c>
      <c r="C1704" s="8" t="s">
        <v>12</v>
      </c>
      <c r="D1704" s="8" t="s">
        <v>10</v>
      </c>
      <c r="E1704" s="8"/>
      <c r="F1704" s="8" t="s">
        <v>1400</v>
      </c>
      <c r="G1704" s="8" t="s">
        <v>1390</v>
      </c>
      <c r="H1704" s="8">
        <v>38.74</v>
      </c>
      <c r="I1704" s="8">
        <v>11.75</v>
      </c>
      <c r="J1704" s="8">
        <v>0.2117</v>
      </c>
      <c r="K1704" s="8">
        <v>1.0154000000000001</v>
      </c>
      <c r="L1704" s="8" t="s">
        <v>1376</v>
      </c>
      <c r="M1704" s="8">
        <v>828</v>
      </c>
      <c r="N1704" s="8" t="s">
        <v>1396</v>
      </c>
      <c r="O1704" s="89" t="s">
        <v>2717</v>
      </c>
      <c r="P1704" s="89">
        <f t="shared" si="156"/>
        <v>44744</v>
      </c>
      <c r="Q1704" s="89" t="s">
        <v>2717</v>
      </c>
      <c r="R1704" s="89" t="s">
        <v>1554</v>
      </c>
      <c r="S1704" s="121">
        <f t="shared" si="157"/>
        <v>44753</v>
      </c>
      <c r="T1704" s="8">
        <v>48</v>
      </c>
      <c r="U1704" s="8">
        <v>23.88</v>
      </c>
      <c r="Z1704" s="78">
        <f t="shared" ca="1" si="158"/>
        <v>1504</v>
      </c>
      <c r="AA1704" s="78" t="str">
        <f t="shared" si="159"/>
        <v>7-2022</v>
      </c>
      <c r="AC1704" s="4" t="str">
        <f t="shared" si="160"/>
        <v>Empty</v>
      </c>
      <c r="AD1704" s="4">
        <f t="shared" si="161"/>
        <v>6</v>
      </c>
    </row>
    <row r="1705" spans="1:30">
      <c r="A1705" s="9" t="s">
        <v>3901</v>
      </c>
      <c r="B1705" s="9" t="s">
        <v>1121</v>
      </c>
      <c r="C1705" s="9" t="s">
        <v>28</v>
      </c>
      <c r="D1705" s="9" t="s">
        <v>31</v>
      </c>
      <c r="E1705" s="9"/>
      <c r="F1705" s="9" t="s">
        <v>1408</v>
      </c>
      <c r="G1705" s="9" t="s">
        <v>1390</v>
      </c>
      <c r="H1705" s="9">
        <v>63.43</v>
      </c>
      <c r="I1705" s="9">
        <v>11.36</v>
      </c>
      <c r="J1705" s="9">
        <v>0.56279999999999997</v>
      </c>
      <c r="K1705" s="9">
        <v>0.88670000000000004</v>
      </c>
      <c r="L1705" s="9" t="s">
        <v>1358</v>
      </c>
      <c r="M1705" s="9">
        <v>676</v>
      </c>
      <c r="N1705" s="9" t="s">
        <v>1377</v>
      </c>
      <c r="O1705" s="90" t="s">
        <v>1751</v>
      </c>
      <c r="P1705" s="89">
        <f t="shared" si="156"/>
        <v>45599</v>
      </c>
      <c r="Q1705" s="90" t="s">
        <v>1751</v>
      </c>
      <c r="R1705" s="90" t="s">
        <v>1694</v>
      </c>
      <c r="S1705" s="121">
        <f t="shared" si="157"/>
        <v>45612</v>
      </c>
      <c r="T1705" s="9">
        <v>120</v>
      </c>
      <c r="U1705" s="9">
        <v>20.12</v>
      </c>
      <c r="Z1705" s="78">
        <f t="shared" ca="1" si="158"/>
        <v>649</v>
      </c>
      <c r="AA1705" s="78" t="str">
        <f t="shared" si="159"/>
        <v>11-2024</v>
      </c>
      <c r="AC1705" s="4" t="str">
        <f t="shared" si="160"/>
        <v>Q4</v>
      </c>
      <c r="AD1705" s="4">
        <f t="shared" si="161"/>
        <v>10</v>
      </c>
    </row>
    <row r="1706" spans="1:30" hidden="1">
      <c r="A1706" s="8" t="s">
        <v>3902</v>
      </c>
      <c r="B1706" s="8" t="s">
        <v>1201</v>
      </c>
      <c r="C1706" s="8" t="s">
        <v>20</v>
      </c>
      <c r="D1706" s="8" t="s">
        <v>44</v>
      </c>
      <c r="E1706" s="8"/>
      <c r="F1706" s="8" t="s">
        <v>1400</v>
      </c>
      <c r="G1706" s="8" t="s">
        <v>1384</v>
      </c>
      <c r="H1706" s="8">
        <v>98.88</v>
      </c>
      <c r="I1706" s="8">
        <v>9.68</v>
      </c>
      <c r="J1706" s="8">
        <v>1.7956000000000001</v>
      </c>
      <c r="K1706" s="8">
        <v>2.0853999999999999</v>
      </c>
      <c r="L1706" s="8" t="s">
        <v>1412</v>
      </c>
      <c r="M1706" s="8">
        <v>770</v>
      </c>
      <c r="N1706" s="8" t="s">
        <v>1426</v>
      </c>
      <c r="O1706" s="89" t="s">
        <v>3903</v>
      </c>
      <c r="P1706" s="89">
        <f t="shared" si="156"/>
        <v>45254</v>
      </c>
      <c r="Q1706" s="89" t="s">
        <v>3903</v>
      </c>
      <c r="R1706" s="89"/>
      <c r="S1706" s="121" t="e">
        <f t="shared" si="157"/>
        <v>#VALUE!</v>
      </c>
      <c r="T1706" s="8">
        <v>60</v>
      </c>
      <c r="U1706" s="8">
        <v>81.13</v>
      </c>
      <c r="Z1706" s="78">
        <f t="shared" ca="1" si="158"/>
        <v>994</v>
      </c>
      <c r="AA1706" s="78" t="str">
        <f t="shared" si="159"/>
        <v>11-2023</v>
      </c>
      <c r="AC1706" s="4" t="str">
        <f t="shared" si="160"/>
        <v>Q4</v>
      </c>
      <c r="AD1706" s="4" t="e">
        <f t="shared" si="161"/>
        <v>#VALUE!</v>
      </c>
    </row>
    <row r="1707" spans="1:30">
      <c r="A1707" s="9" t="s">
        <v>3904</v>
      </c>
      <c r="B1707" s="9" t="s">
        <v>677</v>
      </c>
      <c r="C1707" s="9" t="s">
        <v>7</v>
      </c>
      <c r="D1707" s="9" t="s">
        <v>10</v>
      </c>
      <c r="E1707" s="9"/>
      <c r="F1707" s="9" t="s">
        <v>1389</v>
      </c>
      <c r="G1707" s="9" t="s">
        <v>1384</v>
      </c>
      <c r="H1707" s="9">
        <v>85.27</v>
      </c>
      <c r="I1707" s="9">
        <v>18.010000000000002</v>
      </c>
      <c r="J1707" s="9">
        <v>1.2495000000000001</v>
      </c>
      <c r="K1707" s="9">
        <v>3.0831</v>
      </c>
      <c r="L1707" s="9" t="s">
        <v>1395</v>
      </c>
      <c r="M1707" s="9">
        <v>880</v>
      </c>
      <c r="N1707" s="9" t="s">
        <v>1377</v>
      </c>
      <c r="O1707" s="90" t="s">
        <v>1029</v>
      </c>
      <c r="P1707" s="89">
        <f t="shared" si="156"/>
        <v>44868</v>
      </c>
      <c r="Q1707" s="90" t="s">
        <v>1029</v>
      </c>
      <c r="R1707" s="90" t="s">
        <v>2100</v>
      </c>
      <c r="S1707" s="121">
        <f t="shared" si="157"/>
        <v>44872</v>
      </c>
      <c r="T1707" s="9">
        <v>36</v>
      </c>
      <c r="U1707" s="9">
        <v>78.739999999999995</v>
      </c>
      <c r="Z1707" s="78">
        <f t="shared" ca="1" si="158"/>
        <v>1380</v>
      </c>
      <c r="AA1707" s="78" t="str">
        <f t="shared" si="159"/>
        <v>11-2022</v>
      </c>
      <c r="AC1707" s="4" t="str">
        <f t="shared" si="160"/>
        <v>Q4</v>
      </c>
      <c r="AD1707" s="4">
        <f t="shared" si="161"/>
        <v>3</v>
      </c>
    </row>
    <row r="1708" spans="1:30">
      <c r="A1708" s="8" t="s">
        <v>3905</v>
      </c>
      <c r="B1708" s="8" t="s">
        <v>1277</v>
      </c>
      <c r="C1708" s="8" t="s">
        <v>24</v>
      </c>
      <c r="D1708" s="8" t="s">
        <v>1360</v>
      </c>
      <c r="E1708" s="8"/>
      <c r="F1708" s="8" t="s">
        <v>1374</v>
      </c>
      <c r="G1708" s="8" t="s">
        <v>1384</v>
      </c>
      <c r="H1708" s="8">
        <v>65.510000000000005</v>
      </c>
      <c r="I1708" s="8">
        <v>15.93</v>
      </c>
      <c r="J1708" s="8">
        <v>1.0584</v>
      </c>
      <c r="K1708" s="8">
        <v>1.8542000000000001</v>
      </c>
      <c r="L1708" s="8" t="s">
        <v>1376</v>
      </c>
      <c r="M1708" s="8">
        <v>575</v>
      </c>
      <c r="N1708" s="8" t="s">
        <v>1403</v>
      </c>
      <c r="O1708" s="89" t="s">
        <v>2572</v>
      </c>
      <c r="P1708" s="89">
        <f t="shared" si="156"/>
        <v>45036</v>
      </c>
      <c r="Q1708" s="89" t="s">
        <v>2572</v>
      </c>
      <c r="R1708" s="89" t="s">
        <v>3906</v>
      </c>
      <c r="S1708" s="121">
        <f t="shared" si="157"/>
        <v>45045</v>
      </c>
      <c r="T1708" s="8">
        <v>48</v>
      </c>
      <c r="U1708" s="8">
        <v>27.02</v>
      </c>
      <c r="Z1708" s="78">
        <f t="shared" ca="1" si="158"/>
        <v>1212</v>
      </c>
      <c r="AA1708" s="78" t="str">
        <f t="shared" si="159"/>
        <v>4-2023</v>
      </c>
      <c r="AC1708" s="4" t="str">
        <f t="shared" si="160"/>
        <v>Empty</v>
      </c>
      <c r="AD1708" s="4">
        <f t="shared" si="161"/>
        <v>7</v>
      </c>
    </row>
    <row r="1709" spans="1:30">
      <c r="A1709" s="9" t="s">
        <v>3907</v>
      </c>
      <c r="B1709" s="9" t="s">
        <v>881</v>
      </c>
      <c r="C1709" s="9" t="s">
        <v>28</v>
      </c>
      <c r="D1709" s="9" t="s">
        <v>44</v>
      </c>
      <c r="E1709" s="9"/>
      <c r="F1709" s="9" t="s">
        <v>1380</v>
      </c>
      <c r="G1709" s="9" t="s">
        <v>1390</v>
      </c>
      <c r="H1709" s="9">
        <v>20.170000000000002</v>
      </c>
      <c r="I1709" s="9">
        <v>15.38</v>
      </c>
      <c r="J1709" s="9">
        <v>0.27439999999999998</v>
      </c>
      <c r="K1709" s="9">
        <v>0.3301</v>
      </c>
      <c r="L1709" s="9" t="s">
        <v>1412</v>
      </c>
      <c r="M1709" s="9">
        <v>623</v>
      </c>
      <c r="N1709" s="9" t="s">
        <v>1396</v>
      </c>
      <c r="O1709" s="90" t="s">
        <v>2390</v>
      </c>
      <c r="P1709" s="89">
        <f t="shared" si="156"/>
        <v>44794</v>
      </c>
      <c r="Q1709" s="90" t="s">
        <v>2390</v>
      </c>
      <c r="R1709" s="90" t="s">
        <v>1253</v>
      </c>
      <c r="S1709" s="121">
        <f t="shared" si="157"/>
        <v>44796</v>
      </c>
      <c r="T1709" s="9">
        <v>120</v>
      </c>
      <c r="U1709" s="9">
        <v>5.26</v>
      </c>
      <c r="Z1709" s="78">
        <f t="shared" ca="1" si="158"/>
        <v>1454</v>
      </c>
      <c r="AA1709" s="78" t="str">
        <f t="shared" si="159"/>
        <v>8-2022</v>
      </c>
      <c r="AC1709" s="4" t="str">
        <f t="shared" si="160"/>
        <v>Empty</v>
      </c>
      <c r="AD1709" s="4">
        <f t="shared" si="161"/>
        <v>2</v>
      </c>
    </row>
    <row r="1710" spans="1:30">
      <c r="A1710" s="8" t="s">
        <v>3908</v>
      </c>
      <c r="B1710" s="8" t="s">
        <v>1213</v>
      </c>
      <c r="C1710" s="8" t="s">
        <v>7</v>
      </c>
      <c r="D1710" s="8" t="s">
        <v>1360</v>
      </c>
      <c r="E1710" s="8"/>
      <c r="F1710" s="8" t="s">
        <v>1408</v>
      </c>
      <c r="G1710" s="8" t="s">
        <v>1390</v>
      </c>
      <c r="H1710" s="8">
        <v>63.21</v>
      </c>
      <c r="I1710" s="8">
        <v>9.58</v>
      </c>
      <c r="J1710" s="8">
        <v>1.0228999999999999</v>
      </c>
      <c r="K1710" s="8">
        <v>0.66310000000000002</v>
      </c>
      <c r="L1710" s="8" t="s">
        <v>1376</v>
      </c>
      <c r="M1710" s="8">
        <v>878</v>
      </c>
      <c r="N1710" s="8" t="s">
        <v>1396</v>
      </c>
      <c r="O1710" s="89" t="s">
        <v>997</v>
      </c>
      <c r="P1710" s="89">
        <f t="shared" si="156"/>
        <v>44593</v>
      </c>
      <c r="Q1710" s="89" t="s">
        <v>997</v>
      </c>
      <c r="R1710" s="89" t="s">
        <v>3680</v>
      </c>
      <c r="S1710" s="121">
        <f t="shared" si="157"/>
        <v>44605</v>
      </c>
      <c r="T1710" s="8">
        <v>180</v>
      </c>
      <c r="U1710" s="8">
        <v>28.89</v>
      </c>
      <c r="Z1710" s="78">
        <f t="shared" ca="1" si="158"/>
        <v>1655</v>
      </c>
      <c r="AA1710" s="78" t="str">
        <f t="shared" si="159"/>
        <v>2-2022</v>
      </c>
      <c r="AC1710" s="4" t="str">
        <f t="shared" si="160"/>
        <v>Empty</v>
      </c>
      <c r="AD1710" s="4">
        <f t="shared" si="161"/>
        <v>9</v>
      </c>
    </row>
    <row r="1711" spans="1:30">
      <c r="A1711" s="9" t="s">
        <v>3909</v>
      </c>
      <c r="B1711" s="9" t="s">
        <v>553</v>
      </c>
      <c r="C1711" s="9" t="s">
        <v>41</v>
      </c>
      <c r="D1711" s="9" t="s">
        <v>31</v>
      </c>
      <c r="E1711" s="9"/>
      <c r="F1711" s="9" t="s">
        <v>1374</v>
      </c>
      <c r="G1711" s="9" t="s">
        <v>1384</v>
      </c>
      <c r="H1711" s="9">
        <v>31.18</v>
      </c>
      <c r="I1711" s="9">
        <v>18</v>
      </c>
      <c r="J1711" s="9">
        <v>0.2752</v>
      </c>
      <c r="K1711" s="9">
        <v>0.56179999999999997</v>
      </c>
      <c r="L1711" s="9" t="s">
        <v>1376</v>
      </c>
      <c r="M1711" s="9">
        <v>860</v>
      </c>
      <c r="N1711" s="9" t="s">
        <v>1403</v>
      </c>
      <c r="O1711" s="90" t="s">
        <v>3165</v>
      </c>
      <c r="P1711" s="89">
        <f t="shared" si="156"/>
        <v>45236</v>
      </c>
      <c r="Q1711" s="90" t="s">
        <v>3165</v>
      </c>
      <c r="R1711" s="90" t="s">
        <v>1862</v>
      </c>
      <c r="S1711" s="121">
        <f t="shared" si="157"/>
        <v>45241</v>
      </c>
      <c r="T1711" s="9">
        <v>120</v>
      </c>
      <c r="U1711" s="9">
        <v>6.78</v>
      </c>
      <c r="Z1711" s="78">
        <f t="shared" ca="1" si="158"/>
        <v>1012</v>
      </c>
      <c r="AA1711" s="78" t="str">
        <f t="shared" si="159"/>
        <v>11-2023</v>
      </c>
      <c r="AC1711" s="4" t="str">
        <f t="shared" si="160"/>
        <v>Q4</v>
      </c>
      <c r="AD1711" s="4">
        <f t="shared" si="161"/>
        <v>5</v>
      </c>
    </row>
    <row r="1712" spans="1:30" hidden="1">
      <c r="A1712" s="8" t="s">
        <v>3910</v>
      </c>
      <c r="B1712" s="8" t="s">
        <v>1020</v>
      </c>
      <c r="C1712" s="8" t="s">
        <v>35</v>
      </c>
      <c r="D1712" s="8" t="s">
        <v>31</v>
      </c>
      <c r="E1712" s="8"/>
      <c r="F1712" s="8" t="s">
        <v>1400</v>
      </c>
      <c r="G1712" s="8" t="s">
        <v>1384</v>
      </c>
      <c r="H1712" s="8">
        <v>47.99</v>
      </c>
      <c r="I1712" s="8">
        <v>7.59</v>
      </c>
      <c r="J1712" s="8">
        <v>0.24859999999999999</v>
      </c>
      <c r="K1712" s="8">
        <v>0.57189999999999996</v>
      </c>
      <c r="L1712" s="8" t="s">
        <v>1385</v>
      </c>
      <c r="M1712" s="8">
        <v>796</v>
      </c>
      <c r="N1712" s="8" t="s">
        <v>1381</v>
      </c>
      <c r="O1712" s="89" t="s">
        <v>3429</v>
      </c>
      <c r="P1712" s="89">
        <f t="shared" si="156"/>
        <v>45477</v>
      </c>
      <c r="Q1712" s="89" t="s">
        <v>3429</v>
      </c>
      <c r="R1712" s="89"/>
      <c r="S1712" s="121" t="e">
        <f t="shared" si="157"/>
        <v>#VALUE!</v>
      </c>
      <c r="T1712" s="8">
        <v>120</v>
      </c>
      <c r="U1712" s="8">
        <v>0</v>
      </c>
      <c r="Z1712" s="78">
        <f t="shared" ca="1" si="158"/>
        <v>771</v>
      </c>
      <c r="AA1712" s="78" t="str">
        <f t="shared" si="159"/>
        <v>7-2024</v>
      </c>
      <c r="AC1712" s="4" t="str">
        <f t="shared" si="160"/>
        <v>Empty</v>
      </c>
      <c r="AD1712" s="4" t="e">
        <f t="shared" si="161"/>
        <v>#VALUE!</v>
      </c>
    </row>
    <row r="1713" spans="1:30" hidden="1">
      <c r="A1713" s="9" t="s">
        <v>3911</v>
      </c>
      <c r="B1713" s="9" t="s">
        <v>878</v>
      </c>
      <c r="C1713" s="9" t="s">
        <v>24</v>
      </c>
      <c r="D1713" s="9" t="s">
        <v>31</v>
      </c>
      <c r="E1713" s="9"/>
      <c r="F1713" s="9" t="s">
        <v>1411</v>
      </c>
      <c r="G1713" s="9" t="s">
        <v>1384</v>
      </c>
      <c r="H1713" s="9">
        <v>24.19</v>
      </c>
      <c r="I1713" s="9">
        <v>16.48</v>
      </c>
      <c r="J1713" s="9">
        <v>0.37919999999999998</v>
      </c>
      <c r="K1713" s="9">
        <v>0.3453</v>
      </c>
      <c r="L1713" s="9" t="s">
        <v>1395</v>
      </c>
      <c r="M1713" s="9">
        <v>898</v>
      </c>
      <c r="N1713" s="9" t="s">
        <v>1386</v>
      </c>
      <c r="O1713" s="90" t="s">
        <v>1531</v>
      </c>
      <c r="P1713" s="89">
        <f t="shared" si="156"/>
        <v>45427</v>
      </c>
      <c r="Q1713" s="90" t="s">
        <v>1531</v>
      </c>
      <c r="R1713" s="90"/>
      <c r="S1713" s="121" t="e">
        <f t="shared" si="157"/>
        <v>#VALUE!</v>
      </c>
      <c r="T1713" s="9">
        <v>240</v>
      </c>
      <c r="U1713" s="9">
        <v>8.15</v>
      </c>
      <c r="Z1713" s="78">
        <f t="shared" ca="1" si="158"/>
        <v>821</v>
      </c>
      <c r="AA1713" s="78" t="str">
        <f t="shared" si="159"/>
        <v>5-2024</v>
      </c>
      <c r="AC1713" s="4" t="str">
        <f t="shared" si="160"/>
        <v>Empty</v>
      </c>
      <c r="AD1713" s="4" t="e">
        <f t="shared" si="161"/>
        <v>#VALUE!</v>
      </c>
    </row>
    <row r="1714" spans="1:30">
      <c r="A1714" s="8" t="s">
        <v>3912</v>
      </c>
      <c r="B1714" s="8" t="s">
        <v>1049</v>
      </c>
      <c r="C1714" s="8" t="s">
        <v>12</v>
      </c>
      <c r="D1714" s="8" t="s">
        <v>10</v>
      </c>
      <c r="E1714" s="8"/>
      <c r="F1714" s="8" t="s">
        <v>1380</v>
      </c>
      <c r="G1714" s="8" t="s">
        <v>1384</v>
      </c>
      <c r="H1714" s="8">
        <v>45.05</v>
      </c>
      <c r="I1714" s="8">
        <v>18.13</v>
      </c>
      <c r="J1714" s="8">
        <v>0.29509999999999997</v>
      </c>
      <c r="K1714" s="8">
        <v>1.1472</v>
      </c>
      <c r="L1714" s="8" t="s">
        <v>1412</v>
      </c>
      <c r="M1714" s="8">
        <v>886</v>
      </c>
      <c r="N1714" s="8" t="s">
        <v>1377</v>
      </c>
      <c r="O1714" s="89" t="s">
        <v>1055</v>
      </c>
      <c r="P1714" s="89">
        <f t="shared" si="156"/>
        <v>45391</v>
      </c>
      <c r="Q1714" s="89" t="s">
        <v>1055</v>
      </c>
      <c r="R1714" s="89" t="s">
        <v>3913</v>
      </c>
      <c r="S1714" s="121">
        <f t="shared" si="157"/>
        <v>45393</v>
      </c>
      <c r="T1714" s="8">
        <v>60</v>
      </c>
      <c r="U1714" s="8">
        <v>32.75</v>
      </c>
      <c r="Z1714" s="78">
        <f t="shared" ca="1" si="158"/>
        <v>857</v>
      </c>
      <c r="AA1714" s="78" t="str">
        <f t="shared" si="159"/>
        <v>4-2024</v>
      </c>
      <c r="AC1714" s="4" t="str">
        <f t="shared" si="160"/>
        <v>Empty</v>
      </c>
      <c r="AD1714" s="4">
        <f t="shared" si="161"/>
        <v>3</v>
      </c>
    </row>
    <row r="1715" spans="1:30" hidden="1">
      <c r="A1715" s="9" t="s">
        <v>3914</v>
      </c>
      <c r="B1715" s="9" t="s">
        <v>1234</v>
      </c>
      <c r="C1715" s="9" t="s">
        <v>41</v>
      </c>
      <c r="D1715" s="9" t="s">
        <v>31</v>
      </c>
      <c r="E1715" s="9"/>
      <c r="F1715" s="9" t="s">
        <v>1411</v>
      </c>
      <c r="G1715" s="9" t="s">
        <v>1375</v>
      </c>
      <c r="H1715" s="9">
        <v>9.9</v>
      </c>
      <c r="I1715" s="9">
        <v>10.67</v>
      </c>
      <c r="J1715" s="9">
        <v>0.1424</v>
      </c>
      <c r="K1715" s="9">
        <v>0.25430000000000003</v>
      </c>
      <c r="L1715" s="9" t="s">
        <v>1412</v>
      </c>
      <c r="M1715" s="9">
        <v>729</v>
      </c>
      <c r="N1715" s="9" t="s">
        <v>1386</v>
      </c>
      <c r="O1715" s="90" t="s">
        <v>444</v>
      </c>
      <c r="P1715" s="89">
        <f t="shared" si="156"/>
        <v>44975</v>
      </c>
      <c r="Q1715" s="90" t="s">
        <v>444</v>
      </c>
      <c r="R1715" s="90"/>
      <c r="S1715" s="121" t="e">
        <f t="shared" si="157"/>
        <v>#VALUE!</v>
      </c>
      <c r="T1715" s="9">
        <v>48</v>
      </c>
      <c r="U1715" s="9">
        <v>6.37</v>
      </c>
      <c r="Z1715" s="78">
        <f t="shared" ca="1" si="158"/>
        <v>1273</v>
      </c>
      <c r="AA1715" s="78" t="str">
        <f t="shared" si="159"/>
        <v>2-2023</v>
      </c>
      <c r="AC1715" s="4" t="str">
        <f t="shared" si="160"/>
        <v>Empty</v>
      </c>
      <c r="AD1715" s="4" t="e">
        <f t="shared" si="161"/>
        <v>#VALUE!</v>
      </c>
    </row>
    <row r="1716" spans="1:30" hidden="1">
      <c r="A1716" s="8" t="s">
        <v>3915</v>
      </c>
      <c r="B1716" s="8" t="s">
        <v>1156</v>
      </c>
      <c r="C1716" s="8" t="s">
        <v>35</v>
      </c>
      <c r="D1716" s="8" t="s">
        <v>31</v>
      </c>
      <c r="E1716" s="8"/>
      <c r="F1716" s="8" t="s">
        <v>1400</v>
      </c>
      <c r="G1716" s="8" t="s">
        <v>1390</v>
      </c>
      <c r="H1716" s="8">
        <v>49.7</v>
      </c>
      <c r="I1716" s="8">
        <v>8.8699999999999992</v>
      </c>
      <c r="J1716" s="8">
        <v>0.4037</v>
      </c>
      <c r="K1716" s="8">
        <v>1.5773999999999999</v>
      </c>
      <c r="L1716" s="8" t="s">
        <v>1376</v>
      </c>
      <c r="M1716" s="8">
        <v>704</v>
      </c>
      <c r="N1716" s="8" t="s">
        <v>1426</v>
      </c>
      <c r="O1716" s="89" t="s">
        <v>2040</v>
      </c>
      <c r="P1716" s="89">
        <f t="shared" si="156"/>
        <v>45336</v>
      </c>
      <c r="Q1716" s="89" t="s">
        <v>2040</v>
      </c>
      <c r="R1716" s="89"/>
      <c r="S1716" s="121" t="e">
        <f t="shared" si="157"/>
        <v>#VALUE!</v>
      </c>
      <c r="T1716" s="8">
        <v>36</v>
      </c>
      <c r="U1716" s="8">
        <v>16.54</v>
      </c>
      <c r="Z1716" s="78">
        <f t="shared" ca="1" si="158"/>
        <v>912</v>
      </c>
      <c r="AA1716" s="78" t="str">
        <f t="shared" si="159"/>
        <v>2-2024</v>
      </c>
      <c r="AC1716" s="4" t="str">
        <f t="shared" si="160"/>
        <v>Empty</v>
      </c>
      <c r="AD1716" s="4" t="e">
        <f t="shared" si="161"/>
        <v>#VALUE!</v>
      </c>
    </row>
    <row r="1717" spans="1:30" hidden="1">
      <c r="A1717" s="9" t="s">
        <v>3916</v>
      </c>
      <c r="B1717" s="9" t="s">
        <v>220</v>
      </c>
      <c r="C1717" s="9" t="s">
        <v>12</v>
      </c>
      <c r="D1717" s="9" t="s">
        <v>31</v>
      </c>
      <c r="E1717" s="9"/>
      <c r="F1717" s="9" t="s">
        <v>1411</v>
      </c>
      <c r="G1717" s="9" t="s">
        <v>1390</v>
      </c>
      <c r="H1717" s="9">
        <v>13.86</v>
      </c>
      <c r="I1717" s="9">
        <v>18.329999999999998</v>
      </c>
      <c r="J1717" s="9">
        <v>0.24310000000000001</v>
      </c>
      <c r="K1717" s="9">
        <v>0.22650000000000001</v>
      </c>
      <c r="L1717" s="9" t="s">
        <v>1385</v>
      </c>
      <c r="M1717" s="9">
        <v>797</v>
      </c>
      <c r="N1717" s="9" t="s">
        <v>1381</v>
      </c>
      <c r="O1717" s="90" t="s">
        <v>1882</v>
      </c>
      <c r="P1717" s="89">
        <f t="shared" si="156"/>
        <v>45630</v>
      </c>
      <c r="Q1717" s="90" t="s">
        <v>1882</v>
      </c>
      <c r="R1717" s="90"/>
      <c r="S1717" s="121" t="e">
        <f t="shared" si="157"/>
        <v>#VALUE!</v>
      </c>
      <c r="T1717" s="9">
        <v>180</v>
      </c>
      <c r="U1717" s="9">
        <v>0</v>
      </c>
      <c r="Z1717" s="78">
        <f t="shared" ca="1" si="158"/>
        <v>618</v>
      </c>
      <c r="AA1717" s="78" t="str">
        <f t="shared" si="159"/>
        <v>12-2024</v>
      </c>
      <c r="AC1717" s="4" t="str">
        <f t="shared" si="160"/>
        <v>Q4</v>
      </c>
      <c r="AD1717" s="4" t="e">
        <f t="shared" si="161"/>
        <v>#VALUE!</v>
      </c>
    </row>
    <row r="1718" spans="1:30" hidden="1">
      <c r="A1718" s="8" t="s">
        <v>3917</v>
      </c>
      <c r="B1718" s="8" t="s">
        <v>1305</v>
      </c>
      <c r="C1718" s="8" t="s">
        <v>7</v>
      </c>
      <c r="D1718" s="8" t="s">
        <v>44</v>
      </c>
      <c r="E1718" s="8"/>
      <c r="F1718" s="8" t="s">
        <v>1374</v>
      </c>
      <c r="G1718" s="8" t="s">
        <v>1390</v>
      </c>
      <c r="H1718" s="8">
        <v>12.96</v>
      </c>
      <c r="I1718" s="8">
        <v>8.81</v>
      </c>
      <c r="J1718" s="8">
        <v>0.12330000000000001</v>
      </c>
      <c r="K1718" s="8">
        <v>0.1628</v>
      </c>
      <c r="L1718" s="8" t="s">
        <v>1412</v>
      </c>
      <c r="M1718" s="8">
        <v>878</v>
      </c>
      <c r="N1718" s="8" t="s">
        <v>1426</v>
      </c>
      <c r="O1718" s="89" t="s">
        <v>1742</v>
      </c>
      <c r="P1718" s="89">
        <f t="shared" si="156"/>
        <v>45343</v>
      </c>
      <c r="Q1718" s="89" t="s">
        <v>1742</v>
      </c>
      <c r="R1718" s="89"/>
      <c r="S1718" s="121" t="e">
        <f t="shared" si="157"/>
        <v>#VALUE!</v>
      </c>
      <c r="T1718" s="8">
        <v>120</v>
      </c>
      <c r="U1718" s="8">
        <v>9.15</v>
      </c>
      <c r="Z1718" s="78">
        <f t="shared" ca="1" si="158"/>
        <v>905</v>
      </c>
      <c r="AA1718" s="78" t="str">
        <f t="shared" si="159"/>
        <v>2-2024</v>
      </c>
      <c r="AC1718" s="4" t="str">
        <f t="shared" si="160"/>
        <v>Empty</v>
      </c>
      <c r="AD1718" s="4" t="e">
        <f t="shared" si="161"/>
        <v>#VALUE!</v>
      </c>
    </row>
    <row r="1719" spans="1:30" hidden="1">
      <c r="A1719" s="9" t="s">
        <v>3918</v>
      </c>
      <c r="B1719" s="9" t="s">
        <v>884</v>
      </c>
      <c r="C1719" s="9" t="s">
        <v>38</v>
      </c>
      <c r="D1719" s="9" t="s">
        <v>1360</v>
      </c>
      <c r="E1719" s="9"/>
      <c r="F1719" s="9" t="s">
        <v>1380</v>
      </c>
      <c r="G1719" s="9" t="s">
        <v>1390</v>
      </c>
      <c r="H1719" s="9">
        <v>46.29</v>
      </c>
      <c r="I1719" s="9">
        <v>9.4</v>
      </c>
      <c r="J1719" s="9">
        <v>0.76429999999999998</v>
      </c>
      <c r="K1719" s="9">
        <v>0.48060000000000003</v>
      </c>
      <c r="L1719" s="9" t="s">
        <v>1395</v>
      </c>
      <c r="M1719" s="9">
        <v>845</v>
      </c>
      <c r="N1719" s="9" t="s">
        <v>1381</v>
      </c>
      <c r="O1719" s="90" t="s">
        <v>1027</v>
      </c>
      <c r="P1719" s="89">
        <f t="shared" si="156"/>
        <v>45619</v>
      </c>
      <c r="Q1719" s="90" t="s">
        <v>1027</v>
      </c>
      <c r="R1719" s="90"/>
      <c r="S1719" s="121" t="e">
        <f t="shared" si="157"/>
        <v>#VALUE!</v>
      </c>
      <c r="T1719" s="9">
        <v>180</v>
      </c>
      <c r="U1719" s="9">
        <v>40.72</v>
      </c>
      <c r="Z1719" s="78">
        <f t="shared" ca="1" si="158"/>
        <v>629</v>
      </c>
      <c r="AA1719" s="78" t="str">
        <f t="shared" si="159"/>
        <v>11-2024</v>
      </c>
      <c r="AC1719" s="4" t="str">
        <f t="shared" si="160"/>
        <v>Q4</v>
      </c>
      <c r="AD1719" s="4" t="e">
        <f t="shared" si="161"/>
        <v>#VALUE!</v>
      </c>
    </row>
    <row r="1720" spans="1:30">
      <c r="A1720" s="8" t="s">
        <v>3919</v>
      </c>
      <c r="B1720" s="8" t="s">
        <v>1346</v>
      </c>
      <c r="C1720" s="8" t="s">
        <v>16</v>
      </c>
      <c r="D1720" s="8" t="s">
        <v>1360</v>
      </c>
      <c r="E1720" s="8"/>
      <c r="F1720" s="8" t="s">
        <v>1400</v>
      </c>
      <c r="G1720" s="8" t="s">
        <v>1390</v>
      </c>
      <c r="H1720" s="8">
        <v>67.239999999999995</v>
      </c>
      <c r="I1720" s="8">
        <v>13.66</v>
      </c>
      <c r="J1720" s="8">
        <v>1.1821999999999999</v>
      </c>
      <c r="K1720" s="8">
        <v>0.88019999999999998</v>
      </c>
      <c r="L1720" s="8" t="s">
        <v>1376</v>
      </c>
      <c r="M1720" s="8">
        <v>686</v>
      </c>
      <c r="N1720" s="8" t="s">
        <v>1396</v>
      </c>
      <c r="O1720" s="89" t="s">
        <v>923</v>
      </c>
      <c r="P1720" s="89">
        <f t="shared" si="156"/>
        <v>44677</v>
      </c>
      <c r="Q1720" s="89" t="s">
        <v>923</v>
      </c>
      <c r="R1720" s="89" t="s">
        <v>1708</v>
      </c>
      <c r="S1720" s="121">
        <f t="shared" si="157"/>
        <v>44685</v>
      </c>
      <c r="T1720" s="8">
        <v>180</v>
      </c>
      <c r="U1720" s="8">
        <v>38.75</v>
      </c>
      <c r="Z1720" s="78">
        <f t="shared" ca="1" si="158"/>
        <v>1571</v>
      </c>
      <c r="AA1720" s="78" t="str">
        <f t="shared" si="159"/>
        <v>4-2022</v>
      </c>
      <c r="AC1720" s="4" t="str">
        <f t="shared" si="160"/>
        <v>Empty</v>
      </c>
      <c r="AD1720" s="4">
        <f t="shared" si="161"/>
        <v>7</v>
      </c>
    </row>
    <row r="1721" spans="1:30" hidden="1">
      <c r="A1721" s="9" t="s">
        <v>3920</v>
      </c>
      <c r="B1721" s="9" t="s">
        <v>565</v>
      </c>
      <c r="C1721" s="9" t="s">
        <v>20</v>
      </c>
      <c r="D1721" s="9" t="s">
        <v>1360</v>
      </c>
      <c r="E1721" s="9"/>
      <c r="F1721" s="9" t="s">
        <v>1408</v>
      </c>
      <c r="G1721" s="9" t="s">
        <v>1384</v>
      </c>
      <c r="H1721" s="9">
        <v>16.53</v>
      </c>
      <c r="I1721" s="9">
        <v>15.5</v>
      </c>
      <c r="J1721" s="9">
        <v>0.22020000000000001</v>
      </c>
      <c r="K1721" s="9">
        <v>1.4959</v>
      </c>
      <c r="L1721" s="9" t="s">
        <v>1358</v>
      </c>
      <c r="M1721" s="9">
        <v>826</v>
      </c>
      <c r="N1721" s="9" t="s">
        <v>1386</v>
      </c>
      <c r="O1721" s="90" t="s">
        <v>3118</v>
      </c>
      <c r="P1721" s="89">
        <f t="shared" si="156"/>
        <v>44901</v>
      </c>
      <c r="Q1721" s="90" t="s">
        <v>3118</v>
      </c>
      <c r="R1721" s="90"/>
      <c r="S1721" s="121" t="e">
        <f t="shared" si="157"/>
        <v>#VALUE!</v>
      </c>
      <c r="T1721" s="9">
        <v>12</v>
      </c>
      <c r="U1721" s="9">
        <v>7.36</v>
      </c>
      <c r="Z1721" s="78">
        <f t="shared" ca="1" si="158"/>
        <v>1347</v>
      </c>
      <c r="AA1721" s="78" t="str">
        <f t="shared" si="159"/>
        <v>12-2022</v>
      </c>
      <c r="AC1721" s="4" t="str">
        <f t="shared" si="160"/>
        <v>Q4</v>
      </c>
      <c r="AD1721" s="4" t="e">
        <f t="shared" si="161"/>
        <v>#VALUE!</v>
      </c>
    </row>
    <row r="1722" spans="1:30" hidden="1">
      <c r="A1722" s="8" t="s">
        <v>3921</v>
      </c>
      <c r="B1722" s="8" t="s">
        <v>924</v>
      </c>
      <c r="C1722" s="8" t="s">
        <v>32</v>
      </c>
      <c r="D1722" s="8" t="s">
        <v>44</v>
      </c>
      <c r="E1722" s="8"/>
      <c r="F1722" s="8" t="s">
        <v>1400</v>
      </c>
      <c r="G1722" s="8" t="s">
        <v>1390</v>
      </c>
      <c r="H1722" s="8">
        <v>2.93</v>
      </c>
      <c r="I1722" s="8">
        <v>11.47</v>
      </c>
      <c r="J1722" s="8">
        <v>4.6199999999999998E-2</v>
      </c>
      <c r="K1722" s="8">
        <v>7.6399999999999996E-2</v>
      </c>
      <c r="L1722" s="8" t="s">
        <v>1358</v>
      </c>
      <c r="M1722" s="8">
        <v>588</v>
      </c>
      <c r="N1722" s="8" t="s">
        <v>1386</v>
      </c>
      <c r="O1722" s="89" t="s">
        <v>2586</v>
      </c>
      <c r="P1722" s="89">
        <f t="shared" si="156"/>
        <v>45301</v>
      </c>
      <c r="Q1722" s="89" t="s">
        <v>2586</v>
      </c>
      <c r="R1722" s="89"/>
      <c r="S1722" s="121" t="e">
        <f t="shared" si="157"/>
        <v>#VALUE!</v>
      </c>
      <c r="T1722" s="8">
        <v>48</v>
      </c>
      <c r="U1722" s="8">
        <v>1.44</v>
      </c>
      <c r="Z1722" s="78">
        <f t="shared" ca="1" si="158"/>
        <v>947</v>
      </c>
      <c r="AA1722" s="78" t="str">
        <f t="shared" si="159"/>
        <v>1-2024</v>
      </c>
      <c r="AC1722" s="4" t="str">
        <f t="shared" si="160"/>
        <v>Empty</v>
      </c>
      <c r="AD1722" s="4" t="e">
        <f t="shared" si="161"/>
        <v>#VALUE!</v>
      </c>
    </row>
    <row r="1723" spans="1:30" hidden="1">
      <c r="A1723" s="9" t="s">
        <v>3922</v>
      </c>
      <c r="B1723" s="9" t="s">
        <v>1177</v>
      </c>
      <c r="C1723" s="9" t="s">
        <v>38</v>
      </c>
      <c r="D1723" s="9" t="s">
        <v>1360</v>
      </c>
      <c r="E1723" s="9"/>
      <c r="F1723" s="9" t="s">
        <v>1380</v>
      </c>
      <c r="G1723" s="9" t="s">
        <v>1390</v>
      </c>
      <c r="H1723" s="9">
        <v>1.1200000000000001</v>
      </c>
      <c r="I1723" s="9"/>
      <c r="J1723" s="9">
        <v>1.7100000000000001E-2</v>
      </c>
      <c r="K1723" s="9"/>
      <c r="L1723" s="9" t="s">
        <v>1385</v>
      </c>
      <c r="M1723" s="9">
        <v>885</v>
      </c>
      <c r="N1723" s="9" t="s">
        <v>1381</v>
      </c>
      <c r="O1723" s="90" t="s">
        <v>3680</v>
      </c>
      <c r="P1723" s="89">
        <f t="shared" si="156"/>
        <v>44605</v>
      </c>
      <c r="Q1723" s="90" t="s">
        <v>3680</v>
      </c>
      <c r="R1723" s="90"/>
      <c r="S1723" s="121" t="e">
        <f t="shared" si="157"/>
        <v>#VALUE!</v>
      </c>
      <c r="T1723" s="9">
        <v>180</v>
      </c>
      <c r="U1723" s="9">
        <v>0</v>
      </c>
      <c r="Z1723" s="78">
        <f t="shared" ca="1" si="158"/>
        <v>1643</v>
      </c>
      <c r="AA1723" s="78" t="str">
        <f t="shared" si="159"/>
        <v>2-2022</v>
      </c>
      <c r="AC1723" s="4" t="str">
        <f t="shared" si="160"/>
        <v>Empty</v>
      </c>
      <c r="AD1723" s="4" t="e">
        <f t="shared" si="161"/>
        <v>#VALUE!</v>
      </c>
    </row>
    <row r="1724" spans="1:30" hidden="1">
      <c r="A1724" s="8" t="s">
        <v>3923</v>
      </c>
      <c r="B1724" s="8" t="s">
        <v>758</v>
      </c>
      <c r="C1724" s="8" t="s">
        <v>38</v>
      </c>
      <c r="D1724" s="8" t="s">
        <v>10</v>
      </c>
      <c r="E1724" s="8"/>
      <c r="F1724" s="8" t="s">
        <v>1411</v>
      </c>
      <c r="G1724" s="8" t="s">
        <v>1390</v>
      </c>
      <c r="H1724" s="8">
        <v>51.7</v>
      </c>
      <c r="I1724" s="8">
        <v>17.61</v>
      </c>
      <c r="J1724" s="8">
        <v>0.80530000000000002</v>
      </c>
      <c r="K1724" s="8">
        <v>0.91859999999999997</v>
      </c>
      <c r="L1724" s="8" t="s">
        <v>1358</v>
      </c>
      <c r="M1724" s="8">
        <v>618</v>
      </c>
      <c r="N1724" s="8" t="s">
        <v>1386</v>
      </c>
      <c r="O1724" s="89" t="s">
        <v>1753</v>
      </c>
      <c r="P1724" s="89">
        <f t="shared" si="156"/>
        <v>44898</v>
      </c>
      <c r="Q1724" s="89" t="s">
        <v>1753</v>
      </c>
      <c r="R1724" s="89"/>
      <c r="S1724" s="121" t="e">
        <f t="shared" si="157"/>
        <v>#VALUE!</v>
      </c>
      <c r="T1724" s="8">
        <v>120</v>
      </c>
      <c r="U1724" s="8">
        <v>6.78</v>
      </c>
      <c r="Z1724" s="78">
        <f t="shared" ca="1" si="158"/>
        <v>1350</v>
      </c>
      <c r="AA1724" s="78" t="str">
        <f t="shared" si="159"/>
        <v>12-2022</v>
      </c>
      <c r="AC1724" s="4" t="str">
        <f t="shared" si="160"/>
        <v>Q4</v>
      </c>
      <c r="AD1724" s="4" t="e">
        <f t="shared" si="161"/>
        <v>#VALUE!</v>
      </c>
    </row>
    <row r="1725" spans="1:30" hidden="1">
      <c r="A1725" s="9" t="s">
        <v>3924</v>
      </c>
      <c r="B1725" s="9" t="s">
        <v>1033</v>
      </c>
      <c r="C1725" s="9" t="s">
        <v>7</v>
      </c>
      <c r="D1725" s="9" t="s">
        <v>23</v>
      </c>
      <c r="E1725" s="9"/>
      <c r="F1725" s="9" t="s">
        <v>1411</v>
      </c>
      <c r="G1725" s="9" t="s">
        <v>1384</v>
      </c>
      <c r="H1725" s="9">
        <v>28.02</v>
      </c>
      <c r="I1725" s="9">
        <v>9.1999999999999993</v>
      </c>
      <c r="J1725" s="9">
        <v>0.43230000000000002</v>
      </c>
      <c r="K1725" s="9">
        <v>0.35799999999999998</v>
      </c>
      <c r="L1725" s="9" t="s">
        <v>1376</v>
      </c>
      <c r="M1725" s="9">
        <v>552</v>
      </c>
      <c r="N1725" s="9" t="s">
        <v>1381</v>
      </c>
      <c r="O1725" s="90" t="s">
        <v>1841</v>
      </c>
      <c r="P1725" s="89">
        <f t="shared" si="156"/>
        <v>45185</v>
      </c>
      <c r="Q1725" s="90" t="s">
        <v>1841</v>
      </c>
      <c r="R1725" s="90"/>
      <c r="S1725" s="121" t="e">
        <f t="shared" si="157"/>
        <v>#VALUE!</v>
      </c>
      <c r="T1725" s="9">
        <v>120</v>
      </c>
      <c r="U1725" s="9">
        <v>15.68</v>
      </c>
      <c r="Z1725" s="78">
        <f t="shared" ca="1" si="158"/>
        <v>1063</v>
      </c>
      <c r="AA1725" s="78" t="str">
        <f t="shared" si="159"/>
        <v>9-2023</v>
      </c>
      <c r="AC1725" s="4" t="str">
        <f t="shared" si="160"/>
        <v>Empty</v>
      </c>
      <c r="AD1725" s="4" t="e">
        <f t="shared" si="161"/>
        <v>#VALUE!</v>
      </c>
    </row>
    <row r="1726" spans="1:30" hidden="1">
      <c r="A1726" s="8" t="s">
        <v>3925</v>
      </c>
      <c r="B1726" s="8" t="s">
        <v>336</v>
      </c>
      <c r="C1726" s="8" t="s">
        <v>41</v>
      </c>
      <c r="D1726" s="8" t="s">
        <v>44</v>
      </c>
      <c r="E1726" s="8"/>
      <c r="F1726" s="8" t="s">
        <v>1408</v>
      </c>
      <c r="G1726" s="8" t="s">
        <v>1384</v>
      </c>
      <c r="H1726" s="8">
        <v>85.39</v>
      </c>
      <c r="I1726" s="8">
        <v>14.91</v>
      </c>
      <c r="J1726" s="8">
        <v>0.77149999999999996</v>
      </c>
      <c r="K1726" s="8">
        <v>1.6434</v>
      </c>
      <c r="L1726" s="8" t="s">
        <v>1376</v>
      </c>
      <c r="M1726" s="8">
        <v>606</v>
      </c>
      <c r="N1726" s="8" t="s">
        <v>1426</v>
      </c>
      <c r="O1726" s="89" t="s">
        <v>3926</v>
      </c>
      <c r="P1726" s="89">
        <f t="shared" si="156"/>
        <v>45466</v>
      </c>
      <c r="Q1726" s="89" t="s">
        <v>3926</v>
      </c>
      <c r="R1726" s="89"/>
      <c r="S1726" s="121" t="e">
        <f t="shared" si="157"/>
        <v>#VALUE!</v>
      </c>
      <c r="T1726" s="8">
        <v>84</v>
      </c>
      <c r="U1726" s="8">
        <v>18.21</v>
      </c>
      <c r="Z1726" s="78">
        <f t="shared" ca="1" si="158"/>
        <v>782</v>
      </c>
      <c r="AA1726" s="78" t="str">
        <f t="shared" si="159"/>
        <v>6-2024</v>
      </c>
      <c r="AC1726" s="4" t="str">
        <f t="shared" si="160"/>
        <v>Empty</v>
      </c>
      <c r="AD1726" s="4" t="e">
        <f t="shared" si="161"/>
        <v>#VALUE!</v>
      </c>
    </row>
    <row r="1727" spans="1:30">
      <c r="A1727" s="9" t="s">
        <v>3927</v>
      </c>
      <c r="B1727" s="9" t="s">
        <v>477</v>
      </c>
      <c r="C1727" s="9" t="s">
        <v>12</v>
      </c>
      <c r="D1727" s="9" t="s">
        <v>23</v>
      </c>
      <c r="E1727" s="9"/>
      <c r="F1727" s="9" t="s">
        <v>1411</v>
      </c>
      <c r="G1727" s="9" t="s">
        <v>1384</v>
      </c>
      <c r="H1727" s="9">
        <v>50.71</v>
      </c>
      <c r="I1727" s="9">
        <v>13.95</v>
      </c>
      <c r="J1727" s="9">
        <v>0.63270000000000004</v>
      </c>
      <c r="K1727" s="9">
        <v>0.94889999999999997</v>
      </c>
      <c r="L1727" s="9" t="s">
        <v>1385</v>
      </c>
      <c r="M1727" s="9">
        <v>727</v>
      </c>
      <c r="N1727" s="9" t="s">
        <v>1396</v>
      </c>
      <c r="O1727" s="90" t="s">
        <v>2620</v>
      </c>
      <c r="P1727" s="89">
        <f t="shared" si="156"/>
        <v>44958</v>
      </c>
      <c r="Q1727" s="90" t="s">
        <v>2620</v>
      </c>
      <c r="R1727" s="90" t="s">
        <v>2540</v>
      </c>
      <c r="S1727" s="121">
        <f t="shared" si="157"/>
        <v>44963</v>
      </c>
      <c r="T1727" s="9">
        <v>84</v>
      </c>
      <c r="U1727" s="9">
        <v>0</v>
      </c>
      <c r="Z1727" s="78">
        <f t="shared" ca="1" si="158"/>
        <v>1290</v>
      </c>
      <c r="AA1727" s="78" t="str">
        <f t="shared" si="159"/>
        <v>2-2023</v>
      </c>
      <c r="AC1727" s="4" t="str">
        <f t="shared" si="160"/>
        <v>Empty</v>
      </c>
      <c r="AD1727" s="4">
        <f t="shared" si="161"/>
        <v>4</v>
      </c>
    </row>
    <row r="1728" spans="1:30" hidden="1">
      <c r="A1728" s="8" t="s">
        <v>3928</v>
      </c>
      <c r="B1728" s="8" t="s">
        <v>297</v>
      </c>
      <c r="C1728" s="8" t="s">
        <v>7</v>
      </c>
      <c r="D1728" s="8" t="s">
        <v>1360</v>
      </c>
      <c r="E1728" s="8"/>
      <c r="F1728" s="8" t="s">
        <v>1400</v>
      </c>
      <c r="G1728" s="8" t="s">
        <v>1384</v>
      </c>
      <c r="H1728" s="8">
        <v>40.32</v>
      </c>
      <c r="I1728" s="8">
        <v>9.98</v>
      </c>
      <c r="J1728" s="8">
        <v>0.3327</v>
      </c>
      <c r="K1728" s="8">
        <v>0.53239999999999998</v>
      </c>
      <c r="L1728" s="8" t="s">
        <v>1412</v>
      </c>
      <c r="M1728" s="8">
        <v>741</v>
      </c>
      <c r="N1728" s="8" t="s">
        <v>1426</v>
      </c>
      <c r="O1728" s="89" t="s">
        <v>1733</v>
      </c>
      <c r="P1728" s="89">
        <f t="shared" si="156"/>
        <v>44913</v>
      </c>
      <c r="Q1728" s="89" t="s">
        <v>1733</v>
      </c>
      <c r="R1728" s="89"/>
      <c r="S1728" s="121" t="e">
        <f t="shared" si="157"/>
        <v>#VALUE!</v>
      </c>
      <c r="T1728" s="8">
        <v>120</v>
      </c>
      <c r="U1728" s="8">
        <v>36.69</v>
      </c>
      <c r="Z1728" s="78">
        <f t="shared" ca="1" si="158"/>
        <v>1335</v>
      </c>
      <c r="AA1728" s="78" t="str">
        <f t="shared" si="159"/>
        <v>12-2022</v>
      </c>
      <c r="AC1728" s="4" t="str">
        <f t="shared" si="160"/>
        <v>Q4</v>
      </c>
      <c r="AD1728" s="4" t="e">
        <f t="shared" si="161"/>
        <v>#VALUE!</v>
      </c>
    </row>
    <row r="1729" spans="1:30" hidden="1">
      <c r="A1729" s="9" t="s">
        <v>3929</v>
      </c>
      <c r="B1729" s="9" t="s">
        <v>429</v>
      </c>
      <c r="C1729" s="9" t="s">
        <v>7</v>
      </c>
      <c r="D1729" s="9" t="s">
        <v>23</v>
      </c>
      <c r="E1729" s="9"/>
      <c r="F1729" s="9" t="s">
        <v>1374</v>
      </c>
      <c r="G1729" s="9" t="s">
        <v>1384</v>
      </c>
      <c r="H1729" s="9">
        <v>99.91</v>
      </c>
      <c r="I1729" s="9">
        <v>16.03</v>
      </c>
      <c r="J1729" s="9">
        <v>0.8861</v>
      </c>
      <c r="K1729" s="9">
        <v>9.0663</v>
      </c>
      <c r="L1729" s="9" t="s">
        <v>1376</v>
      </c>
      <c r="M1729" s="9">
        <v>666</v>
      </c>
      <c r="N1729" s="9" t="s">
        <v>1426</v>
      </c>
      <c r="O1729" s="90" t="s">
        <v>3477</v>
      </c>
      <c r="P1729" s="89">
        <f t="shared" si="156"/>
        <v>44739</v>
      </c>
      <c r="Q1729" s="90" t="s">
        <v>3477</v>
      </c>
      <c r="R1729" s="90"/>
      <c r="S1729" s="121" t="e">
        <f t="shared" si="157"/>
        <v>#VALUE!</v>
      </c>
      <c r="T1729" s="9">
        <v>12</v>
      </c>
      <c r="U1729" s="9">
        <v>46.74</v>
      </c>
      <c r="Z1729" s="78">
        <f t="shared" ca="1" si="158"/>
        <v>1509</v>
      </c>
      <c r="AA1729" s="78" t="str">
        <f t="shared" si="159"/>
        <v>6-2022</v>
      </c>
      <c r="AC1729" s="4" t="str">
        <f t="shared" si="160"/>
        <v>Empty</v>
      </c>
      <c r="AD1729" s="4" t="e">
        <f t="shared" si="161"/>
        <v>#VALUE!</v>
      </c>
    </row>
    <row r="1730" spans="1:30" hidden="1">
      <c r="A1730" s="8" t="s">
        <v>3930</v>
      </c>
      <c r="B1730" s="8" t="s">
        <v>472</v>
      </c>
      <c r="C1730" s="8" t="s">
        <v>35</v>
      </c>
      <c r="D1730" s="8" t="s">
        <v>44</v>
      </c>
      <c r="E1730" s="8"/>
      <c r="F1730" s="8" t="s">
        <v>1374</v>
      </c>
      <c r="G1730" s="8" t="s">
        <v>1375</v>
      </c>
      <c r="H1730" s="8">
        <v>37.44</v>
      </c>
      <c r="I1730" s="8">
        <v>15.29</v>
      </c>
      <c r="J1730" s="8">
        <v>0.29959999999999998</v>
      </c>
      <c r="K1730" s="8">
        <v>3.3843999999999999</v>
      </c>
      <c r="L1730" s="8" t="s">
        <v>1385</v>
      </c>
      <c r="M1730" s="8">
        <v>844</v>
      </c>
      <c r="N1730" s="8" t="s">
        <v>1381</v>
      </c>
      <c r="O1730" s="89" t="s">
        <v>2905</v>
      </c>
      <c r="P1730" s="89">
        <f t="shared" si="156"/>
        <v>45295</v>
      </c>
      <c r="Q1730" s="89" t="s">
        <v>2905</v>
      </c>
      <c r="R1730" s="89"/>
      <c r="S1730" s="121" t="e">
        <f t="shared" si="157"/>
        <v>#VALUE!</v>
      </c>
      <c r="T1730" s="8">
        <v>12</v>
      </c>
      <c r="U1730" s="8">
        <v>0</v>
      </c>
      <c r="Z1730" s="78">
        <f t="shared" ca="1" si="158"/>
        <v>953</v>
      </c>
      <c r="AA1730" s="78" t="str">
        <f t="shared" si="159"/>
        <v>1-2024</v>
      </c>
      <c r="AC1730" s="4" t="str">
        <f t="shared" si="160"/>
        <v>Empty</v>
      </c>
      <c r="AD1730" s="4" t="e">
        <f t="shared" si="161"/>
        <v>#VALUE!</v>
      </c>
    </row>
    <row r="1731" spans="1:30" hidden="1">
      <c r="A1731" s="9" t="s">
        <v>3931</v>
      </c>
      <c r="B1731" s="9" t="s">
        <v>642</v>
      </c>
      <c r="C1731" s="9" t="s">
        <v>32</v>
      </c>
      <c r="D1731" s="9" t="s">
        <v>23</v>
      </c>
      <c r="E1731" s="9"/>
      <c r="F1731" s="9" t="s">
        <v>1389</v>
      </c>
      <c r="G1731" s="9" t="s">
        <v>1384</v>
      </c>
      <c r="H1731" s="9">
        <v>14.46</v>
      </c>
      <c r="I1731" s="9">
        <v>9.89</v>
      </c>
      <c r="J1731" s="9">
        <v>0.12820000000000001</v>
      </c>
      <c r="K1731" s="9">
        <v>0.46579999999999999</v>
      </c>
      <c r="L1731" s="9" t="s">
        <v>1358</v>
      </c>
      <c r="M1731" s="9">
        <v>844</v>
      </c>
      <c r="N1731" s="9" t="s">
        <v>1426</v>
      </c>
      <c r="O1731" s="90" t="s">
        <v>1922</v>
      </c>
      <c r="P1731" s="89">
        <f t="shared" ref="P1731:P1794" si="162">DATE(RIGHT(O1731,4),MID(O1731,4,2),LEFT(O1731,2))</f>
        <v>45381</v>
      </c>
      <c r="Q1731" s="90" t="s">
        <v>1922</v>
      </c>
      <c r="R1731" s="90"/>
      <c r="S1731" s="121" t="e">
        <f t="shared" ref="S1731:S1794" si="163">DATE(RIGHT(R1731,4),MID(R1731,4,2),LEFT(R1731,2))</f>
        <v>#VALUE!</v>
      </c>
      <c r="T1731" s="9">
        <v>36</v>
      </c>
      <c r="U1731" s="9">
        <v>3.4</v>
      </c>
      <c r="Z1731" s="78">
        <f t="shared" ref="Z1731:AA1794" ca="1" si="164">TODAY()-P1731</f>
        <v>867</v>
      </c>
      <c r="AA1731" s="78" t="str">
        <f t="shared" ref="AA1731:AA1794" si="165">MONTH(P1731)&amp;"-"&amp;YEAR(P1731)</f>
        <v>3-2024</v>
      </c>
      <c r="AC1731" s="4" t="str">
        <f t="shared" ref="AC1731:AC1794" si="166">IF(MONTH(P1731)&gt;=10,"Q4","Empty")</f>
        <v>Empty</v>
      </c>
      <c r="AD1731" s="4" t="e">
        <f t="shared" ref="AD1731:AD1794" si="167">NETWORKDAYS(P1731,S1731)</f>
        <v>#VALUE!</v>
      </c>
    </row>
    <row r="1732" spans="1:30" hidden="1">
      <c r="A1732" s="8" t="s">
        <v>3932</v>
      </c>
      <c r="B1732" s="8" t="s">
        <v>729</v>
      </c>
      <c r="C1732" s="8" t="s">
        <v>16</v>
      </c>
      <c r="D1732" s="8" t="s">
        <v>1360</v>
      </c>
      <c r="E1732" s="8"/>
      <c r="F1732" s="8" t="s">
        <v>1400</v>
      </c>
      <c r="G1732" s="8" t="s">
        <v>1390</v>
      </c>
      <c r="H1732" s="8">
        <v>18.489999999999998</v>
      </c>
      <c r="I1732" s="8">
        <v>13.88</v>
      </c>
      <c r="J1732" s="8">
        <v>0.1207</v>
      </c>
      <c r="K1732" s="8">
        <v>0.50419999999999998</v>
      </c>
      <c r="L1732" s="8" t="s">
        <v>1395</v>
      </c>
      <c r="M1732" s="8">
        <v>592</v>
      </c>
      <c r="N1732" s="8" t="s">
        <v>1381</v>
      </c>
      <c r="O1732" s="89" t="s">
        <v>222</v>
      </c>
      <c r="P1732" s="89">
        <f t="shared" si="162"/>
        <v>45527</v>
      </c>
      <c r="Q1732" s="89" t="s">
        <v>222</v>
      </c>
      <c r="R1732" s="89"/>
      <c r="S1732" s="121" t="e">
        <f t="shared" si="163"/>
        <v>#VALUE!</v>
      </c>
      <c r="T1732" s="8">
        <v>48</v>
      </c>
      <c r="U1732" s="8">
        <v>14.81</v>
      </c>
      <c r="Z1732" s="78">
        <f t="shared" ca="1" si="164"/>
        <v>721</v>
      </c>
      <c r="AA1732" s="78" t="str">
        <f t="shared" si="165"/>
        <v>8-2024</v>
      </c>
      <c r="AC1732" s="4" t="str">
        <f t="shared" si="166"/>
        <v>Empty</v>
      </c>
      <c r="AD1732" s="4" t="e">
        <f t="shared" si="167"/>
        <v>#VALUE!</v>
      </c>
    </row>
    <row r="1733" spans="1:30">
      <c r="A1733" s="9" t="s">
        <v>3933</v>
      </c>
      <c r="B1733" s="9" t="s">
        <v>155</v>
      </c>
      <c r="C1733" s="9" t="s">
        <v>7</v>
      </c>
      <c r="D1733" s="9" t="s">
        <v>23</v>
      </c>
      <c r="E1733" s="9"/>
      <c r="F1733" s="9" t="s">
        <v>1374</v>
      </c>
      <c r="G1733" s="9" t="s">
        <v>1390</v>
      </c>
      <c r="H1733" s="9">
        <v>31.91</v>
      </c>
      <c r="I1733" s="9">
        <v>10.26</v>
      </c>
      <c r="J1733" s="9">
        <v>0.58850000000000002</v>
      </c>
      <c r="K1733" s="9">
        <v>0.81330000000000002</v>
      </c>
      <c r="L1733" s="9" t="s">
        <v>1376</v>
      </c>
      <c r="M1733" s="9">
        <v>562</v>
      </c>
      <c r="N1733" s="9" t="s">
        <v>1396</v>
      </c>
      <c r="O1733" s="90" t="s">
        <v>2278</v>
      </c>
      <c r="P1733" s="89">
        <f t="shared" si="162"/>
        <v>45109</v>
      </c>
      <c r="Q1733" s="90" t="s">
        <v>2278</v>
      </c>
      <c r="R1733" s="90" t="s">
        <v>2636</v>
      </c>
      <c r="S1733" s="121">
        <f t="shared" si="163"/>
        <v>45113</v>
      </c>
      <c r="T1733" s="9">
        <v>48</v>
      </c>
      <c r="U1733" s="9">
        <v>8.3699999999999992</v>
      </c>
      <c r="Z1733" s="78">
        <f t="shared" ca="1" si="164"/>
        <v>1139</v>
      </c>
      <c r="AA1733" s="78" t="str">
        <f t="shared" si="165"/>
        <v>7-2023</v>
      </c>
      <c r="AC1733" s="4" t="str">
        <f t="shared" si="166"/>
        <v>Empty</v>
      </c>
      <c r="AD1733" s="4">
        <f t="shared" si="167"/>
        <v>4</v>
      </c>
    </row>
    <row r="1734" spans="1:30">
      <c r="A1734" s="8" t="s">
        <v>3934</v>
      </c>
      <c r="B1734" s="8" t="s">
        <v>260</v>
      </c>
      <c r="C1734" s="8" t="s">
        <v>38</v>
      </c>
      <c r="D1734" s="8" t="s">
        <v>23</v>
      </c>
      <c r="E1734" s="8"/>
      <c r="F1734" s="8" t="s">
        <v>1389</v>
      </c>
      <c r="G1734" s="8" t="s">
        <v>1390</v>
      </c>
      <c r="H1734" s="8">
        <v>28.81</v>
      </c>
      <c r="I1734" s="8">
        <v>15.93</v>
      </c>
      <c r="J1734" s="8">
        <v>0.1797</v>
      </c>
      <c r="K1734" s="8">
        <v>0.57110000000000005</v>
      </c>
      <c r="L1734" s="8" t="s">
        <v>1376</v>
      </c>
      <c r="M1734" s="8">
        <v>895</v>
      </c>
      <c r="N1734" s="8" t="s">
        <v>1403</v>
      </c>
      <c r="O1734" s="89" t="s">
        <v>2276</v>
      </c>
      <c r="P1734" s="89">
        <f t="shared" si="162"/>
        <v>44587</v>
      </c>
      <c r="Q1734" s="89" t="s">
        <v>2276</v>
      </c>
      <c r="R1734" s="89" t="s">
        <v>1136</v>
      </c>
      <c r="S1734" s="121">
        <f t="shared" si="163"/>
        <v>44592</v>
      </c>
      <c r="T1734" s="8">
        <v>84</v>
      </c>
      <c r="U1734" s="8">
        <v>14.26</v>
      </c>
      <c r="Z1734" s="78">
        <f t="shared" ca="1" si="164"/>
        <v>1661</v>
      </c>
      <c r="AA1734" s="78" t="str">
        <f t="shared" si="165"/>
        <v>1-2022</v>
      </c>
      <c r="AC1734" s="4" t="str">
        <f t="shared" si="166"/>
        <v>Empty</v>
      </c>
      <c r="AD1734" s="4">
        <f t="shared" si="167"/>
        <v>4</v>
      </c>
    </row>
    <row r="1735" spans="1:30" hidden="1">
      <c r="A1735" s="9" t="s">
        <v>3935</v>
      </c>
      <c r="B1735" s="9" t="s">
        <v>1146</v>
      </c>
      <c r="C1735" s="9" t="s">
        <v>28</v>
      </c>
      <c r="D1735" s="9" t="s">
        <v>10</v>
      </c>
      <c r="E1735" s="9"/>
      <c r="F1735" s="9" t="s">
        <v>1400</v>
      </c>
      <c r="G1735" s="9" t="s">
        <v>1375</v>
      </c>
      <c r="H1735" s="9">
        <v>57.57</v>
      </c>
      <c r="I1735" s="9">
        <v>7.68</v>
      </c>
      <c r="J1735" s="9">
        <v>1.1316999999999999</v>
      </c>
      <c r="K1735" s="9">
        <v>0.68879999999999997</v>
      </c>
      <c r="L1735" s="9" t="s">
        <v>1412</v>
      </c>
      <c r="M1735" s="9">
        <v>668</v>
      </c>
      <c r="N1735" s="9" t="s">
        <v>1426</v>
      </c>
      <c r="O1735" s="90" t="s">
        <v>3936</v>
      </c>
      <c r="P1735" s="89">
        <f t="shared" si="162"/>
        <v>45292</v>
      </c>
      <c r="Q1735" s="90" t="s">
        <v>3936</v>
      </c>
      <c r="R1735" s="90"/>
      <c r="S1735" s="121" t="e">
        <f t="shared" si="163"/>
        <v>#VALUE!</v>
      </c>
      <c r="T1735" s="9">
        <v>120</v>
      </c>
      <c r="U1735" s="9">
        <v>20.79</v>
      </c>
      <c r="Z1735" s="78">
        <f t="shared" ca="1" si="164"/>
        <v>956</v>
      </c>
      <c r="AA1735" s="78" t="str">
        <f t="shared" si="165"/>
        <v>1-2024</v>
      </c>
      <c r="AC1735" s="4" t="str">
        <f t="shared" si="166"/>
        <v>Empty</v>
      </c>
      <c r="AD1735" s="4" t="e">
        <f t="shared" si="167"/>
        <v>#VALUE!</v>
      </c>
    </row>
    <row r="1736" spans="1:30" hidden="1">
      <c r="A1736" s="8" t="s">
        <v>3937</v>
      </c>
      <c r="B1736" s="8" t="s">
        <v>220</v>
      </c>
      <c r="C1736" s="8" t="s">
        <v>28</v>
      </c>
      <c r="D1736" s="8" t="s">
        <v>44</v>
      </c>
      <c r="E1736" s="8"/>
      <c r="F1736" s="8" t="s">
        <v>1374</v>
      </c>
      <c r="G1736" s="8" t="s">
        <v>1390</v>
      </c>
      <c r="H1736" s="8">
        <v>54.4</v>
      </c>
      <c r="I1736" s="8">
        <v>14.33</v>
      </c>
      <c r="J1736" s="8">
        <v>0.40039999999999998</v>
      </c>
      <c r="K1736" s="8">
        <v>1.2750999999999999</v>
      </c>
      <c r="L1736" s="8" t="s">
        <v>1385</v>
      </c>
      <c r="M1736" s="8">
        <v>797</v>
      </c>
      <c r="N1736" s="8" t="s">
        <v>1426</v>
      </c>
      <c r="O1736" s="89" t="s">
        <v>1433</v>
      </c>
      <c r="P1736" s="89">
        <f t="shared" si="162"/>
        <v>44984</v>
      </c>
      <c r="Q1736" s="89" t="s">
        <v>1433</v>
      </c>
      <c r="R1736" s="89"/>
      <c r="S1736" s="121" t="e">
        <f t="shared" si="163"/>
        <v>#VALUE!</v>
      </c>
      <c r="T1736" s="8">
        <v>60</v>
      </c>
      <c r="U1736" s="8">
        <v>0</v>
      </c>
      <c r="Z1736" s="78">
        <f t="shared" ca="1" si="164"/>
        <v>1264</v>
      </c>
      <c r="AA1736" s="78" t="str">
        <f t="shared" si="165"/>
        <v>2-2023</v>
      </c>
      <c r="AC1736" s="4" t="str">
        <f t="shared" si="166"/>
        <v>Empty</v>
      </c>
      <c r="AD1736" s="4" t="e">
        <f t="shared" si="167"/>
        <v>#VALUE!</v>
      </c>
    </row>
    <row r="1737" spans="1:30" hidden="1">
      <c r="A1737" s="9" t="s">
        <v>3938</v>
      </c>
      <c r="B1737" s="9" t="s">
        <v>712</v>
      </c>
      <c r="C1737" s="9" t="s">
        <v>20</v>
      </c>
      <c r="D1737" s="9" t="s">
        <v>23</v>
      </c>
      <c r="E1737" s="9"/>
      <c r="F1737" s="9" t="s">
        <v>1400</v>
      </c>
      <c r="G1737" s="9" t="s">
        <v>1390</v>
      </c>
      <c r="H1737" s="9">
        <v>53.4</v>
      </c>
      <c r="I1737" s="9">
        <v>10.39</v>
      </c>
      <c r="J1737" s="9">
        <v>1.0371999999999999</v>
      </c>
      <c r="K1737" s="9">
        <v>0.5292</v>
      </c>
      <c r="L1737" s="9" t="s">
        <v>1358</v>
      </c>
      <c r="M1737" s="9">
        <v>554</v>
      </c>
      <c r="N1737" s="9" t="s">
        <v>1386</v>
      </c>
      <c r="O1737" s="90" t="s">
        <v>2169</v>
      </c>
      <c r="P1737" s="89">
        <f t="shared" si="162"/>
        <v>44639</v>
      </c>
      <c r="Q1737" s="90" t="s">
        <v>2169</v>
      </c>
      <c r="R1737" s="90"/>
      <c r="S1737" s="121" t="e">
        <f t="shared" si="163"/>
        <v>#VALUE!</v>
      </c>
      <c r="T1737" s="9">
        <v>240</v>
      </c>
      <c r="U1737" s="9">
        <v>15.37</v>
      </c>
      <c r="Z1737" s="78">
        <f t="shared" ca="1" si="164"/>
        <v>1609</v>
      </c>
      <c r="AA1737" s="78" t="str">
        <f t="shared" si="165"/>
        <v>3-2022</v>
      </c>
      <c r="AC1737" s="4" t="str">
        <f t="shared" si="166"/>
        <v>Empty</v>
      </c>
      <c r="AD1737" s="4" t="e">
        <f t="shared" si="167"/>
        <v>#VALUE!</v>
      </c>
    </row>
    <row r="1738" spans="1:30">
      <c r="A1738" s="8" t="s">
        <v>3939</v>
      </c>
      <c r="B1738" s="8" t="s">
        <v>732</v>
      </c>
      <c r="C1738" s="8" t="s">
        <v>38</v>
      </c>
      <c r="D1738" s="8" t="s">
        <v>1360</v>
      </c>
      <c r="E1738" s="8"/>
      <c r="F1738" s="8" t="s">
        <v>1374</v>
      </c>
      <c r="G1738" s="8" t="s">
        <v>1384</v>
      </c>
      <c r="H1738" s="8">
        <v>8.9499999999999993</v>
      </c>
      <c r="I1738" s="8">
        <v>10.119999999999999</v>
      </c>
      <c r="J1738" s="8">
        <v>5.7500000000000002E-2</v>
      </c>
      <c r="K1738" s="8">
        <v>8.7099999999999997E-2</v>
      </c>
      <c r="L1738" s="8" t="s">
        <v>1412</v>
      </c>
      <c r="M1738" s="8">
        <v>579</v>
      </c>
      <c r="N1738" s="8" t="s">
        <v>1403</v>
      </c>
      <c r="O1738" s="89" t="s">
        <v>1990</v>
      </c>
      <c r="P1738" s="89">
        <f t="shared" si="162"/>
        <v>45423</v>
      </c>
      <c r="Q1738" s="89" t="s">
        <v>1990</v>
      </c>
      <c r="R1738" s="89" t="s">
        <v>1526</v>
      </c>
      <c r="S1738" s="121">
        <f t="shared" si="163"/>
        <v>45429</v>
      </c>
      <c r="T1738" s="8">
        <v>240</v>
      </c>
      <c r="U1738" s="8">
        <v>6.96</v>
      </c>
      <c r="Z1738" s="78">
        <f t="shared" ca="1" si="164"/>
        <v>825</v>
      </c>
      <c r="AA1738" s="78" t="str">
        <f t="shared" si="165"/>
        <v>5-2024</v>
      </c>
      <c r="AC1738" s="4" t="str">
        <f t="shared" si="166"/>
        <v>Empty</v>
      </c>
      <c r="AD1738" s="4">
        <f t="shared" si="167"/>
        <v>5</v>
      </c>
    </row>
    <row r="1739" spans="1:30">
      <c r="A1739" s="9" t="s">
        <v>3940</v>
      </c>
      <c r="B1739" s="9" t="s">
        <v>1061</v>
      </c>
      <c r="C1739" s="9" t="s">
        <v>7</v>
      </c>
      <c r="D1739" s="9" t="s">
        <v>1360</v>
      </c>
      <c r="E1739" s="9"/>
      <c r="F1739" s="9" t="s">
        <v>1408</v>
      </c>
      <c r="G1739" s="9" t="s">
        <v>1384</v>
      </c>
      <c r="H1739" s="9">
        <v>40.22</v>
      </c>
      <c r="I1739" s="9">
        <v>17.53</v>
      </c>
      <c r="J1739" s="9">
        <v>0.59289999999999998</v>
      </c>
      <c r="K1739" s="9">
        <v>0.71260000000000001</v>
      </c>
      <c r="L1739" s="9" t="s">
        <v>1385</v>
      </c>
      <c r="M1739" s="9">
        <v>662</v>
      </c>
      <c r="N1739" s="9" t="s">
        <v>1377</v>
      </c>
      <c r="O1739" s="90" t="s">
        <v>3941</v>
      </c>
      <c r="P1739" s="89">
        <f t="shared" si="162"/>
        <v>45499</v>
      </c>
      <c r="Q1739" s="90" t="s">
        <v>3941</v>
      </c>
      <c r="R1739" s="90" t="s">
        <v>797</v>
      </c>
      <c r="S1739" s="121">
        <f t="shared" si="163"/>
        <v>45503</v>
      </c>
      <c r="T1739" s="9">
        <v>120</v>
      </c>
      <c r="U1739" s="9">
        <v>0</v>
      </c>
      <c r="Z1739" s="78">
        <f t="shared" ca="1" si="164"/>
        <v>749</v>
      </c>
      <c r="AA1739" s="78" t="str">
        <f t="shared" si="165"/>
        <v>7-2024</v>
      </c>
      <c r="AC1739" s="4" t="str">
        <f t="shared" si="166"/>
        <v>Empty</v>
      </c>
      <c r="AD1739" s="4">
        <f t="shared" si="167"/>
        <v>3</v>
      </c>
    </row>
    <row r="1740" spans="1:30" hidden="1">
      <c r="A1740" s="8" t="s">
        <v>3942</v>
      </c>
      <c r="B1740" s="8" t="s">
        <v>738</v>
      </c>
      <c r="C1740" s="8" t="s">
        <v>12</v>
      </c>
      <c r="D1740" s="8" t="s">
        <v>31</v>
      </c>
      <c r="E1740" s="8"/>
      <c r="F1740" s="8" t="s">
        <v>1411</v>
      </c>
      <c r="G1740" s="8" t="s">
        <v>1390</v>
      </c>
      <c r="H1740" s="8">
        <v>68.180000000000007</v>
      </c>
      <c r="I1740" s="8">
        <v>9.07</v>
      </c>
      <c r="J1740" s="8">
        <v>0.93769999999999998</v>
      </c>
      <c r="K1740" s="8">
        <v>3.117</v>
      </c>
      <c r="L1740" s="8" t="s">
        <v>1385</v>
      </c>
      <c r="M1740" s="8">
        <v>565</v>
      </c>
      <c r="N1740" s="8" t="s">
        <v>1386</v>
      </c>
      <c r="O1740" s="89" t="s">
        <v>1956</v>
      </c>
      <c r="P1740" s="89">
        <f t="shared" si="162"/>
        <v>45642</v>
      </c>
      <c r="Q1740" s="89" t="s">
        <v>1956</v>
      </c>
      <c r="R1740" s="89"/>
      <c r="S1740" s="121" t="e">
        <f t="shared" si="163"/>
        <v>#VALUE!</v>
      </c>
      <c r="T1740" s="8">
        <v>24</v>
      </c>
      <c r="U1740" s="8">
        <v>0</v>
      </c>
      <c r="Z1740" s="78">
        <f t="shared" ca="1" si="164"/>
        <v>606</v>
      </c>
      <c r="AA1740" s="78" t="str">
        <f t="shared" si="165"/>
        <v>12-2024</v>
      </c>
      <c r="AC1740" s="4" t="str">
        <f t="shared" si="166"/>
        <v>Q4</v>
      </c>
      <c r="AD1740" s="4" t="e">
        <f t="shared" si="167"/>
        <v>#VALUE!</v>
      </c>
    </row>
    <row r="1741" spans="1:30" hidden="1">
      <c r="A1741" s="9" t="s">
        <v>3943</v>
      </c>
      <c r="B1741" s="9" t="s">
        <v>1213</v>
      </c>
      <c r="C1741" s="9" t="s">
        <v>35</v>
      </c>
      <c r="D1741" s="9" t="s">
        <v>44</v>
      </c>
      <c r="E1741" s="9"/>
      <c r="F1741" s="9" t="s">
        <v>1389</v>
      </c>
      <c r="G1741" s="9" t="s">
        <v>1384</v>
      </c>
      <c r="H1741" s="9">
        <v>11.21</v>
      </c>
      <c r="I1741" s="9">
        <v>15.85</v>
      </c>
      <c r="J1741" s="9">
        <v>9.6699999999999994E-2</v>
      </c>
      <c r="K1741" s="9">
        <v>0.16350000000000001</v>
      </c>
      <c r="L1741" s="9" t="s">
        <v>1412</v>
      </c>
      <c r="M1741" s="9">
        <v>878</v>
      </c>
      <c r="N1741" s="9" t="s">
        <v>1386</v>
      </c>
      <c r="O1741" s="90" t="s">
        <v>1097</v>
      </c>
      <c r="P1741" s="89">
        <f t="shared" si="162"/>
        <v>45411</v>
      </c>
      <c r="Q1741" s="90" t="s">
        <v>1097</v>
      </c>
      <c r="R1741" s="90"/>
      <c r="S1741" s="121" t="e">
        <f t="shared" si="163"/>
        <v>#VALUE!</v>
      </c>
      <c r="T1741" s="9">
        <v>180</v>
      </c>
      <c r="U1741" s="9">
        <v>3.29</v>
      </c>
      <c r="Z1741" s="78">
        <f t="shared" ca="1" si="164"/>
        <v>837</v>
      </c>
      <c r="AA1741" s="78" t="str">
        <f t="shared" si="165"/>
        <v>4-2024</v>
      </c>
      <c r="AC1741" s="4" t="str">
        <f t="shared" si="166"/>
        <v>Empty</v>
      </c>
      <c r="AD1741" s="4" t="e">
        <f t="shared" si="167"/>
        <v>#VALUE!</v>
      </c>
    </row>
    <row r="1742" spans="1:30" hidden="1">
      <c r="A1742" s="8" t="s">
        <v>3944</v>
      </c>
      <c r="B1742" s="8" t="s">
        <v>1288</v>
      </c>
      <c r="C1742" s="8" t="s">
        <v>41</v>
      </c>
      <c r="D1742" s="8" t="s">
        <v>31</v>
      </c>
      <c r="E1742" s="8"/>
      <c r="F1742" s="8" t="s">
        <v>1380</v>
      </c>
      <c r="G1742" s="8" t="s">
        <v>1384</v>
      </c>
      <c r="H1742" s="8">
        <v>56.08</v>
      </c>
      <c r="I1742" s="8">
        <v>16.170000000000002</v>
      </c>
      <c r="J1742" s="8">
        <v>0.52100000000000002</v>
      </c>
      <c r="K1742" s="8">
        <v>1.1193</v>
      </c>
      <c r="L1742" s="8" t="s">
        <v>1376</v>
      </c>
      <c r="M1742" s="8">
        <v>724</v>
      </c>
      <c r="N1742" s="8" t="s">
        <v>1381</v>
      </c>
      <c r="O1742" s="89" t="s">
        <v>622</v>
      </c>
      <c r="P1742" s="89">
        <f t="shared" si="162"/>
        <v>45315</v>
      </c>
      <c r="Q1742" s="89" t="s">
        <v>622</v>
      </c>
      <c r="R1742" s="89"/>
      <c r="S1742" s="121" t="e">
        <f t="shared" si="163"/>
        <v>#VALUE!</v>
      </c>
      <c r="T1742" s="8">
        <v>84</v>
      </c>
      <c r="U1742" s="8">
        <v>15.06</v>
      </c>
      <c r="Z1742" s="78">
        <f t="shared" ca="1" si="164"/>
        <v>933</v>
      </c>
      <c r="AA1742" s="78" t="str">
        <f t="shared" si="165"/>
        <v>1-2024</v>
      </c>
      <c r="AC1742" s="4" t="str">
        <f t="shared" si="166"/>
        <v>Empty</v>
      </c>
      <c r="AD1742" s="4" t="e">
        <f t="shared" si="167"/>
        <v>#VALUE!</v>
      </c>
    </row>
    <row r="1743" spans="1:30">
      <c r="A1743" s="9" t="s">
        <v>3945</v>
      </c>
      <c r="B1743" s="9" t="s">
        <v>394</v>
      </c>
      <c r="C1743" s="9" t="s">
        <v>7</v>
      </c>
      <c r="D1743" s="9" t="s">
        <v>10</v>
      </c>
      <c r="E1743" s="9"/>
      <c r="F1743" s="9" t="s">
        <v>1389</v>
      </c>
      <c r="G1743" s="9" t="s">
        <v>1390</v>
      </c>
      <c r="H1743" s="9">
        <v>85.37</v>
      </c>
      <c r="I1743" s="9"/>
      <c r="J1743" s="9">
        <v>0.61439999999999995</v>
      </c>
      <c r="K1743" s="9"/>
      <c r="L1743" s="9" t="s">
        <v>1395</v>
      </c>
      <c r="M1743" s="9">
        <v>883</v>
      </c>
      <c r="N1743" s="9" t="s">
        <v>1377</v>
      </c>
      <c r="O1743" s="90" t="s">
        <v>1651</v>
      </c>
      <c r="P1743" s="89">
        <f t="shared" si="162"/>
        <v>45332</v>
      </c>
      <c r="Q1743" s="90" t="s">
        <v>1651</v>
      </c>
      <c r="R1743" s="90" t="s">
        <v>2040</v>
      </c>
      <c r="S1743" s="121">
        <f t="shared" si="163"/>
        <v>45336</v>
      </c>
      <c r="T1743" s="9">
        <v>180</v>
      </c>
      <c r="U1743" s="9">
        <v>58.09</v>
      </c>
      <c r="Z1743" s="78">
        <f t="shared" ca="1" si="164"/>
        <v>916</v>
      </c>
      <c r="AA1743" s="78" t="str">
        <f t="shared" si="165"/>
        <v>2-2024</v>
      </c>
      <c r="AC1743" s="4" t="str">
        <f t="shared" si="166"/>
        <v>Empty</v>
      </c>
      <c r="AD1743" s="4">
        <f t="shared" si="167"/>
        <v>3</v>
      </c>
    </row>
    <row r="1744" spans="1:30" hidden="1">
      <c r="A1744" s="8" t="s">
        <v>3946</v>
      </c>
      <c r="B1744" s="8" t="s">
        <v>630</v>
      </c>
      <c r="C1744" s="8" t="s">
        <v>35</v>
      </c>
      <c r="D1744" s="8" t="s">
        <v>1360</v>
      </c>
      <c r="E1744" s="8"/>
      <c r="F1744" s="8" t="s">
        <v>1374</v>
      </c>
      <c r="G1744" s="8" t="s">
        <v>1390</v>
      </c>
      <c r="H1744" s="8">
        <v>82.86</v>
      </c>
      <c r="I1744" s="8">
        <v>15.53</v>
      </c>
      <c r="J1744" s="8">
        <v>0.76859999999999995</v>
      </c>
      <c r="K1744" s="8">
        <v>1.1236999999999999</v>
      </c>
      <c r="L1744" s="8" t="s">
        <v>1376</v>
      </c>
      <c r="M1744" s="8">
        <v>835</v>
      </c>
      <c r="N1744" s="8" t="s">
        <v>1426</v>
      </c>
      <c r="O1744" s="89" t="s">
        <v>1218</v>
      </c>
      <c r="P1744" s="89">
        <f t="shared" si="162"/>
        <v>44999</v>
      </c>
      <c r="Q1744" s="89" t="s">
        <v>1218</v>
      </c>
      <c r="R1744" s="89"/>
      <c r="S1744" s="121" t="e">
        <f t="shared" si="163"/>
        <v>#VALUE!</v>
      </c>
      <c r="T1744" s="8">
        <v>240</v>
      </c>
      <c r="U1744" s="8">
        <v>50.43</v>
      </c>
      <c r="Z1744" s="78">
        <f t="shared" ca="1" si="164"/>
        <v>1249</v>
      </c>
      <c r="AA1744" s="78" t="str">
        <f t="shared" si="165"/>
        <v>3-2023</v>
      </c>
      <c r="AC1744" s="4" t="str">
        <f t="shared" si="166"/>
        <v>Empty</v>
      </c>
      <c r="AD1744" s="4" t="e">
        <f t="shared" si="167"/>
        <v>#VALUE!</v>
      </c>
    </row>
    <row r="1745" spans="1:30" hidden="1">
      <c r="A1745" s="9" t="s">
        <v>3947</v>
      </c>
      <c r="B1745" s="9" t="s">
        <v>66</v>
      </c>
      <c r="C1745" s="9" t="s">
        <v>12</v>
      </c>
      <c r="D1745" s="9" t="s">
        <v>23</v>
      </c>
      <c r="E1745" s="9"/>
      <c r="F1745" s="9" t="s">
        <v>1380</v>
      </c>
      <c r="G1745" s="9" t="s">
        <v>1384</v>
      </c>
      <c r="H1745" s="9">
        <v>60.72</v>
      </c>
      <c r="I1745" s="9">
        <v>13.21</v>
      </c>
      <c r="J1745" s="9">
        <v>0.66459999999999997</v>
      </c>
      <c r="K1745" s="9">
        <v>5.4292999999999996</v>
      </c>
      <c r="L1745" s="9" t="s">
        <v>1376</v>
      </c>
      <c r="M1745" s="9">
        <v>835</v>
      </c>
      <c r="N1745" s="9" t="s">
        <v>1386</v>
      </c>
      <c r="O1745" s="90" t="s">
        <v>2719</v>
      </c>
      <c r="P1745" s="89">
        <f t="shared" si="162"/>
        <v>44877</v>
      </c>
      <c r="Q1745" s="90" t="s">
        <v>2719</v>
      </c>
      <c r="R1745" s="90"/>
      <c r="S1745" s="121" t="e">
        <f t="shared" si="163"/>
        <v>#VALUE!</v>
      </c>
      <c r="T1745" s="9">
        <v>12</v>
      </c>
      <c r="U1745" s="9">
        <v>27.41</v>
      </c>
      <c r="Z1745" s="78">
        <f t="shared" ca="1" si="164"/>
        <v>1371</v>
      </c>
      <c r="AA1745" s="78" t="str">
        <f t="shared" si="165"/>
        <v>11-2022</v>
      </c>
      <c r="AC1745" s="4" t="str">
        <f t="shared" si="166"/>
        <v>Q4</v>
      </c>
      <c r="AD1745" s="4" t="e">
        <f t="shared" si="167"/>
        <v>#VALUE!</v>
      </c>
    </row>
    <row r="1746" spans="1:30">
      <c r="A1746" s="8" t="s">
        <v>3948</v>
      </c>
      <c r="B1746" s="8" t="s">
        <v>1113</v>
      </c>
      <c r="C1746" s="8" t="s">
        <v>38</v>
      </c>
      <c r="D1746" s="8" t="s">
        <v>23</v>
      </c>
      <c r="E1746" s="8"/>
      <c r="F1746" s="8" t="s">
        <v>1374</v>
      </c>
      <c r="G1746" s="8" t="s">
        <v>1390</v>
      </c>
      <c r="H1746" s="8">
        <v>20.57</v>
      </c>
      <c r="I1746" s="8">
        <v>11.43</v>
      </c>
      <c r="J1746" s="8">
        <v>0.21490000000000001</v>
      </c>
      <c r="K1746" s="8">
        <v>0.45169999999999999</v>
      </c>
      <c r="L1746" s="8" t="s">
        <v>1385</v>
      </c>
      <c r="M1746" s="8">
        <v>686</v>
      </c>
      <c r="N1746" s="8" t="s">
        <v>1377</v>
      </c>
      <c r="O1746" s="89" t="s">
        <v>3949</v>
      </c>
      <c r="P1746" s="89">
        <f t="shared" si="162"/>
        <v>45444</v>
      </c>
      <c r="Q1746" s="89" t="s">
        <v>3949</v>
      </c>
      <c r="R1746" s="89" t="s">
        <v>261</v>
      </c>
      <c r="S1746" s="121">
        <f t="shared" si="163"/>
        <v>45457</v>
      </c>
      <c r="T1746" s="8">
        <v>60</v>
      </c>
      <c r="U1746" s="8">
        <v>0</v>
      </c>
      <c r="Z1746" s="78">
        <f t="shared" ca="1" si="164"/>
        <v>804</v>
      </c>
      <c r="AA1746" s="78" t="str">
        <f t="shared" si="165"/>
        <v>6-2024</v>
      </c>
      <c r="AC1746" s="4" t="str">
        <f t="shared" si="166"/>
        <v>Empty</v>
      </c>
      <c r="AD1746" s="4">
        <f t="shared" si="167"/>
        <v>10</v>
      </c>
    </row>
    <row r="1747" spans="1:30">
      <c r="A1747" s="9" t="s">
        <v>3950</v>
      </c>
      <c r="B1747" s="9" t="s">
        <v>992</v>
      </c>
      <c r="C1747" s="9" t="s">
        <v>7</v>
      </c>
      <c r="D1747" s="9" t="s">
        <v>23</v>
      </c>
      <c r="E1747" s="9"/>
      <c r="F1747" s="9" t="s">
        <v>1389</v>
      </c>
      <c r="G1747" s="9" t="s">
        <v>1375</v>
      </c>
      <c r="H1747" s="9">
        <v>10.58</v>
      </c>
      <c r="I1747" s="9">
        <v>17.57</v>
      </c>
      <c r="J1747" s="9">
        <v>0.17530000000000001</v>
      </c>
      <c r="K1747" s="9">
        <v>0.21970000000000001</v>
      </c>
      <c r="L1747" s="9" t="s">
        <v>1358</v>
      </c>
      <c r="M1747" s="9">
        <v>719</v>
      </c>
      <c r="N1747" s="9" t="s">
        <v>1396</v>
      </c>
      <c r="O1747" s="90" t="s">
        <v>3951</v>
      </c>
      <c r="P1747" s="89">
        <f t="shared" si="162"/>
        <v>44591</v>
      </c>
      <c r="Q1747" s="90" t="s">
        <v>3951</v>
      </c>
      <c r="R1747" s="90" t="s">
        <v>3952</v>
      </c>
      <c r="S1747" s="121">
        <f t="shared" si="163"/>
        <v>44596</v>
      </c>
      <c r="T1747" s="9">
        <v>84</v>
      </c>
      <c r="U1747" s="9">
        <v>4.21</v>
      </c>
      <c r="Z1747" s="78">
        <f t="shared" ca="1" si="164"/>
        <v>1657</v>
      </c>
      <c r="AA1747" s="78" t="str">
        <f t="shared" si="165"/>
        <v>1-2022</v>
      </c>
      <c r="AC1747" s="4" t="str">
        <f t="shared" si="166"/>
        <v>Empty</v>
      </c>
      <c r="AD1747" s="4">
        <f t="shared" si="167"/>
        <v>5</v>
      </c>
    </row>
    <row r="1748" spans="1:30">
      <c r="A1748" s="8" t="s">
        <v>3953</v>
      </c>
      <c r="B1748" s="8" t="s">
        <v>472</v>
      </c>
      <c r="C1748" s="8" t="s">
        <v>32</v>
      </c>
      <c r="D1748" s="8" t="s">
        <v>44</v>
      </c>
      <c r="E1748" s="8"/>
      <c r="F1748" s="8" t="s">
        <v>1411</v>
      </c>
      <c r="G1748" s="8" t="s">
        <v>1375</v>
      </c>
      <c r="H1748" s="8">
        <v>26.24</v>
      </c>
      <c r="I1748" s="8">
        <v>9.85</v>
      </c>
      <c r="J1748" s="8">
        <v>0.50919999999999999</v>
      </c>
      <c r="K1748" s="8">
        <v>0.66359999999999997</v>
      </c>
      <c r="L1748" s="8" t="s">
        <v>1358</v>
      </c>
      <c r="M1748" s="8">
        <v>844</v>
      </c>
      <c r="N1748" s="8" t="s">
        <v>1377</v>
      </c>
      <c r="O1748" s="89" t="s">
        <v>2456</v>
      </c>
      <c r="P1748" s="89">
        <f t="shared" si="162"/>
        <v>44678</v>
      </c>
      <c r="Q1748" s="89" t="s">
        <v>2456</v>
      </c>
      <c r="R1748" s="89" t="s">
        <v>2875</v>
      </c>
      <c r="S1748" s="121">
        <f t="shared" si="163"/>
        <v>44690</v>
      </c>
      <c r="T1748" s="8">
        <v>48</v>
      </c>
      <c r="U1748" s="8">
        <v>19.82</v>
      </c>
      <c r="Z1748" s="78">
        <f t="shared" ca="1" si="164"/>
        <v>1570</v>
      </c>
      <c r="AA1748" s="78" t="str">
        <f t="shared" si="165"/>
        <v>4-2022</v>
      </c>
      <c r="AC1748" s="4" t="str">
        <f t="shared" si="166"/>
        <v>Empty</v>
      </c>
      <c r="AD1748" s="4">
        <f t="shared" si="167"/>
        <v>9</v>
      </c>
    </row>
    <row r="1749" spans="1:30" hidden="1">
      <c r="A1749" s="9" t="s">
        <v>3954</v>
      </c>
      <c r="B1749" s="9" t="s">
        <v>268</v>
      </c>
      <c r="C1749" s="9" t="s">
        <v>38</v>
      </c>
      <c r="D1749" s="9" t="s">
        <v>23</v>
      </c>
      <c r="E1749" s="9"/>
      <c r="F1749" s="9" t="s">
        <v>1380</v>
      </c>
      <c r="G1749" s="9" t="s">
        <v>1390</v>
      </c>
      <c r="H1749" s="9">
        <v>33.840000000000003</v>
      </c>
      <c r="I1749" s="9">
        <v>17.600000000000001</v>
      </c>
      <c r="J1749" s="9">
        <v>0.21379999999999999</v>
      </c>
      <c r="K1749" s="9">
        <v>0.98699999999999999</v>
      </c>
      <c r="L1749" s="9" t="s">
        <v>1376</v>
      </c>
      <c r="M1749" s="9">
        <v>827</v>
      </c>
      <c r="N1749" s="9" t="s">
        <v>1426</v>
      </c>
      <c r="O1749" s="90" t="s">
        <v>3955</v>
      </c>
      <c r="P1749" s="89">
        <f t="shared" si="162"/>
        <v>45482</v>
      </c>
      <c r="Q1749" s="90" t="s">
        <v>3955</v>
      </c>
      <c r="R1749" s="90"/>
      <c r="S1749" s="121" t="e">
        <f t="shared" si="163"/>
        <v>#VALUE!</v>
      </c>
      <c r="T1749" s="9">
        <v>48</v>
      </c>
      <c r="U1749" s="9">
        <v>16.11</v>
      </c>
      <c r="Z1749" s="78">
        <f t="shared" ca="1" si="164"/>
        <v>766</v>
      </c>
      <c r="AA1749" s="78" t="str">
        <f t="shared" si="165"/>
        <v>7-2024</v>
      </c>
      <c r="AC1749" s="4" t="str">
        <f t="shared" si="166"/>
        <v>Empty</v>
      </c>
      <c r="AD1749" s="4" t="e">
        <f t="shared" si="167"/>
        <v>#VALUE!</v>
      </c>
    </row>
    <row r="1750" spans="1:30">
      <c r="A1750" s="8" t="s">
        <v>3956</v>
      </c>
      <c r="B1750" s="8" t="s">
        <v>828</v>
      </c>
      <c r="C1750" s="8" t="s">
        <v>38</v>
      </c>
      <c r="D1750" s="8" t="s">
        <v>1360</v>
      </c>
      <c r="E1750" s="8"/>
      <c r="F1750" s="8" t="s">
        <v>1400</v>
      </c>
      <c r="G1750" s="8" t="s">
        <v>1375</v>
      </c>
      <c r="H1750" s="8">
        <v>25.31</v>
      </c>
      <c r="I1750" s="8">
        <v>7.98</v>
      </c>
      <c r="J1750" s="8">
        <v>0.43759999999999999</v>
      </c>
      <c r="K1750" s="8">
        <v>0.2114</v>
      </c>
      <c r="L1750" s="8" t="s">
        <v>1412</v>
      </c>
      <c r="M1750" s="8">
        <v>793</v>
      </c>
      <c r="N1750" s="8" t="s">
        <v>1403</v>
      </c>
      <c r="O1750" s="89" t="s">
        <v>2121</v>
      </c>
      <c r="P1750" s="89">
        <f t="shared" si="162"/>
        <v>45000</v>
      </c>
      <c r="Q1750" s="89" t="s">
        <v>2121</v>
      </c>
      <c r="R1750" s="89" t="s">
        <v>2173</v>
      </c>
      <c r="S1750" s="121">
        <f t="shared" si="163"/>
        <v>45009</v>
      </c>
      <c r="T1750" s="8">
        <v>240</v>
      </c>
      <c r="U1750" s="8">
        <v>3.4</v>
      </c>
      <c r="Z1750" s="78">
        <f t="shared" ca="1" si="164"/>
        <v>1248</v>
      </c>
      <c r="AA1750" s="78" t="str">
        <f t="shared" si="165"/>
        <v>3-2023</v>
      </c>
      <c r="AC1750" s="4" t="str">
        <f t="shared" si="166"/>
        <v>Empty</v>
      </c>
      <c r="AD1750" s="4">
        <f t="shared" si="167"/>
        <v>8</v>
      </c>
    </row>
    <row r="1751" spans="1:30" hidden="1">
      <c r="A1751" s="9" t="s">
        <v>3957</v>
      </c>
      <c r="B1751" s="9" t="s">
        <v>297</v>
      </c>
      <c r="C1751" s="9" t="s">
        <v>20</v>
      </c>
      <c r="D1751" s="9" t="s">
        <v>10</v>
      </c>
      <c r="E1751" s="9"/>
      <c r="F1751" s="9" t="s">
        <v>1411</v>
      </c>
      <c r="G1751" s="9" t="s">
        <v>1390</v>
      </c>
      <c r="H1751" s="9">
        <v>64.849999999999994</v>
      </c>
      <c r="I1751" s="9">
        <v>11.79</v>
      </c>
      <c r="J1751" s="9">
        <v>0.70679999999999998</v>
      </c>
      <c r="K1751" s="9">
        <v>2.1474000000000002</v>
      </c>
      <c r="L1751" s="9" t="s">
        <v>1412</v>
      </c>
      <c r="M1751" s="9">
        <v>741</v>
      </c>
      <c r="N1751" s="9" t="s">
        <v>1386</v>
      </c>
      <c r="O1751" s="90" t="s">
        <v>3596</v>
      </c>
      <c r="P1751" s="89">
        <f t="shared" si="162"/>
        <v>45172</v>
      </c>
      <c r="Q1751" s="90" t="s">
        <v>3596</v>
      </c>
      <c r="R1751" s="90"/>
      <c r="S1751" s="121" t="e">
        <f t="shared" si="163"/>
        <v>#VALUE!</v>
      </c>
      <c r="T1751" s="9">
        <v>36</v>
      </c>
      <c r="U1751" s="9">
        <v>49.18</v>
      </c>
      <c r="Z1751" s="78">
        <f t="shared" ca="1" si="164"/>
        <v>1076</v>
      </c>
      <c r="AA1751" s="78" t="str">
        <f t="shared" si="165"/>
        <v>9-2023</v>
      </c>
      <c r="AC1751" s="4" t="str">
        <f t="shared" si="166"/>
        <v>Empty</v>
      </c>
      <c r="AD1751" s="4" t="e">
        <f t="shared" si="167"/>
        <v>#VALUE!</v>
      </c>
    </row>
    <row r="1752" spans="1:30">
      <c r="A1752" s="8" t="s">
        <v>3958</v>
      </c>
      <c r="B1752" s="8" t="s">
        <v>650</v>
      </c>
      <c r="C1752" s="8" t="s">
        <v>41</v>
      </c>
      <c r="D1752" s="8" t="s">
        <v>31</v>
      </c>
      <c r="E1752" s="8"/>
      <c r="F1752" s="8" t="s">
        <v>1389</v>
      </c>
      <c r="G1752" s="8" t="s">
        <v>1384</v>
      </c>
      <c r="H1752" s="8">
        <v>19.48</v>
      </c>
      <c r="I1752" s="8">
        <v>11.41</v>
      </c>
      <c r="J1752" s="8">
        <v>0.10680000000000001</v>
      </c>
      <c r="K1752" s="8">
        <v>0.50739999999999996</v>
      </c>
      <c r="L1752" s="8" t="s">
        <v>1358</v>
      </c>
      <c r="M1752" s="8">
        <v>828</v>
      </c>
      <c r="N1752" s="8" t="s">
        <v>1377</v>
      </c>
      <c r="O1752" s="89" t="s">
        <v>1590</v>
      </c>
      <c r="P1752" s="89">
        <f t="shared" si="162"/>
        <v>44692</v>
      </c>
      <c r="Q1752" s="89" t="s">
        <v>1590</v>
      </c>
      <c r="R1752" s="89" t="s">
        <v>2732</v>
      </c>
      <c r="S1752" s="121">
        <f t="shared" si="163"/>
        <v>44693</v>
      </c>
      <c r="T1752" s="8">
        <v>48</v>
      </c>
      <c r="U1752" s="8">
        <v>10.58</v>
      </c>
      <c r="Z1752" s="78">
        <f t="shared" ca="1" si="164"/>
        <v>1556</v>
      </c>
      <c r="AA1752" s="78" t="str">
        <f t="shared" si="165"/>
        <v>5-2022</v>
      </c>
      <c r="AC1752" s="4" t="str">
        <f t="shared" si="166"/>
        <v>Empty</v>
      </c>
      <c r="AD1752" s="4">
        <f t="shared" si="167"/>
        <v>2</v>
      </c>
    </row>
    <row r="1753" spans="1:30" hidden="1">
      <c r="A1753" s="9" t="s">
        <v>3959</v>
      </c>
      <c r="B1753" s="9" t="s">
        <v>524</v>
      </c>
      <c r="C1753" s="9" t="s">
        <v>32</v>
      </c>
      <c r="D1753" s="9" t="s">
        <v>23</v>
      </c>
      <c r="E1753" s="9"/>
      <c r="F1753" s="9" t="s">
        <v>1408</v>
      </c>
      <c r="G1753" s="9" t="s">
        <v>1375</v>
      </c>
      <c r="H1753" s="9">
        <v>43.29</v>
      </c>
      <c r="I1753" s="9">
        <v>13.96</v>
      </c>
      <c r="J1753" s="9">
        <v>0.2545</v>
      </c>
      <c r="K1753" s="9">
        <v>0.57530000000000003</v>
      </c>
      <c r="L1753" s="9" t="s">
        <v>1376</v>
      </c>
      <c r="M1753" s="9">
        <v>656</v>
      </c>
      <c r="N1753" s="9" t="s">
        <v>1426</v>
      </c>
      <c r="O1753" s="90" t="s">
        <v>3960</v>
      </c>
      <c r="P1753" s="89">
        <f t="shared" si="162"/>
        <v>45465</v>
      </c>
      <c r="Q1753" s="90" t="s">
        <v>3960</v>
      </c>
      <c r="R1753" s="90"/>
      <c r="S1753" s="121" t="e">
        <f t="shared" si="163"/>
        <v>#VALUE!</v>
      </c>
      <c r="T1753" s="9">
        <v>180</v>
      </c>
      <c r="U1753" s="9">
        <v>14.49</v>
      </c>
      <c r="Z1753" s="78">
        <f t="shared" ca="1" si="164"/>
        <v>783</v>
      </c>
      <c r="AA1753" s="78" t="str">
        <f t="shared" si="165"/>
        <v>6-2024</v>
      </c>
      <c r="AC1753" s="4" t="str">
        <f t="shared" si="166"/>
        <v>Empty</v>
      </c>
      <c r="AD1753" s="4" t="e">
        <f t="shared" si="167"/>
        <v>#VALUE!</v>
      </c>
    </row>
    <row r="1754" spans="1:30" hidden="1">
      <c r="A1754" s="8" t="s">
        <v>3961</v>
      </c>
      <c r="B1754" s="8" t="s">
        <v>257</v>
      </c>
      <c r="C1754" s="8" t="s">
        <v>12</v>
      </c>
      <c r="D1754" s="8" t="s">
        <v>44</v>
      </c>
      <c r="E1754" s="8"/>
      <c r="F1754" s="8" t="s">
        <v>1380</v>
      </c>
      <c r="G1754" s="8" t="s">
        <v>1384</v>
      </c>
      <c r="H1754" s="8">
        <v>18.559999999999999</v>
      </c>
      <c r="I1754" s="8">
        <v>7.99</v>
      </c>
      <c r="J1754" s="8">
        <v>0.3029</v>
      </c>
      <c r="K1754" s="8">
        <v>0.22509999999999999</v>
      </c>
      <c r="L1754" s="8" t="s">
        <v>1412</v>
      </c>
      <c r="M1754" s="8">
        <v>806</v>
      </c>
      <c r="N1754" s="8" t="s">
        <v>1426</v>
      </c>
      <c r="O1754" s="89" t="s">
        <v>957</v>
      </c>
      <c r="P1754" s="89">
        <f t="shared" si="162"/>
        <v>45399</v>
      </c>
      <c r="Q1754" s="89" t="s">
        <v>957</v>
      </c>
      <c r="R1754" s="89"/>
      <c r="S1754" s="121" t="e">
        <f t="shared" si="163"/>
        <v>#VALUE!</v>
      </c>
      <c r="T1754" s="8">
        <v>120</v>
      </c>
      <c r="U1754" s="8">
        <v>13.06</v>
      </c>
      <c r="Z1754" s="78">
        <f t="shared" ca="1" si="164"/>
        <v>849</v>
      </c>
      <c r="AA1754" s="78" t="str">
        <f t="shared" si="165"/>
        <v>4-2024</v>
      </c>
      <c r="AC1754" s="4" t="str">
        <f t="shared" si="166"/>
        <v>Empty</v>
      </c>
      <c r="AD1754" s="4" t="e">
        <f t="shared" si="167"/>
        <v>#VALUE!</v>
      </c>
    </row>
    <row r="1755" spans="1:30">
      <c r="A1755" s="9" t="s">
        <v>3962</v>
      </c>
      <c r="B1755" s="9" t="s">
        <v>953</v>
      </c>
      <c r="C1755" s="9" t="s">
        <v>41</v>
      </c>
      <c r="D1755" s="9" t="s">
        <v>10</v>
      </c>
      <c r="E1755" s="9"/>
      <c r="F1755" s="9" t="s">
        <v>1380</v>
      </c>
      <c r="G1755" s="9" t="s">
        <v>1375</v>
      </c>
      <c r="H1755" s="9">
        <v>13.14</v>
      </c>
      <c r="I1755" s="9">
        <v>9.94</v>
      </c>
      <c r="J1755" s="9">
        <v>0.1084</v>
      </c>
      <c r="K1755" s="9">
        <v>0.42359999999999998</v>
      </c>
      <c r="L1755" s="9" t="s">
        <v>1358</v>
      </c>
      <c r="M1755" s="9">
        <v>632</v>
      </c>
      <c r="N1755" s="9" t="s">
        <v>1377</v>
      </c>
      <c r="O1755" s="90" t="s">
        <v>2922</v>
      </c>
      <c r="P1755" s="89">
        <f t="shared" si="162"/>
        <v>45383</v>
      </c>
      <c r="Q1755" s="90" t="s">
        <v>2922</v>
      </c>
      <c r="R1755" s="90" t="s">
        <v>2255</v>
      </c>
      <c r="S1755" s="121">
        <f t="shared" si="163"/>
        <v>45384</v>
      </c>
      <c r="T1755" s="9">
        <v>36</v>
      </c>
      <c r="U1755" s="9">
        <v>2.44</v>
      </c>
      <c r="Z1755" s="78">
        <f t="shared" ca="1" si="164"/>
        <v>865</v>
      </c>
      <c r="AA1755" s="78" t="str">
        <f t="shared" si="165"/>
        <v>4-2024</v>
      </c>
      <c r="AC1755" s="4" t="str">
        <f t="shared" si="166"/>
        <v>Empty</v>
      </c>
      <c r="AD1755" s="4">
        <f t="shared" si="167"/>
        <v>2</v>
      </c>
    </row>
    <row r="1756" spans="1:30">
      <c r="A1756" s="8" t="s">
        <v>3963</v>
      </c>
      <c r="B1756" s="8" t="s">
        <v>1083</v>
      </c>
      <c r="C1756" s="8" t="s">
        <v>7</v>
      </c>
      <c r="D1756" s="8" t="s">
        <v>10</v>
      </c>
      <c r="E1756" s="8"/>
      <c r="F1756" s="8" t="s">
        <v>1389</v>
      </c>
      <c r="G1756" s="8" t="s">
        <v>1390</v>
      </c>
      <c r="H1756" s="8">
        <v>34.53</v>
      </c>
      <c r="I1756" s="8">
        <v>9.6199999999999992</v>
      </c>
      <c r="J1756" s="8">
        <v>0.44130000000000003</v>
      </c>
      <c r="K1756" s="8">
        <v>1.5872999999999999</v>
      </c>
      <c r="L1756" s="8" t="s">
        <v>1385</v>
      </c>
      <c r="M1756" s="8">
        <v>882</v>
      </c>
      <c r="N1756" s="8" t="s">
        <v>1396</v>
      </c>
      <c r="O1756" s="89" t="s">
        <v>416</v>
      </c>
      <c r="P1756" s="89">
        <f t="shared" si="162"/>
        <v>44939</v>
      </c>
      <c r="Q1756" s="89" t="s">
        <v>416</v>
      </c>
      <c r="R1756" s="89" t="s">
        <v>771</v>
      </c>
      <c r="S1756" s="121">
        <f t="shared" si="163"/>
        <v>44953</v>
      </c>
      <c r="T1756" s="8">
        <v>24</v>
      </c>
      <c r="U1756" s="8">
        <v>0</v>
      </c>
      <c r="Z1756" s="78">
        <f t="shared" ca="1" si="164"/>
        <v>1309</v>
      </c>
      <c r="AA1756" s="78" t="str">
        <f t="shared" si="165"/>
        <v>1-2023</v>
      </c>
      <c r="AC1756" s="4" t="str">
        <f t="shared" si="166"/>
        <v>Empty</v>
      </c>
      <c r="AD1756" s="4">
        <f t="shared" si="167"/>
        <v>11</v>
      </c>
    </row>
    <row r="1757" spans="1:30">
      <c r="A1757" s="9" t="s">
        <v>3964</v>
      </c>
      <c r="B1757" s="9" t="s">
        <v>729</v>
      </c>
      <c r="C1757" s="9" t="s">
        <v>12</v>
      </c>
      <c r="D1757" s="9" t="s">
        <v>23</v>
      </c>
      <c r="E1757" s="9"/>
      <c r="F1757" s="9" t="s">
        <v>1380</v>
      </c>
      <c r="G1757" s="9" t="s">
        <v>1375</v>
      </c>
      <c r="H1757" s="9">
        <v>56.33</v>
      </c>
      <c r="I1757" s="9">
        <v>17.559999999999999</v>
      </c>
      <c r="J1757" s="9">
        <v>0.9647</v>
      </c>
      <c r="K1757" s="9">
        <v>1.417</v>
      </c>
      <c r="L1757" s="9" t="s">
        <v>1358</v>
      </c>
      <c r="M1757" s="9">
        <v>592</v>
      </c>
      <c r="N1757" s="9" t="s">
        <v>1403</v>
      </c>
      <c r="O1757" s="90" t="s">
        <v>2414</v>
      </c>
      <c r="P1757" s="89">
        <f t="shared" si="162"/>
        <v>44799</v>
      </c>
      <c r="Q1757" s="90" t="s">
        <v>2414</v>
      </c>
      <c r="R1757" s="90" t="s">
        <v>1594</v>
      </c>
      <c r="S1757" s="121">
        <f t="shared" si="163"/>
        <v>44803</v>
      </c>
      <c r="T1757" s="9">
        <v>60</v>
      </c>
      <c r="U1757" s="9">
        <v>49.36</v>
      </c>
      <c r="Z1757" s="78">
        <f t="shared" ca="1" si="164"/>
        <v>1449</v>
      </c>
      <c r="AA1757" s="78" t="str">
        <f t="shared" si="165"/>
        <v>8-2022</v>
      </c>
      <c r="AC1757" s="4" t="str">
        <f t="shared" si="166"/>
        <v>Empty</v>
      </c>
      <c r="AD1757" s="4">
        <f t="shared" si="167"/>
        <v>3</v>
      </c>
    </row>
    <row r="1758" spans="1:30">
      <c r="A1758" s="8" t="s">
        <v>3965</v>
      </c>
      <c r="B1758" s="8" t="s">
        <v>126</v>
      </c>
      <c r="C1758" s="8" t="s">
        <v>28</v>
      </c>
      <c r="D1758" s="8" t="s">
        <v>31</v>
      </c>
      <c r="E1758" s="8"/>
      <c r="F1758" s="8" t="s">
        <v>1380</v>
      </c>
      <c r="G1758" s="8" t="s">
        <v>1390</v>
      </c>
      <c r="H1758" s="8">
        <v>10.39</v>
      </c>
      <c r="I1758" s="8">
        <v>16.420000000000002</v>
      </c>
      <c r="J1758" s="8">
        <v>8.6599999999999996E-2</v>
      </c>
      <c r="K1758" s="8">
        <v>0.17680000000000001</v>
      </c>
      <c r="L1758" s="8" t="s">
        <v>1358</v>
      </c>
      <c r="M1758" s="8">
        <v>886</v>
      </c>
      <c r="N1758" s="8" t="s">
        <v>1377</v>
      </c>
      <c r="O1758" s="89" t="s">
        <v>319</v>
      </c>
      <c r="P1758" s="89">
        <f t="shared" si="162"/>
        <v>44728</v>
      </c>
      <c r="Q1758" s="89" t="s">
        <v>319</v>
      </c>
      <c r="R1758" s="89" t="s">
        <v>3966</v>
      </c>
      <c r="S1758" s="121">
        <f t="shared" si="163"/>
        <v>44737</v>
      </c>
      <c r="T1758" s="8">
        <v>120</v>
      </c>
      <c r="U1758" s="8">
        <v>4.8600000000000003</v>
      </c>
      <c r="Z1758" s="78">
        <f t="shared" ca="1" si="164"/>
        <v>1520</v>
      </c>
      <c r="AA1758" s="78" t="str">
        <f t="shared" si="165"/>
        <v>6-2022</v>
      </c>
      <c r="AC1758" s="4" t="str">
        <f t="shared" si="166"/>
        <v>Empty</v>
      </c>
      <c r="AD1758" s="4">
        <f t="shared" si="167"/>
        <v>7</v>
      </c>
    </row>
    <row r="1759" spans="1:30">
      <c r="A1759" s="9" t="s">
        <v>3967</v>
      </c>
      <c r="B1759" s="9" t="s">
        <v>71</v>
      </c>
      <c r="C1759" s="9" t="s">
        <v>38</v>
      </c>
      <c r="D1759" s="9" t="s">
        <v>10</v>
      </c>
      <c r="E1759" s="9"/>
      <c r="F1759" s="9" t="s">
        <v>1374</v>
      </c>
      <c r="G1759" s="9" t="s">
        <v>1375</v>
      </c>
      <c r="H1759" s="9">
        <v>61.42</v>
      </c>
      <c r="I1759" s="9">
        <v>16.86</v>
      </c>
      <c r="J1759" s="9">
        <v>0.95860000000000001</v>
      </c>
      <c r="K1759" s="9">
        <v>0.89439999999999997</v>
      </c>
      <c r="L1759" s="9" t="s">
        <v>1412</v>
      </c>
      <c r="M1759" s="9">
        <v>711</v>
      </c>
      <c r="N1759" s="9" t="s">
        <v>1396</v>
      </c>
      <c r="O1759" s="90" t="s">
        <v>3041</v>
      </c>
      <c r="P1759" s="89">
        <f t="shared" si="162"/>
        <v>45566</v>
      </c>
      <c r="Q1759" s="90" t="s">
        <v>3041</v>
      </c>
      <c r="R1759" s="90" t="s">
        <v>1206</v>
      </c>
      <c r="S1759" s="121">
        <f t="shared" si="163"/>
        <v>45581</v>
      </c>
      <c r="T1759" s="9">
        <v>240</v>
      </c>
      <c r="U1759" s="9">
        <v>53.74</v>
      </c>
      <c r="Z1759" s="78">
        <f t="shared" ca="1" si="164"/>
        <v>682</v>
      </c>
      <c r="AA1759" s="78" t="str">
        <f t="shared" si="165"/>
        <v>10-2024</v>
      </c>
      <c r="AC1759" s="4" t="str">
        <f t="shared" si="166"/>
        <v>Q4</v>
      </c>
      <c r="AD1759" s="4">
        <f t="shared" si="167"/>
        <v>12</v>
      </c>
    </row>
    <row r="1760" spans="1:30">
      <c r="A1760" s="8" t="s">
        <v>3968</v>
      </c>
      <c r="B1760" s="8" t="s">
        <v>303</v>
      </c>
      <c r="C1760" s="8" t="s">
        <v>41</v>
      </c>
      <c r="D1760" s="8" t="s">
        <v>1360</v>
      </c>
      <c r="E1760" s="8"/>
      <c r="F1760" s="8" t="s">
        <v>1389</v>
      </c>
      <c r="G1760" s="8" t="s">
        <v>1384</v>
      </c>
      <c r="H1760" s="8">
        <v>8.35</v>
      </c>
      <c r="I1760" s="8">
        <v>13.84</v>
      </c>
      <c r="J1760" s="8">
        <v>6.2199999999999998E-2</v>
      </c>
      <c r="K1760" s="8">
        <v>0.28470000000000001</v>
      </c>
      <c r="L1760" s="8" t="s">
        <v>1385</v>
      </c>
      <c r="M1760" s="8">
        <v>726</v>
      </c>
      <c r="N1760" s="8" t="s">
        <v>1403</v>
      </c>
      <c r="O1760" s="89" t="s">
        <v>3343</v>
      </c>
      <c r="P1760" s="89">
        <f t="shared" si="162"/>
        <v>45105</v>
      </c>
      <c r="Q1760" s="89" t="s">
        <v>3343</v>
      </c>
      <c r="R1760" s="89" t="s">
        <v>885</v>
      </c>
      <c r="S1760" s="121">
        <f t="shared" si="163"/>
        <v>45106</v>
      </c>
      <c r="T1760" s="8">
        <v>36</v>
      </c>
      <c r="U1760" s="8">
        <v>0</v>
      </c>
      <c r="Z1760" s="78">
        <f t="shared" ca="1" si="164"/>
        <v>1143</v>
      </c>
      <c r="AA1760" s="78" t="str">
        <f t="shared" si="165"/>
        <v>6-2023</v>
      </c>
      <c r="AC1760" s="4" t="str">
        <f t="shared" si="166"/>
        <v>Empty</v>
      </c>
      <c r="AD1760" s="4">
        <f t="shared" si="167"/>
        <v>2</v>
      </c>
    </row>
    <row r="1761" spans="1:30" hidden="1">
      <c r="A1761" s="9" t="s">
        <v>3969</v>
      </c>
      <c r="B1761" s="9" t="s">
        <v>1180</v>
      </c>
      <c r="C1761" s="9" t="s">
        <v>20</v>
      </c>
      <c r="D1761" s="9" t="s">
        <v>44</v>
      </c>
      <c r="E1761" s="9"/>
      <c r="F1761" s="9" t="s">
        <v>1374</v>
      </c>
      <c r="G1761" s="9" t="s">
        <v>1384</v>
      </c>
      <c r="H1761" s="9"/>
      <c r="I1761" s="9">
        <v>11.5</v>
      </c>
      <c r="J1761" s="9">
        <v>1.2485999999999999</v>
      </c>
      <c r="K1761" s="9">
        <v>1.3164</v>
      </c>
      <c r="L1761" s="9" t="s">
        <v>1395</v>
      </c>
      <c r="M1761" s="9">
        <v>629</v>
      </c>
      <c r="N1761" s="9" t="s">
        <v>1381</v>
      </c>
      <c r="O1761" s="90" t="s">
        <v>2658</v>
      </c>
      <c r="P1761" s="89">
        <f t="shared" si="162"/>
        <v>45481</v>
      </c>
      <c r="Q1761" s="90" t="s">
        <v>2658</v>
      </c>
      <c r="R1761" s="90"/>
      <c r="S1761" s="121" t="e">
        <f t="shared" si="163"/>
        <v>#VALUE!</v>
      </c>
      <c r="T1761" s="9">
        <v>120</v>
      </c>
      <c r="U1761" s="9">
        <v>29.65</v>
      </c>
      <c r="Z1761" s="78">
        <f t="shared" ca="1" si="164"/>
        <v>767</v>
      </c>
      <c r="AA1761" s="78" t="str">
        <f t="shared" si="165"/>
        <v>7-2024</v>
      </c>
      <c r="AC1761" s="4" t="str">
        <f t="shared" si="166"/>
        <v>Empty</v>
      </c>
      <c r="AD1761" s="4" t="e">
        <f t="shared" si="167"/>
        <v>#VALUE!</v>
      </c>
    </row>
    <row r="1762" spans="1:30">
      <c r="A1762" s="8" t="s">
        <v>3970</v>
      </c>
      <c r="B1762" s="8" t="s">
        <v>178</v>
      </c>
      <c r="C1762" s="8" t="s">
        <v>16</v>
      </c>
      <c r="D1762" s="8" t="s">
        <v>44</v>
      </c>
      <c r="E1762" s="8"/>
      <c r="F1762" s="8" t="s">
        <v>1374</v>
      </c>
      <c r="G1762" s="8" t="s">
        <v>1384</v>
      </c>
      <c r="H1762" s="8">
        <v>72.36</v>
      </c>
      <c r="I1762" s="8">
        <v>17.59</v>
      </c>
      <c r="J1762" s="8">
        <v>1.4414</v>
      </c>
      <c r="K1762" s="8">
        <v>1.5035000000000001</v>
      </c>
      <c r="L1762" s="8" t="s">
        <v>1385</v>
      </c>
      <c r="M1762" s="8">
        <v>573</v>
      </c>
      <c r="N1762" s="8" t="s">
        <v>1377</v>
      </c>
      <c r="O1762" s="89" t="s">
        <v>3971</v>
      </c>
      <c r="P1762" s="89">
        <f t="shared" si="162"/>
        <v>45213</v>
      </c>
      <c r="Q1762" s="89" t="s">
        <v>3971</v>
      </c>
      <c r="R1762" s="89" t="s">
        <v>2447</v>
      </c>
      <c r="S1762" s="121">
        <f t="shared" si="163"/>
        <v>45221</v>
      </c>
      <c r="T1762" s="8">
        <v>84</v>
      </c>
      <c r="U1762" s="8">
        <v>0</v>
      </c>
      <c r="Z1762" s="78">
        <f t="shared" ca="1" si="164"/>
        <v>1035</v>
      </c>
      <c r="AA1762" s="78" t="str">
        <f t="shared" si="165"/>
        <v>10-2023</v>
      </c>
      <c r="AC1762" s="4" t="str">
        <f t="shared" si="166"/>
        <v>Q4</v>
      </c>
      <c r="AD1762" s="4">
        <f t="shared" si="167"/>
        <v>5</v>
      </c>
    </row>
    <row r="1763" spans="1:30">
      <c r="A1763" s="9" t="s">
        <v>3972</v>
      </c>
      <c r="B1763" s="9" t="s">
        <v>251</v>
      </c>
      <c r="C1763" s="9" t="s">
        <v>38</v>
      </c>
      <c r="D1763" s="9" t="s">
        <v>44</v>
      </c>
      <c r="E1763" s="9"/>
      <c r="F1763" s="9" t="s">
        <v>1380</v>
      </c>
      <c r="G1763" s="9" t="s">
        <v>1390</v>
      </c>
      <c r="H1763" s="9">
        <v>7.28</v>
      </c>
      <c r="I1763" s="9">
        <v>8.84</v>
      </c>
      <c r="J1763" s="9">
        <v>0.11609999999999999</v>
      </c>
      <c r="K1763" s="9">
        <v>0.18060000000000001</v>
      </c>
      <c r="L1763" s="9" t="s">
        <v>1358</v>
      </c>
      <c r="M1763" s="9">
        <v>782</v>
      </c>
      <c r="N1763" s="9" t="s">
        <v>1403</v>
      </c>
      <c r="O1763" s="90" t="s">
        <v>3973</v>
      </c>
      <c r="P1763" s="89">
        <f t="shared" si="162"/>
        <v>45015</v>
      </c>
      <c r="Q1763" s="90" t="s">
        <v>3973</v>
      </c>
      <c r="R1763" s="90" t="s">
        <v>1856</v>
      </c>
      <c r="S1763" s="121">
        <f t="shared" si="163"/>
        <v>45019</v>
      </c>
      <c r="T1763" s="9">
        <v>48</v>
      </c>
      <c r="U1763" s="9">
        <v>1.0900000000000001</v>
      </c>
      <c r="Z1763" s="78">
        <f t="shared" ca="1" si="164"/>
        <v>1233</v>
      </c>
      <c r="AA1763" s="78" t="str">
        <f t="shared" si="165"/>
        <v>3-2023</v>
      </c>
      <c r="AC1763" s="4" t="str">
        <f t="shared" si="166"/>
        <v>Empty</v>
      </c>
      <c r="AD1763" s="4">
        <f t="shared" si="167"/>
        <v>3</v>
      </c>
    </row>
    <row r="1764" spans="1:30">
      <c r="A1764" s="8" t="s">
        <v>3974</v>
      </c>
      <c r="B1764" s="8" t="s">
        <v>1077</v>
      </c>
      <c r="C1764" s="8" t="s">
        <v>38</v>
      </c>
      <c r="D1764" s="8" t="s">
        <v>44</v>
      </c>
      <c r="E1764" s="8"/>
      <c r="F1764" s="8" t="s">
        <v>1411</v>
      </c>
      <c r="G1764" s="8" t="s">
        <v>1390</v>
      </c>
      <c r="H1764" s="8">
        <v>91.61</v>
      </c>
      <c r="I1764" s="8">
        <v>16.170000000000002</v>
      </c>
      <c r="J1764" s="8">
        <v>0.76200000000000001</v>
      </c>
      <c r="K1764" s="8">
        <v>2.2361</v>
      </c>
      <c r="L1764" s="8" t="s">
        <v>1412</v>
      </c>
      <c r="M1764" s="8">
        <v>837</v>
      </c>
      <c r="N1764" s="8" t="s">
        <v>1403</v>
      </c>
      <c r="O1764" s="89" t="s">
        <v>3336</v>
      </c>
      <c r="P1764" s="89">
        <f t="shared" si="162"/>
        <v>45443</v>
      </c>
      <c r="Q1764" s="89" t="s">
        <v>3336</v>
      </c>
      <c r="R1764" s="89" t="s">
        <v>2941</v>
      </c>
      <c r="S1764" s="121">
        <f t="shared" si="163"/>
        <v>45452</v>
      </c>
      <c r="T1764" s="8">
        <v>60</v>
      </c>
      <c r="U1764" s="8">
        <v>60.41</v>
      </c>
      <c r="Z1764" s="78">
        <f t="shared" ca="1" si="164"/>
        <v>805</v>
      </c>
      <c r="AA1764" s="78" t="str">
        <f t="shared" si="165"/>
        <v>5-2024</v>
      </c>
      <c r="AC1764" s="4" t="str">
        <f t="shared" si="166"/>
        <v>Empty</v>
      </c>
      <c r="AD1764" s="4">
        <f t="shared" si="167"/>
        <v>6</v>
      </c>
    </row>
    <row r="1765" spans="1:30" hidden="1">
      <c r="A1765" s="9" t="s">
        <v>3975</v>
      </c>
      <c r="B1765" s="9" t="s">
        <v>1203</v>
      </c>
      <c r="C1765" s="9" t="s">
        <v>12</v>
      </c>
      <c r="D1765" s="9" t="s">
        <v>10</v>
      </c>
      <c r="E1765" s="9"/>
      <c r="F1765" s="9" t="s">
        <v>1411</v>
      </c>
      <c r="G1765" s="9" t="s">
        <v>1390</v>
      </c>
      <c r="H1765" s="9">
        <v>39.299999999999997</v>
      </c>
      <c r="I1765" s="9">
        <v>15.89</v>
      </c>
      <c r="J1765" s="9">
        <v>0.7036</v>
      </c>
      <c r="K1765" s="9">
        <v>3.5636999999999999</v>
      </c>
      <c r="L1765" s="9" t="s">
        <v>1412</v>
      </c>
      <c r="M1765" s="9">
        <v>624</v>
      </c>
      <c r="N1765" s="9" t="s">
        <v>1426</v>
      </c>
      <c r="O1765" s="90" t="s">
        <v>1662</v>
      </c>
      <c r="P1765" s="89">
        <f t="shared" si="162"/>
        <v>44625</v>
      </c>
      <c r="Q1765" s="90" t="s">
        <v>1662</v>
      </c>
      <c r="R1765" s="90"/>
      <c r="S1765" s="121" t="e">
        <f t="shared" si="163"/>
        <v>#VALUE!</v>
      </c>
      <c r="T1765" s="9">
        <v>12</v>
      </c>
      <c r="U1765" s="9">
        <v>15.41</v>
      </c>
      <c r="Z1765" s="78">
        <f t="shared" ca="1" si="164"/>
        <v>1623</v>
      </c>
      <c r="AA1765" s="78" t="str">
        <f t="shared" si="165"/>
        <v>3-2022</v>
      </c>
      <c r="AC1765" s="4" t="str">
        <f t="shared" si="166"/>
        <v>Empty</v>
      </c>
      <c r="AD1765" s="4" t="e">
        <f t="shared" si="167"/>
        <v>#VALUE!</v>
      </c>
    </row>
    <row r="1766" spans="1:30" hidden="1">
      <c r="A1766" s="8" t="s">
        <v>3976</v>
      </c>
      <c r="B1766" s="8" t="s">
        <v>149</v>
      </c>
      <c r="C1766" s="8" t="s">
        <v>20</v>
      </c>
      <c r="D1766" s="8" t="s">
        <v>44</v>
      </c>
      <c r="E1766" s="8"/>
      <c r="F1766" s="8" t="s">
        <v>1380</v>
      </c>
      <c r="G1766" s="8" t="s">
        <v>1390</v>
      </c>
      <c r="H1766" s="8">
        <v>13.12</v>
      </c>
      <c r="I1766" s="8">
        <v>16.04</v>
      </c>
      <c r="J1766" s="8">
        <v>0.25090000000000001</v>
      </c>
      <c r="K1766" s="8">
        <v>0.18290000000000001</v>
      </c>
      <c r="L1766" s="8" t="s">
        <v>1385</v>
      </c>
      <c r="M1766" s="8">
        <v>629</v>
      </c>
      <c r="N1766" s="8" t="s">
        <v>1426</v>
      </c>
      <c r="O1766" s="89" t="s">
        <v>236</v>
      </c>
      <c r="P1766" s="89">
        <f t="shared" si="162"/>
        <v>45084</v>
      </c>
      <c r="Q1766" s="89" t="s">
        <v>236</v>
      </c>
      <c r="R1766" s="89"/>
      <c r="S1766" s="121" t="e">
        <f t="shared" si="163"/>
        <v>#VALUE!</v>
      </c>
      <c r="T1766" s="8">
        <v>240</v>
      </c>
      <c r="U1766" s="8">
        <v>0</v>
      </c>
      <c r="Z1766" s="78">
        <f t="shared" ca="1" si="164"/>
        <v>1164</v>
      </c>
      <c r="AA1766" s="78" t="str">
        <f t="shared" si="165"/>
        <v>6-2023</v>
      </c>
      <c r="AC1766" s="4" t="str">
        <f t="shared" si="166"/>
        <v>Empty</v>
      </c>
      <c r="AD1766" s="4" t="e">
        <f t="shared" si="167"/>
        <v>#VALUE!</v>
      </c>
    </row>
    <row r="1767" spans="1:30" hidden="1">
      <c r="A1767" s="9" t="s">
        <v>3977</v>
      </c>
      <c r="B1767" s="9" t="s">
        <v>1194</v>
      </c>
      <c r="C1767" s="9" t="s">
        <v>7</v>
      </c>
      <c r="D1767" s="9" t="s">
        <v>23</v>
      </c>
      <c r="E1767" s="9"/>
      <c r="F1767" s="9" t="s">
        <v>1374</v>
      </c>
      <c r="G1767" s="9" t="s">
        <v>1384</v>
      </c>
      <c r="H1767" s="9">
        <v>69.489999999999995</v>
      </c>
      <c r="I1767" s="9">
        <v>8.6199999999999992</v>
      </c>
      <c r="J1767" s="9">
        <v>0.38719999999999999</v>
      </c>
      <c r="K1767" s="9">
        <v>0.60829999999999995</v>
      </c>
      <c r="L1767" s="9" t="s">
        <v>1395</v>
      </c>
      <c r="M1767" s="9">
        <v>806</v>
      </c>
      <c r="N1767" s="9" t="s">
        <v>1426</v>
      </c>
      <c r="O1767" s="90" t="s">
        <v>2067</v>
      </c>
      <c r="P1767" s="89">
        <f t="shared" si="162"/>
        <v>45432</v>
      </c>
      <c r="Q1767" s="90" t="s">
        <v>2067</v>
      </c>
      <c r="R1767" s="90"/>
      <c r="S1767" s="121" t="e">
        <f t="shared" si="163"/>
        <v>#VALUE!</v>
      </c>
      <c r="T1767" s="9">
        <v>240</v>
      </c>
      <c r="U1767" s="9">
        <v>40.26</v>
      </c>
      <c r="Z1767" s="78">
        <f t="shared" ca="1" si="164"/>
        <v>816</v>
      </c>
      <c r="AA1767" s="78" t="str">
        <f t="shared" si="165"/>
        <v>5-2024</v>
      </c>
      <c r="AC1767" s="4" t="str">
        <f t="shared" si="166"/>
        <v>Empty</v>
      </c>
      <c r="AD1767" s="4" t="e">
        <f t="shared" si="167"/>
        <v>#VALUE!</v>
      </c>
    </row>
    <row r="1768" spans="1:30">
      <c r="A1768" s="8" t="s">
        <v>3978</v>
      </c>
      <c r="B1768" s="8" t="s">
        <v>582</v>
      </c>
      <c r="C1768" s="8" t="s">
        <v>7</v>
      </c>
      <c r="D1768" s="8" t="s">
        <v>44</v>
      </c>
      <c r="E1768" s="8"/>
      <c r="F1768" s="8" t="s">
        <v>1380</v>
      </c>
      <c r="G1768" s="8" t="s">
        <v>1390</v>
      </c>
      <c r="H1768" s="8">
        <v>68.33</v>
      </c>
      <c r="I1768" s="8">
        <v>11.16</v>
      </c>
      <c r="J1768" s="8">
        <v>1.2729999999999999</v>
      </c>
      <c r="K1768" s="8">
        <v>0.7127</v>
      </c>
      <c r="L1768" s="8" t="s">
        <v>1385</v>
      </c>
      <c r="M1768" s="8">
        <v>742</v>
      </c>
      <c r="N1768" s="8" t="s">
        <v>1377</v>
      </c>
      <c r="O1768" s="89" t="s">
        <v>3729</v>
      </c>
      <c r="P1768" s="89">
        <f t="shared" si="162"/>
        <v>44831</v>
      </c>
      <c r="Q1768" s="89" t="s">
        <v>3729</v>
      </c>
      <c r="R1768" s="89" t="s">
        <v>3217</v>
      </c>
      <c r="S1768" s="121">
        <f t="shared" si="163"/>
        <v>44843</v>
      </c>
      <c r="T1768" s="8">
        <v>240</v>
      </c>
      <c r="U1768" s="8">
        <v>0</v>
      </c>
      <c r="Z1768" s="78">
        <f t="shared" ca="1" si="164"/>
        <v>1417</v>
      </c>
      <c r="AA1768" s="78" t="str">
        <f t="shared" si="165"/>
        <v>9-2022</v>
      </c>
      <c r="AC1768" s="4" t="str">
        <f t="shared" si="166"/>
        <v>Empty</v>
      </c>
      <c r="AD1768" s="4">
        <f t="shared" si="167"/>
        <v>9</v>
      </c>
    </row>
    <row r="1769" spans="1:30" hidden="1">
      <c r="A1769" s="9" t="s">
        <v>3979</v>
      </c>
      <c r="B1769" s="9" t="s">
        <v>640</v>
      </c>
      <c r="C1769" s="9" t="s">
        <v>32</v>
      </c>
      <c r="D1769" s="9" t="s">
        <v>23</v>
      </c>
      <c r="E1769" s="9"/>
      <c r="F1769" s="9" t="s">
        <v>1411</v>
      </c>
      <c r="G1769" s="9" t="s">
        <v>1384</v>
      </c>
      <c r="H1769" s="9">
        <v>68.739999999999995</v>
      </c>
      <c r="I1769" s="9">
        <v>17.559999999999999</v>
      </c>
      <c r="J1769" s="9">
        <v>0.70289999999999997</v>
      </c>
      <c r="K1769" s="9">
        <v>6.2877000000000001</v>
      </c>
      <c r="L1769" s="9" t="s">
        <v>1376</v>
      </c>
      <c r="M1769" s="9">
        <v>854</v>
      </c>
      <c r="N1769" s="9" t="s">
        <v>1426</v>
      </c>
      <c r="O1769" s="90" t="s">
        <v>1212</v>
      </c>
      <c r="P1769" s="89">
        <f t="shared" si="162"/>
        <v>44852</v>
      </c>
      <c r="Q1769" s="90" t="s">
        <v>1212</v>
      </c>
      <c r="R1769" s="90"/>
      <c r="S1769" s="121" t="e">
        <f t="shared" si="163"/>
        <v>#VALUE!</v>
      </c>
      <c r="T1769" s="9">
        <v>12</v>
      </c>
      <c r="U1769" s="9">
        <v>42.42</v>
      </c>
      <c r="Z1769" s="78">
        <f t="shared" ca="1" si="164"/>
        <v>1396</v>
      </c>
      <c r="AA1769" s="78" t="str">
        <f t="shared" si="165"/>
        <v>10-2022</v>
      </c>
      <c r="AC1769" s="4" t="str">
        <f t="shared" si="166"/>
        <v>Q4</v>
      </c>
      <c r="AD1769" s="4" t="e">
        <f t="shared" si="167"/>
        <v>#VALUE!</v>
      </c>
    </row>
    <row r="1770" spans="1:30" hidden="1">
      <c r="A1770" s="8" t="s">
        <v>3980</v>
      </c>
      <c r="B1770" s="8" t="s">
        <v>985</v>
      </c>
      <c r="C1770" s="8" t="s">
        <v>41</v>
      </c>
      <c r="D1770" s="8" t="s">
        <v>10</v>
      </c>
      <c r="E1770" s="8"/>
      <c r="F1770" s="8" t="s">
        <v>1408</v>
      </c>
      <c r="G1770" s="8" t="s">
        <v>1390</v>
      </c>
      <c r="H1770" s="8">
        <v>36.549999999999997</v>
      </c>
      <c r="I1770" s="8">
        <v>18.46</v>
      </c>
      <c r="J1770" s="8">
        <v>0.42570000000000002</v>
      </c>
      <c r="K1770" s="8">
        <v>0.6694</v>
      </c>
      <c r="L1770" s="8" t="s">
        <v>1395</v>
      </c>
      <c r="M1770" s="8">
        <v>829</v>
      </c>
      <c r="N1770" s="8" t="s">
        <v>1426</v>
      </c>
      <c r="O1770" s="89" t="s">
        <v>1575</v>
      </c>
      <c r="P1770" s="89">
        <f t="shared" si="162"/>
        <v>44952</v>
      </c>
      <c r="Q1770" s="89" t="s">
        <v>1575</v>
      </c>
      <c r="R1770" s="89"/>
      <c r="S1770" s="121" t="e">
        <f t="shared" si="163"/>
        <v>#VALUE!</v>
      </c>
      <c r="T1770" s="8">
        <v>120</v>
      </c>
      <c r="U1770" s="8">
        <v>24.61</v>
      </c>
      <c r="Z1770" s="78">
        <f t="shared" ca="1" si="164"/>
        <v>1296</v>
      </c>
      <c r="AA1770" s="78" t="str">
        <f t="shared" si="165"/>
        <v>1-2023</v>
      </c>
      <c r="AC1770" s="4" t="str">
        <f t="shared" si="166"/>
        <v>Empty</v>
      </c>
      <c r="AD1770" s="4" t="e">
        <f t="shared" si="167"/>
        <v>#VALUE!</v>
      </c>
    </row>
    <row r="1771" spans="1:30" hidden="1">
      <c r="A1771" s="9" t="s">
        <v>3981</v>
      </c>
      <c r="B1771" s="9" t="s">
        <v>650</v>
      </c>
      <c r="C1771" s="9" t="s">
        <v>32</v>
      </c>
      <c r="D1771" s="9" t="s">
        <v>23</v>
      </c>
      <c r="E1771" s="9"/>
      <c r="F1771" s="9" t="s">
        <v>1380</v>
      </c>
      <c r="G1771" s="9" t="s">
        <v>1390</v>
      </c>
      <c r="H1771" s="9">
        <v>80.84</v>
      </c>
      <c r="I1771" s="9">
        <v>8.5500000000000007</v>
      </c>
      <c r="J1771" s="9">
        <v>1.5418000000000001</v>
      </c>
      <c r="K1771" s="9">
        <v>1.6605000000000001</v>
      </c>
      <c r="L1771" s="9" t="s">
        <v>1376</v>
      </c>
      <c r="M1771" s="9">
        <v>828</v>
      </c>
      <c r="N1771" s="9" t="s">
        <v>1386</v>
      </c>
      <c r="O1771" s="90" t="s">
        <v>930</v>
      </c>
      <c r="P1771" s="89">
        <f t="shared" si="162"/>
        <v>45636</v>
      </c>
      <c r="Q1771" s="90" t="s">
        <v>930</v>
      </c>
      <c r="R1771" s="90"/>
      <c r="S1771" s="121" t="e">
        <f t="shared" si="163"/>
        <v>#VALUE!</v>
      </c>
      <c r="T1771" s="9">
        <v>60</v>
      </c>
      <c r="U1771" s="9">
        <v>75.45</v>
      </c>
      <c r="Z1771" s="78">
        <f t="shared" ca="1" si="164"/>
        <v>612</v>
      </c>
      <c r="AA1771" s="78" t="str">
        <f t="shared" si="165"/>
        <v>12-2024</v>
      </c>
      <c r="AC1771" s="4" t="str">
        <f t="shared" si="166"/>
        <v>Q4</v>
      </c>
      <c r="AD1771" s="4" t="e">
        <f t="shared" si="167"/>
        <v>#VALUE!</v>
      </c>
    </row>
    <row r="1772" spans="1:30">
      <c r="A1772" s="8" t="s">
        <v>3982</v>
      </c>
      <c r="B1772" s="8" t="s">
        <v>503</v>
      </c>
      <c r="C1772" s="8" t="s">
        <v>32</v>
      </c>
      <c r="D1772" s="8" t="s">
        <v>23</v>
      </c>
      <c r="E1772" s="8"/>
      <c r="F1772" s="8" t="s">
        <v>1408</v>
      </c>
      <c r="G1772" s="8" t="s">
        <v>1390</v>
      </c>
      <c r="H1772" s="8">
        <v>90.76</v>
      </c>
      <c r="I1772" s="8">
        <v>16.11</v>
      </c>
      <c r="J1772" s="8">
        <v>1.3882000000000001</v>
      </c>
      <c r="K1772" s="8">
        <v>3.1958000000000002</v>
      </c>
      <c r="L1772" s="8" t="s">
        <v>1358</v>
      </c>
      <c r="M1772" s="8">
        <v>898</v>
      </c>
      <c r="N1772" s="8" t="s">
        <v>1377</v>
      </c>
      <c r="O1772" s="89" t="s">
        <v>781</v>
      </c>
      <c r="P1772" s="89">
        <f t="shared" si="162"/>
        <v>45356</v>
      </c>
      <c r="Q1772" s="89" t="s">
        <v>781</v>
      </c>
      <c r="R1772" s="89" t="s">
        <v>3983</v>
      </c>
      <c r="S1772" s="121">
        <f t="shared" si="163"/>
        <v>45358</v>
      </c>
      <c r="T1772" s="8">
        <v>36</v>
      </c>
      <c r="U1772" s="8">
        <v>18.41</v>
      </c>
      <c r="Z1772" s="78">
        <f t="shared" ca="1" si="164"/>
        <v>892</v>
      </c>
      <c r="AA1772" s="78" t="str">
        <f t="shared" si="165"/>
        <v>3-2024</v>
      </c>
      <c r="AC1772" s="4" t="str">
        <f t="shared" si="166"/>
        <v>Empty</v>
      </c>
      <c r="AD1772" s="4">
        <f t="shared" si="167"/>
        <v>3</v>
      </c>
    </row>
    <row r="1773" spans="1:30">
      <c r="A1773" s="9" t="s">
        <v>3984</v>
      </c>
      <c r="B1773" s="9" t="s">
        <v>1051</v>
      </c>
      <c r="C1773" s="9" t="s">
        <v>38</v>
      </c>
      <c r="D1773" s="9" t="s">
        <v>44</v>
      </c>
      <c r="E1773" s="9"/>
      <c r="F1773" s="9" t="s">
        <v>1400</v>
      </c>
      <c r="G1773" s="9" t="s">
        <v>1384</v>
      </c>
      <c r="H1773" s="9">
        <v>77.03</v>
      </c>
      <c r="I1773" s="9">
        <v>13.24</v>
      </c>
      <c r="J1773" s="9">
        <v>0.69720000000000004</v>
      </c>
      <c r="K1773" s="9">
        <v>1.1611</v>
      </c>
      <c r="L1773" s="9" t="s">
        <v>1358</v>
      </c>
      <c r="M1773" s="9">
        <v>550</v>
      </c>
      <c r="N1773" s="9" t="s">
        <v>1403</v>
      </c>
      <c r="O1773" s="90" t="s">
        <v>1917</v>
      </c>
      <c r="P1773" s="89">
        <f t="shared" si="162"/>
        <v>45407</v>
      </c>
      <c r="Q1773" s="90" t="s">
        <v>1917</v>
      </c>
      <c r="R1773" s="90" t="s">
        <v>2853</v>
      </c>
      <c r="S1773" s="121">
        <f t="shared" si="163"/>
        <v>45415</v>
      </c>
      <c r="T1773" s="9">
        <v>120</v>
      </c>
      <c r="U1773" s="9">
        <v>50.29</v>
      </c>
      <c r="Z1773" s="78">
        <f t="shared" ca="1" si="164"/>
        <v>841</v>
      </c>
      <c r="AA1773" s="78" t="str">
        <f t="shared" si="165"/>
        <v>4-2024</v>
      </c>
      <c r="AC1773" s="4" t="str">
        <f t="shared" si="166"/>
        <v>Empty</v>
      </c>
      <c r="AD1773" s="4">
        <f t="shared" si="167"/>
        <v>7</v>
      </c>
    </row>
    <row r="1774" spans="1:30">
      <c r="A1774" s="8" t="s">
        <v>3985</v>
      </c>
      <c r="B1774" s="8" t="s">
        <v>309</v>
      </c>
      <c r="C1774" s="8" t="s">
        <v>35</v>
      </c>
      <c r="D1774" s="8" t="s">
        <v>44</v>
      </c>
      <c r="E1774" s="8"/>
      <c r="F1774" s="8" t="s">
        <v>1374</v>
      </c>
      <c r="G1774" s="8" t="s">
        <v>1375</v>
      </c>
      <c r="H1774" s="8">
        <v>5.44</v>
      </c>
      <c r="I1774" s="8">
        <v>11.5</v>
      </c>
      <c r="J1774" s="8">
        <v>0.10349999999999999</v>
      </c>
      <c r="K1774" s="8">
        <v>0.1794</v>
      </c>
      <c r="L1774" s="8" t="s">
        <v>1395</v>
      </c>
      <c r="M1774" s="8">
        <v>667</v>
      </c>
      <c r="N1774" s="8" t="s">
        <v>1396</v>
      </c>
      <c r="O1774" s="89" t="s">
        <v>1102</v>
      </c>
      <c r="P1774" s="89">
        <f t="shared" si="162"/>
        <v>44864</v>
      </c>
      <c r="Q1774" s="89" t="s">
        <v>1102</v>
      </c>
      <c r="R1774" s="89" t="s">
        <v>2315</v>
      </c>
      <c r="S1774" s="121">
        <f t="shared" si="163"/>
        <v>44870</v>
      </c>
      <c r="T1774" s="8">
        <v>36</v>
      </c>
      <c r="U1774" s="8">
        <v>1.23</v>
      </c>
      <c r="Z1774" s="78">
        <f t="shared" ca="1" si="164"/>
        <v>1384</v>
      </c>
      <c r="AA1774" s="78" t="str">
        <f t="shared" si="165"/>
        <v>10-2022</v>
      </c>
      <c r="AC1774" s="4" t="str">
        <f t="shared" si="166"/>
        <v>Q4</v>
      </c>
      <c r="AD1774" s="4">
        <f t="shared" si="167"/>
        <v>5</v>
      </c>
    </row>
    <row r="1775" spans="1:30">
      <c r="A1775" s="9" t="s">
        <v>3986</v>
      </c>
      <c r="B1775" s="9" t="s">
        <v>300</v>
      </c>
      <c r="C1775" s="9" t="s">
        <v>28</v>
      </c>
      <c r="D1775" s="9" t="s">
        <v>44</v>
      </c>
      <c r="E1775" s="9"/>
      <c r="F1775" s="9" t="s">
        <v>1380</v>
      </c>
      <c r="G1775" s="9" t="s">
        <v>1384</v>
      </c>
      <c r="H1775" s="9">
        <v>52.58</v>
      </c>
      <c r="I1775" s="9">
        <v>13.25</v>
      </c>
      <c r="J1775" s="9">
        <v>0.75129999999999997</v>
      </c>
      <c r="K1775" s="9">
        <v>0.79279999999999995</v>
      </c>
      <c r="L1775" s="9" t="s">
        <v>1385</v>
      </c>
      <c r="M1775" s="9">
        <v>848</v>
      </c>
      <c r="N1775" s="9" t="s">
        <v>1377</v>
      </c>
      <c r="O1775" s="90" t="s">
        <v>1043</v>
      </c>
      <c r="P1775" s="89">
        <f t="shared" si="162"/>
        <v>44930</v>
      </c>
      <c r="Q1775" s="90" t="s">
        <v>1043</v>
      </c>
      <c r="R1775" s="90" t="s">
        <v>2750</v>
      </c>
      <c r="S1775" s="121">
        <f t="shared" si="163"/>
        <v>44932</v>
      </c>
      <c r="T1775" s="9">
        <v>120</v>
      </c>
      <c r="U1775" s="9">
        <v>0</v>
      </c>
      <c r="Z1775" s="78">
        <f t="shared" ca="1" si="164"/>
        <v>1318</v>
      </c>
      <c r="AA1775" s="78" t="str">
        <f t="shared" si="165"/>
        <v>1-2023</v>
      </c>
      <c r="AC1775" s="4" t="str">
        <f t="shared" si="166"/>
        <v>Empty</v>
      </c>
      <c r="AD1775" s="4">
        <f t="shared" si="167"/>
        <v>3</v>
      </c>
    </row>
    <row r="1776" spans="1:30">
      <c r="A1776" s="8" t="s">
        <v>3987</v>
      </c>
      <c r="B1776" s="8" t="s">
        <v>563</v>
      </c>
      <c r="C1776" s="8" t="s">
        <v>16</v>
      </c>
      <c r="D1776" s="8" t="s">
        <v>10</v>
      </c>
      <c r="E1776" s="8"/>
      <c r="F1776" s="8" t="s">
        <v>1374</v>
      </c>
      <c r="G1776" s="8" t="s">
        <v>1375</v>
      </c>
      <c r="H1776" s="8">
        <v>90.91</v>
      </c>
      <c r="I1776" s="8">
        <v>11.14</v>
      </c>
      <c r="J1776" s="8">
        <v>1.5012000000000001</v>
      </c>
      <c r="K1776" s="8">
        <v>2.3557999999999999</v>
      </c>
      <c r="L1776" s="8"/>
      <c r="M1776" s="8">
        <v>791</v>
      </c>
      <c r="N1776" s="8" t="s">
        <v>1403</v>
      </c>
      <c r="O1776" s="89" t="s">
        <v>3614</v>
      </c>
      <c r="P1776" s="89">
        <f t="shared" si="162"/>
        <v>45119</v>
      </c>
      <c r="Q1776" s="89" t="s">
        <v>3614</v>
      </c>
      <c r="R1776" s="89" t="s">
        <v>1790</v>
      </c>
      <c r="S1776" s="121">
        <f t="shared" si="163"/>
        <v>45125</v>
      </c>
      <c r="T1776" s="8">
        <v>48</v>
      </c>
      <c r="U1776" s="8">
        <v>0</v>
      </c>
      <c r="Z1776" s="78">
        <f t="shared" ca="1" si="164"/>
        <v>1129</v>
      </c>
      <c r="AA1776" s="78" t="str">
        <f t="shared" si="165"/>
        <v>7-2023</v>
      </c>
      <c r="AC1776" s="4" t="str">
        <f t="shared" si="166"/>
        <v>Empty</v>
      </c>
      <c r="AD1776" s="4">
        <f t="shared" si="167"/>
        <v>5</v>
      </c>
    </row>
    <row r="1777" spans="1:30">
      <c r="A1777" s="9" t="s">
        <v>3988</v>
      </c>
      <c r="B1777" s="9" t="s">
        <v>921</v>
      </c>
      <c r="C1777" s="9" t="s">
        <v>41</v>
      </c>
      <c r="D1777" s="9" t="s">
        <v>1360</v>
      </c>
      <c r="E1777" s="9"/>
      <c r="F1777" s="9" t="s">
        <v>1408</v>
      </c>
      <c r="G1777" s="9" t="s">
        <v>1390</v>
      </c>
      <c r="H1777" s="9">
        <v>15.79</v>
      </c>
      <c r="I1777" s="9">
        <v>15.48</v>
      </c>
      <c r="J1777" s="9">
        <v>0.24740000000000001</v>
      </c>
      <c r="K1777" s="9">
        <v>1.4288000000000001</v>
      </c>
      <c r="L1777" s="9" t="s">
        <v>1358</v>
      </c>
      <c r="M1777" s="9">
        <v>677</v>
      </c>
      <c r="N1777" s="9" t="s">
        <v>1396</v>
      </c>
      <c r="O1777" s="90" t="s">
        <v>1611</v>
      </c>
      <c r="P1777" s="89">
        <f t="shared" si="162"/>
        <v>44862</v>
      </c>
      <c r="Q1777" s="90" t="s">
        <v>1611</v>
      </c>
      <c r="R1777" s="90" t="s">
        <v>2719</v>
      </c>
      <c r="S1777" s="121">
        <f t="shared" si="163"/>
        <v>44877</v>
      </c>
      <c r="T1777" s="9">
        <v>12</v>
      </c>
      <c r="U1777" s="9">
        <v>13.37</v>
      </c>
      <c r="Z1777" s="78">
        <f t="shared" ca="1" si="164"/>
        <v>1386</v>
      </c>
      <c r="AA1777" s="78" t="str">
        <f t="shared" si="165"/>
        <v>10-2022</v>
      </c>
      <c r="AC1777" s="4" t="str">
        <f t="shared" si="166"/>
        <v>Q4</v>
      </c>
      <c r="AD1777" s="4">
        <f t="shared" si="167"/>
        <v>11</v>
      </c>
    </row>
    <row r="1778" spans="1:30">
      <c r="A1778" s="8" t="s">
        <v>3989</v>
      </c>
      <c r="B1778" s="8" t="s">
        <v>1077</v>
      </c>
      <c r="C1778" s="8" t="s">
        <v>20</v>
      </c>
      <c r="D1778" s="8" t="s">
        <v>10</v>
      </c>
      <c r="E1778" s="8"/>
      <c r="F1778" s="8" t="s">
        <v>1408</v>
      </c>
      <c r="G1778" s="8" t="s">
        <v>1390</v>
      </c>
      <c r="H1778" s="8">
        <v>64.430000000000007</v>
      </c>
      <c r="I1778" s="8">
        <v>16.98</v>
      </c>
      <c r="J1778" s="8">
        <v>1.1025</v>
      </c>
      <c r="K1778" s="8">
        <v>0.94410000000000005</v>
      </c>
      <c r="L1778" s="8" t="s">
        <v>1376</v>
      </c>
      <c r="M1778" s="8">
        <v>837</v>
      </c>
      <c r="N1778" s="8" t="s">
        <v>1403</v>
      </c>
      <c r="O1778" s="89" t="s">
        <v>2079</v>
      </c>
      <c r="P1778" s="89">
        <f t="shared" si="162"/>
        <v>45017</v>
      </c>
      <c r="Q1778" s="89" t="s">
        <v>2079</v>
      </c>
      <c r="R1778" s="89" t="s">
        <v>2782</v>
      </c>
      <c r="S1778" s="121">
        <f t="shared" si="163"/>
        <v>45022</v>
      </c>
      <c r="T1778" s="8">
        <v>240</v>
      </c>
      <c r="U1778" s="8">
        <v>44.49</v>
      </c>
      <c r="Z1778" s="78">
        <f t="shared" ca="1" si="164"/>
        <v>1231</v>
      </c>
      <c r="AA1778" s="78" t="str">
        <f t="shared" si="165"/>
        <v>4-2023</v>
      </c>
      <c r="AC1778" s="4" t="str">
        <f t="shared" si="166"/>
        <v>Empty</v>
      </c>
      <c r="AD1778" s="4">
        <f t="shared" si="167"/>
        <v>4</v>
      </c>
    </row>
    <row r="1779" spans="1:30">
      <c r="A1779" s="9" t="s">
        <v>3990</v>
      </c>
      <c r="B1779" s="9" t="s">
        <v>1199</v>
      </c>
      <c r="C1779" s="9" t="s">
        <v>35</v>
      </c>
      <c r="D1779" s="9" t="s">
        <v>44</v>
      </c>
      <c r="E1779" s="9"/>
      <c r="F1779" s="9" t="s">
        <v>1411</v>
      </c>
      <c r="G1779" s="9" t="s">
        <v>1390</v>
      </c>
      <c r="H1779" s="9">
        <v>15.96</v>
      </c>
      <c r="I1779" s="9">
        <v>8</v>
      </c>
      <c r="J1779" s="9">
        <v>0.1154</v>
      </c>
      <c r="K1779" s="9">
        <v>0.7218</v>
      </c>
      <c r="L1779" s="9" t="s">
        <v>1376</v>
      </c>
      <c r="M1779" s="9">
        <v>779</v>
      </c>
      <c r="N1779" s="9" t="s">
        <v>1403</v>
      </c>
      <c r="O1779" s="90" t="s">
        <v>3403</v>
      </c>
      <c r="P1779" s="89">
        <f t="shared" si="162"/>
        <v>44863</v>
      </c>
      <c r="Q1779" s="90" t="s">
        <v>3403</v>
      </c>
      <c r="R1779" s="90" t="s">
        <v>1382</v>
      </c>
      <c r="S1779" s="121">
        <f t="shared" si="163"/>
        <v>44867</v>
      </c>
      <c r="T1779" s="9">
        <v>24</v>
      </c>
      <c r="U1779" s="9">
        <v>2.85</v>
      </c>
      <c r="Z1779" s="78">
        <f t="shared" ca="1" si="164"/>
        <v>1385</v>
      </c>
      <c r="AA1779" s="78" t="str">
        <f t="shared" si="165"/>
        <v>10-2022</v>
      </c>
      <c r="AC1779" s="4" t="str">
        <f t="shared" si="166"/>
        <v>Q4</v>
      </c>
      <c r="AD1779" s="4">
        <f t="shared" si="167"/>
        <v>3</v>
      </c>
    </row>
    <row r="1780" spans="1:30" hidden="1">
      <c r="A1780" s="8" t="s">
        <v>3991</v>
      </c>
      <c r="B1780" s="8" t="s">
        <v>1224</v>
      </c>
      <c r="C1780" s="8" t="s">
        <v>38</v>
      </c>
      <c r="D1780" s="8" t="s">
        <v>10</v>
      </c>
      <c r="E1780" s="8"/>
      <c r="F1780" s="8" t="s">
        <v>1411</v>
      </c>
      <c r="G1780" s="8" t="s">
        <v>1384</v>
      </c>
      <c r="H1780" s="8">
        <v>65.66</v>
      </c>
      <c r="I1780" s="8">
        <v>16.34</v>
      </c>
      <c r="J1780" s="8">
        <v>0.88660000000000005</v>
      </c>
      <c r="K1780" s="8">
        <v>2.3193999999999999</v>
      </c>
      <c r="L1780" s="8" t="s">
        <v>1412</v>
      </c>
      <c r="M1780" s="8">
        <v>839</v>
      </c>
      <c r="N1780" s="8" t="s">
        <v>1386</v>
      </c>
      <c r="O1780" s="89" t="s">
        <v>145</v>
      </c>
      <c r="P1780" s="89">
        <f t="shared" si="162"/>
        <v>45398</v>
      </c>
      <c r="Q1780" s="89" t="s">
        <v>145</v>
      </c>
      <c r="R1780" s="89"/>
      <c r="S1780" s="121" t="e">
        <f t="shared" si="163"/>
        <v>#VALUE!</v>
      </c>
      <c r="T1780" s="8">
        <v>36</v>
      </c>
      <c r="U1780" s="8">
        <v>25.75</v>
      </c>
      <c r="Z1780" s="78">
        <f t="shared" ca="1" si="164"/>
        <v>850</v>
      </c>
      <c r="AA1780" s="78" t="str">
        <f t="shared" si="165"/>
        <v>4-2024</v>
      </c>
      <c r="AC1780" s="4" t="str">
        <f t="shared" si="166"/>
        <v>Empty</v>
      </c>
      <c r="AD1780" s="4" t="e">
        <f t="shared" si="167"/>
        <v>#VALUE!</v>
      </c>
    </row>
    <row r="1781" spans="1:30" hidden="1">
      <c r="A1781" s="9" t="s">
        <v>3992</v>
      </c>
      <c r="B1781" s="9" t="s">
        <v>1089</v>
      </c>
      <c r="C1781" s="9" t="s">
        <v>32</v>
      </c>
      <c r="D1781" s="9" t="s">
        <v>1360</v>
      </c>
      <c r="E1781" s="9"/>
      <c r="F1781" s="9" t="s">
        <v>1374</v>
      </c>
      <c r="G1781" s="9" t="s">
        <v>1375</v>
      </c>
      <c r="H1781" s="9">
        <v>36.799999999999997</v>
      </c>
      <c r="I1781" s="9">
        <v>18.2</v>
      </c>
      <c r="J1781" s="9">
        <v>0.61250000000000004</v>
      </c>
      <c r="K1781" s="9">
        <v>0.77780000000000005</v>
      </c>
      <c r="L1781" s="9" t="s">
        <v>1395</v>
      </c>
      <c r="M1781" s="9">
        <v>763</v>
      </c>
      <c r="N1781" s="9" t="s">
        <v>1386</v>
      </c>
      <c r="O1781" s="90" t="s">
        <v>3623</v>
      </c>
      <c r="P1781" s="89">
        <f t="shared" si="162"/>
        <v>45177</v>
      </c>
      <c r="Q1781" s="90" t="s">
        <v>3623</v>
      </c>
      <c r="R1781" s="90"/>
      <c r="S1781" s="121" t="e">
        <f t="shared" si="163"/>
        <v>#VALUE!</v>
      </c>
      <c r="T1781" s="9">
        <v>84</v>
      </c>
      <c r="U1781" s="9">
        <v>19.39</v>
      </c>
      <c r="Z1781" s="78">
        <f t="shared" ca="1" si="164"/>
        <v>1071</v>
      </c>
      <c r="AA1781" s="78" t="str">
        <f t="shared" si="165"/>
        <v>9-2023</v>
      </c>
      <c r="AC1781" s="4" t="str">
        <f t="shared" si="166"/>
        <v>Empty</v>
      </c>
      <c r="AD1781" s="4" t="e">
        <f t="shared" si="167"/>
        <v>#VALUE!</v>
      </c>
    </row>
    <row r="1782" spans="1:30">
      <c r="A1782" s="8" t="s">
        <v>3993</v>
      </c>
      <c r="B1782" s="8" t="s">
        <v>1083</v>
      </c>
      <c r="C1782" s="8" t="s">
        <v>35</v>
      </c>
      <c r="D1782" s="8" t="s">
        <v>1360</v>
      </c>
      <c r="E1782" s="8"/>
      <c r="F1782" s="8" t="s">
        <v>1408</v>
      </c>
      <c r="G1782" s="8" t="s">
        <v>1375</v>
      </c>
      <c r="H1782" s="8">
        <v>30.25</v>
      </c>
      <c r="I1782" s="8">
        <v>14.53</v>
      </c>
      <c r="J1782" s="8">
        <v>0.2432</v>
      </c>
      <c r="K1782" s="8">
        <v>1.46</v>
      </c>
      <c r="L1782" s="8" t="s">
        <v>1385</v>
      </c>
      <c r="M1782" s="8">
        <v>882</v>
      </c>
      <c r="N1782" s="8" t="s">
        <v>1377</v>
      </c>
      <c r="O1782" s="89" t="s">
        <v>1807</v>
      </c>
      <c r="P1782" s="89">
        <f t="shared" si="162"/>
        <v>45640</v>
      </c>
      <c r="Q1782" s="89" t="s">
        <v>1807</v>
      </c>
      <c r="R1782" s="89" t="s">
        <v>2987</v>
      </c>
      <c r="S1782" s="121">
        <f t="shared" si="163"/>
        <v>45651</v>
      </c>
      <c r="T1782" s="8">
        <v>24</v>
      </c>
      <c r="U1782" s="8">
        <v>0</v>
      </c>
      <c r="Z1782" s="78">
        <f t="shared" ca="1" si="164"/>
        <v>608</v>
      </c>
      <c r="AA1782" s="78" t="str">
        <f t="shared" si="165"/>
        <v>12-2024</v>
      </c>
      <c r="AC1782" s="4" t="str">
        <f t="shared" si="166"/>
        <v>Q4</v>
      </c>
      <c r="AD1782" s="4">
        <f t="shared" si="167"/>
        <v>8</v>
      </c>
    </row>
    <row r="1783" spans="1:30">
      <c r="A1783" s="9" t="s">
        <v>3994</v>
      </c>
      <c r="B1783" s="9" t="s">
        <v>107</v>
      </c>
      <c r="C1783" s="9" t="s">
        <v>28</v>
      </c>
      <c r="D1783" s="9" t="s">
        <v>10</v>
      </c>
      <c r="E1783" s="9"/>
      <c r="F1783" s="9" t="s">
        <v>1389</v>
      </c>
      <c r="G1783" s="9" t="s">
        <v>1375</v>
      </c>
      <c r="H1783" s="9">
        <v>34.299999999999997</v>
      </c>
      <c r="I1783" s="9">
        <v>15.6</v>
      </c>
      <c r="J1783" s="9">
        <v>0.2676</v>
      </c>
      <c r="K1783" s="9">
        <v>0.49419999999999997</v>
      </c>
      <c r="L1783" s="9" t="s">
        <v>1395</v>
      </c>
      <c r="M1783" s="9">
        <v>792</v>
      </c>
      <c r="N1783" s="9" t="s">
        <v>1396</v>
      </c>
      <c r="O1783" s="90" t="s">
        <v>3995</v>
      </c>
      <c r="P1783" s="89">
        <f t="shared" si="162"/>
        <v>45098</v>
      </c>
      <c r="Q1783" s="90" t="s">
        <v>3995</v>
      </c>
      <c r="R1783" s="90" t="s">
        <v>885</v>
      </c>
      <c r="S1783" s="121">
        <f t="shared" si="163"/>
        <v>45106</v>
      </c>
      <c r="T1783" s="9">
        <v>180</v>
      </c>
      <c r="U1783" s="9">
        <v>15</v>
      </c>
      <c r="Z1783" s="78">
        <f t="shared" ca="1" si="164"/>
        <v>1150</v>
      </c>
      <c r="AA1783" s="78" t="str">
        <f t="shared" si="165"/>
        <v>6-2023</v>
      </c>
      <c r="AC1783" s="4" t="str">
        <f t="shared" si="166"/>
        <v>Empty</v>
      </c>
      <c r="AD1783" s="4">
        <f t="shared" si="167"/>
        <v>7</v>
      </c>
    </row>
    <row r="1784" spans="1:30">
      <c r="A1784" s="8" t="s">
        <v>3996</v>
      </c>
      <c r="B1784" s="8" t="s">
        <v>1035</v>
      </c>
      <c r="C1784" s="8" t="s">
        <v>7</v>
      </c>
      <c r="D1784" s="8" t="s">
        <v>23</v>
      </c>
      <c r="E1784" s="8"/>
      <c r="F1784" s="8" t="s">
        <v>1389</v>
      </c>
      <c r="G1784" s="8" t="s">
        <v>1390</v>
      </c>
      <c r="H1784" s="8">
        <v>55.05</v>
      </c>
      <c r="I1784" s="8">
        <v>11.03</v>
      </c>
      <c r="J1784" s="8">
        <v>0.85019999999999996</v>
      </c>
      <c r="K1784" s="8">
        <v>0.56930000000000003</v>
      </c>
      <c r="L1784" s="8" t="s">
        <v>1376</v>
      </c>
      <c r="M1784" s="8">
        <v>768</v>
      </c>
      <c r="N1784" s="8" t="s">
        <v>1396</v>
      </c>
      <c r="O1784" s="89" t="s">
        <v>3997</v>
      </c>
      <c r="P1784" s="89">
        <f t="shared" si="162"/>
        <v>44826</v>
      </c>
      <c r="Q1784" s="89" t="s">
        <v>3997</v>
      </c>
      <c r="R1784" s="89" t="s">
        <v>2280</v>
      </c>
      <c r="S1784" s="121">
        <f t="shared" si="163"/>
        <v>44827</v>
      </c>
      <c r="T1784" s="8">
        <v>240</v>
      </c>
      <c r="U1784" s="8">
        <v>34.79</v>
      </c>
      <c r="Z1784" s="78">
        <f t="shared" ca="1" si="164"/>
        <v>1422</v>
      </c>
      <c r="AA1784" s="78" t="str">
        <f t="shared" si="165"/>
        <v>9-2022</v>
      </c>
      <c r="AC1784" s="4" t="str">
        <f t="shared" si="166"/>
        <v>Empty</v>
      </c>
      <c r="AD1784" s="4">
        <f t="shared" si="167"/>
        <v>2</v>
      </c>
    </row>
    <row r="1785" spans="1:30">
      <c r="A1785" s="9" t="s">
        <v>3998</v>
      </c>
      <c r="B1785" s="9" t="s">
        <v>1199</v>
      </c>
      <c r="C1785" s="9" t="s">
        <v>20</v>
      </c>
      <c r="D1785" s="9" t="s">
        <v>44</v>
      </c>
      <c r="E1785" s="9"/>
      <c r="F1785" s="9" t="s">
        <v>1411</v>
      </c>
      <c r="G1785" s="9" t="s">
        <v>1375</v>
      </c>
      <c r="H1785" s="9">
        <v>60.81</v>
      </c>
      <c r="I1785" s="9">
        <v>16.05</v>
      </c>
      <c r="J1785" s="9">
        <v>0.95109999999999995</v>
      </c>
      <c r="K1785" s="9">
        <v>1.0205</v>
      </c>
      <c r="L1785" s="9" t="s">
        <v>1395</v>
      </c>
      <c r="M1785" s="9">
        <v>779</v>
      </c>
      <c r="N1785" s="9" t="s">
        <v>1396</v>
      </c>
      <c r="O1785" s="90" t="s">
        <v>90</v>
      </c>
      <c r="P1785" s="89">
        <f t="shared" si="162"/>
        <v>44632</v>
      </c>
      <c r="Q1785" s="90" t="s">
        <v>90</v>
      </c>
      <c r="R1785" s="90" t="s">
        <v>2051</v>
      </c>
      <c r="S1785" s="121">
        <f t="shared" si="163"/>
        <v>44640</v>
      </c>
      <c r="T1785" s="9">
        <v>120</v>
      </c>
      <c r="U1785" s="9">
        <v>49.57</v>
      </c>
      <c r="Z1785" s="78">
        <f t="shared" ca="1" si="164"/>
        <v>1616</v>
      </c>
      <c r="AA1785" s="78" t="str">
        <f t="shared" si="165"/>
        <v>3-2022</v>
      </c>
      <c r="AC1785" s="4" t="str">
        <f t="shared" si="166"/>
        <v>Empty</v>
      </c>
      <c r="AD1785" s="4">
        <f t="shared" si="167"/>
        <v>5</v>
      </c>
    </row>
    <row r="1786" spans="1:30" hidden="1">
      <c r="A1786" s="8" t="s">
        <v>3999</v>
      </c>
      <c r="B1786" s="8" t="s">
        <v>450</v>
      </c>
      <c r="C1786" s="8" t="s">
        <v>24</v>
      </c>
      <c r="D1786" s="8" t="s">
        <v>1360</v>
      </c>
      <c r="E1786" s="8"/>
      <c r="F1786" s="8" t="s">
        <v>1380</v>
      </c>
      <c r="G1786" s="8" t="s">
        <v>1390</v>
      </c>
      <c r="H1786" s="8">
        <v>82.08</v>
      </c>
      <c r="I1786" s="8"/>
      <c r="J1786" s="8">
        <v>0.88770000000000004</v>
      </c>
      <c r="K1786" s="8"/>
      <c r="L1786" s="8" t="s">
        <v>1412</v>
      </c>
      <c r="M1786" s="8">
        <v>642</v>
      </c>
      <c r="N1786" s="8" t="s">
        <v>1426</v>
      </c>
      <c r="O1786" s="89" t="s">
        <v>2663</v>
      </c>
      <c r="P1786" s="89">
        <f t="shared" si="162"/>
        <v>44853</v>
      </c>
      <c r="Q1786" s="89" t="s">
        <v>2663</v>
      </c>
      <c r="R1786" s="89"/>
      <c r="S1786" s="121" t="e">
        <f t="shared" si="163"/>
        <v>#VALUE!</v>
      </c>
      <c r="T1786" s="8">
        <v>60</v>
      </c>
      <c r="U1786" s="8">
        <v>49.43</v>
      </c>
      <c r="Z1786" s="78">
        <f t="shared" ca="1" si="164"/>
        <v>1395</v>
      </c>
      <c r="AA1786" s="78" t="str">
        <f t="shared" si="165"/>
        <v>10-2022</v>
      </c>
      <c r="AC1786" s="4" t="str">
        <f t="shared" si="166"/>
        <v>Q4</v>
      </c>
      <c r="AD1786" s="4" t="e">
        <f t="shared" si="167"/>
        <v>#VALUE!</v>
      </c>
    </row>
    <row r="1787" spans="1:30">
      <c r="A1787" s="9" t="s">
        <v>4000</v>
      </c>
      <c r="B1787" s="9" t="s">
        <v>519</v>
      </c>
      <c r="C1787" s="9" t="s">
        <v>28</v>
      </c>
      <c r="D1787" s="9" t="s">
        <v>44</v>
      </c>
      <c r="E1787" s="9"/>
      <c r="F1787" s="9" t="s">
        <v>1408</v>
      </c>
      <c r="G1787" s="9" t="s">
        <v>1375</v>
      </c>
      <c r="H1787" s="9">
        <v>93.23</v>
      </c>
      <c r="I1787" s="9">
        <v>14.05</v>
      </c>
      <c r="J1787" s="9">
        <v>1.3225</v>
      </c>
      <c r="K1787" s="9">
        <v>1.2446999999999999</v>
      </c>
      <c r="L1787" s="9" t="s">
        <v>1385</v>
      </c>
      <c r="M1787" s="9">
        <v>837</v>
      </c>
      <c r="N1787" s="9" t="s">
        <v>1396</v>
      </c>
      <c r="O1787" s="90" t="s">
        <v>583</v>
      </c>
      <c r="P1787" s="89">
        <f t="shared" si="162"/>
        <v>45304</v>
      </c>
      <c r="Q1787" s="90" t="s">
        <v>583</v>
      </c>
      <c r="R1787" s="90" t="s">
        <v>3608</v>
      </c>
      <c r="S1787" s="121">
        <f t="shared" si="163"/>
        <v>45308</v>
      </c>
      <c r="T1787" s="9">
        <v>180</v>
      </c>
      <c r="U1787" s="9">
        <v>0</v>
      </c>
      <c r="Z1787" s="78">
        <f t="shared" ca="1" si="164"/>
        <v>944</v>
      </c>
      <c r="AA1787" s="78" t="str">
        <f t="shared" si="165"/>
        <v>1-2024</v>
      </c>
      <c r="AC1787" s="4" t="str">
        <f t="shared" si="166"/>
        <v>Empty</v>
      </c>
      <c r="AD1787" s="4">
        <f t="shared" si="167"/>
        <v>3</v>
      </c>
    </row>
    <row r="1788" spans="1:30" hidden="1">
      <c r="A1788" s="8" t="s">
        <v>4001</v>
      </c>
      <c r="B1788" s="8" t="s">
        <v>477</v>
      </c>
      <c r="C1788" s="8" t="s">
        <v>41</v>
      </c>
      <c r="D1788" s="8" t="s">
        <v>44</v>
      </c>
      <c r="E1788" s="8"/>
      <c r="F1788" s="8" t="s">
        <v>1389</v>
      </c>
      <c r="G1788" s="8" t="s">
        <v>1390</v>
      </c>
      <c r="H1788" s="8">
        <v>43.78</v>
      </c>
      <c r="I1788" s="8">
        <v>7.81</v>
      </c>
      <c r="J1788" s="8">
        <v>0.2354</v>
      </c>
      <c r="K1788" s="8">
        <v>3.8045</v>
      </c>
      <c r="L1788" s="8" t="s">
        <v>1395</v>
      </c>
      <c r="M1788" s="8">
        <v>727</v>
      </c>
      <c r="N1788" s="8" t="s">
        <v>1381</v>
      </c>
      <c r="O1788" s="89" t="s">
        <v>3279</v>
      </c>
      <c r="P1788" s="89">
        <f t="shared" si="162"/>
        <v>45181</v>
      </c>
      <c r="Q1788" s="89" t="s">
        <v>3279</v>
      </c>
      <c r="R1788" s="89"/>
      <c r="S1788" s="121" t="e">
        <f t="shared" si="163"/>
        <v>#VALUE!</v>
      </c>
      <c r="T1788" s="8">
        <v>12</v>
      </c>
      <c r="U1788" s="8">
        <v>12.8</v>
      </c>
      <c r="Z1788" s="78">
        <f t="shared" ca="1" si="164"/>
        <v>1067</v>
      </c>
      <c r="AA1788" s="78" t="str">
        <f t="shared" si="165"/>
        <v>9-2023</v>
      </c>
      <c r="AC1788" s="4" t="str">
        <f t="shared" si="166"/>
        <v>Empty</v>
      </c>
      <c r="AD1788" s="4" t="e">
        <f t="shared" si="167"/>
        <v>#VALUE!</v>
      </c>
    </row>
    <row r="1789" spans="1:30">
      <c r="A1789" s="9" t="s">
        <v>4002</v>
      </c>
      <c r="B1789" s="9" t="s">
        <v>596</v>
      </c>
      <c r="C1789" s="9" t="s">
        <v>38</v>
      </c>
      <c r="D1789" s="9" t="s">
        <v>31</v>
      </c>
      <c r="E1789" s="9"/>
      <c r="F1789" s="9" t="s">
        <v>1411</v>
      </c>
      <c r="G1789" s="9" t="s">
        <v>1390</v>
      </c>
      <c r="H1789" s="9">
        <v>41.92</v>
      </c>
      <c r="I1789" s="9">
        <v>13.34</v>
      </c>
      <c r="J1789" s="9">
        <v>0.52810000000000001</v>
      </c>
      <c r="K1789" s="9">
        <v>0.53979999999999995</v>
      </c>
      <c r="L1789" s="9" t="s">
        <v>1358</v>
      </c>
      <c r="M1789" s="9">
        <v>763</v>
      </c>
      <c r="N1789" s="9" t="s">
        <v>1377</v>
      </c>
      <c r="O1789" s="90" t="s">
        <v>1992</v>
      </c>
      <c r="P1789" s="89">
        <f t="shared" si="162"/>
        <v>44671</v>
      </c>
      <c r="Q1789" s="90" t="s">
        <v>1992</v>
      </c>
      <c r="R1789" s="90" t="s">
        <v>4003</v>
      </c>
      <c r="S1789" s="121">
        <f t="shared" si="163"/>
        <v>44683</v>
      </c>
      <c r="T1789" s="9">
        <v>180</v>
      </c>
      <c r="U1789" s="9">
        <v>39.68</v>
      </c>
      <c r="Z1789" s="78">
        <f t="shared" ca="1" si="164"/>
        <v>1577</v>
      </c>
      <c r="AA1789" s="78" t="str">
        <f t="shared" si="165"/>
        <v>4-2022</v>
      </c>
      <c r="AC1789" s="4" t="str">
        <f t="shared" si="166"/>
        <v>Empty</v>
      </c>
      <c r="AD1789" s="4">
        <f t="shared" si="167"/>
        <v>9</v>
      </c>
    </row>
    <row r="1790" spans="1:30">
      <c r="A1790" s="8" t="s">
        <v>4004</v>
      </c>
      <c r="B1790" s="8" t="s">
        <v>599</v>
      </c>
      <c r="C1790" s="8" t="s">
        <v>41</v>
      </c>
      <c r="D1790" s="8" t="s">
        <v>23</v>
      </c>
      <c r="E1790" s="8"/>
      <c r="F1790" s="8" t="s">
        <v>1389</v>
      </c>
      <c r="G1790" s="8" t="s">
        <v>1375</v>
      </c>
      <c r="H1790" s="8">
        <v>61.09</v>
      </c>
      <c r="I1790" s="8">
        <v>12.31</v>
      </c>
      <c r="J1790" s="8">
        <v>1.1469</v>
      </c>
      <c r="K1790" s="8">
        <v>0.68589999999999995</v>
      </c>
      <c r="L1790" s="8" t="s">
        <v>1395</v>
      </c>
      <c r="M1790" s="8">
        <v>800</v>
      </c>
      <c r="N1790" s="8" t="s">
        <v>1377</v>
      </c>
      <c r="O1790" s="89" t="s">
        <v>3088</v>
      </c>
      <c r="P1790" s="89">
        <f t="shared" si="162"/>
        <v>45152</v>
      </c>
      <c r="Q1790" s="89" t="s">
        <v>3088</v>
      </c>
      <c r="R1790" s="89" t="s">
        <v>4005</v>
      </c>
      <c r="S1790" s="121">
        <f t="shared" si="163"/>
        <v>45162</v>
      </c>
      <c r="T1790" s="8">
        <v>240</v>
      </c>
      <c r="U1790" s="8">
        <v>51.15</v>
      </c>
      <c r="Z1790" s="78">
        <f t="shared" ca="1" si="164"/>
        <v>1096</v>
      </c>
      <c r="AA1790" s="78" t="str">
        <f t="shared" si="165"/>
        <v>8-2023</v>
      </c>
      <c r="AC1790" s="4" t="str">
        <f t="shared" si="166"/>
        <v>Empty</v>
      </c>
      <c r="AD1790" s="4">
        <f t="shared" si="167"/>
        <v>9</v>
      </c>
    </row>
    <row r="1791" spans="1:30" hidden="1">
      <c r="A1791" s="9" t="s">
        <v>4006</v>
      </c>
      <c r="B1791" s="9" t="s">
        <v>251</v>
      </c>
      <c r="C1791" s="9" t="s">
        <v>16</v>
      </c>
      <c r="D1791" s="9" t="s">
        <v>1360</v>
      </c>
      <c r="E1791" s="9"/>
      <c r="F1791" s="9" t="s">
        <v>1389</v>
      </c>
      <c r="G1791" s="9" t="s">
        <v>1384</v>
      </c>
      <c r="H1791" s="9">
        <v>87.22</v>
      </c>
      <c r="I1791" s="9">
        <v>13.62</v>
      </c>
      <c r="J1791" s="9">
        <v>1.6519999999999999</v>
      </c>
      <c r="K1791" s="9">
        <v>1.1394</v>
      </c>
      <c r="L1791" s="9" t="s">
        <v>1385</v>
      </c>
      <c r="M1791" s="9">
        <v>782</v>
      </c>
      <c r="N1791" s="9" t="s">
        <v>1426</v>
      </c>
      <c r="O1791" s="90" t="s">
        <v>442</v>
      </c>
      <c r="P1791" s="89">
        <f t="shared" si="162"/>
        <v>45484</v>
      </c>
      <c r="Q1791" s="90" t="s">
        <v>442</v>
      </c>
      <c r="R1791" s="90"/>
      <c r="S1791" s="121" t="e">
        <f t="shared" si="163"/>
        <v>#VALUE!</v>
      </c>
      <c r="T1791" s="9">
        <v>180</v>
      </c>
      <c r="U1791" s="9">
        <v>0</v>
      </c>
      <c r="Z1791" s="78">
        <f t="shared" ca="1" si="164"/>
        <v>764</v>
      </c>
      <c r="AA1791" s="78" t="str">
        <f t="shared" si="165"/>
        <v>7-2024</v>
      </c>
      <c r="AC1791" s="4" t="str">
        <f t="shared" si="166"/>
        <v>Empty</v>
      </c>
      <c r="AD1791" s="4" t="e">
        <f t="shared" si="167"/>
        <v>#VALUE!</v>
      </c>
    </row>
    <row r="1792" spans="1:30">
      <c r="A1792" s="8" t="s">
        <v>4007</v>
      </c>
      <c r="B1792" s="8" t="s">
        <v>527</v>
      </c>
      <c r="C1792" s="8" t="s">
        <v>38</v>
      </c>
      <c r="D1792" s="8" t="s">
        <v>1360</v>
      </c>
      <c r="E1792" s="8"/>
      <c r="F1792" s="8" t="s">
        <v>1400</v>
      </c>
      <c r="G1792" s="8" t="s">
        <v>1390</v>
      </c>
      <c r="H1792" s="8">
        <v>46.87</v>
      </c>
      <c r="I1792" s="8">
        <v>15.45</v>
      </c>
      <c r="J1792" s="8">
        <v>0.58330000000000004</v>
      </c>
      <c r="K1792" s="8">
        <v>4.2404000000000002</v>
      </c>
      <c r="L1792" s="8" t="s">
        <v>1376</v>
      </c>
      <c r="M1792" s="8">
        <v>752</v>
      </c>
      <c r="N1792" s="8" t="s">
        <v>1396</v>
      </c>
      <c r="O1792" s="89" t="s">
        <v>2747</v>
      </c>
      <c r="P1792" s="89">
        <f t="shared" si="162"/>
        <v>45014</v>
      </c>
      <c r="Q1792" s="89" t="s">
        <v>2747</v>
      </c>
      <c r="R1792" s="89" t="s">
        <v>1567</v>
      </c>
      <c r="S1792" s="121">
        <f t="shared" si="163"/>
        <v>45021</v>
      </c>
      <c r="T1792" s="8">
        <v>12</v>
      </c>
      <c r="U1792" s="8">
        <v>20.03</v>
      </c>
      <c r="Z1792" s="78">
        <f t="shared" ca="1" si="164"/>
        <v>1234</v>
      </c>
      <c r="AA1792" s="78" t="str">
        <f t="shared" si="165"/>
        <v>3-2023</v>
      </c>
      <c r="AC1792" s="4" t="str">
        <f t="shared" si="166"/>
        <v>Empty</v>
      </c>
      <c r="AD1792" s="4">
        <f t="shared" si="167"/>
        <v>6</v>
      </c>
    </row>
    <row r="1793" spans="1:30">
      <c r="A1793" s="9" t="s">
        <v>4008</v>
      </c>
      <c r="B1793" s="9" t="s">
        <v>582</v>
      </c>
      <c r="C1793" s="9" t="s">
        <v>32</v>
      </c>
      <c r="D1793" s="9" t="s">
        <v>10</v>
      </c>
      <c r="E1793" s="9"/>
      <c r="F1793" s="9" t="s">
        <v>1380</v>
      </c>
      <c r="G1793" s="9" t="s">
        <v>1390</v>
      </c>
      <c r="H1793" s="9">
        <v>96.73</v>
      </c>
      <c r="I1793" s="9">
        <v>15.39</v>
      </c>
      <c r="J1793" s="9">
        <v>0.71879999999999999</v>
      </c>
      <c r="K1793" s="9">
        <v>1.3017000000000001</v>
      </c>
      <c r="L1793" s="9" t="s">
        <v>1395</v>
      </c>
      <c r="M1793" s="9">
        <v>742</v>
      </c>
      <c r="N1793" s="9" t="s">
        <v>1396</v>
      </c>
      <c r="O1793" s="90" t="s">
        <v>2750</v>
      </c>
      <c r="P1793" s="89">
        <f t="shared" si="162"/>
        <v>44932</v>
      </c>
      <c r="Q1793" s="90" t="s">
        <v>2750</v>
      </c>
      <c r="R1793" s="90" t="s">
        <v>2083</v>
      </c>
      <c r="S1793" s="121">
        <f t="shared" si="163"/>
        <v>44945</v>
      </c>
      <c r="T1793" s="9">
        <v>240</v>
      </c>
      <c r="U1793" s="9">
        <v>66.19</v>
      </c>
      <c r="Z1793" s="78">
        <f t="shared" ca="1" si="164"/>
        <v>1316</v>
      </c>
      <c r="AA1793" s="78" t="str">
        <f t="shared" si="165"/>
        <v>1-2023</v>
      </c>
      <c r="AC1793" s="4" t="str">
        <f t="shared" si="166"/>
        <v>Empty</v>
      </c>
      <c r="AD1793" s="4">
        <f t="shared" si="167"/>
        <v>10</v>
      </c>
    </row>
    <row r="1794" spans="1:30" hidden="1">
      <c r="A1794" s="8" t="s">
        <v>4009</v>
      </c>
      <c r="B1794" s="8" t="s">
        <v>1182</v>
      </c>
      <c r="C1794" s="8" t="s">
        <v>20</v>
      </c>
      <c r="D1794" s="8" t="s">
        <v>23</v>
      </c>
      <c r="E1794" s="8"/>
      <c r="F1794" s="8" t="s">
        <v>1400</v>
      </c>
      <c r="G1794" s="8" t="s">
        <v>1390</v>
      </c>
      <c r="H1794" s="8">
        <v>17.34</v>
      </c>
      <c r="I1794" s="8">
        <v>10.38</v>
      </c>
      <c r="J1794" s="8">
        <v>0.20119999999999999</v>
      </c>
      <c r="K1794" s="8">
        <v>0.23280000000000001</v>
      </c>
      <c r="L1794" s="8"/>
      <c r="M1794" s="8">
        <v>791</v>
      </c>
      <c r="N1794" s="8" t="s">
        <v>1381</v>
      </c>
      <c r="O1794" s="89" t="s">
        <v>2122</v>
      </c>
      <c r="P1794" s="89">
        <f t="shared" si="162"/>
        <v>45003</v>
      </c>
      <c r="Q1794" s="89" t="s">
        <v>2122</v>
      </c>
      <c r="R1794" s="89"/>
      <c r="S1794" s="121" t="e">
        <f t="shared" si="163"/>
        <v>#VALUE!</v>
      </c>
      <c r="T1794" s="8">
        <v>120</v>
      </c>
      <c r="U1794" s="8">
        <v>10.56</v>
      </c>
      <c r="Z1794" s="78">
        <f t="shared" ca="1" si="164"/>
        <v>1245</v>
      </c>
      <c r="AA1794" s="78" t="str">
        <f t="shared" si="165"/>
        <v>3-2023</v>
      </c>
      <c r="AC1794" s="4" t="str">
        <f t="shared" si="166"/>
        <v>Empty</v>
      </c>
      <c r="AD1794" s="4" t="e">
        <f t="shared" si="167"/>
        <v>#VALUE!</v>
      </c>
    </row>
    <row r="1795" spans="1:30" hidden="1">
      <c r="A1795" s="9" t="s">
        <v>4010</v>
      </c>
      <c r="B1795" s="9" t="s">
        <v>510</v>
      </c>
      <c r="C1795" s="9" t="s">
        <v>28</v>
      </c>
      <c r="D1795" s="9" t="s">
        <v>23</v>
      </c>
      <c r="E1795" s="9"/>
      <c r="F1795" s="9" t="s">
        <v>1400</v>
      </c>
      <c r="G1795" s="9" t="s">
        <v>1390</v>
      </c>
      <c r="H1795" s="9">
        <v>17.440000000000001</v>
      </c>
      <c r="I1795" s="9">
        <v>17.399999999999999</v>
      </c>
      <c r="J1795" s="9">
        <v>0.19209999999999999</v>
      </c>
      <c r="K1795" s="9">
        <v>0.3075</v>
      </c>
      <c r="L1795" s="9" t="s">
        <v>1385</v>
      </c>
      <c r="M1795" s="9">
        <v>606</v>
      </c>
      <c r="N1795" s="9" t="s">
        <v>1426</v>
      </c>
      <c r="O1795" s="90" t="s">
        <v>4011</v>
      </c>
      <c r="P1795" s="89">
        <f t="shared" ref="P1795:P1858" si="168">DATE(RIGHT(O1795,4),MID(O1795,4,2),LEFT(O1795,2))</f>
        <v>45283</v>
      </c>
      <c r="Q1795" s="90" t="s">
        <v>4011</v>
      </c>
      <c r="R1795" s="90"/>
      <c r="S1795" s="121" t="e">
        <f t="shared" ref="S1795:S1858" si="169">DATE(RIGHT(R1795,4),MID(R1795,4,2),LEFT(R1795,2))</f>
        <v>#VALUE!</v>
      </c>
      <c r="T1795" s="9">
        <v>120</v>
      </c>
      <c r="U1795" s="9">
        <v>0</v>
      </c>
      <c r="Z1795" s="78">
        <f t="shared" ref="Z1795:AA1858" ca="1" si="170">TODAY()-P1795</f>
        <v>965</v>
      </c>
      <c r="AA1795" s="78" t="str">
        <f t="shared" ref="AA1795:AA1858" si="171">MONTH(P1795)&amp;"-"&amp;YEAR(P1795)</f>
        <v>12-2023</v>
      </c>
      <c r="AC1795" s="4" t="str">
        <f t="shared" ref="AC1795:AC1858" si="172">IF(MONTH(P1795)&gt;=10,"Q4","Empty")</f>
        <v>Q4</v>
      </c>
      <c r="AD1795" s="4" t="e">
        <f t="shared" ref="AD1795:AD1858" si="173">NETWORKDAYS(P1795,S1795)</f>
        <v>#VALUE!</v>
      </c>
    </row>
    <row r="1796" spans="1:30">
      <c r="A1796" s="8" t="s">
        <v>4012</v>
      </c>
      <c r="B1796" s="8" t="s">
        <v>372</v>
      </c>
      <c r="C1796" s="8" t="s">
        <v>24</v>
      </c>
      <c r="D1796" s="8" t="s">
        <v>31</v>
      </c>
      <c r="E1796" s="8"/>
      <c r="F1796" s="8" t="s">
        <v>1389</v>
      </c>
      <c r="G1796" s="8" t="s">
        <v>1375</v>
      </c>
      <c r="H1796" s="8">
        <v>52.58</v>
      </c>
      <c r="I1796" s="8">
        <v>13.86</v>
      </c>
      <c r="J1796" s="8">
        <v>1.0512999999999999</v>
      </c>
      <c r="K1796" s="8">
        <v>2.5209999999999999</v>
      </c>
      <c r="L1796" s="8" t="s">
        <v>1385</v>
      </c>
      <c r="M1796" s="8">
        <v>654</v>
      </c>
      <c r="N1796" s="8" t="s">
        <v>1403</v>
      </c>
      <c r="O1796" s="89" t="s">
        <v>731</v>
      </c>
      <c r="P1796" s="89">
        <f t="shared" si="168"/>
        <v>45195</v>
      </c>
      <c r="Q1796" s="89" t="s">
        <v>731</v>
      </c>
      <c r="R1796" s="89" t="s">
        <v>1730</v>
      </c>
      <c r="S1796" s="121">
        <f t="shared" si="169"/>
        <v>45209</v>
      </c>
      <c r="T1796" s="8">
        <v>24</v>
      </c>
      <c r="U1796" s="8">
        <v>0</v>
      </c>
      <c r="Z1796" s="78">
        <f t="shared" ca="1" si="170"/>
        <v>1053</v>
      </c>
      <c r="AA1796" s="78" t="str">
        <f t="shared" si="171"/>
        <v>9-2023</v>
      </c>
      <c r="AC1796" s="4" t="str">
        <f t="shared" si="172"/>
        <v>Empty</v>
      </c>
      <c r="AD1796" s="4">
        <f t="shared" si="173"/>
        <v>11</v>
      </c>
    </row>
    <row r="1797" spans="1:30" hidden="1">
      <c r="A1797" s="9" t="s">
        <v>4013</v>
      </c>
      <c r="B1797" s="9" t="s">
        <v>303</v>
      </c>
      <c r="C1797" s="9" t="s">
        <v>24</v>
      </c>
      <c r="D1797" s="9" t="s">
        <v>1360</v>
      </c>
      <c r="E1797" s="9"/>
      <c r="F1797" s="9" t="s">
        <v>1380</v>
      </c>
      <c r="G1797" s="9" t="s">
        <v>1384</v>
      </c>
      <c r="H1797" s="9">
        <v>87.42</v>
      </c>
      <c r="I1797" s="9">
        <v>12.64</v>
      </c>
      <c r="J1797" s="9">
        <v>1.3317000000000001</v>
      </c>
      <c r="K1797" s="9">
        <v>1.0853999999999999</v>
      </c>
      <c r="L1797" s="9" t="s">
        <v>1385</v>
      </c>
      <c r="M1797" s="9">
        <v>726</v>
      </c>
      <c r="N1797" s="9" t="s">
        <v>1426</v>
      </c>
      <c r="O1797" s="90" t="s">
        <v>3155</v>
      </c>
      <c r="P1797" s="89">
        <f t="shared" si="168"/>
        <v>45023</v>
      </c>
      <c r="Q1797" s="90" t="s">
        <v>3155</v>
      </c>
      <c r="R1797" s="90"/>
      <c r="S1797" s="121" t="e">
        <f t="shared" si="169"/>
        <v>#VALUE!</v>
      </c>
      <c r="T1797" s="9">
        <v>180</v>
      </c>
      <c r="U1797" s="9">
        <v>0</v>
      </c>
      <c r="Z1797" s="78">
        <f t="shared" ca="1" si="170"/>
        <v>1225</v>
      </c>
      <c r="AA1797" s="78" t="str">
        <f t="shared" si="171"/>
        <v>4-2023</v>
      </c>
      <c r="AC1797" s="4" t="str">
        <f t="shared" si="172"/>
        <v>Empty</v>
      </c>
      <c r="AD1797" s="4" t="e">
        <f t="shared" si="173"/>
        <v>#VALUE!</v>
      </c>
    </row>
    <row r="1798" spans="1:30">
      <c r="A1798" s="8" t="s">
        <v>4014</v>
      </c>
      <c r="B1798" s="8" t="s">
        <v>1325</v>
      </c>
      <c r="C1798" s="8" t="s">
        <v>38</v>
      </c>
      <c r="D1798" s="8" t="s">
        <v>10</v>
      </c>
      <c r="E1798" s="8"/>
      <c r="F1798" s="8" t="s">
        <v>1380</v>
      </c>
      <c r="G1798" s="8" t="s">
        <v>1390</v>
      </c>
      <c r="H1798" s="8">
        <v>41.67</v>
      </c>
      <c r="I1798" s="8">
        <v>11.35</v>
      </c>
      <c r="J1798" s="8">
        <v>0.43430000000000002</v>
      </c>
      <c r="K1798" s="8">
        <v>0.44009999999999999</v>
      </c>
      <c r="L1798" s="8" t="s">
        <v>1412</v>
      </c>
      <c r="M1798" s="8">
        <v>685</v>
      </c>
      <c r="N1798" s="8" t="s">
        <v>1403</v>
      </c>
      <c r="O1798" s="89" t="s">
        <v>2304</v>
      </c>
      <c r="P1798" s="89">
        <f t="shared" si="168"/>
        <v>45090</v>
      </c>
      <c r="Q1798" s="89" t="s">
        <v>2304</v>
      </c>
      <c r="R1798" s="89" t="s">
        <v>4015</v>
      </c>
      <c r="S1798" s="121">
        <f t="shared" si="169"/>
        <v>45093</v>
      </c>
      <c r="T1798" s="8">
        <v>240</v>
      </c>
      <c r="U1798" s="8">
        <v>6.76</v>
      </c>
      <c r="Z1798" s="78">
        <f t="shared" ca="1" si="170"/>
        <v>1158</v>
      </c>
      <c r="AA1798" s="78" t="str">
        <f t="shared" si="171"/>
        <v>6-2023</v>
      </c>
      <c r="AC1798" s="4" t="str">
        <f t="shared" si="172"/>
        <v>Empty</v>
      </c>
      <c r="AD1798" s="4">
        <f t="shared" si="173"/>
        <v>4</v>
      </c>
    </row>
    <row r="1799" spans="1:30">
      <c r="A1799" s="9" t="s">
        <v>4016</v>
      </c>
      <c r="B1799" s="9" t="s">
        <v>367</v>
      </c>
      <c r="C1799" s="9" t="s">
        <v>12</v>
      </c>
      <c r="D1799" s="9" t="s">
        <v>1360</v>
      </c>
      <c r="E1799" s="9"/>
      <c r="F1799" s="9" t="s">
        <v>1400</v>
      </c>
      <c r="G1799" s="9" t="s">
        <v>1384</v>
      </c>
      <c r="H1799" s="9">
        <v>91.05</v>
      </c>
      <c r="I1799" s="9">
        <v>13.84</v>
      </c>
      <c r="J1799" s="9">
        <v>0.69740000000000002</v>
      </c>
      <c r="K1799" s="9">
        <v>1.405</v>
      </c>
      <c r="L1799" s="9" t="s">
        <v>1376</v>
      </c>
      <c r="M1799" s="9">
        <v>593</v>
      </c>
      <c r="N1799" s="9" t="s">
        <v>1377</v>
      </c>
      <c r="O1799" s="90" t="s">
        <v>607</v>
      </c>
      <c r="P1799" s="89">
        <f t="shared" si="168"/>
        <v>45626</v>
      </c>
      <c r="Q1799" s="90" t="s">
        <v>607</v>
      </c>
      <c r="R1799" s="90" t="s">
        <v>2427</v>
      </c>
      <c r="S1799" s="121">
        <f t="shared" si="169"/>
        <v>45634</v>
      </c>
      <c r="T1799" s="9">
        <v>120</v>
      </c>
      <c r="U1799" s="9">
        <v>45.96</v>
      </c>
      <c r="Z1799" s="78">
        <f t="shared" ca="1" si="170"/>
        <v>622</v>
      </c>
      <c r="AA1799" s="78" t="str">
        <f t="shared" si="171"/>
        <v>11-2024</v>
      </c>
      <c r="AC1799" s="4" t="str">
        <f t="shared" si="172"/>
        <v>Q4</v>
      </c>
      <c r="AD1799" s="4">
        <f t="shared" si="173"/>
        <v>5</v>
      </c>
    </row>
    <row r="1800" spans="1:30" hidden="1">
      <c r="A1800" s="8" t="s">
        <v>4017</v>
      </c>
      <c r="B1800" s="8" t="s">
        <v>1129</v>
      </c>
      <c r="C1800" s="8" t="s">
        <v>38</v>
      </c>
      <c r="D1800" s="8" t="s">
        <v>44</v>
      </c>
      <c r="E1800" s="8"/>
      <c r="F1800" s="8" t="s">
        <v>1380</v>
      </c>
      <c r="G1800" s="8" t="s">
        <v>1384</v>
      </c>
      <c r="H1800" s="8">
        <v>83.51</v>
      </c>
      <c r="I1800" s="8">
        <v>12.84</v>
      </c>
      <c r="J1800" s="8">
        <v>1.6681999999999999</v>
      </c>
      <c r="K1800" s="8">
        <v>3.9639000000000002</v>
      </c>
      <c r="L1800" s="8"/>
      <c r="M1800" s="8">
        <v>700</v>
      </c>
      <c r="N1800" s="8" t="s">
        <v>1426</v>
      </c>
      <c r="O1800" s="89" t="s">
        <v>3475</v>
      </c>
      <c r="P1800" s="89">
        <f t="shared" si="168"/>
        <v>45012</v>
      </c>
      <c r="Q1800" s="89" t="s">
        <v>3475</v>
      </c>
      <c r="R1800" s="89"/>
      <c r="S1800" s="121" t="e">
        <f t="shared" si="169"/>
        <v>#VALUE!</v>
      </c>
      <c r="T1800" s="8">
        <v>24</v>
      </c>
      <c r="U1800" s="8">
        <v>63.32</v>
      </c>
      <c r="Z1800" s="78">
        <f t="shared" ca="1" si="170"/>
        <v>1236</v>
      </c>
      <c r="AA1800" s="78" t="str">
        <f t="shared" si="171"/>
        <v>3-2023</v>
      </c>
      <c r="AC1800" s="4" t="str">
        <f t="shared" si="172"/>
        <v>Empty</v>
      </c>
      <c r="AD1800" s="4" t="e">
        <f t="shared" si="173"/>
        <v>#VALUE!</v>
      </c>
    </row>
    <row r="1801" spans="1:30">
      <c r="A1801" s="9" t="s">
        <v>4018</v>
      </c>
      <c r="B1801" s="9" t="s">
        <v>838</v>
      </c>
      <c r="C1801" s="9" t="s">
        <v>38</v>
      </c>
      <c r="D1801" s="9" t="s">
        <v>31</v>
      </c>
      <c r="E1801" s="9"/>
      <c r="F1801" s="9" t="s">
        <v>1389</v>
      </c>
      <c r="G1801" s="9" t="s">
        <v>1375</v>
      </c>
      <c r="H1801" s="9">
        <v>78.88</v>
      </c>
      <c r="I1801" s="9">
        <v>9.61</v>
      </c>
      <c r="J1801" s="9">
        <v>1.1135999999999999</v>
      </c>
      <c r="K1801" s="9">
        <v>6.9204999999999997</v>
      </c>
      <c r="L1801" s="9" t="s">
        <v>1376</v>
      </c>
      <c r="M1801" s="9">
        <v>601</v>
      </c>
      <c r="N1801" s="9" t="s">
        <v>1377</v>
      </c>
      <c r="O1801" s="90" t="s">
        <v>1968</v>
      </c>
      <c r="P1801" s="89">
        <f t="shared" si="168"/>
        <v>44797</v>
      </c>
      <c r="Q1801" s="90" t="s">
        <v>1968</v>
      </c>
      <c r="R1801" s="90" t="s">
        <v>1594</v>
      </c>
      <c r="S1801" s="121">
        <f t="shared" si="169"/>
        <v>44803</v>
      </c>
      <c r="T1801" s="9">
        <v>12</v>
      </c>
      <c r="U1801" s="9">
        <v>65.94</v>
      </c>
      <c r="Z1801" s="78">
        <f t="shared" ca="1" si="170"/>
        <v>1451</v>
      </c>
      <c r="AA1801" s="78" t="str">
        <f t="shared" si="171"/>
        <v>8-2022</v>
      </c>
      <c r="AC1801" s="4" t="str">
        <f t="shared" si="172"/>
        <v>Empty</v>
      </c>
      <c r="AD1801" s="4">
        <f t="shared" si="173"/>
        <v>5</v>
      </c>
    </row>
    <row r="1802" spans="1:30" hidden="1">
      <c r="A1802" s="8" t="s">
        <v>4019</v>
      </c>
      <c r="B1802" s="8" t="s">
        <v>402</v>
      </c>
      <c r="C1802" s="8" t="s">
        <v>41</v>
      </c>
      <c r="D1802" s="8" t="s">
        <v>10</v>
      </c>
      <c r="E1802" s="8"/>
      <c r="F1802" s="8" t="s">
        <v>1408</v>
      </c>
      <c r="G1802" s="8" t="s">
        <v>1375</v>
      </c>
      <c r="H1802" s="8">
        <v>53.04</v>
      </c>
      <c r="I1802" s="8"/>
      <c r="J1802" s="8">
        <v>0.4904</v>
      </c>
      <c r="K1802" s="8"/>
      <c r="L1802" s="8" t="s">
        <v>1376</v>
      </c>
      <c r="M1802" s="8">
        <v>729</v>
      </c>
      <c r="N1802" s="8" t="s">
        <v>1426</v>
      </c>
      <c r="O1802" s="89" t="s">
        <v>3063</v>
      </c>
      <c r="P1802" s="89">
        <f t="shared" si="168"/>
        <v>45584</v>
      </c>
      <c r="Q1802" s="89" t="s">
        <v>3063</v>
      </c>
      <c r="R1802" s="89"/>
      <c r="S1802" s="121" t="e">
        <f t="shared" si="169"/>
        <v>#VALUE!</v>
      </c>
      <c r="T1802" s="8">
        <v>48</v>
      </c>
      <c r="U1802" s="8">
        <v>33.19</v>
      </c>
      <c r="Z1802" s="78">
        <f t="shared" ca="1" si="170"/>
        <v>664</v>
      </c>
      <c r="AA1802" s="78" t="str">
        <f t="shared" si="171"/>
        <v>10-2024</v>
      </c>
      <c r="AC1802" s="4" t="str">
        <f t="shared" si="172"/>
        <v>Q4</v>
      </c>
      <c r="AD1802" s="4" t="e">
        <f t="shared" si="173"/>
        <v>#VALUE!</v>
      </c>
    </row>
    <row r="1803" spans="1:30" hidden="1">
      <c r="A1803" s="9" t="s">
        <v>4020</v>
      </c>
      <c r="B1803" s="9" t="s">
        <v>886</v>
      </c>
      <c r="C1803" s="9" t="s">
        <v>41</v>
      </c>
      <c r="D1803" s="9" t="s">
        <v>10</v>
      </c>
      <c r="E1803" s="9"/>
      <c r="F1803" s="9" t="s">
        <v>1380</v>
      </c>
      <c r="G1803" s="9" t="s">
        <v>1384</v>
      </c>
      <c r="H1803" s="9">
        <v>86.54</v>
      </c>
      <c r="I1803" s="9">
        <v>11.83</v>
      </c>
      <c r="J1803" s="9">
        <v>1.4715</v>
      </c>
      <c r="K1803" s="9">
        <v>1.2331000000000001</v>
      </c>
      <c r="L1803" s="9" t="s">
        <v>1412</v>
      </c>
      <c r="M1803" s="9">
        <v>785</v>
      </c>
      <c r="N1803" s="9" t="s">
        <v>1381</v>
      </c>
      <c r="O1803" s="90" t="s">
        <v>2029</v>
      </c>
      <c r="P1803" s="89">
        <f t="shared" si="168"/>
        <v>44599</v>
      </c>
      <c r="Q1803" s="90" t="s">
        <v>2029</v>
      </c>
      <c r="R1803" s="90"/>
      <c r="S1803" s="121" t="e">
        <f t="shared" si="169"/>
        <v>#VALUE!</v>
      </c>
      <c r="T1803" s="9">
        <v>120</v>
      </c>
      <c r="U1803" s="9">
        <v>31.59</v>
      </c>
      <c r="Z1803" s="78">
        <f t="shared" ca="1" si="170"/>
        <v>1649</v>
      </c>
      <c r="AA1803" s="78" t="str">
        <f t="shared" si="171"/>
        <v>2-2022</v>
      </c>
      <c r="AC1803" s="4" t="str">
        <f t="shared" si="172"/>
        <v>Empty</v>
      </c>
      <c r="AD1803" s="4" t="e">
        <f t="shared" si="173"/>
        <v>#VALUE!</v>
      </c>
    </row>
    <row r="1804" spans="1:30" hidden="1">
      <c r="A1804" s="8" t="s">
        <v>4021</v>
      </c>
      <c r="B1804" s="8" t="s">
        <v>909</v>
      </c>
      <c r="C1804" s="8" t="s">
        <v>41</v>
      </c>
      <c r="D1804" s="8" t="s">
        <v>10</v>
      </c>
      <c r="E1804" s="8"/>
      <c r="F1804" s="8" t="s">
        <v>1408</v>
      </c>
      <c r="G1804" s="8" t="s">
        <v>1375</v>
      </c>
      <c r="H1804" s="8">
        <v>23.19</v>
      </c>
      <c r="I1804" s="8">
        <v>7.79</v>
      </c>
      <c r="J1804" s="8">
        <v>0.27389999999999998</v>
      </c>
      <c r="K1804" s="8">
        <v>0.27879999999999999</v>
      </c>
      <c r="L1804" s="8" t="s">
        <v>1376</v>
      </c>
      <c r="M1804" s="8">
        <v>698</v>
      </c>
      <c r="N1804" s="8" t="s">
        <v>1381</v>
      </c>
      <c r="O1804" s="89" t="s">
        <v>535</v>
      </c>
      <c r="P1804" s="89">
        <f t="shared" si="168"/>
        <v>45035</v>
      </c>
      <c r="Q1804" s="89" t="s">
        <v>535</v>
      </c>
      <c r="R1804" s="89"/>
      <c r="S1804" s="121" t="e">
        <f t="shared" si="169"/>
        <v>#VALUE!</v>
      </c>
      <c r="T1804" s="8">
        <v>120</v>
      </c>
      <c r="U1804" s="8">
        <v>9.9499999999999993</v>
      </c>
      <c r="Z1804" s="78">
        <f t="shared" ca="1" si="170"/>
        <v>1213</v>
      </c>
      <c r="AA1804" s="78" t="str">
        <f t="shared" si="171"/>
        <v>4-2023</v>
      </c>
      <c r="AC1804" s="4" t="str">
        <f t="shared" si="172"/>
        <v>Empty</v>
      </c>
      <c r="AD1804" s="4" t="e">
        <f t="shared" si="173"/>
        <v>#VALUE!</v>
      </c>
    </row>
    <row r="1805" spans="1:30" hidden="1">
      <c r="A1805" s="9" t="s">
        <v>4022</v>
      </c>
      <c r="B1805" s="9" t="s">
        <v>998</v>
      </c>
      <c r="C1805" s="9" t="s">
        <v>32</v>
      </c>
      <c r="D1805" s="9" t="s">
        <v>10</v>
      </c>
      <c r="E1805" s="9"/>
      <c r="F1805" s="9" t="s">
        <v>1380</v>
      </c>
      <c r="G1805" s="9" t="s">
        <v>1384</v>
      </c>
      <c r="H1805" s="9">
        <v>76.41</v>
      </c>
      <c r="I1805" s="9">
        <v>12.26</v>
      </c>
      <c r="J1805" s="9">
        <v>0.63849999999999996</v>
      </c>
      <c r="K1805" s="9">
        <v>2.5474000000000001</v>
      </c>
      <c r="L1805" s="9" t="s">
        <v>1385</v>
      </c>
      <c r="M1805" s="9">
        <v>618</v>
      </c>
      <c r="N1805" s="9" t="s">
        <v>1426</v>
      </c>
      <c r="O1805" s="90" t="s">
        <v>2491</v>
      </c>
      <c r="P1805" s="89">
        <f t="shared" si="168"/>
        <v>45604</v>
      </c>
      <c r="Q1805" s="90" t="s">
        <v>2491</v>
      </c>
      <c r="R1805" s="90"/>
      <c r="S1805" s="121" t="e">
        <f t="shared" si="169"/>
        <v>#VALUE!</v>
      </c>
      <c r="T1805" s="9">
        <v>36</v>
      </c>
      <c r="U1805" s="9">
        <v>0</v>
      </c>
      <c r="Z1805" s="78">
        <f t="shared" ca="1" si="170"/>
        <v>644</v>
      </c>
      <c r="AA1805" s="78" t="str">
        <f t="shared" si="171"/>
        <v>11-2024</v>
      </c>
      <c r="AC1805" s="4" t="str">
        <f t="shared" si="172"/>
        <v>Q4</v>
      </c>
      <c r="AD1805" s="4" t="e">
        <f t="shared" si="173"/>
        <v>#VALUE!</v>
      </c>
    </row>
    <row r="1806" spans="1:30">
      <c r="A1806" s="8" t="s">
        <v>4023</v>
      </c>
      <c r="B1806" s="8" t="s">
        <v>696</v>
      </c>
      <c r="C1806" s="8" t="s">
        <v>16</v>
      </c>
      <c r="D1806" s="8" t="s">
        <v>31</v>
      </c>
      <c r="E1806" s="8"/>
      <c r="F1806" s="8" t="s">
        <v>1408</v>
      </c>
      <c r="G1806" s="8" t="s">
        <v>1390</v>
      </c>
      <c r="H1806" s="8">
        <v>98.43</v>
      </c>
      <c r="I1806" s="8">
        <v>16.79</v>
      </c>
      <c r="J1806" s="8">
        <v>1.4454</v>
      </c>
      <c r="K1806" s="8">
        <v>1.9996</v>
      </c>
      <c r="L1806" s="8"/>
      <c r="M1806" s="8">
        <v>677</v>
      </c>
      <c r="N1806" s="8" t="s">
        <v>1403</v>
      </c>
      <c r="O1806" s="89" t="s">
        <v>1627</v>
      </c>
      <c r="P1806" s="89">
        <f t="shared" si="168"/>
        <v>44962</v>
      </c>
      <c r="Q1806" s="89" t="s">
        <v>1627</v>
      </c>
      <c r="R1806" s="89" t="s">
        <v>2331</v>
      </c>
      <c r="S1806" s="121">
        <f t="shared" si="169"/>
        <v>44965</v>
      </c>
      <c r="T1806" s="8">
        <v>84</v>
      </c>
      <c r="U1806" s="8">
        <v>74.12</v>
      </c>
      <c r="Z1806" s="78">
        <f t="shared" ca="1" si="170"/>
        <v>1286</v>
      </c>
      <c r="AA1806" s="78" t="str">
        <f t="shared" si="171"/>
        <v>2-2023</v>
      </c>
      <c r="AC1806" s="4" t="str">
        <f t="shared" si="172"/>
        <v>Empty</v>
      </c>
      <c r="AD1806" s="4">
        <f t="shared" si="173"/>
        <v>3</v>
      </c>
    </row>
    <row r="1807" spans="1:30">
      <c r="A1807" s="9" t="s">
        <v>4024</v>
      </c>
      <c r="B1807" s="9" t="s">
        <v>248</v>
      </c>
      <c r="C1807" s="9" t="s">
        <v>28</v>
      </c>
      <c r="D1807" s="9" t="s">
        <v>31</v>
      </c>
      <c r="E1807" s="9"/>
      <c r="F1807" s="9" t="s">
        <v>1374</v>
      </c>
      <c r="G1807" s="9" t="s">
        <v>1390</v>
      </c>
      <c r="H1807" s="9">
        <v>10.49</v>
      </c>
      <c r="I1807" s="9">
        <v>14.94</v>
      </c>
      <c r="J1807" s="9">
        <v>8.48E-2</v>
      </c>
      <c r="K1807" s="9">
        <v>0.36330000000000001</v>
      </c>
      <c r="L1807" s="9" t="s">
        <v>1376</v>
      </c>
      <c r="M1807" s="9">
        <v>672</v>
      </c>
      <c r="N1807" s="9" t="s">
        <v>1396</v>
      </c>
      <c r="O1807" s="90" t="s">
        <v>1457</v>
      </c>
      <c r="P1807" s="89">
        <f t="shared" si="168"/>
        <v>45430</v>
      </c>
      <c r="Q1807" s="90" t="s">
        <v>1457</v>
      </c>
      <c r="R1807" s="90" t="s">
        <v>1738</v>
      </c>
      <c r="S1807" s="121">
        <f t="shared" si="169"/>
        <v>45439</v>
      </c>
      <c r="T1807" s="9">
        <v>36</v>
      </c>
      <c r="U1807" s="9">
        <v>4.08</v>
      </c>
      <c r="Z1807" s="78">
        <f t="shared" ca="1" si="170"/>
        <v>818</v>
      </c>
      <c r="AA1807" s="78" t="str">
        <f t="shared" si="171"/>
        <v>5-2024</v>
      </c>
      <c r="AC1807" s="4" t="str">
        <f t="shared" si="172"/>
        <v>Empty</v>
      </c>
      <c r="AD1807" s="4">
        <f t="shared" si="173"/>
        <v>6</v>
      </c>
    </row>
    <row r="1808" spans="1:30">
      <c r="A1808" s="8" t="s">
        <v>4025</v>
      </c>
      <c r="B1808" s="8" t="s">
        <v>1226</v>
      </c>
      <c r="C1808" s="8" t="s">
        <v>38</v>
      </c>
      <c r="D1808" s="8" t="s">
        <v>44</v>
      </c>
      <c r="E1808" s="8"/>
      <c r="F1808" s="8" t="s">
        <v>1380</v>
      </c>
      <c r="G1808" s="8" t="s">
        <v>1384</v>
      </c>
      <c r="H1808" s="8">
        <v>92.86</v>
      </c>
      <c r="I1808" s="8">
        <v>14.91</v>
      </c>
      <c r="J1808" s="8">
        <v>1.1249</v>
      </c>
      <c r="K1808" s="8">
        <v>1.7871999999999999</v>
      </c>
      <c r="L1808" s="8" t="s">
        <v>1358</v>
      </c>
      <c r="M1808" s="8">
        <v>610</v>
      </c>
      <c r="N1808" s="8" t="s">
        <v>1377</v>
      </c>
      <c r="O1808" s="89" t="s">
        <v>1450</v>
      </c>
      <c r="P1808" s="89">
        <f t="shared" si="168"/>
        <v>45542</v>
      </c>
      <c r="Q1808" s="89" t="s">
        <v>1450</v>
      </c>
      <c r="R1808" s="89" t="s">
        <v>2263</v>
      </c>
      <c r="S1808" s="121">
        <f t="shared" si="169"/>
        <v>45556</v>
      </c>
      <c r="T1808" s="8">
        <v>84</v>
      </c>
      <c r="U1808" s="8">
        <v>74.8</v>
      </c>
      <c r="Z1808" s="78">
        <f t="shared" ca="1" si="170"/>
        <v>706</v>
      </c>
      <c r="AA1808" s="78" t="str">
        <f t="shared" si="171"/>
        <v>9-2024</v>
      </c>
      <c r="AC1808" s="4" t="str">
        <f t="shared" si="172"/>
        <v>Empty</v>
      </c>
      <c r="AD1808" s="4">
        <f t="shared" si="173"/>
        <v>10</v>
      </c>
    </row>
    <row r="1809" spans="1:30">
      <c r="A1809" s="9" t="s">
        <v>4026</v>
      </c>
      <c r="B1809" s="9" t="s">
        <v>1182</v>
      </c>
      <c r="C1809" s="9" t="s">
        <v>20</v>
      </c>
      <c r="D1809" s="9" t="s">
        <v>1360</v>
      </c>
      <c r="E1809" s="9"/>
      <c r="F1809" s="9" t="s">
        <v>1400</v>
      </c>
      <c r="G1809" s="9" t="s">
        <v>1375</v>
      </c>
      <c r="H1809" s="9">
        <v>27.88</v>
      </c>
      <c r="I1809" s="9">
        <v>9.35</v>
      </c>
      <c r="J1809" s="9">
        <v>0.22339999999999999</v>
      </c>
      <c r="K1809" s="9">
        <v>0.28860000000000002</v>
      </c>
      <c r="L1809" s="9" t="s">
        <v>1376</v>
      </c>
      <c r="M1809" s="9">
        <v>791</v>
      </c>
      <c r="N1809" s="9" t="s">
        <v>1377</v>
      </c>
      <c r="O1809" s="90" t="s">
        <v>1457</v>
      </c>
      <c r="P1809" s="89">
        <f t="shared" si="168"/>
        <v>45430</v>
      </c>
      <c r="Q1809" s="90" t="s">
        <v>1457</v>
      </c>
      <c r="R1809" s="90" t="s">
        <v>2940</v>
      </c>
      <c r="S1809" s="121">
        <f t="shared" si="169"/>
        <v>45445</v>
      </c>
      <c r="T1809" s="9">
        <v>180</v>
      </c>
      <c r="U1809" s="9">
        <v>21.79</v>
      </c>
      <c r="Z1809" s="78">
        <f t="shared" ca="1" si="170"/>
        <v>818</v>
      </c>
      <c r="AA1809" s="78" t="str">
        <f t="shared" si="171"/>
        <v>5-2024</v>
      </c>
      <c r="AC1809" s="4" t="str">
        <f t="shared" si="172"/>
        <v>Empty</v>
      </c>
      <c r="AD1809" s="4">
        <f t="shared" si="173"/>
        <v>10</v>
      </c>
    </row>
    <row r="1810" spans="1:30" hidden="1">
      <c r="A1810" s="8" t="s">
        <v>4027</v>
      </c>
      <c r="B1810" s="8" t="s">
        <v>1153</v>
      </c>
      <c r="C1810" s="8" t="s">
        <v>24</v>
      </c>
      <c r="D1810" s="8" t="s">
        <v>31</v>
      </c>
      <c r="E1810" s="8"/>
      <c r="F1810" s="8" t="s">
        <v>1411</v>
      </c>
      <c r="G1810" s="8" t="s">
        <v>1375</v>
      </c>
      <c r="H1810" s="8">
        <v>65.930000000000007</v>
      </c>
      <c r="I1810" s="8">
        <v>14.31</v>
      </c>
      <c r="J1810" s="8">
        <v>1.1398999999999999</v>
      </c>
      <c r="K1810" s="8">
        <v>1.5447</v>
      </c>
      <c r="L1810" s="8" t="s">
        <v>1376</v>
      </c>
      <c r="M1810" s="8">
        <v>742</v>
      </c>
      <c r="N1810" s="8" t="s">
        <v>1381</v>
      </c>
      <c r="O1810" s="89" t="s">
        <v>382</v>
      </c>
      <c r="P1810" s="89">
        <f t="shared" si="168"/>
        <v>44722</v>
      </c>
      <c r="Q1810" s="89" t="s">
        <v>382</v>
      </c>
      <c r="R1810" s="89"/>
      <c r="S1810" s="121" t="e">
        <f t="shared" si="169"/>
        <v>#VALUE!</v>
      </c>
      <c r="T1810" s="8">
        <v>60</v>
      </c>
      <c r="U1810" s="8">
        <v>26.14</v>
      </c>
      <c r="Z1810" s="78">
        <f t="shared" ca="1" si="170"/>
        <v>1526</v>
      </c>
      <c r="AA1810" s="78" t="str">
        <f t="shared" si="171"/>
        <v>6-2022</v>
      </c>
      <c r="AC1810" s="4" t="str">
        <f t="shared" si="172"/>
        <v>Empty</v>
      </c>
      <c r="AD1810" s="4" t="e">
        <f t="shared" si="173"/>
        <v>#VALUE!</v>
      </c>
    </row>
    <row r="1811" spans="1:30">
      <c r="A1811" s="9" t="s">
        <v>4028</v>
      </c>
      <c r="B1811" s="9" t="s">
        <v>426</v>
      </c>
      <c r="C1811" s="9" t="s">
        <v>24</v>
      </c>
      <c r="D1811" s="9" t="s">
        <v>44</v>
      </c>
      <c r="E1811" s="9"/>
      <c r="F1811" s="9" t="s">
        <v>1408</v>
      </c>
      <c r="G1811" s="9" t="s">
        <v>1375</v>
      </c>
      <c r="H1811" s="9"/>
      <c r="I1811" s="9">
        <v>8.93</v>
      </c>
      <c r="J1811" s="9">
        <v>0.34860000000000002</v>
      </c>
      <c r="K1811" s="9">
        <v>1.0456000000000001</v>
      </c>
      <c r="L1811" s="9" t="s">
        <v>1395</v>
      </c>
      <c r="M1811" s="9">
        <v>882</v>
      </c>
      <c r="N1811" s="9" t="s">
        <v>1377</v>
      </c>
      <c r="O1811" s="90" t="s">
        <v>1829</v>
      </c>
      <c r="P1811" s="89">
        <f t="shared" si="168"/>
        <v>45576</v>
      </c>
      <c r="Q1811" s="90" t="s">
        <v>1829</v>
      </c>
      <c r="R1811" s="90" t="s">
        <v>396</v>
      </c>
      <c r="S1811" s="121">
        <f t="shared" si="169"/>
        <v>45579</v>
      </c>
      <c r="T1811" s="9">
        <v>84</v>
      </c>
      <c r="U1811" s="9">
        <v>39.76</v>
      </c>
      <c r="Z1811" s="78">
        <f t="shared" ca="1" si="170"/>
        <v>672</v>
      </c>
      <c r="AA1811" s="78" t="str">
        <f t="shared" si="171"/>
        <v>10-2024</v>
      </c>
      <c r="AC1811" s="4" t="str">
        <f t="shared" si="172"/>
        <v>Q4</v>
      </c>
      <c r="AD1811" s="4">
        <f t="shared" si="173"/>
        <v>2</v>
      </c>
    </row>
    <row r="1812" spans="1:30" hidden="1">
      <c r="A1812" s="8" t="s">
        <v>4029</v>
      </c>
      <c r="B1812" s="8" t="s">
        <v>1001</v>
      </c>
      <c r="C1812" s="8" t="s">
        <v>38</v>
      </c>
      <c r="D1812" s="8" t="s">
        <v>23</v>
      </c>
      <c r="E1812" s="8"/>
      <c r="F1812" s="8" t="s">
        <v>1400</v>
      </c>
      <c r="G1812" s="8" t="s">
        <v>1375</v>
      </c>
      <c r="H1812" s="8">
        <v>87.97</v>
      </c>
      <c r="I1812" s="8">
        <v>10.35</v>
      </c>
      <c r="J1812" s="8">
        <v>1.5978000000000001</v>
      </c>
      <c r="K1812" s="8">
        <v>2.246</v>
      </c>
      <c r="L1812" s="8" t="s">
        <v>1376</v>
      </c>
      <c r="M1812" s="8">
        <v>852</v>
      </c>
      <c r="N1812" s="8" t="s">
        <v>1426</v>
      </c>
      <c r="O1812" s="89" t="s">
        <v>3588</v>
      </c>
      <c r="P1812" s="89">
        <f t="shared" si="168"/>
        <v>45134</v>
      </c>
      <c r="Q1812" s="89" t="s">
        <v>3588</v>
      </c>
      <c r="R1812" s="89"/>
      <c r="S1812" s="121" t="e">
        <f t="shared" si="169"/>
        <v>#VALUE!</v>
      </c>
      <c r="T1812" s="8">
        <v>48</v>
      </c>
      <c r="U1812" s="8">
        <v>50.22</v>
      </c>
      <c r="Z1812" s="78">
        <f t="shared" ca="1" si="170"/>
        <v>1114</v>
      </c>
      <c r="AA1812" s="78" t="str">
        <f t="shared" si="171"/>
        <v>7-2023</v>
      </c>
      <c r="AC1812" s="4" t="str">
        <f t="shared" si="172"/>
        <v>Empty</v>
      </c>
      <c r="AD1812" s="4" t="e">
        <f t="shared" si="173"/>
        <v>#VALUE!</v>
      </c>
    </row>
    <row r="1813" spans="1:30" hidden="1">
      <c r="A1813" s="9" t="s">
        <v>4030</v>
      </c>
      <c r="B1813" s="9" t="s">
        <v>750</v>
      </c>
      <c r="C1813" s="9" t="s">
        <v>38</v>
      </c>
      <c r="D1813" s="9" t="s">
        <v>10</v>
      </c>
      <c r="E1813" s="9"/>
      <c r="F1813" s="9" t="s">
        <v>1408</v>
      </c>
      <c r="G1813" s="9" t="s">
        <v>1384</v>
      </c>
      <c r="H1813" s="9">
        <v>53.68</v>
      </c>
      <c r="I1813" s="9">
        <v>13.37</v>
      </c>
      <c r="J1813" s="9">
        <v>1.0130999999999999</v>
      </c>
      <c r="K1813" s="9">
        <v>1.45</v>
      </c>
      <c r="L1813" s="9" t="s">
        <v>1395</v>
      </c>
      <c r="M1813" s="9">
        <v>868</v>
      </c>
      <c r="N1813" s="9" t="s">
        <v>1381</v>
      </c>
      <c r="O1813" s="90" t="s">
        <v>2064</v>
      </c>
      <c r="P1813" s="89">
        <f t="shared" si="168"/>
        <v>44809</v>
      </c>
      <c r="Q1813" s="90" t="s">
        <v>2064</v>
      </c>
      <c r="R1813" s="90"/>
      <c r="S1813" s="121" t="e">
        <f t="shared" si="169"/>
        <v>#VALUE!</v>
      </c>
      <c r="T1813" s="9">
        <v>48</v>
      </c>
      <c r="U1813" s="9">
        <v>16.670000000000002</v>
      </c>
      <c r="Z1813" s="78">
        <f t="shared" ca="1" si="170"/>
        <v>1439</v>
      </c>
      <c r="AA1813" s="78" t="str">
        <f t="shared" si="171"/>
        <v>9-2022</v>
      </c>
      <c r="AC1813" s="4" t="str">
        <f t="shared" si="172"/>
        <v>Empty</v>
      </c>
      <c r="AD1813" s="4" t="e">
        <f t="shared" si="173"/>
        <v>#VALUE!</v>
      </c>
    </row>
    <row r="1814" spans="1:30" hidden="1">
      <c r="A1814" s="8" t="s">
        <v>4031</v>
      </c>
      <c r="B1814" s="8" t="s">
        <v>1074</v>
      </c>
      <c r="C1814" s="8" t="s">
        <v>38</v>
      </c>
      <c r="D1814" s="8" t="s">
        <v>10</v>
      </c>
      <c r="E1814" s="8"/>
      <c r="F1814" s="8" t="s">
        <v>1374</v>
      </c>
      <c r="G1814" s="8" t="s">
        <v>1375</v>
      </c>
      <c r="H1814" s="8">
        <v>81.33</v>
      </c>
      <c r="I1814" s="8">
        <v>9.94</v>
      </c>
      <c r="J1814" s="8">
        <v>0.66169999999999995</v>
      </c>
      <c r="K1814" s="8">
        <v>1.7256</v>
      </c>
      <c r="L1814" s="8" t="s">
        <v>1385</v>
      </c>
      <c r="M1814" s="8">
        <v>740</v>
      </c>
      <c r="N1814" s="8" t="s">
        <v>1426</v>
      </c>
      <c r="O1814" s="89" t="s">
        <v>1642</v>
      </c>
      <c r="P1814" s="89">
        <f t="shared" si="168"/>
        <v>44564</v>
      </c>
      <c r="Q1814" s="89" t="s">
        <v>1642</v>
      </c>
      <c r="R1814" s="89"/>
      <c r="S1814" s="121" t="e">
        <f t="shared" si="169"/>
        <v>#VALUE!</v>
      </c>
      <c r="T1814" s="8">
        <v>60</v>
      </c>
      <c r="U1814" s="8">
        <v>0</v>
      </c>
      <c r="Z1814" s="78">
        <f t="shared" ca="1" si="170"/>
        <v>1684</v>
      </c>
      <c r="AA1814" s="78" t="str">
        <f t="shared" si="171"/>
        <v>1-2022</v>
      </c>
      <c r="AC1814" s="4" t="str">
        <f t="shared" si="172"/>
        <v>Empty</v>
      </c>
      <c r="AD1814" s="4" t="e">
        <f t="shared" si="173"/>
        <v>#VALUE!</v>
      </c>
    </row>
    <row r="1815" spans="1:30">
      <c r="A1815" s="9" t="s">
        <v>4032</v>
      </c>
      <c r="B1815" s="9" t="s">
        <v>336</v>
      </c>
      <c r="C1815" s="9" t="s">
        <v>24</v>
      </c>
      <c r="D1815" s="9" t="s">
        <v>10</v>
      </c>
      <c r="E1815" s="9"/>
      <c r="F1815" s="9" t="s">
        <v>1408</v>
      </c>
      <c r="G1815" s="9" t="s">
        <v>1384</v>
      </c>
      <c r="H1815" s="9">
        <v>5.54</v>
      </c>
      <c r="I1815" s="9">
        <v>9.0500000000000007</v>
      </c>
      <c r="J1815" s="9">
        <v>5.7700000000000001E-2</v>
      </c>
      <c r="K1815" s="9">
        <v>0.13800000000000001</v>
      </c>
      <c r="L1815" s="9" t="s">
        <v>1358</v>
      </c>
      <c r="M1815" s="9">
        <v>606</v>
      </c>
      <c r="N1815" s="9" t="s">
        <v>1377</v>
      </c>
      <c r="O1815" s="90" t="s">
        <v>3317</v>
      </c>
      <c r="P1815" s="89">
        <f t="shared" si="168"/>
        <v>45446</v>
      </c>
      <c r="Q1815" s="90" t="s">
        <v>3317</v>
      </c>
      <c r="R1815" s="90" t="s">
        <v>1540</v>
      </c>
      <c r="S1815" s="121">
        <f t="shared" si="169"/>
        <v>45450</v>
      </c>
      <c r="T1815" s="9">
        <v>48</v>
      </c>
      <c r="U1815" s="9">
        <v>1.51</v>
      </c>
      <c r="Z1815" s="78">
        <f t="shared" ca="1" si="170"/>
        <v>802</v>
      </c>
      <c r="AA1815" s="78" t="str">
        <f t="shared" si="171"/>
        <v>6-2024</v>
      </c>
      <c r="AC1815" s="4" t="str">
        <f t="shared" si="172"/>
        <v>Empty</v>
      </c>
      <c r="AD1815" s="4">
        <f t="shared" si="173"/>
        <v>5</v>
      </c>
    </row>
    <row r="1816" spans="1:30" hidden="1">
      <c r="A1816" s="8" t="s">
        <v>4033</v>
      </c>
      <c r="B1816" s="8" t="s">
        <v>483</v>
      </c>
      <c r="C1816" s="8" t="s">
        <v>32</v>
      </c>
      <c r="D1816" s="8" t="s">
        <v>31</v>
      </c>
      <c r="E1816" s="8"/>
      <c r="F1816" s="8" t="s">
        <v>1374</v>
      </c>
      <c r="G1816" s="8" t="s">
        <v>1375</v>
      </c>
      <c r="H1816" s="8">
        <v>86.51</v>
      </c>
      <c r="I1816" s="8">
        <v>10.220000000000001</v>
      </c>
      <c r="J1816" s="8">
        <v>1.5365</v>
      </c>
      <c r="K1816" s="8">
        <v>2.8003999999999998</v>
      </c>
      <c r="L1816" s="8" t="s">
        <v>1376</v>
      </c>
      <c r="M1816" s="8">
        <v>878</v>
      </c>
      <c r="N1816" s="8" t="s">
        <v>1386</v>
      </c>
      <c r="O1816" s="89" t="s">
        <v>864</v>
      </c>
      <c r="P1816" s="89">
        <f t="shared" si="168"/>
        <v>45533</v>
      </c>
      <c r="Q1816" s="89" t="s">
        <v>864</v>
      </c>
      <c r="R1816" s="89"/>
      <c r="S1816" s="121" t="e">
        <f t="shared" si="169"/>
        <v>#VALUE!</v>
      </c>
      <c r="T1816" s="8">
        <v>36</v>
      </c>
      <c r="U1816" s="8">
        <v>28.1</v>
      </c>
      <c r="Z1816" s="78">
        <f t="shared" ca="1" si="170"/>
        <v>715</v>
      </c>
      <c r="AA1816" s="78" t="str">
        <f t="shared" si="171"/>
        <v>8-2024</v>
      </c>
      <c r="AC1816" s="4" t="str">
        <f t="shared" si="172"/>
        <v>Empty</v>
      </c>
      <c r="AD1816" s="4" t="e">
        <f t="shared" si="173"/>
        <v>#VALUE!</v>
      </c>
    </row>
    <row r="1817" spans="1:30">
      <c r="A1817" s="9" t="s">
        <v>4034</v>
      </c>
      <c r="B1817" s="9" t="s">
        <v>155</v>
      </c>
      <c r="C1817" s="9" t="s">
        <v>41</v>
      </c>
      <c r="D1817" s="9" t="s">
        <v>31</v>
      </c>
      <c r="E1817" s="9"/>
      <c r="F1817" s="9" t="s">
        <v>1380</v>
      </c>
      <c r="G1817" s="9" t="s">
        <v>1384</v>
      </c>
      <c r="H1817" s="9">
        <v>87.84</v>
      </c>
      <c r="I1817" s="9">
        <v>14.41</v>
      </c>
      <c r="J1817" s="9">
        <v>1.014</v>
      </c>
      <c r="K1817" s="9">
        <v>1.1940999999999999</v>
      </c>
      <c r="L1817" s="9" t="s">
        <v>1358</v>
      </c>
      <c r="M1817" s="9">
        <v>562</v>
      </c>
      <c r="N1817" s="9" t="s">
        <v>1396</v>
      </c>
      <c r="O1817" s="90" t="s">
        <v>1198</v>
      </c>
      <c r="P1817" s="89">
        <f t="shared" si="168"/>
        <v>45233</v>
      </c>
      <c r="Q1817" s="90" t="s">
        <v>1198</v>
      </c>
      <c r="R1817" s="90" t="s">
        <v>2166</v>
      </c>
      <c r="S1817" s="121">
        <f t="shared" si="169"/>
        <v>45235</v>
      </c>
      <c r="T1817" s="9">
        <v>180</v>
      </c>
      <c r="U1817" s="9">
        <v>38.03</v>
      </c>
      <c r="Z1817" s="78">
        <f t="shared" ca="1" si="170"/>
        <v>1015</v>
      </c>
      <c r="AA1817" s="78" t="str">
        <f t="shared" si="171"/>
        <v>11-2023</v>
      </c>
      <c r="AC1817" s="4" t="str">
        <f t="shared" si="172"/>
        <v>Q4</v>
      </c>
      <c r="AD1817" s="4">
        <f t="shared" si="173"/>
        <v>1</v>
      </c>
    </row>
    <row r="1818" spans="1:30">
      <c r="A1818" s="8" t="s">
        <v>4035</v>
      </c>
      <c r="B1818" s="8" t="s">
        <v>1241</v>
      </c>
      <c r="C1818" s="8" t="s">
        <v>35</v>
      </c>
      <c r="D1818" s="8" t="s">
        <v>44</v>
      </c>
      <c r="E1818" s="8"/>
      <c r="F1818" s="8" t="s">
        <v>1411</v>
      </c>
      <c r="G1818" s="8" t="s">
        <v>1390</v>
      </c>
      <c r="H1818" s="8">
        <v>47.46</v>
      </c>
      <c r="I1818" s="8">
        <v>18.45</v>
      </c>
      <c r="J1818" s="8">
        <v>0.85170000000000001</v>
      </c>
      <c r="K1818" s="8">
        <v>4.3613</v>
      </c>
      <c r="L1818" s="8" t="s">
        <v>1376</v>
      </c>
      <c r="M1818" s="8">
        <v>816</v>
      </c>
      <c r="N1818" s="8" t="s">
        <v>1396</v>
      </c>
      <c r="O1818" s="89" t="s">
        <v>4036</v>
      </c>
      <c r="P1818" s="89">
        <f t="shared" si="168"/>
        <v>45101</v>
      </c>
      <c r="Q1818" s="89" t="s">
        <v>4036</v>
      </c>
      <c r="R1818" s="89" t="s">
        <v>885</v>
      </c>
      <c r="S1818" s="121">
        <f t="shared" si="169"/>
        <v>45106</v>
      </c>
      <c r="T1818" s="8">
        <v>12</v>
      </c>
      <c r="U1818" s="8">
        <v>13.42</v>
      </c>
      <c r="Z1818" s="78">
        <f t="shared" ca="1" si="170"/>
        <v>1147</v>
      </c>
      <c r="AA1818" s="78" t="str">
        <f t="shared" si="171"/>
        <v>6-2023</v>
      </c>
      <c r="AC1818" s="4" t="str">
        <f t="shared" si="172"/>
        <v>Empty</v>
      </c>
      <c r="AD1818" s="4">
        <f t="shared" si="173"/>
        <v>4</v>
      </c>
    </row>
    <row r="1819" spans="1:30">
      <c r="A1819" s="9" t="s">
        <v>4037</v>
      </c>
      <c r="B1819" s="9" t="s">
        <v>608</v>
      </c>
      <c r="C1819" s="9" t="s">
        <v>24</v>
      </c>
      <c r="D1819" s="9" t="s">
        <v>44</v>
      </c>
      <c r="E1819" s="9"/>
      <c r="F1819" s="9" t="s">
        <v>1411</v>
      </c>
      <c r="G1819" s="9" t="s">
        <v>1390</v>
      </c>
      <c r="H1819" s="9">
        <v>21.83</v>
      </c>
      <c r="I1819" s="9">
        <v>17.899999999999999</v>
      </c>
      <c r="J1819" s="9">
        <v>0.40760000000000002</v>
      </c>
      <c r="K1819" s="9">
        <v>0.78810000000000002</v>
      </c>
      <c r="L1819" s="9" t="s">
        <v>1376</v>
      </c>
      <c r="M1819" s="9">
        <v>690</v>
      </c>
      <c r="N1819" s="9" t="s">
        <v>1396</v>
      </c>
      <c r="O1819" s="90" t="s">
        <v>1673</v>
      </c>
      <c r="P1819" s="89">
        <f t="shared" si="168"/>
        <v>44942</v>
      </c>
      <c r="Q1819" s="90" t="s">
        <v>1673</v>
      </c>
      <c r="R1819" s="90" t="s">
        <v>4038</v>
      </c>
      <c r="S1819" s="121">
        <f t="shared" si="169"/>
        <v>44955</v>
      </c>
      <c r="T1819" s="9">
        <v>36</v>
      </c>
      <c r="U1819" s="9">
        <v>10.85</v>
      </c>
      <c r="Z1819" s="78">
        <f t="shared" ca="1" si="170"/>
        <v>1306</v>
      </c>
      <c r="AA1819" s="78" t="str">
        <f t="shared" si="171"/>
        <v>1-2023</v>
      </c>
      <c r="AC1819" s="4" t="str">
        <f t="shared" si="172"/>
        <v>Empty</v>
      </c>
      <c r="AD1819" s="4">
        <f t="shared" si="173"/>
        <v>10</v>
      </c>
    </row>
    <row r="1820" spans="1:30">
      <c r="A1820" s="8" t="s">
        <v>4039</v>
      </c>
      <c r="B1820" s="8" t="s">
        <v>735</v>
      </c>
      <c r="C1820" s="8" t="s">
        <v>28</v>
      </c>
      <c r="D1820" s="8" t="s">
        <v>44</v>
      </c>
      <c r="E1820" s="8"/>
      <c r="F1820" s="8" t="s">
        <v>1400</v>
      </c>
      <c r="G1820" s="8" t="s">
        <v>1384</v>
      </c>
      <c r="H1820" s="8">
        <v>48.61</v>
      </c>
      <c r="I1820" s="8">
        <v>17.559999999999999</v>
      </c>
      <c r="J1820" s="8">
        <v>0.6381</v>
      </c>
      <c r="K1820" s="8">
        <v>2.4165000000000001</v>
      </c>
      <c r="L1820" s="8" t="s">
        <v>1395</v>
      </c>
      <c r="M1820" s="8">
        <v>555</v>
      </c>
      <c r="N1820" s="8" t="s">
        <v>1403</v>
      </c>
      <c r="O1820" s="89" t="s">
        <v>4040</v>
      </c>
      <c r="P1820" s="89">
        <f t="shared" si="168"/>
        <v>44935</v>
      </c>
      <c r="Q1820" s="89" t="s">
        <v>4040</v>
      </c>
      <c r="R1820" s="89" t="s">
        <v>416</v>
      </c>
      <c r="S1820" s="121">
        <f t="shared" si="169"/>
        <v>44939</v>
      </c>
      <c r="T1820" s="8">
        <v>24</v>
      </c>
      <c r="U1820" s="8">
        <v>41.35</v>
      </c>
      <c r="Z1820" s="78">
        <f t="shared" ca="1" si="170"/>
        <v>1313</v>
      </c>
      <c r="AA1820" s="78" t="str">
        <f t="shared" si="171"/>
        <v>1-2023</v>
      </c>
      <c r="AC1820" s="4" t="str">
        <f t="shared" si="172"/>
        <v>Empty</v>
      </c>
      <c r="AD1820" s="4">
        <f t="shared" si="173"/>
        <v>5</v>
      </c>
    </row>
    <row r="1821" spans="1:30" hidden="1">
      <c r="A1821" s="9" t="s">
        <v>4041</v>
      </c>
      <c r="B1821" s="9" t="s">
        <v>394</v>
      </c>
      <c r="C1821" s="9" t="s">
        <v>41</v>
      </c>
      <c r="D1821" s="9" t="s">
        <v>10</v>
      </c>
      <c r="E1821" s="9"/>
      <c r="F1821" s="9" t="s">
        <v>1389</v>
      </c>
      <c r="G1821" s="9" t="s">
        <v>1384</v>
      </c>
      <c r="H1821" s="9">
        <v>49.71</v>
      </c>
      <c r="I1821" s="9">
        <v>14.08</v>
      </c>
      <c r="J1821" s="9">
        <v>0.68720000000000003</v>
      </c>
      <c r="K1821" s="9">
        <v>1.1587000000000001</v>
      </c>
      <c r="L1821" s="9" t="s">
        <v>1385</v>
      </c>
      <c r="M1821" s="9">
        <v>883</v>
      </c>
      <c r="N1821" s="9" t="s">
        <v>1381</v>
      </c>
      <c r="O1821" s="90" t="s">
        <v>3714</v>
      </c>
      <c r="P1821" s="89">
        <f t="shared" si="168"/>
        <v>44986</v>
      </c>
      <c r="Q1821" s="90" t="s">
        <v>3714</v>
      </c>
      <c r="R1821" s="90"/>
      <c r="S1821" s="121" t="e">
        <f t="shared" si="169"/>
        <v>#VALUE!</v>
      </c>
      <c r="T1821" s="9">
        <v>60</v>
      </c>
      <c r="U1821" s="9">
        <v>0</v>
      </c>
      <c r="Z1821" s="78">
        <f t="shared" ca="1" si="170"/>
        <v>1262</v>
      </c>
      <c r="AA1821" s="78" t="str">
        <f t="shared" si="171"/>
        <v>3-2023</v>
      </c>
      <c r="AC1821" s="4" t="str">
        <f t="shared" si="172"/>
        <v>Empty</v>
      </c>
      <c r="AD1821" s="4" t="e">
        <f t="shared" si="173"/>
        <v>#VALUE!</v>
      </c>
    </row>
    <row r="1822" spans="1:30" hidden="1">
      <c r="A1822" s="8" t="s">
        <v>4042</v>
      </c>
      <c r="B1822" s="8" t="s">
        <v>658</v>
      </c>
      <c r="C1822" s="8" t="s">
        <v>38</v>
      </c>
      <c r="D1822" s="8" t="s">
        <v>44</v>
      </c>
      <c r="E1822" s="8"/>
      <c r="F1822" s="8" t="s">
        <v>1380</v>
      </c>
      <c r="G1822" s="8" t="s">
        <v>1375</v>
      </c>
      <c r="H1822" s="8">
        <v>91.75</v>
      </c>
      <c r="I1822" s="8">
        <v>18.27</v>
      </c>
      <c r="J1822" s="8">
        <v>1.1321000000000001</v>
      </c>
      <c r="K1822" s="8">
        <v>4.5925000000000002</v>
      </c>
      <c r="L1822" s="8" t="s">
        <v>1385</v>
      </c>
      <c r="M1822" s="8">
        <v>609</v>
      </c>
      <c r="N1822" s="8" t="s">
        <v>1381</v>
      </c>
      <c r="O1822" s="89" t="s">
        <v>186</v>
      </c>
      <c r="P1822" s="89">
        <f t="shared" si="168"/>
        <v>45390</v>
      </c>
      <c r="Q1822" s="89" t="s">
        <v>186</v>
      </c>
      <c r="R1822" s="89"/>
      <c r="S1822" s="121" t="e">
        <f t="shared" si="169"/>
        <v>#VALUE!</v>
      </c>
      <c r="T1822" s="8">
        <v>24</v>
      </c>
      <c r="U1822" s="8">
        <v>0</v>
      </c>
      <c r="Z1822" s="78">
        <f t="shared" ca="1" si="170"/>
        <v>858</v>
      </c>
      <c r="AA1822" s="78" t="str">
        <f t="shared" si="171"/>
        <v>4-2024</v>
      </c>
      <c r="AC1822" s="4" t="str">
        <f t="shared" si="172"/>
        <v>Empty</v>
      </c>
      <c r="AD1822" s="4" t="e">
        <f t="shared" si="173"/>
        <v>#VALUE!</v>
      </c>
    </row>
    <row r="1823" spans="1:30">
      <c r="A1823" s="9" t="s">
        <v>4043</v>
      </c>
      <c r="B1823" s="9" t="s">
        <v>1246</v>
      </c>
      <c r="C1823" s="9" t="s">
        <v>7</v>
      </c>
      <c r="D1823" s="9" t="s">
        <v>44</v>
      </c>
      <c r="E1823" s="9"/>
      <c r="F1823" s="9" t="s">
        <v>1408</v>
      </c>
      <c r="G1823" s="9" t="s">
        <v>1384</v>
      </c>
      <c r="H1823" s="9">
        <v>50.1</v>
      </c>
      <c r="I1823" s="9">
        <v>13.3</v>
      </c>
      <c r="J1823" s="9">
        <v>0.82269999999999999</v>
      </c>
      <c r="K1823" s="9">
        <v>1.1476</v>
      </c>
      <c r="L1823" s="9" t="s">
        <v>1376</v>
      </c>
      <c r="M1823" s="9">
        <v>694</v>
      </c>
      <c r="N1823" s="9" t="s">
        <v>1403</v>
      </c>
      <c r="O1823" s="90" t="s">
        <v>2864</v>
      </c>
      <c r="P1823" s="89">
        <f t="shared" si="168"/>
        <v>45112</v>
      </c>
      <c r="Q1823" s="90" t="s">
        <v>2864</v>
      </c>
      <c r="R1823" s="90" t="s">
        <v>2230</v>
      </c>
      <c r="S1823" s="121">
        <f t="shared" si="169"/>
        <v>45121</v>
      </c>
      <c r="T1823" s="9">
        <v>60</v>
      </c>
      <c r="U1823" s="9">
        <v>46.27</v>
      </c>
      <c r="Z1823" s="78">
        <f t="shared" ca="1" si="170"/>
        <v>1136</v>
      </c>
      <c r="AA1823" s="78" t="str">
        <f t="shared" si="171"/>
        <v>7-2023</v>
      </c>
      <c r="AC1823" s="4" t="str">
        <f t="shared" si="172"/>
        <v>Empty</v>
      </c>
      <c r="AD1823" s="4">
        <f t="shared" si="173"/>
        <v>8</v>
      </c>
    </row>
    <row r="1824" spans="1:30">
      <c r="A1824" s="8" t="s">
        <v>4044</v>
      </c>
      <c r="B1824" s="8" t="s">
        <v>798</v>
      </c>
      <c r="C1824" s="8" t="s">
        <v>28</v>
      </c>
      <c r="D1824" s="8" t="s">
        <v>44</v>
      </c>
      <c r="E1824" s="8"/>
      <c r="F1824" s="8" t="s">
        <v>1389</v>
      </c>
      <c r="G1824" s="8" t="s">
        <v>1375</v>
      </c>
      <c r="H1824" s="8">
        <v>93.04</v>
      </c>
      <c r="I1824" s="8">
        <v>10.63</v>
      </c>
      <c r="J1824" s="8">
        <v>1.4119999999999999</v>
      </c>
      <c r="K1824" s="8">
        <v>2.0057999999999998</v>
      </c>
      <c r="L1824" s="8"/>
      <c r="M1824" s="8">
        <v>704</v>
      </c>
      <c r="N1824" s="8" t="s">
        <v>1403</v>
      </c>
      <c r="O1824" s="89" t="s">
        <v>3997</v>
      </c>
      <c r="P1824" s="89">
        <f t="shared" si="168"/>
        <v>44826</v>
      </c>
      <c r="Q1824" s="89" t="s">
        <v>3997</v>
      </c>
      <c r="R1824" s="89" t="s">
        <v>98</v>
      </c>
      <c r="S1824" s="121">
        <f t="shared" si="169"/>
        <v>44834</v>
      </c>
      <c r="T1824" s="8">
        <v>60</v>
      </c>
      <c r="U1824" s="8">
        <v>23.91</v>
      </c>
      <c r="Z1824" s="78">
        <f t="shared" ca="1" si="170"/>
        <v>1422</v>
      </c>
      <c r="AA1824" s="78" t="str">
        <f t="shared" si="171"/>
        <v>9-2022</v>
      </c>
      <c r="AC1824" s="4" t="str">
        <f t="shared" si="172"/>
        <v>Empty</v>
      </c>
      <c r="AD1824" s="4">
        <f t="shared" si="173"/>
        <v>7</v>
      </c>
    </row>
    <row r="1825" spans="1:30">
      <c r="A1825" s="9" t="s">
        <v>4045</v>
      </c>
      <c r="B1825" s="9" t="s">
        <v>251</v>
      </c>
      <c r="C1825" s="9" t="s">
        <v>35</v>
      </c>
      <c r="D1825" s="9" t="s">
        <v>23</v>
      </c>
      <c r="E1825" s="9"/>
      <c r="F1825" s="9" t="s">
        <v>1411</v>
      </c>
      <c r="G1825" s="9" t="s">
        <v>1384</v>
      </c>
      <c r="H1825" s="9">
        <v>79.39</v>
      </c>
      <c r="I1825" s="9">
        <v>16.34</v>
      </c>
      <c r="J1825" s="9">
        <v>0.70220000000000005</v>
      </c>
      <c r="K1825" s="9">
        <v>3.9001000000000001</v>
      </c>
      <c r="L1825" s="9" t="s">
        <v>1376</v>
      </c>
      <c r="M1825" s="9">
        <v>782</v>
      </c>
      <c r="N1825" s="9" t="s">
        <v>1377</v>
      </c>
      <c r="O1825" s="90" t="s">
        <v>3071</v>
      </c>
      <c r="P1825" s="89">
        <f t="shared" si="168"/>
        <v>45625</v>
      </c>
      <c r="Q1825" s="90" t="s">
        <v>3071</v>
      </c>
      <c r="R1825" s="90" t="s">
        <v>2788</v>
      </c>
      <c r="S1825" s="121">
        <f t="shared" si="169"/>
        <v>45631</v>
      </c>
      <c r="T1825" s="9">
        <v>24</v>
      </c>
      <c r="U1825" s="9">
        <v>58.29</v>
      </c>
      <c r="Z1825" s="78">
        <f t="shared" ca="1" si="170"/>
        <v>623</v>
      </c>
      <c r="AA1825" s="78" t="str">
        <f t="shared" si="171"/>
        <v>11-2024</v>
      </c>
      <c r="AC1825" s="4" t="str">
        <f t="shared" si="172"/>
        <v>Q4</v>
      </c>
      <c r="AD1825" s="4">
        <f t="shared" si="173"/>
        <v>5</v>
      </c>
    </row>
    <row r="1826" spans="1:30" hidden="1">
      <c r="A1826" s="8" t="s">
        <v>4046</v>
      </c>
      <c r="B1826" s="8" t="s">
        <v>456</v>
      </c>
      <c r="C1826" s="8" t="s">
        <v>24</v>
      </c>
      <c r="D1826" s="8" t="s">
        <v>10</v>
      </c>
      <c r="E1826" s="8"/>
      <c r="F1826" s="8" t="s">
        <v>1411</v>
      </c>
      <c r="G1826" s="8" t="s">
        <v>1390</v>
      </c>
      <c r="H1826" s="8">
        <v>66.239999999999995</v>
      </c>
      <c r="I1826" s="8">
        <v>18.46</v>
      </c>
      <c r="J1826" s="8">
        <v>0.91510000000000002</v>
      </c>
      <c r="K1826" s="8">
        <v>6.0873999999999997</v>
      </c>
      <c r="L1826" s="8" t="s">
        <v>1395</v>
      </c>
      <c r="M1826" s="8">
        <v>565</v>
      </c>
      <c r="N1826" s="8" t="s">
        <v>1386</v>
      </c>
      <c r="O1826" s="89" t="s">
        <v>2773</v>
      </c>
      <c r="P1826" s="89">
        <f t="shared" si="168"/>
        <v>44630</v>
      </c>
      <c r="Q1826" s="89" t="s">
        <v>2773</v>
      </c>
      <c r="R1826" s="89"/>
      <c r="S1826" s="121" t="e">
        <f t="shared" si="169"/>
        <v>#VALUE!</v>
      </c>
      <c r="T1826" s="8">
        <v>12</v>
      </c>
      <c r="U1826" s="8">
        <v>32.590000000000003</v>
      </c>
      <c r="Z1826" s="78">
        <f t="shared" ca="1" si="170"/>
        <v>1618</v>
      </c>
      <c r="AA1826" s="78" t="str">
        <f t="shared" si="171"/>
        <v>3-2022</v>
      </c>
      <c r="AC1826" s="4" t="str">
        <f t="shared" si="172"/>
        <v>Empty</v>
      </c>
      <c r="AD1826" s="4" t="e">
        <f t="shared" si="173"/>
        <v>#VALUE!</v>
      </c>
    </row>
    <row r="1827" spans="1:30">
      <c r="A1827" s="9" t="s">
        <v>4047</v>
      </c>
      <c r="B1827" s="9" t="s">
        <v>1201</v>
      </c>
      <c r="C1827" s="9" t="s">
        <v>28</v>
      </c>
      <c r="D1827" s="9" t="s">
        <v>1360</v>
      </c>
      <c r="E1827" s="9"/>
      <c r="F1827" s="9" t="s">
        <v>1400</v>
      </c>
      <c r="G1827" s="9" t="s">
        <v>1390</v>
      </c>
      <c r="H1827" s="9">
        <v>62.87</v>
      </c>
      <c r="I1827" s="9">
        <v>15.68</v>
      </c>
      <c r="J1827" s="9">
        <v>0.46429999999999999</v>
      </c>
      <c r="K1827" s="9">
        <v>5.6947000000000001</v>
      </c>
      <c r="L1827" s="9" t="s">
        <v>1395</v>
      </c>
      <c r="M1827" s="9">
        <v>770</v>
      </c>
      <c r="N1827" s="9" t="s">
        <v>1403</v>
      </c>
      <c r="O1827" s="90" t="s">
        <v>1603</v>
      </c>
      <c r="P1827" s="89">
        <f t="shared" si="168"/>
        <v>45385</v>
      </c>
      <c r="Q1827" s="90" t="s">
        <v>1603</v>
      </c>
      <c r="R1827" s="90" t="s">
        <v>2809</v>
      </c>
      <c r="S1827" s="121">
        <f t="shared" si="169"/>
        <v>45392</v>
      </c>
      <c r="T1827" s="9">
        <v>12</v>
      </c>
      <c r="U1827" s="9">
        <v>16.75</v>
      </c>
      <c r="Z1827" s="78">
        <f t="shared" ca="1" si="170"/>
        <v>863</v>
      </c>
      <c r="AA1827" s="78" t="str">
        <f t="shared" si="171"/>
        <v>4-2024</v>
      </c>
      <c r="AC1827" s="4" t="str">
        <f t="shared" si="172"/>
        <v>Empty</v>
      </c>
      <c r="AD1827" s="4">
        <f t="shared" si="173"/>
        <v>6</v>
      </c>
    </row>
    <row r="1828" spans="1:30" hidden="1">
      <c r="A1828" s="8" t="s">
        <v>4048</v>
      </c>
      <c r="B1828" s="8" t="s">
        <v>1254</v>
      </c>
      <c r="C1828" s="8" t="s">
        <v>16</v>
      </c>
      <c r="D1828" s="8" t="s">
        <v>1360</v>
      </c>
      <c r="E1828" s="8"/>
      <c r="F1828" s="8" t="s">
        <v>1408</v>
      </c>
      <c r="G1828" s="8" t="s">
        <v>1375</v>
      </c>
      <c r="H1828" s="8">
        <v>35.909999999999997</v>
      </c>
      <c r="I1828" s="8">
        <v>18.260000000000002</v>
      </c>
      <c r="J1828" s="8">
        <v>0.19539999999999999</v>
      </c>
      <c r="K1828" s="8">
        <v>1.7972999999999999</v>
      </c>
      <c r="L1828" s="8" t="s">
        <v>1412</v>
      </c>
      <c r="M1828" s="8">
        <v>731</v>
      </c>
      <c r="N1828" s="8" t="s">
        <v>1426</v>
      </c>
      <c r="O1828" s="89" t="s">
        <v>1708</v>
      </c>
      <c r="P1828" s="89">
        <f t="shared" si="168"/>
        <v>44685</v>
      </c>
      <c r="Q1828" s="89" t="s">
        <v>1708</v>
      </c>
      <c r="R1828" s="89"/>
      <c r="S1828" s="121" t="e">
        <f t="shared" si="169"/>
        <v>#VALUE!</v>
      </c>
      <c r="T1828" s="8">
        <v>24</v>
      </c>
      <c r="U1828" s="8">
        <v>28.14</v>
      </c>
      <c r="Z1828" s="78">
        <f t="shared" ca="1" si="170"/>
        <v>1563</v>
      </c>
      <c r="AA1828" s="78" t="str">
        <f t="shared" si="171"/>
        <v>5-2022</v>
      </c>
      <c r="AC1828" s="4" t="str">
        <f t="shared" si="172"/>
        <v>Empty</v>
      </c>
      <c r="AD1828" s="4" t="e">
        <f t="shared" si="173"/>
        <v>#VALUE!</v>
      </c>
    </row>
    <row r="1829" spans="1:30" hidden="1">
      <c r="A1829" s="9" t="s">
        <v>4049</v>
      </c>
      <c r="B1829" s="9" t="s">
        <v>317</v>
      </c>
      <c r="C1829" s="9" t="s">
        <v>7</v>
      </c>
      <c r="D1829" s="9" t="s">
        <v>10</v>
      </c>
      <c r="E1829" s="9"/>
      <c r="F1829" s="9" t="s">
        <v>1389</v>
      </c>
      <c r="G1829" s="9" t="s">
        <v>1390</v>
      </c>
      <c r="H1829" s="9">
        <v>61.32</v>
      </c>
      <c r="I1829" s="9">
        <v>13.64</v>
      </c>
      <c r="J1829" s="9">
        <v>1.1540999999999999</v>
      </c>
      <c r="K1829" s="9">
        <v>5.4954000000000001</v>
      </c>
      <c r="L1829" s="9" t="s">
        <v>1385</v>
      </c>
      <c r="M1829" s="9">
        <v>665</v>
      </c>
      <c r="N1829" s="9" t="s">
        <v>1426</v>
      </c>
      <c r="O1829" s="90" t="s">
        <v>1640</v>
      </c>
      <c r="P1829" s="89">
        <f t="shared" si="168"/>
        <v>44824</v>
      </c>
      <c r="Q1829" s="90" t="s">
        <v>1640</v>
      </c>
      <c r="R1829" s="90"/>
      <c r="S1829" s="121" t="e">
        <f t="shared" si="169"/>
        <v>#VALUE!</v>
      </c>
      <c r="T1829" s="9">
        <v>12</v>
      </c>
      <c r="U1829" s="9">
        <v>0</v>
      </c>
      <c r="Z1829" s="78">
        <f t="shared" ca="1" si="170"/>
        <v>1424</v>
      </c>
      <c r="AA1829" s="78" t="str">
        <f t="shared" si="171"/>
        <v>9-2022</v>
      </c>
      <c r="AC1829" s="4" t="str">
        <f t="shared" si="172"/>
        <v>Empty</v>
      </c>
      <c r="AD1829" s="4" t="e">
        <f t="shared" si="173"/>
        <v>#VALUE!</v>
      </c>
    </row>
    <row r="1830" spans="1:30">
      <c r="A1830" s="8" t="s">
        <v>4050</v>
      </c>
      <c r="B1830" s="8" t="s">
        <v>817</v>
      </c>
      <c r="C1830" s="8" t="s">
        <v>16</v>
      </c>
      <c r="D1830" s="8" t="s">
        <v>10</v>
      </c>
      <c r="E1830" s="8"/>
      <c r="F1830" s="8" t="s">
        <v>1374</v>
      </c>
      <c r="G1830" s="8" t="s">
        <v>1375</v>
      </c>
      <c r="H1830" s="8">
        <v>93.39</v>
      </c>
      <c r="I1830" s="8">
        <v>17.489999999999998</v>
      </c>
      <c r="J1830" s="8">
        <v>0.88849999999999996</v>
      </c>
      <c r="K1830" s="8">
        <v>4.6394000000000002</v>
      </c>
      <c r="L1830" s="8" t="s">
        <v>1385</v>
      </c>
      <c r="M1830" s="8">
        <v>751</v>
      </c>
      <c r="N1830" s="8" t="s">
        <v>1403</v>
      </c>
      <c r="O1830" s="89" t="s">
        <v>2484</v>
      </c>
      <c r="P1830" s="89">
        <f t="shared" si="168"/>
        <v>45048</v>
      </c>
      <c r="Q1830" s="89" t="s">
        <v>2484</v>
      </c>
      <c r="R1830" s="89" t="s">
        <v>1462</v>
      </c>
      <c r="S1830" s="121">
        <f t="shared" si="169"/>
        <v>45063</v>
      </c>
      <c r="T1830" s="8">
        <v>24</v>
      </c>
      <c r="U1830" s="8">
        <v>0</v>
      </c>
      <c r="Z1830" s="78">
        <f t="shared" ca="1" si="170"/>
        <v>1200</v>
      </c>
      <c r="AA1830" s="78" t="str">
        <f t="shared" si="171"/>
        <v>5-2023</v>
      </c>
      <c r="AC1830" s="4" t="str">
        <f t="shared" si="172"/>
        <v>Empty</v>
      </c>
      <c r="AD1830" s="4">
        <f t="shared" si="173"/>
        <v>12</v>
      </c>
    </row>
    <row r="1831" spans="1:30">
      <c r="A1831" s="9" t="s">
        <v>4051</v>
      </c>
      <c r="B1831" s="9" t="s">
        <v>573</v>
      </c>
      <c r="C1831" s="9" t="s">
        <v>24</v>
      </c>
      <c r="D1831" s="9" t="s">
        <v>23</v>
      </c>
      <c r="E1831" s="9"/>
      <c r="F1831" s="9" t="s">
        <v>1408</v>
      </c>
      <c r="G1831" s="9" t="s">
        <v>1390</v>
      </c>
      <c r="H1831" s="9">
        <v>45.38</v>
      </c>
      <c r="I1831" s="9">
        <v>11.45</v>
      </c>
      <c r="J1831" s="9">
        <v>0.74180000000000001</v>
      </c>
      <c r="K1831" s="9">
        <v>0.52869999999999995</v>
      </c>
      <c r="L1831" s="9" t="s">
        <v>1358</v>
      </c>
      <c r="M1831" s="9">
        <v>572</v>
      </c>
      <c r="N1831" s="9" t="s">
        <v>1377</v>
      </c>
      <c r="O1831" s="90" t="s">
        <v>2779</v>
      </c>
      <c r="P1831" s="89">
        <f t="shared" si="168"/>
        <v>44980</v>
      </c>
      <c r="Q1831" s="90" t="s">
        <v>2779</v>
      </c>
      <c r="R1831" s="90" t="s">
        <v>4052</v>
      </c>
      <c r="S1831" s="121">
        <f t="shared" si="169"/>
        <v>44990</v>
      </c>
      <c r="T1831" s="9">
        <v>180</v>
      </c>
      <c r="U1831" s="9">
        <v>35.83</v>
      </c>
      <c r="Z1831" s="78">
        <f t="shared" ca="1" si="170"/>
        <v>1268</v>
      </c>
      <c r="AA1831" s="78" t="str">
        <f t="shared" si="171"/>
        <v>2-2023</v>
      </c>
      <c r="AC1831" s="4" t="str">
        <f t="shared" si="172"/>
        <v>Empty</v>
      </c>
      <c r="AD1831" s="4">
        <f t="shared" si="173"/>
        <v>7</v>
      </c>
    </row>
    <row r="1832" spans="1:30">
      <c r="A1832" s="8" t="s">
        <v>4053</v>
      </c>
      <c r="B1832" s="8" t="s">
        <v>1184</v>
      </c>
      <c r="C1832" s="8" t="s">
        <v>28</v>
      </c>
      <c r="D1832" s="8" t="s">
        <v>31</v>
      </c>
      <c r="E1832" s="8"/>
      <c r="F1832" s="8" t="s">
        <v>1389</v>
      </c>
      <c r="G1832" s="8" t="s">
        <v>1390</v>
      </c>
      <c r="H1832" s="8">
        <v>83.16</v>
      </c>
      <c r="I1832" s="8">
        <v>8.43</v>
      </c>
      <c r="J1832" s="8">
        <v>0.61140000000000005</v>
      </c>
      <c r="K1832" s="8">
        <v>2.6225000000000001</v>
      </c>
      <c r="L1832" s="8" t="s">
        <v>1395</v>
      </c>
      <c r="M1832" s="8">
        <v>892</v>
      </c>
      <c r="N1832" s="8" t="s">
        <v>1403</v>
      </c>
      <c r="O1832" s="89" t="s">
        <v>1599</v>
      </c>
      <c r="P1832" s="89">
        <f t="shared" si="168"/>
        <v>44844</v>
      </c>
      <c r="Q1832" s="89" t="s">
        <v>1599</v>
      </c>
      <c r="R1832" s="89" t="s">
        <v>1895</v>
      </c>
      <c r="S1832" s="121">
        <f t="shared" si="169"/>
        <v>44851</v>
      </c>
      <c r="T1832" s="8">
        <v>36</v>
      </c>
      <c r="U1832" s="8">
        <v>74.180000000000007</v>
      </c>
      <c r="Z1832" s="78">
        <f t="shared" ca="1" si="170"/>
        <v>1404</v>
      </c>
      <c r="AA1832" s="78" t="str">
        <f t="shared" si="171"/>
        <v>10-2022</v>
      </c>
      <c r="AC1832" s="4" t="str">
        <f t="shared" si="172"/>
        <v>Q4</v>
      </c>
      <c r="AD1832" s="4">
        <f t="shared" si="173"/>
        <v>6</v>
      </c>
    </row>
    <row r="1833" spans="1:30" hidden="1">
      <c r="A1833" s="9" t="s">
        <v>4054</v>
      </c>
      <c r="B1833" s="9" t="s">
        <v>1226</v>
      </c>
      <c r="C1833" s="9" t="s">
        <v>12</v>
      </c>
      <c r="D1833" s="9" t="s">
        <v>23</v>
      </c>
      <c r="E1833" s="9"/>
      <c r="F1833" s="9" t="s">
        <v>1408</v>
      </c>
      <c r="G1833" s="9" t="s">
        <v>1384</v>
      </c>
      <c r="H1833" s="9">
        <v>87.21</v>
      </c>
      <c r="I1833" s="9">
        <v>12.64</v>
      </c>
      <c r="J1833" s="9">
        <v>0.9839</v>
      </c>
      <c r="K1833" s="9">
        <v>0.99939999999999996</v>
      </c>
      <c r="L1833" s="9" t="s">
        <v>1358</v>
      </c>
      <c r="M1833" s="9">
        <v>610</v>
      </c>
      <c r="N1833" s="9" t="s">
        <v>1381</v>
      </c>
      <c r="O1833" s="90" t="s">
        <v>2025</v>
      </c>
      <c r="P1833" s="89">
        <f t="shared" si="168"/>
        <v>44724</v>
      </c>
      <c r="Q1833" s="90" t="s">
        <v>2025</v>
      </c>
      <c r="R1833" s="90"/>
      <c r="S1833" s="121" t="e">
        <f t="shared" si="169"/>
        <v>#VALUE!</v>
      </c>
      <c r="T1833" s="9">
        <v>240</v>
      </c>
      <c r="U1833" s="9">
        <v>33.67</v>
      </c>
      <c r="Z1833" s="78">
        <f t="shared" ca="1" si="170"/>
        <v>1524</v>
      </c>
      <c r="AA1833" s="78" t="str">
        <f t="shared" si="171"/>
        <v>6-2022</v>
      </c>
      <c r="AC1833" s="4" t="str">
        <f t="shared" si="172"/>
        <v>Empty</v>
      </c>
      <c r="AD1833" s="4" t="e">
        <f t="shared" si="173"/>
        <v>#VALUE!</v>
      </c>
    </row>
    <row r="1834" spans="1:30">
      <c r="A1834" s="8" t="s">
        <v>4055</v>
      </c>
      <c r="B1834" s="8" t="s">
        <v>155</v>
      </c>
      <c r="C1834" s="8" t="s">
        <v>38</v>
      </c>
      <c r="D1834" s="8" t="s">
        <v>10</v>
      </c>
      <c r="E1834" s="8"/>
      <c r="F1834" s="8" t="s">
        <v>1411</v>
      </c>
      <c r="G1834" s="8" t="s">
        <v>1375</v>
      </c>
      <c r="H1834" s="8">
        <v>73.069999999999993</v>
      </c>
      <c r="I1834" s="8">
        <v>14.33</v>
      </c>
      <c r="J1834" s="8">
        <v>1.2915000000000001</v>
      </c>
      <c r="K1834" s="8">
        <v>1.7126999999999999</v>
      </c>
      <c r="L1834" s="8" t="s">
        <v>1358</v>
      </c>
      <c r="M1834" s="8">
        <v>562</v>
      </c>
      <c r="N1834" s="8" t="s">
        <v>1377</v>
      </c>
      <c r="O1834" s="89" t="s">
        <v>115</v>
      </c>
      <c r="P1834" s="89">
        <f t="shared" si="168"/>
        <v>45355</v>
      </c>
      <c r="Q1834" s="89" t="s">
        <v>115</v>
      </c>
      <c r="R1834" s="89" t="s">
        <v>2259</v>
      </c>
      <c r="S1834" s="121">
        <f t="shared" si="169"/>
        <v>45357</v>
      </c>
      <c r="T1834" s="8">
        <v>60</v>
      </c>
      <c r="U1834" s="8">
        <v>49.24</v>
      </c>
      <c r="Z1834" s="78">
        <f t="shared" ca="1" si="170"/>
        <v>893</v>
      </c>
      <c r="AA1834" s="78" t="str">
        <f t="shared" si="171"/>
        <v>3-2024</v>
      </c>
      <c r="AC1834" s="4" t="str">
        <f t="shared" si="172"/>
        <v>Empty</v>
      </c>
      <c r="AD1834" s="4">
        <f t="shared" si="173"/>
        <v>3</v>
      </c>
    </row>
    <row r="1835" spans="1:30">
      <c r="A1835" s="9" t="s">
        <v>4056</v>
      </c>
      <c r="B1835" s="9" t="s">
        <v>1098</v>
      </c>
      <c r="C1835" s="9" t="s">
        <v>24</v>
      </c>
      <c r="D1835" s="9" t="s">
        <v>23</v>
      </c>
      <c r="E1835" s="9"/>
      <c r="F1835" s="9" t="s">
        <v>1411</v>
      </c>
      <c r="G1835" s="9" t="s">
        <v>1375</v>
      </c>
      <c r="H1835" s="9">
        <v>58.94</v>
      </c>
      <c r="I1835" s="9">
        <v>15.34</v>
      </c>
      <c r="J1835" s="9">
        <v>0.58230000000000004</v>
      </c>
      <c r="K1835" s="9">
        <v>5.3292999999999999</v>
      </c>
      <c r="L1835" s="9" t="s">
        <v>1358</v>
      </c>
      <c r="M1835" s="9">
        <v>761</v>
      </c>
      <c r="N1835" s="9" t="s">
        <v>1403</v>
      </c>
      <c r="O1835" s="90" t="s">
        <v>1439</v>
      </c>
      <c r="P1835" s="89">
        <f t="shared" si="168"/>
        <v>44840</v>
      </c>
      <c r="Q1835" s="90" t="s">
        <v>1439</v>
      </c>
      <c r="R1835" s="90" t="s">
        <v>1895</v>
      </c>
      <c r="S1835" s="121">
        <f t="shared" si="169"/>
        <v>44851</v>
      </c>
      <c r="T1835" s="9">
        <v>12</v>
      </c>
      <c r="U1835" s="9">
        <v>18.68</v>
      </c>
      <c r="Z1835" s="78">
        <f t="shared" ca="1" si="170"/>
        <v>1408</v>
      </c>
      <c r="AA1835" s="78" t="str">
        <f t="shared" si="171"/>
        <v>10-2022</v>
      </c>
      <c r="AC1835" s="4" t="str">
        <f t="shared" si="172"/>
        <v>Q4</v>
      </c>
      <c r="AD1835" s="4">
        <f t="shared" si="173"/>
        <v>8</v>
      </c>
    </row>
    <row r="1836" spans="1:30" hidden="1">
      <c r="A1836" s="8" t="s">
        <v>4057</v>
      </c>
      <c r="B1836" s="8" t="s">
        <v>423</v>
      </c>
      <c r="C1836" s="8" t="s">
        <v>28</v>
      </c>
      <c r="D1836" s="8" t="s">
        <v>10</v>
      </c>
      <c r="E1836" s="8"/>
      <c r="F1836" s="8" t="s">
        <v>1400</v>
      </c>
      <c r="G1836" s="8" t="s">
        <v>1375</v>
      </c>
      <c r="H1836" s="8">
        <v>59.97</v>
      </c>
      <c r="I1836" s="8">
        <v>16.12</v>
      </c>
      <c r="J1836" s="8">
        <v>0.84079999999999999</v>
      </c>
      <c r="K1836" s="8">
        <v>1.7033</v>
      </c>
      <c r="L1836" s="8" t="s">
        <v>1412</v>
      </c>
      <c r="M1836" s="8">
        <v>780</v>
      </c>
      <c r="N1836" s="8" t="s">
        <v>1426</v>
      </c>
      <c r="O1836" s="89" t="s">
        <v>2301</v>
      </c>
      <c r="P1836" s="89">
        <f t="shared" si="168"/>
        <v>45603</v>
      </c>
      <c r="Q1836" s="89" t="s">
        <v>2301</v>
      </c>
      <c r="R1836" s="89"/>
      <c r="S1836" s="121" t="e">
        <f t="shared" si="169"/>
        <v>#VALUE!</v>
      </c>
      <c r="T1836" s="8">
        <v>48</v>
      </c>
      <c r="U1836" s="8">
        <v>32.03</v>
      </c>
      <c r="Z1836" s="78">
        <f t="shared" ca="1" si="170"/>
        <v>645</v>
      </c>
      <c r="AA1836" s="78" t="str">
        <f t="shared" si="171"/>
        <v>11-2024</v>
      </c>
      <c r="AC1836" s="4" t="str">
        <f t="shared" si="172"/>
        <v>Q4</v>
      </c>
      <c r="AD1836" s="4" t="e">
        <f t="shared" si="173"/>
        <v>#VALUE!</v>
      </c>
    </row>
    <row r="1837" spans="1:30" hidden="1">
      <c r="A1837" s="9" t="s">
        <v>4058</v>
      </c>
      <c r="B1837" s="9" t="s">
        <v>1041</v>
      </c>
      <c r="C1837" s="9" t="s">
        <v>16</v>
      </c>
      <c r="D1837" s="9" t="s">
        <v>1360</v>
      </c>
      <c r="E1837" s="9"/>
      <c r="F1837" s="9" t="s">
        <v>1400</v>
      </c>
      <c r="G1837" s="9" t="s">
        <v>1375</v>
      </c>
      <c r="H1837" s="9">
        <v>77.819999999999993</v>
      </c>
      <c r="I1837" s="9">
        <v>15.94</v>
      </c>
      <c r="J1837" s="9">
        <v>0.91669999999999996</v>
      </c>
      <c r="K1837" s="9">
        <v>1.1396999999999999</v>
      </c>
      <c r="L1837" s="9" t="s">
        <v>1376</v>
      </c>
      <c r="M1837" s="9">
        <v>610</v>
      </c>
      <c r="N1837" s="9" t="s">
        <v>1426</v>
      </c>
      <c r="O1837" s="90" t="s">
        <v>1804</v>
      </c>
      <c r="P1837" s="89">
        <f t="shared" si="168"/>
        <v>45324</v>
      </c>
      <c r="Q1837" s="90" t="s">
        <v>1804</v>
      </c>
      <c r="R1837" s="90"/>
      <c r="S1837" s="121" t="e">
        <f t="shared" si="169"/>
        <v>#VALUE!</v>
      </c>
      <c r="T1837" s="9">
        <v>180</v>
      </c>
      <c r="U1837" s="9">
        <v>45.78</v>
      </c>
      <c r="Z1837" s="78">
        <f t="shared" ca="1" si="170"/>
        <v>924</v>
      </c>
      <c r="AA1837" s="78" t="str">
        <f t="shared" si="171"/>
        <v>2-2024</v>
      </c>
      <c r="AC1837" s="4" t="str">
        <f t="shared" si="172"/>
        <v>Empty</v>
      </c>
      <c r="AD1837" s="4" t="e">
        <f t="shared" si="173"/>
        <v>#VALUE!</v>
      </c>
    </row>
    <row r="1838" spans="1:30">
      <c r="A1838" s="8" t="s">
        <v>4059</v>
      </c>
      <c r="B1838" s="8" t="s">
        <v>1035</v>
      </c>
      <c r="C1838" s="8" t="s">
        <v>12</v>
      </c>
      <c r="D1838" s="8" t="s">
        <v>1360</v>
      </c>
      <c r="E1838" s="8"/>
      <c r="F1838" s="8" t="s">
        <v>1389</v>
      </c>
      <c r="G1838" s="8" t="s">
        <v>1390</v>
      </c>
      <c r="H1838" s="8">
        <v>45.29</v>
      </c>
      <c r="I1838" s="8">
        <v>15.6</v>
      </c>
      <c r="J1838" s="8">
        <v>0.7782</v>
      </c>
      <c r="K1838" s="8">
        <v>1.2743</v>
      </c>
      <c r="L1838" s="8" t="s">
        <v>1376</v>
      </c>
      <c r="M1838" s="8">
        <v>768</v>
      </c>
      <c r="N1838" s="8" t="s">
        <v>1403</v>
      </c>
      <c r="O1838" s="89" t="s">
        <v>1501</v>
      </c>
      <c r="P1838" s="89">
        <f t="shared" si="168"/>
        <v>45524</v>
      </c>
      <c r="Q1838" s="89" t="s">
        <v>1501</v>
      </c>
      <c r="R1838" s="89" t="s">
        <v>4060</v>
      </c>
      <c r="S1838" s="121">
        <f t="shared" si="169"/>
        <v>45534</v>
      </c>
      <c r="T1838" s="8">
        <v>48</v>
      </c>
      <c r="U1838" s="8">
        <v>6.01</v>
      </c>
      <c r="Z1838" s="78">
        <f t="shared" ca="1" si="170"/>
        <v>724</v>
      </c>
      <c r="AA1838" s="78" t="str">
        <f t="shared" si="171"/>
        <v>8-2024</v>
      </c>
      <c r="AC1838" s="4" t="str">
        <f t="shared" si="172"/>
        <v>Empty</v>
      </c>
      <c r="AD1838" s="4">
        <f t="shared" si="173"/>
        <v>9</v>
      </c>
    </row>
    <row r="1839" spans="1:30">
      <c r="A1839" s="9" t="s">
        <v>4061</v>
      </c>
      <c r="B1839" s="9" t="s">
        <v>1234</v>
      </c>
      <c r="C1839" s="9" t="s">
        <v>28</v>
      </c>
      <c r="D1839" s="9" t="s">
        <v>31</v>
      </c>
      <c r="E1839" s="9"/>
      <c r="F1839" s="9" t="s">
        <v>1411</v>
      </c>
      <c r="G1839" s="9" t="s">
        <v>1375</v>
      </c>
      <c r="H1839" s="9">
        <v>55.19</v>
      </c>
      <c r="I1839" s="9">
        <v>15.07</v>
      </c>
      <c r="J1839" s="9">
        <v>0.62039999999999995</v>
      </c>
      <c r="K1839" s="9">
        <v>1.3149999999999999</v>
      </c>
      <c r="L1839" s="9" t="s">
        <v>1385</v>
      </c>
      <c r="M1839" s="9">
        <v>773</v>
      </c>
      <c r="N1839" s="9" t="s">
        <v>1377</v>
      </c>
      <c r="O1839" s="90" t="s">
        <v>4062</v>
      </c>
      <c r="P1839" s="89">
        <f t="shared" si="168"/>
        <v>44833</v>
      </c>
      <c r="Q1839" s="90" t="s">
        <v>4062</v>
      </c>
      <c r="R1839" s="90" t="s">
        <v>3043</v>
      </c>
      <c r="S1839" s="121">
        <f t="shared" si="169"/>
        <v>44837</v>
      </c>
      <c r="T1839" s="9">
        <v>60</v>
      </c>
      <c r="U1839" s="9">
        <v>0</v>
      </c>
      <c r="Z1839" s="78">
        <f t="shared" ca="1" si="170"/>
        <v>1415</v>
      </c>
      <c r="AA1839" s="78" t="str">
        <f t="shared" si="171"/>
        <v>9-2022</v>
      </c>
      <c r="AC1839" s="4" t="str">
        <f t="shared" si="172"/>
        <v>Empty</v>
      </c>
      <c r="AD1839" s="4">
        <f t="shared" si="173"/>
        <v>3</v>
      </c>
    </row>
    <row r="1840" spans="1:30">
      <c r="A1840" s="8" t="s">
        <v>4063</v>
      </c>
      <c r="B1840" s="8" t="s">
        <v>672</v>
      </c>
      <c r="C1840" s="8" t="s">
        <v>35</v>
      </c>
      <c r="D1840" s="8" t="s">
        <v>10</v>
      </c>
      <c r="E1840" s="8"/>
      <c r="F1840" s="8" t="s">
        <v>1389</v>
      </c>
      <c r="G1840" s="8" t="s">
        <v>1375</v>
      </c>
      <c r="H1840" s="8">
        <v>37.04</v>
      </c>
      <c r="I1840" s="8">
        <v>17.420000000000002</v>
      </c>
      <c r="J1840" s="8">
        <v>0.70199999999999996</v>
      </c>
      <c r="K1840" s="8">
        <v>0.58109999999999995</v>
      </c>
      <c r="L1840" s="8" t="s">
        <v>1376</v>
      </c>
      <c r="M1840" s="8">
        <v>730</v>
      </c>
      <c r="N1840" s="8" t="s">
        <v>1377</v>
      </c>
      <c r="O1840" s="89" t="s">
        <v>4036</v>
      </c>
      <c r="P1840" s="89">
        <f t="shared" si="168"/>
        <v>45101</v>
      </c>
      <c r="Q1840" s="89" t="s">
        <v>4036</v>
      </c>
      <c r="R1840" s="89" t="s">
        <v>819</v>
      </c>
      <c r="S1840" s="121">
        <f t="shared" si="169"/>
        <v>45111</v>
      </c>
      <c r="T1840" s="8">
        <v>180</v>
      </c>
      <c r="U1840" s="8">
        <v>26.82</v>
      </c>
      <c r="Z1840" s="78">
        <f t="shared" ca="1" si="170"/>
        <v>1147</v>
      </c>
      <c r="AA1840" s="78" t="str">
        <f t="shared" si="171"/>
        <v>6-2023</v>
      </c>
      <c r="AC1840" s="4" t="str">
        <f t="shared" si="172"/>
        <v>Empty</v>
      </c>
      <c r="AD1840" s="4">
        <f t="shared" si="173"/>
        <v>7</v>
      </c>
    </row>
    <row r="1841" spans="1:30" hidden="1">
      <c r="A1841" s="9" t="s">
        <v>4064</v>
      </c>
      <c r="B1841" s="9" t="s">
        <v>1121</v>
      </c>
      <c r="C1841" s="9" t="s">
        <v>16</v>
      </c>
      <c r="D1841" s="9" t="s">
        <v>1360</v>
      </c>
      <c r="E1841" s="9"/>
      <c r="F1841" s="9" t="s">
        <v>1400</v>
      </c>
      <c r="G1841" s="9" t="s">
        <v>1384</v>
      </c>
      <c r="H1841" s="9">
        <v>68.27</v>
      </c>
      <c r="I1841" s="9">
        <v>9.67</v>
      </c>
      <c r="J1841" s="9">
        <v>0.40560000000000002</v>
      </c>
      <c r="K1841" s="9">
        <v>1.4395</v>
      </c>
      <c r="L1841" s="9" t="s">
        <v>1412</v>
      </c>
      <c r="M1841" s="9">
        <v>607</v>
      </c>
      <c r="N1841" s="9" t="s">
        <v>1381</v>
      </c>
      <c r="O1841" s="90" t="s">
        <v>444</v>
      </c>
      <c r="P1841" s="89">
        <f t="shared" si="168"/>
        <v>44975</v>
      </c>
      <c r="Q1841" s="90" t="s">
        <v>444</v>
      </c>
      <c r="R1841" s="90"/>
      <c r="S1841" s="121" t="e">
        <f t="shared" si="169"/>
        <v>#VALUE!</v>
      </c>
      <c r="T1841" s="9">
        <v>60</v>
      </c>
      <c r="U1841" s="9">
        <v>22.86</v>
      </c>
      <c r="Z1841" s="78">
        <f t="shared" ca="1" si="170"/>
        <v>1273</v>
      </c>
      <c r="AA1841" s="78" t="str">
        <f t="shared" si="171"/>
        <v>2-2023</v>
      </c>
      <c r="AC1841" s="4" t="str">
        <f t="shared" si="172"/>
        <v>Empty</v>
      </c>
      <c r="AD1841" s="4" t="e">
        <f t="shared" si="173"/>
        <v>#VALUE!</v>
      </c>
    </row>
    <row r="1842" spans="1:30" hidden="1">
      <c r="A1842" s="8" t="s">
        <v>4065</v>
      </c>
      <c r="B1842" s="8" t="s">
        <v>1168</v>
      </c>
      <c r="C1842" s="8" t="s">
        <v>7</v>
      </c>
      <c r="D1842" s="8" t="s">
        <v>10</v>
      </c>
      <c r="E1842" s="8"/>
      <c r="F1842" s="8" t="s">
        <v>1408</v>
      </c>
      <c r="G1842" s="8" t="s">
        <v>1375</v>
      </c>
      <c r="H1842" s="8">
        <v>96.08</v>
      </c>
      <c r="I1842" s="8">
        <v>10.15</v>
      </c>
      <c r="J1842" s="8">
        <v>0.89800000000000002</v>
      </c>
      <c r="K1842" s="8">
        <v>1.6025</v>
      </c>
      <c r="L1842" s="8" t="s">
        <v>1358</v>
      </c>
      <c r="M1842" s="8">
        <v>854</v>
      </c>
      <c r="N1842" s="8" t="s">
        <v>1426</v>
      </c>
      <c r="O1842" s="89" t="s">
        <v>3461</v>
      </c>
      <c r="P1842" s="89">
        <f t="shared" si="168"/>
        <v>45306</v>
      </c>
      <c r="Q1842" s="89" t="s">
        <v>3461</v>
      </c>
      <c r="R1842" s="89"/>
      <c r="S1842" s="121" t="e">
        <f t="shared" si="169"/>
        <v>#VALUE!</v>
      </c>
      <c r="T1842" s="8">
        <v>84</v>
      </c>
      <c r="U1842" s="8">
        <v>85.04</v>
      </c>
      <c r="Z1842" s="78">
        <f t="shared" ca="1" si="170"/>
        <v>942</v>
      </c>
      <c r="AA1842" s="78" t="str">
        <f t="shared" si="171"/>
        <v>1-2024</v>
      </c>
      <c r="AC1842" s="4" t="str">
        <f t="shared" si="172"/>
        <v>Empty</v>
      </c>
      <c r="AD1842" s="4" t="e">
        <f t="shared" si="173"/>
        <v>#VALUE!</v>
      </c>
    </row>
    <row r="1843" spans="1:30">
      <c r="A1843" s="9" t="s">
        <v>4066</v>
      </c>
      <c r="B1843" s="9" t="s">
        <v>677</v>
      </c>
      <c r="C1843" s="9" t="s">
        <v>38</v>
      </c>
      <c r="D1843" s="9" t="s">
        <v>1360</v>
      </c>
      <c r="E1843" s="9"/>
      <c r="F1843" s="9" t="s">
        <v>1389</v>
      </c>
      <c r="G1843" s="9" t="s">
        <v>1375</v>
      </c>
      <c r="H1843" s="9">
        <v>79.64</v>
      </c>
      <c r="I1843" s="9">
        <v>12.82</v>
      </c>
      <c r="J1843" s="9">
        <v>1.5576000000000001</v>
      </c>
      <c r="K1843" s="9">
        <v>1.1807000000000001</v>
      </c>
      <c r="L1843" s="9" t="s">
        <v>1376</v>
      </c>
      <c r="M1843" s="9">
        <v>880</v>
      </c>
      <c r="N1843" s="9" t="s">
        <v>1403</v>
      </c>
      <c r="O1843" s="90" t="s">
        <v>890</v>
      </c>
      <c r="P1843" s="89">
        <f t="shared" si="168"/>
        <v>44672</v>
      </c>
      <c r="Q1843" s="90" t="s">
        <v>890</v>
      </c>
      <c r="R1843" s="90" t="s">
        <v>2596</v>
      </c>
      <c r="S1843" s="121">
        <f t="shared" si="169"/>
        <v>44681</v>
      </c>
      <c r="T1843" s="9">
        <v>120</v>
      </c>
      <c r="U1843" s="9">
        <v>63.5</v>
      </c>
      <c r="Z1843" s="78">
        <f t="shared" ca="1" si="170"/>
        <v>1576</v>
      </c>
      <c r="AA1843" s="78" t="str">
        <f t="shared" si="171"/>
        <v>4-2022</v>
      </c>
      <c r="AC1843" s="4" t="str">
        <f t="shared" si="172"/>
        <v>Empty</v>
      </c>
      <c r="AD1843" s="4">
        <f t="shared" si="173"/>
        <v>7</v>
      </c>
    </row>
    <row r="1844" spans="1:30" hidden="1">
      <c r="A1844" s="8" t="s">
        <v>4067</v>
      </c>
      <c r="B1844" s="8" t="s">
        <v>513</v>
      </c>
      <c r="C1844" s="8" t="s">
        <v>41</v>
      </c>
      <c r="D1844" s="8" t="s">
        <v>10</v>
      </c>
      <c r="E1844" s="8"/>
      <c r="F1844" s="8" t="s">
        <v>1380</v>
      </c>
      <c r="G1844" s="8" t="s">
        <v>1390</v>
      </c>
      <c r="H1844" s="8">
        <v>42.32</v>
      </c>
      <c r="I1844" s="8">
        <v>10.73</v>
      </c>
      <c r="J1844" s="8">
        <v>0.26200000000000001</v>
      </c>
      <c r="K1844" s="8">
        <v>1.9671000000000001</v>
      </c>
      <c r="L1844" s="8" t="s">
        <v>1412</v>
      </c>
      <c r="M1844" s="8">
        <v>576</v>
      </c>
      <c r="N1844" s="8" t="s">
        <v>1426</v>
      </c>
      <c r="O1844" s="89" t="s">
        <v>222</v>
      </c>
      <c r="P1844" s="89">
        <f t="shared" si="168"/>
        <v>45527</v>
      </c>
      <c r="Q1844" s="89" t="s">
        <v>222</v>
      </c>
      <c r="R1844" s="89"/>
      <c r="S1844" s="121" t="e">
        <f t="shared" si="169"/>
        <v>#VALUE!</v>
      </c>
      <c r="T1844" s="8">
        <v>24</v>
      </c>
      <c r="U1844" s="8">
        <v>24.35</v>
      </c>
      <c r="Z1844" s="78">
        <f t="shared" ca="1" si="170"/>
        <v>721</v>
      </c>
      <c r="AA1844" s="78" t="str">
        <f t="shared" si="171"/>
        <v>8-2024</v>
      </c>
      <c r="AC1844" s="4" t="str">
        <f t="shared" si="172"/>
        <v>Empty</v>
      </c>
      <c r="AD1844" s="4" t="e">
        <f t="shared" si="173"/>
        <v>#VALUE!</v>
      </c>
    </row>
    <row r="1845" spans="1:30" hidden="1">
      <c r="A1845" s="9" t="s">
        <v>4068</v>
      </c>
      <c r="B1845" s="9" t="s">
        <v>1049</v>
      </c>
      <c r="C1845" s="9" t="s">
        <v>41</v>
      </c>
      <c r="D1845" s="9" t="s">
        <v>44</v>
      </c>
      <c r="E1845" s="9"/>
      <c r="F1845" s="9" t="s">
        <v>1411</v>
      </c>
      <c r="G1845" s="9" t="s">
        <v>1384</v>
      </c>
      <c r="H1845" s="9">
        <v>23.08</v>
      </c>
      <c r="I1845" s="9">
        <v>17.260000000000002</v>
      </c>
      <c r="J1845" s="9">
        <v>0.38490000000000002</v>
      </c>
      <c r="K1845" s="9">
        <v>0.66910000000000003</v>
      </c>
      <c r="L1845" s="9" t="s">
        <v>1385</v>
      </c>
      <c r="M1845" s="9">
        <v>886</v>
      </c>
      <c r="N1845" s="9" t="s">
        <v>1381</v>
      </c>
      <c r="O1845" s="90" t="s">
        <v>1728</v>
      </c>
      <c r="P1845" s="89">
        <f t="shared" si="168"/>
        <v>45422</v>
      </c>
      <c r="Q1845" s="90" t="s">
        <v>1728</v>
      </c>
      <c r="R1845" s="90"/>
      <c r="S1845" s="121" t="e">
        <f t="shared" si="169"/>
        <v>#VALUE!</v>
      </c>
      <c r="T1845" s="9">
        <v>48</v>
      </c>
      <c r="U1845" s="9">
        <v>0</v>
      </c>
      <c r="Z1845" s="78">
        <f t="shared" ca="1" si="170"/>
        <v>826</v>
      </c>
      <c r="AA1845" s="78" t="str">
        <f t="shared" si="171"/>
        <v>5-2024</v>
      </c>
      <c r="AC1845" s="4" t="str">
        <f t="shared" si="172"/>
        <v>Empty</v>
      </c>
      <c r="AD1845" s="4" t="e">
        <f t="shared" si="173"/>
        <v>#VALUE!</v>
      </c>
    </row>
    <row r="1846" spans="1:30">
      <c r="A1846" s="8" t="s">
        <v>4069</v>
      </c>
      <c r="B1846" s="8" t="s">
        <v>1340</v>
      </c>
      <c r="C1846" s="8" t="s">
        <v>38</v>
      </c>
      <c r="D1846" s="8" t="s">
        <v>23</v>
      </c>
      <c r="E1846" s="8"/>
      <c r="F1846" s="8" t="s">
        <v>1411</v>
      </c>
      <c r="G1846" s="8" t="s">
        <v>1375</v>
      </c>
      <c r="H1846" s="8">
        <v>64.98</v>
      </c>
      <c r="I1846" s="8">
        <v>8.4700000000000006</v>
      </c>
      <c r="J1846" s="8">
        <v>0.68410000000000004</v>
      </c>
      <c r="K1846" s="8">
        <v>0.56269999999999998</v>
      </c>
      <c r="L1846" s="8" t="s">
        <v>1395</v>
      </c>
      <c r="M1846" s="8">
        <v>681</v>
      </c>
      <c r="N1846" s="8" t="s">
        <v>1403</v>
      </c>
      <c r="O1846" s="89" t="s">
        <v>382</v>
      </c>
      <c r="P1846" s="89">
        <f t="shared" si="168"/>
        <v>44722</v>
      </c>
      <c r="Q1846" s="89" t="s">
        <v>382</v>
      </c>
      <c r="R1846" s="89" t="s">
        <v>2025</v>
      </c>
      <c r="S1846" s="121">
        <f t="shared" si="169"/>
        <v>44724</v>
      </c>
      <c r="T1846" s="8">
        <v>240</v>
      </c>
      <c r="U1846" s="8">
        <v>12.46</v>
      </c>
      <c r="Z1846" s="78">
        <f t="shared" ca="1" si="170"/>
        <v>1526</v>
      </c>
      <c r="AA1846" s="78" t="str">
        <f t="shared" si="171"/>
        <v>6-2022</v>
      </c>
      <c r="AC1846" s="4" t="str">
        <f t="shared" si="172"/>
        <v>Empty</v>
      </c>
      <c r="AD1846" s="4">
        <f t="shared" si="173"/>
        <v>1</v>
      </c>
    </row>
    <row r="1847" spans="1:30">
      <c r="A1847" s="9" t="s">
        <v>4070</v>
      </c>
      <c r="B1847" s="9" t="s">
        <v>315</v>
      </c>
      <c r="C1847" s="9" t="s">
        <v>32</v>
      </c>
      <c r="D1847" s="9" t="s">
        <v>31</v>
      </c>
      <c r="E1847" s="9"/>
      <c r="F1847" s="9" t="s">
        <v>1380</v>
      </c>
      <c r="G1847" s="9" t="s">
        <v>1384</v>
      </c>
      <c r="H1847" s="9">
        <v>61.5</v>
      </c>
      <c r="I1847" s="9">
        <v>14.96</v>
      </c>
      <c r="J1847" s="9">
        <v>0.52649999999999997</v>
      </c>
      <c r="K1847" s="9">
        <v>1.7102999999999999</v>
      </c>
      <c r="L1847" s="9"/>
      <c r="M1847" s="9">
        <v>737</v>
      </c>
      <c r="N1847" s="9" t="s">
        <v>1377</v>
      </c>
      <c r="O1847" s="90" t="s">
        <v>3642</v>
      </c>
      <c r="P1847" s="89">
        <f t="shared" si="168"/>
        <v>45059</v>
      </c>
      <c r="Q1847" s="90" t="s">
        <v>3642</v>
      </c>
      <c r="R1847" s="90" t="s">
        <v>2467</v>
      </c>
      <c r="S1847" s="121">
        <f t="shared" si="169"/>
        <v>45067</v>
      </c>
      <c r="T1847" s="9">
        <v>48</v>
      </c>
      <c r="U1847" s="9">
        <v>36.86</v>
      </c>
      <c r="Z1847" s="78">
        <f t="shared" ca="1" si="170"/>
        <v>1189</v>
      </c>
      <c r="AA1847" s="78" t="str">
        <f t="shared" si="171"/>
        <v>5-2023</v>
      </c>
      <c r="AC1847" s="4" t="str">
        <f t="shared" si="172"/>
        <v>Empty</v>
      </c>
      <c r="AD1847" s="4">
        <f t="shared" si="173"/>
        <v>5</v>
      </c>
    </row>
    <row r="1848" spans="1:30">
      <c r="A1848" s="8" t="s">
        <v>4071</v>
      </c>
      <c r="B1848" s="8" t="s">
        <v>990</v>
      </c>
      <c r="C1848" s="8" t="s">
        <v>20</v>
      </c>
      <c r="D1848" s="8" t="s">
        <v>23</v>
      </c>
      <c r="E1848" s="8"/>
      <c r="F1848" s="8" t="s">
        <v>1411</v>
      </c>
      <c r="G1848" s="8" t="s">
        <v>1390</v>
      </c>
      <c r="H1848" s="8">
        <v>45.31</v>
      </c>
      <c r="I1848" s="8">
        <v>14.7</v>
      </c>
      <c r="J1848" s="8">
        <v>0.87360000000000004</v>
      </c>
      <c r="K1848" s="8">
        <v>0.58660000000000001</v>
      </c>
      <c r="L1848" s="8" t="s">
        <v>1358</v>
      </c>
      <c r="M1848" s="8">
        <v>649</v>
      </c>
      <c r="N1848" s="8" t="s">
        <v>1403</v>
      </c>
      <c r="O1848" s="89" t="s">
        <v>2795</v>
      </c>
      <c r="P1848" s="89">
        <f t="shared" si="168"/>
        <v>44994</v>
      </c>
      <c r="Q1848" s="89" t="s">
        <v>2795</v>
      </c>
      <c r="R1848" s="89" t="s">
        <v>2122</v>
      </c>
      <c r="S1848" s="121">
        <f t="shared" si="169"/>
        <v>45003</v>
      </c>
      <c r="T1848" s="8">
        <v>240</v>
      </c>
      <c r="U1848" s="8">
        <v>15.98</v>
      </c>
      <c r="Z1848" s="78">
        <f t="shared" ca="1" si="170"/>
        <v>1254</v>
      </c>
      <c r="AA1848" s="78" t="str">
        <f t="shared" si="171"/>
        <v>3-2023</v>
      </c>
      <c r="AC1848" s="4" t="str">
        <f t="shared" si="172"/>
        <v>Empty</v>
      </c>
      <c r="AD1848" s="4">
        <f t="shared" si="173"/>
        <v>7</v>
      </c>
    </row>
    <row r="1849" spans="1:30" hidden="1">
      <c r="A1849" s="9" t="s">
        <v>4072</v>
      </c>
      <c r="B1849" s="9" t="s">
        <v>223</v>
      </c>
      <c r="C1849" s="9" t="s">
        <v>32</v>
      </c>
      <c r="D1849" s="9" t="s">
        <v>44</v>
      </c>
      <c r="E1849" s="9"/>
      <c r="F1849" s="9" t="s">
        <v>1400</v>
      </c>
      <c r="G1849" s="9" t="s">
        <v>1375</v>
      </c>
      <c r="H1849" s="9">
        <v>25.6</v>
      </c>
      <c r="I1849" s="9">
        <v>17.190000000000001</v>
      </c>
      <c r="J1849" s="9">
        <v>0.43690000000000001</v>
      </c>
      <c r="K1849" s="9">
        <v>2.3372000000000002</v>
      </c>
      <c r="L1849" s="9" t="s">
        <v>1358</v>
      </c>
      <c r="M1849" s="9">
        <v>722</v>
      </c>
      <c r="N1849" s="9" t="s">
        <v>1386</v>
      </c>
      <c r="O1849" s="90" t="s">
        <v>2552</v>
      </c>
      <c r="P1849" s="89">
        <f t="shared" si="168"/>
        <v>45174</v>
      </c>
      <c r="Q1849" s="90" t="s">
        <v>2552</v>
      </c>
      <c r="R1849" s="90"/>
      <c r="S1849" s="121" t="e">
        <f t="shared" si="169"/>
        <v>#VALUE!</v>
      </c>
      <c r="T1849" s="9">
        <v>12</v>
      </c>
      <c r="U1849" s="9">
        <v>13.71</v>
      </c>
      <c r="Z1849" s="78">
        <f t="shared" ca="1" si="170"/>
        <v>1074</v>
      </c>
      <c r="AA1849" s="78" t="str">
        <f t="shared" si="171"/>
        <v>9-2023</v>
      </c>
      <c r="AC1849" s="4" t="str">
        <f t="shared" si="172"/>
        <v>Empty</v>
      </c>
      <c r="AD1849" s="4" t="e">
        <f t="shared" si="173"/>
        <v>#VALUE!</v>
      </c>
    </row>
    <row r="1850" spans="1:30">
      <c r="A1850" s="8" t="s">
        <v>4073</v>
      </c>
      <c r="B1850" s="8" t="s">
        <v>1075</v>
      </c>
      <c r="C1850" s="8" t="s">
        <v>32</v>
      </c>
      <c r="D1850" s="8" t="s">
        <v>44</v>
      </c>
      <c r="E1850" s="8"/>
      <c r="F1850" s="8" t="s">
        <v>1408</v>
      </c>
      <c r="G1850" s="8" t="s">
        <v>1375</v>
      </c>
      <c r="H1850" s="8">
        <v>28.53</v>
      </c>
      <c r="I1850" s="8">
        <v>12.04</v>
      </c>
      <c r="J1850" s="8">
        <v>0.26029999999999998</v>
      </c>
      <c r="K1850" s="8">
        <v>2.5354000000000001</v>
      </c>
      <c r="L1850" s="8" t="s">
        <v>1412</v>
      </c>
      <c r="M1850" s="8">
        <v>745</v>
      </c>
      <c r="N1850" s="8" t="s">
        <v>1377</v>
      </c>
      <c r="O1850" s="89" t="s">
        <v>2433</v>
      </c>
      <c r="P1850" s="89">
        <f t="shared" si="168"/>
        <v>44959</v>
      </c>
      <c r="Q1850" s="89" t="s">
        <v>2433</v>
      </c>
      <c r="R1850" s="89" t="s">
        <v>2232</v>
      </c>
      <c r="S1850" s="121">
        <f t="shared" si="169"/>
        <v>44972</v>
      </c>
      <c r="T1850" s="8">
        <v>12</v>
      </c>
      <c r="U1850" s="8">
        <v>19.45</v>
      </c>
      <c r="Z1850" s="78">
        <f t="shared" ca="1" si="170"/>
        <v>1289</v>
      </c>
      <c r="AA1850" s="78" t="str">
        <f t="shared" si="171"/>
        <v>2-2023</v>
      </c>
      <c r="AC1850" s="4" t="str">
        <f t="shared" si="172"/>
        <v>Empty</v>
      </c>
      <c r="AD1850" s="4">
        <f t="shared" si="173"/>
        <v>10</v>
      </c>
    </row>
    <row r="1851" spans="1:30">
      <c r="A1851" s="9" t="s">
        <v>4074</v>
      </c>
      <c r="B1851" s="9" t="s">
        <v>1171</v>
      </c>
      <c r="C1851" s="9" t="s">
        <v>32</v>
      </c>
      <c r="D1851" s="9" t="s">
        <v>44</v>
      </c>
      <c r="E1851" s="9"/>
      <c r="F1851" s="9" t="s">
        <v>1389</v>
      </c>
      <c r="G1851" s="9" t="s">
        <v>1375</v>
      </c>
      <c r="H1851" s="9">
        <v>59.79</v>
      </c>
      <c r="I1851" s="9">
        <v>13.2</v>
      </c>
      <c r="J1851" s="9">
        <v>0.91159999999999997</v>
      </c>
      <c r="K1851" s="9">
        <v>0.70899999999999996</v>
      </c>
      <c r="L1851" s="9" t="s">
        <v>1376</v>
      </c>
      <c r="M1851" s="9">
        <v>684</v>
      </c>
      <c r="N1851" s="9" t="s">
        <v>1377</v>
      </c>
      <c r="O1851" s="90" t="s">
        <v>3279</v>
      </c>
      <c r="P1851" s="89">
        <f t="shared" si="168"/>
        <v>45181</v>
      </c>
      <c r="Q1851" s="90" t="s">
        <v>3279</v>
      </c>
      <c r="R1851" s="90" t="s">
        <v>2680</v>
      </c>
      <c r="S1851" s="121">
        <f t="shared" si="169"/>
        <v>45186</v>
      </c>
      <c r="T1851" s="9">
        <v>240</v>
      </c>
      <c r="U1851" s="9">
        <v>36.950000000000003</v>
      </c>
      <c r="Z1851" s="78">
        <f t="shared" ca="1" si="170"/>
        <v>1067</v>
      </c>
      <c r="AA1851" s="78" t="str">
        <f t="shared" si="171"/>
        <v>9-2023</v>
      </c>
      <c r="AC1851" s="4" t="str">
        <f t="shared" si="172"/>
        <v>Empty</v>
      </c>
      <c r="AD1851" s="4">
        <f t="shared" si="173"/>
        <v>4</v>
      </c>
    </row>
    <row r="1852" spans="1:30">
      <c r="A1852" s="8" t="s">
        <v>4075</v>
      </c>
      <c r="B1852" s="8" t="s">
        <v>708</v>
      </c>
      <c r="C1852" s="8" t="s">
        <v>12</v>
      </c>
      <c r="D1852" s="8" t="s">
        <v>31</v>
      </c>
      <c r="E1852" s="8"/>
      <c r="F1852" s="8" t="s">
        <v>1408</v>
      </c>
      <c r="G1852" s="8" t="s">
        <v>1375</v>
      </c>
      <c r="H1852" s="8">
        <v>81.73</v>
      </c>
      <c r="I1852" s="8">
        <v>16.22</v>
      </c>
      <c r="J1852" s="8">
        <v>1.1646000000000001</v>
      </c>
      <c r="K1852" s="8">
        <v>1.6335999999999999</v>
      </c>
      <c r="L1852" s="8" t="s">
        <v>1395</v>
      </c>
      <c r="M1852" s="8">
        <v>617</v>
      </c>
      <c r="N1852" s="8" t="s">
        <v>1396</v>
      </c>
      <c r="O1852" s="89" t="s">
        <v>2745</v>
      </c>
      <c r="P1852" s="89">
        <f t="shared" si="168"/>
        <v>45231</v>
      </c>
      <c r="Q1852" s="89" t="s">
        <v>2745</v>
      </c>
      <c r="R1852" s="89" t="s">
        <v>3289</v>
      </c>
      <c r="S1852" s="121">
        <f t="shared" si="169"/>
        <v>45237</v>
      </c>
      <c r="T1852" s="8">
        <v>84</v>
      </c>
      <c r="U1852" s="8">
        <v>64.31</v>
      </c>
      <c r="Z1852" s="78">
        <f t="shared" ca="1" si="170"/>
        <v>1017</v>
      </c>
      <c r="AA1852" s="78" t="str">
        <f t="shared" si="171"/>
        <v>11-2023</v>
      </c>
      <c r="AC1852" s="4" t="str">
        <f t="shared" si="172"/>
        <v>Q4</v>
      </c>
      <c r="AD1852" s="4">
        <f t="shared" si="173"/>
        <v>5</v>
      </c>
    </row>
    <row r="1853" spans="1:30">
      <c r="A1853" s="9" t="s">
        <v>4076</v>
      </c>
      <c r="B1853" s="9" t="s">
        <v>364</v>
      </c>
      <c r="C1853" s="9" t="s">
        <v>41</v>
      </c>
      <c r="D1853" s="9" t="s">
        <v>31</v>
      </c>
      <c r="E1853" s="9"/>
      <c r="F1853" s="9" t="s">
        <v>1380</v>
      </c>
      <c r="G1853" s="9" t="s">
        <v>1384</v>
      </c>
      <c r="H1853" s="9">
        <v>63.03</v>
      </c>
      <c r="I1853" s="9">
        <v>13.92</v>
      </c>
      <c r="J1853" s="9">
        <v>0.32569999999999999</v>
      </c>
      <c r="K1853" s="9">
        <v>0.78010000000000002</v>
      </c>
      <c r="L1853" s="9" t="s">
        <v>1358</v>
      </c>
      <c r="M1853" s="9">
        <v>565</v>
      </c>
      <c r="N1853" s="9" t="s">
        <v>1377</v>
      </c>
      <c r="O1853" s="90" t="s">
        <v>819</v>
      </c>
      <c r="P1853" s="89">
        <f t="shared" si="168"/>
        <v>45111</v>
      </c>
      <c r="Q1853" s="90" t="s">
        <v>819</v>
      </c>
      <c r="R1853" s="90" t="s">
        <v>3394</v>
      </c>
      <c r="S1853" s="121">
        <f t="shared" si="169"/>
        <v>45124</v>
      </c>
      <c r="T1853" s="9">
        <v>240</v>
      </c>
      <c r="U1853" s="9">
        <v>57.48</v>
      </c>
      <c r="Z1853" s="78">
        <f t="shared" ca="1" si="170"/>
        <v>1137</v>
      </c>
      <c r="AA1853" s="78" t="str">
        <f t="shared" si="171"/>
        <v>7-2023</v>
      </c>
      <c r="AC1853" s="4" t="str">
        <f t="shared" si="172"/>
        <v>Empty</v>
      </c>
      <c r="AD1853" s="4">
        <f t="shared" si="173"/>
        <v>10</v>
      </c>
    </row>
    <row r="1854" spans="1:30" hidden="1">
      <c r="A1854" s="8" t="s">
        <v>4077</v>
      </c>
      <c r="B1854" s="8" t="s">
        <v>1153</v>
      </c>
      <c r="C1854" s="8" t="s">
        <v>38</v>
      </c>
      <c r="D1854" s="8" t="s">
        <v>10</v>
      </c>
      <c r="E1854" s="8"/>
      <c r="F1854" s="8" t="s">
        <v>1380</v>
      </c>
      <c r="G1854" s="8" t="s">
        <v>1390</v>
      </c>
      <c r="H1854" s="8">
        <v>98.65</v>
      </c>
      <c r="I1854" s="8">
        <v>9.0299999999999994</v>
      </c>
      <c r="J1854" s="8">
        <v>1.6496999999999999</v>
      </c>
      <c r="K1854" s="8">
        <v>3.1383999999999999</v>
      </c>
      <c r="L1854" s="8" t="s">
        <v>1395</v>
      </c>
      <c r="M1854" s="8">
        <v>742</v>
      </c>
      <c r="N1854" s="8" t="s">
        <v>1381</v>
      </c>
      <c r="O1854" s="89" t="s">
        <v>4078</v>
      </c>
      <c r="P1854" s="89">
        <f t="shared" si="168"/>
        <v>44841</v>
      </c>
      <c r="Q1854" s="89" t="s">
        <v>4078</v>
      </c>
      <c r="R1854" s="89"/>
      <c r="S1854" s="121" t="e">
        <f t="shared" si="169"/>
        <v>#VALUE!</v>
      </c>
      <c r="T1854" s="8">
        <v>36</v>
      </c>
      <c r="U1854" s="8">
        <v>32.19</v>
      </c>
      <c r="Z1854" s="78">
        <f t="shared" ca="1" si="170"/>
        <v>1407</v>
      </c>
      <c r="AA1854" s="78" t="str">
        <f t="shared" si="171"/>
        <v>10-2022</v>
      </c>
      <c r="AC1854" s="4" t="str">
        <f t="shared" si="172"/>
        <v>Q4</v>
      </c>
      <c r="AD1854" s="4" t="e">
        <f t="shared" si="173"/>
        <v>#VALUE!</v>
      </c>
    </row>
    <row r="1855" spans="1:30" hidden="1">
      <c r="A1855" s="9" t="s">
        <v>4079</v>
      </c>
      <c r="B1855" s="9" t="s">
        <v>1271</v>
      </c>
      <c r="C1855" s="9" t="s">
        <v>7</v>
      </c>
      <c r="D1855" s="9" t="s">
        <v>1360</v>
      </c>
      <c r="E1855" s="9"/>
      <c r="F1855" s="9" t="s">
        <v>1400</v>
      </c>
      <c r="G1855" s="9" t="s">
        <v>1384</v>
      </c>
      <c r="H1855" s="9">
        <v>23.81</v>
      </c>
      <c r="I1855" s="9">
        <v>16.010000000000002</v>
      </c>
      <c r="J1855" s="9">
        <v>0.1381</v>
      </c>
      <c r="K1855" s="9">
        <v>0.39900000000000002</v>
      </c>
      <c r="L1855" s="9" t="s">
        <v>1385</v>
      </c>
      <c r="M1855" s="9">
        <v>608</v>
      </c>
      <c r="N1855" s="9" t="s">
        <v>1386</v>
      </c>
      <c r="O1855" s="90" t="s">
        <v>2805</v>
      </c>
      <c r="P1855" s="89">
        <f t="shared" si="168"/>
        <v>45616</v>
      </c>
      <c r="Q1855" s="90" t="s">
        <v>2805</v>
      </c>
      <c r="R1855" s="90"/>
      <c r="S1855" s="121" t="e">
        <f t="shared" si="169"/>
        <v>#VALUE!</v>
      </c>
      <c r="T1855" s="9">
        <v>120</v>
      </c>
      <c r="U1855" s="9">
        <v>0</v>
      </c>
      <c r="Z1855" s="78">
        <f t="shared" ca="1" si="170"/>
        <v>632</v>
      </c>
      <c r="AA1855" s="78" t="str">
        <f t="shared" si="171"/>
        <v>11-2024</v>
      </c>
      <c r="AC1855" s="4" t="str">
        <f t="shared" si="172"/>
        <v>Q4</v>
      </c>
      <c r="AD1855" s="4" t="e">
        <f t="shared" si="173"/>
        <v>#VALUE!</v>
      </c>
    </row>
    <row r="1856" spans="1:30" hidden="1">
      <c r="A1856" s="8" t="s">
        <v>4080</v>
      </c>
      <c r="B1856" s="8" t="s">
        <v>1033</v>
      </c>
      <c r="C1856" s="8" t="s">
        <v>38</v>
      </c>
      <c r="D1856" s="8" t="s">
        <v>31</v>
      </c>
      <c r="E1856" s="8"/>
      <c r="F1856" s="8" t="s">
        <v>1400</v>
      </c>
      <c r="G1856" s="8" t="s">
        <v>1390</v>
      </c>
      <c r="H1856" s="8">
        <v>25.22</v>
      </c>
      <c r="I1856" s="8">
        <v>16.16</v>
      </c>
      <c r="J1856" s="8">
        <v>0.25009999999999999</v>
      </c>
      <c r="K1856" s="8">
        <v>0.42499999999999999</v>
      </c>
      <c r="L1856" s="8" t="s">
        <v>1412</v>
      </c>
      <c r="M1856" s="8">
        <v>552</v>
      </c>
      <c r="N1856" s="8" t="s">
        <v>1381</v>
      </c>
      <c r="O1856" s="89" t="s">
        <v>3955</v>
      </c>
      <c r="P1856" s="89">
        <f t="shared" si="168"/>
        <v>45482</v>
      </c>
      <c r="Q1856" s="89" t="s">
        <v>3955</v>
      </c>
      <c r="R1856" s="89"/>
      <c r="S1856" s="121" t="e">
        <f t="shared" si="169"/>
        <v>#VALUE!</v>
      </c>
      <c r="T1856" s="8">
        <v>120</v>
      </c>
      <c r="U1856" s="8">
        <v>16.73</v>
      </c>
      <c r="Z1856" s="78">
        <f t="shared" ca="1" si="170"/>
        <v>766</v>
      </c>
      <c r="AA1856" s="78" t="str">
        <f t="shared" si="171"/>
        <v>7-2024</v>
      </c>
      <c r="AC1856" s="4" t="str">
        <f t="shared" si="172"/>
        <v>Empty</v>
      </c>
      <c r="AD1856" s="4" t="e">
        <f t="shared" si="173"/>
        <v>#VALUE!</v>
      </c>
    </row>
    <row r="1857" spans="1:30" hidden="1">
      <c r="A1857" s="9" t="s">
        <v>4081</v>
      </c>
      <c r="B1857" s="9" t="s">
        <v>1132</v>
      </c>
      <c r="C1857" s="9" t="s">
        <v>28</v>
      </c>
      <c r="D1857" s="9" t="s">
        <v>44</v>
      </c>
      <c r="E1857" s="9"/>
      <c r="F1857" s="9" t="s">
        <v>1411</v>
      </c>
      <c r="G1857" s="9" t="s">
        <v>1375</v>
      </c>
      <c r="H1857" s="9">
        <v>56.6</v>
      </c>
      <c r="I1857" s="9"/>
      <c r="J1857" s="9">
        <v>1.0358000000000001</v>
      </c>
      <c r="K1857" s="9"/>
      <c r="L1857" s="9" t="s">
        <v>1385</v>
      </c>
      <c r="M1857" s="9">
        <v>632</v>
      </c>
      <c r="N1857" s="9" t="s">
        <v>1381</v>
      </c>
      <c r="O1857" s="90" t="s">
        <v>3729</v>
      </c>
      <c r="P1857" s="89">
        <f t="shared" si="168"/>
        <v>44831</v>
      </c>
      <c r="Q1857" s="90" t="s">
        <v>3729</v>
      </c>
      <c r="R1857" s="90"/>
      <c r="S1857" s="121" t="e">
        <f t="shared" si="169"/>
        <v>#VALUE!</v>
      </c>
      <c r="T1857" s="9">
        <v>84</v>
      </c>
      <c r="U1857" s="9">
        <v>0</v>
      </c>
      <c r="Z1857" s="78">
        <f t="shared" ca="1" si="170"/>
        <v>1417</v>
      </c>
      <c r="AA1857" s="78" t="str">
        <f t="shared" si="171"/>
        <v>9-2022</v>
      </c>
      <c r="AC1857" s="4" t="str">
        <f t="shared" si="172"/>
        <v>Empty</v>
      </c>
      <c r="AD1857" s="4" t="e">
        <f t="shared" si="173"/>
        <v>#VALUE!</v>
      </c>
    </row>
    <row r="1858" spans="1:30" hidden="1">
      <c r="A1858" s="8" t="s">
        <v>4082</v>
      </c>
      <c r="B1858" s="8" t="s">
        <v>747</v>
      </c>
      <c r="C1858" s="8" t="s">
        <v>32</v>
      </c>
      <c r="D1858" s="8" t="s">
        <v>31</v>
      </c>
      <c r="E1858" s="8"/>
      <c r="F1858" s="8" t="s">
        <v>1374</v>
      </c>
      <c r="G1858" s="8" t="s">
        <v>1375</v>
      </c>
      <c r="H1858" s="8">
        <v>94.12</v>
      </c>
      <c r="I1858" s="8">
        <v>18.149999999999999</v>
      </c>
      <c r="J1858" s="8">
        <v>1.7630999999999999</v>
      </c>
      <c r="K1858" s="8">
        <v>3.4097</v>
      </c>
      <c r="L1858" s="8" t="s">
        <v>1376</v>
      </c>
      <c r="M1858" s="8">
        <v>568</v>
      </c>
      <c r="N1858" s="8" t="s">
        <v>1426</v>
      </c>
      <c r="O1858" s="89" t="s">
        <v>2856</v>
      </c>
      <c r="P1858" s="89">
        <f t="shared" si="168"/>
        <v>45403</v>
      </c>
      <c r="Q1858" s="89" t="s">
        <v>2856</v>
      </c>
      <c r="R1858" s="89"/>
      <c r="S1858" s="121" t="e">
        <f t="shared" si="169"/>
        <v>#VALUE!</v>
      </c>
      <c r="T1858" s="8">
        <v>36</v>
      </c>
      <c r="U1858" s="8">
        <v>18</v>
      </c>
      <c r="Z1858" s="78">
        <f t="shared" ca="1" si="170"/>
        <v>845</v>
      </c>
      <c r="AA1858" s="78" t="str">
        <f t="shared" si="171"/>
        <v>4-2024</v>
      </c>
      <c r="AC1858" s="4" t="str">
        <f t="shared" si="172"/>
        <v>Empty</v>
      </c>
      <c r="AD1858" s="4" t="e">
        <f t="shared" si="173"/>
        <v>#VALUE!</v>
      </c>
    </row>
    <row r="1859" spans="1:30">
      <c r="A1859" s="9" t="s">
        <v>4083</v>
      </c>
      <c r="B1859" s="9" t="s">
        <v>1241</v>
      </c>
      <c r="C1859" s="9" t="s">
        <v>24</v>
      </c>
      <c r="D1859" s="9" t="s">
        <v>31</v>
      </c>
      <c r="E1859" s="9"/>
      <c r="F1859" s="9" t="s">
        <v>1389</v>
      </c>
      <c r="G1859" s="9" t="s">
        <v>1384</v>
      </c>
      <c r="H1859" s="9">
        <v>7.08</v>
      </c>
      <c r="I1859" s="9">
        <v>18.29</v>
      </c>
      <c r="J1859" s="9">
        <v>8.9599999999999999E-2</v>
      </c>
      <c r="K1859" s="9">
        <v>0.11550000000000001</v>
      </c>
      <c r="L1859" s="9" t="s">
        <v>1412</v>
      </c>
      <c r="M1859" s="9">
        <v>816</v>
      </c>
      <c r="N1859" s="9" t="s">
        <v>1377</v>
      </c>
      <c r="O1859" s="90" t="s">
        <v>2752</v>
      </c>
      <c r="P1859" s="89">
        <f t="shared" ref="P1859:P1922" si="174">DATE(RIGHT(O1859,4),MID(O1859,4,2),LEFT(O1859,2))</f>
        <v>44766</v>
      </c>
      <c r="Q1859" s="90" t="s">
        <v>2752</v>
      </c>
      <c r="R1859" s="90" t="s">
        <v>1886</v>
      </c>
      <c r="S1859" s="121">
        <f t="shared" ref="S1859:S1922" si="175">DATE(RIGHT(R1859,4),MID(R1859,4,2),LEFT(R1859,2))</f>
        <v>44780</v>
      </c>
      <c r="T1859" s="9">
        <v>180</v>
      </c>
      <c r="U1859" s="9">
        <v>2.93</v>
      </c>
      <c r="Z1859" s="78">
        <f t="shared" ref="Z1859:AA1922" ca="1" si="176">TODAY()-P1859</f>
        <v>1482</v>
      </c>
      <c r="AA1859" s="78" t="str">
        <f t="shared" ref="AA1859:AA1922" si="177">MONTH(P1859)&amp;"-"&amp;YEAR(P1859)</f>
        <v>7-2022</v>
      </c>
      <c r="AC1859" s="4" t="str">
        <f t="shared" ref="AC1859:AC1922" si="178">IF(MONTH(P1859)&gt;=10,"Q4","Empty")</f>
        <v>Empty</v>
      </c>
      <c r="AD1859" s="4">
        <f t="shared" ref="AD1859:AD1922" si="179">NETWORKDAYS(P1859,S1859)</f>
        <v>10</v>
      </c>
    </row>
    <row r="1860" spans="1:30" hidden="1">
      <c r="A1860" s="8" t="s">
        <v>4084</v>
      </c>
      <c r="B1860" s="8" t="s">
        <v>946</v>
      </c>
      <c r="C1860" s="8" t="s">
        <v>41</v>
      </c>
      <c r="D1860" s="8" t="s">
        <v>10</v>
      </c>
      <c r="E1860" s="8"/>
      <c r="F1860" s="8" t="s">
        <v>1411</v>
      </c>
      <c r="G1860" s="8" t="s">
        <v>1390</v>
      </c>
      <c r="H1860" s="8">
        <v>35.409999999999997</v>
      </c>
      <c r="I1860" s="8">
        <v>7.74</v>
      </c>
      <c r="J1860" s="8">
        <v>0.35780000000000001</v>
      </c>
      <c r="K1860" s="8">
        <v>0.54730000000000001</v>
      </c>
      <c r="L1860" s="8" t="s">
        <v>1385</v>
      </c>
      <c r="M1860" s="8">
        <v>703</v>
      </c>
      <c r="N1860" s="8" t="s">
        <v>1386</v>
      </c>
      <c r="O1860" s="89" t="s">
        <v>2318</v>
      </c>
      <c r="P1860" s="89">
        <f t="shared" si="174"/>
        <v>45020</v>
      </c>
      <c r="Q1860" s="89" t="s">
        <v>2318</v>
      </c>
      <c r="R1860" s="89"/>
      <c r="S1860" s="121" t="e">
        <f t="shared" si="175"/>
        <v>#VALUE!</v>
      </c>
      <c r="T1860" s="8">
        <v>84</v>
      </c>
      <c r="U1860" s="8">
        <v>0</v>
      </c>
      <c r="Z1860" s="78">
        <f t="shared" ca="1" si="176"/>
        <v>1228</v>
      </c>
      <c r="AA1860" s="78" t="str">
        <f t="shared" si="177"/>
        <v>4-2023</v>
      </c>
      <c r="AC1860" s="4" t="str">
        <f t="shared" si="178"/>
        <v>Empty</v>
      </c>
      <c r="AD1860" s="4" t="e">
        <f t="shared" si="179"/>
        <v>#VALUE!</v>
      </c>
    </row>
    <row r="1861" spans="1:30">
      <c r="A1861" s="9" t="s">
        <v>4085</v>
      </c>
      <c r="B1861" s="9" t="s">
        <v>538</v>
      </c>
      <c r="C1861" s="9" t="s">
        <v>7</v>
      </c>
      <c r="D1861" s="9" t="s">
        <v>23</v>
      </c>
      <c r="E1861" s="9"/>
      <c r="F1861" s="9" t="s">
        <v>1380</v>
      </c>
      <c r="G1861" s="9" t="s">
        <v>1390</v>
      </c>
      <c r="H1861" s="9">
        <v>27.05</v>
      </c>
      <c r="I1861" s="9">
        <v>9.5399999999999991</v>
      </c>
      <c r="J1861" s="9">
        <v>0.21060000000000001</v>
      </c>
      <c r="K1861" s="9">
        <v>0.25280000000000002</v>
      </c>
      <c r="L1861" s="9" t="s">
        <v>1376</v>
      </c>
      <c r="M1861" s="9">
        <v>639</v>
      </c>
      <c r="N1861" s="9" t="s">
        <v>1377</v>
      </c>
      <c r="O1861" s="90" t="s">
        <v>2856</v>
      </c>
      <c r="P1861" s="89">
        <f t="shared" si="174"/>
        <v>45403</v>
      </c>
      <c r="Q1861" s="90" t="s">
        <v>2856</v>
      </c>
      <c r="R1861" s="90" t="s">
        <v>2853</v>
      </c>
      <c r="S1861" s="121">
        <f t="shared" si="175"/>
        <v>45415</v>
      </c>
      <c r="T1861" s="9">
        <v>240</v>
      </c>
      <c r="U1861" s="9">
        <v>25.58</v>
      </c>
      <c r="Z1861" s="78">
        <f t="shared" ca="1" si="176"/>
        <v>845</v>
      </c>
      <c r="AA1861" s="78" t="str">
        <f t="shared" si="177"/>
        <v>4-2024</v>
      </c>
      <c r="AC1861" s="4" t="str">
        <f t="shared" si="178"/>
        <v>Empty</v>
      </c>
      <c r="AD1861" s="4">
        <f t="shared" si="179"/>
        <v>10</v>
      </c>
    </row>
    <row r="1862" spans="1:30">
      <c r="A1862" s="8" t="s">
        <v>4086</v>
      </c>
      <c r="B1862" s="8" t="s">
        <v>894</v>
      </c>
      <c r="C1862" s="8" t="s">
        <v>7</v>
      </c>
      <c r="D1862" s="8" t="s">
        <v>31</v>
      </c>
      <c r="E1862" s="8"/>
      <c r="F1862" s="8" t="s">
        <v>1389</v>
      </c>
      <c r="G1862" s="8" t="s">
        <v>1384</v>
      </c>
      <c r="H1862" s="8">
        <v>21.24</v>
      </c>
      <c r="I1862" s="8">
        <v>11.92</v>
      </c>
      <c r="J1862" s="8">
        <v>0.39929999999999999</v>
      </c>
      <c r="K1862" s="8">
        <v>0.23269999999999999</v>
      </c>
      <c r="L1862" s="8" t="s">
        <v>1358</v>
      </c>
      <c r="M1862" s="8">
        <v>561</v>
      </c>
      <c r="N1862" s="8" t="s">
        <v>1396</v>
      </c>
      <c r="O1862" s="89" t="s">
        <v>4087</v>
      </c>
      <c r="P1862" s="89">
        <f t="shared" si="174"/>
        <v>45567</v>
      </c>
      <c r="Q1862" s="89" t="s">
        <v>4087</v>
      </c>
      <c r="R1862" s="89" t="s">
        <v>805</v>
      </c>
      <c r="S1862" s="121">
        <f t="shared" si="175"/>
        <v>45568</v>
      </c>
      <c r="T1862" s="8">
        <v>240</v>
      </c>
      <c r="U1862" s="8">
        <v>2.81</v>
      </c>
      <c r="Z1862" s="78">
        <f t="shared" ca="1" si="176"/>
        <v>681</v>
      </c>
      <c r="AA1862" s="78" t="str">
        <f t="shared" si="177"/>
        <v>10-2024</v>
      </c>
      <c r="AC1862" s="4" t="str">
        <f t="shared" si="178"/>
        <v>Q4</v>
      </c>
      <c r="AD1862" s="4">
        <f t="shared" si="179"/>
        <v>2</v>
      </c>
    </row>
    <row r="1863" spans="1:30">
      <c r="A1863" s="9" t="s">
        <v>4088</v>
      </c>
      <c r="B1863" s="9" t="s">
        <v>814</v>
      </c>
      <c r="C1863" s="9" t="s">
        <v>24</v>
      </c>
      <c r="D1863" s="9" t="s">
        <v>31</v>
      </c>
      <c r="E1863" s="9"/>
      <c r="F1863" s="9" t="s">
        <v>1400</v>
      </c>
      <c r="G1863" s="9" t="s">
        <v>1390</v>
      </c>
      <c r="H1863" s="9">
        <v>78.069999999999993</v>
      </c>
      <c r="I1863" s="9">
        <v>13.88</v>
      </c>
      <c r="J1863" s="9">
        <v>1.2881</v>
      </c>
      <c r="K1863" s="9">
        <v>1.4579</v>
      </c>
      <c r="L1863" s="9" t="s">
        <v>1358</v>
      </c>
      <c r="M1863" s="9">
        <v>742</v>
      </c>
      <c r="N1863" s="9" t="s">
        <v>1403</v>
      </c>
      <c r="O1863" s="90" t="s">
        <v>2506</v>
      </c>
      <c r="P1863" s="89">
        <f t="shared" si="174"/>
        <v>44604</v>
      </c>
      <c r="Q1863" s="90" t="s">
        <v>2506</v>
      </c>
      <c r="R1863" s="90" t="s">
        <v>3366</v>
      </c>
      <c r="S1863" s="121">
        <f t="shared" si="175"/>
        <v>44610</v>
      </c>
      <c r="T1863" s="9">
        <v>84</v>
      </c>
      <c r="U1863" s="9">
        <v>64.03</v>
      </c>
      <c r="Z1863" s="78">
        <f t="shared" ca="1" si="176"/>
        <v>1644</v>
      </c>
      <c r="AA1863" s="78" t="str">
        <f t="shared" si="177"/>
        <v>2-2022</v>
      </c>
      <c r="AC1863" s="4" t="str">
        <f t="shared" si="178"/>
        <v>Empty</v>
      </c>
      <c r="AD1863" s="4">
        <f t="shared" si="179"/>
        <v>5</v>
      </c>
    </row>
    <row r="1864" spans="1:30">
      <c r="A1864" s="8" t="s">
        <v>4089</v>
      </c>
      <c r="B1864" s="8" t="s">
        <v>579</v>
      </c>
      <c r="C1864" s="8" t="s">
        <v>41</v>
      </c>
      <c r="D1864" s="8" t="s">
        <v>23</v>
      </c>
      <c r="E1864" s="8"/>
      <c r="F1864" s="8" t="s">
        <v>1400</v>
      </c>
      <c r="G1864" s="8" t="s">
        <v>1384</v>
      </c>
      <c r="H1864" s="8">
        <v>95.79</v>
      </c>
      <c r="I1864" s="8">
        <v>9.8699999999999992</v>
      </c>
      <c r="J1864" s="8">
        <v>1.7771999999999999</v>
      </c>
      <c r="K1864" s="8">
        <v>0.91620000000000001</v>
      </c>
      <c r="L1864" s="8" t="s">
        <v>1395</v>
      </c>
      <c r="M1864" s="8">
        <v>639</v>
      </c>
      <c r="N1864" s="8" t="s">
        <v>1396</v>
      </c>
      <c r="O1864" s="89" t="s">
        <v>1506</v>
      </c>
      <c r="P1864" s="89">
        <f t="shared" si="174"/>
        <v>45201</v>
      </c>
      <c r="Q1864" s="89" t="s">
        <v>1506</v>
      </c>
      <c r="R1864" s="89" t="s">
        <v>2801</v>
      </c>
      <c r="S1864" s="121">
        <f t="shared" si="175"/>
        <v>45215</v>
      </c>
      <c r="T1864" s="8">
        <v>240</v>
      </c>
      <c r="U1864" s="8">
        <v>10.09</v>
      </c>
      <c r="Z1864" s="78">
        <f t="shared" ca="1" si="176"/>
        <v>1047</v>
      </c>
      <c r="AA1864" s="78" t="str">
        <f t="shared" si="177"/>
        <v>10-2023</v>
      </c>
      <c r="AC1864" s="4" t="str">
        <f t="shared" si="178"/>
        <v>Q4</v>
      </c>
      <c r="AD1864" s="4">
        <f t="shared" si="179"/>
        <v>11</v>
      </c>
    </row>
    <row r="1865" spans="1:30">
      <c r="A1865" s="9" t="s">
        <v>4090</v>
      </c>
      <c r="B1865" s="9" t="s">
        <v>1074</v>
      </c>
      <c r="C1865" s="9" t="s">
        <v>28</v>
      </c>
      <c r="D1865" s="9" t="s">
        <v>10</v>
      </c>
      <c r="E1865" s="9"/>
      <c r="F1865" s="9" t="s">
        <v>1389</v>
      </c>
      <c r="G1865" s="9" t="s">
        <v>1384</v>
      </c>
      <c r="H1865" s="9">
        <v>43.38</v>
      </c>
      <c r="I1865" s="9"/>
      <c r="J1865" s="9">
        <v>0.70569999999999999</v>
      </c>
      <c r="K1865" s="9"/>
      <c r="L1865" s="9" t="s">
        <v>1385</v>
      </c>
      <c r="M1865" s="9">
        <v>740</v>
      </c>
      <c r="N1865" s="9" t="s">
        <v>1377</v>
      </c>
      <c r="O1865" s="90" t="s">
        <v>2069</v>
      </c>
      <c r="P1865" s="89">
        <f t="shared" si="174"/>
        <v>45495</v>
      </c>
      <c r="Q1865" s="90" t="s">
        <v>2069</v>
      </c>
      <c r="R1865" s="90" t="s">
        <v>627</v>
      </c>
      <c r="S1865" s="121">
        <f t="shared" si="175"/>
        <v>45500</v>
      </c>
      <c r="T1865" s="9">
        <v>36</v>
      </c>
      <c r="U1865" s="9">
        <v>0</v>
      </c>
      <c r="Z1865" s="78">
        <f t="shared" ca="1" si="176"/>
        <v>753</v>
      </c>
      <c r="AA1865" s="78" t="str">
        <f t="shared" si="177"/>
        <v>7-2024</v>
      </c>
      <c r="AC1865" s="4" t="str">
        <f t="shared" si="178"/>
        <v>Empty</v>
      </c>
      <c r="AD1865" s="4">
        <f t="shared" si="179"/>
        <v>5</v>
      </c>
    </row>
    <row r="1866" spans="1:30" hidden="1">
      <c r="A1866" s="8" t="s">
        <v>4091</v>
      </c>
      <c r="B1866" s="8" t="s">
        <v>1174</v>
      </c>
      <c r="C1866" s="8" t="s">
        <v>35</v>
      </c>
      <c r="D1866" s="8" t="s">
        <v>10</v>
      </c>
      <c r="E1866" s="8"/>
      <c r="F1866" s="8" t="s">
        <v>1408</v>
      </c>
      <c r="G1866" s="8" t="s">
        <v>1375</v>
      </c>
      <c r="H1866" s="8">
        <v>24.68</v>
      </c>
      <c r="I1866" s="8">
        <v>7.98</v>
      </c>
      <c r="J1866" s="8">
        <v>0.21440000000000001</v>
      </c>
      <c r="K1866" s="8">
        <v>0.7732</v>
      </c>
      <c r="L1866" s="8" t="s">
        <v>1376</v>
      </c>
      <c r="M1866" s="8">
        <v>818</v>
      </c>
      <c r="N1866" s="8" t="s">
        <v>1426</v>
      </c>
      <c r="O1866" s="89" t="s">
        <v>1769</v>
      </c>
      <c r="P1866" s="89">
        <f t="shared" si="174"/>
        <v>45071</v>
      </c>
      <c r="Q1866" s="89" t="s">
        <v>1769</v>
      </c>
      <c r="R1866" s="89"/>
      <c r="S1866" s="121" t="e">
        <f t="shared" si="175"/>
        <v>#VALUE!</v>
      </c>
      <c r="T1866" s="8">
        <v>36</v>
      </c>
      <c r="U1866" s="8">
        <v>19.25</v>
      </c>
      <c r="Z1866" s="78">
        <f t="shared" ca="1" si="176"/>
        <v>1177</v>
      </c>
      <c r="AA1866" s="78" t="str">
        <f t="shared" si="177"/>
        <v>5-2023</v>
      </c>
      <c r="AC1866" s="4" t="str">
        <f t="shared" si="178"/>
        <v>Empty</v>
      </c>
      <c r="AD1866" s="4" t="e">
        <f t="shared" si="179"/>
        <v>#VALUE!</v>
      </c>
    </row>
    <row r="1867" spans="1:30">
      <c r="A1867" s="9" t="s">
        <v>4092</v>
      </c>
      <c r="B1867" s="9" t="s">
        <v>579</v>
      </c>
      <c r="C1867" s="9" t="s">
        <v>32</v>
      </c>
      <c r="D1867" s="9" t="s">
        <v>10</v>
      </c>
      <c r="E1867" s="9"/>
      <c r="F1867" s="9" t="s">
        <v>1389</v>
      </c>
      <c r="G1867" s="9" t="s">
        <v>1384</v>
      </c>
      <c r="H1867" s="9">
        <v>20.92</v>
      </c>
      <c r="I1867" s="9">
        <v>12.05</v>
      </c>
      <c r="J1867" s="9">
        <v>0.21629999999999999</v>
      </c>
      <c r="K1867" s="9">
        <v>0.2311</v>
      </c>
      <c r="L1867" s="9" t="s">
        <v>1385</v>
      </c>
      <c r="M1867" s="9">
        <v>639</v>
      </c>
      <c r="N1867" s="9" t="s">
        <v>1377</v>
      </c>
      <c r="O1867" s="90" t="s">
        <v>668</v>
      </c>
      <c r="P1867" s="89">
        <f t="shared" si="174"/>
        <v>44860</v>
      </c>
      <c r="Q1867" s="90" t="s">
        <v>668</v>
      </c>
      <c r="R1867" s="90" t="s">
        <v>3396</v>
      </c>
      <c r="S1867" s="121">
        <f t="shared" si="175"/>
        <v>44865</v>
      </c>
      <c r="T1867" s="9">
        <v>240</v>
      </c>
      <c r="U1867" s="9">
        <v>0</v>
      </c>
      <c r="Z1867" s="78">
        <f t="shared" ca="1" si="176"/>
        <v>1388</v>
      </c>
      <c r="AA1867" s="78" t="str">
        <f t="shared" si="177"/>
        <v>10-2022</v>
      </c>
      <c r="AC1867" s="4" t="str">
        <f t="shared" si="178"/>
        <v>Q4</v>
      </c>
      <c r="AD1867" s="4">
        <f t="shared" si="179"/>
        <v>4</v>
      </c>
    </row>
    <row r="1868" spans="1:30" hidden="1">
      <c r="A1868" s="8" t="s">
        <v>4093</v>
      </c>
      <c r="B1868" s="8" t="s">
        <v>297</v>
      </c>
      <c r="C1868" s="8" t="s">
        <v>32</v>
      </c>
      <c r="D1868" s="8" t="s">
        <v>44</v>
      </c>
      <c r="E1868" s="8"/>
      <c r="F1868" s="8" t="s">
        <v>1389</v>
      </c>
      <c r="G1868" s="8" t="s">
        <v>1384</v>
      </c>
      <c r="H1868" s="8"/>
      <c r="I1868" s="8">
        <v>17.309999999999999</v>
      </c>
      <c r="J1868" s="8">
        <v>1.0986</v>
      </c>
      <c r="K1868" s="8">
        <v>2.4266999999999999</v>
      </c>
      <c r="L1868" s="8" t="s">
        <v>1376</v>
      </c>
      <c r="M1868" s="8">
        <v>741</v>
      </c>
      <c r="N1868" s="8" t="s">
        <v>1381</v>
      </c>
      <c r="O1868" s="89" t="s">
        <v>2449</v>
      </c>
      <c r="P1868" s="89">
        <f t="shared" si="174"/>
        <v>45205</v>
      </c>
      <c r="Q1868" s="89" t="s">
        <v>2449</v>
      </c>
      <c r="R1868" s="89"/>
      <c r="S1868" s="121" t="e">
        <f t="shared" si="175"/>
        <v>#VALUE!</v>
      </c>
      <c r="T1868" s="8">
        <v>36</v>
      </c>
      <c r="U1868" s="8">
        <v>13.27</v>
      </c>
      <c r="Z1868" s="78">
        <f t="shared" ca="1" si="176"/>
        <v>1043</v>
      </c>
      <c r="AA1868" s="78" t="str">
        <f t="shared" si="177"/>
        <v>10-2023</v>
      </c>
      <c r="AC1868" s="4" t="str">
        <f t="shared" si="178"/>
        <v>Q4</v>
      </c>
      <c r="AD1868" s="4" t="e">
        <f t="shared" si="179"/>
        <v>#VALUE!</v>
      </c>
    </row>
    <row r="1869" spans="1:30" hidden="1">
      <c r="A1869" s="9" t="s">
        <v>4094</v>
      </c>
      <c r="B1869" s="9" t="s">
        <v>1271</v>
      </c>
      <c r="C1869" s="9" t="s">
        <v>32</v>
      </c>
      <c r="D1869" s="9" t="s">
        <v>23</v>
      </c>
      <c r="E1869" s="9"/>
      <c r="F1869" s="9" t="s">
        <v>1400</v>
      </c>
      <c r="G1869" s="9" t="s">
        <v>1384</v>
      </c>
      <c r="H1869" s="9">
        <v>43.2</v>
      </c>
      <c r="I1869" s="9"/>
      <c r="J1869" s="9">
        <v>0.51559999999999995</v>
      </c>
      <c r="K1869" s="9"/>
      <c r="L1869" s="9" t="s">
        <v>1385</v>
      </c>
      <c r="M1869" s="9">
        <v>608</v>
      </c>
      <c r="N1869" s="9" t="s">
        <v>1386</v>
      </c>
      <c r="O1869" s="90" t="s">
        <v>2611</v>
      </c>
      <c r="P1869" s="89">
        <f t="shared" si="174"/>
        <v>44732</v>
      </c>
      <c r="Q1869" s="90" t="s">
        <v>2611</v>
      </c>
      <c r="R1869" s="90"/>
      <c r="S1869" s="121" t="e">
        <f t="shared" si="175"/>
        <v>#VALUE!</v>
      </c>
      <c r="T1869" s="9">
        <v>24</v>
      </c>
      <c r="U1869" s="9">
        <v>0</v>
      </c>
      <c r="Z1869" s="78">
        <f t="shared" ca="1" si="176"/>
        <v>1516</v>
      </c>
      <c r="AA1869" s="78" t="str">
        <f t="shared" si="177"/>
        <v>6-2022</v>
      </c>
      <c r="AC1869" s="4" t="str">
        <f t="shared" si="178"/>
        <v>Empty</v>
      </c>
      <c r="AD1869" s="4" t="e">
        <f t="shared" si="179"/>
        <v>#VALUE!</v>
      </c>
    </row>
    <row r="1870" spans="1:30">
      <c r="A1870" s="8" t="s">
        <v>4095</v>
      </c>
      <c r="B1870" s="8" t="s">
        <v>623</v>
      </c>
      <c r="C1870" s="8" t="s">
        <v>35</v>
      </c>
      <c r="D1870" s="8" t="s">
        <v>23</v>
      </c>
      <c r="E1870" s="8"/>
      <c r="F1870" s="8" t="s">
        <v>1389</v>
      </c>
      <c r="G1870" s="8" t="s">
        <v>1384</v>
      </c>
      <c r="H1870" s="8">
        <v>97.21</v>
      </c>
      <c r="I1870" s="8">
        <v>16.25</v>
      </c>
      <c r="J1870" s="8">
        <v>1.3234999999999999</v>
      </c>
      <c r="K1870" s="8">
        <v>2.7673999999999999</v>
      </c>
      <c r="L1870" s="8" t="s">
        <v>1395</v>
      </c>
      <c r="M1870" s="8">
        <v>668</v>
      </c>
      <c r="N1870" s="8" t="s">
        <v>1396</v>
      </c>
      <c r="O1870" s="89" t="s">
        <v>1429</v>
      </c>
      <c r="P1870" s="89">
        <f t="shared" si="174"/>
        <v>45320</v>
      </c>
      <c r="Q1870" s="89" t="s">
        <v>1429</v>
      </c>
      <c r="R1870" s="89" t="s">
        <v>4096</v>
      </c>
      <c r="S1870" s="121">
        <f t="shared" si="175"/>
        <v>45325</v>
      </c>
      <c r="T1870" s="8">
        <v>48</v>
      </c>
      <c r="U1870" s="8">
        <v>53.49</v>
      </c>
      <c r="Z1870" s="78">
        <f t="shared" ca="1" si="176"/>
        <v>928</v>
      </c>
      <c r="AA1870" s="78" t="str">
        <f t="shared" si="177"/>
        <v>1-2024</v>
      </c>
      <c r="AC1870" s="4" t="str">
        <f t="shared" si="178"/>
        <v>Empty</v>
      </c>
      <c r="AD1870" s="4">
        <f t="shared" si="179"/>
        <v>5</v>
      </c>
    </row>
    <row r="1871" spans="1:30" hidden="1">
      <c r="A1871" s="9" t="s">
        <v>4097</v>
      </c>
      <c r="B1871" s="9" t="s">
        <v>1344</v>
      </c>
      <c r="C1871" s="9" t="s">
        <v>12</v>
      </c>
      <c r="D1871" s="9" t="s">
        <v>44</v>
      </c>
      <c r="E1871" s="9"/>
      <c r="F1871" s="9" t="s">
        <v>1408</v>
      </c>
      <c r="G1871" s="9" t="s">
        <v>1375</v>
      </c>
      <c r="H1871" s="9">
        <v>81.95</v>
      </c>
      <c r="I1871" s="9">
        <v>13.9</v>
      </c>
      <c r="J1871" s="9">
        <v>0.64129999999999998</v>
      </c>
      <c r="K1871" s="9">
        <v>3.9308000000000001</v>
      </c>
      <c r="L1871" s="9" t="s">
        <v>1358</v>
      </c>
      <c r="M1871" s="9">
        <v>602</v>
      </c>
      <c r="N1871" s="9" t="s">
        <v>1386</v>
      </c>
      <c r="O1871" s="90" t="s">
        <v>4098</v>
      </c>
      <c r="P1871" s="89">
        <f t="shared" si="174"/>
        <v>44627</v>
      </c>
      <c r="Q1871" s="90" t="s">
        <v>4098</v>
      </c>
      <c r="R1871" s="90"/>
      <c r="S1871" s="121" t="e">
        <f t="shared" si="175"/>
        <v>#VALUE!</v>
      </c>
      <c r="T1871" s="9">
        <v>24</v>
      </c>
      <c r="U1871" s="9">
        <v>18.5</v>
      </c>
      <c r="Z1871" s="78">
        <f t="shared" ca="1" si="176"/>
        <v>1621</v>
      </c>
      <c r="AA1871" s="78" t="str">
        <f t="shared" si="177"/>
        <v>3-2022</v>
      </c>
      <c r="AC1871" s="4" t="str">
        <f t="shared" si="178"/>
        <v>Empty</v>
      </c>
      <c r="AD1871" s="4" t="e">
        <f t="shared" si="179"/>
        <v>#VALUE!</v>
      </c>
    </row>
    <row r="1872" spans="1:30" hidden="1">
      <c r="A1872" s="8" t="s">
        <v>4099</v>
      </c>
      <c r="B1872" s="8" t="s">
        <v>661</v>
      </c>
      <c r="C1872" s="8" t="s">
        <v>38</v>
      </c>
      <c r="D1872" s="8" t="s">
        <v>31</v>
      </c>
      <c r="E1872" s="8"/>
      <c r="F1872" s="8" t="s">
        <v>1374</v>
      </c>
      <c r="G1872" s="8" t="s">
        <v>1390</v>
      </c>
      <c r="H1872" s="8">
        <v>33.76</v>
      </c>
      <c r="I1872" s="8">
        <v>7.77</v>
      </c>
      <c r="J1872" s="8">
        <v>0.53380000000000005</v>
      </c>
      <c r="K1872" s="8">
        <v>0.68079999999999996</v>
      </c>
      <c r="L1872" s="8" t="s">
        <v>1385</v>
      </c>
      <c r="M1872" s="8">
        <v>713</v>
      </c>
      <c r="N1872" s="8" t="s">
        <v>1381</v>
      </c>
      <c r="O1872" s="89" t="s">
        <v>2565</v>
      </c>
      <c r="P1872" s="89">
        <f t="shared" si="174"/>
        <v>44694</v>
      </c>
      <c r="Q1872" s="89" t="s">
        <v>2565</v>
      </c>
      <c r="R1872" s="89"/>
      <c r="S1872" s="121" t="e">
        <f t="shared" si="175"/>
        <v>#VALUE!</v>
      </c>
      <c r="T1872" s="8">
        <v>60</v>
      </c>
      <c r="U1872" s="8">
        <v>0</v>
      </c>
      <c r="Z1872" s="78">
        <f t="shared" ca="1" si="176"/>
        <v>1554</v>
      </c>
      <c r="AA1872" s="78" t="str">
        <f t="shared" si="177"/>
        <v>5-2022</v>
      </c>
      <c r="AC1872" s="4" t="str">
        <f t="shared" si="178"/>
        <v>Empty</v>
      </c>
      <c r="AD1872" s="4" t="e">
        <f t="shared" si="179"/>
        <v>#VALUE!</v>
      </c>
    </row>
    <row r="1873" spans="1:30">
      <c r="A1873" s="9" t="s">
        <v>4100</v>
      </c>
      <c r="B1873" s="9" t="s">
        <v>782</v>
      </c>
      <c r="C1873" s="9" t="s">
        <v>7</v>
      </c>
      <c r="D1873" s="9" t="s">
        <v>31</v>
      </c>
      <c r="E1873" s="9"/>
      <c r="F1873" s="9" t="s">
        <v>1380</v>
      </c>
      <c r="G1873" s="9" t="s">
        <v>1384</v>
      </c>
      <c r="H1873" s="9">
        <v>61.07</v>
      </c>
      <c r="I1873" s="9">
        <v>11.8</v>
      </c>
      <c r="J1873" s="9">
        <v>0.63970000000000005</v>
      </c>
      <c r="K1873" s="9">
        <v>1.6022000000000001</v>
      </c>
      <c r="L1873" s="9" t="s">
        <v>1395</v>
      </c>
      <c r="M1873" s="9">
        <v>828</v>
      </c>
      <c r="N1873" s="9" t="s">
        <v>1377</v>
      </c>
      <c r="O1873" s="90" t="s">
        <v>343</v>
      </c>
      <c r="P1873" s="89">
        <f t="shared" si="174"/>
        <v>44977</v>
      </c>
      <c r="Q1873" s="90" t="s">
        <v>343</v>
      </c>
      <c r="R1873" s="90" t="s">
        <v>4052</v>
      </c>
      <c r="S1873" s="121">
        <f t="shared" si="175"/>
        <v>44990</v>
      </c>
      <c r="T1873" s="9">
        <v>48</v>
      </c>
      <c r="U1873" s="9">
        <v>18.47</v>
      </c>
      <c r="Z1873" s="78">
        <f t="shared" ca="1" si="176"/>
        <v>1271</v>
      </c>
      <c r="AA1873" s="78" t="str">
        <f t="shared" si="177"/>
        <v>2-2023</v>
      </c>
      <c r="AC1873" s="4" t="str">
        <f t="shared" si="178"/>
        <v>Empty</v>
      </c>
      <c r="AD1873" s="4">
        <f t="shared" si="179"/>
        <v>10</v>
      </c>
    </row>
    <row r="1874" spans="1:30">
      <c r="A1874" s="8" t="s">
        <v>4101</v>
      </c>
      <c r="B1874" s="8" t="s">
        <v>602</v>
      </c>
      <c r="C1874" s="8" t="s">
        <v>24</v>
      </c>
      <c r="D1874" s="8" t="s">
        <v>1360</v>
      </c>
      <c r="E1874" s="8"/>
      <c r="F1874" s="8" t="s">
        <v>1400</v>
      </c>
      <c r="G1874" s="8" t="s">
        <v>1390</v>
      </c>
      <c r="H1874" s="8">
        <v>87.18</v>
      </c>
      <c r="I1874" s="8"/>
      <c r="J1874" s="8">
        <v>1.5077</v>
      </c>
      <c r="K1874" s="8"/>
      <c r="L1874" s="8" t="s">
        <v>1385</v>
      </c>
      <c r="M1874" s="8">
        <v>580</v>
      </c>
      <c r="N1874" s="8" t="s">
        <v>1377</v>
      </c>
      <c r="O1874" s="89" t="s">
        <v>4036</v>
      </c>
      <c r="P1874" s="89">
        <f t="shared" si="174"/>
        <v>45101</v>
      </c>
      <c r="Q1874" s="89" t="s">
        <v>4036</v>
      </c>
      <c r="R1874" s="89" t="s">
        <v>3343</v>
      </c>
      <c r="S1874" s="121">
        <f t="shared" si="175"/>
        <v>45105</v>
      </c>
      <c r="T1874" s="8">
        <v>60</v>
      </c>
      <c r="U1874" s="8">
        <v>0</v>
      </c>
      <c r="Z1874" s="78">
        <f t="shared" ca="1" si="176"/>
        <v>1147</v>
      </c>
      <c r="AA1874" s="78" t="str">
        <f t="shared" si="177"/>
        <v>6-2023</v>
      </c>
      <c r="AC1874" s="4" t="str">
        <f t="shared" si="178"/>
        <v>Empty</v>
      </c>
      <c r="AD1874" s="4">
        <f t="shared" si="179"/>
        <v>3</v>
      </c>
    </row>
    <row r="1875" spans="1:30" hidden="1">
      <c r="A1875" s="9" t="s">
        <v>4102</v>
      </c>
      <c r="B1875" s="9" t="s">
        <v>956</v>
      </c>
      <c r="C1875" s="9" t="s">
        <v>16</v>
      </c>
      <c r="D1875" s="9" t="s">
        <v>10</v>
      </c>
      <c r="E1875" s="9"/>
      <c r="F1875" s="9" t="s">
        <v>1400</v>
      </c>
      <c r="G1875" s="9" t="s">
        <v>1384</v>
      </c>
      <c r="H1875" s="9">
        <v>83.02</v>
      </c>
      <c r="I1875" s="9">
        <v>12.35</v>
      </c>
      <c r="J1875" s="9">
        <v>0.55369999999999997</v>
      </c>
      <c r="K1875" s="9">
        <v>2.7713999999999999</v>
      </c>
      <c r="L1875" s="9" t="s">
        <v>1412</v>
      </c>
      <c r="M1875" s="9">
        <v>837</v>
      </c>
      <c r="N1875" s="9" t="s">
        <v>1381</v>
      </c>
      <c r="O1875" s="90" t="s">
        <v>2762</v>
      </c>
      <c r="P1875" s="89">
        <f t="shared" si="174"/>
        <v>44909</v>
      </c>
      <c r="Q1875" s="90" t="s">
        <v>2762</v>
      </c>
      <c r="R1875" s="90"/>
      <c r="S1875" s="121" t="e">
        <f t="shared" si="175"/>
        <v>#VALUE!</v>
      </c>
      <c r="T1875" s="9">
        <v>36</v>
      </c>
      <c r="U1875" s="9">
        <v>47.24</v>
      </c>
      <c r="Z1875" s="78">
        <f t="shared" ca="1" si="176"/>
        <v>1339</v>
      </c>
      <c r="AA1875" s="78" t="str">
        <f t="shared" si="177"/>
        <v>12-2022</v>
      </c>
      <c r="AC1875" s="4" t="str">
        <f t="shared" si="178"/>
        <v>Q4</v>
      </c>
      <c r="AD1875" s="4" t="e">
        <f t="shared" si="179"/>
        <v>#VALUE!</v>
      </c>
    </row>
    <row r="1876" spans="1:30">
      <c r="A1876" s="8" t="s">
        <v>4103</v>
      </c>
      <c r="B1876" s="8" t="s">
        <v>1219</v>
      </c>
      <c r="C1876" s="8" t="s">
        <v>20</v>
      </c>
      <c r="D1876" s="8" t="s">
        <v>23</v>
      </c>
      <c r="E1876" s="8"/>
      <c r="F1876" s="8" t="s">
        <v>1374</v>
      </c>
      <c r="G1876" s="8" t="s">
        <v>1375</v>
      </c>
      <c r="H1876" s="8">
        <v>10.16</v>
      </c>
      <c r="I1876" s="8">
        <v>16.82</v>
      </c>
      <c r="J1876" s="8">
        <v>0.10780000000000001</v>
      </c>
      <c r="K1876" s="8">
        <v>0.14760000000000001</v>
      </c>
      <c r="L1876" s="8" t="s">
        <v>1385</v>
      </c>
      <c r="M1876" s="8">
        <v>562</v>
      </c>
      <c r="N1876" s="8" t="s">
        <v>1377</v>
      </c>
      <c r="O1876" s="89" t="s">
        <v>1811</v>
      </c>
      <c r="P1876" s="89">
        <f t="shared" si="174"/>
        <v>45337</v>
      </c>
      <c r="Q1876" s="89" t="s">
        <v>1811</v>
      </c>
      <c r="R1876" s="89" t="s">
        <v>1838</v>
      </c>
      <c r="S1876" s="121">
        <f t="shared" si="175"/>
        <v>45347</v>
      </c>
      <c r="T1876" s="8">
        <v>240</v>
      </c>
      <c r="U1876" s="8">
        <v>0</v>
      </c>
      <c r="Z1876" s="78">
        <f t="shared" ca="1" si="176"/>
        <v>911</v>
      </c>
      <c r="AA1876" s="78" t="str">
        <f t="shared" si="177"/>
        <v>2-2024</v>
      </c>
      <c r="AC1876" s="4" t="str">
        <f t="shared" si="178"/>
        <v>Empty</v>
      </c>
      <c r="AD1876" s="4">
        <f t="shared" si="179"/>
        <v>7</v>
      </c>
    </row>
    <row r="1877" spans="1:30" hidden="1">
      <c r="A1877" s="9" t="s">
        <v>4104</v>
      </c>
      <c r="B1877" s="9" t="s">
        <v>912</v>
      </c>
      <c r="C1877" s="9" t="s">
        <v>12</v>
      </c>
      <c r="D1877" s="9" t="s">
        <v>44</v>
      </c>
      <c r="E1877" s="9"/>
      <c r="F1877" s="9" t="s">
        <v>1374</v>
      </c>
      <c r="G1877" s="9" t="s">
        <v>1384</v>
      </c>
      <c r="H1877" s="9">
        <v>96.82</v>
      </c>
      <c r="I1877" s="9">
        <v>10.130000000000001</v>
      </c>
      <c r="J1877" s="9">
        <v>1.5929</v>
      </c>
      <c r="K1877" s="9">
        <v>4.4736000000000002</v>
      </c>
      <c r="L1877" s="9" t="s">
        <v>1385</v>
      </c>
      <c r="M1877" s="9">
        <v>868</v>
      </c>
      <c r="N1877" s="9" t="s">
        <v>1381</v>
      </c>
      <c r="O1877" s="90" t="s">
        <v>1979</v>
      </c>
      <c r="P1877" s="89">
        <f t="shared" si="174"/>
        <v>45272</v>
      </c>
      <c r="Q1877" s="90" t="s">
        <v>1979</v>
      </c>
      <c r="R1877" s="90"/>
      <c r="S1877" s="121" t="e">
        <f t="shared" si="175"/>
        <v>#VALUE!</v>
      </c>
      <c r="T1877" s="9">
        <v>24</v>
      </c>
      <c r="U1877" s="9">
        <v>0</v>
      </c>
      <c r="Z1877" s="78">
        <f t="shared" ca="1" si="176"/>
        <v>976</v>
      </c>
      <c r="AA1877" s="78" t="str">
        <f t="shared" si="177"/>
        <v>12-2023</v>
      </c>
      <c r="AC1877" s="4" t="str">
        <f t="shared" si="178"/>
        <v>Q4</v>
      </c>
      <c r="AD1877" s="4" t="e">
        <f t="shared" si="179"/>
        <v>#VALUE!</v>
      </c>
    </row>
    <row r="1878" spans="1:30" hidden="1">
      <c r="A1878" s="8" t="s">
        <v>4105</v>
      </c>
      <c r="B1878" s="8" t="s">
        <v>891</v>
      </c>
      <c r="C1878" s="8" t="s">
        <v>12</v>
      </c>
      <c r="D1878" s="8" t="s">
        <v>44</v>
      </c>
      <c r="E1878" s="8"/>
      <c r="F1878" s="8" t="s">
        <v>1411</v>
      </c>
      <c r="G1878" s="8" t="s">
        <v>1390</v>
      </c>
      <c r="H1878" s="8">
        <v>19.73</v>
      </c>
      <c r="I1878" s="8">
        <v>8.31</v>
      </c>
      <c r="J1878" s="8">
        <v>0.27289999999999998</v>
      </c>
      <c r="K1878" s="8">
        <v>0.24260000000000001</v>
      </c>
      <c r="L1878" s="8" t="s">
        <v>1412</v>
      </c>
      <c r="M1878" s="8">
        <v>772</v>
      </c>
      <c r="N1878" s="8" t="s">
        <v>1381</v>
      </c>
      <c r="O1878" s="89" t="s">
        <v>174</v>
      </c>
      <c r="P1878" s="89">
        <f t="shared" si="174"/>
        <v>45585</v>
      </c>
      <c r="Q1878" s="89" t="s">
        <v>174</v>
      </c>
      <c r="R1878" s="89"/>
      <c r="S1878" s="121" t="e">
        <f t="shared" si="175"/>
        <v>#VALUE!</v>
      </c>
      <c r="T1878" s="8">
        <v>120</v>
      </c>
      <c r="U1878" s="8">
        <v>2.44</v>
      </c>
      <c r="Z1878" s="78">
        <f t="shared" ca="1" si="176"/>
        <v>663</v>
      </c>
      <c r="AA1878" s="78" t="str">
        <f t="shared" si="177"/>
        <v>10-2024</v>
      </c>
      <c r="AC1878" s="4" t="str">
        <f t="shared" si="178"/>
        <v>Q4</v>
      </c>
      <c r="AD1878" s="4" t="e">
        <f t="shared" si="179"/>
        <v>#VALUE!</v>
      </c>
    </row>
    <row r="1879" spans="1:30" hidden="1">
      <c r="A1879" s="9" t="s">
        <v>4106</v>
      </c>
      <c r="B1879" s="9" t="s">
        <v>1056</v>
      </c>
      <c r="C1879" s="9" t="s">
        <v>24</v>
      </c>
      <c r="D1879" s="9" t="s">
        <v>10</v>
      </c>
      <c r="E1879" s="9"/>
      <c r="F1879" s="9" t="s">
        <v>1400</v>
      </c>
      <c r="G1879" s="9" t="s">
        <v>1375</v>
      </c>
      <c r="H1879" s="9">
        <v>70.72</v>
      </c>
      <c r="I1879" s="9">
        <v>10.76</v>
      </c>
      <c r="J1879" s="9">
        <v>1.4067000000000001</v>
      </c>
      <c r="K1879" s="9">
        <v>1.202</v>
      </c>
      <c r="L1879" s="9" t="s">
        <v>1395</v>
      </c>
      <c r="M1879" s="9">
        <v>758</v>
      </c>
      <c r="N1879" s="9" t="s">
        <v>1381</v>
      </c>
      <c r="O1879" s="90" t="s">
        <v>1223</v>
      </c>
      <c r="P1879" s="89">
        <f t="shared" si="174"/>
        <v>45246</v>
      </c>
      <c r="Q1879" s="90" t="s">
        <v>1223</v>
      </c>
      <c r="R1879" s="90"/>
      <c r="S1879" s="121" t="e">
        <f t="shared" si="175"/>
        <v>#VALUE!</v>
      </c>
      <c r="T1879" s="9">
        <v>84</v>
      </c>
      <c r="U1879" s="9">
        <v>41.39</v>
      </c>
      <c r="Z1879" s="78">
        <f t="shared" ca="1" si="176"/>
        <v>1002</v>
      </c>
      <c r="AA1879" s="78" t="str">
        <f t="shared" si="177"/>
        <v>11-2023</v>
      </c>
      <c r="AC1879" s="4" t="str">
        <f t="shared" si="178"/>
        <v>Q4</v>
      </c>
      <c r="AD1879" s="4" t="e">
        <f t="shared" si="179"/>
        <v>#VALUE!</v>
      </c>
    </row>
    <row r="1880" spans="1:30" hidden="1">
      <c r="A1880" s="8" t="s">
        <v>4107</v>
      </c>
      <c r="B1880" s="8" t="s">
        <v>99</v>
      </c>
      <c r="C1880" s="8" t="s">
        <v>35</v>
      </c>
      <c r="D1880" s="8" t="s">
        <v>44</v>
      </c>
      <c r="E1880" s="8"/>
      <c r="F1880" s="8" t="s">
        <v>1408</v>
      </c>
      <c r="G1880" s="8" t="s">
        <v>1384</v>
      </c>
      <c r="H1880" s="8">
        <v>58.08</v>
      </c>
      <c r="I1880" s="8">
        <v>17.059999999999999</v>
      </c>
      <c r="J1880" s="8">
        <v>0.69899999999999995</v>
      </c>
      <c r="K1880" s="8">
        <v>1.1889000000000001</v>
      </c>
      <c r="L1880" s="8" t="s">
        <v>1376</v>
      </c>
      <c r="M1880" s="8">
        <v>611</v>
      </c>
      <c r="N1880" s="8" t="s">
        <v>1386</v>
      </c>
      <c r="O1880" s="89" t="s">
        <v>4040</v>
      </c>
      <c r="P1880" s="89">
        <f t="shared" si="174"/>
        <v>44935</v>
      </c>
      <c r="Q1880" s="89" t="s">
        <v>4040</v>
      </c>
      <c r="R1880" s="89"/>
      <c r="S1880" s="121" t="e">
        <f t="shared" si="175"/>
        <v>#VALUE!</v>
      </c>
      <c r="T1880" s="8">
        <v>84</v>
      </c>
      <c r="U1880" s="8">
        <v>28.03</v>
      </c>
      <c r="Z1880" s="78">
        <f t="shared" ca="1" si="176"/>
        <v>1313</v>
      </c>
      <c r="AA1880" s="78" t="str">
        <f t="shared" si="177"/>
        <v>1-2023</v>
      </c>
      <c r="AC1880" s="4" t="str">
        <f t="shared" si="178"/>
        <v>Empty</v>
      </c>
      <c r="AD1880" s="4" t="e">
        <f t="shared" si="179"/>
        <v>#VALUE!</v>
      </c>
    </row>
    <row r="1881" spans="1:30">
      <c r="A1881" s="9" t="s">
        <v>4108</v>
      </c>
      <c r="B1881" s="9" t="s">
        <v>658</v>
      </c>
      <c r="C1881" s="9" t="s">
        <v>7</v>
      </c>
      <c r="D1881" s="9" t="s">
        <v>1360</v>
      </c>
      <c r="E1881" s="9"/>
      <c r="F1881" s="9" t="s">
        <v>1374</v>
      </c>
      <c r="G1881" s="9" t="s">
        <v>1390</v>
      </c>
      <c r="H1881" s="9">
        <v>38.92</v>
      </c>
      <c r="I1881" s="9">
        <v>18.05</v>
      </c>
      <c r="J1881" s="9">
        <v>0.26540000000000002</v>
      </c>
      <c r="K1881" s="9">
        <v>0.70250000000000001</v>
      </c>
      <c r="L1881" s="9" t="s">
        <v>1358</v>
      </c>
      <c r="M1881" s="9">
        <v>609</v>
      </c>
      <c r="N1881" s="9" t="s">
        <v>1396</v>
      </c>
      <c r="O1881" s="90" t="s">
        <v>2410</v>
      </c>
      <c r="P1881" s="89">
        <f t="shared" si="174"/>
        <v>44802</v>
      </c>
      <c r="Q1881" s="90" t="s">
        <v>2410</v>
      </c>
      <c r="R1881" s="90" t="s">
        <v>1594</v>
      </c>
      <c r="S1881" s="121">
        <f t="shared" si="175"/>
        <v>44803</v>
      </c>
      <c r="T1881" s="9">
        <v>120</v>
      </c>
      <c r="U1881" s="9">
        <v>36.64</v>
      </c>
      <c r="Z1881" s="78">
        <f t="shared" ca="1" si="176"/>
        <v>1446</v>
      </c>
      <c r="AA1881" s="78" t="str">
        <f t="shared" si="177"/>
        <v>8-2022</v>
      </c>
      <c r="AC1881" s="4" t="str">
        <f t="shared" si="178"/>
        <v>Empty</v>
      </c>
      <c r="AD1881" s="4">
        <f t="shared" si="179"/>
        <v>2</v>
      </c>
    </row>
    <row r="1882" spans="1:30">
      <c r="A1882" s="8" t="s">
        <v>4109</v>
      </c>
      <c r="B1882" s="8" t="s">
        <v>694</v>
      </c>
      <c r="C1882" s="8" t="s">
        <v>7</v>
      </c>
      <c r="D1882" s="8" t="s">
        <v>23</v>
      </c>
      <c r="E1882" s="8"/>
      <c r="F1882" s="8" t="s">
        <v>1374</v>
      </c>
      <c r="G1882" s="8" t="s">
        <v>1384</v>
      </c>
      <c r="H1882" s="8">
        <v>59.37</v>
      </c>
      <c r="I1882" s="8">
        <v>7.54</v>
      </c>
      <c r="J1882" s="8">
        <v>0.79179999999999995</v>
      </c>
      <c r="K1882" s="8">
        <v>0.55169999999999997</v>
      </c>
      <c r="L1882" s="8" t="s">
        <v>1385</v>
      </c>
      <c r="M1882" s="8">
        <v>699</v>
      </c>
      <c r="N1882" s="8" t="s">
        <v>1396</v>
      </c>
      <c r="O1882" s="89" t="s">
        <v>3334</v>
      </c>
      <c r="P1882" s="89">
        <f t="shared" si="174"/>
        <v>44964</v>
      </c>
      <c r="Q1882" s="89" t="s">
        <v>3334</v>
      </c>
      <c r="R1882" s="89" t="s">
        <v>2878</v>
      </c>
      <c r="S1882" s="121">
        <f t="shared" si="175"/>
        <v>44967</v>
      </c>
      <c r="T1882" s="8">
        <v>180</v>
      </c>
      <c r="U1882" s="8">
        <v>0</v>
      </c>
      <c r="Z1882" s="78">
        <f t="shared" ca="1" si="176"/>
        <v>1284</v>
      </c>
      <c r="AA1882" s="78" t="str">
        <f t="shared" si="177"/>
        <v>2-2023</v>
      </c>
      <c r="AC1882" s="4" t="str">
        <f t="shared" si="178"/>
        <v>Empty</v>
      </c>
      <c r="AD1882" s="4">
        <f t="shared" si="179"/>
        <v>4</v>
      </c>
    </row>
    <row r="1883" spans="1:30">
      <c r="A1883" s="9" t="s">
        <v>4110</v>
      </c>
      <c r="B1883" s="9" t="s">
        <v>326</v>
      </c>
      <c r="C1883" s="9" t="s">
        <v>38</v>
      </c>
      <c r="D1883" s="9" t="s">
        <v>10</v>
      </c>
      <c r="E1883" s="9"/>
      <c r="F1883" s="9" t="s">
        <v>1408</v>
      </c>
      <c r="G1883" s="9" t="s">
        <v>1390</v>
      </c>
      <c r="H1883" s="9">
        <v>67.03</v>
      </c>
      <c r="I1883" s="9">
        <v>12.61</v>
      </c>
      <c r="J1883" s="9">
        <v>0.82879999999999998</v>
      </c>
      <c r="K1883" s="9">
        <v>0.83099999999999996</v>
      </c>
      <c r="L1883" s="9" t="s">
        <v>1385</v>
      </c>
      <c r="M1883" s="9">
        <v>748</v>
      </c>
      <c r="N1883" s="9" t="s">
        <v>1396</v>
      </c>
      <c r="O1883" s="90" t="s">
        <v>1624</v>
      </c>
      <c r="P1883" s="89">
        <f t="shared" si="174"/>
        <v>45130</v>
      </c>
      <c r="Q1883" s="90" t="s">
        <v>1624</v>
      </c>
      <c r="R1883" s="90" t="s">
        <v>1560</v>
      </c>
      <c r="S1883" s="121">
        <f t="shared" si="175"/>
        <v>45141</v>
      </c>
      <c r="T1883" s="9">
        <v>180</v>
      </c>
      <c r="U1883" s="9">
        <v>0</v>
      </c>
      <c r="Z1883" s="78">
        <f t="shared" ca="1" si="176"/>
        <v>1118</v>
      </c>
      <c r="AA1883" s="78" t="str">
        <f t="shared" si="177"/>
        <v>7-2023</v>
      </c>
      <c r="AC1883" s="4" t="str">
        <f t="shared" si="178"/>
        <v>Empty</v>
      </c>
      <c r="AD1883" s="4">
        <f t="shared" si="179"/>
        <v>9</v>
      </c>
    </row>
    <row r="1884" spans="1:30">
      <c r="A1884" s="8" t="s">
        <v>4111</v>
      </c>
      <c r="B1884" s="8" t="s">
        <v>625</v>
      </c>
      <c r="C1884" s="8" t="s">
        <v>38</v>
      </c>
      <c r="D1884" s="8" t="s">
        <v>1360</v>
      </c>
      <c r="E1884" s="8"/>
      <c r="F1884" s="8" t="s">
        <v>1380</v>
      </c>
      <c r="G1884" s="8" t="s">
        <v>1384</v>
      </c>
      <c r="H1884" s="8">
        <v>56.75</v>
      </c>
      <c r="I1884" s="8">
        <v>14.72</v>
      </c>
      <c r="J1884" s="8">
        <v>0.90959999999999996</v>
      </c>
      <c r="K1884" s="8">
        <v>0.90590000000000004</v>
      </c>
      <c r="L1884" s="8" t="s">
        <v>1412</v>
      </c>
      <c r="M1884" s="8">
        <v>771</v>
      </c>
      <c r="N1884" s="8" t="s">
        <v>1377</v>
      </c>
      <c r="O1884" s="89" t="s">
        <v>595</v>
      </c>
      <c r="P1884" s="89">
        <f t="shared" si="174"/>
        <v>44619</v>
      </c>
      <c r="Q1884" s="89" t="s">
        <v>595</v>
      </c>
      <c r="R1884" s="89" t="s">
        <v>4098</v>
      </c>
      <c r="S1884" s="121">
        <f t="shared" si="175"/>
        <v>44627</v>
      </c>
      <c r="T1884" s="8">
        <v>120</v>
      </c>
      <c r="U1884" s="8">
        <v>27.36</v>
      </c>
      <c r="Z1884" s="78">
        <f t="shared" ca="1" si="176"/>
        <v>1629</v>
      </c>
      <c r="AA1884" s="78" t="str">
        <f t="shared" si="177"/>
        <v>2-2022</v>
      </c>
      <c r="AC1884" s="4" t="str">
        <f t="shared" si="178"/>
        <v>Empty</v>
      </c>
      <c r="AD1884" s="4">
        <f t="shared" si="179"/>
        <v>6</v>
      </c>
    </row>
    <row r="1885" spans="1:30" hidden="1">
      <c r="A1885" s="9" t="s">
        <v>4112</v>
      </c>
      <c r="B1885" s="9" t="s">
        <v>593</v>
      </c>
      <c r="C1885" s="9" t="s">
        <v>32</v>
      </c>
      <c r="D1885" s="9" t="s">
        <v>23</v>
      </c>
      <c r="E1885" s="9"/>
      <c r="F1885" s="9" t="s">
        <v>1374</v>
      </c>
      <c r="G1885" s="9" t="s">
        <v>1384</v>
      </c>
      <c r="H1885" s="9">
        <v>99.06</v>
      </c>
      <c r="I1885" s="9">
        <v>9.14</v>
      </c>
      <c r="J1885" s="9">
        <v>1.0215000000000001</v>
      </c>
      <c r="K1885" s="9">
        <v>4.5319000000000003</v>
      </c>
      <c r="L1885" s="9" t="s">
        <v>1395</v>
      </c>
      <c r="M1885" s="9">
        <v>713</v>
      </c>
      <c r="N1885" s="9" t="s">
        <v>1426</v>
      </c>
      <c r="O1885" s="90" t="s">
        <v>2922</v>
      </c>
      <c r="P1885" s="89">
        <f t="shared" si="174"/>
        <v>45383</v>
      </c>
      <c r="Q1885" s="90" t="s">
        <v>2922</v>
      </c>
      <c r="R1885" s="90"/>
      <c r="S1885" s="121" t="e">
        <f t="shared" si="175"/>
        <v>#VALUE!</v>
      </c>
      <c r="T1885" s="9">
        <v>24</v>
      </c>
      <c r="U1885" s="9">
        <v>30.13</v>
      </c>
      <c r="Z1885" s="78">
        <f t="shared" ca="1" si="176"/>
        <v>865</v>
      </c>
      <c r="AA1885" s="78" t="str">
        <f t="shared" si="177"/>
        <v>4-2024</v>
      </c>
      <c r="AC1885" s="4" t="str">
        <f t="shared" si="178"/>
        <v>Empty</v>
      </c>
      <c r="AD1885" s="4" t="e">
        <f t="shared" si="179"/>
        <v>#VALUE!</v>
      </c>
    </row>
    <row r="1886" spans="1:30">
      <c r="A1886" s="8" t="s">
        <v>4113</v>
      </c>
      <c r="B1886" s="8" t="s">
        <v>1307</v>
      </c>
      <c r="C1886" s="8" t="s">
        <v>35</v>
      </c>
      <c r="D1886" s="8" t="s">
        <v>31</v>
      </c>
      <c r="E1886" s="8"/>
      <c r="F1886" s="8" t="s">
        <v>1374</v>
      </c>
      <c r="G1886" s="8" t="s">
        <v>1390</v>
      </c>
      <c r="H1886" s="8">
        <v>78.459999999999994</v>
      </c>
      <c r="I1886" s="8">
        <v>11.37</v>
      </c>
      <c r="J1886" s="8">
        <v>0.4496</v>
      </c>
      <c r="K1886" s="8">
        <v>1.3587</v>
      </c>
      <c r="L1886" s="8" t="s">
        <v>1385</v>
      </c>
      <c r="M1886" s="8">
        <v>767</v>
      </c>
      <c r="N1886" s="8" t="s">
        <v>1377</v>
      </c>
      <c r="O1886" s="89" t="s">
        <v>1221</v>
      </c>
      <c r="P1886" s="89">
        <f t="shared" si="174"/>
        <v>45518</v>
      </c>
      <c r="Q1886" s="89" t="s">
        <v>1221</v>
      </c>
      <c r="R1886" s="89" t="s">
        <v>2163</v>
      </c>
      <c r="S1886" s="121">
        <f t="shared" si="175"/>
        <v>45530</v>
      </c>
      <c r="T1886" s="8">
        <v>84</v>
      </c>
      <c r="U1886" s="8">
        <v>0</v>
      </c>
      <c r="Z1886" s="78">
        <f t="shared" ca="1" si="176"/>
        <v>730</v>
      </c>
      <c r="AA1886" s="78" t="str">
        <f t="shared" si="177"/>
        <v>8-2024</v>
      </c>
      <c r="AC1886" s="4" t="str">
        <f t="shared" si="178"/>
        <v>Empty</v>
      </c>
      <c r="AD1886" s="4">
        <f t="shared" si="179"/>
        <v>9</v>
      </c>
    </row>
    <row r="1887" spans="1:30">
      <c r="A1887" s="9" t="s">
        <v>4114</v>
      </c>
      <c r="B1887" s="9" t="s">
        <v>809</v>
      </c>
      <c r="C1887" s="9" t="s">
        <v>32</v>
      </c>
      <c r="D1887" s="9" t="s">
        <v>44</v>
      </c>
      <c r="E1887" s="9"/>
      <c r="F1887" s="9" t="s">
        <v>1389</v>
      </c>
      <c r="G1887" s="9" t="s">
        <v>1375</v>
      </c>
      <c r="H1887" s="9">
        <v>54.59</v>
      </c>
      <c r="I1887" s="9">
        <v>15.54</v>
      </c>
      <c r="J1887" s="9">
        <v>0.67420000000000002</v>
      </c>
      <c r="K1887" s="9">
        <v>0.7843</v>
      </c>
      <c r="L1887" s="9" t="s">
        <v>1412</v>
      </c>
      <c r="M1887" s="9">
        <v>605</v>
      </c>
      <c r="N1887" s="9" t="s">
        <v>1403</v>
      </c>
      <c r="O1887" s="90" t="s">
        <v>3955</v>
      </c>
      <c r="P1887" s="89">
        <f t="shared" si="174"/>
        <v>45482</v>
      </c>
      <c r="Q1887" s="90" t="s">
        <v>3955</v>
      </c>
      <c r="R1887" s="90" t="s">
        <v>2471</v>
      </c>
      <c r="S1887" s="121">
        <f t="shared" si="175"/>
        <v>45487</v>
      </c>
      <c r="T1887" s="9">
        <v>180</v>
      </c>
      <c r="U1887" s="9">
        <v>28.62</v>
      </c>
      <c r="Z1887" s="78">
        <f t="shared" ca="1" si="176"/>
        <v>766</v>
      </c>
      <c r="AA1887" s="78" t="str">
        <f t="shared" si="177"/>
        <v>7-2024</v>
      </c>
      <c r="AC1887" s="4" t="str">
        <f t="shared" si="178"/>
        <v>Empty</v>
      </c>
      <c r="AD1887" s="4">
        <f t="shared" si="179"/>
        <v>4</v>
      </c>
    </row>
    <row r="1888" spans="1:30" hidden="1">
      <c r="A1888" s="8" t="s">
        <v>4115</v>
      </c>
      <c r="B1888" s="8" t="s">
        <v>924</v>
      </c>
      <c r="C1888" s="8" t="s">
        <v>41</v>
      </c>
      <c r="D1888" s="8" t="s">
        <v>31</v>
      </c>
      <c r="E1888" s="8"/>
      <c r="F1888" s="8" t="s">
        <v>1374</v>
      </c>
      <c r="G1888" s="8" t="s">
        <v>1390</v>
      </c>
      <c r="H1888" s="8">
        <v>31.38</v>
      </c>
      <c r="I1888" s="8">
        <v>11.6</v>
      </c>
      <c r="J1888" s="8">
        <v>0.44140000000000001</v>
      </c>
      <c r="K1888" s="8">
        <v>0.36859999999999998</v>
      </c>
      <c r="L1888" s="8" t="s">
        <v>1385</v>
      </c>
      <c r="M1888" s="8">
        <v>588</v>
      </c>
      <c r="N1888" s="8" t="s">
        <v>1386</v>
      </c>
      <c r="O1888" s="89" t="s">
        <v>2133</v>
      </c>
      <c r="P1888" s="89">
        <f t="shared" si="174"/>
        <v>45280</v>
      </c>
      <c r="Q1888" s="89" t="s">
        <v>2133</v>
      </c>
      <c r="R1888" s="89"/>
      <c r="S1888" s="121" t="e">
        <f t="shared" si="175"/>
        <v>#VALUE!</v>
      </c>
      <c r="T1888" s="8">
        <v>180</v>
      </c>
      <c r="U1888" s="8">
        <v>0</v>
      </c>
      <c r="Z1888" s="78">
        <f t="shared" ca="1" si="176"/>
        <v>968</v>
      </c>
      <c r="AA1888" s="78" t="str">
        <f t="shared" si="177"/>
        <v>12-2023</v>
      </c>
      <c r="AC1888" s="4" t="str">
        <f t="shared" si="178"/>
        <v>Q4</v>
      </c>
      <c r="AD1888" s="4" t="e">
        <f t="shared" si="179"/>
        <v>#VALUE!</v>
      </c>
    </row>
    <row r="1889" spans="1:30">
      <c r="A1889" s="9" t="s">
        <v>4116</v>
      </c>
      <c r="B1889" s="9" t="s">
        <v>198</v>
      </c>
      <c r="C1889" s="9" t="s">
        <v>41</v>
      </c>
      <c r="D1889" s="9" t="s">
        <v>1360</v>
      </c>
      <c r="E1889" s="9"/>
      <c r="F1889" s="9" t="s">
        <v>1380</v>
      </c>
      <c r="G1889" s="9" t="s">
        <v>1390</v>
      </c>
      <c r="H1889" s="9">
        <v>38.619999999999997</v>
      </c>
      <c r="I1889" s="9">
        <v>14.54</v>
      </c>
      <c r="J1889" s="9">
        <v>0.26440000000000002</v>
      </c>
      <c r="K1889" s="9">
        <v>0.61219999999999997</v>
      </c>
      <c r="L1889" s="9" t="s">
        <v>1376</v>
      </c>
      <c r="M1889" s="9">
        <v>892</v>
      </c>
      <c r="N1889" s="9" t="s">
        <v>1396</v>
      </c>
      <c r="O1889" s="90" t="s">
        <v>2717</v>
      </c>
      <c r="P1889" s="89">
        <f t="shared" si="174"/>
        <v>44744</v>
      </c>
      <c r="Q1889" s="90" t="s">
        <v>2717</v>
      </c>
      <c r="R1889" s="90" t="s">
        <v>3298</v>
      </c>
      <c r="S1889" s="121">
        <f t="shared" si="175"/>
        <v>44754</v>
      </c>
      <c r="T1889" s="9">
        <v>120</v>
      </c>
      <c r="U1889" s="9">
        <v>17.66</v>
      </c>
      <c r="Z1889" s="78">
        <f t="shared" ca="1" si="176"/>
        <v>1504</v>
      </c>
      <c r="AA1889" s="78" t="str">
        <f t="shared" si="177"/>
        <v>7-2022</v>
      </c>
      <c r="AC1889" s="4" t="str">
        <f t="shared" si="178"/>
        <v>Empty</v>
      </c>
      <c r="AD1889" s="4">
        <f t="shared" si="179"/>
        <v>7</v>
      </c>
    </row>
    <row r="1890" spans="1:30">
      <c r="A1890" s="8" t="s">
        <v>4117</v>
      </c>
      <c r="B1890" s="8" t="s">
        <v>605</v>
      </c>
      <c r="C1890" s="8" t="s">
        <v>20</v>
      </c>
      <c r="D1890" s="8" t="s">
        <v>10</v>
      </c>
      <c r="E1890" s="8"/>
      <c r="F1890" s="8" t="s">
        <v>1389</v>
      </c>
      <c r="G1890" s="8" t="s">
        <v>1390</v>
      </c>
      <c r="H1890" s="8">
        <v>8.5500000000000007</v>
      </c>
      <c r="I1890" s="8">
        <v>12.76</v>
      </c>
      <c r="J1890" s="8">
        <v>7.0499999999999993E-2</v>
      </c>
      <c r="K1890" s="8">
        <v>0.15440000000000001</v>
      </c>
      <c r="L1890" s="8" t="s">
        <v>1376</v>
      </c>
      <c r="M1890" s="8">
        <v>741</v>
      </c>
      <c r="N1890" s="8" t="s">
        <v>1403</v>
      </c>
      <c r="O1890" s="89" t="s">
        <v>4062</v>
      </c>
      <c r="P1890" s="89">
        <f t="shared" si="174"/>
        <v>44833</v>
      </c>
      <c r="Q1890" s="89" t="s">
        <v>4062</v>
      </c>
      <c r="R1890" s="89" t="s">
        <v>2607</v>
      </c>
      <c r="S1890" s="121">
        <f t="shared" si="175"/>
        <v>44842</v>
      </c>
      <c r="T1890" s="8">
        <v>84</v>
      </c>
      <c r="U1890" s="8">
        <v>6.65</v>
      </c>
      <c r="Z1890" s="78">
        <f t="shared" ca="1" si="176"/>
        <v>1415</v>
      </c>
      <c r="AA1890" s="78" t="str">
        <f t="shared" si="177"/>
        <v>9-2022</v>
      </c>
      <c r="AC1890" s="4" t="str">
        <f t="shared" si="178"/>
        <v>Empty</v>
      </c>
      <c r="AD1890" s="4">
        <f t="shared" si="179"/>
        <v>7</v>
      </c>
    </row>
    <row r="1891" spans="1:30" hidden="1">
      <c r="A1891" s="9" t="s">
        <v>4118</v>
      </c>
      <c r="B1891" s="9" t="s">
        <v>414</v>
      </c>
      <c r="C1891" s="9" t="s">
        <v>20</v>
      </c>
      <c r="D1891" s="9" t="s">
        <v>31</v>
      </c>
      <c r="E1891" s="9"/>
      <c r="F1891" s="9" t="s">
        <v>1408</v>
      </c>
      <c r="G1891" s="9" t="s">
        <v>1384</v>
      </c>
      <c r="H1891" s="9">
        <v>42.93</v>
      </c>
      <c r="I1891" s="9">
        <v>8.99</v>
      </c>
      <c r="J1891" s="9">
        <v>0.64970000000000006</v>
      </c>
      <c r="K1891" s="9">
        <v>0.38600000000000001</v>
      </c>
      <c r="L1891" s="9" t="s">
        <v>1376</v>
      </c>
      <c r="M1891" s="9">
        <v>777</v>
      </c>
      <c r="N1891" s="9" t="s">
        <v>1426</v>
      </c>
      <c r="O1891" s="90" t="s">
        <v>2422</v>
      </c>
      <c r="P1891" s="89">
        <f t="shared" si="174"/>
        <v>45545</v>
      </c>
      <c r="Q1891" s="90" t="s">
        <v>2422</v>
      </c>
      <c r="R1891" s="90"/>
      <c r="S1891" s="121" t="e">
        <f t="shared" si="175"/>
        <v>#VALUE!</v>
      </c>
      <c r="T1891" s="9">
        <v>240</v>
      </c>
      <c r="U1891" s="9">
        <v>22.69</v>
      </c>
      <c r="Z1891" s="78">
        <f t="shared" ca="1" si="176"/>
        <v>703</v>
      </c>
      <c r="AA1891" s="78" t="str">
        <f t="shared" si="177"/>
        <v>9-2024</v>
      </c>
      <c r="AC1891" s="4" t="str">
        <f t="shared" si="178"/>
        <v>Empty</v>
      </c>
      <c r="AD1891" s="4" t="e">
        <f t="shared" si="179"/>
        <v>#VALUE!</v>
      </c>
    </row>
    <row r="1892" spans="1:30">
      <c r="A1892" s="8" t="s">
        <v>4119</v>
      </c>
      <c r="B1892" s="8" t="s">
        <v>648</v>
      </c>
      <c r="C1892" s="8" t="s">
        <v>41</v>
      </c>
      <c r="D1892" s="8" t="s">
        <v>23</v>
      </c>
      <c r="E1892" s="8"/>
      <c r="F1892" s="8" t="s">
        <v>1389</v>
      </c>
      <c r="G1892" s="8" t="s">
        <v>1375</v>
      </c>
      <c r="H1892" s="8">
        <v>74.849999999999994</v>
      </c>
      <c r="I1892" s="8">
        <v>10.039999999999999</v>
      </c>
      <c r="J1892" s="8">
        <v>1.4673</v>
      </c>
      <c r="K1892" s="8">
        <v>2.4165999999999999</v>
      </c>
      <c r="L1892" s="8" t="s">
        <v>1395</v>
      </c>
      <c r="M1892" s="8">
        <v>887</v>
      </c>
      <c r="N1892" s="8" t="s">
        <v>1403</v>
      </c>
      <c r="O1892" s="89" t="s">
        <v>2747</v>
      </c>
      <c r="P1892" s="89">
        <f t="shared" si="174"/>
        <v>45014</v>
      </c>
      <c r="Q1892" s="89" t="s">
        <v>2747</v>
      </c>
      <c r="R1892" s="89" t="s">
        <v>1452</v>
      </c>
      <c r="S1892" s="121">
        <f t="shared" si="175"/>
        <v>45016</v>
      </c>
      <c r="T1892" s="8">
        <v>36</v>
      </c>
      <c r="U1892" s="8">
        <v>35.51</v>
      </c>
      <c r="Z1892" s="78">
        <f t="shared" ca="1" si="176"/>
        <v>1234</v>
      </c>
      <c r="AA1892" s="78" t="str">
        <f t="shared" si="177"/>
        <v>3-2023</v>
      </c>
      <c r="AC1892" s="4" t="str">
        <f t="shared" si="178"/>
        <v>Empty</v>
      </c>
      <c r="AD1892" s="4">
        <f t="shared" si="179"/>
        <v>3</v>
      </c>
    </row>
    <row r="1893" spans="1:30" hidden="1">
      <c r="A1893" s="9" t="s">
        <v>4120</v>
      </c>
      <c r="B1893" s="9" t="s">
        <v>1274</v>
      </c>
      <c r="C1893" s="9" t="s">
        <v>7</v>
      </c>
      <c r="D1893" s="9" t="s">
        <v>1360</v>
      </c>
      <c r="E1893" s="9"/>
      <c r="F1893" s="9" t="s">
        <v>1411</v>
      </c>
      <c r="G1893" s="9" t="s">
        <v>1390</v>
      </c>
      <c r="H1893" s="9">
        <v>28.41</v>
      </c>
      <c r="I1893" s="9">
        <v>16.78</v>
      </c>
      <c r="J1893" s="9">
        <v>0.30120000000000002</v>
      </c>
      <c r="K1893" s="9">
        <v>2.5882000000000001</v>
      </c>
      <c r="L1893" s="9" t="s">
        <v>1412</v>
      </c>
      <c r="M1893" s="9">
        <v>843</v>
      </c>
      <c r="N1893" s="9" t="s">
        <v>1426</v>
      </c>
      <c r="O1893" s="90" t="s">
        <v>2424</v>
      </c>
      <c r="P1893" s="89">
        <f t="shared" si="174"/>
        <v>45549</v>
      </c>
      <c r="Q1893" s="90" t="s">
        <v>2424</v>
      </c>
      <c r="R1893" s="90"/>
      <c r="S1893" s="121" t="e">
        <f t="shared" si="175"/>
        <v>#VALUE!</v>
      </c>
      <c r="T1893" s="9">
        <v>12</v>
      </c>
      <c r="U1893" s="9">
        <v>19.57</v>
      </c>
      <c r="Z1893" s="78">
        <f t="shared" ca="1" si="176"/>
        <v>699</v>
      </c>
      <c r="AA1893" s="78" t="str">
        <f t="shared" si="177"/>
        <v>9-2024</v>
      </c>
      <c r="AC1893" s="4" t="str">
        <f t="shared" si="178"/>
        <v>Empty</v>
      </c>
      <c r="AD1893" s="4" t="e">
        <f t="shared" si="179"/>
        <v>#VALUE!</v>
      </c>
    </row>
    <row r="1894" spans="1:30" hidden="1">
      <c r="A1894" s="8" t="s">
        <v>4121</v>
      </c>
      <c r="B1894" s="8" t="s">
        <v>1201</v>
      </c>
      <c r="C1894" s="8" t="s">
        <v>41</v>
      </c>
      <c r="D1894" s="8" t="s">
        <v>10</v>
      </c>
      <c r="E1894" s="8"/>
      <c r="F1894" s="8" t="s">
        <v>1400</v>
      </c>
      <c r="G1894" s="8" t="s">
        <v>1375</v>
      </c>
      <c r="H1894" s="8">
        <v>21.18</v>
      </c>
      <c r="I1894" s="8">
        <v>14.86</v>
      </c>
      <c r="J1894" s="8">
        <v>0.17319999999999999</v>
      </c>
      <c r="K1894" s="8">
        <v>0.40699999999999997</v>
      </c>
      <c r="L1894" s="8" t="s">
        <v>1395</v>
      </c>
      <c r="M1894" s="8">
        <v>770</v>
      </c>
      <c r="N1894" s="8" t="s">
        <v>1426</v>
      </c>
      <c r="O1894" s="89" t="s">
        <v>2849</v>
      </c>
      <c r="P1894" s="89">
        <f t="shared" si="174"/>
        <v>45069</v>
      </c>
      <c r="Q1894" s="89" t="s">
        <v>2849</v>
      </c>
      <c r="R1894" s="89"/>
      <c r="S1894" s="121" t="e">
        <f t="shared" si="175"/>
        <v>#VALUE!</v>
      </c>
      <c r="T1894" s="8">
        <v>84</v>
      </c>
      <c r="U1894" s="8">
        <v>11.17</v>
      </c>
      <c r="Z1894" s="78">
        <f t="shared" ca="1" si="176"/>
        <v>1179</v>
      </c>
      <c r="AA1894" s="78" t="str">
        <f t="shared" si="177"/>
        <v>5-2023</v>
      </c>
      <c r="AC1894" s="4" t="str">
        <f t="shared" si="178"/>
        <v>Empty</v>
      </c>
      <c r="AD1894" s="4" t="e">
        <f t="shared" si="179"/>
        <v>#VALUE!</v>
      </c>
    </row>
    <row r="1895" spans="1:30" hidden="1">
      <c r="A1895" s="9" t="s">
        <v>4122</v>
      </c>
      <c r="B1895" s="9" t="s">
        <v>553</v>
      </c>
      <c r="C1895" s="9" t="s">
        <v>35</v>
      </c>
      <c r="D1895" s="9" t="s">
        <v>31</v>
      </c>
      <c r="E1895" s="9"/>
      <c r="F1895" s="9" t="s">
        <v>1380</v>
      </c>
      <c r="G1895" s="9" t="s">
        <v>1390</v>
      </c>
      <c r="H1895" s="9">
        <v>14.93</v>
      </c>
      <c r="I1895" s="9">
        <v>9.24</v>
      </c>
      <c r="J1895" s="9">
        <v>0.21329999999999999</v>
      </c>
      <c r="K1895" s="9">
        <v>0.1366</v>
      </c>
      <c r="L1895" s="9" t="s">
        <v>1385</v>
      </c>
      <c r="M1895" s="9">
        <v>860</v>
      </c>
      <c r="N1895" s="9" t="s">
        <v>1381</v>
      </c>
      <c r="O1895" s="90" t="s">
        <v>2401</v>
      </c>
      <c r="P1895" s="89">
        <f t="shared" si="174"/>
        <v>44947</v>
      </c>
      <c r="Q1895" s="90" t="s">
        <v>2401</v>
      </c>
      <c r="R1895" s="90"/>
      <c r="S1895" s="121" t="e">
        <f t="shared" si="175"/>
        <v>#VALUE!</v>
      </c>
      <c r="T1895" s="9">
        <v>240</v>
      </c>
      <c r="U1895" s="9">
        <v>0</v>
      </c>
      <c r="Z1895" s="78">
        <f t="shared" ca="1" si="176"/>
        <v>1301</v>
      </c>
      <c r="AA1895" s="78" t="str">
        <f t="shared" si="177"/>
        <v>1-2023</v>
      </c>
      <c r="AC1895" s="4" t="str">
        <f t="shared" si="178"/>
        <v>Empty</v>
      </c>
      <c r="AD1895" s="4" t="e">
        <f t="shared" si="179"/>
        <v>#VALUE!</v>
      </c>
    </row>
    <row r="1896" spans="1:30">
      <c r="A1896" s="8" t="s">
        <v>4123</v>
      </c>
      <c r="B1896" s="8" t="s">
        <v>611</v>
      </c>
      <c r="C1896" s="8" t="s">
        <v>35</v>
      </c>
      <c r="D1896" s="8" t="s">
        <v>31</v>
      </c>
      <c r="E1896" s="8"/>
      <c r="F1896" s="8" t="s">
        <v>1400</v>
      </c>
      <c r="G1896" s="8" t="s">
        <v>1384</v>
      </c>
      <c r="H1896" s="8">
        <v>88.32</v>
      </c>
      <c r="I1896" s="8">
        <v>9.69</v>
      </c>
      <c r="J1896" s="8">
        <v>0.5746</v>
      </c>
      <c r="K1896" s="8">
        <v>0.83420000000000005</v>
      </c>
      <c r="L1896" s="8"/>
      <c r="M1896" s="8">
        <v>731</v>
      </c>
      <c r="N1896" s="8" t="s">
        <v>1377</v>
      </c>
      <c r="O1896" s="89" t="s">
        <v>3086</v>
      </c>
      <c r="P1896" s="89">
        <f t="shared" si="174"/>
        <v>44571</v>
      </c>
      <c r="Q1896" s="89" t="s">
        <v>3086</v>
      </c>
      <c r="R1896" s="89" t="s">
        <v>219</v>
      </c>
      <c r="S1896" s="121">
        <f t="shared" si="175"/>
        <v>44584</v>
      </c>
      <c r="T1896" s="8">
        <v>240</v>
      </c>
      <c r="U1896" s="8">
        <v>47.93</v>
      </c>
      <c r="Z1896" s="78">
        <f t="shared" ca="1" si="176"/>
        <v>1677</v>
      </c>
      <c r="AA1896" s="78" t="str">
        <f t="shared" si="177"/>
        <v>1-2022</v>
      </c>
      <c r="AC1896" s="4" t="str">
        <f t="shared" si="178"/>
        <v>Empty</v>
      </c>
      <c r="AD1896" s="4">
        <f t="shared" si="179"/>
        <v>10</v>
      </c>
    </row>
    <row r="1897" spans="1:30" hidden="1">
      <c r="A1897" s="9" t="s">
        <v>4124</v>
      </c>
      <c r="B1897" s="9" t="s">
        <v>870</v>
      </c>
      <c r="C1897" s="9" t="s">
        <v>24</v>
      </c>
      <c r="D1897" s="9" t="s">
        <v>1360</v>
      </c>
      <c r="E1897" s="9"/>
      <c r="F1897" s="9" t="s">
        <v>1411</v>
      </c>
      <c r="G1897" s="9" t="s">
        <v>1390</v>
      </c>
      <c r="H1897" s="9">
        <v>91.67</v>
      </c>
      <c r="I1897" s="9">
        <v>8.67</v>
      </c>
      <c r="J1897" s="9">
        <v>1.5388999999999999</v>
      </c>
      <c r="K1897" s="9">
        <v>4.1741000000000001</v>
      </c>
      <c r="L1897" s="9" t="s">
        <v>1385</v>
      </c>
      <c r="M1897" s="9">
        <v>876</v>
      </c>
      <c r="N1897" s="9" t="s">
        <v>1426</v>
      </c>
      <c r="O1897" s="90" t="s">
        <v>668</v>
      </c>
      <c r="P1897" s="89">
        <f t="shared" si="174"/>
        <v>44860</v>
      </c>
      <c r="Q1897" s="90" t="s">
        <v>668</v>
      </c>
      <c r="R1897" s="90"/>
      <c r="S1897" s="121" t="e">
        <f t="shared" si="175"/>
        <v>#VALUE!</v>
      </c>
      <c r="T1897" s="9">
        <v>24</v>
      </c>
      <c r="U1897" s="9">
        <v>0</v>
      </c>
      <c r="Z1897" s="78">
        <f t="shared" ca="1" si="176"/>
        <v>1388</v>
      </c>
      <c r="AA1897" s="78" t="str">
        <f t="shared" si="177"/>
        <v>10-2022</v>
      </c>
      <c r="AC1897" s="4" t="str">
        <f t="shared" si="178"/>
        <v>Q4</v>
      </c>
      <c r="AD1897" s="4" t="e">
        <f t="shared" si="179"/>
        <v>#VALUE!</v>
      </c>
    </row>
    <row r="1898" spans="1:30">
      <c r="A1898" s="8" t="s">
        <v>4125</v>
      </c>
      <c r="B1898" s="8" t="s">
        <v>897</v>
      </c>
      <c r="C1898" s="8" t="s">
        <v>35</v>
      </c>
      <c r="D1898" s="8" t="s">
        <v>31</v>
      </c>
      <c r="E1898" s="8"/>
      <c r="F1898" s="8" t="s">
        <v>1411</v>
      </c>
      <c r="G1898" s="8" t="s">
        <v>1384</v>
      </c>
      <c r="H1898" s="8">
        <v>35.53</v>
      </c>
      <c r="I1898" s="8">
        <v>9.15</v>
      </c>
      <c r="J1898" s="8">
        <v>0.66839999999999999</v>
      </c>
      <c r="K1898" s="8">
        <v>3.1095999999999999</v>
      </c>
      <c r="L1898" s="8" t="s">
        <v>1385</v>
      </c>
      <c r="M1898" s="8">
        <v>818</v>
      </c>
      <c r="N1898" s="8" t="s">
        <v>1396</v>
      </c>
      <c r="O1898" s="89" t="s">
        <v>3270</v>
      </c>
      <c r="P1898" s="89">
        <f t="shared" si="174"/>
        <v>45596</v>
      </c>
      <c r="Q1898" s="89" t="s">
        <v>3270</v>
      </c>
      <c r="R1898" s="89" t="s">
        <v>1998</v>
      </c>
      <c r="S1898" s="121">
        <f t="shared" si="175"/>
        <v>45605</v>
      </c>
      <c r="T1898" s="8">
        <v>12</v>
      </c>
      <c r="U1898" s="8">
        <v>0</v>
      </c>
      <c r="Z1898" s="78">
        <f t="shared" ca="1" si="176"/>
        <v>652</v>
      </c>
      <c r="AA1898" s="78" t="str">
        <f t="shared" si="177"/>
        <v>10-2024</v>
      </c>
      <c r="AC1898" s="4" t="str">
        <f t="shared" si="178"/>
        <v>Q4</v>
      </c>
      <c r="AD1898" s="4">
        <f t="shared" si="179"/>
        <v>7</v>
      </c>
    </row>
    <row r="1899" spans="1:30">
      <c r="A1899" s="9" t="s">
        <v>4126</v>
      </c>
      <c r="B1899" s="9" t="s">
        <v>919</v>
      </c>
      <c r="C1899" s="9" t="s">
        <v>41</v>
      </c>
      <c r="D1899" s="9" t="s">
        <v>10</v>
      </c>
      <c r="E1899" s="9"/>
      <c r="F1899" s="9" t="s">
        <v>1389</v>
      </c>
      <c r="G1899" s="9" t="s">
        <v>1384</v>
      </c>
      <c r="H1899" s="9">
        <v>76.5</v>
      </c>
      <c r="I1899" s="9">
        <v>13.95</v>
      </c>
      <c r="J1899" s="9">
        <v>0.80669999999999997</v>
      </c>
      <c r="K1899" s="9">
        <v>1.4315</v>
      </c>
      <c r="L1899" s="9" t="s">
        <v>1395</v>
      </c>
      <c r="M1899" s="9">
        <v>556</v>
      </c>
      <c r="N1899" s="9" t="s">
        <v>1403</v>
      </c>
      <c r="O1899" s="90" t="s">
        <v>3612</v>
      </c>
      <c r="P1899" s="89">
        <f t="shared" si="174"/>
        <v>45190</v>
      </c>
      <c r="Q1899" s="90" t="s">
        <v>3612</v>
      </c>
      <c r="R1899" s="90" t="s">
        <v>1512</v>
      </c>
      <c r="S1899" s="121">
        <f t="shared" si="175"/>
        <v>45203</v>
      </c>
      <c r="T1899" s="9">
        <v>84</v>
      </c>
      <c r="U1899" s="9">
        <v>40.340000000000003</v>
      </c>
      <c r="Z1899" s="78">
        <f t="shared" ca="1" si="176"/>
        <v>1058</v>
      </c>
      <c r="AA1899" s="78" t="str">
        <f t="shared" si="177"/>
        <v>9-2023</v>
      </c>
      <c r="AC1899" s="4" t="str">
        <f t="shared" si="178"/>
        <v>Empty</v>
      </c>
      <c r="AD1899" s="4">
        <f t="shared" si="179"/>
        <v>10</v>
      </c>
    </row>
    <row r="1900" spans="1:30" hidden="1">
      <c r="A1900" s="8" t="s">
        <v>4127</v>
      </c>
      <c r="B1900" s="8" t="s">
        <v>546</v>
      </c>
      <c r="C1900" s="8" t="s">
        <v>35</v>
      </c>
      <c r="D1900" s="8" t="s">
        <v>10</v>
      </c>
      <c r="E1900" s="8"/>
      <c r="F1900" s="8" t="s">
        <v>1389</v>
      </c>
      <c r="G1900" s="8" t="s">
        <v>1375</v>
      </c>
      <c r="H1900" s="8">
        <v>46.35</v>
      </c>
      <c r="I1900" s="8">
        <v>14.57</v>
      </c>
      <c r="J1900" s="8">
        <v>0.83709999999999996</v>
      </c>
      <c r="K1900" s="8">
        <v>0.73560000000000003</v>
      </c>
      <c r="L1900" s="8" t="s">
        <v>1412</v>
      </c>
      <c r="M1900" s="8">
        <v>768</v>
      </c>
      <c r="N1900" s="8" t="s">
        <v>1381</v>
      </c>
      <c r="O1900" s="89" t="s">
        <v>2670</v>
      </c>
      <c r="P1900" s="89">
        <f t="shared" si="174"/>
        <v>44892</v>
      </c>
      <c r="Q1900" s="89" t="s">
        <v>2670</v>
      </c>
      <c r="R1900" s="89"/>
      <c r="S1900" s="121" t="e">
        <f t="shared" si="175"/>
        <v>#VALUE!</v>
      </c>
      <c r="T1900" s="8">
        <v>120</v>
      </c>
      <c r="U1900" s="8">
        <v>19.78</v>
      </c>
      <c r="Z1900" s="78">
        <f t="shared" ca="1" si="176"/>
        <v>1356</v>
      </c>
      <c r="AA1900" s="78" t="str">
        <f t="shared" si="177"/>
        <v>11-2022</v>
      </c>
      <c r="AC1900" s="4" t="str">
        <f t="shared" si="178"/>
        <v>Q4</v>
      </c>
      <c r="AD1900" s="4" t="e">
        <f t="shared" si="179"/>
        <v>#VALUE!</v>
      </c>
    </row>
    <row r="1901" spans="1:30">
      <c r="A1901" s="9" t="s">
        <v>4128</v>
      </c>
      <c r="B1901" s="9" t="s">
        <v>1279</v>
      </c>
      <c r="C1901" s="9" t="s">
        <v>28</v>
      </c>
      <c r="D1901" s="9" t="s">
        <v>31</v>
      </c>
      <c r="E1901" s="9"/>
      <c r="F1901" s="9" t="s">
        <v>1400</v>
      </c>
      <c r="G1901" s="9" t="s">
        <v>1384</v>
      </c>
      <c r="H1901" s="9">
        <v>1.32</v>
      </c>
      <c r="I1901" s="9">
        <v>8.86</v>
      </c>
      <c r="J1901" s="9">
        <v>1.12E-2</v>
      </c>
      <c r="K1901" s="9">
        <v>2.7300000000000001E-2</v>
      </c>
      <c r="L1901" s="9"/>
      <c r="M1901" s="9">
        <v>709</v>
      </c>
      <c r="N1901" s="9" t="s">
        <v>1403</v>
      </c>
      <c r="O1901" s="90" t="s">
        <v>2762</v>
      </c>
      <c r="P1901" s="89">
        <f t="shared" si="174"/>
        <v>44909</v>
      </c>
      <c r="Q1901" s="90" t="s">
        <v>2762</v>
      </c>
      <c r="R1901" s="90" t="s">
        <v>1444</v>
      </c>
      <c r="S1901" s="121">
        <f t="shared" si="175"/>
        <v>44912</v>
      </c>
      <c r="T1901" s="9">
        <v>60</v>
      </c>
      <c r="U1901" s="9">
        <v>0.88</v>
      </c>
      <c r="Z1901" s="78">
        <f t="shared" ca="1" si="176"/>
        <v>1339</v>
      </c>
      <c r="AA1901" s="78" t="str">
        <f t="shared" si="177"/>
        <v>12-2022</v>
      </c>
      <c r="AC1901" s="4" t="str">
        <f t="shared" si="178"/>
        <v>Q4</v>
      </c>
      <c r="AD1901" s="4">
        <f t="shared" si="179"/>
        <v>3</v>
      </c>
    </row>
    <row r="1902" spans="1:30">
      <c r="A1902" s="8" t="s">
        <v>4129</v>
      </c>
      <c r="B1902" s="8" t="s">
        <v>1192</v>
      </c>
      <c r="C1902" s="8" t="s">
        <v>12</v>
      </c>
      <c r="D1902" s="8" t="s">
        <v>44</v>
      </c>
      <c r="E1902" s="8"/>
      <c r="F1902" s="8" t="s">
        <v>1389</v>
      </c>
      <c r="G1902" s="8" t="s">
        <v>1390</v>
      </c>
      <c r="H1902" s="8">
        <v>30.22</v>
      </c>
      <c r="I1902" s="8">
        <v>11.71</v>
      </c>
      <c r="J1902" s="8">
        <v>0.1792</v>
      </c>
      <c r="K1902" s="8">
        <v>0.52880000000000005</v>
      </c>
      <c r="L1902" s="8" t="s">
        <v>1412</v>
      </c>
      <c r="M1902" s="8">
        <v>821</v>
      </c>
      <c r="N1902" s="8" t="s">
        <v>1377</v>
      </c>
      <c r="O1902" s="89" t="s">
        <v>824</v>
      </c>
      <c r="P1902" s="89">
        <f t="shared" si="174"/>
        <v>44663</v>
      </c>
      <c r="Q1902" s="89" t="s">
        <v>824</v>
      </c>
      <c r="R1902" s="89" t="s">
        <v>2212</v>
      </c>
      <c r="S1902" s="121">
        <f t="shared" si="175"/>
        <v>44675</v>
      </c>
      <c r="T1902" s="8">
        <v>84</v>
      </c>
      <c r="U1902" s="8">
        <v>20.03</v>
      </c>
      <c r="Z1902" s="78">
        <f t="shared" ca="1" si="176"/>
        <v>1585</v>
      </c>
      <c r="AA1902" s="78" t="str">
        <f t="shared" si="177"/>
        <v>4-2022</v>
      </c>
      <c r="AC1902" s="4" t="str">
        <f t="shared" si="178"/>
        <v>Empty</v>
      </c>
      <c r="AD1902" s="4">
        <f t="shared" si="179"/>
        <v>9</v>
      </c>
    </row>
    <row r="1903" spans="1:30">
      <c r="A1903" s="9" t="s">
        <v>4130</v>
      </c>
      <c r="B1903" s="9" t="s">
        <v>440</v>
      </c>
      <c r="C1903" s="9" t="s">
        <v>41</v>
      </c>
      <c r="D1903" s="9" t="s">
        <v>23</v>
      </c>
      <c r="E1903" s="9"/>
      <c r="F1903" s="9" t="s">
        <v>1380</v>
      </c>
      <c r="G1903" s="9" t="s">
        <v>1384</v>
      </c>
      <c r="H1903" s="9">
        <v>44.71</v>
      </c>
      <c r="I1903" s="9">
        <v>11.43</v>
      </c>
      <c r="J1903" s="9">
        <v>0.4859</v>
      </c>
      <c r="K1903" s="9">
        <v>0.77569999999999995</v>
      </c>
      <c r="L1903" s="9" t="s">
        <v>1395</v>
      </c>
      <c r="M1903" s="9">
        <v>871</v>
      </c>
      <c r="N1903" s="9" t="s">
        <v>1396</v>
      </c>
      <c r="O1903" s="90" t="s">
        <v>4015</v>
      </c>
      <c r="P1903" s="89">
        <f t="shared" si="174"/>
        <v>45093</v>
      </c>
      <c r="Q1903" s="90" t="s">
        <v>4015</v>
      </c>
      <c r="R1903" s="90" t="s">
        <v>1572</v>
      </c>
      <c r="S1903" s="121">
        <f t="shared" si="175"/>
        <v>45104</v>
      </c>
      <c r="T1903" s="9">
        <v>84</v>
      </c>
      <c r="U1903" s="9">
        <v>33.450000000000003</v>
      </c>
      <c r="Z1903" s="78">
        <f t="shared" ca="1" si="176"/>
        <v>1155</v>
      </c>
      <c r="AA1903" s="78" t="str">
        <f t="shared" si="177"/>
        <v>6-2023</v>
      </c>
      <c r="AC1903" s="4" t="str">
        <f t="shared" si="178"/>
        <v>Empty</v>
      </c>
      <c r="AD1903" s="4">
        <f t="shared" si="179"/>
        <v>8</v>
      </c>
    </row>
    <row r="1904" spans="1:30" hidden="1">
      <c r="A1904" s="8" t="s">
        <v>4131</v>
      </c>
      <c r="B1904" s="8" t="s">
        <v>1285</v>
      </c>
      <c r="C1904" s="8" t="s">
        <v>16</v>
      </c>
      <c r="D1904" s="8" t="s">
        <v>1360</v>
      </c>
      <c r="E1904" s="8"/>
      <c r="F1904" s="8" t="s">
        <v>1408</v>
      </c>
      <c r="G1904" s="8" t="s">
        <v>1390</v>
      </c>
      <c r="H1904" s="8">
        <v>11.56</v>
      </c>
      <c r="I1904" s="8">
        <v>8.24</v>
      </c>
      <c r="J1904" s="8">
        <v>0.14699999999999999</v>
      </c>
      <c r="K1904" s="8">
        <v>0.18160000000000001</v>
      </c>
      <c r="L1904" s="8" t="s">
        <v>1376</v>
      </c>
      <c r="M1904" s="8">
        <v>729</v>
      </c>
      <c r="N1904" s="8" t="s">
        <v>1426</v>
      </c>
      <c r="O1904" s="89" t="s">
        <v>3966</v>
      </c>
      <c r="P1904" s="89">
        <f t="shared" si="174"/>
        <v>44737</v>
      </c>
      <c r="Q1904" s="89" t="s">
        <v>3966</v>
      </c>
      <c r="R1904" s="89"/>
      <c r="S1904" s="121" t="e">
        <f t="shared" si="175"/>
        <v>#VALUE!</v>
      </c>
      <c r="T1904" s="8">
        <v>84</v>
      </c>
      <c r="U1904" s="8">
        <v>6.35</v>
      </c>
      <c r="Z1904" s="78">
        <f t="shared" ca="1" si="176"/>
        <v>1511</v>
      </c>
      <c r="AA1904" s="78" t="str">
        <f t="shared" si="177"/>
        <v>6-2022</v>
      </c>
      <c r="AC1904" s="4" t="str">
        <f t="shared" si="178"/>
        <v>Empty</v>
      </c>
      <c r="AD1904" s="4" t="e">
        <f t="shared" si="179"/>
        <v>#VALUE!</v>
      </c>
    </row>
    <row r="1905" spans="1:30">
      <c r="A1905" s="9" t="s">
        <v>4132</v>
      </c>
      <c r="B1905" s="9" t="s">
        <v>257</v>
      </c>
      <c r="C1905" s="9" t="s">
        <v>20</v>
      </c>
      <c r="D1905" s="9" t="s">
        <v>1360</v>
      </c>
      <c r="E1905" s="9"/>
      <c r="F1905" s="9" t="s">
        <v>1374</v>
      </c>
      <c r="G1905" s="9" t="s">
        <v>1384</v>
      </c>
      <c r="H1905" s="9">
        <v>44.04</v>
      </c>
      <c r="I1905" s="9">
        <v>16.34</v>
      </c>
      <c r="J1905" s="9">
        <v>0.313</v>
      </c>
      <c r="K1905" s="9">
        <v>0.88329999999999997</v>
      </c>
      <c r="L1905" s="9" t="s">
        <v>1358</v>
      </c>
      <c r="M1905" s="9">
        <v>806</v>
      </c>
      <c r="N1905" s="9" t="s">
        <v>1396</v>
      </c>
      <c r="O1905" s="90" t="s">
        <v>2166</v>
      </c>
      <c r="P1905" s="89">
        <f t="shared" si="174"/>
        <v>45235</v>
      </c>
      <c r="Q1905" s="90" t="s">
        <v>2166</v>
      </c>
      <c r="R1905" s="90" t="s">
        <v>920</v>
      </c>
      <c r="S1905" s="121">
        <f t="shared" si="175"/>
        <v>45250</v>
      </c>
      <c r="T1905" s="9">
        <v>84</v>
      </c>
      <c r="U1905" s="9">
        <v>20.54</v>
      </c>
      <c r="Z1905" s="78">
        <f t="shared" ca="1" si="176"/>
        <v>1013</v>
      </c>
      <c r="AA1905" s="78" t="str">
        <f t="shared" si="177"/>
        <v>11-2023</v>
      </c>
      <c r="AC1905" s="4" t="str">
        <f t="shared" si="178"/>
        <v>Q4</v>
      </c>
      <c r="AD1905" s="4">
        <f t="shared" si="179"/>
        <v>11</v>
      </c>
    </row>
    <row r="1906" spans="1:30" hidden="1">
      <c r="A1906" s="8" t="s">
        <v>4133</v>
      </c>
      <c r="B1906" s="8" t="s">
        <v>248</v>
      </c>
      <c r="C1906" s="8" t="s">
        <v>35</v>
      </c>
      <c r="D1906" s="8" t="s">
        <v>23</v>
      </c>
      <c r="E1906" s="8"/>
      <c r="F1906" s="8" t="s">
        <v>1380</v>
      </c>
      <c r="G1906" s="8" t="s">
        <v>1390</v>
      </c>
      <c r="H1906" s="8">
        <v>37.950000000000003</v>
      </c>
      <c r="I1906" s="8">
        <v>9.3699999999999992</v>
      </c>
      <c r="J1906" s="8">
        <v>0.22359999999999999</v>
      </c>
      <c r="K1906" s="8">
        <v>0.61770000000000003</v>
      </c>
      <c r="L1906" s="8" t="s">
        <v>1395</v>
      </c>
      <c r="M1906" s="8">
        <v>672</v>
      </c>
      <c r="N1906" s="8" t="s">
        <v>1381</v>
      </c>
      <c r="O1906" s="89" t="s">
        <v>3284</v>
      </c>
      <c r="P1906" s="89">
        <f t="shared" si="174"/>
        <v>45184</v>
      </c>
      <c r="Q1906" s="89" t="s">
        <v>3284</v>
      </c>
      <c r="R1906" s="89"/>
      <c r="S1906" s="121" t="e">
        <f t="shared" si="175"/>
        <v>#VALUE!</v>
      </c>
      <c r="T1906" s="8">
        <v>84</v>
      </c>
      <c r="U1906" s="8">
        <v>22.91</v>
      </c>
      <c r="Z1906" s="78">
        <f t="shared" ca="1" si="176"/>
        <v>1064</v>
      </c>
      <c r="AA1906" s="78" t="str">
        <f t="shared" si="177"/>
        <v>9-2023</v>
      </c>
      <c r="AC1906" s="4" t="str">
        <f t="shared" si="178"/>
        <v>Empty</v>
      </c>
      <c r="AD1906" s="4" t="e">
        <f t="shared" si="179"/>
        <v>#VALUE!</v>
      </c>
    </row>
    <row r="1907" spans="1:30" hidden="1">
      <c r="A1907" s="9" t="s">
        <v>4134</v>
      </c>
      <c r="B1907" s="9" t="s">
        <v>1219</v>
      </c>
      <c r="C1907" s="9" t="s">
        <v>12</v>
      </c>
      <c r="D1907" s="9" t="s">
        <v>10</v>
      </c>
      <c r="E1907" s="9"/>
      <c r="F1907" s="9" t="s">
        <v>1374</v>
      </c>
      <c r="G1907" s="9" t="s">
        <v>1375</v>
      </c>
      <c r="H1907" s="9">
        <v>16.84</v>
      </c>
      <c r="I1907" s="9">
        <v>14.18</v>
      </c>
      <c r="J1907" s="9">
        <v>0.21149999999999999</v>
      </c>
      <c r="K1907" s="9">
        <v>0.39340000000000003</v>
      </c>
      <c r="L1907" s="9" t="s">
        <v>1385</v>
      </c>
      <c r="M1907" s="9">
        <v>562</v>
      </c>
      <c r="N1907" s="9" t="s">
        <v>1426</v>
      </c>
      <c r="O1907" s="90" t="s">
        <v>2488</v>
      </c>
      <c r="P1907" s="89">
        <f t="shared" si="174"/>
        <v>44576</v>
      </c>
      <c r="Q1907" s="90" t="s">
        <v>2488</v>
      </c>
      <c r="R1907" s="90"/>
      <c r="S1907" s="121" t="e">
        <f t="shared" si="175"/>
        <v>#VALUE!</v>
      </c>
      <c r="T1907" s="9">
        <v>60</v>
      </c>
      <c r="U1907" s="9">
        <v>0</v>
      </c>
      <c r="Z1907" s="78">
        <f t="shared" ca="1" si="176"/>
        <v>1672</v>
      </c>
      <c r="AA1907" s="78" t="str">
        <f t="shared" si="177"/>
        <v>1-2022</v>
      </c>
      <c r="AC1907" s="4" t="str">
        <f t="shared" si="178"/>
        <v>Empty</v>
      </c>
      <c r="AD1907" s="4" t="e">
        <f t="shared" si="179"/>
        <v>#VALUE!</v>
      </c>
    </row>
    <row r="1908" spans="1:30">
      <c r="A1908" s="8" t="s">
        <v>4135</v>
      </c>
      <c r="B1908" s="8" t="s">
        <v>792</v>
      </c>
      <c r="C1908" s="8" t="s">
        <v>28</v>
      </c>
      <c r="D1908" s="8" t="s">
        <v>44</v>
      </c>
      <c r="E1908" s="8"/>
      <c r="F1908" s="8" t="s">
        <v>1411</v>
      </c>
      <c r="G1908" s="8" t="s">
        <v>1390</v>
      </c>
      <c r="H1908" s="8">
        <v>19.77</v>
      </c>
      <c r="I1908" s="8">
        <v>16.899999999999999</v>
      </c>
      <c r="J1908" s="8">
        <v>0.22109999999999999</v>
      </c>
      <c r="K1908" s="8">
        <v>0.70389999999999997</v>
      </c>
      <c r="L1908" s="8" t="s">
        <v>1385</v>
      </c>
      <c r="M1908" s="8">
        <v>858</v>
      </c>
      <c r="N1908" s="8" t="s">
        <v>1396</v>
      </c>
      <c r="O1908" s="89" t="s">
        <v>259</v>
      </c>
      <c r="P1908" s="89">
        <f t="shared" si="174"/>
        <v>44894</v>
      </c>
      <c r="Q1908" s="89" t="s">
        <v>259</v>
      </c>
      <c r="R1908" s="89" t="s">
        <v>2104</v>
      </c>
      <c r="S1908" s="121">
        <f t="shared" si="175"/>
        <v>44908</v>
      </c>
      <c r="T1908" s="8">
        <v>36</v>
      </c>
      <c r="U1908" s="8">
        <v>0</v>
      </c>
      <c r="Z1908" s="78">
        <f t="shared" ca="1" si="176"/>
        <v>1354</v>
      </c>
      <c r="AA1908" s="78" t="str">
        <f t="shared" si="177"/>
        <v>11-2022</v>
      </c>
      <c r="AC1908" s="4" t="str">
        <f t="shared" si="178"/>
        <v>Q4</v>
      </c>
      <c r="AD1908" s="4">
        <f t="shared" si="179"/>
        <v>11</v>
      </c>
    </row>
    <row r="1909" spans="1:30">
      <c r="A1909" s="9" t="s">
        <v>4136</v>
      </c>
      <c r="B1909" s="9" t="s">
        <v>513</v>
      </c>
      <c r="C1909" s="9" t="s">
        <v>7</v>
      </c>
      <c r="D1909" s="9" t="s">
        <v>1360</v>
      </c>
      <c r="E1909" s="9"/>
      <c r="F1909" s="9" t="s">
        <v>1380</v>
      </c>
      <c r="G1909" s="9" t="s">
        <v>1390</v>
      </c>
      <c r="H1909" s="9">
        <v>90.31</v>
      </c>
      <c r="I1909" s="9">
        <v>15.22</v>
      </c>
      <c r="J1909" s="9">
        <v>1.042</v>
      </c>
      <c r="K1909" s="9">
        <v>1.2039</v>
      </c>
      <c r="L1909" s="9" t="s">
        <v>1358</v>
      </c>
      <c r="M1909" s="9">
        <v>576</v>
      </c>
      <c r="N1909" s="9" t="s">
        <v>1403</v>
      </c>
      <c r="O1909" s="90" t="s">
        <v>1703</v>
      </c>
      <c r="P1909" s="89">
        <f t="shared" si="174"/>
        <v>45362</v>
      </c>
      <c r="Q1909" s="90" t="s">
        <v>1703</v>
      </c>
      <c r="R1909" s="90" t="s">
        <v>2149</v>
      </c>
      <c r="S1909" s="121">
        <f t="shared" si="175"/>
        <v>45369</v>
      </c>
      <c r="T1909" s="9">
        <v>240</v>
      </c>
      <c r="U1909" s="9">
        <v>36.97</v>
      </c>
      <c r="Z1909" s="78">
        <f t="shared" ca="1" si="176"/>
        <v>886</v>
      </c>
      <c r="AA1909" s="78" t="str">
        <f t="shared" si="177"/>
        <v>3-2024</v>
      </c>
      <c r="AC1909" s="4" t="str">
        <f t="shared" si="178"/>
        <v>Empty</v>
      </c>
      <c r="AD1909" s="4">
        <f t="shared" si="179"/>
        <v>6</v>
      </c>
    </row>
    <row r="1910" spans="1:30" hidden="1">
      <c r="A1910" s="8" t="s">
        <v>4137</v>
      </c>
      <c r="B1910" s="8" t="s">
        <v>830</v>
      </c>
      <c r="C1910" s="8" t="s">
        <v>16</v>
      </c>
      <c r="D1910" s="8" t="s">
        <v>44</v>
      </c>
      <c r="E1910" s="8"/>
      <c r="F1910" s="8" t="s">
        <v>1389</v>
      </c>
      <c r="G1910" s="8" t="s">
        <v>1390</v>
      </c>
      <c r="H1910" s="8">
        <v>13.34</v>
      </c>
      <c r="I1910" s="8">
        <v>12.53</v>
      </c>
      <c r="J1910" s="8">
        <v>0.20039999999999999</v>
      </c>
      <c r="K1910" s="8">
        <v>0.63129999999999997</v>
      </c>
      <c r="L1910" s="8" t="s">
        <v>1376</v>
      </c>
      <c r="M1910" s="8">
        <v>867</v>
      </c>
      <c r="N1910" s="8" t="s">
        <v>1426</v>
      </c>
      <c r="O1910" s="89" t="s">
        <v>2230</v>
      </c>
      <c r="P1910" s="89">
        <f t="shared" si="174"/>
        <v>45121</v>
      </c>
      <c r="Q1910" s="89" t="s">
        <v>2230</v>
      </c>
      <c r="R1910" s="89"/>
      <c r="S1910" s="121" t="e">
        <f t="shared" si="175"/>
        <v>#VALUE!</v>
      </c>
      <c r="T1910" s="8">
        <v>24</v>
      </c>
      <c r="U1910" s="8">
        <v>9.1999999999999993</v>
      </c>
      <c r="Z1910" s="78">
        <f t="shared" ca="1" si="176"/>
        <v>1127</v>
      </c>
      <c r="AA1910" s="78" t="str">
        <f t="shared" si="177"/>
        <v>7-2023</v>
      </c>
      <c r="AC1910" s="4" t="str">
        <f t="shared" si="178"/>
        <v>Empty</v>
      </c>
      <c r="AD1910" s="4" t="e">
        <f t="shared" si="179"/>
        <v>#VALUE!</v>
      </c>
    </row>
    <row r="1911" spans="1:30" hidden="1">
      <c r="A1911" s="9" t="s">
        <v>4138</v>
      </c>
      <c r="B1911" s="9" t="s">
        <v>1342</v>
      </c>
      <c r="C1911" s="9" t="s">
        <v>28</v>
      </c>
      <c r="D1911" s="9" t="s">
        <v>1360</v>
      </c>
      <c r="E1911" s="9"/>
      <c r="F1911" s="9" t="s">
        <v>1389</v>
      </c>
      <c r="G1911" s="9" t="s">
        <v>1390</v>
      </c>
      <c r="H1911" s="9">
        <v>12.25</v>
      </c>
      <c r="I1911" s="9">
        <v>17.32</v>
      </c>
      <c r="J1911" s="9">
        <v>7.9299999999999995E-2</v>
      </c>
      <c r="K1911" s="9">
        <v>1.1191</v>
      </c>
      <c r="L1911" s="9" t="s">
        <v>1358</v>
      </c>
      <c r="M1911" s="9">
        <v>652</v>
      </c>
      <c r="N1911" s="9" t="s">
        <v>1426</v>
      </c>
      <c r="O1911" s="90" t="s">
        <v>3217</v>
      </c>
      <c r="P1911" s="89">
        <f t="shared" si="174"/>
        <v>44843</v>
      </c>
      <c r="Q1911" s="90" t="s">
        <v>3217</v>
      </c>
      <c r="R1911" s="90"/>
      <c r="S1911" s="121" t="e">
        <f t="shared" si="175"/>
        <v>#VALUE!</v>
      </c>
      <c r="T1911" s="9">
        <v>12</v>
      </c>
      <c r="U1911" s="9">
        <v>3.49</v>
      </c>
      <c r="Z1911" s="78">
        <f t="shared" ca="1" si="176"/>
        <v>1405</v>
      </c>
      <c r="AA1911" s="78" t="str">
        <f t="shared" si="177"/>
        <v>10-2022</v>
      </c>
      <c r="AC1911" s="4" t="str">
        <f t="shared" si="178"/>
        <v>Q4</v>
      </c>
      <c r="AD1911" s="4" t="e">
        <f t="shared" si="179"/>
        <v>#VALUE!</v>
      </c>
    </row>
    <row r="1912" spans="1:30">
      <c r="A1912" s="8" t="s">
        <v>4139</v>
      </c>
      <c r="B1912" s="8" t="s">
        <v>820</v>
      </c>
      <c r="C1912" s="8" t="s">
        <v>16</v>
      </c>
      <c r="D1912" s="8" t="s">
        <v>1360</v>
      </c>
      <c r="E1912" s="8"/>
      <c r="F1912" s="8" t="s">
        <v>1408</v>
      </c>
      <c r="G1912" s="8" t="s">
        <v>1384</v>
      </c>
      <c r="H1912" s="8">
        <v>54.77</v>
      </c>
      <c r="I1912" s="8">
        <v>18.2</v>
      </c>
      <c r="J1912" s="8">
        <v>0.87129999999999996</v>
      </c>
      <c r="K1912" s="8">
        <v>1.9856</v>
      </c>
      <c r="L1912" s="8" t="s">
        <v>1412</v>
      </c>
      <c r="M1912" s="8">
        <v>655</v>
      </c>
      <c r="N1912" s="8" t="s">
        <v>1377</v>
      </c>
      <c r="O1912" s="89" t="s">
        <v>1734</v>
      </c>
      <c r="P1912" s="89">
        <f t="shared" si="174"/>
        <v>44918</v>
      </c>
      <c r="Q1912" s="89" t="s">
        <v>1734</v>
      </c>
      <c r="R1912" s="89" t="s">
        <v>1705</v>
      </c>
      <c r="S1912" s="121">
        <f t="shared" si="175"/>
        <v>44925</v>
      </c>
      <c r="T1912" s="8">
        <v>36</v>
      </c>
      <c r="U1912" s="8">
        <v>27.67</v>
      </c>
      <c r="Z1912" s="78">
        <f t="shared" ca="1" si="176"/>
        <v>1330</v>
      </c>
      <c r="AA1912" s="78" t="str">
        <f t="shared" si="177"/>
        <v>12-2022</v>
      </c>
      <c r="AC1912" s="4" t="str">
        <f t="shared" si="178"/>
        <v>Q4</v>
      </c>
      <c r="AD1912" s="4">
        <f t="shared" si="179"/>
        <v>6</v>
      </c>
    </row>
    <row r="1913" spans="1:30">
      <c r="A1913" s="9" t="s">
        <v>4140</v>
      </c>
      <c r="B1913" s="9" t="s">
        <v>1118</v>
      </c>
      <c r="C1913" s="9" t="s">
        <v>16</v>
      </c>
      <c r="D1913" s="9" t="s">
        <v>10</v>
      </c>
      <c r="E1913" s="9"/>
      <c r="F1913" s="9" t="s">
        <v>1389</v>
      </c>
      <c r="G1913" s="9" t="s">
        <v>1375</v>
      </c>
      <c r="H1913" s="9">
        <v>25.44</v>
      </c>
      <c r="I1913" s="9">
        <v>15.83</v>
      </c>
      <c r="J1913" s="9">
        <v>0.2238</v>
      </c>
      <c r="K1913" s="9">
        <v>0.71879999999999999</v>
      </c>
      <c r="L1913" s="9" t="s">
        <v>1358</v>
      </c>
      <c r="M1913" s="9">
        <v>607</v>
      </c>
      <c r="N1913" s="9" t="s">
        <v>1377</v>
      </c>
      <c r="O1913" s="90" t="s">
        <v>3960</v>
      </c>
      <c r="P1913" s="89">
        <f t="shared" si="174"/>
        <v>45465</v>
      </c>
      <c r="Q1913" s="90" t="s">
        <v>3960</v>
      </c>
      <c r="R1913" s="90" t="s">
        <v>3418</v>
      </c>
      <c r="S1913" s="121">
        <f t="shared" si="175"/>
        <v>45478</v>
      </c>
      <c r="T1913" s="9">
        <v>48</v>
      </c>
      <c r="U1913" s="9">
        <v>3.4</v>
      </c>
      <c r="Z1913" s="78">
        <f t="shared" ca="1" si="176"/>
        <v>783</v>
      </c>
      <c r="AA1913" s="78" t="str">
        <f t="shared" si="177"/>
        <v>6-2024</v>
      </c>
      <c r="AC1913" s="4" t="str">
        <f t="shared" si="178"/>
        <v>Empty</v>
      </c>
      <c r="AD1913" s="4">
        <f t="shared" si="179"/>
        <v>10</v>
      </c>
    </row>
    <row r="1914" spans="1:30" hidden="1">
      <c r="A1914" s="8" t="s">
        <v>4141</v>
      </c>
      <c r="B1914" s="8" t="s">
        <v>527</v>
      </c>
      <c r="C1914" s="8" t="s">
        <v>16</v>
      </c>
      <c r="D1914" s="8" t="s">
        <v>23</v>
      </c>
      <c r="E1914" s="8"/>
      <c r="F1914" s="8" t="s">
        <v>1374</v>
      </c>
      <c r="G1914" s="8" t="s">
        <v>1384</v>
      </c>
      <c r="H1914" s="8">
        <v>65.53</v>
      </c>
      <c r="I1914" s="8">
        <v>14.77</v>
      </c>
      <c r="J1914" s="8">
        <v>0.90759999999999996</v>
      </c>
      <c r="K1914" s="8">
        <v>0.8518</v>
      </c>
      <c r="L1914" s="8" t="s">
        <v>1376</v>
      </c>
      <c r="M1914" s="8">
        <v>752</v>
      </c>
      <c r="N1914" s="8" t="s">
        <v>1381</v>
      </c>
      <c r="O1914" s="89" t="s">
        <v>1859</v>
      </c>
      <c r="P1914" s="89">
        <f t="shared" si="174"/>
        <v>45435</v>
      </c>
      <c r="Q1914" s="89" t="s">
        <v>1859</v>
      </c>
      <c r="R1914" s="89"/>
      <c r="S1914" s="121" t="e">
        <f t="shared" si="175"/>
        <v>#VALUE!</v>
      </c>
      <c r="T1914" s="8">
        <v>240</v>
      </c>
      <c r="U1914" s="8">
        <v>46.01</v>
      </c>
      <c r="Z1914" s="78">
        <f t="shared" ca="1" si="176"/>
        <v>813</v>
      </c>
      <c r="AA1914" s="78" t="str">
        <f t="shared" si="177"/>
        <v>5-2024</v>
      </c>
      <c r="AC1914" s="4" t="str">
        <f t="shared" si="178"/>
        <v>Empty</v>
      </c>
      <c r="AD1914" s="4" t="e">
        <f t="shared" si="179"/>
        <v>#VALUE!</v>
      </c>
    </row>
    <row r="1915" spans="1:30" hidden="1">
      <c r="A1915" s="9" t="s">
        <v>4142</v>
      </c>
      <c r="B1915" s="9" t="s">
        <v>1348</v>
      </c>
      <c r="C1915" s="9" t="s">
        <v>38</v>
      </c>
      <c r="D1915" s="9" t="s">
        <v>44</v>
      </c>
      <c r="E1915" s="9"/>
      <c r="F1915" s="9" t="s">
        <v>1400</v>
      </c>
      <c r="G1915" s="9" t="s">
        <v>1384</v>
      </c>
      <c r="H1915" s="9">
        <v>8.43</v>
      </c>
      <c r="I1915" s="9">
        <v>11.22</v>
      </c>
      <c r="J1915" s="9">
        <v>0.14249999999999999</v>
      </c>
      <c r="K1915" s="9">
        <v>0.74590000000000001</v>
      </c>
      <c r="L1915" s="9" t="s">
        <v>1385</v>
      </c>
      <c r="M1915" s="9">
        <v>585</v>
      </c>
      <c r="N1915" s="9" t="s">
        <v>1386</v>
      </c>
      <c r="O1915" s="90" t="s">
        <v>2173</v>
      </c>
      <c r="P1915" s="89">
        <f t="shared" si="174"/>
        <v>45009</v>
      </c>
      <c r="Q1915" s="90" t="s">
        <v>2173</v>
      </c>
      <c r="R1915" s="90"/>
      <c r="S1915" s="121" t="e">
        <f t="shared" si="175"/>
        <v>#VALUE!</v>
      </c>
      <c r="T1915" s="9">
        <v>12</v>
      </c>
      <c r="U1915" s="9">
        <v>0</v>
      </c>
      <c r="Z1915" s="78">
        <f t="shared" ca="1" si="176"/>
        <v>1239</v>
      </c>
      <c r="AA1915" s="78" t="str">
        <f t="shared" si="177"/>
        <v>3-2023</v>
      </c>
      <c r="AC1915" s="4" t="str">
        <f t="shared" si="178"/>
        <v>Empty</v>
      </c>
      <c r="AD1915" s="4" t="e">
        <f t="shared" si="179"/>
        <v>#VALUE!</v>
      </c>
    </row>
    <row r="1916" spans="1:30">
      <c r="A1916" s="8" t="s">
        <v>4143</v>
      </c>
      <c r="B1916" s="8" t="s">
        <v>605</v>
      </c>
      <c r="C1916" s="8" t="s">
        <v>12</v>
      </c>
      <c r="D1916" s="8" t="s">
        <v>10</v>
      </c>
      <c r="E1916" s="8"/>
      <c r="F1916" s="8" t="s">
        <v>1374</v>
      </c>
      <c r="G1916" s="8" t="s">
        <v>1390</v>
      </c>
      <c r="H1916" s="8">
        <v>81.62</v>
      </c>
      <c r="I1916" s="8">
        <v>15.36</v>
      </c>
      <c r="J1916" s="8">
        <v>1.0117</v>
      </c>
      <c r="K1916" s="8">
        <v>2.8437999999999999</v>
      </c>
      <c r="L1916" s="8" t="s">
        <v>1412</v>
      </c>
      <c r="M1916" s="8">
        <v>741</v>
      </c>
      <c r="N1916" s="8" t="s">
        <v>1377</v>
      </c>
      <c r="O1916" s="89" t="s">
        <v>3217</v>
      </c>
      <c r="P1916" s="89">
        <f t="shared" si="174"/>
        <v>44843</v>
      </c>
      <c r="Q1916" s="89" t="s">
        <v>3217</v>
      </c>
      <c r="R1916" s="89" t="s">
        <v>1522</v>
      </c>
      <c r="S1916" s="121">
        <f t="shared" si="175"/>
        <v>44849</v>
      </c>
      <c r="T1916" s="8">
        <v>36</v>
      </c>
      <c r="U1916" s="8">
        <v>27.35</v>
      </c>
      <c r="Z1916" s="78">
        <f t="shared" ca="1" si="176"/>
        <v>1405</v>
      </c>
      <c r="AA1916" s="78" t="str">
        <f t="shared" si="177"/>
        <v>10-2022</v>
      </c>
      <c r="AC1916" s="4" t="str">
        <f t="shared" si="178"/>
        <v>Q4</v>
      </c>
      <c r="AD1916" s="4">
        <f t="shared" si="179"/>
        <v>5</v>
      </c>
    </row>
    <row r="1917" spans="1:30">
      <c r="A1917" s="9" t="s">
        <v>4144</v>
      </c>
      <c r="B1917" s="9" t="s">
        <v>175</v>
      </c>
      <c r="C1917" s="9" t="s">
        <v>32</v>
      </c>
      <c r="D1917" s="9" t="s">
        <v>23</v>
      </c>
      <c r="E1917" s="9"/>
      <c r="F1917" s="9" t="s">
        <v>1411</v>
      </c>
      <c r="G1917" s="9" t="s">
        <v>1390</v>
      </c>
      <c r="H1917" s="9">
        <v>21.53</v>
      </c>
      <c r="I1917" s="9">
        <v>18.48</v>
      </c>
      <c r="J1917" s="9">
        <v>0.24790000000000001</v>
      </c>
      <c r="K1917" s="9">
        <v>0.63790000000000002</v>
      </c>
      <c r="L1917" s="9" t="s">
        <v>1358</v>
      </c>
      <c r="M1917" s="9">
        <v>636</v>
      </c>
      <c r="N1917" s="9" t="s">
        <v>1403</v>
      </c>
      <c r="O1917" s="90" t="s">
        <v>2801</v>
      </c>
      <c r="P1917" s="89">
        <f t="shared" si="174"/>
        <v>45215</v>
      </c>
      <c r="Q1917" s="90" t="s">
        <v>2801</v>
      </c>
      <c r="R1917" s="90" t="s">
        <v>2642</v>
      </c>
      <c r="S1917" s="121">
        <f t="shared" si="175"/>
        <v>45227</v>
      </c>
      <c r="T1917" s="9">
        <v>48</v>
      </c>
      <c r="U1917" s="9">
        <v>5.54</v>
      </c>
      <c r="Z1917" s="78">
        <f t="shared" ca="1" si="176"/>
        <v>1033</v>
      </c>
      <c r="AA1917" s="78" t="str">
        <f t="shared" si="177"/>
        <v>10-2023</v>
      </c>
      <c r="AC1917" s="4" t="str">
        <f t="shared" si="178"/>
        <v>Q4</v>
      </c>
      <c r="AD1917" s="4">
        <f t="shared" si="179"/>
        <v>10</v>
      </c>
    </row>
    <row r="1918" spans="1:30" hidden="1">
      <c r="A1918" s="8" t="s">
        <v>4145</v>
      </c>
      <c r="B1918" s="8" t="s">
        <v>843</v>
      </c>
      <c r="C1918" s="8" t="s">
        <v>16</v>
      </c>
      <c r="D1918" s="8" t="s">
        <v>23</v>
      </c>
      <c r="E1918" s="8"/>
      <c r="F1918" s="8" t="s">
        <v>1411</v>
      </c>
      <c r="G1918" s="8" t="s">
        <v>1384</v>
      </c>
      <c r="H1918" s="8">
        <v>90.88</v>
      </c>
      <c r="I1918" s="8">
        <v>18.170000000000002</v>
      </c>
      <c r="J1918" s="8">
        <v>1.3085</v>
      </c>
      <c r="K1918" s="8">
        <v>1.4746999999999999</v>
      </c>
      <c r="L1918" s="8" t="s">
        <v>1358</v>
      </c>
      <c r="M1918" s="8">
        <v>740</v>
      </c>
      <c r="N1918" s="8" t="s">
        <v>1381</v>
      </c>
      <c r="O1918" s="89" t="s">
        <v>1859</v>
      </c>
      <c r="P1918" s="89">
        <f t="shared" si="174"/>
        <v>45435</v>
      </c>
      <c r="Q1918" s="89" t="s">
        <v>1859</v>
      </c>
      <c r="R1918" s="89"/>
      <c r="S1918" s="121" t="e">
        <f t="shared" si="175"/>
        <v>#VALUE!</v>
      </c>
      <c r="T1918" s="8">
        <v>180</v>
      </c>
      <c r="U1918" s="8">
        <v>48.95</v>
      </c>
      <c r="Z1918" s="78">
        <f t="shared" ca="1" si="176"/>
        <v>813</v>
      </c>
      <c r="AA1918" s="78" t="str">
        <f t="shared" si="177"/>
        <v>5-2024</v>
      </c>
      <c r="AC1918" s="4" t="str">
        <f t="shared" si="178"/>
        <v>Empty</v>
      </c>
      <c r="AD1918" s="4" t="e">
        <f t="shared" si="179"/>
        <v>#VALUE!</v>
      </c>
    </row>
    <row r="1919" spans="1:30">
      <c r="A1919" s="9" t="s">
        <v>4146</v>
      </c>
      <c r="B1919" s="9" t="s">
        <v>1290</v>
      </c>
      <c r="C1919" s="9" t="s">
        <v>7</v>
      </c>
      <c r="D1919" s="9" t="s">
        <v>31</v>
      </c>
      <c r="E1919" s="9"/>
      <c r="F1919" s="9" t="s">
        <v>1389</v>
      </c>
      <c r="G1919" s="9" t="s">
        <v>1390</v>
      </c>
      <c r="H1919" s="9">
        <v>87.76</v>
      </c>
      <c r="I1919" s="9">
        <v>17.55</v>
      </c>
      <c r="J1919" s="9">
        <v>1.4567000000000001</v>
      </c>
      <c r="K1919" s="9">
        <v>2.5573999999999999</v>
      </c>
      <c r="L1919" s="9" t="s">
        <v>1385</v>
      </c>
      <c r="M1919" s="9">
        <v>843</v>
      </c>
      <c r="N1919" s="9" t="s">
        <v>1403</v>
      </c>
      <c r="O1919" s="90" t="s">
        <v>4147</v>
      </c>
      <c r="P1919" s="89">
        <f t="shared" si="174"/>
        <v>45314</v>
      </c>
      <c r="Q1919" s="90" t="s">
        <v>4147</v>
      </c>
      <c r="R1919" s="90" t="s">
        <v>1804</v>
      </c>
      <c r="S1919" s="121">
        <f t="shared" si="175"/>
        <v>45324</v>
      </c>
      <c r="T1919" s="9">
        <v>48</v>
      </c>
      <c r="U1919" s="9">
        <v>0</v>
      </c>
      <c r="Z1919" s="78">
        <f t="shared" ca="1" si="176"/>
        <v>934</v>
      </c>
      <c r="AA1919" s="78" t="str">
        <f t="shared" si="177"/>
        <v>1-2024</v>
      </c>
      <c r="AC1919" s="4" t="str">
        <f t="shared" si="178"/>
        <v>Empty</v>
      </c>
      <c r="AD1919" s="4">
        <f t="shared" si="179"/>
        <v>9</v>
      </c>
    </row>
    <row r="1920" spans="1:30" hidden="1">
      <c r="A1920" s="8" t="s">
        <v>4148</v>
      </c>
      <c r="B1920" s="8" t="s">
        <v>1059</v>
      </c>
      <c r="C1920" s="8" t="s">
        <v>32</v>
      </c>
      <c r="D1920" s="8" t="s">
        <v>23</v>
      </c>
      <c r="E1920" s="8"/>
      <c r="F1920" s="8" t="s">
        <v>1411</v>
      </c>
      <c r="G1920" s="8" t="s">
        <v>1384</v>
      </c>
      <c r="H1920" s="8">
        <v>67.77</v>
      </c>
      <c r="I1920" s="8">
        <v>11.01</v>
      </c>
      <c r="J1920" s="8">
        <v>0.65649999999999997</v>
      </c>
      <c r="K1920" s="8">
        <v>0.77070000000000005</v>
      </c>
      <c r="L1920" s="8" t="s">
        <v>1385</v>
      </c>
      <c r="M1920" s="8">
        <v>743</v>
      </c>
      <c r="N1920" s="8" t="s">
        <v>1426</v>
      </c>
      <c r="O1920" s="89" t="s">
        <v>2488</v>
      </c>
      <c r="P1920" s="89">
        <f t="shared" si="174"/>
        <v>44576</v>
      </c>
      <c r="Q1920" s="89" t="s">
        <v>2488</v>
      </c>
      <c r="R1920" s="89"/>
      <c r="S1920" s="121" t="e">
        <f t="shared" si="175"/>
        <v>#VALUE!</v>
      </c>
      <c r="T1920" s="8">
        <v>180</v>
      </c>
      <c r="U1920" s="8">
        <v>0</v>
      </c>
      <c r="Z1920" s="78">
        <f t="shared" ca="1" si="176"/>
        <v>1672</v>
      </c>
      <c r="AA1920" s="78" t="str">
        <f t="shared" si="177"/>
        <v>1-2022</v>
      </c>
      <c r="AC1920" s="4" t="str">
        <f t="shared" si="178"/>
        <v>Empty</v>
      </c>
      <c r="AD1920" s="4" t="e">
        <f t="shared" si="179"/>
        <v>#VALUE!</v>
      </c>
    </row>
    <row r="1921" spans="1:30">
      <c r="A1921" s="9" t="s">
        <v>4149</v>
      </c>
      <c r="B1921" s="9" t="s">
        <v>975</v>
      </c>
      <c r="C1921" s="9" t="s">
        <v>7</v>
      </c>
      <c r="D1921" s="9" t="s">
        <v>44</v>
      </c>
      <c r="E1921" s="9"/>
      <c r="F1921" s="9" t="s">
        <v>1400</v>
      </c>
      <c r="G1921" s="9" t="s">
        <v>1375</v>
      </c>
      <c r="H1921" s="9">
        <v>1.61</v>
      </c>
      <c r="I1921" s="9">
        <v>17.61</v>
      </c>
      <c r="J1921" s="9">
        <v>2.98E-2</v>
      </c>
      <c r="K1921" s="9">
        <v>4.0500000000000001E-2</v>
      </c>
      <c r="L1921" s="9" t="s">
        <v>1358</v>
      </c>
      <c r="M1921" s="9">
        <v>862</v>
      </c>
      <c r="N1921" s="9" t="s">
        <v>1403</v>
      </c>
      <c r="O1921" s="90" t="s">
        <v>2187</v>
      </c>
      <c r="P1921" s="89">
        <f t="shared" si="174"/>
        <v>45380</v>
      </c>
      <c r="Q1921" s="90" t="s">
        <v>2187</v>
      </c>
      <c r="R1921" s="90" t="s">
        <v>2255</v>
      </c>
      <c r="S1921" s="121">
        <f t="shared" si="175"/>
        <v>45384</v>
      </c>
      <c r="T1921" s="9">
        <v>60</v>
      </c>
      <c r="U1921" s="9">
        <v>1.23</v>
      </c>
      <c r="Z1921" s="78">
        <f t="shared" ca="1" si="176"/>
        <v>868</v>
      </c>
      <c r="AA1921" s="78" t="str">
        <f t="shared" si="177"/>
        <v>3-2024</v>
      </c>
      <c r="AC1921" s="4" t="str">
        <f t="shared" si="178"/>
        <v>Empty</v>
      </c>
      <c r="AD1921" s="4">
        <f t="shared" si="179"/>
        <v>3</v>
      </c>
    </row>
    <row r="1922" spans="1:30">
      <c r="A1922" s="8" t="s">
        <v>4150</v>
      </c>
      <c r="B1922" s="8" t="s">
        <v>1030</v>
      </c>
      <c r="C1922" s="8" t="s">
        <v>32</v>
      </c>
      <c r="D1922" s="8" t="s">
        <v>1360</v>
      </c>
      <c r="E1922" s="8"/>
      <c r="F1922" s="8" t="s">
        <v>1380</v>
      </c>
      <c r="G1922" s="8" t="s">
        <v>1384</v>
      </c>
      <c r="H1922" s="8">
        <v>55.14</v>
      </c>
      <c r="I1922" s="8"/>
      <c r="J1922" s="8">
        <v>0.54479999999999995</v>
      </c>
      <c r="K1922" s="8"/>
      <c r="L1922" s="8" t="s">
        <v>1385</v>
      </c>
      <c r="M1922" s="8">
        <v>729</v>
      </c>
      <c r="N1922" s="8" t="s">
        <v>1403</v>
      </c>
      <c r="O1922" s="89" t="s">
        <v>2161</v>
      </c>
      <c r="P1922" s="89">
        <f t="shared" si="174"/>
        <v>45088</v>
      </c>
      <c r="Q1922" s="89" t="s">
        <v>2161</v>
      </c>
      <c r="R1922" s="89" t="s">
        <v>1647</v>
      </c>
      <c r="S1922" s="121">
        <f t="shared" si="175"/>
        <v>45097</v>
      </c>
      <c r="T1922" s="8">
        <v>84</v>
      </c>
      <c r="U1922" s="8">
        <v>0</v>
      </c>
      <c r="Z1922" s="78">
        <f t="shared" ca="1" si="176"/>
        <v>1160</v>
      </c>
      <c r="AA1922" s="78" t="str">
        <f t="shared" si="177"/>
        <v>6-2023</v>
      </c>
      <c r="AC1922" s="4" t="str">
        <f t="shared" si="178"/>
        <v>Empty</v>
      </c>
      <c r="AD1922" s="4">
        <f t="shared" si="179"/>
        <v>7</v>
      </c>
    </row>
    <row r="1923" spans="1:30">
      <c r="A1923" s="9" t="s">
        <v>4151</v>
      </c>
      <c r="B1923" s="9" t="s">
        <v>1083</v>
      </c>
      <c r="C1923" s="9" t="s">
        <v>16</v>
      </c>
      <c r="D1923" s="9" t="s">
        <v>1360</v>
      </c>
      <c r="E1923" s="9"/>
      <c r="F1923" s="9" t="s">
        <v>1408</v>
      </c>
      <c r="G1923" s="9" t="s">
        <v>1390</v>
      </c>
      <c r="H1923" s="9">
        <v>33.950000000000003</v>
      </c>
      <c r="I1923" s="9">
        <v>16.489999999999998</v>
      </c>
      <c r="J1923" s="9">
        <v>0.58960000000000001</v>
      </c>
      <c r="K1923" s="9">
        <v>3.0882000000000001</v>
      </c>
      <c r="L1923" s="9" t="s">
        <v>1412</v>
      </c>
      <c r="M1923" s="9">
        <v>882</v>
      </c>
      <c r="N1923" s="9" t="s">
        <v>1403</v>
      </c>
      <c r="O1923" s="90" t="s">
        <v>2358</v>
      </c>
      <c r="P1923" s="89">
        <f t="shared" ref="P1923:P1986" si="180">DATE(RIGHT(O1923,4),MID(O1923,4,2),LEFT(O1923,2))</f>
        <v>44699</v>
      </c>
      <c r="Q1923" s="90" t="s">
        <v>2358</v>
      </c>
      <c r="R1923" s="90" t="s">
        <v>2359</v>
      </c>
      <c r="S1923" s="121">
        <f t="shared" ref="S1923:S1986" si="181">DATE(RIGHT(R1923,4),MID(R1923,4,2),LEFT(R1923,2))</f>
        <v>44705</v>
      </c>
      <c r="T1923" s="9">
        <v>12</v>
      </c>
      <c r="U1923" s="9">
        <v>11.88</v>
      </c>
      <c r="Z1923" s="78">
        <f t="shared" ref="Z1923:AA1986" ca="1" si="182">TODAY()-P1923</f>
        <v>1549</v>
      </c>
      <c r="AA1923" s="78" t="str">
        <f t="shared" ref="AA1923:AA1986" si="183">MONTH(P1923)&amp;"-"&amp;YEAR(P1923)</f>
        <v>5-2022</v>
      </c>
      <c r="AC1923" s="4" t="str">
        <f t="shared" ref="AC1923:AC1986" si="184">IF(MONTH(P1923)&gt;=10,"Q4","Empty")</f>
        <v>Empty</v>
      </c>
      <c r="AD1923" s="4">
        <f t="shared" ref="AD1923:AD1986" si="185">NETWORKDAYS(P1923,S1923)</f>
        <v>5</v>
      </c>
    </row>
    <row r="1924" spans="1:30" hidden="1">
      <c r="A1924" s="8" t="s">
        <v>4152</v>
      </c>
      <c r="B1924" s="8" t="s">
        <v>1012</v>
      </c>
      <c r="C1924" s="8" t="s">
        <v>28</v>
      </c>
      <c r="D1924" s="8" t="s">
        <v>10</v>
      </c>
      <c r="E1924" s="8"/>
      <c r="F1924" s="8" t="s">
        <v>1374</v>
      </c>
      <c r="G1924" s="8" t="s">
        <v>1390</v>
      </c>
      <c r="H1924" s="8">
        <v>92.46</v>
      </c>
      <c r="I1924" s="8">
        <v>14.06</v>
      </c>
      <c r="J1924" s="8">
        <v>1.1528</v>
      </c>
      <c r="K1924" s="8">
        <v>1.7358</v>
      </c>
      <c r="L1924" s="8" t="s">
        <v>1385</v>
      </c>
      <c r="M1924" s="8">
        <v>757</v>
      </c>
      <c r="N1924" s="8" t="s">
        <v>1381</v>
      </c>
      <c r="O1924" s="89" t="s">
        <v>744</v>
      </c>
      <c r="P1924" s="89">
        <f t="shared" si="180"/>
        <v>45033</v>
      </c>
      <c r="Q1924" s="89" t="s">
        <v>744</v>
      </c>
      <c r="R1924" s="89"/>
      <c r="S1924" s="121" t="e">
        <f t="shared" si="181"/>
        <v>#VALUE!</v>
      </c>
      <c r="T1924" s="8">
        <v>84</v>
      </c>
      <c r="U1924" s="8">
        <v>0</v>
      </c>
      <c r="Z1924" s="78">
        <f t="shared" ca="1" si="182"/>
        <v>1215</v>
      </c>
      <c r="AA1924" s="78" t="str">
        <f t="shared" si="183"/>
        <v>4-2023</v>
      </c>
      <c r="AC1924" s="4" t="str">
        <f t="shared" si="184"/>
        <v>Empty</v>
      </c>
      <c r="AD1924" s="4" t="e">
        <f t="shared" si="185"/>
        <v>#VALUE!</v>
      </c>
    </row>
    <row r="1925" spans="1:30" hidden="1">
      <c r="A1925" s="9" t="s">
        <v>4153</v>
      </c>
      <c r="B1925" s="9" t="s">
        <v>682</v>
      </c>
      <c r="C1925" s="9" t="s">
        <v>20</v>
      </c>
      <c r="D1925" s="9" t="s">
        <v>44</v>
      </c>
      <c r="E1925" s="9"/>
      <c r="F1925" s="9" t="s">
        <v>1408</v>
      </c>
      <c r="G1925" s="9" t="s">
        <v>1390</v>
      </c>
      <c r="H1925" s="9">
        <v>60.94</v>
      </c>
      <c r="I1925" s="9">
        <v>11.19</v>
      </c>
      <c r="J1925" s="9">
        <v>0.33250000000000002</v>
      </c>
      <c r="K1925" s="9">
        <v>2.8456999999999999</v>
      </c>
      <c r="L1925" s="9" t="s">
        <v>1376</v>
      </c>
      <c r="M1925" s="9">
        <v>839</v>
      </c>
      <c r="N1925" s="9" t="s">
        <v>1386</v>
      </c>
      <c r="O1925" s="90" t="s">
        <v>396</v>
      </c>
      <c r="P1925" s="89">
        <f t="shared" si="180"/>
        <v>45579</v>
      </c>
      <c r="Q1925" s="90" t="s">
        <v>396</v>
      </c>
      <c r="R1925" s="90"/>
      <c r="S1925" s="121" t="e">
        <f t="shared" si="181"/>
        <v>#VALUE!</v>
      </c>
      <c r="T1925" s="9">
        <v>24</v>
      </c>
      <c r="U1925" s="9">
        <v>51.83</v>
      </c>
      <c r="Z1925" s="78">
        <f t="shared" ca="1" si="182"/>
        <v>669</v>
      </c>
      <c r="AA1925" s="78" t="str">
        <f t="shared" si="183"/>
        <v>10-2024</v>
      </c>
      <c r="AC1925" s="4" t="str">
        <f t="shared" si="184"/>
        <v>Q4</v>
      </c>
      <c r="AD1925" s="4" t="e">
        <f t="shared" si="185"/>
        <v>#VALUE!</v>
      </c>
    </row>
    <row r="1926" spans="1:30" hidden="1">
      <c r="A1926" s="8" t="s">
        <v>4154</v>
      </c>
      <c r="B1926" s="8" t="s">
        <v>456</v>
      </c>
      <c r="C1926" s="8" t="s">
        <v>16</v>
      </c>
      <c r="D1926" s="8" t="s">
        <v>44</v>
      </c>
      <c r="E1926" s="8"/>
      <c r="F1926" s="8" t="s">
        <v>1374</v>
      </c>
      <c r="G1926" s="8" t="s">
        <v>1375</v>
      </c>
      <c r="H1926" s="8">
        <v>84.48</v>
      </c>
      <c r="I1926" s="8">
        <v>12.63</v>
      </c>
      <c r="J1926" s="8">
        <v>1.6395999999999999</v>
      </c>
      <c r="K1926" s="8">
        <v>7.5308999999999999</v>
      </c>
      <c r="L1926" s="8" t="s">
        <v>1395</v>
      </c>
      <c r="M1926" s="8">
        <v>565</v>
      </c>
      <c r="N1926" s="8" t="s">
        <v>1381</v>
      </c>
      <c r="O1926" s="89" t="s">
        <v>2667</v>
      </c>
      <c r="P1926" s="89">
        <f t="shared" si="180"/>
        <v>44915</v>
      </c>
      <c r="Q1926" s="89" t="s">
        <v>2667</v>
      </c>
      <c r="R1926" s="89"/>
      <c r="S1926" s="121" t="e">
        <f t="shared" si="181"/>
        <v>#VALUE!</v>
      </c>
      <c r="T1926" s="8">
        <v>12</v>
      </c>
      <c r="U1926" s="8">
        <v>23.99</v>
      </c>
      <c r="Z1926" s="78">
        <f t="shared" ca="1" si="182"/>
        <v>1333</v>
      </c>
      <c r="AA1926" s="78" t="str">
        <f t="shared" si="183"/>
        <v>12-2022</v>
      </c>
      <c r="AC1926" s="4" t="str">
        <f t="shared" si="184"/>
        <v>Q4</v>
      </c>
      <c r="AD1926" s="4" t="e">
        <f t="shared" si="185"/>
        <v>#VALUE!</v>
      </c>
    </row>
    <row r="1927" spans="1:30" hidden="1">
      <c r="A1927" s="9" t="s">
        <v>4155</v>
      </c>
      <c r="B1927" s="9" t="s">
        <v>798</v>
      </c>
      <c r="C1927" s="9" t="s">
        <v>12</v>
      </c>
      <c r="D1927" s="9" t="s">
        <v>44</v>
      </c>
      <c r="E1927" s="9"/>
      <c r="F1927" s="9" t="s">
        <v>1380</v>
      </c>
      <c r="G1927" s="9" t="s">
        <v>1390</v>
      </c>
      <c r="H1927" s="9">
        <v>81.78</v>
      </c>
      <c r="I1927" s="9">
        <v>13.77</v>
      </c>
      <c r="J1927" s="9">
        <v>0.69110000000000005</v>
      </c>
      <c r="K1927" s="9">
        <v>1.8931</v>
      </c>
      <c r="L1927" s="9" t="s">
        <v>1376</v>
      </c>
      <c r="M1927" s="9">
        <v>704</v>
      </c>
      <c r="N1927" s="9" t="s">
        <v>1381</v>
      </c>
      <c r="O1927" s="90" t="s">
        <v>1699</v>
      </c>
      <c r="P1927" s="89">
        <f t="shared" si="180"/>
        <v>45217</v>
      </c>
      <c r="Q1927" s="90" t="s">
        <v>1699</v>
      </c>
      <c r="R1927" s="90"/>
      <c r="S1927" s="121" t="e">
        <f t="shared" si="181"/>
        <v>#VALUE!</v>
      </c>
      <c r="T1927" s="9">
        <v>60</v>
      </c>
      <c r="U1927" s="9">
        <v>69.16</v>
      </c>
      <c r="Z1927" s="78">
        <f t="shared" ca="1" si="182"/>
        <v>1031</v>
      </c>
      <c r="AA1927" s="78" t="str">
        <f t="shared" si="183"/>
        <v>10-2023</v>
      </c>
      <c r="AC1927" s="4" t="str">
        <f t="shared" si="184"/>
        <v>Q4</v>
      </c>
      <c r="AD1927" s="4" t="e">
        <f t="shared" si="185"/>
        <v>#VALUE!</v>
      </c>
    </row>
    <row r="1928" spans="1:30">
      <c r="A1928" s="8" t="s">
        <v>4156</v>
      </c>
      <c r="B1928" s="8" t="s">
        <v>1271</v>
      </c>
      <c r="C1928" s="8" t="s">
        <v>16</v>
      </c>
      <c r="D1928" s="8" t="s">
        <v>44</v>
      </c>
      <c r="E1928" s="8"/>
      <c r="F1928" s="8" t="s">
        <v>1374</v>
      </c>
      <c r="G1928" s="8" t="s">
        <v>1375</v>
      </c>
      <c r="H1928" s="8">
        <v>94.85</v>
      </c>
      <c r="I1928" s="8">
        <v>15.83</v>
      </c>
      <c r="J1928" s="8">
        <v>1.1828000000000001</v>
      </c>
      <c r="K1928" s="8">
        <v>2.6798000000000002</v>
      </c>
      <c r="L1928" s="8" t="s">
        <v>1385</v>
      </c>
      <c r="M1928" s="8">
        <v>608</v>
      </c>
      <c r="N1928" s="8" t="s">
        <v>1396</v>
      </c>
      <c r="O1928" s="89" t="s">
        <v>2770</v>
      </c>
      <c r="P1928" s="89">
        <f t="shared" si="180"/>
        <v>45188</v>
      </c>
      <c r="Q1928" s="89" t="s">
        <v>2770</v>
      </c>
      <c r="R1928" s="89" t="s">
        <v>1995</v>
      </c>
      <c r="S1928" s="121">
        <f t="shared" si="181"/>
        <v>45198</v>
      </c>
      <c r="T1928" s="8">
        <v>48</v>
      </c>
      <c r="U1928" s="8">
        <v>0</v>
      </c>
      <c r="Z1928" s="78">
        <f t="shared" ca="1" si="182"/>
        <v>1060</v>
      </c>
      <c r="AA1928" s="78" t="str">
        <f t="shared" si="183"/>
        <v>9-2023</v>
      </c>
      <c r="AC1928" s="4" t="str">
        <f t="shared" si="184"/>
        <v>Empty</v>
      </c>
      <c r="AD1928" s="4">
        <f t="shared" si="185"/>
        <v>9</v>
      </c>
    </row>
    <row r="1929" spans="1:30" hidden="1">
      <c r="A1929" s="9" t="s">
        <v>4157</v>
      </c>
      <c r="B1929" s="9" t="s">
        <v>230</v>
      </c>
      <c r="C1929" s="9" t="s">
        <v>7</v>
      </c>
      <c r="D1929" s="9" t="s">
        <v>23</v>
      </c>
      <c r="E1929" s="9"/>
      <c r="F1929" s="9" t="s">
        <v>1411</v>
      </c>
      <c r="G1929" s="9" t="s">
        <v>1375</v>
      </c>
      <c r="H1929" s="9">
        <v>17.04</v>
      </c>
      <c r="I1929" s="9">
        <v>16.48</v>
      </c>
      <c r="J1929" s="9">
        <v>0.27229999999999999</v>
      </c>
      <c r="K1929" s="9">
        <v>0.34310000000000002</v>
      </c>
      <c r="L1929" s="9" t="s">
        <v>1358</v>
      </c>
      <c r="M1929" s="9">
        <v>730</v>
      </c>
      <c r="N1929" s="9" t="s">
        <v>1426</v>
      </c>
      <c r="O1929" s="90" t="s">
        <v>2043</v>
      </c>
      <c r="P1929" s="89">
        <f t="shared" si="180"/>
        <v>44615</v>
      </c>
      <c r="Q1929" s="90" t="s">
        <v>2043</v>
      </c>
      <c r="R1929" s="90"/>
      <c r="S1929" s="121" t="e">
        <f t="shared" si="181"/>
        <v>#VALUE!</v>
      </c>
      <c r="T1929" s="9">
        <v>84</v>
      </c>
      <c r="U1929" s="9">
        <v>2.09</v>
      </c>
      <c r="Z1929" s="78">
        <f t="shared" ca="1" si="182"/>
        <v>1633</v>
      </c>
      <c r="AA1929" s="78" t="str">
        <f t="shared" si="183"/>
        <v>2-2022</v>
      </c>
      <c r="AC1929" s="4" t="str">
        <f t="shared" si="184"/>
        <v>Empty</v>
      </c>
      <c r="AD1929" s="4" t="e">
        <f t="shared" si="185"/>
        <v>#VALUE!</v>
      </c>
    </row>
    <row r="1930" spans="1:30">
      <c r="A1930" s="8" t="s">
        <v>4158</v>
      </c>
      <c r="B1930" s="8" t="s">
        <v>787</v>
      </c>
      <c r="C1930" s="8" t="s">
        <v>7</v>
      </c>
      <c r="D1930" s="8" t="s">
        <v>1360</v>
      </c>
      <c r="E1930" s="8"/>
      <c r="F1930" s="8" t="s">
        <v>1374</v>
      </c>
      <c r="G1930" s="8" t="s">
        <v>1375</v>
      </c>
      <c r="H1930" s="8">
        <v>30.49</v>
      </c>
      <c r="I1930" s="8">
        <v>15.37</v>
      </c>
      <c r="J1930" s="8">
        <v>0.46229999999999999</v>
      </c>
      <c r="K1930" s="8">
        <v>2.7572999999999999</v>
      </c>
      <c r="L1930" s="8"/>
      <c r="M1930" s="8">
        <v>578</v>
      </c>
      <c r="N1930" s="8" t="s">
        <v>1396</v>
      </c>
      <c r="O1930" s="89" t="s">
        <v>1482</v>
      </c>
      <c r="P1930" s="89">
        <f t="shared" si="180"/>
        <v>45587</v>
      </c>
      <c r="Q1930" s="89" t="s">
        <v>1482</v>
      </c>
      <c r="R1930" s="89" t="s">
        <v>3727</v>
      </c>
      <c r="S1930" s="121">
        <f t="shared" si="181"/>
        <v>45590</v>
      </c>
      <c r="T1930" s="8">
        <v>12</v>
      </c>
      <c r="U1930" s="8">
        <v>10.94</v>
      </c>
      <c r="Z1930" s="78">
        <f t="shared" ca="1" si="182"/>
        <v>661</v>
      </c>
      <c r="AA1930" s="78" t="str">
        <f t="shared" si="183"/>
        <v>10-2024</v>
      </c>
      <c r="AC1930" s="4" t="str">
        <f t="shared" si="184"/>
        <v>Q4</v>
      </c>
      <c r="AD1930" s="4">
        <f t="shared" si="185"/>
        <v>4</v>
      </c>
    </row>
    <row r="1931" spans="1:30" hidden="1">
      <c r="A1931" s="9" t="s">
        <v>4159</v>
      </c>
      <c r="B1931" s="9" t="s">
        <v>207</v>
      </c>
      <c r="C1931" s="9" t="s">
        <v>35</v>
      </c>
      <c r="D1931" s="9" t="s">
        <v>10</v>
      </c>
      <c r="E1931" s="9"/>
      <c r="F1931" s="9" t="s">
        <v>1389</v>
      </c>
      <c r="G1931" s="9" t="s">
        <v>1390</v>
      </c>
      <c r="H1931" s="9">
        <v>26.92</v>
      </c>
      <c r="I1931" s="9">
        <v>12.17</v>
      </c>
      <c r="J1931" s="9">
        <v>0.35680000000000001</v>
      </c>
      <c r="K1931" s="9">
        <v>0.29959999999999998</v>
      </c>
      <c r="L1931" s="9" t="s">
        <v>1376</v>
      </c>
      <c r="M1931" s="9">
        <v>878</v>
      </c>
      <c r="N1931" s="9" t="s">
        <v>1381</v>
      </c>
      <c r="O1931" s="90" t="s">
        <v>1576</v>
      </c>
      <c r="P1931" s="89">
        <f t="shared" si="180"/>
        <v>44954</v>
      </c>
      <c r="Q1931" s="90" t="s">
        <v>1576</v>
      </c>
      <c r="R1931" s="90"/>
      <c r="S1931" s="121" t="e">
        <f t="shared" si="181"/>
        <v>#VALUE!</v>
      </c>
      <c r="T1931" s="9">
        <v>240</v>
      </c>
      <c r="U1931" s="9">
        <v>6.9</v>
      </c>
      <c r="Z1931" s="78">
        <f t="shared" ca="1" si="182"/>
        <v>1294</v>
      </c>
      <c r="AA1931" s="78" t="str">
        <f t="shared" si="183"/>
        <v>1-2023</v>
      </c>
      <c r="AC1931" s="4" t="str">
        <f t="shared" si="184"/>
        <v>Empty</v>
      </c>
      <c r="AD1931" s="4" t="e">
        <f t="shared" si="185"/>
        <v>#VALUE!</v>
      </c>
    </row>
    <row r="1932" spans="1:30" hidden="1">
      <c r="A1932" s="8" t="s">
        <v>4160</v>
      </c>
      <c r="B1932" s="8" t="s">
        <v>870</v>
      </c>
      <c r="C1932" s="8" t="s">
        <v>35</v>
      </c>
      <c r="D1932" s="8" t="s">
        <v>10</v>
      </c>
      <c r="E1932" s="8"/>
      <c r="F1932" s="8" t="s">
        <v>1389</v>
      </c>
      <c r="G1932" s="8" t="s">
        <v>1390</v>
      </c>
      <c r="H1932" s="8">
        <v>13.71</v>
      </c>
      <c r="I1932" s="8">
        <v>9.56</v>
      </c>
      <c r="J1932" s="8">
        <v>0.1326</v>
      </c>
      <c r="K1932" s="8">
        <v>0.14369999999999999</v>
      </c>
      <c r="L1932" s="8" t="s">
        <v>1412</v>
      </c>
      <c r="M1932" s="8">
        <v>876</v>
      </c>
      <c r="N1932" s="8" t="s">
        <v>1386</v>
      </c>
      <c r="O1932" s="89" t="s">
        <v>862</v>
      </c>
      <c r="P1932" s="89">
        <f t="shared" si="180"/>
        <v>44981</v>
      </c>
      <c r="Q1932" s="89" t="s">
        <v>862</v>
      </c>
      <c r="R1932" s="89"/>
      <c r="S1932" s="121" t="e">
        <f t="shared" si="181"/>
        <v>#VALUE!</v>
      </c>
      <c r="T1932" s="8">
        <v>180</v>
      </c>
      <c r="U1932" s="8">
        <v>4.95</v>
      </c>
      <c r="Z1932" s="78">
        <f t="shared" ca="1" si="182"/>
        <v>1267</v>
      </c>
      <c r="AA1932" s="78" t="str">
        <f t="shared" si="183"/>
        <v>2-2023</v>
      </c>
      <c r="AC1932" s="4" t="str">
        <f t="shared" si="184"/>
        <v>Empty</v>
      </c>
      <c r="AD1932" s="4" t="e">
        <f t="shared" si="185"/>
        <v>#VALUE!</v>
      </c>
    </row>
    <row r="1933" spans="1:30" hidden="1">
      <c r="A1933" s="9" t="s">
        <v>4161</v>
      </c>
      <c r="B1933" s="9" t="s">
        <v>590</v>
      </c>
      <c r="C1933" s="9" t="s">
        <v>12</v>
      </c>
      <c r="D1933" s="9" t="s">
        <v>10</v>
      </c>
      <c r="E1933" s="9"/>
      <c r="F1933" s="9" t="s">
        <v>1380</v>
      </c>
      <c r="G1933" s="9" t="s">
        <v>1375</v>
      </c>
      <c r="H1933" s="9">
        <v>84.5</v>
      </c>
      <c r="I1933" s="9"/>
      <c r="J1933" s="9">
        <v>0.43769999999999998</v>
      </c>
      <c r="K1933" s="9"/>
      <c r="L1933" s="9" t="s">
        <v>1385</v>
      </c>
      <c r="M1933" s="9">
        <v>694</v>
      </c>
      <c r="N1933" s="9" t="s">
        <v>1386</v>
      </c>
      <c r="O1933" s="90" t="s">
        <v>2295</v>
      </c>
      <c r="P1933" s="89">
        <f t="shared" si="180"/>
        <v>44811</v>
      </c>
      <c r="Q1933" s="90" t="s">
        <v>2295</v>
      </c>
      <c r="R1933" s="90"/>
      <c r="S1933" s="121" t="e">
        <f t="shared" si="181"/>
        <v>#VALUE!</v>
      </c>
      <c r="T1933" s="9">
        <v>60</v>
      </c>
      <c r="U1933" s="9">
        <v>0</v>
      </c>
      <c r="Z1933" s="78">
        <f t="shared" ca="1" si="182"/>
        <v>1437</v>
      </c>
      <c r="AA1933" s="78" t="str">
        <f t="shared" si="183"/>
        <v>9-2022</v>
      </c>
      <c r="AC1933" s="4" t="str">
        <f t="shared" si="184"/>
        <v>Empty</v>
      </c>
      <c r="AD1933" s="4" t="e">
        <f t="shared" si="185"/>
        <v>#VALUE!</v>
      </c>
    </row>
    <row r="1934" spans="1:30">
      <c r="A1934" s="8" t="s">
        <v>4162</v>
      </c>
      <c r="B1934" s="8" t="s">
        <v>1336</v>
      </c>
      <c r="C1934" s="8" t="s">
        <v>35</v>
      </c>
      <c r="D1934" s="8" t="s">
        <v>23</v>
      </c>
      <c r="E1934" s="8"/>
      <c r="F1934" s="8" t="s">
        <v>1408</v>
      </c>
      <c r="G1934" s="8" t="s">
        <v>1384</v>
      </c>
      <c r="H1934" s="8">
        <v>5.69</v>
      </c>
      <c r="I1934" s="8">
        <v>18.23</v>
      </c>
      <c r="J1934" s="8">
        <v>4.1000000000000002E-2</v>
      </c>
      <c r="K1934" s="8">
        <v>0.2064</v>
      </c>
      <c r="L1934" s="8" t="s">
        <v>1395</v>
      </c>
      <c r="M1934" s="8">
        <v>854</v>
      </c>
      <c r="N1934" s="8" t="s">
        <v>1403</v>
      </c>
      <c r="O1934" s="89" t="s">
        <v>3806</v>
      </c>
      <c r="P1934" s="89">
        <f t="shared" si="180"/>
        <v>45293</v>
      </c>
      <c r="Q1934" s="89" t="s">
        <v>3806</v>
      </c>
      <c r="R1934" s="89" t="s">
        <v>3327</v>
      </c>
      <c r="S1934" s="121">
        <f t="shared" si="181"/>
        <v>45300</v>
      </c>
      <c r="T1934" s="8">
        <v>36</v>
      </c>
      <c r="U1934" s="8">
        <v>4.22</v>
      </c>
      <c r="Z1934" s="78">
        <f t="shared" ca="1" si="182"/>
        <v>955</v>
      </c>
      <c r="AA1934" s="78" t="str">
        <f t="shared" si="183"/>
        <v>1-2024</v>
      </c>
      <c r="AC1934" s="4" t="str">
        <f t="shared" si="184"/>
        <v>Empty</v>
      </c>
      <c r="AD1934" s="4">
        <f t="shared" si="185"/>
        <v>6</v>
      </c>
    </row>
    <row r="1935" spans="1:30" hidden="1">
      <c r="A1935" s="9" t="s">
        <v>4163</v>
      </c>
      <c r="B1935" s="9" t="s">
        <v>977</v>
      </c>
      <c r="C1935" s="9" t="s">
        <v>12</v>
      </c>
      <c r="D1935" s="9" t="s">
        <v>44</v>
      </c>
      <c r="E1935" s="9"/>
      <c r="F1935" s="9" t="s">
        <v>1400</v>
      </c>
      <c r="G1935" s="9" t="s">
        <v>1384</v>
      </c>
      <c r="H1935" s="9">
        <v>71.37</v>
      </c>
      <c r="I1935" s="9">
        <v>14.1</v>
      </c>
      <c r="J1935" s="9">
        <v>1.1689000000000001</v>
      </c>
      <c r="K1935" s="9">
        <v>0.89270000000000005</v>
      </c>
      <c r="L1935" s="9" t="s">
        <v>1376</v>
      </c>
      <c r="M1935" s="9">
        <v>659</v>
      </c>
      <c r="N1935" s="9" t="s">
        <v>1381</v>
      </c>
      <c r="O1935" s="90" t="s">
        <v>512</v>
      </c>
      <c r="P1935" s="89">
        <f t="shared" si="180"/>
        <v>45491</v>
      </c>
      <c r="Q1935" s="90" t="s">
        <v>512</v>
      </c>
      <c r="R1935" s="90"/>
      <c r="S1935" s="121" t="e">
        <f t="shared" si="181"/>
        <v>#VALUE!</v>
      </c>
      <c r="T1935" s="9">
        <v>240</v>
      </c>
      <c r="U1935" s="9">
        <v>36.93</v>
      </c>
      <c r="Z1935" s="78">
        <f t="shared" ca="1" si="182"/>
        <v>757</v>
      </c>
      <c r="AA1935" s="78" t="str">
        <f t="shared" si="183"/>
        <v>7-2024</v>
      </c>
      <c r="AC1935" s="4" t="str">
        <f t="shared" si="184"/>
        <v>Empty</v>
      </c>
      <c r="AD1935" s="4" t="e">
        <f t="shared" si="185"/>
        <v>#VALUE!</v>
      </c>
    </row>
    <row r="1936" spans="1:30">
      <c r="A1936" s="8" t="s">
        <v>4164</v>
      </c>
      <c r="B1936" s="8" t="s">
        <v>605</v>
      </c>
      <c r="C1936" s="8" t="s">
        <v>12</v>
      </c>
      <c r="D1936" s="8" t="s">
        <v>1360</v>
      </c>
      <c r="E1936" s="8"/>
      <c r="F1936" s="8" t="s">
        <v>1411</v>
      </c>
      <c r="G1936" s="8" t="s">
        <v>1375</v>
      </c>
      <c r="H1936" s="8">
        <v>47.01</v>
      </c>
      <c r="I1936" s="8">
        <v>16.190000000000001</v>
      </c>
      <c r="J1936" s="8">
        <v>0.66269999999999996</v>
      </c>
      <c r="K1936" s="8">
        <v>2.306</v>
      </c>
      <c r="L1936" s="8" t="s">
        <v>1358</v>
      </c>
      <c r="M1936" s="8">
        <v>741</v>
      </c>
      <c r="N1936" s="8" t="s">
        <v>1403</v>
      </c>
      <c r="O1936" s="89" t="s">
        <v>1856</v>
      </c>
      <c r="P1936" s="89">
        <f t="shared" si="180"/>
        <v>45019</v>
      </c>
      <c r="Q1936" s="89" t="s">
        <v>1856</v>
      </c>
      <c r="R1936" s="89" t="s">
        <v>1453</v>
      </c>
      <c r="S1936" s="121">
        <f t="shared" si="181"/>
        <v>45029</v>
      </c>
      <c r="T1936" s="8">
        <v>24</v>
      </c>
      <c r="U1936" s="8">
        <v>22.94</v>
      </c>
      <c r="Z1936" s="78">
        <f t="shared" ca="1" si="182"/>
        <v>1229</v>
      </c>
      <c r="AA1936" s="78" t="str">
        <f t="shared" si="183"/>
        <v>4-2023</v>
      </c>
      <c r="AC1936" s="4" t="str">
        <f t="shared" si="184"/>
        <v>Empty</v>
      </c>
      <c r="AD1936" s="4">
        <f t="shared" si="185"/>
        <v>9</v>
      </c>
    </row>
    <row r="1937" spans="1:30">
      <c r="A1937" s="9" t="s">
        <v>4165</v>
      </c>
      <c r="B1937" s="9" t="s">
        <v>480</v>
      </c>
      <c r="C1937" s="9" t="s">
        <v>38</v>
      </c>
      <c r="D1937" s="9" t="s">
        <v>44</v>
      </c>
      <c r="E1937" s="9"/>
      <c r="F1937" s="9" t="s">
        <v>1389</v>
      </c>
      <c r="G1937" s="9" t="s">
        <v>1384</v>
      </c>
      <c r="H1937" s="9">
        <v>28.22</v>
      </c>
      <c r="I1937" s="9">
        <v>10.28</v>
      </c>
      <c r="J1937" s="9">
        <v>0.28570000000000001</v>
      </c>
      <c r="K1937" s="9">
        <v>0.27760000000000001</v>
      </c>
      <c r="L1937" s="9" t="s">
        <v>1376</v>
      </c>
      <c r="M1937" s="9">
        <v>878</v>
      </c>
      <c r="N1937" s="9" t="s">
        <v>1403</v>
      </c>
      <c r="O1937" s="90" t="s">
        <v>2760</v>
      </c>
      <c r="P1937" s="89">
        <f t="shared" si="180"/>
        <v>44735</v>
      </c>
      <c r="Q1937" s="90" t="s">
        <v>2760</v>
      </c>
      <c r="R1937" s="90" t="s">
        <v>1653</v>
      </c>
      <c r="S1937" s="121">
        <f t="shared" si="181"/>
        <v>44746</v>
      </c>
      <c r="T1937" s="9">
        <v>240</v>
      </c>
      <c r="U1937" s="9">
        <v>20.49</v>
      </c>
      <c r="Z1937" s="78">
        <f t="shared" ca="1" si="182"/>
        <v>1513</v>
      </c>
      <c r="AA1937" s="78" t="str">
        <f t="shared" si="183"/>
        <v>6-2022</v>
      </c>
      <c r="AC1937" s="4" t="str">
        <f t="shared" si="184"/>
        <v>Empty</v>
      </c>
      <c r="AD1937" s="4">
        <f t="shared" si="185"/>
        <v>8</v>
      </c>
    </row>
    <row r="1938" spans="1:30" hidden="1">
      <c r="A1938" s="8" t="s">
        <v>4166</v>
      </c>
      <c r="B1938" s="8" t="s">
        <v>483</v>
      </c>
      <c r="C1938" s="8" t="s">
        <v>12</v>
      </c>
      <c r="D1938" s="8" t="s">
        <v>23</v>
      </c>
      <c r="E1938" s="8"/>
      <c r="F1938" s="8" t="s">
        <v>1411</v>
      </c>
      <c r="G1938" s="8" t="s">
        <v>1390</v>
      </c>
      <c r="H1938" s="8">
        <v>4.03</v>
      </c>
      <c r="I1938" s="8">
        <v>13.87</v>
      </c>
      <c r="J1938" s="8">
        <v>4.4499999999999998E-2</v>
      </c>
      <c r="K1938" s="8">
        <v>9.35E-2</v>
      </c>
      <c r="L1938" s="8" t="s">
        <v>1385</v>
      </c>
      <c r="M1938" s="8">
        <v>878</v>
      </c>
      <c r="N1938" s="8" t="s">
        <v>1386</v>
      </c>
      <c r="O1938" s="89" t="s">
        <v>2517</v>
      </c>
      <c r="P1938" s="89">
        <f t="shared" si="180"/>
        <v>44781</v>
      </c>
      <c r="Q1938" s="89" t="s">
        <v>2517</v>
      </c>
      <c r="R1938" s="89"/>
      <c r="S1938" s="121" t="e">
        <f t="shared" si="181"/>
        <v>#VALUE!</v>
      </c>
      <c r="T1938" s="8">
        <v>60</v>
      </c>
      <c r="U1938" s="8">
        <v>0</v>
      </c>
      <c r="Z1938" s="78">
        <f t="shared" ca="1" si="182"/>
        <v>1467</v>
      </c>
      <c r="AA1938" s="78" t="str">
        <f t="shared" si="183"/>
        <v>8-2022</v>
      </c>
      <c r="AC1938" s="4" t="str">
        <f t="shared" si="184"/>
        <v>Empty</v>
      </c>
      <c r="AD1938" s="4" t="e">
        <f t="shared" si="185"/>
        <v>#VALUE!</v>
      </c>
    </row>
    <row r="1939" spans="1:30" hidden="1">
      <c r="A1939" s="9" t="s">
        <v>4167</v>
      </c>
      <c r="B1939" s="9" t="s">
        <v>538</v>
      </c>
      <c r="C1939" s="9" t="s">
        <v>38</v>
      </c>
      <c r="D1939" s="9" t="s">
        <v>31</v>
      </c>
      <c r="E1939" s="9"/>
      <c r="F1939" s="9" t="s">
        <v>1411</v>
      </c>
      <c r="G1939" s="9" t="s">
        <v>1384</v>
      </c>
      <c r="H1939" s="9">
        <v>90.81</v>
      </c>
      <c r="I1939" s="9">
        <v>18.329999999999998</v>
      </c>
      <c r="J1939" s="9">
        <v>1.3225</v>
      </c>
      <c r="K1939" s="9">
        <v>2.6831999999999998</v>
      </c>
      <c r="L1939" s="9" t="s">
        <v>1376</v>
      </c>
      <c r="M1939" s="9">
        <v>639</v>
      </c>
      <c r="N1939" s="9" t="s">
        <v>1381</v>
      </c>
      <c r="O1939" s="90" t="s">
        <v>1522</v>
      </c>
      <c r="P1939" s="89">
        <f t="shared" si="180"/>
        <v>44849</v>
      </c>
      <c r="Q1939" s="90" t="s">
        <v>1522</v>
      </c>
      <c r="R1939" s="90"/>
      <c r="S1939" s="121" t="e">
        <f t="shared" si="181"/>
        <v>#VALUE!</v>
      </c>
      <c r="T1939" s="9">
        <v>48</v>
      </c>
      <c r="U1939" s="9">
        <v>11.63</v>
      </c>
      <c r="Z1939" s="78">
        <f t="shared" ca="1" si="182"/>
        <v>1399</v>
      </c>
      <c r="AA1939" s="78" t="str">
        <f t="shared" si="183"/>
        <v>10-2022</v>
      </c>
      <c r="AC1939" s="4" t="str">
        <f t="shared" si="184"/>
        <v>Q4</v>
      </c>
      <c r="AD1939" s="4" t="e">
        <f t="shared" si="185"/>
        <v>#VALUE!</v>
      </c>
    </row>
    <row r="1940" spans="1:30">
      <c r="A1940" s="8" t="s">
        <v>4168</v>
      </c>
      <c r="B1940" s="8" t="s">
        <v>907</v>
      </c>
      <c r="C1940" s="8" t="s">
        <v>20</v>
      </c>
      <c r="D1940" s="8" t="s">
        <v>1360</v>
      </c>
      <c r="E1940" s="8"/>
      <c r="F1940" s="8" t="s">
        <v>1411</v>
      </c>
      <c r="G1940" s="8" t="s">
        <v>1384</v>
      </c>
      <c r="H1940" s="8">
        <v>45.36</v>
      </c>
      <c r="I1940" s="8">
        <v>10.98</v>
      </c>
      <c r="J1940" s="8">
        <v>0.248</v>
      </c>
      <c r="K1940" s="8">
        <v>0.62429999999999997</v>
      </c>
      <c r="L1940" s="8" t="s">
        <v>1395</v>
      </c>
      <c r="M1940" s="8">
        <v>596</v>
      </c>
      <c r="N1940" s="8" t="s">
        <v>1403</v>
      </c>
      <c r="O1940" s="89" t="s">
        <v>2449</v>
      </c>
      <c r="P1940" s="89">
        <f t="shared" si="180"/>
        <v>45205</v>
      </c>
      <c r="Q1940" s="89" t="s">
        <v>2449</v>
      </c>
      <c r="R1940" s="89" t="s">
        <v>2048</v>
      </c>
      <c r="S1940" s="121">
        <f t="shared" si="181"/>
        <v>45219</v>
      </c>
      <c r="T1940" s="8">
        <v>120</v>
      </c>
      <c r="U1940" s="8">
        <v>20.75</v>
      </c>
      <c r="Z1940" s="78">
        <f t="shared" ca="1" si="182"/>
        <v>1043</v>
      </c>
      <c r="AA1940" s="78" t="str">
        <f t="shared" si="183"/>
        <v>10-2023</v>
      </c>
      <c r="AC1940" s="4" t="str">
        <f t="shared" si="184"/>
        <v>Q4</v>
      </c>
      <c r="AD1940" s="4">
        <f t="shared" si="185"/>
        <v>11</v>
      </c>
    </row>
    <row r="1941" spans="1:30" hidden="1">
      <c r="A1941" s="9" t="s">
        <v>4169</v>
      </c>
      <c r="B1941" s="9" t="s">
        <v>155</v>
      </c>
      <c r="C1941" s="9" t="s">
        <v>35</v>
      </c>
      <c r="D1941" s="9" t="s">
        <v>10</v>
      </c>
      <c r="E1941" s="9"/>
      <c r="F1941" s="9" t="s">
        <v>1408</v>
      </c>
      <c r="G1941" s="9" t="s">
        <v>1384</v>
      </c>
      <c r="H1941" s="9">
        <v>46.41</v>
      </c>
      <c r="I1941" s="9">
        <v>9.5500000000000007</v>
      </c>
      <c r="J1941" s="9">
        <v>0.71020000000000005</v>
      </c>
      <c r="K1941" s="9">
        <v>0.75970000000000004</v>
      </c>
      <c r="L1941" s="9" t="s">
        <v>1412</v>
      </c>
      <c r="M1941" s="9">
        <v>562</v>
      </c>
      <c r="N1941" s="9" t="s">
        <v>1381</v>
      </c>
      <c r="O1941" s="90" t="s">
        <v>2998</v>
      </c>
      <c r="P1941" s="89">
        <f t="shared" si="180"/>
        <v>45275</v>
      </c>
      <c r="Q1941" s="90" t="s">
        <v>2998</v>
      </c>
      <c r="R1941" s="90"/>
      <c r="S1941" s="121" t="e">
        <f t="shared" si="181"/>
        <v>#VALUE!</v>
      </c>
      <c r="T1941" s="9">
        <v>84</v>
      </c>
      <c r="U1941" s="9">
        <v>33</v>
      </c>
      <c r="Z1941" s="78">
        <f t="shared" ca="1" si="182"/>
        <v>973</v>
      </c>
      <c r="AA1941" s="78" t="str">
        <f t="shared" si="183"/>
        <v>12-2023</v>
      </c>
      <c r="AC1941" s="4" t="str">
        <f t="shared" si="184"/>
        <v>Q4</v>
      </c>
      <c r="AD1941" s="4" t="e">
        <f t="shared" si="185"/>
        <v>#VALUE!</v>
      </c>
    </row>
    <row r="1942" spans="1:30">
      <c r="A1942" s="8" t="s">
        <v>4170</v>
      </c>
      <c r="B1942" s="8" t="s">
        <v>464</v>
      </c>
      <c r="C1942" s="8" t="s">
        <v>24</v>
      </c>
      <c r="D1942" s="8" t="s">
        <v>10</v>
      </c>
      <c r="E1942" s="8"/>
      <c r="F1942" s="8" t="s">
        <v>1400</v>
      </c>
      <c r="G1942" s="8" t="s">
        <v>1390</v>
      </c>
      <c r="H1942" s="8">
        <v>71.11</v>
      </c>
      <c r="I1942" s="8">
        <v>12.52</v>
      </c>
      <c r="J1942" s="8">
        <v>1.1007</v>
      </c>
      <c r="K1942" s="8">
        <v>0.80889999999999995</v>
      </c>
      <c r="L1942" s="8" t="s">
        <v>1358</v>
      </c>
      <c r="M1942" s="8">
        <v>801</v>
      </c>
      <c r="N1942" s="8" t="s">
        <v>1403</v>
      </c>
      <c r="O1942" s="89" t="s">
        <v>1717</v>
      </c>
      <c r="P1942" s="89">
        <f t="shared" si="180"/>
        <v>44899</v>
      </c>
      <c r="Q1942" s="89" t="s">
        <v>1717</v>
      </c>
      <c r="R1942" s="89" t="s">
        <v>1815</v>
      </c>
      <c r="S1942" s="121">
        <f t="shared" si="181"/>
        <v>44910</v>
      </c>
      <c r="T1942" s="8">
        <v>240</v>
      </c>
      <c r="U1942" s="8">
        <v>50.38</v>
      </c>
      <c r="Z1942" s="78">
        <f t="shared" ca="1" si="182"/>
        <v>1349</v>
      </c>
      <c r="AA1942" s="78" t="str">
        <f t="shared" si="183"/>
        <v>12-2022</v>
      </c>
      <c r="AC1942" s="4" t="str">
        <f t="shared" si="184"/>
        <v>Q4</v>
      </c>
      <c r="AD1942" s="4">
        <f t="shared" si="185"/>
        <v>9</v>
      </c>
    </row>
    <row r="1943" spans="1:30" hidden="1">
      <c r="A1943" s="9" t="s">
        <v>4171</v>
      </c>
      <c r="B1943" s="9" t="s">
        <v>1144</v>
      </c>
      <c r="C1943" s="9" t="s">
        <v>12</v>
      </c>
      <c r="D1943" s="9" t="s">
        <v>10</v>
      </c>
      <c r="E1943" s="9"/>
      <c r="F1943" s="9" t="s">
        <v>1374</v>
      </c>
      <c r="G1943" s="9" t="s">
        <v>1384</v>
      </c>
      <c r="H1943" s="9">
        <v>46.1</v>
      </c>
      <c r="I1943" s="9">
        <v>14.83</v>
      </c>
      <c r="J1943" s="9">
        <v>0.87050000000000005</v>
      </c>
      <c r="K1943" s="9">
        <v>4.1571999999999996</v>
      </c>
      <c r="L1943" s="9" t="s">
        <v>1358</v>
      </c>
      <c r="M1943" s="9">
        <v>738</v>
      </c>
      <c r="N1943" s="9" t="s">
        <v>1426</v>
      </c>
      <c r="O1943" s="90" t="s">
        <v>4172</v>
      </c>
      <c r="P1943" s="89">
        <f t="shared" si="180"/>
        <v>45574</v>
      </c>
      <c r="Q1943" s="90" t="s">
        <v>4172</v>
      </c>
      <c r="R1943" s="90"/>
      <c r="S1943" s="121" t="e">
        <f t="shared" si="181"/>
        <v>#VALUE!</v>
      </c>
      <c r="T1943" s="9">
        <v>12</v>
      </c>
      <c r="U1943" s="9">
        <v>34.380000000000003</v>
      </c>
      <c r="Z1943" s="78">
        <f t="shared" ca="1" si="182"/>
        <v>674</v>
      </c>
      <c r="AA1943" s="78" t="str">
        <f t="shared" si="183"/>
        <v>10-2024</v>
      </c>
      <c r="AC1943" s="4" t="str">
        <f t="shared" si="184"/>
        <v>Q4</v>
      </c>
      <c r="AD1943" s="4" t="e">
        <f t="shared" si="185"/>
        <v>#VALUE!</v>
      </c>
    </row>
    <row r="1944" spans="1:30">
      <c r="A1944" s="8" t="s">
        <v>4173</v>
      </c>
      <c r="B1944" s="8" t="s">
        <v>330</v>
      </c>
      <c r="C1944" s="8" t="s">
        <v>24</v>
      </c>
      <c r="D1944" s="8" t="s">
        <v>44</v>
      </c>
      <c r="E1944" s="8"/>
      <c r="F1944" s="8" t="s">
        <v>1380</v>
      </c>
      <c r="G1944" s="8" t="s">
        <v>1390</v>
      </c>
      <c r="H1944" s="8">
        <v>44.92</v>
      </c>
      <c r="I1944" s="8">
        <v>13.41</v>
      </c>
      <c r="J1944" s="8">
        <v>0.2351</v>
      </c>
      <c r="K1944" s="8">
        <v>1.0315000000000001</v>
      </c>
      <c r="L1944" s="8" t="s">
        <v>1385</v>
      </c>
      <c r="M1944" s="8">
        <v>782</v>
      </c>
      <c r="N1944" s="8" t="s">
        <v>1396</v>
      </c>
      <c r="O1944" s="89" t="s">
        <v>1995</v>
      </c>
      <c r="P1944" s="89">
        <f t="shared" si="180"/>
        <v>45198</v>
      </c>
      <c r="Q1944" s="89" t="s">
        <v>1995</v>
      </c>
      <c r="R1944" s="89" t="s">
        <v>1513</v>
      </c>
      <c r="S1944" s="121">
        <f t="shared" si="181"/>
        <v>45207</v>
      </c>
      <c r="T1944" s="8">
        <v>60</v>
      </c>
      <c r="U1944" s="8">
        <v>0</v>
      </c>
      <c r="Z1944" s="78">
        <f t="shared" ca="1" si="182"/>
        <v>1050</v>
      </c>
      <c r="AA1944" s="78" t="str">
        <f t="shared" si="183"/>
        <v>9-2023</v>
      </c>
      <c r="AC1944" s="4" t="str">
        <f t="shared" si="184"/>
        <v>Empty</v>
      </c>
      <c r="AD1944" s="4">
        <f t="shared" si="185"/>
        <v>6</v>
      </c>
    </row>
    <row r="1945" spans="1:30" hidden="1">
      <c r="A1945" s="9" t="s">
        <v>4174</v>
      </c>
      <c r="B1945" s="9" t="s">
        <v>806</v>
      </c>
      <c r="C1945" s="9" t="s">
        <v>32</v>
      </c>
      <c r="D1945" s="9" t="s">
        <v>31</v>
      </c>
      <c r="E1945" s="9"/>
      <c r="F1945" s="9" t="s">
        <v>1408</v>
      </c>
      <c r="G1945" s="9" t="s">
        <v>1384</v>
      </c>
      <c r="H1945" s="9">
        <v>96.03</v>
      </c>
      <c r="I1945" s="9">
        <v>10.72</v>
      </c>
      <c r="J1945" s="9">
        <v>1.6667000000000001</v>
      </c>
      <c r="K1945" s="9">
        <v>1.0746</v>
      </c>
      <c r="L1945" s="9" t="s">
        <v>1385</v>
      </c>
      <c r="M1945" s="9">
        <v>635</v>
      </c>
      <c r="N1945" s="9" t="s">
        <v>1381</v>
      </c>
      <c r="O1945" s="90" t="s">
        <v>2978</v>
      </c>
      <c r="P1945" s="89">
        <f t="shared" si="180"/>
        <v>45091</v>
      </c>
      <c r="Q1945" s="90" t="s">
        <v>2978</v>
      </c>
      <c r="R1945" s="90"/>
      <c r="S1945" s="121" t="e">
        <f t="shared" si="181"/>
        <v>#VALUE!</v>
      </c>
      <c r="T1945" s="9">
        <v>180</v>
      </c>
      <c r="U1945" s="9">
        <v>0</v>
      </c>
      <c r="Z1945" s="78">
        <f t="shared" ca="1" si="182"/>
        <v>1157</v>
      </c>
      <c r="AA1945" s="78" t="str">
        <f t="shared" si="183"/>
        <v>6-2023</v>
      </c>
      <c r="AC1945" s="4" t="str">
        <f t="shared" si="184"/>
        <v>Empty</v>
      </c>
      <c r="AD1945" s="4" t="e">
        <f t="shared" si="185"/>
        <v>#VALUE!</v>
      </c>
    </row>
    <row r="1946" spans="1:30" hidden="1">
      <c r="A1946" s="8" t="s">
        <v>4175</v>
      </c>
      <c r="B1946" s="8" t="s">
        <v>201</v>
      </c>
      <c r="C1946" s="8" t="s">
        <v>12</v>
      </c>
      <c r="D1946" s="8" t="s">
        <v>10</v>
      </c>
      <c r="E1946" s="8"/>
      <c r="F1946" s="8" t="s">
        <v>1380</v>
      </c>
      <c r="G1946" s="8" t="s">
        <v>1390</v>
      </c>
      <c r="H1946" s="8">
        <v>46.86</v>
      </c>
      <c r="I1946" s="8">
        <v>10.039999999999999</v>
      </c>
      <c r="J1946" s="8">
        <v>0.34470000000000001</v>
      </c>
      <c r="K1946" s="8">
        <v>0.50470000000000004</v>
      </c>
      <c r="L1946" s="8" t="s">
        <v>1385</v>
      </c>
      <c r="M1946" s="8">
        <v>769</v>
      </c>
      <c r="N1946" s="8" t="s">
        <v>1381</v>
      </c>
      <c r="O1946" s="89" t="s">
        <v>4176</v>
      </c>
      <c r="P1946" s="89">
        <f t="shared" si="180"/>
        <v>45146</v>
      </c>
      <c r="Q1946" s="89" t="s">
        <v>4176</v>
      </c>
      <c r="R1946" s="89"/>
      <c r="S1946" s="121" t="e">
        <f t="shared" si="181"/>
        <v>#VALUE!</v>
      </c>
      <c r="T1946" s="8">
        <v>180</v>
      </c>
      <c r="U1946" s="8">
        <v>0</v>
      </c>
      <c r="Z1946" s="78">
        <f t="shared" ca="1" si="182"/>
        <v>1102</v>
      </c>
      <c r="AA1946" s="78" t="str">
        <f t="shared" si="183"/>
        <v>8-2023</v>
      </c>
      <c r="AC1946" s="4" t="str">
        <f t="shared" si="184"/>
        <v>Empty</v>
      </c>
      <c r="AD1946" s="4" t="e">
        <f t="shared" si="185"/>
        <v>#VALUE!</v>
      </c>
    </row>
    <row r="1947" spans="1:30" hidden="1">
      <c r="A1947" s="9" t="s">
        <v>4177</v>
      </c>
      <c r="B1947" s="9" t="s">
        <v>1089</v>
      </c>
      <c r="C1947" s="9" t="s">
        <v>7</v>
      </c>
      <c r="D1947" s="9" t="s">
        <v>44</v>
      </c>
      <c r="E1947" s="9"/>
      <c r="F1947" s="9" t="s">
        <v>1389</v>
      </c>
      <c r="G1947" s="9" t="s">
        <v>1384</v>
      </c>
      <c r="H1947" s="9">
        <v>31.49</v>
      </c>
      <c r="I1947" s="9">
        <v>12.15</v>
      </c>
      <c r="J1947" s="9">
        <v>0.4078</v>
      </c>
      <c r="K1947" s="9">
        <v>0.38100000000000001</v>
      </c>
      <c r="L1947" s="9" t="s">
        <v>1412</v>
      </c>
      <c r="M1947" s="9">
        <v>857</v>
      </c>
      <c r="N1947" s="9" t="s">
        <v>1381</v>
      </c>
      <c r="O1947" s="90" t="s">
        <v>449</v>
      </c>
      <c r="P1947" s="89">
        <f t="shared" si="180"/>
        <v>44684</v>
      </c>
      <c r="Q1947" s="90" t="s">
        <v>449</v>
      </c>
      <c r="R1947" s="90"/>
      <c r="S1947" s="121" t="e">
        <f t="shared" si="181"/>
        <v>#VALUE!</v>
      </c>
      <c r="T1947" s="9">
        <v>180</v>
      </c>
      <c r="U1947" s="9">
        <v>23.35</v>
      </c>
      <c r="Z1947" s="78">
        <f t="shared" ca="1" si="182"/>
        <v>1564</v>
      </c>
      <c r="AA1947" s="78" t="str">
        <f t="shared" si="183"/>
        <v>5-2022</v>
      </c>
      <c r="AC1947" s="4" t="str">
        <f t="shared" si="184"/>
        <v>Empty</v>
      </c>
      <c r="AD1947" s="4" t="e">
        <f t="shared" si="185"/>
        <v>#VALUE!</v>
      </c>
    </row>
    <row r="1948" spans="1:30">
      <c r="A1948" s="8" t="s">
        <v>4178</v>
      </c>
      <c r="B1948" s="8" t="s">
        <v>1141</v>
      </c>
      <c r="C1948" s="8" t="s">
        <v>20</v>
      </c>
      <c r="D1948" s="8" t="s">
        <v>23</v>
      </c>
      <c r="E1948" s="8"/>
      <c r="F1948" s="8" t="s">
        <v>1380</v>
      </c>
      <c r="G1948" s="8" t="s">
        <v>1375</v>
      </c>
      <c r="H1948" s="8">
        <v>44.79</v>
      </c>
      <c r="I1948" s="8">
        <v>15.65</v>
      </c>
      <c r="J1948" s="8">
        <v>0.85109999999999997</v>
      </c>
      <c r="K1948" s="8">
        <v>1.5669999999999999</v>
      </c>
      <c r="L1948" s="8" t="s">
        <v>1412</v>
      </c>
      <c r="M1948" s="8">
        <v>860</v>
      </c>
      <c r="N1948" s="8" t="s">
        <v>1377</v>
      </c>
      <c r="O1948" s="89" t="s">
        <v>2010</v>
      </c>
      <c r="P1948" s="89">
        <f t="shared" si="180"/>
        <v>44891</v>
      </c>
      <c r="Q1948" s="89" t="s">
        <v>2010</v>
      </c>
      <c r="R1948" s="89" t="s">
        <v>1552</v>
      </c>
      <c r="S1948" s="121">
        <f t="shared" si="181"/>
        <v>44896</v>
      </c>
      <c r="T1948" s="8">
        <v>36</v>
      </c>
      <c r="U1948" s="8">
        <v>22.26</v>
      </c>
      <c r="Z1948" s="78">
        <f t="shared" ca="1" si="182"/>
        <v>1357</v>
      </c>
      <c r="AA1948" s="78" t="str">
        <f t="shared" si="183"/>
        <v>11-2022</v>
      </c>
      <c r="AC1948" s="4" t="str">
        <f t="shared" si="184"/>
        <v>Q4</v>
      </c>
      <c r="AD1948" s="4">
        <f t="shared" si="185"/>
        <v>4</v>
      </c>
    </row>
    <row r="1949" spans="1:30" hidden="1">
      <c r="A1949" s="9" t="s">
        <v>4179</v>
      </c>
      <c r="B1949" s="9" t="s">
        <v>230</v>
      </c>
      <c r="C1949" s="9" t="s">
        <v>20</v>
      </c>
      <c r="D1949" s="9" t="s">
        <v>10</v>
      </c>
      <c r="E1949" s="9"/>
      <c r="F1949" s="9" t="s">
        <v>1380</v>
      </c>
      <c r="G1949" s="9" t="s">
        <v>1390</v>
      </c>
      <c r="H1949" s="9">
        <v>43.17</v>
      </c>
      <c r="I1949" s="9">
        <v>10.199999999999999</v>
      </c>
      <c r="J1949" s="9">
        <v>0.37609999999999999</v>
      </c>
      <c r="K1949" s="9">
        <v>0.92149999999999999</v>
      </c>
      <c r="L1949" s="9" t="s">
        <v>1412</v>
      </c>
      <c r="M1949" s="9">
        <v>730</v>
      </c>
      <c r="N1949" s="9" t="s">
        <v>1381</v>
      </c>
      <c r="O1949" s="90" t="s">
        <v>726</v>
      </c>
      <c r="P1949" s="89">
        <f t="shared" si="180"/>
        <v>45338</v>
      </c>
      <c r="Q1949" s="90" t="s">
        <v>726</v>
      </c>
      <c r="R1949" s="90"/>
      <c r="S1949" s="121" t="e">
        <f t="shared" si="181"/>
        <v>#VALUE!</v>
      </c>
      <c r="T1949" s="9">
        <v>60</v>
      </c>
      <c r="U1949" s="9">
        <v>34.24</v>
      </c>
      <c r="Z1949" s="78">
        <f t="shared" ca="1" si="182"/>
        <v>910</v>
      </c>
      <c r="AA1949" s="78" t="str">
        <f t="shared" si="183"/>
        <v>2-2024</v>
      </c>
      <c r="AC1949" s="4" t="str">
        <f t="shared" si="184"/>
        <v>Empty</v>
      </c>
      <c r="AD1949" s="4" t="e">
        <f t="shared" si="185"/>
        <v>#VALUE!</v>
      </c>
    </row>
    <row r="1950" spans="1:30" hidden="1">
      <c r="A1950" s="8" t="s">
        <v>4180</v>
      </c>
      <c r="B1950" s="8" t="s">
        <v>323</v>
      </c>
      <c r="C1950" s="8" t="s">
        <v>35</v>
      </c>
      <c r="D1950" s="8" t="s">
        <v>31</v>
      </c>
      <c r="E1950" s="8"/>
      <c r="F1950" s="8" t="s">
        <v>1411</v>
      </c>
      <c r="G1950" s="8" t="s">
        <v>1384</v>
      </c>
      <c r="H1950" s="8">
        <v>89.86</v>
      </c>
      <c r="I1950" s="8">
        <v>7.74</v>
      </c>
      <c r="J1950" s="8">
        <v>0.81489999999999996</v>
      </c>
      <c r="K1950" s="8">
        <v>0.84530000000000005</v>
      </c>
      <c r="L1950" s="8" t="s">
        <v>1412</v>
      </c>
      <c r="M1950" s="8">
        <v>787</v>
      </c>
      <c r="N1950" s="8" t="s">
        <v>1386</v>
      </c>
      <c r="O1950" s="89" t="s">
        <v>296</v>
      </c>
      <c r="P1950" s="89">
        <f t="shared" si="180"/>
        <v>44878</v>
      </c>
      <c r="Q1950" s="89" t="s">
        <v>296</v>
      </c>
      <c r="R1950" s="89"/>
      <c r="S1950" s="121" t="e">
        <f t="shared" si="181"/>
        <v>#VALUE!</v>
      </c>
      <c r="T1950" s="8">
        <v>180</v>
      </c>
      <c r="U1950" s="8">
        <v>36.03</v>
      </c>
      <c r="Z1950" s="78">
        <f t="shared" ca="1" si="182"/>
        <v>1370</v>
      </c>
      <c r="AA1950" s="78" t="str">
        <f t="shared" si="183"/>
        <v>11-2022</v>
      </c>
      <c r="AC1950" s="4" t="str">
        <f t="shared" si="184"/>
        <v>Q4</v>
      </c>
      <c r="AD1950" s="4" t="e">
        <f t="shared" si="185"/>
        <v>#VALUE!</v>
      </c>
    </row>
    <row r="1951" spans="1:30" hidden="1">
      <c r="A1951" s="9" t="s">
        <v>4181</v>
      </c>
      <c r="B1951" s="9" t="s">
        <v>506</v>
      </c>
      <c r="C1951" s="9" t="s">
        <v>7</v>
      </c>
      <c r="D1951" s="9" t="s">
        <v>31</v>
      </c>
      <c r="E1951" s="9"/>
      <c r="F1951" s="9" t="s">
        <v>1389</v>
      </c>
      <c r="G1951" s="9" t="s">
        <v>1375</v>
      </c>
      <c r="H1951" s="9">
        <v>14.67</v>
      </c>
      <c r="I1951" s="9">
        <v>14.64</v>
      </c>
      <c r="J1951" s="9">
        <v>0.1074</v>
      </c>
      <c r="K1951" s="9">
        <v>0.70879999999999999</v>
      </c>
      <c r="L1951" s="9" t="s">
        <v>1385</v>
      </c>
      <c r="M1951" s="9">
        <v>722</v>
      </c>
      <c r="N1951" s="9" t="s">
        <v>1426</v>
      </c>
      <c r="O1951" s="90" t="s">
        <v>3797</v>
      </c>
      <c r="P1951" s="89">
        <f t="shared" si="180"/>
        <v>44785</v>
      </c>
      <c r="Q1951" s="90" t="s">
        <v>3797</v>
      </c>
      <c r="R1951" s="90"/>
      <c r="S1951" s="121" t="e">
        <f t="shared" si="181"/>
        <v>#VALUE!</v>
      </c>
      <c r="T1951" s="9">
        <v>24</v>
      </c>
      <c r="U1951" s="9">
        <v>0</v>
      </c>
      <c r="Z1951" s="78">
        <f t="shared" ca="1" si="182"/>
        <v>1463</v>
      </c>
      <c r="AA1951" s="78" t="str">
        <f t="shared" si="183"/>
        <v>8-2022</v>
      </c>
      <c r="AC1951" s="4" t="str">
        <f t="shared" si="184"/>
        <v>Empty</v>
      </c>
      <c r="AD1951" s="4" t="e">
        <f t="shared" si="185"/>
        <v>#VALUE!</v>
      </c>
    </row>
    <row r="1952" spans="1:30">
      <c r="A1952" s="8" t="s">
        <v>4182</v>
      </c>
      <c r="B1952" s="8" t="s">
        <v>1192</v>
      </c>
      <c r="C1952" s="8" t="s">
        <v>7</v>
      </c>
      <c r="D1952" s="8" t="s">
        <v>1360</v>
      </c>
      <c r="E1952" s="8"/>
      <c r="F1952" s="8" t="s">
        <v>1380</v>
      </c>
      <c r="G1952" s="8" t="s">
        <v>1375</v>
      </c>
      <c r="H1952" s="8">
        <v>2.15</v>
      </c>
      <c r="I1952" s="8">
        <v>15.61</v>
      </c>
      <c r="J1952" s="8">
        <v>3.1699999999999999E-2</v>
      </c>
      <c r="K1952" s="8">
        <v>6.0499999999999998E-2</v>
      </c>
      <c r="L1952" s="8" t="s">
        <v>1385</v>
      </c>
      <c r="M1952" s="8">
        <v>821</v>
      </c>
      <c r="N1952" s="8" t="s">
        <v>1396</v>
      </c>
      <c r="O1952" s="89" t="s">
        <v>3327</v>
      </c>
      <c r="P1952" s="89">
        <f t="shared" si="180"/>
        <v>45300</v>
      </c>
      <c r="Q1952" s="89" t="s">
        <v>3327</v>
      </c>
      <c r="R1952" s="89" t="s">
        <v>4147</v>
      </c>
      <c r="S1952" s="121">
        <f t="shared" si="181"/>
        <v>45314</v>
      </c>
      <c r="T1952" s="8">
        <v>48</v>
      </c>
      <c r="U1952" s="8">
        <v>0</v>
      </c>
      <c r="Z1952" s="78">
        <f t="shared" ca="1" si="182"/>
        <v>948</v>
      </c>
      <c r="AA1952" s="78" t="str">
        <f t="shared" si="183"/>
        <v>1-2024</v>
      </c>
      <c r="AC1952" s="4" t="str">
        <f t="shared" si="184"/>
        <v>Empty</v>
      </c>
      <c r="AD1952" s="4">
        <f t="shared" si="185"/>
        <v>11</v>
      </c>
    </row>
    <row r="1953" spans="1:30" hidden="1">
      <c r="A1953" s="9" t="s">
        <v>4183</v>
      </c>
      <c r="B1953" s="9" t="s">
        <v>998</v>
      </c>
      <c r="C1953" s="9" t="s">
        <v>24</v>
      </c>
      <c r="D1953" s="9" t="s">
        <v>31</v>
      </c>
      <c r="E1953" s="9"/>
      <c r="F1953" s="9" t="s">
        <v>1389</v>
      </c>
      <c r="G1953" s="9" t="s">
        <v>1390</v>
      </c>
      <c r="H1953" s="9">
        <v>86.6</v>
      </c>
      <c r="I1953" s="9">
        <v>12.32</v>
      </c>
      <c r="J1953" s="9">
        <v>1.7141999999999999</v>
      </c>
      <c r="K1953" s="9">
        <v>2.2940999999999998</v>
      </c>
      <c r="L1953" s="9" t="s">
        <v>1412</v>
      </c>
      <c r="M1953" s="9">
        <v>618</v>
      </c>
      <c r="N1953" s="9" t="s">
        <v>1386</v>
      </c>
      <c r="O1953" s="90" t="s">
        <v>3343</v>
      </c>
      <c r="P1953" s="89">
        <f t="shared" si="180"/>
        <v>45105</v>
      </c>
      <c r="Q1953" s="90" t="s">
        <v>3343</v>
      </c>
      <c r="R1953" s="90"/>
      <c r="S1953" s="121" t="e">
        <f t="shared" si="181"/>
        <v>#VALUE!</v>
      </c>
      <c r="T1953" s="9">
        <v>48</v>
      </c>
      <c r="U1953" s="9">
        <v>57.96</v>
      </c>
      <c r="Z1953" s="78">
        <f t="shared" ca="1" si="182"/>
        <v>1143</v>
      </c>
      <c r="AA1953" s="78" t="str">
        <f t="shared" si="183"/>
        <v>6-2023</v>
      </c>
      <c r="AC1953" s="4" t="str">
        <f t="shared" si="184"/>
        <v>Empty</v>
      </c>
      <c r="AD1953" s="4" t="e">
        <f t="shared" si="185"/>
        <v>#VALUE!</v>
      </c>
    </row>
    <row r="1954" spans="1:30" hidden="1">
      <c r="A1954" s="8" t="s">
        <v>4184</v>
      </c>
      <c r="B1954" s="8" t="s">
        <v>260</v>
      </c>
      <c r="C1954" s="8" t="s">
        <v>32</v>
      </c>
      <c r="D1954" s="8" t="s">
        <v>10</v>
      </c>
      <c r="E1954" s="8"/>
      <c r="F1954" s="8" t="s">
        <v>1374</v>
      </c>
      <c r="G1954" s="8" t="s">
        <v>1375</v>
      </c>
      <c r="H1954" s="8">
        <v>67.14</v>
      </c>
      <c r="I1954" s="8">
        <v>15.37</v>
      </c>
      <c r="J1954" s="8">
        <v>0.64900000000000002</v>
      </c>
      <c r="K1954" s="8">
        <v>2.3395999999999999</v>
      </c>
      <c r="L1954" s="8" t="s">
        <v>1376</v>
      </c>
      <c r="M1954" s="8">
        <v>895</v>
      </c>
      <c r="N1954" s="8" t="s">
        <v>1381</v>
      </c>
      <c r="O1954" s="89" t="s">
        <v>2274</v>
      </c>
      <c r="P1954" s="89">
        <f t="shared" si="180"/>
        <v>44736</v>
      </c>
      <c r="Q1954" s="89" t="s">
        <v>2274</v>
      </c>
      <c r="R1954" s="89"/>
      <c r="S1954" s="121" t="e">
        <f t="shared" si="181"/>
        <v>#VALUE!</v>
      </c>
      <c r="T1954" s="8">
        <v>36</v>
      </c>
      <c r="U1954" s="8">
        <v>37.19</v>
      </c>
      <c r="Z1954" s="78">
        <f t="shared" ca="1" si="182"/>
        <v>1512</v>
      </c>
      <c r="AA1954" s="78" t="str">
        <f t="shared" si="183"/>
        <v>6-2022</v>
      </c>
      <c r="AC1954" s="4" t="str">
        <f t="shared" si="184"/>
        <v>Empty</v>
      </c>
      <c r="AD1954" s="4" t="e">
        <f t="shared" si="185"/>
        <v>#VALUE!</v>
      </c>
    </row>
    <row r="1955" spans="1:30" hidden="1">
      <c r="A1955" s="9" t="s">
        <v>4185</v>
      </c>
      <c r="B1955" s="9" t="s">
        <v>383</v>
      </c>
      <c r="C1955" s="9" t="s">
        <v>35</v>
      </c>
      <c r="D1955" s="9" t="s">
        <v>31</v>
      </c>
      <c r="E1955" s="9"/>
      <c r="F1955" s="9" t="s">
        <v>1411</v>
      </c>
      <c r="G1955" s="9" t="s">
        <v>1384</v>
      </c>
      <c r="H1955" s="9">
        <v>40.75</v>
      </c>
      <c r="I1955" s="9">
        <v>14.55</v>
      </c>
      <c r="J1955" s="9">
        <v>0.42909999999999998</v>
      </c>
      <c r="K1955" s="9">
        <v>0.52310000000000001</v>
      </c>
      <c r="L1955" s="9" t="s">
        <v>1385</v>
      </c>
      <c r="M1955" s="9">
        <v>728</v>
      </c>
      <c r="N1955" s="9" t="s">
        <v>1426</v>
      </c>
      <c r="O1955" s="90" t="s">
        <v>1995</v>
      </c>
      <c r="P1955" s="89">
        <f t="shared" si="180"/>
        <v>45198</v>
      </c>
      <c r="Q1955" s="90" t="s">
        <v>1995</v>
      </c>
      <c r="R1955" s="90"/>
      <c r="S1955" s="121" t="e">
        <f t="shared" si="181"/>
        <v>#VALUE!</v>
      </c>
      <c r="T1955" s="9">
        <v>240</v>
      </c>
      <c r="U1955" s="9">
        <v>0</v>
      </c>
      <c r="Z1955" s="78">
        <f t="shared" ca="1" si="182"/>
        <v>1050</v>
      </c>
      <c r="AA1955" s="78" t="str">
        <f t="shared" si="183"/>
        <v>9-2023</v>
      </c>
      <c r="AC1955" s="4" t="str">
        <f t="shared" si="184"/>
        <v>Empty</v>
      </c>
      <c r="AD1955" s="4" t="e">
        <f t="shared" si="185"/>
        <v>#VALUE!</v>
      </c>
    </row>
    <row r="1956" spans="1:30" hidden="1">
      <c r="A1956" s="8" t="s">
        <v>4186</v>
      </c>
      <c r="B1956" s="8" t="s">
        <v>358</v>
      </c>
      <c r="C1956" s="8" t="s">
        <v>16</v>
      </c>
      <c r="D1956" s="8" t="s">
        <v>1360</v>
      </c>
      <c r="E1956" s="8"/>
      <c r="F1956" s="8" t="s">
        <v>1408</v>
      </c>
      <c r="G1956" s="8" t="s">
        <v>1390</v>
      </c>
      <c r="H1956" s="8">
        <v>37.67</v>
      </c>
      <c r="I1956" s="8">
        <v>11.33</v>
      </c>
      <c r="J1956" s="8">
        <v>0.22</v>
      </c>
      <c r="K1956" s="8">
        <v>0.97960000000000003</v>
      </c>
      <c r="L1956" s="8"/>
      <c r="M1956" s="8">
        <v>834</v>
      </c>
      <c r="N1956" s="8" t="s">
        <v>1381</v>
      </c>
      <c r="O1956" s="89" t="s">
        <v>1733</v>
      </c>
      <c r="P1956" s="89">
        <f t="shared" si="180"/>
        <v>44913</v>
      </c>
      <c r="Q1956" s="89" t="s">
        <v>1733</v>
      </c>
      <c r="R1956" s="89"/>
      <c r="S1956" s="121" t="e">
        <f t="shared" si="181"/>
        <v>#VALUE!</v>
      </c>
      <c r="T1956" s="8">
        <v>48</v>
      </c>
      <c r="U1956" s="8">
        <v>20.03</v>
      </c>
      <c r="Z1956" s="78">
        <f t="shared" ca="1" si="182"/>
        <v>1335</v>
      </c>
      <c r="AA1956" s="78" t="str">
        <f t="shared" si="183"/>
        <v>12-2022</v>
      </c>
      <c r="AC1956" s="4" t="str">
        <f t="shared" si="184"/>
        <v>Q4</v>
      </c>
      <c r="AD1956" s="4" t="e">
        <f t="shared" si="185"/>
        <v>#VALUE!</v>
      </c>
    </row>
    <row r="1957" spans="1:30" hidden="1">
      <c r="A1957" s="9" t="s">
        <v>4187</v>
      </c>
      <c r="B1957" s="9" t="s">
        <v>1151</v>
      </c>
      <c r="C1957" s="9" t="s">
        <v>35</v>
      </c>
      <c r="D1957" s="9" t="s">
        <v>31</v>
      </c>
      <c r="E1957" s="9"/>
      <c r="F1957" s="9" t="s">
        <v>1380</v>
      </c>
      <c r="G1957" s="9" t="s">
        <v>1375</v>
      </c>
      <c r="H1957" s="9">
        <v>71.89</v>
      </c>
      <c r="I1957" s="9">
        <v>13.95</v>
      </c>
      <c r="J1957" s="9">
        <v>1.3110999999999999</v>
      </c>
      <c r="K1957" s="9">
        <v>0.95499999999999996</v>
      </c>
      <c r="L1957" s="9" t="s">
        <v>1395</v>
      </c>
      <c r="M1957" s="9">
        <v>857</v>
      </c>
      <c r="N1957" s="9" t="s">
        <v>1426</v>
      </c>
      <c r="O1957" s="90" t="s">
        <v>2221</v>
      </c>
      <c r="P1957" s="89">
        <f t="shared" si="180"/>
        <v>45092</v>
      </c>
      <c r="Q1957" s="90" t="s">
        <v>2221</v>
      </c>
      <c r="R1957" s="90"/>
      <c r="S1957" s="121" t="e">
        <f t="shared" si="181"/>
        <v>#VALUE!</v>
      </c>
      <c r="T1957" s="9">
        <v>180</v>
      </c>
      <c r="U1957" s="9">
        <v>55.36</v>
      </c>
      <c r="Z1957" s="78">
        <f t="shared" ca="1" si="182"/>
        <v>1156</v>
      </c>
      <c r="AA1957" s="78" t="str">
        <f t="shared" si="183"/>
        <v>6-2023</v>
      </c>
      <c r="AC1957" s="4" t="str">
        <f t="shared" si="184"/>
        <v>Empty</v>
      </c>
      <c r="AD1957" s="4" t="e">
        <f t="shared" si="185"/>
        <v>#VALUE!</v>
      </c>
    </row>
    <row r="1958" spans="1:30">
      <c r="A1958" s="8" t="s">
        <v>4188</v>
      </c>
      <c r="B1958" s="8" t="s">
        <v>588</v>
      </c>
      <c r="C1958" s="8" t="s">
        <v>16</v>
      </c>
      <c r="D1958" s="8" t="s">
        <v>31</v>
      </c>
      <c r="E1958" s="8"/>
      <c r="F1958" s="8" t="s">
        <v>1374</v>
      </c>
      <c r="G1958" s="8" t="s">
        <v>1390</v>
      </c>
      <c r="H1958" s="8">
        <v>47.86</v>
      </c>
      <c r="I1958" s="8">
        <v>10.28</v>
      </c>
      <c r="J1958" s="8">
        <v>0.79830000000000001</v>
      </c>
      <c r="K1958" s="8">
        <v>1.0235000000000001</v>
      </c>
      <c r="L1958" s="8" t="s">
        <v>1358</v>
      </c>
      <c r="M1958" s="8">
        <v>557</v>
      </c>
      <c r="N1958" s="8" t="s">
        <v>1377</v>
      </c>
      <c r="O1958" s="89" t="s">
        <v>526</v>
      </c>
      <c r="P1958" s="89">
        <f t="shared" si="180"/>
        <v>45103</v>
      </c>
      <c r="Q1958" s="89" t="s">
        <v>526</v>
      </c>
      <c r="R1958" s="89" t="s">
        <v>2968</v>
      </c>
      <c r="S1958" s="121">
        <f t="shared" si="181"/>
        <v>45116</v>
      </c>
      <c r="T1958" s="8">
        <v>60</v>
      </c>
      <c r="U1958" s="8">
        <v>28.68</v>
      </c>
      <c r="Z1958" s="78">
        <f t="shared" ca="1" si="182"/>
        <v>1145</v>
      </c>
      <c r="AA1958" s="78" t="str">
        <f t="shared" si="183"/>
        <v>6-2023</v>
      </c>
      <c r="AC1958" s="4" t="str">
        <f t="shared" si="184"/>
        <v>Empty</v>
      </c>
      <c r="AD1958" s="4">
        <f t="shared" si="185"/>
        <v>10</v>
      </c>
    </row>
    <row r="1959" spans="1:30">
      <c r="A1959" s="9" t="s">
        <v>4189</v>
      </c>
      <c r="B1959" s="9" t="s">
        <v>1153</v>
      </c>
      <c r="C1959" s="9" t="s">
        <v>7</v>
      </c>
      <c r="D1959" s="9" t="s">
        <v>10</v>
      </c>
      <c r="E1959" s="9"/>
      <c r="F1959" s="9" t="s">
        <v>1400</v>
      </c>
      <c r="G1959" s="9" t="s">
        <v>1384</v>
      </c>
      <c r="H1959" s="9">
        <v>39.270000000000003</v>
      </c>
      <c r="I1959" s="9">
        <v>13.12</v>
      </c>
      <c r="J1959" s="9">
        <v>0.27629999999999999</v>
      </c>
      <c r="K1959" s="9">
        <v>0.89590000000000003</v>
      </c>
      <c r="L1959" s="9" t="s">
        <v>1358</v>
      </c>
      <c r="M1959" s="9">
        <v>742</v>
      </c>
      <c r="N1959" s="9" t="s">
        <v>1377</v>
      </c>
      <c r="O1959" s="90" t="s">
        <v>1639</v>
      </c>
      <c r="P1959" s="89">
        <f t="shared" si="180"/>
        <v>44819</v>
      </c>
      <c r="Q1959" s="90" t="s">
        <v>1639</v>
      </c>
      <c r="R1959" s="90" t="s">
        <v>3729</v>
      </c>
      <c r="S1959" s="121">
        <f t="shared" si="181"/>
        <v>44831</v>
      </c>
      <c r="T1959" s="9">
        <v>60</v>
      </c>
      <c r="U1959" s="9">
        <v>26.34</v>
      </c>
      <c r="Z1959" s="78">
        <f t="shared" ca="1" si="182"/>
        <v>1429</v>
      </c>
      <c r="AA1959" s="78" t="str">
        <f t="shared" si="183"/>
        <v>9-2022</v>
      </c>
      <c r="AC1959" s="4" t="str">
        <f t="shared" si="184"/>
        <v>Empty</v>
      </c>
      <c r="AD1959" s="4">
        <f t="shared" si="185"/>
        <v>9</v>
      </c>
    </row>
    <row r="1960" spans="1:30">
      <c r="A1960" s="8" t="s">
        <v>4190</v>
      </c>
      <c r="B1960" s="8" t="s">
        <v>380</v>
      </c>
      <c r="C1960" s="8" t="s">
        <v>35</v>
      </c>
      <c r="D1960" s="8" t="s">
        <v>44</v>
      </c>
      <c r="E1960" s="8"/>
      <c r="F1960" s="8" t="s">
        <v>1411</v>
      </c>
      <c r="G1960" s="8" t="s">
        <v>1384</v>
      </c>
      <c r="H1960" s="8">
        <v>78.73</v>
      </c>
      <c r="I1960" s="8">
        <v>13.69</v>
      </c>
      <c r="J1960" s="8">
        <v>1.4602999999999999</v>
      </c>
      <c r="K1960" s="8">
        <v>1.8192999999999999</v>
      </c>
      <c r="L1960" s="8" t="s">
        <v>1376</v>
      </c>
      <c r="M1960" s="8">
        <v>755</v>
      </c>
      <c r="N1960" s="8" t="s">
        <v>1396</v>
      </c>
      <c r="O1960" s="89" t="s">
        <v>3007</v>
      </c>
      <c r="P1960" s="89">
        <f t="shared" si="180"/>
        <v>44768</v>
      </c>
      <c r="Q1960" s="89" t="s">
        <v>3007</v>
      </c>
      <c r="R1960" s="89" t="s">
        <v>2575</v>
      </c>
      <c r="S1960" s="121">
        <f t="shared" si="181"/>
        <v>44771</v>
      </c>
      <c r="T1960" s="8">
        <v>60</v>
      </c>
      <c r="U1960" s="8">
        <v>15.99</v>
      </c>
      <c r="Z1960" s="78">
        <f t="shared" ca="1" si="182"/>
        <v>1480</v>
      </c>
      <c r="AA1960" s="78" t="str">
        <f t="shared" si="183"/>
        <v>7-2022</v>
      </c>
      <c r="AC1960" s="4" t="str">
        <f t="shared" si="184"/>
        <v>Empty</v>
      </c>
      <c r="AD1960" s="4">
        <f t="shared" si="185"/>
        <v>4</v>
      </c>
    </row>
    <row r="1961" spans="1:30">
      <c r="A1961" s="9" t="s">
        <v>4191</v>
      </c>
      <c r="B1961" s="9" t="s">
        <v>732</v>
      </c>
      <c r="C1961" s="9" t="s">
        <v>16</v>
      </c>
      <c r="D1961" s="9" t="s">
        <v>31</v>
      </c>
      <c r="E1961" s="9"/>
      <c r="F1961" s="9" t="s">
        <v>1408</v>
      </c>
      <c r="G1961" s="9" t="s">
        <v>1375</v>
      </c>
      <c r="H1961" s="9">
        <v>73.38</v>
      </c>
      <c r="I1961" s="9">
        <v>7.98</v>
      </c>
      <c r="J1961" s="9">
        <v>1.1987000000000001</v>
      </c>
      <c r="K1961" s="9">
        <v>6.3825000000000003</v>
      </c>
      <c r="L1961" s="9" t="s">
        <v>1358</v>
      </c>
      <c r="M1961" s="9">
        <v>579</v>
      </c>
      <c r="N1961" s="9" t="s">
        <v>1403</v>
      </c>
      <c r="O1961" s="90" t="s">
        <v>2079</v>
      </c>
      <c r="P1961" s="89">
        <f t="shared" si="180"/>
        <v>45017</v>
      </c>
      <c r="Q1961" s="90" t="s">
        <v>2079</v>
      </c>
      <c r="R1961" s="90" t="s">
        <v>2318</v>
      </c>
      <c r="S1961" s="121">
        <f t="shared" si="181"/>
        <v>45020</v>
      </c>
      <c r="T1961" s="9">
        <v>12</v>
      </c>
      <c r="U1961" s="9">
        <v>59.88</v>
      </c>
      <c r="Z1961" s="78">
        <f t="shared" ca="1" si="182"/>
        <v>1231</v>
      </c>
      <c r="AA1961" s="78" t="str">
        <f t="shared" si="183"/>
        <v>4-2023</v>
      </c>
      <c r="AC1961" s="4" t="str">
        <f t="shared" si="184"/>
        <v>Empty</v>
      </c>
      <c r="AD1961" s="4">
        <f t="shared" si="185"/>
        <v>2</v>
      </c>
    </row>
    <row r="1962" spans="1:30">
      <c r="A1962" s="8" t="s">
        <v>4192</v>
      </c>
      <c r="B1962" s="8" t="s">
        <v>699</v>
      </c>
      <c r="C1962" s="8" t="s">
        <v>41</v>
      </c>
      <c r="D1962" s="8" t="s">
        <v>1360</v>
      </c>
      <c r="E1962" s="8"/>
      <c r="F1962" s="8" t="s">
        <v>1400</v>
      </c>
      <c r="G1962" s="8" t="s">
        <v>1384</v>
      </c>
      <c r="H1962" s="8">
        <v>36.700000000000003</v>
      </c>
      <c r="I1962" s="8">
        <v>16.23</v>
      </c>
      <c r="J1962" s="8">
        <v>0.57250000000000001</v>
      </c>
      <c r="K1962" s="8">
        <v>0.89700000000000002</v>
      </c>
      <c r="L1962" s="8" t="s">
        <v>1395</v>
      </c>
      <c r="M1962" s="8">
        <v>597</v>
      </c>
      <c r="N1962" s="8" t="s">
        <v>1396</v>
      </c>
      <c r="O1962" s="89" t="s">
        <v>2149</v>
      </c>
      <c r="P1962" s="89">
        <f t="shared" si="180"/>
        <v>45369</v>
      </c>
      <c r="Q1962" s="89" t="s">
        <v>2149</v>
      </c>
      <c r="R1962" s="89" t="s">
        <v>3197</v>
      </c>
      <c r="S1962" s="121">
        <f t="shared" si="181"/>
        <v>45382</v>
      </c>
      <c r="T1962" s="8">
        <v>60</v>
      </c>
      <c r="U1962" s="8">
        <v>5.44</v>
      </c>
      <c r="Z1962" s="78">
        <f t="shared" ca="1" si="182"/>
        <v>879</v>
      </c>
      <c r="AA1962" s="78" t="str">
        <f t="shared" si="183"/>
        <v>3-2024</v>
      </c>
      <c r="AC1962" s="4" t="str">
        <f t="shared" si="184"/>
        <v>Empty</v>
      </c>
      <c r="AD1962" s="4">
        <f t="shared" si="185"/>
        <v>10</v>
      </c>
    </row>
    <row r="1963" spans="1:30">
      <c r="A1963" s="9" t="s">
        <v>4193</v>
      </c>
      <c r="B1963" s="9" t="s">
        <v>1177</v>
      </c>
      <c r="C1963" s="9" t="s">
        <v>20</v>
      </c>
      <c r="D1963" s="9" t="s">
        <v>23</v>
      </c>
      <c r="E1963" s="9"/>
      <c r="F1963" s="9" t="s">
        <v>1408</v>
      </c>
      <c r="G1963" s="9" t="s">
        <v>1384</v>
      </c>
      <c r="H1963" s="9">
        <v>67.72</v>
      </c>
      <c r="I1963" s="9">
        <v>17.78</v>
      </c>
      <c r="J1963" s="9">
        <v>0.60129999999999995</v>
      </c>
      <c r="K1963" s="9">
        <v>1.7115</v>
      </c>
      <c r="L1963" s="9" t="s">
        <v>1395</v>
      </c>
      <c r="M1963" s="9">
        <v>885</v>
      </c>
      <c r="N1963" s="9" t="s">
        <v>1377</v>
      </c>
      <c r="O1963" s="90" t="s">
        <v>2020</v>
      </c>
      <c r="P1963" s="89">
        <f t="shared" si="180"/>
        <v>45294</v>
      </c>
      <c r="Q1963" s="90" t="s">
        <v>2020</v>
      </c>
      <c r="R1963" s="90" t="s">
        <v>2989</v>
      </c>
      <c r="S1963" s="121">
        <f t="shared" si="181"/>
        <v>45297</v>
      </c>
      <c r="T1963" s="9">
        <v>60</v>
      </c>
      <c r="U1963" s="9">
        <v>46.24</v>
      </c>
      <c r="Z1963" s="78">
        <f t="shared" ca="1" si="182"/>
        <v>954</v>
      </c>
      <c r="AA1963" s="78" t="str">
        <f t="shared" si="183"/>
        <v>1-2024</v>
      </c>
      <c r="AC1963" s="4" t="str">
        <f t="shared" si="184"/>
        <v>Empty</v>
      </c>
      <c r="AD1963" s="4">
        <f t="shared" si="185"/>
        <v>3</v>
      </c>
    </row>
    <row r="1964" spans="1:30" hidden="1">
      <c r="A1964" s="8" t="s">
        <v>4194</v>
      </c>
      <c r="B1964" s="8" t="s">
        <v>1207</v>
      </c>
      <c r="C1964" s="8" t="s">
        <v>35</v>
      </c>
      <c r="D1964" s="8" t="s">
        <v>23</v>
      </c>
      <c r="E1964" s="8"/>
      <c r="F1964" s="8" t="s">
        <v>1408</v>
      </c>
      <c r="G1964" s="8" t="s">
        <v>1390</v>
      </c>
      <c r="H1964" s="8">
        <v>42</v>
      </c>
      <c r="I1964" s="8">
        <v>17.690000000000001</v>
      </c>
      <c r="J1964" s="8">
        <v>0.40300000000000002</v>
      </c>
      <c r="K1964" s="8">
        <v>0.87509999999999999</v>
      </c>
      <c r="L1964" s="8" t="s">
        <v>1358</v>
      </c>
      <c r="M1964" s="8">
        <v>859</v>
      </c>
      <c r="N1964" s="8" t="s">
        <v>1426</v>
      </c>
      <c r="O1964" s="89" t="s">
        <v>2204</v>
      </c>
      <c r="P1964" s="89">
        <f t="shared" si="180"/>
        <v>45496</v>
      </c>
      <c r="Q1964" s="89" t="s">
        <v>2204</v>
      </c>
      <c r="R1964" s="89"/>
      <c r="S1964" s="121" t="e">
        <f t="shared" si="181"/>
        <v>#VALUE!</v>
      </c>
      <c r="T1964" s="8">
        <v>84</v>
      </c>
      <c r="U1964" s="8">
        <v>30.37</v>
      </c>
      <c r="Z1964" s="78">
        <f t="shared" ca="1" si="182"/>
        <v>752</v>
      </c>
      <c r="AA1964" s="78" t="str">
        <f t="shared" si="183"/>
        <v>7-2024</v>
      </c>
      <c r="AC1964" s="4" t="str">
        <f t="shared" si="184"/>
        <v>Empty</v>
      </c>
      <c r="AD1964" s="4" t="e">
        <f t="shared" si="185"/>
        <v>#VALUE!</v>
      </c>
    </row>
    <row r="1965" spans="1:30">
      <c r="A1965" s="9" t="s">
        <v>4195</v>
      </c>
      <c r="B1965" s="9" t="s">
        <v>1059</v>
      </c>
      <c r="C1965" s="9" t="s">
        <v>20</v>
      </c>
      <c r="D1965" s="9" t="s">
        <v>10</v>
      </c>
      <c r="E1965" s="9"/>
      <c r="F1965" s="9" t="s">
        <v>1400</v>
      </c>
      <c r="G1965" s="9" t="s">
        <v>1390</v>
      </c>
      <c r="H1965" s="9">
        <v>87.53</v>
      </c>
      <c r="I1965" s="9">
        <v>16.989999999999998</v>
      </c>
      <c r="J1965" s="9">
        <v>1.4893000000000001</v>
      </c>
      <c r="K1965" s="9">
        <v>1.3465</v>
      </c>
      <c r="L1965" s="9" t="s">
        <v>1385</v>
      </c>
      <c r="M1965" s="9">
        <v>743</v>
      </c>
      <c r="N1965" s="9" t="s">
        <v>1403</v>
      </c>
      <c r="O1965" s="90" t="s">
        <v>3129</v>
      </c>
      <c r="P1965" s="89">
        <f t="shared" si="180"/>
        <v>45030</v>
      </c>
      <c r="Q1965" s="90" t="s">
        <v>3129</v>
      </c>
      <c r="R1965" s="90" t="s">
        <v>744</v>
      </c>
      <c r="S1965" s="121">
        <f t="shared" si="181"/>
        <v>45033</v>
      </c>
      <c r="T1965" s="9">
        <v>180</v>
      </c>
      <c r="U1965" s="9">
        <v>0</v>
      </c>
      <c r="Z1965" s="78">
        <f t="shared" ca="1" si="182"/>
        <v>1218</v>
      </c>
      <c r="AA1965" s="78" t="str">
        <f t="shared" si="183"/>
        <v>4-2023</v>
      </c>
      <c r="AC1965" s="4" t="str">
        <f t="shared" si="184"/>
        <v>Empty</v>
      </c>
      <c r="AD1965" s="4">
        <f t="shared" si="185"/>
        <v>2</v>
      </c>
    </row>
    <row r="1966" spans="1:30">
      <c r="A1966" s="8" t="s">
        <v>4196</v>
      </c>
      <c r="B1966" s="8" t="s">
        <v>483</v>
      </c>
      <c r="C1966" s="8" t="s">
        <v>7</v>
      </c>
      <c r="D1966" s="8" t="s">
        <v>1360</v>
      </c>
      <c r="E1966" s="8"/>
      <c r="F1966" s="8" t="s">
        <v>1389</v>
      </c>
      <c r="G1966" s="8" t="s">
        <v>1390</v>
      </c>
      <c r="H1966" s="8">
        <v>96.53</v>
      </c>
      <c r="I1966" s="8">
        <v>14.82</v>
      </c>
      <c r="J1966" s="8">
        <v>0.66990000000000005</v>
      </c>
      <c r="K1966" s="8">
        <v>1.5467</v>
      </c>
      <c r="L1966" s="8" t="s">
        <v>1385</v>
      </c>
      <c r="M1966" s="8">
        <v>878</v>
      </c>
      <c r="N1966" s="8" t="s">
        <v>1377</v>
      </c>
      <c r="O1966" s="89" t="s">
        <v>145</v>
      </c>
      <c r="P1966" s="89">
        <f t="shared" si="180"/>
        <v>45398</v>
      </c>
      <c r="Q1966" s="89" t="s">
        <v>145</v>
      </c>
      <c r="R1966" s="89" t="s">
        <v>1727</v>
      </c>
      <c r="S1966" s="121">
        <f t="shared" si="181"/>
        <v>45413</v>
      </c>
      <c r="T1966" s="8">
        <v>120</v>
      </c>
      <c r="U1966" s="8">
        <v>0</v>
      </c>
      <c r="Z1966" s="78">
        <f t="shared" ca="1" si="182"/>
        <v>850</v>
      </c>
      <c r="AA1966" s="78" t="str">
        <f t="shared" si="183"/>
        <v>4-2024</v>
      </c>
      <c r="AC1966" s="4" t="str">
        <f t="shared" si="184"/>
        <v>Empty</v>
      </c>
      <c r="AD1966" s="4">
        <f t="shared" si="185"/>
        <v>12</v>
      </c>
    </row>
    <row r="1967" spans="1:30" hidden="1">
      <c r="A1967" s="9" t="s">
        <v>4197</v>
      </c>
      <c r="B1967" s="9" t="s">
        <v>1103</v>
      </c>
      <c r="C1967" s="9" t="s">
        <v>24</v>
      </c>
      <c r="D1967" s="9" t="s">
        <v>10</v>
      </c>
      <c r="E1967" s="9"/>
      <c r="F1967" s="9" t="s">
        <v>1408</v>
      </c>
      <c r="G1967" s="9" t="s">
        <v>1390</v>
      </c>
      <c r="H1967" s="9">
        <v>92.38</v>
      </c>
      <c r="I1967" s="9">
        <v>11.53</v>
      </c>
      <c r="J1967" s="9">
        <v>0.57379999999999998</v>
      </c>
      <c r="K1967" s="9">
        <v>0.98709999999999998</v>
      </c>
      <c r="L1967" s="9"/>
      <c r="M1967" s="9">
        <v>880</v>
      </c>
      <c r="N1967" s="9" t="s">
        <v>1386</v>
      </c>
      <c r="O1967" s="90" t="s">
        <v>945</v>
      </c>
      <c r="P1967" s="89">
        <f t="shared" si="180"/>
        <v>45595</v>
      </c>
      <c r="Q1967" s="90" t="s">
        <v>945</v>
      </c>
      <c r="R1967" s="90"/>
      <c r="S1967" s="121" t="e">
        <f t="shared" si="181"/>
        <v>#VALUE!</v>
      </c>
      <c r="T1967" s="9">
        <v>240</v>
      </c>
      <c r="U1967" s="9">
        <v>15.48</v>
      </c>
      <c r="Z1967" s="78">
        <f t="shared" ca="1" si="182"/>
        <v>653</v>
      </c>
      <c r="AA1967" s="78" t="str">
        <f t="shared" si="183"/>
        <v>10-2024</v>
      </c>
      <c r="AC1967" s="4" t="str">
        <f t="shared" si="184"/>
        <v>Q4</v>
      </c>
      <c r="AD1967" s="4" t="e">
        <f t="shared" si="185"/>
        <v>#VALUE!</v>
      </c>
    </row>
    <row r="1968" spans="1:30" hidden="1">
      <c r="A1968" s="8" t="s">
        <v>4198</v>
      </c>
      <c r="B1968" s="8" t="s">
        <v>71</v>
      </c>
      <c r="C1968" s="8" t="s">
        <v>16</v>
      </c>
      <c r="D1968" s="8" t="s">
        <v>1360</v>
      </c>
      <c r="E1968" s="8"/>
      <c r="F1968" s="8" t="s">
        <v>1411</v>
      </c>
      <c r="G1968" s="8" t="s">
        <v>1390</v>
      </c>
      <c r="H1968" s="8">
        <v>60.71</v>
      </c>
      <c r="I1968" s="8">
        <v>16.02</v>
      </c>
      <c r="J1968" s="8">
        <v>0.56940000000000002</v>
      </c>
      <c r="K1968" s="8">
        <v>1.2064999999999999</v>
      </c>
      <c r="L1968" s="8" t="s">
        <v>1358</v>
      </c>
      <c r="M1968" s="8">
        <v>711</v>
      </c>
      <c r="N1968" s="8" t="s">
        <v>1426</v>
      </c>
      <c r="O1968" s="89" t="s">
        <v>2762</v>
      </c>
      <c r="P1968" s="89">
        <f t="shared" si="180"/>
        <v>44909</v>
      </c>
      <c r="Q1968" s="89" t="s">
        <v>2762</v>
      </c>
      <c r="R1968" s="89"/>
      <c r="S1968" s="121" t="e">
        <f t="shared" si="181"/>
        <v>#VALUE!</v>
      </c>
      <c r="T1968" s="8">
        <v>84</v>
      </c>
      <c r="U1968" s="8">
        <v>47</v>
      </c>
      <c r="Z1968" s="78">
        <f t="shared" ca="1" si="182"/>
        <v>1339</v>
      </c>
      <c r="AA1968" s="78" t="str">
        <f t="shared" si="183"/>
        <v>12-2022</v>
      </c>
      <c r="AC1968" s="4" t="str">
        <f t="shared" si="184"/>
        <v>Q4</v>
      </c>
      <c r="AD1968" s="4" t="e">
        <f t="shared" si="185"/>
        <v>#VALUE!</v>
      </c>
    </row>
    <row r="1969" spans="1:30" hidden="1">
      <c r="A1969" s="9" t="s">
        <v>4199</v>
      </c>
      <c r="B1969" s="9" t="s">
        <v>1324</v>
      </c>
      <c r="C1969" s="9" t="s">
        <v>16</v>
      </c>
      <c r="D1969" s="9" t="s">
        <v>44</v>
      </c>
      <c r="E1969" s="9"/>
      <c r="F1969" s="9" t="s">
        <v>1400</v>
      </c>
      <c r="G1969" s="9" t="s">
        <v>1375</v>
      </c>
      <c r="H1969" s="9">
        <v>48.67</v>
      </c>
      <c r="I1969" s="9">
        <v>9.77</v>
      </c>
      <c r="J1969" s="9">
        <v>0.39679999999999999</v>
      </c>
      <c r="K1969" s="9">
        <v>1.0286</v>
      </c>
      <c r="L1969" s="9" t="s">
        <v>1395</v>
      </c>
      <c r="M1969" s="9">
        <v>628</v>
      </c>
      <c r="N1969" s="9" t="s">
        <v>1386</v>
      </c>
      <c r="O1969" s="90" t="s">
        <v>2205</v>
      </c>
      <c r="P1969" s="89">
        <f t="shared" si="180"/>
        <v>45497</v>
      </c>
      <c r="Q1969" s="90" t="s">
        <v>2205</v>
      </c>
      <c r="R1969" s="90"/>
      <c r="S1969" s="121" t="e">
        <f t="shared" si="181"/>
        <v>#VALUE!</v>
      </c>
      <c r="T1969" s="9">
        <v>60</v>
      </c>
      <c r="U1969" s="9">
        <v>12.87</v>
      </c>
      <c r="Z1969" s="78">
        <f t="shared" ca="1" si="182"/>
        <v>751</v>
      </c>
      <c r="AA1969" s="78" t="str">
        <f t="shared" si="183"/>
        <v>7-2024</v>
      </c>
      <c r="AC1969" s="4" t="str">
        <f t="shared" si="184"/>
        <v>Empty</v>
      </c>
      <c r="AD1969" s="4" t="e">
        <f t="shared" si="185"/>
        <v>#VALUE!</v>
      </c>
    </row>
    <row r="1970" spans="1:30">
      <c r="A1970" s="8" t="s">
        <v>4200</v>
      </c>
      <c r="B1970" s="8" t="s">
        <v>803</v>
      </c>
      <c r="C1970" s="8" t="s">
        <v>20</v>
      </c>
      <c r="D1970" s="8" t="s">
        <v>23</v>
      </c>
      <c r="E1970" s="8"/>
      <c r="F1970" s="8" t="s">
        <v>1400</v>
      </c>
      <c r="G1970" s="8" t="s">
        <v>1390</v>
      </c>
      <c r="H1970" s="8">
        <v>58.27</v>
      </c>
      <c r="I1970" s="8">
        <v>18.04</v>
      </c>
      <c r="J1970" s="8">
        <v>0.39600000000000002</v>
      </c>
      <c r="K1970" s="8">
        <v>5.3433000000000002</v>
      </c>
      <c r="L1970" s="8" t="s">
        <v>1395</v>
      </c>
      <c r="M1970" s="8">
        <v>840</v>
      </c>
      <c r="N1970" s="8" t="s">
        <v>1377</v>
      </c>
      <c r="O1970" s="89" t="s">
        <v>1642</v>
      </c>
      <c r="P1970" s="89">
        <f t="shared" si="180"/>
        <v>44564</v>
      </c>
      <c r="Q1970" s="89" t="s">
        <v>1642</v>
      </c>
      <c r="R1970" s="89" t="s">
        <v>3205</v>
      </c>
      <c r="S1970" s="121">
        <f t="shared" si="181"/>
        <v>44572</v>
      </c>
      <c r="T1970" s="8">
        <v>12</v>
      </c>
      <c r="U1970" s="8">
        <v>27.67</v>
      </c>
      <c r="Z1970" s="78">
        <f t="shared" ca="1" si="182"/>
        <v>1684</v>
      </c>
      <c r="AA1970" s="78" t="str">
        <f t="shared" si="183"/>
        <v>1-2022</v>
      </c>
      <c r="AC1970" s="4" t="str">
        <f t="shared" si="184"/>
        <v>Empty</v>
      </c>
      <c r="AD1970" s="4">
        <f t="shared" si="185"/>
        <v>7</v>
      </c>
    </row>
    <row r="1971" spans="1:30">
      <c r="A1971" s="9" t="s">
        <v>4201</v>
      </c>
      <c r="B1971" s="9" t="s">
        <v>1257</v>
      </c>
      <c r="C1971" s="9" t="s">
        <v>24</v>
      </c>
      <c r="D1971" s="9" t="s">
        <v>23</v>
      </c>
      <c r="E1971" s="9"/>
      <c r="F1971" s="9" t="s">
        <v>1400</v>
      </c>
      <c r="G1971" s="9" t="s">
        <v>1390</v>
      </c>
      <c r="H1971" s="9">
        <v>66.98</v>
      </c>
      <c r="I1971" s="9">
        <v>16.190000000000001</v>
      </c>
      <c r="J1971" s="9">
        <v>1.1700999999999999</v>
      </c>
      <c r="K1971" s="9">
        <v>1.9048</v>
      </c>
      <c r="L1971" s="9" t="s">
        <v>1376</v>
      </c>
      <c r="M1971" s="9">
        <v>707</v>
      </c>
      <c r="N1971" s="9" t="s">
        <v>1396</v>
      </c>
      <c r="O1971" s="90" t="s">
        <v>2586</v>
      </c>
      <c r="P1971" s="89">
        <f t="shared" si="180"/>
        <v>45301</v>
      </c>
      <c r="Q1971" s="90" t="s">
        <v>2586</v>
      </c>
      <c r="R1971" s="90" t="s">
        <v>2960</v>
      </c>
      <c r="S1971" s="121">
        <f t="shared" si="181"/>
        <v>45316</v>
      </c>
      <c r="T1971" s="9">
        <v>48</v>
      </c>
      <c r="U1971" s="9">
        <v>26.99</v>
      </c>
      <c r="Z1971" s="78">
        <f t="shared" ca="1" si="182"/>
        <v>947</v>
      </c>
      <c r="AA1971" s="78" t="str">
        <f t="shared" si="183"/>
        <v>1-2024</v>
      </c>
      <c r="AC1971" s="4" t="str">
        <f t="shared" si="184"/>
        <v>Empty</v>
      </c>
      <c r="AD1971" s="4">
        <f t="shared" si="185"/>
        <v>12</v>
      </c>
    </row>
    <row r="1972" spans="1:30">
      <c r="A1972" s="8" t="s">
        <v>4202</v>
      </c>
      <c r="B1972" s="8" t="s">
        <v>586</v>
      </c>
      <c r="C1972" s="8" t="s">
        <v>16</v>
      </c>
      <c r="D1972" s="8" t="s">
        <v>10</v>
      </c>
      <c r="E1972" s="8"/>
      <c r="F1972" s="8" t="s">
        <v>1411</v>
      </c>
      <c r="G1972" s="8" t="s">
        <v>1390</v>
      </c>
      <c r="H1972" s="8">
        <v>56.38</v>
      </c>
      <c r="I1972" s="8">
        <v>12.48</v>
      </c>
      <c r="J1972" s="8">
        <v>0.3075</v>
      </c>
      <c r="K1972" s="8">
        <v>1.0098</v>
      </c>
      <c r="L1972" s="8" t="s">
        <v>1385</v>
      </c>
      <c r="M1972" s="8">
        <v>687</v>
      </c>
      <c r="N1972" s="8" t="s">
        <v>1377</v>
      </c>
      <c r="O1972" s="89" t="s">
        <v>647</v>
      </c>
      <c r="P1972" s="89">
        <f t="shared" si="180"/>
        <v>44991</v>
      </c>
      <c r="Q1972" s="89" t="s">
        <v>647</v>
      </c>
      <c r="R1972" s="89" t="s">
        <v>3895</v>
      </c>
      <c r="S1972" s="121">
        <f t="shared" si="181"/>
        <v>45005</v>
      </c>
      <c r="T1972" s="8">
        <v>84</v>
      </c>
      <c r="U1972" s="8">
        <v>0</v>
      </c>
      <c r="Z1972" s="78">
        <f t="shared" ca="1" si="182"/>
        <v>1257</v>
      </c>
      <c r="AA1972" s="78" t="str">
        <f t="shared" si="183"/>
        <v>3-2023</v>
      </c>
      <c r="AC1972" s="4" t="str">
        <f t="shared" si="184"/>
        <v>Empty</v>
      </c>
      <c r="AD1972" s="4">
        <f t="shared" si="185"/>
        <v>11</v>
      </c>
    </row>
    <row r="1973" spans="1:30" hidden="1">
      <c r="A1973" s="9" t="s">
        <v>4203</v>
      </c>
      <c r="B1973" s="9" t="s">
        <v>1182</v>
      </c>
      <c r="C1973" s="9" t="s">
        <v>20</v>
      </c>
      <c r="D1973" s="9" t="s">
        <v>10</v>
      </c>
      <c r="E1973" s="9"/>
      <c r="F1973" s="9" t="s">
        <v>1389</v>
      </c>
      <c r="G1973" s="9" t="s">
        <v>1390</v>
      </c>
      <c r="H1973" s="9">
        <v>48.16</v>
      </c>
      <c r="I1973" s="9">
        <v>17.91</v>
      </c>
      <c r="J1973" s="9">
        <v>0.92079999999999995</v>
      </c>
      <c r="K1973" s="9">
        <v>1.2205999999999999</v>
      </c>
      <c r="L1973" s="9" t="s">
        <v>1358</v>
      </c>
      <c r="M1973" s="9">
        <v>791</v>
      </c>
      <c r="N1973" s="9" t="s">
        <v>1426</v>
      </c>
      <c r="O1973" s="90" t="s">
        <v>783</v>
      </c>
      <c r="P1973" s="89">
        <f t="shared" si="180"/>
        <v>44667</v>
      </c>
      <c r="Q1973" s="90" t="s">
        <v>783</v>
      </c>
      <c r="R1973" s="90"/>
      <c r="S1973" s="121" t="e">
        <f t="shared" si="181"/>
        <v>#VALUE!</v>
      </c>
      <c r="T1973" s="9">
        <v>60</v>
      </c>
      <c r="U1973" s="9">
        <v>41.4</v>
      </c>
      <c r="Z1973" s="78">
        <f t="shared" ca="1" si="182"/>
        <v>1581</v>
      </c>
      <c r="AA1973" s="78" t="str">
        <f t="shared" si="183"/>
        <v>4-2022</v>
      </c>
      <c r="AC1973" s="4" t="str">
        <f t="shared" si="184"/>
        <v>Empty</v>
      </c>
      <c r="AD1973" s="4" t="e">
        <f t="shared" si="185"/>
        <v>#VALUE!</v>
      </c>
    </row>
    <row r="1974" spans="1:30" hidden="1">
      <c r="A1974" s="8" t="s">
        <v>4204</v>
      </c>
      <c r="B1974" s="8" t="s">
        <v>716</v>
      </c>
      <c r="C1974" s="8" t="s">
        <v>28</v>
      </c>
      <c r="D1974" s="8" t="s">
        <v>23</v>
      </c>
      <c r="E1974" s="8"/>
      <c r="F1974" s="8" t="s">
        <v>1374</v>
      </c>
      <c r="G1974" s="8" t="s">
        <v>1390</v>
      </c>
      <c r="H1974" s="8">
        <v>3.65</v>
      </c>
      <c r="I1974" s="8">
        <v>13.49</v>
      </c>
      <c r="J1974" s="8">
        <v>1.9300000000000001E-2</v>
      </c>
      <c r="K1974" s="8">
        <v>0.32679999999999998</v>
      </c>
      <c r="L1974" s="8" t="s">
        <v>1376</v>
      </c>
      <c r="M1974" s="8">
        <v>659</v>
      </c>
      <c r="N1974" s="8" t="s">
        <v>1386</v>
      </c>
      <c r="O1974" s="89" t="s">
        <v>2667</v>
      </c>
      <c r="P1974" s="89">
        <f t="shared" si="180"/>
        <v>44915</v>
      </c>
      <c r="Q1974" s="89" t="s">
        <v>2667</v>
      </c>
      <c r="R1974" s="89"/>
      <c r="S1974" s="121" t="e">
        <f t="shared" si="181"/>
        <v>#VALUE!</v>
      </c>
      <c r="T1974" s="8">
        <v>12</v>
      </c>
      <c r="U1974" s="8">
        <v>0.45</v>
      </c>
      <c r="Z1974" s="78">
        <f t="shared" ca="1" si="182"/>
        <v>1333</v>
      </c>
      <c r="AA1974" s="78" t="str">
        <f t="shared" si="183"/>
        <v>12-2022</v>
      </c>
      <c r="AC1974" s="4" t="str">
        <f t="shared" si="184"/>
        <v>Q4</v>
      </c>
      <c r="AD1974" s="4" t="e">
        <f t="shared" si="185"/>
        <v>#VALUE!</v>
      </c>
    </row>
    <row r="1975" spans="1:30">
      <c r="A1975" s="9" t="s">
        <v>4205</v>
      </c>
      <c r="B1975" s="9" t="s">
        <v>1231</v>
      </c>
      <c r="C1975" s="9" t="s">
        <v>16</v>
      </c>
      <c r="D1975" s="9" t="s">
        <v>10</v>
      </c>
      <c r="E1975" s="9"/>
      <c r="F1975" s="9" t="s">
        <v>1411</v>
      </c>
      <c r="G1975" s="9" t="s">
        <v>1390</v>
      </c>
      <c r="H1975" s="9">
        <v>84.68</v>
      </c>
      <c r="I1975" s="9">
        <v>11.32</v>
      </c>
      <c r="J1975" s="9">
        <v>0.73499999999999999</v>
      </c>
      <c r="K1975" s="9">
        <v>1.4641999999999999</v>
      </c>
      <c r="L1975" s="9" t="s">
        <v>1358</v>
      </c>
      <c r="M1975" s="9">
        <v>656</v>
      </c>
      <c r="N1975" s="9" t="s">
        <v>1377</v>
      </c>
      <c r="O1975" s="90" t="s">
        <v>2169</v>
      </c>
      <c r="P1975" s="89">
        <f t="shared" si="180"/>
        <v>44639</v>
      </c>
      <c r="Q1975" s="90" t="s">
        <v>2169</v>
      </c>
      <c r="R1975" s="90" t="s">
        <v>2375</v>
      </c>
      <c r="S1975" s="121">
        <f t="shared" si="181"/>
        <v>44642</v>
      </c>
      <c r="T1975" s="9">
        <v>84</v>
      </c>
      <c r="U1975" s="9">
        <v>25.35</v>
      </c>
      <c r="Z1975" s="78">
        <f t="shared" ca="1" si="182"/>
        <v>1609</v>
      </c>
      <c r="AA1975" s="78" t="str">
        <f t="shared" si="183"/>
        <v>3-2022</v>
      </c>
      <c r="AC1975" s="4" t="str">
        <f t="shared" si="184"/>
        <v>Empty</v>
      </c>
      <c r="AD1975" s="4">
        <f t="shared" si="185"/>
        <v>2</v>
      </c>
    </row>
    <row r="1976" spans="1:30" hidden="1">
      <c r="A1976" s="8" t="s">
        <v>4206</v>
      </c>
      <c r="B1976" s="8" t="s">
        <v>931</v>
      </c>
      <c r="C1976" s="8" t="s">
        <v>41</v>
      </c>
      <c r="D1976" s="8" t="s">
        <v>23</v>
      </c>
      <c r="E1976" s="8"/>
      <c r="F1976" s="8" t="s">
        <v>1374</v>
      </c>
      <c r="G1976" s="8" t="s">
        <v>1375</v>
      </c>
      <c r="H1976" s="8">
        <v>94.66</v>
      </c>
      <c r="I1976" s="8">
        <v>11.47</v>
      </c>
      <c r="J1976" s="8">
        <v>1.5944</v>
      </c>
      <c r="K1976" s="8">
        <v>8.3870000000000005</v>
      </c>
      <c r="L1976" s="8" t="s">
        <v>1395</v>
      </c>
      <c r="M1976" s="8">
        <v>782</v>
      </c>
      <c r="N1976" s="8" t="s">
        <v>1386</v>
      </c>
      <c r="O1976" s="89" t="s">
        <v>3334</v>
      </c>
      <c r="P1976" s="89">
        <f t="shared" si="180"/>
        <v>44964</v>
      </c>
      <c r="Q1976" s="89" t="s">
        <v>3334</v>
      </c>
      <c r="R1976" s="89"/>
      <c r="S1976" s="121" t="e">
        <f t="shared" si="181"/>
        <v>#VALUE!</v>
      </c>
      <c r="T1976" s="8">
        <v>12</v>
      </c>
      <c r="U1976" s="8">
        <v>10.57</v>
      </c>
      <c r="Z1976" s="78">
        <f t="shared" ca="1" si="182"/>
        <v>1284</v>
      </c>
      <c r="AA1976" s="78" t="str">
        <f t="shared" si="183"/>
        <v>2-2023</v>
      </c>
      <c r="AC1976" s="4" t="str">
        <f t="shared" si="184"/>
        <v>Empty</v>
      </c>
      <c r="AD1976" s="4" t="e">
        <f t="shared" si="185"/>
        <v>#VALUE!</v>
      </c>
    </row>
    <row r="1977" spans="1:30" hidden="1">
      <c r="A1977" s="9" t="s">
        <v>4207</v>
      </c>
      <c r="B1977" s="9" t="s">
        <v>163</v>
      </c>
      <c r="C1977" s="9" t="s">
        <v>32</v>
      </c>
      <c r="D1977" s="9" t="s">
        <v>10</v>
      </c>
      <c r="E1977" s="9"/>
      <c r="F1977" s="9" t="s">
        <v>1411</v>
      </c>
      <c r="G1977" s="9" t="s">
        <v>1375</v>
      </c>
      <c r="H1977" s="9">
        <v>93.96</v>
      </c>
      <c r="I1977" s="9">
        <v>7.63</v>
      </c>
      <c r="J1977" s="9">
        <v>1.8153999999999999</v>
      </c>
      <c r="K1977" s="9">
        <v>1.8886000000000001</v>
      </c>
      <c r="L1977" s="9" t="s">
        <v>1385</v>
      </c>
      <c r="M1977" s="9">
        <v>811</v>
      </c>
      <c r="N1977" s="9" t="s">
        <v>1386</v>
      </c>
      <c r="O1977" s="90" t="s">
        <v>1466</v>
      </c>
      <c r="P1977" s="89">
        <f t="shared" si="180"/>
        <v>44611</v>
      </c>
      <c r="Q1977" s="90" t="s">
        <v>1466</v>
      </c>
      <c r="R1977" s="90"/>
      <c r="S1977" s="121" t="e">
        <f t="shared" si="181"/>
        <v>#VALUE!</v>
      </c>
      <c r="T1977" s="9">
        <v>60</v>
      </c>
      <c r="U1977" s="9">
        <v>0</v>
      </c>
      <c r="Z1977" s="78">
        <f t="shared" ca="1" si="182"/>
        <v>1637</v>
      </c>
      <c r="AA1977" s="78" t="str">
        <f t="shared" si="183"/>
        <v>2-2022</v>
      </c>
      <c r="AC1977" s="4" t="str">
        <f t="shared" si="184"/>
        <v>Empty</v>
      </c>
      <c r="AD1977" s="4" t="e">
        <f t="shared" si="185"/>
        <v>#VALUE!</v>
      </c>
    </row>
    <row r="1978" spans="1:30">
      <c r="A1978" s="8" t="s">
        <v>4208</v>
      </c>
      <c r="B1978" s="8" t="s">
        <v>835</v>
      </c>
      <c r="C1978" s="8" t="s">
        <v>32</v>
      </c>
      <c r="D1978" s="8" t="s">
        <v>44</v>
      </c>
      <c r="E1978" s="8"/>
      <c r="F1978" s="8" t="s">
        <v>1374</v>
      </c>
      <c r="G1978" s="8" t="s">
        <v>1375</v>
      </c>
      <c r="H1978" s="8">
        <v>52.05</v>
      </c>
      <c r="I1978" s="8">
        <v>11.07</v>
      </c>
      <c r="J1978" s="8">
        <v>0.79330000000000001</v>
      </c>
      <c r="K1978" s="8">
        <v>0.8931</v>
      </c>
      <c r="L1978" s="8" t="s">
        <v>1385</v>
      </c>
      <c r="M1978" s="8">
        <v>556</v>
      </c>
      <c r="N1978" s="8" t="s">
        <v>1403</v>
      </c>
      <c r="O1978" s="89" t="s">
        <v>3803</v>
      </c>
      <c r="P1978" s="89">
        <f t="shared" si="180"/>
        <v>45255</v>
      </c>
      <c r="Q1978" s="89" t="s">
        <v>3803</v>
      </c>
      <c r="R1978" s="89" t="s">
        <v>1418</v>
      </c>
      <c r="S1978" s="121">
        <f t="shared" si="181"/>
        <v>45265</v>
      </c>
      <c r="T1978" s="8">
        <v>84</v>
      </c>
      <c r="U1978" s="8">
        <v>0</v>
      </c>
      <c r="Z1978" s="78">
        <f t="shared" ca="1" si="182"/>
        <v>993</v>
      </c>
      <c r="AA1978" s="78" t="str">
        <f t="shared" si="183"/>
        <v>11-2023</v>
      </c>
      <c r="AC1978" s="4" t="str">
        <f t="shared" si="184"/>
        <v>Q4</v>
      </c>
      <c r="AD1978" s="4">
        <f t="shared" si="185"/>
        <v>7</v>
      </c>
    </row>
    <row r="1979" spans="1:30" hidden="1">
      <c r="A1979" s="9" t="s">
        <v>4209</v>
      </c>
      <c r="B1979" s="9" t="s">
        <v>139</v>
      </c>
      <c r="C1979" s="9" t="s">
        <v>24</v>
      </c>
      <c r="D1979" s="9" t="s">
        <v>23</v>
      </c>
      <c r="E1979" s="9"/>
      <c r="F1979" s="9" t="s">
        <v>1400</v>
      </c>
      <c r="G1979" s="9" t="s">
        <v>1384</v>
      </c>
      <c r="H1979" s="9">
        <v>90.22</v>
      </c>
      <c r="I1979" s="9">
        <v>14.34</v>
      </c>
      <c r="J1979" s="9">
        <v>1.3674999999999999</v>
      </c>
      <c r="K1979" s="9">
        <v>3.0983999999999998</v>
      </c>
      <c r="L1979" s="9" t="s">
        <v>1376</v>
      </c>
      <c r="M1979" s="9">
        <v>678</v>
      </c>
      <c r="N1979" s="9" t="s">
        <v>1386</v>
      </c>
      <c r="O1979" s="90" t="s">
        <v>457</v>
      </c>
      <c r="P1979" s="89">
        <f t="shared" si="180"/>
        <v>45589</v>
      </c>
      <c r="Q1979" s="90" t="s">
        <v>457</v>
      </c>
      <c r="R1979" s="90"/>
      <c r="S1979" s="121" t="e">
        <f t="shared" si="181"/>
        <v>#VALUE!</v>
      </c>
      <c r="T1979" s="9">
        <v>36</v>
      </c>
      <c r="U1979" s="9">
        <v>41.94</v>
      </c>
      <c r="Z1979" s="78">
        <f t="shared" ca="1" si="182"/>
        <v>659</v>
      </c>
      <c r="AA1979" s="78" t="str">
        <f t="shared" si="183"/>
        <v>10-2024</v>
      </c>
      <c r="AC1979" s="4" t="str">
        <f t="shared" si="184"/>
        <v>Q4</v>
      </c>
      <c r="AD1979" s="4" t="e">
        <f t="shared" si="185"/>
        <v>#VALUE!</v>
      </c>
    </row>
    <row r="1980" spans="1:30" hidden="1">
      <c r="A1980" s="8" t="s">
        <v>4210</v>
      </c>
      <c r="B1980" s="8" t="s">
        <v>260</v>
      </c>
      <c r="C1980" s="8" t="s">
        <v>24</v>
      </c>
      <c r="D1980" s="8" t="s">
        <v>1360</v>
      </c>
      <c r="E1980" s="8"/>
      <c r="F1980" s="8" t="s">
        <v>1380</v>
      </c>
      <c r="G1980" s="8" t="s">
        <v>1375</v>
      </c>
      <c r="H1980" s="8">
        <v>79.53</v>
      </c>
      <c r="I1980" s="8">
        <v>14.66</v>
      </c>
      <c r="J1980" s="8">
        <v>0.72019999999999995</v>
      </c>
      <c r="K1980" s="8">
        <v>1.5195000000000001</v>
      </c>
      <c r="L1980" s="8" t="s">
        <v>1385</v>
      </c>
      <c r="M1980" s="8">
        <v>895</v>
      </c>
      <c r="N1980" s="8" t="s">
        <v>1381</v>
      </c>
      <c r="O1980" s="89" t="s">
        <v>2221</v>
      </c>
      <c r="P1980" s="89">
        <f t="shared" si="180"/>
        <v>45092</v>
      </c>
      <c r="Q1980" s="89" t="s">
        <v>2221</v>
      </c>
      <c r="R1980" s="89"/>
      <c r="S1980" s="121" t="e">
        <f t="shared" si="181"/>
        <v>#VALUE!</v>
      </c>
      <c r="T1980" s="8">
        <v>84</v>
      </c>
      <c r="U1980" s="8">
        <v>0</v>
      </c>
      <c r="Z1980" s="78">
        <f t="shared" ca="1" si="182"/>
        <v>1156</v>
      </c>
      <c r="AA1980" s="78" t="str">
        <f t="shared" si="183"/>
        <v>6-2023</v>
      </c>
      <c r="AC1980" s="4" t="str">
        <f t="shared" si="184"/>
        <v>Empty</v>
      </c>
      <c r="AD1980" s="4" t="e">
        <f t="shared" si="185"/>
        <v>#VALUE!</v>
      </c>
    </row>
    <row r="1981" spans="1:30">
      <c r="A1981" s="9" t="s">
        <v>4211</v>
      </c>
      <c r="B1981" s="9" t="s">
        <v>758</v>
      </c>
      <c r="C1981" s="9" t="s">
        <v>32</v>
      </c>
      <c r="D1981" s="9" t="s">
        <v>31</v>
      </c>
      <c r="E1981" s="9"/>
      <c r="F1981" s="9" t="s">
        <v>1374</v>
      </c>
      <c r="G1981" s="9" t="s">
        <v>1384</v>
      </c>
      <c r="H1981" s="9">
        <v>92.98</v>
      </c>
      <c r="I1981" s="9">
        <v>9.7100000000000009</v>
      </c>
      <c r="J1981" s="9">
        <v>1.2654000000000001</v>
      </c>
      <c r="K1981" s="9">
        <v>1.9622999999999999</v>
      </c>
      <c r="L1981" s="9" t="s">
        <v>1385</v>
      </c>
      <c r="M1981" s="9">
        <v>618</v>
      </c>
      <c r="N1981" s="9" t="s">
        <v>1377</v>
      </c>
      <c r="O1981" s="90" t="s">
        <v>2935</v>
      </c>
      <c r="P1981" s="89">
        <f t="shared" si="180"/>
        <v>45335</v>
      </c>
      <c r="Q1981" s="90" t="s">
        <v>2935</v>
      </c>
      <c r="R1981" s="90" t="s">
        <v>1742</v>
      </c>
      <c r="S1981" s="121">
        <f t="shared" si="181"/>
        <v>45343</v>
      </c>
      <c r="T1981" s="9">
        <v>60</v>
      </c>
      <c r="U1981" s="9">
        <v>0</v>
      </c>
      <c r="Z1981" s="78">
        <f t="shared" ca="1" si="182"/>
        <v>913</v>
      </c>
      <c r="AA1981" s="78" t="str">
        <f t="shared" si="183"/>
        <v>2-2024</v>
      </c>
      <c r="AC1981" s="4" t="str">
        <f t="shared" si="184"/>
        <v>Empty</v>
      </c>
      <c r="AD1981" s="4">
        <f t="shared" si="185"/>
        <v>7</v>
      </c>
    </row>
    <row r="1982" spans="1:30" hidden="1">
      <c r="A1982" s="8" t="s">
        <v>4212</v>
      </c>
      <c r="B1982" s="8" t="s">
        <v>849</v>
      </c>
      <c r="C1982" s="8" t="s">
        <v>38</v>
      </c>
      <c r="D1982" s="8" t="s">
        <v>44</v>
      </c>
      <c r="E1982" s="8"/>
      <c r="F1982" s="8" t="s">
        <v>1411</v>
      </c>
      <c r="G1982" s="8" t="s">
        <v>1390</v>
      </c>
      <c r="H1982" s="8">
        <v>73.84</v>
      </c>
      <c r="I1982" s="8">
        <v>15.16</v>
      </c>
      <c r="J1982" s="8">
        <v>1.2950999999999999</v>
      </c>
      <c r="K1982" s="8">
        <v>1.4315</v>
      </c>
      <c r="L1982" s="8" t="s">
        <v>1358</v>
      </c>
      <c r="M1982" s="8">
        <v>578</v>
      </c>
      <c r="N1982" s="8" t="s">
        <v>1426</v>
      </c>
      <c r="O1982" s="89" t="s">
        <v>2371</v>
      </c>
      <c r="P1982" s="89">
        <f t="shared" si="180"/>
        <v>45476</v>
      </c>
      <c r="Q1982" s="89" t="s">
        <v>2371</v>
      </c>
      <c r="R1982" s="89"/>
      <c r="S1982" s="121" t="e">
        <f t="shared" si="181"/>
        <v>#VALUE!</v>
      </c>
      <c r="T1982" s="8">
        <v>84</v>
      </c>
      <c r="U1982" s="8">
        <v>24.38</v>
      </c>
      <c r="Z1982" s="78">
        <f t="shared" ca="1" si="182"/>
        <v>772</v>
      </c>
      <c r="AA1982" s="78" t="str">
        <f t="shared" si="183"/>
        <v>7-2024</v>
      </c>
      <c r="AC1982" s="4" t="str">
        <f t="shared" si="184"/>
        <v>Empty</v>
      </c>
      <c r="AD1982" s="4" t="e">
        <f t="shared" si="185"/>
        <v>#VALUE!</v>
      </c>
    </row>
    <row r="1983" spans="1:30">
      <c r="A1983" s="9" t="s">
        <v>4213</v>
      </c>
      <c r="B1983" s="9" t="s">
        <v>155</v>
      </c>
      <c r="C1983" s="9" t="s">
        <v>32</v>
      </c>
      <c r="D1983" s="9" t="s">
        <v>44</v>
      </c>
      <c r="E1983" s="9"/>
      <c r="F1983" s="9" t="s">
        <v>1400</v>
      </c>
      <c r="G1983" s="9" t="s">
        <v>1390</v>
      </c>
      <c r="H1983" s="9">
        <v>15.97</v>
      </c>
      <c r="I1983" s="9">
        <v>17.95</v>
      </c>
      <c r="J1983" s="9">
        <v>0.2006</v>
      </c>
      <c r="K1983" s="9">
        <v>0.46870000000000001</v>
      </c>
      <c r="L1983" s="9" t="s">
        <v>1358</v>
      </c>
      <c r="M1983" s="9">
        <v>562</v>
      </c>
      <c r="N1983" s="9" t="s">
        <v>1377</v>
      </c>
      <c r="O1983" s="90" t="s">
        <v>1548</v>
      </c>
      <c r="P1983" s="89">
        <f t="shared" si="180"/>
        <v>45211</v>
      </c>
      <c r="Q1983" s="90" t="s">
        <v>1548</v>
      </c>
      <c r="R1983" s="90" t="s">
        <v>2801</v>
      </c>
      <c r="S1983" s="121">
        <f t="shared" si="181"/>
        <v>45215</v>
      </c>
      <c r="T1983" s="9">
        <v>48</v>
      </c>
      <c r="U1983" s="9">
        <v>7.77</v>
      </c>
      <c r="Z1983" s="78">
        <f t="shared" ca="1" si="182"/>
        <v>1037</v>
      </c>
      <c r="AA1983" s="78" t="str">
        <f t="shared" si="183"/>
        <v>10-2023</v>
      </c>
      <c r="AC1983" s="4" t="str">
        <f t="shared" si="184"/>
        <v>Q4</v>
      </c>
      <c r="AD1983" s="4">
        <f t="shared" si="185"/>
        <v>3</v>
      </c>
    </row>
    <row r="1984" spans="1:30" hidden="1">
      <c r="A1984" s="8" t="s">
        <v>4214</v>
      </c>
      <c r="B1984" s="8" t="s">
        <v>480</v>
      </c>
      <c r="C1984" s="8" t="s">
        <v>41</v>
      </c>
      <c r="D1984" s="8" t="s">
        <v>1360</v>
      </c>
      <c r="E1984" s="8"/>
      <c r="F1984" s="8" t="s">
        <v>1380</v>
      </c>
      <c r="G1984" s="8" t="s">
        <v>1375</v>
      </c>
      <c r="H1984" s="8">
        <v>74.31</v>
      </c>
      <c r="I1984" s="8">
        <v>14.87</v>
      </c>
      <c r="J1984" s="8">
        <v>0.95289999999999997</v>
      </c>
      <c r="K1984" s="8">
        <v>2.5712999999999999</v>
      </c>
      <c r="L1984" s="8"/>
      <c r="M1984" s="8">
        <v>878</v>
      </c>
      <c r="N1984" s="8" t="s">
        <v>1386</v>
      </c>
      <c r="O1984" s="89" t="s">
        <v>1032</v>
      </c>
      <c r="P1984" s="89">
        <f t="shared" si="180"/>
        <v>45460</v>
      </c>
      <c r="Q1984" s="89" t="s">
        <v>1032</v>
      </c>
      <c r="R1984" s="89"/>
      <c r="S1984" s="121" t="e">
        <f t="shared" si="181"/>
        <v>#VALUE!</v>
      </c>
      <c r="T1984" s="8">
        <v>36</v>
      </c>
      <c r="U1984" s="8">
        <v>41.96</v>
      </c>
      <c r="Z1984" s="78">
        <f t="shared" ca="1" si="182"/>
        <v>788</v>
      </c>
      <c r="AA1984" s="78" t="str">
        <f t="shared" si="183"/>
        <v>6-2024</v>
      </c>
      <c r="AC1984" s="4" t="str">
        <f t="shared" si="184"/>
        <v>Empty</v>
      </c>
      <c r="AD1984" s="4" t="e">
        <f t="shared" si="185"/>
        <v>#VALUE!</v>
      </c>
    </row>
    <row r="1985" spans="1:30" hidden="1">
      <c r="A1985" s="9" t="s">
        <v>4215</v>
      </c>
      <c r="B1985" s="9" t="s">
        <v>133</v>
      </c>
      <c r="C1985" s="9" t="s">
        <v>35</v>
      </c>
      <c r="D1985" s="9" t="s">
        <v>23</v>
      </c>
      <c r="E1985" s="9"/>
      <c r="F1985" s="9" t="s">
        <v>1389</v>
      </c>
      <c r="G1985" s="9" t="s">
        <v>1375</v>
      </c>
      <c r="H1985" s="9">
        <v>35.11</v>
      </c>
      <c r="I1985" s="9">
        <v>16.72</v>
      </c>
      <c r="J1985" s="9">
        <v>0.37209999999999999</v>
      </c>
      <c r="K1985" s="9">
        <v>1.2468999999999999</v>
      </c>
      <c r="L1985" s="9" t="s">
        <v>1376</v>
      </c>
      <c r="M1985" s="9">
        <v>739</v>
      </c>
      <c r="N1985" s="9" t="s">
        <v>1381</v>
      </c>
      <c r="O1985" s="90" t="s">
        <v>2003</v>
      </c>
      <c r="P1985" s="89">
        <f t="shared" si="180"/>
        <v>44847</v>
      </c>
      <c r="Q1985" s="90" t="s">
        <v>2003</v>
      </c>
      <c r="R1985" s="90"/>
      <c r="S1985" s="121" t="e">
        <f t="shared" si="181"/>
        <v>#VALUE!</v>
      </c>
      <c r="T1985" s="9">
        <v>36</v>
      </c>
      <c r="U1985" s="9">
        <v>26.1</v>
      </c>
      <c r="Z1985" s="78">
        <f t="shared" ca="1" si="182"/>
        <v>1401</v>
      </c>
      <c r="AA1985" s="78" t="str">
        <f t="shared" si="183"/>
        <v>10-2022</v>
      </c>
      <c r="AC1985" s="4" t="str">
        <f t="shared" si="184"/>
        <v>Q4</v>
      </c>
      <c r="AD1985" s="4" t="e">
        <f t="shared" si="185"/>
        <v>#VALUE!</v>
      </c>
    </row>
    <row r="1986" spans="1:30">
      <c r="A1986" s="8" t="s">
        <v>4216</v>
      </c>
      <c r="B1986" s="8" t="s">
        <v>1315</v>
      </c>
      <c r="C1986" s="8" t="s">
        <v>20</v>
      </c>
      <c r="D1986" s="8" t="s">
        <v>1360</v>
      </c>
      <c r="E1986" s="8"/>
      <c r="F1986" s="8" t="s">
        <v>1400</v>
      </c>
      <c r="G1986" s="8" t="s">
        <v>1384</v>
      </c>
      <c r="H1986" s="8">
        <v>96.43</v>
      </c>
      <c r="I1986" s="8">
        <v>8.8000000000000007</v>
      </c>
      <c r="J1986" s="8">
        <v>1.0089999999999999</v>
      </c>
      <c r="K1986" s="8">
        <v>0.96660000000000001</v>
      </c>
      <c r="L1986" s="8" t="s">
        <v>1395</v>
      </c>
      <c r="M1986" s="8">
        <v>790</v>
      </c>
      <c r="N1986" s="8" t="s">
        <v>1396</v>
      </c>
      <c r="O1986" s="89" t="s">
        <v>296</v>
      </c>
      <c r="P1986" s="89">
        <f t="shared" si="180"/>
        <v>44878</v>
      </c>
      <c r="Q1986" s="89" t="s">
        <v>296</v>
      </c>
      <c r="R1986" s="89" t="s">
        <v>2670</v>
      </c>
      <c r="S1986" s="121">
        <f t="shared" si="181"/>
        <v>44892</v>
      </c>
      <c r="T1986" s="8">
        <v>180</v>
      </c>
      <c r="U1986" s="8">
        <v>30.07</v>
      </c>
      <c r="Z1986" s="78">
        <f t="shared" ca="1" si="182"/>
        <v>1370</v>
      </c>
      <c r="AA1986" s="78" t="str">
        <f t="shared" si="183"/>
        <v>11-2022</v>
      </c>
      <c r="AC1986" s="4" t="str">
        <f t="shared" si="184"/>
        <v>Q4</v>
      </c>
      <c r="AD1986" s="4">
        <f t="shared" si="185"/>
        <v>10</v>
      </c>
    </row>
    <row r="1987" spans="1:30">
      <c r="A1987" s="9" t="s">
        <v>4217</v>
      </c>
      <c r="B1987" s="9" t="s">
        <v>721</v>
      </c>
      <c r="C1987" s="9" t="s">
        <v>38</v>
      </c>
      <c r="D1987" s="9" t="s">
        <v>23</v>
      </c>
      <c r="E1987" s="9"/>
      <c r="F1987" s="9" t="s">
        <v>1408</v>
      </c>
      <c r="G1987" s="9" t="s">
        <v>1390</v>
      </c>
      <c r="H1987" s="9">
        <v>12.4</v>
      </c>
      <c r="I1987" s="9">
        <v>15.26</v>
      </c>
      <c r="J1987" s="9">
        <v>9.5799999999999996E-2</v>
      </c>
      <c r="K1987" s="9">
        <v>0.20200000000000001</v>
      </c>
      <c r="L1987" s="9"/>
      <c r="M1987" s="9">
        <v>563</v>
      </c>
      <c r="N1987" s="9" t="s">
        <v>1396</v>
      </c>
      <c r="O1987" s="90" t="s">
        <v>2488</v>
      </c>
      <c r="P1987" s="89">
        <f t="shared" ref="P1987:P2001" si="186">DATE(RIGHT(O1987,4),MID(O1987,4,2),LEFT(O1987,2))</f>
        <v>44576</v>
      </c>
      <c r="Q1987" s="90" t="s">
        <v>2488</v>
      </c>
      <c r="R1987" s="90" t="s">
        <v>3358</v>
      </c>
      <c r="S1987" s="121">
        <f t="shared" ref="S1987:S2001" si="187">DATE(RIGHT(R1987,4),MID(R1987,4,2),LEFT(R1987,2))</f>
        <v>44586</v>
      </c>
      <c r="T1987" s="9">
        <v>120</v>
      </c>
      <c r="U1987" s="9">
        <v>6.93</v>
      </c>
      <c r="Z1987" s="78">
        <f t="shared" ref="Z1987:AA2050" ca="1" si="188">TODAY()-P1987</f>
        <v>1672</v>
      </c>
      <c r="AA1987" s="78" t="str">
        <f t="shared" ref="AA1987:AA2001" si="189">MONTH(P1987)&amp;"-"&amp;YEAR(P1987)</f>
        <v>1-2022</v>
      </c>
      <c r="AC1987" s="4" t="str">
        <f t="shared" ref="AC1987:AC2001" si="190">IF(MONTH(P1987)&gt;=10,"Q4","Empty")</f>
        <v>Empty</v>
      </c>
      <c r="AD1987" s="4">
        <f t="shared" ref="AD1987:AD2001" si="191">NETWORKDAYS(P1987,S1987)</f>
        <v>7</v>
      </c>
    </row>
    <row r="1988" spans="1:30">
      <c r="A1988" s="8" t="s">
        <v>4218</v>
      </c>
      <c r="B1988" s="8" t="s">
        <v>1231</v>
      </c>
      <c r="C1988" s="8" t="s">
        <v>28</v>
      </c>
      <c r="D1988" s="8" t="s">
        <v>44</v>
      </c>
      <c r="E1988" s="8"/>
      <c r="F1988" s="8" t="s">
        <v>1411</v>
      </c>
      <c r="G1988" s="8" t="s">
        <v>1384</v>
      </c>
      <c r="H1988" s="8">
        <v>41.32</v>
      </c>
      <c r="I1988" s="8">
        <v>15.18</v>
      </c>
      <c r="J1988" s="8">
        <v>0.33400000000000002</v>
      </c>
      <c r="K1988" s="8">
        <v>1.1536999999999999</v>
      </c>
      <c r="L1988" s="8" t="s">
        <v>1412</v>
      </c>
      <c r="M1988" s="8">
        <v>656</v>
      </c>
      <c r="N1988" s="8" t="s">
        <v>1396</v>
      </c>
      <c r="O1988" s="89" t="s">
        <v>1871</v>
      </c>
      <c r="P1988" s="89">
        <f t="shared" si="186"/>
        <v>45065</v>
      </c>
      <c r="Q1988" s="89" t="s">
        <v>1871</v>
      </c>
      <c r="R1988" s="89" t="s">
        <v>2014</v>
      </c>
      <c r="S1988" s="121">
        <f t="shared" si="187"/>
        <v>45079</v>
      </c>
      <c r="T1988" s="8">
        <v>48</v>
      </c>
      <c r="U1988" s="8">
        <v>26.5</v>
      </c>
      <c r="Z1988" s="78">
        <f t="shared" ca="1" si="188"/>
        <v>1183</v>
      </c>
      <c r="AA1988" s="78" t="str">
        <f t="shared" si="189"/>
        <v>5-2023</v>
      </c>
      <c r="AC1988" s="4" t="str">
        <f t="shared" si="190"/>
        <v>Empty</v>
      </c>
      <c r="AD1988" s="4">
        <f t="shared" si="191"/>
        <v>11</v>
      </c>
    </row>
    <row r="1989" spans="1:30">
      <c r="A1989" s="9" t="s">
        <v>4219</v>
      </c>
      <c r="B1989" s="9" t="s">
        <v>891</v>
      </c>
      <c r="C1989" s="9" t="s">
        <v>38</v>
      </c>
      <c r="D1989" s="9" t="s">
        <v>31</v>
      </c>
      <c r="E1989" s="9"/>
      <c r="F1989" s="9" t="s">
        <v>1400</v>
      </c>
      <c r="G1989" s="9" t="s">
        <v>1390</v>
      </c>
      <c r="H1989" s="9">
        <v>93.68</v>
      </c>
      <c r="I1989" s="9">
        <v>17.29</v>
      </c>
      <c r="J1989" s="9">
        <v>1.3144</v>
      </c>
      <c r="K1989" s="9">
        <v>1.4610000000000001</v>
      </c>
      <c r="L1989" s="9" t="s">
        <v>1376</v>
      </c>
      <c r="M1989" s="9">
        <v>772</v>
      </c>
      <c r="N1989" s="9" t="s">
        <v>1396</v>
      </c>
      <c r="O1989" s="90" t="s">
        <v>4220</v>
      </c>
      <c r="P1989" s="89">
        <f t="shared" si="186"/>
        <v>45582</v>
      </c>
      <c r="Q1989" s="90" t="s">
        <v>4220</v>
      </c>
      <c r="R1989" s="90" t="s">
        <v>945</v>
      </c>
      <c r="S1989" s="121">
        <f t="shared" si="187"/>
        <v>45595</v>
      </c>
      <c r="T1989" s="9">
        <v>180</v>
      </c>
      <c r="U1989" s="9">
        <v>12.83</v>
      </c>
      <c r="Z1989" s="78">
        <f t="shared" ca="1" si="188"/>
        <v>666</v>
      </c>
      <c r="AA1989" s="78" t="str">
        <f t="shared" si="189"/>
        <v>10-2024</v>
      </c>
      <c r="AC1989" s="4" t="str">
        <f t="shared" si="190"/>
        <v>Q4</v>
      </c>
      <c r="AD1989" s="4">
        <f t="shared" si="191"/>
        <v>10</v>
      </c>
    </row>
    <row r="1990" spans="1:30" hidden="1">
      <c r="A1990" s="8" t="s">
        <v>4221</v>
      </c>
      <c r="B1990" s="8" t="s">
        <v>1312</v>
      </c>
      <c r="C1990" s="8" t="s">
        <v>32</v>
      </c>
      <c r="D1990" s="8" t="s">
        <v>10</v>
      </c>
      <c r="E1990" s="8"/>
      <c r="F1990" s="8" t="s">
        <v>1408</v>
      </c>
      <c r="G1990" s="8" t="s">
        <v>1384</v>
      </c>
      <c r="H1990" s="8">
        <v>25.5</v>
      </c>
      <c r="I1990" s="8">
        <v>18.420000000000002</v>
      </c>
      <c r="J1990" s="8">
        <v>0.4274</v>
      </c>
      <c r="K1990" s="8">
        <v>1.2782</v>
      </c>
      <c r="L1990" s="8" t="s">
        <v>1376</v>
      </c>
      <c r="M1990" s="8">
        <v>872</v>
      </c>
      <c r="N1990" s="8" t="s">
        <v>1426</v>
      </c>
      <c r="O1990" s="89" t="s">
        <v>1681</v>
      </c>
      <c r="P1990" s="89">
        <f t="shared" si="186"/>
        <v>45143</v>
      </c>
      <c r="Q1990" s="89" t="s">
        <v>1681</v>
      </c>
      <c r="R1990" s="89"/>
      <c r="S1990" s="121" t="e">
        <f t="shared" si="187"/>
        <v>#VALUE!</v>
      </c>
      <c r="T1990" s="8">
        <v>24</v>
      </c>
      <c r="U1990" s="8">
        <v>6.82</v>
      </c>
      <c r="Z1990" s="78">
        <f t="shared" ca="1" si="188"/>
        <v>1105</v>
      </c>
      <c r="AA1990" s="78" t="str">
        <f t="shared" si="189"/>
        <v>8-2023</v>
      </c>
      <c r="AC1990" s="4" t="str">
        <f t="shared" si="190"/>
        <v>Empty</v>
      </c>
      <c r="AD1990" s="4" t="e">
        <f t="shared" si="191"/>
        <v>#VALUE!</v>
      </c>
    </row>
    <row r="1991" spans="1:30" hidden="1">
      <c r="A1991" s="9" t="s">
        <v>4222</v>
      </c>
      <c r="B1991" s="9" t="s">
        <v>1061</v>
      </c>
      <c r="C1991" s="9" t="s">
        <v>32</v>
      </c>
      <c r="D1991" s="9" t="s">
        <v>1360</v>
      </c>
      <c r="E1991" s="9"/>
      <c r="F1991" s="9" t="s">
        <v>1411</v>
      </c>
      <c r="G1991" s="9" t="s">
        <v>1390</v>
      </c>
      <c r="H1991" s="9">
        <v>46.38</v>
      </c>
      <c r="I1991" s="9">
        <v>8.3699999999999992</v>
      </c>
      <c r="J1991" s="9">
        <v>0.48080000000000001</v>
      </c>
      <c r="K1991" s="9">
        <v>0.45319999999999999</v>
      </c>
      <c r="L1991" s="9" t="s">
        <v>1376</v>
      </c>
      <c r="M1991" s="9">
        <v>662</v>
      </c>
      <c r="N1991" s="9" t="s">
        <v>1426</v>
      </c>
      <c r="O1991" s="90" t="s">
        <v>2957</v>
      </c>
      <c r="P1991" s="89">
        <f t="shared" si="186"/>
        <v>44574</v>
      </c>
      <c r="Q1991" s="90" t="s">
        <v>2957</v>
      </c>
      <c r="R1991" s="90"/>
      <c r="S1991" s="121" t="e">
        <f t="shared" si="187"/>
        <v>#VALUE!</v>
      </c>
      <c r="T1991" s="9">
        <v>180</v>
      </c>
      <c r="U1991" s="9">
        <v>33.770000000000003</v>
      </c>
      <c r="Z1991" s="78">
        <f t="shared" ca="1" si="188"/>
        <v>1674</v>
      </c>
      <c r="AA1991" s="78" t="str">
        <f t="shared" si="189"/>
        <v>1-2022</v>
      </c>
      <c r="AC1991" s="4" t="str">
        <f t="shared" si="190"/>
        <v>Empty</v>
      </c>
      <c r="AD1991" s="4" t="e">
        <f t="shared" si="191"/>
        <v>#VALUE!</v>
      </c>
    </row>
    <row r="1992" spans="1:30">
      <c r="A1992" s="8" t="s">
        <v>4223</v>
      </c>
      <c r="B1992" s="8" t="s">
        <v>776</v>
      </c>
      <c r="C1992" s="8" t="s">
        <v>32</v>
      </c>
      <c r="D1992" s="8" t="s">
        <v>44</v>
      </c>
      <c r="E1992" s="8"/>
      <c r="F1992" s="8" t="s">
        <v>1380</v>
      </c>
      <c r="G1992" s="8" t="s">
        <v>1390</v>
      </c>
      <c r="H1992" s="8">
        <v>15.77</v>
      </c>
      <c r="I1992" s="8">
        <v>15.47</v>
      </c>
      <c r="J1992" s="8">
        <v>0.15160000000000001</v>
      </c>
      <c r="K1992" s="8">
        <v>0.37909999999999999</v>
      </c>
      <c r="L1992" s="8" t="s">
        <v>1395</v>
      </c>
      <c r="M1992" s="8">
        <v>745</v>
      </c>
      <c r="N1992" s="8" t="s">
        <v>1377</v>
      </c>
      <c r="O1992" s="89" t="s">
        <v>2473</v>
      </c>
      <c r="P1992" s="89">
        <f t="shared" si="186"/>
        <v>45598</v>
      </c>
      <c r="Q1992" s="89" t="s">
        <v>2473</v>
      </c>
      <c r="R1992" s="89" t="s">
        <v>2491</v>
      </c>
      <c r="S1992" s="121">
        <f t="shared" si="187"/>
        <v>45604</v>
      </c>
      <c r="T1992" s="8">
        <v>60</v>
      </c>
      <c r="U1992" s="8">
        <v>13.4</v>
      </c>
      <c r="Z1992" s="78">
        <f t="shared" ca="1" si="188"/>
        <v>650</v>
      </c>
      <c r="AA1992" s="78" t="str">
        <f t="shared" si="189"/>
        <v>11-2024</v>
      </c>
      <c r="AC1992" s="4" t="str">
        <f t="shared" si="190"/>
        <v>Q4</v>
      </c>
      <c r="AD1992" s="4">
        <f t="shared" si="191"/>
        <v>5</v>
      </c>
    </row>
    <row r="1993" spans="1:30" hidden="1">
      <c r="A1993" s="9" t="s">
        <v>4224</v>
      </c>
      <c r="B1993" s="9" t="s">
        <v>1059</v>
      </c>
      <c r="C1993" s="9" t="s">
        <v>41</v>
      </c>
      <c r="D1993" s="9" t="s">
        <v>23</v>
      </c>
      <c r="E1993" s="9"/>
      <c r="F1993" s="9" t="s">
        <v>1411</v>
      </c>
      <c r="G1993" s="9" t="s">
        <v>1375</v>
      </c>
      <c r="H1993" s="9">
        <v>18.14</v>
      </c>
      <c r="I1993" s="9">
        <v>10.34</v>
      </c>
      <c r="J1993" s="9">
        <v>0.24629999999999999</v>
      </c>
      <c r="K1993" s="9">
        <v>0.83989999999999998</v>
      </c>
      <c r="L1993" s="9" t="s">
        <v>1395</v>
      </c>
      <c r="M1993" s="9">
        <v>743</v>
      </c>
      <c r="N1993" s="9" t="s">
        <v>1386</v>
      </c>
      <c r="O1993" s="90" t="s">
        <v>862</v>
      </c>
      <c r="P1993" s="89">
        <f t="shared" si="186"/>
        <v>44981</v>
      </c>
      <c r="Q1993" s="90" t="s">
        <v>862</v>
      </c>
      <c r="R1993" s="90"/>
      <c r="S1993" s="121" t="e">
        <f t="shared" si="187"/>
        <v>#VALUE!</v>
      </c>
      <c r="T1993" s="9">
        <v>24</v>
      </c>
      <c r="U1993" s="9">
        <v>12.82</v>
      </c>
      <c r="Z1993" s="78">
        <f t="shared" ca="1" si="188"/>
        <v>1267</v>
      </c>
      <c r="AA1993" s="78" t="str">
        <f t="shared" si="189"/>
        <v>2-2023</v>
      </c>
      <c r="AC1993" s="4" t="str">
        <f t="shared" si="190"/>
        <v>Empty</v>
      </c>
      <c r="AD1993" s="4" t="e">
        <f t="shared" si="191"/>
        <v>#VALUE!</v>
      </c>
    </row>
    <row r="1994" spans="1:30" hidden="1">
      <c r="A1994" s="8" t="s">
        <v>4225</v>
      </c>
      <c r="B1994" s="8" t="s">
        <v>1146</v>
      </c>
      <c r="C1994" s="8" t="s">
        <v>38</v>
      </c>
      <c r="D1994" s="8" t="s">
        <v>1360</v>
      </c>
      <c r="E1994" s="8"/>
      <c r="F1994" s="8" t="s">
        <v>1380</v>
      </c>
      <c r="G1994" s="8" t="s">
        <v>1375</v>
      </c>
      <c r="H1994" s="8">
        <v>56.76</v>
      </c>
      <c r="I1994" s="8">
        <v>12.57</v>
      </c>
      <c r="J1994" s="8">
        <v>0.98380000000000001</v>
      </c>
      <c r="K1994" s="8">
        <v>1.5105999999999999</v>
      </c>
      <c r="L1994" s="8" t="s">
        <v>1395</v>
      </c>
      <c r="M1994" s="8">
        <v>668</v>
      </c>
      <c r="N1994" s="8" t="s">
        <v>1381</v>
      </c>
      <c r="O1994" s="89" t="s">
        <v>1596</v>
      </c>
      <c r="P1994" s="89">
        <f t="shared" si="186"/>
        <v>44575</v>
      </c>
      <c r="Q1994" s="89" t="s">
        <v>1596</v>
      </c>
      <c r="R1994" s="89"/>
      <c r="S1994" s="121" t="e">
        <f t="shared" si="187"/>
        <v>#VALUE!</v>
      </c>
      <c r="T1994" s="8">
        <v>48</v>
      </c>
      <c r="U1994" s="8">
        <v>19.64</v>
      </c>
      <c r="Z1994" s="78">
        <f t="shared" ca="1" si="188"/>
        <v>1673</v>
      </c>
      <c r="AA1994" s="78" t="str">
        <f t="shared" si="189"/>
        <v>1-2022</v>
      </c>
      <c r="AC1994" s="4" t="str">
        <f t="shared" si="190"/>
        <v>Empty</v>
      </c>
      <c r="AD1994" s="4" t="e">
        <f t="shared" si="191"/>
        <v>#VALUE!</v>
      </c>
    </row>
    <row r="1995" spans="1:30">
      <c r="A1995" s="9" t="s">
        <v>4226</v>
      </c>
      <c r="B1995" s="9" t="s">
        <v>1294</v>
      </c>
      <c r="C1995" s="9" t="s">
        <v>28</v>
      </c>
      <c r="D1995" s="9" t="s">
        <v>44</v>
      </c>
      <c r="E1995" s="9"/>
      <c r="F1995" s="9" t="s">
        <v>1400</v>
      </c>
      <c r="G1995" s="9" t="s">
        <v>1375</v>
      </c>
      <c r="H1995" s="9">
        <v>8.0399999999999991</v>
      </c>
      <c r="I1995" s="9">
        <v>14.83</v>
      </c>
      <c r="J1995" s="9">
        <v>5.3499999999999999E-2</v>
      </c>
      <c r="K1995" s="9">
        <v>0.1116</v>
      </c>
      <c r="L1995" s="9" t="s">
        <v>1376</v>
      </c>
      <c r="M1995" s="9">
        <v>749</v>
      </c>
      <c r="N1995" s="9" t="s">
        <v>1396</v>
      </c>
      <c r="O1995" s="90" t="s">
        <v>4227</v>
      </c>
      <c r="P1995" s="89">
        <f t="shared" si="186"/>
        <v>45169</v>
      </c>
      <c r="Q1995" s="90" t="s">
        <v>4227</v>
      </c>
      <c r="R1995" s="90" t="s">
        <v>2268</v>
      </c>
      <c r="S1995" s="121">
        <f t="shared" si="187"/>
        <v>45175</v>
      </c>
      <c r="T1995" s="9">
        <v>180</v>
      </c>
      <c r="U1995" s="9">
        <v>3.66</v>
      </c>
      <c r="Z1995" s="78">
        <f t="shared" ca="1" si="188"/>
        <v>1079</v>
      </c>
      <c r="AA1995" s="78" t="str">
        <f t="shared" si="189"/>
        <v>8-2023</v>
      </c>
      <c r="AC1995" s="4" t="str">
        <f t="shared" si="190"/>
        <v>Empty</v>
      </c>
      <c r="AD1995" s="4">
        <f t="shared" si="191"/>
        <v>5</v>
      </c>
    </row>
    <row r="1996" spans="1:30" hidden="1">
      <c r="A1996" s="8" t="s">
        <v>4228</v>
      </c>
      <c r="B1996" s="8" t="s">
        <v>204</v>
      </c>
      <c r="C1996" s="8" t="s">
        <v>12</v>
      </c>
      <c r="D1996" s="8" t="s">
        <v>44</v>
      </c>
      <c r="E1996" s="8"/>
      <c r="F1996" s="8" t="s">
        <v>1374</v>
      </c>
      <c r="G1996" s="8" t="s">
        <v>1390</v>
      </c>
      <c r="H1996" s="8">
        <v>31.7</v>
      </c>
      <c r="I1996" s="8">
        <v>11.91</v>
      </c>
      <c r="J1996" s="8">
        <v>0.59630000000000005</v>
      </c>
      <c r="K1996" s="8">
        <v>0.37859999999999999</v>
      </c>
      <c r="L1996" s="8" t="s">
        <v>1376</v>
      </c>
      <c r="M1996" s="8">
        <v>765</v>
      </c>
      <c r="N1996" s="8" t="s">
        <v>1426</v>
      </c>
      <c r="O1996" s="89" t="s">
        <v>1502</v>
      </c>
      <c r="P1996" s="89">
        <f t="shared" si="186"/>
        <v>45532</v>
      </c>
      <c r="Q1996" s="89" t="s">
        <v>1502</v>
      </c>
      <c r="R1996" s="89"/>
      <c r="S1996" s="121" t="e">
        <f t="shared" si="187"/>
        <v>#VALUE!</v>
      </c>
      <c r="T1996" s="8">
        <v>180</v>
      </c>
      <c r="U1996" s="8">
        <v>22.56</v>
      </c>
      <c r="Z1996" s="78">
        <f t="shared" ca="1" si="188"/>
        <v>716</v>
      </c>
      <c r="AA1996" s="78" t="str">
        <f t="shared" si="189"/>
        <v>8-2024</v>
      </c>
      <c r="AC1996" s="4" t="str">
        <f t="shared" si="190"/>
        <v>Empty</v>
      </c>
      <c r="AD1996" s="4" t="e">
        <f t="shared" si="191"/>
        <v>#VALUE!</v>
      </c>
    </row>
    <row r="1997" spans="1:30">
      <c r="A1997" s="9" t="s">
        <v>4229</v>
      </c>
      <c r="B1997" s="9" t="s">
        <v>750</v>
      </c>
      <c r="C1997" s="9" t="s">
        <v>32</v>
      </c>
      <c r="D1997" s="9" t="s">
        <v>10</v>
      </c>
      <c r="E1997" s="9"/>
      <c r="F1997" s="9" t="s">
        <v>1411</v>
      </c>
      <c r="G1997" s="9" t="s">
        <v>1375</v>
      </c>
      <c r="H1997" s="9">
        <v>13.45</v>
      </c>
      <c r="I1997" s="9">
        <v>15.61</v>
      </c>
      <c r="J1997" s="9">
        <v>0.1363</v>
      </c>
      <c r="K1997" s="9">
        <v>0.4703</v>
      </c>
      <c r="L1997" s="9" t="s">
        <v>1358</v>
      </c>
      <c r="M1997" s="9">
        <v>868</v>
      </c>
      <c r="N1997" s="9" t="s">
        <v>1377</v>
      </c>
      <c r="O1997" s="90" t="s">
        <v>1995</v>
      </c>
      <c r="P1997" s="89">
        <f t="shared" si="186"/>
        <v>45198</v>
      </c>
      <c r="Q1997" s="90" t="s">
        <v>1995</v>
      </c>
      <c r="R1997" s="90" t="s">
        <v>2800</v>
      </c>
      <c r="S1997" s="121">
        <f t="shared" si="187"/>
        <v>45204</v>
      </c>
      <c r="T1997" s="9">
        <v>36</v>
      </c>
      <c r="U1997" s="9">
        <v>11.41</v>
      </c>
      <c r="Z1997" s="78">
        <f t="shared" ca="1" si="188"/>
        <v>1050</v>
      </c>
      <c r="AA1997" s="78" t="str">
        <f t="shared" si="189"/>
        <v>9-2023</v>
      </c>
      <c r="AC1997" s="4" t="str">
        <f t="shared" si="190"/>
        <v>Empty</v>
      </c>
      <c r="AD1997" s="4">
        <f t="shared" si="191"/>
        <v>5</v>
      </c>
    </row>
    <row r="1998" spans="1:30">
      <c r="A1998" s="8" t="s">
        <v>4230</v>
      </c>
      <c r="B1998" s="8" t="s">
        <v>596</v>
      </c>
      <c r="C1998" s="8" t="s">
        <v>7</v>
      </c>
      <c r="D1998" s="8" t="s">
        <v>31</v>
      </c>
      <c r="E1998" s="8"/>
      <c r="F1998" s="8" t="s">
        <v>1411</v>
      </c>
      <c r="G1998" s="8" t="s">
        <v>1390</v>
      </c>
      <c r="H1998" s="8">
        <v>54.19</v>
      </c>
      <c r="I1998" s="8">
        <v>8.98</v>
      </c>
      <c r="J1998" s="8">
        <v>0.7248</v>
      </c>
      <c r="K1998" s="8">
        <v>0.54900000000000004</v>
      </c>
      <c r="L1998" s="8"/>
      <c r="M1998" s="8">
        <v>763</v>
      </c>
      <c r="N1998" s="8" t="s">
        <v>1377</v>
      </c>
      <c r="O1998" s="89" t="s">
        <v>3327</v>
      </c>
      <c r="P1998" s="89">
        <f t="shared" si="186"/>
        <v>45300</v>
      </c>
      <c r="Q1998" s="89" t="s">
        <v>3327</v>
      </c>
      <c r="R1998" s="89" t="s">
        <v>4231</v>
      </c>
      <c r="S1998" s="121">
        <f t="shared" si="187"/>
        <v>45305</v>
      </c>
      <c r="T1998" s="8">
        <v>180</v>
      </c>
      <c r="U1998" s="8">
        <v>39.520000000000003</v>
      </c>
      <c r="Z1998" s="78">
        <f t="shared" ca="1" si="188"/>
        <v>948</v>
      </c>
      <c r="AA1998" s="78" t="str">
        <f t="shared" si="189"/>
        <v>1-2024</v>
      </c>
      <c r="AC1998" s="4" t="str">
        <f t="shared" si="190"/>
        <v>Empty</v>
      </c>
      <c r="AD1998" s="4">
        <f t="shared" si="191"/>
        <v>4</v>
      </c>
    </row>
    <row r="1999" spans="1:30">
      <c r="A1999" s="9" t="s">
        <v>4232</v>
      </c>
      <c r="B1999" s="9" t="s">
        <v>192</v>
      </c>
      <c r="C1999" s="9" t="s">
        <v>38</v>
      </c>
      <c r="D1999" s="9" t="s">
        <v>31</v>
      </c>
      <c r="E1999" s="9"/>
      <c r="F1999" s="9" t="s">
        <v>1374</v>
      </c>
      <c r="G1999" s="9" t="s">
        <v>1384</v>
      </c>
      <c r="H1999" s="9">
        <v>42</v>
      </c>
      <c r="I1999" s="9">
        <v>14.04</v>
      </c>
      <c r="J1999" s="9">
        <v>0.54779999999999995</v>
      </c>
      <c r="K1999" s="9">
        <v>1.1486000000000001</v>
      </c>
      <c r="L1999" s="9" t="s">
        <v>1358</v>
      </c>
      <c r="M1999" s="9">
        <v>788</v>
      </c>
      <c r="N1999" s="9" t="s">
        <v>1377</v>
      </c>
      <c r="O1999" s="90" t="s">
        <v>1813</v>
      </c>
      <c r="P1999" s="89">
        <f t="shared" si="186"/>
        <v>45126</v>
      </c>
      <c r="Q1999" s="90" t="s">
        <v>1813</v>
      </c>
      <c r="R1999" s="90" t="s">
        <v>1927</v>
      </c>
      <c r="S1999" s="121">
        <f t="shared" si="187"/>
        <v>45127</v>
      </c>
      <c r="T1999" s="9">
        <v>48</v>
      </c>
      <c r="U1999" s="9">
        <v>6.4</v>
      </c>
      <c r="Z1999" s="78">
        <f t="shared" ca="1" si="188"/>
        <v>1122</v>
      </c>
      <c r="AA1999" s="78" t="str">
        <f t="shared" si="189"/>
        <v>7-2023</v>
      </c>
      <c r="AC1999" s="4" t="str">
        <f t="shared" si="190"/>
        <v>Empty</v>
      </c>
      <c r="AD1999" s="4">
        <f t="shared" si="191"/>
        <v>2</v>
      </c>
    </row>
    <row r="2000" spans="1:30">
      <c r="A2000" s="8" t="s">
        <v>4233</v>
      </c>
      <c r="B2000" s="8" t="s">
        <v>664</v>
      </c>
      <c r="C2000" s="8" t="s">
        <v>32</v>
      </c>
      <c r="D2000" s="8" t="s">
        <v>1360</v>
      </c>
      <c r="E2000" s="8"/>
      <c r="F2000" s="8" t="s">
        <v>1411</v>
      </c>
      <c r="G2000" s="8" t="s">
        <v>1384</v>
      </c>
      <c r="H2000" s="8">
        <v>25.33</v>
      </c>
      <c r="I2000" s="8">
        <v>8.4600000000000009</v>
      </c>
      <c r="J2000" s="8">
        <v>0.22059999999999999</v>
      </c>
      <c r="K2000" s="8">
        <v>0.62390000000000001</v>
      </c>
      <c r="L2000" s="8" t="s">
        <v>1385</v>
      </c>
      <c r="M2000" s="8">
        <v>836</v>
      </c>
      <c r="N2000" s="8" t="s">
        <v>1403</v>
      </c>
      <c r="O2000" s="89" t="s">
        <v>4234</v>
      </c>
      <c r="P2000" s="89">
        <f t="shared" si="186"/>
        <v>44950</v>
      </c>
      <c r="Q2000" s="89" t="s">
        <v>4234</v>
      </c>
      <c r="R2000" s="89" t="s">
        <v>3451</v>
      </c>
      <c r="S2000" s="121">
        <f t="shared" si="187"/>
        <v>44960</v>
      </c>
      <c r="T2000" s="8">
        <v>48</v>
      </c>
      <c r="U2000" s="8">
        <v>0</v>
      </c>
      <c r="Z2000" s="78">
        <f t="shared" ca="1" si="188"/>
        <v>1298</v>
      </c>
      <c r="AA2000" s="78" t="str">
        <f t="shared" si="189"/>
        <v>1-2023</v>
      </c>
      <c r="AC2000" s="4" t="str">
        <f t="shared" si="190"/>
        <v>Empty</v>
      </c>
      <c r="AD2000" s="4">
        <f t="shared" si="191"/>
        <v>9</v>
      </c>
    </row>
    <row r="2001" spans="1:30">
      <c r="A2001" s="9" t="s">
        <v>4235</v>
      </c>
      <c r="B2001" s="9" t="s">
        <v>1171</v>
      </c>
      <c r="C2001" s="9" t="s">
        <v>7</v>
      </c>
      <c r="D2001" s="9" t="s">
        <v>10</v>
      </c>
      <c r="E2001" s="9"/>
      <c r="F2001" s="9" t="s">
        <v>1380</v>
      </c>
      <c r="G2001" s="9" t="s">
        <v>1384</v>
      </c>
      <c r="H2001" s="9">
        <v>80.3</v>
      </c>
      <c r="I2001" s="9">
        <v>14.85</v>
      </c>
      <c r="J2001" s="9">
        <v>0.88390000000000002</v>
      </c>
      <c r="K2001" s="9">
        <v>1.9039999999999999</v>
      </c>
      <c r="L2001" s="9" t="s">
        <v>1358</v>
      </c>
      <c r="M2001" s="9">
        <v>684</v>
      </c>
      <c r="N2001" s="9" t="s">
        <v>1403</v>
      </c>
      <c r="O2001" s="90" t="s">
        <v>2496</v>
      </c>
      <c r="P2001" s="89">
        <f t="shared" si="186"/>
        <v>45224</v>
      </c>
      <c r="Q2001" s="90" t="s">
        <v>2496</v>
      </c>
      <c r="R2001" s="90" t="s">
        <v>4236</v>
      </c>
      <c r="S2001" s="121">
        <f t="shared" si="187"/>
        <v>45230</v>
      </c>
      <c r="T2001" s="9">
        <v>60</v>
      </c>
      <c r="U2001" s="9">
        <v>43.73</v>
      </c>
      <c r="Z2001" s="78">
        <f t="shared" ca="1" si="188"/>
        <v>1024</v>
      </c>
      <c r="AA2001" s="78" t="str">
        <f t="shared" si="189"/>
        <v>10-2023</v>
      </c>
      <c r="AC2001" s="4" t="str">
        <f t="shared" si="190"/>
        <v>Q4</v>
      </c>
      <c r="AD2001" s="4">
        <f t="shared" si="191"/>
        <v>5</v>
      </c>
    </row>
    <row r="2002" spans="1:30" hidden="1">
      <c r="Z2002" s="76"/>
      <c r="AA2002" s="76"/>
    </row>
    <row r="2003" spans="1:30" hidden="1">
      <c r="Z2003" s="76"/>
      <c r="AA2003" s="76"/>
    </row>
    <row r="2004" spans="1:30" hidden="1">
      <c r="Z2004" s="76"/>
      <c r="AA2004" s="76"/>
    </row>
    <row r="2005" spans="1:30" hidden="1">
      <c r="Z2005" s="76"/>
      <c r="AA2005" s="76"/>
    </row>
    <row r="2006" spans="1:30" hidden="1">
      <c r="Z2006" s="76"/>
      <c r="AA2006" s="76"/>
    </row>
    <row r="2007" spans="1:30" hidden="1">
      <c r="Z2007" s="76"/>
      <c r="AA2007" s="76"/>
    </row>
    <row r="2008" spans="1:30" hidden="1">
      <c r="Z2008" s="76"/>
      <c r="AA2008" s="76"/>
    </row>
    <row r="2009" spans="1:30" hidden="1">
      <c r="Z2009" s="76"/>
      <c r="AA2009" s="76"/>
    </row>
    <row r="2010" spans="1:30" hidden="1">
      <c r="Z2010" s="76"/>
      <c r="AA2010" s="76"/>
    </row>
    <row r="2011" spans="1:30" hidden="1">
      <c r="Z2011" s="76"/>
      <c r="AA2011" s="76"/>
    </row>
    <row r="2012" spans="1:30" hidden="1">
      <c r="Z2012" s="76"/>
      <c r="AA2012" s="76"/>
    </row>
    <row r="2013" spans="1:30" hidden="1">
      <c r="Z2013" s="76"/>
      <c r="AA2013" s="76"/>
    </row>
    <row r="2014" spans="1:30" hidden="1">
      <c r="Z2014" s="76"/>
      <c r="AA2014" s="76"/>
    </row>
    <row r="2015" spans="1:30" hidden="1">
      <c r="Z2015" s="76"/>
      <c r="AA2015" s="76"/>
    </row>
    <row r="2016" spans="1:30" hidden="1">
      <c r="Z2016" s="76"/>
      <c r="AA2016" s="76"/>
    </row>
    <row r="2017" spans="26:27" hidden="1">
      <c r="Z2017" s="76"/>
      <c r="AA2017" s="76"/>
    </row>
    <row r="2018" spans="26:27" hidden="1">
      <c r="Z2018" s="76"/>
      <c r="AA2018" s="76"/>
    </row>
    <row r="2019" spans="26:27" hidden="1">
      <c r="Z2019" s="76"/>
      <c r="AA2019" s="76"/>
    </row>
    <row r="2020" spans="26:27" hidden="1">
      <c r="Z2020" s="76"/>
      <c r="AA2020" s="76"/>
    </row>
    <row r="2021" spans="26:27" hidden="1">
      <c r="Z2021" s="76"/>
      <c r="AA2021" s="76"/>
    </row>
    <row r="2022" spans="26:27" hidden="1">
      <c r="Z2022" s="76"/>
      <c r="AA2022" s="76"/>
    </row>
    <row r="2023" spans="26:27" hidden="1">
      <c r="Z2023" s="76"/>
      <c r="AA2023" s="76"/>
    </row>
    <row r="2024" spans="26:27" hidden="1">
      <c r="Z2024" s="76"/>
      <c r="AA2024" s="76"/>
    </row>
    <row r="2025" spans="26:27" hidden="1">
      <c r="Z2025" s="76"/>
      <c r="AA2025" s="76"/>
    </row>
    <row r="2026" spans="26:27" hidden="1">
      <c r="Z2026" s="76"/>
      <c r="AA2026" s="76"/>
    </row>
    <row r="2027" spans="26:27" hidden="1">
      <c r="Z2027" s="76"/>
      <c r="AA2027" s="76"/>
    </row>
    <row r="2028" spans="26:27" hidden="1">
      <c r="Z2028" s="76"/>
      <c r="AA2028" s="76"/>
    </row>
    <row r="2029" spans="26:27" hidden="1">
      <c r="Z2029" s="76"/>
      <c r="AA2029" s="76"/>
    </row>
    <row r="2030" spans="26:27" hidden="1">
      <c r="Z2030" s="76"/>
      <c r="AA2030" s="76"/>
    </row>
    <row r="2031" spans="26:27" hidden="1">
      <c r="Z2031" s="76"/>
      <c r="AA2031" s="76"/>
    </row>
    <row r="2032" spans="26:27" hidden="1">
      <c r="Z2032" s="76"/>
      <c r="AA2032" s="76"/>
    </row>
    <row r="2033" spans="26:27" hidden="1">
      <c r="Z2033" s="76"/>
      <c r="AA2033" s="76"/>
    </row>
    <row r="2034" spans="26:27" hidden="1">
      <c r="Z2034" s="76"/>
      <c r="AA2034" s="76"/>
    </row>
    <row r="2035" spans="26:27" hidden="1">
      <c r="Z2035" s="76"/>
      <c r="AA2035" s="76"/>
    </row>
    <row r="2036" spans="26:27" hidden="1">
      <c r="Z2036" s="76"/>
      <c r="AA2036" s="76"/>
    </row>
    <row r="2037" spans="26:27" hidden="1">
      <c r="Z2037" s="76"/>
      <c r="AA2037" s="76"/>
    </row>
    <row r="2038" spans="26:27" hidden="1">
      <c r="Z2038" s="76"/>
      <c r="AA2038" s="76"/>
    </row>
    <row r="2039" spans="26:27" hidden="1">
      <c r="Z2039" s="76"/>
      <c r="AA2039" s="76"/>
    </row>
    <row r="2040" spans="26:27" hidden="1">
      <c r="Z2040" s="76"/>
      <c r="AA2040" s="76"/>
    </row>
    <row r="2041" spans="26:27" hidden="1">
      <c r="Z2041" s="76"/>
      <c r="AA2041" s="76"/>
    </row>
    <row r="2042" spans="26:27" hidden="1">
      <c r="Z2042" s="76"/>
      <c r="AA2042" s="76"/>
    </row>
    <row r="2043" spans="26:27" hidden="1">
      <c r="Z2043" s="76"/>
      <c r="AA2043" s="76"/>
    </row>
    <row r="2044" spans="26:27" hidden="1">
      <c r="Z2044" s="76"/>
      <c r="AA2044" s="76"/>
    </row>
    <row r="2045" spans="26:27" hidden="1">
      <c r="Z2045" s="76"/>
      <c r="AA2045" s="76"/>
    </row>
    <row r="2046" spans="26:27" hidden="1">
      <c r="Z2046" s="76"/>
      <c r="AA2046" s="76"/>
    </row>
    <row r="2047" spans="26:27" hidden="1">
      <c r="Z2047" s="76"/>
      <c r="AA2047" s="76"/>
    </row>
    <row r="2048" spans="26:27" hidden="1">
      <c r="Z2048" s="76"/>
      <c r="AA2048" s="76"/>
    </row>
    <row r="2049" spans="26:27" hidden="1">
      <c r="Z2049" s="76"/>
      <c r="AA2049" s="76"/>
    </row>
    <row r="2050" spans="26:27" hidden="1">
      <c r="Z2050" s="76"/>
      <c r="AA2050" s="76"/>
    </row>
    <row r="2051" spans="26:27" hidden="1">
      <c r="Z2051" s="76"/>
      <c r="AA2051" s="76"/>
    </row>
    <row r="2052" spans="26:27" hidden="1">
      <c r="Z2052" s="76"/>
      <c r="AA2052" s="76"/>
    </row>
    <row r="2053" spans="26:27" hidden="1">
      <c r="Z2053" s="76"/>
      <c r="AA2053" s="76"/>
    </row>
    <row r="2054" spans="26:27" hidden="1">
      <c r="Z2054" s="76"/>
      <c r="AA2054" s="76"/>
    </row>
    <row r="2055" spans="26:27" hidden="1">
      <c r="Z2055" s="76"/>
      <c r="AA2055" s="76"/>
    </row>
    <row r="2056" spans="26:27" hidden="1">
      <c r="Z2056" s="76"/>
      <c r="AA2056" s="76"/>
    </row>
    <row r="2057" spans="26:27" hidden="1">
      <c r="Z2057" s="76"/>
      <c r="AA2057" s="76"/>
    </row>
    <row r="2058" spans="26:27" hidden="1">
      <c r="Z2058" s="76"/>
      <c r="AA2058" s="76"/>
    </row>
    <row r="2059" spans="26:27" hidden="1">
      <c r="Z2059" s="76"/>
      <c r="AA2059" s="76"/>
    </row>
    <row r="2060" spans="26:27" hidden="1">
      <c r="Z2060" s="76"/>
      <c r="AA2060" s="76"/>
    </row>
    <row r="2061" spans="26:27" hidden="1">
      <c r="Z2061" s="76"/>
      <c r="AA2061" s="76"/>
    </row>
    <row r="2062" spans="26:27" hidden="1">
      <c r="Z2062" s="76"/>
      <c r="AA2062" s="76"/>
    </row>
    <row r="2063" spans="26:27" hidden="1">
      <c r="Z2063" s="76"/>
      <c r="AA2063" s="76"/>
    </row>
    <row r="2064" spans="26:27" hidden="1">
      <c r="Z2064" s="76"/>
      <c r="AA2064" s="76"/>
    </row>
    <row r="2065" spans="26:27" hidden="1">
      <c r="Z2065" s="76"/>
      <c r="AA2065" s="76"/>
    </row>
    <row r="2066" spans="26:27" hidden="1">
      <c r="Z2066" s="76"/>
      <c r="AA2066" s="76"/>
    </row>
    <row r="2067" spans="26:27" hidden="1">
      <c r="Z2067" s="76"/>
      <c r="AA2067" s="76"/>
    </row>
    <row r="2068" spans="26:27" hidden="1">
      <c r="Z2068" s="76"/>
      <c r="AA2068" s="76"/>
    </row>
    <row r="2069" spans="26:27" hidden="1">
      <c r="Z2069" s="76"/>
      <c r="AA2069" s="76"/>
    </row>
    <row r="2070" spans="26:27" hidden="1">
      <c r="Z2070" s="76"/>
      <c r="AA2070" s="76"/>
    </row>
    <row r="2071" spans="26:27" hidden="1">
      <c r="Z2071" s="76"/>
      <c r="AA2071" s="76"/>
    </row>
    <row r="2072" spans="26:27" hidden="1">
      <c r="Z2072" s="76"/>
      <c r="AA2072" s="76"/>
    </row>
    <row r="2073" spans="26:27" hidden="1">
      <c r="Z2073" s="76"/>
      <c r="AA2073" s="76"/>
    </row>
    <row r="2074" spans="26:27" hidden="1">
      <c r="Z2074" s="76"/>
      <c r="AA2074" s="76"/>
    </row>
    <row r="2075" spans="26:27" hidden="1">
      <c r="Z2075" s="76"/>
      <c r="AA2075" s="76"/>
    </row>
    <row r="2076" spans="26:27" hidden="1">
      <c r="Z2076" s="76"/>
      <c r="AA2076" s="76"/>
    </row>
    <row r="2077" spans="26:27" hidden="1">
      <c r="Z2077" s="76"/>
      <c r="AA2077" s="76"/>
    </row>
    <row r="2078" spans="26:27" hidden="1">
      <c r="Z2078" s="76"/>
      <c r="AA2078" s="76"/>
    </row>
    <row r="2079" spans="26:27" hidden="1">
      <c r="Z2079" s="76"/>
      <c r="AA2079" s="76"/>
    </row>
    <row r="2080" spans="26:27" hidden="1">
      <c r="Z2080" s="76"/>
      <c r="AA2080" s="76"/>
    </row>
    <row r="2081" spans="26:27" hidden="1">
      <c r="Z2081" s="76"/>
      <c r="AA2081" s="76"/>
    </row>
    <row r="2082" spans="26:27" hidden="1">
      <c r="Z2082" s="76"/>
      <c r="AA2082" s="76"/>
    </row>
    <row r="2083" spans="26:27" hidden="1">
      <c r="Z2083" s="76"/>
      <c r="AA2083" s="76"/>
    </row>
    <row r="2084" spans="26:27" hidden="1">
      <c r="Z2084" s="76"/>
      <c r="AA2084" s="76"/>
    </row>
    <row r="2085" spans="26:27" hidden="1">
      <c r="Z2085" s="76"/>
      <c r="AA2085" s="76"/>
    </row>
    <row r="2086" spans="26:27" hidden="1">
      <c r="Z2086" s="76"/>
      <c r="AA2086" s="76"/>
    </row>
    <row r="2087" spans="26:27" hidden="1">
      <c r="Z2087" s="76"/>
      <c r="AA2087" s="76"/>
    </row>
    <row r="2088" spans="26:27" hidden="1">
      <c r="Z2088" s="76"/>
      <c r="AA2088" s="76"/>
    </row>
    <row r="2089" spans="26:27" hidden="1">
      <c r="Z2089" s="76"/>
      <c r="AA2089" s="76"/>
    </row>
    <row r="2090" spans="26:27" hidden="1">
      <c r="Z2090" s="76"/>
      <c r="AA2090" s="76"/>
    </row>
    <row r="2091" spans="26:27" hidden="1">
      <c r="Z2091" s="76"/>
      <c r="AA2091" s="76"/>
    </row>
    <row r="2092" spans="26:27" hidden="1">
      <c r="Z2092" s="76"/>
      <c r="AA2092" s="76"/>
    </row>
    <row r="2093" spans="26:27" hidden="1">
      <c r="Z2093" s="76"/>
      <c r="AA2093" s="76"/>
    </row>
    <row r="2094" spans="26:27" hidden="1">
      <c r="Z2094" s="76"/>
      <c r="AA2094" s="76"/>
    </row>
    <row r="2095" spans="26:27" hidden="1">
      <c r="Z2095" s="76"/>
      <c r="AA2095" s="76"/>
    </row>
    <row r="2096" spans="26:27" hidden="1">
      <c r="Z2096" s="76"/>
      <c r="AA2096" s="76"/>
    </row>
    <row r="2097" spans="26:27" hidden="1">
      <c r="Z2097" s="76"/>
      <c r="AA2097" s="76"/>
    </row>
    <row r="2098" spans="26:27" hidden="1">
      <c r="Z2098" s="76"/>
      <c r="AA2098" s="76"/>
    </row>
    <row r="2099" spans="26:27" hidden="1">
      <c r="Z2099" s="76"/>
      <c r="AA2099" s="76"/>
    </row>
    <row r="2100" spans="26:27" hidden="1">
      <c r="Z2100" s="76"/>
      <c r="AA2100" s="76"/>
    </row>
    <row r="2101" spans="26:27" hidden="1">
      <c r="Z2101" s="76"/>
      <c r="AA2101" s="76"/>
    </row>
    <row r="2102" spans="26:27" hidden="1">
      <c r="Z2102" s="76"/>
      <c r="AA2102" s="76"/>
    </row>
    <row r="2103" spans="26:27" hidden="1">
      <c r="Z2103" s="76"/>
      <c r="AA2103" s="76"/>
    </row>
    <row r="2104" spans="26:27" hidden="1">
      <c r="Z2104" s="76"/>
      <c r="AA2104" s="76"/>
    </row>
    <row r="2105" spans="26:27" hidden="1">
      <c r="Z2105" s="76"/>
      <c r="AA2105" s="76"/>
    </row>
    <row r="2106" spans="26:27" hidden="1">
      <c r="Z2106" s="76"/>
      <c r="AA2106" s="76"/>
    </row>
    <row r="2107" spans="26:27" hidden="1">
      <c r="Z2107" s="76"/>
      <c r="AA2107" s="76"/>
    </row>
    <row r="2108" spans="26:27" hidden="1">
      <c r="Z2108" s="76"/>
      <c r="AA2108" s="76"/>
    </row>
    <row r="2109" spans="26:27" hidden="1">
      <c r="Z2109" s="76"/>
      <c r="AA2109" s="76"/>
    </row>
    <row r="2110" spans="26:27" hidden="1">
      <c r="Z2110" s="76"/>
      <c r="AA2110" s="76"/>
    </row>
    <row r="2111" spans="26:27" hidden="1">
      <c r="Z2111" s="76"/>
      <c r="AA2111" s="76"/>
    </row>
    <row r="2112" spans="26:27" hidden="1">
      <c r="Z2112" s="76"/>
      <c r="AA2112" s="76"/>
    </row>
    <row r="2113" spans="26:27" hidden="1">
      <c r="Z2113" s="76"/>
      <c r="AA2113" s="76"/>
    </row>
    <row r="2114" spans="26:27" hidden="1">
      <c r="Z2114" s="76"/>
      <c r="AA2114" s="76"/>
    </row>
    <row r="2115" spans="26:27" hidden="1">
      <c r="Z2115" s="76"/>
      <c r="AA2115" s="76"/>
    </row>
    <row r="2116" spans="26:27" hidden="1">
      <c r="Z2116" s="76"/>
      <c r="AA2116" s="76"/>
    </row>
    <row r="2117" spans="26:27" hidden="1">
      <c r="Z2117" s="76"/>
      <c r="AA2117" s="76"/>
    </row>
    <row r="2118" spans="26:27" hidden="1">
      <c r="Z2118" s="76"/>
      <c r="AA2118" s="76"/>
    </row>
    <row r="2119" spans="26:27" hidden="1">
      <c r="Z2119" s="76"/>
      <c r="AA2119" s="76"/>
    </row>
    <row r="2120" spans="26:27" hidden="1">
      <c r="Z2120" s="76"/>
      <c r="AA2120" s="76"/>
    </row>
    <row r="2121" spans="26:27" hidden="1">
      <c r="Z2121" s="76"/>
      <c r="AA2121" s="76"/>
    </row>
    <row r="2122" spans="26:27" hidden="1">
      <c r="Z2122" s="76"/>
      <c r="AA2122" s="76"/>
    </row>
    <row r="2123" spans="26:27" hidden="1">
      <c r="Z2123" s="76"/>
      <c r="AA2123" s="76"/>
    </row>
    <row r="2124" spans="26:27" hidden="1">
      <c r="Z2124" s="76"/>
      <c r="AA2124" s="76"/>
    </row>
    <row r="2125" spans="26:27" hidden="1">
      <c r="Z2125" s="76"/>
      <c r="AA2125" s="76"/>
    </row>
    <row r="2126" spans="26:27" hidden="1">
      <c r="Z2126" s="76"/>
      <c r="AA2126" s="76"/>
    </row>
    <row r="2127" spans="26:27" hidden="1">
      <c r="Z2127" s="76"/>
      <c r="AA2127" s="76"/>
    </row>
    <row r="2128" spans="26:27" hidden="1">
      <c r="Z2128" s="76"/>
      <c r="AA2128" s="76"/>
    </row>
    <row r="2129" spans="26:27" hidden="1">
      <c r="Z2129" s="76"/>
      <c r="AA2129" s="76"/>
    </row>
    <row r="2130" spans="26:27" hidden="1">
      <c r="Z2130" s="76"/>
      <c r="AA2130" s="76"/>
    </row>
    <row r="2131" spans="26:27" hidden="1">
      <c r="Z2131" s="76"/>
      <c r="AA2131" s="76"/>
    </row>
    <row r="2132" spans="26:27" hidden="1">
      <c r="Z2132" s="76"/>
      <c r="AA2132" s="76"/>
    </row>
    <row r="2133" spans="26:27" hidden="1">
      <c r="Z2133" s="76"/>
      <c r="AA2133" s="76"/>
    </row>
    <row r="2134" spans="26:27" hidden="1">
      <c r="Z2134" s="76"/>
      <c r="AA2134" s="76"/>
    </row>
    <row r="2135" spans="26:27" hidden="1">
      <c r="Z2135" s="76"/>
      <c r="AA2135" s="76"/>
    </row>
    <row r="2136" spans="26:27" hidden="1">
      <c r="Z2136" s="76"/>
      <c r="AA2136" s="76"/>
    </row>
    <row r="2137" spans="26:27" hidden="1">
      <c r="Z2137" s="76"/>
      <c r="AA2137" s="76"/>
    </row>
    <row r="2138" spans="26:27" hidden="1">
      <c r="Z2138" s="76"/>
      <c r="AA2138" s="76"/>
    </row>
    <row r="2139" spans="26:27" hidden="1">
      <c r="Z2139" s="76"/>
      <c r="AA2139" s="76"/>
    </row>
    <row r="2140" spans="26:27" hidden="1">
      <c r="Z2140" s="76"/>
      <c r="AA2140" s="76"/>
    </row>
    <row r="2141" spans="26:27" hidden="1">
      <c r="Z2141" s="76"/>
      <c r="AA2141" s="76"/>
    </row>
    <row r="2142" spans="26:27" hidden="1">
      <c r="Z2142" s="76"/>
      <c r="AA2142" s="76"/>
    </row>
    <row r="2143" spans="26:27" hidden="1">
      <c r="Z2143" s="76"/>
      <c r="AA2143" s="76"/>
    </row>
    <row r="2144" spans="26:27" hidden="1">
      <c r="Z2144" s="76"/>
      <c r="AA2144" s="76"/>
    </row>
    <row r="2145" spans="26:27" hidden="1">
      <c r="Z2145" s="76"/>
      <c r="AA2145" s="76"/>
    </row>
    <row r="2146" spans="26:27" hidden="1">
      <c r="Z2146" s="76"/>
      <c r="AA2146" s="76"/>
    </row>
    <row r="2147" spans="26:27" hidden="1">
      <c r="Z2147" s="76"/>
      <c r="AA2147" s="76"/>
    </row>
    <row r="2148" spans="26:27" hidden="1">
      <c r="Z2148" s="76"/>
      <c r="AA2148" s="76"/>
    </row>
    <row r="2149" spans="26:27" hidden="1">
      <c r="Z2149" s="76"/>
      <c r="AA2149" s="76"/>
    </row>
    <row r="2150" spans="26:27" hidden="1">
      <c r="Z2150" s="76"/>
      <c r="AA2150" s="76"/>
    </row>
    <row r="2151" spans="26:27" hidden="1">
      <c r="Z2151" s="76"/>
      <c r="AA2151" s="76"/>
    </row>
    <row r="2152" spans="26:27" hidden="1">
      <c r="Z2152" s="76"/>
      <c r="AA2152" s="76"/>
    </row>
    <row r="2153" spans="26:27" hidden="1">
      <c r="Z2153" s="76"/>
      <c r="AA2153" s="76"/>
    </row>
    <row r="2154" spans="26:27" hidden="1">
      <c r="Z2154" s="76"/>
      <c r="AA2154" s="76"/>
    </row>
    <row r="2155" spans="26:27" hidden="1">
      <c r="Z2155" s="76"/>
      <c r="AA2155" s="76"/>
    </row>
    <row r="2156" spans="26:27" hidden="1">
      <c r="Z2156" s="76"/>
      <c r="AA2156" s="76"/>
    </row>
    <row r="2157" spans="26:27" hidden="1">
      <c r="Z2157" s="76"/>
      <c r="AA2157" s="76"/>
    </row>
    <row r="2158" spans="26:27" hidden="1">
      <c r="Z2158" s="76"/>
      <c r="AA2158" s="76"/>
    </row>
    <row r="2159" spans="26:27" hidden="1">
      <c r="Z2159" s="76"/>
      <c r="AA2159" s="76"/>
    </row>
    <row r="2160" spans="26:27" hidden="1">
      <c r="Z2160" s="76"/>
      <c r="AA2160" s="76"/>
    </row>
    <row r="2161" spans="26:27" hidden="1">
      <c r="Z2161" s="76"/>
      <c r="AA2161" s="76"/>
    </row>
    <row r="2162" spans="26:27" hidden="1">
      <c r="Z2162" s="76"/>
      <c r="AA2162" s="76"/>
    </row>
    <row r="2163" spans="26:27" hidden="1">
      <c r="Z2163" s="76"/>
      <c r="AA2163" s="76"/>
    </row>
    <row r="2164" spans="26:27" hidden="1">
      <c r="Z2164" s="76"/>
      <c r="AA2164" s="76"/>
    </row>
    <row r="2165" spans="26:27" hidden="1">
      <c r="Z2165" s="76"/>
      <c r="AA2165" s="76"/>
    </row>
    <row r="2166" spans="26:27" hidden="1">
      <c r="Z2166" s="76"/>
      <c r="AA2166" s="76"/>
    </row>
    <row r="2167" spans="26:27" hidden="1">
      <c r="Z2167" s="76"/>
      <c r="AA2167" s="76"/>
    </row>
    <row r="2168" spans="26:27" hidden="1">
      <c r="Z2168" s="76"/>
      <c r="AA2168" s="76"/>
    </row>
    <row r="2169" spans="26:27" hidden="1">
      <c r="Z2169" s="76"/>
      <c r="AA2169" s="76"/>
    </row>
    <row r="2170" spans="26:27" hidden="1">
      <c r="Z2170" s="76"/>
      <c r="AA2170" s="76"/>
    </row>
    <row r="2171" spans="26:27" hidden="1">
      <c r="Z2171" s="76"/>
      <c r="AA2171" s="76"/>
    </row>
    <row r="2172" spans="26:27" hidden="1">
      <c r="Z2172" s="76"/>
      <c r="AA2172" s="76"/>
    </row>
    <row r="2173" spans="26:27" hidden="1">
      <c r="Z2173" s="76"/>
      <c r="AA2173" s="76"/>
    </row>
    <row r="2174" spans="26:27" hidden="1">
      <c r="Z2174" s="76"/>
      <c r="AA2174" s="76"/>
    </row>
    <row r="2175" spans="26:27" hidden="1">
      <c r="Z2175" s="76"/>
      <c r="AA2175" s="76"/>
    </row>
    <row r="2176" spans="26:27" hidden="1">
      <c r="Z2176" s="76"/>
      <c r="AA2176" s="76"/>
    </row>
    <row r="2177" spans="26:27" hidden="1">
      <c r="Z2177" s="76"/>
      <c r="AA2177" s="76"/>
    </row>
    <row r="2178" spans="26:27" hidden="1">
      <c r="Z2178" s="76"/>
      <c r="AA2178" s="76"/>
    </row>
    <row r="2179" spans="26:27" hidden="1">
      <c r="Z2179" s="76"/>
      <c r="AA2179" s="76"/>
    </row>
    <row r="2180" spans="26:27" hidden="1">
      <c r="Z2180" s="76"/>
      <c r="AA2180" s="76"/>
    </row>
    <row r="2181" spans="26:27" hidden="1">
      <c r="Z2181" s="76"/>
      <c r="AA2181" s="76"/>
    </row>
    <row r="2182" spans="26:27" hidden="1">
      <c r="Z2182" s="76"/>
      <c r="AA2182" s="76"/>
    </row>
    <row r="2183" spans="26:27" hidden="1">
      <c r="Z2183" s="76"/>
      <c r="AA2183" s="76"/>
    </row>
    <row r="2184" spans="26:27" hidden="1">
      <c r="Z2184" s="76"/>
      <c r="AA2184" s="76"/>
    </row>
    <row r="2185" spans="26:27" hidden="1">
      <c r="Z2185" s="76"/>
      <c r="AA2185" s="76"/>
    </row>
    <row r="2186" spans="26:27" hidden="1">
      <c r="Z2186" s="76"/>
      <c r="AA2186" s="76"/>
    </row>
    <row r="2187" spans="26:27" hidden="1">
      <c r="Z2187" s="76"/>
      <c r="AA2187" s="76"/>
    </row>
    <row r="2188" spans="26:27" hidden="1">
      <c r="Z2188" s="76"/>
      <c r="AA2188" s="76"/>
    </row>
    <row r="2189" spans="26:27" hidden="1">
      <c r="Z2189" s="76"/>
      <c r="AA2189" s="76"/>
    </row>
    <row r="2190" spans="26:27" hidden="1">
      <c r="Z2190" s="76"/>
      <c r="AA2190" s="76"/>
    </row>
    <row r="2191" spans="26:27" hidden="1">
      <c r="Z2191" s="76"/>
      <c r="AA2191" s="76"/>
    </row>
    <row r="2192" spans="26:27" hidden="1">
      <c r="Z2192" s="76"/>
      <c r="AA2192" s="76"/>
    </row>
    <row r="2193" spans="26:27" hidden="1">
      <c r="Z2193" s="76"/>
      <c r="AA2193" s="76"/>
    </row>
    <row r="2194" spans="26:27" hidden="1">
      <c r="Z2194" s="76"/>
      <c r="AA2194" s="76"/>
    </row>
    <row r="2195" spans="26:27" hidden="1">
      <c r="Z2195" s="76"/>
      <c r="AA2195" s="76"/>
    </row>
    <row r="2196" spans="26:27" hidden="1">
      <c r="Z2196" s="76"/>
      <c r="AA2196" s="76"/>
    </row>
    <row r="2197" spans="26:27" hidden="1">
      <c r="Z2197" s="76"/>
      <c r="AA2197" s="76"/>
    </row>
    <row r="2198" spans="26:27" hidden="1">
      <c r="Z2198" s="76"/>
      <c r="AA2198" s="76"/>
    </row>
    <row r="2199" spans="26:27" hidden="1">
      <c r="Z2199" s="76"/>
      <c r="AA2199" s="76"/>
    </row>
    <row r="2200" spans="26:27" hidden="1">
      <c r="Z2200" s="76"/>
      <c r="AA2200" s="76"/>
    </row>
    <row r="2201" spans="26:27" hidden="1">
      <c r="Z2201" s="76"/>
      <c r="AA2201" s="76"/>
    </row>
    <row r="2202" spans="26:27" hidden="1">
      <c r="Z2202" s="76"/>
      <c r="AA2202" s="76"/>
    </row>
    <row r="2203" spans="26:27" hidden="1">
      <c r="Z2203" s="76"/>
      <c r="AA2203" s="76"/>
    </row>
    <row r="2204" spans="26:27" hidden="1">
      <c r="Z2204" s="76"/>
      <c r="AA2204" s="76"/>
    </row>
    <row r="2205" spans="26:27" hidden="1">
      <c r="Z2205" s="76"/>
      <c r="AA2205" s="76"/>
    </row>
    <row r="2206" spans="26:27" hidden="1">
      <c r="Z2206" s="76"/>
      <c r="AA2206" s="76"/>
    </row>
    <row r="2207" spans="26:27" hidden="1">
      <c r="Z2207" s="76"/>
      <c r="AA2207" s="76"/>
    </row>
    <row r="2208" spans="26:27" hidden="1">
      <c r="Z2208" s="76"/>
      <c r="AA2208" s="76"/>
    </row>
    <row r="2209" spans="26:27" hidden="1">
      <c r="Z2209" s="76"/>
      <c r="AA2209" s="76"/>
    </row>
    <row r="2210" spans="26:27" hidden="1">
      <c r="Z2210" s="76"/>
      <c r="AA2210" s="76"/>
    </row>
    <row r="2211" spans="26:27" hidden="1">
      <c r="Z2211" s="76"/>
      <c r="AA2211" s="76"/>
    </row>
    <row r="2212" spans="26:27" hidden="1">
      <c r="Z2212" s="76"/>
      <c r="AA2212" s="76"/>
    </row>
    <row r="2213" spans="26:27" hidden="1">
      <c r="Z2213" s="76"/>
      <c r="AA2213" s="76"/>
    </row>
    <row r="2214" spans="26:27" hidden="1">
      <c r="Z2214" s="76"/>
      <c r="AA2214" s="76"/>
    </row>
    <row r="2215" spans="26:27" hidden="1">
      <c r="Z2215" s="76"/>
      <c r="AA2215" s="76"/>
    </row>
    <row r="2216" spans="26:27" hidden="1">
      <c r="Z2216" s="76"/>
      <c r="AA2216" s="76"/>
    </row>
    <row r="2217" spans="26:27" hidden="1">
      <c r="Z2217" s="76"/>
      <c r="AA2217" s="76"/>
    </row>
    <row r="2218" spans="26:27" hidden="1">
      <c r="Z2218" s="76"/>
      <c r="AA2218" s="76"/>
    </row>
    <row r="2219" spans="26:27" hidden="1">
      <c r="Z2219" s="76"/>
      <c r="AA2219" s="76"/>
    </row>
    <row r="2220" spans="26:27" hidden="1">
      <c r="Z2220" s="76"/>
      <c r="AA2220" s="76"/>
    </row>
    <row r="2221" spans="26:27" hidden="1">
      <c r="Z2221" s="76"/>
      <c r="AA2221" s="76"/>
    </row>
    <row r="2222" spans="26:27" hidden="1">
      <c r="Z2222" s="76"/>
      <c r="AA2222" s="76"/>
    </row>
    <row r="2223" spans="26:27" hidden="1">
      <c r="Z2223" s="76"/>
      <c r="AA2223" s="76"/>
    </row>
    <row r="2224" spans="26:27" hidden="1">
      <c r="Z2224" s="76"/>
      <c r="AA2224" s="76"/>
    </row>
    <row r="2225" spans="26:27" hidden="1">
      <c r="Z2225" s="76"/>
      <c r="AA2225" s="76"/>
    </row>
    <row r="2226" spans="26:27" hidden="1">
      <c r="Z2226" s="76"/>
      <c r="AA2226" s="76"/>
    </row>
    <row r="2227" spans="26:27" hidden="1">
      <c r="Z2227" s="76"/>
      <c r="AA2227" s="76"/>
    </row>
    <row r="2228" spans="26:27" hidden="1">
      <c r="Z2228" s="76"/>
      <c r="AA2228" s="76"/>
    </row>
    <row r="2229" spans="26:27" hidden="1">
      <c r="Z2229" s="76"/>
      <c r="AA2229" s="76"/>
    </row>
    <row r="2230" spans="26:27" hidden="1">
      <c r="Z2230" s="76"/>
      <c r="AA2230" s="76"/>
    </row>
    <row r="2231" spans="26:27" hidden="1">
      <c r="Z2231" s="76"/>
      <c r="AA2231" s="76"/>
    </row>
    <row r="2232" spans="26:27" hidden="1">
      <c r="Z2232" s="76"/>
      <c r="AA2232" s="76"/>
    </row>
    <row r="2233" spans="26:27" hidden="1">
      <c r="Z2233" s="76"/>
      <c r="AA2233" s="76"/>
    </row>
    <row r="2234" spans="26:27" hidden="1">
      <c r="Z2234" s="76"/>
      <c r="AA2234" s="76"/>
    </row>
    <row r="2235" spans="26:27" hidden="1">
      <c r="Z2235" s="76"/>
      <c r="AA2235" s="76"/>
    </row>
    <row r="2236" spans="26:27" hidden="1">
      <c r="Z2236" s="76"/>
      <c r="AA2236" s="76"/>
    </row>
    <row r="2237" spans="26:27" hidden="1">
      <c r="Z2237" s="76"/>
      <c r="AA2237" s="76"/>
    </row>
    <row r="2238" spans="26:27" hidden="1">
      <c r="Z2238" s="76"/>
      <c r="AA2238" s="76"/>
    </row>
    <row r="2239" spans="26:27" hidden="1">
      <c r="Z2239" s="76"/>
      <c r="AA2239" s="76"/>
    </row>
    <row r="2240" spans="26:27" hidden="1">
      <c r="Z2240" s="76"/>
      <c r="AA2240" s="76"/>
    </row>
    <row r="2241" spans="26:27" hidden="1">
      <c r="Z2241" s="76"/>
      <c r="AA2241" s="76"/>
    </row>
    <row r="2242" spans="26:27" hidden="1">
      <c r="Z2242" s="76"/>
      <c r="AA2242" s="76"/>
    </row>
    <row r="2243" spans="26:27" hidden="1">
      <c r="Z2243" s="76"/>
      <c r="AA2243" s="76"/>
    </row>
    <row r="2244" spans="26:27" hidden="1">
      <c r="Z2244" s="76"/>
      <c r="AA2244" s="76"/>
    </row>
    <row r="2245" spans="26:27" hidden="1">
      <c r="Z2245" s="76"/>
      <c r="AA2245" s="76"/>
    </row>
    <row r="2246" spans="26:27" hidden="1">
      <c r="Z2246" s="76"/>
      <c r="AA2246" s="76"/>
    </row>
    <row r="2247" spans="26:27" hidden="1">
      <c r="Z2247" s="76"/>
      <c r="AA2247" s="76"/>
    </row>
    <row r="2248" spans="26:27" hidden="1">
      <c r="Z2248" s="76"/>
      <c r="AA2248" s="76"/>
    </row>
    <row r="2249" spans="26:27" hidden="1">
      <c r="Z2249" s="76"/>
      <c r="AA2249" s="76"/>
    </row>
    <row r="2250" spans="26:27" hidden="1">
      <c r="Z2250" s="76"/>
      <c r="AA2250" s="76"/>
    </row>
    <row r="2251" spans="26:27" hidden="1">
      <c r="Z2251" s="76"/>
      <c r="AA2251" s="76"/>
    </row>
    <row r="2252" spans="26:27" hidden="1">
      <c r="Z2252" s="76"/>
      <c r="AA2252" s="76"/>
    </row>
    <row r="2253" spans="26:27" hidden="1">
      <c r="Z2253" s="76"/>
      <c r="AA2253" s="76"/>
    </row>
    <row r="2254" spans="26:27" hidden="1">
      <c r="Z2254" s="76"/>
      <c r="AA2254" s="76"/>
    </row>
    <row r="2255" spans="26:27" hidden="1">
      <c r="Z2255" s="76"/>
      <c r="AA2255" s="76"/>
    </row>
    <row r="2256" spans="26:27" hidden="1">
      <c r="Z2256" s="76"/>
      <c r="AA2256" s="76"/>
    </row>
    <row r="2257" spans="26:27" hidden="1">
      <c r="Z2257" s="76"/>
      <c r="AA2257" s="76"/>
    </row>
    <row r="2258" spans="26:27" hidden="1">
      <c r="Z2258" s="76"/>
      <c r="AA2258" s="76"/>
    </row>
    <row r="2259" spans="26:27" hidden="1">
      <c r="Z2259" s="76"/>
      <c r="AA2259" s="76"/>
    </row>
    <row r="2260" spans="26:27" hidden="1">
      <c r="Z2260" s="76"/>
      <c r="AA2260" s="76"/>
    </row>
    <row r="2261" spans="26:27" hidden="1">
      <c r="Z2261" s="76"/>
      <c r="AA2261" s="76"/>
    </row>
    <row r="2262" spans="26:27" hidden="1">
      <c r="Z2262" s="76"/>
      <c r="AA2262" s="76"/>
    </row>
    <row r="2263" spans="26:27" hidden="1">
      <c r="Z2263" s="76"/>
      <c r="AA2263" s="76"/>
    </row>
    <row r="2264" spans="26:27" hidden="1">
      <c r="Z2264" s="76"/>
      <c r="AA2264" s="76"/>
    </row>
    <row r="2265" spans="26:27" hidden="1">
      <c r="Z2265" s="76"/>
      <c r="AA2265" s="76"/>
    </row>
    <row r="2266" spans="26:27" hidden="1">
      <c r="Z2266" s="76"/>
      <c r="AA2266" s="76"/>
    </row>
    <row r="2267" spans="26:27" hidden="1">
      <c r="Z2267" s="76"/>
      <c r="AA2267" s="76"/>
    </row>
    <row r="2268" spans="26:27" hidden="1">
      <c r="Z2268" s="76"/>
      <c r="AA2268" s="76"/>
    </row>
    <row r="2269" spans="26:27" hidden="1">
      <c r="Z2269" s="76"/>
      <c r="AA2269" s="76"/>
    </row>
    <row r="2270" spans="26:27" hidden="1">
      <c r="Z2270" s="76"/>
      <c r="AA2270" s="76"/>
    </row>
    <row r="2271" spans="26:27" hidden="1">
      <c r="Z2271" s="76"/>
      <c r="AA2271" s="76"/>
    </row>
    <row r="2272" spans="26:27" hidden="1">
      <c r="Z2272" s="76"/>
      <c r="AA2272" s="76"/>
    </row>
    <row r="2273" spans="26:27" hidden="1">
      <c r="Z2273" s="76"/>
      <c r="AA2273" s="76"/>
    </row>
    <row r="2274" spans="26:27" hidden="1">
      <c r="Z2274" s="76"/>
      <c r="AA2274" s="76"/>
    </row>
    <row r="2275" spans="26:27" hidden="1">
      <c r="Z2275" s="76"/>
      <c r="AA2275" s="76"/>
    </row>
    <row r="2276" spans="26:27" hidden="1">
      <c r="Z2276" s="76"/>
      <c r="AA2276" s="76"/>
    </row>
    <row r="2277" spans="26:27" hidden="1">
      <c r="Z2277" s="76"/>
      <c r="AA2277" s="76"/>
    </row>
    <row r="2278" spans="26:27" hidden="1">
      <c r="Z2278" s="76"/>
      <c r="AA2278" s="76"/>
    </row>
    <row r="2279" spans="26:27" hidden="1">
      <c r="Z2279" s="76"/>
      <c r="AA2279" s="76"/>
    </row>
    <row r="2280" spans="26:27" hidden="1">
      <c r="Z2280" s="76"/>
      <c r="AA2280" s="76"/>
    </row>
    <row r="2281" spans="26:27" hidden="1">
      <c r="Z2281" s="76"/>
      <c r="AA2281" s="76"/>
    </row>
    <row r="2282" spans="26:27" hidden="1">
      <c r="Z2282" s="76"/>
      <c r="AA2282" s="76"/>
    </row>
    <row r="2283" spans="26:27" hidden="1">
      <c r="Z2283" s="76"/>
      <c r="AA2283" s="76"/>
    </row>
    <row r="2284" spans="26:27" hidden="1">
      <c r="Z2284" s="76"/>
      <c r="AA2284" s="76"/>
    </row>
    <row r="2285" spans="26:27" hidden="1">
      <c r="Z2285" s="76"/>
      <c r="AA2285" s="76"/>
    </row>
    <row r="2286" spans="26:27" hidden="1">
      <c r="Z2286" s="76"/>
      <c r="AA2286" s="76"/>
    </row>
    <row r="2287" spans="26:27" hidden="1">
      <c r="Z2287" s="76"/>
      <c r="AA2287" s="76"/>
    </row>
    <row r="2288" spans="26:27" hidden="1">
      <c r="Z2288" s="76"/>
      <c r="AA2288" s="76"/>
    </row>
    <row r="2289" spans="26:27" hidden="1">
      <c r="Z2289" s="76"/>
      <c r="AA2289" s="76"/>
    </row>
    <row r="2290" spans="26:27" hidden="1">
      <c r="Z2290" s="76"/>
      <c r="AA2290" s="76"/>
    </row>
    <row r="2291" spans="26:27" hidden="1">
      <c r="Z2291" s="76"/>
      <c r="AA2291" s="76"/>
    </row>
    <row r="2292" spans="26:27" hidden="1">
      <c r="Z2292" s="76"/>
      <c r="AA2292" s="76"/>
    </row>
    <row r="2293" spans="26:27" hidden="1">
      <c r="Z2293" s="76"/>
      <c r="AA2293" s="76"/>
    </row>
    <row r="2294" spans="26:27" hidden="1">
      <c r="Z2294" s="76"/>
      <c r="AA2294" s="76"/>
    </row>
    <row r="2295" spans="26:27" hidden="1">
      <c r="Z2295" s="76"/>
      <c r="AA2295" s="76"/>
    </row>
    <row r="2296" spans="26:27" hidden="1">
      <c r="Z2296" s="76"/>
      <c r="AA2296" s="76"/>
    </row>
    <row r="2297" spans="26:27" hidden="1">
      <c r="Z2297" s="76"/>
      <c r="AA2297" s="76"/>
    </row>
    <row r="2298" spans="26:27" hidden="1">
      <c r="Z2298" s="76"/>
      <c r="AA2298" s="76"/>
    </row>
    <row r="2299" spans="26:27" hidden="1">
      <c r="Z2299" s="76"/>
      <c r="AA2299" s="76"/>
    </row>
    <row r="2300" spans="26:27" hidden="1">
      <c r="Z2300" s="76"/>
      <c r="AA2300" s="76"/>
    </row>
    <row r="2301" spans="26:27" hidden="1">
      <c r="Z2301" s="76"/>
      <c r="AA2301" s="76"/>
    </row>
    <row r="2302" spans="26:27" hidden="1">
      <c r="Z2302" s="76"/>
      <c r="AA2302" s="76"/>
    </row>
    <row r="2303" spans="26:27" hidden="1">
      <c r="Z2303" s="76"/>
      <c r="AA2303" s="76"/>
    </row>
    <row r="2304" spans="26:27" hidden="1">
      <c r="Z2304" s="76"/>
      <c r="AA2304" s="76"/>
    </row>
    <row r="2305" spans="26:27" hidden="1">
      <c r="Z2305" s="76"/>
      <c r="AA2305" s="76"/>
    </row>
    <row r="2306" spans="26:27" hidden="1">
      <c r="Z2306" s="76"/>
      <c r="AA2306" s="76"/>
    </row>
    <row r="2307" spans="26:27" hidden="1">
      <c r="Z2307" s="76"/>
      <c r="AA2307" s="76"/>
    </row>
    <row r="2308" spans="26:27" hidden="1">
      <c r="Z2308" s="76"/>
      <c r="AA2308" s="76"/>
    </row>
    <row r="2309" spans="26:27" hidden="1">
      <c r="Z2309" s="76"/>
      <c r="AA2309" s="76"/>
    </row>
    <row r="2310" spans="26:27" hidden="1">
      <c r="Z2310" s="76"/>
      <c r="AA2310" s="76"/>
    </row>
    <row r="2311" spans="26:27" hidden="1">
      <c r="Z2311" s="76"/>
      <c r="AA2311" s="76"/>
    </row>
    <row r="2312" spans="26:27" hidden="1">
      <c r="Z2312" s="76"/>
      <c r="AA2312" s="76"/>
    </row>
    <row r="2313" spans="26:27" hidden="1">
      <c r="Z2313" s="76"/>
      <c r="AA2313" s="76"/>
    </row>
    <row r="2314" spans="26:27" hidden="1">
      <c r="Z2314" s="76"/>
      <c r="AA2314" s="76"/>
    </row>
    <row r="2315" spans="26:27" hidden="1">
      <c r="Z2315" s="76"/>
      <c r="AA2315" s="76"/>
    </row>
    <row r="2316" spans="26:27" hidden="1">
      <c r="Z2316" s="76"/>
      <c r="AA2316" s="76"/>
    </row>
    <row r="2317" spans="26:27" hidden="1">
      <c r="Z2317" s="76"/>
      <c r="AA2317" s="76"/>
    </row>
    <row r="2318" spans="26:27" hidden="1">
      <c r="Z2318" s="76"/>
      <c r="AA2318" s="76"/>
    </row>
    <row r="2319" spans="26:27" hidden="1">
      <c r="Z2319" s="76"/>
      <c r="AA2319" s="76"/>
    </row>
    <row r="2320" spans="26:27" hidden="1">
      <c r="Z2320" s="76"/>
      <c r="AA2320" s="76"/>
    </row>
    <row r="2321" spans="26:27" hidden="1">
      <c r="Z2321" s="76"/>
      <c r="AA2321" s="76"/>
    </row>
    <row r="2322" spans="26:27" hidden="1">
      <c r="Z2322" s="76"/>
      <c r="AA2322" s="76"/>
    </row>
    <row r="2323" spans="26:27" hidden="1">
      <c r="Z2323" s="76"/>
      <c r="AA2323" s="76"/>
    </row>
    <row r="2324" spans="26:27" hidden="1">
      <c r="Z2324" s="76"/>
      <c r="AA2324" s="76"/>
    </row>
    <row r="2325" spans="26:27" hidden="1">
      <c r="Z2325" s="76"/>
      <c r="AA2325" s="76"/>
    </row>
    <row r="2326" spans="26:27" hidden="1">
      <c r="Z2326" s="76"/>
      <c r="AA2326" s="76"/>
    </row>
    <row r="2327" spans="26:27" hidden="1">
      <c r="Z2327" s="76"/>
      <c r="AA2327" s="76"/>
    </row>
    <row r="2328" spans="26:27" hidden="1">
      <c r="Z2328" s="76"/>
      <c r="AA2328" s="76"/>
    </row>
    <row r="2329" spans="26:27" hidden="1">
      <c r="Z2329" s="76"/>
      <c r="AA2329" s="76"/>
    </row>
    <row r="2330" spans="26:27" hidden="1">
      <c r="Z2330" s="76"/>
      <c r="AA2330" s="76"/>
    </row>
    <row r="2331" spans="26:27" hidden="1">
      <c r="Z2331" s="76"/>
      <c r="AA2331" s="76"/>
    </row>
    <row r="2332" spans="26:27" hidden="1">
      <c r="Z2332" s="76"/>
      <c r="AA2332" s="76"/>
    </row>
    <row r="2333" spans="26:27" hidden="1">
      <c r="Z2333" s="76"/>
      <c r="AA2333" s="76"/>
    </row>
    <row r="2334" spans="26:27" hidden="1">
      <c r="Z2334" s="76"/>
      <c r="AA2334" s="76"/>
    </row>
    <row r="2335" spans="26:27" hidden="1">
      <c r="Z2335" s="76"/>
      <c r="AA2335" s="76"/>
    </row>
    <row r="2336" spans="26:27" hidden="1">
      <c r="Z2336" s="76"/>
      <c r="AA2336" s="76"/>
    </row>
    <row r="2337" spans="26:27" hidden="1">
      <c r="Z2337" s="76"/>
      <c r="AA2337" s="76"/>
    </row>
    <row r="2338" spans="26:27" hidden="1">
      <c r="Z2338" s="76"/>
      <c r="AA2338" s="76"/>
    </row>
    <row r="2339" spans="26:27" hidden="1">
      <c r="Z2339" s="76"/>
      <c r="AA2339" s="76"/>
    </row>
    <row r="2340" spans="26:27" hidden="1">
      <c r="Z2340" s="76"/>
      <c r="AA2340" s="76"/>
    </row>
    <row r="2341" spans="26:27" hidden="1">
      <c r="Z2341" s="76"/>
      <c r="AA2341" s="76"/>
    </row>
    <row r="2342" spans="26:27" hidden="1">
      <c r="Z2342" s="76"/>
      <c r="AA2342" s="76"/>
    </row>
    <row r="2343" spans="26:27" hidden="1">
      <c r="Z2343" s="76"/>
      <c r="AA2343" s="76"/>
    </row>
    <row r="2344" spans="26:27" hidden="1">
      <c r="Z2344" s="76"/>
      <c r="AA2344" s="76"/>
    </row>
    <row r="2345" spans="26:27" hidden="1">
      <c r="Z2345" s="76"/>
      <c r="AA2345" s="76"/>
    </row>
    <row r="2346" spans="26:27" hidden="1">
      <c r="Z2346" s="76"/>
      <c r="AA2346" s="76"/>
    </row>
    <row r="2347" spans="26:27" hidden="1">
      <c r="Z2347" s="76"/>
      <c r="AA2347" s="76"/>
    </row>
    <row r="2348" spans="26:27" hidden="1">
      <c r="Z2348" s="76"/>
      <c r="AA2348" s="76"/>
    </row>
    <row r="2349" spans="26:27" hidden="1">
      <c r="Z2349" s="76"/>
      <c r="AA2349" s="76"/>
    </row>
    <row r="2350" spans="26:27" hidden="1">
      <c r="Z2350" s="76"/>
      <c r="AA2350" s="76"/>
    </row>
    <row r="2351" spans="26:27" hidden="1">
      <c r="Z2351" s="76"/>
      <c r="AA2351" s="76"/>
    </row>
    <row r="2352" spans="26:27" hidden="1">
      <c r="Z2352" s="76"/>
      <c r="AA2352" s="76"/>
    </row>
    <row r="2353" spans="26:27" hidden="1">
      <c r="Z2353" s="76"/>
      <c r="AA2353" s="76"/>
    </row>
    <row r="2354" spans="26:27" hidden="1">
      <c r="Z2354" s="76"/>
      <c r="AA2354" s="76"/>
    </row>
    <row r="2355" spans="26:27" hidden="1">
      <c r="Z2355" s="76"/>
      <c r="AA2355" s="76"/>
    </row>
    <row r="2356" spans="26:27" hidden="1">
      <c r="Z2356" s="76"/>
      <c r="AA2356" s="76"/>
    </row>
    <row r="2357" spans="26:27" hidden="1">
      <c r="Z2357" s="76"/>
      <c r="AA2357" s="76"/>
    </row>
    <row r="2358" spans="26:27" hidden="1">
      <c r="Z2358" s="76"/>
      <c r="AA2358" s="76"/>
    </row>
    <row r="2359" spans="26:27" hidden="1">
      <c r="Z2359" s="76"/>
      <c r="AA2359" s="76"/>
    </row>
    <row r="2360" spans="26:27" hidden="1">
      <c r="Z2360" s="76"/>
      <c r="AA2360" s="76"/>
    </row>
    <row r="2361" spans="26:27" hidden="1">
      <c r="Z2361" s="76"/>
      <c r="AA2361" s="76"/>
    </row>
    <row r="2362" spans="26:27" hidden="1">
      <c r="Z2362" s="76"/>
      <c r="AA2362" s="76"/>
    </row>
    <row r="2363" spans="26:27" hidden="1">
      <c r="Z2363" s="76"/>
      <c r="AA2363" s="76"/>
    </row>
    <row r="2364" spans="26:27" hidden="1">
      <c r="Z2364" s="76"/>
      <c r="AA2364" s="76"/>
    </row>
    <row r="2365" spans="26:27" hidden="1">
      <c r="Z2365" s="76"/>
      <c r="AA2365" s="76"/>
    </row>
    <row r="2366" spans="26:27" hidden="1">
      <c r="Z2366" s="76"/>
      <c r="AA2366" s="76"/>
    </row>
    <row r="2367" spans="26:27" hidden="1">
      <c r="Z2367" s="76"/>
      <c r="AA2367" s="76"/>
    </row>
    <row r="2368" spans="26:27" hidden="1">
      <c r="Z2368" s="76"/>
      <c r="AA2368" s="76"/>
    </row>
    <row r="2369" spans="26:27" hidden="1">
      <c r="Z2369" s="76"/>
      <c r="AA2369" s="76"/>
    </row>
    <row r="2370" spans="26:27" hidden="1">
      <c r="Z2370" s="76"/>
      <c r="AA2370" s="76"/>
    </row>
    <row r="2371" spans="26:27" hidden="1">
      <c r="Z2371" s="76"/>
      <c r="AA2371" s="76"/>
    </row>
    <row r="2372" spans="26:27" hidden="1">
      <c r="Z2372" s="76"/>
      <c r="AA2372" s="76"/>
    </row>
    <row r="2373" spans="26:27" hidden="1">
      <c r="Z2373" s="76"/>
      <c r="AA2373" s="76"/>
    </row>
    <row r="2374" spans="26:27" hidden="1">
      <c r="Z2374" s="76"/>
      <c r="AA2374" s="76"/>
    </row>
    <row r="2375" spans="26:27" hidden="1">
      <c r="Z2375" s="76"/>
      <c r="AA2375" s="76"/>
    </row>
    <row r="2376" spans="26:27" hidden="1">
      <c r="Z2376" s="76"/>
      <c r="AA2376" s="76"/>
    </row>
    <row r="2377" spans="26:27" hidden="1">
      <c r="Z2377" s="76"/>
      <c r="AA2377" s="76"/>
    </row>
    <row r="2378" spans="26:27" hidden="1">
      <c r="Z2378" s="76"/>
      <c r="AA2378" s="76"/>
    </row>
    <row r="2379" spans="26:27" hidden="1">
      <c r="Z2379" s="76"/>
      <c r="AA2379" s="76"/>
    </row>
    <row r="2380" spans="26:27" hidden="1">
      <c r="Z2380" s="76"/>
      <c r="AA2380" s="76"/>
    </row>
    <row r="2381" spans="26:27" hidden="1">
      <c r="Z2381" s="76"/>
      <c r="AA2381" s="76"/>
    </row>
    <row r="2382" spans="26:27" hidden="1">
      <c r="Z2382" s="76"/>
      <c r="AA2382" s="76"/>
    </row>
    <row r="2383" spans="26:27" hidden="1">
      <c r="Z2383" s="76"/>
      <c r="AA2383" s="76"/>
    </row>
    <row r="2384" spans="26:27" hidden="1">
      <c r="Z2384" s="76"/>
      <c r="AA2384" s="76"/>
    </row>
    <row r="2385" spans="26:27" hidden="1">
      <c r="Z2385" s="76"/>
      <c r="AA2385" s="76"/>
    </row>
    <row r="2386" spans="26:27" hidden="1">
      <c r="Z2386" s="76"/>
      <c r="AA2386" s="76"/>
    </row>
    <row r="2387" spans="26:27" hidden="1">
      <c r="Z2387" s="76"/>
      <c r="AA2387" s="76"/>
    </row>
    <row r="2388" spans="26:27" hidden="1">
      <c r="Z2388" s="76"/>
      <c r="AA2388" s="76"/>
    </row>
    <row r="2389" spans="26:27" hidden="1">
      <c r="Z2389" s="76"/>
      <c r="AA2389" s="76"/>
    </row>
    <row r="2390" spans="26:27" hidden="1">
      <c r="Z2390" s="76"/>
      <c r="AA2390" s="76"/>
    </row>
    <row r="2391" spans="26:27" hidden="1">
      <c r="Z2391" s="76"/>
      <c r="AA2391" s="76"/>
    </row>
    <row r="2392" spans="26:27" hidden="1">
      <c r="Z2392" s="76"/>
      <c r="AA2392" s="76"/>
    </row>
    <row r="2393" spans="26:27" hidden="1">
      <c r="Z2393" s="76"/>
      <c r="AA2393" s="76"/>
    </row>
    <row r="2394" spans="26:27" hidden="1">
      <c r="Z2394" s="76"/>
      <c r="AA2394" s="76"/>
    </row>
    <row r="2395" spans="26:27" hidden="1">
      <c r="Z2395" s="76"/>
      <c r="AA2395" s="76"/>
    </row>
    <row r="2396" spans="26:27" hidden="1">
      <c r="Z2396" s="76"/>
      <c r="AA2396" s="76"/>
    </row>
    <row r="2397" spans="26:27" hidden="1">
      <c r="Z2397" s="76"/>
      <c r="AA2397" s="76"/>
    </row>
    <row r="2398" spans="26:27" hidden="1">
      <c r="Z2398" s="76"/>
      <c r="AA2398" s="76"/>
    </row>
    <row r="2399" spans="26:27" hidden="1">
      <c r="Z2399" s="76"/>
      <c r="AA2399" s="76"/>
    </row>
    <row r="2400" spans="26:27" hidden="1">
      <c r="Z2400" s="76"/>
      <c r="AA2400" s="76"/>
    </row>
    <row r="2401" spans="26:27" hidden="1">
      <c r="Z2401" s="76"/>
      <c r="AA2401" s="76"/>
    </row>
    <row r="2402" spans="26:27" hidden="1">
      <c r="Z2402" s="76"/>
      <c r="AA2402" s="76"/>
    </row>
    <row r="2403" spans="26:27" hidden="1">
      <c r="Z2403" s="76"/>
      <c r="AA2403" s="76"/>
    </row>
    <row r="2404" spans="26:27" hidden="1">
      <c r="Z2404" s="76"/>
      <c r="AA2404" s="76"/>
    </row>
    <row r="2405" spans="26:27" hidden="1">
      <c r="Z2405" s="76"/>
      <c r="AA2405" s="76"/>
    </row>
    <row r="2406" spans="26:27" hidden="1">
      <c r="Z2406" s="76"/>
      <c r="AA2406" s="76"/>
    </row>
    <row r="2407" spans="26:27" hidden="1">
      <c r="Z2407" s="76"/>
      <c r="AA2407" s="76"/>
    </row>
    <row r="2408" spans="26:27" hidden="1">
      <c r="Z2408" s="76"/>
      <c r="AA2408" s="76"/>
    </row>
    <row r="2409" spans="26:27" hidden="1">
      <c r="Z2409" s="76"/>
      <c r="AA2409" s="76"/>
    </row>
    <row r="2410" spans="26:27" hidden="1">
      <c r="Z2410" s="76"/>
      <c r="AA2410" s="76"/>
    </row>
    <row r="2411" spans="26:27" hidden="1">
      <c r="Z2411" s="76"/>
      <c r="AA2411" s="76"/>
    </row>
    <row r="2412" spans="26:27" hidden="1">
      <c r="Z2412" s="76"/>
      <c r="AA2412" s="76"/>
    </row>
    <row r="2413" spans="26:27" hidden="1">
      <c r="Z2413" s="76"/>
      <c r="AA2413" s="76"/>
    </row>
    <row r="2414" spans="26:27" hidden="1">
      <c r="Z2414" s="76"/>
      <c r="AA2414" s="76"/>
    </row>
    <row r="2415" spans="26:27" hidden="1">
      <c r="Z2415" s="76"/>
      <c r="AA2415" s="76"/>
    </row>
    <row r="2416" spans="26:27" hidden="1">
      <c r="Z2416" s="76"/>
      <c r="AA2416" s="76"/>
    </row>
    <row r="2417" spans="26:27" hidden="1">
      <c r="Z2417" s="76"/>
      <c r="AA2417" s="76"/>
    </row>
    <row r="2418" spans="26:27" hidden="1">
      <c r="Z2418" s="76"/>
      <c r="AA2418" s="76"/>
    </row>
    <row r="2419" spans="26:27" hidden="1">
      <c r="Z2419" s="76"/>
      <c r="AA2419" s="76"/>
    </row>
    <row r="2420" spans="26:27" hidden="1">
      <c r="Z2420" s="76"/>
      <c r="AA2420" s="76"/>
    </row>
    <row r="2421" spans="26:27" hidden="1">
      <c r="Z2421" s="76"/>
      <c r="AA2421" s="76"/>
    </row>
    <row r="2422" spans="26:27" hidden="1">
      <c r="Z2422" s="76"/>
      <c r="AA2422" s="76"/>
    </row>
    <row r="2423" spans="26:27" hidden="1">
      <c r="Z2423" s="76"/>
      <c r="AA2423" s="76"/>
    </row>
    <row r="2424" spans="26:27" hidden="1">
      <c r="Z2424" s="76"/>
      <c r="AA2424" s="76"/>
    </row>
    <row r="2425" spans="26:27" hidden="1">
      <c r="Z2425" s="76"/>
      <c r="AA2425" s="76"/>
    </row>
    <row r="2426" spans="26:27" hidden="1">
      <c r="Z2426" s="76"/>
      <c r="AA2426" s="76"/>
    </row>
    <row r="2427" spans="26:27" hidden="1">
      <c r="Z2427" s="76"/>
      <c r="AA2427" s="76"/>
    </row>
    <row r="2428" spans="26:27" hidden="1">
      <c r="Z2428" s="76"/>
      <c r="AA2428" s="76"/>
    </row>
    <row r="2429" spans="26:27" hidden="1">
      <c r="Z2429" s="76"/>
      <c r="AA2429" s="76"/>
    </row>
    <row r="2430" spans="26:27" hidden="1">
      <c r="Z2430" s="76"/>
      <c r="AA2430" s="76"/>
    </row>
    <row r="2431" spans="26:27" hidden="1">
      <c r="Z2431" s="76"/>
      <c r="AA2431" s="76"/>
    </row>
    <row r="2432" spans="26:27" hidden="1">
      <c r="Z2432" s="76"/>
      <c r="AA2432" s="76"/>
    </row>
    <row r="2433" spans="26:27" hidden="1">
      <c r="Z2433" s="76"/>
      <c r="AA2433" s="76"/>
    </row>
    <row r="2434" spans="26:27" hidden="1">
      <c r="Z2434" s="76"/>
      <c r="AA2434" s="76"/>
    </row>
    <row r="2435" spans="26:27" hidden="1">
      <c r="Z2435" s="76"/>
      <c r="AA2435" s="76"/>
    </row>
    <row r="2436" spans="26:27" hidden="1">
      <c r="Z2436" s="76"/>
      <c r="AA2436" s="76"/>
    </row>
    <row r="2437" spans="26:27" hidden="1">
      <c r="Z2437" s="76"/>
      <c r="AA2437" s="76"/>
    </row>
    <row r="2438" spans="26:27" hidden="1">
      <c r="Z2438" s="76"/>
      <c r="AA2438" s="76"/>
    </row>
    <row r="2439" spans="26:27" hidden="1">
      <c r="Z2439" s="76"/>
      <c r="AA2439" s="76"/>
    </row>
    <row r="2440" spans="26:27" hidden="1">
      <c r="Z2440" s="76"/>
      <c r="AA2440" s="76"/>
    </row>
    <row r="2441" spans="26:27" hidden="1">
      <c r="Z2441" s="76"/>
      <c r="AA2441" s="76"/>
    </row>
    <row r="2442" spans="26:27" hidden="1">
      <c r="Z2442" s="76"/>
      <c r="AA2442" s="76"/>
    </row>
    <row r="2443" spans="26:27" hidden="1">
      <c r="Z2443" s="76"/>
      <c r="AA2443" s="76"/>
    </row>
    <row r="2444" spans="26:27" hidden="1">
      <c r="Z2444" s="76"/>
      <c r="AA2444" s="76"/>
    </row>
    <row r="2445" spans="26:27" hidden="1">
      <c r="Z2445" s="76"/>
      <c r="AA2445" s="76"/>
    </row>
    <row r="2446" spans="26:27" hidden="1">
      <c r="Z2446" s="76"/>
      <c r="AA2446" s="76"/>
    </row>
    <row r="2447" spans="26:27" hidden="1">
      <c r="Z2447" s="76"/>
      <c r="AA2447" s="76"/>
    </row>
    <row r="2448" spans="26:27" hidden="1">
      <c r="Z2448" s="76"/>
      <c r="AA2448" s="76"/>
    </row>
    <row r="2449" spans="26:27" hidden="1">
      <c r="Z2449" s="76"/>
      <c r="AA2449" s="76"/>
    </row>
    <row r="2450" spans="26:27" hidden="1">
      <c r="Z2450" s="76"/>
      <c r="AA2450" s="76"/>
    </row>
    <row r="2451" spans="26:27" hidden="1">
      <c r="Z2451" s="76"/>
      <c r="AA2451" s="76"/>
    </row>
    <row r="2452" spans="26:27" hidden="1">
      <c r="Z2452" s="76"/>
      <c r="AA2452" s="76"/>
    </row>
    <row r="2453" spans="26:27" hidden="1">
      <c r="Z2453" s="76"/>
      <c r="AA2453" s="76"/>
    </row>
    <row r="2454" spans="26:27" hidden="1">
      <c r="Z2454" s="76"/>
      <c r="AA2454" s="76"/>
    </row>
    <row r="2455" spans="26:27" hidden="1">
      <c r="Z2455" s="76"/>
      <c r="AA2455" s="76"/>
    </row>
    <row r="2456" spans="26:27" hidden="1">
      <c r="Z2456" s="76"/>
      <c r="AA2456" s="76"/>
    </row>
    <row r="2457" spans="26:27" hidden="1">
      <c r="Z2457" s="76"/>
      <c r="AA2457" s="76"/>
    </row>
    <row r="2458" spans="26:27" hidden="1">
      <c r="Z2458" s="76"/>
      <c r="AA2458" s="76"/>
    </row>
    <row r="2459" spans="26:27" hidden="1">
      <c r="Z2459" s="76"/>
      <c r="AA2459" s="76"/>
    </row>
    <row r="2460" spans="26:27" hidden="1">
      <c r="Z2460" s="76"/>
      <c r="AA2460" s="76"/>
    </row>
    <row r="2461" spans="26:27" hidden="1">
      <c r="Z2461" s="76"/>
      <c r="AA2461" s="76"/>
    </row>
    <row r="2462" spans="26:27" hidden="1">
      <c r="Z2462" s="76"/>
      <c r="AA2462" s="76"/>
    </row>
    <row r="2463" spans="26:27" hidden="1">
      <c r="Z2463" s="76"/>
      <c r="AA2463" s="76"/>
    </row>
    <row r="2464" spans="26:27" hidden="1">
      <c r="Z2464" s="76"/>
      <c r="AA2464" s="76"/>
    </row>
    <row r="2465" spans="26:27" hidden="1">
      <c r="Z2465" s="76"/>
      <c r="AA2465" s="76"/>
    </row>
    <row r="2466" spans="26:27" hidden="1">
      <c r="Z2466" s="76"/>
      <c r="AA2466" s="76"/>
    </row>
    <row r="2467" spans="26:27" hidden="1">
      <c r="Z2467" s="76"/>
      <c r="AA2467" s="76"/>
    </row>
    <row r="2468" spans="26:27" hidden="1">
      <c r="Z2468" s="76"/>
      <c r="AA2468" s="76"/>
    </row>
    <row r="2469" spans="26:27" hidden="1">
      <c r="Z2469" s="76"/>
      <c r="AA2469" s="76"/>
    </row>
    <row r="2470" spans="26:27" hidden="1">
      <c r="Z2470" s="76"/>
      <c r="AA2470" s="76"/>
    </row>
    <row r="2471" spans="26:27" hidden="1">
      <c r="Z2471" s="76"/>
      <c r="AA2471" s="76"/>
    </row>
    <row r="2472" spans="26:27" hidden="1">
      <c r="Z2472" s="76"/>
      <c r="AA2472" s="76"/>
    </row>
    <row r="2473" spans="26:27" hidden="1">
      <c r="Z2473" s="76"/>
      <c r="AA2473" s="76"/>
    </row>
    <row r="2474" spans="26:27" hidden="1">
      <c r="Z2474" s="76"/>
      <c r="AA2474" s="76"/>
    </row>
    <row r="2475" spans="26:27" hidden="1">
      <c r="Z2475" s="76"/>
      <c r="AA2475" s="76"/>
    </row>
    <row r="2476" spans="26:27" hidden="1">
      <c r="Z2476" s="76"/>
      <c r="AA2476" s="76"/>
    </row>
    <row r="2477" spans="26:27" hidden="1">
      <c r="Z2477" s="76"/>
      <c r="AA2477" s="76"/>
    </row>
    <row r="2478" spans="26:27" hidden="1">
      <c r="Z2478" s="76"/>
      <c r="AA2478" s="76"/>
    </row>
    <row r="2479" spans="26:27" hidden="1">
      <c r="Z2479" s="76"/>
      <c r="AA2479" s="76"/>
    </row>
    <row r="2480" spans="26:27" hidden="1">
      <c r="Z2480" s="76"/>
      <c r="AA2480" s="76"/>
    </row>
    <row r="2481" spans="26:27" hidden="1">
      <c r="Z2481" s="76"/>
      <c r="AA2481" s="76"/>
    </row>
    <row r="2482" spans="26:27" hidden="1">
      <c r="Z2482" s="76"/>
      <c r="AA2482" s="76"/>
    </row>
    <row r="2483" spans="26:27" hidden="1">
      <c r="Z2483" s="76"/>
      <c r="AA2483" s="76"/>
    </row>
    <row r="2484" spans="26:27" hidden="1">
      <c r="Z2484" s="76"/>
      <c r="AA2484" s="76"/>
    </row>
    <row r="2485" spans="26:27" hidden="1">
      <c r="Z2485" s="76"/>
      <c r="AA2485" s="76"/>
    </row>
    <row r="2486" spans="26:27" hidden="1">
      <c r="Z2486" s="76"/>
      <c r="AA2486" s="76"/>
    </row>
    <row r="2487" spans="26:27" hidden="1">
      <c r="Z2487" s="76"/>
      <c r="AA2487" s="76"/>
    </row>
    <row r="2488" spans="26:27" hidden="1">
      <c r="Z2488" s="76"/>
      <c r="AA2488" s="76"/>
    </row>
    <row r="2489" spans="26:27" hidden="1">
      <c r="Z2489" s="76"/>
      <c r="AA2489" s="76"/>
    </row>
    <row r="2490" spans="26:27" hidden="1">
      <c r="Z2490" s="76"/>
      <c r="AA2490" s="76"/>
    </row>
    <row r="2491" spans="26:27" hidden="1">
      <c r="Z2491" s="76"/>
      <c r="AA2491" s="76"/>
    </row>
    <row r="2492" spans="26:27" hidden="1">
      <c r="Z2492" s="76"/>
      <c r="AA2492" s="76"/>
    </row>
    <row r="2493" spans="26:27" hidden="1">
      <c r="Z2493" s="76"/>
      <c r="AA2493" s="76"/>
    </row>
    <row r="2494" spans="26:27" hidden="1">
      <c r="Z2494" s="76"/>
      <c r="AA2494" s="76"/>
    </row>
    <row r="2495" spans="26:27" hidden="1">
      <c r="Z2495" s="76"/>
      <c r="AA2495" s="76"/>
    </row>
    <row r="2496" spans="26:27" hidden="1">
      <c r="Z2496" s="76"/>
      <c r="AA2496" s="76"/>
    </row>
    <row r="2497" spans="26:27" hidden="1">
      <c r="Z2497" s="76"/>
      <c r="AA2497" s="76"/>
    </row>
    <row r="2498" spans="26:27" hidden="1">
      <c r="Z2498" s="76"/>
      <c r="AA2498" s="76"/>
    </row>
    <row r="2499" spans="26:27" hidden="1">
      <c r="Z2499" s="76"/>
      <c r="AA2499" s="76"/>
    </row>
    <row r="2500" spans="26:27" hidden="1">
      <c r="Z2500" s="76"/>
      <c r="AA2500" s="76"/>
    </row>
    <row r="2501" spans="26:27" hidden="1">
      <c r="Z2501" s="76"/>
      <c r="AA2501" s="76"/>
    </row>
    <row r="2502" spans="26:27" hidden="1">
      <c r="Z2502" s="76"/>
      <c r="AA2502" s="76"/>
    </row>
    <row r="2503" spans="26:27" hidden="1">
      <c r="Z2503" s="76"/>
      <c r="AA2503" s="76"/>
    </row>
    <row r="2504" spans="26:27" hidden="1">
      <c r="Z2504" s="76"/>
      <c r="AA2504" s="76"/>
    </row>
    <row r="2505" spans="26:27" hidden="1">
      <c r="Z2505" s="76"/>
      <c r="AA2505" s="76"/>
    </row>
    <row r="2506" spans="26:27" hidden="1">
      <c r="Z2506" s="76"/>
      <c r="AA2506" s="76"/>
    </row>
    <row r="2507" spans="26:27" hidden="1">
      <c r="Z2507" s="76"/>
      <c r="AA2507" s="76"/>
    </row>
    <row r="2508" spans="26:27" hidden="1">
      <c r="Z2508" s="76"/>
      <c r="AA2508" s="76"/>
    </row>
    <row r="2509" spans="26:27" hidden="1">
      <c r="Z2509" s="76"/>
      <c r="AA2509" s="76"/>
    </row>
    <row r="2510" spans="26:27" hidden="1">
      <c r="Z2510" s="76"/>
      <c r="AA2510" s="76"/>
    </row>
    <row r="2511" spans="26:27" hidden="1">
      <c r="Z2511" s="76"/>
      <c r="AA2511" s="76"/>
    </row>
    <row r="2512" spans="26:27" hidden="1">
      <c r="Z2512" s="76"/>
      <c r="AA2512" s="76"/>
    </row>
    <row r="2513" spans="26:27" hidden="1">
      <c r="Z2513" s="76"/>
      <c r="AA2513" s="76"/>
    </row>
    <row r="2514" spans="26:27" hidden="1">
      <c r="Z2514" s="76"/>
      <c r="AA2514" s="76"/>
    </row>
    <row r="2515" spans="26:27" hidden="1">
      <c r="Z2515" s="76"/>
      <c r="AA2515" s="76"/>
    </row>
    <row r="2516" spans="26:27" hidden="1">
      <c r="Z2516" s="76"/>
      <c r="AA2516" s="76"/>
    </row>
    <row r="2517" spans="26:27" hidden="1">
      <c r="Z2517" s="76"/>
      <c r="AA2517" s="76"/>
    </row>
    <row r="2518" spans="26:27" hidden="1">
      <c r="Z2518" s="76"/>
      <c r="AA2518" s="76"/>
    </row>
    <row r="2519" spans="26:27" hidden="1">
      <c r="Z2519" s="76"/>
      <c r="AA2519" s="76"/>
    </row>
    <row r="2520" spans="26:27" hidden="1">
      <c r="Z2520" s="76"/>
      <c r="AA2520" s="76"/>
    </row>
    <row r="2521" spans="26:27" hidden="1">
      <c r="Z2521" s="76"/>
      <c r="AA2521" s="76"/>
    </row>
    <row r="2522" spans="26:27" hidden="1">
      <c r="Z2522" s="76"/>
      <c r="AA2522" s="76"/>
    </row>
    <row r="2523" spans="26:27" hidden="1">
      <c r="Z2523" s="76"/>
      <c r="AA2523" s="76"/>
    </row>
    <row r="2524" spans="26:27" hidden="1">
      <c r="Z2524" s="76"/>
      <c r="AA2524" s="76"/>
    </row>
    <row r="2525" spans="26:27" hidden="1">
      <c r="Z2525" s="76"/>
      <c r="AA2525" s="76"/>
    </row>
    <row r="2526" spans="26:27" hidden="1">
      <c r="Z2526" s="76"/>
      <c r="AA2526" s="76"/>
    </row>
    <row r="2527" spans="26:27" hidden="1">
      <c r="Z2527" s="76"/>
      <c r="AA2527" s="76"/>
    </row>
    <row r="2528" spans="26:27" hidden="1">
      <c r="Z2528" s="76"/>
      <c r="AA2528" s="76"/>
    </row>
    <row r="2529" spans="26:27" hidden="1">
      <c r="Z2529" s="76"/>
      <c r="AA2529" s="76"/>
    </row>
    <row r="2530" spans="26:27" hidden="1">
      <c r="Z2530" s="76"/>
      <c r="AA2530" s="76"/>
    </row>
    <row r="2531" spans="26:27" hidden="1">
      <c r="Z2531" s="76"/>
      <c r="AA2531" s="76"/>
    </row>
    <row r="2532" spans="26:27" hidden="1">
      <c r="Z2532" s="76"/>
      <c r="AA2532" s="76"/>
    </row>
    <row r="2533" spans="26:27" hidden="1">
      <c r="Z2533" s="76"/>
      <c r="AA2533" s="76"/>
    </row>
    <row r="2534" spans="26:27" hidden="1">
      <c r="Z2534" s="76"/>
      <c r="AA2534" s="76"/>
    </row>
    <row r="2535" spans="26:27" hidden="1">
      <c r="Z2535" s="76"/>
      <c r="AA2535" s="76"/>
    </row>
    <row r="2536" spans="26:27" hidden="1">
      <c r="Z2536" s="76"/>
      <c r="AA2536" s="76"/>
    </row>
    <row r="2537" spans="26:27" hidden="1">
      <c r="Z2537" s="76"/>
      <c r="AA2537" s="76"/>
    </row>
    <row r="2538" spans="26:27" hidden="1">
      <c r="Z2538" s="76"/>
      <c r="AA2538" s="76"/>
    </row>
    <row r="2539" spans="26:27" hidden="1">
      <c r="Z2539" s="76"/>
      <c r="AA2539" s="76"/>
    </row>
    <row r="2540" spans="26:27" hidden="1">
      <c r="Z2540" s="76"/>
      <c r="AA2540" s="76"/>
    </row>
    <row r="2541" spans="26:27" hidden="1">
      <c r="Z2541" s="76"/>
      <c r="AA2541" s="76"/>
    </row>
    <row r="2542" spans="26:27" hidden="1">
      <c r="Z2542" s="76"/>
      <c r="AA2542" s="76"/>
    </row>
    <row r="2543" spans="26:27" hidden="1">
      <c r="Z2543" s="76"/>
      <c r="AA2543" s="76"/>
    </row>
    <row r="2544" spans="26:27" hidden="1">
      <c r="Z2544" s="76"/>
      <c r="AA2544" s="76"/>
    </row>
    <row r="2545" spans="26:27" hidden="1">
      <c r="Z2545" s="76"/>
      <c r="AA2545" s="76"/>
    </row>
    <row r="2546" spans="26:27" hidden="1">
      <c r="Z2546" s="76"/>
      <c r="AA2546" s="76"/>
    </row>
    <row r="2547" spans="26:27" hidden="1">
      <c r="Z2547" s="76"/>
      <c r="AA2547" s="76"/>
    </row>
    <row r="2548" spans="26:27" hidden="1">
      <c r="Z2548" s="76"/>
      <c r="AA2548" s="76"/>
    </row>
    <row r="2549" spans="26:27" hidden="1">
      <c r="Z2549" s="76"/>
      <c r="AA2549" s="76"/>
    </row>
    <row r="2550" spans="26:27" hidden="1">
      <c r="Z2550" s="76"/>
      <c r="AA2550" s="76"/>
    </row>
    <row r="2551" spans="26:27" hidden="1">
      <c r="Z2551" s="76"/>
      <c r="AA2551" s="76"/>
    </row>
    <row r="2552" spans="26:27" hidden="1">
      <c r="Z2552" s="76"/>
      <c r="AA2552" s="76"/>
    </row>
    <row r="2553" spans="26:27" hidden="1">
      <c r="Z2553" s="76"/>
      <c r="AA2553" s="76"/>
    </row>
    <row r="2554" spans="26:27" hidden="1">
      <c r="Z2554" s="76"/>
      <c r="AA2554" s="76"/>
    </row>
    <row r="2555" spans="26:27" hidden="1">
      <c r="Z2555" s="76"/>
      <c r="AA2555" s="76"/>
    </row>
    <row r="2556" spans="26:27" hidden="1">
      <c r="Z2556" s="76"/>
      <c r="AA2556" s="76"/>
    </row>
    <row r="2557" spans="26:27" hidden="1">
      <c r="Z2557" s="76"/>
      <c r="AA2557" s="76"/>
    </row>
    <row r="2558" spans="26:27" hidden="1">
      <c r="Z2558" s="76"/>
      <c r="AA2558" s="76"/>
    </row>
    <row r="2559" spans="26:27" hidden="1">
      <c r="Z2559" s="76"/>
      <c r="AA2559" s="76"/>
    </row>
    <row r="2560" spans="26:27" hidden="1">
      <c r="Z2560" s="76"/>
      <c r="AA2560" s="76"/>
    </row>
    <row r="2561" spans="26:27" hidden="1">
      <c r="Z2561" s="76"/>
      <c r="AA2561" s="76"/>
    </row>
    <row r="2562" spans="26:27" hidden="1">
      <c r="Z2562" s="76"/>
      <c r="AA2562" s="76"/>
    </row>
    <row r="2563" spans="26:27" hidden="1">
      <c r="Z2563" s="76"/>
      <c r="AA2563" s="76"/>
    </row>
    <row r="2564" spans="26:27" hidden="1">
      <c r="Z2564" s="76"/>
      <c r="AA2564" s="76"/>
    </row>
    <row r="2565" spans="26:27" hidden="1">
      <c r="Z2565" s="76"/>
      <c r="AA2565" s="76"/>
    </row>
    <row r="2566" spans="26:27" hidden="1">
      <c r="Z2566" s="76"/>
      <c r="AA2566" s="76"/>
    </row>
    <row r="2567" spans="26:27" hidden="1">
      <c r="Z2567" s="76"/>
      <c r="AA2567" s="76"/>
    </row>
    <row r="2568" spans="26:27" hidden="1">
      <c r="Z2568" s="76"/>
      <c r="AA2568" s="76"/>
    </row>
    <row r="2569" spans="26:27" hidden="1">
      <c r="Z2569" s="76"/>
      <c r="AA2569" s="76"/>
    </row>
    <row r="2570" spans="26:27" hidden="1">
      <c r="Z2570" s="76"/>
      <c r="AA2570" s="76"/>
    </row>
    <row r="2571" spans="26:27" hidden="1">
      <c r="Z2571" s="76"/>
      <c r="AA2571" s="76"/>
    </row>
    <row r="2572" spans="26:27" hidden="1">
      <c r="Z2572" s="76"/>
      <c r="AA2572" s="76"/>
    </row>
    <row r="2573" spans="26:27" hidden="1">
      <c r="Z2573" s="76"/>
      <c r="AA2573" s="76"/>
    </row>
    <row r="2574" spans="26:27" hidden="1">
      <c r="Z2574" s="76"/>
      <c r="AA2574" s="76"/>
    </row>
    <row r="2575" spans="26:27" hidden="1">
      <c r="Z2575" s="76"/>
      <c r="AA2575" s="76"/>
    </row>
    <row r="2576" spans="26:27" hidden="1">
      <c r="Z2576" s="76"/>
      <c r="AA2576" s="76"/>
    </row>
    <row r="2577" spans="26:27" hidden="1">
      <c r="Z2577" s="76"/>
      <c r="AA2577" s="76"/>
    </row>
    <row r="2578" spans="26:27" hidden="1">
      <c r="Z2578" s="76"/>
      <c r="AA2578" s="76"/>
    </row>
    <row r="2579" spans="26:27" hidden="1">
      <c r="Z2579" s="76"/>
      <c r="AA2579" s="76"/>
    </row>
    <row r="2580" spans="26:27" hidden="1">
      <c r="Z2580" s="76"/>
      <c r="AA2580" s="76"/>
    </row>
    <row r="2581" spans="26:27" hidden="1">
      <c r="Z2581" s="76"/>
      <c r="AA2581" s="76"/>
    </row>
    <row r="2582" spans="26:27" hidden="1">
      <c r="Z2582" s="76"/>
      <c r="AA2582" s="76"/>
    </row>
    <row r="2583" spans="26:27" hidden="1">
      <c r="Z2583" s="76"/>
      <c r="AA2583" s="76"/>
    </row>
    <row r="2584" spans="26:27" hidden="1">
      <c r="Z2584" s="76"/>
      <c r="AA2584" s="76"/>
    </row>
    <row r="2585" spans="26:27" hidden="1">
      <c r="Z2585" s="76"/>
      <c r="AA2585" s="76"/>
    </row>
    <row r="2586" spans="26:27" hidden="1">
      <c r="Z2586" s="76"/>
      <c r="AA2586" s="76"/>
    </row>
    <row r="2587" spans="26:27" hidden="1">
      <c r="Z2587" s="76"/>
      <c r="AA2587" s="76"/>
    </row>
    <row r="2588" spans="26:27" hidden="1">
      <c r="Z2588" s="76"/>
      <c r="AA2588" s="76"/>
    </row>
    <row r="2589" spans="26:27" hidden="1">
      <c r="Z2589" s="76"/>
      <c r="AA2589" s="76"/>
    </row>
    <row r="2590" spans="26:27" hidden="1">
      <c r="Z2590" s="76"/>
      <c r="AA2590" s="76"/>
    </row>
    <row r="2591" spans="26:27" hidden="1">
      <c r="Z2591" s="76"/>
      <c r="AA2591" s="76"/>
    </row>
    <row r="2592" spans="26:27" hidden="1">
      <c r="Z2592" s="76"/>
      <c r="AA2592" s="76"/>
    </row>
    <row r="2593" spans="26:27" hidden="1">
      <c r="Z2593" s="76"/>
      <c r="AA2593" s="76"/>
    </row>
    <row r="2594" spans="26:27" hidden="1">
      <c r="Z2594" s="76"/>
      <c r="AA2594" s="76"/>
    </row>
    <row r="2595" spans="26:27" hidden="1">
      <c r="Z2595" s="76"/>
      <c r="AA2595" s="76"/>
    </row>
    <row r="2596" spans="26:27" hidden="1">
      <c r="Z2596" s="76"/>
      <c r="AA2596" s="76"/>
    </row>
    <row r="2597" spans="26:27" hidden="1">
      <c r="Z2597" s="76"/>
      <c r="AA2597" s="76"/>
    </row>
    <row r="2598" spans="26:27" hidden="1">
      <c r="Z2598" s="76"/>
      <c r="AA2598" s="76"/>
    </row>
    <row r="2599" spans="26:27" hidden="1">
      <c r="Z2599" s="76"/>
      <c r="AA2599" s="76"/>
    </row>
    <row r="2600" spans="26:27" hidden="1">
      <c r="Z2600" s="76"/>
      <c r="AA2600" s="76"/>
    </row>
    <row r="2601" spans="26:27" hidden="1">
      <c r="Z2601" s="76"/>
      <c r="AA2601" s="76"/>
    </row>
    <row r="2602" spans="26:27" hidden="1">
      <c r="Z2602" s="76"/>
      <c r="AA2602" s="76"/>
    </row>
    <row r="2603" spans="26:27" hidden="1">
      <c r="Z2603" s="76"/>
      <c r="AA2603" s="76"/>
    </row>
    <row r="2604" spans="26:27" hidden="1">
      <c r="Z2604" s="76"/>
      <c r="AA2604" s="76"/>
    </row>
    <row r="2605" spans="26:27" hidden="1">
      <c r="Z2605" s="76"/>
      <c r="AA2605" s="76"/>
    </row>
    <row r="2606" spans="26:27" hidden="1">
      <c r="Z2606" s="76"/>
      <c r="AA2606" s="76"/>
    </row>
    <row r="2607" spans="26:27" hidden="1">
      <c r="Z2607" s="76"/>
      <c r="AA2607" s="76"/>
    </row>
    <row r="2608" spans="26:27" hidden="1">
      <c r="Z2608" s="76"/>
      <c r="AA2608" s="76"/>
    </row>
    <row r="2609" spans="26:27" hidden="1">
      <c r="Z2609" s="76"/>
      <c r="AA2609" s="76"/>
    </row>
    <row r="2610" spans="26:27" hidden="1">
      <c r="Z2610" s="76"/>
      <c r="AA2610" s="76"/>
    </row>
    <row r="2611" spans="26:27" hidden="1">
      <c r="Z2611" s="76"/>
      <c r="AA2611" s="76"/>
    </row>
    <row r="2612" spans="26:27" hidden="1">
      <c r="Z2612" s="76"/>
      <c r="AA2612" s="76"/>
    </row>
    <row r="2613" spans="26:27" hidden="1">
      <c r="Z2613" s="76"/>
      <c r="AA2613" s="76"/>
    </row>
    <row r="2614" spans="26:27" hidden="1">
      <c r="Z2614" s="76"/>
      <c r="AA2614" s="76"/>
    </row>
    <row r="2615" spans="26:27" hidden="1">
      <c r="Z2615" s="76"/>
      <c r="AA2615" s="76"/>
    </row>
    <row r="2616" spans="26:27" hidden="1">
      <c r="Z2616" s="76"/>
      <c r="AA2616" s="76"/>
    </row>
    <row r="2617" spans="26:27" hidden="1">
      <c r="Z2617" s="76"/>
      <c r="AA2617" s="76"/>
    </row>
    <row r="2618" spans="26:27" hidden="1">
      <c r="Z2618" s="76"/>
      <c r="AA2618" s="76"/>
    </row>
    <row r="2619" spans="26:27" hidden="1">
      <c r="Z2619" s="76"/>
      <c r="AA2619" s="76"/>
    </row>
    <row r="2620" spans="26:27" hidden="1">
      <c r="Z2620" s="76"/>
      <c r="AA2620" s="76"/>
    </row>
    <row r="2621" spans="26:27" hidden="1">
      <c r="Z2621" s="76"/>
      <c r="AA2621" s="76"/>
    </row>
    <row r="2622" spans="26:27" hidden="1">
      <c r="Z2622" s="76"/>
      <c r="AA2622" s="76"/>
    </row>
    <row r="2623" spans="26:27" hidden="1">
      <c r="Z2623" s="76"/>
      <c r="AA2623" s="76"/>
    </row>
    <row r="2624" spans="26:27" hidden="1">
      <c r="Z2624" s="76"/>
      <c r="AA2624" s="76"/>
    </row>
    <row r="2625" spans="26:27" hidden="1">
      <c r="Z2625" s="76"/>
      <c r="AA2625" s="76"/>
    </row>
    <row r="2626" spans="26:27" hidden="1">
      <c r="Z2626" s="76"/>
      <c r="AA2626" s="76"/>
    </row>
    <row r="2627" spans="26:27" hidden="1">
      <c r="Z2627" s="76"/>
      <c r="AA2627" s="76"/>
    </row>
    <row r="2628" spans="26:27" hidden="1">
      <c r="Z2628" s="76"/>
      <c r="AA2628" s="76"/>
    </row>
    <row r="2629" spans="26:27" hidden="1">
      <c r="Z2629" s="76"/>
      <c r="AA2629" s="76"/>
    </row>
    <row r="2630" spans="26:27" hidden="1">
      <c r="Z2630" s="76"/>
      <c r="AA2630" s="76"/>
    </row>
    <row r="2631" spans="26:27" hidden="1">
      <c r="Z2631" s="76"/>
      <c r="AA2631" s="76"/>
    </row>
    <row r="2632" spans="26:27" hidden="1">
      <c r="Z2632" s="76"/>
      <c r="AA2632" s="76"/>
    </row>
    <row r="2633" spans="26:27" hidden="1">
      <c r="Z2633" s="76"/>
      <c r="AA2633" s="76"/>
    </row>
    <row r="2634" spans="26:27" hidden="1">
      <c r="Z2634" s="76"/>
      <c r="AA2634" s="76"/>
    </row>
    <row r="2635" spans="26:27" hidden="1">
      <c r="Z2635" s="76"/>
      <c r="AA2635" s="76"/>
    </row>
    <row r="2636" spans="26:27" hidden="1">
      <c r="Z2636" s="76"/>
      <c r="AA2636" s="76"/>
    </row>
    <row r="2637" spans="26:27" hidden="1">
      <c r="Z2637" s="76"/>
      <c r="AA2637" s="76"/>
    </row>
    <row r="2638" spans="26:27" hidden="1">
      <c r="Z2638" s="76"/>
      <c r="AA2638" s="76"/>
    </row>
    <row r="2639" spans="26:27" hidden="1">
      <c r="Z2639" s="76"/>
      <c r="AA2639" s="76"/>
    </row>
    <row r="2640" spans="26:27" hidden="1">
      <c r="Z2640" s="76"/>
      <c r="AA2640" s="76"/>
    </row>
    <row r="2641" spans="26:27" hidden="1">
      <c r="Z2641" s="76"/>
      <c r="AA2641" s="76"/>
    </row>
    <row r="2642" spans="26:27" hidden="1">
      <c r="Z2642" s="76"/>
      <c r="AA2642" s="76"/>
    </row>
    <row r="2643" spans="26:27" hidden="1">
      <c r="Z2643" s="76"/>
      <c r="AA2643" s="76"/>
    </row>
    <row r="2644" spans="26:27" hidden="1">
      <c r="Z2644" s="76"/>
      <c r="AA2644" s="76"/>
    </row>
    <row r="2645" spans="26:27" hidden="1">
      <c r="Z2645" s="76"/>
      <c r="AA2645" s="76"/>
    </row>
    <row r="2646" spans="26:27" hidden="1">
      <c r="Z2646" s="76"/>
      <c r="AA2646" s="76"/>
    </row>
    <row r="2647" spans="26:27" hidden="1">
      <c r="Z2647" s="76"/>
      <c r="AA2647" s="76"/>
    </row>
    <row r="2648" spans="26:27" hidden="1">
      <c r="Z2648" s="76"/>
      <c r="AA2648" s="76"/>
    </row>
    <row r="2649" spans="26:27" hidden="1">
      <c r="Z2649" s="76"/>
      <c r="AA2649" s="76"/>
    </row>
    <row r="2650" spans="26:27" hidden="1">
      <c r="Z2650" s="76"/>
      <c r="AA2650" s="76"/>
    </row>
    <row r="2651" spans="26:27" hidden="1">
      <c r="Z2651" s="76"/>
      <c r="AA2651" s="76"/>
    </row>
    <row r="2652" spans="26:27" hidden="1">
      <c r="Z2652" s="76"/>
      <c r="AA2652" s="76"/>
    </row>
    <row r="2653" spans="26:27" hidden="1">
      <c r="Z2653" s="76"/>
      <c r="AA2653" s="76"/>
    </row>
    <row r="2654" spans="26:27" hidden="1">
      <c r="Z2654" s="76"/>
      <c r="AA2654" s="76"/>
    </row>
    <row r="2655" spans="26:27" hidden="1">
      <c r="Z2655" s="76"/>
      <c r="AA2655" s="76"/>
    </row>
    <row r="2656" spans="26:27" hidden="1">
      <c r="Z2656" s="76"/>
      <c r="AA2656" s="76"/>
    </row>
    <row r="2657" spans="26:27" hidden="1">
      <c r="Z2657" s="76"/>
      <c r="AA2657" s="76"/>
    </row>
    <row r="2658" spans="26:27" hidden="1">
      <c r="Z2658" s="76"/>
      <c r="AA2658" s="76"/>
    </row>
    <row r="2659" spans="26:27" hidden="1">
      <c r="Z2659" s="76"/>
      <c r="AA2659" s="76"/>
    </row>
    <row r="2660" spans="26:27" hidden="1">
      <c r="Z2660" s="76"/>
      <c r="AA2660" s="76"/>
    </row>
    <row r="2661" spans="26:27" hidden="1">
      <c r="Z2661" s="76"/>
      <c r="AA2661" s="76"/>
    </row>
    <row r="2662" spans="26:27" hidden="1">
      <c r="Z2662" s="76"/>
      <c r="AA2662" s="76"/>
    </row>
    <row r="2663" spans="26:27" hidden="1">
      <c r="Z2663" s="76"/>
      <c r="AA2663" s="76"/>
    </row>
    <row r="2664" spans="26:27" hidden="1">
      <c r="Z2664" s="76"/>
      <c r="AA2664" s="76"/>
    </row>
    <row r="2665" spans="26:27" hidden="1">
      <c r="Z2665" s="76"/>
      <c r="AA2665" s="76"/>
    </row>
    <row r="2666" spans="26:27" hidden="1">
      <c r="Z2666" s="76"/>
      <c r="AA2666" s="76"/>
    </row>
    <row r="2667" spans="26:27" hidden="1">
      <c r="Z2667" s="76"/>
      <c r="AA2667" s="76"/>
    </row>
    <row r="2668" spans="26:27" hidden="1">
      <c r="Z2668" s="76"/>
      <c r="AA2668" s="76"/>
    </row>
    <row r="2669" spans="26:27" hidden="1">
      <c r="Z2669" s="76"/>
      <c r="AA2669" s="76"/>
    </row>
    <row r="2670" spans="26:27" hidden="1">
      <c r="Z2670" s="76"/>
      <c r="AA2670" s="76"/>
    </row>
    <row r="2671" spans="26:27" hidden="1">
      <c r="Z2671" s="76"/>
      <c r="AA2671" s="76"/>
    </row>
    <row r="2672" spans="26:27" hidden="1">
      <c r="Z2672" s="76"/>
      <c r="AA2672" s="76"/>
    </row>
    <row r="2673" spans="26:27" hidden="1">
      <c r="Z2673" s="76"/>
      <c r="AA2673" s="76"/>
    </row>
    <row r="2674" spans="26:27" hidden="1">
      <c r="Z2674" s="76"/>
      <c r="AA2674" s="76"/>
    </row>
    <row r="2675" spans="26:27" hidden="1">
      <c r="Z2675" s="76"/>
      <c r="AA2675" s="76"/>
    </row>
    <row r="2676" spans="26:27" hidden="1">
      <c r="Z2676" s="76"/>
      <c r="AA2676" s="76"/>
    </row>
    <row r="2677" spans="26:27" hidden="1">
      <c r="Z2677" s="76"/>
      <c r="AA2677" s="76"/>
    </row>
    <row r="2678" spans="26:27" hidden="1">
      <c r="Z2678" s="76"/>
      <c r="AA2678" s="76"/>
    </row>
    <row r="2679" spans="26:27" hidden="1">
      <c r="Z2679" s="76"/>
      <c r="AA2679" s="76"/>
    </row>
    <row r="2680" spans="26:27" hidden="1">
      <c r="Z2680" s="76"/>
      <c r="AA2680" s="76"/>
    </row>
    <row r="2681" spans="26:27" hidden="1">
      <c r="Z2681" s="76"/>
      <c r="AA2681" s="76"/>
    </row>
    <row r="2682" spans="26:27" hidden="1">
      <c r="Z2682" s="76"/>
      <c r="AA2682" s="76"/>
    </row>
    <row r="2683" spans="26:27" hidden="1">
      <c r="Z2683" s="76"/>
      <c r="AA2683" s="76"/>
    </row>
    <row r="2684" spans="26:27" hidden="1">
      <c r="Z2684" s="76"/>
      <c r="AA2684" s="76"/>
    </row>
    <row r="2685" spans="26:27" hidden="1">
      <c r="Z2685" s="76"/>
      <c r="AA2685" s="76"/>
    </row>
    <row r="2686" spans="26:27" hidden="1">
      <c r="Z2686" s="76"/>
      <c r="AA2686" s="76"/>
    </row>
    <row r="2687" spans="26:27" hidden="1">
      <c r="Z2687" s="76"/>
      <c r="AA2687" s="76"/>
    </row>
    <row r="2688" spans="26:27" hidden="1">
      <c r="Z2688" s="76"/>
      <c r="AA2688" s="76"/>
    </row>
    <row r="2689" spans="26:27" hidden="1">
      <c r="Z2689" s="76"/>
      <c r="AA2689" s="76"/>
    </row>
    <row r="2690" spans="26:27" hidden="1">
      <c r="Z2690" s="76"/>
      <c r="AA2690" s="76"/>
    </row>
    <row r="2691" spans="26:27" hidden="1">
      <c r="Z2691" s="76"/>
      <c r="AA2691" s="76"/>
    </row>
    <row r="2692" spans="26:27" hidden="1">
      <c r="Z2692" s="76"/>
      <c r="AA2692" s="76"/>
    </row>
    <row r="2693" spans="26:27" hidden="1">
      <c r="Z2693" s="76"/>
      <c r="AA2693" s="76"/>
    </row>
    <row r="2694" spans="26:27" hidden="1">
      <c r="Z2694" s="76"/>
      <c r="AA2694" s="76"/>
    </row>
    <row r="2695" spans="26:27" hidden="1">
      <c r="Z2695" s="76"/>
      <c r="AA2695" s="76"/>
    </row>
    <row r="2696" spans="26:27" hidden="1">
      <c r="Z2696" s="76"/>
      <c r="AA2696" s="76"/>
    </row>
    <row r="2697" spans="26:27" hidden="1">
      <c r="Z2697" s="76"/>
      <c r="AA2697" s="76"/>
    </row>
    <row r="2698" spans="26:27" hidden="1">
      <c r="Z2698" s="76"/>
      <c r="AA2698" s="76"/>
    </row>
    <row r="2699" spans="26:27" hidden="1">
      <c r="Z2699" s="76"/>
      <c r="AA2699" s="76"/>
    </row>
    <row r="2700" spans="26:27" hidden="1">
      <c r="Z2700" s="76"/>
      <c r="AA2700" s="76"/>
    </row>
    <row r="2701" spans="26:27" hidden="1">
      <c r="Z2701" s="76"/>
      <c r="AA2701" s="76"/>
    </row>
    <row r="2702" spans="26:27" hidden="1">
      <c r="Z2702" s="76"/>
      <c r="AA2702" s="76"/>
    </row>
    <row r="2703" spans="26:27" hidden="1">
      <c r="Z2703" s="76"/>
      <c r="AA2703" s="76"/>
    </row>
    <row r="2704" spans="26:27" hidden="1">
      <c r="Z2704" s="76"/>
      <c r="AA2704" s="76"/>
    </row>
    <row r="2705" spans="26:27" hidden="1">
      <c r="Z2705" s="76"/>
      <c r="AA2705" s="76"/>
    </row>
    <row r="2706" spans="26:27" hidden="1">
      <c r="Z2706" s="76"/>
      <c r="AA2706" s="76"/>
    </row>
    <row r="2707" spans="26:27" hidden="1">
      <c r="Z2707" s="76"/>
      <c r="AA2707" s="76"/>
    </row>
    <row r="2708" spans="26:27" hidden="1">
      <c r="Z2708" s="76"/>
      <c r="AA2708" s="76"/>
    </row>
    <row r="2709" spans="26:27" hidden="1">
      <c r="Z2709" s="76"/>
      <c r="AA2709" s="76"/>
    </row>
    <row r="2710" spans="26:27" hidden="1">
      <c r="Z2710" s="76"/>
      <c r="AA2710" s="76"/>
    </row>
    <row r="2711" spans="26:27" hidden="1">
      <c r="Z2711" s="76"/>
      <c r="AA2711" s="76"/>
    </row>
    <row r="2712" spans="26:27" hidden="1">
      <c r="Z2712" s="76"/>
      <c r="AA2712" s="76"/>
    </row>
    <row r="2713" spans="26:27" hidden="1">
      <c r="Z2713" s="76"/>
      <c r="AA2713" s="76"/>
    </row>
    <row r="2714" spans="26:27" hidden="1">
      <c r="Z2714" s="76"/>
      <c r="AA2714" s="76"/>
    </row>
    <row r="2715" spans="26:27" hidden="1">
      <c r="Z2715" s="76"/>
      <c r="AA2715" s="76"/>
    </row>
    <row r="2716" spans="26:27" hidden="1">
      <c r="Z2716" s="76"/>
      <c r="AA2716" s="76"/>
    </row>
    <row r="2717" spans="26:27" hidden="1">
      <c r="Z2717" s="76"/>
      <c r="AA2717" s="76"/>
    </row>
    <row r="2718" spans="26:27" hidden="1">
      <c r="Z2718" s="76"/>
      <c r="AA2718" s="76"/>
    </row>
    <row r="2719" spans="26:27" hidden="1">
      <c r="Z2719" s="76"/>
      <c r="AA2719" s="76"/>
    </row>
    <row r="2720" spans="26:27" hidden="1">
      <c r="Z2720" s="76"/>
      <c r="AA2720" s="76"/>
    </row>
    <row r="2721" spans="26:27" hidden="1">
      <c r="Z2721" s="76"/>
      <c r="AA2721" s="76"/>
    </row>
    <row r="2722" spans="26:27" hidden="1">
      <c r="Z2722" s="76"/>
      <c r="AA2722" s="76"/>
    </row>
    <row r="2723" spans="26:27" hidden="1">
      <c r="Z2723" s="76"/>
      <c r="AA2723" s="76"/>
    </row>
    <row r="2724" spans="26:27" hidden="1">
      <c r="Z2724" s="76"/>
      <c r="AA2724" s="76"/>
    </row>
    <row r="2725" spans="26:27" hidden="1">
      <c r="Z2725" s="76"/>
      <c r="AA2725" s="76"/>
    </row>
    <row r="2726" spans="26:27" hidden="1">
      <c r="Z2726" s="76"/>
      <c r="AA2726" s="76"/>
    </row>
    <row r="2727" spans="26:27" hidden="1">
      <c r="Z2727" s="76"/>
      <c r="AA2727" s="76"/>
    </row>
    <row r="2728" spans="26:27" hidden="1">
      <c r="Z2728" s="76"/>
      <c r="AA2728" s="76"/>
    </row>
    <row r="2729" spans="26:27" hidden="1">
      <c r="Z2729" s="76"/>
      <c r="AA2729" s="76"/>
    </row>
    <row r="2730" spans="26:27" hidden="1">
      <c r="Z2730" s="76"/>
      <c r="AA2730" s="76"/>
    </row>
    <row r="2731" spans="26:27" hidden="1">
      <c r="Z2731" s="76"/>
      <c r="AA2731" s="76"/>
    </row>
    <row r="2732" spans="26:27" hidden="1">
      <c r="Z2732" s="76"/>
      <c r="AA2732" s="76"/>
    </row>
    <row r="2733" spans="26:27" hidden="1">
      <c r="Z2733" s="76"/>
      <c r="AA2733" s="76"/>
    </row>
    <row r="2734" spans="26:27" hidden="1">
      <c r="Z2734" s="76"/>
      <c r="AA2734" s="76"/>
    </row>
    <row r="2735" spans="26:27" hidden="1">
      <c r="Z2735" s="76"/>
      <c r="AA2735" s="76"/>
    </row>
    <row r="2736" spans="26:27" hidden="1">
      <c r="Z2736" s="76"/>
      <c r="AA2736" s="76"/>
    </row>
    <row r="2737" spans="26:27" hidden="1">
      <c r="Z2737" s="76"/>
      <c r="AA2737" s="76"/>
    </row>
    <row r="2738" spans="26:27" hidden="1">
      <c r="Z2738" s="76"/>
      <c r="AA2738" s="76"/>
    </row>
    <row r="2739" spans="26:27" hidden="1">
      <c r="Z2739" s="76"/>
      <c r="AA2739" s="76"/>
    </row>
    <row r="2740" spans="26:27" hidden="1">
      <c r="Z2740" s="76"/>
      <c r="AA2740" s="76"/>
    </row>
    <row r="2741" spans="26:27" hidden="1">
      <c r="Z2741" s="76"/>
      <c r="AA2741" s="76"/>
    </row>
    <row r="2742" spans="26:27" hidden="1">
      <c r="Z2742" s="76"/>
      <c r="AA2742" s="76"/>
    </row>
    <row r="2743" spans="26:27" hidden="1">
      <c r="Z2743" s="76"/>
      <c r="AA2743" s="76"/>
    </row>
    <row r="2744" spans="26:27" hidden="1">
      <c r="Z2744" s="76"/>
      <c r="AA2744" s="76"/>
    </row>
    <row r="2745" spans="26:27" hidden="1">
      <c r="Z2745" s="76"/>
      <c r="AA2745" s="76"/>
    </row>
    <row r="2746" spans="26:27" hidden="1">
      <c r="Z2746" s="76"/>
      <c r="AA2746" s="76"/>
    </row>
    <row r="2747" spans="26:27" hidden="1">
      <c r="Z2747" s="76"/>
      <c r="AA2747" s="76"/>
    </row>
    <row r="2748" spans="26:27" hidden="1">
      <c r="Z2748" s="76"/>
      <c r="AA2748" s="76"/>
    </row>
    <row r="2749" spans="26:27" hidden="1">
      <c r="Z2749" s="76"/>
      <c r="AA2749" s="76"/>
    </row>
    <row r="2750" spans="26:27" hidden="1">
      <c r="Z2750" s="76"/>
      <c r="AA2750" s="76"/>
    </row>
    <row r="2751" spans="26:27" hidden="1">
      <c r="Z2751" s="76"/>
      <c r="AA2751" s="76"/>
    </row>
    <row r="2752" spans="26:27" hidden="1">
      <c r="Z2752" s="76"/>
      <c r="AA2752" s="76"/>
    </row>
    <row r="2753" spans="26:27" hidden="1">
      <c r="Z2753" s="76"/>
      <c r="AA2753" s="76"/>
    </row>
    <row r="2754" spans="26:27" hidden="1">
      <c r="Z2754" s="76"/>
      <c r="AA2754" s="76"/>
    </row>
    <row r="2755" spans="26:27" hidden="1">
      <c r="Z2755" s="76"/>
      <c r="AA2755" s="76"/>
    </row>
    <row r="2756" spans="26:27" hidden="1">
      <c r="Z2756" s="76"/>
      <c r="AA2756" s="76"/>
    </row>
    <row r="2757" spans="26:27" hidden="1">
      <c r="Z2757" s="76"/>
      <c r="AA2757" s="76"/>
    </row>
    <row r="2758" spans="26:27" hidden="1">
      <c r="Z2758" s="76"/>
      <c r="AA2758" s="76"/>
    </row>
    <row r="2759" spans="26:27" hidden="1">
      <c r="Z2759" s="76"/>
      <c r="AA2759" s="76"/>
    </row>
    <row r="2760" spans="26:27" hidden="1">
      <c r="Z2760" s="76"/>
      <c r="AA2760" s="76"/>
    </row>
    <row r="2761" spans="26:27" hidden="1">
      <c r="Z2761" s="76"/>
      <c r="AA2761" s="76"/>
    </row>
    <row r="2762" spans="26:27" hidden="1">
      <c r="Z2762" s="76"/>
      <c r="AA2762" s="76"/>
    </row>
    <row r="2763" spans="26:27" hidden="1">
      <c r="Z2763" s="76"/>
      <c r="AA2763" s="76"/>
    </row>
    <row r="2764" spans="26:27" hidden="1">
      <c r="Z2764" s="76"/>
      <c r="AA2764" s="76"/>
    </row>
    <row r="2765" spans="26:27" hidden="1">
      <c r="Z2765" s="76"/>
      <c r="AA2765" s="76"/>
    </row>
    <row r="2766" spans="26:27" hidden="1">
      <c r="Z2766" s="76"/>
      <c r="AA2766" s="76"/>
    </row>
    <row r="2767" spans="26:27" hidden="1">
      <c r="Z2767" s="76"/>
      <c r="AA2767" s="76"/>
    </row>
    <row r="2768" spans="26:27" hidden="1">
      <c r="Z2768" s="76"/>
      <c r="AA2768" s="76"/>
    </row>
    <row r="2769" spans="26:27" hidden="1">
      <c r="Z2769" s="76"/>
      <c r="AA2769" s="76"/>
    </row>
    <row r="2770" spans="26:27" hidden="1">
      <c r="Z2770" s="76"/>
      <c r="AA2770" s="76"/>
    </row>
    <row r="2771" spans="26:27" hidden="1">
      <c r="Z2771" s="76"/>
      <c r="AA2771" s="76"/>
    </row>
    <row r="2772" spans="26:27" hidden="1">
      <c r="Z2772" s="76"/>
      <c r="AA2772" s="76"/>
    </row>
    <row r="2773" spans="26:27" hidden="1">
      <c r="Z2773" s="76"/>
      <c r="AA2773" s="76"/>
    </row>
    <row r="2774" spans="26:27" hidden="1">
      <c r="Z2774" s="76"/>
      <c r="AA2774" s="76"/>
    </row>
    <row r="2775" spans="26:27" hidden="1">
      <c r="Z2775" s="76"/>
      <c r="AA2775" s="76"/>
    </row>
    <row r="2776" spans="26:27" hidden="1">
      <c r="Z2776" s="76"/>
      <c r="AA2776" s="76"/>
    </row>
    <row r="2777" spans="26:27" hidden="1">
      <c r="Z2777" s="76"/>
      <c r="AA2777" s="76"/>
    </row>
    <row r="2778" spans="26:27" hidden="1">
      <c r="Z2778" s="76"/>
      <c r="AA2778" s="76"/>
    </row>
    <row r="2779" spans="26:27" hidden="1">
      <c r="Z2779" s="76"/>
      <c r="AA2779" s="76"/>
    </row>
    <row r="2780" spans="26:27" hidden="1">
      <c r="Z2780" s="76"/>
      <c r="AA2780" s="76"/>
    </row>
    <row r="2781" spans="26:27" hidden="1">
      <c r="Z2781" s="76"/>
      <c r="AA2781" s="76"/>
    </row>
    <row r="2782" spans="26:27" hidden="1">
      <c r="Z2782" s="76"/>
      <c r="AA2782" s="76"/>
    </row>
    <row r="2783" spans="26:27" hidden="1">
      <c r="Z2783" s="76"/>
      <c r="AA2783" s="76"/>
    </row>
    <row r="2784" spans="26:27" hidden="1">
      <c r="Z2784" s="76"/>
      <c r="AA2784" s="76"/>
    </row>
    <row r="2785" spans="26:27" hidden="1">
      <c r="Z2785" s="76"/>
      <c r="AA2785" s="76"/>
    </row>
    <row r="2786" spans="26:27" hidden="1">
      <c r="Z2786" s="76"/>
      <c r="AA2786" s="76"/>
    </row>
    <row r="2787" spans="26:27" hidden="1">
      <c r="Z2787" s="76"/>
      <c r="AA2787" s="76"/>
    </row>
    <row r="2788" spans="26:27" hidden="1">
      <c r="Z2788" s="76"/>
      <c r="AA2788" s="76"/>
    </row>
    <row r="2789" spans="26:27" hidden="1">
      <c r="Z2789" s="76"/>
      <c r="AA2789" s="76"/>
    </row>
    <row r="2790" spans="26:27" hidden="1">
      <c r="Z2790" s="76"/>
      <c r="AA2790" s="76"/>
    </row>
    <row r="2791" spans="26:27" hidden="1">
      <c r="Z2791" s="76"/>
      <c r="AA2791" s="76"/>
    </row>
    <row r="2792" spans="26:27" hidden="1">
      <c r="Z2792" s="76"/>
      <c r="AA2792" s="76"/>
    </row>
    <row r="2793" spans="26:27" hidden="1">
      <c r="Z2793" s="76"/>
      <c r="AA2793" s="76"/>
    </row>
    <row r="2794" spans="26:27" hidden="1">
      <c r="Z2794" s="76"/>
      <c r="AA2794" s="76"/>
    </row>
    <row r="2795" spans="26:27" hidden="1">
      <c r="Z2795" s="76"/>
      <c r="AA2795" s="76"/>
    </row>
    <row r="2796" spans="26:27" hidden="1">
      <c r="Z2796" s="76"/>
      <c r="AA2796" s="76"/>
    </row>
    <row r="2797" spans="26:27" hidden="1">
      <c r="Z2797" s="76"/>
      <c r="AA2797" s="76"/>
    </row>
    <row r="2798" spans="26:27" hidden="1">
      <c r="Z2798" s="76"/>
      <c r="AA2798" s="76"/>
    </row>
    <row r="2799" spans="26:27" hidden="1">
      <c r="Z2799" s="76"/>
      <c r="AA2799" s="76"/>
    </row>
    <row r="2800" spans="26:27" hidden="1">
      <c r="Z2800" s="76"/>
      <c r="AA2800" s="76"/>
    </row>
    <row r="2801" spans="26:27" hidden="1">
      <c r="Z2801" s="76"/>
      <c r="AA2801" s="76"/>
    </row>
    <row r="2802" spans="26:27" hidden="1">
      <c r="Z2802" s="76"/>
      <c r="AA2802" s="76"/>
    </row>
    <row r="2803" spans="26:27" hidden="1">
      <c r="Z2803" s="76"/>
      <c r="AA2803" s="76"/>
    </row>
    <row r="2804" spans="26:27" hidden="1">
      <c r="Z2804" s="76"/>
      <c r="AA2804" s="76"/>
    </row>
    <row r="2805" spans="26:27" hidden="1">
      <c r="Z2805" s="76"/>
      <c r="AA2805" s="76"/>
    </row>
    <row r="2806" spans="26:27" hidden="1">
      <c r="Z2806" s="76"/>
      <c r="AA2806" s="76"/>
    </row>
    <row r="2807" spans="26:27" hidden="1">
      <c r="Z2807" s="76"/>
      <c r="AA2807" s="76"/>
    </row>
    <row r="2808" spans="26:27" hidden="1">
      <c r="Z2808" s="76"/>
      <c r="AA2808" s="76"/>
    </row>
    <row r="2809" spans="26:27" hidden="1">
      <c r="Z2809" s="76"/>
      <c r="AA2809" s="76"/>
    </row>
    <row r="2810" spans="26:27" hidden="1">
      <c r="Z2810" s="76"/>
      <c r="AA2810" s="76"/>
    </row>
    <row r="2811" spans="26:27" hidden="1">
      <c r="Z2811" s="76"/>
      <c r="AA2811" s="76"/>
    </row>
    <row r="2812" spans="26:27" hidden="1">
      <c r="Z2812" s="76"/>
      <c r="AA2812" s="76"/>
    </row>
    <row r="2813" spans="26:27" hidden="1">
      <c r="Z2813" s="76"/>
      <c r="AA2813" s="76"/>
    </row>
    <row r="2814" spans="26:27" hidden="1">
      <c r="Z2814" s="76"/>
      <c r="AA2814" s="76"/>
    </row>
    <row r="2815" spans="26:27" hidden="1">
      <c r="Z2815" s="76"/>
      <c r="AA2815" s="76"/>
    </row>
    <row r="2816" spans="26:27" hidden="1">
      <c r="Z2816" s="76"/>
      <c r="AA2816" s="76"/>
    </row>
    <row r="2817" spans="26:27" hidden="1">
      <c r="Z2817" s="76"/>
      <c r="AA2817" s="76"/>
    </row>
    <row r="2818" spans="26:27" hidden="1">
      <c r="Z2818" s="76"/>
      <c r="AA2818" s="76"/>
    </row>
    <row r="2819" spans="26:27" hidden="1">
      <c r="Z2819" s="76"/>
      <c r="AA2819" s="76"/>
    </row>
    <row r="2820" spans="26:27" hidden="1">
      <c r="Z2820" s="76"/>
      <c r="AA2820" s="76"/>
    </row>
    <row r="2821" spans="26:27" hidden="1">
      <c r="Z2821" s="76"/>
      <c r="AA2821" s="76"/>
    </row>
    <row r="2822" spans="26:27" hidden="1">
      <c r="Z2822" s="76"/>
      <c r="AA2822" s="76"/>
    </row>
    <row r="2823" spans="26:27" hidden="1">
      <c r="Z2823" s="76"/>
      <c r="AA2823" s="76"/>
    </row>
    <row r="2824" spans="26:27" hidden="1">
      <c r="Z2824" s="76"/>
      <c r="AA2824" s="76"/>
    </row>
    <row r="2825" spans="26:27" hidden="1">
      <c r="Z2825" s="76"/>
      <c r="AA2825" s="76"/>
    </row>
    <row r="2826" spans="26:27" hidden="1">
      <c r="Z2826" s="76"/>
      <c r="AA2826" s="76"/>
    </row>
    <row r="2827" spans="26:27" hidden="1">
      <c r="Z2827" s="76"/>
      <c r="AA2827" s="76"/>
    </row>
    <row r="2828" spans="26:27" hidden="1">
      <c r="Z2828" s="76"/>
      <c r="AA2828" s="76"/>
    </row>
    <row r="2829" spans="26:27" hidden="1">
      <c r="Z2829" s="76"/>
      <c r="AA2829" s="76"/>
    </row>
    <row r="2830" spans="26:27" hidden="1">
      <c r="Z2830" s="76"/>
      <c r="AA2830" s="76"/>
    </row>
    <row r="2831" spans="26:27" hidden="1">
      <c r="Z2831" s="76"/>
      <c r="AA2831" s="76"/>
    </row>
    <row r="2832" spans="26:27" hidden="1">
      <c r="Z2832" s="76"/>
      <c r="AA2832" s="76"/>
    </row>
    <row r="2833" spans="26:27" hidden="1">
      <c r="Z2833" s="76"/>
      <c r="AA2833" s="76"/>
    </row>
    <row r="2834" spans="26:27" hidden="1">
      <c r="Z2834" s="76"/>
      <c r="AA2834" s="76"/>
    </row>
    <row r="2835" spans="26:27" hidden="1">
      <c r="Z2835" s="76"/>
      <c r="AA2835" s="76"/>
    </row>
    <row r="2836" spans="26:27" hidden="1">
      <c r="Z2836" s="76"/>
      <c r="AA2836" s="76"/>
    </row>
    <row r="2837" spans="26:27" hidden="1">
      <c r="Z2837" s="76"/>
      <c r="AA2837" s="76"/>
    </row>
    <row r="2838" spans="26:27" hidden="1">
      <c r="Z2838" s="76"/>
      <c r="AA2838" s="76"/>
    </row>
    <row r="2839" spans="26:27" hidden="1">
      <c r="Z2839" s="76"/>
      <c r="AA2839" s="76"/>
    </row>
    <row r="2840" spans="26:27" hidden="1">
      <c r="Z2840" s="76"/>
      <c r="AA2840" s="76"/>
    </row>
    <row r="2841" spans="26:27" hidden="1">
      <c r="Z2841" s="76"/>
      <c r="AA2841" s="76"/>
    </row>
    <row r="2842" spans="26:27" hidden="1">
      <c r="Z2842" s="76"/>
      <c r="AA2842" s="76"/>
    </row>
    <row r="2843" spans="26:27" hidden="1">
      <c r="Z2843" s="76"/>
      <c r="AA2843" s="76"/>
    </row>
    <row r="2844" spans="26:27" hidden="1">
      <c r="Z2844" s="76"/>
      <c r="AA2844" s="76"/>
    </row>
    <row r="2845" spans="26:27" hidden="1">
      <c r="Z2845" s="76"/>
      <c r="AA2845" s="76"/>
    </row>
    <row r="2846" spans="26:27" hidden="1">
      <c r="Z2846" s="76"/>
      <c r="AA2846" s="76"/>
    </row>
    <row r="2847" spans="26:27" hidden="1">
      <c r="Z2847" s="76"/>
      <c r="AA2847" s="76"/>
    </row>
    <row r="2848" spans="26:27" hidden="1">
      <c r="Z2848" s="76"/>
      <c r="AA2848" s="76"/>
    </row>
    <row r="2849" spans="26:27" hidden="1">
      <c r="Z2849" s="76"/>
      <c r="AA2849" s="76"/>
    </row>
    <row r="2850" spans="26:27" hidden="1">
      <c r="Z2850" s="76"/>
      <c r="AA2850" s="76"/>
    </row>
    <row r="2851" spans="26:27" hidden="1">
      <c r="Z2851" s="76"/>
      <c r="AA2851" s="76"/>
    </row>
    <row r="2852" spans="26:27" hidden="1">
      <c r="Z2852" s="76"/>
      <c r="AA2852" s="76"/>
    </row>
    <row r="2853" spans="26:27" hidden="1">
      <c r="Z2853" s="76"/>
      <c r="AA2853" s="76"/>
    </row>
    <row r="2854" spans="26:27" hidden="1">
      <c r="Z2854" s="76"/>
      <c r="AA2854" s="76"/>
    </row>
    <row r="2855" spans="26:27" hidden="1">
      <c r="Z2855" s="76"/>
      <c r="AA2855" s="76"/>
    </row>
    <row r="2856" spans="26:27" hidden="1">
      <c r="Z2856" s="76"/>
      <c r="AA2856" s="76"/>
    </row>
    <row r="2857" spans="26:27" hidden="1">
      <c r="Z2857" s="76"/>
      <c r="AA2857" s="76"/>
    </row>
    <row r="2858" spans="26:27" hidden="1">
      <c r="Z2858" s="76"/>
      <c r="AA2858" s="76"/>
    </row>
    <row r="2859" spans="26:27" hidden="1">
      <c r="Z2859" s="76"/>
      <c r="AA2859" s="76"/>
    </row>
    <row r="2860" spans="26:27" hidden="1">
      <c r="Z2860" s="76"/>
      <c r="AA2860" s="76"/>
    </row>
    <row r="2861" spans="26:27" hidden="1">
      <c r="Z2861" s="76"/>
      <c r="AA2861" s="76"/>
    </row>
    <row r="2862" spans="26:27" hidden="1">
      <c r="Z2862" s="76"/>
      <c r="AA2862" s="76"/>
    </row>
    <row r="2863" spans="26:27" hidden="1">
      <c r="Z2863" s="76"/>
      <c r="AA2863" s="76"/>
    </row>
    <row r="2864" spans="26:27" hidden="1">
      <c r="Z2864" s="76"/>
      <c r="AA2864" s="76"/>
    </row>
    <row r="2865" spans="26:27" hidden="1">
      <c r="Z2865" s="76"/>
      <c r="AA2865" s="76"/>
    </row>
    <row r="2866" spans="26:27" hidden="1">
      <c r="Z2866" s="76"/>
      <c r="AA2866" s="76"/>
    </row>
    <row r="2867" spans="26:27" hidden="1">
      <c r="Z2867" s="76"/>
      <c r="AA2867" s="76"/>
    </row>
    <row r="2868" spans="26:27" hidden="1">
      <c r="Z2868" s="76"/>
      <c r="AA2868" s="76"/>
    </row>
    <row r="2869" spans="26:27" hidden="1">
      <c r="Z2869" s="76"/>
      <c r="AA2869" s="76"/>
    </row>
    <row r="2870" spans="26:27" hidden="1">
      <c r="Z2870" s="76"/>
      <c r="AA2870" s="76"/>
    </row>
    <row r="2871" spans="26:27" hidden="1">
      <c r="Z2871" s="76"/>
      <c r="AA2871" s="76"/>
    </row>
    <row r="2872" spans="26:27" hidden="1">
      <c r="Z2872" s="76"/>
      <c r="AA2872" s="76"/>
    </row>
    <row r="2873" spans="26:27" hidden="1">
      <c r="Z2873" s="76"/>
      <c r="AA2873" s="76"/>
    </row>
    <row r="2874" spans="26:27" hidden="1">
      <c r="Z2874" s="76"/>
      <c r="AA2874" s="76"/>
    </row>
    <row r="2875" spans="26:27" hidden="1">
      <c r="Z2875" s="76"/>
      <c r="AA2875" s="76"/>
    </row>
    <row r="2876" spans="26:27" hidden="1">
      <c r="Z2876" s="76"/>
      <c r="AA2876" s="76"/>
    </row>
    <row r="2877" spans="26:27" hidden="1">
      <c r="Z2877" s="76"/>
      <c r="AA2877" s="76"/>
    </row>
    <row r="2878" spans="26:27" hidden="1">
      <c r="Z2878" s="76"/>
      <c r="AA2878" s="76"/>
    </row>
    <row r="2879" spans="26:27" hidden="1">
      <c r="Z2879" s="76"/>
      <c r="AA2879" s="76"/>
    </row>
    <row r="2880" spans="26:27" hidden="1">
      <c r="Z2880" s="76"/>
      <c r="AA2880" s="76"/>
    </row>
    <row r="2881" spans="26:27" hidden="1">
      <c r="Z2881" s="76"/>
      <c r="AA2881" s="76"/>
    </row>
    <row r="2882" spans="26:27" hidden="1">
      <c r="Z2882" s="76"/>
      <c r="AA2882" s="76"/>
    </row>
    <row r="2883" spans="26:27" hidden="1">
      <c r="Z2883" s="76"/>
      <c r="AA2883" s="76"/>
    </row>
    <row r="2884" spans="26:27" hidden="1">
      <c r="Z2884" s="76"/>
      <c r="AA2884" s="76"/>
    </row>
    <row r="2885" spans="26:27" hidden="1">
      <c r="Z2885" s="76"/>
      <c r="AA2885" s="76"/>
    </row>
    <row r="2886" spans="26:27" hidden="1">
      <c r="Z2886" s="76"/>
      <c r="AA2886" s="76"/>
    </row>
    <row r="2887" spans="26:27" hidden="1">
      <c r="Z2887" s="76"/>
      <c r="AA2887" s="76"/>
    </row>
    <row r="2888" spans="26:27" hidden="1">
      <c r="Z2888" s="76"/>
      <c r="AA2888" s="76"/>
    </row>
    <row r="2889" spans="26:27" hidden="1">
      <c r="Z2889" s="76"/>
      <c r="AA2889" s="76"/>
    </row>
    <row r="2890" spans="26:27" hidden="1">
      <c r="Z2890" s="76"/>
      <c r="AA2890" s="76"/>
    </row>
    <row r="2891" spans="26:27" hidden="1">
      <c r="Z2891" s="76"/>
      <c r="AA2891" s="76"/>
    </row>
    <row r="2892" spans="26:27" hidden="1">
      <c r="Z2892" s="76"/>
      <c r="AA2892" s="76"/>
    </row>
    <row r="2893" spans="26:27" hidden="1">
      <c r="Z2893" s="76"/>
      <c r="AA2893" s="76"/>
    </row>
    <row r="2894" spans="26:27" hidden="1">
      <c r="Z2894" s="76"/>
      <c r="AA2894" s="76"/>
    </row>
    <row r="2895" spans="26:27" hidden="1">
      <c r="Z2895" s="76"/>
      <c r="AA2895" s="76"/>
    </row>
    <row r="2896" spans="26:27" hidden="1">
      <c r="Z2896" s="76"/>
      <c r="AA2896" s="76"/>
    </row>
    <row r="2897" spans="26:27" hidden="1">
      <c r="Z2897" s="76"/>
      <c r="AA2897" s="76"/>
    </row>
    <row r="2898" spans="26:27" hidden="1">
      <c r="Z2898" s="76"/>
      <c r="AA2898" s="76"/>
    </row>
    <row r="2899" spans="26:27" hidden="1">
      <c r="Z2899" s="76"/>
      <c r="AA2899" s="76"/>
    </row>
    <row r="2900" spans="26:27" hidden="1">
      <c r="Z2900" s="76"/>
      <c r="AA2900" s="76"/>
    </row>
    <row r="2901" spans="26:27" hidden="1">
      <c r="Z2901" s="76"/>
      <c r="AA2901" s="76"/>
    </row>
    <row r="2902" spans="26:27" hidden="1">
      <c r="Z2902" s="76"/>
      <c r="AA2902" s="76"/>
    </row>
    <row r="2903" spans="26:27" hidden="1">
      <c r="Z2903" s="76"/>
      <c r="AA2903" s="76"/>
    </row>
    <row r="2904" spans="26:27" hidden="1">
      <c r="Z2904" s="76"/>
      <c r="AA2904" s="76"/>
    </row>
    <row r="2905" spans="26:27" hidden="1">
      <c r="Z2905" s="76"/>
      <c r="AA2905" s="76"/>
    </row>
    <row r="2906" spans="26:27" hidden="1">
      <c r="Z2906" s="76"/>
      <c r="AA2906" s="76"/>
    </row>
    <row r="2907" spans="26:27" hidden="1">
      <c r="Z2907" s="76"/>
      <c r="AA2907" s="76"/>
    </row>
    <row r="2908" spans="26:27" hidden="1">
      <c r="Z2908" s="76"/>
      <c r="AA2908" s="76"/>
    </row>
    <row r="2909" spans="26:27" hidden="1">
      <c r="Z2909" s="76"/>
      <c r="AA2909" s="76"/>
    </row>
    <row r="2910" spans="26:27" hidden="1">
      <c r="Z2910" s="76"/>
      <c r="AA2910" s="76"/>
    </row>
    <row r="2911" spans="26:27" hidden="1">
      <c r="Z2911" s="76"/>
      <c r="AA2911" s="76"/>
    </row>
    <row r="2912" spans="26:27" hidden="1">
      <c r="Z2912" s="76"/>
      <c r="AA2912" s="76"/>
    </row>
    <row r="2913" spans="26:27" hidden="1">
      <c r="Z2913" s="76"/>
      <c r="AA2913" s="76"/>
    </row>
    <row r="2914" spans="26:27" hidden="1">
      <c r="Z2914" s="76"/>
      <c r="AA2914" s="76"/>
    </row>
    <row r="2915" spans="26:27" hidden="1">
      <c r="Z2915" s="76"/>
      <c r="AA2915" s="76"/>
    </row>
    <row r="2916" spans="26:27" hidden="1">
      <c r="Z2916" s="76"/>
      <c r="AA2916" s="76"/>
    </row>
    <row r="2917" spans="26:27" hidden="1">
      <c r="Z2917" s="76"/>
      <c r="AA2917" s="76"/>
    </row>
    <row r="2918" spans="26:27" hidden="1">
      <c r="Z2918" s="76"/>
      <c r="AA2918" s="76"/>
    </row>
    <row r="2919" spans="26:27" hidden="1">
      <c r="Z2919" s="76"/>
      <c r="AA2919" s="76"/>
    </row>
    <row r="2920" spans="26:27" hidden="1">
      <c r="Z2920" s="76"/>
      <c r="AA2920" s="76"/>
    </row>
    <row r="2921" spans="26:27" hidden="1">
      <c r="Z2921" s="76"/>
      <c r="AA2921" s="76"/>
    </row>
    <row r="2922" spans="26:27" hidden="1">
      <c r="Z2922" s="76"/>
      <c r="AA2922" s="76"/>
    </row>
    <row r="2923" spans="26:27" hidden="1">
      <c r="Z2923" s="76"/>
      <c r="AA2923" s="76"/>
    </row>
    <row r="2924" spans="26:27" hidden="1">
      <c r="Z2924" s="76"/>
      <c r="AA2924" s="76"/>
    </row>
    <row r="2925" spans="26:27" hidden="1">
      <c r="Z2925" s="76"/>
      <c r="AA2925" s="76"/>
    </row>
    <row r="2926" spans="26:27" hidden="1">
      <c r="Z2926" s="76"/>
      <c r="AA2926" s="76"/>
    </row>
    <row r="2927" spans="26:27" hidden="1">
      <c r="Z2927" s="76"/>
      <c r="AA2927" s="76"/>
    </row>
    <row r="2928" spans="26:27" hidden="1">
      <c r="Z2928" s="76"/>
      <c r="AA2928" s="76"/>
    </row>
    <row r="2929" spans="26:27" hidden="1">
      <c r="Z2929" s="76"/>
      <c r="AA2929" s="76"/>
    </row>
    <row r="2930" spans="26:27" hidden="1">
      <c r="Z2930" s="76"/>
      <c r="AA2930" s="76"/>
    </row>
    <row r="2931" spans="26:27" hidden="1">
      <c r="Z2931" s="76"/>
      <c r="AA2931" s="76"/>
    </row>
    <row r="2932" spans="26:27" hidden="1">
      <c r="Z2932" s="76"/>
      <c r="AA2932" s="76"/>
    </row>
    <row r="2933" spans="26:27" hidden="1">
      <c r="Z2933" s="76"/>
      <c r="AA2933" s="76"/>
    </row>
    <row r="2934" spans="26:27" hidden="1">
      <c r="Z2934" s="76"/>
      <c r="AA2934" s="76"/>
    </row>
    <row r="2935" spans="26:27" hidden="1">
      <c r="Z2935" s="76"/>
      <c r="AA2935" s="76"/>
    </row>
    <row r="2936" spans="26:27" hidden="1">
      <c r="Z2936" s="76"/>
      <c r="AA2936" s="76"/>
    </row>
    <row r="2937" spans="26:27" hidden="1">
      <c r="Z2937" s="76"/>
      <c r="AA2937" s="76"/>
    </row>
    <row r="2938" spans="26:27" hidden="1">
      <c r="Z2938" s="76"/>
      <c r="AA2938" s="76"/>
    </row>
    <row r="2939" spans="26:27" hidden="1">
      <c r="Z2939" s="76"/>
      <c r="AA2939" s="76"/>
    </row>
    <row r="2940" spans="26:27" hidden="1">
      <c r="Z2940" s="76"/>
      <c r="AA2940" s="76"/>
    </row>
    <row r="2941" spans="26:27" hidden="1">
      <c r="Z2941" s="76"/>
      <c r="AA2941" s="76"/>
    </row>
    <row r="2942" spans="26:27" hidden="1">
      <c r="Z2942" s="76"/>
      <c r="AA2942" s="76"/>
    </row>
    <row r="2943" spans="26:27" hidden="1">
      <c r="Z2943" s="76"/>
      <c r="AA2943" s="76"/>
    </row>
    <row r="2944" spans="26:27" hidden="1">
      <c r="Z2944" s="76"/>
      <c r="AA2944" s="76"/>
    </row>
    <row r="2945" spans="26:27" hidden="1">
      <c r="Z2945" s="76"/>
      <c r="AA2945" s="76"/>
    </row>
    <row r="2946" spans="26:27" hidden="1">
      <c r="Z2946" s="76"/>
      <c r="AA2946" s="76"/>
    </row>
    <row r="2947" spans="26:27" hidden="1">
      <c r="Z2947" s="76"/>
      <c r="AA2947" s="76"/>
    </row>
    <row r="2948" spans="26:27" hidden="1">
      <c r="Z2948" s="76"/>
      <c r="AA2948" s="76"/>
    </row>
    <row r="2949" spans="26:27" hidden="1">
      <c r="Z2949" s="76"/>
      <c r="AA2949" s="76"/>
    </row>
    <row r="2950" spans="26:27" hidden="1">
      <c r="Z2950" s="76"/>
      <c r="AA2950" s="76"/>
    </row>
    <row r="2951" spans="26:27" hidden="1">
      <c r="Z2951" s="76"/>
      <c r="AA2951" s="76"/>
    </row>
    <row r="2952" spans="26:27" hidden="1">
      <c r="Z2952" s="76"/>
      <c r="AA2952" s="76"/>
    </row>
    <row r="2953" spans="26:27" hidden="1">
      <c r="Z2953" s="76"/>
      <c r="AA2953" s="76"/>
    </row>
    <row r="2954" spans="26:27" hidden="1">
      <c r="Z2954" s="76"/>
      <c r="AA2954" s="76"/>
    </row>
    <row r="2955" spans="26:27" hidden="1">
      <c r="Z2955" s="76"/>
      <c r="AA2955" s="76"/>
    </row>
    <row r="2956" spans="26:27" hidden="1">
      <c r="Z2956" s="76"/>
      <c r="AA2956" s="76"/>
    </row>
    <row r="2957" spans="26:27" hidden="1">
      <c r="Z2957" s="76"/>
      <c r="AA2957" s="76"/>
    </row>
    <row r="2958" spans="26:27" hidden="1">
      <c r="Z2958" s="76"/>
      <c r="AA2958" s="76"/>
    </row>
    <row r="2959" spans="26:27" hidden="1">
      <c r="Z2959" s="76"/>
      <c r="AA2959" s="76"/>
    </row>
    <row r="2960" spans="26:27" hidden="1">
      <c r="Z2960" s="76"/>
      <c r="AA2960" s="76"/>
    </row>
    <row r="2961" spans="26:27" hidden="1">
      <c r="Z2961" s="76"/>
      <c r="AA2961" s="76"/>
    </row>
    <row r="2962" spans="26:27" hidden="1">
      <c r="Z2962" s="76"/>
      <c r="AA2962" s="76"/>
    </row>
    <row r="2963" spans="26:27" hidden="1">
      <c r="Z2963" s="76"/>
      <c r="AA2963" s="76"/>
    </row>
    <row r="2964" spans="26:27" hidden="1">
      <c r="Z2964" s="76"/>
      <c r="AA2964" s="76"/>
    </row>
    <row r="2965" spans="26:27" hidden="1">
      <c r="Z2965" s="76"/>
      <c r="AA2965" s="76"/>
    </row>
    <row r="2966" spans="26:27" hidden="1">
      <c r="Z2966" s="76"/>
      <c r="AA2966" s="76"/>
    </row>
    <row r="2967" spans="26:27" hidden="1">
      <c r="Z2967" s="76"/>
      <c r="AA2967" s="76"/>
    </row>
    <row r="2968" spans="26:27" hidden="1">
      <c r="Z2968" s="76"/>
      <c r="AA2968" s="76"/>
    </row>
    <row r="2969" spans="26:27" hidden="1">
      <c r="Z2969" s="76"/>
      <c r="AA2969" s="76"/>
    </row>
    <row r="2970" spans="26:27" hidden="1">
      <c r="Z2970" s="76"/>
      <c r="AA2970" s="76"/>
    </row>
    <row r="2971" spans="26:27" hidden="1">
      <c r="Z2971" s="76"/>
      <c r="AA2971" s="76"/>
    </row>
    <row r="2972" spans="26:27" hidden="1">
      <c r="Z2972" s="76"/>
      <c r="AA2972" s="76"/>
    </row>
    <row r="2973" spans="26:27" hidden="1">
      <c r="Z2973" s="76"/>
      <c r="AA2973" s="76"/>
    </row>
    <row r="2974" spans="26:27" hidden="1">
      <c r="Z2974" s="76"/>
      <c r="AA2974" s="76"/>
    </row>
    <row r="2975" spans="26:27" hidden="1">
      <c r="Z2975" s="76"/>
      <c r="AA2975" s="76"/>
    </row>
    <row r="2976" spans="26:27" hidden="1">
      <c r="Z2976" s="76"/>
      <c r="AA2976" s="76"/>
    </row>
    <row r="2977" spans="26:27" hidden="1">
      <c r="Z2977" s="76"/>
      <c r="AA2977" s="76"/>
    </row>
    <row r="2978" spans="26:27" hidden="1">
      <c r="Z2978" s="76"/>
      <c r="AA2978" s="76"/>
    </row>
    <row r="2979" spans="26:27" hidden="1">
      <c r="Z2979" s="76"/>
      <c r="AA2979" s="76"/>
    </row>
    <row r="2980" spans="26:27" hidden="1">
      <c r="Z2980" s="76"/>
      <c r="AA2980" s="76"/>
    </row>
    <row r="2981" spans="26:27" hidden="1">
      <c r="Z2981" s="76"/>
      <c r="AA2981" s="76"/>
    </row>
    <row r="2982" spans="26:27" hidden="1">
      <c r="Z2982" s="76"/>
      <c r="AA2982" s="76"/>
    </row>
    <row r="2983" spans="26:27" hidden="1">
      <c r="Z2983" s="76"/>
      <c r="AA2983" s="76"/>
    </row>
    <row r="2984" spans="26:27" hidden="1">
      <c r="Z2984" s="76"/>
      <c r="AA2984" s="76"/>
    </row>
    <row r="2985" spans="26:27" hidden="1">
      <c r="Z2985" s="76"/>
      <c r="AA2985" s="76"/>
    </row>
    <row r="2986" spans="26:27" hidden="1">
      <c r="Z2986" s="76"/>
      <c r="AA2986" s="76"/>
    </row>
    <row r="2987" spans="26:27" hidden="1">
      <c r="Z2987" s="76"/>
      <c r="AA2987" s="76"/>
    </row>
    <row r="2988" spans="26:27" hidden="1">
      <c r="Z2988" s="76"/>
      <c r="AA2988" s="76"/>
    </row>
    <row r="2989" spans="26:27" hidden="1">
      <c r="Z2989" s="76"/>
      <c r="AA2989" s="76"/>
    </row>
    <row r="2990" spans="26:27" hidden="1">
      <c r="Z2990" s="76"/>
      <c r="AA2990" s="76"/>
    </row>
    <row r="2991" spans="26:27" hidden="1">
      <c r="Z2991" s="76"/>
      <c r="AA2991" s="76"/>
    </row>
    <row r="2992" spans="26:27" hidden="1">
      <c r="Z2992" s="76"/>
      <c r="AA2992" s="76"/>
    </row>
    <row r="2993" spans="26:27" hidden="1">
      <c r="Z2993" s="76"/>
      <c r="AA2993" s="76"/>
    </row>
    <row r="2994" spans="26:27" hidden="1">
      <c r="Z2994" s="76"/>
      <c r="AA2994" s="76"/>
    </row>
    <row r="2995" spans="26:27" hidden="1">
      <c r="Z2995" s="76"/>
      <c r="AA2995" s="76"/>
    </row>
    <row r="2996" spans="26:27" hidden="1">
      <c r="Z2996" s="76"/>
      <c r="AA2996" s="76"/>
    </row>
    <row r="2997" spans="26:27" hidden="1">
      <c r="Z2997" s="76"/>
      <c r="AA2997" s="76"/>
    </row>
    <row r="2998" spans="26:27" hidden="1">
      <c r="Z2998" s="76"/>
      <c r="AA2998" s="76"/>
    </row>
    <row r="2999" spans="26:27" hidden="1">
      <c r="Z2999" s="76"/>
      <c r="AA2999" s="76"/>
    </row>
    <row r="3000" spans="26:27" hidden="1">
      <c r="Z3000" s="76"/>
      <c r="AA3000" s="76"/>
    </row>
    <row r="3001" spans="26:27" hidden="1">
      <c r="Z3001" s="76"/>
      <c r="AA3001" s="76"/>
    </row>
    <row r="3002" spans="26:27" hidden="1">
      <c r="Z3002" s="76"/>
      <c r="AA3002" s="76"/>
    </row>
    <row r="3003" spans="26:27" hidden="1">
      <c r="Z3003" s="76"/>
      <c r="AA3003" s="76"/>
    </row>
    <row r="3004" spans="26:27" hidden="1">
      <c r="Z3004" s="76"/>
      <c r="AA3004" s="76"/>
    </row>
    <row r="3005" spans="26:27" hidden="1">
      <c r="Z3005" s="76"/>
      <c r="AA3005" s="76"/>
    </row>
    <row r="3006" spans="26:27" hidden="1">
      <c r="Z3006" s="76"/>
      <c r="AA3006" s="76"/>
    </row>
    <row r="3007" spans="26:27" hidden="1">
      <c r="Z3007" s="76"/>
      <c r="AA3007" s="76"/>
    </row>
    <row r="3008" spans="26:27" hidden="1">
      <c r="Z3008" s="76"/>
      <c r="AA3008" s="76"/>
    </row>
    <row r="3009" spans="26:27" hidden="1">
      <c r="Z3009" s="76"/>
      <c r="AA3009" s="76"/>
    </row>
    <row r="3010" spans="26:27" hidden="1">
      <c r="Z3010" s="76"/>
      <c r="AA3010" s="76"/>
    </row>
    <row r="3011" spans="26:27" hidden="1">
      <c r="Z3011" s="76"/>
      <c r="AA3011" s="76"/>
    </row>
    <row r="3012" spans="26:27" hidden="1">
      <c r="Z3012" s="76"/>
      <c r="AA3012" s="76"/>
    </row>
    <row r="3013" spans="26:27" hidden="1">
      <c r="Z3013" s="76"/>
      <c r="AA3013" s="76"/>
    </row>
    <row r="3014" spans="26:27" hidden="1">
      <c r="Z3014" s="76"/>
      <c r="AA3014" s="76"/>
    </row>
    <row r="3015" spans="26:27" hidden="1">
      <c r="Z3015" s="76"/>
      <c r="AA3015" s="76"/>
    </row>
    <row r="3016" spans="26:27" hidden="1">
      <c r="Z3016" s="76"/>
      <c r="AA3016" s="76"/>
    </row>
    <row r="3017" spans="26:27" hidden="1">
      <c r="Z3017" s="76"/>
      <c r="AA3017" s="76"/>
    </row>
    <row r="3018" spans="26:27" hidden="1">
      <c r="Z3018" s="76"/>
      <c r="AA3018" s="76"/>
    </row>
    <row r="3019" spans="26:27" hidden="1">
      <c r="Z3019" s="76"/>
      <c r="AA3019" s="76"/>
    </row>
    <row r="3020" spans="26:27" hidden="1">
      <c r="Z3020" s="76"/>
      <c r="AA3020" s="76"/>
    </row>
    <row r="3021" spans="26:27" hidden="1">
      <c r="Z3021" s="76"/>
      <c r="AA3021" s="76"/>
    </row>
    <row r="3022" spans="26:27" hidden="1">
      <c r="Z3022" s="76"/>
      <c r="AA3022" s="76"/>
    </row>
    <row r="3023" spans="26:27" hidden="1">
      <c r="Z3023" s="76"/>
      <c r="AA3023" s="76"/>
    </row>
    <row r="3024" spans="26:27" hidden="1">
      <c r="Z3024" s="76"/>
      <c r="AA3024" s="76"/>
    </row>
    <row r="3025" spans="26:27" hidden="1">
      <c r="Z3025" s="76"/>
      <c r="AA3025" s="76"/>
    </row>
    <row r="3026" spans="26:27" hidden="1">
      <c r="Z3026" s="76"/>
      <c r="AA3026" s="76"/>
    </row>
    <row r="3027" spans="26:27" hidden="1">
      <c r="Z3027" s="76"/>
      <c r="AA3027" s="76"/>
    </row>
    <row r="3028" spans="26:27" hidden="1">
      <c r="Z3028" s="76"/>
      <c r="AA3028" s="76"/>
    </row>
    <row r="3029" spans="26:27" hidden="1">
      <c r="Z3029" s="76"/>
      <c r="AA3029" s="76"/>
    </row>
    <row r="3030" spans="26:27" hidden="1">
      <c r="Z3030" s="76"/>
      <c r="AA3030" s="76"/>
    </row>
    <row r="3031" spans="26:27" hidden="1">
      <c r="Z3031" s="76"/>
      <c r="AA3031" s="76"/>
    </row>
    <row r="3032" spans="26:27" hidden="1">
      <c r="Z3032" s="76"/>
      <c r="AA3032" s="76"/>
    </row>
    <row r="3033" spans="26:27" hidden="1">
      <c r="Z3033" s="76"/>
      <c r="AA3033" s="76"/>
    </row>
    <row r="3034" spans="26:27" hidden="1">
      <c r="Z3034" s="76"/>
      <c r="AA3034" s="76"/>
    </row>
    <row r="3035" spans="26:27" hidden="1">
      <c r="Z3035" s="76"/>
      <c r="AA3035" s="76"/>
    </row>
    <row r="3036" spans="26:27" hidden="1">
      <c r="Z3036" s="76"/>
      <c r="AA3036" s="76"/>
    </row>
    <row r="3037" spans="26:27" hidden="1">
      <c r="Z3037" s="76"/>
      <c r="AA3037" s="76"/>
    </row>
    <row r="3038" spans="26:27" hidden="1">
      <c r="Z3038" s="76"/>
      <c r="AA3038" s="76"/>
    </row>
    <row r="3039" spans="26:27" hidden="1">
      <c r="Z3039" s="76"/>
      <c r="AA3039" s="76"/>
    </row>
    <row r="3040" spans="26:27" hidden="1">
      <c r="Z3040" s="76"/>
      <c r="AA3040" s="76"/>
    </row>
    <row r="3041" spans="26:27" hidden="1">
      <c r="Z3041" s="76"/>
      <c r="AA3041" s="76"/>
    </row>
    <row r="3042" spans="26:27" hidden="1">
      <c r="Z3042" s="76"/>
      <c r="AA3042" s="76"/>
    </row>
    <row r="3043" spans="26:27" hidden="1">
      <c r="Z3043" s="76"/>
      <c r="AA3043" s="76"/>
    </row>
    <row r="3044" spans="26:27" hidden="1">
      <c r="Z3044" s="76"/>
      <c r="AA3044" s="76"/>
    </row>
    <row r="3045" spans="26:27" hidden="1">
      <c r="Z3045" s="76"/>
      <c r="AA3045" s="76"/>
    </row>
    <row r="3046" spans="26:27" hidden="1">
      <c r="Z3046" s="76"/>
      <c r="AA3046" s="76"/>
    </row>
    <row r="3047" spans="26:27" hidden="1">
      <c r="Z3047" s="76"/>
      <c r="AA3047" s="76"/>
    </row>
    <row r="3048" spans="26:27" hidden="1">
      <c r="Z3048" s="76"/>
      <c r="AA3048" s="76"/>
    </row>
    <row r="3049" spans="26:27" hidden="1">
      <c r="Z3049" s="76"/>
      <c r="AA3049" s="76"/>
    </row>
    <row r="3050" spans="26:27" hidden="1">
      <c r="Z3050" s="76"/>
      <c r="AA3050" s="76"/>
    </row>
    <row r="3051" spans="26:27" hidden="1">
      <c r="Z3051" s="76"/>
      <c r="AA3051" s="76"/>
    </row>
    <row r="3052" spans="26:27" hidden="1">
      <c r="Z3052" s="76"/>
      <c r="AA3052" s="76"/>
    </row>
    <row r="3053" spans="26:27" hidden="1">
      <c r="Z3053" s="76"/>
      <c r="AA3053" s="76"/>
    </row>
    <row r="3054" spans="26:27" hidden="1">
      <c r="Z3054" s="76"/>
      <c r="AA3054" s="76"/>
    </row>
    <row r="3055" spans="26:27" hidden="1">
      <c r="Z3055" s="76"/>
      <c r="AA3055" s="76"/>
    </row>
    <row r="3056" spans="26:27" hidden="1">
      <c r="Z3056" s="76"/>
      <c r="AA3056" s="76"/>
    </row>
    <row r="3057" spans="26:27" hidden="1">
      <c r="Z3057" s="76"/>
      <c r="AA3057" s="76"/>
    </row>
    <row r="3058" spans="26:27" hidden="1">
      <c r="Z3058" s="76"/>
      <c r="AA3058" s="76"/>
    </row>
    <row r="3059" spans="26:27" hidden="1">
      <c r="Z3059" s="76"/>
      <c r="AA3059" s="76"/>
    </row>
    <row r="3060" spans="26:27" hidden="1">
      <c r="Z3060" s="76"/>
      <c r="AA3060" s="76"/>
    </row>
    <row r="3061" spans="26:27" hidden="1">
      <c r="Z3061" s="76"/>
      <c r="AA3061" s="76"/>
    </row>
    <row r="3062" spans="26:27" hidden="1">
      <c r="Z3062" s="76"/>
      <c r="AA3062" s="76"/>
    </row>
    <row r="3063" spans="26:27" hidden="1">
      <c r="Z3063" s="76"/>
      <c r="AA3063" s="76"/>
    </row>
    <row r="3064" spans="26:27" hidden="1">
      <c r="Z3064" s="76"/>
      <c r="AA3064" s="76"/>
    </row>
    <row r="3065" spans="26:27" hidden="1">
      <c r="Z3065" s="76"/>
      <c r="AA3065" s="76"/>
    </row>
    <row r="3066" spans="26:27" hidden="1">
      <c r="Z3066" s="76"/>
      <c r="AA3066" s="76"/>
    </row>
    <row r="3067" spans="26:27" hidden="1">
      <c r="Z3067" s="76"/>
      <c r="AA3067" s="76"/>
    </row>
    <row r="3068" spans="26:27" hidden="1">
      <c r="Z3068" s="76"/>
      <c r="AA3068" s="76"/>
    </row>
    <row r="3069" spans="26:27" hidden="1">
      <c r="Z3069" s="76"/>
      <c r="AA3069" s="76"/>
    </row>
    <row r="3070" spans="26:27" hidden="1">
      <c r="Z3070" s="76"/>
      <c r="AA3070" s="76"/>
    </row>
    <row r="3071" spans="26:27" hidden="1">
      <c r="Z3071" s="76"/>
      <c r="AA3071" s="76"/>
    </row>
    <row r="3072" spans="26:27" hidden="1">
      <c r="Z3072" s="76"/>
      <c r="AA3072" s="76"/>
    </row>
    <row r="3073" spans="26:27" hidden="1">
      <c r="Z3073" s="76"/>
      <c r="AA3073" s="76"/>
    </row>
    <row r="3074" spans="26:27" hidden="1">
      <c r="Z3074" s="76"/>
      <c r="AA3074" s="76"/>
    </row>
    <row r="3075" spans="26:27" hidden="1">
      <c r="Z3075" s="76"/>
      <c r="AA3075" s="76"/>
    </row>
    <row r="3076" spans="26:27" hidden="1">
      <c r="Z3076" s="76"/>
      <c r="AA3076" s="76"/>
    </row>
    <row r="3077" spans="26:27" hidden="1">
      <c r="Z3077" s="76"/>
      <c r="AA3077" s="76"/>
    </row>
    <row r="3078" spans="26:27" hidden="1">
      <c r="Z3078" s="76"/>
      <c r="AA3078" s="76"/>
    </row>
    <row r="3079" spans="26:27" hidden="1">
      <c r="Z3079" s="76"/>
      <c r="AA3079" s="76"/>
    </row>
    <row r="3080" spans="26:27" hidden="1">
      <c r="Z3080" s="76"/>
      <c r="AA3080" s="76"/>
    </row>
    <row r="3081" spans="26:27" hidden="1">
      <c r="Z3081" s="76"/>
      <c r="AA3081" s="76"/>
    </row>
    <row r="3082" spans="26:27" hidden="1">
      <c r="Z3082" s="76"/>
      <c r="AA3082" s="76"/>
    </row>
    <row r="3083" spans="26:27" hidden="1">
      <c r="Z3083" s="76"/>
      <c r="AA3083" s="76"/>
    </row>
    <row r="3084" spans="26:27" hidden="1">
      <c r="Z3084" s="76"/>
      <c r="AA3084" s="76"/>
    </row>
    <row r="3085" spans="26:27" hidden="1">
      <c r="Z3085" s="76"/>
      <c r="AA3085" s="76"/>
    </row>
    <row r="3086" spans="26:27" hidden="1">
      <c r="Z3086" s="76"/>
      <c r="AA3086" s="76"/>
    </row>
    <row r="3087" spans="26:27" hidden="1">
      <c r="Z3087" s="76"/>
      <c r="AA3087" s="76"/>
    </row>
    <row r="3088" spans="26:27" hidden="1">
      <c r="Z3088" s="76"/>
      <c r="AA3088" s="76"/>
    </row>
    <row r="3089" spans="26:27" hidden="1">
      <c r="Z3089" s="76"/>
      <c r="AA3089" s="76"/>
    </row>
    <row r="3090" spans="26:27" hidden="1">
      <c r="Z3090" s="76"/>
      <c r="AA3090" s="76"/>
    </row>
    <row r="3091" spans="26:27" hidden="1">
      <c r="Z3091" s="76"/>
      <c r="AA3091" s="76"/>
    </row>
    <row r="3092" spans="26:27" hidden="1">
      <c r="Z3092" s="76"/>
      <c r="AA3092" s="76"/>
    </row>
    <row r="3093" spans="26:27" hidden="1">
      <c r="Z3093" s="76"/>
      <c r="AA3093" s="76"/>
    </row>
    <row r="3094" spans="26:27" hidden="1">
      <c r="Z3094" s="76"/>
      <c r="AA3094" s="76"/>
    </row>
    <row r="3095" spans="26:27" hidden="1">
      <c r="Z3095" s="76"/>
      <c r="AA3095" s="76"/>
    </row>
    <row r="3096" spans="26:27" hidden="1">
      <c r="Z3096" s="76"/>
      <c r="AA3096" s="76"/>
    </row>
    <row r="3097" spans="26:27" hidden="1">
      <c r="Z3097" s="76"/>
      <c r="AA3097" s="76"/>
    </row>
    <row r="3098" spans="26:27" hidden="1">
      <c r="Z3098" s="76"/>
      <c r="AA3098" s="76"/>
    </row>
    <row r="3099" spans="26:27" hidden="1">
      <c r="Z3099" s="76"/>
      <c r="AA3099" s="76"/>
    </row>
    <row r="3100" spans="26:27" hidden="1">
      <c r="Z3100" s="76"/>
      <c r="AA3100" s="76"/>
    </row>
    <row r="3101" spans="26:27" hidden="1">
      <c r="Z3101" s="76"/>
      <c r="AA3101" s="76"/>
    </row>
    <row r="3102" spans="26:27" hidden="1">
      <c r="Z3102" s="76"/>
      <c r="AA3102" s="76"/>
    </row>
    <row r="3103" spans="26:27" hidden="1">
      <c r="Z3103" s="76"/>
      <c r="AA3103" s="76"/>
    </row>
    <row r="3104" spans="26:27" hidden="1">
      <c r="Z3104" s="76"/>
      <c r="AA3104" s="76"/>
    </row>
    <row r="3105" spans="26:27" hidden="1">
      <c r="Z3105" s="76"/>
      <c r="AA3105" s="76"/>
    </row>
    <row r="3106" spans="26:27" hidden="1">
      <c r="Z3106" s="76"/>
      <c r="AA3106" s="76"/>
    </row>
    <row r="3107" spans="26:27" hidden="1">
      <c r="Z3107" s="76"/>
      <c r="AA3107" s="76"/>
    </row>
    <row r="3108" spans="26:27" hidden="1">
      <c r="Z3108" s="76"/>
      <c r="AA3108" s="76"/>
    </row>
    <row r="3109" spans="26:27" hidden="1">
      <c r="Z3109" s="76"/>
      <c r="AA3109" s="76"/>
    </row>
    <row r="3110" spans="26:27" hidden="1">
      <c r="Z3110" s="76"/>
      <c r="AA3110" s="76"/>
    </row>
    <row r="3111" spans="26:27" hidden="1">
      <c r="Z3111" s="76"/>
      <c r="AA3111" s="76"/>
    </row>
    <row r="3112" spans="26:27" hidden="1">
      <c r="Z3112" s="76"/>
      <c r="AA3112" s="76"/>
    </row>
    <row r="3113" spans="26:27" hidden="1">
      <c r="Z3113" s="76"/>
      <c r="AA3113" s="76"/>
    </row>
    <row r="3114" spans="26:27" hidden="1">
      <c r="Z3114" s="76"/>
      <c r="AA3114" s="76"/>
    </row>
    <row r="3115" spans="26:27" hidden="1">
      <c r="Z3115" s="76"/>
      <c r="AA3115" s="76"/>
    </row>
    <row r="3116" spans="26:27" hidden="1">
      <c r="Z3116" s="76"/>
      <c r="AA3116" s="76"/>
    </row>
    <row r="3117" spans="26:27" hidden="1">
      <c r="Z3117" s="76"/>
      <c r="AA3117" s="76"/>
    </row>
    <row r="3118" spans="26:27" hidden="1">
      <c r="Z3118" s="76"/>
      <c r="AA3118" s="76"/>
    </row>
    <row r="3119" spans="26:27" hidden="1">
      <c r="Z3119" s="76"/>
      <c r="AA3119" s="76"/>
    </row>
    <row r="3120" spans="26:27" hidden="1">
      <c r="Z3120" s="76"/>
      <c r="AA3120" s="76"/>
    </row>
    <row r="3121" spans="26:27" hidden="1">
      <c r="Z3121" s="76"/>
      <c r="AA3121" s="76"/>
    </row>
    <row r="3122" spans="26:27" hidden="1">
      <c r="Z3122" s="76"/>
      <c r="AA3122" s="76"/>
    </row>
    <row r="3123" spans="26:27" hidden="1">
      <c r="Z3123" s="76"/>
      <c r="AA3123" s="76"/>
    </row>
    <row r="3124" spans="26:27" hidden="1">
      <c r="Z3124" s="76"/>
      <c r="AA3124" s="76"/>
    </row>
    <row r="3125" spans="26:27" hidden="1">
      <c r="Z3125" s="76"/>
      <c r="AA3125" s="76"/>
    </row>
    <row r="3126" spans="26:27" hidden="1">
      <c r="Z3126" s="76"/>
      <c r="AA3126" s="76"/>
    </row>
    <row r="3127" spans="26:27" hidden="1">
      <c r="Z3127" s="76"/>
      <c r="AA3127" s="76"/>
    </row>
    <row r="3128" spans="26:27" hidden="1">
      <c r="Z3128" s="76"/>
      <c r="AA3128" s="76"/>
    </row>
    <row r="3129" spans="26:27" hidden="1">
      <c r="Z3129" s="76"/>
      <c r="AA3129" s="76"/>
    </row>
    <row r="3130" spans="26:27" hidden="1">
      <c r="Z3130" s="76"/>
      <c r="AA3130" s="76"/>
    </row>
    <row r="3131" spans="26:27" hidden="1">
      <c r="Z3131" s="76"/>
      <c r="AA3131" s="76"/>
    </row>
    <row r="3132" spans="26:27" hidden="1">
      <c r="Z3132" s="76"/>
      <c r="AA3132" s="76"/>
    </row>
    <row r="3133" spans="26:27" hidden="1">
      <c r="Z3133" s="76"/>
      <c r="AA3133" s="76"/>
    </row>
    <row r="3134" spans="26:27" hidden="1">
      <c r="Z3134" s="76"/>
      <c r="AA3134" s="76"/>
    </row>
    <row r="3135" spans="26:27" hidden="1">
      <c r="Z3135" s="76"/>
      <c r="AA3135" s="76"/>
    </row>
    <row r="3136" spans="26:27" hidden="1">
      <c r="Z3136" s="76"/>
      <c r="AA3136" s="76"/>
    </row>
    <row r="3137" spans="26:27" hidden="1">
      <c r="Z3137" s="76"/>
      <c r="AA3137" s="76"/>
    </row>
    <row r="3138" spans="26:27" hidden="1">
      <c r="Z3138" s="76"/>
      <c r="AA3138" s="76"/>
    </row>
    <row r="3139" spans="26:27" hidden="1">
      <c r="Z3139" s="76"/>
      <c r="AA3139" s="76"/>
    </row>
    <row r="3140" spans="26:27" hidden="1">
      <c r="Z3140" s="76"/>
      <c r="AA3140" s="76"/>
    </row>
    <row r="3141" spans="26:27" hidden="1">
      <c r="Z3141" s="76"/>
      <c r="AA3141" s="76"/>
    </row>
    <row r="3142" spans="26:27" hidden="1">
      <c r="Z3142" s="76"/>
      <c r="AA3142" s="76"/>
    </row>
    <row r="3143" spans="26:27" hidden="1">
      <c r="Z3143" s="76"/>
      <c r="AA3143" s="76"/>
    </row>
    <row r="3144" spans="26:27" hidden="1">
      <c r="Z3144" s="76"/>
      <c r="AA3144" s="76"/>
    </row>
    <row r="3145" spans="26:27" hidden="1">
      <c r="Z3145" s="76"/>
      <c r="AA3145" s="76"/>
    </row>
    <row r="3146" spans="26:27" hidden="1">
      <c r="Z3146" s="76"/>
      <c r="AA3146" s="76"/>
    </row>
    <row r="3147" spans="26:27" hidden="1">
      <c r="Z3147" s="76"/>
      <c r="AA3147" s="76"/>
    </row>
    <row r="3148" spans="26:27" hidden="1">
      <c r="Z3148" s="76"/>
      <c r="AA3148" s="76"/>
    </row>
    <row r="3149" spans="26:27" hidden="1">
      <c r="Z3149" s="76"/>
      <c r="AA3149" s="76"/>
    </row>
    <row r="3150" spans="26:27" hidden="1">
      <c r="Z3150" s="76"/>
      <c r="AA3150" s="76"/>
    </row>
    <row r="3151" spans="26:27" hidden="1">
      <c r="Z3151" s="76"/>
      <c r="AA3151" s="76"/>
    </row>
    <row r="3152" spans="26:27" hidden="1">
      <c r="Z3152" s="76"/>
      <c r="AA3152" s="76"/>
    </row>
    <row r="3153" spans="26:27" hidden="1">
      <c r="Z3153" s="76"/>
      <c r="AA3153" s="76"/>
    </row>
    <row r="3154" spans="26:27" hidden="1">
      <c r="Z3154" s="76"/>
      <c r="AA3154" s="76"/>
    </row>
    <row r="3155" spans="26:27" hidden="1">
      <c r="Z3155" s="76"/>
      <c r="AA3155" s="76"/>
    </row>
    <row r="3156" spans="26:27" hidden="1">
      <c r="Z3156" s="76"/>
      <c r="AA3156" s="76"/>
    </row>
    <row r="3157" spans="26:27" hidden="1">
      <c r="Z3157" s="76"/>
      <c r="AA3157" s="76"/>
    </row>
    <row r="3158" spans="26:27" hidden="1">
      <c r="Z3158" s="76"/>
      <c r="AA3158" s="76"/>
    </row>
    <row r="3159" spans="26:27" hidden="1">
      <c r="Z3159" s="76"/>
      <c r="AA3159" s="76"/>
    </row>
    <row r="3160" spans="26:27" hidden="1">
      <c r="Z3160" s="76"/>
      <c r="AA3160" s="76"/>
    </row>
    <row r="3161" spans="26:27" hidden="1">
      <c r="Z3161" s="76"/>
      <c r="AA3161" s="76"/>
    </row>
    <row r="3162" spans="26:27" hidden="1">
      <c r="Z3162" s="76"/>
      <c r="AA3162" s="76"/>
    </row>
    <row r="3163" spans="26:27" hidden="1">
      <c r="Z3163" s="76"/>
      <c r="AA3163" s="76"/>
    </row>
    <row r="3164" spans="26:27" hidden="1">
      <c r="Z3164" s="76"/>
      <c r="AA3164" s="76"/>
    </row>
    <row r="3165" spans="26:27" hidden="1">
      <c r="Z3165" s="76"/>
      <c r="AA3165" s="76"/>
    </row>
    <row r="3166" spans="26:27" hidden="1">
      <c r="Z3166" s="76"/>
      <c r="AA3166" s="76"/>
    </row>
    <row r="3167" spans="26:27" hidden="1">
      <c r="Z3167" s="76"/>
      <c r="AA3167" s="76"/>
    </row>
    <row r="3168" spans="26:27" hidden="1">
      <c r="Z3168" s="76"/>
      <c r="AA3168" s="76"/>
    </row>
    <row r="3169" spans="26:27" hidden="1">
      <c r="Z3169" s="76"/>
      <c r="AA3169" s="76"/>
    </row>
    <row r="3170" spans="26:27" hidden="1">
      <c r="Z3170" s="76"/>
      <c r="AA3170" s="76"/>
    </row>
    <row r="3171" spans="26:27" hidden="1">
      <c r="Z3171" s="76"/>
      <c r="AA3171" s="76"/>
    </row>
    <row r="3172" spans="26:27" hidden="1">
      <c r="Z3172" s="76"/>
      <c r="AA3172" s="76"/>
    </row>
    <row r="3173" spans="26:27" hidden="1">
      <c r="Z3173" s="76"/>
      <c r="AA3173" s="76"/>
    </row>
    <row r="3174" spans="26:27" hidden="1">
      <c r="Z3174" s="76"/>
      <c r="AA3174" s="76"/>
    </row>
    <row r="3175" spans="26:27" hidden="1">
      <c r="Z3175" s="76"/>
      <c r="AA3175" s="76"/>
    </row>
    <row r="3176" spans="26:27" hidden="1">
      <c r="Z3176" s="76"/>
      <c r="AA3176" s="76"/>
    </row>
    <row r="3177" spans="26:27" hidden="1">
      <c r="Z3177" s="76"/>
      <c r="AA3177" s="76"/>
    </row>
    <row r="3178" spans="26:27" hidden="1">
      <c r="Z3178" s="76"/>
      <c r="AA3178" s="76"/>
    </row>
    <row r="3179" spans="26:27" hidden="1">
      <c r="Z3179" s="76"/>
      <c r="AA3179" s="76"/>
    </row>
    <row r="3180" spans="26:27" hidden="1">
      <c r="Z3180" s="76"/>
      <c r="AA3180" s="76"/>
    </row>
    <row r="3181" spans="26:27" hidden="1">
      <c r="Z3181" s="76"/>
      <c r="AA3181" s="76"/>
    </row>
    <row r="3182" spans="26:27" hidden="1">
      <c r="Z3182" s="76"/>
      <c r="AA3182" s="76"/>
    </row>
    <row r="3183" spans="26:27" hidden="1">
      <c r="Z3183" s="76"/>
      <c r="AA3183" s="76"/>
    </row>
    <row r="3184" spans="26:27" hidden="1">
      <c r="Z3184" s="76"/>
      <c r="AA3184" s="76"/>
    </row>
    <row r="3185" spans="26:27" hidden="1">
      <c r="Z3185" s="76"/>
      <c r="AA3185" s="76"/>
    </row>
    <row r="3186" spans="26:27" hidden="1">
      <c r="Z3186" s="76"/>
      <c r="AA3186" s="76"/>
    </row>
    <row r="3187" spans="26:27" hidden="1">
      <c r="Z3187" s="76"/>
      <c r="AA3187" s="76"/>
    </row>
    <row r="3188" spans="26:27" hidden="1">
      <c r="Z3188" s="76"/>
      <c r="AA3188" s="76"/>
    </row>
    <row r="3189" spans="26:27" hidden="1">
      <c r="Z3189" s="76"/>
      <c r="AA3189" s="76"/>
    </row>
    <row r="3190" spans="26:27" hidden="1">
      <c r="Z3190" s="76"/>
      <c r="AA3190" s="76"/>
    </row>
    <row r="3191" spans="26:27" hidden="1">
      <c r="Z3191" s="76"/>
      <c r="AA3191" s="76"/>
    </row>
    <row r="3192" spans="26:27" hidden="1">
      <c r="Z3192" s="76"/>
      <c r="AA3192" s="76"/>
    </row>
    <row r="3193" spans="26:27" hidden="1">
      <c r="Z3193" s="76"/>
      <c r="AA3193" s="76"/>
    </row>
    <row r="3194" spans="26:27" hidden="1">
      <c r="Z3194" s="76"/>
      <c r="AA3194" s="76"/>
    </row>
    <row r="3195" spans="26:27" hidden="1">
      <c r="Z3195" s="76"/>
      <c r="AA3195" s="76"/>
    </row>
    <row r="3196" spans="26:27" hidden="1">
      <c r="Z3196" s="76"/>
      <c r="AA3196" s="76"/>
    </row>
    <row r="3197" spans="26:27" hidden="1">
      <c r="Z3197" s="76"/>
      <c r="AA3197" s="76"/>
    </row>
    <row r="3198" spans="26:27" hidden="1">
      <c r="Z3198" s="76"/>
      <c r="AA3198" s="76"/>
    </row>
    <row r="3199" spans="26:27" hidden="1">
      <c r="Z3199" s="76"/>
      <c r="AA3199" s="76"/>
    </row>
    <row r="3200" spans="26:27" hidden="1">
      <c r="Z3200" s="76"/>
      <c r="AA3200" s="76"/>
    </row>
    <row r="3201" spans="26:27" hidden="1">
      <c r="Z3201" s="76"/>
      <c r="AA3201" s="76"/>
    </row>
    <row r="3202" spans="26:27" hidden="1">
      <c r="Z3202" s="76"/>
      <c r="AA3202" s="76"/>
    </row>
    <row r="3203" spans="26:27" hidden="1">
      <c r="Z3203" s="76"/>
      <c r="AA3203" s="76"/>
    </row>
    <row r="3204" spans="26:27" hidden="1">
      <c r="Z3204" s="76"/>
      <c r="AA3204" s="76"/>
    </row>
    <row r="3205" spans="26:27" hidden="1">
      <c r="Z3205" s="76"/>
      <c r="AA3205" s="76"/>
    </row>
    <row r="3206" spans="26:27" hidden="1">
      <c r="Z3206" s="76"/>
      <c r="AA3206" s="76"/>
    </row>
    <row r="3207" spans="26:27" hidden="1">
      <c r="Z3207" s="76"/>
      <c r="AA3207" s="76"/>
    </row>
    <row r="3208" spans="26:27" hidden="1">
      <c r="Z3208" s="76"/>
      <c r="AA3208" s="76"/>
    </row>
    <row r="3209" spans="26:27" hidden="1">
      <c r="Z3209" s="76"/>
      <c r="AA3209" s="76"/>
    </row>
    <row r="3210" spans="26:27" hidden="1">
      <c r="Z3210" s="76"/>
      <c r="AA3210" s="76"/>
    </row>
    <row r="3211" spans="26:27" hidden="1">
      <c r="Z3211" s="76"/>
      <c r="AA3211" s="76"/>
    </row>
    <row r="3212" spans="26:27" hidden="1">
      <c r="Z3212" s="76"/>
      <c r="AA3212" s="76"/>
    </row>
    <row r="3213" spans="26:27" hidden="1">
      <c r="Z3213" s="76"/>
      <c r="AA3213" s="76"/>
    </row>
    <row r="3214" spans="26:27" hidden="1">
      <c r="Z3214" s="76"/>
      <c r="AA3214" s="76"/>
    </row>
    <row r="3215" spans="26:27" hidden="1">
      <c r="Z3215" s="76"/>
      <c r="AA3215" s="76"/>
    </row>
    <row r="3216" spans="26:27" hidden="1">
      <c r="Z3216" s="76"/>
      <c r="AA3216" s="76"/>
    </row>
    <row r="3217" spans="26:27" hidden="1">
      <c r="Z3217" s="76"/>
      <c r="AA3217" s="76"/>
    </row>
    <row r="3218" spans="26:27" hidden="1">
      <c r="Z3218" s="76"/>
      <c r="AA3218" s="76"/>
    </row>
    <row r="3219" spans="26:27" hidden="1">
      <c r="Z3219" s="76"/>
      <c r="AA3219" s="76"/>
    </row>
    <row r="3220" spans="26:27" hidden="1">
      <c r="Z3220" s="76"/>
      <c r="AA3220" s="76"/>
    </row>
    <row r="3221" spans="26:27" hidden="1">
      <c r="Z3221" s="76"/>
      <c r="AA3221" s="76"/>
    </row>
    <row r="3222" spans="26:27" hidden="1">
      <c r="Z3222" s="76"/>
      <c r="AA3222" s="76"/>
    </row>
    <row r="3223" spans="26:27" hidden="1">
      <c r="Z3223" s="76"/>
      <c r="AA3223" s="76"/>
    </row>
    <row r="3224" spans="26:27" hidden="1">
      <c r="Z3224" s="76"/>
      <c r="AA3224" s="76"/>
    </row>
    <row r="3225" spans="26:27" hidden="1">
      <c r="Z3225" s="76"/>
      <c r="AA3225" s="76"/>
    </row>
    <row r="3226" spans="26:27" hidden="1">
      <c r="Z3226" s="76"/>
      <c r="AA3226" s="76"/>
    </row>
    <row r="3227" spans="26:27" hidden="1">
      <c r="Z3227" s="76"/>
      <c r="AA3227" s="76"/>
    </row>
    <row r="3228" spans="26:27" hidden="1">
      <c r="Z3228" s="76"/>
      <c r="AA3228" s="76"/>
    </row>
    <row r="3229" spans="26:27" hidden="1">
      <c r="Z3229" s="76"/>
      <c r="AA3229" s="76"/>
    </row>
    <row r="3230" spans="26:27" hidden="1">
      <c r="Z3230" s="76"/>
      <c r="AA3230" s="76"/>
    </row>
    <row r="3231" spans="26:27" hidden="1">
      <c r="Z3231" s="76"/>
      <c r="AA3231" s="76"/>
    </row>
    <row r="3232" spans="26:27" hidden="1">
      <c r="Z3232" s="76"/>
      <c r="AA3232" s="76"/>
    </row>
    <row r="3233" spans="26:27" hidden="1">
      <c r="Z3233" s="76"/>
      <c r="AA3233" s="76"/>
    </row>
    <row r="3234" spans="26:27" hidden="1">
      <c r="Z3234" s="76"/>
      <c r="AA3234" s="76"/>
    </row>
    <row r="3235" spans="26:27" hidden="1">
      <c r="Z3235" s="76"/>
      <c r="AA3235" s="76"/>
    </row>
    <row r="3236" spans="26:27" hidden="1">
      <c r="Z3236" s="76"/>
      <c r="AA3236" s="76"/>
    </row>
    <row r="3237" spans="26:27" hidden="1">
      <c r="Z3237" s="76"/>
      <c r="AA3237" s="76"/>
    </row>
    <row r="3238" spans="26:27" hidden="1">
      <c r="Z3238" s="76"/>
      <c r="AA3238" s="76"/>
    </row>
    <row r="3239" spans="26:27" hidden="1">
      <c r="Z3239" s="76"/>
      <c r="AA3239" s="76"/>
    </row>
    <row r="3240" spans="26:27" hidden="1">
      <c r="Z3240" s="76"/>
      <c r="AA3240" s="76"/>
    </row>
    <row r="3241" spans="26:27" hidden="1">
      <c r="Z3241" s="76"/>
      <c r="AA3241" s="76"/>
    </row>
    <row r="3242" spans="26:27" hidden="1">
      <c r="Z3242" s="76"/>
      <c r="AA3242" s="76"/>
    </row>
    <row r="3243" spans="26:27" hidden="1">
      <c r="Z3243" s="76"/>
      <c r="AA3243" s="76"/>
    </row>
    <row r="3244" spans="26:27" hidden="1">
      <c r="Z3244" s="76"/>
      <c r="AA3244" s="76"/>
    </row>
    <row r="3245" spans="26:27" hidden="1">
      <c r="Z3245" s="76"/>
      <c r="AA3245" s="76"/>
    </row>
    <row r="3246" spans="26:27" hidden="1">
      <c r="Z3246" s="76"/>
      <c r="AA3246" s="76"/>
    </row>
    <row r="3247" spans="26:27" hidden="1">
      <c r="Z3247" s="76"/>
      <c r="AA3247" s="76"/>
    </row>
    <row r="3248" spans="26:27" hidden="1">
      <c r="Z3248" s="76"/>
      <c r="AA3248" s="76"/>
    </row>
    <row r="3249" spans="26:27" hidden="1">
      <c r="Z3249" s="76"/>
      <c r="AA3249" s="76"/>
    </row>
    <row r="3250" spans="26:27" hidden="1">
      <c r="Z3250" s="76"/>
      <c r="AA3250" s="76"/>
    </row>
    <row r="3251" spans="26:27" hidden="1">
      <c r="Z3251" s="76"/>
      <c r="AA3251" s="76"/>
    </row>
    <row r="3252" spans="26:27" hidden="1">
      <c r="Z3252" s="76"/>
      <c r="AA3252" s="76"/>
    </row>
    <row r="3253" spans="26:27" hidden="1">
      <c r="Z3253" s="76"/>
      <c r="AA3253" s="76"/>
    </row>
    <row r="3254" spans="26:27" hidden="1">
      <c r="Z3254" s="76"/>
      <c r="AA3254" s="76"/>
    </row>
    <row r="3255" spans="26:27" hidden="1">
      <c r="Z3255" s="76"/>
      <c r="AA3255" s="76"/>
    </row>
    <row r="3256" spans="26:27" hidden="1">
      <c r="Z3256" s="76"/>
      <c r="AA3256" s="76"/>
    </row>
    <row r="3257" spans="26:27" hidden="1">
      <c r="Z3257" s="76"/>
      <c r="AA3257" s="76"/>
    </row>
    <row r="3258" spans="26:27" hidden="1">
      <c r="Z3258" s="76"/>
      <c r="AA3258" s="76"/>
    </row>
    <row r="3259" spans="26:27" hidden="1">
      <c r="Z3259" s="76"/>
      <c r="AA3259" s="76"/>
    </row>
    <row r="3260" spans="26:27" hidden="1">
      <c r="Z3260" s="76"/>
      <c r="AA3260" s="76"/>
    </row>
    <row r="3261" spans="26:27" hidden="1">
      <c r="Z3261" s="76"/>
      <c r="AA3261" s="76"/>
    </row>
    <row r="3262" spans="26:27" hidden="1">
      <c r="Z3262" s="76"/>
      <c r="AA3262" s="76"/>
    </row>
    <row r="3263" spans="26:27" hidden="1">
      <c r="Z3263" s="76"/>
      <c r="AA3263" s="76"/>
    </row>
    <row r="3264" spans="26:27" hidden="1">
      <c r="Z3264" s="76"/>
      <c r="AA3264" s="76"/>
    </row>
    <row r="3265" spans="26:27" hidden="1">
      <c r="Z3265" s="76"/>
      <c r="AA3265" s="76"/>
    </row>
    <row r="3266" spans="26:27" hidden="1">
      <c r="Z3266" s="76"/>
      <c r="AA3266" s="76"/>
    </row>
    <row r="3267" spans="26:27" hidden="1">
      <c r="Z3267" s="76"/>
      <c r="AA3267" s="76"/>
    </row>
    <row r="3268" spans="26:27" hidden="1">
      <c r="Z3268" s="76"/>
      <c r="AA3268" s="76"/>
    </row>
    <row r="3269" spans="26:27" hidden="1">
      <c r="Z3269" s="76"/>
      <c r="AA3269" s="76"/>
    </row>
    <row r="3270" spans="26:27" hidden="1">
      <c r="Z3270" s="76"/>
      <c r="AA3270" s="76"/>
    </row>
    <row r="3271" spans="26:27" hidden="1">
      <c r="Z3271" s="76"/>
      <c r="AA3271" s="76"/>
    </row>
    <row r="3272" spans="26:27" hidden="1">
      <c r="Z3272" s="76"/>
      <c r="AA3272" s="76"/>
    </row>
    <row r="3273" spans="26:27" hidden="1">
      <c r="Z3273" s="76"/>
      <c r="AA3273" s="76"/>
    </row>
    <row r="3274" spans="26:27" hidden="1">
      <c r="Z3274" s="76"/>
      <c r="AA3274" s="76"/>
    </row>
    <row r="3275" spans="26:27" hidden="1">
      <c r="Z3275" s="76"/>
      <c r="AA3275" s="76"/>
    </row>
    <row r="3276" spans="26:27" hidden="1">
      <c r="Z3276" s="76"/>
      <c r="AA3276" s="76"/>
    </row>
    <row r="3277" spans="26:27" hidden="1">
      <c r="Z3277" s="76"/>
      <c r="AA3277" s="76"/>
    </row>
    <row r="3278" spans="26:27" hidden="1">
      <c r="Z3278" s="76"/>
      <c r="AA3278" s="76"/>
    </row>
    <row r="3279" spans="26:27" hidden="1">
      <c r="Z3279" s="76"/>
      <c r="AA3279" s="76"/>
    </row>
    <row r="3280" spans="26:27" hidden="1">
      <c r="Z3280" s="76"/>
      <c r="AA3280" s="76"/>
    </row>
    <row r="3281" spans="26:27" hidden="1">
      <c r="Z3281" s="76"/>
      <c r="AA3281" s="76"/>
    </row>
    <row r="3282" spans="26:27" hidden="1">
      <c r="Z3282" s="76"/>
      <c r="AA3282" s="76"/>
    </row>
    <row r="3283" spans="26:27" hidden="1">
      <c r="Z3283" s="76"/>
      <c r="AA3283" s="76"/>
    </row>
    <row r="3284" spans="26:27" hidden="1">
      <c r="Z3284" s="76"/>
      <c r="AA3284" s="76"/>
    </row>
    <row r="3285" spans="26:27" hidden="1">
      <c r="Z3285" s="76"/>
      <c r="AA3285" s="76"/>
    </row>
    <row r="3286" spans="26:27" hidden="1">
      <c r="Z3286" s="76"/>
      <c r="AA3286" s="76"/>
    </row>
    <row r="3287" spans="26:27" hidden="1">
      <c r="Z3287" s="76"/>
      <c r="AA3287" s="76"/>
    </row>
    <row r="3288" spans="26:27" hidden="1">
      <c r="Z3288" s="76"/>
      <c r="AA3288" s="76"/>
    </row>
    <row r="3289" spans="26:27" hidden="1">
      <c r="Z3289" s="76"/>
      <c r="AA3289" s="76"/>
    </row>
    <row r="3290" spans="26:27" hidden="1">
      <c r="Z3290" s="76"/>
      <c r="AA3290" s="76"/>
    </row>
    <row r="3291" spans="26:27" hidden="1">
      <c r="Z3291" s="76"/>
      <c r="AA3291" s="76"/>
    </row>
    <row r="3292" spans="26:27" hidden="1">
      <c r="Z3292" s="76"/>
      <c r="AA3292" s="76"/>
    </row>
    <row r="3293" spans="26:27" hidden="1">
      <c r="Z3293" s="76"/>
      <c r="AA3293" s="76"/>
    </row>
    <row r="3294" spans="26:27" hidden="1">
      <c r="Z3294" s="76"/>
      <c r="AA3294" s="76"/>
    </row>
    <row r="3295" spans="26:27" hidden="1">
      <c r="Z3295" s="76"/>
      <c r="AA3295" s="76"/>
    </row>
    <row r="3296" spans="26:27" hidden="1">
      <c r="Z3296" s="76"/>
      <c r="AA3296" s="76"/>
    </row>
    <row r="3297" spans="26:27" hidden="1">
      <c r="Z3297" s="76"/>
      <c r="AA3297" s="76"/>
    </row>
    <row r="3298" spans="26:27" hidden="1">
      <c r="Z3298" s="76"/>
      <c r="AA3298" s="76"/>
    </row>
    <row r="3299" spans="26:27" hidden="1">
      <c r="Z3299" s="76"/>
      <c r="AA3299" s="76"/>
    </row>
    <row r="3300" spans="26:27" hidden="1">
      <c r="Z3300" s="76"/>
      <c r="AA3300" s="76"/>
    </row>
    <row r="3301" spans="26:27" hidden="1">
      <c r="Z3301" s="76"/>
      <c r="AA3301" s="76"/>
    </row>
    <row r="3302" spans="26:27" hidden="1">
      <c r="Z3302" s="76"/>
      <c r="AA3302" s="76"/>
    </row>
    <row r="3303" spans="26:27" hidden="1">
      <c r="Z3303" s="76"/>
      <c r="AA3303" s="76"/>
    </row>
    <row r="3304" spans="26:27" hidden="1">
      <c r="Z3304" s="76"/>
      <c r="AA3304" s="76"/>
    </row>
    <row r="3305" spans="26:27" hidden="1">
      <c r="Z3305" s="76"/>
      <c r="AA3305" s="76"/>
    </row>
    <row r="3306" spans="26:27" hidden="1">
      <c r="Z3306" s="76"/>
      <c r="AA3306" s="76"/>
    </row>
    <row r="3307" spans="26:27" hidden="1">
      <c r="Z3307" s="76"/>
      <c r="AA3307" s="76"/>
    </row>
    <row r="3308" spans="26:27" hidden="1">
      <c r="Z3308" s="76"/>
      <c r="AA3308" s="76"/>
    </row>
    <row r="3309" spans="26:27" hidden="1">
      <c r="Z3309" s="76"/>
      <c r="AA3309" s="76"/>
    </row>
    <row r="3310" spans="26:27" hidden="1">
      <c r="Z3310" s="76"/>
      <c r="AA3310" s="76"/>
    </row>
    <row r="3311" spans="26:27" hidden="1">
      <c r="Z3311" s="76"/>
      <c r="AA3311" s="76"/>
    </row>
    <row r="3312" spans="26:27" hidden="1">
      <c r="Z3312" s="76"/>
      <c r="AA3312" s="76"/>
    </row>
    <row r="3313" spans="26:27" hidden="1">
      <c r="Z3313" s="76"/>
      <c r="AA3313" s="76"/>
    </row>
    <row r="3314" spans="26:27" hidden="1">
      <c r="Z3314" s="76"/>
      <c r="AA3314" s="76"/>
    </row>
    <row r="3315" spans="26:27" hidden="1">
      <c r="Z3315" s="76"/>
      <c r="AA3315" s="76"/>
    </row>
    <row r="3316" spans="26:27" hidden="1">
      <c r="Z3316" s="76"/>
      <c r="AA3316" s="76"/>
    </row>
    <row r="3317" spans="26:27" hidden="1">
      <c r="Z3317" s="76"/>
      <c r="AA3317" s="76"/>
    </row>
    <row r="3318" spans="26:27" hidden="1">
      <c r="Z3318" s="76"/>
      <c r="AA3318" s="76"/>
    </row>
    <row r="3319" spans="26:27" hidden="1">
      <c r="Z3319" s="76"/>
      <c r="AA3319" s="76"/>
    </row>
    <row r="3320" spans="26:27" hidden="1">
      <c r="Z3320" s="76"/>
      <c r="AA3320" s="76"/>
    </row>
    <row r="3321" spans="26:27" hidden="1">
      <c r="Z3321" s="76"/>
      <c r="AA3321" s="76"/>
    </row>
    <row r="3322" spans="26:27" hidden="1">
      <c r="Z3322" s="76"/>
      <c r="AA3322" s="76"/>
    </row>
    <row r="3323" spans="26:27" hidden="1">
      <c r="Z3323" s="76"/>
      <c r="AA3323" s="76"/>
    </row>
    <row r="3324" spans="26:27" hidden="1">
      <c r="Z3324" s="76"/>
      <c r="AA3324" s="76"/>
    </row>
    <row r="3325" spans="26:27" hidden="1">
      <c r="Z3325" s="76"/>
      <c r="AA3325" s="76"/>
    </row>
    <row r="3326" spans="26:27" hidden="1">
      <c r="Z3326" s="76"/>
      <c r="AA3326" s="76"/>
    </row>
    <row r="3327" spans="26:27" hidden="1">
      <c r="Z3327" s="76"/>
      <c r="AA3327" s="76"/>
    </row>
    <row r="3328" spans="26:27" hidden="1">
      <c r="Z3328" s="76"/>
      <c r="AA3328" s="76"/>
    </row>
    <row r="3329" spans="26:27" hidden="1">
      <c r="Z3329" s="76"/>
      <c r="AA3329" s="76"/>
    </row>
    <row r="3330" spans="26:27" hidden="1">
      <c r="Z3330" s="76"/>
      <c r="AA3330" s="76"/>
    </row>
    <row r="3331" spans="26:27" hidden="1">
      <c r="Z3331" s="76"/>
      <c r="AA3331" s="76"/>
    </row>
    <row r="3332" spans="26:27" hidden="1">
      <c r="Z3332" s="76"/>
      <c r="AA3332" s="76"/>
    </row>
    <row r="3333" spans="26:27" hidden="1">
      <c r="Z3333" s="76"/>
      <c r="AA3333" s="76"/>
    </row>
    <row r="3334" spans="26:27" hidden="1">
      <c r="Z3334" s="76"/>
      <c r="AA3334" s="76"/>
    </row>
    <row r="3335" spans="26:27" hidden="1">
      <c r="Z3335" s="76"/>
      <c r="AA3335" s="76"/>
    </row>
    <row r="3336" spans="26:27" hidden="1">
      <c r="Z3336" s="76"/>
      <c r="AA3336" s="76"/>
    </row>
    <row r="3337" spans="26:27" hidden="1">
      <c r="Z3337" s="76"/>
      <c r="AA3337" s="76"/>
    </row>
    <row r="3338" spans="26:27" hidden="1">
      <c r="Z3338" s="76"/>
      <c r="AA3338" s="76"/>
    </row>
    <row r="3339" spans="26:27" hidden="1">
      <c r="Z3339" s="76"/>
      <c r="AA3339" s="76"/>
    </row>
    <row r="3340" spans="26:27" hidden="1">
      <c r="Z3340" s="76"/>
      <c r="AA3340" s="76"/>
    </row>
    <row r="3341" spans="26:27" hidden="1">
      <c r="Z3341" s="76"/>
      <c r="AA3341" s="76"/>
    </row>
    <row r="3342" spans="26:27" hidden="1">
      <c r="Z3342" s="76"/>
      <c r="AA3342" s="76"/>
    </row>
    <row r="3343" spans="26:27" hidden="1">
      <c r="Z3343" s="76"/>
      <c r="AA3343" s="76"/>
    </row>
    <row r="3344" spans="26:27" hidden="1">
      <c r="Z3344" s="76"/>
      <c r="AA3344" s="76"/>
    </row>
    <row r="3345" spans="26:27" hidden="1">
      <c r="Z3345" s="76"/>
      <c r="AA3345" s="76"/>
    </row>
    <row r="3346" spans="26:27" hidden="1">
      <c r="Z3346" s="76"/>
      <c r="AA3346" s="76"/>
    </row>
    <row r="3347" spans="26:27" hidden="1">
      <c r="Z3347" s="76"/>
      <c r="AA3347" s="76"/>
    </row>
    <row r="3348" spans="26:27" hidden="1">
      <c r="Z3348" s="76"/>
      <c r="AA3348" s="76"/>
    </row>
    <row r="3349" spans="26:27" hidden="1">
      <c r="Z3349" s="76"/>
      <c r="AA3349" s="76"/>
    </row>
    <row r="3350" spans="26:27" hidden="1">
      <c r="Z3350" s="76"/>
      <c r="AA3350" s="76"/>
    </row>
    <row r="3351" spans="26:27" hidden="1">
      <c r="Z3351" s="76"/>
      <c r="AA3351" s="76"/>
    </row>
    <row r="3352" spans="26:27" hidden="1">
      <c r="Z3352" s="76"/>
      <c r="AA3352" s="76"/>
    </row>
    <row r="3353" spans="26:27" hidden="1">
      <c r="Z3353" s="76"/>
      <c r="AA3353" s="76"/>
    </row>
    <row r="3354" spans="26:27" hidden="1">
      <c r="Z3354" s="76"/>
      <c r="AA3354" s="76"/>
    </row>
    <row r="3355" spans="26:27" hidden="1">
      <c r="Z3355" s="76"/>
      <c r="AA3355" s="76"/>
    </row>
    <row r="3356" spans="26:27" hidden="1">
      <c r="Z3356" s="76"/>
      <c r="AA3356" s="76"/>
    </row>
    <row r="3357" spans="26:27" hidden="1">
      <c r="Z3357" s="76"/>
      <c r="AA3357" s="76"/>
    </row>
    <row r="3358" spans="26:27" hidden="1">
      <c r="Z3358" s="76"/>
      <c r="AA3358" s="76"/>
    </row>
    <row r="3359" spans="26:27" hidden="1">
      <c r="Z3359" s="76"/>
      <c r="AA3359" s="76"/>
    </row>
    <row r="3360" spans="26:27" hidden="1">
      <c r="Z3360" s="76"/>
      <c r="AA3360" s="76"/>
    </row>
    <row r="3361" spans="26:27" hidden="1">
      <c r="Z3361" s="76"/>
      <c r="AA3361" s="76"/>
    </row>
    <row r="3362" spans="26:27" hidden="1">
      <c r="Z3362" s="76"/>
      <c r="AA3362" s="76"/>
    </row>
    <row r="3363" spans="26:27" hidden="1">
      <c r="Z3363" s="76"/>
      <c r="AA3363" s="76"/>
    </row>
    <row r="3364" spans="26:27" hidden="1">
      <c r="Z3364" s="76"/>
      <c r="AA3364" s="76"/>
    </row>
    <row r="3365" spans="26:27" hidden="1">
      <c r="Z3365" s="76"/>
      <c r="AA3365" s="76"/>
    </row>
    <row r="3366" spans="26:27" hidden="1">
      <c r="Z3366" s="76"/>
      <c r="AA3366" s="76"/>
    </row>
    <row r="3367" spans="26:27" hidden="1">
      <c r="Z3367" s="76"/>
      <c r="AA3367" s="76"/>
    </row>
    <row r="3368" spans="26:27" hidden="1">
      <c r="Z3368" s="76"/>
      <c r="AA3368" s="76"/>
    </row>
    <row r="3369" spans="26:27" hidden="1">
      <c r="Z3369" s="76"/>
      <c r="AA3369" s="76"/>
    </row>
    <row r="3370" spans="26:27" hidden="1">
      <c r="Z3370" s="76"/>
      <c r="AA3370" s="76"/>
    </row>
    <row r="3371" spans="26:27" hidden="1">
      <c r="Z3371" s="76"/>
      <c r="AA3371" s="76"/>
    </row>
    <row r="3372" spans="26:27" hidden="1">
      <c r="Z3372" s="76"/>
      <c r="AA3372" s="76"/>
    </row>
    <row r="3373" spans="26:27" hidden="1">
      <c r="Z3373" s="76"/>
      <c r="AA3373" s="76"/>
    </row>
    <row r="3374" spans="26:27" hidden="1">
      <c r="Z3374" s="76"/>
      <c r="AA3374" s="76"/>
    </row>
    <row r="3375" spans="26:27" hidden="1">
      <c r="Z3375" s="76"/>
      <c r="AA3375" s="76"/>
    </row>
    <row r="3376" spans="26:27" hidden="1">
      <c r="Z3376" s="76"/>
      <c r="AA3376" s="76"/>
    </row>
    <row r="3377" spans="26:27" hidden="1">
      <c r="Z3377" s="76"/>
      <c r="AA3377" s="76"/>
    </row>
    <row r="3378" spans="26:27" hidden="1">
      <c r="Z3378" s="76"/>
      <c r="AA3378" s="76"/>
    </row>
    <row r="3379" spans="26:27" hidden="1">
      <c r="Z3379" s="76"/>
      <c r="AA3379" s="76"/>
    </row>
    <row r="3380" spans="26:27" hidden="1">
      <c r="Z3380" s="76"/>
      <c r="AA3380" s="76"/>
    </row>
    <row r="3381" spans="26:27" hidden="1">
      <c r="Z3381" s="76"/>
      <c r="AA3381" s="76"/>
    </row>
    <row r="3382" spans="26:27" hidden="1">
      <c r="Z3382" s="76"/>
      <c r="AA3382" s="76"/>
    </row>
    <row r="3383" spans="26:27" hidden="1">
      <c r="Z3383" s="76"/>
      <c r="AA3383" s="76"/>
    </row>
    <row r="3384" spans="26:27" hidden="1">
      <c r="Z3384" s="76"/>
      <c r="AA3384" s="76"/>
    </row>
    <row r="3385" spans="26:27" hidden="1">
      <c r="Z3385" s="76"/>
      <c r="AA3385" s="76"/>
    </row>
    <row r="3386" spans="26:27" hidden="1">
      <c r="Z3386" s="76"/>
      <c r="AA3386" s="76"/>
    </row>
    <row r="3387" spans="26:27" hidden="1">
      <c r="Z3387" s="76"/>
      <c r="AA3387" s="76"/>
    </row>
    <row r="3388" spans="26:27" hidden="1">
      <c r="Z3388" s="76"/>
      <c r="AA3388" s="76"/>
    </row>
    <row r="3389" spans="26:27" hidden="1">
      <c r="Z3389" s="76"/>
      <c r="AA3389" s="76"/>
    </row>
    <row r="3390" spans="26:27" hidden="1">
      <c r="Z3390" s="76"/>
      <c r="AA3390" s="76"/>
    </row>
    <row r="3391" spans="26:27" hidden="1">
      <c r="Z3391" s="76"/>
      <c r="AA3391" s="76"/>
    </row>
    <row r="3392" spans="26:27" hidden="1">
      <c r="Z3392" s="76"/>
      <c r="AA3392" s="76"/>
    </row>
    <row r="3393" spans="26:27" hidden="1">
      <c r="Z3393" s="76"/>
      <c r="AA3393" s="76"/>
    </row>
    <row r="3394" spans="26:27" hidden="1">
      <c r="Z3394" s="76"/>
      <c r="AA3394" s="76"/>
    </row>
    <row r="3395" spans="26:27" hidden="1">
      <c r="Z3395" s="76"/>
      <c r="AA3395" s="76"/>
    </row>
    <row r="3396" spans="26:27" hidden="1">
      <c r="Z3396" s="76"/>
      <c r="AA3396" s="76"/>
    </row>
    <row r="3397" spans="26:27" hidden="1">
      <c r="Z3397" s="76"/>
      <c r="AA3397" s="76"/>
    </row>
    <row r="3398" spans="26:27" hidden="1">
      <c r="Z3398" s="76"/>
      <c r="AA3398" s="76"/>
    </row>
    <row r="3399" spans="26:27" hidden="1">
      <c r="Z3399" s="76"/>
      <c r="AA3399" s="76"/>
    </row>
    <row r="3400" spans="26:27" hidden="1">
      <c r="Z3400" s="76"/>
      <c r="AA3400" s="76"/>
    </row>
    <row r="3401" spans="26:27" hidden="1">
      <c r="Z3401" s="76"/>
      <c r="AA3401" s="76"/>
    </row>
    <row r="3402" spans="26:27" hidden="1">
      <c r="Z3402" s="76"/>
      <c r="AA3402" s="76"/>
    </row>
    <row r="3403" spans="26:27" hidden="1">
      <c r="Z3403" s="76"/>
      <c r="AA3403" s="76"/>
    </row>
    <row r="3404" spans="26:27" hidden="1">
      <c r="Z3404" s="76"/>
      <c r="AA3404" s="76"/>
    </row>
    <row r="3405" spans="26:27" hidden="1">
      <c r="Z3405" s="76"/>
      <c r="AA3405" s="76"/>
    </row>
    <row r="3406" spans="26:27" hidden="1">
      <c r="Z3406" s="76"/>
      <c r="AA3406" s="76"/>
    </row>
    <row r="3407" spans="26:27" hidden="1">
      <c r="Z3407" s="76"/>
      <c r="AA3407" s="76"/>
    </row>
    <row r="3408" spans="26:27" hidden="1">
      <c r="Z3408" s="76"/>
      <c r="AA3408" s="76"/>
    </row>
    <row r="3409" spans="26:27" hidden="1">
      <c r="Z3409" s="76"/>
      <c r="AA3409" s="76"/>
    </row>
    <row r="3410" spans="26:27" hidden="1">
      <c r="Z3410" s="76"/>
      <c r="AA3410" s="76"/>
    </row>
    <row r="3411" spans="26:27" hidden="1">
      <c r="Z3411" s="76"/>
      <c r="AA3411" s="76"/>
    </row>
    <row r="3412" spans="26:27" hidden="1">
      <c r="Z3412" s="76"/>
      <c r="AA3412" s="76"/>
    </row>
    <row r="3413" spans="26:27" hidden="1">
      <c r="Z3413" s="76"/>
      <c r="AA3413" s="76"/>
    </row>
    <row r="3414" spans="26:27" hidden="1">
      <c r="Z3414" s="76"/>
      <c r="AA3414" s="76"/>
    </row>
    <row r="3415" spans="26:27" hidden="1">
      <c r="Z3415" s="76"/>
      <c r="AA3415" s="76"/>
    </row>
    <row r="3416" spans="26:27" hidden="1">
      <c r="Z3416" s="76"/>
      <c r="AA3416" s="76"/>
    </row>
    <row r="3417" spans="26:27" hidden="1">
      <c r="Z3417" s="76"/>
      <c r="AA3417" s="76"/>
    </row>
    <row r="3418" spans="26:27" hidden="1">
      <c r="Z3418" s="76"/>
      <c r="AA3418" s="76"/>
    </row>
    <row r="3419" spans="26:27" hidden="1">
      <c r="Z3419" s="76"/>
      <c r="AA3419" s="76"/>
    </row>
    <row r="3420" spans="26:27" hidden="1">
      <c r="Z3420" s="76"/>
      <c r="AA3420" s="76"/>
    </row>
    <row r="3421" spans="26:27" hidden="1">
      <c r="Z3421" s="76"/>
      <c r="AA3421" s="76"/>
    </row>
    <row r="3422" spans="26:27" hidden="1">
      <c r="Z3422" s="76"/>
      <c r="AA3422" s="76"/>
    </row>
    <row r="3423" spans="26:27" hidden="1">
      <c r="Z3423" s="76"/>
      <c r="AA3423" s="76"/>
    </row>
    <row r="3424" spans="26:27" hidden="1">
      <c r="Z3424" s="76"/>
      <c r="AA3424" s="76"/>
    </row>
    <row r="3425" spans="26:27" hidden="1">
      <c r="Z3425" s="76"/>
      <c r="AA3425" s="76"/>
    </row>
    <row r="3426" spans="26:27" hidden="1">
      <c r="Z3426" s="76"/>
      <c r="AA3426" s="76"/>
    </row>
    <row r="3427" spans="26:27" hidden="1">
      <c r="Z3427" s="76"/>
      <c r="AA3427" s="76"/>
    </row>
    <row r="3428" spans="26:27" hidden="1">
      <c r="Z3428" s="76"/>
      <c r="AA3428" s="76"/>
    </row>
    <row r="3429" spans="26:27" hidden="1">
      <c r="Z3429" s="76"/>
      <c r="AA3429" s="76"/>
    </row>
    <row r="3430" spans="26:27" hidden="1">
      <c r="Z3430" s="76"/>
      <c r="AA3430" s="76"/>
    </row>
    <row r="3431" spans="26:27" hidden="1">
      <c r="Z3431" s="76"/>
      <c r="AA3431" s="76"/>
    </row>
    <row r="3432" spans="26:27" hidden="1">
      <c r="Z3432" s="76"/>
      <c r="AA3432" s="76"/>
    </row>
    <row r="3433" spans="26:27" hidden="1">
      <c r="Z3433" s="76"/>
      <c r="AA3433" s="76"/>
    </row>
    <row r="3434" spans="26:27" hidden="1">
      <c r="Z3434" s="76"/>
      <c r="AA3434" s="76"/>
    </row>
    <row r="3435" spans="26:27" hidden="1">
      <c r="Z3435" s="76"/>
      <c r="AA3435" s="76"/>
    </row>
    <row r="3436" spans="26:27" hidden="1">
      <c r="Z3436" s="76"/>
      <c r="AA3436" s="76"/>
    </row>
    <row r="3437" spans="26:27" hidden="1">
      <c r="Z3437" s="76"/>
      <c r="AA3437" s="76"/>
    </row>
    <row r="3438" spans="26:27" hidden="1">
      <c r="Z3438" s="76"/>
      <c r="AA3438" s="76"/>
    </row>
    <row r="3439" spans="26:27" hidden="1">
      <c r="Z3439" s="76"/>
      <c r="AA3439" s="76"/>
    </row>
    <row r="3440" spans="26:27" hidden="1">
      <c r="Z3440" s="76"/>
      <c r="AA3440" s="76"/>
    </row>
    <row r="3441" spans="26:27" hidden="1">
      <c r="Z3441" s="76"/>
      <c r="AA3441" s="76"/>
    </row>
    <row r="3442" spans="26:27" hidden="1">
      <c r="Z3442" s="76"/>
      <c r="AA3442" s="76"/>
    </row>
    <row r="3443" spans="26:27" hidden="1">
      <c r="Z3443" s="76"/>
      <c r="AA3443" s="76"/>
    </row>
    <row r="3444" spans="26:27" hidden="1">
      <c r="Z3444" s="76"/>
      <c r="AA3444" s="76"/>
    </row>
    <row r="3445" spans="26:27" hidden="1">
      <c r="Z3445" s="76"/>
      <c r="AA3445" s="76"/>
    </row>
    <row r="3446" spans="26:27" hidden="1">
      <c r="Z3446" s="76"/>
      <c r="AA3446" s="76"/>
    </row>
    <row r="3447" spans="26:27" hidden="1">
      <c r="Z3447" s="76"/>
      <c r="AA3447" s="76"/>
    </row>
    <row r="3448" spans="26:27" hidden="1">
      <c r="Z3448" s="76"/>
      <c r="AA3448" s="76"/>
    </row>
    <row r="3449" spans="26:27" hidden="1">
      <c r="Z3449" s="76"/>
      <c r="AA3449" s="76"/>
    </row>
    <row r="3450" spans="26:27" hidden="1">
      <c r="Z3450" s="76"/>
      <c r="AA3450" s="76"/>
    </row>
    <row r="3451" spans="26:27" hidden="1">
      <c r="Z3451" s="76"/>
      <c r="AA3451" s="76"/>
    </row>
    <row r="3452" spans="26:27" hidden="1">
      <c r="Z3452" s="76"/>
      <c r="AA3452" s="76"/>
    </row>
    <row r="3453" spans="26:27" hidden="1">
      <c r="Z3453" s="76"/>
      <c r="AA3453" s="76"/>
    </row>
    <row r="3454" spans="26:27" hidden="1">
      <c r="Z3454" s="76"/>
      <c r="AA3454" s="76"/>
    </row>
    <row r="3455" spans="26:27" hidden="1">
      <c r="Z3455" s="76"/>
      <c r="AA3455" s="76"/>
    </row>
    <row r="3456" spans="26:27" hidden="1">
      <c r="Z3456" s="76"/>
      <c r="AA3456" s="76"/>
    </row>
    <row r="3457" spans="26:27" hidden="1">
      <c r="Z3457" s="76"/>
      <c r="AA3457" s="76"/>
    </row>
    <row r="3458" spans="26:27" hidden="1">
      <c r="Z3458" s="76"/>
      <c r="AA3458" s="76"/>
    </row>
    <row r="3459" spans="26:27" hidden="1">
      <c r="Z3459" s="76"/>
      <c r="AA3459" s="76"/>
    </row>
    <row r="3460" spans="26:27" hidden="1">
      <c r="Z3460" s="76"/>
      <c r="AA3460" s="76"/>
    </row>
    <row r="3461" spans="26:27" hidden="1">
      <c r="Z3461" s="76"/>
      <c r="AA3461" s="76"/>
    </row>
    <row r="3462" spans="26:27" hidden="1">
      <c r="Z3462" s="76"/>
      <c r="AA3462" s="76"/>
    </row>
    <row r="3463" spans="26:27" hidden="1">
      <c r="Z3463" s="76"/>
      <c r="AA3463" s="76"/>
    </row>
    <row r="3464" spans="26:27" hidden="1">
      <c r="Z3464" s="76"/>
      <c r="AA3464" s="76"/>
    </row>
    <row r="3465" spans="26:27" hidden="1">
      <c r="Z3465" s="76"/>
      <c r="AA3465" s="76"/>
    </row>
    <row r="3466" spans="26:27" hidden="1">
      <c r="Z3466" s="76"/>
      <c r="AA3466" s="76"/>
    </row>
    <row r="3467" spans="26:27" hidden="1">
      <c r="Z3467" s="76"/>
      <c r="AA3467" s="76"/>
    </row>
    <row r="3468" spans="26:27" hidden="1">
      <c r="Z3468" s="76"/>
      <c r="AA3468" s="76"/>
    </row>
    <row r="3469" spans="26:27" hidden="1">
      <c r="Z3469" s="76"/>
      <c r="AA3469" s="76"/>
    </row>
    <row r="3470" spans="26:27" hidden="1">
      <c r="Z3470" s="76"/>
      <c r="AA3470" s="76"/>
    </row>
    <row r="3471" spans="26:27" hidden="1">
      <c r="Z3471" s="76"/>
      <c r="AA3471" s="76"/>
    </row>
    <row r="3472" spans="26:27" hidden="1">
      <c r="Z3472" s="76"/>
      <c r="AA3472" s="76"/>
    </row>
    <row r="3473" spans="26:27" hidden="1">
      <c r="Z3473" s="76"/>
      <c r="AA3473" s="76"/>
    </row>
    <row r="3474" spans="26:27" hidden="1">
      <c r="Z3474" s="76"/>
      <c r="AA3474" s="76"/>
    </row>
    <row r="3475" spans="26:27" hidden="1">
      <c r="Z3475" s="76"/>
      <c r="AA3475" s="76"/>
    </row>
    <row r="3476" spans="26:27" hidden="1">
      <c r="Z3476" s="76"/>
      <c r="AA3476" s="76"/>
    </row>
    <row r="3477" spans="26:27" hidden="1">
      <c r="Z3477" s="76"/>
      <c r="AA3477" s="76"/>
    </row>
    <row r="3478" spans="26:27" hidden="1">
      <c r="Z3478" s="76"/>
      <c r="AA3478" s="76"/>
    </row>
    <row r="3479" spans="26:27" hidden="1">
      <c r="Z3479" s="76"/>
      <c r="AA3479" s="76"/>
    </row>
    <row r="3480" spans="26:27" hidden="1">
      <c r="Z3480" s="76"/>
      <c r="AA3480" s="76"/>
    </row>
    <row r="3481" spans="26:27" hidden="1">
      <c r="Z3481" s="76"/>
      <c r="AA3481" s="76"/>
    </row>
    <row r="3482" spans="26:27" hidden="1">
      <c r="Z3482" s="76"/>
      <c r="AA3482" s="76"/>
    </row>
    <row r="3483" spans="26:27" hidden="1">
      <c r="Z3483" s="76"/>
      <c r="AA3483" s="76"/>
    </row>
    <row r="3484" spans="26:27" hidden="1">
      <c r="Z3484" s="76"/>
      <c r="AA3484" s="76"/>
    </row>
    <row r="3485" spans="26:27" hidden="1">
      <c r="Z3485" s="76"/>
      <c r="AA3485" s="76"/>
    </row>
    <row r="3486" spans="26:27" hidden="1">
      <c r="Z3486" s="76"/>
      <c r="AA3486" s="76"/>
    </row>
    <row r="3487" spans="26:27" hidden="1">
      <c r="Z3487" s="76"/>
      <c r="AA3487" s="76"/>
    </row>
    <row r="3488" spans="26:27" hidden="1">
      <c r="Z3488" s="76"/>
      <c r="AA3488" s="76"/>
    </row>
    <row r="3489" spans="26:27" hidden="1">
      <c r="Z3489" s="76"/>
      <c r="AA3489" s="76"/>
    </row>
    <row r="3490" spans="26:27" hidden="1">
      <c r="Z3490" s="76"/>
      <c r="AA3490" s="76"/>
    </row>
    <row r="3491" spans="26:27" hidden="1">
      <c r="Z3491" s="76"/>
      <c r="AA3491" s="76"/>
    </row>
    <row r="3492" spans="26:27" hidden="1">
      <c r="Z3492" s="76"/>
      <c r="AA3492" s="76"/>
    </row>
    <row r="3493" spans="26:27" hidden="1">
      <c r="Z3493" s="76"/>
      <c r="AA3493" s="76"/>
    </row>
    <row r="3494" spans="26:27" hidden="1">
      <c r="Z3494" s="76"/>
      <c r="AA3494" s="76"/>
    </row>
    <row r="3495" spans="26:27" hidden="1">
      <c r="Z3495" s="76"/>
      <c r="AA3495" s="76"/>
    </row>
    <row r="3496" spans="26:27" hidden="1">
      <c r="Z3496" s="76"/>
      <c r="AA3496" s="76"/>
    </row>
    <row r="3497" spans="26:27" hidden="1">
      <c r="Z3497" s="76"/>
      <c r="AA3497" s="76"/>
    </row>
    <row r="3498" spans="26:27" hidden="1">
      <c r="Z3498" s="76"/>
      <c r="AA3498" s="76"/>
    </row>
    <row r="3499" spans="26:27" hidden="1">
      <c r="Z3499" s="76"/>
      <c r="AA3499" s="76"/>
    </row>
    <row r="3500" spans="26:27" hidden="1">
      <c r="Z3500" s="76"/>
      <c r="AA3500" s="76"/>
    </row>
    <row r="3501" spans="26:27" hidden="1">
      <c r="Z3501" s="76"/>
      <c r="AA3501" s="76"/>
    </row>
    <row r="3502" spans="26:27" hidden="1">
      <c r="Z3502" s="76"/>
      <c r="AA3502" s="76"/>
    </row>
    <row r="3503" spans="26:27" hidden="1">
      <c r="Z3503" s="76"/>
      <c r="AA3503" s="76"/>
    </row>
    <row r="3504" spans="26:27" hidden="1">
      <c r="Z3504" s="76"/>
      <c r="AA3504" s="76"/>
    </row>
    <row r="3505" spans="26:27" hidden="1">
      <c r="Z3505" s="76"/>
      <c r="AA3505" s="76"/>
    </row>
    <row r="3506" spans="26:27" hidden="1">
      <c r="Z3506" s="76"/>
      <c r="AA3506" s="76"/>
    </row>
    <row r="3507" spans="26:27" hidden="1">
      <c r="Z3507" s="76"/>
      <c r="AA3507" s="76"/>
    </row>
    <row r="3508" spans="26:27" hidden="1">
      <c r="Z3508" s="76"/>
      <c r="AA3508" s="76"/>
    </row>
    <row r="3509" spans="26:27" hidden="1">
      <c r="Z3509" s="76"/>
      <c r="AA3509" s="76"/>
    </row>
    <row r="3510" spans="26:27" hidden="1">
      <c r="Z3510" s="76"/>
      <c r="AA3510" s="76"/>
    </row>
    <row r="3511" spans="26:27" hidden="1">
      <c r="Z3511" s="76"/>
      <c r="AA3511" s="76"/>
    </row>
    <row r="3512" spans="26:27" hidden="1">
      <c r="Z3512" s="76"/>
      <c r="AA3512" s="76"/>
    </row>
    <row r="3513" spans="26:27" hidden="1">
      <c r="Z3513" s="76"/>
      <c r="AA3513" s="76"/>
    </row>
    <row r="3514" spans="26:27" hidden="1">
      <c r="Z3514" s="76"/>
      <c r="AA3514" s="76"/>
    </row>
    <row r="3515" spans="26:27" hidden="1">
      <c r="Z3515" s="76"/>
      <c r="AA3515" s="76"/>
    </row>
    <row r="3516" spans="26:27" hidden="1">
      <c r="Z3516" s="76"/>
      <c r="AA3516" s="76"/>
    </row>
    <row r="3517" spans="26:27" hidden="1">
      <c r="Z3517" s="76"/>
      <c r="AA3517" s="76"/>
    </row>
    <row r="3518" spans="26:27" hidden="1">
      <c r="Z3518" s="76"/>
      <c r="AA3518" s="76"/>
    </row>
    <row r="3519" spans="26:27" hidden="1">
      <c r="Z3519" s="76"/>
      <c r="AA3519" s="76"/>
    </row>
    <row r="3520" spans="26:27" hidden="1">
      <c r="Z3520" s="76"/>
      <c r="AA3520" s="76"/>
    </row>
    <row r="3521" spans="26:27" hidden="1">
      <c r="Z3521" s="76"/>
      <c r="AA3521" s="76"/>
    </row>
    <row r="3522" spans="26:27" hidden="1">
      <c r="Z3522" s="76"/>
      <c r="AA3522" s="76"/>
    </row>
    <row r="3523" spans="26:27" hidden="1">
      <c r="Z3523" s="76"/>
      <c r="AA3523" s="76"/>
    </row>
    <row r="3524" spans="26:27" hidden="1">
      <c r="Z3524" s="76"/>
      <c r="AA3524" s="76"/>
    </row>
    <row r="3525" spans="26:27" hidden="1">
      <c r="Z3525" s="76"/>
      <c r="AA3525" s="76"/>
    </row>
    <row r="3526" spans="26:27" hidden="1">
      <c r="Z3526" s="76"/>
      <c r="AA3526" s="76"/>
    </row>
    <row r="3527" spans="26:27" hidden="1">
      <c r="Z3527" s="76"/>
      <c r="AA3527" s="76"/>
    </row>
    <row r="3528" spans="26:27" hidden="1">
      <c r="Z3528" s="76"/>
      <c r="AA3528" s="76"/>
    </row>
    <row r="3529" spans="26:27" hidden="1">
      <c r="Z3529" s="76"/>
      <c r="AA3529" s="76"/>
    </row>
    <row r="3530" spans="26:27" hidden="1">
      <c r="Z3530" s="76"/>
      <c r="AA3530" s="76"/>
    </row>
    <row r="3531" spans="26:27" hidden="1">
      <c r="Z3531" s="76"/>
      <c r="AA3531" s="76"/>
    </row>
    <row r="3532" spans="26:27" hidden="1">
      <c r="Z3532" s="76"/>
      <c r="AA3532" s="76"/>
    </row>
    <row r="3533" spans="26:27" hidden="1">
      <c r="Z3533" s="76"/>
      <c r="AA3533" s="76"/>
    </row>
    <row r="3534" spans="26:27" hidden="1">
      <c r="Z3534" s="76"/>
      <c r="AA3534" s="76"/>
    </row>
    <row r="3535" spans="26:27" hidden="1">
      <c r="Z3535" s="76"/>
      <c r="AA3535" s="76"/>
    </row>
    <row r="3536" spans="26:27" hidden="1">
      <c r="Z3536" s="76"/>
      <c r="AA3536" s="76"/>
    </row>
    <row r="3537" spans="26:27" hidden="1">
      <c r="Z3537" s="76"/>
      <c r="AA3537" s="76"/>
    </row>
    <row r="3538" spans="26:27" hidden="1">
      <c r="Z3538" s="76"/>
      <c r="AA3538" s="76"/>
    </row>
    <row r="3539" spans="26:27" hidden="1">
      <c r="Z3539" s="76"/>
      <c r="AA3539" s="76"/>
    </row>
    <row r="3540" spans="26:27" hidden="1">
      <c r="Z3540" s="76"/>
      <c r="AA3540" s="76"/>
    </row>
    <row r="3541" spans="26:27" hidden="1">
      <c r="Z3541" s="76"/>
      <c r="AA3541" s="76"/>
    </row>
    <row r="3542" spans="26:27" hidden="1">
      <c r="Z3542" s="76"/>
      <c r="AA3542" s="76"/>
    </row>
    <row r="3543" spans="26:27" hidden="1">
      <c r="Z3543" s="76"/>
      <c r="AA3543" s="76"/>
    </row>
    <row r="3544" spans="26:27" hidden="1">
      <c r="Z3544" s="76"/>
      <c r="AA3544" s="76"/>
    </row>
    <row r="3545" spans="26:27" hidden="1">
      <c r="Z3545" s="76"/>
      <c r="AA3545" s="76"/>
    </row>
    <row r="3546" spans="26:27" hidden="1">
      <c r="Z3546" s="76"/>
      <c r="AA3546" s="76"/>
    </row>
    <row r="3547" spans="26:27" hidden="1">
      <c r="Z3547" s="76"/>
      <c r="AA3547" s="76"/>
    </row>
    <row r="3548" spans="26:27" hidden="1">
      <c r="Z3548" s="76"/>
      <c r="AA3548" s="76"/>
    </row>
    <row r="3549" spans="26:27" hidden="1">
      <c r="Z3549" s="76"/>
      <c r="AA3549" s="76"/>
    </row>
    <row r="3550" spans="26:27" hidden="1">
      <c r="Z3550" s="76"/>
      <c r="AA3550" s="76"/>
    </row>
    <row r="3551" spans="26:27" hidden="1">
      <c r="Z3551" s="76"/>
      <c r="AA3551" s="76"/>
    </row>
    <row r="3552" spans="26:27" hidden="1">
      <c r="Z3552" s="76"/>
      <c r="AA3552" s="76"/>
    </row>
    <row r="3553" spans="26:27" hidden="1">
      <c r="Z3553" s="76"/>
      <c r="AA3553" s="76"/>
    </row>
    <row r="3554" spans="26:27" hidden="1">
      <c r="Z3554" s="76"/>
      <c r="AA3554" s="76"/>
    </row>
    <row r="3555" spans="26:27" hidden="1">
      <c r="Z3555" s="76"/>
      <c r="AA3555" s="76"/>
    </row>
    <row r="3556" spans="26:27" hidden="1">
      <c r="Z3556" s="76"/>
      <c r="AA3556" s="76"/>
    </row>
    <row r="3557" spans="26:27" hidden="1">
      <c r="Z3557" s="76"/>
      <c r="AA3557" s="76"/>
    </row>
    <row r="3558" spans="26:27" hidden="1">
      <c r="Z3558" s="76"/>
      <c r="AA3558" s="76"/>
    </row>
    <row r="3559" spans="26:27" hidden="1">
      <c r="Z3559" s="76"/>
      <c r="AA3559" s="76"/>
    </row>
    <row r="3560" spans="26:27" hidden="1">
      <c r="Z3560" s="76"/>
      <c r="AA3560" s="76"/>
    </row>
    <row r="3561" spans="26:27" hidden="1">
      <c r="Z3561" s="76"/>
      <c r="AA3561" s="76"/>
    </row>
    <row r="3562" spans="26:27" hidden="1">
      <c r="Z3562" s="76"/>
      <c r="AA3562" s="76"/>
    </row>
    <row r="3563" spans="26:27" hidden="1">
      <c r="Z3563" s="76"/>
      <c r="AA3563" s="76"/>
    </row>
    <row r="3564" spans="26:27" hidden="1">
      <c r="Z3564" s="76"/>
      <c r="AA3564" s="76"/>
    </row>
    <row r="3565" spans="26:27" hidden="1">
      <c r="Z3565" s="76"/>
      <c r="AA3565" s="76"/>
    </row>
    <row r="3566" spans="26:27" hidden="1">
      <c r="Z3566" s="76"/>
      <c r="AA3566" s="76"/>
    </row>
    <row r="3567" spans="26:27" hidden="1">
      <c r="Z3567" s="76"/>
      <c r="AA3567" s="76"/>
    </row>
    <row r="3568" spans="26:27" hidden="1">
      <c r="Z3568" s="76"/>
      <c r="AA3568" s="76"/>
    </row>
    <row r="3569" spans="26:27" hidden="1">
      <c r="Z3569" s="76"/>
      <c r="AA3569" s="76"/>
    </row>
    <row r="3570" spans="26:27" hidden="1">
      <c r="Z3570" s="76"/>
      <c r="AA3570" s="76"/>
    </row>
    <row r="3571" spans="26:27" hidden="1">
      <c r="Z3571" s="76"/>
      <c r="AA3571" s="76"/>
    </row>
    <row r="3572" spans="26:27" hidden="1">
      <c r="Z3572" s="76"/>
      <c r="AA3572" s="76"/>
    </row>
    <row r="3573" spans="26:27" hidden="1">
      <c r="Z3573" s="76"/>
      <c r="AA3573" s="76"/>
    </row>
    <row r="3574" spans="26:27" hidden="1">
      <c r="Z3574" s="76"/>
      <c r="AA3574" s="76"/>
    </row>
    <row r="3575" spans="26:27" hidden="1">
      <c r="Z3575" s="76"/>
      <c r="AA3575" s="76"/>
    </row>
    <row r="3576" spans="26:27" hidden="1">
      <c r="Z3576" s="76"/>
      <c r="AA3576" s="76"/>
    </row>
    <row r="3577" spans="26:27" hidden="1">
      <c r="Z3577" s="76"/>
      <c r="AA3577" s="76"/>
    </row>
    <row r="3578" spans="26:27" hidden="1">
      <c r="Z3578" s="76"/>
      <c r="AA3578" s="76"/>
    </row>
    <row r="3579" spans="26:27" hidden="1">
      <c r="Z3579" s="76"/>
      <c r="AA3579" s="76"/>
    </row>
    <row r="3580" spans="26:27" hidden="1">
      <c r="Z3580" s="76"/>
      <c r="AA3580" s="76"/>
    </row>
    <row r="3581" spans="26:27" hidden="1">
      <c r="Z3581" s="76"/>
      <c r="AA3581" s="76"/>
    </row>
    <row r="3582" spans="26:27" hidden="1">
      <c r="Z3582" s="76"/>
      <c r="AA3582" s="76"/>
    </row>
    <row r="3583" spans="26:27" hidden="1">
      <c r="Z3583" s="76"/>
      <c r="AA3583" s="76"/>
    </row>
    <row r="3584" spans="26:27" hidden="1">
      <c r="Z3584" s="76"/>
      <c r="AA3584" s="76"/>
    </row>
    <row r="3585" spans="26:27" hidden="1">
      <c r="Z3585" s="76"/>
      <c r="AA3585" s="76"/>
    </row>
    <row r="3586" spans="26:27" hidden="1">
      <c r="Z3586" s="76"/>
      <c r="AA3586" s="76"/>
    </row>
    <row r="3587" spans="26:27" hidden="1">
      <c r="Z3587" s="76"/>
      <c r="AA3587" s="76"/>
    </row>
    <row r="3588" spans="26:27" hidden="1">
      <c r="Z3588" s="76"/>
      <c r="AA3588" s="76"/>
    </row>
    <row r="3589" spans="26:27" hidden="1">
      <c r="Z3589" s="76"/>
      <c r="AA3589" s="76"/>
    </row>
    <row r="3590" spans="26:27" hidden="1">
      <c r="Z3590" s="76"/>
      <c r="AA3590" s="76"/>
    </row>
    <row r="3591" spans="26:27" hidden="1">
      <c r="Z3591" s="76"/>
      <c r="AA3591" s="76"/>
    </row>
    <row r="3592" spans="26:27" hidden="1">
      <c r="Z3592" s="76"/>
      <c r="AA3592" s="76"/>
    </row>
    <row r="3593" spans="26:27" hidden="1">
      <c r="Z3593" s="76"/>
      <c r="AA3593" s="76"/>
    </row>
    <row r="3594" spans="26:27" hidden="1">
      <c r="Z3594" s="76"/>
      <c r="AA3594" s="76"/>
    </row>
    <row r="3595" spans="26:27" hidden="1">
      <c r="Z3595" s="76"/>
      <c r="AA3595" s="76"/>
    </row>
    <row r="3596" spans="26:27" hidden="1">
      <c r="Z3596" s="76"/>
      <c r="AA3596" s="76"/>
    </row>
    <row r="3597" spans="26:27" hidden="1">
      <c r="Z3597" s="76"/>
      <c r="AA3597" s="76"/>
    </row>
    <row r="3598" spans="26:27" hidden="1">
      <c r="Z3598" s="76"/>
      <c r="AA3598" s="76"/>
    </row>
    <row r="3599" spans="26:27" hidden="1">
      <c r="Z3599" s="76"/>
      <c r="AA3599" s="76"/>
    </row>
    <row r="3600" spans="26:27" hidden="1">
      <c r="Z3600" s="76"/>
      <c r="AA3600" s="76"/>
    </row>
    <row r="3601" spans="26:27" hidden="1">
      <c r="Z3601" s="76"/>
      <c r="AA3601" s="76"/>
    </row>
    <row r="3602" spans="26:27" hidden="1">
      <c r="Z3602" s="76"/>
      <c r="AA3602" s="76"/>
    </row>
    <row r="3603" spans="26:27" hidden="1">
      <c r="Z3603" s="76"/>
      <c r="AA3603" s="76"/>
    </row>
    <row r="3604" spans="26:27" hidden="1">
      <c r="Z3604" s="76"/>
      <c r="AA3604" s="76"/>
    </row>
    <row r="3605" spans="26:27" hidden="1">
      <c r="Z3605" s="76"/>
      <c r="AA3605" s="76"/>
    </row>
    <row r="3606" spans="26:27" hidden="1">
      <c r="Z3606" s="76"/>
      <c r="AA3606" s="76"/>
    </row>
    <row r="3607" spans="26:27" hidden="1">
      <c r="Z3607" s="76"/>
      <c r="AA3607" s="76"/>
    </row>
    <row r="3608" spans="26:27" hidden="1">
      <c r="Z3608" s="76"/>
      <c r="AA3608" s="76"/>
    </row>
    <row r="3609" spans="26:27" hidden="1">
      <c r="Z3609" s="76"/>
      <c r="AA3609" s="76"/>
    </row>
    <row r="3610" spans="26:27" hidden="1">
      <c r="Z3610" s="76"/>
      <c r="AA3610" s="76"/>
    </row>
    <row r="3611" spans="26:27" hidden="1">
      <c r="Z3611" s="76"/>
      <c r="AA3611" s="76"/>
    </row>
    <row r="3612" spans="26:27" hidden="1">
      <c r="Z3612" s="76"/>
      <c r="AA3612" s="76"/>
    </row>
    <row r="3613" spans="26:27" hidden="1">
      <c r="Z3613" s="76"/>
      <c r="AA3613" s="76"/>
    </row>
    <row r="3614" spans="26:27" hidden="1">
      <c r="Z3614" s="76"/>
      <c r="AA3614" s="76"/>
    </row>
    <row r="3615" spans="26:27" hidden="1">
      <c r="Z3615" s="76"/>
      <c r="AA3615" s="76"/>
    </row>
    <row r="3616" spans="26:27" hidden="1">
      <c r="Z3616" s="76"/>
      <c r="AA3616" s="76"/>
    </row>
    <row r="3617" spans="26:27" hidden="1">
      <c r="Z3617" s="76"/>
      <c r="AA3617" s="76"/>
    </row>
    <row r="3618" spans="26:27" hidden="1">
      <c r="Z3618" s="76"/>
      <c r="AA3618" s="76"/>
    </row>
    <row r="3619" spans="26:27" hidden="1">
      <c r="Z3619" s="76"/>
      <c r="AA3619" s="76"/>
    </row>
    <row r="3620" spans="26:27" hidden="1">
      <c r="Z3620" s="76"/>
      <c r="AA3620" s="76"/>
    </row>
    <row r="3621" spans="26:27" hidden="1">
      <c r="Z3621" s="76"/>
      <c r="AA3621" s="76"/>
    </row>
    <row r="3622" spans="26:27" hidden="1">
      <c r="Z3622" s="76"/>
      <c r="AA3622" s="76"/>
    </row>
    <row r="3623" spans="26:27" hidden="1">
      <c r="Z3623" s="76"/>
      <c r="AA3623" s="76"/>
    </row>
    <row r="3624" spans="26:27" hidden="1">
      <c r="Z3624" s="76"/>
      <c r="AA3624" s="76"/>
    </row>
    <row r="3625" spans="26:27" hidden="1">
      <c r="Z3625" s="76"/>
      <c r="AA3625" s="76"/>
    </row>
    <row r="3626" spans="26:27" hidden="1">
      <c r="Z3626" s="76"/>
      <c r="AA3626" s="76"/>
    </row>
    <row r="3627" spans="26:27" hidden="1">
      <c r="Z3627" s="76"/>
      <c r="AA3627" s="76"/>
    </row>
    <row r="3628" spans="26:27" hidden="1">
      <c r="Z3628" s="76"/>
      <c r="AA3628" s="76"/>
    </row>
    <row r="3629" spans="26:27" hidden="1">
      <c r="Z3629" s="76"/>
      <c r="AA3629" s="76"/>
    </row>
    <row r="3630" spans="26:27" hidden="1">
      <c r="Z3630" s="76"/>
      <c r="AA3630" s="76"/>
    </row>
    <row r="3631" spans="26:27" hidden="1">
      <c r="Z3631" s="76"/>
      <c r="AA3631" s="76"/>
    </row>
    <row r="3632" spans="26:27" hidden="1">
      <c r="Z3632" s="76"/>
      <c r="AA3632" s="76"/>
    </row>
    <row r="3633" spans="26:27" hidden="1">
      <c r="Z3633" s="76"/>
      <c r="AA3633" s="76"/>
    </row>
    <row r="3634" spans="26:27" hidden="1">
      <c r="Z3634" s="76"/>
      <c r="AA3634" s="76"/>
    </row>
    <row r="3635" spans="26:27" hidden="1">
      <c r="Z3635" s="76"/>
      <c r="AA3635" s="76"/>
    </row>
    <row r="3636" spans="26:27" hidden="1">
      <c r="Z3636" s="76"/>
      <c r="AA3636" s="76"/>
    </row>
    <row r="3637" spans="26:27" hidden="1">
      <c r="Z3637" s="76"/>
      <c r="AA3637" s="76"/>
    </row>
    <row r="3638" spans="26:27" hidden="1">
      <c r="Z3638" s="76"/>
      <c r="AA3638" s="76"/>
    </row>
    <row r="3639" spans="26:27" hidden="1">
      <c r="Z3639" s="76"/>
      <c r="AA3639" s="76"/>
    </row>
    <row r="3640" spans="26:27" hidden="1">
      <c r="Z3640" s="76"/>
      <c r="AA3640" s="76"/>
    </row>
    <row r="3641" spans="26:27" hidden="1">
      <c r="Z3641" s="76"/>
      <c r="AA3641" s="76"/>
    </row>
    <row r="3642" spans="26:27" hidden="1">
      <c r="Z3642" s="76"/>
      <c r="AA3642" s="76"/>
    </row>
    <row r="3643" spans="26:27" hidden="1">
      <c r="Z3643" s="76"/>
      <c r="AA3643" s="76"/>
    </row>
    <row r="3644" spans="26:27" hidden="1">
      <c r="Z3644" s="76"/>
      <c r="AA3644" s="76"/>
    </row>
    <row r="3645" spans="26:27" hidden="1">
      <c r="Z3645" s="76"/>
      <c r="AA3645" s="76"/>
    </row>
    <row r="3646" spans="26:27" hidden="1">
      <c r="Z3646" s="76"/>
      <c r="AA3646" s="76"/>
    </row>
    <row r="3647" spans="26:27" hidden="1">
      <c r="Z3647" s="76"/>
      <c r="AA3647" s="76"/>
    </row>
    <row r="3648" spans="26:27" hidden="1">
      <c r="Z3648" s="76"/>
      <c r="AA3648" s="76"/>
    </row>
    <row r="3649" spans="26:27" hidden="1">
      <c r="Z3649" s="76"/>
      <c r="AA3649" s="76"/>
    </row>
    <row r="3650" spans="26:27" hidden="1">
      <c r="Z3650" s="76"/>
      <c r="AA3650" s="76"/>
    </row>
    <row r="3651" spans="26:27" hidden="1">
      <c r="Z3651" s="76"/>
      <c r="AA3651" s="76"/>
    </row>
    <row r="3652" spans="26:27" hidden="1">
      <c r="Z3652" s="76"/>
      <c r="AA3652" s="76"/>
    </row>
    <row r="3653" spans="26:27" hidden="1">
      <c r="Z3653" s="76"/>
      <c r="AA3653" s="76"/>
    </row>
    <row r="3654" spans="26:27" hidden="1">
      <c r="Z3654" s="76"/>
      <c r="AA3654" s="76"/>
    </row>
    <row r="3655" spans="26:27" hidden="1">
      <c r="Z3655" s="76"/>
      <c r="AA3655" s="76"/>
    </row>
    <row r="3656" spans="26:27" hidden="1">
      <c r="Z3656" s="76"/>
      <c r="AA3656" s="76"/>
    </row>
    <row r="3657" spans="26:27" hidden="1">
      <c r="Z3657" s="76"/>
      <c r="AA3657" s="76"/>
    </row>
    <row r="3658" spans="26:27" hidden="1">
      <c r="Z3658" s="76"/>
      <c r="AA3658" s="76"/>
    </row>
    <row r="3659" spans="26:27" hidden="1">
      <c r="Z3659" s="76"/>
      <c r="AA3659" s="76"/>
    </row>
    <row r="3660" spans="26:27" hidden="1">
      <c r="Z3660" s="76"/>
      <c r="AA3660" s="76"/>
    </row>
    <row r="3661" spans="26:27" hidden="1">
      <c r="Z3661" s="76"/>
      <c r="AA3661" s="76"/>
    </row>
    <row r="3662" spans="26:27" hidden="1">
      <c r="Z3662" s="76"/>
      <c r="AA3662" s="76"/>
    </row>
    <row r="3663" spans="26:27" hidden="1">
      <c r="Z3663" s="76"/>
      <c r="AA3663" s="76"/>
    </row>
    <row r="3664" spans="26:27" hidden="1">
      <c r="Z3664" s="76"/>
      <c r="AA3664" s="76"/>
    </row>
    <row r="3665" spans="26:27" hidden="1">
      <c r="Z3665" s="76"/>
      <c r="AA3665" s="76"/>
    </row>
    <row r="3666" spans="26:27" hidden="1">
      <c r="Z3666" s="76"/>
      <c r="AA3666" s="76"/>
    </row>
    <row r="3667" spans="26:27" hidden="1">
      <c r="Z3667" s="76"/>
      <c r="AA3667" s="76"/>
    </row>
    <row r="3668" spans="26:27" hidden="1">
      <c r="Z3668" s="76"/>
      <c r="AA3668" s="76"/>
    </row>
    <row r="3669" spans="26:27" hidden="1">
      <c r="Z3669" s="76"/>
      <c r="AA3669" s="76"/>
    </row>
    <row r="3670" spans="26:27" hidden="1">
      <c r="Z3670" s="76"/>
      <c r="AA3670" s="76"/>
    </row>
    <row r="3671" spans="26:27" hidden="1">
      <c r="Z3671" s="76"/>
      <c r="AA3671" s="76"/>
    </row>
    <row r="3672" spans="26:27" hidden="1">
      <c r="Z3672" s="76"/>
      <c r="AA3672" s="76"/>
    </row>
    <row r="3673" spans="26:27" hidden="1">
      <c r="Z3673" s="76"/>
      <c r="AA3673" s="76"/>
    </row>
    <row r="3674" spans="26:27" hidden="1">
      <c r="Z3674" s="76"/>
      <c r="AA3674" s="76"/>
    </row>
    <row r="3675" spans="26:27" hidden="1">
      <c r="Z3675" s="76"/>
      <c r="AA3675" s="76"/>
    </row>
    <row r="3676" spans="26:27" hidden="1">
      <c r="Z3676" s="76"/>
      <c r="AA3676" s="76"/>
    </row>
    <row r="3677" spans="26:27" hidden="1">
      <c r="Z3677" s="76"/>
      <c r="AA3677" s="76"/>
    </row>
    <row r="3678" spans="26:27" hidden="1">
      <c r="Z3678" s="76"/>
      <c r="AA3678" s="76"/>
    </row>
    <row r="3679" spans="26:27" hidden="1">
      <c r="Z3679" s="76"/>
      <c r="AA3679" s="76"/>
    </row>
    <row r="3680" spans="26:27" hidden="1">
      <c r="Z3680" s="76"/>
      <c r="AA3680" s="76"/>
    </row>
    <row r="3681" spans="26:27" hidden="1">
      <c r="Z3681" s="76"/>
      <c r="AA3681" s="76"/>
    </row>
    <row r="3682" spans="26:27" hidden="1">
      <c r="Z3682" s="76"/>
      <c r="AA3682" s="76"/>
    </row>
    <row r="3683" spans="26:27" hidden="1">
      <c r="Z3683" s="76"/>
      <c r="AA3683" s="76"/>
    </row>
    <row r="3684" spans="26:27" hidden="1">
      <c r="Z3684" s="76"/>
      <c r="AA3684" s="76"/>
    </row>
    <row r="3685" spans="26:27" hidden="1">
      <c r="Z3685" s="76"/>
      <c r="AA3685" s="76"/>
    </row>
    <row r="3686" spans="26:27" hidden="1">
      <c r="Z3686" s="76"/>
      <c r="AA3686" s="76"/>
    </row>
    <row r="3687" spans="26:27" hidden="1">
      <c r="Z3687" s="76"/>
      <c r="AA3687" s="76"/>
    </row>
    <row r="3688" spans="26:27" hidden="1">
      <c r="Z3688" s="76"/>
      <c r="AA3688" s="76"/>
    </row>
    <row r="3689" spans="26:27" hidden="1">
      <c r="Z3689" s="76"/>
      <c r="AA3689" s="76"/>
    </row>
    <row r="3690" spans="26:27" hidden="1">
      <c r="Z3690" s="76"/>
      <c r="AA3690" s="76"/>
    </row>
    <row r="3691" spans="26:27" hidden="1">
      <c r="Z3691" s="76"/>
      <c r="AA3691" s="76"/>
    </row>
    <row r="3692" spans="26:27" hidden="1">
      <c r="Z3692" s="76"/>
      <c r="AA3692" s="76"/>
    </row>
    <row r="3693" spans="26:27" hidden="1">
      <c r="Z3693" s="76"/>
      <c r="AA3693" s="76"/>
    </row>
    <row r="3694" spans="26:27" hidden="1">
      <c r="Z3694" s="76"/>
      <c r="AA3694" s="76"/>
    </row>
    <row r="3695" spans="26:27" hidden="1">
      <c r="Z3695" s="76"/>
      <c r="AA3695" s="76"/>
    </row>
    <row r="3696" spans="26:27" hidden="1">
      <c r="Z3696" s="76"/>
      <c r="AA3696" s="76"/>
    </row>
    <row r="3697" spans="26:27" hidden="1">
      <c r="Z3697" s="76"/>
      <c r="AA3697" s="76"/>
    </row>
    <row r="3698" spans="26:27" hidden="1">
      <c r="Z3698" s="76"/>
      <c r="AA3698" s="76"/>
    </row>
    <row r="3699" spans="26:27" hidden="1">
      <c r="Z3699" s="76"/>
      <c r="AA3699" s="76"/>
    </row>
    <row r="3700" spans="26:27" hidden="1">
      <c r="Z3700" s="76"/>
      <c r="AA3700" s="76"/>
    </row>
    <row r="3701" spans="26:27" hidden="1">
      <c r="Z3701" s="76"/>
      <c r="AA3701" s="76"/>
    </row>
    <row r="3702" spans="26:27" hidden="1">
      <c r="Z3702" s="76"/>
      <c r="AA3702" s="76"/>
    </row>
    <row r="3703" spans="26:27" hidden="1">
      <c r="Z3703" s="76"/>
      <c r="AA3703" s="76"/>
    </row>
    <row r="3704" spans="26:27" hidden="1">
      <c r="Z3704" s="76"/>
      <c r="AA3704" s="76"/>
    </row>
    <row r="3705" spans="26:27" hidden="1">
      <c r="Z3705" s="76"/>
      <c r="AA3705" s="76"/>
    </row>
    <row r="3706" spans="26:27" hidden="1">
      <c r="Z3706" s="76"/>
      <c r="AA3706" s="76"/>
    </row>
    <row r="3707" spans="26:27" hidden="1">
      <c r="Z3707" s="76"/>
      <c r="AA3707" s="76"/>
    </row>
    <row r="3708" spans="26:27" hidden="1">
      <c r="Z3708" s="76"/>
      <c r="AA3708" s="76"/>
    </row>
    <row r="3709" spans="26:27" hidden="1">
      <c r="Z3709" s="76"/>
      <c r="AA3709" s="76"/>
    </row>
    <row r="3710" spans="26:27" hidden="1">
      <c r="Z3710" s="76"/>
      <c r="AA3710" s="76"/>
    </row>
    <row r="3711" spans="26:27" hidden="1">
      <c r="Z3711" s="76"/>
      <c r="AA3711" s="76"/>
    </row>
    <row r="3712" spans="26:27" hidden="1">
      <c r="Z3712" s="76"/>
      <c r="AA3712" s="76"/>
    </row>
    <row r="3713" spans="26:27" hidden="1">
      <c r="Z3713" s="76"/>
      <c r="AA3713" s="76"/>
    </row>
    <row r="3714" spans="26:27" hidden="1">
      <c r="Z3714" s="76"/>
      <c r="AA3714" s="76"/>
    </row>
    <row r="3715" spans="26:27" hidden="1">
      <c r="Z3715" s="76"/>
      <c r="AA3715" s="76"/>
    </row>
    <row r="3716" spans="26:27" hidden="1">
      <c r="Z3716" s="76"/>
      <c r="AA3716" s="76"/>
    </row>
    <row r="3717" spans="26:27" hidden="1">
      <c r="Z3717" s="76"/>
      <c r="AA3717" s="76"/>
    </row>
    <row r="3718" spans="26:27" hidden="1">
      <c r="Z3718" s="76"/>
      <c r="AA3718" s="76"/>
    </row>
    <row r="3719" spans="26:27" hidden="1">
      <c r="Z3719" s="76"/>
      <c r="AA3719" s="76"/>
    </row>
    <row r="3720" spans="26:27" hidden="1">
      <c r="Z3720" s="76"/>
      <c r="AA3720" s="76"/>
    </row>
    <row r="3721" spans="26:27" hidden="1">
      <c r="Z3721" s="76"/>
      <c r="AA3721" s="76"/>
    </row>
    <row r="3722" spans="26:27" hidden="1">
      <c r="Z3722" s="76"/>
      <c r="AA3722" s="76"/>
    </row>
    <row r="3723" spans="26:27" hidden="1">
      <c r="Z3723" s="76"/>
      <c r="AA3723" s="76"/>
    </row>
    <row r="3724" spans="26:27" hidden="1">
      <c r="Z3724" s="76"/>
      <c r="AA3724" s="76"/>
    </row>
    <row r="3725" spans="26:27" hidden="1">
      <c r="Z3725" s="76"/>
      <c r="AA3725" s="76"/>
    </row>
    <row r="3726" spans="26:27" hidden="1">
      <c r="Z3726" s="76"/>
      <c r="AA3726" s="76"/>
    </row>
    <row r="3727" spans="26:27" hidden="1">
      <c r="Z3727" s="76"/>
      <c r="AA3727" s="76"/>
    </row>
    <row r="3728" spans="26:27" hidden="1">
      <c r="Z3728" s="76"/>
      <c r="AA3728" s="76"/>
    </row>
    <row r="3729" spans="26:27" hidden="1">
      <c r="Z3729" s="76"/>
      <c r="AA3729" s="76"/>
    </row>
    <row r="3730" spans="26:27" hidden="1">
      <c r="Z3730" s="76"/>
      <c r="AA3730" s="76"/>
    </row>
    <row r="3731" spans="26:27" hidden="1">
      <c r="Z3731" s="76"/>
      <c r="AA3731" s="76"/>
    </row>
    <row r="3732" spans="26:27" hidden="1">
      <c r="Z3732" s="76"/>
      <c r="AA3732" s="76"/>
    </row>
    <row r="3733" spans="26:27" hidden="1">
      <c r="Z3733" s="76"/>
      <c r="AA3733" s="76"/>
    </row>
    <row r="3734" spans="26:27" hidden="1">
      <c r="Z3734" s="76"/>
      <c r="AA3734" s="76"/>
    </row>
    <row r="3735" spans="26:27" hidden="1">
      <c r="Z3735" s="76"/>
      <c r="AA3735" s="76"/>
    </row>
    <row r="3736" spans="26:27" hidden="1">
      <c r="Z3736" s="76"/>
      <c r="AA3736" s="76"/>
    </row>
    <row r="3737" spans="26:27" hidden="1">
      <c r="Z3737" s="76"/>
      <c r="AA3737" s="76"/>
    </row>
    <row r="3738" spans="26:27" hidden="1">
      <c r="Z3738" s="76"/>
      <c r="AA3738" s="76"/>
    </row>
    <row r="3739" spans="26:27" hidden="1">
      <c r="Z3739" s="76"/>
      <c r="AA3739" s="76"/>
    </row>
    <row r="3740" spans="26:27" hidden="1">
      <c r="Z3740" s="76"/>
      <c r="AA3740" s="76"/>
    </row>
    <row r="3741" spans="26:27" hidden="1">
      <c r="Z3741" s="76"/>
      <c r="AA3741" s="76"/>
    </row>
    <row r="3742" spans="26:27" hidden="1">
      <c r="Z3742" s="76"/>
      <c r="AA3742" s="76"/>
    </row>
    <row r="3743" spans="26:27" hidden="1">
      <c r="Z3743" s="76"/>
      <c r="AA3743" s="76"/>
    </row>
    <row r="3744" spans="26:27" hidden="1">
      <c r="Z3744" s="76"/>
      <c r="AA3744" s="76"/>
    </row>
    <row r="3745" spans="26:27" hidden="1">
      <c r="Z3745" s="76"/>
      <c r="AA3745" s="76"/>
    </row>
    <row r="3746" spans="26:27" hidden="1">
      <c r="Z3746" s="76"/>
      <c r="AA3746" s="76"/>
    </row>
    <row r="3747" spans="26:27" hidden="1">
      <c r="Z3747" s="76"/>
      <c r="AA3747" s="76"/>
    </row>
    <row r="3748" spans="26:27" hidden="1">
      <c r="Z3748" s="76"/>
      <c r="AA3748" s="76"/>
    </row>
    <row r="3749" spans="26:27" hidden="1">
      <c r="Z3749" s="76"/>
      <c r="AA3749" s="76"/>
    </row>
    <row r="3750" spans="26:27" hidden="1">
      <c r="Z3750" s="76"/>
      <c r="AA3750" s="76"/>
    </row>
    <row r="3751" spans="26:27" hidden="1">
      <c r="Z3751" s="76"/>
      <c r="AA3751" s="76"/>
    </row>
    <row r="3752" spans="26:27" hidden="1">
      <c r="Z3752" s="76"/>
      <c r="AA3752" s="76"/>
    </row>
    <row r="3753" spans="26:27" hidden="1">
      <c r="Z3753" s="76"/>
      <c r="AA3753" s="76"/>
    </row>
    <row r="3754" spans="26:27" hidden="1">
      <c r="Z3754" s="76"/>
      <c r="AA3754" s="76"/>
    </row>
    <row r="3755" spans="26:27" hidden="1">
      <c r="Z3755" s="76"/>
      <c r="AA3755" s="76"/>
    </row>
    <row r="3756" spans="26:27" hidden="1">
      <c r="Z3756" s="76"/>
      <c r="AA3756" s="76"/>
    </row>
    <row r="3757" spans="26:27" hidden="1">
      <c r="Z3757" s="76"/>
      <c r="AA3757" s="76"/>
    </row>
    <row r="3758" spans="26:27" hidden="1">
      <c r="Z3758" s="76"/>
      <c r="AA3758" s="76"/>
    </row>
    <row r="3759" spans="26:27" hidden="1">
      <c r="Z3759" s="76"/>
      <c r="AA3759" s="76"/>
    </row>
    <row r="3760" spans="26:27" hidden="1">
      <c r="Z3760" s="76"/>
      <c r="AA3760" s="76"/>
    </row>
    <row r="3761" spans="26:27" hidden="1">
      <c r="Z3761" s="76"/>
      <c r="AA3761" s="76"/>
    </row>
    <row r="3762" spans="26:27" hidden="1">
      <c r="Z3762" s="76"/>
      <c r="AA3762" s="76"/>
    </row>
    <row r="3763" spans="26:27" hidden="1">
      <c r="Z3763" s="76"/>
      <c r="AA3763" s="76"/>
    </row>
    <row r="3764" spans="26:27" hidden="1">
      <c r="Z3764" s="76"/>
      <c r="AA3764" s="76"/>
    </row>
    <row r="3765" spans="26:27" hidden="1">
      <c r="Z3765" s="76"/>
      <c r="AA3765" s="76"/>
    </row>
    <row r="3766" spans="26:27" hidden="1">
      <c r="Z3766" s="76"/>
      <c r="AA3766" s="76"/>
    </row>
    <row r="3767" spans="26:27" hidden="1">
      <c r="Z3767" s="76"/>
      <c r="AA3767" s="76"/>
    </row>
    <row r="3768" spans="26:27" hidden="1">
      <c r="Z3768" s="76"/>
      <c r="AA3768" s="76"/>
    </row>
    <row r="3769" spans="26:27" hidden="1">
      <c r="Z3769" s="76"/>
      <c r="AA3769" s="76"/>
    </row>
    <row r="3770" spans="26:27" hidden="1">
      <c r="Z3770" s="76"/>
      <c r="AA3770" s="76"/>
    </row>
    <row r="3771" spans="26:27" hidden="1">
      <c r="Z3771" s="76"/>
      <c r="AA3771" s="76"/>
    </row>
    <row r="3772" spans="26:27" hidden="1">
      <c r="Z3772" s="76"/>
      <c r="AA3772" s="76"/>
    </row>
    <row r="3773" spans="26:27" hidden="1">
      <c r="Z3773" s="76"/>
      <c r="AA3773" s="76"/>
    </row>
    <row r="3774" spans="26:27" hidden="1">
      <c r="Z3774" s="76"/>
      <c r="AA3774" s="76"/>
    </row>
    <row r="3775" spans="26:27" hidden="1">
      <c r="Z3775" s="76"/>
      <c r="AA3775" s="76"/>
    </row>
    <row r="3776" spans="26:27" hidden="1">
      <c r="Z3776" s="76"/>
      <c r="AA3776" s="76"/>
    </row>
    <row r="3777" spans="26:27" hidden="1">
      <c r="Z3777" s="76"/>
      <c r="AA3777" s="76"/>
    </row>
    <row r="3778" spans="26:27" hidden="1">
      <c r="Z3778" s="76"/>
      <c r="AA3778" s="76"/>
    </row>
    <row r="3779" spans="26:27" hidden="1">
      <c r="Z3779" s="76"/>
      <c r="AA3779" s="76"/>
    </row>
    <row r="3780" spans="26:27" hidden="1">
      <c r="Z3780" s="76"/>
      <c r="AA3780" s="76"/>
    </row>
    <row r="3781" spans="26:27" hidden="1">
      <c r="Z3781" s="76"/>
      <c r="AA3781" s="76"/>
    </row>
    <row r="3782" spans="26:27" hidden="1">
      <c r="Z3782" s="76"/>
      <c r="AA3782" s="76"/>
    </row>
    <row r="3783" spans="26:27" hidden="1">
      <c r="Z3783" s="76"/>
      <c r="AA3783" s="76"/>
    </row>
    <row r="3784" spans="26:27" hidden="1">
      <c r="Z3784" s="76"/>
      <c r="AA3784" s="76"/>
    </row>
    <row r="3785" spans="26:27" hidden="1">
      <c r="Z3785" s="76"/>
      <c r="AA3785" s="76"/>
    </row>
    <row r="3786" spans="26:27" hidden="1">
      <c r="Z3786" s="76"/>
      <c r="AA3786" s="76"/>
    </row>
    <row r="3787" spans="26:27" hidden="1">
      <c r="Z3787" s="76"/>
      <c r="AA3787" s="76"/>
    </row>
    <row r="3788" spans="26:27" hidden="1">
      <c r="Z3788" s="76"/>
      <c r="AA3788" s="76"/>
    </row>
    <row r="3789" spans="26:27" hidden="1">
      <c r="Z3789" s="76"/>
      <c r="AA3789" s="76"/>
    </row>
    <row r="3790" spans="26:27" hidden="1">
      <c r="Z3790" s="76"/>
      <c r="AA3790" s="76"/>
    </row>
    <row r="3791" spans="26:27" hidden="1">
      <c r="Z3791" s="76"/>
      <c r="AA3791" s="76"/>
    </row>
    <row r="3792" spans="26:27" hidden="1">
      <c r="Z3792" s="76"/>
      <c r="AA3792" s="76"/>
    </row>
    <row r="3793" spans="26:27" hidden="1">
      <c r="Z3793" s="76"/>
      <c r="AA3793" s="76"/>
    </row>
    <row r="3794" spans="26:27" hidden="1">
      <c r="Z3794" s="76"/>
      <c r="AA3794" s="76"/>
    </row>
    <row r="3795" spans="26:27" hidden="1">
      <c r="Z3795" s="76"/>
      <c r="AA3795" s="76"/>
    </row>
    <row r="3796" spans="26:27" hidden="1">
      <c r="Z3796" s="76"/>
      <c r="AA3796" s="76"/>
    </row>
    <row r="3797" spans="26:27" hidden="1">
      <c r="Z3797" s="76"/>
      <c r="AA3797" s="76"/>
    </row>
    <row r="3798" spans="26:27" hidden="1">
      <c r="Z3798" s="76"/>
      <c r="AA3798" s="76"/>
    </row>
    <row r="3799" spans="26:27" hidden="1">
      <c r="Z3799" s="76"/>
      <c r="AA3799" s="76"/>
    </row>
    <row r="3800" spans="26:27" hidden="1">
      <c r="Z3800" s="76"/>
      <c r="AA3800" s="76"/>
    </row>
    <row r="3801" spans="26:27" hidden="1">
      <c r="Z3801" s="76"/>
      <c r="AA3801" s="76"/>
    </row>
    <row r="3802" spans="26:27" hidden="1">
      <c r="Z3802" s="76"/>
      <c r="AA3802" s="76"/>
    </row>
    <row r="3803" spans="26:27" hidden="1">
      <c r="Z3803" s="76"/>
      <c r="AA3803" s="76"/>
    </row>
    <row r="3804" spans="26:27" hidden="1">
      <c r="Z3804" s="76"/>
      <c r="AA3804" s="76"/>
    </row>
    <row r="3805" spans="26:27" hidden="1">
      <c r="Z3805" s="76"/>
      <c r="AA3805" s="76"/>
    </row>
    <row r="3806" spans="26:27" hidden="1">
      <c r="Z3806" s="76"/>
      <c r="AA3806" s="76"/>
    </row>
    <row r="3807" spans="26:27" hidden="1">
      <c r="Z3807" s="76"/>
      <c r="AA3807" s="76"/>
    </row>
    <row r="3808" spans="26:27" hidden="1">
      <c r="Z3808" s="76"/>
      <c r="AA3808" s="76"/>
    </row>
    <row r="3809" spans="26:27" hidden="1">
      <c r="Z3809" s="76"/>
      <c r="AA3809" s="76"/>
    </row>
    <row r="3810" spans="26:27" hidden="1">
      <c r="Z3810" s="76"/>
      <c r="AA3810" s="76"/>
    </row>
    <row r="3811" spans="26:27" hidden="1">
      <c r="Z3811" s="76"/>
      <c r="AA3811" s="76"/>
    </row>
    <row r="3812" spans="26:27" hidden="1">
      <c r="Z3812" s="76"/>
      <c r="AA3812" s="76"/>
    </row>
    <row r="3813" spans="26:27" hidden="1">
      <c r="Z3813" s="76"/>
      <c r="AA3813" s="76"/>
    </row>
    <row r="3814" spans="26:27" hidden="1">
      <c r="Z3814" s="76"/>
      <c r="AA3814" s="76"/>
    </row>
    <row r="3815" spans="26:27" hidden="1">
      <c r="Z3815" s="76"/>
      <c r="AA3815" s="76"/>
    </row>
    <row r="3816" spans="26:27" hidden="1">
      <c r="Z3816" s="76"/>
      <c r="AA3816" s="76"/>
    </row>
    <row r="3817" spans="26:27" hidden="1">
      <c r="Z3817" s="76"/>
      <c r="AA3817" s="76"/>
    </row>
    <row r="3818" spans="26:27" hidden="1">
      <c r="Z3818" s="76"/>
      <c r="AA3818" s="76"/>
    </row>
    <row r="3819" spans="26:27" hidden="1">
      <c r="Z3819" s="76"/>
      <c r="AA3819" s="76"/>
    </row>
    <row r="3820" spans="26:27" hidden="1">
      <c r="Z3820" s="76"/>
      <c r="AA3820" s="76"/>
    </row>
    <row r="3821" spans="26:27" hidden="1">
      <c r="Z3821" s="76"/>
      <c r="AA3821" s="76"/>
    </row>
    <row r="3822" spans="26:27" hidden="1">
      <c r="Z3822" s="76"/>
      <c r="AA3822" s="76"/>
    </row>
    <row r="3823" spans="26:27" hidden="1">
      <c r="Z3823" s="76"/>
      <c r="AA3823" s="76"/>
    </row>
    <row r="3824" spans="26:27" hidden="1">
      <c r="Z3824" s="76"/>
      <c r="AA3824" s="76"/>
    </row>
    <row r="3825" spans="26:27" hidden="1">
      <c r="Z3825" s="76"/>
      <c r="AA3825" s="76"/>
    </row>
    <row r="3826" spans="26:27" hidden="1">
      <c r="Z3826" s="76"/>
      <c r="AA3826" s="76"/>
    </row>
    <row r="3827" spans="26:27" hidden="1">
      <c r="Z3827" s="76"/>
      <c r="AA3827" s="76"/>
    </row>
    <row r="3828" spans="26:27" hidden="1">
      <c r="Z3828" s="76"/>
      <c r="AA3828" s="76"/>
    </row>
    <row r="3829" spans="26:27" hidden="1">
      <c r="Z3829" s="76"/>
      <c r="AA3829" s="76"/>
    </row>
    <row r="3830" spans="26:27" hidden="1">
      <c r="Z3830" s="76"/>
      <c r="AA3830" s="76"/>
    </row>
    <row r="3831" spans="26:27" hidden="1">
      <c r="Z3831" s="76"/>
      <c r="AA3831" s="76"/>
    </row>
    <row r="3832" spans="26:27" hidden="1">
      <c r="Z3832" s="76"/>
      <c r="AA3832" s="76"/>
    </row>
    <row r="3833" spans="26:27" hidden="1">
      <c r="Z3833" s="76"/>
      <c r="AA3833" s="76"/>
    </row>
    <row r="3834" spans="26:27" hidden="1">
      <c r="Z3834" s="76"/>
      <c r="AA3834" s="76"/>
    </row>
    <row r="3835" spans="26:27" hidden="1">
      <c r="Z3835" s="76"/>
      <c r="AA3835" s="76"/>
    </row>
    <row r="3836" spans="26:27" hidden="1">
      <c r="Z3836" s="76"/>
      <c r="AA3836" s="76"/>
    </row>
    <row r="3837" spans="26:27" hidden="1">
      <c r="Z3837" s="76"/>
      <c r="AA3837" s="76"/>
    </row>
    <row r="3838" spans="26:27" hidden="1">
      <c r="Z3838" s="76"/>
      <c r="AA3838" s="76"/>
    </row>
    <row r="3839" spans="26:27" hidden="1">
      <c r="Z3839" s="76"/>
      <c r="AA3839" s="76"/>
    </row>
    <row r="3840" spans="26:27" hidden="1">
      <c r="Z3840" s="76"/>
      <c r="AA3840" s="76"/>
    </row>
    <row r="3841" spans="26:27" hidden="1">
      <c r="Z3841" s="76"/>
      <c r="AA3841" s="76"/>
    </row>
    <row r="3842" spans="26:27" hidden="1">
      <c r="Z3842" s="76"/>
      <c r="AA3842" s="76"/>
    </row>
    <row r="3843" spans="26:27" hidden="1">
      <c r="Z3843" s="76"/>
      <c r="AA3843" s="76"/>
    </row>
    <row r="3844" spans="26:27" hidden="1">
      <c r="Z3844" s="76"/>
      <c r="AA3844" s="76"/>
    </row>
    <row r="3845" spans="26:27" hidden="1">
      <c r="Z3845" s="76"/>
      <c r="AA3845" s="76"/>
    </row>
    <row r="3846" spans="26:27" hidden="1">
      <c r="Z3846" s="76"/>
      <c r="AA3846" s="76"/>
    </row>
    <row r="3847" spans="26:27" hidden="1">
      <c r="Z3847" s="76"/>
      <c r="AA3847" s="76"/>
    </row>
    <row r="3848" spans="26:27" hidden="1">
      <c r="Z3848" s="76"/>
      <c r="AA3848" s="76"/>
    </row>
    <row r="3849" spans="26:27" hidden="1">
      <c r="Z3849" s="76"/>
      <c r="AA3849" s="76"/>
    </row>
    <row r="3850" spans="26:27" hidden="1">
      <c r="Z3850" s="76"/>
      <c r="AA3850" s="76"/>
    </row>
    <row r="3851" spans="26:27" hidden="1">
      <c r="Z3851" s="76"/>
      <c r="AA3851" s="76"/>
    </row>
    <row r="3852" spans="26:27" hidden="1">
      <c r="Z3852" s="76"/>
      <c r="AA3852" s="76"/>
    </row>
    <row r="3853" spans="26:27" hidden="1">
      <c r="Z3853" s="76"/>
      <c r="AA3853" s="76"/>
    </row>
    <row r="3854" spans="26:27" hidden="1">
      <c r="Z3854" s="76"/>
      <c r="AA3854" s="76"/>
    </row>
    <row r="3855" spans="26:27" hidden="1">
      <c r="Z3855" s="76"/>
      <c r="AA3855" s="76"/>
    </row>
    <row r="3856" spans="26:27" hidden="1">
      <c r="Z3856" s="76"/>
      <c r="AA3856" s="76"/>
    </row>
    <row r="3857" spans="26:27" hidden="1">
      <c r="Z3857" s="76"/>
      <c r="AA3857" s="76"/>
    </row>
    <row r="3858" spans="26:27" hidden="1">
      <c r="Z3858" s="76"/>
      <c r="AA3858" s="76"/>
    </row>
    <row r="3859" spans="26:27" hidden="1">
      <c r="Z3859" s="76"/>
      <c r="AA3859" s="76"/>
    </row>
    <row r="3860" spans="26:27" hidden="1">
      <c r="Z3860" s="76"/>
      <c r="AA3860" s="76"/>
    </row>
    <row r="3861" spans="26:27" hidden="1">
      <c r="Z3861" s="76"/>
      <c r="AA3861" s="76"/>
    </row>
    <row r="3862" spans="26:27" hidden="1">
      <c r="Z3862" s="76"/>
      <c r="AA3862" s="76"/>
    </row>
    <row r="3863" spans="26:27" hidden="1">
      <c r="Z3863" s="76"/>
      <c r="AA3863" s="76"/>
    </row>
    <row r="3864" spans="26:27" hidden="1">
      <c r="Z3864" s="76"/>
      <c r="AA3864" s="76"/>
    </row>
    <row r="3865" spans="26:27" hidden="1">
      <c r="Z3865" s="76"/>
      <c r="AA3865" s="76"/>
    </row>
    <row r="3866" spans="26:27" hidden="1">
      <c r="Z3866" s="76"/>
      <c r="AA3866" s="76"/>
    </row>
    <row r="3867" spans="26:27" hidden="1">
      <c r="Z3867" s="76"/>
      <c r="AA3867" s="76"/>
    </row>
    <row r="3868" spans="26:27" hidden="1">
      <c r="Z3868" s="76"/>
      <c r="AA3868" s="76"/>
    </row>
    <row r="3869" spans="26:27" hidden="1">
      <c r="Z3869" s="76"/>
      <c r="AA3869" s="76"/>
    </row>
    <row r="3870" spans="26:27" hidden="1">
      <c r="Z3870" s="76"/>
      <c r="AA3870" s="76"/>
    </row>
    <row r="3871" spans="26:27" hidden="1">
      <c r="Z3871" s="76"/>
      <c r="AA3871" s="76"/>
    </row>
    <row r="3872" spans="26:27" hidden="1">
      <c r="Z3872" s="76"/>
      <c r="AA3872" s="76"/>
    </row>
    <row r="3873" spans="26:27" hidden="1">
      <c r="Z3873" s="76"/>
      <c r="AA3873" s="76"/>
    </row>
    <row r="3874" spans="26:27" hidden="1">
      <c r="Z3874" s="76"/>
      <c r="AA3874" s="76"/>
    </row>
    <row r="3875" spans="26:27" hidden="1">
      <c r="Z3875" s="76"/>
      <c r="AA3875" s="76"/>
    </row>
    <row r="3876" spans="26:27" hidden="1">
      <c r="Z3876" s="76"/>
      <c r="AA3876" s="76"/>
    </row>
    <row r="3877" spans="26:27" hidden="1">
      <c r="Z3877" s="76"/>
      <c r="AA3877" s="76"/>
    </row>
    <row r="3878" spans="26:27" hidden="1">
      <c r="Z3878" s="76"/>
      <c r="AA3878" s="76"/>
    </row>
    <row r="3879" spans="26:27" hidden="1">
      <c r="Z3879" s="76"/>
      <c r="AA3879" s="76"/>
    </row>
    <row r="3880" spans="26:27" hidden="1">
      <c r="Z3880" s="76"/>
      <c r="AA3880" s="76"/>
    </row>
    <row r="3881" spans="26:27" hidden="1">
      <c r="Z3881" s="76"/>
      <c r="AA3881" s="76"/>
    </row>
    <row r="3882" spans="26:27" hidden="1">
      <c r="Z3882" s="76"/>
      <c r="AA3882" s="76"/>
    </row>
    <row r="3883" spans="26:27" hidden="1">
      <c r="Z3883" s="76"/>
      <c r="AA3883" s="76"/>
    </row>
    <row r="3884" spans="26:27" hidden="1">
      <c r="Z3884" s="76"/>
      <c r="AA3884" s="76"/>
    </row>
    <row r="3885" spans="26:27" hidden="1">
      <c r="Z3885" s="76"/>
      <c r="AA3885" s="76"/>
    </row>
    <row r="3886" spans="26:27" hidden="1">
      <c r="Z3886" s="76"/>
      <c r="AA3886" s="76"/>
    </row>
    <row r="3887" spans="26:27" hidden="1">
      <c r="Z3887" s="76"/>
      <c r="AA3887" s="76"/>
    </row>
    <row r="3888" spans="26:27" hidden="1">
      <c r="Z3888" s="76"/>
      <c r="AA3888" s="76"/>
    </row>
    <row r="3889" spans="26:27" hidden="1">
      <c r="Z3889" s="76"/>
      <c r="AA3889" s="76"/>
    </row>
    <row r="3890" spans="26:27" hidden="1">
      <c r="Z3890" s="76"/>
      <c r="AA3890" s="76"/>
    </row>
    <row r="3891" spans="26:27" hidden="1">
      <c r="Z3891" s="76"/>
      <c r="AA3891" s="76"/>
    </row>
    <row r="3892" spans="26:27" hidden="1">
      <c r="Z3892" s="76"/>
      <c r="AA3892" s="76"/>
    </row>
    <row r="3893" spans="26:27" hidden="1">
      <c r="Z3893" s="76"/>
      <c r="AA3893" s="76"/>
    </row>
    <row r="3894" spans="26:27" hidden="1">
      <c r="Z3894" s="76"/>
      <c r="AA3894" s="76"/>
    </row>
    <row r="3895" spans="26:27" hidden="1">
      <c r="Z3895" s="76"/>
      <c r="AA3895" s="76"/>
    </row>
    <row r="3896" spans="26:27" hidden="1">
      <c r="Z3896" s="76"/>
      <c r="AA3896" s="76"/>
    </row>
    <row r="3897" spans="26:27" hidden="1">
      <c r="Z3897" s="76"/>
      <c r="AA3897" s="76"/>
    </row>
    <row r="3898" spans="26:27" hidden="1">
      <c r="Z3898" s="76"/>
      <c r="AA3898" s="76"/>
    </row>
    <row r="3899" spans="26:27" hidden="1">
      <c r="Z3899" s="76"/>
      <c r="AA3899" s="76"/>
    </row>
    <row r="3900" spans="26:27" hidden="1">
      <c r="Z3900" s="76"/>
      <c r="AA3900" s="76"/>
    </row>
    <row r="3901" spans="26:27" hidden="1">
      <c r="Z3901" s="76"/>
      <c r="AA3901" s="76"/>
    </row>
    <row r="3902" spans="26:27" hidden="1">
      <c r="Z3902" s="76"/>
      <c r="AA3902" s="76"/>
    </row>
    <row r="3903" spans="26:27" hidden="1">
      <c r="Z3903" s="76"/>
      <c r="AA3903" s="76"/>
    </row>
    <row r="3904" spans="26:27" hidden="1">
      <c r="Z3904" s="76"/>
      <c r="AA3904" s="76"/>
    </row>
    <row r="3905" spans="26:27" hidden="1">
      <c r="Z3905" s="76"/>
      <c r="AA3905" s="76"/>
    </row>
    <row r="3906" spans="26:27" hidden="1">
      <c r="Z3906" s="76"/>
      <c r="AA3906" s="76"/>
    </row>
    <row r="3907" spans="26:27" hidden="1">
      <c r="Z3907" s="76"/>
      <c r="AA3907" s="76"/>
    </row>
    <row r="3908" spans="26:27" hidden="1">
      <c r="Z3908" s="76"/>
      <c r="AA3908" s="76"/>
    </row>
    <row r="3909" spans="26:27" hidden="1">
      <c r="Z3909" s="76"/>
      <c r="AA3909" s="76"/>
    </row>
    <row r="3910" spans="26:27" hidden="1">
      <c r="Z3910" s="76"/>
      <c r="AA3910" s="76"/>
    </row>
    <row r="3911" spans="26:27" hidden="1">
      <c r="Z3911" s="76"/>
      <c r="AA3911" s="76"/>
    </row>
    <row r="3912" spans="26:27" hidden="1">
      <c r="Z3912" s="76"/>
      <c r="AA3912" s="76"/>
    </row>
    <row r="3913" spans="26:27" hidden="1">
      <c r="Z3913" s="76"/>
      <c r="AA3913" s="76"/>
    </row>
    <row r="3914" spans="26:27" hidden="1">
      <c r="Z3914" s="76"/>
      <c r="AA3914" s="76"/>
    </row>
    <row r="3915" spans="26:27" hidden="1">
      <c r="Z3915" s="76"/>
      <c r="AA3915" s="76"/>
    </row>
    <row r="3916" spans="26:27" hidden="1">
      <c r="Z3916" s="76"/>
      <c r="AA3916" s="76"/>
    </row>
    <row r="3917" spans="26:27" hidden="1">
      <c r="Z3917" s="76"/>
      <c r="AA3917" s="76"/>
    </row>
    <row r="3918" spans="26:27" hidden="1">
      <c r="Z3918" s="76"/>
      <c r="AA3918" s="76"/>
    </row>
    <row r="3919" spans="26:27" hidden="1">
      <c r="Z3919" s="76"/>
      <c r="AA3919" s="76"/>
    </row>
    <row r="3920" spans="26:27" hidden="1">
      <c r="Z3920" s="76"/>
      <c r="AA3920" s="76"/>
    </row>
    <row r="3921" spans="26:27" hidden="1">
      <c r="Z3921" s="76"/>
      <c r="AA3921" s="76"/>
    </row>
    <row r="3922" spans="26:27" hidden="1">
      <c r="Z3922" s="76"/>
      <c r="AA3922" s="76"/>
    </row>
    <row r="3923" spans="26:27" hidden="1">
      <c r="Z3923" s="76"/>
      <c r="AA3923" s="76"/>
    </row>
    <row r="3924" spans="26:27" hidden="1">
      <c r="Z3924" s="76"/>
      <c r="AA3924" s="76"/>
    </row>
    <row r="3925" spans="26:27" hidden="1">
      <c r="Z3925" s="76"/>
      <c r="AA3925" s="76"/>
    </row>
    <row r="3926" spans="26:27" hidden="1">
      <c r="Z3926" s="76"/>
      <c r="AA3926" s="76"/>
    </row>
    <row r="3927" spans="26:27" hidden="1">
      <c r="Z3927" s="76"/>
      <c r="AA3927" s="76"/>
    </row>
    <row r="3928" spans="26:27" hidden="1">
      <c r="Z3928" s="76"/>
      <c r="AA3928" s="76"/>
    </row>
    <row r="3929" spans="26:27" hidden="1">
      <c r="Z3929" s="76"/>
      <c r="AA3929" s="76"/>
    </row>
    <row r="3930" spans="26:27" hidden="1">
      <c r="Z3930" s="76"/>
      <c r="AA3930" s="76"/>
    </row>
    <row r="3931" spans="26:27" hidden="1">
      <c r="Z3931" s="76"/>
      <c r="AA3931" s="76"/>
    </row>
    <row r="3932" spans="26:27" hidden="1">
      <c r="Z3932" s="76"/>
      <c r="AA3932" s="76"/>
    </row>
    <row r="3933" spans="26:27" hidden="1">
      <c r="Z3933" s="76"/>
      <c r="AA3933" s="76"/>
    </row>
    <row r="3934" spans="26:27" hidden="1">
      <c r="Z3934" s="76"/>
      <c r="AA3934" s="76"/>
    </row>
    <row r="3935" spans="26:27" hidden="1">
      <c r="Z3935" s="76"/>
      <c r="AA3935" s="76"/>
    </row>
    <row r="3936" spans="26:27" hidden="1">
      <c r="Z3936" s="76"/>
      <c r="AA3936" s="76"/>
    </row>
    <row r="3937" spans="26:27" hidden="1">
      <c r="Z3937" s="76"/>
      <c r="AA3937" s="76"/>
    </row>
    <row r="3938" spans="26:27" hidden="1">
      <c r="Z3938" s="76"/>
      <c r="AA3938" s="76"/>
    </row>
    <row r="3939" spans="26:27" hidden="1">
      <c r="Z3939" s="76"/>
      <c r="AA3939" s="76"/>
    </row>
    <row r="3940" spans="26:27" hidden="1">
      <c r="Z3940" s="76"/>
      <c r="AA3940" s="76"/>
    </row>
    <row r="3941" spans="26:27" hidden="1">
      <c r="Z3941" s="76"/>
      <c r="AA3941" s="76"/>
    </row>
    <row r="3942" spans="26:27" hidden="1">
      <c r="Z3942" s="76"/>
      <c r="AA3942" s="76"/>
    </row>
    <row r="3943" spans="26:27" hidden="1">
      <c r="Z3943" s="76"/>
      <c r="AA3943" s="76"/>
    </row>
    <row r="3944" spans="26:27" hidden="1">
      <c r="Z3944" s="76"/>
      <c r="AA3944" s="76"/>
    </row>
    <row r="3945" spans="26:27" hidden="1">
      <c r="Z3945" s="76"/>
      <c r="AA3945" s="76"/>
    </row>
    <row r="3946" spans="26:27" hidden="1">
      <c r="Z3946" s="76"/>
      <c r="AA3946" s="76"/>
    </row>
    <row r="3947" spans="26:27" hidden="1">
      <c r="Z3947" s="76"/>
      <c r="AA3947" s="76"/>
    </row>
    <row r="3948" spans="26:27" hidden="1">
      <c r="Z3948" s="76"/>
      <c r="AA3948" s="76"/>
    </row>
    <row r="3949" spans="26:27" hidden="1">
      <c r="Z3949" s="76"/>
      <c r="AA3949" s="76"/>
    </row>
    <row r="3950" spans="26:27" hidden="1">
      <c r="Z3950" s="76"/>
      <c r="AA3950" s="76"/>
    </row>
    <row r="3951" spans="26:27" hidden="1">
      <c r="Z3951" s="76"/>
      <c r="AA3951" s="76"/>
    </row>
    <row r="3952" spans="26:27" hidden="1">
      <c r="Z3952" s="76"/>
      <c r="AA3952" s="76"/>
    </row>
    <row r="3953" spans="26:27" hidden="1">
      <c r="Z3953" s="76"/>
      <c r="AA3953" s="76"/>
    </row>
    <row r="3954" spans="26:27" hidden="1">
      <c r="Z3954" s="76"/>
      <c r="AA3954" s="76"/>
    </row>
    <row r="3955" spans="26:27" hidden="1">
      <c r="Z3955" s="76"/>
      <c r="AA3955" s="76"/>
    </row>
    <row r="3956" spans="26:27" hidden="1">
      <c r="Z3956" s="76"/>
      <c r="AA3956" s="76"/>
    </row>
    <row r="3957" spans="26:27" hidden="1">
      <c r="Z3957" s="76"/>
      <c r="AA3957" s="76"/>
    </row>
    <row r="3958" spans="26:27" hidden="1">
      <c r="Z3958" s="76"/>
      <c r="AA3958" s="76"/>
    </row>
    <row r="3959" spans="26:27" hidden="1">
      <c r="Z3959" s="76"/>
      <c r="AA3959" s="76"/>
    </row>
    <row r="3960" spans="26:27" hidden="1">
      <c r="Z3960" s="76"/>
      <c r="AA3960" s="76"/>
    </row>
    <row r="3961" spans="26:27" hidden="1">
      <c r="Z3961" s="76"/>
      <c r="AA3961" s="76"/>
    </row>
    <row r="3962" spans="26:27" hidden="1">
      <c r="Z3962" s="76"/>
      <c r="AA3962" s="76"/>
    </row>
    <row r="3963" spans="26:27" hidden="1">
      <c r="Z3963" s="76"/>
      <c r="AA3963" s="76"/>
    </row>
    <row r="3964" spans="26:27" hidden="1">
      <c r="Z3964" s="76"/>
      <c r="AA3964" s="76"/>
    </row>
    <row r="3965" spans="26:27" hidden="1">
      <c r="Z3965" s="76"/>
      <c r="AA3965" s="76"/>
    </row>
    <row r="3966" spans="26:27" hidden="1">
      <c r="Z3966" s="76"/>
      <c r="AA3966" s="76"/>
    </row>
    <row r="3967" spans="26:27" hidden="1">
      <c r="Z3967" s="76"/>
      <c r="AA3967" s="76"/>
    </row>
    <row r="3968" spans="26:27" hidden="1">
      <c r="Z3968" s="76"/>
      <c r="AA3968" s="76"/>
    </row>
    <row r="3969" spans="26:27" hidden="1">
      <c r="Z3969" s="76"/>
      <c r="AA3969" s="76"/>
    </row>
    <row r="3970" spans="26:27" hidden="1">
      <c r="Z3970" s="76"/>
      <c r="AA3970" s="76"/>
    </row>
    <row r="3971" spans="26:27" hidden="1">
      <c r="Z3971" s="76"/>
      <c r="AA3971" s="76"/>
    </row>
    <row r="3972" spans="26:27" hidden="1">
      <c r="Z3972" s="76"/>
      <c r="AA3972" s="76"/>
    </row>
    <row r="3973" spans="26:27" hidden="1">
      <c r="Z3973" s="76"/>
      <c r="AA3973" s="76"/>
    </row>
    <row r="3974" spans="26:27" hidden="1">
      <c r="Z3974" s="76"/>
      <c r="AA3974" s="76"/>
    </row>
    <row r="3975" spans="26:27" hidden="1">
      <c r="Z3975" s="76"/>
      <c r="AA3975" s="76"/>
    </row>
    <row r="3976" spans="26:27" hidden="1">
      <c r="Z3976" s="76"/>
      <c r="AA3976" s="76"/>
    </row>
    <row r="3977" spans="26:27" hidden="1">
      <c r="Z3977" s="76"/>
      <c r="AA3977" s="76"/>
    </row>
    <row r="3978" spans="26:27" hidden="1">
      <c r="Z3978" s="76"/>
      <c r="AA3978" s="76"/>
    </row>
    <row r="3979" spans="26:27" hidden="1">
      <c r="Z3979" s="76"/>
      <c r="AA3979" s="76"/>
    </row>
    <row r="3980" spans="26:27" hidden="1">
      <c r="Z3980" s="76"/>
      <c r="AA3980" s="76"/>
    </row>
    <row r="3981" spans="26:27" hidden="1">
      <c r="Z3981" s="76"/>
      <c r="AA3981" s="76"/>
    </row>
    <row r="3982" spans="26:27" hidden="1">
      <c r="Z3982" s="76"/>
      <c r="AA3982" s="76"/>
    </row>
    <row r="3983" spans="26:27" hidden="1">
      <c r="Z3983" s="76"/>
      <c r="AA3983" s="76"/>
    </row>
    <row r="3984" spans="26:27" hidden="1">
      <c r="Z3984" s="76"/>
      <c r="AA3984" s="76"/>
    </row>
    <row r="3985" spans="26:27" hidden="1">
      <c r="Z3985" s="76"/>
      <c r="AA3985" s="76"/>
    </row>
    <row r="3986" spans="26:27" hidden="1">
      <c r="Z3986" s="76"/>
      <c r="AA3986" s="76"/>
    </row>
    <row r="3987" spans="26:27" hidden="1">
      <c r="Z3987" s="76"/>
      <c r="AA3987" s="76"/>
    </row>
    <row r="3988" spans="26:27" hidden="1">
      <c r="Z3988" s="76"/>
      <c r="AA3988" s="76"/>
    </row>
    <row r="3989" spans="26:27" hidden="1">
      <c r="Z3989" s="76"/>
      <c r="AA3989" s="76"/>
    </row>
    <row r="3990" spans="26:27" hidden="1">
      <c r="Z3990" s="76"/>
      <c r="AA3990" s="76"/>
    </row>
    <row r="3991" spans="26:27" hidden="1">
      <c r="Z3991" s="76"/>
      <c r="AA3991" s="76"/>
    </row>
    <row r="3992" spans="26:27" hidden="1">
      <c r="Z3992" s="76"/>
      <c r="AA3992" s="76"/>
    </row>
    <row r="3993" spans="26:27" hidden="1">
      <c r="Z3993" s="76"/>
      <c r="AA3993" s="76"/>
    </row>
    <row r="3994" spans="26:27" hidden="1">
      <c r="Z3994" s="76"/>
      <c r="AA3994" s="76"/>
    </row>
    <row r="3995" spans="26:27" hidden="1">
      <c r="Z3995" s="76"/>
      <c r="AA3995" s="76"/>
    </row>
    <row r="3996" spans="26:27" hidden="1">
      <c r="Z3996" s="76"/>
      <c r="AA3996" s="76"/>
    </row>
    <row r="3997" spans="26:27" hidden="1">
      <c r="Z3997" s="76"/>
      <c r="AA3997" s="76"/>
    </row>
    <row r="3998" spans="26:27" hidden="1">
      <c r="Z3998" s="76"/>
      <c r="AA3998" s="76"/>
    </row>
    <row r="3999" spans="26:27" hidden="1">
      <c r="Z3999" s="76"/>
      <c r="AA3999" s="76"/>
    </row>
    <row r="4000" spans="26:27" hidden="1">
      <c r="Z4000" s="76"/>
      <c r="AA4000" s="76"/>
    </row>
    <row r="4001" spans="26:27" hidden="1">
      <c r="Z4001" s="76"/>
      <c r="AA4001" s="76"/>
    </row>
    <row r="4002" spans="26:27" hidden="1">
      <c r="Z4002" s="76"/>
      <c r="AA4002" s="76"/>
    </row>
    <row r="4003" spans="26:27" hidden="1">
      <c r="Z4003" s="76"/>
      <c r="AA4003" s="76"/>
    </row>
    <row r="4004" spans="26:27" hidden="1">
      <c r="Z4004" s="76"/>
      <c r="AA4004" s="76"/>
    </row>
    <row r="4005" spans="26:27" hidden="1">
      <c r="Z4005" s="76"/>
      <c r="AA4005" s="76"/>
    </row>
    <row r="4006" spans="26:27" hidden="1">
      <c r="Z4006" s="76"/>
      <c r="AA4006" s="76"/>
    </row>
    <row r="4007" spans="26:27" hidden="1">
      <c r="Z4007" s="76"/>
      <c r="AA4007" s="76"/>
    </row>
    <row r="4008" spans="26:27" hidden="1">
      <c r="Z4008" s="76"/>
      <c r="AA4008" s="76"/>
    </row>
    <row r="4009" spans="26:27" hidden="1">
      <c r="Z4009" s="76"/>
      <c r="AA4009" s="76"/>
    </row>
    <row r="4010" spans="26:27" hidden="1">
      <c r="Z4010" s="76"/>
      <c r="AA4010" s="76"/>
    </row>
    <row r="4011" spans="26:27" hidden="1">
      <c r="Z4011" s="76"/>
      <c r="AA4011" s="76"/>
    </row>
    <row r="4012" spans="26:27" hidden="1">
      <c r="Z4012" s="76"/>
      <c r="AA4012" s="76"/>
    </row>
    <row r="4013" spans="26:27" hidden="1">
      <c r="Z4013" s="76"/>
      <c r="AA4013" s="76"/>
    </row>
    <row r="4014" spans="26:27" hidden="1">
      <c r="Z4014" s="76"/>
      <c r="AA4014" s="76"/>
    </row>
    <row r="4015" spans="26:27" hidden="1">
      <c r="Z4015" s="76"/>
      <c r="AA4015" s="76"/>
    </row>
    <row r="4016" spans="26:27" hidden="1">
      <c r="Z4016" s="76"/>
      <c r="AA4016" s="76"/>
    </row>
    <row r="4017" spans="26:27" hidden="1">
      <c r="Z4017" s="76"/>
      <c r="AA4017" s="76"/>
    </row>
    <row r="4018" spans="26:27" hidden="1">
      <c r="Z4018" s="76"/>
      <c r="AA4018" s="76"/>
    </row>
    <row r="4019" spans="26:27" hidden="1">
      <c r="Z4019" s="76"/>
      <c r="AA4019" s="76"/>
    </row>
    <row r="4020" spans="26:27" hidden="1">
      <c r="Z4020" s="76"/>
      <c r="AA4020" s="76"/>
    </row>
    <row r="4021" spans="26:27" hidden="1">
      <c r="Z4021" s="76"/>
      <c r="AA4021" s="76"/>
    </row>
    <row r="4022" spans="26:27" hidden="1">
      <c r="Z4022" s="76"/>
      <c r="AA4022" s="76"/>
    </row>
    <row r="4023" spans="26:27" hidden="1">
      <c r="Z4023" s="76"/>
      <c r="AA4023" s="76"/>
    </row>
    <row r="4024" spans="26:27" hidden="1">
      <c r="Z4024" s="76"/>
      <c r="AA4024" s="76"/>
    </row>
    <row r="4025" spans="26:27" hidden="1">
      <c r="Z4025" s="76"/>
      <c r="AA4025" s="76"/>
    </row>
    <row r="4026" spans="26:27" hidden="1">
      <c r="Z4026" s="76"/>
      <c r="AA4026" s="76"/>
    </row>
    <row r="4027" spans="26:27" hidden="1">
      <c r="Z4027" s="76"/>
      <c r="AA4027" s="76"/>
    </row>
    <row r="4028" spans="26:27" hidden="1">
      <c r="Z4028" s="76"/>
      <c r="AA4028" s="76"/>
    </row>
    <row r="4029" spans="26:27" hidden="1">
      <c r="Z4029" s="76"/>
      <c r="AA4029" s="76"/>
    </row>
    <row r="4030" spans="26:27" hidden="1">
      <c r="Z4030" s="76"/>
      <c r="AA4030" s="76"/>
    </row>
    <row r="4031" spans="26:27" hidden="1">
      <c r="Z4031" s="76"/>
      <c r="AA4031" s="76"/>
    </row>
    <row r="4032" spans="26:27" hidden="1">
      <c r="Z4032" s="76"/>
      <c r="AA4032" s="76"/>
    </row>
    <row r="4033" spans="26:27" hidden="1">
      <c r="Z4033" s="76"/>
      <c r="AA4033" s="76"/>
    </row>
    <row r="4034" spans="26:27" hidden="1">
      <c r="Z4034" s="76"/>
      <c r="AA4034" s="76"/>
    </row>
    <row r="4035" spans="26:27" hidden="1">
      <c r="Z4035" s="76"/>
      <c r="AA4035" s="76"/>
    </row>
    <row r="4036" spans="26:27" hidden="1">
      <c r="Z4036" s="76"/>
      <c r="AA4036" s="76"/>
    </row>
    <row r="4037" spans="26:27" hidden="1">
      <c r="Z4037" s="76"/>
      <c r="AA4037" s="76"/>
    </row>
    <row r="4038" spans="26:27" hidden="1">
      <c r="Z4038" s="76"/>
      <c r="AA4038" s="76"/>
    </row>
    <row r="4039" spans="26:27" hidden="1">
      <c r="Z4039" s="76"/>
      <c r="AA4039" s="76"/>
    </row>
    <row r="4040" spans="26:27" hidden="1">
      <c r="Z4040" s="76"/>
      <c r="AA4040" s="76"/>
    </row>
    <row r="4041" spans="26:27" hidden="1">
      <c r="Z4041" s="76"/>
      <c r="AA4041" s="76"/>
    </row>
    <row r="4042" spans="26:27" hidden="1">
      <c r="Z4042" s="76"/>
      <c r="AA4042" s="76"/>
    </row>
    <row r="4043" spans="26:27" hidden="1">
      <c r="Z4043" s="76"/>
      <c r="AA4043" s="76"/>
    </row>
    <row r="4044" spans="26:27" hidden="1">
      <c r="Z4044" s="76"/>
      <c r="AA4044" s="76"/>
    </row>
    <row r="4045" spans="26:27" hidden="1">
      <c r="Z4045" s="76"/>
      <c r="AA4045" s="76"/>
    </row>
    <row r="4046" spans="26:27" hidden="1">
      <c r="Z4046" s="76"/>
      <c r="AA4046" s="76"/>
    </row>
    <row r="4047" spans="26:27" hidden="1">
      <c r="Z4047" s="76"/>
      <c r="AA4047" s="76"/>
    </row>
    <row r="4048" spans="26:27" hidden="1">
      <c r="Z4048" s="76"/>
      <c r="AA4048" s="76"/>
    </row>
    <row r="4049" spans="26:27" hidden="1">
      <c r="Z4049" s="76"/>
      <c r="AA4049" s="76"/>
    </row>
    <row r="4050" spans="26:27" hidden="1">
      <c r="Z4050" s="76"/>
      <c r="AA4050" s="76"/>
    </row>
    <row r="4051" spans="26:27" hidden="1">
      <c r="Z4051" s="76"/>
      <c r="AA4051" s="76"/>
    </row>
    <row r="4052" spans="26:27" hidden="1">
      <c r="Z4052" s="76"/>
      <c r="AA4052" s="76"/>
    </row>
    <row r="4053" spans="26:27" hidden="1">
      <c r="Z4053" s="76"/>
      <c r="AA4053" s="76"/>
    </row>
    <row r="4054" spans="26:27" hidden="1">
      <c r="Z4054" s="76"/>
      <c r="AA4054" s="76"/>
    </row>
    <row r="4055" spans="26:27" hidden="1">
      <c r="Z4055" s="76"/>
      <c r="AA4055" s="76"/>
    </row>
    <row r="4056" spans="26:27" hidden="1">
      <c r="Z4056" s="76"/>
      <c r="AA4056" s="76"/>
    </row>
    <row r="4057" spans="26:27" hidden="1">
      <c r="Z4057" s="76"/>
      <c r="AA4057" s="76"/>
    </row>
    <row r="4058" spans="26:27" hidden="1">
      <c r="Z4058" s="76"/>
      <c r="AA4058" s="76"/>
    </row>
    <row r="4059" spans="26:27" hidden="1">
      <c r="Z4059" s="76"/>
      <c r="AA4059" s="76"/>
    </row>
    <row r="4060" spans="26:27" hidden="1">
      <c r="Z4060" s="76"/>
      <c r="AA4060" s="76"/>
    </row>
    <row r="4061" spans="26:27" hidden="1">
      <c r="Z4061" s="76"/>
      <c r="AA4061" s="76"/>
    </row>
    <row r="4062" spans="26:27" hidden="1">
      <c r="Z4062" s="76"/>
      <c r="AA4062" s="76"/>
    </row>
    <row r="4063" spans="26:27" hidden="1">
      <c r="Z4063" s="76"/>
      <c r="AA4063" s="76"/>
    </row>
    <row r="4064" spans="26:27" hidden="1">
      <c r="Z4064" s="76"/>
      <c r="AA4064" s="76"/>
    </row>
    <row r="4065" spans="26:27" hidden="1">
      <c r="Z4065" s="76"/>
      <c r="AA4065" s="76"/>
    </row>
    <row r="4066" spans="26:27" hidden="1">
      <c r="Z4066" s="76"/>
      <c r="AA4066" s="76"/>
    </row>
    <row r="4067" spans="26:27" hidden="1">
      <c r="Z4067" s="76"/>
      <c r="AA4067" s="76"/>
    </row>
    <row r="4068" spans="26:27" hidden="1">
      <c r="Z4068" s="76"/>
      <c r="AA4068" s="76"/>
    </row>
    <row r="4069" spans="26:27" hidden="1">
      <c r="Z4069" s="76"/>
      <c r="AA4069" s="76"/>
    </row>
    <row r="4070" spans="26:27" hidden="1">
      <c r="Z4070" s="76"/>
      <c r="AA4070" s="76"/>
    </row>
    <row r="4071" spans="26:27" hidden="1">
      <c r="Z4071" s="76"/>
      <c r="AA4071" s="76"/>
    </row>
    <row r="4072" spans="26:27" hidden="1">
      <c r="Z4072" s="76"/>
      <c r="AA4072" s="76"/>
    </row>
    <row r="4073" spans="26:27" hidden="1">
      <c r="Z4073" s="76"/>
      <c r="AA4073" s="76"/>
    </row>
    <row r="4074" spans="26:27" hidden="1">
      <c r="Z4074" s="76"/>
      <c r="AA4074" s="76"/>
    </row>
    <row r="4075" spans="26:27" hidden="1">
      <c r="Z4075" s="76"/>
      <c r="AA4075" s="76"/>
    </row>
    <row r="4076" spans="26:27" hidden="1">
      <c r="Z4076" s="76"/>
      <c r="AA4076" s="76"/>
    </row>
    <row r="4077" spans="26:27" hidden="1">
      <c r="Z4077" s="76"/>
      <c r="AA4077" s="76"/>
    </row>
    <row r="4078" spans="26:27" hidden="1">
      <c r="Z4078" s="76"/>
      <c r="AA4078" s="76"/>
    </row>
    <row r="4079" spans="26:27" hidden="1">
      <c r="Z4079" s="76"/>
      <c r="AA4079" s="76"/>
    </row>
    <row r="4080" spans="26:27" hidden="1">
      <c r="Z4080" s="76"/>
      <c r="AA4080" s="76"/>
    </row>
    <row r="4081" spans="26:27" hidden="1">
      <c r="Z4081" s="76"/>
      <c r="AA4081" s="76"/>
    </row>
    <row r="4082" spans="26:27" hidden="1">
      <c r="Z4082" s="76"/>
      <c r="AA4082" s="76"/>
    </row>
    <row r="4083" spans="26:27" hidden="1">
      <c r="Z4083" s="76"/>
      <c r="AA4083" s="76"/>
    </row>
    <row r="4084" spans="26:27" hidden="1">
      <c r="Z4084" s="76"/>
      <c r="AA4084" s="76"/>
    </row>
    <row r="4085" spans="26:27" hidden="1">
      <c r="Z4085" s="76"/>
      <c r="AA4085" s="76"/>
    </row>
    <row r="4086" spans="26:27" hidden="1">
      <c r="Z4086" s="76"/>
      <c r="AA4086" s="76"/>
    </row>
    <row r="4087" spans="26:27" hidden="1">
      <c r="Z4087" s="76"/>
      <c r="AA4087" s="76"/>
    </row>
    <row r="4088" spans="26:27" hidden="1">
      <c r="Z4088" s="76"/>
      <c r="AA4088" s="76"/>
    </row>
    <row r="4089" spans="26:27" hidden="1">
      <c r="Z4089" s="76"/>
      <c r="AA4089" s="76"/>
    </row>
    <row r="4090" spans="26:27" hidden="1">
      <c r="Z4090" s="76"/>
      <c r="AA4090" s="76"/>
    </row>
    <row r="4091" spans="26:27" hidden="1">
      <c r="Z4091" s="76"/>
      <c r="AA4091" s="76"/>
    </row>
    <row r="4092" spans="26:27" hidden="1">
      <c r="Z4092" s="76"/>
      <c r="AA4092" s="76"/>
    </row>
    <row r="4093" spans="26:27" hidden="1">
      <c r="Z4093" s="76"/>
      <c r="AA4093" s="76"/>
    </row>
    <row r="4094" spans="26:27" hidden="1">
      <c r="Z4094" s="76"/>
      <c r="AA4094" s="76"/>
    </row>
    <row r="4095" spans="26:27" hidden="1">
      <c r="Z4095" s="76"/>
      <c r="AA4095" s="76"/>
    </row>
    <row r="4096" spans="26:27" hidden="1">
      <c r="Z4096" s="76"/>
      <c r="AA4096" s="76"/>
    </row>
    <row r="4097" spans="26:27" hidden="1">
      <c r="Z4097" s="76"/>
      <c r="AA4097" s="76"/>
    </row>
    <row r="4098" spans="26:27" hidden="1">
      <c r="Z4098" s="76"/>
      <c r="AA4098" s="76"/>
    </row>
    <row r="4099" spans="26:27" hidden="1">
      <c r="Z4099" s="76"/>
      <c r="AA4099" s="76"/>
    </row>
    <row r="4100" spans="26:27" hidden="1">
      <c r="Z4100" s="76"/>
      <c r="AA4100" s="76"/>
    </row>
    <row r="4101" spans="26:27" hidden="1">
      <c r="Z4101" s="76"/>
      <c r="AA4101" s="76"/>
    </row>
    <row r="4102" spans="26:27" hidden="1">
      <c r="Z4102" s="76"/>
      <c r="AA4102" s="76"/>
    </row>
    <row r="4103" spans="26:27" hidden="1">
      <c r="Z4103" s="76"/>
      <c r="AA4103" s="76"/>
    </row>
    <row r="4104" spans="26:27" hidden="1">
      <c r="Z4104" s="76"/>
      <c r="AA4104" s="76"/>
    </row>
    <row r="4105" spans="26:27" hidden="1">
      <c r="Z4105" s="76"/>
      <c r="AA4105" s="76"/>
    </row>
    <row r="4106" spans="26:27" hidden="1">
      <c r="Z4106" s="76"/>
      <c r="AA4106" s="76"/>
    </row>
    <row r="4107" spans="26:27" hidden="1">
      <c r="Z4107" s="76"/>
      <c r="AA4107" s="76"/>
    </row>
    <row r="4108" spans="26:27" hidden="1">
      <c r="Z4108" s="76"/>
      <c r="AA4108" s="76"/>
    </row>
    <row r="4109" spans="26:27" hidden="1">
      <c r="Z4109" s="76"/>
      <c r="AA4109" s="76"/>
    </row>
    <row r="4110" spans="26:27" hidden="1">
      <c r="Z4110" s="76"/>
      <c r="AA4110" s="76"/>
    </row>
    <row r="4111" spans="26:27" hidden="1">
      <c r="Z4111" s="76"/>
      <c r="AA4111" s="76"/>
    </row>
    <row r="4112" spans="26:27" hidden="1">
      <c r="Z4112" s="76"/>
      <c r="AA4112" s="76"/>
    </row>
    <row r="4113" spans="26:27" hidden="1">
      <c r="Z4113" s="76"/>
      <c r="AA4113" s="76"/>
    </row>
    <row r="4114" spans="26:27" hidden="1">
      <c r="Z4114" s="76"/>
      <c r="AA4114" s="76"/>
    </row>
    <row r="4115" spans="26:27" hidden="1">
      <c r="Z4115" s="76"/>
      <c r="AA4115" s="76"/>
    </row>
    <row r="4116" spans="26:27" hidden="1">
      <c r="Z4116" s="76"/>
      <c r="AA4116" s="76"/>
    </row>
    <row r="4117" spans="26:27" hidden="1">
      <c r="Z4117" s="76"/>
      <c r="AA4117" s="76"/>
    </row>
    <row r="4118" spans="26:27" hidden="1">
      <c r="Z4118" s="76"/>
      <c r="AA4118" s="76"/>
    </row>
    <row r="4119" spans="26:27" hidden="1">
      <c r="Z4119" s="76"/>
      <c r="AA4119" s="76"/>
    </row>
    <row r="4120" spans="26:27" hidden="1">
      <c r="Z4120" s="76"/>
      <c r="AA4120" s="76"/>
    </row>
    <row r="4121" spans="26:27" hidden="1">
      <c r="Z4121" s="76"/>
      <c r="AA4121" s="76"/>
    </row>
    <row r="4122" spans="26:27" hidden="1">
      <c r="Z4122" s="76"/>
      <c r="AA4122" s="76"/>
    </row>
    <row r="4123" spans="26:27" hidden="1">
      <c r="Z4123" s="76"/>
      <c r="AA4123" s="76"/>
    </row>
    <row r="4124" spans="26:27" hidden="1">
      <c r="Z4124" s="76"/>
      <c r="AA4124" s="76"/>
    </row>
    <row r="4125" spans="26:27" hidden="1">
      <c r="Z4125" s="76"/>
      <c r="AA4125" s="76"/>
    </row>
    <row r="4126" spans="26:27" hidden="1">
      <c r="Z4126" s="76"/>
      <c r="AA4126" s="76"/>
    </row>
    <row r="4127" spans="26:27" hidden="1">
      <c r="Z4127" s="76"/>
      <c r="AA4127" s="76"/>
    </row>
    <row r="4128" spans="26:27" hidden="1">
      <c r="Z4128" s="76"/>
      <c r="AA4128" s="76"/>
    </row>
    <row r="4129" spans="26:27" hidden="1">
      <c r="Z4129" s="76"/>
      <c r="AA4129" s="76"/>
    </row>
    <row r="4130" spans="26:27" hidden="1">
      <c r="Z4130" s="76"/>
      <c r="AA4130" s="76"/>
    </row>
    <row r="4131" spans="26:27" hidden="1">
      <c r="Z4131" s="76"/>
      <c r="AA4131" s="76"/>
    </row>
    <row r="4132" spans="26:27" hidden="1">
      <c r="Z4132" s="76"/>
      <c r="AA4132" s="76"/>
    </row>
    <row r="4133" spans="26:27" hidden="1">
      <c r="Z4133" s="76"/>
      <c r="AA4133" s="76"/>
    </row>
    <row r="4134" spans="26:27" hidden="1">
      <c r="Z4134" s="76"/>
      <c r="AA4134" s="76"/>
    </row>
    <row r="4135" spans="26:27" hidden="1">
      <c r="Z4135" s="76"/>
      <c r="AA4135" s="76"/>
    </row>
    <row r="4136" spans="26:27" hidden="1">
      <c r="Z4136" s="76"/>
      <c r="AA4136" s="76"/>
    </row>
    <row r="4137" spans="26:27" hidden="1">
      <c r="Z4137" s="76"/>
      <c r="AA4137" s="76"/>
    </row>
    <row r="4138" spans="26:27" hidden="1">
      <c r="Z4138" s="76"/>
      <c r="AA4138" s="76"/>
    </row>
    <row r="4139" spans="26:27" hidden="1">
      <c r="Z4139" s="76"/>
      <c r="AA4139" s="76"/>
    </row>
    <row r="4140" spans="26:27" hidden="1">
      <c r="Z4140" s="76"/>
      <c r="AA4140" s="76"/>
    </row>
    <row r="4141" spans="26:27" hidden="1">
      <c r="Z4141" s="76"/>
      <c r="AA4141" s="76"/>
    </row>
    <row r="4142" spans="26:27" hidden="1">
      <c r="Z4142" s="76"/>
      <c r="AA4142" s="76"/>
    </row>
    <row r="4143" spans="26:27" hidden="1">
      <c r="Z4143" s="76"/>
      <c r="AA4143" s="76"/>
    </row>
    <row r="4144" spans="26:27" hidden="1">
      <c r="Z4144" s="76"/>
      <c r="AA4144" s="76"/>
    </row>
    <row r="4145" spans="26:27" hidden="1">
      <c r="Z4145" s="76"/>
      <c r="AA4145" s="76"/>
    </row>
    <row r="4146" spans="26:27" hidden="1">
      <c r="Z4146" s="76"/>
      <c r="AA4146" s="76"/>
    </row>
    <row r="4147" spans="26:27" hidden="1">
      <c r="Z4147" s="76"/>
      <c r="AA4147" s="76"/>
    </row>
    <row r="4148" spans="26:27" hidden="1">
      <c r="Z4148" s="76"/>
      <c r="AA4148" s="76"/>
    </row>
    <row r="4149" spans="26:27" hidden="1">
      <c r="Z4149" s="76"/>
      <c r="AA4149" s="76"/>
    </row>
    <row r="4150" spans="26:27" hidden="1">
      <c r="Z4150" s="76"/>
      <c r="AA4150" s="76"/>
    </row>
    <row r="4151" spans="26:27" hidden="1">
      <c r="Z4151" s="76"/>
      <c r="AA4151" s="76"/>
    </row>
    <row r="4152" spans="26:27" hidden="1">
      <c r="Z4152" s="76"/>
      <c r="AA4152" s="76"/>
    </row>
    <row r="4153" spans="26:27" hidden="1">
      <c r="Z4153" s="76"/>
      <c r="AA4153" s="76"/>
    </row>
    <row r="4154" spans="26:27" hidden="1">
      <c r="Z4154" s="76"/>
      <c r="AA4154" s="76"/>
    </row>
    <row r="4155" spans="26:27" hidden="1">
      <c r="Z4155" s="76"/>
      <c r="AA4155" s="76"/>
    </row>
    <row r="4156" spans="26:27" hidden="1">
      <c r="Z4156" s="76"/>
      <c r="AA4156" s="76"/>
    </row>
    <row r="4157" spans="26:27" hidden="1">
      <c r="Z4157" s="76"/>
      <c r="AA4157" s="76"/>
    </row>
    <row r="4158" spans="26:27" hidden="1">
      <c r="Z4158" s="76"/>
      <c r="AA4158" s="76"/>
    </row>
    <row r="4159" spans="26:27" hidden="1">
      <c r="Z4159" s="76"/>
      <c r="AA4159" s="76"/>
    </row>
    <row r="4160" spans="26:27" hidden="1">
      <c r="Z4160" s="76"/>
      <c r="AA4160" s="76"/>
    </row>
    <row r="4161" spans="26:27" hidden="1">
      <c r="Z4161" s="76"/>
      <c r="AA4161" s="76"/>
    </row>
    <row r="4162" spans="26:27" hidden="1">
      <c r="Z4162" s="76"/>
      <c r="AA4162" s="76"/>
    </row>
    <row r="4163" spans="26:27" hidden="1">
      <c r="Z4163" s="76"/>
      <c r="AA4163" s="76"/>
    </row>
    <row r="4164" spans="26:27" hidden="1">
      <c r="Z4164" s="76"/>
      <c r="AA4164" s="76"/>
    </row>
    <row r="4165" spans="26:27" hidden="1">
      <c r="Z4165" s="76"/>
      <c r="AA4165" s="76"/>
    </row>
    <row r="4166" spans="26:27" hidden="1">
      <c r="Z4166" s="76"/>
      <c r="AA4166" s="76"/>
    </row>
    <row r="4167" spans="26:27" hidden="1">
      <c r="Z4167" s="76"/>
      <c r="AA4167" s="76"/>
    </row>
    <row r="4168" spans="26:27" hidden="1">
      <c r="Z4168" s="76"/>
      <c r="AA4168" s="76"/>
    </row>
    <row r="4169" spans="26:27" hidden="1">
      <c r="Z4169" s="76"/>
      <c r="AA4169" s="76"/>
    </row>
    <row r="4170" spans="26:27" hidden="1">
      <c r="Z4170" s="76"/>
      <c r="AA4170" s="76"/>
    </row>
    <row r="4171" spans="26:27" hidden="1">
      <c r="Z4171" s="76"/>
      <c r="AA4171" s="76"/>
    </row>
    <row r="4172" spans="26:27" hidden="1">
      <c r="Z4172" s="76"/>
      <c r="AA4172" s="76"/>
    </row>
    <row r="4173" spans="26:27" hidden="1">
      <c r="Z4173" s="76"/>
      <c r="AA4173" s="76"/>
    </row>
    <row r="4174" spans="26:27" hidden="1">
      <c r="Z4174" s="76"/>
      <c r="AA4174" s="76"/>
    </row>
    <row r="4175" spans="26:27" hidden="1">
      <c r="Z4175" s="76"/>
      <c r="AA4175" s="76"/>
    </row>
    <row r="4176" spans="26:27" hidden="1">
      <c r="Z4176" s="76"/>
      <c r="AA4176" s="76"/>
    </row>
    <row r="4177" spans="26:27" hidden="1">
      <c r="Z4177" s="76"/>
      <c r="AA4177" s="76"/>
    </row>
    <row r="4178" spans="26:27" hidden="1">
      <c r="Z4178" s="76"/>
      <c r="AA4178" s="76"/>
    </row>
    <row r="4179" spans="26:27" hidden="1">
      <c r="Z4179" s="76"/>
      <c r="AA4179" s="76"/>
    </row>
    <row r="4180" spans="26:27" hidden="1">
      <c r="Z4180" s="76"/>
      <c r="AA4180" s="76"/>
    </row>
    <row r="4181" spans="26:27" hidden="1">
      <c r="Z4181" s="76"/>
      <c r="AA4181" s="76"/>
    </row>
    <row r="4182" spans="26:27" hidden="1">
      <c r="Z4182" s="76"/>
      <c r="AA4182" s="76"/>
    </row>
    <row r="4183" spans="26:27" hidden="1">
      <c r="Z4183" s="76"/>
      <c r="AA4183" s="76"/>
    </row>
    <row r="4184" spans="26:27" hidden="1">
      <c r="Z4184" s="76"/>
      <c r="AA4184" s="76"/>
    </row>
    <row r="4185" spans="26:27" hidden="1">
      <c r="Z4185" s="76"/>
      <c r="AA4185" s="76"/>
    </row>
    <row r="4186" spans="26:27" hidden="1">
      <c r="Z4186" s="76"/>
      <c r="AA4186" s="76"/>
    </row>
    <row r="4187" spans="26:27" hidden="1">
      <c r="Z4187" s="76"/>
      <c r="AA4187" s="76"/>
    </row>
    <row r="4188" spans="26:27" hidden="1">
      <c r="Z4188" s="76"/>
      <c r="AA4188" s="76"/>
    </row>
    <row r="4189" spans="26:27" hidden="1">
      <c r="Z4189" s="76"/>
      <c r="AA4189" s="76"/>
    </row>
    <row r="4190" spans="26:27" hidden="1">
      <c r="Z4190" s="76"/>
      <c r="AA4190" s="76"/>
    </row>
    <row r="4191" spans="26:27" hidden="1">
      <c r="Z4191" s="76"/>
      <c r="AA4191" s="76"/>
    </row>
    <row r="4192" spans="26:27" hidden="1">
      <c r="Z4192" s="76"/>
      <c r="AA4192" s="76"/>
    </row>
    <row r="4193" spans="26:27" hidden="1">
      <c r="Z4193" s="76"/>
      <c r="AA4193" s="76"/>
    </row>
    <row r="4194" spans="26:27" hidden="1">
      <c r="Z4194" s="76"/>
      <c r="AA4194" s="76"/>
    </row>
    <row r="4195" spans="26:27" hidden="1">
      <c r="Z4195" s="76"/>
      <c r="AA4195" s="76"/>
    </row>
    <row r="4196" spans="26:27" hidden="1">
      <c r="Z4196" s="76"/>
      <c r="AA4196" s="76"/>
    </row>
    <row r="4197" spans="26:27" hidden="1">
      <c r="Z4197" s="76"/>
      <c r="AA4197" s="76"/>
    </row>
    <row r="4198" spans="26:27" hidden="1">
      <c r="Z4198" s="76"/>
      <c r="AA4198" s="76"/>
    </row>
    <row r="4199" spans="26:27" hidden="1">
      <c r="Z4199" s="76"/>
      <c r="AA4199" s="76"/>
    </row>
    <row r="4200" spans="26:27" hidden="1">
      <c r="Z4200" s="76"/>
      <c r="AA4200" s="76"/>
    </row>
    <row r="4201" spans="26:27" hidden="1">
      <c r="Z4201" s="76"/>
      <c r="AA4201" s="76"/>
    </row>
    <row r="4202" spans="26:27" hidden="1">
      <c r="Z4202" s="76"/>
      <c r="AA4202" s="76"/>
    </row>
    <row r="4203" spans="26:27" hidden="1">
      <c r="Z4203" s="76"/>
      <c r="AA4203" s="76"/>
    </row>
    <row r="4204" spans="26:27" hidden="1">
      <c r="Z4204" s="76"/>
      <c r="AA4204" s="76"/>
    </row>
    <row r="4205" spans="26:27" hidden="1">
      <c r="Z4205" s="76"/>
      <c r="AA4205" s="76"/>
    </row>
    <row r="4206" spans="26:27" hidden="1">
      <c r="Z4206" s="76"/>
      <c r="AA4206" s="76"/>
    </row>
    <row r="4207" spans="26:27" hidden="1">
      <c r="Z4207" s="76"/>
      <c r="AA4207" s="76"/>
    </row>
    <row r="4208" spans="26:27" hidden="1">
      <c r="Z4208" s="76"/>
      <c r="AA4208" s="76"/>
    </row>
    <row r="4209" spans="26:27" hidden="1">
      <c r="Z4209" s="76"/>
      <c r="AA4209" s="76"/>
    </row>
    <row r="4210" spans="26:27" hidden="1">
      <c r="Z4210" s="76"/>
      <c r="AA4210" s="76"/>
    </row>
    <row r="4211" spans="26:27" hidden="1">
      <c r="Z4211" s="76"/>
      <c r="AA4211" s="76"/>
    </row>
    <row r="4212" spans="26:27" hidden="1">
      <c r="Z4212" s="76"/>
      <c r="AA4212" s="76"/>
    </row>
    <row r="4213" spans="26:27" hidden="1">
      <c r="Z4213" s="76"/>
      <c r="AA4213" s="76"/>
    </row>
    <row r="4214" spans="26:27" hidden="1">
      <c r="Z4214" s="76"/>
      <c r="AA4214" s="76"/>
    </row>
    <row r="4215" spans="26:27" hidden="1">
      <c r="Z4215" s="76"/>
      <c r="AA4215" s="76"/>
    </row>
    <row r="4216" spans="26:27" hidden="1">
      <c r="Z4216" s="76"/>
      <c r="AA4216" s="76"/>
    </row>
    <row r="4217" spans="26:27" hidden="1">
      <c r="Z4217" s="76"/>
      <c r="AA4217" s="76"/>
    </row>
    <row r="4218" spans="26:27" hidden="1">
      <c r="Z4218" s="76"/>
      <c r="AA4218" s="76"/>
    </row>
    <row r="4219" spans="26:27" hidden="1">
      <c r="Z4219" s="76"/>
      <c r="AA4219" s="76"/>
    </row>
    <row r="4220" spans="26:27" hidden="1">
      <c r="Z4220" s="76"/>
      <c r="AA4220" s="76"/>
    </row>
    <row r="4221" spans="26:27" hidden="1">
      <c r="Z4221" s="76"/>
      <c r="AA4221" s="76"/>
    </row>
    <row r="4222" spans="26:27" hidden="1">
      <c r="Z4222" s="76"/>
      <c r="AA4222" s="76"/>
    </row>
    <row r="4223" spans="26:27" hidden="1">
      <c r="Z4223" s="76"/>
      <c r="AA4223" s="76"/>
    </row>
    <row r="4224" spans="26:27" hidden="1">
      <c r="Z4224" s="76"/>
      <c r="AA4224" s="76"/>
    </row>
    <row r="4225" spans="26:27" hidden="1">
      <c r="Z4225" s="76"/>
      <c r="AA4225" s="76"/>
    </row>
    <row r="4226" spans="26:27" hidden="1">
      <c r="Z4226" s="76"/>
      <c r="AA4226" s="76"/>
    </row>
    <row r="4227" spans="26:27" hidden="1">
      <c r="Z4227" s="76"/>
      <c r="AA4227" s="76"/>
    </row>
    <row r="4228" spans="26:27" hidden="1">
      <c r="Z4228" s="76"/>
      <c r="AA4228" s="76"/>
    </row>
    <row r="4229" spans="26:27" hidden="1">
      <c r="Z4229" s="76"/>
      <c r="AA4229" s="76"/>
    </row>
    <row r="4230" spans="26:27" hidden="1">
      <c r="Z4230" s="76"/>
      <c r="AA4230" s="76"/>
    </row>
    <row r="4231" spans="26:27" hidden="1">
      <c r="Z4231" s="76"/>
      <c r="AA4231" s="76"/>
    </row>
    <row r="4232" spans="26:27" hidden="1">
      <c r="Z4232" s="76"/>
      <c r="AA4232" s="76"/>
    </row>
    <row r="4233" spans="26:27" hidden="1">
      <c r="Z4233" s="76"/>
      <c r="AA4233" s="76"/>
    </row>
    <row r="4234" spans="26:27" hidden="1">
      <c r="Z4234" s="76"/>
      <c r="AA4234" s="76"/>
    </row>
    <row r="4235" spans="26:27" hidden="1">
      <c r="Z4235" s="76"/>
      <c r="AA4235" s="76"/>
    </row>
    <row r="4236" spans="26:27" hidden="1">
      <c r="Z4236" s="76"/>
      <c r="AA4236" s="76"/>
    </row>
    <row r="4237" spans="26:27" hidden="1">
      <c r="Z4237" s="76"/>
      <c r="AA4237" s="76"/>
    </row>
    <row r="4238" spans="26:27" hidden="1">
      <c r="Z4238" s="76"/>
      <c r="AA4238" s="76"/>
    </row>
    <row r="4239" spans="26:27" hidden="1">
      <c r="Z4239" s="76"/>
      <c r="AA4239" s="76"/>
    </row>
    <row r="4240" spans="26:27" hidden="1">
      <c r="Z4240" s="76"/>
      <c r="AA4240" s="76"/>
    </row>
    <row r="4241" spans="26:27" hidden="1">
      <c r="Z4241" s="76"/>
      <c r="AA4241" s="76"/>
    </row>
    <row r="4242" spans="26:27" hidden="1">
      <c r="Z4242" s="76"/>
      <c r="AA4242" s="76"/>
    </row>
    <row r="4243" spans="26:27" hidden="1">
      <c r="Z4243" s="76"/>
      <c r="AA4243" s="76"/>
    </row>
    <row r="4244" spans="26:27" hidden="1">
      <c r="Z4244" s="76"/>
      <c r="AA4244" s="76"/>
    </row>
    <row r="4245" spans="26:27" hidden="1">
      <c r="Z4245" s="76"/>
      <c r="AA4245" s="76"/>
    </row>
    <row r="4246" spans="26:27" hidden="1">
      <c r="Z4246" s="76"/>
      <c r="AA4246" s="76"/>
    </row>
    <row r="4247" spans="26:27" hidden="1">
      <c r="Z4247" s="76"/>
      <c r="AA4247" s="76"/>
    </row>
    <row r="4248" spans="26:27" hidden="1">
      <c r="Z4248" s="76"/>
      <c r="AA4248" s="76"/>
    </row>
    <row r="4249" spans="26:27" hidden="1">
      <c r="Z4249" s="76"/>
      <c r="AA4249" s="76"/>
    </row>
    <row r="4250" spans="26:27" hidden="1">
      <c r="Z4250" s="76"/>
      <c r="AA4250" s="76"/>
    </row>
    <row r="4251" spans="26:27" hidden="1">
      <c r="Z4251" s="76"/>
      <c r="AA4251" s="76"/>
    </row>
    <row r="4252" spans="26:27" hidden="1">
      <c r="Z4252" s="76"/>
      <c r="AA4252" s="76"/>
    </row>
    <row r="4253" spans="26:27" hidden="1">
      <c r="Z4253" s="76"/>
      <c r="AA4253" s="76"/>
    </row>
    <row r="4254" spans="26:27" hidden="1">
      <c r="Z4254" s="76"/>
      <c r="AA4254" s="76"/>
    </row>
    <row r="4255" spans="26:27" hidden="1">
      <c r="Z4255" s="76"/>
      <c r="AA4255" s="76"/>
    </row>
    <row r="4256" spans="26:27" hidden="1">
      <c r="Z4256" s="76"/>
      <c r="AA4256" s="76"/>
    </row>
    <row r="4257" spans="26:27" hidden="1">
      <c r="Z4257" s="76"/>
      <c r="AA4257" s="76"/>
    </row>
    <row r="4258" spans="26:27" hidden="1">
      <c r="Z4258" s="76"/>
      <c r="AA4258" s="76"/>
    </row>
    <row r="4259" spans="26:27" hidden="1">
      <c r="Z4259" s="76"/>
      <c r="AA4259" s="76"/>
    </row>
    <row r="4260" spans="26:27" hidden="1">
      <c r="Z4260" s="76"/>
      <c r="AA4260" s="76"/>
    </row>
    <row r="4261" spans="26:27" hidden="1">
      <c r="Z4261" s="76"/>
      <c r="AA4261" s="76"/>
    </row>
    <row r="4262" spans="26:27" hidden="1">
      <c r="Z4262" s="76"/>
      <c r="AA4262" s="76"/>
    </row>
    <row r="4263" spans="26:27" hidden="1">
      <c r="Z4263" s="76"/>
      <c r="AA4263" s="76"/>
    </row>
    <row r="4264" spans="26:27" hidden="1">
      <c r="Z4264" s="76"/>
      <c r="AA4264" s="76"/>
    </row>
    <row r="4265" spans="26:27" hidden="1">
      <c r="Z4265" s="76"/>
      <c r="AA4265" s="76"/>
    </row>
    <row r="4266" spans="26:27" hidden="1">
      <c r="Z4266" s="76"/>
      <c r="AA4266" s="76"/>
    </row>
    <row r="4267" spans="26:27" hidden="1">
      <c r="Z4267" s="76"/>
      <c r="AA4267" s="76"/>
    </row>
    <row r="4268" spans="26:27" hidden="1">
      <c r="Z4268" s="76"/>
      <c r="AA4268" s="76"/>
    </row>
    <row r="4269" spans="26:27" hidden="1">
      <c r="Z4269" s="76"/>
      <c r="AA4269" s="76"/>
    </row>
    <row r="4270" spans="26:27" hidden="1">
      <c r="Z4270" s="76"/>
      <c r="AA4270" s="76"/>
    </row>
    <row r="4271" spans="26:27" hidden="1">
      <c r="Z4271" s="76"/>
      <c r="AA4271" s="76"/>
    </row>
    <row r="4272" spans="26:27" hidden="1">
      <c r="Z4272" s="76"/>
      <c r="AA4272" s="76"/>
    </row>
    <row r="4273" spans="26:27" hidden="1">
      <c r="Z4273" s="76"/>
      <c r="AA4273" s="76"/>
    </row>
    <row r="4274" spans="26:27" hidden="1">
      <c r="Z4274" s="76"/>
      <c r="AA4274" s="76"/>
    </row>
    <row r="4275" spans="26:27" hidden="1">
      <c r="Z4275" s="76"/>
      <c r="AA4275" s="76"/>
    </row>
    <row r="4276" spans="26:27" hidden="1">
      <c r="Z4276" s="76"/>
      <c r="AA4276" s="76"/>
    </row>
    <row r="4277" spans="26:27" hidden="1">
      <c r="Z4277" s="76"/>
      <c r="AA4277" s="76"/>
    </row>
    <row r="4278" spans="26:27" hidden="1">
      <c r="Z4278" s="76"/>
      <c r="AA4278" s="76"/>
    </row>
    <row r="4279" spans="26:27" hidden="1">
      <c r="Z4279" s="76"/>
      <c r="AA4279" s="76"/>
    </row>
    <row r="4280" spans="26:27" hidden="1">
      <c r="Z4280" s="76"/>
      <c r="AA4280" s="76"/>
    </row>
    <row r="4281" spans="26:27" hidden="1">
      <c r="Z4281" s="76"/>
      <c r="AA4281" s="76"/>
    </row>
    <row r="4282" spans="26:27" hidden="1">
      <c r="Z4282" s="76"/>
      <c r="AA4282" s="76"/>
    </row>
    <row r="4283" spans="26:27" hidden="1">
      <c r="Z4283" s="76"/>
      <c r="AA4283" s="76"/>
    </row>
    <row r="4284" spans="26:27" hidden="1">
      <c r="Z4284" s="76"/>
      <c r="AA4284" s="76"/>
    </row>
    <row r="4285" spans="26:27" hidden="1">
      <c r="Z4285" s="76"/>
      <c r="AA4285" s="76"/>
    </row>
    <row r="4286" spans="26:27" hidden="1">
      <c r="Z4286" s="76"/>
      <c r="AA4286" s="76"/>
    </row>
    <row r="4287" spans="26:27" hidden="1">
      <c r="Z4287" s="76"/>
      <c r="AA4287" s="76"/>
    </row>
    <row r="4288" spans="26:27" hidden="1">
      <c r="Z4288" s="76"/>
      <c r="AA4288" s="76"/>
    </row>
    <row r="4289" spans="26:27" hidden="1">
      <c r="Z4289" s="76"/>
      <c r="AA4289" s="76"/>
    </row>
    <row r="4290" spans="26:27" hidden="1">
      <c r="Z4290" s="76"/>
      <c r="AA4290" s="76"/>
    </row>
    <row r="4291" spans="26:27" hidden="1">
      <c r="Z4291" s="76"/>
      <c r="AA4291" s="76"/>
    </row>
    <row r="4292" spans="26:27" hidden="1">
      <c r="Z4292" s="76"/>
      <c r="AA4292" s="76"/>
    </row>
    <row r="4293" spans="26:27" hidden="1">
      <c r="Z4293" s="76"/>
      <c r="AA4293" s="76"/>
    </row>
    <row r="4294" spans="26:27" hidden="1">
      <c r="Z4294" s="76"/>
      <c r="AA4294" s="76"/>
    </row>
    <row r="4295" spans="26:27" hidden="1">
      <c r="Z4295" s="76"/>
      <c r="AA4295" s="76"/>
    </row>
    <row r="4296" spans="26:27" hidden="1">
      <c r="Z4296" s="76"/>
      <c r="AA4296" s="76"/>
    </row>
    <row r="4297" spans="26:27" hidden="1">
      <c r="Z4297" s="76"/>
      <c r="AA4297" s="76"/>
    </row>
    <row r="4298" spans="26:27" hidden="1">
      <c r="Z4298" s="76"/>
      <c r="AA4298" s="76"/>
    </row>
    <row r="4299" spans="26:27" hidden="1">
      <c r="Z4299" s="76"/>
      <c r="AA4299" s="76"/>
    </row>
    <row r="4300" spans="26:27" hidden="1">
      <c r="Z4300" s="76"/>
      <c r="AA4300" s="76"/>
    </row>
    <row r="4301" spans="26:27" hidden="1">
      <c r="Z4301" s="76"/>
      <c r="AA4301" s="76"/>
    </row>
    <row r="4302" spans="26:27" hidden="1">
      <c r="Z4302" s="76"/>
      <c r="AA4302" s="76"/>
    </row>
    <row r="4303" spans="26:27" hidden="1">
      <c r="Z4303" s="76"/>
      <c r="AA4303" s="76"/>
    </row>
    <row r="4304" spans="26:27" hidden="1">
      <c r="Z4304" s="76"/>
      <c r="AA4304" s="76"/>
    </row>
    <row r="4305" spans="26:27" hidden="1">
      <c r="Z4305" s="76"/>
      <c r="AA4305" s="76"/>
    </row>
    <row r="4306" spans="26:27" hidden="1">
      <c r="Z4306" s="76"/>
      <c r="AA4306" s="76"/>
    </row>
    <row r="4307" spans="26:27" hidden="1">
      <c r="Z4307" s="76"/>
      <c r="AA4307" s="76"/>
    </row>
    <row r="4308" spans="26:27" hidden="1">
      <c r="Z4308" s="76"/>
      <c r="AA4308" s="76"/>
    </row>
    <row r="4309" spans="26:27" hidden="1">
      <c r="Z4309" s="76"/>
      <c r="AA4309" s="76"/>
    </row>
    <row r="4310" spans="26:27" hidden="1">
      <c r="Z4310" s="76"/>
      <c r="AA4310" s="76"/>
    </row>
    <row r="4311" spans="26:27" hidden="1">
      <c r="Z4311" s="76"/>
      <c r="AA4311" s="76"/>
    </row>
    <row r="4312" spans="26:27" hidden="1">
      <c r="Z4312" s="76"/>
      <c r="AA4312" s="76"/>
    </row>
    <row r="4313" spans="26:27" hidden="1">
      <c r="Z4313" s="76"/>
      <c r="AA4313" s="76"/>
    </row>
    <row r="4314" spans="26:27" hidden="1">
      <c r="Z4314" s="76"/>
      <c r="AA4314" s="76"/>
    </row>
    <row r="4315" spans="26:27" hidden="1">
      <c r="Z4315" s="76"/>
      <c r="AA4315" s="76"/>
    </row>
    <row r="4316" spans="26:27" hidden="1">
      <c r="Z4316" s="76"/>
      <c r="AA4316" s="76"/>
    </row>
    <row r="4317" spans="26:27" hidden="1">
      <c r="Z4317" s="76"/>
      <c r="AA4317" s="76"/>
    </row>
    <row r="4318" spans="26:27" hidden="1">
      <c r="Z4318" s="76"/>
      <c r="AA4318" s="76"/>
    </row>
    <row r="4319" spans="26:27" hidden="1">
      <c r="Z4319" s="76"/>
      <c r="AA4319" s="76"/>
    </row>
    <row r="4320" spans="26:27" hidden="1">
      <c r="Z4320" s="76"/>
      <c r="AA4320" s="76"/>
    </row>
    <row r="4321" spans="26:27" hidden="1">
      <c r="Z4321" s="76"/>
      <c r="AA4321" s="76"/>
    </row>
    <row r="4322" spans="26:27" hidden="1">
      <c r="Z4322" s="76"/>
      <c r="AA4322" s="76"/>
    </row>
    <row r="4323" spans="26:27" hidden="1">
      <c r="Z4323" s="76"/>
      <c r="AA4323" s="76"/>
    </row>
    <row r="4324" spans="26:27" hidden="1">
      <c r="Z4324" s="76"/>
      <c r="AA4324" s="76"/>
    </row>
    <row r="4325" spans="26:27" hidden="1">
      <c r="Z4325" s="76"/>
      <c r="AA4325" s="76"/>
    </row>
    <row r="4326" spans="26:27" hidden="1">
      <c r="Z4326" s="76"/>
      <c r="AA4326" s="76"/>
    </row>
    <row r="4327" spans="26:27" hidden="1">
      <c r="Z4327" s="76"/>
      <c r="AA4327" s="76"/>
    </row>
    <row r="4328" spans="26:27" hidden="1">
      <c r="Z4328" s="76"/>
      <c r="AA4328" s="76"/>
    </row>
    <row r="4329" spans="26:27" hidden="1">
      <c r="Z4329" s="76"/>
      <c r="AA4329" s="76"/>
    </row>
    <row r="4330" spans="26:27" hidden="1">
      <c r="Z4330" s="76"/>
      <c r="AA4330" s="76"/>
    </row>
    <row r="4331" spans="26:27" hidden="1">
      <c r="Z4331" s="76"/>
      <c r="AA4331" s="76"/>
    </row>
    <row r="4332" spans="26:27" hidden="1">
      <c r="Z4332" s="76"/>
      <c r="AA4332" s="76"/>
    </row>
    <row r="4333" spans="26:27" hidden="1">
      <c r="Z4333" s="76"/>
      <c r="AA4333" s="76"/>
    </row>
    <row r="4334" spans="26:27" hidden="1">
      <c r="Z4334" s="76"/>
      <c r="AA4334" s="76"/>
    </row>
    <row r="4335" spans="26:27" hidden="1">
      <c r="Z4335" s="76"/>
      <c r="AA4335" s="76"/>
    </row>
    <row r="4336" spans="26:27" hidden="1">
      <c r="Z4336" s="76"/>
      <c r="AA4336" s="76"/>
    </row>
    <row r="4337" spans="26:27" hidden="1">
      <c r="Z4337" s="76"/>
      <c r="AA4337" s="76"/>
    </row>
    <row r="4338" spans="26:27" hidden="1">
      <c r="Z4338" s="76"/>
      <c r="AA4338" s="76"/>
    </row>
    <row r="4339" spans="26:27" hidden="1">
      <c r="Z4339" s="76"/>
      <c r="AA4339" s="76"/>
    </row>
    <row r="4340" spans="26:27" hidden="1">
      <c r="Z4340" s="76"/>
      <c r="AA4340" s="76"/>
    </row>
    <row r="4341" spans="26:27" hidden="1">
      <c r="Z4341" s="76"/>
      <c r="AA4341" s="76"/>
    </row>
    <row r="4342" spans="26:27" hidden="1">
      <c r="Z4342" s="76"/>
      <c r="AA4342" s="76"/>
    </row>
    <row r="4343" spans="26:27" hidden="1">
      <c r="Z4343" s="76"/>
      <c r="AA4343" s="76"/>
    </row>
    <row r="4344" spans="26:27" hidden="1">
      <c r="Z4344" s="76"/>
      <c r="AA4344" s="76"/>
    </row>
    <row r="4345" spans="26:27" hidden="1">
      <c r="Z4345" s="76"/>
      <c r="AA4345" s="76"/>
    </row>
    <row r="4346" spans="26:27" hidden="1">
      <c r="Z4346" s="76"/>
      <c r="AA4346" s="76"/>
    </row>
    <row r="4347" spans="26:27" hidden="1">
      <c r="Z4347" s="76"/>
      <c r="AA4347" s="76"/>
    </row>
    <row r="4348" spans="26:27" hidden="1">
      <c r="Z4348" s="76"/>
      <c r="AA4348" s="76"/>
    </row>
    <row r="4349" spans="26:27" hidden="1">
      <c r="Z4349" s="76"/>
      <c r="AA4349" s="76"/>
    </row>
    <row r="4350" spans="26:27" hidden="1">
      <c r="Z4350" s="76"/>
      <c r="AA4350" s="76"/>
    </row>
    <row r="4351" spans="26:27" hidden="1">
      <c r="Z4351" s="76"/>
      <c r="AA4351" s="76"/>
    </row>
    <row r="4352" spans="26:27" hidden="1">
      <c r="Z4352" s="76"/>
      <c r="AA4352" s="76"/>
    </row>
    <row r="4353" spans="26:27" hidden="1">
      <c r="Z4353" s="76"/>
      <c r="AA4353" s="76"/>
    </row>
    <row r="4354" spans="26:27" hidden="1">
      <c r="Z4354" s="76"/>
      <c r="AA4354" s="76"/>
    </row>
    <row r="4355" spans="26:27" hidden="1">
      <c r="Z4355" s="76"/>
      <c r="AA4355" s="76"/>
    </row>
    <row r="4356" spans="26:27" hidden="1">
      <c r="Z4356" s="76"/>
      <c r="AA4356" s="76"/>
    </row>
    <row r="4357" spans="26:27" hidden="1">
      <c r="Z4357" s="76"/>
      <c r="AA4357" s="76"/>
    </row>
    <row r="4358" spans="26:27" hidden="1">
      <c r="Z4358" s="76"/>
      <c r="AA4358" s="76"/>
    </row>
    <row r="4359" spans="26:27" hidden="1">
      <c r="Z4359" s="76"/>
      <c r="AA4359" s="76"/>
    </row>
    <row r="4360" spans="26:27" hidden="1">
      <c r="Z4360" s="76"/>
      <c r="AA4360" s="76"/>
    </row>
    <row r="4361" spans="26:27" hidden="1">
      <c r="Z4361" s="76"/>
      <c r="AA4361" s="76"/>
    </row>
    <row r="4362" spans="26:27" hidden="1">
      <c r="Z4362" s="76"/>
      <c r="AA4362" s="76"/>
    </row>
    <row r="4363" spans="26:27" hidden="1">
      <c r="Z4363" s="76"/>
      <c r="AA4363" s="76"/>
    </row>
    <row r="4364" spans="26:27" hidden="1">
      <c r="Z4364" s="76"/>
      <c r="AA4364" s="76"/>
    </row>
    <row r="4365" spans="26:27" hidden="1">
      <c r="Z4365" s="76"/>
      <c r="AA4365" s="76"/>
    </row>
    <row r="4366" spans="26:27" hidden="1">
      <c r="Z4366" s="76"/>
      <c r="AA4366" s="76"/>
    </row>
    <row r="4367" spans="26:27" hidden="1">
      <c r="Z4367" s="76"/>
      <c r="AA4367" s="76"/>
    </row>
    <row r="4368" spans="26:27" hidden="1">
      <c r="Z4368" s="76"/>
      <c r="AA4368" s="76"/>
    </row>
    <row r="4369" spans="26:27" hidden="1">
      <c r="Z4369" s="76"/>
      <c r="AA4369" s="76"/>
    </row>
    <row r="4370" spans="26:27" hidden="1">
      <c r="Z4370" s="76"/>
      <c r="AA4370" s="76"/>
    </row>
    <row r="4371" spans="26:27" hidden="1">
      <c r="Z4371" s="76"/>
      <c r="AA4371" s="76"/>
    </row>
    <row r="4372" spans="26:27" hidden="1">
      <c r="Z4372" s="76"/>
      <c r="AA4372" s="76"/>
    </row>
    <row r="4373" spans="26:27" hidden="1">
      <c r="Z4373" s="76"/>
      <c r="AA4373" s="76"/>
    </row>
    <row r="4374" spans="26:27" hidden="1">
      <c r="Z4374" s="76"/>
      <c r="AA4374" s="76"/>
    </row>
    <row r="4375" spans="26:27" hidden="1">
      <c r="Z4375" s="76"/>
      <c r="AA4375" s="76"/>
    </row>
    <row r="4376" spans="26:27" hidden="1">
      <c r="Z4376" s="76"/>
      <c r="AA4376" s="76"/>
    </row>
    <row r="4377" spans="26:27" hidden="1">
      <c r="Z4377" s="76"/>
      <c r="AA4377" s="76"/>
    </row>
    <row r="4378" spans="26:27" hidden="1">
      <c r="Z4378" s="76"/>
      <c r="AA4378" s="76"/>
    </row>
    <row r="4379" spans="26:27" hidden="1">
      <c r="Z4379" s="76"/>
      <c r="AA4379" s="76"/>
    </row>
    <row r="4380" spans="26:27" hidden="1">
      <c r="Z4380" s="76"/>
      <c r="AA4380" s="76"/>
    </row>
    <row r="4381" spans="26:27" hidden="1">
      <c r="Z4381" s="76"/>
      <c r="AA4381" s="76"/>
    </row>
    <row r="4382" spans="26:27" hidden="1">
      <c r="Z4382" s="76"/>
      <c r="AA4382" s="76"/>
    </row>
    <row r="4383" spans="26:27" hidden="1">
      <c r="Z4383" s="76"/>
      <c r="AA4383" s="76"/>
    </row>
    <row r="4384" spans="26:27" hidden="1">
      <c r="Z4384" s="76"/>
      <c r="AA4384" s="76"/>
    </row>
    <row r="4385" spans="26:27" hidden="1">
      <c r="Z4385" s="76"/>
      <c r="AA4385" s="76"/>
    </row>
    <row r="4386" spans="26:27" hidden="1">
      <c r="Z4386" s="76"/>
      <c r="AA4386" s="76"/>
    </row>
    <row r="4387" spans="26:27" hidden="1">
      <c r="Z4387" s="76"/>
      <c r="AA4387" s="76"/>
    </row>
    <row r="4388" spans="26:27" hidden="1">
      <c r="Z4388" s="76"/>
      <c r="AA4388" s="76"/>
    </row>
    <row r="4389" spans="26:27" hidden="1">
      <c r="Z4389" s="76"/>
      <c r="AA4389" s="76"/>
    </row>
    <row r="4390" spans="26:27" hidden="1">
      <c r="Z4390" s="76"/>
      <c r="AA4390" s="76"/>
    </row>
    <row r="4391" spans="26:27" hidden="1">
      <c r="Z4391" s="76"/>
      <c r="AA4391" s="76"/>
    </row>
    <row r="4392" spans="26:27" hidden="1">
      <c r="Z4392" s="76"/>
      <c r="AA4392" s="76"/>
    </row>
    <row r="4393" spans="26:27" hidden="1">
      <c r="Z4393" s="76"/>
      <c r="AA4393" s="76"/>
    </row>
    <row r="4394" spans="26:27" hidden="1">
      <c r="Z4394" s="76"/>
      <c r="AA4394" s="76"/>
    </row>
    <row r="4395" spans="26:27" hidden="1">
      <c r="Z4395" s="76"/>
      <c r="AA4395" s="76"/>
    </row>
    <row r="4396" spans="26:27" hidden="1">
      <c r="Z4396" s="76"/>
      <c r="AA4396" s="76"/>
    </row>
    <row r="4397" spans="26:27" hidden="1">
      <c r="Z4397" s="76"/>
      <c r="AA4397" s="76"/>
    </row>
    <row r="4398" spans="26:27" hidden="1">
      <c r="Z4398" s="76"/>
      <c r="AA4398" s="76"/>
    </row>
    <row r="4399" spans="26:27" hidden="1">
      <c r="Z4399" s="76"/>
      <c r="AA4399" s="76"/>
    </row>
    <row r="4400" spans="26:27" hidden="1">
      <c r="Z4400" s="76"/>
      <c r="AA4400" s="76"/>
    </row>
    <row r="4401" spans="26:27" hidden="1">
      <c r="Z4401" s="76"/>
      <c r="AA4401" s="76"/>
    </row>
    <row r="4402" spans="26:27" hidden="1">
      <c r="Z4402" s="76"/>
      <c r="AA4402" s="76"/>
    </row>
    <row r="4403" spans="26:27" hidden="1">
      <c r="Z4403" s="76"/>
      <c r="AA4403" s="76"/>
    </row>
    <row r="4404" spans="26:27" hidden="1">
      <c r="Z4404" s="76"/>
      <c r="AA4404" s="76"/>
    </row>
    <row r="4405" spans="26:27" hidden="1">
      <c r="Z4405" s="76"/>
      <c r="AA4405" s="76"/>
    </row>
    <row r="4406" spans="26:27" hidden="1">
      <c r="Z4406" s="76"/>
      <c r="AA4406" s="76"/>
    </row>
    <row r="4407" spans="26:27" hidden="1">
      <c r="Z4407" s="76"/>
      <c r="AA4407" s="76"/>
    </row>
    <row r="4408" spans="26:27" hidden="1">
      <c r="Z4408" s="76"/>
      <c r="AA4408" s="76"/>
    </row>
    <row r="4409" spans="26:27" hidden="1">
      <c r="Z4409" s="76"/>
      <c r="AA4409" s="76"/>
    </row>
    <row r="4410" spans="26:27" hidden="1">
      <c r="Z4410" s="76"/>
      <c r="AA4410" s="76"/>
    </row>
    <row r="4411" spans="26:27" hidden="1">
      <c r="Z4411" s="76"/>
      <c r="AA4411" s="76"/>
    </row>
    <row r="4412" spans="26:27" hidden="1">
      <c r="Z4412" s="76"/>
      <c r="AA4412" s="76"/>
    </row>
    <row r="4413" spans="26:27" hidden="1">
      <c r="Z4413" s="76"/>
      <c r="AA4413" s="76"/>
    </row>
    <row r="4414" spans="26:27" hidden="1">
      <c r="Z4414" s="76"/>
      <c r="AA4414" s="76"/>
    </row>
    <row r="4415" spans="26:27" hidden="1">
      <c r="Z4415" s="76"/>
      <c r="AA4415" s="76"/>
    </row>
    <row r="4416" spans="26:27" hidden="1">
      <c r="Z4416" s="76"/>
      <c r="AA4416" s="76"/>
    </row>
    <row r="4417" spans="26:27" hidden="1">
      <c r="Z4417" s="76"/>
      <c r="AA4417" s="76"/>
    </row>
    <row r="4418" spans="26:27" hidden="1">
      <c r="Z4418" s="76"/>
      <c r="AA4418" s="76"/>
    </row>
    <row r="4419" spans="26:27" hidden="1">
      <c r="Z4419" s="76"/>
      <c r="AA4419" s="76"/>
    </row>
    <row r="4420" spans="26:27" hidden="1">
      <c r="Z4420" s="76"/>
      <c r="AA4420" s="76"/>
    </row>
    <row r="4421" spans="26:27" hidden="1">
      <c r="Z4421" s="76"/>
      <c r="AA4421" s="76"/>
    </row>
    <row r="4422" spans="26:27" hidden="1">
      <c r="Z4422" s="76"/>
      <c r="AA4422" s="76"/>
    </row>
    <row r="4423" spans="26:27" hidden="1">
      <c r="Z4423" s="76"/>
      <c r="AA4423" s="76"/>
    </row>
    <row r="4424" spans="26:27" hidden="1">
      <c r="Z4424" s="76"/>
      <c r="AA4424" s="76"/>
    </row>
    <row r="4425" spans="26:27" hidden="1">
      <c r="Z4425" s="76"/>
      <c r="AA4425" s="76"/>
    </row>
    <row r="4426" spans="26:27" hidden="1">
      <c r="Z4426" s="76"/>
      <c r="AA4426" s="76"/>
    </row>
    <row r="4427" spans="26:27" hidden="1">
      <c r="Z4427" s="76"/>
      <c r="AA4427" s="76"/>
    </row>
    <row r="4428" spans="26:27" hidden="1">
      <c r="Z4428" s="76"/>
      <c r="AA4428" s="76"/>
    </row>
    <row r="4429" spans="26:27" hidden="1">
      <c r="Z4429" s="76"/>
      <c r="AA4429" s="76"/>
    </row>
    <row r="4430" spans="26:27" hidden="1">
      <c r="Z4430" s="76"/>
      <c r="AA4430" s="76"/>
    </row>
    <row r="4431" spans="26:27" hidden="1">
      <c r="Z4431" s="76"/>
      <c r="AA4431" s="76"/>
    </row>
    <row r="4432" spans="26:27" hidden="1">
      <c r="Z4432" s="76"/>
      <c r="AA4432" s="76"/>
    </row>
    <row r="4433" spans="26:27" hidden="1">
      <c r="Z4433" s="76"/>
      <c r="AA4433" s="76"/>
    </row>
    <row r="4434" spans="26:27" hidden="1">
      <c r="Z4434" s="76"/>
      <c r="AA4434" s="76"/>
    </row>
    <row r="4435" spans="26:27" hidden="1">
      <c r="Z4435" s="76"/>
      <c r="AA4435" s="76"/>
    </row>
    <row r="4436" spans="26:27" hidden="1">
      <c r="Z4436" s="76"/>
      <c r="AA4436" s="76"/>
    </row>
    <row r="4437" spans="26:27" hidden="1">
      <c r="Z4437" s="76"/>
      <c r="AA4437" s="76"/>
    </row>
    <row r="4438" spans="26:27" hidden="1">
      <c r="Z4438" s="76"/>
      <c r="AA4438" s="76"/>
    </row>
    <row r="4439" spans="26:27" hidden="1">
      <c r="Z4439" s="76"/>
      <c r="AA4439" s="76"/>
    </row>
    <row r="4440" spans="26:27" hidden="1">
      <c r="Z4440" s="76"/>
      <c r="AA4440" s="76"/>
    </row>
    <row r="4441" spans="26:27" hidden="1">
      <c r="Z4441" s="76"/>
      <c r="AA4441" s="76"/>
    </row>
    <row r="4442" spans="26:27" hidden="1">
      <c r="Z4442" s="76"/>
      <c r="AA4442" s="76"/>
    </row>
    <row r="4443" spans="26:27" hidden="1">
      <c r="Z4443" s="76"/>
      <c r="AA4443" s="76"/>
    </row>
    <row r="4444" spans="26:27" hidden="1">
      <c r="Z4444" s="76"/>
      <c r="AA4444" s="76"/>
    </row>
    <row r="4445" spans="26:27" hidden="1">
      <c r="Z4445" s="76"/>
      <c r="AA4445" s="76"/>
    </row>
    <row r="4446" spans="26:27" hidden="1">
      <c r="Z4446" s="76"/>
      <c r="AA4446" s="76"/>
    </row>
    <row r="4447" spans="26:27" hidden="1">
      <c r="Z4447" s="76"/>
      <c r="AA4447" s="76"/>
    </row>
    <row r="4448" spans="26:27" hidden="1">
      <c r="Z4448" s="76"/>
      <c r="AA4448" s="76"/>
    </row>
    <row r="4449" spans="26:27" hidden="1">
      <c r="Z4449" s="76"/>
      <c r="AA4449" s="76"/>
    </row>
    <row r="4450" spans="26:27" hidden="1">
      <c r="Z4450" s="76"/>
      <c r="AA4450" s="76"/>
    </row>
    <row r="4451" spans="26:27" hidden="1">
      <c r="Z4451" s="76"/>
      <c r="AA4451" s="76"/>
    </row>
    <row r="4452" spans="26:27" hidden="1">
      <c r="Z4452" s="76"/>
      <c r="AA4452" s="76"/>
    </row>
    <row r="4453" spans="26:27" hidden="1">
      <c r="Z4453" s="76"/>
      <c r="AA4453" s="76"/>
    </row>
    <row r="4454" spans="26:27" hidden="1">
      <c r="Z4454" s="76"/>
      <c r="AA4454" s="76"/>
    </row>
    <row r="4455" spans="26:27" hidden="1">
      <c r="Z4455" s="76"/>
      <c r="AA4455" s="76"/>
    </row>
    <row r="4456" spans="26:27" hidden="1">
      <c r="Z4456" s="76"/>
      <c r="AA4456" s="76"/>
    </row>
    <row r="4457" spans="26:27" hidden="1">
      <c r="Z4457" s="76"/>
      <c r="AA4457" s="76"/>
    </row>
    <row r="4458" spans="26:27" hidden="1">
      <c r="Z4458" s="76"/>
      <c r="AA4458" s="76"/>
    </row>
    <row r="4459" spans="26:27" hidden="1">
      <c r="Z4459" s="76"/>
      <c r="AA4459" s="76"/>
    </row>
    <row r="4460" spans="26:27" hidden="1">
      <c r="Z4460" s="76"/>
      <c r="AA4460" s="76"/>
    </row>
    <row r="4461" spans="26:27" hidden="1">
      <c r="Z4461" s="76"/>
      <c r="AA4461" s="76"/>
    </row>
    <row r="4462" spans="26:27" hidden="1">
      <c r="Z4462" s="76"/>
      <c r="AA4462" s="76"/>
    </row>
    <row r="4463" spans="26:27" hidden="1">
      <c r="Z4463" s="76"/>
      <c r="AA4463" s="76"/>
    </row>
    <row r="4464" spans="26:27" hidden="1">
      <c r="Z4464" s="76"/>
      <c r="AA4464" s="76"/>
    </row>
    <row r="4465" spans="26:27" hidden="1">
      <c r="Z4465" s="76"/>
      <c r="AA4465" s="76"/>
    </row>
    <row r="4466" spans="26:27" hidden="1">
      <c r="Z4466" s="76"/>
      <c r="AA4466" s="76"/>
    </row>
    <row r="4467" spans="26:27" hidden="1">
      <c r="Z4467" s="76"/>
      <c r="AA4467" s="76"/>
    </row>
    <row r="4468" spans="26:27" hidden="1">
      <c r="Z4468" s="76"/>
      <c r="AA4468" s="76"/>
    </row>
    <row r="4469" spans="26:27" hidden="1">
      <c r="Z4469" s="76"/>
      <c r="AA4469" s="76"/>
    </row>
    <row r="4470" spans="26:27" hidden="1">
      <c r="Z4470" s="76"/>
      <c r="AA4470" s="76"/>
    </row>
    <row r="4471" spans="26:27" hidden="1">
      <c r="Z4471" s="76"/>
      <c r="AA4471" s="76"/>
    </row>
    <row r="4472" spans="26:27" hidden="1">
      <c r="Z4472" s="76"/>
      <c r="AA4472" s="76"/>
    </row>
    <row r="4473" spans="26:27" hidden="1">
      <c r="Z4473" s="76"/>
      <c r="AA4473" s="76"/>
    </row>
    <row r="4474" spans="26:27" hidden="1">
      <c r="Z4474" s="76"/>
      <c r="AA4474" s="76"/>
    </row>
    <row r="4475" spans="26:27" hidden="1">
      <c r="Z4475" s="76"/>
      <c r="AA4475" s="76"/>
    </row>
    <row r="4476" spans="26:27" hidden="1">
      <c r="Z4476" s="76"/>
      <c r="AA4476" s="76"/>
    </row>
    <row r="4477" spans="26:27" hidden="1">
      <c r="Z4477" s="76"/>
      <c r="AA4477" s="76"/>
    </row>
    <row r="4478" spans="26:27" hidden="1">
      <c r="Z4478" s="76"/>
      <c r="AA4478" s="76"/>
    </row>
    <row r="4479" spans="26:27" hidden="1">
      <c r="Z4479" s="76"/>
      <c r="AA4479" s="76"/>
    </row>
    <row r="4480" spans="26:27" hidden="1">
      <c r="Z4480" s="76"/>
      <c r="AA4480" s="76"/>
    </row>
    <row r="4481" spans="26:27" hidden="1">
      <c r="Z4481" s="76"/>
      <c r="AA4481" s="76"/>
    </row>
    <row r="4482" spans="26:27" hidden="1">
      <c r="Z4482" s="76"/>
      <c r="AA4482" s="76"/>
    </row>
    <row r="4483" spans="26:27" hidden="1">
      <c r="Z4483" s="76"/>
      <c r="AA4483" s="76"/>
    </row>
    <row r="4484" spans="26:27" hidden="1">
      <c r="Z4484" s="76"/>
      <c r="AA4484" s="76"/>
    </row>
    <row r="4485" spans="26:27" hidden="1">
      <c r="Z4485" s="76"/>
      <c r="AA4485" s="76"/>
    </row>
    <row r="4486" spans="26:27" hidden="1">
      <c r="Z4486" s="76"/>
      <c r="AA4486" s="76"/>
    </row>
    <row r="4487" spans="26:27" hidden="1">
      <c r="Z4487" s="76"/>
      <c r="AA4487" s="76"/>
    </row>
    <row r="4488" spans="26:27" hidden="1">
      <c r="Z4488" s="76"/>
      <c r="AA4488" s="76"/>
    </row>
    <row r="4489" spans="26:27" hidden="1">
      <c r="Z4489" s="76"/>
      <c r="AA4489" s="76"/>
    </row>
    <row r="4490" spans="26:27" hidden="1">
      <c r="Z4490" s="76"/>
      <c r="AA4490" s="76"/>
    </row>
    <row r="4491" spans="26:27" hidden="1">
      <c r="Z4491" s="76"/>
      <c r="AA4491" s="76"/>
    </row>
    <row r="4492" spans="26:27" hidden="1">
      <c r="Z4492" s="76"/>
      <c r="AA4492" s="76"/>
    </row>
    <row r="4493" spans="26:27" hidden="1">
      <c r="Z4493" s="76"/>
      <c r="AA4493" s="76"/>
    </row>
    <row r="4494" spans="26:27" hidden="1">
      <c r="Z4494" s="76"/>
      <c r="AA4494" s="76"/>
    </row>
    <row r="4495" spans="26:27" hidden="1">
      <c r="Z4495" s="76"/>
      <c r="AA4495" s="76"/>
    </row>
    <row r="4496" spans="26:27" hidden="1">
      <c r="Z4496" s="76"/>
      <c r="AA4496" s="76"/>
    </row>
    <row r="4497" spans="26:27" hidden="1">
      <c r="Z4497" s="76"/>
      <c r="AA4497" s="76"/>
    </row>
    <row r="4498" spans="26:27" hidden="1">
      <c r="Z4498" s="76"/>
      <c r="AA4498" s="76"/>
    </row>
    <row r="4499" spans="26:27" hidden="1">
      <c r="Z4499" s="76"/>
      <c r="AA4499" s="76"/>
    </row>
    <row r="4500" spans="26:27" hidden="1">
      <c r="Z4500" s="76"/>
      <c r="AA4500" s="76"/>
    </row>
    <row r="4501" spans="26:27" hidden="1">
      <c r="Z4501" s="76"/>
      <c r="AA4501" s="76"/>
    </row>
    <row r="4502" spans="26:27" hidden="1">
      <c r="Z4502" s="76"/>
      <c r="AA4502" s="76"/>
    </row>
    <row r="4503" spans="26:27" hidden="1">
      <c r="Z4503" s="76"/>
      <c r="AA4503" s="76"/>
    </row>
    <row r="4504" spans="26:27" hidden="1">
      <c r="Z4504" s="76"/>
      <c r="AA4504" s="76"/>
    </row>
    <row r="4505" spans="26:27" hidden="1">
      <c r="Z4505" s="76"/>
      <c r="AA4505" s="76"/>
    </row>
    <row r="4506" spans="26:27" hidden="1">
      <c r="Z4506" s="76"/>
      <c r="AA4506" s="76"/>
    </row>
    <row r="4507" spans="26:27" hidden="1">
      <c r="Z4507" s="76"/>
      <c r="AA4507" s="76"/>
    </row>
    <row r="4508" spans="26:27" hidden="1">
      <c r="Z4508" s="76"/>
      <c r="AA4508" s="76"/>
    </row>
    <row r="4509" spans="26:27" hidden="1">
      <c r="Z4509" s="76"/>
      <c r="AA4509" s="76"/>
    </row>
    <row r="4510" spans="26:27" hidden="1">
      <c r="Z4510" s="76"/>
      <c r="AA4510" s="76"/>
    </row>
    <row r="4511" spans="26:27" hidden="1">
      <c r="Z4511" s="76"/>
      <c r="AA4511" s="76"/>
    </row>
    <row r="4512" spans="26:27" hidden="1">
      <c r="Z4512" s="76"/>
      <c r="AA4512" s="76"/>
    </row>
    <row r="4513" spans="26:27" hidden="1">
      <c r="Z4513" s="76"/>
      <c r="AA4513" s="76"/>
    </row>
    <row r="4514" spans="26:27" hidden="1">
      <c r="Z4514" s="76"/>
      <c r="AA4514" s="76"/>
    </row>
    <row r="4515" spans="26:27" hidden="1">
      <c r="Z4515" s="76"/>
      <c r="AA4515" s="76"/>
    </row>
    <row r="4516" spans="26:27" hidden="1">
      <c r="Z4516" s="76"/>
      <c r="AA4516" s="76"/>
    </row>
    <row r="4517" spans="26:27" hidden="1">
      <c r="Z4517" s="76"/>
      <c r="AA4517" s="76"/>
    </row>
    <row r="4518" spans="26:27" hidden="1">
      <c r="Z4518" s="76"/>
      <c r="AA4518" s="76"/>
    </row>
    <row r="4519" spans="26:27" hidden="1">
      <c r="Z4519" s="76"/>
      <c r="AA4519" s="76"/>
    </row>
    <row r="4520" spans="26:27" hidden="1">
      <c r="Z4520" s="76"/>
      <c r="AA4520" s="76"/>
    </row>
    <row r="4521" spans="26:27" hidden="1">
      <c r="Z4521" s="76"/>
      <c r="AA4521" s="76"/>
    </row>
    <row r="4522" spans="26:27" hidden="1">
      <c r="Z4522" s="76"/>
      <c r="AA4522" s="76"/>
    </row>
    <row r="4523" spans="26:27" hidden="1">
      <c r="Z4523" s="76"/>
      <c r="AA4523" s="76"/>
    </row>
    <row r="4524" spans="26:27" hidden="1">
      <c r="Z4524" s="76"/>
      <c r="AA4524" s="76"/>
    </row>
    <row r="4525" spans="26:27" hidden="1">
      <c r="Z4525" s="76"/>
      <c r="AA4525" s="76"/>
    </row>
    <row r="4526" spans="26:27" hidden="1">
      <c r="Z4526" s="76"/>
      <c r="AA4526" s="76"/>
    </row>
    <row r="4527" spans="26:27" hidden="1">
      <c r="Z4527" s="76"/>
      <c r="AA4527" s="76"/>
    </row>
    <row r="4528" spans="26:27" hidden="1">
      <c r="Z4528" s="76"/>
      <c r="AA4528" s="76"/>
    </row>
    <row r="4529" spans="26:27" hidden="1">
      <c r="Z4529" s="76"/>
      <c r="AA4529" s="76"/>
    </row>
    <row r="4530" spans="26:27" hidden="1">
      <c r="Z4530" s="76"/>
      <c r="AA4530" s="76"/>
    </row>
    <row r="4531" spans="26:27" hidden="1">
      <c r="Z4531" s="76"/>
      <c r="AA4531" s="76"/>
    </row>
    <row r="4532" spans="26:27" hidden="1">
      <c r="Z4532" s="76"/>
      <c r="AA4532" s="76"/>
    </row>
    <row r="4533" spans="26:27" hidden="1">
      <c r="Z4533" s="76"/>
      <c r="AA4533" s="76"/>
    </row>
    <row r="4534" spans="26:27" hidden="1">
      <c r="Z4534" s="76"/>
      <c r="AA4534" s="76"/>
    </row>
    <row r="4535" spans="26:27" hidden="1">
      <c r="Z4535" s="76"/>
      <c r="AA4535" s="76"/>
    </row>
    <row r="4536" spans="26:27" hidden="1">
      <c r="Z4536" s="76"/>
      <c r="AA4536" s="76"/>
    </row>
    <row r="4537" spans="26:27" hidden="1">
      <c r="Z4537" s="76"/>
      <c r="AA4537" s="76"/>
    </row>
    <row r="4538" spans="26:27" hidden="1">
      <c r="Z4538" s="76"/>
      <c r="AA4538" s="76"/>
    </row>
    <row r="4539" spans="26:27" hidden="1">
      <c r="Z4539" s="76"/>
      <c r="AA4539" s="76"/>
    </row>
    <row r="4540" spans="26:27" hidden="1">
      <c r="Z4540" s="76"/>
      <c r="AA4540" s="76"/>
    </row>
    <row r="4541" spans="26:27" hidden="1">
      <c r="Z4541" s="76"/>
      <c r="AA4541" s="76"/>
    </row>
    <row r="4542" spans="26:27" hidden="1">
      <c r="Z4542" s="76"/>
      <c r="AA4542" s="76"/>
    </row>
    <row r="4543" spans="26:27" hidden="1">
      <c r="Z4543" s="76"/>
      <c r="AA4543" s="76"/>
    </row>
    <row r="4544" spans="26:27" hidden="1">
      <c r="Z4544" s="76"/>
      <c r="AA4544" s="76"/>
    </row>
    <row r="4545" spans="26:27" hidden="1">
      <c r="Z4545" s="76"/>
      <c r="AA4545" s="76"/>
    </row>
    <row r="4546" spans="26:27" hidden="1">
      <c r="Z4546" s="76"/>
      <c r="AA4546" s="76"/>
    </row>
    <row r="4547" spans="26:27" hidden="1">
      <c r="Z4547" s="76"/>
      <c r="AA4547" s="76"/>
    </row>
    <row r="4548" spans="26:27" hidden="1">
      <c r="Z4548" s="76"/>
      <c r="AA4548" s="76"/>
    </row>
    <row r="4549" spans="26:27" hidden="1">
      <c r="Z4549" s="76"/>
      <c r="AA4549" s="76"/>
    </row>
    <row r="4550" spans="26:27" hidden="1">
      <c r="Z4550" s="76"/>
      <c r="AA4550" s="76"/>
    </row>
    <row r="4551" spans="26:27" hidden="1">
      <c r="Z4551" s="76"/>
      <c r="AA4551" s="76"/>
    </row>
    <row r="4552" spans="26:27" hidden="1">
      <c r="Z4552" s="76"/>
      <c r="AA4552" s="76"/>
    </row>
    <row r="4553" spans="26:27" hidden="1">
      <c r="Z4553" s="76"/>
      <c r="AA4553" s="76"/>
    </row>
    <row r="4554" spans="26:27" hidden="1">
      <c r="Z4554" s="76"/>
      <c r="AA4554" s="76"/>
    </row>
    <row r="4555" spans="26:27" hidden="1">
      <c r="Z4555" s="76"/>
      <c r="AA4555" s="76"/>
    </row>
    <row r="4556" spans="26:27" hidden="1">
      <c r="Z4556" s="76"/>
      <c r="AA4556" s="76"/>
    </row>
    <row r="4557" spans="26:27" hidden="1">
      <c r="Z4557" s="76"/>
      <c r="AA4557" s="76"/>
    </row>
    <row r="4558" spans="26:27" hidden="1">
      <c r="Z4558" s="76"/>
      <c r="AA4558" s="76"/>
    </row>
    <row r="4559" spans="26:27" hidden="1">
      <c r="Z4559" s="76"/>
      <c r="AA4559" s="76"/>
    </row>
    <row r="4560" spans="26:27" hidden="1">
      <c r="Z4560" s="76"/>
      <c r="AA4560" s="76"/>
    </row>
    <row r="4561" spans="26:27" hidden="1">
      <c r="Z4561" s="76"/>
      <c r="AA4561" s="76"/>
    </row>
    <row r="4562" spans="26:27" hidden="1">
      <c r="Z4562" s="76"/>
      <c r="AA4562" s="76"/>
    </row>
    <row r="4563" spans="26:27" hidden="1">
      <c r="Z4563" s="76"/>
      <c r="AA4563" s="76"/>
    </row>
    <row r="4564" spans="26:27" hidden="1">
      <c r="Z4564" s="76"/>
      <c r="AA4564" s="76"/>
    </row>
    <row r="4565" spans="26:27" hidden="1">
      <c r="Z4565" s="76"/>
      <c r="AA4565" s="76"/>
    </row>
    <row r="4566" spans="26:27" hidden="1">
      <c r="Z4566" s="76"/>
      <c r="AA4566" s="76"/>
    </row>
    <row r="4567" spans="26:27" hidden="1">
      <c r="Z4567" s="76"/>
      <c r="AA4567" s="76"/>
    </row>
    <row r="4568" spans="26:27" hidden="1">
      <c r="Z4568" s="76"/>
      <c r="AA4568" s="76"/>
    </row>
    <row r="4569" spans="26:27" hidden="1">
      <c r="Z4569" s="76"/>
      <c r="AA4569" s="76"/>
    </row>
    <row r="4570" spans="26:27" hidden="1">
      <c r="Z4570" s="76"/>
      <c r="AA4570" s="76"/>
    </row>
    <row r="4571" spans="26:27" hidden="1">
      <c r="Z4571" s="76"/>
      <c r="AA4571" s="76"/>
    </row>
    <row r="4572" spans="26:27" hidden="1">
      <c r="Z4572" s="76"/>
      <c r="AA4572" s="76"/>
    </row>
    <row r="4573" spans="26:27" hidden="1">
      <c r="Z4573" s="76"/>
      <c r="AA4573" s="76"/>
    </row>
    <row r="4574" spans="26:27" hidden="1">
      <c r="Z4574" s="76"/>
      <c r="AA4574" s="76"/>
    </row>
    <row r="4575" spans="26:27" hidden="1">
      <c r="Z4575" s="76"/>
      <c r="AA4575" s="76"/>
    </row>
    <row r="4576" spans="26:27" hidden="1">
      <c r="Z4576" s="76"/>
      <c r="AA4576" s="76"/>
    </row>
    <row r="4577" spans="26:27" hidden="1">
      <c r="Z4577" s="76"/>
      <c r="AA4577" s="76"/>
    </row>
    <row r="4578" spans="26:27" hidden="1">
      <c r="Z4578" s="76"/>
      <c r="AA4578" s="76"/>
    </row>
    <row r="4579" spans="26:27" hidden="1">
      <c r="Z4579" s="76"/>
      <c r="AA4579" s="76"/>
    </row>
    <row r="4580" spans="26:27" hidden="1">
      <c r="Z4580" s="76"/>
      <c r="AA4580" s="76"/>
    </row>
    <row r="4581" spans="26:27" hidden="1">
      <c r="Z4581" s="76"/>
      <c r="AA4581" s="76"/>
    </row>
    <row r="4582" spans="26:27" hidden="1">
      <c r="Z4582" s="76"/>
      <c r="AA4582" s="76"/>
    </row>
    <row r="4583" spans="26:27" hidden="1">
      <c r="Z4583" s="76"/>
      <c r="AA4583" s="76"/>
    </row>
    <row r="4584" spans="26:27" hidden="1">
      <c r="Z4584" s="76"/>
      <c r="AA4584" s="76"/>
    </row>
    <row r="4585" spans="26:27" hidden="1">
      <c r="Z4585" s="76"/>
      <c r="AA4585" s="76"/>
    </row>
    <row r="4586" spans="26:27" hidden="1">
      <c r="Z4586" s="76"/>
      <c r="AA4586" s="76"/>
    </row>
    <row r="4587" spans="26:27" hidden="1">
      <c r="Z4587" s="76"/>
      <c r="AA4587" s="76"/>
    </row>
    <row r="4588" spans="26:27" hidden="1">
      <c r="Z4588" s="76"/>
      <c r="AA4588" s="76"/>
    </row>
    <row r="4589" spans="26:27" hidden="1">
      <c r="Z4589" s="76"/>
      <c r="AA4589" s="76"/>
    </row>
    <row r="4590" spans="26:27" hidden="1">
      <c r="Z4590" s="76"/>
      <c r="AA4590" s="76"/>
    </row>
    <row r="4591" spans="26:27" hidden="1">
      <c r="Z4591" s="76"/>
      <c r="AA4591" s="76"/>
    </row>
    <row r="4592" spans="26:27" hidden="1">
      <c r="Z4592" s="76"/>
      <c r="AA4592" s="76"/>
    </row>
    <row r="4593" spans="26:27" hidden="1">
      <c r="Z4593" s="76"/>
      <c r="AA4593" s="76"/>
    </row>
    <row r="4594" spans="26:27" hidden="1">
      <c r="Z4594" s="76"/>
      <c r="AA4594" s="76"/>
    </row>
    <row r="4595" spans="26:27" hidden="1">
      <c r="Z4595" s="76"/>
      <c r="AA4595" s="76"/>
    </row>
    <row r="4596" spans="26:27" hidden="1">
      <c r="Z4596" s="76"/>
      <c r="AA4596" s="76"/>
    </row>
    <row r="4597" spans="26:27" hidden="1">
      <c r="Z4597" s="76"/>
      <c r="AA4597" s="76"/>
    </row>
    <row r="4598" spans="26:27" hidden="1">
      <c r="Z4598" s="76"/>
      <c r="AA4598" s="76"/>
    </row>
    <row r="4599" spans="26:27" hidden="1">
      <c r="Z4599" s="76"/>
      <c r="AA4599" s="76"/>
    </row>
    <row r="4600" spans="26:27" hidden="1">
      <c r="Z4600" s="76"/>
      <c r="AA4600" s="76"/>
    </row>
    <row r="4601" spans="26:27" hidden="1">
      <c r="Z4601" s="76"/>
      <c r="AA4601" s="76"/>
    </row>
    <row r="4602" spans="26:27" hidden="1">
      <c r="Z4602" s="76"/>
      <c r="AA4602" s="76"/>
    </row>
    <row r="4603" spans="26:27" hidden="1">
      <c r="Z4603" s="76"/>
      <c r="AA4603" s="76"/>
    </row>
    <row r="4604" spans="26:27" hidden="1">
      <c r="Z4604" s="76"/>
      <c r="AA4604" s="76"/>
    </row>
    <row r="4605" spans="26:27" hidden="1">
      <c r="Z4605" s="76"/>
      <c r="AA4605" s="76"/>
    </row>
    <row r="4606" spans="26:27" hidden="1">
      <c r="Z4606" s="76"/>
      <c r="AA4606" s="76"/>
    </row>
    <row r="4607" spans="26:27" hidden="1">
      <c r="Z4607" s="76"/>
      <c r="AA4607" s="76"/>
    </row>
    <row r="4608" spans="26:27" hidden="1">
      <c r="Z4608" s="76"/>
      <c r="AA4608" s="76"/>
    </row>
    <row r="4609" spans="26:27" hidden="1">
      <c r="Z4609" s="76"/>
      <c r="AA4609" s="76"/>
    </row>
    <row r="4610" spans="26:27" hidden="1">
      <c r="Z4610" s="76"/>
      <c r="AA4610" s="76"/>
    </row>
    <row r="4611" spans="26:27" hidden="1">
      <c r="Z4611" s="76"/>
      <c r="AA4611" s="76"/>
    </row>
    <row r="4612" spans="26:27" hidden="1">
      <c r="Z4612" s="76"/>
      <c r="AA4612" s="76"/>
    </row>
    <row r="4613" spans="26:27" hidden="1">
      <c r="Z4613" s="76"/>
      <c r="AA4613" s="76"/>
    </row>
    <row r="4614" spans="26:27" hidden="1">
      <c r="Z4614" s="76"/>
      <c r="AA4614" s="76"/>
    </row>
    <row r="4615" spans="26:27" hidden="1">
      <c r="Z4615" s="76"/>
      <c r="AA4615" s="76"/>
    </row>
    <row r="4616" spans="26:27" hidden="1">
      <c r="Z4616" s="76"/>
      <c r="AA4616" s="76"/>
    </row>
    <row r="4617" spans="26:27" hidden="1">
      <c r="Z4617" s="76"/>
      <c r="AA4617" s="76"/>
    </row>
    <row r="4618" spans="26:27" hidden="1">
      <c r="Z4618" s="76"/>
      <c r="AA4618" s="76"/>
    </row>
    <row r="4619" spans="26:27" hidden="1">
      <c r="Z4619" s="76"/>
      <c r="AA4619" s="76"/>
    </row>
    <row r="4620" spans="26:27" hidden="1">
      <c r="Z4620" s="76"/>
      <c r="AA4620" s="76"/>
    </row>
    <row r="4621" spans="26:27" hidden="1">
      <c r="Z4621" s="76"/>
      <c r="AA4621" s="76"/>
    </row>
    <row r="4622" spans="26:27" hidden="1">
      <c r="Z4622" s="76"/>
      <c r="AA4622" s="76"/>
    </row>
    <row r="4623" spans="26:27" hidden="1">
      <c r="Z4623" s="76"/>
      <c r="AA4623" s="76"/>
    </row>
    <row r="4624" spans="26:27" hidden="1">
      <c r="Z4624" s="76"/>
      <c r="AA4624" s="76"/>
    </row>
    <row r="4625" spans="26:27" hidden="1">
      <c r="Z4625" s="76"/>
      <c r="AA4625" s="76"/>
    </row>
    <row r="4626" spans="26:27" hidden="1">
      <c r="Z4626" s="76"/>
      <c r="AA4626" s="76"/>
    </row>
    <row r="4627" spans="26:27" hidden="1">
      <c r="Z4627" s="76"/>
      <c r="AA4627" s="76"/>
    </row>
    <row r="4628" spans="26:27" hidden="1">
      <c r="Z4628" s="76"/>
      <c r="AA4628" s="76"/>
    </row>
    <row r="4629" spans="26:27" hidden="1">
      <c r="Z4629" s="76"/>
      <c r="AA4629" s="76"/>
    </row>
    <row r="4630" spans="26:27" hidden="1">
      <c r="Z4630" s="76"/>
      <c r="AA4630" s="76"/>
    </row>
    <row r="4631" spans="26:27" hidden="1">
      <c r="Z4631" s="76"/>
      <c r="AA4631" s="76"/>
    </row>
    <row r="4632" spans="26:27" hidden="1">
      <c r="Z4632" s="76"/>
      <c r="AA4632" s="76"/>
    </row>
    <row r="4633" spans="26:27" hidden="1">
      <c r="Z4633" s="76"/>
      <c r="AA4633" s="76"/>
    </row>
    <row r="4634" spans="26:27" hidden="1">
      <c r="Z4634" s="76"/>
      <c r="AA4634" s="76"/>
    </row>
    <row r="4635" spans="26:27" hidden="1">
      <c r="Z4635" s="76"/>
      <c r="AA4635" s="76"/>
    </row>
    <row r="4636" spans="26:27" hidden="1">
      <c r="Z4636" s="76"/>
      <c r="AA4636" s="76"/>
    </row>
    <row r="4637" spans="26:27" hidden="1">
      <c r="Z4637" s="76"/>
      <c r="AA4637" s="76"/>
    </row>
    <row r="4638" spans="26:27" hidden="1">
      <c r="Z4638" s="76"/>
      <c r="AA4638" s="76"/>
    </row>
    <row r="4639" spans="26:27" hidden="1">
      <c r="Z4639" s="76"/>
      <c r="AA4639" s="76"/>
    </row>
    <row r="4640" spans="26:27" hidden="1">
      <c r="Z4640" s="76"/>
      <c r="AA4640" s="76"/>
    </row>
    <row r="4641" spans="26:27" hidden="1">
      <c r="Z4641" s="76"/>
      <c r="AA4641" s="76"/>
    </row>
    <row r="4642" spans="26:27" hidden="1">
      <c r="Z4642" s="76"/>
      <c r="AA4642" s="76"/>
    </row>
    <row r="4643" spans="26:27" hidden="1">
      <c r="Z4643" s="76"/>
      <c r="AA4643" s="76"/>
    </row>
    <row r="4644" spans="26:27" hidden="1">
      <c r="Z4644" s="76"/>
      <c r="AA4644" s="76"/>
    </row>
    <row r="4645" spans="26:27" hidden="1">
      <c r="Z4645" s="76"/>
      <c r="AA4645" s="76"/>
    </row>
    <row r="4646" spans="26:27" hidden="1">
      <c r="Z4646" s="76"/>
      <c r="AA4646" s="76"/>
    </row>
    <row r="4647" spans="26:27" hidden="1">
      <c r="Z4647" s="76"/>
      <c r="AA4647" s="76"/>
    </row>
    <row r="4648" spans="26:27" hidden="1">
      <c r="Z4648" s="76"/>
      <c r="AA4648" s="76"/>
    </row>
    <row r="4649" spans="26:27" hidden="1">
      <c r="Z4649" s="76"/>
      <c r="AA4649" s="76"/>
    </row>
    <row r="4650" spans="26:27" hidden="1">
      <c r="Z4650" s="76"/>
      <c r="AA4650" s="76"/>
    </row>
    <row r="4651" spans="26:27" hidden="1">
      <c r="Z4651" s="76"/>
      <c r="AA4651" s="76"/>
    </row>
    <row r="4652" spans="26:27" hidden="1">
      <c r="Z4652" s="76"/>
      <c r="AA4652" s="76"/>
    </row>
    <row r="4653" spans="26:27" hidden="1">
      <c r="Z4653" s="76"/>
      <c r="AA4653" s="76"/>
    </row>
    <row r="4654" spans="26:27" hidden="1">
      <c r="Z4654" s="76"/>
      <c r="AA4654" s="76"/>
    </row>
    <row r="4655" spans="26:27" hidden="1">
      <c r="Z4655" s="76"/>
      <c r="AA4655" s="76"/>
    </row>
    <row r="4656" spans="26:27" hidden="1">
      <c r="Z4656" s="76"/>
      <c r="AA4656" s="76"/>
    </row>
    <row r="4657" spans="26:27" hidden="1">
      <c r="Z4657" s="76"/>
      <c r="AA4657" s="76"/>
    </row>
    <row r="4658" spans="26:27" hidden="1">
      <c r="Z4658" s="76"/>
      <c r="AA4658" s="76"/>
    </row>
    <row r="4659" spans="26:27" hidden="1">
      <c r="Z4659" s="76"/>
      <c r="AA4659" s="76"/>
    </row>
    <row r="4660" spans="26:27" hidden="1">
      <c r="Z4660" s="76"/>
      <c r="AA4660" s="76"/>
    </row>
    <row r="4661" spans="26:27" hidden="1">
      <c r="Z4661" s="76"/>
      <c r="AA4661" s="76"/>
    </row>
    <row r="4662" spans="26:27" hidden="1">
      <c r="Z4662" s="76"/>
      <c r="AA4662" s="76"/>
    </row>
    <row r="4663" spans="26:27" hidden="1">
      <c r="Z4663" s="76"/>
      <c r="AA4663" s="76"/>
    </row>
    <row r="4664" spans="26:27" hidden="1">
      <c r="Z4664" s="76"/>
      <c r="AA4664" s="76"/>
    </row>
    <row r="4665" spans="26:27" hidden="1">
      <c r="Z4665" s="76"/>
      <c r="AA4665" s="76"/>
    </row>
    <row r="4666" spans="26:27" hidden="1">
      <c r="Z4666" s="76"/>
      <c r="AA4666" s="76"/>
    </row>
    <row r="4667" spans="26:27" hidden="1">
      <c r="Z4667" s="76"/>
      <c r="AA4667" s="76"/>
    </row>
    <row r="4668" spans="26:27" hidden="1">
      <c r="Z4668" s="76"/>
      <c r="AA4668" s="76"/>
    </row>
    <row r="4669" spans="26:27" hidden="1">
      <c r="Z4669" s="76"/>
      <c r="AA4669" s="76"/>
    </row>
    <row r="4670" spans="26:27" hidden="1">
      <c r="Z4670" s="76"/>
      <c r="AA4670" s="76"/>
    </row>
    <row r="4671" spans="26:27" hidden="1">
      <c r="Z4671" s="76"/>
      <c r="AA4671" s="76"/>
    </row>
    <row r="4672" spans="26:27" hidden="1">
      <c r="Z4672" s="76"/>
      <c r="AA4672" s="76"/>
    </row>
    <row r="4673" spans="26:27" hidden="1">
      <c r="Z4673" s="76"/>
      <c r="AA4673" s="76"/>
    </row>
    <row r="4674" spans="26:27" hidden="1">
      <c r="Z4674" s="76"/>
      <c r="AA4674" s="76"/>
    </row>
    <row r="4675" spans="26:27" hidden="1">
      <c r="Z4675" s="76"/>
      <c r="AA4675" s="76"/>
    </row>
    <row r="4676" spans="26:27" hidden="1">
      <c r="Z4676" s="76"/>
      <c r="AA4676" s="76"/>
    </row>
    <row r="4677" spans="26:27" hidden="1">
      <c r="Z4677" s="76"/>
      <c r="AA4677" s="76"/>
    </row>
    <row r="4678" spans="26:27" hidden="1">
      <c r="Z4678" s="76"/>
      <c r="AA4678" s="76"/>
    </row>
    <row r="4679" spans="26:27" hidden="1">
      <c r="Z4679" s="76"/>
      <c r="AA4679" s="76"/>
    </row>
    <row r="4680" spans="26:27" hidden="1">
      <c r="Z4680" s="76"/>
      <c r="AA4680" s="76"/>
    </row>
    <row r="4681" spans="26:27" hidden="1">
      <c r="Z4681" s="76"/>
      <c r="AA4681" s="76"/>
    </row>
    <row r="4682" spans="26:27" hidden="1">
      <c r="Z4682" s="76"/>
      <c r="AA4682" s="76"/>
    </row>
    <row r="4683" spans="26:27" hidden="1">
      <c r="Z4683" s="76"/>
      <c r="AA4683" s="76"/>
    </row>
    <row r="4684" spans="26:27" hidden="1">
      <c r="Z4684" s="76"/>
      <c r="AA4684" s="76"/>
    </row>
    <row r="4685" spans="26:27" hidden="1">
      <c r="Z4685" s="76"/>
      <c r="AA4685" s="76"/>
    </row>
    <row r="4686" spans="26:27" hidden="1">
      <c r="Z4686" s="76"/>
      <c r="AA4686" s="76"/>
    </row>
    <row r="4687" spans="26:27" hidden="1">
      <c r="Z4687" s="76"/>
      <c r="AA4687" s="76"/>
    </row>
    <row r="4688" spans="26:27" hidden="1">
      <c r="Z4688" s="76"/>
      <c r="AA4688" s="76"/>
    </row>
    <row r="4689" spans="26:27" hidden="1">
      <c r="Z4689" s="76"/>
      <c r="AA4689" s="76"/>
    </row>
    <row r="4690" spans="26:27" hidden="1">
      <c r="Z4690" s="76"/>
      <c r="AA4690" s="76"/>
    </row>
    <row r="4691" spans="26:27" hidden="1">
      <c r="Z4691" s="76"/>
      <c r="AA4691" s="76"/>
    </row>
    <row r="4692" spans="26:27" hidden="1">
      <c r="Z4692" s="76"/>
      <c r="AA4692" s="76"/>
    </row>
    <row r="4693" spans="26:27" hidden="1">
      <c r="Z4693" s="76"/>
      <c r="AA4693" s="76"/>
    </row>
    <row r="4694" spans="26:27" hidden="1">
      <c r="Z4694" s="76"/>
      <c r="AA4694" s="76"/>
    </row>
    <row r="4695" spans="26:27" hidden="1">
      <c r="Z4695" s="76"/>
      <c r="AA4695" s="76"/>
    </row>
    <row r="4696" spans="26:27" hidden="1">
      <c r="Z4696" s="76"/>
      <c r="AA4696" s="76"/>
    </row>
    <row r="4697" spans="26:27" hidden="1">
      <c r="Z4697" s="76"/>
      <c r="AA4697" s="76"/>
    </row>
    <row r="4698" spans="26:27" hidden="1">
      <c r="Z4698" s="76"/>
      <c r="AA4698" s="76"/>
    </row>
    <row r="4699" spans="26:27" hidden="1">
      <c r="Z4699" s="76"/>
      <c r="AA4699" s="76"/>
    </row>
    <row r="4700" spans="26:27" hidden="1">
      <c r="Z4700" s="76"/>
      <c r="AA4700" s="76"/>
    </row>
    <row r="4701" spans="26:27" hidden="1">
      <c r="Z4701" s="76"/>
      <c r="AA4701" s="76"/>
    </row>
    <row r="4702" spans="26:27" hidden="1">
      <c r="Z4702" s="76"/>
      <c r="AA4702" s="76"/>
    </row>
    <row r="4703" spans="26:27" hidden="1">
      <c r="Z4703" s="76"/>
      <c r="AA4703" s="76"/>
    </row>
    <row r="4704" spans="26:27" hidden="1">
      <c r="Z4704" s="76"/>
      <c r="AA4704" s="76"/>
    </row>
    <row r="4705" spans="26:27" hidden="1">
      <c r="Z4705" s="76"/>
      <c r="AA4705" s="76"/>
    </row>
    <row r="4706" spans="26:27" hidden="1">
      <c r="Z4706" s="76"/>
      <c r="AA4706" s="76"/>
    </row>
    <row r="4707" spans="26:27" hidden="1">
      <c r="Z4707" s="76"/>
      <c r="AA4707" s="76"/>
    </row>
    <row r="4708" spans="26:27" hidden="1">
      <c r="Z4708" s="76"/>
      <c r="AA4708" s="76"/>
    </row>
    <row r="4709" spans="26:27" hidden="1">
      <c r="Z4709" s="76"/>
      <c r="AA4709" s="76"/>
    </row>
    <row r="4710" spans="26:27" hidden="1">
      <c r="Z4710" s="76"/>
      <c r="AA4710" s="76"/>
    </row>
    <row r="4711" spans="26:27" hidden="1">
      <c r="Z4711" s="76"/>
      <c r="AA4711" s="76"/>
    </row>
    <row r="4712" spans="26:27" hidden="1">
      <c r="Z4712" s="76"/>
      <c r="AA4712" s="76"/>
    </row>
    <row r="4713" spans="26:27" hidden="1">
      <c r="Z4713" s="76"/>
      <c r="AA4713" s="76"/>
    </row>
    <row r="4714" spans="26:27" hidden="1">
      <c r="Z4714" s="76"/>
      <c r="AA4714" s="76"/>
    </row>
    <row r="4715" spans="26:27" hidden="1">
      <c r="Z4715" s="76"/>
      <c r="AA4715" s="76"/>
    </row>
    <row r="4716" spans="26:27" hidden="1">
      <c r="Z4716" s="76"/>
      <c r="AA4716" s="76"/>
    </row>
    <row r="4717" spans="26:27" hidden="1">
      <c r="Z4717" s="76"/>
      <c r="AA4717" s="76"/>
    </row>
    <row r="4718" spans="26:27" hidden="1">
      <c r="Z4718" s="76"/>
      <c r="AA4718" s="76"/>
    </row>
    <row r="4719" spans="26:27" hidden="1">
      <c r="Z4719" s="76"/>
      <c r="AA4719" s="76"/>
    </row>
    <row r="4720" spans="26:27" hidden="1">
      <c r="Z4720" s="76"/>
      <c r="AA4720" s="76"/>
    </row>
    <row r="4721" spans="26:27" hidden="1">
      <c r="Z4721" s="76"/>
      <c r="AA4721" s="76"/>
    </row>
    <row r="4722" spans="26:27" hidden="1">
      <c r="Z4722" s="76"/>
      <c r="AA4722" s="76"/>
    </row>
    <row r="4723" spans="26:27" hidden="1">
      <c r="Z4723" s="76"/>
      <c r="AA4723" s="76"/>
    </row>
    <row r="4724" spans="26:27" hidden="1">
      <c r="Z4724" s="76"/>
      <c r="AA4724" s="76"/>
    </row>
    <row r="4725" spans="26:27" hidden="1">
      <c r="Z4725" s="76"/>
      <c r="AA4725" s="76"/>
    </row>
    <row r="4726" spans="26:27" hidden="1">
      <c r="Z4726" s="76"/>
      <c r="AA4726" s="76"/>
    </row>
    <row r="4727" spans="26:27" hidden="1">
      <c r="Z4727" s="76"/>
      <c r="AA4727" s="76"/>
    </row>
    <row r="4728" spans="26:27" hidden="1">
      <c r="Z4728" s="76"/>
      <c r="AA4728" s="76"/>
    </row>
    <row r="4729" spans="26:27" hidden="1">
      <c r="Z4729" s="76"/>
      <c r="AA4729" s="76"/>
    </row>
    <row r="4730" spans="26:27" hidden="1">
      <c r="Z4730" s="76"/>
      <c r="AA4730" s="76"/>
    </row>
    <row r="4731" spans="26:27" hidden="1">
      <c r="Z4731" s="76"/>
      <c r="AA4731" s="76"/>
    </row>
    <row r="4732" spans="26:27" hidden="1">
      <c r="Z4732" s="76"/>
      <c r="AA4732" s="76"/>
    </row>
    <row r="4733" spans="26:27" hidden="1">
      <c r="Z4733" s="76"/>
      <c r="AA4733" s="76"/>
    </row>
    <row r="4734" spans="26:27" hidden="1">
      <c r="Z4734" s="76"/>
      <c r="AA4734" s="76"/>
    </row>
    <row r="4735" spans="26:27" hidden="1">
      <c r="Z4735" s="76"/>
      <c r="AA4735" s="76"/>
    </row>
    <row r="4736" spans="26:27" hidden="1">
      <c r="Z4736" s="76"/>
      <c r="AA4736" s="76"/>
    </row>
    <row r="4737" spans="26:27" hidden="1">
      <c r="Z4737" s="76"/>
      <c r="AA4737" s="76"/>
    </row>
    <row r="4738" spans="26:27" hidden="1">
      <c r="Z4738" s="76"/>
      <c r="AA4738" s="76"/>
    </row>
    <row r="4739" spans="26:27" hidden="1">
      <c r="Z4739" s="76"/>
      <c r="AA4739" s="76"/>
    </row>
    <row r="4740" spans="26:27" hidden="1">
      <c r="Z4740" s="76"/>
      <c r="AA4740" s="76"/>
    </row>
    <row r="4741" spans="26:27" hidden="1">
      <c r="Z4741" s="76"/>
      <c r="AA4741" s="76"/>
    </row>
    <row r="4742" spans="26:27" hidden="1">
      <c r="Z4742" s="76"/>
      <c r="AA4742" s="76"/>
    </row>
    <row r="4743" spans="26:27" hidden="1">
      <c r="Z4743" s="76"/>
      <c r="AA4743" s="76"/>
    </row>
    <row r="4744" spans="26:27" hidden="1">
      <c r="Z4744" s="76"/>
      <c r="AA4744" s="76"/>
    </row>
    <row r="4745" spans="26:27" hidden="1">
      <c r="Z4745" s="76"/>
      <c r="AA4745" s="76"/>
    </row>
    <row r="4746" spans="26:27" hidden="1">
      <c r="Z4746" s="76"/>
      <c r="AA4746" s="76"/>
    </row>
    <row r="4747" spans="26:27" hidden="1">
      <c r="Z4747" s="76"/>
      <c r="AA4747" s="76"/>
    </row>
    <row r="4748" spans="26:27" hidden="1">
      <c r="Z4748" s="76"/>
      <c r="AA4748" s="76"/>
    </row>
    <row r="4749" spans="26:27" hidden="1">
      <c r="Z4749" s="76"/>
      <c r="AA4749" s="76"/>
    </row>
    <row r="4750" spans="26:27" hidden="1">
      <c r="Z4750" s="76"/>
      <c r="AA4750" s="76"/>
    </row>
    <row r="4751" spans="26:27" hidden="1">
      <c r="Z4751" s="76"/>
      <c r="AA4751" s="76"/>
    </row>
    <row r="4752" spans="26:27" hidden="1">
      <c r="Z4752" s="76"/>
      <c r="AA4752" s="76"/>
    </row>
    <row r="4753" spans="26:27" hidden="1">
      <c r="Z4753" s="76"/>
      <c r="AA4753" s="76"/>
    </row>
    <row r="4754" spans="26:27" hidden="1">
      <c r="Z4754" s="76"/>
      <c r="AA4754" s="76"/>
    </row>
    <row r="4755" spans="26:27" hidden="1">
      <c r="Z4755" s="76"/>
      <c r="AA4755" s="76"/>
    </row>
    <row r="4756" spans="26:27" hidden="1">
      <c r="Z4756" s="76"/>
      <c r="AA4756" s="76"/>
    </row>
    <row r="4757" spans="26:27" hidden="1">
      <c r="Z4757" s="76"/>
      <c r="AA4757" s="76"/>
    </row>
    <row r="4758" spans="26:27" hidden="1">
      <c r="Z4758" s="76"/>
      <c r="AA4758" s="76"/>
    </row>
    <row r="4759" spans="26:27" hidden="1">
      <c r="Z4759" s="76"/>
      <c r="AA4759" s="76"/>
    </row>
    <row r="4760" spans="26:27" hidden="1">
      <c r="Z4760" s="76"/>
      <c r="AA4760" s="76"/>
    </row>
    <row r="4761" spans="26:27" hidden="1">
      <c r="Z4761" s="76"/>
      <c r="AA4761" s="76"/>
    </row>
    <row r="4762" spans="26:27" hidden="1">
      <c r="Z4762" s="76"/>
      <c r="AA4762" s="76"/>
    </row>
    <row r="4763" spans="26:27" hidden="1">
      <c r="Z4763" s="76"/>
      <c r="AA4763" s="76"/>
    </row>
    <row r="4764" spans="26:27" hidden="1">
      <c r="Z4764" s="76"/>
      <c r="AA4764" s="76"/>
    </row>
    <row r="4765" spans="26:27" hidden="1">
      <c r="Z4765" s="76"/>
      <c r="AA4765" s="76"/>
    </row>
    <row r="4766" spans="26:27" hidden="1">
      <c r="Z4766" s="76"/>
      <c r="AA4766" s="76"/>
    </row>
    <row r="4767" spans="26:27" hidden="1">
      <c r="Z4767" s="76"/>
      <c r="AA4767" s="76"/>
    </row>
    <row r="4768" spans="26:27" hidden="1">
      <c r="Z4768" s="76"/>
      <c r="AA4768" s="76"/>
    </row>
    <row r="4769" spans="26:27" hidden="1">
      <c r="Z4769" s="76"/>
      <c r="AA4769" s="76"/>
    </row>
    <row r="4770" spans="26:27" hidden="1">
      <c r="Z4770" s="76"/>
      <c r="AA4770" s="76"/>
    </row>
    <row r="4771" spans="26:27" hidden="1">
      <c r="Z4771" s="76"/>
      <c r="AA4771" s="76"/>
    </row>
    <row r="4772" spans="26:27" hidden="1">
      <c r="Z4772" s="76"/>
      <c r="AA4772" s="76"/>
    </row>
    <row r="4773" spans="26:27" hidden="1">
      <c r="Z4773" s="76"/>
      <c r="AA4773" s="76"/>
    </row>
    <row r="4774" spans="26:27" hidden="1">
      <c r="Z4774" s="76"/>
      <c r="AA4774" s="76"/>
    </row>
    <row r="4775" spans="26:27" hidden="1">
      <c r="Z4775" s="76"/>
      <c r="AA4775" s="76"/>
    </row>
    <row r="4776" spans="26:27" hidden="1">
      <c r="Z4776" s="76"/>
      <c r="AA4776" s="76"/>
    </row>
    <row r="4777" spans="26:27" hidden="1">
      <c r="Z4777" s="76"/>
      <c r="AA4777" s="76"/>
    </row>
    <row r="4778" spans="26:27" hidden="1">
      <c r="Z4778" s="76"/>
      <c r="AA4778" s="76"/>
    </row>
    <row r="4779" spans="26:27" hidden="1">
      <c r="Z4779" s="76"/>
      <c r="AA4779" s="76"/>
    </row>
    <row r="4780" spans="26:27" hidden="1">
      <c r="Z4780" s="76"/>
      <c r="AA4780" s="76"/>
    </row>
    <row r="4781" spans="26:27" hidden="1">
      <c r="Z4781" s="76"/>
      <c r="AA4781" s="76"/>
    </row>
    <row r="4782" spans="26:27" hidden="1">
      <c r="Z4782" s="76"/>
      <c r="AA4782" s="76"/>
    </row>
    <row r="4783" spans="26:27" hidden="1">
      <c r="Z4783" s="76"/>
      <c r="AA4783" s="76"/>
    </row>
    <row r="4784" spans="26:27" hidden="1">
      <c r="Z4784" s="76"/>
      <c r="AA4784" s="76"/>
    </row>
    <row r="4785" spans="26:27" hidden="1">
      <c r="Z4785" s="76"/>
      <c r="AA4785" s="76"/>
    </row>
    <row r="4786" spans="26:27" hidden="1">
      <c r="Z4786" s="76"/>
      <c r="AA4786" s="76"/>
    </row>
    <row r="4787" spans="26:27" hidden="1">
      <c r="Z4787" s="76"/>
      <c r="AA4787" s="76"/>
    </row>
    <row r="4788" spans="26:27" hidden="1">
      <c r="Z4788" s="76"/>
      <c r="AA4788" s="76"/>
    </row>
    <row r="4789" spans="26:27" hidden="1">
      <c r="Z4789" s="76"/>
      <c r="AA4789" s="76"/>
    </row>
    <row r="4790" spans="26:27" hidden="1">
      <c r="Z4790" s="76"/>
      <c r="AA4790" s="76"/>
    </row>
    <row r="4791" spans="26:27" hidden="1">
      <c r="Z4791" s="76"/>
      <c r="AA4791" s="76"/>
    </row>
    <row r="4792" spans="26:27" hidden="1">
      <c r="Z4792" s="76"/>
      <c r="AA4792" s="76"/>
    </row>
    <row r="4793" spans="26:27" hidden="1">
      <c r="Z4793" s="76"/>
      <c r="AA4793" s="76"/>
    </row>
    <row r="4794" spans="26:27" hidden="1">
      <c r="Z4794" s="76"/>
      <c r="AA4794" s="76"/>
    </row>
    <row r="4795" spans="26:27" hidden="1">
      <c r="Z4795" s="76"/>
      <c r="AA4795" s="76"/>
    </row>
    <row r="4796" spans="26:27" hidden="1">
      <c r="Z4796" s="76"/>
      <c r="AA4796" s="76"/>
    </row>
    <row r="4797" spans="26:27" hidden="1">
      <c r="Z4797" s="76"/>
      <c r="AA4797" s="76"/>
    </row>
    <row r="4798" spans="26:27" hidden="1">
      <c r="Z4798" s="76"/>
      <c r="AA4798" s="76"/>
    </row>
    <row r="4799" spans="26:27" hidden="1">
      <c r="Z4799" s="76"/>
      <c r="AA4799" s="76"/>
    </row>
    <row r="4800" spans="26:27" hidden="1">
      <c r="Z4800" s="76"/>
      <c r="AA4800" s="76"/>
    </row>
    <row r="4801" spans="26:27" hidden="1">
      <c r="Z4801" s="76"/>
      <c r="AA4801" s="76"/>
    </row>
    <row r="4802" spans="26:27" hidden="1">
      <c r="Z4802" s="76"/>
      <c r="AA4802" s="76"/>
    </row>
    <row r="4803" spans="26:27" hidden="1">
      <c r="Z4803" s="76"/>
      <c r="AA4803" s="76"/>
    </row>
    <row r="4804" spans="26:27" hidden="1">
      <c r="Z4804" s="76"/>
      <c r="AA4804" s="76"/>
    </row>
    <row r="4805" spans="26:27" hidden="1">
      <c r="Z4805" s="76"/>
      <c r="AA4805" s="76"/>
    </row>
    <row r="4806" spans="26:27" hidden="1">
      <c r="Z4806" s="76"/>
      <c r="AA4806" s="76"/>
    </row>
    <row r="4807" spans="26:27" hidden="1">
      <c r="Z4807" s="76"/>
      <c r="AA4807" s="76"/>
    </row>
    <row r="4808" spans="26:27" hidden="1">
      <c r="Z4808" s="76"/>
      <c r="AA4808" s="76"/>
    </row>
    <row r="4809" spans="26:27" hidden="1">
      <c r="Z4809" s="76"/>
      <c r="AA4809" s="76"/>
    </row>
    <row r="4810" spans="26:27" hidden="1">
      <c r="Z4810" s="76"/>
      <c r="AA4810" s="76"/>
    </row>
    <row r="4811" spans="26:27" hidden="1">
      <c r="Z4811" s="76"/>
      <c r="AA4811" s="76"/>
    </row>
    <row r="4812" spans="26:27" hidden="1">
      <c r="Z4812" s="76"/>
      <c r="AA4812" s="76"/>
    </row>
    <row r="4813" spans="26:27" hidden="1">
      <c r="Z4813" s="76"/>
      <c r="AA4813" s="76"/>
    </row>
    <row r="4814" spans="26:27" hidden="1">
      <c r="Z4814" s="76"/>
      <c r="AA4814" s="76"/>
    </row>
    <row r="4815" spans="26:27" hidden="1">
      <c r="Z4815" s="76"/>
      <c r="AA4815" s="76"/>
    </row>
    <row r="4816" spans="26:27" hidden="1">
      <c r="Z4816" s="76"/>
      <c r="AA4816" s="76"/>
    </row>
    <row r="4817" spans="26:27" hidden="1">
      <c r="Z4817" s="76"/>
      <c r="AA4817" s="76"/>
    </row>
    <row r="4818" spans="26:27" hidden="1">
      <c r="Z4818" s="76"/>
      <c r="AA4818" s="76"/>
    </row>
    <row r="4819" spans="26:27" hidden="1">
      <c r="Z4819" s="76"/>
      <c r="AA4819" s="76"/>
    </row>
    <row r="4820" spans="26:27" hidden="1">
      <c r="Z4820" s="76"/>
      <c r="AA4820" s="76"/>
    </row>
    <row r="4821" spans="26:27" hidden="1">
      <c r="Z4821" s="76"/>
      <c r="AA4821" s="76"/>
    </row>
    <row r="4822" spans="26:27" hidden="1">
      <c r="Z4822" s="76"/>
      <c r="AA4822" s="76"/>
    </row>
    <row r="4823" spans="26:27" hidden="1">
      <c r="Z4823" s="76"/>
      <c r="AA4823" s="76"/>
    </row>
    <row r="4824" spans="26:27" hidden="1">
      <c r="Z4824" s="76"/>
      <c r="AA4824" s="76"/>
    </row>
    <row r="4825" spans="26:27" hidden="1">
      <c r="Z4825" s="76"/>
      <c r="AA4825" s="76"/>
    </row>
    <row r="4826" spans="26:27" hidden="1">
      <c r="Z4826" s="76"/>
      <c r="AA4826" s="76"/>
    </row>
    <row r="4827" spans="26:27" hidden="1">
      <c r="Z4827" s="76"/>
      <c r="AA4827" s="76"/>
    </row>
    <row r="4828" spans="26:27" hidden="1">
      <c r="Z4828" s="76"/>
      <c r="AA4828" s="76"/>
    </row>
    <row r="4829" spans="26:27" hidden="1">
      <c r="Z4829" s="76"/>
      <c r="AA4829" s="76"/>
    </row>
    <row r="4830" spans="26:27" hidden="1">
      <c r="Z4830" s="76"/>
      <c r="AA4830" s="76"/>
    </row>
    <row r="4831" spans="26:27" hidden="1">
      <c r="Z4831" s="76"/>
      <c r="AA4831" s="76"/>
    </row>
    <row r="4832" spans="26:27" hidden="1">
      <c r="Z4832" s="76"/>
      <c r="AA4832" s="76"/>
    </row>
    <row r="4833" spans="26:27" hidden="1">
      <c r="Z4833" s="76"/>
      <c r="AA4833" s="76"/>
    </row>
    <row r="4834" spans="26:27" hidden="1">
      <c r="Z4834" s="76"/>
      <c r="AA4834" s="76"/>
    </row>
    <row r="4835" spans="26:27" hidden="1">
      <c r="Z4835" s="76"/>
      <c r="AA4835" s="76"/>
    </row>
    <row r="4836" spans="26:27" hidden="1">
      <c r="Z4836" s="76"/>
      <c r="AA4836" s="76"/>
    </row>
    <row r="4837" spans="26:27" hidden="1">
      <c r="Z4837" s="76"/>
      <c r="AA4837" s="76"/>
    </row>
    <row r="4838" spans="26:27" hidden="1">
      <c r="Z4838" s="76"/>
      <c r="AA4838" s="76"/>
    </row>
    <row r="4839" spans="26:27" hidden="1">
      <c r="Z4839" s="76"/>
      <c r="AA4839" s="76"/>
    </row>
    <row r="4840" spans="26:27" hidden="1">
      <c r="Z4840" s="76"/>
      <c r="AA4840" s="76"/>
    </row>
    <row r="4841" spans="26:27" hidden="1">
      <c r="Z4841" s="76"/>
      <c r="AA4841" s="76"/>
    </row>
    <row r="4842" spans="26:27" hidden="1">
      <c r="Z4842" s="76"/>
      <c r="AA4842" s="76"/>
    </row>
    <row r="4843" spans="26:27" hidden="1">
      <c r="Z4843" s="76"/>
      <c r="AA4843" s="76"/>
    </row>
    <row r="4844" spans="26:27" hidden="1">
      <c r="Z4844" s="76"/>
      <c r="AA4844" s="76"/>
    </row>
    <row r="4845" spans="26:27" hidden="1">
      <c r="Z4845" s="76"/>
      <c r="AA4845" s="76"/>
    </row>
    <row r="4846" spans="26:27" hidden="1">
      <c r="Z4846" s="76"/>
      <c r="AA4846" s="76"/>
    </row>
    <row r="4847" spans="26:27" hidden="1">
      <c r="Z4847" s="76"/>
      <c r="AA4847" s="76"/>
    </row>
    <row r="4848" spans="26:27" hidden="1">
      <c r="Z4848" s="76"/>
      <c r="AA4848" s="76"/>
    </row>
    <row r="4849" spans="26:27" hidden="1">
      <c r="Z4849" s="76"/>
      <c r="AA4849" s="76"/>
    </row>
    <row r="4850" spans="26:27" hidden="1">
      <c r="Z4850" s="76"/>
      <c r="AA4850" s="76"/>
    </row>
    <row r="4851" spans="26:27" hidden="1">
      <c r="Z4851" s="76"/>
      <c r="AA4851" s="76"/>
    </row>
    <row r="4852" spans="26:27" hidden="1">
      <c r="Z4852" s="76"/>
      <c r="AA4852" s="76"/>
    </row>
    <row r="4853" spans="26:27" hidden="1">
      <c r="Z4853" s="76"/>
      <c r="AA4853" s="76"/>
    </row>
    <row r="4854" spans="26:27" hidden="1">
      <c r="Z4854" s="76"/>
      <c r="AA4854" s="76"/>
    </row>
    <row r="4855" spans="26:27" hidden="1">
      <c r="Z4855" s="76"/>
      <c r="AA4855" s="76"/>
    </row>
    <row r="4856" spans="26:27" hidden="1">
      <c r="Z4856" s="76"/>
      <c r="AA4856" s="76"/>
    </row>
    <row r="4857" spans="26:27" hidden="1">
      <c r="Z4857" s="76"/>
      <c r="AA4857" s="76"/>
    </row>
    <row r="4858" spans="26:27" hidden="1">
      <c r="Z4858" s="76"/>
      <c r="AA4858" s="76"/>
    </row>
    <row r="4859" spans="26:27" hidden="1">
      <c r="Z4859" s="76"/>
      <c r="AA4859" s="76"/>
    </row>
    <row r="4860" spans="26:27" hidden="1">
      <c r="Z4860" s="76"/>
      <c r="AA4860" s="76"/>
    </row>
    <row r="4861" spans="26:27" hidden="1">
      <c r="Z4861" s="76"/>
      <c r="AA4861" s="76"/>
    </row>
    <row r="4862" spans="26:27" hidden="1">
      <c r="Z4862" s="76"/>
      <c r="AA4862" s="76"/>
    </row>
    <row r="4863" spans="26:27" hidden="1">
      <c r="Z4863" s="76"/>
      <c r="AA4863" s="76"/>
    </row>
    <row r="4864" spans="26:27" hidden="1">
      <c r="Z4864" s="76"/>
      <c r="AA4864" s="76"/>
    </row>
    <row r="4865" spans="26:27" hidden="1">
      <c r="Z4865" s="76"/>
      <c r="AA4865" s="76"/>
    </row>
    <row r="4866" spans="26:27" hidden="1">
      <c r="Z4866" s="76"/>
      <c r="AA4866" s="76"/>
    </row>
    <row r="4867" spans="26:27" hidden="1">
      <c r="Z4867" s="76"/>
      <c r="AA4867" s="76"/>
    </row>
    <row r="4868" spans="26:27" hidden="1">
      <c r="Z4868" s="76"/>
      <c r="AA4868" s="76"/>
    </row>
    <row r="4869" spans="26:27" hidden="1">
      <c r="Z4869" s="76"/>
      <c r="AA4869" s="76"/>
    </row>
    <row r="4870" spans="26:27" hidden="1">
      <c r="Z4870" s="76"/>
      <c r="AA4870" s="76"/>
    </row>
    <row r="4871" spans="26:27" hidden="1">
      <c r="Z4871" s="76"/>
      <c r="AA4871" s="76"/>
    </row>
    <row r="4872" spans="26:27" hidden="1">
      <c r="Z4872" s="76"/>
      <c r="AA4872" s="76"/>
    </row>
    <row r="4873" spans="26:27" hidden="1">
      <c r="Z4873" s="76"/>
      <c r="AA4873" s="76"/>
    </row>
    <row r="4874" spans="26:27" hidden="1">
      <c r="Z4874" s="76"/>
      <c r="AA4874" s="76"/>
    </row>
    <row r="4875" spans="26:27" hidden="1">
      <c r="Z4875" s="76"/>
      <c r="AA4875" s="76"/>
    </row>
    <row r="4876" spans="26:27" hidden="1">
      <c r="Z4876" s="76"/>
      <c r="AA4876" s="76"/>
    </row>
    <row r="4877" spans="26:27" hidden="1">
      <c r="Z4877" s="76"/>
      <c r="AA4877" s="76"/>
    </row>
    <row r="4878" spans="26:27" hidden="1">
      <c r="Z4878" s="76"/>
      <c r="AA4878" s="76"/>
    </row>
    <row r="4879" spans="26:27" hidden="1">
      <c r="Z4879" s="76"/>
      <c r="AA4879" s="76"/>
    </row>
    <row r="4880" spans="26:27" hidden="1">
      <c r="Z4880" s="76"/>
      <c r="AA4880" s="76"/>
    </row>
    <row r="4881" spans="26:27" hidden="1">
      <c r="Z4881" s="76"/>
      <c r="AA4881" s="76"/>
    </row>
    <row r="4882" spans="26:27" hidden="1">
      <c r="Z4882" s="76"/>
      <c r="AA4882" s="76"/>
    </row>
    <row r="4883" spans="26:27" hidden="1">
      <c r="Z4883" s="76"/>
      <c r="AA4883" s="76"/>
    </row>
    <row r="4884" spans="26:27" hidden="1">
      <c r="Z4884" s="76"/>
      <c r="AA4884" s="76"/>
    </row>
    <row r="4885" spans="26:27" hidden="1">
      <c r="Z4885" s="76"/>
      <c r="AA4885" s="76"/>
    </row>
    <row r="4886" spans="26:27" hidden="1">
      <c r="Z4886" s="76"/>
      <c r="AA4886" s="76"/>
    </row>
    <row r="4887" spans="26:27" hidden="1">
      <c r="Z4887" s="76"/>
      <c r="AA4887" s="76"/>
    </row>
    <row r="4888" spans="26:27" hidden="1">
      <c r="Z4888" s="76"/>
      <c r="AA4888" s="76"/>
    </row>
    <row r="4889" spans="26:27" hidden="1">
      <c r="Z4889" s="76"/>
      <c r="AA4889" s="76"/>
    </row>
    <row r="4890" spans="26:27" hidden="1">
      <c r="Z4890" s="76"/>
      <c r="AA4890" s="76"/>
    </row>
    <row r="4891" spans="26:27" hidden="1">
      <c r="Z4891" s="76"/>
      <c r="AA4891" s="76"/>
    </row>
    <row r="4892" spans="26:27" hidden="1">
      <c r="Z4892" s="76"/>
      <c r="AA4892" s="76"/>
    </row>
    <row r="4893" spans="26:27" hidden="1">
      <c r="Z4893" s="76"/>
      <c r="AA4893" s="76"/>
    </row>
    <row r="4894" spans="26:27" hidden="1">
      <c r="Z4894" s="76"/>
      <c r="AA4894" s="76"/>
    </row>
    <row r="4895" spans="26:27" hidden="1">
      <c r="Z4895" s="76"/>
      <c r="AA4895" s="76"/>
    </row>
    <row r="4896" spans="26:27" hidden="1">
      <c r="Z4896" s="76"/>
      <c r="AA4896" s="76"/>
    </row>
    <row r="4897" spans="26:27" hidden="1">
      <c r="Z4897" s="76"/>
      <c r="AA4897" s="76"/>
    </row>
    <row r="4898" spans="26:27" hidden="1">
      <c r="Z4898" s="76"/>
      <c r="AA4898" s="76"/>
    </row>
    <row r="4899" spans="26:27" hidden="1">
      <c r="Z4899" s="76"/>
      <c r="AA4899" s="76"/>
    </row>
    <row r="4900" spans="26:27" hidden="1">
      <c r="Z4900" s="76"/>
      <c r="AA4900" s="76"/>
    </row>
    <row r="4901" spans="26:27" hidden="1">
      <c r="Z4901" s="76"/>
      <c r="AA4901" s="76"/>
    </row>
    <row r="4902" spans="26:27" hidden="1">
      <c r="Z4902" s="76"/>
      <c r="AA4902" s="76"/>
    </row>
    <row r="4903" spans="26:27" hidden="1">
      <c r="Z4903" s="76"/>
      <c r="AA4903" s="76"/>
    </row>
    <row r="4904" spans="26:27" hidden="1">
      <c r="Z4904" s="76"/>
      <c r="AA4904" s="76"/>
    </row>
    <row r="4905" spans="26:27" hidden="1">
      <c r="Z4905" s="76"/>
      <c r="AA4905" s="76"/>
    </row>
    <row r="4906" spans="26:27" hidden="1">
      <c r="Z4906" s="76"/>
      <c r="AA4906" s="76"/>
    </row>
    <row r="4907" spans="26:27" hidden="1">
      <c r="Z4907" s="76"/>
      <c r="AA4907" s="76"/>
    </row>
    <row r="4908" spans="26:27" hidden="1">
      <c r="Z4908" s="76"/>
      <c r="AA4908" s="76"/>
    </row>
    <row r="4909" spans="26:27" hidden="1">
      <c r="Z4909" s="76"/>
      <c r="AA4909" s="76"/>
    </row>
    <row r="4910" spans="26:27" hidden="1">
      <c r="Z4910" s="76"/>
      <c r="AA4910" s="76"/>
    </row>
    <row r="4911" spans="26:27" hidden="1">
      <c r="Z4911" s="76"/>
      <c r="AA4911" s="76"/>
    </row>
    <row r="4912" spans="26:27" hidden="1">
      <c r="Z4912" s="76"/>
      <c r="AA4912" s="76"/>
    </row>
    <row r="4913" spans="26:27" hidden="1">
      <c r="Z4913" s="76"/>
      <c r="AA4913" s="76"/>
    </row>
    <row r="4914" spans="26:27" hidden="1">
      <c r="Z4914" s="76"/>
      <c r="AA4914" s="76"/>
    </row>
    <row r="4915" spans="26:27" hidden="1">
      <c r="Z4915" s="76"/>
      <c r="AA4915" s="76"/>
    </row>
    <row r="4916" spans="26:27" hidden="1">
      <c r="Z4916" s="76"/>
      <c r="AA4916" s="76"/>
    </row>
    <row r="4917" spans="26:27" hidden="1">
      <c r="Z4917" s="76"/>
      <c r="AA4917" s="76"/>
    </row>
    <row r="4918" spans="26:27" hidden="1">
      <c r="Z4918" s="76"/>
      <c r="AA4918" s="76"/>
    </row>
    <row r="4919" spans="26:27" hidden="1">
      <c r="Z4919" s="76"/>
      <c r="AA4919" s="76"/>
    </row>
    <row r="4920" spans="26:27" hidden="1">
      <c r="Z4920" s="76"/>
      <c r="AA4920" s="76"/>
    </row>
    <row r="4921" spans="26:27" hidden="1">
      <c r="Z4921" s="76"/>
      <c r="AA4921" s="76"/>
    </row>
    <row r="4922" spans="26:27" hidden="1">
      <c r="Z4922" s="76"/>
      <c r="AA4922" s="76"/>
    </row>
    <row r="4923" spans="26:27" hidden="1">
      <c r="Z4923" s="76"/>
      <c r="AA4923" s="76"/>
    </row>
    <row r="4924" spans="26:27" hidden="1">
      <c r="Z4924" s="76"/>
      <c r="AA4924" s="76"/>
    </row>
    <row r="4925" spans="26:27" hidden="1">
      <c r="Z4925" s="76"/>
      <c r="AA4925" s="76"/>
    </row>
    <row r="4926" spans="26:27" hidden="1">
      <c r="Z4926" s="76"/>
      <c r="AA4926" s="76"/>
    </row>
    <row r="4927" spans="26:27" hidden="1">
      <c r="Z4927" s="76"/>
      <c r="AA4927" s="76"/>
    </row>
    <row r="4928" spans="26:27" hidden="1">
      <c r="Z4928" s="76"/>
      <c r="AA4928" s="76"/>
    </row>
    <row r="4929" spans="26:27" hidden="1">
      <c r="Z4929" s="76"/>
      <c r="AA4929" s="76"/>
    </row>
    <row r="4930" spans="26:27" hidden="1">
      <c r="Z4930" s="76"/>
      <c r="AA4930" s="76"/>
    </row>
    <row r="4931" spans="26:27" hidden="1">
      <c r="Z4931" s="76"/>
      <c r="AA4931" s="76"/>
    </row>
    <row r="4932" spans="26:27" hidden="1">
      <c r="Z4932" s="76"/>
      <c r="AA4932" s="76"/>
    </row>
    <row r="4933" spans="26:27" hidden="1">
      <c r="Z4933" s="76"/>
      <c r="AA4933" s="76"/>
    </row>
    <row r="4934" spans="26:27" hidden="1">
      <c r="Z4934" s="76"/>
      <c r="AA4934" s="76"/>
    </row>
    <row r="4935" spans="26:27" hidden="1">
      <c r="Z4935" s="76"/>
      <c r="AA4935" s="76"/>
    </row>
    <row r="4936" spans="26:27" hidden="1">
      <c r="Z4936" s="76"/>
      <c r="AA4936" s="76"/>
    </row>
    <row r="4937" spans="26:27" hidden="1">
      <c r="Z4937" s="76"/>
      <c r="AA4937" s="76"/>
    </row>
    <row r="4938" spans="26:27" hidden="1">
      <c r="Z4938" s="76"/>
      <c r="AA4938" s="76"/>
    </row>
    <row r="4939" spans="26:27" hidden="1">
      <c r="Z4939" s="76"/>
      <c r="AA4939" s="76"/>
    </row>
    <row r="4940" spans="26:27" hidden="1">
      <c r="Z4940" s="76"/>
      <c r="AA4940" s="76"/>
    </row>
    <row r="4941" spans="26:27" hidden="1">
      <c r="Z4941" s="76"/>
      <c r="AA4941" s="76"/>
    </row>
    <row r="4942" spans="26:27" hidden="1">
      <c r="Z4942" s="76"/>
      <c r="AA4942" s="76"/>
    </row>
    <row r="4943" spans="26:27" hidden="1">
      <c r="Z4943" s="76"/>
      <c r="AA4943" s="76"/>
    </row>
    <row r="4944" spans="26:27" hidden="1">
      <c r="Z4944" s="76"/>
      <c r="AA4944" s="76"/>
    </row>
    <row r="4945" spans="26:27" hidden="1">
      <c r="Z4945" s="76"/>
      <c r="AA4945" s="76"/>
    </row>
    <row r="4946" spans="26:27" hidden="1">
      <c r="Z4946" s="76"/>
      <c r="AA4946" s="76"/>
    </row>
    <row r="4947" spans="26:27" hidden="1">
      <c r="Z4947" s="76"/>
      <c r="AA4947" s="76"/>
    </row>
    <row r="4948" spans="26:27" hidden="1">
      <c r="Z4948" s="76"/>
      <c r="AA4948" s="76"/>
    </row>
    <row r="4949" spans="26:27" hidden="1">
      <c r="Z4949" s="76"/>
      <c r="AA4949" s="76"/>
    </row>
    <row r="4950" spans="26:27" hidden="1">
      <c r="Z4950" s="76"/>
      <c r="AA4950" s="76"/>
    </row>
    <row r="4951" spans="26:27" hidden="1">
      <c r="Z4951" s="76"/>
      <c r="AA4951" s="76"/>
    </row>
    <row r="4952" spans="26:27" hidden="1">
      <c r="Z4952" s="76"/>
      <c r="AA4952" s="76"/>
    </row>
    <row r="4953" spans="26:27" hidden="1">
      <c r="Z4953" s="76"/>
      <c r="AA4953" s="76"/>
    </row>
    <row r="4954" spans="26:27" hidden="1">
      <c r="Z4954" s="76"/>
      <c r="AA4954" s="76"/>
    </row>
    <row r="4955" spans="26:27" hidden="1">
      <c r="Z4955" s="76"/>
      <c r="AA4955" s="76"/>
    </row>
    <row r="4956" spans="26:27" hidden="1">
      <c r="Z4956" s="76"/>
      <c r="AA4956" s="76"/>
    </row>
    <row r="4957" spans="26:27" hidden="1">
      <c r="Z4957" s="76"/>
      <c r="AA4957" s="76"/>
    </row>
    <row r="4958" spans="26:27" hidden="1">
      <c r="Z4958" s="76"/>
      <c r="AA4958" s="76"/>
    </row>
    <row r="4959" spans="26:27" hidden="1">
      <c r="Z4959" s="76"/>
      <c r="AA4959" s="76"/>
    </row>
    <row r="4960" spans="26:27" hidden="1">
      <c r="Z4960" s="76"/>
      <c r="AA4960" s="76"/>
    </row>
    <row r="4961" spans="26:27" hidden="1">
      <c r="Z4961" s="76"/>
      <c r="AA4961" s="76"/>
    </row>
    <row r="4962" spans="26:27" hidden="1">
      <c r="Z4962" s="76"/>
      <c r="AA4962" s="76"/>
    </row>
    <row r="4963" spans="26:27" hidden="1">
      <c r="Z4963" s="76"/>
      <c r="AA4963" s="76"/>
    </row>
    <row r="4964" spans="26:27" hidden="1">
      <c r="Z4964" s="76"/>
      <c r="AA4964" s="76"/>
    </row>
    <row r="4965" spans="26:27" hidden="1">
      <c r="Z4965" s="76"/>
      <c r="AA4965" s="76"/>
    </row>
    <row r="4966" spans="26:27" hidden="1">
      <c r="Z4966" s="76"/>
      <c r="AA4966" s="76"/>
    </row>
    <row r="4967" spans="26:27" hidden="1">
      <c r="Z4967" s="76"/>
      <c r="AA4967" s="76"/>
    </row>
    <row r="4968" spans="26:27" hidden="1">
      <c r="Z4968" s="76"/>
      <c r="AA4968" s="76"/>
    </row>
    <row r="4969" spans="26:27" hidden="1">
      <c r="Z4969" s="76"/>
      <c r="AA4969" s="76"/>
    </row>
    <row r="4970" spans="26:27" hidden="1">
      <c r="Z4970" s="76"/>
      <c r="AA4970" s="76"/>
    </row>
    <row r="4971" spans="26:27" hidden="1">
      <c r="Z4971" s="76"/>
      <c r="AA4971" s="76"/>
    </row>
    <row r="4972" spans="26:27" hidden="1">
      <c r="Z4972" s="76"/>
      <c r="AA4972" s="76"/>
    </row>
    <row r="4973" spans="26:27" hidden="1">
      <c r="Z4973" s="76"/>
      <c r="AA4973" s="76"/>
    </row>
    <row r="4974" spans="26:27" hidden="1">
      <c r="Z4974" s="76"/>
      <c r="AA4974" s="76"/>
    </row>
    <row r="4975" spans="26:27" hidden="1">
      <c r="Z4975" s="76"/>
      <c r="AA4975" s="76"/>
    </row>
    <row r="4976" spans="26:27" hidden="1">
      <c r="Z4976" s="76"/>
      <c r="AA4976" s="76"/>
    </row>
    <row r="4977" spans="26:27" hidden="1">
      <c r="Z4977" s="76"/>
      <c r="AA4977" s="76"/>
    </row>
    <row r="4978" spans="26:27" hidden="1">
      <c r="Z4978" s="76"/>
      <c r="AA4978" s="76"/>
    </row>
    <row r="4979" spans="26:27" hidden="1">
      <c r="Z4979" s="76"/>
      <c r="AA4979" s="76"/>
    </row>
    <row r="4980" spans="26:27" hidden="1">
      <c r="Z4980" s="76"/>
      <c r="AA4980" s="76"/>
    </row>
    <row r="4981" spans="26:27" hidden="1">
      <c r="Z4981" s="76"/>
      <c r="AA4981" s="76"/>
    </row>
    <row r="4982" spans="26:27" hidden="1">
      <c r="Z4982" s="76"/>
      <c r="AA4982" s="76"/>
    </row>
    <row r="4983" spans="26:27" hidden="1">
      <c r="Z4983" s="76"/>
      <c r="AA4983" s="76"/>
    </row>
    <row r="4984" spans="26:27" hidden="1">
      <c r="Z4984" s="76"/>
      <c r="AA4984" s="76"/>
    </row>
    <row r="4985" spans="26:27" hidden="1">
      <c r="Z4985" s="76"/>
      <c r="AA4985" s="76"/>
    </row>
    <row r="4986" spans="26:27" hidden="1">
      <c r="Z4986" s="76"/>
      <c r="AA4986" s="76"/>
    </row>
    <row r="4987" spans="26:27" hidden="1">
      <c r="Z4987" s="76"/>
      <c r="AA4987" s="76"/>
    </row>
    <row r="4988" spans="26:27" hidden="1">
      <c r="Z4988" s="76"/>
      <c r="AA4988" s="76"/>
    </row>
    <row r="4989" spans="26:27" hidden="1">
      <c r="Z4989" s="76"/>
      <c r="AA4989" s="76"/>
    </row>
    <row r="4990" spans="26:27" hidden="1">
      <c r="Z4990" s="76"/>
      <c r="AA4990" s="76"/>
    </row>
    <row r="4991" spans="26:27" hidden="1">
      <c r="Z4991" s="76"/>
      <c r="AA4991" s="76"/>
    </row>
    <row r="4992" spans="26:27" hidden="1">
      <c r="Z4992" s="76"/>
      <c r="AA4992" s="76"/>
    </row>
    <row r="4993" spans="26:27" hidden="1">
      <c r="Z4993" s="76"/>
      <c r="AA4993" s="76"/>
    </row>
    <row r="4994" spans="26:27" hidden="1">
      <c r="Z4994" s="76"/>
      <c r="AA4994" s="76"/>
    </row>
    <row r="4995" spans="26:27" hidden="1">
      <c r="Z4995" s="76"/>
      <c r="AA4995" s="76"/>
    </row>
    <row r="4996" spans="26:27" hidden="1">
      <c r="Z4996" s="76"/>
      <c r="AA4996" s="76"/>
    </row>
    <row r="4997" spans="26:27" hidden="1">
      <c r="Z4997" s="76"/>
      <c r="AA4997" s="76"/>
    </row>
    <row r="4998" spans="26:27" hidden="1">
      <c r="Z4998" s="76"/>
      <c r="AA4998" s="76"/>
    </row>
    <row r="4999" spans="26:27" hidden="1">
      <c r="Z4999" s="76"/>
      <c r="AA4999" s="76"/>
    </row>
    <row r="5000" spans="26:27" hidden="1">
      <c r="Z5000" s="76"/>
      <c r="AA5000" s="76"/>
    </row>
    <row r="5001" spans="26:27" hidden="1">
      <c r="Z5001" s="76"/>
      <c r="AA5001" s="76"/>
    </row>
    <row r="5002" spans="26:27" hidden="1">
      <c r="Z5002" s="76"/>
      <c r="AA5002" s="76"/>
    </row>
    <row r="5003" spans="26:27" hidden="1">
      <c r="Z5003" s="76"/>
      <c r="AA5003" s="76"/>
    </row>
    <row r="5004" spans="26:27" hidden="1">
      <c r="Z5004" s="76"/>
      <c r="AA5004" s="76"/>
    </row>
    <row r="5005" spans="26:27" hidden="1">
      <c r="Z5005" s="76"/>
      <c r="AA5005" s="76"/>
    </row>
    <row r="5006" spans="26:27" hidden="1">
      <c r="Z5006" s="76"/>
      <c r="AA5006" s="76"/>
    </row>
    <row r="5007" spans="26:27" hidden="1">
      <c r="Z5007" s="76"/>
      <c r="AA5007" s="76"/>
    </row>
    <row r="5008" spans="26:27" hidden="1">
      <c r="Z5008" s="76"/>
      <c r="AA5008" s="76"/>
    </row>
    <row r="5009" spans="26:27" hidden="1">
      <c r="Z5009" s="76"/>
      <c r="AA5009" s="76"/>
    </row>
    <row r="5010" spans="26:27" hidden="1">
      <c r="Z5010" s="76"/>
      <c r="AA5010" s="76"/>
    </row>
    <row r="5011" spans="26:27" hidden="1">
      <c r="Z5011" s="76"/>
      <c r="AA5011" s="76"/>
    </row>
    <row r="5012" spans="26:27" hidden="1">
      <c r="Z5012" s="76"/>
      <c r="AA5012" s="76"/>
    </row>
    <row r="5013" spans="26:27" hidden="1">
      <c r="Z5013" s="76"/>
      <c r="AA5013" s="76"/>
    </row>
    <row r="5014" spans="26:27" hidden="1">
      <c r="Z5014" s="76"/>
      <c r="AA5014" s="76"/>
    </row>
    <row r="5015" spans="26:27" hidden="1">
      <c r="Z5015" s="76"/>
      <c r="AA5015" s="76"/>
    </row>
    <row r="5016" spans="26:27" hidden="1">
      <c r="Z5016" s="76"/>
      <c r="AA5016" s="76"/>
    </row>
    <row r="5017" spans="26:27" hidden="1">
      <c r="Z5017" s="76"/>
      <c r="AA5017" s="76"/>
    </row>
    <row r="5018" spans="26:27" hidden="1">
      <c r="Z5018" s="76"/>
      <c r="AA5018" s="76"/>
    </row>
    <row r="5019" spans="26:27" hidden="1">
      <c r="Z5019" s="76"/>
      <c r="AA5019" s="76"/>
    </row>
    <row r="5020" spans="26:27" hidden="1">
      <c r="Z5020" s="76"/>
      <c r="AA5020" s="76"/>
    </row>
    <row r="5021" spans="26:27" hidden="1">
      <c r="Z5021" s="76"/>
      <c r="AA5021" s="76"/>
    </row>
    <row r="5022" spans="26:27" hidden="1">
      <c r="Z5022" s="76"/>
      <c r="AA5022" s="76"/>
    </row>
    <row r="5023" spans="26:27" hidden="1">
      <c r="Z5023" s="76"/>
      <c r="AA5023" s="76"/>
    </row>
    <row r="5024" spans="26:27" hidden="1">
      <c r="Z5024" s="76"/>
      <c r="AA5024" s="76"/>
    </row>
    <row r="5025" spans="26:27" hidden="1">
      <c r="Z5025" s="76"/>
      <c r="AA5025" s="76"/>
    </row>
    <row r="5026" spans="26:27" hidden="1">
      <c r="Z5026" s="76"/>
      <c r="AA5026" s="76"/>
    </row>
    <row r="5027" spans="26:27" hidden="1">
      <c r="Z5027" s="76"/>
      <c r="AA5027" s="76"/>
    </row>
    <row r="5028" spans="26:27" hidden="1">
      <c r="Z5028" s="76"/>
      <c r="AA5028" s="76"/>
    </row>
    <row r="5029" spans="26:27" hidden="1">
      <c r="Z5029" s="76"/>
      <c r="AA5029" s="76"/>
    </row>
    <row r="5030" spans="26:27" hidden="1">
      <c r="Z5030" s="76"/>
      <c r="AA5030" s="76"/>
    </row>
    <row r="5031" spans="26:27" hidden="1">
      <c r="Z5031" s="76"/>
      <c r="AA5031" s="76"/>
    </row>
    <row r="5032" spans="26:27" hidden="1">
      <c r="Z5032" s="76"/>
      <c r="AA5032" s="76"/>
    </row>
    <row r="5033" spans="26:27" hidden="1">
      <c r="Z5033" s="76"/>
      <c r="AA5033" s="76"/>
    </row>
    <row r="5034" spans="26:27" hidden="1">
      <c r="Z5034" s="76"/>
      <c r="AA5034" s="76"/>
    </row>
    <row r="5035" spans="26:27" hidden="1">
      <c r="Z5035" s="76"/>
      <c r="AA5035" s="76"/>
    </row>
    <row r="5036" spans="26:27" hidden="1">
      <c r="Z5036" s="76"/>
      <c r="AA5036" s="76"/>
    </row>
    <row r="5037" spans="26:27" hidden="1">
      <c r="Z5037" s="76"/>
      <c r="AA5037" s="76"/>
    </row>
    <row r="5038" spans="26:27" hidden="1">
      <c r="Z5038" s="76"/>
      <c r="AA5038" s="76"/>
    </row>
    <row r="5039" spans="26:27" hidden="1">
      <c r="Z5039" s="76"/>
      <c r="AA5039" s="76"/>
    </row>
    <row r="5040" spans="26:27" hidden="1">
      <c r="Z5040" s="76"/>
      <c r="AA5040" s="76"/>
    </row>
    <row r="5041" spans="26:27" hidden="1">
      <c r="Z5041" s="76"/>
      <c r="AA5041" s="76"/>
    </row>
    <row r="5042" spans="26:27" hidden="1">
      <c r="Z5042" s="76"/>
      <c r="AA5042" s="76"/>
    </row>
    <row r="5043" spans="26:27" hidden="1">
      <c r="Z5043" s="76"/>
      <c r="AA5043" s="76"/>
    </row>
    <row r="5044" spans="26:27" hidden="1">
      <c r="Z5044" s="76"/>
      <c r="AA5044" s="76"/>
    </row>
    <row r="5045" spans="26:27" hidden="1">
      <c r="Z5045" s="76"/>
      <c r="AA5045" s="76"/>
    </row>
    <row r="5046" spans="26:27" hidden="1">
      <c r="Z5046" s="76"/>
      <c r="AA5046" s="76"/>
    </row>
    <row r="5047" spans="26:27" hidden="1">
      <c r="Z5047" s="76"/>
      <c r="AA5047" s="76"/>
    </row>
    <row r="5048" spans="26:27" hidden="1">
      <c r="Z5048" s="76"/>
      <c r="AA5048" s="76"/>
    </row>
    <row r="5049" spans="26:27" hidden="1">
      <c r="Z5049" s="76"/>
      <c r="AA5049" s="76"/>
    </row>
    <row r="5050" spans="26:27" hidden="1">
      <c r="Z5050" s="76"/>
      <c r="AA5050" s="76"/>
    </row>
    <row r="5051" spans="26:27" hidden="1">
      <c r="Z5051" s="76"/>
      <c r="AA5051" s="76"/>
    </row>
    <row r="5052" spans="26:27" hidden="1">
      <c r="Z5052" s="76"/>
      <c r="AA5052" s="76"/>
    </row>
    <row r="5053" spans="26:27" hidden="1">
      <c r="Z5053" s="76"/>
      <c r="AA5053" s="76"/>
    </row>
    <row r="5054" spans="26:27" hidden="1">
      <c r="Z5054" s="76"/>
      <c r="AA5054" s="76"/>
    </row>
    <row r="5055" spans="26:27" hidden="1">
      <c r="Z5055" s="76"/>
      <c r="AA5055" s="76"/>
    </row>
    <row r="5056" spans="26:27" hidden="1">
      <c r="Z5056" s="76"/>
      <c r="AA5056" s="76"/>
    </row>
    <row r="5057" spans="26:27" hidden="1">
      <c r="Z5057" s="76"/>
      <c r="AA5057" s="76"/>
    </row>
    <row r="5058" spans="26:27" hidden="1">
      <c r="Z5058" s="76"/>
      <c r="AA5058" s="76"/>
    </row>
    <row r="5059" spans="26:27" hidden="1">
      <c r="Z5059" s="76"/>
      <c r="AA5059" s="76"/>
    </row>
    <row r="5060" spans="26:27" hidden="1">
      <c r="Z5060" s="76"/>
      <c r="AA5060" s="76"/>
    </row>
    <row r="5061" spans="26:27" hidden="1">
      <c r="Z5061" s="76"/>
      <c r="AA5061" s="76"/>
    </row>
    <row r="5062" spans="26:27" hidden="1">
      <c r="Z5062" s="76"/>
      <c r="AA5062" s="76"/>
    </row>
    <row r="5063" spans="26:27" hidden="1">
      <c r="Z5063" s="76"/>
      <c r="AA5063" s="76"/>
    </row>
    <row r="5064" spans="26:27" hidden="1">
      <c r="Z5064" s="76"/>
      <c r="AA5064" s="76"/>
    </row>
    <row r="5065" spans="26:27" hidden="1">
      <c r="Z5065" s="76"/>
      <c r="AA5065" s="76"/>
    </row>
    <row r="5066" spans="26:27" hidden="1">
      <c r="Z5066" s="76"/>
      <c r="AA5066" s="76"/>
    </row>
    <row r="5067" spans="26:27" hidden="1">
      <c r="Z5067" s="76"/>
      <c r="AA5067" s="76"/>
    </row>
    <row r="5068" spans="26:27" hidden="1">
      <c r="Z5068" s="76"/>
      <c r="AA5068" s="76"/>
    </row>
    <row r="5069" spans="26:27" hidden="1">
      <c r="Z5069" s="76"/>
      <c r="AA5069" s="76"/>
    </row>
    <row r="5070" spans="26:27" hidden="1">
      <c r="Z5070" s="76"/>
      <c r="AA5070" s="76"/>
    </row>
    <row r="5071" spans="26:27" hidden="1">
      <c r="Z5071" s="76"/>
      <c r="AA5071" s="76"/>
    </row>
    <row r="5072" spans="26:27" hidden="1">
      <c r="Z5072" s="76"/>
      <c r="AA5072" s="76"/>
    </row>
    <row r="5073" spans="26:27" hidden="1">
      <c r="Z5073" s="76"/>
      <c r="AA5073" s="76"/>
    </row>
    <row r="5074" spans="26:27" hidden="1">
      <c r="Z5074" s="76"/>
      <c r="AA5074" s="76"/>
    </row>
    <row r="5075" spans="26:27" hidden="1">
      <c r="Z5075" s="76"/>
      <c r="AA5075" s="76"/>
    </row>
    <row r="5076" spans="26:27" hidden="1">
      <c r="Z5076" s="76"/>
      <c r="AA5076" s="76"/>
    </row>
    <row r="5077" spans="26:27" hidden="1">
      <c r="Z5077" s="76"/>
      <c r="AA5077" s="76"/>
    </row>
    <row r="5078" spans="26:27" hidden="1">
      <c r="Z5078" s="76"/>
      <c r="AA5078" s="76"/>
    </row>
    <row r="5079" spans="26:27" hidden="1">
      <c r="Z5079" s="76"/>
      <c r="AA5079" s="76"/>
    </row>
    <row r="5080" spans="26:27" hidden="1">
      <c r="Z5080" s="76"/>
      <c r="AA5080" s="76"/>
    </row>
    <row r="5081" spans="26:27" hidden="1">
      <c r="Z5081" s="76"/>
      <c r="AA5081" s="76"/>
    </row>
    <row r="5082" spans="26:27" hidden="1">
      <c r="Z5082" s="76"/>
      <c r="AA5082" s="76"/>
    </row>
    <row r="5083" spans="26:27" hidden="1">
      <c r="Z5083" s="76"/>
      <c r="AA5083" s="76"/>
    </row>
    <row r="5084" spans="26:27" hidden="1">
      <c r="Z5084" s="76"/>
      <c r="AA5084" s="76"/>
    </row>
    <row r="5085" spans="26:27" hidden="1">
      <c r="Z5085" s="76"/>
      <c r="AA5085" s="76"/>
    </row>
    <row r="5086" spans="26:27" hidden="1">
      <c r="Z5086" s="76"/>
      <c r="AA5086" s="76"/>
    </row>
    <row r="5087" spans="26:27" hidden="1">
      <c r="Z5087" s="76"/>
      <c r="AA5087" s="76"/>
    </row>
    <row r="5088" spans="26:27" hidden="1">
      <c r="Z5088" s="76"/>
      <c r="AA5088" s="76"/>
    </row>
    <row r="5089" spans="26:27" hidden="1">
      <c r="Z5089" s="76"/>
      <c r="AA5089" s="76"/>
    </row>
    <row r="5090" spans="26:27" hidden="1">
      <c r="Z5090" s="76"/>
      <c r="AA5090" s="76"/>
    </row>
    <row r="5091" spans="26:27" hidden="1">
      <c r="Z5091" s="76"/>
      <c r="AA5091" s="76"/>
    </row>
    <row r="5092" spans="26:27" hidden="1">
      <c r="Z5092" s="76"/>
      <c r="AA5092" s="76"/>
    </row>
    <row r="5093" spans="26:27" hidden="1">
      <c r="Z5093" s="76"/>
      <c r="AA5093" s="76"/>
    </row>
    <row r="5094" spans="26:27" hidden="1">
      <c r="Z5094" s="76"/>
      <c r="AA5094" s="76"/>
    </row>
    <row r="5095" spans="26:27" hidden="1">
      <c r="Z5095" s="76"/>
      <c r="AA5095" s="76"/>
    </row>
    <row r="5096" spans="26:27" hidden="1">
      <c r="Z5096" s="76"/>
      <c r="AA5096" s="76"/>
    </row>
    <row r="5097" spans="26:27" hidden="1">
      <c r="Z5097" s="76"/>
      <c r="AA5097" s="76"/>
    </row>
    <row r="5098" spans="26:27" hidden="1">
      <c r="Z5098" s="76"/>
      <c r="AA5098" s="76"/>
    </row>
    <row r="5099" spans="26:27" hidden="1">
      <c r="Z5099" s="76"/>
      <c r="AA5099" s="76"/>
    </row>
    <row r="5100" spans="26:27" hidden="1">
      <c r="Z5100" s="76"/>
      <c r="AA5100" s="76"/>
    </row>
    <row r="5101" spans="26:27" hidden="1">
      <c r="Z5101" s="76"/>
      <c r="AA5101" s="76"/>
    </row>
    <row r="5102" spans="26:27" hidden="1">
      <c r="Z5102" s="76"/>
      <c r="AA5102" s="76"/>
    </row>
    <row r="5103" spans="26:27" hidden="1">
      <c r="Z5103" s="76"/>
      <c r="AA5103" s="76"/>
    </row>
    <row r="5104" spans="26:27" hidden="1">
      <c r="Z5104" s="76"/>
      <c r="AA5104" s="76"/>
    </row>
    <row r="5105" spans="26:27" hidden="1">
      <c r="Z5105" s="76"/>
      <c r="AA5105" s="76"/>
    </row>
    <row r="5106" spans="26:27" hidden="1">
      <c r="Z5106" s="76"/>
      <c r="AA5106" s="76"/>
    </row>
    <row r="5107" spans="26:27" hidden="1">
      <c r="Z5107" s="76"/>
      <c r="AA5107" s="76"/>
    </row>
    <row r="5108" spans="26:27" hidden="1">
      <c r="Z5108" s="76"/>
      <c r="AA5108" s="76"/>
    </row>
    <row r="5109" spans="26:27" hidden="1">
      <c r="Z5109" s="76"/>
      <c r="AA5109" s="76"/>
    </row>
    <row r="5110" spans="26:27" hidden="1">
      <c r="Z5110" s="76"/>
      <c r="AA5110" s="76"/>
    </row>
    <row r="5111" spans="26:27" hidden="1">
      <c r="Z5111" s="76"/>
      <c r="AA5111" s="76"/>
    </row>
    <row r="5112" spans="26:27" hidden="1">
      <c r="Z5112" s="76"/>
      <c r="AA5112" s="76"/>
    </row>
    <row r="5113" spans="26:27" hidden="1">
      <c r="Z5113" s="76"/>
      <c r="AA5113" s="76"/>
    </row>
    <row r="5114" spans="26:27" hidden="1">
      <c r="Z5114" s="76"/>
      <c r="AA5114" s="76"/>
    </row>
    <row r="5115" spans="26:27" hidden="1">
      <c r="Z5115" s="76"/>
      <c r="AA5115" s="76"/>
    </row>
    <row r="5116" spans="26:27" hidden="1">
      <c r="Z5116" s="76"/>
      <c r="AA5116" s="76"/>
    </row>
    <row r="5117" spans="26:27" hidden="1">
      <c r="Z5117" s="76"/>
      <c r="AA5117" s="76"/>
    </row>
    <row r="5118" spans="26:27" hidden="1">
      <c r="Z5118" s="76"/>
      <c r="AA5118" s="76"/>
    </row>
    <row r="5119" spans="26:27" hidden="1">
      <c r="Z5119" s="76"/>
      <c r="AA5119" s="76"/>
    </row>
    <row r="5120" spans="26:27" hidden="1">
      <c r="Z5120" s="76"/>
      <c r="AA5120" s="76"/>
    </row>
    <row r="5121" spans="26:27" hidden="1">
      <c r="Z5121" s="76"/>
      <c r="AA5121" s="76"/>
    </row>
    <row r="5122" spans="26:27" hidden="1">
      <c r="Z5122" s="76"/>
      <c r="AA5122" s="76"/>
    </row>
    <row r="5123" spans="26:27" hidden="1">
      <c r="Z5123" s="76"/>
      <c r="AA5123" s="76"/>
    </row>
    <row r="5124" spans="26:27" hidden="1">
      <c r="Z5124" s="76"/>
      <c r="AA5124" s="76"/>
    </row>
    <row r="5125" spans="26:27" hidden="1">
      <c r="Z5125" s="76"/>
      <c r="AA5125" s="76"/>
    </row>
    <row r="5126" spans="26:27" hidden="1">
      <c r="Z5126" s="76"/>
      <c r="AA5126" s="76"/>
    </row>
    <row r="5127" spans="26:27" hidden="1">
      <c r="Z5127" s="76"/>
      <c r="AA5127" s="76"/>
    </row>
    <row r="5128" spans="26:27" hidden="1">
      <c r="Z5128" s="76"/>
      <c r="AA5128" s="76"/>
    </row>
    <row r="5129" spans="26:27" hidden="1">
      <c r="Z5129" s="76"/>
      <c r="AA5129" s="76"/>
    </row>
    <row r="5130" spans="26:27" hidden="1">
      <c r="Z5130" s="76"/>
      <c r="AA5130" s="76"/>
    </row>
    <row r="5131" spans="26:27" hidden="1">
      <c r="Z5131" s="76"/>
      <c r="AA5131" s="76"/>
    </row>
    <row r="5132" spans="26:27" hidden="1">
      <c r="Z5132" s="76"/>
      <c r="AA5132" s="76"/>
    </row>
    <row r="5133" spans="26:27" hidden="1">
      <c r="Z5133" s="76"/>
      <c r="AA5133" s="76"/>
    </row>
    <row r="5134" spans="26:27" hidden="1">
      <c r="Z5134" s="76"/>
      <c r="AA5134" s="76"/>
    </row>
    <row r="5135" spans="26:27" hidden="1">
      <c r="Z5135" s="76"/>
      <c r="AA5135" s="76"/>
    </row>
    <row r="5136" spans="26:27" hidden="1">
      <c r="Z5136" s="76"/>
      <c r="AA5136" s="76"/>
    </row>
    <row r="5137" spans="26:27" hidden="1">
      <c r="Z5137" s="76"/>
      <c r="AA5137" s="76"/>
    </row>
    <row r="5138" spans="26:27" hidden="1">
      <c r="Z5138" s="76"/>
      <c r="AA5138" s="76"/>
    </row>
    <row r="5139" spans="26:27" hidden="1">
      <c r="Z5139" s="76"/>
      <c r="AA5139" s="76"/>
    </row>
    <row r="5140" spans="26:27" hidden="1">
      <c r="Z5140" s="76"/>
      <c r="AA5140" s="76"/>
    </row>
    <row r="5141" spans="26:27" hidden="1">
      <c r="Z5141" s="76"/>
      <c r="AA5141" s="76"/>
    </row>
    <row r="5142" spans="26:27" hidden="1">
      <c r="Z5142" s="76"/>
      <c r="AA5142" s="76"/>
    </row>
    <row r="5143" spans="26:27" hidden="1">
      <c r="Z5143" s="76"/>
      <c r="AA5143" s="76"/>
    </row>
    <row r="5144" spans="26:27" hidden="1">
      <c r="Z5144" s="76"/>
      <c r="AA5144" s="76"/>
    </row>
    <row r="5145" spans="26:27" hidden="1">
      <c r="Z5145" s="76"/>
      <c r="AA5145" s="76"/>
    </row>
    <row r="5146" spans="26:27" hidden="1">
      <c r="Z5146" s="76"/>
      <c r="AA5146" s="76"/>
    </row>
    <row r="5147" spans="26:27" hidden="1">
      <c r="Z5147" s="76"/>
      <c r="AA5147" s="76"/>
    </row>
    <row r="5148" spans="26:27" hidden="1">
      <c r="Z5148" s="76"/>
      <c r="AA5148" s="76"/>
    </row>
    <row r="5149" spans="26:27" hidden="1">
      <c r="Z5149" s="76"/>
      <c r="AA5149" s="76"/>
    </row>
    <row r="5150" spans="26:27" hidden="1">
      <c r="Z5150" s="76"/>
      <c r="AA5150" s="76"/>
    </row>
    <row r="5151" spans="26:27" hidden="1">
      <c r="Z5151" s="76"/>
      <c r="AA5151" s="76"/>
    </row>
    <row r="5152" spans="26:27" hidden="1">
      <c r="Z5152" s="76"/>
      <c r="AA5152" s="76"/>
    </row>
    <row r="5153" spans="26:27" hidden="1">
      <c r="Z5153" s="76"/>
      <c r="AA5153" s="76"/>
    </row>
    <row r="5154" spans="26:27" hidden="1">
      <c r="Z5154" s="76"/>
      <c r="AA5154" s="76"/>
    </row>
    <row r="5155" spans="26:27" hidden="1">
      <c r="Z5155" s="76"/>
      <c r="AA5155" s="76"/>
    </row>
    <row r="5156" spans="26:27" hidden="1">
      <c r="Z5156" s="76"/>
      <c r="AA5156" s="76"/>
    </row>
    <row r="5157" spans="26:27" hidden="1">
      <c r="Z5157" s="76"/>
      <c r="AA5157" s="76"/>
    </row>
    <row r="5158" spans="26:27" hidden="1">
      <c r="Z5158" s="76"/>
      <c r="AA5158" s="76"/>
    </row>
    <row r="5159" spans="26:27" hidden="1">
      <c r="Z5159" s="76"/>
      <c r="AA5159" s="76"/>
    </row>
    <row r="5160" spans="26:27" hidden="1">
      <c r="Z5160" s="76"/>
      <c r="AA5160" s="76"/>
    </row>
    <row r="5161" spans="26:27" hidden="1">
      <c r="Z5161" s="76"/>
      <c r="AA5161" s="76"/>
    </row>
    <row r="5162" spans="26:27" hidden="1">
      <c r="Z5162" s="76"/>
      <c r="AA5162" s="76"/>
    </row>
    <row r="5163" spans="26:27" hidden="1">
      <c r="Z5163" s="76"/>
      <c r="AA5163" s="76"/>
    </row>
    <row r="5164" spans="26:27" hidden="1">
      <c r="Z5164" s="76"/>
      <c r="AA5164" s="76"/>
    </row>
    <row r="5165" spans="26:27" hidden="1">
      <c r="Z5165" s="76"/>
      <c r="AA5165" s="76"/>
    </row>
    <row r="5166" spans="26:27" hidden="1">
      <c r="Z5166" s="76"/>
      <c r="AA5166" s="76"/>
    </row>
    <row r="5167" spans="26:27" hidden="1">
      <c r="Z5167" s="76"/>
      <c r="AA5167" s="76"/>
    </row>
    <row r="5168" spans="26:27" hidden="1">
      <c r="Z5168" s="76"/>
      <c r="AA5168" s="76"/>
    </row>
    <row r="5169" spans="26:27" hidden="1">
      <c r="Z5169" s="76"/>
      <c r="AA5169" s="76"/>
    </row>
    <row r="5170" spans="26:27" hidden="1">
      <c r="Z5170" s="76"/>
      <c r="AA5170" s="76"/>
    </row>
    <row r="5171" spans="26:27" hidden="1">
      <c r="Z5171" s="76"/>
      <c r="AA5171" s="76"/>
    </row>
    <row r="5172" spans="26:27" hidden="1">
      <c r="Z5172" s="76"/>
      <c r="AA5172" s="76"/>
    </row>
    <row r="5173" spans="26:27" hidden="1">
      <c r="Z5173" s="76"/>
      <c r="AA5173" s="76"/>
    </row>
    <row r="5174" spans="26:27" hidden="1">
      <c r="Z5174" s="76"/>
      <c r="AA5174" s="76"/>
    </row>
    <row r="5175" spans="26:27" hidden="1">
      <c r="Z5175" s="76"/>
      <c r="AA5175" s="76"/>
    </row>
    <row r="5176" spans="26:27" hidden="1">
      <c r="Z5176" s="76"/>
      <c r="AA5176" s="76"/>
    </row>
    <row r="5177" spans="26:27" hidden="1">
      <c r="Z5177" s="76"/>
      <c r="AA5177" s="76"/>
    </row>
    <row r="5178" spans="26:27" hidden="1">
      <c r="Z5178" s="76"/>
      <c r="AA5178" s="76"/>
    </row>
    <row r="5179" spans="26:27" hidden="1">
      <c r="Z5179" s="76"/>
      <c r="AA5179" s="76"/>
    </row>
    <row r="5180" spans="26:27" hidden="1">
      <c r="Z5180" s="76"/>
      <c r="AA5180" s="76"/>
    </row>
    <row r="5181" spans="26:27" hidden="1">
      <c r="Z5181" s="76"/>
      <c r="AA5181" s="76"/>
    </row>
    <row r="5182" spans="26:27" hidden="1">
      <c r="Z5182" s="76"/>
      <c r="AA5182" s="76"/>
    </row>
    <row r="5183" spans="26:27" hidden="1">
      <c r="Z5183" s="76"/>
      <c r="AA5183" s="76"/>
    </row>
    <row r="5184" spans="26:27" hidden="1">
      <c r="Z5184" s="76"/>
      <c r="AA5184" s="76"/>
    </row>
    <row r="5185" spans="26:27" hidden="1">
      <c r="Z5185" s="76"/>
      <c r="AA5185" s="76"/>
    </row>
    <row r="5186" spans="26:27" hidden="1">
      <c r="Z5186" s="76"/>
      <c r="AA5186" s="76"/>
    </row>
    <row r="5187" spans="26:27" hidden="1">
      <c r="Z5187" s="76"/>
      <c r="AA5187" s="76"/>
    </row>
    <row r="5188" spans="26:27" hidden="1">
      <c r="Z5188" s="76"/>
      <c r="AA5188" s="76"/>
    </row>
    <row r="5189" spans="26:27" hidden="1">
      <c r="Z5189" s="76"/>
      <c r="AA5189" s="76"/>
    </row>
    <row r="5190" spans="26:27" hidden="1">
      <c r="Z5190" s="76"/>
      <c r="AA5190" s="76"/>
    </row>
    <row r="5191" spans="26:27" hidden="1">
      <c r="Z5191" s="76"/>
      <c r="AA5191" s="76"/>
    </row>
    <row r="5192" spans="26:27" hidden="1">
      <c r="Z5192" s="76"/>
      <c r="AA5192" s="76"/>
    </row>
    <row r="5193" spans="26:27" hidden="1">
      <c r="Z5193" s="76"/>
      <c r="AA5193" s="76"/>
    </row>
    <row r="5194" spans="26:27" hidden="1">
      <c r="Z5194" s="76"/>
      <c r="AA5194" s="76"/>
    </row>
    <row r="5195" spans="26:27" hidden="1">
      <c r="Z5195" s="76"/>
      <c r="AA5195" s="76"/>
    </row>
    <row r="5196" spans="26:27" hidden="1">
      <c r="Z5196" s="76"/>
      <c r="AA5196" s="76"/>
    </row>
    <row r="5197" spans="26:27" hidden="1">
      <c r="Z5197" s="76"/>
      <c r="AA5197" s="76"/>
    </row>
    <row r="5198" spans="26:27" hidden="1">
      <c r="Z5198" s="76"/>
      <c r="AA5198" s="76"/>
    </row>
    <row r="5199" spans="26:27" hidden="1">
      <c r="Z5199" s="76"/>
      <c r="AA5199" s="76"/>
    </row>
    <row r="5200" spans="26:27" hidden="1">
      <c r="Z5200" s="76"/>
      <c r="AA5200" s="76"/>
    </row>
    <row r="5201" spans="26:27" hidden="1">
      <c r="Z5201" s="76"/>
      <c r="AA5201" s="76"/>
    </row>
    <row r="5202" spans="26:27" hidden="1">
      <c r="Z5202" s="76"/>
      <c r="AA5202" s="76"/>
    </row>
    <row r="5203" spans="26:27" hidden="1">
      <c r="Z5203" s="76"/>
      <c r="AA5203" s="76"/>
    </row>
    <row r="5204" spans="26:27" hidden="1">
      <c r="Z5204" s="76"/>
      <c r="AA5204" s="76"/>
    </row>
    <row r="5205" spans="26:27" hidden="1">
      <c r="Z5205" s="76"/>
      <c r="AA5205" s="76"/>
    </row>
    <row r="5206" spans="26:27" hidden="1">
      <c r="Z5206" s="76"/>
      <c r="AA5206" s="76"/>
    </row>
    <row r="5207" spans="26:27" hidden="1">
      <c r="Z5207" s="76"/>
      <c r="AA5207" s="76"/>
    </row>
    <row r="5208" spans="26:27" hidden="1">
      <c r="Z5208" s="76"/>
      <c r="AA5208" s="76"/>
    </row>
    <row r="5209" spans="26:27" hidden="1">
      <c r="Z5209" s="76"/>
      <c r="AA5209" s="76"/>
    </row>
    <row r="5210" spans="26:27" hidden="1">
      <c r="Z5210" s="76"/>
      <c r="AA5210" s="76"/>
    </row>
    <row r="5211" spans="26:27" hidden="1">
      <c r="Z5211" s="76"/>
      <c r="AA5211" s="76"/>
    </row>
    <row r="5212" spans="26:27" hidden="1">
      <c r="Z5212" s="76"/>
      <c r="AA5212" s="76"/>
    </row>
    <row r="5213" spans="26:27" hidden="1">
      <c r="Z5213" s="76"/>
      <c r="AA5213" s="76"/>
    </row>
    <row r="5214" spans="26:27" hidden="1">
      <c r="Z5214" s="76"/>
      <c r="AA5214" s="76"/>
    </row>
    <row r="5215" spans="26:27" hidden="1">
      <c r="Z5215" s="76"/>
      <c r="AA5215" s="76"/>
    </row>
    <row r="5216" spans="26:27" hidden="1">
      <c r="Z5216" s="76"/>
      <c r="AA5216" s="76"/>
    </row>
    <row r="5217" spans="26:27" hidden="1">
      <c r="Z5217" s="76"/>
      <c r="AA5217" s="76"/>
    </row>
    <row r="5218" spans="26:27" hidden="1">
      <c r="Z5218" s="76"/>
      <c r="AA5218" s="76"/>
    </row>
    <row r="5219" spans="26:27" hidden="1">
      <c r="Z5219" s="76"/>
      <c r="AA5219" s="76"/>
    </row>
    <row r="5220" spans="26:27" hidden="1">
      <c r="Z5220" s="76"/>
      <c r="AA5220" s="76"/>
    </row>
    <row r="5221" spans="26:27" hidden="1">
      <c r="Z5221" s="76"/>
      <c r="AA5221" s="76"/>
    </row>
    <row r="5222" spans="26:27" hidden="1">
      <c r="Z5222" s="76"/>
      <c r="AA5222" s="76"/>
    </row>
    <row r="5223" spans="26:27" hidden="1">
      <c r="Z5223" s="76"/>
      <c r="AA5223" s="76"/>
    </row>
    <row r="5224" spans="26:27" hidden="1">
      <c r="Z5224" s="76"/>
      <c r="AA5224" s="76"/>
    </row>
    <row r="5225" spans="26:27" hidden="1">
      <c r="Z5225" s="76"/>
      <c r="AA5225" s="76"/>
    </row>
    <row r="5226" spans="26:27" hidden="1">
      <c r="Z5226" s="76"/>
      <c r="AA5226" s="76"/>
    </row>
    <row r="5227" spans="26:27" hidden="1">
      <c r="Z5227" s="76"/>
      <c r="AA5227" s="76"/>
    </row>
    <row r="5228" spans="26:27" hidden="1">
      <c r="Z5228" s="76"/>
      <c r="AA5228" s="76"/>
    </row>
    <row r="5229" spans="26:27" hidden="1">
      <c r="Z5229" s="76"/>
      <c r="AA5229" s="76"/>
    </row>
    <row r="5230" spans="26:27" hidden="1">
      <c r="Z5230" s="76"/>
      <c r="AA5230" s="76"/>
    </row>
    <row r="5231" spans="26:27" hidden="1">
      <c r="Z5231" s="76"/>
      <c r="AA5231" s="76"/>
    </row>
    <row r="5232" spans="26:27" hidden="1">
      <c r="Z5232" s="76"/>
      <c r="AA5232" s="76"/>
    </row>
    <row r="5233" spans="26:27" hidden="1">
      <c r="Z5233" s="76"/>
      <c r="AA5233" s="76"/>
    </row>
    <row r="5234" spans="26:27" hidden="1">
      <c r="Z5234" s="76"/>
      <c r="AA5234" s="76"/>
    </row>
    <row r="5235" spans="26:27" hidden="1">
      <c r="Z5235" s="76"/>
      <c r="AA5235" s="76"/>
    </row>
    <row r="5236" spans="26:27" hidden="1">
      <c r="Z5236" s="76"/>
      <c r="AA5236" s="76"/>
    </row>
    <row r="5237" spans="26:27" hidden="1">
      <c r="Z5237" s="76"/>
      <c r="AA5237" s="76"/>
    </row>
    <row r="5238" spans="26:27" hidden="1">
      <c r="Z5238" s="76"/>
      <c r="AA5238" s="76"/>
    </row>
    <row r="5239" spans="26:27" hidden="1">
      <c r="Z5239" s="76"/>
      <c r="AA5239" s="76"/>
    </row>
    <row r="5240" spans="26:27" hidden="1">
      <c r="Z5240" s="76"/>
      <c r="AA5240" s="76"/>
    </row>
    <row r="5241" spans="26:27" hidden="1">
      <c r="Z5241" s="76"/>
      <c r="AA5241" s="76"/>
    </row>
    <row r="5242" spans="26:27" hidden="1">
      <c r="Z5242" s="76"/>
      <c r="AA5242" s="76"/>
    </row>
    <row r="5243" spans="26:27" hidden="1">
      <c r="Z5243" s="76"/>
      <c r="AA5243" s="76"/>
    </row>
    <row r="5244" spans="26:27" hidden="1">
      <c r="Z5244" s="76"/>
      <c r="AA5244" s="76"/>
    </row>
    <row r="5245" spans="26:27" hidden="1">
      <c r="Z5245" s="76"/>
      <c r="AA5245" s="76"/>
    </row>
    <row r="5246" spans="26:27" hidden="1">
      <c r="Z5246" s="76"/>
      <c r="AA5246" s="76"/>
    </row>
    <row r="5247" spans="26:27" hidden="1">
      <c r="Z5247" s="76"/>
      <c r="AA5247" s="76"/>
    </row>
    <row r="5248" spans="26:27" hidden="1">
      <c r="Z5248" s="76"/>
      <c r="AA5248" s="76"/>
    </row>
    <row r="5249" spans="26:27" hidden="1">
      <c r="Z5249" s="76"/>
      <c r="AA5249" s="76"/>
    </row>
    <row r="5250" spans="26:27" hidden="1">
      <c r="Z5250" s="76"/>
      <c r="AA5250" s="76"/>
    </row>
    <row r="5251" spans="26:27" hidden="1">
      <c r="Z5251" s="76"/>
      <c r="AA5251" s="76"/>
    </row>
    <row r="5252" spans="26:27" hidden="1">
      <c r="Z5252" s="76"/>
      <c r="AA5252" s="76"/>
    </row>
    <row r="5253" spans="26:27" hidden="1">
      <c r="Z5253" s="76"/>
      <c r="AA5253" s="76"/>
    </row>
    <row r="5254" spans="26:27" hidden="1">
      <c r="Z5254" s="76"/>
      <c r="AA5254" s="76"/>
    </row>
    <row r="5255" spans="26:27" hidden="1">
      <c r="Z5255" s="76"/>
      <c r="AA5255" s="76"/>
    </row>
    <row r="5256" spans="26:27" hidden="1">
      <c r="Z5256" s="76"/>
      <c r="AA5256" s="76"/>
    </row>
    <row r="5257" spans="26:27" hidden="1">
      <c r="Z5257" s="76"/>
      <c r="AA5257" s="76"/>
    </row>
    <row r="5258" spans="26:27" hidden="1">
      <c r="Z5258" s="76"/>
      <c r="AA5258" s="76"/>
    </row>
    <row r="5259" spans="26:27" hidden="1">
      <c r="Z5259" s="76"/>
      <c r="AA5259" s="76"/>
    </row>
    <row r="5260" spans="26:27" hidden="1">
      <c r="Z5260" s="76"/>
      <c r="AA5260" s="76"/>
    </row>
    <row r="5261" spans="26:27" hidden="1">
      <c r="Z5261" s="76"/>
      <c r="AA5261" s="76"/>
    </row>
    <row r="5262" spans="26:27" hidden="1">
      <c r="Z5262" s="76"/>
      <c r="AA5262" s="76"/>
    </row>
    <row r="5263" spans="26:27" hidden="1">
      <c r="Z5263" s="76"/>
      <c r="AA5263" s="76"/>
    </row>
    <row r="5264" spans="26:27" hidden="1">
      <c r="Z5264" s="76"/>
      <c r="AA5264" s="76"/>
    </row>
    <row r="5265" spans="26:27" hidden="1">
      <c r="Z5265" s="76"/>
      <c r="AA5265" s="76"/>
    </row>
    <row r="5266" spans="26:27" hidden="1">
      <c r="Z5266" s="76"/>
      <c r="AA5266" s="76"/>
    </row>
    <row r="5267" spans="26:27" hidden="1">
      <c r="Z5267" s="76"/>
      <c r="AA5267" s="76"/>
    </row>
    <row r="5268" spans="26:27" hidden="1">
      <c r="Z5268" s="76"/>
      <c r="AA5268" s="76"/>
    </row>
    <row r="5269" spans="26:27" hidden="1">
      <c r="Z5269" s="76"/>
      <c r="AA5269" s="76"/>
    </row>
    <row r="5270" spans="26:27" hidden="1">
      <c r="Z5270" s="76"/>
      <c r="AA5270" s="76"/>
    </row>
    <row r="5271" spans="26:27" hidden="1">
      <c r="Z5271" s="76"/>
      <c r="AA5271" s="76"/>
    </row>
    <row r="5272" spans="26:27" hidden="1">
      <c r="Z5272" s="76"/>
      <c r="AA5272" s="76"/>
    </row>
    <row r="5273" spans="26:27" hidden="1">
      <c r="Z5273" s="76"/>
      <c r="AA5273" s="76"/>
    </row>
    <row r="5274" spans="26:27" hidden="1">
      <c r="Z5274" s="76"/>
      <c r="AA5274" s="76"/>
    </row>
    <row r="5275" spans="26:27" hidden="1">
      <c r="Z5275" s="76"/>
      <c r="AA5275" s="76"/>
    </row>
    <row r="5276" spans="26:27" hidden="1">
      <c r="Z5276" s="76"/>
      <c r="AA5276" s="76"/>
    </row>
    <row r="5277" spans="26:27" hidden="1">
      <c r="Z5277" s="76"/>
      <c r="AA5277" s="76"/>
    </row>
    <row r="5278" spans="26:27" hidden="1">
      <c r="Z5278" s="76"/>
      <c r="AA5278" s="76"/>
    </row>
    <row r="5279" spans="26:27" hidden="1">
      <c r="Z5279" s="76"/>
      <c r="AA5279" s="76"/>
    </row>
    <row r="5280" spans="26:27" hidden="1">
      <c r="Z5280" s="76"/>
      <c r="AA5280" s="76"/>
    </row>
    <row r="5281" spans="26:27" hidden="1">
      <c r="Z5281" s="76"/>
      <c r="AA5281" s="76"/>
    </row>
    <row r="5282" spans="26:27" hidden="1">
      <c r="Z5282" s="76"/>
      <c r="AA5282" s="76"/>
    </row>
    <row r="5283" spans="26:27" hidden="1">
      <c r="Z5283" s="76"/>
      <c r="AA5283" s="76"/>
    </row>
    <row r="5284" spans="26:27" hidden="1">
      <c r="Z5284" s="76"/>
      <c r="AA5284" s="76"/>
    </row>
    <row r="5285" spans="26:27" hidden="1">
      <c r="Z5285" s="76"/>
      <c r="AA5285" s="76"/>
    </row>
    <row r="5286" spans="26:27" hidden="1">
      <c r="Z5286" s="76"/>
      <c r="AA5286" s="76"/>
    </row>
    <row r="5287" spans="26:27" hidden="1">
      <c r="Z5287" s="76"/>
      <c r="AA5287" s="76"/>
    </row>
    <row r="5288" spans="26:27" hidden="1">
      <c r="Z5288" s="76"/>
      <c r="AA5288" s="76"/>
    </row>
    <row r="5289" spans="26:27" hidden="1">
      <c r="Z5289" s="76"/>
      <c r="AA5289" s="76"/>
    </row>
    <row r="5290" spans="26:27" hidden="1">
      <c r="Z5290" s="76"/>
      <c r="AA5290" s="76"/>
    </row>
    <row r="5291" spans="26:27" hidden="1">
      <c r="Z5291" s="76"/>
      <c r="AA5291" s="76"/>
    </row>
    <row r="5292" spans="26:27" hidden="1">
      <c r="Z5292" s="76"/>
      <c r="AA5292" s="76"/>
    </row>
    <row r="5293" spans="26:27" hidden="1">
      <c r="Z5293" s="76"/>
      <c r="AA5293" s="76"/>
    </row>
    <row r="5294" spans="26:27" hidden="1">
      <c r="Z5294" s="76"/>
      <c r="AA5294" s="76"/>
    </row>
    <row r="5295" spans="26:27" hidden="1">
      <c r="Z5295" s="76"/>
      <c r="AA5295" s="76"/>
    </row>
    <row r="5296" spans="26:27" hidden="1">
      <c r="Z5296" s="76"/>
      <c r="AA5296" s="76"/>
    </row>
    <row r="5297" spans="26:27" hidden="1">
      <c r="Z5297" s="76"/>
      <c r="AA5297" s="76"/>
    </row>
    <row r="5298" spans="26:27" hidden="1">
      <c r="Z5298" s="76"/>
      <c r="AA5298" s="76"/>
    </row>
    <row r="5299" spans="26:27" hidden="1">
      <c r="Z5299" s="76"/>
      <c r="AA5299" s="76"/>
    </row>
    <row r="5300" spans="26:27" hidden="1">
      <c r="Z5300" s="76"/>
      <c r="AA5300" s="76"/>
    </row>
    <row r="5301" spans="26:27" hidden="1">
      <c r="Z5301" s="76"/>
      <c r="AA5301" s="76"/>
    </row>
    <row r="5302" spans="26:27" hidden="1">
      <c r="Z5302" s="76"/>
      <c r="AA5302" s="76"/>
    </row>
    <row r="5303" spans="26:27" hidden="1">
      <c r="Z5303" s="76"/>
      <c r="AA5303" s="76"/>
    </row>
    <row r="5304" spans="26:27" hidden="1">
      <c r="Z5304" s="76"/>
      <c r="AA5304" s="76"/>
    </row>
    <row r="5305" spans="26:27" hidden="1">
      <c r="Z5305" s="76"/>
      <c r="AA5305" s="76"/>
    </row>
    <row r="5306" spans="26:27" hidden="1">
      <c r="Z5306" s="76"/>
      <c r="AA5306" s="76"/>
    </row>
    <row r="5307" spans="26:27" hidden="1">
      <c r="Z5307" s="76"/>
      <c r="AA5307" s="76"/>
    </row>
    <row r="5308" spans="26:27" hidden="1">
      <c r="Z5308" s="76"/>
      <c r="AA5308" s="76"/>
    </row>
    <row r="5309" spans="26:27" hidden="1">
      <c r="Z5309" s="76"/>
      <c r="AA5309" s="76"/>
    </row>
    <row r="5310" spans="26:27" hidden="1">
      <c r="Z5310" s="76"/>
      <c r="AA5310" s="76"/>
    </row>
    <row r="5311" spans="26:27" hidden="1">
      <c r="Z5311" s="76"/>
      <c r="AA5311" s="76"/>
    </row>
    <row r="5312" spans="26:27" hidden="1">
      <c r="Z5312" s="76"/>
      <c r="AA5312" s="76"/>
    </row>
    <row r="5313" spans="26:27" hidden="1">
      <c r="Z5313" s="76"/>
      <c r="AA5313" s="76"/>
    </row>
    <row r="5314" spans="26:27" hidden="1">
      <c r="Z5314" s="76"/>
      <c r="AA5314" s="76"/>
    </row>
    <row r="5315" spans="26:27" hidden="1">
      <c r="Z5315" s="76"/>
      <c r="AA5315" s="76"/>
    </row>
    <row r="5316" spans="26:27" hidden="1">
      <c r="Z5316" s="76"/>
      <c r="AA5316" s="76"/>
    </row>
    <row r="5317" spans="26:27" hidden="1">
      <c r="Z5317" s="76"/>
      <c r="AA5317" s="76"/>
    </row>
    <row r="5318" spans="26:27" hidden="1">
      <c r="Z5318" s="76"/>
      <c r="AA5318" s="76"/>
    </row>
    <row r="5319" spans="26:27" hidden="1">
      <c r="Z5319" s="76"/>
      <c r="AA5319" s="76"/>
    </row>
    <row r="5320" spans="26:27" hidden="1">
      <c r="Z5320" s="76"/>
      <c r="AA5320" s="76"/>
    </row>
    <row r="5321" spans="26:27" hidden="1">
      <c r="Z5321" s="76"/>
      <c r="AA5321" s="76"/>
    </row>
    <row r="5322" spans="26:27" hidden="1">
      <c r="Z5322" s="76"/>
      <c r="AA5322" s="76"/>
    </row>
    <row r="5323" spans="26:27" hidden="1">
      <c r="Z5323" s="76"/>
      <c r="AA5323" s="76"/>
    </row>
    <row r="5324" spans="26:27" hidden="1">
      <c r="Z5324" s="76"/>
      <c r="AA5324" s="76"/>
    </row>
    <row r="5325" spans="26:27" hidden="1">
      <c r="Z5325" s="76"/>
      <c r="AA5325" s="76"/>
    </row>
    <row r="5326" spans="26:27" hidden="1">
      <c r="Z5326" s="76"/>
      <c r="AA5326" s="76"/>
    </row>
    <row r="5327" spans="26:27" hidden="1">
      <c r="Z5327" s="76"/>
      <c r="AA5327" s="76"/>
    </row>
    <row r="5328" spans="26:27" hidden="1">
      <c r="Z5328" s="76"/>
      <c r="AA5328" s="76"/>
    </row>
    <row r="5329" spans="26:27" hidden="1">
      <c r="Z5329" s="76"/>
      <c r="AA5329" s="76"/>
    </row>
    <row r="5330" spans="26:27" hidden="1">
      <c r="Z5330" s="76"/>
      <c r="AA5330" s="76"/>
    </row>
    <row r="5331" spans="26:27" hidden="1">
      <c r="Z5331" s="76"/>
      <c r="AA5331" s="76"/>
    </row>
    <row r="5332" spans="26:27" hidden="1">
      <c r="Z5332" s="76"/>
      <c r="AA5332" s="76"/>
    </row>
    <row r="5333" spans="26:27" hidden="1">
      <c r="Z5333" s="76"/>
      <c r="AA5333" s="76"/>
    </row>
    <row r="5334" spans="26:27" hidden="1">
      <c r="Z5334" s="76"/>
      <c r="AA5334" s="76"/>
    </row>
    <row r="5335" spans="26:27" hidden="1">
      <c r="Z5335" s="76"/>
      <c r="AA5335" s="76"/>
    </row>
    <row r="5336" spans="26:27" hidden="1">
      <c r="Z5336" s="76"/>
      <c r="AA5336" s="76"/>
    </row>
    <row r="5337" spans="26:27" hidden="1">
      <c r="Z5337" s="76"/>
      <c r="AA5337" s="76"/>
    </row>
    <row r="5338" spans="26:27" hidden="1">
      <c r="Z5338" s="76"/>
      <c r="AA5338" s="76"/>
    </row>
    <row r="5339" spans="26:27" hidden="1">
      <c r="Z5339" s="76"/>
      <c r="AA5339" s="76"/>
    </row>
    <row r="5340" spans="26:27" hidden="1">
      <c r="Z5340" s="76"/>
      <c r="AA5340" s="76"/>
    </row>
    <row r="5341" spans="26:27" hidden="1">
      <c r="Z5341" s="76"/>
      <c r="AA5341" s="76"/>
    </row>
    <row r="5342" spans="26:27" hidden="1">
      <c r="Z5342" s="76"/>
      <c r="AA5342" s="76"/>
    </row>
    <row r="5343" spans="26:27" hidden="1">
      <c r="Z5343" s="76"/>
      <c r="AA5343" s="76"/>
    </row>
    <row r="5344" spans="26:27" hidden="1">
      <c r="Z5344" s="76"/>
      <c r="AA5344" s="76"/>
    </row>
    <row r="5345" spans="26:27" hidden="1">
      <c r="Z5345" s="76"/>
      <c r="AA5345" s="76"/>
    </row>
    <row r="5346" spans="26:27" hidden="1">
      <c r="Z5346" s="76"/>
      <c r="AA5346" s="76"/>
    </row>
    <row r="5347" spans="26:27" hidden="1">
      <c r="Z5347" s="76"/>
      <c r="AA5347" s="76"/>
    </row>
    <row r="5348" spans="26:27" hidden="1">
      <c r="Z5348" s="76"/>
      <c r="AA5348" s="76"/>
    </row>
    <row r="5349" spans="26:27" hidden="1">
      <c r="Z5349" s="76"/>
      <c r="AA5349" s="76"/>
    </row>
    <row r="5350" spans="26:27" hidden="1">
      <c r="Z5350" s="76"/>
      <c r="AA5350" s="76"/>
    </row>
    <row r="5351" spans="26:27" hidden="1">
      <c r="Z5351" s="76"/>
      <c r="AA5351" s="76"/>
    </row>
    <row r="5352" spans="26:27" hidden="1">
      <c r="Z5352" s="76"/>
      <c r="AA5352" s="76"/>
    </row>
    <row r="5353" spans="26:27" hidden="1">
      <c r="Z5353" s="76"/>
      <c r="AA5353" s="76"/>
    </row>
    <row r="5354" spans="26:27" hidden="1">
      <c r="Z5354" s="76"/>
      <c r="AA5354" s="76"/>
    </row>
    <row r="5355" spans="26:27" hidden="1">
      <c r="Z5355" s="76"/>
      <c r="AA5355" s="76"/>
    </row>
    <row r="5356" spans="26:27" hidden="1">
      <c r="Z5356" s="76"/>
      <c r="AA5356" s="76"/>
    </row>
    <row r="5357" spans="26:27" hidden="1">
      <c r="Z5357" s="76"/>
      <c r="AA5357" s="76"/>
    </row>
    <row r="5358" spans="26:27" hidden="1">
      <c r="Z5358" s="76"/>
      <c r="AA5358" s="76"/>
    </row>
    <row r="5359" spans="26:27" hidden="1">
      <c r="Z5359" s="76"/>
      <c r="AA5359" s="76"/>
    </row>
    <row r="5360" spans="26:27" hidden="1">
      <c r="Z5360" s="76"/>
      <c r="AA5360" s="76"/>
    </row>
    <row r="5361" spans="26:27" hidden="1">
      <c r="Z5361" s="76"/>
      <c r="AA5361" s="76"/>
    </row>
    <row r="5362" spans="26:27" hidden="1">
      <c r="Z5362" s="76"/>
      <c r="AA5362" s="76"/>
    </row>
    <row r="5363" spans="26:27" hidden="1">
      <c r="Z5363" s="76"/>
      <c r="AA5363" s="76"/>
    </row>
    <row r="5364" spans="26:27" hidden="1">
      <c r="Z5364" s="76"/>
      <c r="AA5364" s="76"/>
    </row>
    <row r="5365" spans="26:27" hidden="1">
      <c r="Z5365" s="76"/>
      <c r="AA5365" s="76"/>
    </row>
    <row r="5366" spans="26:27" hidden="1">
      <c r="Z5366" s="76"/>
      <c r="AA5366" s="76"/>
    </row>
    <row r="5367" spans="26:27" hidden="1">
      <c r="Z5367" s="76"/>
      <c r="AA5367" s="76"/>
    </row>
    <row r="5368" spans="26:27" hidden="1">
      <c r="Z5368" s="76"/>
      <c r="AA5368" s="76"/>
    </row>
    <row r="5369" spans="26:27" hidden="1">
      <c r="Z5369" s="76"/>
      <c r="AA5369" s="76"/>
    </row>
    <row r="5370" spans="26:27" hidden="1">
      <c r="Z5370" s="76"/>
      <c r="AA5370" s="76"/>
    </row>
    <row r="5371" spans="26:27" hidden="1">
      <c r="Z5371" s="76"/>
      <c r="AA5371" s="76"/>
    </row>
    <row r="5372" spans="26:27" hidden="1">
      <c r="Z5372" s="76"/>
      <c r="AA5372" s="76"/>
    </row>
    <row r="5373" spans="26:27" hidden="1">
      <c r="Z5373" s="76"/>
      <c r="AA5373" s="76"/>
    </row>
    <row r="5374" spans="26:27" hidden="1">
      <c r="Z5374" s="76"/>
      <c r="AA5374" s="76"/>
    </row>
    <row r="5375" spans="26:27" hidden="1">
      <c r="Z5375" s="76"/>
      <c r="AA5375" s="76"/>
    </row>
    <row r="5376" spans="26:27" hidden="1">
      <c r="Z5376" s="76"/>
      <c r="AA5376" s="76"/>
    </row>
    <row r="5377" spans="26:27" hidden="1">
      <c r="Z5377" s="76"/>
      <c r="AA5377" s="76"/>
    </row>
    <row r="5378" spans="26:27" hidden="1">
      <c r="Z5378" s="76"/>
      <c r="AA5378" s="76"/>
    </row>
    <row r="5379" spans="26:27" hidden="1">
      <c r="Z5379" s="76"/>
      <c r="AA5379" s="76"/>
    </row>
    <row r="5380" spans="26:27" hidden="1">
      <c r="Z5380" s="76"/>
      <c r="AA5380" s="76"/>
    </row>
    <row r="5381" spans="26:27" hidden="1">
      <c r="Z5381" s="76"/>
      <c r="AA5381" s="76"/>
    </row>
    <row r="5382" spans="26:27" hidden="1">
      <c r="Z5382" s="76"/>
      <c r="AA5382" s="76"/>
    </row>
    <row r="5383" spans="26:27" hidden="1">
      <c r="Z5383" s="76"/>
      <c r="AA5383" s="76"/>
    </row>
    <row r="5384" spans="26:27" hidden="1">
      <c r="Z5384" s="76"/>
      <c r="AA5384" s="76"/>
    </row>
    <row r="5385" spans="26:27" hidden="1">
      <c r="Z5385" s="76"/>
      <c r="AA5385" s="76"/>
    </row>
    <row r="5386" spans="26:27" hidden="1">
      <c r="Z5386" s="76"/>
      <c r="AA5386" s="76"/>
    </row>
    <row r="5387" spans="26:27" hidden="1">
      <c r="Z5387" s="76"/>
      <c r="AA5387" s="76"/>
    </row>
    <row r="5388" spans="26:27" hidden="1">
      <c r="Z5388" s="76"/>
      <c r="AA5388" s="76"/>
    </row>
    <row r="5389" spans="26:27" hidden="1">
      <c r="Z5389" s="76"/>
      <c r="AA5389" s="76"/>
    </row>
    <row r="5390" spans="26:27" hidden="1">
      <c r="Z5390" s="76"/>
      <c r="AA5390" s="76"/>
    </row>
    <row r="5391" spans="26:27" hidden="1">
      <c r="Z5391" s="76"/>
      <c r="AA5391" s="76"/>
    </row>
    <row r="5392" spans="26:27" hidden="1">
      <c r="Z5392" s="76"/>
      <c r="AA5392" s="76"/>
    </row>
    <row r="5393" spans="26:27" hidden="1">
      <c r="Z5393" s="76"/>
      <c r="AA5393" s="76"/>
    </row>
    <row r="5394" spans="26:27" hidden="1">
      <c r="Z5394" s="76"/>
      <c r="AA5394" s="76"/>
    </row>
    <row r="5395" spans="26:27" hidden="1">
      <c r="Z5395" s="76"/>
      <c r="AA5395" s="76"/>
    </row>
    <row r="5396" spans="26:27" hidden="1">
      <c r="Z5396" s="76"/>
      <c r="AA5396" s="76"/>
    </row>
    <row r="5397" spans="26:27" hidden="1">
      <c r="Z5397" s="76"/>
      <c r="AA5397" s="76"/>
    </row>
    <row r="5398" spans="26:27" hidden="1">
      <c r="Z5398" s="76"/>
      <c r="AA5398" s="76"/>
    </row>
    <row r="5399" spans="26:27" hidden="1">
      <c r="Z5399" s="76"/>
      <c r="AA5399" s="76"/>
    </row>
    <row r="5400" spans="26:27" hidden="1">
      <c r="Z5400" s="76"/>
      <c r="AA5400" s="76"/>
    </row>
    <row r="5401" spans="26:27" hidden="1">
      <c r="Z5401" s="76"/>
      <c r="AA5401" s="76"/>
    </row>
    <row r="5402" spans="26:27" hidden="1">
      <c r="Z5402" s="76"/>
      <c r="AA5402" s="76"/>
    </row>
    <row r="5403" spans="26:27" hidden="1">
      <c r="Z5403" s="76"/>
      <c r="AA5403" s="76"/>
    </row>
    <row r="5404" spans="26:27" hidden="1">
      <c r="Z5404" s="76"/>
      <c r="AA5404" s="76"/>
    </row>
    <row r="5405" spans="26:27" hidden="1">
      <c r="Z5405" s="76"/>
      <c r="AA5405" s="76"/>
    </row>
    <row r="5406" spans="26:27" hidden="1">
      <c r="Z5406" s="76"/>
      <c r="AA5406" s="76"/>
    </row>
    <row r="5407" spans="26:27" hidden="1">
      <c r="Z5407" s="76"/>
      <c r="AA5407" s="76"/>
    </row>
    <row r="5408" spans="26:27" hidden="1">
      <c r="Z5408" s="76"/>
      <c r="AA5408" s="76"/>
    </row>
    <row r="5409" spans="26:27" hidden="1">
      <c r="Z5409" s="76"/>
      <c r="AA5409" s="76"/>
    </row>
    <row r="5410" spans="26:27" hidden="1">
      <c r="Z5410" s="76"/>
      <c r="AA5410" s="76"/>
    </row>
    <row r="5411" spans="26:27" hidden="1">
      <c r="Z5411" s="76"/>
      <c r="AA5411" s="76"/>
    </row>
    <row r="5412" spans="26:27" hidden="1">
      <c r="Z5412" s="76"/>
      <c r="AA5412" s="76"/>
    </row>
    <row r="5413" spans="26:27" hidden="1">
      <c r="Z5413" s="76"/>
      <c r="AA5413" s="76"/>
    </row>
    <row r="5414" spans="26:27" hidden="1">
      <c r="Z5414" s="76"/>
      <c r="AA5414" s="76"/>
    </row>
    <row r="5415" spans="26:27" hidden="1">
      <c r="Z5415" s="76"/>
      <c r="AA5415" s="76"/>
    </row>
    <row r="5416" spans="26:27" hidden="1">
      <c r="Z5416" s="76"/>
      <c r="AA5416" s="76"/>
    </row>
    <row r="5417" spans="26:27" hidden="1">
      <c r="Z5417" s="76"/>
      <c r="AA5417" s="76"/>
    </row>
    <row r="5418" spans="26:27" hidden="1">
      <c r="Z5418" s="76"/>
      <c r="AA5418" s="76"/>
    </row>
    <row r="5419" spans="26:27" hidden="1">
      <c r="Z5419" s="76"/>
      <c r="AA5419" s="76"/>
    </row>
  </sheetData>
  <autoFilter ref="R1:R5419" xr:uid="{FA087BD4-6B9B-41FB-B50E-00808CD006BC}">
    <filterColumn colId="0">
      <filters>
        <filter val="01-01-2023"/>
        <filter val="01-01-2025"/>
        <filter val="01-02-2022"/>
        <filter val="01-02-2024"/>
        <filter val="01-03-2022"/>
        <filter val="01-03-2023"/>
        <filter val="01-03-2024"/>
        <filter val="01-04-2022"/>
        <filter val="01-04-2023"/>
        <filter val="01-04-2024"/>
        <filter val="01-05-2022"/>
        <filter val="01-05-2023"/>
        <filter val="01-05-2024"/>
        <filter val="01-06-2023"/>
        <filter val="01-07-2022"/>
        <filter val="01-07-2024"/>
        <filter val="01-08-2023"/>
        <filter val="01-09-2022"/>
        <filter val="01-10-2022"/>
        <filter val="01-10-2023"/>
        <filter val="01-11-2022"/>
        <filter val="01-12-2022"/>
        <filter val="01-12-2023"/>
        <filter val="01-12-2024"/>
        <filter val="02-01-2023"/>
        <filter val="02-01-2025"/>
        <filter val="02-02-2023"/>
        <filter val="02-02-2024"/>
        <filter val="02-03-2022"/>
        <filter val="02-03-2023"/>
        <filter val="02-03-2024"/>
        <filter val="02-04-2023"/>
        <filter val="02-04-2024"/>
        <filter val="02-05-2022"/>
        <filter val="02-05-2023"/>
        <filter val="02-06-2023"/>
        <filter val="02-06-2024"/>
        <filter val="02-07-2023"/>
        <filter val="02-07-2024"/>
        <filter val="02-08-2023"/>
        <filter val="02-08-2024"/>
        <filter val="02-09-2022"/>
        <filter val="02-09-2024"/>
        <filter val="02-10-2022"/>
        <filter val="02-10-2023"/>
        <filter val="02-11-2022"/>
        <filter val="02-11-2023"/>
        <filter val="02-11-2024"/>
        <filter val="02-12-2022"/>
        <filter val="02-12-2023"/>
        <filter val="03-02-2023"/>
        <filter val="03-02-2024"/>
        <filter val="03-03-2022"/>
        <filter val="03-03-2024"/>
        <filter val="03-04-2023"/>
        <filter val="03-05-2022"/>
        <filter val="03-05-2023"/>
        <filter val="03-05-2024"/>
        <filter val="03-06-2023"/>
        <filter val="03-06-2024"/>
        <filter val="03-07-2022"/>
        <filter val="03-07-2023"/>
        <filter val="03-08-2022"/>
        <filter val="03-08-2023"/>
        <filter val="03-08-2024"/>
        <filter val="03-09-2022"/>
        <filter val="03-09-2024"/>
        <filter val="03-10-2022"/>
        <filter val="03-10-2024"/>
        <filter val="03-11-2023"/>
        <filter val="03-11-2024"/>
        <filter val="03-12-2022"/>
        <filter val="04-01-2022"/>
        <filter val="04-01-2023"/>
        <filter val="04-01-2025"/>
        <filter val="04-02-2022"/>
        <filter val="04-02-2023"/>
        <filter val="04-03-2023"/>
        <filter val="04-03-2024"/>
        <filter val="04-04-2022"/>
        <filter val="04-04-2023"/>
        <filter val="04-04-2024"/>
        <filter val="04-05-2022"/>
        <filter val="04-05-2023"/>
        <filter val="04-06-2022"/>
        <filter val="04-06-2023"/>
        <filter val="04-07-2022"/>
        <filter val="04-07-2023"/>
        <filter val="04-08-2022"/>
        <filter val="04-08-2023"/>
        <filter val="04-09-2022"/>
        <filter val="04-09-2024"/>
        <filter val="04-10-2023"/>
        <filter val="04-11-2022"/>
        <filter val="04-11-2023"/>
        <filter val="04-12-2022"/>
        <filter val="05-01-2023"/>
        <filter val="05-01-2024"/>
        <filter val="05-02-2023"/>
        <filter val="05-02-2024"/>
        <filter val="05-03-2022"/>
        <filter val="05-03-2023"/>
        <filter val="05-04-2022"/>
        <filter val="05-04-2023"/>
        <filter val="05-05-2022"/>
        <filter val="05-06-2022"/>
        <filter val="05-06-2023"/>
        <filter val="05-06-2024"/>
        <filter val="05-07-2023"/>
        <filter val="05-07-2024"/>
        <filter val="05-08-2022"/>
        <filter val="05-08-2023"/>
        <filter val="05-08-2024"/>
        <filter val="05-09-2023"/>
        <filter val="05-09-2024"/>
        <filter val="05-10-2023"/>
        <filter val="05-11-2022"/>
        <filter val="05-11-2023"/>
        <filter val="05-12-2022"/>
        <filter val="05-12-2023"/>
        <filter val="05-12-2024"/>
        <filter val="06-01-2022"/>
        <filter val="06-01-2023"/>
        <filter val="06-01-2024"/>
        <filter val="06-01-2025"/>
        <filter val="06-02-2022"/>
        <filter val="06-02-2023"/>
        <filter val="06-02-2024"/>
        <filter val="06-03-2024"/>
        <filter val="06-04-2022"/>
        <filter val="06-04-2023"/>
        <filter val="06-06-2022"/>
        <filter val="06-06-2024"/>
        <filter val="06-07-2023"/>
        <filter val="06-07-2024"/>
        <filter val="06-08-2022"/>
        <filter val="06-08-2023"/>
        <filter val="06-08-2024"/>
        <filter val="06-09-2022"/>
        <filter val="06-09-2023"/>
        <filter val="06-10-2022"/>
        <filter val="06-10-2024"/>
        <filter val="06-11-2022"/>
        <filter val="06-11-2024"/>
        <filter val="06-12-2023"/>
        <filter val="07-01-2022"/>
        <filter val="07-01-2023"/>
        <filter val="07-01-2024"/>
        <filter val="07-02-2022"/>
        <filter val="07-02-2024"/>
        <filter val="07-03-2022"/>
        <filter val="07-03-2024"/>
        <filter val="07-04-2022"/>
        <filter val="07-04-2024"/>
        <filter val="07-06-2023"/>
        <filter val="07-06-2024"/>
        <filter val="07-07-2022"/>
        <filter val="07-07-2024"/>
        <filter val="07-08-2022"/>
        <filter val="07-08-2023"/>
        <filter val="07-09-2022"/>
        <filter val="07-10-2024"/>
        <filter val="07-11-2022"/>
        <filter val="07-11-2023"/>
        <filter val="07-12-2024"/>
        <filter val="08-01-2022"/>
        <filter val="08-01-2023"/>
        <filter val="08-01-2025"/>
        <filter val="08-02-2022"/>
        <filter val="08-02-2023"/>
        <filter val="08-02-2024"/>
        <filter val="08-03-2022"/>
        <filter val="08-03-2023"/>
        <filter val="08-03-2024"/>
        <filter val="08-05-2022"/>
        <filter val="08-05-2023"/>
        <filter val="08-06-2024"/>
        <filter val="08-07-2023"/>
        <filter val="08-08-2022"/>
        <filter val="08-09-2024"/>
        <filter val="08-10-2022"/>
        <filter val="08-10-2023"/>
        <filter val="08-10-2024"/>
        <filter val="08-11-2023"/>
        <filter val="08-11-2024"/>
        <filter val="08-12-2023"/>
        <filter val="08-12-2024"/>
        <filter val="09-01-2024"/>
        <filter val="09-02-2022"/>
        <filter val="09-02-2023"/>
        <filter val="09-02-2024"/>
        <filter val="09-03-2024"/>
        <filter val="09-04-2024"/>
        <filter val="09-05-2022"/>
        <filter val="09-05-2024"/>
        <filter val="09-06-2023"/>
        <filter val="09-06-2024"/>
        <filter val="09-07-2022"/>
        <filter val="09-07-2023"/>
        <filter val="09-08-2022"/>
        <filter val="09-08-2023"/>
        <filter val="09-08-2024"/>
        <filter val="09-09-2023"/>
        <filter val="09-09-2024"/>
        <filter val="09-10-2022"/>
        <filter val="09-11-2022"/>
        <filter val="09-11-2024"/>
        <filter val="09-12-2022"/>
        <filter val="09-12-2024"/>
        <filter val="10-01-2023"/>
        <filter val="10-01-2024"/>
        <filter val="10-02-2023"/>
        <filter val="10-03-2022"/>
        <filter val="10-04-2023"/>
        <filter val="10-04-2024"/>
        <filter val="10-05-2022"/>
        <filter val="10-05-2023"/>
        <filter val="10-05-2024"/>
        <filter val="10-06-2022"/>
        <filter val="10-06-2024"/>
        <filter val="10-07-2024"/>
        <filter val="10-08-2024"/>
        <filter val="10-09-2022"/>
        <filter val="10-09-2023"/>
        <filter val="10-09-2024"/>
        <filter val="10-10-2022"/>
        <filter val="10-10-2023"/>
        <filter val="10-11-2022"/>
        <filter val="10-11-2023"/>
        <filter val="10-12-2024"/>
        <filter val="11-01-2022"/>
        <filter val="11-02-2022"/>
        <filter val="11-02-2023"/>
        <filter val="11-03-2024"/>
        <filter val="11-04-2023"/>
        <filter val="11-04-2024"/>
        <filter val="11-05-2023"/>
        <filter val="11-06-2022"/>
        <filter val="11-06-2024"/>
        <filter val="11-07-2022"/>
        <filter val="11-08-2022"/>
        <filter val="11-08-2023"/>
        <filter val="11-08-2024"/>
        <filter val="11-09-2023"/>
        <filter val="11-09-2024"/>
        <filter val="11-10-2023"/>
        <filter val="11-10-2024"/>
        <filter val="11-11-2022"/>
        <filter val="11-11-2023"/>
        <filter val="11-12-2024"/>
        <filter val="12-01-2022"/>
        <filter val="12-01-2025"/>
        <filter val="12-02-2024"/>
        <filter val="12-03-2022"/>
        <filter val="12-03-2024"/>
        <filter val="12-04-2022"/>
        <filter val="12-05-2022"/>
        <filter val="12-05-2024"/>
        <filter val="12-06-2022"/>
        <filter val="12-06-2023"/>
        <filter val="12-07-2022"/>
        <filter val="12-08-2024"/>
        <filter val="12-09-2022"/>
        <filter val="12-11-2022"/>
        <filter val="12-11-2023"/>
        <filter val="12-12-2022"/>
        <filter val="12-12-2023"/>
        <filter val="12-12-2024"/>
        <filter val="13-01-2023"/>
        <filter val="13-02-2022"/>
        <filter val="13-02-2023"/>
        <filter val="13-03-2023"/>
        <filter val="13-03-2024"/>
        <filter val="13-04-2022"/>
        <filter val="13-04-2023"/>
        <filter val="13-04-2024"/>
        <filter val="13-05-2024"/>
        <filter val="13-06-2022"/>
        <filter val="13-07-2022"/>
        <filter val="13-09-2022"/>
        <filter val="13-09-2024"/>
        <filter val="13-10-2023"/>
        <filter val="13-10-2024"/>
        <filter val="13-11-2023"/>
        <filter val="13-12-2022"/>
        <filter val="13-12-2023"/>
        <filter val="13-12-2024"/>
        <filter val="14-01-2023"/>
        <filter val="14-01-2024"/>
        <filter val="14-02-2022"/>
        <filter val="14-02-2023"/>
        <filter val="14-02-2024"/>
        <filter val="14-03-2023"/>
        <filter val="14-03-2024"/>
        <filter val="14-04-2022"/>
        <filter val="14-04-2024"/>
        <filter val="14-05-2022"/>
        <filter val="14-05-2023"/>
        <filter val="14-06-2022"/>
        <filter val="14-06-2024"/>
        <filter val="14-07-2023"/>
        <filter val="14-07-2024"/>
        <filter val="14-08-2024"/>
        <filter val="14-09-2023"/>
        <filter val="14-09-2024"/>
        <filter val="14-10-2022"/>
        <filter val="14-10-2024"/>
        <filter val="14-11-2023"/>
        <filter val="14-12-2024"/>
        <filter val="15-01-2022"/>
        <filter val="15-02-2023"/>
        <filter val="15-02-2024"/>
        <filter val="15-04-2023"/>
        <filter val="15-04-2024"/>
        <filter val="15-05-2022"/>
        <filter val="15-05-2023"/>
        <filter val="15-05-2024"/>
        <filter val="15-06-2023"/>
        <filter val="15-06-2024"/>
        <filter val="15-09-2022"/>
        <filter val="15-09-2023"/>
        <filter val="15-10-2022"/>
        <filter val="15-10-2024"/>
        <filter val="15-11-2022"/>
        <filter val="15-11-2024"/>
        <filter val="15-12-2022"/>
        <filter val="15-12-2024"/>
        <filter val="16-01-2022"/>
        <filter val="16-01-2023"/>
        <filter val="16-01-2024"/>
        <filter val="16-02-2022"/>
        <filter val="16-02-2024"/>
        <filter val="16-03-2022"/>
        <filter val="16-03-2023"/>
        <filter val="16-04-2022"/>
        <filter val="16-04-2023"/>
        <filter val="16-04-2024"/>
        <filter val="16-05-2022"/>
        <filter val="16-05-2023"/>
        <filter val="16-06-2022"/>
        <filter val="16-06-2023"/>
        <filter val="16-06-2024"/>
        <filter val="16-07-2022"/>
        <filter val="16-08-2022"/>
        <filter val="16-08-2024"/>
        <filter val="16-09-2022"/>
        <filter val="16-09-2024"/>
        <filter val="16-10-2022"/>
        <filter val="16-10-2023"/>
        <filter val="16-10-2024"/>
        <filter val="16-11-2023"/>
        <filter val="16-11-2024"/>
        <filter val="16-12-2022"/>
        <filter val="16-12-2023"/>
        <filter val="17-01-2022"/>
        <filter val="17-01-2023"/>
        <filter val="17-01-2024"/>
        <filter val="17-02-2023"/>
        <filter val="17-02-2024"/>
        <filter val="17-03-2022"/>
        <filter val="17-03-2024"/>
        <filter val="17-04-2022"/>
        <filter val="17-04-2023"/>
        <filter val="17-04-2024"/>
        <filter val="17-05-2022"/>
        <filter val="17-05-2023"/>
        <filter val="17-05-2024"/>
        <filter val="17-06-2022"/>
        <filter val="17-06-2024"/>
        <filter val="17-07-2023"/>
        <filter val="17-07-2024"/>
        <filter val="17-08-2023"/>
        <filter val="17-08-2024"/>
        <filter val="17-09-2023"/>
        <filter val="17-09-2024"/>
        <filter val="17-10-2022"/>
        <filter val="17-11-2022"/>
        <filter val="17-11-2023"/>
        <filter val="17-12-2022"/>
        <filter val="17-12-2023"/>
        <filter val="18-01-2022"/>
        <filter val="18-02-2022"/>
        <filter val="18-02-2023"/>
        <filter val="18-02-2024"/>
        <filter val="18-03-2023"/>
        <filter val="18-03-2024"/>
        <filter val="18-04-2023"/>
        <filter val="18-04-2024"/>
        <filter val="18-05-2023"/>
        <filter val="18-05-2024"/>
        <filter val="18-06-2024"/>
        <filter val="18-07-2023"/>
        <filter val="18-08-2022"/>
        <filter val="18-08-2023"/>
        <filter val="18-09-2023"/>
        <filter val="18-10-2022"/>
        <filter val="18-10-2023"/>
        <filter val="18-10-2024"/>
        <filter val="18-11-2022"/>
        <filter val="18-11-2024"/>
        <filter val="18-12-2022"/>
        <filter val="18-12-2023"/>
        <filter val="18-12-2024"/>
        <filter val="19-01-2023"/>
        <filter val="19-01-2024"/>
        <filter val="19-02-2022"/>
        <filter val="19-02-2024"/>
        <filter val="19-03-2022"/>
        <filter val="19-03-2024"/>
        <filter val="19-04-2023"/>
        <filter val="19-04-2024"/>
        <filter val="19-05-2022"/>
        <filter val="19-06-2022"/>
        <filter val="19-07-2024"/>
        <filter val="19-08-2022"/>
        <filter val="19-09-2024"/>
        <filter val="19-10-2022"/>
        <filter val="19-10-2024"/>
        <filter val="19-11-2022"/>
        <filter val="19-12-2022"/>
        <filter val="19-12-2023"/>
        <filter val="19-12-2024"/>
        <filter val="20-01-2023"/>
        <filter val="20-01-2024"/>
        <filter val="20-02-2022"/>
        <filter val="20-02-2023"/>
        <filter val="20-03-2022"/>
        <filter val="20-03-2023"/>
        <filter val="20-04-2022"/>
        <filter val="20-04-2023"/>
        <filter val="20-05-2024"/>
        <filter val="20-06-2022"/>
        <filter val="20-06-2023"/>
        <filter val="20-07-2022"/>
        <filter val="20-07-2023"/>
        <filter val="20-08-2022"/>
        <filter val="20-08-2023"/>
        <filter val="20-09-2022"/>
        <filter val="20-10-2022"/>
        <filter val="20-10-2023"/>
        <filter val="20-10-2024"/>
        <filter val="20-11-2022"/>
        <filter val="20-11-2023"/>
        <filter val="20-12-2024"/>
        <filter val="21-02-2023"/>
        <filter val="21-02-2024"/>
        <filter val="21-03-2023"/>
        <filter val="21-03-2024"/>
        <filter val="21-04-2023"/>
        <filter val="21-04-2024"/>
        <filter val="21-05-2022"/>
        <filter val="21-05-2023"/>
        <filter val="21-06-2022"/>
        <filter val="21-07-2024"/>
        <filter val="21-08-2022"/>
        <filter val="21-09-2022"/>
        <filter val="21-09-2024"/>
        <filter val="21-10-2023"/>
        <filter val="21-11-2022"/>
        <filter val="21-12-2022"/>
        <filter val="21-12-2023"/>
        <filter val="21-12-2024"/>
        <filter val="22-01-2023"/>
        <filter val="22-01-2024"/>
        <filter val="22-02-2022"/>
        <filter val="22-03-2022"/>
        <filter val="22-03-2024"/>
        <filter val="22-04-2022"/>
        <filter val="22-04-2023"/>
        <filter val="22-04-2024"/>
        <filter val="22-05-2023"/>
        <filter val="22-06-2023"/>
        <filter val="22-07-2022"/>
        <filter val="22-07-2024"/>
        <filter val="22-08-2023"/>
        <filter val="22-09-2023"/>
        <filter val="22-10-2022"/>
        <filter val="22-10-2023"/>
        <filter val="22-10-2024"/>
        <filter val="22-11-2023"/>
        <filter val="22-11-2024"/>
        <filter val="22-12-2023"/>
        <filter val="23-01-2022"/>
        <filter val="23-01-2023"/>
        <filter val="23-01-2024"/>
        <filter val="23-02-2022"/>
        <filter val="23-02-2023"/>
        <filter val="23-02-2024"/>
        <filter val="23-03-2022"/>
        <filter val="23-03-2023"/>
        <filter val="23-03-2024"/>
        <filter val="23-04-2024"/>
        <filter val="23-05-2022"/>
        <filter val="23-05-2024"/>
        <filter val="23-06-2022"/>
        <filter val="23-07-2023"/>
        <filter val="23-07-2024"/>
        <filter val="23-08-2022"/>
        <filter val="23-08-2023"/>
        <filter val="23-08-2024"/>
        <filter val="23-09-2022"/>
        <filter val="23-10-2024"/>
        <filter val="23-11-2022"/>
        <filter val="23-12-2022"/>
        <filter val="24-01-2022"/>
        <filter val="24-02-2024"/>
        <filter val="24-03-2023"/>
        <filter val="24-04-2022"/>
        <filter val="24-04-2023"/>
        <filter val="24-04-2024"/>
        <filter val="24-05-2022"/>
        <filter val="24-06-2022"/>
        <filter val="24-06-2024"/>
        <filter val="24-07-2022"/>
        <filter val="24-07-2024"/>
        <filter val="24-08-2022"/>
        <filter val="24-08-2023"/>
        <filter val="24-08-2024"/>
        <filter val="24-09-2022"/>
        <filter val="24-09-2023"/>
        <filter val="24-10-2022"/>
        <filter val="24-10-2023"/>
        <filter val="24-10-2024"/>
        <filter val="24-11-2022"/>
        <filter val="24-11-2024"/>
        <filter val="24-12-2022"/>
        <filter val="24-12-2023"/>
        <filter val="25-01-2022"/>
        <filter val="25-01-2023"/>
        <filter val="25-01-2024"/>
        <filter val="25-02-2022"/>
        <filter val="25-02-2024"/>
        <filter val="25-03-2022"/>
        <filter val="25-04-2022"/>
        <filter val="25-04-2023"/>
        <filter val="25-04-2024"/>
        <filter val="25-06-2022"/>
        <filter val="25-06-2024"/>
        <filter val="25-07-2022"/>
        <filter val="25-08-2024"/>
        <filter val="25-09-2022"/>
        <filter val="25-09-2023"/>
        <filter val="25-09-2024"/>
        <filter val="25-10-2022"/>
        <filter val="25-10-2024"/>
        <filter val="25-11-2022"/>
        <filter val="25-11-2023"/>
        <filter val="25-11-2024"/>
        <filter val="25-12-2022"/>
        <filter val="25-12-2024"/>
        <filter val="26-02-2024"/>
        <filter val="26-03-2024"/>
        <filter val="26-04-2022"/>
        <filter val="26-04-2024"/>
        <filter val="26-05-2023"/>
        <filter val="26-05-2024"/>
        <filter val="26-06-2022"/>
        <filter val="26-06-2023"/>
        <filter val="26-06-2024"/>
        <filter val="26-08-2024"/>
        <filter val="26-09-2023"/>
        <filter val="26-09-2024"/>
        <filter val="26-10-2022"/>
        <filter val="26-10-2023"/>
        <filter val="26-11-2022"/>
        <filter val="26-11-2023"/>
        <filter val="26-12-2022"/>
        <filter val="26-12-2024"/>
        <filter val="27-01-2023"/>
        <filter val="27-01-2024"/>
        <filter val="27-02-2023"/>
        <filter val="27-03-2022"/>
        <filter val="27-03-2023"/>
        <filter val="27-03-2024"/>
        <filter val="27-04-2022"/>
        <filter val="27-04-2024"/>
        <filter val="27-05-2024"/>
        <filter val="27-06-2022"/>
        <filter val="27-06-2023"/>
        <filter val="27-07-2024"/>
        <filter val="27-08-2022"/>
        <filter val="27-08-2023"/>
        <filter val="27-08-2024"/>
        <filter val="27-09-2022"/>
        <filter val="27-09-2024"/>
        <filter val="27-11-2022"/>
        <filter val="27-11-2023"/>
        <filter val="27-11-2024"/>
        <filter val="27-12-2022"/>
        <filter val="28-01-2023"/>
        <filter val="28-02-2022"/>
        <filter val="28-02-2023"/>
        <filter val="28-03-2023"/>
        <filter val="28-04-2022"/>
        <filter val="28-04-2023"/>
        <filter val="28-04-2024"/>
        <filter val="28-05-2024"/>
        <filter val="28-06-2023"/>
        <filter val="28-07-2022"/>
        <filter val="28-07-2023"/>
        <filter val="28-07-2024"/>
        <filter val="28-08-2023"/>
        <filter val="28-08-2024"/>
        <filter val="28-09-2024"/>
        <filter val="28-10-2022"/>
        <filter val="28-10-2023"/>
        <filter val="28-11-2022"/>
        <filter val="28-11-2023"/>
        <filter val="28-11-2024"/>
        <filter val="28-12-2022"/>
        <filter val="28-12-2023"/>
        <filter val="28-12-2024"/>
        <filter val="29-01-2022"/>
        <filter val="29-01-2023"/>
        <filter val="29-01-2024"/>
        <filter val="29-02-2024"/>
        <filter val="29-03-2022"/>
        <filter val="29-04-2022"/>
        <filter val="29-04-2023"/>
        <filter val="29-04-2024"/>
        <filter val="29-05-2023"/>
        <filter val="29-06-2023"/>
        <filter val="29-07-2022"/>
        <filter val="29-07-2023"/>
        <filter val="29-09-2023"/>
        <filter val="29-10-2022"/>
        <filter val="29-10-2023"/>
        <filter val="29-10-2024"/>
        <filter val="29-11-2023"/>
        <filter val="29-11-2024"/>
        <filter val="29-12-2023"/>
        <filter val="29-12-2024"/>
        <filter val="30-03-2024"/>
        <filter val="30-04-2022"/>
        <filter val="30-04-2023"/>
        <filter val="30-04-2024"/>
        <filter val="30-05-2023"/>
        <filter val="30-05-2024"/>
        <filter val="30-06-2022"/>
        <filter val="30-06-2023"/>
        <filter val="30-07-2022"/>
        <filter val="30-07-2023"/>
        <filter val="30-07-2024"/>
        <filter val="30-08-2022"/>
        <filter val="30-08-2024"/>
        <filter val="30-09-2022"/>
        <filter val="30-09-2023"/>
        <filter val="30-09-2024"/>
        <filter val="30-10-2024"/>
        <filter val="30-11-2022"/>
        <filter val="30-11-2023"/>
        <filter val="30-11-2024"/>
        <filter val="30-12-2022"/>
        <filter val="31-01-2022"/>
        <filter val="31-01-2023"/>
        <filter val="31-03-2023"/>
        <filter val="31-03-2024"/>
        <filter val="31-05-2024"/>
        <filter val="31-07-2022"/>
        <filter val="31-07-2023"/>
        <filter val="31-08-2022"/>
        <filter val="31-10-2022"/>
        <filter val="31-10-2023"/>
        <filter val="31-10-2024"/>
        <filter val="31-12-2022"/>
        <filter val="31-12-2023"/>
      </filters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8DA83-079A-480B-9055-958F4ECA5A6D}">
  <dimension ref="A3:C4"/>
  <sheetViews>
    <sheetView workbookViewId="0">
      <selection activeCell="C3" sqref="C3"/>
    </sheetView>
  </sheetViews>
  <sheetFormatPr defaultRowHeight="15"/>
  <cols>
    <col min="1" max="1" width="26.140625" bestFit="1" customWidth="1"/>
    <col min="2" max="2" width="23" bestFit="1" customWidth="1"/>
    <col min="3" max="4" width="23.7109375" bestFit="1" customWidth="1"/>
  </cols>
  <sheetData>
    <row r="3" spans="1:3">
      <c r="A3" t="s">
        <v>4248</v>
      </c>
      <c r="B3" t="s">
        <v>4330</v>
      </c>
      <c r="C3" t="s">
        <v>4402</v>
      </c>
    </row>
    <row r="4" spans="1:3">
      <c r="A4" s="76">
        <v>100893.4500000001</v>
      </c>
      <c r="B4" s="76">
        <v>86.170555555555566</v>
      </c>
      <c r="C4" s="76">
        <v>2000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159EB-FDD4-4F10-B8C9-F4501EE4E95E}">
  <dimension ref="A3:A8"/>
  <sheetViews>
    <sheetView workbookViewId="0">
      <selection activeCell="A3" sqref="A3"/>
    </sheetView>
  </sheetViews>
  <sheetFormatPr defaultRowHeight="15"/>
  <cols>
    <col min="1" max="1" width="18.7109375" bestFit="1" customWidth="1"/>
  </cols>
  <sheetData>
    <row r="3" spans="1:1">
      <c r="A3" s="75" t="s">
        <v>1368</v>
      </c>
    </row>
    <row r="4" spans="1:1">
      <c r="A4" t="s">
        <v>1377</v>
      </c>
    </row>
    <row r="5" spans="1:1">
      <c r="A5" t="s">
        <v>1386</v>
      </c>
    </row>
    <row r="6" spans="1:1">
      <c r="A6" t="s">
        <v>1381</v>
      </c>
    </row>
    <row r="7" spans="1:1">
      <c r="A7" t="s">
        <v>1426</v>
      </c>
    </row>
    <row r="8" spans="1:1">
      <c r="A8" t="s">
        <v>1361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2BDE8-872E-4CF1-82D9-EBDF138F71CC}">
  <dimension ref="A3:C20"/>
  <sheetViews>
    <sheetView workbookViewId="0">
      <selection activeCell="A3" sqref="A3"/>
    </sheetView>
  </sheetViews>
  <sheetFormatPr defaultRowHeight="15"/>
  <sheetData>
    <row r="3" spans="1:3">
      <c r="A3" s="124"/>
      <c r="B3" s="125"/>
      <c r="C3" s="126"/>
    </row>
    <row r="4" spans="1:3">
      <c r="A4" s="127"/>
      <c r="B4" s="128"/>
      <c r="C4" s="129"/>
    </row>
    <row r="5" spans="1:3">
      <c r="A5" s="127"/>
      <c r="B5" s="128"/>
      <c r="C5" s="129"/>
    </row>
    <row r="6" spans="1:3">
      <c r="A6" s="127"/>
      <c r="B6" s="128"/>
      <c r="C6" s="129"/>
    </row>
    <row r="7" spans="1:3">
      <c r="A7" s="127"/>
      <c r="B7" s="128"/>
      <c r="C7" s="129"/>
    </row>
    <row r="8" spans="1:3">
      <c r="A8" s="127"/>
      <c r="B8" s="128"/>
      <c r="C8" s="129"/>
    </row>
    <row r="9" spans="1:3">
      <c r="A9" s="127"/>
      <c r="B9" s="128"/>
      <c r="C9" s="129"/>
    </row>
    <row r="10" spans="1:3">
      <c r="A10" s="127"/>
      <c r="B10" s="128"/>
      <c r="C10" s="129"/>
    </row>
    <row r="11" spans="1:3">
      <c r="A11" s="127"/>
      <c r="B11" s="128"/>
      <c r="C11" s="129"/>
    </row>
    <row r="12" spans="1:3">
      <c r="A12" s="127"/>
      <c r="B12" s="128"/>
      <c r="C12" s="129"/>
    </row>
    <row r="13" spans="1:3">
      <c r="A13" s="127"/>
      <c r="B13" s="128"/>
      <c r="C13" s="129"/>
    </row>
    <row r="14" spans="1:3">
      <c r="A14" s="127"/>
      <c r="B14" s="128"/>
      <c r="C14" s="129"/>
    </row>
    <row r="15" spans="1:3">
      <c r="A15" s="127"/>
      <c r="B15" s="128"/>
      <c r="C15" s="129"/>
    </row>
    <row r="16" spans="1:3">
      <c r="A16" s="127"/>
      <c r="B16" s="128"/>
      <c r="C16" s="129"/>
    </row>
    <row r="17" spans="1:3">
      <c r="A17" s="127"/>
      <c r="B17" s="128"/>
      <c r="C17" s="129"/>
    </row>
    <row r="18" spans="1:3">
      <c r="A18" s="127"/>
      <c r="B18" s="128"/>
      <c r="C18" s="129"/>
    </row>
    <row r="19" spans="1:3">
      <c r="A19" s="127"/>
      <c r="B19" s="128"/>
      <c r="C19" s="129"/>
    </row>
    <row r="20" spans="1:3">
      <c r="A20" s="130"/>
      <c r="B20" s="131"/>
      <c r="C20" s="13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E8BAF-35FC-47FD-9F4B-243B9963075D}">
  <dimension ref="A3:C20"/>
  <sheetViews>
    <sheetView workbookViewId="0">
      <selection activeCell="A3" sqref="A3"/>
    </sheetView>
  </sheetViews>
  <sheetFormatPr defaultRowHeight="15"/>
  <sheetData>
    <row r="3" spans="1:3">
      <c r="A3" s="124"/>
      <c r="B3" s="125"/>
      <c r="C3" s="126"/>
    </row>
    <row r="4" spans="1:3">
      <c r="A4" s="127"/>
      <c r="B4" s="128"/>
      <c r="C4" s="129"/>
    </row>
    <row r="5" spans="1:3">
      <c r="A5" s="127"/>
      <c r="B5" s="128"/>
      <c r="C5" s="129"/>
    </row>
    <row r="6" spans="1:3">
      <c r="A6" s="127"/>
      <c r="B6" s="128"/>
      <c r="C6" s="129"/>
    </row>
    <row r="7" spans="1:3">
      <c r="A7" s="127"/>
      <c r="B7" s="128"/>
      <c r="C7" s="129"/>
    </row>
    <row r="8" spans="1:3">
      <c r="A8" s="127"/>
      <c r="B8" s="128"/>
      <c r="C8" s="129"/>
    </row>
    <row r="9" spans="1:3">
      <c r="A9" s="127"/>
      <c r="B9" s="128"/>
      <c r="C9" s="129"/>
    </row>
    <row r="10" spans="1:3">
      <c r="A10" s="127"/>
      <c r="B10" s="128"/>
      <c r="C10" s="129"/>
    </row>
    <row r="11" spans="1:3">
      <c r="A11" s="127"/>
      <c r="B11" s="128"/>
      <c r="C11" s="129"/>
    </row>
    <row r="12" spans="1:3">
      <c r="A12" s="127"/>
      <c r="B12" s="128"/>
      <c r="C12" s="129"/>
    </row>
    <row r="13" spans="1:3">
      <c r="A13" s="127"/>
      <c r="B13" s="128"/>
      <c r="C13" s="129"/>
    </row>
    <row r="14" spans="1:3">
      <c r="A14" s="127"/>
      <c r="B14" s="128"/>
      <c r="C14" s="129"/>
    </row>
    <row r="15" spans="1:3">
      <c r="A15" s="127"/>
      <c r="B15" s="128"/>
      <c r="C15" s="129"/>
    </row>
    <row r="16" spans="1:3">
      <c r="A16" s="127"/>
      <c r="B16" s="128"/>
      <c r="C16" s="129"/>
    </row>
    <row r="17" spans="1:3">
      <c r="A17" s="127"/>
      <c r="B17" s="128"/>
      <c r="C17" s="129"/>
    </row>
    <row r="18" spans="1:3">
      <c r="A18" s="127"/>
      <c r="B18" s="128"/>
      <c r="C18" s="129"/>
    </row>
    <row r="19" spans="1:3">
      <c r="A19" s="127"/>
      <c r="B19" s="128"/>
      <c r="C19" s="129"/>
    </row>
    <row r="20" spans="1:3">
      <c r="A20" s="130"/>
      <c r="B20" s="131"/>
      <c r="C20" s="13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C64EF-84F4-488B-8392-2ABCB224DF41}">
  <dimension ref="A3:E8"/>
  <sheetViews>
    <sheetView workbookViewId="0">
      <selection activeCell="A17" sqref="A17"/>
    </sheetView>
  </sheetViews>
  <sheetFormatPr defaultRowHeight="15"/>
  <cols>
    <col min="1" max="1" width="18.7109375" bestFit="1" customWidth="1"/>
    <col min="2" max="2" width="21.28515625" bestFit="1" customWidth="1"/>
    <col min="3" max="3" width="20.42578125" bestFit="1" customWidth="1"/>
    <col min="4" max="4" width="17.28515625" bestFit="1" customWidth="1"/>
    <col min="5" max="5" width="25.85546875" bestFit="1" customWidth="1"/>
  </cols>
  <sheetData>
    <row r="3" spans="1:5">
      <c r="A3" s="75" t="s">
        <v>1368</v>
      </c>
      <c r="B3" t="s">
        <v>4403</v>
      </c>
      <c r="C3" t="s">
        <v>4404</v>
      </c>
      <c r="D3" t="s">
        <v>4405</v>
      </c>
      <c r="E3" t="s">
        <v>4406</v>
      </c>
    </row>
    <row r="4" spans="1:5">
      <c r="A4" t="s">
        <v>1377</v>
      </c>
      <c r="B4" s="76">
        <v>1004</v>
      </c>
      <c r="C4" s="76">
        <v>322</v>
      </c>
      <c r="D4" s="76">
        <v>57.148278703919829</v>
      </c>
      <c r="E4" s="76">
        <v>100893.4500000001</v>
      </c>
    </row>
    <row r="5" spans="1:5">
      <c r="A5" t="s">
        <v>1386</v>
      </c>
      <c r="B5" s="76"/>
      <c r="C5" s="76"/>
      <c r="D5" s="76"/>
      <c r="E5" s="76"/>
    </row>
    <row r="6" spans="1:5">
      <c r="A6" t="s">
        <v>1381</v>
      </c>
      <c r="B6" s="76"/>
      <c r="C6" s="76"/>
      <c r="D6" s="76"/>
      <c r="E6" s="76"/>
    </row>
    <row r="7" spans="1:5">
      <c r="A7" t="s">
        <v>1426</v>
      </c>
      <c r="B7" s="76"/>
      <c r="C7" s="76"/>
      <c r="D7" s="76"/>
      <c r="E7" s="76"/>
    </row>
    <row r="8" spans="1:5">
      <c r="A8" t="s">
        <v>1361</v>
      </c>
      <c r="B8" s="76">
        <v>1004</v>
      </c>
      <c r="C8" s="76">
        <v>322</v>
      </c>
      <c r="D8" s="76">
        <v>57.148278703919829</v>
      </c>
      <c r="E8" s="76">
        <v>100893.4500000001</v>
      </c>
    </row>
  </sheetData>
  <pageMargins left="0.7" right="0.7" top="0.75" bottom="0.75" header="0.3" footer="0.3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2510-2ABC-4ABC-B26A-C47BDD304199}">
  <dimension ref="A3:E8"/>
  <sheetViews>
    <sheetView topLeftCell="A4" workbookViewId="0">
      <selection activeCell="F19" sqref="F19"/>
    </sheetView>
  </sheetViews>
  <sheetFormatPr defaultRowHeight="15"/>
  <cols>
    <col min="1" max="1" width="18.7109375" bestFit="1" customWidth="1"/>
    <col min="2" max="2" width="25.85546875" bestFit="1" customWidth="1"/>
    <col min="3" max="3" width="21.28515625" bestFit="1" customWidth="1"/>
    <col min="4" max="4" width="17.28515625" bestFit="1" customWidth="1"/>
    <col min="5" max="5" width="20.42578125" bestFit="1" customWidth="1"/>
  </cols>
  <sheetData>
    <row r="3" spans="1:5">
      <c r="A3" s="75" t="s">
        <v>1368</v>
      </c>
      <c r="B3" t="s">
        <v>4406</v>
      </c>
      <c r="C3" t="s">
        <v>4403</v>
      </c>
      <c r="D3" t="s">
        <v>4405</v>
      </c>
      <c r="E3" t="s">
        <v>4404</v>
      </c>
    </row>
    <row r="4" spans="1:5">
      <c r="A4" t="s">
        <v>1377</v>
      </c>
      <c r="B4" s="76">
        <v>100893.4500000001</v>
      </c>
      <c r="C4" s="76">
        <v>1004</v>
      </c>
      <c r="D4" s="76">
        <v>57.148278703919829</v>
      </c>
      <c r="E4" s="76">
        <v>322</v>
      </c>
    </row>
    <row r="5" spans="1:5">
      <c r="A5" t="s">
        <v>1386</v>
      </c>
      <c r="B5" s="76"/>
      <c r="C5" s="76"/>
      <c r="D5" s="76"/>
      <c r="E5" s="76"/>
    </row>
    <row r="6" spans="1:5">
      <c r="A6" t="s">
        <v>1381</v>
      </c>
      <c r="B6" s="76"/>
      <c r="C6" s="76"/>
      <c r="D6" s="76"/>
      <c r="E6" s="76"/>
    </row>
    <row r="7" spans="1:5">
      <c r="A7" t="s">
        <v>1426</v>
      </c>
      <c r="B7" s="76"/>
      <c r="C7" s="76"/>
      <c r="D7" s="76"/>
      <c r="E7" s="76"/>
    </row>
    <row r="8" spans="1:5">
      <c r="A8" t="s">
        <v>1361</v>
      </c>
      <c r="B8" s="76">
        <v>100893.4500000001</v>
      </c>
      <c r="C8" s="76">
        <v>1004</v>
      </c>
      <c r="D8" s="76">
        <v>57.148278703919829</v>
      </c>
      <c r="E8" s="76">
        <v>322</v>
      </c>
    </row>
  </sheetData>
  <pageMargins left="0.7" right="0.7" top="0.75" bottom="0.75" header="0.3" footer="0.3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D2062-ACFC-4E1F-9456-94C93B23AA18}">
  <dimension ref="A1:B9"/>
  <sheetViews>
    <sheetView workbookViewId="0">
      <selection activeCell="A3" sqref="A3"/>
    </sheetView>
  </sheetViews>
  <sheetFormatPr defaultRowHeight="15"/>
  <cols>
    <col min="1" max="1" width="15" bestFit="1" customWidth="1"/>
    <col min="2" max="3" width="18.7109375" bestFit="1" customWidth="1"/>
  </cols>
  <sheetData>
    <row r="1" spans="1:2">
      <c r="A1" s="75" t="s">
        <v>1357</v>
      </c>
      <c r="B1" t="s">
        <v>1358</v>
      </c>
    </row>
    <row r="3" spans="1:2">
      <c r="A3" s="75" t="s">
        <v>3</v>
      </c>
      <c r="B3" t="s">
        <v>4407</v>
      </c>
    </row>
    <row r="4" spans="1:2">
      <c r="A4" t="s">
        <v>23</v>
      </c>
      <c r="B4" s="76"/>
    </row>
    <row r="5" spans="1:2">
      <c r="A5" t="s">
        <v>31</v>
      </c>
      <c r="B5" s="76">
        <v>10.73</v>
      </c>
    </row>
    <row r="6" spans="1:2">
      <c r="A6" t="s">
        <v>10</v>
      </c>
      <c r="B6" s="76"/>
    </row>
    <row r="7" spans="1:2">
      <c r="A7" t="s">
        <v>1360</v>
      </c>
      <c r="B7" s="76">
        <v>9.23</v>
      </c>
    </row>
    <row r="8" spans="1:2">
      <c r="A8" t="s">
        <v>44</v>
      </c>
      <c r="B8" s="76">
        <v>3.6150000000000002</v>
      </c>
    </row>
    <row r="9" spans="1:2">
      <c r="A9" t="s">
        <v>1361</v>
      </c>
      <c r="B9" s="76">
        <v>7.5840000000000005</v>
      </c>
    </row>
  </sheetData>
  <pageMargins left="0.7" right="0.7" top="0.75" bottom="0.75" header="0.3" footer="0.3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37305-F92A-4D0C-9AA2-7B57F9FDC73B}">
  <dimension ref="A1:C37"/>
  <sheetViews>
    <sheetView workbookViewId="0">
      <selection activeCell="P3" sqref="P3"/>
    </sheetView>
  </sheetViews>
  <sheetFormatPr defaultRowHeight="15"/>
  <cols>
    <col min="2" max="2" width="10.28515625" customWidth="1"/>
  </cols>
  <sheetData>
    <row r="1" spans="1:3" ht="36">
      <c r="A1" s="1" t="s">
        <v>4252</v>
      </c>
      <c r="B1" s="1" t="s">
        <v>4254</v>
      </c>
      <c r="C1" s="1" t="s">
        <v>5</v>
      </c>
    </row>
    <row r="2" spans="1:3">
      <c r="A2" s="2" t="s">
        <v>4261</v>
      </c>
      <c r="B2" s="2">
        <v>422.49</v>
      </c>
      <c r="C2" s="8">
        <v>515.82000000000005</v>
      </c>
    </row>
    <row r="3" spans="1:3">
      <c r="A3" s="3" t="s">
        <v>4262</v>
      </c>
      <c r="B3" s="3">
        <v>701.67</v>
      </c>
      <c r="C3" s="9">
        <v>774.56</v>
      </c>
    </row>
    <row r="4" spans="1:3">
      <c r="A4" s="2" t="s">
        <v>4263</v>
      </c>
      <c r="B4" s="2">
        <v>631.48</v>
      </c>
      <c r="C4" s="8">
        <v>751.88</v>
      </c>
    </row>
    <row r="5" spans="1:3">
      <c r="A5" s="3" t="s">
        <v>4264</v>
      </c>
      <c r="B5" s="3">
        <v>929.2</v>
      </c>
      <c r="C5" s="9">
        <v>787.55</v>
      </c>
    </row>
    <row r="6" spans="1:3">
      <c r="A6" s="2" t="s">
        <v>4265</v>
      </c>
      <c r="B6" s="2">
        <v>718.94</v>
      </c>
      <c r="C6" s="8">
        <v>723.15</v>
      </c>
    </row>
    <row r="7" spans="1:3">
      <c r="A7" s="3" t="s">
        <v>4266</v>
      </c>
      <c r="B7" s="3">
        <v>479.52</v>
      </c>
      <c r="C7" s="9">
        <v>500.13</v>
      </c>
    </row>
    <row r="8" spans="1:3">
      <c r="A8" s="2" t="s">
        <v>4267</v>
      </c>
      <c r="B8" s="2">
        <v>695.99</v>
      </c>
      <c r="C8" s="8">
        <v>640</v>
      </c>
    </row>
    <row r="9" spans="1:3">
      <c r="A9" s="3" t="s">
        <v>4268</v>
      </c>
      <c r="B9" s="3">
        <v>627.41999999999996</v>
      </c>
      <c r="C9" s="9">
        <v>588.21</v>
      </c>
    </row>
    <row r="10" spans="1:3">
      <c r="A10" s="2" t="s">
        <v>4269</v>
      </c>
      <c r="B10" s="2">
        <v>484.94</v>
      </c>
      <c r="C10" s="8">
        <v>513.58000000000004</v>
      </c>
    </row>
    <row r="11" spans="1:3">
      <c r="A11" s="3" t="s">
        <v>4270</v>
      </c>
      <c r="B11" s="3">
        <v>575.97</v>
      </c>
      <c r="C11" s="9">
        <v>573.64</v>
      </c>
    </row>
    <row r="12" spans="1:3">
      <c r="A12" s="2" t="s">
        <v>4271</v>
      </c>
      <c r="B12" s="2">
        <v>888.69</v>
      </c>
      <c r="C12" s="8">
        <v>795.22</v>
      </c>
    </row>
    <row r="13" spans="1:3">
      <c r="A13" s="3" t="s">
        <v>4272</v>
      </c>
      <c r="B13" s="3">
        <v>725.45</v>
      </c>
      <c r="C13" s="9">
        <v>688.12</v>
      </c>
    </row>
    <row r="14" spans="1:3">
      <c r="A14" s="2" t="s">
        <v>4261</v>
      </c>
      <c r="B14" s="2">
        <v>617.34</v>
      </c>
      <c r="C14" s="8">
        <v>766.04</v>
      </c>
    </row>
    <row r="15" spans="1:3">
      <c r="A15" s="3" t="s">
        <v>4262</v>
      </c>
      <c r="B15" s="3">
        <v>599.37</v>
      </c>
      <c r="C15" s="9">
        <v>540.74</v>
      </c>
    </row>
    <row r="16" spans="1:3">
      <c r="A16" s="2" t="s">
        <v>4263</v>
      </c>
      <c r="B16" s="2">
        <v>364.59</v>
      </c>
      <c r="C16" s="8">
        <v>460.2</v>
      </c>
    </row>
    <row r="17" spans="1:3">
      <c r="A17" s="3" t="s">
        <v>4264</v>
      </c>
      <c r="B17" s="3">
        <v>721.7</v>
      </c>
      <c r="C17" s="9">
        <v>794.16</v>
      </c>
    </row>
    <row r="18" spans="1:3">
      <c r="A18" s="2" t="s">
        <v>4265</v>
      </c>
      <c r="B18" s="2">
        <v>492.41</v>
      </c>
      <c r="C18" s="8">
        <v>496.23</v>
      </c>
    </row>
    <row r="19" spans="1:3">
      <c r="A19" s="3" t="s">
        <v>4266</v>
      </c>
      <c r="B19" s="3">
        <v>809.22</v>
      </c>
      <c r="C19" s="9">
        <v>742.05</v>
      </c>
    </row>
    <row r="20" spans="1:3">
      <c r="A20" s="2" t="s">
        <v>4267</v>
      </c>
      <c r="B20" s="2">
        <v>744.73</v>
      </c>
      <c r="C20" s="8">
        <v>753.66</v>
      </c>
    </row>
    <row r="21" spans="1:3">
      <c r="A21" s="3" t="s">
        <v>4268</v>
      </c>
      <c r="B21" s="3">
        <v>590.41</v>
      </c>
      <c r="C21" s="9">
        <v>698.25</v>
      </c>
    </row>
    <row r="22" spans="1:3">
      <c r="A22" s="2" t="s">
        <v>4269</v>
      </c>
      <c r="B22" s="2">
        <v>770.59</v>
      </c>
      <c r="C22" s="8">
        <v>752.79</v>
      </c>
    </row>
    <row r="23" spans="1:3">
      <c r="A23" s="3" t="s">
        <v>4270</v>
      </c>
      <c r="B23" s="3">
        <v>365.86</v>
      </c>
      <c r="C23" s="9">
        <v>480.88</v>
      </c>
    </row>
    <row r="24" spans="1:3">
      <c r="A24" s="2" t="s">
        <v>4271</v>
      </c>
      <c r="B24" s="2">
        <v>715.48</v>
      </c>
      <c r="C24" s="8">
        <v>671.07</v>
      </c>
    </row>
    <row r="25" spans="1:3">
      <c r="A25" s="3" t="s">
        <v>4272</v>
      </c>
      <c r="B25" s="3">
        <v>541.92999999999995</v>
      </c>
      <c r="C25" s="9">
        <v>595.80999999999995</v>
      </c>
    </row>
    <row r="26" spans="1:3">
      <c r="A26" s="2" t="s">
        <v>4261</v>
      </c>
      <c r="B26" s="2">
        <v>702.41</v>
      </c>
      <c r="C26" s="8">
        <v>778.81</v>
      </c>
    </row>
    <row r="27" spans="1:3">
      <c r="A27" s="3" t="s">
        <v>4262</v>
      </c>
      <c r="B27" s="3">
        <v>523.94000000000005</v>
      </c>
      <c r="C27" s="9">
        <v>555.85</v>
      </c>
    </row>
    <row r="28" spans="1:3">
      <c r="A28" s="2" t="s">
        <v>4263</v>
      </c>
      <c r="B28" s="2">
        <v>392.3</v>
      </c>
      <c r="C28" s="8">
        <v>451.01</v>
      </c>
    </row>
    <row r="29" spans="1:3">
      <c r="A29" s="3" t="s">
        <v>4264</v>
      </c>
      <c r="B29" s="3">
        <v>553.88</v>
      </c>
      <c r="C29" s="9">
        <v>656.67</v>
      </c>
    </row>
    <row r="30" spans="1:3">
      <c r="A30" s="2" t="s">
        <v>4265</v>
      </c>
      <c r="B30" s="2">
        <v>701.48</v>
      </c>
      <c r="C30" s="8">
        <v>647.49</v>
      </c>
    </row>
    <row r="31" spans="1:3">
      <c r="A31" s="3" t="s">
        <v>4266</v>
      </c>
      <c r="B31" s="3">
        <v>558.05999999999995</v>
      </c>
      <c r="C31" s="9">
        <v>486.09</v>
      </c>
    </row>
    <row r="32" spans="1:3">
      <c r="A32" s="2" t="s">
        <v>4267</v>
      </c>
      <c r="B32" s="2">
        <v>568.29</v>
      </c>
      <c r="C32" s="8">
        <v>488.42</v>
      </c>
    </row>
    <row r="33" spans="1:3">
      <c r="A33" s="3" t="s">
        <v>4268</v>
      </c>
      <c r="B33" s="3">
        <v>692.38</v>
      </c>
      <c r="C33" s="9">
        <v>626.94000000000005</v>
      </c>
    </row>
    <row r="34" spans="1:3">
      <c r="A34" s="2" t="s">
        <v>4269</v>
      </c>
      <c r="B34" s="2">
        <v>469.59</v>
      </c>
      <c r="C34" s="8">
        <v>433.71</v>
      </c>
    </row>
    <row r="35" spans="1:3">
      <c r="A35" s="3" t="s">
        <v>4270</v>
      </c>
      <c r="B35" s="3">
        <v>696.33</v>
      </c>
      <c r="C35" s="9">
        <v>661.38</v>
      </c>
    </row>
    <row r="36" spans="1:3">
      <c r="A36" s="2" t="s">
        <v>4271</v>
      </c>
      <c r="B36" s="2">
        <v>423.91</v>
      </c>
      <c r="C36" s="8">
        <v>500.47</v>
      </c>
    </row>
    <row r="37" spans="1:3">
      <c r="A37" s="3" t="s">
        <v>4272</v>
      </c>
      <c r="B37" s="3">
        <v>449.24</v>
      </c>
      <c r="C37" s="9">
        <v>567.36</v>
      </c>
    </row>
  </sheetData>
  <conditionalFormatting sqref="D2:D37">
    <cfRule type="expression" dxfId="52" priority="1">
      <formula>$B2&lt;$C2</formula>
    </cfRule>
  </conditionalFormatting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5486F-E2CB-4B1D-A90C-8BEAF7EA1AA2}">
  <sheetPr>
    <tabColor rgb="FF92D050"/>
  </sheetPr>
  <dimension ref="A1"/>
  <sheetViews>
    <sheetView workbookViewId="0">
      <selection activeCell="E19" sqref="E19"/>
    </sheetView>
  </sheetViews>
  <sheetFormatPr defaultRowHeight="15"/>
  <sheetData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65E08-DC3C-4242-B447-F790864905A4}">
  <dimension ref="A1:G6"/>
  <sheetViews>
    <sheetView workbookViewId="0">
      <selection activeCell="C5" sqref="C5"/>
    </sheetView>
  </sheetViews>
  <sheetFormatPr defaultRowHeight="15"/>
  <cols>
    <col min="1" max="1" width="26.140625" bestFit="1" customWidth="1"/>
    <col min="2" max="2" width="30.7109375" customWidth="1"/>
    <col min="3" max="3" width="24.7109375" customWidth="1"/>
    <col min="4" max="4" width="23.7109375" customWidth="1"/>
    <col min="5" max="5" width="22.7109375" customWidth="1"/>
    <col min="6" max="6" width="23.42578125" customWidth="1"/>
    <col min="7" max="7" width="19.5703125" customWidth="1"/>
    <col min="8" max="8" width="7.5703125" customWidth="1"/>
    <col min="9" max="9" width="18.7109375" customWidth="1"/>
    <col min="10" max="10" width="19.5703125" customWidth="1"/>
  </cols>
  <sheetData>
    <row r="1" spans="1:7">
      <c r="A1" s="75" t="s">
        <v>1368</v>
      </c>
      <c r="B1" t="s">
        <v>4408</v>
      </c>
    </row>
    <row r="3" spans="1:7">
      <c r="A3" t="s">
        <v>4248</v>
      </c>
      <c r="B3" s="75" t="s">
        <v>1368</v>
      </c>
      <c r="C3" t="s">
        <v>1377</v>
      </c>
      <c r="D3" s="75" t="s">
        <v>1368</v>
      </c>
      <c r="E3" t="s">
        <v>1386</v>
      </c>
      <c r="F3" s="75" t="s">
        <v>1368</v>
      </c>
      <c r="G3" t="s">
        <v>4408</v>
      </c>
    </row>
    <row r="4" spans="1:7">
      <c r="A4" s="76">
        <v>100893.4500000001</v>
      </c>
    </row>
    <row r="5" spans="1:7">
      <c r="B5" t="s">
        <v>4402</v>
      </c>
      <c r="D5" t="s">
        <v>4402</v>
      </c>
      <c r="F5" t="s">
        <v>4409</v>
      </c>
    </row>
    <row r="6" spans="1:7">
      <c r="B6" s="76">
        <v>1004</v>
      </c>
      <c r="D6" s="76">
        <v>322</v>
      </c>
      <c r="F6" s="76">
        <v>3102.1400000000003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4DA37-F4B7-42A5-AB3D-AA55B222B5BD}">
  <sheetPr filterMode="1"/>
  <dimension ref="A1:J2001"/>
  <sheetViews>
    <sheetView topLeftCell="E1" workbookViewId="0">
      <selection activeCell="T13" sqref="T13"/>
    </sheetView>
  </sheetViews>
  <sheetFormatPr defaultRowHeight="15"/>
  <cols>
    <col min="1" max="1" width="13.7109375" customWidth="1"/>
    <col min="2" max="2" width="9.42578125" customWidth="1"/>
    <col min="3" max="3" width="12.5703125" customWidth="1"/>
    <col min="4" max="4" width="14.140625" style="100" customWidth="1"/>
    <col min="5" max="5" width="18" style="98" customWidth="1"/>
    <col min="6" max="6" width="17.85546875" customWidth="1"/>
    <col min="7" max="7" width="17.7109375" customWidth="1"/>
    <col min="8" max="8" width="21" bestFit="1" customWidth="1"/>
    <col min="9" max="9" width="13.42578125" customWidth="1"/>
    <col min="10" max="10" width="13.5703125" customWidth="1"/>
  </cols>
  <sheetData>
    <row r="1" spans="1:10" ht="60.75" customHeight="1">
      <c r="A1" s="14"/>
      <c r="B1" s="15"/>
      <c r="C1" s="16"/>
      <c r="D1" s="15"/>
      <c r="E1" s="15"/>
      <c r="F1" s="15"/>
      <c r="G1" s="15"/>
      <c r="H1" s="15"/>
      <c r="I1" s="15"/>
      <c r="J1" s="15"/>
    </row>
    <row r="2" spans="1:10" ht="51.75" customHeight="1">
      <c r="A2" s="108"/>
      <c r="B2" s="24"/>
      <c r="C2" s="110"/>
      <c r="D2" s="46"/>
      <c r="E2" s="4"/>
      <c r="F2" s="4"/>
      <c r="G2" s="4"/>
      <c r="H2" s="101"/>
      <c r="I2" s="8"/>
      <c r="J2" s="8"/>
    </row>
    <row r="3" spans="1:10">
      <c r="A3" s="109"/>
      <c r="B3" s="26"/>
      <c r="C3" s="111"/>
      <c r="D3" s="99"/>
      <c r="I3" s="9"/>
      <c r="J3" s="9"/>
    </row>
    <row r="4" spans="1:10">
      <c r="A4" s="108"/>
      <c r="B4" s="24"/>
      <c r="C4" s="110"/>
      <c r="D4" s="99"/>
      <c r="I4" s="8"/>
      <c r="J4" s="8"/>
    </row>
    <row r="5" spans="1:10">
      <c r="A5" s="109"/>
      <c r="B5" s="26"/>
      <c r="C5" s="111"/>
      <c r="D5" s="99"/>
      <c r="I5" s="9"/>
      <c r="J5" s="9"/>
    </row>
    <row r="6" spans="1:10">
      <c r="A6" s="108"/>
      <c r="B6" s="24"/>
      <c r="C6" s="110"/>
      <c r="D6" s="99"/>
      <c r="I6" s="9"/>
      <c r="J6" s="8"/>
    </row>
    <row r="7" spans="1:10">
      <c r="A7" s="109"/>
      <c r="B7" s="26"/>
      <c r="C7" s="111"/>
      <c r="D7" s="99"/>
      <c r="I7" s="9"/>
      <c r="J7" s="9"/>
    </row>
    <row r="8" spans="1:10">
      <c r="A8" s="108"/>
      <c r="B8" s="24"/>
      <c r="C8" s="110"/>
      <c r="D8" s="99"/>
      <c r="I8" s="8"/>
      <c r="J8" s="8"/>
    </row>
    <row r="9" spans="1:10">
      <c r="A9" s="109"/>
      <c r="B9" s="26"/>
      <c r="C9" s="111"/>
      <c r="D9" s="99"/>
      <c r="I9" s="8"/>
      <c r="J9" s="9"/>
    </row>
    <row r="10" spans="1:10">
      <c r="A10" s="108"/>
      <c r="B10" s="24"/>
      <c r="C10" s="110"/>
      <c r="D10" s="99"/>
      <c r="I10" s="8"/>
      <c r="J10" s="8"/>
    </row>
    <row r="11" spans="1:10">
      <c r="A11" s="109"/>
      <c r="B11" s="26"/>
      <c r="C11" s="111"/>
      <c r="D11" s="99"/>
      <c r="I11" s="9"/>
      <c r="J11" s="9"/>
    </row>
    <row r="12" spans="1:10">
      <c r="A12" s="108"/>
      <c r="B12" s="24"/>
      <c r="C12" s="110"/>
      <c r="D12" s="99"/>
      <c r="I12" s="9"/>
      <c r="J12" s="8"/>
    </row>
    <row r="13" spans="1:10">
      <c r="A13" s="109"/>
      <c r="B13" s="26"/>
      <c r="C13" s="111"/>
      <c r="D13" s="99"/>
      <c r="I13" s="9"/>
      <c r="J13" s="9"/>
    </row>
    <row r="14" spans="1:10">
      <c r="A14" s="108"/>
      <c r="B14" s="24"/>
      <c r="C14" s="110"/>
      <c r="D14" s="99"/>
      <c r="I14" s="8"/>
      <c r="J14" s="8"/>
    </row>
    <row r="15" spans="1:10">
      <c r="A15" s="109"/>
      <c r="B15" s="26"/>
      <c r="C15" s="111"/>
      <c r="D15" s="99"/>
      <c r="I15" s="8"/>
      <c r="J15" s="9"/>
    </row>
    <row r="16" spans="1:10">
      <c r="A16" s="108"/>
      <c r="B16" s="24"/>
      <c r="C16" s="110"/>
      <c r="D16" s="99"/>
      <c r="I16" s="9"/>
      <c r="J16" s="8"/>
    </row>
    <row r="17" spans="1:10">
      <c r="A17" s="109"/>
      <c r="B17" s="26"/>
      <c r="C17" s="111"/>
      <c r="D17" s="99"/>
      <c r="I17" s="8"/>
      <c r="J17" s="9"/>
    </row>
    <row r="18" spans="1:10">
      <c r="A18" s="108"/>
      <c r="B18" s="24"/>
      <c r="C18" s="110"/>
      <c r="D18" s="99"/>
      <c r="I18" s="9"/>
      <c r="J18" s="8"/>
    </row>
    <row r="19" spans="1:10">
      <c r="A19" s="109"/>
      <c r="B19" s="26"/>
      <c r="C19" s="111"/>
      <c r="D19" s="99"/>
      <c r="I19" s="8"/>
      <c r="J19" s="9"/>
    </row>
    <row r="20" spans="1:10">
      <c r="A20" s="108"/>
      <c r="B20" s="24"/>
      <c r="C20" s="110"/>
      <c r="D20" s="99"/>
      <c r="I20" s="9"/>
      <c r="J20" s="8"/>
    </row>
    <row r="21" spans="1:10">
      <c r="A21" s="109"/>
      <c r="B21" s="26"/>
      <c r="C21" s="111"/>
      <c r="D21" s="99"/>
      <c r="I21" s="9"/>
      <c r="J21" s="9"/>
    </row>
    <row r="22" spans="1:10">
      <c r="A22" s="108"/>
      <c r="B22" s="24"/>
      <c r="C22" s="110"/>
      <c r="D22" s="99"/>
      <c r="I22" s="8"/>
      <c r="J22" s="8"/>
    </row>
    <row r="23" spans="1:10">
      <c r="A23" s="109"/>
      <c r="B23" s="26"/>
      <c r="C23" s="111"/>
      <c r="D23" s="99"/>
      <c r="I23" s="9"/>
      <c r="J23" s="9"/>
    </row>
    <row r="24" spans="1:10">
      <c r="A24" s="108"/>
      <c r="B24" s="24"/>
      <c r="C24" s="110"/>
      <c r="D24" s="99"/>
      <c r="I24" s="8"/>
      <c r="J24" s="8"/>
    </row>
    <row r="25" spans="1:10">
      <c r="A25" s="109"/>
      <c r="B25" s="26"/>
      <c r="C25" s="111"/>
      <c r="D25" s="99"/>
      <c r="I25" s="8"/>
      <c r="J25" s="9"/>
    </row>
    <row r="26" spans="1:10">
      <c r="A26" s="108"/>
      <c r="B26" s="24"/>
      <c r="C26" s="110"/>
      <c r="D26" s="99"/>
      <c r="I26" s="8"/>
      <c r="J26" s="8"/>
    </row>
    <row r="27" spans="1:10">
      <c r="A27" s="109"/>
      <c r="B27" s="26"/>
      <c r="C27" s="111"/>
      <c r="D27" s="99"/>
      <c r="I27" s="8"/>
      <c r="J27" s="9"/>
    </row>
    <row r="28" spans="1:10">
      <c r="A28" s="108"/>
      <c r="B28" s="24"/>
      <c r="C28" s="110"/>
      <c r="D28" s="99"/>
      <c r="I28" s="9"/>
      <c r="J28" s="8"/>
    </row>
    <row r="29" spans="1:10">
      <c r="A29" s="109"/>
      <c r="B29" s="26"/>
      <c r="C29" s="111"/>
      <c r="D29" s="99"/>
      <c r="I29" s="9"/>
      <c r="J29" s="9"/>
    </row>
    <row r="30" spans="1:10">
      <c r="A30" s="108"/>
      <c r="B30" s="24"/>
      <c r="C30" s="110"/>
      <c r="D30" s="99"/>
      <c r="I30" s="8"/>
      <c r="J30" s="8"/>
    </row>
    <row r="31" spans="1:10">
      <c r="A31" s="109"/>
      <c r="B31" s="26"/>
      <c r="C31" s="111"/>
      <c r="D31" s="99"/>
      <c r="I31" s="9"/>
      <c r="J31" s="9"/>
    </row>
    <row r="32" spans="1:10">
      <c r="A32" s="108"/>
      <c r="B32" s="24"/>
      <c r="C32" s="110"/>
      <c r="D32" s="99"/>
      <c r="I32" s="9"/>
      <c r="J32" s="8"/>
    </row>
    <row r="33" spans="1:10">
      <c r="A33" s="109"/>
      <c r="B33" s="26"/>
      <c r="C33" s="111"/>
      <c r="D33" s="99"/>
      <c r="I33" s="8"/>
      <c r="J33" s="9"/>
    </row>
    <row r="34" spans="1:10">
      <c r="A34" s="108"/>
      <c r="B34" s="24"/>
      <c r="C34" s="110"/>
      <c r="D34" s="99"/>
      <c r="I34" s="9"/>
      <c r="J34" s="8"/>
    </row>
    <row r="35" spans="1:10">
      <c r="A35" s="109"/>
      <c r="B35" s="26"/>
      <c r="C35" s="111"/>
      <c r="D35" s="99"/>
      <c r="I35" s="8"/>
      <c r="J35" s="9"/>
    </row>
    <row r="36" spans="1:10">
      <c r="A36" s="108"/>
      <c r="B36" s="24"/>
      <c r="C36" s="110"/>
      <c r="D36" s="99"/>
      <c r="I36" s="9"/>
      <c r="J36" s="8"/>
    </row>
    <row r="37" spans="1:10">
      <c r="A37" s="109"/>
      <c r="B37" s="26"/>
      <c r="C37" s="111"/>
      <c r="D37" s="99"/>
      <c r="I37" s="8"/>
      <c r="J37" s="9"/>
    </row>
    <row r="38" spans="1:10">
      <c r="A38" s="108"/>
      <c r="B38" s="24"/>
      <c r="C38" s="110"/>
      <c r="D38" s="99"/>
      <c r="I38" s="8"/>
      <c r="J38" s="8"/>
    </row>
    <row r="39" spans="1:10">
      <c r="A39" s="109"/>
      <c r="B39" s="26"/>
      <c r="C39" s="111"/>
      <c r="D39" s="99"/>
      <c r="I39" s="9"/>
      <c r="J39" s="9"/>
    </row>
    <row r="40" spans="1:10">
      <c r="A40" s="108"/>
      <c r="B40" s="24"/>
      <c r="C40" s="110"/>
      <c r="D40" s="99"/>
      <c r="I40" s="8"/>
      <c r="J40" s="8"/>
    </row>
    <row r="41" spans="1:10">
      <c r="A41" s="109"/>
      <c r="B41" s="26"/>
      <c r="C41" s="111"/>
      <c r="D41" s="99"/>
      <c r="I41" s="9"/>
      <c r="J41" s="9"/>
    </row>
    <row r="42" spans="1:10">
      <c r="A42" s="108"/>
      <c r="B42" s="24"/>
      <c r="C42" s="110"/>
      <c r="D42" s="99"/>
      <c r="I42" s="9"/>
      <c r="J42" s="8"/>
    </row>
    <row r="43" spans="1:10">
      <c r="A43" s="109"/>
      <c r="B43" s="26"/>
      <c r="C43" s="111"/>
      <c r="D43" s="99"/>
      <c r="I43" s="8"/>
      <c r="J43" s="9"/>
    </row>
    <row r="44" spans="1:10">
      <c r="A44" s="108"/>
      <c r="B44" s="24"/>
      <c r="C44" s="110"/>
      <c r="D44" s="99"/>
      <c r="I44" s="8"/>
      <c r="J44" s="8"/>
    </row>
    <row r="45" spans="1:10">
      <c r="A45" s="109"/>
      <c r="B45" s="26"/>
      <c r="C45" s="111"/>
      <c r="D45" s="99"/>
      <c r="I45" s="9"/>
      <c r="J45" s="9"/>
    </row>
    <row r="46" spans="1:10">
      <c r="A46" s="108"/>
      <c r="B46" s="24"/>
      <c r="C46" s="110"/>
      <c r="D46" s="99"/>
      <c r="I46" s="8"/>
      <c r="J46" s="8"/>
    </row>
    <row r="47" spans="1:10">
      <c r="A47" s="109"/>
      <c r="B47" s="26"/>
      <c r="C47" s="111"/>
      <c r="D47" s="99"/>
      <c r="I47" s="9"/>
      <c r="J47" s="9"/>
    </row>
    <row r="48" spans="1:10">
      <c r="A48" s="108"/>
      <c r="B48" s="24"/>
      <c r="C48" s="110"/>
      <c r="D48" s="99"/>
      <c r="I48" s="8"/>
      <c r="J48" s="8"/>
    </row>
    <row r="49" spans="1:10">
      <c r="A49" s="109"/>
      <c r="B49" s="26"/>
      <c r="C49" s="111"/>
      <c r="D49" s="99"/>
      <c r="I49" s="9"/>
      <c r="J49" s="9"/>
    </row>
    <row r="50" spans="1:10">
      <c r="A50" s="108"/>
      <c r="B50" s="24"/>
      <c r="C50" s="110"/>
      <c r="D50" s="99"/>
      <c r="I50" s="9"/>
      <c r="J50" s="8"/>
    </row>
    <row r="51" spans="1:10">
      <c r="A51" s="109"/>
      <c r="B51" s="26"/>
      <c r="C51" s="111"/>
      <c r="D51" s="99"/>
      <c r="I51" s="8"/>
      <c r="J51" s="9"/>
    </row>
    <row r="52" spans="1:10">
      <c r="A52" s="108"/>
      <c r="B52" s="24"/>
      <c r="C52" s="110"/>
      <c r="D52" s="99"/>
      <c r="I52" s="9"/>
      <c r="J52" s="8"/>
    </row>
    <row r="53" spans="1:10">
      <c r="A53" s="109"/>
      <c r="B53" s="26"/>
      <c r="C53" s="111"/>
      <c r="D53" s="99"/>
      <c r="I53" s="9"/>
      <c r="J53" s="9"/>
    </row>
    <row r="54" spans="1:10">
      <c r="A54" s="108"/>
      <c r="B54" s="24"/>
      <c r="C54" s="110"/>
      <c r="D54" s="99"/>
      <c r="I54" s="8"/>
      <c r="J54" s="8"/>
    </row>
    <row r="55" spans="1:10">
      <c r="A55" s="109"/>
      <c r="B55" s="26"/>
      <c r="C55" s="111"/>
      <c r="D55" s="99"/>
      <c r="I55" s="8"/>
      <c r="J55" s="9"/>
    </row>
    <row r="56" spans="1:10">
      <c r="A56" s="108"/>
      <c r="B56" s="24"/>
      <c r="C56" s="110"/>
      <c r="D56" s="99"/>
      <c r="I56" s="9"/>
      <c r="J56" s="8"/>
    </row>
    <row r="57" spans="1:10">
      <c r="A57" s="109"/>
      <c r="B57" s="26"/>
      <c r="C57" s="111"/>
      <c r="D57" s="99"/>
      <c r="I57" s="8"/>
      <c r="J57" s="9"/>
    </row>
    <row r="58" spans="1:10">
      <c r="A58" s="108"/>
      <c r="B58" s="24"/>
      <c r="C58" s="110"/>
      <c r="D58" s="99"/>
      <c r="I58" s="9"/>
      <c r="J58" s="8"/>
    </row>
    <row r="59" spans="1:10">
      <c r="A59" s="109"/>
      <c r="B59" s="26"/>
      <c r="C59" s="111"/>
      <c r="D59" s="99"/>
      <c r="I59" s="8"/>
      <c r="J59" s="9"/>
    </row>
    <row r="60" spans="1:10">
      <c r="A60" s="108"/>
      <c r="B60" s="24"/>
      <c r="C60" s="110"/>
      <c r="D60" s="99"/>
      <c r="I60" s="9"/>
      <c r="J60" s="8"/>
    </row>
    <row r="61" spans="1:10">
      <c r="A61" s="109"/>
      <c r="B61" s="26"/>
      <c r="C61" s="111"/>
      <c r="D61" s="99"/>
      <c r="I61" s="8"/>
      <c r="J61" s="9"/>
    </row>
    <row r="62" spans="1:10">
      <c r="A62" s="108"/>
      <c r="B62" s="24"/>
      <c r="C62" s="110"/>
      <c r="D62" s="99"/>
      <c r="I62" s="9"/>
      <c r="J62" s="8"/>
    </row>
    <row r="63" spans="1:10">
      <c r="A63" s="109"/>
      <c r="B63" s="26"/>
      <c r="C63" s="111"/>
      <c r="D63" s="99"/>
      <c r="I63" s="8"/>
      <c r="J63" s="9"/>
    </row>
    <row r="64" spans="1:10">
      <c r="A64" s="108"/>
      <c r="B64" s="24"/>
      <c r="C64" s="110"/>
      <c r="D64" s="99"/>
      <c r="I64" s="9"/>
      <c r="J64" s="8"/>
    </row>
    <row r="65" spans="1:10">
      <c r="A65" s="109"/>
      <c r="B65" s="26"/>
      <c r="C65" s="111"/>
      <c r="D65" s="99"/>
      <c r="I65" s="8"/>
      <c r="J65" s="9"/>
    </row>
    <row r="66" spans="1:10">
      <c r="A66" s="108"/>
      <c r="B66" s="24"/>
      <c r="C66" s="110"/>
      <c r="D66" s="99"/>
      <c r="I66" s="9"/>
      <c r="J66" s="8"/>
    </row>
    <row r="67" spans="1:10">
      <c r="A67" s="109"/>
      <c r="B67" s="26"/>
      <c r="C67" s="111"/>
      <c r="D67" s="99"/>
      <c r="I67" s="8"/>
      <c r="J67" s="9"/>
    </row>
    <row r="68" spans="1:10">
      <c r="A68" s="108"/>
      <c r="B68" s="24"/>
      <c r="C68" s="110"/>
      <c r="D68" s="99"/>
      <c r="I68" s="9"/>
      <c r="J68" s="8"/>
    </row>
    <row r="69" spans="1:10">
      <c r="A69" s="109"/>
      <c r="B69" s="26"/>
      <c r="C69" s="111"/>
      <c r="D69" s="99"/>
      <c r="I69" s="9"/>
      <c r="J69" s="9"/>
    </row>
    <row r="70" spans="1:10">
      <c r="A70" s="108"/>
      <c r="B70" s="24"/>
      <c r="C70" s="110"/>
      <c r="D70" s="99"/>
      <c r="I70" s="9"/>
      <c r="J70" s="8"/>
    </row>
    <row r="71" spans="1:10">
      <c r="A71" s="109"/>
      <c r="B71" s="26"/>
      <c r="C71" s="111"/>
      <c r="D71" s="99"/>
      <c r="I71" s="8"/>
      <c r="J71" s="9"/>
    </row>
    <row r="72" spans="1:10">
      <c r="A72" s="108"/>
      <c r="B72" s="24"/>
      <c r="C72" s="110"/>
      <c r="D72" s="99"/>
      <c r="I72" s="8"/>
      <c r="J72" s="8"/>
    </row>
    <row r="73" spans="1:10">
      <c r="A73" s="109"/>
      <c r="B73" s="26"/>
      <c r="C73" s="111"/>
      <c r="D73" s="99"/>
      <c r="I73" s="8"/>
      <c r="J73" s="9"/>
    </row>
    <row r="74" spans="1:10">
      <c r="A74" s="108"/>
      <c r="B74" s="24"/>
      <c r="C74" s="110"/>
      <c r="D74" s="99"/>
      <c r="I74" s="9"/>
      <c r="J74" s="8"/>
    </row>
    <row r="75" spans="1:10">
      <c r="A75" s="109"/>
      <c r="B75" s="26"/>
      <c r="C75" s="111"/>
      <c r="D75" s="99"/>
      <c r="I75" s="8"/>
      <c r="J75" s="9"/>
    </row>
    <row r="76" spans="1:10">
      <c r="A76" s="108"/>
      <c r="B76" s="24"/>
      <c r="C76" s="110"/>
      <c r="D76" s="99"/>
      <c r="I76" s="9"/>
      <c r="J76" s="8"/>
    </row>
    <row r="77" spans="1:10">
      <c r="A77" s="109"/>
      <c r="B77" s="26"/>
      <c r="C77" s="111"/>
      <c r="D77" s="99"/>
      <c r="I77" s="9"/>
      <c r="J77" s="9"/>
    </row>
    <row r="78" spans="1:10">
      <c r="A78" s="108"/>
      <c r="B78" s="24"/>
      <c r="C78" s="110"/>
      <c r="D78" s="99"/>
      <c r="I78" s="9"/>
      <c r="J78" s="8"/>
    </row>
    <row r="79" spans="1:10">
      <c r="A79" s="109"/>
      <c r="B79" s="26"/>
      <c r="C79" s="111"/>
      <c r="D79" s="99"/>
      <c r="I79" s="8"/>
      <c r="J79" s="9"/>
    </row>
    <row r="80" spans="1:10">
      <c r="A80" s="108"/>
      <c r="B80" s="24"/>
      <c r="C80" s="110"/>
      <c r="D80" s="99"/>
      <c r="I80" s="9"/>
      <c r="J80" s="8"/>
    </row>
    <row r="81" spans="1:10">
      <c r="A81" s="109"/>
      <c r="B81" s="26"/>
      <c r="C81" s="111"/>
      <c r="D81" s="99"/>
      <c r="I81" s="8"/>
      <c r="J81" s="9"/>
    </row>
    <row r="82" spans="1:10">
      <c r="A82" s="108"/>
      <c r="B82" s="24"/>
      <c r="C82" s="110"/>
      <c r="D82" s="99"/>
      <c r="I82" s="8"/>
      <c r="J82" s="8"/>
    </row>
    <row r="83" spans="1:10">
      <c r="A83" s="109"/>
      <c r="B83" s="26"/>
      <c r="C83" s="111"/>
      <c r="D83" s="99"/>
      <c r="I83" s="8"/>
      <c r="J83" s="9"/>
    </row>
    <row r="84" spans="1:10">
      <c r="A84" s="108"/>
      <c r="B84" s="24"/>
      <c r="C84" s="110"/>
      <c r="D84" s="99"/>
      <c r="I84" s="8"/>
      <c r="J84" s="8"/>
    </row>
    <row r="85" spans="1:10">
      <c r="A85" s="109"/>
      <c r="B85" s="26"/>
      <c r="C85" s="111"/>
      <c r="D85" s="99"/>
      <c r="I85" s="9"/>
      <c r="J85" s="9"/>
    </row>
    <row r="86" spans="1:10">
      <c r="A86" s="108"/>
      <c r="B86" s="24"/>
      <c r="C86" s="110"/>
      <c r="D86" s="99"/>
      <c r="I86" s="8"/>
      <c r="J86" s="8"/>
    </row>
    <row r="87" spans="1:10">
      <c r="A87" s="109"/>
      <c r="B87" s="26"/>
      <c r="C87" s="111"/>
      <c r="D87" s="99"/>
      <c r="I87" s="8"/>
      <c r="J87" s="9"/>
    </row>
    <row r="88" spans="1:10">
      <c r="A88" s="108"/>
      <c r="B88" s="24"/>
      <c r="C88" s="110"/>
      <c r="D88" s="99"/>
      <c r="I88" s="9"/>
      <c r="J88" s="8"/>
    </row>
    <row r="89" spans="1:10">
      <c r="A89" s="109"/>
      <c r="B89" s="26"/>
      <c r="C89" s="111"/>
      <c r="D89" s="99"/>
      <c r="I89" s="8"/>
      <c r="J89" s="9"/>
    </row>
    <row r="90" spans="1:10">
      <c r="A90" s="108"/>
      <c r="B90" s="24"/>
      <c r="C90" s="110"/>
      <c r="D90" s="99"/>
      <c r="I90" s="9"/>
      <c r="J90" s="8"/>
    </row>
    <row r="91" spans="1:10">
      <c r="A91" s="109"/>
      <c r="B91" s="26"/>
      <c r="C91" s="111"/>
      <c r="D91" s="99"/>
      <c r="I91" s="8"/>
      <c r="J91" s="9"/>
    </row>
    <row r="92" spans="1:10">
      <c r="A92" s="108"/>
      <c r="B92" s="24"/>
      <c r="C92" s="110"/>
      <c r="D92" s="99"/>
      <c r="I92" s="8"/>
      <c r="J92" s="8"/>
    </row>
    <row r="93" spans="1:10">
      <c r="A93" s="109"/>
      <c r="B93" s="26"/>
      <c r="C93" s="111"/>
      <c r="D93" s="99"/>
      <c r="I93" s="9"/>
      <c r="J93" s="9"/>
    </row>
    <row r="94" spans="1:10">
      <c r="A94" s="108"/>
      <c r="B94" s="24"/>
      <c r="C94" s="110"/>
      <c r="D94" s="99"/>
      <c r="I94" s="9"/>
      <c r="J94" s="8"/>
    </row>
    <row r="95" spans="1:10">
      <c r="A95" s="109"/>
      <c r="B95" s="26"/>
      <c r="C95" s="111"/>
      <c r="D95" s="99"/>
      <c r="I95" s="8"/>
      <c r="J95" s="9"/>
    </row>
    <row r="96" spans="1:10">
      <c r="A96" s="108"/>
      <c r="B96" s="24"/>
      <c r="C96" s="110"/>
      <c r="D96" s="99"/>
      <c r="I96" s="9"/>
      <c r="J96" s="8"/>
    </row>
    <row r="97" spans="1:10">
      <c r="A97" s="109"/>
      <c r="B97" s="26"/>
      <c r="C97" s="111"/>
      <c r="D97" s="99"/>
      <c r="I97" s="8"/>
      <c r="J97" s="9"/>
    </row>
    <row r="98" spans="1:10">
      <c r="A98" s="108"/>
      <c r="B98" s="24"/>
      <c r="C98" s="110"/>
      <c r="D98" s="99"/>
      <c r="I98" s="9"/>
      <c r="J98" s="8"/>
    </row>
    <row r="99" spans="1:10">
      <c r="A99" s="109"/>
      <c r="B99" s="26"/>
      <c r="C99" s="111"/>
      <c r="D99" s="99"/>
      <c r="I99" s="8"/>
      <c r="J99" s="9"/>
    </row>
    <row r="100" spans="1:10">
      <c r="A100" s="108"/>
      <c r="B100" s="24"/>
      <c r="C100" s="110"/>
      <c r="D100" s="99"/>
      <c r="I100" s="8"/>
      <c r="J100" s="8"/>
    </row>
    <row r="101" spans="1:10">
      <c r="A101" s="109"/>
      <c r="B101" s="26"/>
      <c r="C101" s="111"/>
      <c r="D101" s="99"/>
      <c r="I101" s="8"/>
      <c r="J101" s="9"/>
    </row>
    <row r="102" spans="1:10">
      <c r="A102" s="108"/>
      <c r="B102" s="24"/>
      <c r="C102" s="110"/>
      <c r="D102" s="99"/>
      <c r="I102" s="8"/>
      <c r="J102" s="8"/>
    </row>
    <row r="103" spans="1:10">
      <c r="A103" s="109"/>
      <c r="B103" s="26"/>
      <c r="C103" s="111"/>
      <c r="D103" s="99"/>
      <c r="I103" s="9"/>
      <c r="J103" s="9"/>
    </row>
    <row r="104" spans="1:10">
      <c r="A104" s="108"/>
      <c r="B104" s="24"/>
      <c r="C104" s="110"/>
      <c r="D104" s="99"/>
      <c r="I104" s="8"/>
      <c r="J104" s="8"/>
    </row>
    <row r="105" spans="1:10">
      <c r="A105" s="109"/>
      <c r="B105" s="26"/>
      <c r="C105" s="111"/>
      <c r="D105" s="99"/>
      <c r="I105" s="9"/>
      <c r="J105" s="9"/>
    </row>
    <row r="106" spans="1:10">
      <c r="A106" s="108"/>
      <c r="B106" s="24"/>
      <c r="C106" s="110"/>
      <c r="D106" s="99"/>
      <c r="I106" s="9"/>
      <c r="J106" s="8"/>
    </row>
    <row r="107" spans="1:10">
      <c r="A107" s="109"/>
      <c r="B107" s="26"/>
      <c r="C107" s="111"/>
      <c r="D107" s="99"/>
      <c r="I107" s="8"/>
      <c r="J107" s="9"/>
    </row>
    <row r="108" spans="1:10">
      <c r="A108" s="108"/>
      <c r="B108" s="24"/>
      <c r="C108" s="110"/>
      <c r="D108" s="99"/>
      <c r="I108" s="9"/>
      <c r="J108" s="8"/>
    </row>
    <row r="109" spans="1:10">
      <c r="A109" s="109"/>
      <c r="B109" s="26"/>
      <c r="C109" s="111"/>
      <c r="D109" s="99"/>
      <c r="I109" s="9"/>
      <c r="J109" s="9"/>
    </row>
    <row r="110" spans="1:10">
      <c r="A110" s="108"/>
      <c r="B110" s="24"/>
      <c r="C110" s="110"/>
      <c r="D110" s="99"/>
      <c r="I110" s="8"/>
      <c r="J110" s="8"/>
    </row>
    <row r="111" spans="1:10">
      <c r="A111" s="109"/>
      <c r="B111" s="26"/>
      <c r="C111" s="111"/>
      <c r="D111" s="99"/>
      <c r="I111" s="9"/>
      <c r="J111" s="9"/>
    </row>
    <row r="112" spans="1:10">
      <c r="A112" s="108"/>
      <c r="B112" s="24"/>
      <c r="C112" s="110"/>
      <c r="D112" s="99"/>
      <c r="I112" s="8"/>
      <c r="J112" s="8"/>
    </row>
    <row r="113" spans="1:10">
      <c r="A113" s="109"/>
      <c r="B113" s="26"/>
      <c r="C113" s="111"/>
      <c r="D113" s="99"/>
      <c r="I113" s="9"/>
      <c r="J113" s="9"/>
    </row>
    <row r="114" spans="1:10">
      <c r="A114" s="108"/>
      <c r="B114" s="24"/>
      <c r="C114" s="110"/>
      <c r="D114" s="99"/>
      <c r="I114" s="8"/>
      <c r="J114" s="8"/>
    </row>
    <row r="115" spans="1:10">
      <c r="A115" s="109"/>
      <c r="B115" s="26"/>
      <c r="C115" s="111"/>
      <c r="D115" s="99"/>
      <c r="I115" s="9"/>
      <c r="J115" s="9"/>
    </row>
    <row r="116" spans="1:10">
      <c r="A116" s="108"/>
      <c r="B116" s="24"/>
      <c r="C116" s="110"/>
      <c r="D116" s="99"/>
      <c r="I116" s="8"/>
      <c r="J116" s="8"/>
    </row>
    <row r="117" spans="1:10">
      <c r="A117" s="109"/>
      <c r="B117" s="26"/>
      <c r="C117" s="111"/>
      <c r="D117" s="99"/>
      <c r="I117" s="9"/>
      <c r="J117" s="9"/>
    </row>
    <row r="118" spans="1:10">
      <c r="A118" s="108"/>
      <c r="B118" s="24"/>
      <c r="C118" s="110"/>
      <c r="D118" s="99"/>
      <c r="I118" s="8"/>
      <c r="J118" s="8"/>
    </row>
    <row r="119" spans="1:10">
      <c r="A119" s="109"/>
      <c r="B119" s="26"/>
      <c r="C119" s="111"/>
      <c r="D119" s="99"/>
      <c r="I119" s="8"/>
      <c r="J119" s="9"/>
    </row>
    <row r="120" spans="1:10">
      <c r="A120" s="108"/>
      <c r="B120" s="24"/>
      <c r="C120" s="110"/>
      <c r="D120" s="99"/>
      <c r="I120" s="9"/>
      <c r="J120" s="8"/>
    </row>
    <row r="121" spans="1:10">
      <c r="A121" s="109"/>
      <c r="B121" s="26"/>
      <c r="C121" s="111"/>
      <c r="D121" s="99"/>
      <c r="I121" s="8"/>
      <c r="J121" s="9"/>
    </row>
    <row r="122" spans="1:10">
      <c r="A122" s="108"/>
      <c r="B122" s="24"/>
      <c r="C122" s="110"/>
      <c r="D122" s="99"/>
      <c r="I122" s="9"/>
      <c r="J122" s="8"/>
    </row>
    <row r="123" spans="1:10">
      <c r="A123" s="109"/>
      <c r="B123" s="26"/>
      <c r="C123" s="111"/>
      <c r="D123" s="99"/>
      <c r="I123" s="8"/>
      <c r="J123" s="9"/>
    </row>
    <row r="124" spans="1:10">
      <c r="A124" s="108"/>
      <c r="B124" s="24"/>
      <c r="C124" s="110"/>
      <c r="D124" s="99"/>
      <c r="I124" s="8"/>
      <c r="J124" s="8"/>
    </row>
    <row r="125" spans="1:10">
      <c r="A125" s="109"/>
      <c r="B125" s="26"/>
      <c r="C125" s="111"/>
      <c r="D125" s="99"/>
      <c r="I125" s="9"/>
      <c r="J125" s="9"/>
    </row>
    <row r="126" spans="1:10">
      <c r="A126" s="108"/>
      <c r="B126" s="24"/>
      <c r="C126" s="110"/>
      <c r="D126" s="99"/>
      <c r="I126" s="8"/>
      <c r="J126" s="8"/>
    </row>
    <row r="127" spans="1:10">
      <c r="A127" s="109"/>
      <c r="B127" s="26"/>
      <c r="C127" s="111"/>
      <c r="D127" s="99"/>
      <c r="I127" s="9"/>
      <c r="J127" s="9"/>
    </row>
    <row r="128" spans="1:10">
      <c r="A128" s="108"/>
      <c r="B128" s="24"/>
      <c r="C128" s="110"/>
      <c r="D128" s="99"/>
      <c r="I128" s="9"/>
      <c r="J128" s="8"/>
    </row>
    <row r="129" spans="1:10">
      <c r="A129" s="109"/>
      <c r="B129" s="26"/>
      <c r="C129" s="111"/>
      <c r="D129" s="99"/>
      <c r="I129" s="8"/>
      <c r="J129" s="9"/>
    </row>
    <row r="130" spans="1:10">
      <c r="A130" s="108"/>
      <c r="B130" s="24"/>
      <c r="C130" s="110"/>
      <c r="D130" s="99"/>
      <c r="I130" s="9"/>
      <c r="J130" s="8"/>
    </row>
    <row r="131" spans="1:10">
      <c r="A131" s="109"/>
      <c r="B131" s="26"/>
      <c r="C131" s="111"/>
      <c r="D131" s="99"/>
      <c r="I131" s="9"/>
      <c r="J131" s="9"/>
    </row>
    <row r="132" spans="1:10">
      <c r="A132" s="108"/>
      <c r="B132" s="24"/>
      <c r="C132" s="110"/>
      <c r="D132" s="99"/>
      <c r="I132" s="8"/>
      <c r="J132" s="8"/>
    </row>
    <row r="133" spans="1:10">
      <c r="A133" s="109"/>
      <c r="B133" s="26"/>
      <c r="C133" s="111"/>
      <c r="D133" s="99"/>
      <c r="I133" s="9"/>
      <c r="J133" s="9"/>
    </row>
    <row r="134" spans="1:10">
      <c r="A134" s="108"/>
      <c r="B134" s="24"/>
      <c r="C134" s="110"/>
      <c r="D134" s="99"/>
      <c r="I134" s="9"/>
      <c r="J134" s="8"/>
    </row>
    <row r="135" spans="1:10">
      <c r="A135" s="109"/>
      <c r="B135" s="26"/>
      <c r="C135" s="111"/>
      <c r="D135" s="99"/>
      <c r="I135" s="8"/>
      <c r="J135" s="9"/>
    </row>
    <row r="136" spans="1:10">
      <c r="A136" s="108"/>
      <c r="B136" s="24"/>
      <c r="C136" s="110"/>
      <c r="D136" s="99"/>
      <c r="I136" s="8"/>
      <c r="J136" s="8"/>
    </row>
    <row r="137" spans="1:10">
      <c r="A137" s="109"/>
      <c r="B137" s="26"/>
      <c r="C137" s="111"/>
      <c r="D137" s="99"/>
      <c r="I137" s="9"/>
      <c r="J137" s="9"/>
    </row>
    <row r="138" spans="1:10">
      <c r="A138" s="108"/>
      <c r="B138" s="24"/>
      <c r="C138" s="110"/>
      <c r="D138" s="99"/>
      <c r="I138" s="8"/>
      <c r="J138" s="8"/>
    </row>
    <row r="139" spans="1:10">
      <c r="A139" s="109"/>
      <c r="B139" s="26"/>
      <c r="C139" s="111"/>
      <c r="D139" s="99"/>
      <c r="I139" s="8"/>
      <c r="J139" s="9"/>
    </row>
    <row r="140" spans="1:10">
      <c r="A140" s="108"/>
      <c r="B140" s="24"/>
      <c r="C140" s="110"/>
      <c r="D140" s="99"/>
      <c r="I140" s="9"/>
      <c r="J140" s="8"/>
    </row>
    <row r="141" spans="1:10">
      <c r="A141" s="109"/>
      <c r="B141" s="26"/>
      <c r="C141" s="111"/>
      <c r="D141" s="99"/>
      <c r="I141" s="8"/>
      <c r="J141" s="9"/>
    </row>
    <row r="142" spans="1:10">
      <c r="A142" s="108"/>
      <c r="B142" s="24"/>
      <c r="C142" s="110"/>
      <c r="D142" s="99"/>
      <c r="I142" s="8"/>
      <c r="J142" s="8"/>
    </row>
    <row r="143" spans="1:10">
      <c r="A143" s="109"/>
      <c r="B143" s="26"/>
      <c r="C143" s="111"/>
      <c r="D143" s="99"/>
      <c r="I143" s="8"/>
      <c r="J143" s="9"/>
    </row>
    <row r="144" spans="1:10">
      <c r="A144" s="108"/>
      <c r="B144" s="24"/>
      <c r="C144" s="110"/>
      <c r="D144" s="99"/>
      <c r="I144" s="8"/>
      <c r="J144" s="8"/>
    </row>
    <row r="145" spans="1:10">
      <c r="A145" s="109"/>
      <c r="B145" s="26"/>
      <c r="C145" s="111"/>
      <c r="D145" s="99"/>
      <c r="I145" s="8"/>
      <c r="J145" s="9"/>
    </row>
    <row r="146" spans="1:10">
      <c r="A146" s="108"/>
      <c r="B146" s="24"/>
      <c r="C146" s="110"/>
      <c r="D146" s="99"/>
      <c r="I146" s="8"/>
      <c r="J146" s="8"/>
    </row>
    <row r="147" spans="1:10">
      <c r="A147" s="109"/>
      <c r="B147" s="26"/>
      <c r="C147" s="111"/>
      <c r="D147" s="99"/>
      <c r="I147" s="9"/>
      <c r="J147" s="9"/>
    </row>
    <row r="148" spans="1:10">
      <c r="A148" s="108"/>
      <c r="B148" s="24"/>
      <c r="C148" s="110"/>
      <c r="D148" s="99"/>
      <c r="I148" s="9"/>
      <c r="J148" s="8"/>
    </row>
    <row r="149" spans="1:10">
      <c r="A149" s="109"/>
      <c r="B149" s="26"/>
      <c r="C149" s="111"/>
      <c r="D149" s="99"/>
      <c r="I149" s="8"/>
      <c r="J149" s="9"/>
    </row>
    <row r="150" spans="1:10">
      <c r="A150" s="108"/>
      <c r="B150" s="24"/>
      <c r="C150" s="110"/>
      <c r="D150" s="99"/>
      <c r="I150" s="9"/>
      <c r="J150" s="8"/>
    </row>
    <row r="151" spans="1:10">
      <c r="A151" s="109"/>
      <c r="B151" s="26"/>
      <c r="C151" s="111"/>
      <c r="D151" s="99"/>
      <c r="I151" s="8"/>
      <c r="J151" s="9"/>
    </row>
    <row r="152" spans="1:10">
      <c r="A152" s="108"/>
      <c r="B152" s="24"/>
      <c r="C152" s="110"/>
      <c r="D152" s="99"/>
      <c r="I152" s="9"/>
      <c r="J152" s="8"/>
    </row>
    <row r="153" spans="1:10">
      <c r="A153" s="109"/>
      <c r="B153" s="26"/>
      <c r="C153" s="111"/>
      <c r="D153" s="99"/>
      <c r="I153" s="9"/>
      <c r="J153" s="9"/>
    </row>
    <row r="154" spans="1:10">
      <c r="A154" s="108"/>
      <c r="B154" s="24"/>
      <c r="C154" s="110"/>
      <c r="D154" s="99"/>
      <c r="I154" s="9"/>
      <c r="J154" s="8"/>
    </row>
    <row r="155" spans="1:10">
      <c r="A155" s="109"/>
      <c r="B155" s="26"/>
      <c r="C155" s="111"/>
      <c r="D155" s="99"/>
      <c r="I155" s="8"/>
      <c r="J155" s="9"/>
    </row>
    <row r="156" spans="1:10">
      <c r="A156" s="108"/>
      <c r="B156" s="24"/>
      <c r="C156" s="110"/>
      <c r="D156" s="99"/>
      <c r="I156" s="9"/>
      <c r="J156" s="8"/>
    </row>
    <row r="157" spans="1:10">
      <c r="A157" s="109"/>
      <c r="B157" s="26"/>
      <c r="C157" s="111"/>
      <c r="D157" s="99"/>
      <c r="I157" s="8"/>
      <c r="J157" s="9"/>
    </row>
    <row r="158" spans="1:10">
      <c r="A158" s="108"/>
      <c r="B158" s="24"/>
      <c r="C158" s="110"/>
      <c r="D158" s="99"/>
      <c r="I158" s="9"/>
      <c r="J158" s="8"/>
    </row>
    <row r="159" spans="1:10">
      <c r="A159" s="109"/>
      <c r="B159" s="26"/>
      <c r="C159" s="111"/>
      <c r="D159" s="99"/>
      <c r="I159" s="8"/>
      <c r="J159" s="9"/>
    </row>
    <row r="160" spans="1:10">
      <c r="A160" s="108"/>
      <c r="B160" s="24"/>
      <c r="C160" s="110"/>
      <c r="D160" s="99"/>
      <c r="I160" s="8"/>
      <c r="J160" s="8"/>
    </row>
    <row r="161" spans="1:10">
      <c r="A161" s="109"/>
      <c r="B161" s="26"/>
      <c r="C161" s="111"/>
      <c r="D161" s="99"/>
      <c r="I161" s="8"/>
      <c r="J161" s="9"/>
    </row>
    <row r="162" spans="1:10">
      <c r="A162" s="108"/>
      <c r="B162" s="24"/>
      <c r="C162" s="110"/>
      <c r="D162" s="99"/>
      <c r="I162" s="8"/>
      <c r="J162" s="8"/>
    </row>
    <row r="163" spans="1:10">
      <c r="A163" s="109"/>
      <c r="B163" s="26"/>
      <c r="C163" s="111"/>
      <c r="D163" s="99"/>
      <c r="I163" s="9"/>
      <c r="J163" s="9"/>
    </row>
    <row r="164" spans="1:10">
      <c r="A164" s="108"/>
      <c r="B164" s="24"/>
      <c r="C164" s="110"/>
      <c r="D164" s="99"/>
      <c r="I164" s="9"/>
      <c r="J164" s="8"/>
    </row>
    <row r="165" spans="1:10">
      <c r="A165" s="109"/>
      <c r="B165" s="26"/>
      <c r="C165" s="111"/>
      <c r="D165" s="99"/>
      <c r="I165" s="8"/>
      <c r="J165" s="9"/>
    </row>
    <row r="166" spans="1:10">
      <c r="A166" s="108"/>
      <c r="B166" s="24"/>
      <c r="C166" s="110"/>
      <c r="D166" s="99"/>
      <c r="I166" s="9"/>
      <c r="J166" s="8"/>
    </row>
    <row r="167" spans="1:10">
      <c r="A167" s="109"/>
      <c r="B167" s="26"/>
      <c r="C167" s="111"/>
      <c r="D167" s="99"/>
      <c r="I167" s="8"/>
      <c r="J167" s="9"/>
    </row>
    <row r="168" spans="1:10">
      <c r="A168" s="108"/>
      <c r="B168" s="24"/>
      <c r="C168" s="110"/>
      <c r="D168" s="99"/>
      <c r="I168" s="9"/>
      <c r="J168" s="8"/>
    </row>
    <row r="169" spans="1:10">
      <c r="A169" s="109"/>
      <c r="B169" s="26"/>
      <c r="C169" s="111"/>
      <c r="D169" s="99"/>
      <c r="I169" s="8"/>
      <c r="J169" s="9"/>
    </row>
    <row r="170" spans="1:10">
      <c r="A170" s="108"/>
      <c r="B170" s="24"/>
      <c r="C170" s="110"/>
      <c r="D170" s="99"/>
      <c r="I170" s="8"/>
      <c r="J170" s="8"/>
    </row>
    <row r="171" spans="1:10">
      <c r="A171" s="109"/>
      <c r="B171" s="26"/>
      <c r="C171" s="111"/>
      <c r="D171" s="99"/>
      <c r="I171" s="9"/>
      <c r="J171" s="9"/>
    </row>
    <row r="172" spans="1:10">
      <c r="A172" s="108"/>
      <c r="B172" s="24"/>
      <c r="C172" s="110"/>
      <c r="D172" s="99"/>
      <c r="I172" s="9"/>
      <c r="J172" s="8"/>
    </row>
    <row r="173" spans="1:10">
      <c r="A173" s="109"/>
      <c r="B173" s="26"/>
      <c r="C173" s="111"/>
      <c r="D173" s="99"/>
      <c r="I173" s="8"/>
      <c r="J173" s="9"/>
    </row>
    <row r="174" spans="1:10">
      <c r="A174" s="108"/>
      <c r="B174" s="24"/>
      <c r="C174" s="110"/>
      <c r="D174" s="99"/>
      <c r="I174" s="9"/>
      <c r="J174" s="8"/>
    </row>
    <row r="175" spans="1:10">
      <c r="A175" s="109"/>
      <c r="B175" s="26"/>
      <c r="C175" s="111"/>
      <c r="D175" s="99"/>
      <c r="I175" s="9"/>
      <c r="J175" s="9"/>
    </row>
    <row r="176" spans="1:10">
      <c r="A176" s="108"/>
      <c r="B176" s="24"/>
      <c r="C176" s="110"/>
      <c r="D176" s="99"/>
      <c r="I176" s="9"/>
      <c r="J176" s="8"/>
    </row>
    <row r="177" spans="1:10">
      <c r="A177" s="109"/>
      <c r="B177" s="26"/>
      <c r="C177" s="111"/>
      <c r="D177" s="99"/>
      <c r="I177" s="8"/>
      <c r="J177" s="9"/>
    </row>
    <row r="178" spans="1:10">
      <c r="A178" s="108"/>
      <c r="B178" s="24"/>
      <c r="C178" s="110"/>
      <c r="D178" s="99"/>
      <c r="I178" s="9"/>
      <c r="J178" s="8"/>
    </row>
    <row r="179" spans="1:10">
      <c r="A179" s="109"/>
      <c r="B179" s="26"/>
      <c r="C179" s="111"/>
      <c r="D179" s="99"/>
      <c r="I179" s="9"/>
      <c r="J179" s="9"/>
    </row>
    <row r="180" spans="1:10">
      <c r="A180" s="108"/>
      <c r="B180" s="24"/>
      <c r="C180" s="110"/>
      <c r="D180" s="99"/>
      <c r="I180" s="8"/>
      <c r="J180" s="8"/>
    </row>
    <row r="181" spans="1:10">
      <c r="A181" s="109"/>
      <c r="B181" s="26"/>
      <c r="C181" s="111"/>
      <c r="D181" s="99"/>
      <c r="I181" s="9"/>
      <c r="J181" s="9"/>
    </row>
    <row r="182" spans="1:10">
      <c r="A182" s="108"/>
      <c r="B182" s="24"/>
      <c r="C182" s="110"/>
      <c r="D182" s="99"/>
      <c r="I182" s="9"/>
      <c r="J182" s="8"/>
    </row>
    <row r="183" spans="1:10">
      <c r="A183" s="109"/>
      <c r="B183" s="26"/>
      <c r="C183" s="111"/>
      <c r="D183" s="99"/>
      <c r="I183" s="8"/>
      <c r="J183" s="9"/>
    </row>
    <row r="184" spans="1:10">
      <c r="A184" s="108"/>
      <c r="B184" s="24"/>
      <c r="C184" s="110"/>
      <c r="D184" s="99"/>
      <c r="I184" s="8"/>
      <c r="J184" s="8"/>
    </row>
    <row r="185" spans="1:10">
      <c r="A185" s="109"/>
      <c r="B185" s="26"/>
      <c r="C185" s="111"/>
      <c r="D185" s="99"/>
      <c r="I185" s="9"/>
      <c r="J185" s="9"/>
    </row>
    <row r="186" spans="1:10">
      <c r="A186" s="108"/>
      <c r="B186" s="24"/>
      <c r="C186" s="110"/>
      <c r="D186" s="99"/>
      <c r="I186" s="8"/>
      <c r="J186" s="8"/>
    </row>
    <row r="187" spans="1:10">
      <c r="A187" s="109"/>
      <c r="B187" s="26"/>
      <c r="C187" s="111"/>
      <c r="D187" s="99"/>
      <c r="I187" s="8"/>
      <c r="J187" s="9"/>
    </row>
    <row r="188" spans="1:10">
      <c r="A188" s="108"/>
      <c r="B188" s="24"/>
      <c r="C188" s="110"/>
      <c r="D188" s="99"/>
      <c r="I188" s="9"/>
      <c r="J188" s="8"/>
    </row>
    <row r="189" spans="1:10">
      <c r="A189" s="109"/>
      <c r="B189" s="26"/>
      <c r="C189" s="111"/>
      <c r="D189" s="99"/>
      <c r="I189" s="9"/>
      <c r="J189" s="9"/>
    </row>
    <row r="190" spans="1:10">
      <c r="A190" s="108"/>
      <c r="B190" s="24"/>
      <c r="C190" s="110"/>
      <c r="D190" s="99"/>
      <c r="I190" s="9"/>
      <c r="J190" s="8"/>
    </row>
    <row r="191" spans="1:10">
      <c r="A191" s="109"/>
      <c r="B191" s="26"/>
      <c r="C191" s="111"/>
      <c r="D191" s="99"/>
      <c r="I191" s="8"/>
      <c r="J191" s="9"/>
    </row>
    <row r="192" spans="1:10">
      <c r="A192" s="108"/>
      <c r="B192" s="24"/>
      <c r="C192" s="110"/>
      <c r="D192" s="99"/>
      <c r="I192" s="9"/>
      <c r="J192" s="8"/>
    </row>
    <row r="193" spans="1:10">
      <c r="A193" s="109"/>
      <c r="B193" s="26"/>
      <c r="C193" s="111"/>
      <c r="D193" s="99"/>
      <c r="I193" s="9"/>
      <c r="J193" s="9"/>
    </row>
    <row r="194" spans="1:10">
      <c r="A194" s="108"/>
      <c r="B194" s="24"/>
      <c r="C194" s="110"/>
      <c r="D194" s="99"/>
      <c r="I194" s="8"/>
      <c r="J194" s="8"/>
    </row>
    <row r="195" spans="1:10">
      <c r="A195" s="109"/>
      <c r="B195" s="26"/>
      <c r="C195" s="111"/>
      <c r="D195" s="99"/>
      <c r="I195" s="8"/>
      <c r="J195" s="9"/>
    </row>
    <row r="196" spans="1:10">
      <c r="A196" s="108"/>
      <c r="B196" s="24"/>
      <c r="C196" s="110"/>
      <c r="D196" s="99"/>
      <c r="I196" s="9"/>
      <c r="J196" s="8"/>
    </row>
    <row r="197" spans="1:10">
      <c r="A197" s="109"/>
      <c r="B197" s="26"/>
      <c r="C197" s="111"/>
      <c r="D197" s="99"/>
      <c r="I197" s="9"/>
      <c r="J197" s="9"/>
    </row>
    <row r="198" spans="1:10">
      <c r="A198" s="108"/>
      <c r="B198" s="24"/>
      <c r="C198" s="110"/>
      <c r="D198" s="99"/>
      <c r="I198" s="8"/>
      <c r="J198" s="8"/>
    </row>
    <row r="199" spans="1:10">
      <c r="A199" s="109"/>
      <c r="B199" s="26"/>
      <c r="C199" s="111"/>
      <c r="D199" s="99"/>
      <c r="I199" s="9"/>
      <c r="J199" s="9"/>
    </row>
    <row r="200" spans="1:10">
      <c r="A200" s="108"/>
      <c r="B200" s="24"/>
      <c r="C200" s="110"/>
      <c r="D200" s="99"/>
      <c r="I200" s="8"/>
      <c r="J200" s="8"/>
    </row>
    <row r="201" spans="1:10">
      <c r="A201" s="109"/>
      <c r="B201" s="26"/>
      <c r="C201" s="111"/>
      <c r="D201" s="99"/>
      <c r="I201" s="8"/>
      <c r="J201" s="9"/>
    </row>
    <row r="202" spans="1:10">
      <c r="A202" s="108"/>
      <c r="B202" s="24"/>
      <c r="C202" s="110"/>
      <c r="D202" s="99"/>
      <c r="I202" s="9"/>
      <c r="J202" s="8"/>
    </row>
    <row r="203" spans="1:10">
      <c r="A203" s="109"/>
      <c r="B203" s="26"/>
      <c r="C203" s="111"/>
      <c r="D203" s="99"/>
      <c r="I203" s="9"/>
      <c r="J203" s="9"/>
    </row>
    <row r="204" spans="1:10">
      <c r="A204" s="108"/>
      <c r="B204" s="24"/>
      <c r="C204" s="110"/>
      <c r="D204" s="99"/>
      <c r="I204" s="8"/>
      <c r="J204" s="8"/>
    </row>
    <row r="205" spans="1:10">
      <c r="A205" s="109"/>
      <c r="B205" s="26"/>
      <c r="C205" s="111"/>
      <c r="D205" s="99"/>
      <c r="I205" s="9"/>
      <c r="J205" s="9"/>
    </row>
    <row r="206" spans="1:10">
      <c r="A206" s="108"/>
      <c r="B206" s="24"/>
      <c r="C206" s="110"/>
      <c r="D206" s="99"/>
      <c r="I206" s="9"/>
      <c r="J206" s="8"/>
    </row>
    <row r="207" spans="1:10">
      <c r="A207" s="109"/>
      <c r="B207" s="26"/>
      <c r="C207" s="111"/>
      <c r="D207" s="99"/>
      <c r="I207" s="8"/>
      <c r="J207" s="9"/>
    </row>
    <row r="208" spans="1:10">
      <c r="A208" s="108"/>
      <c r="B208" s="24"/>
      <c r="C208" s="110"/>
      <c r="D208" s="99"/>
      <c r="I208" s="9"/>
      <c r="J208" s="8"/>
    </row>
    <row r="209" spans="1:10">
      <c r="A209" s="109"/>
      <c r="B209" s="26"/>
      <c r="C209" s="111"/>
      <c r="D209" s="99"/>
      <c r="I209" s="8"/>
      <c r="J209" s="9"/>
    </row>
    <row r="210" spans="1:10">
      <c r="A210" s="108"/>
      <c r="B210" s="24"/>
      <c r="C210" s="110"/>
      <c r="D210" s="99"/>
      <c r="I210" s="9"/>
      <c r="J210" s="8"/>
    </row>
    <row r="211" spans="1:10">
      <c r="A211" s="109"/>
      <c r="B211" s="26"/>
      <c r="C211" s="111"/>
      <c r="D211" s="99"/>
      <c r="I211" s="8"/>
      <c r="J211" s="9"/>
    </row>
    <row r="212" spans="1:10">
      <c r="A212" s="108"/>
      <c r="B212" s="24"/>
      <c r="C212" s="110"/>
      <c r="D212" s="99"/>
      <c r="I212" s="8"/>
      <c r="J212" s="8"/>
    </row>
    <row r="213" spans="1:10">
      <c r="A213" s="109"/>
      <c r="B213" s="26"/>
      <c r="C213" s="111"/>
      <c r="D213" s="99"/>
      <c r="I213" s="8"/>
      <c r="J213" s="9"/>
    </row>
    <row r="214" spans="1:10">
      <c r="A214" s="108"/>
      <c r="B214" s="24"/>
      <c r="C214" s="110"/>
      <c r="D214" s="99"/>
      <c r="I214" s="9"/>
      <c r="J214" s="8"/>
    </row>
    <row r="215" spans="1:10">
      <c r="A215" s="109"/>
      <c r="B215" s="26"/>
      <c r="C215" s="111"/>
      <c r="D215" s="99"/>
      <c r="I215" s="9"/>
      <c r="J215" s="9"/>
    </row>
    <row r="216" spans="1:10">
      <c r="A216" s="108"/>
      <c r="B216" s="24"/>
      <c r="C216" s="110"/>
      <c r="D216" s="99"/>
      <c r="I216" s="8"/>
      <c r="J216" s="8"/>
    </row>
    <row r="217" spans="1:10">
      <c r="A217" s="109"/>
      <c r="B217" s="26"/>
      <c r="C217" s="111"/>
      <c r="D217" s="99"/>
      <c r="I217" s="8"/>
      <c r="J217" s="9"/>
    </row>
    <row r="218" spans="1:10">
      <c r="A218" s="108"/>
      <c r="B218" s="24"/>
      <c r="C218" s="110"/>
      <c r="D218" s="99"/>
      <c r="I218" s="9"/>
      <c r="J218" s="8"/>
    </row>
    <row r="219" spans="1:10">
      <c r="A219" s="109"/>
      <c r="B219" s="26"/>
      <c r="C219" s="111"/>
      <c r="D219" s="99"/>
      <c r="I219" s="9"/>
      <c r="J219" s="9"/>
    </row>
    <row r="220" spans="1:10">
      <c r="A220" s="108"/>
      <c r="B220" s="24"/>
      <c r="C220" s="110"/>
      <c r="D220" s="99"/>
      <c r="I220" s="8"/>
      <c r="J220" s="8"/>
    </row>
    <row r="221" spans="1:10">
      <c r="A221" s="109"/>
      <c r="B221" s="26"/>
      <c r="C221" s="111"/>
      <c r="D221" s="99"/>
      <c r="I221" s="8"/>
      <c r="J221" s="9"/>
    </row>
    <row r="222" spans="1:10">
      <c r="A222" s="108"/>
      <c r="B222" s="24"/>
      <c r="C222" s="110"/>
      <c r="D222" s="99"/>
      <c r="I222" s="9"/>
      <c r="J222" s="8"/>
    </row>
    <row r="223" spans="1:10">
      <c r="A223" s="109"/>
      <c r="B223" s="26"/>
      <c r="C223" s="111"/>
      <c r="D223" s="99"/>
      <c r="I223" s="8"/>
      <c r="J223" s="9"/>
    </row>
    <row r="224" spans="1:10">
      <c r="A224" s="108"/>
      <c r="B224" s="24"/>
      <c r="C224" s="110"/>
      <c r="D224" s="99"/>
      <c r="I224" s="9"/>
      <c r="J224" s="8"/>
    </row>
    <row r="225" spans="1:10">
      <c r="A225" s="109"/>
      <c r="B225" s="26"/>
      <c r="C225" s="111"/>
      <c r="D225" s="99"/>
      <c r="I225" s="9"/>
      <c r="J225" s="9"/>
    </row>
    <row r="226" spans="1:10">
      <c r="A226" s="108"/>
      <c r="B226" s="24"/>
      <c r="C226" s="110"/>
      <c r="D226" s="99"/>
      <c r="I226" s="9"/>
      <c r="J226" s="8"/>
    </row>
    <row r="227" spans="1:10">
      <c r="A227" s="109"/>
      <c r="B227" s="26"/>
      <c r="C227" s="111"/>
      <c r="D227" s="99"/>
      <c r="I227" s="8"/>
      <c r="J227" s="9"/>
    </row>
    <row r="228" spans="1:10">
      <c r="A228" s="108"/>
      <c r="B228" s="24"/>
      <c r="C228" s="110"/>
      <c r="D228" s="99"/>
      <c r="I228" s="9"/>
      <c r="J228" s="8"/>
    </row>
    <row r="229" spans="1:10">
      <c r="A229" s="109"/>
      <c r="B229" s="26"/>
      <c r="C229" s="111"/>
      <c r="D229" s="99"/>
      <c r="I229" s="8"/>
      <c r="J229" s="9"/>
    </row>
    <row r="230" spans="1:10">
      <c r="A230" s="108"/>
      <c r="B230" s="24"/>
      <c r="C230" s="110"/>
      <c r="D230" s="99"/>
      <c r="I230" s="8"/>
      <c r="J230" s="8"/>
    </row>
    <row r="231" spans="1:10">
      <c r="A231" s="109"/>
      <c r="B231" s="26"/>
      <c r="C231" s="111"/>
      <c r="D231" s="99"/>
      <c r="I231" s="8"/>
      <c r="J231" s="9"/>
    </row>
    <row r="232" spans="1:10">
      <c r="A232" s="108"/>
      <c r="B232" s="24"/>
      <c r="C232" s="110"/>
      <c r="D232" s="99"/>
      <c r="I232" s="8"/>
      <c r="J232" s="8"/>
    </row>
    <row r="233" spans="1:10">
      <c r="A233" s="109"/>
      <c r="B233" s="26"/>
      <c r="C233" s="111"/>
      <c r="D233" s="99"/>
      <c r="I233" s="8"/>
      <c r="J233" s="9"/>
    </row>
    <row r="234" spans="1:10">
      <c r="A234" s="108"/>
      <c r="B234" s="24"/>
      <c r="C234" s="110"/>
      <c r="D234" s="99"/>
      <c r="I234" s="9"/>
      <c r="J234" s="8"/>
    </row>
    <row r="235" spans="1:10">
      <c r="A235" s="109"/>
      <c r="B235" s="26"/>
      <c r="C235" s="111"/>
      <c r="D235" s="99"/>
      <c r="I235" s="9"/>
      <c r="J235" s="9"/>
    </row>
    <row r="236" spans="1:10">
      <c r="A236" s="108"/>
      <c r="B236" s="24"/>
      <c r="C236" s="110"/>
      <c r="D236" s="99"/>
      <c r="I236" s="8"/>
      <c r="J236" s="8"/>
    </row>
    <row r="237" spans="1:10">
      <c r="A237" s="109"/>
      <c r="B237" s="26"/>
      <c r="C237" s="111"/>
      <c r="D237" s="99"/>
      <c r="I237" s="9"/>
      <c r="J237" s="9"/>
    </row>
    <row r="238" spans="1:10">
      <c r="A238" s="108"/>
      <c r="B238" s="24"/>
      <c r="C238" s="110"/>
      <c r="D238" s="99"/>
      <c r="I238" s="9"/>
      <c r="J238" s="8"/>
    </row>
    <row r="239" spans="1:10">
      <c r="A239" s="109"/>
      <c r="B239" s="26"/>
      <c r="C239" s="111"/>
      <c r="D239" s="99"/>
      <c r="I239" s="8"/>
      <c r="J239" s="9"/>
    </row>
    <row r="240" spans="1:10">
      <c r="A240" s="108"/>
      <c r="B240" s="24"/>
      <c r="C240" s="110"/>
      <c r="D240" s="99"/>
      <c r="I240" s="9"/>
      <c r="J240" s="8"/>
    </row>
    <row r="241" spans="1:10">
      <c r="A241" s="109"/>
      <c r="B241" s="26"/>
      <c r="C241" s="111"/>
      <c r="D241" s="99"/>
      <c r="I241" s="9"/>
      <c r="J241" s="9"/>
    </row>
    <row r="242" spans="1:10">
      <c r="A242" s="108"/>
      <c r="B242" s="24"/>
      <c r="C242" s="110"/>
      <c r="D242" s="99"/>
      <c r="I242" s="8"/>
      <c r="J242" s="8"/>
    </row>
    <row r="243" spans="1:10">
      <c r="A243" s="109"/>
      <c r="B243" s="26"/>
      <c r="C243" s="111"/>
      <c r="D243" s="99"/>
      <c r="I243" s="8"/>
      <c r="J243" s="9"/>
    </row>
    <row r="244" spans="1:10">
      <c r="A244" s="108"/>
      <c r="B244" s="24"/>
      <c r="C244" s="110"/>
      <c r="D244" s="99"/>
      <c r="I244" s="9"/>
      <c r="J244" s="8"/>
    </row>
    <row r="245" spans="1:10">
      <c r="A245" s="109"/>
      <c r="B245" s="26"/>
      <c r="C245" s="111"/>
      <c r="D245" s="99"/>
      <c r="I245" s="8"/>
      <c r="J245" s="9"/>
    </row>
    <row r="246" spans="1:10">
      <c r="A246" s="108"/>
      <c r="B246" s="24"/>
      <c r="C246" s="110"/>
      <c r="D246" s="99"/>
      <c r="I246" s="8"/>
      <c r="J246" s="8"/>
    </row>
    <row r="247" spans="1:10">
      <c r="A247" s="109"/>
      <c r="B247" s="26"/>
      <c r="C247" s="111"/>
      <c r="D247" s="99"/>
      <c r="I247" s="9"/>
      <c r="J247" s="9"/>
    </row>
    <row r="248" spans="1:10">
      <c r="A248" s="108"/>
      <c r="B248" s="24"/>
      <c r="C248" s="110"/>
      <c r="D248" s="99"/>
      <c r="I248" s="9"/>
      <c r="J248" s="8"/>
    </row>
    <row r="249" spans="1:10">
      <c r="A249" s="109"/>
      <c r="B249" s="26"/>
      <c r="C249" s="111"/>
      <c r="D249" s="99"/>
      <c r="I249" s="8"/>
      <c r="J249" s="9"/>
    </row>
    <row r="250" spans="1:10">
      <c r="A250" s="108"/>
      <c r="B250" s="24"/>
      <c r="C250" s="110"/>
      <c r="D250" s="99"/>
      <c r="I250" s="9"/>
      <c r="J250" s="8"/>
    </row>
    <row r="251" spans="1:10">
      <c r="A251" s="109"/>
      <c r="B251" s="26"/>
      <c r="C251" s="111"/>
      <c r="D251" s="99"/>
      <c r="I251" s="8"/>
      <c r="J251" s="9"/>
    </row>
    <row r="252" spans="1:10">
      <c r="A252" s="108"/>
      <c r="B252" s="24"/>
      <c r="C252" s="110"/>
      <c r="D252" s="99"/>
      <c r="I252" s="9"/>
      <c r="J252" s="8"/>
    </row>
    <row r="253" spans="1:10">
      <c r="A253" s="109"/>
      <c r="B253" s="26"/>
      <c r="C253" s="111"/>
      <c r="D253" s="99"/>
      <c r="I253" s="8"/>
      <c r="J253" s="9"/>
    </row>
    <row r="254" spans="1:10">
      <c r="A254" s="108"/>
      <c r="B254" s="24"/>
      <c r="C254" s="110"/>
      <c r="D254" s="99"/>
      <c r="I254" s="9"/>
      <c r="J254" s="8"/>
    </row>
    <row r="255" spans="1:10">
      <c r="A255" s="109"/>
      <c r="B255" s="26"/>
      <c r="C255" s="111"/>
      <c r="D255" s="99"/>
      <c r="I255" s="9"/>
      <c r="J255" s="9"/>
    </row>
    <row r="256" spans="1:10">
      <c r="A256" s="108"/>
      <c r="B256" s="24"/>
      <c r="C256" s="110"/>
      <c r="D256" s="99"/>
      <c r="I256" s="8"/>
      <c r="J256" s="8"/>
    </row>
    <row r="257" spans="1:10">
      <c r="A257" s="109"/>
      <c r="B257" s="26"/>
      <c r="C257" s="111"/>
      <c r="D257" s="99"/>
      <c r="I257" s="9"/>
      <c r="J257" s="9"/>
    </row>
    <row r="258" spans="1:10">
      <c r="A258" s="108"/>
      <c r="B258" s="24"/>
      <c r="C258" s="110"/>
      <c r="D258" s="99"/>
      <c r="I258" s="9"/>
      <c r="J258" s="8"/>
    </row>
    <row r="259" spans="1:10">
      <c r="A259" s="109"/>
      <c r="B259" s="26"/>
      <c r="C259" s="111"/>
      <c r="D259" s="99"/>
      <c r="I259" s="9"/>
      <c r="J259" s="9"/>
    </row>
    <row r="260" spans="1:10">
      <c r="A260" s="108"/>
      <c r="B260" s="24"/>
      <c r="C260" s="110"/>
      <c r="D260" s="99"/>
      <c r="I260" s="8"/>
      <c r="J260" s="8"/>
    </row>
    <row r="261" spans="1:10">
      <c r="A261" s="109"/>
      <c r="B261" s="26"/>
      <c r="C261" s="111"/>
      <c r="D261" s="99"/>
      <c r="I261" s="8"/>
      <c r="J261" s="9"/>
    </row>
    <row r="262" spans="1:10">
      <c r="A262" s="108"/>
      <c r="B262" s="24"/>
      <c r="C262" s="110"/>
      <c r="D262" s="99"/>
      <c r="I262" s="9"/>
      <c r="J262" s="8"/>
    </row>
    <row r="263" spans="1:10">
      <c r="A263" s="109"/>
      <c r="B263" s="26"/>
      <c r="C263" s="111"/>
      <c r="D263" s="99"/>
      <c r="I263" s="8"/>
      <c r="J263" s="9"/>
    </row>
    <row r="264" spans="1:10">
      <c r="A264" s="108"/>
      <c r="B264" s="24"/>
      <c r="C264" s="110"/>
      <c r="D264" s="99"/>
      <c r="I264" s="9"/>
      <c r="J264" s="8"/>
    </row>
    <row r="265" spans="1:10">
      <c r="A265" s="109"/>
      <c r="B265" s="26"/>
      <c r="C265" s="111"/>
      <c r="D265" s="99"/>
      <c r="I265" s="8"/>
      <c r="J265" s="9"/>
    </row>
    <row r="266" spans="1:10">
      <c r="A266" s="108"/>
      <c r="B266" s="24"/>
      <c r="C266" s="110"/>
      <c r="D266" s="99"/>
      <c r="I266" s="9"/>
      <c r="J266" s="8"/>
    </row>
    <row r="267" spans="1:10">
      <c r="A267" s="109"/>
      <c r="B267" s="26"/>
      <c r="C267" s="111"/>
      <c r="D267" s="99"/>
      <c r="I267" s="8"/>
      <c r="J267" s="9"/>
    </row>
    <row r="268" spans="1:10">
      <c r="A268" s="108"/>
      <c r="B268" s="24"/>
      <c r="C268" s="110"/>
      <c r="D268" s="99"/>
      <c r="I268" s="8"/>
      <c r="J268" s="8"/>
    </row>
    <row r="269" spans="1:10">
      <c r="A269" s="109"/>
      <c r="B269" s="26"/>
      <c r="C269" s="111"/>
      <c r="D269" s="99"/>
      <c r="I269" s="9"/>
      <c r="J269" s="9"/>
    </row>
    <row r="270" spans="1:10">
      <c r="A270" s="108"/>
      <c r="B270" s="24"/>
      <c r="C270" s="110"/>
      <c r="D270" s="99"/>
      <c r="I270" s="8"/>
      <c r="J270" s="8"/>
    </row>
    <row r="271" spans="1:10">
      <c r="A271" s="109"/>
      <c r="B271" s="26"/>
      <c r="C271" s="111"/>
      <c r="D271" s="99"/>
      <c r="I271" s="9"/>
      <c r="J271" s="9"/>
    </row>
    <row r="272" spans="1:10">
      <c r="A272" s="108"/>
      <c r="B272" s="24"/>
      <c r="C272" s="110"/>
      <c r="D272" s="99"/>
      <c r="I272" s="8"/>
      <c r="J272" s="8"/>
    </row>
    <row r="273" spans="1:10">
      <c r="A273" s="109"/>
      <c r="B273" s="26"/>
      <c r="C273" s="111"/>
      <c r="D273" s="99"/>
      <c r="I273" s="9"/>
      <c r="J273" s="9"/>
    </row>
    <row r="274" spans="1:10">
      <c r="A274" s="108"/>
      <c r="B274" s="24"/>
      <c r="C274" s="110"/>
      <c r="D274" s="99"/>
      <c r="I274" s="9"/>
      <c r="J274" s="8"/>
    </row>
    <row r="275" spans="1:10">
      <c r="A275" s="109"/>
      <c r="B275" s="26"/>
      <c r="C275" s="111"/>
      <c r="D275" s="99"/>
      <c r="I275" s="9"/>
      <c r="J275" s="9"/>
    </row>
    <row r="276" spans="1:10">
      <c r="A276" s="108"/>
      <c r="B276" s="24"/>
      <c r="C276" s="110"/>
      <c r="D276" s="99"/>
      <c r="I276" s="8"/>
      <c r="J276" s="8"/>
    </row>
    <row r="277" spans="1:10">
      <c r="A277" s="109"/>
      <c r="B277" s="26"/>
      <c r="C277" s="111"/>
      <c r="D277" s="99"/>
      <c r="I277" s="9"/>
      <c r="J277" s="9"/>
    </row>
    <row r="278" spans="1:10">
      <c r="A278" s="108"/>
      <c r="B278" s="24"/>
      <c r="C278" s="110"/>
      <c r="D278" s="99"/>
      <c r="I278" s="8"/>
      <c r="J278" s="8"/>
    </row>
    <row r="279" spans="1:10">
      <c r="A279" s="109"/>
      <c r="B279" s="26"/>
      <c r="C279" s="111"/>
      <c r="D279" s="99"/>
      <c r="I279" s="9"/>
      <c r="J279" s="9"/>
    </row>
    <row r="280" spans="1:10">
      <c r="A280" s="108"/>
      <c r="B280" s="24"/>
      <c r="C280" s="110"/>
      <c r="D280" s="99"/>
      <c r="I280" s="8"/>
      <c r="J280" s="8"/>
    </row>
    <row r="281" spans="1:10">
      <c r="A281" s="109"/>
      <c r="B281" s="26"/>
      <c r="C281" s="111"/>
      <c r="D281" s="99"/>
      <c r="I281" s="9"/>
      <c r="J281" s="9"/>
    </row>
    <row r="282" spans="1:10">
      <c r="A282" s="108"/>
      <c r="B282" s="24"/>
      <c r="C282" s="110"/>
      <c r="D282" s="99"/>
      <c r="I282" s="8"/>
      <c r="J282" s="8"/>
    </row>
    <row r="283" spans="1:10">
      <c r="A283" s="109"/>
      <c r="B283" s="26"/>
      <c r="C283" s="111"/>
      <c r="D283" s="99"/>
      <c r="I283" s="8"/>
      <c r="J283" s="9"/>
    </row>
    <row r="284" spans="1:10">
      <c r="A284" s="108"/>
      <c r="B284" s="24"/>
      <c r="C284" s="110"/>
      <c r="D284" s="99"/>
      <c r="I284" s="8"/>
      <c r="J284" s="8"/>
    </row>
    <row r="285" spans="1:10">
      <c r="A285" s="109"/>
      <c r="B285" s="26"/>
      <c r="C285" s="111"/>
      <c r="D285" s="99"/>
      <c r="I285" s="8"/>
      <c r="J285" s="9"/>
    </row>
    <row r="286" spans="1:10">
      <c r="A286" s="108"/>
      <c r="B286" s="24"/>
      <c r="C286" s="110"/>
      <c r="D286" s="99"/>
      <c r="I286" s="8"/>
      <c r="J286" s="8"/>
    </row>
    <row r="287" spans="1:10">
      <c r="A287" s="109"/>
      <c r="B287" s="26"/>
      <c r="C287" s="111"/>
      <c r="D287" s="99"/>
      <c r="I287" s="9"/>
      <c r="J287" s="9"/>
    </row>
    <row r="288" spans="1:10">
      <c r="A288" s="108"/>
      <c r="B288" s="24"/>
      <c r="C288" s="110"/>
      <c r="D288" s="99"/>
      <c r="I288" s="8"/>
      <c r="J288" s="8"/>
    </row>
    <row r="289" spans="1:10">
      <c r="A289" s="109"/>
      <c r="B289" s="26"/>
      <c r="C289" s="111"/>
      <c r="D289" s="99"/>
      <c r="I289" s="9"/>
      <c r="J289" s="9"/>
    </row>
    <row r="290" spans="1:10">
      <c r="A290" s="108"/>
      <c r="B290" s="24"/>
      <c r="C290" s="110"/>
      <c r="D290" s="99"/>
      <c r="I290" s="8"/>
      <c r="J290" s="8"/>
    </row>
    <row r="291" spans="1:10">
      <c r="A291" s="109"/>
      <c r="B291" s="26"/>
      <c r="C291" s="111"/>
      <c r="D291" s="99"/>
      <c r="I291" s="9"/>
      <c r="J291" s="9"/>
    </row>
    <row r="292" spans="1:10">
      <c r="A292" s="108"/>
      <c r="B292" s="24"/>
      <c r="C292" s="110"/>
      <c r="D292" s="99"/>
      <c r="I292" s="9"/>
      <c r="J292" s="8"/>
    </row>
    <row r="293" spans="1:10">
      <c r="A293" s="109"/>
      <c r="B293" s="26"/>
      <c r="C293" s="111"/>
      <c r="D293" s="99"/>
      <c r="I293" s="8"/>
      <c r="J293" s="9"/>
    </row>
    <row r="294" spans="1:10">
      <c r="A294" s="108"/>
      <c r="B294" s="24"/>
      <c r="C294" s="110"/>
      <c r="D294" s="99"/>
      <c r="I294" s="9"/>
      <c r="J294" s="8"/>
    </row>
    <row r="295" spans="1:10">
      <c r="A295" s="109"/>
      <c r="B295" s="26"/>
      <c r="C295" s="111"/>
      <c r="D295" s="99"/>
      <c r="I295" s="8"/>
      <c r="J295" s="9"/>
    </row>
    <row r="296" spans="1:10">
      <c r="A296" s="108"/>
      <c r="B296" s="24"/>
      <c r="C296" s="110"/>
      <c r="D296" s="99"/>
      <c r="I296" s="8"/>
      <c r="J296" s="8"/>
    </row>
    <row r="297" spans="1:10">
      <c r="A297" s="109"/>
      <c r="B297" s="26"/>
      <c r="C297" s="111"/>
      <c r="D297" s="99"/>
      <c r="I297" s="8"/>
      <c r="J297" s="9"/>
    </row>
    <row r="298" spans="1:10">
      <c r="A298" s="108"/>
      <c r="B298" s="24"/>
      <c r="C298" s="110"/>
      <c r="D298" s="99"/>
      <c r="I298" s="9"/>
      <c r="J298" s="8"/>
    </row>
    <row r="299" spans="1:10">
      <c r="A299" s="109"/>
      <c r="B299" s="26"/>
      <c r="C299" s="111"/>
      <c r="D299" s="99"/>
      <c r="I299" s="8"/>
      <c r="J299" s="9"/>
    </row>
    <row r="300" spans="1:10">
      <c r="A300" s="108"/>
      <c r="B300" s="24"/>
      <c r="C300" s="110"/>
      <c r="D300" s="99"/>
      <c r="I300" s="9"/>
      <c r="J300" s="8"/>
    </row>
    <row r="301" spans="1:10">
      <c r="A301" s="109"/>
      <c r="B301" s="26"/>
      <c r="C301" s="111"/>
      <c r="D301" s="99"/>
      <c r="I301" s="9"/>
      <c r="J301" s="9"/>
    </row>
    <row r="302" spans="1:10">
      <c r="A302" s="108"/>
      <c r="B302" s="24"/>
      <c r="C302" s="110"/>
      <c r="D302" s="99"/>
      <c r="I302" s="8"/>
      <c r="J302" s="8"/>
    </row>
    <row r="303" spans="1:10">
      <c r="A303" s="109"/>
      <c r="B303" s="26"/>
      <c r="C303" s="111"/>
      <c r="D303" s="99"/>
      <c r="I303" s="9"/>
      <c r="J303" s="9"/>
    </row>
    <row r="304" spans="1:10">
      <c r="A304" s="108"/>
      <c r="B304" s="24"/>
      <c r="C304" s="110"/>
      <c r="D304" s="99"/>
      <c r="I304" s="8"/>
      <c r="J304" s="8"/>
    </row>
    <row r="305" spans="1:10">
      <c r="A305" s="109"/>
      <c r="B305" s="26"/>
      <c r="C305" s="111"/>
      <c r="D305" s="99"/>
      <c r="I305" s="9"/>
      <c r="J305" s="9"/>
    </row>
    <row r="306" spans="1:10">
      <c r="A306" s="108"/>
      <c r="B306" s="24"/>
      <c r="C306" s="110"/>
      <c r="D306" s="99"/>
      <c r="I306" s="8"/>
      <c r="J306" s="8"/>
    </row>
    <row r="307" spans="1:10">
      <c r="A307" s="109"/>
      <c r="B307" s="26"/>
      <c r="C307" s="111"/>
      <c r="D307" s="99"/>
      <c r="I307" s="9"/>
      <c r="J307" s="9"/>
    </row>
    <row r="308" spans="1:10">
      <c r="A308" s="108"/>
      <c r="B308" s="24"/>
      <c r="C308" s="110"/>
      <c r="D308" s="99"/>
      <c r="I308" s="8"/>
      <c r="J308" s="8"/>
    </row>
    <row r="309" spans="1:10">
      <c r="A309" s="109"/>
      <c r="B309" s="26"/>
      <c r="C309" s="111"/>
      <c r="D309" s="99"/>
      <c r="I309" s="9"/>
      <c r="J309" s="9"/>
    </row>
    <row r="310" spans="1:10">
      <c r="A310" s="108"/>
      <c r="B310" s="24"/>
      <c r="C310" s="110"/>
      <c r="D310" s="99"/>
      <c r="I310" s="9"/>
      <c r="J310" s="8"/>
    </row>
    <row r="311" spans="1:10">
      <c r="A311" s="109"/>
      <c r="B311" s="26"/>
      <c r="C311" s="111"/>
      <c r="D311" s="99"/>
      <c r="I311" s="9"/>
      <c r="J311" s="9"/>
    </row>
    <row r="312" spans="1:10">
      <c r="A312" s="108"/>
      <c r="B312" s="24"/>
      <c r="C312" s="110"/>
      <c r="D312" s="99"/>
      <c r="I312" s="8"/>
      <c r="J312" s="8"/>
    </row>
    <row r="313" spans="1:10">
      <c r="A313" s="109"/>
      <c r="B313" s="26"/>
      <c r="C313" s="111"/>
      <c r="D313" s="99"/>
      <c r="I313" s="8"/>
      <c r="J313" s="9"/>
    </row>
    <row r="314" spans="1:10">
      <c r="A314" s="108"/>
      <c r="B314" s="24"/>
      <c r="C314" s="110"/>
      <c r="D314" s="99"/>
      <c r="I314" s="9"/>
      <c r="J314" s="8"/>
    </row>
    <row r="315" spans="1:10">
      <c r="A315" s="109"/>
      <c r="B315" s="26"/>
      <c r="C315" s="111"/>
      <c r="D315" s="99"/>
      <c r="I315" s="8"/>
      <c r="J315" s="9"/>
    </row>
    <row r="316" spans="1:10">
      <c r="A316" s="108"/>
      <c r="B316" s="24"/>
      <c r="C316" s="110"/>
      <c r="D316" s="99"/>
      <c r="I316" s="8"/>
      <c r="J316" s="8"/>
    </row>
    <row r="317" spans="1:10">
      <c r="A317" s="109"/>
      <c r="B317" s="26"/>
      <c r="C317" s="111"/>
      <c r="D317" s="99"/>
      <c r="I317" s="8"/>
      <c r="J317" s="9"/>
    </row>
    <row r="318" spans="1:10">
      <c r="A318" s="108"/>
      <c r="B318" s="24"/>
      <c r="C318" s="110"/>
      <c r="D318" s="99"/>
      <c r="I318" s="9"/>
      <c r="J318" s="8"/>
    </row>
    <row r="319" spans="1:10">
      <c r="A319" s="109"/>
      <c r="B319" s="26"/>
      <c r="C319" s="111"/>
      <c r="D319" s="99"/>
      <c r="I319" s="9"/>
      <c r="J319" s="9"/>
    </row>
    <row r="320" spans="1:10">
      <c r="A320" s="108"/>
      <c r="B320" s="24"/>
      <c r="C320" s="110"/>
      <c r="D320" s="99"/>
      <c r="I320" s="9"/>
      <c r="J320" s="8"/>
    </row>
    <row r="321" spans="1:10">
      <c r="A321" s="109"/>
      <c r="B321" s="26"/>
      <c r="C321" s="111"/>
      <c r="D321" s="99"/>
      <c r="I321" s="9"/>
      <c r="J321" s="9"/>
    </row>
    <row r="322" spans="1:10">
      <c r="A322" s="108"/>
      <c r="B322" s="24"/>
      <c r="C322" s="110"/>
      <c r="D322" s="99"/>
      <c r="I322" s="9"/>
      <c r="J322" s="8"/>
    </row>
    <row r="323" spans="1:10">
      <c r="A323" s="109"/>
      <c r="B323" s="26"/>
      <c r="C323" s="111"/>
      <c r="D323" s="99"/>
      <c r="I323" s="8"/>
      <c r="J323" s="9"/>
    </row>
    <row r="324" spans="1:10">
      <c r="A324" s="108"/>
      <c r="B324" s="24"/>
      <c r="C324" s="110"/>
      <c r="D324" s="99"/>
      <c r="I324" s="9"/>
      <c r="J324" s="8"/>
    </row>
    <row r="325" spans="1:10">
      <c r="A325" s="109"/>
      <c r="B325" s="26"/>
      <c r="C325" s="111"/>
      <c r="D325" s="99"/>
      <c r="I325" s="8"/>
      <c r="J325" s="9"/>
    </row>
    <row r="326" spans="1:10">
      <c r="A326" s="108"/>
      <c r="B326" s="24"/>
      <c r="C326" s="110"/>
      <c r="D326" s="99"/>
      <c r="I326" s="9"/>
      <c r="J326" s="8"/>
    </row>
    <row r="327" spans="1:10">
      <c r="A327" s="109"/>
      <c r="B327" s="26"/>
      <c r="C327" s="111"/>
      <c r="D327" s="99"/>
      <c r="I327" s="8"/>
      <c r="J327" s="9"/>
    </row>
    <row r="328" spans="1:10">
      <c r="A328" s="108"/>
      <c r="B328" s="24"/>
      <c r="C328" s="110"/>
      <c r="D328" s="99"/>
      <c r="I328" s="9"/>
      <c r="J328" s="8"/>
    </row>
    <row r="329" spans="1:10">
      <c r="A329" s="109"/>
      <c r="B329" s="26"/>
      <c r="C329" s="111"/>
      <c r="D329" s="99"/>
      <c r="I329" s="9"/>
      <c r="J329" s="9"/>
    </row>
    <row r="330" spans="1:10">
      <c r="A330" s="108"/>
      <c r="B330" s="24"/>
      <c r="C330" s="110"/>
      <c r="D330" s="99"/>
      <c r="I330" s="9"/>
      <c r="J330" s="8"/>
    </row>
    <row r="331" spans="1:10">
      <c r="A331" s="109"/>
      <c r="B331" s="26"/>
      <c r="C331" s="111"/>
      <c r="D331" s="99"/>
      <c r="I331" s="8"/>
      <c r="J331" s="9"/>
    </row>
    <row r="332" spans="1:10">
      <c r="A332" s="108"/>
      <c r="B332" s="24"/>
      <c r="C332" s="110"/>
      <c r="D332" s="99"/>
      <c r="I332" s="9"/>
      <c r="J332" s="8"/>
    </row>
    <row r="333" spans="1:10">
      <c r="A333" s="109"/>
      <c r="B333" s="26"/>
      <c r="C333" s="111"/>
      <c r="D333" s="99"/>
      <c r="I333" s="8"/>
      <c r="J333" s="9"/>
    </row>
    <row r="334" spans="1:10">
      <c r="A334" s="108"/>
      <c r="B334" s="24"/>
      <c r="C334" s="110"/>
      <c r="D334" s="99"/>
      <c r="I334" s="9"/>
      <c r="J334" s="8"/>
    </row>
    <row r="335" spans="1:10">
      <c r="A335" s="109"/>
      <c r="B335" s="26"/>
      <c r="C335" s="111"/>
      <c r="D335" s="99"/>
      <c r="I335" s="8"/>
      <c r="J335" s="9"/>
    </row>
    <row r="336" spans="1:10">
      <c r="A336" s="108"/>
      <c r="B336" s="24"/>
      <c r="C336" s="110"/>
      <c r="D336" s="99"/>
      <c r="I336" s="8"/>
      <c r="J336" s="8"/>
    </row>
    <row r="337" spans="1:10">
      <c r="A337" s="109"/>
      <c r="B337" s="26"/>
      <c r="C337" s="111"/>
      <c r="D337" s="99"/>
      <c r="I337" s="9"/>
      <c r="J337" s="9"/>
    </row>
    <row r="338" spans="1:10">
      <c r="A338" s="108"/>
      <c r="B338" s="24"/>
      <c r="C338" s="110"/>
      <c r="D338" s="99"/>
      <c r="I338" s="9"/>
      <c r="J338" s="8"/>
    </row>
    <row r="339" spans="1:10">
      <c r="A339" s="109"/>
      <c r="B339" s="26"/>
      <c r="C339" s="111"/>
      <c r="D339" s="99"/>
      <c r="I339" s="9"/>
      <c r="J339" s="9"/>
    </row>
    <row r="340" spans="1:10">
      <c r="A340" s="108"/>
      <c r="B340" s="24"/>
      <c r="C340" s="110"/>
      <c r="D340" s="99"/>
      <c r="I340" s="9"/>
      <c r="J340" s="8"/>
    </row>
    <row r="341" spans="1:10">
      <c r="A341" s="109"/>
      <c r="B341" s="26"/>
      <c r="C341" s="111"/>
      <c r="D341" s="99"/>
      <c r="I341" s="8"/>
      <c r="J341" s="9"/>
    </row>
    <row r="342" spans="1:10">
      <c r="A342" s="108"/>
      <c r="B342" s="24"/>
      <c r="C342" s="110"/>
      <c r="D342" s="99"/>
      <c r="I342" s="8"/>
      <c r="J342" s="8"/>
    </row>
    <row r="343" spans="1:10">
      <c r="A343" s="109"/>
      <c r="B343" s="26"/>
      <c r="C343" s="111"/>
      <c r="D343" s="99"/>
      <c r="I343" s="8"/>
      <c r="J343" s="9"/>
    </row>
    <row r="344" spans="1:10">
      <c r="A344" s="108"/>
      <c r="B344" s="24"/>
      <c r="C344" s="110"/>
      <c r="D344" s="99"/>
      <c r="I344" s="8"/>
      <c r="J344" s="8"/>
    </row>
    <row r="345" spans="1:10">
      <c r="A345" s="109"/>
      <c r="B345" s="26"/>
      <c r="C345" s="111"/>
      <c r="D345" s="99"/>
      <c r="I345" s="9"/>
      <c r="J345" s="9"/>
    </row>
    <row r="346" spans="1:10">
      <c r="A346" s="108"/>
      <c r="B346" s="24"/>
      <c r="C346" s="110"/>
      <c r="D346" s="99"/>
      <c r="I346" s="9"/>
      <c r="J346" s="8"/>
    </row>
    <row r="347" spans="1:10">
      <c r="A347" s="109"/>
      <c r="B347" s="26"/>
      <c r="C347" s="111"/>
      <c r="D347" s="99"/>
      <c r="I347" s="8"/>
      <c r="J347" s="9"/>
    </row>
    <row r="348" spans="1:10">
      <c r="A348" s="108"/>
      <c r="B348" s="24"/>
      <c r="C348" s="110"/>
      <c r="D348" s="99"/>
      <c r="I348" s="8"/>
      <c r="J348" s="8"/>
    </row>
    <row r="349" spans="1:10">
      <c r="A349" s="109"/>
      <c r="B349" s="26"/>
      <c r="C349" s="111"/>
      <c r="D349" s="99"/>
      <c r="I349" s="8"/>
      <c r="J349" s="9"/>
    </row>
    <row r="350" spans="1:10">
      <c r="A350" s="108"/>
      <c r="B350" s="24"/>
      <c r="C350" s="110"/>
      <c r="D350" s="99"/>
      <c r="I350" s="8"/>
      <c r="J350" s="8"/>
    </row>
    <row r="351" spans="1:10">
      <c r="A351" s="109"/>
      <c r="B351" s="26"/>
      <c r="C351" s="111"/>
      <c r="D351" s="99"/>
      <c r="I351" s="9"/>
      <c r="J351" s="9"/>
    </row>
    <row r="352" spans="1:10">
      <c r="A352" s="108"/>
      <c r="B352" s="24"/>
      <c r="C352" s="110"/>
      <c r="D352" s="99"/>
      <c r="I352" s="8"/>
      <c r="J352" s="8"/>
    </row>
    <row r="353" spans="1:10">
      <c r="A353" s="109"/>
      <c r="B353" s="26"/>
      <c r="C353" s="111"/>
      <c r="D353" s="99"/>
      <c r="I353" s="9"/>
      <c r="J353" s="9"/>
    </row>
    <row r="354" spans="1:10">
      <c r="A354" s="108"/>
      <c r="B354" s="24"/>
      <c r="C354" s="110"/>
      <c r="D354" s="99"/>
      <c r="I354" s="8"/>
      <c r="J354" s="8"/>
    </row>
    <row r="355" spans="1:10">
      <c r="A355" s="109"/>
      <c r="B355" s="26"/>
      <c r="C355" s="111"/>
      <c r="D355" s="99"/>
      <c r="I355" s="8"/>
      <c r="J355" s="9"/>
    </row>
    <row r="356" spans="1:10">
      <c r="A356" s="108"/>
      <c r="B356" s="24"/>
      <c r="C356" s="110"/>
      <c r="D356" s="99"/>
      <c r="I356" s="9"/>
      <c r="J356" s="8"/>
    </row>
    <row r="357" spans="1:10">
      <c r="A357" s="109"/>
      <c r="B357" s="26"/>
      <c r="C357" s="111"/>
      <c r="D357" s="99"/>
      <c r="I357" s="8"/>
      <c r="J357" s="9"/>
    </row>
    <row r="358" spans="1:10">
      <c r="A358" s="108"/>
      <c r="B358" s="24"/>
      <c r="C358" s="110"/>
      <c r="D358" s="99"/>
      <c r="I358" s="9"/>
      <c r="J358" s="8"/>
    </row>
    <row r="359" spans="1:10">
      <c r="A359" s="109"/>
      <c r="B359" s="26"/>
      <c r="C359" s="111"/>
      <c r="D359" s="99"/>
      <c r="I359" s="8"/>
      <c r="J359" s="9"/>
    </row>
    <row r="360" spans="1:10">
      <c r="A360" s="108"/>
      <c r="B360" s="24"/>
      <c r="C360" s="110"/>
      <c r="D360" s="99"/>
      <c r="I360" s="9"/>
      <c r="J360" s="8"/>
    </row>
    <row r="361" spans="1:10">
      <c r="A361" s="109"/>
      <c r="B361" s="26"/>
      <c r="C361" s="111"/>
      <c r="D361" s="99"/>
      <c r="I361" s="8"/>
      <c r="J361" s="9"/>
    </row>
    <row r="362" spans="1:10">
      <c r="A362" s="108"/>
      <c r="B362" s="24"/>
      <c r="C362" s="110"/>
      <c r="D362" s="99"/>
      <c r="I362" s="9"/>
      <c r="J362" s="8"/>
    </row>
    <row r="363" spans="1:10">
      <c r="A363" s="109"/>
      <c r="B363" s="26"/>
      <c r="C363" s="111"/>
      <c r="D363" s="99"/>
      <c r="I363" s="8"/>
      <c r="J363" s="9"/>
    </row>
    <row r="364" spans="1:10">
      <c r="A364" s="108"/>
      <c r="B364" s="24"/>
      <c r="C364" s="110"/>
      <c r="D364" s="99"/>
      <c r="I364" s="9"/>
      <c r="J364" s="8"/>
    </row>
    <row r="365" spans="1:10">
      <c r="A365" s="109"/>
      <c r="B365" s="26"/>
      <c r="C365" s="111"/>
      <c r="D365" s="99"/>
      <c r="I365" s="9"/>
      <c r="J365" s="9"/>
    </row>
    <row r="366" spans="1:10">
      <c r="A366" s="108"/>
      <c r="B366" s="24"/>
      <c r="C366" s="110"/>
      <c r="D366" s="99"/>
      <c r="I366" s="9"/>
      <c r="J366" s="8"/>
    </row>
    <row r="367" spans="1:10">
      <c r="A367" s="109"/>
      <c r="B367" s="26"/>
      <c r="C367" s="111"/>
      <c r="D367" s="99"/>
      <c r="I367" s="8"/>
      <c r="J367" s="9"/>
    </row>
    <row r="368" spans="1:10">
      <c r="A368" s="108"/>
      <c r="B368" s="24"/>
      <c r="C368" s="110"/>
      <c r="D368" s="99"/>
      <c r="I368" s="9"/>
      <c r="J368" s="8"/>
    </row>
    <row r="369" spans="1:10">
      <c r="A369" s="109"/>
      <c r="B369" s="26"/>
      <c r="C369" s="111"/>
      <c r="D369" s="99"/>
      <c r="I369" s="8"/>
      <c r="J369" s="9"/>
    </row>
    <row r="370" spans="1:10">
      <c r="A370" s="108"/>
      <c r="B370" s="24"/>
      <c r="C370" s="110"/>
      <c r="D370" s="99"/>
      <c r="I370" s="9"/>
      <c r="J370" s="8"/>
    </row>
    <row r="371" spans="1:10">
      <c r="A371" s="109"/>
      <c r="B371" s="26"/>
      <c r="C371" s="111"/>
      <c r="D371" s="99"/>
      <c r="I371" s="8"/>
      <c r="J371" s="9"/>
    </row>
    <row r="372" spans="1:10">
      <c r="A372" s="108"/>
      <c r="B372" s="24"/>
      <c r="C372" s="110"/>
      <c r="D372" s="99"/>
      <c r="I372" s="9"/>
      <c r="J372" s="8"/>
    </row>
    <row r="373" spans="1:10">
      <c r="A373" s="109"/>
      <c r="B373" s="26"/>
      <c r="C373" s="111"/>
      <c r="D373" s="99"/>
      <c r="I373" s="8"/>
      <c r="J373" s="9"/>
    </row>
    <row r="374" spans="1:10">
      <c r="A374" s="108"/>
      <c r="B374" s="24"/>
      <c r="C374" s="110"/>
      <c r="D374" s="99"/>
      <c r="I374" s="9"/>
      <c r="J374" s="8"/>
    </row>
    <row r="375" spans="1:10">
      <c r="A375" s="109"/>
      <c r="B375" s="26"/>
      <c r="C375" s="111"/>
      <c r="D375" s="99"/>
      <c r="I375" s="9"/>
      <c r="J375" s="9"/>
    </row>
    <row r="376" spans="1:10">
      <c r="A376" s="108"/>
      <c r="B376" s="24"/>
      <c r="C376" s="110"/>
      <c r="D376" s="99"/>
      <c r="I376" s="9"/>
      <c r="J376" s="8"/>
    </row>
    <row r="377" spans="1:10">
      <c r="A377" s="109"/>
      <c r="B377" s="26"/>
      <c r="C377" s="111"/>
      <c r="D377" s="99"/>
      <c r="I377" s="8"/>
      <c r="J377" s="9"/>
    </row>
    <row r="378" spans="1:10">
      <c r="A378" s="108"/>
      <c r="B378" s="24"/>
      <c r="C378" s="110"/>
      <c r="D378" s="99"/>
      <c r="I378" s="9"/>
      <c r="J378" s="8"/>
    </row>
    <row r="379" spans="1:10">
      <c r="A379" s="109"/>
      <c r="B379" s="26"/>
      <c r="C379" s="111"/>
      <c r="D379" s="99"/>
      <c r="I379" s="8"/>
      <c r="J379" s="9"/>
    </row>
    <row r="380" spans="1:10">
      <c r="A380" s="108"/>
      <c r="B380" s="24"/>
      <c r="C380" s="110"/>
      <c r="D380" s="99"/>
      <c r="I380" s="8"/>
      <c r="J380" s="8"/>
    </row>
    <row r="381" spans="1:10">
      <c r="A381" s="109"/>
      <c r="B381" s="26"/>
      <c r="C381" s="111"/>
      <c r="D381" s="99"/>
      <c r="I381" s="9"/>
      <c r="J381" s="9"/>
    </row>
    <row r="382" spans="1:10">
      <c r="A382" s="108"/>
      <c r="B382" s="24"/>
      <c r="C382" s="110"/>
      <c r="D382" s="99"/>
      <c r="I382" s="8"/>
      <c r="J382" s="8"/>
    </row>
    <row r="383" spans="1:10">
      <c r="A383" s="109"/>
      <c r="B383" s="26"/>
      <c r="C383" s="111"/>
      <c r="D383" s="99"/>
      <c r="I383" s="9"/>
      <c r="J383" s="9"/>
    </row>
    <row r="384" spans="1:10">
      <c r="A384" s="108"/>
      <c r="B384" s="24"/>
      <c r="C384" s="110"/>
      <c r="D384" s="99"/>
      <c r="I384" s="9"/>
      <c r="J384" s="8"/>
    </row>
    <row r="385" spans="1:10">
      <c r="A385" s="109"/>
      <c r="B385" s="26"/>
      <c r="C385" s="111"/>
      <c r="D385" s="99"/>
      <c r="I385" s="8"/>
      <c r="J385" s="9"/>
    </row>
    <row r="386" spans="1:10">
      <c r="A386" s="108"/>
      <c r="B386" s="24"/>
      <c r="C386" s="110"/>
      <c r="D386" s="99"/>
      <c r="I386" s="8"/>
      <c r="J386" s="8"/>
    </row>
    <row r="387" spans="1:10">
      <c r="A387" s="109"/>
      <c r="B387" s="26"/>
      <c r="C387" s="111"/>
      <c r="D387" s="99"/>
      <c r="I387" s="9"/>
      <c r="J387" s="9"/>
    </row>
    <row r="388" spans="1:10">
      <c r="A388" s="108"/>
      <c r="B388" s="24"/>
      <c r="C388" s="110"/>
      <c r="D388" s="99"/>
      <c r="I388" s="9"/>
      <c r="J388" s="8"/>
    </row>
    <row r="389" spans="1:10">
      <c r="A389" s="109"/>
      <c r="B389" s="26"/>
      <c r="C389" s="111"/>
      <c r="D389" s="99"/>
      <c r="I389" s="8"/>
      <c r="J389" s="9"/>
    </row>
    <row r="390" spans="1:10">
      <c r="A390" s="108"/>
      <c r="B390" s="24"/>
      <c r="C390" s="110"/>
      <c r="D390" s="99"/>
      <c r="I390" s="8"/>
      <c r="J390" s="8"/>
    </row>
    <row r="391" spans="1:10">
      <c r="A391" s="109"/>
      <c r="B391" s="26"/>
      <c r="C391" s="111"/>
      <c r="D391" s="99"/>
      <c r="I391" s="9"/>
      <c r="J391" s="9"/>
    </row>
    <row r="392" spans="1:10">
      <c r="A392" s="108"/>
      <c r="B392" s="24"/>
      <c r="C392" s="110"/>
      <c r="D392" s="99"/>
      <c r="I392" s="8"/>
      <c r="J392" s="8"/>
    </row>
    <row r="393" spans="1:10">
      <c r="A393" s="109"/>
      <c r="B393" s="26"/>
      <c r="C393" s="111"/>
      <c r="D393" s="99"/>
      <c r="I393" s="9"/>
      <c r="J393" s="9"/>
    </row>
    <row r="394" spans="1:10">
      <c r="A394" s="108"/>
      <c r="B394" s="24"/>
      <c r="C394" s="110"/>
      <c r="D394" s="99"/>
      <c r="I394" s="8"/>
      <c r="J394" s="8"/>
    </row>
    <row r="395" spans="1:10">
      <c r="A395" s="109"/>
      <c r="B395" s="26"/>
      <c r="C395" s="111"/>
      <c r="D395" s="99"/>
      <c r="I395" s="9"/>
      <c r="J395" s="9"/>
    </row>
    <row r="396" spans="1:10">
      <c r="A396" s="108"/>
      <c r="B396" s="24"/>
      <c r="C396" s="110"/>
      <c r="D396" s="99"/>
      <c r="I396" s="9"/>
      <c r="J396" s="8"/>
    </row>
    <row r="397" spans="1:10">
      <c r="A397" s="109"/>
      <c r="B397" s="26"/>
      <c r="C397" s="111"/>
      <c r="D397" s="99"/>
      <c r="I397" s="8"/>
      <c r="J397" s="9"/>
    </row>
    <row r="398" spans="1:10">
      <c r="A398" s="108"/>
      <c r="B398" s="24"/>
      <c r="C398" s="110"/>
      <c r="D398" s="99"/>
      <c r="I398" s="8"/>
      <c r="J398" s="8"/>
    </row>
    <row r="399" spans="1:10">
      <c r="A399" s="109"/>
      <c r="B399" s="26"/>
      <c r="C399" s="111"/>
      <c r="D399" s="99"/>
      <c r="I399" s="9"/>
      <c r="J399" s="9"/>
    </row>
    <row r="400" spans="1:10">
      <c r="A400" s="108"/>
      <c r="B400" s="24"/>
      <c r="C400" s="110"/>
      <c r="D400" s="99"/>
      <c r="I400" s="8"/>
      <c r="J400" s="8"/>
    </row>
    <row r="401" spans="1:10">
      <c r="A401" s="109"/>
      <c r="B401" s="26"/>
      <c r="C401" s="111"/>
      <c r="D401" s="99"/>
      <c r="I401" s="8"/>
      <c r="J401" s="9"/>
    </row>
    <row r="402" spans="1:10">
      <c r="A402" s="108"/>
      <c r="B402" s="24"/>
      <c r="C402" s="110"/>
      <c r="D402" s="99"/>
      <c r="I402" s="8"/>
      <c r="J402" s="8"/>
    </row>
    <row r="403" spans="1:10">
      <c r="A403" s="109"/>
      <c r="B403" s="26"/>
      <c r="C403" s="111"/>
      <c r="D403" s="99"/>
      <c r="I403" s="8"/>
      <c r="J403" s="9"/>
    </row>
    <row r="404" spans="1:10">
      <c r="A404" s="108"/>
      <c r="B404" s="24"/>
      <c r="C404" s="110"/>
      <c r="D404" s="99"/>
      <c r="I404" s="8"/>
      <c r="J404" s="8"/>
    </row>
    <row r="405" spans="1:10">
      <c r="A405" s="109"/>
      <c r="B405" s="26"/>
      <c r="C405" s="111"/>
      <c r="D405" s="99"/>
      <c r="I405" s="9"/>
      <c r="J405" s="9"/>
    </row>
    <row r="406" spans="1:10">
      <c r="A406" s="108"/>
      <c r="B406" s="24"/>
      <c r="C406" s="110"/>
      <c r="D406" s="99"/>
      <c r="I406" s="8"/>
      <c r="J406" s="8"/>
    </row>
    <row r="407" spans="1:10">
      <c r="A407" s="109"/>
      <c r="B407" s="26"/>
      <c r="C407" s="111"/>
      <c r="D407" s="99"/>
      <c r="I407" s="8"/>
      <c r="J407" s="9"/>
    </row>
    <row r="408" spans="1:10">
      <c r="A408" s="108"/>
      <c r="B408" s="24"/>
      <c r="C408" s="110"/>
      <c r="D408" s="99"/>
      <c r="I408" s="9"/>
      <c r="J408" s="8"/>
    </row>
    <row r="409" spans="1:10">
      <c r="A409" s="109"/>
      <c r="B409" s="26"/>
      <c r="C409" s="111"/>
      <c r="D409" s="99"/>
      <c r="I409" s="8"/>
      <c r="J409" s="9"/>
    </row>
    <row r="410" spans="1:10">
      <c r="A410" s="108"/>
      <c r="B410" s="24"/>
      <c r="C410" s="110"/>
      <c r="D410" s="99"/>
      <c r="I410" s="9"/>
      <c r="J410" s="8"/>
    </row>
    <row r="411" spans="1:10">
      <c r="A411" s="109"/>
      <c r="B411" s="26"/>
      <c r="C411" s="111"/>
      <c r="D411" s="99"/>
      <c r="I411" s="8"/>
      <c r="J411" s="9"/>
    </row>
    <row r="412" spans="1:10">
      <c r="A412" s="108"/>
      <c r="B412" s="24"/>
      <c r="C412" s="110"/>
      <c r="D412" s="99"/>
      <c r="I412" s="8"/>
      <c r="J412" s="8"/>
    </row>
    <row r="413" spans="1:10">
      <c r="A413" s="109"/>
      <c r="B413" s="26"/>
      <c r="C413" s="111"/>
      <c r="D413" s="99"/>
      <c r="I413" s="9"/>
      <c r="J413" s="9"/>
    </row>
    <row r="414" spans="1:10">
      <c r="A414" s="108"/>
      <c r="B414" s="24"/>
      <c r="C414" s="110"/>
      <c r="D414" s="99"/>
      <c r="I414" s="8"/>
      <c r="J414" s="8"/>
    </row>
    <row r="415" spans="1:10">
      <c r="A415" s="109"/>
      <c r="B415" s="26"/>
      <c r="C415" s="111"/>
      <c r="D415" s="99"/>
      <c r="I415" s="9"/>
      <c r="J415" s="9"/>
    </row>
    <row r="416" spans="1:10">
      <c r="A416" s="108"/>
      <c r="B416" s="24"/>
      <c r="C416" s="110"/>
      <c r="D416" s="99"/>
      <c r="I416" s="8"/>
      <c r="J416" s="8"/>
    </row>
    <row r="417" spans="1:10">
      <c r="A417" s="109"/>
      <c r="B417" s="26"/>
      <c r="C417" s="111"/>
      <c r="D417" s="99"/>
      <c r="I417" s="8"/>
      <c r="J417" s="9"/>
    </row>
    <row r="418" spans="1:10">
      <c r="A418" s="108"/>
      <c r="B418" s="24"/>
      <c r="C418" s="110"/>
      <c r="D418" s="99"/>
      <c r="I418" s="9"/>
      <c r="J418" s="8"/>
    </row>
    <row r="419" spans="1:10">
      <c r="A419" s="109"/>
      <c r="B419" s="26"/>
      <c r="C419" s="111"/>
      <c r="D419" s="99"/>
      <c r="I419" s="8"/>
      <c r="J419" s="9"/>
    </row>
    <row r="420" spans="1:10">
      <c r="A420" s="108"/>
      <c r="B420" s="24"/>
      <c r="C420" s="110"/>
      <c r="D420" s="99"/>
      <c r="I420" s="9"/>
      <c r="J420" s="8"/>
    </row>
    <row r="421" spans="1:10">
      <c r="A421" s="109"/>
      <c r="B421" s="26"/>
      <c r="C421" s="111"/>
      <c r="D421" s="99"/>
      <c r="I421" s="9"/>
      <c r="J421" s="9"/>
    </row>
    <row r="422" spans="1:10">
      <c r="A422" s="108"/>
      <c r="B422" s="24"/>
      <c r="C422" s="110"/>
      <c r="D422" s="99"/>
      <c r="I422" s="9"/>
      <c r="J422" s="8"/>
    </row>
    <row r="423" spans="1:10">
      <c r="A423" s="109"/>
      <c r="B423" s="26"/>
      <c r="C423" s="111"/>
      <c r="D423" s="99"/>
      <c r="I423" s="8"/>
      <c r="J423" s="9"/>
    </row>
    <row r="424" spans="1:10">
      <c r="A424" s="108"/>
      <c r="B424" s="24"/>
      <c r="C424" s="110"/>
      <c r="D424" s="99"/>
      <c r="I424" s="9"/>
      <c r="J424" s="8"/>
    </row>
    <row r="425" spans="1:10">
      <c r="A425" s="109"/>
      <c r="B425" s="26"/>
      <c r="C425" s="111"/>
      <c r="D425" s="99"/>
      <c r="I425" s="8"/>
      <c r="J425" s="9"/>
    </row>
    <row r="426" spans="1:10">
      <c r="A426" s="108"/>
      <c r="B426" s="24"/>
      <c r="C426" s="110"/>
      <c r="D426" s="99"/>
      <c r="I426" s="9"/>
      <c r="J426" s="8"/>
    </row>
    <row r="427" spans="1:10">
      <c r="A427" s="109"/>
      <c r="B427" s="26"/>
      <c r="C427" s="111"/>
      <c r="D427" s="99"/>
      <c r="I427" s="8"/>
      <c r="J427" s="9"/>
    </row>
    <row r="428" spans="1:10">
      <c r="A428" s="108"/>
      <c r="B428" s="24"/>
      <c r="C428" s="110"/>
      <c r="D428" s="99"/>
      <c r="I428" s="9"/>
      <c r="J428" s="8"/>
    </row>
    <row r="429" spans="1:10">
      <c r="A429" s="109"/>
      <c r="B429" s="26"/>
      <c r="C429" s="111"/>
      <c r="D429" s="99"/>
      <c r="I429" s="8"/>
      <c r="J429" s="9"/>
    </row>
    <row r="430" spans="1:10">
      <c r="A430" s="108"/>
      <c r="B430" s="24"/>
      <c r="C430" s="110"/>
      <c r="D430" s="99"/>
      <c r="I430" s="9"/>
      <c r="J430" s="8"/>
    </row>
    <row r="431" spans="1:10">
      <c r="A431" s="109"/>
      <c r="B431" s="26"/>
      <c r="C431" s="111"/>
      <c r="D431" s="99"/>
      <c r="I431" s="8"/>
      <c r="J431" s="9"/>
    </row>
    <row r="432" spans="1:10">
      <c r="A432" s="108"/>
      <c r="B432" s="24"/>
      <c r="C432" s="110"/>
      <c r="D432" s="99"/>
      <c r="I432" s="9"/>
      <c r="J432" s="8"/>
    </row>
    <row r="433" spans="1:10">
      <c r="A433" s="109"/>
      <c r="B433" s="26"/>
      <c r="C433" s="111"/>
      <c r="D433" s="99"/>
      <c r="I433" s="8"/>
      <c r="J433" s="9"/>
    </row>
    <row r="434" spans="1:10">
      <c r="A434" s="108"/>
      <c r="B434" s="24"/>
      <c r="C434" s="110"/>
      <c r="D434" s="99"/>
      <c r="I434" s="9"/>
      <c r="J434" s="8"/>
    </row>
    <row r="435" spans="1:10">
      <c r="A435" s="109"/>
      <c r="B435" s="26"/>
      <c r="C435" s="111"/>
      <c r="D435" s="99"/>
      <c r="I435" s="8"/>
      <c r="J435" s="9"/>
    </row>
    <row r="436" spans="1:10">
      <c r="A436" s="108"/>
      <c r="B436" s="24"/>
      <c r="C436" s="110"/>
      <c r="D436" s="99"/>
      <c r="I436" s="8"/>
      <c r="J436" s="8"/>
    </row>
    <row r="437" spans="1:10">
      <c r="A437" s="109"/>
      <c r="B437" s="26"/>
      <c r="C437" s="111"/>
      <c r="D437" s="99"/>
      <c r="I437" s="8"/>
      <c r="J437" s="9"/>
    </row>
    <row r="438" spans="1:10">
      <c r="A438" s="108"/>
      <c r="B438" s="24"/>
      <c r="C438" s="110"/>
      <c r="D438" s="99"/>
      <c r="I438" s="9"/>
      <c r="J438" s="8"/>
    </row>
    <row r="439" spans="1:10">
      <c r="A439" s="109"/>
      <c r="B439" s="26"/>
      <c r="C439" s="111"/>
      <c r="D439" s="99"/>
      <c r="I439" s="8"/>
      <c r="J439" s="9"/>
    </row>
    <row r="440" spans="1:10">
      <c r="A440" s="108"/>
      <c r="B440" s="24"/>
      <c r="C440" s="110"/>
      <c r="D440" s="99"/>
      <c r="I440" s="9"/>
      <c r="J440" s="8"/>
    </row>
    <row r="441" spans="1:10">
      <c r="A441" s="109"/>
      <c r="B441" s="26"/>
      <c r="C441" s="111"/>
      <c r="D441" s="99"/>
      <c r="I441" s="8"/>
      <c r="J441" s="9"/>
    </row>
    <row r="442" spans="1:10">
      <c r="A442" s="108"/>
      <c r="B442" s="24"/>
      <c r="C442" s="110"/>
      <c r="D442" s="99"/>
      <c r="I442" s="8"/>
      <c r="J442" s="8"/>
    </row>
    <row r="443" spans="1:10">
      <c r="A443" s="109"/>
      <c r="B443" s="26"/>
      <c r="C443" s="111"/>
      <c r="D443" s="99"/>
      <c r="I443" s="9"/>
      <c r="J443" s="9"/>
    </row>
    <row r="444" spans="1:10">
      <c r="A444" s="108"/>
      <c r="B444" s="24"/>
      <c r="C444" s="110"/>
      <c r="D444" s="99"/>
      <c r="I444" s="8"/>
      <c r="J444" s="8"/>
    </row>
    <row r="445" spans="1:10">
      <c r="A445" s="109"/>
      <c r="B445" s="26"/>
      <c r="C445" s="111"/>
      <c r="D445" s="99"/>
      <c r="I445" s="8"/>
      <c r="J445" s="9"/>
    </row>
    <row r="446" spans="1:10">
      <c r="A446" s="108"/>
      <c r="B446" s="24"/>
      <c r="C446" s="110"/>
      <c r="D446" s="99"/>
      <c r="I446" s="8"/>
      <c r="J446" s="8"/>
    </row>
    <row r="447" spans="1:10">
      <c r="A447" s="109"/>
      <c r="B447" s="26"/>
      <c r="C447" s="111"/>
      <c r="D447" s="99"/>
      <c r="I447" s="9"/>
      <c r="J447" s="9"/>
    </row>
    <row r="448" spans="1:10">
      <c r="A448" s="108"/>
      <c r="B448" s="24"/>
      <c r="C448" s="110"/>
      <c r="D448" s="99"/>
      <c r="I448" s="8"/>
      <c r="J448" s="8"/>
    </row>
    <row r="449" spans="1:10">
      <c r="A449" s="109"/>
      <c r="B449" s="26"/>
      <c r="C449" s="111"/>
      <c r="D449" s="99"/>
      <c r="I449" s="9"/>
      <c r="J449" s="9"/>
    </row>
    <row r="450" spans="1:10">
      <c r="A450" s="108"/>
      <c r="B450" s="24"/>
      <c r="C450" s="110"/>
      <c r="D450" s="99"/>
      <c r="I450" s="8"/>
      <c r="J450" s="8"/>
    </row>
    <row r="451" spans="1:10">
      <c r="A451" s="109"/>
      <c r="B451" s="26"/>
      <c r="C451" s="111"/>
      <c r="D451" s="99"/>
      <c r="I451" s="9"/>
      <c r="J451" s="9"/>
    </row>
    <row r="452" spans="1:10">
      <c r="A452" s="108"/>
      <c r="B452" s="24"/>
      <c r="C452" s="110"/>
      <c r="D452" s="99"/>
      <c r="I452" s="9"/>
      <c r="J452" s="8"/>
    </row>
    <row r="453" spans="1:10">
      <c r="A453" s="109"/>
      <c r="B453" s="26"/>
      <c r="C453" s="111"/>
      <c r="D453" s="99"/>
      <c r="I453" s="8"/>
      <c r="J453" s="9"/>
    </row>
    <row r="454" spans="1:10">
      <c r="A454" s="108"/>
      <c r="B454" s="24"/>
      <c r="C454" s="110"/>
      <c r="D454" s="99"/>
      <c r="I454" s="8"/>
      <c r="J454" s="8"/>
    </row>
    <row r="455" spans="1:10">
      <c r="A455" s="109"/>
      <c r="B455" s="26"/>
      <c r="C455" s="111"/>
      <c r="D455" s="99"/>
      <c r="I455" s="9"/>
      <c r="J455" s="9"/>
    </row>
    <row r="456" spans="1:10">
      <c r="A456" s="108"/>
      <c r="B456" s="24"/>
      <c r="C456" s="110"/>
      <c r="D456" s="99"/>
      <c r="I456" s="9"/>
      <c r="J456" s="8"/>
    </row>
    <row r="457" spans="1:10">
      <c r="A457" s="109"/>
      <c r="B457" s="26"/>
      <c r="C457" s="111"/>
      <c r="D457" s="99"/>
      <c r="I457" s="9"/>
      <c r="J457" s="9"/>
    </row>
    <row r="458" spans="1:10">
      <c r="A458" s="108"/>
      <c r="B458" s="24"/>
      <c r="C458" s="110"/>
      <c r="D458" s="99"/>
      <c r="I458" s="8"/>
      <c r="J458" s="8"/>
    </row>
    <row r="459" spans="1:10">
      <c r="A459" s="109"/>
      <c r="B459" s="26"/>
      <c r="C459" s="111"/>
      <c r="D459" s="99"/>
      <c r="I459" s="9"/>
      <c r="J459" s="9"/>
    </row>
    <row r="460" spans="1:10">
      <c r="A460" s="108"/>
      <c r="B460" s="24"/>
      <c r="C460" s="110"/>
      <c r="D460" s="99"/>
      <c r="I460" s="8"/>
      <c r="J460" s="8"/>
    </row>
    <row r="461" spans="1:10">
      <c r="A461" s="109"/>
      <c r="B461" s="26"/>
      <c r="C461" s="111"/>
      <c r="D461" s="99"/>
      <c r="I461" s="8"/>
      <c r="J461" s="9"/>
    </row>
    <row r="462" spans="1:10">
      <c r="A462" s="108"/>
      <c r="B462" s="24"/>
      <c r="C462" s="110"/>
      <c r="D462" s="99"/>
      <c r="I462" s="8"/>
      <c r="J462" s="8"/>
    </row>
    <row r="463" spans="1:10">
      <c r="A463" s="109"/>
      <c r="B463" s="26"/>
      <c r="C463" s="111"/>
      <c r="D463" s="99"/>
      <c r="I463" s="9"/>
      <c r="J463" s="9"/>
    </row>
    <row r="464" spans="1:10">
      <c r="A464" s="108"/>
      <c r="B464" s="24"/>
      <c r="C464" s="110"/>
      <c r="D464" s="99"/>
      <c r="I464" s="8"/>
      <c r="J464" s="8"/>
    </row>
    <row r="465" spans="1:10">
      <c r="A465" s="109"/>
      <c r="B465" s="26"/>
      <c r="C465" s="111"/>
      <c r="D465" s="99"/>
      <c r="I465" s="9"/>
      <c r="J465" s="9"/>
    </row>
    <row r="466" spans="1:10">
      <c r="A466" s="108"/>
      <c r="B466" s="24"/>
      <c r="C466" s="110"/>
      <c r="D466" s="99"/>
      <c r="I466" s="8"/>
      <c r="J466" s="8"/>
    </row>
    <row r="467" spans="1:10">
      <c r="A467" s="109"/>
      <c r="B467" s="26"/>
      <c r="C467" s="111"/>
      <c r="D467" s="99"/>
      <c r="I467" s="9"/>
      <c r="J467" s="9"/>
    </row>
    <row r="468" spans="1:10">
      <c r="A468" s="108"/>
      <c r="B468" s="24"/>
      <c r="C468" s="110"/>
      <c r="D468" s="99"/>
      <c r="I468" s="8"/>
      <c r="J468" s="8"/>
    </row>
    <row r="469" spans="1:10">
      <c r="A469" s="109"/>
      <c r="B469" s="26"/>
      <c r="C469" s="111"/>
      <c r="D469" s="99"/>
      <c r="I469" s="9"/>
      <c r="J469" s="9"/>
    </row>
    <row r="470" spans="1:10">
      <c r="A470" s="108"/>
      <c r="B470" s="24"/>
      <c r="C470" s="110"/>
      <c r="D470" s="99"/>
      <c r="I470" s="9"/>
      <c r="J470" s="8"/>
    </row>
    <row r="471" spans="1:10">
      <c r="A471" s="109"/>
      <c r="B471" s="26"/>
      <c r="C471" s="111"/>
      <c r="D471" s="99"/>
      <c r="I471" s="8"/>
      <c r="J471" s="9"/>
    </row>
    <row r="472" spans="1:10">
      <c r="A472" s="108"/>
      <c r="B472" s="24"/>
      <c r="C472" s="110"/>
      <c r="D472" s="99"/>
      <c r="I472" s="9"/>
      <c r="J472" s="8"/>
    </row>
    <row r="473" spans="1:10">
      <c r="A473" s="109"/>
      <c r="B473" s="26"/>
      <c r="C473" s="111"/>
      <c r="D473" s="99"/>
      <c r="I473" s="9"/>
      <c r="J473" s="9"/>
    </row>
    <row r="474" spans="1:10">
      <c r="A474" s="108"/>
      <c r="B474" s="24"/>
      <c r="C474" s="110"/>
      <c r="D474" s="99"/>
      <c r="I474" s="9"/>
      <c r="J474" s="8"/>
    </row>
    <row r="475" spans="1:10">
      <c r="A475" s="109"/>
      <c r="B475" s="26"/>
      <c r="C475" s="111"/>
      <c r="D475" s="99"/>
      <c r="I475" s="8"/>
      <c r="J475" s="9"/>
    </row>
    <row r="476" spans="1:10">
      <c r="A476" s="108"/>
      <c r="B476" s="24"/>
      <c r="C476" s="110"/>
      <c r="D476" s="99"/>
      <c r="I476" s="9"/>
      <c r="J476" s="8"/>
    </row>
    <row r="477" spans="1:10">
      <c r="A477" s="109"/>
      <c r="B477" s="26"/>
      <c r="C477" s="111"/>
      <c r="D477" s="99"/>
      <c r="I477" s="8"/>
      <c r="J477" s="9"/>
    </row>
    <row r="478" spans="1:10">
      <c r="A478" s="108"/>
      <c r="B478" s="24"/>
      <c r="C478" s="110"/>
      <c r="D478" s="99"/>
      <c r="I478" s="8"/>
      <c r="J478" s="8"/>
    </row>
    <row r="479" spans="1:10">
      <c r="A479" s="109"/>
      <c r="B479" s="26"/>
      <c r="C479" s="111"/>
      <c r="D479" s="99"/>
      <c r="I479" s="9"/>
      <c r="J479" s="9"/>
    </row>
    <row r="480" spans="1:10">
      <c r="A480" s="108"/>
      <c r="B480" s="24"/>
      <c r="C480" s="110"/>
      <c r="D480" s="99"/>
      <c r="I480" s="9"/>
      <c r="J480" s="8"/>
    </row>
    <row r="481" spans="1:10">
      <c r="A481" s="109"/>
      <c r="B481" s="26"/>
      <c r="C481" s="111"/>
      <c r="D481" s="99"/>
      <c r="I481" s="8"/>
      <c r="J481" s="9"/>
    </row>
    <row r="482" spans="1:10">
      <c r="A482" s="108"/>
      <c r="B482" s="24"/>
      <c r="C482" s="110"/>
      <c r="D482" s="99"/>
      <c r="I482" s="9"/>
      <c r="J482" s="8"/>
    </row>
    <row r="483" spans="1:10">
      <c r="A483" s="109"/>
      <c r="B483" s="26"/>
      <c r="C483" s="111"/>
      <c r="D483" s="99"/>
      <c r="I483" s="8"/>
      <c r="J483" s="9"/>
    </row>
    <row r="484" spans="1:10">
      <c r="A484" s="108"/>
      <c r="B484" s="24"/>
      <c r="C484" s="110"/>
      <c r="D484" s="99"/>
      <c r="I484" s="9"/>
      <c r="J484" s="8"/>
    </row>
    <row r="485" spans="1:10">
      <c r="A485" s="109"/>
      <c r="B485" s="26"/>
      <c r="C485" s="111"/>
      <c r="D485" s="99"/>
      <c r="I485" s="9"/>
      <c r="J485" s="9"/>
    </row>
    <row r="486" spans="1:10">
      <c r="A486" s="108"/>
      <c r="B486" s="24"/>
      <c r="C486" s="110"/>
      <c r="D486" s="99"/>
      <c r="I486" s="9"/>
      <c r="J486" s="8"/>
    </row>
    <row r="487" spans="1:10">
      <c r="A487" s="109"/>
      <c r="B487" s="26"/>
      <c r="C487" s="111"/>
      <c r="D487" s="99"/>
      <c r="I487" s="8"/>
      <c r="J487" s="9"/>
    </row>
    <row r="488" spans="1:10">
      <c r="A488" s="108"/>
      <c r="B488" s="24"/>
      <c r="C488" s="110"/>
      <c r="D488" s="99"/>
      <c r="I488" s="9"/>
      <c r="J488" s="8"/>
    </row>
    <row r="489" spans="1:10">
      <c r="A489" s="109"/>
      <c r="B489" s="26"/>
      <c r="C489" s="111"/>
      <c r="D489" s="99"/>
      <c r="I489" s="8"/>
      <c r="J489" s="9"/>
    </row>
    <row r="490" spans="1:10">
      <c r="A490" s="108"/>
      <c r="B490" s="24"/>
      <c r="C490" s="110"/>
      <c r="D490" s="99"/>
      <c r="I490" s="9"/>
      <c r="J490" s="8"/>
    </row>
    <row r="491" spans="1:10">
      <c r="A491" s="109"/>
      <c r="B491" s="26"/>
      <c r="C491" s="111"/>
      <c r="D491" s="99"/>
      <c r="I491" s="9"/>
      <c r="J491" s="9"/>
    </row>
    <row r="492" spans="1:10">
      <c r="A492" s="108"/>
      <c r="B492" s="24"/>
      <c r="C492" s="110"/>
      <c r="D492" s="99"/>
      <c r="I492" s="9"/>
      <c r="J492" s="8"/>
    </row>
    <row r="493" spans="1:10">
      <c r="A493" s="109"/>
      <c r="B493" s="26"/>
      <c r="C493" s="111"/>
      <c r="D493" s="99"/>
      <c r="I493" s="9"/>
      <c r="J493" s="9"/>
    </row>
    <row r="494" spans="1:10">
      <c r="A494" s="108"/>
      <c r="B494" s="24"/>
      <c r="C494" s="110"/>
      <c r="D494" s="99"/>
      <c r="I494" s="8"/>
      <c r="J494" s="8"/>
    </row>
    <row r="495" spans="1:10">
      <c r="A495" s="109"/>
      <c r="B495" s="26"/>
      <c r="C495" s="111"/>
      <c r="D495" s="99"/>
      <c r="I495" s="9"/>
      <c r="J495" s="9"/>
    </row>
    <row r="496" spans="1:10">
      <c r="A496" s="108"/>
      <c r="B496" s="24"/>
      <c r="C496" s="110"/>
      <c r="D496" s="99"/>
      <c r="I496" s="8"/>
      <c r="J496" s="8"/>
    </row>
    <row r="497" spans="1:10">
      <c r="A497" s="109"/>
      <c r="B497" s="26"/>
      <c r="C497" s="111"/>
      <c r="D497" s="99"/>
      <c r="I497" s="8"/>
      <c r="J497" s="9"/>
    </row>
    <row r="498" spans="1:10">
      <c r="A498" s="108"/>
      <c r="B498" s="24"/>
      <c r="C498" s="110"/>
      <c r="D498" s="99"/>
      <c r="I498" s="9"/>
      <c r="J498" s="8"/>
    </row>
    <row r="499" spans="1:10">
      <c r="A499" s="109"/>
      <c r="B499" s="26"/>
      <c r="C499" s="111"/>
      <c r="D499" s="99"/>
      <c r="I499" s="8"/>
      <c r="J499" s="9"/>
    </row>
    <row r="500" spans="1:10">
      <c r="A500" s="108"/>
      <c r="B500" s="24"/>
      <c r="C500" s="110"/>
      <c r="D500" s="99"/>
      <c r="I500" s="8"/>
      <c r="J500" s="8"/>
    </row>
    <row r="501" spans="1:10">
      <c r="A501" s="109"/>
      <c r="B501" s="26"/>
      <c r="C501" s="111"/>
      <c r="D501" s="99"/>
      <c r="I501" s="9"/>
      <c r="J501" s="9"/>
    </row>
    <row r="502" spans="1:10">
      <c r="A502" s="108"/>
      <c r="B502" s="24"/>
      <c r="C502" s="110"/>
      <c r="D502" s="99"/>
      <c r="I502" s="8"/>
      <c r="J502" s="8"/>
    </row>
    <row r="503" spans="1:10">
      <c r="A503" s="109"/>
      <c r="B503" s="26"/>
      <c r="C503" s="111"/>
      <c r="D503" s="99"/>
      <c r="I503" s="8"/>
      <c r="J503" s="9"/>
    </row>
    <row r="504" spans="1:10">
      <c r="A504" s="108"/>
      <c r="B504" s="24"/>
      <c r="C504" s="110"/>
      <c r="D504" s="99"/>
      <c r="I504" s="9"/>
      <c r="J504" s="8"/>
    </row>
    <row r="505" spans="1:10">
      <c r="A505" s="109"/>
      <c r="B505" s="26"/>
      <c r="C505" s="111"/>
      <c r="D505" s="99"/>
      <c r="I505" s="8"/>
      <c r="J505" s="9"/>
    </row>
    <row r="506" spans="1:10">
      <c r="A506" s="108"/>
      <c r="B506" s="24"/>
      <c r="C506" s="110"/>
      <c r="D506" s="99"/>
      <c r="I506" s="9"/>
      <c r="J506" s="8"/>
    </row>
    <row r="507" spans="1:10">
      <c r="A507" s="109"/>
      <c r="B507" s="26"/>
      <c r="C507" s="111"/>
      <c r="D507" s="99"/>
      <c r="I507" s="9"/>
      <c r="J507" s="9"/>
    </row>
    <row r="508" spans="1:10">
      <c r="A508" s="108"/>
      <c r="B508" s="24"/>
      <c r="C508" s="110"/>
      <c r="D508" s="99"/>
      <c r="I508" s="9"/>
      <c r="J508" s="8"/>
    </row>
    <row r="509" spans="1:10">
      <c r="A509" s="109"/>
      <c r="B509" s="26"/>
      <c r="C509" s="111"/>
      <c r="D509" s="99"/>
      <c r="I509" s="8"/>
      <c r="J509" s="9"/>
    </row>
    <row r="510" spans="1:10">
      <c r="A510" s="108"/>
      <c r="B510" s="24"/>
      <c r="C510" s="110"/>
      <c r="D510" s="99"/>
      <c r="I510" s="9"/>
      <c r="J510" s="8"/>
    </row>
    <row r="511" spans="1:10">
      <c r="A511" s="109"/>
      <c r="B511" s="26"/>
      <c r="C511" s="111"/>
      <c r="D511" s="99"/>
      <c r="I511" s="9"/>
      <c r="J511" s="9"/>
    </row>
    <row r="512" spans="1:10">
      <c r="A512" s="108"/>
      <c r="B512" s="24"/>
      <c r="C512" s="110"/>
      <c r="D512" s="99"/>
      <c r="I512" s="9"/>
      <c r="J512" s="8"/>
    </row>
    <row r="513" spans="1:10">
      <c r="A513" s="109"/>
      <c r="B513" s="26"/>
      <c r="C513" s="111"/>
      <c r="D513" s="99"/>
      <c r="I513" s="8"/>
      <c r="J513" s="9"/>
    </row>
    <row r="514" spans="1:10">
      <c r="A514" s="108"/>
      <c r="B514" s="24"/>
      <c r="C514" s="110"/>
      <c r="D514" s="99"/>
      <c r="I514" s="9"/>
      <c r="J514" s="8"/>
    </row>
    <row r="515" spans="1:10">
      <c r="A515" s="109"/>
      <c r="B515" s="26"/>
      <c r="C515" s="111"/>
      <c r="D515" s="99"/>
      <c r="I515" s="8"/>
      <c r="J515" s="9"/>
    </row>
    <row r="516" spans="1:10">
      <c r="A516" s="108"/>
      <c r="B516" s="24"/>
      <c r="C516" s="110"/>
      <c r="D516" s="99"/>
      <c r="I516" s="9"/>
      <c r="J516" s="8"/>
    </row>
    <row r="517" spans="1:10">
      <c r="A517" s="109"/>
      <c r="B517" s="26"/>
      <c r="C517" s="111"/>
      <c r="D517" s="99"/>
      <c r="I517" s="8"/>
      <c r="J517" s="9"/>
    </row>
    <row r="518" spans="1:10">
      <c r="A518" s="108"/>
      <c r="B518" s="24"/>
      <c r="C518" s="110"/>
      <c r="D518" s="99"/>
      <c r="I518" s="9"/>
      <c r="J518" s="8"/>
    </row>
    <row r="519" spans="1:10">
      <c r="A519" s="109"/>
      <c r="B519" s="26"/>
      <c r="C519" s="111"/>
      <c r="D519" s="99"/>
      <c r="I519" s="8"/>
      <c r="J519" s="9"/>
    </row>
    <row r="520" spans="1:10">
      <c r="A520" s="108"/>
      <c r="B520" s="24"/>
      <c r="C520" s="110"/>
      <c r="D520" s="99"/>
      <c r="I520" s="9"/>
      <c r="J520" s="8"/>
    </row>
    <row r="521" spans="1:10">
      <c r="A521" s="109"/>
      <c r="B521" s="26"/>
      <c r="C521" s="111"/>
      <c r="D521" s="99"/>
      <c r="I521" s="9"/>
      <c r="J521" s="9"/>
    </row>
    <row r="522" spans="1:10">
      <c r="A522" s="108"/>
      <c r="B522" s="24"/>
      <c r="C522" s="110"/>
      <c r="D522" s="99"/>
      <c r="I522" s="8"/>
      <c r="J522" s="8"/>
    </row>
    <row r="523" spans="1:10">
      <c r="A523" s="109"/>
      <c r="B523" s="26"/>
      <c r="C523" s="111"/>
      <c r="D523" s="99"/>
      <c r="I523" s="9"/>
      <c r="J523" s="9"/>
    </row>
    <row r="524" spans="1:10">
      <c r="A524" s="108"/>
      <c r="B524" s="24"/>
      <c r="C524" s="110"/>
      <c r="D524" s="99"/>
      <c r="I524" s="8"/>
      <c r="J524" s="8"/>
    </row>
    <row r="525" spans="1:10">
      <c r="A525" s="109"/>
      <c r="B525" s="26"/>
      <c r="C525" s="111"/>
      <c r="D525" s="99"/>
      <c r="I525" s="9"/>
      <c r="J525" s="9"/>
    </row>
    <row r="526" spans="1:10">
      <c r="A526" s="108"/>
      <c r="B526" s="24"/>
      <c r="C526" s="110"/>
      <c r="D526" s="99"/>
      <c r="I526" s="9"/>
      <c r="J526" s="8"/>
    </row>
    <row r="527" spans="1:10">
      <c r="A527" s="109"/>
      <c r="B527" s="26"/>
      <c r="C527" s="111"/>
      <c r="D527" s="99"/>
      <c r="I527" s="8"/>
      <c r="J527" s="9"/>
    </row>
    <row r="528" spans="1:10">
      <c r="A528" s="108"/>
      <c r="B528" s="24"/>
      <c r="C528" s="110"/>
      <c r="D528" s="99"/>
      <c r="I528" s="8"/>
      <c r="J528" s="8"/>
    </row>
    <row r="529" spans="1:10">
      <c r="A529" s="109"/>
      <c r="B529" s="26"/>
      <c r="C529" s="111"/>
      <c r="D529" s="99"/>
      <c r="I529" s="9"/>
      <c r="J529" s="9"/>
    </row>
    <row r="530" spans="1:10">
      <c r="A530" s="108"/>
      <c r="B530" s="24"/>
      <c r="C530" s="110"/>
      <c r="D530" s="99"/>
      <c r="I530" s="8"/>
      <c r="J530" s="8"/>
    </row>
    <row r="531" spans="1:10">
      <c r="A531" s="109"/>
      <c r="B531" s="26"/>
      <c r="C531" s="111"/>
      <c r="D531" s="99"/>
      <c r="I531" s="9"/>
      <c r="J531" s="9"/>
    </row>
    <row r="532" spans="1:10">
      <c r="A532" s="108"/>
      <c r="B532" s="24"/>
      <c r="C532" s="110"/>
      <c r="D532" s="99"/>
      <c r="I532" s="8"/>
      <c r="J532" s="8"/>
    </row>
    <row r="533" spans="1:10">
      <c r="A533" s="109"/>
      <c r="B533" s="26"/>
      <c r="C533" s="111"/>
      <c r="D533" s="99"/>
      <c r="I533" s="9"/>
      <c r="J533" s="9"/>
    </row>
    <row r="534" spans="1:10">
      <c r="A534" s="108"/>
      <c r="B534" s="24"/>
      <c r="C534" s="110"/>
      <c r="D534" s="99"/>
      <c r="I534" s="8"/>
      <c r="J534" s="8"/>
    </row>
    <row r="535" spans="1:10">
      <c r="A535" s="109"/>
      <c r="B535" s="26"/>
      <c r="C535" s="111"/>
      <c r="D535" s="99"/>
      <c r="I535" s="9"/>
      <c r="J535" s="9"/>
    </row>
    <row r="536" spans="1:10">
      <c r="A536" s="108"/>
      <c r="B536" s="24"/>
      <c r="C536" s="110"/>
      <c r="D536" s="99"/>
      <c r="I536" s="9"/>
      <c r="J536" s="8"/>
    </row>
    <row r="537" spans="1:10">
      <c r="A537" s="109"/>
      <c r="B537" s="26"/>
      <c r="C537" s="111"/>
      <c r="D537" s="99"/>
      <c r="I537" s="8"/>
      <c r="J537" s="9"/>
    </row>
    <row r="538" spans="1:10">
      <c r="A538" s="108"/>
      <c r="B538" s="24"/>
      <c r="C538" s="110"/>
      <c r="D538" s="99"/>
      <c r="I538" s="9"/>
      <c r="J538" s="8"/>
    </row>
    <row r="539" spans="1:10">
      <c r="A539" s="109"/>
      <c r="B539" s="26"/>
      <c r="C539" s="111"/>
      <c r="D539" s="99"/>
      <c r="I539" s="9"/>
      <c r="J539" s="9"/>
    </row>
    <row r="540" spans="1:10">
      <c r="A540" s="108"/>
      <c r="B540" s="24"/>
      <c r="C540" s="110"/>
      <c r="D540" s="99"/>
      <c r="I540" s="8"/>
      <c r="J540" s="8"/>
    </row>
    <row r="541" spans="1:10">
      <c r="A541" s="109"/>
      <c r="B541" s="26"/>
      <c r="C541" s="111"/>
      <c r="D541" s="99"/>
      <c r="I541" s="9"/>
      <c r="J541" s="9"/>
    </row>
    <row r="542" spans="1:10">
      <c r="A542" s="108"/>
      <c r="B542" s="24"/>
      <c r="C542" s="110"/>
      <c r="D542" s="99"/>
      <c r="I542" s="9"/>
      <c r="J542" s="8"/>
    </row>
    <row r="543" spans="1:10">
      <c r="A543" s="109"/>
      <c r="B543" s="26"/>
      <c r="C543" s="111"/>
      <c r="D543" s="99"/>
      <c r="I543" s="8"/>
      <c r="J543" s="9"/>
    </row>
    <row r="544" spans="1:10">
      <c r="A544" s="108"/>
      <c r="B544" s="24"/>
      <c r="C544" s="110"/>
      <c r="D544" s="99"/>
      <c r="I544" s="9"/>
      <c r="J544" s="8"/>
    </row>
    <row r="545" spans="1:10">
      <c r="A545" s="109"/>
      <c r="B545" s="26"/>
      <c r="C545" s="111"/>
      <c r="D545" s="99"/>
      <c r="I545" s="8"/>
      <c r="J545" s="9"/>
    </row>
    <row r="546" spans="1:10">
      <c r="A546" s="108"/>
      <c r="B546" s="24"/>
      <c r="C546" s="110"/>
      <c r="D546" s="99"/>
      <c r="I546" s="9"/>
      <c r="J546" s="8"/>
    </row>
    <row r="547" spans="1:10">
      <c r="A547" s="109"/>
      <c r="B547" s="26"/>
      <c r="C547" s="111"/>
      <c r="D547" s="99"/>
      <c r="I547" s="8"/>
      <c r="J547" s="9"/>
    </row>
    <row r="548" spans="1:10">
      <c r="A548" s="108"/>
      <c r="B548" s="24"/>
      <c r="C548" s="110"/>
      <c r="D548" s="99"/>
      <c r="I548" s="9"/>
      <c r="J548" s="8"/>
    </row>
    <row r="549" spans="1:10">
      <c r="A549" s="109"/>
      <c r="B549" s="26"/>
      <c r="C549" s="111"/>
      <c r="D549" s="99"/>
      <c r="I549" s="9"/>
      <c r="J549" s="9"/>
    </row>
    <row r="550" spans="1:10">
      <c r="A550" s="108"/>
      <c r="B550" s="24"/>
      <c r="C550" s="110"/>
      <c r="D550" s="99"/>
      <c r="I550" s="8"/>
      <c r="J550" s="8"/>
    </row>
    <row r="551" spans="1:10">
      <c r="A551" s="109"/>
      <c r="B551" s="26"/>
      <c r="C551" s="111"/>
      <c r="D551" s="99"/>
      <c r="I551" s="9"/>
      <c r="J551" s="9"/>
    </row>
    <row r="552" spans="1:10">
      <c r="A552" s="108"/>
      <c r="B552" s="24"/>
      <c r="C552" s="110"/>
      <c r="D552" s="99"/>
      <c r="I552" s="9"/>
      <c r="J552" s="8"/>
    </row>
    <row r="553" spans="1:10">
      <c r="A553" s="109"/>
      <c r="B553" s="26"/>
      <c r="C553" s="111"/>
      <c r="D553" s="99"/>
      <c r="I553" s="9"/>
      <c r="J553" s="9"/>
    </row>
    <row r="554" spans="1:10">
      <c r="A554" s="108"/>
      <c r="B554" s="24"/>
      <c r="C554" s="110"/>
      <c r="D554" s="99"/>
      <c r="I554" s="8"/>
      <c r="J554" s="8"/>
    </row>
    <row r="555" spans="1:10">
      <c r="A555" s="109"/>
      <c r="B555" s="26"/>
      <c r="C555" s="111"/>
      <c r="D555" s="99"/>
      <c r="I555" s="9"/>
      <c r="J555" s="9"/>
    </row>
    <row r="556" spans="1:10">
      <c r="A556" s="108"/>
      <c r="B556" s="24"/>
      <c r="C556" s="110"/>
      <c r="D556" s="99"/>
      <c r="I556" s="9"/>
      <c r="J556" s="8"/>
    </row>
    <row r="557" spans="1:10">
      <c r="A557" s="109"/>
      <c r="B557" s="26"/>
      <c r="C557" s="111"/>
      <c r="D557" s="99"/>
      <c r="I557" s="8"/>
      <c r="J557" s="9"/>
    </row>
    <row r="558" spans="1:10">
      <c r="A558" s="108"/>
      <c r="B558" s="24"/>
      <c r="C558" s="110"/>
      <c r="D558" s="99"/>
      <c r="I558" s="9"/>
      <c r="J558" s="8"/>
    </row>
    <row r="559" spans="1:10">
      <c r="A559" s="109"/>
      <c r="B559" s="26"/>
      <c r="C559" s="111"/>
      <c r="D559" s="99"/>
      <c r="I559" s="9"/>
      <c r="J559" s="9"/>
    </row>
    <row r="560" spans="1:10">
      <c r="A560" s="108"/>
      <c r="B560" s="24"/>
      <c r="C560" s="110"/>
      <c r="D560" s="99"/>
      <c r="I560" s="9"/>
      <c r="J560" s="8"/>
    </row>
    <row r="561" spans="1:10">
      <c r="A561" s="109"/>
      <c r="B561" s="26"/>
      <c r="C561" s="111"/>
      <c r="D561" s="99"/>
      <c r="I561" s="9"/>
      <c r="J561" s="9"/>
    </row>
    <row r="562" spans="1:10">
      <c r="A562" s="108"/>
      <c r="B562" s="24"/>
      <c r="C562" s="110"/>
      <c r="D562" s="99"/>
      <c r="I562" s="8"/>
      <c r="J562" s="8"/>
    </row>
    <row r="563" spans="1:10">
      <c r="A563" s="109"/>
      <c r="B563" s="26"/>
      <c r="C563" s="111"/>
      <c r="D563" s="99"/>
      <c r="I563" s="8"/>
      <c r="J563" s="9"/>
    </row>
    <row r="564" spans="1:10">
      <c r="A564" s="108"/>
      <c r="B564" s="24"/>
      <c r="C564" s="110"/>
      <c r="D564" s="99"/>
      <c r="I564" s="8"/>
      <c r="J564" s="8"/>
    </row>
    <row r="565" spans="1:10">
      <c r="A565" s="109"/>
      <c r="B565" s="26"/>
      <c r="C565" s="111"/>
      <c r="D565" s="99"/>
      <c r="I565" s="8"/>
      <c r="J565" s="9"/>
    </row>
    <row r="566" spans="1:10">
      <c r="A566" s="108"/>
      <c r="B566" s="24"/>
      <c r="C566" s="110"/>
      <c r="D566" s="99"/>
      <c r="I566" s="9"/>
      <c r="J566" s="8"/>
    </row>
    <row r="567" spans="1:10">
      <c r="A567" s="109"/>
      <c r="B567" s="26"/>
      <c r="C567" s="111"/>
      <c r="D567" s="99"/>
      <c r="I567" s="8"/>
      <c r="J567" s="9"/>
    </row>
    <row r="568" spans="1:10">
      <c r="A568" s="108"/>
      <c r="B568" s="24"/>
      <c r="C568" s="110"/>
      <c r="D568" s="99"/>
      <c r="I568" s="9"/>
      <c r="J568" s="8"/>
    </row>
    <row r="569" spans="1:10">
      <c r="A569" s="109"/>
      <c r="B569" s="26"/>
      <c r="C569" s="111"/>
      <c r="D569" s="99"/>
      <c r="I569" s="8"/>
      <c r="J569" s="9"/>
    </row>
    <row r="570" spans="1:10">
      <c r="A570" s="108"/>
      <c r="B570" s="24"/>
      <c r="C570" s="110"/>
      <c r="D570" s="99"/>
      <c r="I570" s="9"/>
      <c r="J570" s="8"/>
    </row>
    <row r="571" spans="1:10">
      <c r="A571" s="109"/>
      <c r="B571" s="26"/>
      <c r="C571" s="111"/>
      <c r="D571" s="99"/>
      <c r="I571" s="8"/>
      <c r="J571" s="9"/>
    </row>
    <row r="572" spans="1:10">
      <c r="A572" s="108"/>
      <c r="B572" s="24"/>
      <c r="C572" s="110"/>
      <c r="D572" s="99"/>
      <c r="I572" s="9"/>
      <c r="J572" s="8"/>
    </row>
    <row r="573" spans="1:10">
      <c r="A573" s="109"/>
      <c r="B573" s="26"/>
      <c r="C573" s="111"/>
      <c r="D573" s="99"/>
      <c r="I573" s="8"/>
      <c r="J573" s="9"/>
    </row>
    <row r="574" spans="1:10">
      <c r="A574" s="108"/>
      <c r="B574" s="24"/>
      <c r="C574" s="110"/>
      <c r="D574" s="99"/>
      <c r="I574" s="9"/>
      <c r="J574" s="8"/>
    </row>
    <row r="575" spans="1:10">
      <c r="A575" s="109"/>
      <c r="B575" s="26"/>
      <c r="C575" s="111"/>
      <c r="D575" s="99"/>
      <c r="I575" s="8"/>
      <c r="J575" s="9"/>
    </row>
    <row r="576" spans="1:10">
      <c r="A576" s="108"/>
      <c r="B576" s="24"/>
      <c r="C576" s="110"/>
      <c r="D576" s="99"/>
      <c r="I576" s="9"/>
      <c r="J576" s="8"/>
    </row>
    <row r="577" spans="1:10">
      <c r="A577" s="109"/>
      <c r="B577" s="26"/>
      <c r="C577" s="111"/>
      <c r="D577" s="99"/>
      <c r="I577" s="8"/>
      <c r="J577" s="9"/>
    </row>
    <row r="578" spans="1:10">
      <c r="A578" s="108"/>
      <c r="B578" s="24"/>
      <c r="C578" s="110"/>
      <c r="D578" s="99"/>
      <c r="I578" s="9"/>
      <c r="J578" s="8"/>
    </row>
    <row r="579" spans="1:10">
      <c r="A579" s="109"/>
      <c r="B579" s="26"/>
      <c r="C579" s="111"/>
      <c r="D579" s="99"/>
      <c r="I579" s="8"/>
      <c r="J579" s="9"/>
    </row>
    <row r="580" spans="1:10">
      <c r="A580" s="108"/>
      <c r="B580" s="24"/>
      <c r="C580" s="110"/>
      <c r="D580" s="99"/>
      <c r="I580" s="8"/>
      <c r="J580" s="8"/>
    </row>
    <row r="581" spans="1:10">
      <c r="A581" s="109"/>
      <c r="B581" s="26"/>
      <c r="C581" s="111"/>
      <c r="D581" s="99"/>
      <c r="I581" s="9"/>
      <c r="J581" s="9"/>
    </row>
    <row r="582" spans="1:10">
      <c r="A582" s="108"/>
      <c r="B582" s="24"/>
      <c r="C582" s="110"/>
      <c r="D582" s="99"/>
      <c r="I582" s="9"/>
      <c r="J582" s="8"/>
    </row>
    <row r="583" spans="1:10">
      <c r="A583" s="109"/>
      <c r="B583" s="26"/>
      <c r="C583" s="111"/>
      <c r="D583" s="99"/>
      <c r="I583" s="8"/>
      <c r="J583" s="9"/>
    </row>
    <row r="584" spans="1:10">
      <c r="A584" s="108"/>
      <c r="B584" s="24"/>
      <c r="C584" s="110"/>
      <c r="D584" s="99"/>
      <c r="I584" s="8"/>
      <c r="J584" s="8"/>
    </row>
    <row r="585" spans="1:10">
      <c r="A585" s="109"/>
      <c r="B585" s="26"/>
      <c r="C585" s="111"/>
      <c r="D585" s="99"/>
      <c r="I585" s="9"/>
      <c r="J585" s="9"/>
    </row>
    <row r="586" spans="1:10">
      <c r="A586" s="108"/>
      <c r="B586" s="24"/>
      <c r="C586" s="110"/>
      <c r="D586" s="99"/>
      <c r="I586" s="8"/>
      <c r="J586" s="8"/>
    </row>
    <row r="587" spans="1:10">
      <c r="A587" s="109"/>
      <c r="B587" s="26"/>
      <c r="C587" s="111"/>
      <c r="D587" s="99"/>
      <c r="I587" s="8"/>
      <c r="J587" s="9"/>
    </row>
    <row r="588" spans="1:10">
      <c r="A588" s="108"/>
      <c r="B588" s="24"/>
      <c r="C588" s="110"/>
      <c r="D588" s="99"/>
      <c r="I588" s="9"/>
      <c r="J588" s="8"/>
    </row>
    <row r="589" spans="1:10">
      <c r="A589" s="109"/>
      <c r="B589" s="26"/>
      <c r="C589" s="111"/>
      <c r="D589" s="99"/>
      <c r="I589" s="9"/>
      <c r="J589" s="9"/>
    </row>
    <row r="590" spans="1:10">
      <c r="A590" s="108"/>
      <c r="B590" s="24"/>
      <c r="C590" s="110"/>
      <c r="D590" s="99"/>
      <c r="I590" s="9"/>
      <c r="J590" s="8"/>
    </row>
    <row r="591" spans="1:10">
      <c r="A591" s="109"/>
      <c r="B591" s="26"/>
      <c r="C591" s="111"/>
      <c r="D591" s="99"/>
      <c r="I591" s="8"/>
      <c r="J591" s="9"/>
    </row>
    <row r="592" spans="1:10">
      <c r="A592" s="108"/>
      <c r="B592" s="24"/>
      <c r="C592" s="110"/>
      <c r="D592" s="99"/>
      <c r="I592" s="8"/>
      <c r="J592" s="8"/>
    </row>
    <row r="593" spans="1:10">
      <c r="A593" s="109"/>
      <c r="B593" s="26"/>
      <c r="C593" s="111"/>
      <c r="D593" s="99"/>
      <c r="I593" s="8"/>
      <c r="J593" s="9"/>
    </row>
    <row r="594" spans="1:10">
      <c r="A594" s="108"/>
      <c r="B594" s="24"/>
      <c r="C594" s="110"/>
      <c r="D594" s="99"/>
      <c r="I594" s="8"/>
      <c r="J594" s="8"/>
    </row>
    <row r="595" spans="1:10">
      <c r="A595" s="109"/>
      <c r="B595" s="26"/>
      <c r="C595" s="111"/>
      <c r="D595" s="99"/>
      <c r="I595" s="8"/>
      <c r="J595" s="9"/>
    </row>
    <row r="596" spans="1:10">
      <c r="A596" s="108"/>
      <c r="B596" s="24"/>
      <c r="C596" s="110"/>
      <c r="D596" s="99"/>
      <c r="I596" s="9"/>
      <c r="J596" s="8"/>
    </row>
    <row r="597" spans="1:10">
      <c r="A597" s="109"/>
      <c r="B597" s="26"/>
      <c r="C597" s="111"/>
      <c r="D597" s="99"/>
      <c r="I597" s="8"/>
      <c r="J597" s="9"/>
    </row>
    <row r="598" spans="1:10">
      <c r="A598" s="108"/>
      <c r="B598" s="24"/>
      <c r="C598" s="110"/>
      <c r="D598" s="99"/>
      <c r="I598" s="8"/>
      <c r="J598" s="8"/>
    </row>
    <row r="599" spans="1:10">
      <c r="A599" s="109"/>
      <c r="B599" s="26"/>
      <c r="C599" s="111"/>
      <c r="D599" s="99"/>
      <c r="I599" s="8"/>
      <c r="J599" s="9"/>
    </row>
    <row r="600" spans="1:10">
      <c r="A600" s="108"/>
      <c r="B600" s="24"/>
      <c r="C600" s="110"/>
      <c r="D600" s="99"/>
      <c r="I600" s="9"/>
      <c r="J600" s="8"/>
    </row>
    <row r="601" spans="1:10">
      <c r="A601" s="109"/>
      <c r="B601" s="26"/>
      <c r="C601" s="111"/>
      <c r="D601" s="99"/>
      <c r="I601" s="9"/>
      <c r="J601" s="9"/>
    </row>
    <row r="602" spans="1:10">
      <c r="A602" s="108"/>
      <c r="B602" s="24"/>
      <c r="C602" s="110"/>
      <c r="D602" s="99"/>
      <c r="I602" s="8"/>
      <c r="J602" s="8"/>
    </row>
    <row r="603" spans="1:10">
      <c r="A603" s="109"/>
      <c r="B603" s="26"/>
      <c r="C603" s="111"/>
      <c r="D603" s="99"/>
      <c r="I603" s="8"/>
      <c r="J603" s="9"/>
    </row>
    <row r="604" spans="1:10">
      <c r="A604" s="108"/>
      <c r="B604" s="24"/>
      <c r="C604" s="110"/>
      <c r="D604" s="99"/>
      <c r="I604" s="9"/>
      <c r="J604" s="8"/>
    </row>
    <row r="605" spans="1:10">
      <c r="A605" s="109"/>
      <c r="B605" s="26"/>
      <c r="C605" s="111"/>
      <c r="D605" s="99"/>
      <c r="I605" s="8"/>
      <c r="J605" s="9"/>
    </row>
    <row r="606" spans="1:10">
      <c r="A606" s="108"/>
      <c r="B606" s="24"/>
      <c r="C606" s="110"/>
      <c r="D606" s="99"/>
      <c r="I606" s="9"/>
      <c r="J606" s="8"/>
    </row>
    <row r="607" spans="1:10">
      <c r="A607" s="109"/>
      <c r="B607" s="26"/>
      <c r="C607" s="111"/>
      <c r="D607" s="99"/>
      <c r="I607" s="8"/>
      <c r="J607" s="9"/>
    </row>
    <row r="608" spans="1:10">
      <c r="A608" s="108"/>
      <c r="B608" s="24"/>
      <c r="C608" s="110"/>
      <c r="D608" s="99"/>
      <c r="I608" s="8"/>
      <c r="J608" s="8"/>
    </row>
    <row r="609" spans="1:10">
      <c r="A609" s="109"/>
      <c r="B609" s="26"/>
      <c r="C609" s="111"/>
      <c r="D609" s="99"/>
      <c r="I609" s="8"/>
      <c r="J609" s="9"/>
    </row>
    <row r="610" spans="1:10">
      <c r="A610" s="108"/>
      <c r="B610" s="24"/>
      <c r="C610" s="110"/>
      <c r="D610" s="99"/>
      <c r="I610" s="8"/>
      <c r="J610" s="8"/>
    </row>
    <row r="611" spans="1:10">
      <c r="A611" s="109"/>
      <c r="B611" s="26"/>
      <c r="C611" s="111"/>
      <c r="D611" s="99"/>
      <c r="I611" s="9"/>
      <c r="J611" s="9"/>
    </row>
    <row r="612" spans="1:10">
      <c r="A612" s="108"/>
      <c r="B612" s="24"/>
      <c r="C612" s="110"/>
      <c r="D612" s="99"/>
      <c r="I612" s="9"/>
      <c r="J612" s="8"/>
    </row>
    <row r="613" spans="1:10">
      <c r="A613" s="109"/>
      <c r="B613" s="26"/>
      <c r="C613" s="111"/>
      <c r="D613" s="99"/>
      <c r="I613" s="9"/>
      <c r="J613" s="9"/>
    </row>
    <row r="614" spans="1:10">
      <c r="A614" s="108"/>
      <c r="B614" s="24"/>
      <c r="C614" s="110"/>
      <c r="D614" s="99"/>
      <c r="I614" s="9"/>
      <c r="J614" s="8"/>
    </row>
    <row r="615" spans="1:10">
      <c r="A615" s="109"/>
      <c r="B615" s="26"/>
      <c r="C615" s="111"/>
      <c r="D615" s="99"/>
      <c r="I615" s="9"/>
      <c r="J615" s="9"/>
    </row>
    <row r="616" spans="1:10">
      <c r="A616" s="108"/>
      <c r="B616" s="24"/>
      <c r="C616" s="110"/>
      <c r="D616" s="99"/>
      <c r="I616" s="8"/>
      <c r="J616" s="8"/>
    </row>
    <row r="617" spans="1:10">
      <c r="A617" s="109"/>
      <c r="B617" s="26"/>
      <c r="C617" s="111"/>
      <c r="D617" s="99"/>
      <c r="I617" s="9"/>
      <c r="J617" s="9"/>
    </row>
    <row r="618" spans="1:10">
      <c r="A618" s="108"/>
      <c r="B618" s="24"/>
      <c r="C618" s="110"/>
      <c r="D618" s="99"/>
      <c r="I618" s="8"/>
      <c r="J618" s="8"/>
    </row>
    <row r="619" spans="1:10">
      <c r="A619" s="109"/>
      <c r="B619" s="26"/>
      <c r="C619" s="111"/>
      <c r="D619" s="99"/>
      <c r="I619" s="9"/>
      <c r="J619" s="9"/>
    </row>
    <row r="620" spans="1:10">
      <c r="A620" s="108"/>
      <c r="B620" s="24"/>
      <c r="C620" s="110"/>
      <c r="D620" s="99"/>
      <c r="I620" s="8"/>
      <c r="J620" s="8"/>
    </row>
    <row r="621" spans="1:10">
      <c r="A621" s="109"/>
      <c r="B621" s="26"/>
      <c r="C621" s="111"/>
      <c r="D621" s="99"/>
      <c r="I621" s="8"/>
      <c r="J621" s="9"/>
    </row>
    <row r="622" spans="1:10">
      <c r="A622" s="108"/>
      <c r="B622" s="24"/>
      <c r="C622" s="110"/>
      <c r="D622" s="99"/>
      <c r="I622" s="8"/>
      <c r="J622" s="8"/>
    </row>
    <row r="623" spans="1:10">
      <c r="A623" s="109"/>
      <c r="B623" s="26"/>
      <c r="C623" s="111"/>
      <c r="D623" s="99"/>
      <c r="I623" s="8"/>
      <c r="J623" s="9"/>
    </row>
    <row r="624" spans="1:10">
      <c r="A624" s="108"/>
      <c r="B624" s="24"/>
      <c r="C624" s="110"/>
      <c r="D624" s="99"/>
      <c r="I624" s="9"/>
      <c r="J624" s="8"/>
    </row>
    <row r="625" spans="1:10">
      <c r="A625" s="109"/>
      <c r="B625" s="26"/>
      <c r="C625" s="111"/>
      <c r="D625" s="99"/>
      <c r="I625" s="8"/>
      <c r="J625" s="9"/>
    </row>
    <row r="626" spans="1:10">
      <c r="A626" s="108"/>
      <c r="B626" s="24"/>
      <c r="C626" s="110"/>
      <c r="D626" s="99"/>
      <c r="I626" s="8"/>
      <c r="J626" s="8"/>
    </row>
    <row r="627" spans="1:10">
      <c r="A627" s="109"/>
      <c r="B627" s="26"/>
      <c r="C627" s="111"/>
      <c r="D627" s="99"/>
      <c r="I627" s="8"/>
      <c r="J627" s="9"/>
    </row>
    <row r="628" spans="1:10">
      <c r="A628" s="108"/>
      <c r="B628" s="24"/>
      <c r="C628" s="110"/>
      <c r="D628" s="99"/>
      <c r="I628" s="8"/>
      <c r="J628" s="8"/>
    </row>
    <row r="629" spans="1:10">
      <c r="A629" s="109"/>
      <c r="B629" s="26"/>
      <c r="C629" s="111"/>
      <c r="D629" s="99"/>
      <c r="I629" s="8"/>
      <c r="J629" s="9"/>
    </row>
    <row r="630" spans="1:10">
      <c r="A630" s="108"/>
      <c r="B630" s="24"/>
      <c r="C630" s="110"/>
      <c r="D630" s="99"/>
      <c r="I630" s="9"/>
      <c r="J630" s="8"/>
    </row>
    <row r="631" spans="1:10">
      <c r="A631" s="109"/>
      <c r="B631" s="26"/>
      <c r="C631" s="111"/>
      <c r="D631" s="99"/>
      <c r="I631" s="8"/>
      <c r="J631" s="9"/>
    </row>
    <row r="632" spans="1:10">
      <c r="A632" s="108"/>
      <c r="B632" s="24"/>
      <c r="C632" s="110"/>
      <c r="D632" s="99"/>
      <c r="I632" s="8"/>
      <c r="J632" s="8"/>
    </row>
    <row r="633" spans="1:10">
      <c r="A633" s="109"/>
      <c r="B633" s="26"/>
      <c r="C633" s="111"/>
      <c r="D633" s="99"/>
      <c r="I633" s="9"/>
      <c r="J633" s="9"/>
    </row>
    <row r="634" spans="1:10">
      <c r="A634" s="108"/>
      <c r="B634" s="24"/>
      <c r="C634" s="110"/>
      <c r="D634" s="99"/>
      <c r="I634" s="8"/>
      <c r="J634" s="8"/>
    </row>
    <row r="635" spans="1:10">
      <c r="A635" s="109"/>
      <c r="B635" s="26"/>
      <c r="C635" s="111"/>
      <c r="D635" s="99"/>
      <c r="I635" s="9"/>
      <c r="J635" s="9"/>
    </row>
    <row r="636" spans="1:10">
      <c r="A636" s="108"/>
      <c r="B636" s="24"/>
      <c r="C636" s="110"/>
      <c r="D636" s="99"/>
      <c r="I636" s="8"/>
      <c r="J636" s="8"/>
    </row>
    <row r="637" spans="1:10">
      <c r="A637" s="109"/>
      <c r="B637" s="26"/>
      <c r="C637" s="111"/>
      <c r="D637" s="99"/>
      <c r="I637" s="9"/>
      <c r="J637" s="9"/>
    </row>
    <row r="638" spans="1:10">
      <c r="A638" s="108"/>
      <c r="B638" s="24"/>
      <c r="C638" s="110"/>
      <c r="D638" s="99"/>
      <c r="I638" s="8"/>
      <c r="J638" s="8"/>
    </row>
    <row r="639" spans="1:10">
      <c r="A639" s="109"/>
      <c r="B639" s="26"/>
      <c r="C639" s="111"/>
      <c r="D639" s="99"/>
      <c r="I639" s="9"/>
      <c r="J639" s="9"/>
    </row>
    <row r="640" spans="1:10">
      <c r="A640" s="108"/>
      <c r="B640" s="24"/>
      <c r="C640" s="110"/>
      <c r="D640" s="99"/>
      <c r="I640" s="8"/>
      <c r="J640" s="8"/>
    </row>
    <row r="641" spans="1:10">
      <c r="A641" s="109"/>
      <c r="B641" s="26"/>
      <c r="C641" s="111"/>
      <c r="D641" s="99"/>
      <c r="I641" s="9"/>
      <c r="J641" s="9"/>
    </row>
    <row r="642" spans="1:10">
      <c r="A642" s="108"/>
      <c r="B642" s="24"/>
      <c r="C642" s="110"/>
      <c r="D642" s="99"/>
      <c r="I642" s="9"/>
      <c r="J642" s="8"/>
    </row>
    <row r="643" spans="1:10">
      <c r="A643" s="109"/>
      <c r="B643" s="26"/>
      <c r="C643" s="111"/>
      <c r="D643" s="99"/>
      <c r="I643" s="8"/>
      <c r="J643" s="9"/>
    </row>
    <row r="644" spans="1:10">
      <c r="A644" s="108"/>
      <c r="B644" s="24"/>
      <c r="C644" s="110"/>
      <c r="D644" s="99"/>
      <c r="I644" s="9"/>
      <c r="J644" s="8"/>
    </row>
    <row r="645" spans="1:10">
      <c r="A645" s="109"/>
      <c r="B645" s="26"/>
      <c r="C645" s="111"/>
      <c r="D645" s="99"/>
      <c r="I645" s="9"/>
      <c r="J645" s="9"/>
    </row>
    <row r="646" spans="1:10">
      <c r="A646" s="108"/>
      <c r="B646" s="24"/>
      <c r="C646" s="110"/>
      <c r="D646" s="99"/>
      <c r="I646" s="8"/>
      <c r="J646" s="8"/>
    </row>
    <row r="647" spans="1:10">
      <c r="A647" s="109"/>
      <c r="B647" s="26"/>
      <c r="C647" s="111"/>
      <c r="D647" s="99"/>
      <c r="I647" s="9"/>
      <c r="J647" s="9"/>
    </row>
    <row r="648" spans="1:10">
      <c r="A648" s="108"/>
      <c r="B648" s="24"/>
      <c r="C648" s="110"/>
      <c r="D648" s="99"/>
      <c r="I648" s="9"/>
      <c r="J648" s="8"/>
    </row>
    <row r="649" spans="1:10">
      <c r="A649" s="109"/>
      <c r="B649" s="26"/>
      <c r="C649" s="111"/>
      <c r="D649" s="99"/>
      <c r="I649" s="8"/>
      <c r="J649" s="9"/>
    </row>
    <row r="650" spans="1:10">
      <c r="A650" s="108"/>
      <c r="B650" s="24"/>
      <c r="C650" s="110"/>
      <c r="D650" s="99"/>
      <c r="I650" s="9"/>
      <c r="J650" s="8"/>
    </row>
    <row r="651" spans="1:10">
      <c r="A651" s="109"/>
      <c r="B651" s="26"/>
      <c r="C651" s="111"/>
      <c r="D651" s="99"/>
      <c r="I651" s="8"/>
      <c r="J651" s="9"/>
    </row>
    <row r="652" spans="1:10">
      <c r="A652" s="108"/>
      <c r="B652" s="24"/>
      <c r="C652" s="110"/>
      <c r="D652" s="99"/>
      <c r="I652" s="9"/>
      <c r="J652" s="8"/>
    </row>
    <row r="653" spans="1:10">
      <c r="A653" s="109"/>
      <c r="B653" s="26"/>
      <c r="C653" s="111"/>
      <c r="D653" s="99"/>
      <c r="I653" s="8"/>
      <c r="J653" s="9"/>
    </row>
    <row r="654" spans="1:10">
      <c r="A654" s="108"/>
      <c r="B654" s="24"/>
      <c r="C654" s="110"/>
      <c r="D654" s="99"/>
      <c r="I654" s="9"/>
      <c r="J654" s="8"/>
    </row>
    <row r="655" spans="1:10">
      <c r="A655" s="109"/>
      <c r="B655" s="26"/>
      <c r="C655" s="111"/>
      <c r="D655" s="99"/>
      <c r="I655" s="8"/>
      <c r="J655" s="9"/>
    </row>
    <row r="656" spans="1:10">
      <c r="A656" s="108"/>
      <c r="B656" s="24"/>
      <c r="C656" s="110"/>
      <c r="D656" s="99"/>
      <c r="I656" s="9"/>
      <c r="J656" s="8"/>
    </row>
    <row r="657" spans="1:10">
      <c r="A657" s="109"/>
      <c r="B657" s="26"/>
      <c r="C657" s="111"/>
      <c r="D657" s="99"/>
      <c r="I657" s="8"/>
      <c r="J657" s="9"/>
    </row>
    <row r="658" spans="1:10">
      <c r="A658" s="108"/>
      <c r="B658" s="24"/>
      <c r="C658" s="110"/>
      <c r="D658" s="99"/>
      <c r="I658" s="8"/>
      <c r="J658" s="8"/>
    </row>
    <row r="659" spans="1:10">
      <c r="A659" s="109"/>
      <c r="B659" s="26"/>
      <c r="C659" s="111"/>
      <c r="D659" s="99"/>
      <c r="I659" s="9"/>
      <c r="J659" s="9"/>
    </row>
    <row r="660" spans="1:10">
      <c r="A660" s="108"/>
      <c r="B660" s="24"/>
      <c r="C660" s="110"/>
      <c r="D660" s="99"/>
      <c r="I660" s="8"/>
      <c r="J660" s="8"/>
    </row>
    <row r="661" spans="1:10">
      <c r="A661" s="109"/>
      <c r="B661" s="26"/>
      <c r="C661" s="111"/>
      <c r="D661" s="99"/>
      <c r="I661" s="9"/>
      <c r="J661" s="9"/>
    </row>
    <row r="662" spans="1:10">
      <c r="A662" s="108"/>
      <c r="B662" s="24"/>
      <c r="C662" s="110"/>
      <c r="D662" s="99"/>
      <c r="I662" s="8"/>
      <c r="J662" s="8"/>
    </row>
    <row r="663" spans="1:10">
      <c r="A663" s="109"/>
      <c r="B663" s="26"/>
      <c r="C663" s="111"/>
      <c r="D663" s="99"/>
      <c r="I663" s="9"/>
      <c r="J663" s="9"/>
    </row>
    <row r="664" spans="1:10">
      <c r="A664" s="108"/>
      <c r="B664" s="24"/>
      <c r="C664" s="110"/>
      <c r="D664" s="99"/>
      <c r="I664" s="8"/>
      <c r="J664" s="8"/>
    </row>
    <row r="665" spans="1:10">
      <c r="A665" s="109"/>
      <c r="B665" s="26"/>
      <c r="C665" s="111"/>
      <c r="D665" s="99"/>
      <c r="I665" s="8"/>
      <c r="J665" s="9"/>
    </row>
    <row r="666" spans="1:10">
      <c r="A666" s="108"/>
      <c r="B666" s="24"/>
      <c r="C666" s="110"/>
      <c r="D666" s="99"/>
      <c r="I666" s="9"/>
      <c r="J666" s="8"/>
    </row>
    <row r="667" spans="1:10">
      <c r="A667" s="109"/>
      <c r="B667" s="26"/>
      <c r="C667" s="111"/>
      <c r="D667" s="99"/>
      <c r="I667" s="9"/>
      <c r="J667" s="9"/>
    </row>
    <row r="668" spans="1:10">
      <c r="A668" s="108"/>
      <c r="B668" s="24"/>
      <c r="C668" s="110"/>
      <c r="D668" s="99"/>
      <c r="I668" s="9"/>
      <c r="J668" s="8"/>
    </row>
    <row r="669" spans="1:10">
      <c r="A669" s="109"/>
      <c r="B669" s="26"/>
      <c r="C669" s="111"/>
      <c r="D669" s="99"/>
      <c r="I669" s="8"/>
      <c r="J669" s="9"/>
    </row>
    <row r="670" spans="1:10">
      <c r="A670" s="108"/>
      <c r="B670" s="24"/>
      <c r="C670" s="110"/>
      <c r="D670" s="99"/>
      <c r="I670" s="9"/>
      <c r="J670" s="8"/>
    </row>
    <row r="671" spans="1:10">
      <c r="A671" s="109"/>
      <c r="B671" s="26"/>
      <c r="C671" s="111"/>
      <c r="D671" s="99"/>
      <c r="I671" s="8"/>
      <c r="J671" s="9"/>
    </row>
    <row r="672" spans="1:10">
      <c r="A672" s="108"/>
      <c r="B672" s="24"/>
      <c r="C672" s="110"/>
      <c r="D672" s="99"/>
      <c r="I672" s="9"/>
      <c r="J672" s="8"/>
    </row>
    <row r="673" spans="1:10">
      <c r="A673" s="109"/>
      <c r="B673" s="26"/>
      <c r="C673" s="111"/>
      <c r="D673" s="99"/>
      <c r="I673" s="9"/>
      <c r="J673" s="9"/>
    </row>
    <row r="674" spans="1:10">
      <c r="A674" s="108"/>
      <c r="B674" s="24"/>
      <c r="C674" s="110"/>
      <c r="D674" s="99"/>
      <c r="I674" s="9"/>
      <c r="J674" s="8"/>
    </row>
    <row r="675" spans="1:10">
      <c r="A675" s="109"/>
      <c r="B675" s="26"/>
      <c r="C675" s="111"/>
      <c r="D675" s="99"/>
      <c r="I675" s="8"/>
      <c r="J675" s="9"/>
    </row>
    <row r="676" spans="1:10">
      <c r="A676" s="108"/>
      <c r="B676" s="24"/>
      <c r="C676" s="110"/>
      <c r="D676" s="99"/>
      <c r="I676" s="9"/>
      <c r="J676" s="8"/>
    </row>
    <row r="677" spans="1:10">
      <c r="A677" s="109"/>
      <c r="B677" s="26"/>
      <c r="C677" s="111"/>
      <c r="D677" s="99"/>
      <c r="I677" s="9"/>
      <c r="J677" s="9"/>
    </row>
    <row r="678" spans="1:10">
      <c r="A678" s="108"/>
      <c r="B678" s="24"/>
      <c r="C678" s="110"/>
      <c r="D678" s="99"/>
      <c r="I678" s="9"/>
      <c r="J678" s="8"/>
    </row>
    <row r="679" spans="1:10">
      <c r="A679" s="109"/>
      <c r="B679" s="26"/>
      <c r="C679" s="111"/>
      <c r="D679" s="99"/>
      <c r="I679" s="9"/>
      <c r="J679" s="9"/>
    </row>
    <row r="680" spans="1:10">
      <c r="A680" s="108"/>
      <c r="B680" s="24"/>
      <c r="C680" s="110"/>
      <c r="D680" s="99"/>
      <c r="I680" s="8"/>
      <c r="J680" s="8"/>
    </row>
    <row r="681" spans="1:10">
      <c r="A681" s="109"/>
      <c r="B681" s="26"/>
      <c r="C681" s="111"/>
      <c r="D681" s="99"/>
      <c r="I681" s="8"/>
      <c r="J681" s="9"/>
    </row>
    <row r="682" spans="1:10">
      <c r="A682" s="108"/>
      <c r="B682" s="24"/>
      <c r="C682" s="110"/>
      <c r="D682" s="99"/>
      <c r="I682" s="9"/>
      <c r="J682" s="8"/>
    </row>
    <row r="683" spans="1:10">
      <c r="A683" s="109"/>
      <c r="B683" s="26"/>
      <c r="C683" s="111"/>
      <c r="D683" s="99"/>
      <c r="I683" s="9"/>
      <c r="J683" s="9"/>
    </row>
    <row r="684" spans="1:10">
      <c r="A684" s="108"/>
      <c r="B684" s="24"/>
      <c r="C684" s="110"/>
      <c r="D684" s="99"/>
      <c r="I684" s="8"/>
      <c r="J684" s="8"/>
    </row>
    <row r="685" spans="1:10">
      <c r="A685" s="109"/>
      <c r="B685" s="26"/>
      <c r="C685" s="111"/>
      <c r="D685" s="99"/>
      <c r="I685" s="9"/>
      <c r="J685" s="9"/>
    </row>
    <row r="686" spans="1:10">
      <c r="A686" s="108"/>
      <c r="B686" s="24"/>
      <c r="C686" s="110"/>
      <c r="D686" s="99"/>
      <c r="I686" s="9"/>
      <c r="J686" s="8"/>
    </row>
    <row r="687" spans="1:10">
      <c r="A687" s="109"/>
      <c r="B687" s="26"/>
      <c r="C687" s="111"/>
      <c r="D687" s="99"/>
      <c r="I687" s="9"/>
      <c r="J687" s="9"/>
    </row>
    <row r="688" spans="1:10">
      <c r="A688" s="108"/>
      <c r="B688" s="24"/>
      <c r="C688" s="110"/>
      <c r="D688" s="99"/>
      <c r="I688" s="8"/>
      <c r="J688" s="8"/>
    </row>
    <row r="689" spans="1:10">
      <c r="A689" s="109"/>
      <c r="B689" s="26"/>
      <c r="C689" s="111"/>
      <c r="D689" s="99"/>
      <c r="I689" s="9"/>
      <c r="J689" s="9"/>
    </row>
    <row r="690" spans="1:10">
      <c r="A690" s="108"/>
      <c r="B690" s="24"/>
      <c r="C690" s="110"/>
      <c r="D690" s="99"/>
      <c r="I690" s="8"/>
      <c r="J690" s="8"/>
    </row>
    <row r="691" spans="1:10">
      <c r="A691" s="109"/>
      <c r="B691" s="26"/>
      <c r="C691" s="111"/>
      <c r="D691" s="99"/>
      <c r="I691" s="9"/>
      <c r="J691" s="9"/>
    </row>
    <row r="692" spans="1:10">
      <c r="A692" s="108"/>
      <c r="B692" s="24"/>
      <c r="C692" s="110"/>
      <c r="D692" s="99"/>
      <c r="I692" s="8"/>
      <c r="J692" s="8"/>
    </row>
    <row r="693" spans="1:10">
      <c r="A693" s="109"/>
      <c r="B693" s="26"/>
      <c r="C693" s="111"/>
      <c r="D693" s="99"/>
      <c r="I693" s="8"/>
      <c r="J693" s="9"/>
    </row>
    <row r="694" spans="1:10">
      <c r="A694" s="108"/>
      <c r="B694" s="24"/>
      <c r="C694" s="110"/>
      <c r="D694" s="99"/>
      <c r="I694" s="9"/>
      <c r="J694" s="8"/>
    </row>
    <row r="695" spans="1:10">
      <c r="A695" s="109"/>
      <c r="B695" s="26"/>
      <c r="C695" s="111"/>
      <c r="D695" s="99"/>
      <c r="I695" s="8"/>
      <c r="J695" s="9"/>
    </row>
    <row r="696" spans="1:10">
      <c r="A696" s="108"/>
      <c r="B696" s="24"/>
      <c r="C696" s="110"/>
      <c r="D696" s="99"/>
      <c r="I696" s="9"/>
      <c r="J696" s="8"/>
    </row>
    <row r="697" spans="1:10">
      <c r="A697" s="109"/>
      <c r="B697" s="26"/>
      <c r="C697" s="111"/>
      <c r="D697" s="99"/>
      <c r="I697" s="9"/>
      <c r="J697" s="9"/>
    </row>
    <row r="698" spans="1:10">
      <c r="A698" s="108"/>
      <c r="B698" s="24"/>
      <c r="C698" s="110"/>
      <c r="D698" s="99"/>
      <c r="I698" s="9"/>
      <c r="J698" s="8"/>
    </row>
    <row r="699" spans="1:10">
      <c r="A699" s="109"/>
      <c r="B699" s="26"/>
      <c r="C699" s="111"/>
      <c r="D699" s="99"/>
      <c r="I699" s="8"/>
      <c r="J699" s="9"/>
    </row>
    <row r="700" spans="1:10">
      <c r="A700" s="108"/>
      <c r="B700" s="24"/>
      <c r="C700" s="110"/>
      <c r="D700" s="99"/>
      <c r="I700" s="9"/>
      <c r="J700" s="8"/>
    </row>
    <row r="701" spans="1:10">
      <c r="A701" s="109"/>
      <c r="B701" s="26"/>
      <c r="C701" s="111"/>
      <c r="D701" s="99"/>
      <c r="I701" s="9"/>
      <c r="J701" s="9"/>
    </row>
    <row r="702" spans="1:10">
      <c r="A702" s="108"/>
      <c r="B702" s="24"/>
      <c r="C702" s="110"/>
      <c r="D702" s="99"/>
      <c r="I702" s="9"/>
      <c r="J702" s="8"/>
    </row>
    <row r="703" spans="1:10">
      <c r="A703" s="109"/>
      <c r="B703" s="26"/>
      <c r="C703" s="111"/>
      <c r="D703" s="99"/>
      <c r="I703" s="8"/>
      <c r="J703" s="9"/>
    </row>
    <row r="704" spans="1:10">
      <c r="A704" s="108"/>
      <c r="B704" s="24"/>
      <c r="C704" s="110"/>
      <c r="D704" s="99"/>
      <c r="I704" s="8"/>
      <c r="J704" s="8"/>
    </row>
    <row r="705" spans="1:10">
      <c r="A705" s="109"/>
      <c r="B705" s="26"/>
      <c r="C705" s="111"/>
      <c r="D705" s="99"/>
      <c r="I705" s="8"/>
      <c r="J705" s="9"/>
    </row>
    <row r="706" spans="1:10">
      <c r="A706" s="108"/>
      <c r="B706" s="24"/>
      <c r="C706" s="110"/>
      <c r="D706" s="99"/>
      <c r="I706" s="9"/>
      <c r="J706" s="8"/>
    </row>
    <row r="707" spans="1:10">
      <c r="A707" s="109"/>
      <c r="B707" s="26"/>
      <c r="C707" s="111"/>
      <c r="D707" s="99"/>
      <c r="I707" s="9"/>
      <c r="J707" s="9"/>
    </row>
    <row r="708" spans="1:10">
      <c r="A708" s="108"/>
      <c r="B708" s="24"/>
      <c r="C708" s="110"/>
      <c r="D708" s="99"/>
      <c r="I708" s="8"/>
      <c r="J708" s="8"/>
    </row>
    <row r="709" spans="1:10">
      <c r="A709" s="109"/>
      <c r="B709" s="26"/>
      <c r="C709" s="111"/>
      <c r="D709" s="99"/>
      <c r="I709" s="8"/>
      <c r="J709" s="9"/>
    </row>
    <row r="710" spans="1:10">
      <c r="A710" s="108"/>
      <c r="B710" s="24"/>
      <c r="C710" s="110"/>
      <c r="D710" s="99"/>
      <c r="I710" s="9"/>
      <c r="J710" s="8"/>
    </row>
    <row r="711" spans="1:10">
      <c r="A711" s="109"/>
      <c r="B711" s="26"/>
      <c r="C711" s="111"/>
      <c r="D711" s="99"/>
      <c r="I711" s="8"/>
      <c r="J711" s="9"/>
    </row>
    <row r="712" spans="1:10">
      <c r="A712" s="108"/>
      <c r="B712" s="24"/>
      <c r="C712" s="110"/>
      <c r="D712" s="99"/>
      <c r="I712" s="8"/>
      <c r="J712" s="8"/>
    </row>
    <row r="713" spans="1:10">
      <c r="A713" s="109"/>
      <c r="B713" s="26"/>
      <c r="C713" s="111"/>
      <c r="D713" s="99"/>
      <c r="I713" s="9"/>
      <c r="J713" s="9"/>
    </row>
    <row r="714" spans="1:10">
      <c r="A714" s="108"/>
      <c r="B714" s="24"/>
      <c r="C714" s="110"/>
      <c r="D714" s="99"/>
      <c r="I714" s="8"/>
      <c r="J714" s="8"/>
    </row>
    <row r="715" spans="1:10">
      <c r="A715" s="109"/>
      <c r="B715" s="26"/>
      <c r="C715" s="111"/>
      <c r="D715" s="99"/>
      <c r="I715" s="8"/>
      <c r="J715" s="9"/>
    </row>
    <row r="716" spans="1:10">
      <c r="A716" s="108"/>
      <c r="B716" s="24"/>
      <c r="C716" s="110"/>
      <c r="D716" s="99"/>
      <c r="I716" s="8"/>
      <c r="J716" s="8"/>
    </row>
    <row r="717" spans="1:10">
      <c r="A717" s="109"/>
      <c r="B717" s="26"/>
      <c r="C717" s="111"/>
      <c r="D717" s="99"/>
      <c r="I717" s="9"/>
      <c r="J717" s="9"/>
    </row>
    <row r="718" spans="1:10">
      <c r="A718" s="108"/>
      <c r="B718" s="24"/>
      <c r="C718" s="110"/>
      <c r="D718" s="99"/>
      <c r="I718" s="8"/>
      <c r="J718" s="8"/>
    </row>
    <row r="719" spans="1:10">
      <c r="A719" s="109"/>
      <c r="B719" s="26"/>
      <c r="C719" s="111"/>
      <c r="D719" s="99"/>
      <c r="I719" s="9"/>
      <c r="J719" s="9"/>
    </row>
    <row r="720" spans="1:10">
      <c r="A720" s="108"/>
      <c r="B720" s="24"/>
      <c r="C720" s="110"/>
      <c r="D720" s="99"/>
      <c r="I720" s="8"/>
      <c r="J720" s="8"/>
    </row>
    <row r="721" spans="1:10">
      <c r="A721" s="109"/>
      <c r="B721" s="26"/>
      <c r="C721" s="111"/>
      <c r="D721" s="99"/>
      <c r="I721" s="9"/>
      <c r="J721" s="9"/>
    </row>
    <row r="722" spans="1:10">
      <c r="A722" s="108"/>
      <c r="B722" s="24"/>
      <c r="C722" s="110"/>
      <c r="D722" s="99"/>
      <c r="I722" s="8"/>
      <c r="J722" s="8"/>
    </row>
    <row r="723" spans="1:10">
      <c r="A723" s="109"/>
      <c r="B723" s="26"/>
      <c r="C723" s="111"/>
      <c r="D723" s="99"/>
      <c r="I723" s="9"/>
      <c r="J723" s="9"/>
    </row>
    <row r="724" spans="1:10">
      <c r="A724" s="108"/>
      <c r="B724" s="24"/>
      <c r="C724" s="110"/>
      <c r="D724" s="99"/>
      <c r="I724" s="8"/>
      <c r="J724" s="8"/>
    </row>
    <row r="725" spans="1:10">
      <c r="A725" s="109"/>
      <c r="B725" s="26"/>
      <c r="C725" s="111"/>
      <c r="D725" s="99"/>
      <c r="I725" s="9"/>
      <c r="J725" s="9"/>
    </row>
    <row r="726" spans="1:10">
      <c r="A726" s="108"/>
      <c r="B726" s="24"/>
      <c r="C726" s="110"/>
      <c r="D726" s="99"/>
      <c r="I726" s="8"/>
      <c r="J726" s="8"/>
    </row>
    <row r="727" spans="1:10">
      <c r="A727" s="109"/>
      <c r="B727" s="26"/>
      <c r="C727" s="111"/>
      <c r="D727" s="99"/>
      <c r="I727" s="9"/>
      <c r="J727" s="9"/>
    </row>
    <row r="728" spans="1:10">
      <c r="A728" s="108"/>
      <c r="B728" s="24"/>
      <c r="C728" s="110"/>
      <c r="D728" s="99"/>
      <c r="I728" s="8"/>
      <c r="J728" s="8"/>
    </row>
    <row r="729" spans="1:10">
      <c r="A729" s="109"/>
      <c r="B729" s="26"/>
      <c r="C729" s="111"/>
      <c r="D729" s="99"/>
      <c r="I729" s="9"/>
      <c r="J729" s="9"/>
    </row>
    <row r="730" spans="1:10">
      <c r="A730" s="108"/>
      <c r="B730" s="24"/>
      <c r="C730" s="110"/>
      <c r="D730" s="99"/>
      <c r="I730" s="9"/>
      <c r="J730" s="8"/>
    </row>
    <row r="731" spans="1:10">
      <c r="A731" s="109"/>
      <c r="B731" s="26"/>
      <c r="C731" s="111"/>
      <c r="D731" s="99"/>
      <c r="I731" s="8"/>
      <c r="J731" s="9"/>
    </row>
    <row r="732" spans="1:10">
      <c r="A732" s="108"/>
      <c r="B732" s="24"/>
      <c r="C732" s="110"/>
      <c r="D732" s="99"/>
      <c r="I732" s="8"/>
      <c r="J732" s="8"/>
    </row>
    <row r="733" spans="1:10">
      <c r="A733" s="109"/>
      <c r="B733" s="26"/>
      <c r="C733" s="111"/>
      <c r="D733" s="99"/>
      <c r="I733" s="9"/>
      <c r="J733" s="9"/>
    </row>
    <row r="734" spans="1:10">
      <c r="A734" s="108"/>
      <c r="B734" s="24"/>
      <c r="C734" s="110"/>
      <c r="D734" s="99"/>
      <c r="I734" s="8"/>
      <c r="J734" s="8"/>
    </row>
    <row r="735" spans="1:10">
      <c r="A735" s="109"/>
      <c r="B735" s="26"/>
      <c r="C735" s="111"/>
      <c r="D735" s="99"/>
      <c r="I735" s="8"/>
      <c r="J735" s="9"/>
    </row>
    <row r="736" spans="1:10">
      <c r="A736" s="108"/>
      <c r="B736" s="24"/>
      <c r="C736" s="110"/>
      <c r="D736" s="99"/>
      <c r="I736" s="9"/>
      <c r="J736" s="8"/>
    </row>
    <row r="737" spans="1:10">
      <c r="A737" s="109"/>
      <c r="B737" s="26"/>
      <c r="C737" s="111"/>
      <c r="D737" s="99"/>
      <c r="I737" s="9"/>
      <c r="J737" s="9"/>
    </row>
    <row r="738" spans="1:10">
      <c r="A738" s="108"/>
      <c r="B738" s="24"/>
      <c r="C738" s="110"/>
      <c r="D738" s="99"/>
      <c r="I738" s="9"/>
      <c r="J738" s="8"/>
    </row>
    <row r="739" spans="1:10">
      <c r="A739" s="109"/>
      <c r="B739" s="26"/>
      <c r="C739" s="111"/>
      <c r="D739" s="99"/>
      <c r="I739" s="8"/>
      <c r="J739" s="9"/>
    </row>
    <row r="740" spans="1:10">
      <c r="A740" s="108"/>
      <c r="B740" s="24"/>
      <c r="C740" s="110"/>
      <c r="D740" s="99"/>
      <c r="I740" s="9"/>
      <c r="J740" s="8"/>
    </row>
    <row r="741" spans="1:10">
      <c r="A741" s="109"/>
      <c r="B741" s="26"/>
      <c r="C741" s="111"/>
      <c r="D741" s="99"/>
      <c r="I741" s="9"/>
      <c r="J741" s="9"/>
    </row>
    <row r="742" spans="1:10">
      <c r="A742" s="108"/>
      <c r="B742" s="24"/>
      <c r="C742" s="110"/>
      <c r="D742" s="99"/>
      <c r="I742" s="8"/>
      <c r="J742" s="8"/>
    </row>
    <row r="743" spans="1:10">
      <c r="A743" s="109"/>
      <c r="B743" s="26"/>
      <c r="C743" s="111"/>
      <c r="D743" s="99"/>
      <c r="I743" s="8"/>
      <c r="J743" s="9"/>
    </row>
    <row r="744" spans="1:10">
      <c r="A744" s="108"/>
      <c r="B744" s="24"/>
      <c r="C744" s="110"/>
      <c r="D744" s="99"/>
      <c r="I744" s="9"/>
      <c r="J744" s="8"/>
    </row>
    <row r="745" spans="1:10">
      <c r="A745" s="109"/>
      <c r="B745" s="26"/>
      <c r="C745" s="111"/>
      <c r="D745" s="99"/>
      <c r="I745" s="9"/>
      <c r="J745" s="9"/>
    </row>
    <row r="746" spans="1:10">
      <c r="A746" s="108"/>
      <c r="B746" s="24"/>
      <c r="C746" s="110"/>
      <c r="D746" s="99"/>
      <c r="I746" s="8"/>
      <c r="J746" s="8"/>
    </row>
    <row r="747" spans="1:10">
      <c r="A747" s="109"/>
      <c r="B747" s="26"/>
      <c r="C747" s="111"/>
      <c r="D747" s="99"/>
      <c r="I747" s="8"/>
      <c r="J747" s="9"/>
    </row>
    <row r="748" spans="1:10">
      <c r="A748" s="108"/>
      <c r="B748" s="24"/>
      <c r="C748" s="110"/>
      <c r="D748" s="99"/>
      <c r="I748" s="9"/>
      <c r="J748" s="8"/>
    </row>
    <row r="749" spans="1:10">
      <c r="A749" s="109"/>
      <c r="B749" s="26"/>
      <c r="C749" s="111"/>
      <c r="D749" s="99"/>
      <c r="I749" s="8"/>
      <c r="J749" s="9"/>
    </row>
    <row r="750" spans="1:10">
      <c r="A750" s="108"/>
      <c r="B750" s="24"/>
      <c r="C750" s="110"/>
      <c r="D750" s="99"/>
      <c r="I750" s="9"/>
      <c r="J750" s="8"/>
    </row>
    <row r="751" spans="1:10">
      <c r="A751" s="109"/>
      <c r="B751" s="26"/>
      <c r="C751" s="111"/>
      <c r="D751" s="99"/>
      <c r="I751" s="9"/>
      <c r="J751" s="9"/>
    </row>
    <row r="752" spans="1:10">
      <c r="A752" s="108"/>
      <c r="B752" s="24"/>
      <c r="C752" s="110"/>
      <c r="D752" s="99"/>
      <c r="I752" s="9"/>
      <c r="J752" s="8"/>
    </row>
    <row r="753" spans="1:10">
      <c r="A753" s="109"/>
      <c r="B753" s="26"/>
      <c r="C753" s="111"/>
      <c r="D753" s="99"/>
      <c r="I753" s="8"/>
      <c r="J753" s="9"/>
    </row>
    <row r="754" spans="1:10">
      <c r="A754" s="108"/>
      <c r="B754" s="24"/>
      <c r="C754" s="110"/>
      <c r="D754" s="99"/>
      <c r="I754" s="8"/>
      <c r="J754" s="8"/>
    </row>
    <row r="755" spans="1:10">
      <c r="A755" s="109"/>
      <c r="B755" s="26"/>
      <c r="C755" s="111"/>
      <c r="D755" s="99"/>
      <c r="I755" s="9"/>
      <c r="J755" s="9"/>
    </row>
    <row r="756" spans="1:10">
      <c r="A756" s="108"/>
      <c r="B756" s="24"/>
      <c r="C756" s="110"/>
      <c r="D756" s="99"/>
      <c r="I756" s="8"/>
      <c r="J756" s="8"/>
    </row>
    <row r="757" spans="1:10">
      <c r="A757" s="109"/>
      <c r="B757" s="26"/>
      <c r="C757" s="111"/>
      <c r="D757" s="99"/>
      <c r="I757" s="9"/>
      <c r="J757" s="9"/>
    </row>
    <row r="758" spans="1:10">
      <c r="A758" s="108"/>
      <c r="B758" s="24"/>
      <c r="C758" s="110"/>
      <c r="D758" s="99"/>
      <c r="I758" s="8"/>
      <c r="J758" s="8"/>
    </row>
    <row r="759" spans="1:10">
      <c r="A759" s="109"/>
      <c r="B759" s="26"/>
      <c r="C759" s="111"/>
      <c r="D759" s="99"/>
      <c r="I759" s="8"/>
      <c r="J759" s="9"/>
    </row>
    <row r="760" spans="1:10">
      <c r="A760" s="108"/>
      <c r="B760" s="24"/>
      <c r="C760" s="110"/>
      <c r="D760" s="99"/>
      <c r="I760" s="8"/>
      <c r="J760" s="8"/>
    </row>
    <row r="761" spans="1:10">
      <c r="A761" s="109"/>
      <c r="B761" s="26"/>
      <c r="C761" s="111"/>
      <c r="D761" s="99"/>
      <c r="I761" s="8"/>
      <c r="J761" s="9"/>
    </row>
    <row r="762" spans="1:10">
      <c r="A762" s="108"/>
      <c r="B762" s="24"/>
      <c r="C762" s="110"/>
      <c r="D762" s="99"/>
      <c r="I762" s="8"/>
      <c r="J762" s="8"/>
    </row>
    <row r="763" spans="1:10">
      <c r="A763" s="109"/>
      <c r="B763" s="26"/>
      <c r="C763" s="111"/>
      <c r="D763" s="99"/>
      <c r="I763" s="9"/>
      <c r="J763" s="9"/>
    </row>
    <row r="764" spans="1:10">
      <c r="A764" s="108"/>
      <c r="B764" s="24"/>
      <c r="C764" s="110"/>
      <c r="D764" s="99"/>
      <c r="I764" s="8"/>
      <c r="J764" s="8"/>
    </row>
    <row r="765" spans="1:10">
      <c r="A765" s="109"/>
      <c r="B765" s="26"/>
      <c r="C765" s="111"/>
      <c r="D765" s="99"/>
      <c r="I765" s="8"/>
      <c r="J765" s="9"/>
    </row>
    <row r="766" spans="1:10">
      <c r="A766" s="108"/>
      <c r="B766" s="24"/>
      <c r="C766" s="110"/>
      <c r="D766" s="99"/>
      <c r="I766" s="9"/>
      <c r="J766" s="8"/>
    </row>
    <row r="767" spans="1:10">
      <c r="A767" s="109"/>
      <c r="B767" s="26"/>
      <c r="C767" s="111"/>
      <c r="D767" s="99"/>
      <c r="I767" s="8"/>
      <c r="J767" s="9"/>
    </row>
    <row r="768" spans="1:10">
      <c r="A768" s="108"/>
      <c r="B768" s="24"/>
      <c r="C768" s="110"/>
      <c r="D768" s="99"/>
      <c r="I768" s="9"/>
      <c r="J768" s="8"/>
    </row>
    <row r="769" spans="1:10">
      <c r="A769" s="109"/>
      <c r="B769" s="26"/>
      <c r="C769" s="111"/>
      <c r="D769" s="99"/>
      <c r="I769" s="8"/>
      <c r="J769" s="9"/>
    </row>
    <row r="770" spans="1:10">
      <c r="A770" s="108"/>
      <c r="B770" s="24"/>
      <c r="C770" s="110"/>
      <c r="D770" s="99"/>
      <c r="I770" s="9"/>
      <c r="J770" s="8"/>
    </row>
    <row r="771" spans="1:10">
      <c r="A771" s="109"/>
      <c r="B771" s="26"/>
      <c r="C771" s="111"/>
      <c r="D771" s="99"/>
      <c r="I771" s="8"/>
      <c r="J771" s="9"/>
    </row>
    <row r="772" spans="1:10">
      <c r="A772" s="108"/>
      <c r="B772" s="24"/>
      <c r="C772" s="110"/>
      <c r="D772" s="99"/>
      <c r="I772" s="9"/>
      <c r="J772" s="8"/>
    </row>
    <row r="773" spans="1:10">
      <c r="A773" s="109"/>
      <c r="B773" s="26"/>
      <c r="C773" s="111"/>
      <c r="D773" s="99"/>
      <c r="I773" s="8"/>
      <c r="J773" s="9"/>
    </row>
    <row r="774" spans="1:10">
      <c r="A774" s="108"/>
      <c r="B774" s="24"/>
      <c r="C774" s="110"/>
      <c r="D774" s="99"/>
      <c r="I774" s="9"/>
      <c r="J774" s="8"/>
    </row>
    <row r="775" spans="1:10">
      <c r="A775" s="109"/>
      <c r="B775" s="26"/>
      <c r="C775" s="111"/>
      <c r="D775" s="99"/>
      <c r="I775" s="9"/>
      <c r="J775" s="9"/>
    </row>
    <row r="776" spans="1:10">
      <c r="A776" s="108"/>
      <c r="B776" s="24"/>
      <c r="C776" s="110"/>
      <c r="D776" s="99"/>
      <c r="I776" s="8"/>
      <c r="J776" s="8"/>
    </row>
    <row r="777" spans="1:10">
      <c r="A777" s="109"/>
      <c r="B777" s="26"/>
      <c r="C777" s="111"/>
      <c r="D777" s="99"/>
      <c r="I777" s="9"/>
      <c r="J777" s="9"/>
    </row>
    <row r="778" spans="1:10">
      <c r="A778" s="108"/>
      <c r="B778" s="24"/>
      <c r="C778" s="110"/>
      <c r="D778" s="99"/>
      <c r="I778" s="9"/>
      <c r="J778" s="8"/>
    </row>
    <row r="779" spans="1:10">
      <c r="A779" s="109"/>
      <c r="B779" s="26"/>
      <c r="C779" s="111"/>
      <c r="D779" s="99"/>
      <c r="I779" s="8"/>
      <c r="J779" s="9"/>
    </row>
    <row r="780" spans="1:10">
      <c r="A780" s="108"/>
      <c r="B780" s="24"/>
      <c r="C780" s="110"/>
      <c r="D780" s="99"/>
      <c r="I780" s="9"/>
      <c r="J780" s="8"/>
    </row>
    <row r="781" spans="1:10">
      <c r="A781" s="109"/>
      <c r="B781" s="26"/>
      <c r="C781" s="111"/>
      <c r="D781" s="99"/>
      <c r="I781" s="8"/>
      <c r="J781" s="9"/>
    </row>
    <row r="782" spans="1:10">
      <c r="A782" s="108"/>
      <c r="B782" s="24"/>
      <c r="C782" s="110"/>
      <c r="D782" s="99"/>
      <c r="I782" s="9"/>
      <c r="J782" s="8"/>
    </row>
    <row r="783" spans="1:10">
      <c r="A783" s="109"/>
      <c r="B783" s="26"/>
      <c r="C783" s="111"/>
      <c r="D783" s="99"/>
      <c r="I783" s="8"/>
      <c r="J783" s="9"/>
    </row>
    <row r="784" spans="1:10">
      <c r="A784" s="108"/>
      <c r="B784" s="24"/>
      <c r="C784" s="110"/>
      <c r="D784" s="99"/>
      <c r="I784" s="8"/>
      <c r="J784" s="8"/>
    </row>
    <row r="785" spans="1:10">
      <c r="A785" s="109"/>
      <c r="B785" s="26"/>
      <c r="C785" s="111"/>
      <c r="D785" s="99"/>
      <c r="I785" s="8"/>
      <c r="J785" s="9"/>
    </row>
    <row r="786" spans="1:10">
      <c r="A786" s="108"/>
      <c r="B786" s="24"/>
      <c r="C786" s="110"/>
      <c r="D786" s="99"/>
      <c r="I786" s="9"/>
      <c r="J786" s="8"/>
    </row>
    <row r="787" spans="1:10">
      <c r="A787" s="109"/>
      <c r="B787" s="26"/>
      <c r="C787" s="111"/>
      <c r="D787" s="99"/>
      <c r="I787" s="9"/>
      <c r="J787" s="9"/>
    </row>
    <row r="788" spans="1:10">
      <c r="A788" s="108"/>
      <c r="B788" s="24"/>
      <c r="C788" s="110"/>
      <c r="D788" s="99"/>
      <c r="I788" s="9"/>
      <c r="J788" s="8"/>
    </row>
    <row r="789" spans="1:10">
      <c r="A789" s="109"/>
      <c r="B789" s="26"/>
      <c r="C789" s="111"/>
      <c r="D789" s="99"/>
      <c r="I789" s="9"/>
      <c r="J789" s="9"/>
    </row>
    <row r="790" spans="1:10">
      <c r="A790" s="108"/>
      <c r="B790" s="24"/>
      <c r="C790" s="110"/>
      <c r="D790" s="99"/>
      <c r="I790" s="8"/>
      <c r="J790" s="8"/>
    </row>
    <row r="791" spans="1:10">
      <c r="A791" s="109"/>
      <c r="B791" s="26"/>
      <c r="C791" s="111"/>
      <c r="D791" s="99"/>
      <c r="I791" s="9"/>
      <c r="J791" s="9"/>
    </row>
    <row r="792" spans="1:10">
      <c r="A792" s="108"/>
      <c r="B792" s="24"/>
      <c r="C792" s="110"/>
      <c r="D792" s="99"/>
      <c r="I792" s="9"/>
      <c r="J792" s="8"/>
    </row>
    <row r="793" spans="1:10">
      <c r="A793" s="109"/>
      <c r="B793" s="26"/>
      <c r="C793" s="111"/>
      <c r="D793" s="99"/>
      <c r="I793" s="9"/>
      <c r="J793" s="9"/>
    </row>
    <row r="794" spans="1:10">
      <c r="A794" s="108"/>
      <c r="B794" s="24"/>
      <c r="C794" s="110"/>
      <c r="D794" s="99"/>
      <c r="I794" s="9"/>
      <c r="J794" s="8"/>
    </row>
    <row r="795" spans="1:10">
      <c r="A795" s="109"/>
      <c r="B795" s="26"/>
      <c r="C795" s="111"/>
      <c r="D795" s="99"/>
      <c r="I795" s="8"/>
      <c r="J795" s="9"/>
    </row>
    <row r="796" spans="1:10">
      <c r="A796" s="108"/>
      <c r="B796" s="24"/>
      <c r="C796" s="110"/>
      <c r="D796" s="99"/>
      <c r="I796" s="9"/>
      <c r="J796" s="8"/>
    </row>
    <row r="797" spans="1:10">
      <c r="A797" s="109"/>
      <c r="B797" s="26"/>
      <c r="C797" s="111"/>
      <c r="D797" s="99"/>
      <c r="I797" s="9"/>
      <c r="J797" s="9"/>
    </row>
    <row r="798" spans="1:10">
      <c r="A798" s="108"/>
      <c r="B798" s="24"/>
      <c r="C798" s="110"/>
      <c r="D798" s="99"/>
      <c r="I798" s="9"/>
      <c r="J798" s="8"/>
    </row>
    <row r="799" spans="1:10">
      <c r="A799" s="109"/>
      <c r="B799" s="26"/>
      <c r="C799" s="111"/>
      <c r="D799" s="99"/>
      <c r="I799" s="8"/>
      <c r="J799" s="9"/>
    </row>
    <row r="800" spans="1:10">
      <c r="A800" s="108"/>
      <c r="B800" s="24"/>
      <c r="C800" s="110"/>
      <c r="D800" s="99"/>
      <c r="I800" s="8"/>
      <c r="J800" s="8"/>
    </row>
    <row r="801" spans="1:10">
      <c r="A801" s="109"/>
      <c r="B801" s="26"/>
      <c r="C801" s="111"/>
      <c r="D801" s="99"/>
      <c r="I801" s="8"/>
      <c r="J801" s="9"/>
    </row>
    <row r="802" spans="1:10">
      <c r="A802" s="108"/>
      <c r="B802" s="24"/>
      <c r="C802" s="110"/>
      <c r="D802" s="99"/>
      <c r="I802" s="9"/>
      <c r="J802" s="8"/>
    </row>
    <row r="803" spans="1:10">
      <c r="A803" s="109"/>
      <c r="B803" s="26"/>
      <c r="C803" s="111"/>
      <c r="D803" s="99"/>
      <c r="I803" s="8"/>
      <c r="J803" s="9"/>
    </row>
    <row r="804" spans="1:10">
      <c r="A804" s="108"/>
      <c r="B804" s="24"/>
      <c r="C804" s="110"/>
      <c r="D804" s="99"/>
      <c r="I804" s="9"/>
      <c r="J804" s="8"/>
    </row>
    <row r="805" spans="1:10">
      <c r="A805" s="109"/>
      <c r="B805" s="26"/>
      <c r="C805" s="111"/>
      <c r="D805" s="99"/>
      <c r="I805" s="9"/>
      <c r="J805" s="9"/>
    </row>
    <row r="806" spans="1:10">
      <c r="A806" s="108"/>
      <c r="B806" s="24"/>
      <c r="C806" s="110"/>
      <c r="D806" s="99"/>
      <c r="I806" s="8"/>
      <c r="J806" s="8"/>
    </row>
    <row r="807" spans="1:10">
      <c r="A807" s="109"/>
      <c r="B807" s="26"/>
      <c r="C807" s="111"/>
      <c r="D807" s="99"/>
      <c r="I807" s="9"/>
      <c r="J807" s="9"/>
    </row>
    <row r="808" spans="1:10">
      <c r="A808" s="108"/>
      <c r="B808" s="24"/>
      <c r="C808" s="110"/>
      <c r="D808" s="99"/>
      <c r="I808" s="9"/>
      <c r="J808" s="8"/>
    </row>
    <row r="809" spans="1:10">
      <c r="A809" s="109"/>
      <c r="B809" s="26"/>
      <c r="C809" s="111"/>
      <c r="D809" s="99"/>
      <c r="I809" s="8"/>
      <c r="J809" s="9"/>
    </row>
    <row r="810" spans="1:10">
      <c r="A810" s="108"/>
      <c r="B810" s="24"/>
      <c r="C810" s="110"/>
      <c r="D810" s="99"/>
      <c r="I810" s="8"/>
      <c r="J810" s="8"/>
    </row>
    <row r="811" spans="1:10">
      <c r="A811" s="109"/>
      <c r="B811" s="26"/>
      <c r="C811" s="111"/>
      <c r="D811" s="99"/>
      <c r="I811" s="8"/>
      <c r="J811" s="9"/>
    </row>
    <row r="812" spans="1:10">
      <c r="A812" s="108"/>
      <c r="B812" s="24"/>
      <c r="C812" s="110"/>
      <c r="D812" s="99"/>
      <c r="I812" s="8"/>
      <c r="J812" s="8"/>
    </row>
    <row r="813" spans="1:10">
      <c r="A813" s="109"/>
      <c r="B813" s="26"/>
      <c r="C813" s="111"/>
      <c r="D813" s="99"/>
      <c r="I813" s="9"/>
      <c r="J813" s="9"/>
    </row>
    <row r="814" spans="1:10">
      <c r="A814" s="108"/>
      <c r="B814" s="24"/>
      <c r="C814" s="110"/>
      <c r="D814" s="99"/>
      <c r="I814" s="8"/>
      <c r="J814" s="8"/>
    </row>
    <row r="815" spans="1:10">
      <c r="A815" s="109"/>
      <c r="B815" s="26"/>
      <c r="C815" s="111"/>
      <c r="D815" s="99"/>
      <c r="I815" s="9"/>
      <c r="J815" s="9"/>
    </row>
    <row r="816" spans="1:10">
      <c r="A816" s="108"/>
      <c r="B816" s="24"/>
      <c r="C816" s="110"/>
      <c r="D816" s="99"/>
      <c r="I816" s="8"/>
      <c r="J816" s="8"/>
    </row>
    <row r="817" spans="1:10">
      <c r="A817" s="109"/>
      <c r="B817" s="26"/>
      <c r="C817" s="111"/>
      <c r="D817" s="99"/>
      <c r="I817" s="8"/>
      <c r="J817" s="9"/>
    </row>
    <row r="818" spans="1:10">
      <c r="A818" s="108"/>
      <c r="B818" s="24"/>
      <c r="C818" s="110"/>
      <c r="D818" s="99"/>
      <c r="I818" s="9"/>
      <c r="J818" s="8"/>
    </row>
    <row r="819" spans="1:10">
      <c r="A819" s="109"/>
      <c r="B819" s="26"/>
      <c r="C819" s="111"/>
      <c r="D819" s="99"/>
      <c r="I819" s="8"/>
      <c r="J819" s="9"/>
    </row>
    <row r="820" spans="1:10">
      <c r="A820" s="108"/>
      <c r="B820" s="24"/>
      <c r="C820" s="110"/>
      <c r="D820" s="99"/>
      <c r="I820" s="9"/>
      <c r="J820" s="8"/>
    </row>
    <row r="821" spans="1:10">
      <c r="A821" s="109"/>
      <c r="B821" s="26"/>
      <c r="C821" s="111"/>
      <c r="D821" s="99"/>
      <c r="I821" s="9"/>
      <c r="J821" s="9"/>
    </row>
    <row r="822" spans="1:10">
      <c r="A822" s="108"/>
      <c r="B822" s="24"/>
      <c r="C822" s="110"/>
      <c r="D822" s="99"/>
      <c r="I822" s="9"/>
      <c r="J822" s="8"/>
    </row>
    <row r="823" spans="1:10">
      <c r="A823" s="109"/>
      <c r="B823" s="26"/>
      <c r="C823" s="111"/>
      <c r="D823" s="99"/>
      <c r="I823" s="9"/>
      <c r="J823" s="9"/>
    </row>
    <row r="824" spans="1:10">
      <c r="A824" s="108"/>
      <c r="B824" s="24"/>
      <c r="C824" s="110"/>
      <c r="D824" s="99"/>
      <c r="I824" s="8"/>
      <c r="J824" s="8"/>
    </row>
    <row r="825" spans="1:10">
      <c r="A825" s="109"/>
      <c r="B825" s="26"/>
      <c r="C825" s="111"/>
      <c r="D825" s="99"/>
      <c r="I825" s="8"/>
      <c r="J825" s="9"/>
    </row>
    <row r="826" spans="1:10">
      <c r="A826" s="108"/>
      <c r="B826" s="24"/>
      <c r="C826" s="110"/>
      <c r="D826" s="99"/>
      <c r="I826" s="9"/>
      <c r="J826" s="8"/>
    </row>
    <row r="827" spans="1:10">
      <c r="A827" s="109"/>
      <c r="B827" s="26"/>
      <c r="C827" s="111"/>
      <c r="D827" s="99"/>
      <c r="I827" s="8"/>
      <c r="J827" s="9"/>
    </row>
    <row r="828" spans="1:10">
      <c r="A828" s="108"/>
      <c r="B828" s="24"/>
      <c r="C828" s="110"/>
      <c r="D828" s="99"/>
      <c r="I828" s="8"/>
      <c r="J828" s="8"/>
    </row>
    <row r="829" spans="1:10">
      <c r="A829" s="109"/>
      <c r="B829" s="26"/>
      <c r="C829" s="111"/>
      <c r="D829" s="99"/>
      <c r="I829" s="9"/>
      <c r="J829" s="9"/>
    </row>
    <row r="830" spans="1:10">
      <c r="A830" s="108"/>
      <c r="B830" s="24"/>
      <c r="C830" s="110"/>
      <c r="D830" s="99"/>
      <c r="I830" s="9"/>
      <c r="J830" s="8"/>
    </row>
    <row r="831" spans="1:10">
      <c r="A831" s="109"/>
      <c r="B831" s="26"/>
      <c r="C831" s="111"/>
      <c r="D831" s="99"/>
      <c r="I831" s="9"/>
      <c r="J831" s="9"/>
    </row>
    <row r="832" spans="1:10">
      <c r="A832" s="108"/>
      <c r="B832" s="24"/>
      <c r="C832" s="110"/>
      <c r="D832" s="99"/>
      <c r="I832" s="8"/>
      <c r="J832" s="8"/>
    </row>
    <row r="833" spans="1:10">
      <c r="A833" s="109"/>
      <c r="B833" s="26"/>
      <c r="C833" s="111"/>
      <c r="D833" s="99"/>
      <c r="I833" s="9"/>
      <c r="J833" s="9"/>
    </row>
    <row r="834" spans="1:10">
      <c r="A834" s="108"/>
      <c r="B834" s="24"/>
      <c r="C834" s="110"/>
      <c r="D834" s="99"/>
      <c r="I834" s="8"/>
      <c r="J834" s="8"/>
    </row>
    <row r="835" spans="1:10">
      <c r="A835" s="109"/>
      <c r="B835" s="26"/>
      <c r="C835" s="111"/>
      <c r="D835" s="99"/>
      <c r="I835" s="9"/>
      <c r="J835" s="9"/>
    </row>
    <row r="836" spans="1:10">
      <c r="A836" s="108"/>
      <c r="B836" s="24"/>
      <c r="C836" s="110"/>
      <c r="D836" s="99"/>
      <c r="I836" s="8"/>
      <c r="J836" s="8"/>
    </row>
    <row r="837" spans="1:10">
      <c r="A837" s="109"/>
      <c r="B837" s="26"/>
      <c r="C837" s="111"/>
      <c r="D837" s="99"/>
      <c r="I837" s="9"/>
      <c r="J837" s="9"/>
    </row>
    <row r="838" spans="1:10">
      <c r="A838" s="108"/>
      <c r="B838" s="24"/>
      <c r="C838" s="110"/>
      <c r="D838" s="99"/>
      <c r="I838" s="8"/>
      <c r="J838" s="8"/>
    </row>
    <row r="839" spans="1:10">
      <c r="A839" s="109"/>
      <c r="B839" s="26"/>
      <c r="C839" s="111"/>
      <c r="D839" s="99"/>
      <c r="I839" s="8"/>
      <c r="J839" s="9"/>
    </row>
    <row r="840" spans="1:10">
      <c r="A840" s="108"/>
      <c r="B840" s="24"/>
      <c r="C840" s="110"/>
      <c r="D840" s="99"/>
      <c r="I840" s="9"/>
      <c r="J840" s="8"/>
    </row>
    <row r="841" spans="1:10">
      <c r="A841" s="109"/>
      <c r="B841" s="26"/>
      <c r="C841" s="111"/>
      <c r="D841" s="99"/>
      <c r="I841" s="8"/>
      <c r="J841" s="9"/>
    </row>
    <row r="842" spans="1:10">
      <c r="A842" s="108"/>
      <c r="B842" s="24"/>
      <c r="C842" s="110"/>
      <c r="D842" s="99"/>
      <c r="I842" s="8"/>
      <c r="J842" s="8"/>
    </row>
    <row r="843" spans="1:10">
      <c r="A843" s="109"/>
      <c r="B843" s="26"/>
      <c r="C843" s="111"/>
      <c r="D843" s="99"/>
      <c r="I843" s="9"/>
      <c r="J843" s="9"/>
    </row>
    <row r="844" spans="1:10">
      <c r="A844" s="108"/>
      <c r="B844" s="24"/>
      <c r="C844" s="110"/>
      <c r="D844" s="99"/>
      <c r="I844" s="8"/>
      <c r="J844" s="8"/>
    </row>
    <row r="845" spans="1:10">
      <c r="A845" s="109"/>
      <c r="B845" s="26"/>
      <c r="C845" s="111"/>
      <c r="D845" s="99"/>
      <c r="I845" s="8"/>
      <c r="J845" s="9"/>
    </row>
    <row r="846" spans="1:10">
      <c r="A846" s="108"/>
      <c r="B846" s="24"/>
      <c r="C846" s="110"/>
      <c r="D846" s="99"/>
      <c r="I846" s="9"/>
      <c r="J846" s="8"/>
    </row>
    <row r="847" spans="1:10">
      <c r="A847" s="109"/>
      <c r="B847" s="26"/>
      <c r="C847" s="111"/>
      <c r="D847" s="99"/>
      <c r="I847" s="8"/>
      <c r="J847" s="9"/>
    </row>
    <row r="848" spans="1:10">
      <c r="A848" s="108"/>
      <c r="B848" s="24"/>
      <c r="C848" s="110"/>
      <c r="D848" s="99"/>
      <c r="I848" s="8"/>
      <c r="J848" s="8"/>
    </row>
    <row r="849" spans="1:10">
      <c r="A849" s="109"/>
      <c r="B849" s="26"/>
      <c r="C849" s="111"/>
      <c r="D849" s="99"/>
      <c r="I849" s="9"/>
      <c r="J849" s="9"/>
    </row>
    <row r="850" spans="1:10">
      <c r="A850" s="108"/>
      <c r="B850" s="24"/>
      <c r="C850" s="110"/>
      <c r="D850" s="99"/>
      <c r="I850" s="9"/>
      <c r="J850" s="8"/>
    </row>
    <row r="851" spans="1:10">
      <c r="A851" s="109"/>
      <c r="B851" s="26"/>
      <c r="C851" s="111"/>
      <c r="D851" s="99"/>
      <c r="I851" s="9"/>
      <c r="J851" s="9"/>
    </row>
    <row r="852" spans="1:10">
      <c r="A852" s="108"/>
      <c r="B852" s="24"/>
      <c r="C852" s="110"/>
      <c r="D852" s="99"/>
      <c r="I852" s="8"/>
      <c r="J852" s="8"/>
    </row>
    <row r="853" spans="1:10">
      <c r="A853" s="109"/>
      <c r="B853" s="26"/>
      <c r="C853" s="111"/>
      <c r="D853" s="99"/>
      <c r="I853" s="9"/>
      <c r="J853" s="9"/>
    </row>
    <row r="854" spans="1:10">
      <c r="A854" s="108"/>
      <c r="B854" s="24"/>
      <c r="C854" s="110"/>
      <c r="D854" s="99"/>
      <c r="I854" s="9"/>
      <c r="J854" s="8"/>
    </row>
    <row r="855" spans="1:10">
      <c r="A855" s="109"/>
      <c r="B855" s="26"/>
      <c r="C855" s="111"/>
      <c r="D855" s="99"/>
      <c r="I855" s="8"/>
      <c r="J855" s="9"/>
    </row>
    <row r="856" spans="1:10">
      <c r="A856" s="108"/>
      <c r="B856" s="24"/>
      <c r="C856" s="110"/>
      <c r="D856" s="99"/>
      <c r="I856" s="9"/>
      <c r="J856" s="8"/>
    </row>
    <row r="857" spans="1:10">
      <c r="A857" s="109"/>
      <c r="B857" s="26"/>
      <c r="C857" s="111"/>
      <c r="D857" s="99"/>
      <c r="I857" s="8"/>
      <c r="J857" s="9"/>
    </row>
    <row r="858" spans="1:10">
      <c r="A858" s="108"/>
      <c r="B858" s="24"/>
      <c r="C858" s="110"/>
      <c r="D858" s="99"/>
      <c r="I858" s="9"/>
      <c r="J858" s="8"/>
    </row>
    <row r="859" spans="1:10">
      <c r="A859" s="109"/>
      <c r="B859" s="26"/>
      <c r="C859" s="111"/>
      <c r="D859" s="99"/>
      <c r="I859" s="8"/>
      <c r="J859" s="9"/>
    </row>
    <row r="860" spans="1:10">
      <c r="A860" s="108"/>
      <c r="B860" s="24"/>
      <c r="C860" s="110"/>
      <c r="D860" s="99"/>
      <c r="I860" s="8"/>
      <c r="J860" s="8"/>
    </row>
    <row r="861" spans="1:10">
      <c r="A861" s="109"/>
      <c r="B861" s="26"/>
      <c r="C861" s="111"/>
      <c r="D861" s="99"/>
      <c r="I861" s="9"/>
      <c r="J861" s="9"/>
    </row>
    <row r="862" spans="1:10">
      <c r="A862" s="108"/>
      <c r="B862" s="24"/>
      <c r="C862" s="110"/>
      <c r="D862" s="99"/>
      <c r="I862" s="9"/>
      <c r="J862" s="8"/>
    </row>
    <row r="863" spans="1:10">
      <c r="A863" s="109"/>
      <c r="B863" s="26"/>
      <c r="C863" s="111"/>
      <c r="D863" s="99"/>
      <c r="I863" s="8"/>
      <c r="J863" s="9"/>
    </row>
    <row r="864" spans="1:10">
      <c r="A864" s="108"/>
      <c r="B864" s="24"/>
      <c r="C864" s="110"/>
      <c r="D864" s="99"/>
      <c r="I864" s="8"/>
      <c r="J864" s="8"/>
    </row>
    <row r="865" spans="1:10">
      <c r="A865" s="109"/>
      <c r="B865" s="26"/>
      <c r="C865" s="111"/>
      <c r="D865" s="99"/>
      <c r="I865" s="9"/>
      <c r="J865" s="9"/>
    </row>
    <row r="866" spans="1:10">
      <c r="A866" s="108"/>
      <c r="B866" s="24"/>
      <c r="C866" s="110"/>
      <c r="D866" s="99"/>
      <c r="I866" s="9"/>
      <c r="J866" s="8"/>
    </row>
    <row r="867" spans="1:10">
      <c r="A867" s="109"/>
      <c r="B867" s="26"/>
      <c r="C867" s="111"/>
      <c r="D867" s="99"/>
      <c r="I867" s="8"/>
      <c r="J867" s="9"/>
    </row>
    <row r="868" spans="1:10">
      <c r="A868" s="108"/>
      <c r="B868" s="24"/>
      <c r="C868" s="110"/>
      <c r="D868" s="99"/>
      <c r="I868" s="9"/>
      <c r="J868" s="8"/>
    </row>
    <row r="869" spans="1:10">
      <c r="A869" s="109"/>
      <c r="B869" s="26"/>
      <c r="C869" s="111"/>
      <c r="D869" s="99"/>
      <c r="I869" s="8"/>
      <c r="J869" s="9"/>
    </row>
    <row r="870" spans="1:10">
      <c r="A870" s="108"/>
      <c r="B870" s="24"/>
      <c r="C870" s="110"/>
      <c r="D870" s="99"/>
      <c r="I870" s="8"/>
      <c r="J870" s="8"/>
    </row>
    <row r="871" spans="1:10">
      <c r="A871" s="109"/>
      <c r="B871" s="26"/>
      <c r="C871" s="111"/>
      <c r="D871" s="99"/>
      <c r="I871" s="8"/>
      <c r="J871" s="9"/>
    </row>
    <row r="872" spans="1:10">
      <c r="A872" s="108"/>
      <c r="B872" s="24"/>
      <c r="C872" s="110"/>
      <c r="D872" s="99"/>
      <c r="I872" s="9"/>
      <c r="J872" s="8"/>
    </row>
    <row r="873" spans="1:10">
      <c r="A873" s="109"/>
      <c r="B873" s="26"/>
      <c r="C873" s="111"/>
      <c r="D873" s="99"/>
      <c r="I873" s="8"/>
      <c r="J873" s="9"/>
    </row>
    <row r="874" spans="1:10">
      <c r="A874" s="108"/>
      <c r="B874" s="24"/>
      <c r="C874" s="110"/>
      <c r="D874" s="99"/>
      <c r="I874" s="9"/>
      <c r="J874" s="8"/>
    </row>
    <row r="875" spans="1:10">
      <c r="A875" s="109"/>
      <c r="B875" s="26"/>
      <c r="C875" s="111"/>
      <c r="D875" s="99"/>
      <c r="I875" s="8"/>
      <c r="J875" s="9"/>
    </row>
    <row r="876" spans="1:10">
      <c r="A876" s="108"/>
      <c r="B876" s="24"/>
      <c r="C876" s="110"/>
      <c r="D876" s="99"/>
      <c r="I876" s="9"/>
      <c r="J876" s="8"/>
    </row>
    <row r="877" spans="1:10">
      <c r="A877" s="109"/>
      <c r="B877" s="26"/>
      <c r="C877" s="111"/>
      <c r="D877" s="99"/>
      <c r="I877" s="8"/>
      <c r="J877" s="9"/>
    </row>
    <row r="878" spans="1:10">
      <c r="A878" s="108"/>
      <c r="B878" s="24"/>
      <c r="C878" s="110"/>
      <c r="D878" s="99"/>
      <c r="I878" s="8"/>
      <c r="J878" s="8"/>
    </row>
    <row r="879" spans="1:10">
      <c r="A879" s="109"/>
      <c r="B879" s="26"/>
      <c r="C879" s="111"/>
      <c r="D879" s="99"/>
      <c r="I879" s="9"/>
      <c r="J879" s="9"/>
    </row>
    <row r="880" spans="1:10">
      <c r="A880" s="108"/>
      <c r="B880" s="24"/>
      <c r="C880" s="110"/>
      <c r="D880" s="99"/>
      <c r="I880" s="8"/>
      <c r="J880" s="8"/>
    </row>
    <row r="881" spans="1:10">
      <c r="A881" s="109"/>
      <c r="B881" s="26"/>
      <c r="C881" s="111"/>
      <c r="D881" s="99"/>
      <c r="I881" s="8"/>
      <c r="J881" s="9"/>
    </row>
    <row r="882" spans="1:10">
      <c r="A882" s="108"/>
      <c r="B882" s="24"/>
      <c r="C882" s="110"/>
      <c r="D882" s="99"/>
      <c r="I882" s="8"/>
      <c r="J882" s="8"/>
    </row>
    <row r="883" spans="1:10">
      <c r="A883" s="109"/>
      <c r="B883" s="26"/>
      <c r="C883" s="111"/>
      <c r="D883" s="99"/>
      <c r="I883" s="9"/>
      <c r="J883" s="9"/>
    </row>
    <row r="884" spans="1:10">
      <c r="A884" s="108"/>
      <c r="B884" s="24"/>
      <c r="C884" s="110"/>
      <c r="D884" s="99"/>
      <c r="I884" s="8"/>
      <c r="J884" s="8"/>
    </row>
    <row r="885" spans="1:10">
      <c r="A885" s="109"/>
      <c r="B885" s="26"/>
      <c r="C885" s="111"/>
      <c r="D885" s="99"/>
      <c r="I885" s="9"/>
      <c r="J885" s="9"/>
    </row>
    <row r="886" spans="1:10">
      <c r="A886" s="108"/>
      <c r="B886" s="24"/>
      <c r="C886" s="110"/>
      <c r="D886" s="99"/>
      <c r="I886" s="8"/>
      <c r="J886" s="8"/>
    </row>
    <row r="887" spans="1:10">
      <c r="A887" s="109"/>
      <c r="B887" s="26"/>
      <c r="C887" s="111"/>
      <c r="D887" s="99"/>
      <c r="I887" s="9"/>
      <c r="J887" s="9"/>
    </row>
    <row r="888" spans="1:10">
      <c r="A888" s="108"/>
      <c r="B888" s="24"/>
      <c r="C888" s="110"/>
      <c r="D888" s="99"/>
      <c r="I888" s="8"/>
      <c r="J888" s="8"/>
    </row>
    <row r="889" spans="1:10">
      <c r="A889" s="109"/>
      <c r="B889" s="26"/>
      <c r="C889" s="111"/>
      <c r="D889" s="99"/>
      <c r="I889" s="9"/>
      <c r="J889" s="9"/>
    </row>
    <row r="890" spans="1:10">
      <c r="A890" s="108"/>
      <c r="B890" s="24"/>
      <c r="C890" s="110"/>
      <c r="D890" s="99"/>
      <c r="I890" s="8"/>
      <c r="J890" s="8"/>
    </row>
    <row r="891" spans="1:10">
      <c r="A891" s="109"/>
      <c r="B891" s="26"/>
      <c r="C891" s="111"/>
      <c r="D891" s="99"/>
      <c r="I891" s="9"/>
      <c r="J891" s="9"/>
    </row>
    <row r="892" spans="1:10">
      <c r="A892" s="108"/>
      <c r="B892" s="24"/>
      <c r="C892" s="110"/>
      <c r="D892" s="99"/>
      <c r="I892" s="8"/>
      <c r="J892" s="8"/>
    </row>
    <row r="893" spans="1:10">
      <c r="A893" s="109"/>
      <c r="B893" s="26"/>
      <c r="C893" s="111"/>
      <c r="D893" s="99"/>
      <c r="I893" s="9"/>
      <c r="J893" s="9"/>
    </row>
    <row r="894" spans="1:10">
      <c r="A894" s="108"/>
      <c r="B894" s="24"/>
      <c r="C894" s="110"/>
      <c r="D894" s="99"/>
      <c r="I894" s="9"/>
      <c r="J894" s="8"/>
    </row>
    <row r="895" spans="1:10">
      <c r="A895" s="109"/>
      <c r="B895" s="26"/>
      <c r="C895" s="111"/>
      <c r="D895" s="99"/>
      <c r="I895" s="9"/>
      <c r="J895" s="9"/>
    </row>
    <row r="896" spans="1:10">
      <c r="A896" s="108"/>
      <c r="B896" s="24"/>
      <c r="C896" s="110"/>
      <c r="D896" s="99"/>
      <c r="I896" s="8"/>
      <c r="J896" s="8"/>
    </row>
    <row r="897" spans="1:10">
      <c r="A897" s="109"/>
      <c r="B897" s="26"/>
      <c r="C897" s="111"/>
      <c r="D897" s="99"/>
      <c r="I897" s="8"/>
      <c r="J897" s="9"/>
    </row>
    <row r="898" spans="1:10">
      <c r="A898" s="108"/>
      <c r="B898" s="24"/>
      <c r="C898" s="110"/>
      <c r="D898" s="99"/>
      <c r="I898" s="9"/>
      <c r="J898" s="8"/>
    </row>
    <row r="899" spans="1:10">
      <c r="A899" s="109"/>
      <c r="B899" s="26"/>
      <c r="C899" s="111"/>
      <c r="D899" s="99"/>
      <c r="I899" s="8"/>
      <c r="J899" s="9"/>
    </row>
    <row r="900" spans="1:10">
      <c r="A900" s="108"/>
      <c r="B900" s="24"/>
      <c r="C900" s="110"/>
      <c r="D900" s="99"/>
      <c r="I900" s="8"/>
      <c r="J900" s="8"/>
    </row>
    <row r="901" spans="1:10">
      <c r="A901" s="109"/>
      <c r="B901" s="26"/>
      <c r="C901" s="111"/>
      <c r="D901" s="99"/>
      <c r="I901" s="9"/>
      <c r="J901" s="9"/>
    </row>
    <row r="902" spans="1:10">
      <c r="A902" s="108"/>
      <c r="B902" s="24"/>
      <c r="C902" s="110"/>
      <c r="D902" s="99"/>
      <c r="I902" s="9"/>
      <c r="J902" s="8"/>
    </row>
    <row r="903" spans="1:10">
      <c r="A903" s="109"/>
      <c r="B903" s="26"/>
      <c r="C903" s="111"/>
      <c r="D903" s="99"/>
      <c r="I903" s="8"/>
      <c r="J903" s="9"/>
    </row>
    <row r="904" spans="1:10">
      <c r="A904" s="108"/>
      <c r="B904" s="24"/>
      <c r="C904" s="110"/>
      <c r="D904" s="99"/>
      <c r="I904" s="9"/>
      <c r="J904" s="8"/>
    </row>
    <row r="905" spans="1:10">
      <c r="A905" s="109"/>
      <c r="B905" s="26"/>
      <c r="C905" s="111"/>
      <c r="D905" s="99"/>
      <c r="I905" s="8"/>
      <c r="J905" s="9"/>
    </row>
    <row r="906" spans="1:10">
      <c r="A906" s="108"/>
      <c r="B906" s="24"/>
      <c r="C906" s="110"/>
      <c r="D906" s="99"/>
      <c r="I906" s="9"/>
      <c r="J906" s="8"/>
    </row>
    <row r="907" spans="1:10">
      <c r="A907" s="109"/>
      <c r="B907" s="26"/>
      <c r="C907" s="111"/>
      <c r="D907" s="99"/>
      <c r="I907" s="9"/>
      <c r="J907" s="9"/>
    </row>
    <row r="908" spans="1:10">
      <c r="A908" s="108"/>
      <c r="B908" s="24"/>
      <c r="C908" s="110"/>
      <c r="D908" s="99"/>
      <c r="I908" s="9"/>
      <c r="J908" s="8"/>
    </row>
    <row r="909" spans="1:10">
      <c r="A909" s="109"/>
      <c r="B909" s="26"/>
      <c r="C909" s="111"/>
      <c r="D909" s="99"/>
      <c r="I909" s="9"/>
      <c r="J909" s="9"/>
    </row>
    <row r="910" spans="1:10">
      <c r="A910" s="108"/>
      <c r="B910" s="24"/>
      <c r="C910" s="110"/>
      <c r="D910" s="99"/>
      <c r="I910" s="8"/>
      <c r="J910" s="8"/>
    </row>
    <row r="911" spans="1:10">
      <c r="A911" s="109"/>
      <c r="B911" s="26"/>
      <c r="C911" s="111"/>
      <c r="D911" s="99"/>
      <c r="I911" s="9"/>
      <c r="J911" s="9"/>
    </row>
    <row r="912" spans="1:10">
      <c r="A912" s="108"/>
      <c r="B912" s="24"/>
      <c r="C912" s="110"/>
      <c r="D912" s="99"/>
      <c r="I912" s="8"/>
      <c r="J912" s="8"/>
    </row>
    <row r="913" spans="1:10">
      <c r="A913" s="109"/>
      <c r="B913" s="26"/>
      <c r="C913" s="111"/>
      <c r="D913" s="99"/>
      <c r="I913" s="9"/>
      <c r="J913" s="9"/>
    </row>
    <row r="914" spans="1:10">
      <c r="A914" s="108"/>
      <c r="B914" s="24"/>
      <c r="C914" s="110"/>
      <c r="D914" s="99"/>
      <c r="I914" s="8"/>
      <c r="J914" s="8"/>
    </row>
    <row r="915" spans="1:10">
      <c r="A915" s="109"/>
      <c r="B915" s="26"/>
      <c r="C915" s="111"/>
      <c r="D915" s="99"/>
      <c r="I915" s="9"/>
      <c r="J915" s="9"/>
    </row>
    <row r="916" spans="1:10">
      <c r="A916" s="108"/>
      <c r="B916" s="24"/>
      <c r="C916" s="110"/>
      <c r="D916" s="99"/>
      <c r="I916" s="9"/>
      <c r="J916" s="8"/>
    </row>
    <row r="917" spans="1:10">
      <c r="A917" s="109"/>
      <c r="B917" s="26"/>
      <c r="C917" s="111"/>
      <c r="D917" s="99"/>
      <c r="I917" s="8"/>
      <c r="J917" s="9"/>
    </row>
    <row r="918" spans="1:10">
      <c r="A918" s="108"/>
      <c r="B918" s="24"/>
      <c r="C918" s="110"/>
      <c r="D918" s="99"/>
      <c r="I918" s="9"/>
      <c r="J918" s="8"/>
    </row>
    <row r="919" spans="1:10">
      <c r="A919" s="109"/>
      <c r="B919" s="26"/>
      <c r="C919" s="111"/>
      <c r="D919" s="99"/>
      <c r="I919" s="8"/>
      <c r="J919" s="9"/>
    </row>
    <row r="920" spans="1:10">
      <c r="A920" s="108"/>
      <c r="B920" s="24"/>
      <c r="C920" s="110"/>
      <c r="D920" s="99"/>
      <c r="I920" s="8"/>
      <c r="J920" s="8"/>
    </row>
    <row r="921" spans="1:10">
      <c r="A921" s="109"/>
      <c r="B921" s="26"/>
      <c r="C921" s="111"/>
      <c r="D921" s="99"/>
      <c r="I921" s="9"/>
      <c r="J921" s="9"/>
    </row>
    <row r="922" spans="1:10">
      <c r="A922" s="108"/>
      <c r="B922" s="24"/>
      <c r="C922" s="110"/>
      <c r="D922" s="99"/>
      <c r="I922" s="8"/>
      <c r="J922" s="8"/>
    </row>
    <row r="923" spans="1:10">
      <c r="A923" s="109"/>
      <c r="B923" s="26"/>
      <c r="C923" s="111"/>
      <c r="D923" s="99"/>
      <c r="I923" s="9"/>
      <c r="J923" s="9"/>
    </row>
    <row r="924" spans="1:10">
      <c r="A924" s="108"/>
      <c r="B924" s="24"/>
      <c r="C924" s="110"/>
      <c r="D924" s="99"/>
      <c r="I924" s="8"/>
      <c r="J924" s="8"/>
    </row>
    <row r="925" spans="1:10">
      <c r="A925" s="109"/>
      <c r="B925" s="26"/>
      <c r="C925" s="111"/>
      <c r="D925" s="99"/>
      <c r="I925" s="9"/>
      <c r="J925" s="9"/>
    </row>
    <row r="926" spans="1:10">
      <c r="A926" s="108"/>
      <c r="B926" s="24"/>
      <c r="C926" s="110"/>
      <c r="D926" s="99"/>
      <c r="I926" s="8"/>
      <c r="J926" s="8"/>
    </row>
    <row r="927" spans="1:10">
      <c r="A927" s="109"/>
      <c r="B927" s="26"/>
      <c r="C927" s="111"/>
      <c r="D927" s="99"/>
      <c r="I927" s="9"/>
      <c r="J927" s="9"/>
    </row>
    <row r="928" spans="1:10">
      <c r="A928" s="108"/>
      <c r="B928" s="24"/>
      <c r="C928" s="110"/>
      <c r="D928" s="99"/>
      <c r="I928" s="8"/>
      <c r="J928" s="8"/>
    </row>
    <row r="929" spans="1:10">
      <c r="A929" s="109"/>
      <c r="B929" s="26"/>
      <c r="C929" s="111"/>
      <c r="D929" s="99"/>
      <c r="I929" s="8"/>
      <c r="J929" s="9"/>
    </row>
    <row r="930" spans="1:10">
      <c r="A930" s="108"/>
      <c r="B930" s="24"/>
      <c r="C930" s="110"/>
      <c r="D930" s="99"/>
      <c r="I930" s="9"/>
      <c r="J930" s="8"/>
    </row>
    <row r="931" spans="1:10">
      <c r="A931" s="109"/>
      <c r="B931" s="26"/>
      <c r="C931" s="111"/>
      <c r="D931" s="99"/>
      <c r="I931" s="8"/>
      <c r="J931" s="9"/>
    </row>
    <row r="932" spans="1:10">
      <c r="A932" s="108"/>
      <c r="B932" s="24"/>
      <c r="C932" s="110"/>
      <c r="D932" s="99"/>
      <c r="I932" s="9"/>
      <c r="J932" s="8"/>
    </row>
    <row r="933" spans="1:10">
      <c r="A933" s="109"/>
      <c r="B933" s="26"/>
      <c r="C933" s="111"/>
      <c r="D933" s="99"/>
      <c r="I933" s="9"/>
      <c r="J933" s="9"/>
    </row>
    <row r="934" spans="1:10">
      <c r="A934" s="108"/>
      <c r="B934" s="24"/>
      <c r="C934" s="110"/>
      <c r="D934" s="99"/>
      <c r="I934" s="9"/>
      <c r="J934" s="8"/>
    </row>
    <row r="935" spans="1:10">
      <c r="A935" s="109"/>
      <c r="B935" s="26"/>
      <c r="C935" s="111"/>
      <c r="D935" s="99"/>
      <c r="I935" s="8"/>
      <c r="J935" s="9"/>
    </row>
    <row r="936" spans="1:10">
      <c r="A936" s="108"/>
      <c r="B936" s="24"/>
      <c r="C936" s="110"/>
      <c r="D936" s="99"/>
      <c r="I936" s="9"/>
      <c r="J936" s="8"/>
    </row>
    <row r="937" spans="1:10">
      <c r="A937" s="109"/>
      <c r="B937" s="26"/>
      <c r="C937" s="111"/>
      <c r="D937" s="99"/>
      <c r="I937" s="8"/>
      <c r="J937" s="9"/>
    </row>
    <row r="938" spans="1:10">
      <c r="A938" s="108"/>
      <c r="B938" s="24"/>
      <c r="C938" s="110"/>
      <c r="D938" s="99"/>
      <c r="I938" s="9"/>
      <c r="J938" s="8"/>
    </row>
    <row r="939" spans="1:10">
      <c r="A939" s="109"/>
      <c r="B939" s="26"/>
      <c r="C939" s="111"/>
      <c r="D939" s="99"/>
      <c r="I939" s="9"/>
      <c r="J939" s="9"/>
    </row>
    <row r="940" spans="1:10">
      <c r="A940" s="108"/>
      <c r="B940" s="24"/>
      <c r="C940" s="110"/>
      <c r="D940" s="99"/>
      <c r="I940" s="8"/>
      <c r="J940" s="8"/>
    </row>
    <row r="941" spans="1:10">
      <c r="A941" s="109"/>
      <c r="B941" s="26"/>
      <c r="C941" s="111"/>
      <c r="D941" s="99"/>
      <c r="I941" s="9"/>
      <c r="J941" s="9"/>
    </row>
    <row r="942" spans="1:10">
      <c r="A942" s="108"/>
      <c r="B942" s="24"/>
      <c r="C942" s="110"/>
      <c r="D942" s="99"/>
      <c r="I942" s="8"/>
      <c r="J942" s="8"/>
    </row>
    <row r="943" spans="1:10">
      <c r="A943" s="109"/>
      <c r="B943" s="26"/>
      <c r="C943" s="111"/>
      <c r="D943" s="99"/>
      <c r="I943" s="8"/>
      <c r="J943" s="9"/>
    </row>
    <row r="944" spans="1:10">
      <c r="A944" s="108"/>
      <c r="B944" s="24"/>
      <c r="C944" s="110"/>
      <c r="D944" s="99"/>
      <c r="I944" s="9"/>
      <c r="J944" s="8"/>
    </row>
    <row r="945" spans="1:10">
      <c r="A945" s="109"/>
      <c r="B945" s="26"/>
      <c r="C945" s="111"/>
      <c r="D945" s="99"/>
      <c r="I945" s="8"/>
      <c r="J945" s="9"/>
    </row>
    <row r="946" spans="1:10">
      <c r="A946" s="108"/>
      <c r="B946" s="24"/>
      <c r="C946" s="110"/>
      <c r="D946" s="99"/>
      <c r="I946" s="9"/>
      <c r="J946" s="8"/>
    </row>
    <row r="947" spans="1:10">
      <c r="A947" s="109"/>
      <c r="B947" s="26"/>
      <c r="C947" s="111"/>
      <c r="D947" s="99"/>
      <c r="I947" s="8"/>
      <c r="J947" s="9"/>
    </row>
    <row r="948" spans="1:10">
      <c r="A948" s="108"/>
      <c r="B948" s="24"/>
      <c r="C948" s="110"/>
      <c r="D948" s="99"/>
      <c r="I948" s="8"/>
      <c r="J948" s="8"/>
    </row>
    <row r="949" spans="1:10">
      <c r="A949" s="109"/>
      <c r="B949" s="26"/>
      <c r="C949" s="111"/>
      <c r="D949" s="99"/>
      <c r="I949" s="9"/>
      <c r="J949" s="9"/>
    </row>
    <row r="950" spans="1:10">
      <c r="A950" s="108"/>
      <c r="B950" s="24"/>
      <c r="C950" s="110"/>
      <c r="D950" s="99"/>
      <c r="I950" s="9"/>
      <c r="J950" s="8"/>
    </row>
    <row r="951" spans="1:10">
      <c r="A951" s="109"/>
      <c r="B951" s="26"/>
      <c r="C951" s="111"/>
      <c r="D951" s="99"/>
      <c r="I951" s="8"/>
      <c r="J951" s="9"/>
    </row>
    <row r="952" spans="1:10">
      <c r="A952" s="108"/>
      <c r="B952" s="24"/>
      <c r="C952" s="110"/>
      <c r="D952" s="99"/>
      <c r="I952" s="8"/>
      <c r="J952" s="8"/>
    </row>
    <row r="953" spans="1:10">
      <c r="A953" s="109"/>
      <c r="B953" s="26"/>
      <c r="C953" s="111"/>
      <c r="D953" s="99"/>
      <c r="I953" s="8"/>
      <c r="J953" s="9"/>
    </row>
    <row r="954" spans="1:10">
      <c r="A954" s="108"/>
      <c r="B954" s="24"/>
      <c r="C954" s="110"/>
      <c r="D954" s="99"/>
      <c r="I954" s="8"/>
      <c r="J954" s="8"/>
    </row>
    <row r="955" spans="1:10">
      <c r="A955" s="109"/>
      <c r="B955" s="26"/>
      <c r="C955" s="111"/>
      <c r="D955" s="99"/>
      <c r="I955" s="9"/>
      <c r="J955" s="9"/>
    </row>
    <row r="956" spans="1:10">
      <c r="A956" s="108"/>
      <c r="B956" s="24"/>
      <c r="C956" s="110"/>
      <c r="D956" s="99"/>
      <c r="I956" s="9"/>
      <c r="J956" s="8"/>
    </row>
    <row r="957" spans="1:10">
      <c r="A957" s="109"/>
      <c r="B957" s="26"/>
      <c r="C957" s="111"/>
      <c r="D957" s="99"/>
      <c r="I957" s="8"/>
      <c r="J957" s="9"/>
    </row>
    <row r="958" spans="1:10">
      <c r="A958" s="108"/>
      <c r="B958" s="24"/>
      <c r="C958" s="110"/>
      <c r="D958" s="99"/>
      <c r="I958" s="9"/>
      <c r="J958" s="8"/>
    </row>
    <row r="959" spans="1:10">
      <c r="A959" s="109"/>
      <c r="B959" s="26"/>
      <c r="C959" s="111"/>
      <c r="D959" s="99"/>
      <c r="I959" s="9"/>
      <c r="J959" s="9"/>
    </row>
    <row r="960" spans="1:10">
      <c r="A960" s="108"/>
      <c r="B960" s="24"/>
      <c r="C960" s="110"/>
      <c r="D960" s="99"/>
      <c r="I960" s="8"/>
      <c r="J960" s="8"/>
    </row>
    <row r="961" spans="1:10">
      <c r="A961" s="109"/>
      <c r="B961" s="26"/>
      <c r="C961" s="111"/>
      <c r="D961" s="99"/>
      <c r="I961" s="9"/>
      <c r="J961" s="9"/>
    </row>
    <row r="962" spans="1:10">
      <c r="A962" s="108"/>
      <c r="B962" s="24"/>
      <c r="C962" s="110"/>
      <c r="D962" s="99"/>
      <c r="I962" s="8"/>
      <c r="J962" s="8"/>
    </row>
    <row r="963" spans="1:10">
      <c r="A963" s="109"/>
      <c r="B963" s="26"/>
      <c r="C963" s="111"/>
      <c r="D963" s="99"/>
      <c r="I963" s="9"/>
      <c r="J963" s="9"/>
    </row>
    <row r="964" spans="1:10">
      <c r="A964" s="108"/>
      <c r="B964" s="24"/>
      <c r="C964" s="110"/>
      <c r="D964" s="99"/>
      <c r="I964" s="8"/>
      <c r="J964" s="8"/>
    </row>
    <row r="965" spans="1:10">
      <c r="A965" s="109"/>
      <c r="B965" s="26"/>
      <c r="C965" s="111"/>
      <c r="D965" s="99"/>
      <c r="I965" s="9"/>
      <c r="J965" s="9"/>
    </row>
    <row r="966" spans="1:10">
      <c r="A966" s="108"/>
      <c r="B966" s="24"/>
      <c r="C966" s="110"/>
      <c r="D966" s="99"/>
      <c r="I966" s="9"/>
      <c r="J966" s="8"/>
    </row>
    <row r="967" spans="1:10">
      <c r="A967" s="109"/>
      <c r="B967" s="26"/>
      <c r="C967" s="111"/>
      <c r="D967" s="99"/>
      <c r="I967" s="9"/>
      <c r="J967" s="9"/>
    </row>
    <row r="968" spans="1:10">
      <c r="A968" s="108"/>
      <c r="B968" s="24"/>
      <c r="C968" s="110"/>
      <c r="D968" s="99"/>
      <c r="I968" s="8"/>
      <c r="J968" s="8"/>
    </row>
    <row r="969" spans="1:10">
      <c r="A969" s="109"/>
      <c r="B969" s="26"/>
      <c r="C969" s="111"/>
      <c r="D969" s="99"/>
      <c r="I969" s="9"/>
      <c r="J969" s="9"/>
    </row>
    <row r="970" spans="1:10">
      <c r="A970" s="108"/>
      <c r="B970" s="24"/>
      <c r="C970" s="110"/>
      <c r="D970" s="99"/>
      <c r="I970" s="8"/>
      <c r="J970" s="8"/>
    </row>
    <row r="971" spans="1:10">
      <c r="A971" s="109"/>
      <c r="B971" s="26"/>
      <c r="C971" s="111"/>
      <c r="D971" s="99"/>
      <c r="I971" s="8"/>
      <c r="J971" s="9"/>
    </row>
    <row r="972" spans="1:10">
      <c r="A972" s="108"/>
      <c r="B972" s="24"/>
      <c r="C972" s="110"/>
      <c r="D972" s="99"/>
      <c r="I972" s="8"/>
      <c r="J972" s="8"/>
    </row>
    <row r="973" spans="1:10">
      <c r="A973" s="109"/>
      <c r="B973" s="26"/>
      <c r="C973" s="111"/>
      <c r="D973" s="99"/>
      <c r="I973" s="8"/>
      <c r="J973" s="9"/>
    </row>
    <row r="974" spans="1:10">
      <c r="A974" s="108"/>
      <c r="B974" s="24"/>
      <c r="C974" s="110"/>
      <c r="D974" s="99"/>
      <c r="I974" s="9"/>
      <c r="J974" s="8"/>
    </row>
    <row r="975" spans="1:10">
      <c r="A975" s="109"/>
      <c r="B975" s="26"/>
      <c r="C975" s="111"/>
      <c r="D975" s="99"/>
      <c r="I975" s="8"/>
      <c r="J975" s="9"/>
    </row>
    <row r="976" spans="1:10">
      <c r="A976" s="108"/>
      <c r="B976" s="24"/>
      <c r="C976" s="110"/>
      <c r="D976" s="99"/>
      <c r="I976" s="8"/>
      <c r="J976" s="8"/>
    </row>
    <row r="977" spans="1:10">
      <c r="A977" s="109"/>
      <c r="B977" s="26"/>
      <c r="C977" s="111"/>
      <c r="D977" s="99"/>
      <c r="I977" s="8"/>
      <c r="J977" s="9"/>
    </row>
    <row r="978" spans="1:10">
      <c r="A978" s="108"/>
      <c r="B978" s="24"/>
      <c r="C978" s="110"/>
      <c r="D978" s="99"/>
      <c r="I978" s="8"/>
      <c r="J978" s="8"/>
    </row>
    <row r="979" spans="1:10">
      <c r="A979" s="109"/>
      <c r="B979" s="26"/>
      <c r="C979" s="111"/>
      <c r="D979" s="99"/>
      <c r="I979" s="8"/>
      <c r="J979" s="9"/>
    </row>
    <row r="980" spans="1:10">
      <c r="A980" s="108"/>
      <c r="B980" s="24"/>
      <c r="C980" s="110"/>
      <c r="D980" s="99"/>
      <c r="I980" s="8"/>
      <c r="J980" s="8"/>
    </row>
    <row r="981" spans="1:10">
      <c r="A981" s="109"/>
      <c r="B981" s="26"/>
      <c r="C981" s="111"/>
      <c r="D981" s="99"/>
      <c r="I981" s="9"/>
      <c r="J981" s="9"/>
    </row>
    <row r="982" spans="1:10">
      <c r="A982" s="108"/>
      <c r="B982" s="24"/>
      <c r="C982" s="110"/>
      <c r="D982" s="99"/>
      <c r="I982" s="8"/>
      <c r="J982" s="8"/>
    </row>
    <row r="983" spans="1:10">
      <c r="A983" s="109"/>
      <c r="B983" s="26"/>
      <c r="C983" s="111"/>
      <c r="D983" s="99"/>
      <c r="I983" s="9"/>
      <c r="J983" s="9"/>
    </row>
    <row r="984" spans="1:10">
      <c r="A984" s="108"/>
      <c r="B984" s="24"/>
      <c r="C984" s="110"/>
      <c r="D984" s="99"/>
      <c r="I984" s="8"/>
      <c r="J984" s="8"/>
    </row>
    <row r="985" spans="1:10">
      <c r="A985" s="109"/>
      <c r="B985" s="26"/>
      <c r="C985" s="111"/>
      <c r="D985" s="99"/>
      <c r="I985" s="9"/>
      <c r="J985" s="9"/>
    </row>
    <row r="986" spans="1:10">
      <c r="A986" s="108"/>
      <c r="B986" s="24"/>
      <c r="C986" s="110"/>
      <c r="D986" s="99"/>
      <c r="I986" s="9"/>
      <c r="J986" s="8"/>
    </row>
    <row r="987" spans="1:10">
      <c r="A987" s="109"/>
      <c r="B987" s="26"/>
      <c r="C987" s="111"/>
      <c r="D987" s="99"/>
      <c r="I987" s="8"/>
      <c r="J987" s="9"/>
    </row>
    <row r="988" spans="1:10">
      <c r="A988" s="108"/>
      <c r="B988" s="24"/>
      <c r="C988" s="110"/>
      <c r="D988" s="99"/>
      <c r="I988" s="8"/>
      <c r="J988" s="8"/>
    </row>
    <row r="989" spans="1:10">
      <c r="A989" s="109"/>
      <c r="B989" s="26"/>
      <c r="C989" s="111"/>
      <c r="D989" s="99"/>
      <c r="I989" s="9"/>
      <c r="J989" s="9"/>
    </row>
    <row r="990" spans="1:10">
      <c r="A990" s="108"/>
      <c r="B990" s="24"/>
      <c r="C990" s="110"/>
      <c r="D990" s="99"/>
      <c r="I990" s="8"/>
      <c r="J990" s="8"/>
    </row>
    <row r="991" spans="1:10">
      <c r="A991" s="109"/>
      <c r="B991" s="26"/>
      <c r="C991" s="111"/>
      <c r="D991" s="99"/>
      <c r="I991" s="9"/>
      <c r="J991" s="9"/>
    </row>
    <row r="992" spans="1:10">
      <c r="A992" s="108"/>
      <c r="B992" s="24"/>
      <c r="C992" s="110"/>
      <c r="D992" s="99"/>
      <c r="I992" s="8"/>
      <c r="J992" s="8"/>
    </row>
    <row r="993" spans="1:10">
      <c r="A993" s="109"/>
      <c r="B993" s="26"/>
      <c r="C993" s="111"/>
      <c r="D993" s="99"/>
      <c r="I993" s="9"/>
      <c r="J993" s="9"/>
    </row>
    <row r="994" spans="1:10">
      <c r="A994" s="108"/>
      <c r="B994" s="24"/>
      <c r="C994" s="110"/>
      <c r="D994" s="99"/>
      <c r="I994" s="9"/>
      <c r="J994" s="8"/>
    </row>
    <row r="995" spans="1:10">
      <c r="A995" s="109"/>
      <c r="B995" s="26"/>
      <c r="C995" s="111"/>
      <c r="D995" s="99"/>
      <c r="I995" s="8"/>
      <c r="J995" s="9"/>
    </row>
    <row r="996" spans="1:10">
      <c r="A996" s="108"/>
      <c r="B996" s="24"/>
      <c r="C996" s="110"/>
      <c r="D996" s="99"/>
      <c r="I996" s="9"/>
      <c r="J996" s="8"/>
    </row>
    <row r="997" spans="1:10">
      <c r="A997" s="109"/>
      <c r="B997" s="26"/>
      <c r="C997" s="111"/>
      <c r="D997" s="99"/>
      <c r="I997" s="8"/>
      <c r="J997" s="9"/>
    </row>
    <row r="998" spans="1:10">
      <c r="A998" s="108"/>
      <c r="B998" s="24"/>
      <c r="C998" s="110"/>
      <c r="D998" s="99"/>
      <c r="I998" s="9"/>
      <c r="J998" s="8"/>
    </row>
    <row r="999" spans="1:10">
      <c r="A999" s="109"/>
      <c r="B999" s="26"/>
      <c r="C999" s="111"/>
      <c r="D999" s="99"/>
      <c r="I999" s="8"/>
      <c r="J999" s="9"/>
    </row>
    <row r="1000" spans="1:10">
      <c r="A1000" s="108"/>
      <c r="B1000" s="24"/>
      <c r="C1000" s="110"/>
      <c r="D1000" s="99"/>
      <c r="I1000" s="9"/>
      <c r="J1000" s="8"/>
    </row>
    <row r="1001" spans="1:10">
      <c r="A1001" s="109"/>
      <c r="B1001" s="26"/>
      <c r="C1001" s="111"/>
      <c r="D1001" s="99"/>
      <c r="I1001" s="9"/>
      <c r="J1001" s="9"/>
    </row>
    <row r="1002" spans="1:10">
      <c r="A1002" s="108"/>
      <c r="B1002" s="24"/>
      <c r="C1002" s="110"/>
      <c r="D1002" s="99"/>
      <c r="I1002" s="8"/>
      <c r="J1002" s="8"/>
    </row>
    <row r="1003" spans="1:10">
      <c r="A1003" s="109"/>
      <c r="B1003" s="26"/>
      <c r="C1003" s="111"/>
      <c r="D1003" s="99"/>
      <c r="I1003" s="9"/>
      <c r="J1003" s="9"/>
    </row>
    <row r="1004" spans="1:10">
      <c r="A1004" s="108"/>
      <c r="B1004" s="24"/>
      <c r="C1004" s="110"/>
      <c r="D1004" s="99"/>
      <c r="I1004" s="8"/>
      <c r="J1004" s="8"/>
    </row>
    <row r="1005" spans="1:10">
      <c r="A1005" s="109"/>
      <c r="B1005" s="26"/>
      <c r="C1005" s="111"/>
      <c r="D1005" s="99"/>
      <c r="I1005" s="9"/>
      <c r="J1005" s="9"/>
    </row>
    <row r="1006" spans="1:10">
      <c r="A1006" s="108"/>
      <c r="B1006" s="24"/>
      <c r="C1006" s="110"/>
      <c r="D1006" s="99"/>
      <c r="J1006" s="8"/>
    </row>
    <row r="1007" spans="1:10">
      <c r="A1007" s="109"/>
      <c r="B1007" s="26"/>
      <c r="C1007" s="111"/>
      <c r="D1007" s="99"/>
      <c r="J1007" s="9"/>
    </row>
    <row r="1008" spans="1:10">
      <c r="A1008" s="108"/>
      <c r="B1008" s="24"/>
      <c r="C1008" s="110"/>
      <c r="D1008" s="99"/>
      <c r="J1008" s="8"/>
    </row>
    <row r="1009" spans="1:10">
      <c r="A1009" s="109"/>
      <c r="B1009" s="26"/>
      <c r="C1009" s="111"/>
      <c r="D1009" s="99"/>
      <c r="J1009" s="9"/>
    </row>
    <row r="1010" spans="1:10">
      <c r="A1010" s="108"/>
      <c r="B1010" s="24"/>
      <c r="C1010" s="110"/>
      <c r="D1010" s="99"/>
      <c r="J1010" s="8"/>
    </row>
    <row r="1011" spans="1:10">
      <c r="A1011" s="109"/>
      <c r="B1011" s="26"/>
      <c r="C1011" s="111"/>
      <c r="D1011" s="99"/>
      <c r="J1011" s="9"/>
    </row>
    <row r="1012" spans="1:10">
      <c r="A1012" s="108"/>
      <c r="B1012" s="24"/>
      <c r="C1012" s="110"/>
      <c r="D1012" s="99"/>
      <c r="J1012" s="8"/>
    </row>
    <row r="1013" spans="1:10">
      <c r="A1013" s="109"/>
      <c r="B1013" s="26"/>
      <c r="C1013" s="111"/>
      <c r="D1013" s="99"/>
      <c r="J1013" s="9"/>
    </row>
    <row r="1014" spans="1:10">
      <c r="A1014" s="108"/>
      <c r="B1014" s="24"/>
      <c r="C1014" s="110"/>
      <c r="D1014" s="99"/>
      <c r="J1014" s="8"/>
    </row>
    <row r="1015" spans="1:10">
      <c r="A1015" s="109"/>
      <c r="B1015" s="26"/>
      <c r="C1015" s="111"/>
      <c r="D1015" s="99"/>
      <c r="J1015" s="9"/>
    </row>
    <row r="1016" spans="1:10">
      <c r="A1016" s="108"/>
      <c r="B1016" s="24"/>
      <c r="C1016" s="110"/>
      <c r="D1016" s="99"/>
      <c r="J1016" s="8"/>
    </row>
    <row r="1017" spans="1:10">
      <c r="A1017" s="109"/>
      <c r="B1017" s="26"/>
      <c r="C1017" s="111"/>
      <c r="D1017" s="99"/>
      <c r="J1017" s="9"/>
    </row>
    <row r="1018" spans="1:10">
      <c r="A1018" s="108"/>
      <c r="B1018" s="24"/>
      <c r="C1018" s="110"/>
      <c r="D1018" s="99"/>
      <c r="J1018" s="8"/>
    </row>
    <row r="1019" spans="1:10">
      <c r="A1019" s="109"/>
      <c r="B1019" s="26"/>
      <c r="C1019" s="111"/>
      <c r="D1019" s="99"/>
      <c r="J1019" s="9"/>
    </row>
    <row r="1020" spans="1:10">
      <c r="A1020" s="108"/>
      <c r="B1020" s="24"/>
      <c r="C1020" s="110"/>
      <c r="D1020" s="99"/>
      <c r="J1020" s="8"/>
    </row>
    <row r="1021" spans="1:10">
      <c r="A1021" s="109"/>
      <c r="B1021" s="26"/>
      <c r="C1021" s="111"/>
      <c r="D1021" s="99"/>
      <c r="J1021" s="9"/>
    </row>
    <row r="1022" spans="1:10">
      <c r="A1022" s="108"/>
      <c r="B1022" s="24"/>
      <c r="C1022" s="110"/>
      <c r="D1022" s="99"/>
      <c r="J1022" s="8"/>
    </row>
    <row r="1023" spans="1:10">
      <c r="A1023" s="109"/>
      <c r="B1023" s="26"/>
      <c r="C1023" s="111"/>
      <c r="D1023" s="99"/>
      <c r="J1023" s="9"/>
    </row>
    <row r="1024" spans="1:10">
      <c r="A1024" s="108"/>
      <c r="B1024" s="24"/>
      <c r="C1024" s="110"/>
      <c r="D1024" s="99"/>
      <c r="J1024" s="8"/>
    </row>
    <row r="1025" spans="1:10">
      <c r="A1025" s="109"/>
      <c r="B1025" s="26"/>
      <c r="C1025" s="111"/>
      <c r="D1025" s="99"/>
      <c r="J1025" s="9"/>
    </row>
    <row r="1026" spans="1:10">
      <c r="A1026" s="108"/>
      <c r="B1026" s="24"/>
      <c r="C1026" s="110"/>
      <c r="D1026" s="99"/>
      <c r="J1026" s="8"/>
    </row>
    <row r="1027" spans="1:10">
      <c r="A1027" s="109"/>
      <c r="B1027" s="26"/>
      <c r="C1027" s="111"/>
      <c r="D1027" s="99"/>
      <c r="J1027" s="9"/>
    </row>
    <row r="1028" spans="1:10">
      <c r="A1028" s="108"/>
      <c r="B1028" s="24"/>
      <c r="C1028" s="110"/>
      <c r="D1028" s="99"/>
      <c r="J1028" s="8"/>
    </row>
    <row r="1029" spans="1:10">
      <c r="A1029" s="109"/>
      <c r="B1029" s="26"/>
      <c r="C1029" s="111"/>
      <c r="D1029" s="99"/>
      <c r="J1029" s="9"/>
    </row>
    <row r="1030" spans="1:10">
      <c r="A1030" s="108"/>
      <c r="B1030" s="24"/>
      <c r="C1030" s="110"/>
      <c r="D1030" s="99"/>
      <c r="J1030" s="8"/>
    </row>
    <row r="1031" spans="1:10">
      <c r="A1031" s="109"/>
      <c r="B1031" s="26"/>
      <c r="C1031" s="111"/>
      <c r="D1031" s="99"/>
      <c r="J1031" s="9"/>
    </row>
    <row r="1032" spans="1:10">
      <c r="A1032" s="108"/>
      <c r="B1032" s="24"/>
      <c r="C1032" s="110"/>
      <c r="D1032" s="99"/>
      <c r="J1032" s="8"/>
    </row>
    <row r="1033" spans="1:10">
      <c r="A1033" s="109"/>
      <c r="B1033" s="26"/>
      <c r="C1033" s="111"/>
      <c r="D1033" s="99"/>
      <c r="J1033" s="9"/>
    </row>
    <row r="1034" spans="1:10">
      <c r="A1034" s="108"/>
      <c r="B1034" s="24"/>
      <c r="C1034" s="110"/>
      <c r="D1034" s="99"/>
      <c r="J1034" s="8"/>
    </row>
    <row r="1035" spans="1:10">
      <c r="A1035" s="109"/>
      <c r="B1035" s="26"/>
      <c r="C1035" s="111"/>
      <c r="D1035" s="99"/>
      <c r="J1035" s="9"/>
    </row>
    <row r="1036" spans="1:10">
      <c r="A1036" s="108"/>
      <c r="B1036" s="24"/>
      <c r="C1036" s="110"/>
      <c r="D1036" s="99"/>
      <c r="J1036" s="8"/>
    </row>
    <row r="1037" spans="1:10">
      <c r="A1037" s="109"/>
      <c r="B1037" s="26"/>
      <c r="C1037" s="111"/>
      <c r="D1037" s="99"/>
      <c r="J1037" s="9"/>
    </row>
    <row r="1038" spans="1:10">
      <c r="A1038" s="108"/>
      <c r="B1038" s="24"/>
      <c r="C1038" s="110"/>
      <c r="D1038" s="99"/>
      <c r="J1038" s="8"/>
    </row>
    <row r="1039" spans="1:10">
      <c r="A1039" s="109"/>
      <c r="B1039" s="26"/>
      <c r="C1039" s="111"/>
      <c r="D1039" s="99"/>
      <c r="J1039" s="9"/>
    </row>
    <row r="1040" spans="1:10">
      <c r="A1040" s="108"/>
      <c r="B1040" s="24"/>
      <c r="C1040" s="110"/>
      <c r="D1040" s="99"/>
      <c r="J1040" s="8"/>
    </row>
    <row r="1041" spans="1:10">
      <c r="A1041" s="109"/>
      <c r="B1041" s="26"/>
      <c r="C1041" s="111"/>
      <c r="D1041" s="99"/>
      <c r="J1041" s="9"/>
    </row>
    <row r="1042" spans="1:10">
      <c r="A1042" s="108"/>
      <c r="B1042" s="24"/>
      <c r="C1042" s="110"/>
      <c r="D1042" s="99"/>
      <c r="J1042" s="8"/>
    </row>
    <row r="1043" spans="1:10">
      <c r="A1043" s="109"/>
      <c r="B1043" s="26"/>
      <c r="C1043" s="111"/>
      <c r="D1043" s="99"/>
      <c r="J1043" s="9"/>
    </row>
    <row r="1044" spans="1:10">
      <c r="A1044" s="108"/>
      <c r="B1044" s="24"/>
      <c r="C1044" s="110"/>
      <c r="D1044" s="99"/>
      <c r="J1044" s="8"/>
    </row>
    <row r="1045" spans="1:10">
      <c r="A1045" s="109"/>
      <c r="B1045" s="26"/>
      <c r="C1045" s="111"/>
      <c r="D1045" s="99"/>
      <c r="J1045" s="9"/>
    </row>
    <row r="1046" spans="1:10">
      <c r="A1046" s="108"/>
      <c r="B1046" s="24"/>
      <c r="C1046" s="110"/>
      <c r="D1046" s="99"/>
      <c r="J1046" s="8"/>
    </row>
    <row r="1047" spans="1:10">
      <c r="A1047" s="109"/>
      <c r="B1047" s="26"/>
      <c r="C1047" s="111"/>
      <c r="D1047" s="99"/>
      <c r="J1047" s="9"/>
    </row>
    <row r="1048" spans="1:10">
      <c r="A1048" s="108"/>
      <c r="B1048" s="24"/>
      <c r="C1048" s="110"/>
      <c r="D1048" s="99"/>
      <c r="J1048" s="8"/>
    </row>
    <row r="1049" spans="1:10">
      <c r="A1049" s="109"/>
      <c r="B1049" s="26"/>
      <c r="C1049" s="111"/>
      <c r="D1049" s="99"/>
      <c r="J1049" s="9"/>
    </row>
    <row r="1050" spans="1:10">
      <c r="A1050" s="108"/>
      <c r="B1050" s="24"/>
      <c r="C1050" s="110"/>
      <c r="D1050" s="99"/>
      <c r="J1050" s="8"/>
    </row>
    <row r="1051" spans="1:10">
      <c r="A1051" s="109"/>
      <c r="B1051" s="26"/>
      <c r="C1051" s="111"/>
      <c r="D1051" s="99"/>
      <c r="J1051" s="9"/>
    </row>
    <row r="1052" spans="1:10">
      <c r="A1052" s="108"/>
      <c r="B1052" s="24"/>
      <c r="C1052" s="110"/>
      <c r="D1052" s="99"/>
      <c r="J1052" s="8"/>
    </row>
    <row r="1053" spans="1:10">
      <c r="A1053" s="109"/>
      <c r="B1053" s="26"/>
      <c r="C1053" s="111"/>
      <c r="D1053" s="99"/>
      <c r="J1053" s="9"/>
    </row>
    <row r="1054" spans="1:10">
      <c r="A1054" s="108"/>
      <c r="B1054" s="24"/>
      <c r="C1054" s="110"/>
      <c r="D1054" s="99"/>
      <c r="J1054" s="8"/>
    </row>
    <row r="1055" spans="1:10">
      <c r="A1055" s="109"/>
      <c r="B1055" s="26"/>
      <c r="C1055" s="111"/>
      <c r="D1055" s="99"/>
      <c r="J1055" s="9"/>
    </row>
    <row r="1056" spans="1:10">
      <c r="A1056" s="108"/>
      <c r="B1056" s="24"/>
      <c r="C1056" s="110"/>
      <c r="D1056" s="99"/>
      <c r="J1056" s="8"/>
    </row>
    <row r="1057" spans="1:10">
      <c r="A1057" s="109"/>
      <c r="B1057" s="26"/>
      <c r="C1057" s="111"/>
      <c r="D1057" s="99"/>
      <c r="J1057" s="9"/>
    </row>
    <row r="1058" spans="1:10">
      <c r="A1058" s="108"/>
      <c r="B1058" s="24"/>
      <c r="C1058" s="110"/>
      <c r="D1058" s="99"/>
      <c r="J1058" s="8"/>
    </row>
    <row r="1059" spans="1:10">
      <c r="A1059" s="109"/>
      <c r="B1059" s="26"/>
      <c r="C1059" s="111"/>
      <c r="D1059" s="99"/>
      <c r="J1059" s="9"/>
    </row>
    <row r="1060" spans="1:10">
      <c r="A1060" s="108"/>
      <c r="B1060" s="24"/>
      <c r="C1060" s="110"/>
      <c r="D1060" s="99"/>
      <c r="J1060" s="8"/>
    </row>
    <row r="1061" spans="1:10">
      <c r="A1061" s="109"/>
      <c r="B1061" s="26"/>
      <c r="C1061" s="111"/>
      <c r="D1061" s="99"/>
      <c r="J1061" s="9"/>
    </row>
    <row r="1062" spans="1:10">
      <c r="A1062" s="108"/>
      <c r="B1062" s="24"/>
      <c r="C1062" s="110"/>
      <c r="D1062" s="99"/>
      <c r="J1062" s="8"/>
    </row>
    <row r="1063" spans="1:10">
      <c r="A1063" s="109"/>
      <c r="B1063" s="26"/>
      <c r="C1063" s="111"/>
      <c r="D1063" s="99"/>
      <c r="J1063" s="9"/>
    </row>
    <row r="1064" spans="1:10">
      <c r="A1064" s="108"/>
      <c r="B1064" s="24"/>
      <c r="C1064" s="110"/>
      <c r="D1064" s="99"/>
      <c r="J1064" s="8"/>
    </row>
    <row r="1065" spans="1:10">
      <c r="A1065" s="109"/>
      <c r="B1065" s="26"/>
      <c r="C1065" s="111"/>
      <c r="D1065" s="99"/>
      <c r="J1065" s="9"/>
    </row>
    <row r="1066" spans="1:10">
      <c r="A1066" s="108"/>
      <c r="B1066" s="24"/>
      <c r="C1066" s="110"/>
      <c r="D1066" s="99"/>
      <c r="J1066" s="8"/>
    </row>
    <row r="1067" spans="1:10">
      <c r="A1067" s="109"/>
      <c r="B1067" s="26"/>
      <c r="C1067" s="111"/>
      <c r="D1067" s="99"/>
      <c r="J1067" s="9"/>
    </row>
    <row r="1068" spans="1:10">
      <c r="A1068" s="108"/>
      <c r="B1068" s="24"/>
      <c r="C1068" s="110"/>
      <c r="D1068" s="99"/>
      <c r="J1068" s="8"/>
    </row>
    <row r="1069" spans="1:10">
      <c r="A1069" s="109"/>
      <c r="B1069" s="26"/>
      <c r="C1069" s="111"/>
      <c r="D1069" s="99"/>
      <c r="J1069" s="9"/>
    </row>
    <row r="1070" spans="1:10">
      <c r="A1070" s="108"/>
      <c r="B1070" s="24"/>
      <c r="C1070" s="110"/>
      <c r="D1070" s="99"/>
      <c r="J1070" s="8"/>
    </row>
    <row r="1071" spans="1:10">
      <c r="A1071" s="109"/>
      <c r="B1071" s="26"/>
      <c r="C1071" s="111"/>
      <c r="D1071" s="99"/>
      <c r="J1071" s="9"/>
    </row>
    <row r="1072" spans="1:10">
      <c r="A1072" s="108"/>
      <c r="B1072" s="24"/>
      <c r="C1072" s="110"/>
      <c r="D1072" s="99"/>
      <c r="J1072" s="8"/>
    </row>
    <row r="1073" spans="1:10">
      <c r="A1073" s="109"/>
      <c r="B1073" s="26"/>
      <c r="C1073" s="111"/>
      <c r="D1073" s="99"/>
      <c r="J1073" s="9"/>
    </row>
    <row r="1074" spans="1:10">
      <c r="A1074" s="108"/>
      <c r="B1074" s="24"/>
      <c r="C1074" s="110"/>
      <c r="D1074" s="99"/>
      <c r="J1074" s="8"/>
    </row>
    <row r="1075" spans="1:10">
      <c r="A1075" s="109"/>
      <c r="B1075" s="26"/>
      <c r="C1075" s="111"/>
      <c r="D1075" s="99"/>
      <c r="J1075" s="9"/>
    </row>
    <row r="1076" spans="1:10">
      <c r="A1076" s="108"/>
      <c r="B1076" s="24"/>
      <c r="C1076" s="110"/>
      <c r="D1076" s="99"/>
      <c r="J1076" s="8"/>
    </row>
    <row r="1077" spans="1:10">
      <c r="A1077" s="109"/>
      <c r="B1077" s="26"/>
      <c r="C1077" s="111"/>
      <c r="D1077" s="99"/>
      <c r="J1077" s="9"/>
    </row>
    <row r="1078" spans="1:10">
      <c r="A1078" s="108"/>
      <c r="B1078" s="24"/>
      <c r="C1078" s="110"/>
      <c r="D1078" s="99"/>
      <c r="J1078" s="8"/>
    </row>
    <row r="1079" spans="1:10">
      <c r="A1079" s="109"/>
      <c r="B1079" s="26"/>
      <c r="C1079" s="111"/>
      <c r="D1079" s="99"/>
      <c r="J1079" s="9"/>
    </row>
    <row r="1080" spans="1:10">
      <c r="A1080" s="108"/>
      <c r="B1080" s="24"/>
      <c r="C1080" s="110"/>
      <c r="D1080" s="99"/>
      <c r="J1080" s="8"/>
    </row>
    <row r="1081" spans="1:10">
      <c r="A1081" s="109"/>
      <c r="B1081" s="26"/>
      <c r="C1081" s="111"/>
      <c r="D1081" s="99"/>
      <c r="J1081" s="9"/>
    </row>
    <row r="1082" spans="1:10">
      <c r="A1082" s="108"/>
      <c r="B1082" s="24"/>
      <c r="C1082" s="110"/>
      <c r="D1082" s="99"/>
      <c r="J1082" s="8"/>
    </row>
    <row r="1083" spans="1:10">
      <c r="A1083" s="109"/>
      <c r="B1083" s="26"/>
      <c r="C1083" s="111"/>
      <c r="D1083" s="99"/>
      <c r="J1083" s="9"/>
    </row>
    <row r="1084" spans="1:10">
      <c r="A1084" s="108"/>
      <c r="B1084" s="24"/>
      <c r="C1084" s="110"/>
      <c r="D1084" s="99"/>
      <c r="J1084" s="8"/>
    </row>
    <row r="1085" spans="1:10">
      <c r="A1085" s="109"/>
      <c r="B1085" s="26"/>
      <c r="C1085" s="111"/>
      <c r="D1085" s="99"/>
      <c r="J1085" s="9"/>
    </row>
    <row r="1086" spans="1:10">
      <c r="A1086" s="108"/>
      <c r="B1086" s="24"/>
      <c r="C1086" s="110"/>
      <c r="D1086" s="99"/>
      <c r="J1086" s="8"/>
    </row>
    <row r="1087" spans="1:10">
      <c r="A1087" s="109"/>
      <c r="B1087" s="26"/>
      <c r="C1087" s="111"/>
      <c r="D1087" s="99"/>
      <c r="J1087" s="9"/>
    </row>
    <row r="1088" spans="1:10">
      <c r="A1088" s="108"/>
      <c r="B1088" s="24"/>
      <c r="C1088" s="110"/>
      <c r="D1088" s="99"/>
      <c r="J1088" s="8"/>
    </row>
    <row r="1089" spans="1:10">
      <c r="A1089" s="109"/>
      <c r="B1089" s="26"/>
      <c r="C1089" s="111"/>
      <c r="D1089" s="99"/>
      <c r="J1089" s="9"/>
    </row>
    <row r="1090" spans="1:10">
      <c r="A1090" s="108"/>
      <c r="B1090" s="24"/>
      <c r="C1090" s="110"/>
      <c r="D1090" s="99"/>
      <c r="J1090" s="8"/>
    </row>
    <row r="1091" spans="1:10">
      <c r="A1091" s="109"/>
      <c r="B1091" s="26"/>
      <c r="C1091" s="111"/>
      <c r="D1091" s="99"/>
      <c r="J1091" s="9"/>
    </row>
    <row r="1092" spans="1:10">
      <c r="A1092" s="108"/>
      <c r="B1092" s="24"/>
      <c r="C1092" s="110"/>
      <c r="D1092" s="99"/>
      <c r="J1092" s="8"/>
    </row>
    <row r="1093" spans="1:10">
      <c r="A1093" s="109"/>
      <c r="B1093" s="26"/>
      <c r="C1093" s="111"/>
      <c r="D1093" s="99"/>
      <c r="J1093" s="9"/>
    </row>
    <row r="1094" spans="1:10">
      <c r="A1094" s="108"/>
      <c r="B1094" s="24"/>
      <c r="C1094" s="110"/>
      <c r="D1094" s="99"/>
      <c r="J1094" s="8"/>
    </row>
    <row r="1095" spans="1:10">
      <c r="A1095" s="109"/>
      <c r="B1095" s="26"/>
      <c r="C1095" s="111"/>
      <c r="D1095" s="99"/>
      <c r="J1095" s="9"/>
    </row>
    <row r="1096" spans="1:10">
      <c r="A1096" s="108"/>
      <c r="B1096" s="24"/>
      <c r="C1096" s="110"/>
      <c r="D1096" s="99"/>
      <c r="J1096" s="8"/>
    </row>
    <row r="1097" spans="1:10">
      <c r="A1097" s="109"/>
      <c r="B1097" s="26"/>
      <c r="C1097" s="111"/>
      <c r="D1097" s="99"/>
      <c r="J1097" s="9"/>
    </row>
    <row r="1098" spans="1:10">
      <c r="A1098" s="108"/>
      <c r="B1098" s="24"/>
      <c r="C1098" s="110"/>
      <c r="D1098" s="99"/>
      <c r="J1098" s="8"/>
    </row>
    <row r="1099" spans="1:10">
      <c r="A1099" s="109"/>
      <c r="B1099" s="26"/>
      <c r="C1099" s="111"/>
      <c r="D1099" s="99"/>
      <c r="J1099" s="9"/>
    </row>
    <row r="1100" spans="1:10">
      <c r="A1100" s="108"/>
      <c r="B1100" s="24"/>
      <c r="C1100" s="110"/>
      <c r="D1100" s="99"/>
      <c r="J1100" s="8"/>
    </row>
    <row r="1101" spans="1:10">
      <c r="A1101" s="109"/>
      <c r="B1101" s="26"/>
      <c r="C1101" s="111"/>
      <c r="D1101" s="99"/>
      <c r="J1101" s="9"/>
    </row>
    <row r="1102" spans="1:10">
      <c r="A1102" s="108"/>
      <c r="B1102" s="24"/>
      <c r="C1102" s="110"/>
      <c r="D1102" s="99"/>
      <c r="J1102" s="8"/>
    </row>
    <row r="1103" spans="1:10">
      <c r="A1103" s="109"/>
      <c r="B1103" s="26"/>
      <c r="C1103" s="111"/>
      <c r="D1103" s="99"/>
      <c r="J1103" s="9"/>
    </row>
    <row r="1104" spans="1:10">
      <c r="A1104" s="108"/>
      <c r="B1104" s="24"/>
      <c r="C1104" s="110"/>
      <c r="D1104" s="99"/>
      <c r="J1104" s="8"/>
    </row>
    <row r="1105" spans="1:10">
      <c r="A1105" s="109"/>
      <c r="B1105" s="26"/>
      <c r="C1105" s="111"/>
      <c r="D1105" s="99"/>
      <c r="J1105" s="9"/>
    </row>
    <row r="1106" spans="1:10">
      <c r="A1106" s="108"/>
      <c r="B1106" s="24"/>
      <c r="C1106" s="110"/>
      <c r="D1106" s="99"/>
      <c r="J1106" s="8"/>
    </row>
    <row r="1107" spans="1:10">
      <c r="A1107" s="109"/>
      <c r="B1107" s="26"/>
      <c r="C1107" s="111"/>
      <c r="D1107" s="99"/>
      <c r="J1107" s="9"/>
    </row>
    <row r="1108" spans="1:10">
      <c r="A1108" s="108"/>
      <c r="B1108" s="24"/>
      <c r="C1108" s="110"/>
      <c r="D1108" s="99"/>
      <c r="J1108" s="8"/>
    </row>
    <row r="1109" spans="1:10">
      <c r="A1109" s="109"/>
      <c r="B1109" s="26"/>
      <c r="C1109" s="111"/>
      <c r="D1109" s="99"/>
      <c r="J1109" s="9"/>
    </row>
    <row r="1110" spans="1:10">
      <c r="A1110" s="108"/>
      <c r="B1110" s="24"/>
      <c r="C1110" s="110"/>
      <c r="D1110" s="99"/>
      <c r="J1110" s="8"/>
    </row>
    <row r="1111" spans="1:10">
      <c r="A1111" s="109"/>
      <c r="B1111" s="26"/>
      <c r="C1111" s="111"/>
      <c r="D1111" s="99"/>
      <c r="J1111" s="9"/>
    </row>
    <row r="1112" spans="1:10">
      <c r="A1112" s="108"/>
      <c r="B1112" s="24"/>
      <c r="C1112" s="110"/>
      <c r="D1112" s="99"/>
      <c r="J1112" s="8"/>
    </row>
    <row r="1113" spans="1:10">
      <c r="A1113" s="109"/>
      <c r="B1113" s="26"/>
      <c r="C1113" s="111"/>
      <c r="D1113" s="99"/>
      <c r="J1113" s="9"/>
    </row>
    <row r="1114" spans="1:10">
      <c r="A1114" s="108"/>
      <c r="B1114" s="24"/>
      <c r="C1114" s="110"/>
      <c r="D1114" s="99"/>
      <c r="J1114" s="8"/>
    </row>
    <row r="1115" spans="1:10">
      <c r="A1115" s="109"/>
      <c r="B1115" s="26"/>
      <c r="C1115" s="111"/>
      <c r="D1115" s="99"/>
      <c r="J1115" s="9"/>
    </row>
    <row r="1116" spans="1:10">
      <c r="A1116" s="108"/>
      <c r="B1116" s="24"/>
      <c r="C1116" s="110"/>
      <c r="D1116" s="99"/>
      <c r="J1116" s="8"/>
    </row>
    <row r="1117" spans="1:10">
      <c r="A1117" s="109"/>
      <c r="B1117" s="26"/>
      <c r="C1117" s="111"/>
      <c r="D1117" s="99"/>
      <c r="J1117" s="9"/>
    </row>
    <row r="1118" spans="1:10">
      <c r="A1118" s="108"/>
      <c r="B1118" s="24"/>
      <c r="C1118" s="110"/>
      <c r="D1118" s="99"/>
      <c r="J1118" s="8"/>
    </row>
    <row r="1119" spans="1:10">
      <c r="A1119" s="109"/>
      <c r="B1119" s="26"/>
      <c r="C1119" s="111"/>
      <c r="D1119" s="99"/>
      <c r="J1119" s="9"/>
    </row>
    <row r="1120" spans="1:10">
      <c r="A1120" s="108"/>
      <c r="B1120" s="24"/>
      <c r="C1120" s="110"/>
      <c r="D1120" s="99"/>
      <c r="J1120" s="8"/>
    </row>
    <row r="1121" spans="1:10">
      <c r="A1121" s="109"/>
      <c r="B1121" s="26"/>
      <c r="C1121" s="111"/>
      <c r="D1121" s="99"/>
      <c r="J1121" s="9"/>
    </row>
    <row r="1122" spans="1:10">
      <c r="A1122" s="108"/>
      <c r="B1122" s="24"/>
      <c r="C1122" s="110"/>
      <c r="D1122" s="99"/>
      <c r="J1122" s="8"/>
    </row>
    <row r="1123" spans="1:10">
      <c r="A1123" s="109"/>
      <c r="B1123" s="26"/>
      <c r="C1123" s="111"/>
      <c r="D1123" s="99"/>
      <c r="J1123" s="9"/>
    </row>
    <row r="1124" spans="1:10">
      <c r="A1124" s="108"/>
      <c r="B1124" s="24"/>
      <c r="C1124" s="110"/>
      <c r="D1124" s="99"/>
      <c r="J1124" s="8"/>
    </row>
    <row r="1125" spans="1:10">
      <c r="A1125" s="109"/>
      <c r="B1125" s="26"/>
      <c r="C1125" s="111"/>
      <c r="D1125" s="99"/>
      <c r="J1125" s="9"/>
    </row>
    <row r="1126" spans="1:10">
      <c r="A1126" s="108"/>
      <c r="B1126" s="24"/>
      <c r="C1126" s="110"/>
      <c r="D1126" s="99"/>
      <c r="J1126" s="8"/>
    </row>
    <row r="1127" spans="1:10">
      <c r="A1127" s="109"/>
      <c r="B1127" s="26"/>
      <c r="C1127" s="111"/>
      <c r="D1127" s="99"/>
      <c r="J1127" s="9"/>
    </row>
    <row r="1128" spans="1:10">
      <c r="A1128" s="108"/>
      <c r="B1128" s="24"/>
      <c r="C1128" s="110"/>
      <c r="D1128" s="99"/>
      <c r="J1128" s="8"/>
    </row>
    <row r="1129" spans="1:10">
      <c r="A1129" s="109"/>
      <c r="B1129" s="26"/>
      <c r="C1129" s="111"/>
      <c r="D1129" s="99"/>
      <c r="J1129" s="9"/>
    </row>
    <row r="1130" spans="1:10">
      <c r="A1130" s="108"/>
      <c r="B1130" s="24"/>
      <c r="C1130" s="110"/>
      <c r="D1130" s="99"/>
      <c r="J1130" s="8"/>
    </row>
    <row r="1131" spans="1:10">
      <c r="A1131" s="109"/>
      <c r="B1131" s="26"/>
      <c r="C1131" s="111"/>
      <c r="D1131" s="99"/>
      <c r="J1131" s="9"/>
    </row>
    <row r="1132" spans="1:10">
      <c r="A1132" s="108"/>
      <c r="B1132" s="24"/>
      <c r="C1132" s="110"/>
      <c r="D1132" s="99"/>
      <c r="J1132" s="8"/>
    </row>
    <row r="1133" spans="1:10">
      <c r="A1133" s="109"/>
      <c r="B1133" s="26"/>
      <c r="C1133" s="111"/>
      <c r="D1133" s="99"/>
      <c r="J1133" s="9"/>
    </row>
    <row r="1134" spans="1:10">
      <c r="A1134" s="108"/>
      <c r="B1134" s="24"/>
      <c r="C1134" s="110"/>
      <c r="D1134" s="99"/>
      <c r="J1134" s="8"/>
    </row>
    <row r="1135" spans="1:10">
      <c r="A1135" s="109"/>
      <c r="B1135" s="26"/>
      <c r="C1135" s="111"/>
      <c r="D1135" s="99"/>
      <c r="J1135" s="9"/>
    </row>
    <row r="1136" spans="1:10">
      <c r="A1136" s="108"/>
      <c r="B1136" s="24"/>
      <c r="C1136" s="110"/>
      <c r="D1136" s="99"/>
      <c r="J1136" s="8"/>
    </row>
    <row r="1137" spans="1:10">
      <c r="A1137" s="109"/>
      <c r="B1137" s="26"/>
      <c r="C1137" s="111"/>
      <c r="D1137" s="99"/>
      <c r="J1137" s="9"/>
    </row>
    <row r="1138" spans="1:10">
      <c r="A1138" s="108"/>
      <c r="B1138" s="24"/>
      <c r="C1138" s="110"/>
      <c r="D1138" s="99"/>
      <c r="J1138" s="8"/>
    </row>
    <row r="1139" spans="1:10">
      <c r="A1139" s="109"/>
      <c r="B1139" s="26"/>
      <c r="C1139" s="111"/>
      <c r="D1139" s="99"/>
      <c r="J1139" s="9"/>
    </row>
    <row r="1140" spans="1:10">
      <c r="A1140" s="108"/>
      <c r="B1140" s="24"/>
      <c r="C1140" s="110"/>
      <c r="D1140" s="99"/>
      <c r="J1140" s="8"/>
    </row>
    <row r="1141" spans="1:10">
      <c r="A1141" s="109"/>
      <c r="B1141" s="26"/>
      <c r="C1141" s="111"/>
      <c r="D1141" s="99"/>
      <c r="J1141" s="9"/>
    </row>
    <row r="1142" spans="1:10">
      <c r="A1142" s="108"/>
      <c r="B1142" s="24"/>
      <c r="C1142" s="110"/>
      <c r="D1142" s="99"/>
      <c r="J1142" s="8"/>
    </row>
    <row r="1143" spans="1:10">
      <c r="A1143" s="109"/>
      <c r="B1143" s="26"/>
      <c r="C1143" s="111"/>
      <c r="D1143" s="99"/>
      <c r="J1143" s="9"/>
    </row>
    <row r="1144" spans="1:10">
      <c r="A1144" s="108"/>
      <c r="B1144" s="24"/>
      <c r="C1144" s="110"/>
      <c r="D1144" s="99"/>
      <c r="J1144" s="8"/>
    </row>
    <row r="1145" spans="1:10">
      <c r="A1145" s="109"/>
      <c r="B1145" s="26"/>
      <c r="C1145" s="111"/>
      <c r="D1145" s="99"/>
      <c r="J1145" s="9"/>
    </row>
    <row r="1146" spans="1:10">
      <c r="A1146" s="108"/>
      <c r="B1146" s="24"/>
      <c r="C1146" s="110"/>
      <c r="D1146" s="99"/>
      <c r="J1146" s="8"/>
    </row>
    <row r="1147" spans="1:10">
      <c r="A1147" s="109"/>
      <c r="B1147" s="26"/>
      <c r="C1147" s="111"/>
      <c r="D1147" s="99"/>
      <c r="J1147" s="9"/>
    </row>
    <row r="1148" spans="1:10">
      <c r="A1148" s="108"/>
      <c r="B1148" s="24"/>
      <c r="C1148" s="110"/>
      <c r="D1148" s="99"/>
      <c r="J1148" s="8"/>
    </row>
    <row r="1149" spans="1:10">
      <c r="A1149" s="109"/>
      <c r="B1149" s="26"/>
      <c r="C1149" s="111"/>
      <c r="D1149" s="99"/>
      <c r="J1149" s="9"/>
    </row>
    <row r="1150" spans="1:10">
      <c r="A1150" s="108"/>
      <c r="B1150" s="24"/>
      <c r="C1150" s="110"/>
      <c r="D1150" s="99"/>
      <c r="J1150" s="8"/>
    </row>
    <row r="1151" spans="1:10">
      <c r="A1151" s="109"/>
      <c r="B1151" s="26"/>
      <c r="C1151" s="111"/>
      <c r="D1151" s="99"/>
      <c r="J1151" s="9"/>
    </row>
    <row r="1152" spans="1:10">
      <c r="A1152" s="108"/>
      <c r="B1152" s="24"/>
      <c r="C1152" s="110"/>
      <c r="D1152" s="99"/>
      <c r="J1152" s="8"/>
    </row>
    <row r="1153" spans="1:10">
      <c r="A1153" s="109"/>
      <c r="B1153" s="26"/>
      <c r="C1153" s="111"/>
      <c r="D1153" s="99"/>
      <c r="J1153" s="9"/>
    </row>
    <row r="1154" spans="1:10">
      <c r="A1154" s="108"/>
      <c r="B1154" s="24"/>
      <c r="C1154" s="110"/>
      <c r="D1154" s="99"/>
      <c r="J1154" s="8"/>
    </row>
    <row r="1155" spans="1:10">
      <c r="A1155" s="109"/>
      <c r="B1155" s="26"/>
      <c r="C1155" s="111"/>
      <c r="D1155" s="99"/>
      <c r="J1155" s="9"/>
    </row>
    <row r="1156" spans="1:10">
      <c r="A1156" s="108"/>
      <c r="B1156" s="24"/>
      <c r="C1156" s="110"/>
      <c r="D1156" s="99"/>
      <c r="J1156" s="8"/>
    </row>
    <row r="1157" spans="1:10">
      <c r="A1157" s="109"/>
      <c r="B1157" s="26"/>
      <c r="C1157" s="111"/>
      <c r="D1157" s="99"/>
      <c r="J1157" s="9"/>
    </row>
    <row r="1158" spans="1:10">
      <c r="A1158" s="108"/>
      <c r="B1158" s="24"/>
      <c r="C1158" s="110"/>
      <c r="D1158" s="99"/>
      <c r="J1158" s="8"/>
    </row>
    <row r="1159" spans="1:10">
      <c r="A1159" s="109"/>
      <c r="B1159" s="26"/>
      <c r="C1159" s="111"/>
      <c r="D1159" s="99"/>
      <c r="J1159" s="9"/>
    </row>
    <row r="1160" spans="1:10">
      <c r="A1160" s="108"/>
      <c r="B1160" s="24"/>
      <c r="C1160" s="110"/>
      <c r="D1160" s="99"/>
      <c r="J1160" s="8"/>
    </row>
    <row r="1161" spans="1:10">
      <c r="A1161" s="109"/>
      <c r="B1161" s="26"/>
      <c r="C1161" s="111"/>
      <c r="D1161" s="99"/>
      <c r="J1161" s="9"/>
    </row>
    <row r="1162" spans="1:10">
      <c r="A1162" s="108"/>
      <c r="B1162" s="24"/>
      <c r="C1162" s="110"/>
      <c r="D1162" s="99"/>
      <c r="J1162" s="8"/>
    </row>
    <row r="1163" spans="1:10">
      <c r="A1163" s="109"/>
      <c r="B1163" s="26"/>
      <c r="C1163" s="111"/>
      <c r="D1163" s="99"/>
      <c r="J1163" s="9"/>
    </row>
    <row r="1164" spans="1:10">
      <c r="A1164" s="108"/>
      <c r="B1164" s="24"/>
      <c r="C1164" s="110"/>
      <c r="D1164" s="99"/>
      <c r="J1164" s="8"/>
    </row>
    <row r="1165" spans="1:10">
      <c r="A1165" s="109"/>
      <c r="B1165" s="26"/>
      <c r="C1165" s="111"/>
      <c r="D1165" s="99"/>
      <c r="J1165" s="9"/>
    </row>
    <row r="1166" spans="1:10">
      <c r="A1166" s="108"/>
      <c r="B1166" s="24"/>
      <c r="C1166" s="110"/>
      <c r="D1166" s="99"/>
      <c r="J1166" s="8"/>
    </row>
    <row r="1167" spans="1:10">
      <c r="A1167" s="109"/>
      <c r="B1167" s="26"/>
      <c r="C1167" s="111"/>
      <c r="D1167" s="99"/>
      <c r="J1167" s="9"/>
    </row>
    <row r="1168" spans="1:10">
      <c r="A1168" s="108"/>
      <c r="B1168" s="24"/>
      <c r="C1168" s="110"/>
      <c r="D1168" s="99"/>
      <c r="J1168" s="8"/>
    </row>
    <row r="1169" spans="1:10">
      <c r="A1169" s="109"/>
      <c r="B1169" s="26"/>
      <c r="C1169" s="111"/>
      <c r="D1169" s="99"/>
      <c r="J1169" s="9"/>
    </row>
    <row r="1170" spans="1:10">
      <c r="A1170" s="108"/>
      <c r="B1170" s="24"/>
      <c r="C1170" s="110"/>
      <c r="D1170" s="99"/>
      <c r="J1170" s="8"/>
    </row>
    <row r="1171" spans="1:10">
      <c r="A1171" s="109"/>
      <c r="B1171" s="26"/>
      <c r="C1171" s="111"/>
      <c r="D1171" s="99"/>
      <c r="J1171" s="9"/>
    </row>
    <row r="1172" spans="1:10">
      <c r="A1172" s="108"/>
      <c r="B1172" s="24"/>
      <c r="C1172" s="110"/>
      <c r="D1172" s="99"/>
      <c r="J1172" s="8"/>
    </row>
    <row r="1173" spans="1:10">
      <c r="A1173" s="109"/>
      <c r="B1173" s="26"/>
      <c r="C1173" s="111"/>
      <c r="D1173" s="99"/>
      <c r="J1173" s="9"/>
    </row>
    <row r="1174" spans="1:10">
      <c r="A1174" s="108"/>
      <c r="B1174" s="24"/>
      <c r="C1174" s="110"/>
      <c r="D1174" s="99"/>
      <c r="J1174" s="8"/>
    </row>
    <row r="1175" spans="1:10">
      <c r="A1175" s="109"/>
      <c r="B1175" s="26"/>
      <c r="C1175" s="111"/>
      <c r="D1175" s="99"/>
      <c r="J1175" s="9"/>
    </row>
    <row r="1176" spans="1:10">
      <c r="A1176" s="108"/>
      <c r="B1176" s="24"/>
      <c r="C1176" s="110"/>
      <c r="D1176" s="99"/>
      <c r="J1176" s="8"/>
    </row>
    <row r="1177" spans="1:10">
      <c r="A1177" s="109"/>
      <c r="B1177" s="26"/>
      <c r="C1177" s="111"/>
      <c r="D1177" s="99"/>
      <c r="J1177" s="9"/>
    </row>
    <row r="1178" spans="1:10">
      <c r="A1178" s="108"/>
      <c r="B1178" s="24"/>
      <c r="C1178" s="110"/>
      <c r="D1178" s="99"/>
      <c r="J1178" s="8"/>
    </row>
    <row r="1179" spans="1:10">
      <c r="A1179" s="109"/>
      <c r="B1179" s="26"/>
      <c r="C1179" s="111"/>
      <c r="D1179" s="99"/>
      <c r="J1179" s="9"/>
    </row>
    <row r="1180" spans="1:10">
      <c r="A1180" s="108"/>
      <c r="B1180" s="24"/>
      <c r="C1180" s="110"/>
      <c r="D1180" s="99"/>
      <c r="J1180" s="8"/>
    </row>
    <row r="1181" spans="1:10">
      <c r="A1181" s="109"/>
      <c r="B1181" s="26"/>
      <c r="C1181" s="111"/>
      <c r="D1181" s="99"/>
      <c r="J1181" s="9"/>
    </row>
    <row r="1182" spans="1:10">
      <c r="A1182" s="108"/>
      <c r="B1182" s="24"/>
      <c r="C1182" s="110"/>
      <c r="D1182" s="99"/>
      <c r="J1182" s="8"/>
    </row>
    <row r="1183" spans="1:10">
      <c r="A1183" s="109"/>
      <c r="B1183" s="26"/>
      <c r="C1183" s="111"/>
      <c r="D1183" s="99"/>
      <c r="J1183" s="9"/>
    </row>
    <row r="1184" spans="1:10">
      <c r="A1184" s="108"/>
      <c r="B1184" s="24"/>
      <c r="C1184" s="110"/>
      <c r="D1184" s="99"/>
      <c r="J1184" s="8"/>
    </row>
    <row r="1185" spans="1:10">
      <c r="A1185" s="109"/>
      <c r="B1185" s="26"/>
      <c r="C1185" s="111"/>
      <c r="D1185" s="99"/>
      <c r="J1185" s="9"/>
    </row>
    <row r="1186" spans="1:10">
      <c r="A1186" s="108"/>
      <c r="B1186" s="24"/>
      <c r="C1186" s="110"/>
      <c r="D1186" s="99"/>
      <c r="J1186" s="8"/>
    </row>
    <row r="1187" spans="1:10">
      <c r="A1187" s="109"/>
      <c r="B1187" s="26"/>
      <c r="C1187" s="111"/>
      <c r="D1187" s="99"/>
      <c r="J1187" s="9"/>
    </row>
    <row r="1188" spans="1:10">
      <c r="A1188" s="108"/>
      <c r="B1188" s="24"/>
      <c r="C1188" s="110"/>
      <c r="D1188" s="99"/>
      <c r="J1188" s="8"/>
    </row>
    <row r="1189" spans="1:10">
      <c r="A1189" s="109"/>
      <c r="B1189" s="26"/>
      <c r="C1189" s="111"/>
      <c r="D1189" s="99"/>
      <c r="J1189" s="9"/>
    </row>
    <row r="1190" spans="1:10">
      <c r="A1190" s="108"/>
      <c r="B1190" s="24"/>
      <c r="C1190" s="110"/>
      <c r="D1190" s="99"/>
      <c r="J1190" s="8"/>
    </row>
    <row r="1191" spans="1:10">
      <c r="A1191" s="109"/>
      <c r="B1191" s="26"/>
      <c r="C1191" s="111"/>
      <c r="D1191" s="99"/>
      <c r="J1191" s="9"/>
    </row>
    <row r="1192" spans="1:10">
      <c r="A1192" s="108"/>
      <c r="B1192" s="24"/>
      <c r="C1192" s="110"/>
      <c r="D1192" s="99"/>
      <c r="J1192" s="8"/>
    </row>
    <row r="1193" spans="1:10">
      <c r="A1193" s="109"/>
      <c r="B1193" s="26"/>
      <c r="C1193" s="111"/>
      <c r="D1193" s="99"/>
      <c r="J1193" s="9"/>
    </row>
    <row r="1194" spans="1:10">
      <c r="A1194" s="108"/>
      <c r="B1194" s="24"/>
      <c r="C1194" s="110"/>
      <c r="D1194" s="99"/>
      <c r="J1194" s="8"/>
    </row>
    <row r="1195" spans="1:10">
      <c r="A1195" s="109"/>
      <c r="B1195" s="26"/>
      <c r="C1195" s="111"/>
      <c r="D1195" s="99"/>
      <c r="J1195" s="9"/>
    </row>
    <row r="1196" spans="1:10">
      <c r="A1196" s="108"/>
      <c r="B1196" s="24"/>
      <c r="C1196" s="110"/>
      <c r="D1196" s="99"/>
      <c r="J1196" s="8"/>
    </row>
    <row r="1197" spans="1:10">
      <c r="A1197" s="109"/>
      <c r="B1197" s="26"/>
      <c r="C1197" s="111"/>
      <c r="D1197" s="99"/>
      <c r="J1197" s="9"/>
    </row>
    <row r="1198" spans="1:10">
      <c r="A1198" s="108"/>
      <c r="B1198" s="24"/>
      <c r="C1198" s="110"/>
      <c r="D1198" s="99"/>
      <c r="J1198" s="8"/>
    </row>
    <row r="1199" spans="1:10">
      <c r="A1199" s="109"/>
      <c r="B1199" s="26"/>
      <c r="C1199" s="111"/>
      <c r="D1199" s="99"/>
      <c r="J1199" s="9"/>
    </row>
    <row r="1200" spans="1:10">
      <c r="A1200" s="108"/>
      <c r="B1200" s="24"/>
      <c r="C1200" s="110"/>
      <c r="D1200" s="99"/>
      <c r="J1200" s="8"/>
    </row>
    <row r="1201" spans="1:10">
      <c r="A1201" s="109"/>
      <c r="B1201" s="26"/>
      <c r="C1201" s="111"/>
      <c r="D1201" s="99"/>
      <c r="J1201" s="9"/>
    </row>
    <row r="1202" spans="1:10">
      <c r="A1202" s="108"/>
      <c r="B1202" s="24"/>
      <c r="C1202" s="110"/>
      <c r="D1202" s="99"/>
      <c r="J1202" s="8"/>
    </row>
    <row r="1203" spans="1:10">
      <c r="A1203" s="109"/>
      <c r="B1203" s="26"/>
      <c r="C1203" s="111"/>
      <c r="D1203" s="99"/>
      <c r="J1203" s="9"/>
    </row>
    <row r="1204" spans="1:10">
      <c r="A1204" s="108"/>
      <c r="B1204" s="24"/>
      <c r="C1204" s="110"/>
      <c r="D1204" s="99"/>
      <c r="J1204" s="8"/>
    </row>
    <row r="1205" spans="1:10">
      <c r="A1205" s="109"/>
      <c r="B1205" s="26"/>
      <c r="C1205" s="111"/>
      <c r="D1205" s="99"/>
      <c r="J1205" s="9"/>
    </row>
    <row r="1206" spans="1:10">
      <c r="A1206" s="108"/>
      <c r="B1206" s="24"/>
      <c r="C1206" s="110"/>
      <c r="D1206" s="99"/>
      <c r="J1206" s="8"/>
    </row>
    <row r="1207" spans="1:10">
      <c r="A1207" s="109"/>
      <c r="B1207" s="26"/>
      <c r="C1207" s="111"/>
      <c r="D1207" s="99"/>
      <c r="J1207" s="9"/>
    </row>
    <row r="1208" spans="1:10">
      <c r="A1208" s="108"/>
      <c r="B1208" s="24"/>
      <c r="C1208" s="110"/>
      <c r="D1208" s="99"/>
      <c r="J1208" s="8"/>
    </row>
    <row r="1209" spans="1:10">
      <c r="A1209" s="109"/>
      <c r="B1209" s="26"/>
      <c r="C1209" s="111"/>
      <c r="D1209" s="99"/>
      <c r="J1209" s="9"/>
    </row>
    <row r="1210" spans="1:10">
      <c r="A1210" s="108"/>
      <c r="B1210" s="24"/>
      <c r="C1210" s="110"/>
      <c r="D1210" s="99"/>
      <c r="J1210" s="8"/>
    </row>
    <row r="1211" spans="1:10">
      <c r="A1211" s="109"/>
      <c r="B1211" s="26"/>
      <c r="C1211" s="111"/>
      <c r="D1211" s="99"/>
      <c r="J1211" s="9"/>
    </row>
    <row r="1212" spans="1:10">
      <c r="A1212" s="108"/>
      <c r="B1212" s="24"/>
      <c r="C1212" s="110"/>
      <c r="D1212" s="99"/>
      <c r="J1212" s="8"/>
    </row>
    <row r="1213" spans="1:10">
      <c r="A1213" s="109"/>
      <c r="B1213" s="26"/>
      <c r="C1213" s="111"/>
      <c r="D1213" s="99"/>
      <c r="J1213" s="9"/>
    </row>
    <row r="1214" spans="1:10">
      <c r="A1214" s="108"/>
      <c r="B1214" s="24"/>
      <c r="C1214" s="110"/>
      <c r="D1214" s="99"/>
      <c r="J1214" s="8"/>
    </row>
    <row r="1215" spans="1:10">
      <c r="A1215" s="109"/>
      <c r="B1215" s="26"/>
      <c r="C1215" s="111"/>
      <c r="D1215" s="99"/>
      <c r="J1215" s="9"/>
    </row>
    <row r="1216" spans="1:10">
      <c r="A1216" s="108"/>
      <c r="B1216" s="24"/>
      <c r="C1216" s="110"/>
      <c r="D1216" s="99"/>
      <c r="J1216" s="8"/>
    </row>
    <row r="1217" spans="1:10">
      <c r="A1217" s="109"/>
      <c r="B1217" s="26"/>
      <c r="C1217" s="111"/>
      <c r="D1217" s="99"/>
      <c r="J1217" s="9"/>
    </row>
    <row r="1218" spans="1:10">
      <c r="A1218" s="108"/>
      <c r="B1218" s="24"/>
      <c r="C1218" s="110"/>
      <c r="D1218" s="99"/>
      <c r="J1218" s="8"/>
    </row>
    <row r="1219" spans="1:10">
      <c r="A1219" s="109"/>
      <c r="B1219" s="26"/>
      <c r="C1219" s="111"/>
      <c r="D1219" s="99"/>
      <c r="J1219" s="9"/>
    </row>
    <row r="1220" spans="1:10">
      <c r="A1220" s="108"/>
      <c r="B1220" s="24"/>
      <c r="C1220" s="110"/>
      <c r="D1220" s="99"/>
      <c r="J1220" s="8"/>
    </row>
    <row r="1221" spans="1:10">
      <c r="A1221" s="109"/>
      <c r="B1221" s="26"/>
      <c r="C1221" s="111"/>
      <c r="D1221" s="99"/>
      <c r="J1221" s="9"/>
    </row>
    <row r="1222" spans="1:10">
      <c r="A1222" s="108"/>
      <c r="B1222" s="24"/>
      <c r="C1222" s="110"/>
      <c r="D1222" s="99"/>
      <c r="J1222" s="8"/>
    </row>
    <row r="1223" spans="1:10">
      <c r="A1223" s="109"/>
      <c r="B1223" s="26"/>
      <c r="C1223" s="111"/>
      <c r="D1223" s="99"/>
      <c r="J1223" s="9"/>
    </row>
    <row r="1224" spans="1:10">
      <c r="A1224" s="108"/>
      <c r="B1224" s="24"/>
      <c r="C1224" s="110"/>
      <c r="D1224" s="99"/>
      <c r="J1224" s="8"/>
    </row>
    <row r="1225" spans="1:10">
      <c r="A1225" s="109"/>
      <c r="B1225" s="26"/>
      <c r="C1225" s="111"/>
      <c r="D1225" s="99"/>
      <c r="J1225" s="9"/>
    </row>
    <row r="1226" spans="1:10">
      <c r="A1226" s="108"/>
      <c r="B1226" s="24"/>
      <c r="C1226" s="110"/>
      <c r="D1226" s="99"/>
      <c r="J1226" s="8"/>
    </row>
    <row r="1227" spans="1:10">
      <c r="A1227" s="109"/>
      <c r="B1227" s="26"/>
      <c r="C1227" s="111"/>
      <c r="D1227" s="99"/>
      <c r="J1227" s="9"/>
    </row>
    <row r="1228" spans="1:10">
      <c r="A1228" s="108"/>
      <c r="B1228" s="24"/>
      <c r="C1228" s="110"/>
      <c r="D1228" s="99"/>
      <c r="J1228" s="8"/>
    </row>
    <row r="1229" spans="1:10">
      <c r="A1229" s="109"/>
      <c r="B1229" s="26"/>
      <c r="C1229" s="111"/>
      <c r="D1229" s="99"/>
      <c r="J1229" s="9"/>
    </row>
    <row r="1230" spans="1:10">
      <c r="A1230" s="108"/>
      <c r="B1230" s="24"/>
      <c r="C1230" s="110"/>
      <c r="D1230" s="99"/>
      <c r="J1230" s="8"/>
    </row>
    <row r="1231" spans="1:10">
      <c r="A1231" s="109"/>
      <c r="B1231" s="26"/>
      <c r="C1231" s="111"/>
      <c r="D1231" s="99"/>
      <c r="J1231" s="9"/>
    </row>
    <row r="1232" spans="1:10">
      <c r="A1232" s="108"/>
      <c r="B1232" s="24"/>
      <c r="C1232" s="110"/>
      <c r="D1232" s="99"/>
      <c r="J1232" s="8"/>
    </row>
    <row r="1233" spans="1:10">
      <c r="A1233" s="109"/>
      <c r="B1233" s="26"/>
      <c r="C1233" s="111"/>
      <c r="D1233" s="99"/>
      <c r="J1233" s="9"/>
    </row>
    <row r="1234" spans="1:10">
      <c r="A1234" s="108"/>
      <c r="B1234" s="24"/>
      <c r="C1234" s="110"/>
      <c r="D1234" s="99"/>
      <c r="J1234" s="8"/>
    </row>
    <row r="1235" spans="1:10">
      <c r="A1235" s="109"/>
      <c r="B1235" s="26"/>
      <c r="C1235" s="111"/>
      <c r="D1235" s="99"/>
      <c r="J1235" s="9"/>
    </row>
    <row r="1236" spans="1:10">
      <c r="A1236" s="108"/>
      <c r="B1236" s="24"/>
      <c r="C1236" s="110"/>
      <c r="D1236" s="99"/>
      <c r="J1236" s="8"/>
    </row>
    <row r="1237" spans="1:10">
      <c r="A1237" s="109"/>
      <c r="B1237" s="26"/>
      <c r="C1237" s="111"/>
      <c r="D1237" s="99"/>
      <c r="J1237" s="9"/>
    </row>
    <row r="1238" spans="1:10">
      <c r="A1238" s="108"/>
      <c r="B1238" s="24"/>
      <c r="C1238" s="110"/>
      <c r="D1238" s="99"/>
      <c r="J1238" s="8"/>
    </row>
    <row r="1239" spans="1:10">
      <c r="A1239" s="109"/>
      <c r="B1239" s="26"/>
      <c r="C1239" s="111"/>
      <c r="D1239" s="99"/>
      <c r="J1239" s="9"/>
    </row>
    <row r="1240" spans="1:10">
      <c r="A1240" s="108"/>
      <c r="B1240" s="24"/>
      <c r="C1240" s="110"/>
      <c r="D1240" s="99"/>
      <c r="J1240" s="8"/>
    </row>
    <row r="1241" spans="1:10">
      <c r="A1241" s="109"/>
      <c r="B1241" s="26"/>
      <c r="C1241" s="111"/>
      <c r="D1241" s="99"/>
      <c r="J1241" s="9"/>
    </row>
    <row r="1242" spans="1:10">
      <c r="A1242" s="108"/>
      <c r="B1242" s="24"/>
      <c r="C1242" s="110"/>
      <c r="D1242" s="99"/>
      <c r="J1242" s="8"/>
    </row>
    <row r="1243" spans="1:10">
      <c r="A1243" s="109"/>
      <c r="B1243" s="26"/>
      <c r="C1243" s="111"/>
      <c r="D1243" s="99"/>
      <c r="J1243" s="9"/>
    </row>
    <row r="1244" spans="1:10">
      <c r="A1244" s="108"/>
      <c r="B1244" s="24"/>
      <c r="C1244" s="110"/>
      <c r="D1244" s="99"/>
      <c r="J1244" s="8"/>
    </row>
    <row r="1245" spans="1:10">
      <c r="A1245" s="109"/>
      <c r="B1245" s="26"/>
      <c r="C1245" s="111"/>
      <c r="D1245" s="99"/>
      <c r="J1245" s="9"/>
    </row>
    <row r="1246" spans="1:10">
      <c r="A1246" s="108"/>
      <c r="B1246" s="24"/>
      <c r="C1246" s="110"/>
      <c r="D1246" s="99"/>
      <c r="J1246" s="8"/>
    </row>
    <row r="1247" spans="1:10">
      <c r="A1247" s="109"/>
      <c r="B1247" s="26"/>
      <c r="C1247" s="111"/>
      <c r="D1247" s="99"/>
      <c r="J1247" s="9"/>
    </row>
    <row r="1248" spans="1:10">
      <c r="A1248" s="108"/>
      <c r="B1248" s="24"/>
      <c r="C1248" s="110"/>
      <c r="D1248" s="99"/>
      <c r="J1248" s="8"/>
    </row>
    <row r="1249" spans="1:10">
      <c r="A1249" s="109"/>
      <c r="B1249" s="26"/>
      <c r="C1249" s="111"/>
      <c r="D1249" s="99"/>
      <c r="J1249" s="9"/>
    </row>
    <row r="1250" spans="1:10">
      <c r="A1250" s="108"/>
      <c r="B1250" s="24"/>
      <c r="C1250" s="110"/>
      <c r="D1250" s="99"/>
      <c r="J1250" s="8"/>
    </row>
    <row r="1251" spans="1:10">
      <c r="A1251" s="109"/>
      <c r="B1251" s="26"/>
      <c r="C1251" s="111"/>
      <c r="D1251" s="99"/>
      <c r="J1251" s="9"/>
    </row>
    <row r="1252" spans="1:10">
      <c r="A1252" s="108"/>
      <c r="B1252" s="24"/>
      <c r="C1252" s="110"/>
      <c r="D1252" s="99"/>
      <c r="J1252" s="8"/>
    </row>
    <row r="1253" spans="1:10">
      <c r="A1253" s="109"/>
      <c r="B1253" s="26"/>
      <c r="C1253" s="111"/>
      <c r="D1253" s="99"/>
      <c r="J1253" s="9"/>
    </row>
    <row r="1254" spans="1:10">
      <c r="A1254" s="108"/>
      <c r="B1254" s="24"/>
      <c r="C1254" s="110"/>
      <c r="D1254" s="99"/>
      <c r="J1254" s="8"/>
    </row>
    <row r="1255" spans="1:10">
      <c r="A1255" s="109"/>
      <c r="B1255" s="26"/>
      <c r="C1255" s="111"/>
      <c r="D1255" s="99"/>
      <c r="J1255" s="9"/>
    </row>
    <row r="1256" spans="1:10">
      <c r="A1256" s="108"/>
      <c r="B1256" s="24"/>
      <c r="C1256" s="110"/>
      <c r="D1256" s="99"/>
      <c r="J1256" s="8"/>
    </row>
    <row r="1257" spans="1:10">
      <c r="A1257" s="109"/>
      <c r="B1257" s="26"/>
      <c r="C1257" s="111"/>
      <c r="D1257" s="99"/>
      <c r="J1257" s="9"/>
    </row>
    <row r="1258" spans="1:10">
      <c r="A1258" s="108"/>
      <c r="B1258" s="24"/>
      <c r="C1258" s="110"/>
      <c r="D1258" s="99"/>
      <c r="J1258" s="8"/>
    </row>
    <row r="1259" spans="1:10">
      <c r="A1259" s="109"/>
      <c r="B1259" s="26"/>
      <c r="C1259" s="111"/>
      <c r="D1259" s="99"/>
      <c r="J1259" s="9"/>
    </row>
    <row r="1260" spans="1:10">
      <c r="A1260" s="108"/>
      <c r="B1260" s="24"/>
      <c r="C1260" s="110"/>
      <c r="D1260" s="99"/>
      <c r="J1260" s="8"/>
    </row>
    <row r="1261" spans="1:10">
      <c r="A1261" s="109"/>
      <c r="B1261" s="26"/>
      <c r="C1261" s="111"/>
      <c r="D1261" s="99"/>
      <c r="J1261" s="9"/>
    </row>
    <row r="1262" spans="1:10">
      <c r="A1262" s="108"/>
      <c r="B1262" s="24"/>
      <c r="C1262" s="110"/>
      <c r="D1262" s="99"/>
      <c r="J1262" s="8"/>
    </row>
    <row r="1263" spans="1:10">
      <c r="A1263" s="109"/>
      <c r="B1263" s="26"/>
      <c r="C1263" s="111"/>
      <c r="D1263" s="99"/>
      <c r="J1263" s="9"/>
    </row>
    <row r="1264" spans="1:10">
      <c r="A1264" s="108"/>
      <c r="B1264" s="24"/>
      <c r="C1264" s="110"/>
      <c r="D1264" s="99"/>
      <c r="J1264" s="8"/>
    </row>
    <row r="1265" spans="1:10">
      <c r="A1265" s="109"/>
      <c r="B1265" s="26"/>
      <c r="C1265" s="111"/>
      <c r="D1265" s="99"/>
      <c r="J1265" s="9"/>
    </row>
    <row r="1266" spans="1:10">
      <c r="A1266" s="108"/>
      <c r="B1266" s="24"/>
      <c r="C1266" s="110"/>
      <c r="D1266" s="99"/>
      <c r="J1266" s="8"/>
    </row>
    <row r="1267" spans="1:10">
      <c r="A1267" s="109"/>
      <c r="B1267" s="26"/>
      <c r="C1267" s="111"/>
      <c r="D1267" s="99"/>
      <c r="J1267" s="9"/>
    </row>
    <row r="1268" spans="1:10">
      <c r="A1268" s="108"/>
      <c r="B1268" s="24"/>
      <c r="C1268" s="110"/>
      <c r="D1268" s="99"/>
      <c r="J1268" s="8"/>
    </row>
    <row r="1269" spans="1:10">
      <c r="A1269" s="109"/>
      <c r="B1269" s="26"/>
      <c r="C1269" s="111"/>
      <c r="D1269" s="99"/>
      <c r="J1269" s="9"/>
    </row>
    <row r="1270" spans="1:10">
      <c r="A1270" s="108"/>
      <c r="B1270" s="24"/>
      <c r="C1270" s="110"/>
      <c r="D1270" s="99"/>
      <c r="J1270" s="8"/>
    </row>
    <row r="1271" spans="1:10">
      <c r="A1271" s="109"/>
      <c r="B1271" s="26"/>
      <c r="C1271" s="111"/>
      <c r="D1271" s="99"/>
      <c r="J1271" s="9"/>
    </row>
    <row r="1272" spans="1:10">
      <c r="A1272" s="108"/>
      <c r="B1272" s="24"/>
      <c r="C1272" s="110"/>
      <c r="D1272" s="99"/>
      <c r="J1272" s="8"/>
    </row>
    <row r="1273" spans="1:10">
      <c r="A1273" s="109"/>
      <c r="B1273" s="26"/>
      <c r="C1273" s="111"/>
      <c r="D1273" s="99"/>
      <c r="J1273" s="9"/>
    </row>
    <row r="1274" spans="1:10">
      <c r="A1274" s="108"/>
      <c r="B1274" s="24"/>
      <c r="C1274" s="110"/>
      <c r="D1274" s="99"/>
      <c r="J1274" s="8"/>
    </row>
    <row r="1275" spans="1:10">
      <c r="A1275" s="109"/>
      <c r="B1275" s="26"/>
      <c r="C1275" s="111"/>
      <c r="D1275" s="99"/>
      <c r="J1275" s="9"/>
    </row>
    <row r="1276" spans="1:10">
      <c r="A1276" s="108"/>
      <c r="B1276" s="24"/>
      <c r="C1276" s="110"/>
      <c r="D1276" s="99"/>
      <c r="J1276" s="8"/>
    </row>
    <row r="1277" spans="1:10">
      <c r="A1277" s="109"/>
      <c r="B1277" s="26"/>
      <c r="C1277" s="111"/>
      <c r="D1277" s="99"/>
      <c r="J1277" s="9"/>
    </row>
    <row r="1278" spans="1:10">
      <c r="A1278" s="108"/>
      <c r="B1278" s="24"/>
      <c r="C1278" s="110"/>
      <c r="D1278" s="99"/>
      <c r="J1278" s="8"/>
    </row>
    <row r="1279" spans="1:10">
      <c r="A1279" s="109"/>
      <c r="B1279" s="26"/>
      <c r="C1279" s="111"/>
      <c r="D1279" s="99"/>
      <c r="J1279" s="9"/>
    </row>
    <row r="1280" spans="1:10">
      <c r="A1280" s="108"/>
      <c r="B1280" s="24"/>
      <c r="C1280" s="110"/>
      <c r="D1280" s="99"/>
      <c r="J1280" s="8"/>
    </row>
    <row r="1281" spans="1:10">
      <c r="A1281" s="109"/>
      <c r="B1281" s="26"/>
      <c r="C1281" s="111"/>
      <c r="D1281" s="99"/>
      <c r="J1281" s="9"/>
    </row>
    <row r="1282" spans="1:10">
      <c r="A1282" s="108"/>
      <c r="B1282" s="24"/>
      <c r="C1282" s="110"/>
      <c r="D1282" s="99"/>
      <c r="J1282" s="8"/>
    </row>
    <row r="1283" spans="1:10">
      <c r="A1283" s="109"/>
      <c r="B1283" s="26"/>
      <c r="C1283" s="111"/>
      <c r="D1283" s="99"/>
      <c r="J1283" s="9"/>
    </row>
    <row r="1284" spans="1:10">
      <c r="A1284" s="108"/>
      <c r="B1284" s="24"/>
      <c r="C1284" s="110"/>
      <c r="D1284" s="99"/>
      <c r="J1284" s="8"/>
    </row>
    <row r="1285" spans="1:10">
      <c r="A1285" s="109"/>
      <c r="B1285" s="26"/>
      <c r="C1285" s="111"/>
      <c r="D1285" s="99"/>
      <c r="J1285" s="9"/>
    </row>
    <row r="1286" spans="1:10">
      <c r="A1286" s="108"/>
      <c r="B1286" s="24"/>
      <c r="C1286" s="110"/>
      <c r="D1286" s="99"/>
      <c r="J1286" s="8"/>
    </row>
    <row r="1287" spans="1:10">
      <c r="A1287" s="109"/>
      <c r="B1287" s="26"/>
      <c r="C1287" s="111"/>
      <c r="D1287" s="99"/>
      <c r="J1287" s="9"/>
    </row>
    <row r="1288" spans="1:10">
      <c r="A1288" s="108"/>
      <c r="B1288" s="24"/>
      <c r="C1288" s="110"/>
      <c r="D1288" s="99"/>
      <c r="J1288" s="8"/>
    </row>
    <row r="1289" spans="1:10">
      <c r="A1289" s="109"/>
      <c r="B1289" s="26"/>
      <c r="C1289" s="111"/>
      <c r="D1289" s="99"/>
      <c r="J1289" s="9"/>
    </row>
    <row r="1290" spans="1:10">
      <c r="A1290" s="108"/>
      <c r="B1290" s="24"/>
      <c r="C1290" s="110"/>
      <c r="D1290" s="99"/>
      <c r="J1290" s="8"/>
    </row>
    <row r="1291" spans="1:10">
      <c r="A1291" s="109"/>
      <c r="B1291" s="26"/>
      <c r="C1291" s="111"/>
      <c r="D1291" s="99"/>
      <c r="J1291" s="9"/>
    </row>
    <row r="1292" spans="1:10">
      <c r="A1292" s="108"/>
      <c r="B1292" s="24"/>
      <c r="C1292" s="110"/>
      <c r="D1292" s="99"/>
      <c r="J1292" s="8"/>
    </row>
    <row r="1293" spans="1:10">
      <c r="A1293" s="109"/>
      <c r="B1293" s="26"/>
      <c r="C1293" s="111"/>
      <c r="D1293" s="99"/>
      <c r="J1293" s="9"/>
    </row>
    <row r="1294" spans="1:10">
      <c r="A1294" s="108"/>
      <c r="B1294" s="24"/>
      <c r="C1294" s="110"/>
      <c r="D1294" s="99"/>
      <c r="J1294" s="8"/>
    </row>
    <row r="1295" spans="1:10">
      <c r="A1295" s="109"/>
      <c r="B1295" s="26"/>
      <c r="C1295" s="111"/>
      <c r="D1295" s="99"/>
      <c r="J1295" s="9"/>
    </row>
    <row r="1296" spans="1:10">
      <c r="A1296" s="108"/>
      <c r="B1296" s="24"/>
      <c r="C1296" s="110"/>
      <c r="D1296" s="99"/>
      <c r="J1296" s="8"/>
    </row>
    <row r="1297" spans="1:10">
      <c r="A1297" s="109"/>
      <c r="B1297" s="26"/>
      <c r="C1297" s="111"/>
      <c r="D1297" s="99"/>
      <c r="J1297" s="9"/>
    </row>
    <row r="1298" spans="1:10">
      <c r="A1298" s="108"/>
      <c r="B1298" s="24"/>
      <c r="C1298" s="110"/>
      <c r="D1298" s="99"/>
      <c r="J1298" s="8"/>
    </row>
    <row r="1299" spans="1:10">
      <c r="A1299" s="109"/>
      <c r="B1299" s="26"/>
      <c r="C1299" s="111"/>
      <c r="D1299" s="99"/>
      <c r="J1299" s="9"/>
    </row>
    <row r="1300" spans="1:10">
      <c r="A1300" s="108"/>
      <c r="B1300" s="24"/>
      <c r="C1300" s="110"/>
      <c r="D1300" s="99"/>
      <c r="J1300" s="8"/>
    </row>
    <row r="1301" spans="1:10">
      <c r="A1301" s="109"/>
      <c r="B1301" s="26"/>
      <c r="C1301" s="111"/>
      <c r="D1301" s="99"/>
      <c r="J1301" s="9"/>
    </row>
    <row r="1302" spans="1:10">
      <c r="A1302" s="108"/>
      <c r="B1302" s="24"/>
      <c r="C1302" s="110"/>
      <c r="D1302" s="99"/>
      <c r="J1302" s="8"/>
    </row>
    <row r="1303" spans="1:10">
      <c r="A1303" s="109"/>
      <c r="B1303" s="26"/>
      <c r="C1303" s="111"/>
      <c r="D1303" s="99"/>
      <c r="J1303" s="9"/>
    </row>
    <row r="1304" spans="1:10">
      <c r="A1304" s="108"/>
      <c r="B1304" s="24"/>
      <c r="C1304" s="110"/>
      <c r="D1304" s="99"/>
      <c r="J1304" s="8"/>
    </row>
    <row r="1305" spans="1:10">
      <c r="A1305" s="109"/>
      <c r="B1305" s="26"/>
      <c r="C1305" s="111"/>
      <c r="D1305" s="99"/>
      <c r="J1305" s="9"/>
    </row>
    <row r="1306" spans="1:10">
      <c r="A1306" s="108"/>
      <c r="B1306" s="24"/>
      <c r="C1306" s="110"/>
      <c r="D1306" s="99"/>
      <c r="J1306" s="8"/>
    </row>
    <row r="1307" spans="1:10">
      <c r="A1307" s="109"/>
      <c r="B1307" s="26"/>
      <c r="C1307" s="111"/>
      <c r="D1307" s="99"/>
      <c r="J1307" s="9"/>
    </row>
    <row r="1308" spans="1:10">
      <c r="A1308" s="108"/>
      <c r="B1308" s="24"/>
      <c r="C1308" s="110"/>
      <c r="D1308" s="99"/>
      <c r="J1308" s="8"/>
    </row>
    <row r="1309" spans="1:10">
      <c r="A1309" s="109"/>
      <c r="B1309" s="26"/>
      <c r="C1309" s="111"/>
      <c r="D1309" s="99"/>
      <c r="J1309" s="9"/>
    </row>
    <row r="1310" spans="1:10">
      <c r="A1310" s="108"/>
      <c r="B1310" s="24"/>
      <c r="C1310" s="110"/>
      <c r="D1310" s="99"/>
      <c r="J1310" s="8"/>
    </row>
    <row r="1311" spans="1:10">
      <c r="A1311" s="109"/>
      <c r="B1311" s="26"/>
      <c r="C1311" s="111"/>
      <c r="D1311" s="99"/>
      <c r="J1311" s="9"/>
    </row>
    <row r="1312" spans="1:10">
      <c r="A1312" s="108"/>
      <c r="B1312" s="24"/>
      <c r="C1312" s="110"/>
      <c r="D1312" s="99"/>
      <c r="J1312" s="8"/>
    </row>
    <row r="1313" spans="1:10">
      <c r="A1313" s="109"/>
      <c r="B1313" s="26"/>
      <c r="C1313" s="111"/>
      <c r="D1313" s="99"/>
      <c r="J1313" s="9"/>
    </row>
    <row r="1314" spans="1:10">
      <c r="A1314" s="108"/>
      <c r="B1314" s="24"/>
      <c r="C1314" s="110"/>
      <c r="D1314" s="99"/>
      <c r="J1314" s="8"/>
    </row>
    <row r="1315" spans="1:10">
      <c r="A1315" s="109"/>
      <c r="B1315" s="26"/>
      <c r="C1315" s="111"/>
      <c r="D1315" s="99"/>
      <c r="J1315" s="9"/>
    </row>
    <row r="1316" spans="1:10">
      <c r="A1316" s="108"/>
      <c r="B1316" s="24"/>
      <c r="C1316" s="110"/>
      <c r="D1316" s="99"/>
      <c r="J1316" s="8"/>
    </row>
    <row r="1317" spans="1:10">
      <c r="A1317" s="109"/>
      <c r="B1317" s="26"/>
      <c r="C1317" s="111"/>
      <c r="D1317" s="99"/>
      <c r="J1317" s="9"/>
    </row>
    <row r="1318" spans="1:10">
      <c r="A1318" s="108"/>
      <c r="B1318" s="24"/>
      <c r="C1318" s="110"/>
      <c r="D1318" s="99"/>
      <c r="J1318" s="8"/>
    </row>
    <row r="1319" spans="1:10">
      <c r="A1319" s="109"/>
      <c r="B1319" s="26"/>
      <c r="C1319" s="111"/>
      <c r="D1319" s="99"/>
      <c r="J1319" s="9"/>
    </row>
    <row r="1320" spans="1:10">
      <c r="A1320" s="108"/>
      <c r="B1320" s="24"/>
      <c r="C1320" s="110"/>
      <c r="D1320" s="99"/>
      <c r="J1320" s="8"/>
    </row>
    <row r="1321" spans="1:10">
      <c r="A1321" s="109"/>
      <c r="B1321" s="26"/>
      <c r="C1321" s="111"/>
      <c r="D1321" s="99"/>
      <c r="J1321" s="9"/>
    </row>
    <row r="1322" spans="1:10">
      <c r="A1322" s="108"/>
      <c r="B1322" s="24"/>
      <c r="C1322" s="110"/>
      <c r="D1322" s="99"/>
      <c r="J1322" s="8"/>
    </row>
    <row r="1323" spans="1:10">
      <c r="A1323" s="109"/>
      <c r="B1323" s="26"/>
      <c r="C1323" s="111"/>
      <c r="D1323" s="99"/>
      <c r="J1323" s="9"/>
    </row>
    <row r="1324" spans="1:10">
      <c r="A1324" s="108"/>
      <c r="B1324" s="24"/>
      <c r="C1324" s="110"/>
      <c r="D1324" s="99"/>
      <c r="J1324" s="8"/>
    </row>
    <row r="1325" spans="1:10">
      <c r="A1325" s="109"/>
      <c r="B1325" s="26"/>
      <c r="C1325" s="111"/>
      <c r="D1325" s="99"/>
      <c r="J1325" s="9"/>
    </row>
    <row r="1326" spans="1:10">
      <c r="A1326" s="108"/>
      <c r="B1326" s="24"/>
      <c r="C1326" s="110"/>
      <c r="D1326" s="99"/>
      <c r="J1326" s="8"/>
    </row>
    <row r="1327" spans="1:10">
      <c r="A1327" s="109"/>
      <c r="B1327" s="26"/>
      <c r="C1327" s="111"/>
      <c r="D1327" s="99"/>
      <c r="J1327" s="9"/>
    </row>
    <row r="1328" spans="1:10">
      <c r="A1328" s="108"/>
      <c r="B1328" s="24"/>
      <c r="C1328" s="110"/>
      <c r="D1328" s="99"/>
      <c r="J1328" s="8"/>
    </row>
    <row r="1329" spans="1:10">
      <c r="A1329" s="109"/>
      <c r="B1329" s="26"/>
      <c r="C1329" s="111"/>
      <c r="D1329" s="99"/>
      <c r="J1329" s="9"/>
    </row>
    <row r="1330" spans="1:10">
      <c r="A1330" s="108"/>
      <c r="B1330" s="24"/>
      <c r="C1330" s="110"/>
      <c r="D1330" s="99"/>
      <c r="J1330" s="8"/>
    </row>
    <row r="1331" spans="1:10">
      <c r="A1331" s="109"/>
      <c r="B1331" s="26"/>
      <c r="C1331" s="111"/>
      <c r="D1331" s="99"/>
      <c r="J1331" s="9"/>
    </row>
    <row r="1332" spans="1:10">
      <c r="A1332" s="108"/>
      <c r="B1332" s="24"/>
      <c r="C1332" s="110"/>
      <c r="D1332" s="99"/>
      <c r="J1332" s="8"/>
    </row>
    <row r="1333" spans="1:10">
      <c r="A1333" s="109"/>
      <c r="B1333" s="26"/>
      <c r="C1333" s="111"/>
      <c r="D1333" s="99"/>
      <c r="J1333" s="9"/>
    </row>
    <row r="1334" spans="1:10">
      <c r="A1334" s="108"/>
      <c r="B1334" s="24"/>
      <c r="C1334" s="110"/>
      <c r="D1334" s="99"/>
      <c r="J1334" s="8"/>
    </row>
    <row r="1335" spans="1:10">
      <c r="A1335" s="109"/>
      <c r="B1335" s="26"/>
      <c r="C1335" s="111"/>
      <c r="D1335" s="99"/>
      <c r="J1335" s="9"/>
    </row>
    <row r="1336" spans="1:10">
      <c r="A1336" s="108"/>
      <c r="B1336" s="24"/>
      <c r="C1336" s="110"/>
      <c r="D1336" s="99"/>
      <c r="J1336" s="8"/>
    </row>
    <row r="1337" spans="1:10">
      <c r="A1337" s="109"/>
      <c r="B1337" s="26"/>
      <c r="C1337" s="111"/>
      <c r="D1337" s="99"/>
      <c r="J1337" s="9"/>
    </row>
    <row r="1338" spans="1:10">
      <c r="A1338" s="108"/>
      <c r="B1338" s="24"/>
      <c r="C1338" s="110"/>
      <c r="D1338" s="99"/>
      <c r="J1338" s="8"/>
    </row>
    <row r="1339" spans="1:10">
      <c r="A1339" s="109"/>
      <c r="B1339" s="26"/>
      <c r="C1339" s="111"/>
      <c r="D1339" s="99"/>
      <c r="J1339" s="9"/>
    </row>
    <row r="1340" spans="1:10">
      <c r="A1340" s="108"/>
      <c r="B1340" s="24"/>
      <c r="C1340" s="110"/>
      <c r="D1340" s="99"/>
      <c r="J1340" s="8"/>
    </row>
    <row r="1341" spans="1:10">
      <c r="A1341" s="109"/>
      <c r="B1341" s="26"/>
      <c r="C1341" s="111"/>
      <c r="D1341" s="99"/>
      <c r="J1341" s="9"/>
    </row>
    <row r="1342" spans="1:10">
      <c r="A1342" s="108"/>
      <c r="B1342" s="24"/>
      <c r="C1342" s="110"/>
      <c r="D1342" s="99"/>
      <c r="J1342" s="8"/>
    </row>
    <row r="1343" spans="1:10">
      <c r="A1343" s="109"/>
      <c r="B1343" s="26"/>
      <c r="C1343" s="111"/>
      <c r="D1343" s="99"/>
      <c r="J1343" s="9"/>
    </row>
    <row r="1344" spans="1:10">
      <c r="A1344" s="108"/>
      <c r="B1344" s="24"/>
      <c r="C1344" s="110"/>
      <c r="D1344" s="99"/>
      <c r="J1344" s="8"/>
    </row>
    <row r="1345" spans="1:10">
      <c r="A1345" s="109"/>
      <c r="B1345" s="26"/>
      <c r="C1345" s="111"/>
      <c r="D1345" s="99"/>
      <c r="J1345" s="9"/>
    </row>
    <row r="1346" spans="1:10">
      <c r="A1346" s="108"/>
      <c r="B1346" s="24"/>
      <c r="C1346" s="110"/>
      <c r="D1346" s="99"/>
      <c r="J1346" s="8"/>
    </row>
    <row r="1347" spans="1:10">
      <c r="A1347" s="109"/>
      <c r="B1347" s="26"/>
      <c r="C1347" s="111"/>
      <c r="D1347" s="99"/>
      <c r="J1347" s="9"/>
    </row>
    <row r="1348" spans="1:10">
      <c r="A1348" s="108"/>
      <c r="B1348" s="24"/>
      <c r="C1348" s="110"/>
      <c r="D1348" s="99"/>
      <c r="J1348" s="8"/>
    </row>
    <row r="1349" spans="1:10">
      <c r="A1349" s="109"/>
      <c r="B1349" s="26"/>
      <c r="C1349" s="111"/>
      <c r="D1349" s="99"/>
      <c r="J1349" s="9"/>
    </row>
    <row r="1350" spans="1:10">
      <c r="A1350" s="108"/>
      <c r="B1350" s="24"/>
      <c r="C1350" s="110"/>
      <c r="D1350" s="99"/>
      <c r="J1350" s="8"/>
    </row>
    <row r="1351" spans="1:10">
      <c r="A1351" s="109"/>
      <c r="B1351" s="26"/>
      <c r="C1351" s="111"/>
      <c r="D1351" s="99"/>
      <c r="J1351" s="9"/>
    </row>
    <row r="1352" spans="1:10">
      <c r="A1352" s="108"/>
      <c r="B1352" s="24"/>
      <c r="C1352" s="110"/>
      <c r="D1352" s="99"/>
      <c r="J1352" s="8"/>
    </row>
    <row r="1353" spans="1:10">
      <c r="A1353" s="109"/>
      <c r="B1353" s="26"/>
      <c r="C1353" s="111"/>
      <c r="D1353" s="99"/>
      <c r="J1353" s="9"/>
    </row>
    <row r="1354" spans="1:10">
      <c r="A1354" s="108"/>
      <c r="B1354" s="24"/>
      <c r="C1354" s="110"/>
      <c r="D1354" s="99"/>
      <c r="J1354" s="8"/>
    </row>
    <row r="1355" spans="1:10">
      <c r="A1355" s="109"/>
      <c r="B1355" s="26"/>
      <c r="C1355" s="111"/>
      <c r="D1355" s="99"/>
      <c r="J1355" s="9"/>
    </row>
    <row r="1356" spans="1:10">
      <c r="A1356" s="108"/>
      <c r="B1356" s="24"/>
      <c r="C1356" s="110"/>
      <c r="D1356" s="99"/>
      <c r="J1356" s="8"/>
    </row>
    <row r="1357" spans="1:10">
      <c r="A1357" s="109"/>
      <c r="B1357" s="26"/>
      <c r="C1357" s="111"/>
      <c r="D1357" s="99"/>
      <c r="J1357" s="9"/>
    </row>
    <row r="1358" spans="1:10">
      <c r="A1358" s="108"/>
      <c r="B1358" s="24"/>
      <c r="C1358" s="110"/>
      <c r="D1358" s="99"/>
      <c r="J1358" s="8"/>
    </row>
    <row r="1359" spans="1:10">
      <c r="A1359" s="109"/>
      <c r="B1359" s="26"/>
      <c r="C1359" s="111"/>
      <c r="D1359" s="99"/>
      <c r="J1359" s="9"/>
    </row>
    <row r="1360" spans="1:10">
      <c r="A1360" s="108"/>
      <c r="B1360" s="24"/>
      <c r="C1360" s="110"/>
      <c r="D1360" s="99"/>
      <c r="J1360" s="8"/>
    </row>
    <row r="1361" spans="1:10">
      <c r="A1361" s="109"/>
      <c r="B1361" s="26"/>
      <c r="C1361" s="111"/>
      <c r="D1361" s="99"/>
      <c r="J1361" s="9"/>
    </row>
    <row r="1362" spans="1:10">
      <c r="A1362" s="108"/>
      <c r="B1362" s="24"/>
      <c r="C1362" s="110"/>
      <c r="D1362" s="99"/>
      <c r="J1362" s="8"/>
    </row>
    <row r="1363" spans="1:10">
      <c r="A1363" s="109"/>
      <c r="B1363" s="26"/>
      <c r="C1363" s="111"/>
      <c r="D1363" s="99"/>
      <c r="J1363" s="9"/>
    </row>
    <row r="1364" spans="1:10">
      <c r="A1364" s="108"/>
      <c r="B1364" s="24"/>
      <c r="C1364" s="110"/>
      <c r="D1364" s="99"/>
      <c r="J1364" s="8"/>
    </row>
    <row r="1365" spans="1:10">
      <c r="A1365" s="109"/>
      <c r="B1365" s="26"/>
      <c r="C1365" s="111"/>
      <c r="D1365" s="99"/>
      <c r="J1365" s="9"/>
    </row>
    <row r="1366" spans="1:10">
      <c r="A1366" s="108"/>
      <c r="B1366" s="24"/>
      <c r="C1366" s="110"/>
      <c r="D1366" s="99"/>
      <c r="J1366" s="8"/>
    </row>
    <row r="1367" spans="1:10">
      <c r="A1367" s="109"/>
      <c r="B1367" s="26"/>
      <c r="C1367" s="111"/>
      <c r="D1367" s="99"/>
      <c r="J1367" s="9"/>
    </row>
    <row r="1368" spans="1:10">
      <c r="A1368" s="108"/>
      <c r="B1368" s="24"/>
      <c r="C1368" s="110"/>
      <c r="D1368" s="99"/>
      <c r="J1368" s="8"/>
    </row>
    <row r="1369" spans="1:10">
      <c r="A1369" s="109"/>
      <c r="B1369" s="26"/>
      <c r="C1369" s="111"/>
      <c r="D1369" s="99"/>
      <c r="J1369" s="9"/>
    </row>
    <row r="1370" spans="1:10">
      <c r="A1370" s="108"/>
      <c r="B1370" s="24"/>
      <c r="C1370" s="110"/>
      <c r="D1370" s="99"/>
      <c r="J1370" s="8"/>
    </row>
    <row r="1371" spans="1:10">
      <c r="A1371" s="109"/>
      <c r="B1371" s="26"/>
      <c r="C1371" s="111"/>
      <c r="D1371" s="99"/>
      <c r="J1371" s="9"/>
    </row>
    <row r="1372" spans="1:10">
      <c r="A1372" s="108"/>
      <c r="B1372" s="24"/>
      <c r="C1372" s="110"/>
      <c r="D1372" s="99"/>
      <c r="J1372" s="8"/>
    </row>
    <row r="1373" spans="1:10">
      <c r="A1373" s="109"/>
      <c r="B1373" s="26"/>
      <c r="C1373" s="111"/>
      <c r="D1373" s="99"/>
      <c r="J1373" s="9"/>
    </row>
    <row r="1374" spans="1:10">
      <c r="A1374" s="108"/>
      <c r="B1374" s="24"/>
      <c r="C1374" s="110"/>
      <c r="D1374" s="99"/>
      <c r="J1374" s="8"/>
    </row>
    <row r="1375" spans="1:10">
      <c r="A1375" s="109"/>
      <c r="B1375" s="26"/>
      <c r="C1375" s="111"/>
      <c r="D1375" s="99"/>
      <c r="J1375" s="9"/>
    </row>
    <row r="1376" spans="1:10">
      <c r="A1376" s="108"/>
      <c r="B1376" s="24"/>
      <c r="C1376" s="110"/>
      <c r="D1376" s="99"/>
      <c r="J1376" s="8"/>
    </row>
    <row r="1377" spans="1:10">
      <c r="A1377" s="109"/>
      <c r="B1377" s="26"/>
      <c r="C1377" s="111"/>
      <c r="D1377" s="99"/>
      <c r="J1377" s="9"/>
    </row>
    <row r="1378" spans="1:10">
      <c r="A1378" s="108"/>
      <c r="B1378" s="24"/>
      <c r="C1378" s="110"/>
      <c r="D1378" s="99"/>
      <c r="J1378" s="8"/>
    </row>
    <row r="1379" spans="1:10">
      <c r="A1379" s="109"/>
      <c r="B1379" s="26"/>
      <c r="C1379" s="111"/>
      <c r="D1379" s="99"/>
      <c r="J1379" s="9"/>
    </row>
    <row r="1380" spans="1:10">
      <c r="A1380" s="108"/>
      <c r="B1380" s="24"/>
      <c r="C1380" s="110"/>
      <c r="D1380" s="99"/>
      <c r="J1380" s="8"/>
    </row>
    <row r="1381" spans="1:10">
      <c r="A1381" s="109"/>
      <c r="B1381" s="26"/>
      <c r="C1381" s="111"/>
      <c r="D1381" s="99"/>
      <c r="J1381" s="9"/>
    </row>
    <row r="1382" spans="1:10">
      <c r="A1382" s="108"/>
      <c r="B1382" s="24"/>
      <c r="C1382" s="110"/>
      <c r="D1382" s="99"/>
      <c r="J1382" s="8"/>
    </row>
    <row r="1383" spans="1:10">
      <c r="A1383" s="109"/>
      <c r="B1383" s="26"/>
      <c r="C1383" s="111"/>
      <c r="D1383" s="99"/>
      <c r="J1383" s="9"/>
    </row>
    <row r="1384" spans="1:10">
      <c r="A1384" s="108"/>
      <c r="B1384" s="24"/>
      <c r="C1384" s="110"/>
      <c r="D1384" s="99"/>
      <c r="J1384" s="8"/>
    </row>
    <row r="1385" spans="1:10">
      <c r="A1385" s="109"/>
      <c r="B1385" s="26"/>
      <c r="C1385" s="111"/>
      <c r="D1385" s="99"/>
      <c r="J1385" s="9"/>
    </row>
    <row r="1386" spans="1:10">
      <c r="A1386" s="108"/>
      <c r="B1386" s="24"/>
      <c r="C1386" s="110"/>
      <c r="D1386" s="99"/>
      <c r="J1386" s="8"/>
    </row>
    <row r="1387" spans="1:10">
      <c r="A1387" s="109"/>
      <c r="B1387" s="26"/>
      <c r="C1387" s="111"/>
      <c r="D1387" s="99"/>
      <c r="J1387" s="9"/>
    </row>
    <row r="1388" spans="1:10">
      <c r="A1388" s="108"/>
      <c r="B1388" s="24"/>
      <c r="C1388" s="110"/>
      <c r="D1388" s="99"/>
      <c r="J1388" s="8"/>
    </row>
    <row r="1389" spans="1:10">
      <c r="A1389" s="109"/>
      <c r="B1389" s="26"/>
      <c r="C1389" s="111"/>
      <c r="D1389" s="99"/>
      <c r="J1389" s="9"/>
    </row>
    <row r="1390" spans="1:10">
      <c r="A1390" s="108"/>
      <c r="B1390" s="24"/>
      <c r="C1390" s="110"/>
      <c r="D1390" s="99"/>
      <c r="J1390" s="8"/>
    </row>
    <row r="1391" spans="1:10">
      <c r="A1391" s="109"/>
      <c r="B1391" s="26"/>
      <c r="C1391" s="111"/>
      <c r="D1391" s="99"/>
      <c r="J1391" s="9"/>
    </row>
    <row r="1392" spans="1:10">
      <c r="A1392" s="108"/>
      <c r="B1392" s="24"/>
      <c r="C1392" s="110"/>
      <c r="D1392" s="99"/>
      <c r="J1392" s="8"/>
    </row>
    <row r="1393" spans="1:10">
      <c r="A1393" s="109"/>
      <c r="B1393" s="26"/>
      <c r="C1393" s="111"/>
      <c r="D1393" s="99"/>
      <c r="J1393" s="9"/>
    </row>
    <row r="1394" spans="1:10">
      <c r="A1394" s="108"/>
      <c r="B1394" s="24"/>
      <c r="C1394" s="110"/>
      <c r="D1394" s="99"/>
      <c r="J1394" s="8"/>
    </row>
    <row r="1395" spans="1:10">
      <c r="A1395" s="109"/>
      <c r="B1395" s="26"/>
      <c r="C1395" s="111"/>
      <c r="D1395" s="99"/>
      <c r="J1395" s="9"/>
    </row>
    <row r="1396" spans="1:10">
      <c r="A1396" s="108"/>
      <c r="B1396" s="24"/>
      <c r="C1396" s="110"/>
      <c r="D1396" s="99"/>
      <c r="J1396" s="8"/>
    </row>
    <row r="1397" spans="1:10">
      <c r="A1397" s="109"/>
      <c r="B1397" s="26"/>
      <c r="C1397" s="111"/>
      <c r="D1397" s="99"/>
      <c r="J1397" s="9"/>
    </row>
    <row r="1398" spans="1:10">
      <c r="A1398" s="108"/>
      <c r="B1398" s="24"/>
      <c r="C1398" s="110"/>
      <c r="D1398" s="99"/>
      <c r="J1398" s="8"/>
    </row>
    <row r="1399" spans="1:10">
      <c r="A1399" s="109"/>
      <c r="B1399" s="26"/>
      <c r="C1399" s="111"/>
      <c r="D1399" s="99"/>
      <c r="J1399" s="9"/>
    </row>
    <row r="1400" spans="1:10">
      <c r="A1400" s="108"/>
      <c r="B1400" s="24"/>
      <c r="C1400" s="110"/>
      <c r="D1400" s="99"/>
      <c r="J1400" s="8"/>
    </row>
    <row r="1401" spans="1:10">
      <c r="A1401" s="109"/>
      <c r="B1401" s="26"/>
      <c r="C1401" s="111"/>
      <c r="D1401" s="99"/>
      <c r="J1401" s="9"/>
    </row>
    <row r="1402" spans="1:10">
      <c r="A1402" s="108"/>
      <c r="B1402" s="24"/>
      <c r="C1402" s="110"/>
      <c r="D1402" s="99"/>
      <c r="J1402" s="8"/>
    </row>
    <row r="1403" spans="1:10">
      <c r="A1403" s="109"/>
      <c r="B1403" s="26"/>
      <c r="C1403" s="111"/>
      <c r="D1403" s="99"/>
      <c r="J1403" s="9"/>
    </row>
    <row r="1404" spans="1:10">
      <c r="A1404" s="108"/>
      <c r="B1404" s="24"/>
      <c r="C1404" s="110"/>
      <c r="D1404" s="99"/>
      <c r="J1404" s="8"/>
    </row>
    <row r="1405" spans="1:10">
      <c r="A1405" s="109"/>
      <c r="B1405" s="26"/>
      <c r="C1405" s="111"/>
      <c r="D1405" s="99"/>
      <c r="J1405" s="9"/>
    </row>
    <row r="1406" spans="1:10">
      <c r="A1406" s="108"/>
      <c r="B1406" s="24"/>
      <c r="C1406" s="110"/>
      <c r="D1406" s="99"/>
      <c r="J1406" s="8"/>
    </row>
    <row r="1407" spans="1:10">
      <c r="A1407" s="109"/>
      <c r="B1407" s="26"/>
      <c r="C1407" s="111"/>
      <c r="D1407" s="99"/>
      <c r="J1407" s="9"/>
    </row>
    <row r="1408" spans="1:10">
      <c r="A1408" s="108"/>
      <c r="B1408" s="24"/>
      <c r="C1408" s="110"/>
      <c r="D1408" s="99"/>
      <c r="J1408" s="8"/>
    </row>
    <row r="1409" spans="1:10">
      <c r="A1409" s="109"/>
      <c r="B1409" s="26"/>
      <c r="C1409" s="111"/>
      <c r="D1409" s="99"/>
      <c r="J1409" s="9"/>
    </row>
    <row r="1410" spans="1:10">
      <c r="A1410" s="108"/>
      <c r="B1410" s="24"/>
      <c r="C1410" s="110"/>
      <c r="D1410" s="99"/>
      <c r="J1410" s="8"/>
    </row>
    <row r="1411" spans="1:10">
      <c r="A1411" s="109"/>
      <c r="B1411" s="26"/>
      <c r="C1411" s="111"/>
      <c r="D1411" s="99"/>
      <c r="J1411" s="9"/>
    </row>
    <row r="1412" spans="1:10">
      <c r="A1412" s="108"/>
      <c r="B1412" s="24"/>
      <c r="C1412" s="110"/>
      <c r="D1412" s="99"/>
      <c r="J1412" s="8"/>
    </row>
    <row r="1413" spans="1:10">
      <c r="A1413" s="109"/>
      <c r="B1413" s="26"/>
      <c r="C1413" s="111"/>
      <c r="D1413" s="99"/>
      <c r="J1413" s="9"/>
    </row>
    <row r="1414" spans="1:10">
      <c r="A1414" s="108"/>
      <c r="B1414" s="24"/>
      <c r="C1414" s="110"/>
      <c r="D1414" s="99"/>
      <c r="J1414" s="8"/>
    </row>
    <row r="1415" spans="1:10">
      <c r="A1415" s="109"/>
      <c r="B1415" s="26"/>
      <c r="C1415" s="111"/>
      <c r="D1415" s="99"/>
      <c r="J1415" s="9"/>
    </row>
    <row r="1416" spans="1:10">
      <c r="A1416" s="108"/>
      <c r="B1416" s="24"/>
      <c r="C1416" s="110"/>
      <c r="D1416" s="99"/>
      <c r="J1416" s="8"/>
    </row>
    <row r="1417" spans="1:10">
      <c r="A1417" s="109"/>
      <c r="B1417" s="26"/>
      <c r="C1417" s="111"/>
      <c r="D1417" s="99"/>
      <c r="J1417" s="9"/>
    </row>
    <row r="1418" spans="1:10">
      <c r="A1418" s="108"/>
      <c r="B1418" s="24"/>
      <c r="C1418" s="110"/>
      <c r="D1418" s="99"/>
      <c r="J1418" s="8"/>
    </row>
    <row r="1419" spans="1:10">
      <c r="A1419" s="109"/>
      <c r="B1419" s="26"/>
      <c r="C1419" s="111"/>
      <c r="D1419" s="99"/>
      <c r="J1419" s="9"/>
    </row>
    <row r="1420" spans="1:10">
      <c r="A1420" s="108"/>
      <c r="B1420" s="24"/>
      <c r="C1420" s="110"/>
      <c r="D1420" s="99"/>
      <c r="J1420" s="8"/>
    </row>
    <row r="1421" spans="1:10">
      <c r="A1421" s="109"/>
      <c r="B1421" s="26"/>
      <c r="C1421" s="111"/>
      <c r="D1421" s="99"/>
      <c r="J1421" s="9"/>
    </row>
    <row r="1422" spans="1:10">
      <c r="A1422" s="108"/>
      <c r="B1422" s="24"/>
      <c r="C1422" s="110"/>
      <c r="D1422" s="99"/>
      <c r="J1422" s="8"/>
    </row>
    <row r="1423" spans="1:10">
      <c r="A1423" s="109"/>
      <c r="B1423" s="26"/>
      <c r="C1423" s="111"/>
      <c r="D1423" s="99"/>
      <c r="J1423" s="9"/>
    </row>
    <row r="1424" spans="1:10">
      <c r="A1424" s="108"/>
      <c r="B1424" s="24"/>
      <c r="C1424" s="110"/>
      <c r="D1424" s="99"/>
      <c r="J1424" s="8"/>
    </row>
    <row r="1425" spans="1:10">
      <c r="A1425" s="109"/>
      <c r="B1425" s="26"/>
      <c r="C1425" s="111"/>
      <c r="D1425" s="99"/>
      <c r="J1425" s="9"/>
    </row>
    <row r="1426" spans="1:10">
      <c r="A1426" s="108"/>
      <c r="B1426" s="24"/>
      <c r="C1426" s="110"/>
      <c r="D1426" s="99"/>
      <c r="J1426" s="8"/>
    </row>
    <row r="1427" spans="1:10">
      <c r="A1427" s="109"/>
      <c r="B1427" s="26"/>
      <c r="C1427" s="111"/>
      <c r="D1427" s="99"/>
      <c r="J1427" s="9"/>
    </row>
    <row r="1428" spans="1:10">
      <c r="A1428" s="108"/>
      <c r="B1428" s="24"/>
      <c r="C1428" s="110"/>
      <c r="D1428" s="99"/>
      <c r="J1428" s="8"/>
    </row>
    <row r="1429" spans="1:10">
      <c r="A1429" s="109"/>
      <c r="B1429" s="26"/>
      <c r="C1429" s="111"/>
      <c r="D1429" s="99"/>
      <c r="J1429" s="9"/>
    </row>
    <row r="1430" spans="1:10">
      <c r="A1430" s="108"/>
      <c r="B1430" s="24"/>
      <c r="C1430" s="110"/>
      <c r="D1430" s="99"/>
      <c r="J1430" s="8"/>
    </row>
    <row r="1431" spans="1:10">
      <c r="A1431" s="109"/>
      <c r="B1431" s="26"/>
      <c r="C1431" s="111"/>
      <c r="D1431" s="99"/>
      <c r="J1431" s="9"/>
    </row>
    <row r="1432" spans="1:10">
      <c r="A1432" s="108"/>
      <c r="B1432" s="24"/>
      <c r="C1432" s="110"/>
      <c r="D1432" s="99"/>
      <c r="J1432" s="8"/>
    </row>
    <row r="1433" spans="1:10">
      <c r="A1433" s="109"/>
      <c r="B1433" s="26"/>
      <c r="C1433" s="111"/>
      <c r="D1433" s="99"/>
      <c r="J1433" s="9"/>
    </row>
    <row r="1434" spans="1:10">
      <c r="A1434" s="108"/>
      <c r="B1434" s="24"/>
      <c r="C1434" s="110"/>
      <c r="D1434" s="99"/>
      <c r="J1434" s="8"/>
    </row>
    <row r="1435" spans="1:10">
      <c r="A1435" s="109"/>
      <c r="B1435" s="26"/>
      <c r="C1435" s="111"/>
      <c r="D1435" s="99"/>
      <c r="J1435" s="9"/>
    </row>
    <row r="1436" spans="1:10">
      <c r="A1436" s="108"/>
      <c r="B1436" s="24"/>
      <c r="C1436" s="110"/>
      <c r="D1436" s="99"/>
      <c r="J1436" s="8"/>
    </row>
    <row r="1437" spans="1:10">
      <c r="A1437" s="109"/>
      <c r="B1437" s="26"/>
      <c r="C1437" s="111"/>
      <c r="D1437" s="99"/>
      <c r="J1437" s="9"/>
    </row>
    <row r="1438" spans="1:10">
      <c r="A1438" s="108"/>
      <c r="B1438" s="24"/>
      <c r="C1438" s="110"/>
      <c r="D1438" s="99"/>
      <c r="J1438" s="8"/>
    </row>
    <row r="1439" spans="1:10">
      <c r="A1439" s="109"/>
      <c r="B1439" s="26"/>
      <c r="C1439" s="111"/>
      <c r="D1439" s="99"/>
      <c r="J1439" s="9"/>
    </row>
    <row r="1440" spans="1:10">
      <c r="A1440" s="108"/>
      <c r="B1440" s="24"/>
      <c r="C1440" s="110"/>
      <c r="D1440" s="99"/>
      <c r="J1440" s="8"/>
    </row>
    <row r="1441" spans="1:10">
      <c r="A1441" s="109"/>
      <c r="B1441" s="26"/>
      <c r="C1441" s="111"/>
      <c r="D1441" s="99"/>
      <c r="J1441" s="9"/>
    </row>
    <row r="1442" spans="1:10">
      <c r="A1442" s="108"/>
      <c r="B1442" s="24"/>
      <c r="C1442" s="110"/>
      <c r="D1442" s="99"/>
      <c r="J1442" s="8"/>
    </row>
    <row r="1443" spans="1:10">
      <c r="A1443" s="109"/>
      <c r="B1443" s="26"/>
      <c r="C1443" s="111"/>
      <c r="D1443" s="99"/>
      <c r="J1443" s="9"/>
    </row>
    <row r="1444" spans="1:10">
      <c r="A1444" s="108"/>
      <c r="B1444" s="24"/>
      <c r="C1444" s="110"/>
      <c r="D1444" s="99"/>
      <c r="J1444" s="8"/>
    </row>
    <row r="1445" spans="1:10">
      <c r="A1445" s="109"/>
      <c r="B1445" s="26"/>
      <c r="C1445" s="111"/>
      <c r="D1445" s="99"/>
      <c r="J1445" s="9"/>
    </row>
    <row r="1446" spans="1:10">
      <c r="A1446" s="108"/>
      <c r="B1446" s="24"/>
      <c r="C1446" s="110"/>
      <c r="D1446" s="99"/>
      <c r="J1446" s="8"/>
    </row>
    <row r="1447" spans="1:10">
      <c r="A1447" s="109"/>
      <c r="B1447" s="26"/>
      <c r="C1447" s="111"/>
      <c r="D1447" s="99"/>
      <c r="J1447" s="9"/>
    </row>
    <row r="1448" spans="1:10">
      <c r="A1448" s="108"/>
      <c r="B1448" s="24"/>
      <c r="C1448" s="110"/>
      <c r="D1448" s="99"/>
      <c r="J1448" s="8"/>
    </row>
    <row r="1449" spans="1:10">
      <c r="A1449" s="109"/>
      <c r="B1449" s="26"/>
      <c r="C1449" s="111"/>
      <c r="D1449" s="99"/>
      <c r="J1449" s="9"/>
    </row>
    <row r="1450" spans="1:10">
      <c r="A1450" s="108"/>
      <c r="B1450" s="24"/>
      <c r="C1450" s="110"/>
      <c r="D1450" s="99"/>
      <c r="J1450" s="8"/>
    </row>
    <row r="1451" spans="1:10">
      <c r="A1451" s="109"/>
      <c r="B1451" s="26"/>
      <c r="C1451" s="111"/>
      <c r="D1451" s="99"/>
      <c r="J1451" s="9"/>
    </row>
    <row r="1452" spans="1:10">
      <c r="A1452" s="108"/>
      <c r="B1452" s="24"/>
      <c r="C1452" s="110"/>
      <c r="D1452" s="99"/>
      <c r="J1452" s="8"/>
    </row>
    <row r="1453" spans="1:10">
      <c r="A1453" s="109"/>
      <c r="B1453" s="26"/>
      <c r="C1453" s="111"/>
      <c r="D1453" s="99"/>
      <c r="J1453" s="9"/>
    </row>
    <row r="1454" spans="1:10">
      <c r="A1454" s="108"/>
      <c r="B1454" s="24"/>
      <c r="C1454" s="110"/>
      <c r="D1454" s="99"/>
      <c r="J1454" s="8"/>
    </row>
    <row r="1455" spans="1:10">
      <c r="A1455" s="109"/>
      <c r="B1455" s="26"/>
      <c r="C1455" s="111"/>
      <c r="D1455" s="99"/>
      <c r="J1455" s="9"/>
    </row>
    <row r="1456" spans="1:10">
      <c r="A1456" s="108"/>
      <c r="B1456" s="24"/>
      <c r="C1456" s="110"/>
      <c r="D1456" s="99"/>
      <c r="J1456" s="8"/>
    </row>
    <row r="1457" spans="1:10">
      <c r="A1457" s="109"/>
      <c r="B1457" s="26"/>
      <c r="C1457" s="111"/>
      <c r="D1457" s="99"/>
      <c r="J1457" s="9"/>
    </row>
    <row r="1458" spans="1:10">
      <c r="A1458" s="108"/>
      <c r="B1458" s="24"/>
      <c r="C1458" s="110"/>
      <c r="D1458" s="99"/>
      <c r="J1458" s="8"/>
    </row>
    <row r="1459" spans="1:10">
      <c r="A1459" s="109"/>
      <c r="B1459" s="26"/>
      <c r="C1459" s="111"/>
      <c r="D1459" s="99"/>
      <c r="J1459" s="9"/>
    </row>
    <row r="1460" spans="1:10">
      <c r="A1460" s="108"/>
      <c r="B1460" s="24"/>
      <c r="C1460" s="110"/>
      <c r="D1460" s="99"/>
      <c r="J1460" s="8"/>
    </row>
    <row r="1461" spans="1:10">
      <c r="A1461" s="109"/>
      <c r="B1461" s="26"/>
      <c r="C1461" s="111"/>
      <c r="D1461" s="99"/>
      <c r="J1461" s="9"/>
    </row>
    <row r="1462" spans="1:10">
      <c r="A1462" s="108"/>
      <c r="B1462" s="24"/>
      <c r="C1462" s="110"/>
      <c r="D1462" s="99"/>
      <c r="J1462" s="8"/>
    </row>
    <row r="1463" spans="1:10">
      <c r="A1463" s="109"/>
      <c r="B1463" s="26"/>
      <c r="C1463" s="111"/>
      <c r="D1463" s="99"/>
      <c r="J1463" s="9"/>
    </row>
    <row r="1464" spans="1:10">
      <c r="A1464" s="108"/>
      <c r="B1464" s="24"/>
      <c r="C1464" s="110"/>
      <c r="D1464" s="99"/>
      <c r="J1464" s="8"/>
    </row>
    <row r="1465" spans="1:10">
      <c r="A1465" s="109"/>
      <c r="B1465" s="26"/>
      <c r="C1465" s="111"/>
      <c r="D1465" s="99"/>
      <c r="J1465" s="9"/>
    </row>
    <row r="1466" spans="1:10">
      <c r="A1466" s="108"/>
      <c r="B1466" s="24"/>
      <c r="C1466" s="110"/>
      <c r="D1466" s="99"/>
      <c r="J1466" s="8"/>
    </row>
    <row r="1467" spans="1:10">
      <c r="A1467" s="109"/>
      <c r="B1467" s="26"/>
      <c r="C1467" s="111"/>
      <c r="D1467" s="99"/>
      <c r="J1467" s="9"/>
    </row>
    <row r="1468" spans="1:10">
      <c r="A1468" s="108"/>
      <c r="B1468" s="24"/>
      <c r="C1468" s="110"/>
      <c r="D1468" s="99"/>
      <c r="J1468" s="8"/>
    </row>
    <row r="1469" spans="1:10">
      <c r="A1469" s="109"/>
      <c r="B1469" s="26"/>
      <c r="C1469" s="111"/>
      <c r="D1469" s="99"/>
      <c r="J1469" s="9"/>
    </row>
    <row r="1470" spans="1:10">
      <c r="A1470" s="108"/>
      <c r="B1470" s="24"/>
      <c r="C1470" s="110"/>
      <c r="D1470" s="99"/>
      <c r="J1470" s="8"/>
    </row>
    <row r="1471" spans="1:10">
      <c r="A1471" s="109"/>
      <c r="B1471" s="26"/>
      <c r="C1471" s="111"/>
      <c r="D1471" s="99"/>
      <c r="J1471" s="9"/>
    </row>
    <row r="1472" spans="1:10">
      <c r="A1472" s="108"/>
      <c r="B1472" s="24"/>
      <c r="C1472" s="110"/>
      <c r="D1472" s="99"/>
      <c r="J1472" s="8"/>
    </row>
    <row r="1473" spans="1:10">
      <c r="A1473" s="109"/>
      <c r="B1473" s="26"/>
      <c r="C1473" s="111"/>
      <c r="D1473" s="99"/>
      <c r="J1473" s="9"/>
    </row>
    <row r="1474" spans="1:10">
      <c r="A1474" s="108"/>
      <c r="B1474" s="24"/>
      <c r="C1474" s="110"/>
      <c r="D1474" s="99"/>
      <c r="J1474" s="8"/>
    </row>
    <row r="1475" spans="1:10">
      <c r="A1475" s="109"/>
      <c r="B1475" s="26"/>
      <c r="C1475" s="111"/>
      <c r="D1475" s="99"/>
      <c r="J1475" s="9"/>
    </row>
    <row r="1476" spans="1:10">
      <c r="A1476" s="108"/>
      <c r="B1476" s="24"/>
      <c r="C1476" s="110"/>
      <c r="D1476" s="99"/>
      <c r="J1476" s="8"/>
    </row>
    <row r="1477" spans="1:10">
      <c r="A1477" s="109"/>
      <c r="B1477" s="26"/>
      <c r="C1477" s="111"/>
      <c r="D1477" s="99"/>
      <c r="J1477" s="9"/>
    </row>
    <row r="1478" spans="1:10">
      <c r="A1478" s="108"/>
      <c r="B1478" s="24"/>
      <c r="C1478" s="110"/>
      <c r="D1478" s="99"/>
      <c r="J1478" s="8"/>
    </row>
    <row r="1479" spans="1:10">
      <c r="A1479" s="109"/>
      <c r="B1479" s="26"/>
      <c r="C1479" s="111"/>
      <c r="D1479" s="99"/>
      <c r="J1479" s="9"/>
    </row>
    <row r="1480" spans="1:10">
      <c r="A1480" s="108"/>
      <c r="B1480" s="24"/>
      <c r="C1480" s="110"/>
      <c r="D1480" s="99"/>
      <c r="J1480" s="8"/>
    </row>
    <row r="1481" spans="1:10">
      <c r="A1481" s="109"/>
      <c r="B1481" s="26"/>
      <c r="C1481" s="111"/>
      <c r="D1481" s="99"/>
      <c r="J1481" s="9"/>
    </row>
    <row r="1482" spans="1:10">
      <c r="A1482" s="108"/>
      <c r="B1482" s="24"/>
      <c r="C1482" s="110"/>
      <c r="D1482" s="99"/>
      <c r="J1482" s="8"/>
    </row>
    <row r="1483" spans="1:10">
      <c r="A1483" s="109"/>
      <c r="B1483" s="26"/>
      <c r="C1483" s="111"/>
      <c r="D1483" s="99"/>
      <c r="J1483" s="9"/>
    </row>
    <row r="1484" spans="1:10">
      <c r="A1484" s="108"/>
      <c r="B1484" s="24"/>
      <c r="C1484" s="110"/>
      <c r="D1484" s="99"/>
      <c r="J1484" s="8"/>
    </row>
    <row r="1485" spans="1:10">
      <c r="A1485" s="109"/>
      <c r="B1485" s="26"/>
      <c r="C1485" s="111"/>
      <c r="D1485" s="99"/>
      <c r="J1485" s="9"/>
    </row>
    <row r="1486" spans="1:10">
      <c r="A1486" s="108"/>
      <c r="B1486" s="24"/>
      <c r="C1486" s="110"/>
      <c r="D1486" s="99"/>
      <c r="J1486" s="8"/>
    </row>
    <row r="1487" spans="1:10">
      <c r="A1487" s="109"/>
      <c r="B1487" s="26"/>
      <c r="C1487" s="111"/>
      <c r="D1487" s="99"/>
      <c r="J1487" s="9"/>
    </row>
    <row r="1488" spans="1:10">
      <c r="A1488" s="108"/>
      <c r="B1488" s="24"/>
      <c r="C1488" s="110"/>
      <c r="D1488" s="99"/>
      <c r="J1488" s="8"/>
    </row>
    <row r="1489" spans="1:10">
      <c r="A1489" s="109"/>
      <c r="B1489" s="26"/>
      <c r="C1489" s="111"/>
      <c r="D1489" s="99"/>
      <c r="J1489" s="9"/>
    </row>
    <row r="1490" spans="1:10">
      <c r="A1490" s="108"/>
      <c r="B1490" s="24"/>
      <c r="C1490" s="110"/>
      <c r="D1490" s="99"/>
      <c r="J1490" s="8"/>
    </row>
    <row r="1491" spans="1:10">
      <c r="A1491" s="109"/>
      <c r="B1491" s="26"/>
      <c r="C1491" s="111"/>
      <c r="D1491" s="99"/>
      <c r="J1491" s="9"/>
    </row>
    <row r="1492" spans="1:10">
      <c r="A1492" s="108"/>
      <c r="B1492" s="24"/>
      <c r="C1492" s="110"/>
      <c r="D1492" s="99"/>
      <c r="J1492" s="8"/>
    </row>
    <row r="1493" spans="1:10">
      <c r="A1493" s="109"/>
      <c r="B1493" s="26"/>
      <c r="C1493" s="111"/>
      <c r="D1493" s="99"/>
      <c r="J1493" s="9"/>
    </row>
    <row r="1494" spans="1:10">
      <c r="A1494" s="108"/>
      <c r="B1494" s="24"/>
      <c r="C1494" s="110"/>
      <c r="D1494" s="99"/>
      <c r="J1494" s="8"/>
    </row>
    <row r="1495" spans="1:10">
      <c r="A1495" s="109"/>
      <c r="B1495" s="26"/>
      <c r="C1495" s="111"/>
      <c r="D1495" s="99"/>
      <c r="J1495" s="9"/>
    </row>
    <row r="1496" spans="1:10">
      <c r="A1496" s="108"/>
      <c r="B1496" s="24"/>
      <c r="C1496" s="110"/>
      <c r="D1496" s="99"/>
      <c r="J1496" s="8"/>
    </row>
    <row r="1497" spans="1:10">
      <c r="A1497" s="109"/>
      <c r="B1497" s="26"/>
      <c r="C1497" s="111"/>
      <c r="D1497" s="99"/>
      <c r="J1497" s="9"/>
    </row>
    <row r="1498" spans="1:10">
      <c r="A1498" s="108"/>
      <c r="B1498" s="24"/>
      <c r="C1498" s="110"/>
      <c r="D1498" s="99"/>
      <c r="J1498" s="8"/>
    </row>
    <row r="1499" spans="1:10">
      <c r="A1499" s="109"/>
      <c r="B1499" s="26"/>
      <c r="C1499" s="111"/>
      <c r="D1499" s="99"/>
      <c r="J1499" s="9"/>
    </row>
    <row r="1500" spans="1:10">
      <c r="A1500" s="108"/>
      <c r="B1500" s="24"/>
      <c r="C1500" s="110"/>
      <c r="D1500" s="99"/>
      <c r="J1500" s="8"/>
    </row>
    <row r="1501" spans="1:10">
      <c r="A1501" s="109"/>
      <c r="B1501" s="26"/>
      <c r="C1501" s="111"/>
      <c r="D1501" s="99"/>
      <c r="J1501" s="9"/>
    </row>
    <row r="1502" spans="1:10">
      <c r="A1502" s="108"/>
      <c r="B1502" s="24"/>
      <c r="C1502" s="110"/>
      <c r="D1502" s="99"/>
      <c r="J1502" s="8"/>
    </row>
    <row r="1503" spans="1:10">
      <c r="A1503" s="109"/>
      <c r="B1503" s="26"/>
      <c r="C1503" s="111"/>
      <c r="D1503" s="99"/>
      <c r="J1503" s="9"/>
    </row>
    <row r="1504" spans="1:10">
      <c r="A1504" s="108"/>
      <c r="B1504" s="24"/>
      <c r="C1504" s="110"/>
      <c r="D1504" s="99"/>
      <c r="J1504" s="8"/>
    </row>
    <row r="1505" spans="1:10">
      <c r="A1505" s="109"/>
      <c r="B1505" s="26"/>
      <c r="C1505" s="111"/>
      <c r="D1505" s="99"/>
      <c r="J1505" s="9"/>
    </row>
    <row r="1506" spans="1:10">
      <c r="A1506" s="108"/>
      <c r="B1506" s="24"/>
      <c r="C1506" s="110"/>
      <c r="D1506" s="99"/>
      <c r="J1506" s="8"/>
    </row>
    <row r="1507" spans="1:10">
      <c r="A1507" s="109"/>
      <c r="B1507" s="26"/>
      <c r="C1507" s="111"/>
      <c r="D1507" s="99"/>
      <c r="J1507" s="9"/>
    </row>
    <row r="1508" spans="1:10">
      <c r="A1508" s="108"/>
      <c r="B1508" s="24"/>
      <c r="C1508" s="110"/>
      <c r="D1508" s="99"/>
      <c r="J1508" s="8"/>
    </row>
    <row r="1509" spans="1:10">
      <c r="A1509" s="109"/>
      <c r="B1509" s="26"/>
      <c r="C1509" s="111"/>
      <c r="D1509" s="99"/>
      <c r="J1509" s="9"/>
    </row>
    <row r="1510" spans="1:10">
      <c r="A1510" s="108"/>
      <c r="B1510" s="24"/>
      <c r="C1510" s="110"/>
      <c r="D1510" s="99"/>
      <c r="J1510" s="8"/>
    </row>
    <row r="1511" spans="1:10">
      <c r="A1511" s="109"/>
      <c r="B1511" s="26"/>
      <c r="C1511" s="111"/>
      <c r="D1511" s="99"/>
      <c r="J1511" s="9"/>
    </row>
    <row r="1512" spans="1:10">
      <c r="A1512" s="108"/>
      <c r="B1512" s="24"/>
      <c r="C1512" s="110"/>
      <c r="D1512" s="99"/>
      <c r="J1512" s="8"/>
    </row>
    <row r="1513" spans="1:10">
      <c r="A1513" s="109"/>
      <c r="B1513" s="26"/>
      <c r="C1513" s="111"/>
      <c r="D1513" s="99"/>
      <c r="J1513" s="9"/>
    </row>
    <row r="1514" spans="1:10">
      <c r="A1514" s="108"/>
      <c r="B1514" s="24"/>
      <c r="C1514" s="110"/>
      <c r="D1514" s="99"/>
      <c r="J1514" s="8"/>
    </row>
    <row r="1515" spans="1:10">
      <c r="A1515" s="109"/>
      <c r="B1515" s="26"/>
      <c r="C1515" s="111"/>
      <c r="D1515" s="99"/>
      <c r="J1515" s="9"/>
    </row>
    <row r="1516" spans="1:10">
      <c r="A1516" s="108"/>
      <c r="B1516" s="24"/>
      <c r="C1516" s="110"/>
      <c r="D1516" s="99"/>
      <c r="J1516" s="8"/>
    </row>
    <row r="1517" spans="1:10">
      <c r="A1517" s="109"/>
      <c r="B1517" s="26"/>
      <c r="C1517" s="111"/>
      <c r="D1517" s="99"/>
      <c r="J1517" s="9"/>
    </row>
    <row r="1518" spans="1:10">
      <c r="A1518" s="108"/>
      <c r="B1518" s="24"/>
      <c r="C1518" s="110"/>
      <c r="D1518" s="99"/>
      <c r="J1518" s="8"/>
    </row>
    <row r="1519" spans="1:10">
      <c r="A1519" s="109"/>
      <c r="B1519" s="26"/>
      <c r="C1519" s="111"/>
      <c r="D1519" s="99"/>
      <c r="J1519" s="9"/>
    </row>
    <row r="1520" spans="1:10">
      <c r="A1520" s="108"/>
      <c r="B1520" s="24"/>
      <c r="C1520" s="110"/>
      <c r="D1520" s="99"/>
      <c r="J1520" s="8"/>
    </row>
    <row r="1521" spans="1:10">
      <c r="A1521" s="109"/>
      <c r="B1521" s="26"/>
      <c r="C1521" s="111"/>
      <c r="D1521" s="99"/>
      <c r="J1521" s="9"/>
    </row>
    <row r="1522" spans="1:10">
      <c r="A1522" s="108"/>
      <c r="B1522" s="24"/>
      <c r="C1522" s="110"/>
      <c r="D1522" s="99"/>
      <c r="J1522" s="8"/>
    </row>
    <row r="1523" spans="1:10">
      <c r="A1523" s="109"/>
      <c r="B1523" s="26"/>
      <c r="C1523" s="111"/>
      <c r="D1523" s="99"/>
      <c r="J1523" s="9"/>
    </row>
    <row r="1524" spans="1:10">
      <c r="A1524" s="108"/>
      <c r="B1524" s="24"/>
      <c r="C1524" s="110"/>
      <c r="D1524" s="99"/>
      <c r="J1524" s="8"/>
    </row>
    <row r="1525" spans="1:10">
      <c r="A1525" s="109"/>
      <c r="B1525" s="26"/>
      <c r="C1525" s="111"/>
      <c r="D1525" s="99"/>
      <c r="J1525" s="9"/>
    </row>
    <row r="1526" spans="1:10">
      <c r="A1526" s="108"/>
      <c r="B1526" s="24"/>
      <c r="C1526" s="110"/>
      <c r="D1526" s="99"/>
      <c r="J1526" s="8"/>
    </row>
    <row r="1527" spans="1:10">
      <c r="A1527" s="109"/>
      <c r="B1527" s="26"/>
      <c r="C1527" s="111"/>
      <c r="D1527" s="99"/>
      <c r="J1527" s="9"/>
    </row>
    <row r="1528" spans="1:10">
      <c r="A1528" s="108"/>
      <c r="B1528" s="24"/>
      <c r="C1528" s="110"/>
      <c r="D1528" s="99"/>
      <c r="J1528" s="8"/>
    </row>
    <row r="1529" spans="1:10">
      <c r="A1529" s="109"/>
      <c r="B1529" s="26"/>
      <c r="C1529" s="111"/>
      <c r="D1529" s="99"/>
      <c r="J1529" s="9"/>
    </row>
    <row r="1530" spans="1:10">
      <c r="A1530" s="108"/>
      <c r="B1530" s="24"/>
      <c r="C1530" s="110"/>
      <c r="D1530" s="99"/>
      <c r="J1530" s="8"/>
    </row>
    <row r="1531" spans="1:10">
      <c r="A1531" s="109"/>
      <c r="B1531" s="26"/>
      <c r="C1531" s="111"/>
      <c r="D1531" s="99"/>
      <c r="J1531" s="9"/>
    </row>
    <row r="1532" spans="1:10">
      <c r="A1532" s="108"/>
      <c r="B1532" s="24"/>
      <c r="C1532" s="110"/>
      <c r="D1532" s="99"/>
      <c r="J1532" s="8"/>
    </row>
    <row r="1533" spans="1:10">
      <c r="A1533" s="109"/>
      <c r="B1533" s="26"/>
      <c r="C1533" s="111"/>
      <c r="D1533" s="99"/>
      <c r="J1533" s="9"/>
    </row>
    <row r="1534" spans="1:10">
      <c r="A1534" s="108"/>
      <c r="B1534" s="24"/>
      <c r="C1534" s="110"/>
      <c r="D1534" s="99"/>
      <c r="J1534" s="8"/>
    </row>
    <row r="1535" spans="1:10">
      <c r="A1535" s="109"/>
      <c r="B1535" s="26"/>
      <c r="C1535" s="111"/>
      <c r="D1535" s="99"/>
      <c r="J1535" s="9"/>
    </row>
    <row r="1536" spans="1:10">
      <c r="A1536" s="108"/>
      <c r="B1536" s="24"/>
      <c r="C1536" s="110"/>
      <c r="D1536" s="99"/>
      <c r="J1536" s="8"/>
    </row>
    <row r="1537" spans="1:10">
      <c r="A1537" s="109"/>
      <c r="B1537" s="26"/>
      <c r="C1537" s="111"/>
      <c r="D1537" s="99"/>
      <c r="J1537" s="9"/>
    </row>
    <row r="1538" spans="1:10">
      <c r="A1538" s="108"/>
      <c r="B1538" s="24"/>
      <c r="C1538" s="110"/>
      <c r="D1538" s="99"/>
      <c r="J1538" s="8"/>
    </row>
    <row r="1539" spans="1:10">
      <c r="A1539" s="109"/>
      <c r="B1539" s="26"/>
      <c r="C1539" s="111"/>
      <c r="D1539" s="99"/>
      <c r="J1539" s="9"/>
    </row>
    <row r="1540" spans="1:10">
      <c r="A1540" s="108"/>
      <c r="B1540" s="24"/>
      <c r="C1540" s="110"/>
      <c r="D1540" s="99"/>
      <c r="J1540" s="8"/>
    </row>
    <row r="1541" spans="1:10">
      <c r="A1541" s="109"/>
      <c r="B1541" s="26"/>
      <c r="C1541" s="111"/>
      <c r="D1541" s="99"/>
      <c r="J1541" s="9"/>
    </row>
    <row r="1542" spans="1:10">
      <c r="A1542" s="108"/>
      <c r="B1542" s="24"/>
      <c r="C1542" s="110"/>
      <c r="D1542" s="99"/>
      <c r="J1542" s="8"/>
    </row>
    <row r="1543" spans="1:10">
      <c r="A1543" s="109"/>
      <c r="B1543" s="26"/>
      <c r="C1543" s="111"/>
      <c r="D1543" s="99"/>
      <c r="J1543" s="9"/>
    </row>
    <row r="1544" spans="1:10">
      <c r="A1544" s="108"/>
      <c r="B1544" s="24"/>
      <c r="C1544" s="110"/>
      <c r="D1544" s="99"/>
      <c r="J1544" s="8"/>
    </row>
    <row r="1545" spans="1:10">
      <c r="A1545" s="109"/>
      <c r="B1545" s="26"/>
      <c r="C1545" s="111"/>
      <c r="D1545" s="99"/>
      <c r="J1545" s="9"/>
    </row>
    <row r="1546" spans="1:10">
      <c r="A1546" s="108"/>
      <c r="B1546" s="24"/>
      <c r="C1546" s="110"/>
      <c r="D1546" s="99"/>
      <c r="J1546" s="8"/>
    </row>
    <row r="1547" spans="1:10">
      <c r="A1547" s="109"/>
      <c r="B1547" s="26"/>
      <c r="C1547" s="111"/>
      <c r="D1547" s="99"/>
      <c r="J1547" s="9"/>
    </row>
    <row r="1548" spans="1:10">
      <c r="A1548" s="108"/>
      <c r="B1548" s="24"/>
      <c r="C1548" s="110"/>
      <c r="D1548" s="99"/>
      <c r="J1548" s="8"/>
    </row>
    <row r="1549" spans="1:10">
      <c r="A1549" s="109"/>
      <c r="B1549" s="26"/>
      <c r="C1549" s="111"/>
      <c r="D1549" s="99"/>
      <c r="J1549" s="9"/>
    </row>
    <row r="1550" spans="1:10">
      <c r="A1550" s="108"/>
      <c r="B1550" s="24"/>
      <c r="C1550" s="110"/>
      <c r="D1550" s="99"/>
      <c r="J1550" s="8"/>
    </row>
    <row r="1551" spans="1:10">
      <c r="A1551" s="109"/>
      <c r="B1551" s="26"/>
      <c r="C1551" s="111"/>
      <c r="D1551" s="99"/>
      <c r="J1551" s="9"/>
    </row>
    <row r="1552" spans="1:10">
      <c r="A1552" s="108"/>
      <c r="B1552" s="24"/>
      <c r="C1552" s="110"/>
      <c r="D1552" s="99"/>
      <c r="J1552" s="8"/>
    </row>
    <row r="1553" spans="1:10">
      <c r="A1553" s="109"/>
      <c r="B1553" s="26"/>
      <c r="C1553" s="111"/>
      <c r="D1553" s="99"/>
      <c r="J1553" s="9"/>
    </row>
    <row r="1554" spans="1:10">
      <c r="A1554" s="108"/>
      <c r="B1554" s="24"/>
      <c r="C1554" s="110"/>
      <c r="D1554" s="99"/>
      <c r="J1554" s="8"/>
    </row>
    <row r="1555" spans="1:10">
      <c r="A1555" s="109"/>
      <c r="B1555" s="26"/>
      <c r="C1555" s="111"/>
      <c r="D1555" s="99"/>
      <c r="J1555" s="9"/>
    </row>
    <row r="1556" spans="1:10">
      <c r="A1556" s="108"/>
      <c r="B1556" s="24"/>
      <c r="C1556" s="110"/>
      <c r="D1556" s="99"/>
      <c r="J1556" s="8"/>
    </row>
    <row r="1557" spans="1:10">
      <c r="A1557" s="109"/>
      <c r="B1557" s="26"/>
      <c r="C1557" s="111"/>
      <c r="D1557" s="99"/>
      <c r="J1557" s="9"/>
    </row>
    <row r="1558" spans="1:10">
      <c r="A1558" s="108"/>
      <c r="B1558" s="24"/>
      <c r="C1558" s="110"/>
      <c r="D1558" s="99"/>
      <c r="J1558" s="8"/>
    </row>
    <row r="1559" spans="1:10">
      <c r="A1559" s="109"/>
      <c r="B1559" s="26"/>
      <c r="C1559" s="111"/>
      <c r="D1559" s="99"/>
      <c r="J1559" s="9"/>
    </row>
    <row r="1560" spans="1:10">
      <c r="A1560" s="108"/>
      <c r="B1560" s="24"/>
      <c r="C1560" s="110"/>
      <c r="D1560" s="99"/>
      <c r="J1560" s="8"/>
    </row>
    <row r="1561" spans="1:10">
      <c r="A1561" s="109"/>
      <c r="B1561" s="26"/>
      <c r="C1561" s="111"/>
      <c r="D1561" s="99"/>
      <c r="J1561" s="9"/>
    </row>
    <row r="1562" spans="1:10">
      <c r="A1562" s="108"/>
      <c r="B1562" s="24"/>
      <c r="C1562" s="110"/>
      <c r="D1562" s="99"/>
      <c r="J1562" s="8"/>
    </row>
    <row r="1563" spans="1:10">
      <c r="A1563" s="109"/>
      <c r="B1563" s="26"/>
      <c r="C1563" s="111"/>
      <c r="D1563" s="99"/>
      <c r="J1563" s="9"/>
    </row>
    <row r="1564" spans="1:10">
      <c r="A1564" s="108"/>
      <c r="B1564" s="24"/>
      <c r="C1564" s="110"/>
      <c r="D1564" s="99"/>
      <c r="J1564" s="8"/>
    </row>
    <row r="1565" spans="1:10">
      <c r="A1565" s="109"/>
      <c r="B1565" s="26"/>
      <c r="C1565" s="111"/>
      <c r="D1565" s="99"/>
      <c r="J1565" s="9"/>
    </row>
    <row r="1566" spans="1:10">
      <c r="A1566" s="108"/>
      <c r="B1566" s="24"/>
      <c r="C1566" s="110"/>
      <c r="D1566" s="99"/>
      <c r="J1566" s="8"/>
    </row>
    <row r="1567" spans="1:10">
      <c r="A1567" s="109"/>
      <c r="B1567" s="26"/>
      <c r="C1567" s="111"/>
      <c r="D1567" s="99"/>
      <c r="J1567" s="9"/>
    </row>
    <row r="1568" spans="1:10">
      <c r="A1568" s="108"/>
      <c r="B1568" s="24"/>
      <c r="C1568" s="110"/>
      <c r="D1568" s="99"/>
      <c r="J1568" s="8"/>
    </row>
    <row r="1569" spans="1:10">
      <c r="A1569" s="109"/>
      <c r="B1569" s="26"/>
      <c r="C1569" s="111"/>
      <c r="D1569" s="99"/>
      <c r="J1569" s="9"/>
    </row>
    <row r="1570" spans="1:10">
      <c r="A1570" s="108"/>
      <c r="B1570" s="24"/>
      <c r="C1570" s="110"/>
      <c r="D1570" s="99"/>
      <c r="J1570" s="8"/>
    </row>
    <row r="1571" spans="1:10">
      <c r="A1571" s="109"/>
      <c r="B1571" s="26"/>
      <c r="C1571" s="111"/>
      <c r="D1571" s="99"/>
      <c r="J1571" s="9"/>
    </row>
    <row r="1572" spans="1:10">
      <c r="A1572" s="108"/>
      <c r="B1572" s="24"/>
      <c r="C1572" s="110"/>
      <c r="D1572" s="99"/>
      <c r="J1572" s="8"/>
    </row>
    <row r="1573" spans="1:10">
      <c r="A1573" s="109"/>
      <c r="B1573" s="26"/>
      <c r="C1573" s="111"/>
      <c r="D1573" s="99"/>
      <c r="J1573" s="9"/>
    </row>
    <row r="1574" spans="1:10">
      <c r="A1574" s="108"/>
      <c r="B1574" s="24"/>
      <c r="C1574" s="110"/>
      <c r="D1574" s="99"/>
      <c r="J1574" s="8"/>
    </row>
    <row r="1575" spans="1:10">
      <c r="A1575" s="109"/>
      <c r="B1575" s="26"/>
      <c r="C1575" s="111"/>
      <c r="D1575" s="99"/>
      <c r="J1575" s="9"/>
    </row>
    <row r="1576" spans="1:10">
      <c r="A1576" s="108"/>
      <c r="B1576" s="24"/>
      <c r="C1576" s="110"/>
      <c r="D1576" s="99"/>
      <c r="J1576" s="8"/>
    </row>
    <row r="1577" spans="1:10">
      <c r="A1577" s="109"/>
      <c r="B1577" s="26"/>
      <c r="C1577" s="111"/>
      <c r="D1577" s="99"/>
      <c r="J1577" s="9"/>
    </row>
    <row r="1578" spans="1:10">
      <c r="A1578" s="108"/>
      <c r="B1578" s="24"/>
      <c r="C1578" s="110"/>
      <c r="D1578" s="99"/>
      <c r="J1578" s="8"/>
    </row>
    <row r="1579" spans="1:10">
      <c r="A1579" s="109"/>
      <c r="B1579" s="26"/>
      <c r="C1579" s="111"/>
      <c r="D1579" s="99"/>
      <c r="J1579" s="9"/>
    </row>
    <row r="1580" spans="1:10">
      <c r="A1580" s="108"/>
      <c r="B1580" s="24"/>
      <c r="C1580" s="110"/>
      <c r="D1580" s="99"/>
      <c r="J1580" s="8"/>
    </row>
    <row r="1581" spans="1:10">
      <c r="A1581" s="109"/>
      <c r="B1581" s="26"/>
      <c r="C1581" s="111"/>
      <c r="D1581" s="99"/>
      <c r="J1581" s="9"/>
    </row>
    <row r="1582" spans="1:10">
      <c r="A1582" s="108"/>
      <c r="B1582" s="24"/>
      <c r="C1582" s="110"/>
      <c r="D1582" s="99"/>
      <c r="J1582" s="8"/>
    </row>
    <row r="1583" spans="1:10">
      <c r="A1583" s="109"/>
      <c r="B1583" s="26"/>
      <c r="C1583" s="111"/>
      <c r="D1583" s="99"/>
      <c r="J1583" s="9"/>
    </row>
    <row r="1584" spans="1:10">
      <c r="A1584" s="108"/>
      <c r="B1584" s="24"/>
      <c r="C1584" s="110"/>
      <c r="D1584" s="99"/>
      <c r="J1584" s="8"/>
    </row>
    <row r="1585" spans="1:10">
      <c r="A1585" s="109"/>
      <c r="B1585" s="26"/>
      <c r="C1585" s="111"/>
      <c r="D1585" s="99"/>
      <c r="J1585" s="9"/>
    </row>
    <row r="1586" spans="1:10">
      <c r="A1586" s="108"/>
      <c r="B1586" s="24"/>
      <c r="C1586" s="110"/>
      <c r="D1586" s="99"/>
      <c r="J1586" s="8"/>
    </row>
    <row r="1587" spans="1:10">
      <c r="A1587" s="109"/>
      <c r="B1587" s="26"/>
      <c r="C1587" s="111"/>
      <c r="D1587" s="99"/>
      <c r="J1587" s="9"/>
    </row>
    <row r="1588" spans="1:10">
      <c r="A1588" s="108"/>
      <c r="B1588" s="24"/>
      <c r="C1588" s="110"/>
      <c r="D1588" s="99"/>
      <c r="J1588" s="8"/>
    </row>
    <row r="1589" spans="1:10">
      <c r="A1589" s="109"/>
      <c r="B1589" s="26"/>
      <c r="C1589" s="111"/>
      <c r="D1589" s="99"/>
      <c r="J1589" s="9"/>
    </row>
    <row r="1590" spans="1:10">
      <c r="A1590" s="108"/>
      <c r="B1590" s="24"/>
      <c r="C1590" s="110"/>
      <c r="D1590" s="99"/>
      <c r="J1590" s="8"/>
    </row>
    <row r="1591" spans="1:10">
      <c r="A1591" s="109"/>
      <c r="B1591" s="26"/>
      <c r="C1591" s="111"/>
      <c r="D1591" s="99"/>
      <c r="J1591" s="9"/>
    </row>
    <row r="1592" spans="1:10">
      <c r="A1592" s="108"/>
      <c r="B1592" s="24"/>
      <c r="C1592" s="110"/>
      <c r="D1592" s="99"/>
      <c r="J1592" s="8"/>
    </row>
    <row r="1593" spans="1:10">
      <c r="A1593" s="109"/>
      <c r="B1593" s="26"/>
      <c r="C1593" s="111"/>
      <c r="D1593" s="99"/>
      <c r="J1593" s="9"/>
    </row>
    <row r="1594" spans="1:10">
      <c r="A1594" s="108"/>
      <c r="B1594" s="24"/>
      <c r="C1594" s="110"/>
      <c r="D1594" s="99"/>
      <c r="J1594" s="8"/>
    </row>
    <row r="1595" spans="1:10">
      <c r="A1595" s="109"/>
      <c r="B1595" s="26"/>
      <c r="C1595" s="111"/>
      <c r="D1595" s="99"/>
      <c r="J1595" s="9"/>
    </row>
    <row r="1596" spans="1:10">
      <c r="A1596" s="108"/>
      <c r="B1596" s="24"/>
      <c r="C1596" s="110"/>
      <c r="D1596" s="99"/>
      <c r="J1596" s="8"/>
    </row>
    <row r="1597" spans="1:10">
      <c r="A1597" s="109"/>
      <c r="B1597" s="26"/>
      <c r="C1597" s="111"/>
      <c r="D1597" s="99"/>
      <c r="J1597" s="9"/>
    </row>
    <row r="1598" spans="1:10">
      <c r="A1598" s="108"/>
      <c r="B1598" s="24"/>
      <c r="C1598" s="110"/>
      <c r="D1598" s="99"/>
      <c r="J1598" s="8"/>
    </row>
    <row r="1599" spans="1:10">
      <c r="A1599" s="109"/>
      <c r="B1599" s="26"/>
      <c r="C1599" s="111"/>
      <c r="D1599" s="99"/>
      <c r="J1599" s="9"/>
    </row>
    <row r="1600" spans="1:10">
      <c r="A1600" s="108"/>
      <c r="B1600" s="24"/>
      <c r="C1600" s="110"/>
      <c r="D1600" s="99"/>
      <c r="J1600" s="8"/>
    </row>
    <row r="1601" spans="1:10">
      <c r="A1601" s="109"/>
      <c r="B1601" s="26"/>
      <c r="C1601" s="111"/>
      <c r="D1601" s="99"/>
      <c r="J1601" s="9"/>
    </row>
    <row r="1602" spans="1:10">
      <c r="A1602" s="108"/>
      <c r="B1602" s="24"/>
      <c r="C1602" s="110"/>
      <c r="D1602" s="99"/>
      <c r="J1602" s="8"/>
    </row>
    <row r="1603" spans="1:10">
      <c r="A1603" s="109"/>
      <c r="B1603" s="26"/>
      <c r="C1603" s="111"/>
      <c r="D1603" s="99"/>
      <c r="J1603" s="9"/>
    </row>
    <row r="1604" spans="1:10">
      <c r="A1604" s="108"/>
      <c r="B1604" s="24"/>
      <c r="C1604" s="110"/>
      <c r="D1604" s="99"/>
      <c r="J1604" s="8"/>
    </row>
    <row r="1605" spans="1:10">
      <c r="A1605" s="109"/>
      <c r="B1605" s="26"/>
      <c r="C1605" s="111"/>
      <c r="D1605" s="99"/>
      <c r="J1605" s="9"/>
    </row>
    <row r="1606" spans="1:10">
      <c r="A1606" s="108"/>
      <c r="B1606" s="24"/>
      <c r="C1606" s="110"/>
      <c r="D1606" s="99"/>
      <c r="J1606" s="8"/>
    </row>
    <row r="1607" spans="1:10">
      <c r="A1607" s="109"/>
      <c r="B1607" s="26"/>
      <c r="C1607" s="111"/>
      <c r="D1607" s="99"/>
      <c r="J1607" s="9"/>
    </row>
    <row r="1608" spans="1:10">
      <c r="A1608" s="108"/>
      <c r="B1608" s="24"/>
      <c r="C1608" s="110"/>
      <c r="D1608" s="99"/>
      <c r="J1608" s="8"/>
    </row>
    <row r="1609" spans="1:10">
      <c r="A1609" s="109"/>
      <c r="B1609" s="26"/>
      <c r="C1609" s="111"/>
      <c r="D1609" s="99"/>
      <c r="J1609" s="9"/>
    </row>
    <row r="1610" spans="1:10">
      <c r="A1610" s="108"/>
      <c r="B1610" s="24"/>
      <c r="C1610" s="110"/>
      <c r="D1610" s="99"/>
      <c r="J1610" s="8"/>
    </row>
    <row r="1611" spans="1:10">
      <c r="A1611" s="109"/>
      <c r="B1611" s="26"/>
      <c r="C1611" s="111"/>
      <c r="D1611" s="99"/>
      <c r="J1611" s="9"/>
    </row>
    <row r="1612" spans="1:10">
      <c r="A1612" s="108"/>
      <c r="B1612" s="24"/>
      <c r="C1612" s="110"/>
      <c r="D1612" s="99"/>
      <c r="J1612" s="8"/>
    </row>
    <row r="1613" spans="1:10">
      <c r="A1613" s="109"/>
      <c r="B1613" s="26"/>
      <c r="C1613" s="111"/>
      <c r="D1613" s="99"/>
      <c r="J1613" s="9"/>
    </row>
    <row r="1614" spans="1:10">
      <c r="A1614" s="108"/>
      <c r="B1614" s="24"/>
      <c r="C1614" s="110"/>
      <c r="D1614" s="99"/>
      <c r="J1614" s="8"/>
    </row>
    <row r="1615" spans="1:10">
      <c r="A1615" s="109"/>
      <c r="B1615" s="26"/>
      <c r="C1615" s="111"/>
      <c r="D1615" s="99"/>
      <c r="J1615" s="9"/>
    </row>
    <row r="1616" spans="1:10">
      <c r="A1616" s="108"/>
      <c r="B1616" s="24"/>
      <c r="C1616" s="110"/>
      <c r="D1616" s="99"/>
      <c r="J1616" s="8"/>
    </row>
    <row r="1617" spans="1:10">
      <c r="A1617" s="109"/>
      <c r="B1617" s="26"/>
      <c r="C1617" s="111"/>
      <c r="D1617" s="99"/>
      <c r="J1617" s="9"/>
    </row>
    <row r="1618" spans="1:10">
      <c r="A1618" s="108"/>
      <c r="B1618" s="24"/>
      <c r="C1618" s="110"/>
      <c r="D1618" s="99"/>
      <c r="J1618" s="8"/>
    </row>
    <row r="1619" spans="1:10">
      <c r="A1619" s="109"/>
      <c r="B1619" s="26"/>
      <c r="C1619" s="111"/>
      <c r="D1619" s="99"/>
      <c r="J1619" s="9"/>
    </row>
    <row r="1620" spans="1:10">
      <c r="A1620" s="108"/>
      <c r="B1620" s="24"/>
      <c r="C1620" s="110"/>
      <c r="D1620" s="99"/>
      <c r="J1620" s="8"/>
    </row>
    <row r="1621" spans="1:10">
      <c r="A1621" s="109"/>
      <c r="B1621" s="26"/>
      <c r="C1621" s="111"/>
      <c r="D1621" s="99"/>
      <c r="J1621" s="9"/>
    </row>
    <row r="1622" spans="1:10">
      <c r="A1622" s="108"/>
      <c r="B1622" s="24"/>
      <c r="C1622" s="110"/>
      <c r="D1622" s="99"/>
      <c r="J1622" s="8"/>
    </row>
    <row r="1623" spans="1:10">
      <c r="A1623" s="109"/>
      <c r="B1623" s="26"/>
      <c r="C1623" s="111"/>
      <c r="D1623" s="99"/>
      <c r="J1623" s="9"/>
    </row>
    <row r="1624" spans="1:10">
      <c r="A1624" s="108"/>
      <c r="B1624" s="24"/>
      <c r="C1624" s="110"/>
      <c r="D1624" s="99"/>
      <c r="J1624" s="8"/>
    </row>
    <row r="1625" spans="1:10">
      <c r="A1625" s="109"/>
      <c r="B1625" s="26"/>
      <c r="C1625" s="111"/>
      <c r="D1625" s="99"/>
      <c r="J1625" s="9"/>
    </row>
    <row r="1626" spans="1:10">
      <c r="A1626" s="108"/>
      <c r="B1626" s="24"/>
      <c r="C1626" s="110"/>
      <c r="D1626" s="99"/>
      <c r="J1626" s="8"/>
    </row>
    <row r="1627" spans="1:10">
      <c r="A1627" s="109"/>
      <c r="B1627" s="26"/>
      <c r="C1627" s="111"/>
      <c r="D1627" s="99"/>
      <c r="J1627" s="9"/>
    </row>
    <row r="1628" spans="1:10">
      <c r="A1628" s="108"/>
      <c r="B1628" s="24"/>
      <c r="C1628" s="110"/>
      <c r="D1628" s="99"/>
      <c r="J1628" s="8"/>
    </row>
    <row r="1629" spans="1:10">
      <c r="A1629" s="109"/>
      <c r="B1629" s="26"/>
      <c r="C1629" s="111"/>
      <c r="D1629" s="99"/>
      <c r="J1629" s="9"/>
    </row>
    <row r="1630" spans="1:10">
      <c r="A1630" s="108"/>
      <c r="B1630" s="24"/>
      <c r="C1630" s="110"/>
      <c r="D1630" s="99"/>
      <c r="J1630" s="8"/>
    </row>
    <row r="1631" spans="1:10">
      <c r="A1631" s="109"/>
      <c r="B1631" s="26"/>
      <c r="C1631" s="111"/>
      <c r="D1631" s="99"/>
      <c r="J1631" s="9"/>
    </row>
    <row r="1632" spans="1:10">
      <c r="A1632" s="108"/>
      <c r="B1632" s="24"/>
      <c r="C1632" s="110"/>
      <c r="D1632" s="99"/>
      <c r="J1632" s="8"/>
    </row>
    <row r="1633" spans="1:10">
      <c r="A1633" s="109"/>
      <c r="B1633" s="26"/>
      <c r="C1633" s="111"/>
      <c r="D1633" s="99"/>
      <c r="J1633" s="9"/>
    </row>
    <row r="1634" spans="1:10">
      <c r="A1634" s="108"/>
      <c r="B1634" s="24"/>
      <c r="C1634" s="110"/>
      <c r="D1634" s="99"/>
      <c r="J1634" s="8"/>
    </row>
    <row r="1635" spans="1:10">
      <c r="A1635" s="109"/>
      <c r="B1635" s="26"/>
      <c r="C1635" s="111"/>
      <c r="D1635" s="99"/>
      <c r="J1635" s="9"/>
    </row>
    <row r="1636" spans="1:10">
      <c r="A1636" s="108"/>
      <c r="B1636" s="24"/>
      <c r="C1636" s="110"/>
      <c r="D1636" s="99"/>
      <c r="J1636" s="8"/>
    </row>
    <row r="1637" spans="1:10">
      <c r="A1637" s="109"/>
      <c r="B1637" s="26"/>
      <c r="C1637" s="111"/>
      <c r="D1637" s="99"/>
      <c r="J1637" s="9"/>
    </row>
    <row r="1638" spans="1:10">
      <c r="A1638" s="108"/>
      <c r="B1638" s="24"/>
      <c r="C1638" s="110"/>
      <c r="D1638" s="99"/>
      <c r="J1638" s="8"/>
    </row>
    <row r="1639" spans="1:10">
      <c r="A1639" s="109"/>
      <c r="B1639" s="26"/>
      <c r="C1639" s="111"/>
      <c r="D1639" s="99"/>
      <c r="J1639" s="9"/>
    </row>
    <row r="1640" spans="1:10">
      <c r="A1640" s="108"/>
      <c r="B1640" s="24"/>
      <c r="C1640" s="110"/>
      <c r="D1640" s="99"/>
      <c r="J1640" s="8"/>
    </row>
    <row r="1641" spans="1:10">
      <c r="A1641" s="109"/>
      <c r="B1641" s="26"/>
      <c r="C1641" s="111"/>
      <c r="D1641" s="99"/>
      <c r="J1641" s="9"/>
    </row>
    <row r="1642" spans="1:10">
      <c r="A1642" s="108"/>
      <c r="B1642" s="24"/>
      <c r="C1642" s="110"/>
      <c r="D1642" s="99"/>
      <c r="J1642" s="8"/>
    </row>
    <row r="1643" spans="1:10">
      <c r="A1643" s="109"/>
      <c r="B1643" s="26"/>
      <c r="C1643" s="111"/>
      <c r="D1643" s="99"/>
      <c r="J1643" s="9"/>
    </row>
    <row r="1644" spans="1:10">
      <c r="A1644" s="108"/>
      <c r="B1644" s="24"/>
      <c r="C1644" s="110"/>
      <c r="D1644" s="99"/>
      <c r="J1644" s="8"/>
    </row>
    <row r="1645" spans="1:10">
      <c r="A1645" s="109"/>
      <c r="B1645" s="26"/>
      <c r="C1645" s="111"/>
      <c r="D1645" s="99"/>
      <c r="J1645" s="9"/>
    </row>
    <row r="1646" spans="1:10">
      <c r="A1646" s="108"/>
      <c r="B1646" s="24"/>
      <c r="C1646" s="110"/>
      <c r="D1646" s="99"/>
      <c r="J1646" s="8"/>
    </row>
    <row r="1647" spans="1:10">
      <c r="A1647" s="109"/>
      <c r="B1647" s="26"/>
      <c r="C1647" s="111"/>
      <c r="D1647" s="99"/>
      <c r="J1647" s="9"/>
    </row>
    <row r="1648" spans="1:10">
      <c r="A1648" s="108"/>
      <c r="B1648" s="24"/>
      <c r="C1648" s="110"/>
      <c r="D1648" s="99"/>
      <c r="J1648" s="8"/>
    </row>
    <row r="1649" spans="1:10">
      <c r="A1649" s="109"/>
      <c r="B1649" s="26"/>
      <c r="C1649" s="111"/>
      <c r="D1649" s="99"/>
      <c r="J1649" s="9"/>
    </row>
    <row r="1650" spans="1:10">
      <c r="A1650" s="108"/>
      <c r="B1650" s="24"/>
      <c r="C1650" s="110"/>
      <c r="D1650" s="99"/>
      <c r="J1650" s="8"/>
    </row>
    <row r="1651" spans="1:10">
      <c r="A1651" s="109"/>
      <c r="B1651" s="26"/>
      <c r="C1651" s="111"/>
      <c r="D1651" s="99"/>
      <c r="J1651" s="9"/>
    </row>
    <row r="1652" spans="1:10">
      <c r="A1652" s="108"/>
      <c r="B1652" s="24"/>
      <c r="C1652" s="110"/>
      <c r="D1652" s="99"/>
      <c r="J1652" s="8"/>
    </row>
    <row r="1653" spans="1:10">
      <c r="A1653" s="109"/>
      <c r="B1653" s="26"/>
      <c r="C1653" s="111"/>
      <c r="D1653" s="99"/>
      <c r="J1653" s="9"/>
    </row>
    <row r="1654" spans="1:10">
      <c r="A1654" s="108"/>
      <c r="B1654" s="24"/>
      <c r="C1654" s="110"/>
      <c r="D1654" s="99"/>
      <c r="J1654" s="8"/>
    </row>
    <row r="1655" spans="1:10">
      <c r="A1655" s="109"/>
      <c r="B1655" s="26"/>
      <c r="C1655" s="111"/>
      <c r="D1655" s="99"/>
      <c r="J1655" s="9"/>
    </row>
    <row r="1656" spans="1:10">
      <c r="A1656" s="108"/>
      <c r="B1656" s="24"/>
      <c r="C1656" s="110"/>
      <c r="D1656" s="99"/>
      <c r="J1656" s="8"/>
    </row>
    <row r="1657" spans="1:10">
      <c r="A1657" s="109"/>
      <c r="B1657" s="26"/>
      <c r="C1657" s="111"/>
      <c r="D1657" s="99"/>
      <c r="J1657" s="9"/>
    </row>
    <row r="1658" spans="1:10">
      <c r="A1658" s="108"/>
      <c r="B1658" s="24"/>
      <c r="C1658" s="110"/>
      <c r="D1658" s="99"/>
      <c r="J1658" s="8"/>
    </row>
    <row r="1659" spans="1:10">
      <c r="A1659" s="109"/>
      <c r="B1659" s="26"/>
      <c r="C1659" s="111"/>
      <c r="D1659" s="99"/>
      <c r="J1659" s="9"/>
    </row>
    <row r="1660" spans="1:10">
      <c r="A1660" s="108"/>
      <c r="B1660" s="24"/>
      <c r="C1660" s="110"/>
      <c r="D1660" s="99"/>
      <c r="J1660" s="8"/>
    </row>
    <row r="1661" spans="1:10">
      <c r="A1661" s="109"/>
      <c r="B1661" s="26"/>
      <c r="C1661" s="111"/>
      <c r="D1661" s="99"/>
      <c r="J1661" s="9"/>
    </row>
    <row r="1662" spans="1:10">
      <c r="A1662" s="108"/>
      <c r="B1662" s="24"/>
      <c r="C1662" s="110"/>
      <c r="D1662" s="99"/>
      <c r="J1662" s="8"/>
    </row>
    <row r="1663" spans="1:10">
      <c r="A1663" s="109"/>
      <c r="B1663" s="26"/>
      <c r="C1663" s="111"/>
      <c r="D1663" s="99"/>
      <c r="J1663" s="9"/>
    </row>
    <row r="1664" spans="1:10">
      <c r="A1664" s="108"/>
      <c r="B1664" s="24"/>
      <c r="C1664" s="110"/>
      <c r="D1664" s="99"/>
      <c r="J1664" s="8"/>
    </row>
    <row r="1665" spans="1:10">
      <c r="A1665" s="109"/>
      <c r="B1665" s="26"/>
      <c r="C1665" s="111"/>
      <c r="D1665" s="99"/>
      <c r="J1665" s="9"/>
    </row>
    <row r="1666" spans="1:10">
      <c r="A1666" s="108"/>
      <c r="B1666" s="24"/>
      <c r="C1666" s="110"/>
      <c r="D1666" s="99"/>
      <c r="J1666" s="8"/>
    </row>
    <row r="1667" spans="1:10">
      <c r="A1667" s="109"/>
      <c r="B1667" s="26"/>
      <c r="C1667" s="111"/>
      <c r="D1667" s="99"/>
      <c r="J1667" s="9"/>
    </row>
    <row r="1668" spans="1:10">
      <c r="A1668" s="108"/>
      <c r="B1668" s="24"/>
      <c r="C1668" s="110"/>
      <c r="D1668" s="99"/>
      <c r="J1668" s="8"/>
    </row>
    <row r="1669" spans="1:10">
      <c r="A1669" s="109"/>
      <c r="B1669" s="26"/>
      <c r="C1669" s="111"/>
      <c r="D1669" s="99"/>
      <c r="J1669" s="9"/>
    </row>
    <row r="1670" spans="1:10">
      <c r="A1670" s="108"/>
      <c r="B1670" s="24"/>
      <c r="C1670" s="110"/>
      <c r="D1670" s="99"/>
      <c r="J1670" s="8"/>
    </row>
    <row r="1671" spans="1:10">
      <c r="A1671" s="109"/>
      <c r="B1671" s="26"/>
      <c r="C1671" s="111"/>
      <c r="D1671" s="99"/>
      <c r="J1671" s="9"/>
    </row>
    <row r="1672" spans="1:10">
      <c r="A1672" s="108"/>
      <c r="B1672" s="24"/>
      <c r="C1672" s="110"/>
      <c r="D1672" s="99"/>
      <c r="J1672" s="8"/>
    </row>
    <row r="1673" spans="1:10">
      <c r="A1673" s="109"/>
      <c r="B1673" s="26"/>
      <c r="C1673" s="111"/>
      <c r="D1673" s="99"/>
      <c r="J1673" s="9"/>
    </row>
    <row r="1674" spans="1:10">
      <c r="A1674" s="108"/>
      <c r="B1674" s="24"/>
      <c r="C1674" s="110"/>
      <c r="D1674" s="99"/>
      <c r="J1674" s="8"/>
    </row>
    <row r="1675" spans="1:10">
      <c r="A1675" s="109"/>
      <c r="B1675" s="26"/>
      <c r="C1675" s="111"/>
      <c r="D1675" s="99"/>
      <c r="J1675" s="9"/>
    </row>
    <row r="1676" spans="1:10">
      <c r="A1676" s="108"/>
      <c r="B1676" s="24"/>
      <c r="C1676" s="110"/>
      <c r="D1676" s="99"/>
      <c r="J1676" s="8"/>
    </row>
    <row r="1677" spans="1:10">
      <c r="A1677" s="109"/>
      <c r="B1677" s="26"/>
      <c r="C1677" s="111"/>
      <c r="D1677" s="99"/>
      <c r="J1677" s="9"/>
    </row>
    <row r="1678" spans="1:10">
      <c r="A1678" s="108"/>
      <c r="B1678" s="24"/>
      <c r="C1678" s="110"/>
      <c r="D1678" s="99"/>
      <c r="J1678" s="8"/>
    </row>
    <row r="1679" spans="1:10">
      <c r="A1679" s="109"/>
      <c r="B1679" s="26"/>
      <c r="C1679" s="111"/>
      <c r="D1679" s="99"/>
      <c r="J1679" s="9"/>
    </row>
    <row r="1680" spans="1:10">
      <c r="A1680" s="108"/>
      <c r="B1680" s="24"/>
      <c r="C1680" s="110"/>
      <c r="D1680" s="99"/>
      <c r="J1680" s="8"/>
    </row>
    <row r="1681" spans="1:10">
      <c r="A1681" s="109"/>
      <c r="B1681" s="26"/>
      <c r="C1681" s="111"/>
      <c r="D1681" s="99"/>
      <c r="J1681" s="9"/>
    </row>
    <row r="1682" spans="1:10">
      <c r="A1682" s="108"/>
      <c r="B1682" s="24"/>
      <c r="C1682" s="110"/>
      <c r="D1682" s="99"/>
      <c r="J1682" s="8"/>
    </row>
    <row r="1683" spans="1:10">
      <c r="A1683" s="109"/>
      <c r="B1683" s="26"/>
      <c r="C1683" s="111"/>
      <c r="D1683" s="99"/>
      <c r="J1683" s="9"/>
    </row>
    <row r="1684" spans="1:10">
      <c r="A1684" s="108"/>
      <c r="B1684" s="24"/>
      <c r="C1684" s="110"/>
      <c r="D1684" s="99"/>
      <c r="J1684" s="8"/>
    </row>
    <row r="1685" spans="1:10">
      <c r="A1685" s="109"/>
      <c r="B1685" s="26"/>
      <c r="C1685" s="111"/>
      <c r="D1685" s="99"/>
      <c r="J1685" s="9"/>
    </row>
    <row r="1686" spans="1:10">
      <c r="A1686" s="108"/>
      <c r="B1686" s="24"/>
      <c r="C1686" s="110"/>
      <c r="D1686" s="99"/>
      <c r="J1686" s="8"/>
    </row>
    <row r="1687" spans="1:10">
      <c r="A1687" s="109"/>
      <c r="B1687" s="26"/>
      <c r="C1687" s="111"/>
      <c r="D1687" s="99"/>
      <c r="J1687" s="9"/>
    </row>
    <row r="1688" spans="1:10">
      <c r="A1688" s="108"/>
      <c r="B1688" s="24"/>
      <c r="C1688" s="110"/>
      <c r="D1688" s="99"/>
      <c r="J1688" s="8"/>
    </row>
    <row r="1689" spans="1:10">
      <c r="A1689" s="109"/>
      <c r="B1689" s="26"/>
      <c r="C1689" s="111"/>
      <c r="D1689" s="99"/>
      <c r="J1689" s="9"/>
    </row>
    <row r="1690" spans="1:10">
      <c r="A1690" s="108"/>
      <c r="B1690" s="24"/>
      <c r="C1690" s="110"/>
      <c r="D1690" s="99"/>
      <c r="J1690" s="8"/>
    </row>
    <row r="1691" spans="1:10">
      <c r="A1691" s="109"/>
      <c r="B1691" s="26"/>
      <c r="C1691" s="111"/>
      <c r="D1691" s="99"/>
      <c r="J1691" s="9"/>
    </row>
    <row r="1692" spans="1:10">
      <c r="A1692" s="108"/>
      <c r="B1692" s="24"/>
      <c r="C1692" s="110"/>
      <c r="D1692" s="99"/>
      <c r="J1692" s="8"/>
    </row>
    <row r="1693" spans="1:10">
      <c r="A1693" s="109"/>
      <c r="B1693" s="26"/>
      <c r="C1693" s="111"/>
      <c r="D1693" s="99"/>
      <c r="J1693" s="9"/>
    </row>
    <row r="1694" spans="1:10">
      <c r="A1694" s="108"/>
      <c r="B1694" s="24"/>
      <c r="C1694" s="110"/>
      <c r="D1694" s="99"/>
      <c r="J1694" s="8"/>
    </row>
    <row r="1695" spans="1:10">
      <c r="A1695" s="109"/>
      <c r="B1695" s="26"/>
      <c r="C1695" s="111"/>
      <c r="D1695" s="99"/>
      <c r="J1695" s="9"/>
    </row>
    <row r="1696" spans="1:10">
      <c r="A1696" s="108"/>
      <c r="B1696" s="24"/>
      <c r="C1696" s="110"/>
      <c r="D1696" s="99"/>
      <c r="J1696" s="8"/>
    </row>
    <row r="1697" spans="1:10">
      <c r="A1697" s="109"/>
      <c r="B1697" s="26"/>
      <c r="C1697" s="111"/>
      <c r="D1697" s="99"/>
      <c r="J1697" s="9"/>
    </row>
    <row r="1698" spans="1:10">
      <c r="A1698" s="108"/>
      <c r="B1698" s="24"/>
      <c r="C1698" s="110"/>
      <c r="D1698" s="99"/>
      <c r="J1698" s="8"/>
    </row>
    <row r="1699" spans="1:10">
      <c r="A1699" s="109"/>
      <c r="B1699" s="26"/>
      <c r="C1699" s="111"/>
      <c r="D1699" s="99"/>
      <c r="J1699" s="9"/>
    </row>
    <row r="1700" spans="1:10">
      <c r="A1700" s="108"/>
      <c r="B1700" s="24"/>
      <c r="C1700" s="110"/>
      <c r="D1700" s="99"/>
      <c r="J1700" s="8"/>
    </row>
    <row r="1701" spans="1:10">
      <c r="A1701" s="109"/>
      <c r="B1701" s="26"/>
      <c r="C1701" s="111"/>
      <c r="D1701" s="99"/>
      <c r="J1701" s="9"/>
    </row>
    <row r="1702" spans="1:10">
      <c r="A1702" s="108"/>
      <c r="B1702" s="24"/>
      <c r="C1702" s="110"/>
      <c r="D1702" s="99"/>
      <c r="J1702" s="8"/>
    </row>
    <row r="1703" spans="1:10">
      <c r="A1703" s="109"/>
      <c r="B1703" s="26"/>
      <c r="C1703" s="111"/>
      <c r="D1703" s="99"/>
      <c r="J1703" s="9"/>
    </row>
    <row r="1704" spans="1:10">
      <c r="A1704" s="108"/>
      <c r="B1704" s="24"/>
      <c r="C1704" s="110"/>
      <c r="D1704" s="99"/>
      <c r="J1704" s="8"/>
    </row>
    <row r="1705" spans="1:10">
      <c r="A1705" s="109"/>
      <c r="B1705" s="26"/>
      <c r="C1705" s="111"/>
      <c r="D1705" s="99"/>
      <c r="J1705" s="9"/>
    </row>
    <row r="1706" spans="1:10">
      <c r="A1706" s="108"/>
      <c r="B1706" s="24"/>
      <c r="C1706" s="110"/>
      <c r="D1706" s="99"/>
      <c r="J1706" s="8"/>
    </row>
    <row r="1707" spans="1:10">
      <c r="A1707" s="109"/>
      <c r="B1707" s="26"/>
      <c r="C1707" s="111"/>
      <c r="D1707" s="99"/>
      <c r="J1707" s="9"/>
    </row>
    <row r="1708" spans="1:10">
      <c r="A1708" s="108"/>
      <c r="B1708" s="24"/>
      <c r="C1708" s="110"/>
      <c r="D1708" s="99"/>
      <c r="J1708" s="8"/>
    </row>
    <row r="1709" spans="1:10">
      <c r="A1709" s="109"/>
      <c r="B1709" s="26"/>
      <c r="C1709" s="111"/>
      <c r="D1709" s="99"/>
      <c r="J1709" s="9"/>
    </row>
    <row r="1710" spans="1:10">
      <c r="A1710" s="108"/>
      <c r="B1710" s="24"/>
      <c r="C1710" s="110"/>
      <c r="D1710" s="99"/>
      <c r="J1710" s="8"/>
    </row>
    <row r="1711" spans="1:10">
      <c r="A1711" s="109"/>
      <c r="B1711" s="26"/>
      <c r="C1711" s="111"/>
      <c r="D1711" s="99"/>
      <c r="J1711" s="9"/>
    </row>
    <row r="1712" spans="1:10">
      <c r="A1712" s="108"/>
      <c r="B1712" s="24"/>
      <c r="C1712" s="110"/>
      <c r="D1712" s="99"/>
      <c r="J1712" s="8"/>
    </row>
    <row r="1713" spans="1:10">
      <c r="A1713" s="109"/>
      <c r="B1713" s="26"/>
      <c r="C1713" s="111"/>
      <c r="D1713" s="99"/>
      <c r="J1713" s="9"/>
    </row>
    <row r="1714" spans="1:10">
      <c r="A1714" s="108"/>
      <c r="B1714" s="24"/>
      <c r="C1714" s="110"/>
      <c r="D1714" s="99"/>
      <c r="J1714" s="8"/>
    </row>
    <row r="1715" spans="1:10">
      <c r="A1715" s="109"/>
      <c r="B1715" s="26"/>
      <c r="C1715" s="111"/>
      <c r="D1715" s="99"/>
      <c r="J1715" s="9"/>
    </row>
    <row r="1716" spans="1:10">
      <c r="A1716" s="108"/>
      <c r="B1716" s="24"/>
      <c r="C1716" s="110"/>
      <c r="D1716" s="99"/>
      <c r="J1716" s="8"/>
    </row>
    <row r="1717" spans="1:10">
      <c r="A1717" s="109"/>
      <c r="B1717" s="26"/>
      <c r="C1717" s="111"/>
      <c r="D1717" s="99"/>
      <c r="J1717" s="9"/>
    </row>
    <row r="1718" spans="1:10">
      <c r="A1718" s="108"/>
      <c r="B1718" s="24"/>
      <c r="C1718" s="110"/>
      <c r="D1718" s="99"/>
      <c r="J1718" s="8"/>
    </row>
    <row r="1719" spans="1:10">
      <c r="A1719" s="109"/>
      <c r="B1719" s="26"/>
      <c r="C1719" s="111"/>
      <c r="D1719" s="99"/>
      <c r="J1719" s="9"/>
    </row>
    <row r="1720" spans="1:10">
      <c r="A1720" s="108"/>
      <c r="B1720" s="24"/>
      <c r="C1720" s="110"/>
      <c r="D1720" s="99"/>
      <c r="J1720" s="8"/>
    </row>
    <row r="1721" spans="1:10">
      <c r="A1721" s="109"/>
      <c r="B1721" s="26"/>
      <c r="C1721" s="111"/>
      <c r="D1721" s="99"/>
      <c r="J1721" s="9"/>
    </row>
    <row r="1722" spans="1:10">
      <c r="A1722" s="108"/>
      <c r="B1722" s="24"/>
      <c r="C1722" s="110"/>
      <c r="D1722" s="99"/>
      <c r="J1722" s="8"/>
    </row>
    <row r="1723" spans="1:10">
      <c r="A1723" s="109"/>
      <c r="B1723" s="26"/>
      <c r="C1723" s="111"/>
      <c r="D1723" s="99"/>
      <c r="J1723" s="9"/>
    </row>
    <row r="1724" spans="1:10">
      <c r="A1724" s="108"/>
      <c r="B1724" s="24"/>
      <c r="C1724" s="110"/>
      <c r="D1724" s="99"/>
      <c r="J1724" s="8"/>
    </row>
    <row r="1725" spans="1:10">
      <c r="A1725" s="109"/>
      <c r="B1725" s="26"/>
      <c r="C1725" s="111"/>
      <c r="D1725" s="99"/>
      <c r="J1725" s="9"/>
    </row>
    <row r="1726" spans="1:10">
      <c r="A1726" s="108"/>
      <c r="B1726" s="24"/>
      <c r="C1726" s="110"/>
      <c r="D1726" s="99"/>
      <c r="J1726" s="8"/>
    </row>
    <row r="1727" spans="1:10">
      <c r="A1727" s="109"/>
      <c r="B1727" s="26"/>
      <c r="C1727" s="111"/>
      <c r="D1727" s="99"/>
      <c r="J1727" s="9"/>
    </row>
    <row r="1728" spans="1:10">
      <c r="A1728" s="108"/>
      <c r="B1728" s="24"/>
      <c r="C1728" s="110"/>
      <c r="D1728" s="99"/>
      <c r="J1728" s="8"/>
    </row>
    <row r="1729" spans="1:10">
      <c r="A1729" s="109"/>
      <c r="B1729" s="26"/>
      <c r="C1729" s="111"/>
      <c r="D1729" s="99"/>
      <c r="J1729" s="9"/>
    </row>
    <row r="1730" spans="1:10">
      <c r="A1730" s="108"/>
      <c r="B1730" s="24"/>
      <c r="C1730" s="110"/>
      <c r="D1730" s="99"/>
      <c r="J1730" s="8"/>
    </row>
    <row r="1731" spans="1:10">
      <c r="A1731" s="109"/>
      <c r="B1731" s="26"/>
      <c r="C1731" s="111"/>
      <c r="D1731" s="99"/>
      <c r="J1731" s="9"/>
    </row>
    <row r="1732" spans="1:10">
      <c r="A1732" s="108"/>
      <c r="B1732" s="24"/>
      <c r="C1732" s="110"/>
      <c r="D1732" s="99"/>
      <c r="J1732" s="8"/>
    </row>
    <row r="1733" spans="1:10">
      <c r="A1733" s="109"/>
      <c r="B1733" s="26"/>
      <c r="C1733" s="111"/>
      <c r="D1733" s="99"/>
      <c r="J1733" s="9"/>
    </row>
    <row r="1734" spans="1:10">
      <c r="A1734" s="108"/>
      <c r="B1734" s="24"/>
      <c r="C1734" s="110"/>
      <c r="D1734" s="99"/>
      <c r="J1734" s="8"/>
    </row>
    <row r="1735" spans="1:10">
      <c r="A1735" s="109"/>
      <c r="B1735" s="26"/>
      <c r="C1735" s="111"/>
      <c r="D1735" s="99"/>
      <c r="J1735" s="9"/>
    </row>
    <row r="1736" spans="1:10">
      <c r="A1736" s="108"/>
      <c r="B1736" s="24"/>
      <c r="C1736" s="110"/>
      <c r="D1736" s="99"/>
      <c r="J1736" s="8"/>
    </row>
    <row r="1737" spans="1:10">
      <c r="A1737" s="109"/>
      <c r="B1737" s="26"/>
      <c r="C1737" s="111"/>
      <c r="D1737" s="99"/>
      <c r="J1737" s="9"/>
    </row>
    <row r="1738" spans="1:10">
      <c r="A1738" s="108"/>
      <c r="B1738" s="24"/>
      <c r="C1738" s="110"/>
      <c r="D1738" s="99"/>
      <c r="J1738" s="8"/>
    </row>
    <row r="1739" spans="1:10">
      <c r="A1739" s="109"/>
      <c r="B1739" s="26"/>
      <c r="C1739" s="111"/>
      <c r="D1739" s="99"/>
      <c r="J1739" s="9"/>
    </row>
    <row r="1740" spans="1:10">
      <c r="A1740" s="108"/>
      <c r="B1740" s="24"/>
      <c r="C1740" s="110"/>
      <c r="D1740" s="99"/>
      <c r="J1740" s="8"/>
    </row>
    <row r="1741" spans="1:10">
      <c r="A1741" s="109"/>
      <c r="B1741" s="26"/>
      <c r="C1741" s="111"/>
      <c r="D1741" s="99"/>
      <c r="J1741" s="9"/>
    </row>
    <row r="1742" spans="1:10">
      <c r="A1742" s="108"/>
      <c r="B1742" s="24"/>
      <c r="C1742" s="110"/>
      <c r="D1742" s="99"/>
      <c r="J1742" s="8"/>
    </row>
    <row r="1743" spans="1:10">
      <c r="A1743" s="109"/>
      <c r="B1743" s="26"/>
      <c r="C1743" s="111"/>
      <c r="D1743" s="99"/>
      <c r="J1743" s="9"/>
    </row>
    <row r="1744" spans="1:10">
      <c r="A1744" s="108"/>
      <c r="B1744" s="24"/>
      <c r="C1744" s="110"/>
      <c r="D1744" s="99"/>
      <c r="J1744" s="8"/>
    </row>
    <row r="1745" spans="1:10">
      <c r="A1745" s="109"/>
      <c r="B1745" s="26"/>
      <c r="C1745" s="111"/>
      <c r="D1745" s="99"/>
      <c r="J1745" s="9"/>
    </row>
    <row r="1746" spans="1:10">
      <c r="A1746" s="108"/>
      <c r="B1746" s="24"/>
      <c r="C1746" s="110"/>
      <c r="D1746" s="99"/>
      <c r="J1746" s="8"/>
    </row>
    <row r="1747" spans="1:10">
      <c r="A1747" s="109"/>
      <c r="B1747" s="26"/>
      <c r="C1747" s="111"/>
      <c r="D1747" s="99"/>
      <c r="J1747" s="9"/>
    </row>
    <row r="1748" spans="1:10">
      <c r="A1748" s="108"/>
      <c r="B1748" s="24"/>
      <c r="C1748" s="110"/>
      <c r="D1748" s="99"/>
      <c r="J1748" s="8"/>
    </row>
    <row r="1749" spans="1:10">
      <c r="A1749" s="109"/>
      <c r="B1749" s="26"/>
      <c r="C1749" s="111"/>
      <c r="D1749" s="99"/>
      <c r="J1749" s="9"/>
    </row>
    <row r="1750" spans="1:10">
      <c r="A1750" s="108"/>
      <c r="B1750" s="24"/>
      <c r="C1750" s="110"/>
      <c r="D1750" s="99"/>
      <c r="J1750" s="8"/>
    </row>
    <row r="1751" spans="1:10">
      <c r="A1751" s="109"/>
      <c r="B1751" s="26"/>
      <c r="C1751" s="111"/>
      <c r="D1751" s="99"/>
      <c r="J1751" s="9"/>
    </row>
    <row r="1752" spans="1:10">
      <c r="A1752" s="108"/>
      <c r="B1752" s="24"/>
      <c r="C1752" s="110"/>
      <c r="D1752" s="99"/>
      <c r="J1752" s="8"/>
    </row>
    <row r="1753" spans="1:10">
      <c r="A1753" s="109"/>
      <c r="B1753" s="26"/>
      <c r="C1753" s="111"/>
      <c r="D1753" s="99"/>
      <c r="J1753" s="9"/>
    </row>
    <row r="1754" spans="1:10">
      <c r="A1754" s="108"/>
      <c r="B1754" s="24"/>
      <c r="C1754" s="110"/>
      <c r="D1754" s="99"/>
      <c r="J1754" s="8"/>
    </row>
    <row r="1755" spans="1:10">
      <c r="A1755" s="109"/>
      <c r="B1755" s="26"/>
      <c r="C1755" s="111"/>
      <c r="D1755" s="99"/>
      <c r="J1755" s="9"/>
    </row>
    <row r="1756" spans="1:10">
      <c r="A1756" s="108"/>
      <c r="B1756" s="24"/>
      <c r="C1756" s="110"/>
      <c r="D1756" s="99"/>
      <c r="J1756" s="8"/>
    </row>
    <row r="1757" spans="1:10">
      <c r="A1757" s="109"/>
      <c r="B1757" s="26"/>
      <c r="C1757" s="111"/>
      <c r="D1757" s="99"/>
      <c r="J1757" s="9"/>
    </row>
    <row r="1758" spans="1:10">
      <c r="A1758" s="108"/>
      <c r="B1758" s="24"/>
      <c r="C1758" s="110"/>
      <c r="D1758" s="99"/>
      <c r="J1758" s="8"/>
    </row>
    <row r="1759" spans="1:10">
      <c r="A1759" s="109"/>
      <c r="B1759" s="26"/>
      <c r="C1759" s="111"/>
      <c r="D1759" s="99"/>
      <c r="J1759" s="9"/>
    </row>
    <row r="1760" spans="1:10">
      <c r="A1760" s="108"/>
      <c r="B1760" s="24"/>
      <c r="C1760" s="110"/>
      <c r="D1760" s="99"/>
      <c r="J1760" s="8"/>
    </row>
    <row r="1761" spans="1:10">
      <c r="A1761" s="109"/>
      <c r="B1761" s="26"/>
      <c r="C1761" s="111"/>
      <c r="D1761" s="99"/>
      <c r="J1761" s="9"/>
    </row>
    <row r="1762" spans="1:10">
      <c r="A1762" s="108"/>
      <c r="B1762" s="24"/>
      <c r="C1762" s="110"/>
      <c r="D1762" s="99"/>
      <c r="J1762" s="8"/>
    </row>
    <row r="1763" spans="1:10">
      <c r="A1763" s="109"/>
      <c r="B1763" s="26"/>
      <c r="C1763" s="111"/>
      <c r="D1763" s="99"/>
      <c r="J1763" s="9"/>
    </row>
    <row r="1764" spans="1:10">
      <c r="A1764" s="108"/>
      <c r="B1764" s="24"/>
      <c r="C1764" s="110"/>
      <c r="D1764" s="99"/>
      <c r="J1764" s="8"/>
    </row>
    <row r="1765" spans="1:10">
      <c r="A1765" s="109"/>
      <c r="B1765" s="26"/>
      <c r="C1765" s="111"/>
      <c r="D1765" s="99"/>
      <c r="J1765" s="9"/>
    </row>
    <row r="1766" spans="1:10">
      <c r="A1766" s="108"/>
      <c r="B1766" s="24"/>
      <c r="C1766" s="110"/>
      <c r="D1766" s="99"/>
      <c r="J1766" s="8"/>
    </row>
    <row r="1767" spans="1:10">
      <c r="A1767" s="109"/>
      <c r="B1767" s="26"/>
      <c r="C1767" s="111"/>
      <c r="D1767" s="99"/>
      <c r="J1767" s="9"/>
    </row>
    <row r="1768" spans="1:10">
      <c r="A1768" s="108"/>
      <c r="B1768" s="24"/>
      <c r="C1768" s="110"/>
      <c r="D1768" s="99"/>
      <c r="J1768" s="8"/>
    </row>
    <row r="1769" spans="1:10">
      <c r="A1769" s="109"/>
      <c r="B1769" s="26"/>
      <c r="C1769" s="111"/>
      <c r="D1769" s="99"/>
      <c r="J1769" s="9"/>
    </row>
    <row r="1770" spans="1:10">
      <c r="A1770" s="108"/>
      <c r="B1770" s="24"/>
      <c r="C1770" s="110"/>
      <c r="D1770" s="99"/>
      <c r="J1770" s="8"/>
    </row>
    <row r="1771" spans="1:10">
      <c r="A1771" s="109"/>
      <c r="B1771" s="26"/>
      <c r="C1771" s="111"/>
      <c r="D1771" s="99"/>
      <c r="J1771" s="9"/>
    </row>
    <row r="1772" spans="1:10">
      <c r="A1772" s="108"/>
      <c r="B1772" s="24"/>
      <c r="C1772" s="110"/>
      <c r="D1772" s="99"/>
      <c r="J1772" s="8"/>
    </row>
    <row r="1773" spans="1:10">
      <c r="A1773" s="109"/>
      <c r="B1773" s="26"/>
      <c r="C1773" s="111"/>
      <c r="D1773" s="99"/>
      <c r="J1773" s="9"/>
    </row>
    <row r="1774" spans="1:10">
      <c r="A1774" s="108"/>
      <c r="B1774" s="24"/>
      <c r="C1774" s="110"/>
      <c r="D1774" s="99"/>
      <c r="J1774" s="8"/>
    </row>
    <row r="1775" spans="1:10">
      <c r="A1775" s="109"/>
      <c r="B1775" s="26"/>
      <c r="C1775" s="111"/>
      <c r="D1775" s="99"/>
      <c r="J1775" s="9"/>
    </row>
    <row r="1776" spans="1:10">
      <c r="A1776" s="108"/>
      <c r="B1776" s="24"/>
      <c r="C1776" s="110"/>
      <c r="D1776" s="99"/>
      <c r="J1776" s="8"/>
    </row>
    <row r="1777" spans="1:10">
      <c r="A1777" s="109"/>
      <c r="B1777" s="26"/>
      <c r="C1777" s="111"/>
      <c r="D1777" s="99"/>
      <c r="J1777" s="9"/>
    </row>
    <row r="1778" spans="1:10">
      <c r="A1778" s="108"/>
      <c r="B1778" s="24"/>
      <c r="C1778" s="110"/>
      <c r="D1778" s="99"/>
      <c r="J1778" s="8"/>
    </row>
    <row r="1779" spans="1:10">
      <c r="A1779" s="109"/>
      <c r="B1779" s="26"/>
      <c r="C1779" s="111"/>
      <c r="D1779" s="99"/>
      <c r="J1779" s="9"/>
    </row>
    <row r="1780" spans="1:10">
      <c r="A1780" s="108"/>
      <c r="B1780" s="24"/>
      <c r="C1780" s="110"/>
      <c r="D1780" s="99"/>
      <c r="J1780" s="8"/>
    </row>
    <row r="1781" spans="1:10">
      <c r="A1781" s="109"/>
      <c r="B1781" s="26"/>
      <c r="C1781" s="111"/>
      <c r="D1781" s="99"/>
      <c r="J1781" s="9"/>
    </row>
    <row r="1782" spans="1:10">
      <c r="A1782" s="108"/>
      <c r="B1782" s="24"/>
      <c r="C1782" s="110"/>
      <c r="D1782" s="99"/>
      <c r="J1782" s="8"/>
    </row>
    <row r="1783" spans="1:10">
      <c r="A1783" s="109"/>
      <c r="B1783" s="26"/>
      <c r="C1783" s="111"/>
      <c r="D1783" s="99"/>
      <c r="J1783" s="9"/>
    </row>
    <row r="1784" spans="1:10">
      <c r="A1784" s="108"/>
      <c r="B1784" s="24"/>
      <c r="C1784" s="110"/>
      <c r="D1784" s="99"/>
      <c r="J1784" s="8"/>
    </row>
    <row r="1785" spans="1:10">
      <c r="A1785" s="109"/>
      <c r="B1785" s="26"/>
      <c r="C1785" s="111"/>
      <c r="D1785" s="99"/>
      <c r="J1785" s="9"/>
    </row>
    <row r="1786" spans="1:10">
      <c r="A1786" s="108"/>
      <c r="B1786" s="24"/>
      <c r="C1786" s="110"/>
      <c r="D1786" s="99"/>
      <c r="J1786" s="8"/>
    </row>
    <row r="1787" spans="1:10">
      <c r="A1787" s="109"/>
      <c r="B1787" s="26"/>
      <c r="C1787" s="111"/>
      <c r="D1787" s="99"/>
      <c r="J1787" s="9"/>
    </row>
    <row r="1788" spans="1:10">
      <c r="A1788" s="108"/>
      <c r="B1788" s="24"/>
      <c r="C1788" s="110"/>
      <c r="D1788" s="99"/>
      <c r="J1788" s="8"/>
    </row>
    <row r="1789" spans="1:10">
      <c r="A1789" s="109"/>
      <c r="B1789" s="26"/>
      <c r="C1789" s="111"/>
      <c r="D1789" s="99"/>
      <c r="J1789" s="9"/>
    </row>
    <row r="1790" spans="1:10">
      <c r="A1790" s="108"/>
      <c r="B1790" s="24"/>
      <c r="C1790" s="110"/>
      <c r="D1790" s="99"/>
      <c r="J1790" s="8"/>
    </row>
    <row r="1791" spans="1:10">
      <c r="A1791" s="109"/>
      <c r="B1791" s="26"/>
      <c r="C1791" s="111"/>
      <c r="D1791" s="99"/>
      <c r="J1791" s="9"/>
    </row>
    <row r="1792" spans="1:10">
      <c r="A1792" s="108"/>
      <c r="B1792" s="24"/>
      <c r="C1792" s="110"/>
      <c r="D1792" s="99"/>
      <c r="J1792" s="8"/>
    </row>
    <row r="1793" spans="1:10">
      <c r="A1793" s="109"/>
      <c r="B1793" s="26"/>
      <c r="C1793" s="111"/>
      <c r="D1793" s="99"/>
      <c r="J1793" s="9"/>
    </row>
    <row r="1794" spans="1:10">
      <c r="A1794" s="108"/>
      <c r="B1794" s="24"/>
      <c r="C1794" s="110"/>
      <c r="D1794" s="99"/>
      <c r="J1794" s="8"/>
    </row>
    <row r="1795" spans="1:10">
      <c r="A1795" s="109"/>
      <c r="B1795" s="26"/>
      <c r="C1795" s="111"/>
      <c r="D1795" s="99"/>
      <c r="J1795" s="9"/>
    </row>
    <row r="1796" spans="1:10">
      <c r="A1796" s="108"/>
      <c r="B1796" s="24"/>
      <c r="C1796" s="110"/>
      <c r="D1796" s="99"/>
      <c r="J1796" s="8"/>
    </row>
    <row r="1797" spans="1:10">
      <c r="A1797" s="109"/>
      <c r="B1797" s="26"/>
      <c r="C1797" s="111"/>
      <c r="D1797" s="99"/>
      <c r="J1797" s="9"/>
    </row>
    <row r="1798" spans="1:10">
      <c r="A1798" s="108"/>
      <c r="B1798" s="24"/>
      <c r="C1798" s="110"/>
      <c r="D1798" s="99"/>
      <c r="J1798" s="8"/>
    </row>
    <row r="1799" spans="1:10">
      <c r="A1799" s="109"/>
      <c r="B1799" s="26"/>
      <c r="C1799" s="111"/>
      <c r="D1799" s="99"/>
      <c r="J1799" s="9"/>
    </row>
    <row r="1800" spans="1:10">
      <c r="A1800" s="108"/>
      <c r="B1800" s="24"/>
      <c r="C1800" s="110"/>
      <c r="D1800" s="99"/>
      <c r="J1800" s="8"/>
    </row>
    <row r="1801" spans="1:10">
      <c r="A1801" s="109"/>
      <c r="B1801" s="26"/>
      <c r="C1801" s="111"/>
      <c r="D1801" s="99"/>
      <c r="J1801" s="9"/>
    </row>
    <row r="1802" spans="1:10">
      <c r="A1802" s="108"/>
      <c r="B1802" s="24"/>
      <c r="C1802" s="110"/>
      <c r="D1802" s="99"/>
      <c r="J1802" s="8"/>
    </row>
    <row r="1803" spans="1:10">
      <c r="A1803" s="109"/>
      <c r="B1803" s="26"/>
      <c r="C1803" s="111"/>
      <c r="D1803" s="99"/>
      <c r="J1803" s="9"/>
    </row>
    <row r="1804" spans="1:10">
      <c r="A1804" s="108"/>
      <c r="B1804" s="24"/>
      <c r="C1804" s="110"/>
      <c r="D1804" s="99"/>
      <c r="J1804" s="8"/>
    </row>
    <row r="1805" spans="1:10">
      <c r="A1805" s="109"/>
      <c r="B1805" s="26"/>
      <c r="C1805" s="111"/>
      <c r="D1805" s="99"/>
      <c r="J1805" s="9"/>
    </row>
    <row r="1806" spans="1:10">
      <c r="A1806" s="108"/>
      <c r="B1806" s="24"/>
      <c r="C1806" s="110"/>
      <c r="D1806" s="99"/>
      <c r="J1806" s="8"/>
    </row>
    <row r="1807" spans="1:10">
      <c r="A1807" s="109"/>
      <c r="B1807" s="26"/>
      <c r="C1807" s="111"/>
      <c r="D1807" s="99"/>
      <c r="J1807" s="9"/>
    </row>
    <row r="1808" spans="1:10">
      <c r="A1808" s="108"/>
      <c r="B1808" s="24"/>
      <c r="C1808" s="110"/>
      <c r="D1808" s="99"/>
      <c r="J1808" s="8"/>
    </row>
    <row r="1809" spans="1:10">
      <c r="A1809" s="109"/>
      <c r="B1809" s="26"/>
      <c r="C1809" s="111"/>
      <c r="D1809" s="99"/>
      <c r="J1809" s="9"/>
    </row>
    <row r="1810" spans="1:10">
      <c r="A1810" s="108"/>
      <c r="B1810" s="24"/>
      <c r="C1810" s="110"/>
      <c r="D1810" s="99"/>
      <c r="J1810" s="8"/>
    </row>
    <row r="1811" spans="1:10">
      <c r="A1811" s="109"/>
      <c r="B1811" s="26"/>
      <c r="C1811" s="111"/>
      <c r="D1811" s="99"/>
      <c r="J1811" s="9"/>
    </row>
    <row r="1812" spans="1:10">
      <c r="A1812" s="108"/>
      <c r="B1812" s="24"/>
      <c r="C1812" s="110"/>
      <c r="D1812" s="99"/>
      <c r="J1812" s="8"/>
    </row>
    <row r="1813" spans="1:10">
      <c r="A1813" s="109"/>
      <c r="B1813" s="26"/>
      <c r="C1813" s="111"/>
      <c r="D1813" s="99"/>
      <c r="J1813" s="9"/>
    </row>
    <row r="1814" spans="1:10">
      <c r="A1814" s="108"/>
      <c r="B1814" s="24"/>
      <c r="C1814" s="110"/>
      <c r="D1814" s="99"/>
      <c r="J1814" s="8"/>
    </row>
    <row r="1815" spans="1:10">
      <c r="A1815" s="109"/>
      <c r="B1815" s="26"/>
      <c r="C1815" s="111"/>
      <c r="D1815" s="99"/>
      <c r="J1815" s="9"/>
    </row>
    <row r="1816" spans="1:10">
      <c r="A1816" s="108"/>
      <c r="B1816" s="24"/>
      <c r="C1816" s="110"/>
      <c r="D1816" s="99"/>
      <c r="J1816" s="8"/>
    </row>
    <row r="1817" spans="1:10">
      <c r="A1817" s="109"/>
      <c r="B1817" s="26"/>
      <c r="C1817" s="111"/>
      <c r="D1817" s="99"/>
      <c r="J1817" s="9"/>
    </row>
    <row r="1818" spans="1:10">
      <c r="A1818" s="108"/>
      <c r="B1818" s="24"/>
      <c r="C1818" s="110"/>
      <c r="D1818" s="99"/>
      <c r="J1818" s="8"/>
    </row>
    <row r="1819" spans="1:10">
      <c r="A1819" s="109"/>
      <c r="B1819" s="26"/>
      <c r="C1819" s="111"/>
      <c r="D1819" s="99"/>
      <c r="J1819" s="9"/>
    </row>
    <row r="1820" spans="1:10">
      <c r="A1820" s="108"/>
      <c r="B1820" s="24"/>
      <c r="C1820" s="110"/>
      <c r="D1820" s="99"/>
      <c r="J1820" s="8"/>
    </row>
    <row r="1821" spans="1:10">
      <c r="A1821" s="109"/>
      <c r="B1821" s="26"/>
      <c r="C1821" s="111"/>
      <c r="D1821" s="99"/>
      <c r="J1821" s="9"/>
    </row>
    <row r="1822" spans="1:10">
      <c r="A1822" s="108"/>
      <c r="B1822" s="24"/>
      <c r="C1822" s="110"/>
      <c r="D1822" s="99"/>
      <c r="J1822" s="8"/>
    </row>
    <row r="1823" spans="1:10">
      <c r="A1823" s="109"/>
      <c r="B1823" s="26"/>
      <c r="C1823" s="111"/>
      <c r="D1823" s="99"/>
      <c r="J1823" s="9"/>
    </row>
    <row r="1824" spans="1:10">
      <c r="A1824" s="108"/>
      <c r="B1824" s="24"/>
      <c r="C1824" s="110"/>
      <c r="D1824" s="99"/>
      <c r="J1824" s="8"/>
    </row>
    <row r="1825" spans="1:10">
      <c r="A1825" s="109"/>
      <c r="B1825" s="26"/>
      <c r="C1825" s="111"/>
      <c r="D1825" s="99"/>
      <c r="J1825" s="9"/>
    </row>
    <row r="1826" spans="1:10">
      <c r="A1826" s="108"/>
      <c r="B1826" s="24"/>
      <c r="C1826" s="110"/>
      <c r="D1826" s="99"/>
      <c r="J1826" s="8"/>
    </row>
    <row r="1827" spans="1:10">
      <c r="A1827" s="109"/>
      <c r="B1827" s="26"/>
      <c r="C1827" s="111"/>
      <c r="D1827" s="99"/>
      <c r="J1827" s="9"/>
    </row>
    <row r="1828" spans="1:10">
      <c r="A1828" s="108"/>
      <c r="B1828" s="24"/>
      <c r="C1828" s="110"/>
      <c r="D1828" s="99"/>
      <c r="J1828" s="8"/>
    </row>
    <row r="1829" spans="1:10">
      <c r="A1829" s="109"/>
      <c r="B1829" s="26"/>
      <c r="C1829" s="111"/>
      <c r="D1829" s="99"/>
      <c r="J1829" s="9"/>
    </row>
    <row r="1830" spans="1:10">
      <c r="A1830" s="108"/>
      <c r="B1830" s="24"/>
      <c r="C1830" s="110"/>
      <c r="D1830" s="99"/>
      <c r="J1830" s="8"/>
    </row>
    <row r="1831" spans="1:10">
      <c r="A1831" s="109"/>
      <c r="B1831" s="26"/>
      <c r="C1831" s="111"/>
      <c r="D1831" s="99"/>
      <c r="J1831" s="9"/>
    </row>
    <row r="1832" spans="1:10">
      <c r="A1832" s="108"/>
      <c r="B1832" s="24"/>
      <c r="C1832" s="110"/>
      <c r="D1832" s="99"/>
      <c r="J1832" s="8"/>
    </row>
    <row r="1833" spans="1:10">
      <c r="A1833" s="109"/>
      <c r="B1833" s="26"/>
      <c r="C1833" s="111"/>
      <c r="D1833" s="99"/>
      <c r="J1833" s="9"/>
    </row>
    <row r="1834" spans="1:10">
      <c r="A1834" s="108"/>
      <c r="B1834" s="24"/>
      <c r="C1834" s="110"/>
      <c r="D1834" s="99"/>
      <c r="J1834" s="8"/>
    </row>
    <row r="1835" spans="1:10">
      <c r="A1835" s="109"/>
      <c r="B1835" s="26"/>
      <c r="C1835" s="111"/>
      <c r="D1835" s="99"/>
      <c r="J1835" s="9"/>
    </row>
    <row r="1836" spans="1:10">
      <c r="A1836" s="108"/>
      <c r="B1836" s="24"/>
      <c r="C1836" s="110"/>
      <c r="D1836" s="99"/>
      <c r="J1836" s="8"/>
    </row>
    <row r="1837" spans="1:10">
      <c r="A1837" s="109"/>
      <c r="B1837" s="26"/>
      <c r="C1837" s="111"/>
      <c r="D1837" s="99"/>
      <c r="J1837" s="9"/>
    </row>
    <row r="1838" spans="1:10">
      <c r="A1838" s="108"/>
      <c r="B1838" s="24"/>
      <c r="C1838" s="110"/>
      <c r="D1838" s="99"/>
      <c r="J1838" s="8"/>
    </row>
    <row r="1839" spans="1:10">
      <c r="A1839" s="109"/>
      <c r="B1839" s="26"/>
      <c r="C1839" s="111"/>
      <c r="D1839" s="99"/>
      <c r="J1839" s="9"/>
    </row>
    <row r="1840" spans="1:10">
      <c r="A1840" s="108"/>
      <c r="B1840" s="24"/>
      <c r="C1840" s="110"/>
      <c r="D1840" s="99"/>
      <c r="J1840" s="8"/>
    </row>
    <row r="1841" spans="1:10">
      <c r="A1841" s="109"/>
      <c r="B1841" s="26"/>
      <c r="C1841" s="111"/>
      <c r="D1841" s="99"/>
      <c r="J1841" s="9"/>
    </row>
    <row r="1842" spans="1:10">
      <c r="A1842" s="108"/>
      <c r="B1842" s="24"/>
      <c r="C1842" s="110"/>
      <c r="D1842" s="99"/>
      <c r="J1842" s="8"/>
    </row>
    <row r="1843" spans="1:10">
      <c r="A1843" s="109"/>
      <c r="B1843" s="26"/>
      <c r="C1843" s="111"/>
      <c r="D1843" s="99"/>
      <c r="J1843" s="9"/>
    </row>
    <row r="1844" spans="1:10">
      <c r="A1844" s="108"/>
      <c r="B1844" s="24"/>
      <c r="C1844" s="110"/>
      <c r="D1844" s="99"/>
      <c r="J1844" s="8"/>
    </row>
    <row r="1845" spans="1:10">
      <c r="A1845" s="109"/>
      <c r="B1845" s="26"/>
      <c r="C1845" s="111"/>
      <c r="D1845" s="99"/>
      <c r="J1845" s="9"/>
    </row>
    <row r="1846" spans="1:10">
      <c r="A1846" s="108"/>
      <c r="B1846" s="24"/>
      <c r="C1846" s="110"/>
      <c r="D1846" s="99"/>
      <c r="J1846" s="8"/>
    </row>
    <row r="1847" spans="1:10">
      <c r="A1847" s="109"/>
      <c r="B1847" s="26"/>
      <c r="C1847" s="111"/>
      <c r="D1847" s="99"/>
      <c r="J1847" s="9"/>
    </row>
    <row r="1848" spans="1:10">
      <c r="A1848" s="108"/>
      <c r="B1848" s="24"/>
      <c r="C1848" s="110"/>
      <c r="D1848" s="99"/>
      <c r="J1848" s="8"/>
    </row>
    <row r="1849" spans="1:10">
      <c r="A1849" s="109"/>
      <c r="B1849" s="26"/>
      <c r="C1849" s="111"/>
      <c r="D1849" s="99"/>
      <c r="J1849" s="9"/>
    </row>
    <row r="1850" spans="1:10">
      <c r="A1850" s="108"/>
      <c r="B1850" s="24"/>
      <c r="C1850" s="110"/>
      <c r="D1850" s="99"/>
      <c r="J1850" s="8"/>
    </row>
    <row r="1851" spans="1:10">
      <c r="A1851" s="109"/>
      <c r="B1851" s="26"/>
      <c r="C1851" s="111"/>
      <c r="D1851" s="99"/>
      <c r="J1851" s="9"/>
    </row>
    <row r="1852" spans="1:10">
      <c r="A1852" s="108"/>
      <c r="B1852" s="24"/>
      <c r="C1852" s="110"/>
      <c r="D1852" s="99"/>
      <c r="J1852" s="8"/>
    </row>
    <row r="1853" spans="1:10">
      <c r="A1853" s="109"/>
      <c r="B1853" s="26"/>
      <c r="C1853" s="111"/>
      <c r="D1853" s="99"/>
      <c r="J1853" s="9"/>
    </row>
    <row r="1854" spans="1:10">
      <c r="A1854" s="108"/>
      <c r="B1854" s="24"/>
      <c r="C1854" s="110"/>
      <c r="D1854" s="99"/>
      <c r="J1854" s="8"/>
    </row>
    <row r="1855" spans="1:10">
      <c r="A1855" s="109"/>
      <c r="B1855" s="26"/>
      <c r="C1855" s="111"/>
      <c r="D1855" s="99"/>
      <c r="J1855" s="9"/>
    </row>
    <row r="1856" spans="1:10">
      <c r="A1856" s="108"/>
      <c r="B1856" s="24"/>
      <c r="C1856" s="110"/>
      <c r="D1856" s="99"/>
      <c r="J1856" s="8"/>
    </row>
    <row r="1857" spans="1:10">
      <c r="A1857" s="109"/>
      <c r="B1857" s="26"/>
      <c r="C1857" s="111"/>
      <c r="D1857" s="99"/>
      <c r="J1857" s="9"/>
    </row>
    <row r="1858" spans="1:10">
      <c r="A1858" s="108"/>
      <c r="B1858" s="24"/>
      <c r="C1858" s="110"/>
      <c r="D1858" s="99"/>
      <c r="J1858" s="8"/>
    </row>
    <row r="1859" spans="1:10">
      <c r="A1859" s="109"/>
      <c r="B1859" s="26"/>
      <c r="C1859" s="111"/>
      <c r="D1859" s="99"/>
      <c r="J1859" s="9"/>
    </row>
    <row r="1860" spans="1:10">
      <c r="A1860" s="108"/>
      <c r="B1860" s="24"/>
      <c r="C1860" s="110"/>
      <c r="D1860" s="99"/>
      <c r="J1860" s="8"/>
    </row>
    <row r="1861" spans="1:10">
      <c r="A1861" s="109"/>
      <c r="B1861" s="26"/>
      <c r="C1861" s="111"/>
      <c r="D1861" s="99"/>
      <c r="J1861" s="9"/>
    </row>
    <row r="1862" spans="1:10">
      <c r="A1862" s="108"/>
      <c r="B1862" s="24"/>
      <c r="C1862" s="110"/>
      <c r="D1862" s="99"/>
      <c r="J1862" s="8"/>
    </row>
    <row r="1863" spans="1:10">
      <c r="A1863" s="109"/>
      <c r="B1863" s="26"/>
      <c r="C1863" s="111"/>
      <c r="D1863" s="99"/>
      <c r="J1863" s="9"/>
    </row>
    <row r="1864" spans="1:10">
      <c r="A1864" s="108"/>
      <c r="B1864" s="24"/>
      <c r="C1864" s="110"/>
      <c r="D1864" s="99"/>
      <c r="J1864" s="8"/>
    </row>
    <row r="1865" spans="1:10">
      <c r="A1865" s="109"/>
      <c r="B1865" s="26"/>
      <c r="C1865" s="111"/>
      <c r="D1865" s="99"/>
      <c r="J1865" s="9"/>
    </row>
    <row r="1866" spans="1:10">
      <c r="A1866" s="108"/>
      <c r="B1866" s="24"/>
      <c r="C1866" s="110"/>
      <c r="D1866" s="99"/>
      <c r="J1866" s="8"/>
    </row>
    <row r="1867" spans="1:10">
      <c r="A1867" s="109"/>
      <c r="B1867" s="26"/>
      <c r="C1867" s="111"/>
      <c r="D1867" s="99"/>
      <c r="J1867" s="9"/>
    </row>
    <row r="1868" spans="1:10">
      <c r="A1868" s="108"/>
      <c r="B1868" s="24"/>
      <c r="C1868" s="110"/>
      <c r="D1868" s="99"/>
      <c r="J1868" s="8"/>
    </row>
    <row r="1869" spans="1:10">
      <c r="A1869" s="109"/>
      <c r="B1869" s="26"/>
      <c r="C1869" s="111"/>
      <c r="D1869" s="99"/>
      <c r="J1869" s="9"/>
    </row>
    <row r="1870" spans="1:10">
      <c r="A1870" s="108"/>
      <c r="B1870" s="24"/>
      <c r="C1870" s="110"/>
      <c r="D1870" s="99"/>
      <c r="J1870" s="8"/>
    </row>
    <row r="1871" spans="1:10">
      <c r="A1871" s="109"/>
      <c r="B1871" s="26"/>
      <c r="C1871" s="111"/>
      <c r="D1871" s="99"/>
      <c r="J1871" s="9"/>
    </row>
    <row r="1872" spans="1:10">
      <c r="A1872" s="108"/>
      <c r="B1872" s="24"/>
      <c r="C1872" s="110"/>
      <c r="D1872" s="99"/>
      <c r="J1872" s="8"/>
    </row>
    <row r="1873" spans="1:10">
      <c r="A1873" s="109"/>
      <c r="B1873" s="26"/>
      <c r="C1873" s="111"/>
      <c r="D1873" s="99"/>
      <c r="J1873" s="9"/>
    </row>
    <row r="1874" spans="1:10">
      <c r="A1874" s="108"/>
      <c r="B1874" s="24"/>
      <c r="C1874" s="110"/>
      <c r="D1874" s="99"/>
      <c r="J1874" s="8"/>
    </row>
    <row r="1875" spans="1:10">
      <c r="A1875" s="109"/>
      <c r="B1875" s="26"/>
      <c r="C1875" s="111"/>
      <c r="D1875" s="99"/>
      <c r="J1875" s="9"/>
    </row>
    <row r="1876" spans="1:10">
      <c r="A1876" s="108"/>
      <c r="B1876" s="24"/>
      <c r="C1876" s="110"/>
      <c r="D1876" s="99"/>
      <c r="J1876" s="8"/>
    </row>
    <row r="1877" spans="1:10">
      <c r="A1877" s="109"/>
      <c r="B1877" s="26"/>
      <c r="C1877" s="111"/>
      <c r="D1877" s="99"/>
      <c r="J1877" s="9"/>
    </row>
    <row r="1878" spans="1:10">
      <c r="A1878" s="108"/>
      <c r="B1878" s="24"/>
      <c r="C1878" s="110"/>
      <c r="D1878" s="99"/>
      <c r="J1878" s="8"/>
    </row>
    <row r="1879" spans="1:10">
      <c r="A1879" s="109"/>
      <c r="B1879" s="26"/>
      <c r="C1879" s="111"/>
      <c r="D1879" s="99"/>
      <c r="J1879" s="9"/>
    </row>
    <row r="1880" spans="1:10">
      <c r="A1880" s="108"/>
      <c r="B1880" s="24"/>
      <c r="C1880" s="110"/>
      <c r="D1880" s="99"/>
      <c r="J1880" s="8"/>
    </row>
    <row r="1881" spans="1:10">
      <c r="A1881" s="109"/>
      <c r="B1881" s="26"/>
      <c r="C1881" s="111"/>
      <c r="D1881" s="99"/>
      <c r="J1881" s="9"/>
    </row>
    <row r="1882" spans="1:10">
      <c r="A1882" s="108"/>
      <c r="B1882" s="24"/>
      <c r="C1882" s="110"/>
      <c r="D1882" s="99"/>
      <c r="J1882" s="8"/>
    </row>
    <row r="1883" spans="1:10">
      <c r="A1883" s="109"/>
      <c r="B1883" s="26"/>
      <c r="C1883" s="111"/>
      <c r="D1883" s="99"/>
      <c r="J1883" s="9"/>
    </row>
    <row r="1884" spans="1:10">
      <c r="A1884" s="108"/>
      <c r="B1884" s="24"/>
      <c r="C1884" s="110"/>
      <c r="D1884" s="99"/>
      <c r="J1884" s="8"/>
    </row>
    <row r="1885" spans="1:10">
      <c r="A1885" s="109"/>
      <c r="B1885" s="26"/>
      <c r="C1885" s="111"/>
      <c r="D1885" s="99"/>
      <c r="J1885" s="9"/>
    </row>
    <row r="1886" spans="1:10">
      <c r="A1886" s="108"/>
      <c r="B1886" s="24"/>
      <c r="C1886" s="110"/>
      <c r="D1886" s="99"/>
      <c r="J1886" s="8"/>
    </row>
    <row r="1887" spans="1:10">
      <c r="A1887" s="109"/>
      <c r="B1887" s="26"/>
      <c r="C1887" s="111"/>
      <c r="D1887" s="99"/>
      <c r="J1887" s="9"/>
    </row>
    <row r="1888" spans="1:10">
      <c r="A1888" s="108"/>
      <c r="B1888" s="24"/>
      <c r="C1888" s="110"/>
      <c r="D1888" s="99"/>
      <c r="J1888" s="8"/>
    </row>
    <row r="1889" spans="1:10">
      <c r="A1889" s="109"/>
      <c r="B1889" s="26"/>
      <c r="C1889" s="111"/>
      <c r="D1889" s="99"/>
      <c r="J1889" s="9"/>
    </row>
    <row r="1890" spans="1:10">
      <c r="A1890" s="108"/>
      <c r="B1890" s="24"/>
      <c r="C1890" s="110"/>
      <c r="D1890" s="99"/>
      <c r="J1890" s="8"/>
    </row>
    <row r="1891" spans="1:10">
      <c r="A1891" s="109"/>
      <c r="B1891" s="26"/>
      <c r="C1891" s="111"/>
      <c r="D1891" s="99"/>
      <c r="J1891" s="9"/>
    </row>
    <row r="1892" spans="1:10">
      <c r="A1892" s="108"/>
      <c r="B1892" s="24"/>
      <c r="C1892" s="110"/>
      <c r="D1892" s="99"/>
      <c r="J1892" s="8"/>
    </row>
    <row r="1893" spans="1:10">
      <c r="A1893" s="109"/>
      <c r="B1893" s="26"/>
      <c r="C1893" s="111"/>
      <c r="D1893" s="99"/>
      <c r="J1893" s="9"/>
    </row>
    <row r="1894" spans="1:10">
      <c r="A1894" s="108"/>
      <c r="B1894" s="24"/>
      <c r="C1894" s="110"/>
      <c r="D1894" s="99"/>
      <c r="J1894" s="8"/>
    </row>
    <row r="1895" spans="1:10">
      <c r="A1895" s="109"/>
      <c r="B1895" s="26"/>
      <c r="C1895" s="111"/>
      <c r="D1895" s="99"/>
      <c r="J1895" s="9"/>
    </row>
    <row r="1896" spans="1:10">
      <c r="A1896" s="108"/>
      <c r="B1896" s="24"/>
      <c r="C1896" s="110"/>
      <c r="D1896" s="99"/>
      <c r="J1896" s="8"/>
    </row>
    <row r="1897" spans="1:10">
      <c r="A1897" s="109"/>
      <c r="B1897" s="26"/>
      <c r="C1897" s="111"/>
      <c r="D1897" s="99"/>
      <c r="J1897" s="9"/>
    </row>
    <row r="1898" spans="1:10">
      <c r="A1898" s="108"/>
      <c r="B1898" s="24"/>
      <c r="C1898" s="110"/>
      <c r="D1898" s="99"/>
      <c r="J1898" s="8"/>
    </row>
    <row r="1899" spans="1:10">
      <c r="A1899" s="109"/>
      <c r="B1899" s="26"/>
      <c r="C1899" s="111"/>
      <c r="D1899" s="99"/>
      <c r="J1899" s="9"/>
    </row>
    <row r="1900" spans="1:10">
      <c r="A1900" s="108"/>
      <c r="B1900" s="24"/>
      <c r="C1900" s="110"/>
      <c r="D1900" s="99"/>
      <c r="J1900" s="8"/>
    </row>
    <row r="1901" spans="1:10">
      <c r="A1901" s="109"/>
      <c r="B1901" s="26"/>
      <c r="C1901" s="111"/>
      <c r="D1901" s="99"/>
      <c r="J1901" s="9"/>
    </row>
    <row r="1902" spans="1:10">
      <c r="A1902" s="108"/>
      <c r="B1902" s="24"/>
      <c r="C1902" s="110"/>
      <c r="D1902" s="99"/>
      <c r="J1902" s="8"/>
    </row>
    <row r="1903" spans="1:10">
      <c r="A1903" s="109"/>
      <c r="B1903" s="26"/>
      <c r="C1903" s="111"/>
      <c r="D1903" s="99"/>
      <c r="J1903" s="9"/>
    </row>
    <row r="1904" spans="1:10">
      <c r="A1904" s="108"/>
      <c r="B1904" s="24"/>
      <c r="C1904" s="110"/>
      <c r="D1904" s="99"/>
      <c r="J1904" s="8"/>
    </row>
    <row r="1905" spans="1:10">
      <c r="A1905" s="109"/>
      <c r="B1905" s="26"/>
      <c r="C1905" s="111"/>
      <c r="D1905" s="99"/>
      <c r="J1905" s="9"/>
    </row>
    <row r="1906" spans="1:10">
      <c r="A1906" s="108"/>
      <c r="B1906" s="24"/>
      <c r="C1906" s="110"/>
      <c r="D1906" s="99"/>
      <c r="J1906" s="8"/>
    </row>
    <row r="1907" spans="1:10">
      <c r="A1907" s="109"/>
      <c r="B1907" s="26"/>
      <c r="C1907" s="111"/>
      <c r="D1907" s="99"/>
      <c r="J1907" s="9"/>
    </row>
    <row r="1908" spans="1:10">
      <c r="A1908" s="108"/>
      <c r="B1908" s="24"/>
      <c r="C1908" s="110"/>
      <c r="D1908" s="99"/>
      <c r="J1908" s="8"/>
    </row>
    <row r="1909" spans="1:10">
      <c r="A1909" s="109"/>
      <c r="B1909" s="26"/>
      <c r="C1909" s="111"/>
      <c r="D1909" s="99"/>
      <c r="J1909" s="9"/>
    </row>
    <row r="1910" spans="1:10">
      <c r="A1910" s="108"/>
      <c r="B1910" s="24"/>
      <c r="C1910" s="110"/>
      <c r="D1910" s="99"/>
      <c r="J1910" s="8"/>
    </row>
    <row r="1911" spans="1:10">
      <c r="A1911" s="109"/>
      <c r="B1911" s="26"/>
      <c r="C1911" s="111"/>
      <c r="D1911" s="99"/>
      <c r="J1911" s="9"/>
    </row>
    <row r="1912" spans="1:10">
      <c r="A1912" s="108"/>
      <c r="B1912" s="24"/>
      <c r="C1912" s="110"/>
      <c r="D1912" s="99"/>
      <c r="J1912" s="8"/>
    </row>
    <row r="1913" spans="1:10">
      <c r="A1913" s="109"/>
      <c r="B1913" s="26"/>
      <c r="C1913" s="111"/>
      <c r="D1913" s="99"/>
      <c r="J1913" s="9"/>
    </row>
    <row r="1914" spans="1:10">
      <c r="A1914" s="108"/>
      <c r="B1914" s="24"/>
      <c r="C1914" s="110"/>
      <c r="D1914" s="99"/>
      <c r="J1914" s="8"/>
    </row>
    <row r="1915" spans="1:10">
      <c r="A1915" s="109"/>
      <c r="B1915" s="26"/>
      <c r="C1915" s="111"/>
      <c r="D1915" s="99"/>
      <c r="J1915" s="9"/>
    </row>
    <row r="1916" spans="1:10">
      <c r="A1916" s="108"/>
      <c r="B1916" s="24"/>
      <c r="C1916" s="110"/>
      <c r="D1916" s="99"/>
      <c r="J1916" s="8"/>
    </row>
    <row r="1917" spans="1:10">
      <c r="A1917" s="109"/>
      <c r="B1917" s="26"/>
      <c r="C1917" s="111"/>
      <c r="D1917" s="99"/>
      <c r="J1917" s="9"/>
    </row>
    <row r="1918" spans="1:10">
      <c r="A1918" s="108"/>
      <c r="B1918" s="24"/>
      <c r="C1918" s="110"/>
      <c r="D1918" s="99"/>
      <c r="J1918" s="8"/>
    </row>
    <row r="1919" spans="1:10">
      <c r="A1919" s="109"/>
      <c r="B1919" s="26"/>
      <c r="C1919" s="111"/>
      <c r="D1919" s="99"/>
      <c r="J1919" s="9"/>
    </row>
    <row r="1920" spans="1:10">
      <c r="A1920" s="108"/>
      <c r="B1920" s="24"/>
      <c r="C1920" s="110"/>
      <c r="D1920" s="99"/>
      <c r="J1920" s="8"/>
    </row>
    <row r="1921" spans="1:10">
      <c r="A1921" s="109"/>
      <c r="B1921" s="26"/>
      <c r="C1921" s="111"/>
      <c r="D1921" s="99"/>
      <c r="J1921" s="9"/>
    </row>
    <row r="1922" spans="1:10">
      <c r="A1922" s="108"/>
      <c r="B1922" s="24"/>
      <c r="C1922" s="110"/>
      <c r="D1922" s="99"/>
      <c r="J1922" s="8"/>
    </row>
    <row r="1923" spans="1:10">
      <c r="A1923" s="109"/>
      <c r="B1923" s="26"/>
      <c r="C1923" s="111"/>
      <c r="D1923" s="99"/>
      <c r="J1923" s="9"/>
    </row>
    <row r="1924" spans="1:10">
      <c r="A1924" s="108"/>
      <c r="B1924" s="24"/>
      <c r="C1924" s="110"/>
      <c r="D1924" s="99"/>
      <c r="J1924" s="8"/>
    </row>
    <row r="1925" spans="1:10">
      <c r="A1925" s="109"/>
      <c r="B1925" s="26"/>
      <c r="C1925" s="111"/>
      <c r="D1925" s="99"/>
      <c r="J1925" s="9"/>
    </row>
    <row r="1926" spans="1:10">
      <c r="A1926" s="108"/>
      <c r="B1926" s="24"/>
      <c r="C1926" s="110"/>
      <c r="D1926" s="99"/>
      <c r="J1926" s="8"/>
    </row>
    <row r="1927" spans="1:10">
      <c r="A1927" s="109"/>
      <c r="B1927" s="26"/>
      <c r="C1927" s="111"/>
      <c r="D1927" s="99"/>
      <c r="J1927" s="9"/>
    </row>
    <row r="1928" spans="1:10">
      <c r="A1928" s="108"/>
      <c r="B1928" s="24"/>
      <c r="C1928" s="110"/>
      <c r="D1928" s="99"/>
      <c r="J1928" s="8"/>
    </row>
    <row r="1929" spans="1:10">
      <c r="A1929" s="109"/>
      <c r="B1929" s="26"/>
      <c r="C1929" s="111"/>
      <c r="D1929" s="99"/>
      <c r="J1929" s="9"/>
    </row>
    <row r="1930" spans="1:10">
      <c r="A1930" s="108"/>
      <c r="B1930" s="24"/>
      <c r="C1930" s="110"/>
      <c r="D1930" s="99"/>
      <c r="J1930" s="8"/>
    </row>
    <row r="1931" spans="1:10">
      <c r="A1931" s="109"/>
      <c r="B1931" s="26"/>
      <c r="C1931" s="111"/>
      <c r="D1931" s="99"/>
      <c r="J1931" s="9"/>
    </row>
    <row r="1932" spans="1:10">
      <c r="A1932" s="108"/>
      <c r="B1932" s="24"/>
      <c r="C1932" s="110"/>
      <c r="D1932" s="99"/>
      <c r="J1932" s="8"/>
    </row>
    <row r="1933" spans="1:10">
      <c r="A1933" s="109"/>
      <c r="B1933" s="26"/>
      <c r="C1933" s="111"/>
      <c r="D1933" s="99"/>
      <c r="J1933" s="9"/>
    </row>
    <row r="1934" spans="1:10">
      <c r="A1934" s="108"/>
      <c r="B1934" s="24"/>
      <c r="C1934" s="110"/>
      <c r="D1934" s="99"/>
      <c r="J1934" s="8"/>
    </row>
    <row r="1935" spans="1:10">
      <c r="A1935" s="109"/>
      <c r="B1935" s="26"/>
      <c r="C1935" s="111"/>
      <c r="D1935" s="99"/>
      <c r="J1935" s="9"/>
    </row>
    <row r="1936" spans="1:10">
      <c r="A1936" s="108"/>
      <c r="B1936" s="24"/>
      <c r="C1936" s="110"/>
      <c r="D1936" s="99"/>
      <c r="J1936" s="8"/>
    </row>
    <row r="1937" spans="1:10">
      <c r="A1937" s="109"/>
      <c r="B1937" s="26"/>
      <c r="C1937" s="111"/>
      <c r="D1937" s="99"/>
      <c r="J1937" s="9"/>
    </row>
    <row r="1938" spans="1:10">
      <c r="A1938" s="108"/>
      <c r="B1938" s="24"/>
      <c r="C1938" s="110"/>
      <c r="D1938" s="99"/>
      <c r="J1938" s="8"/>
    </row>
    <row r="1939" spans="1:10">
      <c r="A1939" s="109"/>
      <c r="B1939" s="26"/>
      <c r="C1939" s="111"/>
      <c r="D1939" s="99"/>
      <c r="J1939" s="9"/>
    </row>
    <row r="1940" spans="1:10">
      <c r="A1940" s="108"/>
      <c r="B1940" s="24"/>
      <c r="C1940" s="110"/>
      <c r="D1940" s="99"/>
      <c r="J1940" s="8"/>
    </row>
    <row r="1941" spans="1:10">
      <c r="A1941" s="109"/>
      <c r="B1941" s="26"/>
      <c r="C1941" s="111"/>
      <c r="D1941" s="99"/>
      <c r="J1941" s="9"/>
    </row>
    <row r="1942" spans="1:10">
      <c r="A1942" s="108"/>
      <c r="B1942" s="24"/>
      <c r="C1942" s="110"/>
      <c r="D1942" s="99"/>
      <c r="J1942" s="8"/>
    </row>
    <row r="1943" spans="1:10">
      <c r="A1943" s="109"/>
      <c r="B1943" s="26"/>
      <c r="C1943" s="111"/>
      <c r="D1943" s="99"/>
      <c r="J1943" s="9"/>
    </row>
    <row r="1944" spans="1:10">
      <c r="A1944" s="108"/>
      <c r="B1944" s="24"/>
      <c r="C1944" s="110"/>
      <c r="D1944" s="99"/>
      <c r="J1944" s="8"/>
    </row>
    <row r="1945" spans="1:10">
      <c r="A1945" s="109"/>
      <c r="B1945" s="26"/>
      <c r="C1945" s="111"/>
      <c r="D1945" s="99"/>
      <c r="J1945" s="9"/>
    </row>
    <row r="1946" spans="1:10">
      <c r="A1946" s="108"/>
      <c r="B1946" s="24"/>
      <c r="C1946" s="110"/>
      <c r="D1946" s="99"/>
      <c r="J1946" s="8"/>
    </row>
    <row r="1947" spans="1:10">
      <c r="A1947" s="109"/>
      <c r="B1947" s="26"/>
      <c r="C1947" s="111"/>
      <c r="D1947" s="99"/>
      <c r="J1947" s="9"/>
    </row>
    <row r="1948" spans="1:10">
      <c r="A1948" s="108"/>
      <c r="B1948" s="24"/>
      <c r="C1948" s="110"/>
      <c r="D1948" s="99"/>
      <c r="J1948" s="8"/>
    </row>
    <row r="1949" spans="1:10">
      <c r="A1949" s="109"/>
      <c r="B1949" s="26"/>
      <c r="C1949" s="111"/>
      <c r="D1949" s="99"/>
      <c r="J1949" s="9"/>
    </row>
    <row r="1950" spans="1:10">
      <c r="A1950" s="108"/>
      <c r="B1950" s="24"/>
      <c r="C1950" s="110"/>
      <c r="D1950" s="99"/>
      <c r="J1950" s="8"/>
    </row>
    <row r="1951" spans="1:10">
      <c r="A1951" s="109"/>
      <c r="B1951" s="26"/>
      <c r="C1951" s="111"/>
      <c r="D1951" s="99"/>
      <c r="J1951" s="9"/>
    </row>
    <row r="1952" spans="1:10">
      <c r="A1952" s="108"/>
      <c r="B1952" s="24"/>
      <c r="C1952" s="110"/>
      <c r="D1952" s="99"/>
      <c r="J1952" s="8"/>
    </row>
    <row r="1953" spans="1:10">
      <c r="A1953" s="109"/>
      <c r="B1953" s="26"/>
      <c r="C1953" s="111"/>
      <c r="D1953" s="99"/>
      <c r="J1953" s="9"/>
    </row>
    <row r="1954" spans="1:10">
      <c r="A1954" s="108"/>
      <c r="B1954" s="24"/>
      <c r="C1954" s="110"/>
      <c r="D1954" s="99"/>
      <c r="J1954" s="8"/>
    </row>
    <row r="1955" spans="1:10">
      <c r="A1955" s="109"/>
      <c r="B1955" s="26"/>
      <c r="C1955" s="111"/>
      <c r="D1955" s="99"/>
      <c r="J1955" s="9"/>
    </row>
    <row r="1956" spans="1:10">
      <c r="A1956" s="108"/>
      <c r="B1956" s="24"/>
      <c r="C1956" s="110"/>
      <c r="D1956" s="99"/>
      <c r="J1956" s="8"/>
    </row>
    <row r="1957" spans="1:10">
      <c r="A1957" s="109"/>
      <c r="B1957" s="26"/>
      <c r="C1957" s="111"/>
      <c r="D1957" s="99"/>
      <c r="J1957" s="9"/>
    </row>
    <row r="1958" spans="1:10">
      <c r="A1958" s="108"/>
      <c r="B1958" s="24"/>
      <c r="C1958" s="110"/>
      <c r="D1958" s="99"/>
      <c r="J1958" s="8"/>
    </row>
    <row r="1959" spans="1:10">
      <c r="A1959" s="109"/>
      <c r="B1959" s="26"/>
      <c r="C1959" s="111"/>
      <c r="D1959" s="99"/>
      <c r="J1959" s="9"/>
    </row>
    <row r="1960" spans="1:10">
      <c r="A1960" s="108"/>
      <c r="B1960" s="24"/>
      <c r="C1960" s="110"/>
      <c r="D1960" s="99"/>
      <c r="J1960" s="8"/>
    </row>
    <row r="1961" spans="1:10">
      <c r="A1961" s="109"/>
      <c r="B1961" s="26"/>
      <c r="C1961" s="111"/>
      <c r="D1961" s="99"/>
      <c r="J1961" s="9"/>
    </row>
    <row r="1962" spans="1:10">
      <c r="A1962" s="108"/>
      <c r="B1962" s="24"/>
      <c r="C1962" s="110"/>
      <c r="D1962" s="99"/>
      <c r="J1962" s="8"/>
    </row>
    <row r="1963" spans="1:10">
      <c r="A1963" s="109"/>
      <c r="B1963" s="26"/>
      <c r="C1963" s="111"/>
      <c r="D1963" s="99"/>
      <c r="J1963" s="9"/>
    </row>
    <row r="1964" spans="1:10">
      <c r="A1964" s="108"/>
      <c r="B1964" s="24"/>
      <c r="C1964" s="110"/>
      <c r="D1964" s="99"/>
      <c r="J1964" s="8"/>
    </row>
    <row r="1965" spans="1:10">
      <c r="A1965" s="109"/>
      <c r="B1965" s="26"/>
      <c r="C1965" s="111"/>
      <c r="D1965" s="99"/>
      <c r="J1965" s="9"/>
    </row>
    <row r="1966" spans="1:10">
      <c r="A1966" s="108"/>
      <c r="B1966" s="24"/>
      <c r="C1966" s="110"/>
      <c r="D1966" s="99"/>
      <c r="J1966" s="8"/>
    </row>
    <row r="1967" spans="1:10">
      <c r="A1967" s="109"/>
      <c r="B1967" s="26"/>
      <c r="C1967" s="111"/>
      <c r="D1967" s="99"/>
      <c r="J1967" s="9"/>
    </row>
    <row r="1968" spans="1:10">
      <c r="A1968" s="108"/>
      <c r="B1968" s="24"/>
      <c r="C1968" s="110"/>
      <c r="D1968" s="99"/>
      <c r="J1968" s="8"/>
    </row>
    <row r="1969" spans="1:10">
      <c r="A1969" s="109"/>
      <c r="B1969" s="26"/>
      <c r="C1969" s="111"/>
      <c r="D1969" s="99"/>
      <c r="J1969" s="9"/>
    </row>
    <row r="1970" spans="1:10">
      <c r="A1970" s="108"/>
      <c r="B1970" s="24"/>
      <c r="C1970" s="110"/>
      <c r="D1970" s="99"/>
      <c r="J1970" s="8"/>
    </row>
    <row r="1971" spans="1:10">
      <c r="A1971" s="109"/>
      <c r="B1971" s="26"/>
      <c r="C1971" s="111"/>
      <c r="D1971" s="99"/>
      <c r="J1971" s="9"/>
    </row>
    <row r="1972" spans="1:10">
      <c r="A1972" s="108"/>
      <c r="B1972" s="24"/>
      <c r="C1972" s="110"/>
      <c r="D1972" s="99"/>
      <c r="J1972" s="8"/>
    </row>
    <row r="1973" spans="1:10">
      <c r="A1973" s="109"/>
      <c r="B1973" s="26"/>
      <c r="C1973" s="111"/>
      <c r="D1973" s="99"/>
      <c r="J1973" s="9"/>
    </row>
    <row r="1974" spans="1:10">
      <c r="A1974" s="108"/>
      <c r="B1974" s="24"/>
      <c r="C1974" s="110"/>
      <c r="D1974" s="99"/>
      <c r="J1974" s="8"/>
    </row>
    <row r="1975" spans="1:10">
      <c r="A1975" s="109"/>
      <c r="B1975" s="26"/>
      <c r="C1975" s="111"/>
      <c r="D1975" s="99"/>
      <c r="J1975" s="9"/>
    </row>
    <row r="1976" spans="1:10">
      <c r="A1976" s="108"/>
      <c r="B1976" s="24"/>
      <c r="C1976" s="110"/>
      <c r="D1976" s="99"/>
      <c r="J1976" s="8"/>
    </row>
    <row r="1977" spans="1:10">
      <c r="A1977" s="109"/>
      <c r="B1977" s="26"/>
      <c r="C1977" s="111"/>
      <c r="D1977" s="99"/>
      <c r="J1977" s="9"/>
    </row>
    <row r="1978" spans="1:10">
      <c r="A1978" s="108"/>
      <c r="B1978" s="24"/>
      <c r="C1978" s="110"/>
      <c r="D1978" s="99"/>
      <c r="J1978" s="8"/>
    </row>
    <row r="1979" spans="1:10">
      <c r="A1979" s="109"/>
      <c r="B1979" s="26"/>
      <c r="C1979" s="111"/>
      <c r="D1979" s="99"/>
      <c r="J1979" s="9"/>
    </row>
    <row r="1980" spans="1:10">
      <c r="A1980" s="108"/>
      <c r="B1980" s="24"/>
      <c r="C1980" s="110"/>
      <c r="D1980" s="99"/>
      <c r="J1980" s="8"/>
    </row>
    <row r="1981" spans="1:10">
      <c r="A1981" s="109"/>
      <c r="B1981" s="26"/>
      <c r="C1981" s="111"/>
      <c r="D1981" s="99"/>
      <c r="J1981" s="9"/>
    </row>
    <row r="1982" spans="1:10">
      <c r="A1982" s="108"/>
      <c r="B1982" s="24"/>
      <c r="C1982" s="110"/>
      <c r="D1982" s="99"/>
      <c r="J1982" s="8"/>
    </row>
    <row r="1983" spans="1:10">
      <c r="A1983" s="109"/>
      <c r="B1983" s="26"/>
      <c r="C1983" s="111"/>
      <c r="D1983" s="99"/>
      <c r="J1983" s="9"/>
    </row>
    <row r="1984" spans="1:10">
      <c r="A1984" s="108"/>
      <c r="B1984" s="24"/>
      <c r="C1984" s="110"/>
      <c r="D1984" s="99"/>
      <c r="J1984" s="8"/>
    </row>
    <row r="1985" spans="1:10">
      <c r="A1985" s="109"/>
      <c r="B1985" s="26"/>
      <c r="C1985" s="111"/>
      <c r="D1985" s="99"/>
      <c r="J1985" s="9"/>
    </row>
    <row r="1986" spans="1:10">
      <c r="A1986" s="108"/>
      <c r="B1986" s="24"/>
      <c r="C1986" s="110"/>
      <c r="D1986" s="99"/>
      <c r="J1986" s="8"/>
    </row>
    <row r="1987" spans="1:10">
      <c r="A1987" s="109"/>
      <c r="B1987" s="26"/>
      <c r="C1987" s="111"/>
      <c r="D1987" s="99"/>
      <c r="J1987" s="9"/>
    </row>
    <row r="1988" spans="1:10">
      <c r="A1988" s="108"/>
      <c r="B1988" s="24"/>
      <c r="C1988" s="110"/>
      <c r="D1988" s="99"/>
      <c r="J1988" s="8"/>
    </row>
    <row r="1989" spans="1:10">
      <c r="A1989" s="109"/>
      <c r="B1989" s="26"/>
      <c r="C1989" s="111"/>
      <c r="D1989" s="99"/>
      <c r="J1989" s="9"/>
    </row>
    <row r="1990" spans="1:10">
      <c r="A1990" s="108"/>
      <c r="B1990" s="24"/>
      <c r="C1990" s="110"/>
      <c r="D1990" s="99"/>
      <c r="J1990" s="8"/>
    </row>
    <row r="1991" spans="1:10">
      <c r="A1991" s="109"/>
      <c r="B1991" s="26"/>
      <c r="C1991" s="111"/>
      <c r="D1991" s="99"/>
      <c r="J1991" s="9"/>
    </row>
    <row r="1992" spans="1:10">
      <c r="A1992" s="108"/>
      <c r="B1992" s="24"/>
      <c r="C1992" s="110"/>
      <c r="D1992" s="99"/>
      <c r="J1992" s="8"/>
    </row>
    <row r="1993" spans="1:10">
      <c r="A1993" s="109"/>
      <c r="B1993" s="26"/>
      <c r="C1993" s="111"/>
      <c r="D1993" s="99"/>
      <c r="J1993" s="9"/>
    </row>
    <row r="1994" spans="1:10">
      <c r="A1994" s="108"/>
      <c r="B1994" s="24"/>
      <c r="C1994" s="110"/>
      <c r="D1994" s="99"/>
      <c r="J1994" s="8"/>
    </row>
    <row r="1995" spans="1:10">
      <c r="A1995" s="109"/>
      <c r="B1995" s="26"/>
      <c r="C1995" s="111"/>
      <c r="D1995" s="99"/>
      <c r="J1995" s="9"/>
    </row>
    <row r="1996" spans="1:10">
      <c r="A1996" s="108"/>
      <c r="B1996" s="24"/>
      <c r="C1996" s="110"/>
      <c r="D1996" s="99"/>
      <c r="J1996" s="8"/>
    </row>
    <row r="1997" spans="1:10">
      <c r="A1997" s="109"/>
      <c r="B1997" s="26"/>
      <c r="C1997" s="111"/>
      <c r="D1997" s="99"/>
      <c r="J1997" s="9"/>
    </row>
    <row r="1998" spans="1:10">
      <c r="A1998" s="108"/>
      <c r="B1998" s="24"/>
      <c r="C1998" s="110"/>
      <c r="D1998" s="99"/>
      <c r="J1998" s="8"/>
    </row>
    <row r="1999" spans="1:10">
      <c r="A1999" s="109"/>
      <c r="B1999" s="26"/>
      <c r="C1999" s="111"/>
      <c r="D1999" s="99"/>
      <c r="J1999" s="9"/>
    </row>
    <row r="2000" spans="1:10">
      <c r="A2000" s="108"/>
      <c r="B2000" s="24"/>
      <c r="C2000" s="110"/>
      <c r="D2000" s="99"/>
      <c r="J2000" s="8"/>
    </row>
    <row r="2001" spans="1:10">
      <c r="A2001" s="109"/>
      <c r="B2001" s="26"/>
      <c r="C2001" s="111"/>
      <c r="D2001" s="99"/>
      <c r="J2001" s="9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4EB2-DAAA-49C3-ADED-5627C9B08A74}">
  <dimension ref="A1:H2001"/>
  <sheetViews>
    <sheetView workbookViewId="0">
      <selection sqref="A1:H2001"/>
    </sheetView>
  </sheetViews>
  <sheetFormatPr defaultRowHeight="15"/>
  <sheetData>
    <row r="1" spans="1:8" ht="48">
      <c r="A1" s="1" t="s">
        <v>1356</v>
      </c>
      <c r="B1" s="15" t="s">
        <v>1368</v>
      </c>
      <c r="C1" s="16" t="s">
        <v>1372</v>
      </c>
      <c r="D1" s="15" t="s">
        <v>4410</v>
      </c>
      <c r="E1" s="15" t="s">
        <v>4411</v>
      </c>
      <c r="F1" s="15" t="s">
        <v>4412</v>
      </c>
      <c r="G1" s="15" t="s">
        <v>4413</v>
      </c>
      <c r="H1" s="15" t="s">
        <v>4414</v>
      </c>
    </row>
    <row r="2" spans="1:8">
      <c r="A2" s="8">
        <v>73.8</v>
      </c>
      <c r="B2" s="24" t="s">
        <v>1377</v>
      </c>
      <c r="C2" s="110">
        <v>41.29</v>
      </c>
      <c r="D2" s="46">
        <f>SUM(A:A)</f>
        <v>100893.4500000001</v>
      </c>
      <c r="E2" s="4">
        <f>COUNTIF(B:B,"approved")</f>
        <v>1004</v>
      </c>
      <c r="F2" s="4">
        <f>COUNTIF(B:B,"Rejected")</f>
        <v>322</v>
      </c>
      <c r="G2" s="4">
        <f>SUM(C:C)</f>
        <v>43234.580000000038</v>
      </c>
      <c r="H2" s="101">
        <f>(D2-G2)/D2*100</f>
        <v>57.148278703919829</v>
      </c>
    </row>
    <row r="3" spans="1:8">
      <c r="A3" s="9">
        <v>6.55</v>
      </c>
      <c r="B3" s="26" t="s">
        <v>1381</v>
      </c>
      <c r="C3" s="111">
        <v>4.78</v>
      </c>
      <c r="D3" s="99"/>
      <c r="E3" s="98"/>
    </row>
    <row r="4" spans="1:8">
      <c r="A4" s="8">
        <v>47.65</v>
      </c>
      <c r="B4" s="24" t="s">
        <v>1386</v>
      </c>
      <c r="C4" s="110">
        <v>0</v>
      </c>
      <c r="D4" s="99"/>
      <c r="E4" s="98"/>
    </row>
    <row r="5" spans="1:8">
      <c r="A5" s="9">
        <v>7.33</v>
      </c>
      <c r="B5" s="26" t="s">
        <v>1386</v>
      </c>
      <c r="C5" s="111">
        <v>0</v>
      </c>
      <c r="D5" s="99"/>
      <c r="E5" s="98"/>
    </row>
    <row r="6" spans="1:8">
      <c r="A6" s="8">
        <v>58.02</v>
      </c>
      <c r="B6" s="24" t="s">
        <v>1386</v>
      </c>
      <c r="C6" s="110">
        <v>8.92</v>
      </c>
      <c r="D6" s="99"/>
      <c r="E6" s="98"/>
    </row>
    <row r="7" spans="1:8">
      <c r="A7" s="9">
        <v>25.12</v>
      </c>
      <c r="B7" s="26" t="s">
        <v>1377</v>
      </c>
      <c r="C7" s="111">
        <v>2.65</v>
      </c>
      <c r="D7" s="99"/>
      <c r="E7" s="98"/>
    </row>
    <row r="8" spans="1:8">
      <c r="A8" s="8">
        <v>80.930000000000007</v>
      </c>
      <c r="B8" s="24" t="s">
        <v>1377</v>
      </c>
      <c r="C8" s="110">
        <v>72.62</v>
      </c>
      <c r="D8" s="99"/>
      <c r="E8" s="98"/>
    </row>
    <row r="9" spans="1:8">
      <c r="A9" s="9">
        <v>82.82</v>
      </c>
      <c r="B9" s="26" t="s">
        <v>1377</v>
      </c>
      <c r="C9" s="111">
        <v>0</v>
      </c>
      <c r="D9" s="99"/>
      <c r="E9" s="98"/>
    </row>
    <row r="10" spans="1:8">
      <c r="A10" s="8">
        <v>66.27</v>
      </c>
      <c r="B10" s="24" t="s">
        <v>1386</v>
      </c>
      <c r="C10" s="110">
        <v>44.38</v>
      </c>
      <c r="D10" s="99"/>
      <c r="E10" s="98"/>
    </row>
    <row r="11" spans="1:8">
      <c r="A11" s="9">
        <v>62.07</v>
      </c>
      <c r="B11" s="26" t="s">
        <v>1386</v>
      </c>
      <c r="C11" s="111">
        <v>47.65</v>
      </c>
      <c r="D11" s="99"/>
      <c r="E11" s="98"/>
    </row>
    <row r="12" spans="1:8">
      <c r="A12" s="8">
        <v>33.270000000000003</v>
      </c>
      <c r="B12" s="24" t="s">
        <v>1386</v>
      </c>
      <c r="C12" s="110">
        <v>10.029999999999999</v>
      </c>
      <c r="D12" s="99"/>
      <c r="E12" s="98"/>
    </row>
    <row r="13" spans="1:8">
      <c r="A13" s="9">
        <v>48.96</v>
      </c>
      <c r="B13" s="26" t="s">
        <v>1377</v>
      </c>
      <c r="C13" s="111">
        <v>23.95</v>
      </c>
      <c r="D13" s="99"/>
      <c r="E13" s="98"/>
    </row>
    <row r="14" spans="1:8">
      <c r="A14" s="8">
        <v>69.53</v>
      </c>
      <c r="B14" s="24" t="s">
        <v>1386</v>
      </c>
      <c r="C14" s="110">
        <v>19.95</v>
      </c>
      <c r="D14" s="99"/>
      <c r="E14" s="98"/>
    </row>
    <row r="15" spans="1:8">
      <c r="A15" s="9">
        <v>85.65</v>
      </c>
      <c r="B15" s="26" t="s">
        <v>1377</v>
      </c>
      <c r="C15" s="111">
        <v>9.6199999999999992</v>
      </c>
      <c r="D15" s="99"/>
      <c r="E15" s="98"/>
    </row>
    <row r="16" spans="1:8">
      <c r="A16" s="8">
        <v>89.29</v>
      </c>
      <c r="B16" s="24" t="s">
        <v>1377</v>
      </c>
      <c r="C16" s="110">
        <v>64.599999999999994</v>
      </c>
      <c r="D16" s="99"/>
      <c r="E16" s="98"/>
    </row>
    <row r="17" spans="1:5">
      <c r="A17" s="9">
        <v>24.81</v>
      </c>
      <c r="B17" s="26" t="s">
        <v>1426</v>
      </c>
      <c r="C17" s="111">
        <v>7.52</v>
      </c>
      <c r="D17" s="99"/>
      <c r="E17" s="98"/>
    </row>
    <row r="18" spans="1:5">
      <c r="A18" s="8">
        <v>85.93</v>
      </c>
      <c r="B18" s="24" t="s">
        <v>1386</v>
      </c>
      <c r="C18" s="110">
        <v>54.38</v>
      </c>
      <c r="D18" s="99"/>
      <c r="E18" s="98"/>
    </row>
    <row r="19" spans="1:5">
      <c r="A19" s="9">
        <v>53.56</v>
      </c>
      <c r="B19" s="26" t="s">
        <v>1386</v>
      </c>
      <c r="C19" s="111">
        <v>33.6</v>
      </c>
      <c r="D19" s="99"/>
      <c r="E19" s="98"/>
    </row>
    <row r="20" spans="1:5">
      <c r="A20" s="8">
        <v>37.19</v>
      </c>
      <c r="B20" s="24" t="s">
        <v>1377</v>
      </c>
      <c r="C20" s="110">
        <v>0</v>
      </c>
      <c r="D20" s="99"/>
      <c r="E20" s="98"/>
    </row>
    <row r="21" spans="1:5">
      <c r="A21" s="9">
        <v>75.56</v>
      </c>
      <c r="B21" s="26" t="s">
        <v>1426</v>
      </c>
      <c r="C21" s="111">
        <v>11.63</v>
      </c>
      <c r="D21" s="99"/>
      <c r="E21" s="98"/>
    </row>
    <row r="22" spans="1:5">
      <c r="A22" s="8">
        <v>68.150000000000006</v>
      </c>
      <c r="B22" s="24" t="s">
        <v>1377</v>
      </c>
      <c r="C22" s="110">
        <v>29.45</v>
      </c>
      <c r="D22" s="99"/>
      <c r="E22" s="98"/>
    </row>
    <row r="23" spans="1:5">
      <c r="A23" s="9">
        <v>70.010000000000005</v>
      </c>
      <c r="B23" s="26" t="s">
        <v>1377</v>
      </c>
      <c r="C23" s="111">
        <v>27.63</v>
      </c>
      <c r="D23" s="99"/>
      <c r="E23" s="98"/>
    </row>
    <row r="24" spans="1:5">
      <c r="A24" s="8">
        <v>83.66</v>
      </c>
      <c r="B24" s="24" t="s">
        <v>1381</v>
      </c>
      <c r="C24" s="110">
        <v>68.23</v>
      </c>
      <c r="D24" s="99"/>
      <c r="E24" s="98"/>
    </row>
    <row r="25" spans="1:5">
      <c r="A25" s="9">
        <v>48.94</v>
      </c>
      <c r="B25" s="26" t="s">
        <v>1377</v>
      </c>
      <c r="C25" s="111">
        <v>43.34</v>
      </c>
      <c r="D25" s="99"/>
      <c r="E25" s="98"/>
    </row>
    <row r="26" spans="1:5">
      <c r="A26" s="8">
        <v>12.57</v>
      </c>
      <c r="B26" s="24" t="s">
        <v>1386</v>
      </c>
      <c r="C26" s="110">
        <v>8.3699999999999992</v>
      </c>
      <c r="D26" s="99"/>
      <c r="E26" s="98"/>
    </row>
    <row r="27" spans="1:5">
      <c r="A27" s="9">
        <v>13.03</v>
      </c>
      <c r="B27" s="26" t="s">
        <v>1386</v>
      </c>
      <c r="C27" s="111">
        <v>12.05</v>
      </c>
      <c r="D27" s="99"/>
      <c r="E27" s="98"/>
    </row>
    <row r="28" spans="1:5">
      <c r="A28" s="8">
        <v>67.02</v>
      </c>
      <c r="B28" s="24" t="s">
        <v>1381</v>
      </c>
      <c r="C28" s="110">
        <v>0</v>
      </c>
      <c r="D28" s="99"/>
      <c r="E28" s="98"/>
    </row>
    <row r="29" spans="1:5">
      <c r="A29" s="9">
        <v>62.13</v>
      </c>
      <c r="B29" s="26" t="s">
        <v>1377</v>
      </c>
      <c r="C29" s="111">
        <v>55.63</v>
      </c>
      <c r="D29" s="99"/>
      <c r="E29" s="98"/>
    </row>
    <row r="30" spans="1:5">
      <c r="A30" s="8">
        <v>20.25</v>
      </c>
      <c r="B30" s="24" t="s">
        <v>1386</v>
      </c>
      <c r="C30" s="110">
        <v>8.39</v>
      </c>
      <c r="D30" s="99"/>
      <c r="E30" s="98"/>
    </row>
    <row r="31" spans="1:5">
      <c r="A31" s="9">
        <v>22.35</v>
      </c>
      <c r="B31" s="26" t="s">
        <v>1386</v>
      </c>
      <c r="C31" s="111">
        <v>16.079999999999998</v>
      </c>
      <c r="D31" s="99"/>
      <c r="E31" s="98"/>
    </row>
    <row r="32" spans="1:5">
      <c r="A32" s="8">
        <v>47.99</v>
      </c>
      <c r="B32" s="24" t="s">
        <v>1377</v>
      </c>
      <c r="C32" s="110">
        <v>0</v>
      </c>
      <c r="D32" s="99"/>
      <c r="E32" s="98"/>
    </row>
    <row r="33" spans="1:5">
      <c r="A33" s="9">
        <v>19.41</v>
      </c>
      <c r="B33" s="26" t="s">
        <v>1426</v>
      </c>
      <c r="C33" s="111">
        <v>11.17</v>
      </c>
      <c r="D33" s="99"/>
      <c r="E33" s="98"/>
    </row>
    <row r="34" spans="1:5">
      <c r="A34" s="8">
        <v>83.59</v>
      </c>
      <c r="B34" s="24" t="s">
        <v>1377</v>
      </c>
      <c r="C34" s="110">
        <v>16.84</v>
      </c>
      <c r="D34" s="99"/>
      <c r="E34" s="98"/>
    </row>
    <row r="35" spans="1:5">
      <c r="A35" s="9">
        <v>56.99</v>
      </c>
      <c r="B35" s="26" t="s">
        <v>1377</v>
      </c>
      <c r="C35" s="111">
        <v>18.27</v>
      </c>
      <c r="D35" s="99"/>
      <c r="E35" s="98"/>
    </row>
    <row r="36" spans="1:5">
      <c r="A36" s="8">
        <v>27.99</v>
      </c>
      <c r="B36" s="24" t="s">
        <v>1377</v>
      </c>
      <c r="C36" s="110">
        <v>7.41</v>
      </c>
      <c r="D36" s="99"/>
      <c r="E36" s="98"/>
    </row>
    <row r="37" spans="1:5">
      <c r="A37" s="9">
        <v>82.86</v>
      </c>
      <c r="B37" s="26" t="s">
        <v>1377</v>
      </c>
      <c r="C37" s="111">
        <v>0</v>
      </c>
      <c r="D37" s="99"/>
      <c r="E37" s="98"/>
    </row>
    <row r="38" spans="1:5">
      <c r="A38" s="8">
        <v>92.17</v>
      </c>
      <c r="B38" s="24" t="s">
        <v>1377</v>
      </c>
      <c r="C38" s="110">
        <v>50.9</v>
      </c>
      <c r="D38" s="99"/>
      <c r="E38" s="98"/>
    </row>
    <row r="39" spans="1:5">
      <c r="A39" s="9">
        <v>82.07</v>
      </c>
      <c r="B39" s="26" t="s">
        <v>1377</v>
      </c>
      <c r="C39" s="111">
        <v>75.88</v>
      </c>
      <c r="D39" s="99"/>
      <c r="E39" s="98"/>
    </row>
    <row r="40" spans="1:5">
      <c r="A40" s="8">
        <v>15.09</v>
      </c>
      <c r="B40" s="24" t="s">
        <v>1381</v>
      </c>
      <c r="C40" s="110">
        <v>2.5099999999999998</v>
      </c>
      <c r="D40" s="99"/>
      <c r="E40" s="98"/>
    </row>
    <row r="41" spans="1:5">
      <c r="A41" s="9">
        <v>51.83</v>
      </c>
      <c r="B41" s="26" t="s">
        <v>1381</v>
      </c>
      <c r="C41" s="111">
        <v>38.43</v>
      </c>
      <c r="D41" s="99"/>
      <c r="E41" s="98"/>
    </row>
    <row r="42" spans="1:5">
      <c r="A42" s="8">
        <v>35.799999999999997</v>
      </c>
      <c r="B42" s="24" t="s">
        <v>1386</v>
      </c>
      <c r="C42" s="110">
        <v>27.34</v>
      </c>
      <c r="D42" s="99"/>
      <c r="E42" s="98"/>
    </row>
    <row r="43" spans="1:5">
      <c r="A43" s="9">
        <v>22.48</v>
      </c>
      <c r="B43" s="26" t="s">
        <v>1381</v>
      </c>
      <c r="C43" s="111">
        <v>0</v>
      </c>
      <c r="D43" s="99"/>
      <c r="E43" s="98"/>
    </row>
    <row r="44" spans="1:5">
      <c r="A44" s="8">
        <v>19.329999999999998</v>
      </c>
      <c r="B44" s="24" t="s">
        <v>1386</v>
      </c>
      <c r="C44" s="110">
        <v>5.67</v>
      </c>
      <c r="D44" s="99"/>
      <c r="E44" s="98"/>
    </row>
    <row r="45" spans="1:5">
      <c r="A45" s="9">
        <v>50.09</v>
      </c>
      <c r="B45" s="26" t="s">
        <v>1377</v>
      </c>
      <c r="C45" s="111">
        <v>17.079999999999998</v>
      </c>
      <c r="D45" s="99"/>
      <c r="E45" s="98"/>
    </row>
    <row r="46" spans="1:5">
      <c r="A46" s="8">
        <v>29.77</v>
      </c>
      <c r="B46" s="24" t="s">
        <v>1386</v>
      </c>
      <c r="C46" s="110">
        <v>28.25</v>
      </c>
      <c r="D46" s="99"/>
      <c r="E46" s="98"/>
    </row>
    <row r="47" spans="1:5">
      <c r="A47" s="9">
        <v>40.090000000000003</v>
      </c>
      <c r="B47" s="26" t="s">
        <v>1426</v>
      </c>
      <c r="C47" s="111">
        <v>0</v>
      </c>
      <c r="D47" s="99"/>
      <c r="E47" s="98"/>
    </row>
    <row r="48" spans="1:5">
      <c r="A48" s="8">
        <v>50.41</v>
      </c>
      <c r="B48" s="24" t="s">
        <v>1377</v>
      </c>
      <c r="C48" s="110">
        <v>26.95</v>
      </c>
      <c r="D48" s="99"/>
      <c r="E48" s="98"/>
    </row>
    <row r="49" spans="1:5">
      <c r="A49" s="9">
        <v>63.21</v>
      </c>
      <c r="B49" s="26" t="s">
        <v>1381</v>
      </c>
      <c r="C49" s="111">
        <v>58.55</v>
      </c>
      <c r="D49" s="99"/>
      <c r="E49" s="98"/>
    </row>
    <row r="50" spans="1:5">
      <c r="A50" s="8">
        <v>76.260000000000005</v>
      </c>
      <c r="B50" s="24" t="s">
        <v>1426</v>
      </c>
      <c r="C50" s="110">
        <v>39.4</v>
      </c>
      <c r="D50" s="99"/>
      <c r="E50" s="98"/>
    </row>
    <row r="51" spans="1:5">
      <c r="A51" s="9">
        <v>99.08</v>
      </c>
      <c r="B51" s="26" t="s">
        <v>1377</v>
      </c>
      <c r="C51" s="111">
        <v>24.8</v>
      </c>
      <c r="D51" s="99"/>
      <c r="E51" s="98"/>
    </row>
    <row r="52" spans="1:5">
      <c r="A52" s="8">
        <v>31.93</v>
      </c>
      <c r="B52" s="24" t="s">
        <v>1377</v>
      </c>
      <c r="C52" s="110">
        <v>18.45</v>
      </c>
      <c r="D52" s="99"/>
      <c r="E52" s="98"/>
    </row>
    <row r="53" spans="1:5">
      <c r="A53" s="9">
        <v>67.97</v>
      </c>
      <c r="B53" s="26" t="s">
        <v>1426</v>
      </c>
      <c r="C53" s="111">
        <v>53.57</v>
      </c>
      <c r="D53" s="99"/>
      <c r="E53" s="98"/>
    </row>
    <row r="54" spans="1:5">
      <c r="A54" s="8">
        <v>35.17</v>
      </c>
      <c r="B54" s="24" t="s">
        <v>1381</v>
      </c>
      <c r="C54" s="110">
        <v>21.23</v>
      </c>
      <c r="D54" s="99"/>
      <c r="E54" s="98"/>
    </row>
    <row r="55" spans="1:5">
      <c r="A55" s="9">
        <v>54.3</v>
      </c>
      <c r="B55" s="26" t="s">
        <v>1426</v>
      </c>
      <c r="C55" s="111">
        <v>37.549999999999997</v>
      </c>
      <c r="D55" s="99"/>
      <c r="E55" s="98"/>
    </row>
    <row r="56" spans="1:5">
      <c r="A56" s="8">
        <v>10.67</v>
      </c>
      <c r="B56" s="24" t="s">
        <v>1381</v>
      </c>
      <c r="C56" s="110">
        <v>2.58</v>
      </c>
      <c r="D56" s="99"/>
      <c r="E56" s="98"/>
    </row>
    <row r="57" spans="1:5">
      <c r="A57" s="9">
        <v>29.45</v>
      </c>
      <c r="B57" s="26" t="s">
        <v>1381</v>
      </c>
      <c r="C57" s="111">
        <v>20.91</v>
      </c>
      <c r="D57" s="99"/>
      <c r="E57" s="98"/>
    </row>
    <row r="58" spans="1:5">
      <c r="A58" s="8">
        <v>43.28</v>
      </c>
      <c r="B58" s="24" t="s">
        <v>1377</v>
      </c>
      <c r="C58" s="110">
        <v>19.57</v>
      </c>
      <c r="D58" s="99"/>
      <c r="E58" s="98"/>
    </row>
    <row r="59" spans="1:5">
      <c r="A59" s="9">
        <v>70.63</v>
      </c>
      <c r="B59" s="26" t="s">
        <v>1381</v>
      </c>
      <c r="C59" s="111">
        <v>55.63</v>
      </c>
      <c r="D59" s="99"/>
      <c r="E59" s="98"/>
    </row>
    <row r="60" spans="1:5">
      <c r="A60" s="8">
        <v>37.06</v>
      </c>
      <c r="B60" s="24" t="s">
        <v>1377</v>
      </c>
      <c r="C60" s="110">
        <v>29.86</v>
      </c>
      <c r="D60" s="99"/>
      <c r="E60" s="98"/>
    </row>
    <row r="61" spans="1:5">
      <c r="A61" s="9">
        <v>26.39</v>
      </c>
      <c r="B61" s="26" t="s">
        <v>1386</v>
      </c>
      <c r="C61" s="111">
        <v>0</v>
      </c>
      <c r="D61" s="99"/>
      <c r="E61" s="98"/>
    </row>
    <row r="62" spans="1:5">
      <c r="A62" s="8">
        <v>28</v>
      </c>
      <c r="B62" s="24" t="s">
        <v>1381</v>
      </c>
      <c r="C62" s="110">
        <v>25.74</v>
      </c>
      <c r="D62" s="99"/>
      <c r="E62" s="98"/>
    </row>
    <row r="63" spans="1:5">
      <c r="A63" s="9">
        <v>86.85</v>
      </c>
      <c r="B63" s="26" t="s">
        <v>1381</v>
      </c>
      <c r="C63" s="111">
        <v>26.11</v>
      </c>
      <c r="D63" s="99"/>
      <c r="E63" s="98"/>
    </row>
    <row r="64" spans="1:5">
      <c r="A64" s="8">
        <v>50.15</v>
      </c>
      <c r="B64" s="24" t="s">
        <v>1377</v>
      </c>
      <c r="C64" s="110">
        <v>36.92</v>
      </c>
      <c r="D64" s="99"/>
      <c r="E64" s="98"/>
    </row>
    <row r="65" spans="1:5">
      <c r="A65" s="9">
        <v>44.51</v>
      </c>
      <c r="B65" s="26" t="s">
        <v>1426</v>
      </c>
      <c r="C65" s="111">
        <v>0</v>
      </c>
      <c r="D65" s="99"/>
      <c r="E65" s="98"/>
    </row>
    <row r="66" spans="1:5">
      <c r="A66" s="8">
        <v>37.409999999999997</v>
      </c>
      <c r="B66" s="24" t="s">
        <v>1381</v>
      </c>
      <c r="C66" s="110">
        <v>0</v>
      </c>
      <c r="D66" s="99"/>
      <c r="E66" s="98"/>
    </row>
    <row r="67" spans="1:5">
      <c r="A67" s="9">
        <v>85.91</v>
      </c>
      <c r="B67" s="26" t="s">
        <v>1377</v>
      </c>
      <c r="C67" s="111">
        <v>23.95</v>
      </c>
      <c r="D67" s="99"/>
      <c r="E67" s="98"/>
    </row>
    <row r="68" spans="1:5">
      <c r="A68" s="8">
        <v>86.78</v>
      </c>
      <c r="B68" s="24" t="s">
        <v>1381</v>
      </c>
      <c r="C68" s="110">
        <v>73.349999999999994</v>
      </c>
      <c r="D68" s="99"/>
      <c r="E68" s="98"/>
    </row>
    <row r="69" spans="1:5">
      <c r="A69" s="9">
        <v>42.67</v>
      </c>
      <c r="B69" s="26" t="s">
        <v>1381</v>
      </c>
      <c r="C69" s="111">
        <v>0</v>
      </c>
      <c r="D69" s="99"/>
      <c r="E69" s="98"/>
    </row>
    <row r="70" spans="1:5">
      <c r="A70" s="8">
        <v>31.25</v>
      </c>
      <c r="B70" s="24" t="s">
        <v>1381</v>
      </c>
      <c r="C70" s="110">
        <v>24.18</v>
      </c>
      <c r="D70" s="99"/>
      <c r="E70" s="98"/>
    </row>
    <row r="71" spans="1:5">
      <c r="A71" s="9">
        <v>59.71</v>
      </c>
      <c r="B71" s="26" t="s">
        <v>1377</v>
      </c>
      <c r="C71" s="111">
        <v>50.85</v>
      </c>
      <c r="D71" s="99"/>
      <c r="E71" s="98"/>
    </row>
    <row r="72" spans="1:5">
      <c r="A72" s="8">
        <v>90.78</v>
      </c>
      <c r="B72" s="24" t="s">
        <v>1377</v>
      </c>
      <c r="C72" s="110">
        <v>0</v>
      </c>
      <c r="D72" s="99"/>
      <c r="E72" s="98"/>
    </row>
    <row r="73" spans="1:5">
      <c r="A73" s="9">
        <v>72.14</v>
      </c>
      <c r="B73" s="26" t="s">
        <v>1386</v>
      </c>
      <c r="C73" s="111">
        <v>0</v>
      </c>
      <c r="D73" s="99"/>
      <c r="E73" s="98"/>
    </row>
    <row r="74" spans="1:5">
      <c r="A74" s="8">
        <v>38.83</v>
      </c>
      <c r="B74" s="24" t="s">
        <v>1386</v>
      </c>
      <c r="C74" s="110">
        <v>30.04</v>
      </c>
      <c r="D74" s="99"/>
      <c r="E74" s="98"/>
    </row>
    <row r="75" spans="1:5">
      <c r="A75" s="9">
        <v>58.71</v>
      </c>
      <c r="B75" s="26" t="s">
        <v>1381</v>
      </c>
      <c r="C75" s="111">
        <v>41.47</v>
      </c>
      <c r="D75" s="99"/>
      <c r="E75" s="98"/>
    </row>
    <row r="76" spans="1:5">
      <c r="A76" s="8">
        <v>6.16</v>
      </c>
      <c r="B76" s="24" t="s">
        <v>1426</v>
      </c>
      <c r="C76" s="110">
        <v>0</v>
      </c>
      <c r="D76" s="99"/>
      <c r="E76" s="98"/>
    </row>
    <row r="77" spans="1:5">
      <c r="A77" s="9">
        <v>58.47</v>
      </c>
      <c r="B77" s="26" t="s">
        <v>1377</v>
      </c>
      <c r="C77" s="111">
        <v>32.21</v>
      </c>
      <c r="D77" s="99"/>
      <c r="E77" s="98"/>
    </row>
    <row r="78" spans="1:5">
      <c r="A78" s="8">
        <v>36.700000000000003</v>
      </c>
      <c r="B78" s="24" t="s">
        <v>1426</v>
      </c>
      <c r="C78" s="110">
        <v>31.52</v>
      </c>
      <c r="D78" s="99"/>
      <c r="E78" s="98"/>
    </row>
    <row r="79" spans="1:5">
      <c r="A79" s="9">
        <v>80.02</v>
      </c>
      <c r="B79" s="26" t="s">
        <v>1426</v>
      </c>
      <c r="C79" s="111">
        <v>56.02</v>
      </c>
      <c r="D79" s="99"/>
      <c r="E79" s="98"/>
    </row>
    <row r="80" spans="1:5">
      <c r="A80" s="8">
        <v>98.89</v>
      </c>
      <c r="B80" s="24" t="s">
        <v>1426</v>
      </c>
      <c r="C80" s="110">
        <v>0</v>
      </c>
      <c r="D80" s="99"/>
      <c r="E80" s="98"/>
    </row>
    <row r="81" spans="1:5">
      <c r="A81" s="9">
        <v>89.2</v>
      </c>
      <c r="B81" s="26" t="s">
        <v>1386</v>
      </c>
      <c r="C81" s="111">
        <v>78.709999999999994</v>
      </c>
      <c r="D81" s="99"/>
      <c r="E81" s="98"/>
    </row>
    <row r="82" spans="1:5">
      <c r="A82" s="8">
        <v>98.15</v>
      </c>
      <c r="B82" s="24" t="s">
        <v>1386</v>
      </c>
      <c r="C82" s="110">
        <v>16.579999999999998</v>
      </c>
      <c r="D82" s="99"/>
      <c r="E82" s="98"/>
    </row>
    <row r="83" spans="1:5">
      <c r="A83" s="9">
        <v>33.61</v>
      </c>
      <c r="B83" s="26" t="s">
        <v>1377</v>
      </c>
      <c r="C83" s="111">
        <v>26.16</v>
      </c>
      <c r="D83" s="99"/>
      <c r="E83" s="98"/>
    </row>
    <row r="84" spans="1:5">
      <c r="A84" s="8">
        <v>18.62</v>
      </c>
      <c r="B84" s="24" t="s">
        <v>1377</v>
      </c>
      <c r="C84" s="110">
        <v>12.1</v>
      </c>
      <c r="D84" s="99"/>
      <c r="E84" s="98"/>
    </row>
    <row r="85" spans="1:5">
      <c r="A85" s="9">
        <v>90.47</v>
      </c>
      <c r="B85" s="26" t="s">
        <v>1386</v>
      </c>
      <c r="C85" s="111">
        <v>43.3</v>
      </c>
      <c r="D85" s="99"/>
      <c r="E85" s="98"/>
    </row>
    <row r="86" spans="1:5">
      <c r="A86" s="8">
        <v>61.77</v>
      </c>
      <c r="B86" s="24" t="s">
        <v>1381</v>
      </c>
      <c r="C86" s="110">
        <v>40.18</v>
      </c>
      <c r="D86" s="99"/>
      <c r="E86" s="98"/>
    </row>
    <row r="87" spans="1:5">
      <c r="A87" s="9">
        <v>44.3</v>
      </c>
      <c r="B87" s="26" t="s">
        <v>1386</v>
      </c>
      <c r="C87" s="111">
        <v>20.54</v>
      </c>
      <c r="D87" s="99"/>
      <c r="E87" s="98"/>
    </row>
    <row r="88" spans="1:5">
      <c r="A88" s="8"/>
      <c r="B88" s="24" t="s">
        <v>1426</v>
      </c>
      <c r="C88" s="110">
        <v>32.450000000000003</v>
      </c>
      <c r="D88" s="99"/>
      <c r="E88" s="98"/>
    </row>
    <row r="89" spans="1:5">
      <c r="A89" s="9">
        <v>9.25</v>
      </c>
      <c r="B89" s="26" t="s">
        <v>1377</v>
      </c>
      <c r="C89" s="111">
        <v>8.5299999999999994</v>
      </c>
      <c r="D89" s="99"/>
      <c r="E89" s="98"/>
    </row>
    <row r="90" spans="1:5">
      <c r="A90" s="8">
        <v>11.53</v>
      </c>
      <c r="B90" s="24" t="s">
        <v>1377</v>
      </c>
      <c r="C90" s="110">
        <v>7.6</v>
      </c>
      <c r="D90" s="99"/>
      <c r="E90" s="98"/>
    </row>
    <row r="91" spans="1:5">
      <c r="A91" s="9">
        <v>67.709999999999994</v>
      </c>
      <c r="B91" s="26" t="s">
        <v>1377</v>
      </c>
      <c r="C91" s="111">
        <v>53.73</v>
      </c>
      <c r="D91" s="99"/>
      <c r="E91" s="98"/>
    </row>
    <row r="92" spans="1:5">
      <c r="A92" s="8">
        <v>65.319999999999993</v>
      </c>
      <c r="B92" s="24" t="s">
        <v>1426</v>
      </c>
      <c r="C92" s="110">
        <v>0</v>
      </c>
      <c r="D92" s="99"/>
      <c r="E92" s="98"/>
    </row>
    <row r="93" spans="1:5">
      <c r="A93" s="9"/>
      <c r="B93" s="26" t="s">
        <v>1426</v>
      </c>
      <c r="C93" s="111">
        <v>6.46</v>
      </c>
      <c r="D93" s="99"/>
      <c r="E93" s="98"/>
    </row>
    <row r="94" spans="1:5">
      <c r="A94" s="8">
        <v>58.29</v>
      </c>
      <c r="B94" s="24" t="s">
        <v>1377</v>
      </c>
      <c r="C94" s="110">
        <v>41.22</v>
      </c>
      <c r="D94" s="99"/>
      <c r="E94" s="98"/>
    </row>
    <row r="95" spans="1:5">
      <c r="A95" s="9">
        <v>42.3</v>
      </c>
      <c r="B95" s="26" t="s">
        <v>1381</v>
      </c>
      <c r="C95" s="111">
        <v>4.9800000000000004</v>
      </c>
      <c r="D95" s="99"/>
      <c r="E95" s="98"/>
    </row>
    <row r="96" spans="1:5">
      <c r="A96" s="8">
        <v>59.18</v>
      </c>
      <c r="B96" s="24" t="s">
        <v>1426</v>
      </c>
      <c r="C96" s="110">
        <v>54.2</v>
      </c>
      <c r="D96" s="99"/>
      <c r="E96" s="98"/>
    </row>
    <row r="97" spans="1:5">
      <c r="A97" s="9">
        <v>21.51</v>
      </c>
      <c r="B97" s="26" t="s">
        <v>1386</v>
      </c>
      <c r="C97" s="111">
        <v>4</v>
      </c>
      <c r="D97" s="99"/>
      <c r="E97" s="98"/>
    </row>
    <row r="98" spans="1:5">
      <c r="A98" s="8">
        <v>99.93</v>
      </c>
      <c r="B98" s="24" t="s">
        <v>1377</v>
      </c>
      <c r="C98" s="110">
        <v>46.57</v>
      </c>
      <c r="D98" s="99"/>
      <c r="E98" s="98"/>
    </row>
    <row r="99" spans="1:5">
      <c r="A99" s="9">
        <v>77.17</v>
      </c>
      <c r="B99" s="26" t="s">
        <v>1381</v>
      </c>
      <c r="C99" s="111">
        <v>54.05</v>
      </c>
      <c r="D99" s="99"/>
      <c r="E99" s="98"/>
    </row>
    <row r="100" spans="1:5">
      <c r="A100" s="8">
        <v>78.430000000000007</v>
      </c>
      <c r="B100" s="24" t="s">
        <v>1381</v>
      </c>
      <c r="C100" s="110">
        <v>65.900000000000006</v>
      </c>
      <c r="D100" s="99"/>
      <c r="E100" s="98"/>
    </row>
    <row r="101" spans="1:5">
      <c r="A101" s="9">
        <v>87.18</v>
      </c>
      <c r="B101" s="26" t="s">
        <v>1377</v>
      </c>
      <c r="C101" s="111">
        <v>70.58</v>
      </c>
      <c r="D101" s="99"/>
      <c r="E101" s="98"/>
    </row>
    <row r="102" spans="1:5">
      <c r="A102" s="8">
        <v>75.73</v>
      </c>
      <c r="B102" s="24" t="s">
        <v>1386</v>
      </c>
      <c r="C102" s="110">
        <v>59.18</v>
      </c>
      <c r="D102" s="99"/>
      <c r="E102" s="98"/>
    </row>
    <row r="103" spans="1:5">
      <c r="A103" s="9">
        <v>15.41</v>
      </c>
      <c r="B103" s="26" t="s">
        <v>1426</v>
      </c>
      <c r="C103" s="111">
        <v>0</v>
      </c>
      <c r="D103" s="99"/>
      <c r="E103" s="98"/>
    </row>
    <row r="104" spans="1:5">
      <c r="A104" s="8">
        <v>92.33</v>
      </c>
      <c r="B104" s="24" t="s">
        <v>1377</v>
      </c>
      <c r="C104" s="110">
        <v>62.67</v>
      </c>
      <c r="D104" s="99"/>
      <c r="E104" s="98"/>
    </row>
    <row r="105" spans="1:5">
      <c r="A105" s="9">
        <v>90.12</v>
      </c>
      <c r="B105" s="26" t="s">
        <v>1377</v>
      </c>
      <c r="C105" s="111">
        <v>35.46</v>
      </c>
      <c r="D105" s="99"/>
      <c r="E105" s="98"/>
    </row>
    <row r="106" spans="1:5">
      <c r="A106" s="8">
        <v>54.21</v>
      </c>
      <c r="B106" s="24" t="s">
        <v>1426</v>
      </c>
      <c r="C106" s="110">
        <v>9.6999999999999993</v>
      </c>
      <c r="D106" s="99"/>
      <c r="E106" s="98"/>
    </row>
    <row r="107" spans="1:5">
      <c r="A107" s="9">
        <v>59.66</v>
      </c>
      <c r="B107" s="26" t="s">
        <v>1381</v>
      </c>
      <c r="C107" s="111">
        <v>0</v>
      </c>
      <c r="D107" s="99"/>
      <c r="E107" s="98"/>
    </row>
    <row r="108" spans="1:5">
      <c r="A108" s="8">
        <v>94.19</v>
      </c>
      <c r="B108" s="24" t="s">
        <v>1381</v>
      </c>
      <c r="C108" s="110">
        <v>77.03</v>
      </c>
      <c r="D108" s="99"/>
      <c r="E108" s="98"/>
    </row>
    <row r="109" spans="1:5">
      <c r="A109" s="9">
        <v>52.45</v>
      </c>
      <c r="B109" s="26" t="s">
        <v>1377</v>
      </c>
      <c r="C109" s="111">
        <v>24.22</v>
      </c>
      <c r="D109" s="99"/>
      <c r="E109" s="98"/>
    </row>
    <row r="110" spans="1:5">
      <c r="A110" s="8">
        <v>8.73</v>
      </c>
      <c r="B110" s="24" t="s">
        <v>1377</v>
      </c>
      <c r="C110" s="110">
        <v>4.0199999999999996</v>
      </c>
      <c r="D110" s="99"/>
      <c r="E110" s="98"/>
    </row>
    <row r="111" spans="1:5">
      <c r="A111" s="9">
        <v>13.59</v>
      </c>
      <c r="B111" s="26" t="s">
        <v>1381</v>
      </c>
      <c r="C111" s="111">
        <v>0</v>
      </c>
      <c r="D111" s="99"/>
      <c r="E111" s="98"/>
    </row>
    <row r="112" spans="1:5">
      <c r="A112" s="8">
        <v>85.38</v>
      </c>
      <c r="B112" s="24" t="s">
        <v>1377</v>
      </c>
      <c r="C112" s="110">
        <v>80.459999999999994</v>
      </c>
      <c r="D112" s="99"/>
      <c r="E112" s="98"/>
    </row>
    <row r="113" spans="1:5">
      <c r="A113" s="9">
        <v>5.82</v>
      </c>
      <c r="B113" s="26" t="s">
        <v>1377</v>
      </c>
      <c r="C113" s="111">
        <v>0</v>
      </c>
      <c r="D113" s="99"/>
      <c r="E113" s="98"/>
    </row>
    <row r="114" spans="1:5">
      <c r="A114" s="8">
        <v>78.349999999999994</v>
      </c>
      <c r="B114" s="24" t="s">
        <v>1381</v>
      </c>
      <c r="C114" s="110">
        <v>58.56</v>
      </c>
      <c r="D114" s="99"/>
      <c r="E114" s="98"/>
    </row>
    <row r="115" spans="1:5">
      <c r="A115" s="9">
        <v>62.74</v>
      </c>
      <c r="B115" s="26" t="s">
        <v>1381</v>
      </c>
      <c r="C115" s="111">
        <v>40.72</v>
      </c>
      <c r="D115" s="99"/>
      <c r="E115" s="98"/>
    </row>
    <row r="116" spans="1:5">
      <c r="A116" s="8">
        <v>64.75</v>
      </c>
      <c r="B116" s="24" t="s">
        <v>1377</v>
      </c>
      <c r="C116" s="110">
        <v>32.659999999999997</v>
      </c>
      <c r="D116" s="99"/>
      <c r="E116" s="98"/>
    </row>
    <row r="117" spans="1:5">
      <c r="A117" s="9">
        <v>78.89</v>
      </c>
      <c r="B117" s="26" t="s">
        <v>1377</v>
      </c>
      <c r="C117" s="111">
        <v>0</v>
      </c>
      <c r="D117" s="99"/>
      <c r="E117" s="98"/>
    </row>
    <row r="118" spans="1:5">
      <c r="A118" s="8">
        <v>42.08</v>
      </c>
      <c r="B118" s="24" t="s">
        <v>1377</v>
      </c>
      <c r="C118" s="110">
        <v>0</v>
      </c>
      <c r="D118" s="99"/>
      <c r="E118" s="98"/>
    </row>
    <row r="119" spans="1:5">
      <c r="A119" s="9">
        <v>17.75</v>
      </c>
      <c r="B119" s="26" t="s">
        <v>1377</v>
      </c>
      <c r="C119" s="111">
        <v>3.92</v>
      </c>
      <c r="D119" s="99"/>
      <c r="E119" s="98"/>
    </row>
    <row r="120" spans="1:5">
      <c r="A120" s="8">
        <v>75.459999999999994</v>
      </c>
      <c r="B120" s="24" t="s">
        <v>1426</v>
      </c>
      <c r="C120" s="110">
        <v>0</v>
      </c>
      <c r="D120" s="99"/>
      <c r="E120" s="98"/>
    </row>
    <row r="121" spans="1:5">
      <c r="A121" s="9">
        <v>24.14</v>
      </c>
      <c r="B121" s="26" t="s">
        <v>1377</v>
      </c>
      <c r="C121" s="111">
        <v>14.07</v>
      </c>
      <c r="D121" s="99"/>
      <c r="E121" s="98"/>
    </row>
    <row r="122" spans="1:5">
      <c r="A122" s="8">
        <v>98.55</v>
      </c>
      <c r="B122" s="24" t="s">
        <v>1377</v>
      </c>
      <c r="C122" s="110">
        <v>48.78</v>
      </c>
      <c r="D122" s="99"/>
      <c r="E122" s="98"/>
    </row>
    <row r="123" spans="1:5">
      <c r="A123" s="9">
        <v>28.06</v>
      </c>
      <c r="B123" s="26" t="s">
        <v>1377</v>
      </c>
      <c r="C123" s="111">
        <v>6.66</v>
      </c>
      <c r="D123" s="99"/>
      <c r="E123" s="98"/>
    </row>
    <row r="124" spans="1:5">
      <c r="A124" s="8">
        <v>56.09</v>
      </c>
      <c r="B124" s="24" t="s">
        <v>1381</v>
      </c>
      <c r="C124" s="110">
        <v>52.31</v>
      </c>
      <c r="D124" s="99"/>
      <c r="E124" s="98"/>
    </row>
    <row r="125" spans="1:5">
      <c r="A125" s="9">
        <v>95.94</v>
      </c>
      <c r="B125" s="26" t="s">
        <v>1377</v>
      </c>
      <c r="C125" s="111">
        <v>10.38</v>
      </c>
      <c r="D125" s="99"/>
      <c r="E125" s="98"/>
    </row>
    <row r="126" spans="1:5">
      <c r="A126" s="8">
        <v>78.94</v>
      </c>
      <c r="B126" s="24" t="s">
        <v>1426</v>
      </c>
      <c r="C126" s="110">
        <v>0</v>
      </c>
      <c r="D126" s="99"/>
      <c r="E126" s="98"/>
    </row>
    <row r="127" spans="1:5">
      <c r="A127" s="9">
        <v>93.69</v>
      </c>
      <c r="B127" s="26" t="s">
        <v>1386</v>
      </c>
      <c r="C127" s="111">
        <v>74.37</v>
      </c>
      <c r="D127" s="99"/>
      <c r="E127" s="98"/>
    </row>
    <row r="128" spans="1:5">
      <c r="A128" s="8">
        <v>28.79</v>
      </c>
      <c r="B128" s="24" t="s">
        <v>1377</v>
      </c>
      <c r="C128" s="110">
        <v>15.12</v>
      </c>
      <c r="D128" s="99"/>
      <c r="E128" s="98"/>
    </row>
    <row r="129" spans="1:5">
      <c r="A129" s="9">
        <v>7.47</v>
      </c>
      <c r="B129" s="26" t="s">
        <v>1381</v>
      </c>
      <c r="C129" s="111">
        <v>1.97</v>
      </c>
      <c r="D129" s="99"/>
      <c r="E129" s="98"/>
    </row>
    <row r="130" spans="1:5">
      <c r="A130" s="8">
        <v>56.45</v>
      </c>
      <c r="B130" s="24" t="s">
        <v>1377</v>
      </c>
      <c r="C130" s="110">
        <v>11.49</v>
      </c>
      <c r="D130" s="99"/>
      <c r="E130" s="98"/>
    </row>
    <row r="131" spans="1:5">
      <c r="A131" s="9">
        <v>91.92</v>
      </c>
      <c r="B131" s="26" t="s">
        <v>1377</v>
      </c>
      <c r="C131" s="111">
        <v>0</v>
      </c>
      <c r="D131" s="99"/>
      <c r="E131" s="98"/>
    </row>
    <row r="132" spans="1:5">
      <c r="A132" s="8">
        <v>33.590000000000003</v>
      </c>
      <c r="B132" s="24" t="s">
        <v>1377</v>
      </c>
      <c r="C132" s="110">
        <v>0</v>
      </c>
      <c r="D132" s="99"/>
      <c r="E132" s="98"/>
    </row>
    <row r="133" spans="1:5">
      <c r="A133" s="9">
        <v>79.62</v>
      </c>
      <c r="B133" s="26" t="s">
        <v>1377</v>
      </c>
      <c r="C133" s="111">
        <v>73.91</v>
      </c>
      <c r="D133" s="99"/>
      <c r="E133" s="98"/>
    </row>
    <row r="134" spans="1:5">
      <c r="A134" s="8">
        <v>6.42</v>
      </c>
      <c r="B134" s="24" t="s">
        <v>1377</v>
      </c>
      <c r="C134" s="110">
        <v>2.72</v>
      </c>
      <c r="D134" s="99"/>
      <c r="E134" s="98"/>
    </row>
    <row r="135" spans="1:5">
      <c r="A135" s="9">
        <v>39.01</v>
      </c>
      <c r="B135" s="26" t="s">
        <v>1377</v>
      </c>
      <c r="C135" s="111">
        <v>0</v>
      </c>
      <c r="D135" s="99"/>
      <c r="E135" s="98"/>
    </row>
    <row r="136" spans="1:5">
      <c r="A136" s="8">
        <v>90.53</v>
      </c>
      <c r="B136" s="24" t="s">
        <v>1377</v>
      </c>
      <c r="C136" s="110">
        <v>19.649999999999999</v>
      </c>
      <c r="D136" s="99"/>
      <c r="E136" s="98"/>
    </row>
    <row r="137" spans="1:5">
      <c r="A137" s="9">
        <v>31.81</v>
      </c>
      <c r="B137" s="26" t="s">
        <v>1426</v>
      </c>
      <c r="C137" s="111">
        <v>29.42</v>
      </c>
      <c r="D137" s="99"/>
      <c r="E137" s="98"/>
    </row>
    <row r="138" spans="1:5">
      <c r="A138" s="8">
        <v>86.01</v>
      </c>
      <c r="B138" s="24" t="s">
        <v>1426</v>
      </c>
      <c r="C138" s="110">
        <v>0</v>
      </c>
      <c r="D138" s="99"/>
      <c r="E138" s="98"/>
    </row>
    <row r="139" spans="1:5">
      <c r="A139" s="9"/>
      <c r="B139" s="26" t="s">
        <v>1377</v>
      </c>
      <c r="C139" s="111">
        <v>0</v>
      </c>
      <c r="D139" s="99"/>
      <c r="E139" s="98"/>
    </row>
    <row r="140" spans="1:5">
      <c r="A140" s="8">
        <v>48.59</v>
      </c>
      <c r="B140" s="24" t="s">
        <v>1377</v>
      </c>
      <c r="C140" s="110">
        <v>45.74</v>
      </c>
      <c r="D140" s="99"/>
      <c r="E140" s="98"/>
    </row>
    <row r="141" spans="1:5">
      <c r="A141" s="9">
        <v>44.6</v>
      </c>
      <c r="B141" s="26" t="s">
        <v>1386</v>
      </c>
      <c r="C141" s="111">
        <v>11.06</v>
      </c>
      <c r="D141" s="99"/>
      <c r="E141" s="98"/>
    </row>
    <row r="142" spans="1:5">
      <c r="A142" s="8">
        <v>3.13</v>
      </c>
      <c r="B142" s="24" t="s">
        <v>1381</v>
      </c>
      <c r="C142" s="110">
        <v>1.21</v>
      </c>
      <c r="D142" s="99"/>
      <c r="E142" s="98"/>
    </row>
    <row r="143" spans="1:5">
      <c r="A143" s="9">
        <v>88.28</v>
      </c>
      <c r="B143" s="26" t="s">
        <v>1386</v>
      </c>
      <c r="C143" s="111">
        <v>37.21</v>
      </c>
      <c r="D143" s="99"/>
      <c r="E143" s="98"/>
    </row>
    <row r="144" spans="1:5">
      <c r="A144" s="8">
        <v>19.72</v>
      </c>
      <c r="B144" s="24" t="s">
        <v>1386</v>
      </c>
      <c r="C144" s="110">
        <v>18.2</v>
      </c>
      <c r="D144" s="99"/>
      <c r="E144" s="98"/>
    </row>
    <row r="145" spans="1:5">
      <c r="A145" s="9">
        <v>51.35</v>
      </c>
      <c r="B145" s="26" t="s">
        <v>1377</v>
      </c>
      <c r="C145" s="111">
        <v>36.229999999999997</v>
      </c>
      <c r="D145" s="99"/>
      <c r="E145" s="98"/>
    </row>
    <row r="146" spans="1:5">
      <c r="A146" s="8">
        <v>40.69</v>
      </c>
      <c r="B146" s="24" t="s">
        <v>1377</v>
      </c>
      <c r="C146" s="110">
        <v>11.63</v>
      </c>
      <c r="D146" s="99"/>
      <c r="E146" s="98"/>
    </row>
    <row r="147" spans="1:5">
      <c r="A147" s="9">
        <v>14.3</v>
      </c>
      <c r="B147" s="26" t="s">
        <v>1377</v>
      </c>
      <c r="C147" s="111">
        <v>6.91</v>
      </c>
      <c r="D147" s="99"/>
      <c r="E147" s="98"/>
    </row>
    <row r="148" spans="1:5">
      <c r="A148" s="8">
        <v>18.78</v>
      </c>
      <c r="B148" s="24" t="s">
        <v>1377</v>
      </c>
      <c r="C148" s="110">
        <v>12.15</v>
      </c>
      <c r="D148" s="99"/>
      <c r="E148" s="98"/>
    </row>
    <row r="149" spans="1:5">
      <c r="A149" s="9">
        <v>55.06</v>
      </c>
      <c r="B149" s="26" t="s">
        <v>1381</v>
      </c>
      <c r="C149" s="111">
        <v>52.23</v>
      </c>
      <c r="D149" s="99"/>
      <c r="E149" s="98"/>
    </row>
    <row r="150" spans="1:5">
      <c r="A150" s="8">
        <v>82.41</v>
      </c>
      <c r="B150" s="24" t="s">
        <v>1381</v>
      </c>
      <c r="C150" s="110">
        <v>77.540000000000006</v>
      </c>
      <c r="D150" s="99"/>
      <c r="E150" s="98"/>
    </row>
    <row r="151" spans="1:5">
      <c r="A151" s="9">
        <v>52.07</v>
      </c>
      <c r="B151" s="26" t="s">
        <v>1377</v>
      </c>
      <c r="C151" s="111">
        <v>13.52</v>
      </c>
      <c r="D151" s="99"/>
      <c r="E151" s="98"/>
    </row>
    <row r="152" spans="1:5">
      <c r="A152" s="8">
        <v>38.1</v>
      </c>
      <c r="B152" s="24" t="s">
        <v>1381</v>
      </c>
      <c r="C152" s="110">
        <v>14.82</v>
      </c>
      <c r="D152" s="99"/>
      <c r="E152" s="98"/>
    </row>
    <row r="153" spans="1:5">
      <c r="A153" s="9">
        <v>3.3</v>
      </c>
      <c r="B153" s="26" t="s">
        <v>1381</v>
      </c>
      <c r="C153" s="111">
        <v>3.08</v>
      </c>
      <c r="D153" s="99"/>
      <c r="E153" s="98"/>
    </row>
    <row r="154" spans="1:5">
      <c r="A154" s="8">
        <v>33.56</v>
      </c>
      <c r="B154" s="24" t="s">
        <v>1381</v>
      </c>
      <c r="C154" s="110">
        <v>0</v>
      </c>
      <c r="D154" s="99"/>
      <c r="E154" s="98"/>
    </row>
    <row r="155" spans="1:5">
      <c r="A155" s="9">
        <v>91.22</v>
      </c>
      <c r="B155" s="26" t="s">
        <v>1377</v>
      </c>
      <c r="C155" s="111">
        <v>0</v>
      </c>
      <c r="D155" s="99"/>
      <c r="E155" s="98"/>
    </row>
    <row r="156" spans="1:5">
      <c r="A156" s="8">
        <v>13.78</v>
      </c>
      <c r="B156" s="24" t="s">
        <v>1386</v>
      </c>
      <c r="C156" s="110">
        <v>6.44</v>
      </c>
      <c r="D156" s="99"/>
      <c r="E156" s="98"/>
    </row>
    <row r="157" spans="1:5">
      <c r="A157" s="9">
        <v>50.75</v>
      </c>
      <c r="B157" s="26" t="s">
        <v>1377</v>
      </c>
      <c r="C157" s="111">
        <v>39.909999999999997</v>
      </c>
      <c r="D157" s="99"/>
      <c r="E157" s="98"/>
    </row>
    <row r="158" spans="1:5">
      <c r="A158" s="8">
        <v>4.87</v>
      </c>
      <c r="B158" s="24" t="s">
        <v>1377</v>
      </c>
      <c r="C158" s="110">
        <v>1.52</v>
      </c>
      <c r="D158" s="99"/>
      <c r="E158" s="98"/>
    </row>
    <row r="159" spans="1:5">
      <c r="A159" s="9">
        <v>10.46</v>
      </c>
      <c r="B159" s="26" t="s">
        <v>1381</v>
      </c>
      <c r="C159" s="111">
        <v>6.97</v>
      </c>
      <c r="D159" s="99"/>
      <c r="E159" s="98"/>
    </row>
    <row r="160" spans="1:5">
      <c r="A160" s="8">
        <v>13</v>
      </c>
      <c r="B160" s="24" t="s">
        <v>1377</v>
      </c>
      <c r="C160" s="110">
        <v>3.59</v>
      </c>
      <c r="D160" s="99"/>
      <c r="E160" s="98"/>
    </row>
    <row r="161" spans="1:5">
      <c r="A161" s="9">
        <v>40.53</v>
      </c>
      <c r="B161" s="26" t="s">
        <v>1381</v>
      </c>
      <c r="C161" s="111">
        <v>20.75</v>
      </c>
      <c r="D161" s="99"/>
      <c r="E161" s="98"/>
    </row>
    <row r="162" spans="1:5">
      <c r="A162" s="8">
        <v>84.31</v>
      </c>
      <c r="B162" s="24" t="s">
        <v>1377</v>
      </c>
      <c r="C162" s="110">
        <v>0</v>
      </c>
      <c r="D162" s="99"/>
      <c r="E162" s="98"/>
    </row>
    <row r="163" spans="1:5">
      <c r="A163" s="9">
        <v>18.62</v>
      </c>
      <c r="B163" s="26" t="s">
        <v>1381</v>
      </c>
      <c r="C163" s="111">
        <v>0</v>
      </c>
      <c r="D163" s="99"/>
      <c r="E163" s="98"/>
    </row>
    <row r="164" spans="1:5">
      <c r="A164" s="8"/>
      <c r="B164" s="24" t="s">
        <v>1426</v>
      </c>
      <c r="C164" s="110">
        <v>12.14</v>
      </c>
      <c r="D164" s="99"/>
      <c r="E164" s="98"/>
    </row>
    <row r="165" spans="1:5">
      <c r="A165" s="9">
        <v>7.25</v>
      </c>
      <c r="B165" s="26" t="s">
        <v>1377</v>
      </c>
      <c r="C165" s="111">
        <v>1.39</v>
      </c>
      <c r="D165" s="99"/>
      <c r="E165" s="98"/>
    </row>
    <row r="166" spans="1:5">
      <c r="A166" s="8">
        <v>93.95</v>
      </c>
      <c r="B166" s="24" t="s">
        <v>1377</v>
      </c>
      <c r="C166" s="110">
        <v>0</v>
      </c>
      <c r="D166" s="99"/>
      <c r="E166" s="98"/>
    </row>
    <row r="167" spans="1:5">
      <c r="A167" s="9">
        <v>7.67</v>
      </c>
      <c r="B167" s="26" t="s">
        <v>1377</v>
      </c>
      <c r="C167" s="111">
        <v>7.02</v>
      </c>
      <c r="D167" s="99"/>
      <c r="E167" s="98"/>
    </row>
    <row r="168" spans="1:5">
      <c r="A168" s="8">
        <v>63.9</v>
      </c>
      <c r="B168" s="24" t="s">
        <v>1426</v>
      </c>
      <c r="C168" s="110">
        <v>0</v>
      </c>
      <c r="D168" s="99"/>
      <c r="E168" s="98"/>
    </row>
    <row r="169" spans="1:5">
      <c r="A169" s="9">
        <v>70.760000000000005</v>
      </c>
      <c r="B169" s="26" t="s">
        <v>1386</v>
      </c>
      <c r="C169" s="111">
        <v>52.62</v>
      </c>
      <c r="D169" s="99"/>
      <c r="E169" s="98"/>
    </row>
    <row r="170" spans="1:5">
      <c r="A170" s="8">
        <v>38.200000000000003</v>
      </c>
      <c r="B170" s="24" t="s">
        <v>1386</v>
      </c>
      <c r="C170" s="110">
        <v>14.13</v>
      </c>
      <c r="D170" s="99"/>
      <c r="E170" s="98"/>
    </row>
    <row r="171" spans="1:5">
      <c r="A171" s="9">
        <v>84.85</v>
      </c>
      <c r="B171" s="26" t="s">
        <v>1377</v>
      </c>
      <c r="C171" s="111">
        <v>31.68</v>
      </c>
      <c r="D171" s="99"/>
      <c r="E171" s="98"/>
    </row>
    <row r="172" spans="1:5">
      <c r="A172" s="8">
        <v>63.8</v>
      </c>
      <c r="B172" s="24" t="s">
        <v>1386</v>
      </c>
      <c r="C172" s="110">
        <v>10.62</v>
      </c>
      <c r="D172" s="99"/>
      <c r="E172" s="98"/>
    </row>
    <row r="173" spans="1:5">
      <c r="A173" s="9">
        <v>60.98</v>
      </c>
      <c r="B173" s="26" t="s">
        <v>1377</v>
      </c>
      <c r="C173" s="111">
        <v>26.74</v>
      </c>
      <c r="D173" s="99"/>
      <c r="E173" s="98"/>
    </row>
    <row r="174" spans="1:5">
      <c r="A174" s="8">
        <v>2.96</v>
      </c>
      <c r="B174" s="24" t="s">
        <v>1377</v>
      </c>
      <c r="C174" s="110">
        <v>2.12</v>
      </c>
      <c r="D174" s="99"/>
      <c r="E174" s="98"/>
    </row>
    <row r="175" spans="1:5">
      <c r="A175" s="9">
        <v>48.6</v>
      </c>
      <c r="B175" s="26" t="s">
        <v>1377</v>
      </c>
      <c r="C175" s="111">
        <v>0</v>
      </c>
      <c r="D175" s="99"/>
      <c r="E175" s="98"/>
    </row>
    <row r="176" spans="1:5">
      <c r="A176" s="8">
        <v>39.020000000000003</v>
      </c>
      <c r="B176" s="24" t="s">
        <v>1377</v>
      </c>
      <c r="C176" s="110">
        <v>0</v>
      </c>
      <c r="D176" s="99"/>
      <c r="E176" s="98"/>
    </row>
    <row r="177" spans="1:5">
      <c r="A177" s="9">
        <v>63.86</v>
      </c>
      <c r="B177" s="26" t="s">
        <v>1386</v>
      </c>
      <c r="C177" s="111">
        <v>8.26</v>
      </c>
      <c r="D177" s="99"/>
      <c r="E177" s="98"/>
    </row>
    <row r="178" spans="1:5">
      <c r="A178" s="8">
        <v>46.09</v>
      </c>
      <c r="B178" s="24" t="s">
        <v>1377</v>
      </c>
      <c r="C178" s="110">
        <v>0</v>
      </c>
      <c r="D178" s="99"/>
      <c r="E178" s="98"/>
    </row>
    <row r="179" spans="1:5">
      <c r="A179" s="9">
        <v>87.72</v>
      </c>
      <c r="B179" s="26" t="s">
        <v>1381</v>
      </c>
      <c r="C179" s="111">
        <v>52.47</v>
      </c>
      <c r="D179" s="99"/>
      <c r="E179" s="98"/>
    </row>
    <row r="180" spans="1:5">
      <c r="A180" s="8">
        <v>77.89</v>
      </c>
      <c r="B180" s="24" t="s">
        <v>1377</v>
      </c>
      <c r="C180" s="110">
        <v>40.340000000000003</v>
      </c>
      <c r="D180" s="99"/>
      <c r="E180" s="98"/>
    </row>
    <row r="181" spans="1:5">
      <c r="A181" s="9">
        <v>73.569999999999993</v>
      </c>
      <c r="B181" s="26" t="s">
        <v>1386</v>
      </c>
      <c r="C181" s="111">
        <v>66.67</v>
      </c>
      <c r="D181" s="99"/>
      <c r="E181" s="98"/>
    </row>
    <row r="182" spans="1:5">
      <c r="A182" s="8">
        <v>81.11</v>
      </c>
      <c r="B182" s="24" t="s">
        <v>1377</v>
      </c>
      <c r="C182" s="110">
        <v>28.32</v>
      </c>
      <c r="D182" s="99"/>
      <c r="E182" s="98"/>
    </row>
    <row r="183" spans="1:5">
      <c r="A183" s="9"/>
      <c r="B183" s="26" t="s">
        <v>1377</v>
      </c>
      <c r="C183" s="111">
        <v>26.67</v>
      </c>
      <c r="D183" s="99"/>
      <c r="E183" s="98"/>
    </row>
    <row r="184" spans="1:5">
      <c r="A184" s="8">
        <v>60.83</v>
      </c>
      <c r="B184" s="24" t="s">
        <v>1426</v>
      </c>
      <c r="C184" s="110">
        <v>25.65</v>
      </c>
      <c r="D184" s="99"/>
      <c r="E184" s="98"/>
    </row>
    <row r="185" spans="1:5">
      <c r="A185" s="9">
        <v>40.78</v>
      </c>
      <c r="B185" s="26" t="s">
        <v>1426</v>
      </c>
      <c r="C185" s="111">
        <v>16.850000000000001</v>
      </c>
      <c r="D185" s="99"/>
      <c r="E185" s="98"/>
    </row>
    <row r="186" spans="1:5">
      <c r="A186" s="8">
        <v>1.31</v>
      </c>
      <c r="B186" s="24" t="s">
        <v>1381</v>
      </c>
      <c r="C186" s="110">
        <v>0</v>
      </c>
      <c r="D186" s="99"/>
      <c r="E186" s="98"/>
    </row>
    <row r="187" spans="1:5">
      <c r="A187" s="9">
        <v>43.36</v>
      </c>
      <c r="B187" s="26" t="s">
        <v>1426</v>
      </c>
      <c r="C187" s="111">
        <v>30.58</v>
      </c>
      <c r="D187" s="99"/>
      <c r="E187" s="98"/>
    </row>
    <row r="188" spans="1:5">
      <c r="A188" s="8">
        <v>79.89</v>
      </c>
      <c r="B188" s="24" t="s">
        <v>1377</v>
      </c>
      <c r="C188" s="110">
        <v>52.99</v>
      </c>
      <c r="D188" s="99"/>
      <c r="E188" s="98"/>
    </row>
    <row r="189" spans="1:5">
      <c r="A189" s="9">
        <v>3.89</v>
      </c>
      <c r="B189" s="26" t="s">
        <v>1381</v>
      </c>
      <c r="C189" s="111">
        <v>2.59</v>
      </c>
      <c r="D189" s="99"/>
      <c r="E189" s="98"/>
    </row>
    <row r="190" spans="1:5">
      <c r="A190" s="8">
        <v>49.7</v>
      </c>
      <c r="B190" s="24" t="s">
        <v>1377</v>
      </c>
      <c r="C190" s="110">
        <v>32.1</v>
      </c>
      <c r="D190" s="99"/>
      <c r="E190" s="98"/>
    </row>
    <row r="191" spans="1:5">
      <c r="A191" s="9">
        <v>29.81</v>
      </c>
      <c r="B191" s="26" t="s">
        <v>1377</v>
      </c>
      <c r="C191" s="111">
        <v>0</v>
      </c>
      <c r="D191" s="99"/>
      <c r="E191" s="98"/>
    </row>
    <row r="192" spans="1:5">
      <c r="A192" s="8">
        <v>54.02</v>
      </c>
      <c r="B192" s="24" t="s">
        <v>1377</v>
      </c>
      <c r="C192" s="110">
        <v>23.55</v>
      </c>
      <c r="D192" s="99"/>
      <c r="E192" s="98"/>
    </row>
    <row r="193" spans="1:5">
      <c r="A193" s="9">
        <v>46.12</v>
      </c>
      <c r="B193" s="26" t="s">
        <v>1426</v>
      </c>
      <c r="C193" s="111">
        <v>24.31</v>
      </c>
      <c r="D193" s="99"/>
      <c r="E193" s="98"/>
    </row>
    <row r="194" spans="1:5">
      <c r="A194" s="8">
        <v>50.01</v>
      </c>
      <c r="B194" s="24" t="s">
        <v>1381</v>
      </c>
      <c r="C194" s="110">
        <v>41.05</v>
      </c>
      <c r="D194" s="99"/>
      <c r="E194" s="98"/>
    </row>
    <row r="195" spans="1:5">
      <c r="A195" s="9">
        <v>39.79</v>
      </c>
      <c r="B195" s="26" t="s">
        <v>1377</v>
      </c>
      <c r="C195" s="111">
        <v>26.91</v>
      </c>
      <c r="D195" s="99"/>
      <c r="E195" s="98"/>
    </row>
    <row r="196" spans="1:5">
      <c r="A196" s="8">
        <v>28.95</v>
      </c>
      <c r="B196" s="24" t="s">
        <v>1377</v>
      </c>
      <c r="C196" s="110">
        <v>25.89</v>
      </c>
      <c r="D196" s="99"/>
      <c r="E196" s="98"/>
    </row>
    <row r="197" spans="1:5">
      <c r="A197" s="9">
        <v>29.82</v>
      </c>
      <c r="B197" s="26" t="s">
        <v>1381</v>
      </c>
      <c r="C197" s="111">
        <v>20.18</v>
      </c>
      <c r="D197" s="99"/>
      <c r="E197" s="98"/>
    </row>
    <row r="198" spans="1:5">
      <c r="A198" s="8">
        <v>36.200000000000003</v>
      </c>
      <c r="B198" s="24" t="s">
        <v>1377</v>
      </c>
      <c r="C198" s="110">
        <v>22.91</v>
      </c>
      <c r="D198" s="99"/>
      <c r="E198" s="98"/>
    </row>
    <row r="199" spans="1:5">
      <c r="A199" s="9">
        <v>60.02</v>
      </c>
      <c r="B199" s="26" t="s">
        <v>1377</v>
      </c>
      <c r="C199" s="111">
        <v>39.33</v>
      </c>
      <c r="D199" s="99"/>
      <c r="E199" s="98"/>
    </row>
    <row r="200" spans="1:5">
      <c r="A200" s="8">
        <v>90.94</v>
      </c>
      <c r="B200" s="24" t="s">
        <v>1381</v>
      </c>
      <c r="C200" s="110">
        <v>70.5</v>
      </c>
      <c r="D200" s="99"/>
      <c r="E200" s="98"/>
    </row>
    <row r="201" spans="1:5">
      <c r="A201" s="9">
        <v>10.84</v>
      </c>
      <c r="B201" s="26" t="s">
        <v>1377</v>
      </c>
      <c r="C201" s="111">
        <v>1.67</v>
      </c>
      <c r="D201" s="99"/>
      <c r="E201" s="98"/>
    </row>
    <row r="202" spans="1:5">
      <c r="A202" s="8">
        <v>18.89</v>
      </c>
      <c r="B202" s="24" t="s">
        <v>1377</v>
      </c>
      <c r="C202" s="110">
        <v>0</v>
      </c>
      <c r="D202" s="99"/>
      <c r="E202" s="98"/>
    </row>
    <row r="203" spans="1:5">
      <c r="A203" s="9">
        <v>51.11</v>
      </c>
      <c r="B203" s="26" t="s">
        <v>1426</v>
      </c>
      <c r="C203" s="111">
        <v>46.22</v>
      </c>
      <c r="D203" s="99"/>
      <c r="E203" s="98"/>
    </row>
    <row r="204" spans="1:5">
      <c r="A204" s="8">
        <v>49.55</v>
      </c>
      <c r="B204" s="24" t="s">
        <v>1386</v>
      </c>
      <c r="C204" s="110">
        <v>32.86</v>
      </c>
      <c r="D204" s="99"/>
      <c r="E204" s="98"/>
    </row>
    <row r="205" spans="1:5">
      <c r="A205" s="9">
        <v>55.65</v>
      </c>
      <c r="B205" s="26" t="s">
        <v>1377</v>
      </c>
      <c r="C205" s="111">
        <v>0</v>
      </c>
      <c r="D205" s="99"/>
      <c r="E205" s="98"/>
    </row>
    <row r="206" spans="1:5">
      <c r="A206" s="8">
        <v>43.11</v>
      </c>
      <c r="B206" s="24" t="s">
        <v>1381</v>
      </c>
      <c r="C206" s="110">
        <v>24.96</v>
      </c>
      <c r="D206" s="99"/>
      <c r="E206" s="98"/>
    </row>
    <row r="207" spans="1:5">
      <c r="A207" s="9">
        <v>38.520000000000003</v>
      </c>
      <c r="B207" s="26" t="s">
        <v>1381</v>
      </c>
      <c r="C207" s="111">
        <v>0</v>
      </c>
      <c r="D207" s="99"/>
      <c r="E207" s="98"/>
    </row>
    <row r="208" spans="1:5">
      <c r="A208" s="8">
        <v>28.09</v>
      </c>
      <c r="B208" s="24" t="s">
        <v>1386</v>
      </c>
      <c r="C208" s="110">
        <v>0</v>
      </c>
      <c r="D208" s="99"/>
      <c r="E208" s="98"/>
    </row>
    <row r="209" spans="1:5">
      <c r="A209" s="9">
        <v>70.349999999999994</v>
      </c>
      <c r="B209" s="26" t="s">
        <v>1426</v>
      </c>
      <c r="C209" s="111">
        <v>17.84</v>
      </c>
      <c r="D209" s="99"/>
      <c r="E209" s="98"/>
    </row>
    <row r="210" spans="1:5">
      <c r="A210" s="8">
        <v>48.21</v>
      </c>
      <c r="B210" s="24" t="s">
        <v>1386</v>
      </c>
      <c r="C210" s="110">
        <v>28.08</v>
      </c>
      <c r="D210" s="99"/>
      <c r="E210" s="98"/>
    </row>
    <row r="211" spans="1:5">
      <c r="A211" s="9">
        <v>42.41</v>
      </c>
      <c r="B211" s="26" t="s">
        <v>1426</v>
      </c>
      <c r="C211" s="111">
        <v>38.58</v>
      </c>
      <c r="D211" s="99"/>
      <c r="E211" s="98"/>
    </row>
    <row r="212" spans="1:5">
      <c r="A212" s="8">
        <v>94.8</v>
      </c>
      <c r="B212" s="24" t="s">
        <v>1377</v>
      </c>
      <c r="C212" s="110">
        <v>0</v>
      </c>
      <c r="D212" s="99"/>
      <c r="E212" s="98"/>
    </row>
    <row r="213" spans="1:5">
      <c r="A213" s="9">
        <v>51.36</v>
      </c>
      <c r="B213" s="26" t="s">
        <v>1377</v>
      </c>
      <c r="C213" s="111">
        <v>0</v>
      </c>
      <c r="D213" s="99"/>
      <c r="E213" s="98"/>
    </row>
    <row r="214" spans="1:5">
      <c r="A214" s="8">
        <v>25.18</v>
      </c>
      <c r="B214" s="24" t="s">
        <v>1377</v>
      </c>
      <c r="C214" s="110">
        <v>16.95</v>
      </c>
      <c r="D214" s="99"/>
      <c r="E214" s="98"/>
    </row>
    <row r="215" spans="1:5">
      <c r="A215" s="9">
        <v>51.85</v>
      </c>
      <c r="B215" s="26" t="s">
        <v>1426</v>
      </c>
      <c r="C215" s="111">
        <v>0</v>
      </c>
      <c r="D215" s="99"/>
      <c r="E215" s="98"/>
    </row>
    <row r="216" spans="1:5">
      <c r="A216" s="8">
        <v>30.06</v>
      </c>
      <c r="B216" s="24" t="s">
        <v>1381</v>
      </c>
      <c r="C216" s="110">
        <v>24.1</v>
      </c>
      <c r="D216" s="99"/>
      <c r="E216" s="98"/>
    </row>
    <row r="217" spans="1:5">
      <c r="A217" s="9">
        <v>61.94</v>
      </c>
      <c r="B217" s="26" t="s">
        <v>1426</v>
      </c>
      <c r="C217" s="111">
        <v>11.53</v>
      </c>
      <c r="D217" s="99"/>
      <c r="E217" s="98"/>
    </row>
    <row r="218" spans="1:5">
      <c r="A218" s="8">
        <v>1.68</v>
      </c>
      <c r="B218" s="24" t="s">
        <v>1426</v>
      </c>
      <c r="C218" s="110">
        <v>1.44</v>
      </c>
      <c r="D218" s="99"/>
      <c r="E218" s="98"/>
    </row>
    <row r="219" spans="1:5">
      <c r="A219" s="9">
        <v>74.959999999999994</v>
      </c>
      <c r="B219" s="26" t="s">
        <v>1386</v>
      </c>
      <c r="C219" s="111">
        <v>0</v>
      </c>
      <c r="D219" s="99"/>
      <c r="E219" s="98"/>
    </row>
    <row r="220" spans="1:5">
      <c r="A220" s="8">
        <v>20.7</v>
      </c>
      <c r="B220" s="24" t="s">
        <v>1377</v>
      </c>
      <c r="C220" s="110">
        <v>14.07</v>
      </c>
      <c r="D220" s="99"/>
      <c r="E220" s="98"/>
    </row>
    <row r="221" spans="1:5">
      <c r="A221" s="9">
        <v>84.46</v>
      </c>
      <c r="B221" s="26" t="s">
        <v>1386</v>
      </c>
      <c r="C221" s="111">
        <v>44.34</v>
      </c>
      <c r="D221" s="99"/>
      <c r="E221" s="98"/>
    </row>
    <row r="222" spans="1:5">
      <c r="A222" s="8">
        <v>1.79</v>
      </c>
      <c r="B222" s="24" t="s">
        <v>1377</v>
      </c>
      <c r="C222" s="110">
        <v>0.96</v>
      </c>
      <c r="D222" s="99"/>
      <c r="E222" s="98"/>
    </row>
    <row r="223" spans="1:5">
      <c r="A223" s="9">
        <v>20.64</v>
      </c>
      <c r="B223" s="26" t="s">
        <v>1386</v>
      </c>
      <c r="C223" s="111">
        <v>19.48</v>
      </c>
      <c r="D223" s="99"/>
      <c r="E223" s="98"/>
    </row>
    <row r="224" spans="1:5">
      <c r="A224" s="8">
        <v>28.11</v>
      </c>
      <c r="B224" s="24" t="s">
        <v>1377</v>
      </c>
      <c r="C224" s="110">
        <v>0</v>
      </c>
      <c r="D224" s="99"/>
      <c r="E224" s="98"/>
    </row>
    <row r="225" spans="1:5">
      <c r="A225" s="9">
        <v>7.07</v>
      </c>
      <c r="B225" s="26" t="s">
        <v>1426</v>
      </c>
      <c r="C225" s="111">
        <v>2.19</v>
      </c>
      <c r="D225" s="99"/>
      <c r="E225" s="98"/>
    </row>
    <row r="226" spans="1:5">
      <c r="A226" s="8">
        <v>47.73</v>
      </c>
      <c r="B226" s="24" t="s">
        <v>1426</v>
      </c>
      <c r="C226" s="110">
        <v>9.3000000000000007</v>
      </c>
      <c r="D226" s="99"/>
      <c r="E226" s="98"/>
    </row>
    <row r="227" spans="1:5">
      <c r="A227" s="9">
        <v>81.19</v>
      </c>
      <c r="B227" s="26" t="s">
        <v>1386</v>
      </c>
      <c r="C227" s="111">
        <v>14.14</v>
      </c>
      <c r="D227" s="99"/>
      <c r="E227" s="98"/>
    </row>
    <row r="228" spans="1:5">
      <c r="A228" s="8">
        <v>81.92</v>
      </c>
      <c r="B228" s="24" t="s">
        <v>1426</v>
      </c>
      <c r="C228" s="110">
        <v>58.7</v>
      </c>
      <c r="D228" s="99"/>
      <c r="E228" s="98"/>
    </row>
    <row r="229" spans="1:5">
      <c r="A229" s="9">
        <v>42.4</v>
      </c>
      <c r="B229" s="26" t="s">
        <v>1426</v>
      </c>
      <c r="C229" s="111">
        <v>26.94</v>
      </c>
      <c r="D229" s="99"/>
      <c r="E229" s="98"/>
    </row>
    <row r="230" spans="1:5">
      <c r="A230" s="8">
        <v>17.53</v>
      </c>
      <c r="B230" s="24" t="s">
        <v>1381</v>
      </c>
      <c r="C230" s="110">
        <v>9.1300000000000008</v>
      </c>
      <c r="D230" s="99"/>
      <c r="E230" s="98"/>
    </row>
    <row r="231" spans="1:5">
      <c r="A231" s="9">
        <v>56.69</v>
      </c>
      <c r="B231" s="26" t="s">
        <v>1377</v>
      </c>
      <c r="C231" s="111">
        <v>39.24</v>
      </c>
      <c r="D231" s="99"/>
      <c r="E231" s="98"/>
    </row>
    <row r="232" spans="1:5">
      <c r="A232" s="8">
        <v>85.4</v>
      </c>
      <c r="B232" s="24" t="s">
        <v>1377</v>
      </c>
      <c r="C232" s="110">
        <v>0</v>
      </c>
      <c r="D232" s="99"/>
      <c r="E232" s="98"/>
    </row>
    <row r="233" spans="1:5">
      <c r="A233" s="9">
        <v>64.599999999999994</v>
      </c>
      <c r="B233" s="26" t="s">
        <v>1377</v>
      </c>
      <c r="C233" s="111">
        <v>11.03</v>
      </c>
      <c r="D233" s="99"/>
      <c r="E233" s="98"/>
    </row>
    <row r="234" spans="1:5">
      <c r="A234" s="8">
        <v>33.14</v>
      </c>
      <c r="B234" s="24" t="s">
        <v>1386</v>
      </c>
      <c r="C234" s="110">
        <v>30.68</v>
      </c>
      <c r="D234" s="99"/>
      <c r="E234" s="98"/>
    </row>
    <row r="235" spans="1:5">
      <c r="A235" s="9">
        <v>69.12</v>
      </c>
      <c r="B235" s="26" t="s">
        <v>1377</v>
      </c>
      <c r="C235" s="111">
        <v>22.7</v>
      </c>
      <c r="D235" s="99"/>
      <c r="E235" s="98"/>
    </row>
    <row r="236" spans="1:5">
      <c r="A236" s="8">
        <v>73.25</v>
      </c>
      <c r="B236" s="24" t="s">
        <v>1377</v>
      </c>
      <c r="C236" s="110">
        <v>61.02</v>
      </c>
      <c r="D236" s="99"/>
      <c r="E236" s="98"/>
    </row>
    <row r="237" spans="1:5">
      <c r="A237" s="9">
        <v>17.13</v>
      </c>
      <c r="B237" s="26" t="s">
        <v>1377</v>
      </c>
      <c r="C237" s="111">
        <v>8.34</v>
      </c>
      <c r="D237" s="99"/>
      <c r="E237" s="98"/>
    </row>
    <row r="238" spans="1:5">
      <c r="A238" s="8">
        <v>60.73</v>
      </c>
      <c r="B238" s="24" t="s">
        <v>1386</v>
      </c>
      <c r="C238" s="110">
        <v>19.89</v>
      </c>
      <c r="D238" s="99"/>
      <c r="E238" s="98"/>
    </row>
    <row r="239" spans="1:5">
      <c r="A239" s="9">
        <v>82.01</v>
      </c>
      <c r="B239" s="26" t="s">
        <v>1426</v>
      </c>
      <c r="C239" s="111">
        <v>41.58</v>
      </c>
      <c r="D239" s="99"/>
      <c r="E239" s="98"/>
    </row>
    <row r="240" spans="1:5">
      <c r="A240" s="8">
        <v>11.18</v>
      </c>
      <c r="B240" s="24" t="s">
        <v>1386</v>
      </c>
      <c r="C240" s="110">
        <v>0</v>
      </c>
      <c r="D240" s="99"/>
      <c r="E240" s="98"/>
    </row>
    <row r="241" spans="1:5">
      <c r="A241" s="9">
        <v>68.989999999999995</v>
      </c>
      <c r="B241" s="26" t="s">
        <v>1377</v>
      </c>
      <c r="C241" s="111">
        <v>11.37</v>
      </c>
      <c r="D241" s="99"/>
      <c r="E241" s="98"/>
    </row>
    <row r="242" spans="1:5">
      <c r="A242" s="8">
        <v>18.63</v>
      </c>
      <c r="B242" s="24" t="s">
        <v>1377</v>
      </c>
      <c r="C242" s="110">
        <v>15.73</v>
      </c>
      <c r="D242" s="99"/>
      <c r="E242" s="98"/>
    </row>
    <row r="243" spans="1:5">
      <c r="A243" s="9">
        <v>78</v>
      </c>
      <c r="B243" s="26" t="s">
        <v>1377</v>
      </c>
      <c r="C243" s="111">
        <v>0</v>
      </c>
      <c r="D243" s="99"/>
      <c r="E243" s="98"/>
    </row>
    <row r="244" spans="1:5">
      <c r="A244" s="8">
        <v>49.93</v>
      </c>
      <c r="B244" s="24" t="s">
        <v>1381</v>
      </c>
      <c r="C244" s="110">
        <v>21.26</v>
      </c>
      <c r="D244" s="99"/>
      <c r="E244" s="98"/>
    </row>
    <row r="245" spans="1:5">
      <c r="A245" s="9"/>
      <c r="B245" s="26" t="s">
        <v>1386</v>
      </c>
      <c r="C245" s="111">
        <v>0</v>
      </c>
      <c r="D245" s="99"/>
      <c r="E245" s="98"/>
    </row>
    <row r="246" spans="1:5">
      <c r="A246" s="8">
        <v>92.17</v>
      </c>
      <c r="B246" s="24" t="s">
        <v>1377</v>
      </c>
      <c r="C246" s="110">
        <v>76.069999999999993</v>
      </c>
      <c r="D246" s="99"/>
      <c r="E246" s="98"/>
    </row>
    <row r="247" spans="1:5">
      <c r="A247" s="9">
        <v>14.64</v>
      </c>
      <c r="B247" s="26" t="s">
        <v>1426</v>
      </c>
      <c r="C247" s="111">
        <v>10.19</v>
      </c>
      <c r="D247" s="99"/>
      <c r="E247" s="98"/>
    </row>
    <row r="248" spans="1:5">
      <c r="A248" s="8">
        <v>37.159999999999997</v>
      </c>
      <c r="B248" s="24" t="s">
        <v>1386</v>
      </c>
      <c r="C248" s="110">
        <v>27.2</v>
      </c>
      <c r="D248" s="99"/>
      <c r="E248" s="98"/>
    </row>
    <row r="249" spans="1:5">
      <c r="A249" s="9">
        <v>44.95</v>
      </c>
      <c r="B249" s="26" t="s">
        <v>1377</v>
      </c>
      <c r="C249" s="111">
        <v>0</v>
      </c>
      <c r="D249" s="99"/>
      <c r="E249" s="98"/>
    </row>
    <row r="250" spans="1:5">
      <c r="A250" s="8">
        <v>92</v>
      </c>
      <c r="B250" s="24" t="s">
        <v>1377</v>
      </c>
      <c r="C250" s="110">
        <v>85.67</v>
      </c>
      <c r="D250" s="99"/>
      <c r="E250" s="98"/>
    </row>
    <row r="251" spans="1:5">
      <c r="A251" s="9">
        <v>82.43</v>
      </c>
      <c r="B251" s="26" t="s">
        <v>1426</v>
      </c>
      <c r="C251" s="111">
        <v>66.2</v>
      </c>
      <c r="D251" s="99"/>
      <c r="E251" s="98"/>
    </row>
    <row r="252" spans="1:5">
      <c r="A252" s="8">
        <v>11.34</v>
      </c>
      <c r="B252" s="24" t="s">
        <v>1386</v>
      </c>
      <c r="C252" s="110">
        <v>1.76</v>
      </c>
      <c r="D252" s="99"/>
      <c r="E252" s="98"/>
    </row>
    <row r="253" spans="1:5">
      <c r="A253" s="9">
        <v>92.99</v>
      </c>
      <c r="B253" s="26" t="s">
        <v>1377</v>
      </c>
      <c r="C253" s="111">
        <v>34.159999999999997</v>
      </c>
      <c r="D253" s="99"/>
      <c r="E253" s="98"/>
    </row>
    <row r="254" spans="1:5">
      <c r="A254" s="8">
        <v>32.130000000000003</v>
      </c>
      <c r="B254" s="24" t="s">
        <v>1377</v>
      </c>
      <c r="C254" s="110">
        <v>16.93</v>
      </c>
      <c r="D254" s="99"/>
      <c r="E254" s="98"/>
    </row>
    <row r="255" spans="1:5">
      <c r="A255" s="9">
        <v>29.72</v>
      </c>
      <c r="B255" s="26" t="s">
        <v>1386</v>
      </c>
      <c r="C255" s="111">
        <v>22.39</v>
      </c>
      <c r="D255" s="99"/>
      <c r="E255" s="98"/>
    </row>
    <row r="256" spans="1:5">
      <c r="A256" s="8">
        <v>78.75</v>
      </c>
      <c r="B256" s="24" t="s">
        <v>1381</v>
      </c>
      <c r="C256" s="110">
        <v>0</v>
      </c>
      <c r="D256" s="99"/>
      <c r="E256" s="98"/>
    </row>
    <row r="257" spans="1:5">
      <c r="A257" s="9">
        <v>99.45</v>
      </c>
      <c r="B257" s="26" t="s">
        <v>1377</v>
      </c>
      <c r="C257" s="111">
        <v>48.39</v>
      </c>
      <c r="D257" s="99"/>
      <c r="E257" s="98"/>
    </row>
    <row r="258" spans="1:5">
      <c r="A258" s="8">
        <v>9.83</v>
      </c>
      <c r="B258" s="24" t="s">
        <v>1377</v>
      </c>
      <c r="C258" s="110">
        <v>9.1</v>
      </c>
      <c r="D258" s="99"/>
      <c r="E258" s="98"/>
    </row>
    <row r="259" spans="1:5">
      <c r="A259" s="9">
        <v>13.77</v>
      </c>
      <c r="B259" s="26" t="s">
        <v>1381</v>
      </c>
      <c r="C259" s="111">
        <v>0</v>
      </c>
      <c r="D259" s="99"/>
      <c r="E259" s="98"/>
    </row>
    <row r="260" spans="1:5">
      <c r="A260" s="8">
        <v>74.36</v>
      </c>
      <c r="B260" s="24" t="s">
        <v>1377</v>
      </c>
      <c r="C260" s="110">
        <v>32.67</v>
      </c>
      <c r="D260" s="99"/>
      <c r="E260" s="98"/>
    </row>
    <row r="261" spans="1:5">
      <c r="A261" s="9">
        <v>64.61</v>
      </c>
      <c r="B261" s="26" t="s">
        <v>1377</v>
      </c>
      <c r="C261" s="111">
        <v>24.51</v>
      </c>
      <c r="D261" s="99"/>
      <c r="E261" s="98"/>
    </row>
    <row r="262" spans="1:5">
      <c r="A262" s="8">
        <v>46</v>
      </c>
      <c r="B262" s="24" t="s">
        <v>1377</v>
      </c>
      <c r="C262" s="110">
        <v>34.869999999999997</v>
      </c>
      <c r="D262" s="99"/>
      <c r="E262" s="98"/>
    </row>
    <row r="263" spans="1:5">
      <c r="A263" s="9">
        <v>21.94</v>
      </c>
      <c r="B263" s="26" t="s">
        <v>1377</v>
      </c>
      <c r="C263" s="111">
        <v>7.3</v>
      </c>
      <c r="D263" s="99"/>
      <c r="E263" s="98"/>
    </row>
    <row r="264" spans="1:5">
      <c r="A264" s="8">
        <v>89.41</v>
      </c>
      <c r="B264" s="24" t="s">
        <v>1426</v>
      </c>
      <c r="C264" s="110">
        <v>24.03</v>
      </c>
      <c r="D264" s="99"/>
      <c r="E264" s="98"/>
    </row>
    <row r="265" spans="1:5">
      <c r="A265" s="9">
        <v>57.46</v>
      </c>
      <c r="B265" s="26" t="s">
        <v>1381</v>
      </c>
      <c r="C265" s="111">
        <v>0</v>
      </c>
      <c r="D265" s="99"/>
      <c r="E265" s="98"/>
    </row>
    <row r="266" spans="1:5">
      <c r="A266" s="8">
        <v>93.45</v>
      </c>
      <c r="B266" s="24" t="s">
        <v>1377</v>
      </c>
      <c r="C266" s="110">
        <v>84.28</v>
      </c>
      <c r="D266" s="99"/>
      <c r="E266" s="98"/>
    </row>
    <row r="267" spans="1:5">
      <c r="A267" s="9">
        <v>74.83</v>
      </c>
      <c r="B267" s="26" t="s">
        <v>1426</v>
      </c>
      <c r="C267" s="111">
        <v>68.06</v>
      </c>
      <c r="D267" s="99"/>
      <c r="E267" s="98"/>
    </row>
    <row r="268" spans="1:5">
      <c r="A268" s="8">
        <v>89.77</v>
      </c>
      <c r="B268" s="24" t="s">
        <v>1377</v>
      </c>
      <c r="C268" s="110">
        <v>72.17</v>
      </c>
      <c r="D268" s="99"/>
      <c r="E268" s="98"/>
    </row>
    <row r="269" spans="1:5">
      <c r="A269" s="9">
        <v>37.94</v>
      </c>
      <c r="B269" s="26" t="s">
        <v>1381</v>
      </c>
      <c r="C269" s="111">
        <v>26.44</v>
      </c>
      <c r="D269" s="99"/>
      <c r="E269" s="98"/>
    </row>
    <row r="270" spans="1:5">
      <c r="A270" s="8">
        <v>2.63</v>
      </c>
      <c r="B270" s="24" t="s">
        <v>1381</v>
      </c>
      <c r="C270" s="110">
        <v>0</v>
      </c>
      <c r="D270" s="99"/>
      <c r="E270" s="98"/>
    </row>
    <row r="271" spans="1:5">
      <c r="A271" s="9">
        <v>77.91</v>
      </c>
      <c r="B271" s="26" t="s">
        <v>1377</v>
      </c>
      <c r="C271" s="111">
        <v>62.12</v>
      </c>
      <c r="D271" s="99"/>
      <c r="E271" s="98"/>
    </row>
    <row r="272" spans="1:5">
      <c r="A272" s="8">
        <v>27.49</v>
      </c>
      <c r="B272" s="24" t="s">
        <v>1377</v>
      </c>
      <c r="C272" s="110">
        <v>3.11</v>
      </c>
      <c r="D272" s="99"/>
      <c r="E272" s="98"/>
    </row>
    <row r="273" spans="1:5">
      <c r="A273" s="9">
        <v>17.87</v>
      </c>
      <c r="B273" s="26" t="s">
        <v>1377</v>
      </c>
      <c r="C273" s="111">
        <v>2.57</v>
      </c>
      <c r="D273" s="99"/>
      <c r="E273" s="98"/>
    </row>
    <row r="274" spans="1:5">
      <c r="A274" s="8">
        <v>52.21</v>
      </c>
      <c r="B274" s="24" t="s">
        <v>1381</v>
      </c>
      <c r="C274" s="110">
        <v>0</v>
      </c>
      <c r="D274" s="99"/>
      <c r="E274" s="98"/>
    </row>
    <row r="275" spans="1:5">
      <c r="A275" s="9">
        <v>10.23</v>
      </c>
      <c r="B275" s="26" t="s">
        <v>1377</v>
      </c>
      <c r="C275" s="111">
        <v>0</v>
      </c>
      <c r="D275" s="99"/>
      <c r="E275" s="98"/>
    </row>
    <row r="276" spans="1:5">
      <c r="A276" s="8">
        <v>65.599999999999994</v>
      </c>
      <c r="B276" s="24" t="s">
        <v>1377</v>
      </c>
      <c r="C276" s="110">
        <v>58.69</v>
      </c>
      <c r="D276" s="99"/>
      <c r="E276" s="98"/>
    </row>
    <row r="277" spans="1:5">
      <c r="A277" s="9">
        <v>13.15</v>
      </c>
      <c r="B277" s="26" t="s">
        <v>1426</v>
      </c>
      <c r="C277" s="111">
        <v>5.68</v>
      </c>
      <c r="D277" s="99"/>
      <c r="E277" s="98"/>
    </row>
    <row r="278" spans="1:5">
      <c r="A278" s="8">
        <v>42.57</v>
      </c>
      <c r="B278" s="24" t="s">
        <v>1426</v>
      </c>
      <c r="C278" s="110">
        <v>36.950000000000003</v>
      </c>
      <c r="D278" s="99"/>
      <c r="E278" s="98"/>
    </row>
    <row r="279" spans="1:5">
      <c r="A279" s="9">
        <v>48.91</v>
      </c>
      <c r="B279" s="26" t="s">
        <v>1386</v>
      </c>
      <c r="C279" s="111">
        <v>0</v>
      </c>
      <c r="D279" s="99"/>
      <c r="E279" s="98"/>
    </row>
    <row r="280" spans="1:5">
      <c r="A280" s="8">
        <v>89.96</v>
      </c>
      <c r="B280" s="24" t="s">
        <v>1426</v>
      </c>
      <c r="C280" s="110">
        <v>24.23</v>
      </c>
      <c r="D280" s="99"/>
      <c r="E280" s="98"/>
    </row>
    <row r="281" spans="1:5">
      <c r="A281" s="9">
        <v>44.17</v>
      </c>
      <c r="B281" s="26" t="s">
        <v>1377</v>
      </c>
      <c r="C281" s="111">
        <v>34.200000000000003</v>
      </c>
      <c r="D281" s="99"/>
      <c r="E281" s="98"/>
    </row>
    <row r="282" spans="1:5">
      <c r="A282" s="8">
        <v>60.04</v>
      </c>
      <c r="B282" s="24" t="s">
        <v>1386</v>
      </c>
      <c r="C282" s="110">
        <v>25.09</v>
      </c>
      <c r="D282" s="99"/>
      <c r="E282" s="98"/>
    </row>
    <row r="283" spans="1:5">
      <c r="A283" s="9">
        <v>41.57</v>
      </c>
      <c r="B283" s="26" t="s">
        <v>1377</v>
      </c>
      <c r="C283" s="111">
        <v>10.51</v>
      </c>
      <c r="D283" s="99"/>
      <c r="E283" s="98"/>
    </row>
    <row r="284" spans="1:5">
      <c r="A284" s="8">
        <v>37.79</v>
      </c>
      <c r="B284" s="24" t="s">
        <v>1386</v>
      </c>
      <c r="C284" s="110">
        <v>22.01</v>
      </c>
      <c r="D284" s="99"/>
      <c r="E284" s="98"/>
    </row>
    <row r="285" spans="1:5">
      <c r="A285" s="9">
        <v>53.2</v>
      </c>
      <c r="B285" s="26" t="s">
        <v>1381</v>
      </c>
      <c r="C285" s="111">
        <v>36.17</v>
      </c>
      <c r="D285" s="99"/>
      <c r="E285" s="98"/>
    </row>
    <row r="286" spans="1:5">
      <c r="A286" s="8"/>
      <c r="B286" s="24" t="s">
        <v>1377</v>
      </c>
      <c r="C286" s="110">
        <v>0.66</v>
      </c>
      <c r="D286" s="99"/>
      <c r="E286" s="98"/>
    </row>
    <row r="287" spans="1:5">
      <c r="A287" s="9">
        <v>84.32</v>
      </c>
      <c r="B287" s="26" t="s">
        <v>1381</v>
      </c>
      <c r="C287" s="111">
        <v>13.41</v>
      </c>
      <c r="D287" s="99"/>
      <c r="E287" s="98"/>
    </row>
    <row r="288" spans="1:5">
      <c r="A288" s="8">
        <v>40.630000000000003</v>
      </c>
      <c r="B288" s="24" t="s">
        <v>1381</v>
      </c>
      <c r="C288" s="110">
        <v>21.1</v>
      </c>
      <c r="D288" s="99"/>
      <c r="E288" s="98"/>
    </row>
    <row r="289" spans="1:5">
      <c r="A289" s="9">
        <v>23.18</v>
      </c>
      <c r="B289" s="26" t="s">
        <v>1386</v>
      </c>
      <c r="C289" s="111">
        <v>6.08</v>
      </c>
      <c r="D289" s="99"/>
      <c r="E289" s="98"/>
    </row>
    <row r="290" spans="1:5">
      <c r="A290" s="8">
        <v>26.71</v>
      </c>
      <c r="B290" s="24" t="s">
        <v>1426</v>
      </c>
      <c r="C290" s="110">
        <v>8.8000000000000007</v>
      </c>
      <c r="D290" s="99"/>
      <c r="E290" s="98"/>
    </row>
    <row r="291" spans="1:5">
      <c r="A291" s="9">
        <v>75.55</v>
      </c>
      <c r="B291" s="26" t="s">
        <v>1377</v>
      </c>
      <c r="C291" s="111">
        <v>0</v>
      </c>
      <c r="D291" s="99"/>
      <c r="E291" s="98"/>
    </row>
    <row r="292" spans="1:5">
      <c r="A292" s="8">
        <v>23.36</v>
      </c>
      <c r="B292" s="24" t="s">
        <v>1381</v>
      </c>
      <c r="C292" s="110">
        <v>16.14</v>
      </c>
      <c r="D292" s="99"/>
      <c r="E292" s="98"/>
    </row>
    <row r="293" spans="1:5">
      <c r="A293" s="9">
        <v>19.600000000000001</v>
      </c>
      <c r="B293" s="26" t="s">
        <v>1426</v>
      </c>
      <c r="C293" s="111">
        <v>13.76</v>
      </c>
      <c r="D293" s="99"/>
      <c r="E293" s="98"/>
    </row>
    <row r="294" spans="1:5">
      <c r="A294" s="8">
        <v>97.53</v>
      </c>
      <c r="B294" s="24" t="s">
        <v>1426</v>
      </c>
      <c r="C294" s="110">
        <v>0</v>
      </c>
      <c r="D294" s="99"/>
      <c r="E294" s="98"/>
    </row>
    <row r="295" spans="1:5">
      <c r="A295" s="9">
        <v>87.74</v>
      </c>
      <c r="B295" s="26" t="s">
        <v>1377</v>
      </c>
      <c r="C295" s="111">
        <v>48.37</v>
      </c>
      <c r="D295" s="99"/>
      <c r="E295" s="98"/>
    </row>
    <row r="296" spans="1:5">
      <c r="A296" s="8">
        <v>15.91</v>
      </c>
      <c r="B296" s="24" t="s">
        <v>1377</v>
      </c>
      <c r="C296" s="110">
        <v>6.76</v>
      </c>
      <c r="D296" s="99"/>
      <c r="E296" s="98"/>
    </row>
    <row r="297" spans="1:5">
      <c r="A297" s="9">
        <v>53.43</v>
      </c>
      <c r="B297" s="26" t="s">
        <v>1386</v>
      </c>
      <c r="C297" s="111">
        <v>0</v>
      </c>
      <c r="D297" s="99"/>
      <c r="E297" s="98"/>
    </row>
    <row r="298" spans="1:5">
      <c r="A298" s="8">
        <v>28.27</v>
      </c>
      <c r="B298" s="24" t="s">
        <v>1386</v>
      </c>
      <c r="C298" s="110">
        <v>0</v>
      </c>
      <c r="D298" s="99"/>
      <c r="E298" s="98"/>
    </row>
    <row r="299" spans="1:5">
      <c r="A299" s="9">
        <v>29.51</v>
      </c>
      <c r="B299" s="26" t="s">
        <v>1381</v>
      </c>
      <c r="C299" s="111">
        <v>7.22</v>
      </c>
      <c r="D299" s="99"/>
      <c r="E299" s="98"/>
    </row>
    <row r="300" spans="1:5">
      <c r="A300" s="8">
        <v>47.99</v>
      </c>
      <c r="B300" s="24" t="s">
        <v>1381</v>
      </c>
      <c r="C300" s="110">
        <v>29.03</v>
      </c>
      <c r="D300" s="99"/>
      <c r="E300" s="98"/>
    </row>
    <row r="301" spans="1:5">
      <c r="A301" s="9">
        <v>82.07</v>
      </c>
      <c r="B301" s="26" t="s">
        <v>1386</v>
      </c>
      <c r="C301" s="111">
        <v>62.29</v>
      </c>
      <c r="D301" s="99"/>
      <c r="E301" s="98"/>
    </row>
    <row r="302" spans="1:5">
      <c r="A302" s="8">
        <v>98.99</v>
      </c>
      <c r="B302" s="24" t="s">
        <v>1426</v>
      </c>
      <c r="C302" s="110">
        <v>84.9</v>
      </c>
      <c r="D302" s="99"/>
      <c r="E302" s="98"/>
    </row>
    <row r="303" spans="1:5">
      <c r="A303" s="9">
        <v>68.89</v>
      </c>
      <c r="B303" s="26" t="s">
        <v>1426</v>
      </c>
      <c r="C303" s="111">
        <v>8.6999999999999993</v>
      </c>
      <c r="D303" s="99"/>
      <c r="E303" s="98"/>
    </row>
    <row r="304" spans="1:5">
      <c r="A304" s="8">
        <v>20.190000000000001</v>
      </c>
      <c r="B304" s="24" t="s">
        <v>1377</v>
      </c>
      <c r="C304" s="110">
        <v>17.64</v>
      </c>
      <c r="D304" s="99"/>
      <c r="E304" s="98"/>
    </row>
    <row r="305" spans="1:5">
      <c r="A305" s="9"/>
      <c r="B305" s="26" t="s">
        <v>1377</v>
      </c>
      <c r="C305" s="111">
        <v>0.98</v>
      </c>
      <c r="D305" s="99"/>
      <c r="E305" s="98"/>
    </row>
    <row r="306" spans="1:5">
      <c r="A306" s="8">
        <v>62.76</v>
      </c>
      <c r="B306" s="24" t="s">
        <v>1377</v>
      </c>
      <c r="C306" s="110">
        <v>0</v>
      </c>
      <c r="D306" s="99"/>
      <c r="E306" s="98"/>
    </row>
    <row r="307" spans="1:5">
      <c r="A307" s="9">
        <v>35.869999999999997</v>
      </c>
      <c r="B307" s="26" t="s">
        <v>1381</v>
      </c>
      <c r="C307" s="111">
        <v>32.659999999999997</v>
      </c>
      <c r="D307" s="99"/>
      <c r="E307" s="98"/>
    </row>
    <row r="308" spans="1:5">
      <c r="A308" s="8">
        <v>29.79</v>
      </c>
      <c r="B308" s="24" t="s">
        <v>1377</v>
      </c>
      <c r="C308" s="110">
        <v>9.59</v>
      </c>
      <c r="D308" s="99"/>
      <c r="E308" s="98"/>
    </row>
    <row r="309" spans="1:5">
      <c r="A309" s="9">
        <v>68.650000000000006</v>
      </c>
      <c r="B309" s="26" t="s">
        <v>1377</v>
      </c>
      <c r="C309" s="111">
        <v>60.96</v>
      </c>
      <c r="D309" s="99"/>
      <c r="E309" s="98"/>
    </row>
    <row r="310" spans="1:5">
      <c r="A310" s="8">
        <v>44.75</v>
      </c>
      <c r="B310" s="24" t="s">
        <v>1377</v>
      </c>
      <c r="C310" s="110">
        <v>22.02</v>
      </c>
      <c r="D310" s="99"/>
      <c r="E310" s="98"/>
    </row>
    <row r="311" spans="1:5">
      <c r="A311" s="9">
        <v>90.78</v>
      </c>
      <c r="B311" s="26" t="s">
        <v>1426</v>
      </c>
      <c r="C311" s="111">
        <v>67.36</v>
      </c>
      <c r="D311" s="99"/>
      <c r="E311" s="98"/>
    </row>
    <row r="312" spans="1:5">
      <c r="A312" s="8">
        <v>9.3800000000000008</v>
      </c>
      <c r="B312" s="24" t="s">
        <v>1377</v>
      </c>
      <c r="C312" s="110">
        <v>3.58</v>
      </c>
      <c r="D312" s="99"/>
      <c r="E312" s="98"/>
    </row>
    <row r="313" spans="1:5">
      <c r="A313" s="9">
        <v>52.11</v>
      </c>
      <c r="B313" s="26" t="s">
        <v>1381</v>
      </c>
      <c r="C313" s="111">
        <v>37.06</v>
      </c>
      <c r="D313" s="99"/>
      <c r="E313" s="98"/>
    </row>
    <row r="314" spans="1:5">
      <c r="A314" s="8">
        <v>16.149999999999999</v>
      </c>
      <c r="B314" s="24" t="s">
        <v>1377</v>
      </c>
      <c r="C314" s="110">
        <v>6.98</v>
      </c>
      <c r="D314" s="99"/>
      <c r="E314" s="98"/>
    </row>
    <row r="315" spans="1:5">
      <c r="A315" s="9">
        <v>82.35</v>
      </c>
      <c r="B315" s="26" t="s">
        <v>1381</v>
      </c>
      <c r="C315" s="111">
        <v>21.17</v>
      </c>
      <c r="D315" s="99"/>
      <c r="E315" s="98"/>
    </row>
    <row r="316" spans="1:5">
      <c r="A316" s="8">
        <v>48.57</v>
      </c>
      <c r="B316" s="24" t="s">
        <v>1377</v>
      </c>
      <c r="C316" s="110">
        <v>37.880000000000003</v>
      </c>
      <c r="D316" s="99"/>
      <c r="E316" s="98"/>
    </row>
    <row r="317" spans="1:5">
      <c r="A317" s="9">
        <v>56.86</v>
      </c>
      <c r="B317" s="26" t="s">
        <v>1426</v>
      </c>
      <c r="C317" s="111">
        <v>0</v>
      </c>
      <c r="D317" s="99"/>
      <c r="E317" s="98"/>
    </row>
    <row r="318" spans="1:5">
      <c r="A318" s="8">
        <v>85.73</v>
      </c>
      <c r="B318" s="24" t="s">
        <v>1377</v>
      </c>
      <c r="C318" s="110">
        <v>19.61</v>
      </c>
      <c r="D318" s="99"/>
      <c r="E318" s="98"/>
    </row>
    <row r="319" spans="1:5">
      <c r="A319" s="9">
        <v>92.42</v>
      </c>
      <c r="B319" s="26" t="s">
        <v>1381</v>
      </c>
      <c r="C319" s="111">
        <v>54.49</v>
      </c>
      <c r="D319" s="99"/>
      <c r="E319" s="98"/>
    </row>
    <row r="320" spans="1:5">
      <c r="A320" s="8">
        <v>59.3</v>
      </c>
      <c r="B320" s="24" t="s">
        <v>1377</v>
      </c>
      <c r="C320" s="110">
        <v>0</v>
      </c>
      <c r="D320" s="99"/>
      <c r="E320" s="98"/>
    </row>
    <row r="321" spans="1:5">
      <c r="A321" s="9">
        <v>79.760000000000005</v>
      </c>
      <c r="B321" s="26" t="s">
        <v>1377</v>
      </c>
      <c r="C321" s="111">
        <v>24.96</v>
      </c>
      <c r="D321" s="99"/>
      <c r="E321" s="98"/>
    </row>
    <row r="322" spans="1:5">
      <c r="A322" s="8">
        <v>92.43</v>
      </c>
      <c r="B322" s="24" t="s">
        <v>1386</v>
      </c>
      <c r="C322" s="110">
        <v>47.83</v>
      </c>
      <c r="D322" s="99"/>
      <c r="E322" s="98"/>
    </row>
    <row r="323" spans="1:5">
      <c r="A323" s="9">
        <v>9.52</v>
      </c>
      <c r="B323" s="26" t="s">
        <v>1377</v>
      </c>
      <c r="C323" s="111">
        <v>4.25</v>
      </c>
      <c r="D323" s="99"/>
      <c r="E323" s="98"/>
    </row>
    <row r="324" spans="1:5">
      <c r="A324" s="8">
        <v>57.47</v>
      </c>
      <c r="B324" s="24" t="s">
        <v>1377</v>
      </c>
      <c r="C324" s="110">
        <v>36.299999999999997</v>
      </c>
      <c r="D324" s="99"/>
      <c r="E324" s="98"/>
    </row>
    <row r="325" spans="1:5">
      <c r="A325" s="9">
        <v>50.37</v>
      </c>
      <c r="B325" s="26" t="s">
        <v>1377</v>
      </c>
      <c r="C325" s="111">
        <v>42.39</v>
      </c>
      <c r="D325" s="99"/>
      <c r="E325" s="98"/>
    </row>
    <row r="326" spans="1:5">
      <c r="A326" s="8">
        <v>50.5</v>
      </c>
      <c r="B326" s="24" t="s">
        <v>1377</v>
      </c>
      <c r="C326" s="110">
        <v>6.34</v>
      </c>
      <c r="D326" s="99"/>
      <c r="E326" s="98"/>
    </row>
    <row r="327" spans="1:5">
      <c r="A327" s="9">
        <v>81.86</v>
      </c>
      <c r="B327" s="26" t="s">
        <v>1377</v>
      </c>
      <c r="C327" s="111">
        <v>74.150000000000006</v>
      </c>
      <c r="D327" s="99"/>
      <c r="E327" s="98"/>
    </row>
    <row r="328" spans="1:5">
      <c r="A328" s="8">
        <v>60.22</v>
      </c>
      <c r="B328" s="24" t="s">
        <v>1381</v>
      </c>
      <c r="C328" s="110">
        <v>11.35</v>
      </c>
      <c r="D328" s="99"/>
      <c r="E328" s="98"/>
    </row>
    <row r="329" spans="1:5">
      <c r="A329" s="9">
        <v>3.12</v>
      </c>
      <c r="B329" s="26" t="s">
        <v>1377</v>
      </c>
      <c r="C329" s="111">
        <v>1.59</v>
      </c>
      <c r="D329" s="99"/>
      <c r="E329" s="98"/>
    </row>
    <row r="330" spans="1:5">
      <c r="A330" s="8">
        <v>12.44</v>
      </c>
      <c r="B330" s="24" t="s">
        <v>1426</v>
      </c>
      <c r="C330" s="110">
        <v>10.95</v>
      </c>
      <c r="D330" s="99"/>
      <c r="E330" s="98"/>
    </row>
    <row r="331" spans="1:5">
      <c r="A331" s="9">
        <v>57.24</v>
      </c>
      <c r="B331" s="26" t="s">
        <v>1377</v>
      </c>
      <c r="C331" s="111">
        <v>0</v>
      </c>
      <c r="D331" s="99"/>
      <c r="E331" s="98"/>
    </row>
    <row r="332" spans="1:5">
      <c r="A332" s="8">
        <v>61.01</v>
      </c>
      <c r="B332" s="24" t="s">
        <v>1386</v>
      </c>
      <c r="C332" s="110">
        <v>42.67</v>
      </c>
      <c r="D332" s="99"/>
      <c r="E332" s="98"/>
    </row>
    <row r="333" spans="1:5">
      <c r="A333" s="9">
        <v>94.2</v>
      </c>
      <c r="B333" s="26" t="s">
        <v>1426</v>
      </c>
      <c r="C333" s="111">
        <v>17.78</v>
      </c>
      <c r="D333" s="99"/>
      <c r="E333" s="98"/>
    </row>
    <row r="334" spans="1:5">
      <c r="A334" s="8">
        <v>21.15</v>
      </c>
      <c r="B334" s="24" t="s">
        <v>1377</v>
      </c>
      <c r="C334" s="110">
        <v>16.79</v>
      </c>
      <c r="D334" s="99"/>
      <c r="E334" s="98"/>
    </row>
    <row r="335" spans="1:5">
      <c r="A335" s="9">
        <v>50.39</v>
      </c>
      <c r="B335" s="26" t="s">
        <v>1426</v>
      </c>
      <c r="C335" s="111">
        <v>0</v>
      </c>
      <c r="D335" s="99"/>
      <c r="E335" s="98"/>
    </row>
    <row r="336" spans="1:5">
      <c r="A336" s="8">
        <v>38.549999999999997</v>
      </c>
      <c r="B336" s="24" t="s">
        <v>1426</v>
      </c>
      <c r="C336" s="110">
        <v>33.68</v>
      </c>
      <c r="D336" s="99"/>
      <c r="E336" s="98"/>
    </row>
    <row r="337" spans="1:5">
      <c r="A337" s="9">
        <v>34.75</v>
      </c>
      <c r="B337" s="26" t="s">
        <v>1377</v>
      </c>
      <c r="C337" s="111">
        <v>0</v>
      </c>
      <c r="D337" s="99"/>
      <c r="E337" s="98"/>
    </row>
    <row r="338" spans="1:5">
      <c r="A338" s="8">
        <v>72.2</v>
      </c>
      <c r="B338" s="24" t="s">
        <v>1386</v>
      </c>
      <c r="C338" s="110">
        <v>24.45</v>
      </c>
      <c r="D338" s="99"/>
      <c r="E338" s="98"/>
    </row>
    <row r="339" spans="1:5">
      <c r="A339" s="9">
        <v>40.07</v>
      </c>
      <c r="B339" s="26" t="s">
        <v>1426</v>
      </c>
      <c r="C339" s="111">
        <v>0</v>
      </c>
      <c r="D339" s="99"/>
      <c r="E339" s="98"/>
    </row>
    <row r="340" spans="1:5">
      <c r="A340" s="8">
        <v>47.18</v>
      </c>
      <c r="B340" s="24" t="s">
        <v>1377</v>
      </c>
      <c r="C340" s="110">
        <v>40.69</v>
      </c>
      <c r="D340" s="99"/>
      <c r="E340" s="98"/>
    </row>
    <row r="341" spans="1:5">
      <c r="A341" s="9">
        <v>87.04</v>
      </c>
      <c r="B341" s="26" t="s">
        <v>1377</v>
      </c>
      <c r="C341" s="111">
        <v>59.34</v>
      </c>
      <c r="D341" s="99"/>
      <c r="E341" s="98"/>
    </row>
    <row r="342" spans="1:5">
      <c r="A342" s="8">
        <v>99.21</v>
      </c>
      <c r="B342" s="24" t="s">
        <v>1381</v>
      </c>
      <c r="C342" s="110">
        <v>60.57</v>
      </c>
      <c r="D342" s="99"/>
      <c r="E342" s="98"/>
    </row>
    <row r="343" spans="1:5">
      <c r="A343" s="9">
        <v>21.2</v>
      </c>
      <c r="B343" s="26" t="s">
        <v>1426</v>
      </c>
      <c r="C343" s="111">
        <v>2.56</v>
      </c>
      <c r="D343" s="99"/>
      <c r="E343" s="98"/>
    </row>
    <row r="344" spans="1:5">
      <c r="A344" s="8">
        <v>62.57</v>
      </c>
      <c r="B344" s="24" t="s">
        <v>1377</v>
      </c>
      <c r="C344" s="110">
        <v>0</v>
      </c>
      <c r="D344" s="99"/>
      <c r="E344" s="98"/>
    </row>
    <row r="345" spans="1:5">
      <c r="A345" s="9">
        <v>94.05</v>
      </c>
      <c r="B345" s="26" t="s">
        <v>1381</v>
      </c>
      <c r="C345" s="111">
        <v>85.76</v>
      </c>
      <c r="D345" s="99"/>
      <c r="E345" s="98"/>
    </row>
    <row r="346" spans="1:5">
      <c r="A346" s="8">
        <v>73.66</v>
      </c>
      <c r="B346" s="24" t="s">
        <v>1377</v>
      </c>
      <c r="C346" s="110">
        <v>34.979999999999997</v>
      </c>
      <c r="D346" s="99"/>
      <c r="E346" s="98"/>
    </row>
    <row r="347" spans="1:5">
      <c r="A347" s="9">
        <v>23.86</v>
      </c>
      <c r="B347" s="26" t="s">
        <v>1426</v>
      </c>
      <c r="C347" s="111">
        <v>9.52</v>
      </c>
      <c r="D347" s="99"/>
      <c r="E347" s="98"/>
    </row>
    <row r="348" spans="1:5">
      <c r="A348" s="8">
        <v>78.84</v>
      </c>
      <c r="B348" s="24" t="s">
        <v>1377</v>
      </c>
      <c r="C348" s="110">
        <v>25.33</v>
      </c>
      <c r="D348" s="99"/>
      <c r="E348" s="98"/>
    </row>
    <row r="349" spans="1:5">
      <c r="A349" s="9">
        <v>58.03</v>
      </c>
      <c r="B349" s="26" t="s">
        <v>1386</v>
      </c>
      <c r="C349" s="111">
        <v>0</v>
      </c>
      <c r="D349" s="99"/>
      <c r="E349" s="98"/>
    </row>
    <row r="350" spans="1:5">
      <c r="A350" s="8">
        <v>83.55</v>
      </c>
      <c r="B350" s="24" t="s">
        <v>1377</v>
      </c>
      <c r="C350" s="110">
        <v>17.41</v>
      </c>
      <c r="D350" s="99"/>
      <c r="E350" s="98"/>
    </row>
    <row r="351" spans="1:5">
      <c r="A351" s="9">
        <v>61.27</v>
      </c>
      <c r="B351" s="26" t="s">
        <v>1377</v>
      </c>
      <c r="C351" s="111">
        <v>49.6</v>
      </c>
      <c r="D351" s="99"/>
      <c r="E351" s="98"/>
    </row>
    <row r="352" spans="1:5">
      <c r="A352" s="8">
        <v>16.07</v>
      </c>
      <c r="B352" s="24" t="s">
        <v>1426</v>
      </c>
      <c r="C352" s="110">
        <v>4.0199999999999996</v>
      </c>
      <c r="D352" s="99"/>
      <c r="E352" s="98"/>
    </row>
    <row r="353" spans="1:5">
      <c r="A353" s="9">
        <v>34.770000000000003</v>
      </c>
      <c r="B353" s="26" t="s">
        <v>1426</v>
      </c>
      <c r="C353" s="111">
        <v>12.89</v>
      </c>
      <c r="D353" s="99"/>
      <c r="E353" s="98"/>
    </row>
    <row r="354" spans="1:5">
      <c r="A354" s="8">
        <v>57.94</v>
      </c>
      <c r="B354" s="24" t="s">
        <v>1426</v>
      </c>
      <c r="C354" s="110">
        <v>27.41</v>
      </c>
      <c r="D354" s="99"/>
      <c r="E354" s="98"/>
    </row>
    <row r="355" spans="1:5">
      <c r="A355" s="9">
        <v>66.98</v>
      </c>
      <c r="B355" s="26" t="s">
        <v>1377</v>
      </c>
      <c r="C355" s="111">
        <v>0</v>
      </c>
      <c r="D355" s="99"/>
      <c r="E355" s="98"/>
    </row>
    <row r="356" spans="1:5">
      <c r="A356" s="8">
        <v>28.9</v>
      </c>
      <c r="B356" s="24" t="s">
        <v>1426</v>
      </c>
      <c r="C356" s="110">
        <v>20.48</v>
      </c>
      <c r="D356" s="99"/>
      <c r="E356" s="98"/>
    </row>
    <row r="357" spans="1:5">
      <c r="A357" s="9">
        <v>86.59</v>
      </c>
      <c r="B357" s="26" t="s">
        <v>1381</v>
      </c>
      <c r="C357" s="111">
        <v>0</v>
      </c>
      <c r="D357" s="99"/>
      <c r="E357" s="98"/>
    </row>
    <row r="358" spans="1:5">
      <c r="A358" s="8">
        <v>73.819999999999993</v>
      </c>
      <c r="B358" s="24" t="s">
        <v>1377</v>
      </c>
      <c r="C358" s="110">
        <v>19.329999999999998</v>
      </c>
      <c r="D358" s="99"/>
      <c r="E358" s="98"/>
    </row>
    <row r="359" spans="1:5">
      <c r="A359" s="9">
        <v>59.05</v>
      </c>
      <c r="B359" s="26" t="s">
        <v>1377</v>
      </c>
      <c r="C359" s="111">
        <v>30.84</v>
      </c>
      <c r="D359" s="99"/>
      <c r="E359" s="98"/>
    </row>
    <row r="360" spans="1:5">
      <c r="A360" s="8">
        <v>7.66</v>
      </c>
      <c r="B360" s="24" t="s">
        <v>1377</v>
      </c>
      <c r="C360" s="110">
        <v>4.57</v>
      </c>
      <c r="D360" s="99"/>
      <c r="E360" s="98"/>
    </row>
    <row r="361" spans="1:5">
      <c r="A361" s="9">
        <v>67.13</v>
      </c>
      <c r="B361" s="26" t="s">
        <v>1426</v>
      </c>
      <c r="C361" s="111">
        <v>19.21</v>
      </c>
      <c r="D361" s="99"/>
      <c r="E361" s="98"/>
    </row>
    <row r="362" spans="1:5">
      <c r="A362" s="8">
        <v>25.49</v>
      </c>
      <c r="B362" s="24" t="s">
        <v>1381</v>
      </c>
      <c r="C362" s="110">
        <v>17.82</v>
      </c>
      <c r="D362" s="99"/>
      <c r="E362" s="98"/>
    </row>
    <row r="363" spans="1:5">
      <c r="A363" s="9">
        <v>24.25</v>
      </c>
      <c r="B363" s="26" t="s">
        <v>1377</v>
      </c>
      <c r="C363" s="111">
        <v>0</v>
      </c>
      <c r="D363" s="99"/>
      <c r="E363" s="98"/>
    </row>
    <row r="364" spans="1:5">
      <c r="A364" s="8">
        <v>91.32</v>
      </c>
      <c r="B364" s="24" t="s">
        <v>1377</v>
      </c>
      <c r="C364" s="110">
        <v>53.57</v>
      </c>
      <c r="D364" s="99"/>
      <c r="E364" s="98"/>
    </row>
    <row r="365" spans="1:5">
      <c r="A365" s="9">
        <v>13.79</v>
      </c>
      <c r="B365" s="26" t="s">
        <v>1381</v>
      </c>
      <c r="C365" s="111">
        <v>0</v>
      </c>
      <c r="D365" s="99"/>
      <c r="E365" s="98"/>
    </row>
    <row r="366" spans="1:5">
      <c r="A366" s="8">
        <v>36.85</v>
      </c>
      <c r="B366" s="24" t="s">
        <v>1386</v>
      </c>
      <c r="C366" s="110">
        <v>14.07</v>
      </c>
      <c r="D366" s="99"/>
      <c r="E366" s="98"/>
    </row>
    <row r="367" spans="1:5">
      <c r="A367" s="9">
        <v>11.15</v>
      </c>
      <c r="B367" s="26" t="s">
        <v>1386</v>
      </c>
      <c r="C367" s="111">
        <v>0</v>
      </c>
      <c r="D367" s="99"/>
      <c r="E367" s="98"/>
    </row>
    <row r="368" spans="1:5">
      <c r="A368" s="8">
        <v>87.79</v>
      </c>
      <c r="B368" s="24" t="s">
        <v>1377</v>
      </c>
      <c r="C368" s="110">
        <v>0</v>
      </c>
      <c r="D368" s="99"/>
      <c r="E368" s="98"/>
    </row>
    <row r="369" spans="1:5">
      <c r="A369" s="9">
        <v>51.72</v>
      </c>
      <c r="B369" s="26" t="s">
        <v>1377</v>
      </c>
      <c r="C369" s="111">
        <v>24.06</v>
      </c>
      <c r="D369" s="99"/>
      <c r="E369" s="98"/>
    </row>
    <row r="370" spans="1:5">
      <c r="A370" s="8">
        <v>51.15</v>
      </c>
      <c r="B370" s="24" t="s">
        <v>1381</v>
      </c>
      <c r="C370" s="110">
        <v>24.78</v>
      </c>
      <c r="D370" s="99"/>
      <c r="E370" s="98"/>
    </row>
    <row r="371" spans="1:5">
      <c r="A371" s="9">
        <v>56.75</v>
      </c>
      <c r="B371" s="26" t="s">
        <v>1377</v>
      </c>
      <c r="C371" s="111">
        <v>0</v>
      </c>
      <c r="D371" s="99"/>
      <c r="E371" s="98"/>
    </row>
    <row r="372" spans="1:5">
      <c r="A372" s="8">
        <v>83.97</v>
      </c>
      <c r="B372" s="24" t="s">
        <v>1426</v>
      </c>
      <c r="C372" s="110">
        <v>30.63</v>
      </c>
      <c r="D372" s="99"/>
      <c r="E372" s="98"/>
    </row>
    <row r="373" spans="1:5">
      <c r="A373" s="9">
        <v>27.55</v>
      </c>
      <c r="B373" s="26" t="s">
        <v>1381</v>
      </c>
      <c r="C373" s="111">
        <v>10.29</v>
      </c>
      <c r="D373" s="99"/>
      <c r="E373" s="98"/>
    </row>
    <row r="374" spans="1:5">
      <c r="A374" s="8">
        <v>8.67</v>
      </c>
      <c r="B374" s="24" t="s">
        <v>1386</v>
      </c>
      <c r="C374" s="110">
        <v>7.28</v>
      </c>
      <c r="D374" s="99"/>
      <c r="E374" s="98"/>
    </row>
    <row r="375" spans="1:5">
      <c r="A375" s="9">
        <v>75.150000000000006</v>
      </c>
      <c r="B375" s="26" t="s">
        <v>1381</v>
      </c>
      <c r="C375" s="111">
        <v>40.89</v>
      </c>
      <c r="D375" s="99"/>
      <c r="E375" s="98"/>
    </row>
    <row r="376" spans="1:5">
      <c r="A376" s="8">
        <v>68.819999999999993</v>
      </c>
      <c r="B376" s="24" t="s">
        <v>1377</v>
      </c>
      <c r="C376" s="110">
        <v>26.2</v>
      </c>
      <c r="D376" s="99"/>
      <c r="E376" s="98"/>
    </row>
    <row r="377" spans="1:5">
      <c r="A377" s="9">
        <v>83.11</v>
      </c>
      <c r="B377" s="26" t="s">
        <v>1377</v>
      </c>
      <c r="C377" s="111">
        <v>57.86</v>
      </c>
      <c r="D377" s="99"/>
      <c r="E377" s="98"/>
    </row>
    <row r="378" spans="1:5">
      <c r="A378" s="8">
        <v>47.4</v>
      </c>
      <c r="B378" s="24" t="s">
        <v>1381</v>
      </c>
      <c r="C378" s="110">
        <v>42.12</v>
      </c>
      <c r="D378" s="99"/>
      <c r="E378" s="98"/>
    </row>
    <row r="379" spans="1:5">
      <c r="A379" s="9">
        <v>37.36</v>
      </c>
      <c r="B379" s="26" t="s">
        <v>1377</v>
      </c>
      <c r="C379" s="111">
        <v>0</v>
      </c>
      <c r="D379" s="99"/>
      <c r="E379" s="98"/>
    </row>
    <row r="380" spans="1:5">
      <c r="A380" s="8"/>
      <c r="B380" s="24" t="s">
        <v>1381</v>
      </c>
      <c r="C380" s="110">
        <v>16.440000000000001</v>
      </c>
      <c r="D380" s="99"/>
      <c r="E380" s="98"/>
    </row>
    <row r="381" spans="1:5">
      <c r="A381" s="9">
        <v>17.32</v>
      </c>
      <c r="B381" s="26" t="s">
        <v>1377</v>
      </c>
      <c r="C381" s="111">
        <v>11.52</v>
      </c>
      <c r="D381" s="99"/>
      <c r="E381" s="98"/>
    </row>
    <row r="382" spans="1:5">
      <c r="A382" s="8">
        <v>77.62</v>
      </c>
      <c r="B382" s="24" t="s">
        <v>1377</v>
      </c>
      <c r="C382" s="110">
        <v>70.14</v>
      </c>
      <c r="D382" s="99"/>
      <c r="E382" s="98"/>
    </row>
    <row r="383" spans="1:5">
      <c r="A383" s="9">
        <v>69.81</v>
      </c>
      <c r="B383" s="26" t="s">
        <v>1377</v>
      </c>
      <c r="C383" s="111">
        <v>34.64</v>
      </c>
      <c r="D383" s="99"/>
      <c r="E383" s="98"/>
    </row>
    <row r="384" spans="1:5">
      <c r="A384" s="8">
        <v>38.049999999999997</v>
      </c>
      <c r="B384" s="24" t="s">
        <v>1386</v>
      </c>
      <c r="C384" s="110">
        <v>22.76</v>
      </c>
      <c r="D384" s="99"/>
      <c r="E384" s="98"/>
    </row>
    <row r="385" spans="1:5">
      <c r="A385" s="9">
        <v>28.03</v>
      </c>
      <c r="B385" s="26" t="s">
        <v>1381</v>
      </c>
      <c r="C385" s="111">
        <v>25.94</v>
      </c>
      <c r="D385" s="99"/>
      <c r="E385" s="98"/>
    </row>
    <row r="386" spans="1:5">
      <c r="A386" s="8">
        <v>49.54</v>
      </c>
      <c r="B386" s="24" t="s">
        <v>1426</v>
      </c>
      <c r="C386" s="110">
        <v>0</v>
      </c>
      <c r="D386" s="99"/>
      <c r="E386" s="98"/>
    </row>
    <row r="387" spans="1:5">
      <c r="A387" s="9">
        <v>83.57</v>
      </c>
      <c r="B387" s="26" t="s">
        <v>1377</v>
      </c>
      <c r="C387" s="111">
        <v>0</v>
      </c>
      <c r="D387" s="99"/>
      <c r="E387" s="98"/>
    </row>
    <row r="388" spans="1:5">
      <c r="A388" s="8">
        <v>90.67</v>
      </c>
      <c r="B388" s="24" t="s">
        <v>1381</v>
      </c>
      <c r="C388" s="110">
        <v>14.07</v>
      </c>
      <c r="D388" s="99"/>
      <c r="E388" s="98"/>
    </row>
    <row r="389" spans="1:5">
      <c r="A389" s="9">
        <v>5.41</v>
      </c>
      <c r="B389" s="26" t="s">
        <v>1426</v>
      </c>
      <c r="C389" s="111">
        <v>1.08</v>
      </c>
      <c r="D389" s="99"/>
      <c r="E389" s="98"/>
    </row>
    <row r="390" spans="1:5">
      <c r="A390" s="8">
        <v>91.88</v>
      </c>
      <c r="B390" s="24" t="s">
        <v>1386</v>
      </c>
      <c r="C390" s="110">
        <v>45.14</v>
      </c>
      <c r="D390" s="99"/>
      <c r="E390" s="98"/>
    </row>
    <row r="391" spans="1:5">
      <c r="A391" s="9">
        <v>38.549999999999997</v>
      </c>
      <c r="B391" s="26" t="s">
        <v>1386</v>
      </c>
      <c r="C391" s="111">
        <v>32.81</v>
      </c>
      <c r="D391" s="99"/>
      <c r="E391" s="98"/>
    </row>
    <row r="392" spans="1:5">
      <c r="A392" s="8">
        <v>36.159999999999997</v>
      </c>
      <c r="B392" s="24" t="s">
        <v>1377</v>
      </c>
      <c r="C392" s="110">
        <v>0</v>
      </c>
      <c r="D392" s="99"/>
      <c r="E392" s="98"/>
    </row>
    <row r="393" spans="1:5">
      <c r="A393" s="9">
        <v>79.83</v>
      </c>
      <c r="B393" s="26" t="s">
        <v>1377</v>
      </c>
      <c r="C393" s="111">
        <v>0</v>
      </c>
      <c r="D393" s="99"/>
      <c r="E393" s="98"/>
    </row>
    <row r="394" spans="1:5">
      <c r="A394" s="8">
        <v>19.46</v>
      </c>
      <c r="B394" s="24" t="s">
        <v>1426</v>
      </c>
      <c r="C394" s="110">
        <v>12.36</v>
      </c>
      <c r="D394" s="99"/>
      <c r="E394" s="98"/>
    </row>
    <row r="395" spans="1:5">
      <c r="A395" s="9">
        <v>90.4</v>
      </c>
      <c r="B395" s="26" t="s">
        <v>1377</v>
      </c>
      <c r="C395" s="111">
        <v>56.42</v>
      </c>
      <c r="D395" s="99"/>
      <c r="E395" s="98"/>
    </row>
    <row r="396" spans="1:5">
      <c r="A396" s="8">
        <v>72.61</v>
      </c>
      <c r="B396" s="24" t="s">
        <v>1377</v>
      </c>
      <c r="C396" s="110">
        <v>33.549999999999997</v>
      </c>
      <c r="D396" s="99"/>
      <c r="E396" s="98"/>
    </row>
    <row r="397" spans="1:5">
      <c r="A397" s="9">
        <v>92.31</v>
      </c>
      <c r="B397" s="26" t="s">
        <v>1386</v>
      </c>
      <c r="C397" s="111">
        <v>71.099999999999994</v>
      </c>
      <c r="D397" s="99"/>
      <c r="E397" s="98"/>
    </row>
    <row r="398" spans="1:5">
      <c r="A398" s="8">
        <v>17.37</v>
      </c>
      <c r="B398" s="24" t="s">
        <v>1426</v>
      </c>
      <c r="C398" s="110">
        <v>4.46</v>
      </c>
      <c r="D398" s="99"/>
      <c r="E398" s="98"/>
    </row>
    <row r="399" spans="1:5">
      <c r="A399" s="9">
        <v>84.72</v>
      </c>
      <c r="B399" s="26" t="s">
        <v>1381</v>
      </c>
      <c r="C399" s="111">
        <v>58.79</v>
      </c>
      <c r="D399" s="99"/>
      <c r="E399" s="98"/>
    </row>
    <row r="400" spans="1:5">
      <c r="A400" s="8">
        <v>13.72</v>
      </c>
      <c r="B400" s="24" t="s">
        <v>1377</v>
      </c>
      <c r="C400" s="110">
        <v>2.21</v>
      </c>
      <c r="D400" s="99"/>
      <c r="E400" s="98"/>
    </row>
    <row r="401" spans="1:5">
      <c r="A401" s="9">
        <v>77.02</v>
      </c>
      <c r="B401" s="26" t="s">
        <v>1381</v>
      </c>
      <c r="C401" s="111">
        <v>0</v>
      </c>
      <c r="D401" s="99"/>
      <c r="E401" s="98"/>
    </row>
    <row r="402" spans="1:5">
      <c r="A402" s="8">
        <v>39.020000000000003</v>
      </c>
      <c r="B402" s="24" t="s">
        <v>1426</v>
      </c>
      <c r="C402" s="110">
        <v>0</v>
      </c>
      <c r="D402" s="99"/>
      <c r="E402" s="98"/>
    </row>
    <row r="403" spans="1:5">
      <c r="A403" s="9">
        <v>68.92</v>
      </c>
      <c r="B403" s="26" t="s">
        <v>1426</v>
      </c>
      <c r="C403" s="111">
        <v>40.56</v>
      </c>
      <c r="D403" s="99"/>
      <c r="E403" s="98"/>
    </row>
    <row r="404" spans="1:5">
      <c r="A404" s="8">
        <v>43.07</v>
      </c>
      <c r="B404" s="24" t="s">
        <v>1426</v>
      </c>
      <c r="C404" s="110">
        <v>30.37</v>
      </c>
      <c r="D404" s="99"/>
      <c r="E404" s="98"/>
    </row>
    <row r="405" spans="1:5">
      <c r="A405" s="9">
        <v>87.16</v>
      </c>
      <c r="B405" s="26" t="s">
        <v>1377</v>
      </c>
      <c r="C405" s="111">
        <v>12.31</v>
      </c>
      <c r="D405" s="99"/>
      <c r="E405" s="98"/>
    </row>
    <row r="406" spans="1:5">
      <c r="A406" s="8">
        <v>68.95</v>
      </c>
      <c r="B406" s="24" t="s">
        <v>1426</v>
      </c>
      <c r="C406" s="110">
        <v>24.08</v>
      </c>
      <c r="D406" s="99"/>
      <c r="E406" s="98"/>
    </row>
    <row r="407" spans="1:5">
      <c r="A407" s="9">
        <v>73.459999999999994</v>
      </c>
      <c r="B407" s="26" t="s">
        <v>1386</v>
      </c>
      <c r="C407" s="111">
        <v>0</v>
      </c>
      <c r="D407" s="99"/>
      <c r="E407" s="98"/>
    </row>
    <row r="408" spans="1:5">
      <c r="A408" s="8">
        <v>25.17</v>
      </c>
      <c r="B408" s="24" t="s">
        <v>1377</v>
      </c>
      <c r="C408" s="110">
        <v>9.5</v>
      </c>
      <c r="D408" s="99"/>
      <c r="E408" s="98"/>
    </row>
    <row r="409" spans="1:5">
      <c r="A409" s="9">
        <v>8.8000000000000007</v>
      </c>
      <c r="B409" s="26" t="s">
        <v>1381</v>
      </c>
      <c r="C409" s="111">
        <v>6.28</v>
      </c>
      <c r="D409" s="99"/>
      <c r="E409" s="98"/>
    </row>
    <row r="410" spans="1:5">
      <c r="A410" s="8">
        <v>26.84</v>
      </c>
      <c r="B410" s="24" t="s">
        <v>1426</v>
      </c>
      <c r="C410" s="110">
        <v>0</v>
      </c>
      <c r="D410" s="99"/>
      <c r="E410" s="98"/>
    </row>
    <row r="411" spans="1:5">
      <c r="A411" s="9">
        <v>5.53</v>
      </c>
      <c r="B411" s="26" t="s">
        <v>1386</v>
      </c>
      <c r="C411" s="111">
        <v>4.2300000000000004</v>
      </c>
      <c r="D411" s="99"/>
      <c r="E411" s="98"/>
    </row>
    <row r="412" spans="1:5">
      <c r="A412" s="8">
        <v>23.26</v>
      </c>
      <c r="B412" s="24" t="s">
        <v>1377</v>
      </c>
      <c r="C412" s="110">
        <v>10.02</v>
      </c>
      <c r="D412" s="99"/>
      <c r="E412" s="98"/>
    </row>
    <row r="413" spans="1:5">
      <c r="A413" s="9">
        <v>46.73</v>
      </c>
      <c r="B413" s="26" t="s">
        <v>1377</v>
      </c>
      <c r="C413" s="111">
        <v>38.53</v>
      </c>
      <c r="D413" s="99"/>
      <c r="E413" s="98"/>
    </row>
    <row r="414" spans="1:5">
      <c r="A414" s="8">
        <v>98.5</v>
      </c>
      <c r="B414" s="24" t="s">
        <v>1386</v>
      </c>
      <c r="C414" s="110">
        <v>0</v>
      </c>
      <c r="D414" s="99"/>
      <c r="E414" s="98"/>
    </row>
    <row r="415" spans="1:5">
      <c r="A415" s="9">
        <v>49.58</v>
      </c>
      <c r="B415" s="26" t="s">
        <v>1377</v>
      </c>
      <c r="C415" s="111">
        <v>0</v>
      </c>
      <c r="D415" s="99"/>
      <c r="E415" s="98"/>
    </row>
    <row r="416" spans="1:5">
      <c r="A416" s="8">
        <v>35.85</v>
      </c>
      <c r="B416" s="24" t="s">
        <v>1381</v>
      </c>
      <c r="C416" s="110">
        <v>0</v>
      </c>
      <c r="D416" s="99"/>
      <c r="E416" s="98"/>
    </row>
    <row r="417" spans="1:5">
      <c r="A417" s="9">
        <v>82.79</v>
      </c>
      <c r="B417" s="26" t="s">
        <v>1377</v>
      </c>
      <c r="C417" s="111">
        <v>0</v>
      </c>
      <c r="D417" s="99"/>
      <c r="E417" s="98"/>
    </row>
    <row r="418" spans="1:5">
      <c r="A418" s="8">
        <v>42.39</v>
      </c>
      <c r="B418" s="24" t="s">
        <v>1377</v>
      </c>
      <c r="C418" s="110">
        <v>25.84</v>
      </c>
      <c r="D418" s="99"/>
      <c r="E418" s="98"/>
    </row>
    <row r="419" spans="1:5">
      <c r="A419" s="9">
        <v>62.92</v>
      </c>
      <c r="B419" s="26" t="s">
        <v>1377</v>
      </c>
      <c r="C419" s="111">
        <v>55.13</v>
      </c>
      <c r="D419" s="99"/>
      <c r="E419" s="98"/>
    </row>
    <row r="420" spans="1:5">
      <c r="A420" s="8">
        <v>32.950000000000003</v>
      </c>
      <c r="B420" s="24" t="s">
        <v>1386</v>
      </c>
      <c r="C420" s="110">
        <v>31.01</v>
      </c>
      <c r="D420" s="99"/>
      <c r="E420" s="98"/>
    </row>
    <row r="421" spans="1:5">
      <c r="A421" s="9">
        <v>25.24</v>
      </c>
      <c r="B421" s="26" t="s">
        <v>1377</v>
      </c>
      <c r="C421" s="111">
        <v>19.32</v>
      </c>
      <c r="D421" s="99"/>
      <c r="E421" s="98"/>
    </row>
    <row r="422" spans="1:5">
      <c r="A422" s="8">
        <v>71.760000000000005</v>
      </c>
      <c r="B422" s="24" t="s">
        <v>1426</v>
      </c>
      <c r="C422" s="110">
        <v>0</v>
      </c>
      <c r="D422" s="99"/>
      <c r="E422" s="98"/>
    </row>
    <row r="423" spans="1:5">
      <c r="A423" s="9">
        <v>15.45</v>
      </c>
      <c r="B423" s="26" t="s">
        <v>1426</v>
      </c>
      <c r="C423" s="111">
        <v>10.17</v>
      </c>
      <c r="D423" s="99"/>
      <c r="E423" s="98"/>
    </row>
    <row r="424" spans="1:5">
      <c r="A424" s="8">
        <v>64.56</v>
      </c>
      <c r="B424" s="24" t="s">
        <v>1426</v>
      </c>
      <c r="C424" s="110">
        <v>44.28</v>
      </c>
      <c r="D424" s="99"/>
      <c r="E424" s="98"/>
    </row>
    <row r="425" spans="1:5">
      <c r="A425" s="9">
        <v>76.37</v>
      </c>
      <c r="B425" s="26" t="s">
        <v>1426</v>
      </c>
      <c r="C425" s="111">
        <v>27.54</v>
      </c>
      <c r="D425" s="99"/>
      <c r="E425" s="98"/>
    </row>
    <row r="426" spans="1:5">
      <c r="A426" s="8">
        <v>16.29</v>
      </c>
      <c r="B426" s="24" t="s">
        <v>1381</v>
      </c>
      <c r="C426" s="110">
        <v>2.02</v>
      </c>
      <c r="D426" s="99"/>
      <c r="E426" s="98"/>
    </row>
    <row r="427" spans="1:5">
      <c r="A427" s="9">
        <v>51.35</v>
      </c>
      <c r="B427" s="26" t="s">
        <v>1386</v>
      </c>
      <c r="C427" s="111">
        <v>18.850000000000001</v>
      </c>
      <c r="D427" s="99"/>
      <c r="E427" s="98"/>
    </row>
    <row r="428" spans="1:5">
      <c r="A428" s="8">
        <v>48.92</v>
      </c>
      <c r="B428" s="24" t="s">
        <v>1386</v>
      </c>
      <c r="C428" s="110">
        <v>11.13</v>
      </c>
      <c r="D428" s="99"/>
      <c r="E428" s="98"/>
    </row>
    <row r="429" spans="1:5">
      <c r="A429" s="9">
        <v>57.37</v>
      </c>
      <c r="B429" s="26" t="s">
        <v>1381</v>
      </c>
      <c r="C429" s="111">
        <v>23.47</v>
      </c>
      <c r="D429" s="99"/>
      <c r="E429" s="98"/>
    </row>
    <row r="430" spans="1:5">
      <c r="A430" s="8">
        <v>55.78</v>
      </c>
      <c r="B430" s="24" t="s">
        <v>1377</v>
      </c>
      <c r="C430" s="110">
        <v>17.18</v>
      </c>
      <c r="D430" s="99"/>
      <c r="E430" s="98"/>
    </row>
    <row r="431" spans="1:5">
      <c r="A431" s="9">
        <v>46.15</v>
      </c>
      <c r="B431" s="26" t="s">
        <v>1381</v>
      </c>
      <c r="C431" s="111">
        <v>40.159999999999997</v>
      </c>
      <c r="D431" s="99"/>
      <c r="E431" s="98"/>
    </row>
    <row r="432" spans="1:5">
      <c r="A432" s="8">
        <v>48.25</v>
      </c>
      <c r="B432" s="24" t="s">
        <v>1377</v>
      </c>
      <c r="C432" s="110">
        <v>8.24</v>
      </c>
      <c r="D432" s="99"/>
      <c r="E432" s="98"/>
    </row>
    <row r="433" spans="1:5">
      <c r="A433" s="9">
        <v>1.95</v>
      </c>
      <c r="B433" s="26" t="s">
        <v>1377</v>
      </c>
      <c r="C433" s="111">
        <v>0.61</v>
      </c>
      <c r="D433" s="99"/>
      <c r="E433" s="98"/>
    </row>
    <row r="434" spans="1:5">
      <c r="A434" s="8">
        <v>51.91</v>
      </c>
      <c r="B434" s="24" t="s">
        <v>1426</v>
      </c>
      <c r="C434" s="110">
        <v>18.82</v>
      </c>
      <c r="D434" s="99"/>
      <c r="E434" s="98"/>
    </row>
    <row r="435" spans="1:5">
      <c r="A435" s="9">
        <v>89.44</v>
      </c>
      <c r="B435" s="26" t="s">
        <v>1377</v>
      </c>
      <c r="C435" s="111">
        <v>57.44</v>
      </c>
      <c r="D435" s="99"/>
      <c r="E435" s="98"/>
    </row>
    <row r="436" spans="1:5">
      <c r="A436" s="8">
        <v>50.68</v>
      </c>
      <c r="B436" s="24" t="s">
        <v>1386</v>
      </c>
      <c r="C436" s="110">
        <v>19.02</v>
      </c>
      <c r="D436" s="99"/>
      <c r="E436" s="98"/>
    </row>
    <row r="437" spans="1:5">
      <c r="A437" s="9">
        <v>33.24</v>
      </c>
      <c r="B437" s="26" t="s">
        <v>1386</v>
      </c>
      <c r="C437" s="111">
        <v>16.66</v>
      </c>
      <c r="D437" s="99"/>
      <c r="E437" s="98"/>
    </row>
    <row r="438" spans="1:5">
      <c r="A438" s="8">
        <v>83.09</v>
      </c>
      <c r="B438" s="24" t="s">
        <v>1377</v>
      </c>
      <c r="C438" s="110">
        <v>0</v>
      </c>
      <c r="D438" s="99"/>
      <c r="E438" s="98"/>
    </row>
    <row r="439" spans="1:5">
      <c r="A439" s="9">
        <v>21.02</v>
      </c>
      <c r="B439" s="26" t="s">
        <v>1377</v>
      </c>
      <c r="C439" s="111">
        <v>12.07</v>
      </c>
      <c r="D439" s="99"/>
      <c r="E439" s="98"/>
    </row>
    <row r="440" spans="1:5">
      <c r="A440" s="8">
        <v>8.3699999999999992</v>
      </c>
      <c r="B440" s="24" t="s">
        <v>1381</v>
      </c>
      <c r="C440" s="110">
        <v>0</v>
      </c>
      <c r="D440" s="99"/>
      <c r="E440" s="98"/>
    </row>
    <row r="441" spans="1:5">
      <c r="A441" s="9">
        <v>38.130000000000003</v>
      </c>
      <c r="B441" s="26" t="s">
        <v>1426</v>
      </c>
      <c r="C441" s="111">
        <v>19.11</v>
      </c>
      <c r="D441" s="99"/>
      <c r="E441" s="98"/>
    </row>
    <row r="442" spans="1:5">
      <c r="A442" s="8">
        <v>30.59</v>
      </c>
      <c r="B442" s="24" t="s">
        <v>1377</v>
      </c>
      <c r="C442" s="110">
        <v>10.64</v>
      </c>
      <c r="D442" s="99"/>
      <c r="E442" s="98"/>
    </row>
    <row r="443" spans="1:5">
      <c r="A443" s="9">
        <v>88.57</v>
      </c>
      <c r="B443" s="26" t="s">
        <v>1381</v>
      </c>
      <c r="C443" s="111">
        <v>28.08</v>
      </c>
      <c r="D443" s="99"/>
      <c r="E443" s="98"/>
    </row>
    <row r="444" spans="1:5">
      <c r="A444" s="8">
        <v>80.010000000000005</v>
      </c>
      <c r="B444" s="24" t="s">
        <v>1377</v>
      </c>
      <c r="C444" s="110">
        <v>0</v>
      </c>
      <c r="D444" s="99"/>
      <c r="E444" s="98"/>
    </row>
    <row r="445" spans="1:5">
      <c r="A445" s="9">
        <v>34.04</v>
      </c>
      <c r="B445" s="26" t="s">
        <v>1377</v>
      </c>
      <c r="C445" s="111">
        <v>0</v>
      </c>
      <c r="D445" s="99"/>
      <c r="E445" s="98"/>
    </row>
    <row r="446" spans="1:5">
      <c r="A446" s="8">
        <v>75.44</v>
      </c>
      <c r="B446" s="24" t="s">
        <v>1381</v>
      </c>
      <c r="C446" s="110">
        <v>12.23</v>
      </c>
      <c r="D446" s="99"/>
      <c r="E446" s="98"/>
    </row>
    <row r="447" spans="1:5">
      <c r="A447" s="9">
        <v>30.09</v>
      </c>
      <c r="B447" s="26" t="s">
        <v>1386</v>
      </c>
      <c r="C447" s="111">
        <v>24.89</v>
      </c>
      <c r="D447" s="99"/>
      <c r="E447" s="98"/>
    </row>
    <row r="448" spans="1:5">
      <c r="A448" s="8">
        <v>89.43</v>
      </c>
      <c r="B448" s="24" t="s">
        <v>1426</v>
      </c>
      <c r="C448" s="110">
        <v>16.61</v>
      </c>
      <c r="D448" s="99"/>
      <c r="E448" s="98"/>
    </row>
    <row r="449" spans="1:5">
      <c r="A449" s="9">
        <v>33.42</v>
      </c>
      <c r="B449" s="26" t="s">
        <v>1377</v>
      </c>
      <c r="C449" s="111">
        <v>29.94</v>
      </c>
      <c r="D449" s="99"/>
      <c r="E449" s="98"/>
    </row>
    <row r="450" spans="1:5">
      <c r="A450" s="8">
        <v>44.95</v>
      </c>
      <c r="B450" s="24" t="s">
        <v>1377</v>
      </c>
      <c r="C450" s="110">
        <v>33.950000000000003</v>
      </c>
      <c r="D450" s="99"/>
      <c r="E450" s="98"/>
    </row>
    <row r="451" spans="1:5">
      <c r="A451" s="9">
        <v>52.13</v>
      </c>
      <c r="B451" s="26" t="s">
        <v>1377</v>
      </c>
      <c r="C451" s="111">
        <v>48.87</v>
      </c>
      <c r="D451" s="99"/>
      <c r="E451" s="98"/>
    </row>
    <row r="452" spans="1:5">
      <c r="A452" s="8">
        <v>1.72</v>
      </c>
      <c r="B452" s="24" t="s">
        <v>1426</v>
      </c>
      <c r="C452" s="110">
        <v>0.81</v>
      </c>
      <c r="D452" s="99"/>
      <c r="E452" s="98"/>
    </row>
    <row r="453" spans="1:5">
      <c r="A453" s="9">
        <v>95.18</v>
      </c>
      <c r="B453" s="26" t="s">
        <v>1386</v>
      </c>
      <c r="C453" s="111">
        <v>19.87</v>
      </c>
      <c r="D453" s="99"/>
      <c r="E453" s="98"/>
    </row>
    <row r="454" spans="1:5">
      <c r="A454" s="8">
        <v>86.77</v>
      </c>
      <c r="B454" s="24" t="s">
        <v>1386</v>
      </c>
      <c r="C454" s="110">
        <v>77.73</v>
      </c>
      <c r="D454" s="99"/>
      <c r="E454" s="98"/>
    </row>
    <row r="455" spans="1:5">
      <c r="A455" s="9">
        <v>3.97</v>
      </c>
      <c r="B455" s="26" t="s">
        <v>1426</v>
      </c>
      <c r="C455" s="111">
        <v>3.04</v>
      </c>
      <c r="D455" s="99"/>
      <c r="E455" s="98"/>
    </row>
    <row r="456" spans="1:5">
      <c r="A456" s="8">
        <v>38.33</v>
      </c>
      <c r="B456" s="24" t="s">
        <v>1386</v>
      </c>
      <c r="C456" s="110">
        <v>17.510000000000002</v>
      </c>
      <c r="D456" s="99"/>
      <c r="E456" s="98"/>
    </row>
    <row r="457" spans="1:5">
      <c r="A457" s="9">
        <v>85.83</v>
      </c>
      <c r="B457" s="26" t="s">
        <v>1426</v>
      </c>
      <c r="C457" s="111">
        <v>78.39</v>
      </c>
      <c r="D457" s="99"/>
      <c r="E457" s="98"/>
    </row>
    <row r="458" spans="1:5">
      <c r="A458" s="8">
        <v>51.96</v>
      </c>
      <c r="B458" s="24" t="s">
        <v>1426</v>
      </c>
      <c r="C458" s="110">
        <v>16.23</v>
      </c>
      <c r="D458" s="99"/>
      <c r="E458" s="98"/>
    </row>
    <row r="459" spans="1:5">
      <c r="A459" s="9">
        <v>52.47</v>
      </c>
      <c r="B459" s="26" t="s">
        <v>1377</v>
      </c>
      <c r="C459" s="111">
        <v>11.72</v>
      </c>
      <c r="D459" s="99"/>
      <c r="E459" s="98"/>
    </row>
    <row r="460" spans="1:5">
      <c r="A460" s="8">
        <v>2.42</v>
      </c>
      <c r="B460" s="24" t="s">
        <v>1377</v>
      </c>
      <c r="C460" s="110">
        <v>2.0099999999999998</v>
      </c>
      <c r="D460" s="99"/>
      <c r="E460" s="98"/>
    </row>
    <row r="461" spans="1:5">
      <c r="A461" s="9">
        <v>45.87</v>
      </c>
      <c r="B461" s="26" t="s">
        <v>1426</v>
      </c>
      <c r="C461" s="111">
        <v>14.54</v>
      </c>
      <c r="D461" s="99"/>
      <c r="E461" s="98"/>
    </row>
    <row r="462" spans="1:5">
      <c r="A462" s="8">
        <v>76.56</v>
      </c>
      <c r="B462" s="24" t="s">
        <v>1386</v>
      </c>
      <c r="C462" s="110">
        <v>22.44</v>
      </c>
      <c r="D462" s="99"/>
      <c r="E462" s="98"/>
    </row>
    <row r="463" spans="1:5">
      <c r="A463" s="9">
        <v>45.8</v>
      </c>
      <c r="B463" s="26" t="s">
        <v>1377</v>
      </c>
      <c r="C463" s="111">
        <v>10.1</v>
      </c>
      <c r="D463" s="99"/>
      <c r="E463" s="98"/>
    </row>
    <row r="464" spans="1:5">
      <c r="A464" s="8">
        <v>56.73</v>
      </c>
      <c r="B464" s="24" t="s">
        <v>1381</v>
      </c>
      <c r="C464" s="110">
        <v>13.71</v>
      </c>
      <c r="D464" s="99"/>
      <c r="E464" s="98"/>
    </row>
    <row r="465" spans="1:5">
      <c r="A465" s="9">
        <v>54.54</v>
      </c>
      <c r="B465" s="26" t="s">
        <v>1426</v>
      </c>
      <c r="C465" s="111">
        <v>47.22</v>
      </c>
      <c r="D465" s="99"/>
      <c r="E465" s="98"/>
    </row>
    <row r="466" spans="1:5">
      <c r="A466" s="8">
        <v>1.04</v>
      </c>
      <c r="B466" s="24" t="s">
        <v>1377</v>
      </c>
      <c r="C466" s="110">
        <v>0</v>
      </c>
      <c r="D466" s="99"/>
      <c r="E466" s="98"/>
    </row>
    <row r="467" spans="1:5">
      <c r="A467" s="9">
        <v>42.48</v>
      </c>
      <c r="B467" s="26" t="s">
        <v>1386</v>
      </c>
      <c r="C467" s="111">
        <v>8.7100000000000009</v>
      </c>
      <c r="D467" s="99"/>
      <c r="E467" s="98"/>
    </row>
    <row r="468" spans="1:5">
      <c r="A468" s="8">
        <v>28.27</v>
      </c>
      <c r="B468" s="24" t="s">
        <v>1381</v>
      </c>
      <c r="C468" s="110">
        <v>0</v>
      </c>
      <c r="D468" s="99"/>
      <c r="E468" s="98"/>
    </row>
    <row r="469" spans="1:5">
      <c r="A469" s="9">
        <v>45.98</v>
      </c>
      <c r="B469" s="26" t="s">
        <v>1377</v>
      </c>
      <c r="C469" s="111">
        <v>39.43</v>
      </c>
      <c r="D469" s="99"/>
      <c r="E469" s="98"/>
    </row>
    <row r="470" spans="1:5">
      <c r="A470" s="8">
        <v>52.76</v>
      </c>
      <c r="B470" s="24" t="s">
        <v>1377</v>
      </c>
      <c r="C470" s="110">
        <v>7.82</v>
      </c>
      <c r="D470" s="99"/>
      <c r="E470" s="98"/>
    </row>
    <row r="471" spans="1:5">
      <c r="A471" s="9">
        <v>33.549999999999997</v>
      </c>
      <c r="B471" s="26" t="s">
        <v>1381</v>
      </c>
      <c r="C471" s="111">
        <v>0</v>
      </c>
      <c r="D471" s="99"/>
      <c r="E471" s="98"/>
    </row>
    <row r="472" spans="1:5">
      <c r="A472" s="8">
        <v>49.3</v>
      </c>
      <c r="B472" s="24" t="s">
        <v>1377</v>
      </c>
      <c r="C472" s="110">
        <v>0</v>
      </c>
      <c r="D472" s="99"/>
      <c r="E472" s="98"/>
    </row>
    <row r="473" spans="1:5">
      <c r="A473" s="9">
        <v>36.71</v>
      </c>
      <c r="B473" s="26" t="s">
        <v>1426</v>
      </c>
      <c r="C473" s="111">
        <v>0</v>
      </c>
      <c r="D473" s="99"/>
      <c r="E473" s="98"/>
    </row>
    <row r="474" spans="1:5">
      <c r="A474" s="8">
        <v>77.989999999999995</v>
      </c>
      <c r="B474" s="24" t="s">
        <v>1377</v>
      </c>
      <c r="C474" s="110">
        <v>35.119999999999997</v>
      </c>
      <c r="D474" s="99"/>
      <c r="E474" s="98"/>
    </row>
    <row r="475" spans="1:5">
      <c r="A475" s="9">
        <v>35.89</v>
      </c>
      <c r="B475" s="26" t="s">
        <v>1381</v>
      </c>
      <c r="C475" s="111">
        <v>27.04</v>
      </c>
      <c r="D475" s="99"/>
      <c r="E475" s="98"/>
    </row>
    <row r="476" spans="1:5">
      <c r="A476" s="8">
        <v>75.58</v>
      </c>
      <c r="B476" s="24" t="s">
        <v>1426</v>
      </c>
      <c r="C476" s="110">
        <v>27.89</v>
      </c>
      <c r="D476" s="99"/>
      <c r="E476" s="98"/>
    </row>
    <row r="477" spans="1:5">
      <c r="A477" s="9">
        <v>64.31</v>
      </c>
      <c r="B477" s="26" t="s">
        <v>1426</v>
      </c>
      <c r="C477" s="111">
        <v>55.4</v>
      </c>
      <c r="D477" s="99"/>
      <c r="E477" s="98"/>
    </row>
    <row r="478" spans="1:5">
      <c r="A478" s="8">
        <v>31.74</v>
      </c>
      <c r="B478" s="24" t="s">
        <v>1386</v>
      </c>
      <c r="C478" s="110">
        <v>19.86</v>
      </c>
      <c r="D478" s="99"/>
      <c r="E478" s="98"/>
    </row>
    <row r="479" spans="1:5">
      <c r="A479" s="9">
        <v>71.87</v>
      </c>
      <c r="B479" s="26" t="s">
        <v>1377</v>
      </c>
      <c r="C479" s="111">
        <v>68.239999999999995</v>
      </c>
      <c r="D479" s="99"/>
      <c r="E479" s="98"/>
    </row>
    <row r="480" spans="1:5">
      <c r="A480" s="8">
        <v>23.22</v>
      </c>
      <c r="B480" s="24" t="s">
        <v>1386</v>
      </c>
      <c r="C480" s="110">
        <v>8.18</v>
      </c>
      <c r="D480" s="99"/>
      <c r="E480" s="98"/>
    </row>
    <row r="481" spans="1:5">
      <c r="A481" s="9">
        <v>99.84</v>
      </c>
      <c r="B481" s="26" t="s">
        <v>1377</v>
      </c>
      <c r="C481" s="111">
        <v>77.599999999999994</v>
      </c>
      <c r="D481" s="99"/>
      <c r="E481" s="98"/>
    </row>
    <row r="482" spans="1:5">
      <c r="A482" s="8">
        <v>54.5</v>
      </c>
      <c r="B482" s="24" t="s">
        <v>1377</v>
      </c>
      <c r="C482" s="110">
        <v>50.9</v>
      </c>
      <c r="D482" s="99"/>
      <c r="E482" s="98"/>
    </row>
    <row r="483" spans="1:5">
      <c r="A483" s="9">
        <v>23.55</v>
      </c>
      <c r="B483" s="26" t="s">
        <v>1426</v>
      </c>
      <c r="C483" s="111">
        <v>11.57</v>
      </c>
      <c r="D483" s="99"/>
      <c r="E483" s="98"/>
    </row>
    <row r="484" spans="1:5">
      <c r="A484" s="8">
        <v>56.34</v>
      </c>
      <c r="B484" s="24" t="s">
        <v>1381</v>
      </c>
      <c r="C484" s="110">
        <v>0</v>
      </c>
      <c r="D484" s="99"/>
      <c r="E484" s="98"/>
    </row>
    <row r="485" spans="1:5">
      <c r="A485" s="9">
        <v>49.59</v>
      </c>
      <c r="B485" s="26" t="s">
        <v>1426</v>
      </c>
      <c r="C485" s="111">
        <v>18.89</v>
      </c>
      <c r="D485" s="99"/>
      <c r="E485" s="98"/>
    </row>
    <row r="486" spans="1:5">
      <c r="A486" s="8">
        <v>59.1</v>
      </c>
      <c r="B486" s="24" t="s">
        <v>1377</v>
      </c>
      <c r="C486" s="110">
        <v>9.11</v>
      </c>
      <c r="D486" s="99"/>
      <c r="E486" s="98"/>
    </row>
    <row r="487" spans="1:5">
      <c r="A487" s="9">
        <v>3.92</v>
      </c>
      <c r="B487" s="26" t="s">
        <v>1377</v>
      </c>
      <c r="C487" s="111">
        <v>1.75</v>
      </c>
      <c r="D487" s="99"/>
      <c r="E487" s="98"/>
    </row>
    <row r="488" spans="1:5">
      <c r="A488" s="8">
        <v>18.559999999999999</v>
      </c>
      <c r="B488" s="24" t="s">
        <v>1386</v>
      </c>
      <c r="C488" s="110">
        <v>7.4</v>
      </c>
      <c r="D488" s="99"/>
      <c r="E488" s="98"/>
    </row>
    <row r="489" spans="1:5">
      <c r="A489" s="9">
        <v>88.05</v>
      </c>
      <c r="B489" s="26" t="s">
        <v>1377</v>
      </c>
      <c r="C489" s="111">
        <v>9.15</v>
      </c>
      <c r="D489" s="99"/>
      <c r="E489" s="98"/>
    </row>
    <row r="490" spans="1:5">
      <c r="A490" s="8">
        <v>95.62</v>
      </c>
      <c r="B490" s="24" t="s">
        <v>1377</v>
      </c>
      <c r="C490" s="110">
        <v>39.97</v>
      </c>
      <c r="D490" s="99"/>
      <c r="E490" s="98"/>
    </row>
    <row r="491" spans="1:5">
      <c r="A491" s="9">
        <v>4</v>
      </c>
      <c r="B491" s="26" t="s">
        <v>1426</v>
      </c>
      <c r="C491" s="111">
        <v>1.59</v>
      </c>
      <c r="D491" s="99"/>
      <c r="E491" s="98"/>
    </row>
    <row r="492" spans="1:5">
      <c r="A492" s="8">
        <v>16.37</v>
      </c>
      <c r="B492" s="24" t="s">
        <v>1377</v>
      </c>
      <c r="C492" s="110">
        <v>9.35</v>
      </c>
      <c r="D492" s="99"/>
      <c r="E492" s="98"/>
    </row>
    <row r="493" spans="1:5">
      <c r="A493" s="9">
        <v>36.47</v>
      </c>
      <c r="B493" s="26" t="s">
        <v>1377</v>
      </c>
      <c r="C493" s="111">
        <v>19.989999999999998</v>
      </c>
      <c r="D493" s="99"/>
      <c r="E493" s="98"/>
    </row>
    <row r="494" spans="1:5">
      <c r="A494" s="8">
        <v>14.41</v>
      </c>
      <c r="B494" s="24" t="s">
        <v>1377</v>
      </c>
      <c r="C494" s="110">
        <v>1.73</v>
      </c>
      <c r="D494" s="99"/>
      <c r="E494" s="98"/>
    </row>
    <row r="495" spans="1:5">
      <c r="A495" s="9">
        <v>77.31</v>
      </c>
      <c r="B495" s="26" t="s">
        <v>1377</v>
      </c>
      <c r="C495" s="111">
        <v>28.34</v>
      </c>
      <c r="D495" s="99"/>
      <c r="E495" s="98"/>
    </row>
    <row r="496" spans="1:5">
      <c r="A496" s="8">
        <v>96.45</v>
      </c>
      <c r="B496" s="24" t="s">
        <v>1386</v>
      </c>
      <c r="C496" s="110">
        <v>40.049999999999997</v>
      </c>
      <c r="D496" s="99"/>
      <c r="E496" s="98"/>
    </row>
    <row r="497" spans="1:5">
      <c r="A497" s="9">
        <v>32.71</v>
      </c>
      <c r="B497" s="26" t="s">
        <v>1377</v>
      </c>
      <c r="C497" s="111">
        <v>0</v>
      </c>
      <c r="D497" s="99"/>
      <c r="E497" s="98"/>
    </row>
    <row r="498" spans="1:5">
      <c r="A498" s="8">
        <v>82.83</v>
      </c>
      <c r="B498" s="24" t="s">
        <v>1386</v>
      </c>
      <c r="C498" s="110">
        <v>70.38</v>
      </c>
      <c r="D498" s="99"/>
      <c r="E498" s="98"/>
    </row>
    <row r="499" spans="1:5">
      <c r="A499" s="9"/>
      <c r="B499" s="26" t="s">
        <v>1386</v>
      </c>
      <c r="C499" s="111">
        <v>28.85</v>
      </c>
      <c r="D499" s="99"/>
      <c r="E499" s="98"/>
    </row>
    <row r="500" spans="1:5">
      <c r="A500" s="8">
        <v>23.07</v>
      </c>
      <c r="B500" s="24" t="s">
        <v>1386</v>
      </c>
      <c r="C500" s="110">
        <v>0</v>
      </c>
      <c r="D500" s="99"/>
      <c r="E500" s="98"/>
    </row>
    <row r="501" spans="1:5">
      <c r="A501" s="9">
        <v>29.19</v>
      </c>
      <c r="B501" s="26" t="s">
        <v>1377</v>
      </c>
      <c r="C501" s="111">
        <v>0</v>
      </c>
      <c r="D501" s="99"/>
      <c r="E501" s="98"/>
    </row>
    <row r="502" spans="1:5">
      <c r="A502" s="8">
        <v>4.7699999999999996</v>
      </c>
      <c r="B502" s="24" t="s">
        <v>1377</v>
      </c>
      <c r="C502" s="110">
        <v>3.47</v>
      </c>
      <c r="D502" s="99"/>
      <c r="E502" s="98"/>
    </row>
    <row r="503" spans="1:5">
      <c r="A503" s="9">
        <v>32.47</v>
      </c>
      <c r="B503" s="26" t="s">
        <v>1426</v>
      </c>
      <c r="C503" s="111">
        <v>8.7799999999999994</v>
      </c>
      <c r="D503" s="99"/>
      <c r="E503" s="98"/>
    </row>
    <row r="504" spans="1:5">
      <c r="A504" s="8">
        <v>19.21</v>
      </c>
      <c r="B504" s="24" t="s">
        <v>1386</v>
      </c>
      <c r="C504" s="110">
        <v>0</v>
      </c>
      <c r="D504" s="99"/>
      <c r="E504" s="98"/>
    </row>
    <row r="505" spans="1:5">
      <c r="A505" s="9">
        <v>7.45</v>
      </c>
      <c r="B505" s="26" t="s">
        <v>1377</v>
      </c>
      <c r="C505" s="111">
        <v>1.4</v>
      </c>
      <c r="D505" s="99"/>
      <c r="E505" s="98"/>
    </row>
    <row r="506" spans="1:5">
      <c r="A506" s="8">
        <v>85.84</v>
      </c>
      <c r="B506" s="24" t="s">
        <v>1377</v>
      </c>
      <c r="C506" s="110">
        <v>58.61</v>
      </c>
      <c r="D506" s="99"/>
      <c r="E506" s="98"/>
    </row>
    <row r="507" spans="1:5">
      <c r="A507" s="9">
        <v>98.03</v>
      </c>
      <c r="B507" s="26" t="s">
        <v>1426</v>
      </c>
      <c r="C507" s="111">
        <v>21.84</v>
      </c>
      <c r="D507" s="99"/>
      <c r="E507" s="98"/>
    </row>
    <row r="508" spans="1:5">
      <c r="A508" s="8">
        <v>74.260000000000005</v>
      </c>
      <c r="B508" s="24" t="s">
        <v>1386</v>
      </c>
      <c r="C508" s="110">
        <v>15.32</v>
      </c>
      <c r="D508" s="99"/>
      <c r="E508" s="98"/>
    </row>
    <row r="509" spans="1:5">
      <c r="A509" s="9">
        <v>45.78</v>
      </c>
      <c r="B509" s="26" t="s">
        <v>1381</v>
      </c>
      <c r="C509" s="111">
        <v>12.59</v>
      </c>
      <c r="D509" s="99"/>
      <c r="E509" s="98"/>
    </row>
    <row r="510" spans="1:5">
      <c r="A510" s="8">
        <v>86.38</v>
      </c>
      <c r="B510" s="24" t="s">
        <v>1377</v>
      </c>
      <c r="C510" s="110">
        <v>56.53</v>
      </c>
      <c r="D510" s="99"/>
      <c r="E510" s="98"/>
    </row>
    <row r="511" spans="1:5">
      <c r="A511" s="9">
        <v>22.5</v>
      </c>
      <c r="B511" s="26" t="s">
        <v>1386</v>
      </c>
      <c r="C511" s="111">
        <v>2.71</v>
      </c>
      <c r="D511" s="99"/>
      <c r="E511" s="98"/>
    </row>
    <row r="512" spans="1:5">
      <c r="A512" s="8">
        <v>40.79</v>
      </c>
      <c r="B512" s="24" t="s">
        <v>1381</v>
      </c>
      <c r="C512" s="110">
        <v>30.52</v>
      </c>
      <c r="D512" s="99"/>
      <c r="E512" s="98"/>
    </row>
    <row r="513" spans="1:5">
      <c r="A513" s="9">
        <v>87.72</v>
      </c>
      <c r="B513" s="26" t="s">
        <v>1426</v>
      </c>
      <c r="C513" s="111">
        <v>0</v>
      </c>
      <c r="D513" s="99"/>
      <c r="E513" s="98"/>
    </row>
    <row r="514" spans="1:5">
      <c r="A514" s="8">
        <v>36.93</v>
      </c>
      <c r="B514" s="24" t="s">
        <v>1381</v>
      </c>
      <c r="C514" s="110">
        <v>12.79</v>
      </c>
      <c r="D514" s="99"/>
      <c r="E514" s="98"/>
    </row>
    <row r="515" spans="1:5">
      <c r="A515" s="9">
        <v>53.7</v>
      </c>
      <c r="B515" s="26" t="s">
        <v>1381</v>
      </c>
      <c r="C515" s="111">
        <v>49.93</v>
      </c>
      <c r="D515" s="99"/>
      <c r="E515" s="98"/>
    </row>
    <row r="516" spans="1:5">
      <c r="A516" s="8">
        <v>47.81</v>
      </c>
      <c r="B516" s="24" t="s">
        <v>1377</v>
      </c>
      <c r="C516" s="110">
        <v>41.11</v>
      </c>
      <c r="D516" s="99"/>
      <c r="E516" s="98"/>
    </row>
    <row r="517" spans="1:5">
      <c r="A517" s="9">
        <v>7.82</v>
      </c>
      <c r="B517" s="26" t="s">
        <v>1381</v>
      </c>
      <c r="C517" s="111">
        <v>0</v>
      </c>
      <c r="D517" s="99"/>
      <c r="E517" s="98"/>
    </row>
    <row r="518" spans="1:5">
      <c r="A518" s="8">
        <v>2.58</v>
      </c>
      <c r="B518" s="24" t="s">
        <v>1377</v>
      </c>
      <c r="C518" s="110">
        <v>2.2400000000000002</v>
      </c>
      <c r="D518" s="99"/>
      <c r="E518" s="98"/>
    </row>
    <row r="519" spans="1:5">
      <c r="A519" s="9">
        <v>27.05</v>
      </c>
      <c r="B519" s="26" t="s">
        <v>1426</v>
      </c>
      <c r="C519" s="111">
        <v>0</v>
      </c>
      <c r="D519" s="99"/>
      <c r="E519" s="98"/>
    </row>
    <row r="520" spans="1:5">
      <c r="A520" s="8">
        <v>38.69</v>
      </c>
      <c r="B520" s="24" t="s">
        <v>1426</v>
      </c>
      <c r="C520" s="110">
        <v>30.28</v>
      </c>
      <c r="D520" s="99"/>
      <c r="E520" s="98"/>
    </row>
    <row r="521" spans="1:5">
      <c r="A521" s="9">
        <v>26.9</v>
      </c>
      <c r="B521" s="26" t="s">
        <v>1381</v>
      </c>
      <c r="C521" s="111">
        <v>0</v>
      </c>
      <c r="D521" s="99"/>
      <c r="E521" s="98"/>
    </row>
    <row r="522" spans="1:5">
      <c r="A522" s="8">
        <v>18.53</v>
      </c>
      <c r="B522" s="24" t="s">
        <v>1377</v>
      </c>
      <c r="C522" s="110">
        <v>0</v>
      </c>
      <c r="D522" s="99"/>
      <c r="E522" s="98"/>
    </row>
    <row r="523" spans="1:5">
      <c r="A523" s="9">
        <v>96.6</v>
      </c>
      <c r="B523" s="26" t="s">
        <v>1377</v>
      </c>
      <c r="C523" s="111">
        <v>21.05</v>
      </c>
      <c r="D523" s="99"/>
      <c r="E523" s="98"/>
    </row>
    <row r="524" spans="1:5">
      <c r="A524" s="8">
        <v>79.37</v>
      </c>
      <c r="B524" s="24" t="s">
        <v>1386</v>
      </c>
      <c r="C524" s="110">
        <v>63.09</v>
      </c>
      <c r="D524" s="99"/>
      <c r="E524" s="98"/>
    </row>
    <row r="525" spans="1:5">
      <c r="A525" s="9">
        <v>67.94</v>
      </c>
      <c r="B525" s="26" t="s">
        <v>1386</v>
      </c>
      <c r="C525" s="111">
        <v>0</v>
      </c>
      <c r="D525" s="99"/>
      <c r="E525" s="98"/>
    </row>
    <row r="526" spans="1:5">
      <c r="A526" s="8">
        <v>19.63</v>
      </c>
      <c r="B526" s="24" t="s">
        <v>1426</v>
      </c>
      <c r="C526" s="110">
        <v>10.42</v>
      </c>
      <c r="D526" s="99"/>
      <c r="E526" s="98"/>
    </row>
    <row r="527" spans="1:5">
      <c r="A527" s="9">
        <v>65.83</v>
      </c>
      <c r="B527" s="26" t="s">
        <v>1377</v>
      </c>
      <c r="C527" s="111">
        <v>0</v>
      </c>
      <c r="D527" s="99"/>
      <c r="E527" s="98"/>
    </row>
    <row r="528" spans="1:5">
      <c r="A528" s="8">
        <v>45.15</v>
      </c>
      <c r="B528" s="24" t="s">
        <v>1377</v>
      </c>
      <c r="C528" s="110">
        <v>36.74</v>
      </c>
      <c r="D528" s="99"/>
      <c r="E528" s="98"/>
    </row>
    <row r="529" spans="1:5">
      <c r="A529" s="9">
        <v>32.03</v>
      </c>
      <c r="B529" s="26" t="s">
        <v>1377</v>
      </c>
      <c r="C529" s="111">
        <v>28.34</v>
      </c>
      <c r="D529" s="99"/>
      <c r="E529" s="98"/>
    </row>
    <row r="530" spans="1:5">
      <c r="A530" s="8"/>
      <c r="B530" s="24" t="s">
        <v>1381</v>
      </c>
      <c r="C530" s="110">
        <v>32.549999999999997</v>
      </c>
      <c r="D530" s="99"/>
      <c r="E530" s="98"/>
    </row>
    <row r="531" spans="1:5">
      <c r="A531" s="9">
        <v>22.48</v>
      </c>
      <c r="B531" s="26" t="s">
        <v>1377</v>
      </c>
      <c r="C531" s="111">
        <v>5.27</v>
      </c>
      <c r="D531" s="99"/>
      <c r="E531" s="98"/>
    </row>
    <row r="532" spans="1:5">
      <c r="A532" s="8">
        <v>72.650000000000006</v>
      </c>
      <c r="B532" s="24" t="s">
        <v>1377</v>
      </c>
      <c r="C532" s="110">
        <v>50.86</v>
      </c>
      <c r="D532" s="99"/>
      <c r="E532" s="98"/>
    </row>
    <row r="533" spans="1:5">
      <c r="A533" s="9">
        <v>2.2799999999999998</v>
      </c>
      <c r="B533" s="26" t="s">
        <v>1377</v>
      </c>
      <c r="C533" s="111">
        <v>0.77</v>
      </c>
      <c r="D533" s="99"/>
      <c r="E533" s="98"/>
    </row>
    <row r="534" spans="1:5">
      <c r="A534" s="8">
        <v>7.25</v>
      </c>
      <c r="B534" s="24" t="s">
        <v>1426</v>
      </c>
      <c r="C534" s="110">
        <v>5.57</v>
      </c>
      <c r="D534" s="99"/>
      <c r="E534" s="98"/>
    </row>
    <row r="535" spans="1:5">
      <c r="A535" s="9">
        <v>57.66</v>
      </c>
      <c r="B535" s="26" t="s">
        <v>1377</v>
      </c>
      <c r="C535" s="111">
        <v>6.72</v>
      </c>
      <c r="D535" s="99"/>
      <c r="E535" s="98"/>
    </row>
    <row r="536" spans="1:5">
      <c r="A536" s="8">
        <v>53.39</v>
      </c>
      <c r="B536" s="24" t="s">
        <v>1377</v>
      </c>
      <c r="C536" s="110">
        <v>0</v>
      </c>
      <c r="D536" s="99"/>
      <c r="E536" s="98"/>
    </row>
    <row r="537" spans="1:5">
      <c r="A537" s="9">
        <v>25.41</v>
      </c>
      <c r="B537" s="26" t="s">
        <v>1386</v>
      </c>
      <c r="C537" s="111">
        <v>23.2</v>
      </c>
      <c r="D537" s="99"/>
      <c r="E537" s="98"/>
    </row>
    <row r="538" spans="1:5">
      <c r="A538" s="8">
        <v>95.81</v>
      </c>
      <c r="B538" s="24" t="s">
        <v>1426</v>
      </c>
      <c r="C538" s="110">
        <v>73.98</v>
      </c>
      <c r="D538" s="99"/>
      <c r="E538" s="98"/>
    </row>
    <row r="539" spans="1:5">
      <c r="A539" s="9">
        <v>30.31</v>
      </c>
      <c r="B539" s="26" t="s">
        <v>1386</v>
      </c>
      <c r="C539" s="111">
        <v>19.16</v>
      </c>
      <c r="D539" s="99"/>
      <c r="E539" s="98"/>
    </row>
    <row r="540" spans="1:5">
      <c r="A540" s="8">
        <v>28.32</v>
      </c>
      <c r="B540" s="24" t="s">
        <v>1377</v>
      </c>
      <c r="C540" s="110">
        <v>23.72</v>
      </c>
      <c r="D540" s="99"/>
      <c r="E540" s="98"/>
    </row>
    <row r="541" spans="1:5">
      <c r="A541" s="9">
        <v>43.99</v>
      </c>
      <c r="B541" s="26" t="s">
        <v>1426</v>
      </c>
      <c r="C541" s="111">
        <v>37.43</v>
      </c>
      <c r="D541" s="99"/>
      <c r="E541" s="98"/>
    </row>
    <row r="542" spans="1:5">
      <c r="A542" s="8">
        <v>16.010000000000002</v>
      </c>
      <c r="B542" s="24" t="s">
        <v>1426</v>
      </c>
      <c r="C542" s="110">
        <v>7.22</v>
      </c>
      <c r="D542" s="99"/>
      <c r="E542" s="98"/>
    </row>
    <row r="543" spans="1:5">
      <c r="A543" s="9">
        <v>79.180000000000007</v>
      </c>
      <c r="B543" s="26" t="s">
        <v>1386</v>
      </c>
      <c r="C543" s="111">
        <v>59.25</v>
      </c>
      <c r="D543" s="99"/>
      <c r="E543" s="98"/>
    </row>
    <row r="544" spans="1:5">
      <c r="A544" s="8">
        <v>84.45</v>
      </c>
      <c r="B544" s="24" t="s">
        <v>1386</v>
      </c>
      <c r="C544" s="110">
        <v>31.38</v>
      </c>
      <c r="D544" s="99"/>
      <c r="E544" s="98"/>
    </row>
    <row r="545" spans="1:5">
      <c r="A545" s="9"/>
      <c r="B545" s="26" t="s">
        <v>1377</v>
      </c>
      <c r="C545" s="111">
        <v>1.98</v>
      </c>
      <c r="D545" s="99"/>
      <c r="E545" s="98"/>
    </row>
    <row r="546" spans="1:5">
      <c r="A546" s="8">
        <v>22.07</v>
      </c>
      <c r="B546" s="24" t="s">
        <v>1377</v>
      </c>
      <c r="C546" s="110">
        <v>9.49</v>
      </c>
      <c r="D546" s="99"/>
      <c r="E546" s="98"/>
    </row>
    <row r="547" spans="1:5">
      <c r="A547" s="9">
        <v>39.869999999999997</v>
      </c>
      <c r="B547" s="26" t="s">
        <v>1386</v>
      </c>
      <c r="C547" s="111">
        <v>7.81</v>
      </c>
      <c r="D547" s="99"/>
      <c r="E547" s="98"/>
    </row>
    <row r="548" spans="1:5">
      <c r="A548" s="8">
        <v>74.98</v>
      </c>
      <c r="B548" s="24" t="s">
        <v>1377</v>
      </c>
      <c r="C548" s="110">
        <v>47.4</v>
      </c>
      <c r="D548" s="99"/>
      <c r="E548" s="98"/>
    </row>
    <row r="549" spans="1:5">
      <c r="A549" s="9">
        <v>2.2200000000000002</v>
      </c>
      <c r="B549" s="26" t="s">
        <v>1377</v>
      </c>
      <c r="C549" s="111">
        <v>1.64</v>
      </c>
      <c r="D549" s="99"/>
      <c r="E549" s="98"/>
    </row>
    <row r="550" spans="1:5">
      <c r="A550" s="8">
        <v>11.62</v>
      </c>
      <c r="B550" s="24" t="s">
        <v>1426</v>
      </c>
      <c r="C550" s="110">
        <v>0</v>
      </c>
      <c r="D550" s="99"/>
      <c r="E550" s="98"/>
    </row>
    <row r="551" spans="1:5">
      <c r="A551" s="9">
        <v>22.32</v>
      </c>
      <c r="B551" s="26" t="s">
        <v>1377</v>
      </c>
      <c r="C551" s="111">
        <v>16.850000000000001</v>
      </c>
      <c r="D551" s="99"/>
      <c r="E551" s="98"/>
    </row>
    <row r="552" spans="1:5">
      <c r="A552" s="8">
        <v>74.680000000000007</v>
      </c>
      <c r="B552" s="24" t="s">
        <v>1377</v>
      </c>
      <c r="C552" s="110">
        <v>53.48</v>
      </c>
      <c r="D552" s="99"/>
      <c r="E552" s="98"/>
    </row>
    <row r="553" spans="1:5">
      <c r="A553" s="9">
        <v>70.58</v>
      </c>
      <c r="B553" s="26" t="s">
        <v>1381</v>
      </c>
      <c r="C553" s="111">
        <v>8.85</v>
      </c>
      <c r="D553" s="99"/>
      <c r="E553" s="98"/>
    </row>
    <row r="554" spans="1:5">
      <c r="A554" s="8">
        <v>66</v>
      </c>
      <c r="B554" s="24" t="s">
        <v>1426</v>
      </c>
      <c r="C554" s="110">
        <v>44.26</v>
      </c>
      <c r="D554" s="99"/>
      <c r="E554" s="98"/>
    </row>
    <row r="555" spans="1:5">
      <c r="A555" s="9">
        <v>87.48</v>
      </c>
      <c r="B555" s="26" t="s">
        <v>1381</v>
      </c>
      <c r="C555" s="111">
        <v>30.05</v>
      </c>
      <c r="D555" s="99"/>
      <c r="E555" s="98"/>
    </row>
    <row r="556" spans="1:5">
      <c r="A556" s="8">
        <v>66.2</v>
      </c>
      <c r="B556" s="24" t="s">
        <v>1386</v>
      </c>
      <c r="C556" s="110">
        <v>27.56</v>
      </c>
      <c r="D556" s="99"/>
      <c r="E556" s="98"/>
    </row>
    <row r="557" spans="1:5">
      <c r="A557" s="9">
        <v>96.18</v>
      </c>
      <c r="B557" s="26" t="s">
        <v>1377</v>
      </c>
      <c r="C557" s="111">
        <v>13.11</v>
      </c>
      <c r="D557" s="99"/>
      <c r="E557" s="98"/>
    </row>
    <row r="558" spans="1:5">
      <c r="A558" s="8">
        <v>63.64</v>
      </c>
      <c r="B558" s="24" t="s">
        <v>1377</v>
      </c>
      <c r="C558" s="110">
        <v>12.42</v>
      </c>
      <c r="D558" s="99"/>
      <c r="E558" s="98"/>
    </row>
    <row r="559" spans="1:5">
      <c r="A559" s="9">
        <v>66.8</v>
      </c>
      <c r="B559" s="26" t="s">
        <v>1377</v>
      </c>
      <c r="C559" s="111">
        <v>54.17</v>
      </c>
      <c r="D559" s="99"/>
      <c r="E559" s="98"/>
    </row>
    <row r="560" spans="1:5">
      <c r="A560" s="8">
        <v>75.23</v>
      </c>
      <c r="B560" s="24" t="s">
        <v>1381</v>
      </c>
      <c r="C560" s="110">
        <v>53.32</v>
      </c>
      <c r="D560" s="99"/>
      <c r="E560" s="98"/>
    </row>
    <row r="561" spans="1:5">
      <c r="A561" s="9">
        <v>69.8</v>
      </c>
      <c r="B561" s="26" t="s">
        <v>1381</v>
      </c>
      <c r="C561" s="111">
        <v>63.44</v>
      </c>
      <c r="D561" s="99"/>
      <c r="E561" s="98"/>
    </row>
    <row r="562" spans="1:5">
      <c r="A562" s="8">
        <v>8.06</v>
      </c>
      <c r="B562" s="24" t="s">
        <v>1381</v>
      </c>
      <c r="C562" s="110">
        <v>3.16</v>
      </c>
      <c r="D562" s="99"/>
      <c r="E562" s="98"/>
    </row>
    <row r="563" spans="1:5">
      <c r="A563" s="9">
        <v>59.74</v>
      </c>
      <c r="B563" s="26" t="s">
        <v>1426</v>
      </c>
      <c r="C563" s="111">
        <v>0</v>
      </c>
      <c r="D563" s="99"/>
      <c r="E563" s="98"/>
    </row>
    <row r="564" spans="1:5">
      <c r="A564" s="8">
        <v>62.4</v>
      </c>
      <c r="B564" s="24" t="s">
        <v>1377</v>
      </c>
      <c r="C564" s="110">
        <v>54.29</v>
      </c>
      <c r="D564" s="99"/>
      <c r="E564" s="98"/>
    </row>
    <row r="565" spans="1:5">
      <c r="A565" s="9">
        <v>75.16</v>
      </c>
      <c r="B565" s="26" t="s">
        <v>1381</v>
      </c>
      <c r="C565" s="111">
        <v>21.35</v>
      </c>
      <c r="D565" s="99"/>
      <c r="E565" s="98"/>
    </row>
    <row r="566" spans="1:5">
      <c r="A566" s="8">
        <v>7.84</v>
      </c>
      <c r="B566" s="24" t="s">
        <v>1426</v>
      </c>
      <c r="C566" s="110">
        <v>0</v>
      </c>
      <c r="D566" s="99"/>
      <c r="E566" s="98"/>
    </row>
    <row r="567" spans="1:5">
      <c r="A567" s="9">
        <v>29.74</v>
      </c>
      <c r="B567" s="26" t="s">
        <v>1377</v>
      </c>
      <c r="C567" s="111">
        <v>3.12</v>
      </c>
      <c r="D567" s="99"/>
      <c r="E567" s="98"/>
    </row>
    <row r="568" spans="1:5">
      <c r="A568" s="8">
        <v>19.09</v>
      </c>
      <c r="B568" s="24" t="s">
        <v>1381</v>
      </c>
      <c r="C568" s="110">
        <v>3.56</v>
      </c>
      <c r="D568" s="99"/>
      <c r="E568" s="98"/>
    </row>
    <row r="569" spans="1:5">
      <c r="A569" s="9">
        <v>50.12</v>
      </c>
      <c r="B569" s="26" t="s">
        <v>1377</v>
      </c>
      <c r="C569" s="111">
        <v>6.44</v>
      </c>
      <c r="D569" s="99"/>
      <c r="E569" s="98"/>
    </row>
    <row r="570" spans="1:5">
      <c r="A570" s="8">
        <v>36.409999999999997</v>
      </c>
      <c r="B570" s="24" t="s">
        <v>1377</v>
      </c>
      <c r="C570" s="110">
        <v>0</v>
      </c>
      <c r="D570" s="99"/>
      <c r="E570" s="98"/>
    </row>
    <row r="571" spans="1:5">
      <c r="A571" s="9">
        <v>48.31</v>
      </c>
      <c r="B571" s="26" t="s">
        <v>1377</v>
      </c>
      <c r="C571" s="111">
        <v>10.88</v>
      </c>
      <c r="D571" s="99"/>
      <c r="E571" s="98"/>
    </row>
    <row r="572" spans="1:5">
      <c r="A572" s="8">
        <v>12.16</v>
      </c>
      <c r="B572" s="24" t="s">
        <v>1386</v>
      </c>
      <c r="C572" s="110">
        <v>9.5</v>
      </c>
      <c r="D572" s="99"/>
      <c r="E572" s="98"/>
    </row>
    <row r="573" spans="1:5">
      <c r="A573" s="9">
        <v>55.75</v>
      </c>
      <c r="B573" s="26" t="s">
        <v>1377</v>
      </c>
      <c r="C573" s="111">
        <v>52.48</v>
      </c>
      <c r="D573" s="99"/>
      <c r="E573" s="98"/>
    </row>
    <row r="574" spans="1:5">
      <c r="A574" s="8">
        <v>41.23</v>
      </c>
      <c r="B574" s="24" t="s">
        <v>1386</v>
      </c>
      <c r="C574" s="110">
        <v>0</v>
      </c>
      <c r="D574" s="99"/>
      <c r="E574" s="98"/>
    </row>
    <row r="575" spans="1:5">
      <c r="A575" s="9">
        <v>94.99</v>
      </c>
      <c r="B575" s="26" t="s">
        <v>1377</v>
      </c>
      <c r="C575" s="111">
        <v>49.64</v>
      </c>
      <c r="D575" s="99"/>
      <c r="E575" s="98"/>
    </row>
    <row r="576" spans="1:5">
      <c r="A576" s="8">
        <v>89.27</v>
      </c>
      <c r="B576" s="24" t="s">
        <v>1377</v>
      </c>
      <c r="C576" s="110">
        <v>72.39</v>
      </c>
      <c r="D576" s="99"/>
      <c r="E576" s="98"/>
    </row>
    <row r="577" spans="1:5">
      <c r="A577" s="9">
        <v>75.98</v>
      </c>
      <c r="B577" s="26" t="s">
        <v>1426</v>
      </c>
      <c r="C577" s="111">
        <v>52.25</v>
      </c>
      <c r="D577" s="99"/>
      <c r="E577" s="98"/>
    </row>
    <row r="578" spans="1:5">
      <c r="A578" s="8">
        <v>93.48</v>
      </c>
      <c r="B578" s="24" t="s">
        <v>1377</v>
      </c>
      <c r="C578" s="110">
        <v>86.61</v>
      </c>
      <c r="D578" s="99"/>
      <c r="E578" s="98"/>
    </row>
    <row r="579" spans="1:5">
      <c r="A579" s="9">
        <v>42.96</v>
      </c>
      <c r="B579" s="26" t="s">
        <v>1386</v>
      </c>
      <c r="C579" s="111">
        <v>30.32</v>
      </c>
      <c r="D579" s="99"/>
      <c r="E579" s="98"/>
    </row>
    <row r="580" spans="1:5">
      <c r="A580" s="8">
        <v>72.73</v>
      </c>
      <c r="B580" s="24" t="s">
        <v>1381</v>
      </c>
      <c r="C580" s="110">
        <v>30.46</v>
      </c>
      <c r="D580" s="99"/>
      <c r="E580" s="98"/>
    </row>
    <row r="581" spans="1:5">
      <c r="A581" s="9">
        <v>15.49</v>
      </c>
      <c r="B581" s="26" t="s">
        <v>1377</v>
      </c>
      <c r="C581" s="111">
        <v>12.24</v>
      </c>
      <c r="D581" s="99"/>
      <c r="E581" s="98"/>
    </row>
    <row r="582" spans="1:5">
      <c r="A582" s="8">
        <v>57.18</v>
      </c>
      <c r="B582" s="24" t="s">
        <v>1377</v>
      </c>
      <c r="C582" s="110">
        <v>24.52</v>
      </c>
      <c r="D582" s="99"/>
      <c r="E582" s="98"/>
    </row>
    <row r="583" spans="1:5">
      <c r="A583" s="9">
        <v>11.64</v>
      </c>
      <c r="B583" s="26" t="s">
        <v>1377</v>
      </c>
      <c r="C583" s="111">
        <v>2.27</v>
      </c>
      <c r="D583" s="99"/>
      <c r="E583" s="98"/>
    </row>
    <row r="584" spans="1:5">
      <c r="A584" s="8">
        <v>62.21</v>
      </c>
      <c r="B584" s="24" t="s">
        <v>1377</v>
      </c>
      <c r="C584" s="110">
        <v>17.850000000000001</v>
      </c>
      <c r="D584" s="99"/>
      <c r="E584" s="98"/>
    </row>
    <row r="585" spans="1:5">
      <c r="A585" s="9">
        <v>10.029999999999999</v>
      </c>
      <c r="B585" s="26" t="s">
        <v>1377</v>
      </c>
      <c r="C585" s="111">
        <v>0</v>
      </c>
      <c r="D585" s="99"/>
      <c r="E585" s="98"/>
    </row>
    <row r="586" spans="1:5">
      <c r="A586" s="8">
        <v>11.63</v>
      </c>
      <c r="B586" s="24" t="s">
        <v>1386</v>
      </c>
      <c r="C586" s="110">
        <v>2.16</v>
      </c>
      <c r="D586" s="99"/>
      <c r="E586" s="98"/>
    </row>
    <row r="587" spans="1:5">
      <c r="A587" s="9">
        <v>3.28</v>
      </c>
      <c r="B587" s="26" t="s">
        <v>1426</v>
      </c>
      <c r="C587" s="111">
        <v>0.39</v>
      </c>
      <c r="D587" s="99"/>
      <c r="E587" s="98"/>
    </row>
    <row r="588" spans="1:5">
      <c r="A588" s="8">
        <v>70.64</v>
      </c>
      <c r="B588" s="24" t="s">
        <v>1386</v>
      </c>
      <c r="C588" s="110">
        <v>28.28</v>
      </c>
      <c r="D588" s="99"/>
      <c r="E588" s="98"/>
    </row>
    <row r="589" spans="1:5">
      <c r="A589" s="9">
        <v>96.1</v>
      </c>
      <c r="B589" s="26" t="s">
        <v>1381</v>
      </c>
      <c r="C589" s="111">
        <v>41.37</v>
      </c>
      <c r="D589" s="99"/>
      <c r="E589" s="98"/>
    </row>
    <row r="590" spans="1:5">
      <c r="A590" s="8">
        <v>44.3</v>
      </c>
      <c r="B590" s="24" t="s">
        <v>1386</v>
      </c>
      <c r="C590" s="110">
        <v>12.68</v>
      </c>
      <c r="D590" s="99"/>
      <c r="E590" s="98"/>
    </row>
    <row r="591" spans="1:5">
      <c r="A591" s="9">
        <v>5.75</v>
      </c>
      <c r="B591" s="26" t="s">
        <v>1426</v>
      </c>
      <c r="C591" s="111">
        <v>0</v>
      </c>
      <c r="D591" s="99"/>
      <c r="E591" s="98"/>
    </row>
    <row r="592" spans="1:5">
      <c r="A592" s="8">
        <v>87.23</v>
      </c>
      <c r="B592" s="24" t="s">
        <v>1377</v>
      </c>
      <c r="C592" s="110">
        <v>57.26</v>
      </c>
      <c r="D592" s="99"/>
      <c r="E592" s="98"/>
    </row>
    <row r="593" spans="1:5">
      <c r="A593" s="9">
        <v>94.26</v>
      </c>
      <c r="B593" s="26" t="s">
        <v>1381</v>
      </c>
      <c r="C593" s="111">
        <v>14.82</v>
      </c>
      <c r="D593" s="99"/>
      <c r="E593" s="98"/>
    </row>
    <row r="594" spans="1:5">
      <c r="A594" s="8">
        <v>76.33</v>
      </c>
      <c r="B594" s="24" t="s">
        <v>1426</v>
      </c>
      <c r="C594" s="110">
        <v>0</v>
      </c>
      <c r="D594" s="99"/>
      <c r="E594" s="98"/>
    </row>
    <row r="595" spans="1:5">
      <c r="A595" s="9">
        <v>14.36</v>
      </c>
      <c r="B595" s="26" t="s">
        <v>1426</v>
      </c>
      <c r="C595" s="111">
        <v>4.4400000000000004</v>
      </c>
      <c r="D595" s="99"/>
      <c r="E595" s="98"/>
    </row>
    <row r="596" spans="1:5">
      <c r="A596" s="8">
        <v>98.3</v>
      </c>
      <c r="B596" s="24" t="s">
        <v>1377</v>
      </c>
      <c r="C596" s="110">
        <v>53.7</v>
      </c>
      <c r="D596" s="99"/>
      <c r="E596" s="98"/>
    </row>
    <row r="597" spans="1:5">
      <c r="A597" s="9">
        <v>41.11</v>
      </c>
      <c r="B597" s="26" t="s">
        <v>1377</v>
      </c>
      <c r="C597" s="111">
        <v>25.07</v>
      </c>
      <c r="D597" s="99"/>
      <c r="E597" s="98"/>
    </row>
    <row r="598" spans="1:5">
      <c r="A598" s="8">
        <v>37.99</v>
      </c>
      <c r="B598" s="24" t="s">
        <v>1377</v>
      </c>
      <c r="C598" s="110">
        <v>29.43</v>
      </c>
      <c r="D598" s="99"/>
      <c r="E598" s="98"/>
    </row>
    <row r="599" spans="1:5">
      <c r="A599" s="9">
        <v>40.520000000000003</v>
      </c>
      <c r="B599" s="26" t="s">
        <v>1377</v>
      </c>
      <c r="C599" s="111">
        <v>34.950000000000003</v>
      </c>
      <c r="D599" s="99"/>
      <c r="E599" s="98"/>
    </row>
    <row r="600" spans="1:5">
      <c r="A600" s="8">
        <v>87.34</v>
      </c>
      <c r="B600" s="24" t="s">
        <v>1377</v>
      </c>
      <c r="C600" s="110">
        <v>34.9</v>
      </c>
      <c r="D600" s="99"/>
      <c r="E600" s="98"/>
    </row>
    <row r="601" spans="1:5">
      <c r="A601" s="9">
        <v>71.400000000000006</v>
      </c>
      <c r="B601" s="26" t="s">
        <v>1377</v>
      </c>
      <c r="C601" s="111">
        <v>27.41</v>
      </c>
      <c r="D601" s="99"/>
      <c r="E601" s="98"/>
    </row>
    <row r="602" spans="1:5">
      <c r="A602" s="8">
        <v>58.98</v>
      </c>
      <c r="B602" s="24" t="s">
        <v>1381</v>
      </c>
      <c r="C602" s="110">
        <v>0</v>
      </c>
      <c r="D602" s="99"/>
      <c r="E602" s="98"/>
    </row>
    <row r="603" spans="1:5">
      <c r="A603" s="9">
        <v>44.55</v>
      </c>
      <c r="B603" s="26" t="s">
        <v>1377</v>
      </c>
      <c r="C603" s="111">
        <v>0</v>
      </c>
      <c r="D603" s="99"/>
      <c r="E603" s="98"/>
    </row>
    <row r="604" spans="1:5">
      <c r="A604" s="8">
        <v>57.36</v>
      </c>
      <c r="B604" s="24" t="s">
        <v>1426</v>
      </c>
      <c r="C604" s="110">
        <v>5.76</v>
      </c>
      <c r="D604" s="99"/>
      <c r="E604" s="98"/>
    </row>
    <row r="605" spans="1:5">
      <c r="A605" s="9">
        <v>91.6</v>
      </c>
      <c r="B605" s="26" t="s">
        <v>1377</v>
      </c>
      <c r="C605" s="111">
        <v>45.67</v>
      </c>
      <c r="D605" s="99"/>
      <c r="E605" s="98"/>
    </row>
    <row r="606" spans="1:5">
      <c r="A606" s="8">
        <v>67.11</v>
      </c>
      <c r="B606" s="24" t="s">
        <v>1377</v>
      </c>
      <c r="C606" s="110">
        <v>22.24</v>
      </c>
      <c r="D606" s="99"/>
      <c r="E606" s="98"/>
    </row>
    <row r="607" spans="1:5">
      <c r="A607" s="9">
        <v>80.37</v>
      </c>
      <c r="B607" s="26" t="s">
        <v>1377</v>
      </c>
      <c r="C607" s="111">
        <v>14.77</v>
      </c>
      <c r="D607" s="99"/>
      <c r="E607" s="98"/>
    </row>
    <row r="608" spans="1:5">
      <c r="A608" s="8">
        <v>30.61</v>
      </c>
      <c r="B608" s="24" t="s">
        <v>1377</v>
      </c>
      <c r="C608" s="110">
        <v>24.27</v>
      </c>
      <c r="D608" s="99"/>
      <c r="E608" s="98"/>
    </row>
    <row r="609" spans="1:5">
      <c r="A609" s="9">
        <v>24.33</v>
      </c>
      <c r="B609" s="26" t="s">
        <v>1377</v>
      </c>
      <c r="C609" s="111">
        <v>7.46</v>
      </c>
      <c r="D609" s="99"/>
      <c r="E609" s="98"/>
    </row>
    <row r="610" spans="1:5">
      <c r="A610" s="8">
        <v>10.97</v>
      </c>
      <c r="B610" s="24" t="s">
        <v>1377</v>
      </c>
      <c r="C610" s="110">
        <v>1.1200000000000001</v>
      </c>
      <c r="D610" s="99"/>
      <c r="E610" s="98"/>
    </row>
    <row r="611" spans="1:5">
      <c r="A611" s="9">
        <v>9.66</v>
      </c>
      <c r="B611" s="26" t="s">
        <v>1377</v>
      </c>
      <c r="C611" s="111">
        <v>0</v>
      </c>
      <c r="D611" s="99"/>
      <c r="E611" s="98"/>
    </row>
    <row r="612" spans="1:5">
      <c r="A612" s="8">
        <v>59.74</v>
      </c>
      <c r="B612" s="24" t="s">
        <v>1377</v>
      </c>
      <c r="C612" s="110">
        <v>49.26</v>
      </c>
      <c r="D612" s="99"/>
      <c r="E612" s="98"/>
    </row>
    <row r="613" spans="1:5">
      <c r="A613" s="9">
        <v>69.209999999999994</v>
      </c>
      <c r="B613" s="26" t="s">
        <v>1426</v>
      </c>
      <c r="C613" s="111">
        <v>24.95</v>
      </c>
      <c r="D613" s="99"/>
      <c r="E613" s="98"/>
    </row>
    <row r="614" spans="1:5">
      <c r="A614" s="8">
        <v>21.84</v>
      </c>
      <c r="B614" s="24" t="s">
        <v>1377</v>
      </c>
      <c r="C614" s="110">
        <v>20.72</v>
      </c>
      <c r="D614" s="99"/>
      <c r="E614" s="98"/>
    </row>
    <row r="615" spans="1:5">
      <c r="A615" s="9">
        <v>72.150000000000006</v>
      </c>
      <c r="B615" s="26" t="s">
        <v>1426</v>
      </c>
      <c r="C615" s="111">
        <v>62.14</v>
      </c>
      <c r="D615" s="99"/>
      <c r="E615" s="98"/>
    </row>
    <row r="616" spans="1:5">
      <c r="A616" s="8">
        <v>4.1100000000000003</v>
      </c>
      <c r="B616" s="24" t="s">
        <v>1377</v>
      </c>
      <c r="C616" s="110">
        <v>0.88</v>
      </c>
      <c r="D616" s="99"/>
      <c r="E616" s="98"/>
    </row>
    <row r="617" spans="1:5">
      <c r="A617" s="9">
        <v>1.74</v>
      </c>
      <c r="B617" s="26" t="s">
        <v>1386</v>
      </c>
      <c r="C617" s="111">
        <v>1.48</v>
      </c>
      <c r="D617" s="99"/>
      <c r="E617" s="98"/>
    </row>
    <row r="618" spans="1:5">
      <c r="A618" s="8">
        <v>42.37</v>
      </c>
      <c r="B618" s="24" t="s">
        <v>1377</v>
      </c>
      <c r="C618" s="110">
        <v>32.020000000000003</v>
      </c>
      <c r="D618" s="99"/>
      <c r="E618" s="98"/>
    </row>
    <row r="619" spans="1:5">
      <c r="A619" s="9">
        <v>39.68</v>
      </c>
      <c r="B619" s="26" t="s">
        <v>1381</v>
      </c>
      <c r="C619" s="111">
        <v>19.309999999999999</v>
      </c>
      <c r="D619" s="99"/>
      <c r="E619" s="98"/>
    </row>
    <row r="620" spans="1:5">
      <c r="A620" s="8">
        <v>2.77</v>
      </c>
      <c r="B620" s="24" t="s">
        <v>1377</v>
      </c>
      <c r="C620" s="110">
        <v>1.02</v>
      </c>
      <c r="D620" s="99"/>
      <c r="E620" s="98"/>
    </row>
    <row r="621" spans="1:5">
      <c r="A621" s="9">
        <v>26.16</v>
      </c>
      <c r="B621" s="26" t="s">
        <v>1377</v>
      </c>
      <c r="C621" s="111">
        <v>3.68</v>
      </c>
      <c r="D621" s="99"/>
      <c r="E621" s="98"/>
    </row>
    <row r="622" spans="1:5">
      <c r="A622" s="8">
        <v>86.99</v>
      </c>
      <c r="B622" s="24" t="s">
        <v>1377</v>
      </c>
      <c r="C622" s="110">
        <v>57.6</v>
      </c>
      <c r="D622" s="99"/>
      <c r="E622" s="98"/>
    </row>
    <row r="623" spans="1:5">
      <c r="A623" s="9">
        <v>18.55</v>
      </c>
      <c r="B623" s="26" t="s">
        <v>1377</v>
      </c>
      <c r="C623" s="111">
        <v>3.9</v>
      </c>
      <c r="D623" s="99"/>
      <c r="E623" s="98"/>
    </row>
    <row r="624" spans="1:5">
      <c r="A624" s="8">
        <v>90.69</v>
      </c>
      <c r="B624" s="24" t="s">
        <v>1377</v>
      </c>
      <c r="C624" s="110">
        <v>84.83</v>
      </c>
      <c r="D624" s="99"/>
      <c r="E624" s="98"/>
    </row>
    <row r="625" spans="1:5">
      <c r="A625" s="9">
        <v>12.22</v>
      </c>
      <c r="B625" s="26" t="s">
        <v>1377</v>
      </c>
      <c r="C625" s="111">
        <v>8.16</v>
      </c>
      <c r="D625" s="99"/>
      <c r="E625" s="98"/>
    </row>
    <row r="626" spans="1:5">
      <c r="A626" s="8">
        <v>80.849999999999994</v>
      </c>
      <c r="B626" s="24" t="s">
        <v>1386</v>
      </c>
      <c r="C626" s="110">
        <v>0</v>
      </c>
      <c r="D626" s="99"/>
      <c r="E626" s="98"/>
    </row>
    <row r="627" spans="1:5">
      <c r="A627" s="9">
        <v>35.79</v>
      </c>
      <c r="B627" s="26" t="s">
        <v>1377</v>
      </c>
      <c r="C627" s="111">
        <v>9.36</v>
      </c>
      <c r="D627" s="99"/>
      <c r="E627" s="98"/>
    </row>
    <row r="628" spans="1:5">
      <c r="A628" s="8">
        <v>56.19</v>
      </c>
      <c r="B628" s="24" t="s">
        <v>1377</v>
      </c>
      <c r="C628" s="110">
        <v>0</v>
      </c>
      <c r="D628" s="99"/>
      <c r="E628" s="98"/>
    </row>
    <row r="629" spans="1:5">
      <c r="A629" s="9">
        <v>83.91</v>
      </c>
      <c r="B629" s="26" t="s">
        <v>1377</v>
      </c>
      <c r="C629" s="111">
        <v>18.07</v>
      </c>
      <c r="D629" s="99"/>
      <c r="E629" s="98"/>
    </row>
    <row r="630" spans="1:5">
      <c r="A630" s="8">
        <v>78.83</v>
      </c>
      <c r="B630" s="24" t="s">
        <v>1377</v>
      </c>
      <c r="C630" s="110">
        <v>70.8</v>
      </c>
      <c r="D630" s="99"/>
      <c r="E630" s="98"/>
    </row>
    <row r="631" spans="1:5">
      <c r="A631" s="9">
        <v>34.65</v>
      </c>
      <c r="B631" s="26" t="s">
        <v>1426</v>
      </c>
      <c r="C631" s="111">
        <v>15.45</v>
      </c>
      <c r="D631" s="99"/>
      <c r="E631" s="98"/>
    </row>
    <row r="632" spans="1:5">
      <c r="A632" s="8">
        <v>60.36</v>
      </c>
      <c r="B632" s="24" t="s">
        <v>1377</v>
      </c>
      <c r="C632" s="110">
        <v>16.93</v>
      </c>
      <c r="D632" s="99"/>
      <c r="E632" s="98"/>
    </row>
    <row r="633" spans="1:5">
      <c r="A633" s="9">
        <v>81.349999999999994</v>
      </c>
      <c r="B633" s="26" t="s">
        <v>1381</v>
      </c>
      <c r="C633" s="111">
        <v>15.08</v>
      </c>
      <c r="D633" s="99"/>
      <c r="E633" s="98"/>
    </row>
    <row r="634" spans="1:5">
      <c r="A634" s="8">
        <v>27.64</v>
      </c>
      <c r="B634" s="24" t="s">
        <v>1377</v>
      </c>
      <c r="C634" s="110">
        <v>0</v>
      </c>
      <c r="D634" s="99"/>
      <c r="E634" s="98"/>
    </row>
    <row r="635" spans="1:5">
      <c r="A635" s="9">
        <v>89.61</v>
      </c>
      <c r="B635" s="26" t="s">
        <v>1377</v>
      </c>
      <c r="C635" s="111">
        <v>0</v>
      </c>
      <c r="D635" s="99"/>
      <c r="E635" s="98"/>
    </row>
    <row r="636" spans="1:5">
      <c r="A636" s="8">
        <v>68.459999999999994</v>
      </c>
      <c r="B636" s="24" t="s">
        <v>1377</v>
      </c>
      <c r="C636" s="110">
        <v>31.85</v>
      </c>
      <c r="D636" s="99"/>
      <c r="E636" s="98"/>
    </row>
    <row r="637" spans="1:5">
      <c r="A637" s="9">
        <v>41.05</v>
      </c>
      <c r="B637" s="26" t="s">
        <v>1377</v>
      </c>
      <c r="C637" s="111">
        <v>26.73</v>
      </c>
      <c r="D637" s="99"/>
      <c r="E637" s="98"/>
    </row>
    <row r="638" spans="1:5">
      <c r="A638" s="8">
        <v>69.44</v>
      </c>
      <c r="B638" s="24" t="s">
        <v>1381</v>
      </c>
      <c r="C638" s="110">
        <v>20.57</v>
      </c>
      <c r="D638" s="99"/>
      <c r="E638" s="98"/>
    </row>
    <row r="639" spans="1:5">
      <c r="A639" s="9">
        <v>95.98</v>
      </c>
      <c r="B639" s="26" t="s">
        <v>1377</v>
      </c>
      <c r="C639" s="111">
        <v>46.07</v>
      </c>
      <c r="D639" s="99"/>
      <c r="E639" s="98"/>
    </row>
    <row r="640" spans="1:5">
      <c r="A640" s="8">
        <v>66.290000000000006</v>
      </c>
      <c r="B640" s="24" t="s">
        <v>1377</v>
      </c>
      <c r="C640" s="110">
        <v>55.65</v>
      </c>
      <c r="D640" s="99"/>
      <c r="E640" s="98"/>
    </row>
    <row r="641" spans="1:5">
      <c r="A641" s="9">
        <v>25.96</v>
      </c>
      <c r="B641" s="26" t="s">
        <v>1377</v>
      </c>
      <c r="C641" s="111">
        <v>11.72</v>
      </c>
      <c r="D641" s="99"/>
      <c r="E641" s="98"/>
    </row>
    <row r="642" spans="1:5">
      <c r="A642" s="8">
        <v>78.78</v>
      </c>
      <c r="B642" s="24" t="s">
        <v>1386</v>
      </c>
      <c r="C642" s="110">
        <v>64.09</v>
      </c>
      <c r="D642" s="99"/>
      <c r="E642" s="98"/>
    </row>
    <row r="643" spans="1:5">
      <c r="A643" s="9">
        <v>78.319999999999993</v>
      </c>
      <c r="B643" s="26" t="s">
        <v>1386</v>
      </c>
      <c r="C643" s="111">
        <v>25.65</v>
      </c>
      <c r="D643" s="99"/>
      <c r="E643" s="98"/>
    </row>
    <row r="644" spans="1:5">
      <c r="A644" s="8">
        <v>40.97</v>
      </c>
      <c r="B644" s="24" t="s">
        <v>1386</v>
      </c>
      <c r="C644" s="110">
        <v>36.200000000000003</v>
      </c>
      <c r="D644" s="99"/>
      <c r="E644" s="98"/>
    </row>
    <row r="645" spans="1:5">
      <c r="A645" s="9">
        <v>77.2</v>
      </c>
      <c r="B645" s="26" t="s">
        <v>1381</v>
      </c>
      <c r="C645" s="111">
        <v>0</v>
      </c>
      <c r="D645" s="99"/>
      <c r="E645" s="98"/>
    </row>
    <row r="646" spans="1:5">
      <c r="A646" s="8">
        <v>40.79</v>
      </c>
      <c r="B646" s="24" t="s">
        <v>1377</v>
      </c>
      <c r="C646" s="110">
        <v>12.57</v>
      </c>
      <c r="D646" s="99"/>
      <c r="E646" s="98"/>
    </row>
    <row r="647" spans="1:5">
      <c r="A647" s="9">
        <v>23.53</v>
      </c>
      <c r="B647" s="26" t="s">
        <v>1377</v>
      </c>
      <c r="C647" s="111">
        <v>11.69</v>
      </c>
      <c r="D647" s="99"/>
      <c r="E647" s="98"/>
    </row>
    <row r="648" spans="1:5">
      <c r="A648" s="8">
        <v>22.85</v>
      </c>
      <c r="B648" s="24" t="s">
        <v>1377</v>
      </c>
      <c r="C648" s="110">
        <v>13.72</v>
      </c>
      <c r="D648" s="99"/>
      <c r="E648" s="98"/>
    </row>
    <row r="649" spans="1:5">
      <c r="A649" s="9">
        <v>80.739999999999995</v>
      </c>
      <c r="B649" s="26" t="s">
        <v>1377</v>
      </c>
      <c r="C649" s="111">
        <v>0</v>
      </c>
      <c r="D649" s="99"/>
      <c r="E649" s="98"/>
    </row>
    <row r="650" spans="1:5">
      <c r="A650" s="8">
        <v>88.86</v>
      </c>
      <c r="B650" s="24" t="s">
        <v>1377</v>
      </c>
      <c r="C650" s="110">
        <v>0</v>
      </c>
      <c r="D650" s="99"/>
      <c r="E650" s="98"/>
    </row>
    <row r="651" spans="1:5">
      <c r="A651" s="9">
        <v>98.09</v>
      </c>
      <c r="B651" s="26" t="s">
        <v>1381</v>
      </c>
      <c r="C651" s="111">
        <v>70.88</v>
      </c>
      <c r="D651" s="99"/>
      <c r="E651" s="98"/>
    </row>
    <row r="652" spans="1:5">
      <c r="A652" s="8">
        <v>45.5</v>
      </c>
      <c r="B652" s="24" t="s">
        <v>1381</v>
      </c>
      <c r="C652" s="110">
        <v>36.83</v>
      </c>
      <c r="D652" s="99"/>
      <c r="E652" s="98"/>
    </row>
    <row r="653" spans="1:5">
      <c r="A653" s="9">
        <v>17.97</v>
      </c>
      <c r="B653" s="26" t="s">
        <v>1377</v>
      </c>
      <c r="C653" s="111">
        <v>0</v>
      </c>
      <c r="D653" s="99"/>
      <c r="E653" s="98"/>
    </row>
    <row r="654" spans="1:5">
      <c r="A654" s="8">
        <v>52.51</v>
      </c>
      <c r="B654" s="24" t="s">
        <v>1386</v>
      </c>
      <c r="C654" s="110">
        <v>34.729999999999997</v>
      </c>
      <c r="D654" s="99"/>
      <c r="E654" s="98"/>
    </row>
    <row r="655" spans="1:5">
      <c r="A655" s="9">
        <v>26.76</v>
      </c>
      <c r="B655" s="26" t="s">
        <v>1377</v>
      </c>
      <c r="C655" s="111">
        <v>20.25</v>
      </c>
      <c r="D655" s="99"/>
      <c r="E655" s="98"/>
    </row>
    <row r="656" spans="1:5">
      <c r="A656" s="8">
        <v>73.959999999999994</v>
      </c>
      <c r="B656" s="24" t="s">
        <v>1381</v>
      </c>
      <c r="C656" s="110">
        <v>10.72</v>
      </c>
      <c r="D656" s="99"/>
      <c r="E656" s="98"/>
    </row>
    <row r="657" spans="1:5">
      <c r="A657" s="9">
        <v>85.97</v>
      </c>
      <c r="B657" s="26" t="s">
        <v>1377</v>
      </c>
      <c r="C657" s="111">
        <v>27.68</v>
      </c>
      <c r="D657" s="99"/>
      <c r="E657" s="98"/>
    </row>
    <row r="658" spans="1:5">
      <c r="A658" s="8">
        <v>80.48</v>
      </c>
      <c r="B658" s="24" t="s">
        <v>1377</v>
      </c>
      <c r="C658" s="110">
        <v>0</v>
      </c>
      <c r="D658" s="99"/>
      <c r="E658" s="98"/>
    </row>
    <row r="659" spans="1:5">
      <c r="A659" s="9">
        <v>76.78</v>
      </c>
      <c r="B659" s="26" t="s">
        <v>1426</v>
      </c>
      <c r="C659" s="111">
        <v>0</v>
      </c>
      <c r="D659" s="99"/>
      <c r="E659" s="98"/>
    </row>
    <row r="660" spans="1:5">
      <c r="A660" s="8">
        <v>48.6</v>
      </c>
      <c r="B660" s="24" t="s">
        <v>1381</v>
      </c>
      <c r="C660" s="110">
        <v>0</v>
      </c>
      <c r="D660" s="99"/>
      <c r="E660" s="98"/>
    </row>
    <row r="661" spans="1:5">
      <c r="A661" s="9">
        <v>29.7</v>
      </c>
      <c r="B661" s="26" t="s">
        <v>1381</v>
      </c>
      <c r="C661" s="111">
        <v>10.220000000000001</v>
      </c>
      <c r="D661" s="99"/>
      <c r="E661" s="98"/>
    </row>
    <row r="662" spans="1:5">
      <c r="A662" s="8">
        <v>79.040000000000006</v>
      </c>
      <c r="B662" s="24" t="s">
        <v>1377</v>
      </c>
      <c r="C662" s="110">
        <v>0</v>
      </c>
      <c r="D662" s="99"/>
      <c r="E662" s="98"/>
    </row>
    <row r="663" spans="1:5">
      <c r="A663" s="9">
        <v>72.67</v>
      </c>
      <c r="B663" s="26" t="s">
        <v>1377</v>
      </c>
      <c r="C663" s="111">
        <v>23.91</v>
      </c>
      <c r="D663" s="99"/>
      <c r="E663" s="98"/>
    </row>
    <row r="664" spans="1:5">
      <c r="A664" s="8">
        <v>78.73</v>
      </c>
      <c r="B664" s="24" t="s">
        <v>1386</v>
      </c>
      <c r="C664" s="110">
        <v>0</v>
      </c>
      <c r="D664" s="99"/>
      <c r="E664" s="98"/>
    </row>
    <row r="665" spans="1:5">
      <c r="A665" s="9">
        <v>77.459999999999994</v>
      </c>
      <c r="B665" s="26" t="s">
        <v>1386</v>
      </c>
      <c r="C665" s="111">
        <v>11.74</v>
      </c>
      <c r="D665" s="99"/>
      <c r="E665" s="98"/>
    </row>
    <row r="666" spans="1:5">
      <c r="A666" s="8">
        <v>89.13</v>
      </c>
      <c r="B666" s="24" t="s">
        <v>1377</v>
      </c>
      <c r="C666" s="110">
        <v>75.62</v>
      </c>
      <c r="D666" s="99"/>
      <c r="E666" s="98"/>
    </row>
    <row r="667" spans="1:5">
      <c r="A667" s="9">
        <v>40.57</v>
      </c>
      <c r="B667" s="26" t="s">
        <v>1381</v>
      </c>
      <c r="C667" s="111">
        <v>29.09</v>
      </c>
      <c r="D667" s="99"/>
      <c r="E667" s="98"/>
    </row>
    <row r="668" spans="1:5">
      <c r="A668" s="8">
        <v>3.05</v>
      </c>
      <c r="B668" s="24" t="s">
        <v>1386</v>
      </c>
      <c r="C668" s="110">
        <v>1.1100000000000001</v>
      </c>
      <c r="D668" s="99"/>
      <c r="E668" s="98"/>
    </row>
    <row r="669" spans="1:5">
      <c r="A669" s="9">
        <v>39.6</v>
      </c>
      <c r="B669" s="26" t="s">
        <v>1386</v>
      </c>
      <c r="C669" s="111">
        <v>15.4</v>
      </c>
      <c r="D669" s="99"/>
      <c r="E669" s="98"/>
    </row>
    <row r="670" spans="1:5">
      <c r="A670" s="8">
        <v>31.47</v>
      </c>
      <c r="B670" s="24" t="s">
        <v>1377</v>
      </c>
      <c r="C670" s="110">
        <v>6.06</v>
      </c>
      <c r="D670" s="99"/>
      <c r="E670" s="98"/>
    </row>
    <row r="671" spans="1:5">
      <c r="A671" s="9">
        <v>97.28</v>
      </c>
      <c r="B671" s="26" t="s">
        <v>1426</v>
      </c>
      <c r="C671" s="111">
        <v>0</v>
      </c>
      <c r="D671" s="99"/>
      <c r="E671" s="98"/>
    </row>
    <row r="672" spans="1:5">
      <c r="A672" s="8">
        <v>83.02</v>
      </c>
      <c r="B672" s="24" t="s">
        <v>1386</v>
      </c>
      <c r="C672" s="110">
        <v>14.66</v>
      </c>
      <c r="D672" s="99"/>
      <c r="E672" s="98"/>
    </row>
    <row r="673" spans="1:5">
      <c r="A673" s="9">
        <v>97.58</v>
      </c>
      <c r="B673" s="26" t="s">
        <v>1386</v>
      </c>
      <c r="C673" s="111">
        <v>63.18</v>
      </c>
      <c r="D673" s="99"/>
      <c r="E673" s="98"/>
    </row>
    <row r="674" spans="1:5">
      <c r="A674" s="8">
        <v>76.37</v>
      </c>
      <c r="B674" s="24" t="s">
        <v>1377</v>
      </c>
      <c r="C674" s="110">
        <v>43.51</v>
      </c>
      <c r="D674" s="99"/>
      <c r="E674" s="98"/>
    </row>
    <row r="675" spans="1:5">
      <c r="A675" s="9">
        <v>59.02</v>
      </c>
      <c r="B675" s="26" t="s">
        <v>1386</v>
      </c>
      <c r="C675" s="111">
        <v>0</v>
      </c>
      <c r="D675" s="99"/>
      <c r="E675" s="98"/>
    </row>
    <row r="676" spans="1:5">
      <c r="A676" s="8">
        <v>96.08</v>
      </c>
      <c r="B676" s="24" t="s">
        <v>1426</v>
      </c>
      <c r="C676" s="110">
        <v>20.55</v>
      </c>
      <c r="D676" s="99"/>
      <c r="E676" s="98"/>
    </row>
    <row r="677" spans="1:5">
      <c r="A677" s="9">
        <v>29.4</v>
      </c>
      <c r="B677" s="26" t="s">
        <v>1377</v>
      </c>
      <c r="C677" s="111">
        <v>27.85</v>
      </c>
      <c r="D677" s="99"/>
      <c r="E677" s="98"/>
    </row>
    <row r="678" spans="1:5">
      <c r="A678" s="8">
        <v>15.64</v>
      </c>
      <c r="B678" s="24" t="s">
        <v>1426</v>
      </c>
      <c r="C678" s="110">
        <v>0</v>
      </c>
      <c r="D678" s="99"/>
      <c r="E678" s="98"/>
    </row>
    <row r="679" spans="1:5">
      <c r="A679" s="9">
        <v>94.13</v>
      </c>
      <c r="B679" s="26" t="s">
        <v>1377</v>
      </c>
      <c r="C679" s="111">
        <v>44.25</v>
      </c>
      <c r="D679" s="99"/>
      <c r="E679" s="98"/>
    </row>
    <row r="680" spans="1:5">
      <c r="A680" s="8">
        <v>43.23</v>
      </c>
      <c r="B680" s="24" t="s">
        <v>1386</v>
      </c>
      <c r="C680" s="110">
        <v>18.68</v>
      </c>
      <c r="D680" s="99"/>
      <c r="E680" s="98"/>
    </row>
    <row r="681" spans="1:5">
      <c r="A681" s="9">
        <v>46.11</v>
      </c>
      <c r="B681" s="26" t="s">
        <v>1426</v>
      </c>
      <c r="C681" s="111">
        <v>18.559999999999999</v>
      </c>
      <c r="D681" s="99"/>
      <c r="E681" s="98"/>
    </row>
    <row r="682" spans="1:5">
      <c r="A682" s="8">
        <v>63.01</v>
      </c>
      <c r="B682" s="24" t="s">
        <v>1386</v>
      </c>
      <c r="C682" s="110">
        <v>50.83</v>
      </c>
      <c r="D682" s="99"/>
      <c r="E682" s="98"/>
    </row>
    <row r="683" spans="1:5">
      <c r="A683" s="9">
        <v>79.59</v>
      </c>
      <c r="B683" s="26" t="s">
        <v>1381</v>
      </c>
      <c r="C683" s="111">
        <v>17.190000000000001</v>
      </c>
      <c r="D683" s="99"/>
      <c r="E683" s="98"/>
    </row>
    <row r="684" spans="1:5">
      <c r="A684" s="8">
        <v>67.040000000000006</v>
      </c>
      <c r="B684" s="24" t="s">
        <v>1426</v>
      </c>
      <c r="C684" s="110">
        <v>52.48</v>
      </c>
      <c r="D684" s="99"/>
      <c r="E684" s="98"/>
    </row>
    <row r="685" spans="1:5">
      <c r="A685" s="9">
        <v>40.880000000000003</v>
      </c>
      <c r="B685" s="26" t="s">
        <v>1377</v>
      </c>
      <c r="C685" s="111">
        <v>31.21</v>
      </c>
      <c r="D685" s="99"/>
      <c r="E685" s="98"/>
    </row>
    <row r="686" spans="1:5">
      <c r="A686" s="8">
        <v>30.26</v>
      </c>
      <c r="B686" s="24" t="s">
        <v>1426</v>
      </c>
      <c r="C686" s="110">
        <v>10.6</v>
      </c>
      <c r="D686" s="99"/>
      <c r="E686" s="98"/>
    </row>
    <row r="687" spans="1:5">
      <c r="A687" s="9">
        <v>11.73</v>
      </c>
      <c r="B687" s="26" t="s">
        <v>1377</v>
      </c>
      <c r="C687" s="111">
        <v>7.38</v>
      </c>
      <c r="D687" s="99"/>
      <c r="E687" s="98"/>
    </row>
    <row r="688" spans="1:5">
      <c r="A688" s="8">
        <v>97.26</v>
      </c>
      <c r="B688" s="24" t="s">
        <v>1381</v>
      </c>
      <c r="C688" s="110">
        <v>52.71</v>
      </c>
      <c r="D688" s="99"/>
      <c r="E688" s="98"/>
    </row>
    <row r="689" spans="1:5">
      <c r="A689" s="9">
        <v>66.069999999999993</v>
      </c>
      <c r="B689" s="26" t="s">
        <v>1426</v>
      </c>
      <c r="C689" s="111">
        <v>0</v>
      </c>
      <c r="D689" s="99"/>
      <c r="E689" s="98"/>
    </row>
    <row r="690" spans="1:5">
      <c r="A690" s="8">
        <v>3.96</v>
      </c>
      <c r="B690" s="24" t="s">
        <v>1381</v>
      </c>
      <c r="C690" s="110">
        <v>1.86</v>
      </c>
      <c r="D690" s="99"/>
      <c r="E690" s="98"/>
    </row>
    <row r="691" spans="1:5">
      <c r="A691" s="9">
        <v>63.4</v>
      </c>
      <c r="B691" s="26" t="s">
        <v>1381</v>
      </c>
      <c r="C691" s="111">
        <v>0</v>
      </c>
      <c r="D691" s="99"/>
      <c r="E691" s="98"/>
    </row>
    <row r="692" spans="1:5">
      <c r="A692" s="8">
        <v>84.49</v>
      </c>
      <c r="B692" s="24" t="s">
        <v>1426</v>
      </c>
      <c r="C692" s="110">
        <v>69.83</v>
      </c>
      <c r="D692" s="99"/>
      <c r="E692" s="98"/>
    </row>
    <row r="693" spans="1:5">
      <c r="A693" s="9">
        <v>85.37</v>
      </c>
      <c r="B693" s="26" t="s">
        <v>1377</v>
      </c>
      <c r="C693" s="111">
        <v>0</v>
      </c>
      <c r="D693" s="99"/>
      <c r="E693" s="98"/>
    </row>
    <row r="694" spans="1:5">
      <c r="A694" s="8">
        <v>94.59</v>
      </c>
      <c r="B694" s="24" t="s">
        <v>1381</v>
      </c>
      <c r="C694" s="110">
        <v>78.430000000000007</v>
      </c>
      <c r="D694" s="99"/>
      <c r="E694" s="98"/>
    </row>
    <row r="695" spans="1:5">
      <c r="A695" s="9">
        <v>94.99</v>
      </c>
      <c r="B695" s="26" t="s">
        <v>1381</v>
      </c>
      <c r="C695" s="111">
        <v>31.31</v>
      </c>
      <c r="D695" s="99"/>
      <c r="E695" s="98"/>
    </row>
    <row r="696" spans="1:5">
      <c r="A696" s="8">
        <v>71.72</v>
      </c>
      <c r="B696" s="24" t="s">
        <v>1377</v>
      </c>
      <c r="C696" s="110">
        <v>8.36</v>
      </c>
      <c r="D696" s="99"/>
      <c r="E696" s="98"/>
    </row>
    <row r="697" spans="1:5">
      <c r="A697" s="9">
        <v>56.98</v>
      </c>
      <c r="B697" s="26" t="s">
        <v>1377</v>
      </c>
      <c r="C697" s="111">
        <v>8.9499999999999993</v>
      </c>
      <c r="D697" s="99"/>
      <c r="E697" s="98"/>
    </row>
    <row r="698" spans="1:5">
      <c r="A698" s="8">
        <v>71.78</v>
      </c>
      <c r="B698" s="24" t="s">
        <v>1377</v>
      </c>
      <c r="C698" s="110">
        <v>7.83</v>
      </c>
      <c r="D698" s="99"/>
      <c r="E698" s="98"/>
    </row>
    <row r="699" spans="1:5">
      <c r="A699" s="9">
        <v>1.05</v>
      </c>
      <c r="B699" s="26" t="s">
        <v>1386</v>
      </c>
      <c r="C699" s="111">
        <v>0.55000000000000004</v>
      </c>
      <c r="D699" s="99"/>
      <c r="E699" s="98"/>
    </row>
    <row r="700" spans="1:5">
      <c r="A700" s="8">
        <v>89.25</v>
      </c>
      <c r="B700" s="24" t="s">
        <v>1426</v>
      </c>
      <c r="C700" s="110">
        <v>19.61</v>
      </c>
      <c r="D700" s="99"/>
      <c r="E700" s="98"/>
    </row>
    <row r="701" spans="1:5">
      <c r="A701" s="9">
        <v>99.5</v>
      </c>
      <c r="B701" s="26" t="s">
        <v>1377</v>
      </c>
      <c r="C701" s="111">
        <v>88.41</v>
      </c>
      <c r="D701" s="99"/>
      <c r="E701" s="98"/>
    </row>
    <row r="702" spans="1:5">
      <c r="A702" s="8">
        <v>2.39</v>
      </c>
      <c r="B702" s="24" t="s">
        <v>1377</v>
      </c>
      <c r="C702" s="110">
        <v>1.29</v>
      </c>
      <c r="D702" s="99"/>
      <c r="E702" s="98"/>
    </row>
    <row r="703" spans="1:5">
      <c r="A703" s="9">
        <v>61.04</v>
      </c>
      <c r="B703" s="26" t="s">
        <v>1377</v>
      </c>
      <c r="C703" s="111">
        <v>34.299999999999997</v>
      </c>
      <c r="D703" s="99"/>
      <c r="E703" s="98"/>
    </row>
    <row r="704" spans="1:5">
      <c r="A704" s="8">
        <v>3.27</v>
      </c>
      <c r="B704" s="24" t="s">
        <v>1381</v>
      </c>
      <c r="C704" s="110">
        <v>1.59</v>
      </c>
      <c r="D704" s="99"/>
      <c r="E704" s="98"/>
    </row>
    <row r="705" spans="1:5">
      <c r="A705" s="9">
        <v>78.209999999999994</v>
      </c>
      <c r="B705" s="26" t="s">
        <v>1377</v>
      </c>
      <c r="C705" s="111">
        <v>51.62</v>
      </c>
      <c r="D705" s="99"/>
      <c r="E705" s="98"/>
    </row>
    <row r="706" spans="1:5">
      <c r="A706" s="8">
        <v>68.2</v>
      </c>
      <c r="B706" s="24" t="s">
        <v>1381</v>
      </c>
      <c r="C706" s="110">
        <v>0</v>
      </c>
      <c r="D706" s="99"/>
      <c r="E706" s="98"/>
    </row>
    <row r="707" spans="1:5">
      <c r="A707" s="9">
        <v>14.74</v>
      </c>
      <c r="B707" s="26" t="s">
        <v>1377</v>
      </c>
      <c r="C707" s="111">
        <v>10.02</v>
      </c>
      <c r="D707" s="99"/>
      <c r="E707" s="98"/>
    </row>
    <row r="708" spans="1:5">
      <c r="A708" s="8">
        <v>13.56</v>
      </c>
      <c r="B708" s="24" t="s">
        <v>1377</v>
      </c>
      <c r="C708" s="110">
        <v>12.53</v>
      </c>
      <c r="D708" s="99"/>
      <c r="E708" s="98"/>
    </row>
    <row r="709" spans="1:5">
      <c r="A709" s="9">
        <v>63.32</v>
      </c>
      <c r="B709" s="26" t="s">
        <v>1377</v>
      </c>
      <c r="C709" s="111">
        <v>41.58</v>
      </c>
      <c r="D709" s="99"/>
      <c r="E709" s="98"/>
    </row>
    <row r="710" spans="1:5">
      <c r="A710" s="8">
        <v>48.28</v>
      </c>
      <c r="B710" s="24" t="s">
        <v>1377</v>
      </c>
      <c r="C710" s="110">
        <v>7.43</v>
      </c>
      <c r="D710" s="99"/>
      <c r="E710" s="98"/>
    </row>
    <row r="711" spans="1:5">
      <c r="A711" s="9">
        <v>54.66</v>
      </c>
      <c r="B711" s="26" t="s">
        <v>1386</v>
      </c>
      <c r="C711" s="111">
        <v>29.45</v>
      </c>
      <c r="D711" s="99"/>
      <c r="E711" s="98"/>
    </row>
    <row r="712" spans="1:5">
      <c r="A712" s="8">
        <v>1.06</v>
      </c>
      <c r="B712" s="24" t="s">
        <v>1381</v>
      </c>
      <c r="C712" s="110">
        <v>0</v>
      </c>
      <c r="D712" s="99"/>
      <c r="E712" s="98"/>
    </row>
    <row r="713" spans="1:5">
      <c r="A713" s="9">
        <v>62.33</v>
      </c>
      <c r="B713" s="26" t="s">
        <v>1426</v>
      </c>
      <c r="C713" s="111">
        <v>47.47</v>
      </c>
      <c r="D713" s="99"/>
      <c r="E713" s="98"/>
    </row>
    <row r="714" spans="1:5">
      <c r="A714" s="8">
        <v>59.77</v>
      </c>
      <c r="B714" s="24" t="s">
        <v>1381</v>
      </c>
      <c r="C714" s="110">
        <v>38.18</v>
      </c>
      <c r="D714" s="99"/>
      <c r="E714" s="98"/>
    </row>
    <row r="715" spans="1:5">
      <c r="A715" s="9">
        <v>55.07</v>
      </c>
      <c r="B715" s="26" t="s">
        <v>1426</v>
      </c>
      <c r="C715" s="111">
        <v>37.549999999999997</v>
      </c>
      <c r="D715" s="99"/>
      <c r="E715" s="98"/>
    </row>
    <row r="716" spans="1:5">
      <c r="A716" s="8">
        <v>39.520000000000003</v>
      </c>
      <c r="B716" s="24" t="s">
        <v>1426</v>
      </c>
      <c r="C716" s="110">
        <v>24.37</v>
      </c>
      <c r="D716" s="99"/>
      <c r="E716" s="98"/>
    </row>
    <row r="717" spans="1:5">
      <c r="A717" s="9">
        <v>39.729999999999997</v>
      </c>
      <c r="B717" s="26" t="s">
        <v>1377</v>
      </c>
      <c r="C717" s="111">
        <v>24.57</v>
      </c>
      <c r="D717" s="99"/>
      <c r="E717" s="98"/>
    </row>
    <row r="718" spans="1:5">
      <c r="A718" s="8">
        <v>31.36</v>
      </c>
      <c r="B718" s="24" t="s">
        <v>1377</v>
      </c>
      <c r="C718" s="110">
        <v>0</v>
      </c>
      <c r="D718" s="99"/>
      <c r="E718" s="98"/>
    </row>
    <row r="719" spans="1:5">
      <c r="A719" s="9">
        <v>79.55</v>
      </c>
      <c r="B719" s="26" t="s">
        <v>1426</v>
      </c>
      <c r="C719" s="111">
        <v>15.23</v>
      </c>
      <c r="D719" s="99"/>
      <c r="E719" s="98"/>
    </row>
    <row r="720" spans="1:5">
      <c r="A720" s="8">
        <v>81.94</v>
      </c>
      <c r="B720" s="24" t="s">
        <v>1377</v>
      </c>
      <c r="C720" s="110">
        <v>9.31</v>
      </c>
      <c r="D720" s="99"/>
      <c r="E720" s="98"/>
    </row>
    <row r="721" spans="1:5">
      <c r="A721" s="9">
        <v>77.86</v>
      </c>
      <c r="B721" s="26" t="s">
        <v>1377</v>
      </c>
      <c r="C721" s="111">
        <v>11.77</v>
      </c>
      <c r="D721" s="99"/>
      <c r="E721" s="98"/>
    </row>
    <row r="722" spans="1:5">
      <c r="A722" s="8">
        <v>24.27</v>
      </c>
      <c r="B722" s="24" t="s">
        <v>1386</v>
      </c>
      <c r="C722" s="110">
        <v>13.93</v>
      </c>
      <c r="D722" s="99"/>
      <c r="E722" s="98"/>
    </row>
    <row r="723" spans="1:5">
      <c r="A723" s="9">
        <v>42.14</v>
      </c>
      <c r="B723" s="26" t="s">
        <v>1377</v>
      </c>
      <c r="C723" s="111">
        <v>16.3</v>
      </c>
      <c r="D723" s="99"/>
      <c r="E723" s="98"/>
    </row>
    <row r="724" spans="1:5">
      <c r="A724" s="8">
        <v>79.86</v>
      </c>
      <c r="B724" s="24" t="s">
        <v>1386</v>
      </c>
      <c r="C724" s="110">
        <v>73.02</v>
      </c>
      <c r="D724" s="99"/>
      <c r="E724" s="98"/>
    </row>
    <row r="725" spans="1:5">
      <c r="A725" s="9">
        <v>93.32</v>
      </c>
      <c r="B725" s="26" t="s">
        <v>1381</v>
      </c>
      <c r="C725" s="111">
        <v>55.84</v>
      </c>
      <c r="D725" s="99"/>
      <c r="E725" s="98"/>
    </row>
    <row r="726" spans="1:5">
      <c r="A726" s="8">
        <v>7.86</v>
      </c>
      <c r="B726" s="24" t="s">
        <v>1386</v>
      </c>
      <c r="C726" s="110">
        <v>4.5</v>
      </c>
      <c r="D726" s="99"/>
      <c r="E726" s="98"/>
    </row>
    <row r="727" spans="1:5">
      <c r="A727" s="9">
        <v>38.92</v>
      </c>
      <c r="B727" s="26" t="s">
        <v>1377</v>
      </c>
      <c r="C727" s="111">
        <v>24.98</v>
      </c>
      <c r="D727" s="99"/>
      <c r="E727" s="98"/>
    </row>
    <row r="728" spans="1:5">
      <c r="A728" s="8">
        <v>13.84</v>
      </c>
      <c r="B728" s="24" t="s">
        <v>1386</v>
      </c>
      <c r="C728" s="110">
        <v>7.57</v>
      </c>
      <c r="D728" s="99"/>
      <c r="E728" s="98"/>
    </row>
    <row r="729" spans="1:5">
      <c r="A729" s="9">
        <v>13.5</v>
      </c>
      <c r="B729" s="26" t="s">
        <v>1377</v>
      </c>
      <c r="C729" s="111">
        <v>9.82</v>
      </c>
      <c r="D729" s="99"/>
      <c r="E729" s="98"/>
    </row>
    <row r="730" spans="1:5">
      <c r="A730" s="8">
        <v>72.040000000000006</v>
      </c>
      <c r="B730" s="24" t="s">
        <v>1377</v>
      </c>
      <c r="C730" s="110">
        <v>35.130000000000003</v>
      </c>
      <c r="D730" s="99"/>
      <c r="E730" s="98"/>
    </row>
    <row r="731" spans="1:5">
      <c r="A731" s="9">
        <v>97.36</v>
      </c>
      <c r="B731" s="26" t="s">
        <v>1426</v>
      </c>
      <c r="C731" s="111">
        <v>60.93</v>
      </c>
      <c r="D731" s="99"/>
      <c r="E731" s="98"/>
    </row>
    <row r="732" spans="1:5">
      <c r="A732" s="8">
        <v>24.87</v>
      </c>
      <c r="B732" s="24" t="s">
        <v>1381</v>
      </c>
      <c r="C732" s="110">
        <v>0</v>
      </c>
      <c r="D732" s="99"/>
      <c r="E732" s="98"/>
    </row>
    <row r="733" spans="1:5">
      <c r="A733" s="9">
        <v>22.51</v>
      </c>
      <c r="B733" s="26" t="s">
        <v>1386</v>
      </c>
      <c r="C733" s="111">
        <v>5.22</v>
      </c>
      <c r="D733" s="99"/>
      <c r="E733" s="98"/>
    </row>
    <row r="734" spans="1:5">
      <c r="A734" s="8">
        <v>43.28</v>
      </c>
      <c r="B734" s="24" t="s">
        <v>1377</v>
      </c>
      <c r="C734" s="110">
        <v>37.32</v>
      </c>
      <c r="D734" s="99"/>
      <c r="E734" s="98"/>
    </row>
    <row r="735" spans="1:5">
      <c r="A735" s="9">
        <v>32.700000000000003</v>
      </c>
      <c r="B735" s="26" t="s">
        <v>1386</v>
      </c>
      <c r="C735" s="111">
        <v>25.74</v>
      </c>
      <c r="D735" s="99"/>
      <c r="E735" s="98"/>
    </row>
    <row r="736" spans="1:5">
      <c r="A736" s="8">
        <v>81.27</v>
      </c>
      <c r="B736" s="24" t="s">
        <v>1377</v>
      </c>
      <c r="C736" s="110">
        <v>21.03</v>
      </c>
      <c r="D736" s="99"/>
      <c r="E736" s="98"/>
    </row>
    <row r="737" spans="1:5">
      <c r="A737" s="9">
        <v>47.38</v>
      </c>
      <c r="B737" s="26" t="s">
        <v>1386</v>
      </c>
      <c r="C737" s="111">
        <v>14.53</v>
      </c>
      <c r="D737" s="99"/>
      <c r="E737" s="98"/>
    </row>
    <row r="738" spans="1:5">
      <c r="A738" s="8">
        <v>73.19</v>
      </c>
      <c r="B738" s="24" t="s">
        <v>1426</v>
      </c>
      <c r="C738" s="110">
        <v>0</v>
      </c>
      <c r="D738" s="99"/>
      <c r="E738" s="98"/>
    </row>
    <row r="739" spans="1:5">
      <c r="A739" s="9">
        <v>86.5</v>
      </c>
      <c r="B739" s="26" t="s">
        <v>1426</v>
      </c>
      <c r="C739" s="111">
        <v>26.06</v>
      </c>
      <c r="D739" s="99"/>
      <c r="E739" s="98"/>
    </row>
    <row r="740" spans="1:5">
      <c r="A740" s="8">
        <v>97.82</v>
      </c>
      <c r="B740" s="24" t="s">
        <v>1377</v>
      </c>
      <c r="C740" s="110">
        <v>0</v>
      </c>
      <c r="D740" s="99"/>
      <c r="E740" s="98"/>
    </row>
    <row r="741" spans="1:5">
      <c r="A741" s="9">
        <v>64.650000000000006</v>
      </c>
      <c r="B741" s="26" t="s">
        <v>1377</v>
      </c>
      <c r="C741" s="111">
        <v>0</v>
      </c>
      <c r="D741" s="99"/>
      <c r="E741" s="98"/>
    </row>
    <row r="742" spans="1:5">
      <c r="A742" s="8">
        <v>82.5</v>
      </c>
      <c r="B742" s="24" t="s">
        <v>1381</v>
      </c>
      <c r="C742" s="110">
        <v>14.77</v>
      </c>
      <c r="D742" s="99"/>
      <c r="E742" s="98"/>
    </row>
    <row r="743" spans="1:5">
      <c r="A743" s="9">
        <v>16.579999999999998</v>
      </c>
      <c r="B743" s="26" t="s">
        <v>1386</v>
      </c>
      <c r="C743" s="111">
        <v>3.28</v>
      </c>
      <c r="D743" s="99"/>
      <c r="E743" s="98"/>
    </row>
    <row r="744" spans="1:5">
      <c r="A744" s="8">
        <v>13.82</v>
      </c>
      <c r="B744" s="24" t="s">
        <v>1381</v>
      </c>
      <c r="C744" s="110">
        <v>9.16</v>
      </c>
      <c r="D744" s="99"/>
      <c r="E744" s="98"/>
    </row>
    <row r="745" spans="1:5">
      <c r="A745" s="9">
        <v>73.239999999999995</v>
      </c>
      <c r="B745" s="26" t="s">
        <v>1377</v>
      </c>
      <c r="C745" s="111">
        <v>18.46</v>
      </c>
      <c r="D745" s="99"/>
      <c r="E745" s="98"/>
    </row>
    <row r="746" spans="1:5">
      <c r="A746" s="8">
        <v>18.440000000000001</v>
      </c>
      <c r="B746" s="24" t="s">
        <v>1386</v>
      </c>
      <c r="C746" s="110">
        <v>15.32</v>
      </c>
      <c r="D746" s="99"/>
      <c r="E746" s="98"/>
    </row>
    <row r="747" spans="1:5">
      <c r="A747" s="9">
        <v>13.75</v>
      </c>
      <c r="B747" s="26" t="s">
        <v>1381</v>
      </c>
      <c r="C747" s="111">
        <v>11.19</v>
      </c>
      <c r="D747" s="99"/>
      <c r="E747" s="98"/>
    </row>
    <row r="748" spans="1:5">
      <c r="A748" s="8">
        <v>57.32</v>
      </c>
      <c r="B748" s="24" t="s">
        <v>1377</v>
      </c>
      <c r="C748" s="110">
        <v>0</v>
      </c>
      <c r="D748" s="99"/>
      <c r="E748" s="98"/>
    </row>
    <row r="749" spans="1:5">
      <c r="A749" s="9">
        <v>39.35</v>
      </c>
      <c r="B749" s="26" t="s">
        <v>1381</v>
      </c>
      <c r="C749" s="111">
        <v>0</v>
      </c>
      <c r="D749" s="99"/>
      <c r="E749" s="98"/>
    </row>
    <row r="750" spans="1:5">
      <c r="A750" s="8">
        <v>61.81</v>
      </c>
      <c r="B750" s="24" t="s">
        <v>1377</v>
      </c>
      <c r="C750" s="110">
        <v>43.95</v>
      </c>
      <c r="D750" s="99"/>
      <c r="E750" s="98"/>
    </row>
    <row r="751" spans="1:5">
      <c r="A751" s="9">
        <v>13.87</v>
      </c>
      <c r="B751" s="26" t="s">
        <v>1426</v>
      </c>
      <c r="C751" s="111">
        <v>12.62</v>
      </c>
      <c r="D751" s="99"/>
      <c r="E751" s="98"/>
    </row>
    <row r="752" spans="1:5">
      <c r="A752" s="8">
        <v>86.78</v>
      </c>
      <c r="B752" s="24" t="s">
        <v>1377</v>
      </c>
      <c r="C752" s="110">
        <v>39.89</v>
      </c>
      <c r="D752" s="99"/>
      <c r="E752" s="98"/>
    </row>
    <row r="753" spans="1:5">
      <c r="A753" s="9">
        <v>37.83</v>
      </c>
      <c r="B753" s="26" t="s">
        <v>1386</v>
      </c>
      <c r="C753" s="111">
        <v>0</v>
      </c>
      <c r="D753" s="99"/>
      <c r="E753" s="98"/>
    </row>
    <row r="754" spans="1:5">
      <c r="A754" s="8">
        <v>13.14</v>
      </c>
      <c r="B754" s="24" t="s">
        <v>1386</v>
      </c>
      <c r="C754" s="110">
        <v>6.33</v>
      </c>
      <c r="D754" s="99"/>
      <c r="E754" s="98"/>
    </row>
    <row r="755" spans="1:5">
      <c r="A755" s="9">
        <v>54.89</v>
      </c>
      <c r="B755" s="26" t="s">
        <v>1386</v>
      </c>
      <c r="C755" s="111">
        <v>0</v>
      </c>
      <c r="D755" s="99"/>
      <c r="E755" s="98"/>
    </row>
    <row r="756" spans="1:5">
      <c r="A756" s="8">
        <v>51.33</v>
      </c>
      <c r="B756" s="24" t="s">
        <v>1377</v>
      </c>
      <c r="C756" s="110">
        <v>43.1</v>
      </c>
      <c r="D756" s="99"/>
      <c r="E756" s="98"/>
    </row>
    <row r="757" spans="1:5">
      <c r="A757" s="9">
        <v>18.32</v>
      </c>
      <c r="B757" s="26" t="s">
        <v>1377</v>
      </c>
      <c r="C757" s="111">
        <v>7.37</v>
      </c>
      <c r="D757" s="99"/>
      <c r="E757" s="98"/>
    </row>
    <row r="758" spans="1:5">
      <c r="A758" s="8">
        <v>56.56</v>
      </c>
      <c r="B758" s="24" t="s">
        <v>1377</v>
      </c>
      <c r="C758" s="110">
        <v>44.59</v>
      </c>
      <c r="D758" s="99"/>
      <c r="E758" s="98"/>
    </row>
    <row r="759" spans="1:5">
      <c r="A759" s="9">
        <v>8.81</v>
      </c>
      <c r="B759" s="26" t="s">
        <v>1377</v>
      </c>
      <c r="C759" s="111">
        <v>0</v>
      </c>
      <c r="D759" s="99"/>
      <c r="E759" s="98"/>
    </row>
    <row r="760" spans="1:5">
      <c r="A760" s="8">
        <v>79.72</v>
      </c>
      <c r="B760" s="24" t="s">
        <v>1377</v>
      </c>
      <c r="C760" s="110">
        <v>52.36</v>
      </c>
      <c r="D760" s="99"/>
      <c r="E760" s="98"/>
    </row>
    <row r="761" spans="1:5">
      <c r="A761" s="9">
        <v>75.97</v>
      </c>
      <c r="B761" s="26" t="s">
        <v>1386</v>
      </c>
      <c r="C761" s="111">
        <v>28.05</v>
      </c>
      <c r="D761" s="99"/>
      <c r="E761" s="98"/>
    </row>
    <row r="762" spans="1:5">
      <c r="A762" s="8">
        <v>65.010000000000005</v>
      </c>
      <c r="B762" s="24" t="s">
        <v>1381</v>
      </c>
      <c r="C762" s="110">
        <v>42.31</v>
      </c>
      <c r="D762" s="99"/>
      <c r="E762" s="98"/>
    </row>
    <row r="763" spans="1:5">
      <c r="A763" s="9">
        <v>56.1</v>
      </c>
      <c r="B763" s="26" t="s">
        <v>1386</v>
      </c>
      <c r="C763" s="111">
        <v>19.28</v>
      </c>
      <c r="D763" s="99"/>
      <c r="E763" s="98"/>
    </row>
    <row r="764" spans="1:5">
      <c r="A764" s="8"/>
      <c r="B764" s="24" t="s">
        <v>1377</v>
      </c>
      <c r="C764" s="110">
        <v>21.2</v>
      </c>
      <c r="D764" s="99"/>
      <c r="E764" s="98"/>
    </row>
    <row r="765" spans="1:5">
      <c r="A765" s="9">
        <v>14.82</v>
      </c>
      <c r="B765" s="26" t="s">
        <v>1377</v>
      </c>
      <c r="C765" s="111">
        <v>2.17</v>
      </c>
      <c r="D765" s="99"/>
      <c r="E765" s="98"/>
    </row>
    <row r="766" spans="1:5">
      <c r="A766" s="8">
        <v>24.29</v>
      </c>
      <c r="B766" s="24" t="s">
        <v>1377</v>
      </c>
      <c r="C766" s="110">
        <v>4.74</v>
      </c>
      <c r="D766" s="99"/>
      <c r="E766" s="98"/>
    </row>
    <row r="767" spans="1:5">
      <c r="A767" s="9">
        <v>96.49</v>
      </c>
      <c r="B767" s="26" t="s">
        <v>1377</v>
      </c>
      <c r="C767" s="111">
        <v>53.54</v>
      </c>
      <c r="D767" s="99"/>
      <c r="E767" s="98"/>
    </row>
    <row r="768" spans="1:5">
      <c r="A768" s="8">
        <v>92.78</v>
      </c>
      <c r="B768" s="24" t="s">
        <v>1377</v>
      </c>
      <c r="C768" s="110">
        <v>0</v>
      </c>
      <c r="D768" s="99"/>
      <c r="E768" s="98"/>
    </row>
    <row r="769" spans="1:5">
      <c r="A769" s="9">
        <v>66.989999999999995</v>
      </c>
      <c r="B769" s="26" t="s">
        <v>1377</v>
      </c>
      <c r="C769" s="111">
        <v>50.24</v>
      </c>
      <c r="D769" s="99"/>
      <c r="E769" s="98"/>
    </row>
    <row r="770" spans="1:5">
      <c r="A770" s="8">
        <v>60.39</v>
      </c>
      <c r="B770" s="24" t="s">
        <v>1381</v>
      </c>
      <c r="C770" s="110">
        <v>40.15</v>
      </c>
      <c r="D770" s="99"/>
      <c r="E770" s="98"/>
    </row>
    <row r="771" spans="1:5">
      <c r="A771" s="9">
        <v>79.22</v>
      </c>
      <c r="B771" s="26" t="s">
        <v>1386</v>
      </c>
      <c r="C771" s="111">
        <v>27.05</v>
      </c>
      <c r="D771" s="99"/>
      <c r="E771" s="98"/>
    </row>
    <row r="772" spans="1:5">
      <c r="A772" s="8">
        <v>36.049999999999997</v>
      </c>
      <c r="B772" s="24" t="s">
        <v>1426</v>
      </c>
      <c r="C772" s="110">
        <v>30.72</v>
      </c>
      <c r="D772" s="99"/>
      <c r="E772" s="98"/>
    </row>
    <row r="773" spans="1:5">
      <c r="A773" s="9"/>
      <c r="B773" s="26" t="s">
        <v>1426</v>
      </c>
      <c r="C773" s="111">
        <v>3.97</v>
      </c>
      <c r="D773" s="99"/>
      <c r="E773" s="98"/>
    </row>
    <row r="774" spans="1:5">
      <c r="A774" s="8">
        <v>58.42</v>
      </c>
      <c r="B774" s="24" t="s">
        <v>1377</v>
      </c>
      <c r="C774" s="110">
        <v>32.39</v>
      </c>
      <c r="D774" s="99"/>
      <c r="E774" s="98"/>
    </row>
    <row r="775" spans="1:5">
      <c r="A775" s="9">
        <v>40.119999999999997</v>
      </c>
      <c r="B775" s="26" t="s">
        <v>1377</v>
      </c>
      <c r="C775" s="111">
        <v>14.24</v>
      </c>
      <c r="D775" s="99"/>
      <c r="E775" s="98"/>
    </row>
    <row r="776" spans="1:5">
      <c r="A776" s="8">
        <v>64.37</v>
      </c>
      <c r="B776" s="24" t="s">
        <v>1386</v>
      </c>
      <c r="C776" s="110">
        <v>0</v>
      </c>
      <c r="D776" s="99"/>
      <c r="E776" s="98"/>
    </row>
    <row r="777" spans="1:5">
      <c r="A777" s="9">
        <v>91.92</v>
      </c>
      <c r="B777" s="26" t="s">
        <v>1426</v>
      </c>
      <c r="C777" s="111">
        <v>67.83</v>
      </c>
      <c r="D777" s="99"/>
      <c r="E777" s="98"/>
    </row>
    <row r="778" spans="1:5">
      <c r="A778" s="8">
        <v>4.13</v>
      </c>
      <c r="B778" s="24" t="s">
        <v>1377</v>
      </c>
      <c r="C778" s="110">
        <v>3.01</v>
      </c>
      <c r="D778" s="99"/>
      <c r="E778" s="98"/>
    </row>
    <row r="779" spans="1:5">
      <c r="A779" s="9">
        <v>59.86</v>
      </c>
      <c r="B779" s="26" t="s">
        <v>1377</v>
      </c>
      <c r="C779" s="111">
        <v>0</v>
      </c>
      <c r="D779" s="99"/>
      <c r="E779" s="98"/>
    </row>
    <row r="780" spans="1:5">
      <c r="A780" s="8">
        <v>84.93</v>
      </c>
      <c r="B780" s="24" t="s">
        <v>1381</v>
      </c>
      <c r="C780" s="110">
        <v>76.87</v>
      </c>
      <c r="D780" s="99"/>
      <c r="E780" s="98"/>
    </row>
    <row r="781" spans="1:5">
      <c r="A781" s="9">
        <v>40.19</v>
      </c>
      <c r="B781" s="26" t="s">
        <v>1426</v>
      </c>
      <c r="C781" s="111">
        <v>15.2</v>
      </c>
      <c r="D781" s="99"/>
      <c r="E781" s="98"/>
    </row>
    <row r="782" spans="1:5">
      <c r="A782" s="8">
        <v>14.34</v>
      </c>
      <c r="B782" s="24" t="s">
        <v>1386</v>
      </c>
      <c r="C782" s="110">
        <v>12.27</v>
      </c>
      <c r="D782" s="99"/>
      <c r="E782" s="98"/>
    </row>
    <row r="783" spans="1:5">
      <c r="A783" s="9">
        <v>7.12</v>
      </c>
      <c r="B783" s="26" t="s">
        <v>1377</v>
      </c>
      <c r="C783" s="111">
        <v>3.2</v>
      </c>
      <c r="D783" s="99"/>
      <c r="E783" s="98"/>
    </row>
    <row r="784" spans="1:5">
      <c r="A784" s="8">
        <v>60.35</v>
      </c>
      <c r="B784" s="24" t="s">
        <v>1426</v>
      </c>
      <c r="C784" s="110">
        <v>55.86</v>
      </c>
      <c r="D784" s="99"/>
      <c r="E784" s="98"/>
    </row>
    <row r="785" spans="1:5">
      <c r="A785" s="9">
        <v>78.77</v>
      </c>
      <c r="B785" s="26" t="s">
        <v>1377</v>
      </c>
      <c r="C785" s="111">
        <v>37.06</v>
      </c>
      <c r="D785" s="99"/>
      <c r="E785" s="98"/>
    </row>
    <row r="786" spans="1:5">
      <c r="A786" s="8">
        <v>49.51</v>
      </c>
      <c r="B786" s="24" t="s">
        <v>1426</v>
      </c>
      <c r="C786" s="110">
        <v>13.04</v>
      </c>
      <c r="D786" s="99"/>
      <c r="E786" s="98"/>
    </row>
    <row r="787" spans="1:5">
      <c r="A787" s="9">
        <v>80.09</v>
      </c>
      <c r="B787" s="26" t="s">
        <v>1426</v>
      </c>
      <c r="C787" s="111">
        <v>11.7</v>
      </c>
      <c r="D787" s="99"/>
      <c r="E787" s="98"/>
    </row>
    <row r="788" spans="1:5">
      <c r="A788" s="8">
        <v>69.78</v>
      </c>
      <c r="B788" s="24" t="s">
        <v>1426</v>
      </c>
      <c r="C788" s="110">
        <v>64.11</v>
      </c>
      <c r="D788" s="99"/>
      <c r="E788" s="98"/>
    </row>
    <row r="789" spans="1:5">
      <c r="A789" s="9">
        <v>14.3</v>
      </c>
      <c r="B789" s="26" t="s">
        <v>1426</v>
      </c>
      <c r="C789" s="111">
        <v>2.5499999999999998</v>
      </c>
      <c r="D789" s="99"/>
      <c r="E789" s="98"/>
    </row>
    <row r="790" spans="1:5">
      <c r="A790" s="8">
        <v>39.44</v>
      </c>
      <c r="B790" s="24" t="s">
        <v>1377</v>
      </c>
      <c r="C790" s="110">
        <v>0</v>
      </c>
      <c r="D790" s="99"/>
      <c r="E790" s="98"/>
    </row>
    <row r="791" spans="1:5">
      <c r="A791" s="9">
        <v>58.21</v>
      </c>
      <c r="B791" s="26" t="s">
        <v>1377</v>
      </c>
      <c r="C791" s="111">
        <v>26.04</v>
      </c>
      <c r="D791" s="99"/>
      <c r="E791" s="98"/>
    </row>
    <row r="792" spans="1:5">
      <c r="A792" s="8">
        <v>11.98</v>
      </c>
      <c r="B792" s="24" t="s">
        <v>1377</v>
      </c>
      <c r="C792" s="110">
        <v>7.19</v>
      </c>
      <c r="D792" s="99"/>
      <c r="E792" s="98"/>
    </row>
    <row r="793" spans="1:5">
      <c r="A793" s="9">
        <v>17.71</v>
      </c>
      <c r="B793" s="26" t="s">
        <v>1377</v>
      </c>
      <c r="C793" s="111">
        <v>0</v>
      </c>
      <c r="D793" s="99"/>
      <c r="E793" s="98"/>
    </row>
    <row r="794" spans="1:5">
      <c r="A794" s="8">
        <v>94.51</v>
      </c>
      <c r="B794" s="24" t="s">
        <v>1381</v>
      </c>
      <c r="C794" s="110">
        <v>79.33</v>
      </c>
      <c r="D794" s="99"/>
      <c r="E794" s="98"/>
    </row>
    <row r="795" spans="1:5">
      <c r="A795" s="9">
        <v>29.26</v>
      </c>
      <c r="B795" s="26" t="s">
        <v>1381</v>
      </c>
      <c r="C795" s="111">
        <v>14.14</v>
      </c>
      <c r="D795" s="99"/>
      <c r="E795" s="98"/>
    </row>
    <row r="796" spans="1:5">
      <c r="A796" s="8">
        <v>68.17</v>
      </c>
      <c r="B796" s="24" t="s">
        <v>1377</v>
      </c>
      <c r="C796" s="110">
        <v>11.03</v>
      </c>
      <c r="D796" s="99"/>
      <c r="E796" s="98"/>
    </row>
    <row r="797" spans="1:5">
      <c r="A797" s="9">
        <v>78.62</v>
      </c>
      <c r="B797" s="26" t="s">
        <v>1377</v>
      </c>
      <c r="C797" s="111">
        <v>0</v>
      </c>
      <c r="D797" s="99"/>
      <c r="E797" s="98"/>
    </row>
    <row r="798" spans="1:5">
      <c r="A798" s="8">
        <v>84.93</v>
      </c>
      <c r="B798" s="24" t="s">
        <v>1377</v>
      </c>
      <c r="C798" s="110">
        <v>42.72</v>
      </c>
      <c r="D798" s="99"/>
      <c r="E798" s="98"/>
    </row>
    <row r="799" spans="1:5">
      <c r="A799" s="9">
        <v>26.16</v>
      </c>
      <c r="B799" s="26" t="s">
        <v>1377</v>
      </c>
      <c r="C799" s="111">
        <v>0</v>
      </c>
      <c r="D799" s="99"/>
      <c r="E799" s="98"/>
    </row>
    <row r="800" spans="1:5">
      <c r="A800" s="8">
        <v>45.58</v>
      </c>
      <c r="B800" s="24" t="s">
        <v>1381</v>
      </c>
      <c r="C800" s="110">
        <v>10.26</v>
      </c>
      <c r="D800" s="99"/>
      <c r="E800" s="98"/>
    </row>
    <row r="801" spans="1:5">
      <c r="A801" s="9">
        <v>80.59</v>
      </c>
      <c r="B801" s="26" t="s">
        <v>1377</v>
      </c>
      <c r="C801" s="111">
        <v>41.02</v>
      </c>
      <c r="D801" s="99"/>
      <c r="E801" s="98"/>
    </row>
    <row r="802" spans="1:5">
      <c r="A802" s="8">
        <v>26.13</v>
      </c>
      <c r="B802" s="24" t="s">
        <v>1381</v>
      </c>
      <c r="C802" s="110">
        <v>6.5</v>
      </c>
      <c r="D802" s="99"/>
      <c r="E802" s="98"/>
    </row>
    <row r="803" spans="1:5">
      <c r="A803" s="9">
        <v>52.62</v>
      </c>
      <c r="B803" s="26" t="s">
        <v>1377</v>
      </c>
      <c r="C803" s="111">
        <v>46.41</v>
      </c>
      <c r="D803" s="99"/>
      <c r="E803" s="98"/>
    </row>
    <row r="804" spans="1:5">
      <c r="A804" s="8">
        <v>71.459999999999994</v>
      </c>
      <c r="B804" s="24" t="s">
        <v>1377</v>
      </c>
      <c r="C804" s="110">
        <v>0</v>
      </c>
      <c r="D804" s="99"/>
      <c r="E804" s="98"/>
    </row>
    <row r="805" spans="1:5">
      <c r="A805" s="9">
        <v>38.56</v>
      </c>
      <c r="B805" s="26" t="s">
        <v>1381</v>
      </c>
      <c r="C805" s="111">
        <v>7.84</v>
      </c>
      <c r="D805" s="99"/>
      <c r="E805" s="98"/>
    </row>
    <row r="806" spans="1:5">
      <c r="A806" s="8">
        <v>7.11</v>
      </c>
      <c r="B806" s="24" t="s">
        <v>1381</v>
      </c>
      <c r="C806" s="110">
        <v>4.2699999999999996</v>
      </c>
      <c r="D806" s="99"/>
      <c r="E806" s="98"/>
    </row>
    <row r="807" spans="1:5">
      <c r="A807" s="9">
        <v>20.3</v>
      </c>
      <c r="B807" s="26" t="s">
        <v>1377</v>
      </c>
      <c r="C807" s="111">
        <v>0</v>
      </c>
      <c r="D807" s="99"/>
      <c r="E807" s="98"/>
    </row>
    <row r="808" spans="1:5">
      <c r="A808" s="8">
        <v>81.92</v>
      </c>
      <c r="B808" s="24" t="s">
        <v>1377</v>
      </c>
      <c r="C808" s="110">
        <v>71.069999999999993</v>
      </c>
      <c r="D808" s="99"/>
      <c r="E808" s="98"/>
    </row>
    <row r="809" spans="1:5">
      <c r="A809" s="9">
        <v>8.31</v>
      </c>
      <c r="B809" s="26" t="s">
        <v>1381</v>
      </c>
      <c r="C809" s="111">
        <v>0</v>
      </c>
      <c r="D809" s="99"/>
      <c r="E809" s="98"/>
    </row>
    <row r="810" spans="1:5">
      <c r="A810" s="8">
        <v>61.8</v>
      </c>
      <c r="B810" s="24" t="s">
        <v>1377</v>
      </c>
      <c r="C810" s="110">
        <v>0</v>
      </c>
      <c r="D810" s="99"/>
      <c r="E810" s="98"/>
    </row>
    <row r="811" spans="1:5">
      <c r="A811" s="9">
        <v>55.84</v>
      </c>
      <c r="B811" s="26" t="s">
        <v>1377</v>
      </c>
      <c r="C811" s="111">
        <v>6.32</v>
      </c>
      <c r="D811" s="99"/>
      <c r="E811" s="98"/>
    </row>
    <row r="812" spans="1:5">
      <c r="A812" s="8">
        <v>53.38</v>
      </c>
      <c r="B812" s="24" t="s">
        <v>1377</v>
      </c>
      <c r="C812" s="110">
        <v>32.17</v>
      </c>
      <c r="D812" s="99"/>
      <c r="E812" s="98"/>
    </row>
    <row r="813" spans="1:5">
      <c r="A813" s="9">
        <v>69.63</v>
      </c>
      <c r="B813" s="26" t="s">
        <v>1377</v>
      </c>
      <c r="C813" s="111">
        <v>40.049999999999997</v>
      </c>
      <c r="D813" s="99"/>
      <c r="E813" s="98"/>
    </row>
    <row r="814" spans="1:5">
      <c r="A814" s="8">
        <v>37.49</v>
      </c>
      <c r="B814" s="24" t="s">
        <v>1426</v>
      </c>
      <c r="C814" s="110">
        <v>18.43</v>
      </c>
      <c r="D814" s="99"/>
      <c r="E814" s="98"/>
    </row>
    <row r="815" spans="1:5">
      <c r="A815" s="9">
        <v>60.61</v>
      </c>
      <c r="B815" s="26" t="s">
        <v>1426</v>
      </c>
      <c r="C815" s="111">
        <v>37.409999999999997</v>
      </c>
      <c r="D815" s="99"/>
      <c r="E815" s="98"/>
    </row>
    <row r="816" spans="1:5">
      <c r="A816" s="8">
        <v>60.71</v>
      </c>
      <c r="B816" s="24" t="s">
        <v>1381</v>
      </c>
      <c r="C816" s="110">
        <v>19.82</v>
      </c>
      <c r="D816" s="99"/>
      <c r="E816" s="98"/>
    </row>
    <row r="817" spans="1:5">
      <c r="A817" s="9">
        <v>32.58</v>
      </c>
      <c r="B817" s="26" t="s">
        <v>1426</v>
      </c>
      <c r="C817" s="111">
        <v>26.26</v>
      </c>
      <c r="D817" s="99"/>
      <c r="E817" s="98"/>
    </row>
    <row r="818" spans="1:5">
      <c r="A818" s="8">
        <v>22.74</v>
      </c>
      <c r="B818" s="24" t="s">
        <v>1386</v>
      </c>
      <c r="C818" s="110">
        <v>18.260000000000002</v>
      </c>
      <c r="D818" s="99"/>
      <c r="E818" s="98"/>
    </row>
    <row r="819" spans="1:5">
      <c r="A819" s="9">
        <v>33.479999999999997</v>
      </c>
      <c r="B819" s="26" t="s">
        <v>1377</v>
      </c>
      <c r="C819" s="111">
        <v>7.93</v>
      </c>
      <c r="D819" s="99"/>
      <c r="E819" s="98"/>
    </row>
    <row r="820" spans="1:5">
      <c r="A820" s="8">
        <v>94.22</v>
      </c>
      <c r="B820" s="24" t="s">
        <v>1377</v>
      </c>
      <c r="C820" s="110">
        <v>37.57</v>
      </c>
      <c r="D820" s="99"/>
      <c r="E820" s="98"/>
    </row>
    <row r="821" spans="1:5">
      <c r="A821" s="9">
        <v>37.81</v>
      </c>
      <c r="B821" s="26" t="s">
        <v>1381</v>
      </c>
      <c r="C821" s="111">
        <v>0</v>
      </c>
      <c r="D821" s="99"/>
      <c r="E821" s="98"/>
    </row>
    <row r="822" spans="1:5">
      <c r="A822" s="8">
        <v>6.27</v>
      </c>
      <c r="B822" s="24" t="s">
        <v>1377</v>
      </c>
      <c r="C822" s="110">
        <v>0.71</v>
      </c>
      <c r="D822" s="99"/>
      <c r="E822" s="98"/>
    </row>
    <row r="823" spans="1:5">
      <c r="A823" s="9">
        <v>56.62</v>
      </c>
      <c r="B823" s="26" t="s">
        <v>1377</v>
      </c>
      <c r="C823" s="111">
        <v>34.21</v>
      </c>
      <c r="D823" s="99"/>
      <c r="E823" s="98"/>
    </row>
    <row r="824" spans="1:5">
      <c r="A824" s="8">
        <v>28.62</v>
      </c>
      <c r="B824" s="24" t="s">
        <v>1381</v>
      </c>
      <c r="C824" s="110">
        <v>25.38</v>
      </c>
      <c r="D824" s="99"/>
      <c r="E824" s="98"/>
    </row>
    <row r="825" spans="1:5">
      <c r="A825" s="9">
        <v>77.569999999999993</v>
      </c>
      <c r="B825" s="26" t="s">
        <v>1377</v>
      </c>
      <c r="C825" s="111">
        <v>19.829999999999998</v>
      </c>
      <c r="D825" s="99"/>
      <c r="E825" s="98"/>
    </row>
    <row r="826" spans="1:5">
      <c r="A826" s="8">
        <v>76.63</v>
      </c>
      <c r="B826" s="24" t="s">
        <v>1377</v>
      </c>
      <c r="C826" s="110">
        <v>25.45</v>
      </c>
      <c r="D826" s="99"/>
      <c r="E826" s="98"/>
    </row>
    <row r="827" spans="1:5">
      <c r="A827" s="9">
        <v>22.68</v>
      </c>
      <c r="B827" s="26" t="s">
        <v>1386</v>
      </c>
      <c r="C827" s="111">
        <v>20.92</v>
      </c>
      <c r="D827" s="99"/>
      <c r="E827" s="98"/>
    </row>
    <row r="828" spans="1:5">
      <c r="A828" s="8">
        <v>5.7</v>
      </c>
      <c r="B828" s="24" t="s">
        <v>1377</v>
      </c>
      <c r="C828" s="110">
        <v>0</v>
      </c>
      <c r="D828" s="99"/>
      <c r="E828" s="98"/>
    </row>
    <row r="829" spans="1:5">
      <c r="A829" s="9">
        <v>19.09</v>
      </c>
      <c r="B829" s="26" t="s">
        <v>1377</v>
      </c>
      <c r="C829" s="111">
        <v>12.11</v>
      </c>
      <c r="D829" s="99"/>
      <c r="E829" s="98"/>
    </row>
    <row r="830" spans="1:5">
      <c r="A830" s="8">
        <v>99.68</v>
      </c>
      <c r="B830" s="24" t="s">
        <v>1426</v>
      </c>
      <c r="C830" s="110">
        <v>69.63</v>
      </c>
      <c r="D830" s="99"/>
      <c r="E830" s="98"/>
    </row>
    <row r="831" spans="1:5">
      <c r="A831" s="9">
        <v>41.21</v>
      </c>
      <c r="B831" s="26" t="s">
        <v>1381</v>
      </c>
      <c r="C831" s="111">
        <v>0</v>
      </c>
      <c r="D831" s="99"/>
      <c r="E831" s="98"/>
    </row>
    <row r="832" spans="1:5">
      <c r="A832" s="8">
        <v>78.709999999999994</v>
      </c>
      <c r="B832" s="24" t="s">
        <v>1377</v>
      </c>
      <c r="C832" s="110">
        <v>29.25</v>
      </c>
      <c r="D832" s="99"/>
      <c r="E832" s="98"/>
    </row>
    <row r="833" spans="1:5">
      <c r="A833" s="9">
        <v>68.95</v>
      </c>
      <c r="B833" s="26" t="s">
        <v>1426</v>
      </c>
      <c r="C833" s="111">
        <v>62.92</v>
      </c>
      <c r="D833" s="99"/>
      <c r="E833" s="98"/>
    </row>
    <row r="834" spans="1:5">
      <c r="A834" s="8">
        <v>55.52</v>
      </c>
      <c r="B834" s="24" t="s">
        <v>1386</v>
      </c>
      <c r="C834" s="110">
        <v>0</v>
      </c>
      <c r="D834" s="99"/>
      <c r="E834" s="98"/>
    </row>
    <row r="835" spans="1:5">
      <c r="A835" s="9">
        <v>2.21</v>
      </c>
      <c r="B835" s="26" t="s">
        <v>1377</v>
      </c>
      <c r="C835" s="111">
        <v>0.31</v>
      </c>
      <c r="D835" s="99"/>
      <c r="E835" s="98"/>
    </row>
    <row r="836" spans="1:5">
      <c r="A836" s="8">
        <v>63.06</v>
      </c>
      <c r="B836" s="24" t="s">
        <v>1377</v>
      </c>
      <c r="C836" s="110">
        <v>25.56</v>
      </c>
      <c r="D836" s="99"/>
      <c r="E836" s="98"/>
    </row>
    <row r="837" spans="1:5">
      <c r="A837" s="9">
        <v>36.770000000000003</v>
      </c>
      <c r="B837" s="26" t="s">
        <v>1377</v>
      </c>
      <c r="C837" s="111">
        <v>0</v>
      </c>
      <c r="D837" s="99"/>
      <c r="E837" s="98"/>
    </row>
    <row r="838" spans="1:5">
      <c r="A838" s="8">
        <v>48.27</v>
      </c>
      <c r="B838" s="24" t="s">
        <v>1426</v>
      </c>
      <c r="C838" s="110">
        <v>34.229999999999997</v>
      </c>
      <c r="D838" s="99"/>
      <c r="E838" s="98"/>
    </row>
    <row r="839" spans="1:5">
      <c r="A839" s="9">
        <v>96.35</v>
      </c>
      <c r="B839" s="26" t="s">
        <v>1377</v>
      </c>
      <c r="C839" s="111">
        <v>36.5</v>
      </c>
      <c r="D839" s="99"/>
      <c r="E839" s="98"/>
    </row>
    <row r="840" spans="1:5">
      <c r="A840" s="8">
        <v>98.55</v>
      </c>
      <c r="B840" s="24" t="s">
        <v>1377</v>
      </c>
      <c r="C840" s="110">
        <v>0</v>
      </c>
      <c r="D840" s="99"/>
      <c r="E840" s="98"/>
    </row>
    <row r="841" spans="1:5">
      <c r="A841" s="9">
        <v>31.46</v>
      </c>
      <c r="B841" s="26" t="s">
        <v>1381</v>
      </c>
      <c r="C841" s="111">
        <v>25.58</v>
      </c>
      <c r="D841" s="99"/>
      <c r="E841" s="98"/>
    </row>
    <row r="842" spans="1:5">
      <c r="A842" s="8">
        <v>26.07</v>
      </c>
      <c r="B842" s="24" t="s">
        <v>1377</v>
      </c>
      <c r="C842" s="110">
        <v>0</v>
      </c>
      <c r="D842" s="99"/>
      <c r="E842" s="98"/>
    </row>
    <row r="843" spans="1:5">
      <c r="A843" s="9">
        <v>95.81</v>
      </c>
      <c r="B843" s="26" t="s">
        <v>1377</v>
      </c>
      <c r="C843" s="111">
        <v>55.64</v>
      </c>
      <c r="D843" s="99"/>
      <c r="E843" s="98"/>
    </row>
    <row r="844" spans="1:5">
      <c r="A844" s="8">
        <v>40.130000000000003</v>
      </c>
      <c r="B844" s="24" t="s">
        <v>1381</v>
      </c>
      <c r="C844" s="110">
        <v>0</v>
      </c>
      <c r="D844" s="99"/>
      <c r="E844" s="98"/>
    </row>
    <row r="845" spans="1:5">
      <c r="A845" s="9">
        <v>89.1</v>
      </c>
      <c r="B845" s="26" t="s">
        <v>1426</v>
      </c>
      <c r="C845" s="111">
        <v>0</v>
      </c>
      <c r="D845" s="99"/>
      <c r="E845" s="98"/>
    </row>
    <row r="846" spans="1:5">
      <c r="A846" s="8">
        <v>95.79</v>
      </c>
      <c r="B846" s="24" t="s">
        <v>1426</v>
      </c>
      <c r="C846" s="110">
        <v>0</v>
      </c>
      <c r="D846" s="99"/>
      <c r="E846" s="98"/>
    </row>
    <row r="847" spans="1:5">
      <c r="A847" s="9">
        <v>56.99</v>
      </c>
      <c r="B847" s="26" t="s">
        <v>1426</v>
      </c>
      <c r="C847" s="111">
        <v>32.35</v>
      </c>
      <c r="D847" s="99"/>
      <c r="E847" s="98"/>
    </row>
    <row r="848" spans="1:5">
      <c r="A848" s="8">
        <v>17.579999999999998</v>
      </c>
      <c r="B848" s="24" t="s">
        <v>1386</v>
      </c>
      <c r="C848" s="110">
        <v>9.75</v>
      </c>
      <c r="D848" s="99"/>
      <c r="E848" s="98"/>
    </row>
    <row r="849" spans="1:5">
      <c r="A849" s="9">
        <v>94.32</v>
      </c>
      <c r="B849" s="26" t="s">
        <v>1426</v>
      </c>
      <c r="C849" s="111">
        <v>78.88</v>
      </c>
      <c r="D849" s="99"/>
      <c r="E849" s="98"/>
    </row>
    <row r="850" spans="1:5">
      <c r="A850" s="8">
        <v>6.34</v>
      </c>
      <c r="B850" s="24" t="s">
        <v>1381</v>
      </c>
      <c r="C850" s="110">
        <v>0.95</v>
      </c>
      <c r="D850" s="99"/>
      <c r="E850" s="98"/>
    </row>
    <row r="851" spans="1:5">
      <c r="A851" s="9">
        <v>75.03</v>
      </c>
      <c r="B851" s="26" t="s">
        <v>1381</v>
      </c>
      <c r="C851" s="111">
        <v>0</v>
      </c>
      <c r="D851" s="99"/>
      <c r="E851" s="98"/>
    </row>
    <row r="852" spans="1:5">
      <c r="A852" s="8">
        <v>93.77</v>
      </c>
      <c r="B852" s="24" t="s">
        <v>1426</v>
      </c>
      <c r="C852" s="110">
        <v>64.81</v>
      </c>
      <c r="D852" s="99"/>
      <c r="E852" s="98"/>
    </row>
    <row r="853" spans="1:5">
      <c r="A853" s="9">
        <v>42.37</v>
      </c>
      <c r="B853" s="26" t="s">
        <v>1426</v>
      </c>
      <c r="C853" s="111">
        <v>0</v>
      </c>
      <c r="D853" s="99"/>
      <c r="E853" s="98"/>
    </row>
    <row r="854" spans="1:5">
      <c r="A854" s="8">
        <v>61.5</v>
      </c>
      <c r="B854" s="24" t="s">
        <v>1377</v>
      </c>
      <c r="C854" s="110">
        <v>52.33</v>
      </c>
      <c r="D854" s="99"/>
      <c r="E854" s="98"/>
    </row>
    <row r="855" spans="1:5">
      <c r="A855" s="9">
        <v>86.2</v>
      </c>
      <c r="B855" s="26" t="s">
        <v>1426</v>
      </c>
      <c r="C855" s="111">
        <v>0</v>
      </c>
      <c r="D855" s="99"/>
      <c r="E855" s="98"/>
    </row>
    <row r="856" spans="1:5">
      <c r="A856" s="8">
        <v>39.799999999999997</v>
      </c>
      <c r="B856" s="24" t="s">
        <v>1377</v>
      </c>
      <c r="C856" s="110">
        <v>5.87</v>
      </c>
      <c r="D856" s="99"/>
      <c r="E856" s="98"/>
    </row>
    <row r="857" spans="1:5">
      <c r="A857" s="9">
        <v>38.93</v>
      </c>
      <c r="B857" s="26" t="s">
        <v>1426</v>
      </c>
      <c r="C857" s="111">
        <v>5.89</v>
      </c>
      <c r="D857" s="99"/>
      <c r="E857" s="98"/>
    </row>
    <row r="858" spans="1:5">
      <c r="A858" s="8">
        <v>44.66</v>
      </c>
      <c r="B858" s="24" t="s">
        <v>1377</v>
      </c>
      <c r="C858" s="110">
        <v>4.79</v>
      </c>
      <c r="D858" s="99"/>
      <c r="E858" s="98"/>
    </row>
    <row r="859" spans="1:5">
      <c r="A859" s="9">
        <v>14.33</v>
      </c>
      <c r="B859" s="26" t="s">
        <v>1386</v>
      </c>
      <c r="C859" s="111">
        <v>9.5399999999999991</v>
      </c>
      <c r="D859" s="99"/>
      <c r="E859" s="98"/>
    </row>
    <row r="860" spans="1:5">
      <c r="A860" s="8">
        <v>15.98</v>
      </c>
      <c r="B860" s="24" t="s">
        <v>1381</v>
      </c>
      <c r="C860" s="110">
        <v>14.49</v>
      </c>
      <c r="D860" s="99"/>
      <c r="E860" s="98"/>
    </row>
    <row r="861" spans="1:5">
      <c r="A861" s="9">
        <v>24.77</v>
      </c>
      <c r="B861" s="26" t="s">
        <v>1386</v>
      </c>
      <c r="C861" s="111">
        <v>14.26</v>
      </c>
      <c r="D861" s="99"/>
      <c r="E861" s="98"/>
    </row>
    <row r="862" spans="1:5">
      <c r="A862" s="8">
        <v>67</v>
      </c>
      <c r="B862" s="24" t="s">
        <v>1381</v>
      </c>
      <c r="C862" s="110">
        <v>0</v>
      </c>
      <c r="D862" s="99"/>
      <c r="E862" s="98"/>
    </row>
    <row r="863" spans="1:5">
      <c r="A863" s="9">
        <v>38.01</v>
      </c>
      <c r="B863" s="26" t="s">
        <v>1381</v>
      </c>
      <c r="C863" s="111">
        <v>19.940000000000001</v>
      </c>
      <c r="D863" s="99"/>
      <c r="E863" s="98"/>
    </row>
    <row r="864" spans="1:5">
      <c r="A864" s="8">
        <v>96.74</v>
      </c>
      <c r="B864" s="24" t="s">
        <v>1377</v>
      </c>
      <c r="C864" s="110">
        <v>88.8</v>
      </c>
      <c r="D864" s="99"/>
      <c r="E864" s="98"/>
    </row>
    <row r="865" spans="1:5">
      <c r="A865" s="9">
        <v>29.27</v>
      </c>
      <c r="B865" s="26" t="s">
        <v>1426</v>
      </c>
      <c r="C865" s="111">
        <v>5.0999999999999996</v>
      </c>
      <c r="D865" s="99"/>
      <c r="E865" s="98"/>
    </row>
    <row r="866" spans="1:5">
      <c r="A866" s="8">
        <v>38.75</v>
      </c>
      <c r="B866" s="24" t="s">
        <v>1377</v>
      </c>
      <c r="C866" s="110">
        <v>0</v>
      </c>
      <c r="D866" s="99"/>
      <c r="E866" s="98"/>
    </row>
    <row r="867" spans="1:5">
      <c r="A867" s="9">
        <v>13.13</v>
      </c>
      <c r="B867" s="26" t="s">
        <v>1377</v>
      </c>
      <c r="C867" s="111">
        <v>10.16</v>
      </c>
      <c r="D867" s="99"/>
      <c r="E867" s="98"/>
    </row>
    <row r="868" spans="1:5">
      <c r="A868" s="8">
        <v>72.12</v>
      </c>
      <c r="B868" s="24" t="s">
        <v>1377</v>
      </c>
      <c r="C868" s="110">
        <v>39.96</v>
      </c>
      <c r="D868" s="99"/>
      <c r="E868" s="98"/>
    </row>
    <row r="869" spans="1:5">
      <c r="A869" s="9">
        <v>93.26</v>
      </c>
      <c r="B869" s="26" t="s">
        <v>1426</v>
      </c>
      <c r="C869" s="111">
        <v>25.9</v>
      </c>
      <c r="D869" s="99"/>
      <c r="E869" s="98"/>
    </row>
    <row r="870" spans="1:5">
      <c r="A870" s="8">
        <v>26.72</v>
      </c>
      <c r="B870" s="24" t="s">
        <v>1377</v>
      </c>
      <c r="C870" s="110">
        <v>0</v>
      </c>
      <c r="D870" s="99"/>
      <c r="E870" s="98"/>
    </row>
    <row r="871" spans="1:5">
      <c r="A871" s="9">
        <v>87.66</v>
      </c>
      <c r="B871" s="26" t="s">
        <v>1377</v>
      </c>
      <c r="C871" s="111">
        <v>59.58</v>
      </c>
      <c r="D871" s="99"/>
      <c r="E871" s="98"/>
    </row>
    <row r="872" spans="1:5">
      <c r="A872" s="8">
        <v>82.91</v>
      </c>
      <c r="B872" s="24" t="s">
        <v>1377</v>
      </c>
      <c r="C872" s="110">
        <v>73.66</v>
      </c>
      <c r="D872" s="99"/>
      <c r="E872" s="98"/>
    </row>
    <row r="873" spans="1:5">
      <c r="A873" s="9">
        <v>48.9</v>
      </c>
      <c r="B873" s="26" t="s">
        <v>1377</v>
      </c>
      <c r="C873" s="111">
        <v>22.57</v>
      </c>
      <c r="D873" s="99"/>
      <c r="E873" s="98"/>
    </row>
    <row r="874" spans="1:5">
      <c r="A874" s="8">
        <v>80.81</v>
      </c>
      <c r="B874" s="24" t="s">
        <v>1377</v>
      </c>
      <c r="C874" s="110">
        <v>50.84</v>
      </c>
      <c r="D874" s="99"/>
      <c r="E874" s="98"/>
    </row>
    <row r="875" spans="1:5">
      <c r="A875" s="9">
        <v>60.49</v>
      </c>
      <c r="B875" s="26" t="s">
        <v>1386</v>
      </c>
      <c r="C875" s="111">
        <v>55.74</v>
      </c>
      <c r="D875" s="99"/>
      <c r="E875" s="98"/>
    </row>
    <row r="876" spans="1:5">
      <c r="A876" s="8">
        <v>15.93</v>
      </c>
      <c r="B876" s="24" t="s">
        <v>1377</v>
      </c>
      <c r="C876" s="110">
        <v>5.48</v>
      </c>
      <c r="D876" s="99"/>
      <c r="E876" s="98"/>
    </row>
    <row r="877" spans="1:5">
      <c r="A877" s="9">
        <v>23.44</v>
      </c>
      <c r="B877" s="26" t="s">
        <v>1377</v>
      </c>
      <c r="C877" s="111">
        <v>21.79</v>
      </c>
      <c r="D877" s="99"/>
      <c r="E877" s="98"/>
    </row>
    <row r="878" spans="1:5">
      <c r="A878" s="8">
        <v>83.15</v>
      </c>
      <c r="B878" s="24" t="s">
        <v>1377</v>
      </c>
      <c r="C878" s="110">
        <v>53.89</v>
      </c>
      <c r="D878" s="99"/>
      <c r="E878" s="98"/>
    </row>
    <row r="879" spans="1:5">
      <c r="A879" s="9">
        <v>70.900000000000006</v>
      </c>
      <c r="B879" s="26" t="s">
        <v>1377</v>
      </c>
      <c r="C879" s="111">
        <v>31.35</v>
      </c>
      <c r="D879" s="99"/>
      <c r="E879" s="98"/>
    </row>
    <row r="880" spans="1:5">
      <c r="A880" s="8">
        <v>98.23</v>
      </c>
      <c r="B880" s="24" t="s">
        <v>1381</v>
      </c>
      <c r="C880" s="110">
        <v>0</v>
      </c>
      <c r="D880" s="99"/>
      <c r="E880" s="98"/>
    </row>
    <row r="881" spans="1:5">
      <c r="A881" s="9">
        <v>57.04</v>
      </c>
      <c r="B881" s="26" t="s">
        <v>1381</v>
      </c>
      <c r="C881" s="111">
        <v>25.34</v>
      </c>
      <c r="D881" s="99"/>
      <c r="E881" s="98"/>
    </row>
    <row r="882" spans="1:5">
      <c r="A882" s="8">
        <v>5.88</v>
      </c>
      <c r="B882" s="24" t="s">
        <v>1377</v>
      </c>
      <c r="C882" s="110">
        <v>0.86</v>
      </c>
      <c r="D882" s="99"/>
      <c r="E882" s="98"/>
    </row>
    <row r="883" spans="1:5">
      <c r="A883" s="9">
        <v>67.23</v>
      </c>
      <c r="B883" s="26" t="s">
        <v>1426</v>
      </c>
      <c r="C883" s="111">
        <v>7.5</v>
      </c>
      <c r="D883" s="99"/>
      <c r="E883" s="98"/>
    </row>
    <row r="884" spans="1:5">
      <c r="A884" s="8">
        <v>51.36</v>
      </c>
      <c r="B884" s="24" t="s">
        <v>1377</v>
      </c>
      <c r="C884" s="110">
        <v>37.03</v>
      </c>
      <c r="D884" s="99"/>
      <c r="E884" s="98"/>
    </row>
    <row r="885" spans="1:5">
      <c r="A885" s="9">
        <v>93.74</v>
      </c>
      <c r="B885" s="26" t="s">
        <v>1377</v>
      </c>
      <c r="C885" s="111">
        <v>0</v>
      </c>
      <c r="D885" s="99"/>
      <c r="E885" s="98"/>
    </row>
    <row r="886" spans="1:5">
      <c r="A886" s="8">
        <v>59.65</v>
      </c>
      <c r="B886" s="24" t="s">
        <v>1377</v>
      </c>
      <c r="C886" s="110">
        <v>5.99</v>
      </c>
      <c r="D886" s="99"/>
      <c r="E886" s="98"/>
    </row>
    <row r="887" spans="1:5">
      <c r="A887" s="9">
        <v>86.82</v>
      </c>
      <c r="B887" s="26" t="s">
        <v>1377</v>
      </c>
      <c r="C887" s="111">
        <v>26.66</v>
      </c>
      <c r="D887" s="99"/>
      <c r="E887" s="98"/>
    </row>
    <row r="888" spans="1:5">
      <c r="A888" s="8">
        <v>65.08</v>
      </c>
      <c r="B888" s="24" t="s">
        <v>1386</v>
      </c>
      <c r="C888" s="110">
        <v>0</v>
      </c>
      <c r="D888" s="99"/>
      <c r="E888" s="98"/>
    </row>
    <row r="889" spans="1:5">
      <c r="A889" s="9">
        <v>65.55</v>
      </c>
      <c r="B889" s="26" t="s">
        <v>1377</v>
      </c>
      <c r="C889" s="111">
        <v>36.9</v>
      </c>
      <c r="D889" s="99"/>
      <c r="E889" s="98"/>
    </row>
    <row r="890" spans="1:5">
      <c r="A890" s="8">
        <v>31.57</v>
      </c>
      <c r="B890" s="24" t="s">
        <v>1386</v>
      </c>
      <c r="C890" s="110">
        <v>28.75</v>
      </c>
      <c r="D890" s="99"/>
      <c r="E890" s="98"/>
    </row>
    <row r="891" spans="1:5">
      <c r="A891" s="9">
        <v>15.33</v>
      </c>
      <c r="B891" s="26" t="s">
        <v>1377</v>
      </c>
      <c r="C891" s="111">
        <v>14.47</v>
      </c>
      <c r="D891" s="99"/>
      <c r="E891" s="98"/>
    </row>
    <row r="892" spans="1:5">
      <c r="A892" s="8">
        <v>5.94</v>
      </c>
      <c r="B892" s="24" t="s">
        <v>1377</v>
      </c>
      <c r="C892" s="110">
        <v>2.62</v>
      </c>
      <c r="D892" s="99"/>
      <c r="E892" s="98"/>
    </row>
    <row r="893" spans="1:5">
      <c r="A893" s="9">
        <v>39.18</v>
      </c>
      <c r="B893" s="26" t="s">
        <v>1377</v>
      </c>
      <c r="C893" s="111">
        <v>0</v>
      </c>
      <c r="D893" s="99"/>
      <c r="E893" s="98"/>
    </row>
    <row r="894" spans="1:5">
      <c r="A894" s="8">
        <v>97.53</v>
      </c>
      <c r="B894" s="24" t="s">
        <v>1377</v>
      </c>
      <c r="C894" s="110">
        <v>0</v>
      </c>
      <c r="D894" s="99"/>
      <c r="E894" s="98"/>
    </row>
    <row r="895" spans="1:5">
      <c r="A895" s="9">
        <v>59.76</v>
      </c>
      <c r="B895" s="26" t="s">
        <v>1386</v>
      </c>
      <c r="C895" s="111">
        <v>26.98</v>
      </c>
      <c r="D895" s="99"/>
      <c r="E895" s="98"/>
    </row>
    <row r="896" spans="1:5">
      <c r="A896" s="8">
        <v>62.46</v>
      </c>
      <c r="B896" s="24" t="s">
        <v>1426</v>
      </c>
      <c r="C896" s="110">
        <v>41.15</v>
      </c>
      <c r="D896" s="99"/>
      <c r="E896" s="98"/>
    </row>
    <row r="897" spans="1:5">
      <c r="A897" s="9">
        <v>31.43</v>
      </c>
      <c r="B897" s="26" t="s">
        <v>1377</v>
      </c>
      <c r="C897" s="111">
        <v>19.37</v>
      </c>
      <c r="D897" s="99"/>
      <c r="E897" s="98"/>
    </row>
    <row r="898" spans="1:5">
      <c r="A898" s="8">
        <v>23.42</v>
      </c>
      <c r="B898" s="24" t="s">
        <v>1386</v>
      </c>
      <c r="C898" s="110">
        <v>6.81</v>
      </c>
      <c r="D898" s="99"/>
      <c r="E898" s="98"/>
    </row>
    <row r="899" spans="1:5">
      <c r="A899" s="9">
        <v>98.84</v>
      </c>
      <c r="B899" s="26" t="s">
        <v>1426</v>
      </c>
      <c r="C899" s="111">
        <v>30.82</v>
      </c>
      <c r="D899" s="99"/>
      <c r="E899" s="98"/>
    </row>
    <row r="900" spans="1:5">
      <c r="A900" s="8">
        <v>69.44</v>
      </c>
      <c r="B900" s="24" t="s">
        <v>1377</v>
      </c>
      <c r="C900" s="110">
        <v>23.89</v>
      </c>
      <c r="D900" s="99"/>
      <c r="E900" s="98"/>
    </row>
    <row r="901" spans="1:5">
      <c r="A901" s="9">
        <v>4.6900000000000004</v>
      </c>
      <c r="B901" s="26" t="s">
        <v>1377</v>
      </c>
      <c r="C901" s="111">
        <v>3.35</v>
      </c>
      <c r="D901" s="99"/>
      <c r="E901" s="98"/>
    </row>
    <row r="902" spans="1:5">
      <c r="A902" s="8">
        <v>78.099999999999994</v>
      </c>
      <c r="B902" s="24" t="s">
        <v>1377</v>
      </c>
      <c r="C902" s="110">
        <v>29.77</v>
      </c>
      <c r="D902" s="99"/>
      <c r="E902" s="98"/>
    </row>
    <row r="903" spans="1:5">
      <c r="A903" s="9">
        <v>92.35</v>
      </c>
      <c r="B903" s="26" t="s">
        <v>1426</v>
      </c>
      <c r="C903" s="111">
        <v>29.6</v>
      </c>
      <c r="D903" s="99"/>
      <c r="E903" s="98"/>
    </row>
    <row r="904" spans="1:5">
      <c r="A904" s="8">
        <v>37.729999999999997</v>
      </c>
      <c r="B904" s="24" t="s">
        <v>1381</v>
      </c>
      <c r="C904" s="110">
        <v>4.8499999999999996</v>
      </c>
      <c r="D904" s="99"/>
      <c r="E904" s="98"/>
    </row>
    <row r="905" spans="1:5">
      <c r="A905" s="9">
        <v>65.95</v>
      </c>
      <c r="B905" s="26" t="s">
        <v>1377</v>
      </c>
      <c r="C905" s="111">
        <v>52.65</v>
      </c>
      <c r="D905" s="99"/>
      <c r="E905" s="98"/>
    </row>
    <row r="906" spans="1:5">
      <c r="A906" s="8">
        <v>38.76</v>
      </c>
      <c r="B906" s="24" t="s">
        <v>1377</v>
      </c>
      <c r="C906" s="110">
        <v>19.22</v>
      </c>
      <c r="D906" s="99"/>
      <c r="E906" s="98"/>
    </row>
    <row r="907" spans="1:5">
      <c r="A907" s="9">
        <v>54.12</v>
      </c>
      <c r="B907" s="26" t="s">
        <v>1377</v>
      </c>
      <c r="C907" s="111">
        <v>23.39</v>
      </c>
      <c r="D907" s="99"/>
      <c r="E907" s="98"/>
    </row>
    <row r="908" spans="1:5">
      <c r="A908" s="8">
        <v>52.51</v>
      </c>
      <c r="B908" s="24" t="s">
        <v>1426</v>
      </c>
      <c r="C908" s="110">
        <v>30.85</v>
      </c>
      <c r="D908" s="99"/>
      <c r="E908" s="98"/>
    </row>
    <row r="909" spans="1:5">
      <c r="A909" s="9">
        <v>26.11</v>
      </c>
      <c r="B909" s="26" t="s">
        <v>1426</v>
      </c>
      <c r="C909" s="111">
        <v>12.32</v>
      </c>
      <c r="D909" s="99"/>
      <c r="E909" s="98"/>
    </row>
    <row r="910" spans="1:5">
      <c r="A910" s="8">
        <v>89.97</v>
      </c>
      <c r="B910" s="24" t="s">
        <v>1386</v>
      </c>
      <c r="C910" s="110">
        <v>0</v>
      </c>
      <c r="D910" s="99"/>
      <c r="E910" s="98"/>
    </row>
    <row r="911" spans="1:5">
      <c r="A911" s="9">
        <v>22.46</v>
      </c>
      <c r="B911" s="26" t="s">
        <v>1426</v>
      </c>
      <c r="C911" s="111">
        <v>3.55</v>
      </c>
      <c r="D911" s="99"/>
      <c r="E911" s="98"/>
    </row>
    <row r="912" spans="1:5">
      <c r="A912" s="8">
        <v>17.14</v>
      </c>
      <c r="B912" s="24" t="s">
        <v>1377</v>
      </c>
      <c r="C912" s="110">
        <v>0</v>
      </c>
      <c r="D912" s="99"/>
      <c r="E912" s="98"/>
    </row>
    <row r="913" spans="1:5">
      <c r="A913" s="9">
        <v>63.97</v>
      </c>
      <c r="B913" s="26" t="s">
        <v>1377</v>
      </c>
      <c r="C913" s="111">
        <v>41.19</v>
      </c>
      <c r="D913" s="99"/>
      <c r="E913" s="98"/>
    </row>
    <row r="914" spans="1:5">
      <c r="A914" s="8">
        <v>34.61</v>
      </c>
      <c r="B914" s="24" t="s">
        <v>1381</v>
      </c>
      <c r="C914" s="110">
        <v>14.8</v>
      </c>
      <c r="D914" s="99"/>
      <c r="E914" s="98"/>
    </row>
    <row r="915" spans="1:5">
      <c r="A915" s="9">
        <v>25.66</v>
      </c>
      <c r="B915" s="26" t="s">
        <v>1386</v>
      </c>
      <c r="C915" s="111">
        <v>0</v>
      </c>
      <c r="D915" s="99"/>
      <c r="E915" s="98"/>
    </row>
    <row r="916" spans="1:5">
      <c r="A916" s="8">
        <v>69.989999999999995</v>
      </c>
      <c r="B916" s="24" t="s">
        <v>1377</v>
      </c>
      <c r="C916" s="110">
        <v>0</v>
      </c>
      <c r="D916" s="99"/>
      <c r="E916" s="98"/>
    </row>
    <row r="917" spans="1:5">
      <c r="A917" s="9">
        <v>11.25</v>
      </c>
      <c r="B917" s="26" t="s">
        <v>1426</v>
      </c>
      <c r="C917" s="111">
        <v>5.85</v>
      </c>
      <c r="D917" s="99"/>
      <c r="E917" s="98"/>
    </row>
    <row r="918" spans="1:5">
      <c r="A918" s="8">
        <v>56.2</v>
      </c>
      <c r="B918" s="24" t="s">
        <v>1377</v>
      </c>
      <c r="C918" s="110">
        <v>23.62</v>
      </c>
      <c r="D918" s="99"/>
      <c r="E918" s="98"/>
    </row>
    <row r="919" spans="1:5">
      <c r="A919" s="9">
        <v>73.86</v>
      </c>
      <c r="B919" s="26" t="s">
        <v>1426</v>
      </c>
      <c r="C919" s="111">
        <v>62.46</v>
      </c>
      <c r="D919" s="99"/>
      <c r="E919" s="98"/>
    </row>
    <row r="920" spans="1:5">
      <c r="A920" s="8">
        <v>58.43</v>
      </c>
      <c r="B920" s="24" t="s">
        <v>1426</v>
      </c>
      <c r="C920" s="110">
        <v>0</v>
      </c>
      <c r="D920" s="99"/>
      <c r="E920" s="98"/>
    </row>
    <row r="921" spans="1:5">
      <c r="A921" s="9">
        <v>45.37</v>
      </c>
      <c r="B921" s="26" t="s">
        <v>1386</v>
      </c>
      <c r="C921" s="111">
        <v>20.51</v>
      </c>
      <c r="D921" s="99"/>
      <c r="E921" s="98"/>
    </row>
    <row r="922" spans="1:5">
      <c r="A922" s="8">
        <v>91.29</v>
      </c>
      <c r="B922" s="24" t="s">
        <v>1377</v>
      </c>
      <c r="C922" s="110">
        <v>71.95</v>
      </c>
      <c r="D922" s="99"/>
      <c r="E922" s="98"/>
    </row>
    <row r="923" spans="1:5">
      <c r="A923" s="9">
        <v>12.59</v>
      </c>
      <c r="B923" s="26" t="s">
        <v>1377</v>
      </c>
      <c r="C923" s="111">
        <v>4.66</v>
      </c>
      <c r="D923" s="99"/>
      <c r="E923" s="98"/>
    </row>
    <row r="924" spans="1:5">
      <c r="A924" s="8">
        <v>67.17</v>
      </c>
      <c r="B924" s="24" t="s">
        <v>1377</v>
      </c>
      <c r="C924" s="110">
        <v>11.06</v>
      </c>
      <c r="D924" s="99"/>
      <c r="E924" s="98"/>
    </row>
    <row r="925" spans="1:5">
      <c r="A925" s="9">
        <v>21.27</v>
      </c>
      <c r="B925" s="26" t="s">
        <v>1426</v>
      </c>
      <c r="C925" s="111">
        <v>0</v>
      </c>
      <c r="D925" s="99"/>
      <c r="E925" s="98"/>
    </row>
    <row r="926" spans="1:5">
      <c r="A926" s="8">
        <v>18.5</v>
      </c>
      <c r="B926" s="24" t="s">
        <v>1381</v>
      </c>
      <c r="C926" s="110">
        <v>9.89</v>
      </c>
      <c r="D926" s="99"/>
      <c r="E926" s="98"/>
    </row>
    <row r="927" spans="1:5">
      <c r="A927" s="9">
        <v>42.3</v>
      </c>
      <c r="B927" s="26" t="s">
        <v>1377</v>
      </c>
      <c r="C927" s="111">
        <v>13.66</v>
      </c>
      <c r="D927" s="99"/>
      <c r="E927" s="98"/>
    </row>
    <row r="928" spans="1:5">
      <c r="A928" s="8">
        <v>18.59</v>
      </c>
      <c r="B928" s="24" t="s">
        <v>1386</v>
      </c>
      <c r="C928" s="110">
        <v>10.09</v>
      </c>
      <c r="D928" s="99"/>
      <c r="E928" s="98"/>
    </row>
    <row r="929" spans="1:5">
      <c r="A929" s="9">
        <v>31.77</v>
      </c>
      <c r="B929" s="26" t="s">
        <v>1381</v>
      </c>
      <c r="C929" s="111">
        <v>6.2</v>
      </c>
      <c r="D929" s="99"/>
      <c r="E929" s="98"/>
    </row>
    <row r="930" spans="1:5">
      <c r="A930" s="8">
        <v>19.12</v>
      </c>
      <c r="B930" s="24" t="s">
        <v>1386</v>
      </c>
      <c r="C930" s="110">
        <v>6.49</v>
      </c>
      <c r="D930" s="99"/>
      <c r="E930" s="98"/>
    </row>
    <row r="931" spans="1:5">
      <c r="A931" s="9">
        <v>86.41</v>
      </c>
      <c r="B931" s="26" t="s">
        <v>1381</v>
      </c>
      <c r="C931" s="111">
        <v>15.73</v>
      </c>
      <c r="D931" s="99"/>
      <c r="E931" s="98"/>
    </row>
    <row r="932" spans="1:5">
      <c r="A932" s="8">
        <v>87.64</v>
      </c>
      <c r="B932" s="24" t="s">
        <v>1377</v>
      </c>
      <c r="C932" s="110">
        <v>0</v>
      </c>
      <c r="D932" s="99"/>
      <c r="E932" s="98"/>
    </row>
    <row r="933" spans="1:5">
      <c r="A933" s="9">
        <v>19.670000000000002</v>
      </c>
      <c r="B933" s="26" t="s">
        <v>1386</v>
      </c>
      <c r="C933" s="111">
        <v>17</v>
      </c>
      <c r="D933" s="99"/>
      <c r="E933" s="98"/>
    </row>
    <row r="934" spans="1:5">
      <c r="A934" s="8">
        <v>17.920000000000002</v>
      </c>
      <c r="B934" s="24" t="s">
        <v>1377</v>
      </c>
      <c r="C934" s="110">
        <v>14.32</v>
      </c>
      <c r="D934" s="99"/>
      <c r="E934" s="98"/>
    </row>
    <row r="935" spans="1:5">
      <c r="A935" s="9">
        <v>88.32</v>
      </c>
      <c r="B935" s="26" t="s">
        <v>1377</v>
      </c>
      <c r="C935" s="111">
        <v>64.91</v>
      </c>
      <c r="D935" s="99"/>
      <c r="E935" s="98"/>
    </row>
    <row r="936" spans="1:5">
      <c r="A936" s="8">
        <v>46.03</v>
      </c>
      <c r="B936" s="24" t="s">
        <v>1386</v>
      </c>
      <c r="C936" s="110">
        <v>0</v>
      </c>
      <c r="D936" s="99"/>
      <c r="E936" s="98"/>
    </row>
    <row r="937" spans="1:5">
      <c r="A937" s="9">
        <v>67.63</v>
      </c>
      <c r="B937" s="26" t="s">
        <v>1381</v>
      </c>
      <c r="C937" s="111">
        <v>37.14</v>
      </c>
      <c r="D937" s="99"/>
      <c r="E937" s="98"/>
    </row>
    <row r="938" spans="1:5">
      <c r="A938" s="8">
        <v>39.18</v>
      </c>
      <c r="B938" s="24" t="s">
        <v>1386</v>
      </c>
      <c r="C938" s="110">
        <v>25.06</v>
      </c>
      <c r="D938" s="99"/>
      <c r="E938" s="98"/>
    </row>
    <row r="939" spans="1:5">
      <c r="A939" s="9">
        <v>13.62</v>
      </c>
      <c r="B939" s="26" t="s">
        <v>1426</v>
      </c>
      <c r="C939" s="111">
        <v>0</v>
      </c>
      <c r="D939" s="99"/>
      <c r="E939" s="98"/>
    </row>
    <row r="940" spans="1:5">
      <c r="A940" s="8">
        <v>50.25</v>
      </c>
      <c r="B940" s="24" t="s">
        <v>1377</v>
      </c>
      <c r="C940" s="110">
        <v>45.74</v>
      </c>
      <c r="D940" s="99"/>
      <c r="E940" s="98"/>
    </row>
    <row r="941" spans="1:5">
      <c r="A941" s="9">
        <v>14.7</v>
      </c>
      <c r="B941" s="26" t="s">
        <v>1426</v>
      </c>
      <c r="C941" s="111">
        <v>9</v>
      </c>
      <c r="D941" s="99"/>
      <c r="E941" s="98"/>
    </row>
    <row r="942" spans="1:5">
      <c r="A942" s="8">
        <v>86.3</v>
      </c>
      <c r="B942" s="24" t="s">
        <v>1377</v>
      </c>
      <c r="C942" s="110">
        <v>64.709999999999994</v>
      </c>
      <c r="D942" s="99"/>
      <c r="E942" s="98"/>
    </row>
    <row r="943" spans="1:5">
      <c r="A943" s="9">
        <v>46.27</v>
      </c>
      <c r="B943" s="26" t="s">
        <v>1426</v>
      </c>
      <c r="C943" s="111">
        <v>42.13</v>
      </c>
      <c r="D943" s="99"/>
      <c r="E943" s="98"/>
    </row>
    <row r="944" spans="1:5">
      <c r="A944" s="8">
        <v>25.01</v>
      </c>
      <c r="B944" s="24" t="s">
        <v>1381</v>
      </c>
      <c r="C944" s="110">
        <v>4.7699999999999996</v>
      </c>
      <c r="D944" s="99"/>
      <c r="E944" s="98"/>
    </row>
    <row r="945" spans="1:5">
      <c r="A945" s="9">
        <v>1.98</v>
      </c>
      <c r="B945" s="26" t="s">
        <v>1426</v>
      </c>
      <c r="C945" s="111">
        <v>0</v>
      </c>
      <c r="D945" s="99"/>
      <c r="E945" s="98"/>
    </row>
    <row r="946" spans="1:5">
      <c r="A946" s="8">
        <v>4.87</v>
      </c>
      <c r="B946" s="24" t="s">
        <v>1386</v>
      </c>
      <c r="C946" s="110">
        <v>2.7</v>
      </c>
      <c r="D946" s="99"/>
      <c r="E946" s="98"/>
    </row>
    <row r="947" spans="1:5">
      <c r="A947" s="9">
        <v>57.74</v>
      </c>
      <c r="B947" s="26" t="s">
        <v>1381</v>
      </c>
      <c r="C947" s="111">
        <v>36.15</v>
      </c>
      <c r="D947" s="99"/>
      <c r="E947" s="98"/>
    </row>
    <row r="948" spans="1:5">
      <c r="A948" s="8">
        <v>98.44</v>
      </c>
      <c r="B948" s="24" t="s">
        <v>1377</v>
      </c>
      <c r="C948" s="110">
        <v>0</v>
      </c>
      <c r="D948" s="99"/>
      <c r="E948" s="98"/>
    </row>
    <row r="949" spans="1:5">
      <c r="A949" s="9">
        <v>36.229999999999997</v>
      </c>
      <c r="B949" s="26" t="s">
        <v>1377</v>
      </c>
      <c r="C949" s="111">
        <v>21.03</v>
      </c>
      <c r="D949" s="99"/>
      <c r="E949" s="98"/>
    </row>
    <row r="950" spans="1:5">
      <c r="A950" s="8">
        <v>6.13</v>
      </c>
      <c r="B950" s="24" t="s">
        <v>1377</v>
      </c>
      <c r="C950" s="110">
        <v>5.19</v>
      </c>
      <c r="D950" s="99"/>
      <c r="E950" s="98"/>
    </row>
    <row r="951" spans="1:5">
      <c r="A951" s="9">
        <v>13.16</v>
      </c>
      <c r="B951" s="26" t="s">
        <v>1377</v>
      </c>
      <c r="C951" s="111">
        <v>6.73</v>
      </c>
      <c r="D951" s="99"/>
      <c r="E951" s="98"/>
    </row>
    <row r="952" spans="1:5">
      <c r="A952" s="8">
        <v>94.06</v>
      </c>
      <c r="B952" s="24" t="s">
        <v>1377</v>
      </c>
      <c r="C952" s="110">
        <v>47.6</v>
      </c>
      <c r="D952" s="99"/>
      <c r="E952" s="98"/>
    </row>
    <row r="953" spans="1:5">
      <c r="A953" s="9">
        <v>1.78</v>
      </c>
      <c r="B953" s="26" t="s">
        <v>1377</v>
      </c>
      <c r="C953" s="111">
        <v>0.64</v>
      </c>
      <c r="D953" s="99"/>
      <c r="E953" s="98"/>
    </row>
    <row r="954" spans="1:5">
      <c r="A954" s="8">
        <v>60.48</v>
      </c>
      <c r="B954" s="24" t="s">
        <v>1386</v>
      </c>
      <c r="C954" s="110">
        <v>6.36</v>
      </c>
      <c r="D954" s="99"/>
      <c r="E954" s="98"/>
    </row>
    <row r="955" spans="1:5">
      <c r="A955" s="9">
        <v>17.46</v>
      </c>
      <c r="B955" s="26" t="s">
        <v>1386</v>
      </c>
      <c r="C955" s="111">
        <v>15.79</v>
      </c>
      <c r="D955" s="99"/>
      <c r="E955" s="98"/>
    </row>
    <row r="956" spans="1:5">
      <c r="A956" s="8">
        <v>63.7</v>
      </c>
      <c r="B956" s="24" t="s">
        <v>1381</v>
      </c>
      <c r="C956" s="110">
        <v>39.799999999999997</v>
      </c>
      <c r="D956" s="99"/>
      <c r="E956" s="98"/>
    </row>
    <row r="957" spans="1:5">
      <c r="A957" s="9">
        <v>58.86</v>
      </c>
      <c r="B957" s="26" t="s">
        <v>1377</v>
      </c>
      <c r="C957" s="111">
        <v>0</v>
      </c>
      <c r="D957" s="99"/>
      <c r="E957" s="98"/>
    </row>
    <row r="958" spans="1:5">
      <c r="A958" s="8">
        <v>91.71</v>
      </c>
      <c r="B958" s="24" t="s">
        <v>1377</v>
      </c>
      <c r="C958" s="110">
        <v>30.16</v>
      </c>
      <c r="D958" s="99"/>
      <c r="E958" s="98"/>
    </row>
    <row r="959" spans="1:5">
      <c r="A959" s="9">
        <v>87.51</v>
      </c>
      <c r="B959" s="26" t="s">
        <v>1426</v>
      </c>
      <c r="C959" s="111">
        <v>0</v>
      </c>
      <c r="D959" s="99"/>
      <c r="E959" s="98"/>
    </row>
    <row r="960" spans="1:5">
      <c r="A960" s="8">
        <v>21.11</v>
      </c>
      <c r="B960" s="24" t="s">
        <v>1377</v>
      </c>
      <c r="C960" s="110">
        <v>9.67</v>
      </c>
      <c r="D960" s="99"/>
      <c r="E960" s="98"/>
    </row>
    <row r="961" spans="1:5">
      <c r="A961" s="9">
        <v>43.29</v>
      </c>
      <c r="B961" s="26" t="s">
        <v>1377</v>
      </c>
      <c r="C961" s="111">
        <v>10.73</v>
      </c>
      <c r="D961" s="99"/>
      <c r="E961" s="98"/>
    </row>
    <row r="962" spans="1:5">
      <c r="A962" s="8">
        <v>68.739999999999995</v>
      </c>
      <c r="B962" s="24" t="s">
        <v>1381</v>
      </c>
      <c r="C962" s="110">
        <v>61.01</v>
      </c>
      <c r="D962" s="99"/>
      <c r="E962" s="98"/>
    </row>
    <row r="963" spans="1:5">
      <c r="A963" s="9">
        <v>56.89</v>
      </c>
      <c r="B963" s="26" t="s">
        <v>1377</v>
      </c>
      <c r="C963" s="111">
        <v>41.24</v>
      </c>
      <c r="D963" s="99"/>
      <c r="E963" s="98"/>
    </row>
    <row r="964" spans="1:5">
      <c r="A964" s="8">
        <v>98.71</v>
      </c>
      <c r="B964" s="24" t="s">
        <v>1381</v>
      </c>
      <c r="C964" s="110">
        <v>31.85</v>
      </c>
      <c r="D964" s="99"/>
      <c r="E964" s="98"/>
    </row>
    <row r="965" spans="1:5">
      <c r="A965" s="9">
        <v>4.66</v>
      </c>
      <c r="B965" s="26" t="s">
        <v>1377</v>
      </c>
      <c r="C965" s="111">
        <v>1.39</v>
      </c>
      <c r="D965" s="99"/>
      <c r="E965" s="98"/>
    </row>
    <row r="966" spans="1:5">
      <c r="A966" s="8">
        <v>41.55</v>
      </c>
      <c r="B966" s="24" t="s">
        <v>1426</v>
      </c>
      <c r="C966" s="110">
        <v>31.58</v>
      </c>
      <c r="D966" s="99"/>
      <c r="E966" s="98"/>
    </row>
    <row r="967" spans="1:5">
      <c r="A967" s="9">
        <v>44.37</v>
      </c>
      <c r="B967" s="26" t="s">
        <v>1381</v>
      </c>
      <c r="C967" s="111">
        <v>32.880000000000003</v>
      </c>
      <c r="D967" s="99"/>
      <c r="E967" s="98"/>
    </row>
    <row r="968" spans="1:5">
      <c r="A968" s="8">
        <v>8.07</v>
      </c>
      <c r="B968" s="24" t="s">
        <v>1426</v>
      </c>
      <c r="C968" s="110">
        <v>4.51</v>
      </c>
      <c r="D968" s="99"/>
      <c r="E968" s="98"/>
    </row>
    <row r="969" spans="1:5">
      <c r="A969" s="9">
        <v>75.31</v>
      </c>
      <c r="B969" s="26" t="s">
        <v>1426</v>
      </c>
      <c r="C969" s="111">
        <v>0</v>
      </c>
      <c r="D969" s="99"/>
      <c r="E969" s="98"/>
    </row>
    <row r="970" spans="1:5">
      <c r="A970" s="8">
        <v>9.2200000000000006</v>
      </c>
      <c r="B970" s="24" t="s">
        <v>1377</v>
      </c>
      <c r="C970" s="110">
        <v>1.56</v>
      </c>
      <c r="D970" s="99"/>
      <c r="E970" s="98"/>
    </row>
    <row r="971" spans="1:5">
      <c r="A971" s="9">
        <v>58.07</v>
      </c>
      <c r="B971" s="26" t="s">
        <v>1377</v>
      </c>
      <c r="C971" s="111">
        <v>0</v>
      </c>
      <c r="D971" s="99"/>
      <c r="E971" s="98"/>
    </row>
    <row r="972" spans="1:5">
      <c r="A972" s="8">
        <v>22.88</v>
      </c>
      <c r="B972" s="24" t="s">
        <v>1377</v>
      </c>
      <c r="C972" s="110">
        <v>16.329999999999998</v>
      </c>
      <c r="D972" s="99"/>
      <c r="E972" s="98"/>
    </row>
    <row r="973" spans="1:5">
      <c r="A973" s="9">
        <v>40.06</v>
      </c>
      <c r="B973" s="26" t="s">
        <v>1386</v>
      </c>
      <c r="C973" s="111">
        <v>0</v>
      </c>
      <c r="D973" s="99"/>
      <c r="E973" s="98"/>
    </row>
    <row r="974" spans="1:5">
      <c r="A974" s="8">
        <v>35.61</v>
      </c>
      <c r="B974" s="24" t="s">
        <v>1377</v>
      </c>
      <c r="C974" s="110">
        <v>18.760000000000002</v>
      </c>
      <c r="D974" s="99"/>
      <c r="E974" s="98"/>
    </row>
    <row r="975" spans="1:5">
      <c r="A975" s="9">
        <v>46.64</v>
      </c>
      <c r="B975" s="26" t="s">
        <v>1386</v>
      </c>
      <c r="C975" s="111">
        <v>34.700000000000003</v>
      </c>
      <c r="D975" s="99"/>
      <c r="E975" s="98"/>
    </row>
    <row r="976" spans="1:5">
      <c r="A976" s="8">
        <v>40.69</v>
      </c>
      <c r="B976" s="24" t="s">
        <v>1381</v>
      </c>
      <c r="C976" s="110">
        <v>0</v>
      </c>
      <c r="D976" s="99"/>
      <c r="E976" s="98"/>
    </row>
    <row r="977" spans="1:5">
      <c r="A977" s="9">
        <v>95.61</v>
      </c>
      <c r="B977" s="26" t="s">
        <v>1386</v>
      </c>
      <c r="C977" s="111">
        <v>55.73</v>
      </c>
      <c r="D977" s="99"/>
      <c r="E977" s="98"/>
    </row>
    <row r="978" spans="1:5">
      <c r="A978" s="8">
        <v>39.9</v>
      </c>
      <c r="B978" s="24" t="s">
        <v>1377</v>
      </c>
      <c r="C978" s="110">
        <v>19.489999999999998</v>
      </c>
      <c r="D978" s="99"/>
      <c r="E978" s="98"/>
    </row>
    <row r="979" spans="1:5">
      <c r="A979" s="9">
        <v>91.5</v>
      </c>
      <c r="B979" s="26" t="s">
        <v>1377</v>
      </c>
      <c r="C979" s="111">
        <v>11.87</v>
      </c>
      <c r="D979" s="99"/>
      <c r="E979" s="98"/>
    </row>
    <row r="980" spans="1:5">
      <c r="A980" s="8">
        <v>87.35</v>
      </c>
      <c r="B980" s="24" t="s">
        <v>1377</v>
      </c>
      <c r="C980" s="110">
        <v>58.43</v>
      </c>
      <c r="D980" s="99"/>
      <c r="E980" s="98"/>
    </row>
    <row r="981" spans="1:5">
      <c r="A981" s="9">
        <v>42.55</v>
      </c>
      <c r="B981" s="26" t="s">
        <v>1381</v>
      </c>
      <c r="C981" s="111">
        <v>28.72</v>
      </c>
      <c r="D981" s="99"/>
      <c r="E981" s="98"/>
    </row>
    <row r="982" spans="1:5">
      <c r="A982" s="8">
        <v>92.73</v>
      </c>
      <c r="B982" s="24" t="s">
        <v>1426</v>
      </c>
      <c r="C982" s="110">
        <v>54.17</v>
      </c>
      <c r="D982" s="99"/>
      <c r="E982" s="98"/>
    </row>
    <row r="983" spans="1:5">
      <c r="A983" s="9">
        <v>76.760000000000005</v>
      </c>
      <c r="B983" s="26" t="s">
        <v>1377</v>
      </c>
      <c r="C983" s="111">
        <v>62.86</v>
      </c>
      <c r="D983" s="99"/>
      <c r="E983" s="98"/>
    </row>
    <row r="984" spans="1:5">
      <c r="A984" s="8">
        <v>98.53</v>
      </c>
      <c r="B984" s="24" t="s">
        <v>1386</v>
      </c>
      <c r="C984" s="110">
        <v>0</v>
      </c>
      <c r="D984" s="99"/>
      <c r="E984" s="98"/>
    </row>
    <row r="985" spans="1:5">
      <c r="A985" s="9">
        <v>21.35</v>
      </c>
      <c r="B985" s="26" t="s">
        <v>1381</v>
      </c>
      <c r="C985" s="111">
        <v>6.03</v>
      </c>
      <c r="D985" s="99"/>
      <c r="E985" s="98"/>
    </row>
    <row r="986" spans="1:5">
      <c r="A986" s="8">
        <v>1.83</v>
      </c>
      <c r="B986" s="24" t="s">
        <v>1377</v>
      </c>
      <c r="C986" s="110">
        <v>0.47</v>
      </c>
      <c r="D986" s="99"/>
      <c r="E986" s="98"/>
    </row>
    <row r="987" spans="1:5">
      <c r="A987" s="9">
        <v>65.87</v>
      </c>
      <c r="B987" s="26" t="s">
        <v>1377</v>
      </c>
      <c r="C987" s="111">
        <v>7</v>
      </c>
      <c r="D987" s="99"/>
      <c r="E987" s="98"/>
    </row>
    <row r="988" spans="1:5">
      <c r="A988" s="8">
        <v>10.87</v>
      </c>
      <c r="B988" s="24" t="s">
        <v>1381</v>
      </c>
      <c r="C988" s="110">
        <v>1.64</v>
      </c>
      <c r="D988" s="99"/>
      <c r="E988" s="98"/>
    </row>
    <row r="989" spans="1:5">
      <c r="A989" s="9">
        <v>95.26</v>
      </c>
      <c r="B989" s="26" t="s">
        <v>1426</v>
      </c>
      <c r="C989" s="111">
        <v>26.1</v>
      </c>
      <c r="D989" s="99"/>
      <c r="E989" s="98"/>
    </row>
    <row r="990" spans="1:5">
      <c r="A990" s="8">
        <v>2.38</v>
      </c>
      <c r="B990" s="24" t="s">
        <v>1377</v>
      </c>
      <c r="C990" s="110">
        <v>1.91</v>
      </c>
      <c r="D990" s="99"/>
      <c r="E990" s="98"/>
    </row>
    <row r="991" spans="1:5">
      <c r="A991" s="9">
        <v>38.770000000000003</v>
      </c>
      <c r="B991" s="26" t="s">
        <v>1377</v>
      </c>
      <c r="C991" s="111">
        <v>5.04</v>
      </c>
      <c r="D991" s="99"/>
      <c r="E991" s="98"/>
    </row>
    <row r="992" spans="1:5">
      <c r="A992" s="8">
        <v>7.94</v>
      </c>
      <c r="B992" s="24" t="s">
        <v>1426</v>
      </c>
      <c r="C992" s="110">
        <v>0</v>
      </c>
      <c r="D992" s="99"/>
      <c r="E992" s="98"/>
    </row>
    <row r="993" spans="1:5">
      <c r="A993" s="9">
        <v>34.020000000000003</v>
      </c>
      <c r="B993" s="26" t="s">
        <v>1377</v>
      </c>
      <c r="C993" s="111">
        <v>8.8800000000000008</v>
      </c>
      <c r="D993" s="99"/>
      <c r="E993" s="98"/>
    </row>
    <row r="994" spans="1:5">
      <c r="A994" s="8">
        <v>54.51</v>
      </c>
      <c r="B994" s="24" t="s">
        <v>1377</v>
      </c>
      <c r="C994" s="110">
        <v>11.01</v>
      </c>
      <c r="D994" s="99"/>
      <c r="E994" s="98"/>
    </row>
    <row r="995" spans="1:5">
      <c r="A995" s="9">
        <v>11.98</v>
      </c>
      <c r="B995" s="26" t="s">
        <v>1377</v>
      </c>
      <c r="C995" s="111">
        <v>0</v>
      </c>
      <c r="D995" s="99"/>
      <c r="E995" s="98"/>
    </row>
    <row r="996" spans="1:5">
      <c r="A996" s="8">
        <v>19.18</v>
      </c>
      <c r="B996" s="24" t="s">
        <v>1386</v>
      </c>
      <c r="C996" s="110">
        <v>14.23</v>
      </c>
      <c r="D996" s="99"/>
      <c r="E996" s="98"/>
    </row>
    <row r="997" spans="1:5">
      <c r="A997" s="9">
        <v>74.45</v>
      </c>
      <c r="B997" s="26" t="s">
        <v>1377</v>
      </c>
      <c r="C997" s="111">
        <v>19</v>
      </c>
      <c r="D997" s="99"/>
      <c r="E997" s="98"/>
    </row>
    <row r="998" spans="1:5">
      <c r="A998" s="8">
        <v>8.81</v>
      </c>
      <c r="B998" s="24" t="s">
        <v>1426</v>
      </c>
      <c r="C998" s="110">
        <v>7.08</v>
      </c>
      <c r="D998" s="99"/>
      <c r="E998" s="98"/>
    </row>
    <row r="999" spans="1:5">
      <c r="A999" s="9">
        <v>11.52</v>
      </c>
      <c r="B999" s="26" t="s">
        <v>1377</v>
      </c>
      <c r="C999" s="111">
        <v>8.0399999999999991</v>
      </c>
      <c r="D999" s="99"/>
      <c r="E999" s="98"/>
    </row>
    <row r="1000" spans="1:5">
      <c r="A1000" s="8">
        <v>43.37</v>
      </c>
      <c r="B1000" s="24" t="s">
        <v>1377</v>
      </c>
      <c r="C1000" s="110">
        <v>37.799999999999997</v>
      </c>
      <c r="D1000" s="99"/>
      <c r="E1000" s="98"/>
    </row>
    <row r="1001" spans="1:5">
      <c r="A1001" s="9">
        <v>23.84</v>
      </c>
      <c r="B1001" s="26" t="s">
        <v>1377</v>
      </c>
      <c r="C1001" s="111">
        <v>14.94</v>
      </c>
      <c r="D1001" s="99"/>
      <c r="E1001" s="98"/>
    </row>
    <row r="1002" spans="1:5">
      <c r="A1002" s="8">
        <v>73.959999999999994</v>
      </c>
      <c r="B1002" s="24" t="s">
        <v>1377</v>
      </c>
      <c r="C1002" s="110">
        <v>19.8</v>
      </c>
      <c r="D1002" s="99"/>
      <c r="E1002" s="98"/>
    </row>
    <row r="1003" spans="1:5">
      <c r="A1003" s="9">
        <v>45.46</v>
      </c>
      <c r="B1003" s="26" t="s">
        <v>1426</v>
      </c>
      <c r="C1003" s="111">
        <v>21.23</v>
      </c>
      <c r="D1003" s="99"/>
      <c r="E1003" s="98"/>
    </row>
    <row r="1004" spans="1:5">
      <c r="A1004" s="8">
        <v>72.959999999999994</v>
      </c>
      <c r="B1004" s="24" t="s">
        <v>1377</v>
      </c>
      <c r="C1004" s="110">
        <v>20.8</v>
      </c>
      <c r="D1004" s="99"/>
      <c r="E1004" s="98"/>
    </row>
    <row r="1005" spans="1:5">
      <c r="A1005" s="9">
        <v>71.72</v>
      </c>
      <c r="B1005" s="26" t="s">
        <v>1377</v>
      </c>
      <c r="C1005" s="111">
        <v>0</v>
      </c>
      <c r="D1005" s="99"/>
      <c r="E1005" s="98"/>
    </row>
    <row r="1006" spans="1:5">
      <c r="A1006" s="8">
        <v>80.03</v>
      </c>
      <c r="B1006" s="24" t="s">
        <v>1381</v>
      </c>
      <c r="C1006" s="110">
        <v>63.81</v>
      </c>
      <c r="D1006" s="99"/>
      <c r="E1006" s="98"/>
    </row>
    <row r="1007" spans="1:5">
      <c r="A1007" s="9">
        <v>94.56</v>
      </c>
      <c r="B1007" s="26" t="s">
        <v>1377</v>
      </c>
      <c r="C1007" s="111">
        <v>53.13</v>
      </c>
      <c r="D1007" s="99"/>
      <c r="E1007" s="98"/>
    </row>
    <row r="1008" spans="1:5">
      <c r="A1008" s="8">
        <v>39.46</v>
      </c>
      <c r="B1008" s="24" t="s">
        <v>1381</v>
      </c>
      <c r="C1008" s="110">
        <v>12.3</v>
      </c>
      <c r="D1008" s="99"/>
      <c r="E1008" s="98"/>
    </row>
    <row r="1009" spans="1:5">
      <c r="A1009" s="9">
        <v>52.82</v>
      </c>
      <c r="B1009" s="26" t="s">
        <v>1426</v>
      </c>
      <c r="C1009" s="111">
        <v>11.64</v>
      </c>
      <c r="D1009" s="99"/>
      <c r="E1009" s="98"/>
    </row>
    <row r="1010" spans="1:5">
      <c r="A1010" s="8">
        <v>80.69</v>
      </c>
      <c r="B1010" s="24" t="s">
        <v>1377</v>
      </c>
      <c r="C1010" s="110">
        <v>38.69</v>
      </c>
      <c r="D1010" s="99"/>
      <c r="E1010" s="98"/>
    </row>
    <row r="1011" spans="1:5">
      <c r="A1011" s="9">
        <v>28.06</v>
      </c>
      <c r="B1011" s="26" t="s">
        <v>1377</v>
      </c>
      <c r="C1011" s="111">
        <v>0</v>
      </c>
      <c r="D1011" s="99"/>
      <c r="E1011" s="98"/>
    </row>
    <row r="1012" spans="1:5">
      <c r="A1012" s="8">
        <v>51.19</v>
      </c>
      <c r="B1012" s="24" t="s">
        <v>1386</v>
      </c>
      <c r="C1012" s="110">
        <v>0</v>
      </c>
      <c r="D1012" s="99"/>
      <c r="E1012" s="98"/>
    </row>
    <row r="1013" spans="1:5">
      <c r="A1013" s="9">
        <v>33.15</v>
      </c>
      <c r="B1013" s="26" t="s">
        <v>1426</v>
      </c>
      <c r="C1013" s="111">
        <v>30.11</v>
      </c>
      <c r="D1013" s="99"/>
      <c r="E1013" s="98"/>
    </row>
    <row r="1014" spans="1:5">
      <c r="A1014" s="8">
        <v>62.36</v>
      </c>
      <c r="B1014" s="24" t="s">
        <v>1377</v>
      </c>
      <c r="C1014" s="110">
        <v>0</v>
      </c>
      <c r="D1014" s="99"/>
      <c r="E1014" s="98"/>
    </row>
    <row r="1015" spans="1:5">
      <c r="A1015" s="9">
        <v>29.4</v>
      </c>
      <c r="B1015" s="26" t="s">
        <v>1377</v>
      </c>
      <c r="C1015" s="111">
        <v>4.32</v>
      </c>
      <c r="D1015" s="99"/>
      <c r="E1015" s="98"/>
    </row>
    <row r="1016" spans="1:5">
      <c r="A1016" s="8">
        <v>15.19</v>
      </c>
      <c r="B1016" s="24" t="s">
        <v>1386</v>
      </c>
      <c r="C1016" s="110">
        <v>2.41</v>
      </c>
      <c r="D1016" s="99"/>
      <c r="E1016" s="98"/>
    </row>
    <row r="1017" spans="1:5">
      <c r="A1017" s="9">
        <v>2.14</v>
      </c>
      <c r="B1017" s="26" t="s">
        <v>1377</v>
      </c>
      <c r="C1017" s="111">
        <v>0.77</v>
      </c>
      <c r="D1017" s="99"/>
      <c r="E1017" s="98"/>
    </row>
    <row r="1018" spans="1:5">
      <c r="A1018" s="8">
        <v>38.9</v>
      </c>
      <c r="B1018" s="24" t="s">
        <v>1426</v>
      </c>
      <c r="C1018" s="110">
        <v>0</v>
      </c>
      <c r="D1018" s="99"/>
      <c r="E1018" s="98"/>
    </row>
    <row r="1019" spans="1:5">
      <c r="A1019" s="9">
        <v>24.25</v>
      </c>
      <c r="B1019" s="26" t="s">
        <v>1386</v>
      </c>
      <c r="C1019" s="111">
        <v>21.8</v>
      </c>
      <c r="D1019" s="99"/>
      <c r="E1019" s="98"/>
    </row>
    <row r="1020" spans="1:5">
      <c r="A1020" s="8">
        <v>98.7</v>
      </c>
      <c r="B1020" s="24" t="s">
        <v>1381</v>
      </c>
      <c r="C1020" s="110">
        <v>89.8</v>
      </c>
      <c r="D1020" s="99"/>
      <c r="E1020" s="98"/>
    </row>
    <row r="1021" spans="1:5">
      <c r="A1021" s="9">
        <v>44.76</v>
      </c>
      <c r="B1021" s="26" t="s">
        <v>1377</v>
      </c>
      <c r="C1021" s="111">
        <v>6.76</v>
      </c>
      <c r="D1021" s="99"/>
      <c r="E1021" s="98"/>
    </row>
    <row r="1022" spans="1:5">
      <c r="A1022" s="8">
        <v>57</v>
      </c>
      <c r="B1022" s="24" t="s">
        <v>1386</v>
      </c>
      <c r="C1022" s="110">
        <v>8.3000000000000007</v>
      </c>
      <c r="D1022" s="99"/>
      <c r="E1022" s="98"/>
    </row>
    <row r="1023" spans="1:5">
      <c r="A1023" s="9">
        <v>15.93</v>
      </c>
      <c r="B1023" s="26" t="s">
        <v>1426</v>
      </c>
      <c r="C1023" s="111">
        <v>9.3800000000000008</v>
      </c>
      <c r="D1023" s="99"/>
      <c r="E1023" s="98"/>
    </row>
    <row r="1024" spans="1:5">
      <c r="A1024" s="8">
        <v>76.88</v>
      </c>
      <c r="B1024" s="24" t="s">
        <v>1377</v>
      </c>
      <c r="C1024" s="110">
        <v>17.28</v>
      </c>
      <c r="D1024" s="99"/>
      <c r="E1024" s="98"/>
    </row>
    <row r="1025" spans="1:5">
      <c r="A1025" s="9">
        <v>68.040000000000006</v>
      </c>
      <c r="B1025" s="26" t="s">
        <v>1377</v>
      </c>
      <c r="C1025" s="111">
        <v>0</v>
      </c>
      <c r="D1025" s="99"/>
      <c r="E1025" s="98"/>
    </row>
    <row r="1026" spans="1:5">
      <c r="A1026" s="8">
        <v>35.380000000000003</v>
      </c>
      <c r="B1026" s="24" t="s">
        <v>1426</v>
      </c>
      <c r="C1026" s="110">
        <v>9.43</v>
      </c>
      <c r="D1026" s="99"/>
      <c r="E1026" s="98"/>
    </row>
    <row r="1027" spans="1:5">
      <c r="A1027" s="9">
        <v>71.12</v>
      </c>
      <c r="B1027" s="26" t="s">
        <v>1386</v>
      </c>
      <c r="C1027" s="111">
        <v>0</v>
      </c>
      <c r="D1027" s="99"/>
      <c r="E1027" s="98"/>
    </row>
    <row r="1028" spans="1:5">
      <c r="A1028" s="8">
        <v>21.06</v>
      </c>
      <c r="B1028" s="24" t="s">
        <v>1377</v>
      </c>
      <c r="C1028" s="110">
        <v>3.71</v>
      </c>
      <c r="D1028" s="99"/>
      <c r="E1028" s="98"/>
    </row>
    <row r="1029" spans="1:5">
      <c r="A1029" s="9">
        <v>11.59</v>
      </c>
      <c r="B1029" s="26" t="s">
        <v>1377</v>
      </c>
      <c r="C1029" s="111">
        <v>8.5399999999999991</v>
      </c>
      <c r="D1029" s="99"/>
      <c r="E1029" s="98"/>
    </row>
    <row r="1030" spans="1:5">
      <c r="A1030" s="8">
        <v>62.07</v>
      </c>
      <c r="B1030" s="24" t="s">
        <v>1426</v>
      </c>
      <c r="C1030" s="110">
        <v>49.55</v>
      </c>
      <c r="D1030" s="99"/>
      <c r="E1030" s="98"/>
    </row>
    <row r="1031" spans="1:5">
      <c r="A1031" s="9">
        <v>34.729999999999997</v>
      </c>
      <c r="B1031" s="26" t="s">
        <v>1377</v>
      </c>
      <c r="C1031" s="111">
        <v>29.07</v>
      </c>
      <c r="D1031" s="99"/>
      <c r="E1031" s="98"/>
    </row>
    <row r="1032" spans="1:5">
      <c r="A1032" s="8">
        <v>71.790000000000006</v>
      </c>
      <c r="B1032" s="24" t="s">
        <v>1381</v>
      </c>
      <c r="C1032" s="110">
        <v>13.96</v>
      </c>
      <c r="D1032" s="99"/>
      <c r="E1032" s="98"/>
    </row>
    <row r="1033" spans="1:5">
      <c r="A1033" s="9">
        <v>88.03</v>
      </c>
      <c r="B1033" s="26" t="s">
        <v>1377</v>
      </c>
      <c r="C1033" s="111">
        <v>0</v>
      </c>
      <c r="D1033" s="99"/>
      <c r="E1033" s="98"/>
    </row>
    <row r="1034" spans="1:5">
      <c r="A1034" s="8">
        <v>19.02</v>
      </c>
      <c r="B1034" s="24" t="s">
        <v>1426</v>
      </c>
      <c r="C1034" s="110">
        <v>15.92</v>
      </c>
      <c r="D1034" s="99"/>
      <c r="E1034" s="98"/>
    </row>
    <row r="1035" spans="1:5">
      <c r="A1035" s="9">
        <v>22.12</v>
      </c>
      <c r="B1035" s="26" t="s">
        <v>1377</v>
      </c>
      <c r="C1035" s="111">
        <v>20.89</v>
      </c>
      <c r="D1035" s="99"/>
      <c r="E1035" s="98"/>
    </row>
    <row r="1036" spans="1:5">
      <c r="A1036" s="8">
        <v>66.97</v>
      </c>
      <c r="B1036" s="24" t="s">
        <v>1377</v>
      </c>
      <c r="C1036" s="110">
        <v>0</v>
      </c>
      <c r="D1036" s="99"/>
      <c r="E1036" s="98"/>
    </row>
    <row r="1037" spans="1:5">
      <c r="A1037" s="9">
        <v>6.44</v>
      </c>
      <c r="B1037" s="26" t="s">
        <v>1377</v>
      </c>
      <c r="C1037" s="111">
        <v>5.72</v>
      </c>
      <c r="D1037" s="99"/>
      <c r="E1037" s="98"/>
    </row>
    <row r="1038" spans="1:5">
      <c r="A1038" s="8">
        <v>85</v>
      </c>
      <c r="B1038" s="24" t="s">
        <v>1386</v>
      </c>
      <c r="C1038" s="110">
        <v>47.65</v>
      </c>
      <c r="D1038" s="99"/>
      <c r="E1038" s="98"/>
    </row>
    <row r="1039" spans="1:5">
      <c r="A1039" s="9">
        <v>43.08</v>
      </c>
      <c r="B1039" s="26" t="s">
        <v>1386</v>
      </c>
      <c r="C1039" s="111">
        <v>0</v>
      </c>
      <c r="D1039" s="99"/>
      <c r="E1039" s="98"/>
    </row>
    <row r="1040" spans="1:5">
      <c r="A1040" s="8">
        <v>29.79</v>
      </c>
      <c r="B1040" s="24" t="s">
        <v>1426</v>
      </c>
      <c r="C1040" s="110">
        <v>5.35</v>
      </c>
      <c r="D1040" s="99"/>
      <c r="E1040" s="98"/>
    </row>
    <row r="1041" spans="1:5">
      <c r="A1041" s="9">
        <v>77.099999999999994</v>
      </c>
      <c r="B1041" s="26" t="s">
        <v>1426</v>
      </c>
      <c r="C1041" s="111">
        <v>0</v>
      </c>
      <c r="D1041" s="99"/>
      <c r="E1041" s="98"/>
    </row>
    <row r="1042" spans="1:5">
      <c r="A1042" s="8">
        <v>90.68</v>
      </c>
      <c r="B1042" s="24" t="s">
        <v>1426</v>
      </c>
      <c r="C1042" s="110">
        <v>48.12</v>
      </c>
      <c r="D1042" s="99"/>
      <c r="E1042" s="98"/>
    </row>
    <row r="1043" spans="1:5">
      <c r="A1043" s="9">
        <v>23.48</v>
      </c>
      <c r="B1043" s="26" t="s">
        <v>1426</v>
      </c>
      <c r="C1043" s="111">
        <v>17.78</v>
      </c>
      <c r="D1043" s="99"/>
      <c r="E1043" s="98"/>
    </row>
    <row r="1044" spans="1:5">
      <c r="A1044" s="8">
        <v>21.15</v>
      </c>
      <c r="B1044" s="24" t="s">
        <v>1377</v>
      </c>
      <c r="C1044" s="110">
        <v>14.06</v>
      </c>
      <c r="D1044" s="99"/>
      <c r="E1044" s="98"/>
    </row>
    <row r="1045" spans="1:5">
      <c r="A1045" s="9">
        <v>77.86</v>
      </c>
      <c r="B1045" s="26" t="s">
        <v>1426</v>
      </c>
      <c r="C1045" s="111">
        <v>52.24</v>
      </c>
      <c r="D1045" s="99"/>
      <c r="E1045" s="98"/>
    </row>
    <row r="1046" spans="1:5">
      <c r="A1046" s="8">
        <v>53.28</v>
      </c>
      <c r="B1046" s="24" t="s">
        <v>1377</v>
      </c>
      <c r="C1046" s="110">
        <v>24.74</v>
      </c>
      <c r="D1046" s="99"/>
      <c r="E1046" s="98"/>
    </row>
    <row r="1047" spans="1:5">
      <c r="A1047" s="9">
        <v>94.61</v>
      </c>
      <c r="B1047" s="26" t="s">
        <v>1377</v>
      </c>
      <c r="C1047" s="111">
        <v>65.08</v>
      </c>
      <c r="D1047" s="99"/>
      <c r="E1047" s="98"/>
    </row>
    <row r="1048" spans="1:5">
      <c r="A1048" s="8">
        <v>83.75</v>
      </c>
      <c r="B1048" s="24" t="s">
        <v>1377</v>
      </c>
      <c r="C1048" s="110">
        <v>50.47</v>
      </c>
      <c r="D1048" s="99"/>
      <c r="E1048" s="98"/>
    </row>
    <row r="1049" spans="1:5">
      <c r="A1049" s="9">
        <v>35.340000000000003</v>
      </c>
      <c r="B1049" s="26" t="s">
        <v>1386</v>
      </c>
      <c r="C1049" s="111">
        <v>25.83</v>
      </c>
      <c r="D1049" s="99"/>
      <c r="E1049" s="98"/>
    </row>
    <row r="1050" spans="1:5">
      <c r="A1050" s="8">
        <v>32.11</v>
      </c>
      <c r="B1050" s="24" t="s">
        <v>1377</v>
      </c>
      <c r="C1050" s="110">
        <v>22.61</v>
      </c>
      <c r="D1050" s="99"/>
      <c r="E1050" s="98"/>
    </row>
    <row r="1051" spans="1:5">
      <c r="A1051" s="9">
        <v>24.88</v>
      </c>
      <c r="B1051" s="26" t="s">
        <v>1377</v>
      </c>
      <c r="C1051" s="111">
        <v>17.899999999999999</v>
      </c>
      <c r="D1051" s="99"/>
      <c r="E1051" s="98"/>
    </row>
    <row r="1052" spans="1:5">
      <c r="A1052" s="8">
        <v>76.400000000000006</v>
      </c>
      <c r="B1052" s="24" t="s">
        <v>1377</v>
      </c>
      <c r="C1052" s="110">
        <v>14.56</v>
      </c>
      <c r="D1052" s="99"/>
      <c r="E1052" s="98"/>
    </row>
    <row r="1053" spans="1:5">
      <c r="A1053" s="9">
        <v>29.61</v>
      </c>
      <c r="B1053" s="26" t="s">
        <v>1386</v>
      </c>
      <c r="C1053" s="111">
        <v>23.99</v>
      </c>
      <c r="D1053" s="99"/>
      <c r="E1053" s="98"/>
    </row>
    <row r="1054" spans="1:5">
      <c r="A1054" s="8">
        <v>74.94</v>
      </c>
      <c r="B1054" s="24" t="s">
        <v>1386</v>
      </c>
      <c r="C1054" s="110">
        <v>0</v>
      </c>
      <c r="D1054" s="99"/>
      <c r="E1054" s="98"/>
    </row>
    <row r="1055" spans="1:5">
      <c r="A1055" s="9">
        <v>45.61</v>
      </c>
      <c r="B1055" s="26" t="s">
        <v>1386</v>
      </c>
      <c r="C1055" s="111">
        <v>38.950000000000003</v>
      </c>
      <c r="D1055" s="99"/>
      <c r="E1055" s="98"/>
    </row>
    <row r="1056" spans="1:5">
      <c r="A1056" s="8">
        <v>21.66</v>
      </c>
      <c r="B1056" s="24" t="s">
        <v>1377</v>
      </c>
      <c r="C1056" s="110">
        <v>4.25</v>
      </c>
      <c r="D1056" s="99"/>
      <c r="E1056" s="98"/>
    </row>
    <row r="1057" spans="1:5">
      <c r="A1057" s="9">
        <v>1.53</v>
      </c>
      <c r="B1057" s="26" t="s">
        <v>1377</v>
      </c>
      <c r="C1057" s="111">
        <v>0.61</v>
      </c>
      <c r="D1057" s="99"/>
      <c r="E1057" s="98"/>
    </row>
    <row r="1058" spans="1:5">
      <c r="A1058" s="8">
        <v>22.68</v>
      </c>
      <c r="B1058" s="24" t="s">
        <v>1377</v>
      </c>
      <c r="C1058" s="110">
        <v>19.52</v>
      </c>
      <c r="D1058" s="99"/>
      <c r="E1058" s="98"/>
    </row>
    <row r="1059" spans="1:5">
      <c r="A1059" s="9">
        <v>6.89</v>
      </c>
      <c r="B1059" s="26" t="s">
        <v>1377</v>
      </c>
      <c r="C1059" s="111">
        <v>4.46</v>
      </c>
      <c r="D1059" s="99"/>
      <c r="E1059" s="98"/>
    </row>
    <row r="1060" spans="1:5">
      <c r="A1060" s="8">
        <v>59.05</v>
      </c>
      <c r="B1060" s="24" t="s">
        <v>1426</v>
      </c>
      <c r="C1060" s="110">
        <v>26.92</v>
      </c>
      <c r="D1060" s="99"/>
      <c r="E1060" s="98"/>
    </row>
    <row r="1061" spans="1:5">
      <c r="A1061" s="9">
        <v>2.0099999999999998</v>
      </c>
      <c r="B1061" s="26" t="s">
        <v>1377</v>
      </c>
      <c r="C1061" s="111">
        <v>1.52</v>
      </c>
      <c r="D1061" s="99"/>
      <c r="E1061" s="98"/>
    </row>
    <row r="1062" spans="1:5">
      <c r="A1062" s="8">
        <v>28.67</v>
      </c>
      <c r="B1062" s="24" t="s">
        <v>1426</v>
      </c>
      <c r="C1062" s="110">
        <v>8.89</v>
      </c>
      <c r="D1062" s="99"/>
      <c r="E1062" s="98"/>
    </row>
    <row r="1063" spans="1:5">
      <c r="A1063" s="9">
        <v>81.150000000000006</v>
      </c>
      <c r="B1063" s="26" t="s">
        <v>1381</v>
      </c>
      <c r="C1063" s="111">
        <v>0</v>
      </c>
      <c r="D1063" s="99"/>
      <c r="E1063" s="98"/>
    </row>
    <row r="1064" spans="1:5">
      <c r="A1064" s="8">
        <v>50.93</v>
      </c>
      <c r="B1064" s="24" t="s">
        <v>1386</v>
      </c>
      <c r="C1064" s="110">
        <v>13.44</v>
      </c>
      <c r="D1064" s="99"/>
      <c r="E1064" s="98"/>
    </row>
    <row r="1065" spans="1:5">
      <c r="A1065" s="9">
        <v>1.72</v>
      </c>
      <c r="B1065" s="26" t="s">
        <v>1377</v>
      </c>
      <c r="C1065" s="111">
        <v>1.58</v>
      </c>
      <c r="D1065" s="99"/>
      <c r="E1065" s="98"/>
    </row>
    <row r="1066" spans="1:5">
      <c r="A1066" s="8">
        <v>75.38</v>
      </c>
      <c r="B1066" s="24" t="s">
        <v>1377</v>
      </c>
      <c r="C1066" s="110">
        <v>0</v>
      </c>
      <c r="D1066" s="99"/>
      <c r="E1066" s="98"/>
    </row>
    <row r="1067" spans="1:5">
      <c r="A1067" s="9">
        <v>37.799999999999997</v>
      </c>
      <c r="B1067" s="26" t="s">
        <v>1377</v>
      </c>
      <c r="C1067" s="111">
        <v>0</v>
      </c>
      <c r="D1067" s="99"/>
      <c r="E1067" s="98"/>
    </row>
    <row r="1068" spans="1:5">
      <c r="A1068" s="8">
        <v>40.159999999999997</v>
      </c>
      <c r="B1068" s="24" t="s">
        <v>1386</v>
      </c>
      <c r="C1068" s="110">
        <v>33.200000000000003</v>
      </c>
      <c r="D1068" s="99"/>
      <c r="E1068" s="98"/>
    </row>
    <row r="1069" spans="1:5">
      <c r="A1069" s="9"/>
      <c r="B1069" s="26" t="s">
        <v>1377</v>
      </c>
      <c r="C1069" s="111">
        <v>0</v>
      </c>
      <c r="D1069" s="99"/>
      <c r="E1069" s="98"/>
    </row>
    <row r="1070" spans="1:5">
      <c r="A1070" s="8">
        <v>27.78</v>
      </c>
      <c r="B1070" s="24" t="s">
        <v>1426</v>
      </c>
      <c r="C1070" s="110">
        <v>10.28</v>
      </c>
      <c r="D1070" s="99"/>
      <c r="E1070" s="98"/>
    </row>
    <row r="1071" spans="1:5">
      <c r="A1071" s="9">
        <v>30.65</v>
      </c>
      <c r="B1071" s="26" t="s">
        <v>1377</v>
      </c>
      <c r="C1071" s="111">
        <v>15.21</v>
      </c>
      <c r="D1071" s="99"/>
      <c r="E1071" s="98"/>
    </row>
    <row r="1072" spans="1:5">
      <c r="A1072" s="8"/>
      <c r="B1072" s="24" t="s">
        <v>1377</v>
      </c>
      <c r="C1072" s="110">
        <v>45.02</v>
      </c>
      <c r="D1072" s="99"/>
      <c r="E1072" s="98"/>
    </row>
    <row r="1073" spans="1:5">
      <c r="A1073" s="9">
        <v>63.77</v>
      </c>
      <c r="B1073" s="26" t="s">
        <v>1377</v>
      </c>
      <c r="C1073" s="111">
        <v>11.54</v>
      </c>
      <c r="D1073" s="99"/>
      <c r="E1073" s="98"/>
    </row>
    <row r="1074" spans="1:5">
      <c r="A1074" s="8">
        <v>66.89</v>
      </c>
      <c r="B1074" s="24" t="s">
        <v>1426</v>
      </c>
      <c r="C1074" s="110">
        <v>36.85</v>
      </c>
      <c r="D1074" s="99"/>
      <c r="E1074" s="98"/>
    </row>
    <row r="1075" spans="1:5">
      <c r="A1075" s="9">
        <v>14.36</v>
      </c>
      <c r="B1075" s="26" t="s">
        <v>1386</v>
      </c>
      <c r="C1075" s="111">
        <v>5.86</v>
      </c>
      <c r="D1075" s="99"/>
      <c r="E1075" s="98"/>
    </row>
    <row r="1076" spans="1:5">
      <c r="A1076" s="8">
        <v>39.79</v>
      </c>
      <c r="B1076" s="24" t="s">
        <v>1377</v>
      </c>
      <c r="C1076" s="110">
        <v>0</v>
      </c>
      <c r="D1076" s="99"/>
      <c r="E1076" s="98"/>
    </row>
    <row r="1077" spans="1:5">
      <c r="A1077" s="9">
        <v>18.04</v>
      </c>
      <c r="B1077" s="26" t="s">
        <v>1377</v>
      </c>
      <c r="C1077" s="111">
        <v>0</v>
      </c>
      <c r="D1077" s="99"/>
      <c r="E1077" s="98"/>
    </row>
    <row r="1078" spans="1:5">
      <c r="A1078" s="8">
        <v>59.81</v>
      </c>
      <c r="B1078" s="24" t="s">
        <v>1377</v>
      </c>
      <c r="C1078" s="110">
        <v>26.24</v>
      </c>
      <c r="D1078" s="99"/>
      <c r="E1078" s="98"/>
    </row>
    <row r="1079" spans="1:5">
      <c r="A1079" s="9">
        <v>20.23</v>
      </c>
      <c r="B1079" s="26" t="s">
        <v>1377</v>
      </c>
      <c r="C1079" s="111">
        <v>14.7</v>
      </c>
      <c r="D1079" s="99"/>
      <c r="E1079" s="98"/>
    </row>
    <row r="1080" spans="1:5">
      <c r="A1080" s="8">
        <v>14.31</v>
      </c>
      <c r="B1080" s="24" t="s">
        <v>1377</v>
      </c>
      <c r="C1080" s="110">
        <v>13.17</v>
      </c>
      <c r="D1080" s="99"/>
      <c r="E1080" s="98"/>
    </row>
    <row r="1081" spans="1:5">
      <c r="A1081" s="9">
        <v>40.619999999999997</v>
      </c>
      <c r="B1081" s="26" t="s">
        <v>1377</v>
      </c>
      <c r="C1081" s="111">
        <v>13.78</v>
      </c>
      <c r="D1081" s="99"/>
      <c r="E1081" s="98"/>
    </row>
    <row r="1082" spans="1:5">
      <c r="A1082" s="8">
        <v>23.6</v>
      </c>
      <c r="B1082" s="24" t="s">
        <v>1386</v>
      </c>
      <c r="C1082" s="110">
        <v>6.48</v>
      </c>
      <c r="D1082" s="99"/>
      <c r="E1082" s="98"/>
    </row>
    <row r="1083" spans="1:5">
      <c r="A1083" s="9">
        <v>26.64</v>
      </c>
      <c r="B1083" s="26" t="s">
        <v>1377</v>
      </c>
      <c r="C1083" s="111">
        <v>0</v>
      </c>
      <c r="D1083" s="99"/>
      <c r="E1083" s="98"/>
    </row>
    <row r="1084" spans="1:5">
      <c r="A1084" s="8">
        <v>47.52</v>
      </c>
      <c r="B1084" s="24" t="s">
        <v>1377</v>
      </c>
      <c r="C1084" s="110">
        <v>0</v>
      </c>
      <c r="D1084" s="99"/>
      <c r="E1084" s="98"/>
    </row>
    <row r="1085" spans="1:5">
      <c r="A1085" s="9">
        <v>47.86</v>
      </c>
      <c r="B1085" s="26" t="s">
        <v>1377</v>
      </c>
      <c r="C1085" s="111">
        <v>0</v>
      </c>
      <c r="D1085" s="99"/>
      <c r="E1085" s="98"/>
    </row>
    <row r="1086" spans="1:5">
      <c r="A1086" s="8">
        <v>45.08</v>
      </c>
      <c r="B1086" s="24" t="s">
        <v>1426</v>
      </c>
      <c r="C1086" s="110">
        <v>20.92</v>
      </c>
      <c r="D1086" s="99"/>
      <c r="E1086" s="98"/>
    </row>
    <row r="1087" spans="1:5">
      <c r="A1087" s="9">
        <v>57.46</v>
      </c>
      <c r="B1087" s="26" t="s">
        <v>1381</v>
      </c>
      <c r="C1087" s="111">
        <v>24.23</v>
      </c>
      <c r="D1087" s="99"/>
      <c r="E1087" s="98"/>
    </row>
    <row r="1088" spans="1:5">
      <c r="A1088" s="8">
        <v>18.12</v>
      </c>
      <c r="B1088" s="24" t="s">
        <v>1377</v>
      </c>
      <c r="C1088" s="110">
        <v>0</v>
      </c>
      <c r="D1088" s="99"/>
      <c r="E1088" s="98"/>
    </row>
    <row r="1089" spans="1:5">
      <c r="A1089" s="9">
        <v>18.260000000000002</v>
      </c>
      <c r="B1089" s="26" t="s">
        <v>1377</v>
      </c>
      <c r="C1089" s="111">
        <v>0</v>
      </c>
      <c r="D1089" s="99"/>
      <c r="E1089" s="98"/>
    </row>
    <row r="1090" spans="1:5">
      <c r="A1090" s="8">
        <v>63.87</v>
      </c>
      <c r="B1090" s="24" t="s">
        <v>1426</v>
      </c>
      <c r="C1090" s="110">
        <v>31.2</v>
      </c>
      <c r="D1090" s="99"/>
      <c r="E1090" s="98"/>
    </row>
    <row r="1091" spans="1:5">
      <c r="A1091" s="9">
        <v>89.71</v>
      </c>
      <c r="B1091" s="26" t="s">
        <v>1377</v>
      </c>
      <c r="C1091" s="111">
        <v>59.23</v>
      </c>
      <c r="D1091" s="99"/>
      <c r="E1091" s="98"/>
    </row>
    <row r="1092" spans="1:5">
      <c r="A1092" s="8">
        <v>93.9</v>
      </c>
      <c r="B1092" s="24" t="s">
        <v>1377</v>
      </c>
      <c r="C1092" s="110">
        <v>0</v>
      </c>
      <c r="D1092" s="99"/>
      <c r="E1092" s="98"/>
    </row>
    <row r="1093" spans="1:5">
      <c r="A1093" s="9">
        <v>97.65</v>
      </c>
      <c r="B1093" s="26" t="s">
        <v>1386</v>
      </c>
      <c r="C1093" s="111">
        <v>0</v>
      </c>
      <c r="D1093" s="99"/>
      <c r="E1093" s="98"/>
    </row>
    <row r="1094" spans="1:5">
      <c r="A1094" s="8">
        <v>40.24</v>
      </c>
      <c r="B1094" s="24" t="s">
        <v>1377</v>
      </c>
      <c r="C1094" s="110">
        <v>29.16</v>
      </c>
      <c r="D1094" s="99"/>
      <c r="E1094" s="98"/>
    </row>
    <row r="1095" spans="1:5">
      <c r="A1095" s="9">
        <v>2.6</v>
      </c>
      <c r="B1095" s="26" t="s">
        <v>1377</v>
      </c>
      <c r="C1095" s="111">
        <v>1.58</v>
      </c>
      <c r="D1095" s="99"/>
      <c r="E1095" s="98"/>
    </row>
    <row r="1096" spans="1:5">
      <c r="A1096" s="8">
        <v>31.16</v>
      </c>
      <c r="B1096" s="24" t="s">
        <v>1377</v>
      </c>
      <c r="C1096" s="110">
        <v>25.47</v>
      </c>
      <c r="D1096" s="99"/>
      <c r="E1096" s="98"/>
    </row>
    <row r="1097" spans="1:5">
      <c r="A1097" s="9">
        <v>14.76</v>
      </c>
      <c r="B1097" s="26" t="s">
        <v>1381</v>
      </c>
      <c r="C1097" s="111">
        <v>8.31</v>
      </c>
      <c r="D1097" s="99"/>
      <c r="E1097" s="98"/>
    </row>
    <row r="1098" spans="1:5">
      <c r="A1098" s="8">
        <v>84.05</v>
      </c>
      <c r="B1098" s="24" t="s">
        <v>1386</v>
      </c>
      <c r="C1098" s="110">
        <v>63.18</v>
      </c>
      <c r="D1098" s="99"/>
      <c r="E1098" s="98"/>
    </row>
    <row r="1099" spans="1:5">
      <c r="A1099" s="9">
        <v>12.88</v>
      </c>
      <c r="B1099" s="26" t="s">
        <v>1377</v>
      </c>
      <c r="C1099" s="111">
        <v>9.36</v>
      </c>
      <c r="D1099" s="99"/>
      <c r="E1099" s="98"/>
    </row>
    <row r="1100" spans="1:5">
      <c r="A1100" s="8">
        <v>41.12</v>
      </c>
      <c r="B1100" s="24" t="s">
        <v>1377</v>
      </c>
      <c r="C1100" s="110">
        <v>14.68</v>
      </c>
      <c r="D1100" s="99"/>
      <c r="E1100" s="98"/>
    </row>
    <row r="1101" spans="1:5">
      <c r="A1101" s="9">
        <v>61.44</v>
      </c>
      <c r="B1101" s="26" t="s">
        <v>1377</v>
      </c>
      <c r="C1101" s="111">
        <v>0</v>
      </c>
      <c r="D1101" s="99"/>
      <c r="E1101" s="98"/>
    </row>
    <row r="1102" spans="1:5">
      <c r="A1102" s="8">
        <v>95.9</v>
      </c>
      <c r="B1102" s="24" t="s">
        <v>1377</v>
      </c>
      <c r="C1102" s="110">
        <v>80.64</v>
      </c>
      <c r="D1102" s="99"/>
      <c r="E1102" s="98"/>
    </row>
    <row r="1103" spans="1:5">
      <c r="A1103" s="9">
        <v>50.7</v>
      </c>
      <c r="B1103" s="26" t="s">
        <v>1381</v>
      </c>
      <c r="C1103" s="111">
        <v>19.88</v>
      </c>
      <c r="D1103" s="99"/>
      <c r="E1103" s="98"/>
    </row>
    <row r="1104" spans="1:5">
      <c r="A1104" s="8">
        <v>85.24</v>
      </c>
      <c r="B1104" s="24" t="s">
        <v>1426</v>
      </c>
      <c r="C1104" s="110">
        <v>22.99</v>
      </c>
      <c r="D1104" s="99"/>
      <c r="E1104" s="98"/>
    </row>
    <row r="1105" spans="1:5">
      <c r="A1105" s="9">
        <v>63.45</v>
      </c>
      <c r="B1105" s="26" t="s">
        <v>1377</v>
      </c>
      <c r="C1105" s="111">
        <v>54.79</v>
      </c>
      <c r="D1105" s="99"/>
      <c r="E1105" s="98"/>
    </row>
    <row r="1106" spans="1:5">
      <c r="A1106" s="8"/>
      <c r="B1106" s="24" t="s">
        <v>1426</v>
      </c>
      <c r="C1106" s="110">
        <v>39.99</v>
      </c>
      <c r="D1106" s="99"/>
      <c r="E1106" s="98"/>
    </row>
    <row r="1107" spans="1:5">
      <c r="A1107" s="9">
        <v>64.52</v>
      </c>
      <c r="B1107" s="26" t="s">
        <v>1377</v>
      </c>
      <c r="C1107" s="111">
        <v>0</v>
      </c>
      <c r="D1107" s="99"/>
      <c r="E1107" s="98"/>
    </row>
    <row r="1108" spans="1:5">
      <c r="A1108" s="8">
        <v>39.799999999999997</v>
      </c>
      <c r="B1108" s="24" t="s">
        <v>1386</v>
      </c>
      <c r="C1108" s="110">
        <v>0</v>
      </c>
      <c r="D1108" s="99"/>
      <c r="E1108" s="98"/>
    </row>
    <row r="1109" spans="1:5">
      <c r="A1109" s="9">
        <v>90.23</v>
      </c>
      <c r="B1109" s="26" t="s">
        <v>1381</v>
      </c>
      <c r="C1109" s="111">
        <v>34.64</v>
      </c>
      <c r="D1109" s="99"/>
      <c r="E1109" s="98"/>
    </row>
    <row r="1110" spans="1:5">
      <c r="A1110" s="8">
        <v>73.84</v>
      </c>
      <c r="B1110" s="24" t="s">
        <v>1381</v>
      </c>
      <c r="C1110" s="110">
        <v>20.88</v>
      </c>
      <c r="D1110" s="99"/>
      <c r="E1110" s="98"/>
    </row>
    <row r="1111" spans="1:5">
      <c r="A1111" s="9">
        <v>25.62</v>
      </c>
      <c r="B1111" s="26" t="s">
        <v>1386</v>
      </c>
      <c r="C1111" s="111">
        <v>0</v>
      </c>
      <c r="D1111" s="99"/>
      <c r="E1111" s="98"/>
    </row>
    <row r="1112" spans="1:5">
      <c r="A1112" s="8">
        <v>14.16</v>
      </c>
      <c r="B1112" s="24" t="s">
        <v>1381</v>
      </c>
      <c r="C1112" s="110">
        <v>4.5</v>
      </c>
      <c r="D1112" s="99"/>
      <c r="E1112" s="98"/>
    </row>
    <row r="1113" spans="1:5">
      <c r="A1113" s="9">
        <v>2.61</v>
      </c>
      <c r="B1113" s="26" t="s">
        <v>1386</v>
      </c>
      <c r="C1113" s="111">
        <v>1.04</v>
      </c>
      <c r="D1113" s="99"/>
      <c r="E1113" s="98"/>
    </row>
    <row r="1114" spans="1:5">
      <c r="A1114" s="8">
        <v>93.97</v>
      </c>
      <c r="B1114" s="24" t="s">
        <v>1377</v>
      </c>
      <c r="C1114" s="110">
        <v>41.6</v>
      </c>
      <c r="D1114" s="99"/>
      <c r="E1114" s="98"/>
    </row>
    <row r="1115" spans="1:5">
      <c r="A1115" s="9">
        <v>8.3000000000000007</v>
      </c>
      <c r="B1115" s="26" t="s">
        <v>1381</v>
      </c>
      <c r="C1115" s="111">
        <v>7.54</v>
      </c>
      <c r="D1115" s="99"/>
      <c r="E1115" s="98"/>
    </row>
    <row r="1116" spans="1:5">
      <c r="A1116" s="8">
        <v>13.75</v>
      </c>
      <c r="B1116" s="24" t="s">
        <v>1386</v>
      </c>
      <c r="C1116" s="110">
        <v>5.78</v>
      </c>
      <c r="D1116" s="99"/>
      <c r="E1116" s="98"/>
    </row>
    <row r="1117" spans="1:5">
      <c r="A1117" s="9">
        <v>60.72</v>
      </c>
      <c r="B1117" s="26" t="s">
        <v>1377</v>
      </c>
      <c r="C1117" s="111">
        <v>42.72</v>
      </c>
      <c r="D1117" s="99"/>
      <c r="E1117" s="98"/>
    </row>
    <row r="1118" spans="1:5">
      <c r="A1118" s="8">
        <v>25.46</v>
      </c>
      <c r="B1118" s="24" t="s">
        <v>1386</v>
      </c>
      <c r="C1118" s="110">
        <v>9.6300000000000008</v>
      </c>
      <c r="D1118" s="99"/>
      <c r="E1118" s="98"/>
    </row>
    <row r="1119" spans="1:5">
      <c r="A1119" s="9">
        <v>40.840000000000003</v>
      </c>
      <c r="B1119" s="26" t="s">
        <v>1377</v>
      </c>
      <c r="C1119" s="111">
        <v>25.5</v>
      </c>
      <c r="D1119" s="99"/>
      <c r="E1119" s="98"/>
    </row>
    <row r="1120" spans="1:5">
      <c r="A1120" s="8">
        <v>73.38</v>
      </c>
      <c r="B1120" s="24" t="s">
        <v>1377</v>
      </c>
      <c r="C1120" s="110">
        <v>16.84</v>
      </c>
      <c r="D1120" s="99"/>
      <c r="E1120" s="98"/>
    </row>
    <row r="1121" spans="1:5">
      <c r="A1121" s="9">
        <v>44.04</v>
      </c>
      <c r="B1121" s="26" t="s">
        <v>1377</v>
      </c>
      <c r="C1121" s="111">
        <v>40.700000000000003</v>
      </c>
      <c r="D1121" s="99"/>
      <c r="E1121" s="98"/>
    </row>
    <row r="1122" spans="1:5">
      <c r="A1122" s="8">
        <v>57.45</v>
      </c>
      <c r="B1122" s="24" t="s">
        <v>1426</v>
      </c>
      <c r="C1122" s="110">
        <v>11.85</v>
      </c>
      <c r="D1122" s="99"/>
      <c r="E1122" s="98"/>
    </row>
    <row r="1123" spans="1:5">
      <c r="A1123" s="9">
        <v>40.83</v>
      </c>
      <c r="B1123" s="26" t="s">
        <v>1381</v>
      </c>
      <c r="C1123" s="111">
        <v>19.649999999999999</v>
      </c>
      <c r="D1123" s="99"/>
      <c r="E1123" s="98"/>
    </row>
    <row r="1124" spans="1:5">
      <c r="A1124" s="8">
        <v>16.14</v>
      </c>
      <c r="B1124" s="24" t="s">
        <v>1426</v>
      </c>
      <c r="C1124" s="110">
        <v>0</v>
      </c>
      <c r="D1124" s="99"/>
      <c r="E1124" s="98"/>
    </row>
    <row r="1125" spans="1:5">
      <c r="A1125" s="9">
        <v>96.47</v>
      </c>
      <c r="B1125" s="26" t="s">
        <v>1377</v>
      </c>
      <c r="C1125" s="111">
        <v>0</v>
      </c>
      <c r="D1125" s="99"/>
      <c r="E1125" s="98"/>
    </row>
    <row r="1126" spans="1:5">
      <c r="A1126" s="8">
        <v>23.35</v>
      </c>
      <c r="B1126" s="24" t="s">
        <v>1381</v>
      </c>
      <c r="C1126" s="110">
        <v>18.87</v>
      </c>
      <c r="D1126" s="99"/>
      <c r="E1126" s="98"/>
    </row>
    <row r="1127" spans="1:5">
      <c r="A1127" s="9">
        <v>48.94</v>
      </c>
      <c r="B1127" s="26" t="s">
        <v>1426</v>
      </c>
      <c r="C1127" s="111">
        <v>40.11</v>
      </c>
      <c r="D1127" s="99"/>
      <c r="E1127" s="98"/>
    </row>
    <row r="1128" spans="1:5">
      <c r="A1128" s="8">
        <v>44.95</v>
      </c>
      <c r="B1128" s="24" t="s">
        <v>1377</v>
      </c>
      <c r="C1128" s="110">
        <v>36.47</v>
      </c>
      <c r="D1128" s="99"/>
      <c r="E1128" s="98"/>
    </row>
    <row r="1129" spans="1:5">
      <c r="A1129" s="9">
        <v>4.38</v>
      </c>
      <c r="B1129" s="26" t="s">
        <v>1377</v>
      </c>
      <c r="C1129" s="111">
        <v>0</v>
      </c>
      <c r="D1129" s="99"/>
      <c r="E1129" s="98"/>
    </row>
    <row r="1130" spans="1:5">
      <c r="A1130" s="8">
        <v>20.07</v>
      </c>
      <c r="B1130" s="24" t="s">
        <v>1377</v>
      </c>
      <c r="C1130" s="110">
        <v>11.3</v>
      </c>
      <c r="D1130" s="99"/>
      <c r="E1130" s="98"/>
    </row>
    <row r="1131" spans="1:5">
      <c r="A1131" s="9">
        <v>72.11</v>
      </c>
      <c r="B1131" s="26" t="s">
        <v>1377</v>
      </c>
      <c r="C1131" s="111">
        <v>36.19</v>
      </c>
      <c r="D1131" s="99"/>
      <c r="E1131" s="98"/>
    </row>
    <row r="1132" spans="1:5">
      <c r="A1132" s="8">
        <v>12.61</v>
      </c>
      <c r="B1132" s="24" t="s">
        <v>1377</v>
      </c>
      <c r="C1132" s="110">
        <v>3.5</v>
      </c>
      <c r="D1132" s="99"/>
      <c r="E1132" s="98"/>
    </row>
    <row r="1133" spans="1:5">
      <c r="A1133" s="9">
        <v>91.62</v>
      </c>
      <c r="B1133" s="26" t="s">
        <v>1377</v>
      </c>
      <c r="C1133" s="111">
        <v>39.67</v>
      </c>
      <c r="D1133" s="99"/>
      <c r="E1133" s="98"/>
    </row>
    <row r="1134" spans="1:5">
      <c r="A1134" s="8">
        <v>71.22</v>
      </c>
      <c r="B1134" s="24" t="s">
        <v>1386</v>
      </c>
      <c r="C1134" s="110">
        <v>63.58</v>
      </c>
      <c r="D1134" s="99"/>
      <c r="E1134" s="98"/>
    </row>
    <row r="1135" spans="1:5">
      <c r="A1135" s="9">
        <v>76.45</v>
      </c>
      <c r="B1135" s="26" t="s">
        <v>1377</v>
      </c>
      <c r="C1135" s="111">
        <v>71.27</v>
      </c>
      <c r="D1135" s="99"/>
      <c r="E1135" s="98"/>
    </row>
    <row r="1136" spans="1:5">
      <c r="A1136" s="8">
        <v>63.29</v>
      </c>
      <c r="B1136" s="24" t="s">
        <v>1377</v>
      </c>
      <c r="C1136" s="110">
        <v>11.51</v>
      </c>
      <c r="D1136" s="99"/>
      <c r="E1136" s="98"/>
    </row>
    <row r="1137" spans="1:5">
      <c r="A1137" s="9">
        <v>24.86</v>
      </c>
      <c r="B1137" s="26" t="s">
        <v>1377</v>
      </c>
      <c r="C1137" s="111">
        <v>2.87</v>
      </c>
      <c r="D1137" s="99"/>
      <c r="E1137" s="98"/>
    </row>
    <row r="1138" spans="1:5">
      <c r="A1138" s="8">
        <v>36.97</v>
      </c>
      <c r="B1138" s="24" t="s">
        <v>1381</v>
      </c>
      <c r="C1138" s="110">
        <v>32.56</v>
      </c>
      <c r="D1138" s="99"/>
      <c r="E1138" s="98"/>
    </row>
    <row r="1139" spans="1:5">
      <c r="A1139" s="9">
        <v>8.27</v>
      </c>
      <c r="B1139" s="26" t="s">
        <v>1377</v>
      </c>
      <c r="C1139" s="111">
        <v>1.76</v>
      </c>
      <c r="D1139" s="99"/>
      <c r="E1139" s="98"/>
    </row>
    <row r="1140" spans="1:5">
      <c r="A1140" s="8">
        <v>23.98</v>
      </c>
      <c r="B1140" s="24" t="s">
        <v>1426</v>
      </c>
      <c r="C1140" s="110">
        <v>5.04</v>
      </c>
      <c r="D1140" s="99"/>
      <c r="E1140" s="98"/>
    </row>
    <row r="1141" spans="1:5">
      <c r="A1141" s="9">
        <v>40.729999999999997</v>
      </c>
      <c r="B1141" s="26" t="s">
        <v>1377</v>
      </c>
      <c r="C1141" s="111">
        <v>32.78</v>
      </c>
      <c r="D1141" s="99"/>
      <c r="E1141" s="98"/>
    </row>
    <row r="1142" spans="1:5">
      <c r="A1142" s="8">
        <v>62.76</v>
      </c>
      <c r="B1142" s="24" t="s">
        <v>1377</v>
      </c>
      <c r="C1142" s="110">
        <v>49.25</v>
      </c>
      <c r="D1142" s="99"/>
      <c r="E1142" s="98"/>
    </row>
    <row r="1143" spans="1:5">
      <c r="A1143" s="9">
        <v>34.56</v>
      </c>
      <c r="B1143" s="26" t="s">
        <v>1377</v>
      </c>
      <c r="C1143" s="111">
        <v>28.64</v>
      </c>
      <c r="D1143" s="99"/>
      <c r="E1143" s="98"/>
    </row>
    <row r="1144" spans="1:5">
      <c r="A1144" s="8">
        <v>71.94</v>
      </c>
      <c r="B1144" s="24" t="s">
        <v>1426</v>
      </c>
      <c r="C1144" s="110">
        <v>22.96</v>
      </c>
      <c r="D1144" s="99"/>
      <c r="E1144" s="98"/>
    </row>
    <row r="1145" spans="1:5">
      <c r="A1145" s="9">
        <v>74.97</v>
      </c>
      <c r="B1145" s="26" t="s">
        <v>1377</v>
      </c>
      <c r="C1145" s="111">
        <v>43.02</v>
      </c>
      <c r="D1145" s="99"/>
      <c r="E1145" s="98"/>
    </row>
    <row r="1146" spans="1:5">
      <c r="A1146" s="8">
        <v>35.69</v>
      </c>
      <c r="B1146" s="24" t="s">
        <v>1377</v>
      </c>
      <c r="C1146" s="110">
        <v>8.66</v>
      </c>
      <c r="D1146" s="99"/>
      <c r="E1146" s="98"/>
    </row>
    <row r="1147" spans="1:5">
      <c r="A1147" s="9">
        <v>32.17</v>
      </c>
      <c r="B1147" s="26" t="s">
        <v>1377</v>
      </c>
      <c r="C1147" s="111">
        <v>0</v>
      </c>
      <c r="D1147" s="99"/>
      <c r="E1147" s="98"/>
    </row>
    <row r="1148" spans="1:5">
      <c r="A1148" s="8">
        <v>76.02</v>
      </c>
      <c r="B1148" s="24" t="s">
        <v>1426</v>
      </c>
      <c r="C1148" s="110">
        <v>0</v>
      </c>
      <c r="D1148" s="99"/>
      <c r="E1148" s="98"/>
    </row>
    <row r="1149" spans="1:5">
      <c r="A1149" s="9">
        <v>23.81</v>
      </c>
      <c r="B1149" s="26" t="s">
        <v>1377</v>
      </c>
      <c r="C1149" s="111">
        <v>13.04</v>
      </c>
      <c r="D1149" s="99"/>
      <c r="E1149" s="98"/>
    </row>
    <row r="1150" spans="1:5">
      <c r="A1150" s="8">
        <v>25.28</v>
      </c>
      <c r="B1150" s="24" t="s">
        <v>1381</v>
      </c>
      <c r="C1150" s="110">
        <v>7.12</v>
      </c>
      <c r="D1150" s="99"/>
      <c r="E1150" s="98"/>
    </row>
    <row r="1151" spans="1:5">
      <c r="A1151" s="9">
        <v>72.55</v>
      </c>
      <c r="B1151" s="26" t="s">
        <v>1377</v>
      </c>
      <c r="C1151" s="111">
        <v>66.73</v>
      </c>
      <c r="D1151" s="99"/>
      <c r="E1151" s="98"/>
    </row>
    <row r="1152" spans="1:5">
      <c r="A1152" s="8">
        <v>39.450000000000003</v>
      </c>
      <c r="B1152" s="24" t="s">
        <v>1381</v>
      </c>
      <c r="C1152" s="110">
        <v>17.22</v>
      </c>
      <c r="D1152" s="99"/>
      <c r="E1152" s="98"/>
    </row>
    <row r="1153" spans="1:5">
      <c r="A1153" s="9">
        <v>69.709999999999994</v>
      </c>
      <c r="B1153" s="26" t="s">
        <v>1377</v>
      </c>
      <c r="C1153" s="111">
        <v>17.97</v>
      </c>
      <c r="D1153" s="99"/>
      <c r="E1153" s="98"/>
    </row>
    <row r="1154" spans="1:5">
      <c r="A1154" s="8">
        <v>69.33</v>
      </c>
      <c r="B1154" s="24" t="s">
        <v>1377</v>
      </c>
      <c r="C1154" s="110">
        <v>22.2</v>
      </c>
      <c r="D1154" s="99"/>
      <c r="E1154" s="98"/>
    </row>
    <row r="1155" spans="1:5">
      <c r="A1155" s="9">
        <v>93.54</v>
      </c>
      <c r="B1155" s="26" t="s">
        <v>1386</v>
      </c>
      <c r="C1155" s="111">
        <v>46.99</v>
      </c>
      <c r="D1155" s="99"/>
      <c r="E1155" s="98"/>
    </row>
    <row r="1156" spans="1:5">
      <c r="A1156" s="8">
        <v>14.93</v>
      </c>
      <c r="B1156" s="24" t="s">
        <v>1377</v>
      </c>
      <c r="C1156" s="110">
        <v>3.89</v>
      </c>
      <c r="D1156" s="99"/>
      <c r="E1156" s="98"/>
    </row>
    <row r="1157" spans="1:5">
      <c r="A1157" s="9">
        <v>49.97</v>
      </c>
      <c r="B1157" s="26" t="s">
        <v>1426</v>
      </c>
      <c r="C1157" s="111">
        <v>41.61</v>
      </c>
      <c r="D1157" s="99"/>
      <c r="E1157" s="98"/>
    </row>
    <row r="1158" spans="1:5">
      <c r="A1158" s="8">
        <v>33.04</v>
      </c>
      <c r="B1158" s="24" t="s">
        <v>1377</v>
      </c>
      <c r="C1158" s="110">
        <v>23.43</v>
      </c>
      <c r="D1158" s="99"/>
      <c r="E1158" s="98"/>
    </row>
    <row r="1159" spans="1:5">
      <c r="A1159" s="9">
        <v>99.3</v>
      </c>
      <c r="B1159" s="26" t="s">
        <v>1386</v>
      </c>
      <c r="C1159" s="111">
        <v>89.21</v>
      </c>
      <c r="D1159" s="99"/>
      <c r="E1159" s="98"/>
    </row>
    <row r="1160" spans="1:5">
      <c r="A1160" s="8">
        <v>73.28</v>
      </c>
      <c r="B1160" s="24" t="s">
        <v>1377</v>
      </c>
      <c r="C1160" s="110">
        <v>57.01</v>
      </c>
      <c r="D1160" s="99"/>
      <c r="E1160" s="98"/>
    </row>
    <row r="1161" spans="1:5">
      <c r="A1161" s="9">
        <v>29.48</v>
      </c>
      <c r="B1161" s="26" t="s">
        <v>1386</v>
      </c>
      <c r="C1161" s="111">
        <v>0</v>
      </c>
      <c r="D1161" s="99"/>
      <c r="E1161" s="98"/>
    </row>
    <row r="1162" spans="1:5">
      <c r="A1162" s="8">
        <v>17.53</v>
      </c>
      <c r="B1162" s="24" t="s">
        <v>1386</v>
      </c>
      <c r="C1162" s="110">
        <v>14.31</v>
      </c>
      <c r="D1162" s="99"/>
      <c r="E1162" s="98"/>
    </row>
    <row r="1163" spans="1:5">
      <c r="A1163" s="9">
        <v>88.42</v>
      </c>
      <c r="B1163" s="26" t="s">
        <v>1377</v>
      </c>
      <c r="C1163" s="111">
        <v>53.56</v>
      </c>
      <c r="D1163" s="99"/>
      <c r="E1163" s="98"/>
    </row>
    <row r="1164" spans="1:5">
      <c r="A1164" s="8">
        <v>68.260000000000005</v>
      </c>
      <c r="B1164" s="24" t="s">
        <v>1377</v>
      </c>
      <c r="C1164" s="110">
        <v>8.82</v>
      </c>
      <c r="D1164" s="99"/>
      <c r="E1164" s="98"/>
    </row>
    <row r="1165" spans="1:5">
      <c r="A1165" s="9">
        <v>70.52</v>
      </c>
      <c r="B1165" s="26" t="s">
        <v>1386</v>
      </c>
      <c r="C1165" s="111">
        <v>14.95</v>
      </c>
      <c r="D1165" s="99"/>
      <c r="E1165" s="98"/>
    </row>
    <row r="1166" spans="1:5">
      <c r="A1166" s="8">
        <v>16.54</v>
      </c>
      <c r="B1166" s="24" t="s">
        <v>1426</v>
      </c>
      <c r="C1166" s="110">
        <v>0</v>
      </c>
      <c r="D1166" s="99"/>
      <c r="E1166" s="98"/>
    </row>
    <row r="1167" spans="1:5">
      <c r="A1167" s="9">
        <v>19.059999999999999</v>
      </c>
      <c r="B1167" s="26" t="s">
        <v>1386</v>
      </c>
      <c r="C1167" s="111">
        <v>13.3</v>
      </c>
      <c r="D1167" s="99"/>
      <c r="E1167" s="98"/>
    </row>
    <row r="1168" spans="1:5">
      <c r="A1168" s="8">
        <v>46.65</v>
      </c>
      <c r="B1168" s="24" t="s">
        <v>1386</v>
      </c>
      <c r="C1168" s="110">
        <v>12.79</v>
      </c>
      <c r="D1168" s="99"/>
      <c r="E1168" s="98"/>
    </row>
    <row r="1169" spans="1:5">
      <c r="A1169" s="9">
        <v>97.28</v>
      </c>
      <c r="B1169" s="26" t="s">
        <v>1381</v>
      </c>
      <c r="C1169" s="111">
        <v>57.32</v>
      </c>
      <c r="D1169" s="99"/>
      <c r="E1169" s="98"/>
    </row>
    <row r="1170" spans="1:5">
      <c r="A1170" s="8">
        <v>39.75</v>
      </c>
      <c r="B1170" s="24" t="s">
        <v>1426</v>
      </c>
      <c r="C1170" s="110">
        <v>10.49</v>
      </c>
      <c r="D1170" s="99"/>
      <c r="E1170" s="98"/>
    </row>
    <row r="1171" spans="1:5">
      <c r="A1171" s="9">
        <v>40.1</v>
      </c>
      <c r="B1171" s="26" t="s">
        <v>1377</v>
      </c>
      <c r="C1171" s="111">
        <v>8.52</v>
      </c>
      <c r="D1171" s="99"/>
      <c r="E1171" s="98"/>
    </row>
    <row r="1172" spans="1:5">
      <c r="A1172" s="8">
        <v>41.23</v>
      </c>
      <c r="B1172" s="24" t="s">
        <v>1426</v>
      </c>
      <c r="C1172" s="110">
        <v>35.26</v>
      </c>
      <c r="D1172" s="99"/>
      <c r="E1172" s="98"/>
    </row>
    <row r="1173" spans="1:5">
      <c r="A1173" s="9">
        <v>1.57</v>
      </c>
      <c r="B1173" s="26" t="s">
        <v>1386</v>
      </c>
      <c r="C1173" s="111">
        <v>1.07</v>
      </c>
      <c r="D1173" s="99"/>
      <c r="E1173" s="98"/>
    </row>
    <row r="1174" spans="1:5">
      <c r="A1174" s="8">
        <v>18.34</v>
      </c>
      <c r="B1174" s="24" t="s">
        <v>1377</v>
      </c>
      <c r="C1174" s="110">
        <v>6.45</v>
      </c>
      <c r="D1174" s="99"/>
      <c r="E1174" s="98"/>
    </row>
    <row r="1175" spans="1:5">
      <c r="A1175" s="9">
        <v>99.81</v>
      </c>
      <c r="B1175" s="26" t="s">
        <v>1377</v>
      </c>
      <c r="C1175" s="111">
        <v>11.67</v>
      </c>
      <c r="D1175" s="99"/>
      <c r="E1175" s="98"/>
    </row>
    <row r="1176" spans="1:5">
      <c r="A1176" s="8">
        <v>91.71</v>
      </c>
      <c r="B1176" s="24" t="s">
        <v>1377</v>
      </c>
      <c r="C1176" s="110">
        <v>0</v>
      </c>
      <c r="D1176" s="99"/>
      <c r="E1176" s="98"/>
    </row>
    <row r="1177" spans="1:5">
      <c r="A1177" s="9">
        <v>67.13</v>
      </c>
      <c r="B1177" s="26" t="s">
        <v>1377</v>
      </c>
      <c r="C1177" s="111">
        <v>54.91</v>
      </c>
      <c r="D1177" s="99"/>
      <c r="E1177" s="98"/>
    </row>
    <row r="1178" spans="1:5">
      <c r="A1178" s="8">
        <v>55.97</v>
      </c>
      <c r="B1178" s="24" t="s">
        <v>1426</v>
      </c>
      <c r="C1178" s="110">
        <v>0</v>
      </c>
      <c r="D1178" s="99"/>
      <c r="E1178" s="98"/>
    </row>
    <row r="1179" spans="1:5">
      <c r="A1179" s="9">
        <v>97.39</v>
      </c>
      <c r="B1179" s="26" t="s">
        <v>1426</v>
      </c>
      <c r="C1179" s="111">
        <v>83.27</v>
      </c>
      <c r="D1179" s="99"/>
      <c r="E1179" s="98"/>
    </row>
    <row r="1180" spans="1:5">
      <c r="A1180" s="8">
        <v>1.1100000000000001</v>
      </c>
      <c r="B1180" s="24" t="s">
        <v>1377</v>
      </c>
      <c r="C1180" s="110">
        <v>0.61</v>
      </c>
      <c r="D1180" s="99"/>
      <c r="E1180" s="98"/>
    </row>
    <row r="1181" spans="1:5">
      <c r="A1181" s="9">
        <v>19.93</v>
      </c>
      <c r="B1181" s="26" t="s">
        <v>1377</v>
      </c>
      <c r="C1181" s="111">
        <v>9.39</v>
      </c>
      <c r="D1181" s="99"/>
      <c r="E1181" s="98"/>
    </row>
    <row r="1182" spans="1:5">
      <c r="A1182" s="8">
        <v>90.04</v>
      </c>
      <c r="B1182" s="24" t="s">
        <v>1377</v>
      </c>
      <c r="C1182" s="110">
        <v>66.760000000000005</v>
      </c>
      <c r="D1182" s="99"/>
      <c r="E1182" s="98"/>
    </row>
    <row r="1183" spans="1:5">
      <c r="A1183" s="9">
        <v>80.790000000000006</v>
      </c>
      <c r="B1183" s="26" t="s">
        <v>1377</v>
      </c>
      <c r="C1183" s="111">
        <v>52.22</v>
      </c>
      <c r="D1183" s="99"/>
      <c r="E1183" s="98"/>
    </row>
    <row r="1184" spans="1:5">
      <c r="A1184" s="8">
        <v>84.03</v>
      </c>
      <c r="B1184" s="24" t="s">
        <v>1381</v>
      </c>
      <c r="C1184" s="110">
        <v>35.83</v>
      </c>
      <c r="D1184" s="99"/>
      <c r="E1184" s="98"/>
    </row>
    <row r="1185" spans="1:5">
      <c r="A1185" s="9">
        <v>92.41</v>
      </c>
      <c r="B1185" s="26" t="s">
        <v>1386</v>
      </c>
      <c r="C1185" s="111">
        <v>73.91</v>
      </c>
      <c r="D1185" s="99"/>
      <c r="E1185" s="98"/>
    </row>
    <row r="1186" spans="1:5">
      <c r="A1186" s="8">
        <v>93.42</v>
      </c>
      <c r="B1186" s="24" t="s">
        <v>1381</v>
      </c>
      <c r="C1186" s="110">
        <v>18.8</v>
      </c>
      <c r="D1186" s="99"/>
      <c r="E1186" s="98"/>
    </row>
    <row r="1187" spans="1:5">
      <c r="A1187" s="9">
        <v>68.25</v>
      </c>
      <c r="B1187" s="26" t="s">
        <v>1426</v>
      </c>
      <c r="C1187" s="111">
        <v>10.050000000000001</v>
      </c>
      <c r="D1187" s="99"/>
      <c r="E1187" s="98"/>
    </row>
    <row r="1188" spans="1:5">
      <c r="A1188" s="8">
        <v>26.69</v>
      </c>
      <c r="B1188" s="24" t="s">
        <v>1377</v>
      </c>
      <c r="C1188" s="110">
        <v>25.1</v>
      </c>
      <c r="D1188" s="99"/>
      <c r="E1188" s="98"/>
    </row>
    <row r="1189" spans="1:5">
      <c r="A1189" s="9">
        <v>46.81</v>
      </c>
      <c r="B1189" s="26" t="s">
        <v>1377</v>
      </c>
      <c r="C1189" s="111">
        <v>24.97</v>
      </c>
      <c r="D1189" s="99"/>
      <c r="E1189" s="98"/>
    </row>
    <row r="1190" spans="1:5">
      <c r="A1190" s="8">
        <v>51.05</v>
      </c>
      <c r="B1190" s="24" t="s">
        <v>1377</v>
      </c>
      <c r="C1190" s="110">
        <v>8.5399999999999991</v>
      </c>
      <c r="D1190" s="99"/>
      <c r="E1190" s="98"/>
    </row>
    <row r="1191" spans="1:5">
      <c r="A1191" s="9">
        <v>60.66</v>
      </c>
      <c r="B1191" s="26" t="s">
        <v>1386</v>
      </c>
      <c r="C1191" s="111">
        <v>0</v>
      </c>
      <c r="D1191" s="99"/>
      <c r="E1191" s="98"/>
    </row>
    <row r="1192" spans="1:5">
      <c r="A1192" s="8">
        <v>65.239999999999995</v>
      </c>
      <c r="B1192" s="24" t="s">
        <v>1377</v>
      </c>
      <c r="C1192" s="110">
        <v>0</v>
      </c>
      <c r="D1192" s="99"/>
      <c r="E1192" s="98"/>
    </row>
    <row r="1193" spans="1:5">
      <c r="A1193" s="9">
        <v>55.77</v>
      </c>
      <c r="B1193" s="26" t="s">
        <v>1381</v>
      </c>
      <c r="C1193" s="111">
        <v>34.369999999999997</v>
      </c>
      <c r="D1193" s="99"/>
      <c r="E1193" s="98"/>
    </row>
    <row r="1194" spans="1:5">
      <c r="A1194" s="8"/>
      <c r="B1194" s="24" t="s">
        <v>1426</v>
      </c>
      <c r="C1194" s="110">
        <v>22.98</v>
      </c>
      <c r="D1194" s="99"/>
      <c r="E1194" s="98"/>
    </row>
    <row r="1195" spans="1:5">
      <c r="A1195" s="9">
        <v>10.91</v>
      </c>
      <c r="B1195" s="26" t="s">
        <v>1381</v>
      </c>
      <c r="C1195" s="111">
        <v>4.41</v>
      </c>
      <c r="D1195" s="99"/>
      <c r="E1195" s="98"/>
    </row>
    <row r="1196" spans="1:5">
      <c r="A1196" s="8">
        <v>71.38</v>
      </c>
      <c r="B1196" s="24" t="s">
        <v>1386</v>
      </c>
      <c r="C1196" s="110">
        <v>66.099999999999994</v>
      </c>
      <c r="D1196" s="99"/>
      <c r="E1196" s="98"/>
    </row>
    <row r="1197" spans="1:5">
      <c r="A1197" s="9">
        <v>97.8</v>
      </c>
      <c r="B1197" s="26" t="s">
        <v>1377</v>
      </c>
      <c r="C1197" s="111">
        <v>72.13</v>
      </c>
      <c r="D1197" s="99"/>
      <c r="E1197" s="98"/>
    </row>
    <row r="1198" spans="1:5">
      <c r="A1198" s="8">
        <v>44.35</v>
      </c>
      <c r="B1198" s="24" t="s">
        <v>1381</v>
      </c>
      <c r="C1198" s="110">
        <v>34.75</v>
      </c>
      <c r="D1198" s="99"/>
      <c r="E1198" s="98"/>
    </row>
    <row r="1199" spans="1:5">
      <c r="A1199" s="9">
        <v>57.88</v>
      </c>
      <c r="B1199" s="26" t="s">
        <v>1426</v>
      </c>
      <c r="C1199" s="111">
        <v>9.0500000000000007</v>
      </c>
      <c r="D1199" s="99"/>
      <c r="E1199" s="98"/>
    </row>
    <row r="1200" spans="1:5">
      <c r="A1200" s="8">
        <v>66.53</v>
      </c>
      <c r="B1200" s="24" t="s">
        <v>1381</v>
      </c>
      <c r="C1200" s="110">
        <v>40.659999999999997</v>
      </c>
      <c r="D1200" s="99"/>
      <c r="E1200" s="98"/>
    </row>
    <row r="1201" spans="1:5">
      <c r="A1201" s="9">
        <v>96.21</v>
      </c>
      <c r="B1201" s="26" t="s">
        <v>1377</v>
      </c>
      <c r="C1201" s="111">
        <v>67.290000000000006</v>
      </c>
      <c r="D1201" s="99"/>
      <c r="E1201" s="98"/>
    </row>
    <row r="1202" spans="1:5">
      <c r="A1202" s="8">
        <v>9.9600000000000009</v>
      </c>
      <c r="B1202" s="24" t="s">
        <v>1377</v>
      </c>
      <c r="C1202" s="110">
        <v>4.66</v>
      </c>
      <c r="D1202" s="99"/>
      <c r="E1202" s="98"/>
    </row>
    <row r="1203" spans="1:5">
      <c r="A1203" s="9">
        <v>84.81</v>
      </c>
      <c r="B1203" s="26" t="s">
        <v>1426</v>
      </c>
      <c r="C1203" s="111">
        <v>55.36</v>
      </c>
      <c r="D1203" s="99"/>
      <c r="E1203" s="98"/>
    </row>
    <row r="1204" spans="1:5">
      <c r="A1204" s="8">
        <v>44.75</v>
      </c>
      <c r="B1204" s="24" t="s">
        <v>1381</v>
      </c>
      <c r="C1204" s="110">
        <v>19.86</v>
      </c>
      <c r="D1204" s="99"/>
      <c r="E1204" s="98"/>
    </row>
    <row r="1205" spans="1:5">
      <c r="A1205" s="9">
        <v>83.94</v>
      </c>
      <c r="B1205" s="26" t="s">
        <v>1386</v>
      </c>
      <c r="C1205" s="111">
        <v>66.25</v>
      </c>
      <c r="D1205" s="99"/>
      <c r="E1205" s="98"/>
    </row>
    <row r="1206" spans="1:5">
      <c r="A1206" s="8">
        <v>29.57</v>
      </c>
      <c r="B1206" s="24" t="s">
        <v>1377</v>
      </c>
      <c r="C1206" s="110">
        <v>21.79</v>
      </c>
      <c r="D1206" s="99"/>
      <c r="E1206" s="98"/>
    </row>
    <row r="1207" spans="1:5">
      <c r="A1207" s="9">
        <v>42.15</v>
      </c>
      <c r="B1207" s="26" t="s">
        <v>1377</v>
      </c>
      <c r="C1207" s="111">
        <v>9.2100000000000009</v>
      </c>
      <c r="D1207" s="99"/>
      <c r="E1207" s="98"/>
    </row>
    <row r="1208" spans="1:5">
      <c r="A1208" s="8">
        <v>79.55</v>
      </c>
      <c r="B1208" s="24" t="s">
        <v>1377</v>
      </c>
      <c r="C1208" s="110">
        <v>68.790000000000006</v>
      </c>
      <c r="D1208" s="99"/>
      <c r="E1208" s="98"/>
    </row>
    <row r="1209" spans="1:5">
      <c r="A1209" s="9">
        <v>36.450000000000003</v>
      </c>
      <c r="B1209" s="26" t="s">
        <v>1386</v>
      </c>
      <c r="C1209" s="111">
        <v>12.2</v>
      </c>
      <c r="D1209" s="99"/>
      <c r="E1209" s="98"/>
    </row>
    <row r="1210" spans="1:5">
      <c r="A1210" s="8">
        <v>77.91</v>
      </c>
      <c r="B1210" s="24" t="s">
        <v>1426</v>
      </c>
      <c r="C1210" s="110">
        <v>65.31</v>
      </c>
      <c r="D1210" s="99"/>
      <c r="E1210" s="98"/>
    </row>
    <row r="1211" spans="1:5">
      <c r="A1211" s="9">
        <v>38.58</v>
      </c>
      <c r="B1211" s="26" t="s">
        <v>1381</v>
      </c>
      <c r="C1211" s="111">
        <v>15.53</v>
      </c>
      <c r="D1211" s="99"/>
      <c r="E1211" s="98"/>
    </row>
    <row r="1212" spans="1:5">
      <c r="A1212" s="8">
        <v>30.56</v>
      </c>
      <c r="B1212" s="24" t="s">
        <v>1377</v>
      </c>
      <c r="C1212" s="110">
        <v>23.88</v>
      </c>
      <c r="D1212" s="99"/>
      <c r="E1212" s="98"/>
    </row>
    <row r="1213" spans="1:5">
      <c r="A1213" s="9">
        <v>87.63</v>
      </c>
      <c r="B1213" s="26" t="s">
        <v>1377</v>
      </c>
      <c r="C1213" s="111">
        <v>43.68</v>
      </c>
      <c r="D1213" s="99"/>
      <c r="E1213" s="98"/>
    </row>
    <row r="1214" spans="1:5">
      <c r="A1214" s="8">
        <v>74.150000000000006</v>
      </c>
      <c r="B1214" s="24" t="s">
        <v>1426</v>
      </c>
      <c r="C1214" s="110">
        <v>14.63</v>
      </c>
      <c r="D1214" s="99"/>
      <c r="E1214" s="98"/>
    </row>
    <row r="1215" spans="1:5">
      <c r="A1215" s="9">
        <v>22.15</v>
      </c>
      <c r="B1215" s="26" t="s">
        <v>1386</v>
      </c>
      <c r="C1215" s="111">
        <v>11.54</v>
      </c>
      <c r="D1215" s="99"/>
      <c r="E1215" s="98"/>
    </row>
    <row r="1216" spans="1:5">
      <c r="A1216" s="8">
        <v>6.11</v>
      </c>
      <c r="B1216" s="24" t="s">
        <v>1426</v>
      </c>
      <c r="C1216" s="110">
        <v>0</v>
      </c>
      <c r="D1216" s="99"/>
      <c r="E1216" s="98"/>
    </row>
    <row r="1217" spans="1:5">
      <c r="A1217" s="9">
        <v>48.66</v>
      </c>
      <c r="B1217" s="26" t="s">
        <v>1377</v>
      </c>
      <c r="C1217" s="111">
        <v>23.73</v>
      </c>
      <c r="D1217" s="99"/>
      <c r="E1217" s="98"/>
    </row>
    <row r="1218" spans="1:5">
      <c r="A1218" s="8">
        <v>13.76</v>
      </c>
      <c r="B1218" s="24" t="s">
        <v>1386</v>
      </c>
      <c r="C1218" s="110">
        <v>0</v>
      </c>
      <c r="D1218" s="99"/>
      <c r="E1218" s="98"/>
    </row>
    <row r="1219" spans="1:5">
      <c r="A1219" s="9">
        <v>70.97</v>
      </c>
      <c r="B1219" s="26" t="s">
        <v>1377</v>
      </c>
      <c r="C1219" s="111">
        <v>0</v>
      </c>
      <c r="D1219" s="99"/>
      <c r="E1219" s="98"/>
    </row>
    <row r="1220" spans="1:5">
      <c r="A1220" s="8">
        <v>91.64</v>
      </c>
      <c r="B1220" s="24" t="s">
        <v>1377</v>
      </c>
      <c r="C1220" s="110">
        <v>46.58</v>
      </c>
      <c r="D1220" s="99"/>
      <c r="E1220" s="98"/>
    </row>
    <row r="1221" spans="1:5">
      <c r="A1221" s="9">
        <v>10.45</v>
      </c>
      <c r="B1221" s="26" t="s">
        <v>1386</v>
      </c>
      <c r="C1221" s="111">
        <v>8.6199999999999992</v>
      </c>
      <c r="D1221" s="99"/>
      <c r="E1221" s="98"/>
    </row>
    <row r="1222" spans="1:5">
      <c r="A1222" s="8">
        <v>66.819999999999993</v>
      </c>
      <c r="B1222" s="24" t="s">
        <v>1377</v>
      </c>
      <c r="C1222" s="110">
        <v>49.74</v>
      </c>
      <c r="D1222" s="99"/>
      <c r="E1222" s="98"/>
    </row>
    <row r="1223" spans="1:5">
      <c r="A1223" s="9">
        <v>64.53</v>
      </c>
      <c r="B1223" s="26" t="s">
        <v>1386</v>
      </c>
      <c r="C1223" s="111">
        <v>46.65</v>
      </c>
      <c r="D1223" s="99"/>
      <c r="E1223" s="98"/>
    </row>
    <row r="1224" spans="1:5">
      <c r="A1224" s="8">
        <v>31.12</v>
      </c>
      <c r="B1224" s="24" t="s">
        <v>1377</v>
      </c>
      <c r="C1224" s="110">
        <v>18.55</v>
      </c>
      <c r="D1224" s="99"/>
      <c r="E1224" s="98"/>
    </row>
    <row r="1225" spans="1:5">
      <c r="A1225" s="9">
        <v>44.29</v>
      </c>
      <c r="B1225" s="26" t="s">
        <v>1381</v>
      </c>
      <c r="C1225" s="111">
        <v>11.11</v>
      </c>
      <c r="D1225" s="99"/>
      <c r="E1225" s="98"/>
    </row>
    <row r="1226" spans="1:5">
      <c r="A1226" s="8">
        <v>99.73</v>
      </c>
      <c r="B1226" s="24" t="s">
        <v>1377</v>
      </c>
      <c r="C1226" s="110">
        <v>41.32</v>
      </c>
      <c r="D1226" s="99"/>
      <c r="E1226" s="98"/>
    </row>
    <row r="1227" spans="1:5">
      <c r="A1227" s="9">
        <v>11.42</v>
      </c>
      <c r="B1227" s="26" t="s">
        <v>1381</v>
      </c>
      <c r="C1227" s="111">
        <v>2.69</v>
      </c>
      <c r="D1227" s="99"/>
      <c r="E1227" s="98"/>
    </row>
    <row r="1228" spans="1:5">
      <c r="A1228" s="8">
        <v>32.46</v>
      </c>
      <c r="B1228" s="24" t="s">
        <v>1381</v>
      </c>
      <c r="C1228" s="110">
        <v>23.88</v>
      </c>
      <c r="D1228" s="99"/>
      <c r="E1228" s="98"/>
    </row>
    <row r="1229" spans="1:5">
      <c r="A1229" s="9">
        <v>30.48</v>
      </c>
      <c r="B1229" s="26" t="s">
        <v>1381</v>
      </c>
      <c r="C1229" s="111">
        <v>11.44</v>
      </c>
      <c r="D1229" s="99"/>
      <c r="E1229" s="98"/>
    </row>
    <row r="1230" spans="1:5">
      <c r="A1230" s="8">
        <v>43.49</v>
      </c>
      <c r="B1230" s="24" t="s">
        <v>1386</v>
      </c>
      <c r="C1230" s="110">
        <v>25.25</v>
      </c>
      <c r="D1230" s="99"/>
      <c r="E1230" s="98"/>
    </row>
    <row r="1231" spans="1:5">
      <c r="A1231" s="9">
        <v>36.090000000000003</v>
      </c>
      <c r="B1231" s="26" t="s">
        <v>1381</v>
      </c>
      <c r="C1231" s="111">
        <v>24.92</v>
      </c>
      <c r="D1231" s="99"/>
      <c r="E1231" s="98"/>
    </row>
    <row r="1232" spans="1:5">
      <c r="A1232" s="8">
        <v>6.83</v>
      </c>
      <c r="B1232" s="24" t="s">
        <v>1377</v>
      </c>
      <c r="C1232" s="110">
        <v>3.48</v>
      </c>
      <c r="D1232" s="99"/>
      <c r="E1232" s="98"/>
    </row>
    <row r="1233" spans="1:5">
      <c r="A1233" s="9">
        <v>57.81</v>
      </c>
      <c r="B1233" s="26" t="s">
        <v>1377</v>
      </c>
      <c r="C1233" s="111">
        <v>43.78</v>
      </c>
      <c r="D1233" s="99"/>
      <c r="E1233" s="98"/>
    </row>
    <row r="1234" spans="1:5">
      <c r="A1234" s="8">
        <v>39.47</v>
      </c>
      <c r="B1234" s="24" t="s">
        <v>1377</v>
      </c>
      <c r="C1234" s="110">
        <v>29.04</v>
      </c>
      <c r="D1234" s="99"/>
      <c r="E1234" s="98"/>
    </row>
    <row r="1235" spans="1:5">
      <c r="A1235" s="9">
        <v>82.25</v>
      </c>
      <c r="B1235" s="26" t="s">
        <v>1381</v>
      </c>
      <c r="C1235" s="111">
        <v>57.34</v>
      </c>
      <c r="D1235" s="99"/>
      <c r="E1235" s="98"/>
    </row>
    <row r="1236" spans="1:5">
      <c r="A1236" s="8">
        <v>98.97</v>
      </c>
      <c r="B1236" s="24" t="s">
        <v>1386</v>
      </c>
      <c r="C1236" s="110">
        <v>12.66</v>
      </c>
      <c r="D1236" s="99"/>
      <c r="E1236" s="98"/>
    </row>
    <row r="1237" spans="1:5">
      <c r="A1237" s="9">
        <v>77.83</v>
      </c>
      <c r="B1237" s="26" t="s">
        <v>1386</v>
      </c>
      <c r="C1237" s="111">
        <v>0</v>
      </c>
      <c r="D1237" s="99"/>
      <c r="E1237" s="98"/>
    </row>
    <row r="1238" spans="1:5">
      <c r="A1238" s="8">
        <v>80.209999999999994</v>
      </c>
      <c r="B1238" s="24" t="s">
        <v>1377</v>
      </c>
      <c r="C1238" s="110">
        <v>0</v>
      </c>
      <c r="D1238" s="99"/>
      <c r="E1238" s="98"/>
    </row>
    <row r="1239" spans="1:5">
      <c r="A1239" s="9">
        <v>4.7300000000000004</v>
      </c>
      <c r="B1239" s="26" t="s">
        <v>1426</v>
      </c>
      <c r="C1239" s="111">
        <v>0</v>
      </c>
      <c r="D1239" s="99"/>
      <c r="E1239" s="98"/>
    </row>
    <row r="1240" spans="1:5">
      <c r="A1240" s="8">
        <v>56.62</v>
      </c>
      <c r="B1240" s="24" t="s">
        <v>1377</v>
      </c>
      <c r="C1240" s="110">
        <v>35.54</v>
      </c>
      <c r="D1240" s="99"/>
      <c r="E1240" s="98"/>
    </row>
    <row r="1241" spans="1:5">
      <c r="A1241" s="9">
        <v>93.52</v>
      </c>
      <c r="B1241" s="26" t="s">
        <v>1426</v>
      </c>
      <c r="C1241" s="111">
        <v>15.29</v>
      </c>
      <c r="D1241" s="99"/>
      <c r="E1241" s="98"/>
    </row>
    <row r="1242" spans="1:5">
      <c r="A1242" s="8">
        <v>21.34</v>
      </c>
      <c r="B1242" s="24" t="s">
        <v>1381</v>
      </c>
      <c r="C1242" s="110">
        <v>0</v>
      </c>
      <c r="D1242" s="99"/>
      <c r="E1242" s="98"/>
    </row>
    <row r="1243" spans="1:5">
      <c r="A1243" s="9">
        <v>31.63</v>
      </c>
      <c r="B1243" s="26" t="s">
        <v>1386</v>
      </c>
      <c r="C1243" s="111">
        <v>0</v>
      </c>
      <c r="D1243" s="99"/>
      <c r="E1243" s="98"/>
    </row>
    <row r="1244" spans="1:5">
      <c r="A1244" s="8">
        <v>46.48</v>
      </c>
      <c r="B1244" s="24" t="s">
        <v>1386</v>
      </c>
      <c r="C1244" s="110">
        <v>23.47</v>
      </c>
      <c r="D1244" s="99"/>
      <c r="E1244" s="98"/>
    </row>
    <row r="1245" spans="1:5">
      <c r="A1245" s="9">
        <v>24.65</v>
      </c>
      <c r="B1245" s="26" t="s">
        <v>1377</v>
      </c>
      <c r="C1245" s="111">
        <v>23.12</v>
      </c>
      <c r="D1245" s="99"/>
      <c r="E1245" s="98"/>
    </row>
    <row r="1246" spans="1:5">
      <c r="A1246" s="8">
        <v>12.78</v>
      </c>
      <c r="B1246" s="24" t="s">
        <v>1386</v>
      </c>
      <c r="C1246" s="110">
        <v>1.84</v>
      </c>
      <c r="D1246" s="99"/>
      <c r="E1246" s="98"/>
    </row>
    <row r="1247" spans="1:5">
      <c r="A1247" s="9">
        <v>55.24</v>
      </c>
      <c r="B1247" s="26" t="s">
        <v>1377</v>
      </c>
      <c r="C1247" s="111">
        <v>35.25</v>
      </c>
      <c r="D1247" s="99"/>
      <c r="E1247" s="98"/>
    </row>
    <row r="1248" spans="1:5">
      <c r="A1248" s="8">
        <v>70.77</v>
      </c>
      <c r="B1248" s="24" t="s">
        <v>1377</v>
      </c>
      <c r="C1248" s="110">
        <v>41.38</v>
      </c>
      <c r="D1248" s="99"/>
      <c r="E1248" s="98"/>
    </row>
    <row r="1249" spans="1:5">
      <c r="A1249" s="9">
        <v>99.05</v>
      </c>
      <c r="B1249" s="26" t="s">
        <v>1426</v>
      </c>
      <c r="C1249" s="111">
        <v>75.430000000000007</v>
      </c>
      <c r="D1249" s="99"/>
      <c r="E1249" s="98"/>
    </row>
    <row r="1250" spans="1:5">
      <c r="A1250" s="8">
        <v>39.58</v>
      </c>
      <c r="B1250" s="24" t="s">
        <v>1377</v>
      </c>
      <c r="C1250" s="110">
        <v>4.72</v>
      </c>
      <c r="D1250" s="99"/>
      <c r="E1250" s="98"/>
    </row>
    <row r="1251" spans="1:5">
      <c r="A1251" s="9">
        <v>98.7</v>
      </c>
      <c r="B1251" s="26" t="s">
        <v>1377</v>
      </c>
      <c r="C1251" s="111">
        <v>75.14</v>
      </c>
      <c r="D1251" s="99"/>
      <c r="E1251" s="98"/>
    </row>
    <row r="1252" spans="1:5">
      <c r="A1252" s="8">
        <v>6.84</v>
      </c>
      <c r="B1252" s="24" t="s">
        <v>1377</v>
      </c>
      <c r="C1252" s="110">
        <v>3.43</v>
      </c>
      <c r="D1252" s="99"/>
      <c r="E1252" s="98"/>
    </row>
    <row r="1253" spans="1:5">
      <c r="A1253" s="9">
        <v>14.86</v>
      </c>
      <c r="B1253" s="26" t="s">
        <v>1377</v>
      </c>
      <c r="C1253" s="111">
        <v>5.61</v>
      </c>
      <c r="D1253" s="99"/>
      <c r="E1253" s="98"/>
    </row>
    <row r="1254" spans="1:5">
      <c r="A1254" s="8">
        <v>1.1299999999999999</v>
      </c>
      <c r="B1254" s="24" t="s">
        <v>1377</v>
      </c>
      <c r="C1254" s="110">
        <v>0.97</v>
      </c>
      <c r="D1254" s="99"/>
      <c r="E1254" s="98"/>
    </row>
    <row r="1255" spans="1:5">
      <c r="A1255" s="9">
        <v>32.549999999999997</v>
      </c>
      <c r="B1255" s="26" t="s">
        <v>1386</v>
      </c>
      <c r="C1255" s="111">
        <v>25.16</v>
      </c>
      <c r="D1255" s="99"/>
      <c r="E1255" s="98"/>
    </row>
    <row r="1256" spans="1:5">
      <c r="A1256" s="8">
        <v>60.28</v>
      </c>
      <c r="B1256" s="24" t="s">
        <v>1377</v>
      </c>
      <c r="C1256" s="110">
        <v>0</v>
      </c>
      <c r="D1256" s="99"/>
      <c r="E1256" s="98"/>
    </row>
    <row r="1257" spans="1:5">
      <c r="A1257" s="9">
        <v>61.71</v>
      </c>
      <c r="B1257" s="26" t="s">
        <v>1426</v>
      </c>
      <c r="C1257" s="111">
        <v>35.32</v>
      </c>
      <c r="D1257" s="99"/>
      <c r="E1257" s="98"/>
    </row>
    <row r="1258" spans="1:5">
      <c r="A1258" s="8">
        <v>9.42</v>
      </c>
      <c r="B1258" s="24" t="s">
        <v>1426</v>
      </c>
      <c r="C1258" s="110">
        <v>8.8000000000000007</v>
      </c>
      <c r="D1258" s="99"/>
      <c r="E1258" s="98"/>
    </row>
    <row r="1259" spans="1:5">
      <c r="A1259" s="9"/>
      <c r="B1259" s="26" t="s">
        <v>1386</v>
      </c>
      <c r="C1259" s="111">
        <v>47.05</v>
      </c>
      <c r="D1259" s="99"/>
      <c r="E1259" s="98"/>
    </row>
    <row r="1260" spans="1:5">
      <c r="A1260" s="8">
        <v>59.64</v>
      </c>
      <c r="B1260" s="24" t="s">
        <v>1377</v>
      </c>
      <c r="C1260" s="110">
        <v>27.21</v>
      </c>
      <c r="D1260" s="99"/>
      <c r="E1260" s="98"/>
    </row>
    <row r="1261" spans="1:5">
      <c r="A1261" s="9">
        <v>61.17</v>
      </c>
      <c r="B1261" s="26" t="s">
        <v>1426</v>
      </c>
      <c r="C1261" s="111">
        <v>30.02</v>
      </c>
      <c r="D1261" s="99"/>
      <c r="E1261" s="98"/>
    </row>
    <row r="1262" spans="1:5">
      <c r="A1262" s="8">
        <v>32.520000000000003</v>
      </c>
      <c r="B1262" s="24" t="s">
        <v>1426</v>
      </c>
      <c r="C1262" s="110">
        <v>0</v>
      </c>
      <c r="D1262" s="99"/>
      <c r="E1262" s="98"/>
    </row>
    <row r="1263" spans="1:5">
      <c r="A1263" s="9">
        <v>72.569999999999993</v>
      </c>
      <c r="B1263" s="26" t="s">
        <v>1426</v>
      </c>
      <c r="C1263" s="111">
        <v>35.619999999999997</v>
      </c>
      <c r="D1263" s="99"/>
      <c r="E1263" s="98"/>
    </row>
    <row r="1264" spans="1:5">
      <c r="A1264" s="8">
        <v>67.86</v>
      </c>
      <c r="B1264" s="24" t="s">
        <v>1377</v>
      </c>
      <c r="C1264" s="110">
        <v>8.6300000000000008</v>
      </c>
      <c r="D1264" s="99"/>
      <c r="E1264" s="98"/>
    </row>
    <row r="1265" spans="1:5">
      <c r="A1265" s="9">
        <v>94.29</v>
      </c>
      <c r="B1265" s="26" t="s">
        <v>1426</v>
      </c>
      <c r="C1265" s="111">
        <v>40.22</v>
      </c>
      <c r="D1265" s="99"/>
      <c r="E1265" s="98"/>
    </row>
    <row r="1266" spans="1:5">
      <c r="A1266" s="8">
        <v>37.520000000000003</v>
      </c>
      <c r="B1266" s="24" t="s">
        <v>1426</v>
      </c>
      <c r="C1266" s="110">
        <v>15.2</v>
      </c>
      <c r="D1266" s="99"/>
      <c r="E1266" s="98"/>
    </row>
    <row r="1267" spans="1:5">
      <c r="A1267" s="9">
        <v>23.41</v>
      </c>
      <c r="B1267" s="26" t="s">
        <v>1386</v>
      </c>
      <c r="C1267" s="111">
        <v>11.15</v>
      </c>
      <c r="D1267" s="99"/>
      <c r="E1267" s="98"/>
    </row>
    <row r="1268" spans="1:5">
      <c r="A1268" s="8">
        <v>30.9</v>
      </c>
      <c r="B1268" s="24" t="s">
        <v>1381</v>
      </c>
      <c r="C1268" s="110">
        <v>18.600000000000001</v>
      </c>
      <c r="D1268" s="99"/>
      <c r="E1268" s="98"/>
    </row>
    <row r="1269" spans="1:5">
      <c r="A1269" s="9">
        <v>98.63</v>
      </c>
      <c r="B1269" s="26" t="s">
        <v>1377</v>
      </c>
      <c r="C1269" s="111">
        <v>13.65</v>
      </c>
      <c r="D1269" s="99"/>
      <c r="E1269" s="98"/>
    </row>
    <row r="1270" spans="1:5">
      <c r="A1270" s="8">
        <v>42.38</v>
      </c>
      <c r="B1270" s="24" t="s">
        <v>1426</v>
      </c>
      <c r="C1270" s="110">
        <v>21.87</v>
      </c>
      <c r="D1270" s="99"/>
      <c r="E1270" s="98"/>
    </row>
    <row r="1271" spans="1:5">
      <c r="A1271" s="9">
        <v>58.59</v>
      </c>
      <c r="B1271" s="26" t="s">
        <v>1381</v>
      </c>
      <c r="C1271" s="111">
        <v>40.72</v>
      </c>
      <c r="D1271" s="99"/>
      <c r="E1271" s="98"/>
    </row>
    <row r="1272" spans="1:5">
      <c r="A1272" s="8">
        <v>45.5</v>
      </c>
      <c r="B1272" s="24" t="s">
        <v>1426</v>
      </c>
      <c r="C1272" s="110">
        <v>9.84</v>
      </c>
      <c r="D1272" s="99"/>
      <c r="E1272" s="98"/>
    </row>
    <row r="1273" spans="1:5">
      <c r="A1273" s="9">
        <v>29.2</v>
      </c>
      <c r="B1273" s="26" t="s">
        <v>1377</v>
      </c>
      <c r="C1273" s="111">
        <v>10.26</v>
      </c>
      <c r="D1273" s="99"/>
      <c r="E1273" s="98"/>
    </row>
    <row r="1274" spans="1:5">
      <c r="A1274" s="8">
        <v>97.43</v>
      </c>
      <c r="B1274" s="24" t="s">
        <v>1386</v>
      </c>
      <c r="C1274" s="110">
        <v>63.42</v>
      </c>
      <c r="D1274" s="99"/>
      <c r="E1274" s="98"/>
    </row>
    <row r="1275" spans="1:5">
      <c r="A1275" s="9">
        <v>82.32</v>
      </c>
      <c r="B1275" s="26" t="s">
        <v>1377</v>
      </c>
      <c r="C1275" s="111">
        <v>25.44</v>
      </c>
      <c r="D1275" s="99"/>
      <c r="E1275" s="98"/>
    </row>
    <row r="1276" spans="1:5">
      <c r="A1276" s="8">
        <v>63.29</v>
      </c>
      <c r="B1276" s="24" t="s">
        <v>1386</v>
      </c>
      <c r="C1276" s="110">
        <v>12.95</v>
      </c>
      <c r="D1276" s="99"/>
      <c r="E1276" s="98"/>
    </row>
    <row r="1277" spans="1:5">
      <c r="A1277" s="9">
        <v>72.33</v>
      </c>
      <c r="B1277" s="26" t="s">
        <v>1377</v>
      </c>
      <c r="C1277" s="111">
        <v>0</v>
      </c>
      <c r="D1277" s="99"/>
      <c r="E1277" s="98"/>
    </row>
    <row r="1278" spans="1:5">
      <c r="A1278" s="8">
        <v>45.9</v>
      </c>
      <c r="B1278" s="24" t="s">
        <v>1381</v>
      </c>
      <c r="C1278" s="110">
        <v>38.68</v>
      </c>
      <c r="D1278" s="99"/>
      <c r="E1278" s="98"/>
    </row>
    <row r="1279" spans="1:5">
      <c r="A1279" s="9">
        <v>66.209999999999994</v>
      </c>
      <c r="B1279" s="26" t="s">
        <v>1377</v>
      </c>
      <c r="C1279" s="111">
        <v>34.25</v>
      </c>
      <c r="D1279" s="99"/>
      <c r="E1279" s="98"/>
    </row>
    <row r="1280" spans="1:5">
      <c r="A1280" s="8">
        <v>88.36</v>
      </c>
      <c r="B1280" s="24" t="s">
        <v>1377</v>
      </c>
      <c r="C1280" s="110">
        <v>0</v>
      </c>
      <c r="D1280" s="99"/>
      <c r="E1280" s="98"/>
    </row>
    <row r="1281" spans="1:5">
      <c r="A1281" s="9">
        <v>39.9</v>
      </c>
      <c r="B1281" s="26" t="s">
        <v>1377</v>
      </c>
      <c r="C1281" s="111">
        <v>10.199999999999999</v>
      </c>
      <c r="D1281" s="99"/>
      <c r="E1281" s="98"/>
    </row>
    <row r="1282" spans="1:5">
      <c r="A1282" s="8">
        <v>39.83</v>
      </c>
      <c r="B1282" s="24" t="s">
        <v>1377</v>
      </c>
      <c r="C1282" s="110">
        <v>23.91</v>
      </c>
      <c r="D1282" s="99"/>
      <c r="E1282" s="98"/>
    </row>
    <row r="1283" spans="1:5">
      <c r="A1283" s="9">
        <v>83.22</v>
      </c>
      <c r="B1283" s="26" t="s">
        <v>1377</v>
      </c>
      <c r="C1283" s="111">
        <v>37.950000000000003</v>
      </c>
      <c r="D1283" s="99"/>
      <c r="E1283" s="98"/>
    </row>
    <row r="1284" spans="1:5">
      <c r="A1284" s="8">
        <v>86.77</v>
      </c>
      <c r="B1284" s="24" t="s">
        <v>1377</v>
      </c>
      <c r="C1284" s="110">
        <v>32.25</v>
      </c>
      <c r="D1284" s="99"/>
      <c r="E1284" s="98"/>
    </row>
    <row r="1285" spans="1:5">
      <c r="A1285" s="9">
        <v>86.78</v>
      </c>
      <c r="B1285" s="26" t="s">
        <v>1386</v>
      </c>
      <c r="C1285" s="111">
        <v>0</v>
      </c>
      <c r="D1285" s="99"/>
      <c r="E1285" s="98"/>
    </row>
    <row r="1286" spans="1:5">
      <c r="A1286" s="8">
        <v>67.14</v>
      </c>
      <c r="B1286" s="24" t="s">
        <v>1377</v>
      </c>
      <c r="C1286" s="110">
        <v>13.35</v>
      </c>
      <c r="D1286" s="99"/>
      <c r="E1286" s="98"/>
    </row>
    <row r="1287" spans="1:5">
      <c r="A1287" s="9">
        <v>65.319999999999993</v>
      </c>
      <c r="B1287" s="26" t="s">
        <v>1386</v>
      </c>
      <c r="C1287" s="111">
        <v>42.35</v>
      </c>
      <c r="D1287" s="99"/>
      <c r="E1287" s="98"/>
    </row>
    <row r="1288" spans="1:5">
      <c r="A1288" s="8">
        <v>72.06</v>
      </c>
      <c r="B1288" s="24" t="s">
        <v>1386</v>
      </c>
      <c r="C1288" s="110">
        <v>45.8</v>
      </c>
      <c r="D1288" s="99"/>
      <c r="E1288" s="98"/>
    </row>
    <row r="1289" spans="1:5">
      <c r="A1289" s="9">
        <v>12.17</v>
      </c>
      <c r="B1289" s="26" t="s">
        <v>1381</v>
      </c>
      <c r="C1289" s="111">
        <v>0</v>
      </c>
      <c r="D1289" s="99"/>
      <c r="E1289" s="98"/>
    </row>
    <row r="1290" spans="1:5">
      <c r="A1290" s="8">
        <v>21.25</v>
      </c>
      <c r="B1290" s="24" t="s">
        <v>1377</v>
      </c>
      <c r="C1290" s="110">
        <v>0</v>
      </c>
      <c r="D1290" s="99"/>
      <c r="E1290" s="98"/>
    </row>
    <row r="1291" spans="1:5">
      <c r="A1291" s="9">
        <v>85.33</v>
      </c>
      <c r="B1291" s="26" t="s">
        <v>1386</v>
      </c>
      <c r="C1291" s="111">
        <v>49.32</v>
      </c>
      <c r="D1291" s="99"/>
      <c r="E1291" s="98"/>
    </row>
    <row r="1292" spans="1:5">
      <c r="A1292" s="8">
        <v>26.89</v>
      </c>
      <c r="B1292" s="24" t="s">
        <v>1377</v>
      </c>
      <c r="C1292" s="110">
        <v>5.16</v>
      </c>
      <c r="D1292" s="99"/>
      <c r="E1292" s="98"/>
    </row>
    <row r="1293" spans="1:5">
      <c r="A1293" s="9">
        <v>89.56</v>
      </c>
      <c r="B1293" s="26" t="s">
        <v>1377</v>
      </c>
      <c r="C1293" s="111">
        <v>28.39</v>
      </c>
      <c r="D1293" s="99"/>
      <c r="E1293" s="98"/>
    </row>
    <row r="1294" spans="1:5">
      <c r="A1294" s="8">
        <v>39.11</v>
      </c>
      <c r="B1294" s="24" t="s">
        <v>1377</v>
      </c>
      <c r="C1294" s="110">
        <v>21.03</v>
      </c>
      <c r="D1294" s="99"/>
      <c r="E1294" s="98"/>
    </row>
    <row r="1295" spans="1:5">
      <c r="A1295" s="9">
        <v>5.16</v>
      </c>
      <c r="B1295" s="26" t="s">
        <v>1426</v>
      </c>
      <c r="C1295" s="111">
        <v>1</v>
      </c>
      <c r="D1295" s="99"/>
      <c r="E1295" s="98"/>
    </row>
    <row r="1296" spans="1:5">
      <c r="A1296" s="8">
        <v>16.32</v>
      </c>
      <c r="B1296" s="24" t="s">
        <v>1381</v>
      </c>
      <c r="C1296" s="110">
        <v>8.34</v>
      </c>
      <c r="D1296" s="99"/>
      <c r="E1296" s="98"/>
    </row>
    <row r="1297" spans="1:5">
      <c r="A1297" s="9">
        <v>97.8</v>
      </c>
      <c r="B1297" s="26" t="s">
        <v>1426</v>
      </c>
      <c r="C1297" s="111">
        <v>26.57</v>
      </c>
      <c r="D1297" s="99"/>
      <c r="E1297" s="98"/>
    </row>
    <row r="1298" spans="1:5">
      <c r="A1298" s="8">
        <v>97</v>
      </c>
      <c r="B1298" s="24" t="s">
        <v>1377</v>
      </c>
      <c r="C1298" s="110">
        <v>0</v>
      </c>
      <c r="D1298" s="99"/>
      <c r="E1298" s="98"/>
    </row>
    <row r="1299" spans="1:5">
      <c r="A1299" s="9">
        <v>98.75</v>
      </c>
      <c r="B1299" s="26" t="s">
        <v>1386</v>
      </c>
      <c r="C1299" s="111">
        <v>43.47</v>
      </c>
      <c r="D1299" s="99"/>
      <c r="E1299" s="98"/>
    </row>
    <row r="1300" spans="1:5">
      <c r="A1300" s="8">
        <v>7.59</v>
      </c>
      <c r="B1300" s="24" t="s">
        <v>1377</v>
      </c>
      <c r="C1300" s="110">
        <v>6.02</v>
      </c>
      <c r="D1300" s="99"/>
      <c r="E1300" s="98"/>
    </row>
    <row r="1301" spans="1:5">
      <c r="A1301" s="9">
        <v>90.19</v>
      </c>
      <c r="B1301" s="26" t="s">
        <v>1426</v>
      </c>
      <c r="C1301" s="111">
        <v>14.36</v>
      </c>
      <c r="D1301" s="99"/>
      <c r="E1301" s="98"/>
    </row>
    <row r="1302" spans="1:5">
      <c r="A1302" s="8">
        <v>37.69</v>
      </c>
      <c r="B1302" s="24" t="s">
        <v>1386</v>
      </c>
      <c r="C1302" s="110">
        <v>20.91</v>
      </c>
      <c r="D1302" s="99"/>
      <c r="E1302" s="98"/>
    </row>
    <row r="1303" spans="1:5">
      <c r="A1303" s="9">
        <v>86.64</v>
      </c>
      <c r="B1303" s="26" t="s">
        <v>1381</v>
      </c>
      <c r="C1303" s="111">
        <v>17.57</v>
      </c>
      <c r="D1303" s="99"/>
      <c r="E1303" s="98"/>
    </row>
    <row r="1304" spans="1:5">
      <c r="A1304" s="8">
        <v>92.23</v>
      </c>
      <c r="B1304" s="24" t="s">
        <v>1386</v>
      </c>
      <c r="C1304" s="110">
        <v>0</v>
      </c>
      <c r="D1304" s="99"/>
      <c r="E1304" s="98"/>
    </row>
    <row r="1305" spans="1:5">
      <c r="A1305" s="9">
        <v>67.84</v>
      </c>
      <c r="B1305" s="26" t="s">
        <v>1381</v>
      </c>
      <c r="C1305" s="111">
        <v>63.61</v>
      </c>
      <c r="D1305" s="99"/>
      <c r="E1305" s="98"/>
    </row>
    <row r="1306" spans="1:5">
      <c r="A1306" s="8">
        <v>58.67</v>
      </c>
      <c r="B1306" s="24" t="s">
        <v>1377</v>
      </c>
      <c r="C1306" s="110">
        <v>28.57</v>
      </c>
      <c r="D1306" s="99"/>
      <c r="E1306" s="98"/>
    </row>
    <row r="1307" spans="1:5">
      <c r="A1307" s="9">
        <v>29.47</v>
      </c>
      <c r="B1307" s="26" t="s">
        <v>1426</v>
      </c>
      <c r="C1307" s="111">
        <v>27.66</v>
      </c>
      <c r="D1307" s="99"/>
      <c r="E1307" s="98"/>
    </row>
    <row r="1308" spans="1:5">
      <c r="A1308" s="8">
        <v>19.05</v>
      </c>
      <c r="B1308" s="24" t="s">
        <v>1381</v>
      </c>
      <c r="C1308" s="110">
        <v>9.33</v>
      </c>
      <c r="D1308" s="99"/>
      <c r="E1308" s="98"/>
    </row>
    <row r="1309" spans="1:5">
      <c r="A1309" s="9">
        <v>34.119999999999997</v>
      </c>
      <c r="B1309" s="26" t="s">
        <v>1381</v>
      </c>
      <c r="C1309" s="111">
        <v>0</v>
      </c>
      <c r="D1309" s="99"/>
      <c r="E1309" s="98"/>
    </row>
    <row r="1310" spans="1:5">
      <c r="A1310" s="8">
        <v>50.89</v>
      </c>
      <c r="B1310" s="24" t="s">
        <v>1377</v>
      </c>
      <c r="C1310" s="110">
        <v>24.8</v>
      </c>
      <c r="D1310" s="99"/>
      <c r="E1310" s="98"/>
    </row>
    <row r="1311" spans="1:5">
      <c r="A1311" s="9">
        <v>71.66</v>
      </c>
      <c r="B1311" s="26" t="s">
        <v>1377</v>
      </c>
      <c r="C1311" s="111">
        <v>12.73</v>
      </c>
      <c r="D1311" s="99"/>
      <c r="E1311" s="98"/>
    </row>
    <row r="1312" spans="1:5">
      <c r="A1312" s="8">
        <v>85.45</v>
      </c>
      <c r="B1312" s="24" t="s">
        <v>1377</v>
      </c>
      <c r="C1312" s="110">
        <v>0</v>
      </c>
      <c r="D1312" s="99"/>
      <c r="E1312" s="98"/>
    </row>
    <row r="1313" spans="1:5">
      <c r="A1313" s="9">
        <v>54.33</v>
      </c>
      <c r="B1313" s="26" t="s">
        <v>1426</v>
      </c>
      <c r="C1313" s="111">
        <v>7.25</v>
      </c>
      <c r="D1313" s="99"/>
      <c r="E1313" s="98"/>
    </row>
    <row r="1314" spans="1:5">
      <c r="A1314" s="8">
        <v>66.739999999999995</v>
      </c>
      <c r="B1314" s="24" t="s">
        <v>1377</v>
      </c>
      <c r="C1314" s="110">
        <v>50.11</v>
      </c>
      <c r="D1314" s="99"/>
      <c r="E1314" s="98"/>
    </row>
    <row r="1315" spans="1:5">
      <c r="A1315" s="9">
        <v>73.23</v>
      </c>
      <c r="B1315" s="26" t="s">
        <v>1377</v>
      </c>
      <c r="C1315" s="111">
        <v>44.56</v>
      </c>
      <c r="D1315" s="99"/>
      <c r="E1315" s="98"/>
    </row>
    <row r="1316" spans="1:5">
      <c r="A1316" s="8">
        <v>72.52</v>
      </c>
      <c r="B1316" s="24" t="s">
        <v>1377</v>
      </c>
      <c r="C1316" s="110">
        <v>0</v>
      </c>
      <c r="D1316" s="99"/>
      <c r="E1316" s="98"/>
    </row>
    <row r="1317" spans="1:5">
      <c r="A1317" s="9">
        <v>64.73</v>
      </c>
      <c r="B1317" s="26" t="s">
        <v>1377</v>
      </c>
      <c r="C1317" s="111">
        <v>44.05</v>
      </c>
      <c r="D1317" s="99"/>
      <c r="E1317" s="98"/>
    </row>
    <row r="1318" spans="1:5">
      <c r="A1318" s="8">
        <v>42.3</v>
      </c>
      <c r="B1318" s="24" t="s">
        <v>1377</v>
      </c>
      <c r="C1318" s="110">
        <v>0</v>
      </c>
      <c r="D1318" s="99"/>
      <c r="E1318" s="98"/>
    </row>
    <row r="1319" spans="1:5">
      <c r="A1319" s="9">
        <v>89.52</v>
      </c>
      <c r="B1319" s="26" t="s">
        <v>1377</v>
      </c>
      <c r="C1319" s="111">
        <v>83.48</v>
      </c>
      <c r="D1319" s="99"/>
      <c r="E1319" s="98"/>
    </row>
    <row r="1320" spans="1:5">
      <c r="A1320" s="8">
        <v>50.22</v>
      </c>
      <c r="B1320" s="24" t="s">
        <v>1377</v>
      </c>
      <c r="C1320" s="110">
        <v>0</v>
      </c>
      <c r="D1320" s="99"/>
      <c r="E1320" s="98"/>
    </row>
    <row r="1321" spans="1:5">
      <c r="A1321" s="9">
        <v>86.49</v>
      </c>
      <c r="B1321" s="26" t="s">
        <v>1377</v>
      </c>
      <c r="C1321" s="111">
        <v>45.06</v>
      </c>
      <c r="D1321" s="99"/>
      <c r="E1321" s="98"/>
    </row>
    <row r="1322" spans="1:5">
      <c r="A1322" s="8">
        <v>92.76</v>
      </c>
      <c r="B1322" s="24" t="s">
        <v>1377</v>
      </c>
      <c r="C1322" s="110">
        <v>0</v>
      </c>
      <c r="D1322" s="99"/>
      <c r="E1322" s="98"/>
    </row>
    <row r="1323" spans="1:5">
      <c r="A1323" s="9">
        <v>19.22</v>
      </c>
      <c r="B1323" s="26" t="s">
        <v>1377</v>
      </c>
      <c r="C1323" s="111">
        <v>0</v>
      </c>
      <c r="D1323" s="99"/>
      <c r="E1323" s="98"/>
    </row>
    <row r="1324" spans="1:5">
      <c r="A1324" s="8">
        <v>91.76</v>
      </c>
      <c r="B1324" s="24" t="s">
        <v>1426</v>
      </c>
      <c r="C1324" s="110">
        <v>72.23</v>
      </c>
      <c r="D1324" s="99"/>
      <c r="E1324" s="98"/>
    </row>
    <row r="1325" spans="1:5">
      <c r="A1325" s="9">
        <v>47.02</v>
      </c>
      <c r="B1325" s="26" t="s">
        <v>1377</v>
      </c>
      <c r="C1325" s="111">
        <v>26.97</v>
      </c>
      <c r="D1325" s="99"/>
      <c r="E1325" s="98"/>
    </row>
    <row r="1326" spans="1:5">
      <c r="A1326" s="8">
        <v>13.36</v>
      </c>
      <c r="B1326" s="24" t="s">
        <v>1377</v>
      </c>
      <c r="C1326" s="110">
        <v>2.13</v>
      </c>
      <c r="D1326" s="99"/>
      <c r="E1326" s="98"/>
    </row>
    <row r="1327" spans="1:5">
      <c r="A1327" s="9">
        <v>53.9</v>
      </c>
      <c r="B1327" s="26" t="s">
        <v>1377</v>
      </c>
      <c r="C1327" s="111">
        <v>45.39</v>
      </c>
      <c r="D1327" s="99"/>
      <c r="E1327" s="98"/>
    </row>
    <row r="1328" spans="1:5">
      <c r="A1328" s="8">
        <v>59.84</v>
      </c>
      <c r="B1328" s="24" t="s">
        <v>1381</v>
      </c>
      <c r="C1328" s="110">
        <v>56.46</v>
      </c>
      <c r="D1328" s="99"/>
      <c r="E1328" s="98"/>
    </row>
    <row r="1329" spans="1:5">
      <c r="A1329" s="9">
        <v>13.23</v>
      </c>
      <c r="B1329" s="26" t="s">
        <v>1377</v>
      </c>
      <c r="C1329" s="111">
        <v>4.42</v>
      </c>
      <c r="D1329" s="99"/>
      <c r="E1329" s="98"/>
    </row>
    <row r="1330" spans="1:5">
      <c r="A1330" s="8"/>
      <c r="B1330" s="24" t="s">
        <v>1377</v>
      </c>
      <c r="C1330" s="110">
        <v>14.54</v>
      </c>
      <c r="D1330" s="99"/>
      <c r="E1330" s="98"/>
    </row>
    <row r="1331" spans="1:5">
      <c r="A1331" s="9">
        <v>78.760000000000005</v>
      </c>
      <c r="B1331" s="26" t="s">
        <v>1377</v>
      </c>
      <c r="C1331" s="111">
        <v>39.31</v>
      </c>
      <c r="D1331" s="99"/>
      <c r="E1331" s="98"/>
    </row>
    <row r="1332" spans="1:5">
      <c r="A1332" s="8">
        <v>80.87</v>
      </c>
      <c r="B1332" s="24" t="s">
        <v>1381</v>
      </c>
      <c r="C1332" s="110">
        <v>25.66</v>
      </c>
      <c r="D1332" s="99"/>
      <c r="E1332" s="98"/>
    </row>
    <row r="1333" spans="1:5">
      <c r="A1333" s="9">
        <v>26.06</v>
      </c>
      <c r="B1333" s="26" t="s">
        <v>1381</v>
      </c>
      <c r="C1333" s="111">
        <v>22.46</v>
      </c>
      <c r="D1333" s="99"/>
      <c r="E1333" s="98"/>
    </row>
    <row r="1334" spans="1:5">
      <c r="A1334" s="8">
        <v>75.010000000000005</v>
      </c>
      <c r="B1334" s="24" t="s">
        <v>1381</v>
      </c>
      <c r="C1334" s="110">
        <v>47.67</v>
      </c>
      <c r="D1334" s="99"/>
      <c r="E1334" s="98"/>
    </row>
    <row r="1335" spans="1:5">
      <c r="A1335" s="9">
        <v>32.01</v>
      </c>
      <c r="B1335" s="26" t="s">
        <v>1377</v>
      </c>
      <c r="C1335" s="111">
        <v>28.35</v>
      </c>
      <c r="D1335" s="99"/>
      <c r="E1335" s="98"/>
    </row>
    <row r="1336" spans="1:5">
      <c r="A1336" s="8">
        <v>66.03</v>
      </c>
      <c r="B1336" s="24" t="s">
        <v>1377</v>
      </c>
      <c r="C1336" s="110">
        <v>7.94</v>
      </c>
      <c r="D1336" s="99"/>
      <c r="E1336" s="98"/>
    </row>
    <row r="1337" spans="1:5">
      <c r="A1337" s="9">
        <v>59.99</v>
      </c>
      <c r="B1337" s="26" t="s">
        <v>1377</v>
      </c>
      <c r="C1337" s="111">
        <v>0</v>
      </c>
      <c r="D1337" s="99"/>
      <c r="E1337" s="98"/>
    </row>
    <row r="1338" spans="1:5">
      <c r="A1338" s="8">
        <v>47.28</v>
      </c>
      <c r="B1338" s="24" t="s">
        <v>1381</v>
      </c>
      <c r="C1338" s="110">
        <v>31.53</v>
      </c>
      <c r="D1338" s="99"/>
      <c r="E1338" s="98"/>
    </row>
    <row r="1339" spans="1:5">
      <c r="A1339" s="9">
        <v>34.17</v>
      </c>
      <c r="B1339" s="26" t="s">
        <v>1426</v>
      </c>
      <c r="C1339" s="111">
        <v>0</v>
      </c>
      <c r="D1339" s="99"/>
      <c r="E1339" s="98"/>
    </row>
    <row r="1340" spans="1:5">
      <c r="A1340" s="8">
        <v>23.47</v>
      </c>
      <c r="B1340" s="24" t="s">
        <v>1377</v>
      </c>
      <c r="C1340" s="110">
        <v>3.92</v>
      </c>
      <c r="D1340" s="99"/>
      <c r="E1340" s="98"/>
    </row>
    <row r="1341" spans="1:5">
      <c r="A1341" s="9">
        <v>58.03</v>
      </c>
      <c r="B1341" s="26" t="s">
        <v>1426</v>
      </c>
      <c r="C1341" s="111">
        <v>33</v>
      </c>
      <c r="D1341" s="99"/>
      <c r="E1341" s="98"/>
    </row>
    <row r="1342" spans="1:5">
      <c r="A1342" s="8">
        <v>52.83</v>
      </c>
      <c r="B1342" s="24" t="s">
        <v>1426</v>
      </c>
      <c r="C1342" s="110">
        <v>48.15</v>
      </c>
      <c r="D1342" s="99"/>
      <c r="E1342" s="98"/>
    </row>
    <row r="1343" spans="1:5">
      <c r="A1343" s="9">
        <v>33.090000000000003</v>
      </c>
      <c r="B1343" s="26" t="s">
        <v>1426</v>
      </c>
      <c r="C1343" s="111">
        <v>22.68</v>
      </c>
      <c r="D1343" s="99"/>
      <c r="E1343" s="98"/>
    </row>
    <row r="1344" spans="1:5">
      <c r="A1344" s="8">
        <v>84.67</v>
      </c>
      <c r="B1344" s="24" t="s">
        <v>1386</v>
      </c>
      <c r="C1344" s="110">
        <v>0</v>
      </c>
      <c r="D1344" s="99"/>
      <c r="E1344" s="98"/>
    </row>
    <row r="1345" spans="1:5">
      <c r="A1345" s="9">
        <v>88.41</v>
      </c>
      <c r="B1345" s="26" t="s">
        <v>1377</v>
      </c>
      <c r="C1345" s="111">
        <v>0</v>
      </c>
      <c r="D1345" s="99"/>
      <c r="E1345" s="98"/>
    </row>
    <row r="1346" spans="1:5">
      <c r="A1346" s="8">
        <v>9.3000000000000007</v>
      </c>
      <c r="B1346" s="24" t="s">
        <v>1377</v>
      </c>
      <c r="C1346" s="110">
        <v>4.38</v>
      </c>
      <c r="D1346" s="99"/>
      <c r="E1346" s="98"/>
    </row>
    <row r="1347" spans="1:5">
      <c r="A1347" s="9">
        <v>82.33</v>
      </c>
      <c r="B1347" s="26" t="s">
        <v>1386</v>
      </c>
      <c r="C1347" s="111">
        <v>74.55</v>
      </c>
      <c r="D1347" s="99"/>
      <c r="E1347" s="98"/>
    </row>
    <row r="1348" spans="1:5">
      <c r="A1348" s="8">
        <v>95.77</v>
      </c>
      <c r="B1348" s="24" t="s">
        <v>1386</v>
      </c>
      <c r="C1348" s="110">
        <v>59.06</v>
      </c>
      <c r="D1348" s="99"/>
      <c r="E1348" s="98"/>
    </row>
    <row r="1349" spans="1:5">
      <c r="A1349" s="9">
        <v>24.52</v>
      </c>
      <c r="B1349" s="26" t="s">
        <v>1377</v>
      </c>
      <c r="C1349" s="111">
        <v>15.09</v>
      </c>
      <c r="D1349" s="99"/>
      <c r="E1349" s="98"/>
    </row>
    <row r="1350" spans="1:5">
      <c r="A1350" s="8">
        <v>63.24</v>
      </c>
      <c r="B1350" s="24" t="s">
        <v>1377</v>
      </c>
      <c r="C1350" s="110">
        <v>55.53</v>
      </c>
      <c r="D1350" s="99"/>
      <c r="E1350" s="98"/>
    </row>
    <row r="1351" spans="1:5">
      <c r="A1351" s="9">
        <v>12.75</v>
      </c>
      <c r="B1351" s="26" t="s">
        <v>1377</v>
      </c>
      <c r="C1351" s="111">
        <v>11.06</v>
      </c>
      <c r="D1351" s="99"/>
      <c r="E1351" s="98"/>
    </row>
    <row r="1352" spans="1:5">
      <c r="A1352" s="8">
        <v>12.04</v>
      </c>
      <c r="B1352" s="24" t="s">
        <v>1377</v>
      </c>
      <c r="C1352" s="110">
        <v>7.53</v>
      </c>
      <c r="D1352" s="99"/>
      <c r="E1352" s="98"/>
    </row>
    <row r="1353" spans="1:5">
      <c r="A1353" s="9">
        <v>44.82</v>
      </c>
      <c r="B1353" s="26" t="s">
        <v>1386</v>
      </c>
      <c r="C1353" s="111">
        <v>30.48</v>
      </c>
      <c r="D1353" s="99"/>
      <c r="E1353" s="98"/>
    </row>
    <row r="1354" spans="1:5">
      <c r="A1354" s="8">
        <v>84.21</v>
      </c>
      <c r="B1354" s="24" t="s">
        <v>1377</v>
      </c>
      <c r="C1354" s="110">
        <v>17.79</v>
      </c>
      <c r="D1354" s="99"/>
      <c r="E1354" s="98"/>
    </row>
    <row r="1355" spans="1:5">
      <c r="A1355" s="9">
        <v>61.68</v>
      </c>
      <c r="B1355" s="26" t="s">
        <v>1386</v>
      </c>
      <c r="C1355" s="111">
        <v>0</v>
      </c>
      <c r="D1355" s="99"/>
      <c r="E1355" s="98"/>
    </row>
    <row r="1356" spans="1:5">
      <c r="A1356" s="8">
        <v>27.95</v>
      </c>
      <c r="B1356" s="24" t="s">
        <v>1381</v>
      </c>
      <c r="C1356" s="110">
        <v>9.8699999999999992</v>
      </c>
      <c r="D1356" s="99"/>
      <c r="E1356" s="98"/>
    </row>
    <row r="1357" spans="1:5">
      <c r="A1357" s="9">
        <v>10.53</v>
      </c>
      <c r="B1357" s="26" t="s">
        <v>1386</v>
      </c>
      <c r="C1357" s="111">
        <v>1.49</v>
      </c>
      <c r="D1357" s="99"/>
      <c r="E1357" s="98"/>
    </row>
    <row r="1358" spans="1:5">
      <c r="A1358" s="8">
        <v>55</v>
      </c>
      <c r="B1358" s="24" t="s">
        <v>1386</v>
      </c>
      <c r="C1358" s="110">
        <v>6.97</v>
      </c>
      <c r="D1358" s="99"/>
      <c r="E1358" s="98"/>
    </row>
    <row r="1359" spans="1:5">
      <c r="A1359" s="9">
        <v>72.64</v>
      </c>
      <c r="B1359" s="26" t="s">
        <v>1377</v>
      </c>
      <c r="C1359" s="111">
        <v>65.209999999999994</v>
      </c>
      <c r="D1359" s="99"/>
      <c r="E1359" s="98"/>
    </row>
    <row r="1360" spans="1:5">
      <c r="A1360" s="8">
        <v>51.52</v>
      </c>
      <c r="B1360" s="24" t="s">
        <v>1377</v>
      </c>
      <c r="C1360" s="110">
        <v>0</v>
      </c>
      <c r="D1360" s="99"/>
      <c r="E1360" s="98"/>
    </row>
    <row r="1361" spans="1:5">
      <c r="A1361" s="9">
        <v>46.22</v>
      </c>
      <c r="B1361" s="26" t="s">
        <v>1377</v>
      </c>
      <c r="C1361" s="111">
        <v>11.71</v>
      </c>
      <c r="D1361" s="99"/>
      <c r="E1361" s="98"/>
    </row>
    <row r="1362" spans="1:5">
      <c r="A1362" s="8">
        <v>27.22</v>
      </c>
      <c r="B1362" s="24" t="s">
        <v>1377</v>
      </c>
      <c r="C1362" s="110">
        <v>11.87</v>
      </c>
      <c r="D1362" s="99"/>
      <c r="E1362" s="98"/>
    </row>
    <row r="1363" spans="1:5">
      <c r="A1363" s="9">
        <v>8.75</v>
      </c>
      <c r="B1363" s="26" t="s">
        <v>1377</v>
      </c>
      <c r="C1363" s="111">
        <v>4.04</v>
      </c>
      <c r="D1363" s="99"/>
      <c r="E1363" s="98"/>
    </row>
    <row r="1364" spans="1:5">
      <c r="A1364" s="8">
        <v>22.66</v>
      </c>
      <c r="B1364" s="24" t="s">
        <v>1377</v>
      </c>
      <c r="C1364" s="110">
        <v>16.66</v>
      </c>
      <c r="D1364" s="99"/>
      <c r="E1364" s="98"/>
    </row>
    <row r="1365" spans="1:5">
      <c r="A1365" s="9">
        <v>92.84</v>
      </c>
      <c r="B1365" s="26" t="s">
        <v>1426</v>
      </c>
      <c r="C1365" s="111">
        <v>79.180000000000007</v>
      </c>
      <c r="D1365" s="99"/>
      <c r="E1365" s="98"/>
    </row>
    <row r="1366" spans="1:5">
      <c r="A1366" s="8">
        <v>11.93</v>
      </c>
      <c r="B1366" s="24" t="s">
        <v>1381</v>
      </c>
      <c r="C1366" s="110">
        <v>4.99</v>
      </c>
      <c r="D1366" s="99"/>
      <c r="E1366" s="98"/>
    </row>
    <row r="1367" spans="1:5">
      <c r="A1367" s="9">
        <v>21.51</v>
      </c>
      <c r="B1367" s="26" t="s">
        <v>1426</v>
      </c>
      <c r="C1367" s="111">
        <v>12</v>
      </c>
      <c r="D1367" s="99"/>
      <c r="E1367" s="98"/>
    </row>
    <row r="1368" spans="1:5">
      <c r="A1368" s="8">
        <v>55.57</v>
      </c>
      <c r="B1368" s="24" t="s">
        <v>1377</v>
      </c>
      <c r="C1368" s="110">
        <v>39.99</v>
      </c>
      <c r="D1368" s="99"/>
      <c r="E1368" s="98"/>
    </row>
    <row r="1369" spans="1:5">
      <c r="A1369" s="9">
        <v>78.17</v>
      </c>
      <c r="B1369" s="26" t="s">
        <v>1377</v>
      </c>
      <c r="C1369" s="111">
        <v>47.57</v>
      </c>
      <c r="D1369" s="99"/>
      <c r="E1369" s="98"/>
    </row>
    <row r="1370" spans="1:5">
      <c r="A1370" s="8">
        <v>15.37</v>
      </c>
      <c r="B1370" s="24" t="s">
        <v>1426</v>
      </c>
      <c r="C1370" s="110">
        <v>3.16</v>
      </c>
      <c r="D1370" s="99"/>
      <c r="E1370" s="98"/>
    </row>
    <row r="1371" spans="1:5">
      <c r="A1371" s="9">
        <v>6.29</v>
      </c>
      <c r="B1371" s="26" t="s">
        <v>1377</v>
      </c>
      <c r="C1371" s="111">
        <v>2.15</v>
      </c>
      <c r="D1371" s="99"/>
      <c r="E1371" s="98"/>
    </row>
    <row r="1372" spans="1:5">
      <c r="A1372" s="8">
        <v>49.54</v>
      </c>
      <c r="B1372" s="24" t="s">
        <v>1426</v>
      </c>
      <c r="C1372" s="110">
        <v>36.020000000000003</v>
      </c>
      <c r="D1372" s="99"/>
      <c r="E1372" s="98"/>
    </row>
    <row r="1373" spans="1:5">
      <c r="A1373" s="9">
        <v>21.91</v>
      </c>
      <c r="B1373" s="26" t="s">
        <v>1377</v>
      </c>
      <c r="C1373" s="111">
        <v>17.63</v>
      </c>
      <c r="D1373" s="99"/>
      <c r="E1373" s="98"/>
    </row>
    <row r="1374" spans="1:5">
      <c r="A1374" s="8">
        <v>74.739999999999995</v>
      </c>
      <c r="B1374" s="24" t="s">
        <v>1377</v>
      </c>
      <c r="C1374" s="110">
        <v>13.11</v>
      </c>
      <c r="D1374" s="99"/>
      <c r="E1374" s="98"/>
    </row>
    <row r="1375" spans="1:5">
      <c r="A1375" s="9">
        <v>39.799999999999997</v>
      </c>
      <c r="B1375" s="26" t="s">
        <v>1377</v>
      </c>
      <c r="C1375" s="111">
        <v>0</v>
      </c>
      <c r="D1375" s="99"/>
      <c r="E1375" s="98"/>
    </row>
    <row r="1376" spans="1:5">
      <c r="A1376" s="8">
        <v>80.45</v>
      </c>
      <c r="B1376" s="24" t="s">
        <v>1377</v>
      </c>
      <c r="C1376" s="110">
        <v>0</v>
      </c>
      <c r="D1376" s="99"/>
      <c r="E1376" s="98"/>
    </row>
    <row r="1377" spans="1:5">
      <c r="A1377" s="9">
        <v>83.64</v>
      </c>
      <c r="B1377" s="26" t="s">
        <v>1377</v>
      </c>
      <c r="C1377" s="111">
        <v>24.35</v>
      </c>
      <c r="D1377" s="99"/>
      <c r="E1377" s="98"/>
    </row>
    <row r="1378" spans="1:5">
      <c r="A1378" s="8">
        <v>76.09</v>
      </c>
      <c r="B1378" s="24" t="s">
        <v>1381</v>
      </c>
      <c r="C1378" s="110">
        <v>17.02</v>
      </c>
      <c r="D1378" s="99"/>
      <c r="E1378" s="98"/>
    </row>
    <row r="1379" spans="1:5">
      <c r="A1379" s="9">
        <v>83.53</v>
      </c>
      <c r="B1379" s="26" t="s">
        <v>1377</v>
      </c>
      <c r="C1379" s="111">
        <v>21.1</v>
      </c>
      <c r="D1379" s="99"/>
      <c r="E1379" s="98"/>
    </row>
    <row r="1380" spans="1:5">
      <c r="A1380" s="8">
        <v>69.930000000000007</v>
      </c>
      <c r="B1380" s="24" t="s">
        <v>1386</v>
      </c>
      <c r="C1380" s="110">
        <v>0</v>
      </c>
      <c r="D1380" s="99"/>
      <c r="E1380" s="98"/>
    </row>
    <row r="1381" spans="1:5">
      <c r="A1381" s="9">
        <v>1.86</v>
      </c>
      <c r="B1381" s="26" t="s">
        <v>1377</v>
      </c>
      <c r="C1381" s="111">
        <v>1.23</v>
      </c>
      <c r="D1381" s="99"/>
      <c r="E1381" s="98"/>
    </row>
    <row r="1382" spans="1:5">
      <c r="A1382" s="8">
        <v>91.55</v>
      </c>
      <c r="B1382" s="24" t="s">
        <v>1377</v>
      </c>
      <c r="C1382" s="110">
        <v>0</v>
      </c>
      <c r="D1382" s="99"/>
      <c r="E1382" s="98"/>
    </row>
    <row r="1383" spans="1:5">
      <c r="A1383" s="9">
        <v>7.37</v>
      </c>
      <c r="B1383" s="26" t="s">
        <v>1377</v>
      </c>
      <c r="C1383" s="111">
        <v>5.07</v>
      </c>
      <c r="D1383" s="99"/>
      <c r="E1383" s="98"/>
    </row>
    <row r="1384" spans="1:5">
      <c r="A1384" s="8">
        <v>31.26</v>
      </c>
      <c r="B1384" s="24" t="s">
        <v>1381</v>
      </c>
      <c r="C1384" s="110">
        <v>0</v>
      </c>
      <c r="D1384" s="99"/>
      <c r="E1384" s="98"/>
    </row>
    <row r="1385" spans="1:5">
      <c r="A1385" s="9">
        <v>19.3</v>
      </c>
      <c r="B1385" s="26" t="s">
        <v>1377</v>
      </c>
      <c r="C1385" s="111">
        <v>6.33</v>
      </c>
      <c r="D1385" s="99"/>
      <c r="E1385" s="98"/>
    </row>
    <row r="1386" spans="1:5">
      <c r="A1386" s="8">
        <v>4.05</v>
      </c>
      <c r="B1386" s="24" t="s">
        <v>1381</v>
      </c>
      <c r="C1386" s="110">
        <v>0</v>
      </c>
      <c r="D1386" s="99"/>
      <c r="E1386" s="98"/>
    </row>
    <row r="1387" spans="1:5">
      <c r="A1387" s="9">
        <v>51.96</v>
      </c>
      <c r="B1387" s="26" t="s">
        <v>1377</v>
      </c>
      <c r="C1387" s="111">
        <v>0</v>
      </c>
      <c r="D1387" s="99"/>
      <c r="E1387" s="98"/>
    </row>
    <row r="1388" spans="1:5">
      <c r="A1388" s="8">
        <v>89.83</v>
      </c>
      <c r="B1388" s="24" t="s">
        <v>1426</v>
      </c>
      <c r="C1388" s="110">
        <v>61.24</v>
      </c>
      <c r="D1388" s="99"/>
      <c r="E1388" s="98"/>
    </row>
    <row r="1389" spans="1:5">
      <c r="A1389" s="9">
        <v>90.28</v>
      </c>
      <c r="B1389" s="26" t="s">
        <v>1377</v>
      </c>
      <c r="C1389" s="111">
        <v>66.53</v>
      </c>
      <c r="D1389" s="99"/>
      <c r="E1389" s="98"/>
    </row>
    <row r="1390" spans="1:5">
      <c r="A1390" s="8">
        <v>71.400000000000006</v>
      </c>
      <c r="B1390" s="24" t="s">
        <v>1377</v>
      </c>
      <c r="C1390" s="110">
        <v>21.2</v>
      </c>
      <c r="D1390" s="99"/>
      <c r="E1390" s="98"/>
    </row>
    <row r="1391" spans="1:5">
      <c r="A1391" s="9">
        <v>68</v>
      </c>
      <c r="B1391" s="26" t="s">
        <v>1426</v>
      </c>
      <c r="C1391" s="111">
        <v>23.8</v>
      </c>
      <c r="D1391" s="99"/>
      <c r="E1391" s="98"/>
    </row>
    <row r="1392" spans="1:5">
      <c r="A1392" s="8">
        <v>20.96</v>
      </c>
      <c r="B1392" s="24" t="s">
        <v>1386</v>
      </c>
      <c r="C1392" s="110">
        <v>8.6999999999999993</v>
      </c>
      <c r="D1392" s="99"/>
      <c r="E1392" s="98"/>
    </row>
    <row r="1393" spans="1:5">
      <c r="A1393" s="9">
        <v>4.6900000000000004</v>
      </c>
      <c r="B1393" s="26" t="s">
        <v>1386</v>
      </c>
      <c r="C1393" s="111">
        <v>2</v>
      </c>
      <c r="D1393" s="99"/>
      <c r="E1393" s="98"/>
    </row>
    <row r="1394" spans="1:5">
      <c r="A1394" s="8">
        <v>21.22</v>
      </c>
      <c r="B1394" s="24" t="s">
        <v>1381</v>
      </c>
      <c r="C1394" s="110">
        <v>16.68</v>
      </c>
      <c r="D1394" s="99"/>
      <c r="E1394" s="98"/>
    </row>
    <row r="1395" spans="1:5">
      <c r="A1395" s="9">
        <v>43.27</v>
      </c>
      <c r="B1395" s="26" t="s">
        <v>1426</v>
      </c>
      <c r="C1395" s="111">
        <v>35.200000000000003</v>
      </c>
      <c r="D1395" s="99"/>
      <c r="E1395" s="98"/>
    </row>
    <row r="1396" spans="1:5">
      <c r="A1396" s="8">
        <v>20.94</v>
      </c>
      <c r="B1396" s="24" t="s">
        <v>1377</v>
      </c>
      <c r="C1396" s="110">
        <v>5.87</v>
      </c>
      <c r="D1396" s="99"/>
      <c r="E1396" s="98"/>
    </row>
    <row r="1397" spans="1:5">
      <c r="A1397" s="9">
        <v>52.12</v>
      </c>
      <c r="B1397" s="26" t="s">
        <v>1377</v>
      </c>
      <c r="C1397" s="111">
        <v>9.93</v>
      </c>
      <c r="D1397" s="99"/>
      <c r="E1397" s="98"/>
    </row>
    <row r="1398" spans="1:5">
      <c r="A1398" s="8">
        <v>84.78</v>
      </c>
      <c r="B1398" s="24" t="s">
        <v>1426</v>
      </c>
      <c r="C1398" s="110">
        <v>15.87</v>
      </c>
      <c r="D1398" s="99"/>
      <c r="E1398" s="98"/>
    </row>
    <row r="1399" spans="1:5">
      <c r="A1399" s="9">
        <v>34.53</v>
      </c>
      <c r="B1399" s="26" t="s">
        <v>1377</v>
      </c>
      <c r="C1399" s="111">
        <v>19.98</v>
      </c>
      <c r="D1399" s="99"/>
      <c r="E1399" s="98"/>
    </row>
    <row r="1400" spans="1:5">
      <c r="A1400" s="8">
        <v>98.35</v>
      </c>
      <c r="B1400" s="24" t="s">
        <v>1377</v>
      </c>
      <c r="C1400" s="110">
        <v>44.02</v>
      </c>
      <c r="D1400" s="99"/>
      <c r="E1400" s="98"/>
    </row>
    <row r="1401" spans="1:5">
      <c r="A1401" s="9">
        <v>5.51</v>
      </c>
      <c r="B1401" s="26" t="s">
        <v>1377</v>
      </c>
      <c r="C1401" s="111">
        <v>4.45</v>
      </c>
      <c r="D1401" s="99"/>
      <c r="E1401" s="98"/>
    </row>
    <row r="1402" spans="1:5">
      <c r="A1402" s="8">
        <v>84.6</v>
      </c>
      <c r="B1402" s="24" t="s">
        <v>1426</v>
      </c>
      <c r="C1402" s="110">
        <v>39.229999999999997</v>
      </c>
      <c r="D1402" s="99"/>
      <c r="E1402" s="98"/>
    </row>
    <row r="1403" spans="1:5">
      <c r="A1403" s="9">
        <v>41.72</v>
      </c>
      <c r="B1403" s="26" t="s">
        <v>1377</v>
      </c>
      <c r="C1403" s="111">
        <v>17.84</v>
      </c>
      <c r="D1403" s="99"/>
      <c r="E1403" s="98"/>
    </row>
    <row r="1404" spans="1:5">
      <c r="A1404" s="8">
        <v>44.49</v>
      </c>
      <c r="B1404" s="24" t="s">
        <v>1426</v>
      </c>
      <c r="C1404" s="110">
        <v>0</v>
      </c>
      <c r="D1404" s="99"/>
      <c r="E1404" s="98"/>
    </row>
    <row r="1405" spans="1:5">
      <c r="A1405" s="9">
        <v>38.229999999999997</v>
      </c>
      <c r="B1405" s="26" t="s">
        <v>1377</v>
      </c>
      <c r="C1405" s="111">
        <v>17.55</v>
      </c>
      <c r="D1405" s="99"/>
      <c r="E1405" s="98"/>
    </row>
    <row r="1406" spans="1:5">
      <c r="A1406" s="8">
        <v>78.31</v>
      </c>
      <c r="B1406" s="24" t="s">
        <v>1377</v>
      </c>
      <c r="C1406" s="110">
        <v>22.63</v>
      </c>
      <c r="D1406" s="99"/>
      <c r="E1406" s="98"/>
    </row>
    <row r="1407" spans="1:5">
      <c r="A1407" s="9">
        <v>88.7</v>
      </c>
      <c r="B1407" s="26" t="s">
        <v>1381</v>
      </c>
      <c r="C1407" s="111">
        <v>75.989999999999995</v>
      </c>
      <c r="D1407" s="99"/>
      <c r="E1407" s="98"/>
    </row>
    <row r="1408" spans="1:5">
      <c r="A1408" s="8">
        <v>51.43</v>
      </c>
      <c r="B1408" s="24" t="s">
        <v>1426</v>
      </c>
      <c r="C1408" s="110">
        <v>47.38</v>
      </c>
      <c r="D1408" s="99"/>
      <c r="E1408" s="98"/>
    </row>
    <row r="1409" spans="1:5">
      <c r="A1409" s="9">
        <v>71.569999999999993</v>
      </c>
      <c r="B1409" s="26" t="s">
        <v>1377</v>
      </c>
      <c r="C1409" s="111">
        <v>30.84</v>
      </c>
      <c r="D1409" s="99"/>
      <c r="E1409" s="98"/>
    </row>
    <row r="1410" spans="1:5">
      <c r="A1410" s="8">
        <v>42.7</v>
      </c>
      <c r="B1410" s="24" t="s">
        <v>1377</v>
      </c>
      <c r="C1410" s="110">
        <v>31.65</v>
      </c>
      <c r="D1410" s="99"/>
      <c r="E1410" s="98"/>
    </row>
    <row r="1411" spans="1:5">
      <c r="A1411" s="9">
        <v>79.09</v>
      </c>
      <c r="B1411" s="26" t="s">
        <v>1426</v>
      </c>
      <c r="C1411" s="111">
        <v>31.91</v>
      </c>
      <c r="D1411" s="99"/>
      <c r="E1411" s="98"/>
    </row>
    <row r="1412" spans="1:5">
      <c r="A1412" s="8">
        <v>98.34</v>
      </c>
      <c r="B1412" s="24" t="s">
        <v>1386</v>
      </c>
      <c r="C1412" s="110">
        <v>82.13</v>
      </c>
      <c r="D1412" s="99"/>
      <c r="E1412" s="98"/>
    </row>
    <row r="1413" spans="1:5">
      <c r="A1413" s="9">
        <v>3.86</v>
      </c>
      <c r="B1413" s="26" t="s">
        <v>1377</v>
      </c>
      <c r="C1413" s="111">
        <v>1.77</v>
      </c>
      <c r="D1413" s="99"/>
      <c r="E1413" s="98"/>
    </row>
    <row r="1414" spans="1:5">
      <c r="A1414" s="8">
        <v>40.51</v>
      </c>
      <c r="B1414" s="24" t="s">
        <v>1386</v>
      </c>
      <c r="C1414" s="110">
        <v>31.17</v>
      </c>
      <c r="D1414" s="99"/>
      <c r="E1414" s="98"/>
    </row>
    <row r="1415" spans="1:5">
      <c r="A1415" s="9">
        <v>92.41</v>
      </c>
      <c r="B1415" s="26" t="s">
        <v>1426</v>
      </c>
      <c r="C1415" s="111">
        <v>0</v>
      </c>
      <c r="D1415" s="99"/>
      <c r="E1415" s="98"/>
    </row>
    <row r="1416" spans="1:5">
      <c r="A1416" s="8">
        <v>61.8</v>
      </c>
      <c r="B1416" s="24" t="s">
        <v>1377</v>
      </c>
      <c r="C1416" s="110">
        <v>33.85</v>
      </c>
      <c r="D1416" s="99"/>
      <c r="E1416" s="98"/>
    </row>
    <row r="1417" spans="1:5">
      <c r="A1417" s="9">
        <v>18.87</v>
      </c>
      <c r="B1417" s="26" t="s">
        <v>1426</v>
      </c>
      <c r="C1417" s="111">
        <v>12.8</v>
      </c>
      <c r="D1417" s="99"/>
      <c r="E1417" s="98"/>
    </row>
    <row r="1418" spans="1:5">
      <c r="A1418" s="8">
        <v>36.1</v>
      </c>
      <c r="B1418" s="24" t="s">
        <v>1377</v>
      </c>
      <c r="C1418" s="110">
        <v>30.23</v>
      </c>
      <c r="D1418" s="99"/>
      <c r="E1418" s="98"/>
    </row>
    <row r="1419" spans="1:5">
      <c r="A1419" s="9">
        <v>50.53</v>
      </c>
      <c r="B1419" s="26" t="s">
        <v>1386</v>
      </c>
      <c r="C1419" s="111">
        <v>0</v>
      </c>
      <c r="D1419" s="99"/>
      <c r="E1419" s="98"/>
    </row>
    <row r="1420" spans="1:5">
      <c r="A1420" s="8">
        <v>64.87</v>
      </c>
      <c r="B1420" s="24" t="s">
        <v>1426</v>
      </c>
      <c r="C1420" s="110">
        <v>32.9</v>
      </c>
      <c r="D1420" s="99"/>
      <c r="E1420" s="98"/>
    </row>
    <row r="1421" spans="1:5">
      <c r="A1421" s="9">
        <v>19.600000000000001</v>
      </c>
      <c r="B1421" s="26" t="s">
        <v>1377</v>
      </c>
      <c r="C1421" s="111">
        <v>5.46</v>
      </c>
      <c r="D1421" s="99"/>
      <c r="E1421" s="98"/>
    </row>
    <row r="1422" spans="1:5">
      <c r="A1422" s="8">
        <v>49.41</v>
      </c>
      <c r="B1422" s="24" t="s">
        <v>1377</v>
      </c>
      <c r="C1422" s="110">
        <v>42.16</v>
      </c>
      <c r="D1422" s="99"/>
      <c r="E1422" s="98"/>
    </row>
    <row r="1423" spans="1:5">
      <c r="A1423" s="9">
        <v>80.959999999999994</v>
      </c>
      <c r="B1423" s="26" t="s">
        <v>1377</v>
      </c>
      <c r="C1423" s="111">
        <v>45.12</v>
      </c>
      <c r="D1423" s="99"/>
      <c r="E1423" s="98"/>
    </row>
    <row r="1424" spans="1:5">
      <c r="A1424" s="8">
        <v>55.23</v>
      </c>
      <c r="B1424" s="24" t="s">
        <v>1426</v>
      </c>
      <c r="C1424" s="110">
        <v>14.4</v>
      </c>
      <c r="D1424" s="99"/>
      <c r="E1424" s="98"/>
    </row>
    <row r="1425" spans="1:5">
      <c r="A1425" s="9">
        <v>69.22</v>
      </c>
      <c r="B1425" s="26" t="s">
        <v>1377</v>
      </c>
      <c r="C1425" s="111">
        <v>0</v>
      </c>
      <c r="D1425" s="99"/>
      <c r="E1425" s="98"/>
    </row>
    <row r="1426" spans="1:5">
      <c r="A1426" s="8">
        <v>30.28</v>
      </c>
      <c r="B1426" s="24" t="s">
        <v>1386</v>
      </c>
      <c r="C1426" s="110">
        <v>27.54</v>
      </c>
      <c r="D1426" s="99"/>
      <c r="E1426" s="98"/>
    </row>
    <row r="1427" spans="1:5">
      <c r="A1427" s="9">
        <v>44.65</v>
      </c>
      <c r="B1427" s="26" t="s">
        <v>1377</v>
      </c>
      <c r="C1427" s="111">
        <v>33.61</v>
      </c>
      <c r="D1427" s="99"/>
      <c r="E1427" s="98"/>
    </row>
    <row r="1428" spans="1:5">
      <c r="A1428" s="8">
        <v>33.229999999999997</v>
      </c>
      <c r="B1428" s="24" t="s">
        <v>1377</v>
      </c>
      <c r="C1428" s="110">
        <v>14.81</v>
      </c>
      <c r="D1428" s="99"/>
      <c r="E1428" s="98"/>
    </row>
    <row r="1429" spans="1:5">
      <c r="A1429" s="9">
        <v>31.37</v>
      </c>
      <c r="B1429" s="26" t="s">
        <v>1377</v>
      </c>
      <c r="C1429" s="111">
        <v>0</v>
      </c>
      <c r="D1429" s="99"/>
      <c r="E1429" s="98"/>
    </row>
    <row r="1430" spans="1:5">
      <c r="A1430" s="8">
        <v>6.83</v>
      </c>
      <c r="B1430" s="24" t="s">
        <v>1386</v>
      </c>
      <c r="C1430" s="110">
        <v>1.46</v>
      </c>
      <c r="D1430" s="99"/>
      <c r="E1430" s="98"/>
    </row>
    <row r="1431" spans="1:5">
      <c r="A1431" s="9">
        <v>69.010000000000005</v>
      </c>
      <c r="B1431" s="26" t="s">
        <v>1381</v>
      </c>
      <c r="C1431" s="111">
        <v>55.92</v>
      </c>
      <c r="D1431" s="99"/>
      <c r="E1431" s="98"/>
    </row>
    <row r="1432" spans="1:5">
      <c r="A1432" s="8">
        <v>27.83</v>
      </c>
      <c r="B1432" s="24" t="s">
        <v>1426</v>
      </c>
      <c r="C1432" s="110">
        <v>0</v>
      </c>
      <c r="D1432" s="99"/>
      <c r="E1432" s="98"/>
    </row>
    <row r="1433" spans="1:5">
      <c r="A1433" s="9">
        <v>55.58</v>
      </c>
      <c r="B1433" s="26" t="s">
        <v>1381</v>
      </c>
      <c r="C1433" s="111">
        <v>0</v>
      </c>
      <c r="D1433" s="99"/>
      <c r="E1433" s="98"/>
    </row>
    <row r="1434" spans="1:5">
      <c r="A1434" s="8">
        <v>26.15</v>
      </c>
      <c r="B1434" s="24" t="s">
        <v>1426</v>
      </c>
      <c r="C1434" s="110">
        <v>0</v>
      </c>
      <c r="D1434" s="99"/>
      <c r="E1434" s="98"/>
    </row>
    <row r="1435" spans="1:5">
      <c r="A1435" s="9">
        <v>70.94</v>
      </c>
      <c r="B1435" s="26" t="s">
        <v>1377</v>
      </c>
      <c r="C1435" s="111">
        <v>8.82</v>
      </c>
      <c r="D1435" s="99"/>
      <c r="E1435" s="98"/>
    </row>
    <row r="1436" spans="1:5">
      <c r="A1436" s="8">
        <v>88.75</v>
      </c>
      <c r="B1436" s="24" t="s">
        <v>1381</v>
      </c>
      <c r="C1436" s="110">
        <v>0</v>
      </c>
      <c r="D1436" s="99"/>
      <c r="E1436" s="98"/>
    </row>
    <row r="1437" spans="1:5">
      <c r="A1437" s="9">
        <v>39.82</v>
      </c>
      <c r="B1437" s="26" t="s">
        <v>1381</v>
      </c>
      <c r="C1437" s="111">
        <v>18.579999999999998</v>
      </c>
      <c r="D1437" s="99"/>
      <c r="E1437" s="98"/>
    </row>
    <row r="1438" spans="1:5">
      <c r="A1438" s="8">
        <v>73.069999999999993</v>
      </c>
      <c r="B1438" s="24" t="s">
        <v>1386</v>
      </c>
      <c r="C1438" s="110">
        <v>0</v>
      </c>
      <c r="D1438" s="99"/>
      <c r="E1438" s="98"/>
    </row>
    <row r="1439" spans="1:5">
      <c r="A1439" s="9">
        <v>88.59</v>
      </c>
      <c r="B1439" s="26" t="s">
        <v>1377</v>
      </c>
      <c r="C1439" s="111">
        <v>71.41</v>
      </c>
      <c r="D1439" s="99"/>
      <c r="E1439" s="98"/>
    </row>
    <row r="1440" spans="1:5">
      <c r="A1440" s="8">
        <v>22.22</v>
      </c>
      <c r="B1440" s="24" t="s">
        <v>1377</v>
      </c>
      <c r="C1440" s="110">
        <v>6.87</v>
      </c>
      <c r="D1440" s="99"/>
      <c r="E1440" s="98"/>
    </row>
    <row r="1441" spans="1:5">
      <c r="A1441" s="9">
        <v>75.599999999999994</v>
      </c>
      <c r="B1441" s="26" t="s">
        <v>1426</v>
      </c>
      <c r="C1441" s="111">
        <v>15.79</v>
      </c>
      <c r="D1441" s="99"/>
      <c r="E1441" s="98"/>
    </row>
    <row r="1442" spans="1:5">
      <c r="A1442" s="8">
        <v>6.57</v>
      </c>
      <c r="B1442" s="24" t="s">
        <v>1377</v>
      </c>
      <c r="C1442" s="110">
        <v>3.51</v>
      </c>
      <c r="D1442" s="99"/>
      <c r="E1442" s="98"/>
    </row>
    <row r="1443" spans="1:5">
      <c r="A1443" s="9">
        <v>66.42</v>
      </c>
      <c r="B1443" s="26" t="s">
        <v>1386</v>
      </c>
      <c r="C1443" s="111">
        <v>57.81</v>
      </c>
      <c r="D1443" s="99"/>
      <c r="E1443" s="98"/>
    </row>
    <row r="1444" spans="1:5">
      <c r="A1444" s="8">
        <v>25.3</v>
      </c>
      <c r="B1444" s="24" t="s">
        <v>1377</v>
      </c>
      <c r="C1444" s="110">
        <v>22.79</v>
      </c>
      <c r="D1444" s="99"/>
      <c r="E1444" s="98"/>
    </row>
    <row r="1445" spans="1:5">
      <c r="A1445" s="9">
        <v>94.96</v>
      </c>
      <c r="B1445" s="26" t="s">
        <v>1377</v>
      </c>
      <c r="C1445" s="111">
        <v>55.89</v>
      </c>
      <c r="D1445" s="99"/>
      <c r="E1445" s="98"/>
    </row>
    <row r="1446" spans="1:5">
      <c r="A1446" s="8">
        <v>89.83</v>
      </c>
      <c r="B1446" s="24" t="s">
        <v>1381</v>
      </c>
      <c r="C1446" s="110">
        <v>29.95</v>
      </c>
      <c r="D1446" s="99"/>
      <c r="E1446" s="98"/>
    </row>
    <row r="1447" spans="1:5">
      <c r="A1447" s="9">
        <v>68.709999999999994</v>
      </c>
      <c r="B1447" s="26" t="s">
        <v>1377</v>
      </c>
      <c r="C1447" s="111">
        <v>0</v>
      </c>
      <c r="D1447" s="99"/>
      <c r="E1447" s="98"/>
    </row>
    <row r="1448" spans="1:5">
      <c r="A1448" s="8"/>
      <c r="B1448" s="24" t="s">
        <v>1377</v>
      </c>
      <c r="C1448" s="110">
        <v>68.900000000000006</v>
      </c>
      <c r="D1448" s="99"/>
      <c r="E1448" s="98"/>
    </row>
    <row r="1449" spans="1:5">
      <c r="A1449" s="9">
        <v>82</v>
      </c>
      <c r="B1449" s="26" t="s">
        <v>1381</v>
      </c>
      <c r="C1449" s="111">
        <v>0</v>
      </c>
      <c r="D1449" s="99"/>
      <c r="E1449" s="98"/>
    </row>
    <row r="1450" spans="1:5">
      <c r="A1450" s="8">
        <v>52.91</v>
      </c>
      <c r="B1450" s="24" t="s">
        <v>1377</v>
      </c>
      <c r="C1450" s="110">
        <v>7.49</v>
      </c>
      <c r="D1450" s="99"/>
      <c r="E1450" s="98"/>
    </row>
    <row r="1451" spans="1:5">
      <c r="A1451" s="9">
        <v>97.11</v>
      </c>
      <c r="B1451" s="26" t="s">
        <v>1377</v>
      </c>
      <c r="C1451" s="111">
        <v>80.23</v>
      </c>
      <c r="D1451" s="99"/>
      <c r="E1451" s="98"/>
    </row>
    <row r="1452" spans="1:5">
      <c r="A1452" s="8">
        <v>98.69</v>
      </c>
      <c r="B1452" s="24" t="s">
        <v>1426</v>
      </c>
      <c r="C1452" s="110">
        <v>59.01</v>
      </c>
      <c r="D1452" s="99"/>
      <c r="E1452" s="98"/>
    </row>
    <row r="1453" spans="1:5">
      <c r="A1453" s="9">
        <v>82.64</v>
      </c>
      <c r="B1453" s="26" t="s">
        <v>1381</v>
      </c>
      <c r="C1453" s="111">
        <v>36.020000000000003</v>
      </c>
      <c r="D1453" s="99"/>
      <c r="E1453" s="98"/>
    </row>
    <row r="1454" spans="1:5">
      <c r="A1454" s="8">
        <v>69.400000000000006</v>
      </c>
      <c r="B1454" s="24" t="s">
        <v>1377</v>
      </c>
      <c r="C1454" s="110">
        <v>9.4499999999999993</v>
      </c>
      <c r="D1454" s="99"/>
      <c r="E1454" s="98"/>
    </row>
    <row r="1455" spans="1:5">
      <c r="A1455" s="9">
        <v>84</v>
      </c>
      <c r="B1455" s="26" t="s">
        <v>1426</v>
      </c>
      <c r="C1455" s="111">
        <v>47.6</v>
      </c>
      <c r="D1455" s="99"/>
      <c r="E1455" s="98"/>
    </row>
    <row r="1456" spans="1:5">
      <c r="A1456" s="8">
        <v>37.71</v>
      </c>
      <c r="B1456" s="24" t="s">
        <v>1377</v>
      </c>
      <c r="C1456" s="110">
        <v>0</v>
      </c>
      <c r="D1456" s="99"/>
      <c r="E1456" s="98"/>
    </row>
    <row r="1457" spans="1:5">
      <c r="A1457" s="9">
        <v>50.98</v>
      </c>
      <c r="B1457" s="26" t="s">
        <v>1377</v>
      </c>
      <c r="C1457" s="111">
        <v>38.93</v>
      </c>
      <c r="D1457" s="99"/>
      <c r="E1457" s="98"/>
    </row>
    <row r="1458" spans="1:5">
      <c r="A1458" s="8">
        <v>52.48</v>
      </c>
      <c r="B1458" s="24" t="s">
        <v>1377</v>
      </c>
      <c r="C1458" s="110">
        <v>25.1</v>
      </c>
      <c r="D1458" s="99"/>
      <c r="E1458" s="98"/>
    </row>
    <row r="1459" spans="1:5">
      <c r="A1459" s="9">
        <v>33.29</v>
      </c>
      <c r="B1459" s="26" t="s">
        <v>1386</v>
      </c>
      <c r="C1459" s="111">
        <v>18.53</v>
      </c>
      <c r="D1459" s="99"/>
      <c r="E1459" s="98"/>
    </row>
    <row r="1460" spans="1:5">
      <c r="A1460" s="8">
        <v>72.87</v>
      </c>
      <c r="B1460" s="24" t="s">
        <v>1377</v>
      </c>
      <c r="C1460" s="110">
        <v>60.87</v>
      </c>
      <c r="D1460" s="99"/>
      <c r="E1460" s="98"/>
    </row>
    <row r="1461" spans="1:5">
      <c r="A1461" s="9">
        <v>5.73</v>
      </c>
      <c r="B1461" s="26" t="s">
        <v>1426</v>
      </c>
      <c r="C1461" s="111">
        <v>1.74</v>
      </c>
      <c r="D1461" s="99"/>
      <c r="E1461" s="98"/>
    </row>
    <row r="1462" spans="1:5">
      <c r="A1462" s="8">
        <v>35.89</v>
      </c>
      <c r="B1462" s="24" t="s">
        <v>1386</v>
      </c>
      <c r="C1462" s="110">
        <v>0</v>
      </c>
      <c r="D1462" s="99"/>
      <c r="E1462" s="98"/>
    </row>
    <row r="1463" spans="1:5">
      <c r="A1463" s="9">
        <v>53.86</v>
      </c>
      <c r="B1463" s="26" t="s">
        <v>1386</v>
      </c>
      <c r="C1463" s="111">
        <v>29.94</v>
      </c>
      <c r="D1463" s="99"/>
      <c r="E1463" s="98"/>
    </row>
    <row r="1464" spans="1:5">
      <c r="A1464" s="8">
        <v>60.18</v>
      </c>
      <c r="B1464" s="24" t="s">
        <v>1377</v>
      </c>
      <c r="C1464" s="110">
        <v>51.95</v>
      </c>
      <c r="D1464" s="99"/>
      <c r="E1464" s="98"/>
    </row>
    <row r="1465" spans="1:5">
      <c r="A1465" s="9">
        <v>24.6</v>
      </c>
      <c r="B1465" s="26" t="s">
        <v>1377</v>
      </c>
      <c r="C1465" s="111">
        <v>12.18</v>
      </c>
      <c r="D1465" s="99"/>
      <c r="E1465" s="98"/>
    </row>
    <row r="1466" spans="1:5">
      <c r="A1466" s="8">
        <v>97.93</v>
      </c>
      <c r="B1466" s="24" t="s">
        <v>1377</v>
      </c>
      <c r="C1466" s="110">
        <v>36.380000000000003</v>
      </c>
      <c r="D1466" s="99"/>
      <c r="E1466" s="98"/>
    </row>
    <row r="1467" spans="1:5">
      <c r="A1467" s="9">
        <v>71.67</v>
      </c>
      <c r="B1467" s="26" t="s">
        <v>1377</v>
      </c>
      <c r="C1467" s="111">
        <v>0</v>
      </c>
      <c r="D1467" s="99"/>
      <c r="E1467" s="98"/>
    </row>
    <row r="1468" spans="1:5">
      <c r="A1468" s="8">
        <v>4.49</v>
      </c>
      <c r="B1468" s="24" t="s">
        <v>1377</v>
      </c>
      <c r="C1468" s="110">
        <v>2.73</v>
      </c>
      <c r="D1468" s="99"/>
      <c r="E1468" s="98"/>
    </row>
    <row r="1469" spans="1:5">
      <c r="A1469" s="9">
        <v>11.87</v>
      </c>
      <c r="B1469" s="26" t="s">
        <v>1377</v>
      </c>
      <c r="C1469" s="111">
        <v>8.02</v>
      </c>
      <c r="D1469" s="99"/>
      <c r="E1469" s="98"/>
    </row>
    <row r="1470" spans="1:5">
      <c r="A1470" s="8">
        <v>79.760000000000005</v>
      </c>
      <c r="B1470" s="24" t="s">
        <v>1386</v>
      </c>
      <c r="C1470" s="110">
        <v>44.18</v>
      </c>
      <c r="D1470" s="99"/>
      <c r="E1470" s="98"/>
    </row>
    <row r="1471" spans="1:5">
      <c r="A1471" s="9">
        <v>75.569999999999993</v>
      </c>
      <c r="B1471" s="26" t="s">
        <v>1386</v>
      </c>
      <c r="C1471" s="111">
        <v>48.36</v>
      </c>
      <c r="D1471" s="99"/>
      <c r="E1471" s="98"/>
    </row>
    <row r="1472" spans="1:5">
      <c r="A1472" s="8">
        <v>77.42</v>
      </c>
      <c r="B1472" s="24" t="s">
        <v>1377</v>
      </c>
      <c r="C1472" s="110">
        <v>54.04</v>
      </c>
      <c r="D1472" s="99"/>
      <c r="E1472" s="98"/>
    </row>
    <row r="1473" spans="1:5">
      <c r="A1473" s="9">
        <v>23.6</v>
      </c>
      <c r="B1473" s="26" t="s">
        <v>1377</v>
      </c>
      <c r="C1473" s="111">
        <v>5.85</v>
      </c>
      <c r="D1473" s="99"/>
      <c r="E1473" s="98"/>
    </row>
    <row r="1474" spans="1:5">
      <c r="A1474" s="8">
        <v>81.17</v>
      </c>
      <c r="B1474" s="24" t="s">
        <v>1377</v>
      </c>
      <c r="C1474" s="110">
        <v>72.900000000000006</v>
      </c>
      <c r="D1474" s="99"/>
      <c r="E1474" s="98"/>
    </row>
    <row r="1475" spans="1:5">
      <c r="A1475" s="9">
        <v>27.12</v>
      </c>
      <c r="B1475" s="26" t="s">
        <v>1377</v>
      </c>
      <c r="C1475" s="111">
        <v>0</v>
      </c>
      <c r="D1475" s="99"/>
      <c r="E1475" s="98"/>
    </row>
    <row r="1476" spans="1:5">
      <c r="A1476" s="8">
        <v>97.7</v>
      </c>
      <c r="B1476" s="24" t="s">
        <v>1426</v>
      </c>
      <c r="C1476" s="110">
        <v>24.79</v>
      </c>
      <c r="D1476" s="99"/>
      <c r="E1476" s="98"/>
    </row>
    <row r="1477" spans="1:5">
      <c r="A1477" s="9">
        <v>79.930000000000007</v>
      </c>
      <c r="B1477" s="26" t="s">
        <v>1386</v>
      </c>
      <c r="C1477" s="111">
        <v>0</v>
      </c>
      <c r="D1477" s="99"/>
      <c r="E1477" s="98"/>
    </row>
    <row r="1478" spans="1:5">
      <c r="A1478" s="8">
        <v>21.4</v>
      </c>
      <c r="B1478" s="24" t="s">
        <v>1381</v>
      </c>
      <c r="C1478" s="110">
        <v>11.47</v>
      </c>
      <c r="D1478" s="99"/>
      <c r="E1478" s="98"/>
    </row>
    <row r="1479" spans="1:5">
      <c r="A1479" s="9">
        <v>38.82</v>
      </c>
      <c r="B1479" s="26" t="s">
        <v>1386</v>
      </c>
      <c r="C1479" s="111">
        <v>14.56</v>
      </c>
      <c r="D1479" s="99"/>
      <c r="E1479" s="98"/>
    </row>
    <row r="1480" spans="1:5">
      <c r="A1480" s="8"/>
      <c r="B1480" s="24" t="s">
        <v>1377</v>
      </c>
      <c r="C1480" s="110">
        <v>15.53</v>
      </c>
      <c r="D1480" s="99"/>
      <c r="E1480" s="98"/>
    </row>
    <row r="1481" spans="1:5">
      <c r="A1481" s="9">
        <v>24.49</v>
      </c>
      <c r="B1481" s="26" t="s">
        <v>1377</v>
      </c>
      <c r="C1481" s="111">
        <v>19.899999999999999</v>
      </c>
      <c r="D1481" s="99"/>
      <c r="E1481" s="98"/>
    </row>
    <row r="1482" spans="1:5">
      <c r="A1482" s="8">
        <v>55.01</v>
      </c>
      <c r="B1482" s="24" t="s">
        <v>1377</v>
      </c>
      <c r="C1482" s="110">
        <v>0</v>
      </c>
      <c r="D1482" s="99"/>
      <c r="E1482" s="98"/>
    </row>
    <row r="1483" spans="1:5">
      <c r="A1483" s="9">
        <v>33.520000000000003</v>
      </c>
      <c r="B1483" s="26" t="s">
        <v>1377</v>
      </c>
      <c r="C1483" s="111">
        <v>4.41</v>
      </c>
      <c r="D1483" s="99"/>
      <c r="E1483" s="98"/>
    </row>
    <row r="1484" spans="1:5">
      <c r="A1484" s="8">
        <v>79.81</v>
      </c>
      <c r="B1484" s="24" t="s">
        <v>1386</v>
      </c>
      <c r="C1484" s="110">
        <v>0</v>
      </c>
      <c r="D1484" s="99"/>
      <c r="E1484" s="98"/>
    </row>
    <row r="1485" spans="1:5">
      <c r="A1485" s="9">
        <v>13.21</v>
      </c>
      <c r="B1485" s="26" t="s">
        <v>1377</v>
      </c>
      <c r="C1485" s="111">
        <v>5.71</v>
      </c>
      <c r="D1485" s="99"/>
      <c r="E1485" s="98"/>
    </row>
    <row r="1486" spans="1:5">
      <c r="A1486" s="8">
        <v>60.24</v>
      </c>
      <c r="B1486" s="24" t="s">
        <v>1377</v>
      </c>
      <c r="C1486" s="110">
        <v>14.95</v>
      </c>
      <c r="D1486" s="99"/>
      <c r="E1486" s="98"/>
    </row>
    <row r="1487" spans="1:5">
      <c r="A1487" s="9">
        <v>46.09</v>
      </c>
      <c r="B1487" s="26" t="s">
        <v>1426</v>
      </c>
      <c r="C1487" s="111">
        <v>34.229999999999997</v>
      </c>
      <c r="D1487" s="99"/>
      <c r="E1487" s="98"/>
    </row>
    <row r="1488" spans="1:5">
      <c r="A1488" s="8">
        <v>36.85</v>
      </c>
      <c r="B1488" s="24" t="s">
        <v>1426</v>
      </c>
      <c r="C1488" s="110">
        <v>15.51</v>
      </c>
      <c r="D1488" s="99"/>
      <c r="E1488" s="98"/>
    </row>
    <row r="1489" spans="1:5">
      <c r="A1489" s="9">
        <v>9.07</v>
      </c>
      <c r="B1489" s="26" t="s">
        <v>1386</v>
      </c>
      <c r="C1489" s="111">
        <v>5.31</v>
      </c>
      <c r="D1489" s="99"/>
      <c r="E1489" s="98"/>
    </row>
    <row r="1490" spans="1:5">
      <c r="A1490" s="8">
        <v>93.24</v>
      </c>
      <c r="B1490" s="24" t="s">
        <v>1377</v>
      </c>
      <c r="C1490" s="110">
        <v>47.84</v>
      </c>
      <c r="D1490" s="99"/>
      <c r="E1490" s="98"/>
    </row>
    <row r="1491" spans="1:5">
      <c r="A1491" s="9">
        <v>31.04</v>
      </c>
      <c r="B1491" s="26" t="s">
        <v>1377</v>
      </c>
      <c r="C1491" s="111">
        <v>17.37</v>
      </c>
      <c r="D1491" s="99"/>
      <c r="E1491" s="98"/>
    </row>
    <row r="1492" spans="1:5">
      <c r="A1492" s="8">
        <v>45.37</v>
      </c>
      <c r="B1492" s="24" t="s">
        <v>1377</v>
      </c>
      <c r="C1492" s="110">
        <v>6.88</v>
      </c>
      <c r="D1492" s="99"/>
      <c r="E1492" s="98"/>
    </row>
    <row r="1493" spans="1:5">
      <c r="A1493" s="9">
        <v>67.16</v>
      </c>
      <c r="B1493" s="26" t="s">
        <v>1386</v>
      </c>
      <c r="C1493" s="111">
        <v>0</v>
      </c>
      <c r="D1493" s="99"/>
      <c r="E1493" s="98"/>
    </row>
    <row r="1494" spans="1:5">
      <c r="A1494" s="8">
        <v>99.46</v>
      </c>
      <c r="B1494" s="24" t="s">
        <v>1377</v>
      </c>
      <c r="C1494" s="110">
        <v>83.77</v>
      </c>
      <c r="D1494" s="99"/>
      <c r="E1494" s="98"/>
    </row>
    <row r="1495" spans="1:5">
      <c r="A1495" s="9">
        <v>39.31</v>
      </c>
      <c r="B1495" s="26" t="s">
        <v>1377</v>
      </c>
      <c r="C1495" s="111">
        <v>23.3</v>
      </c>
      <c r="D1495" s="99"/>
      <c r="E1495" s="98"/>
    </row>
    <row r="1496" spans="1:5">
      <c r="A1496" s="8">
        <v>48.93</v>
      </c>
      <c r="B1496" s="24" t="s">
        <v>1426</v>
      </c>
      <c r="C1496" s="110">
        <v>22.29</v>
      </c>
      <c r="D1496" s="99"/>
      <c r="E1496" s="98"/>
    </row>
    <row r="1497" spans="1:5">
      <c r="A1497" s="9">
        <v>68.63</v>
      </c>
      <c r="B1497" s="26" t="s">
        <v>1377</v>
      </c>
      <c r="C1497" s="111">
        <v>36.47</v>
      </c>
      <c r="D1497" s="99"/>
      <c r="E1497" s="98"/>
    </row>
    <row r="1498" spans="1:5">
      <c r="A1498" s="8">
        <v>38.520000000000003</v>
      </c>
      <c r="B1498" s="24" t="s">
        <v>1386</v>
      </c>
      <c r="C1498" s="110">
        <v>0</v>
      </c>
      <c r="D1498" s="99"/>
      <c r="E1498" s="98"/>
    </row>
    <row r="1499" spans="1:5">
      <c r="A1499" s="9">
        <v>88.43</v>
      </c>
      <c r="B1499" s="26" t="s">
        <v>1377</v>
      </c>
      <c r="C1499" s="111">
        <v>37.119999999999997</v>
      </c>
      <c r="D1499" s="99"/>
      <c r="E1499" s="98"/>
    </row>
    <row r="1500" spans="1:5">
      <c r="A1500" s="8">
        <v>6.46</v>
      </c>
      <c r="B1500" s="24" t="s">
        <v>1377</v>
      </c>
      <c r="C1500" s="110">
        <v>1.68</v>
      </c>
      <c r="D1500" s="99"/>
      <c r="E1500" s="98"/>
    </row>
    <row r="1501" spans="1:5">
      <c r="A1501" s="9">
        <v>23.95</v>
      </c>
      <c r="B1501" s="26" t="s">
        <v>1377</v>
      </c>
      <c r="C1501" s="111">
        <v>8.09</v>
      </c>
      <c r="D1501" s="99"/>
      <c r="E1501" s="98"/>
    </row>
    <row r="1502" spans="1:5">
      <c r="A1502" s="8">
        <v>71.06</v>
      </c>
      <c r="B1502" s="24" t="s">
        <v>1426</v>
      </c>
      <c r="C1502" s="110">
        <v>39.58</v>
      </c>
      <c r="D1502" s="99"/>
      <c r="E1502" s="98"/>
    </row>
    <row r="1503" spans="1:5">
      <c r="A1503" s="9">
        <v>35.020000000000003</v>
      </c>
      <c r="B1503" s="26" t="s">
        <v>1426</v>
      </c>
      <c r="C1503" s="111">
        <v>29.87</v>
      </c>
      <c r="D1503" s="99"/>
      <c r="E1503" s="98"/>
    </row>
    <row r="1504" spans="1:5">
      <c r="A1504" s="8">
        <v>96.22</v>
      </c>
      <c r="B1504" s="24" t="s">
        <v>1426</v>
      </c>
      <c r="C1504" s="110">
        <v>88.39</v>
      </c>
      <c r="D1504" s="99"/>
      <c r="E1504" s="98"/>
    </row>
    <row r="1505" spans="1:5">
      <c r="A1505" s="9">
        <v>76.25</v>
      </c>
      <c r="B1505" s="26" t="s">
        <v>1377</v>
      </c>
      <c r="C1505" s="111">
        <v>41.98</v>
      </c>
      <c r="D1505" s="99"/>
      <c r="E1505" s="98"/>
    </row>
    <row r="1506" spans="1:5">
      <c r="A1506" s="8">
        <v>59.42</v>
      </c>
      <c r="B1506" s="24" t="s">
        <v>1377</v>
      </c>
      <c r="C1506" s="110">
        <v>0</v>
      </c>
      <c r="D1506" s="99"/>
      <c r="E1506" s="98"/>
    </row>
    <row r="1507" spans="1:5">
      <c r="A1507" s="9">
        <v>54.45</v>
      </c>
      <c r="B1507" s="26" t="s">
        <v>1386</v>
      </c>
      <c r="C1507" s="111">
        <v>17.09</v>
      </c>
      <c r="D1507" s="99"/>
      <c r="E1507" s="98"/>
    </row>
    <row r="1508" spans="1:5">
      <c r="A1508" s="8">
        <v>47.92</v>
      </c>
      <c r="B1508" s="24" t="s">
        <v>1386</v>
      </c>
      <c r="C1508" s="110">
        <v>0</v>
      </c>
      <c r="D1508" s="99"/>
      <c r="E1508" s="98"/>
    </row>
    <row r="1509" spans="1:5">
      <c r="A1509" s="9">
        <v>33.090000000000003</v>
      </c>
      <c r="B1509" s="26" t="s">
        <v>1386</v>
      </c>
      <c r="C1509" s="111">
        <v>0</v>
      </c>
      <c r="D1509" s="99"/>
      <c r="E1509" s="98"/>
    </row>
    <row r="1510" spans="1:5">
      <c r="A1510" s="8">
        <v>36.72</v>
      </c>
      <c r="B1510" s="24" t="s">
        <v>1377</v>
      </c>
      <c r="C1510" s="110">
        <v>30.67</v>
      </c>
      <c r="D1510" s="99"/>
      <c r="E1510" s="98"/>
    </row>
    <row r="1511" spans="1:5">
      <c r="A1511" s="9">
        <v>32.630000000000003</v>
      </c>
      <c r="B1511" s="26" t="s">
        <v>1377</v>
      </c>
      <c r="C1511" s="111">
        <v>8</v>
      </c>
      <c r="D1511" s="99"/>
      <c r="E1511" s="98"/>
    </row>
    <row r="1512" spans="1:5">
      <c r="A1512" s="8">
        <v>29.94</v>
      </c>
      <c r="B1512" s="24" t="s">
        <v>1426</v>
      </c>
      <c r="C1512" s="110">
        <v>27.23</v>
      </c>
      <c r="D1512" s="99"/>
      <c r="E1512" s="98"/>
    </row>
    <row r="1513" spans="1:5">
      <c r="A1513" s="9">
        <v>64.78</v>
      </c>
      <c r="B1513" s="26" t="s">
        <v>1377</v>
      </c>
      <c r="C1513" s="111">
        <v>13.89</v>
      </c>
      <c r="D1513" s="99"/>
      <c r="E1513" s="98"/>
    </row>
    <row r="1514" spans="1:5">
      <c r="A1514" s="8">
        <v>10.87</v>
      </c>
      <c r="B1514" s="24" t="s">
        <v>1377</v>
      </c>
      <c r="C1514" s="110">
        <v>10.15</v>
      </c>
      <c r="D1514" s="99"/>
      <c r="E1514" s="98"/>
    </row>
    <row r="1515" spans="1:5">
      <c r="A1515" s="9">
        <v>57.57</v>
      </c>
      <c r="B1515" s="26" t="s">
        <v>1386</v>
      </c>
      <c r="C1515" s="111">
        <v>40.26</v>
      </c>
      <c r="D1515" s="99"/>
      <c r="E1515" s="98"/>
    </row>
    <row r="1516" spans="1:5">
      <c r="A1516" s="8">
        <v>75.64</v>
      </c>
      <c r="B1516" s="24" t="s">
        <v>1377</v>
      </c>
      <c r="C1516" s="110">
        <v>28.31</v>
      </c>
      <c r="D1516" s="99"/>
      <c r="E1516" s="98"/>
    </row>
    <row r="1517" spans="1:5">
      <c r="A1517" s="9">
        <v>60.55</v>
      </c>
      <c r="B1517" s="26" t="s">
        <v>1381</v>
      </c>
      <c r="C1517" s="111">
        <v>57.26</v>
      </c>
      <c r="D1517" s="99"/>
      <c r="E1517" s="98"/>
    </row>
    <row r="1518" spans="1:5">
      <c r="A1518" s="8">
        <v>41.79</v>
      </c>
      <c r="B1518" s="24" t="s">
        <v>1381</v>
      </c>
      <c r="C1518" s="110">
        <v>10.5</v>
      </c>
      <c r="D1518" s="99"/>
      <c r="E1518" s="98"/>
    </row>
    <row r="1519" spans="1:5">
      <c r="A1519" s="9">
        <v>43.99</v>
      </c>
      <c r="B1519" s="26" t="s">
        <v>1386</v>
      </c>
      <c r="C1519" s="111">
        <v>11.79</v>
      </c>
      <c r="D1519" s="99"/>
      <c r="E1519" s="98"/>
    </row>
    <row r="1520" spans="1:5">
      <c r="A1520" s="8">
        <v>60.76</v>
      </c>
      <c r="B1520" s="24" t="s">
        <v>1386</v>
      </c>
      <c r="C1520" s="110">
        <v>50.83</v>
      </c>
      <c r="D1520" s="99"/>
      <c r="E1520" s="98"/>
    </row>
    <row r="1521" spans="1:5">
      <c r="A1521" s="9">
        <v>92.88</v>
      </c>
      <c r="B1521" s="26" t="s">
        <v>1377</v>
      </c>
      <c r="C1521" s="111">
        <v>11.7</v>
      </c>
      <c r="D1521" s="99"/>
      <c r="E1521" s="98"/>
    </row>
    <row r="1522" spans="1:5">
      <c r="A1522" s="8">
        <v>48.81</v>
      </c>
      <c r="B1522" s="24" t="s">
        <v>1381</v>
      </c>
      <c r="C1522" s="110">
        <v>10.1</v>
      </c>
      <c r="D1522" s="99"/>
      <c r="E1522" s="98"/>
    </row>
    <row r="1523" spans="1:5">
      <c r="A1523" s="9">
        <v>6.25</v>
      </c>
      <c r="B1523" s="26" t="s">
        <v>1381</v>
      </c>
      <c r="C1523" s="111">
        <v>0</v>
      </c>
      <c r="D1523" s="99"/>
      <c r="E1523" s="98"/>
    </row>
    <row r="1524" spans="1:5">
      <c r="A1524" s="8">
        <v>40.200000000000003</v>
      </c>
      <c r="B1524" s="24" t="s">
        <v>1377</v>
      </c>
      <c r="C1524" s="110">
        <v>4.41</v>
      </c>
      <c r="D1524" s="99"/>
      <c r="E1524" s="98"/>
    </row>
    <row r="1525" spans="1:5">
      <c r="A1525" s="9">
        <v>61.47</v>
      </c>
      <c r="B1525" s="26" t="s">
        <v>1377</v>
      </c>
      <c r="C1525" s="111">
        <v>47.63</v>
      </c>
      <c r="D1525" s="99"/>
      <c r="E1525" s="98"/>
    </row>
    <row r="1526" spans="1:5">
      <c r="A1526" s="8">
        <v>78.959999999999994</v>
      </c>
      <c r="B1526" s="24" t="s">
        <v>1386</v>
      </c>
      <c r="C1526" s="110">
        <v>59.52</v>
      </c>
      <c r="D1526" s="99"/>
      <c r="E1526" s="98"/>
    </row>
    <row r="1527" spans="1:5">
      <c r="A1527" s="9">
        <v>5.23</v>
      </c>
      <c r="B1527" s="26" t="s">
        <v>1377</v>
      </c>
      <c r="C1527" s="111">
        <v>0</v>
      </c>
      <c r="D1527" s="99"/>
      <c r="E1527" s="98"/>
    </row>
    <row r="1528" spans="1:5">
      <c r="A1528" s="8">
        <v>50.82</v>
      </c>
      <c r="B1528" s="24" t="s">
        <v>1381</v>
      </c>
      <c r="C1528" s="110">
        <v>0</v>
      </c>
      <c r="D1528" s="99"/>
      <c r="E1528" s="98"/>
    </row>
    <row r="1529" spans="1:5">
      <c r="A1529" s="9">
        <v>72.69</v>
      </c>
      <c r="B1529" s="26" t="s">
        <v>1377</v>
      </c>
      <c r="C1529" s="111">
        <v>19.41</v>
      </c>
      <c r="D1529" s="99"/>
      <c r="E1529" s="98"/>
    </row>
    <row r="1530" spans="1:5">
      <c r="A1530" s="8">
        <v>85.51</v>
      </c>
      <c r="B1530" s="24" t="s">
        <v>1377</v>
      </c>
      <c r="C1530" s="110">
        <v>58.99</v>
      </c>
      <c r="D1530" s="99"/>
      <c r="E1530" s="98"/>
    </row>
    <row r="1531" spans="1:5">
      <c r="A1531" s="9">
        <v>2.95</v>
      </c>
      <c r="B1531" s="26" t="s">
        <v>1386</v>
      </c>
      <c r="C1531" s="111">
        <v>0</v>
      </c>
      <c r="D1531" s="99"/>
      <c r="E1531" s="98"/>
    </row>
    <row r="1532" spans="1:5">
      <c r="A1532" s="8">
        <v>3.14</v>
      </c>
      <c r="B1532" s="24" t="s">
        <v>1377</v>
      </c>
      <c r="C1532" s="110">
        <v>1.24</v>
      </c>
      <c r="D1532" s="99"/>
      <c r="E1532" s="98"/>
    </row>
    <row r="1533" spans="1:5">
      <c r="A1533" s="9">
        <v>10.49</v>
      </c>
      <c r="B1533" s="26" t="s">
        <v>1377</v>
      </c>
      <c r="C1533" s="111">
        <v>6.29</v>
      </c>
      <c r="D1533" s="99"/>
      <c r="E1533" s="98"/>
    </row>
    <row r="1534" spans="1:5">
      <c r="A1534" s="8">
        <v>89.64</v>
      </c>
      <c r="B1534" s="24" t="s">
        <v>1377</v>
      </c>
      <c r="C1534" s="110">
        <v>56.25</v>
      </c>
      <c r="D1534" s="99"/>
      <c r="E1534" s="98"/>
    </row>
    <row r="1535" spans="1:5">
      <c r="A1535" s="9">
        <v>80.28</v>
      </c>
      <c r="B1535" s="26" t="s">
        <v>1377</v>
      </c>
      <c r="C1535" s="111">
        <v>58.72</v>
      </c>
      <c r="D1535" s="99"/>
      <c r="E1535" s="98"/>
    </row>
    <row r="1536" spans="1:5">
      <c r="A1536" s="8">
        <v>87.57</v>
      </c>
      <c r="B1536" s="24" t="s">
        <v>1377</v>
      </c>
      <c r="C1536" s="110">
        <v>78.12</v>
      </c>
      <c r="D1536" s="99"/>
      <c r="E1536" s="98"/>
    </row>
    <row r="1537" spans="1:5">
      <c r="A1537" s="9">
        <v>25.36</v>
      </c>
      <c r="B1537" s="26" t="s">
        <v>1381</v>
      </c>
      <c r="C1537" s="111">
        <v>0</v>
      </c>
      <c r="D1537" s="99"/>
      <c r="E1537" s="98"/>
    </row>
    <row r="1538" spans="1:5">
      <c r="A1538" s="8">
        <v>46.36</v>
      </c>
      <c r="B1538" s="24" t="s">
        <v>1377</v>
      </c>
      <c r="C1538" s="110">
        <v>36.5</v>
      </c>
      <c r="D1538" s="99"/>
      <c r="E1538" s="98"/>
    </row>
    <row r="1539" spans="1:5">
      <c r="A1539" s="9">
        <v>68.900000000000006</v>
      </c>
      <c r="B1539" s="26" t="s">
        <v>1381</v>
      </c>
      <c r="C1539" s="111">
        <v>0</v>
      </c>
      <c r="D1539" s="99"/>
      <c r="E1539" s="98"/>
    </row>
    <row r="1540" spans="1:5">
      <c r="A1540" s="8">
        <v>22.44</v>
      </c>
      <c r="B1540" s="24" t="s">
        <v>1377</v>
      </c>
      <c r="C1540" s="110">
        <v>0</v>
      </c>
      <c r="D1540" s="99"/>
      <c r="E1540" s="98"/>
    </row>
    <row r="1541" spans="1:5">
      <c r="A1541" s="9">
        <v>52.78</v>
      </c>
      <c r="B1541" s="26" t="s">
        <v>1381</v>
      </c>
      <c r="C1541" s="111">
        <v>0</v>
      </c>
      <c r="D1541" s="99"/>
      <c r="E1541" s="98"/>
    </row>
    <row r="1542" spans="1:5">
      <c r="A1542" s="8">
        <v>38.799999999999997</v>
      </c>
      <c r="B1542" s="24" t="s">
        <v>1377</v>
      </c>
      <c r="C1542" s="110">
        <v>5.01</v>
      </c>
      <c r="D1542" s="99"/>
      <c r="E1542" s="98"/>
    </row>
    <row r="1543" spans="1:5">
      <c r="A1543" s="9">
        <v>98.37</v>
      </c>
      <c r="B1543" s="26" t="s">
        <v>1381</v>
      </c>
      <c r="C1543" s="111">
        <v>48.14</v>
      </c>
      <c r="D1543" s="99"/>
      <c r="E1543" s="98"/>
    </row>
    <row r="1544" spans="1:5">
      <c r="A1544" s="8">
        <v>71.48</v>
      </c>
      <c r="B1544" s="24" t="s">
        <v>1377</v>
      </c>
      <c r="C1544" s="110">
        <v>43.51</v>
      </c>
      <c r="D1544" s="99"/>
      <c r="E1544" s="98"/>
    </row>
    <row r="1545" spans="1:5">
      <c r="A1545" s="9">
        <v>55.31</v>
      </c>
      <c r="B1545" s="26" t="s">
        <v>1377</v>
      </c>
      <c r="C1545" s="111">
        <v>30.3</v>
      </c>
      <c r="D1545" s="99"/>
      <c r="E1545" s="98"/>
    </row>
    <row r="1546" spans="1:5">
      <c r="A1546" s="8">
        <v>9.32</v>
      </c>
      <c r="B1546" s="24" t="s">
        <v>1386</v>
      </c>
      <c r="C1546" s="110">
        <v>2.9</v>
      </c>
      <c r="D1546" s="99"/>
      <c r="E1546" s="98"/>
    </row>
    <row r="1547" spans="1:5">
      <c r="A1547" s="9">
        <v>2.61</v>
      </c>
      <c r="B1547" s="26" t="s">
        <v>1426</v>
      </c>
      <c r="C1547" s="111">
        <v>0.79</v>
      </c>
      <c r="D1547" s="99"/>
      <c r="E1547" s="98"/>
    </row>
    <row r="1548" spans="1:5">
      <c r="A1548" s="8">
        <v>10.84</v>
      </c>
      <c r="B1548" s="24" t="s">
        <v>1377</v>
      </c>
      <c r="C1548" s="110">
        <v>6.13</v>
      </c>
      <c r="D1548" s="99"/>
      <c r="E1548" s="98"/>
    </row>
    <row r="1549" spans="1:5">
      <c r="A1549" s="9">
        <v>14.71</v>
      </c>
      <c r="B1549" s="26" t="s">
        <v>1426</v>
      </c>
      <c r="C1549" s="111">
        <v>0</v>
      </c>
      <c r="D1549" s="99"/>
      <c r="E1549" s="98"/>
    </row>
    <row r="1550" spans="1:5">
      <c r="A1550" s="8">
        <v>57.23</v>
      </c>
      <c r="B1550" s="24" t="s">
        <v>1386</v>
      </c>
      <c r="C1550" s="110">
        <v>24.09</v>
      </c>
      <c r="D1550" s="99"/>
      <c r="E1550" s="98"/>
    </row>
    <row r="1551" spans="1:5">
      <c r="A1551" s="9">
        <v>77.47</v>
      </c>
      <c r="B1551" s="26" t="s">
        <v>1386</v>
      </c>
      <c r="C1551" s="111">
        <v>48.47</v>
      </c>
      <c r="D1551" s="99"/>
      <c r="E1551" s="98"/>
    </row>
    <row r="1552" spans="1:5">
      <c r="A1552" s="8">
        <v>57.07</v>
      </c>
      <c r="B1552" s="24" t="s">
        <v>1377</v>
      </c>
      <c r="C1552" s="110">
        <v>15.15</v>
      </c>
      <c r="D1552" s="99"/>
      <c r="E1552" s="98"/>
    </row>
    <row r="1553" spans="1:5">
      <c r="A1553" s="9">
        <v>45.78</v>
      </c>
      <c r="B1553" s="26" t="s">
        <v>1377</v>
      </c>
      <c r="C1553" s="111">
        <v>39.47</v>
      </c>
      <c r="D1553" s="99"/>
      <c r="E1553" s="98"/>
    </row>
    <row r="1554" spans="1:5">
      <c r="A1554" s="8">
        <v>36.58</v>
      </c>
      <c r="B1554" s="24" t="s">
        <v>1377</v>
      </c>
      <c r="C1554" s="110">
        <v>0</v>
      </c>
      <c r="D1554" s="99"/>
      <c r="E1554" s="98"/>
    </row>
    <row r="1555" spans="1:5">
      <c r="A1555" s="9">
        <v>43.7</v>
      </c>
      <c r="B1555" s="26" t="s">
        <v>1386</v>
      </c>
      <c r="C1555" s="111">
        <v>23.95</v>
      </c>
      <c r="D1555" s="99"/>
      <c r="E1555" s="98"/>
    </row>
    <row r="1556" spans="1:5">
      <c r="A1556" s="8">
        <v>38.78</v>
      </c>
      <c r="B1556" s="24" t="s">
        <v>1426</v>
      </c>
      <c r="C1556" s="110">
        <v>13.86</v>
      </c>
      <c r="D1556" s="99"/>
      <c r="E1556" s="98"/>
    </row>
    <row r="1557" spans="1:5">
      <c r="A1557" s="9">
        <v>54.13</v>
      </c>
      <c r="B1557" s="26" t="s">
        <v>1377</v>
      </c>
      <c r="C1557" s="111">
        <v>22.3</v>
      </c>
      <c r="D1557" s="99"/>
      <c r="E1557" s="98"/>
    </row>
    <row r="1558" spans="1:5">
      <c r="A1558" s="8">
        <v>16.100000000000001</v>
      </c>
      <c r="B1558" s="24" t="s">
        <v>1377</v>
      </c>
      <c r="C1558" s="110">
        <v>0</v>
      </c>
      <c r="D1558" s="99"/>
      <c r="E1558" s="98"/>
    </row>
    <row r="1559" spans="1:5">
      <c r="A1559" s="9">
        <v>87.46</v>
      </c>
      <c r="B1559" s="26" t="s">
        <v>1377</v>
      </c>
      <c r="C1559" s="111">
        <v>31.33</v>
      </c>
      <c r="D1559" s="99"/>
      <c r="E1559" s="98"/>
    </row>
    <row r="1560" spans="1:5">
      <c r="A1560" s="8"/>
      <c r="B1560" s="24" t="s">
        <v>1377</v>
      </c>
      <c r="C1560" s="110">
        <v>0</v>
      </c>
      <c r="D1560" s="99"/>
      <c r="E1560" s="98"/>
    </row>
    <row r="1561" spans="1:5">
      <c r="A1561" s="9">
        <v>63.98</v>
      </c>
      <c r="B1561" s="26" t="s">
        <v>1377</v>
      </c>
      <c r="C1561" s="111">
        <v>28.92</v>
      </c>
      <c r="D1561" s="99"/>
      <c r="E1561" s="98"/>
    </row>
    <row r="1562" spans="1:5">
      <c r="A1562" s="8">
        <v>66.400000000000006</v>
      </c>
      <c r="B1562" s="24" t="s">
        <v>1426</v>
      </c>
      <c r="C1562" s="110">
        <v>0</v>
      </c>
      <c r="D1562" s="99"/>
      <c r="E1562" s="98"/>
    </row>
    <row r="1563" spans="1:5">
      <c r="A1563" s="9">
        <v>97.69</v>
      </c>
      <c r="B1563" s="26" t="s">
        <v>1386</v>
      </c>
      <c r="C1563" s="111">
        <v>0</v>
      </c>
      <c r="D1563" s="99"/>
      <c r="E1563" s="98"/>
    </row>
    <row r="1564" spans="1:5">
      <c r="A1564" s="8">
        <v>61.73</v>
      </c>
      <c r="B1564" s="24" t="s">
        <v>1377</v>
      </c>
      <c r="C1564" s="110">
        <v>18.18</v>
      </c>
      <c r="D1564" s="99"/>
      <c r="E1564" s="98"/>
    </row>
    <row r="1565" spans="1:5">
      <c r="A1565" s="9">
        <v>96.38</v>
      </c>
      <c r="B1565" s="26" t="s">
        <v>1377</v>
      </c>
      <c r="C1565" s="111">
        <v>86.67</v>
      </c>
      <c r="D1565" s="99"/>
      <c r="E1565" s="98"/>
    </row>
    <row r="1566" spans="1:5">
      <c r="A1566" s="8">
        <v>68.86</v>
      </c>
      <c r="B1566" s="24" t="s">
        <v>1426</v>
      </c>
      <c r="C1566" s="110">
        <v>52.94</v>
      </c>
      <c r="D1566" s="99"/>
      <c r="E1566" s="98"/>
    </row>
    <row r="1567" spans="1:5">
      <c r="A1567" s="9">
        <v>28.81</v>
      </c>
      <c r="B1567" s="26" t="s">
        <v>1377</v>
      </c>
      <c r="C1567" s="111">
        <v>9.5299999999999994</v>
      </c>
      <c r="D1567" s="99"/>
      <c r="E1567" s="98"/>
    </row>
    <row r="1568" spans="1:5">
      <c r="A1568" s="8">
        <v>98.83</v>
      </c>
      <c r="B1568" s="24" t="s">
        <v>1377</v>
      </c>
      <c r="C1568" s="110">
        <v>50.25</v>
      </c>
      <c r="D1568" s="99"/>
      <c r="E1568" s="98"/>
    </row>
    <row r="1569" spans="1:5">
      <c r="A1569" s="9">
        <v>11.22</v>
      </c>
      <c r="B1569" s="26" t="s">
        <v>1377</v>
      </c>
      <c r="C1569" s="111">
        <v>0</v>
      </c>
      <c r="D1569" s="99"/>
      <c r="E1569" s="98"/>
    </row>
    <row r="1570" spans="1:5">
      <c r="A1570" s="8">
        <v>34.08</v>
      </c>
      <c r="B1570" s="24" t="s">
        <v>1426</v>
      </c>
      <c r="C1570" s="110">
        <v>31.94</v>
      </c>
      <c r="D1570" s="99"/>
      <c r="E1570" s="98"/>
    </row>
    <row r="1571" spans="1:5">
      <c r="A1571" s="9">
        <v>77.84</v>
      </c>
      <c r="B1571" s="26" t="s">
        <v>1377</v>
      </c>
      <c r="C1571" s="111">
        <v>0</v>
      </c>
      <c r="D1571" s="99"/>
      <c r="E1571" s="98"/>
    </row>
    <row r="1572" spans="1:5">
      <c r="A1572" s="8">
        <v>72.209999999999994</v>
      </c>
      <c r="B1572" s="24" t="s">
        <v>1377</v>
      </c>
      <c r="C1572" s="110">
        <v>66.239999999999995</v>
      </c>
      <c r="D1572" s="99"/>
      <c r="E1572" s="98"/>
    </row>
    <row r="1573" spans="1:5">
      <c r="A1573" s="9">
        <v>72.05</v>
      </c>
      <c r="B1573" s="26" t="s">
        <v>1377</v>
      </c>
      <c r="C1573" s="111">
        <v>27.39</v>
      </c>
      <c r="D1573" s="99"/>
      <c r="E1573" s="98"/>
    </row>
    <row r="1574" spans="1:5">
      <c r="A1574" s="8">
        <v>66.709999999999994</v>
      </c>
      <c r="B1574" s="24" t="s">
        <v>1377</v>
      </c>
      <c r="C1574" s="110">
        <v>13.72</v>
      </c>
      <c r="D1574" s="99"/>
      <c r="E1574" s="98"/>
    </row>
    <row r="1575" spans="1:5">
      <c r="A1575" s="9">
        <v>37.159999999999997</v>
      </c>
      <c r="B1575" s="26" t="s">
        <v>1377</v>
      </c>
      <c r="C1575" s="111">
        <v>31.54</v>
      </c>
      <c r="D1575" s="99"/>
      <c r="E1575" s="98"/>
    </row>
    <row r="1576" spans="1:5">
      <c r="A1576" s="8"/>
      <c r="B1576" s="24" t="s">
        <v>1377</v>
      </c>
      <c r="C1576" s="110">
        <v>11.89</v>
      </c>
      <c r="D1576" s="99"/>
      <c r="E1576" s="98"/>
    </row>
    <row r="1577" spans="1:5">
      <c r="A1577" s="9">
        <v>84.85</v>
      </c>
      <c r="B1577" s="26" t="s">
        <v>1381</v>
      </c>
      <c r="C1577" s="111">
        <v>60.72</v>
      </c>
      <c r="D1577" s="99"/>
      <c r="E1577" s="98"/>
    </row>
    <row r="1578" spans="1:5">
      <c r="A1578" s="8">
        <v>13.49</v>
      </c>
      <c r="B1578" s="24" t="s">
        <v>1377</v>
      </c>
      <c r="C1578" s="110">
        <v>8.99</v>
      </c>
      <c r="D1578" s="99"/>
      <c r="E1578" s="98"/>
    </row>
    <row r="1579" spans="1:5">
      <c r="A1579" s="9">
        <v>8.31</v>
      </c>
      <c r="B1579" s="26" t="s">
        <v>1381</v>
      </c>
      <c r="C1579" s="111">
        <v>1.41</v>
      </c>
      <c r="D1579" s="99"/>
      <c r="E1579" s="98"/>
    </row>
    <row r="1580" spans="1:5">
      <c r="A1580" s="8">
        <v>65.86</v>
      </c>
      <c r="B1580" s="24" t="s">
        <v>1377</v>
      </c>
      <c r="C1580" s="110">
        <v>44.68</v>
      </c>
      <c r="D1580" s="99"/>
      <c r="E1580" s="98"/>
    </row>
    <row r="1581" spans="1:5">
      <c r="A1581" s="9">
        <v>20.47</v>
      </c>
      <c r="B1581" s="26" t="s">
        <v>1377</v>
      </c>
      <c r="C1581" s="111">
        <v>17.510000000000002</v>
      </c>
      <c r="D1581" s="99"/>
      <c r="E1581" s="98"/>
    </row>
    <row r="1582" spans="1:5">
      <c r="A1582" s="8">
        <v>42.48</v>
      </c>
      <c r="B1582" s="24" t="s">
        <v>1386</v>
      </c>
      <c r="C1582" s="110">
        <v>19.079999999999998</v>
      </c>
      <c r="D1582" s="99"/>
      <c r="E1582" s="98"/>
    </row>
    <row r="1583" spans="1:5">
      <c r="A1583" s="9">
        <v>7.25</v>
      </c>
      <c r="B1583" s="26" t="s">
        <v>1386</v>
      </c>
      <c r="C1583" s="111">
        <v>2.34</v>
      </c>
      <c r="D1583" s="99"/>
      <c r="E1583" s="98"/>
    </row>
    <row r="1584" spans="1:5">
      <c r="A1584" s="8">
        <v>32.369999999999997</v>
      </c>
      <c r="B1584" s="24" t="s">
        <v>1426</v>
      </c>
      <c r="C1584" s="110">
        <v>26.26</v>
      </c>
      <c r="D1584" s="99"/>
      <c r="E1584" s="98"/>
    </row>
    <row r="1585" spans="1:5">
      <c r="A1585" s="9">
        <v>66.2</v>
      </c>
      <c r="B1585" s="26" t="s">
        <v>1377</v>
      </c>
      <c r="C1585" s="111">
        <v>28.03</v>
      </c>
      <c r="D1585" s="99"/>
      <c r="E1585" s="98"/>
    </row>
    <row r="1586" spans="1:5">
      <c r="A1586" s="8">
        <v>84.72</v>
      </c>
      <c r="B1586" s="24" t="s">
        <v>1426</v>
      </c>
      <c r="C1586" s="110">
        <v>57.71</v>
      </c>
      <c r="D1586" s="99"/>
      <c r="E1586" s="98"/>
    </row>
    <row r="1587" spans="1:5">
      <c r="A1587" s="9">
        <v>12.18</v>
      </c>
      <c r="B1587" s="26" t="s">
        <v>1377</v>
      </c>
      <c r="C1587" s="111">
        <v>1.47</v>
      </c>
      <c r="D1587" s="99"/>
      <c r="E1587" s="98"/>
    </row>
    <row r="1588" spans="1:5">
      <c r="A1588" s="8">
        <v>32.409999999999997</v>
      </c>
      <c r="B1588" s="24" t="s">
        <v>1381</v>
      </c>
      <c r="C1588" s="110">
        <v>24.73</v>
      </c>
      <c r="D1588" s="99"/>
      <c r="E1588" s="98"/>
    </row>
    <row r="1589" spans="1:5">
      <c r="A1589" s="9">
        <v>69.12</v>
      </c>
      <c r="B1589" s="26" t="s">
        <v>1377</v>
      </c>
      <c r="C1589" s="111">
        <v>31.14</v>
      </c>
      <c r="D1589" s="99"/>
      <c r="E1589" s="98"/>
    </row>
    <row r="1590" spans="1:5">
      <c r="A1590" s="8">
        <v>33.08</v>
      </c>
      <c r="B1590" s="24" t="s">
        <v>1381</v>
      </c>
      <c r="C1590" s="110">
        <v>16.48</v>
      </c>
      <c r="D1590" s="99"/>
      <c r="E1590" s="98"/>
    </row>
    <row r="1591" spans="1:5">
      <c r="A1591" s="9">
        <v>97.7</v>
      </c>
      <c r="B1591" s="26" t="s">
        <v>1381</v>
      </c>
      <c r="C1591" s="111">
        <v>32.15</v>
      </c>
      <c r="D1591" s="99"/>
      <c r="E1591" s="98"/>
    </row>
    <row r="1592" spans="1:5">
      <c r="A1592" s="8">
        <v>22.62</v>
      </c>
      <c r="B1592" s="24" t="s">
        <v>1377</v>
      </c>
      <c r="C1592" s="110">
        <v>9.2799999999999994</v>
      </c>
      <c r="D1592" s="99"/>
      <c r="E1592" s="98"/>
    </row>
    <row r="1593" spans="1:5">
      <c r="A1593" s="9">
        <v>54.76</v>
      </c>
      <c r="B1593" s="26" t="s">
        <v>1377</v>
      </c>
      <c r="C1593" s="111">
        <v>17.239999999999998</v>
      </c>
      <c r="D1593" s="99"/>
      <c r="E1593" s="98"/>
    </row>
    <row r="1594" spans="1:5">
      <c r="A1594" s="8">
        <v>88.91</v>
      </c>
      <c r="B1594" s="24" t="s">
        <v>1386</v>
      </c>
      <c r="C1594" s="110">
        <v>83.07</v>
      </c>
      <c r="D1594" s="99"/>
      <c r="E1594" s="98"/>
    </row>
    <row r="1595" spans="1:5">
      <c r="A1595" s="9">
        <v>14.24</v>
      </c>
      <c r="B1595" s="26" t="s">
        <v>1377</v>
      </c>
      <c r="C1595" s="111">
        <v>11.47</v>
      </c>
      <c r="D1595" s="99"/>
      <c r="E1595" s="98"/>
    </row>
    <row r="1596" spans="1:5">
      <c r="A1596" s="8"/>
      <c r="B1596" s="24" t="s">
        <v>1426</v>
      </c>
      <c r="C1596" s="110">
        <v>52.11</v>
      </c>
      <c r="D1596" s="99"/>
      <c r="E1596" s="98"/>
    </row>
    <row r="1597" spans="1:5">
      <c r="A1597" s="9"/>
      <c r="B1597" s="26" t="s">
        <v>1386</v>
      </c>
      <c r="C1597" s="111">
        <v>42.73</v>
      </c>
      <c r="D1597" s="99"/>
      <c r="E1597" s="98"/>
    </row>
    <row r="1598" spans="1:5">
      <c r="A1598" s="8">
        <v>4.79</v>
      </c>
      <c r="B1598" s="24" t="s">
        <v>1381</v>
      </c>
      <c r="C1598" s="110">
        <v>4.05</v>
      </c>
      <c r="D1598" s="99"/>
      <c r="E1598" s="98"/>
    </row>
    <row r="1599" spans="1:5">
      <c r="A1599" s="9">
        <v>98.08</v>
      </c>
      <c r="B1599" s="26" t="s">
        <v>1377</v>
      </c>
      <c r="C1599" s="111">
        <v>42.85</v>
      </c>
      <c r="D1599" s="99"/>
      <c r="E1599" s="98"/>
    </row>
    <row r="1600" spans="1:5">
      <c r="A1600" s="8">
        <v>47.65</v>
      </c>
      <c r="B1600" s="24" t="s">
        <v>1426</v>
      </c>
      <c r="C1600" s="110">
        <v>41.62</v>
      </c>
      <c r="D1600" s="99"/>
      <c r="E1600" s="98"/>
    </row>
    <row r="1601" spans="1:5">
      <c r="A1601" s="9">
        <v>46.97</v>
      </c>
      <c r="B1601" s="26" t="s">
        <v>1377</v>
      </c>
      <c r="C1601" s="111">
        <v>33.799999999999997</v>
      </c>
      <c r="D1601" s="99"/>
      <c r="E1601" s="98"/>
    </row>
    <row r="1602" spans="1:5">
      <c r="A1602" s="8">
        <v>52.06</v>
      </c>
      <c r="B1602" s="24" t="s">
        <v>1377</v>
      </c>
      <c r="C1602" s="110">
        <v>30.57</v>
      </c>
      <c r="D1602" s="99"/>
      <c r="E1602" s="98"/>
    </row>
    <row r="1603" spans="1:5">
      <c r="A1603" s="9">
        <v>71.13</v>
      </c>
      <c r="B1603" s="26" t="s">
        <v>1377</v>
      </c>
      <c r="C1603" s="111">
        <v>57.75</v>
      </c>
      <c r="D1603" s="99"/>
      <c r="E1603" s="98"/>
    </row>
    <row r="1604" spans="1:5">
      <c r="A1604" s="8">
        <v>74.28</v>
      </c>
      <c r="B1604" s="24" t="s">
        <v>1426</v>
      </c>
      <c r="C1604" s="110">
        <v>45.05</v>
      </c>
      <c r="D1604" s="99"/>
      <c r="E1604" s="98"/>
    </row>
    <row r="1605" spans="1:5">
      <c r="A1605" s="9">
        <v>51.15</v>
      </c>
      <c r="B1605" s="26" t="s">
        <v>1377</v>
      </c>
      <c r="C1605" s="111">
        <v>6.87</v>
      </c>
      <c r="D1605" s="99"/>
      <c r="E1605" s="98"/>
    </row>
    <row r="1606" spans="1:5">
      <c r="A1606" s="8">
        <v>26.22</v>
      </c>
      <c r="B1606" s="24" t="s">
        <v>1381</v>
      </c>
      <c r="C1606" s="110">
        <v>0</v>
      </c>
      <c r="D1606" s="99"/>
      <c r="E1606" s="98"/>
    </row>
    <row r="1607" spans="1:5">
      <c r="A1607" s="9">
        <v>99.17</v>
      </c>
      <c r="B1607" s="26" t="s">
        <v>1377</v>
      </c>
      <c r="C1607" s="111">
        <v>37.4</v>
      </c>
      <c r="D1607" s="99"/>
      <c r="E1607" s="98"/>
    </row>
    <row r="1608" spans="1:5">
      <c r="A1608" s="8">
        <v>61.12</v>
      </c>
      <c r="B1608" s="24" t="s">
        <v>1377</v>
      </c>
      <c r="C1608" s="110">
        <v>42.93</v>
      </c>
      <c r="D1608" s="99"/>
      <c r="E1608" s="98"/>
    </row>
    <row r="1609" spans="1:5">
      <c r="A1609" s="9">
        <v>76.94</v>
      </c>
      <c r="B1609" s="26" t="s">
        <v>1426</v>
      </c>
      <c r="C1609" s="111">
        <v>45</v>
      </c>
      <c r="D1609" s="99"/>
      <c r="E1609" s="98"/>
    </row>
    <row r="1610" spans="1:5">
      <c r="A1610" s="8">
        <v>18.97</v>
      </c>
      <c r="B1610" s="24" t="s">
        <v>1377</v>
      </c>
      <c r="C1610" s="110">
        <v>0</v>
      </c>
      <c r="D1610" s="99"/>
      <c r="E1610" s="98"/>
    </row>
    <row r="1611" spans="1:5">
      <c r="A1611" s="9">
        <v>63.93</v>
      </c>
      <c r="B1611" s="26" t="s">
        <v>1426</v>
      </c>
      <c r="C1611" s="111">
        <v>55.44</v>
      </c>
      <c r="D1611" s="99"/>
      <c r="E1611" s="98"/>
    </row>
    <row r="1612" spans="1:5">
      <c r="A1612" s="8">
        <v>58.15</v>
      </c>
      <c r="B1612" s="24" t="s">
        <v>1377</v>
      </c>
      <c r="C1612" s="110">
        <v>31.56</v>
      </c>
      <c r="D1612" s="99"/>
      <c r="E1612" s="98"/>
    </row>
    <row r="1613" spans="1:5">
      <c r="A1613" s="9">
        <v>73.650000000000006</v>
      </c>
      <c r="B1613" s="26" t="s">
        <v>1381</v>
      </c>
      <c r="C1613" s="111">
        <v>41.55</v>
      </c>
      <c r="D1613" s="99"/>
      <c r="E1613" s="98"/>
    </row>
    <row r="1614" spans="1:5">
      <c r="A1614" s="8">
        <v>25.03</v>
      </c>
      <c r="B1614" s="24" t="s">
        <v>1386</v>
      </c>
      <c r="C1614" s="110">
        <v>15</v>
      </c>
      <c r="D1614" s="99"/>
      <c r="E1614" s="98"/>
    </row>
    <row r="1615" spans="1:5">
      <c r="A1615" s="9">
        <v>68.72</v>
      </c>
      <c r="B1615" s="26" t="s">
        <v>1377</v>
      </c>
      <c r="C1615" s="111">
        <v>0</v>
      </c>
      <c r="D1615" s="99"/>
      <c r="E1615" s="98"/>
    </row>
    <row r="1616" spans="1:5">
      <c r="A1616" s="8">
        <v>77.349999999999994</v>
      </c>
      <c r="B1616" s="24" t="s">
        <v>1377</v>
      </c>
      <c r="C1616" s="110">
        <v>33.44</v>
      </c>
      <c r="D1616" s="99"/>
      <c r="E1616" s="98"/>
    </row>
    <row r="1617" spans="1:5">
      <c r="A1617" s="9">
        <v>21.72</v>
      </c>
      <c r="B1617" s="26" t="s">
        <v>1377</v>
      </c>
      <c r="C1617" s="111">
        <v>11.52</v>
      </c>
      <c r="D1617" s="99"/>
      <c r="E1617" s="98"/>
    </row>
    <row r="1618" spans="1:5">
      <c r="A1618" s="8">
        <v>98.64</v>
      </c>
      <c r="B1618" s="24" t="s">
        <v>1381</v>
      </c>
      <c r="C1618" s="110">
        <v>50.85</v>
      </c>
      <c r="D1618" s="99"/>
      <c r="E1618" s="98"/>
    </row>
    <row r="1619" spans="1:5">
      <c r="A1619" s="9">
        <v>10.3</v>
      </c>
      <c r="B1619" s="26" t="s">
        <v>1377</v>
      </c>
      <c r="C1619" s="111">
        <v>0</v>
      </c>
      <c r="D1619" s="99"/>
      <c r="E1619" s="98"/>
    </row>
    <row r="1620" spans="1:5">
      <c r="A1620" s="8">
        <v>50.6</v>
      </c>
      <c r="B1620" s="24" t="s">
        <v>1377</v>
      </c>
      <c r="C1620" s="110">
        <v>38</v>
      </c>
      <c r="D1620" s="99"/>
      <c r="E1620" s="98"/>
    </row>
    <row r="1621" spans="1:5">
      <c r="A1621" s="9">
        <v>16.7</v>
      </c>
      <c r="B1621" s="26" t="s">
        <v>1377</v>
      </c>
      <c r="C1621" s="111">
        <v>5.4</v>
      </c>
      <c r="D1621" s="99"/>
      <c r="E1621" s="98"/>
    </row>
    <row r="1622" spans="1:5">
      <c r="A1622" s="8">
        <v>49.24</v>
      </c>
      <c r="B1622" s="24" t="s">
        <v>1386</v>
      </c>
      <c r="C1622" s="110">
        <v>18.059999999999999</v>
      </c>
      <c r="D1622" s="99"/>
      <c r="E1622" s="98"/>
    </row>
    <row r="1623" spans="1:5">
      <c r="A1623" s="9">
        <v>12.24</v>
      </c>
      <c r="B1623" s="26" t="s">
        <v>1377</v>
      </c>
      <c r="C1623" s="111">
        <v>6.11</v>
      </c>
      <c r="D1623" s="99"/>
      <c r="E1623" s="98"/>
    </row>
    <row r="1624" spans="1:5">
      <c r="A1624" s="8">
        <v>60.11</v>
      </c>
      <c r="B1624" s="24" t="s">
        <v>1426</v>
      </c>
      <c r="C1624" s="110">
        <v>28.37</v>
      </c>
      <c r="D1624" s="99"/>
      <c r="E1624" s="98"/>
    </row>
    <row r="1625" spans="1:5">
      <c r="A1625" s="9"/>
      <c r="B1625" s="26" t="s">
        <v>1381</v>
      </c>
      <c r="C1625" s="111">
        <v>20.52</v>
      </c>
      <c r="D1625" s="99"/>
      <c r="E1625" s="98"/>
    </row>
    <row r="1626" spans="1:5">
      <c r="A1626" s="8">
        <v>6.05</v>
      </c>
      <c r="B1626" s="24" t="s">
        <v>1377</v>
      </c>
      <c r="C1626" s="110">
        <v>3.38</v>
      </c>
      <c r="D1626" s="99"/>
      <c r="E1626" s="98"/>
    </row>
    <row r="1627" spans="1:5">
      <c r="A1627" s="9">
        <v>49.33</v>
      </c>
      <c r="B1627" s="26" t="s">
        <v>1381</v>
      </c>
      <c r="C1627" s="111">
        <v>6.42</v>
      </c>
      <c r="D1627" s="99"/>
      <c r="E1627" s="98"/>
    </row>
    <row r="1628" spans="1:5">
      <c r="A1628" s="8">
        <v>72.37</v>
      </c>
      <c r="B1628" s="24" t="s">
        <v>1377</v>
      </c>
      <c r="C1628" s="110">
        <v>18.54</v>
      </c>
      <c r="D1628" s="99"/>
      <c r="E1628" s="98"/>
    </row>
    <row r="1629" spans="1:5">
      <c r="A1629" s="9">
        <v>46.33</v>
      </c>
      <c r="B1629" s="26" t="s">
        <v>1381</v>
      </c>
      <c r="C1629" s="111">
        <v>0</v>
      </c>
      <c r="D1629" s="99"/>
      <c r="E1629" s="98"/>
    </row>
    <row r="1630" spans="1:5">
      <c r="A1630" s="8">
        <v>84.99</v>
      </c>
      <c r="B1630" s="24" t="s">
        <v>1377</v>
      </c>
      <c r="C1630" s="110">
        <v>61.1</v>
      </c>
      <c r="D1630" s="99"/>
      <c r="E1630" s="98"/>
    </row>
    <row r="1631" spans="1:5">
      <c r="A1631" s="9">
        <v>85.66</v>
      </c>
      <c r="B1631" s="26" t="s">
        <v>1386</v>
      </c>
      <c r="C1631" s="111">
        <v>8.74</v>
      </c>
      <c r="D1631" s="99"/>
      <c r="E1631" s="98"/>
    </row>
    <row r="1632" spans="1:5">
      <c r="A1632" s="8">
        <v>86.72</v>
      </c>
      <c r="B1632" s="24" t="s">
        <v>1377</v>
      </c>
      <c r="C1632" s="110">
        <v>42.14</v>
      </c>
      <c r="D1632" s="99"/>
      <c r="E1632" s="98"/>
    </row>
    <row r="1633" spans="1:5">
      <c r="A1633" s="9">
        <v>54.01</v>
      </c>
      <c r="B1633" s="26" t="s">
        <v>1377</v>
      </c>
      <c r="C1633" s="111">
        <v>0</v>
      </c>
      <c r="D1633" s="99"/>
      <c r="E1633" s="98"/>
    </row>
    <row r="1634" spans="1:5">
      <c r="A1634" s="8">
        <v>97.63</v>
      </c>
      <c r="B1634" s="24" t="s">
        <v>1377</v>
      </c>
      <c r="C1634" s="110">
        <v>71.23</v>
      </c>
      <c r="D1634" s="99"/>
      <c r="E1634" s="98"/>
    </row>
    <row r="1635" spans="1:5">
      <c r="A1635" s="9">
        <v>65.03</v>
      </c>
      <c r="B1635" s="26" t="s">
        <v>1386</v>
      </c>
      <c r="C1635" s="111">
        <v>31.99</v>
      </c>
      <c r="D1635" s="99"/>
      <c r="E1635" s="98"/>
    </row>
    <row r="1636" spans="1:5">
      <c r="A1636" s="8">
        <v>26.83</v>
      </c>
      <c r="B1636" s="24" t="s">
        <v>1426</v>
      </c>
      <c r="C1636" s="110">
        <v>13.36</v>
      </c>
      <c r="D1636" s="99"/>
      <c r="E1636" s="98"/>
    </row>
    <row r="1637" spans="1:5">
      <c r="A1637" s="9">
        <v>50.51</v>
      </c>
      <c r="B1637" s="26" t="s">
        <v>1377</v>
      </c>
      <c r="C1637" s="111">
        <v>30.76</v>
      </c>
      <c r="D1637" s="99"/>
      <c r="E1637" s="98"/>
    </row>
    <row r="1638" spans="1:5">
      <c r="A1638" s="8">
        <v>75.83</v>
      </c>
      <c r="B1638" s="24" t="s">
        <v>1377</v>
      </c>
      <c r="C1638" s="110">
        <v>9.73</v>
      </c>
      <c r="D1638" s="99"/>
      <c r="E1638" s="98"/>
    </row>
    <row r="1639" spans="1:5">
      <c r="A1639" s="9">
        <v>69.31</v>
      </c>
      <c r="B1639" s="26" t="s">
        <v>1426</v>
      </c>
      <c r="C1639" s="111">
        <v>15.43</v>
      </c>
      <c r="D1639" s="99"/>
      <c r="E1639" s="98"/>
    </row>
    <row r="1640" spans="1:5">
      <c r="A1640" s="8">
        <v>68.790000000000006</v>
      </c>
      <c r="B1640" s="24" t="s">
        <v>1377</v>
      </c>
      <c r="C1640" s="110">
        <v>42.19</v>
      </c>
      <c r="D1640" s="99"/>
      <c r="E1640" s="98"/>
    </row>
    <row r="1641" spans="1:5">
      <c r="A1641" s="9">
        <v>1.27</v>
      </c>
      <c r="B1641" s="26" t="s">
        <v>1377</v>
      </c>
      <c r="C1641" s="111">
        <v>0.17</v>
      </c>
      <c r="D1641" s="99"/>
      <c r="E1641" s="98"/>
    </row>
    <row r="1642" spans="1:5">
      <c r="A1642" s="8">
        <v>29.21</v>
      </c>
      <c r="B1642" s="24" t="s">
        <v>1377</v>
      </c>
      <c r="C1642" s="110">
        <v>6.69</v>
      </c>
      <c r="D1642" s="99"/>
      <c r="E1642" s="98"/>
    </row>
    <row r="1643" spans="1:5">
      <c r="A1643" s="9">
        <v>4.46</v>
      </c>
      <c r="B1643" s="26" t="s">
        <v>1377</v>
      </c>
      <c r="C1643" s="111">
        <v>0</v>
      </c>
      <c r="D1643" s="99"/>
      <c r="E1643" s="98"/>
    </row>
    <row r="1644" spans="1:5">
      <c r="A1644" s="8">
        <v>35.450000000000003</v>
      </c>
      <c r="B1644" s="24" t="s">
        <v>1386</v>
      </c>
      <c r="C1644" s="110">
        <v>6.01</v>
      </c>
      <c r="D1644" s="99"/>
      <c r="E1644" s="98"/>
    </row>
    <row r="1645" spans="1:5">
      <c r="A1645" s="9">
        <v>47.86</v>
      </c>
      <c r="B1645" s="26" t="s">
        <v>1377</v>
      </c>
      <c r="C1645" s="111">
        <v>28.99</v>
      </c>
      <c r="D1645" s="99"/>
      <c r="E1645" s="98"/>
    </row>
    <row r="1646" spans="1:5">
      <c r="A1646" s="8">
        <v>38.97</v>
      </c>
      <c r="B1646" s="24" t="s">
        <v>1426</v>
      </c>
      <c r="C1646" s="110">
        <v>0</v>
      </c>
      <c r="D1646" s="99"/>
      <c r="E1646" s="98"/>
    </row>
    <row r="1647" spans="1:5">
      <c r="A1647" s="9">
        <v>94.17</v>
      </c>
      <c r="B1647" s="26" t="s">
        <v>1377</v>
      </c>
      <c r="C1647" s="111">
        <v>44.97</v>
      </c>
      <c r="D1647" s="99"/>
      <c r="E1647" s="98"/>
    </row>
    <row r="1648" spans="1:5">
      <c r="A1648" s="8">
        <v>53.82</v>
      </c>
      <c r="B1648" s="24" t="s">
        <v>1426</v>
      </c>
      <c r="C1648" s="110">
        <v>28.09</v>
      </c>
      <c r="D1648" s="99"/>
      <c r="E1648" s="98"/>
    </row>
    <row r="1649" spans="1:5">
      <c r="A1649" s="9">
        <v>30.53</v>
      </c>
      <c r="B1649" s="26" t="s">
        <v>1377</v>
      </c>
      <c r="C1649" s="111">
        <v>4.57</v>
      </c>
      <c r="D1649" s="99"/>
      <c r="E1649" s="98"/>
    </row>
    <row r="1650" spans="1:5">
      <c r="A1650" s="8">
        <v>5.47</v>
      </c>
      <c r="B1650" s="24" t="s">
        <v>1386</v>
      </c>
      <c r="C1650" s="110">
        <v>1.75</v>
      </c>
      <c r="D1650" s="99"/>
      <c r="E1650" s="98"/>
    </row>
    <row r="1651" spans="1:5">
      <c r="A1651" s="9">
        <v>90.23</v>
      </c>
      <c r="B1651" s="26" t="s">
        <v>1381</v>
      </c>
      <c r="C1651" s="111">
        <v>82.82</v>
      </c>
      <c r="D1651" s="99"/>
      <c r="E1651" s="98"/>
    </row>
    <row r="1652" spans="1:5">
      <c r="A1652" s="8">
        <v>99.55</v>
      </c>
      <c r="B1652" s="24" t="s">
        <v>1377</v>
      </c>
      <c r="C1652" s="110">
        <v>52.27</v>
      </c>
      <c r="D1652" s="99"/>
      <c r="E1652" s="98"/>
    </row>
    <row r="1653" spans="1:5">
      <c r="A1653" s="9">
        <v>1.82</v>
      </c>
      <c r="B1653" s="26" t="s">
        <v>1386</v>
      </c>
      <c r="C1653" s="111">
        <v>1.1399999999999999</v>
      </c>
      <c r="D1653" s="99"/>
      <c r="E1653" s="98"/>
    </row>
    <row r="1654" spans="1:5">
      <c r="A1654" s="8">
        <v>55.12</v>
      </c>
      <c r="B1654" s="24" t="s">
        <v>1377</v>
      </c>
      <c r="C1654" s="110">
        <v>45.52</v>
      </c>
      <c r="D1654" s="99"/>
      <c r="E1654" s="98"/>
    </row>
    <row r="1655" spans="1:5">
      <c r="A1655" s="9">
        <v>28.72</v>
      </c>
      <c r="B1655" s="26" t="s">
        <v>1377</v>
      </c>
      <c r="C1655" s="111">
        <v>16.239999999999998</v>
      </c>
      <c r="D1655" s="99"/>
      <c r="E1655" s="98"/>
    </row>
    <row r="1656" spans="1:5">
      <c r="A1656" s="8">
        <v>8.77</v>
      </c>
      <c r="B1656" s="24" t="s">
        <v>1386</v>
      </c>
      <c r="C1656" s="110">
        <v>4.04</v>
      </c>
      <c r="D1656" s="99"/>
      <c r="E1656" s="98"/>
    </row>
    <row r="1657" spans="1:5">
      <c r="A1657" s="9">
        <v>46.04</v>
      </c>
      <c r="B1657" s="26" t="s">
        <v>1426</v>
      </c>
      <c r="C1657" s="111">
        <v>24.67</v>
      </c>
      <c r="D1657" s="99"/>
      <c r="E1657" s="98"/>
    </row>
    <row r="1658" spans="1:5">
      <c r="A1658" s="8">
        <v>12.44</v>
      </c>
      <c r="B1658" s="24" t="s">
        <v>1377</v>
      </c>
      <c r="C1658" s="110">
        <v>5.84</v>
      </c>
      <c r="D1658" s="99"/>
      <c r="E1658" s="98"/>
    </row>
    <row r="1659" spans="1:5">
      <c r="A1659" s="9">
        <v>89.69</v>
      </c>
      <c r="B1659" s="26" t="s">
        <v>1426</v>
      </c>
      <c r="C1659" s="111">
        <v>45.45</v>
      </c>
      <c r="D1659" s="99"/>
      <c r="E1659" s="98"/>
    </row>
    <row r="1660" spans="1:5">
      <c r="A1660" s="8">
        <v>98.14</v>
      </c>
      <c r="B1660" s="24" t="s">
        <v>1377</v>
      </c>
      <c r="C1660" s="110">
        <v>64.64</v>
      </c>
      <c r="D1660" s="99"/>
      <c r="E1660" s="98"/>
    </row>
    <row r="1661" spans="1:5">
      <c r="A1661" s="9">
        <v>4.4800000000000004</v>
      </c>
      <c r="B1661" s="26" t="s">
        <v>1377</v>
      </c>
      <c r="C1661" s="111">
        <v>2.12</v>
      </c>
      <c r="D1661" s="99"/>
      <c r="E1661" s="98"/>
    </row>
    <row r="1662" spans="1:5">
      <c r="A1662" s="8">
        <v>63.94</v>
      </c>
      <c r="B1662" s="24" t="s">
        <v>1386</v>
      </c>
      <c r="C1662" s="110">
        <v>49.86</v>
      </c>
      <c r="D1662" s="99"/>
      <c r="E1662" s="98"/>
    </row>
    <row r="1663" spans="1:5">
      <c r="A1663" s="9">
        <v>84.9</v>
      </c>
      <c r="B1663" s="26" t="s">
        <v>1377</v>
      </c>
      <c r="C1663" s="111">
        <v>58.79</v>
      </c>
      <c r="D1663" s="99"/>
      <c r="E1663" s="98"/>
    </row>
    <row r="1664" spans="1:5">
      <c r="A1664" s="8">
        <v>23.93</v>
      </c>
      <c r="B1664" s="24" t="s">
        <v>1386</v>
      </c>
      <c r="C1664" s="110">
        <v>0</v>
      </c>
      <c r="D1664" s="99"/>
      <c r="E1664" s="98"/>
    </row>
    <row r="1665" spans="1:5">
      <c r="A1665" s="9">
        <v>38.74</v>
      </c>
      <c r="B1665" s="26" t="s">
        <v>1377</v>
      </c>
      <c r="C1665" s="111">
        <v>14.09</v>
      </c>
      <c r="D1665" s="99"/>
      <c r="E1665" s="98"/>
    </row>
    <row r="1666" spans="1:5">
      <c r="A1666" s="8">
        <v>33.51</v>
      </c>
      <c r="B1666" s="24" t="s">
        <v>1377</v>
      </c>
      <c r="C1666" s="110">
        <v>25.93</v>
      </c>
      <c r="D1666" s="99"/>
      <c r="E1666" s="98"/>
    </row>
    <row r="1667" spans="1:5">
      <c r="A1667" s="9">
        <v>94.52</v>
      </c>
      <c r="B1667" s="26" t="s">
        <v>1377</v>
      </c>
      <c r="C1667" s="111">
        <v>43.8</v>
      </c>
      <c r="D1667" s="99"/>
      <c r="E1667" s="98"/>
    </row>
    <row r="1668" spans="1:5">
      <c r="A1668" s="8">
        <v>46.81</v>
      </c>
      <c r="B1668" s="24" t="s">
        <v>1377</v>
      </c>
      <c r="C1668" s="110">
        <v>13.69</v>
      </c>
      <c r="D1668" s="99"/>
      <c r="E1668" s="98"/>
    </row>
    <row r="1669" spans="1:5">
      <c r="A1669" s="9">
        <v>54.16</v>
      </c>
      <c r="B1669" s="26" t="s">
        <v>1386</v>
      </c>
      <c r="C1669" s="111">
        <v>46.42</v>
      </c>
      <c r="D1669" s="99"/>
      <c r="E1669" s="98"/>
    </row>
    <row r="1670" spans="1:5">
      <c r="A1670" s="8">
        <v>76.94</v>
      </c>
      <c r="B1670" s="24" t="s">
        <v>1386</v>
      </c>
      <c r="C1670" s="110">
        <v>69.27</v>
      </c>
      <c r="D1670" s="99"/>
      <c r="E1670" s="98"/>
    </row>
    <row r="1671" spans="1:5">
      <c r="A1671" s="9">
        <v>81.77</v>
      </c>
      <c r="B1671" s="26" t="s">
        <v>1377</v>
      </c>
      <c r="C1671" s="111">
        <v>31.96</v>
      </c>
      <c r="D1671" s="99"/>
      <c r="E1671" s="98"/>
    </row>
    <row r="1672" spans="1:5">
      <c r="A1672" s="8">
        <v>65.27</v>
      </c>
      <c r="B1672" s="24" t="s">
        <v>1377</v>
      </c>
      <c r="C1672" s="110">
        <v>38.909999999999997</v>
      </c>
      <c r="D1672" s="99"/>
      <c r="E1672" s="98"/>
    </row>
    <row r="1673" spans="1:5">
      <c r="A1673" s="9">
        <v>84.3</v>
      </c>
      <c r="B1673" s="26" t="s">
        <v>1377</v>
      </c>
      <c r="C1673" s="111">
        <v>56.52</v>
      </c>
      <c r="D1673" s="99"/>
      <c r="E1673" s="98"/>
    </row>
    <row r="1674" spans="1:5">
      <c r="A1674" s="8">
        <v>17.14</v>
      </c>
      <c r="B1674" s="24" t="s">
        <v>1377</v>
      </c>
      <c r="C1674" s="110">
        <v>0</v>
      </c>
      <c r="D1674" s="99"/>
      <c r="E1674" s="98"/>
    </row>
    <row r="1675" spans="1:5">
      <c r="A1675" s="9">
        <v>84.34</v>
      </c>
      <c r="B1675" s="26" t="s">
        <v>1381</v>
      </c>
      <c r="C1675" s="111">
        <v>0</v>
      </c>
      <c r="D1675" s="99"/>
      <c r="E1675" s="98"/>
    </row>
    <row r="1676" spans="1:5">
      <c r="A1676" s="8">
        <v>51.65</v>
      </c>
      <c r="B1676" s="24" t="s">
        <v>1377</v>
      </c>
      <c r="C1676" s="110">
        <v>0</v>
      </c>
      <c r="D1676" s="99"/>
      <c r="E1676" s="98"/>
    </row>
    <row r="1677" spans="1:5">
      <c r="A1677" s="9">
        <v>77.73</v>
      </c>
      <c r="B1677" s="26" t="s">
        <v>1386</v>
      </c>
      <c r="C1677" s="111">
        <v>37.97</v>
      </c>
      <c r="D1677" s="99"/>
      <c r="E1677" s="98"/>
    </row>
    <row r="1678" spans="1:5">
      <c r="A1678" s="8">
        <v>65.94</v>
      </c>
      <c r="B1678" s="24" t="s">
        <v>1426</v>
      </c>
      <c r="C1678" s="110">
        <v>43.59</v>
      </c>
      <c r="D1678" s="99"/>
      <c r="E1678" s="98"/>
    </row>
    <row r="1679" spans="1:5">
      <c r="A1679" s="9">
        <v>57.27</v>
      </c>
      <c r="B1679" s="26" t="s">
        <v>1381</v>
      </c>
      <c r="C1679" s="111">
        <v>39.229999999999997</v>
      </c>
      <c r="D1679" s="99"/>
      <c r="E1679" s="98"/>
    </row>
    <row r="1680" spans="1:5">
      <c r="A1680" s="8">
        <v>51.88</v>
      </c>
      <c r="B1680" s="24" t="s">
        <v>1386</v>
      </c>
      <c r="C1680" s="110">
        <v>46.73</v>
      </c>
      <c r="D1680" s="99"/>
      <c r="E1680" s="98"/>
    </row>
    <row r="1681" spans="1:5">
      <c r="A1681" s="9">
        <v>89.53</v>
      </c>
      <c r="B1681" s="26" t="s">
        <v>1426</v>
      </c>
      <c r="C1681" s="111">
        <v>75.44</v>
      </c>
      <c r="D1681" s="99"/>
      <c r="E1681" s="98"/>
    </row>
    <row r="1682" spans="1:5">
      <c r="A1682" s="8">
        <v>71.34</v>
      </c>
      <c r="B1682" s="24" t="s">
        <v>1381</v>
      </c>
      <c r="C1682" s="110">
        <v>53.52</v>
      </c>
      <c r="D1682" s="99"/>
      <c r="E1682" s="98"/>
    </row>
    <row r="1683" spans="1:5">
      <c r="A1683" s="9">
        <v>95.16</v>
      </c>
      <c r="B1683" s="26" t="s">
        <v>1381</v>
      </c>
      <c r="C1683" s="111">
        <v>73.069999999999993</v>
      </c>
      <c r="D1683" s="99"/>
      <c r="E1683" s="98"/>
    </row>
    <row r="1684" spans="1:5">
      <c r="A1684" s="8">
        <v>99.87</v>
      </c>
      <c r="B1684" s="24" t="s">
        <v>1426</v>
      </c>
      <c r="C1684" s="110">
        <v>24.93</v>
      </c>
      <c r="D1684" s="99"/>
      <c r="E1684" s="98"/>
    </row>
    <row r="1685" spans="1:5">
      <c r="A1685" s="9">
        <v>17.309999999999999</v>
      </c>
      <c r="B1685" s="26" t="s">
        <v>1377</v>
      </c>
      <c r="C1685" s="111">
        <v>3.74</v>
      </c>
      <c r="D1685" s="99"/>
      <c r="E1685" s="98"/>
    </row>
    <row r="1686" spans="1:5">
      <c r="A1686" s="8">
        <v>9.5500000000000007</v>
      </c>
      <c r="B1686" s="24" t="s">
        <v>1426</v>
      </c>
      <c r="C1686" s="110">
        <v>3.08</v>
      </c>
      <c r="D1686" s="99"/>
      <c r="E1686" s="98"/>
    </row>
    <row r="1687" spans="1:5">
      <c r="A1687" s="9">
        <v>62.72</v>
      </c>
      <c r="B1687" s="26" t="s">
        <v>1386</v>
      </c>
      <c r="C1687" s="111">
        <v>0</v>
      </c>
      <c r="D1687" s="99"/>
      <c r="E1687" s="98"/>
    </row>
    <row r="1688" spans="1:5">
      <c r="A1688" s="8">
        <v>62.31</v>
      </c>
      <c r="B1688" s="24" t="s">
        <v>1377</v>
      </c>
      <c r="C1688" s="110">
        <v>0</v>
      </c>
      <c r="D1688" s="99"/>
      <c r="E1688" s="98"/>
    </row>
    <row r="1689" spans="1:5">
      <c r="A1689" s="9">
        <v>56.05</v>
      </c>
      <c r="B1689" s="26" t="s">
        <v>1426</v>
      </c>
      <c r="C1689" s="111">
        <v>14.57</v>
      </c>
      <c r="D1689" s="99"/>
      <c r="E1689" s="98"/>
    </row>
    <row r="1690" spans="1:5">
      <c r="A1690" s="8">
        <v>7.94</v>
      </c>
      <c r="B1690" s="24" t="s">
        <v>1377</v>
      </c>
      <c r="C1690" s="110">
        <v>0</v>
      </c>
      <c r="D1690" s="99"/>
      <c r="E1690" s="98"/>
    </row>
    <row r="1691" spans="1:5">
      <c r="A1691" s="9">
        <v>97.41</v>
      </c>
      <c r="B1691" s="26" t="s">
        <v>1377</v>
      </c>
      <c r="C1691" s="111">
        <v>0</v>
      </c>
      <c r="D1691" s="99"/>
      <c r="E1691" s="98"/>
    </row>
    <row r="1692" spans="1:5">
      <c r="A1692" s="8">
        <v>4.54</v>
      </c>
      <c r="B1692" s="24" t="s">
        <v>1377</v>
      </c>
      <c r="C1692" s="110">
        <v>4.13</v>
      </c>
      <c r="D1692" s="99"/>
      <c r="E1692" s="98"/>
    </row>
    <row r="1693" spans="1:5">
      <c r="A1693" s="9">
        <v>48</v>
      </c>
      <c r="B1693" s="26" t="s">
        <v>1381</v>
      </c>
      <c r="C1693" s="111">
        <v>19.41</v>
      </c>
      <c r="D1693" s="99"/>
      <c r="E1693" s="98"/>
    </row>
    <row r="1694" spans="1:5">
      <c r="A1694" s="8">
        <v>12.65</v>
      </c>
      <c r="B1694" s="24" t="s">
        <v>1377</v>
      </c>
      <c r="C1694" s="110">
        <v>0</v>
      </c>
      <c r="D1694" s="99"/>
      <c r="E1694" s="98"/>
    </row>
    <row r="1695" spans="1:5">
      <c r="A1695" s="9">
        <v>38.53</v>
      </c>
      <c r="B1695" s="26" t="s">
        <v>1377</v>
      </c>
      <c r="C1695" s="111">
        <v>0</v>
      </c>
      <c r="D1695" s="99"/>
      <c r="E1695" s="98"/>
    </row>
    <row r="1696" spans="1:5">
      <c r="A1696" s="8">
        <v>25.31</v>
      </c>
      <c r="B1696" s="24" t="s">
        <v>1377</v>
      </c>
      <c r="C1696" s="110">
        <v>0</v>
      </c>
      <c r="D1696" s="99"/>
      <c r="E1696" s="98"/>
    </row>
    <row r="1697" spans="1:5">
      <c r="A1697" s="9">
        <v>86.8</v>
      </c>
      <c r="B1697" s="26" t="s">
        <v>1386</v>
      </c>
      <c r="C1697" s="111">
        <v>30.68</v>
      </c>
      <c r="D1697" s="99"/>
      <c r="E1697" s="98"/>
    </row>
    <row r="1698" spans="1:5">
      <c r="A1698" s="8">
        <v>29.25</v>
      </c>
      <c r="B1698" s="24" t="s">
        <v>1377</v>
      </c>
      <c r="C1698" s="110">
        <v>21.13</v>
      </c>
      <c r="D1698" s="99"/>
      <c r="E1698" s="98"/>
    </row>
    <row r="1699" spans="1:5">
      <c r="A1699" s="9">
        <v>15</v>
      </c>
      <c r="B1699" s="26" t="s">
        <v>1377</v>
      </c>
      <c r="C1699" s="111">
        <v>11.31</v>
      </c>
      <c r="D1699" s="99"/>
      <c r="E1699" s="98"/>
    </row>
    <row r="1700" spans="1:5">
      <c r="A1700" s="8">
        <v>86.33</v>
      </c>
      <c r="B1700" s="24" t="s">
        <v>1381</v>
      </c>
      <c r="C1700" s="110">
        <v>22.98</v>
      </c>
      <c r="D1700" s="99"/>
      <c r="E1700" s="98"/>
    </row>
    <row r="1701" spans="1:5">
      <c r="A1701" s="9">
        <v>4.22</v>
      </c>
      <c r="B1701" s="26" t="s">
        <v>1377</v>
      </c>
      <c r="C1701" s="111">
        <v>3.29</v>
      </c>
      <c r="D1701" s="99"/>
      <c r="E1701" s="98"/>
    </row>
    <row r="1702" spans="1:5">
      <c r="A1702" s="8">
        <v>49.62</v>
      </c>
      <c r="B1702" s="24" t="s">
        <v>1426</v>
      </c>
      <c r="C1702" s="110">
        <v>29.22</v>
      </c>
      <c r="D1702" s="99"/>
      <c r="E1702" s="98"/>
    </row>
    <row r="1703" spans="1:5">
      <c r="A1703" s="9">
        <v>51.77</v>
      </c>
      <c r="B1703" s="26" t="s">
        <v>1377</v>
      </c>
      <c r="C1703" s="111">
        <v>10.14</v>
      </c>
      <c r="D1703" s="99"/>
      <c r="E1703" s="98"/>
    </row>
    <row r="1704" spans="1:5">
      <c r="A1704" s="8">
        <v>38.74</v>
      </c>
      <c r="B1704" s="24" t="s">
        <v>1377</v>
      </c>
      <c r="C1704" s="110">
        <v>23.88</v>
      </c>
      <c r="D1704" s="99"/>
      <c r="E1704" s="98"/>
    </row>
    <row r="1705" spans="1:5">
      <c r="A1705" s="9">
        <v>63.43</v>
      </c>
      <c r="B1705" s="26" t="s">
        <v>1377</v>
      </c>
      <c r="C1705" s="111">
        <v>20.12</v>
      </c>
      <c r="D1705" s="99"/>
      <c r="E1705" s="98"/>
    </row>
    <row r="1706" spans="1:5">
      <c r="A1706" s="8">
        <v>98.88</v>
      </c>
      <c r="B1706" s="24" t="s">
        <v>1426</v>
      </c>
      <c r="C1706" s="110">
        <v>81.13</v>
      </c>
      <c r="D1706" s="99"/>
      <c r="E1706" s="98"/>
    </row>
    <row r="1707" spans="1:5">
      <c r="A1707" s="9">
        <v>85.27</v>
      </c>
      <c r="B1707" s="26" t="s">
        <v>1377</v>
      </c>
      <c r="C1707" s="111">
        <v>78.739999999999995</v>
      </c>
      <c r="D1707" s="99"/>
      <c r="E1707" s="98"/>
    </row>
    <row r="1708" spans="1:5">
      <c r="A1708" s="8">
        <v>65.510000000000005</v>
      </c>
      <c r="B1708" s="24" t="s">
        <v>1377</v>
      </c>
      <c r="C1708" s="110">
        <v>27.02</v>
      </c>
      <c r="D1708" s="99"/>
      <c r="E1708" s="98"/>
    </row>
    <row r="1709" spans="1:5">
      <c r="A1709" s="9">
        <v>20.170000000000002</v>
      </c>
      <c r="B1709" s="26" t="s">
        <v>1377</v>
      </c>
      <c r="C1709" s="111">
        <v>5.26</v>
      </c>
      <c r="D1709" s="99"/>
      <c r="E1709" s="98"/>
    </row>
    <row r="1710" spans="1:5">
      <c r="A1710" s="8">
        <v>63.21</v>
      </c>
      <c r="B1710" s="24" t="s">
        <v>1377</v>
      </c>
      <c r="C1710" s="110">
        <v>28.89</v>
      </c>
      <c r="D1710" s="99"/>
      <c r="E1710" s="98"/>
    </row>
    <row r="1711" spans="1:5">
      <c r="A1711" s="9">
        <v>31.18</v>
      </c>
      <c r="B1711" s="26" t="s">
        <v>1377</v>
      </c>
      <c r="C1711" s="111">
        <v>6.78</v>
      </c>
      <c r="D1711" s="99"/>
      <c r="E1711" s="98"/>
    </row>
    <row r="1712" spans="1:5">
      <c r="A1712" s="8">
        <v>47.99</v>
      </c>
      <c r="B1712" s="24" t="s">
        <v>1381</v>
      </c>
      <c r="C1712" s="110">
        <v>0</v>
      </c>
      <c r="D1712" s="99"/>
      <c r="E1712" s="98"/>
    </row>
    <row r="1713" spans="1:5">
      <c r="A1713" s="9">
        <v>24.19</v>
      </c>
      <c r="B1713" s="26" t="s">
        <v>1386</v>
      </c>
      <c r="C1713" s="111">
        <v>8.15</v>
      </c>
      <c r="D1713" s="99"/>
      <c r="E1713" s="98"/>
    </row>
    <row r="1714" spans="1:5">
      <c r="A1714" s="8">
        <v>45.05</v>
      </c>
      <c r="B1714" s="24" t="s">
        <v>1377</v>
      </c>
      <c r="C1714" s="110">
        <v>32.75</v>
      </c>
      <c r="D1714" s="99"/>
      <c r="E1714" s="98"/>
    </row>
    <row r="1715" spans="1:5">
      <c r="A1715" s="9">
        <v>9.9</v>
      </c>
      <c r="B1715" s="26" t="s">
        <v>1386</v>
      </c>
      <c r="C1715" s="111">
        <v>6.37</v>
      </c>
      <c r="D1715" s="99"/>
      <c r="E1715" s="98"/>
    </row>
    <row r="1716" spans="1:5">
      <c r="A1716" s="8">
        <v>49.7</v>
      </c>
      <c r="B1716" s="24" t="s">
        <v>1426</v>
      </c>
      <c r="C1716" s="110">
        <v>16.54</v>
      </c>
      <c r="D1716" s="99"/>
      <c r="E1716" s="98"/>
    </row>
    <row r="1717" spans="1:5">
      <c r="A1717" s="9">
        <v>13.86</v>
      </c>
      <c r="B1717" s="26" t="s">
        <v>1381</v>
      </c>
      <c r="C1717" s="111">
        <v>0</v>
      </c>
      <c r="D1717" s="99"/>
      <c r="E1717" s="98"/>
    </row>
    <row r="1718" spans="1:5">
      <c r="A1718" s="8">
        <v>12.96</v>
      </c>
      <c r="B1718" s="24" t="s">
        <v>1426</v>
      </c>
      <c r="C1718" s="110">
        <v>9.15</v>
      </c>
      <c r="D1718" s="99"/>
      <c r="E1718" s="98"/>
    </row>
    <row r="1719" spans="1:5">
      <c r="A1719" s="9">
        <v>46.29</v>
      </c>
      <c r="B1719" s="26" t="s">
        <v>1381</v>
      </c>
      <c r="C1719" s="111">
        <v>40.72</v>
      </c>
      <c r="D1719" s="99"/>
      <c r="E1719" s="98"/>
    </row>
    <row r="1720" spans="1:5">
      <c r="A1720" s="8">
        <v>67.239999999999995</v>
      </c>
      <c r="B1720" s="24" t="s">
        <v>1377</v>
      </c>
      <c r="C1720" s="110">
        <v>38.75</v>
      </c>
      <c r="D1720" s="99"/>
      <c r="E1720" s="98"/>
    </row>
    <row r="1721" spans="1:5">
      <c r="A1721" s="9">
        <v>16.53</v>
      </c>
      <c r="B1721" s="26" t="s">
        <v>1386</v>
      </c>
      <c r="C1721" s="111">
        <v>7.36</v>
      </c>
      <c r="D1721" s="99"/>
      <c r="E1721" s="98"/>
    </row>
    <row r="1722" spans="1:5">
      <c r="A1722" s="8">
        <v>2.93</v>
      </c>
      <c r="B1722" s="24" t="s">
        <v>1386</v>
      </c>
      <c r="C1722" s="110">
        <v>1.44</v>
      </c>
      <c r="D1722" s="99"/>
      <c r="E1722" s="98"/>
    </row>
    <row r="1723" spans="1:5">
      <c r="A1723" s="9">
        <v>1.1200000000000001</v>
      </c>
      <c r="B1723" s="26" t="s">
        <v>1381</v>
      </c>
      <c r="C1723" s="111">
        <v>0</v>
      </c>
      <c r="D1723" s="99"/>
      <c r="E1723" s="98"/>
    </row>
    <row r="1724" spans="1:5">
      <c r="A1724" s="8">
        <v>51.7</v>
      </c>
      <c r="B1724" s="24" t="s">
        <v>1386</v>
      </c>
      <c r="C1724" s="110">
        <v>6.78</v>
      </c>
      <c r="D1724" s="99"/>
      <c r="E1724" s="98"/>
    </row>
    <row r="1725" spans="1:5">
      <c r="A1725" s="9">
        <v>28.02</v>
      </c>
      <c r="B1725" s="26" t="s">
        <v>1381</v>
      </c>
      <c r="C1725" s="111">
        <v>15.68</v>
      </c>
      <c r="D1725" s="99"/>
      <c r="E1725" s="98"/>
    </row>
    <row r="1726" spans="1:5">
      <c r="A1726" s="8">
        <v>85.39</v>
      </c>
      <c r="B1726" s="24" t="s">
        <v>1426</v>
      </c>
      <c r="C1726" s="110">
        <v>18.21</v>
      </c>
      <c r="D1726" s="99"/>
      <c r="E1726" s="98"/>
    </row>
    <row r="1727" spans="1:5">
      <c r="A1727" s="9">
        <v>50.71</v>
      </c>
      <c r="B1727" s="26" t="s">
        <v>1377</v>
      </c>
      <c r="C1727" s="111">
        <v>0</v>
      </c>
      <c r="D1727" s="99"/>
      <c r="E1727" s="98"/>
    </row>
    <row r="1728" spans="1:5">
      <c r="A1728" s="8">
        <v>40.32</v>
      </c>
      <c r="B1728" s="24" t="s">
        <v>1426</v>
      </c>
      <c r="C1728" s="110">
        <v>36.69</v>
      </c>
      <c r="D1728" s="99"/>
      <c r="E1728" s="98"/>
    </row>
    <row r="1729" spans="1:5">
      <c r="A1729" s="9">
        <v>99.91</v>
      </c>
      <c r="B1729" s="26" t="s">
        <v>1426</v>
      </c>
      <c r="C1729" s="111">
        <v>46.74</v>
      </c>
      <c r="D1729" s="99"/>
      <c r="E1729" s="98"/>
    </row>
    <row r="1730" spans="1:5">
      <c r="A1730" s="8">
        <v>37.44</v>
      </c>
      <c r="B1730" s="24" t="s">
        <v>1381</v>
      </c>
      <c r="C1730" s="110">
        <v>0</v>
      </c>
      <c r="D1730" s="99"/>
      <c r="E1730" s="98"/>
    </row>
    <row r="1731" spans="1:5">
      <c r="A1731" s="9">
        <v>14.46</v>
      </c>
      <c r="B1731" s="26" t="s">
        <v>1426</v>
      </c>
      <c r="C1731" s="111">
        <v>3.4</v>
      </c>
      <c r="D1731" s="99"/>
      <c r="E1731" s="98"/>
    </row>
    <row r="1732" spans="1:5">
      <c r="A1732" s="8">
        <v>18.489999999999998</v>
      </c>
      <c r="B1732" s="24" t="s">
        <v>1381</v>
      </c>
      <c r="C1732" s="110">
        <v>14.81</v>
      </c>
      <c r="D1732" s="99"/>
      <c r="E1732" s="98"/>
    </row>
    <row r="1733" spans="1:5">
      <c r="A1733" s="9">
        <v>31.91</v>
      </c>
      <c r="B1733" s="26" t="s">
        <v>1377</v>
      </c>
      <c r="C1733" s="111">
        <v>8.3699999999999992</v>
      </c>
      <c r="D1733" s="99"/>
      <c r="E1733" s="98"/>
    </row>
    <row r="1734" spans="1:5">
      <c r="A1734" s="8">
        <v>28.81</v>
      </c>
      <c r="B1734" s="24" t="s">
        <v>1377</v>
      </c>
      <c r="C1734" s="110">
        <v>14.26</v>
      </c>
      <c r="D1734" s="99"/>
      <c r="E1734" s="98"/>
    </row>
    <row r="1735" spans="1:5">
      <c r="A1735" s="9">
        <v>57.57</v>
      </c>
      <c r="B1735" s="26" t="s">
        <v>1426</v>
      </c>
      <c r="C1735" s="111">
        <v>20.79</v>
      </c>
      <c r="D1735" s="99"/>
      <c r="E1735" s="98"/>
    </row>
    <row r="1736" spans="1:5">
      <c r="A1736" s="8">
        <v>54.4</v>
      </c>
      <c r="B1736" s="24" t="s">
        <v>1426</v>
      </c>
      <c r="C1736" s="110">
        <v>0</v>
      </c>
      <c r="D1736" s="99"/>
      <c r="E1736" s="98"/>
    </row>
    <row r="1737" spans="1:5">
      <c r="A1737" s="9">
        <v>53.4</v>
      </c>
      <c r="B1737" s="26" t="s">
        <v>1386</v>
      </c>
      <c r="C1737" s="111">
        <v>15.37</v>
      </c>
      <c r="D1737" s="99"/>
      <c r="E1737" s="98"/>
    </row>
    <row r="1738" spans="1:5">
      <c r="A1738" s="8">
        <v>8.9499999999999993</v>
      </c>
      <c r="B1738" s="24" t="s">
        <v>1377</v>
      </c>
      <c r="C1738" s="110">
        <v>6.96</v>
      </c>
      <c r="D1738" s="99"/>
      <c r="E1738" s="98"/>
    </row>
    <row r="1739" spans="1:5">
      <c r="A1739" s="9">
        <v>40.22</v>
      </c>
      <c r="B1739" s="26" t="s">
        <v>1377</v>
      </c>
      <c r="C1739" s="111">
        <v>0</v>
      </c>
      <c r="D1739" s="99"/>
      <c r="E1739" s="98"/>
    </row>
    <row r="1740" spans="1:5">
      <c r="A1740" s="8">
        <v>68.180000000000007</v>
      </c>
      <c r="B1740" s="24" t="s">
        <v>1386</v>
      </c>
      <c r="C1740" s="110">
        <v>0</v>
      </c>
      <c r="D1740" s="99"/>
      <c r="E1740" s="98"/>
    </row>
    <row r="1741" spans="1:5">
      <c r="A1741" s="9">
        <v>11.21</v>
      </c>
      <c r="B1741" s="26" t="s">
        <v>1386</v>
      </c>
      <c r="C1741" s="111">
        <v>3.29</v>
      </c>
      <c r="D1741" s="99"/>
      <c r="E1741" s="98"/>
    </row>
    <row r="1742" spans="1:5">
      <c r="A1742" s="8">
        <v>56.08</v>
      </c>
      <c r="B1742" s="24" t="s">
        <v>1381</v>
      </c>
      <c r="C1742" s="110">
        <v>15.06</v>
      </c>
      <c r="D1742" s="99"/>
      <c r="E1742" s="98"/>
    </row>
    <row r="1743" spans="1:5">
      <c r="A1743" s="9">
        <v>85.37</v>
      </c>
      <c r="B1743" s="26" t="s">
        <v>1377</v>
      </c>
      <c r="C1743" s="111">
        <v>58.09</v>
      </c>
      <c r="D1743" s="99"/>
      <c r="E1743" s="98"/>
    </row>
    <row r="1744" spans="1:5">
      <c r="A1744" s="8">
        <v>82.86</v>
      </c>
      <c r="B1744" s="24" t="s">
        <v>1426</v>
      </c>
      <c r="C1744" s="110">
        <v>50.43</v>
      </c>
      <c r="D1744" s="99"/>
      <c r="E1744" s="98"/>
    </row>
    <row r="1745" spans="1:5">
      <c r="A1745" s="9">
        <v>60.72</v>
      </c>
      <c r="B1745" s="26" t="s">
        <v>1386</v>
      </c>
      <c r="C1745" s="111">
        <v>27.41</v>
      </c>
      <c r="D1745" s="99"/>
      <c r="E1745" s="98"/>
    </row>
    <row r="1746" spans="1:5">
      <c r="A1746" s="8">
        <v>20.57</v>
      </c>
      <c r="B1746" s="24" t="s">
        <v>1377</v>
      </c>
      <c r="C1746" s="110">
        <v>0</v>
      </c>
      <c r="D1746" s="99"/>
      <c r="E1746" s="98"/>
    </row>
    <row r="1747" spans="1:5">
      <c r="A1747" s="9">
        <v>10.58</v>
      </c>
      <c r="B1747" s="26" t="s">
        <v>1377</v>
      </c>
      <c r="C1747" s="111">
        <v>4.21</v>
      </c>
      <c r="D1747" s="99"/>
      <c r="E1747" s="98"/>
    </row>
    <row r="1748" spans="1:5">
      <c r="A1748" s="8">
        <v>26.24</v>
      </c>
      <c r="B1748" s="24" t="s">
        <v>1377</v>
      </c>
      <c r="C1748" s="110">
        <v>19.82</v>
      </c>
      <c r="D1748" s="99"/>
      <c r="E1748" s="98"/>
    </row>
    <row r="1749" spans="1:5">
      <c r="A1749" s="9">
        <v>33.840000000000003</v>
      </c>
      <c r="B1749" s="26" t="s">
        <v>1426</v>
      </c>
      <c r="C1749" s="111">
        <v>16.11</v>
      </c>
      <c r="D1749" s="99"/>
      <c r="E1749" s="98"/>
    </row>
    <row r="1750" spans="1:5">
      <c r="A1750" s="8">
        <v>25.31</v>
      </c>
      <c r="B1750" s="24" t="s">
        <v>1377</v>
      </c>
      <c r="C1750" s="110">
        <v>3.4</v>
      </c>
      <c r="D1750" s="99"/>
      <c r="E1750" s="98"/>
    </row>
    <row r="1751" spans="1:5">
      <c r="A1751" s="9">
        <v>64.849999999999994</v>
      </c>
      <c r="B1751" s="26" t="s">
        <v>1386</v>
      </c>
      <c r="C1751" s="111">
        <v>49.18</v>
      </c>
      <c r="D1751" s="99"/>
      <c r="E1751" s="98"/>
    </row>
    <row r="1752" spans="1:5">
      <c r="A1752" s="8">
        <v>19.48</v>
      </c>
      <c r="B1752" s="24" t="s">
        <v>1377</v>
      </c>
      <c r="C1752" s="110">
        <v>10.58</v>
      </c>
      <c r="D1752" s="99"/>
      <c r="E1752" s="98"/>
    </row>
    <row r="1753" spans="1:5">
      <c r="A1753" s="9">
        <v>43.29</v>
      </c>
      <c r="B1753" s="26" t="s">
        <v>1426</v>
      </c>
      <c r="C1753" s="111">
        <v>14.49</v>
      </c>
      <c r="D1753" s="99"/>
      <c r="E1753" s="98"/>
    </row>
    <row r="1754" spans="1:5">
      <c r="A1754" s="8">
        <v>18.559999999999999</v>
      </c>
      <c r="B1754" s="24" t="s">
        <v>1426</v>
      </c>
      <c r="C1754" s="110">
        <v>13.06</v>
      </c>
      <c r="D1754" s="99"/>
      <c r="E1754" s="98"/>
    </row>
    <row r="1755" spans="1:5">
      <c r="A1755" s="9">
        <v>13.14</v>
      </c>
      <c r="B1755" s="26" t="s">
        <v>1377</v>
      </c>
      <c r="C1755" s="111">
        <v>2.44</v>
      </c>
      <c r="D1755" s="99"/>
      <c r="E1755" s="98"/>
    </row>
    <row r="1756" spans="1:5">
      <c r="A1756" s="8">
        <v>34.53</v>
      </c>
      <c r="B1756" s="24" t="s">
        <v>1377</v>
      </c>
      <c r="C1756" s="110">
        <v>0</v>
      </c>
      <c r="D1756" s="99"/>
      <c r="E1756" s="98"/>
    </row>
    <row r="1757" spans="1:5">
      <c r="A1757" s="9">
        <v>56.33</v>
      </c>
      <c r="B1757" s="26" t="s">
        <v>1377</v>
      </c>
      <c r="C1757" s="111">
        <v>49.36</v>
      </c>
      <c r="D1757" s="99"/>
      <c r="E1757" s="98"/>
    </row>
    <row r="1758" spans="1:5">
      <c r="A1758" s="8">
        <v>10.39</v>
      </c>
      <c r="B1758" s="24" t="s">
        <v>1377</v>
      </c>
      <c r="C1758" s="110">
        <v>4.8600000000000003</v>
      </c>
      <c r="D1758" s="99"/>
      <c r="E1758" s="98"/>
    </row>
    <row r="1759" spans="1:5">
      <c r="A1759" s="9">
        <v>61.42</v>
      </c>
      <c r="B1759" s="26" t="s">
        <v>1377</v>
      </c>
      <c r="C1759" s="111">
        <v>53.74</v>
      </c>
      <c r="D1759" s="99"/>
      <c r="E1759" s="98"/>
    </row>
    <row r="1760" spans="1:5">
      <c r="A1760" s="8">
        <v>8.35</v>
      </c>
      <c r="B1760" s="24" t="s">
        <v>1377</v>
      </c>
      <c r="C1760" s="110">
        <v>0</v>
      </c>
      <c r="D1760" s="99"/>
      <c r="E1760" s="98"/>
    </row>
    <row r="1761" spans="1:5">
      <c r="A1761" s="9"/>
      <c r="B1761" s="26" t="s">
        <v>1381</v>
      </c>
      <c r="C1761" s="111">
        <v>29.65</v>
      </c>
      <c r="D1761" s="99"/>
      <c r="E1761" s="98"/>
    </row>
    <row r="1762" spans="1:5">
      <c r="A1762" s="8">
        <v>72.36</v>
      </c>
      <c r="B1762" s="24" t="s">
        <v>1377</v>
      </c>
      <c r="C1762" s="110">
        <v>0</v>
      </c>
      <c r="D1762" s="99"/>
      <c r="E1762" s="98"/>
    </row>
    <row r="1763" spans="1:5">
      <c r="A1763" s="9">
        <v>7.28</v>
      </c>
      <c r="B1763" s="26" t="s">
        <v>1377</v>
      </c>
      <c r="C1763" s="111">
        <v>1.0900000000000001</v>
      </c>
      <c r="D1763" s="99"/>
      <c r="E1763" s="98"/>
    </row>
    <row r="1764" spans="1:5">
      <c r="A1764" s="8">
        <v>91.61</v>
      </c>
      <c r="B1764" s="24" t="s">
        <v>1377</v>
      </c>
      <c r="C1764" s="110">
        <v>60.41</v>
      </c>
      <c r="D1764" s="99"/>
      <c r="E1764" s="98"/>
    </row>
    <row r="1765" spans="1:5">
      <c r="A1765" s="9">
        <v>39.299999999999997</v>
      </c>
      <c r="B1765" s="26" t="s">
        <v>1426</v>
      </c>
      <c r="C1765" s="111">
        <v>15.41</v>
      </c>
      <c r="D1765" s="99"/>
      <c r="E1765" s="98"/>
    </row>
    <row r="1766" spans="1:5">
      <c r="A1766" s="8">
        <v>13.12</v>
      </c>
      <c r="B1766" s="24" t="s">
        <v>1426</v>
      </c>
      <c r="C1766" s="110">
        <v>0</v>
      </c>
      <c r="D1766" s="99"/>
      <c r="E1766" s="98"/>
    </row>
    <row r="1767" spans="1:5">
      <c r="A1767" s="9">
        <v>69.489999999999995</v>
      </c>
      <c r="B1767" s="26" t="s">
        <v>1426</v>
      </c>
      <c r="C1767" s="111">
        <v>40.26</v>
      </c>
      <c r="D1767" s="99"/>
      <c r="E1767" s="98"/>
    </row>
    <row r="1768" spans="1:5">
      <c r="A1768" s="8">
        <v>68.33</v>
      </c>
      <c r="B1768" s="24" t="s">
        <v>1377</v>
      </c>
      <c r="C1768" s="110">
        <v>0</v>
      </c>
      <c r="D1768" s="99"/>
      <c r="E1768" s="98"/>
    </row>
    <row r="1769" spans="1:5">
      <c r="A1769" s="9">
        <v>68.739999999999995</v>
      </c>
      <c r="B1769" s="26" t="s">
        <v>1426</v>
      </c>
      <c r="C1769" s="111">
        <v>42.42</v>
      </c>
      <c r="D1769" s="99"/>
      <c r="E1769" s="98"/>
    </row>
    <row r="1770" spans="1:5">
      <c r="A1770" s="8">
        <v>36.549999999999997</v>
      </c>
      <c r="B1770" s="24" t="s">
        <v>1426</v>
      </c>
      <c r="C1770" s="110">
        <v>24.61</v>
      </c>
      <c r="D1770" s="99"/>
      <c r="E1770" s="98"/>
    </row>
    <row r="1771" spans="1:5">
      <c r="A1771" s="9">
        <v>80.84</v>
      </c>
      <c r="B1771" s="26" t="s">
        <v>1386</v>
      </c>
      <c r="C1771" s="111">
        <v>75.45</v>
      </c>
      <c r="D1771" s="99"/>
      <c r="E1771" s="98"/>
    </row>
    <row r="1772" spans="1:5">
      <c r="A1772" s="8">
        <v>90.76</v>
      </c>
      <c r="B1772" s="24" t="s">
        <v>1377</v>
      </c>
      <c r="C1772" s="110">
        <v>18.41</v>
      </c>
      <c r="D1772" s="99"/>
      <c r="E1772" s="98"/>
    </row>
    <row r="1773" spans="1:5">
      <c r="A1773" s="9">
        <v>77.03</v>
      </c>
      <c r="B1773" s="26" t="s">
        <v>1377</v>
      </c>
      <c r="C1773" s="111">
        <v>50.29</v>
      </c>
      <c r="D1773" s="99"/>
      <c r="E1773" s="98"/>
    </row>
    <row r="1774" spans="1:5">
      <c r="A1774" s="8">
        <v>5.44</v>
      </c>
      <c r="B1774" s="24" t="s">
        <v>1377</v>
      </c>
      <c r="C1774" s="110">
        <v>1.23</v>
      </c>
      <c r="D1774" s="99"/>
      <c r="E1774" s="98"/>
    </row>
    <row r="1775" spans="1:5">
      <c r="A1775" s="9">
        <v>52.58</v>
      </c>
      <c r="B1775" s="26" t="s">
        <v>1377</v>
      </c>
      <c r="C1775" s="111">
        <v>0</v>
      </c>
      <c r="D1775" s="99"/>
      <c r="E1775" s="98"/>
    </row>
    <row r="1776" spans="1:5">
      <c r="A1776" s="8">
        <v>90.91</v>
      </c>
      <c r="B1776" s="24" t="s">
        <v>1377</v>
      </c>
      <c r="C1776" s="110">
        <v>0</v>
      </c>
      <c r="D1776" s="99"/>
      <c r="E1776" s="98"/>
    </row>
    <row r="1777" spans="1:5">
      <c r="A1777" s="9">
        <v>15.79</v>
      </c>
      <c r="B1777" s="26" t="s">
        <v>1377</v>
      </c>
      <c r="C1777" s="111">
        <v>13.37</v>
      </c>
      <c r="D1777" s="99"/>
      <c r="E1777" s="98"/>
    </row>
    <row r="1778" spans="1:5">
      <c r="A1778" s="8">
        <v>64.430000000000007</v>
      </c>
      <c r="B1778" s="24" t="s">
        <v>1377</v>
      </c>
      <c r="C1778" s="110">
        <v>44.49</v>
      </c>
      <c r="D1778" s="99"/>
      <c r="E1778" s="98"/>
    </row>
    <row r="1779" spans="1:5">
      <c r="A1779" s="9">
        <v>15.96</v>
      </c>
      <c r="B1779" s="26" t="s">
        <v>1377</v>
      </c>
      <c r="C1779" s="111">
        <v>2.85</v>
      </c>
      <c r="D1779" s="99"/>
      <c r="E1779" s="98"/>
    </row>
    <row r="1780" spans="1:5">
      <c r="A1780" s="8">
        <v>65.66</v>
      </c>
      <c r="B1780" s="24" t="s">
        <v>1386</v>
      </c>
      <c r="C1780" s="110">
        <v>25.75</v>
      </c>
      <c r="D1780" s="99"/>
      <c r="E1780" s="98"/>
    </row>
    <row r="1781" spans="1:5">
      <c r="A1781" s="9">
        <v>36.799999999999997</v>
      </c>
      <c r="B1781" s="26" t="s">
        <v>1386</v>
      </c>
      <c r="C1781" s="111">
        <v>19.39</v>
      </c>
      <c r="D1781" s="99"/>
      <c r="E1781" s="98"/>
    </row>
    <row r="1782" spans="1:5">
      <c r="A1782" s="8">
        <v>30.25</v>
      </c>
      <c r="B1782" s="24" t="s">
        <v>1377</v>
      </c>
      <c r="C1782" s="110">
        <v>0</v>
      </c>
      <c r="D1782" s="99"/>
      <c r="E1782" s="98"/>
    </row>
    <row r="1783" spans="1:5">
      <c r="A1783" s="9">
        <v>34.299999999999997</v>
      </c>
      <c r="B1783" s="26" t="s">
        <v>1377</v>
      </c>
      <c r="C1783" s="111">
        <v>15</v>
      </c>
      <c r="D1783" s="99"/>
      <c r="E1783" s="98"/>
    </row>
    <row r="1784" spans="1:5">
      <c r="A1784" s="8">
        <v>55.05</v>
      </c>
      <c r="B1784" s="24" t="s">
        <v>1377</v>
      </c>
      <c r="C1784" s="110">
        <v>34.79</v>
      </c>
      <c r="D1784" s="99"/>
      <c r="E1784" s="98"/>
    </row>
    <row r="1785" spans="1:5">
      <c r="A1785" s="9">
        <v>60.81</v>
      </c>
      <c r="B1785" s="26" t="s">
        <v>1377</v>
      </c>
      <c r="C1785" s="111">
        <v>49.57</v>
      </c>
      <c r="D1785" s="99"/>
      <c r="E1785" s="98"/>
    </row>
    <row r="1786" spans="1:5">
      <c r="A1786" s="8">
        <v>82.08</v>
      </c>
      <c r="B1786" s="24" t="s">
        <v>1426</v>
      </c>
      <c r="C1786" s="110">
        <v>49.43</v>
      </c>
      <c r="D1786" s="99"/>
      <c r="E1786" s="98"/>
    </row>
    <row r="1787" spans="1:5">
      <c r="A1787" s="9">
        <v>93.23</v>
      </c>
      <c r="B1787" s="26" t="s">
        <v>1377</v>
      </c>
      <c r="C1787" s="111">
        <v>0</v>
      </c>
      <c r="D1787" s="99"/>
      <c r="E1787" s="98"/>
    </row>
    <row r="1788" spans="1:5">
      <c r="A1788" s="8">
        <v>43.78</v>
      </c>
      <c r="B1788" s="24" t="s">
        <v>1381</v>
      </c>
      <c r="C1788" s="110">
        <v>12.8</v>
      </c>
      <c r="D1788" s="99"/>
      <c r="E1788" s="98"/>
    </row>
    <row r="1789" spans="1:5">
      <c r="A1789" s="9">
        <v>41.92</v>
      </c>
      <c r="B1789" s="26" t="s">
        <v>1377</v>
      </c>
      <c r="C1789" s="111">
        <v>39.68</v>
      </c>
      <c r="D1789" s="99"/>
      <c r="E1789" s="98"/>
    </row>
    <row r="1790" spans="1:5">
      <c r="A1790" s="8">
        <v>61.09</v>
      </c>
      <c r="B1790" s="24" t="s">
        <v>1377</v>
      </c>
      <c r="C1790" s="110">
        <v>51.15</v>
      </c>
      <c r="D1790" s="99"/>
      <c r="E1790" s="98"/>
    </row>
    <row r="1791" spans="1:5">
      <c r="A1791" s="9">
        <v>87.22</v>
      </c>
      <c r="B1791" s="26" t="s">
        <v>1426</v>
      </c>
      <c r="C1791" s="111">
        <v>0</v>
      </c>
      <c r="D1791" s="99"/>
      <c r="E1791" s="98"/>
    </row>
    <row r="1792" spans="1:5">
      <c r="A1792" s="8">
        <v>46.87</v>
      </c>
      <c r="B1792" s="24" t="s">
        <v>1377</v>
      </c>
      <c r="C1792" s="110">
        <v>20.03</v>
      </c>
      <c r="D1792" s="99"/>
      <c r="E1792" s="98"/>
    </row>
    <row r="1793" spans="1:5">
      <c r="A1793" s="9">
        <v>96.73</v>
      </c>
      <c r="B1793" s="26" t="s">
        <v>1377</v>
      </c>
      <c r="C1793" s="111">
        <v>66.19</v>
      </c>
      <c r="D1793" s="99"/>
      <c r="E1793" s="98"/>
    </row>
    <row r="1794" spans="1:5">
      <c r="A1794" s="8">
        <v>17.34</v>
      </c>
      <c r="B1794" s="24" t="s">
        <v>1381</v>
      </c>
      <c r="C1794" s="110">
        <v>10.56</v>
      </c>
      <c r="D1794" s="99"/>
      <c r="E1794" s="98"/>
    </row>
    <row r="1795" spans="1:5">
      <c r="A1795" s="9">
        <v>17.440000000000001</v>
      </c>
      <c r="B1795" s="26" t="s">
        <v>1426</v>
      </c>
      <c r="C1795" s="111">
        <v>0</v>
      </c>
      <c r="D1795" s="99"/>
      <c r="E1795" s="98"/>
    </row>
    <row r="1796" spans="1:5">
      <c r="A1796" s="8">
        <v>52.58</v>
      </c>
      <c r="B1796" s="24" t="s">
        <v>1377</v>
      </c>
      <c r="C1796" s="110">
        <v>0</v>
      </c>
      <c r="D1796" s="99"/>
      <c r="E1796" s="98"/>
    </row>
    <row r="1797" spans="1:5">
      <c r="A1797" s="9">
        <v>87.42</v>
      </c>
      <c r="B1797" s="26" t="s">
        <v>1426</v>
      </c>
      <c r="C1797" s="111">
        <v>0</v>
      </c>
      <c r="D1797" s="99"/>
      <c r="E1797" s="98"/>
    </row>
    <row r="1798" spans="1:5">
      <c r="A1798" s="8">
        <v>41.67</v>
      </c>
      <c r="B1798" s="24" t="s">
        <v>1377</v>
      </c>
      <c r="C1798" s="110">
        <v>6.76</v>
      </c>
      <c r="D1798" s="99"/>
      <c r="E1798" s="98"/>
    </row>
    <row r="1799" spans="1:5">
      <c r="A1799" s="9">
        <v>91.05</v>
      </c>
      <c r="B1799" s="26" t="s">
        <v>1377</v>
      </c>
      <c r="C1799" s="111">
        <v>45.96</v>
      </c>
      <c r="D1799" s="99"/>
      <c r="E1799" s="98"/>
    </row>
    <row r="1800" spans="1:5">
      <c r="A1800" s="8">
        <v>83.51</v>
      </c>
      <c r="B1800" s="24" t="s">
        <v>1426</v>
      </c>
      <c r="C1800" s="110">
        <v>63.32</v>
      </c>
      <c r="D1800" s="99"/>
      <c r="E1800" s="98"/>
    </row>
    <row r="1801" spans="1:5">
      <c r="A1801" s="9">
        <v>78.88</v>
      </c>
      <c r="B1801" s="26" t="s">
        <v>1377</v>
      </c>
      <c r="C1801" s="111">
        <v>65.94</v>
      </c>
      <c r="D1801" s="99"/>
      <c r="E1801" s="98"/>
    </row>
    <row r="1802" spans="1:5">
      <c r="A1802" s="8">
        <v>53.04</v>
      </c>
      <c r="B1802" s="24" t="s">
        <v>1426</v>
      </c>
      <c r="C1802" s="110">
        <v>33.19</v>
      </c>
      <c r="D1802" s="99"/>
      <c r="E1802" s="98"/>
    </row>
    <row r="1803" spans="1:5">
      <c r="A1803" s="9">
        <v>86.54</v>
      </c>
      <c r="B1803" s="26" t="s">
        <v>1381</v>
      </c>
      <c r="C1803" s="111">
        <v>31.59</v>
      </c>
      <c r="D1803" s="99"/>
      <c r="E1803" s="98"/>
    </row>
    <row r="1804" spans="1:5">
      <c r="A1804" s="8">
        <v>23.19</v>
      </c>
      <c r="B1804" s="24" t="s">
        <v>1381</v>
      </c>
      <c r="C1804" s="110">
        <v>9.9499999999999993</v>
      </c>
      <c r="D1804" s="99"/>
      <c r="E1804" s="98"/>
    </row>
    <row r="1805" spans="1:5">
      <c r="A1805" s="9">
        <v>76.41</v>
      </c>
      <c r="B1805" s="26" t="s">
        <v>1426</v>
      </c>
      <c r="C1805" s="111">
        <v>0</v>
      </c>
      <c r="D1805" s="99"/>
      <c r="E1805" s="98"/>
    </row>
    <row r="1806" spans="1:5">
      <c r="A1806" s="8">
        <v>98.43</v>
      </c>
      <c r="B1806" s="24" t="s">
        <v>1377</v>
      </c>
      <c r="C1806" s="110">
        <v>74.12</v>
      </c>
      <c r="D1806" s="99"/>
      <c r="E1806" s="98"/>
    </row>
    <row r="1807" spans="1:5">
      <c r="A1807" s="9">
        <v>10.49</v>
      </c>
      <c r="B1807" s="26" t="s">
        <v>1377</v>
      </c>
      <c r="C1807" s="111">
        <v>4.08</v>
      </c>
      <c r="D1807" s="99"/>
      <c r="E1807" s="98"/>
    </row>
    <row r="1808" spans="1:5">
      <c r="A1808" s="8">
        <v>92.86</v>
      </c>
      <c r="B1808" s="24" t="s">
        <v>1377</v>
      </c>
      <c r="C1808" s="110">
        <v>74.8</v>
      </c>
      <c r="D1808" s="99"/>
      <c r="E1808" s="98"/>
    </row>
    <row r="1809" spans="1:5">
      <c r="A1809" s="9">
        <v>27.88</v>
      </c>
      <c r="B1809" s="26" t="s">
        <v>1377</v>
      </c>
      <c r="C1809" s="111">
        <v>21.79</v>
      </c>
      <c r="D1809" s="99"/>
      <c r="E1809" s="98"/>
    </row>
    <row r="1810" spans="1:5">
      <c r="A1810" s="8">
        <v>65.930000000000007</v>
      </c>
      <c r="B1810" s="24" t="s">
        <v>1381</v>
      </c>
      <c r="C1810" s="110">
        <v>26.14</v>
      </c>
      <c r="D1810" s="99"/>
      <c r="E1810" s="98"/>
    </row>
    <row r="1811" spans="1:5">
      <c r="A1811" s="9"/>
      <c r="B1811" s="26" t="s">
        <v>1377</v>
      </c>
      <c r="C1811" s="111">
        <v>39.76</v>
      </c>
      <c r="D1811" s="99"/>
      <c r="E1811" s="98"/>
    </row>
    <row r="1812" spans="1:5">
      <c r="A1812" s="8">
        <v>87.97</v>
      </c>
      <c r="B1812" s="24" t="s">
        <v>1426</v>
      </c>
      <c r="C1812" s="110">
        <v>50.22</v>
      </c>
      <c r="D1812" s="99"/>
      <c r="E1812" s="98"/>
    </row>
    <row r="1813" spans="1:5">
      <c r="A1813" s="9">
        <v>53.68</v>
      </c>
      <c r="B1813" s="26" t="s">
        <v>1381</v>
      </c>
      <c r="C1813" s="111">
        <v>16.670000000000002</v>
      </c>
      <c r="D1813" s="99"/>
      <c r="E1813" s="98"/>
    </row>
    <row r="1814" spans="1:5">
      <c r="A1814" s="8">
        <v>81.33</v>
      </c>
      <c r="B1814" s="24" t="s">
        <v>1426</v>
      </c>
      <c r="C1814" s="110">
        <v>0</v>
      </c>
      <c r="D1814" s="99"/>
      <c r="E1814" s="98"/>
    </row>
    <row r="1815" spans="1:5">
      <c r="A1815" s="9">
        <v>5.54</v>
      </c>
      <c r="B1815" s="26" t="s">
        <v>1377</v>
      </c>
      <c r="C1815" s="111">
        <v>1.51</v>
      </c>
      <c r="D1815" s="99"/>
      <c r="E1815" s="98"/>
    </row>
    <row r="1816" spans="1:5">
      <c r="A1816" s="8">
        <v>86.51</v>
      </c>
      <c r="B1816" s="24" t="s">
        <v>1386</v>
      </c>
      <c r="C1816" s="110">
        <v>28.1</v>
      </c>
      <c r="D1816" s="99"/>
      <c r="E1816" s="98"/>
    </row>
    <row r="1817" spans="1:5">
      <c r="A1817" s="9">
        <v>87.84</v>
      </c>
      <c r="B1817" s="26" t="s">
        <v>1377</v>
      </c>
      <c r="C1817" s="111">
        <v>38.03</v>
      </c>
      <c r="D1817" s="99"/>
      <c r="E1817" s="98"/>
    </row>
    <row r="1818" spans="1:5">
      <c r="A1818" s="8">
        <v>47.46</v>
      </c>
      <c r="B1818" s="24" t="s">
        <v>1377</v>
      </c>
      <c r="C1818" s="110">
        <v>13.42</v>
      </c>
      <c r="D1818" s="99"/>
      <c r="E1818" s="98"/>
    </row>
    <row r="1819" spans="1:5">
      <c r="A1819" s="9">
        <v>21.83</v>
      </c>
      <c r="B1819" s="26" t="s">
        <v>1377</v>
      </c>
      <c r="C1819" s="111">
        <v>10.85</v>
      </c>
      <c r="D1819" s="99"/>
      <c r="E1819" s="98"/>
    </row>
    <row r="1820" spans="1:5">
      <c r="A1820" s="8">
        <v>48.61</v>
      </c>
      <c r="B1820" s="24" t="s">
        <v>1377</v>
      </c>
      <c r="C1820" s="110">
        <v>41.35</v>
      </c>
      <c r="D1820" s="99"/>
      <c r="E1820" s="98"/>
    </row>
    <row r="1821" spans="1:5">
      <c r="A1821" s="9">
        <v>49.71</v>
      </c>
      <c r="B1821" s="26" t="s">
        <v>1381</v>
      </c>
      <c r="C1821" s="111">
        <v>0</v>
      </c>
      <c r="D1821" s="99"/>
      <c r="E1821" s="98"/>
    </row>
    <row r="1822" spans="1:5">
      <c r="A1822" s="8">
        <v>91.75</v>
      </c>
      <c r="B1822" s="24" t="s">
        <v>1381</v>
      </c>
      <c r="C1822" s="110">
        <v>0</v>
      </c>
      <c r="D1822" s="99"/>
      <c r="E1822" s="98"/>
    </row>
    <row r="1823" spans="1:5">
      <c r="A1823" s="9">
        <v>50.1</v>
      </c>
      <c r="B1823" s="26" t="s">
        <v>1377</v>
      </c>
      <c r="C1823" s="111">
        <v>46.27</v>
      </c>
      <c r="D1823" s="99"/>
      <c r="E1823" s="98"/>
    </row>
    <row r="1824" spans="1:5">
      <c r="A1824" s="8">
        <v>93.04</v>
      </c>
      <c r="B1824" s="24" t="s">
        <v>1377</v>
      </c>
      <c r="C1824" s="110">
        <v>23.91</v>
      </c>
      <c r="D1824" s="99"/>
      <c r="E1824" s="98"/>
    </row>
    <row r="1825" spans="1:5">
      <c r="A1825" s="9">
        <v>79.39</v>
      </c>
      <c r="B1825" s="26" t="s">
        <v>1377</v>
      </c>
      <c r="C1825" s="111">
        <v>58.29</v>
      </c>
      <c r="D1825" s="99"/>
      <c r="E1825" s="98"/>
    </row>
    <row r="1826" spans="1:5">
      <c r="A1826" s="8">
        <v>66.239999999999995</v>
      </c>
      <c r="B1826" s="24" t="s">
        <v>1386</v>
      </c>
      <c r="C1826" s="110">
        <v>32.590000000000003</v>
      </c>
      <c r="D1826" s="99"/>
      <c r="E1826" s="98"/>
    </row>
    <row r="1827" spans="1:5">
      <c r="A1827" s="9">
        <v>62.87</v>
      </c>
      <c r="B1827" s="26" t="s">
        <v>1377</v>
      </c>
      <c r="C1827" s="111">
        <v>16.75</v>
      </c>
      <c r="D1827" s="99"/>
      <c r="E1827" s="98"/>
    </row>
    <row r="1828" spans="1:5">
      <c r="A1828" s="8">
        <v>35.909999999999997</v>
      </c>
      <c r="B1828" s="24" t="s">
        <v>1426</v>
      </c>
      <c r="C1828" s="110">
        <v>28.14</v>
      </c>
      <c r="D1828" s="99"/>
      <c r="E1828" s="98"/>
    </row>
    <row r="1829" spans="1:5">
      <c r="A1829" s="9">
        <v>61.32</v>
      </c>
      <c r="B1829" s="26" t="s">
        <v>1426</v>
      </c>
      <c r="C1829" s="111">
        <v>0</v>
      </c>
      <c r="D1829" s="99"/>
      <c r="E1829" s="98"/>
    </row>
    <row r="1830" spans="1:5">
      <c r="A1830" s="8">
        <v>93.39</v>
      </c>
      <c r="B1830" s="24" t="s">
        <v>1377</v>
      </c>
      <c r="C1830" s="110">
        <v>0</v>
      </c>
      <c r="D1830" s="99"/>
      <c r="E1830" s="98"/>
    </row>
    <row r="1831" spans="1:5">
      <c r="A1831" s="9">
        <v>45.38</v>
      </c>
      <c r="B1831" s="26" t="s">
        <v>1377</v>
      </c>
      <c r="C1831" s="111">
        <v>35.83</v>
      </c>
      <c r="D1831" s="99"/>
      <c r="E1831" s="98"/>
    </row>
    <row r="1832" spans="1:5">
      <c r="A1832" s="8">
        <v>83.16</v>
      </c>
      <c r="B1832" s="24" t="s">
        <v>1377</v>
      </c>
      <c r="C1832" s="110">
        <v>74.180000000000007</v>
      </c>
      <c r="D1832" s="99"/>
      <c r="E1832" s="98"/>
    </row>
    <row r="1833" spans="1:5">
      <c r="A1833" s="9">
        <v>87.21</v>
      </c>
      <c r="B1833" s="26" t="s">
        <v>1381</v>
      </c>
      <c r="C1833" s="111">
        <v>33.67</v>
      </c>
      <c r="D1833" s="99"/>
      <c r="E1833" s="98"/>
    </row>
    <row r="1834" spans="1:5">
      <c r="A1834" s="8">
        <v>73.069999999999993</v>
      </c>
      <c r="B1834" s="24" t="s">
        <v>1377</v>
      </c>
      <c r="C1834" s="110">
        <v>49.24</v>
      </c>
      <c r="D1834" s="99"/>
      <c r="E1834" s="98"/>
    </row>
    <row r="1835" spans="1:5">
      <c r="A1835" s="9">
        <v>58.94</v>
      </c>
      <c r="B1835" s="26" t="s">
        <v>1377</v>
      </c>
      <c r="C1835" s="111">
        <v>18.68</v>
      </c>
      <c r="D1835" s="99"/>
      <c r="E1835" s="98"/>
    </row>
    <row r="1836" spans="1:5">
      <c r="A1836" s="8">
        <v>59.97</v>
      </c>
      <c r="B1836" s="24" t="s">
        <v>1426</v>
      </c>
      <c r="C1836" s="110">
        <v>32.03</v>
      </c>
      <c r="D1836" s="99"/>
      <c r="E1836" s="98"/>
    </row>
    <row r="1837" spans="1:5">
      <c r="A1837" s="9">
        <v>77.819999999999993</v>
      </c>
      <c r="B1837" s="26" t="s">
        <v>1426</v>
      </c>
      <c r="C1837" s="111">
        <v>45.78</v>
      </c>
      <c r="D1837" s="99"/>
      <c r="E1837" s="98"/>
    </row>
    <row r="1838" spans="1:5">
      <c r="A1838" s="8">
        <v>45.29</v>
      </c>
      <c r="B1838" s="24" t="s">
        <v>1377</v>
      </c>
      <c r="C1838" s="110">
        <v>6.01</v>
      </c>
      <c r="D1838" s="99"/>
      <c r="E1838" s="98"/>
    </row>
    <row r="1839" spans="1:5">
      <c r="A1839" s="9">
        <v>55.19</v>
      </c>
      <c r="B1839" s="26" t="s">
        <v>1377</v>
      </c>
      <c r="C1839" s="111">
        <v>0</v>
      </c>
      <c r="D1839" s="99"/>
      <c r="E1839" s="98"/>
    </row>
    <row r="1840" spans="1:5">
      <c r="A1840" s="8">
        <v>37.04</v>
      </c>
      <c r="B1840" s="24" t="s">
        <v>1377</v>
      </c>
      <c r="C1840" s="110">
        <v>26.82</v>
      </c>
      <c r="D1840" s="99"/>
      <c r="E1840" s="98"/>
    </row>
    <row r="1841" spans="1:5">
      <c r="A1841" s="9">
        <v>68.27</v>
      </c>
      <c r="B1841" s="26" t="s">
        <v>1381</v>
      </c>
      <c r="C1841" s="111">
        <v>22.86</v>
      </c>
      <c r="D1841" s="99"/>
      <c r="E1841" s="98"/>
    </row>
    <row r="1842" spans="1:5">
      <c r="A1842" s="8">
        <v>96.08</v>
      </c>
      <c r="B1842" s="24" t="s">
        <v>1426</v>
      </c>
      <c r="C1842" s="110">
        <v>85.04</v>
      </c>
      <c r="D1842" s="99"/>
      <c r="E1842" s="98"/>
    </row>
    <row r="1843" spans="1:5">
      <c r="A1843" s="9">
        <v>79.64</v>
      </c>
      <c r="B1843" s="26" t="s">
        <v>1377</v>
      </c>
      <c r="C1843" s="111">
        <v>63.5</v>
      </c>
      <c r="D1843" s="99"/>
      <c r="E1843" s="98"/>
    </row>
    <row r="1844" spans="1:5">
      <c r="A1844" s="8">
        <v>42.32</v>
      </c>
      <c r="B1844" s="24" t="s">
        <v>1426</v>
      </c>
      <c r="C1844" s="110">
        <v>24.35</v>
      </c>
      <c r="D1844" s="99"/>
      <c r="E1844" s="98"/>
    </row>
    <row r="1845" spans="1:5">
      <c r="A1845" s="9">
        <v>23.08</v>
      </c>
      <c r="B1845" s="26" t="s">
        <v>1381</v>
      </c>
      <c r="C1845" s="111">
        <v>0</v>
      </c>
      <c r="D1845" s="99"/>
      <c r="E1845" s="98"/>
    </row>
    <row r="1846" spans="1:5">
      <c r="A1846" s="8">
        <v>64.98</v>
      </c>
      <c r="B1846" s="24" t="s">
        <v>1377</v>
      </c>
      <c r="C1846" s="110">
        <v>12.46</v>
      </c>
      <c r="D1846" s="99"/>
      <c r="E1846" s="98"/>
    </row>
    <row r="1847" spans="1:5">
      <c r="A1847" s="9">
        <v>61.5</v>
      </c>
      <c r="B1847" s="26" t="s">
        <v>1377</v>
      </c>
      <c r="C1847" s="111">
        <v>36.86</v>
      </c>
      <c r="D1847" s="99"/>
      <c r="E1847" s="98"/>
    </row>
    <row r="1848" spans="1:5">
      <c r="A1848" s="8">
        <v>45.31</v>
      </c>
      <c r="B1848" s="24" t="s">
        <v>1377</v>
      </c>
      <c r="C1848" s="110">
        <v>15.98</v>
      </c>
      <c r="D1848" s="99"/>
      <c r="E1848" s="98"/>
    </row>
    <row r="1849" spans="1:5">
      <c r="A1849" s="9">
        <v>25.6</v>
      </c>
      <c r="B1849" s="26" t="s">
        <v>1386</v>
      </c>
      <c r="C1849" s="111">
        <v>13.71</v>
      </c>
      <c r="D1849" s="99"/>
      <c r="E1849" s="98"/>
    </row>
    <row r="1850" spans="1:5">
      <c r="A1850" s="8">
        <v>28.53</v>
      </c>
      <c r="B1850" s="24" t="s">
        <v>1377</v>
      </c>
      <c r="C1850" s="110">
        <v>19.45</v>
      </c>
      <c r="D1850" s="99"/>
      <c r="E1850" s="98"/>
    </row>
    <row r="1851" spans="1:5">
      <c r="A1851" s="9">
        <v>59.79</v>
      </c>
      <c r="B1851" s="26" t="s">
        <v>1377</v>
      </c>
      <c r="C1851" s="111">
        <v>36.950000000000003</v>
      </c>
      <c r="D1851" s="99"/>
      <c r="E1851" s="98"/>
    </row>
    <row r="1852" spans="1:5">
      <c r="A1852" s="8">
        <v>81.73</v>
      </c>
      <c r="B1852" s="24" t="s">
        <v>1377</v>
      </c>
      <c r="C1852" s="110">
        <v>64.31</v>
      </c>
      <c r="D1852" s="99"/>
      <c r="E1852" s="98"/>
    </row>
    <row r="1853" spans="1:5">
      <c r="A1853" s="9">
        <v>63.03</v>
      </c>
      <c r="B1853" s="26" t="s">
        <v>1377</v>
      </c>
      <c r="C1853" s="111">
        <v>57.48</v>
      </c>
      <c r="D1853" s="99"/>
      <c r="E1853" s="98"/>
    </row>
    <row r="1854" spans="1:5">
      <c r="A1854" s="8">
        <v>98.65</v>
      </c>
      <c r="B1854" s="24" t="s">
        <v>1381</v>
      </c>
      <c r="C1854" s="110">
        <v>32.19</v>
      </c>
      <c r="D1854" s="99"/>
      <c r="E1854" s="98"/>
    </row>
    <row r="1855" spans="1:5">
      <c r="A1855" s="9">
        <v>23.81</v>
      </c>
      <c r="B1855" s="26" t="s">
        <v>1386</v>
      </c>
      <c r="C1855" s="111">
        <v>0</v>
      </c>
      <c r="D1855" s="99"/>
      <c r="E1855" s="98"/>
    </row>
    <row r="1856" spans="1:5">
      <c r="A1856" s="8">
        <v>25.22</v>
      </c>
      <c r="B1856" s="24" t="s">
        <v>1381</v>
      </c>
      <c r="C1856" s="110">
        <v>16.73</v>
      </c>
      <c r="D1856" s="99"/>
      <c r="E1856" s="98"/>
    </row>
    <row r="1857" spans="1:5">
      <c r="A1857" s="9">
        <v>56.6</v>
      </c>
      <c r="B1857" s="26" t="s">
        <v>1381</v>
      </c>
      <c r="C1857" s="111">
        <v>0</v>
      </c>
      <c r="D1857" s="99"/>
      <c r="E1857" s="98"/>
    </row>
    <row r="1858" spans="1:5">
      <c r="A1858" s="8">
        <v>94.12</v>
      </c>
      <c r="B1858" s="24" t="s">
        <v>1426</v>
      </c>
      <c r="C1858" s="110">
        <v>18</v>
      </c>
      <c r="D1858" s="99"/>
      <c r="E1858" s="98"/>
    </row>
    <row r="1859" spans="1:5">
      <c r="A1859" s="9">
        <v>7.08</v>
      </c>
      <c r="B1859" s="26" t="s">
        <v>1377</v>
      </c>
      <c r="C1859" s="111">
        <v>2.93</v>
      </c>
      <c r="D1859" s="99"/>
      <c r="E1859" s="98"/>
    </row>
    <row r="1860" spans="1:5">
      <c r="A1860" s="8">
        <v>35.409999999999997</v>
      </c>
      <c r="B1860" s="24" t="s">
        <v>1386</v>
      </c>
      <c r="C1860" s="110">
        <v>0</v>
      </c>
      <c r="D1860" s="99"/>
      <c r="E1860" s="98"/>
    </row>
    <row r="1861" spans="1:5">
      <c r="A1861" s="9">
        <v>27.05</v>
      </c>
      <c r="B1861" s="26" t="s">
        <v>1377</v>
      </c>
      <c r="C1861" s="111">
        <v>25.58</v>
      </c>
      <c r="D1861" s="99"/>
      <c r="E1861" s="98"/>
    </row>
    <row r="1862" spans="1:5">
      <c r="A1862" s="8">
        <v>21.24</v>
      </c>
      <c r="B1862" s="24" t="s">
        <v>1377</v>
      </c>
      <c r="C1862" s="110">
        <v>2.81</v>
      </c>
      <c r="D1862" s="99"/>
      <c r="E1862" s="98"/>
    </row>
    <row r="1863" spans="1:5">
      <c r="A1863" s="9">
        <v>78.069999999999993</v>
      </c>
      <c r="B1863" s="26" t="s">
        <v>1377</v>
      </c>
      <c r="C1863" s="111">
        <v>64.03</v>
      </c>
      <c r="D1863" s="99"/>
      <c r="E1863" s="98"/>
    </row>
    <row r="1864" spans="1:5">
      <c r="A1864" s="8">
        <v>95.79</v>
      </c>
      <c r="B1864" s="24" t="s">
        <v>1377</v>
      </c>
      <c r="C1864" s="110">
        <v>10.09</v>
      </c>
      <c r="D1864" s="99"/>
      <c r="E1864" s="98"/>
    </row>
    <row r="1865" spans="1:5">
      <c r="A1865" s="9">
        <v>43.38</v>
      </c>
      <c r="B1865" s="26" t="s">
        <v>1377</v>
      </c>
      <c r="C1865" s="111">
        <v>0</v>
      </c>
      <c r="D1865" s="99"/>
      <c r="E1865" s="98"/>
    </row>
    <row r="1866" spans="1:5">
      <c r="A1866" s="8">
        <v>24.68</v>
      </c>
      <c r="B1866" s="24" t="s">
        <v>1426</v>
      </c>
      <c r="C1866" s="110">
        <v>19.25</v>
      </c>
      <c r="D1866" s="99"/>
      <c r="E1866" s="98"/>
    </row>
    <row r="1867" spans="1:5">
      <c r="A1867" s="9">
        <v>20.92</v>
      </c>
      <c r="B1867" s="26" t="s">
        <v>1377</v>
      </c>
      <c r="C1867" s="111">
        <v>0</v>
      </c>
      <c r="D1867" s="99"/>
      <c r="E1867" s="98"/>
    </row>
    <row r="1868" spans="1:5">
      <c r="A1868" s="8"/>
      <c r="B1868" s="24" t="s">
        <v>1381</v>
      </c>
      <c r="C1868" s="110">
        <v>13.27</v>
      </c>
      <c r="D1868" s="99"/>
      <c r="E1868" s="98"/>
    </row>
    <row r="1869" spans="1:5">
      <c r="A1869" s="9">
        <v>43.2</v>
      </c>
      <c r="B1869" s="26" t="s">
        <v>1386</v>
      </c>
      <c r="C1869" s="111">
        <v>0</v>
      </c>
      <c r="D1869" s="99"/>
      <c r="E1869" s="98"/>
    </row>
    <row r="1870" spans="1:5">
      <c r="A1870" s="8">
        <v>97.21</v>
      </c>
      <c r="B1870" s="24" t="s">
        <v>1377</v>
      </c>
      <c r="C1870" s="110">
        <v>53.49</v>
      </c>
      <c r="D1870" s="99"/>
      <c r="E1870" s="98"/>
    </row>
    <row r="1871" spans="1:5">
      <c r="A1871" s="9">
        <v>81.95</v>
      </c>
      <c r="B1871" s="26" t="s">
        <v>1386</v>
      </c>
      <c r="C1871" s="111">
        <v>18.5</v>
      </c>
      <c r="D1871" s="99"/>
      <c r="E1871" s="98"/>
    </row>
    <row r="1872" spans="1:5">
      <c r="A1872" s="8">
        <v>33.76</v>
      </c>
      <c r="B1872" s="24" t="s">
        <v>1381</v>
      </c>
      <c r="C1872" s="110">
        <v>0</v>
      </c>
      <c r="D1872" s="99"/>
      <c r="E1872" s="98"/>
    </row>
    <row r="1873" spans="1:5">
      <c r="A1873" s="9">
        <v>61.07</v>
      </c>
      <c r="B1873" s="26" t="s">
        <v>1377</v>
      </c>
      <c r="C1873" s="111">
        <v>18.47</v>
      </c>
      <c r="D1873" s="99"/>
      <c r="E1873" s="98"/>
    </row>
    <row r="1874" spans="1:5">
      <c r="A1874" s="8">
        <v>87.18</v>
      </c>
      <c r="B1874" s="24" t="s">
        <v>1377</v>
      </c>
      <c r="C1874" s="110">
        <v>0</v>
      </c>
      <c r="D1874" s="99"/>
      <c r="E1874" s="98"/>
    </row>
    <row r="1875" spans="1:5">
      <c r="A1875" s="9">
        <v>83.02</v>
      </c>
      <c r="B1875" s="26" t="s">
        <v>1381</v>
      </c>
      <c r="C1875" s="111">
        <v>47.24</v>
      </c>
      <c r="D1875" s="99"/>
      <c r="E1875" s="98"/>
    </row>
    <row r="1876" spans="1:5">
      <c r="A1876" s="8">
        <v>10.16</v>
      </c>
      <c r="B1876" s="24" t="s">
        <v>1377</v>
      </c>
      <c r="C1876" s="110">
        <v>0</v>
      </c>
      <c r="D1876" s="99"/>
      <c r="E1876" s="98"/>
    </row>
    <row r="1877" spans="1:5">
      <c r="A1877" s="9">
        <v>96.82</v>
      </c>
      <c r="B1877" s="26" t="s">
        <v>1381</v>
      </c>
      <c r="C1877" s="111">
        <v>0</v>
      </c>
      <c r="D1877" s="99"/>
      <c r="E1877" s="98"/>
    </row>
    <row r="1878" spans="1:5">
      <c r="A1878" s="8">
        <v>19.73</v>
      </c>
      <c r="B1878" s="24" t="s">
        <v>1381</v>
      </c>
      <c r="C1878" s="110">
        <v>2.44</v>
      </c>
      <c r="D1878" s="99"/>
      <c r="E1878" s="98"/>
    </row>
    <row r="1879" spans="1:5">
      <c r="A1879" s="9">
        <v>70.72</v>
      </c>
      <c r="B1879" s="26" t="s">
        <v>1381</v>
      </c>
      <c r="C1879" s="111">
        <v>41.39</v>
      </c>
      <c r="D1879" s="99"/>
      <c r="E1879" s="98"/>
    </row>
    <row r="1880" spans="1:5">
      <c r="A1880" s="8">
        <v>58.08</v>
      </c>
      <c r="B1880" s="24" t="s">
        <v>1386</v>
      </c>
      <c r="C1880" s="110">
        <v>28.03</v>
      </c>
      <c r="D1880" s="99"/>
      <c r="E1880" s="98"/>
    </row>
    <row r="1881" spans="1:5">
      <c r="A1881" s="9">
        <v>38.92</v>
      </c>
      <c r="B1881" s="26" t="s">
        <v>1377</v>
      </c>
      <c r="C1881" s="111">
        <v>36.64</v>
      </c>
      <c r="D1881" s="99"/>
      <c r="E1881" s="98"/>
    </row>
    <row r="1882" spans="1:5">
      <c r="A1882" s="8">
        <v>59.37</v>
      </c>
      <c r="B1882" s="24" t="s">
        <v>1377</v>
      </c>
      <c r="C1882" s="110">
        <v>0</v>
      </c>
      <c r="D1882" s="99"/>
      <c r="E1882" s="98"/>
    </row>
    <row r="1883" spans="1:5">
      <c r="A1883" s="9">
        <v>67.03</v>
      </c>
      <c r="B1883" s="26" t="s">
        <v>1377</v>
      </c>
      <c r="C1883" s="111">
        <v>0</v>
      </c>
      <c r="D1883" s="99"/>
      <c r="E1883" s="98"/>
    </row>
    <row r="1884" spans="1:5">
      <c r="A1884" s="8">
        <v>56.75</v>
      </c>
      <c r="B1884" s="24" t="s">
        <v>1377</v>
      </c>
      <c r="C1884" s="110">
        <v>27.36</v>
      </c>
      <c r="D1884" s="99"/>
      <c r="E1884" s="98"/>
    </row>
    <row r="1885" spans="1:5">
      <c r="A1885" s="9">
        <v>99.06</v>
      </c>
      <c r="B1885" s="26" t="s">
        <v>1426</v>
      </c>
      <c r="C1885" s="111">
        <v>30.13</v>
      </c>
      <c r="D1885" s="99"/>
      <c r="E1885" s="98"/>
    </row>
    <row r="1886" spans="1:5">
      <c r="A1886" s="8">
        <v>78.459999999999994</v>
      </c>
      <c r="B1886" s="24" t="s">
        <v>1377</v>
      </c>
      <c r="C1886" s="110">
        <v>0</v>
      </c>
      <c r="D1886" s="99"/>
      <c r="E1886" s="98"/>
    </row>
    <row r="1887" spans="1:5">
      <c r="A1887" s="9">
        <v>54.59</v>
      </c>
      <c r="B1887" s="26" t="s">
        <v>1377</v>
      </c>
      <c r="C1887" s="111">
        <v>28.62</v>
      </c>
      <c r="D1887" s="99"/>
      <c r="E1887" s="98"/>
    </row>
    <row r="1888" spans="1:5">
      <c r="A1888" s="8">
        <v>31.38</v>
      </c>
      <c r="B1888" s="24" t="s">
        <v>1386</v>
      </c>
      <c r="C1888" s="110">
        <v>0</v>
      </c>
      <c r="D1888" s="99"/>
      <c r="E1888" s="98"/>
    </row>
    <row r="1889" spans="1:5">
      <c r="A1889" s="9">
        <v>38.619999999999997</v>
      </c>
      <c r="B1889" s="26" t="s">
        <v>1377</v>
      </c>
      <c r="C1889" s="111">
        <v>17.66</v>
      </c>
      <c r="D1889" s="99"/>
      <c r="E1889" s="98"/>
    </row>
    <row r="1890" spans="1:5">
      <c r="A1890" s="8">
        <v>8.5500000000000007</v>
      </c>
      <c r="B1890" s="24" t="s">
        <v>1377</v>
      </c>
      <c r="C1890" s="110">
        <v>6.65</v>
      </c>
      <c r="D1890" s="99"/>
      <c r="E1890" s="98"/>
    </row>
    <row r="1891" spans="1:5">
      <c r="A1891" s="9">
        <v>42.93</v>
      </c>
      <c r="B1891" s="26" t="s">
        <v>1426</v>
      </c>
      <c r="C1891" s="111">
        <v>22.69</v>
      </c>
      <c r="D1891" s="99"/>
      <c r="E1891" s="98"/>
    </row>
    <row r="1892" spans="1:5">
      <c r="A1892" s="8">
        <v>74.849999999999994</v>
      </c>
      <c r="B1892" s="24" t="s">
        <v>1377</v>
      </c>
      <c r="C1892" s="110">
        <v>35.51</v>
      </c>
      <c r="D1892" s="99"/>
      <c r="E1892" s="98"/>
    </row>
    <row r="1893" spans="1:5">
      <c r="A1893" s="9">
        <v>28.41</v>
      </c>
      <c r="B1893" s="26" t="s">
        <v>1426</v>
      </c>
      <c r="C1893" s="111">
        <v>19.57</v>
      </c>
      <c r="D1893" s="99"/>
      <c r="E1893" s="98"/>
    </row>
    <row r="1894" spans="1:5">
      <c r="A1894" s="8">
        <v>21.18</v>
      </c>
      <c r="B1894" s="24" t="s">
        <v>1426</v>
      </c>
      <c r="C1894" s="110">
        <v>11.17</v>
      </c>
      <c r="D1894" s="99"/>
      <c r="E1894" s="98"/>
    </row>
    <row r="1895" spans="1:5">
      <c r="A1895" s="9">
        <v>14.93</v>
      </c>
      <c r="B1895" s="26" t="s">
        <v>1381</v>
      </c>
      <c r="C1895" s="111">
        <v>0</v>
      </c>
      <c r="D1895" s="99"/>
      <c r="E1895" s="98"/>
    </row>
    <row r="1896" spans="1:5">
      <c r="A1896" s="8">
        <v>88.32</v>
      </c>
      <c r="B1896" s="24" t="s">
        <v>1377</v>
      </c>
      <c r="C1896" s="110">
        <v>47.93</v>
      </c>
      <c r="D1896" s="99"/>
      <c r="E1896" s="98"/>
    </row>
    <row r="1897" spans="1:5">
      <c r="A1897" s="9">
        <v>91.67</v>
      </c>
      <c r="B1897" s="26" t="s">
        <v>1426</v>
      </c>
      <c r="C1897" s="111">
        <v>0</v>
      </c>
      <c r="D1897" s="99"/>
      <c r="E1897" s="98"/>
    </row>
    <row r="1898" spans="1:5">
      <c r="A1898" s="8">
        <v>35.53</v>
      </c>
      <c r="B1898" s="24" t="s">
        <v>1377</v>
      </c>
      <c r="C1898" s="110">
        <v>0</v>
      </c>
      <c r="D1898" s="99"/>
      <c r="E1898" s="98"/>
    </row>
    <row r="1899" spans="1:5">
      <c r="A1899" s="9">
        <v>76.5</v>
      </c>
      <c r="B1899" s="26" t="s">
        <v>1377</v>
      </c>
      <c r="C1899" s="111">
        <v>40.340000000000003</v>
      </c>
      <c r="D1899" s="99"/>
      <c r="E1899" s="98"/>
    </row>
    <row r="1900" spans="1:5">
      <c r="A1900" s="8">
        <v>46.35</v>
      </c>
      <c r="B1900" s="24" t="s">
        <v>1381</v>
      </c>
      <c r="C1900" s="110">
        <v>19.78</v>
      </c>
      <c r="D1900" s="99"/>
      <c r="E1900" s="98"/>
    </row>
    <row r="1901" spans="1:5">
      <c r="A1901" s="9">
        <v>1.32</v>
      </c>
      <c r="B1901" s="26" t="s">
        <v>1377</v>
      </c>
      <c r="C1901" s="111">
        <v>0.88</v>
      </c>
      <c r="D1901" s="99"/>
      <c r="E1901" s="98"/>
    </row>
    <row r="1902" spans="1:5">
      <c r="A1902" s="8">
        <v>30.22</v>
      </c>
      <c r="B1902" s="24" t="s">
        <v>1377</v>
      </c>
      <c r="C1902" s="110">
        <v>20.03</v>
      </c>
      <c r="D1902" s="99"/>
      <c r="E1902" s="98"/>
    </row>
    <row r="1903" spans="1:5">
      <c r="A1903" s="9">
        <v>44.71</v>
      </c>
      <c r="B1903" s="26" t="s">
        <v>1377</v>
      </c>
      <c r="C1903" s="111">
        <v>33.450000000000003</v>
      </c>
      <c r="D1903" s="99"/>
      <c r="E1903" s="98"/>
    </row>
    <row r="1904" spans="1:5">
      <c r="A1904" s="8">
        <v>11.56</v>
      </c>
      <c r="B1904" s="24" t="s">
        <v>1426</v>
      </c>
      <c r="C1904" s="110">
        <v>6.35</v>
      </c>
      <c r="D1904" s="99"/>
      <c r="E1904" s="98"/>
    </row>
    <row r="1905" spans="1:5">
      <c r="A1905" s="9">
        <v>44.04</v>
      </c>
      <c r="B1905" s="26" t="s">
        <v>1377</v>
      </c>
      <c r="C1905" s="111">
        <v>20.54</v>
      </c>
      <c r="D1905" s="99"/>
      <c r="E1905" s="98"/>
    </row>
    <row r="1906" spans="1:5">
      <c r="A1906" s="8">
        <v>37.950000000000003</v>
      </c>
      <c r="B1906" s="24" t="s">
        <v>1381</v>
      </c>
      <c r="C1906" s="110">
        <v>22.91</v>
      </c>
      <c r="D1906" s="99"/>
      <c r="E1906" s="98"/>
    </row>
    <row r="1907" spans="1:5">
      <c r="A1907" s="9">
        <v>16.84</v>
      </c>
      <c r="B1907" s="26" t="s">
        <v>1426</v>
      </c>
      <c r="C1907" s="111">
        <v>0</v>
      </c>
      <c r="D1907" s="99"/>
      <c r="E1907" s="98"/>
    </row>
    <row r="1908" spans="1:5">
      <c r="A1908" s="8">
        <v>19.77</v>
      </c>
      <c r="B1908" s="24" t="s">
        <v>1377</v>
      </c>
      <c r="C1908" s="110">
        <v>0</v>
      </c>
      <c r="D1908" s="99"/>
      <c r="E1908" s="98"/>
    </row>
    <row r="1909" spans="1:5">
      <c r="A1909" s="9">
        <v>90.31</v>
      </c>
      <c r="B1909" s="26" t="s">
        <v>1377</v>
      </c>
      <c r="C1909" s="111">
        <v>36.97</v>
      </c>
      <c r="D1909" s="99"/>
      <c r="E1909" s="98"/>
    </row>
    <row r="1910" spans="1:5">
      <c r="A1910" s="8">
        <v>13.34</v>
      </c>
      <c r="B1910" s="24" t="s">
        <v>1426</v>
      </c>
      <c r="C1910" s="110">
        <v>9.1999999999999993</v>
      </c>
      <c r="D1910" s="99"/>
      <c r="E1910" s="98"/>
    </row>
    <row r="1911" spans="1:5">
      <c r="A1911" s="9">
        <v>12.25</v>
      </c>
      <c r="B1911" s="26" t="s">
        <v>1426</v>
      </c>
      <c r="C1911" s="111">
        <v>3.49</v>
      </c>
      <c r="D1911" s="99"/>
      <c r="E1911" s="98"/>
    </row>
    <row r="1912" spans="1:5">
      <c r="A1912" s="8">
        <v>54.77</v>
      </c>
      <c r="B1912" s="24" t="s">
        <v>1377</v>
      </c>
      <c r="C1912" s="110">
        <v>27.67</v>
      </c>
      <c r="D1912" s="99"/>
      <c r="E1912" s="98"/>
    </row>
    <row r="1913" spans="1:5">
      <c r="A1913" s="9">
        <v>25.44</v>
      </c>
      <c r="B1913" s="26" t="s">
        <v>1377</v>
      </c>
      <c r="C1913" s="111">
        <v>3.4</v>
      </c>
      <c r="D1913" s="99"/>
      <c r="E1913" s="98"/>
    </row>
    <row r="1914" spans="1:5">
      <c r="A1914" s="8">
        <v>65.53</v>
      </c>
      <c r="B1914" s="24" t="s">
        <v>1381</v>
      </c>
      <c r="C1914" s="110">
        <v>46.01</v>
      </c>
      <c r="D1914" s="99"/>
      <c r="E1914" s="98"/>
    </row>
    <row r="1915" spans="1:5">
      <c r="A1915" s="9">
        <v>8.43</v>
      </c>
      <c r="B1915" s="26" t="s">
        <v>1386</v>
      </c>
      <c r="C1915" s="111">
        <v>0</v>
      </c>
      <c r="D1915" s="99"/>
      <c r="E1915" s="98"/>
    </row>
    <row r="1916" spans="1:5">
      <c r="A1916" s="8">
        <v>81.62</v>
      </c>
      <c r="B1916" s="24" t="s">
        <v>1377</v>
      </c>
      <c r="C1916" s="110">
        <v>27.35</v>
      </c>
      <c r="D1916" s="99"/>
      <c r="E1916" s="98"/>
    </row>
    <row r="1917" spans="1:5">
      <c r="A1917" s="9">
        <v>21.53</v>
      </c>
      <c r="B1917" s="26" t="s">
        <v>1377</v>
      </c>
      <c r="C1917" s="111">
        <v>5.54</v>
      </c>
      <c r="D1917" s="99"/>
      <c r="E1917" s="98"/>
    </row>
    <row r="1918" spans="1:5">
      <c r="A1918" s="8">
        <v>90.88</v>
      </c>
      <c r="B1918" s="24" t="s">
        <v>1381</v>
      </c>
      <c r="C1918" s="110">
        <v>48.95</v>
      </c>
      <c r="D1918" s="99"/>
      <c r="E1918" s="98"/>
    </row>
    <row r="1919" spans="1:5">
      <c r="A1919" s="9">
        <v>87.76</v>
      </c>
      <c r="B1919" s="26" t="s">
        <v>1377</v>
      </c>
      <c r="C1919" s="111">
        <v>0</v>
      </c>
      <c r="D1919" s="99"/>
      <c r="E1919" s="98"/>
    </row>
    <row r="1920" spans="1:5">
      <c r="A1920" s="8">
        <v>67.77</v>
      </c>
      <c r="B1920" s="24" t="s">
        <v>1426</v>
      </c>
      <c r="C1920" s="110">
        <v>0</v>
      </c>
      <c r="D1920" s="99"/>
      <c r="E1920" s="98"/>
    </row>
    <row r="1921" spans="1:5">
      <c r="A1921" s="9">
        <v>1.61</v>
      </c>
      <c r="B1921" s="26" t="s">
        <v>1377</v>
      </c>
      <c r="C1921" s="111">
        <v>1.23</v>
      </c>
      <c r="D1921" s="99"/>
      <c r="E1921" s="98"/>
    </row>
    <row r="1922" spans="1:5">
      <c r="A1922" s="8">
        <v>55.14</v>
      </c>
      <c r="B1922" s="24" t="s">
        <v>1377</v>
      </c>
      <c r="C1922" s="110">
        <v>0</v>
      </c>
      <c r="D1922" s="99"/>
      <c r="E1922" s="98"/>
    </row>
    <row r="1923" spans="1:5">
      <c r="A1923" s="9">
        <v>33.950000000000003</v>
      </c>
      <c r="B1923" s="26" t="s">
        <v>1377</v>
      </c>
      <c r="C1923" s="111">
        <v>11.88</v>
      </c>
      <c r="D1923" s="99"/>
      <c r="E1923" s="98"/>
    </row>
    <row r="1924" spans="1:5">
      <c r="A1924" s="8">
        <v>92.46</v>
      </c>
      <c r="B1924" s="24" t="s">
        <v>1381</v>
      </c>
      <c r="C1924" s="110">
        <v>0</v>
      </c>
      <c r="D1924" s="99"/>
      <c r="E1924" s="98"/>
    </row>
    <row r="1925" spans="1:5">
      <c r="A1925" s="9">
        <v>60.94</v>
      </c>
      <c r="B1925" s="26" t="s">
        <v>1386</v>
      </c>
      <c r="C1925" s="111">
        <v>51.83</v>
      </c>
      <c r="D1925" s="99"/>
      <c r="E1925" s="98"/>
    </row>
    <row r="1926" spans="1:5">
      <c r="A1926" s="8">
        <v>84.48</v>
      </c>
      <c r="B1926" s="24" t="s">
        <v>1381</v>
      </c>
      <c r="C1926" s="110">
        <v>23.99</v>
      </c>
      <c r="D1926" s="99"/>
      <c r="E1926" s="98"/>
    </row>
    <row r="1927" spans="1:5">
      <c r="A1927" s="9">
        <v>81.78</v>
      </c>
      <c r="B1927" s="26" t="s">
        <v>1381</v>
      </c>
      <c r="C1927" s="111">
        <v>69.16</v>
      </c>
      <c r="D1927" s="99"/>
      <c r="E1927" s="98"/>
    </row>
    <row r="1928" spans="1:5">
      <c r="A1928" s="8">
        <v>94.85</v>
      </c>
      <c r="B1928" s="24" t="s">
        <v>1377</v>
      </c>
      <c r="C1928" s="110">
        <v>0</v>
      </c>
      <c r="D1928" s="99"/>
      <c r="E1928" s="98"/>
    </row>
    <row r="1929" spans="1:5">
      <c r="A1929" s="9">
        <v>17.04</v>
      </c>
      <c r="B1929" s="26" t="s">
        <v>1426</v>
      </c>
      <c r="C1929" s="111">
        <v>2.09</v>
      </c>
      <c r="D1929" s="99"/>
      <c r="E1929" s="98"/>
    </row>
    <row r="1930" spans="1:5">
      <c r="A1930" s="8">
        <v>30.49</v>
      </c>
      <c r="B1930" s="24" t="s">
        <v>1377</v>
      </c>
      <c r="C1930" s="110">
        <v>10.94</v>
      </c>
      <c r="D1930" s="99"/>
      <c r="E1930" s="98"/>
    </row>
    <row r="1931" spans="1:5">
      <c r="A1931" s="9">
        <v>26.92</v>
      </c>
      <c r="B1931" s="26" t="s">
        <v>1381</v>
      </c>
      <c r="C1931" s="111">
        <v>6.9</v>
      </c>
      <c r="D1931" s="99"/>
      <c r="E1931" s="98"/>
    </row>
    <row r="1932" spans="1:5">
      <c r="A1932" s="8">
        <v>13.71</v>
      </c>
      <c r="B1932" s="24" t="s">
        <v>1386</v>
      </c>
      <c r="C1932" s="110">
        <v>4.95</v>
      </c>
      <c r="D1932" s="99"/>
      <c r="E1932" s="98"/>
    </row>
    <row r="1933" spans="1:5">
      <c r="A1933" s="9">
        <v>84.5</v>
      </c>
      <c r="B1933" s="26" t="s">
        <v>1386</v>
      </c>
      <c r="C1933" s="111">
        <v>0</v>
      </c>
      <c r="D1933" s="99"/>
      <c r="E1933" s="98"/>
    </row>
    <row r="1934" spans="1:5">
      <c r="A1934" s="8">
        <v>5.69</v>
      </c>
      <c r="B1934" s="24" t="s">
        <v>1377</v>
      </c>
      <c r="C1934" s="110">
        <v>4.22</v>
      </c>
      <c r="D1934" s="99"/>
      <c r="E1934" s="98"/>
    </row>
    <row r="1935" spans="1:5">
      <c r="A1935" s="9">
        <v>71.37</v>
      </c>
      <c r="B1935" s="26" t="s">
        <v>1381</v>
      </c>
      <c r="C1935" s="111">
        <v>36.93</v>
      </c>
      <c r="D1935" s="99"/>
      <c r="E1935" s="98"/>
    </row>
    <row r="1936" spans="1:5">
      <c r="A1936" s="8">
        <v>47.01</v>
      </c>
      <c r="B1936" s="24" t="s">
        <v>1377</v>
      </c>
      <c r="C1936" s="110">
        <v>22.94</v>
      </c>
      <c r="D1936" s="99"/>
      <c r="E1936" s="98"/>
    </row>
    <row r="1937" spans="1:5">
      <c r="A1937" s="9">
        <v>28.22</v>
      </c>
      <c r="B1937" s="26" t="s">
        <v>1377</v>
      </c>
      <c r="C1937" s="111">
        <v>20.49</v>
      </c>
      <c r="D1937" s="99"/>
      <c r="E1937" s="98"/>
    </row>
    <row r="1938" spans="1:5">
      <c r="A1938" s="8">
        <v>4.03</v>
      </c>
      <c r="B1938" s="24" t="s">
        <v>1386</v>
      </c>
      <c r="C1938" s="110">
        <v>0</v>
      </c>
      <c r="D1938" s="99"/>
      <c r="E1938" s="98"/>
    </row>
    <row r="1939" spans="1:5">
      <c r="A1939" s="9">
        <v>90.81</v>
      </c>
      <c r="B1939" s="26" t="s">
        <v>1381</v>
      </c>
      <c r="C1939" s="111">
        <v>11.63</v>
      </c>
      <c r="D1939" s="99"/>
      <c r="E1939" s="98"/>
    </row>
    <row r="1940" spans="1:5">
      <c r="A1940" s="8">
        <v>45.36</v>
      </c>
      <c r="B1940" s="24" t="s">
        <v>1377</v>
      </c>
      <c r="C1940" s="110">
        <v>20.75</v>
      </c>
      <c r="D1940" s="99"/>
      <c r="E1940" s="98"/>
    </row>
    <row r="1941" spans="1:5">
      <c r="A1941" s="9">
        <v>46.41</v>
      </c>
      <c r="B1941" s="26" t="s">
        <v>1381</v>
      </c>
      <c r="C1941" s="111">
        <v>33</v>
      </c>
      <c r="D1941" s="99"/>
      <c r="E1941" s="98"/>
    </row>
    <row r="1942" spans="1:5">
      <c r="A1942" s="8">
        <v>71.11</v>
      </c>
      <c r="B1942" s="24" t="s">
        <v>1377</v>
      </c>
      <c r="C1942" s="110">
        <v>50.38</v>
      </c>
      <c r="D1942" s="99"/>
      <c r="E1942" s="98"/>
    </row>
    <row r="1943" spans="1:5">
      <c r="A1943" s="9">
        <v>46.1</v>
      </c>
      <c r="B1943" s="26" t="s">
        <v>1426</v>
      </c>
      <c r="C1943" s="111">
        <v>34.380000000000003</v>
      </c>
      <c r="D1943" s="99"/>
      <c r="E1943" s="98"/>
    </row>
    <row r="1944" spans="1:5">
      <c r="A1944" s="8">
        <v>44.92</v>
      </c>
      <c r="B1944" s="24" t="s">
        <v>1377</v>
      </c>
      <c r="C1944" s="110">
        <v>0</v>
      </c>
      <c r="D1944" s="99"/>
      <c r="E1944" s="98"/>
    </row>
    <row r="1945" spans="1:5">
      <c r="A1945" s="9">
        <v>96.03</v>
      </c>
      <c r="B1945" s="26" t="s">
        <v>1381</v>
      </c>
      <c r="C1945" s="111">
        <v>0</v>
      </c>
      <c r="D1945" s="99"/>
      <c r="E1945" s="98"/>
    </row>
    <row r="1946" spans="1:5">
      <c r="A1946" s="8">
        <v>46.86</v>
      </c>
      <c r="B1946" s="24" t="s">
        <v>1381</v>
      </c>
      <c r="C1946" s="110">
        <v>0</v>
      </c>
      <c r="D1946" s="99"/>
      <c r="E1946" s="98"/>
    </row>
    <row r="1947" spans="1:5">
      <c r="A1947" s="9">
        <v>31.49</v>
      </c>
      <c r="B1947" s="26" t="s">
        <v>1381</v>
      </c>
      <c r="C1947" s="111">
        <v>23.35</v>
      </c>
      <c r="D1947" s="99"/>
      <c r="E1947" s="98"/>
    </row>
    <row r="1948" spans="1:5">
      <c r="A1948" s="8">
        <v>44.79</v>
      </c>
      <c r="B1948" s="24" t="s">
        <v>1377</v>
      </c>
      <c r="C1948" s="110">
        <v>22.26</v>
      </c>
      <c r="D1948" s="99"/>
      <c r="E1948" s="98"/>
    </row>
    <row r="1949" spans="1:5">
      <c r="A1949" s="9">
        <v>43.17</v>
      </c>
      <c r="B1949" s="26" t="s">
        <v>1381</v>
      </c>
      <c r="C1949" s="111">
        <v>34.24</v>
      </c>
      <c r="D1949" s="99"/>
      <c r="E1949" s="98"/>
    </row>
    <row r="1950" spans="1:5">
      <c r="A1950" s="8">
        <v>89.86</v>
      </c>
      <c r="B1950" s="24" t="s">
        <v>1386</v>
      </c>
      <c r="C1950" s="110">
        <v>36.03</v>
      </c>
      <c r="D1950" s="99"/>
      <c r="E1950" s="98"/>
    </row>
    <row r="1951" spans="1:5">
      <c r="A1951" s="9">
        <v>14.67</v>
      </c>
      <c r="B1951" s="26" t="s">
        <v>1426</v>
      </c>
      <c r="C1951" s="111">
        <v>0</v>
      </c>
      <c r="D1951" s="99"/>
      <c r="E1951" s="98"/>
    </row>
    <row r="1952" spans="1:5">
      <c r="A1952" s="8">
        <v>2.15</v>
      </c>
      <c r="B1952" s="24" t="s">
        <v>1377</v>
      </c>
      <c r="C1952" s="110">
        <v>0</v>
      </c>
      <c r="D1952" s="99"/>
      <c r="E1952" s="98"/>
    </row>
    <row r="1953" spans="1:5">
      <c r="A1953" s="9">
        <v>86.6</v>
      </c>
      <c r="B1953" s="26" t="s">
        <v>1386</v>
      </c>
      <c r="C1953" s="111">
        <v>57.96</v>
      </c>
      <c r="D1953" s="99"/>
      <c r="E1953" s="98"/>
    </row>
    <row r="1954" spans="1:5">
      <c r="A1954" s="8">
        <v>67.14</v>
      </c>
      <c r="B1954" s="24" t="s">
        <v>1381</v>
      </c>
      <c r="C1954" s="110">
        <v>37.19</v>
      </c>
      <c r="D1954" s="99"/>
      <c r="E1954" s="98"/>
    </row>
    <row r="1955" spans="1:5">
      <c r="A1955" s="9">
        <v>40.75</v>
      </c>
      <c r="B1955" s="26" t="s">
        <v>1426</v>
      </c>
      <c r="C1955" s="111">
        <v>0</v>
      </c>
      <c r="D1955" s="99"/>
      <c r="E1955" s="98"/>
    </row>
    <row r="1956" spans="1:5">
      <c r="A1956" s="8">
        <v>37.67</v>
      </c>
      <c r="B1956" s="24" t="s">
        <v>1381</v>
      </c>
      <c r="C1956" s="110">
        <v>20.03</v>
      </c>
      <c r="D1956" s="99"/>
      <c r="E1956" s="98"/>
    </row>
    <row r="1957" spans="1:5">
      <c r="A1957" s="9">
        <v>71.89</v>
      </c>
      <c r="B1957" s="26" t="s">
        <v>1426</v>
      </c>
      <c r="C1957" s="111">
        <v>55.36</v>
      </c>
      <c r="D1957" s="99"/>
      <c r="E1957" s="98"/>
    </row>
    <row r="1958" spans="1:5">
      <c r="A1958" s="8">
        <v>47.86</v>
      </c>
      <c r="B1958" s="24" t="s">
        <v>1377</v>
      </c>
      <c r="C1958" s="110">
        <v>28.68</v>
      </c>
      <c r="D1958" s="99"/>
      <c r="E1958" s="98"/>
    </row>
    <row r="1959" spans="1:5">
      <c r="A1959" s="9">
        <v>39.270000000000003</v>
      </c>
      <c r="B1959" s="26" t="s">
        <v>1377</v>
      </c>
      <c r="C1959" s="111">
        <v>26.34</v>
      </c>
      <c r="D1959" s="99"/>
      <c r="E1959" s="98"/>
    </row>
    <row r="1960" spans="1:5">
      <c r="A1960" s="8">
        <v>78.73</v>
      </c>
      <c r="B1960" s="24" t="s">
        <v>1377</v>
      </c>
      <c r="C1960" s="110">
        <v>15.99</v>
      </c>
      <c r="D1960" s="99"/>
      <c r="E1960" s="98"/>
    </row>
    <row r="1961" spans="1:5">
      <c r="A1961" s="9">
        <v>73.38</v>
      </c>
      <c r="B1961" s="26" t="s">
        <v>1377</v>
      </c>
      <c r="C1961" s="111">
        <v>59.88</v>
      </c>
      <c r="D1961" s="99"/>
      <c r="E1961" s="98"/>
    </row>
    <row r="1962" spans="1:5">
      <c r="A1962" s="8">
        <v>36.700000000000003</v>
      </c>
      <c r="B1962" s="24" t="s">
        <v>1377</v>
      </c>
      <c r="C1962" s="110">
        <v>5.44</v>
      </c>
      <c r="D1962" s="99"/>
      <c r="E1962" s="98"/>
    </row>
    <row r="1963" spans="1:5">
      <c r="A1963" s="9">
        <v>67.72</v>
      </c>
      <c r="B1963" s="26" t="s">
        <v>1377</v>
      </c>
      <c r="C1963" s="111">
        <v>46.24</v>
      </c>
      <c r="D1963" s="99"/>
      <c r="E1963" s="98"/>
    </row>
    <row r="1964" spans="1:5">
      <c r="A1964" s="8">
        <v>42</v>
      </c>
      <c r="B1964" s="24" t="s">
        <v>1426</v>
      </c>
      <c r="C1964" s="110">
        <v>30.37</v>
      </c>
      <c r="D1964" s="99"/>
      <c r="E1964" s="98"/>
    </row>
    <row r="1965" spans="1:5">
      <c r="A1965" s="9">
        <v>87.53</v>
      </c>
      <c r="B1965" s="26" t="s">
        <v>1377</v>
      </c>
      <c r="C1965" s="111">
        <v>0</v>
      </c>
      <c r="D1965" s="99"/>
      <c r="E1965" s="98"/>
    </row>
    <row r="1966" spans="1:5">
      <c r="A1966" s="8">
        <v>96.53</v>
      </c>
      <c r="B1966" s="24" t="s">
        <v>1377</v>
      </c>
      <c r="C1966" s="110">
        <v>0</v>
      </c>
      <c r="D1966" s="99"/>
      <c r="E1966" s="98"/>
    </row>
    <row r="1967" spans="1:5">
      <c r="A1967" s="9">
        <v>92.38</v>
      </c>
      <c r="B1967" s="26" t="s">
        <v>1386</v>
      </c>
      <c r="C1967" s="111">
        <v>15.48</v>
      </c>
      <c r="D1967" s="99"/>
      <c r="E1967" s="98"/>
    </row>
    <row r="1968" spans="1:5">
      <c r="A1968" s="8">
        <v>60.71</v>
      </c>
      <c r="B1968" s="24" t="s">
        <v>1426</v>
      </c>
      <c r="C1968" s="110">
        <v>47</v>
      </c>
      <c r="D1968" s="99"/>
      <c r="E1968" s="98"/>
    </row>
    <row r="1969" spans="1:5">
      <c r="A1969" s="9">
        <v>48.67</v>
      </c>
      <c r="B1969" s="26" t="s">
        <v>1386</v>
      </c>
      <c r="C1969" s="111">
        <v>12.87</v>
      </c>
      <c r="D1969" s="99"/>
      <c r="E1969" s="98"/>
    </row>
    <row r="1970" spans="1:5">
      <c r="A1970" s="8">
        <v>58.27</v>
      </c>
      <c r="B1970" s="24" t="s">
        <v>1377</v>
      </c>
      <c r="C1970" s="110">
        <v>27.67</v>
      </c>
      <c r="D1970" s="99"/>
      <c r="E1970" s="98"/>
    </row>
    <row r="1971" spans="1:5">
      <c r="A1971" s="9">
        <v>66.98</v>
      </c>
      <c r="B1971" s="26" t="s">
        <v>1377</v>
      </c>
      <c r="C1971" s="111">
        <v>26.99</v>
      </c>
      <c r="D1971" s="99"/>
      <c r="E1971" s="98"/>
    </row>
    <row r="1972" spans="1:5">
      <c r="A1972" s="8">
        <v>56.38</v>
      </c>
      <c r="B1972" s="24" t="s">
        <v>1377</v>
      </c>
      <c r="C1972" s="110">
        <v>0</v>
      </c>
      <c r="D1972" s="99"/>
      <c r="E1972" s="98"/>
    </row>
    <row r="1973" spans="1:5">
      <c r="A1973" s="9">
        <v>48.16</v>
      </c>
      <c r="B1973" s="26" t="s">
        <v>1426</v>
      </c>
      <c r="C1973" s="111">
        <v>41.4</v>
      </c>
      <c r="D1973" s="99"/>
      <c r="E1973" s="98"/>
    </row>
    <row r="1974" spans="1:5">
      <c r="A1974" s="8">
        <v>3.65</v>
      </c>
      <c r="B1974" s="24" t="s">
        <v>1386</v>
      </c>
      <c r="C1974" s="110">
        <v>0.45</v>
      </c>
      <c r="D1974" s="99"/>
      <c r="E1974" s="98"/>
    </row>
    <row r="1975" spans="1:5">
      <c r="A1975" s="9">
        <v>84.68</v>
      </c>
      <c r="B1975" s="26" t="s">
        <v>1377</v>
      </c>
      <c r="C1975" s="111">
        <v>25.35</v>
      </c>
      <c r="D1975" s="99"/>
      <c r="E1975" s="98"/>
    </row>
    <row r="1976" spans="1:5">
      <c r="A1976" s="8">
        <v>94.66</v>
      </c>
      <c r="B1976" s="24" t="s">
        <v>1386</v>
      </c>
      <c r="C1976" s="110">
        <v>10.57</v>
      </c>
      <c r="D1976" s="99"/>
      <c r="E1976" s="98"/>
    </row>
    <row r="1977" spans="1:5">
      <c r="A1977" s="9">
        <v>93.96</v>
      </c>
      <c r="B1977" s="26" t="s">
        <v>1386</v>
      </c>
      <c r="C1977" s="111">
        <v>0</v>
      </c>
      <c r="D1977" s="99"/>
      <c r="E1977" s="98"/>
    </row>
    <row r="1978" spans="1:5">
      <c r="A1978" s="8">
        <v>52.05</v>
      </c>
      <c r="B1978" s="24" t="s">
        <v>1377</v>
      </c>
      <c r="C1978" s="110">
        <v>0</v>
      </c>
      <c r="D1978" s="99"/>
      <c r="E1978" s="98"/>
    </row>
    <row r="1979" spans="1:5">
      <c r="A1979" s="9">
        <v>90.22</v>
      </c>
      <c r="B1979" s="26" t="s">
        <v>1386</v>
      </c>
      <c r="C1979" s="111">
        <v>41.94</v>
      </c>
      <c r="D1979" s="99"/>
      <c r="E1979" s="98"/>
    </row>
    <row r="1980" spans="1:5">
      <c r="A1980" s="8">
        <v>79.53</v>
      </c>
      <c r="B1980" s="24" t="s">
        <v>1381</v>
      </c>
      <c r="C1980" s="110">
        <v>0</v>
      </c>
      <c r="D1980" s="99"/>
      <c r="E1980" s="98"/>
    </row>
    <row r="1981" spans="1:5">
      <c r="A1981" s="9">
        <v>92.98</v>
      </c>
      <c r="B1981" s="26" t="s">
        <v>1377</v>
      </c>
      <c r="C1981" s="111">
        <v>0</v>
      </c>
      <c r="D1981" s="99"/>
      <c r="E1981" s="98"/>
    </row>
    <row r="1982" spans="1:5">
      <c r="A1982" s="8">
        <v>73.84</v>
      </c>
      <c r="B1982" s="24" t="s">
        <v>1426</v>
      </c>
      <c r="C1982" s="110">
        <v>24.38</v>
      </c>
      <c r="D1982" s="99"/>
      <c r="E1982" s="98"/>
    </row>
    <row r="1983" spans="1:5">
      <c r="A1983" s="9">
        <v>15.97</v>
      </c>
      <c r="B1983" s="26" t="s">
        <v>1377</v>
      </c>
      <c r="C1983" s="111">
        <v>7.77</v>
      </c>
      <c r="D1983" s="99"/>
      <c r="E1983" s="98"/>
    </row>
    <row r="1984" spans="1:5">
      <c r="A1984" s="8">
        <v>74.31</v>
      </c>
      <c r="B1984" s="24" t="s">
        <v>1386</v>
      </c>
      <c r="C1984" s="110">
        <v>41.96</v>
      </c>
      <c r="D1984" s="99"/>
      <c r="E1984" s="98"/>
    </row>
    <row r="1985" spans="1:5">
      <c r="A1985" s="9">
        <v>35.11</v>
      </c>
      <c r="B1985" s="26" t="s">
        <v>1381</v>
      </c>
      <c r="C1985" s="111">
        <v>26.1</v>
      </c>
      <c r="D1985" s="99"/>
      <c r="E1985" s="98"/>
    </row>
    <row r="1986" spans="1:5">
      <c r="A1986" s="8">
        <v>96.43</v>
      </c>
      <c r="B1986" s="24" t="s">
        <v>1377</v>
      </c>
      <c r="C1986" s="110">
        <v>30.07</v>
      </c>
      <c r="D1986" s="99"/>
      <c r="E1986" s="98"/>
    </row>
    <row r="1987" spans="1:5">
      <c r="A1987" s="9">
        <v>12.4</v>
      </c>
      <c r="B1987" s="26" t="s">
        <v>1377</v>
      </c>
      <c r="C1987" s="111">
        <v>6.93</v>
      </c>
      <c r="D1987" s="99"/>
      <c r="E1987" s="98"/>
    </row>
    <row r="1988" spans="1:5">
      <c r="A1988" s="8">
        <v>41.32</v>
      </c>
      <c r="B1988" s="24" t="s">
        <v>1377</v>
      </c>
      <c r="C1988" s="110">
        <v>26.5</v>
      </c>
      <c r="D1988" s="99"/>
      <c r="E1988" s="98"/>
    </row>
    <row r="1989" spans="1:5">
      <c r="A1989" s="9">
        <v>93.68</v>
      </c>
      <c r="B1989" s="26" t="s">
        <v>1377</v>
      </c>
      <c r="C1989" s="111">
        <v>12.83</v>
      </c>
      <c r="D1989" s="99"/>
      <c r="E1989" s="98"/>
    </row>
    <row r="1990" spans="1:5">
      <c r="A1990" s="8">
        <v>25.5</v>
      </c>
      <c r="B1990" s="24" t="s">
        <v>1426</v>
      </c>
      <c r="C1990" s="110">
        <v>6.82</v>
      </c>
      <c r="D1990" s="99"/>
      <c r="E1990" s="98"/>
    </row>
    <row r="1991" spans="1:5">
      <c r="A1991" s="9">
        <v>46.38</v>
      </c>
      <c r="B1991" s="26" t="s">
        <v>1426</v>
      </c>
      <c r="C1991" s="111">
        <v>33.770000000000003</v>
      </c>
      <c r="D1991" s="99"/>
      <c r="E1991" s="98"/>
    </row>
    <row r="1992" spans="1:5">
      <c r="A1992" s="8">
        <v>15.77</v>
      </c>
      <c r="B1992" s="24" t="s">
        <v>1377</v>
      </c>
      <c r="C1992" s="110">
        <v>13.4</v>
      </c>
      <c r="D1992" s="99"/>
      <c r="E1992" s="98"/>
    </row>
    <row r="1993" spans="1:5">
      <c r="A1993" s="9">
        <v>18.14</v>
      </c>
      <c r="B1993" s="26" t="s">
        <v>1386</v>
      </c>
      <c r="C1993" s="111">
        <v>12.82</v>
      </c>
      <c r="D1993" s="99"/>
      <c r="E1993" s="98"/>
    </row>
    <row r="1994" spans="1:5">
      <c r="A1994" s="8">
        <v>56.76</v>
      </c>
      <c r="B1994" s="24" t="s">
        <v>1381</v>
      </c>
      <c r="C1994" s="110">
        <v>19.64</v>
      </c>
      <c r="D1994" s="99"/>
      <c r="E1994" s="98"/>
    </row>
    <row r="1995" spans="1:5">
      <c r="A1995" s="9">
        <v>8.0399999999999991</v>
      </c>
      <c r="B1995" s="26" t="s">
        <v>1377</v>
      </c>
      <c r="C1995" s="111">
        <v>3.66</v>
      </c>
      <c r="D1995" s="99"/>
      <c r="E1995" s="98"/>
    </row>
    <row r="1996" spans="1:5">
      <c r="A1996" s="8">
        <v>31.7</v>
      </c>
      <c r="B1996" s="24" t="s">
        <v>1426</v>
      </c>
      <c r="C1996" s="110">
        <v>22.56</v>
      </c>
      <c r="D1996" s="99"/>
      <c r="E1996" s="98"/>
    </row>
    <row r="1997" spans="1:5">
      <c r="A1997" s="9">
        <v>13.45</v>
      </c>
      <c r="B1997" s="26" t="s">
        <v>1377</v>
      </c>
      <c r="C1997" s="111">
        <v>11.41</v>
      </c>
      <c r="D1997" s="99"/>
      <c r="E1997" s="98"/>
    </row>
    <row r="1998" spans="1:5">
      <c r="A1998" s="8">
        <v>54.19</v>
      </c>
      <c r="B1998" s="24" t="s">
        <v>1377</v>
      </c>
      <c r="C1998" s="110">
        <v>39.520000000000003</v>
      </c>
      <c r="D1998" s="99"/>
      <c r="E1998" s="98"/>
    </row>
    <row r="1999" spans="1:5">
      <c r="A1999" s="9">
        <v>42</v>
      </c>
      <c r="B1999" s="26" t="s">
        <v>1377</v>
      </c>
      <c r="C1999" s="111">
        <v>6.4</v>
      </c>
      <c r="D1999" s="99"/>
      <c r="E1999" s="98"/>
    </row>
    <row r="2000" spans="1:5">
      <c r="A2000" s="8">
        <v>25.33</v>
      </c>
      <c r="B2000" s="24" t="s">
        <v>1377</v>
      </c>
      <c r="C2000" s="110">
        <v>0</v>
      </c>
      <c r="D2000" s="99"/>
      <c r="E2000" s="98"/>
    </row>
    <row r="2001" spans="1:5">
      <c r="A2001" s="9">
        <v>80.3</v>
      </c>
      <c r="B2001" s="26" t="s">
        <v>1377</v>
      </c>
      <c r="C2001" s="111">
        <v>43.73</v>
      </c>
      <c r="D2001" s="99"/>
      <c r="E2001" s="98"/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6DBC4-2238-40B8-BD30-C656FB96B1AE}">
  <dimension ref="A2:F9"/>
  <sheetViews>
    <sheetView workbookViewId="0">
      <selection activeCell="B3" sqref="B3"/>
    </sheetView>
  </sheetViews>
  <sheetFormatPr defaultRowHeight="15"/>
  <cols>
    <col min="1" max="1" width="11.42578125" bestFit="1" customWidth="1"/>
    <col min="2" max="2" width="25" bestFit="1" customWidth="1"/>
    <col min="3" max="4" width="23.5703125" bestFit="1" customWidth="1"/>
  </cols>
  <sheetData>
    <row r="2" spans="1:6">
      <c r="F2" s="112" t="s">
        <v>4238</v>
      </c>
    </row>
    <row r="3" spans="1:6">
      <c r="A3" s="75" t="s">
        <v>3</v>
      </c>
      <c r="B3" t="s">
        <v>4415</v>
      </c>
      <c r="F3">
        <f>'21-26'!W2/'21-26'!X2*100</f>
        <v>17.95</v>
      </c>
    </row>
    <row r="4" spans="1:6">
      <c r="A4" t="s">
        <v>23</v>
      </c>
      <c r="B4" s="76">
        <v>370</v>
      </c>
    </row>
    <row r="5" spans="1:6">
      <c r="A5" t="s">
        <v>31</v>
      </c>
      <c r="B5" s="76">
        <v>368</v>
      </c>
    </row>
    <row r="6" spans="1:6">
      <c r="A6" t="s">
        <v>10</v>
      </c>
      <c r="B6" s="76">
        <v>383</v>
      </c>
    </row>
    <row r="7" spans="1:6">
      <c r="A7" t="s">
        <v>1360</v>
      </c>
      <c r="B7" s="76">
        <v>406</v>
      </c>
    </row>
    <row r="8" spans="1:6">
      <c r="A8" t="s">
        <v>44</v>
      </c>
      <c r="B8" s="76">
        <v>438</v>
      </c>
    </row>
    <row r="9" spans="1:6">
      <c r="A9" t="s">
        <v>1361</v>
      </c>
      <c r="B9" s="76">
        <v>1965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B64D5-7E7E-4A0E-8C3F-0CF02C30EA27}">
  <dimension ref="A3:E9"/>
  <sheetViews>
    <sheetView workbookViewId="0">
      <selection activeCell="H11" sqref="H11"/>
    </sheetView>
  </sheetViews>
  <sheetFormatPr defaultRowHeight="15"/>
  <cols>
    <col min="1" max="1" width="26.140625" bestFit="1" customWidth="1"/>
    <col min="2" max="2" width="13.5703125" bestFit="1" customWidth="1"/>
    <col min="3" max="3" width="13" bestFit="1" customWidth="1"/>
    <col min="4" max="4" width="10.42578125" bestFit="1" customWidth="1"/>
    <col min="5" max="5" width="11.42578125" bestFit="1" customWidth="1"/>
    <col min="6" max="6" width="10.42578125" bestFit="1" customWidth="1"/>
    <col min="7" max="7" width="13" bestFit="1" customWidth="1"/>
    <col min="8" max="8" width="10.42578125" bestFit="1" customWidth="1"/>
    <col min="9" max="9" width="13.7109375" bestFit="1" customWidth="1"/>
    <col min="10" max="10" width="11" bestFit="1" customWidth="1"/>
    <col min="11" max="11" width="13" bestFit="1" customWidth="1"/>
    <col min="12" max="12" width="10.42578125" bestFit="1" customWidth="1"/>
    <col min="13" max="13" width="14.140625" bestFit="1" customWidth="1"/>
    <col min="14" max="14" width="15.28515625" bestFit="1" customWidth="1"/>
    <col min="15" max="15" width="13" bestFit="1" customWidth="1"/>
    <col min="16" max="16" width="10.42578125" bestFit="1" customWidth="1"/>
    <col min="17" max="17" width="18.42578125" bestFit="1" customWidth="1"/>
    <col min="18" max="18" width="11.42578125" bestFit="1" customWidth="1"/>
  </cols>
  <sheetData>
    <row r="3" spans="1:5">
      <c r="A3" s="75" t="s">
        <v>4248</v>
      </c>
      <c r="B3" s="75" t="s">
        <v>1364</v>
      </c>
    </row>
    <row r="4" spans="1:5">
      <c r="A4" s="75" t="s">
        <v>1368</v>
      </c>
      <c r="B4" t="s">
        <v>1384</v>
      </c>
      <c r="C4" t="s">
        <v>1390</v>
      </c>
      <c r="D4" t="s">
        <v>1375</v>
      </c>
      <c r="E4" t="s">
        <v>1361</v>
      </c>
    </row>
    <row r="5" spans="1:5">
      <c r="A5" t="s">
        <v>1377</v>
      </c>
      <c r="B5" s="76">
        <v>16898.559999999994</v>
      </c>
      <c r="C5" s="76">
        <v>17391.619999999992</v>
      </c>
      <c r="D5" s="76">
        <v>16583.169999999991</v>
      </c>
      <c r="E5" s="76">
        <v>50873.349999999977</v>
      </c>
    </row>
    <row r="6" spans="1:5">
      <c r="A6" t="s">
        <v>1386</v>
      </c>
      <c r="B6" s="76">
        <v>4882.78</v>
      </c>
      <c r="C6" s="76">
        <v>5518.2099999999973</v>
      </c>
      <c r="D6" s="76">
        <v>5247.1200000000026</v>
      </c>
      <c r="E6" s="76">
        <v>15648.11</v>
      </c>
    </row>
    <row r="7" spans="1:5">
      <c r="A7" t="s">
        <v>1381</v>
      </c>
      <c r="B7" s="76">
        <v>5642.4600000000019</v>
      </c>
      <c r="C7" s="76">
        <v>4777.9900000000007</v>
      </c>
      <c r="D7" s="76">
        <v>5365.6099999999988</v>
      </c>
      <c r="E7" s="76">
        <v>15786.060000000001</v>
      </c>
    </row>
    <row r="8" spans="1:5">
      <c r="A8" t="s">
        <v>1426</v>
      </c>
      <c r="B8" s="76">
        <v>7041.7000000000025</v>
      </c>
      <c r="C8" s="76">
        <v>5788.7799999999988</v>
      </c>
      <c r="D8" s="76">
        <v>5755.45</v>
      </c>
      <c r="E8" s="76">
        <v>18585.93</v>
      </c>
    </row>
    <row r="9" spans="1:5">
      <c r="A9" t="s">
        <v>1361</v>
      </c>
      <c r="B9" s="76">
        <v>34465.5</v>
      </c>
      <c r="C9" s="76">
        <v>33476.599999999991</v>
      </c>
      <c r="D9" s="76">
        <v>32951.349999999991</v>
      </c>
      <c r="E9" s="76">
        <v>100893.44999999998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642A3-D912-4095-8296-BCC5BBD7E982}">
  <dimension ref="A1:C2001"/>
  <sheetViews>
    <sheetView workbookViewId="0"/>
  </sheetViews>
  <sheetFormatPr defaultRowHeight="15"/>
  <cols>
    <col min="2" max="2" width="12.85546875" bestFit="1" customWidth="1"/>
  </cols>
  <sheetData>
    <row r="1" spans="1:3" ht="36">
      <c r="A1" s="1" t="s">
        <v>1356</v>
      </c>
      <c r="B1" s="1" t="s">
        <v>1364</v>
      </c>
      <c r="C1" s="1" t="s">
        <v>1368</v>
      </c>
    </row>
    <row r="2" spans="1:3">
      <c r="A2" s="24">
        <v>73.8</v>
      </c>
      <c r="B2" s="70" t="s">
        <v>1375</v>
      </c>
      <c r="C2" s="24" t="s">
        <v>1377</v>
      </c>
    </row>
    <row r="3" spans="1:3">
      <c r="A3" s="26">
        <v>6.55</v>
      </c>
      <c r="B3" s="71" t="s">
        <v>1375</v>
      </c>
      <c r="C3" s="26" t="s">
        <v>1381</v>
      </c>
    </row>
    <row r="4" spans="1:3">
      <c r="A4" s="24">
        <v>47.65</v>
      </c>
      <c r="B4" s="70" t="s">
        <v>1384</v>
      </c>
      <c r="C4" s="24" t="s">
        <v>1386</v>
      </c>
    </row>
    <row r="5" spans="1:3">
      <c r="A5" s="26">
        <v>7.33</v>
      </c>
      <c r="B5" s="71" t="s">
        <v>1390</v>
      </c>
      <c r="C5" s="26" t="s">
        <v>1386</v>
      </c>
    </row>
    <row r="6" spans="1:3">
      <c r="A6" s="24">
        <v>58.02</v>
      </c>
      <c r="B6" s="70" t="s">
        <v>1390</v>
      </c>
      <c r="C6" s="24" t="s">
        <v>1386</v>
      </c>
    </row>
    <row r="7" spans="1:3">
      <c r="A7" s="26">
        <v>25.12</v>
      </c>
      <c r="B7" s="71" t="s">
        <v>1375</v>
      </c>
      <c r="C7" s="26" t="s">
        <v>1377</v>
      </c>
    </row>
    <row r="8" spans="1:3">
      <c r="A8" s="24">
        <v>80.930000000000007</v>
      </c>
      <c r="B8" s="70" t="s">
        <v>1390</v>
      </c>
      <c r="C8" s="24" t="s">
        <v>1377</v>
      </c>
    </row>
    <row r="9" spans="1:3">
      <c r="A9" s="26">
        <v>82.82</v>
      </c>
      <c r="B9" s="71" t="s">
        <v>1390</v>
      </c>
      <c r="C9" s="26" t="s">
        <v>1377</v>
      </c>
    </row>
    <row r="10" spans="1:3">
      <c r="A10" s="24">
        <v>66.27</v>
      </c>
      <c r="B10" s="70" t="s">
        <v>1390</v>
      </c>
      <c r="C10" s="24" t="s">
        <v>1386</v>
      </c>
    </row>
    <row r="11" spans="1:3">
      <c r="A11" s="26">
        <v>62.07</v>
      </c>
      <c r="B11" s="71" t="s">
        <v>1375</v>
      </c>
      <c r="C11" s="26" t="s">
        <v>1386</v>
      </c>
    </row>
    <row r="12" spans="1:3">
      <c r="A12" s="24">
        <v>33.270000000000003</v>
      </c>
      <c r="B12" s="70" t="s">
        <v>1390</v>
      </c>
      <c r="C12" s="24" t="s">
        <v>1386</v>
      </c>
    </row>
    <row r="13" spans="1:3">
      <c r="A13" s="26">
        <v>48.96</v>
      </c>
      <c r="B13" s="71" t="s">
        <v>1390</v>
      </c>
      <c r="C13" s="26" t="s">
        <v>1377</v>
      </c>
    </row>
    <row r="14" spans="1:3">
      <c r="A14" s="24">
        <v>69.53</v>
      </c>
      <c r="B14" s="70" t="s">
        <v>1384</v>
      </c>
      <c r="C14" s="24" t="s">
        <v>1386</v>
      </c>
    </row>
    <row r="15" spans="1:3">
      <c r="A15" s="26">
        <v>85.65</v>
      </c>
      <c r="B15" s="71" t="s">
        <v>1390</v>
      </c>
      <c r="C15" s="26" t="s">
        <v>1377</v>
      </c>
    </row>
    <row r="16" spans="1:3">
      <c r="A16" s="24">
        <v>89.29</v>
      </c>
      <c r="B16" s="70" t="s">
        <v>1384</v>
      </c>
      <c r="C16" s="24" t="s">
        <v>1377</v>
      </c>
    </row>
    <row r="17" spans="1:3">
      <c r="A17" s="26">
        <v>24.81</v>
      </c>
      <c r="B17" s="71" t="s">
        <v>1375</v>
      </c>
      <c r="C17" s="26" t="s">
        <v>1426</v>
      </c>
    </row>
    <row r="18" spans="1:3">
      <c r="A18" s="24">
        <v>85.93</v>
      </c>
      <c r="B18" s="70" t="s">
        <v>1375</v>
      </c>
      <c r="C18" s="24" t="s">
        <v>1386</v>
      </c>
    </row>
    <row r="19" spans="1:3">
      <c r="A19" s="26">
        <v>53.56</v>
      </c>
      <c r="B19" s="71" t="s">
        <v>1375</v>
      </c>
      <c r="C19" s="26" t="s">
        <v>1386</v>
      </c>
    </row>
    <row r="20" spans="1:3">
      <c r="A20" s="24">
        <v>37.19</v>
      </c>
      <c r="B20" s="70" t="s">
        <v>1375</v>
      </c>
      <c r="C20" s="24" t="s">
        <v>1377</v>
      </c>
    </row>
    <row r="21" spans="1:3">
      <c r="A21" s="26">
        <v>75.56</v>
      </c>
      <c r="B21" s="71" t="s">
        <v>1384</v>
      </c>
      <c r="C21" s="26" t="s">
        <v>1426</v>
      </c>
    </row>
    <row r="22" spans="1:3">
      <c r="A22" s="24">
        <v>68.150000000000006</v>
      </c>
      <c r="B22" s="70" t="s">
        <v>1390</v>
      </c>
      <c r="C22" s="24" t="s">
        <v>1377</v>
      </c>
    </row>
    <row r="23" spans="1:3">
      <c r="A23" s="26">
        <v>70.010000000000005</v>
      </c>
      <c r="B23" s="71" t="s">
        <v>1384</v>
      </c>
      <c r="C23" s="26" t="s">
        <v>1377</v>
      </c>
    </row>
    <row r="24" spans="1:3">
      <c r="A24" s="24">
        <v>83.66</v>
      </c>
      <c r="B24" s="70" t="s">
        <v>1384</v>
      </c>
      <c r="C24" s="24" t="s">
        <v>1381</v>
      </c>
    </row>
    <row r="25" spans="1:3">
      <c r="A25" s="26">
        <v>48.94</v>
      </c>
      <c r="B25" s="71" t="s">
        <v>1384</v>
      </c>
      <c r="C25" s="26" t="s">
        <v>1377</v>
      </c>
    </row>
    <row r="26" spans="1:3">
      <c r="A26" s="24">
        <v>12.57</v>
      </c>
      <c r="B26" s="70" t="s">
        <v>1384</v>
      </c>
      <c r="C26" s="24" t="s">
        <v>1386</v>
      </c>
    </row>
    <row r="27" spans="1:3">
      <c r="A27" s="26">
        <v>13.03</v>
      </c>
      <c r="B27" s="71" t="s">
        <v>1375</v>
      </c>
      <c r="C27" s="26" t="s">
        <v>1386</v>
      </c>
    </row>
    <row r="28" spans="1:3">
      <c r="A28" s="24">
        <v>67.02</v>
      </c>
      <c r="B28" s="70" t="s">
        <v>1390</v>
      </c>
      <c r="C28" s="24" t="s">
        <v>1381</v>
      </c>
    </row>
    <row r="29" spans="1:3">
      <c r="A29" s="26">
        <v>62.13</v>
      </c>
      <c r="B29" s="71" t="s">
        <v>1375</v>
      </c>
      <c r="C29" s="26" t="s">
        <v>1377</v>
      </c>
    </row>
    <row r="30" spans="1:3">
      <c r="A30" s="24">
        <v>20.25</v>
      </c>
      <c r="B30" s="70" t="s">
        <v>1375</v>
      </c>
      <c r="C30" s="24" t="s">
        <v>1386</v>
      </c>
    </row>
    <row r="31" spans="1:3">
      <c r="A31" s="26">
        <v>22.35</v>
      </c>
      <c r="B31" s="71" t="s">
        <v>1384</v>
      </c>
      <c r="C31" s="26" t="s">
        <v>1386</v>
      </c>
    </row>
    <row r="32" spans="1:3">
      <c r="A32" s="24">
        <v>47.99</v>
      </c>
      <c r="B32" s="70" t="s">
        <v>1375</v>
      </c>
      <c r="C32" s="24" t="s">
        <v>1377</v>
      </c>
    </row>
    <row r="33" spans="1:3">
      <c r="A33" s="26">
        <v>19.41</v>
      </c>
      <c r="B33" s="71" t="s">
        <v>1384</v>
      </c>
      <c r="C33" s="26" t="s">
        <v>1426</v>
      </c>
    </row>
    <row r="34" spans="1:3">
      <c r="A34" s="24">
        <v>83.59</v>
      </c>
      <c r="B34" s="70" t="s">
        <v>1390</v>
      </c>
      <c r="C34" s="24" t="s">
        <v>1377</v>
      </c>
    </row>
    <row r="35" spans="1:3">
      <c r="A35" s="26">
        <v>56.99</v>
      </c>
      <c r="B35" s="71" t="s">
        <v>1375</v>
      </c>
      <c r="C35" s="26" t="s">
        <v>1377</v>
      </c>
    </row>
    <row r="36" spans="1:3">
      <c r="A36" s="24">
        <v>27.99</v>
      </c>
      <c r="B36" s="70" t="s">
        <v>1384</v>
      </c>
      <c r="C36" s="24" t="s">
        <v>1377</v>
      </c>
    </row>
    <row r="37" spans="1:3">
      <c r="A37" s="26">
        <v>82.86</v>
      </c>
      <c r="B37" s="71" t="s">
        <v>1375</v>
      </c>
      <c r="C37" s="26" t="s">
        <v>1377</v>
      </c>
    </row>
    <row r="38" spans="1:3">
      <c r="A38" s="24">
        <v>92.17</v>
      </c>
      <c r="B38" s="70" t="s">
        <v>1375</v>
      </c>
      <c r="C38" s="24" t="s">
        <v>1377</v>
      </c>
    </row>
    <row r="39" spans="1:3">
      <c r="A39" s="26">
        <v>82.07</v>
      </c>
      <c r="B39" s="71" t="s">
        <v>1384</v>
      </c>
      <c r="C39" s="26" t="s">
        <v>1377</v>
      </c>
    </row>
    <row r="40" spans="1:3">
      <c r="A40" s="24">
        <v>15.09</v>
      </c>
      <c r="B40" s="70" t="s">
        <v>1390</v>
      </c>
      <c r="C40" s="24" t="s">
        <v>1381</v>
      </c>
    </row>
    <row r="41" spans="1:3">
      <c r="A41" s="26">
        <v>51.83</v>
      </c>
      <c r="B41" s="71" t="s">
        <v>1390</v>
      </c>
      <c r="C41" s="26" t="s">
        <v>1381</v>
      </c>
    </row>
    <row r="42" spans="1:3">
      <c r="A42" s="24">
        <v>35.799999999999997</v>
      </c>
      <c r="B42" s="70" t="s">
        <v>1390</v>
      </c>
      <c r="C42" s="24" t="s">
        <v>1386</v>
      </c>
    </row>
    <row r="43" spans="1:3">
      <c r="A43" s="26">
        <v>22.48</v>
      </c>
      <c r="B43" s="71" t="s">
        <v>1390</v>
      </c>
      <c r="C43" s="26" t="s">
        <v>1381</v>
      </c>
    </row>
    <row r="44" spans="1:3">
      <c r="A44" s="24">
        <v>19.329999999999998</v>
      </c>
      <c r="B44" s="70" t="s">
        <v>1390</v>
      </c>
      <c r="C44" s="24" t="s">
        <v>1386</v>
      </c>
    </row>
    <row r="45" spans="1:3">
      <c r="A45" s="26">
        <v>50.09</v>
      </c>
      <c r="B45" s="71" t="s">
        <v>1384</v>
      </c>
      <c r="C45" s="26" t="s">
        <v>1377</v>
      </c>
    </row>
    <row r="46" spans="1:3">
      <c r="A46" s="24">
        <v>29.77</v>
      </c>
      <c r="B46" s="70" t="s">
        <v>1375</v>
      </c>
      <c r="C46" s="24" t="s">
        <v>1386</v>
      </c>
    </row>
    <row r="47" spans="1:3">
      <c r="A47" s="26">
        <v>40.090000000000003</v>
      </c>
      <c r="B47" s="71" t="s">
        <v>1384</v>
      </c>
      <c r="C47" s="26" t="s">
        <v>1426</v>
      </c>
    </row>
    <row r="48" spans="1:3">
      <c r="A48" s="24">
        <v>50.41</v>
      </c>
      <c r="B48" s="70" t="s">
        <v>1390</v>
      </c>
      <c r="C48" s="24" t="s">
        <v>1377</v>
      </c>
    </row>
    <row r="49" spans="1:3">
      <c r="A49" s="26">
        <v>63.21</v>
      </c>
      <c r="B49" s="71" t="s">
        <v>1384</v>
      </c>
      <c r="C49" s="26" t="s">
        <v>1381</v>
      </c>
    </row>
    <row r="50" spans="1:3">
      <c r="A50" s="24">
        <v>76.260000000000005</v>
      </c>
      <c r="B50" s="70" t="s">
        <v>1384</v>
      </c>
      <c r="C50" s="24" t="s">
        <v>1426</v>
      </c>
    </row>
    <row r="51" spans="1:3">
      <c r="A51" s="26">
        <v>99.08</v>
      </c>
      <c r="B51" s="71" t="s">
        <v>1384</v>
      </c>
      <c r="C51" s="26" t="s">
        <v>1377</v>
      </c>
    </row>
    <row r="52" spans="1:3">
      <c r="A52" s="24">
        <v>31.93</v>
      </c>
      <c r="B52" s="70" t="s">
        <v>1384</v>
      </c>
      <c r="C52" s="24" t="s">
        <v>1377</v>
      </c>
    </row>
    <row r="53" spans="1:3">
      <c r="A53" s="26">
        <v>67.97</v>
      </c>
      <c r="B53" s="71" t="s">
        <v>1390</v>
      </c>
      <c r="C53" s="26" t="s">
        <v>1426</v>
      </c>
    </row>
    <row r="54" spans="1:3">
      <c r="A54" s="24">
        <v>35.17</v>
      </c>
      <c r="B54" s="70" t="s">
        <v>1375</v>
      </c>
      <c r="C54" s="24" t="s">
        <v>1381</v>
      </c>
    </row>
    <row r="55" spans="1:3">
      <c r="A55" s="26">
        <v>54.3</v>
      </c>
      <c r="B55" s="71" t="s">
        <v>1384</v>
      </c>
      <c r="C55" s="26" t="s">
        <v>1426</v>
      </c>
    </row>
    <row r="56" spans="1:3">
      <c r="A56" s="24">
        <v>10.67</v>
      </c>
      <c r="B56" s="70" t="s">
        <v>1390</v>
      </c>
      <c r="C56" s="24" t="s">
        <v>1381</v>
      </c>
    </row>
    <row r="57" spans="1:3">
      <c r="A57" s="26">
        <v>29.45</v>
      </c>
      <c r="B57" s="71" t="s">
        <v>1384</v>
      </c>
      <c r="C57" s="26" t="s">
        <v>1381</v>
      </c>
    </row>
    <row r="58" spans="1:3">
      <c r="A58" s="24">
        <v>43.28</v>
      </c>
      <c r="B58" s="70" t="s">
        <v>1375</v>
      </c>
      <c r="C58" s="24" t="s">
        <v>1377</v>
      </c>
    </row>
    <row r="59" spans="1:3">
      <c r="A59" s="26">
        <v>70.63</v>
      </c>
      <c r="B59" s="71" t="s">
        <v>1390</v>
      </c>
      <c r="C59" s="26" t="s">
        <v>1381</v>
      </c>
    </row>
    <row r="60" spans="1:3">
      <c r="A60" s="24">
        <v>37.06</v>
      </c>
      <c r="B60" s="70" t="s">
        <v>1384</v>
      </c>
      <c r="C60" s="24" t="s">
        <v>1377</v>
      </c>
    </row>
    <row r="61" spans="1:3">
      <c r="A61" s="26">
        <v>26.39</v>
      </c>
      <c r="B61" s="71" t="s">
        <v>1384</v>
      </c>
      <c r="C61" s="26" t="s">
        <v>1386</v>
      </c>
    </row>
    <row r="62" spans="1:3">
      <c r="A62" s="24">
        <v>28</v>
      </c>
      <c r="B62" s="70" t="s">
        <v>1384</v>
      </c>
      <c r="C62" s="24" t="s">
        <v>1381</v>
      </c>
    </row>
    <row r="63" spans="1:3">
      <c r="A63" s="26">
        <v>86.85</v>
      </c>
      <c r="B63" s="71" t="s">
        <v>1375</v>
      </c>
      <c r="C63" s="26" t="s">
        <v>1381</v>
      </c>
    </row>
    <row r="64" spans="1:3">
      <c r="A64" s="24">
        <v>50.15</v>
      </c>
      <c r="B64" s="70" t="s">
        <v>1375</v>
      </c>
      <c r="C64" s="24" t="s">
        <v>1377</v>
      </c>
    </row>
    <row r="65" spans="1:3">
      <c r="A65" s="26">
        <v>44.51</v>
      </c>
      <c r="B65" s="71" t="s">
        <v>1375</v>
      </c>
      <c r="C65" s="26" t="s">
        <v>1426</v>
      </c>
    </row>
    <row r="66" spans="1:3">
      <c r="A66" s="24">
        <v>37.409999999999997</v>
      </c>
      <c r="B66" s="70" t="s">
        <v>1390</v>
      </c>
      <c r="C66" s="24" t="s">
        <v>1381</v>
      </c>
    </row>
    <row r="67" spans="1:3">
      <c r="A67" s="26">
        <v>85.91</v>
      </c>
      <c r="B67" s="71" t="s">
        <v>1384</v>
      </c>
      <c r="C67" s="26" t="s">
        <v>1377</v>
      </c>
    </row>
    <row r="68" spans="1:3">
      <c r="A68" s="24">
        <v>86.78</v>
      </c>
      <c r="B68" s="70" t="s">
        <v>1375</v>
      </c>
      <c r="C68" s="24" t="s">
        <v>1381</v>
      </c>
    </row>
    <row r="69" spans="1:3">
      <c r="A69" s="26">
        <v>42.67</v>
      </c>
      <c r="B69" s="71" t="s">
        <v>1375</v>
      </c>
      <c r="C69" s="26" t="s">
        <v>1381</v>
      </c>
    </row>
    <row r="70" spans="1:3">
      <c r="A70" s="24">
        <v>31.25</v>
      </c>
      <c r="B70" s="70" t="s">
        <v>1390</v>
      </c>
      <c r="C70" s="24" t="s">
        <v>1381</v>
      </c>
    </row>
    <row r="71" spans="1:3">
      <c r="A71" s="26">
        <v>59.71</v>
      </c>
      <c r="B71" s="71" t="s">
        <v>1390</v>
      </c>
      <c r="C71" s="26" t="s">
        <v>1377</v>
      </c>
    </row>
    <row r="72" spans="1:3">
      <c r="A72" s="24">
        <v>90.78</v>
      </c>
      <c r="B72" s="70" t="s">
        <v>1384</v>
      </c>
      <c r="C72" s="24" t="s">
        <v>1377</v>
      </c>
    </row>
    <row r="73" spans="1:3">
      <c r="A73" s="26">
        <v>72.14</v>
      </c>
      <c r="B73" s="71" t="s">
        <v>1384</v>
      </c>
      <c r="C73" s="26" t="s">
        <v>1386</v>
      </c>
    </row>
    <row r="74" spans="1:3">
      <c r="A74" s="24">
        <v>38.83</v>
      </c>
      <c r="B74" s="70" t="s">
        <v>1375</v>
      </c>
      <c r="C74" s="24" t="s">
        <v>1386</v>
      </c>
    </row>
    <row r="75" spans="1:3">
      <c r="A75" s="26">
        <v>58.71</v>
      </c>
      <c r="B75" s="71" t="s">
        <v>1375</v>
      </c>
      <c r="C75" s="26" t="s">
        <v>1381</v>
      </c>
    </row>
    <row r="76" spans="1:3">
      <c r="A76" s="24">
        <v>6.16</v>
      </c>
      <c r="B76" s="70" t="s">
        <v>1384</v>
      </c>
      <c r="C76" s="24" t="s">
        <v>1426</v>
      </c>
    </row>
    <row r="77" spans="1:3">
      <c r="A77" s="26">
        <v>58.47</v>
      </c>
      <c r="B77" s="71" t="s">
        <v>1384</v>
      </c>
      <c r="C77" s="26" t="s">
        <v>1377</v>
      </c>
    </row>
    <row r="78" spans="1:3">
      <c r="A78" s="24">
        <v>36.700000000000003</v>
      </c>
      <c r="B78" s="70" t="s">
        <v>1390</v>
      </c>
      <c r="C78" s="24" t="s">
        <v>1426</v>
      </c>
    </row>
    <row r="79" spans="1:3">
      <c r="A79" s="26">
        <v>80.02</v>
      </c>
      <c r="B79" s="71" t="s">
        <v>1390</v>
      </c>
      <c r="C79" s="26" t="s">
        <v>1426</v>
      </c>
    </row>
    <row r="80" spans="1:3">
      <c r="A80" s="24">
        <v>98.89</v>
      </c>
      <c r="B80" s="70" t="s">
        <v>1375</v>
      </c>
      <c r="C80" s="24" t="s">
        <v>1426</v>
      </c>
    </row>
    <row r="81" spans="1:3">
      <c r="A81" s="26">
        <v>89.2</v>
      </c>
      <c r="B81" s="71" t="s">
        <v>1390</v>
      </c>
      <c r="C81" s="26" t="s">
        <v>1386</v>
      </c>
    </row>
    <row r="82" spans="1:3">
      <c r="A82" s="24">
        <v>98.15</v>
      </c>
      <c r="B82" s="70" t="s">
        <v>1390</v>
      </c>
      <c r="C82" s="24" t="s">
        <v>1386</v>
      </c>
    </row>
    <row r="83" spans="1:3">
      <c r="A83" s="26">
        <v>33.61</v>
      </c>
      <c r="B83" s="71" t="s">
        <v>1384</v>
      </c>
      <c r="C83" s="26" t="s">
        <v>1377</v>
      </c>
    </row>
    <row r="84" spans="1:3">
      <c r="A84" s="24">
        <v>18.62</v>
      </c>
      <c r="B84" s="70" t="s">
        <v>1375</v>
      </c>
      <c r="C84" s="24" t="s">
        <v>1377</v>
      </c>
    </row>
    <row r="85" spans="1:3">
      <c r="A85" s="26">
        <v>90.47</v>
      </c>
      <c r="B85" s="71" t="s">
        <v>1375</v>
      </c>
      <c r="C85" s="26" t="s">
        <v>1386</v>
      </c>
    </row>
    <row r="86" spans="1:3">
      <c r="A86" s="24">
        <v>61.77</v>
      </c>
      <c r="B86" s="70" t="s">
        <v>1375</v>
      </c>
      <c r="C86" s="24" t="s">
        <v>1381</v>
      </c>
    </row>
    <row r="87" spans="1:3">
      <c r="A87" s="26">
        <v>44.3</v>
      </c>
      <c r="B87" s="71" t="s">
        <v>1375</v>
      </c>
      <c r="C87" s="26" t="s">
        <v>1386</v>
      </c>
    </row>
    <row r="88" spans="1:3">
      <c r="A88" s="24"/>
      <c r="B88" s="70" t="s">
        <v>1390</v>
      </c>
      <c r="C88" s="24" t="s">
        <v>1426</v>
      </c>
    </row>
    <row r="89" spans="1:3">
      <c r="A89" s="26">
        <v>9.25</v>
      </c>
      <c r="B89" s="71" t="s">
        <v>1384</v>
      </c>
      <c r="C89" s="26" t="s">
        <v>1377</v>
      </c>
    </row>
    <row r="90" spans="1:3">
      <c r="A90" s="24">
        <v>11.53</v>
      </c>
      <c r="B90" s="70" t="s">
        <v>1390</v>
      </c>
      <c r="C90" s="24" t="s">
        <v>1377</v>
      </c>
    </row>
    <row r="91" spans="1:3">
      <c r="A91" s="26">
        <v>67.709999999999994</v>
      </c>
      <c r="B91" s="71" t="s">
        <v>1390</v>
      </c>
      <c r="C91" s="26" t="s">
        <v>1377</v>
      </c>
    </row>
    <row r="92" spans="1:3">
      <c r="A92" s="24">
        <v>65.319999999999993</v>
      </c>
      <c r="B92" s="70" t="s">
        <v>1384</v>
      </c>
      <c r="C92" s="24" t="s">
        <v>1426</v>
      </c>
    </row>
    <row r="93" spans="1:3">
      <c r="A93" s="26"/>
      <c r="B93" s="71" t="s">
        <v>1390</v>
      </c>
      <c r="C93" s="26" t="s">
        <v>1426</v>
      </c>
    </row>
    <row r="94" spans="1:3">
      <c r="A94" s="24">
        <v>58.29</v>
      </c>
      <c r="B94" s="70" t="s">
        <v>1390</v>
      </c>
      <c r="C94" s="24" t="s">
        <v>1377</v>
      </c>
    </row>
    <row r="95" spans="1:3">
      <c r="A95" s="26">
        <v>42.3</v>
      </c>
      <c r="B95" s="71" t="s">
        <v>1390</v>
      </c>
      <c r="C95" s="26" t="s">
        <v>1381</v>
      </c>
    </row>
    <row r="96" spans="1:3">
      <c r="A96" s="24">
        <v>59.18</v>
      </c>
      <c r="B96" s="70" t="s">
        <v>1384</v>
      </c>
      <c r="C96" s="24" t="s">
        <v>1426</v>
      </c>
    </row>
    <row r="97" spans="1:3">
      <c r="A97" s="26">
        <v>21.51</v>
      </c>
      <c r="B97" s="71" t="s">
        <v>1390</v>
      </c>
      <c r="C97" s="26" t="s">
        <v>1386</v>
      </c>
    </row>
    <row r="98" spans="1:3">
      <c r="A98" s="24">
        <v>99.93</v>
      </c>
      <c r="B98" s="70" t="s">
        <v>1384</v>
      </c>
      <c r="C98" s="24" t="s">
        <v>1377</v>
      </c>
    </row>
    <row r="99" spans="1:3">
      <c r="A99" s="26">
        <v>77.17</v>
      </c>
      <c r="B99" s="71" t="s">
        <v>1375</v>
      </c>
      <c r="C99" s="26" t="s">
        <v>1381</v>
      </c>
    </row>
    <row r="100" spans="1:3">
      <c r="A100" s="24">
        <v>78.430000000000007</v>
      </c>
      <c r="B100" s="70" t="s">
        <v>1390</v>
      </c>
      <c r="C100" s="24" t="s">
        <v>1381</v>
      </c>
    </row>
    <row r="101" spans="1:3">
      <c r="A101" s="26">
        <v>87.18</v>
      </c>
      <c r="B101" s="71" t="s">
        <v>1390</v>
      </c>
      <c r="C101" s="26" t="s">
        <v>1377</v>
      </c>
    </row>
    <row r="102" spans="1:3">
      <c r="A102" s="24">
        <v>75.73</v>
      </c>
      <c r="B102" s="70" t="s">
        <v>1390</v>
      </c>
      <c r="C102" s="24" t="s">
        <v>1386</v>
      </c>
    </row>
    <row r="103" spans="1:3">
      <c r="A103" s="26">
        <v>15.41</v>
      </c>
      <c r="B103" s="71" t="s">
        <v>1375</v>
      </c>
      <c r="C103" s="26" t="s">
        <v>1426</v>
      </c>
    </row>
    <row r="104" spans="1:3">
      <c r="A104" s="24">
        <v>92.33</v>
      </c>
      <c r="B104" s="70" t="s">
        <v>1390</v>
      </c>
      <c r="C104" s="24" t="s">
        <v>1377</v>
      </c>
    </row>
    <row r="105" spans="1:3">
      <c r="A105" s="26">
        <v>90.12</v>
      </c>
      <c r="B105" s="71" t="s">
        <v>1375</v>
      </c>
      <c r="C105" s="26" t="s">
        <v>1377</v>
      </c>
    </row>
    <row r="106" spans="1:3">
      <c r="A106" s="24">
        <v>54.21</v>
      </c>
      <c r="B106" s="70" t="s">
        <v>1384</v>
      </c>
      <c r="C106" s="24" t="s">
        <v>1426</v>
      </c>
    </row>
    <row r="107" spans="1:3">
      <c r="A107" s="26">
        <v>59.66</v>
      </c>
      <c r="B107" s="71" t="s">
        <v>1390</v>
      </c>
      <c r="C107" s="26" t="s">
        <v>1381</v>
      </c>
    </row>
    <row r="108" spans="1:3">
      <c r="A108" s="24">
        <v>94.19</v>
      </c>
      <c r="B108" s="70" t="s">
        <v>1390</v>
      </c>
      <c r="C108" s="24" t="s">
        <v>1381</v>
      </c>
    </row>
    <row r="109" spans="1:3">
      <c r="A109" s="26">
        <v>52.45</v>
      </c>
      <c r="B109" s="71" t="s">
        <v>1375</v>
      </c>
      <c r="C109" s="26" t="s">
        <v>1377</v>
      </c>
    </row>
    <row r="110" spans="1:3">
      <c r="A110" s="24">
        <v>8.73</v>
      </c>
      <c r="B110" s="70" t="s">
        <v>1375</v>
      </c>
      <c r="C110" s="24" t="s">
        <v>1377</v>
      </c>
    </row>
    <row r="111" spans="1:3">
      <c r="A111" s="26">
        <v>13.59</v>
      </c>
      <c r="B111" s="71" t="s">
        <v>1390</v>
      </c>
      <c r="C111" s="26" t="s">
        <v>1381</v>
      </c>
    </row>
    <row r="112" spans="1:3">
      <c r="A112" s="24">
        <v>85.38</v>
      </c>
      <c r="B112" s="70" t="s">
        <v>1390</v>
      </c>
      <c r="C112" s="24" t="s">
        <v>1377</v>
      </c>
    </row>
    <row r="113" spans="1:3">
      <c r="A113" s="26">
        <v>5.82</v>
      </c>
      <c r="B113" s="71" t="s">
        <v>1375</v>
      </c>
      <c r="C113" s="26" t="s">
        <v>1377</v>
      </c>
    </row>
    <row r="114" spans="1:3">
      <c r="A114" s="24">
        <v>78.349999999999994</v>
      </c>
      <c r="B114" s="70" t="s">
        <v>1375</v>
      </c>
      <c r="C114" s="24" t="s">
        <v>1381</v>
      </c>
    </row>
    <row r="115" spans="1:3">
      <c r="A115" s="26">
        <v>62.74</v>
      </c>
      <c r="B115" s="71" t="s">
        <v>1390</v>
      </c>
      <c r="C115" s="26" t="s">
        <v>1381</v>
      </c>
    </row>
    <row r="116" spans="1:3">
      <c r="A116" s="24">
        <v>64.75</v>
      </c>
      <c r="B116" s="70" t="s">
        <v>1384</v>
      </c>
      <c r="C116" s="24" t="s">
        <v>1377</v>
      </c>
    </row>
    <row r="117" spans="1:3">
      <c r="A117" s="26">
        <v>78.89</v>
      </c>
      <c r="B117" s="71" t="s">
        <v>1375</v>
      </c>
      <c r="C117" s="26" t="s">
        <v>1377</v>
      </c>
    </row>
    <row r="118" spans="1:3">
      <c r="A118" s="24">
        <v>42.08</v>
      </c>
      <c r="B118" s="70" t="s">
        <v>1384</v>
      </c>
      <c r="C118" s="24" t="s">
        <v>1377</v>
      </c>
    </row>
    <row r="119" spans="1:3">
      <c r="A119" s="26">
        <v>17.75</v>
      </c>
      <c r="B119" s="71" t="s">
        <v>1390</v>
      </c>
      <c r="C119" s="26" t="s">
        <v>1377</v>
      </c>
    </row>
    <row r="120" spans="1:3">
      <c r="A120" s="24">
        <v>75.459999999999994</v>
      </c>
      <c r="B120" s="70" t="s">
        <v>1384</v>
      </c>
      <c r="C120" s="24" t="s">
        <v>1426</v>
      </c>
    </row>
    <row r="121" spans="1:3">
      <c r="A121" s="26">
        <v>24.14</v>
      </c>
      <c r="B121" s="71" t="s">
        <v>1390</v>
      </c>
      <c r="C121" s="26" t="s">
        <v>1377</v>
      </c>
    </row>
    <row r="122" spans="1:3">
      <c r="A122" s="24">
        <v>98.55</v>
      </c>
      <c r="B122" s="70" t="s">
        <v>1390</v>
      </c>
      <c r="C122" s="24" t="s">
        <v>1377</v>
      </c>
    </row>
    <row r="123" spans="1:3">
      <c r="A123" s="26">
        <v>28.06</v>
      </c>
      <c r="B123" s="71" t="s">
        <v>1375</v>
      </c>
      <c r="C123" s="26" t="s">
        <v>1377</v>
      </c>
    </row>
    <row r="124" spans="1:3">
      <c r="A124" s="24">
        <v>56.09</v>
      </c>
      <c r="B124" s="70" t="s">
        <v>1390</v>
      </c>
      <c r="C124" s="24" t="s">
        <v>1381</v>
      </c>
    </row>
    <row r="125" spans="1:3">
      <c r="A125" s="26">
        <v>95.94</v>
      </c>
      <c r="B125" s="71" t="s">
        <v>1375</v>
      </c>
      <c r="C125" s="26" t="s">
        <v>1377</v>
      </c>
    </row>
    <row r="126" spans="1:3">
      <c r="A126" s="24">
        <v>78.94</v>
      </c>
      <c r="B126" s="70" t="s">
        <v>1384</v>
      </c>
      <c r="C126" s="24" t="s">
        <v>1426</v>
      </c>
    </row>
    <row r="127" spans="1:3">
      <c r="A127" s="26">
        <v>93.69</v>
      </c>
      <c r="B127" s="71" t="s">
        <v>1375</v>
      </c>
      <c r="C127" s="26" t="s">
        <v>1386</v>
      </c>
    </row>
    <row r="128" spans="1:3">
      <c r="A128" s="24">
        <v>28.79</v>
      </c>
      <c r="B128" s="70" t="s">
        <v>1384</v>
      </c>
      <c r="C128" s="24" t="s">
        <v>1377</v>
      </c>
    </row>
    <row r="129" spans="1:3">
      <c r="A129" s="26">
        <v>7.47</v>
      </c>
      <c r="B129" s="71" t="s">
        <v>1384</v>
      </c>
      <c r="C129" s="26" t="s">
        <v>1381</v>
      </c>
    </row>
    <row r="130" spans="1:3">
      <c r="A130" s="24">
        <v>56.45</v>
      </c>
      <c r="B130" s="70" t="s">
        <v>1390</v>
      </c>
      <c r="C130" s="24" t="s">
        <v>1377</v>
      </c>
    </row>
    <row r="131" spans="1:3">
      <c r="A131" s="26">
        <v>91.92</v>
      </c>
      <c r="B131" s="71" t="s">
        <v>1375</v>
      </c>
      <c r="C131" s="26" t="s">
        <v>1377</v>
      </c>
    </row>
    <row r="132" spans="1:3">
      <c r="A132" s="24">
        <v>33.590000000000003</v>
      </c>
      <c r="B132" s="70" t="s">
        <v>1384</v>
      </c>
      <c r="C132" s="24" t="s">
        <v>1377</v>
      </c>
    </row>
    <row r="133" spans="1:3">
      <c r="A133" s="26">
        <v>79.62</v>
      </c>
      <c r="B133" s="71" t="s">
        <v>1390</v>
      </c>
      <c r="C133" s="26" t="s">
        <v>1377</v>
      </c>
    </row>
    <row r="134" spans="1:3">
      <c r="A134" s="24">
        <v>6.42</v>
      </c>
      <c r="B134" s="70" t="s">
        <v>1375</v>
      </c>
      <c r="C134" s="24" t="s">
        <v>1377</v>
      </c>
    </row>
    <row r="135" spans="1:3">
      <c r="A135" s="26">
        <v>39.01</v>
      </c>
      <c r="B135" s="71" t="s">
        <v>1375</v>
      </c>
      <c r="C135" s="26" t="s">
        <v>1377</v>
      </c>
    </row>
    <row r="136" spans="1:3">
      <c r="A136" s="24">
        <v>90.53</v>
      </c>
      <c r="B136" s="70" t="s">
        <v>1384</v>
      </c>
      <c r="C136" s="24" t="s">
        <v>1377</v>
      </c>
    </row>
    <row r="137" spans="1:3">
      <c r="A137" s="26">
        <v>31.81</v>
      </c>
      <c r="B137" s="71" t="s">
        <v>1375</v>
      </c>
      <c r="C137" s="26" t="s">
        <v>1426</v>
      </c>
    </row>
    <row r="138" spans="1:3">
      <c r="A138" s="24">
        <v>86.01</v>
      </c>
      <c r="B138" s="70" t="s">
        <v>1390</v>
      </c>
      <c r="C138" s="24" t="s">
        <v>1426</v>
      </c>
    </row>
    <row r="139" spans="1:3">
      <c r="A139" s="26"/>
      <c r="B139" s="71" t="s">
        <v>1390</v>
      </c>
      <c r="C139" s="26" t="s">
        <v>1377</v>
      </c>
    </row>
    <row r="140" spans="1:3">
      <c r="A140" s="24">
        <v>48.59</v>
      </c>
      <c r="B140" s="70" t="s">
        <v>1384</v>
      </c>
      <c r="C140" s="24" t="s">
        <v>1377</v>
      </c>
    </row>
    <row r="141" spans="1:3">
      <c r="A141" s="26">
        <v>44.6</v>
      </c>
      <c r="B141" s="71" t="s">
        <v>1375</v>
      </c>
      <c r="C141" s="26" t="s">
        <v>1386</v>
      </c>
    </row>
    <row r="142" spans="1:3">
      <c r="A142" s="24">
        <v>3.13</v>
      </c>
      <c r="B142" s="70" t="s">
        <v>1384</v>
      </c>
      <c r="C142" s="24" t="s">
        <v>1381</v>
      </c>
    </row>
    <row r="143" spans="1:3">
      <c r="A143" s="26">
        <v>88.28</v>
      </c>
      <c r="B143" s="71" t="s">
        <v>1390</v>
      </c>
      <c r="C143" s="26" t="s">
        <v>1386</v>
      </c>
    </row>
    <row r="144" spans="1:3">
      <c r="A144" s="24">
        <v>19.72</v>
      </c>
      <c r="B144" s="70" t="s">
        <v>1390</v>
      </c>
      <c r="C144" s="24" t="s">
        <v>1386</v>
      </c>
    </row>
    <row r="145" spans="1:3">
      <c r="A145" s="26">
        <v>51.35</v>
      </c>
      <c r="B145" s="71" t="s">
        <v>1384</v>
      </c>
      <c r="C145" s="26" t="s">
        <v>1377</v>
      </c>
    </row>
    <row r="146" spans="1:3">
      <c r="A146" s="24">
        <v>40.69</v>
      </c>
      <c r="B146" s="70" t="s">
        <v>1390</v>
      </c>
      <c r="C146" s="24" t="s">
        <v>1377</v>
      </c>
    </row>
    <row r="147" spans="1:3">
      <c r="A147" s="26">
        <v>14.3</v>
      </c>
      <c r="B147" s="71" t="s">
        <v>1384</v>
      </c>
      <c r="C147" s="26" t="s">
        <v>1377</v>
      </c>
    </row>
    <row r="148" spans="1:3">
      <c r="A148" s="24">
        <v>18.78</v>
      </c>
      <c r="B148" s="70" t="s">
        <v>1384</v>
      </c>
      <c r="C148" s="24" t="s">
        <v>1377</v>
      </c>
    </row>
    <row r="149" spans="1:3">
      <c r="A149" s="26">
        <v>55.06</v>
      </c>
      <c r="B149" s="71" t="s">
        <v>1384</v>
      </c>
      <c r="C149" s="26" t="s">
        <v>1381</v>
      </c>
    </row>
    <row r="150" spans="1:3">
      <c r="A150" s="24">
        <v>82.41</v>
      </c>
      <c r="B150" s="70" t="s">
        <v>1375</v>
      </c>
      <c r="C150" s="24" t="s">
        <v>1381</v>
      </c>
    </row>
    <row r="151" spans="1:3">
      <c r="A151" s="26">
        <v>52.07</v>
      </c>
      <c r="B151" s="71" t="s">
        <v>1384</v>
      </c>
      <c r="C151" s="26" t="s">
        <v>1377</v>
      </c>
    </row>
    <row r="152" spans="1:3">
      <c r="A152" s="24">
        <v>38.1</v>
      </c>
      <c r="B152" s="70" t="s">
        <v>1384</v>
      </c>
      <c r="C152" s="24" t="s">
        <v>1381</v>
      </c>
    </row>
    <row r="153" spans="1:3">
      <c r="A153" s="26">
        <v>3.3</v>
      </c>
      <c r="B153" s="71" t="s">
        <v>1390</v>
      </c>
      <c r="C153" s="26" t="s">
        <v>1381</v>
      </c>
    </row>
    <row r="154" spans="1:3">
      <c r="A154" s="24">
        <v>33.56</v>
      </c>
      <c r="B154" s="70" t="s">
        <v>1384</v>
      </c>
      <c r="C154" s="24" t="s">
        <v>1381</v>
      </c>
    </row>
    <row r="155" spans="1:3">
      <c r="A155" s="26">
        <v>91.22</v>
      </c>
      <c r="B155" s="71" t="s">
        <v>1384</v>
      </c>
      <c r="C155" s="26" t="s">
        <v>1377</v>
      </c>
    </row>
    <row r="156" spans="1:3">
      <c r="A156" s="24">
        <v>13.78</v>
      </c>
      <c r="B156" s="70" t="s">
        <v>1384</v>
      </c>
      <c r="C156" s="24" t="s">
        <v>1386</v>
      </c>
    </row>
    <row r="157" spans="1:3">
      <c r="A157" s="26">
        <v>50.75</v>
      </c>
      <c r="B157" s="71" t="s">
        <v>1384</v>
      </c>
      <c r="C157" s="26" t="s">
        <v>1377</v>
      </c>
    </row>
    <row r="158" spans="1:3">
      <c r="A158" s="24">
        <v>4.87</v>
      </c>
      <c r="B158" s="70" t="s">
        <v>1390</v>
      </c>
      <c r="C158" s="24" t="s">
        <v>1377</v>
      </c>
    </row>
    <row r="159" spans="1:3">
      <c r="A159" s="26">
        <v>10.46</v>
      </c>
      <c r="B159" s="71" t="s">
        <v>1390</v>
      </c>
      <c r="C159" s="26" t="s">
        <v>1381</v>
      </c>
    </row>
    <row r="160" spans="1:3">
      <c r="A160" s="24">
        <v>13</v>
      </c>
      <c r="B160" s="70" t="s">
        <v>1390</v>
      </c>
      <c r="C160" s="24" t="s">
        <v>1377</v>
      </c>
    </row>
    <row r="161" spans="1:3">
      <c r="A161" s="26">
        <v>40.53</v>
      </c>
      <c r="B161" s="71" t="s">
        <v>1390</v>
      </c>
      <c r="C161" s="26" t="s">
        <v>1381</v>
      </c>
    </row>
    <row r="162" spans="1:3">
      <c r="A162" s="24">
        <v>84.31</v>
      </c>
      <c r="B162" s="70" t="s">
        <v>1375</v>
      </c>
      <c r="C162" s="24" t="s">
        <v>1377</v>
      </c>
    </row>
    <row r="163" spans="1:3">
      <c r="A163" s="26">
        <v>18.62</v>
      </c>
      <c r="B163" s="71" t="s">
        <v>1375</v>
      </c>
      <c r="C163" s="26" t="s">
        <v>1381</v>
      </c>
    </row>
    <row r="164" spans="1:3">
      <c r="A164" s="24"/>
      <c r="B164" s="70" t="s">
        <v>1375</v>
      </c>
      <c r="C164" s="24" t="s">
        <v>1426</v>
      </c>
    </row>
    <row r="165" spans="1:3">
      <c r="A165" s="26">
        <v>7.25</v>
      </c>
      <c r="B165" s="71" t="s">
        <v>1390</v>
      </c>
      <c r="C165" s="26" t="s">
        <v>1377</v>
      </c>
    </row>
    <row r="166" spans="1:3">
      <c r="A166" s="24">
        <v>93.95</v>
      </c>
      <c r="B166" s="70" t="s">
        <v>1375</v>
      </c>
      <c r="C166" s="24" t="s">
        <v>1377</v>
      </c>
    </row>
    <row r="167" spans="1:3">
      <c r="A167" s="26">
        <v>7.67</v>
      </c>
      <c r="B167" s="71" t="s">
        <v>1384</v>
      </c>
      <c r="C167" s="26" t="s">
        <v>1377</v>
      </c>
    </row>
    <row r="168" spans="1:3">
      <c r="A168" s="24">
        <v>63.9</v>
      </c>
      <c r="B168" s="70" t="s">
        <v>1384</v>
      </c>
      <c r="C168" s="24" t="s">
        <v>1426</v>
      </c>
    </row>
    <row r="169" spans="1:3">
      <c r="A169" s="26">
        <v>70.760000000000005</v>
      </c>
      <c r="B169" s="71" t="s">
        <v>1390</v>
      </c>
      <c r="C169" s="26" t="s">
        <v>1386</v>
      </c>
    </row>
    <row r="170" spans="1:3">
      <c r="A170" s="24">
        <v>38.200000000000003</v>
      </c>
      <c r="B170" s="70" t="s">
        <v>1384</v>
      </c>
      <c r="C170" s="24" t="s">
        <v>1386</v>
      </c>
    </row>
    <row r="171" spans="1:3">
      <c r="A171" s="26">
        <v>84.85</v>
      </c>
      <c r="B171" s="71" t="s">
        <v>1384</v>
      </c>
      <c r="C171" s="26" t="s">
        <v>1377</v>
      </c>
    </row>
    <row r="172" spans="1:3">
      <c r="A172" s="24">
        <v>63.8</v>
      </c>
      <c r="B172" s="70" t="s">
        <v>1384</v>
      </c>
      <c r="C172" s="24" t="s">
        <v>1386</v>
      </c>
    </row>
    <row r="173" spans="1:3">
      <c r="A173" s="26">
        <v>60.98</v>
      </c>
      <c r="B173" s="71" t="s">
        <v>1384</v>
      </c>
      <c r="C173" s="26" t="s">
        <v>1377</v>
      </c>
    </row>
    <row r="174" spans="1:3">
      <c r="A174" s="24">
        <v>2.96</v>
      </c>
      <c r="B174" s="70" t="s">
        <v>1375</v>
      </c>
      <c r="C174" s="24" t="s">
        <v>1377</v>
      </c>
    </row>
    <row r="175" spans="1:3">
      <c r="A175" s="26">
        <v>48.6</v>
      </c>
      <c r="B175" s="71" t="s">
        <v>1390</v>
      </c>
      <c r="C175" s="26" t="s">
        <v>1377</v>
      </c>
    </row>
    <row r="176" spans="1:3">
      <c r="A176" s="24">
        <v>39.020000000000003</v>
      </c>
      <c r="B176" s="70" t="s">
        <v>1375</v>
      </c>
      <c r="C176" s="24" t="s">
        <v>1377</v>
      </c>
    </row>
    <row r="177" spans="1:3">
      <c r="A177" s="26">
        <v>63.86</v>
      </c>
      <c r="B177" s="71" t="s">
        <v>1375</v>
      </c>
      <c r="C177" s="26" t="s">
        <v>1386</v>
      </c>
    </row>
    <row r="178" spans="1:3">
      <c r="A178" s="24">
        <v>46.09</v>
      </c>
      <c r="B178" s="70" t="s">
        <v>1390</v>
      </c>
      <c r="C178" s="24" t="s">
        <v>1377</v>
      </c>
    </row>
    <row r="179" spans="1:3">
      <c r="A179" s="26">
        <v>87.72</v>
      </c>
      <c r="B179" s="71" t="s">
        <v>1384</v>
      </c>
      <c r="C179" s="26" t="s">
        <v>1381</v>
      </c>
    </row>
    <row r="180" spans="1:3">
      <c r="A180" s="24">
        <v>77.89</v>
      </c>
      <c r="B180" s="70" t="s">
        <v>1390</v>
      </c>
      <c r="C180" s="24" t="s">
        <v>1377</v>
      </c>
    </row>
    <row r="181" spans="1:3">
      <c r="A181" s="26">
        <v>73.569999999999993</v>
      </c>
      <c r="B181" s="71" t="s">
        <v>1375</v>
      </c>
      <c r="C181" s="26" t="s">
        <v>1386</v>
      </c>
    </row>
    <row r="182" spans="1:3">
      <c r="A182" s="24">
        <v>81.11</v>
      </c>
      <c r="B182" s="70" t="s">
        <v>1384</v>
      </c>
      <c r="C182" s="24" t="s">
        <v>1377</v>
      </c>
    </row>
    <row r="183" spans="1:3">
      <c r="A183" s="26"/>
      <c r="B183" s="71" t="s">
        <v>1375</v>
      </c>
      <c r="C183" s="26" t="s">
        <v>1377</v>
      </c>
    </row>
    <row r="184" spans="1:3">
      <c r="A184" s="24">
        <v>60.83</v>
      </c>
      <c r="B184" s="70" t="s">
        <v>1375</v>
      </c>
      <c r="C184" s="24" t="s">
        <v>1426</v>
      </c>
    </row>
    <row r="185" spans="1:3">
      <c r="A185" s="26">
        <v>40.78</v>
      </c>
      <c r="B185" s="71" t="s">
        <v>1390</v>
      </c>
      <c r="C185" s="26" t="s">
        <v>1426</v>
      </c>
    </row>
    <row r="186" spans="1:3">
      <c r="A186" s="24">
        <v>1.31</v>
      </c>
      <c r="B186" s="70" t="s">
        <v>1384</v>
      </c>
      <c r="C186" s="24" t="s">
        <v>1381</v>
      </c>
    </row>
    <row r="187" spans="1:3">
      <c r="A187" s="26">
        <v>43.36</v>
      </c>
      <c r="B187" s="71" t="s">
        <v>1375</v>
      </c>
      <c r="C187" s="26" t="s">
        <v>1426</v>
      </c>
    </row>
    <row r="188" spans="1:3">
      <c r="A188" s="24">
        <v>79.89</v>
      </c>
      <c r="B188" s="70" t="s">
        <v>1375</v>
      </c>
      <c r="C188" s="24" t="s">
        <v>1377</v>
      </c>
    </row>
    <row r="189" spans="1:3">
      <c r="A189" s="26">
        <v>3.89</v>
      </c>
      <c r="B189" s="71" t="s">
        <v>1390</v>
      </c>
      <c r="C189" s="26" t="s">
        <v>1381</v>
      </c>
    </row>
    <row r="190" spans="1:3">
      <c r="A190" s="24">
        <v>49.7</v>
      </c>
      <c r="B190" s="70" t="s">
        <v>1390</v>
      </c>
      <c r="C190" s="24" t="s">
        <v>1377</v>
      </c>
    </row>
    <row r="191" spans="1:3">
      <c r="A191" s="26">
        <v>29.81</v>
      </c>
      <c r="B191" s="71" t="s">
        <v>1384</v>
      </c>
      <c r="C191" s="26" t="s">
        <v>1377</v>
      </c>
    </row>
    <row r="192" spans="1:3">
      <c r="A192" s="24">
        <v>54.02</v>
      </c>
      <c r="B192" s="70" t="s">
        <v>1390</v>
      </c>
      <c r="C192" s="24" t="s">
        <v>1377</v>
      </c>
    </row>
    <row r="193" spans="1:3">
      <c r="A193" s="26">
        <v>46.12</v>
      </c>
      <c r="B193" s="71" t="s">
        <v>1390</v>
      </c>
      <c r="C193" s="26" t="s">
        <v>1426</v>
      </c>
    </row>
    <row r="194" spans="1:3">
      <c r="A194" s="24">
        <v>50.01</v>
      </c>
      <c r="B194" s="70" t="s">
        <v>1384</v>
      </c>
      <c r="C194" s="24" t="s">
        <v>1381</v>
      </c>
    </row>
    <row r="195" spans="1:3">
      <c r="A195" s="26">
        <v>39.79</v>
      </c>
      <c r="B195" s="71" t="s">
        <v>1390</v>
      </c>
      <c r="C195" s="26" t="s">
        <v>1377</v>
      </c>
    </row>
    <row r="196" spans="1:3">
      <c r="A196" s="24">
        <v>28.95</v>
      </c>
      <c r="B196" s="70" t="s">
        <v>1375</v>
      </c>
      <c r="C196" s="24" t="s">
        <v>1377</v>
      </c>
    </row>
    <row r="197" spans="1:3">
      <c r="A197" s="26">
        <v>29.82</v>
      </c>
      <c r="B197" s="71" t="s">
        <v>1375</v>
      </c>
      <c r="C197" s="26" t="s">
        <v>1381</v>
      </c>
    </row>
    <row r="198" spans="1:3">
      <c r="A198" s="24">
        <v>36.200000000000003</v>
      </c>
      <c r="B198" s="70" t="s">
        <v>1384</v>
      </c>
      <c r="C198" s="24" t="s">
        <v>1377</v>
      </c>
    </row>
    <row r="199" spans="1:3">
      <c r="A199" s="26">
        <v>60.02</v>
      </c>
      <c r="B199" s="71" t="s">
        <v>1390</v>
      </c>
      <c r="C199" s="26" t="s">
        <v>1377</v>
      </c>
    </row>
    <row r="200" spans="1:3">
      <c r="A200" s="24">
        <v>90.94</v>
      </c>
      <c r="B200" s="70" t="s">
        <v>1390</v>
      </c>
      <c r="C200" s="24" t="s">
        <v>1381</v>
      </c>
    </row>
    <row r="201" spans="1:3">
      <c r="A201" s="26">
        <v>10.84</v>
      </c>
      <c r="B201" s="71" t="s">
        <v>1384</v>
      </c>
      <c r="C201" s="26" t="s">
        <v>1377</v>
      </c>
    </row>
    <row r="202" spans="1:3">
      <c r="A202" s="24">
        <v>18.89</v>
      </c>
      <c r="B202" s="70" t="s">
        <v>1384</v>
      </c>
      <c r="C202" s="24" t="s">
        <v>1377</v>
      </c>
    </row>
    <row r="203" spans="1:3">
      <c r="A203" s="26">
        <v>51.11</v>
      </c>
      <c r="B203" s="71" t="s">
        <v>1384</v>
      </c>
      <c r="C203" s="26" t="s">
        <v>1426</v>
      </c>
    </row>
    <row r="204" spans="1:3">
      <c r="A204" s="24">
        <v>49.55</v>
      </c>
      <c r="B204" s="70" t="s">
        <v>1390</v>
      </c>
      <c r="C204" s="24" t="s">
        <v>1386</v>
      </c>
    </row>
    <row r="205" spans="1:3">
      <c r="A205" s="26">
        <v>55.65</v>
      </c>
      <c r="B205" s="71" t="s">
        <v>1390</v>
      </c>
      <c r="C205" s="26" t="s">
        <v>1377</v>
      </c>
    </row>
    <row r="206" spans="1:3">
      <c r="A206" s="24">
        <v>43.11</v>
      </c>
      <c r="B206" s="70" t="s">
        <v>1390</v>
      </c>
      <c r="C206" s="24" t="s">
        <v>1381</v>
      </c>
    </row>
    <row r="207" spans="1:3">
      <c r="A207" s="26">
        <v>38.520000000000003</v>
      </c>
      <c r="B207" s="71" t="s">
        <v>1375</v>
      </c>
      <c r="C207" s="26" t="s">
        <v>1381</v>
      </c>
    </row>
    <row r="208" spans="1:3">
      <c r="A208" s="24">
        <v>28.09</v>
      </c>
      <c r="B208" s="70" t="s">
        <v>1384</v>
      </c>
      <c r="C208" s="24" t="s">
        <v>1386</v>
      </c>
    </row>
    <row r="209" spans="1:3">
      <c r="A209" s="26">
        <v>70.349999999999994</v>
      </c>
      <c r="B209" s="71" t="s">
        <v>1375</v>
      </c>
      <c r="C209" s="26" t="s">
        <v>1426</v>
      </c>
    </row>
    <row r="210" spans="1:3">
      <c r="A210" s="24">
        <v>48.21</v>
      </c>
      <c r="B210" s="70" t="s">
        <v>1375</v>
      </c>
      <c r="C210" s="24" t="s">
        <v>1386</v>
      </c>
    </row>
    <row r="211" spans="1:3">
      <c r="A211" s="26">
        <v>42.41</v>
      </c>
      <c r="B211" s="71" t="s">
        <v>1390</v>
      </c>
      <c r="C211" s="26" t="s">
        <v>1426</v>
      </c>
    </row>
    <row r="212" spans="1:3">
      <c r="A212" s="24">
        <v>94.8</v>
      </c>
      <c r="B212" s="70" t="s">
        <v>1384</v>
      </c>
      <c r="C212" s="24" t="s">
        <v>1377</v>
      </c>
    </row>
    <row r="213" spans="1:3">
      <c r="A213" s="26">
        <v>51.36</v>
      </c>
      <c r="B213" s="71" t="s">
        <v>1390</v>
      </c>
      <c r="C213" s="26" t="s">
        <v>1377</v>
      </c>
    </row>
    <row r="214" spans="1:3">
      <c r="A214" s="24">
        <v>25.18</v>
      </c>
      <c r="B214" s="70" t="s">
        <v>1375</v>
      </c>
      <c r="C214" s="24" t="s">
        <v>1377</v>
      </c>
    </row>
    <row r="215" spans="1:3">
      <c r="A215" s="26">
        <v>51.85</v>
      </c>
      <c r="B215" s="71" t="s">
        <v>1384</v>
      </c>
      <c r="C215" s="26" t="s">
        <v>1426</v>
      </c>
    </row>
    <row r="216" spans="1:3">
      <c r="A216" s="24">
        <v>30.06</v>
      </c>
      <c r="B216" s="70" t="s">
        <v>1375</v>
      </c>
      <c r="C216" s="24" t="s">
        <v>1381</v>
      </c>
    </row>
    <row r="217" spans="1:3">
      <c r="A217" s="26">
        <v>61.94</v>
      </c>
      <c r="B217" s="71" t="s">
        <v>1384</v>
      </c>
      <c r="C217" s="26" t="s">
        <v>1426</v>
      </c>
    </row>
    <row r="218" spans="1:3">
      <c r="A218" s="24">
        <v>1.68</v>
      </c>
      <c r="B218" s="70" t="s">
        <v>1375</v>
      </c>
      <c r="C218" s="24" t="s">
        <v>1426</v>
      </c>
    </row>
    <row r="219" spans="1:3">
      <c r="A219" s="26">
        <v>74.959999999999994</v>
      </c>
      <c r="B219" s="71" t="s">
        <v>1375</v>
      </c>
      <c r="C219" s="26" t="s">
        <v>1386</v>
      </c>
    </row>
    <row r="220" spans="1:3">
      <c r="A220" s="24">
        <v>20.7</v>
      </c>
      <c r="B220" s="70" t="s">
        <v>1390</v>
      </c>
      <c r="C220" s="24" t="s">
        <v>1377</v>
      </c>
    </row>
    <row r="221" spans="1:3">
      <c r="A221" s="26">
        <v>84.46</v>
      </c>
      <c r="B221" s="71" t="s">
        <v>1390</v>
      </c>
      <c r="C221" s="26" t="s">
        <v>1386</v>
      </c>
    </row>
    <row r="222" spans="1:3">
      <c r="A222" s="24">
        <v>1.79</v>
      </c>
      <c r="B222" s="70" t="s">
        <v>1390</v>
      </c>
      <c r="C222" s="24" t="s">
        <v>1377</v>
      </c>
    </row>
    <row r="223" spans="1:3">
      <c r="A223" s="26">
        <v>20.64</v>
      </c>
      <c r="B223" s="71" t="s">
        <v>1375</v>
      </c>
      <c r="C223" s="26" t="s">
        <v>1386</v>
      </c>
    </row>
    <row r="224" spans="1:3">
      <c r="A224" s="24">
        <v>28.11</v>
      </c>
      <c r="B224" s="70" t="s">
        <v>1384</v>
      </c>
      <c r="C224" s="24" t="s">
        <v>1377</v>
      </c>
    </row>
    <row r="225" spans="1:3">
      <c r="A225" s="26">
        <v>7.07</v>
      </c>
      <c r="B225" s="71" t="s">
        <v>1375</v>
      </c>
      <c r="C225" s="26" t="s">
        <v>1426</v>
      </c>
    </row>
    <row r="226" spans="1:3">
      <c r="A226" s="24">
        <v>47.73</v>
      </c>
      <c r="B226" s="70" t="s">
        <v>1375</v>
      </c>
      <c r="C226" s="24" t="s">
        <v>1426</v>
      </c>
    </row>
    <row r="227" spans="1:3">
      <c r="A227" s="26">
        <v>81.19</v>
      </c>
      <c r="B227" s="71" t="s">
        <v>1390</v>
      </c>
      <c r="C227" s="26" t="s">
        <v>1386</v>
      </c>
    </row>
    <row r="228" spans="1:3">
      <c r="A228" s="24">
        <v>81.92</v>
      </c>
      <c r="B228" s="70" t="s">
        <v>1390</v>
      </c>
      <c r="C228" s="24" t="s">
        <v>1426</v>
      </c>
    </row>
    <row r="229" spans="1:3">
      <c r="A229" s="26">
        <v>42.4</v>
      </c>
      <c r="B229" s="71" t="s">
        <v>1384</v>
      </c>
      <c r="C229" s="26" t="s">
        <v>1426</v>
      </c>
    </row>
    <row r="230" spans="1:3">
      <c r="A230" s="24">
        <v>17.53</v>
      </c>
      <c r="B230" s="70" t="s">
        <v>1384</v>
      </c>
      <c r="C230" s="24" t="s">
        <v>1381</v>
      </c>
    </row>
    <row r="231" spans="1:3">
      <c r="A231" s="26">
        <v>56.69</v>
      </c>
      <c r="B231" s="71" t="s">
        <v>1375</v>
      </c>
      <c r="C231" s="26" t="s">
        <v>1377</v>
      </c>
    </row>
    <row r="232" spans="1:3">
      <c r="A232" s="24">
        <v>85.4</v>
      </c>
      <c r="B232" s="70" t="s">
        <v>1375</v>
      </c>
      <c r="C232" s="24" t="s">
        <v>1377</v>
      </c>
    </row>
    <row r="233" spans="1:3">
      <c r="A233" s="26">
        <v>64.599999999999994</v>
      </c>
      <c r="B233" s="71" t="s">
        <v>1384</v>
      </c>
      <c r="C233" s="26" t="s">
        <v>1377</v>
      </c>
    </row>
    <row r="234" spans="1:3">
      <c r="A234" s="24">
        <v>33.14</v>
      </c>
      <c r="B234" s="70" t="s">
        <v>1375</v>
      </c>
      <c r="C234" s="24" t="s">
        <v>1386</v>
      </c>
    </row>
    <row r="235" spans="1:3">
      <c r="A235" s="26">
        <v>69.12</v>
      </c>
      <c r="B235" s="71" t="s">
        <v>1390</v>
      </c>
      <c r="C235" s="26" t="s">
        <v>1377</v>
      </c>
    </row>
    <row r="236" spans="1:3">
      <c r="A236" s="24">
        <v>73.25</v>
      </c>
      <c r="B236" s="70" t="s">
        <v>1384</v>
      </c>
      <c r="C236" s="24" t="s">
        <v>1377</v>
      </c>
    </row>
    <row r="237" spans="1:3">
      <c r="A237" s="26">
        <v>17.13</v>
      </c>
      <c r="B237" s="71" t="s">
        <v>1375</v>
      </c>
      <c r="C237" s="26" t="s">
        <v>1377</v>
      </c>
    </row>
    <row r="238" spans="1:3">
      <c r="A238" s="24">
        <v>60.73</v>
      </c>
      <c r="B238" s="70" t="s">
        <v>1384</v>
      </c>
      <c r="C238" s="24" t="s">
        <v>1386</v>
      </c>
    </row>
    <row r="239" spans="1:3">
      <c r="A239" s="26">
        <v>82.01</v>
      </c>
      <c r="B239" s="71" t="s">
        <v>1390</v>
      </c>
      <c r="C239" s="26" t="s">
        <v>1426</v>
      </c>
    </row>
    <row r="240" spans="1:3">
      <c r="A240" s="24">
        <v>11.18</v>
      </c>
      <c r="B240" s="70" t="s">
        <v>1384</v>
      </c>
      <c r="C240" s="24" t="s">
        <v>1386</v>
      </c>
    </row>
    <row r="241" spans="1:3">
      <c r="A241" s="26">
        <v>68.989999999999995</v>
      </c>
      <c r="B241" s="71" t="s">
        <v>1375</v>
      </c>
      <c r="C241" s="26" t="s">
        <v>1377</v>
      </c>
    </row>
    <row r="242" spans="1:3">
      <c r="A242" s="24">
        <v>18.63</v>
      </c>
      <c r="B242" s="70" t="s">
        <v>1384</v>
      </c>
      <c r="C242" s="24" t="s">
        <v>1377</v>
      </c>
    </row>
    <row r="243" spans="1:3">
      <c r="A243" s="26">
        <v>78</v>
      </c>
      <c r="B243" s="71" t="s">
        <v>1384</v>
      </c>
      <c r="C243" s="26" t="s">
        <v>1377</v>
      </c>
    </row>
    <row r="244" spans="1:3">
      <c r="A244" s="24">
        <v>49.93</v>
      </c>
      <c r="B244" s="70" t="s">
        <v>1375</v>
      </c>
      <c r="C244" s="24" t="s">
        <v>1381</v>
      </c>
    </row>
    <row r="245" spans="1:3">
      <c r="A245" s="26"/>
      <c r="B245" s="71" t="s">
        <v>1375</v>
      </c>
      <c r="C245" s="26" t="s">
        <v>1386</v>
      </c>
    </row>
    <row r="246" spans="1:3">
      <c r="A246" s="24">
        <v>92.17</v>
      </c>
      <c r="B246" s="70" t="s">
        <v>1384</v>
      </c>
      <c r="C246" s="24" t="s">
        <v>1377</v>
      </c>
    </row>
    <row r="247" spans="1:3">
      <c r="A247" s="26">
        <v>14.64</v>
      </c>
      <c r="B247" s="71" t="s">
        <v>1390</v>
      </c>
      <c r="C247" s="26" t="s">
        <v>1426</v>
      </c>
    </row>
    <row r="248" spans="1:3">
      <c r="A248" s="24">
        <v>37.159999999999997</v>
      </c>
      <c r="B248" s="70" t="s">
        <v>1384</v>
      </c>
      <c r="C248" s="24" t="s">
        <v>1386</v>
      </c>
    </row>
    <row r="249" spans="1:3">
      <c r="A249" s="26">
        <v>44.95</v>
      </c>
      <c r="B249" s="71" t="s">
        <v>1375</v>
      </c>
      <c r="C249" s="26" t="s">
        <v>1377</v>
      </c>
    </row>
    <row r="250" spans="1:3">
      <c r="A250" s="24">
        <v>92</v>
      </c>
      <c r="B250" s="70" t="s">
        <v>1375</v>
      </c>
      <c r="C250" s="24" t="s">
        <v>1377</v>
      </c>
    </row>
    <row r="251" spans="1:3">
      <c r="A251" s="26">
        <v>82.43</v>
      </c>
      <c r="B251" s="71" t="s">
        <v>1384</v>
      </c>
      <c r="C251" s="26" t="s">
        <v>1426</v>
      </c>
    </row>
    <row r="252" spans="1:3">
      <c r="A252" s="24">
        <v>11.34</v>
      </c>
      <c r="B252" s="70" t="s">
        <v>1384</v>
      </c>
      <c r="C252" s="24" t="s">
        <v>1386</v>
      </c>
    </row>
    <row r="253" spans="1:3">
      <c r="A253" s="26">
        <v>92.99</v>
      </c>
      <c r="B253" s="71" t="s">
        <v>1390</v>
      </c>
      <c r="C253" s="26" t="s">
        <v>1377</v>
      </c>
    </row>
    <row r="254" spans="1:3">
      <c r="A254" s="24">
        <v>32.130000000000003</v>
      </c>
      <c r="B254" s="70" t="s">
        <v>1384</v>
      </c>
      <c r="C254" s="24" t="s">
        <v>1377</v>
      </c>
    </row>
    <row r="255" spans="1:3">
      <c r="A255" s="26">
        <v>29.72</v>
      </c>
      <c r="B255" s="71" t="s">
        <v>1384</v>
      </c>
      <c r="C255" s="26" t="s">
        <v>1386</v>
      </c>
    </row>
    <row r="256" spans="1:3">
      <c r="A256" s="24">
        <v>78.75</v>
      </c>
      <c r="B256" s="70" t="s">
        <v>1375</v>
      </c>
      <c r="C256" s="24" t="s">
        <v>1381</v>
      </c>
    </row>
    <row r="257" spans="1:3">
      <c r="A257" s="26">
        <v>99.45</v>
      </c>
      <c r="B257" s="71" t="s">
        <v>1390</v>
      </c>
      <c r="C257" s="26" t="s">
        <v>1377</v>
      </c>
    </row>
    <row r="258" spans="1:3">
      <c r="A258" s="24">
        <v>9.83</v>
      </c>
      <c r="B258" s="70" t="s">
        <v>1375</v>
      </c>
      <c r="C258" s="24" t="s">
        <v>1377</v>
      </c>
    </row>
    <row r="259" spans="1:3">
      <c r="A259" s="26">
        <v>13.77</v>
      </c>
      <c r="B259" s="71" t="s">
        <v>1390</v>
      </c>
      <c r="C259" s="26" t="s">
        <v>1381</v>
      </c>
    </row>
    <row r="260" spans="1:3">
      <c r="A260" s="24">
        <v>74.36</v>
      </c>
      <c r="B260" s="70" t="s">
        <v>1384</v>
      </c>
      <c r="C260" s="24" t="s">
        <v>1377</v>
      </c>
    </row>
    <row r="261" spans="1:3">
      <c r="A261" s="26">
        <v>64.61</v>
      </c>
      <c r="B261" s="71" t="s">
        <v>1375</v>
      </c>
      <c r="C261" s="26" t="s">
        <v>1377</v>
      </c>
    </row>
    <row r="262" spans="1:3">
      <c r="A262" s="24">
        <v>46</v>
      </c>
      <c r="B262" s="70" t="s">
        <v>1375</v>
      </c>
      <c r="C262" s="24" t="s">
        <v>1377</v>
      </c>
    </row>
    <row r="263" spans="1:3">
      <c r="A263" s="26">
        <v>21.94</v>
      </c>
      <c r="B263" s="71" t="s">
        <v>1384</v>
      </c>
      <c r="C263" s="26" t="s">
        <v>1377</v>
      </c>
    </row>
    <row r="264" spans="1:3">
      <c r="A264" s="24">
        <v>89.41</v>
      </c>
      <c r="B264" s="70" t="s">
        <v>1390</v>
      </c>
      <c r="C264" s="24" t="s">
        <v>1426</v>
      </c>
    </row>
    <row r="265" spans="1:3">
      <c r="A265" s="26">
        <v>57.46</v>
      </c>
      <c r="B265" s="71" t="s">
        <v>1390</v>
      </c>
      <c r="C265" s="26" t="s">
        <v>1381</v>
      </c>
    </row>
    <row r="266" spans="1:3">
      <c r="A266" s="24">
        <v>93.45</v>
      </c>
      <c r="B266" s="70" t="s">
        <v>1375</v>
      </c>
      <c r="C266" s="24" t="s">
        <v>1377</v>
      </c>
    </row>
    <row r="267" spans="1:3">
      <c r="A267" s="26">
        <v>74.83</v>
      </c>
      <c r="B267" s="71" t="s">
        <v>1384</v>
      </c>
      <c r="C267" s="26" t="s">
        <v>1426</v>
      </c>
    </row>
    <row r="268" spans="1:3">
      <c r="A268" s="24">
        <v>89.77</v>
      </c>
      <c r="B268" s="70" t="s">
        <v>1375</v>
      </c>
      <c r="C268" s="24" t="s">
        <v>1377</v>
      </c>
    </row>
    <row r="269" spans="1:3">
      <c r="A269" s="26">
        <v>37.94</v>
      </c>
      <c r="B269" s="71" t="s">
        <v>1375</v>
      </c>
      <c r="C269" s="26" t="s">
        <v>1381</v>
      </c>
    </row>
    <row r="270" spans="1:3">
      <c r="A270" s="24">
        <v>2.63</v>
      </c>
      <c r="B270" s="70" t="s">
        <v>1390</v>
      </c>
      <c r="C270" s="24" t="s">
        <v>1381</v>
      </c>
    </row>
    <row r="271" spans="1:3">
      <c r="A271" s="26">
        <v>77.91</v>
      </c>
      <c r="B271" s="71" t="s">
        <v>1384</v>
      </c>
      <c r="C271" s="26" t="s">
        <v>1377</v>
      </c>
    </row>
    <row r="272" spans="1:3">
      <c r="A272" s="24">
        <v>27.49</v>
      </c>
      <c r="B272" s="70" t="s">
        <v>1375</v>
      </c>
      <c r="C272" s="24" t="s">
        <v>1377</v>
      </c>
    </row>
    <row r="273" spans="1:3">
      <c r="A273" s="26">
        <v>17.87</v>
      </c>
      <c r="B273" s="71" t="s">
        <v>1375</v>
      </c>
      <c r="C273" s="26" t="s">
        <v>1377</v>
      </c>
    </row>
    <row r="274" spans="1:3">
      <c r="A274" s="24">
        <v>52.21</v>
      </c>
      <c r="B274" s="70" t="s">
        <v>1375</v>
      </c>
      <c r="C274" s="24" t="s">
        <v>1381</v>
      </c>
    </row>
    <row r="275" spans="1:3">
      <c r="A275" s="26">
        <v>10.23</v>
      </c>
      <c r="B275" s="71" t="s">
        <v>1384</v>
      </c>
      <c r="C275" s="26" t="s">
        <v>1377</v>
      </c>
    </row>
    <row r="276" spans="1:3">
      <c r="A276" s="24">
        <v>65.599999999999994</v>
      </c>
      <c r="B276" s="70" t="s">
        <v>1384</v>
      </c>
      <c r="C276" s="24" t="s">
        <v>1377</v>
      </c>
    </row>
    <row r="277" spans="1:3">
      <c r="A277" s="26">
        <v>13.15</v>
      </c>
      <c r="B277" s="71" t="s">
        <v>1390</v>
      </c>
      <c r="C277" s="26" t="s">
        <v>1426</v>
      </c>
    </row>
    <row r="278" spans="1:3">
      <c r="A278" s="24">
        <v>42.57</v>
      </c>
      <c r="B278" s="70" t="s">
        <v>1390</v>
      </c>
      <c r="C278" s="24" t="s">
        <v>1426</v>
      </c>
    </row>
    <row r="279" spans="1:3">
      <c r="A279" s="26">
        <v>48.91</v>
      </c>
      <c r="B279" s="71" t="s">
        <v>1375</v>
      </c>
      <c r="C279" s="26" t="s">
        <v>1386</v>
      </c>
    </row>
    <row r="280" spans="1:3">
      <c r="A280" s="24">
        <v>89.96</v>
      </c>
      <c r="B280" s="70" t="s">
        <v>1384</v>
      </c>
      <c r="C280" s="24" t="s">
        <v>1426</v>
      </c>
    </row>
    <row r="281" spans="1:3">
      <c r="A281" s="26">
        <v>44.17</v>
      </c>
      <c r="B281" s="71" t="s">
        <v>1375</v>
      </c>
      <c r="C281" s="26" t="s">
        <v>1377</v>
      </c>
    </row>
    <row r="282" spans="1:3">
      <c r="A282" s="24">
        <v>60.04</v>
      </c>
      <c r="B282" s="70" t="s">
        <v>1375</v>
      </c>
      <c r="C282" s="24" t="s">
        <v>1386</v>
      </c>
    </row>
    <row r="283" spans="1:3">
      <c r="A283" s="26">
        <v>41.57</v>
      </c>
      <c r="B283" s="71" t="s">
        <v>1390</v>
      </c>
      <c r="C283" s="26" t="s">
        <v>1377</v>
      </c>
    </row>
    <row r="284" spans="1:3">
      <c r="A284" s="24">
        <v>37.79</v>
      </c>
      <c r="B284" s="70" t="s">
        <v>1390</v>
      </c>
      <c r="C284" s="24" t="s">
        <v>1386</v>
      </c>
    </row>
    <row r="285" spans="1:3">
      <c r="A285" s="26">
        <v>53.2</v>
      </c>
      <c r="B285" s="71" t="s">
        <v>1384</v>
      </c>
      <c r="C285" s="26" t="s">
        <v>1381</v>
      </c>
    </row>
    <row r="286" spans="1:3">
      <c r="A286" s="24"/>
      <c r="B286" s="70" t="s">
        <v>1375</v>
      </c>
      <c r="C286" s="24" t="s">
        <v>1377</v>
      </c>
    </row>
    <row r="287" spans="1:3">
      <c r="A287" s="26">
        <v>84.32</v>
      </c>
      <c r="B287" s="71" t="s">
        <v>1384</v>
      </c>
      <c r="C287" s="26" t="s">
        <v>1381</v>
      </c>
    </row>
    <row r="288" spans="1:3">
      <c r="A288" s="24">
        <v>40.630000000000003</v>
      </c>
      <c r="B288" s="70" t="s">
        <v>1375</v>
      </c>
      <c r="C288" s="24" t="s">
        <v>1381</v>
      </c>
    </row>
    <row r="289" spans="1:3">
      <c r="A289" s="26">
        <v>23.18</v>
      </c>
      <c r="B289" s="71" t="s">
        <v>1384</v>
      </c>
      <c r="C289" s="26" t="s">
        <v>1386</v>
      </c>
    </row>
    <row r="290" spans="1:3">
      <c r="A290" s="24">
        <v>26.71</v>
      </c>
      <c r="B290" s="70" t="s">
        <v>1384</v>
      </c>
      <c r="C290" s="24" t="s">
        <v>1426</v>
      </c>
    </row>
    <row r="291" spans="1:3">
      <c r="A291" s="26">
        <v>75.55</v>
      </c>
      <c r="B291" s="71" t="s">
        <v>1384</v>
      </c>
      <c r="C291" s="26" t="s">
        <v>1377</v>
      </c>
    </row>
    <row r="292" spans="1:3">
      <c r="A292" s="24">
        <v>23.36</v>
      </c>
      <c r="B292" s="70" t="s">
        <v>1375</v>
      </c>
      <c r="C292" s="24" t="s">
        <v>1381</v>
      </c>
    </row>
    <row r="293" spans="1:3">
      <c r="A293" s="26">
        <v>19.600000000000001</v>
      </c>
      <c r="B293" s="71" t="s">
        <v>1375</v>
      </c>
      <c r="C293" s="26" t="s">
        <v>1426</v>
      </c>
    </row>
    <row r="294" spans="1:3">
      <c r="A294" s="24">
        <v>97.53</v>
      </c>
      <c r="B294" s="70" t="s">
        <v>1375</v>
      </c>
      <c r="C294" s="24" t="s">
        <v>1426</v>
      </c>
    </row>
    <row r="295" spans="1:3">
      <c r="A295" s="26">
        <v>87.74</v>
      </c>
      <c r="B295" s="71" t="s">
        <v>1375</v>
      </c>
      <c r="C295" s="26" t="s">
        <v>1377</v>
      </c>
    </row>
    <row r="296" spans="1:3">
      <c r="A296" s="24">
        <v>15.91</v>
      </c>
      <c r="B296" s="70" t="s">
        <v>1384</v>
      </c>
      <c r="C296" s="24" t="s">
        <v>1377</v>
      </c>
    </row>
    <row r="297" spans="1:3">
      <c r="A297" s="26">
        <v>53.43</v>
      </c>
      <c r="B297" s="71" t="s">
        <v>1375</v>
      </c>
      <c r="C297" s="26" t="s">
        <v>1386</v>
      </c>
    </row>
    <row r="298" spans="1:3">
      <c r="A298" s="24">
        <v>28.27</v>
      </c>
      <c r="B298" s="70" t="s">
        <v>1384</v>
      </c>
      <c r="C298" s="24" t="s">
        <v>1386</v>
      </c>
    </row>
    <row r="299" spans="1:3">
      <c r="A299" s="26">
        <v>29.51</v>
      </c>
      <c r="B299" s="71" t="s">
        <v>1390</v>
      </c>
      <c r="C299" s="26" t="s">
        <v>1381</v>
      </c>
    </row>
    <row r="300" spans="1:3">
      <c r="A300" s="24">
        <v>47.99</v>
      </c>
      <c r="B300" s="70" t="s">
        <v>1390</v>
      </c>
      <c r="C300" s="24" t="s">
        <v>1381</v>
      </c>
    </row>
    <row r="301" spans="1:3">
      <c r="A301" s="26">
        <v>82.07</v>
      </c>
      <c r="B301" s="71" t="s">
        <v>1384</v>
      </c>
      <c r="C301" s="26" t="s">
        <v>1386</v>
      </c>
    </row>
    <row r="302" spans="1:3">
      <c r="A302" s="24">
        <v>98.99</v>
      </c>
      <c r="B302" s="70" t="s">
        <v>1375</v>
      </c>
      <c r="C302" s="24" t="s">
        <v>1426</v>
      </c>
    </row>
    <row r="303" spans="1:3">
      <c r="A303" s="26">
        <v>68.89</v>
      </c>
      <c r="B303" s="71" t="s">
        <v>1375</v>
      </c>
      <c r="C303" s="26" t="s">
        <v>1426</v>
      </c>
    </row>
    <row r="304" spans="1:3">
      <c r="A304" s="24">
        <v>20.190000000000001</v>
      </c>
      <c r="B304" s="70" t="s">
        <v>1384</v>
      </c>
      <c r="C304" s="24" t="s">
        <v>1377</v>
      </c>
    </row>
    <row r="305" spans="1:3">
      <c r="A305" s="26"/>
      <c r="B305" s="71" t="s">
        <v>1384</v>
      </c>
      <c r="C305" s="26" t="s">
        <v>1377</v>
      </c>
    </row>
    <row r="306" spans="1:3">
      <c r="A306" s="24">
        <v>62.76</v>
      </c>
      <c r="B306" s="70" t="s">
        <v>1375</v>
      </c>
      <c r="C306" s="24" t="s">
        <v>1377</v>
      </c>
    </row>
    <row r="307" spans="1:3">
      <c r="A307" s="26">
        <v>35.869999999999997</v>
      </c>
      <c r="B307" s="71" t="s">
        <v>1375</v>
      </c>
      <c r="C307" s="26" t="s">
        <v>1381</v>
      </c>
    </row>
    <row r="308" spans="1:3">
      <c r="A308" s="24">
        <v>29.79</v>
      </c>
      <c r="B308" s="70" t="s">
        <v>1384</v>
      </c>
      <c r="C308" s="24" t="s">
        <v>1377</v>
      </c>
    </row>
    <row r="309" spans="1:3">
      <c r="A309" s="26">
        <v>68.650000000000006</v>
      </c>
      <c r="B309" s="71" t="s">
        <v>1384</v>
      </c>
      <c r="C309" s="26" t="s">
        <v>1377</v>
      </c>
    </row>
    <row r="310" spans="1:3">
      <c r="A310" s="24">
        <v>44.75</v>
      </c>
      <c r="B310" s="70" t="s">
        <v>1390</v>
      </c>
      <c r="C310" s="24" t="s">
        <v>1377</v>
      </c>
    </row>
    <row r="311" spans="1:3">
      <c r="A311" s="26">
        <v>90.78</v>
      </c>
      <c r="B311" s="71" t="s">
        <v>1390</v>
      </c>
      <c r="C311" s="26" t="s">
        <v>1426</v>
      </c>
    </row>
    <row r="312" spans="1:3">
      <c r="A312" s="24">
        <v>9.3800000000000008</v>
      </c>
      <c r="B312" s="70" t="s">
        <v>1384</v>
      </c>
      <c r="C312" s="24" t="s">
        <v>1377</v>
      </c>
    </row>
    <row r="313" spans="1:3">
      <c r="A313" s="26">
        <v>52.11</v>
      </c>
      <c r="B313" s="71" t="s">
        <v>1384</v>
      </c>
      <c r="C313" s="26" t="s">
        <v>1381</v>
      </c>
    </row>
    <row r="314" spans="1:3">
      <c r="A314" s="24">
        <v>16.149999999999999</v>
      </c>
      <c r="B314" s="70" t="s">
        <v>1384</v>
      </c>
      <c r="C314" s="24" t="s">
        <v>1377</v>
      </c>
    </row>
    <row r="315" spans="1:3">
      <c r="A315" s="26">
        <v>82.35</v>
      </c>
      <c r="B315" s="71" t="s">
        <v>1375</v>
      </c>
      <c r="C315" s="26" t="s">
        <v>1381</v>
      </c>
    </row>
    <row r="316" spans="1:3">
      <c r="A316" s="24">
        <v>48.57</v>
      </c>
      <c r="B316" s="70" t="s">
        <v>1375</v>
      </c>
      <c r="C316" s="24" t="s">
        <v>1377</v>
      </c>
    </row>
    <row r="317" spans="1:3">
      <c r="A317" s="26">
        <v>56.86</v>
      </c>
      <c r="B317" s="71" t="s">
        <v>1384</v>
      </c>
      <c r="C317" s="26" t="s">
        <v>1426</v>
      </c>
    </row>
    <row r="318" spans="1:3">
      <c r="A318" s="24">
        <v>85.73</v>
      </c>
      <c r="B318" s="70" t="s">
        <v>1390</v>
      </c>
      <c r="C318" s="24" t="s">
        <v>1377</v>
      </c>
    </row>
    <row r="319" spans="1:3">
      <c r="A319" s="26">
        <v>92.42</v>
      </c>
      <c r="B319" s="71" t="s">
        <v>1375</v>
      </c>
      <c r="C319" s="26" t="s">
        <v>1381</v>
      </c>
    </row>
    <row r="320" spans="1:3">
      <c r="A320" s="24">
        <v>59.3</v>
      </c>
      <c r="B320" s="70" t="s">
        <v>1375</v>
      </c>
      <c r="C320" s="24" t="s">
        <v>1377</v>
      </c>
    </row>
    <row r="321" spans="1:3">
      <c r="A321" s="26">
        <v>79.760000000000005</v>
      </c>
      <c r="B321" s="71" t="s">
        <v>1390</v>
      </c>
      <c r="C321" s="26" t="s">
        <v>1377</v>
      </c>
    </row>
    <row r="322" spans="1:3">
      <c r="A322" s="24">
        <v>92.43</v>
      </c>
      <c r="B322" s="70" t="s">
        <v>1384</v>
      </c>
      <c r="C322" s="24" t="s">
        <v>1386</v>
      </c>
    </row>
    <row r="323" spans="1:3">
      <c r="A323" s="26">
        <v>9.52</v>
      </c>
      <c r="B323" s="71" t="s">
        <v>1384</v>
      </c>
      <c r="C323" s="26" t="s">
        <v>1377</v>
      </c>
    </row>
    <row r="324" spans="1:3">
      <c r="A324" s="24">
        <v>57.47</v>
      </c>
      <c r="B324" s="70" t="s">
        <v>1384</v>
      </c>
      <c r="C324" s="24" t="s">
        <v>1377</v>
      </c>
    </row>
    <row r="325" spans="1:3">
      <c r="A325" s="26">
        <v>50.37</v>
      </c>
      <c r="B325" s="71" t="s">
        <v>1384</v>
      </c>
      <c r="C325" s="26" t="s">
        <v>1377</v>
      </c>
    </row>
    <row r="326" spans="1:3">
      <c r="A326" s="24">
        <v>50.5</v>
      </c>
      <c r="B326" s="70" t="s">
        <v>1390</v>
      </c>
      <c r="C326" s="24" t="s">
        <v>1377</v>
      </c>
    </row>
    <row r="327" spans="1:3">
      <c r="A327" s="26">
        <v>81.86</v>
      </c>
      <c r="B327" s="71" t="s">
        <v>1390</v>
      </c>
      <c r="C327" s="26" t="s">
        <v>1377</v>
      </c>
    </row>
    <row r="328" spans="1:3">
      <c r="A328" s="24">
        <v>60.22</v>
      </c>
      <c r="B328" s="70" t="s">
        <v>1375</v>
      </c>
      <c r="C328" s="24" t="s">
        <v>1381</v>
      </c>
    </row>
    <row r="329" spans="1:3">
      <c r="A329" s="26">
        <v>3.12</v>
      </c>
      <c r="B329" s="71" t="s">
        <v>1384</v>
      </c>
      <c r="C329" s="26" t="s">
        <v>1377</v>
      </c>
    </row>
    <row r="330" spans="1:3">
      <c r="A330" s="24">
        <v>12.44</v>
      </c>
      <c r="B330" s="70" t="s">
        <v>1384</v>
      </c>
      <c r="C330" s="24" t="s">
        <v>1426</v>
      </c>
    </row>
    <row r="331" spans="1:3">
      <c r="A331" s="26">
        <v>57.24</v>
      </c>
      <c r="B331" s="71" t="s">
        <v>1390</v>
      </c>
      <c r="C331" s="26" t="s">
        <v>1377</v>
      </c>
    </row>
    <row r="332" spans="1:3">
      <c r="A332" s="24">
        <v>61.01</v>
      </c>
      <c r="B332" s="70" t="s">
        <v>1384</v>
      </c>
      <c r="C332" s="24" t="s">
        <v>1386</v>
      </c>
    </row>
    <row r="333" spans="1:3">
      <c r="A333" s="26">
        <v>94.2</v>
      </c>
      <c r="B333" s="71" t="s">
        <v>1375</v>
      </c>
      <c r="C333" s="26" t="s">
        <v>1426</v>
      </c>
    </row>
    <row r="334" spans="1:3">
      <c r="A334" s="24">
        <v>21.15</v>
      </c>
      <c r="B334" s="70" t="s">
        <v>1384</v>
      </c>
      <c r="C334" s="24" t="s">
        <v>1377</v>
      </c>
    </row>
    <row r="335" spans="1:3">
      <c r="A335" s="26">
        <v>50.39</v>
      </c>
      <c r="B335" s="71" t="s">
        <v>1384</v>
      </c>
      <c r="C335" s="26" t="s">
        <v>1426</v>
      </c>
    </row>
    <row r="336" spans="1:3">
      <c r="A336" s="24">
        <v>38.549999999999997</v>
      </c>
      <c r="B336" s="70" t="s">
        <v>1384</v>
      </c>
      <c r="C336" s="24" t="s">
        <v>1426</v>
      </c>
    </row>
    <row r="337" spans="1:3">
      <c r="A337" s="26">
        <v>34.75</v>
      </c>
      <c r="B337" s="71" t="s">
        <v>1384</v>
      </c>
      <c r="C337" s="26" t="s">
        <v>1377</v>
      </c>
    </row>
    <row r="338" spans="1:3">
      <c r="A338" s="24">
        <v>72.2</v>
      </c>
      <c r="B338" s="70" t="s">
        <v>1390</v>
      </c>
      <c r="C338" s="24" t="s">
        <v>1386</v>
      </c>
    </row>
    <row r="339" spans="1:3">
      <c r="A339" s="26">
        <v>40.07</v>
      </c>
      <c r="B339" s="71" t="s">
        <v>1390</v>
      </c>
      <c r="C339" s="26" t="s">
        <v>1426</v>
      </c>
    </row>
    <row r="340" spans="1:3">
      <c r="A340" s="24">
        <v>47.18</v>
      </c>
      <c r="B340" s="70" t="s">
        <v>1384</v>
      </c>
      <c r="C340" s="24" t="s">
        <v>1377</v>
      </c>
    </row>
    <row r="341" spans="1:3">
      <c r="A341" s="26">
        <v>87.04</v>
      </c>
      <c r="B341" s="71" t="s">
        <v>1375</v>
      </c>
      <c r="C341" s="26" t="s">
        <v>1377</v>
      </c>
    </row>
    <row r="342" spans="1:3">
      <c r="A342" s="24">
        <v>99.21</v>
      </c>
      <c r="B342" s="70" t="s">
        <v>1390</v>
      </c>
      <c r="C342" s="24" t="s">
        <v>1381</v>
      </c>
    </row>
    <row r="343" spans="1:3">
      <c r="A343" s="26">
        <v>21.2</v>
      </c>
      <c r="B343" s="71" t="s">
        <v>1384</v>
      </c>
      <c r="C343" s="26" t="s">
        <v>1426</v>
      </c>
    </row>
    <row r="344" spans="1:3">
      <c r="A344" s="24">
        <v>62.57</v>
      </c>
      <c r="B344" s="70" t="s">
        <v>1375</v>
      </c>
      <c r="C344" s="24" t="s">
        <v>1377</v>
      </c>
    </row>
    <row r="345" spans="1:3">
      <c r="A345" s="26">
        <v>94.05</v>
      </c>
      <c r="B345" s="71" t="s">
        <v>1375</v>
      </c>
      <c r="C345" s="26" t="s">
        <v>1381</v>
      </c>
    </row>
    <row r="346" spans="1:3">
      <c r="A346" s="24">
        <v>73.66</v>
      </c>
      <c r="B346" s="70" t="s">
        <v>1390</v>
      </c>
      <c r="C346" s="24" t="s">
        <v>1377</v>
      </c>
    </row>
    <row r="347" spans="1:3">
      <c r="A347" s="26">
        <v>23.86</v>
      </c>
      <c r="B347" s="71" t="s">
        <v>1375</v>
      </c>
      <c r="C347" s="26" t="s">
        <v>1426</v>
      </c>
    </row>
    <row r="348" spans="1:3">
      <c r="A348" s="24">
        <v>78.84</v>
      </c>
      <c r="B348" s="70" t="s">
        <v>1375</v>
      </c>
      <c r="C348" s="24" t="s">
        <v>1377</v>
      </c>
    </row>
    <row r="349" spans="1:3">
      <c r="A349" s="26">
        <v>58.03</v>
      </c>
      <c r="B349" s="71" t="s">
        <v>1384</v>
      </c>
      <c r="C349" s="26" t="s">
        <v>1386</v>
      </c>
    </row>
    <row r="350" spans="1:3">
      <c r="A350" s="24">
        <v>83.55</v>
      </c>
      <c r="B350" s="70" t="s">
        <v>1384</v>
      </c>
      <c r="C350" s="24" t="s">
        <v>1377</v>
      </c>
    </row>
    <row r="351" spans="1:3">
      <c r="A351" s="26">
        <v>61.27</v>
      </c>
      <c r="B351" s="71" t="s">
        <v>1390</v>
      </c>
      <c r="C351" s="26" t="s">
        <v>1377</v>
      </c>
    </row>
    <row r="352" spans="1:3">
      <c r="A352" s="24">
        <v>16.07</v>
      </c>
      <c r="B352" s="70" t="s">
        <v>1384</v>
      </c>
      <c r="C352" s="24" t="s">
        <v>1426</v>
      </c>
    </row>
    <row r="353" spans="1:3">
      <c r="A353" s="26">
        <v>34.770000000000003</v>
      </c>
      <c r="B353" s="71" t="s">
        <v>1375</v>
      </c>
      <c r="C353" s="26" t="s">
        <v>1426</v>
      </c>
    </row>
    <row r="354" spans="1:3">
      <c r="A354" s="24">
        <v>57.94</v>
      </c>
      <c r="B354" s="70" t="s">
        <v>1375</v>
      </c>
      <c r="C354" s="24" t="s">
        <v>1426</v>
      </c>
    </row>
    <row r="355" spans="1:3">
      <c r="A355" s="26">
        <v>66.98</v>
      </c>
      <c r="B355" s="71" t="s">
        <v>1384</v>
      </c>
      <c r="C355" s="26" t="s">
        <v>1377</v>
      </c>
    </row>
    <row r="356" spans="1:3">
      <c r="A356" s="24">
        <v>28.9</v>
      </c>
      <c r="B356" s="70" t="s">
        <v>1384</v>
      </c>
      <c r="C356" s="24" t="s">
        <v>1426</v>
      </c>
    </row>
    <row r="357" spans="1:3">
      <c r="A357" s="26">
        <v>86.59</v>
      </c>
      <c r="B357" s="71" t="s">
        <v>1384</v>
      </c>
      <c r="C357" s="26" t="s">
        <v>1381</v>
      </c>
    </row>
    <row r="358" spans="1:3">
      <c r="A358" s="24">
        <v>73.819999999999993</v>
      </c>
      <c r="B358" s="70" t="s">
        <v>1390</v>
      </c>
      <c r="C358" s="24" t="s">
        <v>1377</v>
      </c>
    </row>
    <row r="359" spans="1:3">
      <c r="A359" s="26">
        <v>59.05</v>
      </c>
      <c r="B359" s="71" t="s">
        <v>1384</v>
      </c>
      <c r="C359" s="26" t="s">
        <v>1377</v>
      </c>
    </row>
    <row r="360" spans="1:3">
      <c r="A360" s="24">
        <v>7.66</v>
      </c>
      <c r="B360" s="70" t="s">
        <v>1375</v>
      </c>
      <c r="C360" s="24" t="s">
        <v>1377</v>
      </c>
    </row>
    <row r="361" spans="1:3">
      <c r="A361" s="26">
        <v>67.13</v>
      </c>
      <c r="B361" s="71" t="s">
        <v>1375</v>
      </c>
      <c r="C361" s="26" t="s">
        <v>1426</v>
      </c>
    </row>
    <row r="362" spans="1:3">
      <c r="A362" s="24">
        <v>25.49</v>
      </c>
      <c r="B362" s="70" t="s">
        <v>1375</v>
      </c>
      <c r="C362" s="24" t="s">
        <v>1381</v>
      </c>
    </row>
    <row r="363" spans="1:3">
      <c r="A363" s="26">
        <v>24.25</v>
      </c>
      <c r="B363" s="71" t="s">
        <v>1390</v>
      </c>
      <c r="C363" s="26" t="s">
        <v>1377</v>
      </c>
    </row>
    <row r="364" spans="1:3">
      <c r="A364" s="24">
        <v>91.32</v>
      </c>
      <c r="B364" s="70" t="s">
        <v>1375</v>
      </c>
      <c r="C364" s="24" t="s">
        <v>1377</v>
      </c>
    </row>
    <row r="365" spans="1:3">
      <c r="A365" s="26">
        <v>13.79</v>
      </c>
      <c r="B365" s="71" t="s">
        <v>1375</v>
      </c>
      <c r="C365" s="26" t="s">
        <v>1381</v>
      </c>
    </row>
    <row r="366" spans="1:3">
      <c r="A366" s="24">
        <v>36.85</v>
      </c>
      <c r="B366" s="70" t="s">
        <v>1384</v>
      </c>
      <c r="C366" s="24" t="s">
        <v>1386</v>
      </c>
    </row>
    <row r="367" spans="1:3">
      <c r="A367" s="26">
        <v>11.15</v>
      </c>
      <c r="B367" s="71" t="s">
        <v>1390</v>
      </c>
      <c r="C367" s="26" t="s">
        <v>1386</v>
      </c>
    </row>
    <row r="368" spans="1:3">
      <c r="A368" s="24">
        <v>87.79</v>
      </c>
      <c r="B368" s="70" t="s">
        <v>1390</v>
      </c>
      <c r="C368" s="24" t="s">
        <v>1377</v>
      </c>
    </row>
    <row r="369" spans="1:3">
      <c r="A369" s="26">
        <v>51.72</v>
      </c>
      <c r="B369" s="71" t="s">
        <v>1375</v>
      </c>
      <c r="C369" s="26" t="s">
        <v>1377</v>
      </c>
    </row>
    <row r="370" spans="1:3">
      <c r="A370" s="24">
        <v>51.15</v>
      </c>
      <c r="B370" s="70" t="s">
        <v>1390</v>
      </c>
      <c r="C370" s="24" t="s">
        <v>1381</v>
      </c>
    </row>
    <row r="371" spans="1:3">
      <c r="A371" s="26">
        <v>56.75</v>
      </c>
      <c r="B371" s="71" t="s">
        <v>1375</v>
      </c>
      <c r="C371" s="26" t="s">
        <v>1377</v>
      </c>
    </row>
    <row r="372" spans="1:3">
      <c r="A372" s="24">
        <v>83.97</v>
      </c>
      <c r="B372" s="70" t="s">
        <v>1390</v>
      </c>
      <c r="C372" s="24" t="s">
        <v>1426</v>
      </c>
    </row>
    <row r="373" spans="1:3">
      <c r="A373" s="26">
        <v>27.55</v>
      </c>
      <c r="B373" s="71" t="s">
        <v>1384</v>
      </c>
      <c r="C373" s="26" t="s">
        <v>1381</v>
      </c>
    </row>
    <row r="374" spans="1:3">
      <c r="A374" s="24">
        <v>8.67</v>
      </c>
      <c r="B374" s="70" t="s">
        <v>1390</v>
      </c>
      <c r="C374" s="24" t="s">
        <v>1386</v>
      </c>
    </row>
    <row r="375" spans="1:3">
      <c r="A375" s="26">
        <v>75.150000000000006</v>
      </c>
      <c r="B375" s="71" t="s">
        <v>1384</v>
      </c>
      <c r="C375" s="26" t="s">
        <v>1381</v>
      </c>
    </row>
    <row r="376" spans="1:3">
      <c r="A376" s="24">
        <v>68.819999999999993</v>
      </c>
      <c r="B376" s="70" t="s">
        <v>1390</v>
      </c>
      <c r="C376" s="24" t="s">
        <v>1377</v>
      </c>
    </row>
    <row r="377" spans="1:3">
      <c r="A377" s="26">
        <v>83.11</v>
      </c>
      <c r="B377" s="71" t="s">
        <v>1390</v>
      </c>
      <c r="C377" s="26" t="s">
        <v>1377</v>
      </c>
    </row>
    <row r="378" spans="1:3">
      <c r="A378" s="24">
        <v>47.4</v>
      </c>
      <c r="B378" s="70" t="s">
        <v>1390</v>
      </c>
      <c r="C378" s="24" t="s">
        <v>1381</v>
      </c>
    </row>
    <row r="379" spans="1:3">
      <c r="A379" s="26">
        <v>37.36</v>
      </c>
      <c r="B379" s="71" t="s">
        <v>1375</v>
      </c>
      <c r="C379" s="26" t="s">
        <v>1377</v>
      </c>
    </row>
    <row r="380" spans="1:3">
      <c r="A380" s="24"/>
      <c r="B380" s="70" t="s">
        <v>1390</v>
      </c>
      <c r="C380" s="24" t="s">
        <v>1381</v>
      </c>
    </row>
    <row r="381" spans="1:3">
      <c r="A381" s="26">
        <v>17.32</v>
      </c>
      <c r="B381" s="71" t="s">
        <v>1384</v>
      </c>
      <c r="C381" s="26" t="s">
        <v>1377</v>
      </c>
    </row>
    <row r="382" spans="1:3">
      <c r="A382" s="24">
        <v>77.62</v>
      </c>
      <c r="B382" s="70" t="s">
        <v>1375</v>
      </c>
      <c r="C382" s="24" t="s">
        <v>1377</v>
      </c>
    </row>
    <row r="383" spans="1:3">
      <c r="A383" s="26">
        <v>69.81</v>
      </c>
      <c r="B383" s="71" t="s">
        <v>1375</v>
      </c>
      <c r="C383" s="26" t="s">
        <v>1377</v>
      </c>
    </row>
    <row r="384" spans="1:3">
      <c r="A384" s="24">
        <v>38.049999999999997</v>
      </c>
      <c r="B384" s="70" t="s">
        <v>1375</v>
      </c>
      <c r="C384" s="24" t="s">
        <v>1386</v>
      </c>
    </row>
    <row r="385" spans="1:3">
      <c r="A385" s="26">
        <v>28.03</v>
      </c>
      <c r="B385" s="71" t="s">
        <v>1390</v>
      </c>
      <c r="C385" s="26" t="s">
        <v>1381</v>
      </c>
    </row>
    <row r="386" spans="1:3">
      <c r="A386" s="24">
        <v>49.54</v>
      </c>
      <c r="B386" s="70" t="s">
        <v>1375</v>
      </c>
      <c r="C386" s="24" t="s">
        <v>1426</v>
      </c>
    </row>
    <row r="387" spans="1:3">
      <c r="A387" s="26">
        <v>83.57</v>
      </c>
      <c r="B387" s="71" t="s">
        <v>1375</v>
      </c>
      <c r="C387" s="26" t="s">
        <v>1377</v>
      </c>
    </row>
    <row r="388" spans="1:3">
      <c r="A388" s="24">
        <v>90.67</v>
      </c>
      <c r="B388" s="70" t="s">
        <v>1384</v>
      </c>
      <c r="C388" s="24" t="s">
        <v>1381</v>
      </c>
    </row>
    <row r="389" spans="1:3">
      <c r="A389" s="26">
        <v>5.41</v>
      </c>
      <c r="B389" s="71" t="s">
        <v>1375</v>
      </c>
      <c r="C389" s="26" t="s">
        <v>1426</v>
      </c>
    </row>
    <row r="390" spans="1:3">
      <c r="A390" s="24">
        <v>91.88</v>
      </c>
      <c r="B390" s="70" t="s">
        <v>1384</v>
      </c>
      <c r="C390" s="24" t="s">
        <v>1386</v>
      </c>
    </row>
    <row r="391" spans="1:3">
      <c r="A391" s="26">
        <v>38.549999999999997</v>
      </c>
      <c r="B391" s="71" t="s">
        <v>1384</v>
      </c>
      <c r="C391" s="26" t="s">
        <v>1386</v>
      </c>
    </row>
    <row r="392" spans="1:3">
      <c r="A392" s="24">
        <v>36.159999999999997</v>
      </c>
      <c r="B392" s="70" t="s">
        <v>1375</v>
      </c>
      <c r="C392" s="24" t="s">
        <v>1377</v>
      </c>
    </row>
    <row r="393" spans="1:3">
      <c r="A393" s="26">
        <v>79.83</v>
      </c>
      <c r="B393" s="71" t="s">
        <v>1390</v>
      </c>
      <c r="C393" s="26" t="s">
        <v>1377</v>
      </c>
    </row>
    <row r="394" spans="1:3">
      <c r="A394" s="24">
        <v>19.46</v>
      </c>
      <c r="B394" s="70" t="s">
        <v>1390</v>
      </c>
      <c r="C394" s="24" t="s">
        <v>1426</v>
      </c>
    </row>
    <row r="395" spans="1:3">
      <c r="A395" s="26">
        <v>90.4</v>
      </c>
      <c r="B395" s="71" t="s">
        <v>1390</v>
      </c>
      <c r="C395" s="26" t="s">
        <v>1377</v>
      </c>
    </row>
    <row r="396" spans="1:3">
      <c r="A396" s="24">
        <v>72.61</v>
      </c>
      <c r="B396" s="70" t="s">
        <v>1375</v>
      </c>
      <c r="C396" s="24" t="s">
        <v>1377</v>
      </c>
    </row>
    <row r="397" spans="1:3">
      <c r="A397" s="26">
        <v>92.31</v>
      </c>
      <c r="B397" s="71" t="s">
        <v>1384</v>
      </c>
      <c r="C397" s="26" t="s">
        <v>1386</v>
      </c>
    </row>
    <row r="398" spans="1:3">
      <c r="A398" s="24">
        <v>17.37</v>
      </c>
      <c r="B398" s="70" t="s">
        <v>1375</v>
      </c>
      <c r="C398" s="24" t="s">
        <v>1426</v>
      </c>
    </row>
    <row r="399" spans="1:3">
      <c r="A399" s="26">
        <v>84.72</v>
      </c>
      <c r="B399" s="71" t="s">
        <v>1390</v>
      </c>
      <c r="C399" s="26" t="s">
        <v>1381</v>
      </c>
    </row>
    <row r="400" spans="1:3">
      <c r="A400" s="24">
        <v>13.72</v>
      </c>
      <c r="B400" s="70" t="s">
        <v>1375</v>
      </c>
      <c r="C400" s="24" t="s">
        <v>1377</v>
      </c>
    </row>
    <row r="401" spans="1:3">
      <c r="A401" s="26">
        <v>77.02</v>
      </c>
      <c r="B401" s="71" t="s">
        <v>1384</v>
      </c>
      <c r="C401" s="26" t="s">
        <v>1381</v>
      </c>
    </row>
    <row r="402" spans="1:3">
      <c r="A402" s="24">
        <v>39.020000000000003</v>
      </c>
      <c r="B402" s="70" t="s">
        <v>1375</v>
      </c>
      <c r="C402" s="24" t="s">
        <v>1426</v>
      </c>
    </row>
    <row r="403" spans="1:3">
      <c r="A403" s="26">
        <v>68.92</v>
      </c>
      <c r="B403" s="71" t="s">
        <v>1375</v>
      </c>
      <c r="C403" s="26" t="s">
        <v>1426</v>
      </c>
    </row>
    <row r="404" spans="1:3">
      <c r="A404" s="24">
        <v>43.07</v>
      </c>
      <c r="B404" s="70" t="s">
        <v>1375</v>
      </c>
      <c r="C404" s="24" t="s">
        <v>1426</v>
      </c>
    </row>
    <row r="405" spans="1:3">
      <c r="A405" s="26">
        <v>87.16</v>
      </c>
      <c r="B405" s="71" t="s">
        <v>1375</v>
      </c>
      <c r="C405" s="26" t="s">
        <v>1377</v>
      </c>
    </row>
    <row r="406" spans="1:3">
      <c r="A406" s="24">
        <v>68.95</v>
      </c>
      <c r="B406" s="70" t="s">
        <v>1390</v>
      </c>
      <c r="C406" s="24" t="s">
        <v>1426</v>
      </c>
    </row>
    <row r="407" spans="1:3">
      <c r="A407" s="26">
        <v>73.459999999999994</v>
      </c>
      <c r="B407" s="71" t="s">
        <v>1375</v>
      </c>
      <c r="C407" s="26" t="s">
        <v>1386</v>
      </c>
    </row>
    <row r="408" spans="1:3">
      <c r="A408" s="24">
        <v>25.17</v>
      </c>
      <c r="B408" s="70" t="s">
        <v>1390</v>
      </c>
      <c r="C408" s="24" t="s">
        <v>1377</v>
      </c>
    </row>
    <row r="409" spans="1:3">
      <c r="A409" s="26">
        <v>8.8000000000000007</v>
      </c>
      <c r="B409" s="71" t="s">
        <v>1390</v>
      </c>
      <c r="C409" s="26" t="s">
        <v>1381</v>
      </c>
    </row>
    <row r="410" spans="1:3">
      <c r="A410" s="24">
        <v>26.84</v>
      </c>
      <c r="B410" s="70" t="s">
        <v>1390</v>
      </c>
      <c r="C410" s="24" t="s">
        <v>1426</v>
      </c>
    </row>
    <row r="411" spans="1:3">
      <c r="A411" s="26">
        <v>5.53</v>
      </c>
      <c r="B411" s="71" t="s">
        <v>1390</v>
      </c>
      <c r="C411" s="26" t="s">
        <v>1386</v>
      </c>
    </row>
    <row r="412" spans="1:3">
      <c r="A412" s="24">
        <v>23.26</v>
      </c>
      <c r="B412" s="70" t="s">
        <v>1384</v>
      </c>
      <c r="C412" s="24" t="s">
        <v>1377</v>
      </c>
    </row>
    <row r="413" spans="1:3">
      <c r="A413" s="26">
        <v>46.73</v>
      </c>
      <c r="B413" s="71" t="s">
        <v>1384</v>
      </c>
      <c r="C413" s="26" t="s">
        <v>1377</v>
      </c>
    </row>
    <row r="414" spans="1:3">
      <c r="A414" s="24">
        <v>98.5</v>
      </c>
      <c r="B414" s="70" t="s">
        <v>1390</v>
      </c>
      <c r="C414" s="24" t="s">
        <v>1386</v>
      </c>
    </row>
    <row r="415" spans="1:3">
      <c r="A415" s="26">
        <v>49.58</v>
      </c>
      <c r="B415" s="71" t="s">
        <v>1390</v>
      </c>
      <c r="C415" s="26" t="s">
        <v>1377</v>
      </c>
    </row>
    <row r="416" spans="1:3">
      <c r="A416" s="24">
        <v>35.85</v>
      </c>
      <c r="B416" s="70" t="s">
        <v>1375</v>
      </c>
      <c r="C416" s="24" t="s">
        <v>1381</v>
      </c>
    </row>
    <row r="417" spans="1:3">
      <c r="A417" s="26">
        <v>82.79</v>
      </c>
      <c r="B417" s="71" t="s">
        <v>1375</v>
      </c>
      <c r="C417" s="26" t="s">
        <v>1377</v>
      </c>
    </row>
    <row r="418" spans="1:3">
      <c r="A418" s="24">
        <v>42.39</v>
      </c>
      <c r="B418" s="70" t="s">
        <v>1390</v>
      </c>
      <c r="C418" s="24" t="s">
        <v>1377</v>
      </c>
    </row>
    <row r="419" spans="1:3">
      <c r="A419" s="26">
        <v>62.92</v>
      </c>
      <c r="B419" s="71" t="s">
        <v>1390</v>
      </c>
      <c r="C419" s="26" t="s">
        <v>1377</v>
      </c>
    </row>
    <row r="420" spans="1:3">
      <c r="A420" s="24">
        <v>32.950000000000003</v>
      </c>
      <c r="B420" s="70" t="s">
        <v>1384</v>
      </c>
      <c r="C420" s="24" t="s">
        <v>1386</v>
      </c>
    </row>
    <row r="421" spans="1:3">
      <c r="A421" s="26">
        <v>25.24</v>
      </c>
      <c r="B421" s="71" t="s">
        <v>1384</v>
      </c>
      <c r="C421" s="26" t="s">
        <v>1377</v>
      </c>
    </row>
    <row r="422" spans="1:3">
      <c r="A422" s="24">
        <v>71.760000000000005</v>
      </c>
      <c r="B422" s="70" t="s">
        <v>1390</v>
      </c>
      <c r="C422" s="24" t="s">
        <v>1426</v>
      </c>
    </row>
    <row r="423" spans="1:3">
      <c r="A423" s="26">
        <v>15.45</v>
      </c>
      <c r="B423" s="71" t="s">
        <v>1384</v>
      </c>
      <c r="C423" s="26" t="s">
        <v>1426</v>
      </c>
    </row>
    <row r="424" spans="1:3">
      <c r="A424" s="24">
        <v>64.56</v>
      </c>
      <c r="B424" s="70" t="s">
        <v>1375</v>
      </c>
      <c r="C424" s="24" t="s">
        <v>1426</v>
      </c>
    </row>
    <row r="425" spans="1:3">
      <c r="A425" s="26">
        <v>76.37</v>
      </c>
      <c r="B425" s="71" t="s">
        <v>1384</v>
      </c>
      <c r="C425" s="26" t="s">
        <v>1426</v>
      </c>
    </row>
    <row r="426" spans="1:3">
      <c r="A426" s="24">
        <v>16.29</v>
      </c>
      <c r="B426" s="70" t="s">
        <v>1375</v>
      </c>
      <c r="C426" s="24" t="s">
        <v>1381</v>
      </c>
    </row>
    <row r="427" spans="1:3">
      <c r="A427" s="26">
        <v>51.35</v>
      </c>
      <c r="B427" s="71" t="s">
        <v>1390</v>
      </c>
      <c r="C427" s="26" t="s">
        <v>1386</v>
      </c>
    </row>
    <row r="428" spans="1:3">
      <c r="A428" s="24">
        <v>48.92</v>
      </c>
      <c r="B428" s="70" t="s">
        <v>1384</v>
      </c>
      <c r="C428" s="24" t="s">
        <v>1386</v>
      </c>
    </row>
    <row r="429" spans="1:3">
      <c r="A429" s="26">
        <v>57.37</v>
      </c>
      <c r="B429" s="71" t="s">
        <v>1375</v>
      </c>
      <c r="C429" s="26" t="s">
        <v>1381</v>
      </c>
    </row>
    <row r="430" spans="1:3">
      <c r="A430" s="24">
        <v>55.78</v>
      </c>
      <c r="B430" s="70" t="s">
        <v>1375</v>
      </c>
      <c r="C430" s="24" t="s">
        <v>1377</v>
      </c>
    </row>
    <row r="431" spans="1:3">
      <c r="A431" s="26">
        <v>46.15</v>
      </c>
      <c r="B431" s="71" t="s">
        <v>1390</v>
      </c>
      <c r="C431" s="26" t="s">
        <v>1381</v>
      </c>
    </row>
    <row r="432" spans="1:3">
      <c r="A432" s="24">
        <v>48.25</v>
      </c>
      <c r="B432" s="70" t="s">
        <v>1390</v>
      </c>
      <c r="C432" s="24" t="s">
        <v>1377</v>
      </c>
    </row>
    <row r="433" spans="1:3">
      <c r="A433" s="26">
        <v>1.95</v>
      </c>
      <c r="B433" s="71" t="s">
        <v>1390</v>
      </c>
      <c r="C433" s="26" t="s">
        <v>1377</v>
      </c>
    </row>
    <row r="434" spans="1:3">
      <c r="A434" s="24">
        <v>51.91</v>
      </c>
      <c r="B434" s="70" t="s">
        <v>1375</v>
      </c>
      <c r="C434" s="24" t="s">
        <v>1426</v>
      </c>
    </row>
    <row r="435" spans="1:3">
      <c r="A435" s="26">
        <v>89.44</v>
      </c>
      <c r="B435" s="71" t="s">
        <v>1375</v>
      </c>
      <c r="C435" s="26" t="s">
        <v>1377</v>
      </c>
    </row>
    <row r="436" spans="1:3">
      <c r="A436" s="24">
        <v>50.68</v>
      </c>
      <c r="B436" s="70" t="s">
        <v>1375</v>
      </c>
      <c r="C436" s="24" t="s">
        <v>1386</v>
      </c>
    </row>
    <row r="437" spans="1:3">
      <c r="A437" s="26">
        <v>33.24</v>
      </c>
      <c r="B437" s="71" t="s">
        <v>1384</v>
      </c>
      <c r="C437" s="26" t="s">
        <v>1386</v>
      </c>
    </row>
    <row r="438" spans="1:3">
      <c r="A438" s="24">
        <v>83.09</v>
      </c>
      <c r="B438" s="70" t="s">
        <v>1375</v>
      </c>
      <c r="C438" s="24" t="s">
        <v>1377</v>
      </c>
    </row>
    <row r="439" spans="1:3">
      <c r="A439" s="26">
        <v>21.02</v>
      </c>
      <c r="B439" s="71" t="s">
        <v>1390</v>
      </c>
      <c r="C439" s="26" t="s">
        <v>1377</v>
      </c>
    </row>
    <row r="440" spans="1:3">
      <c r="A440" s="24">
        <v>8.3699999999999992</v>
      </c>
      <c r="B440" s="70" t="s">
        <v>1384</v>
      </c>
      <c r="C440" s="24" t="s">
        <v>1381</v>
      </c>
    </row>
    <row r="441" spans="1:3">
      <c r="A441" s="26">
        <v>38.130000000000003</v>
      </c>
      <c r="B441" s="71" t="s">
        <v>1390</v>
      </c>
      <c r="C441" s="26" t="s">
        <v>1426</v>
      </c>
    </row>
    <row r="442" spans="1:3">
      <c r="A442" s="24">
        <v>30.59</v>
      </c>
      <c r="B442" s="70" t="s">
        <v>1390</v>
      </c>
      <c r="C442" s="24" t="s">
        <v>1377</v>
      </c>
    </row>
    <row r="443" spans="1:3">
      <c r="A443" s="26">
        <v>88.57</v>
      </c>
      <c r="B443" s="71" t="s">
        <v>1390</v>
      </c>
      <c r="C443" s="26" t="s">
        <v>1381</v>
      </c>
    </row>
    <row r="444" spans="1:3">
      <c r="A444" s="24">
        <v>80.010000000000005</v>
      </c>
      <c r="B444" s="70" t="s">
        <v>1375</v>
      </c>
      <c r="C444" s="24" t="s">
        <v>1377</v>
      </c>
    </row>
    <row r="445" spans="1:3">
      <c r="A445" s="26">
        <v>34.04</v>
      </c>
      <c r="B445" s="71" t="s">
        <v>1390</v>
      </c>
      <c r="C445" s="26" t="s">
        <v>1377</v>
      </c>
    </row>
    <row r="446" spans="1:3">
      <c r="A446" s="24">
        <v>75.44</v>
      </c>
      <c r="B446" s="70" t="s">
        <v>1384</v>
      </c>
      <c r="C446" s="24" t="s">
        <v>1381</v>
      </c>
    </row>
    <row r="447" spans="1:3">
      <c r="A447" s="26">
        <v>30.09</v>
      </c>
      <c r="B447" s="71" t="s">
        <v>1390</v>
      </c>
      <c r="C447" s="26" t="s">
        <v>1386</v>
      </c>
    </row>
    <row r="448" spans="1:3">
      <c r="A448" s="24">
        <v>89.43</v>
      </c>
      <c r="B448" s="70" t="s">
        <v>1375</v>
      </c>
      <c r="C448" s="24" t="s">
        <v>1426</v>
      </c>
    </row>
    <row r="449" spans="1:3">
      <c r="A449" s="26">
        <v>33.42</v>
      </c>
      <c r="B449" s="71" t="s">
        <v>1384</v>
      </c>
      <c r="C449" s="26" t="s">
        <v>1377</v>
      </c>
    </row>
    <row r="450" spans="1:3">
      <c r="A450" s="24">
        <v>44.95</v>
      </c>
      <c r="B450" s="70" t="s">
        <v>1384</v>
      </c>
      <c r="C450" s="24" t="s">
        <v>1377</v>
      </c>
    </row>
    <row r="451" spans="1:3">
      <c r="A451" s="26">
        <v>52.13</v>
      </c>
      <c r="B451" s="71" t="s">
        <v>1390</v>
      </c>
      <c r="C451" s="26" t="s">
        <v>1377</v>
      </c>
    </row>
    <row r="452" spans="1:3">
      <c r="A452" s="24">
        <v>1.72</v>
      </c>
      <c r="B452" s="70" t="s">
        <v>1384</v>
      </c>
      <c r="C452" s="24" t="s">
        <v>1426</v>
      </c>
    </row>
    <row r="453" spans="1:3">
      <c r="A453" s="26">
        <v>95.18</v>
      </c>
      <c r="B453" s="71" t="s">
        <v>1384</v>
      </c>
      <c r="C453" s="26" t="s">
        <v>1386</v>
      </c>
    </row>
    <row r="454" spans="1:3">
      <c r="A454" s="24">
        <v>86.77</v>
      </c>
      <c r="B454" s="70" t="s">
        <v>1384</v>
      </c>
      <c r="C454" s="24" t="s">
        <v>1386</v>
      </c>
    </row>
    <row r="455" spans="1:3">
      <c r="A455" s="26">
        <v>3.97</v>
      </c>
      <c r="B455" s="71" t="s">
        <v>1384</v>
      </c>
      <c r="C455" s="26" t="s">
        <v>1426</v>
      </c>
    </row>
    <row r="456" spans="1:3">
      <c r="A456" s="24">
        <v>38.33</v>
      </c>
      <c r="B456" s="70" t="s">
        <v>1390</v>
      </c>
      <c r="C456" s="24" t="s">
        <v>1386</v>
      </c>
    </row>
    <row r="457" spans="1:3">
      <c r="A457" s="26">
        <v>85.83</v>
      </c>
      <c r="B457" s="71" t="s">
        <v>1384</v>
      </c>
      <c r="C457" s="26" t="s">
        <v>1426</v>
      </c>
    </row>
    <row r="458" spans="1:3">
      <c r="A458" s="24">
        <v>51.96</v>
      </c>
      <c r="B458" s="70" t="s">
        <v>1384</v>
      </c>
      <c r="C458" s="24" t="s">
        <v>1426</v>
      </c>
    </row>
    <row r="459" spans="1:3">
      <c r="A459" s="26">
        <v>52.47</v>
      </c>
      <c r="B459" s="71" t="s">
        <v>1390</v>
      </c>
      <c r="C459" s="26" t="s">
        <v>1377</v>
      </c>
    </row>
    <row r="460" spans="1:3">
      <c r="A460" s="24">
        <v>2.42</v>
      </c>
      <c r="B460" s="70" t="s">
        <v>1384</v>
      </c>
      <c r="C460" s="24" t="s">
        <v>1377</v>
      </c>
    </row>
    <row r="461" spans="1:3">
      <c r="A461" s="26">
        <v>45.87</v>
      </c>
      <c r="B461" s="71" t="s">
        <v>1384</v>
      </c>
      <c r="C461" s="26" t="s">
        <v>1426</v>
      </c>
    </row>
    <row r="462" spans="1:3">
      <c r="A462" s="24">
        <v>76.56</v>
      </c>
      <c r="B462" s="70" t="s">
        <v>1375</v>
      </c>
      <c r="C462" s="24" t="s">
        <v>1386</v>
      </c>
    </row>
    <row r="463" spans="1:3">
      <c r="A463" s="26">
        <v>45.8</v>
      </c>
      <c r="B463" s="71" t="s">
        <v>1375</v>
      </c>
      <c r="C463" s="26" t="s">
        <v>1377</v>
      </c>
    </row>
    <row r="464" spans="1:3">
      <c r="A464" s="24">
        <v>56.73</v>
      </c>
      <c r="B464" s="70" t="s">
        <v>1384</v>
      </c>
      <c r="C464" s="24" t="s">
        <v>1381</v>
      </c>
    </row>
    <row r="465" spans="1:3">
      <c r="A465" s="26">
        <v>54.54</v>
      </c>
      <c r="B465" s="71" t="s">
        <v>1384</v>
      </c>
      <c r="C465" s="26" t="s">
        <v>1426</v>
      </c>
    </row>
    <row r="466" spans="1:3">
      <c r="A466" s="24">
        <v>1.04</v>
      </c>
      <c r="B466" s="70" t="s">
        <v>1375</v>
      </c>
      <c r="C466" s="24" t="s">
        <v>1377</v>
      </c>
    </row>
    <row r="467" spans="1:3">
      <c r="A467" s="26">
        <v>42.48</v>
      </c>
      <c r="B467" s="71" t="s">
        <v>1390</v>
      </c>
      <c r="C467" s="26" t="s">
        <v>1386</v>
      </c>
    </row>
    <row r="468" spans="1:3">
      <c r="A468" s="24">
        <v>28.27</v>
      </c>
      <c r="B468" s="70" t="s">
        <v>1390</v>
      </c>
      <c r="C468" s="24" t="s">
        <v>1381</v>
      </c>
    </row>
    <row r="469" spans="1:3">
      <c r="A469" s="26">
        <v>45.98</v>
      </c>
      <c r="B469" s="71" t="s">
        <v>1390</v>
      </c>
      <c r="C469" s="26" t="s">
        <v>1377</v>
      </c>
    </row>
    <row r="470" spans="1:3">
      <c r="A470" s="24">
        <v>52.76</v>
      </c>
      <c r="B470" s="70" t="s">
        <v>1384</v>
      </c>
      <c r="C470" s="24" t="s">
        <v>1377</v>
      </c>
    </row>
    <row r="471" spans="1:3">
      <c r="A471" s="26">
        <v>33.549999999999997</v>
      </c>
      <c r="B471" s="71" t="s">
        <v>1390</v>
      </c>
      <c r="C471" s="26" t="s">
        <v>1381</v>
      </c>
    </row>
    <row r="472" spans="1:3">
      <c r="A472" s="24">
        <v>49.3</v>
      </c>
      <c r="B472" s="70" t="s">
        <v>1390</v>
      </c>
      <c r="C472" s="24" t="s">
        <v>1377</v>
      </c>
    </row>
    <row r="473" spans="1:3">
      <c r="A473" s="26">
        <v>36.71</v>
      </c>
      <c r="B473" s="71" t="s">
        <v>1384</v>
      </c>
      <c r="C473" s="26" t="s">
        <v>1426</v>
      </c>
    </row>
    <row r="474" spans="1:3">
      <c r="A474" s="24">
        <v>77.989999999999995</v>
      </c>
      <c r="B474" s="70" t="s">
        <v>1390</v>
      </c>
      <c r="C474" s="24" t="s">
        <v>1377</v>
      </c>
    </row>
    <row r="475" spans="1:3">
      <c r="A475" s="26">
        <v>35.89</v>
      </c>
      <c r="B475" s="71" t="s">
        <v>1375</v>
      </c>
      <c r="C475" s="26" t="s">
        <v>1381</v>
      </c>
    </row>
    <row r="476" spans="1:3">
      <c r="A476" s="24">
        <v>75.58</v>
      </c>
      <c r="B476" s="70" t="s">
        <v>1375</v>
      </c>
      <c r="C476" s="24" t="s">
        <v>1426</v>
      </c>
    </row>
    <row r="477" spans="1:3">
      <c r="A477" s="26">
        <v>64.31</v>
      </c>
      <c r="B477" s="71" t="s">
        <v>1375</v>
      </c>
      <c r="C477" s="26" t="s">
        <v>1426</v>
      </c>
    </row>
    <row r="478" spans="1:3">
      <c r="A478" s="24">
        <v>31.74</v>
      </c>
      <c r="B478" s="70" t="s">
        <v>1390</v>
      </c>
      <c r="C478" s="24" t="s">
        <v>1386</v>
      </c>
    </row>
    <row r="479" spans="1:3">
      <c r="A479" s="26">
        <v>71.87</v>
      </c>
      <c r="B479" s="71" t="s">
        <v>1384</v>
      </c>
      <c r="C479" s="26" t="s">
        <v>1377</v>
      </c>
    </row>
    <row r="480" spans="1:3">
      <c r="A480" s="24">
        <v>23.22</v>
      </c>
      <c r="B480" s="70" t="s">
        <v>1375</v>
      </c>
      <c r="C480" s="24" t="s">
        <v>1386</v>
      </c>
    </row>
    <row r="481" spans="1:3">
      <c r="A481" s="26">
        <v>99.84</v>
      </c>
      <c r="B481" s="71" t="s">
        <v>1390</v>
      </c>
      <c r="C481" s="26" t="s">
        <v>1377</v>
      </c>
    </row>
    <row r="482" spans="1:3">
      <c r="A482" s="24">
        <v>54.5</v>
      </c>
      <c r="B482" s="70" t="s">
        <v>1375</v>
      </c>
      <c r="C482" s="24" t="s">
        <v>1377</v>
      </c>
    </row>
    <row r="483" spans="1:3">
      <c r="A483" s="26">
        <v>23.55</v>
      </c>
      <c r="B483" s="71" t="s">
        <v>1390</v>
      </c>
      <c r="C483" s="26" t="s">
        <v>1426</v>
      </c>
    </row>
    <row r="484" spans="1:3">
      <c r="A484" s="24">
        <v>56.34</v>
      </c>
      <c r="B484" s="70" t="s">
        <v>1375</v>
      </c>
      <c r="C484" s="24" t="s">
        <v>1381</v>
      </c>
    </row>
    <row r="485" spans="1:3">
      <c r="A485" s="26">
        <v>49.59</v>
      </c>
      <c r="B485" s="71" t="s">
        <v>1390</v>
      </c>
      <c r="C485" s="26" t="s">
        <v>1426</v>
      </c>
    </row>
    <row r="486" spans="1:3">
      <c r="A486" s="24">
        <v>59.1</v>
      </c>
      <c r="B486" s="70" t="s">
        <v>1390</v>
      </c>
      <c r="C486" s="24" t="s">
        <v>1377</v>
      </c>
    </row>
    <row r="487" spans="1:3">
      <c r="A487" s="26">
        <v>3.92</v>
      </c>
      <c r="B487" s="71" t="s">
        <v>1384</v>
      </c>
      <c r="C487" s="26" t="s">
        <v>1377</v>
      </c>
    </row>
    <row r="488" spans="1:3">
      <c r="A488" s="24">
        <v>18.559999999999999</v>
      </c>
      <c r="B488" s="70" t="s">
        <v>1375</v>
      </c>
      <c r="C488" s="24" t="s">
        <v>1386</v>
      </c>
    </row>
    <row r="489" spans="1:3">
      <c r="A489" s="26">
        <v>88.05</v>
      </c>
      <c r="B489" s="71" t="s">
        <v>1384</v>
      </c>
      <c r="C489" s="26" t="s">
        <v>1377</v>
      </c>
    </row>
    <row r="490" spans="1:3">
      <c r="A490" s="24">
        <v>95.62</v>
      </c>
      <c r="B490" s="70" t="s">
        <v>1384</v>
      </c>
      <c r="C490" s="24" t="s">
        <v>1377</v>
      </c>
    </row>
    <row r="491" spans="1:3">
      <c r="A491" s="26">
        <v>4</v>
      </c>
      <c r="B491" s="71" t="s">
        <v>1375</v>
      </c>
      <c r="C491" s="26" t="s">
        <v>1426</v>
      </c>
    </row>
    <row r="492" spans="1:3">
      <c r="A492" s="24">
        <v>16.37</v>
      </c>
      <c r="B492" s="70" t="s">
        <v>1390</v>
      </c>
      <c r="C492" s="24" t="s">
        <v>1377</v>
      </c>
    </row>
    <row r="493" spans="1:3">
      <c r="A493" s="26">
        <v>36.47</v>
      </c>
      <c r="B493" s="71" t="s">
        <v>1384</v>
      </c>
      <c r="C493" s="26" t="s">
        <v>1377</v>
      </c>
    </row>
    <row r="494" spans="1:3">
      <c r="A494" s="24">
        <v>14.41</v>
      </c>
      <c r="B494" s="70" t="s">
        <v>1375</v>
      </c>
      <c r="C494" s="24" t="s">
        <v>1377</v>
      </c>
    </row>
    <row r="495" spans="1:3">
      <c r="A495" s="26">
        <v>77.31</v>
      </c>
      <c r="B495" s="71" t="s">
        <v>1375</v>
      </c>
      <c r="C495" s="26" t="s">
        <v>1377</v>
      </c>
    </row>
    <row r="496" spans="1:3">
      <c r="A496" s="24">
        <v>96.45</v>
      </c>
      <c r="B496" s="70" t="s">
        <v>1375</v>
      </c>
      <c r="C496" s="24" t="s">
        <v>1386</v>
      </c>
    </row>
    <row r="497" spans="1:3">
      <c r="A497" s="26">
        <v>32.71</v>
      </c>
      <c r="B497" s="71" t="s">
        <v>1390</v>
      </c>
      <c r="C497" s="26" t="s">
        <v>1377</v>
      </c>
    </row>
    <row r="498" spans="1:3">
      <c r="A498" s="24">
        <v>82.83</v>
      </c>
      <c r="B498" s="70" t="s">
        <v>1375</v>
      </c>
      <c r="C498" s="24" t="s">
        <v>1386</v>
      </c>
    </row>
    <row r="499" spans="1:3">
      <c r="A499" s="26"/>
      <c r="B499" s="71" t="s">
        <v>1390</v>
      </c>
      <c r="C499" s="26" t="s">
        <v>1386</v>
      </c>
    </row>
    <row r="500" spans="1:3">
      <c r="A500" s="24">
        <v>23.07</v>
      </c>
      <c r="B500" s="70" t="s">
        <v>1390</v>
      </c>
      <c r="C500" s="24" t="s">
        <v>1386</v>
      </c>
    </row>
    <row r="501" spans="1:3">
      <c r="A501" s="26">
        <v>29.19</v>
      </c>
      <c r="B501" s="71" t="s">
        <v>1375</v>
      </c>
      <c r="C501" s="26" t="s">
        <v>1377</v>
      </c>
    </row>
    <row r="502" spans="1:3">
      <c r="A502" s="24">
        <v>4.7699999999999996</v>
      </c>
      <c r="B502" s="70" t="s">
        <v>1384</v>
      </c>
      <c r="C502" s="24" t="s">
        <v>1377</v>
      </c>
    </row>
    <row r="503" spans="1:3">
      <c r="A503" s="26">
        <v>32.47</v>
      </c>
      <c r="B503" s="71" t="s">
        <v>1390</v>
      </c>
      <c r="C503" s="26" t="s">
        <v>1426</v>
      </c>
    </row>
    <row r="504" spans="1:3">
      <c r="A504" s="24">
        <v>19.21</v>
      </c>
      <c r="B504" s="70" t="s">
        <v>1384</v>
      </c>
      <c r="C504" s="24" t="s">
        <v>1386</v>
      </c>
    </row>
    <row r="505" spans="1:3">
      <c r="A505" s="26">
        <v>7.45</v>
      </c>
      <c r="B505" s="71" t="s">
        <v>1390</v>
      </c>
      <c r="C505" s="26" t="s">
        <v>1377</v>
      </c>
    </row>
    <row r="506" spans="1:3">
      <c r="A506" s="24">
        <v>85.84</v>
      </c>
      <c r="B506" s="70" t="s">
        <v>1384</v>
      </c>
      <c r="C506" s="24" t="s">
        <v>1377</v>
      </c>
    </row>
    <row r="507" spans="1:3">
      <c r="A507" s="26">
        <v>98.03</v>
      </c>
      <c r="B507" s="71" t="s">
        <v>1375</v>
      </c>
      <c r="C507" s="26" t="s">
        <v>1426</v>
      </c>
    </row>
    <row r="508" spans="1:3">
      <c r="A508" s="24">
        <v>74.260000000000005</v>
      </c>
      <c r="B508" s="70" t="s">
        <v>1375</v>
      </c>
      <c r="C508" s="24" t="s">
        <v>1386</v>
      </c>
    </row>
    <row r="509" spans="1:3">
      <c r="A509" s="26">
        <v>45.78</v>
      </c>
      <c r="B509" s="71" t="s">
        <v>1390</v>
      </c>
      <c r="C509" s="26" t="s">
        <v>1381</v>
      </c>
    </row>
    <row r="510" spans="1:3">
      <c r="A510" s="24">
        <v>86.38</v>
      </c>
      <c r="B510" s="70" t="s">
        <v>1390</v>
      </c>
      <c r="C510" s="24" t="s">
        <v>1377</v>
      </c>
    </row>
    <row r="511" spans="1:3">
      <c r="A511" s="26">
        <v>22.5</v>
      </c>
      <c r="B511" s="71" t="s">
        <v>1384</v>
      </c>
      <c r="C511" s="26" t="s">
        <v>1386</v>
      </c>
    </row>
    <row r="512" spans="1:3">
      <c r="A512" s="24">
        <v>40.79</v>
      </c>
      <c r="B512" s="70" t="s">
        <v>1390</v>
      </c>
      <c r="C512" s="24" t="s">
        <v>1381</v>
      </c>
    </row>
    <row r="513" spans="1:3">
      <c r="A513" s="26">
        <v>87.72</v>
      </c>
      <c r="B513" s="71" t="s">
        <v>1390</v>
      </c>
      <c r="C513" s="26" t="s">
        <v>1426</v>
      </c>
    </row>
    <row r="514" spans="1:3">
      <c r="A514" s="24">
        <v>36.93</v>
      </c>
      <c r="B514" s="70" t="s">
        <v>1384</v>
      </c>
      <c r="C514" s="24" t="s">
        <v>1381</v>
      </c>
    </row>
    <row r="515" spans="1:3">
      <c r="A515" s="26">
        <v>53.7</v>
      </c>
      <c r="B515" s="71" t="s">
        <v>1384</v>
      </c>
      <c r="C515" s="26" t="s">
        <v>1381</v>
      </c>
    </row>
    <row r="516" spans="1:3">
      <c r="A516" s="24">
        <v>47.81</v>
      </c>
      <c r="B516" s="70" t="s">
        <v>1375</v>
      </c>
      <c r="C516" s="24" t="s">
        <v>1377</v>
      </c>
    </row>
    <row r="517" spans="1:3">
      <c r="A517" s="26">
        <v>7.82</v>
      </c>
      <c r="B517" s="71" t="s">
        <v>1375</v>
      </c>
      <c r="C517" s="26" t="s">
        <v>1381</v>
      </c>
    </row>
    <row r="518" spans="1:3">
      <c r="A518" s="24">
        <v>2.58</v>
      </c>
      <c r="B518" s="70" t="s">
        <v>1375</v>
      </c>
      <c r="C518" s="24" t="s">
        <v>1377</v>
      </c>
    </row>
    <row r="519" spans="1:3">
      <c r="A519" s="26">
        <v>27.05</v>
      </c>
      <c r="B519" s="71" t="s">
        <v>1375</v>
      </c>
      <c r="C519" s="26" t="s">
        <v>1426</v>
      </c>
    </row>
    <row r="520" spans="1:3">
      <c r="A520" s="24">
        <v>38.69</v>
      </c>
      <c r="B520" s="70" t="s">
        <v>1375</v>
      </c>
      <c r="C520" s="24" t="s">
        <v>1426</v>
      </c>
    </row>
    <row r="521" spans="1:3">
      <c r="A521" s="26">
        <v>26.9</v>
      </c>
      <c r="B521" s="71" t="s">
        <v>1390</v>
      </c>
      <c r="C521" s="26" t="s">
        <v>1381</v>
      </c>
    </row>
    <row r="522" spans="1:3">
      <c r="A522" s="24">
        <v>18.53</v>
      </c>
      <c r="B522" s="70" t="s">
        <v>1384</v>
      </c>
      <c r="C522" s="24" t="s">
        <v>1377</v>
      </c>
    </row>
    <row r="523" spans="1:3">
      <c r="A523" s="26">
        <v>96.6</v>
      </c>
      <c r="B523" s="71" t="s">
        <v>1390</v>
      </c>
      <c r="C523" s="26" t="s">
        <v>1377</v>
      </c>
    </row>
    <row r="524" spans="1:3">
      <c r="A524" s="24">
        <v>79.37</v>
      </c>
      <c r="B524" s="70" t="s">
        <v>1375</v>
      </c>
      <c r="C524" s="24" t="s">
        <v>1386</v>
      </c>
    </row>
    <row r="525" spans="1:3">
      <c r="A525" s="26">
        <v>67.94</v>
      </c>
      <c r="B525" s="71" t="s">
        <v>1390</v>
      </c>
      <c r="C525" s="26" t="s">
        <v>1386</v>
      </c>
    </row>
    <row r="526" spans="1:3">
      <c r="A526" s="24">
        <v>19.63</v>
      </c>
      <c r="B526" s="70" t="s">
        <v>1384</v>
      </c>
      <c r="C526" s="24" t="s">
        <v>1426</v>
      </c>
    </row>
    <row r="527" spans="1:3">
      <c r="A527" s="26">
        <v>65.83</v>
      </c>
      <c r="B527" s="71" t="s">
        <v>1384</v>
      </c>
      <c r="C527" s="26" t="s">
        <v>1377</v>
      </c>
    </row>
    <row r="528" spans="1:3">
      <c r="A528" s="24">
        <v>45.15</v>
      </c>
      <c r="B528" s="70" t="s">
        <v>1390</v>
      </c>
      <c r="C528" s="24" t="s">
        <v>1377</v>
      </c>
    </row>
    <row r="529" spans="1:3">
      <c r="A529" s="26">
        <v>32.03</v>
      </c>
      <c r="B529" s="71" t="s">
        <v>1375</v>
      </c>
      <c r="C529" s="26" t="s">
        <v>1377</v>
      </c>
    </row>
    <row r="530" spans="1:3">
      <c r="A530" s="24"/>
      <c r="B530" s="70" t="s">
        <v>1384</v>
      </c>
      <c r="C530" s="24" t="s">
        <v>1381</v>
      </c>
    </row>
    <row r="531" spans="1:3">
      <c r="A531" s="26">
        <v>22.48</v>
      </c>
      <c r="B531" s="71" t="s">
        <v>1384</v>
      </c>
      <c r="C531" s="26" t="s">
        <v>1377</v>
      </c>
    </row>
    <row r="532" spans="1:3">
      <c r="A532" s="24">
        <v>72.650000000000006</v>
      </c>
      <c r="B532" s="70" t="s">
        <v>1390</v>
      </c>
      <c r="C532" s="24" t="s">
        <v>1377</v>
      </c>
    </row>
    <row r="533" spans="1:3">
      <c r="A533" s="26">
        <v>2.2799999999999998</v>
      </c>
      <c r="B533" s="71" t="s">
        <v>1375</v>
      </c>
      <c r="C533" s="26" t="s">
        <v>1377</v>
      </c>
    </row>
    <row r="534" spans="1:3">
      <c r="A534" s="24">
        <v>7.25</v>
      </c>
      <c r="B534" s="70" t="s">
        <v>1375</v>
      </c>
      <c r="C534" s="24" t="s">
        <v>1426</v>
      </c>
    </row>
    <row r="535" spans="1:3">
      <c r="A535" s="26">
        <v>57.66</v>
      </c>
      <c r="B535" s="71" t="s">
        <v>1390</v>
      </c>
      <c r="C535" s="26" t="s">
        <v>1377</v>
      </c>
    </row>
    <row r="536" spans="1:3">
      <c r="A536" s="24">
        <v>53.39</v>
      </c>
      <c r="B536" s="70" t="s">
        <v>1384</v>
      </c>
      <c r="C536" s="24" t="s">
        <v>1377</v>
      </c>
    </row>
    <row r="537" spans="1:3">
      <c r="A537" s="26">
        <v>25.41</v>
      </c>
      <c r="B537" s="71" t="s">
        <v>1375</v>
      </c>
      <c r="C537" s="26" t="s">
        <v>1386</v>
      </c>
    </row>
    <row r="538" spans="1:3">
      <c r="A538" s="24">
        <v>95.81</v>
      </c>
      <c r="B538" s="70" t="s">
        <v>1384</v>
      </c>
      <c r="C538" s="24" t="s">
        <v>1426</v>
      </c>
    </row>
    <row r="539" spans="1:3">
      <c r="A539" s="26">
        <v>30.31</v>
      </c>
      <c r="B539" s="71" t="s">
        <v>1384</v>
      </c>
      <c r="C539" s="26" t="s">
        <v>1386</v>
      </c>
    </row>
    <row r="540" spans="1:3">
      <c r="A540" s="24">
        <v>28.32</v>
      </c>
      <c r="B540" s="70" t="s">
        <v>1375</v>
      </c>
      <c r="C540" s="24" t="s">
        <v>1377</v>
      </c>
    </row>
    <row r="541" spans="1:3">
      <c r="A541" s="26">
        <v>43.99</v>
      </c>
      <c r="B541" s="71" t="s">
        <v>1390</v>
      </c>
      <c r="C541" s="26" t="s">
        <v>1426</v>
      </c>
    </row>
    <row r="542" spans="1:3">
      <c r="A542" s="24">
        <v>16.010000000000002</v>
      </c>
      <c r="B542" s="70" t="s">
        <v>1384</v>
      </c>
      <c r="C542" s="24" t="s">
        <v>1426</v>
      </c>
    </row>
    <row r="543" spans="1:3">
      <c r="A543" s="26">
        <v>79.180000000000007</v>
      </c>
      <c r="B543" s="71" t="s">
        <v>1390</v>
      </c>
      <c r="C543" s="26" t="s">
        <v>1386</v>
      </c>
    </row>
    <row r="544" spans="1:3">
      <c r="A544" s="24">
        <v>84.45</v>
      </c>
      <c r="B544" s="70" t="s">
        <v>1390</v>
      </c>
      <c r="C544" s="24" t="s">
        <v>1386</v>
      </c>
    </row>
    <row r="545" spans="1:3">
      <c r="A545" s="26"/>
      <c r="B545" s="71" t="s">
        <v>1375</v>
      </c>
      <c r="C545" s="26" t="s">
        <v>1377</v>
      </c>
    </row>
    <row r="546" spans="1:3">
      <c r="A546" s="24">
        <v>22.07</v>
      </c>
      <c r="B546" s="70" t="s">
        <v>1375</v>
      </c>
      <c r="C546" s="24" t="s">
        <v>1377</v>
      </c>
    </row>
    <row r="547" spans="1:3">
      <c r="A547" s="26">
        <v>39.869999999999997</v>
      </c>
      <c r="B547" s="71" t="s">
        <v>1375</v>
      </c>
      <c r="C547" s="26" t="s">
        <v>1386</v>
      </c>
    </row>
    <row r="548" spans="1:3">
      <c r="A548" s="24">
        <v>74.98</v>
      </c>
      <c r="B548" s="70" t="s">
        <v>1390</v>
      </c>
      <c r="C548" s="24" t="s">
        <v>1377</v>
      </c>
    </row>
    <row r="549" spans="1:3">
      <c r="A549" s="26">
        <v>2.2200000000000002</v>
      </c>
      <c r="B549" s="71" t="s">
        <v>1375</v>
      </c>
      <c r="C549" s="26" t="s">
        <v>1377</v>
      </c>
    </row>
    <row r="550" spans="1:3">
      <c r="A550" s="24">
        <v>11.62</v>
      </c>
      <c r="B550" s="70" t="s">
        <v>1390</v>
      </c>
      <c r="C550" s="24" t="s">
        <v>1426</v>
      </c>
    </row>
    <row r="551" spans="1:3">
      <c r="A551" s="26">
        <v>22.32</v>
      </c>
      <c r="B551" s="71" t="s">
        <v>1375</v>
      </c>
      <c r="C551" s="26" t="s">
        <v>1377</v>
      </c>
    </row>
    <row r="552" spans="1:3">
      <c r="A552" s="24">
        <v>74.680000000000007</v>
      </c>
      <c r="B552" s="70" t="s">
        <v>1390</v>
      </c>
      <c r="C552" s="24" t="s">
        <v>1377</v>
      </c>
    </row>
    <row r="553" spans="1:3">
      <c r="A553" s="26">
        <v>70.58</v>
      </c>
      <c r="B553" s="71" t="s">
        <v>1384</v>
      </c>
      <c r="C553" s="26" t="s">
        <v>1381</v>
      </c>
    </row>
    <row r="554" spans="1:3">
      <c r="A554" s="24">
        <v>66</v>
      </c>
      <c r="B554" s="70" t="s">
        <v>1384</v>
      </c>
      <c r="C554" s="24" t="s">
        <v>1426</v>
      </c>
    </row>
    <row r="555" spans="1:3">
      <c r="A555" s="26">
        <v>87.48</v>
      </c>
      <c r="B555" s="71" t="s">
        <v>1384</v>
      </c>
      <c r="C555" s="26" t="s">
        <v>1381</v>
      </c>
    </row>
    <row r="556" spans="1:3">
      <c r="A556" s="24">
        <v>66.2</v>
      </c>
      <c r="B556" s="70" t="s">
        <v>1375</v>
      </c>
      <c r="C556" s="24" t="s">
        <v>1386</v>
      </c>
    </row>
    <row r="557" spans="1:3">
      <c r="A557" s="26">
        <v>96.18</v>
      </c>
      <c r="B557" s="71" t="s">
        <v>1375</v>
      </c>
      <c r="C557" s="26" t="s">
        <v>1377</v>
      </c>
    </row>
    <row r="558" spans="1:3">
      <c r="A558" s="24">
        <v>63.64</v>
      </c>
      <c r="B558" s="70" t="s">
        <v>1390</v>
      </c>
      <c r="C558" s="24" t="s">
        <v>1377</v>
      </c>
    </row>
    <row r="559" spans="1:3">
      <c r="A559" s="26">
        <v>66.8</v>
      </c>
      <c r="B559" s="71" t="s">
        <v>1390</v>
      </c>
      <c r="C559" s="26" t="s">
        <v>1377</v>
      </c>
    </row>
    <row r="560" spans="1:3">
      <c r="A560" s="24">
        <v>75.23</v>
      </c>
      <c r="B560" s="70" t="s">
        <v>1375</v>
      </c>
      <c r="C560" s="24" t="s">
        <v>1381</v>
      </c>
    </row>
    <row r="561" spans="1:3">
      <c r="A561" s="26">
        <v>69.8</v>
      </c>
      <c r="B561" s="71" t="s">
        <v>1384</v>
      </c>
      <c r="C561" s="26" t="s">
        <v>1381</v>
      </c>
    </row>
    <row r="562" spans="1:3">
      <c r="A562" s="24">
        <v>8.06</v>
      </c>
      <c r="B562" s="70" t="s">
        <v>1390</v>
      </c>
      <c r="C562" s="24" t="s">
        <v>1381</v>
      </c>
    </row>
    <row r="563" spans="1:3">
      <c r="A563" s="26">
        <v>59.74</v>
      </c>
      <c r="B563" s="71" t="s">
        <v>1390</v>
      </c>
      <c r="C563" s="26" t="s">
        <v>1426</v>
      </c>
    </row>
    <row r="564" spans="1:3">
      <c r="A564" s="24">
        <v>62.4</v>
      </c>
      <c r="B564" s="70" t="s">
        <v>1390</v>
      </c>
      <c r="C564" s="24" t="s">
        <v>1377</v>
      </c>
    </row>
    <row r="565" spans="1:3">
      <c r="A565" s="26">
        <v>75.16</v>
      </c>
      <c r="B565" s="71" t="s">
        <v>1375</v>
      </c>
      <c r="C565" s="26" t="s">
        <v>1381</v>
      </c>
    </row>
    <row r="566" spans="1:3">
      <c r="A566" s="24">
        <v>7.84</v>
      </c>
      <c r="B566" s="70" t="s">
        <v>1375</v>
      </c>
      <c r="C566" s="24" t="s">
        <v>1426</v>
      </c>
    </row>
    <row r="567" spans="1:3">
      <c r="A567" s="26">
        <v>29.74</v>
      </c>
      <c r="B567" s="71" t="s">
        <v>1384</v>
      </c>
      <c r="C567" s="26" t="s">
        <v>1377</v>
      </c>
    </row>
    <row r="568" spans="1:3">
      <c r="A568" s="24">
        <v>19.09</v>
      </c>
      <c r="B568" s="70" t="s">
        <v>1375</v>
      </c>
      <c r="C568" s="24" t="s">
        <v>1381</v>
      </c>
    </row>
    <row r="569" spans="1:3">
      <c r="A569" s="26">
        <v>50.12</v>
      </c>
      <c r="B569" s="71" t="s">
        <v>1375</v>
      </c>
      <c r="C569" s="26" t="s">
        <v>1377</v>
      </c>
    </row>
    <row r="570" spans="1:3">
      <c r="A570" s="24">
        <v>36.409999999999997</v>
      </c>
      <c r="B570" s="70" t="s">
        <v>1390</v>
      </c>
      <c r="C570" s="24" t="s">
        <v>1377</v>
      </c>
    </row>
    <row r="571" spans="1:3">
      <c r="A571" s="26">
        <v>48.31</v>
      </c>
      <c r="B571" s="71" t="s">
        <v>1375</v>
      </c>
      <c r="C571" s="26" t="s">
        <v>1377</v>
      </c>
    </row>
    <row r="572" spans="1:3">
      <c r="A572" s="24">
        <v>12.16</v>
      </c>
      <c r="B572" s="70" t="s">
        <v>1384</v>
      </c>
      <c r="C572" s="24" t="s">
        <v>1386</v>
      </c>
    </row>
    <row r="573" spans="1:3">
      <c r="A573" s="26">
        <v>55.75</v>
      </c>
      <c r="B573" s="71" t="s">
        <v>1375</v>
      </c>
      <c r="C573" s="26" t="s">
        <v>1377</v>
      </c>
    </row>
    <row r="574" spans="1:3">
      <c r="A574" s="24">
        <v>41.23</v>
      </c>
      <c r="B574" s="70" t="s">
        <v>1375</v>
      </c>
      <c r="C574" s="24" t="s">
        <v>1386</v>
      </c>
    </row>
    <row r="575" spans="1:3">
      <c r="A575" s="26">
        <v>94.99</v>
      </c>
      <c r="B575" s="71" t="s">
        <v>1390</v>
      </c>
      <c r="C575" s="26" t="s">
        <v>1377</v>
      </c>
    </row>
    <row r="576" spans="1:3">
      <c r="A576" s="24">
        <v>89.27</v>
      </c>
      <c r="B576" s="70" t="s">
        <v>1390</v>
      </c>
      <c r="C576" s="24" t="s">
        <v>1377</v>
      </c>
    </row>
    <row r="577" spans="1:3">
      <c r="A577" s="26">
        <v>75.98</v>
      </c>
      <c r="B577" s="71" t="s">
        <v>1375</v>
      </c>
      <c r="C577" s="26" t="s">
        <v>1426</v>
      </c>
    </row>
    <row r="578" spans="1:3">
      <c r="A578" s="24">
        <v>93.48</v>
      </c>
      <c r="B578" s="70" t="s">
        <v>1375</v>
      </c>
      <c r="C578" s="24" t="s">
        <v>1377</v>
      </c>
    </row>
    <row r="579" spans="1:3">
      <c r="A579" s="26">
        <v>42.96</v>
      </c>
      <c r="B579" s="71" t="s">
        <v>1390</v>
      </c>
      <c r="C579" s="26" t="s">
        <v>1386</v>
      </c>
    </row>
    <row r="580" spans="1:3">
      <c r="A580" s="24">
        <v>72.73</v>
      </c>
      <c r="B580" s="70" t="s">
        <v>1384</v>
      </c>
      <c r="C580" s="24" t="s">
        <v>1381</v>
      </c>
    </row>
    <row r="581" spans="1:3">
      <c r="A581" s="26">
        <v>15.49</v>
      </c>
      <c r="B581" s="71" t="s">
        <v>1375</v>
      </c>
      <c r="C581" s="26" t="s">
        <v>1377</v>
      </c>
    </row>
    <row r="582" spans="1:3">
      <c r="A582" s="24">
        <v>57.18</v>
      </c>
      <c r="B582" s="70" t="s">
        <v>1390</v>
      </c>
      <c r="C582" s="24" t="s">
        <v>1377</v>
      </c>
    </row>
    <row r="583" spans="1:3">
      <c r="A583" s="26">
        <v>11.64</v>
      </c>
      <c r="B583" s="71" t="s">
        <v>1375</v>
      </c>
      <c r="C583" s="26" t="s">
        <v>1377</v>
      </c>
    </row>
    <row r="584" spans="1:3">
      <c r="A584" s="24">
        <v>62.21</v>
      </c>
      <c r="B584" s="70" t="s">
        <v>1384</v>
      </c>
      <c r="C584" s="24" t="s">
        <v>1377</v>
      </c>
    </row>
    <row r="585" spans="1:3">
      <c r="A585" s="26">
        <v>10.029999999999999</v>
      </c>
      <c r="B585" s="71" t="s">
        <v>1384</v>
      </c>
      <c r="C585" s="26" t="s">
        <v>1377</v>
      </c>
    </row>
    <row r="586" spans="1:3">
      <c r="A586" s="24">
        <v>11.63</v>
      </c>
      <c r="B586" s="70" t="s">
        <v>1375</v>
      </c>
      <c r="C586" s="24" t="s">
        <v>1386</v>
      </c>
    </row>
    <row r="587" spans="1:3">
      <c r="A587" s="26">
        <v>3.28</v>
      </c>
      <c r="B587" s="71" t="s">
        <v>1375</v>
      </c>
      <c r="C587" s="26" t="s">
        <v>1426</v>
      </c>
    </row>
    <row r="588" spans="1:3">
      <c r="A588" s="24">
        <v>70.64</v>
      </c>
      <c r="B588" s="70" t="s">
        <v>1384</v>
      </c>
      <c r="C588" s="24" t="s">
        <v>1386</v>
      </c>
    </row>
    <row r="589" spans="1:3">
      <c r="A589" s="26">
        <v>96.1</v>
      </c>
      <c r="B589" s="71" t="s">
        <v>1375</v>
      </c>
      <c r="C589" s="26" t="s">
        <v>1381</v>
      </c>
    </row>
    <row r="590" spans="1:3">
      <c r="A590" s="24">
        <v>44.3</v>
      </c>
      <c r="B590" s="70" t="s">
        <v>1384</v>
      </c>
      <c r="C590" s="24" t="s">
        <v>1386</v>
      </c>
    </row>
    <row r="591" spans="1:3">
      <c r="A591" s="26">
        <v>5.75</v>
      </c>
      <c r="B591" s="71" t="s">
        <v>1375</v>
      </c>
      <c r="C591" s="26" t="s">
        <v>1426</v>
      </c>
    </row>
    <row r="592" spans="1:3">
      <c r="A592" s="24">
        <v>87.23</v>
      </c>
      <c r="B592" s="70" t="s">
        <v>1375</v>
      </c>
      <c r="C592" s="24" t="s">
        <v>1377</v>
      </c>
    </row>
    <row r="593" spans="1:3">
      <c r="A593" s="26">
        <v>94.26</v>
      </c>
      <c r="B593" s="71" t="s">
        <v>1375</v>
      </c>
      <c r="C593" s="26" t="s">
        <v>1381</v>
      </c>
    </row>
    <row r="594" spans="1:3">
      <c r="A594" s="24">
        <v>76.33</v>
      </c>
      <c r="B594" s="70" t="s">
        <v>1390</v>
      </c>
      <c r="C594" s="24" t="s">
        <v>1426</v>
      </c>
    </row>
    <row r="595" spans="1:3">
      <c r="A595" s="26">
        <v>14.36</v>
      </c>
      <c r="B595" s="71" t="s">
        <v>1375</v>
      </c>
      <c r="C595" s="26" t="s">
        <v>1426</v>
      </c>
    </row>
    <row r="596" spans="1:3">
      <c r="A596" s="24">
        <v>98.3</v>
      </c>
      <c r="B596" s="70" t="s">
        <v>1384</v>
      </c>
      <c r="C596" s="24" t="s">
        <v>1377</v>
      </c>
    </row>
    <row r="597" spans="1:3">
      <c r="A597" s="26">
        <v>41.11</v>
      </c>
      <c r="B597" s="71" t="s">
        <v>1390</v>
      </c>
      <c r="C597" s="26" t="s">
        <v>1377</v>
      </c>
    </row>
    <row r="598" spans="1:3">
      <c r="A598" s="24">
        <v>37.99</v>
      </c>
      <c r="B598" s="70" t="s">
        <v>1375</v>
      </c>
      <c r="C598" s="24" t="s">
        <v>1377</v>
      </c>
    </row>
    <row r="599" spans="1:3">
      <c r="A599" s="26">
        <v>40.520000000000003</v>
      </c>
      <c r="B599" s="71" t="s">
        <v>1375</v>
      </c>
      <c r="C599" s="26" t="s">
        <v>1377</v>
      </c>
    </row>
    <row r="600" spans="1:3">
      <c r="A600" s="24">
        <v>87.34</v>
      </c>
      <c r="B600" s="70" t="s">
        <v>1390</v>
      </c>
      <c r="C600" s="24" t="s">
        <v>1377</v>
      </c>
    </row>
    <row r="601" spans="1:3">
      <c r="A601" s="26">
        <v>71.400000000000006</v>
      </c>
      <c r="B601" s="71" t="s">
        <v>1390</v>
      </c>
      <c r="C601" s="26" t="s">
        <v>1377</v>
      </c>
    </row>
    <row r="602" spans="1:3">
      <c r="A602" s="24">
        <v>58.98</v>
      </c>
      <c r="B602" s="70" t="s">
        <v>1390</v>
      </c>
      <c r="C602" s="24" t="s">
        <v>1381</v>
      </c>
    </row>
    <row r="603" spans="1:3">
      <c r="A603" s="26">
        <v>44.55</v>
      </c>
      <c r="B603" s="71" t="s">
        <v>1390</v>
      </c>
      <c r="C603" s="26" t="s">
        <v>1377</v>
      </c>
    </row>
    <row r="604" spans="1:3">
      <c r="A604" s="24">
        <v>57.36</v>
      </c>
      <c r="B604" s="70" t="s">
        <v>1375</v>
      </c>
      <c r="C604" s="24" t="s">
        <v>1426</v>
      </c>
    </row>
    <row r="605" spans="1:3">
      <c r="A605" s="26">
        <v>91.6</v>
      </c>
      <c r="B605" s="71" t="s">
        <v>1375</v>
      </c>
      <c r="C605" s="26" t="s">
        <v>1377</v>
      </c>
    </row>
    <row r="606" spans="1:3">
      <c r="A606" s="24">
        <v>67.11</v>
      </c>
      <c r="B606" s="70" t="s">
        <v>1384</v>
      </c>
      <c r="C606" s="24" t="s">
        <v>1377</v>
      </c>
    </row>
    <row r="607" spans="1:3">
      <c r="A607" s="26">
        <v>80.37</v>
      </c>
      <c r="B607" s="71" t="s">
        <v>1375</v>
      </c>
      <c r="C607" s="26" t="s">
        <v>1377</v>
      </c>
    </row>
    <row r="608" spans="1:3">
      <c r="A608" s="24">
        <v>30.61</v>
      </c>
      <c r="B608" s="70" t="s">
        <v>1375</v>
      </c>
      <c r="C608" s="24" t="s">
        <v>1377</v>
      </c>
    </row>
    <row r="609" spans="1:3">
      <c r="A609" s="26">
        <v>24.33</v>
      </c>
      <c r="B609" s="71" t="s">
        <v>1375</v>
      </c>
      <c r="C609" s="26" t="s">
        <v>1377</v>
      </c>
    </row>
    <row r="610" spans="1:3">
      <c r="A610" s="24">
        <v>10.97</v>
      </c>
      <c r="B610" s="70" t="s">
        <v>1384</v>
      </c>
      <c r="C610" s="24" t="s">
        <v>1377</v>
      </c>
    </row>
    <row r="611" spans="1:3">
      <c r="A611" s="26">
        <v>9.66</v>
      </c>
      <c r="B611" s="71" t="s">
        <v>1390</v>
      </c>
      <c r="C611" s="26" t="s">
        <v>1377</v>
      </c>
    </row>
    <row r="612" spans="1:3">
      <c r="A612" s="24">
        <v>59.74</v>
      </c>
      <c r="B612" s="70" t="s">
        <v>1375</v>
      </c>
      <c r="C612" s="24" t="s">
        <v>1377</v>
      </c>
    </row>
    <row r="613" spans="1:3">
      <c r="A613" s="26">
        <v>69.209999999999994</v>
      </c>
      <c r="B613" s="71" t="s">
        <v>1384</v>
      </c>
      <c r="C613" s="26" t="s">
        <v>1426</v>
      </c>
    </row>
    <row r="614" spans="1:3">
      <c r="A614" s="24">
        <v>21.84</v>
      </c>
      <c r="B614" s="70" t="s">
        <v>1375</v>
      </c>
      <c r="C614" s="24" t="s">
        <v>1377</v>
      </c>
    </row>
    <row r="615" spans="1:3">
      <c r="A615" s="26">
        <v>72.150000000000006</v>
      </c>
      <c r="B615" s="71" t="s">
        <v>1384</v>
      </c>
      <c r="C615" s="26" t="s">
        <v>1426</v>
      </c>
    </row>
    <row r="616" spans="1:3">
      <c r="A616" s="24">
        <v>4.1100000000000003</v>
      </c>
      <c r="B616" s="70" t="s">
        <v>1384</v>
      </c>
      <c r="C616" s="24" t="s">
        <v>1377</v>
      </c>
    </row>
    <row r="617" spans="1:3">
      <c r="A617" s="26">
        <v>1.74</v>
      </c>
      <c r="B617" s="71" t="s">
        <v>1384</v>
      </c>
      <c r="C617" s="26" t="s">
        <v>1386</v>
      </c>
    </row>
    <row r="618" spans="1:3">
      <c r="A618" s="24">
        <v>42.37</v>
      </c>
      <c r="B618" s="70" t="s">
        <v>1384</v>
      </c>
      <c r="C618" s="24" t="s">
        <v>1377</v>
      </c>
    </row>
    <row r="619" spans="1:3">
      <c r="A619" s="26">
        <v>39.68</v>
      </c>
      <c r="B619" s="71" t="s">
        <v>1390</v>
      </c>
      <c r="C619" s="26" t="s">
        <v>1381</v>
      </c>
    </row>
    <row r="620" spans="1:3">
      <c r="A620" s="24">
        <v>2.77</v>
      </c>
      <c r="B620" s="70" t="s">
        <v>1375</v>
      </c>
      <c r="C620" s="24" t="s">
        <v>1377</v>
      </c>
    </row>
    <row r="621" spans="1:3">
      <c r="A621" s="26">
        <v>26.16</v>
      </c>
      <c r="B621" s="71" t="s">
        <v>1390</v>
      </c>
      <c r="C621" s="26" t="s">
        <v>1377</v>
      </c>
    </row>
    <row r="622" spans="1:3">
      <c r="A622" s="24">
        <v>86.99</v>
      </c>
      <c r="B622" s="70" t="s">
        <v>1390</v>
      </c>
      <c r="C622" s="24" t="s">
        <v>1377</v>
      </c>
    </row>
    <row r="623" spans="1:3">
      <c r="A623" s="26">
        <v>18.55</v>
      </c>
      <c r="B623" s="71" t="s">
        <v>1375</v>
      </c>
      <c r="C623" s="26" t="s">
        <v>1377</v>
      </c>
    </row>
    <row r="624" spans="1:3">
      <c r="A624" s="24">
        <v>90.69</v>
      </c>
      <c r="B624" s="70" t="s">
        <v>1384</v>
      </c>
      <c r="C624" s="24" t="s">
        <v>1377</v>
      </c>
    </row>
    <row r="625" spans="1:3">
      <c r="A625" s="26">
        <v>12.22</v>
      </c>
      <c r="B625" s="71" t="s">
        <v>1384</v>
      </c>
      <c r="C625" s="26" t="s">
        <v>1377</v>
      </c>
    </row>
    <row r="626" spans="1:3">
      <c r="A626" s="24">
        <v>80.849999999999994</v>
      </c>
      <c r="B626" s="70" t="s">
        <v>1375</v>
      </c>
      <c r="C626" s="24" t="s">
        <v>1386</v>
      </c>
    </row>
    <row r="627" spans="1:3">
      <c r="A627" s="26">
        <v>35.79</v>
      </c>
      <c r="B627" s="71" t="s">
        <v>1390</v>
      </c>
      <c r="C627" s="26" t="s">
        <v>1377</v>
      </c>
    </row>
    <row r="628" spans="1:3">
      <c r="A628" s="24">
        <v>56.19</v>
      </c>
      <c r="B628" s="70" t="s">
        <v>1375</v>
      </c>
      <c r="C628" s="24" t="s">
        <v>1377</v>
      </c>
    </row>
    <row r="629" spans="1:3">
      <c r="A629" s="26">
        <v>83.91</v>
      </c>
      <c r="B629" s="71" t="s">
        <v>1390</v>
      </c>
      <c r="C629" s="26" t="s">
        <v>1377</v>
      </c>
    </row>
    <row r="630" spans="1:3">
      <c r="A630" s="24">
        <v>78.83</v>
      </c>
      <c r="B630" s="70" t="s">
        <v>1384</v>
      </c>
      <c r="C630" s="24" t="s">
        <v>1377</v>
      </c>
    </row>
    <row r="631" spans="1:3">
      <c r="A631" s="26">
        <v>34.65</v>
      </c>
      <c r="B631" s="71" t="s">
        <v>1375</v>
      </c>
      <c r="C631" s="26" t="s">
        <v>1426</v>
      </c>
    </row>
    <row r="632" spans="1:3">
      <c r="A632" s="24">
        <v>60.36</v>
      </c>
      <c r="B632" s="70" t="s">
        <v>1390</v>
      </c>
      <c r="C632" s="24" t="s">
        <v>1377</v>
      </c>
    </row>
    <row r="633" spans="1:3">
      <c r="A633" s="26">
        <v>81.349999999999994</v>
      </c>
      <c r="B633" s="71" t="s">
        <v>1384</v>
      </c>
      <c r="C633" s="26" t="s">
        <v>1381</v>
      </c>
    </row>
    <row r="634" spans="1:3">
      <c r="A634" s="24">
        <v>27.64</v>
      </c>
      <c r="B634" s="70" t="s">
        <v>1375</v>
      </c>
      <c r="C634" s="24" t="s">
        <v>1377</v>
      </c>
    </row>
    <row r="635" spans="1:3">
      <c r="A635" s="26">
        <v>89.61</v>
      </c>
      <c r="B635" s="71" t="s">
        <v>1390</v>
      </c>
      <c r="C635" s="26" t="s">
        <v>1377</v>
      </c>
    </row>
    <row r="636" spans="1:3">
      <c r="A636" s="24">
        <v>68.459999999999994</v>
      </c>
      <c r="B636" s="70" t="s">
        <v>1384</v>
      </c>
      <c r="C636" s="24" t="s">
        <v>1377</v>
      </c>
    </row>
    <row r="637" spans="1:3">
      <c r="A637" s="26">
        <v>41.05</v>
      </c>
      <c r="B637" s="71" t="s">
        <v>1384</v>
      </c>
      <c r="C637" s="26" t="s">
        <v>1377</v>
      </c>
    </row>
    <row r="638" spans="1:3">
      <c r="A638" s="24">
        <v>69.44</v>
      </c>
      <c r="B638" s="70" t="s">
        <v>1375</v>
      </c>
      <c r="C638" s="24" t="s">
        <v>1381</v>
      </c>
    </row>
    <row r="639" spans="1:3">
      <c r="A639" s="26">
        <v>95.98</v>
      </c>
      <c r="B639" s="71" t="s">
        <v>1375</v>
      </c>
      <c r="C639" s="26" t="s">
        <v>1377</v>
      </c>
    </row>
    <row r="640" spans="1:3">
      <c r="A640" s="24">
        <v>66.290000000000006</v>
      </c>
      <c r="B640" s="70" t="s">
        <v>1375</v>
      </c>
      <c r="C640" s="24" t="s">
        <v>1377</v>
      </c>
    </row>
    <row r="641" spans="1:3">
      <c r="A641" s="26">
        <v>25.96</v>
      </c>
      <c r="B641" s="71" t="s">
        <v>1384</v>
      </c>
      <c r="C641" s="26" t="s">
        <v>1377</v>
      </c>
    </row>
    <row r="642" spans="1:3">
      <c r="A642" s="24">
        <v>78.78</v>
      </c>
      <c r="B642" s="70" t="s">
        <v>1375</v>
      </c>
      <c r="C642" s="24" t="s">
        <v>1386</v>
      </c>
    </row>
    <row r="643" spans="1:3">
      <c r="A643" s="26">
        <v>78.319999999999993</v>
      </c>
      <c r="B643" s="71" t="s">
        <v>1384</v>
      </c>
      <c r="C643" s="26" t="s">
        <v>1386</v>
      </c>
    </row>
    <row r="644" spans="1:3">
      <c r="A644" s="24">
        <v>40.97</v>
      </c>
      <c r="B644" s="70" t="s">
        <v>1390</v>
      </c>
      <c r="C644" s="24" t="s">
        <v>1386</v>
      </c>
    </row>
    <row r="645" spans="1:3">
      <c r="A645" s="26">
        <v>77.2</v>
      </c>
      <c r="B645" s="71" t="s">
        <v>1390</v>
      </c>
      <c r="C645" s="26" t="s">
        <v>1381</v>
      </c>
    </row>
    <row r="646" spans="1:3">
      <c r="A646" s="24">
        <v>40.79</v>
      </c>
      <c r="B646" s="70" t="s">
        <v>1390</v>
      </c>
      <c r="C646" s="24" t="s">
        <v>1377</v>
      </c>
    </row>
    <row r="647" spans="1:3">
      <c r="A647" s="26">
        <v>23.53</v>
      </c>
      <c r="B647" s="71" t="s">
        <v>1375</v>
      </c>
      <c r="C647" s="26" t="s">
        <v>1377</v>
      </c>
    </row>
    <row r="648" spans="1:3">
      <c r="A648" s="24">
        <v>22.85</v>
      </c>
      <c r="B648" s="70" t="s">
        <v>1384</v>
      </c>
      <c r="C648" s="24" t="s">
        <v>1377</v>
      </c>
    </row>
    <row r="649" spans="1:3">
      <c r="A649" s="26">
        <v>80.739999999999995</v>
      </c>
      <c r="B649" s="71" t="s">
        <v>1384</v>
      </c>
      <c r="C649" s="26" t="s">
        <v>1377</v>
      </c>
    </row>
    <row r="650" spans="1:3">
      <c r="A650" s="24">
        <v>88.86</v>
      </c>
      <c r="B650" s="70" t="s">
        <v>1375</v>
      </c>
      <c r="C650" s="24" t="s">
        <v>1377</v>
      </c>
    </row>
    <row r="651" spans="1:3">
      <c r="A651" s="26">
        <v>98.09</v>
      </c>
      <c r="B651" s="71" t="s">
        <v>1384</v>
      </c>
      <c r="C651" s="26" t="s">
        <v>1381</v>
      </c>
    </row>
    <row r="652" spans="1:3">
      <c r="A652" s="24">
        <v>45.5</v>
      </c>
      <c r="B652" s="70" t="s">
        <v>1390</v>
      </c>
      <c r="C652" s="24" t="s">
        <v>1381</v>
      </c>
    </row>
    <row r="653" spans="1:3">
      <c r="A653" s="26">
        <v>17.97</v>
      </c>
      <c r="B653" s="71" t="s">
        <v>1384</v>
      </c>
      <c r="C653" s="26" t="s">
        <v>1377</v>
      </c>
    </row>
    <row r="654" spans="1:3">
      <c r="A654" s="24">
        <v>52.51</v>
      </c>
      <c r="B654" s="70" t="s">
        <v>1390</v>
      </c>
      <c r="C654" s="24" t="s">
        <v>1386</v>
      </c>
    </row>
    <row r="655" spans="1:3">
      <c r="A655" s="26">
        <v>26.76</v>
      </c>
      <c r="B655" s="71" t="s">
        <v>1375</v>
      </c>
      <c r="C655" s="26" t="s">
        <v>1377</v>
      </c>
    </row>
    <row r="656" spans="1:3">
      <c r="A656" s="24">
        <v>73.959999999999994</v>
      </c>
      <c r="B656" s="70" t="s">
        <v>1384</v>
      </c>
      <c r="C656" s="24" t="s">
        <v>1381</v>
      </c>
    </row>
    <row r="657" spans="1:3">
      <c r="A657" s="26">
        <v>85.97</v>
      </c>
      <c r="B657" s="71" t="s">
        <v>1390</v>
      </c>
      <c r="C657" s="26" t="s">
        <v>1377</v>
      </c>
    </row>
    <row r="658" spans="1:3">
      <c r="A658" s="24">
        <v>80.48</v>
      </c>
      <c r="B658" s="70" t="s">
        <v>1384</v>
      </c>
      <c r="C658" s="24" t="s">
        <v>1377</v>
      </c>
    </row>
    <row r="659" spans="1:3">
      <c r="A659" s="26">
        <v>76.78</v>
      </c>
      <c r="B659" s="71" t="s">
        <v>1384</v>
      </c>
      <c r="C659" s="26" t="s">
        <v>1426</v>
      </c>
    </row>
    <row r="660" spans="1:3">
      <c r="A660" s="24">
        <v>48.6</v>
      </c>
      <c r="B660" s="70" t="s">
        <v>1384</v>
      </c>
      <c r="C660" s="24" t="s">
        <v>1381</v>
      </c>
    </row>
    <row r="661" spans="1:3">
      <c r="A661" s="26">
        <v>29.7</v>
      </c>
      <c r="B661" s="71" t="s">
        <v>1390</v>
      </c>
      <c r="C661" s="26" t="s">
        <v>1381</v>
      </c>
    </row>
    <row r="662" spans="1:3">
      <c r="A662" s="24">
        <v>79.040000000000006</v>
      </c>
      <c r="B662" s="70" t="s">
        <v>1390</v>
      </c>
      <c r="C662" s="24" t="s">
        <v>1377</v>
      </c>
    </row>
    <row r="663" spans="1:3">
      <c r="A663" s="26">
        <v>72.67</v>
      </c>
      <c r="B663" s="71" t="s">
        <v>1375</v>
      </c>
      <c r="C663" s="26" t="s">
        <v>1377</v>
      </c>
    </row>
    <row r="664" spans="1:3">
      <c r="A664" s="24">
        <v>78.73</v>
      </c>
      <c r="B664" s="70" t="s">
        <v>1384</v>
      </c>
      <c r="C664" s="24" t="s">
        <v>1386</v>
      </c>
    </row>
    <row r="665" spans="1:3">
      <c r="A665" s="26">
        <v>77.459999999999994</v>
      </c>
      <c r="B665" s="71" t="s">
        <v>1384</v>
      </c>
      <c r="C665" s="26" t="s">
        <v>1386</v>
      </c>
    </row>
    <row r="666" spans="1:3">
      <c r="A666" s="24">
        <v>89.13</v>
      </c>
      <c r="B666" s="70" t="s">
        <v>1384</v>
      </c>
      <c r="C666" s="24" t="s">
        <v>1377</v>
      </c>
    </row>
    <row r="667" spans="1:3">
      <c r="A667" s="26">
        <v>40.57</v>
      </c>
      <c r="B667" s="71" t="s">
        <v>1384</v>
      </c>
      <c r="C667" s="26" t="s">
        <v>1381</v>
      </c>
    </row>
    <row r="668" spans="1:3">
      <c r="A668" s="24">
        <v>3.05</v>
      </c>
      <c r="B668" s="70" t="s">
        <v>1384</v>
      </c>
      <c r="C668" s="24" t="s">
        <v>1386</v>
      </c>
    </row>
    <row r="669" spans="1:3">
      <c r="A669" s="26">
        <v>39.6</v>
      </c>
      <c r="B669" s="71" t="s">
        <v>1390</v>
      </c>
      <c r="C669" s="26" t="s">
        <v>1386</v>
      </c>
    </row>
    <row r="670" spans="1:3">
      <c r="A670" s="24">
        <v>31.47</v>
      </c>
      <c r="B670" s="70" t="s">
        <v>1375</v>
      </c>
      <c r="C670" s="24" t="s">
        <v>1377</v>
      </c>
    </row>
    <row r="671" spans="1:3">
      <c r="A671" s="26">
        <v>97.28</v>
      </c>
      <c r="B671" s="71" t="s">
        <v>1390</v>
      </c>
      <c r="C671" s="26" t="s">
        <v>1426</v>
      </c>
    </row>
    <row r="672" spans="1:3">
      <c r="A672" s="24">
        <v>83.02</v>
      </c>
      <c r="B672" s="70" t="s">
        <v>1384</v>
      </c>
      <c r="C672" s="24" t="s">
        <v>1386</v>
      </c>
    </row>
    <row r="673" spans="1:3">
      <c r="A673" s="26">
        <v>97.58</v>
      </c>
      <c r="B673" s="71" t="s">
        <v>1390</v>
      </c>
      <c r="C673" s="26" t="s">
        <v>1386</v>
      </c>
    </row>
    <row r="674" spans="1:3">
      <c r="A674" s="24">
        <v>76.37</v>
      </c>
      <c r="B674" s="70" t="s">
        <v>1390</v>
      </c>
      <c r="C674" s="24" t="s">
        <v>1377</v>
      </c>
    </row>
    <row r="675" spans="1:3">
      <c r="A675" s="26">
        <v>59.02</v>
      </c>
      <c r="B675" s="71" t="s">
        <v>1384</v>
      </c>
      <c r="C675" s="26" t="s">
        <v>1386</v>
      </c>
    </row>
    <row r="676" spans="1:3">
      <c r="A676" s="24">
        <v>96.08</v>
      </c>
      <c r="B676" s="70" t="s">
        <v>1384</v>
      </c>
      <c r="C676" s="24" t="s">
        <v>1426</v>
      </c>
    </row>
    <row r="677" spans="1:3">
      <c r="A677" s="26">
        <v>29.4</v>
      </c>
      <c r="B677" s="71" t="s">
        <v>1390</v>
      </c>
      <c r="C677" s="26" t="s">
        <v>1377</v>
      </c>
    </row>
    <row r="678" spans="1:3">
      <c r="A678" s="24">
        <v>15.64</v>
      </c>
      <c r="B678" s="70" t="s">
        <v>1390</v>
      </c>
      <c r="C678" s="24" t="s">
        <v>1426</v>
      </c>
    </row>
    <row r="679" spans="1:3">
      <c r="A679" s="26">
        <v>94.13</v>
      </c>
      <c r="B679" s="71" t="s">
        <v>1375</v>
      </c>
      <c r="C679" s="26" t="s">
        <v>1377</v>
      </c>
    </row>
    <row r="680" spans="1:3">
      <c r="A680" s="24">
        <v>43.23</v>
      </c>
      <c r="B680" s="70" t="s">
        <v>1384</v>
      </c>
      <c r="C680" s="24" t="s">
        <v>1386</v>
      </c>
    </row>
    <row r="681" spans="1:3">
      <c r="A681" s="26">
        <v>46.11</v>
      </c>
      <c r="B681" s="71" t="s">
        <v>1390</v>
      </c>
      <c r="C681" s="26" t="s">
        <v>1426</v>
      </c>
    </row>
    <row r="682" spans="1:3">
      <c r="A682" s="24">
        <v>63.01</v>
      </c>
      <c r="B682" s="70" t="s">
        <v>1375</v>
      </c>
      <c r="C682" s="24" t="s">
        <v>1386</v>
      </c>
    </row>
    <row r="683" spans="1:3">
      <c r="A683" s="26">
        <v>79.59</v>
      </c>
      <c r="B683" s="71" t="s">
        <v>1384</v>
      </c>
      <c r="C683" s="26" t="s">
        <v>1381</v>
      </c>
    </row>
    <row r="684" spans="1:3">
      <c r="A684" s="24">
        <v>67.040000000000006</v>
      </c>
      <c r="B684" s="70" t="s">
        <v>1384</v>
      </c>
      <c r="C684" s="24" t="s">
        <v>1426</v>
      </c>
    </row>
    <row r="685" spans="1:3">
      <c r="A685" s="26">
        <v>40.880000000000003</v>
      </c>
      <c r="B685" s="71" t="s">
        <v>1384</v>
      </c>
      <c r="C685" s="26" t="s">
        <v>1377</v>
      </c>
    </row>
    <row r="686" spans="1:3">
      <c r="A686" s="24">
        <v>30.26</v>
      </c>
      <c r="B686" s="70" t="s">
        <v>1390</v>
      </c>
      <c r="C686" s="24" t="s">
        <v>1426</v>
      </c>
    </row>
    <row r="687" spans="1:3">
      <c r="A687" s="26">
        <v>11.73</v>
      </c>
      <c r="B687" s="71" t="s">
        <v>1384</v>
      </c>
      <c r="C687" s="26" t="s">
        <v>1377</v>
      </c>
    </row>
    <row r="688" spans="1:3">
      <c r="A688" s="24">
        <v>97.26</v>
      </c>
      <c r="B688" s="70" t="s">
        <v>1375</v>
      </c>
      <c r="C688" s="24" t="s">
        <v>1381</v>
      </c>
    </row>
    <row r="689" spans="1:3">
      <c r="A689" s="26">
        <v>66.069999999999993</v>
      </c>
      <c r="B689" s="71" t="s">
        <v>1384</v>
      </c>
      <c r="C689" s="26" t="s">
        <v>1426</v>
      </c>
    </row>
    <row r="690" spans="1:3">
      <c r="A690" s="24">
        <v>3.96</v>
      </c>
      <c r="B690" s="70" t="s">
        <v>1375</v>
      </c>
      <c r="C690" s="24" t="s">
        <v>1381</v>
      </c>
    </row>
    <row r="691" spans="1:3">
      <c r="A691" s="26">
        <v>63.4</v>
      </c>
      <c r="B691" s="71" t="s">
        <v>1375</v>
      </c>
      <c r="C691" s="26" t="s">
        <v>1381</v>
      </c>
    </row>
    <row r="692" spans="1:3">
      <c r="A692" s="24">
        <v>84.49</v>
      </c>
      <c r="B692" s="70" t="s">
        <v>1375</v>
      </c>
      <c r="C692" s="24" t="s">
        <v>1426</v>
      </c>
    </row>
    <row r="693" spans="1:3">
      <c r="A693" s="26">
        <v>85.37</v>
      </c>
      <c r="B693" s="71" t="s">
        <v>1390</v>
      </c>
      <c r="C693" s="26" t="s">
        <v>1377</v>
      </c>
    </row>
    <row r="694" spans="1:3">
      <c r="A694" s="24">
        <v>94.59</v>
      </c>
      <c r="B694" s="70" t="s">
        <v>1384</v>
      </c>
      <c r="C694" s="24" t="s">
        <v>1381</v>
      </c>
    </row>
    <row r="695" spans="1:3">
      <c r="A695" s="26">
        <v>94.99</v>
      </c>
      <c r="B695" s="71" t="s">
        <v>1390</v>
      </c>
      <c r="C695" s="26" t="s">
        <v>1381</v>
      </c>
    </row>
    <row r="696" spans="1:3">
      <c r="A696" s="24">
        <v>71.72</v>
      </c>
      <c r="B696" s="70" t="s">
        <v>1384</v>
      </c>
      <c r="C696" s="24" t="s">
        <v>1377</v>
      </c>
    </row>
    <row r="697" spans="1:3">
      <c r="A697" s="26">
        <v>56.98</v>
      </c>
      <c r="B697" s="71" t="s">
        <v>1384</v>
      </c>
      <c r="C697" s="26" t="s">
        <v>1377</v>
      </c>
    </row>
    <row r="698" spans="1:3">
      <c r="A698" s="24">
        <v>71.78</v>
      </c>
      <c r="B698" s="70" t="s">
        <v>1375</v>
      </c>
      <c r="C698" s="24" t="s">
        <v>1377</v>
      </c>
    </row>
    <row r="699" spans="1:3">
      <c r="A699" s="26">
        <v>1.05</v>
      </c>
      <c r="B699" s="71" t="s">
        <v>1384</v>
      </c>
      <c r="C699" s="26" t="s">
        <v>1386</v>
      </c>
    </row>
    <row r="700" spans="1:3">
      <c r="A700" s="24">
        <v>89.25</v>
      </c>
      <c r="B700" s="70" t="s">
        <v>1384</v>
      </c>
      <c r="C700" s="24" t="s">
        <v>1426</v>
      </c>
    </row>
    <row r="701" spans="1:3">
      <c r="A701" s="26">
        <v>99.5</v>
      </c>
      <c r="B701" s="71" t="s">
        <v>1375</v>
      </c>
      <c r="C701" s="26" t="s">
        <v>1377</v>
      </c>
    </row>
    <row r="702" spans="1:3">
      <c r="A702" s="24">
        <v>2.39</v>
      </c>
      <c r="B702" s="70" t="s">
        <v>1384</v>
      </c>
      <c r="C702" s="24" t="s">
        <v>1377</v>
      </c>
    </row>
    <row r="703" spans="1:3">
      <c r="A703" s="26">
        <v>61.04</v>
      </c>
      <c r="B703" s="71" t="s">
        <v>1390</v>
      </c>
      <c r="C703" s="26" t="s">
        <v>1377</v>
      </c>
    </row>
    <row r="704" spans="1:3">
      <c r="A704" s="24">
        <v>3.27</v>
      </c>
      <c r="B704" s="70" t="s">
        <v>1390</v>
      </c>
      <c r="C704" s="24" t="s">
        <v>1381</v>
      </c>
    </row>
    <row r="705" spans="1:3">
      <c r="A705" s="26">
        <v>78.209999999999994</v>
      </c>
      <c r="B705" s="71" t="s">
        <v>1390</v>
      </c>
      <c r="C705" s="26" t="s">
        <v>1377</v>
      </c>
    </row>
    <row r="706" spans="1:3">
      <c r="A706" s="24">
        <v>68.2</v>
      </c>
      <c r="B706" s="70" t="s">
        <v>1375</v>
      </c>
      <c r="C706" s="24" t="s">
        <v>1381</v>
      </c>
    </row>
    <row r="707" spans="1:3">
      <c r="A707" s="26">
        <v>14.74</v>
      </c>
      <c r="B707" s="71" t="s">
        <v>1390</v>
      </c>
      <c r="C707" s="26" t="s">
        <v>1377</v>
      </c>
    </row>
    <row r="708" spans="1:3">
      <c r="A708" s="24">
        <v>13.56</v>
      </c>
      <c r="B708" s="70" t="s">
        <v>1384</v>
      </c>
      <c r="C708" s="24" t="s">
        <v>1377</v>
      </c>
    </row>
    <row r="709" spans="1:3">
      <c r="A709" s="26">
        <v>63.32</v>
      </c>
      <c r="B709" s="71" t="s">
        <v>1390</v>
      </c>
      <c r="C709" s="26" t="s">
        <v>1377</v>
      </c>
    </row>
    <row r="710" spans="1:3">
      <c r="A710" s="24">
        <v>48.28</v>
      </c>
      <c r="B710" s="70" t="s">
        <v>1375</v>
      </c>
      <c r="C710" s="24" t="s">
        <v>1377</v>
      </c>
    </row>
    <row r="711" spans="1:3">
      <c r="A711" s="26">
        <v>54.66</v>
      </c>
      <c r="B711" s="71" t="s">
        <v>1375</v>
      </c>
      <c r="C711" s="26" t="s">
        <v>1386</v>
      </c>
    </row>
    <row r="712" spans="1:3">
      <c r="A712" s="24">
        <v>1.06</v>
      </c>
      <c r="B712" s="70" t="s">
        <v>1390</v>
      </c>
      <c r="C712" s="24" t="s">
        <v>1381</v>
      </c>
    </row>
    <row r="713" spans="1:3">
      <c r="A713" s="26">
        <v>62.33</v>
      </c>
      <c r="B713" s="71" t="s">
        <v>1390</v>
      </c>
      <c r="C713" s="26" t="s">
        <v>1426</v>
      </c>
    </row>
    <row r="714" spans="1:3">
      <c r="A714" s="24">
        <v>59.77</v>
      </c>
      <c r="B714" s="70" t="s">
        <v>1375</v>
      </c>
      <c r="C714" s="24" t="s">
        <v>1381</v>
      </c>
    </row>
    <row r="715" spans="1:3">
      <c r="A715" s="26">
        <v>55.07</v>
      </c>
      <c r="B715" s="71" t="s">
        <v>1384</v>
      </c>
      <c r="C715" s="26" t="s">
        <v>1426</v>
      </c>
    </row>
    <row r="716" spans="1:3">
      <c r="A716" s="24">
        <v>39.520000000000003</v>
      </c>
      <c r="B716" s="70" t="s">
        <v>1375</v>
      </c>
      <c r="C716" s="24" t="s">
        <v>1426</v>
      </c>
    </row>
    <row r="717" spans="1:3">
      <c r="A717" s="26">
        <v>39.729999999999997</v>
      </c>
      <c r="B717" s="71" t="s">
        <v>1390</v>
      </c>
      <c r="C717" s="26" t="s">
        <v>1377</v>
      </c>
    </row>
    <row r="718" spans="1:3">
      <c r="A718" s="24">
        <v>31.36</v>
      </c>
      <c r="B718" s="70" t="s">
        <v>1384</v>
      </c>
      <c r="C718" s="24" t="s">
        <v>1377</v>
      </c>
    </row>
    <row r="719" spans="1:3">
      <c r="A719" s="26">
        <v>79.55</v>
      </c>
      <c r="B719" s="71" t="s">
        <v>1375</v>
      </c>
      <c r="C719" s="26" t="s">
        <v>1426</v>
      </c>
    </row>
    <row r="720" spans="1:3">
      <c r="A720" s="24">
        <v>81.94</v>
      </c>
      <c r="B720" s="70" t="s">
        <v>1384</v>
      </c>
      <c r="C720" s="24" t="s">
        <v>1377</v>
      </c>
    </row>
    <row r="721" spans="1:3">
      <c r="A721" s="26">
        <v>77.86</v>
      </c>
      <c r="B721" s="71" t="s">
        <v>1384</v>
      </c>
      <c r="C721" s="26" t="s">
        <v>1377</v>
      </c>
    </row>
    <row r="722" spans="1:3">
      <c r="A722" s="24">
        <v>24.27</v>
      </c>
      <c r="B722" s="70" t="s">
        <v>1384</v>
      </c>
      <c r="C722" s="24" t="s">
        <v>1386</v>
      </c>
    </row>
    <row r="723" spans="1:3">
      <c r="A723" s="26">
        <v>42.14</v>
      </c>
      <c r="B723" s="71" t="s">
        <v>1390</v>
      </c>
      <c r="C723" s="26" t="s">
        <v>1377</v>
      </c>
    </row>
    <row r="724" spans="1:3">
      <c r="A724" s="24">
        <v>79.86</v>
      </c>
      <c r="B724" s="70" t="s">
        <v>1375</v>
      </c>
      <c r="C724" s="24" t="s">
        <v>1386</v>
      </c>
    </row>
    <row r="725" spans="1:3">
      <c r="A725" s="26">
        <v>93.32</v>
      </c>
      <c r="B725" s="71" t="s">
        <v>1384</v>
      </c>
      <c r="C725" s="26" t="s">
        <v>1381</v>
      </c>
    </row>
    <row r="726" spans="1:3">
      <c r="A726" s="24">
        <v>7.86</v>
      </c>
      <c r="B726" s="70" t="s">
        <v>1375</v>
      </c>
      <c r="C726" s="24" t="s">
        <v>1386</v>
      </c>
    </row>
    <row r="727" spans="1:3">
      <c r="A727" s="26">
        <v>38.92</v>
      </c>
      <c r="B727" s="71" t="s">
        <v>1390</v>
      </c>
      <c r="C727" s="26" t="s">
        <v>1377</v>
      </c>
    </row>
    <row r="728" spans="1:3">
      <c r="A728" s="24">
        <v>13.84</v>
      </c>
      <c r="B728" s="70" t="s">
        <v>1384</v>
      </c>
      <c r="C728" s="24" t="s">
        <v>1386</v>
      </c>
    </row>
    <row r="729" spans="1:3">
      <c r="A729" s="26">
        <v>13.5</v>
      </c>
      <c r="B729" s="71" t="s">
        <v>1384</v>
      </c>
      <c r="C729" s="26" t="s">
        <v>1377</v>
      </c>
    </row>
    <row r="730" spans="1:3">
      <c r="A730" s="24">
        <v>72.040000000000006</v>
      </c>
      <c r="B730" s="70" t="s">
        <v>1384</v>
      </c>
      <c r="C730" s="24" t="s">
        <v>1377</v>
      </c>
    </row>
    <row r="731" spans="1:3">
      <c r="A731" s="26">
        <v>97.36</v>
      </c>
      <c r="B731" s="71" t="s">
        <v>1390</v>
      </c>
      <c r="C731" s="26" t="s">
        <v>1426</v>
      </c>
    </row>
    <row r="732" spans="1:3">
      <c r="A732" s="24">
        <v>24.87</v>
      </c>
      <c r="B732" s="70" t="s">
        <v>1390</v>
      </c>
      <c r="C732" s="24" t="s">
        <v>1381</v>
      </c>
    </row>
    <row r="733" spans="1:3">
      <c r="A733" s="26">
        <v>22.51</v>
      </c>
      <c r="B733" s="71" t="s">
        <v>1390</v>
      </c>
      <c r="C733" s="26" t="s">
        <v>1386</v>
      </c>
    </row>
    <row r="734" spans="1:3">
      <c r="A734" s="24">
        <v>43.28</v>
      </c>
      <c r="B734" s="70" t="s">
        <v>1390</v>
      </c>
      <c r="C734" s="24" t="s">
        <v>1377</v>
      </c>
    </row>
    <row r="735" spans="1:3">
      <c r="A735" s="26">
        <v>32.700000000000003</v>
      </c>
      <c r="B735" s="71" t="s">
        <v>1384</v>
      </c>
      <c r="C735" s="26" t="s">
        <v>1386</v>
      </c>
    </row>
    <row r="736" spans="1:3">
      <c r="A736" s="24">
        <v>81.27</v>
      </c>
      <c r="B736" s="70" t="s">
        <v>1390</v>
      </c>
      <c r="C736" s="24" t="s">
        <v>1377</v>
      </c>
    </row>
    <row r="737" spans="1:3">
      <c r="A737" s="26">
        <v>47.38</v>
      </c>
      <c r="B737" s="71" t="s">
        <v>1390</v>
      </c>
      <c r="C737" s="26" t="s">
        <v>1386</v>
      </c>
    </row>
    <row r="738" spans="1:3">
      <c r="A738" s="24">
        <v>73.19</v>
      </c>
      <c r="B738" s="70" t="s">
        <v>1375</v>
      </c>
      <c r="C738" s="24" t="s">
        <v>1426</v>
      </c>
    </row>
    <row r="739" spans="1:3">
      <c r="A739" s="26">
        <v>86.5</v>
      </c>
      <c r="B739" s="71" t="s">
        <v>1390</v>
      </c>
      <c r="C739" s="26" t="s">
        <v>1426</v>
      </c>
    </row>
    <row r="740" spans="1:3">
      <c r="A740" s="24">
        <v>97.82</v>
      </c>
      <c r="B740" s="70" t="s">
        <v>1375</v>
      </c>
      <c r="C740" s="24" t="s">
        <v>1377</v>
      </c>
    </row>
    <row r="741" spans="1:3">
      <c r="A741" s="26">
        <v>64.650000000000006</v>
      </c>
      <c r="B741" s="71" t="s">
        <v>1384</v>
      </c>
      <c r="C741" s="26" t="s">
        <v>1377</v>
      </c>
    </row>
    <row r="742" spans="1:3">
      <c r="A742" s="24">
        <v>82.5</v>
      </c>
      <c r="B742" s="70" t="s">
        <v>1390</v>
      </c>
      <c r="C742" s="24" t="s">
        <v>1381</v>
      </c>
    </row>
    <row r="743" spans="1:3">
      <c r="A743" s="26">
        <v>16.579999999999998</v>
      </c>
      <c r="B743" s="71" t="s">
        <v>1384</v>
      </c>
      <c r="C743" s="26" t="s">
        <v>1386</v>
      </c>
    </row>
    <row r="744" spans="1:3">
      <c r="A744" s="24">
        <v>13.82</v>
      </c>
      <c r="B744" s="70" t="s">
        <v>1384</v>
      </c>
      <c r="C744" s="24" t="s">
        <v>1381</v>
      </c>
    </row>
    <row r="745" spans="1:3">
      <c r="A745" s="26">
        <v>73.239999999999995</v>
      </c>
      <c r="B745" s="71" t="s">
        <v>1390</v>
      </c>
      <c r="C745" s="26" t="s">
        <v>1377</v>
      </c>
    </row>
    <row r="746" spans="1:3">
      <c r="A746" s="24">
        <v>18.440000000000001</v>
      </c>
      <c r="B746" s="70" t="s">
        <v>1375</v>
      </c>
      <c r="C746" s="24" t="s">
        <v>1386</v>
      </c>
    </row>
    <row r="747" spans="1:3">
      <c r="A747" s="26">
        <v>13.75</v>
      </c>
      <c r="B747" s="71" t="s">
        <v>1375</v>
      </c>
      <c r="C747" s="26" t="s">
        <v>1381</v>
      </c>
    </row>
    <row r="748" spans="1:3">
      <c r="A748" s="24">
        <v>57.32</v>
      </c>
      <c r="B748" s="70" t="s">
        <v>1390</v>
      </c>
      <c r="C748" s="24" t="s">
        <v>1377</v>
      </c>
    </row>
    <row r="749" spans="1:3">
      <c r="A749" s="26">
        <v>39.35</v>
      </c>
      <c r="B749" s="71" t="s">
        <v>1375</v>
      </c>
      <c r="C749" s="26" t="s">
        <v>1381</v>
      </c>
    </row>
    <row r="750" spans="1:3">
      <c r="A750" s="24">
        <v>61.81</v>
      </c>
      <c r="B750" s="70" t="s">
        <v>1375</v>
      </c>
      <c r="C750" s="24" t="s">
        <v>1377</v>
      </c>
    </row>
    <row r="751" spans="1:3">
      <c r="A751" s="26">
        <v>13.87</v>
      </c>
      <c r="B751" s="71" t="s">
        <v>1384</v>
      </c>
      <c r="C751" s="26" t="s">
        <v>1426</v>
      </c>
    </row>
    <row r="752" spans="1:3">
      <c r="A752" s="24">
        <v>86.78</v>
      </c>
      <c r="B752" s="70" t="s">
        <v>1390</v>
      </c>
      <c r="C752" s="24" t="s">
        <v>1377</v>
      </c>
    </row>
    <row r="753" spans="1:3">
      <c r="A753" s="26">
        <v>37.83</v>
      </c>
      <c r="B753" s="71" t="s">
        <v>1375</v>
      </c>
      <c r="C753" s="26" t="s">
        <v>1386</v>
      </c>
    </row>
    <row r="754" spans="1:3">
      <c r="A754" s="24">
        <v>13.14</v>
      </c>
      <c r="B754" s="70" t="s">
        <v>1390</v>
      </c>
      <c r="C754" s="24" t="s">
        <v>1386</v>
      </c>
    </row>
    <row r="755" spans="1:3">
      <c r="A755" s="26">
        <v>54.89</v>
      </c>
      <c r="B755" s="71" t="s">
        <v>1384</v>
      </c>
      <c r="C755" s="26" t="s">
        <v>1386</v>
      </c>
    </row>
    <row r="756" spans="1:3">
      <c r="A756" s="24">
        <v>51.33</v>
      </c>
      <c r="B756" s="70" t="s">
        <v>1384</v>
      </c>
      <c r="C756" s="24" t="s">
        <v>1377</v>
      </c>
    </row>
    <row r="757" spans="1:3">
      <c r="A757" s="26">
        <v>18.32</v>
      </c>
      <c r="B757" s="71" t="s">
        <v>1375</v>
      </c>
      <c r="C757" s="26" t="s">
        <v>1377</v>
      </c>
    </row>
    <row r="758" spans="1:3">
      <c r="A758" s="24">
        <v>56.56</v>
      </c>
      <c r="B758" s="70" t="s">
        <v>1384</v>
      </c>
      <c r="C758" s="24" t="s">
        <v>1377</v>
      </c>
    </row>
    <row r="759" spans="1:3">
      <c r="A759" s="26">
        <v>8.81</v>
      </c>
      <c r="B759" s="71" t="s">
        <v>1384</v>
      </c>
      <c r="C759" s="26" t="s">
        <v>1377</v>
      </c>
    </row>
    <row r="760" spans="1:3">
      <c r="A760" s="24">
        <v>79.72</v>
      </c>
      <c r="B760" s="70" t="s">
        <v>1384</v>
      </c>
      <c r="C760" s="24" t="s">
        <v>1377</v>
      </c>
    </row>
    <row r="761" spans="1:3">
      <c r="A761" s="26">
        <v>75.97</v>
      </c>
      <c r="B761" s="71" t="s">
        <v>1390</v>
      </c>
      <c r="C761" s="26" t="s">
        <v>1386</v>
      </c>
    </row>
    <row r="762" spans="1:3">
      <c r="A762" s="24">
        <v>65.010000000000005</v>
      </c>
      <c r="B762" s="70" t="s">
        <v>1375</v>
      </c>
      <c r="C762" s="24" t="s">
        <v>1381</v>
      </c>
    </row>
    <row r="763" spans="1:3">
      <c r="A763" s="26">
        <v>56.1</v>
      </c>
      <c r="B763" s="71" t="s">
        <v>1390</v>
      </c>
      <c r="C763" s="26" t="s">
        <v>1386</v>
      </c>
    </row>
    <row r="764" spans="1:3">
      <c r="A764" s="24"/>
      <c r="B764" s="70" t="s">
        <v>1375</v>
      </c>
      <c r="C764" s="24" t="s">
        <v>1377</v>
      </c>
    </row>
    <row r="765" spans="1:3">
      <c r="A765" s="26">
        <v>14.82</v>
      </c>
      <c r="B765" s="71" t="s">
        <v>1390</v>
      </c>
      <c r="C765" s="26" t="s">
        <v>1377</v>
      </c>
    </row>
    <row r="766" spans="1:3">
      <c r="A766" s="24">
        <v>24.29</v>
      </c>
      <c r="B766" s="70" t="s">
        <v>1384</v>
      </c>
      <c r="C766" s="24" t="s">
        <v>1377</v>
      </c>
    </row>
    <row r="767" spans="1:3">
      <c r="A767" s="26">
        <v>96.49</v>
      </c>
      <c r="B767" s="71" t="s">
        <v>1390</v>
      </c>
      <c r="C767" s="26" t="s">
        <v>1377</v>
      </c>
    </row>
    <row r="768" spans="1:3">
      <c r="A768" s="24">
        <v>92.78</v>
      </c>
      <c r="B768" s="70" t="s">
        <v>1390</v>
      </c>
      <c r="C768" s="24" t="s">
        <v>1377</v>
      </c>
    </row>
    <row r="769" spans="1:3">
      <c r="A769" s="26">
        <v>66.989999999999995</v>
      </c>
      <c r="B769" s="71" t="s">
        <v>1375</v>
      </c>
      <c r="C769" s="26" t="s">
        <v>1377</v>
      </c>
    </row>
    <row r="770" spans="1:3">
      <c r="A770" s="24">
        <v>60.39</v>
      </c>
      <c r="B770" s="70" t="s">
        <v>1384</v>
      </c>
      <c r="C770" s="24" t="s">
        <v>1381</v>
      </c>
    </row>
    <row r="771" spans="1:3">
      <c r="A771" s="26">
        <v>79.22</v>
      </c>
      <c r="B771" s="71" t="s">
        <v>1384</v>
      </c>
      <c r="C771" s="26" t="s">
        <v>1386</v>
      </c>
    </row>
    <row r="772" spans="1:3">
      <c r="A772" s="24">
        <v>36.049999999999997</v>
      </c>
      <c r="B772" s="70" t="s">
        <v>1375</v>
      </c>
      <c r="C772" s="24" t="s">
        <v>1426</v>
      </c>
    </row>
    <row r="773" spans="1:3">
      <c r="A773" s="26"/>
      <c r="B773" s="71" t="s">
        <v>1390</v>
      </c>
      <c r="C773" s="26" t="s">
        <v>1426</v>
      </c>
    </row>
    <row r="774" spans="1:3">
      <c r="A774" s="24">
        <v>58.42</v>
      </c>
      <c r="B774" s="70" t="s">
        <v>1375</v>
      </c>
      <c r="C774" s="24" t="s">
        <v>1377</v>
      </c>
    </row>
    <row r="775" spans="1:3">
      <c r="A775" s="26">
        <v>40.119999999999997</v>
      </c>
      <c r="B775" s="71" t="s">
        <v>1375</v>
      </c>
      <c r="C775" s="26" t="s">
        <v>1377</v>
      </c>
    </row>
    <row r="776" spans="1:3">
      <c r="A776" s="24">
        <v>64.37</v>
      </c>
      <c r="B776" s="70" t="s">
        <v>1390</v>
      </c>
      <c r="C776" s="24" t="s">
        <v>1386</v>
      </c>
    </row>
    <row r="777" spans="1:3">
      <c r="A777" s="26">
        <v>91.92</v>
      </c>
      <c r="B777" s="71" t="s">
        <v>1384</v>
      </c>
      <c r="C777" s="26" t="s">
        <v>1426</v>
      </c>
    </row>
    <row r="778" spans="1:3">
      <c r="A778" s="24">
        <v>4.13</v>
      </c>
      <c r="B778" s="70" t="s">
        <v>1390</v>
      </c>
      <c r="C778" s="24" t="s">
        <v>1377</v>
      </c>
    </row>
    <row r="779" spans="1:3">
      <c r="A779" s="26">
        <v>59.86</v>
      </c>
      <c r="B779" s="71" t="s">
        <v>1375</v>
      </c>
      <c r="C779" s="26" t="s">
        <v>1377</v>
      </c>
    </row>
    <row r="780" spans="1:3">
      <c r="A780" s="24">
        <v>84.93</v>
      </c>
      <c r="B780" s="70" t="s">
        <v>1390</v>
      </c>
      <c r="C780" s="24" t="s">
        <v>1381</v>
      </c>
    </row>
    <row r="781" spans="1:3">
      <c r="A781" s="26">
        <v>40.19</v>
      </c>
      <c r="B781" s="71" t="s">
        <v>1390</v>
      </c>
      <c r="C781" s="26" t="s">
        <v>1426</v>
      </c>
    </row>
    <row r="782" spans="1:3">
      <c r="A782" s="24">
        <v>14.34</v>
      </c>
      <c r="B782" s="70" t="s">
        <v>1390</v>
      </c>
      <c r="C782" s="24" t="s">
        <v>1386</v>
      </c>
    </row>
    <row r="783" spans="1:3">
      <c r="A783" s="26">
        <v>7.12</v>
      </c>
      <c r="B783" s="71" t="s">
        <v>1390</v>
      </c>
      <c r="C783" s="26" t="s">
        <v>1377</v>
      </c>
    </row>
    <row r="784" spans="1:3">
      <c r="A784" s="24">
        <v>60.35</v>
      </c>
      <c r="B784" s="70" t="s">
        <v>1375</v>
      </c>
      <c r="C784" s="24" t="s">
        <v>1426</v>
      </c>
    </row>
    <row r="785" spans="1:3">
      <c r="A785" s="26">
        <v>78.77</v>
      </c>
      <c r="B785" s="71" t="s">
        <v>1375</v>
      </c>
      <c r="C785" s="26" t="s">
        <v>1377</v>
      </c>
    </row>
    <row r="786" spans="1:3">
      <c r="A786" s="24">
        <v>49.51</v>
      </c>
      <c r="B786" s="70" t="s">
        <v>1375</v>
      </c>
      <c r="C786" s="24" t="s">
        <v>1426</v>
      </c>
    </row>
    <row r="787" spans="1:3">
      <c r="A787" s="26">
        <v>80.09</v>
      </c>
      <c r="B787" s="71" t="s">
        <v>1375</v>
      </c>
      <c r="C787" s="26" t="s">
        <v>1426</v>
      </c>
    </row>
    <row r="788" spans="1:3">
      <c r="A788" s="24">
        <v>69.78</v>
      </c>
      <c r="B788" s="70" t="s">
        <v>1384</v>
      </c>
      <c r="C788" s="24" t="s">
        <v>1426</v>
      </c>
    </row>
    <row r="789" spans="1:3">
      <c r="A789" s="26">
        <v>14.3</v>
      </c>
      <c r="B789" s="71" t="s">
        <v>1375</v>
      </c>
      <c r="C789" s="26" t="s">
        <v>1426</v>
      </c>
    </row>
    <row r="790" spans="1:3">
      <c r="A790" s="24">
        <v>39.44</v>
      </c>
      <c r="B790" s="70" t="s">
        <v>1390</v>
      </c>
      <c r="C790" s="24" t="s">
        <v>1377</v>
      </c>
    </row>
    <row r="791" spans="1:3">
      <c r="A791" s="26">
        <v>58.21</v>
      </c>
      <c r="B791" s="71" t="s">
        <v>1384</v>
      </c>
      <c r="C791" s="26" t="s">
        <v>1377</v>
      </c>
    </row>
    <row r="792" spans="1:3">
      <c r="A792" s="24">
        <v>11.98</v>
      </c>
      <c r="B792" s="70" t="s">
        <v>1390</v>
      </c>
      <c r="C792" s="24" t="s">
        <v>1377</v>
      </c>
    </row>
    <row r="793" spans="1:3">
      <c r="A793" s="26">
        <v>17.71</v>
      </c>
      <c r="B793" s="71" t="s">
        <v>1390</v>
      </c>
      <c r="C793" s="26" t="s">
        <v>1377</v>
      </c>
    </row>
    <row r="794" spans="1:3">
      <c r="A794" s="24">
        <v>94.51</v>
      </c>
      <c r="B794" s="70" t="s">
        <v>1390</v>
      </c>
      <c r="C794" s="24" t="s">
        <v>1381</v>
      </c>
    </row>
    <row r="795" spans="1:3">
      <c r="A795" s="26">
        <v>29.26</v>
      </c>
      <c r="B795" s="71" t="s">
        <v>1375</v>
      </c>
      <c r="C795" s="26" t="s">
        <v>1381</v>
      </c>
    </row>
    <row r="796" spans="1:3">
      <c r="A796" s="24">
        <v>68.17</v>
      </c>
      <c r="B796" s="70" t="s">
        <v>1390</v>
      </c>
      <c r="C796" s="24" t="s">
        <v>1377</v>
      </c>
    </row>
    <row r="797" spans="1:3">
      <c r="A797" s="26">
        <v>78.62</v>
      </c>
      <c r="B797" s="71" t="s">
        <v>1390</v>
      </c>
      <c r="C797" s="26" t="s">
        <v>1377</v>
      </c>
    </row>
    <row r="798" spans="1:3">
      <c r="A798" s="24">
        <v>84.93</v>
      </c>
      <c r="B798" s="70" t="s">
        <v>1375</v>
      </c>
      <c r="C798" s="24" t="s">
        <v>1377</v>
      </c>
    </row>
    <row r="799" spans="1:3">
      <c r="A799" s="26">
        <v>26.16</v>
      </c>
      <c r="B799" s="71" t="s">
        <v>1375</v>
      </c>
      <c r="C799" s="26" t="s">
        <v>1377</v>
      </c>
    </row>
    <row r="800" spans="1:3">
      <c r="A800" s="24">
        <v>45.58</v>
      </c>
      <c r="B800" s="70" t="s">
        <v>1384</v>
      </c>
      <c r="C800" s="24" t="s">
        <v>1381</v>
      </c>
    </row>
    <row r="801" spans="1:3">
      <c r="A801" s="26">
        <v>80.59</v>
      </c>
      <c r="B801" s="71" t="s">
        <v>1375</v>
      </c>
      <c r="C801" s="26" t="s">
        <v>1377</v>
      </c>
    </row>
    <row r="802" spans="1:3">
      <c r="A802" s="24">
        <v>26.13</v>
      </c>
      <c r="B802" s="70" t="s">
        <v>1384</v>
      </c>
      <c r="C802" s="24" t="s">
        <v>1381</v>
      </c>
    </row>
    <row r="803" spans="1:3">
      <c r="A803" s="26">
        <v>52.62</v>
      </c>
      <c r="B803" s="71" t="s">
        <v>1384</v>
      </c>
      <c r="C803" s="26" t="s">
        <v>1377</v>
      </c>
    </row>
    <row r="804" spans="1:3">
      <c r="A804" s="24">
        <v>71.459999999999994</v>
      </c>
      <c r="B804" s="70" t="s">
        <v>1384</v>
      </c>
      <c r="C804" s="24" t="s">
        <v>1377</v>
      </c>
    </row>
    <row r="805" spans="1:3">
      <c r="A805" s="26">
        <v>38.56</v>
      </c>
      <c r="B805" s="71" t="s">
        <v>1375</v>
      </c>
      <c r="C805" s="26" t="s">
        <v>1381</v>
      </c>
    </row>
    <row r="806" spans="1:3">
      <c r="A806" s="24">
        <v>7.11</v>
      </c>
      <c r="B806" s="70" t="s">
        <v>1375</v>
      </c>
      <c r="C806" s="24" t="s">
        <v>1381</v>
      </c>
    </row>
    <row r="807" spans="1:3">
      <c r="A807" s="26">
        <v>20.3</v>
      </c>
      <c r="B807" s="71" t="s">
        <v>1384</v>
      </c>
      <c r="C807" s="26" t="s">
        <v>1377</v>
      </c>
    </row>
    <row r="808" spans="1:3">
      <c r="A808" s="24">
        <v>81.92</v>
      </c>
      <c r="B808" s="70" t="s">
        <v>1375</v>
      </c>
      <c r="C808" s="24" t="s">
        <v>1377</v>
      </c>
    </row>
    <row r="809" spans="1:3">
      <c r="A809" s="26">
        <v>8.31</v>
      </c>
      <c r="B809" s="71" t="s">
        <v>1384</v>
      </c>
      <c r="C809" s="26" t="s">
        <v>1381</v>
      </c>
    </row>
    <row r="810" spans="1:3">
      <c r="A810" s="24">
        <v>61.8</v>
      </c>
      <c r="B810" s="70" t="s">
        <v>1375</v>
      </c>
      <c r="C810" s="24" t="s">
        <v>1377</v>
      </c>
    </row>
    <row r="811" spans="1:3">
      <c r="A811" s="26">
        <v>55.84</v>
      </c>
      <c r="B811" s="71" t="s">
        <v>1375</v>
      </c>
      <c r="C811" s="26" t="s">
        <v>1377</v>
      </c>
    </row>
    <row r="812" spans="1:3">
      <c r="A812" s="24">
        <v>53.38</v>
      </c>
      <c r="B812" s="70" t="s">
        <v>1375</v>
      </c>
      <c r="C812" s="24" t="s">
        <v>1377</v>
      </c>
    </row>
    <row r="813" spans="1:3">
      <c r="A813" s="26">
        <v>69.63</v>
      </c>
      <c r="B813" s="71" t="s">
        <v>1384</v>
      </c>
      <c r="C813" s="26" t="s">
        <v>1377</v>
      </c>
    </row>
    <row r="814" spans="1:3">
      <c r="A814" s="24">
        <v>37.49</v>
      </c>
      <c r="B814" s="70" t="s">
        <v>1390</v>
      </c>
      <c r="C814" s="24" t="s">
        <v>1426</v>
      </c>
    </row>
    <row r="815" spans="1:3">
      <c r="A815" s="26">
        <v>60.61</v>
      </c>
      <c r="B815" s="71" t="s">
        <v>1375</v>
      </c>
      <c r="C815" s="26" t="s">
        <v>1426</v>
      </c>
    </row>
    <row r="816" spans="1:3">
      <c r="A816" s="24">
        <v>60.71</v>
      </c>
      <c r="B816" s="70" t="s">
        <v>1384</v>
      </c>
      <c r="C816" s="24" t="s">
        <v>1381</v>
      </c>
    </row>
    <row r="817" spans="1:3">
      <c r="A817" s="26">
        <v>32.58</v>
      </c>
      <c r="B817" s="71" t="s">
        <v>1384</v>
      </c>
      <c r="C817" s="26" t="s">
        <v>1426</v>
      </c>
    </row>
    <row r="818" spans="1:3">
      <c r="A818" s="24">
        <v>22.74</v>
      </c>
      <c r="B818" s="70" t="s">
        <v>1375</v>
      </c>
      <c r="C818" s="24" t="s">
        <v>1386</v>
      </c>
    </row>
    <row r="819" spans="1:3">
      <c r="A819" s="26">
        <v>33.479999999999997</v>
      </c>
      <c r="B819" s="71" t="s">
        <v>1390</v>
      </c>
      <c r="C819" s="26" t="s">
        <v>1377</v>
      </c>
    </row>
    <row r="820" spans="1:3">
      <c r="A820" s="24">
        <v>94.22</v>
      </c>
      <c r="B820" s="70" t="s">
        <v>1375</v>
      </c>
      <c r="C820" s="24" t="s">
        <v>1377</v>
      </c>
    </row>
    <row r="821" spans="1:3">
      <c r="A821" s="26">
        <v>37.81</v>
      </c>
      <c r="B821" s="71" t="s">
        <v>1390</v>
      </c>
      <c r="C821" s="26" t="s">
        <v>1381</v>
      </c>
    </row>
    <row r="822" spans="1:3">
      <c r="A822" s="24">
        <v>6.27</v>
      </c>
      <c r="B822" s="70" t="s">
        <v>1375</v>
      </c>
      <c r="C822" s="24" t="s">
        <v>1377</v>
      </c>
    </row>
    <row r="823" spans="1:3">
      <c r="A823" s="26">
        <v>56.62</v>
      </c>
      <c r="B823" s="71" t="s">
        <v>1375</v>
      </c>
      <c r="C823" s="26" t="s">
        <v>1377</v>
      </c>
    </row>
    <row r="824" spans="1:3">
      <c r="A824" s="24">
        <v>28.62</v>
      </c>
      <c r="B824" s="70" t="s">
        <v>1375</v>
      </c>
      <c r="C824" s="24" t="s">
        <v>1381</v>
      </c>
    </row>
    <row r="825" spans="1:3">
      <c r="A825" s="26">
        <v>77.569999999999993</v>
      </c>
      <c r="B825" s="71" t="s">
        <v>1390</v>
      </c>
      <c r="C825" s="26" t="s">
        <v>1377</v>
      </c>
    </row>
    <row r="826" spans="1:3">
      <c r="A826" s="24">
        <v>76.63</v>
      </c>
      <c r="B826" s="70" t="s">
        <v>1390</v>
      </c>
      <c r="C826" s="24" t="s">
        <v>1377</v>
      </c>
    </row>
    <row r="827" spans="1:3">
      <c r="A827" s="26">
        <v>22.68</v>
      </c>
      <c r="B827" s="71" t="s">
        <v>1390</v>
      </c>
      <c r="C827" s="26" t="s">
        <v>1386</v>
      </c>
    </row>
    <row r="828" spans="1:3">
      <c r="A828" s="24">
        <v>5.7</v>
      </c>
      <c r="B828" s="70" t="s">
        <v>1390</v>
      </c>
      <c r="C828" s="24" t="s">
        <v>1377</v>
      </c>
    </row>
    <row r="829" spans="1:3">
      <c r="A829" s="26">
        <v>19.09</v>
      </c>
      <c r="B829" s="71" t="s">
        <v>1390</v>
      </c>
      <c r="C829" s="26" t="s">
        <v>1377</v>
      </c>
    </row>
    <row r="830" spans="1:3">
      <c r="A830" s="24">
        <v>99.68</v>
      </c>
      <c r="B830" s="70" t="s">
        <v>1384</v>
      </c>
      <c r="C830" s="24" t="s">
        <v>1426</v>
      </c>
    </row>
    <row r="831" spans="1:3">
      <c r="A831" s="26">
        <v>41.21</v>
      </c>
      <c r="B831" s="71" t="s">
        <v>1384</v>
      </c>
      <c r="C831" s="26" t="s">
        <v>1381</v>
      </c>
    </row>
    <row r="832" spans="1:3">
      <c r="A832" s="24">
        <v>78.709999999999994</v>
      </c>
      <c r="B832" s="70" t="s">
        <v>1375</v>
      </c>
      <c r="C832" s="24" t="s">
        <v>1377</v>
      </c>
    </row>
    <row r="833" spans="1:3">
      <c r="A833" s="26">
        <v>68.95</v>
      </c>
      <c r="B833" s="71" t="s">
        <v>1390</v>
      </c>
      <c r="C833" s="26" t="s">
        <v>1426</v>
      </c>
    </row>
    <row r="834" spans="1:3">
      <c r="A834" s="24">
        <v>55.52</v>
      </c>
      <c r="B834" s="70" t="s">
        <v>1390</v>
      </c>
      <c r="C834" s="24" t="s">
        <v>1386</v>
      </c>
    </row>
    <row r="835" spans="1:3">
      <c r="A835" s="26">
        <v>2.21</v>
      </c>
      <c r="B835" s="71" t="s">
        <v>1390</v>
      </c>
      <c r="C835" s="26" t="s">
        <v>1377</v>
      </c>
    </row>
    <row r="836" spans="1:3">
      <c r="A836" s="24">
        <v>63.06</v>
      </c>
      <c r="B836" s="70" t="s">
        <v>1375</v>
      </c>
      <c r="C836" s="24" t="s">
        <v>1377</v>
      </c>
    </row>
    <row r="837" spans="1:3">
      <c r="A837" s="26">
        <v>36.770000000000003</v>
      </c>
      <c r="B837" s="71" t="s">
        <v>1384</v>
      </c>
      <c r="C837" s="26" t="s">
        <v>1377</v>
      </c>
    </row>
    <row r="838" spans="1:3">
      <c r="A838" s="24">
        <v>48.27</v>
      </c>
      <c r="B838" s="70" t="s">
        <v>1375</v>
      </c>
      <c r="C838" s="24" t="s">
        <v>1426</v>
      </c>
    </row>
    <row r="839" spans="1:3">
      <c r="A839" s="26">
        <v>96.35</v>
      </c>
      <c r="B839" s="71" t="s">
        <v>1390</v>
      </c>
      <c r="C839" s="26" t="s">
        <v>1377</v>
      </c>
    </row>
    <row r="840" spans="1:3">
      <c r="A840" s="24">
        <v>98.55</v>
      </c>
      <c r="B840" s="70" t="s">
        <v>1384</v>
      </c>
      <c r="C840" s="24" t="s">
        <v>1377</v>
      </c>
    </row>
    <row r="841" spans="1:3">
      <c r="A841" s="26">
        <v>31.46</v>
      </c>
      <c r="B841" s="71" t="s">
        <v>1384</v>
      </c>
      <c r="C841" s="26" t="s">
        <v>1381</v>
      </c>
    </row>
    <row r="842" spans="1:3">
      <c r="A842" s="24">
        <v>26.07</v>
      </c>
      <c r="B842" s="70" t="s">
        <v>1390</v>
      </c>
      <c r="C842" s="24" t="s">
        <v>1377</v>
      </c>
    </row>
    <row r="843" spans="1:3">
      <c r="A843" s="26">
        <v>95.81</v>
      </c>
      <c r="B843" s="71" t="s">
        <v>1375</v>
      </c>
      <c r="C843" s="26" t="s">
        <v>1377</v>
      </c>
    </row>
    <row r="844" spans="1:3">
      <c r="A844" s="24">
        <v>40.130000000000003</v>
      </c>
      <c r="B844" s="70" t="s">
        <v>1384</v>
      </c>
      <c r="C844" s="24" t="s">
        <v>1381</v>
      </c>
    </row>
    <row r="845" spans="1:3">
      <c r="A845" s="26">
        <v>89.1</v>
      </c>
      <c r="B845" s="71" t="s">
        <v>1375</v>
      </c>
      <c r="C845" s="26" t="s">
        <v>1426</v>
      </c>
    </row>
    <row r="846" spans="1:3">
      <c r="A846" s="24">
        <v>95.79</v>
      </c>
      <c r="B846" s="70" t="s">
        <v>1390</v>
      </c>
      <c r="C846" s="24" t="s">
        <v>1426</v>
      </c>
    </row>
    <row r="847" spans="1:3">
      <c r="A847" s="26">
        <v>56.99</v>
      </c>
      <c r="B847" s="71" t="s">
        <v>1375</v>
      </c>
      <c r="C847" s="26" t="s">
        <v>1426</v>
      </c>
    </row>
    <row r="848" spans="1:3">
      <c r="A848" s="24">
        <v>17.579999999999998</v>
      </c>
      <c r="B848" s="70" t="s">
        <v>1375</v>
      </c>
      <c r="C848" s="24" t="s">
        <v>1386</v>
      </c>
    </row>
    <row r="849" spans="1:3">
      <c r="A849" s="26">
        <v>94.32</v>
      </c>
      <c r="B849" s="71" t="s">
        <v>1390</v>
      </c>
      <c r="C849" s="26" t="s">
        <v>1426</v>
      </c>
    </row>
    <row r="850" spans="1:3">
      <c r="A850" s="24">
        <v>6.34</v>
      </c>
      <c r="B850" s="70" t="s">
        <v>1384</v>
      </c>
      <c r="C850" s="24" t="s">
        <v>1381</v>
      </c>
    </row>
    <row r="851" spans="1:3">
      <c r="A851" s="26">
        <v>75.03</v>
      </c>
      <c r="B851" s="71" t="s">
        <v>1390</v>
      </c>
      <c r="C851" s="26" t="s">
        <v>1381</v>
      </c>
    </row>
    <row r="852" spans="1:3">
      <c r="A852" s="24">
        <v>93.77</v>
      </c>
      <c r="B852" s="70" t="s">
        <v>1375</v>
      </c>
      <c r="C852" s="24" t="s">
        <v>1426</v>
      </c>
    </row>
    <row r="853" spans="1:3">
      <c r="A853" s="26">
        <v>42.37</v>
      </c>
      <c r="B853" s="71" t="s">
        <v>1384</v>
      </c>
      <c r="C853" s="26" t="s">
        <v>1426</v>
      </c>
    </row>
    <row r="854" spans="1:3">
      <c r="A854" s="24">
        <v>61.5</v>
      </c>
      <c r="B854" s="70" t="s">
        <v>1384</v>
      </c>
      <c r="C854" s="24" t="s">
        <v>1377</v>
      </c>
    </row>
    <row r="855" spans="1:3">
      <c r="A855" s="26">
        <v>86.2</v>
      </c>
      <c r="B855" s="71" t="s">
        <v>1384</v>
      </c>
      <c r="C855" s="26" t="s">
        <v>1426</v>
      </c>
    </row>
    <row r="856" spans="1:3">
      <c r="A856" s="24">
        <v>39.799999999999997</v>
      </c>
      <c r="B856" s="70" t="s">
        <v>1375</v>
      </c>
      <c r="C856" s="24" t="s">
        <v>1377</v>
      </c>
    </row>
    <row r="857" spans="1:3">
      <c r="A857" s="26">
        <v>38.93</v>
      </c>
      <c r="B857" s="71" t="s">
        <v>1384</v>
      </c>
      <c r="C857" s="26" t="s">
        <v>1426</v>
      </c>
    </row>
    <row r="858" spans="1:3">
      <c r="A858" s="24">
        <v>44.66</v>
      </c>
      <c r="B858" s="70" t="s">
        <v>1384</v>
      </c>
      <c r="C858" s="24" t="s">
        <v>1377</v>
      </c>
    </row>
    <row r="859" spans="1:3">
      <c r="A859" s="26">
        <v>14.33</v>
      </c>
      <c r="B859" s="71" t="s">
        <v>1375</v>
      </c>
      <c r="C859" s="26" t="s">
        <v>1386</v>
      </c>
    </row>
    <row r="860" spans="1:3">
      <c r="A860" s="24">
        <v>15.98</v>
      </c>
      <c r="B860" s="70" t="s">
        <v>1390</v>
      </c>
      <c r="C860" s="24" t="s">
        <v>1381</v>
      </c>
    </row>
    <row r="861" spans="1:3">
      <c r="A861" s="26">
        <v>24.77</v>
      </c>
      <c r="B861" s="71" t="s">
        <v>1390</v>
      </c>
      <c r="C861" s="26" t="s">
        <v>1386</v>
      </c>
    </row>
    <row r="862" spans="1:3">
      <c r="A862" s="24">
        <v>67</v>
      </c>
      <c r="B862" s="70" t="s">
        <v>1375</v>
      </c>
      <c r="C862" s="24" t="s">
        <v>1381</v>
      </c>
    </row>
    <row r="863" spans="1:3">
      <c r="A863" s="26">
        <v>38.01</v>
      </c>
      <c r="B863" s="71" t="s">
        <v>1384</v>
      </c>
      <c r="C863" s="26" t="s">
        <v>1381</v>
      </c>
    </row>
    <row r="864" spans="1:3">
      <c r="A864" s="24">
        <v>96.74</v>
      </c>
      <c r="B864" s="70" t="s">
        <v>1375</v>
      </c>
      <c r="C864" s="24" t="s">
        <v>1377</v>
      </c>
    </row>
    <row r="865" spans="1:3">
      <c r="A865" s="26">
        <v>29.27</v>
      </c>
      <c r="B865" s="71" t="s">
        <v>1375</v>
      </c>
      <c r="C865" s="26" t="s">
        <v>1426</v>
      </c>
    </row>
    <row r="866" spans="1:3">
      <c r="A866" s="24">
        <v>38.75</v>
      </c>
      <c r="B866" s="70" t="s">
        <v>1390</v>
      </c>
      <c r="C866" s="24" t="s">
        <v>1377</v>
      </c>
    </row>
    <row r="867" spans="1:3">
      <c r="A867" s="26">
        <v>13.13</v>
      </c>
      <c r="B867" s="71" t="s">
        <v>1375</v>
      </c>
      <c r="C867" s="26" t="s">
        <v>1377</v>
      </c>
    </row>
    <row r="868" spans="1:3">
      <c r="A868" s="24">
        <v>72.12</v>
      </c>
      <c r="B868" s="70" t="s">
        <v>1384</v>
      </c>
      <c r="C868" s="24" t="s">
        <v>1377</v>
      </c>
    </row>
    <row r="869" spans="1:3">
      <c r="A869" s="26">
        <v>93.26</v>
      </c>
      <c r="B869" s="71" t="s">
        <v>1384</v>
      </c>
      <c r="C869" s="26" t="s">
        <v>1426</v>
      </c>
    </row>
    <row r="870" spans="1:3">
      <c r="A870" s="24">
        <v>26.72</v>
      </c>
      <c r="B870" s="70" t="s">
        <v>1375</v>
      </c>
      <c r="C870" s="24" t="s">
        <v>1377</v>
      </c>
    </row>
    <row r="871" spans="1:3">
      <c r="A871" s="26">
        <v>87.66</v>
      </c>
      <c r="B871" s="71" t="s">
        <v>1375</v>
      </c>
      <c r="C871" s="26" t="s">
        <v>1377</v>
      </c>
    </row>
    <row r="872" spans="1:3">
      <c r="A872" s="24">
        <v>82.91</v>
      </c>
      <c r="B872" s="70" t="s">
        <v>1390</v>
      </c>
      <c r="C872" s="24" t="s">
        <v>1377</v>
      </c>
    </row>
    <row r="873" spans="1:3">
      <c r="A873" s="26">
        <v>48.9</v>
      </c>
      <c r="B873" s="71" t="s">
        <v>1384</v>
      </c>
      <c r="C873" s="26" t="s">
        <v>1377</v>
      </c>
    </row>
    <row r="874" spans="1:3">
      <c r="A874" s="24">
        <v>80.81</v>
      </c>
      <c r="B874" s="70" t="s">
        <v>1390</v>
      </c>
      <c r="C874" s="24" t="s">
        <v>1377</v>
      </c>
    </row>
    <row r="875" spans="1:3">
      <c r="A875" s="26">
        <v>60.49</v>
      </c>
      <c r="B875" s="71" t="s">
        <v>1384</v>
      </c>
      <c r="C875" s="26" t="s">
        <v>1386</v>
      </c>
    </row>
    <row r="876" spans="1:3">
      <c r="A876" s="24">
        <v>15.93</v>
      </c>
      <c r="B876" s="70" t="s">
        <v>1384</v>
      </c>
      <c r="C876" s="24" t="s">
        <v>1377</v>
      </c>
    </row>
    <row r="877" spans="1:3">
      <c r="A877" s="26">
        <v>23.44</v>
      </c>
      <c r="B877" s="71" t="s">
        <v>1384</v>
      </c>
      <c r="C877" s="26" t="s">
        <v>1377</v>
      </c>
    </row>
    <row r="878" spans="1:3">
      <c r="A878" s="24">
        <v>83.15</v>
      </c>
      <c r="B878" s="70" t="s">
        <v>1384</v>
      </c>
      <c r="C878" s="24" t="s">
        <v>1377</v>
      </c>
    </row>
    <row r="879" spans="1:3">
      <c r="A879" s="26">
        <v>70.900000000000006</v>
      </c>
      <c r="B879" s="71" t="s">
        <v>1384</v>
      </c>
      <c r="C879" s="26" t="s">
        <v>1377</v>
      </c>
    </row>
    <row r="880" spans="1:3">
      <c r="A880" s="24">
        <v>98.23</v>
      </c>
      <c r="B880" s="70" t="s">
        <v>1384</v>
      </c>
      <c r="C880" s="24" t="s">
        <v>1381</v>
      </c>
    </row>
    <row r="881" spans="1:3">
      <c r="A881" s="26">
        <v>57.04</v>
      </c>
      <c r="B881" s="71" t="s">
        <v>1390</v>
      </c>
      <c r="C881" s="26" t="s">
        <v>1381</v>
      </c>
    </row>
    <row r="882" spans="1:3">
      <c r="A882" s="24">
        <v>5.88</v>
      </c>
      <c r="B882" s="70" t="s">
        <v>1390</v>
      </c>
      <c r="C882" s="24" t="s">
        <v>1377</v>
      </c>
    </row>
    <row r="883" spans="1:3">
      <c r="A883" s="26">
        <v>67.23</v>
      </c>
      <c r="B883" s="71" t="s">
        <v>1375</v>
      </c>
      <c r="C883" s="26" t="s">
        <v>1426</v>
      </c>
    </row>
    <row r="884" spans="1:3">
      <c r="A884" s="24">
        <v>51.36</v>
      </c>
      <c r="B884" s="70" t="s">
        <v>1384</v>
      </c>
      <c r="C884" s="24" t="s">
        <v>1377</v>
      </c>
    </row>
    <row r="885" spans="1:3">
      <c r="A885" s="26">
        <v>93.74</v>
      </c>
      <c r="B885" s="71" t="s">
        <v>1384</v>
      </c>
      <c r="C885" s="26" t="s">
        <v>1377</v>
      </c>
    </row>
    <row r="886" spans="1:3">
      <c r="A886" s="24">
        <v>59.65</v>
      </c>
      <c r="B886" s="70" t="s">
        <v>1375</v>
      </c>
      <c r="C886" s="24" t="s">
        <v>1377</v>
      </c>
    </row>
    <row r="887" spans="1:3">
      <c r="A887" s="26">
        <v>86.82</v>
      </c>
      <c r="B887" s="71" t="s">
        <v>1390</v>
      </c>
      <c r="C887" s="26" t="s">
        <v>1377</v>
      </c>
    </row>
    <row r="888" spans="1:3">
      <c r="A888" s="24">
        <v>65.08</v>
      </c>
      <c r="B888" s="70" t="s">
        <v>1390</v>
      </c>
      <c r="C888" s="24" t="s">
        <v>1386</v>
      </c>
    </row>
    <row r="889" spans="1:3">
      <c r="A889" s="26">
        <v>65.55</v>
      </c>
      <c r="B889" s="71" t="s">
        <v>1375</v>
      </c>
      <c r="C889" s="26" t="s">
        <v>1377</v>
      </c>
    </row>
    <row r="890" spans="1:3">
      <c r="A890" s="24">
        <v>31.57</v>
      </c>
      <c r="B890" s="70" t="s">
        <v>1390</v>
      </c>
      <c r="C890" s="24" t="s">
        <v>1386</v>
      </c>
    </row>
    <row r="891" spans="1:3">
      <c r="A891" s="26">
        <v>15.33</v>
      </c>
      <c r="B891" s="71" t="s">
        <v>1384</v>
      </c>
      <c r="C891" s="26" t="s">
        <v>1377</v>
      </c>
    </row>
    <row r="892" spans="1:3">
      <c r="A892" s="24">
        <v>5.94</v>
      </c>
      <c r="B892" s="70" t="s">
        <v>1390</v>
      </c>
      <c r="C892" s="24" t="s">
        <v>1377</v>
      </c>
    </row>
    <row r="893" spans="1:3">
      <c r="A893" s="26">
        <v>39.18</v>
      </c>
      <c r="B893" s="71" t="s">
        <v>1384</v>
      </c>
      <c r="C893" s="26" t="s">
        <v>1377</v>
      </c>
    </row>
    <row r="894" spans="1:3">
      <c r="A894" s="24">
        <v>97.53</v>
      </c>
      <c r="B894" s="70" t="s">
        <v>1375</v>
      </c>
      <c r="C894" s="24" t="s">
        <v>1377</v>
      </c>
    </row>
    <row r="895" spans="1:3">
      <c r="A895" s="26">
        <v>59.76</v>
      </c>
      <c r="B895" s="71" t="s">
        <v>1375</v>
      </c>
      <c r="C895" s="26" t="s">
        <v>1386</v>
      </c>
    </row>
    <row r="896" spans="1:3">
      <c r="A896" s="24">
        <v>62.46</v>
      </c>
      <c r="B896" s="70" t="s">
        <v>1390</v>
      </c>
      <c r="C896" s="24" t="s">
        <v>1426</v>
      </c>
    </row>
    <row r="897" spans="1:3">
      <c r="A897" s="26">
        <v>31.43</v>
      </c>
      <c r="B897" s="71" t="s">
        <v>1384</v>
      </c>
      <c r="C897" s="26" t="s">
        <v>1377</v>
      </c>
    </row>
    <row r="898" spans="1:3">
      <c r="A898" s="24">
        <v>23.42</v>
      </c>
      <c r="B898" s="70" t="s">
        <v>1375</v>
      </c>
      <c r="C898" s="24" t="s">
        <v>1386</v>
      </c>
    </row>
    <row r="899" spans="1:3">
      <c r="A899" s="26">
        <v>98.84</v>
      </c>
      <c r="B899" s="71" t="s">
        <v>1384</v>
      </c>
      <c r="C899" s="26" t="s">
        <v>1426</v>
      </c>
    </row>
    <row r="900" spans="1:3">
      <c r="A900" s="24">
        <v>69.44</v>
      </c>
      <c r="B900" s="70" t="s">
        <v>1384</v>
      </c>
      <c r="C900" s="24" t="s">
        <v>1377</v>
      </c>
    </row>
    <row r="901" spans="1:3">
      <c r="A901" s="26">
        <v>4.6900000000000004</v>
      </c>
      <c r="B901" s="71" t="s">
        <v>1384</v>
      </c>
      <c r="C901" s="26" t="s">
        <v>1377</v>
      </c>
    </row>
    <row r="902" spans="1:3">
      <c r="A902" s="24">
        <v>78.099999999999994</v>
      </c>
      <c r="B902" s="70" t="s">
        <v>1384</v>
      </c>
      <c r="C902" s="24" t="s">
        <v>1377</v>
      </c>
    </row>
    <row r="903" spans="1:3">
      <c r="A903" s="26">
        <v>92.35</v>
      </c>
      <c r="B903" s="71" t="s">
        <v>1384</v>
      </c>
      <c r="C903" s="26" t="s">
        <v>1426</v>
      </c>
    </row>
    <row r="904" spans="1:3">
      <c r="A904" s="24">
        <v>37.729999999999997</v>
      </c>
      <c r="B904" s="70" t="s">
        <v>1390</v>
      </c>
      <c r="C904" s="24" t="s">
        <v>1381</v>
      </c>
    </row>
    <row r="905" spans="1:3">
      <c r="A905" s="26">
        <v>65.95</v>
      </c>
      <c r="B905" s="71" t="s">
        <v>1384</v>
      </c>
      <c r="C905" s="26" t="s">
        <v>1377</v>
      </c>
    </row>
    <row r="906" spans="1:3">
      <c r="A906" s="24">
        <v>38.76</v>
      </c>
      <c r="B906" s="70" t="s">
        <v>1375</v>
      </c>
      <c r="C906" s="24" t="s">
        <v>1377</v>
      </c>
    </row>
    <row r="907" spans="1:3">
      <c r="A907" s="26">
        <v>54.12</v>
      </c>
      <c r="B907" s="71" t="s">
        <v>1384</v>
      </c>
      <c r="C907" s="26" t="s">
        <v>1377</v>
      </c>
    </row>
    <row r="908" spans="1:3">
      <c r="A908" s="24">
        <v>52.51</v>
      </c>
      <c r="B908" s="70" t="s">
        <v>1384</v>
      </c>
      <c r="C908" s="24" t="s">
        <v>1426</v>
      </c>
    </row>
    <row r="909" spans="1:3">
      <c r="A909" s="26">
        <v>26.11</v>
      </c>
      <c r="B909" s="71" t="s">
        <v>1384</v>
      </c>
      <c r="C909" s="26" t="s">
        <v>1426</v>
      </c>
    </row>
    <row r="910" spans="1:3">
      <c r="A910" s="24">
        <v>89.97</v>
      </c>
      <c r="B910" s="70" t="s">
        <v>1384</v>
      </c>
      <c r="C910" s="24" t="s">
        <v>1386</v>
      </c>
    </row>
    <row r="911" spans="1:3">
      <c r="A911" s="26">
        <v>22.46</v>
      </c>
      <c r="B911" s="71" t="s">
        <v>1384</v>
      </c>
      <c r="C911" s="26" t="s">
        <v>1426</v>
      </c>
    </row>
    <row r="912" spans="1:3">
      <c r="A912" s="24">
        <v>17.14</v>
      </c>
      <c r="B912" s="70" t="s">
        <v>1390</v>
      </c>
      <c r="C912" s="24" t="s">
        <v>1377</v>
      </c>
    </row>
    <row r="913" spans="1:3">
      <c r="A913" s="26">
        <v>63.97</v>
      </c>
      <c r="B913" s="71" t="s">
        <v>1390</v>
      </c>
      <c r="C913" s="26" t="s">
        <v>1377</v>
      </c>
    </row>
    <row r="914" spans="1:3">
      <c r="A914" s="24">
        <v>34.61</v>
      </c>
      <c r="B914" s="70" t="s">
        <v>1384</v>
      </c>
      <c r="C914" s="24" t="s">
        <v>1381</v>
      </c>
    </row>
    <row r="915" spans="1:3">
      <c r="A915" s="26">
        <v>25.66</v>
      </c>
      <c r="B915" s="71" t="s">
        <v>1375</v>
      </c>
      <c r="C915" s="26" t="s">
        <v>1386</v>
      </c>
    </row>
    <row r="916" spans="1:3">
      <c r="A916" s="24">
        <v>69.989999999999995</v>
      </c>
      <c r="B916" s="70" t="s">
        <v>1384</v>
      </c>
      <c r="C916" s="24" t="s">
        <v>1377</v>
      </c>
    </row>
    <row r="917" spans="1:3">
      <c r="A917" s="26">
        <v>11.25</v>
      </c>
      <c r="B917" s="71" t="s">
        <v>1375</v>
      </c>
      <c r="C917" s="26" t="s">
        <v>1426</v>
      </c>
    </row>
    <row r="918" spans="1:3">
      <c r="A918" s="24">
        <v>56.2</v>
      </c>
      <c r="B918" s="70" t="s">
        <v>1384</v>
      </c>
      <c r="C918" s="24" t="s">
        <v>1377</v>
      </c>
    </row>
    <row r="919" spans="1:3">
      <c r="A919" s="26">
        <v>73.86</v>
      </c>
      <c r="B919" s="71" t="s">
        <v>1390</v>
      </c>
      <c r="C919" s="26" t="s">
        <v>1426</v>
      </c>
    </row>
    <row r="920" spans="1:3">
      <c r="A920" s="24">
        <v>58.43</v>
      </c>
      <c r="B920" s="70" t="s">
        <v>1390</v>
      </c>
      <c r="C920" s="24" t="s">
        <v>1426</v>
      </c>
    </row>
    <row r="921" spans="1:3">
      <c r="A921" s="26">
        <v>45.37</v>
      </c>
      <c r="B921" s="71" t="s">
        <v>1390</v>
      </c>
      <c r="C921" s="26" t="s">
        <v>1386</v>
      </c>
    </row>
    <row r="922" spans="1:3">
      <c r="A922" s="24">
        <v>91.29</v>
      </c>
      <c r="B922" s="70" t="s">
        <v>1384</v>
      </c>
      <c r="C922" s="24" t="s">
        <v>1377</v>
      </c>
    </row>
    <row r="923" spans="1:3">
      <c r="A923" s="26">
        <v>12.59</v>
      </c>
      <c r="B923" s="71" t="s">
        <v>1375</v>
      </c>
      <c r="C923" s="26" t="s">
        <v>1377</v>
      </c>
    </row>
    <row r="924" spans="1:3">
      <c r="A924" s="24">
        <v>67.17</v>
      </c>
      <c r="B924" s="70" t="s">
        <v>1375</v>
      </c>
      <c r="C924" s="24" t="s">
        <v>1377</v>
      </c>
    </row>
    <row r="925" spans="1:3">
      <c r="A925" s="26">
        <v>21.27</v>
      </c>
      <c r="B925" s="71" t="s">
        <v>1384</v>
      </c>
      <c r="C925" s="26" t="s">
        <v>1426</v>
      </c>
    </row>
    <row r="926" spans="1:3">
      <c r="A926" s="24">
        <v>18.5</v>
      </c>
      <c r="B926" s="70" t="s">
        <v>1384</v>
      </c>
      <c r="C926" s="24" t="s">
        <v>1381</v>
      </c>
    </row>
    <row r="927" spans="1:3">
      <c r="A927" s="26">
        <v>42.3</v>
      </c>
      <c r="B927" s="71" t="s">
        <v>1390</v>
      </c>
      <c r="C927" s="26" t="s">
        <v>1377</v>
      </c>
    </row>
    <row r="928" spans="1:3">
      <c r="A928" s="24">
        <v>18.59</v>
      </c>
      <c r="B928" s="70" t="s">
        <v>1375</v>
      </c>
      <c r="C928" s="24" t="s">
        <v>1386</v>
      </c>
    </row>
    <row r="929" spans="1:3">
      <c r="A929" s="26">
        <v>31.77</v>
      </c>
      <c r="B929" s="71" t="s">
        <v>1390</v>
      </c>
      <c r="C929" s="26" t="s">
        <v>1381</v>
      </c>
    </row>
    <row r="930" spans="1:3">
      <c r="A930" s="24">
        <v>19.12</v>
      </c>
      <c r="B930" s="70" t="s">
        <v>1384</v>
      </c>
      <c r="C930" s="24" t="s">
        <v>1386</v>
      </c>
    </row>
    <row r="931" spans="1:3">
      <c r="A931" s="26">
        <v>86.41</v>
      </c>
      <c r="B931" s="71" t="s">
        <v>1375</v>
      </c>
      <c r="C931" s="26" t="s">
        <v>1381</v>
      </c>
    </row>
    <row r="932" spans="1:3">
      <c r="A932" s="24">
        <v>87.64</v>
      </c>
      <c r="B932" s="70" t="s">
        <v>1384</v>
      </c>
      <c r="C932" s="24" t="s">
        <v>1377</v>
      </c>
    </row>
    <row r="933" spans="1:3">
      <c r="A933" s="26">
        <v>19.670000000000002</v>
      </c>
      <c r="B933" s="71" t="s">
        <v>1375</v>
      </c>
      <c r="C933" s="26" t="s">
        <v>1386</v>
      </c>
    </row>
    <row r="934" spans="1:3">
      <c r="A934" s="24">
        <v>17.920000000000002</v>
      </c>
      <c r="B934" s="70" t="s">
        <v>1390</v>
      </c>
      <c r="C934" s="24" t="s">
        <v>1377</v>
      </c>
    </row>
    <row r="935" spans="1:3">
      <c r="A935" s="26">
        <v>88.32</v>
      </c>
      <c r="B935" s="71" t="s">
        <v>1384</v>
      </c>
      <c r="C935" s="26" t="s">
        <v>1377</v>
      </c>
    </row>
    <row r="936" spans="1:3">
      <c r="A936" s="24">
        <v>46.03</v>
      </c>
      <c r="B936" s="70" t="s">
        <v>1375</v>
      </c>
      <c r="C936" s="24" t="s">
        <v>1386</v>
      </c>
    </row>
    <row r="937" spans="1:3">
      <c r="A937" s="26">
        <v>67.63</v>
      </c>
      <c r="B937" s="71" t="s">
        <v>1384</v>
      </c>
      <c r="C937" s="26" t="s">
        <v>1381</v>
      </c>
    </row>
    <row r="938" spans="1:3">
      <c r="A938" s="24">
        <v>39.18</v>
      </c>
      <c r="B938" s="70" t="s">
        <v>1375</v>
      </c>
      <c r="C938" s="24" t="s">
        <v>1386</v>
      </c>
    </row>
    <row r="939" spans="1:3">
      <c r="A939" s="26">
        <v>13.62</v>
      </c>
      <c r="B939" s="71" t="s">
        <v>1390</v>
      </c>
      <c r="C939" s="26" t="s">
        <v>1426</v>
      </c>
    </row>
    <row r="940" spans="1:3">
      <c r="A940" s="24">
        <v>50.25</v>
      </c>
      <c r="B940" s="70" t="s">
        <v>1390</v>
      </c>
      <c r="C940" s="24" t="s">
        <v>1377</v>
      </c>
    </row>
    <row r="941" spans="1:3">
      <c r="A941" s="26">
        <v>14.7</v>
      </c>
      <c r="B941" s="71" t="s">
        <v>1384</v>
      </c>
      <c r="C941" s="26" t="s">
        <v>1426</v>
      </c>
    </row>
    <row r="942" spans="1:3">
      <c r="A942" s="24">
        <v>86.3</v>
      </c>
      <c r="B942" s="70" t="s">
        <v>1390</v>
      </c>
      <c r="C942" s="24" t="s">
        <v>1377</v>
      </c>
    </row>
    <row r="943" spans="1:3">
      <c r="A943" s="26">
        <v>46.27</v>
      </c>
      <c r="B943" s="71" t="s">
        <v>1390</v>
      </c>
      <c r="C943" s="26" t="s">
        <v>1426</v>
      </c>
    </row>
    <row r="944" spans="1:3">
      <c r="A944" s="24">
        <v>25.01</v>
      </c>
      <c r="B944" s="70" t="s">
        <v>1375</v>
      </c>
      <c r="C944" s="24" t="s">
        <v>1381</v>
      </c>
    </row>
    <row r="945" spans="1:3">
      <c r="A945" s="26">
        <v>1.98</v>
      </c>
      <c r="B945" s="71" t="s">
        <v>1375</v>
      </c>
      <c r="C945" s="26" t="s">
        <v>1426</v>
      </c>
    </row>
    <row r="946" spans="1:3">
      <c r="A946" s="24">
        <v>4.87</v>
      </c>
      <c r="B946" s="70" t="s">
        <v>1375</v>
      </c>
      <c r="C946" s="24" t="s">
        <v>1386</v>
      </c>
    </row>
    <row r="947" spans="1:3">
      <c r="A947" s="26">
        <v>57.74</v>
      </c>
      <c r="B947" s="71" t="s">
        <v>1390</v>
      </c>
      <c r="C947" s="26" t="s">
        <v>1381</v>
      </c>
    </row>
    <row r="948" spans="1:3">
      <c r="A948" s="24">
        <v>98.44</v>
      </c>
      <c r="B948" s="70" t="s">
        <v>1375</v>
      </c>
      <c r="C948" s="24" t="s">
        <v>1377</v>
      </c>
    </row>
    <row r="949" spans="1:3">
      <c r="A949" s="26">
        <v>36.229999999999997</v>
      </c>
      <c r="B949" s="71" t="s">
        <v>1390</v>
      </c>
      <c r="C949" s="26" t="s">
        <v>1377</v>
      </c>
    </row>
    <row r="950" spans="1:3">
      <c r="A950" s="24">
        <v>6.13</v>
      </c>
      <c r="B950" s="70" t="s">
        <v>1390</v>
      </c>
      <c r="C950" s="24" t="s">
        <v>1377</v>
      </c>
    </row>
    <row r="951" spans="1:3">
      <c r="A951" s="26">
        <v>13.16</v>
      </c>
      <c r="B951" s="71" t="s">
        <v>1390</v>
      </c>
      <c r="C951" s="26" t="s">
        <v>1377</v>
      </c>
    </row>
    <row r="952" spans="1:3">
      <c r="A952" s="24">
        <v>94.06</v>
      </c>
      <c r="B952" s="70" t="s">
        <v>1375</v>
      </c>
      <c r="C952" s="24" t="s">
        <v>1377</v>
      </c>
    </row>
    <row r="953" spans="1:3">
      <c r="A953" s="26">
        <v>1.78</v>
      </c>
      <c r="B953" s="71" t="s">
        <v>1390</v>
      </c>
      <c r="C953" s="26" t="s">
        <v>1377</v>
      </c>
    </row>
    <row r="954" spans="1:3">
      <c r="A954" s="24">
        <v>60.48</v>
      </c>
      <c r="B954" s="70" t="s">
        <v>1384</v>
      </c>
      <c r="C954" s="24" t="s">
        <v>1386</v>
      </c>
    </row>
    <row r="955" spans="1:3">
      <c r="A955" s="26">
        <v>17.46</v>
      </c>
      <c r="B955" s="71" t="s">
        <v>1384</v>
      </c>
      <c r="C955" s="26" t="s">
        <v>1386</v>
      </c>
    </row>
    <row r="956" spans="1:3">
      <c r="A956" s="24">
        <v>63.7</v>
      </c>
      <c r="B956" s="70" t="s">
        <v>1384</v>
      </c>
      <c r="C956" s="24" t="s">
        <v>1381</v>
      </c>
    </row>
    <row r="957" spans="1:3">
      <c r="A957" s="26">
        <v>58.86</v>
      </c>
      <c r="B957" s="71" t="s">
        <v>1384</v>
      </c>
      <c r="C957" s="26" t="s">
        <v>1377</v>
      </c>
    </row>
    <row r="958" spans="1:3">
      <c r="A958" s="24">
        <v>91.71</v>
      </c>
      <c r="B958" s="70" t="s">
        <v>1375</v>
      </c>
      <c r="C958" s="24" t="s">
        <v>1377</v>
      </c>
    </row>
    <row r="959" spans="1:3">
      <c r="A959" s="26">
        <v>87.51</v>
      </c>
      <c r="B959" s="71" t="s">
        <v>1375</v>
      </c>
      <c r="C959" s="26" t="s">
        <v>1426</v>
      </c>
    </row>
    <row r="960" spans="1:3">
      <c r="A960" s="24">
        <v>21.11</v>
      </c>
      <c r="B960" s="70" t="s">
        <v>1390</v>
      </c>
      <c r="C960" s="24" t="s">
        <v>1377</v>
      </c>
    </row>
    <row r="961" spans="1:3">
      <c r="A961" s="26">
        <v>43.29</v>
      </c>
      <c r="B961" s="71" t="s">
        <v>1384</v>
      </c>
      <c r="C961" s="26" t="s">
        <v>1377</v>
      </c>
    </row>
    <row r="962" spans="1:3">
      <c r="A962" s="24">
        <v>68.739999999999995</v>
      </c>
      <c r="B962" s="70" t="s">
        <v>1375</v>
      </c>
      <c r="C962" s="24" t="s">
        <v>1381</v>
      </c>
    </row>
    <row r="963" spans="1:3">
      <c r="A963" s="26">
        <v>56.89</v>
      </c>
      <c r="B963" s="71" t="s">
        <v>1390</v>
      </c>
      <c r="C963" s="26" t="s">
        <v>1377</v>
      </c>
    </row>
    <row r="964" spans="1:3">
      <c r="A964" s="24">
        <v>98.71</v>
      </c>
      <c r="B964" s="70" t="s">
        <v>1384</v>
      </c>
      <c r="C964" s="24" t="s">
        <v>1381</v>
      </c>
    </row>
    <row r="965" spans="1:3">
      <c r="A965" s="26">
        <v>4.66</v>
      </c>
      <c r="B965" s="71" t="s">
        <v>1390</v>
      </c>
      <c r="C965" s="26" t="s">
        <v>1377</v>
      </c>
    </row>
    <row r="966" spans="1:3">
      <c r="A966" s="24">
        <v>41.55</v>
      </c>
      <c r="B966" s="70" t="s">
        <v>1390</v>
      </c>
      <c r="C966" s="24" t="s">
        <v>1426</v>
      </c>
    </row>
    <row r="967" spans="1:3">
      <c r="A967" s="26">
        <v>44.37</v>
      </c>
      <c r="B967" s="71" t="s">
        <v>1375</v>
      </c>
      <c r="C967" s="26" t="s">
        <v>1381</v>
      </c>
    </row>
    <row r="968" spans="1:3">
      <c r="A968" s="24">
        <v>8.07</v>
      </c>
      <c r="B968" s="70" t="s">
        <v>1384</v>
      </c>
      <c r="C968" s="24" t="s">
        <v>1426</v>
      </c>
    </row>
    <row r="969" spans="1:3">
      <c r="A969" s="26">
        <v>75.31</v>
      </c>
      <c r="B969" s="71" t="s">
        <v>1375</v>
      </c>
      <c r="C969" s="26" t="s">
        <v>1426</v>
      </c>
    </row>
    <row r="970" spans="1:3">
      <c r="A970" s="24">
        <v>9.2200000000000006</v>
      </c>
      <c r="B970" s="70" t="s">
        <v>1384</v>
      </c>
      <c r="C970" s="24" t="s">
        <v>1377</v>
      </c>
    </row>
    <row r="971" spans="1:3">
      <c r="A971" s="26">
        <v>58.07</v>
      </c>
      <c r="B971" s="71" t="s">
        <v>1375</v>
      </c>
      <c r="C971" s="26" t="s">
        <v>1377</v>
      </c>
    </row>
    <row r="972" spans="1:3">
      <c r="A972" s="24">
        <v>22.88</v>
      </c>
      <c r="B972" s="70" t="s">
        <v>1384</v>
      </c>
      <c r="C972" s="24" t="s">
        <v>1377</v>
      </c>
    </row>
    <row r="973" spans="1:3">
      <c r="A973" s="26">
        <v>40.06</v>
      </c>
      <c r="B973" s="71" t="s">
        <v>1390</v>
      </c>
      <c r="C973" s="26" t="s">
        <v>1386</v>
      </c>
    </row>
    <row r="974" spans="1:3">
      <c r="A974" s="24">
        <v>35.61</v>
      </c>
      <c r="B974" s="70" t="s">
        <v>1375</v>
      </c>
      <c r="C974" s="24" t="s">
        <v>1377</v>
      </c>
    </row>
    <row r="975" spans="1:3">
      <c r="A975" s="26">
        <v>46.64</v>
      </c>
      <c r="B975" s="71" t="s">
        <v>1390</v>
      </c>
      <c r="C975" s="26" t="s">
        <v>1386</v>
      </c>
    </row>
    <row r="976" spans="1:3">
      <c r="A976" s="24">
        <v>40.69</v>
      </c>
      <c r="B976" s="70" t="s">
        <v>1390</v>
      </c>
      <c r="C976" s="24" t="s">
        <v>1381</v>
      </c>
    </row>
    <row r="977" spans="1:3">
      <c r="A977" s="26">
        <v>95.61</v>
      </c>
      <c r="B977" s="71" t="s">
        <v>1390</v>
      </c>
      <c r="C977" s="26" t="s">
        <v>1386</v>
      </c>
    </row>
    <row r="978" spans="1:3">
      <c r="A978" s="24">
        <v>39.9</v>
      </c>
      <c r="B978" s="70" t="s">
        <v>1384</v>
      </c>
      <c r="C978" s="24" t="s">
        <v>1377</v>
      </c>
    </row>
    <row r="979" spans="1:3">
      <c r="A979" s="26">
        <v>91.5</v>
      </c>
      <c r="B979" s="71" t="s">
        <v>1375</v>
      </c>
      <c r="C979" s="26" t="s">
        <v>1377</v>
      </c>
    </row>
    <row r="980" spans="1:3">
      <c r="A980" s="24">
        <v>87.35</v>
      </c>
      <c r="B980" s="70" t="s">
        <v>1390</v>
      </c>
      <c r="C980" s="24" t="s">
        <v>1377</v>
      </c>
    </row>
    <row r="981" spans="1:3">
      <c r="A981" s="26">
        <v>42.55</v>
      </c>
      <c r="B981" s="71" t="s">
        <v>1375</v>
      </c>
      <c r="C981" s="26" t="s">
        <v>1381</v>
      </c>
    </row>
    <row r="982" spans="1:3">
      <c r="A982" s="24">
        <v>92.73</v>
      </c>
      <c r="B982" s="70" t="s">
        <v>1384</v>
      </c>
      <c r="C982" s="24" t="s">
        <v>1426</v>
      </c>
    </row>
    <row r="983" spans="1:3">
      <c r="A983" s="26">
        <v>76.760000000000005</v>
      </c>
      <c r="B983" s="71" t="s">
        <v>1375</v>
      </c>
      <c r="C983" s="26" t="s">
        <v>1377</v>
      </c>
    </row>
    <row r="984" spans="1:3">
      <c r="A984" s="24">
        <v>98.53</v>
      </c>
      <c r="B984" s="70" t="s">
        <v>1390</v>
      </c>
      <c r="C984" s="24" t="s">
        <v>1386</v>
      </c>
    </row>
    <row r="985" spans="1:3">
      <c r="A985" s="26">
        <v>21.35</v>
      </c>
      <c r="B985" s="71" t="s">
        <v>1375</v>
      </c>
      <c r="C985" s="26" t="s">
        <v>1381</v>
      </c>
    </row>
    <row r="986" spans="1:3">
      <c r="A986" s="24">
        <v>1.83</v>
      </c>
      <c r="B986" s="70" t="s">
        <v>1390</v>
      </c>
      <c r="C986" s="24" t="s">
        <v>1377</v>
      </c>
    </row>
    <row r="987" spans="1:3">
      <c r="A987" s="26">
        <v>65.87</v>
      </c>
      <c r="B987" s="71" t="s">
        <v>1384</v>
      </c>
      <c r="C987" s="26" t="s">
        <v>1377</v>
      </c>
    </row>
    <row r="988" spans="1:3">
      <c r="A988" s="24">
        <v>10.87</v>
      </c>
      <c r="B988" s="70" t="s">
        <v>1375</v>
      </c>
      <c r="C988" s="24" t="s">
        <v>1381</v>
      </c>
    </row>
    <row r="989" spans="1:3">
      <c r="A989" s="26">
        <v>95.26</v>
      </c>
      <c r="B989" s="71" t="s">
        <v>1390</v>
      </c>
      <c r="C989" s="26" t="s">
        <v>1426</v>
      </c>
    </row>
    <row r="990" spans="1:3">
      <c r="A990" s="24">
        <v>2.38</v>
      </c>
      <c r="B990" s="70" t="s">
        <v>1375</v>
      </c>
      <c r="C990" s="24" t="s">
        <v>1377</v>
      </c>
    </row>
    <row r="991" spans="1:3">
      <c r="A991" s="26">
        <v>38.770000000000003</v>
      </c>
      <c r="B991" s="71" t="s">
        <v>1390</v>
      </c>
      <c r="C991" s="26" t="s">
        <v>1377</v>
      </c>
    </row>
    <row r="992" spans="1:3">
      <c r="A992" s="24">
        <v>7.94</v>
      </c>
      <c r="B992" s="70" t="s">
        <v>1384</v>
      </c>
      <c r="C992" s="24" t="s">
        <v>1426</v>
      </c>
    </row>
    <row r="993" spans="1:3">
      <c r="A993" s="26">
        <v>34.020000000000003</v>
      </c>
      <c r="B993" s="71" t="s">
        <v>1384</v>
      </c>
      <c r="C993" s="26" t="s">
        <v>1377</v>
      </c>
    </row>
    <row r="994" spans="1:3">
      <c r="A994" s="24">
        <v>54.51</v>
      </c>
      <c r="B994" s="70" t="s">
        <v>1384</v>
      </c>
      <c r="C994" s="24" t="s">
        <v>1377</v>
      </c>
    </row>
    <row r="995" spans="1:3">
      <c r="A995" s="26">
        <v>11.98</v>
      </c>
      <c r="B995" s="71" t="s">
        <v>1375</v>
      </c>
      <c r="C995" s="26" t="s">
        <v>1377</v>
      </c>
    </row>
    <row r="996" spans="1:3">
      <c r="A996" s="24">
        <v>19.18</v>
      </c>
      <c r="B996" s="70" t="s">
        <v>1384</v>
      </c>
      <c r="C996" s="24" t="s">
        <v>1386</v>
      </c>
    </row>
    <row r="997" spans="1:3">
      <c r="A997" s="26">
        <v>74.45</v>
      </c>
      <c r="B997" s="71" t="s">
        <v>1375</v>
      </c>
      <c r="C997" s="26" t="s">
        <v>1377</v>
      </c>
    </row>
    <row r="998" spans="1:3">
      <c r="A998" s="24">
        <v>8.81</v>
      </c>
      <c r="B998" s="70" t="s">
        <v>1375</v>
      </c>
      <c r="C998" s="24" t="s">
        <v>1426</v>
      </c>
    </row>
    <row r="999" spans="1:3">
      <c r="A999" s="26">
        <v>11.52</v>
      </c>
      <c r="B999" s="71" t="s">
        <v>1384</v>
      </c>
      <c r="C999" s="26" t="s">
        <v>1377</v>
      </c>
    </row>
    <row r="1000" spans="1:3">
      <c r="A1000" s="24">
        <v>43.37</v>
      </c>
      <c r="B1000" s="70" t="s">
        <v>1390</v>
      </c>
      <c r="C1000" s="24" t="s">
        <v>1377</v>
      </c>
    </row>
    <row r="1001" spans="1:3">
      <c r="A1001" s="26">
        <v>23.84</v>
      </c>
      <c r="B1001" s="71" t="s">
        <v>1390</v>
      </c>
      <c r="C1001" s="26" t="s">
        <v>1377</v>
      </c>
    </row>
    <row r="1002" spans="1:3">
      <c r="A1002" s="24">
        <v>73.959999999999994</v>
      </c>
      <c r="B1002" s="70" t="s">
        <v>1390</v>
      </c>
      <c r="C1002" s="24" t="s">
        <v>1377</v>
      </c>
    </row>
    <row r="1003" spans="1:3">
      <c r="A1003" s="26">
        <v>45.46</v>
      </c>
      <c r="B1003" s="71" t="s">
        <v>1375</v>
      </c>
      <c r="C1003" s="26" t="s">
        <v>1426</v>
      </c>
    </row>
    <row r="1004" spans="1:3">
      <c r="A1004" s="24">
        <v>72.959999999999994</v>
      </c>
      <c r="B1004" s="70" t="s">
        <v>1390</v>
      </c>
      <c r="C1004" s="24" t="s">
        <v>1377</v>
      </c>
    </row>
    <row r="1005" spans="1:3">
      <c r="A1005" s="26">
        <v>71.72</v>
      </c>
      <c r="B1005" s="71" t="s">
        <v>1390</v>
      </c>
      <c r="C1005" s="26" t="s">
        <v>1377</v>
      </c>
    </row>
    <row r="1006" spans="1:3">
      <c r="A1006" s="24">
        <v>80.03</v>
      </c>
      <c r="B1006" s="70" t="s">
        <v>1375</v>
      </c>
      <c r="C1006" s="24" t="s">
        <v>1381</v>
      </c>
    </row>
    <row r="1007" spans="1:3">
      <c r="A1007" s="26">
        <v>94.56</v>
      </c>
      <c r="B1007" s="71" t="s">
        <v>1390</v>
      </c>
      <c r="C1007" s="26" t="s">
        <v>1377</v>
      </c>
    </row>
    <row r="1008" spans="1:3">
      <c r="A1008" s="24">
        <v>39.46</v>
      </c>
      <c r="B1008" s="70" t="s">
        <v>1375</v>
      </c>
      <c r="C1008" s="24" t="s">
        <v>1381</v>
      </c>
    </row>
    <row r="1009" spans="1:3">
      <c r="A1009" s="26">
        <v>52.82</v>
      </c>
      <c r="B1009" s="71" t="s">
        <v>1384</v>
      </c>
      <c r="C1009" s="26" t="s">
        <v>1426</v>
      </c>
    </row>
    <row r="1010" spans="1:3">
      <c r="A1010" s="24">
        <v>80.69</v>
      </c>
      <c r="B1010" s="70" t="s">
        <v>1375</v>
      </c>
      <c r="C1010" s="24" t="s">
        <v>1377</v>
      </c>
    </row>
    <row r="1011" spans="1:3">
      <c r="A1011" s="26">
        <v>28.06</v>
      </c>
      <c r="B1011" s="71" t="s">
        <v>1390</v>
      </c>
      <c r="C1011" s="26" t="s">
        <v>1377</v>
      </c>
    </row>
    <row r="1012" spans="1:3">
      <c r="A1012" s="24">
        <v>51.19</v>
      </c>
      <c r="B1012" s="70" t="s">
        <v>1390</v>
      </c>
      <c r="C1012" s="24" t="s">
        <v>1386</v>
      </c>
    </row>
    <row r="1013" spans="1:3">
      <c r="A1013" s="26">
        <v>33.15</v>
      </c>
      <c r="B1013" s="71" t="s">
        <v>1390</v>
      </c>
      <c r="C1013" s="26" t="s">
        <v>1426</v>
      </c>
    </row>
    <row r="1014" spans="1:3">
      <c r="A1014" s="24">
        <v>62.36</v>
      </c>
      <c r="B1014" s="70" t="s">
        <v>1384</v>
      </c>
      <c r="C1014" s="24" t="s">
        <v>1377</v>
      </c>
    </row>
    <row r="1015" spans="1:3">
      <c r="A1015" s="26">
        <v>29.4</v>
      </c>
      <c r="B1015" s="71" t="s">
        <v>1384</v>
      </c>
      <c r="C1015" s="26" t="s">
        <v>1377</v>
      </c>
    </row>
    <row r="1016" spans="1:3">
      <c r="A1016" s="24">
        <v>15.19</v>
      </c>
      <c r="B1016" s="70" t="s">
        <v>1390</v>
      </c>
      <c r="C1016" s="24" t="s">
        <v>1386</v>
      </c>
    </row>
    <row r="1017" spans="1:3">
      <c r="A1017" s="26">
        <v>2.14</v>
      </c>
      <c r="B1017" s="71" t="s">
        <v>1375</v>
      </c>
      <c r="C1017" s="26" t="s">
        <v>1377</v>
      </c>
    </row>
    <row r="1018" spans="1:3">
      <c r="A1018" s="24">
        <v>38.9</v>
      </c>
      <c r="B1018" s="70" t="s">
        <v>1375</v>
      </c>
      <c r="C1018" s="24" t="s">
        <v>1426</v>
      </c>
    </row>
    <row r="1019" spans="1:3">
      <c r="A1019" s="26">
        <v>24.25</v>
      </c>
      <c r="B1019" s="71" t="s">
        <v>1375</v>
      </c>
      <c r="C1019" s="26" t="s">
        <v>1386</v>
      </c>
    </row>
    <row r="1020" spans="1:3">
      <c r="A1020" s="24">
        <v>98.7</v>
      </c>
      <c r="B1020" s="70" t="s">
        <v>1375</v>
      </c>
      <c r="C1020" s="24" t="s">
        <v>1381</v>
      </c>
    </row>
    <row r="1021" spans="1:3">
      <c r="A1021" s="26">
        <v>44.76</v>
      </c>
      <c r="B1021" s="71" t="s">
        <v>1390</v>
      </c>
      <c r="C1021" s="26" t="s">
        <v>1377</v>
      </c>
    </row>
    <row r="1022" spans="1:3">
      <c r="A1022" s="24">
        <v>57</v>
      </c>
      <c r="B1022" s="70" t="s">
        <v>1390</v>
      </c>
      <c r="C1022" s="24" t="s">
        <v>1386</v>
      </c>
    </row>
    <row r="1023" spans="1:3">
      <c r="A1023" s="26">
        <v>15.93</v>
      </c>
      <c r="B1023" s="71" t="s">
        <v>1384</v>
      </c>
      <c r="C1023" s="26" t="s">
        <v>1426</v>
      </c>
    </row>
    <row r="1024" spans="1:3">
      <c r="A1024" s="24">
        <v>76.88</v>
      </c>
      <c r="B1024" s="70" t="s">
        <v>1384</v>
      </c>
      <c r="C1024" s="24" t="s">
        <v>1377</v>
      </c>
    </row>
    <row r="1025" spans="1:3">
      <c r="A1025" s="26">
        <v>68.040000000000006</v>
      </c>
      <c r="B1025" s="71" t="s">
        <v>1375</v>
      </c>
      <c r="C1025" s="26" t="s">
        <v>1377</v>
      </c>
    </row>
    <row r="1026" spans="1:3">
      <c r="A1026" s="24">
        <v>35.380000000000003</v>
      </c>
      <c r="B1026" s="70" t="s">
        <v>1384</v>
      </c>
      <c r="C1026" s="24" t="s">
        <v>1426</v>
      </c>
    </row>
    <row r="1027" spans="1:3">
      <c r="A1027" s="26">
        <v>71.12</v>
      </c>
      <c r="B1027" s="71" t="s">
        <v>1384</v>
      </c>
      <c r="C1027" s="26" t="s">
        <v>1386</v>
      </c>
    </row>
    <row r="1028" spans="1:3">
      <c r="A1028" s="24">
        <v>21.06</v>
      </c>
      <c r="B1028" s="70" t="s">
        <v>1384</v>
      </c>
      <c r="C1028" s="24" t="s">
        <v>1377</v>
      </c>
    </row>
    <row r="1029" spans="1:3">
      <c r="A1029" s="26">
        <v>11.59</v>
      </c>
      <c r="B1029" s="71" t="s">
        <v>1384</v>
      </c>
      <c r="C1029" s="26" t="s">
        <v>1377</v>
      </c>
    </row>
    <row r="1030" spans="1:3">
      <c r="A1030" s="24">
        <v>62.07</v>
      </c>
      <c r="B1030" s="70" t="s">
        <v>1390</v>
      </c>
      <c r="C1030" s="24" t="s">
        <v>1426</v>
      </c>
    </row>
    <row r="1031" spans="1:3">
      <c r="A1031" s="26">
        <v>34.729999999999997</v>
      </c>
      <c r="B1031" s="71" t="s">
        <v>1375</v>
      </c>
      <c r="C1031" s="26" t="s">
        <v>1377</v>
      </c>
    </row>
    <row r="1032" spans="1:3">
      <c r="A1032" s="24">
        <v>71.790000000000006</v>
      </c>
      <c r="B1032" s="70" t="s">
        <v>1384</v>
      </c>
      <c r="C1032" s="24" t="s">
        <v>1381</v>
      </c>
    </row>
    <row r="1033" spans="1:3">
      <c r="A1033" s="26">
        <v>88.03</v>
      </c>
      <c r="B1033" s="71" t="s">
        <v>1390</v>
      </c>
      <c r="C1033" s="26" t="s">
        <v>1377</v>
      </c>
    </row>
    <row r="1034" spans="1:3">
      <c r="A1034" s="24">
        <v>19.02</v>
      </c>
      <c r="B1034" s="70" t="s">
        <v>1384</v>
      </c>
      <c r="C1034" s="24" t="s">
        <v>1426</v>
      </c>
    </row>
    <row r="1035" spans="1:3">
      <c r="A1035" s="26">
        <v>22.12</v>
      </c>
      <c r="B1035" s="71" t="s">
        <v>1384</v>
      </c>
      <c r="C1035" s="26" t="s">
        <v>1377</v>
      </c>
    </row>
    <row r="1036" spans="1:3">
      <c r="A1036" s="24">
        <v>66.97</v>
      </c>
      <c r="B1036" s="70" t="s">
        <v>1375</v>
      </c>
      <c r="C1036" s="24" t="s">
        <v>1377</v>
      </c>
    </row>
    <row r="1037" spans="1:3">
      <c r="A1037" s="26">
        <v>6.44</v>
      </c>
      <c r="B1037" s="71" t="s">
        <v>1375</v>
      </c>
      <c r="C1037" s="26" t="s">
        <v>1377</v>
      </c>
    </row>
    <row r="1038" spans="1:3">
      <c r="A1038" s="24">
        <v>85</v>
      </c>
      <c r="B1038" s="70" t="s">
        <v>1375</v>
      </c>
      <c r="C1038" s="24" t="s">
        <v>1386</v>
      </c>
    </row>
    <row r="1039" spans="1:3">
      <c r="A1039" s="26">
        <v>43.08</v>
      </c>
      <c r="B1039" s="71" t="s">
        <v>1390</v>
      </c>
      <c r="C1039" s="26" t="s">
        <v>1386</v>
      </c>
    </row>
    <row r="1040" spans="1:3">
      <c r="A1040" s="24">
        <v>29.79</v>
      </c>
      <c r="B1040" s="70" t="s">
        <v>1390</v>
      </c>
      <c r="C1040" s="24" t="s">
        <v>1426</v>
      </c>
    </row>
    <row r="1041" spans="1:3">
      <c r="A1041" s="26">
        <v>77.099999999999994</v>
      </c>
      <c r="B1041" s="71" t="s">
        <v>1375</v>
      </c>
      <c r="C1041" s="26" t="s">
        <v>1426</v>
      </c>
    </row>
    <row r="1042" spans="1:3">
      <c r="A1042" s="24">
        <v>90.68</v>
      </c>
      <c r="B1042" s="70" t="s">
        <v>1384</v>
      </c>
      <c r="C1042" s="24" t="s">
        <v>1426</v>
      </c>
    </row>
    <row r="1043" spans="1:3">
      <c r="A1043" s="26">
        <v>23.48</v>
      </c>
      <c r="B1043" s="71" t="s">
        <v>1384</v>
      </c>
      <c r="C1043" s="26" t="s">
        <v>1426</v>
      </c>
    </row>
    <row r="1044" spans="1:3">
      <c r="A1044" s="24">
        <v>21.15</v>
      </c>
      <c r="B1044" s="70" t="s">
        <v>1375</v>
      </c>
      <c r="C1044" s="24" t="s">
        <v>1377</v>
      </c>
    </row>
    <row r="1045" spans="1:3">
      <c r="A1045" s="26">
        <v>77.86</v>
      </c>
      <c r="B1045" s="71" t="s">
        <v>1384</v>
      </c>
      <c r="C1045" s="26" t="s">
        <v>1426</v>
      </c>
    </row>
    <row r="1046" spans="1:3">
      <c r="A1046" s="24">
        <v>53.28</v>
      </c>
      <c r="B1046" s="70" t="s">
        <v>1390</v>
      </c>
      <c r="C1046" s="24" t="s">
        <v>1377</v>
      </c>
    </row>
    <row r="1047" spans="1:3">
      <c r="A1047" s="26">
        <v>94.61</v>
      </c>
      <c r="B1047" s="71" t="s">
        <v>1375</v>
      </c>
      <c r="C1047" s="26" t="s">
        <v>1377</v>
      </c>
    </row>
    <row r="1048" spans="1:3">
      <c r="A1048" s="24">
        <v>83.75</v>
      </c>
      <c r="B1048" s="70" t="s">
        <v>1390</v>
      </c>
      <c r="C1048" s="24" t="s">
        <v>1377</v>
      </c>
    </row>
    <row r="1049" spans="1:3">
      <c r="A1049" s="26">
        <v>35.340000000000003</v>
      </c>
      <c r="B1049" s="71" t="s">
        <v>1384</v>
      </c>
      <c r="C1049" s="26" t="s">
        <v>1386</v>
      </c>
    </row>
    <row r="1050" spans="1:3">
      <c r="A1050" s="24">
        <v>32.11</v>
      </c>
      <c r="B1050" s="70" t="s">
        <v>1384</v>
      </c>
      <c r="C1050" s="24" t="s">
        <v>1377</v>
      </c>
    </row>
    <row r="1051" spans="1:3">
      <c r="A1051" s="26">
        <v>24.88</v>
      </c>
      <c r="B1051" s="71" t="s">
        <v>1384</v>
      </c>
      <c r="C1051" s="26" t="s">
        <v>1377</v>
      </c>
    </row>
    <row r="1052" spans="1:3">
      <c r="A1052" s="24">
        <v>76.400000000000006</v>
      </c>
      <c r="B1052" s="70" t="s">
        <v>1384</v>
      </c>
      <c r="C1052" s="24" t="s">
        <v>1377</v>
      </c>
    </row>
    <row r="1053" spans="1:3">
      <c r="A1053" s="26">
        <v>29.61</v>
      </c>
      <c r="B1053" s="71" t="s">
        <v>1384</v>
      </c>
      <c r="C1053" s="26" t="s">
        <v>1386</v>
      </c>
    </row>
    <row r="1054" spans="1:3">
      <c r="A1054" s="24">
        <v>74.94</v>
      </c>
      <c r="B1054" s="70" t="s">
        <v>1384</v>
      </c>
      <c r="C1054" s="24" t="s">
        <v>1386</v>
      </c>
    </row>
    <row r="1055" spans="1:3">
      <c r="A1055" s="26">
        <v>45.61</v>
      </c>
      <c r="B1055" s="71" t="s">
        <v>1384</v>
      </c>
      <c r="C1055" s="26" t="s">
        <v>1386</v>
      </c>
    </row>
    <row r="1056" spans="1:3">
      <c r="A1056" s="24">
        <v>21.66</v>
      </c>
      <c r="B1056" s="70" t="s">
        <v>1384</v>
      </c>
      <c r="C1056" s="24" t="s">
        <v>1377</v>
      </c>
    </row>
    <row r="1057" spans="1:3">
      <c r="A1057" s="26">
        <v>1.53</v>
      </c>
      <c r="B1057" s="71" t="s">
        <v>1390</v>
      </c>
      <c r="C1057" s="26" t="s">
        <v>1377</v>
      </c>
    </row>
    <row r="1058" spans="1:3">
      <c r="A1058" s="24">
        <v>22.68</v>
      </c>
      <c r="B1058" s="70" t="s">
        <v>1390</v>
      </c>
      <c r="C1058" s="24" t="s">
        <v>1377</v>
      </c>
    </row>
    <row r="1059" spans="1:3">
      <c r="A1059" s="26">
        <v>6.89</v>
      </c>
      <c r="B1059" s="71" t="s">
        <v>1375</v>
      </c>
      <c r="C1059" s="26" t="s">
        <v>1377</v>
      </c>
    </row>
    <row r="1060" spans="1:3">
      <c r="A1060" s="24">
        <v>59.05</v>
      </c>
      <c r="B1060" s="70" t="s">
        <v>1390</v>
      </c>
      <c r="C1060" s="24" t="s">
        <v>1426</v>
      </c>
    </row>
    <row r="1061" spans="1:3">
      <c r="A1061" s="26">
        <v>2.0099999999999998</v>
      </c>
      <c r="B1061" s="71" t="s">
        <v>1390</v>
      </c>
      <c r="C1061" s="26" t="s">
        <v>1377</v>
      </c>
    </row>
    <row r="1062" spans="1:3">
      <c r="A1062" s="24">
        <v>28.67</v>
      </c>
      <c r="B1062" s="70" t="s">
        <v>1384</v>
      </c>
      <c r="C1062" s="24" t="s">
        <v>1426</v>
      </c>
    </row>
    <row r="1063" spans="1:3">
      <c r="A1063" s="26">
        <v>81.150000000000006</v>
      </c>
      <c r="B1063" s="71" t="s">
        <v>1384</v>
      </c>
      <c r="C1063" s="26" t="s">
        <v>1381</v>
      </c>
    </row>
    <row r="1064" spans="1:3">
      <c r="A1064" s="24">
        <v>50.93</v>
      </c>
      <c r="B1064" s="70" t="s">
        <v>1390</v>
      </c>
      <c r="C1064" s="24" t="s">
        <v>1386</v>
      </c>
    </row>
    <row r="1065" spans="1:3">
      <c r="A1065" s="26">
        <v>1.72</v>
      </c>
      <c r="B1065" s="71" t="s">
        <v>1384</v>
      </c>
      <c r="C1065" s="26" t="s">
        <v>1377</v>
      </c>
    </row>
    <row r="1066" spans="1:3">
      <c r="A1066" s="24">
        <v>75.38</v>
      </c>
      <c r="B1066" s="70" t="s">
        <v>1375</v>
      </c>
      <c r="C1066" s="24" t="s">
        <v>1377</v>
      </c>
    </row>
    <row r="1067" spans="1:3">
      <c r="A1067" s="26">
        <v>37.799999999999997</v>
      </c>
      <c r="B1067" s="71" t="s">
        <v>1390</v>
      </c>
      <c r="C1067" s="26" t="s">
        <v>1377</v>
      </c>
    </row>
    <row r="1068" spans="1:3">
      <c r="A1068" s="24">
        <v>40.159999999999997</v>
      </c>
      <c r="B1068" s="70" t="s">
        <v>1384</v>
      </c>
      <c r="C1068" s="24" t="s">
        <v>1386</v>
      </c>
    </row>
    <row r="1069" spans="1:3">
      <c r="A1069" s="26"/>
      <c r="B1069" s="71" t="s">
        <v>1375</v>
      </c>
      <c r="C1069" s="26" t="s">
        <v>1377</v>
      </c>
    </row>
    <row r="1070" spans="1:3">
      <c r="A1070" s="24">
        <v>27.78</v>
      </c>
      <c r="B1070" s="70" t="s">
        <v>1384</v>
      </c>
      <c r="C1070" s="24" t="s">
        <v>1426</v>
      </c>
    </row>
    <row r="1071" spans="1:3">
      <c r="A1071" s="26">
        <v>30.65</v>
      </c>
      <c r="B1071" s="71" t="s">
        <v>1384</v>
      </c>
      <c r="C1071" s="26" t="s">
        <v>1377</v>
      </c>
    </row>
    <row r="1072" spans="1:3">
      <c r="A1072" s="24"/>
      <c r="B1072" s="70" t="s">
        <v>1384</v>
      </c>
      <c r="C1072" s="24" t="s">
        <v>1377</v>
      </c>
    </row>
    <row r="1073" spans="1:3">
      <c r="A1073" s="26">
        <v>63.77</v>
      </c>
      <c r="B1073" s="71" t="s">
        <v>1375</v>
      </c>
      <c r="C1073" s="26" t="s">
        <v>1377</v>
      </c>
    </row>
    <row r="1074" spans="1:3">
      <c r="A1074" s="24">
        <v>66.89</v>
      </c>
      <c r="B1074" s="70" t="s">
        <v>1390</v>
      </c>
      <c r="C1074" s="24" t="s">
        <v>1426</v>
      </c>
    </row>
    <row r="1075" spans="1:3">
      <c r="A1075" s="26">
        <v>14.36</v>
      </c>
      <c r="B1075" s="71" t="s">
        <v>1375</v>
      </c>
      <c r="C1075" s="26" t="s">
        <v>1386</v>
      </c>
    </row>
    <row r="1076" spans="1:3">
      <c r="A1076" s="24">
        <v>39.79</v>
      </c>
      <c r="B1076" s="70" t="s">
        <v>1390</v>
      </c>
      <c r="C1076" s="24" t="s">
        <v>1377</v>
      </c>
    </row>
    <row r="1077" spans="1:3">
      <c r="A1077" s="26">
        <v>18.04</v>
      </c>
      <c r="B1077" s="71" t="s">
        <v>1375</v>
      </c>
      <c r="C1077" s="26" t="s">
        <v>1377</v>
      </c>
    </row>
    <row r="1078" spans="1:3">
      <c r="A1078" s="24">
        <v>59.81</v>
      </c>
      <c r="B1078" s="70" t="s">
        <v>1384</v>
      </c>
      <c r="C1078" s="24" t="s">
        <v>1377</v>
      </c>
    </row>
    <row r="1079" spans="1:3">
      <c r="A1079" s="26">
        <v>20.23</v>
      </c>
      <c r="B1079" s="71" t="s">
        <v>1375</v>
      </c>
      <c r="C1079" s="26" t="s">
        <v>1377</v>
      </c>
    </row>
    <row r="1080" spans="1:3">
      <c r="A1080" s="24">
        <v>14.31</v>
      </c>
      <c r="B1080" s="70" t="s">
        <v>1384</v>
      </c>
      <c r="C1080" s="24" t="s">
        <v>1377</v>
      </c>
    </row>
    <row r="1081" spans="1:3">
      <c r="A1081" s="26">
        <v>40.619999999999997</v>
      </c>
      <c r="B1081" s="71" t="s">
        <v>1375</v>
      </c>
      <c r="C1081" s="26" t="s">
        <v>1377</v>
      </c>
    </row>
    <row r="1082" spans="1:3">
      <c r="A1082" s="24">
        <v>23.6</v>
      </c>
      <c r="B1082" s="70" t="s">
        <v>1375</v>
      </c>
      <c r="C1082" s="24" t="s">
        <v>1386</v>
      </c>
    </row>
    <row r="1083" spans="1:3">
      <c r="A1083" s="26">
        <v>26.64</v>
      </c>
      <c r="B1083" s="71" t="s">
        <v>1390</v>
      </c>
      <c r="C1083" s="26" t="s">
        <v>1377</v>
      </c>
    </row>
    <row r="1084" spans="1:3">
      <c r="A1084" s="24">
        <v>47.52</v>
      </c>
      <c r="B1084" s="70" t="s">
        <v>1375</v>
      </c>
      <c r="C1084" s="24" t="s">
        <v>1377</v>
      </c>
    </row>
    <row r="1085" spans="1:3">
      <c r="A1085" s="26">
        <v>47.86</v>
      </c>
      <c r="B1085" s="71" t="s">
        <v>1384</v>
      </c>
      <c r="C1085" s="26" t="s">
        <v>1377</v>
      </c>
    </row>
    <row r="1086" spans="1:3">
      <c r="A1086" s="24">
        <v>45.08</v>
      </c>
      <c r="B1086" s="70" t="s">
        <v>1384</v>
      </c>
      <c r="C1086" s="24" t="s">
        <v>1426</v>
      </c>
    </row>
    <row r="1087" spans="1:3">
      <c r="A1087" s="26">
        <v>57.46</v>
      </c>
      <c r="B1087" s="71" t="s">
        <v>1375</v>
      </c>
      <c r="C1087" s="26" t="s">
        <v>1381</v>
      </c>
    </row>
    <row r="1088" spans="1:3">
      <c r="A1088" s="24">
        <v>18.12</v>
      </c>
      <c r="B1088" s="70" t="s">
        <v>1375</v>
      </c>
      <c r="C1088" s="24" t="s">
        <v>1377</v>
      </c>
    </row>
    <row r="1089" spans="1:3">
      <c r="A1089" s="26">
        <v>18.260000000000002</v>
      </c>
      <c r="B1089" s="71" t="s">
        <v>1375</v>
      </c>
      <c r="C1089" s="26" t="s">
        <v>1377</v>
      </c>
    </row>
    <row r="1090" spans="1:3">
      <c r="A1090" s="24">
        <v>63.87</v>
      </c>
      <c r="B1090" s="70" t="s">
        <v>1390</v>
      </c>
      <c r="C1090" s="24" t="s">
        <v>1426</v>
      </c>
    </row>
    <row r="1091" spans="1:3">
      <c r="A1091" s="26">
        <v>89.71</v>
      </c>
      <c r="B1091" s="71" t="s">
        <v>1375</v>
      </c>
      <c r="C1091" s="26" t="s">
        <v>1377</v>
      </c>
    </row>
    <row r="1092" spans="1:3">
      <c r="A1092" s="24">
        <v>93.9</v>
      </c>
      <c r="B1092" s="70" t="s">
        <v>1384</v>
      </c>
      <c r="C1092" s="24" t="s">
        <v>1377</v>
      </c>
    </row>
    <row r="1093" spans="1:3">
      <c r="A1093" s="26">
        <v>97.65</v>
      </c>
      <c r="B1093" s="71" t="s">
        <v>1375</v>
      </c>
      <c r="C1093" s="26" t="s">
        <v>1386</v>
      </c>
    </row>
    <row r="1094" spans="1:3">
      <c r="A1094" s="24">
        <v>40.24</v>
      </c>
      <c r="B1094" s="70" t="s">
        <v>1384</v>
      </c>
      <c r="C1094" s="24" t="s">
        <v>1377</v>
      </c>
    </row>
    <row r="1095" spans="1:3">
      <c r="A1095" s="26">
        <v>2.6</v>
      </c>
      <c r="B1095" s="71" t="s">
        <v>1390</v>
      </c>
      <c r="C1095" s="26" t="s">
        <v>1377</v>
      </c>
    </row>
    <row r="1096" spans="1:3">
      <c r="A1096" s="24">
        <v>31.16</v>
      </c>
      <c r="B1096" s="70" t="s">
        <v>1384</v>
      </c>
      <c r="C1096" s="24" t="s">
        <v>1377</v>
      </c>
    </row>
    <row r="1097" spans="1:3">
      <c r="A1097" s="26">
        <v>14.76</v>
      </c>
      <c r="B1097" s="71" t="s">
        <v>1384</v>
      </c>
      <c r="C1097" s="26" t="s">
        <v>1381</v>
      </c>
    </row>
    <row r="1098" spans="1:3">
      <c r="A1098" s="24">
        <v>84.05</v>
      </c>
      <c r="B1098" s="70" t="s">
        <v>1384</v>
      </c>
      <c r="C1098" s="24" t="s">
        <v>1386</v>
      </c>
    </row>
    <row r="1099" spans="1:3">
      <c r="A1099" s="26">
        <v>12.88</v>
      </c>
      <c r="B1099" s="71" t="s">
        <v>1375</v>
      </c>
      <c r="C1099" s="26" t="s">
        <v>1377</v>
      </c>
    </row>
    <row r="1100" spans="1:3">
      <c r="A1100" s="24">
        <v>41.12</v>
      </c>
      <c r="B1100" s="70" t="s">
        <v>1384</v>
      </c>
      <c r="C1100" s="24" t="s">
        <v>1377</v>
      </c>
    </row>
    <row r="1101" spans="1:3">
      <c r="A1101" s="26">
        <v>61.44</v>
      </c>
      <c r="B1101" s="71" t="s">
        <v>1390</v>
      </c>
      <c r="C1101" s="26" t="s">
        <v>1377</v>
      </c>
    </row>
    <row r="1102" spans="1:3">
      <c r="A1102" s="24">
        <v>95.9</v>
      </c>
      <c r="B1102" s="70" t="s">
        <v>1384</v>
      </c>
      <c r="C1102" s="24" t="s">
        <v>1377</v>
      </c>
    </row>
    <row r="1103" spans="1:3">
      <c r="A1103" s="26">
        <v>50.7</v>
      </c>
      <c r="B1103" s="71" t="s">
        <v>1375</v>
      </c>
      <c r="C1103" s="26" t="s">
        <v>1381</v>
      </c>
    </row>
    <row r="1104" spans="1:3">
      <c r="A1104" s="24">
        <v>85.24</v>
      </c>
      <c r="B1104" s="70" t="s">
        <v>1390</v>
      </c>
      <c r="C1104" s="24" t="s">
        <v>1426</v>
      </c>
    </row>
    <row r="1105" spans="1:3">
      <c r="A1105" s="26">
        <v>63.45</v>
      </c>
      <c r="B1105" s="71" t="s">
        <v>1375</v>
      </c>
      <c r="C1105" s="26" t="s">
        <v>1377</v>
      </c>
    </row>
    <row r="1106" spans="1:3">
      <c r="A1106" s="24"/>
      <c r="B1106" s="70" t="s">
        <v>1384</v>
      </c>
      <c r="C1106" s="24" t="s">
        <v>1426</v>
      </c>
    </row>
    <row r="1107" spans="1:3">
      <c r="A1107" s="26">
        <v>64.52</v>
      </c>
      <c r="B1107" s="71" t="s">
        <v>1384</v>
      </c>
      <c r="C1107" s="26" t="s">
        <v>1377</v>
      </c>
    </row>
    <row r="1108" spans="1:3">
      <c r="A1108" s="24">
        <v>39.799999999999997</v>
      </c>
      <c r="B1108" s="70" t="s">
        <v>1375</v>
      </c>
      <c r="C1108" s="24" t="s">
        <v>1386</v>
      </c>
    </row>
    <row r="1109" spans="1:3">
      <c r="A1109" s="26">
        <v>90.23</v>
      </c>
      <c r="B1109" s="71" t="s">
        <v>1390</v>
      </c>
      <c r="C1109" s="26" t="s">
        <v>1381</v>
      </c>
    </row>
    <row r="1110" spans="1:3">
      <c r="A1110" s="24">
        <v>73.84</v>
      </c>
      <c r="B1110" s="70" t="s">
        <v>1384</v>
      </c>
      <c r="C1110" s="24" t="s">
        <v>1381</v>
      </c>
    </row>
    <row r="1111" spans="1:3">
      <c r="A1111" s="26">
        <v>25.62</v>
      </c>
      <c r="B1111" s="71" t="s">
        <v>1375</v>
      </c>
      <c r="C1111" s="26" t="s">
        <v>1386</v>
      </c>
    </row>
    <row r="1112" spans="1:3">
      <c r="A1112" s="24">
        <v>14.16</v>
      </c>
      <c r="B1112" s="70" t="s">
        <v>1375</v>
      </c>
      <c r="C1112" s="24" t="s">
        <v>1381</v>
      </c>
    </row>
    <row r="1113" spans="1:3">
      <c r="A1113" s="26">
        <v>2.61</v>
      </c>
      <c r="B1113" s="71" t="s">
        <v>1390</v>
      </c>
      <c r="C1113" s="26" t="s">
        <v>1386</v>
      </c>
    </row>
    <row r="1114" spans="1:3">
      <c r="A1114" s="24">
        <v>93.97</v>
      </c>
      <c r="B1114" s="70" t="s">
        <v>1375</v>
      </c>
      <c r="C1114" s="24" t="s">
        <v>1377</v>
      </c>
    </row>
    <row r="1115" spans="1:3">
      <c r="A1115" s="26">
        <v>8.3000000000000007</v>
      </c>
      <c r="B1115" s="71" t="s">
        <v>1390</v>
      </c>
      <c r="C1115" s="26" t="s">
        <v>1381</v>
      </c>
    </row>
    <row r="1116" spans="1:3">
      <c r="A1116" s="24">
        <v>13.75</v>
      </c>
      <c r="B1116" s="70" t="s">
        <v>1390</v>
      </c>
      <c r="C1116" s="24" t="s">
        <v>1386</v>
      </c>
    </row>
    <row r="1117" spans="1:3">
      <c r="A1117" s="26">
        <v>60.72</v>
      </c>
      <c r="B1117" s="71" t="s">
        <v>1390</v>
      </c>
      <c r="C1117" s="26" t="s">
        <v>1377</v>
      </c>
    </row>
    <row r="1118" spans="1:3">
      <c r="A1118" s="24">
        <v>25.46</v>
      </c>
      <c r="B1118" s="70" t="s">
        <v>1384</v>
      </c>
      <c r="C1118" s="24" t="s">
        <v>1386</v>
      </c>
    </row>
    <row r="1119" spans="1:3">
      <c r="A1119" s="26">
        <v>40.840000000000003</v>
      </c>
      <c r="B1119" s="71" t="s">
        <v>1384</v>
      </c>
      <c r="C1119" s="26" t="s">
        <v>1377</v>
      </c>
    </row>
    <row r="1120" spans="1:3">
      <c r="A1120" s="24">
        <v>73.38</v>
      </c>
      <c r="B1120" s="70" t="s">
        <v>1375</v>
      </c>
      <c r="C1120" s="24" t="s">
        <v>1377</v>
      </c>
    </row>
    <row r="1121" spans="1:3">
      <c r="A1121" s="26">
        <v>44.04</v>
      </c>
      <c r="B1121" s="71" t="s">
        <v>1390</v>
      </c>
      <c r="C1121" s="26" t="s">
        <v>1377</v>
      </c>
    </row>
    <row r="1122" spans="1:3">
      <c r="A1122" s="24">
        <v>57.45</v>
      </c>
      <c r="B1122" s="70" t="s">
        <v>1384</v>
      </c>
      <c r="C1122" s="24" t="s">
        <v>1426</v>
      </c>
    </row>
    <row r="1123" spans="1:3">
      <c r="A1123" s="26">
        <v>40.83</v>
      </c>
      <c r="B1123" s="71" t="s">
        <v>1375</v>
      </c>
      <c r="C1123" s="26" t="s">
        <v>1381</v>
      </c>
    </row>
    <row r="1124" spans="1:3">
      <c r="A1124" s="24">
        <v>16.14</v>
      </c>
      <c r="B1124" s="70" t="s">
        <v>1375</v>
      </c>
      <c r="C1124" s="24" t="s">
        <v>1426</v>
      </c>
    </row>
    <row r="1125" spans="1:3">
      <c r="A1125" s="26">
        <v>96.47</v>
      </c>
      <c r="B1125" s="71" t="s">
        <v>1384</v>
      </c>
      <c r="C1125" s="26" t="s">
        <v>1377</v>
      </c>
    </row>
    <row r="1126" spans="1:3">
      <c r="A1126" s="24">
        <v>23.35</v>
      </c>
      <c r="B1126" s="70" t="s">
        <v>1384</v>
      </c>
      <c r="C1126" s="24" t="s">
        <v>1381</v>
      </c>
    </row>
    <row r="1127" spans="1:3">
      <c r="A1127" s="26">
        <v>48.94</v>
      </c>
      <c r="B1127" s="71" t="s">
        <v>1390</v>
      </c>
      <c r="C1127" s="26" t="s">
        <v>1426</v>
      </c>
    </row>
    <row r="1128" spans="1:3">
      <c r="A1128" s="24">
        <v>44.95</v>
      </c>
      <c r="B1128" s="70" t="s">
        <v>1384</v>
      </c>
      <c r="C1128" s="24" t="s">
        <v>1377</v>
      </c>
    </row>
    <row r="1129" spans="1:3">
      <c r="A1129" s="26">
        <v>4.38</v>
      </c>
      <c r="B1129" s="71" t="s">
        <v>1390</v>
      </c>
      <c r="C1129" s="26" t="s">
        <v>1377</v>
      </c>
    </row>
    <row r="1130" spans="1:3">
      <c r="A1130" s="24">
        <v>20.07</v>
      </c>
      <c r="B1130" s="70" t="s">
        <v>1375</v>
      </c>
      <c r="C1130" s="24" t="s">
        <v>1377</v>
      </c>
    </row>
    <row r="1131" spans="1:3">
      <c r="A1131" s="26">
        <v>72.11</v>
      </c>
      <c r="B1131" s="71" t="s">
        <v>1375</v>
      </c>
      <c r="C1131" s="26" t="s">
        <v>1377</v>
      </c>
    </row>
    <row r="1132" spans="1:3">
      <c r="A1132" s="24">
        <v>12.61</v>
      </c>
      <c r="B1132" s="70" t="s">
        <v>1375</v>
      </c>
      <c r="C1132" s="24" t="s">
        <v>1377</v>
      </c>
    </row>
    <row r="1133" spans="1:3">
      <c r="A1133" s="26">
        <v>91.62</v>
      </c>
      <c r="B1133" s="71" t="s">
        <v>1375</v>
      </c>
      <c r="C1133" s="26" t="s">
        <v>1377</v>
      </c>
    </row>
    <row r="1134" spans="1:3">
      <c r="A1134" s="24">
        <v>71.22</v>
      </c>
      <c r="B1134" s="70" t="s">
        <v>1375</v>
      </c>
      <c r="C1134" s="24" t="s">
        <v>1386</v>
      </c>
    </row>
    <row r="1135" spans="1:3">
      <c r="A1135" s="26">
        <v>76.45</v>
      </c>
      <c r="B1135" s="71" t="s">
        <v>1384</v>
      </c>
      <c r="C1135" s="26" t="s">
        <v>1377</v>
      </c>
    </row>
    <row r="1136" spans="1:3">
      <c r="A1136" s="24">
        <v>63.29</v>
      </c>
      <c r="B1136" s="70" t="s">
        <v>1390</v>
      </c>
      <c r="C1136" s="24" t="s">
        <v>1377</v>
      </c>
    </row>
    <row r="1137" spans="1:3">
      <c r="A1137" s="26">
        <v>24.86</v>
      </c>
      <c r="B1137" s="71" t="s">
        <v>1375</v>
      </c>
      <c r="C1137" s="26" t="s">
        <v>1377</v>
      </c>
    </row>
    <row r="1138" spans="1:3">
      <c r="A1138" s="24">
        <v>36.97</v>
      </c>
      <c r="B1138" s="70" t="s">
        <v>1375</v>
      </c>
      <c r="C1138" s="24" t="s">
        <v>1381</v>
      </c>
    </row>
    <row r="1139" spans="1:3">
      <c r="A1139" s="26">
        <v>8.27</v>
      </c>
      <c r="B1139" s="71" t="s">
        <v>1390</v>
      </c>
      <c r="C1139" s="26" t="s">
        <v>1377</v>
      </c>
    </row>
    <row r="1140" spans="1:3">
      <c r="A1140" s="24">
        <v>23.98</v>
      </c>
      <c r="B1140" s="70" t="s">
        <v>1375</v>
      </c>
      <c r="C1140" s="24" t="s">
        <v>1426</v>
      </c>
    </row>
    <row r="1141" spans="1:3">
      <c r="A1141" s="26">
        <v>40.729999999999997</v>
      </c>
      <c r="B1141" s="71" t="s">
        <v>1390</v>
      </c>
      <c r="C1141" s="26" t="s">
        <v>1377</v>
      </c>
    </row>
    <row r="1142" spans="1:3">
      <c r="A1142" s="24">
        <v>62.76</v>
      </c>
      <c r="B1142" s="70" t="s">
        <v>1384</v>
      </c>
      <c r="C1142" s="24" t="s">
        <v>1377</v>
      </c>
    </row>
    <row r="1143" spans="1:3">
      <c r="A1143" s="26">
        <v>34.56</v>
      </c>
      <c r="B1143" s="71" t="s">
        <v>1375</v>
      </c>
      <c r="C1143" s="26" t="s">
        <v>1377</v>
      </c>
    </row>
    <row r="1144" spans="1:3">
      <c r="A1144" s="24">
        <v>71.94</v>
      </c>
      <c r="B1144" s="70" t="s">
        <v>1390</v>
      </c>
      <c r="C1144" s="24" t="s">
        <v>1426</v>
      </c>
    </row>
    <row r="1145" spans="1:3">
      <c r="A1145" s="26">
        <v>74.97</v>
      </c>
      <c r="B1145" s="71" t="s">
        <v>1375</v>
      </c>
      <c r="C1145" s="26" t="s">
        <v>1377</v>
      </c>
    </row>
    <row r="1146" spans="1:3">
      <c r="A1146" s="24">
        <v>35.69</v>
      </c>
      <c r="B1146" s="70" t="s">
        <v>1390</v>
      </c>
      <c r="C1146" s="24" t="s">
        <v>1377</v>
      </c>
    </row>
    <row r="1147" spans="1:3">
      <c r="A1147" s="26">
        <v>32.17</v>
      </c>
      <c r="B1147" s="71" t="s">
        <v>1384</v>
      </c>
      <c r="C1147" s="26" t="s">
        <v>1377</v>
      </c>
    </row>
    <row r="1148" spans="1:3">
      <c r="A1148" s="24">
        <v>76.02</v>
      </c>
      <c r="B1148" s="70" t="s">
        <v>1384</v>
      </c>
      <c r="C1148" s="24" t="s">
        <v>1426</v>
      </c>
    </row>
    <row r="1149" spans="1:3">
      <c r="A1149" s="26">
        <v>23.81</v>
      </c>
      <c r="B1149" s="71" t="s">
        <v>1375</v>
      </c>
      <c r="C1149" s="26" t="s">
        <v>1377</v>
      </c>
    </row>
    <row r="1150" spans="1:3">
      <c r="A1150" s="24">
        <v>25.28</v>
      </c>
      <c r="B1150" s="70" t="s">
        <v>1384</v>
      </c>
      <c r="C1150" s="24" t="s">
        <v>1381</v>
      </c>
    </row>
    <row r="1151" spans="1:3">
      <c r="A1151" s="26">
        <v>72.55</v>
      </c>
      <c r="B1151" s="71" t="s">
        <v>1375</v>
      </c>
      <c r="C1151" s="26" t="s">
        <v>1377</v>
      </c>
    </row>
    <row r="1152" spans="1:3">
      <c r="A1152" s="24">
        <v>39.450000000000003</v>
      </c>
      <c r="B1152" s="70" t="s">
        <v>1375</v>
      </c>
      <c r="C1152" s="24" t="s">
        <v>1381</v>
      </c>
    </row>
    <row r="1153" spans="1:3">
      <c r="A1153" s="26">
        <v>69.709999999999994</v>
      </c>
      <c r="B1153" s="71" t="s">
        <v>1390</v>
      </c>
      <c r="C1153" s="26" t="s">
        <v>1377</v>
      </c>
    </row>
    <row r="1154" spans="1:3">
      <c r="A1154" s="24">
        <v>69.33</v>
      </c>
      <c r="B1154" s="70" t="s">
        <v>1384</v>
      </c>
      <c r="C1154" s="24" t="s">
        <v>1377</v>
      </c>
    </row>
    <row r="1155" spans="1:3">
      <c r="A1155" s="26">
        <v>93.54</v>
      </c>
      <c r="B1155" s="71" t="s">
        <v>1375</v>
      </c>
      <c r="C1155" s="26" t="s">
        <v>1386</v>
      </c>
    </row>
    <row r="1156" spans="1:3">
      <c r="A1156" s="24">
        <v>14.93</v>
      </c>
      <c r="B1156" s="70" t="s">
        <v>1390</v>
      </c>
      <c r="C1156" s="24" t="s">
        <v>1377</v>
      </c>
    </row>
    <row r="1157" spans="1:3">
      <c r="A1157" s="26">
        <v>49.97</v>
      </c>
      <c r="B1157" s="71" t="s">
        <v>1375</v>
      </c>
      <c r="C1157" s="26" t="s">
        <v>1426</v>
      </c>
    </row>
    <row r="1158" spans="1:3">
      <c r="A1158" s="24">
        <v>33.04</v>
      </c>
      <c r="B1158" s="70" t="s">
        <v>1375</v>
      </c>
      <c r="C1158" s="24" t="s">
        <v>1377</v>
      </c>
    </row>
    <row r="1159" spans="1:3">
      <c r="A1159" s="26">
        <v>99.3</v>
      </c>
      <c r="B1159" s="71" t="s">
        <v>1375</v>
      </c>
      <c r="C1159" s="26" t="s">
        <v>1386</v>
      </c>
    </row>
    <row r="1160" spans="1:3">
      <c r="A1160" s="24">
        <v>73.28</v>
      </c>
      <c r="B1160" s="70" t="s">
        <v>1375</v>
      </c>
      <c r="C1160" s="24" t="s">
        <v>1377</v>
      </c>
    </row>
    <row r="1161" spans="1:3">
      <c r="A1161" s="26">
        <v>29.48</v>
      </c>
      <c r="B1161" s="71" t="s">
        <v>1390</v>
      </c>
      <c r="C1161" s="26" t="s">
        <v>1386</v>
      </c>
    </row>
    <row r="1162" spans="1:3">
      <c r="A1162" s="24">
        <v>17.53</v>
      </c>
      <c r="B1162" s="70" t="s">
        <v>1390</v>
      </c>
      <c r="C1162" s="24" t="s">
        <v>1386</v>
      </c>
    </row>
    <row r="1163" spans="1:3">
      <c r="A1163" s="26">
        <v>88.42</v>
      </c>
      <c r="B1163" s="71" t="s">
        <v>1375</v>
      </c>
      <c r="C1163" s="26" t="s">
        <v>1377</v>
      </c>
    </row>
    <row r="1164" spans="1:3">
      <c r="A1164" s="24">
        <v>68.260000000000005</v>
      </c>
      <c r="B1164" s="70" t="s">
        <v>1390</v>
      </c>
      <c r="C1164" s="24" t="s">
        <v>1377</v>
      </c>
    </row>
    <row r="1165" spans="1:3">
      <c r="A1165" s="26">
        <v>70.52</v>
      </c>
      <c r="B1165" s="71" t="s">
        <v>1390</v>
      </c>
      <c r="C1165" s="26" t="s">
        <v>1386</v>
      </c>
    </row>
    <row r="1166" spans="1:3">
      <c r="A1166" s="24">
        <v>16.54</v>
      </c>
      <c r="B1166" s="70" t="s">
        <v>1384</v>
      </c>
      <c r="C1166" s="24" t="s">
        <v>1426</v>
      </c>
    </row>
    <row r="1167" spans="1:3">
      <c r="A1167" s="26">
        <v>19.059999999999999</v>
      </c>
      <c r="B1167" s="71" t="s">
        <v>1384</v>
      </c>
      <c r="C1167" s="26" t="s">
        <v>1386</v>
      </c>
    </row>
    <row r="1168" spans="1:3">
      <c r="A1168" s="24">
        <v>46.65</v>
      </c>
      <c r="B1168" s="70" t="s">
        <v>1390</v>
      </c>
      <c r="C1168" s="24" t="s">
        <v>1386</v>
      </c>
    </row>
    <row r="1169" spans="1:3">
      <c r="A1169" s="26">
        <v>97.28</v>
      </c>
      <c r="B1169" s="71" t="s">
        <v>1390</v>
      </c>
      <c r="C1169" s="26" t="s">
        <v>1381</v>
      </c>
    </row>
    <row r="1170" spans="1:3">
      <c r="A1170" s="24">
        <v>39.75</v>
      </c>
      <c r="B1170" s="70" t="s">
        <v>1375</v>
      </c>
      <c r="C1170" s="24" t="s">
        <v>1426</v>
      </c>
    </row>
    <row r="1171" spans="1:3">
      <c r="A1171" s="26">
        <v>40.1</v>
      </c>
      <c r="B1171" s="71" t="s">
        <v>1384</v>
      </c>
      <c r="C1171" s="26" t="s">
        <v>1377</v>
      </c>
    </row>
    <row r="1172" spans="1:3">
      <c r="A1172" s="24">
        <v>41.23</v>
      </c>
      <c r="B1172" s="70" t="s">
        <v>1390</v>
      </c>
      <c r="C1172" s="24" t="s">
        <v>1426</v>
      </c>
    </row>
    <row r="1173" spans="1:3">
      <c r="A1173" s="26">
        <v>1.57</v>
      </c>
      <c r="B1173" s="71" t="s">
        <v>1375</v>
      </c>
      <c r="C1173" s="26" t="s">
        <v>1386</v>
      </c>
    </row>
    <row r="1174" spans="1:3">
      <c r="A1174" s="24">
        <v>18.34</v>
      </c>
      <c r="B1174" s="70" t="s">
        <v>1384</v>
      </c>
      <c r="C1174" s="24" t="s">
        <v>1377</v>
      </c>
    </row>
    <row r="1175" spans="1:3">
      <c r="A1175" s="26">
        <v>99.81</v>
      </c>
      <c r="B1175" s="71" t="s">
        <v>1390</v>
      </c>
      <c r="C1175" s="26" t="s">
        <v>1377</v>
      </c>
    </row>
    <row r="1176" spans="1:3">
      <c r="A1176" s="24">
        <v>91.71</v>
      </c>
      <c r="B1176" s="70" t="s">
        <v>1384</v>
      </c>
      <c r="C1176" s="24" t="s">
        <v>1377</v>
      </c>
    </row>
    <row r="1177" spans="1:3">
      <c r="A1177" s="26">
        <v>67.13</v>
      </c>
      <c r="B1177" s="71" t="s">
        <v>1375</v>
      </c>
      <c r="C1177" s="26" t="s">
        <v>1377</v>
      </c>
    </row>
    <row r="1178" spans="1:3">
      <c r="A1178" s="24">
        <v>55.97</v>
      </c>
      <c r="B1178" s="70" t="s">
        <v>1384</v>
      </c>
      <c r="C1178" s="24" t="s">
        <v>1426</v>
      </c>
    </row>
    <row r="1179" spans="1:3">
      <c r="A1179" s="26">
        <v>97.39</v>
      </c>
      <c r="B1179" s="71" t="s">
        <v>1390</v>
      </c>
      <c r="C1179" s="26" t="s">
        <v>1426</v>
      </c>
    </row>
    <row r="1180" spans="1:3">
      <c r="A1180" s="24">
        <v>1.1100000000000001</v>
      </c>
      <c r="B1180" s="70" t="s">
        <v>1375</v>
      </c>
      <c r="C1180" s="24" t="s">
        <v>1377</v>
      </c>
    </row>
    <row r="1181" spans="1:3">
      <c r="A1181" s="26">
        <v>19.93</v>
      </c>
      <c r="B1181" s="71" t="s">
        <v>1375</v>
      </c>
      <c r="C1181" s="26" t="s">
        <v>1377</v>
      </c>
    </row>
    <row r="1182" spans="1:3">
      <c r="A1182" s="24">
        <v>90.04</v>
      </c>
      <c r="B1182" s="70" t="s">
        <v>1390</v>
      </c>
      <c r="C1182" s="24" t="s">
        <v>1377</v>
      </c>
    </row>
    <row r="1183" spans="1:3">
      <c r="A1183" s="26">
        <v>80.790000000000006</v>
      </c>
      <c r="B1183" s="71" t="s">
        <v>1390</v>
      </c>
      <c r="C1183" s="26" t="s">
        <v>1377</v>
      </c>
    </row>
    <row r="1184" spans="1:3">
      <c r="A1184" s="24">
        <v>84.03</v>
      </c>
      <c r="B1184" s="70" t="s">
        <v>1375</v>
      </c>
      <c r="C1184" s="24" t="s">
        <v>1381</v>
      </c>
    </row>
    <row r="1185" spans="1:3">
      <c r="A1185" s="26">
        <v>92.41</v>
      </c>
      <c r="B1185" s="71" t="s">
        <v>1390</v>
      </c>
      <c r="C1185" s="26" t="s">
        <v>1386</v>
      </c>
    </row>
    <row r="1186" spans="1:3">
      <c r="A1186" s="24">
        <v>93.42</v>
      </c>
      <c r="B1186" s="70" t="s">
        <v>1384</v>
      </c>
      <c r="C1186" s="24" t="s">
        <v>1381</v>
      </c>
    </row>
    <row r="1187" spans="1:3">
      <c r="A1187" s="26">
        <v>68.25</v>
      </c>
      <c r="B1187" s="71" t="s">
        <v>1375</v>
      </c>
      <c r="C1187" s="26" t="s">
        <v>1426</v>
      </c>
    </row>
    <row r="1188" spans="1:3">
      <c r="A1188" s="24">
        <v>26.69</v>
      </c>
      <c r="B1188" s="70" t="s">
        <v>1390</v>
      </c>
      <c r="C1188" s="24" t="s">
        <v>1377</v>
      </c>
    </row>
    <row r="1189" spans="1:3">
      <c r="A1189" s="26">
        <v>46.81</v>
      </c>
      <c r="B1189" s="71" t="s">
        <v>1384</v>
      </c>
      <c r="C1189" s="26" t="s">
        <v>1377</v>
      </c>
    </row>
    <row r="1190" spans="1:3">
      <c r="A1190" s="24">
        <v>51.05</v>
      </c>
      <c r="B1190" s="70" t="s">
        <v>1384</v>
      </c>
      <c r="C1190" s="24" t="s">
        <v>1377</v>
      </c>
    </row>
    <row r="1191" spans="1:3">
      <c r="A1191" s="26">
        <v>60.66</v>
      </c>
      <c r="B1191" s="71" t="s">
        <v>1390</v>
      </c>
      <c r="C1191" s="26" t="s">
        <v>1386</v>
      </c>
    </row>
    <row r="1192" spans="1:3">
      <c r="A1192" s="24">
        <v>65.239999999999995</v>
      </c>
      <c r="B1192" s="70" t="s">
        <v>1384</v>
      </c>
      <c r="C1192" s="24" t="s">
        <v>1377</v>
      </c>
    </row>
    <row r="1193" spans="1:3">
      <c r="A1193" s="26">
        <v>55.77</v>
      </c>
      <c r="B1193" s="71" t="s">
        <v>1375</v>
      </c>
      <c r="C1193" s="26" t="s">
        <v>1381</v>
      </c>
    </row>
    <row r="1194" spans="1:3">
      <c r="A1194" s="24"/>
      <c r="B1194" s="70" t="s">
        <v>1375</v>
      </c>
      <c r="C1194" s="24" t="s">
        <v>1426</v>
      </c>
    </row>
    <row r="1195" spans="1:3">
      <c r="A1195" s="26">
        <v>10.91</v>
      </c>
      <c r="B1195" s="71" t="s">
        <v>1384</v>
      </c>
      <c r="C1195" s="26" t="s">
        <v>1381</v>
      </c>
    </row>
    <row r="1196" spans="1:3">
      <c r="A1196" s="24">
        <v>71.38</v>
      </c>
      <c r="B1196" s="70" t="s">
        <v>1375</v>
      </c>
      <c r="C1196" s="24" t="s">
        <v>1386</v>
      </c>
    </row>
    <row r="1197" spans="1:3">
      <c r="A1197" s="26">
        <v>97.8</v>
      </c>
      <c r="B1197" s="71" t="s">
        <v>1384</v>
      </c>
      <c r="C1197" s="26" t="s">
        <v>1377</v>
      </c>
    </row>
    <row r="1198" spans="1:3">
      <c r="A1198" s="24">
        <v>44.35</v>
      </c>
      <c r="B1198" s="70" t="s">
        <v>1390</v>
      </c>
      <c r="C1198" s="24" t="s">
        <v>1381</v>
      </c>
    </row>
    <row r="1199" spans="1:3">
      <c r="A1199" s="26">
        <v>57.88</v>
      </c>
      <c r="B1199" s="71" t="s">
        <v>1375</v>
      </c>
      <c r="C1199" s="26" t="s">
        <v>1426</v>
      </c>
    </row>
    <row r="1200" spans="1:3">
      <c r="A1200" s="24">
        <v>66.53</v>
      </c>
      <c r="B1200" s="70" t="s">
        <v>1390</v>
      </c>
      <c r="C1200" s="24" t="s">
        <v>1381</v>
      </c>
    </row>
    <row r="1201" spans="1:3">
      <c r="A1201" s="26">
        <v>96.21</v>
      </c>
      <c r="B1201" s="71" t="s">
        <v>1375</v>
      </c>
      <c r="C1201" s="26" t="s">
        <v>1377</v>
      </c>
    </row>
    <row r="1202" spans="1:3">
      <c r="A1202" s="24">
        <v>9.9600000000000009</v>
      </c>
      <c r="B1202" s="70" t="s">
        <v>1375</v>
      </c>
      <c r="C1202" s="24" t="s">
        <v>1377</v>
      </c>
    </row>
    <row r="1203" spans="1:3">
      <c r="A1203" s="26">
        <v>84.81</v>
      </c>
      <c r="B1203" s="71" t="s">
        <v>1375</v>
      </c>
      <c r="C1203" s="26" t="s">
        <v>1426</v>
      </c>
    </row>
    <row r="1204" spans="1:3">
      <c r="A1204" s="24">
        <v>44.75</v>
      </c>
      <c r="B1204" s="70" t="s">
        <v>1384</v>
      </c>
      <c r="C1204" s="24" t="s">
        <v>1381</v>
      </c>
    </row>
    <row r="1205" spans="1:3">
      <c r="A1205" s="26">
        <v>83.94</v>
      </c>
      <c r="B1205" s="71" t="s">
        <v>1375</v>
      </c>
      <c r="C1205" s="26" t="s">
        <v>1386</v>
      </c>
    </row>
    <row r="1206" spans="1:3">
      <c r="A1206" s="24">
        <v>29.57</v>
      </c>
      <c r="B1206" s="70" t="s">
        <v>1375</v>
      </c>
      <c r="C1206" s="24" t="s">
        <v>1377</v>
      </c>
    </row>
    <row r="1207" spans="1:3">
      <c r="A1207" s="26">
        <v>42.15</v>
      </c>
      <c r="B1207" s="71" t="s">
        <v>1384</v>
      </c>
      <c r="C1207" s="26" t="s">
        <v>1377</v>
      </c>
    </row>
    <row r="1208" spans="1:3">
      <c r="A1208" s="24">
        <v>79.55</v>
      </c>
      <c r="B1208" s="70" t="s">
        <v>1384</v>
      </c>
      <c r="C1208" s="24" t="s">
        <v>1377</v>
      </c>
    </row>
    <row r="1209" spans="1:3">
      <c r="A1209" s="26">
        <v>36.450000000000003</v>
      </c>
      <c r="B1209" s="71" t="s">
        <v>1375</v>
      </c>
      <c r="C1209" s="26" t="s">
        <v>1386</v>
      </c>
    </row>
    <row r="1210" spans="1:3">
      <c r="A1210" s="24">
        <v>77.91</v>
      </c>
      <c r="B1210" s="70" t="s">
        <v>1384</v>
      </c>
      <c r="C1210" s="24" t="s">
        <v>1426</v>
      </c>
    </row>
    <row r="1211" spans="1:3">
      <c r="A1211" s="26">
        <v>38.58</v>
      </c>
      <c r="B1211" s="71" t="s">
        <v>1384</v>
      </c>
      <c r="C1211" s="26" t="s">
        <v>1381</v>
      </c>
    </row>
    <row r="1212" spans="1:3">
      <c r="A1212" s="24">
        <v>30.56</v>
      </c>
      <c r="B1212" s="70" t="s">
        <v>1384</v>
      </c>
      <c r="C1212" s="24" t="s">
        <v>1377</v>
      </c>
    </row>
    <row r="1213" spans="1:3">
      <c r="A1213" s="26">
        <v>87.63</v>
      </c>
      <c r="B1213" s="71" t="s">
        <v>1375</v>
      </c>
      <c r="C1213" s="26" t="s">
        <v>1377</v>
      </c>
    </row>
    <row r="1214" spans="1:3">
      <c r="A1214" s="24">
        <v>74.150000000000006</v>
      </c>
      <c r="B1214" s="70" t="s">
        <v>1390</v>
      </c>
      <c r="C1214" s="24" t="s">
        <v>1426</v>
      </c>
    </row>
    <row r="1215" spans="1:3">
      <c r="A1215" s="26">
        <v>22.15</v>
      </c>
      <c r="B1215" s="71" t="s">
        <v>1375</v>
      </c>
      <c r="C1215" s="26" t="s">
        <v>1386</v>
      </c>
    </row>
    <row r="1216" spans="1:3">
      <c r="A1216" s="24">
        <v>6.11</v>
      </c>
      <c r="B1216" s="70" t="s">
        <v>1390</v>
      </c>
      <c r="C1216" s="24" t="s">
        <v>1426</v>
      </c>
    </row>
    <row r="1217" spans="1:3">
      <c r="A1217" s="26">
        <v>48.66</v>
      </c>
      <c r="B1217" s="71" t="s">
        <v>1375</v>
      </c>
      <c r="C1217" s="26" t="s">
        <v>1377</v>
      </c>
    </row>
    <row r="1218" spans="1:3">
      <c r="A1218" s="24">
        <v>13.76</v>
      </c>
      <c r="B1218" s="70" t="s">
        <v>1375</v>
      </c>
      <c r="C1218" s="24" t="s">
        <v>1386</v>
      </c>
    </row>
    <row r="1219" spans="1:3">
      <c r="A1219" s="26">
        <v>70.97</v>
      </c>
      <c r="B1219" s="71" t="s">
        <v>1384</v>
      </c>
      <c r="C1219" s="26" t="s">
        <v>1377</v>
      </c>
    </row>
    <row r="1220" spans="1:3">
      <c r="A1220" s="24">
        <v>91.64</v>
      </c>
      <c r="B1220" s="70" t="s">
        <v>1375</v>
      </c>
      <c r="C1220" s="24" t="s">
        <v>1377</v>
      </c>
    </row>
    <row r="1221" spans="1:3">
      <c r="A1221" s="26">
        <v>10.45</v>
      </c>
      <c r="B1221" s="71" t="s">
        <v>1384</v>
      </c>
      <c r="C1221" s="26" t="s">
        <v>1386</v>
      </c>
    </row>
    <row r="1222" spans="1:3">
      <c r="A1222" s="24">
        <v>66.819999999999993</v>
      </c>
      <c r="B1222" s="70" t="s">
        <v>1384</v>
      </c>
      <c r="C1222" s="24" t="s">
        <v>1377</v>
      </c>
    </row>
    <row r="1223" spans="1:3">
      <c r="A1223" s="26">
        <v>64.53</v>
      </c>
      <c r="B1223" s="71" t="s">
        <v>1384</v>
      </c>
      <c r="C1223" s="26" t="s">
        <v>1386</v>
      </c>
    </row>
    <row r="1224" spans="1:3">
      <c r="A1224" s="24">
        <v>31.12</v>
      </c>
      <c r="B1224" s="70" t="s">
        <v>1384</v>
      </c>
      <c r="C1224" s="24" t="s">
        <v>1377</v>
      </c>
    </row>
    <row r="1225" spans="1:3">
      <c r="A1225" s="26">
        <v>44.29</v>
      </c>
      <c r="B1225" s="71" t="s">
        <v>1384</v>
      </c>
      <c r="C1225" s="26" t="s">
        <v>1381</v>
      </c>
    </row>
    <row r="1226" spans="1:3">
      <c r="A1226" s="24">
        <v>99.73</v>
      </c>
      <c r="B1226" s="70" t="s">
        <v>1384</v>
      </c>
      <c r="C1226" s="24" t="s">
        <v>1377</v>
      </c>
    </row>
    <row r="1227" spans="1:3">
      <c r="A1227" s="26">
        <v>11.42</v>
      </c>
      <c r="B1227" s="71" t="s">
        <v>1375</v>
      </c>
      <c r="C1227" s="26" t="s">
        <v>1381</v>
      </c>
    </row>
    <row r="1228" spans="1:3">
      <c r="A1228" s="24">
        <v>32.46</v>
      </c>
      <c r="B1228" s="70" t="s">
        <v>1390</v>
      </c>
      <c r="C1228" s="24" t="s">
        <v>1381</v>
      </c>
    </row>
    <row r="1229" spans="1:3">
      <c r="A1229" s="26">
        <v>30.48</v>
      </c>
      <c r="B1229" s="71" t="s">
        <v>1384</v>
      </c>
      <c r="C1229" s="26" t="s">
        <v>1381</v>
      </c>
    </row>
    <row r="1230" spans="1:3">
      <c r="A1230" s="24">
        <v>43.49</v>
      </c>
      <c r="B1230" s="70" t="s">
        <v>1390</v>
      </c>
      <c r="C1230" s="24" t="s">
        <v>1386</v>
      </c>
    </row>
    <row r="1231" spans="1:3">
      <c r="A1231" s="26">
        <v>36.090000000000003</v>
      </c>
      <c r="B1231" s="71" t="s">
        <v>1384</v>
      </c>
      <c r="C1231" s="26" t="s">
        <v>1381</v>
      </c>
    </row>
    <row r="1232" spans="1:3">
      <c r="A1232" s="24">
        <v>6.83</v>
      </c>
      <c r="B1232" s="70" t="s">
        <v>1375</v>
      </c>
      <c r="C1232" s="24" t="s">
        <v>1377</v>
      </c>
    </row>
    <row r="1233" spans="1:3">
      <c r="A1233" s="26">
        <v>57.81</v>
      </c>
      <c r="B1233" s="71" t="s">
        <v>1375</v>
      </c>
      <c r="C1233" s="26" t="s">
        <v>1377</v>
      </c>
    </row>
    <row r="1234" spans="1:3">
      <c r="A1234" s="24">
        <v>39.47</v>
      </c>
      <c r="B1234" s="70" t="s">
        <v>1384</v>
      </c>
      <c r="C1234" s="24" t="s">
        <v>1377</v>
      </c>
    </row>
    <row r="1235" spans="1:3">
      <c r="A1235" s="26">
        <v>82.25</v>
      </c>
      <c r="B1235" s="71" t="s">
        <v>1375</v>
      </c>
      <c r="C1235" s="26" t="s">
        <v>1381</v>
      </c>
    </row>
    <row r="1236" spans="1:3">
      <c r="A1236" s="24">
        <v>98.97</v>
      </c>
      <c r="B1236" s="70" t="s">
        <v>1375</v>
      </c>
      <c r="C1236" s="24" t="s">
        <v>1386</v>
      </c>
    </row>
    <row r="1237" spans="1:3">
      <c r="A1237" s="26">
        <v>77.83</v>
      </c>
      <c r="B1237" s="71" t="s">
        <v>1375</v>
      </c>
      <c r="C1237" s="26" t="s">
        <v>1386</v>
      </c>
    </row>
    <row r="1238" spans="1:3">
      <c r="A1238" s="24">
        <v>80.209999999999994</v>
      </c>
      <c r="B1238" s="70" t="s">
        <v>1390</v>
      </c>
      <c r="C1238" s="24" t="s">
        <v>1377</v>
      </c>
    </row>
    <row r="1239" spans="1:3">
      <c r="A1239" s="26">
        <v>4.7300000000000004</v>
      </c>
      <c r="B1239" s="71" t="s">
        <v>1384</v>
      </c>
      <c r="C1239" s="26" t="s">
        <v>1426</v>
      </c>
    </row>
    <row r="1240" spans="1:3">
      <c r="A1240" s="24">
        <v>56.62</v>
      </c>
      <c r="B1240" s="70" t="s">
        <v>1390</v>
      </c>
      <c r="C1240" s="24" t="s">
        <v>1377</v>
      </c>
    </row>
    <row r="1241" spans="1:3">
      <c r="A1241" s="26">
        <v>93.52</v>
      </c>
      <c r="B1241" s="71" t="s">
        <v>1390</v>
      </c>
      <c r="C1241" s="26" t="s">
        <v>1426</v>
      </c>
    </row>
    <row r="1242" spans="1:3">
      <c r="A1242" s="24">
        <v>21.34</v>
      </c>
      <c r="B1242" s="70" t="s">
        <v>1384</v>
      </c>
      <c r="C1242" s="24" t="s">
        <v>1381</v>
      </c>
    </row>
    <row r="1243" spans="1:3">
      <c r="A1243" s="26">
        <v>31.63</v>
      </c>
      <c r="B1243" s="71" t="s">
        <v>1390</v>
      </c>
      <c r="C1243" s="26" t="s">
        <v>1386</v>
      </c>
    </row>
    <row r="1244" spans="1:3">
      <c r="A1244" s="24">
        <v>46.48</v>
      </c>
      <c r="B1244" s="70" t="s">
        <v>1390</v>
      </c>
      <c r="C1244" s="24" t="s">
        <v>1386</v>
      </c>
    </row>
    <row r="1245" spans="1:3">
      <c r="A1245" s="26">
        <v>24.65</v>
      </c>
      <c r="B1245" s="71" t="s">
        <v>1384</v>
      </c>
      <c r="C1245" s="26" t="s">
        <v>1377</v>
      </c>
    </row>
    <row r="1246" spans="1:3">
      <c r="A1246" s="24">
        <v>12.78</v>
      </c>
      <c r="B1246" s="70" t="s">
        <v>1384</v>
      </c>
      <c r="C1246" s="24" t="s">
        <v>1386</v>
      </c>
    </row>
    <row r="1247" spans="1:3">
      <c r="A1247" s="26">
        <v>55.24</v>
      </c>
      <c r="B1247" s="71" t="s">
        <v>1375</v>
      </c>
      <c r="C1247" s="26" t="s">
        <v>1377</v>
      </c>
    </row>
    <row r="1248" spans="1:3">
      <c r="A1248" s="24">
        <v>70.77</v>
      </c>
      <c r="B1248" s="70" t="s">
        <v>1390</v>
      </c>
      <c r="C1248" s="24" t="s">
        <v>1377</v>
      </c>
    </row>
    <row r="1249" spans="1:3">
      <c r="A1249" s="26">
        <v>99.05</v>
      </c>
      <c r="B1249" s="71" t="s">
        <v>1390</v>
      </c>
      <c r="C1249" s="26" t="s">
        <v>1426</v>
      </c>
    </row>
    <row r="1250" spans="1:3">
      <c r="A1250" s="24">
        <v>39.58</v>
      </c>
      <c r="B1250" s="70" t="s">
        <v>1384</v>
      </c>
      <c r="C1250" s="24" t="s">
        <v>1377</v>
      </c>
    </row>
    <row r="1251" spans="1:3">
      <c r="A1251" s="26">
        <v>98.7</v>
      </c>
      <c r="B1251" s="71" t="s">
        <v>1384</v>
      </c>
      <c r="C1251" s="26" t="s">
        <v>1377</v>
      </c>
    </row>
    <row r="1252" spans="1:3">
      <c r="A1252" s="24">
        <v>6.84</v>
      </c>
      <c r="B1252" s="70" t="s">
        <v>1390</v>
      </c>
      <c r="C1252" s="24" t="s">
        <v>1377</v>
      </c>
    </row>
    <row r="1253" spans="1:3">
      <c r="A1253" s="26">
        <v>14.86</v>
      </c>
      <c r="B1253" s="71" t="s">
        <v>1384</v>
      </c>
      <c r="C1253" s="26" t="s">
        <v>1377</v>
      </c>
    </row>
    <row r="1254" spans="1:3">
      <c r="A1254" s="24">
        <v>1.1299999999999999</v>
      </c>
      <c r="B1254" s="70" t="s">
        <v>1384</v>
      </c>
      <c r="C1254" s="24" t="s">
        <v>1377</v>
      </c>
    </row>
    <row r="1255" spans="1:3">
      <c r="A1255" s="26">
        <v>32.549999999999997</v>
      </c>
      <c r="B1255" s="71" t="s">
        <v>1384</v>
      </c>
      <c r="C1255" s="26" t="s">
        <v>1386</v>
      </c>
    </row>
    <row r="1256" spans="1:3">
      <c r="A1256" s="24">
        <v>60.28</v>
      </c>
      <c r="B1256" s="70" t="s">
        <v>1384</v>
      </c>
      <c r="C1256" s="24" t="s">
        <v>1377</v>
      </c>
    </row>
    <row r="1257" spans="1:3">
      <c r="A1257" s="26">
        <v>61.71</v>
      </c>
      <c r="B1257" s="71" t="s">
        <v>1384</v>
      </c>
      <c r="C1257" s="26" t="s">
        <v>1426</v>
      </c>
    </row>
    <row r="1258" spans="1:3">
      <c r="A1258" s="24">
        <v>9.42</v>
      </c>
      <c r="B1258" s="70" t="s">
        <v>1384</v>
      </c>
      <c r="C1258" s="24" t="s">
        <v>1426</v>
      </c>
    </row>
    <row r="1259" spans="1:3">
      <c r="A1259" s="26"/>
      <c r="B1259" s="71" t="s">
        <v>1390</v>
      </c>
      <c r="C1259" s="26" t="s">
        <v>1386</v>
      </c>
    </row>
    <row r="1260" spans="1:3">
      <c r="A1260" s="24">
        <v>59.64</v>
      </c>
      <c r="B1260" s="70" t="s">
        <v>1375</v>
      </c>
      <c r="C1260" s="24" t="s">
        <v>1377</v>
      </c>
    </row>
    <row r="1261" spans="1:3">
      <c r="A1261" s="26">
        <v>61.17</v>
      </c>
      <c r="B1261" s="71" t="s">
        <v>1390</v>
      </c>
      <c r="C1261" s="26" t="s">
        <v>1426</v>
      </c>
    </row>
    <row r="1262" spans="1:3">
      <c r="A1262" s="24">
        <v>32.520000000000003</v>
      </c>
      <c r="B1262" s="70" t="s">
        <v>1375</v>
      </c>
      <c r="C1262" s="24" t="s">
        <v>1426</v>
      </c>
    </row>
    <row r="1263" spans="1:3">
      <c r="A1263" s="26">
        <v>72.569999999999993</v>
      </c>
      <c r="B1263" s="71" t="s">
        <v>1375</v>
      </c>
      <c r="C1263" s="26" t="s">
        <v>1426</v>
      </c>
    </row>
    <row r="1264" spans="1:3">
      <c r="A1264" s="24">
        <v>67.86</v>
      </c>
      <c r="B1264" s="70" t="s">
        <v>1375</v>
      </c>
      <c r="C1264" s="24" t="s">
        <v>1377</v>
      </c>
    </row>
    <row r="1265" spans="1:3">
      <c r="A1265" s="26">
        <v>94.29</v>
      </c>
      <c r="B1265" s="71" t="s">
        <v>1384</v>
      </c>
      <c r="C1265" s="26" t="s">
        <v>1426</v>
      </c>
    </row>
    <row r="1266" spans="1:3">
      <c r="A1266" s="24">
        <v>37.520000000000003</v>
      </c>
      <c r="B1266" s="70" t="s">
        <v>1384</v>
      </c>
      <c r="C1266" s="24" t="s">
        <v>1426</v>
      </c>
    </row>
    <row r="1267" spans="1:3">
      <c r="A1267" s="26">
        <v>23.41</v>
      </c>
      <c r="B1267" s="71" t="s">
        <v>1375</v>
      </c>
      <c r="C1267" s="26" t="s">
        <v>1386</v>
      </c>
    </row>
    <row r="1268" spans="1:3">
      <c r="A1268" s="24">
        <v>30.9</v>
      </c>
      <c r="B1268" s="70" t="s">
        <v>1384</v>
      </c>
      <c r="C1268" s="24" t="s">
        <v>1381</v>
      </c>
    </row>
    <row r="1269" spans="1:3">
      <c r="A1269" s="26">
        <v>98.63</v>
      </c>
      <c r="B1269" s="71" t="s">
        <v>1384</v>
      </c>
      <c r="C1269" s="26" t="s">
        <v>1377</v>
      </c>
    </row>
    <row r="1270" spans="1:3">
      <c r="A1270" s="24">
        <v>42.38</v>
      </c>
      <c r="B1270" s="70" t="s">
        <v>1384</v>
      </c>
      <c r="C1270" s="24" t="s">
        <v>1426</v>
      </c>
    </row>
    <row r="1271" spans="1:3">
      <c r="A1271" s="26">
        <v>58.59</v>
      </c>
      <c r="B1271" s="71" t="s">
        <v>1390</v>
      </c>
      <c r="C1271" s="26" t="s">
        <v>1381</v>
      </c>
    </row>
    <row r="1272" spans="1:3">
      <c r="A1272" s="24">
        <v>45.5</v>
      </c>
      <c r="B1272" s="70" t="s">
        <v>1390</v>
      </c>
      <c r="C1272" s="24" t="s">
        <v>1426</v>
      </c>
    </row>
    <row r="1273" spans="1:3">
      <c r="A1273" s="26">
        <v>29.2</v>
      </c>
      <c r="B1273" s="71" t="s">
        <v>1384</v>
      </c>
      <c r="C1273" s="26" t="s">
        <v>1377</v>
      </c>
    </row>
    <row r="1274" spans="1:3">
      <c r="A1274" s="24">
        <v>97.43</v>
      </c>
      <c r="B1274" s="70" t="s">
        <v>1375</v>
      </c>
      <c r="C1274" s="24" t="s">
        <v>1386</v>
      </c>
    </row>
    <row r="1275" spans="1:3">
      <c r="A1275" s="26">
        <v>82.32</v>
      </c>
      <c r="B1275" s="71" t="s">
        <v>1384</v>
      </c>
      <c r="C1275" s="26" t="s">
        <v>1377</v>
      </c>
    </row>
    <row r="1276" spans="1:3">
      <c r="A1276" s="24">
        <v>63.29</v>
      </c>
      <c r="B1276" s="70" t="s">
        <v>1375</v>
      </c>
      <c r="C1276" s="24" t="s">
        <v>1386</v>
      </c>
    </row>
    <row r="1277" spans="1:3">
      <c r="A1277" s="26">
        <v>72.33</v>
      </c>
      <c r="B1277" s="71" t="s">
        <v>1390</v>
      </c>
      <c r="C1277" s="26" t="s">
        <v>1377</v>
      </c>
    </row>
    <row r="1278" spans="1:3">
      <c r="A1278" s="24">
        <v>45.9</v>
      </c>
      <c r="B1278" s="70" t="s">
        <v>1384</v>
      </c>
      <c r="C1278" s="24" t="s">
        <v>1381</v>
      </c>
    </row>
    <row r="1279" spans="1:3">
      <c r="A1279" s="26">
        <v>66.209999999999994</v>
      </c>
      <c r="B1279" s="71" t="s">
        <v>1390</v>
      </c>
      <c r="C1279" s="26" t="s">
        <v>1377</v>
      </c>
    </row>
    <row r="1280" spans="1:3">
      <c r="A1280" s="24">
        <v>88.36</v>
      </c>
      <c r="B1280" s="70" t="s">
        <v>1384</v>
      </c>
      <c r="C1280" s="24" t="s">
        <v>1377</v>
      </c>
    </row>
    <row r="1281" spans="1:3">
      <c r="A1281" s="26">
        <v>39.9</v>
      </c>
      <c r="B1281" s="71" t="s">
        <v>1375</v>
      </c>
      <c r="C1281" s="26" t="s">
        <v>1377</v>
      </c>
    </row>
    <row r="1282" spans="1:3">
      <c r="A1282" s="24">
        <v>39.83</v>
      </c>
      <c r="B1282" s="70" t="s">
        <v>1390</v>
      </c>
      <c r="C1282" s="24" t="s">
        <v>1377</v>
      </c>
    </row>
    <row r="1283" spans="1:3">
      <c r="A1283" s="26">
        <v>83.22</v>
      </c>
      <c r="B1283" s="71" t="s">
        <v>1375</v>
      </c>
      <c r="C1283" s="26" t="s">
        <v>1377</v>
      </c>
    </row>
    <row r="1284" spans="1:3">
      <c r="A1284" s="24">
        <v>86.77</v>
      </c>
      <c r="B1284" s="70" t="s">
        <v>1384</v>
      </c>
      <c r="C1284" s="24" t="s">
        <v>1377</v>
      </c>
    </row>
    <row r="1285" spans="1:3">
      <c r="A1285" s="26">
        <v>86.78</v>
      </c>
      <c r="B1285" s="71" t="s">
        <v>1375</v>
      </c>
      <c r="C1285" s="26" t="s">
        <v>1386</v>
      </c>
    </row>
    <row r="1286" spans="1:3">
      <c r="A1286" s="24">
        <v>67.14</v>
      </c>
      <c r="B1286" s="70" t="s">
        <v>1390</v>
      </c>
      <c r="C1286" s="24" t="s">
        <v>1377</v>
      </c>
    </row>
    <row r="1287" spans="1:3">
      <c r="A1287" s="26">
        <v>65.319999999999993</v>
      </c>
      <c r="B1287" s="71" t="s">
        <v>1384</v>
      </c>
      <c r="C1287" s="26" t="s">
        <v>1386</v>
      </c>
    </row>
    <row r="1288" spans="1:3">
      <c r="A1288" s="24">
        <v>72.06</v>
      </c>
      <c r="B1288" s="70" t="s">
        <v>1384</v>
      </c>
      <c r="C1288" s="24" t="s">
        <v>1386</v>
      </c>
    </row>
    <row r="1289" spans="1:3">
      <c r="A1289" s="26">
        <v>12.17</v>
      </c>
      <c r="B1289" s="71" t="s">
        <v>1384</v>
      </c>
      <c r="C1289" s="26" t="s">
        <v>1381</v>
      </c>
    </row>
    <row r="1290" spans="1:3">
      <c r="A1290" s="24">
        <v>21.25</v>
      </c>
      <c r="B1290" s="70" t="s">
        <v>1384</v>
      </c>
      <c r="C1290" s="24" t="s">
        <v>1377</v>
      </c>
    </row>
    <row r="1291" spans="1:3">
      <c r="A1291" s="26">
        <v>85.33</v>
      </c>
      <c r="B1291" s="71" t="s">
        <v>1384</v>
      </c>
      <c r="C1291" s="26" t="s">
        <v>1386</v>
      </c>
    </row>
    <row r="1292" spans="1:3">
      <c r="A1292" s="24">
        <v>26.89</v>
      </c>
      <c r="B1292" s="70" t="s">
        <v>1384</v>
      </c>
      <c r="C1292" s="24" t="s">
        <v>1377</v>
      </c>
    </row>
    <row r="1293" spans="1:3">
      <c r="A1293" s="26">
        <v>89.56</v>
      </c>
      <c r="B1293" s="71" t="s">
        <v>1390</v>
      </c>
      <c r="C1293" s="26" t="s">
        <v>1377</v>
      </c>
    </row>
    <row r="1294" spans="1:3">
      <c r="A1294" s="24">
        <v>39.11</v>
      </c>
      <c r="B1294" s="70" t="s">
        <v>1375</v>
      </c>
      <c r="C1294" s="24" t="s">
        <v>1377</v>
      </c>
    </row>
    <row r="1295" spans="1:3">
      <c r="A1295" s="26">
        <v>5.16</v>
      </c>
      <c r="B1295" s="71" t="s">
        <v>1384</v>
      </c>
      <c r="C1295" s="26" t="s">
        <v>1426</v>
      </c>
    </row>
    <row r="1296" spans="1:3">
      <c r="A1296" s="24">
        <v>16.32</v>
      </c>
      <c r="B1296" s="70" t="s">
        <v>1384</v>
      </c>
      <c r="C1296" s="24" t="s">
        <v>1381</v>
      </c>
    </row>
    <row r="1297" spans="1:3">
      <c r="A1297" s="26">
        <v>97.8</v>
      </c>
      <c r="B1297" s="71" t="s">
        <v>1390</v>
      </c>
      <c r="C1297" s="26" t="s">
        <v>1426</v>
      </c>
    </row>
    <row r="1298" spans="1:3">
      <c r="A1298" s="24">
        <v>97</v>
      </c>
      <c r="B1298" s="70" t="s">
        <v>1375</v>
      </c>
      <c r="C1298" s="24" t="s">
        <v>1377</v>
      </c>
    </row>
    <row r="1299" spans="1:3">
      <c r="A1299" s="26">
        <v>98.75</v>
      </c>
      <c r="B1299" s="71" t="s">
        <v>1384</v>
      </c>
      <c r="C1299" s="26" t="s">
        <v>1386</v>
      </c>
    </row>
    <row r="1300" spans="1:3">
      <c r="A1300" s="24">
        <v>7.59</v>
      </c>
      <c r="B1300" s="70" t="s">
        <v>1384</v>
      </c>
      <c r="C1300" s="24" t="s">
        <v>1377</v>
      </c>
    </row>
    <row r="1301" spans="1:3">
      <c r="A1301" s="26">
        <v>90.19</v>
      </c>
      <c r="B1301" s="71" t="s">
        <v>1384</v>
      </c>
      <c r="C1301" s="26" t="s">
        <v>1426</v>
      </c>
    </row>
    <row r="1302" spans="1:3">
      <c r="A1302" s="24">
        <v>37.69</v>
      </c>
      <c r="B1302" s="70" t="s">
        <v>1390</v>
      </c>
      <c r="C1302" s="24" t="s">
        <v>1386</v>
      </c>
    </row>
    <row r="1303" spans="1:3">
      <c r="A1303" s="26">
        <v>86.64</v>
      </c>
      <c r="B1303" s="71" t="s">
        <v>1390</v>
      </c>
      <c r="C1303" s="26" t="s">
        <v>1381</v>
      </c>
    </row>
    <row r="1304" spans="1:3">
      <c r="A1304" s="24">
        <v>92.23</v>
      </c>
      <c r="B1304" s="70" t="s">
        <v>1390</v>
      </c>
      <c r="C1304" s="24" t="s">
        <v>1386</v>
      </c>
    </row>
    <row r="1305" spans="1:3">
      <c r="A1305" s="26">
        <v>67.84</v>
      </c>
      <c r="B1305" s="71" t="s">
        <v>1375</v>
      </c>
      <c r="C1305" s="26" t="s">
        <v>1381</v>
      </c>
    </row>
    <row r="1306" spans="1:3">
      <c r="A1306" s="24">
        <v>58.67</v>
      </c>
      <c r="B1306" s="70" t="s">
        <v>1390</v>
      </c>
      <c r="C1306" s="24" t="s">
        <v>1377</v>
      </c>
    </row>
    <row r="1307" spans="1:3">
      <c r="A1307" s="26">
        <v>29.47</v>
      </c>
      <c r="B1307" s="71" t="s">
        <v>1384</v>
      </c>
      <c r="C1307" s="26" t="s">
        <v>1426</v>
      </c>
    </row>
    <row r="1308" spans="1:3">
      <c r="A1308" s="24">
        <v>19.05</v>
      </c>
      <c r="B1308" s="70" t="s">
        <v>1390</v>
      </c>
      <c r="C1308" s="24" t="s">
        <v>1381</v>
      </c>
    </row>
    <row r="1309" spans="1:3">
      <c r="A1309" s="26">
        <v>34.119999999999997</v>
      </c>
      <c r="B1309" s="71" t="s">
        <v>1384</v>
      </c>
      <c r="C1309" s="26" t="s">
        <v>1381</v>
      </c>
    </row>
    <row r="1310" spans="1:3">
      <c r="A1310" s="24">
        <v>50.89</v>
      </c>
      <c r="B1310" s="70" t="s">
        <v>1384</v>
      </c>
      <c r="C1310" s="24" t="s">
        <v>1377</v>
      </c>
    </row>
    <row r="1311" spans="1:3">
      <c r="A1311" s="26">
        <v>71.66</v>
      </c>
      <c r="B1311" s="71" t="s">
        <v>1390</v>
      </c>
      <c r="C1311" s="26" t="s">
        <v>1377</v>
      </c>
    </row>
    <row r="1312" spans="1:3">
      <c r="A1312" s="24">
        <v>85.45</v>
      </c>
      <c r="B1312" s="70" t="s">
        <v>1375</v>
      </c>
      <c r="C1312" s="24" t="s">
        <v>1377</v>
      </c>
    </row>
    <row r="1313" spans="1:3">
      <c r="A1313" s="26">
        <v>54.33</v>
      </c>
      <c r="B1313" s="71" t="s">
        <v>1375</v>
      </c>
      <c r="C1313" s="26" t="s">
        <v>1426</v>
      </c>
    </row>
    <row r="1314" spans="1:3">
      <c r="A1314" s="24">
        <v>66.739999999999995</v>
      </c>
      <c r="B1314" s="70" t="s">
        <v>1375</v>
      </c>
      <c r="C1314" s="24" t="s">
        <v>1377</v>
      </c>
    </row>
    <row r="1315" spans="1:3">
      <c r="A1315" s="26">
        <v>73.23</v>
      </c>
      <c r="B1315" s="71" t="s">
        <v>1384</v>
      </c>
      <c r="C1315" s="26" t="s">
        <v>1377</v>
      </c>
    </row>
    <row r="1316" spans="1:3">
      <c r="A1316" s="24">
        <v>72.52</v>
      </c>
      <c r="B1316" s="70" t="s">
        <v>1384</v>
      </c>
      <c r="C1316" s="24" t="s">
        <v>1377</v>
      </c>
    </row>
    <row r="1317" spans="1:3">
      <c r="A1317" s="26">
        <v>64.73</v>
      </c>
      <c r="B1317" s="71" t="s">
        <v>1390</v>
      </c>
      <c r="C1317" s="26" t="s">
        <v>1377</v>
      </c>
    </row>
    <row r="1318" spans="1:3">
      <c r="A1318" s="24">
        <v>42.3</v>
      </c>
      <c r="B1318" s="70" t="s">
        <v>1375</v>
      </c>
      <c r="C1318" s="24" t="s">
        <v>1377</v>
      </c>
    </row>
    <row r="1319" spans="1:3">
      <c r="A1319" s="26">
        <v>89.52</v>
      </c>
      <c r="B1319" s="71" t="s">
        <v>1375</v>
      </c>
      <c r="C1319" s="26" t="s">
        <v>1377</v>
      </c>
    </row>
    <row r="1320" spans="1:3">
      <c r="A1320" s="24">
        <v>50.22</v>
      </c>
      <c r="B1320" s="70" t="s">
        <v>1375</v>
      </c>
      <c r="C1320" s="24" t="s">
        <v>1377</v>
      </c>
    </row>
    <row r="1321" spans="1:3">
      <c r="A1321" s="26">
        <v>86.49</v>
      </c>
      <c r="B1321" s="71" t="s">
        <v>1390</v>
      </c>
      <c r="C1321" s="26" t="s">
        <v>1377</v>
      </c>
    </row>
    <row r="1322" spans="1:3">
      <c r="A1322" s="24">
        <v>92.76</v>
      </c>
      <c r="B1322" s="70" t="s">
        <v>1375</v>
      </c>
      <c r="C1322" s="24" t="s">
        <v>1377</v>
      </c>
    </row>
    <row r="1323" spans="1:3">
      <c r="A1323" s="26">
        <v>19.22</v>
      </c>
      <c r="B1323" s="71" t="s">
        <v>1384</v>
      </c>
      <c r="C1323" s="26" t="s">
        <v>1377</v>
      </c>
    </row>
    <row r="1324" spans="1:3">
      <c r="A1324" s="24">
        <v>91.76</v>
      </c>
      <c r="B1324" s="70" t="s">
        <v>1390</v>
      </c>
      <c r="C1324" s="24" t="s">
        <v>1426</v>
      </c>
    </row>
    <row r="1325" spans="1:3">
      <c r="A1325" s="26">
        <v>47.02</v>
      </c>
      <c r="B1325" s="71" t="s">
        <v>1375</v>
      </c>
      <c r="C1325" s="26" t="s">
        <v>1377</v>
      </c>
    </row>
    <row r="1326" spans="1:3">
      <c r="A1326" s="24">
        <v>13.36</v>
      </c>
      <c r="B1326" s="70" t="s">
        <v>1375</v>
      </c>
      <c r="C1326" s="24" t="s">
        <v>1377</v>
      </c>
    </row>
    <row r="1327" spans="1:3">
      <c r="A1327" s="26">
        <v>53.9</v>
      </c>
      <c r="B1327" s="71" t="s">
        <v>1384</v>
      </c>
      <c r="C1327" s="26" t="s">
        <v>1377</v>
      </c>
    </row>
    <row r="1328" spans="1:3">
      <c r="A1328" s="24">
        <v>59.84</v>
      </c>
      <c r="B1328" s="70" t="s">
        <v>1375</v>
      </c>
      <c r="C1328" s="24" t="s">
        <v>1381</v>
      </c>
    </row>
    <row r="1329" spans="1:3">
      <c r="A1329" s="26">
        <v>13.23</v>
      </c>
      <c r="B1329" s="71" t="s">
        <v>1384</v>
      </c>
      <c r="C1329" s="26" t="s">
        <v>1377</v>
      </c>
    </row>
    <row r="1330" spans="1:3">
      <c r="A1330" s="24"/>
      <c r="B1330" s="70" t="s">
        <v>1384</v>
      </c>
      <c r="C1330" s="24" t="s">
        <v>1377</v>
      </c>
    </row>
    <row r="1331" spans="1:3">
      <c r="A1331" s="26">
        <v>78.760000000000005</v>
      </c>
      <c r="B1331" s="71" t="s">
        <v>1375</v>
      </c>
      <c r="C1331" s="26" t="s">
        <v>1377</v>
      </c>
    </row>
    <row r="1332" spans="1:3">
      <c r="A1332" s="24">
        <v>80.87</v>
      </c>
      <c r="B1332" s="70" t="s">
        <v>1384</v>
      </c>
      <c r="C1332" s="24" t="s">
        <v>1381</v>
      </c>
    </row>
    <row r="1333" spans="1:3">
      <c r="A1333" s="26">
        <v>26.06</v>
      </c>
      <c r="B1333" s="71" t="s">
        <v>1375</v>
      </c>
      <c r="C1333" s="26" t="s">
        <v>1381</v>
      </c>
    </row>
    <row r="1334" spans="1:3">
      <c r="A1334" s="24">
        <v>75.010000000000005</v>
      </c>
      <c r="B1334" s="70" t="s">
        <v>1390</v>
      </c>
      <c r="C1334" s="24" t="s">
        <v>1381</v>
      </c>
    </row>
    <row r="1335" spans="1:3">
      <c r="A1335" s="26">
        <v>32.01</v>
      </c>
      <c r="B1335" s="71" t="s">
        <v>1390</v>
      </c>
      <c r="C1335" s="26" t="s">
        <v>1377</v>
      </c>
    </row>
    <row r="1336" spans="1:3">
      <c r="A1336" s="24">
        <v>66.03</v>
      </c>
      <c r="B1336" s="70" t="s">
        <v>1384</v>
      </c>
      <c r="C1336" s="24" t="s">
        <v>1377</v>
      </c>
    </row>
    <row r="1337" spans="1:3">
      <c r="A1337" s="26">
        <v>59.99</v>
      </c>
      <c r="B1337" s="71" t="s">
        <v>1384</v>
      </c>
      <c r="C1337" s="26" t="s">
        <v>1377</v>
      </c>
    </row>
    <row r="1338" spans="1:3">
      <c r="A1338" s="24">
        <v>47.28</v>
      </c>
      <c r="B1338" s="70" t="s">
        <v>1390</v>
      </c>
      <c r="C1338" s="24" t="s">
        <v>1381</v>
      </c>
    </row>
    <row r="1339" spans="1:3">
      <c r="A1339" s="26">
        <v>34.17</v>
      </c>
      <c r="B1339" s="71" t="s">
        <v>1384</v>
      </c>
      <c r="C1339" s="26" t="s">
        <v>1426</v>
      </c>
    </row>
    <row r="1340" spans="1:3">
      <c r="A1340" s="24">
        <v>23.47</v>
      </c>
      <c r="B1340" s="70" t="s">
        <v>1375</v>
      </c>
      <c r="C1340" s="24" t="s">
        <v>1377</v>
      </c>
    </row>
    <row r="1341" spans="1:3">
      <c r="A1341" s="26">
        <v>58.03</v>
      </c>
      <c r="B1341" s="71" t="s">
        <v>1375</v>
      </c>
      <c r="C1341" s="26" t="s">
        <v>1426</v>
      </c>
    </row>
    <row r="1342" spans="1:3">
      <c r="A1342" s="24">
        <v>52.83</v>
      </c>
      <c r="B1342" s="70" t="s">
        <v>1384</v>
      </c>
      <c r="C1342" s="24" t="s">
        <v>1426</v>
      </c>
    </row>
    <row r="1343" spans="1:3">
      <c r="A1343" s="26">
        <v>33.090000000000003</v>
      </c>
      <c r="B1343" s="71" t="s">
        <v>1384</v>
      </c>
      <c r="C1343" s="26" t="s">
        <v>1426</v>
      </c>
    </row>
    <row r="1344" spans="1:3">
      <c r="A1344" s="24">
        <v>84.67</v>
      </c>
      <c r="B1344" s="70" t="s">
        <v>1390</v>
      </c>
      <c r="C1344" s="24" t="s">
        <v>1386</v>
      </c>
    </row>
    <row r="1345" spans="1:3">
      <c r="A1345" s="26">
        <v>88.41</v>
      </c>
      <c r="B1345" s="71" t="s">
        <v>1375</v>
      </c>
      <c r="C1345" s="26" t="s">
        <v>1377</v>
      </c>
    </row>
    <row r="1346" spans="1:3">
      <c r="A1346" s="24">
        <v>9.3000000000000007</v>
      </c>
      <c r="B1346" s="70" t="s">
        <v>1384</v>
      </c>
      <c r="C1346" s="24" t="s">
        <v>1377</v>
      </c>
    </row>
    <row r="1347" spans="1:3">
      <c r="A1347" s="26">
        <v>82.33</v>
      </c>
      <c r="B1347" s="71" t="s">
        <v>1390</v>
      </c>
      <c r="C1347" s="26" t="s">
        <v>1386</v>
      </c>
    </row>
    <row r="1348" spans="1:3">
      <c r="A1348" s="24">
        <v>95.77</v>
      </c>
      <c r="B1348" s="70" t="s">
        <v>1390</v>
      </c>
      <c r="C1348" s="24" t="s">
        <v>1386</v>
      </c>
    </row>
    <row r="1349" spans="1:3">
      <c r="A1349" s="26">
        <v>24.52</v>
      </c>
      <c r="B1349" s="71" t="s">
        <v>1390</v>
      </c>
      <c r="C1349" s="26" t="s">
        <v>1377</v>
      </c>
    </row>
    <row r="1350" spans="1:3">
      <c r="A1350" s="24">
        <v>63.24</v>
      </c>
      <c r="B1350" s="70" t="s">
        <v>1375</v>
      </c>
      <c r="C1350" s="24" t="s">
        <v>1377</v>
      </c>
    </row>
    <row r="1351" spans="1:3">
      <c r="A1351" s="26">
        <v>12.75</v>
      </c>
      <c r="B1351" s="71" t="s">
        <v>1375</v>
      </c>
      <c r="C1351" s="26" t="s">
        <v>1377</v>
      </c>
    </row>
    <row r="1352" spans="1:3">
      <c r="A1352" s="24">
        <v>12.04</v>
      </c>
      <c r="B1352" s="70" t="s">
        <v>1390</v>
      </c>
      <c r="C1352" s="24" t="s">
        <v>1377</v>
      </c>
    </row>
    <row r="1353" spans="1:3">
      <c r="A1353" s="26">
        <v>44.82</v>
      </c>
      <c r="B1353" s="71" t="s">
        <v>1375</v>
      </c>
      <c r="C1353" s="26" t="s">
        <v>1386</v>
      </c>
    </row>
    <row r="1354" spans="1:3">
      <c r="A1354" s="24">
        <v>84.21</v>
      </c>
      <c r="B1354" s="70" t="s">
        <v>1390</v>
      </c>
      <c r="C1354" s="24" t="s">
        <v>1377</v>
      </c>
    </row>
    <row r="1355" spans="1:3">
      <c r="A1355" s="26">
        <v>61.68</v>
      </c>
      <c r="B1355" s="71" t="s">
        <v>1390</v>
      </c>
      <c r="C1355" s="26" t="s">
        <v>1386</v>
      </c>
    </row>
    <row r="1356" spans="1:3">
      <c r="A1356" s="24">
        <v>27.95</v>
      </c>
      <c r="B1356" s="70" t="s">
        <v>1384</v>
      </c>
      <c r="C1356" s="24" t="s">
        <v>1381</v>
      </c>
    </row>
    <row r="1357" spans="1:3">
      <c r="A1357" s="26">
        <v>10.53</v>
      </c>
      <c r="B1357" s="71" t="s">
        <v>1390</v>
      </c>
      <c r="C1357" s="26" t="s">
        <v>1386</v>
      </c>
    </row>
    <row r="1358" spans="1:3">
      <c r="A1358" s="24">
        <v>55</v>
      </c>
      <c r="B1358" s="70" t="s">
        <v>1384</v>
      </c>
      <c r="C1358" s="24" t="s">
        <v>1386</v>
      </c>
    </row>
    <row r="1359" spans="1:3">
      <c r="A1359" s="26">
        <v>72.64</v>
      </c>
      <c r="B1359" s="71" t="s">
        <v>1384</v>
      </c>
      <c r="C1359" s="26" t="s">
        <v>1377</v>
      </c>
    </row>
    <row r="1360" spans="1:3">
      <c r="A1360" s="24">
        <v>51.52</v>
      </c>
      <c r="B1360" s="70" t="s">
        <v>1390</v>
      </c>
      <c r="C1360" s="24" t="s">
        <v>1377</v>
      </c>
    </row>
    <row r="1361" spans="1:3">
      <c r="A1361" s="26">
        <v>46.22</v>
      </c>
      <c r="B1361" s="71" t="s">
        <v>1384</v>
      </c>
      <c r="C1361" s="26" t="s">
        <v>1377</v>
      </c>
    </row>
    <row r="1362" spans="1:3">
      <c r="A1362" s="24">
        <v>27.22</v>
      </c>
      <c r="B1362" s="70" t="s">
        <v>1390</v>
      </c>
      <c r="C1362" s="24" t="s">
        <v>1377</v>
      </c>
    </row>
    <row r="1363" spans="1:3">
      <c r="A1363" s="26">
        <v>8.75</v>
      </c>
      <c r="B1363" s="71" t="s">
        <v>1375</v>
      </c>
      <c r="C1363" s="26" t="s">
        <v>1377</v>
      </c>
    </row>
    <row r="1364" spans="1:3">
      <c r="A1364" s="24">
        <v>22.66</v>
      </c>
      <c r="B1364" s="70" t="s">
        <v>1390</v>
      </c>
      <c r="C1364" s="24" t="s">
        <v>1377</v>
      </c>
    </row>
    <row r="1365" spans="1:3">
      <c r="A1365" s="26">
        <v>92.84</v>
      </c>
      <c r="B1365" s="71" t="s">
        <v>1390</v>
      </c>
      <c r="C1365" s="26" t="s">
        <v>1426</v>
      </c>
    </row>
    <row r="1366" spans="1:3">
      <c r="A1366" s="24">
        <v>11.93</v>
      </c>
      <c r="B1366" s="70" t="s">
        <v>1390</v>
      </c>
      <c r="C1366" s="24" t="s">
        <v>1381</v>
      </c>
    </row>
    <row r="1367" spans="1:3">
      <c r="A1367" s="26">
        <v>21.51</v>
      </c>
      <c r="B1367" s="71" t="s">
        <v>1375</v>
      </c>
      <c r="C1367" s="26" t="s">
        <v>1426</v>
      </c>
    </row>
    <row r="1368" spans="1:3">
      <c r="A1368" s="24">
        <v>55.57</v>
      </c>
      <c r="B1368" s="70" t="s">
        <v>1375</v>
      </c>
      <c r="C1368" s="24" t="s">
        <v>1377</v>
      </c>
    </row>
    <row r="1369" spans="1:3">
      <c r="A1369" s="26">
        <v>78.17</v>
      </c>
      <c r="B1369" s="71" t="s">
        <v>1384</v>
      </c>
      <c r="C1369" s="26" t="s">
        <v>1377</v>
      </c>
    </row>
    <row r="1370" spans="1:3">
      <c r="A1370" s="24">
        <v>15.37</v>
      </c>
      <c r="B1370" s="70" t="s">
        <v>1390</v>
      </c>
      <c r="C1370" s="24" t="s">
        <v>1426</v>
      </c>
    </row>
    <row r="1371" spans="1:3">
      <c r="A1371" s="26">
        <v>6.29</v>
      </c>
      <c r="B1371" s="71" t="s">
        <v>1390</v>
      </c>
      <c r="C1371" s="26" t="s">
        <v>1377</v>
      </c>
    </row>
    <row r="1372" spans="1:3">
      <c r="A1372" s="24">
        <v>49.54</v>
      </c>
      <c r="B1372" s="70" t="s">
        <v>1384</v>
      </c>
      <c r="C1372" s="24" t="s">
        <v>1426</v>
      </c>
    </row>
    <row r="1373" spans="1:3">
      <c r="A1373" s="26">
        <v>21.91</v>
      </c>
      <c r="B1373" s="71" t="s">
        <v>1375</v>
      </c>
      <c r="C1373" s="26" t="s">
        <v>1377</v>
      </c>
    </row>
    <row r="1374" spans="1:3">
      <c r="A1374" s="24">
        <v>74.739999999999995</v>
      </c>
      <c r="B1374" s="70" t="s">
        <v>1384</v>
      </c>
      <c r="C1374" s="24" t="s">
        <v>1377</v>
      </c>
    </row>
    <row r="1375" spans="1:3">
      <c r="A1375" s="26">
        <v>39.799999999999997</v>
      </c>
      <c r="B1375" s="71" t="s">
        <v>1384</v>
      </c>
      <c r="C1375" s="26" t="s">
        <v>1377</v>
      </c>
    </row>
    <row r="1376" spans="1:3">
      <c r="A1376" s="24">
        <v>80.45</v>
      </c>
      <c r="B1376" s="70" t="s">
        <v>1384</v>
      </c>
      <c r="C1376" s="24" t="s">
        <v>1377</v>
      </c>
    </row>
    <row r="1377" spans="1:3">
      <c r="A1377" s="26">
        <v>83.64</v>
      </c>
      <c r="B1377" s="71" t="s">
        <v>1390</v>
      </c>
      <c r="C1377" s="26" t="s">
        <v>1377</v>
      </c>
    </row>
    <row r="1378" spans="1:3">
      <c r="A1378" s="24">
        <v>76.09</v>
      </c>
      <c r="B1378" s="70" t="s">
        <v>1390</v>
      </c>
      <c r="C1378" s="24" t="s">
        <v>1381</v>
      </c>
    </row>
    <row r="1379" spans="1:3">
      <c r="A1379" s="26">
        <v>83.53</v>
      </c>
      <c r="B1379" s="71" t="s">
        <v>1384</v>
      </c>
      <c r="C1379" s="26" t="s">
        <v>1377</v>
      </c>
    </row>
    <row r="1380" spans="1:3">
      <c r="A1380" s="24">
        <v>69.930000000000007</v>
      </c>
      <c r="B1380" s="70" t="s">
        <v>1384</v>
      </c>
      <c r="C1380" s="24" t="s">
        <v>1386</v>
      </c>
    </row>
    <row r="1381" spans="1:3">
      <c r="A1381" s="26">
        <v>1.86</v>
      </c>
      <c r="B1381" s="71" t="s">
        <v>1384</v>
      </c>
      <c r="C1381" s="26" t="s">
        <v>1377</v>
      </c>
    </row>
    <row r="1382" spans="1:3">
      <c r="A1382" s="24">
        <v>91.55</v>
      </c>
      <c r="B1382" s="70" t="s">
        <v>1375</v>
      </c>
      <c r="C1382" s="24" t="s">
        <v>1377</v>
      </c>
    </row>
    <row r="1383" spans="1:3">
      <c r="A1383" s="26">
        <v>7.37</v>
      </c>
      <c r="B1383" s="71" t="s">
        <v>1390</v>
      </c>
      <c r="C1383" s="26" t="s">
        <v>1377</v>
      </c>
    </row>
    <row r="1384" spans="1:3">
      <c r="A1384" s="24">
        <v>31.26</v>
      </c>
      <c r="B1384" s="70" t="s">
        <v>1384</v>
      </c>
      <c r="C1384" s="24" t="s">
        <v>1381</v>
      </c>
    </row>
    <row r="1385" spans="1:3">
      <c r="A1385" s="26">
        <v>19.3</v>
      </c>
      <c r="B1385" s="71" t="s">
        <v>1384</v>
      </c>
      <c r="C1385" s="26" t="s">
        <v>1377</v>
      </c>
    </row>
    <row r="1386" spans="1:3">
      <c r="A1386" s="24">
        <v>4.05</v>
      </c>
      <c r="B1386" s="70" t="s">
        <v>1390</v>
      </c>
      <c r="C1386" s="24" t="s">
        <v>1381</v>
      </c>
    </row>
    <row r="1387" spans="1:3">
      <c r="A1387" s="26">
        <v>51.96</v>
      </c>
      <c r="B1387" s="71" t="s">
        <v>1390</v>
      </c>
      <c r="C1387" s="26" t="s">
        <v>1377</v>
      </c>
    </row>
    <row r="1388" spans="1:3">
      <c r="A1388" s="24">
        <v>89.83</v>
      </c>
      <c r="B1388" s="70" t="s">
        <v>1384</v>
      </c>
      <c r="C1388" s="24" t="s">
        <v>1426</v>
      </c>
    </row>
    <row r="1389" spans="1:3">
      <c r="A1389" s="26">
        <v>90.28</v>
      </c>
      <c r="B1389" s="71" t="s">
        <v>1390</v>
      </c>
      <c r="C1389" s="26" t="s">
        <v>1377</v>
      </c>
    </row>
    <row r="1390" spans="1:3">
      <c r="A1390" s="24">
        <v>71.400000000000006</v>
      </c>
      <c r="B1390" s="70" t="s">
        <v>1375</v>
      </c>
      <c r="C1390" s="24" t="s">
        <v>1377</v>
      </c>
    </row>
    <row r="1391" spans="1:3">
      <c r="A1391" s="26">
        <v>68</v>
      </c>
      <c r="B1391" s="71" t="s">
        <v>1390</v>
      </c>
      <c r="C1391" s="26" t="s">
        <v>1426</v>
      </c>
    </row>
    <row r="1392" spans="1:3">
      <c r="A1392" s="24">
        <v>20.96</v>
      </c>
      <c r="B1392" s="70" t="s">
        <v>1384</v>
      </c>
      <c r="C1392" s="24" t="s">
        <v>1386</v>
      </c>
    </row>
    <row r="1393" spans="1:3">
      <c r="A1393" s="26">
        <v>4.6900000000000004</v>
      </c>
      <c r="B1393" s="71" t="s">
        <v>1390</v>
      </c>
      <c r="C1393" s="26" t="s">
        <v>1386</v>
      </c>
    </row>
    <row r="1394" spans="1:3">
      <c r="A1394" s="24">
        <v>21.22</v>
      </c>
      <c r="B1394" s="70" t="s">
        <v>1375</v>
      </c>
      <c r="C1394" s="24" t="s">
        <v>1381</v>
      </c>
    </row>
    <row r="1395" spans="1:3">
      <c r="A1395" s="26">
        <v>43.27</v>
      </c>
      <c r="B1395" s="71" t="s">
        <v>1390</v>
      </c>
      <c r="C1395" s="26" t="s">
        <v>1426</v>
      </c>
    </row>
    <row r="1396" spans="1:3">
      <c r="A1396" s="24">
        <v>20.94</v>
      </c>
      <c r="B1396" s="70" t="s">
        <v>1390</v>
      </c>
      <c r="C1396" s="24" t="s">
        <v>1377</v>
      </c>
    </row>
    <row r="1397" spans="1:3">
      <c r="A1397" s="26">
        <v>52.12</v>
      </c>
      <c r="B1397" s="71" t="s">
        <v>1375</v>
      </c>
      <c r="C1397" s="26" t="s">
        <v>1377</v>
      </c>
    </row>
    <row r="1398" spans="1:3">
      <c r="A1398" s="24">
        <v>84.78</v>
      </c>
      <c r="B1398" s="70" t="s">
        <v>1384</v>
      </c>
      <c r="C1398" s="24" t="s">
        <v>1426</v>
      </c>
    </row>
    <row r="1399" spans="1:3">
      <c r="A1399" s="26">
        <v>34.53</v>
      </c>
      <c r="B1399" s="71" t="s">
        <v>1390</v>
      </c>
      <c r="C1399" s="26" t="s">
        <v>1377</v>
      </c>
    </row>
    <row r="1400" spans="1:3">
      <c r="A1400" s="24">
        <v>98.35</v>
      </c>
      <c r="B1400" s="70" t="s">
        <v>1390</v>
      </c>
      <c r="C1400" s="24" t="s">
        <v>1377</v>
      </c>
    </row>
    <row r="1401" spans="1:3">
      <c r="A1401" s="26">
        <v>5.51</v>
      </c>
      <c r="B1401" s="71" t="s">
        <v>1375</v>
      </c>
      <c r="C1401" s="26" t="s">
        <v>1377</v>
      </c>
    </row>
    <row r="1402" spans="1:3">
      <c r="A1402" s="24">
        <v>84.6</v>
      </c>
      <c r="B1402" s="70" t="s">
        <v>1384</v>
      </c>
      <c r="C1402" s="24" t="s">
        <v>1426</v>
      </c>
    </row>
    <row r="1403" spans="1:3">
      <c r="A1403" s="26">
        <v>41.72</v>
      </c>
      <c r="B1403" s="71" t="s">
        <v>1390</v>
      </c>
      <c r="C1403" s="26" t="s">
        <v>1377</v>
      </c>
    </row>
    <row r="1404" spans="1:3">
      <c r="A1404" s="24">
        <v>44.49</v>
      </c>
      <c r="B1404" s="70" t="s">
        <v>1384</v>
      </c>
      <c r="C1404" s="24" t="s">
        <v>1426</v>
      </c>
    </row>
    <row r="1405" spans="1:3">
      <c r="A1405" s="26">
        <v>38.229999999999997</v>
      </c>
      <c r="B1405" s="71" t="s">
        <v>1390</v>
      </c>
      <c r="C1405" s="26" t="s">
        <v>1377</v>
      </c>
    </row>
    <row r="1406" spans="1:3">
      <c r="A1406" s="24">
        <v>78.31</v>
      </c>
      <c r="B1406" s="70" t="s">
        <v>1390</v>
      </c>
      <c r="C1406" s="24" t="s">
        <v>1377</v>
      </c>
    </row>
    <row r="1407" spans="1:3">
      <c r="A1407" s="26">
        <v>88.7</v>
      </c>
      <c r="B1407" s="71" t="s">
        <v>1384</v>
      </c>
      <c r="C1407" s="26" t="s">
        <v>1381</v>
      </c>
    </row>
    <row r="1408" spans="1:3">
      <c r="A1408" s="24">
        <v>51.43</v>
      </c>
      <c r="B1408" s="70" t="s">
        <v>1384</v>
      </c>
      <c r="C1408" s="24" t="s">
        <v>1426</v>
      </c>
    </row>
    <row r="1409" spans="1:3">
      <c r="A1409" s="26">
        <v>71.569999999999993</v>
      </c>
      <c r="B1409" s="71" t="s">
        <v>1390</v>
      </c>
      <c r="C1409" s="26" t="s">
        <v>1377</v>
      </c>
    </row>
    <row r="1410" spans="1:3">
      <c r="A1410" s="24">
        <v>42.7</v>
      </c>
      <c r="B1410" s="70" t="s">
        <v>1375</v>
      </c>
      <c r="C1410" s="24" t="s">
        <v>1377</v>
      </c>
    </row>
    <row r="1411" spans="1:3">
      <c r="A1411" s="26">
        <v>79.09</v>
      </c>
      <c r="B1411" s="71" t="s">
        <v>1384</v>
      </c>
      <c r="C1411" s="26" t="s">
        <v>1426</v>
      </c>
    </row>
    <row r="1412" spans="1:3">
      <c r="A1412" s="24">
        <v>98.34</v>
      </c>
      <c r="B1412" s="70" t="s">
        <v>1390</v>
      </c>
      <c r="C1412" s="24" t="s">
        <v>1386</v>
      </c>
    </row>
    <row r="1413" spans="1:3">
      <c r="A1413" s="26">
        <v>3.86</v>
      </c>
      <c r="B1413" s="71" t="s">
        <v>1375</v>
      </c>
      <c r="C1413" s="26" t="s">
        <v>1377</v>
      </c>
    </row>
    <row r="1414" spans="1:3">
      <c r="A1414" s="24">
        <v>40.51</v>
      </c>
      <c r="B1414" s="70" t="s">
        <v>1390</v>
      </c>
      <c r="C1414" s="24" t="s">
        <v>1386</v>
      </c>
    </row>
    <row r="1415" spans="1:3">
      <c r="A1415" s="26">
        <v>92.41</v>
      </c>
      <c r="B1415" s="71" t="s">
        <v>1375</v>
      </c>
      <c r="C1415" s="26" t="s">
        <v>1426</v>
      </c>
    </row>
    <row r="1416" spans="1:3">
      <c r="A1416" s="24">
        <v>61.8</v>
      </c>
      <c r="B1416" s="70" t="s">
        <v>1390</v>
      </c>
      <c r="C1416" s="24" t="s">
        <v>1377</v>
      </c>
    </row>
    <row r="1417" spans="1:3">
      <c r="A1417" s="26">
        <v>18.87</v>
      </c>
      <c r="B1417" s="71" t="s">
        <v>1390</v>
      </c>
      <c r="C1417" s="26" t="s">
        <v>1426</v>
      </c>
    </row>
    <row r="1418" spans="1:3">
      <c r="A1418" s="24">
        <v>36.1</v>
      </c>
      <c r="B1418" s="70" t="s">
        <v>1384</v>
      </c>
      <c r="C1418" s="24" t="s">
        <v>1377</v>
      </c>
    </row>
    <row r="1419" spans="1:3">
      <c r="A1419" s="26">
        <v>50.53</v>
      </c>
      <c r="B1419" s="71" t="s">
        <v>1390</v>
      </c>
      <c r="C1419" s="26" t="s">
        <v>1386</v>
      </c>
    </row>
    <row r="1420" spans="1:3">
      <c r="A1420" s="24">
        <v>64.87</v>
      </c>
      <c r="B1420" s="70" t="s">
        <v>1375</v>
      </c>
      <c r="C1420" s="24" t="s">
        <v>1426</v>
      </c>
    </row>
    <row r="1421" spans="1:3">
      <c r="A1421" s="26">
        <v>19.600000000000001</v>
      </c>
      <c r="B1421" s="71" t="s">
        <v>1390</v>
      </c>
      <c r="C1421" s="26" t="s">
        <v>1377</v>
      </c>
    </row>
    <row r="1422" spans="1:3">
      <c r="A1422" s="24">
        <v>49.41</v>
      </c>
      <c r="B1422" s="70" t="s">
        <v>1384</v>
      </c>
      <c r="C1422" s="24" t="s">
        <v>1377</v>
      </c>
    </row>
    <row r="1423" spans="1:3">
      <c r="A1423" s="26">
        <v>80.959999999999994</v>
      </c>
      <c r="B1423" s="71" t="s">
        <v>1375</v>
      </c>
      <c r="C1423" s="26" t="s">
        <v>1377</v>
      </c>
    </row>
    <row r="1424" spans="1:3">
      <c r="A1424" s="24">
        <v>55.23</v>
      </c>
      <c r="B1424" s="70" t="s">
        <v>1384</v>
      </c>
      <c r="C1424" s="24" t="s">
        <v>1426</v>
      </c>
    </row>
    <row r="1425" spans="1:3">
      <c r="A1425" s="26">
        <v>69.22</v>
      </c>
      <c r="B1425" s="71" t="s">
        <v>1384</v>
      </c>
      <c r="C1425" s="26" t="s">
        <v>1377</v>
      </c>
    </row>
    <row r="1426" spans="1:3">
      <c r="A1426" s="24">
        <v>30.28</v>
      </c>
      <c r="B1426" s="70" t="s">
        <v>1384</v>
      </c>
      <c r="C1426" s="24" t="s">
        <v>1386</v>
      </c>
    </row>
    <row r="1427" spans="1:3">
      <c r="A1427" s="26">
        <v>44.65</v>
      </c>
      <c r="B1427" s="71" t="s">
        <v>1375</v>
      </c>
      <c r="C1427" s="26" t="s">
        <v>1377</v>
      </c>
    </row>
    <row r="1428" spans="1:3">
      <c r="A1428" s="24">
        <v>33.229999999999997</v>
      </c>
      <c r="B1428" s="70" t="s">
        <v>1375</v>
      </c>
      <c r="C1428" s="24" t="s">
        <v>1377</v>
      </c>
    </row>
    <row r="1429" spans="1:3">
      <c r="A1429" s="26">
        <v>31.37</v>
      </c>
      <c r="B1429" s="71" t="s">
        <v>1375</v>
      </c>
      <c r="C1429" s="26" t="s">
        <v>1377</v>
      </c>
    </row>
    <row r="1430" spans="1:3">
      <c r="A1430" s="24">
        <v>6.83</v>
      </c>
      <c r="B1430" s="70" t="s">
        <v>1384</v>
      </c>
      <c r="C1430" s="24" t="s">
        <v>1386</v>
      </c>
    </row>
    <row r="1431" spans="1:3">
      <c r="A1431" s="26">
        <v>69.010000000000005</v>
      </c>
      <c r="B1431" s="71" t="s">
        <v>1384</v>
      </c>
      <c r="C1431" s="26" t="s">
        <v>1381</v>
      </c>
    </row>
    <row r="1432" spans="1:3">
      <c r="A1432" s="24">
        <v>27.83</v>
      </c>
      <c r="B1432" s="70" t="s">
        <v>1390</v>
      </c>
      <c r="C1432" s="24" t="s">
        <v>1426</v>
      </c>
    </row>
    <row r="1433" spans="1:3">
      <c r="A1433" s="26">
        <v>55.58</v>
      </c>
      <c r="B1433" s="71" t="s">
        <v>1384</v>
      </c>
      <c r="C1433" s="26" t="s">
        <v>1381</v>
      </c>
    </row>
    <row r="1434" spans="1:3">
      <c r="A1434" s="24">
        <v>26.15</v>
      </c>
      <c r="B1434" s="70" t="s">
        <v>1384</v>
      </c>
      <c r="C1434" s="24" t="s">
        <v>1426</v>
      </c>
    </row>
    <row r="1435" spans="1:3">
      <c r="A1435" s="26">
        <v>70.94</v>
      </c>
      <c r="B1435" s="71" t="s">
        <v>1384</v>
      </c>
      <c r="C1435" s="26" t="s">
        <v>1377</v>
      </c>
    </row>
    <row r="1436" spans="1:3">
      <c r="A1436" s="24">
        <v>88.75</v>
      </c>
      <c r="B1436" s="70" t="s">
        <v>1375</v>
      </c>
      <c r="C1436" s="24" t="s">
        <v>1381</v>
      </c>
    </row>
    <row r="1437" spans="1:3">
      <c r="A1437" s="26">
        <v>39.82</v>
      </c>
      <c r="B1437" s="71" t="s">
        <v>1375</v>
      </c>
      <c r="C1437" s="26" t="s">
        <v>1381</v>
      </c>
    </row>
    <row r="1438" spans="1:3">
      <c r="A1438" s="24">
        <v>73.069999999999993</v>
      </c>
      <c r="B1438" s="70" t="s">
        <v>1375</v>
      </c>
      <c r="C1438" s="24" t="s">
        <v>1386</v>
      </c>
    </row>
    <row r="1439" spans="1:3">
      <c r="A1439" s="26">
        <v>88.59</v>
      </c>
      <c r="B1439" s="71" t="s">
        <v>1384</v>
      </c>
      <c r="C1439" s="26" t="s">
        <v>1377</v>
      </c>
    </row>
    <row r="1440" spans="1:3">
      <c r="A1440" s="24">
        <v>22.22</v>
      </c>
      <c r="B1440" s="70" t="s">
        <v>1384</v>
      </c>
      <c r="C1440" s="24" t="s">
        <v>1377</v>
      </c>
    </row>
    <row r="1441" spans="1:3">
      <c r="A1441" s="26">
        <v>75.599999999999994</v>
      </c>
      <c r="B1441" s="71" t="s">
        <v>1390</v>
      </c>
      <c r="C1441" s="26" t="s">
        <v>1426</v>
      </c>
    </row>
    <row r="1442" spans="1:3">
      <c r="A1442" s="24">
        <v>6.57</v>
      </c>
      <c r="B1442" s="70" t="s">
        <v>1390</v>
      </c>
      <c r="C1442" s="24" t="s">
        <v>1377</v>
      </c>
    </row>
    <row r="1443" spans="1:3">
      <c r="A1443" s="26">
        <v>66.42</v>
      </c>
      <c r="B1443" s="71" t="s">
        <v>1390</v>
      </c>
      <c r="C1443" s="26" t="s">
        <v>1386</v>
      </c>
    </row>
    <row r="1444" spans="1:3">
      <c r="A1444" s="24">
        <v>25.3</v>
      </c>
      <c r="B1444" s="70" t="s">
        <v>1384</v>
      </c>
      <c r="C1444" s="24" t="s">
        <v>1377</v>
      </c>
    </row>
    <row r="1445" spans="1:3">
      <c r="A1445" s="26">
        <v>94.96</v>
      </c>
      <c r="B1445" s="71" t="s">
        <v>1390</v>
      </c>
      <c r="C1445" s="26" t="s">
        <v>1377</v>
      </c>
    </row>
    <row r="1446" spans="1:3">
      <c r="A1446" s="24">
        <v>89.83</v>
      </c>
      <c r="B1446" s="70" t="s">
        <v>1375</v>
      </c>
      <c r="C1446" s="24" t="s">
        <v>1381</v>
      </c>
    </row>
    <row r="1447" spans="1:3">
      <c r="A1447" s="26">
        <v>68.709999999999994</v>
      </c>
      <c r="B1447" s="71" t="s">
        <v>1375</v>
      </c>
      <c r="C1447" s="26" t="s">
        <v>1377</v>
      </c>
    </row>
    <row r="1448" spans="1:3">
      <c r="A1448" s="24"/>
      <c r="B1448" s="70" t="s">
        <v>1384</v>
      </c>
      <c r="C1448" s="24" t="s">
        <v>1377</v>
      </c>
    </row>
    <row r="1449" spans="1:3">
      <c r="A1449" s="26">
        <v>82</v>
      </c>
      <c r="B1449" s="71" t="s">
        <v>1390</v>
      </c>
      <c r="C1449" s="26" t="s">
        <v>1381</v>
      </c>
    </row>
    <row r="1450" spans="1:3">
      <c r="A1450" s="24">
        <v>52.91</v>
      </c>
      <c r="B1450" s="70" t="s">
        <v>1384</v>
      </c>
      <c r="C1450" s="24" t="s">
        <v>1377</v>
      </c>
    </row>
    <row r="1451" spans="1:3">
      <c r="A1451" s="26">
        <v>97.11</v>
      </c>
      <c r="B1451" s="71" t="s">
        <v>1390</v>
      </c>
      <c r="C1451" s="26" t="s">
        <v>1377</v>
      </c>
    </row>
    <row r="1452" spans="1:3">
      <c r="A1452" s="24">
        <v>98.69</v>
      </c>
      <c r="B1452" s="70" t="s">
        <v>1375</v>
      </c>
      <c r="C1452" s="24" t="s">
        <v>1426</v>
      </c>
    </row>
    <row r="1453" spans="1:3">
      <c r="A1453" s="26">
        <v>82.64</v>
      </c>
      <c r="B1453" s="71" t="s">
        <v>1390</v>
      </c>
      <c r="C1453" s="26" t="s">
        <v>1381</v>
      </c>
    </row>
    <row r="1454" spans="1:3">
      <c r="A1454" s="24">
        <v>69.400000000000006</v>
      </c>
      <c r="B1454" s="70" t="s">
        <v>1390</v>
      </c>
      <c r="C1454" s="24" t="s">
        <v>1377</v>
      </c>
    </row>
    <row r="1455" spans="1:3">
      <c r="A1455" s="26">
        <v>84</v>
      </c>
      <c r="B1455" s="71" t="s">
        <v>1390</v>
      </c>
      <c r="C1455" s="26" t="s">
        <v>1426</v>
      </c>
    </row>
    <row r="1456" spans="1:3">
      <c r="A1456" s="24">
        <v>37.71</v>
      </c>
      <c r="B1456" s="70" t="s">
        <v>1390</v>
      </c>
      <c r="C1456" s="24" t="s">
        <v>1377</v>
      </c>
    </row>
    <row r="1457" spans="1:3">
      <c r="A1457" s="26">
        <v>50.98</v>
      </c>
      <c r="B1457" s="71" t="s">
        <v>1390</v>
      </c>
      <c r="C1457" s="26" t="s">
        <v>1377</v>
      </c>
    </row>
    <row r="1458" spans="1:3">
      <c r="A1458" s="24">
        <v>52.48</v>
      </c>
      <c r="B1458" s="70" t="s">
        <v>1384</v>
      </c>
      <c r="C1458" s="24" t="s">
        <v>1377</v>
      </c>
    </row>
    <row r="1459" spans="1:3">
      <c r="A1459" s="26">
        <v>33.29</v>
      </c>
      <c r="B1459" s="71" t="s">
        <v>1375</v>
      </c>
      <c r="C1459" s="26" t="s">
        <v>1386</v>
      </c>
    </row>
    <row r="1460" spans="1:3">
      <c r="A1460" s="24">
        <v>72.87</v>
      </c>
      <c r="B1460" s="70" t="s">
        <v>1384</v>
      </c>
      <c r="C1460" s="24" t="s">
        <v>1377</v>
      </c>
    </row>
    <row r="1461" spans="1:3">
      <c r="A1461" s="26">
        <v>5.73</v>
      </c>
      <c r="B1461" s="71" t="s">
        <v>1390</v>
      </c>
      <c r="C1461" s="26" t="s">
        <v>1426</v>
      </c>
    </row>
    <row r="1462" spans="1:3">
      <c r="A1462" s="24">
        <v>35.89</v>
      </c>
      <c r="B1462" s="70" t="s">
        <v>1384</v>
      </c>
      <c r="C1462" s="24" t="s">
        <v>1386</v>
      </c>
    </row>
    <row r="1463" spans="1:3">
      <c r="A1463" s="26">
        <v>53.86</v>
      </c>
      <c r="B1463" s="71" t="s">
        <v>1375</v>
      </c>
      <c r="C1463" s="26" t="s">
        <v>1386</v>
      </c>
    </row>
    <row r="1464" spans="1:3">
      <c r="A1464" s="24">
        <v>60.18</v>
      </c>
      <c r="B1464" s="70" t="s">
        <v>1390</v>
      </c>
      <c r="C1464" s="24" t="s">
        <v>1377</v>
      </c>
    </row>
    <row r="1465" spans="1:3">
      <c r="A1465" s="26">
        <v>24.6</v>
      </c>
      <c r="B1465" s="71" t="s">
        <v>1384</v>
      </c>
      <c r="C1465" s="26" t="s">
        <v>1377</v>
      </c>
    </row>
    <row r="1466" spans="1:3">
      <c r="A1466" s="24">
        <v>97.93</v>
      </c>
      <c r="B1466" s="70" t="s">
        <v>1390</v>
      </c>
      <c r="C1466" s="24" t="s">
        <v>1377</v>
      </c>
    </row>
    <row r="1467" spans="1:3">
      <c r="A1467" s="26">
        <v>71.67</v>
      </c>
      <c r="B1467" s="71" t="s">
        <v>1375</v>
      </c>
      <c r="C1467" s="26" t="s">
        <v>1377</v>
      </c>
    </row>
    <row r="1468" spans="1:3">
      <c r="A1468" s="24">
        <v>4.49</v>
      </c>
      <c r="B1468" s="70" t="s">
        <v>1390</v>
      </c>
      <c r="C1468" s="24" t="s">
        <v>1377</v>
      </c>
    </row>
    <row r="1469" spans="1:3">
      <c r="A1469" s="26">
        <v>11.87</v>
      </c>
      <c r="B1469" s="71" t="s">
        <v>1384</v>
      </c>
      <c r="C1469" s="26" t="s">
        <v>1377</v>
      </c>
    </row>
    <row r="1470" spans="1:3">
      <c r="A1470" s="24">
        <v>79.760000000000005</v>
      </c>
      <c r="B1470" s="70" t="s">
        <v>1390</v>
      </c>
      <c r="C1470" s="24" t="s">
        <v>1386</v>
      </c>
    </row>
    <row r="1471" spans="1:3">
      <c r="A1471" s="26">
        <v>75.569999999999993</v>
      </c>
      <c r="B1471" s="71" t="s">
        <v>1384</v>
      </c>
      <c r="C1471" s="26" t="s">
        <v>1386</v>
      </c>
    </row>
    <row r="1472" spans="1:3">
      <c r="A1472" s="24">
        <v>77.42</v>
      </c>
      <c r="B1472" s="70" t="s">
        <v>1390</v>
      </c>
      <c r="C1472" s="24" t="s">
        <v>1377</v>
      </c>
    </row>
    <row r="1473" spans="1:3">
      <c r="A1473" s="26">
        <v>23.6</v>
      </c>
      <c r="B1473" s="71" t="s">
        <v>1390</v>
      </c>
      <c r="C1473" s="26" t="s">
        <v>1377</v>
      </c>
    </row>
    <row r="1474" spans="1:3">
      <c r="A1474" s="24">
        <v>81.17</v>
      </c>
      <c r="B1474" s="70" t="s">
        <v>1375</v>
      </c>
      <c r="C1474" s="24" t="s">
        <v>1377</v>
      </c>
    </row>
    <row r="1475" spans="1:3">
      <c r="A1475" s="26">
        <v>27.12</v>
      </c>
      <c r="B1475" s="71" t="s">
        <v>1384</v>
      </c>
      <c r="C1475" s="26" t="s">
        <v>1377</v>
      </c>
    </row>
    <row r="1476" spans="1:3">
      <c r="A1476" s="24">
        <v>97.7</v>
      </c>
      <c r="B1476" s="70" t="s">
        <v>1375</v>
      </c>
      <c r="C1476" s="24" t="s">
        <v>1426</v>
      </c>
    </row>
    <row r="1477" spans="1:3">
      <c r="A1477" s="26">
        <v>79.930000000000007</v>
      </c>
      <c r="B1477" s="71" t="s">
        <v>1384</v>
      </c>
      <c r="C1477" s="26" t="s">
        <v>1386</v>
      </c>
    </row>
    <row r="1478" spans="1:3">
      <c r="A1478" s="24">
        <v>21.4</v>
      </c>
      <c r="B1478" s="70" t="s">
        <v>1384</v>
      </c>
      <c r="C1478" s="24" t="s">
        <v>1381</v>
      </c>
    </row>
    <row r="1479" spans="1:3">
      <c r="A1479" s="26">
        <v>38.82</v>
      </c>
      <c r="B1479" s="71" t="s">
        <v>1375</v>
      </c>
      <c r="C1479" s="26" t="s">
        <v>1386</v>
      </c>
    </row>
    <row r="1480" spans="1:3">
      <c r="A1480" s="24"/>
      <c r="B1480" s="70" t="s">
        <v>1390</v>
      </c>
      <c r="C1480" s="24" t="s">
        <v>1377</v>
      </c>
    </row>
    <row r="1481" spans="1:3">
      <c r="A1481" s="26">
        <v>24.49</v>
      </c>
      <c r="B1481" s="71" t="s">
        <v>1390</v>
      </c>
      <c r="C1481" s="26" t="s">
        <v>1377</v>
      </c>
    </row>
    <row r="1482" spans="1:3">
      <c r="A1482" s="24">
        <v>55.01</v>
      </c>
      <c r="B1482" s="70" t="s">
        <v>1375</v>
      </c>
      <c r="C1482" s="24" t="s">
        <v>1377</v>
      </c>
    </row>
    <row r="1483" spans="1:3">
      <c r="A1483" s="26">
        <v>33.520000000000003</v>
      </c>
      <c r="B1483" s="71" t="s">
        <v>1390</v>
      </c>
      <c r="C1483" s="26" t="s">
        <v>1377</v>
      </c>
    </row>
    <row r="1484" spans="1:3">
      <c r="A1484" s="24">
        <v>79.81</v>
      </c>
      <c r="B1484" s="70" t="s">
        <v>1375</v>
      </c>
      <c r="C1484" s="24" t="s">
        <v>1386</v>
      </c>
    </row>
    <row r="1485" spans="1:3">
      <c r="A1485" s="26">
        <v>13.21</v>
      </c>
      <c r="B1485" s="71" t="s">
        <v>1384</v>
      </c>
      <c r="C1485" s="26" t="s">
        <v>1377</v>
      </c>
    </row>
    <row r="1486" spans="1:3">
      <c r="A1486" s="24">
        <v>60.24</v>
      </c>
      <c r="B1486" s="70" t="s">
        <v>1384</v>
      </c>
      <c r="C1486" s="24" t="s">
        <v>1377</v>
      </c>
    </row>
    <row r="1487" spans="1:3">
      <c r="A1487" s="26">
        <v>46.09</v>
      </c>
      <c r="B1487" s="71" t="s">
        <v>1390</v>
      </c>
      <c r="C1487" s="26" t="s">
        <v>1426</v>
      </c>
    </row>
    <row r="1488" spans="1:3">
      <c r="A1488" s="24">
        <v>36.85</v>
      </c>
      <c r="B1488" s="70" t="s">
        <v>1375</v>
      </c>
      <c r="C1488" s="24" t="s">
        <v>1426</v>
      </c>
    </row>
    <row r="1489" spans="1:3">
      <c r="A1489" s="26">
        <v>9.07</v>
      </c>
      <c r="B1489" s="71" t="s">
        <v>1390</v>
      </c>
      <c r="C1489" s="26" t="s">
        <v>1386</v>
      </c>
    </row>
    <row r="1490" spans="1:3">
      <c r="A1490" s="24">
        <v>93.24</v>
      </c>
      <c r="B1490" s="70" t="s">
        <v>1384</v>
      </c>
      <c r="C1490" s="24" t="s">
        <v>1377</v>
      </c>
    </row>
    <row r="1491" spans="1:3">
      <c r="A1491" s="26">
        <v>31.04</v>
      </c>
      <c r="B1491" s="71" t="s">
        <v>1390</v>
      </c>
      <c r="C1491" s="26" t="s">
        <v>1377</v>
      </c>
    </row>
    <row r="1492" spans="1:3">
      <c r="A1492" s="24">
        <v>45.37</v>
      </c>
      <c r="B1492" s="70" t="s">
        <v>1384</v>
      </c>
      <c r="C1492" s="24" t="s">
        <v>1377</v>
      </c>
    </row>
    <row r="1493" spans="1:3">
      <c r="A1493" s="26">
        <v>67.16</v>
      </c>
      <c r="B1493" s="71" t="s">
        <v>1390</v>
      </c>
      <c r="C1493" s="26" t="s">
        <v>1386</v>
      </c>
    </row>
    <row r="1494" spans="1:3">
      <c r="A1494" s="24">
        <v>99.46</v>
      </c>
      <c r="B1494" s="70" t="s">
        <v>1375</v>
      </c>
      <c r="C1494" s="24" t="s">
        <v>1377</v>
      </c>
    </row>
    <row r="1495" spans="1:3">
      <c r="A1495" s="26">
        <v>39.31</v>
      </c>
      <c r="B1495" s="71" t="s">
        <v>1375</v>
      </c>
      <c r="C1495" s="26" t="s">
        <v>1377</v>
      </c>
    </row>
    <row r="1496" spans="1:3">
      <c r="A1496" s="24">
        <v>48.93</v>
      </c>
      <c r="B1496" s="70" t="s">
        <v>1384</v>
      </c>
      <c r="C1496" s="24" t="s">
        <v>1426</v>
      </c>
    </row>
    <row r="1497" spans="1:3">
      <c r="A1497" s="26">
        <v>68.63</v>
      </c>
      <c r="B1497" s="71" t="s">
        <v>1375</v>
      </c>
      <c r="C1497" s="26" t="s">
        <v>1377</v>
      </c>
    </row>
    <row r="1498" spans="1:3">
      <c r="A1498" s="24">
        <v>38.520000000000003</v>
      </c>
      <c r="B1498" s="70" t="s">
        <v>1375</v>
      </c>
      <c r="C1498" s="24" t="s">
        <v>1386</v>
      </c>
    </row>
    <row r="1499" spans="1:3">
      <c r="A1499" s="26">
        <v>88.43</v>
      </c>
      <c r="B1499" s="71" t="s">
        <v>1375</v>
      </c>
      <c r="C1499" s="26" t="s">
        <v>1377</v>
      </c>
    </row>
    <row r="1500" spans="1:3">
      <c r="A1500" s="24">
        <v>6.46</v>
      </c>
      <c r="B1500" s="70" t="s">
        <v>1384</v>
      </c>
      <c r="C1500" s="24" t="s">
        <v>1377</v>
      </c>
    </row>
    <row r="1501" spans="1:3">
      <c r="A1501" s="26">
        <v>23.95</v>
      </c>
      <c r="B1501" s="71" t="s">
        <v>1384</v>
      </c>
      <c r="C1501" s="26" t="s">
        <v>1377</v>
      </c>
    </row>
    <row r="1502" spans="1:3">
      <c r="A1502" s="24">
        <v>71.06</v>
      </c>
      <c r="B1502" s="70" t="s">
        <v>1375</v>
      </c>
      <c r="C1502" s="24" t="s">
        <v>1426</v>
      </c>
    </row>
    <row r="1503" spans="1:3">
      <c r="A1503" s="26">
        <v>35.020000000000003</v>
      </c>
      <c r="B1503" s="71" t="s">
        <v>1390</v>
      </c>
      <c r="C1503" s="26" t="s">
        <v>1426</v>
      </c>
    </row>
    <row r="1504" spans="1:3">
      <c r="A1504" s="24">
        <v>96.22</v>
      </c>
      <c r="B1504" s="70" t="s">
        <v>1384</v>
      </c>
      <c r="C1504" s="24" t="s">
        <v>1426</v>
      </c>
    </row>
    <row r="1505" spans="1:3">
      <c r="A1505" s="26">
        <v>76.25</v>
      </c>
      <c r="B1505" s="71" t="s">
        <v>1375</v>
      </c>
      <c r="C1505" s="26" t="s">
        <v>1377</v>
      </c>
    </row>
    <row r="1506" spans="1:3">
      <c r="A1506" s="24">
        <v>59.42</v>
      </c>
      <c r="B1506" s="70" t="s">
        <v>1390</v>
      </c>
      <c r="C1506" s="24" t="s">
        <v>1377</v>
      </c>
    </row>
    <row r="1507" spans="1:3">
      <c r="A1507" s="26">
        <v>54.45</v>
      </c>
      <c r="B1507" s="71" t="s">
        <v>1384</v>
      </c>
      <c r="C1507" s="26" t="s">
        <v>1386</v>
      </c>
    </row>
    <row r="1508" spans="1:3">
      <c r="A1508" s="24">
        <v>47.92</v>
      </c>
      <c r="B1508" s="70" t="s">
        <v>1384</v>
      </c>
      <c r="C1508" s="24" t="s">
        <v>1386</v>
      </c>
    </row>
    <row r="1509" spans="1:3">
      <c r="A1509" s="26">
        <v>33.090000000000003</v>
      </c>
      <c r="B1509" s="71" t="s">
        <v>1384</v>
      </c>
      <c r="C1509" s="26" t="s">
        <v>1386</v>
      </c>
    </row>
    <row r="1510" spans="1:3">
      <c r="A1510" s="24">
        <v>36.72</v>
      </c>
      <c r="B1510" s="70" t="s">
        <v>1375</v>
      </c>
      <c r="C1510" s="24" t="s">
        <v>1377</v>
      </c>
    </row>
    <row r="1511" spans="1:3">
      <c r="A1511" s="26">
        <v>32.630000000000003</v>
      </c>
      <c r="B1511" s="71" t="s">
        <v>1375</v>
      </c>
      <c r="C1511" s="26" t="s">
        <v>1377</v>
      </c>
    </row>
    <row r="1512" spans="1:3">
      <c r="A1512" s="24">
        <v>29.94</v>
      </c>
      <c r="B1512" s="70" t="s">
        <v>1375</v>
      </c>
      <c r="C1512" s="24" t="s">
        <v>1426</v>
      </c>
    </row>
    <row r="1513" spans="1:3">
      <c r="A1513" s="26">
        <v>64.78</v>
      </c>
      <c r="B1513" s="71" t="s">
        <v>1390</v>
      </c>
      <c r="C1513" s="26" t="s">
        <v>1377</v>
      </c>
    </row>
    <row r="1514" spans="1:3">
      <c r="A1514" s="24">
        <v>10.87</v>
      </c>
      <c r="B1514" s="70" t="s">
        <v>1390</v>
      </c>
      <c r="C1514" s="24" t="s">
        <v>1377</v>
      </c>
    </row>
    <row r="1515" spans="1:3">
      <c r="A1515" s="26">
        <v>57.57</v>
      </c>
      <c r="B1515" s="71" t="s">
        <v>1384</v>
      </c>
      <c r="C1515" s="26" t="s">
        <v>1386</v>
      </c>
    </row>
    <row r="1516" spans="1:3">
      <c r="A1516" s="24">
        <v>75.64</v>
      </c>
      <c r="B1516" s="70" t="s">
        <v>1384</v>
      </c>
      <c r="C1516" s="24" t="s">
        <v>1377</v>
      </c>
    </row>
    <row r="1517" spans="1:3">
      <c r="A1517" s="26">
        <v>60.55</v>
      </c>
      <c r="B1517" s="71" t="s">
        <v>1375</v>
      </c>
      <c r="C1517" s="26" t="s">
        <v>1381</v>
      </c>
    </row>
    <row r="1518" spans="1:3">
      <c r="A1518" s="24">
        <v>41.79</v>
      </c>
      <c r="B1518" s="70" t="s">
        <v>1390</v>
      </c>
      <c r="C1518" s="24" t="s">
        <v>1381</v>
      </c>
    </row>
    <row r="1519" spans="1:3">
      <c r="A1519" s="26">
        <v>43.99</v>
      </c>
      <c r="B1519" s="71" t="s">
        <v>1390</v>
      </c>
      <c r="C1519" s="26" t="s">
        <v>1386</v>
      </c>
    </row>
    <row r="1520" spans="1:3">
      <c r="A1520" s="24">
        <v>60.76</v>
      </c>
      <c r="B1520" s="70" t="s">
        <v>1384</v>
      </c>
      <c r="C1520" s="24" t="s">
        <v>1386</v>
      </c>
    </row>
    <row r="1521" spans="1:3">
      <c r="A1521" s="26">
        <v>92.88</v>
      </c>
      <c r="B1521" s="71" t="s">
        <v>1375</v>
      </c>
      <c r="C1521" s="26" t="s">
        <v>1377</v>
      </c>
    </row>
    <row r="1522" spans="1:3">
      <c r="A1522" s="24">
        <v>48.81</v>
      </c>
      <c r="B1522" s="70" t="s">
        <v>1375</v>
      </c>
      <c r="C1522" s="24" t="s">
        <v>1381</v>
      </c>
    </row>
    <row r="1523" spans="1:3">
      <c r="A1523" s="26">
        <v>6.25</v>
      </c>
      <c r="B1523" s="71" t="s">
        <v>1384</v>
      </c>
      <c r="C1523" s="26" t="s">
        <v>1381</v>
      </c>
    </row>
    <row r="1524" spans="1:3">
      <c r="A1524" s="24">
        <v>40.200000000000003</v>
      </c>
      <c r="B1524" s="70" t="s">
        <v>1384</v>
      </c>
      <c r="C1524" s="24" t="s">
        <v>1377</v>
      </c>
    </row>
    <row r="1525" spans="1:3">
      <c r="A1525" s="26">
        <v>61.47</v>
      </c>
      <c r="B1525" s="71" t="s">
        <v>1375</v>
      </c>
      <c r="C1525" s="26" t="s">
        <v>1377</v>
      </c>
    </row>
    <row r="1526" spans="1:3">
      <c r="A1526" s="24">
        <v>78.959999999999994</v>
      </c>
      <c r="B1526" s="70" t="s">
        <v>1375</v>
      </c>
      <c r="C1526" s="24" t="s">
        <v>1386</v>
      </c>
    </row>
    <row r="1527" spans="1:3">
      <c r="A1527" s="26">
        <v>5.23</v>
      </c>
      <c r="B1527" s="71" t="s">
        <v>1384</v>
      </c>
      <c r="C1527" s="26" t="s">
        <v>1377</v>
      </c>
    </row>
    <row r="1528" spans="1:3">
      <c r="A1528" s="24">
        <v>50.82</v>
      </c>
      <c r="B1528" s="70" t="s">
        <v>1375</v>
      </c>
      <c r="C1528" s="24" t="s">
        <v>1381</v>
      </c>
    </row>
    <row r="1529" spans="1:3">
      <c r="A1529" s="26">
        <v>72.69</v>
      </c>
      <c r="B1529" s="71" t="s">
        <v>1384</v>
      </c>
      <c r="C1529" s="26" t="s">
        <v>1377</v>
      </c>
    </row>
    <row r="1530" spans="1:3">
      <c r="A1530" s="24">
        <v>85.51</v>
      </c>
      <c r="B1530" s="70" t="s">
        <v>1375</v>
      </c>
      <c r="C1530" s="24" t="s">
        <v>1377</v>
      </c>
    </row>
    <row r="1531" spans="1:3">
      <c r="A1531" s="26">
        <v>2.95</v>
      </c>
      <c r="B1531" s="71" t="s">
        <v>1384</v>
      </c>
      <c r="C1531" s="26" t="s">
        <v>1386</v>
      </c>
    </row>
    <row r="1532" spans="1:3">
      <c r="A1532" s="24">
        <v>3.14</v>
      </c>
      <c r="B1532" s="70" t="s">
        <v>1375</v>
      </c>
      <c r="C1532" s="24" t="s">
        <v>1377</v>
      </c>
    </row>
    <row r="1533" spans="1:3">
      <c r="A1533" s="26">
        <v>10.49</v>
      </c>
      <c r="B1533" s="71" t="s">
        <v>1375</v>
      </c>
      <c r="C1533" s="26" t="s">
        <v>1377</v>
      </c>
    </row>
    <row r="1534" spans="1:3">
      <c r="A1534" s="24">
        <v>89.64</v>
      </c>
      <c r="B1534" s="70" t="s">
        <v>1384</v>
      </c>
      <c r="C1534" s="24" t="s">
        <v>1377</v>
      </c>
    </row>
    <row r="1535" spans="1:3">
      <c r="A1535" s="26">
        <v>80.28</v>
      </c>
      <c r="B1535" s="71" t="s">
        <v>1390</v>
      </c>
      <c r="C1535" s="26" t="s">
        <v>1377</v>
      </c>
    </row>
    <row r="1536" spans="1:3">
      <c r="A1536" s="24">
        <v>87.57</v>
      </c>
      <c r="B1536" s="70" t="s">
        <v>1390</v>
      </c>
      <c r="C1536" s="24" t="s">
        <v>1377</v>
      </c>
    </row>
    <row r="1537" spans="1:3">
      <c r="A1537" s="26">
        <v>25.36</v>
      </c>
      <c r="B1537" s="71" t="s">
        <v>1375</v>
      </c>
      <c r="C1537" s="26" t="s">
        <v>1381</v>
      </c>
    </row>
    <row r="1538" spans="1:3">
      <c r="A1538" s="24">
        <v>46.36</v>
      </c>
      <c r="B1538" s="70" t="s">
        <v>1384</v>
      </c>
      <c r="C1538" s="24" t="s">
        <v>1377</v>
      </c>
    </row>
    <row r="1539" spans="1:3">
      <c r="A1539" s="26">
        <v>68.900000000000006</v>
      </c>
      <c r="B1539" s="71" t="s">
        <v>1384</v>
      </c>
      <c r="C1539" s="26" t="s">
        <v>1381</v>
      </c>
    </row>
    <row r="1540" spans="1:3">
      <c r="A1540" s="24">
        <v>22.44</v>
      </c>
      <c r="B1540" s="70" t="s">
        <v>1390</v>
      </c>
      <c r="C1540" s="24" t="s">
        <v>1377</v>
      </c>
    </row>
    <row r="1541" spans="1:3">
      <c r="A1541" s="26">
        <v>52.78</v>
      </c>
      <c r="B1541" s="71" t="s">
        <v>1390</v>
      </c>
      <c r="C1541" s="26" t="s">
        <v>1381</v>
      </c>
    </row>
    <row r="1542" spans="1:3">
      <c r="A1542" s="24">
        <v>38.799999999999997</v>
      </c>
      <c r="B1542" s="70" t="s">
        <v>1390</v>
      </c>
      <c r="C1542" s="24" t="s">
        <v>1377</v>
      </c>
    </row>
    <row r="1543" spans="1:3">
      <c r="A1543" s="26">
        <v>98.37</v>
      </c>
      <c r="B1543" s="71" t="s">
        <v>1390</v>
      </c>
      <c r="C1543" s="26" t="s">
        <v>1381</v>
      </c>
    </row>
    <row r="1544" spans="1:3">
      <c r="A1544" s="24">
        <v>71.48</v>
      </c>
      <c r="B1544" s="70" t="s">
        <v>1390</v>
      </c>
      <c r="C1544" s="24" t="s">
        <v>1377</v>
      </c>
    </row>
    <row r="1545" spans="1:3">
      <c r="A1545" s="26">
        <v>55.31</v>
      </c>
      <c r="B1545" s="71" t="s">
        <v>1390</v>
      </c>
      <c r="C1545" s="26" t="s">
        <v>1377</v>
      </c>
    </row>
    <row r="1546" spans="1:3">
      <c r="A1546" s="24">
        <v>9.32</v>
      </c>
      <c r="B1546" s="70" t="s">
        <v>1384</v>
      </c>
      <c r="C1546" s="24" t="s">
        <v>1386</v>
      </c>
    </row>
    <row r="1547" spans="1:3">
      <c r="A1547" s="26">
        <v>2.61</v>
      </c>
      <c r="B1547" s="71" t="s">
        <v>1384</v>
      </c>
      <c r="C1547" s="26" t="s">
        <v>1426</v>
      </c>
    </row>
    <row r="1548" spans="1:3">
      <c r="A1548" s="24">
        <v>10.84</v>
      </c>
      <c r="B1548" s="70" t="s">
        <v>1384</v>
      </c>
      <c r="C1548" s="24" t="s">
        <v>1377</v>
      </c>
    </row>
    <row r="1549" spans="1:3">
      <c r="A1549" s="26">
        <v>14.71</v>
      </c>
      <c r="B1549" s="71" t="s">
        <v>1384</v>
      </c>
      <c r="C1549" s="26" t="s">
        <v>1426</v>
      </c>
    </row>
    <row r="1550" spans="1:3">
      <c r="A1550" s="24">
        <v>57.23</v>
      </c>
      <c r="B1550" s="70" t="s">
        <v>1384</v>
      </c>
      <c r="C1550" s="24" t="s">
        <v>1386</v>
      </c>
    </row>
    <row r="1551" spans="1:3">
      <c r="A1551" s="26">
        <v>77.47</v>
      </c>
      <c r="B1551" s="71" t="s">
        <v>1384</v>
      </c>
      <c r="C1551" s="26" t="s">
        <v>1386</v>
      </c>
    </row>
    <row r="1552" spans="1:3">
      <c r="A1552" s="24">
        <v>57.07</v>
      </c>
      <c r="B1552" s="70" t="s">
        <v>1390</v>
      </c>
      <c r="C1552" s="24" t="s">
        <v>1377</v>
      </c>
    </row>
    <row r="1553" spans="1:3">
      <c r="A1553" s="26">
        <v>45.78</v>
      </c>
      <c r="B1553" s="71" t="s">
        <v>1384</v>
      </c>
      <c r="C1553" s="26" t="s">
        <v>1377</v>
      </c>
    </row>
    <row r="1554" spans="1:3">
      <c r="A1554" s="24">
        <v>36.58</v>
      </c>
      <c r="B1554" s="70" t="s">
        <v>1384</v>
      </c>
      <c r="C1554" s="24" t="s">
        <v>1377</v>
      </c>
    </row>
    <row r="1555" spans="1:3">
      <c r="A1555" s="26">
        <v>43.7</v>
      </c>
      <c r="B1555" s="71" t="s">
        <v>1375</v>
      </c>
      <c r="C1555" s="26" t="s">
        <v>1386</v>
      </c>
    </row>
    <row r="1556" spans="1:3">
      <c r="A1556" s="24">
        <v>38.78</v>
      </c>
      <c r="B1556" s="70" t="s">
        <v>1390</v>
      </c>
      <c r="C1556" s="24" t="s">
        <v>1426</v>
      </c>
    </row>
    <row r="1557" spans="1:3">
      <c r="A1557" s="26">
        <v>54.13</v>
      </c>
      <c r="B1557" s="71" t="s">
        <v>1375</v>
      </c>
      <c r="C1557" s="26" t="s">
        <v>1377</v>
      </c>
    </row>
    <row r="1558" spans="1:3">
      <c r="A1558" s="24">
        <v>16.100000000000001</v>
      </c>
      <c r="B1558" s="70" t="s">
        <v>1390</v>
      </c>
      <c r="C1558" s="24" t="s">
        <v>1377</v>
      </c>
    </row>
    <row r="1559" spans="1:3">
      <c r="A1559" s="26">
        <v>87.46</v>
      </c>
      <c r="B1559" s="71" t="s">
        <v>1384</v>
      </c>
      <c r="C1559" s="26" t="s">
        <v>1377</v>
      </c>
    </row>
    <row r="1560" spans="1:3">
      <c r="A1560" s="24"/>
      <c r="B1560" s="70" t="s">
        <v>1384</v>
      </c>
      <c r="C1560" s="24" t="s">
        <v>1377</v>
      </c>
    </row>
    <row r="1561" spans="1:3">
      <c r="A1561" s="26">
        <v>63.98</v>
      </c>
      <c r="B1561" s="71" t="s">
        <v>1375</v>
      </c>
      <c r="C1561" s="26" t="s">
        <v>1377</v>
      </c>
    </row>
    <row r="1562" spans="1:3">
      <c r="A1562" s="24">
        <v>66.400000000000006</v>
      </c>
      <c r="B1562" s="70" t="s">
        <v>1375</v>
      </c>
      <c r="C1562" s="24" t="s">
        <v>1426</v>
      </c>
    </row>
    <row r="1563" spans="1:3">
      <c r="A1563" s="26">
        <v>97.69</v>
      </c>
      <c r="B1563" s="71" t="s">
        <v>1390</v>
      </c>
      <c r="C1563" s="26" t="s">
        <v>1386</v>
      </c>
    </row>
    <row r="1564" spans="1:3">
      <c r="A1564" s="24">
        <v>61.73</v>
      </c>
      <c r="B1564" s="70" t="s">
        <v>1390</v>
      </c>
      <c r="C1564" s="24" t="s">
        <v>1377</v>
      </c>
    </row>
    <row r="1565" spans="1:3">
      <c r="A1565" s="26">
        <v>96.38</v>
      </c>
      <c r="B1565" s="71" t="s">
        <v>1375</v>
      </c>
      <c r="C1565" s="26" t="s">
        <v>1377</v>
      </c>
    </row>
    <row r="1566" spans="1:3">
      <c r="A1566" s="24">
        <v>68.86</v>
      </c>
      <c r="B1566" s="70" t="s">
        <v>1384</v>
      </c>
      <c r="C1566" s="24" t="s">
        <v>1426</v>
      </c>
    </row>
    <row r="1567" spans="1:3">
      <c r="A1567" s="26">
        <v>28.81</v>
      </c>
      <c r="B1567" s="71" t="s">
        <v>1384</v>
      </c>
      <c r="C1567" s="26" t="s">
        <v>1377</v>
      </c>
    </row>
    <row r="1568" spans="1:3">
      <c r="A1568" s="24">
        <v>98.83</v>
      </c>
      <c r="B1568" s="70" t="s">
        <v>1384</v>
      </c>
      <c r="C1568" s="24" t="s">
        <v>1377</v>
      </c>
    </row>
    <row r="1569" spans="1:3">
      <c r="A1569" s="26">
        <v>11.22</v>
      </c>
      <c r="B1569" s="71" t="s">
        <v>1390</v>
      </c>
      <c r="C1569" s="26" t="s">
        <v>1377</v>
      </c>
    </row>
    <row r="1570" spans="1:3">
      <c r="A1570" s="24">
        <v>34.08</v>
      </c>
      <c r="B1570" s="70" t="s">
        <v>1375</v>
      </c>
      <c r="C1570" s="24" t="s">
        <v>1426</v>
      </c>
    </row>
    <row r="1571" spans="1:3">
      <c r="A1571" s="26">
        <v>77.84</v>
      </c>
      <c r="B1571" s="71" t="s">
        <v>1375</v>
      </c>
      <c r="C1571" s="26" t="s">
        <v>1377</v>
      </c>
    </row>
    <row r="1572" spans="1:3">
      <c r="A1572" s="24">
        <v>72.209999999999994</v>
      </c>
      <c r="B1572" s="70" t="s">
        <v>1384</v>
      </c>
      <c r="C1572" s="24" t="s">
        <v>1377</v>
      </c>
    </row>
    <row r="1573" spans="1:3">
      <c r="A1573" s="26">
        <v>72.05</v>
      </c>
      <c r="B1573" s="71" t="s">
        <v>1375</v>
      </c>
      <c r="C1573" s="26" t="s">
        <v>1377</v>
      </c>
    </row>
    <row r="1574" spans="1:3">
      <c r="A1574" s="24">
        <v>66.709999999999994</v>
      </c>
      <c r="B1574" s="70" t="s">
        <v>1375</v>
      </c>
      <c r="C1574" s="24" t="s">
        <v>1377</v>
      </c>
    </row>
    <row r="1575" spans="1:3">
      <c r="A1575" s="26">
        <v>37.159999999999997</v>
      </c>
      <c r="B1575" s="71" t="s">
        <v>1384</v>
      </c>
      <c r="C1575" s="26" t="s">
        <v>1377</v>
      </c>
    </row>
    <row r="1576" spans="1:3">
      <c r="A1576" s="24"/>
      <c r="B1576" s="70" t="s">
        <v>1390</v>
      </c>
      <c r="C1576" s="24" t="s">
        <v>1377</v>
      </c>
    </row>
    <row r="1577" spans="1:3">
      <c r="A1577" s="26">
        <v>84.85</v>
      </c>
      <c r="B1577" s="71" t="s">
        <v>1384</v>
      </c>
      <c r="C1577" s="26" t="s">
        <v>1381</v>
      </c>
    </row>
    <row r="1578" spans="1:3">
      <c r="A1578" s="24">
        <v>13.49</v>
      </c>
      <c r="B1578" s="70" t="s">
        <v>1375</v>
      </c>
      <c r="C1578" s="24" t="s">
        <v>1377</v>
      </c>
    </row>
    <row r="1579" spans="1:3">
      <c r="A1579" s="26">
        <v>8.31</v>
      </c>
      <c r="B1579" s="71" t="s">
        <v>1375</v>
      </c>
      <c r="C1579" s="26" t="s">
        <v>1381</v>
      </c>
    </row>
    <row r="1580" spans="1:3">
      <c r="A1580" s="24">
        <v>65.86</v>
      </c>
      <c r="B1580" s="70" t="s">
        <v>1384</v>
      </c>
      <c r="C1580" s="24" t="s">
        <v>1377</v>
      </c>
    </row>
    <row r="1581" spans="1:3">
      <c r="A1581" s="26">
        <v>20.47</v>
      </c>
      <c r="B1581" s="71" t="s">
        <v>1384</v>
      </c>
      <c r="C1581" s="26" t="s">
        <v>1377</v>
      </c>
    </row>
    <row r="1582" spans="1:3">
      <c r="A1582" s="24">
        <v>42.48</v>
      </c>
      <c r="B1582" s="70" t="s">
        <v>1390</v>
      </c>
      <c r="C1582" s="24" t="s">
        <v>1386</v>
      </c>
    </row>
    <row r="1583" spans="1:3">
      <c r="A1583" s="26">
        <v>7.25</v>
      </c>
      <c r="B1583" s="71" t="s">
        <v>1375</v>
      </c>
      <c r="C1583" s="26" t="s">
        <v>1386</v>
      </c>
    </row>
    <row r="1584" spans="1:3">
      <c r="A1584" s="24">
        <v>32.369999999999997</v>
      </c>
      <c r="B1584" s="70" t="s">
        <v>1384</v>
      </c>
      <c r="C1584" s="24" t="s">
        <v>1426</v>
      </c>
    </row>
    <row r="1585" spans="1:3">
      <c r="A1585" s="26">
        <v>66.2</v>
      </c>
      <c r="B1585" s="71" t="s">
        <v>1384</v>
      </c>
      <c r="C1585" s="26" t="s">
        <v>1377</v>
      </c>
    </row>
    <row r="1586" spans="1:3">
      <c r="A1586" s="24">
        <v>84.72</v>
      </c>
      <c r="B1586" s="70" t="s">
        <v>1375</v>
      </c>
      <c r="C1586" s="24" t="s">
        <v>1426</v>
      </c>
    </row>
    <row r="1587" spans="1:3">
      <c r="A1587" s="26">
        <v>12.18</v>
      </c>
      <c r="B1587" s="71" t="s">
        <v>1390</v>
      </c>
      <c r="C1587" s="26" t="s">
        <v>1377</v>
      </c>
    </row>
    <row r="1588" spans="1:3">
      <c r="A1588" s="24">
        <v>32.409999999999997</v>
      </c>
      <c r="B1588" s="70" t="s">
        <v>1375</v>
      </c>
      <c r="C1588" s="24" t="s">
        <v>1381</v>
      </c>
    </row>
    <row r="1589" spans="1:3">
      <c r="A1589" s="26">
        <v>69.12</v>
      </c>
      <c r="B1589" s="71" t="s">
        <v>1384</v>
      </c>
      <c r="C1589" s="26" t="s">
        <v>1377</v>
      </c>
    </row>
    <row r="1590" spans="1:3">
      <c r="A1590" s="24">
        <v>33.08</v>
      </c>
      <c r="B1590" s="70" t="s">
        <v>1384</v>
      </c>
      <c r="C1590" s="24" t="s">
        <v>1381</v>
      </c>
    </row>
    <row r="1591" spans="1:3">
      <c r="A1591" s="26">
        <v>97.7</v>
      </c>
      <c r="B1591" s="71" t="s">
        <v>1375</v>
      </c>
      <c r="C1591" s="26" t="s">
        <v>1381</v>
      </c>
    </row>
    <row r="1592" spans="1:3">
      <c r="A1592" s="24">
        <v>22.62</v>
      </c>
      <c r="B1592" s="70" t="s">
        <v>1384</v>
      </c>
      <c r="C1592" s="24" t="s">
        <v>1377</v>
      </c>
    </row>
    <row r="1593" spans="1:3">
      <c r="A1593" s="26">
        <v>54.76</v>
      </c>
      <c r="B1593" s="71" t="s">
        <v>1384</v>
      </c>
      <c r="C1593" s="26" t="s">
        <v>1377</v>
      </c>
    </row>
    <row r="1594" spans="1:3">
      <c r="A1594" s="24">
        <v>88.91</v>
      </c>
      <c r="B1594" s="70" t="s">
        <v>1384</v>
      </c>
      <c r="C1594" s="24" t="s">
        <v>1386</v>
      </c>
    </row>
    <row r="1595" spans="1:3">
      <c r="A1595" s="26">
        <v>14.24</v>
      </c>
      <c r="B1595" s="71" t="s">
        <v>1375</v>
      </c>
      <c r="C1595" s="26" t="s">
        <v>1377</v>
      </c>
    </row>
    <row r="1596" spans="1:3">
      <c r="A1596" s="24"/>
      <c r="B1596" s="70" t="s">
        <v>1375</v>
      </c>
      <c r="C1596" s="24" t="s">
        <v>1426</v>
      </c>
    </row>
    <row r="1597" spans="1:3">
      <c r="A1597" s="26"/>
      <c r="B1597" s="71" t="s">
        <v>1384</v>
      </c>
      <c r="C1597" s="26" t="s">
        <v>1386</v>
      </c>
    </row>
    <row r="1598" spans="1:3">
      <c r="A1598" s="24">
        <v>4.79</v>
      </c>
      <c r="B1598" s="70" t="s">
        <v>1375</v>
      </c>
      <c r="C1598" s="24" t="s">
        <v>1381</v>
      </c>
    </row>
    <row r="1599" spans="1:3">
      <c r="A1599" s="26">
        <v>98.08</v>
      </c>
      <c r="B1599" s="71" t="s">
        <v>1384</v>
      </c>
      <c r="C1599" s="26" t="s">
        <v>1377</v>
      </c>
    </row>
    <row r="1600" spans="1:3">
      <c r="A1600" s="24">
        <v>47.65</v>
      </c>
      <c r="B1600" s="70" t="s">
        <v>1390</v>
      </c>
      <c r="C1600" s="24" t="s">
        <v>1426</v>
      </c>
    </row>
    <row r="1601" spans="1:3">
      <c r="A1601" s="26">
        <v>46.97</v>
      </c>
      <c r="B1601" s="71" t="s">
        <v>1390</v>
      </c>
      <c r="C1601" s="26" t="s">
        <v>1377</v>
      </c>
    </row>
    <row r="1602" spans="1:3">
      <c r="A1602" s="24">
        <v>52.06</v>
      </c>
      <c r="B1602" s="70" t="s">
        <v>1384</v>
      </c>
      <c r="C1602" s="24" t="s">
        <v>1377</v>
      </c>
    </row>
    <row r="1603" spans="1:3">
      <c r="A1603" s="26">
        <v>71.13</v>
      </c>
      <c r="B1603" s="71" t="s">
        <v>1384</v>
      </c>
      <c r="C1603" s="26" t="s">
        <v>1377</v>
      </c>
    </row>
    <row r="1604" spans="1:3">
      <c r="A1604" s="24">
        <v>74.28</v>
      </c>
      <c r="B1604" s="70" t="s">
        <v>1375</v>
      </c>
      <c r="C1604" s="24" t="s">
        <v>1426</v>
      </c>
    </row>
    <row r="1605" spans="1:3">
      <c r="A1605" s="26">
        <v>51.15</v>
      </c>
      <c r="B1605" s="71" t="s">
        <v>1375</v>
      </c>
      <c r="C1605" s="26" t="s">
        <v>1377</v>
      </c>
    </row>
    <row r="1606" spans="1:3">
      <c r="A1606" s="24">
        <v>26.22</v>
      </c>
      <c r="B1606" s="70" t="s">
        <v>1384</v>
      </c>
      <c r="C1606" s="24" t="s">
        <v>1381</v>
      </c>
    </row>
    <row r="1607" spans="1:3">
      <c r="A1607" s="26">
        <v>99.17</v>
      </c>
      <c r="B1607" s="71" t="s">
        <v>1390</v>
      </c>
      <c r="C1607" s="26" t="s">
        <v>1377</v>
      </c>
    </row>
    <row r="1608" spans="1:3">
      <c r="A1608" s="24">
        <v>61.12</v>
      </c>
      <c r="B1608" s="70" t="s">
        <v>1390</v>
      </c>
      <c r="C1608" s="24" t="s">
        <v>1377</v>
      </c>
    </row>
    <row r="1609" spans="1:3">
      <c r="A1609" s="26">
        <v>76.94</v>
      </c>
      <c r="B1609" s="71" t="s">
        <v>1375</v>
      </c>
      <c r="C1609" s="26" t="s">
        <v>1426</v>
      </c>
    </row>
    <row r="1610" spans="1:3">
      <c r="A1610" s="24">
        <v>18.97</v>
      </c>
      <c r="B1610" s="70" t="s">
        <v>1384</v>
      </c>
      <c r="C1610" s="24" t="s">
        <v>1377</v>
      </c>
    </row>
    <row r="1611" spans="1:3">
      <c r="A1611" s="26">
        <v>63.93</v>
      </c>
      <c r="B1611" s="71" t="s">
        <v>1390</v>
      </c>
      <c r="C1611" s="26" t="s">
        <v>1426</v>
      </c>
    </row>
    <row r="1612" spans="1:3">
      <c r="A1612" s="24">
        <v>58.15</v>
      </c>
      <c r="B1612" s="70" t="s">
        <v>1375</v>
      </c>
      <c r="C1612" s="24" t="s">
        <v>1377</v>
      </c>
    </row>
    <row r="1613" spans="1:3">
      <c r="A1613" s="26">
        <v>73.650000000000006</v>
      </c>
      <c r="B1613" s="71" t="s">
        <v>1375</v>
      </c>
      <c r="C1613" s="26" t="s">
        <v>1381</v>
      </c>
    </row>
    <row r="1614" spans="1:3">
      <c r="A1614" s="24">
        <v>25.03</v>
      </c>
      <c r="B1614" s="70" t="s">
        <v>1390</v>
      </c>
      <c r="C1614" s="24" t="s">
        <v>1386</v>
      </c>
    </row>
    <row r="1615" spans="1:3">
      <c r="A1615" s="26">
        <v>68.72</v>
      </c>
      <c r="B1615" s="71" t="s">
        <v>1375</v>
      </c>
      <c r="C1615" s="26" t="s">
        <v>1377</v>
      </c>
    </row>
    <row r="1616" spans="1:3">
      <c r="A1616" s="24">
        <v>77.349999999999994</v>
      </c>
      <c r="B1616" s="70" t="s">
        <v>1390</v>
      </c>
      <c r="C1616" s="24" t="s">
        <v>1377</v>
      </c>
    </row>
    <row r="1617" spans="1:3">
      <c r="A1617" s="26">
        <v>21.72</v>
      </c>
      <c r="B1617" s="71" t="s">
        <v>1390</v>
      </c>
      <c r="C1617" s="26" t="s">
        <v>1377</v>
      </c>
    </row>
    <row r="1618" spans="1:3">
      <c r="A1618" s="24">
        <v>98.64</v>
      </c>
      <c r="B1618" s="70" t="s">
        <v>1390</v>
      </c>
      <c r="C1618" s="24" t="s">
        <v>1381</v>
      </c>
    </row>
    <row r="1619" spans="1:3">
      <c r="A1619" s="26">
        <v>10.3</v>
      </c>
      <c r="B1619" s="71" t="s">
        <v>1375</v>
      </c>
      <c r="C1619" s="26" t="s">
        <v>1377</v>
      </c>
    </row>
    <row r="1620" spans="1:3">
      <c r="A1620" s="24">
        <v>50.6</v>
      </c>
      <c r="B1620" s="70" t="s">
        <v>1390</v>
      </c>
      <c r="C1620" s="24" t="s">
        <v>1377</v>
      </c>
    </row>
    <row r="1621" spans="1:3">
      <c r="A1621" s="26">
        <v>16.7</v>
      </c>
      <c r="B1621" s="71" t="s">
        <v>1384</v>
      </c>
      <c r="C1621" s="26" t="s">
        <v>1377</v>
      </c>
    </row>
    <row r="1622" spans="1:3">
      <c r="A1622" s="24">
        <v>49.24</v>
      </c>
      <c r="B1622" s="70" t="s">
        <v>1375</v>
      </c>
      <c r="C1622" s="24" t="s">
        <v>1386</v>
      </c>
    </row>
    <row r="1623" spans="1:3">
      <c r="A1623" s="26">
        <v>12.24</v>
      </c>
      <c r="B1623" s="71" t="s">
        <v>1375</v>
      </c>
      <c r="C1623" s="26" t="s">
        <v>1377</v>
      </c>
    </row>
    <row r="1624" spans="1:3">
      <c r="A1624" s="24">
        <v>60.11</v>
      </c>
      <c r="B1624" s="70" t="s">
        <v>1390</v>
      </c>
      <c r="C1624" s="24" t="s">
        <v>1426</v>
      </c>
    </row>
    <row r="1625" spans="1:3">
      <c r="A1625" s="26"/>
      <c r="B1625" s="71" t="s">
        <v>1384</v>
      </c>
      <c r="C1625" s="26" t="s">
        <v>1381</v>
      </c>
    </row>
    <row r="1626" spans="1:3">
      <c r="A1626" s="24">
        <v>6.05</v>
      </c>
      <c r="B1626" s="70" t="s">
        <v>1375</v>
      </c>
      <c r="C1626" s="24" t="s">
        <v>1377</v>
      </c>
    </row>
    <row r="1627" spans="1:3">
      <c r="A1627" s="26">
        <v>49.33</v>
      </c>
      <c r="B1627" s="71" t="s">
        <v>1384</v>
      </c>
      <c r="C1627" s="26" t="s">
        <v>1381</v>
      </c>
    </row>
    <row r="1628" spans="1:3">
      <c r="A1628" s="24">
        <v>72.37</v>
      </c>
      <c r="B1628" s="70" t="s">
        <v>1375</v>
      </c>
      <c r="C1628" s="24" t="s">
        <v>1377</v>
      </c>
    </row>
    <row r="1629" spans="1:3">
      <c r="A1629" s="26">
        <v>46.33</v>
      </c>
      <c r="B1629" s="71" t="s">
        <v>1384</v>
      </c>
      <c r="C1629" s="26" t="s">
        <v>1381</v>
      </c>
    </row>
    <row r="1630" spans="1:3">
      <c r="A1630" s="24">
        <v>84.99</v>
      </c>
      <c r="B1630" s="70" t="s">
        <v>1390</v>
      </c>
      <c r="C1630" s="24" t="s">
        <v>1377</v>
      </c>
    </row>
    <row r="1631" spans="1:3">
      <c r="A1631" s="26">
        <v>85.66</v>
      </c>
      <c r="B1631" s="71" t="s">
        <v>1390</v>
      </c>
      <c r="C1631" s="26" t="s">
        <v>1386</v>
      </c>
    </row>
    <row r="1632" spans="1:3">
      <c r="A1632" s="24">
        <v>86.72</v>
      </c>
      <c r="B1632" s="70" t="s">
        <v>1384</v>
      </c>
      <c r="C1632" s="24" t="s">
        <v>1377</v>
      </c>
    </row>
    <row r="1633" spans="1:3">
      <c r="A1633" s="26">
        <v>54.01</v>
      </c>
      <c r="B1633" s="71" t="s">
        <v>1390</v>
      </c>
      <c r="C1633" s="26" t="s">
        <v>1377</v>
      </c>
    </row>
    <row r="1634" spans="1:3">
      <c r="A1634" s="24">
        <v>97.63</v>
      </c>
      <c r="B1634" s="70" t="s">
        <v>1375</v>
      </c>
      <c r="C1634" s="24" t="s">
        <v>1377</v>
      </c>
    </row>
    <row r="1635" spans="1:3">
      <c r="A1635" s="26">
        <v>65.03</v>
      </c>
      <c r="B1635" s="71" t="s">
        <v>1384</v>
      </c>
      <c r="C1635" s="26" t="s">
        <v>1386</v>
      </c>
    </row>
    <row r="1636" spans="1:3">
      <c r="A1636" s="24">
        <v>26.83</v>
      </c>
      <c r="B1636" s="70" t="s">
        <v>1390</v>
      </c>
      <c r="C1636" s="24" t="s">
        <v>1426</v>
      </c>
    </row>
    <row r="1637" spans="1:3">
      <c r="A1637" s="26">
        <v>50.51</v>
      </c>
      <c r="B1637" s="71" t="s">
        <v>1390</v>
      </c>
      <c r="C1637" s="26" t="s">
        <v>1377</v>
      </c>
    </row>
    <row r="1638" spans="1:3">
      <c r="A1638" s="24">
        <v>75.83</v>
      </c>
      <c r="B1638" s="70" t="s">
        <v>1390</v>
      </c>
      <c r="C1638" s="24" t="s">
        <v>1377</v>
      </c>
    </row>
    <row r="1639" spans="1:3">
      <c r="A1639" s="26">
        <v>69.31</v>
      </c>
      <c r="B1639" s="71" t="s">
        <v>1384</v>
      </c>
      <c r="C1639" s="26" t="s">
        <v>1426</v>
      </c>
    </row>
    <row r="1640" spans="1:3">
      <c r="A1640" s="24">
        <v>68.790000000000006</v>
      </c>
      <c r="B1640" s="70" t="s">
        <v>1390</v>
      </c>
      <c r="C1640" s="24" t="s">
        <v>1377</v>
      </c>
    </row>
    <row r="1641" spans="1:3">
      <c r="A1641" s="26">
        <v>1.27</v>
      </c>
      <c r="B1641" s="71" t="s">
        <v>1375</v>
      </c>
      <c r="C1641" s="26" t="s">
        <v>1377</v>
      </c>
    </row>
    <row r="1642" spans="1:3">
      <c r="A1642" s="24">
        <v>29.21</v>
      </c>
      <c r="B1642" s="70" t="s">
        <v>1384</v>
      </c>
      <c r="C1642" s="24" t="s">
        <v>1377</v>
      </c>
    </row>
    <row r="1643" spans="1:3">
      <c r="A1643" s="26">
        <v>4.46</v>
      </c>
      <c r="B1643" s="71" t="s">
        <v>1384</v>
      </c>
      <c r="C1643" s="26" t="s">
        <v>1377</v>
      </c>
    </row>
    <row r="1644" spans="1:3">
      <c r="A1644" s="24">
        <v>35.450000000000003</v>
      </c>
      <c r="B1644" s="70" t="s">
        <v>1384</v>
      </c>
      <c r="C1644" s="24" t="s">
        <v>1386</v>
      </c>
    </row>
    <row r="1645" spans="1:3">
      <c r="A1645" s="26">
        <v>47.86</v>
      </c>
      <c r="B1645" s="71" t="s">
        <v>1390</v>
      </c>
      <c r="C1645" s="26" t="s">
        <v>1377</v>
      </c>
    </row>
    <row r="1646" spans="1:3">
      <c r="A1646" s="24">
        <v>38.97</v>
      </c>
      <c r="B1646" s="70" t="s">
        <v>1384</v>
      </c>
      <c r="C1646" s="24" t="s">
        <v>1426</v>
      </c>
    </row>
    <row r="1647" spans="1:3">
      <c r="A1647" s="26">
        <v>94.17</v>
      </c>
      <c r="B1647" s="71" t="s">
        <v>1384</v>
      </c>
      <c r="C1647" s="26" t="s">
        <v>1377</v>
      </c>
    </row>
    <row r="1648" spans="1:3">
      <c r="A1648" s="24">
        <v>53.82</v>
      </c>
      <c r="B1648" s="70" t="s">
        <v>1375</v>
      </c>
      <c r="C1648" s="24" t="s">
        <v>1426</v>
      </c>
    </row>
    <row r="1649" spans="1:3">
      <c r="A1649" s="26">
        <v>30.53</v>
      </c>
      <c r="B1649" s="71" t="s">
        <v>1390</v>
      </c>
      <c r="C1649" s="26" t="s">
        <v>1377</v>
      </c>
    </row>
    <row r="1650" spans="1:3">
      <c r="A1650" s="24">
        <v>5.47</v>
      </c>
      <c r="B1650" s="70" t="s">
        <v>1390</v>
      </c>
      <c r="C1650" s="24" t="s">
        <v>1386</v>
      </c>
    </row>
    <row r="1651" spans="1:3">
      <c r="A1651" s="26">
        <v>90.23</v>
      </c>
      <c r="B1651" s="71" t="s">
        <v>1384</v>
      </c>
      <c r="C1651" s="26" t="s">
        <v>1381</v>
      </c>
    </row>
    <row r="1652" spans="1:3">
      <c r="A1652" s="24">
        <v>99.55</v>
      </c>
      <c r="B1652" s="70" t="s">
        <v>1390</v>
      </c>
      <c r="C1652" s="24" t="s">
        <v>1377</v>
      </c>
    </row>
    <row r="1653" spans="1:3">
      <c r="A1653" s="26">
        <v>1.82</v>
      </c>
      <c r="B1653" s="71" t="s">
        <v>1390</v>
      </c>
      <c r="C1653" s="26" t="s">
        <v>1386</v>
      </c>
    </row>
    <row r="1654" spans="1:3">
      <c r="A1654" s="24">
        <v>55.12</v>
      </c>
      <c r="B1654" s="70" t="s">
        <v>1375</v>
      </c>
      <c r="C1654" s="24" t="s">
        <v>1377</v>
      </c>
    </row>
    <row r="1655" spans="1:3">
      <c r="A1655" s="26">
        <v>28.72</v>
      </c>
      <c r="B1655" s="71" t="s">
        <v>1390</v>
      </c>
      <c r="C1655" s="26" t="s">
        <v>1377</v>
      </c>
    </row>
    <row r="1656" spans="1:3">
      <c r="A1656" s="24">
        <v>8.77</v>
      </c>
      <c r="B1656" s="70" t="s">
        <v>1375</v>
      </c>
      <c r="C1656" s="24" t="s">
        <v>1386</v>
      </c>
    </row>
    <row r="1657" spans="1:3">
      <c r="A1657" s="26">
        <v>46.04</v>
      </c>
      <c r="B1657" s="71" t="s">
        <v>1390</v>
      </c>
      <c r="C1657" s="26" t="s">
        <v>1426</v>
      </c>
    </row>
    <row r="1658" spans="1:3">
      <c r="A1658" s="24">
        <v>12.44</v>
      </c>
      <c r="B1658" s="70" t="s">
        <v>1384</v>
      </c>
      <c r="C1658" s="24" t="s">
        <v>1377</v>
      </c>
    </row>
    <row r="1659" spans="1:3">
      <c r="A1659" s="26">
        <v>89.69</v>
      </c>
      <c r="B1659" s="71" t="s">
        <v>1375</v>
      </c>
      <c r="C1659" s="26" t="s">
        <v>1426</v>
      </c>
    </row>
    <row r="1660" spans="1:3">
      <c r="A1660" s="24">
        <v>98.14</v>
      </c>
      <c r="B1660" s="70" t="s">
        <v>1384</v>
      </c>
      <c r="C1660" s="24" t="s">
        <v>1377</v>
      </c>
    </row>
    <row r="1661" spans="1:3">
      <c r="A1661" s="26">
        <v>4.4800000000000004</v>
      </c>
      <c r="B1661" s="71" t="s">
        <v>1375</v>
      </c>
      <c r="C1661" s="26" t="s">
        <v>1377</v>
      </c>
    </row>
    <row r="1662" spans="1:3">
      <c r="A1662" s="24">
        <v>63.94</v>
      </c>
      <c r="B1662" s="70" t="s">
        <v>1375</v>
      </c>
      <c r="C1662" s="24" t="s">
        <v>1386</v>
      </c>
    </row>
    <row r="1663" spans="1:3">
      <c r="A1663" s="26">
        <v>84.9</v>
      </c>
      <c r="B1663" s="71" t="s">
        <v>1390</v>
      </c>
      <c r="C1663" s="26" t="s">
        <v>1377</v>
      </c>
    </row>
    <row r="1664" spans="1:3">
      <c r="A1664" s="24">
        <v>23.93</v>
      </c>
      <c r="B1664" s="70" t="s">
        <v>1375</v>
      </c>
      <c r="C1664" s="24" t="s">
        <v>1386</v>
      </c>
    </row>
    <row r="1665" spans="1:3">
      <c r="A1665" s="26">
        <v>38.74</v>
      </c>
      <c r="B1665" s="71" t="s">
        <v>1390</v>
      </c>
      <c r="C1665" s="26" t="s">
        <v>1377</v>
      </c>
    </row>
    <row r="1666" spans="1:3">
      <c r="A1666" s="24">
        <v>33.51</v>
      </c>
      <c r="B1666" s="70" t="s">
        <v>1384</v>
      </c>
      <c r="C1666" s="24" t="s">
        <v>1377</v>
      </c>
    </row>
    <row r="1667" spans="1:3">
      <c r="A1667" s="26">
        <v>94.52</v>
      </c>
      <c r="B1667" s="71" t="s">
        <v>1375</v>
      </c>
      <c r="C1667" s="26" t="s">
        <v>1377</v>
      </c>
    </row>
    <row r="1668" spans="1:3">
      <c r="A1668" s="24">
        <v>46.81</v>
      </c>
      <c r="B1668" s="70" t="s">
        <v>1390</v>
      </c>
      <c r="C1668" s="24" t="s">
        <v>1377</v>
      </c>
    </row>
    <row r="1669" spans="1:3">
      <c r="A1669" s="26">
        <v>54.16</v>
      </c>
      <c r="B1669" s="71" t="s">
        <v>1390</v>
      </c>
      <c r="C1669" s="26" t="s">
        <v>1386</v>
      </c>
    </row>
    <row r="1670" spans="1:3">
      <c r="A1670" s="24">
        <v>76.94</v>
      </c>
      <c r="B1670" s="70" t="s">
        <v>1390</v>
      </c>
      <c r="C1670" s="24" t="s">
        <v>1386</v>
      </c>
    </row>
    <row r="1671" spans="1:3">
      <c r="A1671" s="26">
        <v>81.77</v>
      </c>
      <c r="B1671" s="71" t="s">
        <v>1375</v>
      </c>
      <c r="C1671" s="26" t="s">
        <v>1377</v>
      </c>
    </row>
    <row r="1672" spans="1:3">
      <c r="A1672" s="24">
        <v>65.27</v>
      </c>
      <c r="B1672" s="70" t="s">
        <v>1375</v>
      </c>
      <c r="C1672" s="24" t="s">
        <v>1377</v>
      </c>
    </row>
    <row r="1673" spans="1:3">
      <c r="A1673" s="26">
        <v>84.3</v>
      </c>
      <c r="B1673" s="71" t="s">
        <v>1375</v>
      </c>
      <c r="C1673" s="26" t="s">
        <v>1377</v>
      </c>
    </row>
    <row r="1674" spans="1:3">
      <c r="A1674" s="24">
        <v>17.14</v>
      </c>
      <c r="B1674" s="70" t="s">
        <v>1390</v>
      </c>
      <c r="C1674" s="24" t="s">
        <v>1377</v>
      </c>
    </row>
    <row r="1675" spans="1:3">
      <c r="A1675" s="26">
        <v>84.34</v>
      </c>
      <c r="B1675" s="71" t="s">
        <v>1390</v>
      </c>
      <c r="C1675" s="26" t="s">
        <v>1381</v>
      </c>
    </row>
    <row r="1676" spans="1:3">
      <c r="A1676" s="24">
        <v>51.65</v>
      </c>
      <c r="B1676" s="70" t="s">
        <v>1390</v>
      </c>
      <c r="C1676" s="24" t="s">
        <v>1377</v>
      </c>
    </row>
    <row r="1677" spans="1:3">
      <c r="A1677" s="26">
        <v>77.73</v>
      </c>
      <c r="B1677" s="71" t="s">
        <v>1390</v>
      </c>
      <c r="C1677" s="26" t="s">
        <v>1386</v>
      </c>
    </row>
    <row r="1678" spans="1:3">
      <c r="A1678" s="24">
        <v>65.94</v>
      </c>
      <c r="B1678" s="70" t="s">
        <v>1390</v>
      </c>
      <c r="C1678" s="24" t="s">
        <v>1426</v>
      </c>
    </row>
    <row r="1679" spans="1:3">
      <c r="A1679" s="26">
        <v>57.27</v>
      </c>
      <c r="B1679" s="71" t="s">
        <v>1375</v>
      </c>
      <c r="C1679" s="26" t="s">
        <v>1381</v>
      </c>
    </row>
    <row r="1680" spans="1:3">
      <c r="A1680" s="24">
        <v>51.88</v>
      </c>
      <c r="B1680" s="70" t="s">
        <v>1375</v>
      </c>
      <c r="C1680" s="24" t="s">
        <v>1386</v>
      </c>
    </row>
    <row r="1681" spans="1:3">
      <c r="A1681" s="26">
        <v>89.53</v>
      </c>
      <c r="B1681" s="71" t="s">
        <v>1375</v>
      </c>
      <c r="C1681" s="26" t="s">
        <v>1426</v>
      </c>
    </row>
    <row r="1682" spans="1:3">
      <c r="A1682" s="24">
        <v>71.34</v>
      </c>
      <c r="B1682" s="70" t="s">
        <v>1375</v>
      </c>
      <c r="C1682" s="24" t="s">
        <v>1381</v>
      </c>
    </row>
    <row r="1683" spans="1:3">
      <c r="A1683" s="26">
        <v>95.16</v>
      </c>
      <c r="B1683" s="71" t="s">
        <v>1375</v>
      </c>
      <c r="C1683" s="26" t="s">
        <v>1381</v>
      </c>
    </row>
    <row r="1684" spans="1:3">
      <c r="A1684" s="24">
        <v>99.87</v>
      </c>
      <c r="B1684" s="70" t="s">
        <v>1384</v>
      </c>
      <c r="C1684" s="24" t="s">
        <v>1426</v>
      </c>
    </row>
    <row r="1685" spans="1:3">
      <c r="A1685" s="26">
        <v>17.309999999999999</v>
      </c>
      <c r="B1685" s="71" t="s">
        <v>1390</v>
      </c>
      <c r="C1685" s="26" t="s">
        <v>1377</v>
      </c>
    </row>
    <row r="1686" spans="1:3">
      <c r="A1686" s="24">
        <v>9.5500000000000007</v>
      </c>
      <c r="B1686" s="70" t="s">
        <v>1384</v>
      </c>
      <c r="C1686" s="24" t="s">
        <v>1426</v>
      </c>
    </row>
    <row r="1687" spans="1:3">
      <c r="A1687" s="26">
        <v>62.72</v>
      </c>
      <c r="B1687" s="71" t="s">
        <v>1390</v>
      </c>
      <c r="C1687" s="26" t="s">
        <v>1386</v>
      </c>
    </row>
    <row r="1688" spans="1:3">
      <c r="A1688" s="24">
        <v>62.31</v>
      </c>
      <c r="B1688" s="70" t="s">
        <v>1384</v>
      </c>
      <c r="C1688" s="24" t="s">
        <v>1377</v>
      </c>
    </row>
    <row r="1689" spans="1:3">
      <c r="A1689" s="26">
        <v>56.05</v>
      </c>
      <c r="B1689" s="71" t="s">
        <v>1384</v>
      </c>
      <c r="C1689" s="26" t="s">
        <v>1426</v>
      </c>
    </row>
    <row r="1690" spans="1:3">
      <c r="A1690" s="24">
        <v>7.94</v>
      </c>
      <c r="B1690" s="70" t="s">
        <v>1384</v>
      </c>
      <c r="C1690" s="24" t="s">
        <v>1377</v>
      </c>
    </row>
    <row r="1691" spans="1:3">
      <c r="A1691" s="26">
        <v>97.41</v>
      </c>
      <c r="B1691" s="71" t="s">
        <v>1375</v>
      </c>
      <c r="C1691" s="26" t="s">
        <v>1377</v>
      </c>
    </row>
    <row r="1692" spans="1:3">
      <c r="A1692" s="24">
        <v>4.54</v>
      </c>
      <c r="B1692" s="70" t="s">
        <v>1375</v>
      </c>
      <c r="C1692" s="24" t="s">
        <v>1377</v>
      </c>
    </row>
    <row r="1693" spans="1:3">
      <c r="A1693" s="26">
        <v>48</v>
      </c>
      <c r="B1693" s="71" t="s">
        <v>1390</v>
      </c>
      <c r="C1693" s="26" t="s">
        <v>1381</v>
      </c>
    </row>
    <row r="1694" spans="1:3">
      <c r="A1694" s="24">
        <v>12.65</v>
      </c>
      <c r="B1694" s="70" t="s">
        <v>1384</v>
      </c>
      <c r="C1694" s="24" t="s">
        <v>1377</v>
      </c>
    </row>
    <row r="1695" spans="1:3">
      <c r="A1695" s="26">
        <v>38.53</v>
      </c>
      <c r="B1695" s="71" t="s">
        <v>1390</v>
      </c>
      <c r="C1695" s="26" t="s">
        <v>1377</v>
      </c>
    </row>
    <row r="1696" spans="1:3">
      <c r="A1696" s="24">
        <v>25.31</v>
      </c>
      <c r="B1696" s="70" t="s">
        <v>1390</v>
      </c>
      <c r="C1696" s="24" t="s">
        <v>1377</v>
      </c>
    </row>
    <row r="1697" spans="1:3">
      <c r="A1697" s="26">
        <v>86.8</v>
      </c>
      <c r="B1697" s="71" t="s">
        <v>1375</v>
      </c>
      <c r="C1697" s="26" t="s">
        <v>1386</v>
      </c>
    </row>
    <row r="1698" spans="1:3">
      <c r="A1698" s="24">
        <v>29.25</v>
      </c>
      <c r="B1698" s="70" t="s">
        <v>1375</v>
      </c>
      <c r="C1698" s="24" t="s">
        <v>1377</v>
      </c>
    </row>
    <row r="1699" spans="1:3">
      <c r="A1699" s="26">
        <v>15</v>
      </c>
      <c r="B1699" s="71" t="s">
        <v>1390</v>
      </c>
      <c r="C1699" s="26" t="s">
        <v>1377</v>
      </c>
    </row>
    <row r="1700" spans="1:3">
      <c r="A1700" s="24">
        <v>86.33</v>
      </c>
      <c r="B1700" s="70" t="s">
        <v>1390</v>
      </c>
      <c r="C1700" s="24" t="s">
        <v>1381</v>
      </c>
    </row>
    <row r="1701" spans="1:3">
      <c r="A1701" s="26">
        <v>4.22</v>
      </c>
      <c r="B1701" s="71" t="s">
        <v>1384</v>
      </c>
      <c r="C1701" s="26" t="s">
        <v>1377</v>
      </c>
    </row>
    <row r="1702" spans="1:3">
      <c r="A1702" s="24">
        <v>49.62</v>
      </c>
      <c r="B1702" s="70" t="s">
        <v>1384</v>
      </c>
      <c r="C1702" s="24" t="s">
        <v>1426</v>
      </c>
    </row>
    <row r="1703" spans="1:3">
      <c r="A1703" s="26">
        <v>51.77</v>
      </c>
      <c r="B1703" s="71" t="s">
        <v>1384</v>
      </c>
      <c r="C1703" s="26" t="s">
        <v>1377</v>
      </c>
    </row>
    <row r="1704" spans="1:3">
      <c r="A1704" s="24">
        <v>38.74</v>
      </c>
      <c r="B1704" s="70" t="s">
        <v>1390</v>
      </c>
      <c r="C1704" s="24" t="s">
        <v>1377</v>
      </c>
    </row>
    <row r="1705" spans="1:3">
      <c r="A1705" s="26">
        <v>63.43</v>
      </c>
      <c r="B1705" s="71" t="s">
        <v>1390</v>
      </c>
      <c r="C1705" s="26" t="s">
        <v>1377</v>
      </c>
    </row>
    <row r="1706" spans="1:3">
      <c r="A1706" s="24">
        <v>98.88</v>
      </c>
      <c r="B1706" s="70" t="s">
        <v>1384</v>
      </c>
      <c r="C1706" s="24" t="s">
        <v>1426</v>
      </c>
    </row>
    <row r="1707" spans="1:3">
      <c r="A1707" s="26">
        <v>85.27</v>
      </c>
      <c r="B1707" s="71" t="s">
        <v>1384</v>
      </c>
      <c r="C1707" s="26" t="s">
        <v>1377</v>
      </c>
    </row>
    <row r="1708" spans="1:3">
      <c r="A1708" s="24">
        <v>65.510000000000005</v>
      </c>
      <c r="B1708" s="70" t="s">
        <v>1384</v>
      </c>
      <c r="C1708" s="24" t="s">
        <v>1377</v>
      </c>
    </row>
    <row r="1709" spans="1:3">
      <c r="A1709" s="26">
        <v>20.170000000000002</v>
      </c>
      <c r="B1709" s="71" t="s">
        <v>1390</v>
      </c>
      <c r="C1709" s="26" t="s">
        <v>1377</v>
      </c>
    </row>
    <row r="1710" spans="1:3">
      <c r="A1710" s="24">
        <v>63.21</v>
      </c>
      <c r="B1710" s="70" t="s">
        <v>1390</v>
      </c>
      <c r="C1710" s="24" t="s">
        <v>1377</v>
      </c>
    </row>
    <row r="1711" spans="1:3">
      <c r="A1711" s="26">
        <v>31.18</v>
      </c>
      <c r="B1711" s="71" t="s">
        <v>1384</v>
      </c>
      <c r="C1711" s="26" t="s">
        <v>1377</v>
      </c>
    </row>
    <row r="1712" spans="1:3">
      <c r="A1712" s="24">
        <v>47.99</v>
      </c>
      <c r="B1712" s="70" t="s">
        <v>1384</v>
      </c>
      <c r="C1712" s="24" t="s">
        <v>1381</v>
      </c>
    </row>
    <row r="1713" spans="1:3">
      <c r="A1713" s="26">
        <v>24.19</v>
      </c>
      <c r="B1713" s="71" t="s">
        <v>1384</v>
      </c>
      <c r="C1713" s="26" t="s">
        <v>1386</v>
      </c>
    </row>
    <row r="1714" spans="1:3">
      <c r="A1714" s="24">
        <v>45.05</v>
      </c>
      <c r="B1714" s="70" t="s">
        <v>1384</v>
      </c>
      <c r="C1714" s="24" t="s">
        <v>1377</v>
      </c>
    </row>
    <row r="1715" spans="1:3">
      <c r="A1715" s="26">
        <v>9.9</v>
      </c>
      <c r="B1715" s="71" t="s">
        <v>1375</v>
      </c>
      <c r="C1715" s="26" t="s">
        <v>1386</v>
      </c>
    </row>
    <row r="1716" spans="1:3">
      <c r="A1716" s="24">
        <v>49.7</v>
      </c>
      <c r="B1716" s="70" t="s">
        <v>1390</v>
      </c>
      <c r="C1716" s="24" t="s">
        <v>1426</v>
      </c>
    </row>
    <row r="1717" spans="1:3">
      <c r="A1717" s="26">
        <v>13.86</v>
      </c>
      <c r="B1717" s="71" t="s">
        <v>1390</v>
      </c>
      <c r="C1717" s="26" t="s">
        <v>1381</v>
      </c>
    </row>
    <row r="1718" spans="1:3">
      <c r="A1718" s="24">
        <v>12.96</v>
      </c>
      <c r="B1718" s="70" t="s">
        <v>1390</v>
      </c>
      <c r="C1718" s="24" t="s">
        <v>1426</v>
      </c>
    </row>
    <row r="1719" spans="1:3">
      <c r="A1719" s="26">
        <v>46.29</v>
      </c>
      <c r="B1719" s="71" t="s">
        <v>1390</v>
      </c>
      <c r="C1719" s="26" t="s">
        <v>1381</v>
      </c>
    </row>
    <row r="1720" spans="1:3">
      <c r="A1720" s="24">
        <v>67.239999999999995</v>
      </c>
      <c r="B1720" s="70" t="s">
        <v>1390</v>
      </c>
      <c r="C1720" s="24" t="s">
        <v>1377</v>
      </c>
    </row>
    <row r="1721" spans="1:3">
      <c r="A1721" s="26">
        <v>16.53</v>
      </c>
      <c r="B1721" s="71" t="s">
        <v>1384</v>
      </c>
      <c r="C1721" s="26" t="s">
        <v>1386</v>
      </c>
    </row>
    <row r="1722" spans="1:3">
      <c r="A1722" s="24">
        <v>2.93</v>
      </c>
      <c r="B1722" s="70" t="s">
        <v>1390</v>
      </c>
      <c r="C1722" s="24" t="s">
        <v>1386</v>
      </c>
    </row>
    <row r="1723" spans="1:3">
      <c r="A1723" s="26">
        <v>1.1200000000000001</v>
      </c>
      <c r="B1723" s="71" t="s">
        <v>1390</v>
      </c>
      <c r="C1723" s="26" t="s">
        <v>1381</v>
      </c>
    </row>
    <row r="1724" spans="1:3">
      <c r="A1724" s="24">
        <v>51.7</v>
      </c>
      <c r="B1724" s="70" t="s">
        <v>1390</v>
      </c>
      <c r="C1724" s="24" t="s">
        <v>1386</v>
      </c>
    </row>
    <row r="1725" spans="1:3">
      <c r="A1725" s="26">
        <v>28.02</v>
      </c>
      <c r="B1725" s="71" t="s">
        <v>1384</v>
      </c>
      <c r="C1725" s="26" t="s">
        <v>1381</v>
      </c>
    </row>
    <row r="1726" spans="1:3">
      <c r="A1726" s="24">
        <v>85.39</v>
      </c>
      <c r="B1726" s="70" t="s">
        <v>1384</v>
      </c>
      <c r="C1726" s="24" t="s">
        <v>1426</v>
      </c>
    </row>
    <row r="1727" spans="1:3">
      <c r="A1727" s="26">
        <v>50.71</v>
      </c>
      <c r="B1727" s="71" t="s">
        <v>1384</v>
      </c>
      <c r="C1727" s="26" t="s">
        <v>1377</v>
      </c>
    </row>
    <row r="1728" spans="1:3">
      <c r="A1728" s="24">
        <v>40.32</v>
      </c>
      <c r="B1728" s="70" t="s">
        <v>1384</v>
      </c>
      <c r="C1728" s="24" t="s">
        <v>1426</v>
      </c>
    </row>
    <row r="1729" spans="1:3">
      <c r="A1729" s="26">
        <v>99.91</v>
      </c>
      <c r="B1729" s="71" t="s">
        <v>1384</v>
      </c>
      <c r="C1729" s="26" t="s">
        <v>1426</v>
      </c>
    </row>
    <row r="1730" spans="1:3">
      <c r="A1730" s="24">
        <v>37.44</v>
      </c>
      <c r="B1730" s="70" t="s">
        <v>1375</v>
      </c>
      <c r="C1730" s="24" t="s">
        <v>1381</v>
      </c>
    </row>
    <row r="1731" spans="1:3">
      <c r="A1731" s="26">
        <v>14.46</v>
      </c>
      <c r="B1731" s="71" t="s">
        <v>1384</v>
      </c>
      <c r="C1731" s="26" t="s">
        <v>1426</v>
      </c>
    </row>
    <row r="1732" spans="1:3">
      <c r="A1732" s="24">
        <v>18.489999999999998</v>
      </c>
      <c r="B1732" s="70" t="s">
        <v>1390</v>
      </c>
      <c r="C1732" s="24" t="s">
        <v>1381</v>
      </c>
    </row>
    <row r="1733" spans="1:3">
      <c r="A1733" s="26">
        <v>31.91</v>
      </c>
      <c r="B1733" s="71" t="s">
        <v>1390</v>
      </c>
      <c r="C1733" s="26" t="s">
        <v>1377</v>
      </c>
    </row>
    <row r="1734" spans="1:3">
      <c r="A1734" s="24">
        <v>28.81</v>
      </c>
      <c r="B1734" s="70" t="s">
        <v>1390</v>
      </c>
      <c r="C1734" s="24" t="s">
        <v>1377</v>
      </c>
    </row>
    <row r="1735" spans="1:3">
      <c r="A1735" s="26">
        <v>57.57</v>
      </c>
      <c r="B1735" s="71" t="s">
        <v>1375</v>
      </c>
      <c r="C1735" s="26" t="s">
        <v>1426</v>
      </c>
    </row>
    <row r="1736" spans="1:3">
      <c r="A1736" s="24">
        <v>54.4</v>
      </c>
      <c r="B1736" s="70" t="s">
        <v>1390</v>
      </c>
      <c r="C1736" s="24" t="s">
        <v>1426</v>
      </c>
    </row>
    <row r="1737" spans="1:3">
      <c r="A1737" s="26">
        <v>53.4</v>
      </c>
      <c r="B1737" s="71" t="s">
        <v>1390</v>
      </c>
      <c r="C1737" s="26" t="s">
        <v>1386</v>
      </c>
    </row>
    <row r="1738" spans="1:3">
      <c r="A1738" s="24">
        <v>8.9499999999999993</v>
      </c>
      <c r="B1738" s="70" t="s">
        <v>1384</v>
      </c>
      <c r="C1738" s="24" t="s">
        <v>1377</v>
      </c>
    </row>
    <row r="1739" spans="1:3">
      <c r="A1739" s="26">
        <v>40.22</v>
      </c>
      <c r="B1739" s="71" t="s">
        <v>1384</v>
      </c>
      <c r="C1739" s="26" t="s">
        <v>1377</v>
      </c>
    </row>
    <row r="1740" spans="1:3">
      <c r="A1740" s="24">
        <v>68.180000000000007</v>
      </c>
      <c r="B1740" s="70" t="s">
        <v>1390</v>
      </c>
      <c r="C1740" s="24" t="s">
        <v>1386</v>
      </c>
    </row>
    <row r="1741" spans="1:3">
      <c r="A1741" s="26">
        <v>11.21</v>
      </c>
      <c r="B1741" s="71" t="s">
        <v>1384</v>
      </c>
      <c r="C1741" s="26" t="s">
        <v>1386</v>
      </c>
    </row>
    <row r="1742" spans="1:3">
      <c r="A1742" s="24">
        <v>56.08</v>
      </c>
      <c r="B1742" s="70" t="s">
        <v>1384</v>
      </c>
      <c r="C1742" s="24" t="s">
        <v>1381</v>
      </c>
    </row>
    <row r="1743" spans="1:3">
      <c r="A1743" s="26">
        <v>85.37</v>
      </c>
      <c r="B1743" s="71" t="s">
        <v>1390</v>
      </c>
      <c r="C1743" s="26" t="s">
        <v>1377</v>
      </c>
    </row>
    <row r="1744" spans="1:3">
      <c r="A1744" s="24">
        <v>82.86</v>
      </c>
      <c r="B1744" s="70" t="s">
        <v>1390</v>
      </c>
      <c r="C1744" s="24" t="s">
        <v>1426</v>
      </c>
    </row>
    <row r="1745" spans="1:3">
      <c r="A1745" s="26">
        <v>60.72</v>
      </c>
      <c r="B1745" s="71" t="s">
        <v>1384</v>
      </c>
      <c r="C1745" s="26" t="s">
        <v>1386</v>
      </c>
    </row>
    <row r="1746" spans="1:3">
      <c r="A1746" s="24">
        <v>20.57</v>
      </c>
      <c r="B1746" s="70" t="s">
        <v>1390</v>
      </c>
      <c r="C1746" s="24" t="s">
        <v>1377</v>
      </c>
    </row>
    <row r="1747" spans="1:3">
      <c r="A1747" s="26">
        <v>10.58</v>
      </c>
      <c r="B1747" s="71" t="s">
        <v>1375</v>
      </c>
      <c r="C1747" s="26" t="s">
        <v>1377</v>
      </c>
    </row>
    <row r="1748" spans="1:3">
      <c r="A1748" s="24">
        <v>26.24</v>
      </c>
      <c r="B1748" s="70" t="s">
        <v>1375</v>
      </c>
      <c r="C1748" s="24" t="s">
        <v>1377</v>
      </c>
    </row>
    <row r="1749" spans="1:3">
      <c r="A1749" s="26">
        <v>33.840000000000003</v>
      </c>
      <c r="B1749" s="71" t="s">
        <v>1390</v>
      </c>
      <c r="C1749" s="26" t="s">
        <v>1426</v>
      </c>
    </row>
    <row r="1750" spans="1:3">
      <c r="A1750" s="24">
        <v>25.31</v>
      </c>
      <c r="B1750" s="70" t="s">
        <v>1375</v>
      </c>
      <c r="C1750" s="24" t="s">
        <v>1377</v>
      </c>
    </row>
    <row r="1751" spans="1:3">
      <c r="A1751" s="26">
        <v>64.849999999999994</v>
      </c>
      <c r="B1751" s="71" t="s">
        <v>1390</v>
      </c>
      <c r="C1751" s="26" t="s">
        <v>1386</v>
      </c>
    </row>
    <row r="1752" spans="1:3">
      <c r="A1752" s="24">
        <v>19.48</v>
      </c>
      <c r="B1752" s="70" t="s">
        <v>1384</v>
      </c>
      <c r="C1752" s="24" t="s">
        <v>1377</v>
      </c>
    </row>
    <row r="1753" spans="1:3">
      <c r="A1753" s="26">
        <v>43.29</v>
      </c>
      <c r="B1753" s="71" t="s">
        <v>1375</v>
      </c>
      <c r="C1753" s="26" t="s">
        <v>1426</v>
      </c>
    </row>
    <row r="1754" spans="1:3">
      <c r="A1754" s="24">
        <v>18.559999999999999</v>
      </c>
      <c r="B1754" s="70" t="s">
        <v>1384</v>
      </c>
      <c r="C1754" s="24" t="s">
        <v>1426</v>
      </c>
    </row>
    <row r="1755" spans="1:3">
      <c r="A1755" s="26">
        <v>13.14</v>
      </c>
      <c r="B1755" s="71" t="s">
        <v>1375</v>
      </c>
      <c r="C1755" s="26" t="s">
        <v>1377</v>
      </c>
    </row>
    <row r="1756" spans="1:3">
      <c r="A1756" s="24">
        <v>34.53</v>
      </c>
      <c r="B1756" s="70" t="s">
        <v>1390</v>
      </c>
      <c r="C1756" s="24" t="s">
        <v>1377</v>
      </c>
    </row>
    <row r="1757" spans="1:3">
      <c r="A1757" s="26">
        <v>56.33</v>
      </c>
      <c r="B1757" s="71" t="s">
        <v>1375</v>
      </c>
      <c r="C1757" s="26" t="s">
        <v>1377</v>
      </c>
    </row>
    <row r="1758" spans="1:3">
      <c r="A1758" s="24">
        <v>10.39</v>
      </c>
      <c r="B1758" s="70" t="s">
        <v>1390</v>
      </c>
      <c r="C1758" s="24" t="s">
        <v>1377</v>
      </c>
    </row>
    <row r="1759" spans="1:3">
      <c r="A1759" s="26">
        <v>61.42</v>
      </c>
      <c r="B1759" s="71" t="s">
        <v>1375</v>
      </c>
      <c r="C1759" s="26" t="s">
        <v>1377</v>
      </c>
    </row>
    <row r="1760" spans="1:3">
      <c r="A1760" s="24">
        <v>8.35</v>
      </c>
      <c r="B1760" s="70" t="s">
        <v>1384</v>
      </c>
      <c r="C1760" s="24" t="s">
        <v>1377</v>
      </c>
    </row>
    <row r="1761" spans="1:3">
      <c r="A1761" s="26"/>
      <c r="B1761" s="71" t="s">
        <v>1384</v>
      </c>
      <c r="C1761" s="26" t="s">
        <v>1381</v>
      </c>
    </row>
    <row r="1762" spans="1:3">
      <c r="A1762" s="24">
        <v>72.36</v>
      </c>
      <c r="B1762" s="70" t="s">
        <v>1384</v>
      </c>
      <c r="C1762" s="24" t="s">
        <v>1377</v>
      </c>
    </row>
    <row r="1763" spans="1:3">
      <c r="A1763" s="26">
        <v>7.28</v>
      </c>
      <c r="B1763" s="71" t="s">
        <v>1390</v>
      </c>
      <c r="C1763" s="26" t="s">
        <v>1377</v>
      </c>
    </row>
    <row r="1764" spans="1:3">
      <c r="A1764" s="24">
        <v>91.61</v>
      </c>
      <c r="B1764" s="70" t="s">
        <v>1390</v>
      </c>
      <c r="C1764" s="24" t="s">
        <v>1377</v>
      </c>
    </row>
    <row r="1765" spans="1:3">
      <c r="A1765" s="26">
        <v>39.299999999999997</v>
      </c>
      <c r="B1765" s="71" t="s">
        <v>1390</v>
      </c>
      <c r="C1765" s="26" t="s">
        <v>1426</v>
      </c>
    </row>
    <row r="1766" spans="1:3">
      <c r="A1766" s="24">
        <v>13.12</v>
      </c>
      <c r="B1766" s="70" t="s">
        <v>1390</v>
      </c>
      <c r="C1766" s="24" t="s">
        <v>1426</v>
      </c>
    </row>
    <row r="1767" spans="1:3">
      <c r="A1767" s="26">
        <v>69.489999999999995</v>
      </c>
      <c r="B1767" s="71" t="s">
        <v>1384</v>
      </c>
      <c r="C1767" s="26" t="s">
        <v>1426</v>
      </c>
    </row>
    <row r="1768" spans="1:3">
      <c r="A1768" s="24">
        <v>68.33</v>
      </c>
      <c r="B1768" s="70" t="s">
        <v>1390</v>
      </c>
      <c r="C1768" s="24" t="s">
        <v>1377</v>
      </c>
    </row>
    <row r="1769" spans="1:3">
      <c r="A1769" s="26">
        <v>68.739999999999995</v>
      </c>
      <c r="B1769" s="71" t="s">
        <v>1384</v>
      </c>
      <c r="C1769" s="26" t="s">
        <v>1426</v>
      </c>
    </row>
    <row r="1770" spans="1:3">
      <c r="A1770" s="24">
        <v>36.549999999999997</v>
      </c>
      <c r="B1770" s="70" t="s">
        <v>1390</v>
      </c>
      <c r="C1770" s="24" t="s">
        <v>1426</v>
      </c>
    </row>
    <row r="1771" spans="1:3">
      <c r="A1771" s="26">
        <v>80.84</v>
      </c>
      <c r="B1771" s="71" t="s">
        <v>1390</v>
      </c>
      <c r="C1771" s="26" t="s">
        <v>1386</v>
      </c>
    </row>
    <row r="1772" spans="1:3">
      <c r="A1772" s="24">
        <v>90.76</v>
      </c>
      <c r="B1772" s="70" t="s">
        <v>1390</v>
      </c>
      <c r="C1772" s="24" t="s">
        <v>1377</v>
      </c>
    </row>
    <row r="1773" spans="1:3">
      <c r="A1773" s="26">
        <v>77.03</v>
      </c>
      <c r="B1773" s="71" t="s">
        <v>1384</v>
      </c>
      <c r="C1773" s="26" t="s">
        <v>1377</v>
      </c>
    </row>
    <row r="1774" spans="1:3">
      <c r="A1774" s="24">
        <v>5.44</v>
      </c>
      <c r="B1774" s="70" t="s">
        <v>1375</v>
      </c>
      <c r="C1774" s="24" t="s">
        <v>1377</v>
      </c>
    </row>
    <row r="1775" spans="1:3">
      <c r="A1775" s="26">
        <v>52.58</v>
      </c>
      <c r="B1775" s="71" t="s">
        <v>1384</v>
      </c>
      <c r="C1775" s="26" t="s">
        <v>1377</v>
      </c>
    </row>
    <row r="1776" spans="1:3">
      <c r="A1776" s="24">
        <v>90.91</v>
      </c>
      <c r="B1776" s="70" t="s">
        <v>1375</v>
      </c>
      <c r="C1776" s="24" t="s">
        <v>1377</v>
      </c>
    </row>
    <row r="1777" spans="1:3">
      <c r="A1777" s="26">
        <v>15.79</v>
      </c>
      <c r="B1777" s="71" t="s">
        <v>1390</v>
      </c>
      <c r="C1777" s="26" t="s">
        <v>1377</v>
      </c>
    </row>
    <row r="1778" spans="1:3">
      <c r="A1778" s="24">
        <v>64.430000000000007</v>
      </c>
      <c r="B1778" s="70" t="s">
        <v>1390</v>
      </c>
      <c r="C1778" s="24" t="s">
        <v>1377</v>
      </c>
    </row>
    <row r="1779" spans="1:3">
      <c r="A1779" s="26">
        <v>15.96</v>
      </c>
      <c r="B1779" s="71" t="s">
        <v>1390</v>
      </c>
      <c r="C1779" s="26" t="s">
        <v>1377</v>
      </c>
    </row>
    <row r="1780" spans="1:3">
      <c r="A1780" s="24">
        <v>65.66</v>
      </c>
      <c r="B1780" s="70" t="s">
        <v>1384</v>
      </c>
      <c r="C1780" s="24" t="s">
        <v>1386</v>
      </c>
    </row>
    <row r="1781" spans="1:3">
      <c r="A1781" s="26">
        <v>36.799999999999997</v>
      </c>
      <c r="B1781" s="71" t="s">
        <v>1375</v>
      </c>
      <c r="C1781" s="26" t="s">
        <v>1386</v>
      </c>
    </row>
    <row r="1782" spans="1:3">
      <c r="A1782" s="24">
        <v>30.25</v>
      </c>
      <c r="B1782" s="70" t="s">
        <v>1375</v>
      </c>
      <c r="C1782" s="24" t="s">
        <v>1377</v>
      </c>
    </row>
    <row r="1783" spans="1:3">
      <c r="A1783" s="26">
        <v>34.299999999999997</v>
      </c>
      <c r="B1783" s="71" t="s">
        <v>1375</v>
      </c>
      <c r="C1783" s="26" t="s">
        <v>1377</v>
      </c>
    </row>
    <row r="1784" spans="1:3">
      <c r="A1784" s="24">
        <v>55.05</v>
      </c>
      <c r="B1784" s="70" t="s">
        <v>1390</v>
      </c>
      <c r="C1784" s="24" t="s">
        <v>1377</v>
      </c>
    </row>
    <row r="1785" spans="1:3">
      <c r="A1785" s="26">
        <v>60.81</v>
      </c>
      <c r="B1785" s="71" t="s">
        <v>1375</v>
      </c>
      <c r="C1785" s="26" t="s">
        <v>1377</v>
      </c>
    </row>
    <row r="1786" spans="1:3">
      <c r="A1786" s="24">
        <v>82.08</v>
      </c>
      <c r="B1786" s="70" t="s">
        <v>1390</v>
      </c>
      <c r="C1786" s="24" t="s">
        <v>1426</v>
      </c>
    </row>
    <row r="1787" spans="1:3">
      <c r="A1787" s="26">
        <v>93.23</v>
      </c>
      <c r="B1787" s="71" t="s">
        <v>1375</v>
      </c>
      <c r="C1787" s="26" t="s">
        <v>1377</v>
      </c>
    </row>
    <row r="1788" spans="1:3">
      <c r="A1788" s="24">
        <v>43.78</v>
      </c>
      <c r="B1788" s="70" t="s">
        <v>1390</v>
      </c>
      <c r="C1788" s="24" t="s">
        <v>1381</v>
      </c>
    </row>
    <row r="1789" spans="1:3">
      <c r="A1789" s="26">
        <v>41.92</v>
      </c>
      <c r="B1789" s="71" t="s">
        <v>1390</v>
      </c>
      <c r="C1789" s="26" t="s">
        <v>1377</v>
      </c>
    </row>
    <row r="1790" spans="1:3">
      <c r="A1790" s="24">
        <v>61.09</v>
      </c>
      <c r="B1790" s="70" t="s">
        <v>1375</v>
      </c>
      <c r="C1790" s="24" t="s">
        <v>1377</v>
      </c>
    </row>
    <row r="1791" spans="1:3">
      <c r="A1791" s="26">
        <v>87.22</v>
      </c>
      <c r="B1791" s="71" t="s">
        <v>1384</v>
      </c>
      <c r="C1791" s="26" t="s">
        <v>1426</v>
      </c>
    </row>
    <row r="1792" spans="1:3">
      <c r="A1792" s="24">
        <v>46.87</v>
      </c>
      <c r="B1792" s="70" t="s">
        <v>1390</v>
      </c>
      <c r="C1792" s="24" t="s">
        <v>1377</v>
      </c>
    </row>
    <row r="1793" spans="1:3">
      <c r="A1793" s="26">
        <v>96.73</v>
      </c>
      <c r="B1793" s="71" t="s">
        <v>1390</v>
      </c>
      <c r="C1793" s="26" t="s">
        <v>1377</v>
      </c>
    </row>
    <row r="1794" spans="1:3">
      <c r="A1794" s="24">
        <v>17.34</v>
      </c>
      <c r="B1794" s="70" t="s">
        <v>1390</v>
      </c>
      <c r="C1794" s="24" t="s">
        <v>1381</v>
      </c>
    </row>
    <row r="1795" spans="1:3">
      <c r="A1795" s="26">
        <v>17.440000000000001</v>
      </c>
      <c r="B1795" s="71" t="s">
        <v>1390</v>
      </c>
      <c r="C1795" s="26" t="s">
        <v>1426</v>
      </c>
    </row>
    <row r="1796" spans="1:3">
      <c r="A1796" s="24">
        <v>52.58</v>
      </c>
      <c r="B1796" s="70" t="s">
        <v>1375</v>
      </c>
      <c r="C1796" s="24" t="s">
        <v>1377</v>
      </c>
    </row>
    <row r="1797" spans="1:3">
      <c r="A1797" s="26">
        <v>87.42</v>
      </c>
      <c r="B1797" s="71" t="s">
        <v>1384</v>
      </c>
      <c r="C1797" s="26" t="s">
        <v>1426</v>
      </c>
    </row>
    <row r="1798" spans="1:3">
      <c r="A1798" s="24">
        <v>41.67</v>
      </c>
      <c r="B1798" s="70" t="s">
        <v>1390</v>
      </c>
      <c r="C1798" s="24" t="s">
        <v>1377</v>
      </c>
    </row>
    <row r="1799" spans="1:3">
      <c r="A1799" s="26">
        <v>91.05</v>
      </c>
      <c r="B1799" s="71" t="s">
        <v>1384</v>
      </c>
      <c r="C1799" s="26" t="s">
        <v>1377</v>
      </c>
    </row>
    <row r="1800" spans="1:3">
      <c r="A1800" s="24">
        <v>83.51</v>
      </c>
      <c r="B1800" s="70" t="s">
        <v>1384</v>
      </c>
      <c r="C1800" s="24" t="s">
        <v>1426</v>
      </c>
    </row>
    <row r="1801" spans="1:3">
      <c r="A1801" s="26">
        <v>78.88</v>
      </c>
      <c r="B1801" s="71" t="s">
        <v>1375</v>
      </c>
      <c r="C1801" s="26" t="s">
        <v>1377</v>
      </c>
    </row>
    <row r="1802" spans="1:3">
      <c r="A1802" s="24">
        <v>53.04</v>
      </c>
      <c r="B1802" s="70" t="s">
        <v>1375</v>
      </c>
      <c r="C1802" s="24" t="s">
        <v>1426</v>
      </c>
    </row>
    <row r="1803" spans="1:3">
      <c r="A1803" s="26">
        <v>86.54</v>
      </c>
      <c r="B1803" s="71" t="s">
        <v>1384</v>
      </c>
      <c r="C1803" s="26" t="s">
        <v>1381</v>
      </c>
    </row>
    <row r="1804" spans="1:3">
      <c r="A1804" s="24">
        <v>23.19</v>
      </c>
      <c r="B1804" s="70" t="s">
        <v>1375</v>
      </c>
      <c r="C1804" s="24" t="s">
        <v>1381</v>
      </c>
    </row>
    <row r="1805" spans="1:3">
      <c r="A1805" s="26">
        <v>76.41</v>
      </c>
      <c r="B1805" s="71" t="s">
        <v>1384</v>
      </c>
      <c r="C1805" s="26" t="s">
        <v>1426</v>
      </c>
    </row>
    <row r="1806" spans="1:3">
      <c r="A1806" s="24">
        <v>98.43</v>
      </c>
      <c r="B1806" s="70" t="s">
        <v>1390</v>
      </c>
      <c r="C1806" s="24" t="s">
        <v>1377</v>
      </c>
    </row>
    <row r="1807" spans="1:3">
      <c r="A1807" s="26">
        <v>10.49</v>
      </c>
      <c r="B1807" s="71" t="s">
        <v>1390</v>
      </c>
      <c r="C1807" s="26" t="s">
        <v>1377</v>
      </c>
    </row>
    <row r="1808" spans="1:3">
      <c r="A1808" s="24">
        <v>92.86</v>
      </c>
      <c r="B1808" s="70" t="s">
        <v>1384</v>
      </c>
      <c r="C1808" s="24" t="s">
        <v>1377</v>
      </c>
    </row>
    <row r="1809" spans="1:3">
      <c r="A1809" s="26">
        <v>27.88</v>
      </c>
      <c r="B1809" s="71" t="s">
        <v>1375</v>
      </c>
      <c r="C1809" s="26" t="s">
        <v>1377</v>
      </c>
    </row>
    <row r="1810" spans="1:3">
      <c r="A1810" s="24">
        <v>65.930000000000007</v>
      </c>
      <c r="B1810" s="70" t="s">
        <v>1375</v>
      </c>
      <c r="C1810" s="24" t="s">
        <v>1381</v>
      </c>
    </row>
    <row r="1811" spans="1:3">
      <c r="A1811" s="26"/>
      <c r="B1811" s="71" t="s">
        <v>1375</v>
      </c>
      <c r="C1811" s="26" t="s">
        <v>1377</v>
      </c>
    </row>
    <row r="1812" spans="1:3">
      <c r="A1812" s="24">
        <v>87.97</v>
      </c>
      <c r="B1812" s="70" t="s">
        <v>1375</v>
      </c>
      <c r="C1812" s="24" t="s">
        <v>1426</v>
      </c>
    </row>
    <row r="1813" spans="1:3">
      <c r="A1813" s="26">
        <v>53.68</v>
      </c>
      <c r="B1813" s="71" t="s">
        <v>1384</v>
      </c>
      <c r="C1813" s="26" t="s">
        <v>1381</v>
      </c>
    </row>
    <row r="1814" spans="1:3">
      <c r="A1814" s="24">
        <v>81.33</v>
      </c>
      <c r="B1814" s="70" t="s">
        <v>1375</v>
      </c>
      <c r="C1814" s="24" t="s">
        <v>1426</v>
      </c>
    </row>
    <row r="1815" spans="1:3">
      <c r="A1815" s="26">
        <v>5.54</v>
      </c>
      <c r="B1815" s="71" t="s">
        <v>1384</v>
      </c>
      <c r="C1815" s="26" t="s">
        <v>1377</v>
      </c>
    </row>
    <row r="1816" spans="1:3">
      <c r="A1816" s="24">
        <v>86.51</v>
      </c>
      <c r="B1816" s="70" t="s">
        <v>1375</v>
      </c>
      <c r="C1816" s="24" t="s">
        <v>1386</v>
      </c>
    </row>
    <row r="1817" spans="1:3">
      <c r="A1817" s="26">
        <v>87.84</v>
      </c>
      <c r="B1817" s="71" t="s">
        <v>1384</v>
      </c>
      <c r="C1817" s="26" t="s">
        <v>1377</v>
      </c>
    </row>
    <row r="1818" spans="1:3">
      <c r="A1818" s="24">
        <v>47.46</v>
      </c>
      <c r="B1818" s="70" t="s">
        <v>1390</v>
      </c>
      <c r="C1818" s="24" t="s">
        <v>1377</v>
      </c>
    </row>
    <row r="1819" spans="1:3">
      <c r="A1819" s="26">
        <v>21.83</v>
      </c>
      <c r="B1819" s="71" t="s">
        <v>1390</v>
      </c>
      <c r="C1819" s="26" t="s">
        <v>1377</v>
      </c>
    </row>
    <row r="1820" spans="1:3">
      <c r="A1820" s="24">
        <v>48.61</v>
      </c>
      <c r="B1820" s="70" t="s">
        <v>1384</v>
      </c>
      <c r="C1820" s="24" t="s">
        <v>1377</v>
      </c>
    </row>
    <row r="1821" spans="1:3">
      <c r="A1821" s="26">
        <v>49.71</v>
      </c>
      <c r="B1821" s="71" t="s">
        <v>1384</v>
      </c>
      <c r="C1821" s="26" t="s">
        <v>1381</v>
      </c>
    </row>
    <row r="1822" spans="1:3">
      <c r="A1822" s="24">
        <v>91.75</v>
      </c>
      <c r="B1822" s="70" t="s">
        <v>1375</v>
      </c>
      <c r="C1822" s="24" t="s">
        <v>1381</v>
      </c>
    </row>
    <row r="1823" spans="1:3">
      <c r="A1823" s="26">
        <v>50.1</v>
      </c>
      <c r="B1823" s="71" t="s">
        <v>1384</v>
      </c>
      <c r="C1823" s="26" t="s">
        <v>1377</v>
      </c>
    </row>
    <row r="1824" spans="1:3">
      <c r="A1824" s="24">
        <v>93.04</v>
      </c>
      <c r="B1824" s="70" t="s">
        <v>1375</v>
      </c>
      <c r="C1824" s="24" t="s">
        <v>1377</v>
      </c>
    </row>
    <row r="1825" spans="1:3">
      <c r="A1825" s="26">
        <v>79.39</v>
      </c>
      <c r="B1825" s="71" t="s">
        <v>1384</v>
      </c>
      <c r="C1825" s="26" t="s">
        <v>1377</v>
      </c>
    </row>
    <row r="1826" spans="1:3">
      <c r="A1826" s="24">
        <v>66.239999999999995</v>
      </c>
      <c r="B1826" s="70" t="s">
        <v>1390</v>
      </c>
      <c r="C1826" s="24" t="s">
        <v>1386</v>
      </c>
    </row>
    <row r="1827" spans="1:3">
      <c r="A1827" s="26">
        <v>62.87</v>
      </c>
      <c r="B1827" s="71" t="s">
        <v>1390</v>
      </c>
      <c r="C1827" s="26" t="s">
        <v>1377</v>
      </c>
    </row>
    <row r="1828" spans="1:3">
      <c r="A1828" s="24">
        <v>35.909999999999997</v>
      </c>
      <c r="B1828" s="70" t="s">
        <v>1375</v>
      </c>
      <c r="C1828" s="24" t="s">
        <v>1426</v>
      </c>
    </row>
    <row r="1829" spans="1:3">
      <c r="A1829" s="26">
        <v>61.32</v>
      </c>
      <c r="B1829" s="71" t="s">
        <v>1390</v>
      </c>
      <c r="C1829" s="26" t="s">
        <v>1426</v>
      </c>
    </row>
    <row r="1830" spans="1:3">
      <c r="A1830" s="24">
        <v>93.39</v>
      </c>
      <c r="B1830" s="70" t="s">
        <v>1375</v>
      </c>
      <c r="C1830" s="24" t="s">
        <v>1377</v>
      </c>
    </row>
    <row r="1831" spans="1:3">
      <c r="A1831" s="26">
        <v>45.38</v>
      </c>
      <c r="B1831" s="71" t="s">
        <v>1390</v>
      </c>
      <c r="C1831" s="26" t="s">
        <v>1377</v>
      </c>
    </row>
    <row r="1832" spans="1:3">
      <c r="A1832" s="24">
        <v>83.16</v>
      </c>
      <c r="B1832" s="70" t="s">
        <v>1390</v>
      </c>
      <c r="C1832" s="24" t="s">
        <v>1377</v>
      </c>
    </row>
    <row r="1833" spans="1:3">
      <c r="A1833" s="26">
        <v>87.21</v>
      </c>
      <c r="B1833" s="71" t="s">
        <v>1384</v>
      </c>
      <c r="C1833" s="26" t="s">
        <v>1381</v>
      </c>
    </row>
    <row r="1834" spans="1:3">
      <c r="A1834" s="24">
        <v>73.069999999999993</v>
      </c>
      <c r="B1834" s="70" t="s">
        <v>1375</v>
      </c>
      <c r="C1834" s="24" t="s">
        <v>1377</v>
      </c>
    </row>
    <row r="1835" spans="1:3">
      <c r="A1835" s="26">
        <v>58.94</v>
      </c>
      <c r="B1835" s="71" t="s">
        <v>1375</v>
      </c>
      <c r="C1835" s="26" t="s">
        <v>1377</v>
      </c>
    </row>
    <row r="1836" spans="1:3">
      <c r="A1836" s="24">
        <v>59.97</v>
      </c>
      <c r="B1836" s="70" t="s">
        <v>1375</v>
      </c>
      <c r="C1836" s="24" t="s">
        <v>1426</v>
      </c>
    </row>
    <row r="1837" spans="1:3">
      <c r="A1837" s="26">
        <v>77.819999999999993</v>
      </c>
      <c r="B1837" s="71" t="s">
        <v>1375</v>
      </c>
      <c r="C1837" s="26" t="s">
        <v>1426</v>
      </c>
    </row>
    <row r="1838" spans="1:3">
      <c r="A1838" s="24">
        <v>45.29</v>
      </c>
      <c r="B1838" s="70" t="s">
        <v>1390</v>
      </c>
      <c r="C1838" s="24" t="s">
        <v>1377</v>
      </c>
    </row>
    <row r="1839" spans="1:3">
      <c r="A1839" s="26">
        <v>55.19</v>
      </c>
      <c r="B1839" s="71" t="s">
        <v>1375</v>
      </c>
      <c r="C1839" s="26" t="s">
        <v>1377</v>
      </c>
    </row>
    <row r="1840" spans="1:3">
      <c r="A1840" s="24">
        <v>37.04</v>
      </c>
      <c r="B1840" s="70" t="s">
        <v>1375</v>
      </c>
      <c r="C1840" s="24" t="s">
        <v>1377</v>
      </c>
    </row>
    <row r="1841" spans="1:3">
      <c r="A1841" s="26">
        <v>68.27</v>
      </c>
      <c r="B1841" s="71" t="s">
        <v>1384</v>
      </c>
      <c r="C1841" s="26" t="s">
        <v>1381</v>
      </c>
    </row>
    <row r="1842" spans="1:3">
      <c r="A1842" s="24">
        <v>96.08</v>
      </c>
      <c r="B1842" s="70" t="s">
        <v>1375</v>
      </c>
      <c r="C1842" s="24" t="s">
        <v>1426</v>
      </c>
    </row>
    <row r="1843" spans="1:3">
      <c r="A1843" s="26">
        <v>79.64</v>
      </c>
      <c r="B1843" s="71" t="s">
        <v>1375</v>
      </c>
      <c r="C1843" s="26" t="s">
        <v>1377</v>
      </c>
    </row>
    <row r="1844" spans="1:3">
      <c r="A1844" s="24">
        <v>42.32</v>
      </c>
      <c r="B1844" s="70" t="s">
        <v>1390</v>
      </c>
      <c r="C1844" s="24" t="s">
        <v>1426</v>
      </c>
    </row>
    <row r="1845" spans="1:3">
      <c r="A1845" s="26">
        <v>23.08</v>
      </c>
      <c r="B1845" s="71" t="s">
        <v>1384</v>
      </c>
      <c r="C1845" s="26" t="s">
        <v>1381</v>
      </c>
    </row>
    <row r="1846" spans="1:3">
      <c r="A1846" s="24">
        <v>64.98</v>
      </c>
      <c r="B1846" s="70" t="s">
        <v>1375</v>
      </c>
      <c r="C1846" s="24" t="s">
        <v>1377</v>
      </c>
    </row>
    <row r="1847" spans="1:3">
      <c r="A1847" s="26">
        <v>61.5</v>
      </c>
      <c r="B1847" s="71" t="s">
        <v>1384</v>
      </c>
      <c r="C1847" s="26" t="s">
        <v>1377</v>
      </c>
    </row>
    <row r="1848" spans="1:3">
      <c r="A1848" s="24">
        <v>45.31</v>
      </c>
      <c r="B1848" s="70" t="s">
        <v>1390</v>
      </c>
      <c r="C1848" s="24" t="s">
        <v>1377</v>
      </c>
    </row>
    <row r="1849" spans="1:3">
      <c r="A1849" s="26">
        <v>25.6</v>
      </c>
      <c r="B1849" s="71" t="s">
        <v>1375</v>
      </c>
      <c r="C1849" s="26" t="s">
        <v>1386</v>
      </c>
    </row>
    <row r="1850" spans="1:3">
      <c r="A1850" s="24">
        <v>28.53</v>
      </c>
      <c r="B1850" s="70" t="s">
        <v>1375</v>
      </c>
      <c r="C1850" s="24" t="s">
        <v>1377</v>
      </c>
    </row>
    <row r="1851" spans="1:3">
      <c r="A1851" s="26">
        <v>59.79</v>
      </c>
      <c r="B1851" s="71" t="s">
        <v>1375</v>
      </c>
      <c r="C1851" s="26" t="s">
        <v>1377</v>
      </c>
    </row>
    <row r="1852" spans="1:3">
      <c r="A1852" s="24">
        <v>81.73</v>
      </c>
      <c r="B1852" s="70" t="s">
        <v>1375</v>
      </c>
      <c r="C1852" s="24" t="s">
        <v>1377</v>
      </c>
    </row>
    <row r="1853" spans="1:3">
      <c r="A1853" s="26">
        <v>63.03</v>
      </c>
      <c r="B1853" s="71" t="s">
        <v>1384</v>
      </c>
      <c r="C1853" s="26" t="s">
        <v>1377</v>
      </c>
    </row>
    <row r="1854" spans="1:3">
      <c r="A1854" s="24">
        <v>98.65</v>
      </c>
      <c r="B1854" s="70" t="s">
        <v>1390</v>
      </c>
      <c r="C1854" s="24" t="s">
        <v>1381</v>
      </c>
    </row>
    <row r="1855" spans="1:3">
      <c r="A1855" s="26">
        <v>23.81</v>
      </c>
      <c r="B1855" s="71" t="s">
        <v>1384</v>
      </c>
      <c r="C1855" s="26" t="s">
        <v>1386</v>
      </c>
    </row>
    <row r="1856" spans="1:3">
      <c r="A1856" s="24">
        <v>25.22</v>
      </c>
      <c r="B1856" s="70" t="s">
        <v>1390</v>
      </c>
      <c r="C1856" s="24" t="s">
        <v>1381</v>
      </c>
    </row>
    <row r="1857" spans="1:3">
      <c r="A1857" s="26">
        <v>56.6</v>
      </c>
      <c r="B1857" s="71" t="s">
        <v>1375</v>
      </c>
      <c r="C1857" s="26" t="s">
        <v>1381</v>
      </c>
    </row>
    <row r="1858" spans="1:3">
      <c r="A1858" s="24">
        <v>94.12</v>
      </c>
      <c r="B1858" s="70" t="s">
        <v>1375</v>
      </c>
      <c r="C1858" s="24" t="s">
        <v>1426</v>
      </c>
    </row>
    <row r="1859" spans="1:3">
      <c r="A1859" s="26">
        <v>7.08</v>
      </c>
      <c r="B1859" s="71" t="s">
        <v>1384</v>
      </c>
      <c r="C1859" s="26" t="s">
        <v>1377</v>
      </c>
    </row>
    <row r="1860" spans="1:3">
      <c r="A1860" s="24">
        <v>35.409999999999997</v>
      </c>
      <c r="B1860" s="70" t="s">
        <v>1390</v>
      </c>
      <c r="C1860" s="24" t="s">
        <v>1386</v>
      </c>
    </row>
    <row r="1861" spans="1:3">
      <c r="A1861" s="26">
        <v>27.05</v>
      </c>
      <c r="B1861" s="71" t="s">
        <v>1390</v>
      </c>
      <c r="C1861" s="26" t="s">
        <v>1377</v>
      </c>
    </row>
    <row r="1862" spans="1:3">
      <c r="A1862" s="24">
        <v>21.24</v>
      </c>
      <c r="B1862" s="70" t="s">
        <v>1384</v>
      </c>
      <c r="C1862" s="24" t="s">
        <v>1377</v>
      </c>
    </row>
    <row r="1863" spans="1:3">
      <c r="A1863" s="26">
        <v>78.069999999999993</v>
      </c>
      <c r="B1863" s="71" t="s">
        <v>1390</v>
      </c>
      <c r="C1863" s="26" t="s">
        <v>1377</v>
      </c>
    </row>
    <row r="1864" spans="1:3">
      <c r="A1864" s="24">
        <v>95.79</v>
      </c>
      <c r="B1864" s="70" t="s">
        <v>1384</v>
      </c>
      <c r="C1864" s="24" t="s">
        <v>1377</v>
      </c>
    </row>
    <row r="1865" spans="1:3">
      <c r="A1865" s="26">
        <v>43.38</v>
      </c>
      <c r="B1865" s="71" t="s">
        <v>1384</v>
      </c>
      <c r="C1865" s="26" t="s">
        <v>1377</v>
      </c>
    </row>
    <row r="1866" spans="1:3">
      <c r="A1866" s="24">
        <v>24.68</v>
      </c>
      <c r="B1866" s="70" t="s">
        <v>1375</v>
      </c>
      <c r="C1866" s="24" t="s">
        <v>1426</v>
      </c>
    </row>
    <row r="1867" spans="1:3">
      <c r="A1867" s="26">
        <v>20.92</v>
      </c>
      <c r="B1867" s="71" t="s">
        <v>1384</v>
      </c>
      <c r="C1867" s="26" t="s">
        <v>1377</v>
      </c>
    </row>
    <row r="1868" spans="1:3">
      <c r="A1868" s="24"/>
      <c r="B1868" s="70" t="s">
        <v>1384</v>
      </c>
      <c r="C1868" s="24" t="s">
        <v>1381</v>
      </c>
    </row>
    <row r="1869" spans="1:3">
      <c r="A1869" s="26">
        <v>43.2</v>
      </c>
      <c r="B1869" s="71" t="s">
        <v>1384</v>
      </c>
      <c r="C1869" s="26" t="s">
        <v>1386</v>
      </c>
    </row>
    <row r="1870" spans="1:3">
      <c r="A1870" s="24">
        <v>97.21</v>
      </c>
      <c r="B1870" s="70" t="s">
        <v>1384</v>
      </c>
      <c r="C1870" s="24" t="s">
        <v>1377</v>
      </c>
    </row>
    <row r="1871" spans="1:3">
      <c r="A1871" s="26">
        <v>81.95</v>
      </c>
      <c r="B1871" s="71" t="s">
        <v>1375</v>
      </c>
      <c r="C1871" s="26" t="s">
        <v>1386</v>
      </c>
    </row>
    <row r="1872" spans="1:3">
      <c r="A1872" s="24">
        <v>33.76</v>
      </c>
      <c r="B1872" s="70" t="s">
        <v>1390</v>
      </c>
      <c r="C1872" s="24" t="s">
        <v>1381</v>
      </c>
    </row>
    <row r="1873" spans="1:3">
      <c r="A1873" s="26">
        <v>61.07</v>
      </c>
      <c r="B1873" s="71" t="s">
        <v>1384</v>
      </c>
      <c r="C1873" s="26" t="s">
        <v>1377</v>
      </c>
    </row>
    <row r="1874" spans="1:3">
      <c r="A1874" s="24">
        <v>87.18</v>
      </c>
      <c r="B1874" s="70" t="s">
        <v>1390</v>
      </c>
      <c r="C1874" s="24" t="s">
        <v>1377</v>
      </c>
    </row>
    <row r="1875" spans="1:3">
      <c r="A1875" s="26">
        <v>83.02</v>
      </c>
      <c r="B1875" s="71" t="s">
        <v>1384</v>
      </c>
      <c r="C1875" s="26" t="s">
        <v>1381</v>
      </c>
    </row>
    <row r="1876" spans="1:3">
      <c r="A1876" s="24">
        <v>10.16</v>
      </c>
      <c r="B1876" s="70" t="s">
        <v>1375</v>
      </c>
      <c r="C1876" s="24" t="s">
        <v>1377</v>
      </c>
    </row>
    <row r="1877" spans="1:3">
      <c r="A1877" s="26">
        <v>96.82</v>
      </c>
      <c r="B1877" s="71" t="s">
        <v>1384</v>
      </c>
      <c r="C1877" s="26" t="s">
        <v>1381</v>
      </c>
    </row>
    <row r="1878" spans="1:3">
      <c r="A1878" s="24">
        <v>19.73</v>
      </c>
      <c r="B1878" s="70" t="s">
        <v>1390</v>
      </c>
      <c r="C1878" s="24" t="s">
        <v>1381</v>
      </c>
    </row>
    <row r="1879" spans="1:3">
      <c r="A1879" s="26">
        <v>70.72</v>
      </c>
      <c r="B1879" s="71" t="s">
        <v>1375</v>
      </c>
      <c r="C1879" s="26" t="s">
        <v>1381</v>
      </c>
    </row>
    <row r="1880" spans="1:3">
      <c r="A1880" s="24">
        <v>58.08</v>
      </c>
      <c r="B1880" s="70" t="s">
        <v>1384</v>
      </c>
      <c r="C1880" s="24" t="s">
        <v>1386</v>
      </c>
    </row>
    <row r="1881" spans="1:3">
      <c r="A1881" s="26">
        <v>38.92</v>
      </c>
      <c r="B1881" s="71" t="s">
        <v>1390</v>
      </c>
      <c r="C1881" s="26" t="s">
        <v>1377</v>
      </c>
    </row>
    <row r="1882" spans="1:3">
      <c r="A1882" s="24">
        <v>59.37</v>
      </c>
      <c r="B1882" s="70" t="s">
        <v>1384</v>
      </c>
      <c r="C1882" s="24" t="s">
        <v>1377</v>
      </c>
    </row>
    <row r="1883" spans="1:3">
      <c r="A1883" s="26">
        <v>67.03</v>
      </c>
      <c r="B1883" s="71" t="s">
        <v>1390</v>
      </c>
      <c r="C1883" s="26" t="s">
        <v>1377</v>
      </c>
    </row>
    <row r="1884" spans="1:3">
      <c r="A1884" s="24">
        <v>56.75</v>
      </c>
      <c r="B1884" s="70" t="s">
        <v>1384</v>
      </c>
      <c r="C1884" s="24" t="s">
        <v>1377</v>
      </c>
    </row>
    <row r="1885" spans="1:3">
      <c r="A1885" s="26">
        <v>99.06</v>
      </c>
      <c r="B1885" s="71" t="s">
        <v>1384</v>
      </c>
      <c r="C1885" s="26" t="s">
        <v>1426</v>
      </c>
    </row>
    <row r="1886" spans="1:3">
      <c r="A1886" s="24">
        <v>78.459999999999994</v>
      </c>
      <c r="B1886" s="70" t="s">
        <v>1390</v>
      </c>
      <c r="C1886" s="24" t="s">
        <v>1377</v>
      </c>
    </row>
    <row r="1887" spans="1:3">
      <c r="A1887" s="26">
        <v>54.59</v>
      </c>
      <c r="B1887" s="71" t="s">
        <v>1375</v>
      </c>
      <c r="C1887" s="26" t="s">
        <v>1377</v>
      </c>
    </row>
    <row r="1888" spans="1:3">
      <c r="A1888" s="24">
        <v>31.38</v>
      </c>
      <c r="B1888" s="70" t="s">
        <v>1390</v>
      </c>
      <c r="C1888" s="24" t="s">
        <v>1386</v>
      </c>
    </row>
    <row r="1889" spans="1:3">
      <c r="A1889" s="26">
        <v>38.619999999999997</v>
      </c>
      <c r="B1889" s="71" t="s">
        <v>1390</v>
      </c>
      <c r="C1889" s="26" t="s">
        <v>1377</v>
      </c>
    </row>
    <row r="1890" spans="1:3">
      <c r="A1890" s="24">
        <v>8.5500000000000007</v>
      </c>
      <c r="B1890" s="70" t="s">
        <v>1390</v>
      </c>
      <c r="C1890" s="24" t="s">
        <v>1377</v>
      </c>
    </row>
    <row r="1891" spans="1:3">
      <c r="A1891" s="26">
        <v>42.93</v>
      </c>
      <c r="B1891" s="71" t="s">
        <v>1384</v>
      </c>
      <c r="C1891" s="26" t="s">
        <v>1426</v>
      </c>
    </row>
    <row r="1892" spans="1:3">
      <c r="A1892" s="24">
        <v>74.849999999999994</v>
      </c>
      <c r="B1892" s="70" t="s">
        <v>1375</v>
      </c>
      <c r="C1892" s="24" t="s">
        <v>1377</v>
      </c>
    </row>
    <row r="1893" spans="1:3">
      <c r="A1893" s="26">
        <v>28.41</v>
      </c>
      <c r="B1893" s="71" t="s">
        <v>1390</v>
      </c>
      <c r="C1893" s="26" t="s">
        <v>1426</v>
      </c>
    </row>
    <row r="1894" spans="1:3">
      <c r="A1894" s="24">
        <v>21.18</v>
      </c>
      <c r="B1894" s="70" t="s">
        <v>1375</v>
      </c>
      <c r="C1894" s="24" t="s">
        <v>1426</v>
      </c>
    </row>
    <row r="1895" spans="1:3">
      <c r="A1895" s="26">
        <v>14.93</v>
      </c>
      <c r="B1895" s="71" t="s">
        <v>1390</v>
      </c>
      <c r="C1895" s="26" t="s">
        <v>1381</v>
      </c>
    </row>
    <row r="1896" spans="1:3">
      <c r="A1896" s="24">
        <v>88.32</v>
      </c>
      <c r="B1896" s="70" t="s">
        <v>1384</v>
      </c>
      <c r="C1896" s="24" t="s">
        <v>1377</v>
      </c>
    </row>
    <row r="1897" spans="1:3">
      <c r="A1897" s="26">
        <v>91.67</v>
      </c>
      <c r="B1897" s="71" t="s">
        <v>1390</v>
      </c>
      <c r="C1897" s="26" t="s">
        <v>1426</v>
      </c>
    </row>
    <row r="1898" spans="1:3">
      <c r="A1898" s="24">
        <v>35.53</v>
      </c>
      <c r="B1898" s="70" t="s">
        <v>1384</v>
      </c>
      <c r="C1898" s="24" t="s">
        <v>1377</v>
      </c>
    </row>
    <row r="1899" spans="1:3">
      <c r="A1899" s="26">
        <v>76.5</v>
      </c>
      <c r="B1899" s="71" t="s">
        <v>1384</v>
      </c>
      <c r="C1899" s="26" t="s">
        <v>1377</v>
      </c>
    </row>
    <row r="1900" spans="1:3">
      <c r="A1900" s="24">
        <v>46.35</v>
      </c>
      <c r="B1900" s="70" t="s">
        <v>1375</v>
      </c>
      <c r="C1900" s="24" t="s">
        <v>1381</v>
      </c>
    </row>
    <row r="1901" spans="1:3">
      <c r="A1901" s="26">
        <v>1.32</v>
      </c>
      <c r="B1901" s="71" t="s">
        <v>1384</v>
      </c>
      <c r="C1901" s="26" t="s">
        <v>1377</v>
      </c>
    </row>
    <row r="1902" spans="1:3">
      <c r="A1902" s="24">
        <v>30.22</v>
      </c>
      <c r="B1902" s="70" t="s">
        <v>1390</v>
      </c>
      <c r="C1902" s="24" t="s">
        <v>1377</v>
      </c>
    </row>
    <row r="1903" spans="1:3">
      <c r="A1903" s="26">
        <v>44.71</v>
      </c>
      <c r="B1903" s="71" t="s">
        <v>1384</v>
      </c>
      <c r="C1903" s="26" t="s">
        <v>1377</v>
      </c>
    </row>
    <row r="1904" spans="1:3">
      <c r="A1904" s="24">
        <v>11.56</v>
      </c>
      <c r="B1904" s="70" t="s">
        <v>1390</v>
      </c>
      <c r="C1904" s="24" t="s">
        <v>1426</v>
      </c>
    </row>
    <row r="1905" spans="1:3">
      <c r="A1905" s="26">
        <v>44.04</v>
      </c>
      <c r="B1905" s="71" t="s">
        <v>1384</v>
      </c>
      <c r="C1905" s="26" t="s">
        <v>1377</v>
      </c>
    </row>
    <row r="1906" spans="1:3">
      <c r="A1906" s="24">
        <v>37.950000000000003</v>
      </c>
      <c r="B1906" s="70" t="s">
        <v>1390</v>
      </c>
      <c r="C1906" s="24" t="s">
        <v>1381</v>
      </c>
    </row>
    <row r="1907" spans="1:3">
      <c r="A1907" s="26">
        <v>16.84</v>
      </c>
      <c r="B1907" s="71" t="s">
        <v>1375</v>
      </c>
      <c r="C1907" s="26" t="s">
        <v>1426</v>
      </c>
    </row>
    <row r="1908" spans="1:3">
      <c r="A1908" s="24">
        <v>19.77</v>
      </c>
      <c r="B1908" s="70" t="s">
        <v>1390</v>
      </c>
      <c r="C1908" s="24" t="s">
        <v>1377</v>
      </c>
    </row>
    <row r="1909" spans="1:3">
      <c r="A1909" s="26">
        <v>90.31</v>
      </c>
      <c r="B1909" s="71" t="s">
        <v>1390</v>
      </c>
      <c r="C1909" s="26" t="s">
        <v>1377</v>
      </c>
    </row>
    <row r="1910" spans="1:3">
      <c r="A1910" s="24">
        <v>13.34</v>
      </c>
      <c r="B1910" s="70" t="s">
        <v>1390</v>
      </c>
      <c r="C1910" s="24" t="s">
        <v>1426</v>
      </c>
    </row>
    <row r="1911" spans="1:3">
      <c r="A1911" s="26">
        <v>12.25</v>
      </c>
      <c r="B1911" s="71" t="s">
        <v>1390</v>
      </c>
      <c r="C1911" s="26" t="s">
        <v>1426</v>
      </c>
    </row>
    <row r="1912" spans="1:3">
      <c r="A1912" s="24">
        <v>54.77</v>
      </c>
      <c r="B1912" s="70" t="s">
        <v>1384</v>
      </c>
      <c r="C1912" s="24" t="s">
        <v>1377</v>
      </c>
    </row>
    <row r="1913" spans="1:3">
      <c r="A1913" s="26">
        <v>25.44</v>
      </c>
      <c r="B1913" s="71" t="s">
        <v>1375</v>
      </c>
      <c r="C1913" s="26" t="s">
        <v>1377</v>
      </c>
    </row>
    <row r="1914" spans="1:3">
      <c r="A1914" s="24">
        <v>65.53</v>
      </c>
      <c r="B1914" s="70" t="s">
        <v>1384</v>
      </c>
      <c r="C1914" s="24" t="s">
        <v>1381</v>
      </c>
    </row>
    <row r="1915" spans="1:3">
      <c r="A1915" s="26">
        <v>8.43</v>
      </c>
      <c r="B1915" s="71" t="s">
        <v>1384</v>
      </c>
      <c r="C1915" s="26" t="s">
        <v>1386</v>
      </c>
    </row>
    <row r="1916" spans="1:3">
      <c r="A1916" s="24">
        <v>81.62</v>
      </c>
      <c r="B1916" s="70" t="s">
        <v>1390</v>
      </c>
      <c r="C1916" s="24" t="s">
        <v>1377</v>
      </c>
    </row>
    <row r="1917" spans="1:3">
      <c r="A1917" s="26">
        <v>21.53</v>
      </c>
      <c r="B1917" s="71" t="s">
        <v>1390</v>
      </c>
      <c r="C1917" s="26" t="s">
        <v>1377</v>
      </c>
    </row>
    <row r="1918" spans="1:3">
      <c r="A1918" s="24">
        <v>90.88</v>
      </c>
      <c r="B1918" s="70" t="s">
        <v>1384</v>
      </c>
      <c r="C1918" s="24" t="s">
        <v>1381</v>
      </c>
    </row>
    <row r="1919" spans="1:3">
      <c r="A1919" s="26">
        <v>87.76</v>
      </c>
      <c r="B1919" s="71" t="s">
        <v>1390</v>
      </c>
      <c r="C1919" s="26" t="s">
        <v>1377</v>
      </c>
    </row>
    <row r="1920" spans="1:3">
      <c r="A1920" s="24">
        <v>67.77</v>
      </c>
      <c r="B1920" s="70" t="s">
        <v>1384</v>
      </c>
      <c r="C1920" s="24" t="s">
        <v>1426</v>
      </c>
    </row>
    <row r="1921" spans="1:3">
      <c r="A1921" s="26">
        <v>1.61</v>
      </c>
      <c r="B1921" s="71" t="s">
        <v>1375</v>
      </c>
      <c r="C1921" s="26" t="s">
        <v>1377</v>
      </c>
    </row>
    <row r="1922" spans="1:3">
      <c r="A1922" s="24">
        <v>55.14</v>
      </c>
      <c r="B1922" s="70" t="s">
        <v>1384</v>
      </c>
      <c r="C1922" s="24" t="s">
        <v>1377</v>
      </c>
    </row>
    <row r="1923" spans="1:3">
      <c r="A1923" s="26">
        <v>33.950000000000003</v>
      </c>
      <c r="B1923" s="71" t="s">
        <v>1390</v>
      </c>
      <c r="C1923" s="26" t="s">
        <v>1377</v>
      </c>
    </row>
    <row r="1924" spans="1:3">
      <c r="A1924" s="24">
        <v>92.46</v>
      </c>
      <c r="B1924" s="70" t="s">
        <v>1390</v>
      </c>
      <c r="C1924" s="24" t="s">
        <v>1381</v>
      </c>
    </row>
    <row r="1925" spans="1:3">
      <c r="A1925" s="26">
        <v>60.94</v>
      </c>
      <c r="B1925" s="71" t="s">
        <v>1390</v>
      </c>
      <c r="C1925" s="26" t="s">
        <v>1386</v>
      </c>
    </row>
    <row r="1926" spans="1:3">
      <c r="A1926" s="24">
        <v>84.48</v>
      </c>
      <c r="B1926" s="70" t="s">
        <v>1375</v>
      </c>
      <c r="C1926" s="24" t="s">
        <v>1381</v>
      </c>
    </row>
    <row r="1927" spans="1:3">
      <c r="A1927" s="26">
        <v>81.78</v>
      </c>
      <c r="B1927" s="71" t="s">
        <v>1390</v>
      </c>
      <c r="C1927" s="26" t="s">
        <v>1381</v>
      </c>
    </row>
    <row r="1928" spans="1:3">
      <c r="A1928" s="24">
        <v>94.85</v>
      </c>
      <c r="B1928" s="70" t="s">
        <v>1375</v>
      </c>
      <c r="C1928" s="24" t="s">
        <v>1377</v>
      </c>
    </row>
    <row r="1929" spans="1:3">
      <c r="A1929" s="26">
        <v>17.04</v>
      </c>
      <c r="B1929" s="71" t="s">
        <v>1375</v>
      </c>
      <c r="C1929" s="26" t="s">
        <v>1426</v>
      </c>
    </row>
    <row r="1930" spans="1:3">
      <c r="A1930" s="24">
        <v>30.49</v>
      </c>
      <c r="B1930" s="70" t="s">
        <v>1375</v>
      </c>
      <c r="C1930" s="24" t="s">
        <v>1377</v>
      </c>
    </row>
    <row r="1931" spans="1:3">
      <c r="A1931" s="26">
        <v>26.92</v>
      </c>
      <c r="B1931" s="71" t="s">
        <v>1390</v>
      </c>
      <c r="C1931" s="26" t="s">
        <v>1381</v>
      </c>
    </row>
    <row r="1932" spans="1:3">
      <c r="A1932" s="24">
        <v>13.71</v>
      </c>
      <c r="B1932" s="70" t="s">
        <v>1390</v>
      </c>
      <c r="C1932" s="24" t="s">
        <v>1386</v>
      </c>
    </row>
    <row r="1933" spans="1:3">
      <c r="A1933" s="26">
        <v>84.5</v>
      </c>
      <c r="B1933" s="71" t="s">
        <v>1375</v>
      </c>
      <c r="C1933" s="26" t="s">
        <v>1386</v>
      </c>
    </row>
    <row r="1934" spans="1:3">
      <c r="A1934" s="24">
        <v>5.69</v>
      </c>
      <c r="B1934" s="70" t="s">
        <v>1384</v>
      </c>
      <c r="C1934" s="24" t="s">
        <v>1377</v>
      </c>
    </row>
    <row r="1935" spans="1:3">
      <c r="A1935" s="26">
        <v>71.37</v>
      </c>
      <c r="B1935" s="71" t="s">
        <v>1384</v>
      </c>
      <c r="C1935" s="26" t="s">
        <v>1381</v>
      </c>
    </row>
    <row r="1936" spans="1:3">
      <c r="A1936" s="24">
        <v>47.01</v>
      </c>
      <c r="B1936" s="70" t="s">
        <v>1375</v>
      </c>
      <c r="C1936" s="24" t="s">
        <v>1377</v>
      </c>
    </row>
    <row r="1937" spans="1:3">
      <c r="A1937" s="26">
        <v>28.22</v>
      </c>
      <c r="B1937" s="71" t="s">
        <v>1384</v>
      </c>
      <c r="C1937" s="26" t="s">
        <v>1377</v>
      </c>
    </row>
    <row r="1938" spans="1:3">
      <c r="A1938" s="24">
        <v>4.03</v>
      </c>
      <c r="B1938" s="70" t="s">
        <v>1390</v>
      </c>
      <c r="C1938" s="24" t="s">
        <v>1386</v>
      </c>
    </row>
    <row r="1939" spans="1:3">
      <c r="A1939" s="26">
        <v>90.81</v>
      </c>
      <c r="B1939" s="71" t="s">
        <v>1384</v>
      </c>
      <c r="C1939" s="26" t="s">
        <v>1381</v>
      </c>
    </row>
    <row r="1940" spans="1:3">
      <c r="A1940" s="24">
        <v>45.36</v>
      </c>
      <c r="B1940" s="70" t="s">
        <v>1384</v>
      </c>
      <c r="C1940" s="24" t="s">
        <v>1377</v>
      </c>
    </row>
    <row r="1941" spans="1:3">
      <c r="A1941" s="26">
        <v>46.41</v>
      </c>
      <c r="B1941" s="71" t="s">
        <v>1384</v>
      </c>
      <c r="C1941" s="26" t="s">
        <v>1381</v>
      </c>
    </row>
    <row r="1942" spans="1:3">
      <c r="A1942" s="24">
        <v>71.11</v>
      </c>
      <c r="B1942" s="70" t="s">
        <v>1390</v>
      </c>
      <c r="C1942" s="24" t="s">
        <v>1377</v>
      </c>
    </row>
    <row r="1943" spans="1:3">
      <c r="A1943" s="26">
        <v>46.1</v>
      </c>
      <c r="B1943" s="71" t="s">
        <v>1384</v>
      </c>
      <c r="C1943" s="26" t="s">
        <v>1426</v>
      </c>
    </row>
    <row r="1944" spans="1:3">
      <c r="A1944" s="24">
        <v>44.92</v>
      </c>
      <c r="B1944" s="70" t="s">
        <v>1390</v>
      </c>
      <c r="C1944" s="24" t="s">
        <v>1377</v>
      </c>
    </row>
    <row r="1945" spans="1:3">
      <c r="A1945" s="26">
        <v>96.03</v>
      </c>
      <c r="B1945" s="71" t="s">
        <v>1384</v>
      </c>
      <c r="C1945" s="26" t="s">
        <v>1381</v>
      </c>
    </row>
    <row r="1946" spans="1:3">
      <c r="A1946" s="24">
        <v>46.86</v>
      </c>
      <c r="B1946" s="70" t="s">
        <v>1390</v>
      </c>
      <c r="C1946" s="24" t="s">
        <v>1381</v>
      </c>
    </row>
    <row r="1947" spans="1:3">
      <c r="A1947" s="26">
        <v>31.49</v>
      </c>
      <c r="B1947" s="71" t="s">
        <v>1384</v>
      </c>
      <c r="C1947" s="26" t="s">
        <v>1381</v>
      </c>
    </row>
    <row r="1948" spans="1:3">
      <c r="A1948" s="24">
        <v>44.79</v>
      </c>
      <c r="B1948" s="70" t="s">
        <v>1375</v>
      </c>
      <c r="C1948" s="24" t="s">
        <v>1377</v>
      </c>
    </row>
    <row r="1949" spans="1:3">
      <c r="A1949" s="26">
        <v>43.17</v>
      </c>
      <c r="B1949" s="71" t="s">
        <v>1390</v>
      </c>
      <c r="C1949" s="26" t="s">
        <v>1381</v>
      </c>
    </row>
    <row r="1950" spans="1:3">
      <c r="A1950" s="24">
        <v>89.86</v>
      </c>
      <c r="B1950" s="70" t="s">
        <v>1384</v>
      </c>
      <c r="C1950" s="24" t="s">
        <v>1386</v>
      </c>
    </row>
    <row r="1951" spans="1:3">
      <c r="A1951" s="26">
        <v>14.67</v>
      </c>
      <c r="B1951" s="71" t="s">
        <v>1375</v>
      </c>
      <c r="C1951" s="26" t="s">
        <v>1426</v>
      </c>
    </row>
    <row r="1952" spans="1:3">
      <c r="A1952" s="24">
        <v>2.15</v>
      </c>
      <c r="B1952" s="70" t="s">
        <v>1375</v>
      </c>
      <c r="C1952" s="24" t="s">
        <v>1377</v>
      </c>
    </row>
    <row r="1953" spans="1:3">
      <c r="A1953" s="26">
        <v>86.6</v>
      </c>
      <c r="B1953" s="71" t="s">
        <v>1390</v>
      </c>
      <c r="C1953" s="26" t="s">
        <v>1386</v>
      </c>
    </row>
    <row r="1954" spans="1:3">
      <c r="A1954" s="24">
        <v>67.14</v>
      </c>
      <c r="B1954" s="70" t="s">
        <v>1375</v>
      </c>
      <c r="C1954" s="24" t="s">
        <v>1381</v>
      </c>
    </row>
    <row r="1955" spans="1:3">
      <c r="A1955" s="26">
        <v>40.75</v>
      </c>
      <c r="B1955" s="71" t="s">
        <v>1384</v>
      </c>
      <c r="C1955" s="26" t="s">
        <v>1426</v>
      </c>
    </row>
    <row r="1956" spans="1:3">
      <c r="A1956" s="24">
        <v>37.67</v>
      </c>
      <c r="B1956" s="70" t="s">
        <v>1390</v>
      </c>
      <c r="C1956" s="24" t="s">
        <v>1381</v>
      </c>
    </row>
    <row r="1957" spans="1:3">
      <c r="A1957" s="26">
        <v>71.89</v>
      </c>
      <c r="B1957" s="71" t="s">
        <v>1375</v>
      </c>
      <c r="C1957" s="26" t="s">
        <v>1426</v>
      </c>
    </row>
    <row r="1958" spans="1:3">
      <c r="A1958" s="24">
        <v>47.86</v>
      </c>
      <c r="B1958" s="70" t="s">
        <v>1390</v>
      </c>
      <c r="C1958" s="24" t="s">
        <v>1377</v>
      </c>
    </row>
    <row r="1959" spans="1:3">
      <c r="A1959" s="26">
        <v>39.270000000000003</v>
      </c>
      <c r="B1959" s="71" t="s">
        <v>1384</v>
      </c>
      <c r="C1959" s="26" t="s">
        <v>1377</v>
      </c>
    </row>
    <row r="1960" spans="1:3">
      <c r="A1960" s="24">
        <v>78.73</v>
      </c>
      <c r="B1960" s="70" t="s">
        <v>1384</v>
      </c>
      <c r="C1960" s="24" t="s">
        <v>1377</v>
      </c>
    </row>
    <row r="1961" spans="1:3">
      <c r="A1961" s="26">
        <v>73.38</v>
      </c>
      <c r="B1961" s="71" t="s">
        <v>1375</v>
      </c>
      <c r="C1961" s="26" t="s">
        <v>1377</v>
      </c>
    </row>
    <row r="1962" spans="1:3">
      <c r="A1962" s="24">
        <v>36.700000000000003</v>
      </c>
      <c r="B1962" s="70" t="s">
        <v>1384</v>
      </c>
      <c r="C1962" s="24" t="s">
        <v>1377</v>
      </c>
    </row>
    <row r="1963" spans="1:3">
      <c r="A1963" s="26">
        <v>67.72</v>
      </c>
      <c r="B1963" s="71" t="s">
        <v>1384</v>
      </c>
      <c r="C1963" s="26" t="s">
        <v>1377</v>
      </c>
    </row>
    <row r="1964" spans="1:3">
      <c r="A1964" s="24">
        <v>42</v>
      </c>
      <c r="B1964" s="70" t="s">
        <v>1390</v>
      </c>
      <c r="C1964" s="24" t="s">
        <v>1426</v>
      </c>
    </row>
    <row r="1965" spans="1:3">
      <c r="A1965" s="26">
        <v>87.53</v>
      </c>
      <c r="B1965" s="71" t="s">
        <v>1390</v>
      </c>
      <c r="C1965" s="26" t="s">
        <v>1377</v>
      </c>
    </row>
    <row r="1966" spans="1:3">
      <c r="A1966" s="24">
        <v>96.53</v>
      </c>
      <c r="B1966" s="70" t="s">
        <v>1390</v>
      </c>
      <c r="C1966" s="24" t="s">
        <v>1377</v>
      </c>
    </row>
    <row r="1967" spans="1:3">
      <c r="A1967" s="26">
        <v>92.38</v>
      </c>
      <c r="B1967" s="71" t="s">
        <v>1390</v>
      </c>
      <c r="C1967" s="26" t="s">
        <v>1386</v>
      </c>
    </row>
    <row r="1968" spans="1:3">
      <c r="A1968" s="24">
        <v>60.71</v>
      </c>
      <c r="B1968" s="70" t="s">
        <v>1390</v>
      </c>
      <c r="C1968" s="24" t="s">
        <v>1426</v>
      </c>
    </row>
    <row r="1969" spans="1:3">
      <c r="A1969" s="26">
        <v>48.67</v>
      </c>
      <c r="B1969" s="71" t="s">
        <v>1375</v>
      </c>
      <c r="C1969" s="26" t="s">
        <v>1386</v>
      </c>
    </row>
    <row r="1970" spans="1:3">
      <c r="A1970" s="24">
        <v>58.27</v>
      </c>
      <c r="B1970" s="70" t="s">
        <v>1390</v>
      </c>
      <c r="C1970" s="24" t="s">
        <v>1377</v>
      </c>
    </row>
    <row r="1971" spans="1:3">
      <c r="A1971" s="26">
        <v>66.98</v>
      </c>
      <c r="B1971" s="71" t="s">
        <v>1390</v>
      </c>
      <c r="C1971" s="26" t="s">
        <v>1377</v>
      </c>
    </row>
    <row r="1972" spans="1:3">
      <c r="A1972" s="24">
        <v>56.38</v>
      </c>
      <c r="B1972" s="70" t="s">
        <v>1390</v>
      </c>
      <c r="C1972" s="24" t="s">
        <v>1377</v>
      </c>
    </row>
    <row r="1973" spans="1:3">
      <c r="A1973" s="26">
        <v>48.16</v>
      </c>
      <c r="B1973" s="71" t="s">
        <v>1390</v>
      </c>
      <c r="C1973" s="26" t="s">
        <v>1426</v>
      </c>
    </row>
    <row r="1974" spans="1:3">
      <c r="A1974" s="24">
        <v>3.65</v>
      </c>
      <c r="B1974" s="70" t="s">
        <v>1390</v>
      </c>
      <c r="C1974" s="24" t="s">
        <v>1386</v>
      </c>
    </row>
    <row r="1975" spans="1:3">
      <c r="A1975" s="26">
        <v>84.68</v>
      </c>
      <c r="B1975" s="71" t="s">
        <v>1390</v>
      </c>
      <c r="C1975" s="26" t="s">
        <v>1377</v>
      </c>
    </row>
    <row r="1976" spans="1:3">
      <c r="A1976" s="24">
        <v>94.66</v>
      </c>
      <c r="B1976" s="70" t="s">
        <v>1375</v>
      </c>
      <c r="C1976" s="24" t="s">
        <v>1386</v>
      </c>
    </row>
    <row r="1977" spans="1:3">
      <c r="A1977" s="26">
        <v>93.96</v>
      </c>
      <c r="B1977" s="71" t="s">
        <v>1375</v>
      </c>
      <c r="C1977" s="26" t="s">
        <v>1386</v>
      </c>
    </row>
    <row r="1978" spans="1:3">
      <c r="A1978" s="24">
        <v>52.05</v>
      </c>
      <c r="B1978" s="70" t="s">
        <v>1375</v>
      </c>
      <c r="C1978" s="24" t="s">
        <v>1377</v>
      </c>
    </row>
    <row r="1979" spans="1:3">
      <c r="A1979" s="26">
        <v>90.22</v>
      </c>
      <c r="B1979" s="71" t="s">
        <v>1384</v>
      </c>
      <c r="C1979" s="26" t="s">
        <v>1386</v>
      </c>
    </row>
    <row r="1980" spans="1:3">
      <c r="A1980" s="24">
        <v>79.53</v>
      </c>
      <c r="B1980" s="70" t="s">
        <v>1375</v>
      </c>
      <c r="C1980" s="24" t="s">
        <v>1381</v>
      </c>
    </row>
    <row r="1981" spans="1:3">
      <c r="A1981" s="26">
        <v>92.98</v>
      </c>
      <c r="B1981" s="71" t="s">
        <v>1384</v>
      </c>
      <c r="C1981" s="26" t="s">
        <v>1377</v>
      </c>
    </row>
    <row r="1982" spans="1:3">
      <c r="A1982" s="24">
        <v>73.84</v>
      </c>
      <c r="B1982" s="70" t="s">
        <v>1390</v>
      </c>
      <c r="C1982" s="24" t="s">
        <v>1426</v>
      </c>
    </row>
    <row r="1983" spans="1:3">
      <c r="A1983" s="26">
        <v>15.97</v>
      </c>
      <c r="B1983" s="71" t="s">
        <v>1390</v>
      </c>
      <c r="C1983" s="26" t="s">
        <v>1377</v>
      </c>
    </row>
    <row r="1984" spans="1:3">
      <c r="A1984" s="24">
        <v>74.31</v>
      </c>
      <c r="B1984" s="70" t="s">
        <v>1375</v>
      </c>
      <c r="C1984" s="24" t="s">
        <v>1386</v>
      </c>
    </row>
    <row r="1985" spans="1:3">
      <c r="A1985" s="26">
        <v>35.11</v>
      </c>
      <c r="B1985" s="71" t="s">
        <v>1375</v>
      </c>
      <c r="C1985" s="26" t="s">
        <v>1381</v>
      </c>
    </row>
    <row r="1986" spans="1:3">
      <c r="A1986" s="24">
        <v>96.43</v>
      </c>
      <c r="B1986" s="70" t="s">
        <v>1384</v>
      </c>
      <c r="C1986" s="24" t="s">
        <v>1377</v>
      </c>
    </row>
    <row r="1987" spans="1:3">
      <c r="A1987" s="26">
        <v>12.4</v>
      </c>
      <c r="B1987" s="71" t="s">
        <v>1390</v>
      </c>
      <c r="C1987" s="26" t="s">
        <v>1377</v>
      </c>
    </row>
    <row r="1988" spans="1:3">
      <c r="A1988" s="24">
        <v>41.32</v>
      </c>
      <c r="B1988" s="70" t="s">
        <v>1384</v>
      </c>
      <c r="C1988" s="24" t="s">
        <v>1377</v>
      </c>
    </row>
    <row r="1989" spans="1:3">
      <c r="A1989" s="26">
        <v>93.68</v>
      </c>
      <c r="B1989" s="71" t="s">
        <v>1390</v>
      </c>
      <c r="C1989" s="26" t="s">
        <v>1377</v>
      </c>
    </row>
    <row r="1990" spans="1:3">
      <c r="A1990" s="24">
        <v>25.5</v>
      </c>
      <c r="B1990" s="70" t="s">
        <v>1384</v>
      </c>
      <c r="C1990" s="24" t="s">
        <v>1426</v>
      </c>
    </row>
    <row r="1991" spans="1:3">
      <c r="A1991" s="26">
        <v>46.38</v>
      </c>
      <c r="B1991" s="71" t="s">
        <v>1390</v>
      </c>
      <c r="C1991" s="26" t="s">
        <v>1426</v>
      </c>
    </row>
    <row r="1992" spans="1:3">
      <c r="A1992" s="24">
        <v>15.77</v>
      </c>
      <c r="B1992" s="70" t="s">
        <v>1390</v>
      </c>
      <c r="C1992" s="24" t="s">
        <v>1377</v>
      </c>
    </row>
    <row r="1993" spans="1:3">
      <c r="A1993" s="26">
        <v>18.14</v>
      </c>
      <c r="B1993" s="71" t="s">
        <v>1375</v>
      </c>
      <c r="C1993" s="26" t="s">
        <v>1386</v>
      </c>
    </row>
    <row r="1994" spans="1:3">
      <c r="A1994" s="24">
        <v>56.76</v>
      </c>
      <c r="B1994" s="70" t="s">
        <v>1375</v>
      </c>
      <c r="C1994" s="24" t="s">
        <v>1381</v>
      </c>
    </row>
    <row r="1995" spans="1:3">
      <c r="A1995" s="26">
        <v>8.0399999999999991</v>
      </c>
      <c r="B1995" s="71" t="s">
        <v>1375</v>
      </c>
      <c r="C1995" s="26" t="s">
        <v>1377</v>
      </c>
    </row>
    <row r="1996" spans="1:3">
      <c r="A1996" s="24">
        <v>31.7</v>
      </c>
      <c r="B1996" s="70" t="s">
        <v>1390</v>
      </c>
      <c r="C1996" s="24" t="s">
        <v>1426</v>
      </c>
    </row>
    <row r="1997" spans="1:3">
      <c r="A1997" s="26">
        <v>13.45</v>
      </c>
      <c r="B1997" s="71" t="s">
        <v>1375</v>
      </c>
      <c r="C1997" s="26" t="s">
        <v>1377</v>
      </c>
    </row>
    <row r="1998" spans="1:3">
      <c r="A1998" s="24">
        <v>54.19</v>
      </c>
      <c r="B1998" s="70" t="s">
        <v>1390</v>
      </c>
      <c r="C1998" s="24" t="s">
        <v>1377</v>
      </c>
    </row>
    <row r="1999" spans="1:3">
      <c r="A1999" s="26">
        <v>42</v>
      </c>
      <c r="B1999" s="71" t="s">
        <v>1384</v>
      </c>
      <c r="C1999" s="26" t="s">
        <v>1377</v>
      </c>
    </row>
    <row r="2000" spans="1:3">
      <c r="A2000" s="24">
        <v>25.33</v>
      </c>
      <c r="B2000" s="70" t="s">
        <v>1384</v>
      </c>
      <c r="C2000" s="24" t="s">
        <v>1377</v>
      </c>
    </row>
    <row r="2001" spans="1:3">
      <c r="A2001" s="26">
        <v>80.3</v>
      </c>
      <c r="B2001" s="71" t="s">
        <v>1384</v>
      </c>
      <c r="C2001" s="26" t="s">
        <v>1377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96811-5905-4D9B-B732-4EEBC66F2502}">
  <dimension ref="A1:Q2001"/>
  <sheetViews>
    <sheetView topLeftCell="B1" workbookViewId="0">
      <selection activeCell="R1921" sqref="R1921"/>
    </sheetView>
  </sheetViews>
  <sheetFormatPr defaultRowHeight="15"/>
  <cols>
    <col min="11" max="11" width="12.140625" bestFit="1" customWidth="1"/>
    <col min="14" max="14" width="11.42578125" bestFit="1" customWidth="1"/>
    <col min="16" max="17" width="11.42578125" bestFit="1" customWidth="1"/>
  </cols>
  <sheetData>
    <row r="1" spans="1:17" ht="36">
      <c r="A1" s="14" t="s">
        <v>1362</v>
      </c>
      <c r="B1" s="15" t="s">
        <v>45</v>
      </c>
      <c r="C1" s="15" t="s">
        <v>0</v>
      </c>
      <c r="D1" s="15" t="s">
        <v>3</v>
      </c>
      <c r="E1" s="15" t="s">
        <v>1363</v>
      </c>
      <c r="F1" s="15" t="s">
        <v>1364</v>
      </c>
      <c r="G1" s="15" t="s">
        <v>1356</v>
      </c>
      <c r="H1" s="15" t="s">
        <v>1365</v>
      </c>
      <c r="I1" s="15" t="s">
        <v>1366</v>
      </c>
      <c r="J1" s="15" t="s">
        <v>1367</v>
      </c>
      <c r="K1" s="15" t="s">
        <v>1357</v>
      </c>
      <c r="L1" s="15" t="s">
        <v>51</v>
      </c>
      <c r="M1" s="15" t="s">
        <v>1368</v>
      </c>
      <c r="N1" s="15" t="s">
        <v>1369</v>
      </c>
      <c r="O1" s="15" t="s">
        <v>1370</v>
      </c>
      <c r="P1" s="15" t="s">
        <v>1371</v>
      </c>
      <c r="Q1" s="16" t="s">
        <v>1372</v>
      </c>
    </row>
    <row r="2" spans="1:17" hidden="1">
      <c r="A2" s="10" t="s">
        <v>1373</v>
      </c>
      <c r="B2" s="8" t="s">
        <v>588</v>
      </c>
      <c r="C2" s="8" t="s">
        <v>35</v>
      </c>
      <c r="D2" s="2" t="s">
        <v>10</v>
      </c>
      <c r="E2" s="8" t="s">
        <v>1374</v>
      </c>
      <c r="F2" s="8" t="s">
        <v>1375</v>
      </c>
      <c r="G2" s="2">
        <v>73.8</v>
      </c>
      <c r="H2" s="2">
        <v>9.6199999999999992</v>
      </c>
      <c r="I2" s="2">
        <v>1.1657999999999999</v>
      </c>
      <c r="J2" s="2">
        <v>1.8583000000000001</v>
      </c>
      <c r="K2" s="2" t="s">
        <v>1376</v>
      </c>
      <c r="L2" s="2">
        <v>557</v>
      </c>
      <c r="M2" s="2" t="s">
        <v>1377</v>
      </c>
      <c r="N2" s="2" t="s">
        <v>585</v>
      </c>
      <c r="O2" s="8" t="s">
        <v>1378</v>
      </c>
      <c r="P2" s="2">
        <v>48</v>
      </c>
      <c r="Q2" s="12">
        <v>41.29</v>
      </c>
    </row>
    <row r="3" spans="1:17" hidden="1">
      <c r="A3" s="11" t="s">
        <v>1379</v>
      </c>
      <c r="B3" s="9" t="s">
        <v>1190</v>
      </c>
      <c r="C3" s="9" t="s">
        <v>35</v>
      </c>
      <c r="D3" s="3" t="s">
        <v>10</v>
      </c>
      <c r="E3" s="9" t="s">
        <v>1380</v>
      </c>
      <c r="F3" s="9" t="s">
        <v>1375</v>
      </c>
      <c r="G3" s="3">
        <v>6.55</v>
      </c>
      <c r="H3" s="3">
        <v>7.97</v>
      </c>
      <c r="I3" s="3">
        <v>4.4400000000000002E-2</v>
      </c>
      <c r="J3" s="3">
        <v>5.4699999999999999E-2</v>
      </c>
      <c r="K3" s="3" t="s">
        <v>1376</v>
      </c>
      <c r="L3" s="3">
        <v>600</v>
      </c>
      <c r="M3" s="3" t="s">
        <v>1381</v>
      </c>
      <c r="N3" s="3" t="s">
        <v>1382</v>
      </c>
      <c r="O3" s="9"/>
      <c r="P3" s="3">
        <v>240</v>
      </c>
      <c r="Q3" s="13">
        <v>4.78</v>
      </c>
    </row>
    <row r="4" spans="1:17" hidden="1">
      <c r="A4" s="10" t="s">
        <v>1383</v>
      </c>
      <c r="B4" s="8" t="s">
        <v>1068</v>
      </c>
      <c r="C4" s="8" t="s">
        <v>16</v>
      </c>
      <c r="D4" s="2" t="s">
        <v>44</v>
      </c>
      <c r="E4" s="8" t="s">
        <v>1374</v>
      </c>
      <c r="F4" s="8" t="s">
        <v>1384</v>
      </c>
      <c r="G4" s="2">
        <v>47.65</v>
      </c>
      <c r="H4" s="2">
        <v>8</v>
      </c>
      <c r="I4" s="2">
        <v>0.73950000000000005</v>
      </c>
      <c r="J4" s="2">
        <v>1.4932000000000001</v>
      </c>
      <c r="K4" s="2" t="s">
        <v>1385</v>
      </c>
      <c r="L4" s="2">
        <v>690</v>
      </c>
      <c r="M4" s="2" t="s">
        <v>1386</v>
      </c>
      <c r="N4" s="2" t="s">
        <v>1387</v>
      </c>
      <c r="O4" s="8"/>
      <c r="P4" s="2">
        <v>36</v>
      </c>
      <c r="Q4" s="12">
        <v>0</v>
      </c>
    </row>
    <row r="5" spans="1:17" hidden="1">
      <c r="A5" s="11" t="s">
        <v>1388</v>
      </c>
      <c r="B5" s="9" t="s">
        <v>220</v>
      </c>
      <c r="C5" s="21" t="s">
        <v>35</v>
      </c>
      <c r="D5" s="3" t="s">
        <v>23</v>
      </c>
      <c r="E5" s="9" t="s">
        <v>1389</v>
      </c>
      <c r="F5" s="9" t="s">
        <v>1390</v>
      </c>
      <c r="G5" s="3">
        <v>7.33</v>
      </c>
      <c r="H5" s="3">
        <v>8.76</v>
      </c>
      <c r="I5" s="3">
        <v>0.1021</v>
      </c>
      <c r="J5" s="3">
        <v>0.18160000000000001</v>
      </c>
      <c r="K5" s="3" t="s">
        <v>1385</v>
      </c>
      <c r="L5" s="3">
        <v>797</v>
      </c>
      <c r="M5" s="3" t="s">
        <v>1386</v>
      </c>
      <c r="N5" s="3" t="s">
        <v>1391</v>
      </c>
      <c r="O5" s="9"/>
      <c r="P5" s="3">
        <v>48</v>
      </c>
      <c r="Q5" s="13">
        <v>0</v>
      </c>
    </row>
    <row r="6" spans="1:17">
      <c r="A6" s="10" t="s">
        <v>1392</v>
      </c>
      <c r="B6" s="8" t="s">
        <v>1070</v>
      </c>
      <c r="C6" s="8" t="s">
        <v>32</v>
      </c>
      <c r="D6" s="2" t="s">
        <v>31</v>
      </c>
      <c r="E6" s="8" t="s">
        <v>1380</v>
      </c>
      <c r="F6" s="8" t="s">
        <v>1390</v>
      </c>
      <c r="G6" s="2">
        <v>58.02</v>
      </c>
      <c r="H6" s="2">
        <v>16.7</v>
      </c>
      <c r="I6" s="2">
        <v>0.98029999999999995</v>
      </c>
      <c r="J6" s="2">
        <v>5.2834000000000003</v>
      </c>
      <c r="K6" s="2" t="s">
        <v>1358</v>
      </c>
      <c r="L6" s="2">
        <v>751</v>
      </c>
      <c r="M6" s="2" t="s">
        <v>1386</v>
      </c>
      <c r="N6" s="2" t="s">
        <v>1393</v>
      </c>
      <c r="O6" s="8"/>
      <c r="P6" s="2">
        <v>12</v>
      </c>
      <c r="Q6" s="12">
        <v>8.92</v>
      </c>
    </row>
    <row r="7" spans="1:17" hidden="1">
      <c r="A7" s="11" t="s">
        <v>1394</v>
      </c>
      <c r="B7" s="9" t="s">
        <v>326</v>
      </c>
      <c r="C7" s="9" t="s">
        <v>28</v>
      </c>
      <c r="D7" s="3" t="s">
        <v>23</v>
      </c>
      <c r="E7" s="9" t="s">
        <v>1389</v>
      </c>
      <c r="F7" s="9" t="s">
        <v>1375</v>
      </c>
      <c r="G7" s="3">
        <v>25.12</v>
      </c>
      <c r="H7" s="3">
        <v>8.9700000000000006</v>
      </c>
      <c r="I7" s="3">
        <v>0.42370000000000002</v>
      </c>
      <c r="J7" s="3">
        <v>0.31780000000000003</v>
      </c>
      <c r="K7" s="3" t="s">
        <v>1395</v>
      </c>
      <c r="L7" s="3">
        <v>748</v>
      </c>
      <c r="M7" s="3" t="s">
        <v>1396</v>
      </c>
      <c r="N7" s="3" t="s">
        <v>1397</v>
      </c>
      <c r="O7" s="9" t="s">
        <v>1398</v>
      </c>
      <c r="P7" s="3">
        <v>120</v>
      </c>
      <c r="Q7" s="13">
        <v>2.65</v>
      </c>
    </row>
    <row r="8" spans="1:17">
      <c r="A8" s="10" t="s">
        <v>1399</v>
      </c>
      <c r="B8" s="8" t="s">
        <v>971</v>
      </c>
      <c r="C8" s="8" t="s">
        <v>41</v>
      </c>
      <c r="D8" s="2" t="s">
        <v>31</v>
      </c>
      <c r="E8" s="8" t="s">
        <v>1400</v>
      </c>
      <c r="F8" s="8" t="s">
        <v>1390</v>
      </c>
      <c r="G8" s="2">
        <v>80.930000000000007</v>
      </c>
      <c r="H8" s="2">
        <v>15.12</v>
      </c>
      <c r="I8" s="2">
        <v>0.65490000000000004</v>
      </c>
      <c r="J8" s="2">
        <v>1.9303999999999999</v>
      </c>
      <c r="K8" s="2" t="s">
        <v>1358</v>
      </c>
      <c r="L8" s="2">
        <v>866</v>
      </c>
      <c r="M8" s="2" t="s">
        <v>1377</v>
      </c>
      <c r="N8" s="2" t="s">
        <v>839</v>
      </c>
      <c r="O8" s="8" t="s">
        <v>1401</v>
      </c>
      <c r="P8" s="2">
        <v>60</v>
      </c>
      <c r="Q8" s="12">
        <v>72.62</v>
      </c>
    </row>
    <row r="9" spans="1:17" hidden="1">
      <c r="A9" s="11" t="s">
        <v>1402</v>
      </c>
      <c r="B9" s="9" t="s">
        <v>342</v>
      </c>
      <c r="C9" s="9" t="s">
        <v>35</v>
      </c>
      <c r="D9" s="3" t="s">
        <v>23</v>
      </c>
      <c r="E9" s="9" t="s">
        <v>1380</v>
      </c>
      <c r="F9" s="9" t="s">
        <v>1390</v>
      </c>
      <c r="G9" s="3">
        <v>82.82</v>
      </c>
      <c r="H9" s="3">
        <v>12.11</v>
      </c>
      <c r="I9" s="3">
        <v>1.1069</v>
      </c>
      <c r="J9" s="3">
        <v>2.1854</v>
      </c>
      <c r="K9" s="3" t="s">
        <v>1385</v>
      </c>
      <c r="L9" s="3">
        <v>887</v>
      </c>
      <c r="M9" s="3" t="s">
        <v>1403</v>
      </c>
      <c r="N9" s="3" t="s">
        <v>200</v>
      </c>
      <c r="O9" s="9" t="s">
        <v>1404</v>
      </c>
      <c r="P9" s="3">
        <v>48</v>
      </c>
      <c r="Q9" s="13">
        <v>0</v>
      </c>
    </row>
    <row r="10" spans="1:17" hidden="1">
      <c r="A10" s="10" t="s">
        <v>1405</v>
      </c>
      <c r="B10" s="8" t="s">
        <v>828</v>
      </c>
      <c r="C10" s="8" t="s">
        <v>38</v>
      </c>
      <c r="D10" s="2" t="s">
        <v>1360</v>
      </c>
      <c r="E10" s="8" t="s">
        <v>1400</v>
      </c>
      <c r="F10" s="8" t="s">
        <v>1390</v>
      </c>
      <c r="G10" s="2">
        <v>66.27</v>
      </c>
      <c r="H10" s="2">
        <v>9.6300000000000008</v>
      </c>
      <c r="I10" s="2">
        <v>1.1232</v>
      </c>
      <c r="J10" s="2">
        <v>0.69720000000000004</v>
      </c>
      <c r="K10" s="2" t="s">
        <v>1376</v>
      </c>
      <c r="L10" s="2">
        <v>793</v>
      </c>
      <c r="M10" s="2" t="s">
        <v>1386</v>
      </c>
      <c r="N10" s="2" t="s">
        <v>1406</v>
      </c>
      <c r="O10" s="8"/>
      <c r="P10" s="2">
        <v>180</v>
      </c>
      <c r="Q10" s="12">
        <v>44.38</v>
      </c>
    </row>
    <row r="11" spans="1:17">
      <c r="A11" s="11" t="s">
        <v>1407</v>
      </c>
      <c r="B11" s="9" t="s">
        <v>489</v>
      </c>
      <c r="C11" s="9" t="s">
        <v>20</v>
      </c>
      <c r="D11" s="3" t="s">
        <v>44</v>
      </c>
      <c r="E11" s="9" t="s">
        <v>1408</v>
      </c>
      <c r="F11" s="9" t="s">
        <v>1375</v>
      </c>
      <c r="G11" s="3">
        <v>62.07</v>
      </c>
      <c r="H11" s="3">
        <v>12.48</v>
      </c>
      <c r="I11" s="3">
        <v>0.40760000000000002</v>
      </c>
      <c r="J11" s="3">
        <v>5.5288000000000004</v>
      </c>
      <c r="K11" s="3" t="s">
        <v>1358</v>
      </c>
      <c r="L11" s="3">
        <v>713</v>
      </c>
      <c r="M11" s="3" t="s">
        <v>1386</v>
      </c>
      <c r="N11" s="3" t="s">
        <v>1409</v>
      </c>
      <c r="O11" s="9"/>
      <c r="P11" s="3">
        <v>12</v>
      </c>
      <c r="Q11" s="13">
        <v>47.65</v>
      </c>
    </row>
    <row r="12" spans="1:17" hidden="1">
      <c r="A12" s="10" t="s">
        <v>1410</v>
      </c>
      <c r="B12" s="8" t="s">
        <v>1260</v>
      </c>
      <c r="C12" s="8" t="s">
        <v>20</v>
      </c>
      <c r="D12" s="2" t="s">
        <v>44</v>
      </c>
      <c r="E12" s="8" t="s">
        <v>1411</v>
      </c>
      <c r="F12" s="8" t="s">
        <v>1390</v>
      </c>
      <c r="G12" s="2">
        <v>33.270000000000003</v>
      </c>
      <c r="H12" s="2">
        <v>14.95</v>
      </c>
      <c r="I12" s="2">
        <v>0.32890000000000003</v>
      </c>
      <c r="J12" s="2">
        <v>1.6124000000000001</v>
      </c>
      <c r="K12" s="2" t="s">
        <v>1412</v>
      </c>
      <c r="L12" s="2">
        <v>639</v>
      </c>
      <c r="M12" s="2" t="s">
        <v>1386</v>
      </c>
      <c r="N12" s="2" t="s">
        <v>1413</v>
      </c>
      <c r="O12" s="8"/>
      <c r="P12" s="2">
        <v>24</v>
      </c>
      <c r="Q12" s="12">
        <v>10.029999999999999</v>
      </c>
    </row>
    <row r="13" spans="1:17" hidden="1">
      <c r="A13" s="11" t="s">
        <v>1414</v>
      </c>
      <c r="B13" s="9" t="s">
        <v>1254</v>
      </c>
      <c r="C13" s="9" t="s">
        <v>20</v>
      </c>
      <c r="D13" s="3" t="s">
        <v>10</v>
      </c>
      <c r="E13" s="9" t="s">
        <v>1400</v>
      </c>
      <c r="F13" s="9" t="s">
        <v>1390</v>
      </c>
      <c r="G13" s="3">
        <v>48.96</v>
      </c>
      <c r="H13" s="3">
        <v>9.09</v>
      </c>
      <c r="I13" s="3">
        <v>0.92620000000000002</v>
      </c>
      <c r="J13" s="3">
        <v>0.49919999999999998</v>
      </c>
      <c r="K13" s="3" t="s">
        <v>1395</v>
      </c>
      <c r="L13" s="3">
        <v>731</v>
      </c>
      <c r="M13" s="3" t="s">
        <v>1377</v>
      </c>
      <c r="N13" s="3" t="s">
        <v>1415</v>
      </c>
      <c r="O13" s="9" t="s">
        <v>1416</v>
      </c>
      <c r="P13" s="3">
        <v>180</v>
      </c>
      <c r="Q13" s="13">
        <v>23.95</v>
      </c>
    </row>
    <row r="14" spans="1:17" hidden="1">
      <c r="A14" s="10" t="s">
        <v>1417</v>
      </c>
      <c r="B14" s="8" t="s">
        <v>470</v>
      </c>
      <c r="C14" s="8" t="s">
        <v>20</v>
      </c>
      <c r="D14" s="2" t="s">
        <v>31</v>
      </c>
      <c r="E14" s="8" t="s">
        <v>1389</v>
      </c>
      <c r="F14" s="8" t="s">
        <v>1384</v>
      </c>
      <c r="G14" s="2">
        <v>69.53</v>
      </c>
      <c r="H14" s="2">
        <v>9</v>
      </c>
      <c r="I14" s="2">
        <v>1.2359</v>
      </c>
      <c r="J14" s="2">
        <v>0.70520000000000005</v>
      </c>
      <c r="K14" s="2" t="s">
        <v>1376</v>
      </c>
      <c r="L14" s="2">
        <v>738</v>
      </c>
      <c r="M14" s="2" t="s">
        <v>1386</v>
      </c>
      <c r="N14" s="2" t="s">
        <v>1418</v>
      </c>
      <c r="O14" s="8"/>
      <c r="P14" s="2">
        <v>180</v>
      </c>
      <c r="Q14" s="12">
        <v>19.95</v>
      </c>
    </row>
    <row r="15" spans="1:17">
      <c r="A15" s="11" t="s">
        <v>1419</v>
      </c>
      <c r="B15" s="9" t="s">
        <v>1137</v>
      </c>
      <c r="C15" s="9" t="s">
        <v>41</v>
      </c>
      <c r="D15" s="3" t="s">
        <v>1360</v>
      </c>
      <c r="E15" s="9" t="s">
        <v>1411</v>
      </c>
      <c r="F15" s="9" t="s">
        <v>1390</v>
      </c>
      <c r="G15" s="3">
        <v>85.65</v>
      </c>
      <c r="H15" s="3">
        <v>16.93</v>
      </c>
      <c r="I15" s="3">
        <v>1.0568</v>
      </c>
      <c r="J15" s="3">
        <v>2.4683000000000002</v>
      </c>
      <c r="K15" s="3" t="s">
        <v>1358</v>
      </c>
      <c r="L15" s="3">
        <v>863</v>
      </c>
      <c r="M15" s="3" t="s">
        <v>1377</v>
      </c>
      <c r="N15" s="3" t="s">
        <v>1420</v>
      </c>
      <c r="O15" s="9" t="s">
        <v>1421</v>
      </c>
      <c r="P15" s="3">
        <v>48</v>
      </c>
      <c r="Q15" s="13">
        <v>9.6199999999999992</v>
      </c>
    </row>
    <row r="16" spans="1:17" hidden="1">
      <c r="A16" s="10" t="s">
        <v>1422</v>
      </c>
      <c r="B16" s="8" t="s">
        <v>437</v>
      </c>
      <c r="C16" s="8" t="s">
        <v>28</v>
      </c>
      <c r="D16" s="2" t="s">
        <v>44</v>
      </c>
      <c r="E16" s="8" t="s">
        <v>1411</v>
      </c>
      <c r="F16" s="8" t="s">
        <v>1384</v>
      </c>
      <c r="G16" s="2">
        <v>89.29</v>
      </c>
      <c r="H16" s="2">
        <v>9.14</v>
      </c>
      <c r="I16" s="2">
        <v>1.2148000000000001</v>
      </c>
      <c r="J16" s="2">
        <v>7.8143000000000002</v>
      </c>
      <c r="K16" s="2" t="s">
        <v>1376</v>
      </c>
      <c r="L16" s="2">
        <v>560</v>
      </c>
      <c r="M16" s="2" t="s">
        <v>1396</v>
      </c>
      <c r="N16" s="2" t="s">
        <v>1423</v>
      </c>
      <c r="O16" s="8" t="s">
        <v>1424</v>
      </c>
      <c r="P16" s="2">
        <v>12</v>
      </c>
      <c r="Q16" s="12">
        <v>64.599999999999994</v>
      </c>
    </row>
    <row r="17" spans="1:17" hidden="1">
      <c r="A17" s="11" t="s">
        <v>1425</v>
      </c>
      <c r="B17" s="9" t="s">
        <v>636</v>
      </c>
      <c r="C17" s="9" t="s">
        <v>35</v>
      </c>
      <c r="D17" s="3" t="s">
        <v>10</v>
      </c>
      <c r="E17" s="9" t="s">
        <v>1400</v>
      </c>
      <c r="F17" s="9" t="s">
        <v>1375</v>
      </c>
      <c r="G17" s="3">
        <v>24.81</v>
      </c>
      <c r="H17" s="3">
        <v>7.64</v>
      </c>
      <c r="I17" s="3">
        <v>0.39639999999999997</v>
      </c>
      <c r="J17" s="3">
        <v>0.60150000000000003</v>
      </c>
      <c r="K17" s="3"/>
      <c r="L17" s="3">
        <v>582</v>
      </c>
      <c r="M17" s="3" t="s">
        <v>1426</v>
      </c>
      <c r="N17" s="3" t="s">
        <v>1427</v>
      </c>
      <c r="O17" s="9"/>
      <c r="P17" s="3">
        <v>48</v>
      </c>
      <c r="Q17" s="13">
        <v>7.52</v>
      </c>
    </row>
    <row r="18" spans="1:17" hidden="1">
      <c r="A18" s="10" t="s">
        <v>1428</v>
      </c>
      <c r="B18" s="8" t="s">
        <v>990</v>
      </c>
      <c r="C18" s="8" t="s">
        <v>24</v>
      </c>
      <c r="D18" s="2" t="s">
        <v>1360</v>
      </c>
      <c r="E18" s="8" t="s">
        <v>1374</v>
      </c>
      <c r="F18" s="8" t="s">
        <v>1375</v>
      </c>
      <c r="G18" s="2">
        <v>85.93</v>
      </c>
      <c r="H18" s="2">
        <v>7.77</v>
      </c>
      <c r="I18" s="2">
        <v>1.0159</v>
      </c>
      <c r="J18" s="2">
        <v>2.6836000000000002</v>
      </c>
      <c r="K18" s="2"/>
      <c r="L18" s="2">
        <v>649</v>
      </c>
      <c r="M18" s="2" t="s">
        <v>1386</v>
      </c>
      <c r="N18" s="2" t="s">
        <v>1429</v>
      </c>
      <c r="O18" s="8"/>
      <c r="P18" s="2">
        <v>36</v>
      </c>
      <c r="Q18" s="12">
        <v>54.38</v>
      </c>
    </row>
    <row r="19" spans="1:17">
      <c r="A19" s="11" t="s">
        <v>1430</v>
      </c>
      <c r="B19" s="9" t="s">
        <v>942</v>
      </c>
      <c r="C19" s="9" t="s">
        <v>12</v>
      </c>
      <c r="D19" s="3" t="s">
        <v>44</v>
      </c>
      <c r="E19" s="9" t="s">
        <v>1374</v>
      </c>
      <c r="F19" s="9" t="s">
        <v>1375</v>
      </c>
      <c r="G19" s="3">
        <v>53.56</v>
      </c>
      <c r="H19" s="3">
        <v>15.78</v>
      </c>
      <c r="I19" s="3">
        <v>0.8286</v>
      </c>
      <c r="J19" s="3">
        <v>0.73629999999999995</v>
      </c>
      <c r="K19" s="3" t="s">
        <v>1358</v>
      </c>
      <c r="L19" s="3">
        <v>849</v>
      </c>
      <c r="M19" s="3" t="s">
        <v>1386</v>
      </c>
      <c r="N19" s="3" t="s">
        <v>1431</v>
      </c>
      <c r="O19" s="9"/>
      <c r="P19" s="3">
        <v>240</v>
      </c>
      <c r="Q19" s="13">
        <v>33.6</v>
      </c>
    </row>
    <row r="20" spans="1:17" hidden="1">
      <c r="A20" s="10" t="s">
        <v>1432</v>
      </c>
      <c r="B20" s="8" t="s">
        <v>795</v>
      </c>
      <c r="C20" s="8" t="s">
        <v>28</v>
      </c>
      <c r="D20" s="2" t="s">
        <v>10</v>
      </c>
      <c r="E20" s="8" t="s">
        <v>1380</v>
      </c>
      <c r="F20" s="8" t="s">
        <v>1375</v>
      </c>
      <c r="G20" s="2">
        <v>37.19</v>
      </c>
      <c r="H20" s="2">
        <v>11.52</v>
      </c>
      <c r="I20" s="2">
        <v>0.28370000000000001</v>
      </c>
      <c r="J20" s="2">
        <v>0.39710000000000001</v>
      </c>
      <c r="K20" s="2" t="s">
        <v>1385</v>
      </c>
      <c r="L20" s="2">
        <v>580</v>
      </c>
      <c r="M20" s="2" t="s">
        <v>1403</v>
      </c>
      <c r="N20" s="2" t="s">
        <v>862</v>
      </c>
      <c r="O20" s="8" t="s">
        <v>1433</v>
      </c>
      <c r="P20" s="2">
        <v>240</v>
      </c>
      <c r="Q20" s="12">
        <v>0</v>
      </c>
    </row>
    <row r="21" spans="1:17" hidden="1">
      <c r="A21" s="11" t="s">
        <v>1434</v>
      </c>
      <c r="B21" s="9" t="s">
        <v>246</v>
      </c>
      <c r="C21" s="9" t="s">
        <v>35</v>
      </c>
      <c r="D21" s="3" t="s">
        <v>23</v>
      </c>
      <c r="E21" s="9" t="s">
        <v>1374</v>
      </c>
      <c r="F21" s="9" t="s">
        <v>1384</v>
      </c>
      <c r="G21" s="3">
        <v>75.56</v>
      </c>
      <c r="H21" s="3">
        <v>11.03</v>
      </c>
      <c r="I21" s="3">
        <v>1.3955</v>
      </c>
      <c r="J21" s="3">
        <v>0.78149999999999997</v>
      </c>
      <c r="K21" s="3" t="s">
        <v>1376</v>
      </c>
      <c r="L21" s="3">
        <v>702</v>
      </c>
      <c r="M21" s="3" t="s">
        <v>1426</v>
      </c>
      <c r="N21" s="3" t="s">
        <v>681</v>
      </c>
      <c r="O21" s="9"/>
      <c r="P21" s="3">
        <v>240</v>
      </c>
      <c r="Q21" s="13">
        <v>11.63</v>
      </c>
    </row>
    <row r="22" spans="1:17" hidden="1">
      <c r="A22" s="10" t="s">
        <v>1435</v>
      </c>
      <c r="B22" s="8" t="s">
        <v>811</v>
      </c>
      <c r="C22" s="8" t="s">
        <v>12</v>
      </c>
      <c r="D22" s="2" t="s">
        <v>44</v>
      </c>
      <c r="E22" s="8" t="s">
        <v>1374</v>
      </c>
      <c r="F22" s="8" t="s">
        <v>1390</v>
      </c>
      <c r="G22" s="2">
        <v>68.150000000000006</v>
      </c>
      <c r="H22" s="2">
        <v>10.71</v>
      </c>
      <c r="I22" s="2">
        <v>0.97550000000000003</v>
      </c>
      <c r="J22" s="2">
        <v>3.1671999999999998</v>
      </c>
      <c r="K22" s="2" t="s">
        <v>1395</v>
      </c>
      <c r="L22" s="2">
        <v>845</v>
      </c>
      <c r="M22" s="2" t="s">
        <v>1377</v>
      </c>
      <c r="N22" s="2" t="s">
        <v>1436</v>
      </c>
      <c r="O22" s="8" t="s">
        <v>1048</v>
      </c>
      <c r="P22" s="2">
        <v>24</v>
      </c>
      <c r="Q22" s="12">
        <v>29.45</v>
      </c>
    </row>
    <row r="23" spans="1:17" hidden="1">
      <c r="A23" s="11" t="s">
        <v>1437</v>
      </c>
      <c r="B23" s="9" t="s">
        <v>192</v>
      </c>
      <c r="C23" s="9" t="s">
        <v>12</v>
      </c>
      <c r="D23" s="3" t="s">
        <v>1360</v>
      </c>
      <c r="E23" s="9" t="s">
        <v>1408</v>
      </c>
      <c r="F23" s="9" t="s">
        <v>1384</v>
      </c>
      <c r="G23" s="3">
        <v>70.010000000000005</v>
      </c>
      <c r="H23" s="3">
        <v>17.12</v>
      </c>
      <c r="I23" s="3">
        <v>0.89690000000000003</v>
      </c>
      <c r="J23" s="3">
        <v>6.3891999999999998</v>
      </c>
      <c r="K23" s="3" t="s">
        <v>1412</v>
      </c>
      <c r="L23" s="3">
        <v>788</v>
      </c>
      <c r="M23" s="3" t="s">
        <v>1377</v>
      </c>
      <c r="N23" s="3" t="s">
        <v>1438</v>
      </c>
      <c r="O23" s="9" t="s">
        <v>1439</v>
      </c>
      <c r="P23" s="3">
        <v>12</v>
      </c>
      <c r="Q23" s="13">
        <v>27.63</v>
      </c>
    </row>
    <row r="24" spans="1:17" hidden="1">
      <c r="A24" s="10" t="s">
        <v>1440</v>
      </c>
      <c r="B24" s="8" t="s">
        <v>500</v>
      </c>
      <c r="C24" s="8" t="s">
        <v>20</v>
      </c>
      <c r="D24" s="2" t="s">
        <v>10</v>
      </c>
      <c r="E24" s="8" t="s">
        <v>1380</v>
      </c>
      <c r="F24" s="8" t="s">
        <v>1384</v>
      </c>
      <c r="G24" s="2">
        <v>83.66</v>
      </c>
      <c r="H24" s="2">
        <v>11.19</v>
      </c>
      <c r="I24" s="2">
        <v>1.1445000000000001</v>
      </c>
      <c r="J24" s="2">
        <v>1.4408000000000001</v>
      </c>
      <c r="K24" s="2" t="s">
        <v>1376</v>
      </c>
      <c r="L24" s="2">
        <v>853</v>
      </c>
      <c r="M24" s="2" t="s">
        <v>1381</v>
      </c>
      <c r="N24" s="2" t="s">
        <v>1441</v>
      </c>
      <c r="O24" s="8"/>
      <c r="P24" s="2">
        <v>84</v>
      </c>
      <c r="Q24" s="12">
        <v>68.23</v>
      </c>
    </row>
    <row r="25" spans="1:17" hidden="1">
      <c r="A25" s="11" t="s">
        <v>1442</v>
      </c>
      <c r="B25" s="9" t="s">
        <v>271</v>
      </c>
      <c r="C25" s="9" t="s">
        <v>24</v>
      </c>
      <c r="D25" s="3" t="s">
        <v>1360</v>
      </c>
      <c r="E25" s="9" t="s">
        <v>1408</v>
      </c>
      <c r="F25" s="9" t="s">
        <v>1384</v>
      </c>
      <c r="G25" s="3">
        <v>48.94</v>
      </c>
      <c r="H25" s="3">
        <v>15.97</v>
      </c>
      <c r="I25" s="3">
        <v>0.27939999999999998</v>
      </c>
      <c r="J25" s="3">
        <v>0.97119999999999995</v>
      </c>
      <c r="K25" s="3" t="s">
        <v>1412</v>
      </c>
      <c r="L25" s="3">
        <v>617</v>
      </c>
      <c r="M25" s="3" t="s">
        <v>1377</v>
      </c>
      <c r="N25" s="3" t="s">
        <v>1443</v>
      </c>
      <c r="O25" s="9" t="s">
        <v>1444</v>
      </c>
      <c r="P25" s="3">
        <v>84</v>
      </c>
      <c r="Q25" s="13">
        <v>43.34</v>
      </c>
    </row>
    <row r="26" spans="1:17" hidden="1">
      <c r="A26" s="10" t="s">
        <v>1445</v>
      </c>
      <c r="B26" s="8" t="s">
        <v>1351</v>
      </c>
      <c r="C26" s="8" t="s">
        <v>16</v>
      </c>
      <c r="D26" s="2" t="s">
        <v>1360</v>
      </c>
      <c r="E26" s="8" t="s">
        <v>1389</v>
      </c>
      <c r="F26" s="8" t="s">
        <v>1384</v>
      </c>
      <c r="G26" s="2">
        <v>12.57</v>
      </c>
      <c r="H26" s="2">
        <v>13.82</v>
      </c>
      <c r="I26" s="2">
        <v>0.14599999999999999</v>
      </c>
      <c r="J26" s="2">
        <v>0.23430000000000001</v>
      </c>
      <c r="K26" s="2" t="s">
        <v>1395</v>
      </c>
      <c r="L26" s="2">
        <v>881</v>
      </c>
      <c r="M26" s="2" t="s">
        <v>1386</v>
      </c>
      <c r="N26" s="2" t="s">
        <v>1446</v>
      </c>
      <c r="O26" s="8"/>
      <c r="P26" s="2">
        <v>84</v>
      </c>
      <c r="Q26" s="12">
        <v>8.3699999999999992</v>
      </c>
    </row>
    <row r="27" spans="1:17" hidden="1">
      <c r="A27" s="11" t="s">
        <v>1447</v>
      </c>
      <c r="B27" s="9" t="s">
        <v>711</v>
      </c>
      <c r="C27" s="9" t="s">
        <v>38</v>
      </c>
      <c r="D27" s="3" t="s">
        <v>1360</v>
      </c>
      <c r="E27" s="9" t="s">
        <v>1411</v>
      </c>
      <c r="F27" s="9" t="s">
        <v>1375</v>
      </c>
      <c r="G27" s="3">
        <v>13.03</v>
      </c>
      <c r="H27" s="3">
        <v>17.739999999999998</v>
      </c>
      <c r="I27" s="3">
        <v>0.21540000000000001</v>
      </c>
      <c r="J27" s="3">
        <v>0.2074</v>
      </c>
      <c r="K27" s="3" t="s">
        <v>1412</v>
      </c>
      <c r="L27" s="3">
        <v>706</v>
      </c>
      <c r="M27" s="3" t="s">
        <v>1386</v>
      </c>
      <c r="N27" s="3" t="s">
        <v>1448</v>
      </c>
      <c r="O27" s="9"/>
      <c r="P27" s="3">
        <v>180</v>
      </c>
      <c r="Q27" s="13">
        <v>12.05</v>
      </c>
    </row>
    <row r="28" spans="1:17" hidden="1">
      <c r="A28" s="10" t="s">
        <v>1449</v>
      </c>
      <c r="B28" s="8" t="s">
        <v>965</v>
      </c>
      <c r="C28" s="8" t="s">
        <v>24</v>
      </c>
      <c r="D28" s="2" t="s">
        <v>44</v>
      </c>
      <c r="E28" s="8" t="s">
        <v>1408</v>
      </c>
      <c r="F28" s="8" t="s">
        <v>1390</v>
      </c>
      <c r="G28" s="2">
        <v>67.02</v>
      </c>
      <c r="H28" s="2">
        <v>15.51</v>
      </c>
      <c r="I28" s="2">
        <v>1.2623</v>
      </c>
      <c r="J28" s="2">
        <v>1.3125</v>
      </c>
      <c r="K28" s="2" t="s">
        <v>1385</v>
      </c>
      <c r="L28" s="2">
        <v>855</v>
      </c>
      <c r="M28" s="2" t="s">
        <v>1381</v>
      </c>
      <c r="N28" s="2" t="s">
        <v>1450</v>
      </c>
      <c r="O28" s="8"/>
      <c r="P28" s="2">
        <v>84</v>
      </c>
      <c r="Q28" s="12">
        <v>0</v>
      </c>
    </row>
    <row r="29" spans="1:17" hidden="1">
      <c r="A29" s="11" t="s">
        <v>1451</v>
      </c>
      <c r="B29" s="9" t="s">
        <v>843</v>
      </c>
      <c r="C29" s="9" t="s">
        <v>12</v>
      </c>
      <c r="D29" s="3" t="s">
        <v>31</v>
      </c>
      <c r="E29" s="9" t="s">
        <v>1380</v>
      </c>
      <c r="F29" s="9" t="s">
        <v>1375</v>
      </c>
      <c r="G29" s="3">
        <v>62.13</v>
      </c>
      <c r="H29" s="3">
        <v>11.43</v>
      </c>
      <c r="I29" s="3">
        <v>0.61480000000000001</v>
      </c>
      <c r="J29" s="3">
        <v>1.6188</v>
      </c>
      <c r="K29" s="3"/>
      <c r="L29" s="3">
        <v>740</v>
      </c>
      <c r="M29" s="3" t="s">
        <v>1403</v>
      </c>
      <c r="N29" s="3" t="s">
        <v>1452</v>
      </c>
      <c r="O29" s="9" t="s">
        <v>1453</v>
      </c>
      <c r="P29" s="3">
        <v>48</v>
      </c>
      <c r="Q29" s="13">
        <v>55.63</v>
      </c>
    </row>
    <row r="30" spans="1:17" hidden="1">
      <c r="A30" s="10" t="s">
        <v>1454</v>
      </c>
      <c r="B30" s="8" t="s">
        <v>825</v>
      </c>
      <c r="C30" s="8" t="s">
        <v>35</v>
      </c>
      <c r="D30" s="2" t="s">
        <v>10</v>
      </c>
      <c r="E30" s="8" t="s">
        <v>1411</v>
      </c>
      <c r="F30" s="8" t="s">
        <v>1375</v>
      </c>
      <c r="G30" s="2">
        <v>20.25</v>
      </c>
      <c r="H30" s="2">
        <v>14.16</v>
      </c>
      <c r="I30" s="2">
        <v>0.38779999999999998</v>
      </c>
      <c r="J30" s="2">
        <v>0.38129999999999997</v>
      </c>
      <c r="K30" s="2" t="s">
        <v>1376</v>
      </c>
      <c r="L30" s="2">
        <v>891</v>
      </c>
      <c r="M30" s="2" t="s">
        <v>1386</v>
      </c>
      <c r="N30" s="2" t="s">
        <v>1455</v>
      </c>
      <c r="O30" s="8"/>
      <c r="P30" s="2">
        <v>84</v>
      </c>
      <c r="Q30" s="12">
        <v>8.39</v>
      </c>
    </row>
    <row r="31" spans="1:17" hidden="1">
      <c r="A31" s="11" t="s">
        <v>1456</v>
      </c>
      <c r="B31" s="9" t="s">
        <v>579</v>
      </c>
      <c r="C31" s="9" t="s">
        <v>24</v>
      </c>
      <c r="D31" s="3" t="s">
        <v>44</v>
      </c>
      <c r="E31" s="9" t="s">
        <v>1411</v>
      </c>
      <c r="F31" s="9" t="s">
        <v>1384</v>
      </c>
      <c r="G31" s="3">
        <v>22.35</v>
      </c>
      <c r="H31" s="3">
        <v>15.66</v>
      </c>
      <c r="I31" s="3">
        <v>0.25109999999999999</v>
      </c>
      <c r="J31" s="3">
        <v>0.32300000000000001</v>
      </c>
      <c r="K31" s="3" t="s">
        <v>1412</v>
      </c>
      <c r="L31" s="3">
        <v>639</v>
      </c>
      <c r="M31" s="3" t="s">
        <v>1386</v>
      </c>
      <c r="N31" s="3" t="s">
        <v>1457</v>
      </c>
      <c r="O31" s="9"/>
      <c r="P31" s="3">
        <v>180</v>
      </c>
      <c r="Q31" s="13">
        <v>16.079999999999998</v>
      </c>
    </row>
    <row r="32" spans="1:17" hidden="1">
      <c r="A32" s="10" t="s">
        <v>1458</v>
      </c>
      <c r="B32" s="8" t="s">
        <v>905</v>
      </c>
      <c r="C32" s="8" t="s">
        <v>12</v>
      </c>
      <c r="D32" s="2" t="s">
        <v>1360</v>
      </c>
      <c r="E32" s="8" t="s">
        <v>1389</v>
      </c>
      <c r="F32" s="8" t="s">
        <v>1375</v>
      </c>
      <c r="G32" s="2">
        <v>47.99</v>
      </c>
      <c r="H32" s="2">
        <v>18.350000000000001</v>
      </c>
      <c r="I32" s="2">
        <v>0.28749999999999998</v>
      </c>
      <c r="J32" s="2">
        <v>0.87560000000000004</v>
      </c>
      <c r="K32" s="2" t="s">
        <v>1385</v>
      </c>
      <c r="L32" s="2">
        <v>830</v>
      </c>
      <c r="M32" s="2" t="s">
        <v>1396</v>
      </c>
      <c r="N32" s="2" t="s">
        <v>972</v>
      </c>
      <c r="O32" s="8" t="s">
        <v>1097</v>
      </c>
      <c r="P32" s="2">
        <v>120</v>
      </c>
      <c r="Q32" s="12">
        <v>0</v>
      </c>
    </row>
    <row r="33" spans="1:17" hidden="1">
      <c r="A33" s="11" t="s">
        <v>1459</v>
      </c>
      <c r="B33" s="9" t="s">
        <v>849</v>
      </c>
      <c r="C33" s="9" t="s">
        <v>35</v>
      </c>
      <c r="D33" s="3" t="s">
        <v>23</v>
      </c>
      <c r="E33" s="9" t="s">
        <v>1389</v>
      </c>
      <c r="F33" s="9" t="s">
        <v>1384</v>
      </c>
      <c r="G33" s="3">
        <v>19.41</v>
      </c>
      <c r="H33" s="3">
        <v>13.59</v>
      </c>
      <c r="I33" s="3">
        <v>0.10929999999999999</v>
      </c>
      <c r="J33" s="3">
        <v>0.44750000000000001</v>
      </c>
      <c r="K33" s="3"/>
      <c r="L33" s="3">
        <v>578</v>
      </c>
      <c r="M33" s="3" t="s">
        <v>1426</v>
      </c>
      <c r="N33" s="3" t="s">
        <v>1460</v>
      </c>
      <c r="O33" s="9"/>
      <c r="P33" s="3">
        <v>60</v>
      </c>
      <c r="Q33" s="13">
        <v>11.17</v>
      </c>
    </row>
    <row r="34" spans="1:17" hidden="1">
      <c r="A34" s="10" t="s">
        <v>1461</v>
      </c>
      <c r="B34" s="8" t="s">
        <v>61</v>
      </c>
      <c r="C34" s="8" t="s">
        <v>16</v>
      </c>
      <c r="D34" s="2" t="s">
        <v>31</v>
      </c>
      <c r="E34" s="8" t="s">
        <v>1408</v>
      </c>
      <c r="F34" s="8" t="s">
        <v>1390</v>
      </c>
      <c r="G34" s="2">
        <v>83.59</v>
      </c>
      <c r="H34" s="2">
        <v>14.69</v>
      </c>
      <c r="I34" s="2">
        <v>1.5371999999999999</v>
      </c>
      <c r="J34" s="2">
        <v>1.3328</v>
      </c>
      <c r="K34" s="2" t="s">
        <v>1395</v>
      </c>
      <c r="L34" s="2">
        <v>657</v>
      </c>
      <c r="M34" s="2" t="s">
        <v>1377</v>
      </c>
      <c r="N34" s="2" t="s">
        <v>1462</v>
      </c>
      <c r="O34" s="8" t="s">
        <v>1463</v>
      </c>
      <c r="P34" s="2">
        <v>120</v>
      </c>
      <c r="Q34" s="12">
        <v>16.84</v>
      </c>
    </row>
    <row r="35" spans="1:17" hidden="1">
      <c r="A35" s="11" t="s">
        <v>1464</v>
      </c>
      <c r="B35" s="9" t="s">
        <v>178</v>
      </c>
      <c r="C35" s="9" t="s">
        <v>41</v>
      </c>
      <c r="D35" s="3" t="s">
        <v>31</v>
      </c>
      <c r="E35" s="9" t="s">
        <v>1411</v>
      </c>
      <c r="F35" s="9" t="s">
        <v>1375</v>
      </c>
      <c r="G35" s="3">
        <v>56.99</v>
      </c>
      <c r="H35" s="3">
        <v>14.41</v>
      </c>
      <c r="I35" s="3">
        <v>0.69189999999999996</v>
      </c>
      <c r="J35" s="3">
        <v>2.7473000000000001</v>
      </c>
      <c r="K35" s="3" t="s">
        <v>1412</v>
      </c>
      <c r="L35" s="3">
        <v>573</v>
      </c>
      <c r="M35" s="3" t="s">
        <v>1403</v>
      </c>
      <c r="N35" s="3" t="s">
        <v>1465</v>
      </c>
      <c r="O35" s="9" t="s">
        <v>1466</v>
      </c>
      <c r="P35" s="3">
        <v>24</v>
      </c>
      <c r="Q35" s="13">
        <v>18.27</v>
      </c>
    </row>
    <row r="36" spans="1:17" hidden="1">
      <c r="A36" s="10" t="s">
        <v>1467</v>
      </c>
      <c r="B36" s="8" t="s">
        <v>725</v>
      </c>
      <c r="C36" s="8" t="s">
        <v>16</v>
      </c>
      <c r="D36" s="2" t="s">
        <v>31</v>
      </c>
      <c r="E36" s="8" t="s">
        <v>1389</v>
      </c>
      <c r="F36" s="8" t="s">
        <v>1384</v>
      </c>
      <c r="G36" s="2">
        <v>27.99</v>
      </c>
      <c r="H36" s="2">
        <v>17.53</v>
      </c>
      <c r="I36" s="2">
        <v>0.28939999999999999</v>
      </c>
      <c r="J36" s="2">
        <v>0.7036</v>
      </c>
      <c r="K36" s="2" t="s">
        <v>1412</v>
      </c>
      <c r="L36" s="2">
        <v>841</v>
      </c>
      <c r="M36" s="2" t="s">
        <v>1403</v>
      </c>
      <c r="N36" s="2" t="s">
        <v>1468</v>
      </c>
      <c r="O36" s="8" t="s">
        <v>319</v>
      </c>
      <c r="P36" s="2">
        <v>60</v>
      </c>
      <c r="Q36" s="12">
        <v>7.41</v>
      </c>
    </row>
    <row r="37" spans="1:17" hidden="1">
      <c r="A37" s="11" t="s">
        <v>1469</v>
      </c>
      <c r="B37" s="9" t="s">
        <v>905</v>
      </c>
      <c r="C37" s="9" t="s">
        <v>16</v>
      </c>
      <c r="D37" s="3" t="s">
        <v>23</v>
      </c>
      <c r="E37" s="9" t="s">
        <v>1408</v>
      </c>
      <c r="F37" s="9" t="s">
        <v>1375</v>
      </c>
      <c r="G37" s="3">
        <v>82.86</v>
      </c>
      <c r="H37" s="3">
        <v>10.81</v>
      </c>
      <c r="I37" s="3">
        <v>1.2662</v>
      </c>
      <c r="J37" s="3">
        <v>1.4105000000000001</v>
      </c>
      <c r="K37" s="3" t="s">
        <v>1385</v>
      </c>
      <c r="L37" s="3">
        <v>830</v>
      </c>
      <c r="M37" s="3" t="s">
        <v>1403</v>
      </c>
      <c r="N37" s="3" t="s">
        <v>1470</v>
      </c>
      <c r="O37" s="9" t="s">
        <v>765</v>
      </c>
      <c r="P37" s="3">
        <v>84</v>
      </c>
      <c r="Q37" s="13">
        <v>0</v>
      </c>
    </row>
    <row r="38" spans="1:17">
      <c r="A38" s="10" t="s">
        <v>1471</v>
      </c>
      <c r="B38" s="8" t="s">
        <v>486</v>
      </c>
      <c r="C38" s="8" t="s">
        <v>28</v>
      </c>
      <c r="D38" s="2" t="s">
        <v>44</v>
      </c>
      <c r="E38" s="8" t="s">
        <v>1400</v>
      </c>
      <c r="F38" s="8" t="s">
        <v>1375</v>
      </c>
      <c r="G38" s="2">
        <v>92.17</v>
      </c>
      <c r="H38" s="2">
        <v>9.9</v>
      </c>
      <c r="I38" s="2">
        <v>1.1568000000000001</v>
      </c>
      <c r="J38" s="2">
        <v>2.3332000000000002</v>
      </c>
      <c r="K38" s="2" t="s">
        <v>1358</v>
      </c>
      <c r="L38" s="2">
        <v>704</v>
      </c>
      <c r="M38" s="2" t="s">
        <v>1403</v>
      </c>
      <c r="N38" s="2" t="s">
        <v>1472</v>
      </c>
      <c r="O38" s="8" t="s">
        <v>1473</v>
      </c>
      <c r="P38" s="2">
        <v>48</v>
      </c>
      <c r="Q38" s="12">
        <v>50.9</v>
      </c>
    </row>
    <row r="39" spans="1:17" hidden="1">
      <c r="A39" s="11" t="s">
        <v>1474</v>
      </c>
      <c r="B39" s="9" t="s">
        <v>246</v>
      </c>
      <c r="C39" s="9" t="s">
        <v>32</v>
      </c>
      <c r="D39" s="3" t="s">
        <v>44</v>
      </c>
      <c r="E39" s="9" t="s">
        <v>1380</v>
      </c>
      <c r="F39" s="9" t="s">
        <v>1384</v>
      </c>
      <c r="G39" s="3">
        <v>82.07</v>
      </c>
      <c r="H39" s="3">
        <v>12.77</v>
      </c>
      <c r="I39" s="3">
        <v>0.79390000000000005</v>
      </c>
      <c r="J39" s="3">
        <v>1.4827999999999999</v>
      </c>
      <c r="K39" s="3" t="s">
        <v>1395</v>
      </c>
      <c r="L39" s="3">
        <v>702</v>
      </c>
      <c r="M39" s="3" t="s">
        <v>1377</v>
      </c>
      <c r="N39" s="3" t="s">
        <v>1475</v>
      </c>
      <c r="O39" s="9" t="s">
        <v>1476</v>
      </c>
      <c r="P39" s="3">
        <v>84</v>
      </c>
      <c r="Q39" s="13">
        <v>75.88</v>
      </c>
    </row>
    <row r="40" spans="1:17" hidden="1">
      <c r="A40" s="10" t="s">
        <v>1477</v>
      </c>
      <c r="B40" s="8" t="s">
        <v>1077</v>
      </c>
      <c r="C40" s="8" t="s">
        <v>12</v>
      </c>
      <c r="D40" s="2" t="s">
        <v>1360</v>
      </c>
      <c r="E40" s="8" t="s">
        <v>1389</v>
      </c>
      <c r="F40" s="8" t="s">
        <v>1390</v>
      </c>
      <c r="G40" s="2">
        <v>15.09</v>
      </c>
      <c r="H40" s="2">
        <v>8.8800000000000008</v>
      </c>
      <c r="I40" s="2">
        <v>0.10489999999999999</v>
      </c>
      <c r="J40" s="2">
        <v>0.68859999999999999</v>
      </c>
      <c r="K40" s="2" t="s">
        <v>1376</v>
      </c>
      <c r="L40" s="2">
        <v>837</v>
      </c>
      <c r="M40" s="2" t="s">
        <v>1381</v>
      </c>
      <c r="N40" s="2" t="s">
        <v>1478</v>
      </c>
      <c r="O40" s="8"/>
      <c r="P40" s="2">
        <v>24</v>
      </c>
      <c r="Q40" s="12">
        <v>2.5099999999999998</v>
      </c>
    </row>
    <row r="41" spans="1:17" hidden="1">
      <c r="A41" s="11" t="s">
        <v>1479</v>
      </c>
      <c r="B41" s="9" t="s">
        <v>136</v>
      </c>
      <c r="C41" s="9" t="s">
        <v>20</v>
      </c>
      <c r="D41" s="3" t="s">
        <v>10</v>
      </c>
      <c r="E41" s="9" t="s">
        <v>1380</v>
      </c>
      <c r="F41" s="9" t="s">
        <v>1390</v>
      </c>
      <c r="G41" s="3">
        <v>51.83</v>
      </c>
      <c r="H41" s="3">
        <v>8.81</v>
      </c>
      <c r="I41" s="3">
        <v>0.45590000000000003</v>
      </c>
      <c r="J41" s="3">
        <v>2.3633000000000002</v>
      </c>
      <c r="K41" s="3" t="s">
        <v>1412</v>
      </c>
      <c r="L41" s="3">
        <v>618</v>
      </c>
      <c r="M41" s="3" t="s">
        <v>1381</v>
      </c>
      <c r="N41" s="3" t="s">
        <v>1480</v>
      </c>
      <c r="O41" s="9"/>
      <c r="P41" s="3">
        <v>24</v>
      </c>
      <c r="Q41" s="13">
        <v>38.43</v>
      </c>
    </row>
    <row r="42" spans="1:17" hidden="1">
      <c r="A42" s="10" t="s">
        <v>1481</v>
      </c>
      <c r="B42" s="8" t="s">
        <v>377</v>
      </c>
      <c r="C42" s="8" t="s">
        <v>41</v>
      </c>
      <c r="D42" s="2" t="s">
        <v>1360</v>
      </c>
      <c r="E42" s="8" t="s">
        <v>1389</v>
      </c>
      <c r="F42" s="8" t="s">
        <v>1390</v>
      </c>
      <c r="G42" s="2">
        <v>35.799999999999997</v>
      </c>
      <c r="H42" s="2">
        <v>16.8</v>
      </c>
      <c r="I42" s="2">
        <v>0.68479999999999996</v>
      </c>
      <c r="J42" s="2">
        <v>0.72750000000000004</v>
      </c>
      <c r="K42" s="2" t="s">
        <v>1412</v>
      </c>
      <c r="L42" s="2">
        <v>877</v>
      </c>
      <c r="M42" s="2" t="s">
        <v>1386</v>
      </c>
      <c r="N42" s="2" t="s">
        <v>1482</v>
      </c>
      <c r="O42" s="8"/>
      <c r="P42" s="2">
        <v>84</v>
      </c>
      <c r="Q42" s="12">
        <v>27.34</v>
      </c>
    </row>
    <row r="43" spans="1:17" hidden="1">
      <c r="A43" s="11" t="s">
        <v>1483</v>
      </c>
      <c r="B43" s="9" t="s">
        <v>178</v>
      </c>
      <c r="C43" s="9" t="s">
        <v>12</v>
      </c>
      <c r="D43" s="3" t="s">
        <v>23</v>
      </c>
      <c r="E43" s="9" t="s">
        <v>1380</v>
      </c>
      <c r="F43" s="9" t="s">
        <v>1390</v>
      </c>
      <c r="G43" s="3">
        <v>22.48</v>
      </c>
      <c r="H43" s="3">
        <v>10.6</v>
      </c>
      <c r="I43" s="3">
        <v>0.41639999999999999</v>
      </c>
      <c r="J43" s="3">
        <v>0.22589999999999999</v>
      </c>
      <c r="K43" s="3" t="s">
        <v>1385</v>
      </c>
      <c r="L43" s="3">
        <v>573</v>
      </c>
      <c r="M43" s="3" t="s">
        <v>1381</v>
      </c>
      <c r="N43" s="3" t="s">
        <v>488</v>
      </c>
      <c r="O43" s="9"/>
      <c r="P43" s="3">
        <v>240</v>
      </c>
      <c r="Q43" s="13">
        <v>0</v>
      </c>
    </row>
    <row r="44" spans="1:17" hidden="1">
      <c r="A44" s="10" t="s">
        <v>1484</v>
      </c>
      <c r="B44" s="8" t="s">
        <v>1207</v>
      </c>
      <c r="C44" s="8" t="s">
        <v>35</v>
      </c>
      <c r="D44" s="2" t="s">
        <v>31</v>
      </c>
      <c r="E44" s="8" t="s">
        <v>1374</v>
      </c>
      <c r="F44" s="8" t="s">
        <v>1390</v>
      </c>
      <c r="G44" s="2">
        <v>19.329999999999998</v>
      </c>
      <c r="H44" s="2">
        <v>8.68</v>
      </c>
      <c r="I44" s="2">
        <v>0.3387</v>
      </c>
      <c r="J44" s="2">
        <v>0.24149999999999999</v>
      </c>
      <c r="K44" s="2" t="s">
        <v>1376</v>
      </c>
      <c r="L44" s="2">
        <v>859</v>
      </c>
      <c r="M44" s="2" t="s">
        <v>1386</v>
      </c>
      <c r="N44" s="2" t="s">
        <v>1485</v>
      </c>
      <c r="O44" s="8"/>
      <c r="P44" s="2">
        <v>120</v>
      </c>
      <c r="Q44" s="12">
        <v>5.67</v>
      </c>
    </row>
    <row r="45" spans="1:17" hidden="1">
      <c r="A45" s="11" t="s">
        <v>1486</v>
      </c>
      <c r="B45" s="9" t="s">
        <v>260</v>
      </c>
      <c r="C45" s="9" t="s">
        <v>35</v>
      </c>
      <c r="D45" s="3" t="s">
        <v>10</v>
      </c>
      <c r="E45" s="9" t="s">
        <v>1411</v>
      </c>
      <c r="F45" s="9" t="s">
        <v>1384</v>
      </c>
      <c r="G45" s="3">
        <v>50.09</v>
      </c>
      <c r="H45" s="3">
        <v>10.67</v>
      </c>
      <c r="I45" s="3">
        <v>0.79300000000000004</v>
      </c>
      <c r="J45" s="3">
        <v>2.3269000000000002</v>
      </c>
      <c r="K45" s="3" t="s">
        <v>1412</v>
      </c>
      <c r="L45" s="3">
        <v>895</v>
      </c>
      <c r="M45" s="3" t="s">
        <v>1377</v>
      </c>
      <c r="N45" s="3" t="s">
        <v>1487</v>
      </c>
      <c r="O45" s="9" t="s">
        <v>1488</v>
      </c>
      <c r="P45" s="3">
        <v>24</v>
      </c>
      <c r="Q45" s="13">
        <v>17.079999999999998</v>
      </c>
    </row>
    <row r="46" spans="1:17" hidden="1">
      <c r="A46" s="10" t="s">
        <v>1489</v>
      </c>
      <c r="B46" s="8" t="s">
        <v>1353</v>
      </c>
      <c r="C46" s="8" t="s">
        <v>35</v>
      </c>
      <c r="D46" s="2" t="s">
        <v>1360</v>
      </c>
      <c r="E46" s="8" t="s">
        <v>1411</v>
      </c>
      <c r="F46" s="8" t="s">
        <v>1375</v>
      </c>
      <c r="G46" s="2">
        <v>29.77</v>
      </c>
      <c r="H46" s="2">
        <v>9.58</v>
      </c>
      <c r="I46" s="2">
        <v>0.1799</v>
      </c>
      <c r="J46" s="2">
        <v>0.31230000000000002</v>
      </c>
      <c r="K46" s="2" t="s">
        <v>1412</v>
      </c>
      <c r="L46" s="2">
        <v>703</v>
      </c>
      <c r="M46" s="2" t="s">
        <v>1386</v>
      </c>
      <c r="N46" s="2" t="s">
        <v>1490</v>
      </c>
      <c r="O46" s="8"/>
      <c r="P46" s="2">
        <v>180</v>
      </c>
      <c r="Q46" s="12">
        <v>28.25</v>
      </c>
    </row>
    <row r="47" spans="1:17" hidden="1">
      <c r="A47" s="11" t="s">
        <v>1491</v>
      </c>
      <c r="B47" s="9" t="s">
        <v>696</v>
      </c>
      <c r="C47" s="9" t="s">
        <v>38</v>
      </c>
      <c r="D47" s="3" t="s">
        <v>10</v>
      </c>
      <c r="E47" s="9" t="s">
        <v>1380</v>
      </c>
      <c r="F47" s="9" t="s">
        <v>1384</v>
      </c>
      <c r="G47" s="3">
        <v>40.090000000000003</v>
      </c>
      <c r="H47" s="3">
        <v>18.25</v>
      </c>
      <c r="I47" s="3">
        <v>0.64629999999999999</v>
      </c>
      <c r="J47" s="3">
        <v>1.4543999999999999</v>
      </c>
      <c r="K47" s="3" t="s">
        <v>1385</v>
      </c>
      <c r="L47" s="3">
        <v>677</v>
      </c>
      <c r="M47" s="3" t="s">
        <v>1426</v>
      </c>
      <c r="N47" s="3" t="s">
        <v>1492</v>
      </c>
      <c r="O47" s="9"/>
      <c r="P47" s="3">
        <v>36</v>
      </c>
      <c r="Q47" s="13">
        <v>0</v>
      </c>
    </row>
    <row r="48" spans="1:17" hidden="1">
      <c r="A48" s="10" t="s">
        <v>1493</v>
      </c>
      <c r="B48" s="8" t="s">
        <v>648</v>
      </c>
      <c r="C48" s="8" t="s">
        <v>12</v>
      </c>
      <c r="D48" s="2" t="s">
        <v>1360</v>
      </c>
      <c r="E48" s="8" t="s">
        <v>1400</v>
      </c>
      <c r="F48" s="8" t="s">
        <v>1390</v>
      </c>
      <c r="G48" s="2">
        <v>50.41</v>
      </c>
      <c r="H48" s="2">
        <v>15.93</v>
      </c>
      <c r="I48" s="2">
        <v>0.70089999999999997</v>
      </c>
      <c r="J48" s="2">
        <v>0.84219999999999995</v>
      </c>
      <c r="K48" s="2" t="s">
        <v>1412</v>
      </c>
      <c r="L48" s="2">
        <v>887</v>
      </c>
      <c r="M48" s="2" t="s">
        <v>1377</v>
      </c>
      <c r="N48" s="2" t="s">
        <v>186</v>
      </c>
      <c r="O48" s="8" t="s">
        <v>145</v>
      </c>
      <c r="P48" s="2">
        <v>120</v>
      </c>
      <c r="Q48" s="12">
        <v>26.95</v>
      </c>
    </row>
    <row r="49" spans="1:17" hidden="1">
      <c r="A49" s="11" t="s">
        <v>1494</v>
      </c>
      <c r="B49" s="9" t="s">
        <v>257</v>
      </c>
      <c r="C49" s="9" t="s">
        <v>24</v>
      </c>
      <c r="D49" s="3" t="s">
        <v>44</v>
      </c>
      <c r="E49" s="9" t="s">
        <v>1400</v>
      </c>
      <c r="F49" s="9" t="s">
        <v>1384</v>
      </c>
      <c r="G49" s="3">
        <v>63.21</v>
      </c>
      <c r="H49" s="3">
        <v>8.6</v>
      </c>
      <c r="I49" s="3">
        <v>0.36620000000000003</v>
      </c>
      <c r="J49" s="3">
        <v>2.8761000000000001</v>
      </c>
      <c r="K49" s="3" t="s">
        <v>1376</v>
      </c>
      <c r="L49" s="3">
        <v>806</v>
      </c>
      <c r="M49" s="3" t="s">
        <v>1381</v>
      </c>
      <c r="N49" s="3" t="s">
        <v>1495</v>
      </c>
      <c r="O49" s="9"/>
      <c r="P49" s="3">
        <v>24</v>
      </c>
      <c r="Q49" s="13">
        <v>58.55</v>
      </c>
    </row>
    <row r="50" spans="1:17" hidden="1">
      <c r="A50" s="10" t="s">
        <v>1496</v>
      </c>
      <c r="B50" s="8" t="s">
        <v>303</v>
      </c>
      <c r="C50" s="8" t="s">
        <v>24</v>
      </c>
      <c r="D50" s="2" t="s">
        <v>23</v>
      </c>
      <c r="E50" s="8" t="s">
        <v>1411</v>
      </c>
      <c r="F50" s="8" t="s">
        <v>1384</v>
      </c>
      <c r="G50" s="2">
        <v>76.260000000000005</v>
      </c>
      <c r="H50" s="2">
        <v>13.22</v>
      </c>
      <c r="I50" s="2">
        <v>0.94430000000000003</v>
      </c>
      <c r="J50" s="2">
        <v>0.97589999999999999</v>
      </c>
      <c r="K50" s="2" t="s">
        <v>1395</v>
      </c>
      <c r="L50" s="2">
        <v>726</v>
      </c>
      <c r="M50" s="2" t="s">
        <v>1426</v>
      </c>
      <c r="N50" s="2" t="s">
        <v>1206</v>
      </c>
      <c r="O50" s="8"/>
      <c r="P50" s="2">
        <v>180</v>
      </c>
      <c r="Q50" s="12">
        <v>39.4</v>
      </c>
    </row>
    <row r="51" spans="1:17" hidden="1">
      <c r="A51" s="11" t="s">
        <v>1497</v>
      </c>
      <c r="B51" s="9" t="s">
        <v>1217</v>
      </c>
      <c r="C51" s="9" t="s">
        <v>38</v>
      </c>
      <c r="D51" s="3" t="s">
        <v>23</v>
      </c>
      <c r="E51" s="9" t="s">
        <v>1380</v>
      </c>
      <c r="F51" s="9" t="s">
        <v>1384</v>
      </c>
      <c r="G51" s="3">
        <v>99.08</v>
      </c>
      <c r="H51" s="3">
        <v>8.81</v>
      </c>
      <c r="I51" s="3">
        <v>1.1644000000000001</v>
      </c>
      <c r="J51" s="3">
        <v>1.2448999999999999</v>
      </c>
      <c r="K51" s="3" t="s">
        <v>1376</v>
      </c>
      <c r="L51" s="3">
        <v>814</v>
      </c>
      <c r="M51" s="3" t="s">
        <v>1377</v>
      </c>
      <c r="N51" s="3" t="s">
        <v>1498</v>
      </c>
      <c r="O51" s="9" t="s">
        <v>1499</v>
      </c>
      <c r="P51" s="3">
        <v>120</v>
      </c>
      <c r="Q51" s="13">
        <v>24.8</v>
      </c>
    </row>
    <row r="52" spans="1:17">
      <c r="A52" s="10" t="s">
        <v>1500</v>
      </c>
      <c r="B52" s="8" t="s">
        <v>1244</v>
      </c>
      <c r="C52" s="8" t="s">
        <v>16</v>
      </c>
      <c r="D52" s="2" t="s">
        <v>44</v>
      </c>
      <c r="E52" s="8" t="s">
        <v>1400</v>
      </c>
      <c r="F52" s="8" t="s">
        <v>1384</v>
      </c>
      <c r="G52" s="2">
        <v>31.93</v>
      </c>
      <c r="H52" s="2">
        <v>15.9</v>
      </c>
      <c r="I52" s="2">
        <v>0.43209999999999998</v>
      </c>
      <c r="J52" s="2">
        <v>0.4667</v>
      </c>
      <c r="K52" s="2" t="s">
        <v>1358</v>
      </c>
      <c r="L52" s="2">
        <v>900</v>
      </c>
      <c r="M52" s="2" t="s">
        <v>1403</v>
      </c>
      <c r="N52" s="2" t="s">
        <v>1501</v>
      </c>
      <c r="O52" s="8" t="s">
        <v>1502</v>
      </c>
      <c r="P52" s="2">
        <v>180</v>
      </c>
      <c r="Q52" s="12">
        <v>18.45</v>
      </c>
    </row>
    <row r="53" spans="1:17" hidden="1">
      <c r="A53" s="11" t="s">
        <v>1503</v>
      </c>
      <c r="B53" s="9" t="s">
        <v>458</v>
      </c>
      <c r="C53" s="9" t="s">
        <v>35</v>
      </c>
      <c r="D53" s="3" t="s">
        <v>23</v>
      </c>
      <c r="E53" s="9" t="s">
        <v>1400</v>
      </c>
      <c r="F53" s="9" t="s">
        <v>1390</v>
      </c>
      <c r="G53" s="3">
        <v>67.97</v>
      </c>
      <c r="H53" s="3">
        <v>10.63</v>
      </c>
      <c r="I53" s="3">
        <v>0.40250000000000002</v>
      </c>
      <c r="J53" s="3">
        <v>5.9955999999999996</v>
      </c>
      <c r="K53" s="3" t="s">
        <v>1395</v>
      </c>
      <c r="L53" s="3">
        <v>897</v>
      </c>
      <c r="M53" s="3" t="s">
        <v>1426</v>
      </c>
      <c r="N53" s="3" t="s">
        <v>1504</v>
      </c>
      <c r="O53" s="9"/>
      <c r="P53" s="3">
        <v>12</v>
      </c>
      <c r="Q53" s="13">
        <v>53.57</v>
      </c>
    </row>
    <row r="54" spans="1:17" hidden="1">
      <c r="A54" s="10" t="s">
        <v>1505</v>
      </c>
      <c r="B54" s="8" t="s">
        <v>939</v>
      </c>
      <c r="C54" s="8" t="s">
        <v>28</v>
      </c>
      <c r="D54" s="2" t="s">
        <v>44</v>
      </c>
      <c r="E54" s="8" t="s">
        <v>1380</v>
      </c>
      <c r="F54" s="8" t="s">
        <v>1375</v>
      </c>
      <c r="G54" s="2">
        <v>35.17</v>
      </c>
      <c r="H54" s="2">
        <v>11.36</v>
      </c>
      <c r="I54" s="2">
        <v>0.52470000000000006</v>
      </c>
      <c r="J54" s="2">
        <v>0.91510000000000002</v>
      </c>
      <c r="K54" s="2" t="s">
        <v>1395</v>
      </c>
      <c r="L54" s="2">
        <v>894</v>
      </c>
      <c r="M54" s="2" t="s">
        <v>1381</v>
      </c>
      <c r="N54" s="2" t="s">
        <v>1506</v>
      </c>
      <c r="O54" s="8"/>
      <c r="P54" s="2">
        <v>48</v>
      </c>
      <c r="Q54" s="12">
        <v>21.23</v>
      </c>
    </row>
    <row r="55" spans="1:17" hidden="1">
      <c r="A55" s="11" t="s">
        <v>1507</v>
      </c>
      <c r="B55" s="9" t="s">
        <v>519</v>
      </c>
      <c r="C55" s="9" t="s">
        <v>12</v>
      </c>
      <c r="D55" s="3" t="s">
        <v>31</v>
      </c>
      <c r="E55" s="9" t="s">
        <v>1389</v>
      </c>
      <c r="F55" s="9" t="s">
        <v>1384</v>
      </c>
      <c r="G55" s="3">
        <v>54.3</v>
      </c>
      <c r="H55" s="3">
        <v>14.74</v>
      </c>
      <c r="I55" s="3">
        <v>0.61560000000000004</v>
      </c>
      <c r="J55" s="3">
        <v>0.7046</v>
      </c>
      <c r="K55" s="3" t="s">
        <v>1376</v>
      </c>
      <c r="L55" s="3">
        <v>837</v>
      </c>
      <c r="M55" s="3" t="s">
        <v>1426</v>
      </c>
      <c r="N55" s="3" t="s">
        <v>1508</v>
      </c>
      <c r="O55" s="9"/>
      <c r="P55" s="3">
        <v>240</v>
      </c>
      <c r="Q55" s="13">
        <v>37.549999999999997</v>
      </c>
    </row>
    <row r="56" spans="1:17">
      <c r="A56" s="10" t="s">
        <v>1509</v>
      </c>
      <c r="B56" s="8" t="s">
        <v>616</v>
      </c>
      <c r="C56" s="8" t="s">
        <v>41</v>
      </c>
      <c r="D56" s="2" t="s">
        <v>44</v>
      </c>
      <c r="E56" s="8" t="s">
        <v>1408</v>
      </c>
      <c r="F56" s="8" t="s">
        <v>1390</v>
      </c>
      <c r="G56" s="2">
        <v>10.67</v>
      </c>
      <c r="H56" s="2">
        <v>15.1</v>
      </c>
      <c r="I56" s="2">
        <v>8.6300000000000002E-2</v>
      </c>
      <c r="J56" s="2">
        <v>0.15010000000000001</v>
      </c>
      <c r="K56" s="2" t="s">
        <v>1358</v>
      </c>
      <c r="L56" s="2">
        <v>719</v>
      </c>
      <c r="M56" s="2" t="s">
        <v>1381</v>
      </c>
      <c r="N56" s="2" t="s">
        <v>794</v>
      </c>
      <c r="O56" s="8"/>
      <c r="P56" s="2">
        <v>180</v>
      </c>
      <c r="Q56" s="12">
        <v>2.58</v>
      </c>
    </row>
    <row r="57" spans="1:17">
      <c r="A57" s="11" t="s">
        <v>1510</v>
      </c>
      <c r="B57" s="9" t="s">
        <v>372</v>
      </c>
      <c r="C57" s="9" t="s">
        <v>35</v>
      </c>
      <c r="D57" s="3" t="s">
        <v>10</v>
      </c>
      <c r="E57" s="9" t="s">
        <v>1411</v>
      </c>
      <c r="F57" s="9" t="s">
        <v>1384</v>
      </c>
      <c r="G57" s="3">
        <v>29.45</v>
      </c>
      <c r="H57" s="3">
        <v>18.46</v>
      </c>
      <c r="I57" s="3">
        <v>0.32479999999999998</v>
      </c>
      <c r="J57" s="3">
        <v>0.87219999999999998</v>
      </c>
      <c r="K57" s="3" t="s">
        <v>1358</v>
      </c>
      <c r="L57" s="3">
        <v>654</v>
      </c>
      <c r="M57" s="3" t="s">
        <v>1381</v>
      </c>
      <c r="N57" s="3" t="s">
        <v>112</v>
      </c>
      <c r="O57" s="9"/>
      <c r="P57" s="3">
        <v>48</v>
      </c>
      <c r="Q57" s="13">
        <v>20.91</v>
      </c>
    </row>
    <row r="58" spans="1:17" hidden="1">
      <c r="A58" s="10" t="s">
        <v>1511</v>
      </c>
      <c r="B58" s="8" t="s">
        <v>472</v>
      </c>
      <c r="C58" s="8" t="s">
        <v>12</v>
      </c>
      <c r="D58" s="2" t="s">
        <v>23</v>
      </c>
      <c r="E58" s="8" t="s">
        <v>1411</v>
      </c>
      <c r="F58" s="8" t="s">
        <v>1375</v>
      </c>
      <c r="G58" s="2">
        <v>43.28</v>
      </c>
      <c r="H58" s="2">
        <v>8.34</v>
      </c>
      <c r="I58" s="2">
        <v>0.75119999999999998</v>
      </c>
      <c r="J58" s="2">
        <v>0.37119999999999997</v>
      </c>
      <c r="K58" s="2" t="s">
        <v>1412</v>
      </c>
      <c r="L58" s="2">
        <v>844</v>
      </c>
      <c r="M58" s="2" t="s">
        <v>1377</v>
      </c>
      <c r="N58" s="2" t="s">
        <v>1512</v>
      </c>
      <c r="O58" s="8" t="s">
        <v>1513</v>
      </c>
      <c r="P58" s="2">
        <v>240</v>
      </c>
      <c r="Q58" s="12">
        <v>19.57</v>
      </c>
    </row>
    <row r="59" spans="1:17" hidden="1">
      <c r="A59" s="11" t="s">
        <v>1514</v>
      </c>
      <c r="B59" s="9" t="s">
        <v>992</v>
      </c>
      <c r="C59" s="9" t="s">
        <v>38</v>
      </c>
      <c r="D59" s="3" t="s">
        <v>1360</v>
      </c>
      <c r="E59" s="9" t="s">
        <v>1380</v>
      </c>
      <c r="F59" s="9" t="s">
        <v>1390</v>
      </c>
      <c r="G59" s="3">
        <v>70.63</v>
      </c>
      <c r="H59" s="3">
        <v>13.85</v>
      </c>
      <c r="I59" s="3">
        <v>0.57879999999999998</v>
      </c>
      <c r="J59" s="3">
        <v>0.9335</v>
      </c>
      <c r="K59" s="3" t="s">
        <v>1412</v>
      </c>
      <c r="L59" s="3">
        <v>719</v>
      </c>
      <c r="M59" s="3" t="s">
        <v>1381</v>
      </c>
      <c r="N59" s="3" t="s">
        <v>837</v>
      </c>
      <c r="O59" s="9"/>
      <c r="P59" s="3">
        <v>180</v>
      </c>
      <c r="Q59" s="13">
        <v>55.63</v>
      </c>
    </row>
    <row r="60" spans="1:17" hidden="1">
      <c r="A60" s="10" t="s">
        <v>1515</v>
      </c>
      <c r="B60" s="8" t="s">
        <v>1307</v>
      </c>
      <c r="C60" s="8" t="s">
        <v>41</v>
      </c>
      <c r="D60" s="2" t="s">
        <v>10</v>
      </c>
      <c r="E60" s="8" t="s">
        <v>1411</v>
      </c>
      <c r="F60" s="8" t="s">
        <v>1384</v>
      </c>
      <c r="G60" s="2">
        <v>37.06</v>
      </c>
      <c r="H60" s="2">
        <v>9.16</v>
      </c>
      <c r="I60" s="2">
        <v>0.56630000000000003</v>
      </c>
      <c r="J60" s="2">
        <v>0.7722</v>
      </c>
      <c r="K60" s="2" t="s">
        <v>1376</v>
      </c>
      <c r="L60" s="2">
        <v>767</v>
      </c>
      <c r="M60" s="2" t="s">
        <v>1377</v>
      </c>
      <c r="N60" s="2" t="s">
        <v>422</v>
      </c>
      <c r="O60" s="8" t="s">
        <v>1516</v>
      </c>
      <c r="P60" s="2">
        <v>60</v>
      </c>
      <c r="Q60" s="12">
        <v>29.86</v>
      </c>
    </row>
    <row r="61" spans="1:17" hidden="1">
      <c r="A61" s="11" t="s">
        <v>1517</v>
      </c>
      <c r="B61" s="9" t="s">
        <v>661</v>
      </c>
      <c r="C61" s="9" t="s">
        <v>24</v>
      </c>
      <c r="D61" s="3" t="s">
        <v>31</v>
      </c>
      <c r="E61" s="9" t="s">
        <v>1374</v>
      </c>
      <c r="F61" s="9" t="s">
        <v>1384</v>
      </c>
      <c r="G61" s="3">
        <v>26.39</v>
      </c>
      <c r="H61" s="3">
        <v>11.96</v>
      </c>
      <c r="I61" s="3">
        <v>0.1769</v>
      </c>
      <c r="J61" s="3">
        <v>0.69440000000000002</v>
      </c>
      <c r="K61" s="3" t="s">
        <v>1385</v>
      </c>
      <c r="L61" s="3">
        <v>713</v>
      </c>
      <c r="M61" s="3" t="s">
        <v>1386</v>
      </c>
      <c r="N61" s="3" t="s">
        <v>1518</v>
      </c>
      <c r="O61" s="9"/>
      <c r="P61" s="3">
        <v>48</v>
      </c>
      <c r="Q61" s="13">
        <v>0</v>
      </c>
    </row>
    <row r="62" spans="1:17" hidden="1">
      <c r="A62" s="10" t="s">
        <v>1519</v>
      </c>
      <c r="B62" s="8" t="s">
        <v>694</v>
      </c>
      <c r="C62" s="8" t="s">
        <v>32</v>
      </c>
      <c r="D62" s="2" t="s">
        <v>10</v>
      </c>
      <c r="E62" s="8" t="s">
        <v>1389</v>
      </c>
      <c r="F62" s="8" t="s">
        <v>1384</v>
      </c>
      <c r="G62" s="2">
        <v>28</v>
      </c>
      <c r="H62" s="2">
        <v>16.190000000000001</v>
      </c>
      <c r="I62" s="2">
        <v>0.25669999999999998</v>
      </c>
      <c r="J62" s="2">
        <v>0.39350000000000002</v>
      </c>
      <c r="K62" s="2"/>
      <c r="L62" s="2">
        <v>699</v>
      </c>
      <c r="M62" s="2" t="s">
        <v>1381</v>
      </c>
      <c r="N62" s="2" t="s">
        <v>1520</v>
      </c>
      <c r="O62" s="8"/>
      <c r="P62" s="2">
        <v>240</v>
      </c>
      <c r="Q62" s="12">
        <v>25.74</v>
      </c>
    </row>
    <row r="63" spans="1:17" hidden="1">
      <c r="A63" s="11" t="s">
        <v>1521</v>
      </c>
      <c r="B63" s="9" t="s">
        <v>1217</v>
      </c>
      <c r="C63" s="9" t="s">
        <v>12</v>
      </c>
      <c r="D63" s="3" t="s">
        <v>31</v>
      </c>
      <c r="E63" s="9" t="s">
        <v>1411</v>
      </c>
      <c r="F63" s="9" t="s">
        <v>1375</v>
      </c>
      <c r="G63" s="3">
        <v>86.85</v>
      </c>
      <c r="H63" s="3">
        <v>11.98</v>
      </c>
      <c r="I63" s="3">
        <v>0.90769999999999995</v>
      </c>
      <c r="J63" s="3">
        <v>4.0875000000000004</v>
      </c>
      <c r="K63" s="3" t="s">
        <v>1376</v>
      </c>
      <c r="L63" s="3">
        <v>814</v>
      </c>
      <c r="M63" s="3" t="s">
        <v>1381</v>
      </c>
      <c r="N63" s="3" t="s">
        <v>1522</v>
      </c>
      <c r="O63" s="9"/>
      <c r="P63" s="3">
        <v>24</v>
      </c>
      <c r="Q63" s="13">
        <v>26.11</v>
      </c>
    </row>
    <row r="64" spans="1:17" hidden="1">
      <c r="A64" s="10" t="s">
        <v>1523</v>
      </c>
      <c r="B64" s="8" t="s">
        <v>254</v>
      </c>
      <c r="C64" s="8" t="s">
        <v>38</v>
      </c>
      <c r="D64" s="2" t="s">
        <v>23</v>
      </c>
      <c r="E64" s="8" t="s">
        <v>1411</v>
      </c>
      <c r="F64" s="8" t="s">
        <v>1375</v>
      </c>
      <c r="G64" s="2">
        <v>50.15</v>
      </c>
      <c r="H64" s="2">
        <v>14.1</v>
      </c>
      <c r="I64" s="2">
        <v>0.83240000000000003</v>
      </c>
      <c r="J64" s="2">
        <v>0.94259999999999999</v>
      </c>
      <c r="K64" s="2" t="s">
        <v>1412</v>
      </c>
      <c r="L64" s="2">
        <v>586</v>
      </c>
      <c r="M64" s="2" t="s">
        <v>1403</v>
      </c>
      <c r="N64" s="2" t="s">
        <v>471</v>
      </c>
      <c r="O64" s="8" t="s">
        <v>1524</v>
      </c>
      <c r="P64" s="2">
        <v>84</v>
      </c>
      <c r="Q64" s="12">
        <v>36.92</v>
      </c>
    </row>
    <row r="65" spans="1:17" hidden="1">
      <c r="A65" s="11" t="s">
        <v>1525</v>
      </c>
      <c r="B65" s="9" t="s">
        <v>288</v>
      </c>
      <c r="C65" s="9" t="s">
        <v>12</v>
      </c>
      <c r="D65" s="3" t="s">
        <v>1360</v>
      </c>
      <c r="E65" s="9" t="s">
        <v>1389</v>
      </c>
      <c r="F65" s="9" t="s">
        <v>1375</v>
      </c>
      <c r="G65" s="3">
        <v>44.51</v>
      </c>
      <c r="H65" s="3">
        <v>13.98</v>
      </c>
      <c r="I65" s="3">
        <v>0.54990000000000006</v>
      </c>
      <c r="J65" s="3">
        <v>0.83360000000000001</v>
      </c>
      <c r="K65" s="3" t="s">
        <v>1385</v>
      </c>
      <c r="L65" s="3">
        <v>759</v>
      </c>
      <c r="M65" s="3" t="s">
        <v>1426</v>
      </c>
      <c r="N65" s="3" t="s">
        <v>1526</v>
      </c>
      <c r="O65" s="9"/>
      <c r="P65" s="3">
        <v>84</v>
      </c>
      <c r="Q65" s="13">
        <v>0</v>
      </c>
    </row>
    <row r="66" spans="1:17" hidden="1">
      <c r="A66" s="10" t="s">
        <v>1527</v>
      </c>
      <c r="B66" s="8" t="s">
        <v>480</v>
      </c>
      <c r="C66" s="8" t="s">
        <v>16</v>
      </c>
      <c r="D66" s="2" t="s">
        <v>31</v>
      </c>
      <c r="E66" s="8" t="s">
        <v>1400</v>
      </c>
      <c r="F66" s="8" t="s">
        <v>1390</v>
      </c>
      <c r="G66" s="2">
        <v>37.409999999999997</v>
      </c>
      <c r="H66" s="2">
        <v>14.6</v>
      </c>
      <c r="I66" s="2">
        <v>0.69499999999999995</v>
      </c>
      <c r="J66" s="2">
        <v>3.3694999999999999</v>
      </c>
      <c r="K66" s="2" t="s">
        <v>1385</v>
      </c>
      <c r="L66" s="2">
        <v>878</v>
      </c>
      <c r="M66" s="2" t="s">
        <v>1381</v>
      </c>
      <c r="N66" s="2" t="s">
        <v>1528</v>
      </c>
      <c r="O66" s="8"/>
      <c r="P66" s="2">
        <v>12</v>
      </c>
      <c r="Q66" s="12">
        <v>0</v>
      </c>
    </row>
    <row r="67" spans="1:17" hidden="1">
      <c r="A67" s="11" t="s">
        <v>1529</v>
      </c>
      <c r="B67" s="9" t="s">
        <v>956</v>
      </c>
      <c r="C67" s="9" t="s">
        <v>28</v>
      </c>
      <c r="D67" s="3" t="s">
        <v>10</v>
      </c>
      <c r="E67" s="9" t="s">
        <v>1411</v>
      </c>
      <c r="F67" s="9" t="s">
        <v>1384</v>
      </c>
      <c r="G67" s="3">
        <v>85.91</v>
      </c>
      <c r="H67" s="3">
        <v>17.510000000000002</v>
      </c>
      <c r="I67" s="3">
        <v>0.93600000000000005</v>
      </c>
      <c r="J67" s="3">
        <v>2.1587000000000001</v>
      </c>
      <c r="K67" s="3" t="s">
        <v>1412</v>
      </c>
      <c r="L67" s="3">
        <v>837</v>
      </c>
      <c r="M67" s="3" t="s">
        <v>1396</v>
      </c>
      <c r="N67" s="3" t="s">
        <v>1328</v>
      </c>
      <c r="O67" s="9" t="s">
        <v>1230</v>
      </c>
      <c r="P67" s="3">
        <v>60</v>
      </c>
      <c r="Q67" s="13">
        <v>23.95</v>
      </c>
    </row>
    <row r="68" spans="1:17" hidden="1">
      <c r="A68" s="10" t="s">
        <v>1530</v>
      </c>
      <c r="B68" s="8" t="s">
        <v>946</v>
      </c>
      <c r="C68" s="8" t="s">
        <v>28</v>
      </c>
      <c r="D68" s="2" t="s">
        <v>44</v>
      </c>
      <c r="E68" s="8" t="s">
        <v>1380</v>
      </c>
      <c r="F68" s="8" t="s">
        <v>1375</v>
      </c>
      <c r="G68" s="2">
        <v>86.78</v>
      </c>
      <c r="H68" s="2">
        <v>17.850000000000001</v>
      </c>
      <c r="I68" s="2">
        <v>1.0470999999999999</v>
      </c>
      <c r="J68" s="2">
        <v>1.5552999999999999</v>
      </c>
      <c r="K68" s="2" t="s">
        <v>1412</v>
      </c>
      <c r="L68" s="2">
        <v>703</v>
      </c>
      <c r="M68" s="2" t="s">
        <v>1381</v>
      </c>
      <c r="N68" s="2" t="s">
        <v>1531</v>
      </c>
      <c r="O68" s="8"/>
      <c r="P68" s="2">
        <v>120</v>
      </c>
      <c r="Q68" s="12">
        <v>73.349999999999994</v>
      </c>
    </row>
    <row r="69" spans="1:17" hidden="1">
      <c r="A69" s="11" t="s">
        <v>1532</v>
      </c>
      <c r="B69" s="9" t="s">
        <v>1022</v>
      </c>
      <c r="C69" s="9" t="s">
        <v>24</v>
      </c>
      <c r="D69" s="3" t="s">
        <v>23</v>
      </c>
      <c r="E69" s="9" t="s">
        <v>1380</v>
      </c>
      <c r="F69" s="9" t="s">
        <v>1375</v>
      </c>
      <c r="G69" s="3">
        <v>42.67</v>
      </c>
      <c r="H69" s="3">
        <v>13.53</v>
      </c>
      <c r="I69" s="3">
        <v>0.42249999999999999</v>
      </c>
      <c r="J69" s="3">
        <v>3.8218000000000001</v>
      </c>
      <c r="K69" s="3" t="s">
        <v>1385</v>
      </c>
      <c r="L69" s="3">
        <v>855</v>
      </c>
      <c r="M69" s="3" t="s">
        <v>1381</v>
      </c>
      <c r="N69" s="3" t="s">
        <v>1533</v>
      </c>
      <c r="O69" s="9"/>
      <c r="P69" s="3">
        <v>12</v>
      </c>
      <c r="Q69" s="13">
        <v>0</v>
      </c>
    </row>
    <row r="70" spans="1:17">
      <c r="A70" s="10" t="s">
        <v>1534</v>
      </c>
      <c r="B70" s="8" t="s">
        <v>276</v>
      </c>
      <c r="C70" s="8" t="s">
        <v>7</v>
      </c>
      <c r="D70" s="2" t="s">
        <v>44</v>
      </c>
      <c r="E70" s="8" t="s">
        <v>1389</v>
      </c>
      <c r="F70" s="8" t="s">
        <v>1390</v>
      </c>
      <c r="G70" s="2">
        <v>31.25</v>
      </c>
      <c r="H70" s="2">
        <v>8.7200000000000006</v>
      </c>
      <c r="I70" s="2">
        <v>0.27329999999999999</v>
      </c>
      <c r="J70" s="2">
        <v>0.98970000000000002</v>
      </c>
      <c r="K70" s="2" t="s">
        <v>1358</v>
      </c>
      <c r="L70" s="2">
        <v>832</v>
      </c>
      <c r="M70" s="2" t="s">
        <v>1381</v>
      </c>
      <c r="N70" s="2" t="s">
        <v>502</v>
      </c>
      <c r="O70" s="8"/>
      <c r="P70" s="2">
        <v>36</v>
      </c>
      <c r="Q70" s="12">
        <v>24.18</v>
      </c>
    </row>
    <row r="71" spans="1:17" hidden="1">
      <c r="A71" s="11" t="s">
        <v>1535</v>
      </c>
      <c r="B71" s="9" t="s">
        <v>1068</v>
      </c>
      <c r="C71" s="9" t="s">
        <v>16</v>
      </c>
      <c r="D71" s="3" t="s">
        <v>31</v>
      </c>
      <c r="E71" s="9" t="s">
        <v>1389</v>
      </c>
      <c r="F71" s="9" t="s">
        <v>1390</v>
      </c>
      <c r="G71" s="3">
        <v>59.71</v>
      </c>
      <c r="H71" s="3">
        <v>10.6</v>
      </c>
      <c r="I71" s="3">
        <v>0.37409999999999999</v>
      </c>
      <c r="J71" s="3">
        <v>1.0099</v>
      </c>
      <c r="K71" s="3" t="s">
        <v>1395</v>
      </c>
      <c r="L71" s="3">
        <v>690</v>
      </c>
      <c r="M71" s="3" t="s">
        <v>1377</v>
      </c>
      <c r="N71" s="3" t="s">
        <v>1536</v>
      </c>
      <c r="O71" s="9" t="s">
        <v>1537</v>
      </c>
      <c r="P71" s="3">
        <v>84</v>
      </c>
      <c r="Q71" s="13">
        <v>50.85</v>
      </c>
    </row>
    <row r="72" spans="1:17" hidden="1">
      <c r="A72" s="10" t="s">
        <v>1538</v>
      </c>
      <c r="B72" s="8" t="s">
        <v>1294</v>
      </c>
      <c r="C72" s="8" t="s">
        <v>38</v>
      </c>
      <c r="D72" s="2" t="s">
        <v>23</v>
      </c>
      <c r="E72" s="8" t="s">
        <v>1374</v>
      </c>
      <c r="F72" s="8" t="s">
        <v>1384</v>
      </c>
      <c r="G72" s="2">
        <v>90.78</v>
      </c>
      <c r="H72" s="2">
        <v>9.68</v>
      </c>
      <c r="I72" s="2">
        <v>1.4088000000000001</v>
      </c>
      <c r="J72" s="2">
        <v>2.9156</v>
      </c>
      <c r="K72" s="2" t="s">
        <v>1385</v>
      </c>
      <c r="L72" s="2">
        <v>755</v>
      </c>
      <c r="M72" s="2" t="s">
        <v>1403</v>
      </c>
      <c r="N72" s="2" t="s">
        <v>1539</v>
      </c>
      <c r="O72" s="8" t="s">
        <v>1540</v>
      </c>
      <c r="P72" s="2">
        <v>36</v>
      </c>
      <c r="Q72" s="12">
        <v>0</v>
      </c>
    </row>
    <row r="73" spans="1:17" hidden="1">
      <c r="A73" s="11" t="s">
        <v>1541</v>
      </c>
      <c r="B73" s="9" t="s">
        <v>602</v>
      </c>
      <c r="C73" s="9" t="s">
        <v>16</v>
      </c>
      <c r="D73" s="3" t="s">
        <v>23</v>
      </c>
      <c r="E73" s="9" t="s">
        <v>1380</v>
      </c>
      <c r="F73" s="9" t="s">
        <v>1384</v>
      </c>
      <c r="G73" s="3">
        <v>72.14</v>
      </c>
      <c r="H73" s="3">
        <v>17.62</v>
      </c>
      <c r="I73" s="3">
        <v>0.85170000000000001</v>
      </c>
      <c r="J73" s="3">
        <v>1.1420999999999999</v>
      </c>
      <c r="K73" s="3" t="s">
        <v>1385</v>
      </c>
      <c r="L73" s="3">
        <v>580</v>
      </c>
      <c r="M73" s="3" t="s">
        <v>1386</v>
      </c>
      <c r="N73" s="3" t="s">
        <v>1542</v>
      </c>
      <c r="O73" s="9"/>
      <c r="P73" s="3">
        <v>180</v>
      </c>
      <c r="Q73" s="13">
        <v>0</v>
      </c>
    </row>
    <row r="74" spans="1:17" hidden="1">
      <c r="A74" s="10" t="s">
        <v>1543</v>
      </c>
      <c r="B74" s="8" t="s">
        <v>1121</v>
      </c>
      <c r="C74" s="8" t="s">
        <v>24</v>
      </c>
      <c r="D74" s="2" t="s">
        <v>31</v>
      </c>
      <c r="E74" s="8" t="s">
        <v>1374</v>
      </c>
      <c r="F74" s="8" t="s">
        <v>1375</v>
      </c>
      <c r="G74" s="2">
        <v>38.83</v>
      </c>
      <c r="H74" s="2">
        <v>9.77</v>
      </c>
      <c r="I74" s="2">
        <v>0.31969999999999998</v>
      </c>
      <c r="J74" s="2">
        <v>0.8206</v>
      </c>
      <c r="K74" s="2" t="s">
        <v>1395</v>
      </c>
      <c r="L74" s="2">
        <v>764</v>
      </c>
      <c r="M74" s="2" t="s">
        <v>1386</v>
      </c>
      <c r="N74" s="2" t="s">
        <v>145</v>
      </c>
      <c r="O74" s="8"/>
      <c r="P74" s="2">
        <v>60</v>
      </c>
      <c r="Q74" s="12">
        <v>30.04</v>
      </c>
    </row>
    <row r="75" spans="1:17" hidden="1">
      <c r="A75" s="11" t="s">
        <v>1544</v>
      </c>
      <c r="B75" s="9" t="s">
        <v>420</v>
      </c>
      <c r="C75" s="9" t="s">
        <v>41</v>
      </c>
      <c r="D75" s="3" t="s">
        <v>44</v>
      </c>
      <c r="E75" s="9" t="s">
        <v>1389</v>
      </c>
      <c r="F75" s="9" t="s">
        <v>1375</v>
      </c>
      <c r="G75" s="3">
        <v>58.71</v>
      </c>
      <c r="H75" s="3">
        <v>8.44</v>
      </c>
      <c r="I75" s="3">
        <v>0.70650000000000002</v>
      </c>
      <c r="J75" s="3">
        <v>0.92800000000000005</v>
      </c>
      <c r="K75" s="3" t="s">
        <v>1376</v>
      </c>
      <c r="L75" s="3">
        <v>602</v>
      </c>
      <c r="M75" s="3" t="s">
        <v>1381</v>
      </c>
      <c r="N75" s="3" t="s">
        <v>1545</v>
      </c>
      <c r="O75" s="9"/>
      <c r="P75" s="3">
        <v>84</v>
      </c>
      <c r="Q75" s="13">
        <v>41.47</v>
      </c>
    </row>
    <row r="76" spans="1:17" hidden="1">
      <c r="A76" s="10" t="s">
        <v>1546</v>
      </c>
      <c r="B76" s="8" t="s">
        <v>450</v>
      </c>
      <c r="C76" s="8" t="s">
        <v>12</v>
      </c>
      <c r="D76" s="2" t="s">
        <v>10</v>
      </c>
      <c r="E76" s="8" t="s">
        <v>1411</v>
      </c>
      <c r="F76" s="8" t="s">
        <v>1384</v>
      </c>
      <c r="G76" s="2">
        <v>6.16</v>
      </c>
      <c r="H76" s="2">
        <v>12.68</v>
      </c>
      <c r="I76" s="2">
        <v>6.3500000000000001E-2</v>
      </c>
      <c r="J76" s="2">
        <v>0.54930000000000001</v>
      </c>
      <c r="K76" s="2" t="s">
        <v>1385</v>
      </c>
      <c r="L76" s="2">
        <v>642</v>
      </c>
      <c r="M76" s="2" t="s">
        <v>1426</v>
      </c>
      <c r="N76" s="2" t="s">
        <v>945</v>
      </c>
      <c r="O76" s="8"/>
      <c r="P76" s="2">
        <v>12</v>
      </c>
      <c r="Q76" s="12">
        <v>0</v>
      </c>
    </row>
    <row r="77" spans="1:17" hidden="1">
      <c r="A77" s="11" t="s">
        <v>1547</v>
      </c>
      <c r="B77" s="9" t="s">
        <v>638</v>
      </c>
      <c r="C77" s="9" t="s">
        <v>28</v>
      </c>
      <c r="D77" s="3" t="s">
        <v>1360</v>
      </c>
      <c r="E77" s="9" t="s">
        <v>1411</v>
      </c>
      <c r="F77" s="9" t="s">
        <v>1384</v>
      </c>
      <c r="G77" s="3">
        <v>58.47</v>
      </c>
      <c r="H77" s="3">
        <v>13.04</v>
      </c>
      <c r="I77" s="3">
        <v>1.1083000000000001</v>
      </c>
      <c r="J77" s="3">
        <v>0.74129999999999996</v>
      </c>
      <c r="K77" s="3" t="s">
        <v>1395</v>
      </c>
      <c r="L77" s="3">
        <v>604</v>
      </c>
      <c r="M77" s="3" t="s">
        <v>1396</v>
      </c>
      <c r="N77" s="3" t="s">
        <v>1548</v>
      </c>
      <c r="O77" s="9" t="s">
        <v>1050</v>
      </c>
      <c r="P77" s="3">
        <v>180</v>
      </c>
      <c r="Q77" s="13">
        <v>32.21</v>
      </c>
    </row>
    <row r="78" spans="1:17">
      <c r="A78" s="10" t="s">
        <v>1549</v>
      </c>
      <c r="B78" s="8" t="s">
        <v>139</v>
      </c>
      <c r="C78" s="8" t="s">
        <v>16</v>
      </c>
      <c r="D78" s="2" t="s">
        <v>44</v>
      </c>
      <c r="E78" s="8" t="s">
        <v>1408</v>
      </c>
      <c r="F78" s="8" t="s">
        <v>1390</v>
      </c>
      <c r="G78" s="2">
        <v>36.700000000000003</v>
      </c>
      <c r="H78" s="2">
        <v>17.43</v>
      </c>
      <c r="I78" s="2">
        <v>0.32840000000000003</v>
      </c>
      <c r="J78" s="2">
        <v>0.92059999999999997</v>
      </c>
      <c r="K78" s="2" t="s">
        <v>1358</v>
      </c>
      <c r="L78" s="2">
        <v>678</v>
      </c>
      <c r="M78" s="2" t="s">
        <v>1426</v>
      </c>
      <c r="N78" s="2" t="s">
        <v>1550</v>
      </c>
      <c r="O78" s="8"/>
      <c r="P78" s="2">
        <v>60</v>
      </c>
      <c r="Q78" s="12">
        <v>31.52</v>
      </c>
    </row>
    <row r="79" spans="1:17" hidden="1">
      <c r="A79" s="11" t="s">
        <v>1551</v>
      </c>
      <c r="B79" s="9" t="s">
        <v>1100</v>
      </c>
      <c r="C79" s="9" t="s">
        <v>16</v>
      </c>
      <c r="D79" s="3" t="s">
        <v>23</v>
      </c>
      <c r="E79" s="9" t="s">
        <v>1374</v>
      </c>
      <c r="F79" s="9" t="s">
        <v>1390</v>
      </c>
      <c r="G79" s="3">
        <v>80.02</v>
      </c>
      <c r="H79" s="3">
        <v>9.1300000000000008</v>
      </c>
      <c r="I79" s="3">
        <v>0.67600000000000005</v>
      </c>
      <c r="J79" s="3">
        <v>7.0026999999999999</v>
      </c>
      <c r="K79" s="3" t="s">
        <v>1376</v>
      </c>
      <c r="L79" s="3">
        <v>794</v>
      </c>
      <c r="M79" s="3" t="s">
        <v>1426</v>
      </c>
      <c r="N79" s="3" t="s">
        <v>1552</v>
      </c>
      <c r="O79" s="9"/>
      <c r="P79" s="3">
        <v>12</v>
      </c>
      <c r="Q79" s="13">
        <v>56.02</v>
      </c>
    </row>
    <row r="80" spans="1:17" hidden="1">
      <c r="A80" s="10" t="s">
        <v>1553</v>
      </c>
      <c r="B80" s="8" t="s">
        <v>1296</v>
      </c>
      <c r="C80" s="8" t="s">
        <v>35</v>
      </c>
      <c r="D80" s="2" t="s">
        <v>10</v>
      </c>
      <c r="E80" s="8" t="s">
        <v>1400</v>
      </c>
      <c r="F80" s="8" t="s">
        <v>1375</v>
      </c>
      <c r="G80" s="2">
        <v>98.89</v>
      </c>
      <c r="H80" s="2">
        <v>12.54</v>
      </c>
      <c r="I80" s="2">
        <v>0.6613</v>
      </c>
      <c r="J80" s="2">
        <v>3.3100999999999998</v>
      </c>
      <c r="K80" s="2" t="s">
        <v>1385</v>
      </c>
      <c r="L80" s="2">
        <v>577</v>
      </c>
      <c r="M80" s="2" t="s">
        <v>1426</v>
      </c>
      <c r="N80" s="2" t="s">
        <v>1554</v>
      </c>
      <c r="O80" s="8"/>
      <c r="P80" s="2">
        <v>36</v>
      </c>
      <c r="Q80" s="12">
        <v>0</v>
      </c>
    </row>
    <row r="81" spans="1:17">
      <c r="A81" s="11" t="s">
        <v>1555</v>
      </c>
      <c r="B81" s="9" t="s">
        <v>1190</v>
      </c>
      <c r="C81" s="9" t="s">
        <v>16</v>
      </c>
      <c r="D81" s="3" t="s">
        <v>23</v>
      </c>
      <c r="E81" s="9" t="s">
        <v>1408</v>
      </c>
      <c r="F81" s="9" t="s">
        <v>1390</v>
      </c>
      <c r="G81" s="3">
        <v>89.2</v>
      </c>
      <c r="H81" s="3">
        <v>13.92</v>
      </c>
      <c r="I81" s="3">
        <v>1.746</v>
      </c>
      <c r="J81" s="3">
        <v>1.1040000000000001</v>
      </c>
      <c r="K81" s="3" t="s">
        <v>1358</v>
      </c>
      <c r="L81" s="3">
        <v>600</v>
      </c>
      <c r="M81" s="3" t="s">
        <v>1386</v>
      </c>
      <c r="N81" s="3" t="s">
        <v>1556</v>
      </c>
      <c r="O81" s="9"/>
      <c r="P81" s="3">
        <v>240</v>
      </c>
      <c r="Q81" s="13">
        <v>78.709999999999994</v>
      </c>
    </row>
    <row r="82" spans="1:17" hidden="1">
      <c r="A82" s="10" t="s">
        <v>1557</v>
      </c>
      <c r="B82" s="8" t="s">
        <v>217</v>
      </c>
      <c r="C82" s="8" t="s">
        <v>28</v>
      </c>
      <c r="D82" s="2" t="s">
        <v>10</v>
      </c>
      <c r="E82" s="8" t="s">
        <v>1408</v>
      </c>
      <c r="F82" s="8" t="s">
        <v>1390</v>
      </c>
      <c r="G82" s="2">
        <v>98.15</v>
      </c>
      <c r="H82" s="2">
        <v>11.61</v>
      </c>
      <c r="I82" s="2">
        <v>1.8587</v>
      </c>
      <c r="J82" s="2">
        <v>4.6024000000000003</v>
      </c>
      <c r="K82" s="2" t="s">
        <v>1412</v>
      </c>
      <c r="L82" s="2">
        <v>800</v>
      </c>
      <c r="M82" s="2" t="s">
        <v>1386</v>
      </c>
      <c r="N82" s="2" t="s">
        <v>1558</v>
      </c>
      <c r="O82" s="8"/>
      <c r="P82" s="2">
        <v>24</v>
      </c>
      <c r="Q82" s="12">
        <v>16.579999999999998</v>
      </c>
    </row>
    <row r="83" spans="1:17" hidden="1">
      <c r="A83" s="11" t="s">
        <v>1559</v>
      </c>
      <c r="B83" s="9" t="s">
        <v>716</v>
      </c>
      <c r="C83" s="9" t="s">
        <v>24</v>
      </c>
      <c r="D83" s="3" t="s">
        <v>23</v>
      </c>
      <c r="E83" s="9" t="s">
        <v>1374</v>
      </c>
      <c r="F83" s="9" t="s">
        <v>1384</v>
      </c>
      <c r="G83" s="3">
        <v>33.61</v>
      </c>
      <c r="H83" s="3">
        <v>14.35</v>
      </c>
      <c r="I83" s="3">
        <v>0.39650000000000002</v>
      </c>
      <c r="J83" s="3">
        <v>1.1544000000000001</v>
      </c>
      <c r="K83" s="3" t="s">
        <v>1395</v>
      </c>
      <c r="L83" s="3">
        <v>659</v>
      </c>
      <c r="M83" s="3" t="s">
        <v>1396</v>
      </c>
      <c r="N83" s="3" t="s">
        <v>1560</v>
      </c>
      <c r="O83" s="9" t="s">
        <v>1561</v>
      </c>
      <c r="P83" s="3">
        <v>36</v>
      </c>
      <c r="Q83" s="13">
        <v>26.16</v>
      </c>
    </row>
    <row r="84" spans="1:17" hidden="1">
      <c r="A84" s="10" t="s">
        <v>1562</v>
      </c>
      <c r="B84" s="8" t="s">
        <v>909</v>
      </c>
      <c r="C84" s="8" t="s">
        <v>32</v>
      </c>
      <c r="D84" s="2" t="s">
        <v>10</v>
      </c>
      <c r="E84" s="8" t="s">
        <v>1400</v>
      </c>
      <c r="F84" s="8" t="s">
        <v>1375</v>
      </c>
      <c r="G84" s="2">
        <v>18.62</v>
      </c>
      <c r="H84" s="2">
        <v>17.02</v>
      </c>
      <c r="I84" s="2">
        <v>0.11799999999999999</v>
      </c>
      <c r="J84" s="2">
        <v>0.53749999999999998</v>
      </c>
      <c r="K84" s="2" t="s">
        <v>1395</v>
      </c>
      <c r="L84" s="2">
        <v>698</v>
      </c>
      <c r="M84" s="2" t="s">
        <v>1377</v>
      </c>
      <c r="N84" s="2" t="s">
        <v>1563</v>
      </c>
      <c r="O84" s="8" t="s">
        <v>1055</v>
      </c>
      <c r="P84" s="2">
        <v>48</v>
      </c>
      <c r="Q84" s="12">
        <v>12.1</v>
      </c>
    </row>
    <row r="85" spans="1:17">
      <c r="A85" s="11" t="s">
        <v>1564</v>
      </c>
      <c r="B85" s="9" t="s">
        <v>509</v>
      </c>
      <c r="C85" s="9" t="s">
        <v>35</v>
      </c>
      <c r="D85" s="3" t="s">
        <v>44</v>
      </c>
      <c r="E85" s="9" t="s">
        <v>1374</v>
      </c>
      <c r="F85" s="9" t="s">
        <v>1375</v>
      </c>
      <c r="G85" s="3">
        <v>90.47</v>
      </c>
      <c r="H85" s="3">
        <v>11.45</v>
      </c>
      <c r="I85" s="3">
        <v>0.58279999999999998</v>
      </c>
      <c r="J85" s="3">
        <v>1.5706</v>
      </c>
      <c r="K85" s="3" t="s">
        <v>1358</v>
      </c>
      <c r="L85" s="3">
        <v>865</v>
      </c>
      <c r="M85" s="3" t="s">
        <v>1386</v>
      </c>
      <c r="N85" s="3" t="s">
        <v>1565</v>
      </c>
      <c r="O85" s="9"/>
      <c r="P85" s="3">
        <v>84</v>
      </c>
      <c r="Q85" s="13">
        <v>43.3</v>
      </c>
    </row>
    <row r="86" spans="1:17" hidden="1">
      <c r="A86" s="10" t="s">
        <v>1566</v>
      </c>
      <c r="B86" s="8" t="s">
        <v>907</v>
      </c>
      <c r="C86" s="8" t="s">
        <v>32</v>
      </c>
      <c r="D86" s="2" t="s">
        <v>10</v>
      </c>
      <c r="E86" s="8" t="s">
        <v>1400</v>
      </c>
      <c r="F86" s="8" t="s">
        <v>1375</v>
      </c>
      <c r="G86" s="2">
        <v>61.77</v>
      </c>
      <c r="H86" s="2">
        <v>12.19</v>
      </c>
      <c r="I86" s="2">
        <v>0.3463</v>
      </c>
      <c r="J86" s="2">
        <v>1.0967</v>
      </c>
      <c r="K86" s="2" t="s">
        <v>1376</v>
      </c>
      <c r="L86" s="2">
        <v>596</v>
      </c>
      <c r="M86" s="2" t="s">
        <v>1381</v>
      </c>
      <c r="N86" s="2" t="s">
        <v>1567</v>
      </c>
      <c r="O86" s="8"/>
      <c r="P86" s="2">
        <v>84</v>
      </c>
      <c r="Q86" s="12">
        <v>40.18</v>
      </c>
    </row>
    <row r="87" spans="1:17" hidden="1">
      <c r="A87" s="11" t="s">
        <v>1568</v>
      </c>
      <c r="B87" s="9" t="s">
        <v>811</v>
      </c>
      <c r="C87" s="9" t="s">
        <v>38</v>
      </c>
      <c r="D87" s="3" t="s">
        <v>10</v>
      </c>
      <c r="E87" s="9" t="s">
        <v>1408</v>
      </c>
      <c r="F87" s="9" t="s">
        <v>1375</v>
      </c>
      <c r="G87" s="3">
        <v>44.3</v>
      </c>
      <c r="H87" s="3">
        <v>12.75</v>
      </c>
      <c r="I87" s="3">
        <v>0.32019999999999998</v>
      </c>
      <c r="J87" s="3">
        <v>1.4873000000000001</v>
      </c>
      <c r="K87" s="3" t="s">
        <v>1412</v>
      </c>
      <c r="L87" s="3">
        <v>845</v>
      </c>
      <c r="M87" s="3" t="s">
        <v>1386</v>
      </c>
      <c r="N87" s="3" t="s">
        <v>1475</v>
      </c>
      <c r="O87" s="9"/>
      <c r="P87" s="3">
        <v>36</v>
      </c>
      <c r="Q87" s="13">
        <v>20.54</v>
      </c>
    </row>
    <row r="88" spans="1:17" hidden="1">
      <c r="A88" s="10" t="s">
        <v>1569</v>
      </c>
      <c r="B88" s="8" t="s">
        <v>1288</v>
      </c>
      <c r="C88" s="8" t="s">
        <v>7</v>
      </c>
      <c r="D88" s="2" t="s">
        <v>23</v>
      </c>
      <c r="E88" s="8" t="s">
        <v>1380</v>
      </c>
      <c r="F88" s="8" t="s">
        <v>1390</v>
      </c>
      <c r="G88" s="2"/>
      <c r="H88" s="2">
        <v>14.77</v>
      </c>
      <c r="I88" s="2">
        <v>0.58260000000000001</v>
      </c>
      <c r="J88" s="2">
        <v>1.0194000000000001</v>
      </c>
      <c r="K88" s="2" t="s">
        <v>1412</v>
      </c>
      <c r="L88" s="2">
        <v>724</v>
      </c>
      <c r="M88" s="2" t="s">
        <v>1426</v>
      </c>
      <c r="N88" s="2" t="s">
        <v>1570</v>
      </c>
      <c r="O88" s="8"/>
      <c r="P88" s="2">
        <v>60</v>
      </c>
      <c r="Q88" s="12">
        <v>32.450000000000003</v>
      </c>
    </row>
    <row r="89" spans="1:17" hidden="1">
      <c r="A89" s="11" t="s">
        <v>1571</v>
      </c>
      <c r="B89" s="9" t="s">
        <v>725</v>
      </c>
      <c r="C89" s="9" t="s">
        <v>16</v>
      </c>
      <c r="D89" s="3" t="s">
        <v>1360</v>
      </c>
      <c r="E89" s="9" t="s">
        <v>1400</v>
      </c>
      <c r="F89" s="9" t="s">
        <v>1384</v>
      </c>
      <c r="G89" s="3">
        <v>9.25</v>
      </c>
      <c r="H89" s="3">
        <v>10.77</v>
      </c>
      <c r="I89" s="3">
        <v>0.12770000000000001</v>
      </c>
      <c r="J89" s="3">
        <v>0.1038</v>
      </c>
      <c r="K89" s="3" t="s">
        <v>1376</v>
      </c>
      <c r="L89" s="3">
        <v>841</v>
      </c>
      <c r="M89" s="3" t="s">
        <v>1403</v>
      </c>
      <c r="N89" s="3" t="s">
        <v>1572</v>
      </c>
      <c r="O89" s="9" t="s">
        <v>601</v>
      </c>
      <c r="P89" s="3">
        <v>180</v>
      </c>
      <c r="Q89" s="13">
        <v>8.5299999999999994</v>
      </c>
    </row>
    <row r="90" spans="1:17" hidden="1">
      <c r="A90" s="10" t="s">
        <v>1573</v>
      </c>
      <c r="B90" s="8" t="s">
        <v>347</v>
      </c>
      <c r="C90" s="8" t="s">
        <v>12</v>
      </c>
      <c r="D90" s="2" t="s">
        <v>23</v>
      </c>
      <c r="E90" s="8" t="s">
        <v>1408</v>
      </c>
      <c r="F90" s="8" t="s">
        <v>1390</v>
      </c>
      <c r="G90" s="2">
        <v>11.53</v>
      </c>
      <c r="H90" s="2">
        <v>7.56</v>
      </c>
      <c r="I90" s="2">
        <v>7.7799999999999994E-2</v>
      </c>
      <c r="J90" s="2">
        <v>0.35899999999999999</v>
      </c>
      <c r="K90" s="2" t="s">
        <v>1376</v>
      </c>
      <c r="L90" s="2">
        <v>859</v>
      </c>
      <c r="M90" s="2" t="s">
        <v>1377</v>
      </c>
      <c r="N90" s="2" t="s">
        <v>1055</v>
      </c>
      <c r="O90" s="8" t="s">
        <v>839</v>
      </c>
      <c r="P90" s="2">
        <v>36</v>
      </c>
      <c r="Q90" s="12">
        <v>7.6</v>
      </c>
    </row>
    <row r="91" spans="1:17" hidden="1">
      <c r="A91" s="11" t="s">
        <v>1574</v>
      </c>
      <c r="B91" s="9" t="s">
        <v>516</v>
      </c>
      <c r="C91" s="9" t="s">
        <v>41</v>
      </c>
      <c r="D91" s="3" t="s">
        <v>23</v>
      </c>
      <c r="E91" s="9" t="s">
        <v>1408</v>
      </c>
      <c r="F91" s="9" t="s">
        <v>1390</v>
      </c>
      <c r="G91" s="3">
        <v>67.709999999999994</v>
      </c>
      <c r="H91" s="3">
        <v>11.84</v>
      </c>
      <c r="I91" s="3">
        <v>0.64590000000000003</v>
      </c>
      <c r="J91" s="3">
        <v>2.2437999999999998</v>
      </c>
      <c r="K91" s="3" t="s">
        <v>1395</v>
      </c>
      <c r="L91" s="3">
        <v>775</v>
      </c>
      <c r="M91" s="3" t="s">
        <v>1396</v>
      </c>
      <c r="N91" s="3" t="s">
        <v>1575</v>
      </c>
      <c r="O91" s="9" t="s">
        <v>1576</v>
      </c>
      <c r="P91" s="3">
        <v>36</v>
      </c>
      <c r="Q91" s="13">
        <v>53.73</v>
      </c>
    </row>
    <row r="92" spans="1:17" hidden="1">
      <c r="A92" s="10" t="s">
        <v>1577</v>
      </c>
      <c r="B92" s="8" t="s">
        <v>110</v>
      </c>
      <c r="C92" s="8" t="s">
        <v>20</v>
      </c>
      <c r="D92" s="2" t="s">
        <v>44</v>
      </c>
      <c r="E92" s="8" t="s">
        <v>1374</v>
      </c>
      <c r="F92" s="8" t="s">
        <v>1384</v>
      </c>
      <c r="G92" s="2">
        <v>65.319999999999993</v>
      </c>
      <c r="H92" s="2">
        <v>14.39</v>
      </c>
      <c r="I92" s="2">
        <v>1.1007</v>
      </c>
      <c r="J92" s="2">
        <v>1.7978000000000001</v>
      </c>
      <c r="K92" s="2" t="s">
        <v>1385</v>
      </c>
      <c r="L92" s="2">
        <v>880</v>
      </c>
      <c r="M92" s="2" t="s">
        <v>1426</v>
      </c>
      <c r="N92" s="2" t="s">
        <v>1578</v>
      </c>
      <c r="O92" s="8"/>
      <c r="P92" s="2">
        <v>48</v>
      </c>
      <c r="Q92" s="12">
        <v>0</v>
      </c>
    </row>
    <row r="93" spans="1:17" hidden="1">
      <c r="A93" s="11" t="s">
        <v>1579</v>
      </c>
      <c r="B93" s="9" t="s">
        <v>248</v>
      </c>
      <c r="C93" s="9" t="s">
        <v>16</v>
      </c>
      <c r="D93" s="3" t="s">
        <v>1360</v>
      </c>
      <c r="E93" s="9" t="s">
        <v>1374</v>
      </c>
      <c r="F93" s="9" t="s">
        <v>1390</v>
      </c>
      <c r="G93" s="3"/>
      <c r="H93" s="3">
        <v>7.72</v>
      </c>
      <c r="I93" s="3">
        <v>0.52939999999999998</v>
      </c>
      <c r="J93" s="3">
        <v>1.0946</v>
      </c>
      <c r="K93" s="3" t="s">
        <v>1395</v>
      </c>
      <c r="L93" s="3">
        <v>672</v>
      </c>
      <c r="M93" s="3" t="s">
        <v>1426</v>
      </c>
      <c r="N93" s="3" t="s">
        <v>1580</v>
      </c>
      <c r="O93" s="9"/>
      <c r="P93" s="3">
        <v>48</v>
      </c>
      <c r="Q93" s="13">
        <v>6.46</v>
      </c>
    </row>
    <row r="94" spans="1:17" hidden="1">
      <c r="A94" s="10" t="s">
        <v>1581</v>
      </c>
      <c r="B94" s="8" t="s">
        <v>1044</v>
      </c>
      <c r="C94" s="8" t="s">
        <v>32</v>
      </c>
      <c r="D94" s="2" t="s">
        <v>44</v>
      </c>
      <c r="E94" s="8" t="s">
        <v>1400</v>
      </c>
      <c r="F94" s="8" t="s">
        <v>1390</v>
      </c>
      <c r="G94" s="2">
        <v>58.29</v>
      </c>
      <c r="H94" s="2">
        <v>18.489999999999998</v>
      </c>
      <c r="I94" s="2">
        <v>0.32379999999999998</v>
      </c>
      <c r="J94" s="2">
        <v>1.0688</v>
      </c>
      <c r="K94" s="2" t="s">
        <v>1376</v>
      </c>
      <c r="L94" s="2">
        <v>875</v>
      </c>
      <c r="M94" s="2" t="s">
        <v>1403</v>
      </c>
      <c r="N94" s="2" t="s">
        <v>1398</v>
      </c>
      <c r="O94" s="8" t="s">
        <v>1582</v>
      </c>
      <c r="P94" s="2">
        <v>120</v>
      </c>
      <c r="Q94" s="12">
        <v>41.22</v>
      </c>
    </row>
    <row r="95" spans="1:17" hidden="1">
      <c r="A95" s="11" t="s">
        <v>1583</v>
      </c>
      <c r="B95" s="9" t="s">
        <v>533</v>
      </c>
      <c r="C95" s="9" t="s">
        <v>38</v>
      </c>
      <c r="D95" s="3" t="s">
        <v>10</v>
      </c>
      <c r="E95" s="9" t="s">
        <v>1408</v>
      </c>
      <c r="F95" s="9" t="s">
        <v>1390</v>
      </c>
      <c r="G95" s="3">
        <v>42.3</v>
      </c>
      <c r="H95" s="3">
        <v>12.94</v>
      </c>
      <c r="I95" s="3">
        <v>0.80730000000000002</v>
      </c>
      <c r="J95" s="3">
        <v>0.7681</v>
      </c>
      <c r="K95" s="3" t="s">
        <v>1376</v>
      </c>
      <c r="L95" s="3">
        <v>601</v>
      </c>
      <c r="M95" s="3" t="s">
        <v>1381</v>
      </c>
      <c r="N95" s="3" t="s">
        <v>1584</v>
      </c>
      <c r="O95" s="9"/>
      <c r="P95" s="3">
        <v>84</v>
      </c>
      <c r="Q95" s="13">
        <v>4.9800000000000004</v>
      </c>
    </row>
    <row r="96" spans="1:17" hidden="1">
      <c r="A96" s="10" t="s">
        <v>1585</v>
      </c>
      <c r="B96" s="8" t="s">
        <v>570</v>
      </c>
      <c r="C96" s="8" t="s">
        <v>35</v>
      </c>
      <c r="D96" s="2" t="s">
        <v>1360</v>
      </c>
      <c r="E96" s="8" t="s">
        <v>1411</v>
      </c>
      <c r="F96" s="8" t="s">
        <v>1384</v>
      </c>
      <c r="G96" s="2">
        <v>59.18</v>
      </c>
      <c r="H96" s="2">
        <v>17.64</v>
      </c>
      <c r="I96" s="2">
        <v>1.0535000000000001</v>
      </c>
      <c r="J96" s="2">
        <v>0.93779999999999997</v>
      </c>
      <c r="K96" s="2" t="s">
        <v>1395</v>
      </c>
      <c r="L96" s="2">
        <v>864</v>
      </c>
      <c r="M96" s="2" t="s">
        <v>1426</v>
      </c>
      <c r="N96" s="2" t="s">
        <v>1586</v>
      </c>
      <c r="O96" s="8"/>
      <c r="P96" s="2">
        <v>180</v>
      </c>
      <c r="Q96" s="12">
        <v>54.2</v>
      </c>
    </row>
    <row r="97" spans="1:17" hidden="1">
      <c r="A97" s="11" t="s">
        <v>1587</v>
      </c>
      <c r="B97" s="9" t="s">
        <v>1068</v>
      </c>
      <c r="C97" s="9" t="s">
        <v>28</v>
      </c>
      <c r="D97" s="3" t="s">
        <v>44</v>
      </c>
      <c r="E97" s="9" t="s">
        <v>1389</v>
      </c>
      <c r="F97" s="9" t="s">
        <v>1390</v>
      </c>
      <c r="G97" s="3">
        <v>21.51</v>
      </c>
      <c r="H97" s="3">
        <v>8.4499999999999993</v>
      </c>
      <c r="I97" s="3">
        <v>0.26340000000000002</v>
      </c>
      <c r="J97" s="3">
        <v>0.67849999999999999</v>
      </c>
      <c r="K97" s="3" t="s">
        <v>1395</v>
      </c>
      <c r="L97" s="3">
        <v>690</v>
      </c>
      <c r="M97" s="3" t="s">
        <v>1386</v>
      </c>
      <c r="N97" s="3" t="s">
        <v>1588</v>
      </c>
      <c r="O97" s="9"/>
      <c r="P97" s="3">
        <v>36</v>
      </c>
      <c r="Q97" s="13">
        <v>4</v>
      </c>
    </row>
    <row r="98" spans="1:17">
      <c r="A98" s="10" t="s">
        <v>1589</v>
      </c>
      <c r="B98" s="8" t="s">
        <v>516</v>
      </c>
      <c r="C98" s="8" t="s">
        <v>20</v>
      </c>
      <c r="D98" s="2" t="s">
        <v>1360</v>
      </c>
      <c r="E98" s="8" t="s">
        <v>1411</v>
      </c>
      <c r="F98" s="8" t="s">
        <v>1384</v>
      </c>
      <c r="G98" s="2">
        <v>99.93</v>
      </c>
      <c r="H98" s="2">
        <v>10.37</v>
      </c>
      <c r="I98" s="2">
        <v>1.5143</v>
      </c>
      <c r="J98" s="2">
        <v>3.2418</v>
      </c>
      <c r="K98" s="2" t="s">
        <v>1358</v>
      </c>
      <c r="L98" s="2">
        <v>775</v>
      </c>
      <c r="M98" s="2" t="s">
        <v>1396</v>
      </c>
      <c r="N98" s="2" t="s">
        <v>1590</v>
      </c>
      <c r="O98" s="8" t="s">
        <v>1591</v>
      </c>
      <c r="P98" s="2">
        <v>36</v>
      </c>
      <c r="Q98" s="12">
        <v>46.57</v>
      </c>
    </row>
    <row r="99" spans="1:17">
      <c r="A99" s="11" t="s">
        <v>1592</v>
      </c>
      <c r="B99" s="9" t="s">
        <v>402</v>
      </c>
      <c r="C99" s="9" t="s">
        <v>35</v>
      </c>
      <c r="D99" s="3" t="s">
        <v>31</v>
      </c>
      <c r="E99" s="9" t="s">
        <v>1408</v>
      </c>
      <c r="F99" s="9" t="s">
        <v>1375</v>
      </c>
      <c r="G99" s="3">
        <v>77.17</v>
      </c>
      <c r="H99" s="3">
        <v>13.63</v>
      </c>
      <c r="I99" s="3">
        <v>1.4234</v>
      </c>
      <c r="J99" s="3">
        <v>0.93899999999999995</v>
      </c>
      <c r="K99" s="3" t="s">
        <v>1358</v>
      </c>
      <c r="L99" s="3">
        <v>729</v>
      </c>
      <c r="M99" s="3" t="s">
        <v>1381</v>
      </c>
      <c r="N99" s="3" t="s">
        <v>564</v>
      </c>
      <c r="O99" s="9"/>
      <c r="P99" s="3">
        <v>240</v>
      </c>
      <c r="Q99" s="13">
        <v>54.05</v>
      </c>
    </row>
    <row r="100" spans="1:17" hidden="1">
      <c r="A100" s="10" t="s">
        <v>1593</v>
      </c>
      <c r="B100" s="8" t="s">
        <v>721</v>
      </c>
      <c r="C100" s="8" t="s">
        <v>12</v>
      </c>
      <c r="D100" s="2" t="s">
        <v>10</v>
      </c>
      <c r="E100" s="8" t="s">
        <v>1411</v>
      </c>
      <c r="F100" s="8" t="s">
        <v>1390</v>
      </c>
      <c r="G100" s="2">
        <v>78.430000000000007</v>
      </c>
      <c r="H100" s="2">
        <v>16.559999999999999</v>
      </c>
      <c r="I100" s="2">
        <v>0.4415</v>
      </c>
      <c r="J100" s="2">
        <v>3.8612000000000002</v>
      </c>
      <c r="K100" s="2" t="s">
        <v>1395</v>
      </c>
      <c r="L100" s="2">
        <v>563</v>
      </c>
      <c r="M100" s="2" t="s">
        <v>1381</v>
      </c>
      <c r="N100" s="2" t="s">
        <v>1594</v>
      </c>
      <c r="O100" s="8"/>
      <c r="P100" s="2">
        <v>24</v>
      </c>
      <c r="Q100" s="12">
        <v>65.900000000000006</v>
      </c>
    </row>
    <row r="101" spans="1:17" hidden="1">
      <c r="A101" s="11" t="s">
        <v>1595</v>
      </c>
      <c r="B101" s="9" t="s">
        <v>500</v>
      </c>
      <c r="C101" s="9" t="s">
        <v>35</v>
      </c>
      <c r="D101" s="3" t="s">
        <v>23</v>
      </c>
      <c r="E101" s="9" t="s">
        <v>1400</v>
      </c>
      <c r="F101" s="9" t="s">
        <v>1390</v>
      </c>
      <c r="G101" s="3">
        <v>87.18</v>
      </c>
      <c r="H101" s="3">
        <v>11.5</v>
      </c>
      <c r="I101" s="3">
        <v>1.5071000000000001</v>
      </c>
      <c r="J101" s="3">
        <v>4.0834999999999999</v>
      </c>
      <c r="K101" s="3" t="s">
        <v>1395</v>
      </c>
      <c r="L101" s="3">
        <v>774</v>
      </c>
      <c r="M101" s="3" t="s">
        <v>1377</v>
      </c>
      <c r="N101" s="3" t="s">
        <v>1596</v>
      </c>
      <c r="O101" s="9" t="s">
        <v>1597</v>
      </c>
      <c r="P101" s="3">
        <v>24</v>
      </c>
      <c r="Q101" s="13">
        <v>70.58</v>
      </c>
    </row>
    <row r="102" spans="1:17" hidden="1">
      <c r="A102" s="10" t="s">
        <v>1598</v>
      </c>
      <c r="B102" s="8" t="s">
        <v>328</v>
      </c>
      <c r="C102" s="8" t="s">
        <v>12</v>
      </c>
      <c r="D102" s="2" t="s">
        <v>31</v>
      </c>
      <c r="E102" s="8" t="s">
        <v>1408</v>
      </c>
      <c r="F102" s="8" t="s">
        <v>1390</v>
      </c>
      <c r="G102" s="2">
        <v>75.73</v>
      </c>
      <c r="H102" s="2">
        <v>14.81</v>
      </c>
      <c r="I102" s="2">
        <v>0.55089999999999995</v>
      </c>
      <c r="J102" s="2">
        <v>0.98660000000000003</v>
      </c>
      <c r="K102" s="2" t="s">
        <v>1376</v>
      </c>
      <c r="L102" s="2">
        <v>739</v>
      </c>
      <c r="M102" s="2" t="s">
        <v>1386</v>
      </c>
      <c r="N102" s="2" t="s">
        <v>1599</v>
      </c>
      <c r="O102" s="8"/>
      <c r="P102" s="2">
        <v>240</v>
      </c>
      <c r="Q102" s="12">
        <v>59.18</v>
      </c>
    </row>
    <row r="103" spans="1:17" hidden="1">
      <c r="A103" s="11" t="s">
        <v>1600</v>
      </c>
      <c r="B103" s="9" t="s">
        <v>721</v>
      </c>
      <c r="C103" s="9" t="s">
        <v>38</v>
      </c>
      <c r="D103" s="3" t="s">
        <v>31</v>
      </c>
      <c r="E103" s="9" t="s">
        <v>1380</v>
      </c>
      <c r="F103" s="9" t="s">
        <v>1375</v>
      </c>
      <c r="G103" s="3">
        <v>15.41</v>
      </c>
      <c r="H103" s="3"/>
      <c r="I103" s="3">
        <v>0.26340000000000002</v>
      </c>
      <c r="J103" s="3"/>
      <c r="K103" s="3" t="s">
        <v>1385</v>
      </c>
      <c r="L103" s="3">
        <v>563</v>
      </c>
      <c r="M103" s="3" t="s">
        <v>1426</v>
      </c>
      <c r="N103" s="3" t="s">
        <v>1601</v>
      </c>
      <c r="O103" s="9"/>
      <c r="P103" s="3">
        <v>24</v>
      </c>
      <c r="Q103" s="13">
        <v>0</v>
      </c>
    </row>
    <row r="104" spans="1:17" hidden="1">
      <c r="A104" s="10" t="s">
        <v>1602</v>
      </c>
      <c r="B104" s="8" t="s">
        <v>691</v>
      </c>
      <c r="C104" s="8" t="s">
        <v>7</v>
      </c>
      <c r="D104" s="2" t="s">
        <v>44</v>
      </c>
      <c r="E104" s="8" t="s">
        <v>1380</v>
      </c>
      <c r="F104" s="8" t="s">
        <v>1390</v>
      </c>
      <c r="G104" s="2">
        <v>92.33</v>
      </c>
      <c r="H104" s="2">
        <v>13.82</v>
      </c>
      <c r="I104" s="2">
        <v>1.8158000000000001</v>
      </c>
      <c r="J104" s="2">
        <v>1.1361000000000001</v>
      </c>
      <c r="K104" s="2" t="s">
        <v>1412</v>
      </c>
      <c r="L104" s="2">
        <v>862</v>
      </c>
      <c r="M104" s="2" t="s">
        <v>1377</v>
      </c>
      <c r="N104" s="2" t="s">
        <v>1603</v>
      </c>
      <c r="O104" s="8" t="s">
        <v>972</v>
      </c>
      <c r="P104" s="2">
        <v>240</v>
      </c>
      <c r="Q104" s="12">
        <v>62.67</v>
      </c>
    </row>
    <row r="105" spans="1:17">
      <c r="A105" s="11" t="s">
        <v>1604</v>
      </c>
      <c r="B105" s="9" t="s">
        <v>1075</v>
      </c>
      <c r="C105" s="9" t="s">
        <v>28</v>
      </c>
      <c r="D105" s="3" t="s">
        <v>31</v>
      </c>
      <c r="E105" s="9" t="s">
        <v>1380</v>
      </c>
      <c r="F105" s="9" t="s">
        <v>1375</v>
      </c>
      <c r="G105" s="3">
        <v>90.12</v>
      </c>
      <c r="H105" s="3">
        <v>9.1199999999999992</v>
      </c>
      <c r="I105" s="3">
        <v>0.99660000000000004</v>
      </c>
      <c r="J105" s="3">
        <v>2.2477999999999998</v>
      </c>
      <c r="K105" s="3" t="s">
        <v>1358</v>
      </c>
      <c r="L105" s="3">
        <v>745</v>
      </c>
      <c r="M105" s="3" t="s">
        <v>1403</v>
      </c>
      <c r="N105" s="3" t="s">
        <v>1605</v>
      </c>
      <c r="O105" s="9" t="s">
        <v>482</v>
      </c>
      <c r="P105" s="3">
        <v>48</v>
      </c>
      <c r="Q105" s="13">
        <v>35.46</v>
      </c>
    </row>
    <row r="106" spans="1:17">
      <c r="A106" s="10" t="s">
        <v>1606</v>
      </c>
      <c r="B106" s="8" t="s">
        <v>1114</v>
      </c>
      <c r="C106" s="8" t="s">
        <v>20</v>
      </c>
      <c r="D106" s="2" t="s">
        <v>31</v>
      </c>
      <c r="E106" s="8" t="s">
        <v>1380</v>
      </c>
      <c r="F106" s="8" t="s">
        <v>1384</v>
      </c>
      <c r="G106" s="2">
        <v>54.21</v>
      </c>
      <c r="H106" s="2">
        <v>15.41</v>
      </c>
      <c r="I106" s="2">
        <v>0.98650000000000004</v>
      </c>
      <c r="J106" s="2">
        <v>0.73029999999999995</v>
      </c>
      <c r="K106" s="2" t="s">
        <v>1358</v>
      </c>
      <c r="L106" s="2">
        <v>776</v>
      </c>
      <c r="M106" s="2" t="s">
        <v>1426</v>
      </c>
      <c r="N106" s="2" t="s">
        <v>1218</v>
      </c>
      <c r="O106" s="8"/>
      <c r="P106" s="2">
        <v>240</v>
      </c>
      <c r="Q106" s="12">
        <v>9.6999999999999993</v>
      </c>
    </row>
    <row r="107" spans="1:17" hidden="1">
      <c r="A107" s="11" t="s">
        <v>1607</v>
      </c>
      <c r="B107" s="9" t="s">
        <v>1091</v>
      </c>
      <c r="C107" s="9" t="s">
        <v>16</v>
      </c>
      <c r="D107" s="3" t="s">
        <v>10</v>
      </c>
      <c r="E107" s="9" t="s">
        <v>1380</v>
      </c>
      <c r="F107" s="9" t="s">
        <v>1390</v>
      </c>
      <c r="G107" s="3">
        <v>59.66</v>
      </c>
      <c r="H107" s="3">
        <v>16.02</v>
      </c>
      <c r="I107" s="3">
        <v>0.94850000000000001</v>
      </c>
      <c r="J107" s="3">
        <v>0.83089999999999997</v>
      </c>
      <c r="K107" s="3" t="s">
        <v>1385</v>
      </c>
      <c r="L107" s="3">
        <v>592</v>
      </c>
      <c r="M107" s="3" t="s">
        <v>1381</v>
      </c>
      <c r="N107" s="3" t="s">
        <v>449</v>
      </c>
      <c r="O107" s="9"/>
      <c r="P107" s="3">
        <v>240</v>
      </c>
      <c r="Q107" s="13">
        <v>0</v>
      </c>
    </row>
    <row r="108" spans="1:17" hidden="1">
      <c r="A108" s="10" t="s">
        <v>1608</v>
      </c>
      <c r="B108" s="8" t="s">
        <v>784</v>
      </c>
      <c r="C108" s="8" t="s">
        <v>28</v>
      </c>
      <c r="D108" s="2" t="s">
        <v>10</v>
      </c>
      <c r="E108" s="8" t="s">
        <v>1380</v>
      </c>
      <c r="F108" s="8" t="s">
        <v>1390</v>
      </c>
      <c r="G108" s="2">
        <v>94.19</v>
      </c>
      <c r="H108" s="2">
        <v>13.8</v>
      </c>
      <c r="I108" s="2">
        <v>0.4783</v>
      </c>
      <c r="J108" s="2">
        <v>1.7546999999999999</v>
      </c>
      <c r="K108" s="2" t="s">
        <v>1395</v>
      </c>
      <c r="L108" s="2">
        <v>662</v>
      </c>
      <c r="M108" s="2" t="s">
        <v>1381</v>
      </c>
      <c r="N108" s="2" t="s">
        <v>1609</v>
      </c>
      <c r="O108" s="8"/>
      <c r="P108" s="2">
        <v>84</v>
      </c>
      <c r="Q108" s="12">
        <v>77.03</v>
      </c>
    </row>
    <row r="109" spans="1:17" hidden="1">
      <c r="A109" s="11" t="s">
        <v>1610</v>
      </c>
      <c r="B109" s="9" t="s">
        <v>988</v>
      </c>
      <c r="C109" s="9" t="s">
        <v>41</v>
      </c>
      <c r="D109" s="3" t="s">
        <v>1360</v>
      </c>
      <c r="E109" s="9" t="s">
        <v>1374</v>
      </c>
      <c r="F109" s="9" t="s">
        <v>1375</v>
      </c>
      <c r="G109" s="3">
        <v>52.45</v>
      </c>
      <c r="H109" s="3">
        <v>11.11</v>
      </c>
      <c r="I109" s="3">
        <v>0.72040000000000004</v>
      </c>
      <c r="J109" s="3">
        <v>0.90110000000000001</v>
      </c>
      <c r="K109" s="3" t="s">
        <v>1376</v>
      </c>
      <c r="L109" s="3">
        <v>825</v>
      </c>
      <c r="M109" s="3" t="s">
        <v>1396</v>
      </c>
      <c r="N109" s="3" t="s">
        <v>1611</v>
      </c>
      <c r="O109" s="9" t="s">
        <v>1612</v>
      </c>
      <c r="P109" s="3">
        <v>84</v>
      </c>
      <c r="Q109" s="13">
        <v>24.22</v>
      </c>
    </row>
    <row r="110" spans="1:17" hidden="1">
      <c r="A110" s="10" t="s">
        <v>1613</v>
      </c>
      <c r="B110" s="8" t="s">
        <v>677</v>
      </c>
      <c r="C110" s="8" t="s">
        <v>16</v>
      </c>
      <c r="D110" s="2" t="s">
        <v>44</v>
      </c>
      <c r="E110" s="8" t="s">
        <v>1389</v>
      </c>
      <c r="F110" s="8" t="s">
        <v>1375</v>
      </c>
      <c r="G110" s="2">
        <v>8.73</v>
      </c>
      <c r="H110" s="2">
        <v>11.93</v>
      </c>
      <c r="I110" s="2">
        <v>0.1168</v>
      </c>
      <c r="J110" s="2">
        <v>0.1249</v>
      </c>
      <c r="K110" s="2" t="s">
        <v>1412</v>
      </c>
      <c r="L110" s="2">
        <v>880</v>
      </c>
      <c r="M110" s="2" t="s">
        <v>1403</v>
      </c>
      <c r="N110" s="2" t="s">
        <v>1614</v>
      </c>
      <c r="O110" s="8" t="s">
        <v>1615</v>
      </c>
      <c r="P110" s="2">
        <v>120</v>
      </c>
      <c r="Q110" s="12">
        <v>4.0199999999999996</v>
      </c>
    </row>
    <row r="111" spans="1:17" hidden="1">
      <c r="A111" s="11" t="s">
        <v>1616</v>
      </c>
      <c r="B111" s="9" t="s">
        <v>761</v>
      </c>
      <c r="C111" s="9" t="s">
        <v>32</v>
      </c>
      <c r="D111" s="3" t="s">
        <v>1360</v>
      </c>
      <c r="E111" s="9" t="s">
        <v>1389</v>
      </c>
      <c r="F111" s="9" t="s">
        <v>1390</v>
      </c>
      <c r="G111" s="3">
        <v>13.59</v>
      </c>
      <c r="H111" s="3">
        <v>8.92</v>
      </c>
      <c r="I111" s="3">
        <v>0.21160000000000001</v>
      </c>
      <c r="J111" s="3">
        <v>0.1216</v>
      </c>
      <c r="K111" s="3" t="s">
        <v>1385</v>
      </c>
      <c r="L111" s="3">
        <v>751</v>
      </c>
      <c r="M111" s="3" t="s">
        <v>1381</v>
      </c>
      <c r="N111" s="3" t="s">
        <v>657</v>
      </c>
      <c r="O111" s="9"/>
      <c r="P111" s="3">
        <v>240</v>
      </c>
      <c r="Q111" s="13">
        <v>0</v>
      </c>
    </row>
    <row r="112" spans="1:17" hidden="1">
      <c r="A112" s="10" t="s">
        <v>1617</v>
      </c>
      <c r="B112" s="8" t="s">
        <v>309</v>
      </c>
      <c r="C112" s="8" t="s">
        <v>38</v>
      </c>
      <c r="D112" s="2" t="s">
        <v>31</v>
      </c>
      <c r="E112" s="8" t="s">
        <v>1380</v>
      </c>
      <c r="F112" s="8" t="s">
        <v>1390</v>
      </c>
      <c r="G112" s="2">
        <v>85.38</v>
      </c>
      <c r="H112" s="2">
        <v>11.57</v>
      </c>
      <c r="I112" s="2">
        <v>0.79779999999999995</v>
      </c>
      <c r="J112" s="2">
        <v>0.91459999999999997</v>
      </c>
      <c r="K112" s="2" t="s">
        <v>1395</v>
      </c>
      <c r="L112" s="2">
        <v>667</v>
      </c>
      <c r="M112" s="2" t="s">
        <v>1396</v>
      </c>
      <c r="N112" s="2" t="s">
        <v>1618</v>
      </c>
      <c r="O112" s="8" t="s">
        <v>1619</v>
      </c>
      <c r="P112" s="2">
        <v>240</v>
      </c>
      <c r="Q112" s="12">
        <v>80.459999999999994</v>
      </c>
    </row>
    <row r="113" spans="1:17" hidden="1">
      <c r="A113" s="11" t="s">
        <v>1620</v>
      </c>
      <c r="B113" s="9" t="s">
        <v>1134</v>
      </c>
      <c r="C113" s="9" t="s">
        <v>16</v>
      </c>
      <c r="D113" s="3" t="s">
        <v>1360</v>
      </c>
      <c r="E113" s="9" t="s">
        <v>1411</v>
      </c>
      <c r="F113" s="9" t="s">
        <v>1375</v>
      </c>
      <c r="G113" s="3">
        <v>5.82</v>
      </c>
      <c r="H113" s="3">
        <v>17.28</v>
      </c>
      <c r="I113" s="3">
        <v>4.7899999999999998E-2</v>
      </c>
      <c r="J113" s="3">
        <v>9.0700000000000003E-2</v>
      </c>
      <c r="K113" s="3" t="s">
        <v>1385</v>
      </c>
      <c r="L113" s="3">
        <v>559</v>
      </c>
      <c r="M113" s="3" t="s">
        <v>1396</v>
      </c>
      <c r="N113" s="3" t="s">
        <v>1504</v>
      </c>
      <c r="O113" s="9" t="s">
        <v>1621</v>
      </c>
      <c r="P113" s="3">
        <v>180</v>
      </c>
      <c r="Q113" s="13">
        <v>0</v>
      </c>
    </row>
    <row r="114" spans="1:17">
      <c r="A114" s="10" t="s">
        <v>1622</v>
      </c>
      <c r="B114" s="8" t="s">
        <v>870</v>
      </c>
      <c r="C114" s="8" t="s">
        <v>24</v>
      </c>
      <c r="D114" s="2" t="s">
        <v>23</v>
      </c>
      <c r="E114" s="8" t="s">
        <v>1400</v>
      </c>
      <c r="F114" s="8" t="s">
        <v>1375</v>
      </c>
      <c r="G114" s="2">
        <v>78.349999999999994</v>
      </c>
      <c r="H114" s="2">
        <v>15.42</v>
      </c>
      <c r="I114" s="2">
        <v>1.1035999999999999</v>
      </c>
      <c r="J114" s="2">
        <v>2.7322000000000002</v>
      </c>
      <c r="K114" s="2" t="s">
        <v>1358</v>
      </c>
      <c r="L114" s="2">
        <v>876</v>
      </c>
      <c r="M114" s="2" t="s">
        <v>1381</v>
      </c>
      <c r="N114" s="2" t="s">
        <v>281</v>
      </c>
      <c r="O114" s="8"/>
      <c r="P114" s="2">
        <v>36</v>
      </c>
      <c r="Q114" s="12">
        <v>58.56</v>
      </c>
    </row>
    <row r="115" spans="1:17" hidden="1">
      <c r="A115" s="11" t="s">
        <v>1623</v>
      </c>
      <c r="B115" s="9" t="s">
        <v>1061</v>
      </c>
      <c r="C115" s="9" t="s">
        <v>28</v>
      </c>
      <c r="D115" s="3" t="s">
        <v>10</v>
      </c>
      <c r="E115" s="9" t="s">
        <v>1411</v>
      </c>
      <c r="F115" s="9" t="s">
        <v>1390</v>
      </c>
      <c r="G115" s="3">
        <v>62.74</v>
      </c>
      <c r="H115" s="3">
        <v>17.399999999999999</v>
      </c>
      <c r="I115" s="3">
        <v>0.63270000000000004</v>
      </c>
      <c r="J115" s="3">
        <v>5.7340999999999998</v>
      </c>
      <c r="K115" s="3" t="s">
        <v>1376</v>
      </c>
      <c r="L115" s="3">
        <v>662</v>
      </c>
      <c r="M115" s="3" t="s">
        <v>1381</v>
      </c>
      <c r="N115" s="3" t="s">
        <v>1624</v>
      </c>
      <c r="O115" s="9"/>
      <c r="P115" s="3">
        <v>12</v>
      </c>
      <c r="Q115" s="13">
        <v>40.72</v>
      </c>
    </row>
    <row r="116" spans="1:17">
      <c r="A116" s="10" t="s">
        <v>1625</v>
      </c>
      <c r="B116" s="8" t="s">
        <v>867</v>
      </c>
      <c r="C116" s="8" t="s">
        <v>24</v>
      </c>
      <c r="D116" s="2" t="s">
        <v>23</v>
      </c>
      <c r="E116" s="8" t="s">
        <v>1374</v>
      </c>
      <c r="F116" s="8" t="s">
        <v>1384</v>
      </c>
      <c r="G116" s="2">
        <v>64.75</v>
      </c>
      <c r="H116" s="2">
        <v>18.010000000000002</v>
      </c>
      <c r="I116" s="2">
        <v>0.85</v>
      </c>
      <c r="J116" s="2">
        <v>5.9366000000000003</v>
      </c>
      <c r="K116" s="2" t="s">
        <v>1358</v>
      </c>
      <c r="L116" s="2">
        <v>701</v>
      </c>
      <c r="M116" s="2" t="s">
        <v>1403</v>
      </c>
      <c r="N116" s="2" t="s">
        <v>1626</v>
      </c>
      <c r="O116" s="8" t="s">
        <v>1627</v>
      </c>
      <c r="P116" s="2">
        <v>12</v>
      </c>
      <c r="Q116" s="12">
        <v>32.659999999999997</v>
      </c>
    </row>
    <row r="117" spans="1:17" hidden="1">
      <c r="A117" s="11" t="s">
        <v>1628</v>
      </c>
      <c r="B117" s="9" t="s">
        <v>1309</v>
      </c>
      <c r="C117" s="9" t="s">
        <v>38</v>
      </c>
      <c r="D117" s="3" t="s">
        <v>1360</v>
      </c>
      <c r="E117" s="9" t="s">
        <v>1380</v>
      </c>
      <c r="F117" s="9" t="s">
        <v>1375</v>
      </c>
      <c r="G117" s="3">
        <v>78.89</v>
      </c>
      <c r="H117" s="3">
        <v>15.26</v>
      </c>
      <c r="I117" s="3">
        <v>1.4449000000000001</v>
      </c>
      <c r="J117" s="3">
        <v>1.1182000000000001</v>
      </c>
      <c r="K117" s="3" t="s">
        <v>1385</v>
      </c>
      <c r="L117" s="3">
        <v>738</v>
      </c>
      <c r="M117" s="3" t="s">
        <v>1403</v>
      </c>
      <c r="N117" s="3" t="s">
        <v>1629</v>
      </c>
      <c r="O117" s="9" t="s">
        <v>1630</v>
      </c>
      <c r="P117" s="3">
        <v>180</v>
      </c>
      <c r="Q117" s="13">
        <v>0</v>
      </c>
    </row>
    <row r="118" spans="1:17" hidden="1">
      <c r="A118" s="10" t="s">
        <v>1631</v>
      </c>
      <c r="B118" s="8" t="s">
        <v>1307</v>
      </c>
      <c r="C118" s="8" t="s">
        <v>7</v>
      </c>
      <c r="D118" s="2" t="s">
        <v>31</v>
      </c>
      <c r="E118" s="8" t="s">
        <v>1400</v>
      </c>
      <c r="F118" s="8" t="s">
        <v>1384</v>
      </c>
      <c r="G118" s="2">
        <v>42.08</v>
      </c>
      <c r="H118" s="2">
        <v>10.99</v>
      </c>
      <c r="I118" s="2">
        <v>0.37269999999999998</v>
      </c>
      <c r="J118" s="2">
        <v>1.9611000000000001</v>
      </c>
      <c r="K118" s="2" t="s">
        <v>1385</v>
      </c>
      <c r="L118" s="2">
        <v>767</v>
      </c>
      <c r="M118" s="2" t="s">
        <v>1403</v>
      </c>
      <c r="N118" s="2" t="s">
        <v>1632</v>
      </c>
      <c r="O118" s="8" t="s">
        <v>1633</v>
      </c>
      <c r="P118" s="2">
        <v>24</v>
      </c>
      <c r="Q118" s="12">
        <v>0</v>
      </c>
    </row>
    <row r="119" spans="1:17" hidden="1">
      <c r="A119" s="11" t="s">
        <v>1634</v>
      </c>
      <c r="B119" s="9" t="s">
        <v>208</v>
      </c>
      <c r="C119" s="9" t="s">
        <v>16</v>
      </c>
      <c r="D119" s="3" t="s">
        <v>31</v>
      </c>
      <c r="E119" s="9" t="s">
        <v>1400</v>
      </c>
      <c r="F119" s="9" t="s">
        <v>1390</v>
      </c>
      <c r="G119" s="3">
        <v>17.75</v>
      </c>
      <c r="H119" s="3">
        <v>11.08</v>
      </c>
      <c r="I119" s="3">
        <v>9.6000000000000002E-2</v>
      </c>
      <c r="J119" s="3">
        <v>1.5693999999999999</v>
      </c>
      <c r="K119" s="3" t="s">
        <v>1412</v>
      </c>
      <c r="L119" s="3">
        <v>681</v>
      </c>
      <c r="M119" s="3" t="s">
        <v>1377</v>
      </c>
      <c r="N119" s="3" t="s">
        <v>488</v>
      </c>
      <c r="O119" s="9" t="s">
        <v>1635</v>
      </c>
      <c r="P119" s="3">
        <v>12</v>
      </c>
      <c r="Q119" s="13">
        <v>3.92</v>
      </c>
    </row>
    <row r="120" spans="1:17" hidden="1">
      <c r="A120" s="10" t="s">
        <v>1636</v>
      </c>
      <c r="B120" s="8" t="s">
        <v>1318</v>
      </c>
      <c r="C120" s="8" t="s">
        <v>12</v>
      </c>
      <c r="D120" s="2" t="s">
        <v>10</v>
      </c>
      <c r="E120" s="8" t="s">
        <v>1389</v>
      </c>
      <c r="F120" s="8" t="s">
        <v>1384</v>
      </c>
      <c r="G120" s="2">
        <v>75.459999999999994</v>
      </c>
      <c r="H120" s="2">
        <v>12.92</v>
      </c>
      <c r="I120" s="2">
        <v>1.2289000000000001</v>
      </c>
      <c r="J120" s="2">
        <v>1.1231</v>
      </c>
      <c r="K120" s="2" t="s">
        <v>1385</v>
      </c>
      <c r="L120" s="2">
        <v>838</v>
      </c>
      <c r="M120" s="2" t="s">
        <v>1426</v>
      </c>
      <c r="N120" s="2" t="s">
        <v>1637</v>
      </c>
      <c r="O120" s="8"/>
      <c r="P120" s="2">
        <v>120</v>
      </c>
      <c r="Q120" s="12">
        <v>0</v>
      </c>
    </row>
    <row r="121" spans="1:17" hidden="1">
      <c r="A121" s="11" t="s">
        <v>1638</v>
      </c>
      <c r="B121" s="9" t="s">
        <v>175</v>
      </c>
      <c r="C121" s="9" t="s">
        <v>35</v>
      </c>
      <c r="D121" s="3" t="s">
        <v>10</v>
      </c>
      <c r="E121" s="9" t="s">
        <v>1400</v>
      </c>
      <c r="F121" s="9" t="s">
        <v>1390</v>
      </c>
      <c r="G121" s="3">
        <v>24.14</v>
      </c>
      <c r="H121" s="3">
        <v>10.46</v>
      </c>
      <c r="I121" s="3">
        <v>0.46960000000000002</v>
      </c>
      <c r="J121" s="3">
        <v>1.1191</v>
      </c>
      <c r="K121" s="3" t="s">
        <v>1395</v>
      </c>
      <c r="L121" s="3">
        <v>636</v>
      </c>
      <c r="M121" s="3" t="s">
        <v>1403</v>
      </c>
      <c r="N121" s="3" t="s">
        <v>1639</v>
      </c>
      <c r="O121" s="9" t="s">
        <v>1640</v>
      </c>
      <c r="P121" s="3">
        <v>24</v>
      </c>
      <c r="Q121" s="13">
        <v>14.07</v>
      </c>
    </row>
    <row r="122" spans="1:17" hidden="1">
      <c r="A122" s="10" t="s">
        <v>1641</v>
      </c>
      <c r="B122" s="8" t="s">
        <v>776</v>
      </c>
      <c r="C122" s="8" t="s">
        <v>20</v>
      </c>
      <c r="D122" s="2" t="s">
        <v>1360</v>
      </c>
      <c r="E122" s="8" t="s">
        <v>1408</v>
      </c>
      <c r="F122" s="8" t="s">
        <v>1390</v>
      </c>
      <c r="G122" s="2">
        <v>98.55</v>
      </c>
      <c r="H122" s="2">
        <v>13.41</v>
      </c>
      <c r="I122" s="2">
        <v>1.1192</v>
      </c>
      <c r="J122" s="2">
        <v>1.1835</v>
      </c>
      <c r="K122" s="2" t="s">
        <v>1376</v>
      </c>
      <c r="L122" s="2">
        <v>745</v>
      </c>
      <c r="M122" s="2" t="s">
        <v>1396</v>
      </c>
      <c r="N122" s="2" t="s">
        <v>1642</v>
      </c>
      <c r="O122" s="8" t="s">
        <v>1643</v>
      </c>
      <c r="P122" s="2">
        <v>240</v>
      </c>
      <c r="Q122" s="12">
        <v>48.78</v>
      </c>
    </row>
    <row r="123" spans="1:17">
      <c r="A123" s="11" t="s">
        <v>1644</v>
      </c>
      <c r="B123" s="9" t="s">
        <v>1348</v>
      </c>
      <c r="C123" s="9" t="s">
        <v>16</v>
      </c>
      <c r="D123" s="3" t="s">
        <v>10</v>
      </c>
      <c r="E123" s="9" t="s">
        <v>1380</v>
      </c>
      <c r="F123" s="9" t="s">
        <v>1375</v>
      </c>
      <c r="G123" s="3">
        <v>28.06</v>
      </c>
      <c r="H123" s="3">
        <v>14.98</v>
      </c>
      <c r="I123" s="3">
        <v>0.56089999999999995</v>
      </c>
      <c r="J123" s="3">
        <v>0.78059999999999996</v>
      </c>
      <c r="K123" s="3" t="s">
        <v>1358</v>
      </c>
      <c r="L123" s="3">
        <v>585</v>
      </c>
      <c r="M123" s="3" t="s">
        <v>1403</v>
      </c>
      <c r="N123" s="3" t="s">
        <v>1645</v>
      </c>
      <c r="O123" s="9" t="s">
        <v>1243</v>
      </c>
      <c r="P123" s="3">
        <v>48</v>
      </c>
      <c r="Q123" s="13">
        <v>6.66</v>
      </c>
    </row>
    <row r="124" spans="1:17" hidden="1">
      <c r="A124" s="10" t="s">
        <v>1646</v>
      </c>
      <c r="B124" s="8" t="s">
        <v>208</v>
      </c>
      <c r="C124" s="8" t="s">
        <v>32</v>
      </c>
      <c r="D124" s="2" t="s">
        <v>10</v>
      </c>
      <c r="E124" s="8" t="s">
        <v>1389</v>
      </c>
      <c r="F124" s="8" t="s">
        <v>1390</v>
      </c>
      <c r="G124" s="2">
        <v>56.09</v>
      </c>
      <c r="H124" s="2">
        <v>12.25</v>
      </c>
      <c r="I124" s="2">
        <v>0.79400000000000004</v>
      </c>
      <c r="J124" s="2">
        <v>0.99770000000000003</v>
      </c>
      <c r="K124" s="2" t="s">
        <v>1412</v>
      </c>
      <c r="L124" s="2">
        <v>681</v>
      </c>
      <c r="M124" s="2" t="s">
        <v>1381</v>
      </c>
      <c r="N124" s="2" t="s">
        <v>1647</v>
      </c>
      <c r="O124" s="8"/>
      <c r="P124" s="2">
        <v>84</v>
      </c>
      <c r="Q124" s="12">
        <v>52.31</v>
      </c>
    </row>
    <row r="125" spans="1:17">
      <c r="A125" s="11" t="s">
        <v>1648</v>
      </c>
      <c r="B125" s="9" t="s">
        <v>983</v>
      </c>
      <c r="C125" s="9" t="s">
        <v>28</v>
      </c>
      <c r="D125" s="3" t="s">
        <v>31</v>
      </c>
      <c r="E125" s="9" t="s">
        <v>1389</v>
      </c>
      <c r="F125" s="9" t="s">
        <v>1375</v>
      </c>
      <c r="G125" s="3">
        <v>95.94</v>
      </c>
      <c r="H125" s="3">
        <v>17.55</v>
      </c>
      <c r="I125" s="3">
        <v>0.67210000000000003</v>
      </c>
      <c r="J125" s="3">
        <v>8.7751999999999999</v>
      </c>
      <c r="K125" s="3" t="s">
        <v>1358</v>
      </c>
      <c r="L125" s="3">
        <v>604</v>
      </c>
      <c r="M125" s="3" t="s">
        <v>1377</v>
      </c>
      <c r="N125" s="3" t="s">
        <v>1448</v>
      </c>
      <c r="O125" s="9" t="s">
        <v>1649</v>
      </c>
      <c r="P125" s="3">
        <v>12</v>
      </c>
      <c r="Q125" s="13">
        <v>10.38</v>
      </c>
    </row>
    <row r="126" spans="1:17" hidden="1">
      <c r="A126" s="10" t="s">
        <v>1650</v>
      </c>
      <c r="B126" s="8" t="s">
        <v>1020</v>
      </c>
      <c r="C126" s="8" t="s">
        <v>35</v>
      </c>
      <c r="D126" s="2" t="s">
        <v>44</v>
      </c>
      <c r="E126" s="8" t="s">
        <v>1411</v>
      </c>
      <c r="F126" s="8" t="s">
        <v>1384</v>
      </c>
      <c r="G126" s="2">
        <v>78.94</v>
      </c>
      <c r="H126" s="2">
        <v>8.35</v>
      </c>
      <c r="I126" s="2">
        <v>0.43130000000000002</v>
      </c>
      <c r="J126" s="2">
        <v>0.77039999999999997</v>
      </c>
      <c r="K126" s="2" t="s">
        <v>1385</v>
      </c>
      <c r="L126" s="2">
        <v>796</v>
      </c>
      <c r="M126" s="2" t="s">
        <v>1426</v>
      </c>
      <c r="N126" s="2" t="s">
        <v>1651</v>
      </c>
      <c r="O126" s="8"/>
      <c r="P126" s="2">
        <v>180</v>
      </c>
      <c r="Q126" s="12">
        <v>0</v>
      </c>
    </row>
    <row r="127" spans="1:17" hidden="1">
      <c r="A127" s="11" t="s">
        <v>1652</v>
      </c>
      <c r="B127" s="9" t="s">
        <v>336</v>
      </c>
      <c r="C127" s="9" t="s">
        <v>7</v>
      </c>
      <c r="D127" s="3" t="s">
        <v>10</v>
      </c>
      <c r="E127" s="9" t="s">
        <v>1400</v>
      </c>
      <c r="F127" s="9" t="s">
        <v>1375</v>
      </c>
      <c r="G127" s="3">
        <v>93.69</v>
      </c>
      <c r="H127" s="3">
        <v>9.94</v>
      </c>
      <c r="I127" s="3">
        <v>0.49630000000000002</v>
      </c>
      <c r="J127" s="3">
        <v>1.9879</v>
      </c>
      <c r="K127" s="3" t="s">
        <v>1412</v>
      </c>
      <c r="L127" s="3">
        <v>606</v>
      </c>
      <c r="M127" s="3" t="s">
        <v>1386</v>
      </c>
      <c r="N127" s="3" t="s">
        <v>1653</v>
      </c>
      <c r="O127" s="9"/>
      <c r="P127" s="3">
        <v>60</v>
      </c>
      <c r="Q127" s="13">
        <v>74.37</v>
      </c>
    </row>
    <row r="128" spans="1:17" hidden="1">
      <c r="A128" s="10" t="s">
        <v>1654</v>
      </c>
      <c r="B128" s="8" t="s">
        <v>400</v>
      </c>
      <c r="C128" s="8" t="s">
        <v>20</v>
      </c>
      <c r="D128" s="2" t="s">
        <v>44</v>
      </c>
      <c r="E128" s="8" t="s">
        <v>1408</v>
      </c>
      <c r="F128" s="8" t="s">
        <v>1384</v>
      </c>
      <c r="G128" s="2">
        <v>28.79</v>
      </c>
      <c r="H128" s="2">
        <v>15.28</v>
      </c>
      <c r="I128" s="2">
        <v>0.23419999999999999</v>
      </c>
      <c r="J128" s="2">
        <v>0.80530000000000002</v>
      </c>
      <c r="K128" s="2" t="s">
        <v>1376</v>
      </c>
      <c r="L128" s="2">
        <v>873</v>
      </c>
      <c r="M128" s="2" t="s">
        <v>1396</v>
      </c>
      <c r="N128" s="2" t="s">
        <v>1624</v>
      </c>
      <c r="O128" s="8" t="s">
        <v>1655</v>
      </c>
      <c r="P128" s="2">
        <v>48</v>
      </c>
      <c r="Q128" s="12">
        <v>15.12</v>
      </c>
    </row>
    <row r="129" spans="1:17">
      <c r="A129" s="11" t="s">
        <v>1656</v>
      </c>
      <c r="B129" s="9" t="s">
        <v>1072</v>
      </c>
      <c r="C129" s="9" t="s">
        <v>41</v>
      </c>
      <c r="D129" s="3" t="s">
        <v>23</v>
      </c>
      <c r="E129" s="9" t="s">
        <v>1411</v>
      </c>
      <c r="F129" s="9" t="s">
        <v>1384</v>
      </c>
      <c r="G129" s="3">
        <v>7.47</v>
      </c>
      <c r="H129" s="3">
        <v>8.2200000000000006</v>
      </c>
      <c r="I129" s="3">
        <v>6.6400000000000001E-2</v>
      </c>
      <c r="J129" s="3">
        <v>0.18310000000000001</v>
      </c>
      <c r="K129" s="3" t="s">
        <v>1358</v>
      </c>
      <c r="L129" s="3">
        <v>735</v>
      </c>
      <c r="M129" s="3" t="s">
        <v>1381</v>
      </c>
      <c r="N129" s="3" t="s">
        <v>1657</v>
      </c>
      <c r="O129" s="9"/>
      <c r="P129" s="3">
        <v>48</v>
      </c>
      <c r="Q129" s="13">
        <v>1.97</v>
      </c>
    </row>
    <row r="130" spans="1:17" hidden="1">
      <c r="A130" s="10" t="s">
        <v>1658</v>
      </c>
      <c r="B130" s="8" t="s">
        <v>1016</v>
      </c>
      <c r="C130" s="8" t="s">
        <v>38</v>
      </c>
      <c r="D130" s="2" t="s">
        <v>23</v>
      </c>
      <c r="E130" s="8" t="s">
        <v>1408</v>
      </c>
      <c r="F130" s="8" t="s">
        <v>1390</v>
      </c>
      <c r="G130" s="2">
        <v>56.45</v>
      </c>
      <c r="H130" s="2">
        <v>17.82</v>
      </c>
      <c r="I130" s="2">
        <v>0.82499999999999996</v>
      </c>
      <c r="J130" s="2">
        <v>5.1704999999999997</v>
      </c>
      <c r="K130" s="2" t="s">
        <v>1412</v>
      </c>
      <c r="L130" s="2">
        <v>657</v>
      </c>
      <c r="M130" s="2" t="s">
        <v>1377</v>
      </c>
      <c r="N130" s="2" t="s">
        <v>1659</v>
      </c>
      <c r="O130" s="8" t="s">
        <v>972</v>
      </c>
      <c r="P130" s="2">
        <v>12</v>
      </c>
      <c r="Q130" s="12">
        <v>11.49</v>
      </c>
    </row>
    <row r="131" spans="1:17" hidden="1">
      <c r="A131" s="11" t="s">
        <v>1660</v>
      </c>
      <c r="B131" s="9" t="s">
        <v>798</v>
      </c>
      <c r="C131" s="9" t="s">
        <v>7</v>
      </c>
      <c r="D131" s="3" t="s">
        <v>1360</v>
      </c>
      <c r="E131" s="9" t="s">
        <v>1380</v>
      </c>
      <c r="F131" s="9" t="s">
        <v>1375</v>
      </c>
      <c r="G131" s="3">
        <v>91.92</v>
      </c>
      <c r="H131" s="3">
        <v>10.98</v>
      </c>
      <c r="I131" s="3">
        <v>0.99990000000000001</v>
      </c>
      <c r="J131" s="3">
        <v>1.5729</v>
      </c>
      <c r="K131" s="3" t="s">
        <v>1385</v>
      </c>
      <c r="L131" s="3">
        <v>704</v>
      </c>
      <c r="M131" s="3" t="s">
        <v>1403</v>
      </c>
      <c r="N131" s="3" t="s">
        <v>1661</v>
      </c>
      <c r="O131" s="9" t="s">
        <v>1662</v>
      </c>
      <c r="P131" s="3">
        <v>84</v>
      </c>
      <c r="Q131" s="13">
        <v>0</v>
      </c>
    </row>
    <row r="132" spans="1:17" hidden="1">
      <c r="A132" s="10" t="s">
        <v>1663</v>
      </c>
      <c r="B132" s="8" t="s">
        <v>1334</v>
      </c>
      <c r="C132" s="8" t="s">
        <v>12</v>
      </c>
      <c r="D132" s="2" t="s">
        <v>1360</v>
      </c>
      <c r="E132" s="8" t="s">
        <v>1389</v>
      </c>
      <c r="F132" s="8" t="s">
        <v>1384</v>
      </c>
      <c r="G132" s="2">
        <v>33.590000000000003</v>
      </c>
      <c r="H132" s="2">
        <v>14.38</v>
      </c>
      <c r="I132" s="2">
        <v>0.182</v>
      </c>
      <c r="J132" s="2">
        <v>0.5292</v>
      </c>
      <c r="K132" s="2" t="s">
        <v>1385</v>
      </c>
      <c r="L132" s="2">
        <v>556</v>
      </c>
      <c r="M132" s="2" t="s">
        <v>1403</v>
      </c>
      <c r="N132" s="2" t="s">
        <v>1223</v>
      </c>
      <c r="O132" s="8" t="s">
        <v>1664</v>
      </c>
      <c r="P132" s="2">
        <v>120</v>
      </c>
      <c r="Q132" s="12">
        <v>0</v>
      </c>
    </row>
    <row r="133" spans="1:17" hidden="1">
      <c r="A133" s="11" t="s">
        <v>1665</v>
      </c>
      <c r="B133" s="9" t="s">
        <v>426</v>
      </c>
      <c r="C133" s="9" t="s">
        <v>28</v>
      </c>
      <c r="D133" s="3" t="s">
        <v>10</v>
      </c>
      <c r="E133" s="9" t="s">
        <v>1408</v>
      </c>
      <c r="F133" s="9" t="s">
        <v>1390</v>
      </c>
      <c r="G133" s="3">
        <v>79.62</v>
      </c>
      <c r="H133" s="3">
        <v>16.03</v>
      </c>
      <c r="I133" s="3">
        <v>1.1379999999999999</v>
      </c>
      <c r="J133" s="3">
        <v>3.8996</v>
      </c>
      <c r="K133" s="3" t="s">
        <v>1376</v>
      </c>
      <c r="L133" s="3">
        <v>882</v>
      </c>
      <c r="M133" s="3" t="s">
        <v>1403</v>
      </c>
      <c r="N133" s="3" t="s">
        <v>197</v>
      </c>
      <c r="O133" s="9" t="s">
        <v>1639</v>
      </c>
      <c r="P133" s="3">
        <v>24</v>
      </c>
      <c r="Q133" s="13">
        <v>73.91</v>
      </c>
    </row>
    <row r="134" spans="1:17">
      <c r="A134" s="10" t="s">
        <v>1666</v>
      </c>
      <c r="B134" s="8" t="s">
        <v>1252</v>
      </c>
      <c r="C134" s="8" t="s">
        <v>12</v>
      </c>
      <c r="D134" s="2" t="s">
        <v>1360</v>
      </c>
      <c r="E134" s="8" t="s">
        <v>1380</v>
      </c>
      <c r="F134" s="8" t="s">
        <v>1375</v>
      </c>
      <c r="G134" s="2">
        <v>6.42</v>
      </c>
      <c r="H134" s="2">
        <v>12.25</v>
      </c>
      <c r="I134" s="2">
        <v>4.19E-2</v>
      </c>
      <c r="J134" s="2">
        <v>0.57120000000000004</v>
      </c>
      <c r="K134" s="2" t="s">
        <v>1358</v>
      </c>
      <c r="L134" s="2">
        <v>721</v>
      </c>
      <c r="M134" s="2" t="s">
        <v>1396</v>
      </c>
      <c r="N134" s="2" t="s">
        <v>1667</v>
      </c>
      <c r="O134" s="8" t="s">
        <v>1668</v>
      </c>
      <c r="P134" s="2">
        <v>12</v>
      </c>
      <c r="Q134" s="12">
        <v>2.72</v>
      </c>
    </row>
    <row r="135" spans="1:17" hidden="1">
      <c r="A135" s="11" t="s">
        <v>1669</v>
      </c>
      <c r="B135" s="9" t="s">
        <v>417</v>
      </c>
      <c r="C135" s="9" t="s">
        <v>41</v>
      </c>
      <c r="D135" s="3" t="s">
        <v>23</v>
      </c>
      <c r="E135" s="9" t="s">
        <v>1380</v>
      </c>
      <c r="F135" s="9" t="s">
        <v>1375</v>
      </c>
      <c r="G135" s="3">
        <v>39.01</v>
      </c>
      <c r="H135" s="3">
        <v>17.18</v>
      </c>
      <c r="I135" s="3">
        <v>0.55740000000000001</v>
      </c>
      <c r="J135" s="3">
        <v>0.80130000000000001</v>
      </c>
      <c r="K135" s="3" t="s">
        <v>1385</v>
      </c>
      <c r="L135" s="3">
        <v>694</v>
      </c>
      <c r="M135" s="3" t="s">
        <v>1377</v>
      </c>
      <c r="N135" s="3" t="s">
        <v>1670</v>
      </c>
      <c r="O135" s="9" t="s">
        <v>1671</v>
      </c>
      <c r="P135" s="3">
        <v>84</v>
      </c>
      <c r="Q135" s="13">
        <v>0</v>
      </c>
    </row>
    <row r="136" spans="1:17">
      <c r="A136" s="10" t="s">
        <v>1672</v>
      </c>
      <c r="B136" s="8" t="s">
        <v>84</v>
      </c>
      <c r="C136" s="8" t="s">
        <v>41</v>
      </c>
      <c r="D136" s="2" t="s">
        <v>10</v>
      </c>
      <c r="E136" s="8" t="s">
        <v>1411</v>
      </c>
      <c r="F136" s="8" t="s">
        <v>1384</v>
      </c>
      <c r="G136" s="2">
        <v>90.53</v>
      </c>
      <c r="H136" s="2">
        <v>13.1</v>
      </c>
      <c r="I136" s="2">
        <v>0.93530000000000002</v>
      </c>
      <c r="J136" s="2">
        <v>1.1514</v>
      </c>
      <c r="K136" s="2" t="s">
        <v>1358</v>
      </c>
      <c r="L136" s="2">
        <v>724</v>
      </c>
      <c r="M136" s="2" t="s">
        <v>1377</v>
      </c>
      <c r="N136" s="2" t="s">
        <v>1673</v>
      </c>
      <c r="O136" s="8" t="s">
        <v>941</v>
      </c>
      <c r="P136" s="2">
        <v>180</v>
      </c>
      <c r="Q136" s="12">
        <v>19.649999999999999</v>
      </c>
    </row>
    <row r="137" spans="1:17">
      <c r="A137" s="11" t="s">
        <v>1674</v>
      </c>
      <c r="B137" s="9" t="s">
        <v>886</v>
      </c>
      <c r="C137" s="9" t="s">
        <v>32</v>
      </c>
      <c r="D137" s="3" t="s">
        <v>23</v>
      </c>
      <c r="E137" s="9" t="s">
        <v>1374</v>
      </c>
      <c r="F137" s="9" t="s">
        <v>1375</v>
      </c>
      <c r="G137" s="3">
        <v>31.81</v>
      </c>
      <c r="H137" s="3">
        <v>16.03</v>
      </c>
      <c r="I137" s="3">
        <v>0.22939999999999999</v>
      </c>
      <c r="J137" s="3">
        <v>0.77410000000000001</v>
      </c>
      <c r="K137" s="3" t="s">
        <v>1358</v>
      </c>
      <c r="L137" s="3">
        <v>725</v>
      </c>
      <c r="M137" s="3" t="s">
        <v>1426</v>
      </c>
      <c r="N137" s="3" t="s">
        <v>1675</v>
      </c>
      <c r="O137" s="9"/>
      <c r="P137" s="3">
        <v>60</v>
      </c>
      <c r="Q137" s="13">
        <v>29.42</v>
      </c>
    </row>
    <row r="138" spans="1:17" hidden="1">
      <c r="A138" s="10" t="s">
        <v>1676</v>
      </c>
      <c r="B138" s="8" t="s">
        <v>291</v>
      </c>
      <c r="C138" s="8" t="s">
        <v>7</v>
      </c>
      <c r="D138" s="2" t="s">
        <v>1360</v>
      </c>
      <c r="E138" s="8" t="s">
        <v>1411</v>
      </c>
      <c r="F138" s="8" t="s">
        <v>1390</v>
      </c>
      <c r="G138" s="2">
        <v>86.01</v>
      </c>
      <c r="H138" s="2">
        <v>9.65</v>
      </c>
      <c r="I138" s="2">
        <v>0.68859999999999999</v>
      </c>
      <c r="J138" s="2">
        <v>2.1669999999999998</v>
      </c>
      <c r="K138" s="2" t="s">
        <v>1385</v>
      </c>
      <c r="L138" s="2">
        <v>823</v>
      </c>
      <c r="M138" s="2" t="s">
        <v>1426</v>
      </c>
      <c r="N138" s="2" t="s">
        <v>1626</v>
      </c>
      <c r="O138" s="8"/>
      <c r="P138" s="2">
        <v>48</v>
      </c>
      <c r="Q138" s="12">
        <v>0</v>
      </c>
    </row>
    <row r="139" spans="1:17" hidden="1">
      <c r="A139" s="11" t="s">
        <v>1677</v>
      </c>
      <c r="B139" s="9" t="s">
        <v>732</v>
      </c>
      <c r="C139" s="9" t="s">
        <v>41</v>
      </c>
      <c r="D139" s="3" t="s">
        <v>31</v>
      </c>
      <c r="E139" s="9" t="s">
        <v>1411</v>
      </c>
      <c r="F139" s="9" t="s">
        <v>1390</v>
      </c>
      <c r="G139" s="3"/>
      <c r="H139" s="3">
        <v>12.11</v>
      </c>
      <c r="I139" s="3">
        <v>0.71619999999999995</v>
      </c>
      <c r="J139" s="3">
        <v>1.1631</v>
      </c>
      <c r="K139" s="3" t="s">
        <v>1385</v>
      </c>
      <c r="L139" s="3">
        <v>579</v>
      </c>
      <c r="M139" s="3" t="s">
        <v>1377</v>
      </c>
      <c r="N139" s="3" t="s">
        <v>1678</v>
      </c>
      <c r="O139" s="9" t="s">
        <v>439</v>
      </c>
      <c r="P139" s="3">
        <v>180</v>
      </c>
      <c r="Q139" s="13">
        <v>0</v>
      </c>
    </row>
    <row r="140" spans="1:17" hidden="1">
      <c r="A140" s="10" t="s">
        <v>1679</v>
      </c>
      <c r="B140" s="8" t="s">
        <v>411</v>
      </c>
      <c r="C140" s="8" t="s">
        <v>35</v>
      </c>
      <c r="D140" s="2" t="s">
        <v>23</v>
      </c>
      <c r="E140" s="8" t="s">
        <v>1389</v>
      </c>
      <c r="F140" s="8" t="s">
        <v>1384</v>
      </c>
      <c r="G140" s="2">
        <v>48.59</v>
      </c>
      <c r="H140" s="2">
        <v>16.46</v>
      </c>
      <c r="I140" s="2">
        <v>0.83130000000000004</v>
      </c>
      <c r="J140" s="2">
        <v>0.82789999999999997</v>
      </c>
      <c r="K140" s="2" t="s">
        <v>1395</v>
      </c>
      <c r="L140" s="2">
        <v>855</v>
      </c>
      <c r="M140" s="2" t="s">
        <v>1377</v>
      </c>
      <c r="N140" s="2" t="s">
        <v>416</v>
      </c>
      <c r="O140" s="8" t="s">
        <v>771</v>
      </c>
      <c r="P140" s="2">
        <v>120</v>
      </c>
      <c r="Q140" s="12">
        <v>45.74</v>
      </c>
    </row>
    <row r="141" spans="1:17" hidden="1">
      <c r="A141" s="11" t="s">
        <v>1680</v>
      </c>
      <c r="B141" s="9" t="s">
        <v>116</v>
      </c>
      <c r="C141" s="9" t="s">
        <v>38</v>
      </c>
      <c r="D141" s="3" t="s">
        <v>10</v>
      </c>
      <c r="E141" s="9" t="s">
        <v>1389</v>
      </c>
      <c r="F141" s="9" t="s">
        <v>1375</v>
      </c>
      <c r="G141" s="3">
        <v>44.6</v>
      </c>
      <c r="H141" s="3">
        <v>17.54</v>
      </c>
      <c r="I141" s="3">
        <v>0.46379999999999999</v>
      </c>
      <c r="J141" s="3">
        <v>4.0792000000000002</v>
      </c>
      <c r="K141" s="3" t="s">
        <v>1395</v>
      </c>
      <c r="L141" s="3">
        <v>580</v>
      </c>
      <c r="M141" s="3" t="s">
        <v>1386</v>
      </c>
      <c r="N141" s="3" t="s">
        <v>1681</v>
      </c>
      <c r="O141" s="9"/>
      <c r="P141" s="3">
        <v>12</v>
      </c>
      <c r="Q141" s="13">
        <v>11.06</v>
      </c>
    </row>
    <row r="142" spans="1:17" hidden="1">
      <c r="A142" s="10" t="s">
        <v>1682</v>
      </c>
      <c r="B142" s="8" t="s">
        <v>563</v>
      </c>
      <c r="C142" s="8" t="s">
        <v>38</v>
      </c>
      <c r="D142" s="2" t="s">
        <v>1360</v>
      </c>
      <c r="E142" s="8" t="s">
        <v>1389</v>
      </c>
      <c r="F142" s="8" t="s">
        <v>1384</v>
      </c>
      <c r="G142" s="2">
        <v>3.13</v>
      </c>
      <c r="H142" s="2">
        <v>17.52</v>
      </c>
      <c r="I142" s="2">
        <v>1.66E-2</v>
      </c>
      <c r="J142" s="2">
        <v>0.1124</v>
      </c>
      <c r="K142" s="2" t="s">
        <v>1376</v>
      </c>
      <c r="L142" s="2">
        <v>791</v>
      </c>
      <c r="M142" s="2" t="s">
        <v>1381</v>
      </c>
      <c r="N142" s="2" t="s">
        <v>1683</v>
      </c>
      <c r="O142" s="8"/>
      <c r="P142" s="2">
        <v>36</v>
      </c>
      <c r="Q142" s="12">
        <v>1.21</v>
      </c>
    </row>
    <row r="143" spans="1:17" hidden="1">
      <c r="A143" s="11" t="s">
        <v>1684</v>
      </c>
      <c r="B143" s="9" t="s">
        <v>605</v>
      </c>
      <c r="C143" s="9" t="s">
        <v>28</v>
      </c>
      <c r="D143" s="3" t="s">
        <v>1360</v>
      </c>
      <c r="E143" s="9" t="s">
        <v>1411</v>
      </c>
      <c r="F143" s="9" t="s">
        <v>1390</v>
      </c>
      <c r="G143" s="3">
        <v>88.28</v>
      </c>
      <c r="H143" s="3">
        <v>8.2200000000000006</v>
      </c>
      <c r="I143" s="3">
        <v>0.63270000000000004</v>
      </c>
      <c r="J143" s="3">
        <v>2.7753000000000001</v>
      </c>
      <c r="K143" s="3" t="s">
        <v>1395</v>
      </c>
      <c r="L143" s="3">
        <v>741</v>
      </c>
      <c r="M143" s="3" t="s">
        <v>1386</v>
      </c>
      <c r="N143" s="3" t="s">
        <v>1473</v>
      </c>
      <c r="O143" s="9"/>
      <c r="P143" s="3">
        <v>36</v>
      </c>
      <c r="Q143" s="13">
        <v>37.21</v>
      </c>
    </row>
    <row r="144" spans="1:17" hidden="1">
      <c r="A144" s="10" t="s">
        <v>1685</v>
      </c>
      <c r="B144" s="8" t="s">
        <v>950</v>
      </c>
      <c r="C144" s="8" t="s">
        <v>20</v>
      </c>
      <c r="D144" s="2" t="s">
        <v>10</v>
      </c>
      <c r="E144" s="8" t="s">
        <v>1411</v>
      </c>
      <c r="F144" s="8" t="s">
        <v>1390</v>
      </c>
      <c r="G144" s="2">
        <v>19.72</v>
      </c>
      <c r="H144" s="2">
        <v>16.190000000000001</v>
      </c>
      <c r="I144" s="2">
        <v>0.19550000000000001</v>
      </c>
      <c r="J144" s="2">
        <v>1.7909999999999999</v>
      </c>
      <c r="K144" s="2" t="s">
        <v>1412</v>
      </c>
      <c r="L144" s="2">
        <v>763</v>
      </c>
      <c r="M144" s="2" t="s">
        <v>1386</v>
      </c>
      <c r="N144" s="2" t="s">
        <v>1686</v>
      </c>
      <c r="O144" s="8"/>
      <c r="P144" s="2">
        <v>12</v>
      </c>
      <c r="Q144" s="12">
        <v>18.2</v>
      </c>
    </row>
    <row r="145" spans="1:17">
      <c r="A145" s="11" t="s">
        <v>1687</v>
      </c>
      <c r="B145" s="9" t="s">
        <v>198</v>
      </c>
      <c r="C145" s="9" t="s">
        <v>35</v>
      </c>
      <c r="D145" s="3" t="s">
        <v>23</v>
      </c>
      <c r="E145" s="9" t="s">
        <v>1380</v>
      </c>
      <c r="F145" s="9" t="s">
        <v>1384</v>
      </c>
      <c r="G145" s="3">
        <v>51.35</v>
      </c>
      <c r="H145" s="3">
        <v>14.6</v>
      </c>
      <c r="I145" s="3">
        <v>0.64890000000000003</v>
      </c>
      <c r="J145" s="3">
        <v>0.70469999999999999</v>
      </c>
      <c r="K145" s="3" t="s">
        <v>1358</v>
      </c>
      <c r="L145" s="3">
        <v>892</v>
      </c>
      <c r="M145" s="3" t="s">
        <v>1377</v>
      </c>
      <c r="N145" s="3" t="s">
        <v>1688</v>
      </c>
      <c r="O145" s="9" t="s">
        <v>1689</v>
      </c>
      <c r="P145" s="3">
        <v>180</v>
      </c>
      <c r="Q145" s="13">
        <v>36.229999999999997</v>
      </c>
    </row>
    <row r="146" spans="1:17" hidden="1">
      <c r="A146" s="10" t="s">
        <v>1690</v>
      </c>
      <c r="B146" s="8" t="s">
        <v>1332</v>
      </c>
      <c r="C146" s="8" t="s">
        <v>35</v>
      </c>
      <c r="D146" s="2" t="s">
        <v>44</v>
      </c>
      <c r="E146" s="8" t="s">
        <v>1408</v>
      </c>
      <c r="F146" s="8" t="s">
        <v>1390</v>
      </c>
      <c r="G146" s="2">
        <v>40.69</v>
      </c>
      <c r="H146" s="2">
        <v>13.92</v>
      </c>
      <c r="I146" s="2">
        <v>0.2258</v>
      </c>
      <c r="J146" s="2">
        <v>1.1103000000000001</v>
      </c>
      <c r="K146" s="2" t="s">
        <v>1395</v>
      </c>
      <c r="L146" s="2">
        <v>849</v>
      </c>
      <c r="M146" s="2" t="s">
        <v>1377</v>
      </c>
      <c r="N146" s="2" t="s">
        <v>1691</v>
      </c>
      <c r="O146" s="8" t="s">
        <v>1230</v>
      </c>
      <c r="P146" s="2">
        <v>48</v>
      </c>
      <c r="Q146" s="12">
        <v>11.63</v>
      </c>
    </row>
    <row r="147" spans="1:17" hidden="1">
      <c r="A147" s="11" t="s">
        <v>1692</v>
      </c>
      <c r="B147" s="9" t="s">
        <v>309</v>
      </c>
      <c r="C147" s="9" t="s">
        <v>28</v>
      </c>
      <c r="D147" s="3" t="s">
        <v>31</v>
      </c>
      <c r="E147" s="9" t="s">
        <v>1411</v>
      </c>
      <c r="F147" s="9" t="s">
        <v>1384</v>
      </c>
      <c r="G147" s="3">
        <v>14.3</v>
      </c>
      <c r="H147" s="3">
        <v>12.39</v>
      </c>
      <c r="I147" s="3">
        <v>0.1469</v>
      </c>
      <c r="J147" s="3">
        <v>1.2730999999999999</v>
      </c>
      <c r="K147" s="3" t="s">
        <v>1376</v>
      </c>
      <c r="L147" s="3">
        <v>667</v>
      </c>
      <c r="M147" s="3" t="s">
        <v>1403</v>
      </c>
      <c r="N147" s="3" t="s">
        <v>920</v>
      </c>
      <c r="O147" s="9" t="s">
        <v>794</v>
      </c>
      <c r="P147" s="3">
        <v>12</v>
      </c>
      <c r="Q147" s="13">
        <v>6.91</v>
      </c>
    </row>
    <row r="148" spans="1:17" hidden="1">
      <c r="A148" s="10" t="s">
        <v>1693</v>
      </c>
      <c r="B148" s="8" t="s">
        <v>772</v>
      </c>
      <c r="C148" s="8" t="s">
        <v>28</v>
      </c>
      <c r="D148" s="2" t="s">
        <v>31</v>
      </c>
      <c r="E148" s="8" t="s">
        <v>1400</v>
      </c>
      <c r="F148" s="8" t="s">
        <v>1384</v>
      </c>
      <c r="G148" s="2">
        <v>18.78</v>
      </c>
      <c r="H148" s="2">
        <v>14.6</v>
      </c>
      <c r="I148" s="2">
        <v>0.1951</v>
      </c>
      <c r="J148" s="2">
        <v>0.90700000000000003</v>
      </c>
      <c r="K148" s="2" t="s">
        <v>1412</v>
      </c>
      <c r="L148" s="2">
        <v>663</v>
      </c>
      <c r="M148" s="2" t="s">
        <v>1403</v>
      </c>
      <c r="N148" s="2" t="s">
        <v>1694</v>
      </c>
      <c r="O148" s="8" t="s">
        <v>1670</v>
      </c>
      <c r="P148" s="2">
        <v>24</v>
      </c>
      <c r="Q148" s="12">
        <v>12.15</v>
      </c>
    </row>
    <row r="149" spans="1:17" hidden="1">
      <c r="A149" s="11" t="s">
        <v>1695</v>
      </c>
      <c r="B149" s="9" t="s">
        <v>223</v>
      </c>
      <c r="C149" s="9" t="s">
        <v>12</v>
      </c>
      <c r="D149" s="3" t="s">
        <v>10</v>
      </c>
      <c r="E149" s="9" t="s">
        <v>1408</v>
      </c>
      <c r="F149" s="9" t="s">
        <v>1384</v>
      </c>
      <c r="G149" s="3">
        <v>55.06</v>
      </c>
      <c r="H149" s="3">
        <v>14.93</v>
      </c>
      <c r="I149" s="3">
        <v>0.48180000000000001</v>
      </c>
      <c r="J149" s="3">
        <v>1.3079000000000001</v>
      </c>
      <c r="K149" s="3" t="s">
        <v>1395</v>
      </c>
      <c r="L149" s="3">
        <v>722</v>
      </c>
      <c r="M149" s="3" t="s">
        <v>1381</v>
      </c>
      <c r="N149" s="3" t="s">
        <v>1599</v>
      </c>
      <c r="O149" s="9"/>
      <c r="P149" s="3">
        <v>60</v>
      </c>
      <c r="Q149" s="13">
        <v>52.23</v>
      </c>
    </row>
    <row r="150" spans="1:17" hidden="1">
      <c r="A150" s="10" t="s">
        <v>1696</v>
      </c>
      <c r="B150" s="8" t="s">
        <v>1285</v>
      </c>
      <c r="C150" s="8" t="s">
        <v>24</v>
      </c>
      <c r="D150" s="2" t="s">
        <v>10</v>
      </c>
      <c r="E150" s="8" t="s">
        <v>1408</v>
      </c>
      <c r="F150" s="8" t="s">
        <v>1375</v>
      </c>
      <c r="G150" s="2">
        <v>82.41</v>
      </c>
      <c r="H150" s="2">
        <v>11.94</v>
      </c>
      <c r="I150" s="2">
        <v>0.91359999999999997</v>
      </c>
      <c r="J150" s="2">
        <v>7.3197000000000001</v>
      </c>
      <c r="K150" s="2" t="s">
        <v>1376</v>
      </c>
      <c r="L150" s="2">
        <v>729</v>
      </c>
      <c r="M150" s="2" t="s">
        <v>1381</v>
      </c>
      <c r="N150" s="2" t="s">
        <v>1697</v>
      </c>
      <c r="O150" s="8"/>
      <c r="P150" s="2">
        <v>12</v>
      </c>
      <c r="Q150" s="12">
        <v>77.540000000000006</v>
      </c>
    </row>
    <row r="151" spans="1:17" hidden="1">
      <c r="A151" s="11" t="s">
        <v>1698</v>
      </c>
      <c r="B151" s="9" t="s">
        <v>408</v>
      </c>
      <c r="C151" s="9" t="s">
        <v>20</v>
      </c>
      <c r="D151" s="3" t="s">
        <v>1360</v>
      </c>
      <c r="E151" s="9" t="s">
        <v>1400</v>
      </c>
      <c r="F151" s="9" t="s">
        <v>1384</v>
      </c>
      <c r="G151" s="3">
        <v>52.07</v>
      </c>
      <c r="H151" s="3">
        <v>15.83</v>
      </c>
      <c r="I151" s="3">
        <v>0.82469999999999999</v>
      </c>
      <c r="J151" s="3">
        <v>0.75860000000000005</v>
      </c>
      <c r="K151" s="3" t="s">
        <v>1412</v>
      </c>
      <c r="L151" s="3">
        <v>798</v>
      </c>
      <c r="M151" s="3" t="s">
        <v>1396</v>
      </c>
      <c r="N151" s="3" t="s">
        <v>1512</v>
      </c>
      <c r="O151" s="9" t="s">
        <v>1699</v>
      </c>
      <c r="P151" s="3">
        <v>180</v>
      </c>
      <c r="Q151" s="13">
        <v>13.52</v>
      </c>
    </row>
    <row r="152" spans="1:17" hidden="1">
      <c r="A152" s="10" t="s">
        <v>1700</v>
      </c>
      <c r="B152" s="8" t="s">
        <v>383</v>
      </c>
      <c r="C152" s="8" t="s">
        <v>35</v>
      </c>
      <c r="D152" s="2" t="s">
        <v>44</v>
      </c>
      <c r="E152" s="8" t="s">
        <v>1411</v>
      </c>
      <c r="F152" s="8" t="s">
        <v>1384</v>
      </c>
      <c r="G152" s="2">
        <v>38.1</v>
      </c>
      <c r="H152" s="2">
        <v>8.91</v>
      </c>
      <c r="I152" s="2">
        <v>0.72960000000000003</v>
      </c>
      <c r="J152" s="2">
        <v>3.3302999999999998</v>
      </c>
      <c r="K152" s="2" t="s">
        <v>1376</v>
      </c>
      <c r="L152" s="2">
        <v>728</v>
      </c>
      <c r="M152" s="2" t="s">
        <v>1381</v>
      </c>
      <c r="N152" s="2" t="s">
        <v>1701</v>
      </c>
      <c r="O152" s="8"/>
      <c r="P152" s="2">
        <v>12</v>
      </c>
      <c r="Q152" s="12">
        <v>14.82</v>
      </c>
    </row>
    <row r="153" spans="1:17">
      <c r="A153" s="11" t="s">
        <v>1702</v>
      </c>
      <c r="B153" s="9" t="s">
        <v>648</v>
      </c>
      <c r="C153" s="9" t="s">
        <v>38</v>
      </c>
      <c r="D153" s="3" t="s">
        <v>31</v>
      </c>
      <c r="E153" s="9" t="s">
        <v>1408</v>
      </c>
      <c r="F153" s="9" t="s">
        <v>1390</v>
      </c>
      <c r="G153" s="3">
        <v>3.3</v>
      </c>
      <c r="H153" s="3">
        <v>17.64</v>
      </c>
      <c r="I153" s="3">
        <v>2.41E-2</v>
      </c>
      <c r="J153" s="3">
        <v>6.8699999999999997E-2</v>
      </c>
      <c r="K153" s="3" t="s">
        <v>1358</v>
      </c>
      <c r="L153" s="3">
        <v>887</v>
      </c>
      <c r="M153" s="3" t="s">
        <v>1381</v>
      </c>
      <c r="N153" s="3" t="s">
        <v>1703</v>
      </c>
      <c r="O153" s="9"/>
      <c r="P153" s="3">
        <v>84</v>
      </c>
      <c r="Q153" s="13">
        <v>3.08</v>
      </c>
    </row>
    <row r="154" spans="1:17" hidden="1">
      <c r="A154" s="10" t="s">
        <v>1704</v>
      </c>
      <c r="B154" s="8" t="s">
        <v>820</v>
      </c>
      <c r="C154" s="8" t="s">
        <v>32</v>
      </c>
      <c r="D154" s="2" t="s">
        <v>1360</v>
      </c>
      <c r="E154" s="8" t="s">
        <v>1400</v>
      </c>
      <c r="F154" s="8" t="s">
        <v>1384</v>
      </c>
      <c r="G154" s="2">
        <v>33.56</v>
      </c>
      <c r="H154" s="2">
        <v>14.53</v>
      </c>
      <c r="I154" s="2">
        <v>0.32119999999999999</v>
      </c>
      <c r="J154" s="2">
        <v>1.1556999999999999</v>
      </c>
      <c r="K154" s="2" t="s">
        <v>1385</v>
      </c>
      <c r="L154" s="2">
        <v>655</v>
      </c>
      <c r="M154" s="2" t="s">
        <v>1381</v>
      </c>
      <c r="N154" s="2" t="s">
        <v>1705</v>
      </c>
      <c r="O154" s="8"/>
      <c r="P154" s="2">
        <v>36</v>
      </c>
      <c r="Q154" s="12">
        <v>0</v>
      </c>
    </row>
    <row r="155" spans="1:17" hidden="1">
      <c r="A155" s="11" t="s">
        <v>1706</v>
      </c>
      <c r="B155" s="9" t="s">
        <v>761</v>
      </c>
      <c r="C155" s="9" t="s">
        <v>7</v>
      </c>
      <c r="D155" s="3" t="s">
        <v>1360</v>
      </c>
      <c r="E155" s="9" t="s">
        <v>1389</v>
      </c>
      <c r="F155" s="9" t="s">
        <v>1384</v>
      </c>
      <c r="G155" s="3">
        <v>91.22</v>
      </c>
      <c r="H155" s="3">
        <v>9.76</v>
      </c>
      <c r="I155" s="3">
        <v>0.85440000000000005</v>
      </c>
      <c r="J155" s="3">
        <v>0.86580000000000001</v>
      </c>
      <c r="K155" s="3" t="s">
        <v>1385</v>
      </c>
      <c r="L155" s="3">
        <v>751</v>
      </c>
      <c r="M155" s="3" t="s">
        <v>1377</v>
      </c>
      <c r="N155" s="3" t="s">
        <v>1707</v>
      </c>
      <c r="O155" s="9" t="s">
        <v>1708</v>
      </c>
      <c r="P155" s="3">
        <v>240</v>
      </c>
      <c r="Q155" s="13">
        <v>0</v>
      </c>
    </row>
    <row r="156" spans="1:17" hidden="1">
      <c r="A156" s="10" t="s">
        <v>1709</v>
      </c>
      <c r="B156" s="8" t="s">
        <v>1217</v>
      </c>
      <c r="C156" s="8" t="s">
        <v>32</v>
      </c>
      <c r="D156" s="2" t="s">
        <v>44</v>
      </c>
      <c r="E156" s="8" t="s">
        <v>1389</v>
      </c>
      <c r="F156" s="8" t="s">
        <v>1384</v>
      </c>
      <c r="G156" s="2">
        <v>13.78</v>
      </c>
      <c r="H156" s="2">
        <v>15.67</v>
      </c>
      <c r="I156" s="2">
        <v>0.14929999999999999</v>
      </c>
      <c r="J156" s="2">
        <v>0.38819999999999999</v>
      </c>
      <c r="K156" s="2" t="s">
        <v>1395</v>
      </c>
      <c r="L156" s="2">
        <v>814</v>
      </c>
      <c r="M156" s="2" t="s">
        <v>1386</v>
      </c>
      <c r="N156" s="2" t="s">
        <v>1710</v>
      </c>
      <c r="O156" s="8"/>
      <c r="P156" s="2">
        <v>48</v>
      </c>
      <c r="Q156" s="12">
        <v>6.44</v>
      </c>
    </row>
    <row r="157" spans="1:17" hidden="1">
      <c r="A157" s="11" t="s">
        <v>1711</v>
      </c>
      <c r="B157" s="9" t="s">
        <v>912</v>
      </c>
      <c r="C157" s="9" t="s">
        <v>41</v>
      </c>
      <c r="D157" s="3" t="s">
        <v>31</v>
      </c>
      <c r="E157" s="9" t="s">
        <v>1411</v>
      </c>
      <c r="F157" s="9" t="s">
        <v>1384</v>
      </c>
      <c r="G157" s="3">
        <v>50.75</v>
      </c>
      <c r="H157" s="3">
        <v>10.53</v>
      </c>
      <c r="I157" s="3">
        <v>0.25940000000000002</v>
      </c>
      <c r="J157" s="3">
        <v>1.6501999999999999</v>
      </c>
      <c r="K157" s="3" t="s">
        <v>1376</v>
      </c>
      <c r="L157" s="3">
        <v>868</v>
      </c>
      <c r="M157" s="3" t="s">
        <v>1396</v>
      </c>
      <c r="N157" s="3" t="s">
        <v>354</v>
      </c>
      <c r="O157" s="9" t="s">
        <v>1058</v>
      </c>
      <c r="P157" s="3">
        <v>36</v>
      </c>
      <c r="Q157" s="13">
        <v>39.909999999999997</v>
      </c>
    </row>
    <row r="158" spans="1:17" hidden="1">
      <c r="A158" s="10" t="s">
        <v>1712</v>
      </c>
      <c r="B158" s="8" t="s">
        <v>1240</v>
      </c>
      <c r="C158" s="8" t="s">
        <v>35</v>
      </c>
      <c r="D158" s="2" t="s">
        <v>44</v>
      </c>
      <c r="E158" s="8" t="s">
        <v>1400</v>
      </c>
      <c r="F158" s="8" t="s">
        <v>1390</v>
      </c>
      <c r="G158" s="2">
        <v>4.87</v>
      </c>
      <c r="H158" s="2">
        <v>14.61</v>
      </c>
      <c r="I158" s="2">
        <v>9.1499999999999998E-2</v>
      </c>
      <c r="J158" s="2">
        <v>9.2899999999999996E-2</v>
      </c>
      <c r="K158" s="2" t="s">
        <v>1412</v>
      </c>
      <c r="L158" s="2">
        <v>797</v>
      </c>
      <c r="M158" s="2" t="s">
        <v>1377</v>
      </c>
      <c r="N158" s="2" t="s">
        <v>1713</v>
      </c>
      <c r="O158" s="8" t="s">
        <v>1714</v>
      </c>
      <c r="P158" s="2">
        <v>84</v>
      </c>
      <c r="Q158" s="12">
        <v>1.52</v>
      </c>
    </row>
    <row r="159" spans="1:17" hidden="1">
      <c r="A159" s="11" t="s">
        <v>1715</v>
      </c>
      <c r="B159" s="9" t="s">
        <v>721</v>
      </c>
      <c r="C159" s="9" t="s">
        <v>32</v>
      </c>
      <c r="D159" s="3" t="s">
        <v>1360</v>
      </c>
      <c r="E159" s="9" t="s">
        <v>1374</v>
      </c>
      <c r="F159" s="9" t="s">
        <v>1390</v>
      </c>
      <c r="G159" s="3">
        <v>10.46</v>
      </c>
      <c r="H159" s="3">
        <v>7.98</v>
      </c>
      <c r="I159" s="3">
        <v>0.19120000000000001</v>
      </c>
      <c r="J159" s="3">
        <v>0.32769999999999999</v>
      </c>
      <c r="K159" s="3" t="s">
        <v>1412</v>
      </c>
      <c r="L159" s="3">
        <v>563</v>
      </c>
      <c r="M159" s="3" t="s">
        <v>1381</v>
      </c>
      <c r="N159" s="3" t="s">
        <v>552</v>
      </c>
      <c r="O159" s="9"/>
      <c r="P159" s="3">
        <v>36</v>
      </c>
      <c r="Q159" s="13">
        <v>6.97</v>
      </c>
    </row>
    <row r="160" spans="1:17" hidden="1">
      <c r="A160" s="10" t="s">
        <v>1716</v>
      </c>
      <c r="B160" s="8" t="s">
        <v>1269</v>
      </c>
      <c r="C160" s="8" t="s">
        <v>20</v>
      </c>
      <c r="D160" s="2" t="s">
        <v>44</v>
      </c>
      <c r="E160" s="8" t="s">
        <v>1400</v>
      </c>
      <c r="F160" s="8" t="s">
        <v>1390</v>
      </c>
      <c r="G160" s="2">
        <v>13</v>
      </c>
      <c r="H160" s="2">
        <v>15.81</v>
      </c>
      <c r="I160" s="2">
        <v>0.16339999999999999</v>
      </c>
      <c r="J160" s="2">
        <v>0.25679999999999997</v>
      </c>
      <c r="K160" s="2"/>
      <c r="L160" s="2">
        <v>845</v>
      </c>
      <c r="M160" s="2" t="s">
        <v>1377</v>
      </c>
      <c r="N160" s="2" t="s">
        <v>1717</v>
      </c>
      <c r="O160" s="8" t="s">
        <v>1718</v>
      </c>
      <c r="P160" s="2">
        <v>84</v>
      </c>
      <c r="Q160" s="12">
        <v>3.59</v>
      </c>
    </row>
    <row r="161" spans="1:17" hidden="1">
      <c r="A161" s="11" t="s">
        <v>1719</v>
      </c>
      <c r="B161" s="9" t="s">
        <v>956</v>
      </c>
      <c r="C161" s="9" t="s">
        <v>35</v>
      </c>
      <c r="D161" s="3" t="s">
        <v>44</v>
      </c>
      <c r="E161" s="9" t="s">
        <v>1408</v>
      </c>
      <c r="F161" s="9" t="s">
        <v>1390</v>
      </c>
      <c r="G161" s="3">
        <v>40.53</v>
      </c>
      <c r="H161" s="3">
        <v>7.92</v>
      </c>
      <c r="I161" s="3">
        <v>0.35499999999999998</v>
      </c>
      <c r="J161" s="3">
        <v>1.2685999999999999</v>
      </c>
      <c r="K161" s="3" t="s">
        <v>1412</v>
      </c>
      <c r="L161" s="3">
        <v>837</v>
      </c>
      <c r="M161" s="3" t="s">
        <v>1381</v>
      </c>
      <c r="N161" s="3" t="s">
        <v>1720</v>
      </c>
      <c r="O161" s="9"/>
      <c r="P161" s="3">
        <v>36</v>
      </c>
      <c r="Q161" s="13">
        <v>20.75</v>
      </c>
    </row>
    <row r="162" spans="1:17" hidden="1">
      <c r="A162" s="10" t="s">
        <v>1721</v>
      </c>
      <c r="B162" s="8" t="s">
        <v>432</v>
      </c>
      <c r="C162" s="8" t="s">
        <v>35</v>
      </c>
      <c r="D162" s="2" t="s">
        <v>1360</v>
      </c>
      <c r="E162" s="8" t="s">
        <v>1400</v>
      </c>
      <c r="F162" s="8" t="s">
        <v>1375</v>
      </c>
      <c r="G162" s="2">
        <v>84.31</v>
      </c>
      <c r="H162" s="2">
        <v>7.7</v>
      </c>
      <c r="I162" s="2">
        <v>0.54869999999999997</v>
      </c>
      <c r="J162" s="2">
        <v>1.6974</v>
      </c>
      <c r="K162" s="2" t="s">
        <v>1385</v>
      </c>
      <c r="L162" s="2">
        <v>868</v>
      </c>
      <c r="M162" s="2" t="s">
        <v>1403</v>
      </c>
      <c r="N162" s="2" t="s">
        <v>1703</v>
      </c>
      <c r="O162" s="8" t="s">
        <v>1722</v>
      </c>
      <c r="P162" s="2">
        <v>60</v>
      </c>
      <c r="Q162" s="12">
        <v>0</v>
      </c>
    </row>
    <row r="163" spans="1:17" hidden="1">
      <c r="A163" s="11" t="s">
        <v>1723</v>
      </c>
      <c r="B163" s="9" t="s">
        <v>1000</v>
      </c>
      <c r="C163" s="9" t="s">
        <v>24</v>
      </c>
      <c r="D163" s="3" t="s">
        <v>1360</v>
      </c>
      <c r="E163" s="9" t="s">
        <v>1400</v>
      </c>
      <c r="F163" s="9" t="s">
        <v>1375</v>
      </c>
      <c r="G163" s="3">
        <v>18.62</v>
      </c>
      <c r="H163" s="3">
        <v>17.32</v>
      </c>
      <c r="I163" s="3">
        <v>0.24179999999999999</v>
      </c>
      <c r="J163" s="3">
        <v>0.2908</v>
      </c>
      <c r="K163" s="3" t="s">
        <v>1385</v>
      </c>
      <c r="L163" s="3">
        <v>621</v>
      </c>
      <c r="M163" s="3" t="s">
        <v>1381</v>
      </c>
      <c r="N163" s="3" t="s">
        <v>1093</v>
      </c>
      <c r="O163" s="9"/>
      <c r="P163" s="3">
        <v>180</v>
      </c>
      <c r="Q163" s="13">
        <v>0</v>
      </c>
    </row>
    <row r="164" spans="1:17" hidden="1">
      <c r="A164" s="10" t="s">
        <v>1724</v>
      </c>
      <c r="B164" s="8" t="s">
        <v>1263</v>
      </c>
      <c r="C164" s="8" t="s">
        <v>12</v>
      </c>
      <c r="D164" s="2" t="s">
        <v>44</v>
      </c>
      <c r="E164" s="8" t="s">
        <v>1374</v>
      </c>
      <c r="F164" s="8" t="s">
        <v>1375</v>
      </c>
      <c r="G164" s="2"/>
      <c r="H164" s="2">
        <v>8.0399999999999991</v>
      </c>
      <c r="I164" s="2">
        <v>0.47920000000000001</v>
      </c>
      <c r="J164" s="2">
        <v>1.0982000000000001</v>
      </c>
      <c r="K164" s="2"/>
      <c r="L164" s="2">
        <v>818</v>
      </c>
      <c r="M164" s="2" t="s">
        <v>1426</v>
      </c>
      <c r="N164" s="2" t="s">
        <v>1725</v>
      </c>
      <c r="O164" s="8"/>
      <c r="P164" s="2">
        <v>48</v>
      </c>
      <c r="Q164" s="12">
        <v>12.14</v>
      </c>
    </row>
    <row r="165" spans="1:17" hidden="1">
      <c r="A165" s="11" t="s">
        <v>1726</v>
      </c>
      <c r="B165" s="9" t="s">
        <v>87</v>
      </c>
      <c r="C165" s="9" t="s">
        <v>28</v>
      </c>
      <c r="D165" s="3" t="s">
        <v>1360</v>
      </c>
      <c r="E165" s="9" t="s">
        <v>1374</v>
      </c>
      <c r="F165" s="9" t="s">
        <v>1390</v>
      </c>
      <c r="G165" s="3">
        <v>7.25</v>
      </c>
      <c r="H165" s="3">
        <v>8.56</v>
      </c>
      <c r="I165" s="3">
        <v>0.12709999999999999</v>
      </c>
      <c r="J165" s="3">
        <v>0.2291</v>
      </c>
      <c r="K165" s="3" t="s">
        <v>1395</v>
      </c>
      <c r="L165" s="3">
        <v>861</v>
      </c>
      <c r="M165" s="3" t="s">
        <v>1396</v>
      </c>
      <c r="N165" s="3" t="s">
        <v>1727</v>
      </c>
      <c r="O165" s="9" t="s">
        <v>1728</v>
      </c>
      <c r="P165" s="3">
        <v>36</v>
      </c>
      <c r="Q165" s="13">
        <v>1.39</v>
      </c>
    </row>
    <row r="166" spans="1:17" hidden="1">
      <c r="A166" s="10" t="s">
        <v>1729</v>
      </c>
      <c r="B166" s="8" t="s">
        <v>355</v>
      </c>
      <c r="C166" s="8" t="s">
        <v>41</v>
      </c>
      <c r="D166" s="2" t="s">
        <v>1360</v>
      </c>
      <c r="E166" s="8" t="s">
        <v>1411</v>
      </c>
      <c r="F166" s="8" t="s">
        <v>1375</v>
      </c>
      <c r="G166" s="2">
        <v>93.95</v>
      </c>
      <c r="H166" s="2">
        <v>9.85</v>
      </c>
      <c r="I166" s="2">
        <v>0.97230000000000005</v>
      </c>
      <c r="J166" s="2">
        <v>3.0249000000000001</v>
      </c>
      <c r="K166" s="2" t="s">
        <v>1385</v>
      </c>
      <c r="L166" s="2">
        <v>576</v>
      </c>
      <c r="M166" s="2" t="s">
        <v>1377</v>
      </c>
      <c r="N166" s="2" t="s">
        <v>1730</v>
      </c>
      <c r="O166" s="8" t="s">
        <v>1731</v>
      </c>
      <c r="P166" s="2">
        <v>36</v>
      </c>
      <c r="Q166" s="12">
        <v>0</v>
      </c>
    </row>
    <row r="167" spans="1:17">
      <c r="A167" s="11" t="s">
        <v>1732</v>
      </c>
      <c r="B167" s="9" t="s">
        <v>175</v>
      </c>
      <c r="C167" s="9" t="s">
        <v>24</v>
      </c>
      <c r="D167" s="3" t="s">
        <v>23</v>
      </c>
      <c r="E167" s="9" t="s">
        <v>1408</v>
      </c>
      <c r="F167" s="9" t="s">
        <v>1384</v>
      </c>
      <c r="G167" s="3">
        <v>7.67</v>
      </c>
      <c r="H167" s="3">
        <v>10.82</v>
      </c>
      <c r="I167" s="3">
        <v>0.1072</v>
      </c>
      <c r="J167" s="3">
        <v>0.35680000000000001</v>
      </c>
      <c r="K167" s="3" t="s">
        <v>1358</v>
      </c>
      <c r="L167" s="3">
        <v>636</v>
      </c>
      <c r="M167" s="3" t="s">
        <v>1403</v>
      </c>
      <c r="N167" s="3" t="s">
        <v>1733</v>
      </c>
      <c r="O167" s="9" t="s">
        <v>1734</v>
      </c>
      <c r="P167" s="3">
        <v>24</v>
      </c>
      <c r="Q167" s="13">
        <v>7.02</v>
      </c>
    </row>
    <row r="168" spans="1:17" hidden="1">
      <c r="A168" s="10" t="s">
        <v>1735</v>
      </c>
      <c r="B168" s="8" t="s">
        <v>1020</v>
      </c>
      <c r="C168" s="8" t="s">
        <v>32</v>
      </c>
      <c r="D168" s="2" t="s">
        <v>1360</v>
      </c>
      <c r="E168" s="8" t="s">
        <v>1408</v>
      </c>
      <c r="F168" s="8" t="s">
        <v>1384</v>
      </c>
      <c r="G168" s="2">
        <v>63.9</v>
      </c>
      <c r="H168" s="2">
        <v>11</v>
      </c>
      <c r="I168" s="2">
        <v>1.1356999999999999</v>
      </c>
      <c r="J168" s="2">
        <v>0.72629999999999995</v>
      </c>
      <c r="K168" s="2" t="s">
        <v>1385</v>
      </c>
      <c r="L168" s="2">
        <v>796</v>
      </c>
      <c r="M168" s="2" t="s">
        <v>1426</v>
      </c>
      <c r="N168" s="2" t="s">
        <v>1736</v>
      </c>
      <c r="O168" s="8"/>
      <c r="P168" s="2">
        <v>180</v>
      </c>
      <c r="Q168" s="12">
        <v>0</v>
      </c>
    </row>
    <row r="169" spans="1:17" hidden="1">
      <c r="A169" s="11" t="s">
        <v>1737</v>
      </c>
      <c r="B169" s="9" t="s">
        <v>620</v>
      </c>
      <c r="C169" s="9" t="s">
        <v>38</v>
      </c>
      <c r="D169" s="3" t="s">
        <v>1360</v>
      </c>
      <c r="E169" s="9" t="s">
        <v>1411</v>
      </c>
      <c r="F169" s="9" t="s">
        <v>1390</v>
      </c>
      <c r="G169" s="3">
        <v>70.760000000000005</v>
      </c>
      <c r="H169" s="3"/>
      <c r="I169" s="3">
        <v>0.37630000000000002</v>
      </c>
      <c r="J169" s="3"/>
      <c r="K169" s="3" t="s">
        <v>1412</v>
      </c>
      <c r="L169" s="3">
        <v>749</v>
      </c>
      <c r="M169" s="3" t="s">
        <v>1386</v>
      </c>
      <c r="N169" s="3" t="s">
        <v>1738</v>
      </c>
      <c r="O169" s="9"/>
      <c r="P169" s="3">
        <v>24</v>
      </c>
      <c r="Q169" s="13">
        <v>52.62</v>
      </c>
    </row>
    <row r="170" spans="1:17" hidden="1">
      <c r="A170" s="10" t="s">
        <v>1739</v>
      </c>
      <c r="B170" s="8" t="s">
        <v>611</v>
      </c>
      <c r="C170" s="8" t="s">
        <v>35</v>
      </c>
      <c r="D170" s="2" t="s">
        <v>31</v>
      </c>
      <c r="E170" s="8" t="s">
        <v>1389</v>
      </c>
      <c r="F170" s="8" t="s">
        <v>1384</v>
      </c>
      <c r="G170" s="2">
        <v>38.200000000000003</v>
      </c>
      <c r="H170" s="2">
        <v>10.119999999999999</v>
      </c>
      <c r="I170" s="2">
        <v>0.60660000000000003</v>
      </c>
      <c r="J170" s="2">
        <v>0.4133</v>
      </c>
      <c r="K170" s="2" t="s">
        <v>1412</v>
      </c>
      <c r="L170" s="2">
        <v>731</v>
      </c>
      <c r="M170" s="2" t="s">
        <v>1386</v>
      </c>
      <c r="N170" s="2" t="s">
        <v>1740</v>
      </c>
      <c r="O170" s="8"/>
      <c r="P170" s="2">
        <v>180</v>
      </c>
      <c r="Q170" s="12">
        <v>14.13</v>
      </c>
    </row>
    <row r="171" spans="1:17" hidden="1">
      <c r="A171" s="11" t="s">
        <v>1741</v>
      </c>
      <c r="B171" s="9" t="s">
        <v>1134</v>
      </c>
      <c r="C171" s="9" t="s">
        <v>32</v>
      </c>
      <c r="D171" s="3" t="s">
        <v>31</v>
      </c>
      <c r="E171" s="9" t="s">
        <v>1380</v>
      </c>
      <c r="F171" s="9" t="s">
        <v>1384</v>
      </c>
      <c r="G171" s="3">
        <v>84.85</v>
      </c>
      <c r="H171" s="3">
        <v>10.16</v>
      </c>
      <c r="I171" s="3">
        <v>1.1107</v>
      </c>
      <c r="J171" s="3">
        <v>2.1585000000000001</v>
      </c>
      <c r="K171" s="3"/>
      <c r="L171" s="3">
        <v>559</v>
      </c>
      <c r="M171" s="3" t="s">
        <v>1403</v>
      </c>
      <c r="N171" s="3" t="s">
        <v>1742</v>
      </c>
      <c r="O171" s="9" t="s">
        <v>1743</v>
      </c>
      <c r="P171" s="3">
        <v>48</v>
      </c>
      <c r="Q171" s="13">
        <v>31.68</v>
      </c>
    </row>
    <row r="172" spans="1:17" hidden="1">
      <c r="A172" s="10" t="s">
        <v>1744</v>
      </c>
      <c r="B172" s="8" t="s">
        <v>1229</v>
      </c>
      <c r="C172" s="8" t="s">
        <v>35</v>
      </c>
      <c r="D172" s="2" t="s">
        <v>10</v>
      </c>
      <c r="E172" s="8" t="s">
        <v>1389</v>
      </c>
      <c r="F172" s="8" t="s">
        <v>1384</v>
      </c>
      <c r="G172" s="2">
        <v>63.8</v>
      </c>
      <c r="H172" s="2">
        <v>9.75</v>
      </c>
      <c r="I172" s="2">
        <v>0.40679999999999999</v>
      </c>
      <c r="J172" s="2">
        <v>0.60519999999999996</v>
      </c>
      <c r="K172" s="2" t="s">
        <v>1395</v>
      </c>
      <c r="L172" s="2">
        <v>671</v>
      </c>
      <c r="M172" s="2" t="s">
        <v>1386</v>
      </c>
      <c r="N172" s="2" t="s">
        <v>1745</v>
      </c>
      <c r="O172" s="8"/>
      <c r="P172" s="2">
        <v>240</v>
      </c>
      <c r="Q172" s="12">
        <v>10.62</v>
      </c>
    </row>
    <row r="173" spans="1:17" hidden="1">
      <c r="A173" s="11" t="s">
        <v>1746</v>
      </c>
      <c r="B173" s="9" t="s">
        <v>1053</v>
      </c>
      <c r="C173" s="9" t="s">
        <v>20</v>
      </c>
      <c r="D173" s="3" t="s">
        <v>1360</v>
      </c>
      <c r="E173" s="9" t="s">
        <v>1400</v>
      </c>
      <c r="F173" s="9" t="s">
        <v>1384</v>
      </c>
      <c r="G173" s="3">
        <v>60.98</v>
      </c>
      <c r="H173" s="3">
        <v>13.84</v>
      </c>
      <c r="I173" s="3">
        <v>1.1900999999999999</v>
      </c>
      <c r="J173" s="3">
        <v>1.6615</v>
      </c>
      <c r="K173" s="3" t="s">
        <v>1412</v>
      </c>
      <c r="L173" s="3">
        <v>596</v>
      </c>
      <c r="M173" s="3" t="s">
        <v>1377</v>
      </c>
      <c r="N173" s="3" t="s">
        <v>1747</v>
      </c>
      <c r="O173" s="9" t="s">
        <v>728</v>
      </c>
      <c r="P173" s="3">
        <v>48</v>
      </c>
      <c r="Q173" s="13">
        <v>26.74</v>
      </c>
    </row>
    <row r="174" spans="1:17">
      <c r="A174" s="10" t="s">
        <v>1748</v>
      </c>
      <c r="B174" s="8" t="s">
        <v>782</v>
      </c>
      <c r="C174" s="8" t="s">
        <v>41</v>
      </c>
      <c r="D174" s="2" t="s">
        <v>44</v>
      </c>
      <c r="E174" s="8" t="s">
        <v>1389</v>
      </c>
      <c r="F174" s="8" t="s">
        <v>1375</v>
      </c>
      <c r="G174" s="2">
        <v>2.96</v>
      </c>
      <c r="H174" s="2">
        <v>16.89</v>
      </c>
      <c r="I174" s="2">
        <v>4.8500000000000001E-2</v>
      </c>
      <c r="J174" s="2">
        <v>7.3400000000000007E-2</v>
      </c>
      <c r="K174" s="2" t="s">
        <v>1358</v>
      </c>
      <c r="L174" s="2">
        <v>828</v>
      </c>
      <c r="M174" s="2" t="s">
        <v>1403</v>
      </c>
      <c r="N174" s="2" t="s">
        <v>1612</v>
      </c>
      <c r="O174" s="8" t="s">
        <v>1749</v>
      </c>
      <c r="P174" s="2">
        <v>60</v>
      </c>
      <c r="Q174" s="12">
        <v>2.12</v>
      </c>
    </row>
    <row r="175" spans="1:17" hidden="1">
      <c r="A175" s="11" t="s">
        <v>1750</v>
      </c>
      <c r="B175" s="9" t="s">
        <v>716</v>
      </c>
      <c r="C175" s="9" t="s">
        <v>24</v>
      </c>
      <c r="D175" s="3" t="s">
        <v>44</v>
      </c>
      <c r="E175" s="9" t="s">
        <v>1411</v>
      </c>
      <c r="F175" s="9" t="s">
        <v>1390</v>
      </c>
      <c r="G175" s="3">
        <v>48.6</v>
      </c>
      <c r="H175" s="3">
        <v>15.36</v>
      </c>
      <c r="I175" s="3">
        <v>0.38569999999999999</v>
      </c>
      <c r="J175" s="3">
        <v>1.3614999999999999</v>
      </c>
      <c r="K175" s="3" t="s">
        <v>1385</v>
      </c>
      <c r="L175" s="3">
        <v>659</v>
      </c>
      <c r="M175" s="3" t="s">
        <v>1396</v>
      </c>
      <c r="N175" s="3" t="s">
        <v>1482</v>
      </c>
      <c r="O175" s="9" t="s">
        <v>1751</v>
      </c>
      <c r="P175" s="3">
        <v>48</v>
      </c>
      <c r="Q175" s="13">
        <v>0</v>
      </c>
    </row>
    <row r="176" spans="1:17" hidden="1">
      <c r="A176" s="10" t="s">
        <v>1752</v>
      </c>
      <c r="B176" s="8" t="s">
        <v>1295</v>
      </c>
      <c r="C176" s="8" t="s">
        <v>32</v>
      </c>
      <c r="D176" s="2" t="s">
        <v>44</v>
      </c>
      <c r="E176" s="8" t="s">
        <v>1374</v>
      </c>
      <c r="F176" s="8" t="s">
        <v>1375</v>
      </c>
      <c r="G176" s="2">
        <v>39.020000000000003</v>
      </c>
      <c r="H176" s="2">
        <v>18.36</v>
      </c>
      <c r="I176" s="2">
        <v>0.23680000000000001</v>
      </c>
      <c r="J176" s="2">
        <v>3.5840000000000001</v>
      </c>
      <c r="K176" s="2" t="s">
        <v>1385</v>
      </c>
      <c r="L176" s="2">
        <v>897</v>
      </c>
      <c r="M176" s="2" t="s">
        <v>1377</v>
      </c>
      <c r="N176" s="2" t="s">
        <v>259</v>
      </c>
      <c r="O176" s="8" t="s">
        <v>1753</v>
      </c>
      <c r="P176" s="2">
        <v>12</v>
      </c>
      <c r="Q176" s="12">
        <v>0</v>
      </c>
    </row>
    <row r="177" spans="1:17" hidden="1">
      <c r="A177" s="11" t="s">
        <v>1754</v>
      </c>
      <c r="B177" s="9" t="s">
        <v>1108</v>
      </c>
      <c r="C177" s="9" t="s">
        <v>28</v>
      </c>
      <c r="D177" s="3" t="s">
        <v>23</v>
      </c>
      <c r="E177" s="9" t="s">
        <v>1374</v>
      </c>
      <c r="F177" s="9" t="s">
        <v>1375</v>
      </c>
      <c r="G177" s="3">
        <v>63.86</v>
      </c>
      <c r="H177" s="3">
        <v>8.1300000000000008</v>
      </c>
      <c r="I177" s="3">
        <v>0.68840000000000001</v>
      </c>
      <c r="J177" s="3">
        <v>0.7792</v>
      </c>
      <c r="K177" s="3" t="s">
        <v>1395</v>
      </c>
      <c r="L177" s="3">
        <v>714</v>
      </c>
      <c r="M177" s="3" t="s">
        <v>1386</v>
      </c>
      <c r="N177" s="3" t="s">
        <v>1755</v>
      </c>
      <c r="O177" s="9"/>
      <c r="P177" s="3">
        <v>120</v>
      </c>
      <c r="Q177" s="13">
        <v>8.26</v>
      </c>
    </row>
    <row r="178" spans="1:17" hidden="1">
      <c r="A178" s="10" t="s">
        <v>1756</v>
      </c>
      <c r="B178" s="8" t="s">
        <v>1000</v>
      </c>
      <c r="C178" s="8" t="s">
        <v>7</v>
      </c>
      <c r="D178" s="2" t="s">
        <v>1360</v>
      </c>
      <c r="E178" s="8" t="s">
        <v>1408</v>
      </c>
      <c r="F178" s="8" t="s">
        <v>1390</v>
      </c>
      <c r="G178" s="2">
        <v>46.09</v>
      </c>
      <c r="H178" s="2">
        <v>10.3</v>
      </c>
      <c r="I178" s="2">
        <v>0.64670000000000005</v>
      </c>
      <c r="J178" s="2">
        <v>1.4937</v>
      </c>
      <c r="K178" s="2" t="s">
        <v>1385</v>
      </c>
      <c r="L178" s="2">
        <v>621</v>
      </c>
      <c r="M178" s="2" t="s">
        <v>1396</v>
      </c>
      <c r="N178" s="2" t="s">
        <v>1757</v>
      </c>
      <c r="O178" s="8" t="s">
        <v>1413</v>
      </c>
      <c r="P178" s="2">
        <v>36</v>
      </c>
      <c r="Q178" s="12">
        <v>0</v>
      </c>
    </row>
    <row r="179" spans="1:17">
      <c r="A179" s="11" t="s">
        <v>1758</v>
      </c>
      <c r="B179" s="9" t="s">
        <v>1033</v>
      </c>
      <c r="C179" s="9" t="s">
        <v>41</v>
      </c>
      <c r="D179" s="3" t="s">
        <v>10</v>
      </c>
      <c r="E179" s="9" t="s">
        <v>1411</v>
      </c>
      <c r="F179" s="9" t="s">
        <v>1384</v>
      </c>
      <c r="G179" s="3">
        <v>87.72</v>
      </c>
      <c r="H179" s="3">
        <v>12.2</v>
      </c>
      <c r="I179" s="3">
        <v>1.3489</v>
      </c>
      <c r="J179" s="3">
        <v>0.97809999999999997</v>
      </c>
      <c r="K179" s="3" t="s">
        <v>1358</v>
      </c>
      <c r="L179" s="3">
        <v>552</v>
      </c>
      <c r="M179" s="3" t="s">
        <v>1381</v>
      </c>
      <c r="N179" s="3" t="s">
        <v>1759</v>
      </c>
      <c r="O179" s="9"/>
      <c r="P179" s="3">
        <v>240</v>
      </c>
      <c r="Q179" s="13">
        <v>52.47</v>
      </c>
    </row>
    <row r="180" spans="1:17" hidden="1">
      <c r="A180" s="10" t="s">
        <v>1760</v>
      </c>
      <c r="B180" s="8" t="s">
        <v>1295</v>
      </c>
      <c r="C180" s="8" t="s">
        <v>12</v>
      </c>
      <c r="D180" s="2" t="s">
        <v>10</v>
      </c>
      <c r="E180" s="8" t="s">
        <v>1374</v>
      </c>
      <c r="F180" s="8" t="s">
        <v>1390</v>
      </c>
      <c r="G180" s="2">
        <v>77.89</v>
      </c>
      <c r="H180" s="2">
        <v>9.07</v>
      </c>
      <c r="I180" s="2">
        <v>1.2642</v>
      </c>
      <c r="J180" s="2">
        <v>0.98960000000000004</v>
      </c>
      <c r="K180" s="2" t="s">
        <v>1412</v>
      </c>
      <c r="L180" s="2">
        <v>897</v>
      </c>
      <c r="M180" s="2" t="s">
        <v>1396</v>
      </c>
      <c r="N180" s="2" t="s">
        <v>1632</v>
      </c>
      <c r="O180" s="8" t="s">
        <v>1713</v>
      </c>
      <c r="P180" s="2">
        <v>120</v>
      </c>
      <c r="Q180" s="12">
        <v>40.340000000000003</v>
      </c>
    </row>
    <row r="181" spans="1:17" hidden="1">
      <c r="A181" s="11" t="s">
        <v>1761</v>
      </c>
      <c r="B181" s="9" t="s">
        <v>666</v>
      </c>
      <c r="C181" s="9" t="s">
        <v>38</v>
      </c>
      <c r="D181" s="3" t="s">
        <v>44</v>
      </c>
      <c r="E181" s="9" t="s">
        <v>1374</v>
      </c>
      <c r="F181" s="9" t="s">
        <v>1375</v>
      </c>
      <c r="G181" s="3">
        <v>73.569999999999993</v>
      </c>
      <c r="H181" s="3">
        <v>11.62</v>
      </c>
      <c r="I181" s="3">
        <v>1.1448</v>
      </c>
      <c r="J181" s="3">
        <v>1.9237</v>
      </c>
      <c r="K181" s="3" t="s">
        <v>1376</v>
      </c>
      <c r="L181" s="3">
        <v>651</v>
      </c>
      <c r="M181" s="3" t="s">
        <v>1386</v>
      </c>
      <c r="N181" s="3" t="s">
        <v>1762</v>
      </c>
      <c r="O181" s="9"/>
      <c r="P181" s="3">
        <v>48</v>
      </c>
      <c r="Q181" s="13">
        <v>66.67</v>
      </c>
    </row>
    <row r="182" spans="1:17">
      <c r="A182" s="10" t="s">
        <v>1763</v>
      </c>
      <c r="B182" s="8" t="s">
        <v>350</v>
      </c>
      <c r="C182" s="8" t="s">
        <v>20</v>
      </c>
      <c r="D182" s="2" t="s">
        <v>10</v>
      </c>
      <c r="E182" s="8" t="s">
        <v>1374</v>
      </c>
      <c r="F182" s="8" t="s">
        <v>1384</v>
      </c>
      <c r="G182" s="2">
        <v>81.11</v>
      </c>
      <c r="H182" s="2">
        <v>18.309999999999999</v>
      </c>
      <c r="I182" s="2">
        <v>1.466</v>
      </c>
      <c r="J182" s="2">
        <v>1.3243</v>
      </c>
      <c r="K182" s="2" t="s">
        <v>1358</v>
      </c>
      <c r="L182" s="2">
        <v>754</v>
      </c>
      <c r="M182" s="2" t="s">
        <v>1396</v>
      </c>
      <c r="N182" s="2" t="s">
        <v>1443</v>
      </c>
      <c r="O182" s="8" t="s">
        <v>1718</v>
      </c>
      <c r="P182" s="2">
        <v>180</v>
      </c>
      <c r="Q182" s="12">
        <v>28.32</v>
      </c>
    </row>
    <row r="183" spans="1:17">
      <c r="A183" s="11" t="s">
        <v>1764</v>
      </c>
      <c r="B183" s="9" t="s">
        <v>568</v>
      </c>
      <c r="C183" s="9" t="s">
        <v>7</v>
      </c>
      <c r="D183" s="3" t="s">
        <v>23</v>
      </c>
      <c r="E183" s="9" t="s">
        <v>1389</v>
      </c>
      <c r="F183" s="9" t="s">
        <v>1375</v>
      </c>
      <c r="G183" s="3"/>
      <c r="H183" s="3">
        <v>7.6</v>
      </c>
      <c r="I183" s="3">
        <v>0.44080000000000003</v>
      </c>
      <c r="J183" s="3">
        <v>4.2560000000000002</v>
      </c>
      <c r="K183" s="3" t="s">
        <v>1358</v>
      </c>
      <c r="L183" s="3">
        <v>828</v>
      </c>
      <c r="M183" s="3" t="s">
        <v>1396</v>
      </c>
      <c r="N183" s="3" t="s">
        <v>1765</v>
      </c>
      <c r="O183" s="9" t="s">
        <v>488</v>
      </c>
      <c r="P183" s="3">
        <v>12</v>
      </c>
      <c r="Q183" s="13">
        <v>26.67</v>
      </c>
    </row>
    <row r="184" spans="1:17" hidden="1">
      <c r="A184" s="10" t="s">
        <v>1766</v>
      </c>
      <c r="B184" s="8" t="s">
        <v>1338</v>
      </c>
      <c r="C184" s="8" t="s">
        <v>24</v>
      </c>
      <c r="D184" s="2" t="s">
        <v>44</v>
      </c>
      <c r="E184" s="8" t="s">
        <v>1400</v>
      </c>
      <c r="F184" s="8" t="s">
        <v>1375</v>
      </c>
      <c r="G184" s="2">
        <v>60.83</v>
      </c>
      <c r="H184" s="2">
        <v>15</v>
      </c>
      <c r="I184" s="2">
        <v>0.61719999999999997</v>
      </c>
      <c r="J184" s="2">
        <v>1.1738</v>
      </c>
      <c r="K184" s="2" t="s">
        <v>1395</v>
      </c>
      <c r="L184" s="2">
        <v>644</v>
      </c>
      <c r="M184" s="2" t="s">
        <v>1426</v>
      </c>
      <c r="N184" s="2" t="s">
        <v>1767</v>
      </c>
      <c r="O184" s="8"/>
      <c r="P184" s="2">
        <v>84</v>
      </c>
      <c r="Q184" s="12">
        <v>25.65</v>
      </c>
    </row>
    <row r="185" spans="1:17">
      <c r="A185" s="11" t="s">
        <v>1768</v>
      </c>
      <c r="B185" s="9" t="s">
        <v>553</v>
      </c>
      <c r="C185" s="9" t="s">
        <v>12</v>
      </c>
      <c r="D185" s="3" t="s">
        <v>10</v>
      </c>
      <c r="E185" s="9" t="s">
        <v>1400</v>
      </c>
      <c r="F185" s="9" t="s">
        <v>1390</v>
      </c>
      <c r="G185" s="3">
        <v>40.78</v>
      </c>
      <c r="H185" s="3">
        <v>17.68</v>
      </c>
      <c r="I185" s="3">
        <v>0.21959999999999999</v>
      </c>
      <c r="J185" s="3">
        <v>2.0295999999999998</v>
      </c>
      <c r="K185" s="3" t="s">
        <v>1358</v>
      </c>
      <c r="L185" s="3">
        <v>860</v>
      </c>
      <c r="M185" s="3" t="s">
        <v>1426</v>
      </c>
      <c r="N185" s="3" t="s">
        <v>1769</v>
      </c>
      <c r="O185" s="9"/>
      <c r="P185" s="3">
        <v>24</v>
      </c>
      <c r="Q185" s="13">
        <v>16.850000000000001</v>
      </c>
    </row>
    <row r="186" spans="1:17" hidden="1">
      <c r="A186" s="10" t="s">
        <v>1770</v>
      </c>
      <c r="B186" s="8" t="s">
        <v>743</v>
      </c>
      <c r="C186" s="8" t="s">
        <v>38</v>
      </c>
      <c r="D186" s="2" t="s">
        <v>44</v>
      </c>
      <c r="E186" s="8" t="s">
        <v>1374</v>
      </c>
      <c r="F186" s="8" t="s">
        <v>1384</v>
      </c>
      <c r="G186" s="2">
        <v>1.31</v>
      </c>
      <c r="H186" s="2">
        <v>17.86</v>
      </c>
      <c r="I186" s="2">
        <v>1.29E-2</v>
      </c>
      <c r="J186" s="2">
        <v>2.7400000000000001E-2</v>
      </c>
      <c r="K186" s="2" t="s">
        <v>1385</v>
      </c>
      <c r="L186" s="2">
        <v>556</v>
      </c>
      <c r="M186" s="2" t="s">
        <v>1381</v>
      </c>
      <c r="N186" s="2" t="s">
        <v>1516</v>
      </c>
      <c r="O186" s="8"/>
      <c r="P186" s="2">
        <v>84</v>
      </c>
      <c r="Q186" s="12">
        <v>0</v>
      </c>
    </row>
    <row r="187" spans="1:17" hidden="1">
      <c r="A187" s="11" t="s">
        <v>1771</v>
      </c>
      <c r="B187" s="9" t="s">
        <v>755</v>
      </c>
      <c r="C187" s="9" t="s">
        <v>32</v>
      </c>
      <c r="D187" s="3" t="s">
        <v>23</v>
      </c>
      <c r="E187" s="9" t="s">
        <v>1380</v>
      </c>
      <c r="F187" s="9" t="s">
        <v>1375</v>
      </c>
      <c r="G187" s="3">
        <v>43.36</v>
      </c>
      <c r="H187" s="3">
        <v>17.739999999999998</v>
      </c>
      <c r="I187" s="3">
        <v>0.85870000000000002</v>
      </c>
      <c r="J187" s="3">
        <v>2.1593</v>
      </c>
      <c r="K187" s="3" t="s">
        <v>1376</v>
      </c>
      <c r="L187" s="3">
        <v>580</v>
      </c>
      <c r="M187" s="3" t="s">
        <v>1426</v>
      </c>
      <c r="N187" s="3" t="s">
        <v>1772</v>
      </c>
      <c r="O187" s="9"/>
      <c r="P187" s="3">
        <v>24</v>
      </c>
      <c r="Q187" s="13">
        <v>30.58</v>
      </c>
    </row>
    <row r="188" spans="1:17" hidden="1">
      <c r="A188" s="10" t="s">
        <v>1773</v>
      </c>
      <c r="B188" s="8" t="s">
        <v>1123</v>
      </c>
      <c r="C188" s="8" t="s">
        <v>38</v>
      </c>
      <c r="D188" s="2" t="s">
        <v>10</v>
      </c>
      <c r="E188" s="8" t="s">
        <v>1389</v>
      </c>
      <c r="F188" s="8" t="s">
        <v>1375</v>
      </c>
      <c r="G188" s="2">
        <v>79.89</v>
      </c>
      <c r="H188" s="2">
        <v>14.9</v>
      </c>
      <c r="I188" s="2">
        <v>1.0569999999999999</v>
      </c>
      <c r="J188" s="2">
        <v>1.1127</v>
      </c>
      <c r="K188" s="2" t="s">
        <v>1395</v>
      </c>
      <c r="L188" s="2">
        <v>870</v>
      </c>
      <c r="M188" s="2" t="s">
        <v>1377</v>
      </c>
      <c r="N188" s="2" t="s">
        <v>1487</v>
      </c>
      <c r="O188" s="8" t="s">
        <v>1774</v>
      </c>
      <c r="P188" s="2">
        <v>180</v>
      </c>
      <c r="Q188" s="12">
        <v>52.99</v>
      </c>
    </row>
    <row r="189" spans="1:17" hidden="1">
      <c r="A189" s="11" t="s">
        <v>1775</v>
      </c>
      <c r="B189" s="9" t="s">
        <v>1087</v>
      </c>
      <c r="C189" s="9" t="s">
        <v>12</v>
      </c>
      <c r="D189" s="3" t="s">
        <v>10</v>
      </c>
      <c r="E189" s="9" t="s">
        <v>1400</v>
      </c>
      <c r="F189" s="9" t="s">
        <v>1390</v>
      </c>
      <c r="G189" s="3">
        <v>3.89</v>
      </c>
      <c r="H189" s="3">
        <v>11.09</v>
      </c>
      <c r="I189" s="3">
        <v>4.1799999999999997E-2</v>
      </c>
      <c r="J189" s="3">
        <v>8.48E-2</v>
      </c>
      <c r="K189" s="3" t="s">
        <v>1395</v>
      </c>
      <c r="L189" s="3">
        <v>686</v>
      </c>
      <c r="M189" s="3" t="s">
        <v>1381</v>
      </c>
      <c r="N189" s="3" t="s">
        <v>1776</v>
      </c>
      <c r="O189" s="9"/>
      <c r="P189" s="3">
        <v>60</v>
      </c>
      <c r="Q189" s="13">
        <v>2.59</v>
      </c>
    </row>
    <row r="190" spans="1:17" hidden="1">
      <c r="A190" s="10" t="s">
        <v>1777</v>
      </c>
      <c r="B190" s="8" t="s">
        <v>985</v>
      </c>
      <c r="C190" s="8" t="s">
        <v>16</v>
      </c>
      <c r="D190" s="2" t="s">
        <v>23</v>
      </c>
      <c r="E190" s="8" t="s">
        <v>1374</v>
      </c>
      <c r="F190" s="8" t="s">
        <v>1390</v>
      </c>
      <c r="G190" s="2">
        <v>49.7</v>
      </c>
      <c r="H190" s="2">
        <v>11.16</v>
      </c>
      <c r="I190" s="2">
        <v>0.4153</v>
      </c>
      <c r="J190" s="2">
        <v>2.3201000000000001</v>
      </c>
      <c r="K190" s="2" t="s">
        <v>1412</v>
      </c>
      <c r="L190" s="2">
        <v>829</v>
      </c>
      <c r="M190" s="2" t="s">
        <v>1377</v>
      </c>
      <c r="N190" s="2" t="s">
        <v>1742</v>
      </c>
      <c r="O190" s="8" t="s">
        <v>267</v>
      </c>
      <c r="P190" s="2">
        <v>24</v>
      </c>
      <c r="Q190" s="12">
        <v>32.1</v>
      </c>
    </row>
    <row r="191" spans="1:17" hidden="1">
      <c r="A191" s="11" t="s">
        <v>1778</v>
      </c>
      <c r="B191" s="9" t="s">
        <v>1153</v>
      </c>
      <c r="C191" s="9" t="s">
        <v>20</v>
      </c>
      <c r="D191" s="3" t="s">
        <v>1360</v>
      </c>
      <c r="E191" s="9" t="s">
        <v>1408</v>
      </c>
      <c r="F191" s="9" t="s">
        <v>1384</v>
      </c>
      <c r="G191" s="3">
        <v>29.81</v>
      </c>
      <c r="H191" s="3">
        <v>11.24</v>
      </c>
      <c r="I191" s="3">
        <v>0.41389999999999999</v>
      </c>
      <c r="J191" s="3">
        <v>0.77390000000000003</v>
      </c>
      <c r="K191" s="3" t="s">
        <v>1385</v>
      </c>
      <c r="L191" s="3">
        <v>742</v>
      </c>
      <c r="M191" s="3" t="s">
        <v>1403</v>
      </c>
      <c r="N191" s="3" t="s">
        <v>622</v>
      </c>
      <c r="O191" s="9" t="s">
        <v>1779</v>
      </c>
      <c r="P191" s="3">
        <v>48</v>
      </c>
      <c r="Q191" s="13">
        <v>0</v>
      </c>
    </row>
    <row r="192" spans="1:17" hidden="1">
      <c r="A192" s="10" t="s">
        <v>1780</v>
      </c>
      <c r="B192" s="8" t="s">
        <v>876</v>
      </c>
      <c r="C192" s="8" t="s">
        <v>7</v>
      </c>
      <c r="D192" s="2" t="s">
        <v>31</v>
      </c>
      <c r="E192" s="8" t="s">
        <v>1380</v>
      </c>
      <c r="F192" s="8" t="s">
        <v>1390</v>
      </c>
      <c r="G192" s="2">
        <v>54.02</v>
      </c>
      <c r="H192" s="2">
        <v>18.28</v>
      </c>
      <c r="I192" s="2">
        <v>0.52910000000000001</v>
      </c>
      <c r="J192" s="2">
        <v>1.1443000000000001</v>
      </c>
      <c r="K192" s="2" t="s">
        <v>1395</v>
      </c>
      <c r="L192" s="2">
        <v>740</v>
      </c>
      <c r="M192" s="2" t="s">
        <v>1403</v>
      </c>
      <c r="N192" s="2" t="s">
        <v>1452</v>
      </c>
      <c r="O192" s="8" t="s">
        <v>83</v>
      </c>
      <c r="P192" s="2">
        <v>84</v>
      </c>
      <c r="Q192" s="12">
        <v>23.55</v>
      </c>
    </row>
    <row r="193" spans="1:17">
      <c r="A193" s="11" t="s">
        <v>1781</v>
      </c>
      <c r="B193" s="9" t="s">
        <v>291</v>
      </c>
      <c r="C193" s="9" t="s">
        <v>24</v>
      </c>
      <c r="D193" s="3" t="s">
        <v>1360</v>
      </c>
      <c r="E193" s="9" t="s">
        <v>1400</v>
      </c>
      <c r="F193" s="9" t="s">
        <v>1390</v>
      </c>
      <c r="G193" s="3">
        <v>46.12</v>
      </c>
      <c r="H193" s="3">
        <v>9.1</v>
      </c>
      <c r="I193" s="3">
        <v>0.69089999999999996</v>
      </c>
      <c r="J193" s="3">
        <v>4.0354000000000001</v>
      </c>
      <c r="K193" s="3" t="s">
        <v>1358</v>
      </c>
      <c r="L193" s="3">
        <v>823</v>
      </c>
      <c r="M193" s="3" t="s">
        <v>1426</v>
      </c>
      <c r="N193" s="3" t="s">
        <v>1069</v>
      </c>
      <c r="O193" s="9"/>
      <c r="P193" s="3">
        <v>12</v>
      </c>
      <c r="Q193" s="13">
        <v>24.31</v>
      </c>
    </row>
    <row r="194" spans="1:17" hidden="1">
      <c r="A194" s="10" t="s">
        <v>1782</v>
      </c>
      <c r="B194" s="8" t="s">
        <v>1205</v>
      </c>
      <c r="C194" s="8" t="s">
        <v>41</v>
      </c>
      <c r="D194" s="2" t="s">
        <v>44</v>
      </c>
      <c r="E194" s="8" t="s">
        <v>1374</v>
      </c>
      <c r="F194" s="8" t="s">
        <v>1384</v>
      </c>
      <c r="G194" s="2">
        <v>50.01</v>
      </c>
      <c r="H194" s="2">
        <v>11.64</v>
      </c>
      <c r="I194" s="2">
        <v>0.98609999999999998</v>
      </c>
      <c r="J194" s="2">
        <v>0.87319999999999998</v>
      </c>
      <c r="K194" s="2" t="s">
        <v>1395</v>
      </c>
      <c r="L194" s="2">
        <v>863</v>
      </c>
      <c r="M194" s="2" t="s">
        <v>1381</v>
      </c>
      <c r="N194" s="2" t="s">
        <v>270</v>
      </c>
      <c r="O194" s="8"/>
      <c r="P194" s="2">
        <v>84</v>
      </c>
      <c r="Q194" s="12">
        <v>41.05</v>
      </c>
    </row>
    <row r="195" spans="1:17">
      <c r="A195" s="11" t="s">
        <v>1783</v>
      </c>
      <c r="B195" s="9" t="s">
        <v>1068</v>
      </c>
      <c r="C195" s="9" t="s">
        <v>7</v>
      </c>
      <c r="D195" s="3" t="s">
        <v>1360</v>
      </c>
      <c r="E195" s="9" t="s">
        <v>1400</v>
      </c>
      <c r="F195" s="9" t="s">
        <v>1390</v>
      </c>
      <c r="G195" s="3">
        <v>39.79</v>
      </c>
      <c r="H195" s="3">
        <v>14.75</v>
      </c>
      <c r="I195" s="3">
        <v>0.70540000000000003</v>
      </c>
      <c r="J195" s="3">
        <v>3.5867</v>
      </c>
      <c r="K195" s="3" t="s">
        <v>1358</v>
      </c>
      <c r="L195" s="3">
        <v>690</v>
      </c>
      <c r="M195" s="3" t="s">
        <v>1377</v>
      </c>
      <c r="N195" s="3" t="s">
        <v>1784</v>
      </c>
      <c r="O195" s="9" t="s">
        <v>1664</v>
      </c>
      <c r="P195" s="3">
        <v>12</v>
      </c>
      <c r="Q195" s="13">
        <v>26.91</v>
      </c>
    </row>
    <row r="196" spans="1:17" hidden="1">
      <c r="A196" s="10" t="s">
        <v>1785</v>
      </c>
      <c r="B196" s="8" t="s">
        <v>633</v>
      </c>
      <c r="C196" s="8" t="s">
        <v>12</v>
      </c>
      <c r="D196" s="2" t="s">
        <v>23</v>
      </c>
      <c r="E196" s="8" t="s">
        <v>1374</v>
      </c>
      <c r="F196" s="8" t="s">
        <v>1375</v>
      </c>
      <c r="G196" s="2">
        <v>28.95</v>
      </c>
      <c r="H196" s="2">
        <v>15.21</v>
      </c>
      <c r="I196" s="2">
        <v>0.38269999999999998</v>
      </c>
      <c r="J196" s="2">
        <v>1.4066000000000001</v>
      </c>
      <c r="K196" s="2" t="s">
        <v>1395</v>
      </c>
      <c r="L196" s="2">
        <v>715</v>
      </c>
      <c r="M196" s="2" t="s">
        <v>1403</v>
      </c>
      <c r="N196" s="2" t="s">
        <v>890</v>
      </c>
      <c r="O196" s="8" t="s">
        <v>1637</v>
      </c>
      <c r="P196" s="2">
        <v>24</v>
      </c>
      <c r="Q196" s="12">
        <v>25.89</v>
      </c>
    </row>
    <row r="197" spans="1:17" hidden="1">
      <c r="A197" s="11" t="s">
        <v>1786</v>
      </c>
      <c r="B197" s="9" t="s">
        <v>876</v>
      </c>
      <c r="C197" s="9" t="s">
        <v>16</v>
      </c>
      <c r="D197" s="3" t="s">
        <v>44</v>
      </c>
      <c r="E197" s="9" t="s">
        <v>1374</v>
      </c>
      <c r="F197" s="9" t="s">
        <v>1375</v>
      </c>
      <c r="G197" s="3">
        <v>29.82</v>
      </c>
      <c r="H197" s="3">
        <v>9.9</v>
      </c>
      <c r="I197" s="3">
        <v>0.4839</v>
      </c>
      <c r="J197" s="3">
        <v>2.6202999999999999</v>
      </c>
      <c r="K197" s="3" t="s">
        <v>1412</v>
      </c>
      <c r="L197" s="3">
        <v>740</v>
      </c>
      <c r="M197" s="3" t="s">
        <v>1381</v>
      </c>
      <c r="N197" s="3" t="s">
        <v>1635</v>
      </c>
      <c r="O197" s="9"/>
      <c r="P197" s="3">
        <v>12</v>
      </c>
      <c r="Q197" s="13">
        <v>20.18</v>
      </c>
    </row>
    <row r="198" spans="1:17" hidden="1">
      <c r="A198" s="10" t="s">
        <v>1787</v>
      </c>
      <c r="B198" s="8" t="s">
        <v>1325</v>
      </c>
      <c r="C198" s="8" t="s">
        <v>32</v>
      </c>
      <c r="D198" s="2" t="s">
        <v>1360</v>
      </c>
      <c r="E198" s="8" t="s">
        <v>1380</v>
      </c>
      <c r="F198" s="8" t="s">
        <v>1384</v>
      </c>
      <c r="G198" s="2">
        <v>36.200000000000003</v>
      </c>
      <c r="H198" s="2">
        <v>17.899999999999999</v>
      </c>
      <c r="I198" s="2">
        <v>0.2447</v>
      </c>
      <c r="J198" s="2">
        <v>0.55589999999999995</v>
      </c>
      <c r="K198" s="2" t="s">
        <v>1412</v>
      </c>
      <c r="L198" s="2">
        <v>685</v>
      </c>
      <c r="M198" s="2" t="s">
        <v>1403</v>
      </c>
      <c r="N198" s="2" t="s">
        <v>1540</v>
      </c>
      <c r="O198" s="8" t="s">
        <v>1788</v>
      </c>
      <c r="P198" s="2">
        <v>240</v>
      </c>
      <c r="Q198" s="12">
        <v>22.91</v>
      </c>
    </row>
    <row r="199" spans="1:17" hidden="1">
      <c r="A199" s="11" t="s">
        <v>1789</v>
      </c>
      <c r="B199" s="9" t="s">
        <v>429</v>
      </c>
      <c r="C199" s="9" t="s">
        <v>32</v>
      </c>
      <c r="D199" s="3" t="s">
        <v>44</v>
      </c>
      <c r="E199" s="9" t="s">
        <v>1408</v>
      </c>
      <c r="F199" s="9" t="s">
        <v>1390</v>
      </c>
      <c r="G199" s="3">
        <v>60.02</v>
      </c>
      <c r="H199" s="3">
        <v>15.7</v>
      </c>
      <c r="I199" s="3">
        <v>0.99860000000000004</v>
      </c>
      <c r="J199" s="3">
        <v>2.9302000000000001</v>
      </c>
      <c r="K199" s="3" t="s">
        <v>1376</v>
      </c>
      <c r="L199" s="3">
        <v>882</v>
      </c>
      <c r="M199" s="3" t="s">
        <v>1377</v>
      </c>
      <c r="N199" s="3" t="s">
        <v>1790</v>
      </c>
      <c r="O199" s="9" t="s">
        <v>1791</v>
      </c>
      <c r="P199" s="3">
        <v>24</v>
      </c>
      <c r="Q199" s="13">
        <v>39.33</v>
      </c>
    </row>
    <row r="200" spans="1:17" hidden="1">
      <c r="A200" s="10" t="s">
        <v>1792</v>
      </c>
      <c r="B200" s="8" t="s">
        <v>201</v>
      </c>
      <c r="C200" s="8" t="s">
        <v>12</v>
      </c>
      <c r="D200" s="2" t="s">
        <v>44</v>
      </c>
      <c r="E200" s="8" t="s">
        <v>1374</v>
      </c>
      <c r="F200" s="8" t="s">
        <v>1390</v>
      </c>
      <c r="G200" s="2">
        <v>90.94</v>
      </c>
      <c r="H200" s="2">
        <v>13.96</v>
      </c>
      <c r="I200" s="2">
        <v>1.8015000000000001</v>
      </c>
      <c r="J200" s="2">
        <v>1.2085999999999999</v>
      </c>
      <c r="K200" s="2" t="s">
        <v>1412</v>
      </c>
      <c r="L200" s="2">
        <v>769</v>
      </c>
      <c r="M200" s="2" t="s">
        <v>1381</v>
      </c>
      <c r="N200" s="2" t="s">
        <v>1793</v>
      </c>
      <c r="O200" s="8"/>
      <c r="P200" s="2">
        <v>180</v>
      </c>
      <c r="Q200" s="12">
        <v>70.5</v>
      </c>
    </row>
    <row r="201" spans="1:17" hidden="1">
      <c r="A201" s="11" t="s">
        <v>1794</v>
      </c>
      <c r="B201" s="9" t="s">
        <v>963</v>
      </c>
      <c r="C201" s="9" t="s">
        <v>32</v>
      </c>
      <c r="D201" s="3" t="s">
        <v>31</v>
      </c>
      <c r="E201" s="9" t="s">
        <v>1411</v>
      </c>
      <c r="F201" s="9" t="s">
        <v>1384</v>
      </c>
      <c r="G201" s="3">
        <v>10.84</v>
      </c>
      <c r="H201" s="3">
        <v>17.5</v>
      </c>
      <c r="I201" s="3">
        <v>0.1835</v>
      </c>
      <c r="J201" s="3">
        <v>0.38919999999999999</v>
      </c>
      <c r="K201" s="3" t="s">
        <v>1376</v>
      </c>
      <c r="L201" s="3">
        <v>560</v>
      </c>
      <c r="M201" s="3" t="s">
        <v>1377</v>
      </c>
      <c r="N201" s="3" t="s">
        <v>1441</v>
      </c>
      <c r="O201" s="9" t="s">
        <v>1795</v>
      </c>
      <c r="P201" s="3">
        <v>36</v>
      </c>
      <c r="Q201" s="13">
        <v>1.67</v>
      </c>
    </row>
    <row r="202" spans="1:17" hidden="1">
      <c r="A202" s="10" t="s">
        <v>1796</v>
      </c>
      <c r="B202" s="8" t="s">
        <v>1168</v>
      </c>
      <c r="C202" s="8" t="s">
        <v>12</v>
      </c>
      <c r="D202" s="2" t="s">
        <v>1360</v>
      </c>
      <c r="E202" s="8" t="s">
        <v>1374</v>
      </c>
      <c r="F202" s="8" t="s">
        <v>1384</v>
      </c>
      <c r="G202" s="2">
        <v>18.89</v>
      </c>
      <c r="H202" s="2">
        <v>9.48</v>
      </c>
      <c r="I202" s="2">
        <v>0.25159999999999999</v>
      </c>
      <c r="J202" s="2">
        <v>0.3085</v>
      </c>
      <c r="K202" s="2" t="s">
        <v>1385</v>
      </c>
      <c r="L202" s="2">
        <v>854</v>
      </c>
      <c r="M202" s="2" t="s">
        <v>1396</v>
      </c>
      <c r="N202" s="2" t="s">
        <v>1797</v>
      </c>
      <c r="O202" s="8" t="s">
        <v>1798</v>
      </c>
      <c r="P202" s="2">
        <v>84</v>
      </c>
      <c r="Q202" s="12">
        <v>0</v>
      </c>
    </row>
    <row r="203" spans="1:17" hidden="1">
      <c r="A203" s="11" t="s">
        <v>1799</v>
      </c>
      <c r="B203" s="9" t="s">
        <v>856</v>
      </c>
      <c r="C203" s="9" t="s">
        <v>24</v>
      </c>
      <c r="D203" s="3" t="s">
        <v>10</v>
      </c>
      <c r="E203" s="9" t="s">
        <v>1380</v>
      </c>
      <c r="F203" s="9" t="s">
        <v>1384</v>
      </c>
      <c r="G203" s="3">
        <v>51.11</v>
      </c>
      <c r="H203" s="3">
        <v>13.49</v>
      </c>
      <c r="I203" s="3">
        <v>0.57989999999999997</v>
      </c>
      <c r="J203" s="3">
        <v>4.5768000000000004</v>
      </c>
      <c r="K203" s="3" t="s">
        <v>1395</v>
      </c>
      <c r="L203" s="3">
        <v>596</v>
      </c>
      <c r="M203" s="3" t="s">
        <v>1426</v>
      </c>
      <c r="N203" s="3" t="s">
        <v>1800</v>
      </c>
      <c r="O203" s="9"/>
      <c r="P203" s="3">
        <v>12</v>
      </c>
      <c r="Q203" s="13">
        <v>46.22</v>
      </c>
    </row>
    <row r="204" spans="1:17">
      <c r="A204" s="10" t="s">
        <v>1801</v>
      </c>
      <c r="B204" s="8" t="s">
        <v>979</v>
      </c>
      <c r="C204" s="8" t="s">
        <v>38</v>
      </c>
      <c r="D204" s="2" t="s">
        <v>44</v>
      </c>
      <c r="E204" s="8" t="s">
        <v>1389</v>
      </c>
      <c r="F204" s="8" t="s">
        <v>1390</v>
      </c>
      <c r="G204" s="2">
        <v>49.55</v>
      </c>
      <c r="H204" s="2">
        <v>17.52</v>
      </c>
      <c r="I204" s="2">
        <v>0.98860000000000003</v>
      </c>
      <c r="J204" s="2">
        <v>0.74650000000000005</v>
      </c>
      <c r="K204" s="2" t="s">
        <v>1358</v>
      </c>
      <c r="L204" s="2">
        <v>577</v>
      </c>
      <c r="M204" s="2" t="s">
        <v>1386</v>
      </c>
      <c r="N204" s="2" t="s">
        <v>488</v>
      </c>
      <c r="O204" s="8"/>
      <c r="P204" s="2">
        <v>240</v>
      </c>
      <c r="Q204" s="12">
        <v>32.86</v>
      </c>
    </row>
    <row r="205" spans="1:17" hidden="1">
      <c r="A205" s="11" t="s">
        <v>1802</v>
      </c>
      <c r="B205" s="9" t="s">
        <v>285</v>
      </c>
      <c r="C205" s="9" t="s">
        <v>24</v>
      </c>
      <c r="D205" s="3" t="s">
        <v>1360</v>
      </c>
      <c r="E205" s="9" t="s">
        <v>1389</v>
      </c>
      <c r="F205" s="9" t="s">
        <v>1390</v>
      </c>
      <c r="G205" s="3">
        <v>55.65</v>
      </c>
      <c r="H205" s="3">
        <v>10.55</v>
      </c>
      <c r="I205" s="3">
        <v>0.88690000000000002</v>
      </c>
      <c r="J205" s="3">
        <v>0.75249999999999995</v>
      </c>
      <c r="K205" s="3" t="s">
        <v>1385</v>
      </c>
      <c r="L205" s="3">
        <v>883</v>
      </c>
      <c r="M205" s="3" t="s">
        <v>1403</v>
      </c>
      <c r="N205" s="3" t="s">
        <v>236</v>
      </c>
      <c r="O205" s="9" t="s">
        <v>1776</v>
      </c>
      <c r="P205" s="3">
        <v>120</v>
      </c>
      <c r="Q205" s="13">
        <v>0</v>
      </c>
    </row>
    <row r="206" spans="1:17" hidden="1">
      <c r="A206" s="10" t="s">
        <v>1803</v>
      </c>
      <c r="B206" s="8" t="s">
        <v>642</v>
      </c>
      <c r="C206" s="8" t="s">
        <v>35</v>
      </c>
      <c r="D206" s="2" t="s">
        <v>10</v>
      </c>
      <c r="E206" s="8" t="s">
        <v>1408</v>
      </c>
      <c r="F206" s="8" t="s">
        <v>1390</v>
      </c>
      <c r="G206" s="2">
        <v>43.11</v>
      </c>
      <c r="H206" s="2">
        <v>13.39</v>
      </c>
      <c r="I206" s="2">
        <v>0.26119999999999999</v>
      </c>
      <c r="J206" s="2">
        <v>0.98950000000000005</v>
      </c>
      <c r="K206" s="2" t="s">
        <v>1395</v>
      </c>
      <c r="L206" s="2">
        <v>844</v>
      </c>
      <c r="M206" s="2" t="s">
        <v>1381</v>
      </c>
      <c r="N206" s="2" t="s">
        <v>1804</v>
      </c>
      <c r="O206" s="8"/>
      <c r="P206" s="2">
        <v>60</v>
      </c>
      <c r="Q206" s="12">
        <v>24.96</v>
      </c>
    </row>
    <row r="207" spans="1:17" hidden="1">
      <c r="A207" s="11" t="s">
        <v>1805</v>
      </c>
      <c r="B207" s="9" t="s">
        <v>317</v>
      </c>
      <c r="C207" s="9" t="s">
        <v>32</v>
      </c>
      <c r="D207" s="3" t="s">
        <v>1360</v>
      </c>
      <c r="E207" s="9" t="s">
        <v>1408</v>
      </c>
      <c r="F207" s="9" t="s">
        <v>1375</v>
      </c>
      <c r="G207" s="3">
        <v>38.520000000000003</v>
      </c>
      <c r="H207" s="3">
        <v>10.220000000000001</v>
      </c>
      <c r="I207" s="3">
        <v>0.34870000000000001</v>
      </c>
      <c r="J207" s="3">
        <v>0.37740000000000001</v>
      </c>
      <c r="K207" s="3" t="s">
        <v>1385</v>
      </c>
      <c r="L207" s="3">
        <v>665</v>
      </c>
      <c r="M207" s="3" t="s">
        <v>1381</v>
      </c>
      <c r="N207" s="3" t="s">
        <v>1659</v>
      </c>
      <c r="O207" s="9"/>
      <c r="P207" s="3">
        <v>240</v>
      </c>
      <c r="Q207" s="13">
        <v>0</v>
      </c>
    </row>
    <row r="208" spans="1:17" hidden="1">
      <c r="A208" s="10" t="s">
        <v>1806</v>
      </c>
      <c r="B208" s="8" t="s">
        <v>593</v>
      </c>
      <c r="C208" s="8" t="s">
        <v>28</v>
      </c>
      <c r="D208" s="2" t="s">
        <v>31</v>
      </c>
      <c r="E208" s="8" t="s">
        <v>1389</v>
      </c>
      <c r="F208" s="8" t="s">
        <v>1384</v>
      </c>
      <c r="G208" s="2">
        <v>28.09</v>
      </c>
      <c r="H208" s="2">
        <v>18.27</v>
      </c>
      <c r="I208" s="2">
        <v>0.2341</v>
      </c>
      <c r="J208" s="2">
        <v>1.4059999999999999</v>
      </c>
      <c r="K208" s="2" t="s">
        <v>1385</v>
      </c>
      <c r="L208" s="2">
        <v>713</v>
      </c>
      <c r="M208" s="2" t="s">
        <v>1386</v>
      </c>
      <c r="N208" s="2" t="s">
        <v>1807</v>
      </c>
      <c r="O208" s="8"/>
      <c r="P208" s="2">
        <v>24</v>
      </c>
      <c r="Q208" s="12">
        <v>0</v>
      </c>
    </row>
    <row r="209" spans="1:17" hidden="1">
      <c r="A209" s="11" t="s">
        <v>1808</v>
      </c>
      <c r="B209" s="9" t="s">
        <v>1171</v>
      </c>
      <c r="C209" s="9" t="s">
        <v>35</v>
      </c>
      <c r="D209" s="3" t="s">
        <v>10</v>
      </c>
      <c r="E209" s="9" t="s">
        <v>1411</v>
      </c>
      <c r="F209" s="9" t="s">
        <v>1375</v>
      </c>
      <c r="G209" s="3">
        <v>70.349999999999994</v>
      </c>
      <c r="H209" s="3">
        <v>13.57</v>
      </c>
      <c r="I209" s="3">
        <v>0.99280000000000002</v>
      </c>
      <c r="J209" s="3">
        <v>6.3022999999999998</v>
      </c>
      <c r="K209" s="3" t="s">
        <v>1395</v>
      </c>
      <c r="L209" s="3">
        <v>684</v>
      </c>
      <c r="M209" s="3" t="s">
        <v>1426</v>
      </c>
      <c r="N209" s="3" t="s">
        <v>1809</v>
      </c>
      <c r="O209" s="9"/>
      <c r="P209" s="3">
        <v>12</v>
      </c>
      <c r="Q209" s="13">
        <v>17.84</v>
      </c>
    </row>
    <row r="210" spans="1:17" hidden="1">
      <c r="A210" s="10" t="s">
        <v>1810</v>
      </c>
      <c r="B210" s="8" t="s">
        <v>1129</v>
      </c>
      <c r="C210" s="8" t="s">
        <v>38</v>
      </c>
      <c r="D210" s="2" t="s">
        <v>23</v>
      </c>
      <c r="E210" s="8" t="s">
        <v>1411</v>
      </c>
      <c r="F210" s="8" t="s">
        <v>1375</v>
      </c>
      <c r="G210" s="2">
        <v>48.21</v>
      </c>
      <c r="H210" s="2">
        <v>7.6</v>
      </c>
      <c r="I210" s="2">
        <v>0.61240000000000006</v>
      </c>
      <c r="J210" s="2">
        <v>1.5018</v>
      </c>
      <c r="K210" s="2" t="s">
        <v>1395</v>
      </c>
      <c r="L210" s="2">
        <v>700</v>
      </c>
      <c r="M210" s="2" t="s">
        <v>1386</v>
      </c>
      <c r="N210" s="2" t="s">
        <v>1811</v>
      </c>
      <c r="O210" s="8"/>
      <c r="P210" s="2">
        <v>36</v>
      </c>
      <c r="Q210" s="12">
        <v>28.08</v>
      </c>
    </row>
    <row r="211" spans="1:17">
      <c r="A211" s="11" t="s">
        <v>1812</v>
      </c>
      <c r="B211" s="9" t="s">
        <v>956</v>
      </c>
      <c r="C211" s="9" t="s">
        <v>28</v>
      </c>
      <c r="D211" s="3" t="s">
        <v>1360</v>
      </c>
      <c r="E211" s="9" t="s">
        <v>1374</v>
      </c>
      <c r="F211" s="9" t="s">
        <v>1390</v>
      </c>
      <c r="G211" s="3">
        <v>42.41</v>
      </c>
      <c r="H211" s="3">
        <v>12.33</v>
      </c>
      <c r="I211" s="3">
        <v>0.43719999999999998</v>
      </c>
      <c r="J211" s="3">
        <v>0.51800000000000002</v>
      </c>
      <c r="K211" s="3" t="s">
        <v>1358</v>
      </c>
      <c r="L211" s="3">
        <v>837</v>
      </c>
      <c r="M211" s="3" t="s">
        <v>1426</v>
      </c>
      <c r="N211" s="3" t="s">
        <v>1813</v>
      </c>
      <c r="O211" s="9"/>
      <c r="P211" s="3">
        <v>180</v>
      </c>
      <c r="Q211" s="13">
        <v>38.58</v>
      </c>
    </row>
    <row r="212" spans="1:17" hidden="1">
      <c r="A212" s="10" t="s">
        <v>1814</v>
      </c>
      <c r="B212" s="8" t="s">
        <v>1294</v>
      </c>
      <c r="C212" s="8" t="s">
        <v>20</v>
      </c>
      <c r="D212" s="2" t="s">
        <v>31</v>
      </c>
      <c r="E212" s="8" t="s">
        <v>1374</v>
      </c>
      <c r="F212" s="8" t="s">
        <v>1384</v>
      </c>
      <c r="G212" s="2">
        <v>94.8</v>
      </c>
      <c r="H212" s="2">
        <v>10.94</v>
      </c>
      <c r="I212" s="2">
        <v>0.60219999999999996</v>
      </c>
      <c r="J212" s="2">
        <v>4.4157999999999999</v>
      </c>
      <c r="K212" s="2" t="s">
        <v>1385</v>
      </c>
      <c r="L212" s="2">
        <v>672</v>
      </c>
      <c r="M212" s="2" t="s">
        <v>1396</v>
      </c>
      <c r="N212" s="2" t="s">
        <v>399</v>
      </c>
      <c r="O212" s="8" t="s">
        <v>1815</v>
      </c>
      <c r="P212" s="2">
        <v>24</v>
      </c>
      <c r="Q212" s="12">
        <v>0</v>
      </c>
    </row>
    <row r="213" spans="1:17" hidden="1">
      <c r="A213" s="11" t="s">
        <v>1816</v>
      </c>
      <c r="B213" s="9" t="s">
        <v>846</v>
      </c>
      <c r="C213" s="9" t="s">
        <v>35</v>
      </c>
      <c r="D213" s="3" t="s">
        <v>10</v>
      </c>
      <c r="E213" s="9" t="s">
        <v>1400</v>
      </c>
      <c r="F213" s="9" t="s">
        <v>1390</v>
      </c>
      <c r="G213" s="3">
        <v>51.36</v>
      </c>
      <c r="H213" s="3">
        <v>12.78</v>
      </c>
      <c r="I213" s="3">
        <v>0.65359999999999996</v>
      </c>
      <c r="J213" s="3">
        <v>0.59370000000000001</v>
      </c>
      <c r="K213" s="3" t="s">
        <v>1385</v>
      </c>
      <c r="L213" s="3">
        <v>714</v>
      </c>
      <c r="M213" s="3" t="s">
        <v>1377</v>
      </c>
      <c r="N213" s="3" t="s">
        <v>1817</v>
      </c>
      <c r="O213" s="9" t="s">
        <v>1818</v>
      </c>
      <c r="P213" s="3">
        <v>240</v>
      </c>
      <c r="Q213" s="13">
        <v>0</v>
      </c>
    </row>
    <row r="214" spans="1:17">
      <c r="A214" s="10" t="s">
        <v>1819</v>
      </c>
      <c r="B214" s="8" t="s">
        <v>71</v>
      </c>
      <c r="C214" s="8" t="s">
        <v>32</v>
      </c>
      <c r="D214" s="2" t="s">
        <v>23</v>
      </c>
      <c r="E214" s="8" t="s">
        <v>1374</v>
      </c>
      <c r="F214" s="8" t="s">
        <v>1375</v>
      </c>
      <c r="G214" s="2">
        <v>25.18</v>
      </c>
      <c r="H214" s="2">
        <v>17.96</v>
      </c>
      <c r="I214" s="2">
        <v>0.43690000000000001</v>
      </c>
      <c r="J214" s="2">
        <v>0.38779999999999998</v>
      </c>
      <c r="K214" s="2" t="s">
        <v>1358</v>
      </c>
      <c r="L214" s="2">
        <v>711</v>
      </c>
      <c r="M214" s="2" t="s">
        <v>1396</v>
      </c>
      <c r="N214" s="2" t="s">
        <v>1820</v>
      </c>
      <c r="O214" s="8" t="s">
        <v>1821</v>
      </c>
      <c r="P214" s="2">
        <v>240</v>
      </c>
      <c r="Q214" s="12">
        <v>16.95</v>
      </c>
    </row>
    <row r="215" spans="1:17" hidden="1">
      <c r="A215" s="11" t="s">
        <v>1822</v>
      </c>
      <c r="B215" s="9" t="s">
        <v>405</v>
      </c>
      <c r="C215" s="9" t="s">
        <v>16</v>
      </c>
      <c r="D215" s="3" t="s">
        <v>10</v>
      </c>
      <c r="E215" s="9" t="s">
        <v>1408</v>
      </c>
      <c r="F215" s="9" t="s">
        <v>1384</v>
      </c>
      <c r="G215" s="3">
        <v>51.85</v>
      </c>
      <c r="H215" s="3">
        <v>12.15</v>
      </c>
      <c r="I215" s="3">
        <v>0.55410000000000004</v>
      </c>
      <c r="J215" s="3">
        <v>0.91949999999999998</v>
      </c>
      <c r="K215" s="3" t="s">
        <v>1385</v>
      </c>
      <c r="L215" s="3">
        <v>900</v>
      </c>
      <c r="M215" s="3" t="s">
        <v>1426</v>
      </c>
      <c r="N215" s="3" t="s">
        <v>1311</v>
      </c>
      <c r="O215" s="9"/>
      <c r="P215" s="3">
        <v>84</v>
      </c>
      <c r="Q215" s="13">
        <v>0</v>
      </c>
    </row>
    <row r="216" spans="1:17" hidden="1">
      <c r="A216" s="10" t="s">
        <v>1823</v>
      </c>
      <c r="B216" s="8" t="s">
        <v>1215</v>
      </c>
      <c r="C216" s="8" t="s">
        <v>12</v>
      </c>
      <c r="D216" s="2" t="s">
        <v>31</v>
      </c>
      <c r="E216" s="8" t="s">
        <v>1408</v>
      </c>
      <c r="F216" s="8" t="s">
        <v>1375</v>
      </c>
      <c r="G216" s="2">
        <v>30.06</v>
      </c>
      <c r="H216" s="2">
        <v>15.62</v>
      </c>
      <c r="I216" s="2">
        <v>0.40679999999999999</v>
      </c>
      <c r="J216" s="2">
        <v>0.84609999999999996</v>
      </c>
      <c r="K216" s="2" t="s">
        <v>1412</v>
      </c>
      <c r="L216" s="2">
        <v>814</v>
      </c>
      <c r="M216" s="2" t="s">
        <v>1381</v>
      </c>
      <c r="N216" s="2" t="s">
        <v>1824</v>
      </c>
      <c r="O216" s="8"/>
      <c r="P216" s="2">
        <v>48</v>
      </c>
      <c r="Q216" s="12">
        <v>24.1</v>
      </c>
    </row>
    <row r="217" spans="1:17" hidden="1">
      <c r="A217" s="11" t="s">
        <v>1825</v>
      </c>
      <c r="B217" s="9" t="s">
        <v>928</v>
      </c>
      <c r="C217" s="9" t="s">
        <v>35</v>
      </c>
      <c r="D217" s="3" t="s">
        <v>10</v>
      </c>
      <c r="E217" s="9" t="s">
        <v>1408</v>
      </c>
      <c r="F217" s="9" t="s">
        <v>1384</v>
      </c>
      <c r="G217" s="3">
        <v>61.94</v>
      </c>
      <c r="H217" s="3">
        <v>11.39</v>
      </c>
      <c r="I217" s="3">
        <v>0.3145</v>
      </c>
      <c r="J217" s="3">
        <v>2.0392999999999999</v>
      </c>
      <c r="K217" s="3" t="s">
        <v>1376</v>
      </c>
      <c r="L217" s="3">
        <v>596</v>
      </c>
      <c r="M217" s="3" t="s">
        <v>1426</v>
      </c>
      <c r="N217" s="3" t="s">
        <v>1009</v>
      </c>
      <c r="O217" s="9"/>
      <c r="P217" s="3">
        <v>36</v>
      </c>
      <c r="Q217" s="13">
        <v>11.53</v>
      </c>
    </row>
    <row r="218" spans="1:17" hidden="1">
      <c r="A218" s="10" t="s">
        <v>1826</v>
      </c>
      <c r="B218" s="8" t="s">
        <v>795</v>
      </c>
      <c r="C218" s="8" t="s">
        <v>16</v>
      </c>
      <c r="D218" s="2" t="s">
        <v>44</v>
      </c>
      <c r="E218" s="8" t="s">
        <v>1380</v>
      </c>
      <c r="F218" s="8" t="s">
        <v>1375</v>
      </c>
      <c r="G218" s="2">
        <v>1.68</v>
      </c>
      <c r="H218" s="2">
        <v>10.25</v>
      </c>
      <c r="I218" s="2">
        <v>2.0299999999999999E-2</v>
      </c>
      <c r="J218" s="2">
        <v>2.81E-2</v>
      </c>
      <c r="K218" s="2" t="s">
        <v>1412</v>
      </c>
      <c r="L218" s="2">
        <v>580</v>
      </c>
      <c r="M218" s="2" t="s">
        <v>1426</v>
      </c>
      <c r="N218" s="2" t="s">
        <v>1738</v>
      </c>
      <c r="O218" s="8"/>
      <c r="P218" s="2">
        <v>84</v>
      </c>
      <c r="Q218" s="12">
        <v>1.44</v>
      </c>
    </row>
    <row r="219" spans="1:17" hidden="1">
      <c r="A219" s="11" t="s">
        <v>1827</v>
      </c>
      <c r="B219" s="9" t="s">
        <v>696</v>
      </c>
      <c r="C219" s="9" t="s">
        <v>35</v>
      </c>
      <c r="D219" s="3" t="s">
        <v>1360</v>
      </c>
      <c r="E219" s="9" t="s">
        <v>1389</v>
      </c>
      <c r="F219" s="9" t="s">
        <v>1375</v>
      </c>
      <c r="G219" s="3">
        <v>74.959999999999994</v>
      </c>
      <c r="H219" s="3"/>
      <c r="I219" s="3">
        <v>1.3683000000000001</v>
      </c>
      <c r="J219" s="3"/>
      <c r="K219" s="3" t="s">
        <v>1385</v>
      </c>
      <c r="L219" s="3">
        <v>677</v>
      </c>
      <c r="M219" s="3" t="s">
        <v>1386</v>
      </c>
      <c r="N219" s="3" t="s">
        <v>75</v>
      </c>
      <c r="O219" s="9"/>
      <c r="P219" s="3">
        <v>48</v>
      </c>
      <c r="Q219" s="13">
        <v>0</v>
      </c>
    </row>
    <row r="220" spans="1:17" hidden="1">
      <c r="A220" s="10" t="s">
        <v>1828</v>
      </c>
      <c r="B220" s="8" t="s">
        <v>1075</v>
      </c>
      <c r="C220" s="8" t="s">
        <v>28</v>
      </c>
      <c r="D220" s="2" t="s">
        <v>10</v>
      </c>
      <c r="E220" s="8" t="s">
        <v>1389</v>
      </c>
      <c r="F220" s="8" t="s">
        <v>1390</v>
      </c>
      <c r="G220" s="2">
        <v>20.7</v>
      </c>
      <c r="H220" s="2">
        <v>14.82</v>
      </c>
      <c r="I220" s="2">
        <v>0.186</v>
      </c>
      <c r="J220" s="2">
        <v>0.33169999999999999</v>
      </c>
      <c r="K220" s="2" t="s">
        <v>1376</v>
      </c>
      <c r="L220" s="2">
        <v>745</v>
      </c>
      <c r="M220" s="2" t="s">
        <v>1403</v>
      </c>
      <c r="N220" s="2" t="s">
        <v>1829</v>
      </c>
      <c r="O220" s="8" t="s">
        <v>457</v>
      </c>
      <c r="P220" s="2">
        <v>120</v>
      </c>
      <c r="Q220" s="12">
        <v>14.07</v>
      </c>
    </row>
    <row r="221" spans="1:17" hidden="1">
      <c r="A221" s="11" t="s">
        <v>1830</v>
      </c>
      <c r="B221" s="9" t="s">
        <v>1118</v>
      </c>
      <c r="C221" s="9" t="s">
        <v>32</v>
      </c>
      <c r="D221" s="3" t="s">
        <v>23</v>
      </c>
      <c r="E221" s="9" t="s">
        <v>1374</v>
      </c>
      <c r="F221" s="9" t="s">
        <v>1390</v>
      </c>
      <c r="G221" s="3">
        <v>84.46</v>
      </c>
      <c r="H221" s="3">
        <v>8.7100000000000009</v>
      </c>
      <c r="I221" s="3">
        <v>0.55900000000000005</v>
      </c>
      <c r="J221" s="3">
        <v>7.3747999999999996</v>
      </c>
      <c r="K221" s="3" t="s">
        <v>1395</v>
      </c>
      <c r="L221" s="3">
        <v>607</v>
      </c>
      <c r="M221" s="3" t="s">
        <v>1386</v>
      </c>
      <c r="N221" s="3" t="s">
        <v>1831</v>
      </c>
      <c r="O221" s="9"/>
      <c r="P221" s="3">
        <v>12</v>
      </c>
      <c r="Q221" s="13">
        <v>44.34</v>
      </c>
    </row>
    <row r="222" spans="1:17" hidden="1">
      <c r="A222" s="10" t="s">
        <v>1832</v>
      </c>
      <c r="B222" s="8" t="s">
        <v>1001</v>
      </c>
      <c r="C222" s="8" t="s">
        <v>28</v>
      </c>
      <c r="D222" s="2" t="s">
        <v>44</v>
      </c>
      <c r="E222" s="8" t="s">
        <v>1411</v>
      </c>
      <c r="F222" s="8" t="s">
        <v>1390</v>
      </c>
      <c r="G222" s="2">
        <v>1.79</v>
      </c>
      <c r="H222" s="2">
        <v>10.6</v>
      </c>
      <c r="I222" s="2">
        <v>1.12E-2</v>
      </c>
      <c r="J222" s="2">
        <v>2.4299999999999999E-2</v>
      </c>
      <c r="K222" s="2" t="s">
        <v>1395</v>
      </c>
      <c r="L222" s="2">
        <v>852</v>
      </c>
      <c r="M222" s="2" t="s">
        <v>1403</v>
      </c>
      <c r="N222" s="2" t="s">
        <v>1612</v>
      </c>
      <c r="O222" s="8" t="s">
        <v>1833</v>
      </c>
      <c r="P222" s="2">
        <v>120</v>
      </c>
      <c r="Q222" s="12">
        <v>0.96</v>
      </c>
    </row>
    <row r="223" spans="1:17">
      <c r="A223" s="11" t="s">
        <v>1834</v>
      </c>
      <c r="B223" s="9" t="s">
        <v>1222</v>
      </c>
      <c r="C223" s="9" t="s">
        <v>24</v>
      </c>
      <c r="D223" s="3" t="s">
        <v>1360</v>
      </c>
      <c r="E223" s="9" t="s">
        <v>1374</v>
      </c>
      <c r="F223" s="9" t="s">
        <v>1375</v>
      </c>
      <c r="G223" s="3">
        <v>20.64</v>
      </c>
      <c r="H223" s="3">
        <v>16.41</v>
      </c>
      <c r="I223" s="3">
        <v>0.32029999999999997</v>
      </c>
      <c r="J223" s="3">
        <v>0.29349999999999998</v>
      </c>
      <c r="K223" s="3" t="s">
        <v>1358</v>
      </c>
      <c r="L223" s="3">
        <v>874</v>
      </c>
      <c r="M223" s="3" t="s">
        <v>1386</v>
      </c>
      <c r="N223" s="3" t="s">
        <v>1835</v>
      </c>
      <c r="O223" s="9"/>
      <c r="P223" s="3">
        <v>240</v>
      </c>
      <c r="Q223" s="13">
        <v>19.48</v>
      </c>
    </row>
    <row r="224" spans="1:17" hidden="1">
      <c r="A224" s="10" t="s">
        <v>1836</v>
      </c>
      <c r="B224" s="8" t="s">
        <v>411</v>
      </c>
      <c r="C224" s="8" t="s">
        <v>12</v>
      </c>
      <c r="D224" s="2" t="s">
        <v>1360</v>
      </c>
      <c r="E224" s="8" t="s">
        <v>1400</v>
      </c>
      <c r="F224" s="8" t="s">
        <v>1384</v>
      </c>
      <c r="G224" s="2">
        <v>28.11</v>
      </c>
      <c r="H224" s="2">
        <v>9.11</v>
      </c>
      <c r="I224" s="2">
        <v>0.14799999999999999</v>
      </c>
      <c r="J224" s="2">
        <v>0.70099999999999996</v>
      </c>
      <c r="K224" s="2" t="s">
        <v>1385</v>
      </c>
      <c r="L224" s="2">
        <v>855</v>
      </c>
      <c r="M224" s="2" t="s">
        <v>1396</v>
      </c>
      <c r="N224" s="2" t="s">
        <v>1837</v>
      </c>
      <c r="O224" s="8" t="s">
        <v>1838</v>
      </c>
      <c r="P224" s="2">
        <v>48</v>
      </c>
      <c r="Q224" s="12">
        <v>0</v>
      </c>
    </row>
    <row r="225" spans="1:17" hidden="1">
      <c r="A225" s="11" t="s">
        <v>1839</v>
      </c>
      <c r="B225" s="9" t="s">
        <v>414</v>
      </c>
      <c r="C225" s="9" t="s">
        <v>20</v>
      </c>
      <c r="D225" s="3" t="s">
        <v>31</v>
      </c>
      <c r="E225" s="9" t="s">
        <v>1400</v>
      </c>
      <c r="F225" s="9" t="s">
        <v>1375</v>
      </c>
      <c r="G225" s="3">
        <v>7.07</v>
      </c>
      <c r="H225" s="3">
        <v>8.07</v>
      </c>
      <c r="I225" s="3">
        <v>4.7E-2</v>
      </c>
      <c r="J225" s="3">
        <v>0.1104</v>
      </c>
      <c r="K225" s="3" t="s">
        <v>1412</v>
      </c>
      <c r="L225" s="3">
        <v>777</v>
      </c>
      <c r="M225" s="3" t="s">
        <v>1426</v>
      </c>
      <c r="N225" s="3" t="s">
        <v>1006</v>
      </c>
      <c r="O225" s="9"/>
      <c r="P225" s="3">
        <v>84</v>
      </c>
      <c r="Q225" s="13">
        <v>2.19</v>
      </c>
    </row>
    <row r="226" spans="1:17" hidden="1">
      <c r="A226" s="10" t="s">
        <v>1840</v>
      </c>
      <c r="B226" s="8" t="s">
        <v>55</v>
      </c>
      <c r="C226" s="8" t="s">
        <v>7</v>
      </c>
      <c r="D226" s="2" t="s">
        <v>31</v>
      </c>
      <c r="E226" s="8" t="s">
        <v>1389</v>
      </c>
      <c r="F226" s="8" t="s">
        <v>1375</v>
      </c>
      <c r="G226" s="2">
        <v>47.73</v>
      </c>
      <c r="H226" s="2">
        <v>8.61</v>
      </c>
      <c r="I226" s="2">
        <v>0.371</v>
      </c>
      <c r="J226" s="2">
        <v>0.47310000000000002</v>
      </c>
      <c r="K226" s="2" t="s">
        <v>1412</v>
      </c>
      <c r="L226" s="2">
        <v>585</v>
      </c>
      <c r="M226" s="2" t="s">
        <v>1426</v>
      </c>
      <c r="N226" s="2" t="s">
        <v>1841</v>
      </c>
      <c r="O226" s="8"/>
      <c r="P226" s="2">
        <v>180</v>
      </c>
      <c r="Q226" s="12">
        <v>9.3000000000000007</v>
      </c>
    </row>
    <row r="227" spans="1:17" hidden="1">
      <c r="A227" s="11" t="s">
        <v>1842</v>
      </c>
      <c r="B227" s="9" t="s">
        <v>1108</v>
      </c>
      <c r="C227" s="9" t="s">
        <v>16</v>
      </c>
      <c r="D227" s="3" t="s">
        <v>31</v>
      </c>
      <c r="E227" s="9" t="s">
        <v>1408</v>
      </c>
      <c r="F227" s="9" t="s">
        <v>1390</v>
      </c>
      <c r="G227" s="3">
        <v>81.19</v>
      </c>
      <c r="H227" s="3">
        <v>13.98</v>
      </c>
      <c r="I227" s="3">
        <v>1.1424000000000001</v>
      </c>
      <c r="J227" s="3">
        <v>2.2178</v>
      </c>
      <c r="K227" s="3" t="s">
        <v>1412</v>
      </c>
      <c r="L227" s="3">
        <v>714</v>
      </c>
      <c r="M227" s="3" t="s">
        <v>1386</v>
      </c>
      <c r="N227" s="3" t="s">
        <v>1537</v>
      </c>
      <c r="O227" s="9"/>
      <c r="P227" s="3">
        <v>48</v>
      </c>
      <c r="Q227" s="13">
        <v>14.14</v>
      </c>
    </row>
    <row r="228" spans="1:17">
      <c r="A228" s="10" t="s">
        <v>1843</v>
      </c>
      <c r="B228" s="8" t="s">
        <v>909</v>
      </c>
      <c r="C228" s="8" t="s">
        <v>12</v>
      </c>
      <c r="D228" s="2" t="s">
        <v>10</v>
      </c>
      <c r="E228" s="8" t="s">
        <v>1411</v>
      </c>
      <c r="F228" s="8" t="s">
        <v>1390</v>
      </c>
      <c r="G228" s="2">
        <v>81.92</v>
      </c>
      <c r="H228" s="2">
        <v>12.4</v>
      </c>
      <c r="I228" s="2">
        <v>0.53080000000000005</v>
      </c>
      <c r="J228" s="2">
        <v>0.92500000000000004</v>
      </c>
      <c r="K228" s="2" t="s">
        <v>1358</v>
      </c>
      <c r="L228" s="2">
        <v>698</v>
      </c>
      <c r="M228" s="2" t="s">
        <v>1426</v>
      </c>
      <c r="N228" s="2" t="s">
        <v>1668</v>
      </c>
      <c r="O228" s="8"/>
      <c r="P228" s="2">
        <v>240</v>
      </c>
      <c r="Q228" s="12">
        <v>58.7</v>
      </c>
    </row>
    <row r="229" spans="1:17" hidden="1">
      <c r="A229" s="11" t="s">
        <v>1844</v>
      </c>
      <c r="B229" s="9" t="s">
        <v>1053</v>
      </c>
      <c r="C229" s="9" t="s">
        <v>16</v>
      </c>
      <c r="D229" s="3" t="s">
        <v>10</v>
      </c>
      <c r="E229" s="9" t="s">
        <v>1389</v>
      </c>
      <c r="F229" s="9" t="s">
        <v>1384</v>
      </c>
      <c r="G229" s="3">
        <v>42.4</v>
      </c>
      <c r="H229" s="3">
        <v>17.309999999999999</v>
      </c>
      <c r="I229" s="3">
        <v>0.69489999999999996</v>
      </c>
      <c r="J229" s="3">
        <v>0.63190000000000002</v>
      </c>
      <c r="K229" s="3" t="s">
        <v>1412</v>
      </c>
      <c r="L229" s="3">
        <v>596</v>
      </c>
      <c r="M229" s="3" t="s">
        <v>1426</v>
      </c>
      <c r="N229" s="3" t="s">
        <v>1820</v>
      </c>
      <c r="O229" s="9"/>
      <c r="P229" s="3">
        <v>240</v>
      </c>
      <c r="Q229" s="13">
        <v>26.94</v>
      </c>
    </row>
    <row r="230" spans="1:17" hidden="1">
      <c r="A230" s="10" t="s">
        <v>1845</v>
      </c>
      <c r="B230" s="8" t="s">
        <v>753</v>
      </c>
      <c r="C230" s="8" t="s">
        <v>32</v>
      </c>
      <c r="D230" s="2" t="s">
        <v>23</v>
      </c>
      <c r="E230" s="8" t="s">
        <v>1411</v>
      </c>
      <c r="F230" s="8" t="s">
        <v>1384</v>
      </c>
      <c r="G230" s="2">
        <v>17.53</v>
      </c>
      <c r="H230" s="2">
        <v>18.14</v>
      </c>
      <c r="I230" s="2">
        <v>0.1638</v>
      </c>
      <c r="J230" s="2">
        <v>1.6083000000000001</v>
      </c>
      <c r="K230" s="2" t="s">
        <v>1395</v>
      </c>
      <c r="L230" s="2">
        <v>669</v>
      </c>
      <c r="M230" s="2" t="s">
        <v>1381</v>
      </c>
      <c r="N230" s="2" t="s">
        <v>1846</v>
      </c>
      <c r="O230" s="8"/>
      <c r="P230" s="2">
        <v>12</v>
      </c>
      <c r="Q230" s="12">
        <v>9.1300000000000008</v>
      </c>
    </row>
    <row r="231" spans="1:17" hidden="1">
      <c r="A231" s="11" t="s">
        <v>1847</v>
      </c>
      <c r="B231" s="9" t="s">
        <v>190</v>
      </c>
      <c r="C231" s="9" t="s">
        <v>16</v>
      </c>
      <c r="D231" s="3" t="s">
        <v>44</v>
      </c>
      <c r="E231" s="9" t="s">
        <v>1411</v>
      </c>
      <c r="F231" s="9" t="s">
        <v>1375</v>
      </c>
      <c r="G231" s="3">
        <v>56.69</v>
      </c>
      <c r="H231" s="3">
        <v>14.18</v>
      </c>
      <c r="I231" s="3">
        <v>0.45939999999999998</v>
      </c>
      <c r="J231" s="3">
        <v>5.0948000000000002</v>
      </c>
      <c r="K231" s="3" t="s">
        <v>1395</v>
      </c>
      <c r="L231" s="3">
        <v>721</v>
      </c>
      <c r="M231" s="3" t="s">
        <v>1403</v>
      </c>
      <c r="N231" s="3" t="s">
        <v>1848</v>
      </c>
      <c r="O231" s="9" t="s">
        <v>83</v>
      </c>
      <c r="P231" s="3">
        <v>12</v>
      </c>
      <c r="Q231" s="13">
        <v>39.24</v>
      </c>
    </row>
    <row r="232" spans="1:17" hidden="1">
      <c r="A232" s="10" t="s">
        <v>1849</v>
      </c>
      <c r="B232" s="8" t="s">
        <v>718</v>
      </c>
      <c r="C232" s="8" t="s">
        <v>38</v>
      </c>
      <c r="D232" s="2" t="s">
        <v>23</v>
      </c>
      <c r="E232" s="8" t="s">
        <v>1408</v>
      </c>
      <c r="F232" s="8" t="s">
        <v>1375</v>
      </c>
      <c r="G232" s="2">
        <v>85.4</v>
      </c>
      <c r="H232" s="2">
        <v>10.45</v>
      </c>
      <c r="I232" s="2">
        <v>0.5796</v>
      </c>
      <c r="J232" s="2">
        <v>2.1844999999999999</v>
      </c>
      <c r="K232" s="2" t="s">
        <v>1385</v>
      </c>
      <c r="L232" s="2">
        <v>769</v>
      </c>
      <c r="M232" s="2" t="s">
        <v>1403</v>
      </c>
      <c r="N232" s="2" t="s">
        <v>1230</v>
      </c>
      <c r="O232" s="8" t="s">
        <v>1850</v>
      </c>
      <c r="P232" s="2">
        <v>48</v>
      </c>
      <c r="Q232" s="12">
        <v>0</v>
      </c>
    </row>
    <row r="233" spans="1:17" hidden="1">
      <c r="A233" s="11" t="s">
        <v>1851</v>
      </c>
      <c r="B233" s="9" t="s">
        <v>1244</v>
      </c>
      <c r="C233" s="9" t="s">
        <v>24</v>
      </c>
      <c r="D233" s="3" t="s">
        <v>1360</v>
      </c>
      <c r="E233" s="9" t="s">
        <v>1408</v>
      </c>
      <c r="F233" s="9" t="s">
        <v>1384</v>
      </c>
      <c r="G233" s="3">
        <v>64.599999999999994</v>
      </c>
      <c r="H233" s="3">
        <v>16.559999999999999</v>
      </c>
      <c r="I233" s="3">
        <v>0.84099999999999997</v>
      </c>
      <c r="J233" s="3">
        <v>5.8783000000000003</v>
      </c>
      <c r="K233" s="3" t="s">
        <v>1412</v>
      </c>
      <c r="L233" s="3">
        <v>873</v>
      </c>
      <c r="M233" s="3" t="s">
        <v>1403</v>
      </c>
      <c r="N233" s="3" t="s">
        <v>1675</v>
      </c>
      <c r="O233" s="9" t="s">
        <v>1852</v>
      </c>
      <c r="P233" s="3">
        <v>12</v>
      </c>
      <c r="Q233" s="13">
        <v>11.03</v>
      </c>
    </row>
    <row r="234" spans="1:17" hidden="1">
      <c r="A234" s="10" t="s">
        <v>1853</v>
      </c>
      <c r="B234" s="8" t="s">
        <v>1053</v>
      </c>
      <c r="C234" s="8" t="s">
        <v>16</v>
      </c>
      <c r="D234" s="2" t="s">
        <v>44</v>
      </c>
      <c r="E234" s="8" t="s">
        <v>1411</v>
      </c>
      <c r="F234" s="8" t="s">
        <v>1375</v>
      </c>
      <c r="G234" s="2">
        <v>33.14</v>
      </c>
      <c r="H234" s="2">
        <v>16.48</v>
      </c>
      <c r="I234" s="2">
        <v>0.57530000000000003</v>
      </c>
      <c r="J234" s="2">
        <v>0.94740000000000002</v>
      </c>
      <c r="K234" s="2" t="s">
        <v>1412</v>
      </c>
      <c r="L234" s="2">
        <v>596</v>
      </c>
      <c r="M234" s="2" t="s">
        <v>1386</v>
      </c>
      <c r="N234" s="2" t="s">
        <v>1191</v>
      </c>
      <c r="O234" s="8"/>
      <c r="P234" s="2">
        <v>48</v>
      </c>
      <c r="Q234" s="12">
        <v>30.68</v>
      </c>
    </row>
    <row r="235" spans="1:17" hidden="1">
      <c r="A235" s="11" t="s">
        <v>1854</v>
      </c>
      <c r="B235" s="9" t="s">
        <v>1116</v>
      </c>
      <c r="C235" s="9" t="s">
        <v>41</v>
      </c>
      <c r="D235" s="3" t="s">
        <v>10</v>
      </c>
      <c r="E235" s="9" t="s">
        <v>1374</v>
      </c>
      <c r="F235" s="9" t="s">
        <v>1390</v>
      </c>
      <c r="G235" s="3">
        <v>69.12</v>
      </c>
      <c r="H235" s="3">
        <v>10.33</v>
      </c>
      <c r="I235" s="3">
        <v>0.99490000000000001</v>
      </c>
      <c r="J235" s="3">
        <v>0.68220000000000003</v>
      </c>
      <c r="K235" s="3" t="s">
        <v>1395</v>
      </c>
      <c r="L235" s="3">
        <v>631</v>
      </c>
      <c r="M235" s="3" t="s">
        <v>1377</v>
      </c>
      <c r="N235" s="3" t="s">
        <v>1855</v>
      </c>
      <c r="O235" s="9" t="s">
        <v>1856</v>
      </c>
      <c r="P235" s="3">
        <v>240</v>
      </c>
      <c r="Q235" s="13">
        <v>22.7</v>
      </c>
    </row>
    <row r="236" spans="1:17" hidden="1">
      <c r="A236" s="10" t="s">
        <v>1857</v>
      </c>
      <c r="B236" s="8" t="s">
        <v>1087</v>
      </c>
      <c r="C236" s="8" t="s">
        <v>32</v>
      </c>
      <c r="D236" s="2" t="s">
        <v>1360</v>
      </c>
      <c r="E236" s="8" t="s">
        <v>1400</v>
      </c>
      <c r="F236" s="8" t="s">
        <v>1384</v>
      </c>
      <c r="G236" s="2">
        <v>73.25</v>
      </c>
      <c r="H236" s="2">
        <v>9.1300000000000008</v>
      </c>
      <c r="I236" s="2">
        <v>0.89259999999999995</v>
      </c>
      <c r="J236" s="2">
        <v>0.74860000000000004</v>
      </c>
      <c r="K236" s="2" t="s">
        <v>1395</v>
      </c>
      <c r="L236" s="2">
        <v>686</v>
      </c>
      <c r="M236" s="2" t="s">
        <v>1377</v>
      </c>
      <c r="N236" s="2" t="s">
        <v>831</v>
      </c>
      <c r="O236" s="8" t="s">
        <v>1576</v>
      </c>
      <c r="P236" s="2">
        <v>180</v>
      </c>
      <c r="Q236" s="12">
        <v>61.02</v>
      </c>
    </row>
    <row r="237" spans="1:17" hidden="1">
      <c r="A237" s="11" t="s">
        <v>1858</v>
      </c>
      <c r="B237" s="9" t="s">
        <v>1062</v>
      </c>
      <c r="C237" s="9" t="s">
        <v>16</v>
      </c>
      <c r="D237" s="3" t="s">
        <v>31</v>
      </c>
      <c r="E237" s="9" t="s">
        <v>1380</v>
      </c>
      <c r="F237" s="9" t="s">
        <v>1375</v>
      </c>
      <c r="G237" s="3">
        <v>17.13</v>
      </c>
      <c r="H237" s="3">
        <v>11.84</v>
      </c>
      <c r="I237" s="3">
        <v>0.24179999999999999</v>
      </c>
      <c r="J237" s="3">
        <v>0.80510000000000004</v>
      </c>
      <c r="K237" s="3" t="s">
        <v>1395</v>
      </c>
      <c r="L237" s="3">
        <v>725</v>
      </c>
      <c r="M237" s="3" t="s">
        <v>1396</v>
      </c>
      <c r="N237" s="3" t="s">
        <v>1859</v>
      </c>
      <c r="O237" s="9" t="s">
        <v>1738</v>
      </c>
      <c r="P237" s="3">
        <v>24</v>
      </c>
      <c r="Q237" s="13">
        <v>8.34</v>
      </c>
    </row>
    <row r="238" spans="1:17" hidden="1">
      <c r="A238" s="10" t="s">
        <v>1860</v>
      </c>
      <c r="B238" s="8" t="s">
        <v>1056</v>
      </c>
      <c r="C238" s="8" t="s">
        <v>38</v>
      </c>
      <c r="D238" s="2" t="s">
        <v>1360</v>
      </c>
      <c r="E238" s="8" t="s">
        <v>1374</v>
      </c>
      <c r="F238" s="8" t="s">
        <v>1384</v>
      </c>
      <c r="G238" s="2">
        <v>60.73</v>
      </c>
      <c r="H238" s="2">
        <v>7.73</v>
      </c>
      <c r="I238" s="2">
        <v>1.0566</v>
      </c>
      <c r="J238" s="2">
        <v>5.2751999999999999</v>
      </c>
      <c r="K238" s="2" t="s">
        <v>1395</v>
      </c>
      <c r="L238" s="2">
        <v>758</v>
      </c>
      <c r="M238" s="2" t="s">
        <v>1386</v>
      </c>
      <c r="N238" s="2" t="s">
        <v>158</v>
      </c>
      <c r="O238" s="8"/>
      <c r="P238" s="2">
        <v>12</v>
      </c>
      <c r="Q238" s="12">
        <v>19.89</v>
      </c>
    </row>
    <row r="239" spans="1:17" hidden="1">
      <c r="A239" s="11" t="s">
        <v>1861</v>
      </c>
      <c r="B239" s="9" t="s">
        <v>1134</v>
      </c>
      <c r="C239" s="9" t="s">
        <v>7</v>
      </c>
      <c r="D239" s="3" t="s">
        <v>10</v>
      </c>
      <c r="E239" s="9" t="s">
        <v>1411</v>
      </c>
      <c r="F239" s="9" t="s">
        <v>1390</v>
      </c>
      <c r="G239" s="3">
        <v>82.01</v>
      </c>
      <c r="H239" s="3">
        <v>8.43</v>
      </c>
      <c r="I239" s="3">
        <v>0.58130000000000004</v>
      </c>
      <c r="J239" s="3">
        <v>0.80420000000000003</v>
      </c>
      <c r="K239" s="3" t="s">
        <v>1395</v>
      </c>
      <c r="L239" s="3">
        <v>559</v>
      </c>
      <c r="M239" s="3" t="s">
        <v>1426</v>
      </c>
      <c r="N239" s="3" t="s">
        <v>1862</v>
      </c>
      <c r="O239" s="9"/>
      <c r="P239" s="3">
        <v>180</v>
      </c>
      <c r="Q239" s="13">
        <v>41.58</v>
      </c>
    </row>
    <row r="240" spans="1:17" hidden="1">
      <c r="A240" s="10" t="s">
        <v>1863</v>
      </c>
      <c r="B240" s="8" t="s">
        <v>464</v>
      </c>
      <c r="C240" s="8" t="s">
        <v>38</v>
      </c>
      <c r="D240" s="2" t="s">
        <v>10</v>
      </c>
      <c r="E240" s="8" t="s">
        <v>1380</v>
      </c>
      <c r="F240" s="8" t="s">
        <v>1384</v>
      </c>
      <c r="G240" s="2">
        <v>11.18</v>
      </c>
      <c r="H240" s="2">
        <v>13.13</v>
      </c>
      <c r="I240" s="2">
        <v>0.19620000000000001</v>
      </c>
      <c r="J240" s="2">
        <v>0.37740000000000001</v>
      </c>
      <c r="K240" s="2" t="s">
        <v>1385</v>
      </c>
      <c r="L240" s="2">
        <v>801</v>
      </c>
      <c r="M240" s="2" t="s">
        <v>1386</v>
      </c>
      <c r="N240" s="2" t="s">
        <v>1466</v>
      </c>
      <c r="O240" s="8"/>
      <c r="P240" s="2">
        <v>36</v>
      </c>
      <c r="Q240" s="12">
        <v>0</v>
      </c>
    </row>
    <row r="241" spans="1:17" hidden="1">
      <c r="A241" s="11" t="s">
        <v>1864</v>
      </c>
      <c r="B241" s="9" t="s">
        <v>582</v>
      </c>
      <c r="C241" s="9" t="s">
        <v>24</v>
      </c>
      <c r="D241" s="3" t="s">
        <v>1360</v>
      </c>
      <c r="E241" s="9" t="s">
        <v>1374</v>
      </c>
      <c r="F241" s="9" t="s">
        <v>1375</v>
      </c>
      <c r="G241" s="3">
        <v>68.989999999999995</v>
      </c>
      <c r="H241" s="3">
        <v>17.420000000000002</v>
      </c>
      <c r="I241" s="3">
        <v>0.85389999999999999</v>
      </c>
      <c r="J241" s="3">
        <v>3.4249999999999998</v>
      </c>
      <c r="K241" s="3" t="s">
        <v>1395</v>
      </c>
      <c r="L241" s="3">
        <v>742</v>
      </c>
      <c r="M241" s="3" t="s">
        <v>1396</v>
      </c>
      <c r="N241" s="3" t="s">
        <v>1243</v>
      </c>
      <c r="O241" s="9" t="s">
        <v>75</v>
      </c>
      <c r="P241" s="3">
        <v>24</v>
      </c>
      <c r="Q241" s="13">
        <v>11.37</v>
      </c>
    </row>
    <row r="242" spans="1:17" hidden="1">
      <c r="A242" s="10" t="s">
        <v>1865</v>
      </c>
      <c r="B242" s="8" t="s">
        <v>1295</v>
      </c>
      <c r="C242" s="8" t="s">
        <v>12</v>
      </c>
      <c r="D242" s="2" t="s">
        <v>10</v>
      </c>
      <c r="E242" s="8" t="s">
        <v>1411</v>
      </c>
      <c r="F242" s="8" t="s">
        <v>1384</v>
      </c>
      <c r="G242" s="2">
        <v>18.63</v>
      </c>
      <c r="H242" s="2">
        <v>14.1</v>
      </c>
      <c r="I242" s="2">
        <v>0.28299999999999997</v>
      </c>
      <c r="J242" s="2">
        <v>0.63759999999999994</v>
      </c>
      <c r="K242" s="2" t="s">
        <v>1412</v>
      </c>
      <c r="L242" s="2">
        <v>897</v>
      </c>
      <c r="M242" s="2" t="s">
        <v>1403</v>
      </c>
      <c r="N242" s="2" t="s">
        <v>1866</v>
      </c>
      <c r="O242" s="8" t="s">
        <v>1867</v>
      </c>
      <c r="P242" s="2">
        <v>36</v>
      </c>
      <c r="Q242" s="12">
        <v>15.73</v>
      </c>
    </row>
    <row r="243" spans="1:17" hidden="1">
      <c r="A243" s="11" t="s">
        <v>1868</v>
      </c>
      <c r="B243" s="9" t="s">
        <v>602</v>
      </c>
      <c r="C243" s="9" t="s">
        <v>24</v>
      </c>
      <c r="D243" s="3" t="s">
        <v>10</v>
      </c>
      <c r="E243" s="9" t="s">
        <v>1380</v>
      </c>
      <c r="F243" s="9" t="s">
        <v>1384</v>
      </c>
      <c r="G243" s="3">
        <v>78</v>
      </c>
      <c r="H243" s="3">
        <v>9.1300000000000008</v>
      </c>
      <c r="I243" s="3">
        <v>0.91259999999999997</v>
      </c>
      <c r="J243" s="3">
        <v>0.79720000000000002</v>
      </c>
      <c r="K243" s="3" t="s">
        <v>1385</v>
      </c>
      <c r="L243" s="3">
        <v>580</v>
      </c>
      <c r="M243" s="3" t="s">
        <v>1396</v>
      </c>
      <c r="N243" s="3" t="s">
        <v>1455</v>
      </c>
      <c r="O243" s="9" t="s">
        <v>1869</v>
      </c>
      <c r="P243" s="3">
        <v>180</v>
      </c>
      <c r="Q243" s="13">
        <v>0</v>
      </c>
    </row>
    <row r="244" spans="1:17" hidden="1">
      <c r="A244" s="10" t="s">
        <v>1870</v>
      </c>
      <c r="B244" s="8" t="s">
        <v>265</v>
      </c>
      <c r="C244" s="8" t="s">
        <v>16</v>
      </c>
      <c r="D244" s="2" t="s">
        <v>44</v>
      </c>
      <c r="E244" s="8" t="s">
        <v>1408</v>
      </c>
      <c r="F244" s="8" t="s">
        <v>1375</v>
      </c>
      <c r="G244" s="2">
        <v>49.93</v>
      </c>
      <c r="H244" s="2">
        <v>18.2</v>
      </c>
      <c r="I244" s="2">
        <v>0.70030000000000003</v>
      </c>
      <c r="J244" s="2">
        <v>1.0552999999999999</v>
      </c>
      <c r="K244" s="2" t="s">
        <v>1395</v>
      </c>
      <c r="L244" s="2">
        <v>755</v>
      </c>
      <c r="M244" s="2" t="s">
        <v>1381</v>
      </c>
      <c r="N244" s="2" t="s">
        <v>1871</v>
      </c>
      <c r="O244" s="8"/>
      <c r="P244" s="2">
        <v>84</v>
      </c>
      <c r="Q244" s="12">
        <v>21.26</v>
      </c>
    </row>
    <row r="245" spans="1:17" hidden="1">
      <c r="A245" s="11" t="s">
        <v>1872</v>
      </c>
      <c r="B245" s="9" t="s">
        <v>766</v>
      </c>
      <c r="C245" s="9" t="s">
        <v>38</v>
      </c>
      <c r="D245" s="3" t="s">
        <v>23</v>
      </c>
      <c r="E245" s="9" t="s">
        <v>1389</v>
      </c>
      <c r="F245" s="9" t="s">
        <v>1375</v>
      </c>
      <c r="G245" s="3"/>
      <c r="H245" s="3">
        <v>13.3</v>
      </c>
      <c r="I245" s="3">
        <v>0.1545</v>
      </c>
      <c r="J245" s="3">
        <v>0.25030000000000002</v>
      </c>
      <c r="K245" s="3" t="s">
        <v>1385</v>
      </c>
      <c r="L245" s="3">
        <v>858</v>
      </c>
      <c r="M245" s="3" t="s">
        <v>1386</v>
      </c>
      <c r="N245" s="3" t="s">
        <v>1873</v>
      </c>
      <c r="O245" s="9"/>
      <c r="P245" s="3">
        <v>48</v>
      </c>
      <c r="Q245" s="13">
        <v>0</v>
      </c>
    </row>
    <row r="246" spans="1:17" hidden="1">
      <c r="A246" s="10" t="s">
        <v>1874</v>
      </c>
      <c r="B246" s="8" t="s">
        <v>91</v>
      </c>
      <c r="C246" s="8" t="s">
        <v>28</v>
      </c>
      <c r="D246" s="2" t="s">
        <v>23</v>
      </c>
      <c r="E246" s="8" t="s">
        <v>1400</v>
      </c>
      <c r="F246" s="8" t="s">
        <v>1384</v>
      </c>
      <c r="G246" s="2">
        <v>92.17</v>
      </c>
      <c r="H246" s="2">
        <v>11.34</v>
      </c>
      <c r="I246" s="2">
        <v>1.6343000000000001</v>
      </c>
      <c r="J246" s="2">
        <v>3.0324</v>
      </c>
      <c r="K246" s="2" t="s">
        <v>1412</v>
      </c>
      <c r="L246" s="2">
        <v>707</v>
      </c>
      <c r="M246" s="2" t="s">
        <v>1377</v>
      </c>
      <c r="N246" s="2" t="s">
        <v>247</v>
      </c>
      <c r="O246" s="8" t="s">
        <v>1875</v>
      </c>
      <c r="P246" s="2">
        <v>36</v>
      </c>
      <c r="Q246" s="12">
        <v>76.069999999999993</v>
      </c>
    </row>
    <row r="247" spans="1:17" hidden="1">
      <c r="A247" s="11" t="s">
        <v>1876</v>
      </c>
      <c r="B247" s="9" t="s">
        <v>432</v>
      </c>
      <c r="C247" s="9" t="s">
        <v>20</v>
      </c>
      <c r="D247" s="3" t="s">
        <v>1360</v>
      </c>
      <c r="E247" s="9" t="s">
        <v>1380</v>
      </c>
      <c r="F247" s="9" t="s">
        <v>1390</v>
      </c>
      <c r="G247" s="3">
        <v>14.64</v>
      </c>
      <c r="H247" s="3">
        <v>15.24</v>
      </c>
      <c r="I247" s="3">
        <v>0.15609999999999999</v>
      </c>
      <c r="J247" s="3">
        <v>1.323</v>
      </c>
      <c r="K247" s="3" t="s">
        <v>1376</v>
      </c>
      <c r="L247" s="3">
        <v>868</v>
      </c>
      <c r="M247" s="3" t="s">
        <v>1426</v>
      </c>
      <c r="N247" s="3" t="s">
        <v>890</v>
      </c>
      <c r="O247" s="9"/>
      <c r="P247" s="3">
        <v>12</v>
      </c>
      <c r="Q247" s="13">
        <v>10.19</v>
      </c>
    </row>
    <row r="248" spans="1:17" hidden="1">
      <c r="A248" s="10" t="s">
        <v>1877</v>
      </c>
      <c r="B248" s="8" t="s">
        <v>1192</v>
      </c>
      <c r="C248" s="8" t="s">
        <v>41</v>
      </c>
      <c r="D248" s="2" t="s">
        <v>1360</v>
      </c>
      <c r="E248" s="8" t="s">
        <v>1380</v>
      </c>
      <c r="F248" s="8" t="s">
        <v>1384</v>
      </c>
      <c r="G248" s="2">
        <v>37.159999999999997</v>
      </c>
      <c r="H248" s="2">
        <v>8.35</v>
      </c>
      <c r="I248" s="2">
        <v>0.50309999999999999</v>
      </c>
      <c r="J248" s="2">
        <v>0.45779999999999998</v>
      </c>
      <c r="K248" s="2" t="s">
        <v>1395</v>
      </c>
      <c r="L248" s="2">
        <v>821</v>
      </c>
      <c r="M248" s="2" t="s">
        <v>1386</v>
      </c>
      <c r="N248" s="2" t="s">
        <v>1501</v>
      </c>
      <c r="O248" s="8"/>
      <c r="P248" s="2">
        <v>120</v>
      </c>
      <c r="Q248" s="12">
        <v>27.2</v>
      </c>
    </row>
    <row r="249" spans="1:17" hidden="1">
      <c r="A249" s="11" t="s">
        <v>1878</v>
      </c>
      <c r="B249" s="9" t="s">
        <v>510</v>
      </c>
      <c r="C249" s="9" t="s">
        <v>35</v>
      </c>
      <c r="D249" s="3" t="s">
        <v>44</v>
      </c>
      <c r="E249" s="9" t="s">
        <v>1374</v>
      </c>
      <c r="F249" s="9" t="s">
        <v>1375</v>
      </c>
      <c r="G249" s="3">
        <v>44.95</v>
      </c>
      <c r="H249" s="3">
        <v>7.65</v>
      </c>
      <c r="I249" s="3">
        <v>0.29980000000000001</v>
      </c>
      <c r="J249" s="3">
        <v>3.9028999999999998</v>
      </c>
      <c r="K249" s="3" t="s">
        <v>1385</v>
      </c>
      <c r="L249" s="3">
        <v>606</v>
      </c>
      <c r="M249" s="3" t="s">
        <v>1403</v>
      </c>
      <c r="N249" s="3" t="s">
        <v>1879</v>
      </c>
      <c r="O249" s="9" t="s">
        <v>1880</v>
      </c>
      <c r="P249" s="3">
        <v>12</v>
      </c>
      <c r="Q249" s="13">
        <v>0</v>
      </c>
    </row>
    <row r="250" spans="1:17" hidden="1">
      <c r="A250" s="10" t="s">
        <v>1881</v>
      </c>
      <c r="B250" s="8" t="s">
        <v>674</v>
      </c>
      <c r="C250" s="8" t="s">
        <v>35</v>
      </c>
      <c r="D250" s="2" t="s">
        <v>23</v>
      </c>
      <c r="E250" s="8" t="s">
        <v>1374</v>
      </c>
      <c r="F250" s="8" t="s">
        <v>1375</v>
      </c>
      <c r="G250" s="2">
        <v>92</v>
      </c>
      <c r="H250" s="2">
        <v>15.3</v>
      </c>
      <c r="I250" s="2">
        <v>1.0447</v>
      </c>
      <c r="J250" s="2">
        <v>3.2027000000000001</v>
      </c>
      <c r="K250" s="2" t="s">
        <v>1412</v>
      </c>
      <c r="L250" s="2">
        <v>643</v>
      </c>
      <c r="M250" s="2" t="s">
        <v>1396</v>
      </c>
      <c r="N250" s="2" t="s">
        <v>1882</v>
      </c>
      <c r="O250" s="8" t="s">
        <v>1883</v>
      </c>
      <c r="P250" s="2">
        <v>36</v>
      </c>
      <c r="Q250" s="12">
        <v>85.67</v>
      </c>
    </row>
    <row r="251" spans="1:17" hidden="1">
      <c r="A251" s="11" t="s">
        <v>1884</v>
      </c>
      <c r="B251" s="9" t="s">
        <v>928</v>
      </c>
      <c r="C251" s="9" t="s">
        <v>7</v>
      </c>
      <c r="D251" s="3" t="s">
        <v>1360</v>
      </c>
      <c r="E251" s="9" t="s">
        <v>1400</v>
      </c>
      <c r="F251" s="9" t="s">
        <v>1384</v>
      </c>
      <c r="G251" s="3">
        <v>82.43</v>
      </c>
      <c r="H251" s="3">
        <v>14.16</v>
      </c>
      <c r="I251" s="3">
        <v>0.50760000000000005</v>
      </c>
      <c r="J251" s="3">
        <v>1.1066</v>
      </c>
      <c r="K251" s="3" t="s">
        <v>1376</v>
      </c>
      <c r="L251" s="3">
        <v>596</v>
      </c>
      <c r="M251" s="3" t="s">
        <v>1426</v>
      </c>
      <c r="N251" s="3" t="s">
        <v>1055</v>
      </c>
      <c r="O251" s="9"/>
      <c r="P251" s="3">
        <v>180</v>
      </c>
      <c r="Q251" s="13">
        <v>66.2</v>
      </c>
    </row>
    <row r="252" spans="1:17" hidden="1">
      <c r="A252" s="10" t="s">
        <v>1885</v>
      </c>
      <c r="B252" s="8" t="s">
        <v>965</v>
      </c>
      <c r="C252" s="8" t="s">
        <v>32</v>
      </c>
      <c r="D252" s="2" t="s">
        <v>1360</v>
      </c>
      <c r="E252" s="8" t="s">
        <v>1408</v>
      </c>
      <c r="F252" s="8" t="s">
        <v>1384</v>
      </c>
      <c r="G252" s="2">
        <v>11.34</v>
      </c>
      <c r="H252" s="2">
        <v>16.07</v>
      </c>
      <c r="I252" s="2">
        <v>0.1138</v>
      </c>
      <c r="J252" s="2">
        <v>0.32179999999999997</v>
      </c>
      <c r="K252" s="2" t="s">
        <v>1412</v>
      </c>
      <c r="L252" s="2">
        <v>855</v>
      </c>
      <c r="M252" s="2" t="s">
        <v>1386</v>
      </c>
      <c r="N252" s="2" t="s">
        <v>1886</v>
      </c>
      <c r="O252" s="8"/>
      <c r="P252" s="2">
        <v>48</v>
      </c>
      <c r="Q252" s="12">
        <v>1.76</v>
      </c>
    </row>
    <row r="253" spans="1:17" hidden="1">
      <c r="A253" s="11" t="s">
        <v>1887</v>
      </c>
      <c r="B253" s="9" t="s">
        <v>524</v>
      </c>
      <c r="C253" s="9" t="s">
        <v>20</v>
      </c>
      <c r="D253" s="3" t="s">
        <v>23</v>
      </c>
      <c r="E253" s="9" t="s">
        <v>1389</v>
      </c>
      <c r="F253" s="9" t="s">
        <v>1390</v>
      </c>
      <c r="G253" s="3">
        <v>92.99</v>
      </c>
      <c r="H253" s="3">
        <v>8.44</v>
      </c>
      <c r="I253" s="3">
        <v>1.2602</v>
      </c>
      <c r="J253" s="3">
        <v>8.1080000000000005</v>
      </c>
      <c r="K253" s="3"/>
      <c r="L253" s="3">
        <v>656</v>
      </c>
      <c r="M253" s="3" t="s">
        <v>1377</v>
      </c>
      <c r="N253" s="3" t="s">
        <v>1888</v>
      </c>
      <c r="O253" s="9" t="s">
        <v>1800</v>
      </c>
      <c r="P253" s="3">
        <v>12</v>
      </c>
      <c r="Q253" s="13">
        <v>34.159999999999997</v>
      </c>
    </row>
    <row r="254" spans="1:17" hidden="1">
      <c r="A254" s="10" t="s">
        <v>1889</v>
      </c>
      <c r="B254" s="8" t="s">
        <v>586</v>
      </c>
      <c r="C254" s="8" t="s">
        <v>24</v>
      </c>
      <c r="D254" s="2" t="s">
        <v>44</v>
      </c>
      <c r="E254" s="8" t="s">
        <v>1411</v>
      </c>
      <c r="F254" s="8" t="s">
        <v>1384</v>
      </c>
      <c r="G254" s="2">
        <v>32.130000000000003</v>
      </c>
      <c r="H254" s="2">
        <v>11.41</v>
      </c>
      <c r="I254" s="2">
        <v>0.22309999999999999</v>
      </c>
      <c r="J254" s="2">
        <v>1.5036</v>
      </c>
      <c r="K254" s="2"/>
      <c r="L254" s="2">
        <v>687</v>
      </c>
      <c r="M254" s="2" t="s">
        <v>1377</v>
      </c>
      <c r="N254" s="2" t="s">
        <v>1890</v>
      </c>
      <c r="O254" s="8" t="s">
        <v>945</v>
      </c>
      <c r="P254" s="2">
        <v>24</v>
      </c>
      <c r="Q254" s="12">
        <v>16.93</v>
      </c>
    </row>
    <row r="255" spans="1:17" hidden="1">
      <c r="A255" s="11" t="s">
        <v>1891</v>
      </c>
      <c r="B255" s="9" t="s">
        <v>1139</v>
      </c>
      <c r="C255" s="9" t="s">
        <v>32</v>
      </c>
      <c r="D255" s="3" t="s">
        <v>44</v>
      </c>
      <c r="E255" s="9" t="s">
        <v>1411</v>
      </c>
      <c r="F255" s="9" t="s">
        <v>1384</v>
      </c>
      <c r="G255" s="3">
        <v>29.72</v>
      </c>
      <c r="H255" s="3">
        <v>12.59</v>
      </c>
      <c r="I255" s="3">
        <v>0.54320000000000002</v>
      </c>
      <c r="J255" s="3">
        <v>1.4072</v>
      </c>
      <c r="K255" s="3" t="s">
        <v>1395</v>
      </c>
      <c r="L255" s="3">
        <v>653</v>
      </c>
      <c r="M255" s="3" t="s">
        <v>1386</v>
      </c>
      <c r="N255" s="3" t="s">
        <v>581</v>
      </c>
      <c r="O255" s="9"/>
      <c r="P255" s="3">
        <v>24</v>
      </c>
      <c r="Q255" s="13">
        <v>22.39</v>
      </c>
    </row>
    <row r="256" spans="1:17" hidden="1">
      <c r="A256" s="10" t="s">
        <v>1892</v>
      </c>
      <c r="B256" s="8" t="s">
        <v>798</v>
      </c>
      <c r="C256" s="8" t="s">
        <v>41</v>
      </c>
      <c r="D256" s="2" t="s">
        <v>23</v>
      </c>
      <c r="E256" s="8" t="s">
        <v>1408</v>
      </c>
      <c r="F256" s="8" t="s">
        <v>1375</v>
      </c>
      <c r="G256" s="2">
        <v>78.75</v>
      </c>
      <c r="H256" s="2">
        <v>11.46</v>
      </c>
      <c r="I256" s="2">
        <v>1.4048</v>
      </c>
      <c r="J256" s="2">
        <v>1.1053999999999999</v>
      </c>
      <c r="K256" s="2" t="s">
        <v>1385</v>
      </c>
      <c r="L256" s="2">
        <v>704</v>
      </c>
      <c r="M256" s="2" t="s">
        <v>1381</v>
      </c>
      <c r="N256" s="2" t="s">
        <v>115</v>
      </c>
      <c r="O256" s="8"/>
      <c r="P256" s="2">
        <v>120</v>
      </c>
      <c r="Q256" s="12">
        <v>0</v>
      </c>
    </row>
    <row r="257" spans="1:17">
      <c r="A257" s="11" t="s">
        <v>1893</v>
      </c>
      <c r="B257" s="9" t="s">
        <v>915</v>
      </c>
      <c r="C257" s="9" t="s">
        <v>12</v>
      </c>
      <c r="D257" s="3" t="s">
        <v>1360</v>
      </c>
      <c r="E257" s="9" t="s">
        <v>1411</v>
      </c>
      <c r="F257" s="9" t="s">
        <v>1390</v>
      </c>
      <c r="G257" s="3">
        <v>99.45</v>
      </c>
      <c r="H257" s="3">
        <v>7.66</v>
      </c>
      <c r="I257" s="3">
        <v>1.6404000000000001</v>
      </c>
      <c r="J257" s="3">
        <v>2.0003000000000002</v>
      </c>
      <c r="K257" s="3" t="s">
        <v>1358</v>
      </c>
      <c r="L257" s="3">
        <v>765</v>
      </c>
      <c r="M257" s="3" t="s">
        <v>1396</v>
      </c>
      <c r="N257" s="3" t="s">
        <v>1614</v>
      </c>
      <c r="O257" s="9" t="s">
        <v>174</v>
      </c>
      <c r="P257" s="3">
        <v>60</v>
      </c>
      <c r="Q257" s="13">
        <v>48.39</v>
      </c>
    </row>
    <row r="258" spans="1:17" hidden="1">
      <c r="A258" s="10" t="s">
        <v>1894</v>
      </c>
      <c r="B258" s="8" t="s">
        <v>178</v>
      </c>
      <c r="C258" s="8" t="s">
        <v>24</v>
      </c>
      <c r="D258" s="2" t="s">
        <v>23</v>
      </c>
      <c r="E258" s="8" t="s">
        <v>1408</v>
      </c>
      <c r="F258" s="8" t="s">
        <v>1375</v>
      </c>
      <c r="G258" s="2">
        <v>9.83</v>
      </c>
      <c r="H258" s="2">
        <v>15.99</v>
      </c>
      <c r="I258" s="2">
        <v>8.72E-2</v>
      </c>
      <c r="J258" s="2">
        <v>0.14430000000000001</v>
      </c>
      <c r="K258" s="2" t="s">
        <v>1412</v>
      </c>
      <c r="L258" s="2">
        <v>573</v>
      </c>
      <c r="M258" s="2" t="s">
        <v>1377</v>
      </c>
      <c r="N258" s="2" t="s">
        <v>1522</v>
      </c>
      <c r="O258" s="8" t="s">
        <v>1895</v>
      </c>
      <c r="P258" s="2">
        <v>180</v>
      </c>
      <c r="Q258" s="12">
        <v>9.1</v>
      </c>
    </row>
    <row r="259" spans="1:17" hidden="1">
      <c r="A259" s="11" t="s">
        <v>1896</v>
      </c>
      <c r="B259" s="9" t="s">
        <v>492</v>
      </c>
      <c r="C259" s="9" t="s">
        <v>32</v>
      </c>
      <c r="D259" s="3" t="s">
        <v>44</v>
      </c>
      <c r="E259" s="9" t="s">
        <v>1411</v>
      </c>
      <c r="F259" s="9" t="s">
        <v>1390</v>
      </c>
      <c r="G259" s="3">
        <v>13.77</v>
      </c>
      <c r="H259" s="3">
        <v>16.79</v>
      </c>
      <c r="I259" s="3">
        <v>0.26550000000000001</v>
      </c>
      <c r="J259" s="3">
        <v>0.2797</v>
      </c>
      <c r="K259" s="3" t="s">
        <v>1385</v>
      </c>
      <c r="L259" s="3">
        <v>622</v>
      </c>
      <c r="M259" s="3" t="s">
        <v>1381</v>
      </c>
      <c r="N259" s="3" t="s">
        <v>1897</v>
      </c>
      <c r="O259" s="9"/>
      <c r="P259" s="3">
        <v>84</v>
      </c>
      <c r="Q259" s="13">
        <v>0</v>
      </c>
    </row>
    <row r="260" spans="1:17" hidden="1">
      <c r="A260" s="10" t="s">
        <v>1898</v>
      </c>
      <c r="B260" s="8" t="s">
        <v>1236</v>
      </c>
      <c r="C260" s="8" t="s">
        <v>7</v>
      </c>
      <c r="D260" s="2" t="s">
        <v>23</v>
      </c>
      <c r="E260" s="8" t="s">
        <v>1374</v>
      </c>
      <c r="F260" s="8" t="s">
        <v>1384</v>
      </c>
      <c r="G260" s="2">
        <v>74.36</v>
      </c>
      <c r="H260" s="2">
        <v>16.53</v>
      </c>
      <c r="I260" s="2">
        <v>0.38069999999999998</v>
      </c>
      <c r="J260" s="2">
        <v>3.6598000000000002</v>
      </c>
      <c r="K260" s="2" t="s">
        <v>1412</v>
      </c>
      <c r="L260" s="2">
        <v>846</v>
      </c>
      <c r="M260" s="2" t="s">
        <v>1377</v>
      </c>
      <c r="N260" s="2" t="s">
        <v>1833</v>
      </c>
      <c r="O260" s="8" t="s">
        <v>1552</v>
      </c>
      <c r="P260" s="2">
        <v>24</v>
      </c>
      <c r="Q260" s="12">
        <v>32.67</v>
      </c>
    </row>
    <row r="261" spans="1:17" hidden="1">
      <c r="A261" s="11" t="s">
        <v>1899</v>
      </c>
      <c r="B261" s="9" t="s">
        <v>725</v>
      </c>
      <c r="C261" s="9" t="s">
        <v>12</v>
      </c>
      <c r="D261" s="3" t="s">
        <v>31</v>
      </c>
      <c r="E261" s="9" t="s">
        <v>1400</v>
      </c>
      <c r="F261" s="9" t="s">
        <v>1375</v>
      </c>
      <c r="G261" s="3">
        <v>64.61</v>
      </c>
      <c r="H261" s="3">
        <v>12.61</v>
      </c>
      <c r="I261" s="3">
        <v>0.40620000000000001</v>
      </c>
      <c r="J261" s="3">
        <v>3.0598999999999998</v>
      </c>
      <c r="K261" s="3" t="s">
        <v>1376</v>
      </c>
      <c r="L261" s="3">
        <v>841</v>
      </c>
      <c r="M261" s="3" t="s">
        <v>1377</v>
      </c>
      <c r="N261" s="3" t="s">
        <v>1900</v>
      </c>
      <c r="O261" s="9" t="s">
        <v>343</v>
      </c>
      <c r="P261" s="3">
        <v>24</v>
      </c>
      <c r="Q261" s="13">
        <v>24.51</v>
      </c>
    </row>
    <row r="262" spans="1:17" hidden="1">
      <c r="A262" s="10" t="s">
        <v>1901</v>
      </c>
      <c r="B262" s="8" t="s">
        <v>755</v>
      </c>
      <c r="C262" s="8" t="s">
        <v>20</v>
      </c>
      <c r="D262" s="2" t="s">
        <v>44</v>
      </c>
      <c r="E262" s="8" t="s">
        <v>1380</v>
      </c>
      <c r="F262" s="8" t="s">
        <v>1375</v>
      </c>
      <c r="G262" s="2">
        <v>46</v>
      </c>
      <c r="H262" s="2">
        <v>17.93</v>
      </c>
      <c r="I262" s="2">
        <v>0.33040000000000003</v>
      </c>
      <c r="J262" s="2">
        <v>1.3495999999999999</v>
      </c>
      <c r="K262" s="2" t="s">
        <v>1412</v>
      </c>
      <c r="L262" s="2">
        <v>580</v>
      </c>
      <c r="M262" s="2" t="s">
        <v>1403</v>
      </c>
      <c r="N262" s="2" t="s">
        <v>1902</v>
      </c>
      <c r="O262" s="8" t="s">
        <v>1499</v>
      </c>
      <c r="P262" s="2">
        <v>48</v>
      </c>
      <c r="Q262" s="12">
        <v>34.869999999999997</v>
      </c>
    </row>
    <row r="263" spans="1:17" hidden="1">
      <c r="A263" s="11" t="s">
        <v>1903</v>
      </c>
      <c r="B263" s="9" t="s">
        <v>1132</v>
      </c>
      <c r="C263" s="9" t="s">
        <v>32</v>
      </c>
      <c r="D263" s="3" t="s">
        <v>44</v>
      </c>
      <c r="E263" s="9" t="s">
        <v>1389</v>
      </c>
      <c r="F263" s="9" t="s">
        <v>1384</v>
      </c>
      <c r="G263" s="3">
        <v>21.94</v>
      </c>
      <c r="H263" s="3">
        <v>15.84</v>
      </c>
      <c r="I263" s="3">
        <v>0.24890000000000001</v>
      </c>
      <c r="J263" s="3">
        <v>0.53169999999999995</v>
      </c>
      <c r="K263" s="3" t="s">
        <v>1395</v>
      </c>
      <c r="L263" s="3">
        <v>632</v>
      </c>
      <c r="M263" s="3" t="s">
        <v>1396</v>
      </c>
      <c r="N263" s="3" t="s">
        <v>1212</v>
      </c>
      <c r="O263" s="9" t="s">
        <v>1904</v>
      </c>
      <c r="P263" s="3">
        <v>60</v>
      </c>
      <c r="Q263" s="13">
        <v>7.3</v>
      </c>
    </row>
    <row r="264" spans="1:17" hidden="1">
      <c r="A264" s="10" t="s">
        <v>1905</v>
      </c>
      <c r="B264" s="8" t="s">
        <v>714</v>
      </c>
      <c r="C264" s="8" t="s">
        <v>32</v>
      </c>
      <c r="D264" s="2" t="s">
        <v>23</v>
      </c>
      <c r="E264" s="8" t="s">
        <v>1389</v>
      </c>
      <c r="F264" s="8" t="s">
        <v>1390</v>
      </c>
      <c r="G264" s="2">
        <v>89.41</v>
      </c>
      <c r="H264" s="2">
        <v>8.09</v>
      </c>
      <c r="I264" s="2">
        <v>1.6473</v>
      </c>
      <c r="J264" s="2">
        <v>1.089</v>
      </c>
      <c r="K264" s="2" t="s">
        <v>1412</v>
      </c>
      <c r="L264" s="2">
        <v>738</v>
      </c>
      <c r="M264" s="2" t="s">
        <v>1426</v>
      </c>
      <c r="N264" s="2" t="s">
        <v>1753</v>
      </c>
      <c r="O264" s="8"/>
      <c r="P264" s="2">
        <v>120</v>
      </c>
      <c r="Q264" s="12">
        <v>24.03</v>
      </c>
    </row>
    <row r="265" spans="1:17" hidden="1">
      <c r="A265" s="11" t="s">
        <v>1906</v>
      </c>
      <c r="B265" s="9" t="s">
        <v>822</v>
      </c>
      <c r="C265" s="9" t="s">
        <v>16</v>
      </c>
      <c r="D265" s="3" t="s">
        <v>44</v>
      </c>
      <c r="E265" s="9" t="s">
        <v>1408</v>
      </c>
      <c r="F265" s="9" t="s">
        <v>1390</v>
      </c>
      <c r="G265" s="3">
        <v>57.46</v>
      </c>
      <c r="H265" s="3">
        <v>13.67</v>
      </c>
      <c r="I265" s="3">
        <v>1.0576000000000001</v>
      </c>
      <c r="J265" s="3">
        <v>1.5607</v>
      </c>
      <c r="K265" s="3" t="s">
        <v>1385</v>
      </c>
      <c r="L265" s="3">
        <v>748</v>
      </c>
      <c r="M265" s="3" t="s">
        <v>1381</v>
      </c>
      <c r="N265" s="3" t="s">
        <v>1907</v>
      </c>
      <c r="O265" s="9"/>
      <c r="P265" s="3">
        <v>48</v>
      </c>
      <c r="Q265" s="13">
        <v>0</v>
      </c>
    </row>
    <row r="266" spans="1:17" hidden="1">
      <c r="A266" s="10" t="s">
        <v>1908</v>
      </c>
      <c r="B266" s="8" t="s">
        <v>1312</v>
      </c>
      <c r="C266" s="8" t="s">
        <v>28</v>
      </c>
      <c r="D266" s="2" t="s">
        <v>10</v>
      </c>
      <c r="E266" s="8" t="s">
        <v>1389</v>
      </c>
      <c r="F266" s="8" t="s">
        <v>1375</v>
      </c>
      <c r="G266" s="2">
        <v>93.45</v>
      </c>
      <c r="H266" s="2">
        <v>10.98</v>
      </c>
      <c r="I266" s="2">
        <v>1.5774999999999999</v>
      </c>
      <c r="J266" s="2">
        <v>1.2862</v>
      </c>
      <c r="K266" s="2" t="s">
        <v>1412</v>
      </c>
      <c r="L266" s="2">
        <v>872</v>
      </c>
      <c r="M266" s="2" t="s">
        <v>1403</v>
      </c>
      <c r="N266" s="2" t="s">
        <v>872</v>
      </c>
      <c r="O266" s="8" t="s">
        <v>1909</v>
      </c>
      <c r="P266" s="2">
        <v>120</v>
      </c>
      <c r="Q266" s="12">
        <v>84.28</v>
      </c>
    </row>
    <row r="267" spans="1:17" hidden="1">
      <c r="A267" s="11" t="s">
        <v>1910</v>
      </c>
      <c r="B267" s="9" t="s">
        <v>956</v>
      </c>
      <c r="C267" s="9" t="s">
        <v>41</v>
      </c>
      <c r="D267" s="3" t="s">
        <v>10</v>
      </c>
      <c r="E267" s="9" t="s">
        <v>1380</v>
      </c>
      <c r="F267" s="9" t="s">
        <v>1384</v>
      </c>
      <c r="G267" s="3">
        <v>74.83</v>
      </c>
      <c r="H267" s="3">
        <v>15.16</v>
      </c>
      <c r="I267" s="3">
        <v>1.2434000000000001</v>
      </c>
      <c r="J267" s="3">
        <v>1.2145999999999999</v>
      </c>
      <c r="K267" s="3" t="s">
        <v>1395</v>
      </c>
      <c r="L267" s="3">
        <v>837</v>
      </c>
      <c r="M267" s="3" t="s">
        <v>1426</v>
      </c>
      <c r="N267" s="3" t="s">
        <v>647</v>
      </c>
      <c r="O267" s="9"/>
      <c r="P267" s="3">
        <v>120</v>
      </c>
      <c r="Q267" s="13">
        <v>68.06</v>
      </c>
    </row>
    <row r="268" spans="1:17" hidden="1">
      <c r="A268" s="10" t="s">
        <v>1911</v>
      </c>
      <c r="B268" s="8" t="s">
        <v>87</v>
      </c>
      <c r="C268" s="8" t="s">
        <v>28</v>
      </c>
      <c r="D268" s="2" t="s">
        <v>31</v>
      </c>
      <c r="E268" s="8" t="s">
        <v>1380</v>
      </c>
      <c r="F268" s="8" t="s">
        <v>1375</v>
      </c>
      <c r="G268" s="2">
        <v>89.77</v>
      </c>
      <c r="H268" s="2">
        <v>17.05</v>
      </c>
      <c r="I268" s="2">
        <v>1.3905000000000001</v>
      </c>
      <c r="J268" s="2">
        <v>1.3847</v>
      </c>
      <c r="K268" s="2" t="s">
        <v>1376</v>
      </c>
      <c r="L268" s="2">
        <v>861</v>
      </c>
      <c r="M268" s="2" t="s">
        <v>1377</v>
      </c>
      <c r="N268" s="2" t="s">
        <v>1470</v>
      </c>
      <c r="O268" s="8" t="s">
        <v>1701</v>
      </c>
      <c r="P268" s="2">
        <v>180</v>
      </c>
      <c r="Q268" s="12">
        <v>72.17</v>
      </c>
    </row>
    <row r="269" spans="1:17" hidden="1">
      <c r="A269" s="11" t="s">
        <v>1912</v>
      </c>
      <c r="B269" s="9" t="s">
        <v>559</v>
      </c>
      <c r="C269" s="9" t="s">
        <v>12</v>
      </c>
      <c r="D269" s="3" t="s">
        <v>1360</v>
      </c>
      <c r="E269" s="9" t="s">
        <v>1400</v>
      </c>
      <c r="F269" s="9" t="s">
        <v>1375</v>
      </c>
      <c r="G269" s="3">
        <v>37.94</v>
      </c>
      <c r="H269" s="3">
        <v>9.2899999999999991</v>
      </c>
      <c r="I269" s="3">
        <v>0.43780000000000002</v>
      </c>
      <c r="J269" s="3">
        <v>0.79290000000000005</v>
      </c>
      <c r="K269" s="3" t="s">
        <v>1376</v>
      </c>
      <c r="L269" s="3">
        <v>800</v>
      </c>
      <c r="M269" s="3" t="s">
        <v>1381</v>
      </c>
      <c r="N269" s="3" t="s">
        <v>1913</v>
      </c>
      <c r="O269" s="9"/>
      <c r="P269" s="3">
        <v>60</v>
      </c>
      <c r="Q269" s="13">
        <v>26.44</v>
      </c>
    </row>
    <row r="270" spans="1:17" hidden="1">
      <c r="A270" s="10" t="s">
        <v>1914</v>
      </c>
      <c r="B270" s="8" t="s">
        <v>223</v>
      </c>
      <c r="C270" s="8" t="s">
        <v>12</v>
      </c>
      <c r="D270" s="2" t="s">
        <v>10</v>
      </c>
      <c r="E270" s="8" t="s">
        <v>1380</v>
      </c>
      <c r="F270" s="8" t="s">
        <v>1390</v>
      </c>
      <c r="G270" s="2">
        <v>2.63</v>
      </c>
      <c r="H270" s="2">
        <v>8.64</v>
      </c>
      <c r="I270" s="2">
        <v>4.2700000000000002E-2</v>
      </c>
      <c r="J270" s="2">
        <v>2.3099999999999999E-2</v>
      </c>
      <c r="K270" s="2" t="s">
        <v>1385</v>
      </c>
      <c r="L270" s="2">
        <v>722</v>
      </c>
      <c r="M270" s="2" t="s">
        <v>1381</v>
      </c>
      <c r="N270" s="2" t="s">
        <v>1915</v>
      </c>
      <c r="O270" s="8"/>
      <c r="P270" s="2">
        <v>240</v>
      </c>
      <c r="Q270" s="12">
        <v>0</v>
      </c>
    </row>
    <row r="271" spans="1:17" hidden="1">
      <c r="A271" s="11" t="s">
        <v>1916</v>
      </c>
      <c r="B271" s="9" t="s">
        <v>988</v>
      </c>
      <c r="C271" s="9" t="s">
        <v>24</v>
      </c>
      <c r="D271" s="3" t="s">
        <v>44</v>
      </c>
      <c r="E271" s="9" t="s">
        <v>1389</v>
      </c>
      <c r="F271" s="9" t="s">
        <v>1384</v>
      </c>
      <c r="G271" s="3">
        <v>77.91</v>
      </c>
      <c r="H271" s="3">
        <v>8.76</v>
      </c>
      <c r="I271" s="3">
        <v>1.3903000000000001</v>
      </c>
      <c r="J271" s="3">
        <v>3.5507</v>
      </c>
      <c r="K271" s="3" t="s">
        <v>1412</v>
      </c>
      <c r="L271" s="3">
        <v>825</v>
      </c>
      <c r="M271" s="3" t="s">
        <v>1377</v>
      </c>
      <c r="N271" s="3" t="s">
        <v>1917</v>
      </c>
      <c r="O271" s="9" t="s">
        <v>1728</v>
      </c>
      <c r="P271" s="3">
        <v>24</v>
      </c>
      <c r="Q271" s="13">
        <v>62.12</v>
      </c>
    </row>
    <row r="272" spans="1:17" hidden="1">
      <c r="A272" s="10" t="s">
        <v>1918</v>
      </c>
      <c r="B272" s="8" t="s">
        <v>71</v>
      </c>
      <c r="C272" s="8" t="s">
        <v>28</v>
      </c>
      <c r="D272" s="2" t="s">
        <v>1360</v>
      </c>
      <c r="E272" s="8" t="s">
        <v>1411</v>
      </c>
      <c r="F272" s="8" t="s">
        <v>1375</v>
      </c>
      <c r="G272" s="2">
        <v>27.49</v>
      </c>
      <c r="H272" s="2">
        <v>10.88</v>
      </c>
      <c r="I272" s="2">
        <v>0.50970000000000004</v>
      </c>
      <c r="J272" s="2">
        <v>0.37680000000000002</v>
      </c>
      <c r="K272" s="2" t="s">
        <v>1395</v>
      </c>
      <c r="L272" s="2">
        <v>711</v>
      </c>
      <c r="M272" s="2" t="s">
        <v>1396</v>
      </c>
      <c r="N272" s="2" t="s">
        <v>1097</v>
      </c>
      <c r="O272" s="8" t="s">
        <v>1919</v>
      </c>
      <c r="P272" s="2">
        <v>120</v>
      </c>
      <c r="Q272" s="12">
        <v>3.11</v>
      </c>
    </row>
    <row r="273" spans="1:17" hidden="1">
      <c r="A273" s="11" t="s">
        <v>1920</v>
      </c>
      <c r="B273" s="9" t="s">
        <v>1165</v>
      </c>
      <c r="C273" s="9" t="s">
        <v>38</v>
      </c>
      <c r="D273" s="3" t="s">
        <v>23</v>
      </c>
      <c r="E273" s="9" t="s">
        <v>1408</v>
      </c>
      <c r="F273" s="9" t="s">
        <v>1375</v>
      </c>
      <c r="G273" s="3">
        <v>17.87</v>
      </c>
      <c r="H273" s="3">
        <v>12.23</v>
      </c>
      <c r="I273" s="3">
        <v>0.23830000000000001</v>
      </c>
      <c r="J273" s="3">
        <v>0.25879999999999997</v>
      </c>
      <c r="K273" s="3" t="s">
        <v>1395</v>
      </c>
      <c r="L273" s="3">
        <v>818</v>
      </c>
      <c r="M273" s="3" t="s">
        <v>1403</v>
      </c>
      <c r="N273" s="3" t="s">
        <v>1921</v>
      </c>
      <c r="O273" s="9" t="s">
        <v>1922</v>
      </c>
      <c r="P273" s="3">
        <v>120</v>
      </c>
      <c r="Q273" s="13">
        <v>2.57</v>
      </c>
    </row>
    <row r="274" spans="1:17" hidden="1">
      <c r="A274" s="10" t="s">
        <v>1923</v>
      </c>
      <c r="B274" s="8" t="s">
        <v>1312</v>
      </c>
      <c r="C274" s="8" t="s">
        <v>32</v>
      </c>
      <c r="D274" s="2" t="s">
        <v>1360</v>
      </c>
      <c r="E274" s="8" t="s">
        <v>1400</v>
      </c>
      <c r="F274" s="8" t="s">
        <v>1375</v>
      </c>
      <c r="G274" s="2">
        <v>52.21</v>
      </c>
      <c r="H274" s="2">
        <v>8.6</v>
      </c>
      <c r="I274" s="2">
        <v>0.88849999999999996</v>
      </c>
      <c r="J274" s="2">
        <v>0.45639999999999997</v>
      </c>
      <c r="K274" s="2" t="s">
        <v>1385</v>
      </c>
      <c r="L274" s="2">
        <v>872</v>
      </c>
      <c r="M274" s="2" t="s">
        <v>1381</v>
      </c>
      <c r="N274" s="2" t="s">
        <v>1580</v>
      </c>
      <c r="O274" s="8"/>
      <c r="P274" s="2">
        <v>240</v>
      </c>
      <c r="Q274" s="12">
        <v>0</v>
      </c>
    </row>
    <row r="275" spans="1:17" hidden="1">
      <c r="A275" s="11" t="s">
        <v>1924</v>
      </c>
      <c r="B275" s="9" t="s">
        <v>456</v>
      </c>
      <c r="C275" s="9" t="s">
        <v>38</v>
      </c>
      <c r="D275" s="3" t="s">
        <v>1360</v>
      </c>
      <c r="E275" s="9" t="s">
        <v>1408</v>
      </c>
      <c r="F275" s="9" t="s">
        <v>1384</v>
      </c>
      <c r="G275" s="3">
        <v>10.23</v>
      </c>
      <c r="H275" s="3">
        <v>7.63</v>
      </c>
      <c r="I275" s="3">
        <v>0.16930000000000001</v>
      </c>
      <c r="J275" s="3">
        <v>0.31879999999999997</v>
      </c>
      <c r="K275" s="3" t="s">
        <v>1385</v>
      </c>
      <c r="L275" s="3">
        <v>565</v>
      </c>
      <c r="M275" s="3" t="s">
        <v>1403</v>
      </c>
      <c r="N275" s="3" t="s">
        <v>1925</v>
      </c>
      <c r="O275" s="9" t="s">
        <v>158</v>
      </c>
      <c r="P275" s="3">
        <v>36</v>
      </c>
      <c r="Q275" s="13">
        <v>0</v>
      </c>
    </row>
    <row r="276" spans="1:17" hidden="1">
      <c r="A276" s="10" t="s">
        <v>1926</v>
      </c>
      <c r="B276" s="8" t="s">
        <v>268</v>
      </c>
      <c r="C276" s="8" t="s">
        <v>35</v>
      </c>
      <c r="D276" s="2" t="s">
        <v>31</v>
      </c>
      <c r="E276" s="8" t="s">
        <v>1389</v>
      </c>
      <c r="F276" s="8" t="s">
        <v>1384</v>
      </c>
      <c r="G276" s="2">
        <v>65.599999999999994</v>
      </c>
      <c r="H276" s="2">
        <v>9.6300000000000008</v>
      </c>
      <c r="I276" s="2">
        <v>1.155</v>
      </c>
      <c r="J276" s="2">
        <v>0.85350000000000004</v>
      </c>
      <c r="K276" s="2" t="s">
        <v>1412</v>
      </c>
      <c r="L276" s="2">
        <v>887</v>
      </c>
      <c r="M276" s="2" t="s">
        <v>1396</v>
      </c>
      <c r="N276" s="2" t="s">
        <v>1790</v>
      </c>
      <c r="O276" s="8" t="s">
        <v>1927</v>
      </c>
      <c r="P276" s="2">
        <v>120</v>
      </c>
      <c r="Q276" s="12">
        <v>58.69</v>
      </c>
    </row>
    <row r="277" spans="1:17" hidden="1">
      <c r="A277" s="11" t="s">
        <v>1928</v>
      </c>
      <c r="B277" s="9" t="s">
        <v>878</v>
      </c>
      <c r="C277" s="9" t="s">
        <v>12</v>
      </c>
      <c r="D277" s="3" t="s">
        <v>10</v>
      </c>
      <c r="E277" s="9" t="s">
        <v>1400</v>
      </c>
      <c r="F277" s="9" t="s">
        <v>1390</v>
      </c>
      <c r="G277" s="3">
        <v>13.15</v>
      </c>
      <c r="H277" s="3">
        <v>10.38</v>
      </c>
      <c r="I277" s="3">
        <v>0.1014</v>
      </c>
      <c r="J277" s="3">
        <v>0.60909999999999997</v>
      </c>
      <c r="K277" s="3"/>
      <c r="L277" s="3">
        <v>898</v>
      </c>
      <c r="M277" s="3" t="s">
        <v>1426</v>
      </c>
      <c r="N277" s="3" t="s">
        <v>1929</v>
      </c>
      <c r="O277" s="9"/>
      <c r="P277" s="3">
        <v>24</v>
      </c>
      <c r="Q277" s="13">
        <v>5.68</v>
      </c>
    </row>
    <row r="278" spans="1:17" hidden="1">
      <c r="A278" s="10" t="s">
        <v>1930</v>
      </c>
      <c r="B278" s="8" t="s">
        <v>187</v>
      </c>
      <c r="C278" s="8" t="s">
        <v>35</v>
      </c>
      <c r="D278" s="2" t="s">
        <v>10</v>
      </c>
      <c r="E278" s="8" t="s">
        <v>1389</v>
      </c>
      <c r="F278" s="8" t="s">
        <v>1390</v>
      </c>
      <c r="G278" s="2">
        <v>42.57</v>
      </c>
      <c r="H278" s="2">
        <v>14.47</v>
      </c>
      <c r="I278" s="2">
        <v>0.50080000000000002</v>
      </c>
      <c r="J278" s="2">
        <v>1.4646999999999999</v>
      </c>
      <c r="K278" s="2" t="s">
        <v>1395</v>
      </c>
      <c r="L278" s="2">
        <v>793</v>
      </c>
      <c r="M278" s="2" t="s">
        <v>1426</v>
      </c>
      <c r="N278" s="2" t="s">
        <v>1931</v>
      </c>
      <c r="O278" s="8"/>
      <c r="P278" s="2">
        <v>36</v>
      </c>
      <c r="Q278" s="12">
        <v>36.950000000000003</v>
      </c>
    </row>
    <row r="279" spans="1:17" hidden="1">
      <c r="A279" s="11" t="s">
        <v>1932</v>
      </c>
      <c r="B279" s="9" t="s">
        <v>1210</v>
      </c>
      <c r="C279" s="9" t="s">
        <v>7</v>
      </c>
      <c r="D279" s="3" t="s">
        <v>10</v>
      </c>
      <c r="E279" s="9" t="s">
        <v>1408</v>
      </c>
      <c r="F279" s="9" t="s">
        <v>1375</v>
      </c>
      <c r="G279" s="3">
        <v>48.91</v>
      </c>
      <c r="H279" s="3">
        <v>13.51</v>
      </c>
      <c r="I279" s="3">
        <v>0.36080000000000001</v>
      </c>
      <c r="J279" s="3">
        <v>1.1256999999999999</v>
      </c>
      <c r="K279" s="3" t="s">
        <v>1385</v>
      </c>
      <c r="L279" s="3">
        <v>784</v>
      </c>
      <c r="M279" s="3" t="s">
        <v>1386</v>
      </c>
      <c r="N279" s="3" t="s">
        <v>322</v>
      </c>
      <c r="O279" s="9"/>
      <c r="P279" s="3">
        <v>60</v>
      </c>
      <c r="Q279" s="13">
        <v>0</v>
      </c>
    </row>
    <row r="280" spans="1:17" hidden="1">
      <c r="A280" s="10" t="s">
        <v>1933</v>
      </c>
      <c r="B280" s="8" t="s">
        <v>1096</v>
      </c>
      <c r="C280" s="8" t="s">
        <v>16</v>
      </c>
      <c r="D280" s="2" t="s">
        <v>1360</v>
      </c>
      <c r="E280" s="8" t="s">
        <v>1408</v>
      </c>
      <c r="F280" s="8" t="s">
        <v>1384</v>
      </c>
      <c r="G280" s="2">
        <v>89.96</v>
      </c>
      <c r="H280" s="2">
        <v>9.02</v>
      </c>
      <c r="I280" s="2">
        <v>0.56240000000000001</v>
      </c>
      <c r="J280" s="2">
        <v>2.8614999999999999</v>
      </c>
      <c r="K280" s="2" t="s">
        <v>1412</v>
      </c>
      <c r="L280" s="2">
        <v>855</v>
      </c>
      <c r="M280" s="2" t="s">
        <v>1426</v>
      </c>
      <c r="N280" s="2" t="s">
        <v>1934</v>
      </c>
      <c r="O280" s="8"/>
      <c r="P280" s="2">
        <v>36</v>
      </c>
      <c r="Q280" s="12">
        <v>24.23</v>
      </c>
    </row>
    <row r="281" spans="1:17" hidden="1">
      <c r="A281" s="11" t="s">
        <v>1935</v>
      </c>
      <c r="B281" s="9" t="s">
        <v>971</v>
      </c>
      <c r="C281" s="9" t="s">
        <v>24</v>
      </c>
      <c r="D281" s="3" t="s">
        <v>44</v>
      </c>
      <c r="E281" s="9" t="s">
        <v>1374</v>
      </c>
      <c r="F281" s="9" t="s">
        <v>1375</v>
      </c>
      <c r="G281" s="3">
        <v>44.17</v>
      </c>
      <c r="H281" s="3">
        <v>17.649999999999999</v>
      </c>
      <c r="I281" s="3">
        <v>0.38650000000000001</v>
      </c>
      <c r="J281" s="3">
        <v>1.2894000000000001</v>
      </c>
      <c r="K281" s="3" t="s">
        <v>1412</v>
      </c>
      <c r="L281" s="3">
        <v>866</v>
      </c>
      <c r="M281" s="3" t="s">
        <v>1377</v>
      </c>
      <c r="N281" s="3" t="s">
        <v>632</v>
      </c>
      <c r="O281" s="9" t="s">
        <v>1936</v>
      </c>
      <c r="P281" s="3">
        <v>48</v>
      </c>
      <c r="Q281" s="13">
        <v>34.200000000000003</v>
      </c>
    </row>
    <row r="282" spans="1:17" hidden="1">
      <c r="A282" s="10" t="s">
        <v>1937</v>
      </c>
      <c r="B282" s="8" t="s">
        <v>377</v>
      </c>
      <c r="C282" s="8" t="s">
        <v>35</v>
      </c>
      <c r="D282" s="2" t="s">
        <v>44</v>
      </c>
      <c r="E282" s="8" t="s">
        <v>1400</v>
      </c>
      <c r="F282" s="8" t="s">
        <v>1375</v>
      </c>
      <c r="G282" s="2">
        <v>60.04</v>
      </c>
      <c r="H282" s="2">
        <v>11.01</v>
      </c>
      <c r="I282" s="2">
        <v>0.39710000000000001</v>
      </c>
      <c r="J282" s="2">
        <v>0.82740000000000002</v>
      </c>
      <c r="K282" s="2" t="s">
        <v>1376</v>
      </c>
      <c r="L282" s="2">
        <v>877</v>
      </c>
      <c r="M282" s="2" t="s">
        <v>1386</v>
      </c>
      <c r="N282" s="2" t="s">
        <v>1938</v>
      </c>
      <c r="O282" s="8"/>
      <c r="P282" s="2">
        <v>120</v>
      </c>
      <c r="Q282" s="12">
        <v>25.09</v>
      </c>
    </row>
    <row r="283" spans="1:17" hidden="1">
      <c r="A283" s="11" t="s">
        <v>1939</v>
      </c>
      <c r="B283" s="9" t="s">
        <v>323</v>
      </c>
      <c r="C283" s="9" t="s">
        <v>7</v>
      </c>
      <c r="D283" s="3" t="s">
        <v>23</v>
      </c>
      <c r="E283" s="9" t="s">
        <v>1408</v>
      </c>
      <c r="F283" s="9" t="s">
        <v>1390</v>
      </c>
      <c r="G283" s="3">
        <v>41.57</v>
      </c>
      <c r="H283" s="3">
        <v>17.149999999999999</v>
      </c>
      <c r="I283" s="3">
        <v>0.80049999999999999</v>
      </c>
      <c r="J283" s="3">
        <v>0.61450000000000005</v>
      </c>
      <c r="K283" s="3" t="s">
        <v>1412</v>
      </c>
      <c r="L283" s="3">
        <v>787</v>
      </c>
      <c r="M283" s="3" t="s">
        <v>1377</v>
      </c>
      <c r="N283" s="3" t="s">
        <v>1940</v>
      </c>
      <c r="O283" s="9" t="s">
        <v>1662</v>
      </c>
      <c r="P283" s="3">
        <v>240</v>
      </c>
      <c r="Q283" s="13">
        <v>10.51</v>
      </c>
    </row>
    <row r="284" spans="1:17" hidden="1">
      <c r="A284" s="10" t="s">
        <v>1941</v>
      </c>
      <c r="B284" s="8" t="s">
        <v>588</v>
      </c>
      <c r="C284" s="8" t="s">
        <v>20</v>
      </c>
      <c r="D284" s="2" t="s">
        <v>10</v>
      </c>
      <c r="E284" s="8" t="s">
        <v>1389</v>
      </c>
      <c r="F284" s="8" t="s">
        <v>1390</v>
      </c>
      <c r="G284" s="2">
        <v>37.79</v>
      </c>
      <c r="H284" s="2">
        <v>10.96</v>
      </c>
      <c r="I284" s="2">
        <v>0.19439999999999999</v>
      </c>
      <c r="J284" s="2">
        <v>3.3391999999999999</v>
      </c>
      <c r="K284" s="2" t="s">
        <v>1412</v>
      </c>
      <c r="L284" s="2">
        <v>557</v>
      </c>
      <c r="M284" s="2" t="s">
        <v>1386</v>
      </c>
      <c r="N284" s="2" t="s">
        <v>1942</v>
      </c>
      <c r="O284" s="8"/>
      <c r="P284" s="2">
        <v>12</v>
      </c>
      <c r="Q284" s="12">
        <v>22.01</v>
      </c>
    </row>
    <row r="285" spans="1:17">
      <c r="A285" s="11" t="s">
        <v>1943</v>
      </c>
      <c r="B285" s="9" t="s">
        <v>175</v>
      </c>
      <c r="C285" s="9" t="s">
        <v>32</v>
      </c>
      <c r="D285" s="3" t="s">
        <v>31</v>
      </c>
      <c r="E285" s="9" t="s">
        <v>1411</v>
      </c>
      <c r="F285" s="9" t="s">
        <v>1384</v>
      </c>
      <c r="G285" s="3">
        <v>53.2</v>
      </c>
      <c r="H285" s="3">
        <v>10.56</v>
      </c>
      <c r="I285" s="3">
        <v>0.75109999999999999</v>
      </c>
      <c r="J285" s="3">
        <v>2.4687000000000001</v>
      </c>
      <c r="K285" s="3" t="s">
        <v>1358</v>
      </c>
      <c r="L285" s="3">
        <v>636</v>
      </c>
      <c r="M285" s="3" t="s">
        <v>1381</v>
      </c>
      <c r="N285" s="3" t="s">
        <v>1944</v>
      </c>
      <c r="O285" s="9"/>
      <c r="P285" s="3">
        <v>24</v>
      </c>
      <c r="Q285" s="13">
        <v>36.17</v>
      </c>
    </row>
    <row r="286" spans="1:17">
      <c r="A286" s="10" t="s">
        <v>1945</v>
      </c>
      <c r="B286" s="8" t="s">
        <v>367</v>
      </c>
      <c r="C286" s="8" t="s">
        <v>20</v>
      </c>
      <c r="D286" s="2" t="s">
        <v>10</v>
      </c>
      <c r="E286" s="8" t="s">
        <v>1400</v>
      </c>
      <c r="F286" s="8" t="s">
        <v>1375</v>
      </c>
      <c r="G286" s="2"/>
      <c r="H286" s="2">
        <v>8.81</v>
      </c>
      <c r="I286" s="2">
        <v>6.6400000000000001E-2</v>
      </c>
      <c r="J286" s="2">
        <v>0.09</v>
      </c>
      <c r="K286" s="2" t="s">
        <v>1358</v>
      </c>
      <c r="L286" s="2">
        <v>593</v>
      </c>
      <c r="M286" s="2" t="s">
        <v>1377</v>
      </c>
      <c r="N286" s="2" t="s">
        <v>1946</v>
      </c>
      <c r="O286" s="8" t="s">
        <v>1947</v>
      </c>
      <c r="P286" s="2">
        <v>84</v>
      </c>
      <c r="Q286" s="12">
        <v>0.66</v>
      </c>
    </row>
    <row r="287" spans="1:17" hidden="1">
      <c r="A287" s="11" t="s">
        <v>1948</v>
      </c>
      <c r="B287" s="9" t="s">
        <v>873</v>
      </c>
      <c r="C287" s="9" t="s">
        <v>7</v>
      </c>
      <c r="D287" s="3" t="s">
        <v>44</v>
      </c>
      <c r="E287" s="9" t="s">
        <v>1408</v>
      </c>
      <c r="F287" s="9" t="s">
        <v>1384</v>
      </c>
      <c r="G287" s="3">
        <v>84.32</v>
      </c>
      <c r="H287" s="3">
        <v>17.350000000000001</v>
      </c>
      <c r="I287" s="3">
        <v>1.5827</v>
      </c>
      <c r="J287" s="3">
        <v>7.7043999999999997</v>
      </c>
      <c r="K287" s="3" t="s">
        <v>1412</v>
      </c>
      <c r="L287" s="3">
        <v>836</v>
      </c>
      <c r="M287" s="3" t="s">
        <v>1381</v>
      </c>
      <c r="N287" s="3" t="s">
        <v>1949</v>
      </c>
      <c r="O287" s="9"/>
      <c r="P287" s="3">
        <v>12</v>
      </c>
      <c r="Q287" s="13">
        <v>13.41</v>
      </c>
    </row>
    <row r="288" spans="1:17" hidden="1">
      <c r="A288" s="10" t="s">
        <v>1950</v>
      </c>
      <c r="B288" s="8" t="s">
        <v>1056</v>
      </c>
      <c r="C288" s="8" t="s">
        <v>24</v>
      </c>
      <c r="D288" s="2" t="s">
        <v>31</v>
      </c>
      <c r="E288" s="8" t="s">
        <v>1408</v>
      </c>
      <c r="F288" s="8" t="s">
        <v>1375</v>
      </c>
      <c r="G288" s="2">
        <v>40.630000000000003</v>
      </c>
      <c r="H288" s="2">
        <v>10.94</v>
      </c>
      <c r="I288" s="2">
        <v>0.57630000000000003</v>
      </c>
      <c r="J288" s="2">
        <v>0.55830000000000002</v>
      </c>
      <c r="K288" s="2" t="s">
        <v>1412</v>
      </c>
      <c r="L288" s="2">
        <v>758</v>
      </c>
      <c r="M288" s="2" t="s">
        <v>1381</v>
      </c>
      <c r="N288" s="2" t="s">
        <v>1951</v>
      </c>
      <c r="O288" s="8"/>
      <c r="P288" s="2">
        <v>120</v>
      </c>
      <c r="Q288" s="12">
        <v>21.1</v>
      </c>
    </row>
    <row r="289" spans="1:17" hidden="1">
      <c r="A289" s="11" t="s">
        <v>1952</v>
      </c>
      <c r="B289" s="9" t="s">
        <v>1199</v>
      </c>
      <c r="C289" s="9" t="s">
        <v>28</v>
      </c>
      <c r="D289" s="3" t="s">
        <v>23</v>
      </c>
      <c r="E289" s="9" t="s">
        <v>1380</v>
      </c>
      <c r="F289" s="9" t="s">
        <v>1384</v>
      </c>
      <c r="G289" s="3">
        <v>23.18</v>
      </c>
      <c r="H289" s="3">
        <v>9.0299999999999994</v>
      </c>
      <c r="I289" s="3">
        <v>0.46139999999999998</v>
      </c>
      <c r="J289" s="3">
        <v>0.29399999999999998</v>
      </c>
      <c r="K289" s="3" t="s">
        <v>1395</v>
      </c>
      <c r="L289" s="3">
        <v>779</v>
      </c>
      <c r="M289" s="3" t="s">
        <v>1386</v>
      </c>
      <c r="N289" s="3" t="s">
        <v>1048</v>
      </c>
      <c r="O289" s="9"/>
      <c r="P289" s="3">
        <v>120</v>
      </c>
      <c r="Q289" s="13">
        <v>6.08</v>
      </c>
    </row>
    <row r="290" spans="1:17" hidden="1">
      <c r="A290" s="10" t="s">
        <v>1953</v>
      </c>
      <c r="B290" s="8" t="s">
        <v>1271</v>
      </c>
      <c r="C290" s="8" t="s">
        <v>38</v>
      </c>
      <c r="D290" s="2" t="s">
        <v>10</v>
      </c>
      <c r="E290" s="8" t="s">
        <v>1374</v>
      </c>
      <c r="F290" s="8" t="s">
        <v>1384</v>
      </c>
      <c r="G290" s="2">
        <v>26.71</v>
      </c>
      <c r="H290" s="2">
        <v>8.7200000000000006</v>
      </c>
      <c r="I290" s="2">
        <v>0.51300000000000001</v>
      </c>
      <c r="J290" s="2">
        <v>1.2168000000000001</v>
      </c>
      <c r="K290" s="2" t="s">
        <v>1412</v>
      </c>
      <c r="L290" s="2">
        <v>608</v>
      </c>
      <c r="M290" s="2" t="s">
        <v>1426</v>
      </c>
      <c r="N290" s="2" t="s">
        <v>1954</v>
      </c>
      <c r="O290" s="8"/>
      <c r="P290" s="2">
        <v>24</v>
      </c>
      <c r="Q290" s="12">
        <v>8.8000000000000007</v>
      </c>
    </row>
    <row r="291" spans="1:17" hidden="1">
      <c r="A291" s="11" t="s">
        <v>1955</v>
      </c>
      <c r="B291" s="9" t="s">
        <v>723</v>
      </c>
      <c r="C291" s="9" t="s">
        <v>12</v>
      </c>
      <c r="D291" s="3" t="s">
        <v>1360</v>
      </c>
      <c r="E291" s="9" t="s">
        <v>1408</v>
      </c>
      <c r="F291" s="9" t="s">
        <v>1384</v>
      </c>
      <c r="G291" s="3">
        <v>75.55</v>
      </c>
      <c r="H291" s="3">
        <v>18.12</v>
      </c>
      <c r="I291" s="3">
        <v>0.84609999999999996</v>
      </c>
      <c r="J291" s="3">
        <v>1.2232000000000001</v>
      </c>
      <c r="K291" s="3" t="s">
        <v>1385</v>
      </c>
      <c r="L291" s="3">
        <v>672</v>
      </c>
      <c r="M291" s="3" t="s">
        <v>1403</v>
      </c>
      <c r="N291" s="3" t="s">
        <v>1956</v>
      </c>
      <c r="O291" s="9" t="s">
        <v>1476</v>
      </c>
      <c r="P291" s="3">
        <v>180</v>
      </c>
      <c r="Q291" s="13">
        <v>0</v>
      </c>
    </row>
    <row r="292" spans="1:17" hidden="1">
      <c r="A292" s="10" t="s">
        <v>1957</v>
      </c>
      <c r="B292" s="8" t="s">
        <v>1353</v>
      </c>
      <c r="C292" s="8" t="s">
        <v>24</v>
      </c>
      <c r="D292" s="2" t="s">
        <v>31</v>
      </c>
      <c r="E292" s="8" t="s">
        <v>1374</v>
      </c>
      <c r="F292" s="8" t="s">
        <v>1375</v>
      </c>
      <c r="G292" s="2">
        <v>23.36</v>
      </c>
      <c r="H292" s="2">
        <v>10.76</v>
      </c>
      <c r="I292" s="2">
        <v>0.14580000000000001</v>
      </c>
      <c r="J292" s="2">
        <v>0.23730000000000001</v>
      </c>
      <c r="K292" s="2" t="s">
        <v>1395</v>
      </c>
      <c r="L292" s="2">
        <v>703</v>
      </c>
      <c r="M292" s="2" t="s">
        <v>1381</v>
      </c>
      <c r="N292" s="2" t="s">
        <v>1958</v>
      </c>
      <c r="O292" s="8"/>
      <c r="P292" s="2">
        <v>240</v>
      </c>
      <c r="Q292" s="12">
        <v>16.14</v>
      </c>
    </row>
    <row r="293" spans="1:17">
      <c r="A293" s="11" t="s">
        <v>1959</v>
      </c>
      <c r="B293" s="9" t="s">
        <v>386</v>
      </c>
      <c r="C293" s="9" t="s">
        <v>7</v>
      </c>
      <c r="D293" s="3" t="s">
        <v>1360</v>
      </c>
      <c r="E293" s="9" t="s">
        <v>1400</v>
      </c>
      <c r="F293" s="9" t="s">
        <v>1375</v>
      </c>
      <c r="G293" s="3">
        <v>19.600000000000001</v>
      </c>
      <c r="H293" s="3">
        <v>9.8000000000000007</v>
      </c>
      <c r="I293" s="3">
        <v>0.27160000000000001</v>
      </c>
      <c r="J293" s="3">
        <v>0.18659999999999999</v>
      </c>
      <c r="K293" s="3" t="s">
        <v>1358</v>
      </c>
      <c r="L293" s="3">
        <v>871</v>
      </c>
      <c r="M293" s="3" t="s">
        <v>1426</v>
      </c>
      <c r="N293" s="3" t="s">
        <v>1960</v>
      </c>
      <c r="O293" s="9"/>
      <c r="P293" s="3">
        <v>240</v>
      </c>
      <c r="Q293" s="13">
        <v>13.76</v>
      </c>
    </row>
    <row r="294" spans="1:17" hidden="1">
      <c r="A294" s="10" t="s">
        <v>1961</v>
      </c>
      <c r="B294" s="8" t="s">
        <v>234</v>
      </c>
      <c r="C294" s="8" t="s">
        <v>16</v>
      </c>
      <c r="D294" s="2" t="s">
        <v>1360</v>
      </c>
      <c r="E294" s="8" t="s">
        <v>1408</v>
      </c>
      <c r="F294" s="8" t="s">
        <v>1375</v>
      </c>
      <c r="G294" s="2">
        <v>97.53</v>
      </c>
      <c r="H294" s="2">
        <v>13.15</v>
      </c>
      <c r="I294" s="2">
        <v>1.6288</v>
      </c>
      <c r="J294" s="2">
        <v>2.6238000000000001</v>
      </c>
      <c r="K294" s="2" t="s">
        <v>1385</v>
      </c>
      <c r="L294" s="2">
        <v>648</v>
      </c>
      <c r="M294" s="2" t="s">
        <v>1426</v>
      </c>
      <c r="N294" s="2" t="s">
        <v>1962</v>
      </c>
      <c r="O294" s="8"/>
      <c r="P294" s="2">
        <v>48</v>
      </c>
      <c r="Q294" s="12">
        <v>0</v>
      </c>
    </row>
    <row r="295" spans="1:17" hidden="1">
      <c r="A295" s="11" t="s">
        <v>1963</v>
      </c>
      <c r="B295" s="9" t="s">
        <v>1229</v>
      </c>
      <c r="C295" s="9" t="s">
        <v>41</v>
      </c>
      <c r="D295" s="3" t="s">
        <v>10</v>
      </c>
      <c r="E295" s="9" t="s">
        <v>1389</v>
      </c>
      <c r="F295" s="9" t="s">
        <v>1375</v>
      </c>
      <c r="G295" s="3">
        <v>87.74</v>
      </c>
      <c r="H295" s="3">
        <v>10.15</v>
      </c>
      <c r="I295" s="3">
        <v>1.6153999999999999</v>
      </c>
      <c r="J295" s="3">
        <v>2.8372999999999999</v>
      </c>
      <c r="K295" s="3" t="s">
        <v>1412</v>
      </c>
      <c r="L295" s="3">
        <v>671</v>
      </c>
      <c r="M295" s="3" t="s">
        <v>1396</v>
      </c>
      <c r="N295" s="3" t="s">
        <v>1964</v>
      </c>
      <c r="O295" s="9" t="s">
        <v>1934</v>
      </c>
      <c r="P295" s="3">
        <v>36</v>
      </c>
      <c r="Q295" s="13">
        <v>48.37</v>
      </c>
    </row>
    <row r="296" spans="1:17" hidden="1">
      <c r="A296" s="10" t="s">
        <v>1965</v>
      </c>
      <c r="B296" s="8" t="s">
        <v>840</v>
      </c>
      <c r="C296" s="8" t="s">
        <v>12</v>
      </c>
      <c r="D296" s="2" t="s">
        <v>31</v>
      </c>
      <c r="E296" s="8" t="s">
        <v>1400</v>
      </c>
      <c r="F296" s="8" t="s">
        <v>1384</v>
      </c>
      <c r="G296" s="2">
        <v>15.91</v>
      </c>
      <c r="H296" s="2">
        <v>13.09</v>
      </c>
      <c r="I296" s="2">
        <v>9.2200000000000004E-2</v>
      </c>
      <c r="J296" s="2">
        <v>0.36270000000000002</v>
      </c>
      <c r="K296" s="2" t="s">
        <v>1412</v>
      </c>
      <c r="L296" s="2">
        <v>638</v>
      </c>
      <c r="M296" s="2" t="s">
        <v>1396</v>
      </c>
      <c r="N296" s="2" t="s">
        <v>1966</v>
      </c>
      <c r="O296" s="8" t="s">
        <v>681</v>
      </c>
      <c r="P296" s="2">
        <v>60</v>
      </c>
      <c r="Q296" s="12">
        <v>6.76</v>
      </c>
    </row>
    <row r="297" spans="1:17" hidden="1">
      <c r="A297" s="11" t="s">
        <v>1967</v>
      </c>
      <c r="B297" s="9" t="s">
        <v>353</v>
      </c>
      <c r="C297" s="9" t="s">
        <v>32</v>
      </c>
      <c r="D297" s="3" t="s">
        <v>1360</v>
      </c>
      <c r="E297" s="9" t="s">
        <v>1411</v>
      </c>
      <c r="F297" s="9" t="s">
        <v>1375</v>
      </c>
      <c r="G297" s="3">
        <v>53.43</v>
      </c>
      <c r="H297" s="3">
        <v>12.27</v>
      </c>
      <c r="I297" s="3">
        <v>0.81310000000000004</v>
      </c>
      <c r="J297" s="3">
        <v>1.4140999999999999</v>
      </c>
      <c r="K297" s="3" t="s">
        <v>1385</v>
      </c>
      <c r="L297" s="3">
        <v>740</v>
      </c>
      <c r="M297" s="3" t="s">
        <v>1386</v>
      </c>
      <c r="N297" s="3" t="s">
        <v>1968</v>
      </c>
      <c r="O297" s="9"/>
      <c r="P297" s="3">
        <v>48</v>
      </c>
      <c r="Q297" s="13">
        <v>0</v>
      </c>
    </row>
    <row r="298" spans="1:17" hidden="1">
      <c r="A298" s="10" t="s">
        <v>1969</v>
      </c>
      <c r="B298" s="8" t="s">
        <v>464</v>
      </c>
      <c r="C298" s="8" t="s">
        <v>20</v>
      </c>
      <c r="D298" s="2" t="s">
        <v>10</v>
      </c>
      <c r="E298" s="8" t="s">
        <v>1411</v>
      </c>
      <c r="F298" s="8" t="s">
        <v>1384</v>
      </c>
      <c r="G298" s="2">
        <v>28.27</v>
      </c>
      <c r="H298" s="2">
        <v>15.19</v>
      </c>
      <c r="I298" s="2">
        <v>0.31290000000000001</v>
      </c>
      <c r="J298" s="2">
        <v>0.45939999999999998</v>
      </c>
      <c r="K298" s="2" t="s">
        <v>1385</v>
      </c>
      <c r="L298" s="2">
        <v>801</v>
      </c>
      <c r="M298" s="2" t="s">
        <v>1386</v>
      </c>
      <c r="N298" s="2" t="s">
        <v>819</v>
      </c>
      <c r="O298" s="8"/>
      <c r="P298" s="2">
        <v>120</v>
      </c>
      <c r="Q298" s="12">
        <v>0</v>
      </c>
    </row>
    <row r="299" spans="1:17" hidden="1">
      <c r="A299" s="11" t="s">
        <v>1970</v>
      </c>
      <c r="B299" s="9" t="s">
        <v>374</v>
      </c>
      <c r="C299" s="9" t="s">
        <v>28</v>
      </c>
      <c r="D299" s="3" t="s">
        <v>31</v>
      </c>
      <c r="E299" s="9" t="s">
        <v>1374</v>
      </c>
      <c r="F299" s="9" t="s">
        <v>1390</v>
      </c>
      <c r="G299" s="3">
        <v>29.51</v>
      </c>
      <c r="H299" s="3"/>
      <c r="I299" s="3">
        <v>0.22950000000000001</v>
      </c>
      <c r="J299" s="3"/>
      <c r="K299" s="3" t="s">
        <v>1412</v>
      </c>
      <c r="L299" s="3">
        <v>667</v>
      </c>
      <c r="M299" s="3" t="s">
        <v>1381</v>
      </c>
      <c r="N299" s="3" t="s">
        <v>1725</v>
      </c>
      <c r="O299" s="9"/>
      <c r="P299" s="3">
        <v>180</v>
      </c>
      <c r="Q299" s="13">
        <v>7.22</v>
      </c>
    </row>
    <row r="300" spans="1:17" hidden="1">
      <c r="A300" s="10" t="s">
        <v>1971</v>
      </c>
      <c r="B300" s="8" t="s">
        <v>556</v>
      </c>
      <c r="C300" s="8" t="s">
        <v>35</v>
      </c>
      <c r="D300" s="2" t="s">
        <v>1360</v>
      </c>
      <c r="E300" s="8" t="s">
        <v>1380</v>
      </c>
      <c r="F300" s="8" t="s">
        <v>1390</v>
      </c>
      <c r="G300" s="2">
        <v>47.99</v>
      </c>
      <c r="H300" s="2">
        <v>9.4499999999999993</v>
      </c>
      <c r="I300" s="2">
        <v>0.4299</v>
      </c>
      <c r="J300" s="2">
        <v>2.2023000000000001</v>
      </c>
      <c r="K300" s="2" t="s">
        <v>1395</v>
      </c>
      <c r="L300" s="2">
        <v>838</v>
      </c>
      <c r="M300" s="2" t="s">
        <v>1381</v>
      </c>
      <c r="N300" s="2" t="s">
        <v>1972</v>
      </c>
      <c r="O300" s="8"/>
      <c r="P300" s="2">
        <v>24</v>
      </c>
      <c r="Q300" s="12">
        <v>29.03</v>
      </c>
    </row>
    <row r="301" spans="1:17">
      <c r="A301" s="11" t="s">
        <v>1973</v>
      </c>
      <c r="B301" s="9" t="s">
        <v>761</v>
      </c>
      <c r="C301" s="9" t="s">
        <v>20</v>
      </c>
      <c r="D301" s="3" t="s">
        <v>44</v>
      </c>
      <c r="E301" s="9" t="s">
        <v>1380</v>
      </c>
      <c r="F301" s="9" t="s">
        <v>1384</v>
      </c>
      <c r="G301" s="3">
        <v>82.07</v>
      </c>
      <c r="H301" s="3">
        <v>18.39</v>
      </c>
      <c r="I301" s="3">
        <v>1.4387000000000001</v>
      </c>
      <c r="J301" s="3">
        <v>1.2912999999999999</v>
      </c>
      <c r="K301" s="3" t="s">
        <v>1358</v>
      </c>
      <c r="L301" s="3">
        <v>751</v>
      </c>
      <c r="M301" s="3" t="s">
        <v>1386</v>
      </c>
      <c r="N301" s="3" t="s">
        <v>1611</v>
      </c>
      <c r="O301" s="9"/>
      <c r="P301" s="3">
        <v>240</v>
      </c>
      <c r="Q301" s="13">
        <v>62.29</v>
      </c>
    </row>
    <row r="302" spans="1:17" hidden="1">
      <c r="A302" s="10" t="s">
        <v>1974</v>
      </c>
      <c r="B302" s="8" t="s">
        <v>559</v>
      </c>
      <c r="C302" s="8" t="s">
        <v>35</v>
      </c>
      <c r="D302" s="2" t="s">
        <v>44</v>
      </c>
      <c r="E302" s="8" t="s">
        <v>1374</v>
      </c>
      <c r="F302" s="8" t="s">
        <v>1375</v>
      </c>
      <c r="G302" s="2">
        <v>98.99</v>
      </c>
      <c r="H302" s="2">
        <v>12.85</v>
      </c>
      <c r="I302" s="2">
        <v>1.0359</v>
      </c>
      <c r="J302" s="2">
        <v>8.8346</v>
      </c>
      <c r="K302" s="2" t="s">
        <v>1412</v>
      </c>
      <c r="L302" s="2">
        <v>800</v>
      </c>
      <c r="M302" s="2" t="s">
        <v>1426</v>
      </c>
      <c r="N302" s="2" t="s">
        <v>1975</v>
      </c>
      <c r="O302" s="8"/>
      <c r="P302" s="2">
        <v>12</v>
      </c>
      <c r="Q302" s="12">
        <v>84.9</v>
      </c>
    </row>
    <row r="303" spans="1:17" hidden="1">
      <c r="A303" s="11" t="s">
        <v>1976</v>
      </c>
      <c r="B303" s="9" t="s">
        <v>1269</v>
      </c>
      <c r="C303" s="9" t="s">
        <v>41</v>
      </c>
      <c r="D303" s="3" t="s">
        <v>44</v>
      </c>
      <c r="E303" s="9" t="s">
        <v>1380</v>
      </c>
      <c r="F303" s="9" t="s">
        <v>1375</v>
      </c>
      <c r="G303" s="3">
        <v>68.89</v>
      </c>
      <c r="H303" s="3">
        <v>7.73</v>
      </c>
      <c r="I303" s="3">
        <v>1.3556999999999999</v>
      </c>
      <c r="J303" s="3">
        <v>1.6731</v>
      </c>
      <c r="K303" s="3" t="s">
        <v>1395</v>
      </c>
      <c r="L303" s="3">
        <v>845</v>
      </c>
      <c r="M303" s="3" t="s">
        <v>1426</v>
      </c>
      <c r="N303" s="3" t="s">
        <v>1206</v>
      </c>
      <c r="O303" s="9"/>
      <c r="P303" s="3">
        <v>48</v>
      </c>
      <c r="Q303" s="13">
        <v>8.6999999999999993</v>
      </c>
    </row>
    <row r="304" spans="1:17" hidden="1">
      <c r="A304" s="10" t="s">
        <v>1977</v>
      </c>
      <c r="B304" s="8" t="s">
        <v>685</v>
      </c>
      <c r="C304" s="8" t="s">
        <v>28</v>
      </c>
      <c r="D304" s="2" t="s">
        <v>1360</v>
      </c>
      <c r="E304" s="8" t="s">
        <v>1374</v>
      </c>
      <c r="F304" s="8" t="s">
        <v>1384</v>
      </c>
      <c r="G304" s="2">
        <v>20.190000000000001</v>
      </c>
      <c r="H304" s="2">
        <v>14.53</v>
      </c>
      <c r="I304" s="2">
        <v>0.39329999999999998</v>
      </c>
      <c r="J304" s="2">
        <v>0.25890000000000002</v>
      </c>
      <c r="K304" s="2" t="s">
        <v>1376</v>
      </c>
      <c r="L304" s="2">
        <v>811</v>
      </c>
      <c r="M304" s="2" t="s">
        <v>1403</v>
      </c>
      <c r="N304" s="2" t="s">
        <v>1713</v>
      </c>
      <c r="O304" s="8" t="s">
        <v>1705</v>
      </c>
      <c r="P304" s="2">
        <v>240</v>
      </c>
      <c r="Q304" s="12">
        <v>17.64</v>
      </c>
    </row>
    <row r="305" spans="1:17" hidden="1">
      <c r="A305" s="11" t="s">
        <v>1978</v>
      </c>
      <c r="B305" s="9" t="s">
        <v>891</v>
      </c>
      <c r="C305" s="9" t="s">
        <v>32</v>
      </c>
      <c r="D305" s="3" t="s">
        <v>31</v>
      </c>
      <c r="E305" s="9" t="s">
        <v>1408</v>
      </c>
      <c r="F305" s="9" t="s">
        <v>1384</v>
      </c>
      <c r="G305" s="3"/>
      <c r="H305" s="3">
        <v>11.28</v>
      </c>
      <c r="I305" s="3">
        <v>7.1900000000000006E-2</v>
      </c>
      <c r="J305" s="3">
        <v>7.0599999999999996E-2</v>
      </c>
      <c r="K305" s="3" t="s">
        <v>1376</v>
      </c>
      <c r="L305" s="3">
        <v>772</v>
      </c>
      <c r="M305" s="3" t="s">
        <v>1403</v>
      </c>
      <c r="N305" s="3" t="s">
        <v>1979</v>
      </c>
      <c r="O305" s="9" t="s">
        <v>1331</v>
      </c>
      <c r="P305" s="3">
        <v>120</v>
      </c>
      <c r="Q305" s="13">
        <v>0.98</v>
      </c>
    </row>
    <row r="306" spans="1:17" hidden="1">
      <c r="A306" s="10" t="s">
        <v>1980</v>
      </c>
      <c r="B306" s="8" t="s">
        <v>294</v>
      </c>
      <c r="C306" s="8" t="s">
        <v>35</v>
      </c>
      <c r="D306" s="2" t="s">
        <v>1360</v>
      </c>
      <c r="E306" s="8" t="s">
        <v>1411</v>
      </c>
      <c r="F306" s="8" t="s">
        <v>1375</v>
      </c>
      <c r="G306" s="2">
        <v>62.76</v>
      </c>
      <c r="H306" s="2">
        <v>10.84</v>
      </c>
      <c r="I306" s="2">
        <v>0.58520000000000005</v>
      </c>
      <c r="J306" s="2">
        <v>1.3595999999999999</v>
      </c>
      <c r="K306" s="2" t="s">
        <v>1385</v>
      </c>
      <c r="L306" s="2">
        <v>666</v>
      </c>
      <c r="M306" s="2" t="s">
        <v>1377</v>
      </c>
      <c r="N306" s="2" t="s">
        <v>1981</v>
      </c>
      <c r="O306" s="8" t="s">
        <v>1982</v>
      </c>
      <c r="P306" s="2">
        <v>60</v>
      </c>
      <c r="Q306" s="12">
        <v>0</v>
      </c>
    </row>
    <row r="307" spans="1:17">
      <c r="A307" s="11" t="s">
        <v>1983</v>
      </c>
      <c r="B307" s="9" t="s">
        <v>155</v>
      </c>
      <c r="C307" s="9" t="s">
        <v>35</v>
      </c>
      <c r="D307" s="3" t="s">
        <v>31</v>
      </c>
      <c r="E307" s="9" t="s">
        <v>1380</v>
      </c>
      <c r="F307" s="9" t="s">
        <v>1375</v>
      </c>
      <c r="G307" s="3">
        <v>35.869999999999997</v>
      </c>
      <c r="H307" s="3">
        <v>8.0500000000000007</v>
      </c>
      <c r="I307" s="3">
        <v>0.25340000000000001</v>
      </c>
      <c r="J307" s="3">
        <v>0.72819999999999996</v>
      </c>
      <c r="K307" s="3" t="s">
        <v>1358</v>
      </c>
      <c r="L307" s="3">
        <v>562</v>
      </c>
      <c r="M307" s="3" t="s">
        <v>1381</v>
      </c>
      <c r="N307" s="3" t="s">
        <v>1120</v>
      </c>
      <c r="O307" s="9"/>
      <c r="P307" s="3">
        <v>60</v>
      </c>
      <c r="Q307" s="13">
        <v>32.659999999999997</v>
      </c>
    </row>
    <row r="308" spans="1:17" hidden="1">
      <c r="A308" s="10" t="s">
        <v>1984</v>
      </c>
      <c r="B308" s="8" t="s">
        <v>1067</v>
      </c>
      <c r="C308" s="8" t="s">
        <v>20</v>
      </c>
      <c r="D308" s="2" t="s">
        <v>44</v>
      </c>
      <c r="E308" s="8" t="s">
        <v>1411</v>
      </c>
      <c r="F308" s="8" t="s">
        <v>1384</v>
      </c>
      <c r="G308" s="2">
        <v>29.79</v>
      </c>
      <c r="H308" s="2">
        <v>17.760000000000002</v>
      </c>
      <c r="I308" s="2">
        <v>0.2601</v>
      </c>
      <c r="J308" s="2">
        <v>0.53220000000000001</v>
      </c>
      <c r="K308" s="2" t="s">
        <v>1376</v>
      </c>
      <c r="L308" s="2">
        <v>889</v>
      </c>
      <c r="M308" s="2" t="s">
        <v>1377</v>
      </c>
      <c r="N308" s="2" t="s">
        <v>1413</v>
      </c>
      <c r="O308" s="8" t="s">
        <v>1985</v>
      </c>
      <c r="P308" s="2">
        <v>120</v>
      </c>
      <c r="Q308" s="12">
        <v>9.59</v>
      </c>
    </row>
    <row r="309" spans="1:17" hidden="1">
      <c r="A309" s="11" t="s">
        <v>1986</v>
      </c>
      <c r="B309" s="9" t="s">
        <v>858</v>
      </c>
      <c r="C309" s="9" t="s">
        <v>32</v>
      </c>
      <c r="D309" s="3" t="s">
        <v>31</v>
      </c>
      <c r="E309" s="9" t="s">
        <v>1411</v>
      </c>
      <c r="F309" s="9" t="s">
        <v>1384</v>
      </c>
      <c r="G309" s="3">
        <v>68.650000000000006</v>
      </c>
      <c r="H309" s="3">
        <v>8.99</v>
      </c>
      <c r="I309" s="3">
        <v>0.91400000000000003</v>
      </c>
      <c r="J309" s="3">
        <v>1.4247000000000001</v>
      </c>
      <c r="K309" s="3" t="s">
        <v>1412</v>
      </c>
      <c r="L309" s="3">
        <v>899</v>
      </c>
      <c r="M309" s="3" t="s">
        <v>1396</v>
      </c>
      <c r="N309" s="3" t="s">
        <v>1987</v>
      </c>
      <c r="O309" s="9" t="s">
        <v>1988</v>
      </c>
      <c r="P309" s="3">
        <v>60</v>
      </c>
      <c r="Q309" s="13">
        <v>60.96</v>
      </c>
    </row>
    <row r="310" spans="1:17" hidden="1">
      <c r="A310" s="10" t="s">
        <v>1989</v>
      </c>
      <c r="B310" s="8" t="s">
        <v>1121</v>
      </c>
      <c r="C310" s="8" t="s">
        <v>32</v>
      </c>
      <c r="D310" s="2" t="s">
        <v>10</v>
      </c>
      <c r="E310" s="8" t="s">
        <v>1389</v>
      </c>
      <c r="F310" s="8" t="s">
        <v>1390</v>
      </c>
      <c r="G310" s="2">
        <v>44.75</v>
      </c>
      <c r="H310" s="2">
        <v>17.78</v>
      </c>
      <c r="I310" s="2">
        <v>0.70209999999999995</v>
      </c>
      <c r="J310" s="2">
        <v>0.71360000000000001</v>
      </c>
      <c r="K310" s="2"/>
      <c r="L310" s="2">
        <v>768</v>
      </c>
      <c r="M310" s="2" t="s">
        <v>1377</v>
      </c>
      <c r="N310" s="2" t="s">
        <v>1990</v>
      </c>
      <c r="O310" s="8" t="s">
        <v>1457</v>
      </c>
      <c r="P310" s="2">
        <v>180</v>
      </c>
      <c r="Q310" s="12">
        <v>22.02</v>
      </c>
    </row>
    <row r="311" spans="1:17">
      <c r="A311" s="11" t="s">
        <v>1991</v>
      </c>
      <c r="B311" s="9" t="s">
        <v>1103</v>
      </c>
      <c r="C311" s="9" t="s">
        <v>32</v>
      </c>
      <c r="D311" s="3" t="s">
        <v>10</v>
      </c>
      <c r="E311" s="9" t="s">
        <v>1389</v>
      </c>
      <c r="F311" s="9" t="s">
        <v>1390</v>
      </c>
      <c r="G311" s="3">
        <v>90.78</v>
      </c>
      <c r="H311" s="3">
        <v>13.88</v>
      </c>
      <c r="I311" s="3">
        <v>0.96199999999999997</v>
      </c>
      <c r="J311" s="3">
        <v>1.121</v>
      </c>
      <c r="K311" s="3" t="s">
        <v>1358</v>
      </c>
      <c r="L311" s="3">
        <v>880</v>
      </c>
      <c r="M311" s="3" t="s">
        <v>1426</v>
      </c>
      <c r="N311" s="3" t="s">
        <v>1992</v>
      </c>
      <c r="O311" s="9"/>
      <c r="P311" s="3">
        <v>240</v>
      </c>
      <c r="Q311" s="13">
        <v>67.36</v>
      </c>
    </row>
    <row r="312" spans="1:17" hidden="1">
      <c r="A312" s="10" t="s">
        <v>1993</v>
      </c>
      <c r="B312" s="8" t="s">
        <v>71</v>
      </c>
      <c r="C312" s="8" t="s">
        <v>35</v>
      </c>
      <c r="D312" s="2" t="s">
        <v>23</v>
      </c>
      <c r="E312" s="8" t="s">
        <v>1400</v>
      </c>
      <c r="F312" s="8" t="s">
        <v>1384</v>
      </c>
      <c r="G312" s="2">
        <v>9.3800000000000008</v>
      </c>
      <c r="H312" s="2">
        <v>18.350000000000001</v>
      </c>
      <c r="I312" s="2">
        <v>6.2E-2</v>
      </c>
      <c r="J312" s="2">
        <v>0.46989999999999998</v>
      </c>
      <c r="K312" s="2" t="s">
        <v>1412</v>
      </c>
      <c r="L312" s="2">
        <v>711</v>
      </c>
      <c r="M312" s="2" t="s">
        <v>1403</v>
      </c>
      <c r="N312" s="2" t="s">
        <v>1934</v>
      </c>
      <c r="O312" s="8" t="s">
        <v>357</v>
      </c>
      <c r="P312" s="2">
        <v>24</v>
      </c>
      <c r="Q312" s="12">
        <v>3.58</v>
      </c>
    </row>
    <row r="313" spans="1:17" hidden="1">
      <c r="A313" s="11" t="s">
        <v>1994</v>
      </c>
      <c r="B313" s="9" t="s">
        <v>998</v>
      </c>
      <c r="C313" s="9" t="s">
        <v>38</v>
      </c>
      <c r="D313" s="3" t="s">
        <v>10</v>
      </c>
      <c r="E313" s="9" t="s">
        <v>1374</v>
      </c>
      <c r="F313" s="9" t="s">
        <v>1384</v>
      </c>
      <c r="G313" s="3">
        <v>52.11</v>
      </c>
      <c r="H313" s="3">
        <v>18.14</v>
      </c>
      <c r="I313" s="3">
        <v>0.36720000000000003</v>
      </c>
      <c r="J313" s="3">
        <v>1.8875999999999999</v>
      </c>
      <c r="K313" s="3" t="s">
        <v>1412</v>
      </c>
      <c r="L313" s="3">
        <v>618</v>
      </c>
      <c r="M313" s="3" t="s">
        <v>1381</v>
      </c>
      <c r="N313" s="3" t="s">
        <v>1995</v>
      </c>
      <c r="O313" s="9"/>
      <c r="P313" s="3">
        <v>36</v>
      </c>
      <c r="Q313" s="13">
        <v>37.06</v>
      </c>
    </row>
    <row r="314" spans="1:17" hidden="1">
      <c r="A314" s="10" t="s">
        <v>1996</v>
      </c>
      <c r="B314" s="8" t="s">
        <v>936</v>
      </c>
      <c r="C314" s="8" t="s">
        <v>20</v>
      </c>
      <c r="D314" s="2" t="s">
        <v>10</v>
      </c>
      <c r="E314" s="8" t="s">
        <v>1380</v>
      </c>
      <c r="F314" s="8" t="s">
        <v>1384</v>
      </c>
      <c r="G314" s="2">
        <v>16.149999999999999</v>
      </c>
      <c r="H314" s="2">
        <v>13.22</v>
      </c>
      <c r="I314" s="2">
        <v>0.1406</v>
      </c>
      <c r="J314" s="2">
        <v>0.76949999999999996</v>
      </c>
      <c r="K314" s="2" t="s">
        <v>1376</v>
      </c>
      <c r="L314" s="2">
        <v>680</v>
      </c>
      <c r="M314" s="2" t="s">
        <v>1396</v>
      </c>
      <c r="N314" s="2" t="s">
        <v>1997</v>
      </c>
      <c r="O314" s="8" t="s">
        <v>1998</v>
      </c>
      <c r="P314" s="2">
        <v>24</v>
      </c>
      <c r="Q314" s="12">
        <v>6.98</v>
      </c>
    </row>
    <row r="315" spans="1:17" hidden="1">
      <c r="A315" s="11" t="s">
        <v>1999</v>
      </c>
      <c r="B315" s="9" t="s">
        <v>753</v>
      </c>
      <c r="C315" s="9" t="s">
        <v>16</v>
      </c>
      <c r="D315" s="3" t="s">
        <v>1360</v>
      </c>
      <c r="E315" s="9" t="s">
        <v>1411</v>
      </c>
      <c r="F315" s="9" t="s">
        <v>1375</v>
      </c>
      <c r="G315" s="3">
        <v>82.35</v>
      </c>
      <c r="H315" s="3">
        <v>16.95</v>
      </c>
      <c r="I315" s="3">
        <v>1.1740999999999999</v>
      </c>
      <c r="J315" s="3">
        <v>1.4286000000000001</v>
      </c>
      <c r="K315" s="3" t="s">
        <v>1395</v>
      </c>
      <c r="L315" s="3">
        <v>669</v>
      </c>
      <c r="M315" s="3" t="s">
        <v>1381</v>
      </c>
      <c r="N315" s="3" t="s">
        <v>2000</v>
      </c>
      <c r="O315" s="9"/>
      <c r="P315" s="3">
        <v>120</v>
      </c>
      <c r="Q315" s="13">
        <v>21.17</v>
      </c>
    </row>
    <row r="316" spans="1:17" hidden="1">
      <c r="A316" s="10" t="s">
        <v>2001</v>
      </c>
      <c r="B316" s="8" t="s">
        <v>328</v>
      </c>
      <c r="C316" s="8" t="s">
        <v>38</v>
      </c>
      <c r="D316" s="2" t="s">
        <v>23</v>
      </c>
      <c r="E316" s="8" t="s">
        <v>1389</v>
      </c>
      <c r="F316" s="8" t="s">
        <v>1375</v>
      </c>
      <c r="G316" s="2">
        <v>48.57</v>
      </c>
      <c r="H316" s="2">
        <v>8.6</v>
      </c>
      <c r="I316" s="2">
        <v>0.67179999999999995</v>
      </c>
      <c r="J316" s="2">
        <v>0.77159999999999995</v>
      </c>
      <c r="K316" s="2" t="s">
        <v>1412</v>
      </c>
      <c r="L316" s="2">
        <v>739</v>
      </c>
      <c r="M316" s="2" t="s">
        <v>1377</v>
      </c>
      <c r="N316" s="2" t="s">
        <v>1743</v>
      </c>
      <c r="O316" s="8" t="s">
        <v>1580</v>
      </c>
      <c r="P316" s="2">
        <v>84</v>
      </c>
      <c r="Q316" s="12">
        <v>37.880000000000003</v>
      </c>
    </row>
    <row r="317" spans="1:17" hidden="1">
      <c r="A317" s="11" t="s">
        <v>2002</v>
      </c>
      <c r="B317" s="9" t="s">
        <v>294</v>
      </c>
      <c r="C317" s="9" t="s">
        <v>7</v>
      </c>
      <c r="D317" s="3" t="s">
        <v>31</v>
      </c>
      <c r="E317" s="9" t="s">
        <v>1400</v>
      </c>
      <c r="F317" s="9" t="s">
        <v>1384</v>
      </c>
      <c r="G317" s="3">
        <v>56.86</v>
      </c>
      <c r="H317" s="3"/>
      <c r="I317" s="3">
        <v>0.54249999999999998</v>
      </c>
      <c r="J317" s="3"/>
      <c r="K317" s="3" t="s">
        <v>1385</v>
      </c>
      <c r="L317" s="3">
        <v>666</v>
      </c>
      <c r="M317" s="3" t="s">
        <v>1426</v>
      </c>
      <c r="N317" s="3" t="s">
        <v>2003</v>
      </c>
      <c r="O317" s="9"/>
      <c r="P317" s="3">
        <v>180</v>
      </c>
      <c r="Q317" s="13">
        <v>0</v>
      </c>
    </row>
    <row r="318" spans="1:17">
      <c r="A318" s="10" t="s">
        <v>2004</v>
      </c>
      <c r="B318" s="8" t="s">
        <v>477</v>
      </c>
      <c r="C318" s="8" t="s">
        <v>7</v>
      </c>
      <c r="D318" s="2" t="s">
        <v>1360</v>
      </c>
      <c r="E318" s="8" t="s">
        <v>1408</v>
      </c>
      <c r="F318" s="8" t="s">
        <v>1390</v>
      </c>
      <c r="G318" s="2">
        <v>85.73</v>
      </c>
      <c r="H318" s="2">
        <v>11.34</v>
      </c>
      <c r="I318" s="2">
        <v>1.3368</v>
      </c>
      <c r="J318" s="2">
        <v>1.1975</v>
      </c>
      <c r="K318" s="2" t="s">
        <v>1358</v>
      </c>
      <c r="L318" s="2">
        <v>727</v>
      </c>
      <c r="M318" s="2" t="s">
        <v>1396</v>
      </c>
      <c r="N318" s="2" t="s">
        <v>2005</v>
      </c>
      <c r="O318" s="8" t="s">
        <v>1043</v>
      </c>
      <c r="P318" s="2">
        <v>120</v>
      </c>
      <c r="Q318" s="12">
        <v>19.61</v>
      </c>
    </row>
    <row r="319" spans="1:17">
      <c r="A319" s="11" t="s">
        <v>2006</v>
      </c>
      <c r="B319" s="9" t="s">
        <v>723</v>
      </c>
      <c r="C319" s="9" t="s">
        <v>16</v>
      </c>
      <c r="D319" s="3" t="s">
        <v>31</v>
      </c>
      <c r="E319" s="9" t="s">
        <v>1374</v>
      </c>
      <c r="F319" s="9" t="s">
        <v>1375</v>
      </c>
      <c r="G319" s="3">
        <v>92.42</v>
      </c>
      <c r="H319" s="3">
        <v>16.73</v>
      </c>
      <c r="I319" s="3">
        <v>1.1327</v>
      </c>
      <c r="J319" s="3">
        <v>1.4047000000000001</v>
      </c>
      <c r="K319" s="3" t="s">
        <v>1358</v>
      </c>
      <c r="L319" s="3">
        <v>672</v>
      </c>
      <c r="M319" s="3" t="s">
        <v>1381</v>
      </c>
      <c r="N319" s="3" t="s">
        <v>2007</v>
      </c>
      <c r="O319" s="9"/>
      <c r="P319" s="3">
        <v>180</v>
      </c>
      <c r="Q319" s="13">
        <v>54.49</v>
      </c>
    </row>
    <row r="320" spans="1:17" hidden="1">
      <c r="A320" s="10" t="s">
        <v>2008</v>
      </c>
      <c r="B320" s="8" t="s">
        <v>811</v>
      </c>
      <c r="C320" s="8" t="s">
        <v>24</v>
      </c>
      <c r="D320" s="2" t="s">
        <v>1360</v>
      </c>
      <c r="E320" s="8" t="s">
        <v>1374</v>
      </c>
      <c r="F320" s="8" t="s">
        <v>1375</v>
      </c>
      <c r="G320" s="2">
        <v>59.3</v>
      </c>
      <c r="H320" s="2">
        <v>13.93</v>
      </c>
      <c r="I320" s="2">
        <v>1.0347</v>
      </c>
      <c r="J320" s="2">
        <v>2.8452000000000002</v>
      </c>
      <c r="K320" s="2" t="s">
        <v>1385</v>
      </c>
      <c r="L320" s="2">
        <v>845</v>
      </c>
      <c r="M320" s="2" t="s">
        <v>1396</v>
      </c>
      <c r="N320" s="2" t="s">
        <v>2009</v>
      </c>
      <c r="O320" s="8" t="s">
        <v>2010</v>
      </c>
      <c r="P320" s="2">
        <v>24</v>
      </c>
      <c r="Q320" s="12">
        <v>0</v>
      </c>
    </row>
    <row r="321" spans="1:17" hidden="1">
      <c r="A321" s="11" t="s">
        <v>2011</v>
      </c>
      <c r="B321" s="9" t="s">
        <v>1307</v>
      </c>
      <c r="C321" s="9" t="s">
        <v>35</v>
      </c>
      <c r="D321" s="3" t="s">
        <v>31</v>
      </c>
      <c r="E321" s="9" t="s">
        <v>1389</v>
      </c>
      <c r="F321" s="9" t="s">
        <v>1390</v>
      </c>
      <c r="G321" s="3">
        <v>79.760000000000005</v>
      </c>
      <c r="H321" s="3">
        <v>17.190000000000001</v>
      </c>
      <c r="I321" s="3">
        <v>1.27</v>
      </c>
      <c r="J321" s="3">
        <v>1.3957999999999999</v>
      </c>
      <c r="K321" s="3" t="s">
        <v>1376</v>
      </c>
      <c r="L321" s="3">
        <v>767</v>
      </c>
      <c r="M321" s="3" t="s">
        <v>1396</v>
      </c>
      <c r="N321" s="3" t="s">
        <v>2012</v>
      </c>
      <c r="O321" s="9" t="s">
        <v>1591</v>
      </c>
      <c r="P321" s="3">
        <v>120</v>
      </c>
      <c r="Q321" s="13">
        <v>24.96</v>
      </c>
    </row>
    <row r="322" spans="1:17" hidden="1">
      <c r="A322" s="10" t="s">
        <v>2013</v>
      </c>
      <c r="B322" s="8" t="s">
        <v>702</v>
      </c>
      <c r="C322" s="8" t="s">
        <v>28</v>
      </c>
      <c r="D322" s="2" t="s">
        <v>23</v>
      </c>
      <c r="E322" s="8" t="s">
        <v>1374</v>
      </c>
      <c r="F322" s="8" t="s">
        <v>1384</v>
      </c>
      <c r="G322" s="2">
        <v>92.43</v>
      </c>
      <c r="H322" s="2">
        <v>15.19</v>
      </c>
      <c r="I322" s="2">
        <v>0.98570000000000002</v>
      </c>
      <c r="J322" s="2">
        <v>1.2301</v>
      </c>
      <c r="K322" s="2" t="s">
        <v>1395</v>
      </c>
      <c r="L322" s="2">
        <v>582</v>
      </c>
      <c r="M322" s="2" t="s">
        <v>1386</v>
      </c>
      <c r="N322" s="2" t="s">
        <v>2014</v>
      </c>
      <c r="O322" s="8"/>
      <c r="P322" s="2">
        <v>240</v>
      </c>
      <c r="Q322" s="12">
        <v>47.83</v>
      </c>
    </row>
    <row r="323" spans="1:17" hidden="1">
      <c r="A323" s="11" t="s">
        <v>2015</v>
      </c>
      <c r="B323" s="9" t="s">
        <v>1074</v>
      </c>
      <c r="C323" s="9" t="s">
        <v>16</v>
      </c>
      <c r="D323" s="3" t="s">
        <v>44</v>
      </c>
      <c r="E323" s="9" t="s">
        <v>1411</v>
      </c>
      <c r="F323" s="9" t="s">
        <v>1384</v>
      </c>
      <c r="G323" s="3">
        <v>9.52</v>
      </c>
      <c r="H323" s="3">
        <v>18.059999999999999</v>
      </c>
      <c r="I323" s="3">
        <v>6.13E-2</v>
      </c>
      <c r="J323" s="3">
        <v>0.87309999999999999</v>
      </c>
      <c r="K323" s="3" t="s">
        <v>1395</v>
      </c>
      <c r="L323" s="3">
        <v>740</v>
      </c>
      <c r="M323" s="3" t="s">
        <v>1396</v>
      </c>
      <c r="N323" s="3" t="s">
        <v>2016</v>
      </c>
      <c r="O323" s="9" t="s">
        <v>2017</v>
      </c>
      <c r="P323" s="3">
        <v>12</v>
      </c>
      <c r="Q323" s="13">
        <v>4.25</v>
      </c>
    </row>
    <row r="324" spans="1:17" hidden="1">
      <c r="A324" s="10" t="s">
        <v>2018</v>
      </c>
      <c r="B324" s="8" t="s">
        <v>347</v>
      </c>
      <c r="C324" s="8" t="s">
        <v>38</v>
      </c>
      <c r="D324" s="2" t="s">
        <v>44</v>
      </c>
      <c r="E324" s="8" t="s">
        <v>1389</v>
      </c>
      <c r="F324" s="8" t="s">
        <v>1384</v>
      </c>
      <c r="G324" s="2">
        <v>57.47</v>
      </c>
      <c r="H324" s="2">
        <v>11.37</v>
      </c>
      <c r="I324" s="2">
        <v>0.82050000000000001</v>
      </c>
      <c r="J324" s="2">
        <v>0.60770000000000002</v>
      </c>
      <c r="K324" s="2" t="s">
        <v>1395</v>
      </c>
      <c r="L324" s="2">
        <v>859</v>
      </c>
      <c r="M324" s="2" t="s">
        <v>1396</v>
      </c>
      <c r="N324" s="2" t="s">
        <v>1032</v>
      </c>
      <c r="O324" s="8" t="s">
        <v>1605</v>
      </c>
      <c r="P324" s="2">
        <v>240</v>
      </c>
      <c r="Q324" s="12">
        <v>36.299999999999997</v>
      </c>
    </row>
    <row r="325" spans="1:17" hidden="1">
      <c r="A325" s="11" t="s">
        <v>2019</v>
      </c>
      <c r="B325" s="9" t="s">
        <v>265</v>
      </c>
      <c r="C325" s="9" t="s">
        <v>38</v>
      </c>
      <c r="D325" s="3" t="s">
        <v>31</v>
      </c>
      <c r="E325" s="9" t="s">
        <v>1380</v>
      </c>
      <c r="F325" s="9" t="s">
        <v>1384</v>
      </c>
      <c r="G325" s="3">
        <v>50.37</v>
      </c>
      <c r="H325" s="3">
        <v>13.45</v>
      </c>
      <c r="I325" s="3">
        <v>0.26889999999999997</v>
      </c>
      <c r="J325" s="3">
        <v>1.1577</v>
      </c>
      <c r="K325" s="3" t="s">
        <v>1412</v>
      </c>
      <c r="L325" s="3">
        <v>755</v>
      </c>
      <c r="M325" s="3" t="s">
        <v>1377</v>
      </c>
      <c r="N325" s="3" t="s">
        <v>2020</v>
      </c>
      <c r="O325" s="9" t="s">
        <v>765</v>
      </c>
      <c r="P325" s="3">
        <v>60</v>
      </c>
      <c r="Q325" s="13">
        <v>42.39</v>
      </c>
    </row>
    <row r="326" spans="1:17">
      <c r="A326" s="10" t="s">
        <v>2021</v>
      </c>
      <c r="B326" s="8" t="s">
        <v>820</v>
      </c>
      <c r="C326" s="8" t="s">
        <v>41</v>
      </c>
      <c r="D326" s="2" t="s">
        <v>1360</v>
      </c>
      <c r="E326" s="8" t="s">
        <v>1411</v>
      </c>
      <c r="F326" s="8" t="s">
        <v>1390</v>
      </c>
      <c r="G326" s="2">
        <v>50.5</v>
      </c>
      <c r="H326" s="2">
        <v>8.1199999999999992</v>
      </c>
      <c r="I326" s="2">
        <v>0.78090000000000004</v>
      </c>
      <c r="J326" s="2">
        <v>2.2867000000000002</v>
      </c>
      <c r="K326" s="2" t="s">
        <v>1358</v>
      </c>
      <c r="L326" s="2">
        <v>655</v>
      </c>
      <c r="M326" s="2" t="s">
        <v>1377</v>
      </c>
      <c r="N326" s="2" t="s">
        <v>2022</v>
      </c>
      <c r="O326" s="8" t="s">
        <v>819</v>
      </c>
      <c r="P326" s="2">
        <v>24</v>
      </c>
      <c r="Q326" s="12">
        <v>6.34</v>
      </c>
    </row>
    <row r="327" spans="1:17" hidden="1">
      <c r="A327" s="11" t="s">
        <v>2023</v>
      </c>
      <c r="B327" s="9" t="s">
        <v>559</v>
      </c>
      <c r="C327" s="9" t="s">
        <v>7</v>
      </c>
      <c r="D327" s="3" t="s">
        <v>1360</v>
      </c>
      <c r="E327" s="9" t="s">
        <v>1389</v>
      </c>
      <c r="F327" s="9" t="s">
        <v>1390</v>
      </c>
      <c r="G327" s="3">
        <v>81.86</v>
      </c>
      <c r="H327" s="3">
        <v>15.83</v>
      </c>
      <c r="I327" s="3">
        <v>1.5295000000000001</v>
      </c>
      <c r="J327" s="3">
        <v>7.4206000000000003</v>
      </c>
      <c r="K327" s="3" t="s">
        <v>1395</v>
      </c>
      <c r="L327" s="3">
        <v>800</v>
      </c>
      <c r="M327" s="3" t="s">
        <v>1377</v>
      </c>
      <c r="N327" s="3" t="s">
        <v>2024</v>
      </c>
      <c r="O327" s="9" t="s">
        <v>2025</v>
      </c>
      <c r="P327" s="3">
        <v>12</v>
      </c>
      <c r="Q327" s="13">
        <v>74.150000000000006</v>
      </c>
    </row>
    <row r="328" spans="1:17" hidden="1">
      <c r="A328" s="10" t="s">
        <v>2026</v>
      </c>
      <c r="B328" s="8" t="s">
        <v>1100</v>
      </c>
      <c r="C328" s="8" t="s">
        <v>7</v>
      </c>
      <c r="D328" s="2" t="s">
        <v>31</v>
      </c>
      <c r="E328" s="8" t="s">
        <v>1380</v>
      </c>
      <c r="F328" s="8" t="s">
        <v>1375</v>
      </c>
      <c r="G328" s="2">
        <v>60.22</v>
      </c>
      <c r="H328" s="2">
        <v>8.39</v>
      </c>
      <c r="I328" s="2">
        <v>0.79920000000000002</v>
      </c>
      <c r="J328" s="2">
        <v>1.8978999999999999</v>
      </c>
      <c r="K328" s="2" t="s">
        <v>1412</v>
      </c>
      <c r="L328" s="2">
        <v>794</v>
      </c>
      <c r="M328" s="2" t="s">
        <v>1381</v>
      </c>
      <c r="N328" s="2" t="s">
        <v>2027</v>
      </c>
      <c r="O328" s="8"/>
      <c r="P328" s="2">
        <v>36</v>
      </c>
      <c r="Q328" s="12">
        <v>11.35</v>
      </c>
    </row>
    <row r="329" spans="1:17">
      <c r="A329" s="11" t="s">
        <v>2028</v>
      </c>
      <c r="B329" s="9" t="s">
        <v>579</v>
      </c>
      <c r="C329" s="9" t="s">
        <v>32</v>
      </c>
      <c r="D329" s="3" t="s">
        <v>44</v>
      </c>
      <c r="E329" s="9" t="s">
        <v>1408</v>
      </c>
      <c r="F329" s="9" t="s">
        <v>1384</v>
      </c>
      <c r="G329" s="3">
        <v>3.12</v>
      </c>
      <c r="H329" s="3">
        <v>16.010000000000002</v>
      </c>
      <c r="I329" s="3">
        <v>5.3600000000000002E-2</v>
      </c>
      <c r="J329" s="3">
        <v>4.3400000000000001E-2</v>
      </c>
      <c r="K329" s="3" t="s">
        <v>1358</v>
      </c>
      <c r="L329" s="3">
        <v>639</v>
      </c>
      <c r="M329" s="3" t="s">
        <v>1377</v>
      </c>
      <c r="N329" s="3" t="s">
        <v>2029</v>
      </c>
      <c r="O329" s="9" t="s">
        <v>2030</v>
      </c>
      <c r="P329" s="3">
        <v>240</v>
      </c>
      <c r="Q329" s="13">
        <v>1.59</v>
      </c>
    </row>
    <row r="330" spans="1:17" hidden="1">
      <c r="A330" s="10" t="s">
        <v>2031</v>
      </c>
      <c r="B330" s="8" t="s">
        <v>262</v>
      </c>
      <c r="C330" s="8" t="s">
        <v>32</v>
      </c>
      <c r="D330" s="2" t="s">
        <v>44</v>
      </c>
      <c r="E330" s="8" t="s">
        <v>1411</v>
      </c>
      <c r="F330" s="8" t="s">
        <v>1384</v>
      </c>
      <c r="G330" s="2">
        <v>12.44</v>
      </c>
      <c r="H330" s="2">
        <v>14.27</v>
      </c>
      <c r="I330" s="2">
        <v>0.23080000000000001</v>
      </c>
      <c r="J330" s="2">
        <v>0.23499999999999999</v>
      </c>
      <c r="K330" s="2" t="s">
        <v>1395</v>
      </c>
      <c r="L330" s="2">
        <v>849</v>
      </c>
      <c r="M330" s="2" t="s">
        <v>1426</v>
      </c>
      <c r="N330" s="2" t="s">
        <v>2032</v>
      </c>
      <c r="O330" s="8"/>
      <c r="P330" s="2">
        <v>84</v>
      </c>
      <c r="Q330" s="12">
        <v>10.95</v>
      </c>
    </row>
    <row r="331" spans="1:17" hidden="1">
      <c r="A331" s="11" t="s">
        <v>2033</v>
      </c>
      <c r="B331" s="9" t="s">
        <v>80</v>
      </c>
      <c r="C331" s="9" t="s">
        <v>20</v>
      </c>
      <c r="D331" s="3" t="s">
        <v>44</v>
      </c>
      <c r="E331" s="9" t="s">
        <v>1374</v>
      </c>
      <c r="F331" s="9" t="s">
        <v>1390</v>
      </c>
      <c r="G331" s="3">
        <v>57.24</v>
      </c>
      <c r="H331" s="3">
        <v>7.66</v>
      </c>
      <c r="I331" s="3">
        <v>0.9042</v>
      </c>
      <c r="J331" s="3">
        <v>4.9702000000000002</v>
      </c>
      <c r="K331" s="3" t="s">
        <v>1385</v>
      </c>
      <c r="L331" s="3">
        <v>747</v>
      </c>
      <c r="M331" s="3" t="s">
        <v>1396</v>
      </c>
      <c r="N331" s="3" t="s">
        <v>2034</v>
      </c>
      <c r="O331" s="9" t="s">
        <v>2035</v>
      </c>
      <c r="P331" s="3">
        <v>12</v>
      </c>
      <c r="Q331" s="13">
        <v>0</v>
      </c>
    </row>
    <row r="332" spans="1:17">
      <c r="A332" s="10" t="s">
        <v>2036</v>
      </c>
      <c r="B332" s="8" t="s">
        <v>579</v>
      </c>
      <c r="C332" s="8" t="s">
        <v>41</v>
      </c>
      <c r="D332" s="2" t="s">
        <v>1360</v>
      </c>
      <c r="E332" s="8" t="s">
        <v>1408</v>
      </c>
      <c r="F332" s="8" t="s">
        <v>1384</v>
      </c>
      <c r="G332" s="2">
        <v>61.01</v>
      </c>
      <c r="H332" s="2">
        <v>8.85</v>
      </c>
      <c r="I332" s="2">
        <v>0.37530000000000002</v>
      </c>
      <c r="J332" s="2">
        <v>1.262</v>
      </c>
      <c r="K332" s="2" t="s">
        <v>1358</v>
      </c>
      <c r="L332" s="2">
        <v>639</v>
      </c>
      <c r="M332" s="2" t="s">
        <v>1386</v>
      </c>
      <c r="N332" s="2" t="s">
        <v>2037</v>
      </c>
      <c r="O332" s="8"/>
      <c r="P332" s="2">
        <v>60</v>
      </c>
      <c r="Q332" s="12">
        <v>42.67</v>
      </c>
    </row>
    <row r="333" spans="1:17" hidden="1">
      <c r="A333" s="11" t="s">
        <v>2038</v>
      </c>
      <c r="B333" s="9" t="s">
        <v>1215</v>
      </c>
      <c r="C333" s="9" t="s">
        <v>20</v>
      </c>
      <c r="D333" s="3" t="s">
        <v>44</v>
      </c>
      <c r="E333" s="9" t="s">
        <v>1374</v>
      </c>
      <c r="F333" s="9" t="s">
        <v>1375</v>
      </c>
      <c r="G333" s="3">
        <v>94.2</v>
      </c>
      <c r="H333" s="3">
        <v>10.72</v>
      </c>
      <c r="I333" s="3">
        <v>1.3946000000000001</v>
      </c>
      <c r="J333" s="3">
        <v>0.95440000000000003</v>
      </c>
      <c r="K333" s="3" t="s">
        <v>1412</v>
      </c>
      <c r="L333" s="3">
        <v>814</v>
      </c>
      <c r="M333" s="3" t="s">
        <v>1426</v>
      </c>
      <c r="N333" s="3" t="s">
        <v>1890</v>
      </c>
      <c r="O333" s="9"/>
      <c r="P333" s="3">
        <v>240</v>
      </c>
      <c r="Q333" s="13">
        <v>17.78</v>
      </c>
    </row>
    <row r="334" spans="1:17" hidden="1">
      <c r="A334" s="10" t="s">
        <v>2039</v>
      </c>
      <c r="B334" s="8" t="s">
        <v>1325</v>
      </c>
      <c r="C334" s="8" t="s">
        <v>41</v>
      </c>
      <c r="D334" s="2" t="s">
        <v>44</v>
      </c>
      <c r="E334" s="8" t="s">
        <v>1408</v>
      </c>
      <c r="F334" s="8" t="s">
        <v>1384</v>
      </c>
      <c r="G334" s="2">
        <v>21.15</v>
      </c>
      <c r="H334" s="2">
        <v>18.239999999999998</v>
      </c>
      <c r="I334" s="2">
        <v>0.1789</v>
      </c>
      <c r="J334" s="2">
        <v>0.33029999999999998</v>
      </c>
      <c r="K334" s="2" t="s">
        <v>1395</v>
      </c>
      <c r="L334" s="2">
        <v>685</v>
      </c>
      <c r="M334" s="2" t="s">
        <v>1396</v>
      </c>
      <c r="N334" s="2" t="s">
        <v>1804</v>
      </c>
      <c r="O334" s="8" t="s">
        <v>2040</v>
      </c>
      <c r="P334" s="2">
        <v>240</v>
      </c>
      <c r="Q334" s="12">
        <v>16.79</v>
      </c>
    </row>
    <row r="335" spans="1:17" hidden="1">
      <c r="A335" s="11" t="s">
        <v>2041</v>
      </c>
      <c r="B335" s="9" t="s">
        <v>1022</v>
      </c>
      <c r="C335" s="9" t="s">
        <v>35</v>
      </c>
      <c r="D335" s="3" t="s">
        <v>44</v>
      </c>
      <c r="E335" s="9" t="s">
        <v>1380</v>
      </c>
      <c r="F335" s="9" t="s">
        <v>1384</v>
      </c>
      <c r="G335" s="3">
        <v>50.39</v>
      </c>
      <c r="H335" s="3">
        <v>10.56</v>
      </c>
      <c r="I335" s="3">
        <v>0.5423</v>
      </c>
      <c r="J335" s="3">
        <v>2.3382999999999998</v>
      </c>
      <c r="K335" s="3" t="s">
        <v>1385</v>
      </c>
      <c r="L335" s="3">
        <v>855</v>
      </c>
      <c r="M335" s="3" t="s">
        <v>1426</v>
      </c>
      <c r="N335" s="3" t="s">
        <v>1537</v>
      </c>
      <c r="O335" s="9"/>
      <c r="P335" s="3">
        <v>24</v>
      </c>
      <c r="Q335" s="13">
        <v>0</v>
      </c>
    </row>
    <row r="336" spans="1:17">
      <c r="A336" s="10" t="s">
        <v>2042</v>
      </c>
      <c r="B336" s="8" t="s">
        <v>623</v>
      </c>
      <c r="C336" s="8" t="s">
        <v>35</v>
      </c>
      <c r="D336" s="2" t="s">
        <v>10</v>
      </c>
      <c r="E336" s="8" t="s">
        <v>1389</v>
      </c>
      <c r="F336" s="8" t="s">
        <v>1384</v>
      </c>
      <c r="G336" s="2">
        <v>38.549999999999997</v>
      </c>
      <c r="H336" s="2">
        <v>13.36</v>
      </c>
      <c r="I336" s="2">
        <v>0.5746</v>
      </c>
      <c r="J336" s="2">
        <v>3.4497</v>
      </c>
      <c r="K336" s="2" t="s">
        <v>1358</v>
      </c>
      <c r="L336" s="2">
        <v>668</v>
      </c>
      <c r="M336" s="2" t="s">
        <v>1426</v>
      </c>
      <c r="N336" s="2" t="s">
        <v>2043</v>
      </c>
      <c r="O336" s="8"/>
      <c r="P336" s="2">
        <v>12</v>
      </c>
      <c r="Q336" s="12">
        <v>33.68</v>
      </c>
    </row>
    <row r="337" spans="1:17" hidden="1">
      <c r="A337" s="11" t="s">
        <v>2044</v>
      </c>
      <c r="B337" s="9" t="s">
        <v>1182</v>
      </c>
      <c r="C337" s="9" t="s">
        <v>24</v>
      </c>
      <c r="D337" s="3" t="s">
        <v>23</v>
      </c>
      <c r="E337" s="9" t="s">
        <v>1389</v>
      </c>
      <c r="F337" s="9" t="s">
        <v>1384</v>
      </c>
      <c r="G337" s="3">
        <v>34.75</v>
      </c>
      <c r="H337" s="3">
        <v>12.27</v>
      </c>
      <c r="I337" s="3">
        <v>0.39660000000000001</v>
      </c>
      <c r="J337" s="3">
        <v>3.0918999999999999</v>
      </c>
      <c r="K337" s="3" t="s">
        <v>1385</v>
      </c>
      <c r="L337" s="3">
        <v>791</v>
      </c>
      <c r="M337" s="3" t="s">
        <v>1403</v>
      </c>
      <c r="N337" s="3" t="s">
        <v>781</v>
      </c>
      <c r="O337" s="9" t="s">
        <v>2045</v>
      </c>
      <c r="P337" s="3">
        <v>12</v>
      </c>
      <c r="Q337" s="13">
        <v>0</v>
      </c>
    </row>
    <row r="338" spans="1:17" hidden="1">
      <c r="A338" s="10" t="s">
        <v>2046</v>
      </c>
      <c r="B338" s="8" t="s">
        <v>1312</v>
      </c>
      <c r="C338" s="8" t="s">
        <v>38</v>
      </c>
      <c r="D338" s="2" t="s">
        <v>44</v>
      </c>
      <c r="E338" s="8" t="s">
        <v>1400</v>
      </c>
      <c r="F338" s="8" t="s">
        <v>1390</v>
      </c>
      <c r="G338" s="2">
        <v>72.2</v>
      </c>
      <c r="H338" s="2">
        <v>10.36</v>
      </c>
      <c r="I338" s="2">
        <v>1.401</v>
      </c>
      <c r="J338" s="2">
        <v>0.79179999999999995</v>
      </c>
      <c r="K338" s="2" t="s">
        <v>1395</v>
      </c>
      <c r="L338" s="2">
        <v>872</v>
      </c>
      <c r="M338" s="2" t="s">
        <v>1386</v>
      </c>
      <c r="N338" s="2" t="s">
        <v>997</v>
      </c>
      <c r="O338" s="8"/>
      <c r="P338" s="2">
        <v>180</v>
      </c>
      <c r="Q338" s="12">
        <v>24.45</v>
      </c>
    </row>
    <row r="339" spans="1:17" hidden="1">
      <c r="A339" s="11" t="s">
        <v>2047</v>
      </c>
      <c r="B339" s="9" t="s">
        <v>440</v>
      </c>
      <c r="C339" s="9" t="s">
        <v>38</v>
      </c>
      <c r="D339" s="3" t="s">
        <v>31</v>
      </c>
      <c r="E339" s="9" t="s">
        <v>1408</v>
      </c>
      <c r="F339" s="9" t="s">
        <v>1390</v>
      </c>
      <c r="G339" s="3">
        <v>40.07</v>
      </c>
      <c r="H339" s="3">
        <v>11.48</v>
      </c>
      <c r="I339" s="3">
        <v>0.59660000000000002</v>
      </c>
      <c r="J339" s="3">
        <v>3.5503999999999998</v>
      </c>
      <c r="K339" s="3" t="s">
        <v>1385</v>
      </c>
      <c r="L339" s="3">
        <v>871</v>
      </c>
      <c r="M339" s="3" t="s">
        <v>1426</v>
      </c>
      <c r="N339" s="3" t="s">
        <v>2048</v>
      </c>
      <c r="O339" s="9"/>
      <c r="P339" s="3">
        <v>12</v>
      </c>
      <c r="Q339" s="13">
        <v>0</v>
      </c>
    </row>
    <row r="340" spans="1:17" hidden="1">
      <c r="A340" s="10" t="s">
        <v>2049</v>
      </c>
      <c r="B340" s="8" t="s">
        <v>705</v>
      </c>
      <c r="C340" s="8" t="s">
        <v>35</v>
      </c>
      <c r="D340" s="2" t="s">
        <v>10</v>
      </c>
      <c r="E340" s="8" t="s">
        <v>1400</v>
      </c>
      <c r="F340" s="8" t="s">
        <v>1384</v>
      </c>
      <c r="G340" s="2">
        <v>47.18</v>
      </c>
      <c r="H340" s="2">
        <v>12.78</v>
      </c>
      <c r="I340" s="2">
        <v>0.83340000000000003</v>
      </c>
      <c r="J340" s="2">
        <v>1.2605999999999999</v>
      </c>
      <c r="K340" s="2" t="s">
        <v>1376</v>
      </c>
      <c r="L340" s="2">
        <v>798</v>
      </c>
      <c r="M340" s="2" t="s">
        <v>1396</v>
      </c>
      <c r="N340" s="2" t="s">
        <v>2025</v>
      </c>
      <c r="O340" s="8" t="s">
        <v>1570</v>
      </c>
      <c r="P340" s="2">
        <v>48</v>
      </c>
      <c r="Q340" s="12">
        <v>40.69</v>
      </c>
    </row>
    <row r="341" spans="1:17" hidden="1">
      <c r="A341" s="11" t="s">
        <v>2050</v>
      </c>
      <c r="B341" s="9" t="s">
        <v>699</v>
      </c>
      <c r="C341" s="9" t="s">
        <v>16</v>
      </c>
      <c r="D341" s="3" t="s">
        <v>31</v>
      </c>
      <c r="E341" s="9" t="s">
        <v>1408</v>
      </c>
      <c r="F341" s="9" t="s">
        <v>1375</v>
      </c>
      <c r="G341" s="3">
        <v>87.04</v>
      </c>
      <c r="H341" s="3">
        <v>14.43</v>
      </c>
      <c r="I341" s="3">
        <v>0.627</v>
      </c>
      <c r="J341" s="3">
        <v>7.8327</v>
      </c>
      <c r="K341" s="3" t="s">
        <v>1395</v>
      </c>
      <c r="L341" s="3">
        <v>597</v>
      </c>
      <c r="M341" s="3" t="s">
        <v>1396</v>
      </c>
      <c r="N341" s="3" t="s">
        <v>2051</v>
      </c>
      <c r="O341" s="9" t="s">
        <v>2052</v>
      </c>
      <c r="P341" s="3">
        <v>12</v>
      </c>
      <c r="Q341" s="13">
        <v>59.34</v>
      </c>
    </row>
    <row r="342" spans="1:17">
      <c r="A342" s="10" t="s">
        <v>2053</v>
      </c>
      <c r="B342" s="8" t="s">
        <v>136</v>
      </c>
      <c r="C342" s="8" t="s">
        <v>38</v>
      </c>
      <c r="D342" s="2" t="s">
        <v>1360</v>
      </c>
      <c r="E342" s="8" t="s">
        <v>1380</v>
      </c>
      <c r="F342" s="8" t="s">
        <v>1390</v>
      </c>
      <c r="G342" s="2">
        <v>99.21</v>
      </c>
      <c r="H342" s="2">
        <v>7.68</v>
      </c>
      <c r="I342" s="2">
        <v>1.7534000000000001</v>
      </c>
      <c r="J342" s="2">
        <v>1.5305</v>
      </c>
      <c r="K342" s="2" t="s">
        <v>1358</v>
      </c>
      <c r="L342" s="2">
        <v>618</v>
      </c>
      <c r="M342" s="2" t="s">
        <v>1381</v>
      </c>
      <c r="N342" s="2" t="s">
        <v>1293</v>
      </c>
      <c r="O342" s="8"/>
      <c r="P342" s="2">
        <v>84</v>
      </c>
      <c r="Q342" s="12">
        <v>60.57</v>
      </c>
    </row>
    <row r="343" spans="1:17" hidden="1">
      <c r="A343" s="11" t="s">
        <v>2054</v>
      </c>
      <c r="B343" s="9" t="s">
        <v>705</v>
      </c>
      <c r="C343" s="9" t="s">
        <v>12</v>
      </c>
      <c r="D343" s="3" t="s">
        <v>23</v>
      </c>
      <c r="E343" s="9" t="s">
        <v>1380</v>
      </c>
      <c r="F343" s="9" t="s">
        <v>1384</v>
      </c>
      <c r="G343" s="3">
        <v>21.2</v>
      </c>
      <c r="H343" s="3">
        <v>16.62</v>
      </c>
      <c r="I343" s="3">
        <v>0.3226</v>
      </c>
      <c r="J343" s="3">
        <v>1.0443</v>
      </c>
      <c r="K343" s="3" t="s">
        <v>1376</v>
      </c>
      <c r="L343" s="3">
        <v>798</v>
      </c>
      <c r="M343" s="3" t="s">
        <v>1426</v>
      </c>
      <c r="N343" s="3" t="s">
        <v>2055</v>
      </c>
      <c r="O343" s="9"/>
      <c r="P343" s="3">
        <v>24</v>
      </c>
      <c r="Q343" s="13">
        <v>2.56</v>
      </c>
    </row>
    <row r="344" spans="1:17" hidden="1">
      <c r="A344" s="10" t="s">
        <v>2056</v>
      </c>
      <c r="B344" s="8" t="s">
        <v>1353</v>
      </c>
      <c r="C344" s="8" t="s">
        <v>32</v>
      </c>
      <c r="D344" s="2" t="s">
        <v>31</v>
      </c>
      <c r="E344" s="8" t="s">
        <v>1400</v>
      </c>
      <c r="F344" s="8" t="s">
        <v>1375</v>
      </c>
      <c r="G344" s="2">
        <v>62.57</v>
      </c>
      <c r="H344" s="2">
        <v>7.99</v>
      </c>
      <c r="I344" s="2">
        <v>1.1859999999999999</v>
      </c>
      <c r="J344" s="2">
        <v>5.4425999999999997</v>
      </c>
      <c r="K344" s="2" t="s">
        <v>1385</v>
      </c>
      <c r="L344" s="2">
        <v>703</v>
      </c>
      <c r="M344" s="2" t="s">
        <v>1403</v>
      </c>
      <c r="N344" s="2" t="s">
        <v>2057</v>
      </c>
      <c r="O344" s="8" t="s">
        <v>1848</v>
      </c>
      <c r="P344" s="2">
        <v>12</v>
      </c>
      <c r="Q344" s="12">
        <v>0</v>
      </c>
    </row>
    <row r="345" spans="1:17" hidden="1">
      <c r="A345" s="11" t="s">
        <v>2058</v>
      </c>
      <c r="B345" s="9" t="s">
        <v>1074</v>
      </c>
      <c r="C345" s="9" t="s">
        <v>38</v>
      </c>
      <c r="D345" s="3" t="s">
        <v>23</v>
      </c>
      <c r="E345" s="9" t="s">
        <v>1374</v>
      </c>
      <c r="F345" s="9" t="s">
        <v>1375</v>
      </c>
      <c r="G345" s="3">
        <v>94.05</v>
      </c>
      <c r="H345" s="3">
        <v>13.91</v>
      </c>
      <c r="I345" s="3">
        <v>1.3972</v>
      </c>
      <c r="J345" s="3">
        <v>3.2103000000000002</v>
      </c>
      <c r="K345" s="3" t="s">
        <v>1376</v>
      </c>
      <c r="L345" s="3">
        <v>740</v>
      </c>
      <c r="M345" s="3" t="s">
        <v>1381</v>
      </c>
      <c r="N345" s="3" t="s">
        <v>382</v>
      </c>
      <c r="O345" s="9"/>
      <c r="P345" s="3">
        <v>36</v>
      </c>
      <c r="Q345" s="13">
        <v>85.76</v>
      </c>
    </row>
    <row r="346" spans="1:17">
      <c r="A346" s="10" t="s">
        <v>2059</v>
      </c>
      <c r="B346" s="8" t="s">
        <v>861</v>
      </c>
      <c r="C346" s="8" t="s">
        <v>38</v>
      </c>
      <c r="D346" s="2" t="s">
        <v>23</v>
      </c>
      <c r="E346" s="8" t="s">
        <v>1374</v>
      </c>
      <c r="F346" s="8" t="s">
        <v>1390</v>
      </c>
      <c r="G346" s="2">
        <v>73.66</v>
      </c>
      <c r="H346" s="2">
        <v>8.83</v>
      </c>
      <c r="I346" s="2">
        <v>1.3389</v>
      </c>
      <c r="J346" s="2">
        <v>6.4359000000000002</v>
      </c>
      <c r="K346" s="2" t="s">
        <v>1358</v>
      </c>
      <c r="L346" s="2">
        <v>742</v>
      </c>
      <c r="M346" s="2" t="s">
        <v>1377</v>
      </c>
      <c r="N346" s="2" t="s">
        <v>930</v>
      </c>
      <c r="O346" s="8" t="s">
        <v>2060</v>
      </c>
      <c r="P346" s="2">
        <v>12</v>
      </c>
      <c r="Q346" s="12">
        <v>34.979999999999997</v>
      </c>
    </row>
    <row r="347" spans="1:17" hidden="1">
      <c r="A347" s="11" t="s">
        <v>2061</v>
      </c>
      <c r="B347" s="9" t="s">
        <v>503</v>
      </c>
      <c r="C347" s="9" t="s">
        <v>20</v>
      </c>
      <c r="D347" s="3" t="s">
        <v>31</v>
      </c>
      <c r="E347" s="9" t="s">
        <v>1389</v>
      </c>
      <c r="F347" s="9" t="s">
        <v>1375</v>
      </c>
      <c r="G347" s="3">
        <v>23.86</v>
      </c>
      <c r="H347" s="3">
        <v>18.2</v>
      </c>
      <c r="I347" s="3">
        <v>0.3674</v>
      </c>
      <c r="J347" s="3">
        <v>0.38769999999999999</v>
      </c>
      <c r="K347" s="3" t="s">
        <v>1376</v>
      </c>
      <c r="L347" s="3">
        <v>898</v>
      </c>
      <c r="M347" s="3" t="s">
        <v>1426</v>
      </c>
      <c r="N347" s="3" t="s">
        <v>1747</v>
      </c>
      <c r="O347" s="9"/>
      <c r="P347" s="3">
        <v>180</v>
      </c>
      <c r="Q347" s="13">
        <v>9.52</v>
      </c>
    </row>
    <row r="348" spans="1:17" hidden="1">
      <c r="A348" s="10" t="s">
        <v>2062</v>
      </c>
      <c r="B348" s="8" t="s">
        <v>973</v>
      </c>
      <c r="C348" s="8" t="s">
        <v>35</v>
      </c>
      <c r="D348" s="2" t="s">
        <v>23</v>
      </c>
      <c r="E348" s="8" t="s">
        <v>1389</v>
      </c>
      <c r="F348" s="8" t="s">
        <v>1375</v>
      </c>
      <c r="G348" s="2">
        <v>78.84</v>
      </c>
      <c r="H348" s="2">
        <v>16.61</v>
      </c>
      <c r="I348" s="2">
        <v>1.5610999999999999</v>
      </c>
      <c r="J348" s="2">
        <v>1.1331</v>
      </c>
      <c r="K348" s="2" t="s">
        <v>1395</v>
      </c>
      <c r="L348" s="2">
        <v>745</v>
      </c>
      <c r="M348" s="2" t="s">
        <v>1377</v>
      </c>
      <c r="N348" s="2" t="s">
        <v>1599</v>
      </c>
      <c r="O348" s="8" t="s">
        <v>1904</v>
      </c>
      <c r="P348" s="2">
        <v>240</v>
      </c>
      <c r="Q348" s="12">
        <v>25.33</v>
      </c>
    </row>
    <row r="349" spans="1:17" hidden="1">
      <c r="A349" s="11" t="s">
        <v>2063</v>
      </c>
      <c r="B349" s="9" t="s">
        <v>198</v>
      </c>
      <c r="C349" s="9" t="s">
        <v>32</v>
      </c>
      <c r="D349" s="3" t="s">
        <v>44</v>
      </c>
      <c r="E349" s="9" t="s">
        <v>1411</v>
      </c>
      <c r="F349" s="9" t="s">
        <v>1384</v>
      </c>
      <c r="G349" s="3">
        <v>58.03</v>
      </c>
      <c r="H349" s="3">
        <v>16</v>
      </c>
      <c r="I349" s="3">
        <v>1.0733999999999999</v>
      </c>
      <c r="J349" s="3">
        <v>0.85229999999999995</v>
      </c>
      <c r="K349" s="3" t="s">
        <v>1385</v>
      </c>
      <c r="L349" s="3">
        <v>892</v>
      </c>
      <c r="M349" s="3" t="s">
        <v>1386</v>
      </c>
      <c r="N349" s="3" t="s">
        <v>2064</v>
      </c>
      <c r="O349" s="9"/>
      <c r="P349" s="3">
        <v>180</v>
      </c>
      <c r="Q349" s="13">
        <v>0</v>
      </c>
    </row>
    <row r="350" spans="1:17">
      <c r="A350" s="10" t="s">
        <v>2065</v>
      </c>
      <c r="B350" s="8" t="s">
        <v>1041</v>
      </c>
      <c r="C350" s="8" t="s">
        <v>35</v>
      </c>
      <c r="D350" s="2" t="s">
        <v>10</v>
      </c>
      <c r="E350" s="8" t="s">
        <v>1389</v>
      </c>
      <c r="F350" s="8" t="s">
        <v>1384</v>
      </c>
      <c r="G350" s="2">
        <v>83.55</v>
      </c>
      <c r="H350" s="2">
        <v>9.34</v>
      </c>
      <c r="I350" s="2">
        <v>0.50929999999999997</v>
      </c>
      <c r="J350" s="2">
        <v>0.77010000000000001</v>
      </c>
      <c r="K350" s="2" t="s">
        <v>1358</v>
      </c>
      <c r="L350" s="2">
        <v>610</v>
      </c>
      <c r="M350" s="2" t="s">
        <v>1377</v>
      </c>
      <c r="N350" s="2" t="s">
        <v>2066</v>
      </c>
      <c r="O350" s="8" t="s">
        <v>2067</v>
      </c>
      <c r="P350" s="2">
        <v>240</v>
      </c>
      <c r="Q350" s="12">
        <v>17.41</v>
      </c>
    </row>
    <row r="351" spans="1:17" hidden="1">
      <c r="A351" s="11" t="s">
        <v>2068</v>
      </c>
      <c r="B351" s="9" t="s">
        <v>503</v>
      </c>
      <c r="C351" s="9" t="s">
        <v>12</v>
      </c>
      <c r="D351" s="3" t="s">
        <v>31</v>
      </c>
      <c r="E351" s="9" t="s">
        <v>1408</v>
      </c>
      <c r="F351" s="9" t="s">
        <v>1390</v>
      </c>
      <c r="G351" s="3">
        <v>61.27</v>
      </c>
      <c r="H351" s="3">
        <v>15.44</v>
      </c>
      <c r="I351" s="3">
        <v>0.37409999999999999</v>
      </c>
      <c r="J351" s="3">
        <v>1.1975</v>
      </c>
      <c r="K351" s="3" t="s">
        <v>1376</v>
      </c>
      <c r="L351" s="3">
        <v>898</v>
      </c>
      <c r="M351" s="3" t="s">
        <v>1377</v>
      </c>
      <c r="N351" s="3" t="s">
        <v>1821</v>
      </c>
      <c r="O351" s="9" t="s">
        <v>2069</v>
      </c>
      <c r="P351" s="3">
        <v>84</v>
      </c>
      <c r="Q351" s="13">
        <v>49.6</v>
      </c>
    </row>
    <row r="352" spans="1:17" hidden="1">
      <c r="A352" s="10" t="s">
        <v>2070</v>
      </c>
      <c r="B352" s="8" t="s">
        <v>273</v>
      </c>
      <c r="C352" s="8" t="s">
        <v>16</v>
      </c>
      <c r="D352" s="2" t="s">
        <v>23</v>
      </c>
      <c r="E352" s="8" t="s">
        <v>1411</v>
      </c>
      <c r="F352" s="8" t="s">
        <v>1384</v>
      </c>
      <c r="G352" s="2">
        <v>16.07</v>
      </c>
      <c r="H352" s="2"/>
      <c r="I352" s="2">
        <v>0.2233</v>
      </c>
      <c r="J352" s="2"/>
      <c r="K352" s="2" t="s">
        <v>1376</v>
      </c>
      <c r="L352" s="2">
        <v>608</v>
      </c>
      <c r="M352" s="2" t="s">
        <v>1426</v>
      </c>
      <c r="N352" s="2" t="s">
        <v>1032</v>
      </c>
      <c r="O352" s="8"/>
      <c r="P352" s="2">
        <v>180</v>
      </c>
      <c r="Q352" s="12">
        <v>4.0199999999999996</v>
      </c>
    </row>
    <row r="353" spans="1:17" hidden="1">
      <c r="A353" s="11" t="s">
        <v>2071</v>
      </c>
      <c r="B353" s="9" t="s">
        <v>1111</v>
      </c>
      <c r="C353" s="9" t="s">
        <v>12</v>
      </c>
      <c r="D353" s="3" t="s">
        <v>1360</v>
      </c>
      <c r="E353" s="9" t="s">
        <v>1408</v>
      </c>
      <c r="F353" s="9" t="s">
        <v>1375</v>
      </c>
      <c r="G353" s="3">
        <v>34.770000000000003</v>
      </c>
      <c r="H353" s="3">
        <v>17.37</v>
      </c>
      <c r="I353" s="3">
        <v>0.4763</v>
      </c>
      <c r="J353" s="3">
        <v>0.61250000000000004</v>
      </c>
      <c r="K353" s="3" t="s">
        <v>1412</v>
      </c>
      <c r="L353" s="3">
        <v>557</v>
      </c>
      <c r="M353" s="3" t="s">
        <v>1426</v>
      </c>
      <c r="N353" s="3" t="s">
        <v>1537</v>
      </c>
      <c r="O353" s="9"/>
      <c r="P353" s="3">
        <v>120</v>
      </c>
      <c r="Q353" s="13">
        <v>12.89</v>
      </c>
    </row>
    <row r="354" spans="1:17" hidden="1">
      <c r="A354" s="10" t="s">
        <v>2072</v>
      </c>
      <c r="B354" s="8" t="s">
        <v>1161</v>
      </c>
      <c r="C354" s="8" t="s">
        <v>20</v>
      </c>
      <c r="D354" s="2" t="s">
        <v>44</v>
      </c>
      <c r="E354" s="8" t="s">
        <v>1411</v>
      </c>
      <c r="F354" s="8" t="s">
        <v>1375</v>
      </c>
      <c r="G354" s="2">
        <v>57.94</v>
      </c>
      <c r="H354" s="2">
        <v>8.59</v>
      </c>
      <c r="I354" s="2">
        <v>0.53720000000000001</v>
      </c>
      <c r="J354" s="2">
        <v>2.6360999999999999</v>
      </c>
      <c r="K354" s="2" t="s">
        <v>1412</v>
      </c>
      <c r="L354" s="2">
        <v>589</v>
      </c>
      <c r="M354" s="2" t="s">
        <v>1426</v>
      </c>
      <c r="N354" s="2" t="s">
        <v>2073</v>
      </c>
      <c r="O354" s="8"/>
      <c r="P354" s="2">
        <v>24</v>
      </c>
      <c r="Q354" s="12">
        <v>27.41</v>
      </c>
    </row>
    <row r="355" spans="1:17" hidden="1">
      <c r="A355" s="11" t="s">
        <v>2074</v>
      </c>
      <c r="B355" s="9" t="s">
        <v>1288</v>
      </c>
      <c r="C355" s="9" t="s">
        <v>24</v>
      </c>
      <c r="D355" s="3" t="s">
        <v>23</v>
      </c>
      <c r="E355" s="9" t="s">
        <v>1380</v>
      </c>
      <c r="F355" s="9" t="s">
        <v>1384</v>
      </c>
      <c r="G355" s="3">
        <v>66.98</v>
      </c>
      <c r="H355" s="3">
        <v>9.7799999999999994</v>
      </c>
      <c r="I355" s="3">
        <v>1.1776</v>
      </c>
      <c r="J355" s="3">
        <v>2.1543000000000001</v>
      </c>
      <c r="K355" s="3" t="s">
        <v>1385</v>
      </c>
      <c r="L355" s="3">
        <v>724</v>
      </c>
      <c r="M355" s="3" t="s">
        <v>1403</v>
      </c>
      <c r="N355" s="3" t="s">
        <v>2052</v>
      </c>
      <c r="O355" s="9" t="s">
        <v>2075</v>
      </c>
      <c r="P355" s="3">
        <v>36</v>
      </c>
      <c r="Q355" s="13">
        <v>0</v>
      </c>
    </row>
    <row r="356" spans="1:17" hidden="1">
      <c r="A356" s="10" t="s">
        <v>2076</v>
      </c>
      <c r="B356" s="8" t="s">
        <v>71</v>
      </c>
      <c r="C356" s="8" t="s">
        <v>35</v>
      </c>
      <c r="D356" s="2" t="s">
        <v>10</v>
      </c>
      <c r="E356" s="8" t="s">
        <v>1408</v>
      </c>
      <c r="F356" s="8" t="s">
        <v>1384</v>
      </c>
      <c r="G356" s="2">
        <v>28.9</v>
      </c>
      <c r="H356" s="2">
        <v>12.19</v>
      </c>
      <c r="I356" s="2">
        <v>0.33729999999999999</v>
      </c>
      <c r="J356" s="2">
        <v>0.96250000000000002</v>
      </c>
      <c r="K356" s="2" t="s">
        <v>1376</v>
      </c>
      <c r="L356" s="2">
        <v>711</v>
      </c>
      <c r="M356" s="2" t="s">
        <v>1426</v>
      </c>
      <c r="N356" s="2" t="s">
        <v>2077</v>
      </c>
      <c r="O356" s="8"/>
      <c r="P356" s="2">
        <v>36</v>
      </c>
      <c r="Q356" s="12">
        <v>20.48</v>
      </c>
    </row>
    <row r="357" spans="1:17" hidden="1">
      <c r="A357" s="11" t="s">
        <v>2078</v>
      </c>
      <c r="B357" s="9" t="s">
        <v>1252</v>
      </c>
      <c r="C357" s="9" t="s">
        <v>32</v>
      </c>
      <c r="D357" s="3" t="s">
        <v>44</v>
      </c>
      <c r="E357" s="9" t="s">
        <v>1408</v>
      </c>
      <c r="F357" s="9" t="s">
        <v>1384</v>
      </c>
      <c r="G357" s="3">
        <v>86.59</v>
      </c>
      <c r="H357" s="3">
        <v>15.55</v>
      </c>
      <c r="I357" s="3">
        <v>0.58420000000000005</v>
      </c>
      <c r="J357" s="3">
        <v>1.6977</v>
      </c>
      <c r="K357" s="3" t="s">
        <v>1385</v>
      </c>
      <c r="L357" s="3">
        <v>721</v>
      </c>
      <c r="M357" s="3" t="s">
        <v>1381</v>
      </c>
      <c r="N357" s="3" t="s">
        <v>2079</v>
      </c>
      <c r="O357" s="9"/>
      <c r="P357" s="3">
        <v>84</v>
      </c>
      <c r="Q357" s="13">
        <v>0</v>
      </c>
    </row>
    <row r="358" spans="1:17" hidden="1">
      <c r="A358" s="10" t="s">
        <v>2080</v>
      </c>
      <c r="B358" s="8" t="s">
        <v>784</v>
      </c>
      <c r="C358" s="8" t="s">
        <v>28</v>
      </c>
      <c r="D358" s="2" t="s">
        <v>31</v>
      </c>
      <c r="E358" s="8" t="s">
        <v>1400</v>
      </c>
      <c r="F358" s="8" t="s">
        <v>1390</v>
      </c>
      <c r="G358" s="2">
        <v>73.819999999999993</v>
      </c>
      <c r="H358" s="2">
        <v>8.31</v>
      </c>
      <c r="I358" s="2">
        <v>1.1309</v>
      </c>
      <c r="J358" s="2">
        <v>6.4321000000000002</v>
      </c>
      <c r="K358" s="2" t="s">
        <v>1376</v>
      </c>
      <c r="L358" s="2">
        <v>662</v>
      </c>
      <c r="M358" s="2" t="s">
        <v>1396</v>
      </c>
      <c r="N358" s="2" t="s">
        <v>673</v>
      </c>
      <c r="O358" s="8" t="s">
        <v>2081</v>
      </c>
      <c r="P358" s="2">
        <v>12</v>
      </c>
      <c r="Q358" s="12">
        <v>19.329999999999998</v>
      </c>
    </row>
    <row r="359" spans="1:17" hidden="1">
      <c r="A359" s="11" t="s">
        <v>2082</v>
      </c>
      <c r="B359" s="9" t="s">
        <v>939</v>
      </c>
      <c r="C359" s="9" t="s">
        <v>7</v>
      </c>
      <c r="D359" s="3" t="s">
        <v>10</v>
      </c>
      <c r="E359" s="9" t="s">
        <v>1389</v>
      </c>
      <c r="F359" s="9" t="s">
        <v>1384</v>
      </c>
      <c r="G359" s="3">
        <v>59.05</v>
      </c>
      <c r="H359" s="3">
        <v>9.92</v>
      </c>
      <c r="I359" s="3">
        <v>0.46860000000000002</v>
      </c>
      <c r="J359" s="3">
        <v>0.63170000000000004</v>
      </c>
      <c r="K359" s="3" t="s">
        <v>1395</v>
      </c>
      <c r="L359" s="3">
        <v>894</v>
      </c>
      <c r="M359" s="3" t="s">
        <v>1377</v>
      </c>
      <c r="N359" s="3" t="s">
        <v>2083</v>
      </c>
      <c r="O359" s="9" t="s">
        <v>2084</v>
      </c>
      <c r="P359" s="3">
        <v>180</v>
      </c>
      <c r="Q359" s="13">
        <v>30.84</v>
      </c>
    </row>
    <row r="360" spans="1:17" hidden="1">
      <c r="A360" s="10" t="s">
        <v>2085</v>
      </c>
      <c r="B360" s="8" t="s">
        <v>208</v>
      </c>
      <c r="C360" s="8" t="s">
        <v>38</v>
      </c>
      <c r="D360" s="2" t="s">
        <v>1360</v>
      </c>
      <c r="E360" s="8" t="s">
        <v>1380</v>
      </c>
      <c r="F360" s="8" t="s">
        <v>1375</v>
      </c>
      <c r="G360" s="2">
        <v>7.66</v>
      </c>
      <c r="H360" s="2">
        <v>9.7899999999999991</v>
      </c>
      <c r="I360" s="2">
        <v>5.8799999999999998E-2</v>
      </c>
      <c r="J360" s="2">
        <v>0.1003</v>
      </c>
      <c r="K360" s="2" t="s">
        <v>1412</v>
      </c>
      <c r="L360" s="2">
        <v>681</v>
      </c>
      <c r="M360" s="2" t="s">
        <v>1403</v>
      </c>
      <c r="N360" s="2" t="s">
        <v>1837</v>
      </c>
      <c r="O360" s="8" t="s">
        <v>2086</v>
      </c>
      <c r="P360" s="2">
        <v>120</v>
      </c>
      <c r="Q360" s="12">
        <v>4.57</v>
      </c>
    </row>
    <row r="361" spans="1:17" hidden="1">
      <c r="A361" s="11" t="s">
        <v>2087</v>
      </c>
      <c r="B361" s="9" t="s">
        <v>977</v>
      </c>
      <c r="C361" s="9" t="s">
        <v>16</v>
      </c>
      <c r="D361" s="3" t="s">
        <v>31</v>
      </c>
      <c r="E361" s="9" t="s">
        <v>1389</v>
      </c>
      <c r="F361" s="9" t="s">
        <v>1375</v>
      </c>
      <c r="G361" s="3">
        <v>67.13</v>
      </c>
      <c r="H361" s="3">
        <v>14.43</v>
      </c>
      <c r="I361" s="3">
        <v>0.93759999999999999</v>
      </c>
      <c r="J361" s="3">
        <v>0.85580000000000001</v>
      </c>
      <c r="K361" s="3" t="s">
        <v>1376</v>
      </c>
      <c r="L361" s="3">
        <v>659</v>
      </c>
      <c r="M361" s="3" t="s">
        <v>1426</v>
      </c>
      <c r="N361" s="3" t="s">
        <v>2088</v>
      </c>
      <c r="O361" s="9"/>
      <c r="P361" s="3">
        <v>240</v>
      </c>
      <c r="Q361" s="13">
        <v>19.21</v>
      </c>
    </row>
    <row r="362" spans="1:17" hidden="1">
      <c r="A362" s="10" t="s">
        <v>2089</v>
      </c>
      <c r="B362" s="8" t="s">
        <v>1100</v>
      </c>
      <c r="C362" s="8" t="s">
        <v>24</v>
      </c>
      <c r="D362" s="2" t="s">
        <v>44</v>
      </c>
      <c r="E362" s="8" t="s">
        <v>1400</v>
      </c>
      <c r="F362" s="8" t="s">
        <v>1375</v>
      </c>
      <c r="G362" s="2">
        <v>25.49</v>
      </c>
      <c r="H362" s="2">
        <v>9.44</v>
      </c>
      <c r="I362" s="2">
        <v>0.49309999999999998</v>
      </c>
      <c r="J362" s="2">
        <v>1.1697</v>
      </c>
      <c r="K362" s="2" t="s">
        <v>1412</v>
      </c>
      <c r="L362" s="2">
        <v>794</v>
      </c>
      <c r="M362" s="2" t="s">
        <v>1381</v>
      </c>
      <c r="N362" s="2" t="s">
        <v>2090</v>
      </c>
      <c r="O362" s="8"/>
      <c r="P362" s="2">
        <v>24</v>
      </c>
      <c r="Q362" s="12">
        <v>17.82</v>
      </c>
    </row>
    <row r="363" spans="1:17" hidden="1">
      <c r="A363" s="11" t="s">
        <v>2091</v>
      </c>
      <c r="B363" s="9" t="s">
        <v>1151</v>
      </c>
      <c r="C363" s="9" t="s">
        <v>35</v>
      </c>
      <c r="D363" s="3" t="s">
        <v>23</v>
      </c>
      <c r="E363" s="9" t="s">
        <v>1400</v>
      </c>
      <c r="F363" s="9" t="s">
        <v>1390</v>
      </c>
      <c r="G363" s="3">
        <v>24.25</v>
      </c>
      <c r="H363" s="3">
        <v>13.08</v>
      </c>
      <c r="I363" s="3">
        <v>0.44490000000000002</v>
      </c>
      <c r="J363" s="3">
        <v>0.36320000000000002</v>
      </c>
      <c r="K363" s="3" t="s">
        <v>1385</v>
      </c>
      <c r="L363" s="3">
        <v>857</v>
      </c>
      <c r="M363" s="3" t="s">
        <v>1403</v>
      </c>
      <c r="N363" s="3" t="s">
        <v>1050</v>
      </c>
      <c r="O363" s="9" t="s">
        <v>1516</v>
      </c>
      <c r="P363" s="3">
        <v>120</v>
      </c>
      <c r="Q363" s="13">
        <v>0</v>
      </c>
    </row>
    <row r="364" spans="1:17" hidden="1">
      <c r="A364" s="10" t="s">
        <v>2092</v>
      </c>
      <c r="B364" s="8" t="s">
        <v>1156</v>
      </c>
      <c r="C364" s="8" t="s">
        <v>35</v>
      </c>
      <c r="D364" s="2" t="s">
        <v>44</v>
      </c>
      <c r="E364" s="8" t="s">
        <v>1400</v>
      </c>
      <c r="F364" s="8" t="s">
        <v>1375</v>
      </c>
      <c r="G364" s="2">
        <v>91.32</v>
      </c>
      <c r="H364" s="2">
        <v>15.51</v>
      </c>
      <c r="I364" s="2">
        <v>0.92210000000000003</v>
      </c>
      <c r="J364" s="2">
        <v>8.2644000000000002</v>
      </c>
      <c r="K364" s="2" t="s">
        <v>1412</v>
      </c>
      <c r="L364" s="2">
        <v>704</v>
      </c>
      <c r="M364" s="2" t="s">
        <v>1377</v>
      </c>
      <c r="N364" s="2" t="s">
        <v>2093</v>
      </c>
      <c r="O364" s="8" t="s">
        <v>839</v>
      </c>
      <c r="P364" s="2">
        <v>12</v>
      </c>
      <c r="Q364" s="12">
        <v>53.57</v>
      </c>
    </row>
    <row r="365" spans="1:17" hidden="1">
      <c r="A365" s="11" t="s">
        <v>2094</v>
      </c>
      <c r="B365" s="9" t="s">
        <v>939</v>
      </c>
      <c r="C365" s="9" t="s">
        <v>12</v>
      </c>
      <c r="D365" s="3" t="s">
        <v>23</v>
      </c>
      <c r="E365" s="9" t="s">
        <v>1411</v>
      </c>
      <c r="F365" s="9" t="s">
        <v>1375</v>
      </c>
      <c r="G365" s="3">
        <v>13.79</v>
      </c>
      <c r="H365" s="3">
        <v>17.95</v>
      </c>
      <c r="I365" s="3">
        <v>7.3300000000000004E-2</v>
      </c>
      <c r="J365" s="3">
        <v>0.248</v>
      </c>
      <c r="K365" s="3" t="s">
        <v>1385</v>
      </c>
      <c r="L365" s="3">
        <v>894</v>
      </c>
      <c r="M365" s="3" t="s">
        <v>1381</v>
      </c>
      <c r="N365" s="3" t="s">
        <v>2095</v>
      </c>
      <c r="O365" s="9"/>
      <c r="P365" s="3">
        <v>120</v>
      </c>
      <c r="Q365" s="13">
        <v>0</v>
      </c>
    </row>
    <row r="366" spans="1:17" hidden="1">
      <c r="A366" s="10" t="s">
        <v>2096</v>
      </c>
      <c r="B366" s="8" t="s">
        <v>846</v>
      </c>
      <c r="C366" s="8" t="s">
        <v>12</v>
      </c>
      <c r="D366" s="2" t="s">
        <v>10</v>
      </c>
      <c r="E366" s="8" t="s">
        <v>1411</v>
      </c>
      <c r="F366" s="8" t="s">
        <v>1384</v>
      </c>
      <c r="G366" s="2">
        <v>36.85</v>
      </c>
      <c r="H366" s="2">
        <v>9.23</v>
      </c>
      <c r="I366" s="2">
        <v>0.48039999999999999</v>
      </c>
      <c r="J366" s="2">
        <v>0.92100000000000004</v>
      </c>
      <c r="K366" s="2" t="s">
        <v>1412</v>
      </c>
      <c r="L366" s="2">
        <v>714</v>
      </c>
      <c r="M366" s="2" t="s">
        <v>1386</v>
      </c>
      <c r="N366" s="2" t="s">
        <v>1619</v>
      </c>
      <c r="O366" s="8"/>
      <c r="P366" s="2">
        <v>48</v>
      </c>
      <c r="Q366" s="12">
        <v>14.07</v>
      </c>
    </row>
    <row r="367" spans="1:17" hidden="1">
      <c r="A367" s="11" t="s">
        <v>2097</v>
      </c>
      <c r="B367" s="9" t="s">
        <v>1315</v>
      </c>
      <c r="C367" s="9" t="s">
        <v>7</v>
      </c>
      <c r="D367" s="3" t="s">
        <v>10</v>
      </c>
      <c r="E367" s="9" t="s">
        <v>1380</v>
      </c>
      <c r="F367" s="9" t="s">
        <v>1390</v>
      </c>
      <c r="G367" s="3">
        <v>11.15</v>
      </c>
      <c r="H367" s="3">
        <v>12.83</v>
      </c>
      <c r="I367" s="3">
        <v>8.2000000000000003E-2</v>
      </c>
      <c r="J367" s="3">
        <v>0.25269999999999998</v>
      </c>
      <c r="K367" s="3" t="s">
        <v>1385</v>
      </c>
      <c r="L367" s="3">
        <v>790</v>
      </c>
      <c r="M367" s="3" t="s">
        <v>1386</v>
      </c>
      <c r="N367" s="3" t="s">
        <v>2098</v>
      </c>
      <c r="O367" s="9"/>
      <c r="P367" s="3">
        <v>60</v>
      </c>
      <c r="Q367" s="13">
        <v>0</v>
      </c>
    </row>
    <row r="368" spans="1:17" hidden="1">
      <c r="A368" s="10" t="s">
        <v>2099</v>
      </c>
      <c r="B368" s="8" t="s">
        <v>1161</v>
      </c>
      <c r="C368" s="8" t="s">
        <v>32</v>
      </c>
      <c r="D368" s="2" t="s">
        <v>44</v>
      </c>
      <c r="E368" s="8" t="s">
        <v>1389</v>
      </c>
      <c r="F368" s="8" t="s">
        <v>1390</v>
      </c>
      <c r="G368" s="2">
        <v>87.79</v>
      </c>
      <c r="H368" s="2">
        <v>8.34</v>
      </c>
      <c r="I368" s="2">
        <v>1.1032999999999999</v>
      </c>
      <c r="J368" s="2">
        <v>1.081</v>
      </c>
      <c r="K368" s="2" t="s">
        <v>1385</v>
      </c>
      <c r="L368" s="2">
        <v>589</v>
      </c>
      <c r="M368" s="2" t="s">
        <v>1396</v>
      </c>
      <c r="N368" s="2" t="s">
        <v>2100</v>
      </c>
      <c r="O368" s="8" t="s">
        <v>1612</v>
      </c>
      <c r="P368" s="2">
        <v>120</v>
      </c>
      <c r="Q368" s="12">
        <v>0</v>
      </c>
    </row>
    <row r="369" spans="1:17">
      <c r="A369" s="11" t="s">
        <v>2101</v>
      </c>
      <c r="B369" s="9" t="s">
        <v>361</v>
      </c>
      <c r="C369" s="9" t="s">
        <v>41</v>
      </c>
      <c r="D369" s="3" t="s">
        <v>31</v>
      </c>
      <c r="E369" s="9" t="s">
        <v>1408</v>
      </c>
      <c r="F369" s="9" t="s">
        <v>1375</v>
      </c>
      <c r="G369" s="3">
        <v>51.72</v>
      </c>
      <c r="H369" s="3">
        <v>10.51</v>
      </c>
      <c r="I369" s="3">
        <v>0.4158</v>
      </c>
      <c r="J369" s="3">
        <v>1.1119000000000001</v>
      </c>
      <c r="K369" s="3" t="s">
        <v>1358</v>
      </c>
      <c r="L369" s="3">
        <v>686</v>
      </c>
      <c r="M369" s="3" t="s">
        <v>1377</v>
      </c>
      <c r="N369" s="3" t="s">
        <v>1301</v>
      </c>
      <c r="O369" s="9" t="s">
        <v>726</v>
      </c>
      <c r="P369" s="3">
        <v>60</v>
      </c>
      <c r="Q369" s="13">
        <v>24.06</v>
      </c>
    </row>
    <row r="370" spans="1:17" hidden="1">
      <c r="A370" s="10" t="s">
        <v>2102</v>
      </c>
      <c r="B370" s="8" t="s">
        <v>480</v>
      </c>
      <c r="C370" s="8" t="s">
        <v>35</v>
      </c>
      <c r="D370" s="2" t="s">
        <v>31</v>
      </c>
      <c r="E370" s="8" t="s">
        <v>1374</v>
      </c>
      <c r="F370" s="8" t="s">
        <v>1390</v>
      </c>
      <c r="G370" s="2">
        <v>51.15</v>
      </c>
      <c r="H370" s="2">
        <v>18.420000000000002</v>
      </c>
      <c r="I370" s="2">
        <v>0.81399999999999995</v>
      </c>
      <c r="J370" s="2">
        <v>1.0876999999999999</v>
      </c>
      <c r="K370" s="2"/>
      <c r="L370" s="2">
        <v>878</v>
      </c>
      <c r="M370" s="2" t="s">
        <v>1381</v>
      </c>
      <c r="N370" s="2" t="s">
        <v>1021</v>
      </c>
      <c r="O370" s="8"/>
      <c r="P370" s="2">
        <v>84</v>
      </c>
      <c r="Q370" s="12">
        <v>24.78</v>
      </c>
    </row>
    <row r="371" spans="1:17" hidden="1">
      <c r="A371" s="11" t="s">
        <v>2103</v>
      </c>
      <c r="B371" s="9" t="s">
        <v>1108</v>
      </c>
      <c r="C371" s="9" t="s">
        <v>20</v>
      </c>
      <c r="D371" s="3" t="s">
        <v>44</v>
      </c>
      <c r="E371" s="9" t="s">
        <v>1408</v>
      </c>
      <c r="F371" s="9" t="s">
        <v>1375</v>
      </c>
      <c r="G371" s="3">
        <v>56.75</v>
      </c>
      <c r="H371" s="3">
        <v>11.16</v>
      </c>
      <c r="I371" s="3">
        <v>0.97299999999999998</v>
      </c>
      <c r="J371" s="3">
        <v>2.6492</v>
      </c>
      <c r="K371" s="3" t="s">
        <v>1385</v>
      </c>
      <c r="L371" s="3">
        <v>714</v>
      </c>
      <c r="M371" s="3" t="s">
        <v>1403</v>
      </c>
      <c r="N371" s="3" t="s">
        <v>2104</v>
      </c>
      <c r="O371" s="9" t="s">
        <v>1444</v>
      </c>
      <c r="P371" s="3">
        <v>24</v>
      </c>
      <c r="Q371" s="13">
        <v>0</v>
      </c>
    </row>
    <row r="372" spans="1:17" hidden="1">
      <c r="A372" s="10" t="s">
        <v>2105</v>
      </c>
      <c r="B372" s="8" t="s">
        <v>440</v>
      </c>
      <c r="C372" s="8" t="s">
        <v>12</v>
      </c>
      <c r="D372" s="2" t="s">
        <v>1360</v>
      </c>
      <c r="E372" s="8" t="s">
        <v>1400</v>
      </c>
      <c r="F372" s="8" t="s">
        <v>1390</v>
      </c>
      <c r="G372" s="2">
        <v>83.97</v>
      </c>
      <c r="H372" s="2">
        <v>16.739999999999998</v>
      </c>
      <c r="I372" s="2">
        <v>1.3777999999999999</v>
      </c>
      <c r="J372" s="2">
        <v>7.6481000000000003</v>
      </c>
      <c r="K372" s="2" t="s">
        <v>1376</v>
      </c>
      <c r="L372" s="2">
        <v>871</v>
      </c>
      <c r="M372" s="2" t="s">
        <v>1426</v>
      </c>
      <c r="N372" s="2" t="s">
        <v>839</v>
      </c>
      <c r="O372" s="8"/>
      <c r="P372" s="2">
        <v>12</v>
      </c>
      <c r="Q372" s="12">
        <v>30.63</v>
      </c>
    </row>
    <row r="373" spans="1:17" hidden="1">
      <c r="A373" s="11" t="s">
        <v>2106</v>
      </c>
      <c r="B373" s="9" t="s">
        <v>541</v>
      </c>
      <c r="C373" s="9" t="s">
        <v>41</v>
      </c>
      <c r="D373" s="3" t="s">
        <v>23</v>
      </c>
      <c r="E373" s="9" t="s">
        <v>1400</v>
      </c>
      <c r="F373" s="9" t="s">
        <v>1384</v>
      </c>
      <c r="G373" s="3">
        <v>27.55</v>
      </c>
      <c r="H373" s="3">
        <v>13.69</v>
      </c>
      <c r="I373" s="3">
        <v>0.3397</v>
      </c>
      <c r="J373" s="3">
        <v>0.36120000000000002</v>
      </c>
      <c r="K373" s="3" t="s">
        <v>1412</v>
      </c>
      <c r="L373" s="3">
        <v>604</v>
      </c>
      <c r="M373" s="3" t="s">
        <v>1381</v>
      </c>
      <c r="N373" s="3" t="s">
        <v>1328</v>
      </c>
      <c r="O373" s="9"/>
      <c r="P373" s="3">
        <v>180</v>
      </c>
      <c r="Q373" s="13">
        <v>10.29</v>
      </c>
    </row>
    <row r="374" spans="1:17" hidden="1">
      <c r="A374" s="10" t="s">
        <v>2107</v>
      </c>
      <c r="B374" s="8" t="s">
        <v>1215</v>
      </c>
      <c r="C374" s="8" t="s">
        <v>12</v>
      </c>
      <c r="D374" s="2" t="s">
        <v>10</v>
      </c>
      <c r="E374" s="8" t="s">
        <v>1400</v>
      </c>
      <c r="F374" s="8" t="s">
        <v>1390</v>
      </c>
      <c r="G374" s="2">
        <v>8.67</v>
      </c>
      <c r="H374" s="2">
        <v>7.65</v>
      </c>
      <c r="I374" s="2">
        <v>0.111</v>
      </c>
      <c r="J374" s="2">
        <v>0.39069999999999999</v>
      </c>
      <c r="K374" s="2" t="s">
        <v>1395</v>
      </c>
      <c r="L374" s="2">
        <v>814</v>
      </c>
      <c r="M374" s="2" t="s">
        <v>1386</v>
      </c>
      <c r="N374" s="2" t="s">
        <v>2108</v>
      </c>
      <c r="O374" s="8"/>
      <c r="P374" s="2">
        <v>24</v>
      </c>
      <c r="Q374" s="12">
        <v>7.28</v>
      </c>
    </row>
    <row r="375" spans="1:17" hidden="1">
      <c r="A375" s="11" t="s">
        <v>2109</v>
      </c>
      <c r="B375" s="9" t="s">
        <v>769</v>
      </c>
      <c r="C375" s="9" t="s">
        <v>16</v>
      </c>
      <c r="D375" s="3" t="s">
        <v>23</v>
      </c>
      <c r="E375" s="9" t="s">
        <v>1400</v>
      </c>
      <c r="F375" s="9" t="s">
        <v>1384</v>
      </c>
      <c r="G375" s="3">
        <v>75.150000000000006</v>
      </c>
      <c r="H375" s="3">
        <v>11.89</v>
      </c>
      <c r="I375" s="3">
        <v>0.71030000000000004</v>
      </c>
      <c r="J375" s="3">
        <v>1.0733999999999999</v>
      </c>
      <c r="K375" s="3" t="s">
        <v>1412</v>
      </c>
      <c r="L375" s="3">
        <v>565</v>
      </c>
      <c r="M375" s="3" t="s">
        <v>1381</v>
      </c>
      <c r="N375" s="3" t="s">
        <v>2110</v>
      </c>
      <c r="O375" s="9"/>
      <c r="P375" s="3">
        <v>120</v>
      </c>
      <c r="Q375" s="13">
        <v>40.89</v>
      </c>
    </row>
    <row r="376" spans="1:17" hidden="1">
      <c r="A376" s="10" t="s">
        <v>2111</v>
      </c>
      <c r="B376" s="8" t="s">
        <v>968</v>
      </c>
      <c r="C376" s="8" t="s">
        <v>16</v>
      </c>
      <c r="D376" s="2" t="s">
        <v>1360</v>
      </c>
      <c r="E376" s="8" t="s">
        <v>1408</v>
      </c>
      <c r="F376" s="8" t="s">
        <v>1390</v>
      </c>
      <c r="G376" s="2">
        <v>68.819999999999993</v>
      </c>
      <c r="H376" s="2">
        <v>17.97</v>
      </c>
      <c r="I376" s="2">
        <v>0.72729999999999995</v>
      </c>
      <c r="J376" s="2">
        <v>1.7464999999999999</v>
      </c>
      <c r="K376" s="2" t="s">
        <v>1376</v>
      </c>
      <c r="L376" s="2">
        <v>584</v>
      </c>
      <c r="M376" s="2" t="s">
        <v>1377</v>
      </c>
      <c r="N376" s="2" t="s">
        <v>270</v>
      </c>
      <c r="O376" s="8" t="s">
        <v>1848</v>
      </c>
      <c r="P376" s="2">
        <v>60</v>
      </c>
      <c r="Q376" s="12">
        <v>26.2</v>
      </c>
    </row>
    <row r="377" spans="1:17" hidden="1">
      <c r="A377" s="11" t="s">
        <v>2112</v>
      </c>
      <c r="B377" s="9" t="s">
        <v>1299</v>
      </c>
      <c r="C377" s="9" t="s">
        <v>16</v>
      </c>
      <c r="D377" s="3" t="s">
        <v>1360</v>
      </c>
      <c r="E377" s="9" t="s">
        <v>1411</v>
      </c>
      <c r="F377" s="9" t="s">
        <v>1390</v>
      </c>
      <c r="G377" s="3">
        <v>83.11</v>
      </c>
      <c r="H377" s="3"/>
      <c r="I377" s="3">
        <v>0.9345</v>
      </c>
      <c r="J377" s="3"/>
      <c r="K377" s="3" t="s">
        <v>1376</v>
      </c>
      <c r="L377" s="3">
        <v>757</v>
      </c>
      <c r="M377" s="3" t="s">
        <v>1396</v>
      </c>
      <c r="N377" s="3" t="s">
        <v>652</v>
      </c>
      <c r="O377" s="9" t="s">
        <v>1643</v>
      </c>
      <c r="P377" s="3">
        <v>36</v>
      </c>
      <c r="Q377" s="13">
        <v>57.86</v>
      </c>
    </row>
    <row r="378" spans="1:17" hidden="1">
      <c r="A378" s="10" t="s">
        <v>2113</v>
      </c>
      <c r="B378" s="8" t="s">
        <v>721</v>
      </c>
      <c r="C378" s="8" t="s">
        <v>28</v>
      </c>
      <c r="D378" s="2" t="s">
        <v>10</v>
      </c>
      <c r="E378" s="8" t="s">
        <v>1380</v>
      </c>
      <c r="F378" s="8" t="s">
        <v>1390</v>
      </c>
      <c r="G378" s="2">
        <v>47.4</v>
      </c>
      <c r="H378" s="2">
        <v>11.35</v>
      </c>
      <c r="I378" s="2">
        <v>0.63460000000000005</v>
      </c>
      <c r="J378" s="2">
        <v>1.2331000000000001</v>
      </c>
      <c r="K378" s="2" t="s">
        <v>1412</v>
      </c>
      <c r="L378" s="2">
        <v>563</v>
      </c>
      <c r="M378" s="2" t="s">
        <v>1381</v>
      </c>
      <c r="N378" s="2" t="s">
        <v>1817</v>
      </c>
      <c r="O378" s="8"/>
      <c r="P378" s="2">
        <v>48</v>
      </c>
      <c r="Q378" s="12">
        <v>42.12</v>
      </c>
    </row>
    <row r="379" spans="1:17" hidden="1">
      <c r="A379" s="11" t="s">
        <v>2114</v>
      </c>
      <c r="B379" s="9" t="s">
        <v>1226</v>
      </c>
      <c r="C379" s="9" t="s">
        <v>32</v>
      </c>
      <c r="D379" s="3" t="s">
        <v>23</v>
      </c>
      <c r="E379" s="9" t="s">
        <v>1374</v>
      </c>
      <c r="F379" s="9" t="s">
        <v>1375</v>
      </c>
      <c r="G379" s="3">
        <v>37.36</v>
      </c>
      <c r="H379" s="3">
        <v>17.78</v>
      </c>
      <c r="I379" s="3">
        <v>0.50119999999999998</v>
      </c>
      <c r="J379" s="3">
        <v>1.0931999999999999</v>
      </c>
      <c r="K379" s="3" t="s">
        <v>1385</v>
      </c>
      <c r="L379" s="3">
        <v>610</v>
      </c>
      <c r="M379" s="3" t="s">
        <v>1403</v>
      </c>
      <c r="N379" s="3" t="s">
        <v>1612</v>
      </c>
      <c r="O379" s="9" t="s">
        <v>2115</v>
      </c>
      <c r="P379" s="3">
        <v>48</v>
      </c>
      <c r="Q379" s="13">
        <v>0</v>
      </c>
    </row>
    <row r="380" spans="1:17">
      <c r="A380" s="10" t="s">
        <v>2116</v>
      </c>
      <c r="B380" s="8" t="s">
        <v>458</v>
      </c>
      <c r="C380" s="8" t="s">
        <v>41</v>
      </c>
      <c r="D380" s="2" t="s">
        <v>10</v>
      </c>
      <c r="E380" s="8" t="s">
        <v>1389</v>
      </c>
      <c r="F380" s="8" t="s">
        <v>1390</v>
      </c>
      <c r="G380" s="2"/>
      <c r="H380" s="2">
        <v>11.13</v>
      </c>
      <c r="I380" s="2">
        <v>0.98050000000000004</v>
      </c>
      <c r="J380" s="2">
        <v>1.2897000000000001</v>
      </c>
      <c r="K380" s="2" t="s">
        <v>1358</v>
      </c>
      <c r="L380" s="2">
        <v>897</v>
      </c>
      <c r="M380" s="2" t="s">
        <v>1381</v>
      </c>
      <c r="N380" s="2" t="s">
        <v>2117</v>
      </c>
      <c r="O380" s="8"/>
      <c r="P380" s="2">
        <v>60</v>
      </c>
      <c r="Q380" s="12">
        <v>16.440000000000001</v>
      </c>
    </row>
    <row r="381" spans="1:17" hidden="1">
      <c r="A381" s="11" t="s">
        <v>2118</v>
      </c>
      <c r="B381" s="9" t="s">
        <v>391</v>
      </c>
      <c r="C381" s="9" t="s">
        <v>12</v>
      </c>
      <c r="D381" s="3" t="s">
        <v>23</v>
      </c>
      <c r="E381" s="9" t="s">
        <v>1389</v>
      </c>
      <c r="F381" s="9" t="s">
        <v>1384</v>
      </c>
      <c r="G381" s="3">
        <v>17.32</v>
      </c>
      <c r="H381" s="3">
        <v>11.06</v>
      </c>
      <c r="I381" s="3">
        <v>0.31940000000000002</v>
      </c>
      <c r="J381" s="3">
        <v>1.5313000000000001</v>
      </c>
      <c r="K381" s="3" t="s">
        <v>1395</v>
      </c>
      <c r="L381" s="3">
        <v>589</v>
      </c>
      <c r="M381" s="3" t="s">
        <v>1403</v>
      </c>
      <c r="N381" s="3" t="s">
        <v>165</v>
      </c>
      <c r="O381" s="9" t="s">
        <v>2119</v>
      </c>
      <c r="P381" s="3">
        <v>12</v>
      </c>
      <c r="Q381" s="13">
        <v>11.52</v>
      </c>
    </row>
    <row r="382" spans="1:17">
      <c r="A382" s="10" t="s">
        <v>2120</v>
      </c>
      <c r="B382" s="8" t="s">
        <v>251</v>
      </c>
      <c r="C382" s="8" t="s">
        <v>20</v>
      </c>
      <c r="D382" s="2" t="s">
        <v>23</v>
      </c>
      <c r="E382" s="8" t="s">
        <v>1400</v>
      </c>
      <c r="F382" s="8" t="s">
        <v>1375</v>
      </c>
      <c r="G382" s="2">
        <v>77.62</v>
      </c>
      <c r="H382" s="2">
        <v>11.4</v>
      </c>
      <c r="I382" s="2">
        <v>1.3645</v>
      </c>
      <c r="J382" s="2">
        <v>1.3453999999999999</v>
      </c>
      <c r="K382" s="2" t="s">
        <v>1358</v>
      </c>
      <c r="L382" s="2">
        <v>782</v>
      </c>
      <c r="M382" s="2" t="s">
        <v>1396</v>
      </c>
      <c r="N382" s="2" t="s">
        <v>2121</v>
      </c>
      <c r="O382" s="8" t="s">
        <v>2122</v>
      </c>
      <c r="P382" s="2">
        <v>84</v>
      </c>
      <c r="Q382" s="12">
        <v>70.14</v>
      </c>
    </row>
    <row r="383" spans="1:17" hidden="1">
      <c r="A383" s="11" t="s">
        <v>2123</v>
      </c>
      <c r="B383" s="9" t="s">
        <v>1196</v>
      </c>
      <c r="C383" s="9" t="s">
        <v>32</v>
      </c>
      <c r="D383" s="3" t="s">
        <v>23</v>
      </c>
      <c r="E383" s="9" t="s">
        <v>1400</v>
      </c>
      <c r="F383" s="9" t="s">
        <v>1375</v>
      </c>
      <c r="G383" s="3">
        <v>69.81</v>
      </c>
      <c r="H383" s="3">
        <v>8.82</v>
      </c>
      <c r="I383" s="3">
        <v>1.2911999999999999</v>
      </c>
      <c r="J383" s="3">
        <v>1.1168</v>
      </c>
      <c r="K383" s="3" t="s">
        <v>1395</v>
      </c>
      <c r="L383" s="3">
        <v>594</v>
      </c>
      <c r="M383" s="3" t="s">
        <v>1396</v>
      </c>
      <c r="N383" s="3" t="s">
        <v>2124</v>
      </c>
      <c r="O383" s="9" t="s">
        <v>1804</v>
      </c>
      <c r="P383" s="3">
        <v>84</v>
      </c>
      <c r="Q383" s="13">
        <v>34.64</v>
      </c>
    </row>
    <row r="384" spans="1:17">
      <c r="A384" s="10" t="s">
        <v>2125</v>
      </c>
      <c r="B384" s="8" t="s">
        <v>389</v>
      </c>
      <c r="C384" s="8" t="s">
        <v>41</v>
      </c>
      <c r="D384" s="2" t="s">
        <v>23</v>
      </c>
      <c r="E384" s="8" t="s">
        <v>1389</v>
      </c>
      <c r="F384" s="8" t="s">
        <v>1375</v>
      </c>
      <c r="G384" s="2">
        <v>38.049999999999997</v>
      </c>
      <c r="H384" s="2">
        <v>18.45</v>
      </c>
      <c r="I384" s="2">
        <v>0.30199999999999999</v>
      </c>
      <c r="J384" s="2">
        <v>0.80979999999999996</v>
      </c>
      <c r="K384" s="2" t="s">
        <v>1358</v>
      </c>
      <c r="L384" s="2">
        <v>584</v>
      </c>
      <c r="M384" s="2" t="s">
        <v>1386</v>
      </c>
      <c r="N384" s="2" t="s">
        <v>652</v>
      </c>
      <c r="O384" s="8"/>
      <c r="P384" s="2">
        <v>84</v>
      </c>
      <c r="Q384" s="12">
        <v>22.76</v>
      </c>
    </row>
    <row r="385" spans="1:17" hidden="1">
      <c r="A385" s="11" t="s">
        <v>2126</v>
      </c>
      <c r="B385" s="9" t="s">
        <v>1287</v>
      </c>
      <c r="C385" s="9" t="s">
        <v>24</v>
      </c>
      <c r="D385" s="3" t="s">
        <v>23</v>
      </c>
      <c r="E385" s="9" t="s">
        <v>1380</v>
      </c>
      <c r="F385" s="9" t="s">
        <v>1390</v>
      </c>
      <c r="G385" s="3">
        <v>28.03</v>
      </c>
      <c r="H385" s="3">
        <v>14.56</v>
      </c>
      <c r="I385" s="3">
        <v>0.30759999999999998</v>
      </c>
      <c r="J385" s="3">
        <v>0.66039999999999999</v>
      </c>
      <c r="K385" s="3" t="s">
        <v>1412</v>
      </c>
      <c r="L385" s="3">
        <v>882</v>
      </c>
      <c r="M385" s="3" t="s">
        <v>1381</v>
      </c>
      <c r="N385" s="3" t="s">
        <v>1707</v>
      </c>
      <c r="O385" s="9"/>
      <c r="P385" s="3">
        <v>60</v>
      </c>
      <c r="Q385" s="13">
        <v>25.94</v>
      </c>
    </row>
    <row r="386" spans="1:17" hidden="1">
      <c r="A386" s="10" t="s">
        <v>2127</v>
      </c>
      <c r="B386" s="8" t="s">
        <v>1296</v>
      </c>
      <c r="C386" s="8" t="s">
        <v>35</v>
      </c>
      <c r="D386" s="2" t="s">
        <v>23</v>
      </c>
      <c r="E386" s="8" t="s">
        <v>1374</v>
      </c>
      <c r="F386" s="8" t="s">
        <v>1375</v>
      </c>
      <c r="G386" s="2">
        <v>49.54</v>
      </c>
      <c r="H386" s="2">
        <v>17.12</v>
      </c>
      <c r="I386" s="2">
        <v>0.80549999999999999</v>
      </c>
      <c r="J386" s="2">
        <v>2.4521999999999999</v>
      </c>
      <c r="K386" s="2" t="s">
        <v>1385</v>
      </c>
      <c r="L386" s="2">
        <v>577</v>
      </c>
      <c r="M386" s="2" t="s">
        <v>1426</v>
      </c>
      <c r="N386" s="2" t="s">
        <v>1558</v>
      </c>
      <c r="O386" s="8"/>
      <c r="P386" s="2">
        <v>24</v>
      </c>
      <c r="Q386" s="12">
        <v>0</v>
      </c>
    </row>
    <row r="387" spans="1:17" hidden="1">
      <c r="A387" s="11" t="s">
        <v>2128</v>
      </c>
      <c r="B387" s="9" t="s">
        <v>1033</v>
      </c>
      <c r="C387" s="9" t="s">
        <v>16</v>
      </c>
      <c r="D387" s="3" t="s">
        <v>1360</v>
      </c>
      <c r="E387" s="9" t="s">
        <v>1380</v>
      </c>
      <c r="F387" s="9" t="s">
        <v>1375</v>
      </c>
      <c r="G387" s="3">
        <v>83.57</v>
      </c>
      <c r="H387" s="3">
        <v>12.38</v>
      </c>
      <c r="I387" s="3">
        <v>1.3086</v>
      </c>
      <c r="J387" s="3">
        <v>1.4923</v>
      </c>
      <c r="K387" s="3" t="s">
        <v>1385</v>
      </c>
      <c r="L387" s="3">
        <v>552</v>
      </c>
      <c r="M387" s="3" t="s">
        <v>1403</v>
      </c>
      <c r="N387" s="3" t="s">
        <v>1624</v>
      </c>
      <c r="O387" s="9" t="s">
        <v>2129</v>
      </c>
      <c r="P387" s="3">
        <v>84</v>
      </c>
      <c r="Q387" s="13">
        <v>0</v>
      </c>
    </row>
    <row r="388" spans="1:17" hidden="1">
      <c r="A388" s="10" t="s">
        <v>2130</v>
      </c>
      <c r="B388" s="8" t="s">
        <v>91</v>
      </c>
      <c r="C388" s="8" t="s">
        <v>28</v>
      </c>
      <c r="D388" s="2" t="s">
        <v>31</v>
      </c>
      <c r="E388" s="8" t="s">
        <v>1374</v>
      </c>
      <c r="F388" s="8" t="s">
        <v>1384</v>
      </c>
      <c r="G388" s="2">
        <v>90.67</v>
      </c>
      <c r="H388" s="2">
        <v>17.89</v>
      </c>
      <c r="I388" s="2">
        <v>1.1556</v>
      </c>
      <c r="J388" s="2">
        <v>1.6273</v>
      </c>
      <c r="K388" s="2" t="s">
        <v>1376</v>
      </c>
      <c r="L388" s="2">
        <v>707</v>
      </c>
      <c r="M388" s="2" t="s">
        <v>1381</v>
      </c>
      <c r="N388" s="2" t="s">
        <v>2131</v>
      </c>
      <c r="O388" s="8"/>
      <c r="P388" s="2">
        <v>120</v>
      </c>
      <c r="Q388" s="12">
        <v>14.07</v>
      </c>
    </row>
    <row r="389" spans="1:17" hidden="1">
      <c r="A389" s="11" t="s">
        <v>2132</v>
      </c>
      <c r="B389" s="9" t="s">
        <v>1062</v>
      </c>
      <c r="C389" s="9" t="s">
        <v>24</v>
      </c>
      <c r="D389" s="3" t="s">
        <v>10</v>
      </c>
      <c r="E389" s="9" t="s">
        <v>1389</v>
      </c>
      <c r="F389" s="9" t="s">
        <v>1375</v>
      </c>
      <c r="G389" s="3">
        <v>5.41</v>
      </c>
      <c r="H389" s="3">
        <v>15.08</v>
      </c>
      <c r="I389" s="3">
        <v>6.0299999999999999E-2</v>
      </c>
      <c r="J389" s="3">
        <v>0.48849999999999999</v>
      </c>
      <c r="K389" s="3" t="s">
        <v>1412</v>
      </c>
      <c r="L389" s="3">
        <v>725</v>
      </c>
      <c r="M389" s="3" t="s">
        <v>1426</v>
      </c>
      <c r="N389" s="3" t="s">
        <v>2133</v>
      </c>
      <c r="O389" s="9"/>
      <c r="P389" s="3">
        <v>12</v>
      </c>
      <c r="Q389" s="13">
        <v>1.08</v>
      </c>
    </row>
    <row r="390" spans="1:17" hidden="1">
      <c r="A390" s="10" t="s">
        <v>2134</v>
      </c>
      <c r="B390" s="8" t="s">
        <v>207</v>
      </c>
      <c r="C390" s="8" t="s">
        <v>41</v>
      </c>
      <c r="D390" s="2" t="s">
        <v>44</v>
      </c>
      <c r="E390" s="8" t="s">
        <v>1380</v>
      </c>
      <c r="F390" s="8" t="s">
        <v>1384</v>
      </c>
      <c r="G390" s="2">
        <v>91.88</v>
      </c>
      <c r="H390" s="2">
        <v>8.4499999999999993</v>
      </c>
      <c r="I390" s="2">
        <v>0.89700000000000002</v>
      </c>
      <c r="J390" s="2">
        <v>8.0115999999999996</v>
      </c>
      <c r="K390" s="2" t="s">
        <v>1395</v>
      </c>
      <c r="L390" s="2">
        <v>555</v>
      </c>
      <c r="M390" s="2" t="s">
        <v>1386</v>
      </c>
      <c r="N390" s="2" t="s">
        <v>1416</v>
      </c>
      <c r="O390" s="8"/>
      <c r="P390" s="2">
        <v>12</v>
      </c>
      <c r="Q390" s="12">
        <v>45.14</v>
      </c>
    </row>
    <row r="391" spans="1:17" hidden="1">
      <c r="A391" s="11" t="s">
        <v>2135</v>
      </c>
      <c r="B391" s="9" t="s">
        <v>522</v>
      </c>
      <c r="C391" s="9" t="s">
        <v>20</v>
      </c>
      <c r="D391" s="3" t="s">
        <v>1360</v>
      </c>
      <c r="E391" s="9" t="s">
        <v>1408</v>
      </c>
      <c r="F391" s="9" t="s">
        <v>1384</v>
      </c>
      <c r="G391" s="3">
        <v>38.549999999999997</v>
      </c>
      <c r="H391" s="3">
        <v>10.57</v>
      </c>
      <c r="I391" s="3">
        <v>0.51949999999999996</v>
      </c>
      <c r="J391" s="3">
        <v>0.52170000000000005</v>
      </c>
      <c r="K391" s="3" t="s">
        <v>1395</v>
      </c>
      <c r="L391" s="3">
        <v>879</v>
      </c>
      <c r="M391" s="3" t="s">
        <v>1386</v>
      </c>
      <c r="N391" s="3" t="s">
        <v>2136</v>
      </c>
      <c r="O391" s="9"/>
      <c r="P391" s="3">
        <v>120</v>
      </c>
      <c r="Q391" s="13">
        <v>32.81</v>
      </c>
    </row>
    <row r="392" spans="1:17" hidden="1">
      <c r="A392" s="10" t="s">
        <v>2137</v>
      </c>
      <c r="B392" s="8" t="s">
        <v>1022</v>
      </c>
      <c r="C392" s="8" t="s">
        <v>35</v>
      </c>
      <c r="D392" s="2" t="s">
        <v>31</v>
      </c>
      <c r="E392" s="8" t="s">
        <v>1380</v>
      </c>
      <c r="F392" s="8" t="s">
        <v>1375</v>
      </c>
      <c r="G392" s="2">
        <v>36.159999999999997</v>
      </c>
      <c r="H392" s="2">
        <v>16</v>
      </c>
      <c r="I392" s="2">
        <v>0.46450000000000002</v>
      </c>
      <c r="J392" s="2">
        <v>1.2713000000000001</v>
      </c>
      <c r="K392" s="2" t="s">
        <v>1385</v>
      </c>
      <c r="L392" s="2">
        <v>855</v>
      </c>
      <c r="M392" s="2" t="s">
        <v>1403</v>
      </c>
      <c r="N392" s="2" t="s">
        <v>2086</v>
      </c>
      <c r="O392" s="8" t="s">
        <v>267</v>
      </c>
      <c r="P392" s="2">
        <v>36</v>
      </c>
      <c r="Q392" s="12">
        <v>0</v>
      </c>
    </row>
    <row r="393" spans="1:17" hidden="1">
      <c r="A393" s="11" t="s">
        <v>2138</v>
      </c>
      <c r="B393" s="9" t="s">
        <v>1028</v>
      </c>
      <c r="C393" s="9" t="s">
        <v>32</v>
      </c>
      <c r="D393" s="3" t="s">
        <v>31</v>
      </c>
      <c r="E393" s="9" t="s">
        <v>1374</v>
      </c>
      <c r="F393" s="9" t="s">
        <v>1390</v>
      </c>
      <c r="G393" s="3">
        <v>79.83</v>
      </c>
      <c r="H393" s="3">
        <v>15.2</v>
      </c>
      <c r="I393" s="3">
        <v>1.0024</v>
      </c>
      <c r="J393" s="3">
        <v>1.9075</v>
      </c>
      <c r="K393" s="3" t="s">
        <v>1385</v>
      </c>
      <c r="L393" s="3">
        <v>550</v>
      </c>
      <c r="M393" s="3" t="s">
        <v>1403</v>
      </c>
      <c r="N393" s="3" t="s">
        <v>270</v>
      </c>
      <c r="O393" s="9" t="s">
        <v>2139</v>
      </c>
      <c r="P393" s="3">
        <v>60</v>
      </c>
      <c r="Q393" s="13">
        <v>0</v>
      </c>
    </row>
    <row r="394" spans="1:17" hidden="1">
      <c r="A394" s="10" t="s">
        <v>2140</v>
      </c>
      <c r="B394" s="8" t="s">
        <v>1294</v>
      </c>
      <c r="C394" s="8" t="s">
        <v>12</v>
      </c>
      <c r="D394" s="2" t="s">
        <v>23</v>
      </c>
      <c r="E394" s="8" t="s">
        <v>1374</v>
      </c>
      <c r="F394" s="8" t="s">
        <v>1390</v>
      </c>
      <c r="G394" s="2">
        <v>19.46</v>
      </c>
      <c r="H394" s="2">
        <v>13.96</v>
      </c>
      <c r="I394" s="2">
        <v>0.20599999999999999</v>
      </c>
      <c r="J394" s="2">
        <v>0.30170000000000002</v>
      </c>
      <c r="K394" s="2"/>
      <c r="L394" s="2">
        <v>567</v>
      </c>
      <c r="M394" s="2" t="s">
        <v>1426</v>
      </c>
      <c r="N394" s="2" t="s">
        <v>2141</v>
      </c>
      <c r="O394" s="8"/>
      <c r="P394" s="2">
        <v>120</v>
      </c>
      <c r="Q394" s="12">
        <v>12.36</v>
      </c>
    </row>
    <row r="395" spans="1:17" hidden="1">
      <c r="A395" s="11" t="s">
        <v>2142</v>
      </c>
      <c r="B395" s="9" t="s">
        <v>672</v>
      </c>
      <c r="C395" s="9" t="s">
        <v>35</v>
      </c>
      <c r="D395" s="3" t="s">
        <v>31</v>
      </c>
      <c r="E395" s="9" t="s">
        <v>1408</v>
      </c>
      <c r="F395" s="9" t="s">
        <v>1390</v>
      </c>
      <c r="G395" s="3">
        <v>90.4</v>
      </c>
      <c r="H395" s="3">
        <v>11.44</v>
      </c>
      <c r="I395" s="3">
        <v>0.67269999999999996</v>
      </c>
      <c r="J395" s="3">
        <v>0.96030000000000004</v>
      </c>
      <c r="K395" s="3" t="s">
        <v>1395</v>
      </c>
      <c r="L395" s="3">
        <v>730</v>
      </c>
      <c r="M395" s="3" t="s">
        <v>1396</v>
      </c>
      <c r="N395" s="3" t="s">
        <v>2143</v>
      </c>
      <c r="O395" s="9" t="s">
        <v>2144</v>
      </c>
      <c r="P395" s="3">
        <v>240</v>
      </c>
      <c r="Q395" s="13">
        <v>56.42</v>
      </c>
    </row>
    <row r="396" spans="1:17" hidden="1">
      <c r="A396" s="10" t="s">
        <v>2145</v>
      </c>
      <c r="B396" s="8" t="s">
        <v>1065</v>
      </c>
      <c r="C396" s="8" t="s">
        <v>32</v>
      </c>
      <c r="D396" s="2" t="s">
        <v>44</v>
      </c>
      <c r="E396" s="8" t="s">
        <v>1389</v>
      </c>
      <c r="F396" s="8" t="s">
        <v>1375</v>
      </c>
      <c r="G396" s="2">
        <v>72.61</v>
      </c>
      <c r="H396" s="2">
        <v>12.81</v>
      </c>
      <c r="I396" s="2">
        <v>0.8</v>
      </c>
      <c r="J396" s="2">
        <v>6.4789000000000003</v>
      </c>
      <c r="K396" s="2" t="s">
        <v>1395</v>
      </c>
      <c r="L396" s="2">
        <v>652</v>
      </c>
      <c r="M396" s="2" t="s">
        <v>1403</v>
      </c>
      <c r="N396" s="2" t="s">
        <v>1936</v>
      </c>
      <c r="O396" s="8" t="s">
        <v>1683</v>
      </c>
      <c r="P396" s="2">
        <v>12</v>
      </c>
      <c r="Q396" s="12">
        <v>33.549999999999997</v>
      </c>
    </row>
    <row r="397" spans="1:17">
      <c r="A397" s="11" t="s">
        <v>2146</v>
      </c>
      <c r="B397" s="9" t="s">
        <v>897</v>
      </c>
      <c r="C397" s="9" t="s">
        <v>7</v>
      </c>
      <c r="D397" s="3" t="s">
        <v>1360</v>
      </c>
      <c r="E397" s="9" t="s">
        <v>1411</v>
      </c>
      <c r="F397" s="9" t="s">
        <v>1384</v>
      </c>
      <c r="G397" s="3">
        <v>92.31</v>
      </c>
      <c r="H397" s="3">
        <v>18.12</v>
      </c>
      <c r="I397" s="3">
        <v>1.7670999999999999</v>
      </c>
      <c r="J397" s="3">
        <v>2.7174</v>
      </c>
      <c r="K397" s="3" t="s">
        <v>1358</v>
      </c>
      <c r="L397" s="3">
        <v>621</v>
      </c>
      <c r="M397" s="3" t="s">
        <v>1386</v>
      </c>
      <c r="N397" s="3" t="s">
        <v>2095</v>
      </c>
      <c r="O397" s="9"/>
      <c r="P397" s="3">
        <v>48</v>
      </c>
      <c r="Q397" s="13">
        <v>71.099999999999994</v>
      </c>
    </row>
    <row r="398" spans="1:17" hidden="1">
      <c r="A398" s="10" t="s">
        <v>2147</v>
      </c>
      <c r="B398" s="8" t="s">
        <v>1134</v>
      </c>
      <c r="C398" s="8" t="s">
        <v>16</v>
      </c>
      <c r="D398" s="2" t="s">
        <v>31</v>
      </c>
      <c r="E398" s="8" t="s">
        <v>1400</v>
      </c>
      <c r="F398" s="8" t="s">
        <v>1375</v>
      </c>
      <c r="G398" s="2">
        <v>17.37</v>
      </c>
      <c r="H398" s="2"/>
      <c r="I398" s="2">
        <v>0.12529999999999999</v>
      </c>
      <c r="J398" s="2"/>
      <c r="K398" s="2" t="s">
        <v>1412</v>
      </c>
      <c r="L398" s="2">
        <v>559</v>
      </c>
      <c r="M398" s="2" t="s">
        <v>1426</v>
      </c>
      <c r="N398" s="2" t="s">
        <v>613</v>
      </c>
      <c r="O398" s="8"/>
      <c r="P398" s="2">
        <v>36</v>
      </c>
      <c r="Q398" s="12">
        <v>4.46</v>
      </c>
    </row>
    <row r="399" spans="1:17">
      <c r="A399" s="11" t="s">
        <v>2148</v>
      </c>
      <c r="B399" s="9" t="s">
        <v>1056</v>
      </c>
      <c r="C399" s="9" t="s">
        <v>20</v>
      </c>
      <c r="D399" s="3" t="s">
        <v>1360</v>
      </c>
      <c r="E399" s="9" t="s">
        <v>1374</v>
      </c>
      <c r="F399" s="9" t="s">
        <v>1390</v>
      </c>
      <c r="G399" s="3">
        <v>84.72</v>
      </c>
      <c r="H399" s="3">
        <v>12.75</v>
      </c>
      <c r="I399" s="3">
        <v>0.86170000000000002</v>
      </c>
      <c r="J399" s="3">
        <v>1.0580000000000001</v>
      </c>
      <c r="K399" s="3" t="s">
        <v>1358</v>
      </c>
      <c r="L399" s="3">
        <v>758</v>
      </c>
      <c r="M399" s="3" t="s">
        <v>1381</v>
      </c>
      <c r="N399" s="3" t="s">
        <v>2149</v>
      </c>
      <c r="O399" s="9"/>
      <c r="P399" s="3">
        <v>180</v>
      </c>
      <c r="Q399" s="13">
        <v>58.79</v>
      </c>
    </row>
    <row r="400" spans="1:17" hidden="1">
      <c r="A400" s="10" t="s">
        <v>2150</v>
      </c>
      <c r="B400" s="8" t="s">
        <v>1184</v>
      </c>
      <c r="C400" s="8" t="s">
        <v>35</v>
      </c>
      <c r="D400" s="2" t="s">
        <v>1360</v>
      </c>
      <c r="E400" s="8" t="s">
        <v>1380</v>
      </c>
      <c r="F400" s="8" t="s">
        <v>1375</v>
      </c>
      <c r="G400" s="2">
        <v>13.72</v>
      </c>
      <c r="H400" s="2">
        <v>8.9700000000000006</v>
      </c>
      <c r="I400" s="2">
        <v>0.22770000000000001</v>
      </c>
      <c r="J400" s="2">
        <v>0.28460000000000002</v>
      </c>
      <c r="K400" s="2" t="s">
        <v>1376</v>
      </c>
      <c r="L400" s="2">
        <v>892</v>
      </c>
      <c r="M400" s="2" t="s">
        <v>1403</v>
      </c>
      <c r="N400" s="2" t="s">
        <v>2045</v>
      </c>
      <c r="O400" s="8" t="s">
        <v>2090</v>
      </c>
      <c r="P400" s="2">
        <v>60</v>
      </c>
      <c r="Q400" s="12">
        <v>2.21</v>
      </c>
    </row>
    <row r="401" spans="1:17" hidden="1">
      <c r="A401" s="11" t="s">
        <v>2151</v>
      </c>
      <c r="B401" s="9" t="s">
        <v>889</v>
      </c>
      <c r="C401" s="9" t="s">
        <v>7</v>
      </c>
      <c r="D401" s="3" t="s">
        <v>1360</v>
      </c>
      <c r="E401" s="9" t="s">
        <v>1411</v>
      </c>
      <c r="F401" s="9" t="s">
        <v>1384</v>
      </c>
      <c r="G401" s="3">
        <v>77.02</v>
      </c>
      <c r="H401" s="3">
        <v>11.24</v>
      </c>
      <c r="I401" s="3">
        <v>1.3362000000000001</v>
      </c>
      <c r="J401" s="3">
        <v>1.0713999999999999</v>
      </c>
      <c r="K401" s="3" t="s">
        <v>1385</v>
      </c>
      <c r="L401" s="3">
        <v>709</v>
      </c>
      <c r="M401" s="3" t="s">
        <v>1381</v>
      </c>
      <c r="N401" s="3" t="s">
        <v>744</v>
      </c>
      <c r="O401" s="9"/>
      <c r="P401" s="3">
        <v>120</v>
      </c>
      <c r="Q401" s="13">
        <v>0</v>
      </c>
    </row>
    <row r="402" spans="1:17" hidden="1">
      <c r="A402" s="10" t="s">
        <v>2152</v>
      </c>
      <c r="B402" s="8" t="s">
        <v>386</v>
      </c>
      <c r="C402" s="8" t="s">
        <v>24</v>
      </c>
      <c r="D402" s="2" t="s">
        <v>44</v>
      </c>
      <c r="E402" s="8" t="s">
        <v>1380</v>
      </c>
      <c r="F402" s="8" t="s">
        <v>1375</v>
      </c>
      <c r="G402" s="2">
        <v>39.020000000000003</v>
      </c>
      <c r="H402" s="2">
        <v>9.16</v>
      </c>
      <c r="I402" s="2">
        <v>0.37719999999999998</v>
      </c>
      <c r="J402" s="2">
        <v>0.39950000000000002</v>
      </c>
      <c r="K402" s="2" t="s">
        <v>1385</v>
      </c>
      <c r="L402" s="2">
        <v>871</v>
      </c>
      <c r="M402" s="2" t="s">
        <v>1426</v>
      </c>
      <c r="N402" s="2" t="s">
        <v>1944</v>
      </c>
      <c r="O402" s="8"/>
      <c r="P402" s="2">
        <v>180</v>
      </c>
      <c r="Q402" s="12">
        <v>0</v>
      </c>
    </row>
    <row r="403" spans="1:17" hidden="1">
      <c r="A403" s="11" t="s">
        <v>2153</v>
      </c>
      <c r="B403" s="9" t="s">
        <v>798</v>
      </c>
      <c r="C403" s="9" t="s">
        <v>12</v>
      </c>
      <c r="D403" s="3" t="s">
        <v>44</v>
      </c>
      <c r="E403" s="9" t="s">
        <v>1380</v>
      </c>
      <c r="F403" s="9" t="s">
        <v>1375</v>
      </c>
      <c r="G403" s="3">
        <v>68.92</v>
      </c>
      <c r="H403" s="3">
        <v>16.989999999999998</v>
      </c>
      <c r="I403" s="3">
        <v>1.1753</v>
      </c>
      <c r="J403" s="3">
        <v>6.2854999999999999</v>
      </c>
      <c r="K403" s="3" t="s">
        <v>1395</v>
      </c>
      <c r="L403" s="3">
        <v>704</v>
      </c>
      <c r="M403" s="3" t="s">
        <v>1426</v>
      </c>
      <c r="N403" s="3" t="s">
        <v>1797</v>
      </c>
      <c r="O403" s="9"/>
      <c r="P403" s="3">
        <v>12</v>
      </c>
      <c r="Q403" s="13">
        <v>40.56</v>
      </c>
    </row>
    <row r="404" spans="1:17">
      <c r="A404" s="10" t="s">
        <v>2154</v>
      </c>
      <c r="B404" s="8" t="s">
        <v>755</v>
      </c>
      <c r="C404" s="8" t="s">
        <v>32</v>
      </c>
      <c r="D404" s="2" t="s">
        <v>44</v>
      </c>
      <c r="E404" s="8" t="s">
        <v>1380</v>
      </c>
      <c r="F404" s="8" t="s">
        <v>1375</v>
      </c>
      <c r="G404" s="2">
        <v>43.07</v>
      </c>
      <c r="H404" s="2">
        <v>8.7799999999999994</v>
      </c>
      <c r="I404" s="2">
        <v>0.73680000000000001</v>
      </c>
      <c r="J404" s="2">
        <v>0.43120000000000003</v>
      </c>
      <c r="K404" s="2" t="s">
        <v>1358</v>
      </c>
      <c r="L404" s="2">
        <v>580</v>
      </c>
      <c r="M404" s="2" t="s">
        <v>1426</v>
      </c>
      <c r="N404" s="2" t="s">
        <v>2117</v>
      </c>
      <c r="O404" s="8"/>
      <c r="P404" s="2">
        <v>180</v>
      </c>
      <c r="Q404" s="12">
        <v>30.37</v>
      </c>
    </row>
    <row r="405" spans="1:17" hidden="1">
      <c r="A405" s="11" t="s">
        <v>2155</v>
      </c>
      <c r="B405" s="9" t="s">
        <v>243</v>
      </c>
      <c r="C405" s="9" t="s">
        <v>16</v>
      </c>
      <c r="D405" s="3" t="s">
        <v>44</v>
      </c>
      <c r="E405" s="9" t="s">
        <v>1411</v>
      </c>
      <c r="F405" s="9" t="s">
        <v>1375</v>
      </c>
      <c r="G405" s="3">
        <v>87.16</v>
      </c>
      <c r="H405" s="3">
        <v>7.58</v>
      </c>
      <c r="I405" s="3">
        <v>1.6755</v>
      </c>
      <c r="J405" s="3">
        <v>1.7498</v>
      </c>
      <c r="K405" s="3" t="s">
        <v>1395</v>
      </c>
      <c r="L405" s="3">
        <v>838</v>
      </c>
      <c r="M405" s="3" t="s">
        <v>1403</v>
      </c>
      <c r="N405" s="3" t="s">
        <v>2156</v>
      </c>
      <c r="O405" s="9" t="s">
        <v>627</v>
      </c>
      <c r="P405" s="3">
        <v>60</v>
      </c>
      <c r="Q405" s="13">
        <v>12.31</v>
      </c>
    </row>
    <row r="406" spans="1:17">
      <c r="A406" s="10" t="s">
        <v>2157</v>
      </c>
      <c r="B406" s="8" t="s">
        <v>761</v>
      </c>
      <c r="C406" s="8" t="s">
        <v>35</v>
      </c>
      <c r="D406" s="2" t="s">
        <v>31</v>
      </c>
      <c r="E406" s="8" t="s">
        <v>1380</v>
      </c>
      <c r="F406" s="8" t="s">
        <v>1390</v>
      </c>
      <c r="G406" s="2">
        <v>68.95</v>
      </c>
      <c r="H406" s="2">
        <v>11.21</v>
      </c>
      <c r="I406" s="2">
        <v>0.65100000000000002</v>
      </c>
      <c r="J406" s="2">
        <v>6.1006999999999998</v>
      </c>
      <c r="K406" s="2" t="s">
        <v>1358</v>
      </c>
      <c r="L406" s="2">
        <v>751</v>
      </c>
      <c r="M406" s="2" t="s">
        <v>1426</v>
      </c>
      <c r="N406" s="2" t="s">
        <v>1688</v>
      </c>
      <c r="O406" s="8"/>
      <c r="P406" s="2">
        <v>12</v>
      </c>
      <c r="Q406" s="12">
        <v>24.08</v>
      </c>
    </row>
    <row r="407" spans="1:17" hidden="1">
      <c r="A407" s="11" t="s">
        <v>2158</v>
      </c>
      <c r="B407" s="9" t="s">
        <v>509</v>
      </c>
      <c r="C407" s="9" t="s">
        <v>7</v>
      </c>
      <c r="D407" s="3" t="s">
        <v>23</v>
      </c>
      <c r="E407" s="9" t="s">
        <v>1380</v>
      </c>
      <c r="F407" s="9" t="s">
        <v>1375</v>
      </c>
      <c r="G407" s="3">
        <v>73.459999999999994</v>
      </c>
      <c r="H407" s="3">
        <v>11.86</v>
      </c>
      <c r="I407" s="3">
        <v>0.56040000000000001</v>
      </c>
      <c r="J407" s="3">
        <v>0.80169999999999997</v>
      </c>
      <c r="K407" s="3" t="s">
        <v>1385</v>
      </c>
      <c r="L407" s="3">
        <v>865</v>
      </c>
      <c r="M407" s="3" t="s">
        <v>1386</v>
      </c>
      <c r="N407" s="3" t="s">
        <v>1907</v>
      </c>
      <c r="O407" s="9"/>
      <c r="P407" s="3">
        <v>240</v>
      </c>
      <c r="Q407" s="13">
        <v>0</v>
      </c>
    </row>
    <row r="408" spans="1:17">
      <c r="A408" s="10" t="s">
        <v>2159</v>
      </c>
      <c r="B408" s="8" t="s">
        <v>475</v>
      </c>
      <c r="C408" s="8" t="s">
        <v>28</v>
      </c>
      <c r="D408" s="2" t="s">
        <v>44</v>
      </c>
      <c r="E408" s="8" t="s">
        <v>1374</v>
      </c>
      <c r="F408" s="8" t="s">
        <v>1390</v>
      </c>
      <c r="G408" s="2">
        <v>25.17</v>
      </c>
      <c r="H408" s="2">
        <v>16.68</v>
      </c>
      <c r="I408" s="2">
        <v>0.40250000000000002</v>
      </c>
      <c r="J408" s="2">
        <v>0.36309999999999998</v>
      </c>
      <c r="K408" s="2" t="s">
        <v>1358</v>
      </c>
      <c r="L408" s="2">
        <v>643</v>
      </c>
      <c r="M408" s="2" t="s">
        <v>1377</v>
      </c>
      <c r="N408" s="2" t="s">
        <v>1981</v>
      </c>
      <c r="O408" s="8" t="s">
        <v>2027</v>
      </c>
      <c r="P408" s="2">
        <v>240</v>
      </c>
      <c r="Q408" s="12">
        <v>9.5</v>
      </c>
    </row>
    <row r="409" spans="1:17" hidden="1">
      <c r="A409" s="11" t="s">
        <v>2160</v>
      </c>
      <c r="B409" s="9" t="s">
        <v>1056</v>
      </c>
      <c r="C409" s="9" t="s">
        <v>12</v>
      </c>
      <c r="D409" s="3" t="s">
        <v>44</v>
      </c>
      <c r="E409" s="9" t="s">
        <v>1411</v>
      </c>
      <c r="F409" s="9" t="s">
        <v>1390</v>
      </c>
      <c r="G409" s="3">
        <v>8.8000000000000007</v>
      </c>
      <c r="H409" s="3">
        <v>15.74</v>
      </c>
      <c r="I409" s="3">
        <v>9.98E-2</v>
      </c>
      <c r="J409" s="3">
        <v>0.79730000000000001</v>
      </c>
      <c r="K409" s="3" t="s">
        <v>1395</v>
      </c>
      <c r="L409" s="3">
        <v>758</v>
      </c>
      <c r="M409" s="3" t="s">
        <v>1381</v>
      </c>
      <c r="N409" s="3" t="s">
        <v>2161</v>
      </c>
      <c r="O409" s="9"/>
      <c r="P409" s="3">
        <v>12</v>
      </c>
      <c r="Q409" s="13">
        <v>6.28</v>
      </c>
    </row>
    <row r="410" spans="1:17" hidden="1">
      <c r="A410" s="10" t="s">
        <v>2162</v>
      </c>
      <c r="B410" s="8" t="s">
        <v>1285</v>
      </c>
      <c r="C410" s="8" t="s">
        <v>32</v>
      </c>
      <c r="D410" s="2" t="s">
        <v>10</v>
      </c>
      <c r="E410" s="8" t="s">
        <v>1389</v>
      </c>
      <c r="F410" s="8" t="s">
        <v>1390</v>
      </c>
      <c r="G410" s="2">
        <v>26.84</v>
      </c>
      <c r="H410" s="2">
        <v>13.15</v>
      </c>
      <c r="I410" s="2">
        <v>0.47810000000000002</v>
      </c>
      <c r="J410" s="2">
        <v>0.72199999999999998</v>
      </c>
      <c r="K410" s="2" t="s">
        <v>1385</v>
      </c>
      <c r="L410" s="2">
        <v>729</v>
      </c>
      <c r="M410" s="2" t="s">
        <v>1426</v>
      </c>
      <c r="N410" s="2" t="s">
        <v>2163</v>
      </c>
      <c r="O410" s="8"/>
      <c r="P410" s="2">
        <v>48</v>
      </c>
      <c r="Q410" s="12">
        <v>0</v>
      </c>
    </row>
    <row r="411" spans="1:17" hidden="1">
      <c r="A411" s="11" t="s">
        <v>2164</v>
      </c>
      <c r="B411" s="9" t="s">
        <v>475</v>
      </c>
      <c r="C411" s="9" t="s">
        <v>16</v>
      </c>
      <c r="D411" s="3" t="s">
        <v>31</v>
      </c>
      <c r="E411" s="9" t="s">
        <v>1411</v>
      </c>
      <c r="F411" s="9" t="s">
        <v>1390</v>
      </c>
      <c r="G411" s="3">
        <v>5.53</v>
      </c>
      <c r="H411" s="3">
        <v>9.49</v>
      </c>
      <c r="I411" s="3">
        <v>5.1299999999999998E-2</v>
      </c>
      <c r="J411" s="3">
        <v>0.4849</v>
      </c>
      <c r="K411" s="3" t="s">
        <v>1376</v>
      </c>
      <c r="L411" s="3">
        <v>643</v>
      </c>
      <c r="M411" s="3" t="s">
        <v>1386</v>
      </c>
      <c r="N411" s="3" t="s">
        <v>1818</v>
      </c>
      <c r="O411" s="9"/>
      <c r="P411" s="3">
        <v>12</v>
      </c>
      <c r="Q411" s="13">
        <v>4.2300000000000004</v>
      </c>
    </row>
    <row r="412" spans="1:17" hidden="1">
      <c r="A412" s="10" t="s">
        <v>2165</v>
      </c>
      <c r="B412" s="8" t="s">
        <v>725</v>
      </c>
      <c r="C412" s="8" t="s">
        <v>41</v>
      </c>
      <c r="D412" s="2" t="s">
        <v>31</v>
      </c>
      <c r="E412" s="8" t="s">
        <v>1380</v>
      </c>
      <c r="F412" s="8" t="s">
        <v>1384</v>
      </c>
      <c r="G412" s="2">
        <v>23.26</v>
      </c>
      <c r="H412" s="2">
        <v>9.93</v>
      </c>
      <c r="I412" s="2">
        <v>0.3296</v>
      </c>
      <c r="J412" s="2">
        <v>0.249</v>
      </c>
      <c r="K412" s="2"/>
      <c r="L412" s="2">
        <v>841</v>
      </c>
      <c r="M412" s="2" t="s">
        <v>1377</v>
      </c>
      <c r="N412" s="2" t="s">
        <v>2166</v>
      </c>
      <c r="O412" s="8" t="s">
        <v>2095</v>
      </c>
      <c r="P412" s="2">
        <v>180</v>
      </c>
      <c r="Q412" s="12">
        <v>10.02</v>
      </c>
    </row>
    <row r="413" spans="1:17" hidden="1">
      <c r="A413" s="11" t="s">
        <v>2167</v>
      </c>
      <c r="B413" s="9" t="s">
        <v>565</v>
      </c>
      <c r="C413" s="9" t="s">
        <v>28</v>
      </c>
      <c r="D413" s="3" t="s">
        <v>31</v>
      </c>
      <c r="E413" s="9" t="s">
        <v>1400</v>
      </c>
      <c r="F413" s="9" t="s">
        <v>1384</v>
      </c>
      <c r="G413" s="3">
        <v>46.73</v>
      </c>
      <c r="H413" s="3">
        <v>9.82</v>
      </c>
      <c r="I413" s="3">
        <v>0.72270000000000001</v>
      </c>
      <c r="J413" s="3">
        <v>0.6129</v>
      </c>
      <c r="K413" s="3" t="s">
        <v>1412</v>
      </c>
      <c r="L413" s="3">
        <v>826</v>
      </c>
      <c r="M413" s="3" t="s">
        <v>1377</v>
      </c>
      <c r="N413" s="3" t="s">
        <v>2168</v>
      </c>
      <c r="O413" s="9" t="s">
        <v>2169</v>
      </c>
      <c r="P413" s="3">
        <v>120</v>
      </c>
      <c r="Q413" s="13">
        <v>38.53</v>
      </c>
    </row>
    <row r="414" spans="1:17" hidden="1">
      <c r="A414" s="10" t="s">
        <v>2170</v>
      </c>
      <c r="B414" s="8" t="s">
        <v>856</v>
      </c>
      <c r="C414" s="8" t="s">
        <v>28</v>
      </c>
      <c r="D414" s="2" t="s">
        <v>10</v>
      </c>
      <c r="E414" s="8" t="s">
        <v>1389</v>
      </c>
      <c r="F414" s="8" t="s">
        <v>1390</v>
      </c>
      <c r="G414" s="2">
        <v>98.5</v>
      </c>
      <c r="H414" s="2">
        <v>10.71</v>
      </c>
      <c r="I414" s="2">
        <v>0.95840000000000003</v>
      </c>
      <c r="J414" s="2">
        <v>1.1016999999999999</v>
      </c>
      <c r="K414" s="2" t="s">
        <v>1385</v>
      </c>
      <c r="L414" s="2">
        <v>596</v>
      </c>
      <c r="M414" s="2" t="s">
        <v>1386</v>
      </c>
      <c r="N414" s="2" t="s">
        <v>2171</v>
      </c>
      <c r="O414" s="8"/>
      <c r="P414" s="2">
        <v>180</v>
      </c>
      <c r="Q414" s="12">
        <v>0</v>
      </c>
    </row>
    <row r="415" spans="1:17" hidden="1">
      <c r="A415" s="11" t="s">
        <v>2172</v>
      </c>
      <c r="B415" s="9" t="s">
        <v>664</v>
      </c>
      <c r="C415" s="9" t="s">
        <v>7</v>
      </c>
      <c r="D415" s="3" t="s">
        <v>31</v>
      </c>
      <c r="E415" s="9" t="s">
        <v>1411</v>
      </c>
      <c r="F415" s="9" t="s">
        <v>1390</v>
      </c>
      <c r="G415" s="3">
        <v>49.58</v>
      </c>
      <c r="H415" s="3">
        <v>17.63</v>
      </c>
      <c r="I415" s="3">
        <v>0.3458</v>
      </c>
      <c r="J415" s="3">
        <v>2.4664000000000001</v>
      </c>
      <c r="K415" s="3" t="s">
        <v>1385</v>
      </c>
      <c r="L415" s="3">
        <v>836</v>
      </c>
      <c r="M415" s="3" t="s">
        <v>1377</v>
      </c>
      <c r="N415" s="3" t="s">
        <v>2173</v>
      </c>
      <c r="O415" s="9" t="s">
        <v>1855</v>
      </c>
      <c r="P415" s="3">
        <v>24</v>
      </c>
      <c r="Q415" s="13">
        <v>0</v>
      </c>
    </row>
    <row r="416" spans="1:17" hidden="1">
      <c r="A416" s="10" t="s">
        <v>2174</v>
      </c>
      <c r="B416" s="8" t="s">
        <v>339</v>
      </c>
      <c r="C416" s="8" t="s">
        <v>16</v>
      </c>
      <c r="D416" s="2" t="s">
        <v>44</v>
      </c>
      <c r="E416" s="8" t="s">
        <v>1411</v>
      </c>
      <c r="F416" s="8" t="s">
        <v>1375</v>
      </c>
      <c r="G416" s="2">
        <v>35.85</v>
      </c>
      <c r="H416" s="2">
        <v>17.41</v>
      </c>
      <c r="I416" s="2">
        <v>0.32919999999999999</v>
      </c>
      <c r="J416" s="2">
        <v>0.74109999999999998</v>
      </c>
      <c r="K416" s="2" t="s">
        <v>1385</v>
      </c>
      <c r="L416" s="2">
        <v>608</v>
      </c>
      <c r="M416" s="2" t="s">
        <v>1381</v>
      </c>
      <c r="N416" s="2" t="s">
        <v>2175</v>
      </c>
      <c r="O416" s="8"/>
      <c r="P416" s="2">
        <v>84</v>
      </c>
      <c r="Q416" s="12">
        <v>0</v>
      </c>
    </row>
    <row r="417" spans="1:17" hidden="1">
      <c r="A417" s="11" t="s">
        <v>2176</v>
      </c>
      <c r="B417" s="9" t="s">
        <v>405</v>
      </c>
      <c r="C417" s="9" t="s">
        <v>32</v>
      </c>
      <c r="D417" s="3" t="s">
        <v>44</v>
      </c>
      <c r="E417" s="9" t="s">
        <v>1400</v>
      </c>
      <c r="F417" s="9" t="s">
        <v>1375</v>
      </c>
      <c r="G417" s="3">
        <v>82.79</v>
      </c>
      <c r="H417" s="3">
        <v>17.66</v>
      </c>
      <c r="I417" s="3">
        <v>0.63449999999999995</v>
      </c>
      <c r="J417" s="3">
        <v>2.0870000000000002</v>
      </c>
      <c r="K417" s="3" t="s">
        <v>1385</v>
      </c>
      <c r="L417" s="3">
        <v>900</v>
      </c>
      <c r="M417" s="3" t="s">
        <v>1403</v>
      </c>
      <c r="N417" s="3" t="s">
        <v>1223</v>
      </c>
      <c r="O417" s="9" t="s">
        <v>2177</v>
      </c>
      <c r="P417" s="3">
        <v>60</v>
      </c>
      <c r="Q417" s="13">
        <v>0</v>
      </c>
    </row>
    <row r="418" spans="1:17" hidden="1">
      <c r="A418" s="10" t="s">
        <v>2178</v>
      </c>
      <c r="B418" s="8" t="s">
        <v>1277</v>
      </c>
      <c r="C418" s="8" t="s">
        <v>12</v>
      </c>
      <c r="D418" s="2" t="s">
        <v>44</v>
      </c>
      <c r="E418" s="8" t="s">
        <v>1411</v>
      </c>
      <c r="F418" s="8" t="s">
        <v>1390</v>
      </c>
      <c r="G418" s="2">
        <v>42.39</v>
      </c>
      <c r="H418" s="2">
        <v>9.58</v>
      </c>
      <c r="I418" s="2">
        <v>0.23039999999999999</v>
      </c>
      <c r="J418" s="2">
        <v>1.0666</v>
      </c>
      <c r="K418" s="2" t="s">
        <v>1395</v>
      </c>
      <c r="L418" s="2">
        <v>575</v>
      </c>
      <c r="M418" s="2" t="s">
        <v>1403</v>
      </c>
      <c r="N418" s="2" t="s">
        <v>2179</v>
      </c>
      <c r="O418" s="8" t="s">
        <v>1615</v>
      </c>
      <c r="P418" s="2">
        <v>48</v>
      </c>
      <c r="Q418" s="12">
        <v>25.84</v>
      </c>
    </row>
    <row r="419" spans="1:17">
      <c r="A419" s="11" t="s">
        <v>2180</v>
      </c>
      <c r="B419" s="9" t="s">
        <v>546</v>
      </c>
      <c r="C419" s="9" t="s">
        <v>41</v>
      </c>
      <c r="D419" s="3" t="s">
        <v>1360</v>
      </c>
      <c r="E419" s="9" t="s">
        <v>1389</v>
      </c>
      <c r="F419" s="9" t="s">
        <v>1390</v>
      </c>
      <c r="G419" s="3">
        <v>62.92</v>
      </c>
      <c r="H419" s="3">
        <v>17.97</v>
      </c>
      <c r="I419" s="3">
        <v>0.33600000000000002</v>
      </c>
      <c r="J419" s="3">
        <v>1.1325000000000001</v>
      </c>
      <c r="K419" s="3" t="s">
        <v>1358</v>
      </c>
      <c r="L419" s="3">
        <v>768</v>
      </c>
      <c r="M419" s="3" t="s">
        <v>1403</v>
      </c>
      <c r="N419" s="3" t="s">
        <v>2084</v>
      </c>
      <c r="O419" s="9" t="s">
        <v>2181</v>
      </c>
      <c r="P419" s="3">
        <v>120</v>
      </c>
      <c r="Q419" s="13">
        <v>55.13</v>
      </c>
    </row>
    <row r="420" spans="1:17" hidden="1">
      <c r="A420" s="10" t="s">
        <v>2182</v>
      </c>
      <c r="B420" s="8" t="s">
        <v>426</v>
      </c>
      <c r="C420" s="8" t="s">
        <v>16</v>
      </c>
      <c r="D420" s="2" t="s">
        <v>44</v>
      </c>
      <c r="E420" s="8" t="s">
        <v>1374</v>
      </c>
      <c r="F420" s="8" t="s">
        <v>1384</v>
      </c>
      <c r="G420" s="2">
        <v>32.950000000000003</v>
      </c>
      <c r="H420" s="2">
        <v>17.34</v>
      </c>
      <c r="I420" s="2">
        <v>0.2671</v>
      </c>
      <c r="J420" s="2">
        <v>0.5151</v>
      </c>
      <c r="K420" s="2" t="s">
        <v>1376</v>
      </c>
      <c r="L420" s="2">
        <v>882</v>
      </c>
      <c r="M420" s="2" t="s">
        <v>1386</v>
      </c>
      <c r="N420" s="2" t="s">
        <v>2183</v>
      </c>
      <c r="O420" s="8"/>
      <c r="P420" s="2">
        <v>180</v>
      </c>
      <c r="Q420" s="12">
        <v>31.01</v>
      </c>
    </row>
    <row r="421" spans="1:17">
      <c r="A421" s="11" t="s">
        <v>2184</v>
      </c>
      <c r="B421" s="9" t="s">
        <v>776</v>
      </c>
      <c r="C421" s="9" t="s">
        <v>12</v>
      </c>
      <c r="D421" s="3" t="s">
        <v>23</v>
      </c>
      <c r="E421" s="9" t="s">
        <v>1408</v>
      </c>
      <c r="F421" s="9" t="s">
        <v>1384</v>
      </c>
      <c r="G421" s="3">
        <v>25.24</v>
      </c>
      <c r="H421" s="3">
        <v>8.27</v>
      </c>
      <c r="I421" s="3">
        <v>0.40960000000000002</v>
      </c>
      <c r="J421" s="3">
        <v>0.30980000000000002</v>
      </c>
      <c r="K421" s="3" t="s">
        <v>1358</v>
      </c>
      <c r="L421" s="3">
        <v>745</v>
      </c>
      <c r="M421" s="3" t="s">
        <v>1377</v>
      </c>
      <c r="N421" s="3" t="s">
        <v>2086</v>
      </c>
      <c r="O421" s="9" t="s">
        <v>2185</v>
      </c>
      <c r="P421" s="3">
        <v>120</v>
      </c>
      <c r="Q421" s="13">
        <v>19.32</v>
      </c>
    </row>
    <row r="422" spans="1:17" hidden="1">
      <c r="A422" s="10" t="s">
        <v>2186</v>
      </c>
      <c r="B422" s="8" t="s">
        <v>825</v>
      </c>
      <c r="C422" s="8" t="s">
        <v>12</v>
      </c>
      <c r="D422" s="2" t="s">
        <v>23</v>
      </c>
      <c r="E422" s="8" t="s">
        <v>1374</v>
      </c>
      <c r="F422" s="8" t="s">
        <v>1390</v>
      </c>
      <c r="G422" s="2">
        <v>71.760000000000005</v>
      </c>
      <c r="H422" s="2">
        <v>16.61</v>
      </c>
      <c r="I422" s="2">
        <v>0.42320000000000002</v>
      </c>
      <c r="J422" s="2">
        <v>1.2295</v>
      </c>
      <c r="K422" s="2" t="s">
        <v>1385</v>
      </c>
      <c r="L422" s="2">
        <v>891</v>
      </c>
      <c r="M422" s="2" t="s">
        <v>1426</v>
      </c>
      <c r="N422" s="2" t="s">
        <v>2187</v>
      </c>
      <c r="O422" s="8"/>
      <c r="P422" s="2">
        <v>120</v>
      </c>
      <c r="Q422" s="12">
        <v>0</v>
      </c>
    </row>
    <row r="423" spans="1:17" hidden="1">
      <c r="A423" s="11" t="s">
        <v>2188</v>
      </c>
      <c r="B423" s="9" t="s">
        <v>968</v>
      </c>
      <c r="C423" s="9" t="s">
        <v>35</v>
      </c>
      <c r="D423" s="3" t="s">
        <v>44</v>
      </c>
      <c r="E423" s="9" t="s">
        <v>1380</v>
      </c>
      <c r="F423" s="9" t="s">
        <v>1384</v>
      </c>
      <c r="G423" s="3">
        <v>15.45</v>
      </c>
      <c r="H423" s="3">
        <v>16.579999999999998</v>
      </c>
      <c r="I423" s="3">
        <v>0.25190000000000001</v>
      </c>
      <c r="J423" s="3">
        <v>0.76080000000000003</v>
      </c>
      <c r="K423" s="3" t="s">
        <v>1395</v>
      </c>
      <c r="L423" s="3">
        <v>584</v>
      </c>
      <c r="M423" s="3" t="s">
        <v>1426</v>
      </c>
      <c r="N423" s="3" t="s">
        <v>1917</v>
      </c>
      <c r="O423" s="9"/>
      <c r="P423" s="3">
        <v>24</v>
      </c>
      <c r="Q423" s="13">
        <v>10.17</v>
      </c>
    </row>
    <row r="424" spans="1:17" hidden="1">
      <c r="A424" s="10" t="s">
        <v>2189</v>
      </c>
      <c r="B424" s="8" t="s">
        <v>753</v>
      </c>
      <c r="C424" s="8" t="s">
        <v>20</v>
      </c>
      <c r="D424" s="2" t="s">
        <v>31</v>
      </c>
      <c r="E424" s="8" t="s">
        <v>1380</v>
      </c>
      <c r="F424" s="8" t="s">
        <v>1375</v>
      </c>
      <c r="G424" s="2">
        <v>64.56</v>
      </c>
      <c r="H424" s="2">
        <v>17.39</v>
      </c>
      <c r="I424" s="2">
        <v>0.79879999999999995</v>
      </c>
      <c r="J424" s="2">
        <v>1.8758999999999999</v>
      </c>
      <c r="K424" s="2" t="s">
        <v>1412</v>
      </c>
      <c r="L424" s="2">
        <v>669</v>
      </c>
      <c r="M424" s="2" t="s">
        <v>1426</v>
      </c>
      <c r="N424" s="2" t="s">
        <v>2190</v>
      </c>
      <c r="O424" s="8"/>
      <c r="P424" s="2">
        <v>48</v>
      </c>
      <c r="Q424" s="12">
        <v>44.28</v>
      </c>
    </row>
    <row r="425" spans="1:17">
      <c r="A425" s="11" t="s">
        <v>2191</v>
      </c>
      <c r="B425" s="9" t="s">
        <v>453</v>
      </c>
      <c r="C425" s="9" t="s">
        <v>41</v>
      </c>
      <c r="D425" s="3" t="s">
        <v>31</v>
      </c>
      <c r="E425" s="9" t="s">
        <v>1411</v>
      </c>
      <c r="F425" s="9" t="s">
        <v>1384</v>
      </c>
      <c r="G425" s="3">
        <v>76.37</v>
      </c>
      <c r="H425" s="3">
        <v>10.67</v>
      </c>
      <c r="I425" s="3">
        <v>0.63500000000000001</v>
      </c>
      <c r="J425" s="3">
        <v>1.2944</v>
      </c>
      <c r="K425" s="3" t="s">
        <v>1358</v>
      </c>
      <c r="L425" s="3">
        <v>571</v>
      </c>
      <c r="M425" s="3" t="s">
        <v>1426</v>
      </c>
      <c r="N425" s="3" t="s">
        <v>2192</v>
      </c>
      <c r="O425" s="9"/>
      <c r="P425" s="3">
        <v>84</v>
      </c>
      <c r="Q425" s="13">
        <v>27.54</v>
      </c>
    </row>
    <row r="426" spans="1:17" hidden="1">
      <c r="A426" s="10" t="s">
        <v>2193</v>
      </c>
      <c r="B426" s="8" t="s">
        <v>519</v>
      </c>
      <c r="C426" s="8" t="s">
        <v>35</v>
      </c>
      <c r="D426" s="2" t="s">
        <v>44</v>
      </c>
      <c r="E426" s="8" t="s">
        <v>1374</v>
      </c>
      <c r="F426" s="8" t="s">
        <v>1375</v>
      </c>
      <c r="G426" s="2">
        <v>16.29</v>
      </c>
      <c r="H426" s="2">
        <v>8.91</v>
      </c>
      <c r="I426" s="2">
        <v>0.22989999999999999</v>
      </c>
      <c r="J426" s="2">
        <v>0.2056</v>
      </c>
      <c r="K426" s="2" t="s">
        <v>1412</v>
      </c>
      <c r="L426" s="2">
        <v>837</v>
      </c>
      <c r="M426" s="2" t="s">
        <v>1381</v>
      </c>
      <c r="N426" s="2" t="s">
        <v>499</v>
      </c>
      <c r="O426" s="8"/>
      <c r="P426" s="2">
        <v>120</v>
      </c>
      <c r="Q426" s="12">
        <v>2.02</v>
      </c>
    </row>
    <row r="427" spans="1:17" hidden="1">
      <c r="A427" s="11" t="s">
        <v>2194</v>
      </c>
      <c r="B427" s="9" t="s">
        <v>886</v>
      </c>
      <c r="C427" s="9" t="s">
        <v>7</v>
      </c>
      <c r="D427" s="3" t="s">
        <v>31</v>
      </c>
      <c r="E427" s="9" t="s">
        <v>1408</v>
      </c>
      <c r="F427" s="9" t="s">
        <v>1390</v>
      </c>
      <c r="G427" s="3">
        <v>51.35</v>
      </c>
      <c r="H427" s="3">
        <v>13.18</v>
      </c>
      <c r="I427" s="3">
        <v>0.62409999999999999</v>
      </c>
      <c r="J427" s="3">
        <v>1.7345999999999999</v>
      </c>
      <c r="K427" s="3" t="s">
        <v>1412</v>
      </c>
      <c r="L427" s="3">
        <v>879</v>
      </c>
      <c r="M427" s="3" t="s">
        <v>1386</v>
      </c>
      <c r="N427" s="3" t="s">
        <v>2195</v>
      </c>
      <c r="O427" s="9"/>
      <c r="P427" s="3">
        <v>36</v>
      </c>
      <c r="Q427" s="13">
        <v>18.850000000000001</v>
      </c>
    </row>
    <row r="428" spans="1:17" hidden="1">
      <c r="A428" s="10" t="s">
        <v>2196</v>
      </c>
      <c r="B428" s="8" t="s">
        <v>755</v>
      </c>
      <c r="C428" s="8" t="s">
        <v>16</v>
      </c>
      <c r="D428" s="2" t="s">
        <v>23</v>
      </c>
      <c r="E428" s="8" t="s">
        <v>1400</v>
      </c>
      <c r="F428" s="8" t="s">
        <v>1384</v>
      </c>
      <c r="G428" s="2">
        <v>48.92</v>
      </c>
      <c r="H428" s="2">
        <v>14.86</v>
      </c>
      <c r="I428" s="2">
        <v>0.29210000000000003</v>
      </c>
      <c r="J428" s="2">
        <v>1.3580000000000001</v>
      </c>
      <c r="K428" s="2" t="s">
        <v>1412</v>
      </c>
      <c r="L428" s="2">
        <v>580</v>
      </c>
      <c r="M428" s="2" t="s">
        <v>1386</v>
      </c>
      <c r="N428" s="2" t="s">
        <v>1567</v>
      </c>
      <c r="O428" s="8"/>
      <c r="P428" s="2">
        <v>48</v>
      </c>
      <c r="Q428" s="12">
        <v>11.13</v>
      </c>
    </row>
    <row r="429" spans="1:17" hidden="1">
      <c r="A429" s="11" t="s">
        <v>2197</v>
      </c>
      <c r="B429" s="9" t="s">
        <v>254</v>
      </c>
      <c r="C429" s="9" t="s">
        <v>20</v>
      </c>
      <c r="D429" s="3" t="s">
        <v>31</v>
      </c>
      <c r="E429" s="9" t="s">
        <v>1400</v>
      </c>
      <c r="F429" s="9" t="s">
        <v>1375</v>
      </c>
      <c r="G429" s="3">
        <v>57.37</v>
      </c>
      <c r="H429" s="3">
        <v>7.63</v>
      </c>
      <c r="I429" s="3">
        <v>0.92900000000000005</v>
      </c>
      <c r="J429" s="3">
        <v>0.4667</v>
      </c>
      <c r="K429" s="3" t="s">
        <v>1395</v>
      </c>
      <c r="L429" s="3">
        <v>586</v>
      </c>
      <c r="M429" s="3" t="s">
        <v>1381</v>
      </c>
      <c r="N429" s="3" t="s">
        <v>2198</v>
      </c>
      <c r="O429" s="9"/>
      <c r="P429" s="3">
        <v>240</v>
      </c>
      <c r="Q429" s="13">
        <v>23.47</v>
      </c>
    </row>
    <row r="430" spans="1:17" hidden="1">
      <c r="A430" s="10" t="s">
        <v>2199</v>
      </c>
      <c r="B430" s="8" t="s">
        <v>1327</v>
      </c>
      <c r="C430" s="8" t="s">
        <v>28</v>
      </c>
      <c r="D430" s="2" t="s">
        <v>23</v>
      </c>
      <c r="E430" s="8" t="s">
        <v>1380</v>
      </c>
      <c r="F430" s="8" t="s">
        <v>1375</v>
      </c>
      <c r="G430" s="2">
        <v>55.78</v>
      </c>
      <c r="H430" s="2">
        <v>15.65</v>
      </c>
      <c r="I430" s="2">
        <v>1.0089999999999999</v>
      </c>
      <c r="J430" s="2">
        <v>5.0517000000000003</v>
      </c>
      <c r="K430" s="2" t="s">
        <v>1376</v>
      </c>
      <c r="L430" s="2">
        <v>899</v>
      </c>
      <c r="M430" s="2" t="s">
        <v>1403</v>
      </c>
      <c r="N430" s="2" t="s">
        <v>1093</v>
      </c>
      <c r="O430" s="8" t="s">
        <v>930</v>
      </c>
      <c r="P430" s="2">
        <v>12</v>
      </c>
      <c r="Q430" s="12">
        <v>17.18</v>
      </c>
    </row>
    <row r="431" spans="1:17" hidden="1">
      <c r="A431" s="11" t="s">
        <v>2200</v>
      </c>
      <c r="B431" s="9" t="s">
        <v>1309</v>
      </c>
      <c r="C431" s="9" t="s">
        <v>20</v>
      </c>
      <c r="D431" s="3" t="s">
        <v>1360</v>
      </c>
      <c r="E431" s="9" t="s">
        <v>1374</v>
      </c>
      <c r="F431" s="9" t="s">
        <v>1390</v>
      </c>
      <c r="G431" s="3">
        <v>46.15</v>
      </c>
      <c r="H431" s="3">
        <v>14.2</v>
      </c>
      <c r="I431" s="3">
        <v>0.6129</v>
      </c>
      <c r="J431" s="3">
        <v>2.2202000000000002</v>
      </c>
      <c r="K431" s="3" t="s">
        <v>1395</v>
      </c>
      <c r="L431" s="3">
        <v>738</v>
      </c>
      <c r="M431" s="3" t="s">
        <v>1381</v>
      </c>
      <c r="N431" s="3" t="s">
        <v>1590</v>
      </c>
      <c r="O431" s="9"/>
      <c r="P431" s="3">
        <v>24</v>
      </c>
      <c r="Q431" s="13">
        <v>40.159999999999997</v>
      </c>
    </row>
    <row r="432" spans="1:17" hidden="1">
      <c r="A432" s="10" t="s">
        <v>2201</v>
      </c>
      <c r="B432" s="8" t="s">
        <v>380</v>
      </c>
      <c r="C432" s="8" t="s">
        <v>20</v>
      </c>
      <c r="D432" s="2" t="s">
        <v>1360</v>
      </c>
      <c r="E432" s="8" t="s">
        <v>1411</v>
      </c>
      <c r="F432" s="8" t="s">
        <v>1390</v>
      </c>
      <c r="G432" s="2">
        <v>48.25</v>
      </c>
      <c r="H432" s="2">
        <v>17.2</v>
      </c>
      <c r="I432" s="2">
        <v>0.2782</v>
      </c>
      <c r="J432" s="2">
        <v>2.3902000000000001</v>
      </c>
      <c r="K432" s="2" t="s">
        <v>1395</v>
      </c>
      <c r="L432" s="2">
        <v>755</v>
      </c>
      <c r="M432" s="2" t="s">
        <v>1377</v>
      </c>
      <c r="N432" s="2" t="s">
        <v>2202</v>
      </c>
      <c r="O432" s="8" t="s">
        <v>848</v>
      </c>
      <c r="P432" s="2">
        <v>24</v>
      </c>
      <c r="Q432" s="12">
        <v>8.24</v>
      </c>
    </row>
    <row r="433" spans="1:17" hidden="1">
      <c r="A433" s="11" t="s">
        <v>2203</v>
      </c>
      <c r="B433" s="9" t="s">
        <v>391</v>
      </c>
      <c r="C433" s="9" t="s">
        <v>41</v>
      </c>
      <c r="D433" s="3" t="s">
        <v>44</v>
      </c>
      <c r="E433" s="9" t="s">
        <v>1408</v>
      </c>
      <c r="F433" s="9" t="s">
        <v>1390</v>
      </c>
      <c r="G433" s="3">
        <v>1.95</v>
      </c>
      <c r="H433" s="3">
        <v>17.45</v>
      </c>
      <c r="I433" s="3">
        <v>3.0800000000000001E-2</v>
      </c>
      <c r="J433" s="3">
        <v>3.0599999999999999E-2</v>
      </c>
      <c r="K433" s="3" t="s">
        <v>1395</v>
      </c>
      <c r="L433" s="3">
        <v>589</v>
      </c>
      <c r="M433" s="3" t="s">
        <v>1403</v>
      </c>
      <c r="N433" s="3" t="s">
        <v>2204</v>
      </c>
      <c r="O433" s="9" t="s">
        <v>2205</v>
      </c>
      <c r="P433" s="3">
        <v>180</v>
      </c>
      <c r="Q433" s="13">
        <v>0.61</v>
      </c>
    </row>
    <row r="434" spans="1:17" hidden="1">
      <c r="A434" s="10" t="s">
        <v>2206</v>
      </c>
      <c r="B434" s="8" t="s">
        <v>946</v>
      </c>
      <c r="C434" s="8" t="s">
        <v>16</v>
      </c>
      <c r="D434" s="2" t="s">
        <v>31</v>
      </c>
      <c r="E434" s="8" t="s">
        <v>1411</v>
      </c>
      <c r="F434" s="8" t="s">
        <v>1375</v>
      </c>
      <c r="G434" s="2">
        <v>51.91</v>
      </c>
      <c r="H434" s="2">
        <v>10.8</v>
      </c>
      <c r="I434" s="2">
        <v>0.93479999999999996</v>
      </c>
      <c r="J434" s="2">
        <v>1.3366</v>
      </c>
      <c r="K434" s="2" t="s">
        <v>1412</v>
      </c>
      <c r="L434" s="2">
        <v>703</v>
      </c>
      <c r="M434" s="2" t="s">
        <v>1426</v>
      </c>
      <c r="N434" s="2" t="s">
        <v>2179</v>
      </c>
      <c r="O434" s="8"/>
      <c r="P434" s="2">
        <v>48</v>
      </c>
      <c r="Q434" s="12">
        <v>18.82</v>
      </c>
    </row>
    <row r="435" spans="1:17" hidden="1">
      <c r="A435" s="11" t="s">
        <v>2207</v>
      </c>
      <c r="B435" s="9" t="s">
        <v>1322</v>
      </c>
      <c r="C435" s="9" t="s">
        <v>16</v>
      </c>
      <c r="D435" s="3" t="s">
        <v>44</v>
      </c>
      <c r="E435" s="9" t="s">
        <v>1380</v>
      </c>
      <c r="F435" s="9" t="s">
        <v>1375</v>
      </c>
      <c r="G435" s="3">
        <v>89.44</v>
      </c>
      <c r="H435" s="3">
        <v>12.95</v>
      </c>
      <c r="I435" s="3">
        <v>0.68710000000000004</v>
      </c>
      <c r="J435" s="3">
        <v>1.3328</v>
      </c>
      <c r="K435" s="3" t="s">
        <v>1412</v>
      </c>
      <c r="L435" s="3">
        <v>778</v>
      </c>
      <c r="M435" s="3" t="s">
        <v>1396</v>
      </c>
      <c r="N435" s="3" t="s">
        <v>2119</v>
      </c>
      <c r="O435" s="9" t="s">
        <v>2208</v>
      </c>
      <c r="P435" s="3">
        <v>120</v>
      </c>
      <c r="Q435" s="13">
        <v>57.44</v>
      </c>
    </row>
    <row r="436" spans="1:17">
      <c r="A436" s="10" t="s">
        <v>2209</v>
      </c>
      <c r="B436" s="8" t="s">
        <v>1116</v>
      </c>
      <c r="C436" s="8" t="s">
        <v>12</v>
      </c>
      <c r="D436" s="2" t="s">
        <v>1360</v>
      </c>
      <c r="E436" s="8" t="s">
        <v>1389</v>
      </c>
      <c r="F436" s="8" t="s">
        <v>1375</v>
      </c>
      <c r="G436" s="2">
        <v>50.68</v>
      </c>
      <c r="H436" s="2">
        <v>13.33</v>
      </c>
      <c r="I436" s="2">
        <v>0.33160000000000001</v>
      </c>
      <c r="J436" s="2">
        <v>1.1617</v>
      </c>
      <c r="K436" s="2" t="s">
        <v>1358</v>
      </c>
      <c r="L436" s="2">
        <v>631</v>
      </c>
      <c r="M436" s="2" t="s">
        <v>1386</v>
      </c>
      <c r="N436" s="2" t="s">
        <v>296</v>
      </c>
      <c r="O436" s="8"/>
      <c r="P436" s="2">
        <v>60</v>
      </c>
      <c r="Q436" s="12">
        <v>19.02</v>
      </c>
    </row>
    <row r="437" spans="1:17" hidden="1">
      <c r="A437" s="11" t="s">
        <v>2210</v>
      </c>
      <c r="B437" s="9" t="s">
        <v>328</v>
      </c>
      <c r="C437" s="9" t="s">
        <v>16</v>
      </c>
      <c r="D437" s="3" t="s">
        <v>23</v>
      </c>
      <c r="E437" s="9" t="s">
        <v>1374</v>
      </c>
      <c r="F437" s="9" t="s">
        <v>1384</v>
      </c>
      <c r="G437" s="3">
        <v>33.24</v>
      </c>
      <c r="H437" s="3">
        <v>12.71</v>
      </c>
      <c r="I437" s="3">
        <v>0.46300000000000002</v>
      </c>
      <c r="J437" s="3">
        <v>0.49059999999999998</v>
      </c>
      <c r="K437" s="3" t="s">
        <v>1412</v>
      </c>
      <c r="L437" s="3">
        <v>739</v>
      </c>
      <c r="M437" s="3" t="s">
        <v>1386</v>
      </c>
      <c r="N437" s="3" t="s">
        <v>2022</v>
      </c>
      <c r="O437" s="9"/>
      <c r="P437" s="3">
        <v>120</v>
      </c>
      <c r="Q437" s="13">
        <v>16.66</v>
      </c>
    </row>
    <row r="438" spans="1:17" hidden="1">
      <c r="A438" s="10" t="s">
        <v>2211</v>
      </c>
      <c r="B438" s="8" t="s">
        <v>291</v>
      </c>
      <c r="C438" s="8" t="s">
        <v>24</v>
      </c>
      <c r="D438" s="2" t="s">
        <v>31</v>
      </c>
      <c r="E438" s="8" t="s">
        <v>1374</v>
      </c>
      <c r="F438" s="8" t="s">
        <v>1375</v>
      </c>
      <c r="G438" s="2">
        <v>83.09</v>
      </c>
      <c r="H438" s="2">
        <v>10.89</v>
      </c>
      <c r="I438" s="2">
        <v>1.1174999999999999</v>
      </c>
      <c r="J438" s="2">
        <v>1.1394</v>
      </c>
      <c r="K438" s="2" t="s">
        <v>1385</v>
      </c>
      <c r="L438" s="2">
        <v>823</v>
      </c>
      <c r="M438" s="2" t="s">
        <v>1377</v>
      </c>
      <c r="N438" s="2" t="s">
        <v>2212</v>
      </c>
      <c r="O438" s="8" t="s">
        <v>2213</v>
      </c>
      <c r="P438" s="2">
        <v>120</v>
      </c>
      <c r="Q438" s="12">
        <v>0</v>
      </c>
    </row>
    <row r="439" spans="1:17" hidden="1">
      <c r="A439" s="11" t="s">
        <v>2214</v>
      </c>
      <c r="B439" s="9" t="s">
        <v>1353</v>
      </c>
      <c r="C439" s="9" t="s">
        <v>35</v>
      </c>
      <c r="D439" s="3" t="s">
        <v>31</v>
      </c>
      <c r="E439" s="9" t="s">
        <v>1380</v>
      </c>
      <c r="F439" s="9" t="s">
        <v>1390</v>
      </c>
      <c r="G439" s="3">
        <v>21.02</v>
      </c>
      <c r="H439" s="3">
        <v>10.32</v>
      </c>
      <c r="I439" s="3">
        <v>0.36759999999999998</v>
      </c>
      <c r="J439" s="3">
        <v>1.8511</v>
      </c>
      <c r="K439" s="3" t="s">
        <v>1412</v>
      </c>
      <c r="L439" s="3">
        <v>703</v>
      </c>
      <c r="M439" s="3" t="s">
        <v>1377</v>
      </c>
      <c r="N439" s="3" t="s">
        <v>1759</v>
      </c>
      <c r="O439" s="9" t="s">
        <v>2086</v>
      </c>
      <c r="P439" s="3">
        <v>12</v>
      </c>
      <c r="Q439" s="13">
        <v>12.07</v>
      </c>
    </row>
    <row r="440" spans="1:17" hidden="1">
      <c r="A440" s="10" t="s">
        <v>2215</v>
      </c>
      <c r="B440" s="8" t="s">
        <v>928</v>
      </c>
      <c r="C440" s="8" t="s">
        <v>38</v>
      </c>
      <c r="D440" s="2" t="s">
        <v>44</v>
      </c>
      <c r="E440" s="8" t="s">
        <v>1408</v>
      </c>
      <c r="F440" s="8" t="s">
        <v>1384</v>
      </c>
      <c r="G440" s="2">
        <v>8.3699999999999992</v>
      </c>
      <c r="H440" s="2">
        <v>15.45</v>
      </c>
      <c r="I440" s="2">
        <v>0.16009999999999999</v>
      </c>
      <c r="J440" s="2">
        <v>0.1197</v>
      </c>
      <c r="K440" s="2" t="s">
        <v>1385</v>
      </c>
      <c r="L440" s="2">
        <v>596</v>
      </c>
      <c r="M440" s="2" t="s">
        <v>1381</v>
      </c>
      <c r="N440" s="2" t="s">
        <v>471</v>
      </c>
      <c r="O440" s="8"/>
      <c r="P440" s="2">
        <v>180</v>
      </c>
      <c r="Q440" s="12">
        <v>0</v>
      </c>
    </row>
    <row r="441" spans="1:17" hidden="1">
      <c r="A441" s="11" t="s">
        <v>2216</v>
      </c>
      <c r="B441" s="9" t="s">
        <v>758</v>
      </c>
      <c r="C441" s="9" t="s">
        <v>20</v>
      </c>
      <c r="D441" s="3" t="s">
        <v>31</v>
      </c>
      <c r="E441" s="9" t="s">
        <v>1411</v>
      </c>
      <c r="F441" s="9" t="s">
        <v>1390</v>
      </c>
      <c r="G441" s="3">
        <v>38.130000000000003</v>
      </c>
      <c r="H441" s="3">
        <v>14.54</v>
      </c>
      <c r="I441" s="3">
        <v>0.34849999999999998</v>
      </c>
      <c r="J441" s="3">
        <v>0.72599999999999998</v>
      </c>
      <c r="K441" s="3" t="s">
        <v>1376</v>
      </c>
      <c r="L441" s="3">
        <v>618</v>
      </c>
      <c r="M441" s="3" t="s">
        <v>1426</v>
      </c>
      <c r="N441" s="3" t="s">
        <v>1683</v>
      </c>
      <c r="O441" s="9"/>
      <c r="P441" s="3">
        <v>84</v>
      </c>
      <c r="Q441" s="13">
        <v>19.11</v>
      </c>
    </row>
    <row r="442" spans="1:17" hidden="1">
      <c r="A442" s="10" t="s">
        <v>2217</v>
      </c>
      <c r="B442" s="8" t="s">
        <v>1113</v>
      </c>
      <c r="C442" s="8" t="s">
        <v>32</v>
      </c>
      <c r="D442" s="2" t="s">
        <v>1360</v>
      </c>
      <c r="E442" s="8" t="s">
        <v>1389</v>
      </c>
      <c r="F442" s="8" t="s">
        <v>1390</v>
      </c>
      <c r="G442" s="2">
        <v>30.59</v>
      </c>
      <c r="H442" s="2">
        <v>8.4700000000000006</v>
      </c>
      <c r="I442" s="2">
        <v>0.26550000000000001</v>
      </c>
      <c r="J442" s="2">
        <v>0.26490000000000002</v>
      </c>
      <c r="K442" s="2" t="s">
        <v>1412</v>
      </c>
      <c r="L442" s="2">
        <v>686</v>
      </c>
      <c r="M442" s="2" t="s">
        <v>1403</v>
      </c>
      <c r="N442" s="2" t="s">
        <v>2218</v>
      </c>
      <c r="O442" s="8" t="s">
        <v>2219</v>
      </c>
      <c r="P442" s="2">
        <v>240</v>
      </c>
      <c r="Q442" s="12">
        <v>10.64</v>
      </c>
    </row>
    <row r="443" spans="1:17" hidden="1">
      <c r="A443" s="11" t="s">
        <v>2220</v>
      </c>
      <c r="B443" s="9" t="s">
        <v>178</v>
      </c>
      <c r="C443" s="9" t="s">
        <v>28</v>
      </c>
      <c r="D443" s="3" t="s">
        <v>31</v>
      </c>
      <c r="E443" s="9" t="s">
        <v>1400</v>
      </c>
      <c r="F443" s="9" t="s">
        <v>1390</v>
      </c>
      <c r="G443" s="3">
        <v>88.57</v>
      </c>
      <c r="H443" s="3">
        <v>12.65</v>
      </c>
      <c r="I443" s="3">
        <v>1.0550999999999999</v>
      </c>
      <c r="J443" s="3">
        <v>1.5945</v>
      </c>
      <c r="K443" s="3"/>
      <c r="L443" s="3">
        <v>573</v>
      </c>
      <c r="M443" s="3" t="s">
        <v>1381</v>
      </c>
      <c r="N443" s="3" t="s">
        <v>2221</v>
      </c>
      <c r="O443" s="9"/>
      <c r="P443" s="3">
        <v>84</v>
      </c>
      <c r="Q443" s="13">
        <v>28.08</v>
      </c>
    </row>
    <row r="444" spans="1:17" hidden="1">
      <c r="A444" s="10" t="s">
        <v>2222</v>
      </c>
      <c r="B444" s="8" t="s">
        <v>254</v>
      </c>
      <c r="C444" s="8" t="s">
        <v>32</v>
      </c>
      <c r="D444" s="2" t="s">
        <v>44</v>
      </c>
      <c r="E444" s="8" t="s">
        <v>1400</v>
      </c>
      <c r="F444" s="8" t="s">
        <v>1375</v>
      </c>
      <c r="G444" s="2">
        <v>80.010000000000005</v>
      </c>
      <c r="H444" s="2">
        <v>8.16</v>
      </c>
      <c r="I444" s="2">
        <v>1.5878000000000001</v>
      </c>
      <c r="J444" s="2">
        <v>1.2534000000000001</v>
      </c>
      <c r="K444" s="2" t="s">
        <v>1385</v>
      </c>
      <c r="L444" s="2">
        <v>586</v>
      </c>
      <c r="M444" s="2" t="s">
        <v>1403</v>
      </c>
      <c r="N444" s="2" t="s">
        <v>261</v>
      </c>
      <c r="O444" s="8" t="s">
        <v>2108</v>
      </c>
      <c r="P444" s="2">
        <v>84</v>
      </c>
      <c r="Q444" s="12">
        <v>0</v>
      </c>
    </row>
    <row r="445" spans="1:17" hidden="1">
      <c r="A445" s="11" t="s">
        <v>2223</v>
      </c>
      <c r="B445" s="9" t="s">
        <v>549</v>
      </c>
      <c r="C445" s="9" t="s">
        <v>38</v>
      </c>
      <c r="D445" s="3" t="s">
        <v>44</v>
      </c>
      <c r="E445" s="9" t="s">
        <v>1408</v>
      </c>
      <c r="F445" s="9" t="s">
        <v>1390</v>
      </c>
      <c r="G445" s="3">
        <v>34.04</v>
      </c>
      <c r="H445" s="3">
        <v>8.33</v>
      </c>
      <c r="I445" s="3">
        <v>0.2172</v>
      </c>
      <c r="J445" s="3">
        <v>0.2918</v>
      </c>
      <c r="K445" s="3" t="s">
        <v>1385</v>
      </c>
      <c r="L445" s="3">
        <v>778</v>
      </c>
      <c r="M445" s="3" t="s">
        <v>1403</v>
      </c>
      <c r="N445" s="3" t="s">
        <v>1833</v>
      </c>
      <c r="O445" s="9" t="s">
        <v>1717</v>
      </c>
      <c r="P445" s="3">
        <v>240</v>
      </c>
      <c r="Q445" s="13">
        <v>0</v>
      </c>
    </row>
    <row r="446" spans="1:17" hidden="1">
      <c r="A446" s="10" t="s">
        <v>2224</v>
      </c>
      <c r="B446" s="8" t="s">
        <v>870</v>
      </c>
      <c r="C446" s="8" t="s">
        <v>35</v>
      </c>
      <c r="D446" s="2" t="s">
        <v>23</v>
      </c>
      <c r="E446" s="8" t="s">
        <v>1374</v>
      </c>
      <c r="F446" s="8" t="s">
        <v>1384</v>
      </c>
      <c r="G446" s="2">
        <v>75.44</v>
      </c>
      <c r="H446" s="2">
        <v>12.24</v>
      </c>
      <c r="I446" s="2">
        <v>0.6905</v>
      </c>
      <c r="J446" s="2">
        <v>0.91710000000000003</v>
      </c>
      <c r="K446" s="2" t="s">
        <v>1395</v>
      </c>
      <c r="L446" s="2">
        <v>876</v>
      </c>
      <c r="M446" s="2" t="s">
        <v>1381</v>
      </c>
      <c r="N446" s="2" t="s">
        <v>2225</v>
      </c>
      <c r="O446" s="8"/>
      <c r="P446" s="2">
        <v>180</v>
      </c>
      <c r="Q446" s="12">
        <v>12.23</v>
      </c>
    </row>
    <row r="447" spans="1:17" hidden="1">
      <c r="A447" s="11" t="s">
        <v>2226</v>
      </c>
      <c r="B447" s="9" t="s">
        <v>814</v>
      </c>
      <c r="C447" s="9" t="s">
        <v>32</v>
      </c>
      <c r="D447" s="3" t="s">
        <v>10</v>
      </c>
      <c r="E447" s="9" t="s">
        <v>1400</v>
      </c>
      <c r="F447" s="9" t="s">
        <v>1390</v>
      </c>
      <c r="G447" s="3">
        <v>30.09</v>
      </c>
      <c r="H447" s="3">
        <v>11.79</v>
      </c>
      <c r="I447" s="3">
        <v>0.15429999999999999</v>
      </c>
      <c r="J447" s="3">
        <v>0.52780000000000005</v>
      </c>
      <c r="K447" s="3" t="s">
        <v>1376</v>
      </c>
      <c r="L447" s="3">
        <v>742</v>
      </c>
      <c r="M447" s="3" t="s">
        <v>1386</v>
      </c>
      <c r="N447" s="3" t="s">
        <v>2221</v>
      </c>
      <c r="O447" s="9"/>
      <c r="P447" s="3">
        <v>84</v>
      </c>
      <c r="Q447" s="13">
        <v>24.89</v>
      </c>
    </row>
    <row r="448" spans="1:17" hidden="1">
      <c r="A448" s="10" t="s">
        <v>2227</v>
      </c>
      <c r="B448" s="8" t="s">
        <v>817</v>
      </c>
      <c r="C448" s="8" t="s">
        <v>35</v>
      </c>
      <c r="D448" s="2" t="s">
        <v>1360</v>
      </c>
      <c r="E448" s="8" t="s">
        <v>1411</v>
      </c>
      <c r="F448" s="8" t="s">
        <v>1375</v>
      </c>
      <c r="G448" s="2">
        <v>89.43</v>
      </c>
      <c r="H448" s="2">
        <v>13.85</v>
      </c>
      <c r="I448" s="2">
        <v>0.70050000000000001</v>
      </c>
      <c r="J448" s="2">
        <v>3.05</v>
      </c>
      <c r="K448" s="2" t="s">
        <v>1395</v>
      </c>
      <c r="L448" s="2">
        <v>751</v>
      </c>
      <c r="M448" s="2" t="s">
        <v>1426</v>
      </c>
      <c r="N448" s="2" t="s">
        <v>2228</v>
      </c>
      <c r="O448" s="8"/>
      <c r="P448" s="2">
        <v>36</v>
      </c>
      <c r="Q448" s="12">
        <v>16.61</v>
      </c>
    </row>
    <row r="449" spans="1:17" hidden="1">
      <c r="A449" s="11" t="s">
        <v>2229</v>
      </c>
      <c r="B449" s="9" t="s">
        <v>133</v>
      </c>
      <c r="C449" s="9" t="s">
        <v>16</v>
      </c>
      <c r="D449" s="3" t="s">
        <v>23</v>
      </c>
      <c r="E449" s="9" t="s">
        <v>1408</v>
      </c>
      <c r="F449" s="9" t="s">
        <v>1384</v>
      </c>
      <c r="G449" s="3">
        <v>33.42</v>
      </c>
      <c r="H449" s="3">
        <v>10.029999999999999</v>
      </c>
      <c r="I449" s="3">
        <v>0.27179999999999999</v>
      </c>
      <c r="J449" s="3">
        <v>0.71060000000000001</v>
      </c>
      <c r="K449" s="3" t="s">
        <v>1395</v>
      </c>
      <c r="L449" s="3">
        <v>739</v>
      </c>
      <c r="M449" s="3" t="s">
        <v>1377</v>
      </c>
      <c r="N449" s="3" t="s">
        <v>2110</v>
      </c>
      <c r="O449" s="9" t="s">
        <v>2230</v>
      </c>
      <c r="P449" s="3">
        <v>60</v>
      </c>
      <c r="Q449" s="13">
        <v>29.94</v>
      </c>
    </row>
    <row r="450" spans="1:17" hidden="1">
      <c r="A450" s="10" t="s">
        <v>2231</v>
      </c>
      <c r="B450" s="8" t="s">
        <v>279</v>
      </c>
      <c r="C450" s="8" t="s">
        <v>35</v>
      </c>
      <c r="D450" s="2" t="s">
        <v>10</v>
      </c>
      <c r="E450" s="8" t="s">
        <v>1400</v>
      </c>
      <c r="F450" s="8" t="s">
        <v>1384</v>
      </c>
      <c r="G450" s="2">
        <v>44.95</v>
      </c>
      <c r="H450" s="2">
        <v>15.64</v>
      </c>
      <c r="I450" s="2">
        <v>0.48120000000000002</v>
      </c>
      <c r="J450" s="2">
        <v>0.64890000000000003</v>
      </c>
      <c r="K450" s="2" t="s">
        <v>1376</v>
      </c>
      <c r="L450" s="2">
        <v>694</v>
      </c>
      <c r="M450" s="2" t="s">
        <v>1377</v>
      </c>
      <c r="N450" s="2" t="s">
        <v>1306</v>
      </c>
      <c r="O450" s="8" t="s">
        <v>2232</v>
      </c>
      <c r="P450" s="2">
        <v>180</v>
      </c>
      <c r="Q450" s="12">
        <v>33.950000000000003</v>
      </c>
    </row>
    <row r="451" spans="1:17" hidden="1">
      <c r="A451" s="11" t="s">
        <v>2233</v>
      </c>
      <c r="B451" s="9" t="s">
        <v>1346</v>
      </c>
      <c r="C451" s="9" t="s">
        <v>16</v>
      </c>
      <c r="D451" s="3" t="s">
        <v>23</v>
      </c>
      <c r="E451" s="9" t="s">
        <v>1411</v>
      </c>
      <c r="F451" s="9" t="s">
        <v>1390</v>
      </c>
      <c r="G451" s="3">
        <v>52.13</v>
      </c>
      <c r="H451" s="3">
        <v>9.81</v>
      </c>
      <c r="I451" s="3">
        <v>0.99619999999999997</v>
      </c>
      <c r="J451" s="3">
        <v>0.86029999999999995</v>
      </c>
      <c r="K451" s="3" t="s">
        <v>1412</v>
      </c>
      <c r="L451" s="3">
        <v>686</v>
      </c>
      <c r="M451" s="3" t="s">
        <v>1377</v>
      </c>
      <c r="N451" s="3" t="s">
        <v>771</v>
      </c>
      <c r="O451" s="9" t="s">
        <v>2084</v>
      </c>
      <c r="P451" s="3">
        <v>84</v>
      </c>
      <c r="Q451" s="13">
        <v>48.87</v>
      </c>
    </row>
    <row r="452" spans="1:17" hidden="1">
      <c r="A452" s="10" t="s">
        <v>2234</v>
      </c>
      <c r="B452" s="8" t="s">
        <v>448</v>
      </c>
      <c r="C452" s="8" t="s">
        <v>38</v>
      </c>
      <c r="D452" s="2" t="s">
        <v>10</v>
      </c>
      <c r="E452" s="8" t="s">
        <v>1400</v>
      </c>
      <c r="F452" s="8" t="s">
        <v>1384</v>
      </c>
      <c r="G452" s="2">
        <v>1.72</v>
      </c>
      <c r="H452" s="2">
        <v>11.9</v>
      </c>
      <c r="I452" s="2">
        <v>3.0700000000000002E-2</v>
      </c>
      <c r="J452" s="2">
        <v>3.0300000000000001E-2</v>
      </c>
      <c r="K452" s="2" t="s">
        <v>1412</v>
      </c>
      <c r="L452" s="2">
        <v>775</v>
      </c>
      <c r="M452" s="2" t="s">
        <v>1426</v>
      </c>
      <c r="N452" s="2" t="s">
        <v>2235</v>
      </c>
      <c r="O452" s="8"/>
      <c r="P452" s="2">
        <v>84</v>
      </c>
      <c r="Q452" s="12">
        <v>0.81</v>
      </c>
    </row>
    <row r="453" spans="1:17" hidden="1">
      <c r="A453" s="11" t="s">
        <v>2236</v>
      </c>
      <c r="B453" s="9" t="s">
        <v>1028</v>
      </c>
      <c r="C453" s="9" t="s">
        <v>12</v>
      </c>
      <c r="D453" s="3" t="s">
        <v>44</v>
      </c>
      <c r="E453" s="9" t="s">
        <v>1400</v>
      </c>
      <c r="F453" s="9" t="s">
        <v>1384</v>
      </c>
      <c r="G453" s="3">
        <v>95.18</v>
      </c>
      <c r="H453" s="3">
        <v>14.62</v>
      </c>
      <c r="I453" s="3">
        <v>0.93740000000000001</v>
      </c>
      <c r="J453" s="3">
        <v>3.2818000000000001</v>
      </c>
      <c r="K453" s="3" t="s">
        <v>1395</v>
      </c>
      <c r="L453" s="3">
        <v>550</v>
      </c>
      <c r="M453" s="3" t="s">
        <v>1386</v>
      </c>
      <c r="N453" s="3" t="s">
        <v>1009</v>
      </c>
      <c r="O453" s="9"/>
      <c r="P453" s="3">
        <v>36</v>
      </c>
      <c r="Q453" s="13">
        <v>19.87</v>
      </c>
    </row>
    <row r="454" spans="1:17" hidden="1">
      <c r="A454" s="10" t="s">
        <v>2237</v>
      </c>
      <c r="B454" s="8" t="s">
        <v>1098</v>
      </c>
      <c r="C454" s="8" t="s">
        <v>7</v>
      </c>
      <c r="D454" s="2" t="s">
        <v>10</v>
      </c>
      <c r="E454" s="8" t="s">
        <v>1411</v>
      </c>
      <c r="F454" s="8" t="s">
        <v>1384</v>
      </c>
      <c r="G454" s="2">
        <v>86.77</v>
      </c>
      <c r="H454" s="2">
        <v>11.59</v>
      </c>
      <c r="I454" s="2">
        <v>0.9738</v>
      </c>
      <c r="J454" s="2">
        <v>2.8650000000000002</v>
      </c>
      <c r="K454" s="2" t="s">
        <v>1376</v>
      </c>
      <c r="L454" s="2">
        <v>761</v>
      </c>
      <c r="M454" s="2" t="s">
        <v>1386</v>
      </c>
      <c r="N454" s="2" t="s">
        <v>2005</v>
      </c>
      <c r="O454" s="8"/>
      <c r="P454" s="2">
        <v>36</v>
      </c>
      <c r="Q454" s="12">
        <v>77.73</v>
      </c>
    </row>
    <row r="455" spans="1:17">
      <c r="A455" s="11" t="s">
        <v>2238</v>
      </c>
      <c r="B455" s="9" t="s">
        <v>1156</v>
      </c>
      <c r="C455" s="9" t="s">
        <v>16</v>
      </c>
      <c r="D455" s="3" t="s">
        <v>31</v>
      </c>
      <c r="E455" s="9" t="s">
        <v>1380</v>
      </c>
      <c r="F455" s="9" t="s">
        <v>1384</v>
      </c>
      <c r="G455" s="3">
        <v>3.97</v>
      </c>
      <c r="H455" s="3">
        <v>11.94</v>
      </c>
      <c r="I455" s="3">
        <v>4.2099999999999999E-2</v>
      </c>
      <c r="J455" s="3">
        <v>8.8200000000000001E-2</v>
      </c>
      <c r="K455" s="3" t="s">
        <v>1358</v>
      </c>
      <c r="L455" s="3">
        <v>704</v>
      </c>
      <c r="M455" s="3" t="s">
        <v>1426</v>
      </c>
      <c r="N455" s="3" t="s">
        <v>460</v>
      </c>
      <c r="O455" s="9"/>
      <c r="P455" s="3">
        <v>60</v>
      </c>
      <c r="Q455" s="13">
        <v>3.04</v>
      </c>
    </row>
    <row r="456" spans="1:17" hidden="1">
      <c r="A456" s="10" t="s">
        <v>2239</v>
      </c>
      <c r="B456" s="8" t="s">
        <v>122</v>
      </c>
      <c r="C456" s="8" t="s">
        <v>16</v>
      </c>
      <c r="D456" s="2" t="s">
        <v>44</v>
      </c>
      <c r="E456" s="8" t="s">
        <v>1380</v>
      </c>
      <c r="F456" s="8" t="s">
        <v>1390</v>
      </c>
      <c r="G456" s="2">
        <v>38.33</v>
      </c>
      <c r="H456" s="2">
        <v>13.28</v>
      </c>
      <c r="I456" s="2">
        <v>0.28260000000000002</v>
      </c>
      <c r="J456" s="2">
        <v>3.4285999999999999</v>
      </c>
      <c r="K456" s="2" t="s">
        <v>1412</v>
      </c>
      <c r="L456" s="2">
        <v>810</v>
      </c>
      <c r="M456" s="2" t="s">
        <v>1386</v>
      </c>
      <c r="N456" s="2" t="s">
        <v>112</v>
      </c>
      <c r="O456" s="8"/>
      <c r="P456" s="2">
        <v>12</v>
      </c>
      <c r="Q456" s="12">
        <v>17.510000000000002</v>
      </c>
    </row>
    <row r="457" spans="1:17" hidden="1">
      <c r="A457" s="11" t="s">
        <v>2240</v>
      </c>
      <c r="B457" s="9" t="s">
        <v>727</v>
      </c>
      <c r="C457" s="9" t="s">
        <v>32</v>
      </c>
      <c r="D457" s="3" t="s">
        <v>23</v>
      </c>
      <c r="E457" s="9" t="s">
        <v>1400</v>
      </c>
      <c r="F457" s="9" t="s">
        <v>1384</v>
      </c>
      <c r="G457" s="3">
        <v>85.83</v>
      </c>
      <c r="H457" s="3">
        <v>7.51</v>
      </c>
      <c r="I457" s="3">
        <v>1.0423</v>
      </c>
      <c r="J457" s="3">
        <v>1.7202999999999999</v>
      </c>
      <c r="K457" s="3" t="s">
        <v>1395</v>
      </c>
      <c r="L457" s="3">
        <v>580</v>
      </c>
      <c r="M457" s="3" t="s">
        <v>1426</v>
      </c>
      <c r="N457" s="3" t="s">
        <v>2124</v>
      </c>
      <c r="O457" s="9"/>
      <c r="P457" s="3">
        <v>60</v>
      </c>
      <c r="Q457" s="13">
        <v>78.39</v>
      </c>
    </row>
    <row r="458" spans="1:17" hidden="1">
      <c r="A458" s="10" t="s">
        <v>2241</v>
      </c>
      <c r="B458" s="8" t="s">
        <v>766</v>
      </c>
      <c r="C458" s="8" t="s">
        <v>41</v>
      </c>
      <c r="D458" s="2" t="s">
        <v>1360</v>
      </c>
      <c r="E458" s="8" t="s">
        <v>1389</v>
      </c>
      <c r="F458" s="8" t="s">
        <v>1384</v>
      </c>
      <c r="G458" s="2">
        <v>51.96</v>
      </c>
      <c r="H458" s="2">
        <v>9.07</v>
      </c>
      <c r="I458" s="2">
        <v>0.77359999999999995</v>
      </c>
      <c r="J458" s="2">
        <v>2.3754</v>
      </c>
      <c r="K458" s="2" t="s">
        <v>1376</v>
      </c>
      <c r="L458" s="2">
        <v>858</v>
      </c>
      <c r="M458" s="2" t="s">
        <v>1426</v>
      </c>
      <c r="N458" s="2" t="s">
        <v>1985</v>
      </c>
      <c r="O458" s="8"/>
      <c r="P458" s="2">
        <v>24</v>
      </c>
      <c r="Q458" s="12">
        <v>16.23</v>
      </c>
    </row>
    <row r="459" spans="1:17" hidden="1">
      <c r="A459" s="11" t="s">
        <v>2242</v>
      </c>
      <c r="B459" s="9" t="s">
        <v>513</v>
      </c>
      <c r="C459" s="9" t="s">
        <v>28</v>
      </c>
      <c r="D459" s="3" t="s">
        <v>44</v>
      </c>
      <c r="E459" s="9" t="s">
        <v>1374</v>
      </c>
      <c r="F459" s="9" t="s">
        <v>1390</v>
      </c>
      <c r="G459" s="3">
        <v>52.47</v>
      </c>
      <c r="H459" s="3">
        <v>17.22</v>
      </c>
      <c r="I459" s="3">
        <v>0.86040000000000005</v>
      </c>
      <c r="J459" s="3">
        <v>1.8764000000000001</v>
      </c>
      <c r="K459" s="3" t="s">
        <v>1412</v>
      </c>
      <c r="L459" s="3">
        <v>576</v>
      </c>
      <c r="M459" s="3" t="s">
        <v>1377</v>
      </c>
      <c r="N459" s="3" t="s">
        <v>1416</v>
      </c>
      <c r="O459" s="9" t="s">
        <v>1837</v>
      </c>
      <c r="P459" s="3">
        <v>36</v>
      </c>
      <c r="Q459" s="13">
        <v>11.72</v>
      </c>
    </row>
    <row r="460" spans="1:17" hidden="1">
      <c r="A460" s="10" t="s">
        <v>2243</v>
      </c>
      <c r="B460" s="8" t="s">
        <v>1080</v>
      </c>
      <c r="C460" s="8" t="s">
        <v>32</v>
      </c>
      <c r="D460" s="2" t="s">
        <v>10</v>
      </c>
      <c r="E460" s="8" t="s">
        <v>1389</v>
      </c>
      <c r="F460" s="8" t="s">
        <v>1384</v>
      </c>
      <c r="G460" s="2">
        <v>2.42</v>
      </c>
      <c r="H460" s="2">
        <v>16.690000000000001</v>
      </c>
      <c r="I460" s="2">
        <v>2.07E-2</v>
      </c>
      <c r="J460" s="2">
        <v>4.1599999999999998E-2</v>
      </c>
      <c r="K460" s="2" t="s">
        <v>1412</v>
      </c>
      <c r="L460" s="2">
        <v>683</v>
      </c>
      <c r="M460" s="2" t="s">
        <v>1396</v>
      </c>
      <c r="N460" s="2" t="s">
        <v>2244</v>
      </c>
      <c r="O460" s="8" t="s">
        <v>2245</v>
      </c>
      <c r="P460" s="2">
        <v>120</v>
      </c>
      <c r="Q460" s="12">
        <v>2.0099999999999998</v>
      </c>
    </row>
    <row r="461" spans="1:17" hidden="1">
      <c r="A461" s="11" t="s">
        <v>2246</v>
      </c>
      <c r="B461" s="9" t="s">
        <v>1348</v>
      </c>
      <c r="C461" s="9" t="s">
        <v>41</v>
      </c>
      <c r="D461" s="3" t="s">
        <v>44</v>
      </c>
      <c r="E461" s="9" t="s">
        <v>1400</v>
      </c>
      <c r="F461" s="9" t="s">
        <v>1384</v>
      </c>
      <c r="G461" s="3">
        <v>45.87</v>
      </c>
      <c r="H461" s="3">
        <v>12.34</v>
      </c>
      <c r="I461" s="3">
        <v>0.7419</v>
      </c>
      <c r="J461" s="3">
        <v>0.51600000000000001</v>
      </c>
      <c r="K461" s="3" t="s">
        <v>1412</v>
      </c>
      <c r="L461" s="3">
        <v>585</v>
      </c>
      <c r="M461" s="3" t="s">
        <v>1426</v>
      </c>
      <c r="N461" s="3" t="s">
        <v>2247</v>
      </c>
      <c r="O461" s="9"/>
      <c r="P461" s="3">
        <v>240</v>
      </c>
      <c r="Q461" s="13">
        <v>14.54</v>
      </c>
    </row>
    <row r="462" spans="1:17">
      <c r="A462" s="10" t="s">
        <v>2248</v>
      </c>
      <c r="B462" s="8" t="s">
        <v>840</v>
      </c>
      <c r="C462" s="8" t="s">
        <v>35</v>
      </c>
      <c r="D462" s="2" t="s">
        <v>10</v>
      </c>
      <c r="E462" s="8" t="s">
        <v>1374</v>
      </c>
      <c r="F462" s="8" t="s">
        <v>1375</v>
      </c>
      <c r="G462" s="2">
        <v>76.56</v>
      </c>
      <c r="H462" s="2">
        <v>16.100000000000001</v>
      </c>
      <c r="I462" s="2">
        <v>0.87260000000000004</v>
      </c>
      <c r="J462" s="2">
        <v>6.95</v>
      </c>
      <c r="K462" s="2" t="s">
        <v>1358</v>
      </c>
      <c r="L462" s="2">
        <v>638</v>
      </c>
      <c r="M462" s="2" t="s">
        <v>1386</v>
      </c>
      <c r="N462" s="2" t="s">
        <v>1793</v>
      </c>
      <c r="O462" s="8"/>
      <c r="P462" s="2">
        <v>12</v>
      </c>
      <c r="Q462" s="12">
        <v>22.44</v>
      </c>
    </row>
    <row r="463" spans="1:17" hidden="1">
      <c r="A463" s="11" t="s">
        <v>2249</v>
      </c>
      <c r="B463" s="9" t="s">
        <v>840</v>
      </c>
      <c r="C463" s="9" t="s">
        <v>24</v>
      </c>
      <c r="D463" s="3" t="s">
        <v>1360</v>
      </c>
      <c r="E463" s="9" t="s">
        <v>1408</v>
      </c>
      <c r="F463" s="9" t="s">
        <v>1375</v>
      </c>
      <c r="G463" s="3">
        <v>45.8</v>
      </c>
      <c r="H463" s="3">
        <v>17.84</v>
      </c>
      <c r="I463" s="3">
        <v>0.89280000000000004</v>
      </c>
      <c r="J463" s="3">
        <v>0.70120000000000005</v>
      </c>
      <c r="K463" s="3" t="s">
        <v>1395</v>
      </c>
      <c r="L463" s="3">
        <v>638</v>
      </c>
      <c r="M463" s="3" t="s">
        <v>1377</v>
      </c>
      <c r="N463" s="3" t="s">
        <v>2250</v>
      </c>
      <c r="O463" s="9" t="s">
        <v>1694</v>
      </c>
      <c r="P463" s="3">
        <v>240</v>
      </c>
      <c r="Q463" s="13">
        <v>10.1</v>
      </c>
    </row>
    <row r="464" spans="1:17" hidden="1">
      <c r="A464" s="10" t="s">
        <v>2251</v>
      </c>
      <c r="B464" s="8" t="s">
        <v>367</v>
      </c>
      <c r="C464" s="8" t="s">
        <v>28</v>
      </c>
      <c r="D464" s="2" t="s">
        <v>23</v>
      </c>
      <c r="E464" s="8" t="s">
        <v>1411</v>
      </c>
      <c r="F464" s="8" t="s">
        <v>1384</v>
      </c>
      <c r="G464" s="2">
        <v>56.73</v>
      </c>
      <c r="H464" s="2">
        <v>8.02</v>
      </c>
      <c r="I464" s="2">
        <v>0.73729999999999996</v>
      </c>
      <c r="J464" s="2">
        <v>0.47520000000000001</v>
      </c>
      <c r="K464" s="2" t="s">
        <v>1395</v>
      </c>
      <c r="L464" s="2">
        <v>593</v>
      </c>
      <c r="M464" s="2" t="s">
        <v>1381</v>
      </c>
      <c r="N464" s="2" t="s">
        <v>2218</v>
      </c>
      <c r="O464" s="8"/>
      <c r="P464" s="2">
        <v>240</v>
      </c>
      <c r="Q464" s="12">
        <v>13.71</v>
      </c>
    </row>
    <row r="465" spans="1:17" hidden="1">
      <c r="A465" s="11" t="s">
        <v>2252</v>
      </c>
      <c r="B465" s="9" t="s">
        <v>950</v>
      </c>
      <c r="C465" s="9" t="s">
        <v>41</v>
      </c>
      <c r="D465" s="3" t="s">
        <v>1360</v>
      </c>
      <c r="E465" s="9" t="s">
        <v>1374</v>
      </c>
      <c r="F465" s="9" t="s">
        <v>1384</v>
      </c>
      <c r="G465" s="3">
        <v>54.54</v>
      </c>
      <c r="H465" s="3">
        <v>12.16</v>
      </c>
      <c r="I465" s="3">
        <v>0.43809999999999999</v>
      </c>
      <c r="J465" s="3">
        <v>4.8498999999999999</v>
      </c>
      <c r="K465" s="3" t="s">
        <v>1376</v>
      </c>
      <c r="L465" s="3">
        <v>763</v>
      </c>
      <c r="M465" s="3" t="s">
        <v>1426</v>
      </c>
      <c r="N465" s="3" t="s">
        <v>471</v>
      </c>
      <c r="O465" s="9"/>
      <c r="P465" s="3">
        <v>12</v>
      </c>
      <c r="Q465" s="13">
        <v>47.22</v>
      </c>
    </row>
    <row r="466" spans="1:17" hidden="1">
      <c r="A466" s="10" t="s">
        <v>2253</v>
      </c>
      <c r="B466" s="8" t="s">
        <v>732</v>
      </c>
      <c r="C466" s="8" t="s">
        <v>28</v>
      </c>
      <c r="D466" s="2" t="s">
        <v>1360</v>
      </c>
      <c r="E466" s="8" t="s">
        <v>1374</v>
      </c>
      <c r="F466" s="8" t="s">
        <v>1375</v>
      </c>
      <c r="G466" s="2">
        <v>1.04</v>
      </c>
      <c r="H466" s="2">
        <v>13.61</v>
      </c>
      <c r="I466" s="2">
        <v>1.01E-2</v>
      </c>
      <c r="J466" s="2">
        <v>4.9700000000000001E-2</v>
      </c>
      <c r="K466" s="2" t="s">
        <v>1385</v>
      </c>
      <c r="L466" s="2">
        <v>579</v>
      </c>
      <c r="M466" s="2" t="s">
        <v>1377</v>
      </c>
      <c r="N466" s="2" t="s">
        <v>1522</v>
      </c>
      <c r="O466" s="8" t="s">
        <v>1212</v>
      </c>
      <c r="P466" s="2">
        <v>24</v>
      </c>
      <c r="Q466" s="12">
        <v>0</v>
      </c>
    </row>
    <row r="467" spans="1:17" hidden="1">
      <c r="A467" s="11" t="s">
        <v>2254</v>
      </c>
      <c r="B467" s="9" t="s">
        <v>1348</v>
      </c>
      <c r="C467" s="9" t="s">
        <v>20</v>
      </c>
      <c r="D467" s="3" t="s">
        <v>44</v>
      </c>
      <c r="E467" s="9" t="s">
        <v>1389</v>
      </c>
      <c r="F467" s="9" t="s">
        <v>1390</v>
      </c>
      <c r="G467" s="3">
        <v>42.48</v>
      </c>
      <c r="H467" s="3">
        <v>10.23</v>
      </c>
      <c r="I467" s="3">
        <v>0.43569999999999998</v>
      </c>
      <c r="J467" s="3">
        <v>1.0821000000000001</v>
      </c>
      <c r="K467" s="3" t="s">
        <v>1412</v>
      </c>
      <c r="L467" s="3">
        <v>585</v>
      </c>
      <c r="M467" s="3" t="s">
        <v>1386</v>
      </c>
      <c r="N467" s="3" t="s">
        <v>2255</v>
      </c>
      <c r="O467" s="9"/>
      <c r="P467" s="3">
        <v>48</v>
      </c>
      <c r="Q467" s="13">
        <v>8.7100000000000009</v>
      </c>
    </row>
    <row r="468" spans="1:17" hidden="1">
      <c r="A468" s="10" t="s">
        <v>2256</v>
      </c>
      <c r="B468" s="8" t="s">
        <v>300</v>
      </c>
      <c r="C468" s="8" t="s">
        <v>20</v>
      </c>
      <c r="D468" s="2" t="s">
        <v>44</v>
      </c>
      <c r="E468" s="8" t="s">
        <v>1389</v>
      </c>
      <c r="F468" s="8" t="s">
        <v>1390</v>
      </c>
      <c r="G468" s="2">
        <v>28.27</v>
      </c>
      <c r="H468" s="2">
        <v>14.5</v>
      </c>
      <c r="I468" s="2">
        <v>0.36209999999999998</v>
      </c>
      <c r="J468" s="2">
        <v>0.3619</v>
      </c>
      <c r="K468" s="2" t="s">
        <v>1385</v>
      </c>
      <c r="L468" s="2">
        <v>848</v>
      </c>
      <c r="M468" s="2" t="s">
        <v>1381</v>
      </c>
      <c r="N468" s="2" t="s">
        <v>2257</v>
      </c>
      <c r="O468" s="8"/>
      <c r="P468" s="2">
        <v>240</v>
      </c>
      <c r="Q468" s="12">
        <v>0</v>
      </c>
    </row>
    <row r="469" spans="1:17" hidden="1">
      <c r="A469" s="11" t="s">
        <v>2258</v>
      </c>
      <c r="B469" s="9" t="s">
        <v>1171</v>
      </c>
      <c r="C469" s="9" t="s">
        <v>12</v>
      </c>
      <c r="D469" s="3" t="s">
        <v>23</v>
      </c>
      <c r="E469" s="9" t="s">
        <v>1374</v>
      </c>
      <c r="F469" s="9" t="s">
        <v>1390</v>
      </c>
      <c r="G469" s="3">
        <v>45.98</v>
      </c>
      <c r="H469" s="3">
        <v>18.27</v>
      </c>
      <c r="I469" s="3">
        <v>0.8579</v>
      </c>
      <c r="J469" s="3">
        <v>0.97370000000000001</v>
      </c>
      <c r="K469" s="3" t="s">
        <v>1412</v>
      </c>
      <c r="L469" s="3">
        <v>684</v>
      </c>
      <c r="M469" s="3" t="s">
        <v>1396</v>
      </c>
      <c r="N469" s="3" t="s">
        <v>1742</v>
      </c>
      <c r="O469" s="9" t="s">
        <v>2259</v>
      </c>
      <c r="P469" s="3">
        <v>84</v>
      </c>
      <c r="Q469" s="13">
        <v>39.43</v>
      </c>
    </row>
    <row r="470" spans="1:17" hidden="1">
      <c r="A470" s="10" t="s">
        <v>2260</v>
      </c>
      <c r="B470" s="8" t="s">
        <v>886</v>
      </c>
      <c r="C470" s="8" t="s">
        <v>16</v>
      </c>
      <c r="D470" s="2" t="s">
        <v>44</v>
      </c>
      <c r="E470" s="8" t="s">
        <v>1408</v>
      </c>
      <c r="F470" s="8" t="s">
        <v>1384</v>
      </c>
      <c r="G470" s="2">
        <v>52.76</v>
      </c>
      <c r="H470" s="2">
        <v>15.55</v>
      </c>
      <c r="I470" s="2">
        <v>1.0233000000000001</v>
      </c>
      <c r="J470" s="2">
        <v>1.0344</v>
      </c>
      <c r="K470" s="2" t="s">
        <v>1395</v>
      </c>
      <c r="L470" s="2">
        <v>890</v>
      </c>
      <c r="M470" s="2" t="s">
        <v>1377</v>
      </c>
      <c r="N470" s="2" t="s">
        <v>2261</v>
      </c>
      <c r="O470" s="8" t="s">
        <v>1550</v>
      </c>
      <c r="P470" s="2">
        <v>84</v>
      </c>
      <c r="Q470" s="12">
        <v>7.82</v>
      </c>
    </row>
    <row r="471" spans="1:17" hidden="1">
      <c r="A471" s="11" t="s">
        <v>2262</v>
      </c>
      <c r="B471" s="9" t="s">
        <v>1199</v>
      </c>
      <c r="C471" s="9" t="s">
        <v>24</v>
      </c>
      <c r="D471" s="3" t="s">
        <v>31</v>
      </c>
      <c r="E471" s="9" t="s">
        <v>1374</v>
      </c>
      <c r="F471" s="9" t="s">
        <v>1390</v>
      </c>
      <c r="G471" s="3">
        <v>33.549999999999997</v>
      </c>
      <c r="H471" s="3">
        <v>10.26</v>
      </c>
      <c r="I471" s="3">
        <v>0.34720000000000001</v>
      </c>
      <c r="J471" s="3">
        <v>2.9535999999999998</v>
      </c>
      <c r="K471" s="3" t="s">
        <v>1385</v>
      </c>
      <c r="L471" s="3">
        <v>779</v>
      </c>
      <c r="M471" s="3" t="s">
        <v>1381</v>
      </c>
      <c r="N471" s="3" t="s">
        <v>2263</v>
      </c>
      <c r="O471" s="9"/>
      <c r="P471" s="3">
        <v>12</v>
      </c>
      <c r="Q471" s="13">
        <v>0</v>
      </c>
    </row>
    <row r="472" spans="1:17" hidden="1">
      <c r="A472" s="10" t="s">
        <v>2264</v>
      </c>
      <c r="B472" s="8" t="s">
        <v>894</v>
      </c>
      <c r="C472" s="8" t="s">
        <v>32</v>
      </c>
      <c r="D472" s="2" t="s">
        <v>31</v>
      </c>
      <c r="E472" s="8" t="s">
        <v>1380</v>
      </c>
      <c r="F472" s="8" t="s">
        <v>1390</v>
      </c>
      <c r="G472" s="2">
        <v>49.3</v>
      </c>
      <c r="H472" s="2">
        <v>13.72</v>
      </c>
      <c r="I472" s="2">
        <v>0.69510000000000005</v>
      </c>
      <c r="J472" s="2">
        <v>0.75719999999999998</v>
      </c>
      <c r="K472" s="2" t="s">
        <v>1385</v>
      </c>
      <c r="L472" s="2">
        <v>561</v>
      </c>
      <c r="M472" s="2" t="s">
        <v>1403</v>
      </c>
      <c r="N472" s="2" t="s">
        <v>1936</v>
      </c>
      <c r="O472" s="8" t="s">
        <v>1107</v>
      </c>
      <c r="P472" s="2">
        <v>120</v>
      </c>
      <c r="Q472" s="12">
        <v>0</v>
      </c>
    </row>
    <row r="473" spans="1:17" hidden="1">
      <c r="A473" s="11" t="s">
        <v>2265</v>
      </c>
      <c r="B473" s="9" t="s">
        <v>223</v>
      </c>
      <c r="C473" s="9" t="s">
        <v>41</v>
      </c>
      <c r="D473" s="3" t="s">
        <v>10</v>
      </c>
      <c r="E473" s="9" t="s">
        <v>1380</v>
      </c>
      <c r="F473" s="9" t="s">
        <v>1384</v>
      </c>
      <c r="G473" s="3">
        <v>36.71</v>
      </c>
      <c r="H473" s="3">
        <v>17.440000000000001</v>
      </c>
      <c r="I473" s="3">
        <v>0.4158</v>
      </c>
      <c r="J473" s="3">
        <v>0.64829999999999999</v>
      </c>
      <c r="K473" s="3" t="s">
        <v>1385</v>
      </c>
      <c r="L473" s="3">
        <v>722</v>
      </c>
      <c r="M473" s="3" t="s">
        <v>1426</v>
      </c>
      <c r="N473" s="3" t="s">
        <v>2266</v>
      </c>
      <c r="O473" s="9"/>
      <c r="P473" s="3">
        <v>120</v>
      </c>
      <c r="Q473" s="13">
        <v>0</v>
      </c>
    </row>
    <row r="474" spans="1:17" hidden="1">
      <c r="A474" s="10" t="s">
        <v>2267</v>
      </c>
      <c r="B474" s="8" t="s">
        <v>806</v>
      </c>
      <c r="C474" s="8" t="s">
        <v>7</v>
      </c>
      <c r="D474" s="2" t="s">
        <v>44</v>
      </c>
      <c r="E474" s="8" t="s">
        <v>1374</v>
      </c>
      <c r="F474" s="8" t="s">
        <v>1390</v>
      </c>
      <c r="G474" s="2">
        <v>77.989999999999995</v>
      </c>
      <c r="H474" s="2">
        <v>7.78</v>
      </c>
      <c r="I474" s="2">
        <v>1.0531999999999999</v>
      </c>
      <c r="J474" s="2">
        <v>6.7763</v>
      </c>
      <c r="K474" s="2" t="s">
        <v>1412</v>
      </c>
      <c r="L474" s="2">
        <v>635</v>
      </c>
      <c r="M474" s="2" t="s">
        <v>1396</v>
      </c>
      <c r="N474" s="2" t="s">
        <v>419</v>
      </c>
      <c r="O474" s="8" t="s">
        <v>2268</v>
      </c>
      <c r="P474" s="2">
        <v>12</v>
      </c>
      <c r="Q474" s="12">
        <v>35.119999999999997</v>
      </c>
    </row>
    <row r="475" spans="1:17" hidden="1">
      <c r="A475" s="11" t="s">
        <v>2269</v>
      </c>
      <c r="B475" s="9" t="s">
        <v>1254</v>
      </c>
      <c r="C475" s="9" t="s">
        <v>24</v>
      </c>
      <c r="D475" s="3" t="s">
        <v>31</v>
      </c>
      <c r="E475" s="9" t="s">
        <v>1374</v>
      </c>
      <c r="F475" s="9" t="s">
        <v>1375</v>
      </c>
      <c r="G475" s="3">
        <v>35.89</v>
      </c>
      <c r="H475" s="3">
        <v>10.54</v>
      </c>
      <c r="I475" s="3">
        <v>0.60140000000000005</v>
      </c>
      <c r="J475" s="3">
        <v>0.60589999999999999</v>
      </c>
      <c r="K475" s="3" t="s">
        <v>1376</v>
      </c>
      <c r="L475" s="3">
        <v>731</v>
      </c>
      <c r="M475" s="3" t="s">
        <v>1381</v>
      </c>
      <c r="N475" s="3" t="s">
        <v>2022</v>
      </c>
      <c r="O475" s="9"/>
      <c r="P475" s="3">
        <v>84</v>
      </c>
      <c r="Q475" s="13">
        <v>27.04</v>
      </c>
    </row>
    <row r="476" spans="1:17" hidden="1">
      <c r="A476" s="10" t="s">
        <v>2270</v>
      </c>
      <c r="B476" s="8" t="s">
        <v>1222</v>
      </c>
      <c r="C476" s="8" t="s">
        <v>38</v>
      </c>
      <c r="D476" s="2" t="s">
        <v>31</v>
      </c>
      <c r="E476" s="8" t="s">
        <v>1374</v>
      </c>
      <c r="F476" s="8" t="s">
        <v>1375</v>
      </c>
      <c r="G476" s="2">
        <v>75.58</v>
      </c>
      <c r="H476" s="2">
        <v>9.39</v>
      </c>
      <c r="I476" s="2">
        <v>0.9446</v>
      </c>
      <c r="J476" s="2">
        <v>3.4664000000000001</v>
      </c>
      <c r="K476" s="2" t="s">
        <v>1412</v>
      </c>
      <c r="L476" s="2">
        <v>874</v>
      </c>
      <c r="M476" s="2" t="s">
        <v>1426</v>
      </c>
      <c r="N476" s="2" t="s">
        <v>499</v>
      </c>
      <c r="O476" s="8"/>
      <c r="P476" s="2">
        <v>24</v>
      </c>
      <c r="Q476" s="12">
        <v>27.89</v>
      </c>
    </row>
    <row r="477" spans="1:17" hidden="1">
      <c r="A477" s="11" t="s">
        <v>2271</v>
      </c>
      <c r="B477" s="9" t="s">
        <v>211</v>
      </c>
      <c r="C477" s="9" t="s">
        <v>32</v>
      </c>
      <c r="D477" s="3" t="s">
        <v>31</v>
      </c>
      <c r="E477" s="9" t="s">
        <v>1411</v>
      </c>
      <c r="F477" s="9" t="s">
        <v>1375</v>
      </c>
      <c r="G477" s="3">
        <v>64.31</v>
      </c>
      <c r="H477" s="3">
        <v>9.7200000000000006</v>
      </c>
      <c r="I477" s="3">
        <v>1.1473</v>
      </c>
      <c r="J477" s="3">
        <v>0.68010000000000004</v>
      </c>
      <c r="K477" s="3" t="s">
        <v>1412</v>
      </c>
      <c r="L477" s="3">
        <v>896</v>
      </c>
      <c r="M477" s="3" t="s">
        <v>1426</v>
      </c>
      <c r="N477" s="3" t="s">
        <v>2108</v>
      </c>
      <c r="O477" s="9"/>
      <c r="P477" s="3">
        <v>180</v>
      </c>
      <c r="Q477" s="13">
        <v>55.4</v>
      </c>
    </row>
    <row r="478" spans="1:17">
      <c r="A478" s="10" t="s">
        <v>2272</v>
      </c>
      <c r="B478" s="8" t="s">
        <v>544</v>
      </c>
      <c r="C478" s="8" t="s">
        <v>7</v>
      </c>
      <c r="D478" s="2" t="s">
        <v>10</v>
      </c>
      <c r="E478" s="8" t="s">
        <v>1389</v>
      </c>
      <c r="F478" s="8" t="s">
        <v>1390</v>
      </c>
      <c r="G478" s="2">
        <v>31.74</v>
      </c>
      <c r="H478" s="2">
        <v>14.57</v>
      </c>
      <c r="I478" s="2">
        <v>0.29970000000000002</v>
      </c>
      <c r="J478" s="2">
        <v>0.40789999999999998</v>
      </c>
      <c r="K478" s="2" t="s">
        <v>1358</v>
      </c>
      <c r="L478" s="2">
        <v>633</v>
      </c>
      <c r="M478" s="2" t="s">
        <v>1386</v>
      </c>
      <c r="N478" s="2" t="s">
        <v>2090</v>
      </c>
      <c r="O478" s="8"/>
      <c r="P478" s="2">
        <v>240</v>
      </c>
      <c r="Q478" s="12">
        <v>19.86</v>
      </c>
    </row>
    <row r="479" spans="1:17" hidden="1">
      <c r="A479" s="11" t="s">
        <v>2273</v>
      </c>
      <c r="B479" s="9" t="s">
        <v>1041</v>
      </c>
      <c r="C479" s="9" t="s">
        <v>41</v>
      </c>
      <c r="D479" s="3" t="s">
        <v>44</v>
      </c>
      <c r="E479" s="9" t="s">
        <v>1408</v>
      </c>
      <c r="F479" s="9" t="s">
        <v>1384</v>
      </c>
      <c r="G479" s="3">
        <v>71.87</v>
      </c>
      <c r="H479" s="3">
        <v>11.86</v>
      </c>
      <c r="I479" s="3">
        <v>1.3525</v>
      </c>
      <c r="J479" s="3">
        <v>3.3784999999999998</v>
      </c>
      <c r="K479" s="3" t="s">
        <v>1412</v>
      </c>
      <c r="L479" s="3">
        <v>610</v>
      </c>
      <c r="M479" s="3" t="s">
        <v>1403</v>
      </c>
      <c r="N479" s="3" t="s">
        <v>704</v>
      </c>
      <c r="O479" s="9" t="s">
        <v>2274</v>
      </c>
      <c r="P479" s="3">
        <v>24</v>
      </c>
      <c r="Q479" s="13">
        <v>68.239999999999995</v>
      </c>
    </row>
    <row r="480" spans="1:17" hidden="1">
      <c r="A480" s="10" t="s">
        <v>2275</v>
      </c>
      <c r="B480" s="8" t="s">
        <v>838</v>
      </c>
      <c r="C480" s="8" t="s">
        <v>16</v>
      </c>
      <c r="D480" s="2" t="s">
        <v>31</v>
      </c>
      <c r="E480" s="8" t="s">
        <v>1380</v>
      </c>
      <c r="F480" s="8" t="s">
        <v>1375</v>
      </c>
      <c r="G480" s="2">
        <v>23.22</v>
      </c>
      <c r="H480" s="2">
        <v>9.91</v>
      </c>
      <c r="I480" s="2">
        <v>0.4209</v>
      </c>
      <c r="J480" s="2">
        <v>0.2482</v>
      </c>
      <c r="K480" s="2" t="s">
        <v>1395</v>
      </c>
      <c r="L480" s="2">
        <v>601</v>
      </c>
      <c r="M480" s="2" t="s">
        <v>1386</v>
      </c>
      <c r="N480" s="2" t="s">
        <v>2276</v>
      </c>
      <c r="O480" s="8"/>
      <c r="P480" s="2">
        <v>180</v>
      </c>
      <c r="Q480" s="12">
        <v>8.18</v>
      </c>
    </row>
    <row r="481" spans="1:17">
      <c r="A481" s="11" t="s">
        <v>2277</v>
      </c>
      <c r="B481" s="9" t="s">
        <v>753</v>
      </c>
      <c r="C481" s="9" t="s">
        <v>35</v>
      </c>
      <c r="D481" s="3" t="s">
        <v>44</v>
      </c>
      <c r="E481" s="9" t="s">
        <v>1411</v>
      </c>
      <c r="F481" s="9" t="s">
        <v>1390</v>
      </c>
      <c r="G481" s="3">
        <v>99.84</v>
      </c>
      <c r="H481" s="3">
        <v>9.5500000000000007</v>
      </c>
      <c r="I481" s="3">
        <v>1.2758</v>
      </c>
      <c r="J481" s="3">
        <v>1.2946</v>
      </c>
      <c r="K481" s="3" t="s">
        <v>1358</v>
      </c>
      <c r="L481" s="3">
        <v>669</v>
      </c>
      <c r="M481" s="3" t="s">
        <v>1377</v>
      </c>
      <c r="N481" s="3" t="s">
        <v>1647</v>
      </c>
      <c r="O481" s="9" t="s">
        <v>2278</v>
      </c>
      <c r="P481" s="3">
        <v>120</v>
      </c>
      <c r="Q481" s="13">
        <v>77.599999999999994</v>
      </c>
    </row>
    <row r="482" spans="1:17">
      <c r="A482" s="10" t="s">
        <v>2279</v>
      </c>
      <c r="B482" s="8" t="s">
        <v>685</v>
      </c>
      <c r="C482" s="8" t="s">
        <v>28</v>
      </c>
      <c r="D482" s="2" t="s">
        <v>31</v>
      </c>
      <c r="E482" s="8" t="s">
        <v>1389</v>
      </c>
      <c r="F482" s="8" t="s">
        <v>1375</v>
      </c>
      <c r="G482" s="2">
        <v>54.5</v>
      </c>
      <c r="H482" s="2">
        <v>15.13</v>
      </c>
      <c r="I482" s="2">
        <v>0.53549999999999998</v>
      </c>
      <c r="J482" s="2">
        <v>1.5204</v>
      </c>
      <c r="K482" s="2" t="s">
        <v>1358</v>
      </c>
      <c r="L482" s="2">
        <v>811</v>
      </c>
      <c r="M482" s="2" t="s">
        <v>1403</v>
      </c>
      <c r="N482" s="2" t="s">
        <v>1797</v>
      </c>
      <c r="O482" s="8" t="s">
        <v>2280</v>
      </c>
      <c r="P482" s="2">
        <v>48</v>
      </c>
      <c r="Q482" s="12">
        <v>50.9</v>
      </c>
    </row>
    <row r="483" spans="1:17" hidden="1">
      <c r="A483" s="11" t="s">
        <v>2281</v>
      </c>
      <c r="B483" s="9" t="s">
        <v>743</v>
      </c>
      <c r="C483" s="9" t="s">
        <v>38</v>
      </c>
      <c r="D483" s="3" t="s">
        <v>31</v>
      </c>
      <c r="E483" s="9" t="s">
        <v>1380</v>
      </c>
      <c r="F483" s="9" t="s">
        <v>1390</v>
      </c>
      <c r="G483" s="3">
        <v>23.55</v>
      </c>
      <c r="H483" s="3">
        <v>15.22</v>
      </c>
      <c r="I483" s="3">
        <v>0.4627</v>
      </c>
      <c r="J483" s="3">
        <v>0.65800000000000003</v>
      </c>
      <c r="K483" s="3" t="s">
        <v>1376</v>
      </c>
      <c r="L483" s="3">
        <v>556</v>
      </c>
      <c r="M483" s="3" t="s">
        <v>1426</v>
      </c>
      <c r="N483" s="3" t="s">
        <v>2282</v>
      </c>
      <c r="O483" s="9"/>
      <c r="P483" s="3">
        <v>48</v>
      </c>
      <c r="Q483" s="13">
        <v>11.57</v>
      </c>
    </row>
    <row r="484" spans="1:17" hidden="1">
      <c r="A484" s="10" t="s">
        <v>2283</v>
      </c>
      <c r="B484" s="8" t="s">
        <v>175</v>
      </c>
      <c r="C484" s="8" t="s">
        <v>16</v>
      </c>
      <c r="D484" s="2" t="s">
        <v>10</v>
      </c>
      <c r="E484" s="8" t="s">
        <v>1411</v>
      </c>
      <c r="F484" s="8" t="s">
        <v>1375</v>
      </c>
      <c r="G484" s="2">
        <v>56.34</v>
      </c>
      <c r="H484" s="2">
        <v>11.32</v>
      </c>
      <c r="I484" s="2">
        <v>1.0148999999999999</v>
      </c>
      <c r="J484" s="2">
        <v>1.853</v>
      </c>
      <c r="K484" s="2" t="s">
        <v>1385</v>
      </c>
      <c r="L484" s="2">
        <v>636</v>
      </c>
      <c r="M484" s="2" t="s">
        <v>1381</v>
      </c>
      <c r="N484" s="2" t="s">
        <v>952</v>
      </c>
      <c r="O484" s="8"/>
      <c r="P484" s="2">
        <v>36</v>
      </c>
      <c r="Q484" s="12">
        <v>0</v>
      </c>
    </row>
    <row r="485" spans="1:17" hidden="1">
      <c r="A485" s="11" t="s">
        <v>2284</v>
      </c>
      <c r="B485" s="9" t="s">
        <v>865</v>
      </c>
      <c r="C485" s="9" t="s">
        <v>24</v>
      </c>
      <c r="D485" s="3" t="s">
        <v>10</v>
      </c>
      <c r="E485" s="9" t="s">
        <v>1374</v>
      </c>
      <c r="F485" s="9" t="s">
        <v>1390</v>
      </c>
      <c r="G485" s="3">
        <v>49.59</v>
      </c>
      <c r="H485" s="3">
        <v>17.87</v>
      </c>
      <c r="I485" s="3">
        <v>0.98150000000000004</v>
      </c>
      <c r="J485" s="3">
        <v>1.4533</v>
      </c>
      <c r="K485" s="3" t="s">
        <v>1376</v>
      </c>
      <c r="L485" s="3">
        <v>883</v>
      </c>
      <c r="M485" s="3" t="s">
        <v>1426</v>
      </c>
      <c r="N485" s="3" t="s">
        <v>1841</v>
      </c>
      <c r="O485" s="9"/>
      <c r="P485" s="3">
        <v>48</v>
      </c>
      <c r="Q485" s="13">
        <v>18.89</v>
      </c>
    </row>
    <row r="486" spans="1:17">
      <c r="A486" s="10" t="s">
        <v>2285</v>
      </c>
      <c r="B486" s="8" t="s">
        <v>1322</v>
      </c>
      <c r="C486" s="8" t="s">
        <v>32</v>
      </c>
      <c r="D486" s="2" t="s">
        <v>1360</v>
      </c>
      <c r="E486" s="8" t="s">
        <v>1411</v>
      </c>
      <c r="F486" s="8" t="s">
        <v>1390</v>
      </c>
      <c r="G486" s="2">
        <v>59.1</v>
      </c>
      <c r="H486" s="2">
        <v>18.18</v>
      </c>
      <c r="I486" s="2">
        <v>0.34250000000000003</v>
      </c>
      <c r="J486" s="2">
        <v>1.2484</v>
      </c>
      <c r="K486" s="2" t="s">
        <v>1358</v>
      </c>
      <c r="L486" s="2">
        <v>778</v>
      </c>
      <c r="M486" s="2" t="s">
        <v>1396</v>
      </c>
      <c r="N486" s="2" t="s">
        <v>2286</v>
      </c>
      <c r="O486" s="8" t="s">
        <v>2287</v>
      </c>
      <c r="P486" s="2">
        <v>84</v>
      </c>
      <c r="Q486" s="12">
        <v>9.11</v>
      </c>
    </row>
    <row r="487" spans="1:17" hidden="1">
      <c r="A487" s="11" t="s">
        <v>2288</v>
      </c>
      <c r="B487" s="9" t="s">
        <v>361</v>
      </c>
      <c r="C487" s="9" t="s">
        <v>20</v>
      </c>
      <c r="D487" s="3" t="s">
        <v>23</v>
      </c>
      <c r="E487" s="9" t="s">
        <v>1389</v>
      </c>
      <c r="F487" s="9" t="s">
        <v>1384</v>
      </c>
      <c r="G487" s="3">
        <v>3.92</v>
      </c>
      <c r="H487" s="3">
        <v>15.52</v>
      </c>
      <c r="I487" s="3">
        <v>3.9100000000000003E-2</v>
      </c>
      <c r="J487" s="3">
        <v>0.191</v>
      </c>
      <c r="K487" s="3" t="s">
        <v>1376</v>
      </c>
      <c r="L487" s="3">
        <v>686</v>
      </c>
      <c r="M487" s="3" t="s">
        <v>1403</v>
      </c>
      <c r="N487" s="3" t="s">
        <v>115</v>
      </c>
      <c r="O487" s="9" t="s">
        <v>2045</v>
      </c>
      <c r="P487" s="3">
        <v>24</v>
      </c>
      <c r="Q487" s="13">
        <v>1.75</v>
      </c>
    </row>
    <row r="488" spans="1:17" hidden="1">
      <c r="A488" s="10" t="s">
        <v>2289</v>
      </c>
      <c r="B488" s="8" t="s">
        <v>568</v>
      </c>
      <c r="C488" s="8" t="s">
        <v>16</v>
      </c>
      <c r="D488" s="2" t="s">
        <v>10</v>
      </c>
      <c r="E488" s="8" t="s">
        <v>1408</v>
      </c>
      <c r="F488" s="8" t="s">
        <v>1375</v>
      </c>
      <c r="G488" s="2">
        <v>18.559999999999999</v>
      </c>
      <c r="H488" s="2">
        <v>10.27</v>
      </c>
      <c r="I488" s="2">
        <v>0.1181</v>
      </c>
      <c r="J488" s="2">
        <v>0.39679999999999999</v>
      </c>
      <c r="K488" s="2" t="s">
        <v>1376</v>
      </c>
      <c r="L488" s="2">
        <v>828</v>
      </c>
      <c r="M488" s="2" t="s">
        <v>1386</v>
      </c>
      <c r="N488" s="2" t="s">
        <v>439</v>
      </c>
      <c r="O488" s="8"/>
      <c r="P488" s="2">
        <v>60</v>
      </c>
      <c r="Q488" s="12">
        <v>7.4</v>
      </c>
    </row>
    <row r="489" spans="1:17" hidden="1">
      <c r="A489" s="11" t="s">
        <v>2290</v>
      </c>
      <c r="B489" s="9" t="s">
        <v>714</v>
      </c>
      <c r="C489" s="9" t="s">
        <v>12</v>
      </c>
      <c r="D489" s="3" t="s">
        <v>23</v>
      </c>
      <c r="E489" s="9" t="s">
        <v>1408</v>
      </c>
      <c r="F489" s="9" t="s">
        <v>1384</v>
      </c>
      <c r="G489" s="3">
        <v>88.05</v>
      </c>
      <c r="H489" s="3">
        <v>13.63</v>
      </c>
      <c r="I489" s="3">
        <v>1.3419000000000001</v>
      </c>
      <c r="J489" s="3">
        <v>4.2122000000000002</v>
      </c>
      <c r="K489" s="3"/>
      <c r="L489" s="3">
        <v>738</v>
      </c>
      <c r="M489" s="3" t="s">
        <v>1396</v>
      </c>
      <c r="N489" s="3" t="s">
        <v>2060</v>
      </c>
      <c r="O489" s="9" t="s">
        <v>1476</v>
      </c>
      <c r="P489" s="3">
        <v>24</v>
      </c>
      <c r="Q489" s="13">
        <v>9.15</v>
      </c>
    </row>
    <row r="490" spans="1:17" hidden="1">
      <c r="A490" s="10" t="s">
        <v>2291</v>
      </c>
      <c r="B490" s="8" t="s">
        <v>1274</v>
      </c>
      <c r="C490" s="8" t="s">
        <v>41</v>
      </c>
      <c r="D490" s="2" t="s">
        <v>23</v>
      </c>
      <c r="E490" s="8" t="s">
        <v>1408</v>
      </c>
      <c r="F490" s="8" t="s">
        <v>1384</v>
      </c>
      <c r="G490" s="2">
        <v>95.62</v>
      </c>
      <c r="H490" s="2">
        <v>14.33</v>
      </c>
      <c r="I490" s="2">
        <v>0.73880000000000001</v>
      </c>
      <c r="J490" s="2">
        <v>2.6288</v>
      </c>
      <c r="K490" s="2" t="s">
        <v>1412</v>
      </c>
      <c r="L490" s="2">
        <v>843</v>
      </c>
      <c r="M490" s="2" t="s">
        <v>1396</v>
      </c>
      <c r="N490" s="2" t="s">
        <v>296</v>
      </c>
      <c r="O490" s="8" t="s">
        <v>2292</v>
      </c>
      <c r="P490" s="2">
        <v>48</v>
      </c>
      <c r="Q490" s="12">
        <v>39.97</v>
      </c>
    </row>
    <row r="491" spans="1:17" hidden="1">
      <c r="A491" s="11" t="s">
        <v>2293</v>
      </c>
      <c r="B491" s="9" t="s">
        <v>1203</v>
      </c>
      <c r="C491" s="9" t="s">
        <v>16</v>
      </c>
      <c r="D491" s="3" t="s">
        <v>23</v>
      </c>
      <c r="E491" s="9" t="s">
        <v>1389</v>
      </c>
      <c r="F491" s="9" t="s">
        <v>1375</v>
      </c>
      <c r="G491" s="3">
        <v>4</v>
      </c>
      <c r="H491" s="3">
        <v>13.41</v>
      </c>
      <c r="I491" s="3">
        <v>7.7499999999999999E-2</v>
      </c>
      <c r="J491" s="3">
        <v>0.19089999999999999</v>
      </c>
      <c r="K491" s="3" t="s">
        <v>1412</v>
      </c>
      <c r="L491" s="3">
        <v>624</v>
      </c>
      <c r="M491" s="3" t="s">
        <v>1426</v>
      </c>
      <c r="N491" s="3" t="s">
        <v>1936</v>
      </c>
      <c r="O491" s="9"/>
      <c r="P491" s="3">
        <v>24</v>
      </c>
      <c r="Q491" s="13">
        <v>1.59</v>
      </c>
    </row>
    <row r="492" spans="1:17" hidden="1">
      <c r="A492" s="10" t="s">
        <v>2294</v>
      </c>
      <c r="B492" s="8" t="s">
        <v>1266</v>
      </c>
      <c r="C492" s="8" t="s">
        <v>12</v>
      </c>
      <c r="D492" s="2" t="s">
        <v>44</v>
      </c>
      <c r="E492" s="8" t="s">
        <v>1389</v>
      </c>
      <c r="F492" s="8" t="s">
        <v>1390</v>
      </c>
      <c r="G492" s="2">
        <v>16.37</v>
      </c>
      <c r="H492" s="2">
        <v>11.21</v>
      </c>
      <c r="I492" s="2">
        <v>0.19350000000000001</v>
      </c>
      <c r="J492" s="2">
        <v>0.17130000000000001</v>
      </c>
      <c r="K492" s="2" t="s">
        <v>1376</v>
      </c>
      <c r="L492" s="2">
        <v>609</v>
      </c>
      <c r="M492" s="2" t="s">
        <v>1377</v>
      </c>
      <c r="N492" s="2" t="s">
        <v>2202</v>
      </c>
      <c r="O492" s="8" t="s">
        <v>2295</v>
      </c>
      <c r="P492" s="2">
        <v>240</v>
      </c>
      <c r="Q492" s="12">
        <v>9.35</v>
      </c>
    </row>
    <row r="493" spans="1:17">
      <c r="A493" s="11" t="s">
        <v>2296</v>
      </c>
      <c r="B493" s="9" t="s">
        <v>426</v>
      </c>
      <c r="C493" s="9" t="s">
        <v>35</v>
      </c>
      <c r="D493" s="3" t="s">
        <v>1360</v>
      </c>
      <c r="E493" s="9" t="s">
        <v>1400</v>
      </c>
      <c r="F493" s="9" t="s">
        <v>1384</v>
      </c>
      <c r="G493" s="3">
        <v>36.47</v>
      </c>
      <c r="H493" s="3">
        <v>17.63</v>
      </c>
      <c r="I493" s="3">
        <v>0.626</v>
      </c>
      <c r="J493" s="3">
        <v>1.8142</v>
      </c>
      <c r="K493" s="3" t="s">
        <v>1358</v>
      </c>
      <c r="L493" s="3">
        <v>882</v>
      </c>
      <c r="M493" s="3" t="s">
        <v>1396</v>
      </c>
      <c r="N493" s="3" t="s">
        <v>1629</v>
      </c>
      <c r="O493" s="9" t="s">
        <v>1198</v>
      </c>
      <c r="P493" s="3">
        <v>24</v>
      </c>
      <c r="Q493" s="13">
        <v>19.989999999999998</v>
      </c>
    </row>
    <row r="494" spans="1:17" hidden="1">
      <c r="A494" s="10" t="s">
        <v>2297</v>
      </c>
      <c r="B494" s="8" t="s">
        <v>636</v>
      </c>
      <c r="C494" s="8" t="s">
        <v>38</v>
      </c>
      <c r="D494" s="2" t="s">
        <v>1360</v>
      </c>
      <c r="E494" s="8" t="s">
        <v>1408</v>
      </c>
      <c r="F494" s="8" t="s">
        <v>1375</v>
      </c>
      <c r="G494" s="2">
        <v>14.41</v>
      </c>
      <c r="H494" s="2">
        <v>10.72</v>
      </c>
      <c r="I494" s="2">
        <v>0.2074</v>
      </c>
      <c r="J494" s="2">
        <v>0.19620000000000001</v>
      </c>
      <c r="K494" s="2" t="s">
        <v>1376</v>
      </c>
      <c r="L494" s="2">
        <v>582</v>
      </c>
      <c r="M494" s="2" t="s">
        <v>1377</v>
      </c>
      <c r="N494" s="2" t="s">
        <v>704</v>
      </c>
      <c r="O494" s="8" t="s">
        <v>2298</v>
      </c>
      <c r="P494" s="2">
        <v>120</v>
      </c>
      <c r="Q494" s="12">
        <v>1.73</v>
      </c>
    </row>
    <row r="495" spans="1:17" hidden="1">
      <c r="A495" s="11" t="s">
        <v>2299</v>
      </c>
      <c r="B495" s="9" t="s">
        <v>919</v>
      </c>
      <c r="C495" s="9" t="s">
        <v>32</v>
      </c>
      <c r="D495" s="3" t="s">
        <v>31</v>
      </c>
      <c r="E495" s="9" t="s">
        <v>1400</v>
      </c>
      <c r="F495" s="9" t="s">
        <v>1375</v>
      </c>
      <c r="G495" s="3">
        <v>77.31</v>
      </c>
      <c r="H495" s="3">
        <v>13.3</v>
      </c>
      <c r="I495" s="3">
        <v>0.43480000000000002</v>
      </c>
      <c r="J495" s="3">
        <v>3.6863999999999999</v>
      </c>
      <c r="K495" s="3"/>
      <c r="L495" s="3">
        <v>556</v>
      </c>
      <c r="M495" s="3" t="s">
        <v>1403</v>
      </c>
      <c r="N495" s="3" t="s">
        <v>1879</v>
      </c>
      <c r="O495" s="9" t="s">
        <v>1688</v>
      </c>
      <c r="P495" s="3">
        <v>24</v>
      </c>
      <c r="Q495" s="13">
        <v>28.34</v>
      </c>
    </row>
    <row r="496" spans="1:17">
      <c r="A496" s="10" t="s">
        <v>2300</v>
      </c>
      <c r="B496" s="8" t="s">
        <v>1342</v>
      </c>
      <c r="C496" s="8" t="s">
        <v>24</v>
      </c>
      <c r="D496" s="2" t="s">
        <v>44</v>
      </c>
      <c r="E496" s="8" t="s">
        <v>1389</v>
      </c>
      <c r="F496" s="8" t="s">
        <v>1375</v>
      </c>
      <c r="G496" s="2">
        <v>96.45</v>
      </c>
      <c r="H496" s="2">
        <v>16.579999999999998</v>
      </c>
      <c r="I496" s="2">
        <v>1.7463</v>
      </c>
      <c r="J496" s="2">
        <v>1.3839999999999999</v>
      </c>
      <c r="K496" s="2" t="s">
        <v>1358</v>
      </c>
      <c r="L496" s="2">
        <v>652</v>
      </c>
      <c r="M496" s="2" t="s">
        <v>1386</v>
      </c>
      <c r="N496" s="2" t="s">
        <v>2301</v>
      </c>
      <c r="O496" s="8"/>
      <c r="P496" s="2">
        <v>240</v>
      </c>
      <c r="Q496" s="12">
        <v>40.049999999999997</v>
      </c>
    </row>
    <row r="497" spans="1:17" hidden="1">
      <c r="A497" s="11" t="s">
        <v>2302</v>
      </c>
      <c r="B497" s="9" t="s">
        <v>223</v>
      </c>
      <c r="C497" s="9" t="s">
        <v>35</v>
      </c>
      <c r="D497" s="3" t="s">
        <v>1360</v>
      </c>
      <c r="E497" s="9" t="s">
        <v>1389</v>
      </c>
      <c r="F497" s="9" t="s">
        <v>1390</v>
      </c>
      <c r="G497" s="3">
        <v>32.71</v>
      </c>
      <c r="H497" s="3">
        <v>12.95</v>
      </c>
      <c r="I497" s="3">
        <v>0.44379999999999997</v>
      </c>
      <c r="J497" s="3">
        <v>2.9207999999999998</v>
      </c>
      <c r="K497" s="3" t="s">
        <v>1385</v>
      </c>
      <c r="L497" s="3">
        <v>722</v>
      </c>
      <c r="M497" s="3" t="s">
        <v>1377</v>
      </c>
      <c r="N497" s="3" t="s">
        <v>1958</v>
      </c>
      <c r="O497" s="9" t="s">
        <v>2139</v>
      </c>
      <c r="P497" s="3">
        <v>12</v>
      </c>
      <c r="Q497" s="13">
        <v>0</v>
      </c>
    </row>
    <row r="498" spans="1:17">
      <c r="A498" s="10" t="s">
        <v>2303</v>
      </c>
      <c r="B498" s="8" t="s">
        <v>66</v>
      </c>
      <c r="C498" s="8" t="s">
        <v>20</v>
      </c>
      <c r="D498" s="2" t="s">
        <v>31</v>
      </c>
      <c r="E498" s="8" t="s">
        <v>1389</v>
      </c>
      <c r="F498" s="8" t="s">
        <v>1375</v>
      </c>
      <c r="G498" s="2">
        <v>82.83</v>
      </c>
      <c r="H498" s="2">
        <v>16.72</v>
      </c>
      <c r="I498" s="2">
        <v>0.4698</v>
      </c>
      <c r="J498" s="2">
        <v>2.9416000000000002</v>
      </c>
      <c r="K498" s="2" t="s">
        <v>1358</v>
      </c>
      <c r="L498" s="2">
        <v>835</v>
      </c>
      <c r="M498" s="2" t="s">
        <v>1386</v>
      </c>
      <c r="N498" s="2" t="s">
        <v>2304</v>
      </c>
      <c r="O498" s="8"/>
      <c r="P498" s="2">
        <v>36</v>
      </c>
      <c r="Q498" s="12">
        <v>70.38</v>
      </c>
    </row>
    <row r="499" spans="1:17" hidden="1">
      <c r="A499" s="11" t="s">
        <v>2305</v>
      </c>
      <c r="B499" s="9" t="s">
        <v>1222</v>
      </c>
      <c r="C499" s="9" t="s">
        <v>24</v>
      </c>
      <c r="D499" s="3" t="s">
        <v>1360</v>
      </c>
      <c r="E499" s="9" t="s">
        <v>1374</v>
      </c>
      <c r="F499" s="9" t="s">
        <v>1390</v>
      </c>
      <c r="G499" s="3"/>
      <c r="H499" s="3">
        <v>7.61</v>
      </c>
      <c r="I499" s="3">
        <v>1.5871</v>
      </c>
      <c r="J499" s="3">
        <v>1.0909</v>
      </c>
      <c r="K499" s="3" t="s">
        <v>1412</v>
      </c>
      <c r="L499" s="3">
        <v>874</v>
      </c>
      <c r="M499" s="3" t="s">
        <v>1386</v>
      </c>
      <c r="N499" s="3" t="s">
        <v>1398</v>
      </c>
      <c r="O499" s="9"/>
      <c r="P499" s="3">
        <v>120</v>
      </c>
      <c r="Q499" s="13">
        <v>28.85</v>
      </c>
    </row>
    <row r="500" spans="1:17" hidden="1">
      <c r="A500" s="10" t="s">
        <v>2306</v>
      </c>
      <c r="B500" s="8" t="s">
        <v>136</v>
      </c>
      <c r="C500" s="8" t="s">
        <v>35</v>
      </c>
      <c r="D500" s="2" t="s">
        <v>1360</v>
      </c>
      <c r="E500" s="8" t="s">
        <v>1374</v>
      </c>
      <c r="F500" s="8" t="s">
        <v>1390</v>
      </c>
      <c r="G500" s="2">
        <v>23.07</v>
      </c>
      <c r="H500" s="2">
        <v>8.77</v>
      </c>
      <c r="I500" s="2">
        <v>0.42759999999999998</v>
      </c>
      <c r="J500" s="2">
        <v>0.23080000000000001</v>
      </c>
      <c r="K500" s="2" t="s">
        <v>1385</v>
      </c>
      <c r="L500" s="2">
        <v>618</v>
      </c>
      <c r="M500" s="2" t="s">
        <v>1386</v>
      </c>
      <c r="N500" s="2" t="s">
        <v>2307</v>
      </c>
      <c r="O500" s="8"/>
      <c r="P500" s="2">
        <v>180</v>
      </c>
      <c r="Q500" s="12">
        <v>0</v>
      </c>
    </row>
    <row r="501" spans="1:17" hidden="1">
      <c r="A501" s="11" t="s">
        <v>2308</v>
      </c>
      <c r="B501" s="9" t="s">
        <v>1332</v>
      </c>
      <c r="C501" s="9" t="s">
        <v>32</v>
      </c>
      <c r="D501" s="3" t="s">
        <v>31</v>
      </c>
      <c r="E501" s="9" t="s">
        <v>1411</v>
      </c>
      <c r="F501" s="9" t="s">
        <v>1375</v>
      </c>
      <c r="G501" s="3">
        <v>29.19</v>
      </c>
      <c r="H501" s="3">
        <v>8.69</v>
      </c>
      <c r="I501" s="3">
        <v>0.19819999999999999</v>
      </c>
      <c r="J501" s="3">
        <v>0.72209999999999996</v>
      </c>
      <c r="K501" s="3" t="s">
        <v>1385</v>
      </c>
      <c r="L501" s="3">
        <v>849</v>
      </c>
      <c r="M501" s="3" t="s">
        <v>1403</v>
      </c>
      <c r="N501" s="3" t="s">
        <v>1206</v>
      </c>
      <c r="O501" s="9" t="s">
        <v>174</v>
      </c>
      <c r="P501" s="3">
        <v>48</v>
      </c>
      <c r="Q501" s="13">
        <v>0</v>
      </c>
    </row>
    <row r="502" spans="1:17" hidden="1">
      <c r="A502" s="10" t="s">
        <v>2309</v>
      </c>
      <c r="B502" s="8" t="s">
        <v>735</v>
      </c>
      <c r="C502" s="8" t="s">
        <v>35</v>
      </c>
      <c r="D502" s="2" t="s">
        <v>10</v>
      </c>
      <c r="E502" s="8" t="s">
        <v>1380</v>
      </c>
      <c r="F502" s="8" t="s">
        <v>1384</v>
      </c>
      <c r="G502" s="2">
        <v>4.7699999999999996</v>
      </c>
      <c r="H502" s="2">
        <v>8.42</v>
      </c>
      <c r="I502" s="2">
        <v>7.3499999999999996E-2</v>
      </c>
      <c r="J502" s="2">
        <v>0.21659999999999999</v>
      </c>
      <c r="K502" s="2" t="s">
        <v>1395</v>
      </c>
      <c r="L502" s="2">
        <v>555</v>
      </c>
      <c r="M502" s="2" t="s">
        <v>1377</v>
      </c>
      <c r="N502" s="2" t="s">
        <v>121</v>
      </c>
      <c r="O502" s="8" t="s">
        <v>1416</v>
      </c>
      <c r="P502" s="2">
        <v>24</v>
      </c>
      <c r="Q502" s="12">
        <v>3.47</v>
      </c>
    </row>
    <row r="503" spans="1:17" hidden="1">
      <c r="A503" s="11" t="s">
        <v>2310</v>
      </c>
      <c r="B503" s="9" t="s">
        <v>983</v>
      </c>
      <c r="C503" s="9" t="s">
        <v>38</v>
      </c>
      <c r="D503" s="3" t="s">
        <v>1360</v>
      </c>
      <c r="E503" s="9" t="s">
        <v>1389</v>
      </c>
      <c r="F503" s="9" t="s">
        <v>1390</v>
      </c>
      <c r="G503" s="3">
        <v>32.47</v>
      </c>
      <c r="H503" s="3">
        <v>17.93</v>
      </c>
      <c r="I503" s="3">
        <v>0.3286</v>
      </c>
      <c r="J503" s="3">
        <v>0.82330000000000003</v>
      </c>
      <c r="K503" s="3" t="s">
        <v>1395</v>
      </c>
      <c r="L503" s="3">
        <v>604</v>
      </c>
      <c r="M503" s="3" t="s">
        <v>1426</v>
      </c>
      <c r="N503" s="3" t="s">
        <v>2311</v>
      </c>
      <c r="O503" s="9"/>
      <c r="P503" s="3">
        <v>60</v>
      </c>
      <c r="Q503" s="13">
        <v>8.7799999999999994</v>
      </c>
    </row>
    <row r="504" spans="1:17" hidden="1">
      <c r="A504" s="10" t="s">
        <v>2312</v>
      </c>
      <c r="B504" s="8" t="s">
        <v>303</v>
      </c>
      <c r="C504" s="8" t="s">
        <v>24</v>
      </c>
      <c r="D504" s="2" t="s">
        <v>23</v>
      </c>
      <c r="E504" s="8" t="s">
        <v>1380</v>
      </c>
      <c r="F504" s="8" t="s">
        <v>1384</v>
      </c>
      <c r="G504" s="2">
        <v>19.21</v>
      </c>
      <c r="H504" s="2">
        <v>14.74</v>
      </c>
      <c r="I504" s="2">
        <v>0.2225</v>
      </c>
      <c r="J504" s="2">
        <v>0.26540000000000002</v>
      </c>
      <c r="K504" s="2" t="s">
        <v>1385</v>
      </c>
      <c r="L504" s="2">
        <v>726</v>
      </c>
      <c r="M504" s="2" t="s">
        <v>1386</v>
      </c>
      <c r="N504" s="2" t="s">
        <v>2313</v>
      </c>
      <c r="O504" s="8"/>
      <c r="P504" s="2">
        <v>180</v>
      </c>
      <c r="Q504" s="12">
        <v>0</v>
      </c>
    </row>
    <row r="505" spans="1:17" hidden="1">
      <c r="A505" s="11" t="s">
        <v>2314</v>
      </c>
      <c r="B505" s="9" t="s">
        <v>838</v>
      </c>
      <c r="C505" s="9" t="s">
        <v>28</v>
      </c>
      <c r="D505" s="3" t="s">
        <v>10</v>
      </c>
      <c r="E505" s="9" t="s">
        <v>1380</v>
      </c>
      <c r="F505" s="9" t="s">
        <v>1390</v>
      </c>
      <c r="G505" s="3">
        <v>7.45</v>
      </c>
      <c r="H505" s="3">
        <v>7.69</v>
      </c>
      <c r="I505" s="3">
        <v>0.1178</v>
      </c>
      <c r="J505" s="3">
        <v>0.115</v>
      </c>
      <c r="K505" s="3" t="s">
        <v>1412</v>
      </c>
      <c r="L505" s="3">
        <v>601</v>
      </c>
      <c r="M505" s="3" t="s">
        <v>1396</v>
      </c>
      <c r="N505" s="3" t="s">
        <v>2055</v>
      </c>
      <c r="O505" s="9" t="s">
        <v>2315</v>
      </c>
      <c r="P505" s="3">
        <v>84</v>
      </c>
      <c r="Q505" s="13">
        <v>1.4</v>
      </c>
    </row>
    <row r="506" spans="1:17" hidden="1">
      <c r="A506" s="10" t="s">
        <v>2316</v>
      </c>
      <c r="B506" s="8" t="s">
        <v>858</v>
      </c>
      <c r="C506" s="8" t="s">
        <v>7</v>
      </c>
      <c r="D506" s="2" t="s">
        <v>44</v>
      </c>
      <c r="E506" s="8" t="s">
        <v>1411</v>
      </c>
      <c r="F506" s="8" t="s">
        <v>1384</v>
      </c>
      <c r="G506" s="2">
        <v>85.84</v>
      </c>
      <c r="H506" s="2">
        <v>7.89</v>
      </c>
      <c r="I506" s="2">
        <v>1.1316999999999999</v>
      </c>
      <c r="J506" s="2">
        <v>7.4626999999999999</v>
      </c>
      <c r="K506" s="2" t="s">
        <v>1376</v>
      </c>
      <c r="L506" s="2">
        <v>899</v>
      </c>
      <c r="M506" s="2" t="s">
        <v>1403</v>
      </c>
      <c r="N506" s="2" t="s">
        <v>1743</v>
      </c>
      <c r="O506" s="8" t="s">
        <v>2259</v>
      </c>
      <c r="P506" s="2">
        <v>12</v>
      </c>
      <c r="Q506" s="12">
        <v>58.61</v>
      </c>
    </row>
    <row r="507" spans="1:17">
      <c r="A507" s="11" t="s">
        <v>2317</v>
      </c>
      <c r="B507" s="9" t="s">
        <v>423</v>
      </c>
      <c r="C507" s="9" t="s">
        <v>35</v>
      </c>
      <c r="D507" s="3" t="s">
        <v>23</v>
      </c>
      <c r="E507" s="9" t="s">
        <v>1408</v>
      </c>
      <c r="F507" s="9" t="s">
        <v>1375</v>
      </c>
      <c r="G507" s="3">
        <v>98.03</v>
      </c>
      <c r="H507" s="3">
        <v>12.77</v>
      </c>
      <c r="I507" s="3">
        <v>1.8115000000000001</v>
      </c>
      <c r="J507" s="3">
        <v>1.2255</v>
      </c>
      <c r="K507" s="3" t="s">
        <v>1358</v>
      </c>
      <c r="L507" s="3">
        <v>780</v>
      </c>
      <c r="M507" s="3" t="s">
        <v>1426</v>
      </c>
      <c r="N507" s="3" t="s">
        <v>2318</v>
      </c>
      <c r="O507" s="9"/>
      <c r="P507" s="3">
        <v>180</v>
      </c>
      <c r="Q507" s="13">
        <v>21.84</v>
      </c>
    </row>
    <row r="508" spans="1:17">
      <c r="A508" s="10" t="s">
        <v>2319</v>
      </c>
      <c r="B508" s="8" t="s">
        <v>1344</v>
      </c>
      <c r="C508" s="8" t="s">
        <v>32</v>
      </c>
      <c r="D508" s="2" t="s">
        <v>31</v>
      </c>
      <c r="E508" s="8" t="s">
        <v>1389</v>
      </c>
      <c r="F508" s="8" t="s">
        <v>1375</v>
      </c>
      <c r="G508" s="2">
        <v>74.260000000000005</v>
      </c>
      <c r="H508" s="2">
        <v>10.8</v>
      </c>
      <c r="I508" s="2">
        <v>0.41870000000000002</v>
      </c>
      <c r="J508" s="2">
        <v>1.0145</v>
      </c>
      <c r="K508" s="2" t="s">
        <v>1358</v>
      </c>
      <c r="L508" s="2">
        <v>602</v>
      </c>
      <c r="M508" s="2" t="s">
        <v>1386</v>
      </c>
      <c r="N508" s="2" t="s">
        <v>1603</v>
      </c>
      <c r="O508" s="8"/>
      <c r="P508" s="2">
        <v>120</v>
      </c>
      <c r="Q508" s="12">
        <v>15.32</v>
      </c>
    </row>
    <row r="509" spans="1:17" hidden="1">
      <c r="A509" s="11" t="s">
        <v>2320</v>
      </c>
      <c r="B509" s="9" t="s">
        <v>650</v>
      </c>
      <c r="C509" s="9" t="s">
        <v>32</v>
      </c>
      <c r="D509" s="3" t="s">
        <v>44</v>
      </c>
      <c r="E509" s="9" t="s">
        <v>1400</v>
      </c>
      <c r="F509" s="9" t="s">
        <v>1390</v>
      </c>
      <c r="G509" s="3">
        <v>45.78</v>
      </c>
      <c r="H509" s="3">
        <v>12.6</v>
      </c>
      <c r="I509" s="3">
        <v>0.46089999999999998</v>
      </c>
      <c r="J509" s="3">
        <v>0.67279999999999995</v>
      </c>
      <c r="K509" s="3" t="s">
        <v>1395</v>
      </c>
      <c r="L509" s="3">
        <v>828</v>
      </c>
      <c r="M509" s="3" t="s">
        <v>1381</v>
      </c>
      <c r="N509" s="3" t="s">
        <v>1441</v>
      </c>
      <c r="O509" s="9"/>
      <c r="P509" s="3">
        <v>120</v>
      </c>
      <c r="Q509" s="13">
        <v>12.59</v>
      </c>
    </row>
    <row r="510" spans="1:17" hidden="1">
      <c r="A510" s="10" t="s">
        <v>2321</v>
      </c>
      <c r="B510" s="8" t="s">
        <v>361</v>
      </c>
      <c r="C510" s="8" t="s">
        <v>41</v>
      </c>
      <c r="D510" s="2" t="s">
        <v>31</v>
      </c>
      <c r="E510" s="8" t="s">
        <v>1400</v>
      </c>
      <c r="F510" s="8" t="s">
        <v>1390</v>
      </c>
      <c r="G510" s="2">
        <v>86.38</v>
      </c>
      <c r="H510" s="2">
        <v>11.62</v>
      </c>
      <c r="I510" s="2">
        <v>0.82950000000000002</v>
      </c>
      <c r="J510" s="2">
        <v>1.2203999999999999</v>
      </c>
      <c r="K510" s="2" t="s">
        <v>1395</v>
      </c>
      <c r="L510" s="2">
        <v>686</v>
      </c>
      <c r="M510" s="2" t="s">
        <v>1377</v>
      </c>
      <c r="N510" s="2" t="s">
        <v>1017</v>
      </c>
      <c r="O510" s="8" t="s">
        <v>2322</v>
      </c>
      <c r="P510" s="2">
        <v>120</v>
      </c>
      <c r="Q510" s="12">
        <v>56.53</v>
      </c>
    </row>
    <row r="511" spans="1:17" hidden="1">
      <c r="A511" s="11" t="s">
        <v>2323</v>
      </c>
      <c r="B511" s="9" t="s">
        <v>1113</v>
      </c>
      <c r="C511" s="9" t="s">
        <v>41</v>
      </c>
      <c r="D511" s="3" t="s">
        <v>44</v>
      </c>
      <c r="E511" s="9" t="s">
        <v>1380</v>
      </c>
      <c r="F511" s="9" t="s">
        <v>1384</v>
      </c>
      <c r="G511" s="3">
        <v>22.5</v>
      </c>
      <c r="H511" s="3">
        <v>9.2200000000000006</v>
      </c>
      <c r="I511" s="3">
        <v>0.2422</v>
      </c>
      <c r="J511" s="3">
        <v>0.2056</v>
      </c>
      <c r="K511" s="3" t="s">
        <v>1376</v>
      </c>
      <c r="L511" s="3">
        <v>686</v>
      </c>
      <c r="M511" s="3" t="s">
        <v>1386</v>
      </c>
      <c r="N511" s="3" t="s">
        <v>2119</v>
      </c>
      <c r="O511" s="9"/>
      <c r="P511" s="3">
        <v>240</v>
      </c>
      <c r="Q511" s="13">
        <v>2.71</v>
      </c>
    </row>
    <row r="512" spans="1:17" hidden="1">
      <c r="A512" s="10" t="s">
        <v>2324</v>
      </c>
      <c r="B512" s="8" t="s">
        <v>330</v>
      </c>
      <c r="C512" s="8" t="s">
        <v>24</v>
      </c>
      <c r="D512" s="2" t="s">
        <v>23</v>
      </c>
      <c r="E512" s="8" t="s">
        <v>1389</v>
      </c>
      <c r="F512" s="8" t="s">
        <v>1390</v>
      </c>
      <c r="G512" s="2">
        <v>40.79</v>
      </c>
      <c r="H512" s="2">
        <v>9.68</v>
      </c>
      <c r="I512" s="2">
        <v>0.4556</v>
      </c>
      <c r="J512" s="2">
        <v>0.4304</v>
      </c>
      <c r="K512" s="2" t="s">
        <v>1395</v>
      </c>
      <c r="L512" s="2">
        <v>782</v>
      </c>
      <c r="M512" s="2" t="s">
        <v>1381</v>
      </c>
      <c r="N512" s="2" t="s">
        <v>2035</v>
      </c>
      <c r="O512" s="8"/>
      <c r="P512" s="2">
        <v>180</v>
      </c>
      <c r="Q512" s="12">
        <v>30.52</v>
      </c>
    </row>
    <row r="513" spans="1:17" hidden="1">
      <c r="A513" s="11" t="s">
        <v>2325</v>
      </c>
      <c r="B513" s="9" t="s">
        <v>1098</v>
      </c>
      <c r="C513" s="9" t="s">
        <v>41</v>
      </c>
      <c r="D513" s="3" t="s">
        <v>23</v>
      </c>
      <c r="E513" s="9" t="s">
        <v>1374</v>
      </c>
      <c r="F513" s="9" t="s">
        <v>1390</v>
      </c>
      <c r="G513" s="3">
        <v>87.72</v>
      </c>
      <c r="H513" s="3">
        <v>16.16</v>
      </c>
      <c r="I513" s="3">
        <v>0.5514</v>
      </c>
      <c r="J513" s="3">
        <v>7.9656000000000002</v>
      </c>
      <c r="K513" s="3" t="s">
        <v>1385</v>
      </c>
      <c r="L513" s="3">
        <v>761</v>
      </c>
      <c r="M513" s="3" t="s">
        <v>1426</v>
      </c>
      <c r="N513" s="3" t="s">
        <v>1653</v>
      </c>
      <c r="O513" s="9"/>
      <c r="P513" s="3">
        <v>12</v>
      </c>
      <c r="Q513" s="13">
        <v>0</v>
      </c>
    </row>
    <row r="514" spans="1:17" hidden="1">
      <c r="A514" s="10" t="s">
        <v>2326</v>
      </c>
      <c r="B514" s="8" t="s">
        <v>372</v>
      </c>
      <c r="C514" s="8" t="s">
        <v>16</v>
      </c>
      <c r="D514" s="2" t="s">
        <v>1360</v>
      </c>
      <c r="E514" s="8" t="s">
        <v>1408</v>
      </c>
      <c r="F514" s="8" t="s">
        <v>1384</v>
      </c>
      <c r="G514" s="2">
        <v>36.93</v>
      </c>
      <c r="H514" s="2">
        <v>13.92</v>
      </c>
      <c r="I514" s="2">
        <v>0.64349999999999996</v>
      </c>
      <c r="J514" s="2">
        <v>0.48980000000000001</v>
      </c>
      <c r="K514" s="2" t="s">
        <v>1412</v>
      </c>
      <c r="L514" s="2">
        <v>654</v>
      </c>
      <c r="M514" s="2" t="s">
        <v>1381</v>
      </c>
      <c r="N514" s="2" t="s">
        <v>1713</v>
      </c>
      <c r="O514" s="8"/>
      <c r="P514" s="2">
        <v>180</v>
      </c>
      <c r="Q514" s="12">
        <v>12.79</v>
      </c>
    </row>
    <row r="515" spans="1:17" hidden="1">
      <c r="A515" s="11" t="s">
        <v>2327</v>
      </c>
      <c r="B515" s="9" t="s">
        <v>1269</v>
      </c>
      <c r="C515" s="9" t="s">
        <v>16</v>
      </c>
      <c r="D515" s="3" t="s">
        <v>1360</v>
      </c>
      <c r="E515" s="9" t="s">
        <v>1400</v>
      </c>
      <c r="F515" s="9" t="s">
        <v>1384</v>
      </c>
      <c r="G515" s="3">
        <v>53.7</v>
      </c>
      <c r="H515" s="3">
        <v>9.24</v>
      </c>
      <c r="I515" s="3">
        <v>0.71340000000000003</v>
      </c>
      <c r="J515" s="3">
        <v>0.5524</v>
      </c>
      <c r="K515" s="3" t="s">
        <v>1412</v>
      </c>
      <c r="L515" s="3">
        <v>845</v>
      </c>
      <c r="M515" s="3" t="s">
        <v>1381</v>
      </c>
      <c r="N515" s="3" t="s">
        <v>2328</v>
      </c>
      <c r="O515" s="9"/>
      <c r="P515" s="3">
        <v>180</v>
      </c>
      <c r="Q515" s="13">
        <v>49.93</v>
      </c>
    </row>
    <row r="516" spans="1:17" hidden="1">
      <c r="A516" s="10" t="s">
        <v>2329</v>
      </c>
      <c r="B516" s="8" t="s">
        <v>705</v>
      </c>
      <c r="C516" s="8" t="s">
        <v>12</v>
      </c>
      <c r="D516" s="2" t="s">
        <v>10</v>
      </c>
      <c r="E516" s="8" t="s">
        <v>1389</v>
      </c>
      <c r="F516" s="8" t="s">
        <v>1375</v>
      </c>
      <c r="G516" s="2">
        <v>47.81</v>
      </c>
      <c r="H516" s="2">
        <v>15.94</v>
      </c>
      <c r="I516" s="2">
        <v>0.65939999999999999</v>
      </c>
      <c r="J516" s="2">
        <v>0.94799999999999995</v>
      </c>
      <c r="K516" s="2" t="s">
        <v>1376</v>
      </c>
      <c r="L516" s="2">
        <v>798</v>
      </c>
      <c r="M516" s="2" t="s">
        <v>1403</v>
      </c>
      <c r="N516" s="2" t="s">
        <v>1689</v>
      </c>
      <c r="O516" s="8" t="s">
        <v>1673</v>
      </c>
      <c r="P516" s="2">
        <v>84</v>
      </c>
      <c r="Q516" s="12">
        <v>41.11</v>
      </c>
    </row>
    <row r="517" spans="1:17" hidden="1">
      <c r="A517" s="11" t="s">
        <v>2330</v>
      </c>
      <c r="B517" s="9" t="s">
        <v>863</v>
      </c>
      <c r="C517" s="9" t="s">
        <v>28</v>
      </c>
      <c r="D517" s="3" t="s">
        <v>31</v>
      </c>
      <c r="E517" s="9" t="s">
        <v>1380</v>
      </c>
      <c r="F517" s="9" t="s">
        <v>1375</v>
      </c>
      <c r="G517" s="3">
        <v>7.82</v>
      </c>
      <c r="H517" s="3">
        <v>10.8</v>
      </c>
      <c r="I517" s="3">
        <v>8.5300000000000001E-2</v>
      </c>
      <c r="J517" s="3">
        <v>0.25530000000000003</v>
      </c>
      <c r="K517" s="3" t="s">
        <v>1385</v>
      </c>
      <c r="L517" s="3">
        <v>741</v>
      </c>
      <c r="M517" s="3" t="s">
        <v>1381</v>
      </c>
      <c r="N517" s="3" t="s">
        <v>2331</v>
      </c>
      <c r="O517" s="9"/>
      <c r="P517" s="3">
        <v>36</v>
      </c>
      <c r="Q517" s="13">
        <v>0</v>
      </c>
    </row>
    <row r="518" spans="1:17" hidden="1">
      <c r="A518" s="10" t="s">
        <v>2332</v>
      </c>
      <c r="B518" s="8" t="s">
        <v>1041</v>
      </c>
      <c r="C518" s="8" t="s">
        <v>12</v>
      </c>
      <c r="D518" s="2" t="s">
        <v>31</v>
      </c>
      <c r="E518" s="8" t="s">
        <v>1411</v>
      </c>
      <c r="F518" s="8" t="s">
        <v>1375</v>
      </c>
      <c r="G518" s="2">
        <v>2.58</v>
      </c>
      <c r="H518" s="2">
        <v>12.1</v>
      </c>
      <c r="I518" s="2">
        <v>1.9400000000000001E-2</v>
      </c>
      <c r="J518" s="2">
        <v>5.7500000000000002E-2</v>
      </c>
      <c r="K518" s="2" t="s">
        <v>1395</v>
      </c>
      <c r="L518" s="2">
        <v>610</v>
      </c>
      <c r="M518" s="2" t="s">
        <v>1403</v>
      </c>
      <c r="N518" s="2" t="s">
        <v>2333</v>
      </c>
      <c r="O518" s="8" t="s">
        <v>2129</v>
      </c>
      <c r="P518" s="2">
        <v>60</v>
      </c>
      <c r="Q518" s="12">
        <v>2.2400000000000002</v>
      </c>
    </row>
    <row r="519" spans="1:17" hidden="1">
      <c r="A519" s="11" t="s">
        <v>2334</v>
      </c>
      <c r="B519" s="9" t="s">
        <v>323</v>
      </c>
      <c r="C519" s="9" t="s">
        <v>7</v>
      </c>
      <c r="D519" s="3" t="s">
        <v>1360</v>
      </c>
      <c r="E519" s="9" t="s">
        <v>1374</v>
      </c>
      <c r="F519" s="9" t="s">
        <v>1375</v>
      </c>
      <c r="G519" s="3">
        <v>27.05</v>
      </c>
      <c r="H519" s="3">
        <v>11.21</v>
      </c>
      <c r="I519" s="3">
        <v>0.246</v>
      </c>
      <c r="J519" s="3">
        <v>0.311</v>
      </c>
      <c r="K519" s="3" t="s">
        <v>1385</v>
      </c>
      <c r="L519" s="3">
        <v>787</v>
      </c>
      <c r="M519" s="3" t="s">
        <v>1426</v>
      </c>
      <c r="N519" s="3" t="s">
        <v>1902</v>
      </c>
      <c r="O519" s="9"/>
      <c r="P519" s="3">
        <v>180</v>
      </c>
      <c r="Q519" s="13">
        <v>0</v>
      </c>
    </row>
    <row r="520" spans="1:17" hidden="1">
      <c r="A520" s="10" t="s">
        <v>2335</v>
      </c>
      <c r="B520" s="8" t="s">
        <v>936</v>
      </c>
      <c r="C520" s="8" t="s">
        <v>7</v>
      </c>
      <c r="D520" s="2" t="s">
        <v>23</v>
      </c>
      <c r="E520" s="8" t="s">
        <v>1380</v>
      </c>
      <c r="F520" s="8" t="s">
        <v>1375</v>
      </c>
      <c r="G520" s="2">
        <v>38.69</v>
      </c>
      <c r="H520" s="2">
        <v>11.68</v>
      </c>
      <c r="I520" s="2">
        <v>0.21429999999999999</v>
      </c>
      <c r="J520" s="2">
        <v>0.85440000000000005</v>
      </c>
      <c r="K520" s="2" t="s">
        <v>1376</v>
      </c>
      <c r="L520" s="2">
        <v>680</v>
      </c>
      <c r="M520" s="2" t="s">
        <v>1426</v>
      </c>
      <c r="N520" s="2" t="s">
        <v>191</v>
      </c>
      <c r="O520" s="8"/>
      <c r="P520" s="2">
        <v>60</v>
      </c>
      <c r="Q520" s="12">
        <v>30.28</v>
      </c>
    </row>
    <row r="521" spans="1:17" hidden="1">
      <c r="A521" s="11" t="s">
        <v>2336</v>
      </c>
      <c r="B521" s="9" t="s">
        <v>653</v>
      </c>
      <c r="C521" s="9" t="s">
        <v>28</v>
      </c>
      <c r="D521" s="3" t="s">
        <v>1360</v>
      </c>
      <c r="E521" s="9" t="s">
        <v>1408</v>
      </c>
      <c r="F521" s="9" t="s">
        <v>1390</v>
      </c>
      <c r="G521" s="3">
        <v>26.9</v>
      </c>
      <c r="H521" s="3">
        <v>10.6</v>
      </c>
      <c r="I521" s="3">
        <v>0.1681</v>
      </c>
      <c r="J521" s="3">
        <v>0.29899999999999999</v>
      </c>
      <c r="K521" s="3" t="s">
        <v>1385</v>
      </c>
      <c r="L521" s="3">
        <v>896</v>
      </c>
      <c r="M521" s="3" t="s">
        <v>1381</v>
      </c>
      <c r="N521" s="3" t="s">
        <v>422</v>
      </c>
      <c r="O521" s="9"/>
      <c r="P521" s="3">
        <v>180</v>
      </c>
      <c r="Q521" s="13">
        <v>0</v>
      </c>
    </row>
    <row r="522" spans="1:17" hidden="1">
      <c r="A522" s="10" t="s">
        <v>2337</v>
      </c>
      <c r="B522" s="8" t="s">
        <v>103</v>
      </c>
      <c r="C522" s="8" t="s">
        <v>16</v>
      </c>
      <c r="D522" s="2" t="s">
        <v>10</v>
      </c>
      <c r="E522" s="8" t="s">
        <v>1389</v>
      </c>
      <c r="F522" s="8" t="s">
        <v>1384</v>
      </c>
      <c r="G522" s="2">
        <v>18.53</v>
      </c>
      <c r="H522" s="2">
        <v>13.79</v>
      </c>
      <c r="I522" s="2">
        <v>0.1585</v>
      </c>
      <c r="J522" s="2">
        <v>0.88780000000000003</v>
      </c>
      <c r="K522" s="2" t="s">
        <v>1385</v>
      </c>
      <c r="L522" s="2">
        <v>566</v>
      </c>
      <c r="M522" s="2" t="s">
        <v>1396</v>
      </c>
      <c r="N522" s="2" t="s">
        <v>2338</v>
      </c>
      <c r="O522" s="8" t="s">
        <v>2339</v>
      </c>
      <c r="P522" s="2">
        <v>24</v>
      </c>
      <c r="Q522" s="12">
        <v>0</v>
      </c>
    </row>
    <row r="523" spans="1:17">
      <c r="A523" s="11" t="s">
        <v>2340</v>
      </c>
      <c r="B523" s="9" t="s">
        <v>928</v>
      </c>
      <c r="C523" s="9" t="s">
        <v>12</v>
      </c>
      <c r="D523" s="3" t="s">
        <v>1360</v>
      </c>
      <c r="E523" s="9" t="s">
        <v>1411</v>
      </c>
      <c r="F523" s="9" t="s">
        <v>1390</v>
      </c>
      <c r="G523" s="3">
        <v>96.6</v>
      </c>
      <c r="H523" s="3">
        <v>14.44</v>
      </c>
      <c r="I523" s="3">
        <v>0.96250000000000002</v>
      </c>
      <c r="J523" s="3">
        <v>4.6581000000000001</v>
      </c>
      <c r="K523" s="3" t="s">
        <v>1358</v>
      </c>
      <c r="L523" s="3">
        <v>596</v>
      </c>
      <c r="M523" s="3" t="s">
        <v>1396</v>
      </c>
      <c r="N523" s="3" t="s">
        <v>923</v>
      </c>
      <c r="O523" s="9" t="s">
        <v>2341</v>
      </c>
      <c r="P523" s="3">
        <v>24</v>
      </c>
      <c r="Q523" s="13">
        <v>21.05</v>
      </c>
    </row>
    <row r="524" spans="1:17">
      <c r="A524" s="10" t="s">
        <v>2342</v>
      </c>
      <c r="B524" s="8" t="s">
        <v>350</v>
      </c>
      <c r="C524" s="8" t="s">
        <v>12</v>
      </c>
      <c r="D524" s="2" t="s">
        <v>10</v>
      </c>
      <c r="E524" s="8" t="s">
        <v>1380</v>
      </c>
      <c r="F524" s="8" t="s">
        <v>1375</v>
      </c>
      <c r="G524" s="2">
        <v>79.37</v>
      </c>
      <c r="H524" s="2">
        <v>8.0500000000000007</v>
      </c>
      <c r="I524" s="2">
        <v>0.4914</v>
      </c>
      <c r="J524" s="2">
        <v>1.2391000000000001</v>
      </c>
      <c r="K524" s="2" t="s">
        <v>1358</v>
      </c>
      <c r="L524" s="2">
        <v>754</v>
      </c>
      <c r="M524" s="2" t="s">
        <v>1386</v>
      </c>
      <c r="N524" s="2" t="s">
        <v>2343</v>
      </c>
      <c r="O524" s="8"/>
      <c r="P524" s="2">
        <v>84</v>
      </c>
      <c r="Q524" s="12">
        <v>63.09</v>
      </c>
    </row>
    <row r="525" spans="1:17" hidden="1">
      <c r="A525" s="11" t="s">
        <v>2344</v>
      </c>
      <c r="B525" s="9" t="s">
        <v>1033</v>
      </c>
      <c r="C525" s="9" t="s">
        <v>16</v>
      </c>
      <c r="D525" s="3" t="s">
        <v>44</v>
      </c>
      <c r="E525" s="9" t="s">
        <v>1408</v>
      </c>
      <c r="F525" s="9" t="s">
        <v>1390</v>
      </c>
      <c r="G525" s="3">
        <v>67.94</v>
      </c>
      <c r="H525" s="3">
        <v>8.17</v>
      </c>
      <c r="I525" s="3">
        <v>0.5282</v>
      </c>
      <c r="J525" s="3">
        <v>5.9153000000000002</v>
      </c>
      <c r="K525" s="3" t="s">
        <v>1385</v>
      </c>
      <c r="L525" s="3">
        <v>552</v>
      </c>
      <c r="M525" s="3" t="s">
        <v>1386</v>
      </c>
      <c r="N525" s="3" t="s">
        <v>2345</v>
      </c>
      <c r="O525" s="9"/>
      <c r="P525" s="3">
        <v>12</v>
      </c>
      <c r="Q525" s="13">
        <v>0</v>
      </c>
    </row>
    <row r="526" spans="1:17">
      <c r="A526" s="10" t="s">
        <v>2346</v>
      </c>
      <c r="B526" s="8" t="s">
        <v>873</v>
      </c>
      <c r="C526" s="8" t="s">
        <v>20</v>
      </c>
      <c r="D526" s="2" t="s">
        <v>10</v>
      </c>
      <c r="E526" s="8" t="s">
        <v>1374</v>
      </c>
      <c r="F526" s="8" t="s">
        <v>1384</v>
      </c>
      <c r="G526" s="2">
        <v>19.63</v>
      </c>
      <c r="H526" s="2">
        <v>15.82</v>
      </c>
      <c r="I526" s="2">
        <v>0.16520000000000001</v>
      </c>
      <c r="J526" s="2">
        <v>0.3266</v>
      </c>
      <c r="K526" s="2" t="s">
        <v>1358</v>
      </c>
      <c r="L526" s="2">
        <v>836</v>
      </c>
      <c r="M526" s="2" t="s">
        <v>1426</v>
      </c>
      <c r="N526" s="2" t="s">
        <v>2347</v>
      </c>
      <c r="O526" s="8"/>
      <c r="P526" s="2">
        <v>120</v>
      </c>
      <c r="Q526" s="12">
        <v>10.42</v>
      </c>
    </row>
    <row r="527" spans="1:17" hidden="1">
      <c r="A527" s="11" t="s">
        <v>2348</v>
      </c>
      <c r="B527" s="9" t="s">
        <v>1177</v>
      </c>
      <c r="C527" s="9" t="s">
        <v>28</v>
      </c>
      <c r="D527" s="3" t="s">
        <v>1360</v>
      </c>
      <c r="E527" s="9" t="s">
        <v>1411</v>
      </c>
      <c r="F527" s="9" t="s">
        <v>1384</v>
      </c>
      <c r="G527" s="3">
        <v>65.83</v>
      </c>
      <c r="H527" s="3">
        <v>10.27</v>
      </c>
      <c r="I527" s="3">
        <v>1.0740000000000001</v>
      </c>
      <c r="J527" s="3">
        <v>3.0459000000000001</v>
      </c>
      <c r="K527" s="3" t="s">
        <v>1385</v>
      </c>
      <c r="L527" s="3">
        <v>885</v>
      </c>
      <c r="M527" s="3" t="s">
        <v>1396</v>
      </c>
      <c r="N527" s="3" t="s">
        <v>1460</v>
      </c>
      <c r="O527" s="9" t="s">
        <v>396</v>
      </c>
      <c r="P527" s="3">
        <v>24</v>
      </c>
      <c r="Q527" s="13">
        <v>0</v>
      </c>
    </row>
    <row r="528" spans="1:17">
      <c r="A528" s="10" t="s">
        <v>2349</v>
      </c>
      <c r="B528" s="8" t="s">
        <v>1089</v>
      </c>
      <c r="C528" s="8" t="s">
        <v>32</v>
      </c>
      <c r="D528" s="2" t="s">
        <v>10</v>
      </c>
      <c r="E528" s="8" t="s">
        <v>1374</v>
      </c>
      <c r="F528" s="8" t="s">
        <v>1390</v>
      </c>
      <c r="G528" s="2">
        <v>45.15</v>
      </c>
      <c r="H528" s="2">
        <v>14.92</v>
      </c>
      <c r="I528" s="2">
        <v>0.44140000000000001</v>
      </c>
      <c r="J528" s="2">
        <v>0.86919999999999997</v>
      </c>
      <c r="K528" s="2" t="s">
        <v>1358</v>
      </c>
      <c r="L528" s="2">
        <v>897</v>
      </c>
      <c r="M528" s="2" t="s">
        <v>1396</v>
      </c>
      <c r="N528" s="2" t="s">
        <v>2350</v>
      </c>
      <c r="O528" s="8" t="s">
        <v>819</v>
      </c>
      <c r="P528" s="2">
        <v>84</v>
      </c>
      <c r="Q528" s="12">
        <v>36.74</v>
      </c>
    </row>
    <row r="529" spans="1:17" hidden="1">
      <c r="A529" s="11" t="s">
        <v>2351</v>
      </c>
      <c r="B529" s="9" t="s">
        <v>747</v>
      </c>
      <c r="C529" s="9" t="s">
        <v>28</v>
      </c>
      <c r="D529" s="3" t="s">
        <v>44</v>
      </c>
      <c r="E529" s="9" t="s">
        <v>1408</v>
      </c>
      <c r="F529" s="9" t="s">
        <v>1375</v>
      </c>
      <c r="G529" s="3">
        <v>32.03</v>
      </c>
      <c r="H529" s="3">
        <v>9.59</v>
      </c>
      <c r="I529" s="3">
        <v>0.44230000000000003</v>
      </c>
      <c r="J529" s="3">
        <v>2.8098000000000001</v>
      </c>
      <c r="K529" s="3" t="s">
        <v>1412</v>
      </c>
      <c r="L529" s="3">
        <v>759</v>
      </c>
      <c r="M529" s="3" t="s">
        <v>1377</v>
      </c>
      <c r="N529" s="3" t="s">
        <v>2352</v>
      </c>
      <c r="O529" s="9" t="s">
        <v>2353</v>
      </c>
      <c r="P529" s="3">
        <v>12</v>
      </c>
      <c r="Q529" s="13">
        <v>28.34</v>
      </c>
    </row>
    <row r="530" spans="1:17" hidden="1">
      <c r="A530" s="10" t="s">
        <v>2354</v>
      </c>
      <c r="B530" s="8" t="s">
        <v>727</v>
      </c>
      <c r="C530" s="8" t="s">
        <v>35</v>
      </c>
      <c r="D530" s="2" t="s">
        <v>44</v>
      </c>
      <c r="E530" s="8" t="s">
        <v>1389</v>
      </c>
      <c r="F530" s="8" t="s">
        <v>1384</v>
      </c>
      <c r="G530" s="2"/>
      <c r="H530" s="2">
        <v>17.95</v>
      </c>
      <c r="I530" s="2">
        <v>1.3403</v>
      </c>
      <c r="J530" s="2">
        <v>1.5542</v>
      </c>
      <c r="K530" s="2" t="s">
        <v>1376</v>
      </c>
      <c r="L530" s="2">
        <v>580</v>
      </c>
      <c r="M530" s="2" t="s">
        <v>1381</v>
      </c>
      <c r="N530" s="2" t="s">
        <v>1382</v>
      </c>
      <c r="O530" s="8"/>
      <c r="P530" s="2">
        <v>84</v>
      </c>
      <c r="Q530" s="12">
        <v>32.549999999999997</v>
      </c>
    </row>
    <row r="531" spans="1:17" hidden="1">
      <c r="A531" s="11" t="s">
        <v>2355</v>
      </c>
      <c r="B531" s="9" t="s">
        <v>981</v>
      </c>
      <c r="C531" s="9" t="s">
        <v>16</v>
      </c>
      <c r="D531" s="3" t="s">
        <v>1360</v>
      </c>
      <c r="E531" s="9" t="s">
        <v>1411</v>
      </c>
      <c r="F531" s="9" t="s">
        <v>1384</v>
      </c>
      <c r="G531" s="3">
        <v>22.48</v>
      </c>
      <c r="H531" s="3"/>
      <c r="I531" s="3">
        <v>0.2717</v>
      </c>
      <c r="J531" s="3"/>
      <c r="K531" s="3" t="s">
        <v>1412</v>
      </c>
      <c r="L531" s="3">
        <v>651</v>
      </c>
      <c r="M531" s="3" t="s">
        <v>1396</v>
      </c>
      <c r="N531" s="3" t="s">
        <v>2356</v>
      </c>
      <c r="O531" s="9" t="s">
        <v>1482</v>
      </c>
      <c r="P531" s="3">
        <v>60</v>
      </c>
      <c r="Q531" s="13">
        <v>5.27</v>
      </c>
    </row>
    <row r="532" spans="1:17" hidden="1">
      <c r="A532" s="10" t="s">
        <v>2357</v>
      </c>
      <c r="B532" s="8" t="s">
        <v>480</v>
      </c>
      <c r="C532" s="8" t="s">
        <v>20</v>
      </c>
      <c r="D532" s="2" t="s">
        <v>1360</v>
      </c>
      <c r="E532" s="8" t="s">
        <v>1400</v>
      </c>
      <c r="F532" s="8" t="s">
        <v>1390</v>
      </c>
      <c r="G532" s="2">
        <v>72.650000000000006</v>
      </c>
      <c r="H532" s="2">
        <v>17.920000000000002</v>
      </c>
      <c r="I532" s="2">
        <v>0.53739999999999999</v>
      </c>
      <c r="J532" s="2">
        <v>6.6577999999999999</v>
      </c>
      <c r="K532" s="2" t="s">
        <v>1412</v>
      </c>
      <c r="L532" s="2">
        <v>878</v>
      </c>
      <c r="M532" s="2" t="s">
        <v>1396</v>
      </c>
      <c r="N532" s="2" t="s">
        <v>2358</v>
      </c>
      <c r="O532" s="8" t="s">
        <v>2359</v>
      </c>
      <c r="P532" s="2">
        <v>12</v>
      </c>
      <c r="Q532" s="12">
        <v>50.86</v>
      </c>
    </row>
    <row r="533" spans="1:17">
      <c r="A533" s="11" t="s">
        <v>2360</v>
      </c>
      <c r="B533" s="9" t="s">
        <v>801</v>
      </c>
      <c r="C533" s="9" t="s">
        <v>35</v>
      </c>
      <c r="D533" s="3" t="s">
        <v>1360</v>
      </c>
      <c r="E533" s="9" t="s">
        <v>1400</v>
      </c>
      <c r="F533" s="9" t="s">
        <v>1375</v>
      </c>
      <c r="G533" s="3">
        <v>2.2799999999999998</v>
      </c>
      <c r="H533" s="3">
        <v>9.24</v>
      </c>
      <c r="I533" s="3">
        <v>3.3000000000000002E-2</v>
      </c>
      <c r="J533" s="3">
        <v>2.92E-2</v>
      </c>
      <c r="K533" s="3" t="s">
        <v>1358</v>
      </c>
      <c r="L533" s="3">
        <v>890</v>
      </c>
      <c r="M533" s="3" t="s">
        <v>1396</v>
      </c>
      <c r="N533" s="3" t="s">
        <v>2280</v>
      </c>
      <c r="O533" s="9" t="s">
        <v>2361</v>
      </c>
      <c r="P533" s="3">
        <v>120</v>
      </c>
      <c r="Q533" s="13">
        <v>0.77</v>
      </c>
    </row>
    <row r="534" spans="1:17" hidden="1">
      <c r="A534" s="10" t="s">
        <v>2362</v>
      </c>
      <c r="B534" s="8" t="s">
        <v>1222</v>
      </c>
      <c r="C534" s="8" t="s">
        <v>16</v>
      </c>
      <c r="D534" s="2" t="s">
        <v>31</v>
      </c>
      <c r="E534" s="8" t="s">
        <v>1411</v>
      </c>
      <c r="F534" s="8" t="s">
        <v>1375</v>
      </c>
      <c r="G534" s="2">
        <v>7.25</v>
      </c>
      <c r="H534" s="2">
        <v>12.09</v>
      </c>
      <c r="I534" s="2">
        <v>5.8999999999999997E-2</v>
      </c>
      <c r="J534" s="2">
        <v>0.1283</v>
      </c>
      <c r="K534" s="2" t="s">
        <v>1395</v>
      </c>
      <c r="L534" s="2">
        <v>874</v>
      </c>
      <c r="M534" s="2" t="s">
        <v>1426</v>
      </c>
      <c r="N534" s="2" t="s">
        <v>1964</v>
      </c>
      <c r="O534" s="8"/>
      <c r="P534" s="2">
        <v>84</v>
      </c>
      <c r="Q534" s="12">
        <v>5.57</v>
      </c>
    </row>
    <row r="535" spans="1:17" hidden="1">
      <c r="A535" s="11" t="s">
        <v>2363</v>
      </c>
      <c r="B535" s="9" t="s">
        <v>553</v>
      </c>
      <c r="C535" s="9" t="s">
        <v>20</v>
      </c>
      <c r="D535" s="3" t="s">
        <v>1360</v>
      </c>
      <c r="E535" s="9" t="s">
        <v>1408</v>
      </c>
      <c r="F535" s="9" t="s">
        <v>1390</v>
      </c>
      <c r="G535" s="3">
        <v>57.66</v>
      </c>
      <c r="H535" s="3">
        <v>15.29</v>
      </c>
      <c r="I535" s="3">
        <v>0.81540000000000001</v>
      </c>
      <c r="J535" s="3">
        <v>1.6132</v>
      </c>
      <c r="K535" s="3" t="s">
        <v>1376</v>
      </c>
      <c r="L535" s="3">
        <v>860</v>
      </c>
      <c r="M535" s="3" t="s">
        <v>1403</v>
      </c>
      <c r="N535" s="3" t="s">
        <v>1501</v>
      </c>
      <c r="O535" s="9" t="s">
        <v>2364</v>
      </c>
      <c r="P535" s="3">
        <v>48</v>
      </c>
      <c r="Q535" s="13">
        <v>6.72</v>
      </c>
    </row>
    <row r="536" spans="1:17" hidden="1">
      <c r="A536" s="10" t="s">
        <v>2365</v>
      </c>
      <c r="B536" s="8" t="s">
        <v>1085</v>
      </c>
      <c r="C536" s="8" t="s">
        <v>16</v>
      </c>
      <c r="D536" s="2" t="s">
        <v>23</v>
      </c>
      <c r="E536" s="8" t="s">
        <v>1408</v>
      </c>
      <c r="F536" s="8" t="s">
        <v>1384</v>
      </c>
      <c r="G536" s="2">
        <v>53.39</v>
      </c>
      <c r="H536" s="2">
        <v>17.399999999999999</v>
      </c>
      <c r="I536" s="2">
        <v>1.0255000000000001</v>
      </c>
      <c r="J536" s="2">
        <v>1.3384</v>
      </c>
      <c r="K536" s="2" t="s">
        <v>1385</v>
      </c>
      <c r="L536" s="2">
        <v>624</v>
      </c>
      <c r="M536" s="2" t="s">
        <v>1377</v>
      </c>
      <c r="N536" s="2" t="s">
        <v>1809</v>
      </c>
      <c r="O536" s="8" t="s">
        <v>2366</v>
      </c>
      <c r="P536" s="2">
        <v>60</v>
      </c>
      <c r="Q536" s="12">
        <v>0</v>
      </c>
    </row>
    <row r="537" spans="1:17">
      <c r="A537" s="11" t="s">
        <v>2367</v>
      </c>
      <c r="B537" s="9" t="s">
        <v>1041</v>
      </c>
      <c r="C537" s="9" t="s">
        <v>16</v>
      </c>
      <c r="D537" s="3" t="s">
        <v>31</v>
      </c>
      <c r="E537" s="9" t="s">
        <v>1380</v>
      </c>
      <c r="F537" s="9" t="s">
        <v>1375</v>
      </c>
      <c r="G537" s="3">
        <v>25.41</v>
      </c>
      <c r="H537" s="3">
        <v>11.1</v>
      </c>
      <c r="I537" s="3">
        <v>0.44140000000000001</v>
      </c>
      <c r="J537" s="3">
        <v>0.29039999999999999</v>
      </c>
      <c r="K537" s="3" t="s">
        <v>1358</v>
      </c>
      <c r="L537" s="3">
        <v>610</v>
      </c>
      <c r="M537" s="3" t="s">
        <v>1386</v>
      </c>
      <c r="N537" s="3" t="s">
        <v>2136</v>
      </c>
      <c r="O537" s="9"/>
      <c r="P537" s="3">
        <v>180</v>
      </c>
      <c r="Q537" s="13">
        <v>23.2</v>
      </c>
    </row>
    <row r="538" spans="1:17">
      <c r="A538" s="10" t="s">
        <v>2368</v>
      </c>
      <c r="B538" s="8" t="s">
        <v>1244</v>
      </c>
      <c r="C538" s="8" t="s">
        <v>38</v>
      </c>
      <c r="D538" s="2" t="s">
        <v>1360</v>
      </c>
      <c r="E538" s="8" t="s">
        <v>1374</v>
      </c>
      <c r="F538" s="8" t="s">
        <v>1384</v>
      </c>
      <c r="G538" s="2">
        <v>95.81</v>
      </c>
      <c r="H538" s="2">
        <v>8.82</v>
      </c>
      <c r="I538" s="2">
        <v>1.5330999999999999</v>
      </c>
      <c r="J538" s="2">
        <v>2.3761000000000001</v>
      </c>
      <c r="K538" s="2" t="s">
        <v>1358</v>
      </c>
      <c r="L538" s="2">
        <v>808</v>
      </c>
      <c r="M538" s="2" t="s">
        <v>1426</v>
      </c>
      <c r="N538" s="2" t="s">
        <v>2369</v>
      </c>
      <c r="O538" s="8"/>
      <c r="P538" s="2">
        <v>48</v>
      </c>
      <c r="Q538" s="12">
        <v>73.98</v>
      </c>
    </row>
    <row r="539" spans="1:17" hidden="1">
      <c r="A539" s="11" t="s">
        <v>2370</v>
      </c>
      <c r="B539" s="9" t="s">
        <v>80</v>
      </c>
      <c r="C539" s="9" t="s">
        <v>24</v>
      </c>
      <c r="D539" s="3" t="s">
        <v>31</v>
      </c>
      <c r="E539" s="9" t="s">
        <v>1389</v>
      </c>
      <c r="F539" s="9" t="s">
        <v>1384</v>
      </c>
      <c r="G539" s="3">
        <v>30.31</v>
      </c>
      <c r="H539" s="3">
        <v>14.58</v>
      </c>
      <c r="I539" s="3">
        <v>0.34320000000000001</v>
      </c>
      <c r="J539" s="3">
        <v>0.57779999999999998</v>
      </c>
      <c r="K539" s="3" t="s">
        <v>1376</v>
      </c>
      <c r="L539" s="3">
        <v>747</v>
      </c>
      <c r="M539" s="3" t="s">
        <v>1386</v>
      </c>
      <c r="N539" s="3" t="s">
        <v>2371</v>
      </c>
      <c r="O539" s="9"/>
      <c r="P539" s="3">
        <v>84</v>
      </c>
      <c r="Q539" s="13">
        <v>19.16</v>
      </c>
    </row>
    <row r="540" spans="1:17" hidden="1">
      <c r="A540" s="10" t="s">
        <v>2372</v>
      </c>
      <c r="B540" s="8" t="s">
        <v>1094</v>
      </c>
      <c r="C540" s="8" t="s">
        <v>28</v>
      </c>
      <c r="D540" s="2" t="s">
        <v>10</v>
      </c>
      <c r="E540" s="8" t="s">
        <v>1408</v>
      </c>
      <c r="F540" s="8" t="s">
        <v>1375</v>
      </c>
      <c r="G540" s="2">
        <v>28.32</v>
      </c>
      <c r="H540" s="2">
        <v>12.49</v>
      </c>
      <c r="I540" s="2">
        <v>0.21079999999999999</v>
      </c>
      <c r="J540" s="2">
        <v>0.94730000000000003</v>
      </c>
      <c r="K540" s="2" t="s">
        <v>1412</v>
      </c>
      <c r="L540" s="2">
        <v>637</v>
      </c>
      <c r="M540" s="2" t="s">
        <v>1396</v>
      </c>
      <c r="N540" s="2" t="s">
        <v>869</v>
      </c>
      <c r="O540" s="8" t="s">
        <v>2373</v>
      </c>
      <c r="P540" s="2">
        <v>36</v>
      </c>
      <c r="Q540" s="12">
        <v>23.72</v>
      </c>
    </row>
    <row r="541" spans="1:17" hidden="1">
      <c r="A541" s="11" t="s">
        <v>2374</v>
      </c>
      <c r="B541" s="9" t="s">
        <v>533</v>
      </c>
      <c r="C541" s="9" t="s">
        <v>32</v>
      </c>
      <c r="D541" s="3" t="s">
        <v>23</v>
      </c>
      <c r="E541" s="9" t="s">
        <v>1380</v>
      </c>
      <c r="F541" s="9" t="s">
        <v>1390</v>
      </c>
      <c r="G541" s="3">
        <v>43.99</v>
      </c>
      <c r="H541" s="3">
        <v>9.4600000000000009</v>
      </c>
      <c r="I541" s="3">
        <v>0.62450000000000006</v>
      </c>
      <c r="J541" s="3">
        <v>3.8563999999999998</v>
      </c>
      <c r="K541" s="3" t="s">
        <v>1412</v>
      </c>
      <c r="L541" s="3">
        <v>601</v>
      </c>
      <c r="M541" s="3" t="s">
        <v>1426</v>
      </c>
      <c r="N541" s="3" t="s">
        <v>2375</v>
      </c>
      <c r="O541" s="9"/>
      <c r="P541" s="3">
        <v>12</v>
      </c>
      <c r="Q541" s="13">
        <v>37.43</v>
      </c>
    </row>
    <row r="542" spans="1:17" hidden="1">
      <c r="A542" s="10" t="s">
        <v>2376</v>
      </c>
      <c r="B542" s="8" t="s">
        <v>271</v>
      </c>
      <c r="C542" s="8" t="s">
        <v>35</v>
      </c>
      <c r="D542" s="2" t="s">
        <v>10</v>
      </c>
      <c r="E542" s="8" t="s">
        <v>1380</v>
      </c>
      <c r="F542" s="8" t="s">
        <v>1384</v>
      </c>
      <c r="G542" s="2">
        <v>16.010000000000002</v>
      </c>
      <c r="H542" s="2">
        <v>17.84</v>
      </c>
      <c r="I542" s="2">
        <v>0.13650000000000001</v>
      </c>
      <c r="J542" s="2">
        <v>0.33500000000000002</v>
      </c>
      <c r="K542" s="2" t="s">
        <v>1412</v>
      </c>
      <c r="L542" s="2">
        <v>617</v>
      </c>
      <c r="M542" s="2" t="s">
        <v>1426</v>
      </c>
      <c r="N542" s="2" t="s">
        <v>319</v>
      </c>
      <c r="O542" s="8"/>
      <c r="P542" s="2">
        <v>84</v>
      </c>
      <c r="Q542" s="12">
        <v>7.22</v>
      </c>
    </row>
    <row r="543" spans="1:17" hidden="1">
      <c r="A543" s="11" t="s">
        <v>2377</v>
      </c>
      <c r="B543" s="9" t="s">
        <v>835</v>
      </c>
      <c r="C543" s="9" t="s">
        <v>7</v>
      </c>
      <c r="D543" s="3" t="s">
        <v>23</v>
      </c>
      <c r="E543" s="9" t="s">
        <v>1400</v>
      </c>
      <c r="F543" s="9" t="s">
        <v>1390</v>
      </c>
      <c r="G543" s="3">
        <v>79.180000000000007</v>
      </c>
      <c r="H543" s="3">
        <v>13.53</v>
      </c>
      <c r="I543" s="3">
        <v>0.50219999999999998</v>
      </c>
      <c r="J543" s="3">
        <v>2.1450999999999998</v>
      </c>
      <c r="K543" s="3" t="s">
        <v>1376</v>
      </c>
      <c r="L543" s="3">
        <v>556</v>
      </c>
      <c r="M543" s="3" t="s">
        <v>1386</v>
      </c>
      <c r="N543" s="3" t="s">
        <v>1487</v>
      </c>
      <c r="O543" s="9"/>
      <c r="P543" s="3">
        <v>48</v>
      </c>
      <c r="Q543" s="13">
        <v>59.25</v>
      </c>
    </row>
    <row r="544" spans="1:17" hidden="1">
      <c r="A544" s="10" t="s">
        <v>2378</v>
      </c>
      <c r="B544" s="8" t="s">
        <v>159</v>
      </c>
      <c r="C544" s="8" t="s">
        <v>38</v>
      </c>
      <c r="D544" s="2" t="s">
        <v>10</v>
      </c>
      <c r="E544" s="8" t="s">
        <v>1380</v>
      </c>
      <c r="F544" s="8" t="s">
        <v>1390</v>
      </c>
      <c r="G544" s="2">
        <v>84.45</v>
      </c>
      <c r="H544" s="2">
        <v>7.97</v>
      </c>
      <c r="I544" s="2">
        <v>0.69969999999999999</v>
      </c>
      <c r="J544" s="2">
        <v>2.0605000000000002</v>
      </c>
      <c r="K544" s="2" t="s">
        <v>1395</v>
      </c>
      <c r="L544" s="2">
        <v>564</v>
      </c>
      <c r="M544" s="2" t="s">
        <v>1386</v>
      </c>
      <c r="N544" s="2" t="s">
        <v>1482</v>
      </c>
      <c r="O544" s="8"/>
      <c r="P544" s="2">
        <v>48</v>
      </c>
      <c r="Q544" s="12">
        <v>31.38</v>
      </c>
    </row>
    <row r="545" spans="1:17">
      <c r="A545" s="11" t="s">
        <v>2379</v>
      </c>
      <c r="B545" s="9" t="s">
        <v>638</v>
      </c>
      <c r="C545" s="9" t="s">
        <v>7</v>
      </c>
      <c r="D545" s="3" t="s">
        <v>23</v>
      </c>
      <c r="E545" s="9" t="s">
        <v>1408</v>
      </c>
      <c r="F545" s="9" t="s">
        <v>1375</v>
      </c>
      <c r="G545" s="3"/>
      <c r="H545" s="3">
        <v>12.06</v>
      </c>
      <c r="I545" s="3">
        <v>0.02</v>
      </c>
      <c r="J545" s="3">
        <v>8.7800000000000003E-2</v>
      </c>
      <c r="K545" s="3" t="s">
        <v>1358</v>
      </c>
      <c r="L545" s="3">
        <v>604</v>
      </c>
      <c r="M545" s="3" t="s">
        <v>1396</v>
      </c>
      <c r="N545" s="3" t="s">
        <v>302</v>
      </c>
      <c r="O545" s="9" t="s">
        <v>270</v>
      </c>
      <c r="P545" s="3">
        <v>48</v>
      </c>
      <c r="Q545" s="13">
        <v>1.98</v>
      </c>
    </row>
    <row r="546" spans="1:17" hidden="1">
      <c r="A546" s="10" t="s">
        <v>2380</v>
      </c>
      <c r="B546" s="8" t="s">
        <v>881</v>
      </c>
      <c r="C546" s="8" t="s">
        <v>28</v>
      </c>
      <c r="D546" s="2" t="s">
        <v>23</v>
      </c>
      <c r="E546" s="8" t="s">
        <v>1389</v>
      </c>
      <c r="F546" s="8" t="s">
        <v>1375</v>
      </c>
      <c r="G546" s="2">
        <v>22.07</v>
      </c>
      <c r="H546" s="2">
        <v>17.57</v>
      </c>
      <c r="I546" s="2">
        <v>0.35670000000000002</v>
      </c>
      <c r="J546" s="2">
        <v>0.55530000000000002</v>
      </c>
      <c r="K546" s="2" t="s">
        <v>1412</v>
      </c>
      <c r="L546" s="2">
        <v>623</v>
      </c>
      <c r="M546" s="2" t="s">
        <v>1403</v>
      </c>
      <c r="N546" s="2" t="s">
        <v>2381</v>
      </c>
      <c r="O546" s="8" t="s">
        <v>1811</v>
      </c>
      <c r="P546" s="2">
        <v>60</v>
      </c>
      <c r="Q546" s="12">
        <v>9.49</v>
      </c>
    </row>
    <row r="547" spans="1:17" hidden="1">
      <c r="A547" s="11" t="s">
        <v>2382</v>
      </c>
      <c r="B547" s="9" t="s">
        <v>450</v>
      </c>
      <c r="C547" s="9" t="s">
        <v>28</v>
      </c>
      <c r="D547" s="3" t="s">
        <v>1360</v>
      </c>
      <c r="E547" s="9" t="s">
        <v>1408</v>
      </c>
      <c r="F547" s="9" t="s">
        <v>1375</v>
      </c>
      <c r="G547" s="3">
        <v>39.869999999999997</v>
      </c>
      <c r="H547" s="3">
        <v>12.47</v>
      </c>
      <c r="I547" s="3">
        <v>0.46579999999999999</v>
      </c>
      <c r="J547" s="3">
        <v>0.4521</v>
      </c>
      <c r="K547" s="3" t="s">
        <v>1376</v>
      </c>
      <c r="L547" s="3">
        <v>642</v>
      </c>
      <c r="M547" s="3" t="s">
        <v>1386</v>
      </c>
      <c r="N547" s="3" t="s">
        <v>831</v>
      </c>
      <c r="O547" s="9"/>
      <c r="P547" s="3">
        <v>240</v>
      </c>
      <c r="Q547" s="13">
        <v>7.81</v>
      </c>
    </row>
    <row r="548" spans="1:17" hidden="1">
      <c r="A548" s="10" t="s">
        <v>2383</v>
      </c>
      <c r="B548" s="8" t="s">
        <v>1305</v>
      </c>
      <c r="C548" s="8" t="s">
        <v>20</v>
      </c>
      <c r="D548" s="2" t="s">
        <v>1360</v>
      </c>
      <c r="E548" s="8" t="s">
        <v>1411</v>
      </c>
      <c r="F548" s="8" t="s">
        <v>1390</v>
      </c>
      <c r="G548" s="2">
        <v>74.98</v>
      </c>
      <c r="H548" s="2">
        <v>14.92</v>
      </c>
      <c r="I548" s="2">
        <v>1.3721000000000001</v>
      </c>
      <c r="J548" s="2">
        <v>1.7806</v>
      </c>
      <c r="K548" s="2" t="s">
        <v>1412</v>
      </c>
      <c r="L548" s="2">
        <v>878</v>
      </c>
      <c r="M548" s="2" t="s">
        <v>1377</v>
      </c>
      <c r="N548" s="2" t="s">
        <v>681</v>
      </c>
      <c r="O548" s="8" t="s">
        <v>449</v>
      </c>
      <c r="P548" s="2">
        <v>60</v>
      </c>
      <c r="Q548" s="12">
        <v>47.4</v>
      </c>
    </row>
    <row r="549" spans="1:17" hidden="1">
      <c r="A549" s="11" t="s">
        <v>2384</v>
      </c>
      <c r="B549" s="9" t="s">
        <v>445</v>
      </c>
      <c r="C549" s="9" t="s">
        <v>20</v>
      </c>
      <c r="D549" s="3" t="s">
        <v>23</v>
      </c>
      <c r="E549" s="9" t="s">
        <v>1380</v>
      </c>
      <c r="F549" s="9" t="s">
        <v>1375</v>
      </c>
      <c r="G549" s="3">
        <v>2.2200000000000002</v>
      </c>
      <c r="H549" s="3">
        <v>16.96</v>
      </c>
      <c r="I549" s="3">
        <v>1.7999999999999999E-2</v>
      </c>
      <c r="J549" s="3">
        <v>3.85E-2</v>
      </c>
      <c r="K549" s="3" t="s">
        <v>1412</v>
      </c>
      <c r="L549" s="3">
        <v>679</v>
      </c>
      <c r="M549" s="3" t="s">
        <v>1377</v>
      </c>
      <c r="N549" s="3" t="s">
        <v>1703</v>
      </c>
      <c r="O549" s="9" t="s">
        <v>2366</v>
      </c>
      <c r="P549" s="3">
        <v>120</v>
      </c>
      <c r="Q549" s="13">
        <v>1.64</v>
      </c>
    </row>
    <row r="550" spans="1:17" hidden="1">
      <c r="A550" s="10" t="s">
        <v>2385</v>
      </c>
      <c r="B550" s="8" t="s">
        <v>903</v>
      </c>
      <c r="C550" s="8" t="s">
        <v>24</v>
      </c>
      <c r="D550" s="2" t="s">
        <v>1360</v>
      </c>
      <c r="E550" s="8" t="s">
        <v>1380</v>
      </c>
      <c r="F550" s="8" t="s">
        <v>1390</v>
      </c>
      <c r="G550" s="2">
        <v>11.62</v>
      </c>
      <c r="H550" s="2"/>
      <c r="I550" s="2">
        <v>6.3500000000000001E-2</v>
      </c>
      <c r="J550" s="2"/>
      <c r="K550" s="2" t="s">
        <v>1385</v>
      </c>
      <c r="L550" s="2">
        <v>866</v>
      </c>
      <c r="M550" s="2" t="s">
        <v>1426</v>
      </c>
      <c r="N550" s="2" t="s">
        <v>1095</v>
      </c>
      <c r="O550" s="8"/>
      <c r="P550" s="2">
        <v>12</v>
      </c>
      <c r="Q550" s="12">
        <v>0</v>
      </c>
    </row>
    <row r="551" spans="1:17" hidden="1">
      <c r="A551" s="11" t="s">
        <v>2386</v>
      </c>
      <c r="B551" s="9" t="s">
        <v>863</v>
      </c>
      <c r="C551" s="9" t="s">
        <v>16</v>
      </c>
      <c r="D551" s="3" t="s">
        <v>10</v>
      </c>
      <c r="E551" s="9" t="s">
        <v>1380</v>
      </c>
      <c r="F551" s="9" t="s">
        <v>1375</v>
      </c>
      <c r="G551" s="3">
        <v>22.32</v>
      </c>
      <c r="H551" s="3">
        <v>12.15</v>
      </c>
      <c r="I551" s="3">
        <v>0.40500000000000003</v>
      </c>
      <c r="J551" s="3">
        <v>1.0522</v>
      </c>
      <c r="K551" s="3" t="s">
        <v>1412</v>
      </c>
      <c r="L551" s="3">
        <v>741</v>
      </c>
      <c r="M551" s="3" t="s">
        <v>1377</v>
      </c>
      <c r="N551" s="3" t="s">
        <v>2387</v>
      </c>
      <c r="O551" s="9" t="s">
        <v>2388</v>
      </c>
      <c r="P551" s="3">
        <v>24</v>
      </c>
      <c r="Q551" s="13">
        <v>16.850000000000001</v>
      </c>
    </row>
    <row r="552" spans="1:17" hidden="1">
      <c r="A552" s="10" t="s">
        <v>2389</v>
      </c>
      <c r="B552" s="8" t="s">
        <v>458</v>
      </c>
      <c r="C552" s="8" t="s">
        <v>35</v>
      </c>
      <c r="D552" s="2" t="s">
        <v>1360</v>
      </c>
      <c r="E552" s="8" t="s">
        <v>1380</v>
      </c>
      <c r="F552" s="8" t="s">
        <v>1390</v>
      </c>
      <c r="G552" s="2">
        <v>74.680000000000007</v>
      </c>
      <c r="H552" s="2">
        <v>7.83</v>
      </c>
      <c r="I552" s="2">
        <v>1.4164000000000001</v>
      </c>
      <c r="J552" s="2">
        <v>0.70640000000000003</v>
      </c>
      <c r="K552" s="2" t="s">
        <v>1395</v>
      </c>
      <c r="L552" s="2">
        <v>897</v>
      </c>
      <c r="M552" s="2" t="s">
        <v>1396</v>
      </c>
      <c r="N552" s="2" t="s">
        <v>1107</v>
      </c>
      <c r="O552" s="8" t="s">
        <v>2390</v>
      </c>
      <c r="P552" s="2">
        <v>180</v>
      </c>
      <c r="Q552" s="12">
        <v>53.48</v>
      </c>
    </row>
    <row r="553" spans="1:17" hidden="1">
      <c r="A553" s="11" t="s">
        <v>2391</v>
      </c>
      <c r="B553" s="9" t="s">
        <v>1018</v>
      </c>
      <c r="C553" s="9" t="s">
        <v>38</v>
      </c>
      <c r="D553" s="3" t="s">
        <v>31</v>
      </c>
      <c r="E553" s="9" t="s">
        <v>1408</v>
      </c>
      <c r="F553" s="9" t="s">
        <v>1384</v>
      </c>
      <c r="G553" s="3">
        <v>70.58</v>
      </c>
      <c r="H553" s="3">
        <v>15.55</v>
      </c>
      <c r="I553" s="3">
        <v>0.51519999999999999</v>
      </c>
      <c r="J553" s="3">
        <v>3.4407000000000001</v>
      </c>
      <c r="K553" s="3" t="s">
        <v>1376</v>
      </c>
      <c r="L553" s="3">
        <v>578</v>
      </c>
      <c r="M553" s="3" t="s">
        <v>1381</v>
      </c>
      <c r="N553" s="3" t="s">
        <v>1536</v>
      </c>
      <c r="O553" s="9"/>
      <c r="P553" s="3">
        <v>24</v>
      </c>
      <c r="Q553" s="13">
        <v>8.85</v>
      </c>
    </row>
    <row r="554" spans="1:17" hidden="1">
      <c r="A554" s="10" t="s">
        <v>2392</v>
      </c>
      <c r="B554" s="8" t="s">
        <v>661</v>
      </c>
      <c r="C554" s="8" t="s">
        <v>16</v>
      </c>
      <c r="D554" s="2" t="s">
        <v>10</v>
      </c>
      <c r="E554" s="8" t="s">
        <v>1411</v>
      </c>
      <c r="F554" s="8" t="s">
        <v>1384</v>
      </c>
      <c r="G554" s="2">
        <v>66</v>
      </c>
      <c r="H554" s="2">
        <v>17.14</v>
      </c>
      <c r="I554" s="2">
        <v>1.0327999999999999</v>
      </c>
      <c r="J554" s="2">
        <v>1.0223</v>
      </c>
      <c r="K554" s="2" t="s">
        <v>1395</v>
      </c>
      <c r="L554" s="2">
        <v>713</v>
      </c>
      <c r="M554" s="2" t="s">
        <v>1426</v>
      </c>
      <c r="N554" s="2" t="s">
        <v>1466</v>
      </c>
      <c r="O554" s="8"/>
      <c r="P554" s="2">
        <v>180</v>
      </c>
      <c r="Q554" s="12">
        <v>44.26</v>
      </c>
    </row>
    <row r="555" spans="1:17" hidden="1">
      <c r="A555" s="11" t="s">
        <v>2393</v>
      </c>
      <c r="B555" s="9" t="s">
        <v>1015</v>
      </c>
      <c r="C555" s="9" t="s">
        <v>35</v>
      </c>
      <c r="D555" s="3" t="s">
        <v>10</v>
      </c>
      <c r="E555" s="9" t="s">
        <v>1374</v>
      </c>
      <c r="F555" s="9" t="s">
        <v>1384</v>
      </c>
      <c r="G555" s="3">
        <v>87.48</v>
      </c>
      <c r="H555" s="3">
        <v>12.29</v>
      </c>
      <c r="I555" s="3">
        <v>1.6868000000000001</v>
      </c>
      <c r="J555" s="3">
        <v>1.0663</v>
      </c>
      <c r="K555" s="3" t="s">
        <v>1395</v>
      </c>
      <c r="L555" s="3">
        <v>658</v>
      </c>
      <c r="M555" s="3" t="s">
        <v>1381</v>
      </c>
      <c r="N555" s="3" t="s">
        <v>2075</v>
      </c>
      <c r="O555" s="9"/>
      <c r="P555" s="3">
        <v>180</v>
      </c>
      <c r="Q555" s="13">
        <v>30.05</v>
      </c>
    </row>
    <row r="556" spans="1:17" hidden="1">
      <c r="A556" s="10" t="s">
        <v>2394</v>
      </c>
      <c r="B556" s="8" t="s">
        <v>1171</v>
      </c>
      <c r="C556" s="8" t="s">
        <v>35</v>
      </c>
      <c r="D556" s="2" t="s">
        <v>23</v>
      </c>
      <c r="E556" s="8" t="s">
        <v>1389</v>
      </c>
      <c r="F556" s="8" t="s">
        <v>1375</v>
      </c>
      <c r="G556" s="2">
        <v>66.2</v>
      </c>
      <c r="H556" s="2">
        <v>13.56</v>
      </c>
      <c r="I556" s="2">
        <v>0.47570000000000001</v>
      </c>
      <c r="J556" s="2">
        <v>1.2245999999999999</v>
      </c>
      <c r="K556" s="2" t="s">
        <v>1376</v>
      </c>
      <c r="L556" s="2">
        <v>684</v>
      </c>
      <c r="M556" s="2" t="s">
        <v>1386</v>
      </c>
      <c r="N556" s="2" t="s">
        <v>2255</v>
      </c>
      <c r="O556" s="8"/>
      <c r="P556" s="2">
        <v>84</v>
      </c>
      <c r="Q556" s="12">
        <v>27.56</v>
      </c>
    </row>
    <row r="557" spans="1:17" hidden="1">
      <c r="A557" s="11" t="s">
        <v>2395</v>
      </c>
      <c r="B557" s="9" t="s">
        <v>294</v>
      </c>
      <c r="C557" s="9" t="s">
        <v>35</v>
      </c>
      <c r="D557" s="3" t="s">
        <v>23</v>
      </c>
      <c r="E557" s="9" t="s">
        <v>1400</v>
      </c>
      <c r="F557" s="9" t="s">
        <v>1375</v>
      </c>
      <c r="G557" s="3">
        <v>96.18</v>
      </c>
      <c r="H557" s="3">
        <v>10.29</v>
      </c>
      <c r="I557" s="3">
        <v>0.67949999999999999</v>
      </c>
      <c r="J557" s="3">
        <v>1.6112</v>
      </c>
      <c r="K557" s="3" t="s">
        <v>1376</v>
      </c>
      <c r="L557" s="3">
        <v>666</v>
      </c>
      <c r="M557" s="3" t="s">
        <v>1377</v>
      </c>
      <c r="N557" s="3" t="s">
        <v>1753</v>
      </c>
      <c r="O557" s="9" t="s">
        <v>1733</v>
      </c>
      <c r="P557" s="3">
        <v>84</v>
      </c>
      <c r="Q557" s="13">
        <v>13.11</v>
      </c>
    </row>
    <row r="558" spans="1:17" hidden="1">
      <c r="A558" s="10" t="s">
        <v>2396</v>
      </c>
      <c r="B558" s="8" t="s">
        <v>939</v>
      </c>
      <c r="C558" s="8" t="s">
        <v>16</v>
      </c>
      <c r="D558" s="2" t="s">
        <v>23</v>
      </c>
      <c r="E558" s="8" t="s">
        <v>1408</v>
      </c>
      <c r="F558" s="8" t="s">
        <v>1390</v>
      </c>
      <c r="G558" s="2">
        <v>63.64</v>
      </c>
      <c r="H558" s="2">
        <v>16.86</v>
      </c>
      <c r="I558" s="2">
        <v>0.86580000000000001</v>
      </c>
      <c r="J558" s="2">
        <v>1.8317000000000001</v>
      </c>
      <c r="K558" s="2" t="s">
        <v>1376</v>
      </c>
      <c r="L558" s="2">
        <v>894</v>
      </c>
      <c r="M558" s="2" t="s">
        <v>1396</v>
      </c>
      <c r="N558" s="2" t="s">
        <v>2397</v>
      </c>
      <c r="O558" s="8" t="s">
        <v>1859</v>
      </c>
      <c r="P558" s="2">
        <v>48</v>
      </c>
      <c r="Q558" s="12">
        <v>12.42</v>
      </c>
    </row>
    <row r="559" spans="1:17" hidden="1">
      <c r="A559" s="11" t="s">
        <v>2398</v>
      </c>
      <c r="B559" s="9" t="s">
        <v>230</v>
      </c>
      <c r="C559" s="9" t="s">
        <v>41</v>
      </c>
      <c r="D559" s="3" t="s">
        <v>10</v>
      </c>
      <c r="E559" s="9" t="s">
        <v>1408</v>
      </c>
      <c r="F559" s="9" t="s">
        <v>1390</v>
      </c>
      <c r="G559" s="3">
        <v>66.8</v>
      </c>
      <c r="H559" s="3">
        <v>9.99</v>
      </c>
      <c r="I559" s="3">
        <v>1.0451999999999999</v>
      </c>
      <c r="J559" s="3">
        <v>1.1086</v>
      </c>
      <c r="K559" s="3" t="s">
        <v>1376</v>
      </c>
      <c r="L559" s="3">
        <v>730</v>
      </c>
      <c r="M559" s="3" t="s">
        <v>1396</v>
      </c>
      <c r="N559" s="3" t="s">
        <v>1516</v>
      </c>
      <c r="O559" s="9" t="s">
        <v>2399</v>
      </c>
      <c r="P559" s="3">
        <v>84</v>
      </c>
      <c r="Q559" s="13">
        <v>54.17</v>
      </c>
    </row>
    <row r="560" spans="1:17" hidden="1">
      <c r="A560" s="10" t="s">
        <v>2400</v>
      </c>
      <c r="B560" s="8" t="s">
        <v>806</v>
      </c>
      <c r="C560" s="8" t="s">
        <v>32</v>
      </c>
      <c r="D560" s="2" t="s">
        <v>1360</v>
      </c>
      <c r="E560" s="8" t="s">
        <v>1411</v>
      </c>
      <c r="F560" s="8" t="s">
        <v>1375</v>
      </c>
      <c r="G560" s="2">
        <v>75.23</v>
      </c>
      <c r="H560" s="2">
        <v>18.37</v>
      </c>
      <c r="I560" s="2">
        <v>0.63100000000000001</v>
      </c>
      <c r="J560" s="2">
        <v>1.2316</v>
      </c>
      <c r="K560" s="2" t="s">
        <v>1395</v>
      </c>
      <c r="L560" s="2">
        <v>635</v>
      </c>
      <c r="M560" s="2" t="s">
        <v>1381</v>
      </c>
      <c r="N560" s="2" t="s">
        <v>2401</v>
      </c>
      <c r="O560" s="8"/>
      <c r="P560" s="2">
        <v>180</v>
      </c>
      <c r="Q560" s="12">
        <v>53.32</v>
      </c>
    </row>
    <row r="561" spans="1:17" hidden="1">
      <c r="A561" s="11" t="s">
        <v>2402</v>
      </c>
      <c r="B561" s="9" t="s">
        <v>1144</v>
      </c>
      <c r="C561" s="9" t="s">
        <v>12</v>
      </c>
      <c r="D561" s="3" t="s">
        <v>44</v>
      </c>
      <c r="E561" s="9" t="s">
        <v>1389</v>
      </c>
      <c r="F561" s="9" t="s">
        <v>1384</v>
      </c>
      <c r="G561" s="3">
        <v>69.8</v>
      </c>
      <c r="H561" s="3">
        <v>15.81</v>
      </c>
      <c r="I561" s="3">
        <v>0.66610000000000003</v>
      </c>
      <c r="J561" s="3">
        <v>1.9714</v>
      </c>
      <c r="K561" s="3"/>
      <c r="L561" s="3">
        <v>738</v>
      </c>
      <c r="M561" s="3" t="s">
        <v>1381</v>
      </c>
      <c r="N561" s="3" t="s">
        <v>2088</v>
      </c>
      <c r="O561" s="9"/>
      <c r="P561" s="3">
        <v>48</v>
      </c>
      <c r="Q561" s="13">
        <v>63.44</v>
      </c>
    </row>
    <row r="562" spans="1:17" hidden="1">
      <c r="A562" s="10" t="s">
        <v>2403</v>
      </c>
      <c r="B562" s="8" t="s">
        <v>506</v>
      </c>
      <c r="C562" s="8" t="s">
        <v>12</v>
      </c>
      <c r="D562" s="2" t="s">
        <v>1360</v>
      </c>
      <c r="E562" s="8" t="s">
        <v>1389</v>
      </c>
      <c r="F562" s="8" t="s">
        <v>1390</v>
      </c>
      <c r="G562" s="2">
        <v>8.06</v>
      </c>
      <c r="H562" s="2">
        <v>17.96</v>
      </c>
      <c r="I562" s="2">
        <v>9.1300000000000006E-2</v>
      </c>
      <c r="J562" s="2">
        <v>0.16919999999999999</v>
      </c>
      <c r="K562" s="2" t="s">
        <v>1376</v>
      </c>
      <c r="L562" s="2">
        <v>555</v>
      </c>
      <c r="M562" s="2" t="s">
        <v>1381</v>
      </c>
      <c r="N562" s="2" t="s">
        <v>2404</v>
      </c>
      <c r="O562" s="8"/>
      <c r="P562" s="2">
        <v>84</v>
      </c>
      <c r="Q562" s="12">
        <v>3.16</v>
      </c>
    </row>
    <row r="563" spans="1:17" hidden="1">
      <c r="A563" s="11" t="s">
        <v>2405</v>
      </c>
      <c r="B563" s="9" t="s">
        <v>931</v>
      </c>
      <c r="C563" s="9" t="s">
        <v>41</v>
      </c>
      <c r="D563" s="3" t="s">
        <v>44</v>
      </c>
      <c r="E563" s="9" t="s">
        <v>1374</v>
      </c>
      <c r="F563" s="9" t="s">
        <v>1390</v>
      </c>
      <c r="G563" s="3">
        <v>59.74</v>
      </c>
      <c r="H563" s="3">
        <v>18.25</v>
      </c>
      <c r="I563" s="3">
        <v>0.74670000000000003</v>
      </c>
      <c r="J563" s="3">
        <v>1.2644</v>
      </c>
      <c r="K563" s="3" t="s">
        <v>1385</v>
      </c>
      <c r="L563" s="3">
        <v>782</v>
      </c>
      <c r="M563" s="3" t="s">
        <v>1426</v>
      </c>
      <c r="N563" s="3" t="s">
        <v>2117</v>
      </c>
      <c r="O563" s="9"/>
      <c r="P563" s="3">
        <v>84</v>
      </c>
      <c r="Q563" s="13">
        <v>0</v>
      </c>
    </row>
    <row r="564" spans="1:17" hidden="1">
      <c r="A564" s="10" t="s">
        <v>2406</v>
      </c>
      <c r="B564" s="8" t="s">
        <v>825</v>
      </c>
      <c r="C564" s="8" t="s">
        <v>12</v>
      </c>
      <c r="D564" s="2" t="s">
        <v>44</v>
      </c>
      <c r="E564" s="8" t="s">
        <v>1374</v>
      </c>
      <c r="F564" s="8" t="s">
        <v>1390</v>
      </c>
      <c r="G564" s="2">
        <v>62.4</v>
      </c>
      <c r="H564" s="2">
        <v>18.18</v>
      </c>
      <c r="I564" s="2">
        <v>0.77090000000000003</v>
      </c>
      <c r="J564" s="2">
        <v>5.7262000000000004</v>
      </c>
      <c r="K564" s="2" t="s">
        <v>1376</v>
      </c>
      <c r="L564" s="2">
        <v>891</v>
      </c>
      <c r="M564" s="2" t="s">
        <v>1396</v>
      </c>
      <c r="N564" s="2" t="s">
        <v>357</v>
      </c>
      <c r="O564" s="8" t="s">
        <v>1460</v>
      </c>
      <c r="P564" s="2">
        <v>12</v>
      </c>
      <c r="Q564" s="12">
        <v>54.29</v>
      </c>
    </row>
    <row r="565" spans="1:17" hidden="1">
      <c r="A565" s="11" t="s">
        <v>2407</v>
      </c>
      <c r="B565" s="9" t="s">
        <v>201</v>
      </c>
      <c r="C565" s="9" t="s">
        <v>20</v>
      </c>
      <c r="D565" s="3" t="s">
        <v>10</v>
      </c>
      <c r="E565" s="9" t="s">
        <v>1400</v>
      </c>
      <c r="F565" s="9" t="s">
        <v>1375</v>
      </c>
      <c r="G565" s="3">
        <v>75.16</v>
      </c>
      <c r="H565" s="3">
        <v>18.32</v>
      </c>
      <c r="I565" s="3">
        <v>0.41449999999999998</v>
      </c>
      <c r="J565" s="3">
        <v>1.9217</v>
      </c>
      <c r="K565" s="3"/>
      <c r="L565" s="3">
        <v>769</v>
      </c>
      <c r="M565" s="3" t="s">
        <v>1381</v>
      </c>
      <c r="N565" s="3" t="s">
        <v>2408</v>
      </c>
      <c r="O565" s="9"/>
      <c r="P565" s="3">
        <v>60</v>
      </c>
      <c r="Q565" s="13">
        <v>21.35</v>
      </c>
    </row>
    <row r="566" spans="1:17" hidden="1">
      <c r="A566" s="10" t="s">
        <v>2409</v>
      </c>
      <c r="B566" s="8" t="s">
        <v>265</v>
      </c>
      <c r="C566" s="8" t="s">
        <v>41</v>
      </c>
      <c r="D566" s="2" t="s">
        <v>10</v>
      </c>
      <c r="E566" s="8" t="s">
        <v>1411</v>
      </c>
      <c r="F566" s="8" t="s">
        <v>1375</v>
      </c>
      <c r="G566" s="2">
        <v>7.84</v>
      </c>
      <c r="H566" s="2">
        <v>10.52</v>
      </c>
      <c r="I566" s="2">
        <v>0.1056</v>
      </c>
      <c r="J566" s="2">
        <v>7.8399999999999997E-2</v>
      </c>
      <c r="K566" s="2" t="s">
        <v>1385</v>
      </c>
      <c r="L566" s="2">
        <v>755</v>
      </c>
      <c r="M566" s="2" t="s">
        <v>1426</v>
      </c>
      <c r="N566" s="2" t="s">
        <v>2410</v>
      </c>
      <c r="O566" s="8"/>
      <c r="P566" s="2">
        <v>240</v>
      </c>
      <c r="Q566" s="12">
        <v>0</v>
      </c>
    </row>
    <row r="567" spans="1:17" hidden="1">
      <c r="A567" s="11" t="s">
        <v>2411</v>
      </c>
      <c r="B567" s="9" t="s">
        <v>1269</v>
      </c>
      <c r="C567" s="9" t="s">
        <v>35</v>
      </c>
      <c r="D567" s="3" t="s">
        <v>31</v>
      </c>
      <c r="E567" s="9" t="s">
        <v>1389</v>
      </c>
      <c r="F567" s="9" t="s">
        <v>1384</v>
      </c>
      <c r="G567" s="3">
        <v>29.74</v>
      </c>
      <c r="H567" s="3">
        <v>8.7100000000000009</v>
      </c>
      <c r="I567" s="3">
        <v>0.21779999999999999</v>
      </c>
      <c r="J567" s="3">
        <v>1.3547</v>
      </c>
      <c r="K567" s="3" t="s">
        <v>1395</v>
      </c>
      <c r="L567" s="3">
        <v>845</v>
      </c>
      <c r="M567" s="3" t="s">
        <v>1377</v>
      </c>
      <c r="N567" s="3" t="s">
        <v>2412</v>
      </c>
      <c r="O567" s="9" t="s">
        <v>1398</v>
      </c>
      <c r="P567" s="3">
        <v>24</v>
      </c>
      <c r="Q567" s="13">
        <v>3.12</v>
      </c>
    </row>
    <row r="568" spans="1:17" hidden="1">
      <c r="A568" s="10" t="s">
        <v>2413</v>
      </c>
      <c r="B568" s="8" t="s">
        <v>1274</v>
      </c>
      <c r="C568" s="8" t="s">
        <v>16</v>
      </c>
      <c r="D568" s="2" t="s">
        <v>44</v>
      </c>
      <c r="E568" s="8" t="s">
        <v>1380</v>
      </c>
      <c r="F568" s="8" t="s">
        <v>1375</v>
      </c>
      <c r="G568" s="2">
        <v>19.09</v>
      </c>
      <c r="H568" s="2">
        <v>15.01</v>
      </c>
      <c r="I568" s="2">
        <v>0.33760000000000001</v>
      </c>
      <c r="J568" s="2">
        <v>0.53139999999999998</v>
      </c>
      <c r="K568" s="2" t="s">
        <v>1376</v>
      </c>
      <c r="L568" s="2">
        <v>843</v>
      </c>
      <c r="M568" s="2" t="s">
        <v>1381</v>
      </c>
      <c r="N568" s="2" t="s">
        <v>2414</v>
      </c>
      <c r="O568" s="8"/>
      <c r="P568" s="2">
        <v>48</v>
      </c>
      <c r="Q568" s="12">
        <v>3.56</v>
      </c>
    </row>
    <row r="569" spans="1:17">
      <c r="A569" s="11" t="s">
        <v>2415</v>
      </c>
      <c r="B569" s="9" t="s">
        <v>1322</v>
      </c>
      <c r="C569" s="9" t="s">
        <v>41</v>
      </c>
      <c r="D569" s="3" t="s">
        <v>23</v>
      </c>
      <c r="E569" s="9" t="s">
        <v>1380</v>
      </c>
      <c r="F569" s="9" t="s">
        <v>1375</v>
      </c>
      <c r="G569" s="3">
        <v>50.12</v>
      </c>
      <c r="H569" s="3">
        <v>12.23</v>
      </c>
      <c r="I569" s="3">
        <v>0.78320000000000001</v>
      </c>
      <c r="J569" s="3">
        <v>0.89090000000000003</v>
      </c>
      <c r="K569" s="3" t="s">
        <v>1358</v>
      </c>
      <c r="L569" s="3">
        <v>778</v>
      </c>
      <c r="M569" s="3" t="s">
        <v>1396</v>
      </c>
      <c r="N569" s="3" t="s">
        <v>216</v>
      </c>
      <c r="O569" s="9" t="s">
        <v>1531</v>
      </c>
      <c r="P569" s="3">
        <v>84</v>
      </c>
      <c r="Q569" s="13">
        <v>6.44</v>
      </c>
    </row>
    <row r="570" spans="1:17" hidden="1">
      <c r="A570" s="10" t="s">
        <v>2416</v>
      </c>
      <c r="B570" s="8" t="s">
        <v>178</v>
      </c>
      <c r="C570" s="8" t="s">
        <v>12</v>
      </c>
      <c r="D570" s="2" t="s">
        <v>10</v>
      </c>
      <c r="E570" s="8" t="s">
        <v>1408</v>
      </c>
      <c r="F570" s="8" t="s">
        <v>1390</v>
      </c>
      <c r="G570" s="2">
        <v>36.409999999999997</v>
      </c>
      <c r="H570" s="2">
        <v>17.61</v>
      </c>
      <c r="I570" s="2">
        <v>0.67720000000000002</v>
      </c>
      <c r="J570" s="2">
        <v>1.3091999999999999</v>
      </c>
      <c r="K570" s="2" t="s">
        <v>1385</v>
      </c>
      <c r="L570" s="2">
        <v>573</v>
      </c>
      <c r="M570" s="2" t="s">
        <v>1396</v>
      </c>
      <c r="N570" s="2" t="s">
        <v>2417</v>
      </c>
      <c r="O570" s="8" t="s">
        <v>135</v>
      </c>
      <c r="P570" s="2">
        <v>36</v>
      </c>
      <c r="Q570" s="12">
        <v>0</v>
      </c>
    </row>
    <row r="571" spans="1:17">
      <c r="A571" s="11" t="s">
        <v>2418</v>
      </c>
      <c r="B571" s="9" t="s">
        <v>708</v>
      </c>
      <c r="C571" s="9" t="s">
        <v>38</v>
      </c>
      <c r="D571" s="3" t="s">
        <v>31</v>
      </c>
      <c r="E571" s="9" t="s">
        <v>1411</v>
      </c>
      <c r="F571" s="9" t="s">
        <v>1375</v>
      </c>
      <c r="G571" s="3">
        <v>48.31</v>
      </c>
      <c r="H571" s="3">
        <v>14.72</v>
      </c>
      <c r="I571" s="3">
        <v>0.66339999999999999</v>
      </c>
      <c r="J571" s="3">
        <v>2.3359999999999999</v>
      </c>
      <c r="K571" s="3" t="s">
        <v>1358</v>
      </c>
      <c r="L571" s="3">
        <v>617</v>
      </c>
      <c r="M571" s="3" t="s">
        <v>1396</v>
      </c>
      <c r="N571" s="3" t="s">
        <v>2419</v>
      </c>
      <c r="O571" s="9" t="s">
        <v>2420</v>
      </c>
      <c r="P571" s="3">
        <v>24</v>
      </c>
      <c r="Q571" s="13">
        <v>10.88</v>
      </c>
    </row>
    <row r="572" spans="1:17" hidden="1">
      <c r="A572" s="10" t="s">
        <v>2421</v>
      </c>
      <c r="B572" s="8" t="s">
        <v>80</v>
      </c>
      <c r="C572" s="8" t="s">
        <v>28</v>
      </c>
      <c r="D572" s="2" t="s">
        <v>10</v>
      </c>
      <c r="E572" s="8" t="s">
        <v>1411</v>
      </c>
      <c r="F572" s="8" t="s">
        <v>1384</v>
      </c>
      <c r="G572" s="2">
        <v>12.16</v>
      </c>
      <c r="H572" s="2">
        <v>13.94</v>
      </c>
      <c r="I572" s="2">
        <v>6.2399999999999997E-2</v>
      </c>
      <c r="J572" s="2">
        <v>0.41520000000000001</v>
      </c>
      <c r="K572" s="2" t="s">
        <v>1412</v>
      </c>
      <c r="L572" s="2">
        <v>747</v>
      </c>
      <c r="M572" s="2" t="s">
        <v>1386</v>
      </c>
      <c r="N572" s="2" t="s">
        <v>2422</v>
      </c>
      <c r="O572" s="8"/>
      <c r="P572" s="2">
        <v>36</v>
      </c>
      <c r="Q572" s="12">
        <v>9.5</v>
      </c>
    </row>
    <row r="573" spans="1:17">
      <c r="A573" s="11" t="s">
        <v>2423</v>
      </c>
      <c r="B573" s="9" t="s">
        <v>747</v>
      </c>
      <c r="C573" s="9" t="s">
        <v>20</v>
      </c>
      <c r="D573" s="3" t="s">
        <v>10</v>
      </c>
      <c r="E573" s="9" t="s">
        <v>1389</v>
      </c>
      <c r="F573" s="9" t="s">
        <v>1375</v>
      </c>
      <c r="G573" s="3">
        <v>55.75</v>
      </c>
      <c r="H573" s="3">
        <v>16.95</v>
      </c>
      <c r="I573" s="3">
        <v>0.33810000000000001</v>
      </c>
      <c r="J573" s="3">
        <v>1.9863</v>
      </c>
      <c r="K573" s="3" t="s">
        <v>1358</v>
      </c>
      <c r="L573" s="3">
        <v>624</v>
      </c>
      <c r="M573" s="3" t="s">
        <v>1396</v>
      </c>
      <c r="N573" s="3" t="s">
        <v>1755</v>
      </c>
      <c r="O573" s="9" t="s">
        <v>2424</v>
      </c>
      <c r="P573" s="3">
        <v>36</v>
      </c>
      <c r="Q573" s="13">
        <v>52.48</v>
      </c>
    </row>
    <row r="574" spans="1:17" hidden="1">
      <c r="A574" s="10" t="s">
        <v>2425</v>
      </c>
      <c r="B574" s="8" t="s">
        <v>939</v>
      </c>
      <c r="C574" s="8" t="s">
        <v>32</v>
      </c>
      <c r="D574" s="2" t="s">
        <v>31</v>
      </c>
      <c r="E574" s="8" t="s">
        <v>1389</v>
      </c>
      <c r="F574" s="8" t="s">
        <v>1375</v>
      </c>
      <c r="G574" s="2">
        <v>41.23</v>
      </c>
      <c r="H574" s="2">
        <v>7.97</v>
      </c>
      <c r="I574" s="2">
        <v>0.40439999999999998</v>
      </c>
      <c r="J574" s="2">
        <v>0.49959999999999999</v>
      </c>
      <c r="K574" s="2" t="s">
        <v>1385</v>
      </c>
      <c r="L574" s="2">
        <v>894</v>
      </c>
      <c r="M574" s="2" t="s">
        <v>1386</v>
      </c>
      <c r="N574" s="2" t="s">
        <v>1619</v>
      </c>
      <c r="O574" s="8"/>
      <c r="P574" s="2">
        <v>120</v>
      </c>
      <c r="Q574" s="12">
        <v>0</v>
      </c>
    </row>
    <row r="575" spans="1:17" hidden="1">
      <c r="A575" s="11" t="s">
        <v>2426</v>
      </c>
      <c r="B575" s="9" t="s">
        <v>1224</v>
      </c>
      <c r="C575" s="9" t="s">
        <v>20</v>
      </c>
      <c r="D575" s="3" t="s">
        <v>1360</v>
      </c>
      <c r="E575" s="9" t="s">
        <v>1400</v>
      </c>
      <c r="F575" s="9" t="s">
        <v>1390</v>
      </c>
      <c r="G575" s="3">
        <v>94.99</v>
      </c>
      <c r="H575" s="3">
        <v>11.97</v>
      </c>
      <c r="I575" s="3">
        <v>1.7172000000000001</v>
      </c>
      <c r="J575" s="3">
        <v>3.1537000000000002</v>
      </c>
      <c r="K575" s="3" t="s">
        <v>1395</v>
      </c>
      <c r="L575" s="3">
        <v>839</v>
      </c>
      <c r="M575" s="3" t="s">
        <v>1403</v>
      </c>
      <c r="N575" s="3" t="s">
        <v>673</v>
      </c>
      <c r="O575" s="9" t="s">
        <v>2427</v>
      </c>
      <c r="P575" s="3">
        <v>36</v>
      </c>
      <c r="Q575" s="13">
        <v>49.64</v>
      </c>
    </row>
    <row r="576" spans="1:17" hidden="1">
      <c r="A576" s="10" t="s">
        <v>2428</v>
      </c>
      <c r="B576" s="8" t="s">
        <v>666</v>
      </c>
      <c r="C576" s="8" t="s">
        <v>12</v>
      </c>
      <c r="D576" s="2" t="s">
        <v>23</v>
      </c>
      <c r="E576" s="8" t="s">
        <v>1380</v>
      </c>
      <c r="F576" s="8" t="s">
        <v>1390</v>
      </c>
      <c r="G576" s="2">
        <v>89.27</v>
      </c>
      <c r="H576" s="2">
        <v>14.56</v>
      </c>
      <c r="I576" s="2">
        <v>0.94120000000000004</v>
      </c>
      <c r="J576" s="2">
        <v>1.4162999999999999</v>
      </c>
      <c r="K576" s="2" t="s">
        <v>1412</v>
      </c>
      <c r="L576" s="2">
        <v>651</v>
      </c>
      <c r="M576" s="2" t="s">
        <v>1377</v>
      </c>
      <c r="N576" s="2" t="s">
        <v>2429</v>
      </c>
      <c r="O576" s="8" t="s">
        <v>1831</v>
      </c>
      <c r="P576" s="2">
        <v>120</v>
      </c>
      <c r="Q576" s="12">
        <v>72.39</v>
      </c>
    </row>
    <row r="577" spans="1:17" hidden="1">
      <c r="A577" s="11" t="s">
        <v>2430</v>
      </c>
      <c r="B577" s="9" t="s">
        <v>1210</v>
      </c>
      <c r="C577" s="9" t="s">
        <v>35</v>
      </c>
      <c r="D577" s="3" t="s">
        <v>23</v>
      </c>
      <c r="E577" s="9" t="s">
        <v>1400</v>
      </c>
      <c r="F577" s="9" t="s">
        <v>1375</v>
      </c>
      <c r="G577" s="3">
        <v>75.98</v>
      </c>
      <c r="H577" s="3">
        <v>13.99</v>
      </c>
      <c r="I577" s="3">
        <v>1.0183</v>
      </c>
      <c r="J577" s="3">
        <v>2.5964</v>
      </c>
      <c r="K577" s="3" t="s">
        <v>1376</v>
      </c>
      <c r="L577" s="3">
        <v>784</v>
      </c>
      <c r="M577" s="3" t="s">
        <v>1426</v>
      </c>
      <c r="N577" s="3" t="s">
        <v>2431</v>
      </c>
      <c r="O577" s="9"/>
      <c r="P577" s="3">
        <v>36</v>
      </c>
      <c r="Q577" s="13">
        <v>52.25</v>
      </c>
    </row>
    <row r="578" spans="1:17" hidden="1">
      <c r="A578" s="10" t="s">
        <v>2432</v>
      </c>
      <c r="B578" s="8" t="s">
        <v>926</v>
      </c>
      <c r="C578" s="8" t="s">
        <v>12</v>
      </c>
      <c r="D578" s="2" t="s">
        <v>31</v>
      </c>
      <c r="E578" s="8" t="s">
        <v>1374</v>
      </c>
      <c r="F578" s="8" t="s">
        <v>1375</v>
      </c>
      <c r="G578" s="2">
        <v>93.48</v>
      </c>
      <c r="H578" s="2">
        <v>14.04</v>
      </c>
      <c r="I578" s="2">
        <v>0.78690000000000004</v>
      </c>
      <c r="J578" s="2">
        <v>1.7539</v>
      </c>
      <c r="K578" s="2" t="s">
        <v>1395</v>
      </c>
      <c r="L578" s="2">
        <v>777</v>
      </c>
      <c r="M578" s="2" t="s">
        <v>1403</v>
      </c>
      <c r="N578" s="2" t="s">
        <v>771</v>
      </c>
      <c r="O578" s="8" t="s">
        <v>2433</v>
      </c>
      <c r="P578" s="2">
        <v>84</v>
      </c>
      <c r="Q578" s="12">
        <v>86.61</v>
      </c>
    </row>
    <row r="579" spans="1:17" hidden="1">
      <c r="A579" s="11" t="s">
        <v>2434</v>
      </c>
      <c r="B579" s="9" t="s">
        <v>1000</v>
      </c>
      <c r="C579" s="9" t="s">
        <v>32</v>
      </c>
      <c r="D579" s="3" t="s">
        <v>31</v>
      </c>
      <c r="E579" s="9" t="s">
        <v>1408</v>
      </c>
      <c r="F579" s="9" t="s">
        <v>1390</v>
      </c>
      <c r="G579" s="3">
        <v>42.96</v>
      </c>
      <c r="H579" s="3">
        <v>15.95</v>
      </c>
      <c r="I579" s="3">
        <v>0.78869999999999996</v>
      </c>
      <c r="J579" s="3">
        <v>1.5093000000000001</v>
      </c>
      <c r="K579" s="3" t="s">
        <v>1412</v>
      </c>
      <c r="L579" s="3">
        <v>621</v>
      </c>
      <c r="M579" s="3" t="s">
        <v>1386</v>
      </c>
      <c r="N579" s="3" t="s">
        <v>1873</v>
      </c>
      <c r="O579" s="9"/>
      <c r="P579" s="3">
        <v>36</v>
      </c>
      <c r="Q579" s="13">
        <v>30.32</v>
      </c>
    </row>
    <row r="580" spans="1:17" hidden="1">
      <c r="A580" s="10" t="s">
        <v>2435</v>
      </c>
      <c r="B580" s="8" t="s">
        <v>725</v>
      </c>
      <c r="C580" s="8" t="s">
        <v>41</v>
      </c>
      <c r="D580" s="2" t="s">
        <v>23</v>
      </c>
      <c r="E580" s="8" t="s">
        <v>1389</v>
      </c>
      <c r="F580" s="8" t="s">
        <v>1384</v>
      </c>
      <c r="G580" s="2">
        <v>72.73</v>
      </c>
      <c r="H580" s="2">
        <v>14.52</v>
      </c>
      <c r="I580" s="2">
        <v>0.58809999999999996</v>
      </c>
      <c r="J580" s="2">
        <v>1.3838999999999999</v>
      </c>
      <c r="K580" s="2" t="s">
        <v>1395</v>
      </c>
      <c r="L580" s="2">
        <v>841</v>
      </c>
      <c r="M580" s="2" t="s">
        <v>1381</v>
      </c>
      <c r="N580" s="2" t="s">
        <v>396</v>
      </c>
      <c r="O580" s="8"/>
      <c r="P580" s="2">
        <v>84</v>
      </c>
      <c r="Q580" s="12">
        <v>30.46</v>
      </c>
    </row>
    <row r="581" spans="1:17" hidden="1">
      <c r="A581" s="11" t="s">
        <v>2436</v>
      </c>
      <c r="B581" s="9" t="s">
        <v>1305</v>
      </c>
      <c r="C581" s="9" t="s">
        <v>41</v>
      </c>
      <c r="D581" s="3" t="s">
        <v>44</v>
      </c>
      <c r="E581" s="9" t="s">
        <v>1411</v>
      </c>
      <c r="F581" s="9" t="s">
        <v>1375</v>
      </c>
      <c r="G581" s="3">
        <v>15.49</v>
      </c>
      <c r="H581" s="3">
        <v>10.28</v>
      </c>
      <c r="I581" s="3">
        <v>0.30199999999999999</v>
      </c>
      <c r="J581" s="3">
        <v>0.15240000000000001</v>
      </c>
      <c r="K581" s="3" t="s">
        <v>1376</v>
      </c>
      <c r="L581" s="3">
        <v>878</v>
      </c>
      <c r="M581" s="3" t="s">
        <v>1396</v>
      </c>
      <c r="N581" s="3" t="s">
        <v>1591</v>
      </c>
      <c r="O581" s="9" t="s">
        <v>2437</v>
      </c>
      <c r="P581" s="3">
        <v>240</v>
      </c>
      <c r="Q581" s="13">
        <v>12.24</v>
      </c>
    </row>
    <row r="582" spans="1:17">
      <c r="A582" s="10" t="s">
        <v>2438</v>
      </c>
      <c r="B582" s="8" t="s">
        <v>1307</v>
      </c>
      <c r="C582" s="8" t="s">
        <v>38</v>
      </c>
      <c r="D582" s="2" t="s">
        <v>23</v>
      </c>
      <c r="E582" s="8" t="s">
        <v>1408</v>
      </c>
      <c r="F582" s="8" t="s">
        <v>1390</v>
      </c>
      <c r="G582" s="2">
        <v>57.18</v>
      </c>
      <c r="H582" s="2">
        <v>8.06</v>
      </c>
      <c r="I582" s="2">
        <v>0.65269999999999995</v>
      </c>
      <c r="J582" s="2">
        <v>0.5484</v>
      </c>
      <c r="K582" s="2" t="s">
        <v>1358</v>
      </c>
      <c r="L582" s="2">
        <v>767</v>
      </c>
      <c r="M582" s="2" t="s">
        <v>1396</v>
      </c>
      <c r="N582" s="2" t="s">
        <v>1964</v>
      </c>
      <c r="O582" s="8" t="s">
        <v>2439</v>
      </c>
      <c r="P582" s="2">
        <v>180</v>
      </c>
      <c r="Q582" s="12">
        <v>24.52</v>
      </c>
    </row>
    <row r="583" spans="1:17" hidden="1">
      <c r="A583" s="11" t="s">
        <v>2440</v>
      </c>
      <c r="B583" s="9" t="s">
        <v>593</v>
      </c>
      <c r="C583" s="9" t="s">
        <v>7</v>
      </c>
      <c r="D583" s="3" t="s">
        <v>10</v>
      </c>
      <c r="E583" s="9" t="s">
        <v>1380</v>
      </c>
      <c r="F583" s="9" t="s">
        <v>1375</v>
      </c>
      <c r="G583" s="3">
        <v>11.64</v>
      </c>
      <c r="H583" s="3">
        <v>8.9</v>
      </c>
      <c r="I583" s="3">
        <v>7.4899999999999994E-2</v>
      </c>
      <c r="J583" s="3">
        <v>0.14680000000000001</v>
      </c>
      <c r="K583" s="3" t="s">
        <v>1395</v>
      </c>
      <c r="L583" s="3">
        <v>713</v>
      </c>
      <c r="M583" s="3" t="s">
        <v>1396</v>
      </c>
      <c r="N583" s="3" t="s">
        <v>449</v>
      </c>
      <c r="O583" s="9" t="s">
        <v>1708</v>
      </c>
      <c r="P583" s="3">
        <v>120</v>
      </c>
      <c r="Q583" s="13">
        <v>2.27</v>
      </c>
    </row>
    <row r="584" spans="1:17" hidden="1">
      <c r="A584" s="10" t="s">
        <v>2441</v>
      </c>
      <c r="B584" s="8" t="s">
        <v>489</v>
      </c>
      <c r="C584" s="8" t="s">
        <v>32</v>
      </c>
      <c r="D584" s="2" t="s">
        <v>1360</v>
      </c>
      <c r="E584" s="8" t="s">
        <v>1389</v>
      </c>
      <c r="F584" s="8" t="s">
        <v>1384</v>
      </c>
      <c r="G584" s="2">
        <v>62.21</v>
      </c>
      <c r="H584" s="2">
        <v>10.43</v>
      </c>
      <c r="I584" s="2">
        <v>0.82669999999999999</v>
      </c>
      <c r="J584" s="2">
        <v>1.5907</v>
      </c>
      <c r="K584" s="2" t="s">
        <v>1395</v>
      </c>
      <c r="L584" s="2">
        <v>713</v>
      </c>
      <c r="M584" s="2" t="s">
        <v>1396</v>
      </c>
      <c r="N584" s="2" t="s">
        <v>1731</v>
      </c>
      <c r="O584" s="8" t="s">
        <v>1050</v>
      </c>
      <c r="P584" s="2">
        <v>48</v>
      </c>
      <c r="Q584" s="12">
        <v>17.850000000000001</v>
      </c>
    </row>
    <row r="585" spans="1:17" hidden="1">
      <c r="A585" s="11" t="s">
        <v>2442</v>
      </c>
      <c r="B585" s="9" t="s">
        <v>374</v>
      </c>
      <c r="C585" s="9" t="s">
        <v>38</v>
      </c>
      <c r="D585" s="3" t="s">
        <v>23</v>
      </c>
      <c r="E585" s="9" t="s">
        <v>1380</v>
      </c>
      <c r="F585" s="9" t="s">
        <v>1384</v>
      </c>
      <c r="G585" s="3">
        <v>10.029999999999999</v>
      </c>
      <c r="H585" s="3">
        <v>18.27</v>
      </c>
      <c r="I585" s="3">
        <v>9.0700000000000003E-2</v>
      </c>
      <c r="J585" s="3">
        <v>0.16350000000000001</v>
      </c>
      <c r="K585" s="3" t="s">
        <v>1385</v>
      </c>
      <c r="L585" s="3">
        <v>667</v>
      </c>
      <c r="M585" s="3" t="s">
        <v>1396</v>
      </c>
      <c r="N585" s="3" t="s">
        <v>2443</v>
      </c>
      <c r="O585" s="9" t="s">
        <v>2444</v>
      </c>
      <c r="P585" s="3">
        <v>180</v>
      </c>
      <c r="Q585" s="13">
        <v>0</v>
      </c>
    </row>
    <row r="586" spans="1:17" hidden="1">
      <c r="A586" s="10" t="s">
        <v>2445</v>
      </c>
      <c r="B586" s="8" t="s">
        <v>919</v>
      </c>
      <c r="C586" s="8" t="s">
        <v>16</v>
      </c>
      <c r="D586" s="2" t="s">
        <v>1360</v>
      </c>
      <c r="E586" s="8" t="s">
        <v>1389</v>
      </c>
      <c r="F586" s="8" t="s">
        <v>1375</v>
      </c>
      <c r="G586" s="2">
        <v>11.63</v>
      </c>
      <c r="H586" s="2">
        <v>10.89</v>
      </c>
      <c r="I586" s="2">
        <v>0.1593</v>
      </c>
      <c r="J586" s="2">
        <v>0.1595</v>
      </c>
      <c r="K586" s="2" t="s">
        <v>1376</v>
      </c>
      <c r="L586" s="2">
        <v>556</v>
      </c>
      <c r="M586" s="2" t="s">
        <v>1386</v>
      </c>
      <c r="N586" s="2" t="s">
        <v>2419</v>
      </c>
      <c r="O586" s="8"/>
      <c r="P586" s="2">
        <v>120</v>
      </c>
      <c r="Q586" s="12">
        <v>2.16</v>
      </c>
    </row>
    <row r="587" spans="1:17">
      <c r="A587" s="11" t="s">
        <v>2446</v>
      </c>
      <c r="B587" s="9" t="s">
        <v>702</v>
      </c>
      <c r="C587" s="9" t="s">
        <v>16</v>
      </c>
      <c r="D587" s="3" t="s">
        <v>44</v>
      </c>
      <c r="E587" s="9" t="s">
        <v>1411</v>
      </c>
      <c r="F587" s="9" t="s">
        <v>1375</v>
      </c>
      <c r="G587" s="3">
        <v>3.28</v>
      </c>
      <c r="H587" s="3">
        <v>9.76</v>
      </c>
      <c r="I587" s="3">
        <v>4.9500000000000002E-2</v>
      </c>
      <c r="J587" s="3">
        <v>4.2900000000000001E-2</v>
      </c>
      <c r="K587" s="3" t="s">
        <v>1358</v>
      </c>
      <c r="L587" s="3">
        <v>582</v>
      </c>
      <c r="M587" s="3" t="s">
        <v>1426</v>
      </c>
      <c r="N587" s="3" t="s">
        <v>2447</v>
      </c>
      <c r="O587" s="9"/>
      <c r="P587" s="3">
        <v>120</v>
      </c>
      <c r="Q587" s="13">
        <v>0.39</v>
      </c>
    </row>
    <row r="588" spans="1:17" hidden="1">
      <c r="A588" s="10" t="s">
        <v>2448</v>
      </c>
      <c r="B588" s="8" t="s">
        <v>702</v>
      </c>
      <c r="C588" s="8" t="s">
        <v>41</v>
      </c>
      <c r="D588" s="2" t="s">
        <v>1360</v>
      </c>
      <c r="E588" s="8" t="s">
        <v>1408</v>
      </c>
      <c r="F588" s="8" t="s">
        <v>1384</v>
      </c>
      <c r="G588" s="2">
        <v>70.64</v>
      </c>
      <c r="H588" s="2">
        <v>15.19</v>
      </c>
      <c r="I588" s="2">
        <v>0.75339999999999996</v>
      </c>
      <c r="J588" s="2">
        <v>1.1478999999999999</v>
      </c>
      <c r="K588" s="2" t="s">
        <v>1395</v>
      </c>
      <c r="L588" s="2">
        <v>582</v>
      </c>
      <c r="M588" s="2" t="s">
        <v>1386</v>
      </c>
      <c r="N588" s="2" t="s">
        <v>2449</v>
      </c>
      <c r="O588" s="8"/>
      <c r="P588" s="2">
        <v>120</v>
      </c>
      <c r="Q588" s="12">
        <v>28.28</v>
      </c>
    </row>
    <row r="589" spans="1:17" hidden="1">
      <c r="A589" s="11" t="s">
        <v>2450</v>
      </c>
      <c r="B589" s="9" t="s">
        <v>1266</v>
      </c>
      <c r="C589" s="9" t="s">
        <v>20</v>
      </c>
      <c r="D589" s="3" t="s">
        <v>44</v>
      </c>
      <c r="E589" s="9" t="s">
        <v>1411</v>
      </c>
      <c r="F589" s="9" t="s">
        <v>1375</v>
      </c>
      <c r="G589" s="3">
        <v>96.1</v>
      </c>
      <c r="H589" s="3">
        <v>13.7</v>
      </c>
      <c r="I589" s="3">
        <v>1.411</v>
      </c>
      <c r="J589" s="3">
        <v>4.6003999999999996</v>
      </c>
      <c r="K589" s="3" t="s">
        <v>1376</v>
      </c>
      <c r="L589" s="3">
        <v>609</v>
      </c>
      <c r="M589" s="3" t="s">
        <v>1381</v>
      </c>
      <c r="N589" s="3" t="s">
        <v>2000</v>
      </c>
      <c r="O589" s="9"/>
      <c r="P589" s="3">
        <v>24</v>
      </c>
      <c r="Q589" s="13">
        <v>41.37</v>
      </c>
    </row>
    <row r="590" spans="1:17" hidden="1">
      <c r="A590" s="10" t="s">
        <v>2451</v>
      </c>
      <c r="B590" s="8" t="s">
        <v>764</v>
      </c>
      <c r="C590" s="8" t="s">
        <v>32</v>
      </c>
      <c r="D590" s="2" t="s">
        <v>44</v>
      </c>
      <c r="E590" s="8" t="s">
        <v>1400</v>
      </c>
      <c r="F590" s="8" t="s">
        <v>1384</v>
      </c>
      <c r="G590" s="2">
        <v>44.3</v>
      </c>
      <c r="H590" s="2">
        <v>10.46</v>
      </c>
      <c r="I590" s="2">
        <v>0.82730000000000004</v>
      </c>
      <c r="J590" s="2">
        <v>0.95130000000000003</v>
      </c>
      <c r="K590" s="2" t="s">
        <v>1376</v>
      </c>
      <c r="L590" s="2">
        <v>710</v>
      </c>
      <c r="M590" s="2" t="s">
        <v>1386</v>
      </c>
      <c r="N590" s="2" t="s">
        <v>2452</v>
      </c>
      <c r="O590" s="8"/>
      <c r="P590" s="2">
        <v>60</v>
      </c>
      <c r="Q590" s="12">
        <v>12.68</v>
      </c>
    </row>
    <row r="591" spans="1:17" hidden="1">
      <c r="A591" s="11" t="s">
        <v>2453</v>
      </c>
      <c r="B591" s="9" t="s">
        <v>815</v>
      </c>
      <c r="C591" s="9" t="s">
        <v>20</v>
      </c>
      <c r="D591" s="3" t="s">
        <v>10</v>
      </c>
      <c r="E591" s="9" t="s">
        <v>1400</v>
      </c>
      <c r="F591" s="9" t="s">
        <v>1375</v>
      </c>
      <c r="G591" s="3">
        <v>5.75</v>
      </c>
      <c r="H591" s="3">
        <v>15.28</v>
      </c>
      <c r="I591" s="3">
        <v>4.24E-2</v>
      </c>
      <c r="J591" s="3">
        <v>7.6899999999999996E-2</v>
      </c>
      <c r="K591" s="3" t="s">
        <v>1385</v>
      </c>
      <c r="L591" s="3">
        <v>630</v>
      </c>
      <c r="M591" s="3" t="s">
        <v>1426</v>
      </c>
      <c r="N591" s="3" t="s">
        <v>2025</v>
      </c>
      <c r="O591" s="9"/>
      <c r="P591" s="3">
        <v>240</v>
      </c>
      <c r="Q591" s="13">
        <v>0</v>
      </c>
    </row>
    <row r="592" spans="1:17" hidden="1">
      <c r="A592" s="10" t="s">
        <v>2454</v>
      </c>
      <c r="B592" s="8" t="s">
        <v>297</v>
      </c>
      <c r="C592" s="8" t="s">
        <v>24</v>
      </c>
      <c r="D592" s="2" t="s">
        <v>1360</v>
      </c>
      <c r="E592" s="8" t="s">
        <v>1400</v>
      </c>
      <c r="F592" s="8" t="s">
        <v>1375</v>
      </c>
      <c r="G592" s="2">
        <v>87.23</v>
      </c>
      <c r="H592" s="2">
        <v>12</v>
      </c>
      <c r="I592" s="2">
        <v>0.6542</v>
      </c>
      <c r="J592" s="2">
        <v>4.1062000000000003</v>
      </c>
      <c r="K592" s="2" t="s">
        <v>1395</v>
      </c>
      <c r="L592" s="2">
        <v>741</v>
      </c>
      <c r="M592" s="2" t="s">
        <v>1396</v>
      </c>
      <c r="N592" s="2" t="s">
        <v>2455</v>
      </c>
      <c r="O592" s="8" t="s">
        <v>2456</v>
      </c>
      <c r="P592" s="2">
        <v>24</v>
      </c>
      <c r="Q592" s="12">
        <v>57.26</v>
      </c>
    </row>
    <row r="593" spans="1:17">
      <c r="A593" s="11" t="s">
        <v>2457</v>
      </c>
      <c r="B593" s="9" t="s">
        <v>1318</v>
      </c>
      <c r="C593" s="9" t="s">
        <v>16</v>
      </c>
      <c r="D593" s="3" t="s">
        <v>31</v>
      </c>
      <c r="E593" s="9" t="s">
        <v>1411</v>
      </c>
      <c r="F593" s="9" t="s">
        <v>1375</v>
      </c>
      <c r="G593" s="3">
        <v>94.26</v>
      </c>
      <c r="H593" s="3">
        <v>10.1</v>
      </c>
      <c r="I593" s="3">
        <v>1.6133</v>
      </c>
      <c r="J593" s="3">
        <v>2.3952</v>
      </c>
      <c r="K593" s="3" t="s">
        <v>1358</v>
      </c>
      <c r="L593" s="3">
        <v>838</v>
      </c>
      <c r="M593" s="3" t="s">
        <v>1381</v>
      </c>
      <c r="N593" s="3" t="s">
        <v>1468</v>
      </c>
      <c r="O593" s="9"/>
      <c r="P593" s="3">
        <v>48</v>
      </c>
      <c r="Q593" s="13">
        <v>14.82</v>
      </c>
    </row>
    <row r="594" spans="1:17" hidden="1">
      <c r="A594" s="10" t="s">
        <v>2458</v>
      </c>
      <c r="B594" s="8" t="s">
        <v>339</v>
      </c>
      <c r="C594" s="8" t="s">
        <v>38</v>
      </c>
      <c r="D594" s="2" t="s">
        <v>10</v>
      </c>
      <c r="E594" s="8" t="s">
        <v>1400</v>
      </c>
      <c r="F594" s="8" t="s">
        <v>1390</v>
      </c>
      <c r="G594" s="2">
        <v>76.33</v>
      </c>
      <c r="H594" s="2">
        <v>9.18</v>
      </c>
      <c r="I594" s="2">
        <v>1.4489000000000001</v>
      </c>
      <c r="J594" s="2">
        <v>1.9059999999999999</v>
      </c>
      <c r="K594" s="2" t="s">
        <v>1385</v>
      </c>
      <c r="L594" s="2">
        <v>608</v>
      </c>
      <c r="M594" s="2" t="s">
        <v>1426</v>
      </c>
      <c r="N594" s="2" t="s">
        <v>1733</v>
      </c>
      <c r="O594" s="8"/>
      <c r="P594" s="2">
        <v>48</v>
      </c>
      <c r="Q594" s="12">
        <v>0</v>
      </c>
    </row>
    <row r="595" spans="1:17">
      <c r="A595" s="11" t="s">
        <v>2459</v>
      </c>
      <c r="B595" s="9" t="s">
        <v>99</v>
      </c>
      <c r="C595" s="9" t="s">
        <v>38</v>
      </c>
      <c r="D595" s="3" t="s">
        <v>23</v>
      </c>
      <c r="E595" s="9" t="s">
        <v>1380</v>
      </c>
      <c r="F595" s="9" t="s">
        <v>1375</v>
      </c>
      <c r="G595" s="3">
        <v>14.36</v>
      </c>
      <c r="H595" s="3">
        <v>9.2200000000000006</v>
      </c>
      <c r="I595" s="3">
        <v>0.1003</v>
      </c>
      <c r="J595" s="3">
        <v>0.2326</v>
      </c>
      <c r="K595" s="3" t="s">
        <v>1358</v>
      </c>
      <c r="L595" s="3">
        <v>611</v>
      </c>
      <c r="M595" s="3" t="s">
        <v>1426</v>
      </c>
      <c r="N595" s="3" t="s">
        <v>1420</v>
      </c>
      <c r="O595" s="9"/>
      <c r="P595" s="3">
        <v>84</v>
      </c>
      <c r="Q595" s="13">
        <v>4.4400000000000004</v>
      </c>
    </row>
    <row r="596" spans="1:17" hidden="1">
      <c r="A596" s="10" t="s">
        <v>2460</v>
      </c>
      <c r="B596" s="8" t="s">
        <v>440</v>
      </c>
      <c r="C596" s="8" t="s">
        <v>16</v>
      </c>
      <c r="D596" s="2" t="s">
        <v>23</v>
      </c>
      <c r="E596" s="8" t="s">
        <v>1380</v>
      </c>
      <c r="F596" s="8" t="s">
        <v>1384</v>
      </c>
      <c r="G596" s="2">
        <v>98.3</v>
      </c>
      <c r="H596" s="2">
        <v>10.66</v>
      </c>
      <c r="I596" s="2">
        <v>1.2714000000000001</v>
      </c>
      <c r="J596" s="2">
        <v>1.0964</v>
      </c>
      <c r="K596" s="2" t="s">
        <v>1376</v>
      </c>
      <c r="L596" s="2">
        <v>871</v>
      </c>
      <c r="M596" s="2" t="s">
        <v>1403</v>
      </c>
      <c r="N596" s="2" t="s">
        <v>1058</v>
      </c>
      <c r="O596" s="8" t="s">
        <v>2461</v>
      </c>
      <c r="P596" s="2">
        <v>180</v>
      </c>
      <c r="Q596" s="12">
        <v>53.7</v>
      </c>
    </row>
    <row r="597" spans="1:17" hidden="1">
      <c r="A597" s="11" t="s">
        <v>2462</v>
      </c>
      <c r="B597" s="9" t="s">
        <v>584</v>
      </c>
      <c r="C597" s="9" t="s">
        <v>41</v>
      </c>
      <c r="D597" s="3" t="s">
        <v>23</v>
      </c>
      <c r="E597" s="9" t="s">
        <v>1374</v>
      </c>
      <c r="F597" s="9" t="s">
        <v>1390</v>
      </c>
      <c r="G597" s="3">
        <v>41.11</v>
      </c>
      <c r="H597" s="3">
        <v>17.809999999999999</v>
      </c>
      <c r="I597" s="3">
        <v>0.3085</v>
      </c>
      <c r="J597" s="3">
        <v>0.65639999999999998</v>
      </c>
      <c r="K597" s="3" t="s">
        <v>1395</v>
      </c>
      <c r="L597" s="3">
        <v>835</v>
      </c>
      <c r="M597" s="3" t="s">
        <v>1396</v>
      </c>
      <c r="N597" s="3" t="s">
        <v>2463</v>
      </c>
      <c r="O597" s="9" t="s">
        <v>1929</v>
      </c>
      <c r="P597" s="3">
        <v>180</v>
      </c>
      <c r="Q597" s="13">
        <v>25.07</v>
      </c>
    </row>
    <row r="598" spans="1:17" hidden="1">
      <c r="A598" s="10" t="s">
        <v>2464</v>
      </c>
      <c r="B598" s="8" t="s">
        <v>912</v>
      </c>
      <c r="C598" s="8" t="s">
        <v>32</v>
      </c>
      <c r="D598" s="2" t="s">
        <v>44</v>
      </c>
      <c r="E598" s="8" t="s">
        <v>1400</v>
      </c>
      <c r="F598" s="8" t="s">
        <v>1375</v>
      </c>
      <c r="G598" s="2">
        <v>37.99</v>
      </c>
      <c r="H598" s="2">
        <v>9.69</v>
      </c>
      <c r="I598" s="2">
        <v>0.1991</v>
      </c>
      <c r="J598" s="2">
        <v>0.4955</v>
      </c>
      <c r="K598" s="2" t="s">
        <v>1395</v>
      </c>
      <c r="L598" s="2">
        <v>868</v>
      </c>
      <c r="M598" s="2" t="s">
        <v>1377</v>
      </c>
      <c r="N598" s="2" t="s">
        <v>2465</v>
      </c>
      <c r="O598" s="8" t="s">
        <v>739</v>
      </c>
      <c r="P598" s="2">
        <v>120</v>
      </c>
      <c r="Q598" s="12">
        <v>29.43</v>
      </c>
    </row>
    <row r="599" spans="1:17" hidden="1">
      <c r="A599" s="11" t="s">
        <v>2466</v>
      </c>
      <c r="B599" s="9" t="s">
        <v>1269</v>
      </c>
      <c r="C599" s="9" t="s">
        <v>20</v>
      </c>
      <c r="D599" s="3" t="s">
        <v>44</v>
      </c>
      <c r="E599" s="9" t="s">
        <v>1408</v>
      </c>
      <c r="F599" s="9" t="s">
        <v>1375</v>
      </c>
      <c r="G599" s="3">
        <v>40.520000000000003</v>
      </c>
      <c r="H599" s="3">
        <v>11.59</v>
      </c>
      <c r="I599" s="3">
        <v>0.32700000000000001</v>
      </c>
      <c r="J599" s="3">
        <v>1.3379000000000001</v>
      </c>
      <c r="K599" s="3" t="s">
        <v>1376</v>
      </c>
      <c r="L599" s="3">
        <v>845</v>
      </c>
      <c r="M599" s="3" t="s">
        <v>1396</v>
      </c>
      <c r="N599" s="3" t="s">
        <v>1463</v>
      </c>
      <c r="O599" s="9" t="s">
        <v>2467</v>
      </c>
      <c r="P599" s="3">
        <v>36</v>
      </c>
      <c r="Q599" s="13">
        <v>34.950000000000003</v>
      </c>
    </row>
    <row r="600" spans="1:17" hidden="1">
      <c r="A600" s="10" t="s">
        <v>2468</v>
      </c>
      <c r="B600" s="8" t="s">
        <v>155</v>
      </c>
      <c r="C600" s="8" t="s">
        <v>28</v>
      </c>
      <c r="D600" s="2" t="s">
        <v>44</v>
      </c>
      <c r="E600" s="8" t="s">
        <v>1400</v>
      </c>
      <c r="F600" s="8" t="s">
        <v>1390</v>
      </c>
      <c r="G600" s="2">
        <v>87.34</v>
      </c>
      <c r="H600" s="2">
        <v>10.73</v>
      </c>
      <c r="I600" s="2">
        <v>1.5124</v>
      </c>
      <c r="J600" s="2">
        <v>0.88549999999999995</v>
      </c>
      <c r="K600" s="2" t="s">
        <v>1376</v>
      </c>
      <c r="L600" s="2">
        <v>562</v>
      </c>
      <c r="M600" s="2" t="s">
        <v>1396</v>
      </c>
      <c r="N600" s="2" t="s">
        <v>2469</v>
      </c>
      <c r="O600" s="8" t="s">
        <v>2422</v>
      </c>
      <c r="P600" s="2">
        <v>240</v>
      </c>
      <c r="Q600" s="12">
        <v>34.9</v>
      </c>
    </row>
    <row r="601" spans="1:17" hidden="1">
      <c r="A601" s="11" t="s">
        <v>2470</v>
      </c>
      <c r="B601" s="9" t="s">
        <v>320</v>
      </c>
      <c r="C601" s="9" t="s">
        <v>7</v>
      </c>
      <c r="D601" s="3" t="s">
        <v>10</v>
      </c>
      <c r="E601" s="9" t="s">
        <v>1389</v>
      </c>
      <c r="F601" s="9" t="s">
        <v>1390</v>
      </c>
      <c r="G601" s="3">
        <v>71.400000000000006</v>
      </c>
      <c r="H601" s="3">
        <v>7.77</v>
      </c>
      <c r="I601" s="3">
        <v>0.59119999999999995</v>
      </c>
      <c r="J601" s="3">
        <v>0.58699999999999997</v>
      </c>
      <c r="K601" s="3" t="s">
        <v>1412</v>
      </c>
      <c r="L601" s="3">
        <v>849</v>
      </c>
      <c r="M601" s="3" t="s">
        <v>1396</v>
      </c>
      <c r="N601" s="3" t="s">
        <v>1820</v>
      </c>
      <c r="O601" s="9" t="s">
        <v>2471</v>
      </c>
      <c r="P601" s="3">
        <v>240</v>
      </c>
      <c r="Q601" s="13">
        <v>27.41</v>
      </c>
    </row>
    <row r="602" spans="1:17" hidden="1">
      <c r="A602" s="10" t="s">
        <v>2472</v>
      </c>
      <c r="B602" s="8" t="s">
        <v>549</v>
      </c>
      <c r="C602" s="8" t="s">
        <v>24</v>
      </c>
      <c r="D602" s="2" t="s">
        <v>31</v>
      </c>
      <c r="E602" s="8" t="s">
        <v>1380</v>
      </c>
      <c r="F602" s="8" t="s">
        <v>1390</v>
      </c>
      <c r="G602" s="2">
        <v>58.98</v>
      </c>
      <c r="H602" s="2">
        <v>15.84</v>
      </c>
      <c r="I602" s="2">
        <v>0.67830000000000001</v>
      </c>
      <c r="J602" s="2">
        <v>0.8135</v>
      </c>
      <c r="K602" s="2" t="s">
        <v>1385</v>
      </c>
      <c r="L602" s="2">
        <v>778</v>
      </c>
      <c r="M602" s="2" t="s">
        <v>1381</v>
      </c>
      <c r="N602" s="2" t="s">
        <v>2473</v>
      </c>
      <c r="O602" s="8"/>
      <c r="P602" s="2">
        <v>240</v>
      </c>
      <c r="Q602" s="12">
        <v>0</v>
      </c>
    </row>
    <row r="603" spans="1:17" hidden="1">
      <c r="A603" s="11" t="s">
        <v>2474</v>
      </c>
      <c r="B603" s="9" t="s">
        <v>1305</v>
      </c>
      <c r="C603" s="9" t="s">
        <v>32</v>
      </c>
      <c r="D603" s="3" t="s">
        <v>31</v>
      </c>
      <c r="E603" s="9" t="s">
        <v>1374</v>
      </c>
      <c r="F603" s="9" t="s">
        <v>1390</v>
      </c>
      <c r="G603" s="3">
        <v>44.55</v>
      </c>
      <c r="H603" s="3">
        <v>10.44</v>
      </c>
      <c r="I603" s="3">
        <v>0.31780000000000003</v>
      </c>
      <c r="J603" s="3">
        <v>1.1393</v>
      </c>
      <c r="K603" s="3" t="s">
        <v>1385</v>
      </c>
      <c r="L603" s="3">
        <v>878</v>
      </c>
      <c r="M603" s="3" t="s">
        <v>1403</v>
      </c>
      <c r="N603" s="3" t="s">
        <v>1537</v>
      </c>
      <c r="O603" s="9" t="s">
        <v>2185</v>
      </c>
      <c r="P603" s="3">
        <v>48</v>
      </c>
      <c r="Q603" s="13">
        <v>0</v>
      </c>
    </row>
    <row r="604" spans="1:17">
      <c r="A604" s="10" t="s">
        <v>2475</v>
      </c>
      <c r="B604" s="8" t="s">
        <v>516</v>
      </c>
      <c r="C604" s="8" t="s">
        <v>7</v>
      </c>
      <c r="D604" s="2" t="s">
        <v>1360</v>
      </c>
      <c r="E604" s="8" t="s">
        <v>1389</v>
      </c>
      <c r="F604" s="8" t="s">
        <v>1375</v>
      </c>
      <c r="G604" s="2">
        <v>57.36</v>
      </c>
      <c r="H604" s="2">
        <v>16.59</v>
      </c>
      <c r="I604" s="2">
        <v>0.4173</v>
      </c>
      <c r="J604" s="2">
        <v>0.82350000000000001</v>
      </c>
      <c r="K604" s="2" t="s">
        <v>1358</v>
      </c>
      <c r="L604" s="2">
        <v>775</v>
      </c>
      <c r="M604" s="2" t="s">
        <v>1426</v>
      </c>
      <c r="N604" s="2" t="s">
        <v>270</v>
      </c>
      <c r="O604" s="8"/>
      <c r="P604" s="2">
        <v>240</v>
      </c>
      <c r="Q604" s="12">
        <v>5.76</v>
      </c>
    </row>
    <row r="605" spans="1:17" hidden="1">
      <c r="A605" s="11" t="s">
        <v>2476</v>
      </c>
      <c r="B605" s="9" t="s">
        <v>461</v>
      </c>
      <c r="C605" s="9" t="s">
        <v>35</v>
      </c>
      <c r="D605" s="3" t="s">
        <v>10</v>
      </c>
      <c r="E605" s="9" t="s">
        <v>1389</v>
      </c>
      <c r="F605" s="9" t="s">
        <v>1375</v>
      </c>
      <c r="G605" s="3">
        <v>91.6</v>
      </c>
      <c r="H605" s="3">
        <v>14.9</v>
      </c>
      <c r="I605" s="3">
        <v>0.61499999999999999</v>
      </c>
      <c r="J605" s="3">
        <v>1.2758</v>
      </c>
      <c r="K605" s="3" t="s">
        <v>1412</v>
      </c>
      <c r="L605" s="3">
        <v>608</v>
      </c>
      <c r="M605" s="3" t="s">
        <v>1403</v>
      </c>
      <c r="N605" s="3" t="s">
        <v>1804</v>
      </c>
      <c r="O605" s="9" t="s">
        <v>726</v>
      </c>
      <c r="P605" s="3">
        <v>180</v>
      </c>
      <c r="Q605" s="13">
        <v>45.67</v>
      </c>
    </row>
    <row r="606" spans="1:17" hidden="1">
      <c r="A606" s="10" t="s">
        <v>2477</v>
      </c>
      <c r="B606" s="8" t="s">
        <v>838</v>
      </c>
      <c r="C606" s="8" t="s">
        <v>28</v>
      </c>
      <c r="D606" s="2" t="s">
        <v>31</v>
      </c>
      <c r="E606" s="8" t="s">
        <v>1411</v>
      </c>
      <c r="F606" s="8" t="s">
        <v>1384</v>
      </c>
      <c r="G606" s="2">
        <v>67.11</v>
      </c>
      <c r="H606" s="2">
        <v>13.99</v>
      </c>
      <c r="I606" s="2">
        <v>1.0226999999999999</v>
      </c>
      <c r="J606" s="2">
        <v>1.8334999999999999</v>
      </c>
      <c r="K606" s="2" t="s">
        <v>1395</v>
      </c>
      <c r="L606" s="2">
        <v>601</v>
      </c>
      <c r="M606" s="2" t="s">
        <v>1396</v>
      </c>
      <c r="N606" s="2" t="s">
        <v>1540</v>
      </c>
      <c r="O606" s="8" t="s">
        <v>2108</v>
      </c>
      <c r="P606" s="2">
        <v>48</v>
      </c>
      <c r="Q606" s="12">
        <v>22.24</v>
      </c>
    </row>
    <row r="607" spans="1:17" hidden="1">
      <c r="A607" s="11" t="s">
        <v>2478</v>
      </c>
      <c r="B607" s="9" t="s">
        <v>1351</v>
      </c>
      <c r="C607" s="9" t="s">
        <v>32</v>
      </c>
      <c r="D607" s="3" t="s">
        <v>10</v>
      </c>
      <c r="E607" s="9" t="s">
        <v>1411</v>
      </c>
      <c r="F607" s="9" t="s">
        <v>1375</v>
      </c>
      <c r="G607" s="3">
        <v>80.37</v>
      </c>
      <c r="H607" s="3">
        <v>16.559999999999999</v>
      </c>
      <c r="I607" s="3">
        <v>1.0709</v>
      </c>
      <c r="J607" s="3">
        <v>2.3008000000000002</v>
      </c>
      <c r="K607" s="3" t="s">
        <v>1395</v>
      </c>
      <c r="L607" s="3">
        <v>881</v>
      </c>
      <c r="M607" s="3" t="s">
        <v>1377</v>
      </c>
      <c r="N607" s="3" t="s">
        <v>2479</v>
      </c>
      <c r="O607" s="9" t="s">
        <v>2480</v>
      </c>
      <c r="P607" s="3">
        <v>48</v>
      </c>
      <c r="Q607" s="13">
        <v>14.77</v>
      </c>
    </row>
    <row r="608" spans="1:17" hidden="1">
      <c r="A608" s="10" t="s">
        <v>2481</v>
      </c>
      <c r="B608" s="8" t="s">
        <v>1075</v>
      </c>
      <c r="C608" s="8" t="s">
        <v>32</v>
      </c>
      <c r="D608" s="2" t="s">
        <v>44</v>
      </c>
      <c r="E608" s="8" t="s">
        <v>1411</v>
      </c>
      <c r="F608" s="8" t="s">
        <v>1375</v>
      </c>
      <c r="G608" s="2">
        <v>30.61</v>
      </c>
      <c r="H608" s="2">
        <v>14.35</v>
      </c>
      <c r="I608" s="2">
        <v>0.58850000000000002</v>
      </c>
      <c r="J608" s="2">
        <v>1.4746999999999999</v>
      </c>
      <c r="K608" s="2" t="s">
        <v>1412</v>
      </c>
      <c r="L608" s="2">
        <v>745</v>
      </c>
      <c r="M608" s="2" t="s">
        <v>1396</v>
      </c>
      <c r="N608" s="2" t="s">
        <v>1550</v>
      </c>
      <c r="O608" s="8" t="s">
        <v>2143</v>
      </c>
      <c r="P608" s="2">
        <v>24</v>
      </c>
      <c r="Q608" s="12">
        <v>24.27</v>
      </c>
    </row>
    <row r="609" spans="1:17" hidden="1">
      <c r="A609" s="11" t="s">
        <v>2482</v>
      </c>
      <c r="B609" s="9" t="s">
        <v>116</v>
      </c>
      <c r="C609" s="9" t="s">
        <v>28</v>
      </c>
      <c r="D609" s="3" t="s">
        <v>31</v>
      </c>
      <c r="E609" s="9" t="s">
        <v>1380</v>
      </c>
      <c r="F609" s="9" t="s">
        <v>1375</v>
      </c>
      <c r="G609" s="3">
        <v>24.33</v>
      </c>
      <c r="H609" s="3">
        <v>12.91</v>
      </c>
      <c r="I609" s="3">
        <v>0.47139999999999999</v>
      </c>
      <c r="J609" s="3">
        <v>0.65159999999999996</v>
      </c>
      <c r="K609" s="3" t="s">
        <v>1376</v>
      </c>
      <c r="L609" s="3">
        <v>580</v>
      </c>
      <c r="M609" s="3" t="s">
        <v>1377</v>
      </c>
      <c r="N609" s="3" t="s">
        <v>2483</v>
      </c>
      <c r="O609" s="9" t="s">
        <v>2484</v>
      </c>
      <c r="P609" s="3">
        <v>48</v>
      </c>
      <c r="Q609" s="13">
        <v>7.46</v>
      </c>
    </row>
    <row r="610" spans="1:17" hidden="1">
      <c r="A610" s="10" t="s">
        <v>2485</v>
      </c>
      <c r="B610" s="8" t="s">
        <v>905</v>
      </c>
      <c r="C610" s="8" t="s">
        <v>28</v>
      </c>
      <c r="D610" s="2" t="s">
        <v>23</v>
      </c>
      <c r="E610" s="8" t="s">
        <v>1400</v>
      </c>
      <c r="F610" s="8" t="s">
        <v>1384</v>
      </c>
      <c r="G610" s="2">
        <v>10.97</v>
      </c>
      <c r="H610" s="2">
        <v>15.61</v>
      </c>
      <c r="I610" s="2">
        <v>7.9500000000000001E-2</v>
      </c>
      <c r="J610" s="2">
        <v>0.18110000000000001</v>
      </c>
      <c r="K610" s="2" t="s">
        <v>1376</v>
      </c>
      <c r="L610" s="2">
        <v>830</v>
      </c>
      <c r="M610" s="2" t="s">
        <v>1396</v>
      </c>
      <c r="N610" s="2" t="s">
        <v>2486</v>
      </c>
      <c r="O610" s="8" t="s">
        <v>1612</v>
      </c>
      <c r="P610" s="2">
        <v>120</v>
      </c>
      <c r="Q610" s="12">
        <v>1.1200000000000001</v>
      </c>
    </row>
    <row r="611" spans="1:17" hidden="1">
      <c r="A611" s="11" t="s">
        <v>2487</v>
      </c>
      <c r="B611" s="9" t="s">
        <v>1199</v>
      </c>
      <c r="C611" s="9" t="s">
        <v>28</v>
      </c>
      <c r="D611" s="3" t="s">
        <v>31</v>
      </c>
      <c r="E611" s="9" t="s">
        <v>1374</v>
      </c>
      <c r="F611" s="9" t="s">
        <v>1390</v>
      </c>
      <c r="G611" s="3">
        <v>9.66</v>
      </c>
      <c r="H611" s="3">
        <v>10.91</v>
      </c>
      <c r="I611" s="3">
        <v>6.2799999999999995E-2</v>
      </c>
      <c r="J611" s="3">
        <v>0.44979999999999998</v>
      </c>
      <c r="K611" s="3" t="s">
        <v>1385</v>
      </c>
      <c r="L611" s="3">
        <v>779</v>
      </c>
      <c r="M611" s="3" t="s">
        <v>1403</v>
      </c>
      <c r="N611" s="3" t="s">
        <v>1095</v>
      </c>
      <c r="O611" s="9" t="s">
        <v>2488</v>
      </c>
      <c r="P611" s="3">
        <v>24</v>
      </c>
      <c r="Q611" s="13">
        <v>0</v>
      </c>
    </row>
    <row r="612" spans="1:17" hidden="1">
      <c r="A612" s="10" t="s">
        <v>2489</v>
      </c>
      <c r="B612" s="8" t="s">
        <v>1263</v>
      </c>
      <c r="C612" s="8" t="s">
        <v>32</v>
      </c>
      <c r="D612" s="2" t="s">
        <v>44</v>
      </c>
      <c r="E612" s="8" t="s">
        <v>1380</v>
      </c>
      <c r="F612" s="8" t="s">
        <v>1375</v>
      </c>
      <c r="G612" s="2">
        <v>59.74</v>
      </c>
      <c r="H612" s="2">
        <v>13.29</v>
      </c>
      <c r="I612" s="2">
        <v>1.0441</v>
      </c>
      <c r="J612" s="2">
        <v>1.3682000000000001</v>
      </c>
      <c r="K612" s="2" t="s">
        <v>1395</v>
      </c>
      <c r="L612" s="2">
        <v>818</v>
      </c>
      <c r="M612" s="2" t="s">
        <v>1396</v>
      </c>
      <c r="N612" s="2" t="s">
        <v>2311</v>
      </c>
      <c r="O612" s="8" t="s">
        <v>1221</v>
      </c>
      <c r="P612" s="2">
        <v>60</v>
      </c>
      <c r="Q612" s="12">
        <v>49.26</v>
      </c>
    </row>
    <row r="613" spans="1:17" hidden="1">
      <c r="A613" s="11" t="s">
        <v>2490</v>
      </c>
      <c r="B613" s="9" t="s">
        <v>795</v>
      </c>
      <c r="C613" s="9" t="s">
        <v>12</v>
      </c>
      <c r="D613" s="3" t="s">
        <v>44</v>
      </c>
      <c r="E613" s="9" t="s">
        <v>1411</v>
      </c>
      <c r="F613" s="9" t="s">
        <v>1384</v>
      </c>
      <c r="G613" s="3">
        <v>69.209999999999994</v>
      </c>
      <c r="H613" s="3">
        <v>16.87</v>
      </c>
      <c r="I613" s="3">
        <v>1.0364</v>
      </c>
      <c r="J613" s="3">
        <v>1.0588</v>
      </c>
      <c r="K613" s="3" t="s">
        <v>1376</v>
      </c>
      <c r="L613" s="3">
        <v>580</v>
      </c>
      <c r="M613" s="3" t="s">
        <v>1426</v>
      </c>
      <c r="N613" s="3" t="s">
        <v>2491</v>
      </c>
      <c r="O613" s="9"/>
      <c r="P613" s="3">
        <v>180</v>
      </c>
      <c r="Q613" s="13">
        <v>24.95</v>
      </c>
    </row>
    <row r="614" spans="1:17">
      <c r="A614" s="10" t="s">
        <v>2492</v>
      </c>
      <c r="B614" s="8" t="s">
        <v>669</v>
      </c>
      <c r="C614" s="8" t="s">
        <v>20</v>
      </c>
      <c r="D614" s="2" t="s">
        <v>31</v>
      </c>
      <c r="E614" s="8" t="s">
        <v>1374</v>
      </c>
      <c r="F614" s="8" t="s">
        <v>1375</v>
      </c>
      <c r="G614" s="2">
        <v>21.84</v>
      </c>
      <c r="H614" s="2">
        <v>15.24</v>
      </c>
      <c r="I614" s="2">
        <v>0.12130000000000001</v>
      </c>
      <c r="J614" s="2">
        <v>1.9737</v>
      </c>
      <c r="K614" s="2" t="s">
        <v>1358</v>
      </c>
      <c r="L614" s="2">
        <v>716</v>
      </c>
      <c r="M614" s="2" t="s">
        <v>1396</v>
      </c>
      <c r="N614" s="2" t="s">
        <v>1102</v>
      </c>
      <c r="O614" s="8" t="s">
        <v>2493</v>
      </c>
      <c r="P614" s="2">
        <v>12</v>
      </c>
      <c r="Q614" s="12">
        <v>20.72</v>
      </c>
    </row>
    <row r="615" spans="1:17">
      <c r="A615" s="11" t="s">
        <v>2494</v>
      </c>
      <c r="B615" s="9" t="s">
        <v>486</v>
      </c>
      <c r="C615" s="9" t="s">
        <v>28</v>
      </c>
      <c r="D615" s="3" t="s">
        <v>31</v>
      </c>
      <c r="E615" s="9" t="s">
        <v>1411</v>
      </c>
      <c r="F615" s="9" t="s">
        <v>1384</v>
      </c>
      <c r="G615" s="3">
        <v>72.150000000000006</v>
      </c>
      <c r="H615" s="3">
        <v>8.85</v>
      </c>
      <c r="I615" s="3">
        <v>1.0581</v>
      </c>
      <c r="J615" s="3">
        <v>0.64219999999999999</v>
      </c>
      <c r="K615" s="3" t="s">
        <v>1358</v>
      </c>
      <c r="L615" s="3">
        <v>704</v>
      </c>
      <c r="M615" s="3" t="s">
        <v>1426</v>
      </c>
      <c r="N615" s="3" t="s">
        <v>647</v>
      </c>
      <c r="O615" s="9"/>
      <c r="P615" s="3">
        <v>240</v>
      </c>
      <c r="Q615" s="13">
        <v>62.14</v>
      </c>
    </row>
    <row r="616" spans="1:17" hidden="1">
      <c r="A616" s="10" t="s">
        <v>2495</v>
      </c>
      <c r="B616" s="8" t="s">
        <v>633</v>
      </c>
      <c r="C616" s="8" t="s">
        <v>20</v>
      </c>
      <c r="D616" s="2" t="s">
        <v>31</v>
      </c>
      <c r="E616" s="8" t="s">
        <v>1380</v>
      </c>
      <c r="F616" s="8" t="s">
        <v>1384</v>
      </c>
      <c r="G616" s="2">
        <v>4.1100000000000003</v>
      </c>
      <c r="H616" s="2">
        <v>10.27</v>
      </c>
      <c r="I616" s="2">
        <v>3.2099999999999997E-2</v>
      </c>
      <c r="J616" s="2">
        <v>4.48E-2</v>
      </c>
      <c r="K616" s="2" t="s">
        <v>1376</v>
      </c>
      <c r="L616" s="2">
        <v>887</v>
      </c>
      <c r="M616" s="2" t="s">
        <v>1377</v>
      </c>
      <c r="N616" s="2" t="s">
        <v>2496</v>
      </c>
      <c r="O616" s="8" t="s">
        <v>2307</v>
      </c>
      <c r="P616" s="2">
        <v>180</v>
      </c>
      <c r="Q616" s="12">
        <v>0.88</v>
      </c>
    </row>
    <row r="617" spans="1:17" hidden="1">
      <c r="A617" s="11" t="s">
        <v>2497</v>
      </c>
      <c r="B617" s="9" t="s">
        <v>674</v>
      </c>
      <c r="C617" s="9" t="s">
        <v>28</v>
      </c>
      <c r="D617" s="3" t="s">
        <v>23</v>
      </c>
      <c r="E617" s="9" t="s">
        <v>1374</v>
      </c>
      <c r="F617" s="9" t="s">
        <v>1384</v>
      </c>
      <c r="G617" s="3">
        <v>1.74</v>
      </c>
      <c r="H617" s="3">
        <v>18</v>
      </c>
      <c r="I617" s="3">
        <v>1.9599999999999999E-2</v>
      </c>
      <c r="J617" s="3">
        <v>2.8000000000000001E-2</v>
      </c>
      <c r="K617" s="3" t="s">
        <v>1412</v>
      </c>
      <c r="L617" s="3">
        <v>643</v>
      </c>
      <c r="M617" s="3" t="s">
        <v>1386</v>
      </c>
      <c r="N617" s="3" t="s">
        <v>1520</v>
      </c>
      <c r="O617" s="9"/>
      <c r="P617" s="3">
        <v>180</v>
      </c>
      <c r="Q617" s="13">
        <v>1.48</v>
      </c>
    </row>
    <row r="618" spans="1:17" hidden="1">
      <c r="A618" s="10" t="s">
        <v>2498</v>
      </c>
      <c r="B618" s="8" t="s">
        <v>1334</v>
      </c>
      <c r="C618" s="8" t="s">
        <v>24</v>
      </c>
      <c r="D618" s="2" t="s">
        <v>1360</v>
      </c>
      <c r="E618" s="8" t="s">
        <v>1374</v>
      </c>
      <c r="F618" s="8" t="s">
        <v>1384</v>
      </c>
      <c r="G618" s="2">
        <v>42.37</v>
      </c>
      <c r="H618" s="2">
        <v>14.45</v>
      </c>
      <c r="I618" s="2">
        <v>0.66400000000000003</v>
      </c>
      <c r="J618" s="2">
        <v>0.80459999999999998</v>
      </c>
      <c r="K618" s="2" t="s">
        <v>1412</v>
      </c>
      <c r="L618" s="2">
        <v>556</v>
      </c>
      <c r="M618" s="2" t="s">
        <v>1396</v>
      </c>
      <c r="N618" s="2" t="s">
        <v>2141</v>
      </c>
      <c r="O618" s="8" t="s">
        <v>1017</v>
      </c>
      <c r="P618" s="2">
        <v>84</v>
      </c>
      <c r="Q618" s="12">
        <v>32.020000000000003</v>
      </c>
    </row>
    <row r="619" spans="1:17" hidden="1">
      <c r="A619" s="11" t="s">
        <v>2499</v>
      </c>
      <c r="B619" s="9" t="s">
        <v>294</v>
      </c>
      <c r="C619" s="9" t="s">
        <v>28</v>
      </c>
      <c r="D619" s="3" t="s">
        <v>23</v>
      </c>
      <c r="E619" s="9" t="s">
        <v>1408</v>
      </c>
      <c r="F619" s="9" t="s">
        <v>1390</v>
      </c>
      <c r="G619" s="3">
        <v>39.68</v>
      </c>
      <c r="H619" s="3">
        <v>14</v>
      </c>
      <c r="I619" s="3">
        <v>0.74990000000000001</v>
      </c>
      <c r="J619" s="3">
        <v>1.0843</v>
      </c>
      <c r="K619" s="3" t="s">
        <v>1376</v>
      </c>
      <c r="L619" s="3">
        <v>666</v>
      </c>
      <c r="M619" s="3" t="s">
        <v>1381</v>
      </c>
      <c r="N619" s="3" t="s">
        <v>2375</v>
      </c>
      <c r="O619" s="9"/>
      <c r="P619" s="3">
        <v>48</v>
      </c>
      <c r="Q619" s="13">
        <v>19.309999999999999</v>
      </c>
    </row>
    <row r="620" spans="1:17" hidden="1">
      <c r="A620" s="10" t="s">
        <v>2500</v>
      </c>
      <c r="B620" s="8" t="s">
        <v>825</v>
      </c>
      <c r="C620" s="8" t="s">
        <v>35</v>
      </c>
      <c r="D620" s="2" t="s">
        <v>10</v>
      </c>
      <c r="E620" s="8" t="s">
        <v>1408</v>
      </c>
      <c r="F620" s="8" t="s">
        <v>1375</v>
      </c>
      <c r="G620" s="2">
        <v>2.77</v>
      </c>
      <c r="H620" s="2">
        <v>18.12</v>
      </c>
      <c r="I620" s="2">
        <v>1.6500000000000001E-2</v>
      </c>
      <c r="J620" s="2">
        <v>5.0099999999999999E-2</v>
      </c>
      <c r="K620" s="2" t="s">
        <v>1376</v>
      </c>
      <c r="L620" s="2">
        <v>891</v>
      </c>
      <c r="M620" s="2" t="s">
        <v>1403</v>
      </c>
      <c r="N620" s="2" t="s">
        <v>2501</v>
      </c>
      <c r="O620" s="8" t="s">
        <v>1230</v>
      </c>
      <c r="P620" s="2">
        <v>120</v>
      </c>
      <c r="Q620" s="12">
        <v>1.02</v>
      </c>
    </row>
    <row r="621" spans="1:17" hidden="1">
      <c r="A621" s="11" t="s">
        <v>2502</v>
      </c>
      <c r="B621" s="9" t="s">
        <v>510</v>
      </c>
      <c r="C621" s="9" t="s">
        <v>7</v>
      </c>
      <c r="D621" s="3" t="s">
        <v>1360</v>
      </c>
      <c r="E621" s="9" t="s">
        <v>1374</v>
      </c>
      <c r="F621" s="9" t="s">
        <v>1390</v>
      </c>
      <c r="G621" s="3">
        <v>26.16</v>
      </c>
      <c r="H621" s="3">
        <v>13.34</v>
      </c>
      <c r="I621" s="3">
        <v>0.1467</v>
      </c>
      <c r="J621" s="3">
        <v>0.33689999999999998</v>
      </c>
      <c r="K621" s="3" t="s">
        <v>1395</v>
      </c>
      <c r="L621" s="3">
        <v>606</v>
      </c>
      <c r="M621" s="3" t="s">
        <v>1377</v>
      </c>
      <c r="N621" s="3" t="s">
        <v>2503</v>
      </c>
      <c r="O621" s="9" t="s">
        <v>652</v>
      </c>
      <c r="P621" s="3">
        <v>180</v>
      </c>
      <c r="Q621" s="13">
        <v>3.68</v>
      </c>
    </row>
    <row r="622" spans="1:17" hidden="1">
      <c r="A622" s="10" t="s">
        <v>2504</v>
      </c>
      <c r="B622" s="8" t="s">
        <v>822</v>
      </c>
      <c r="C622" s="8" t="s">
        <v>38</v>
      </c>
      <c r="D622" s="2" t="s">
        <v>44</v>
      </c>
      <c r="E622" s="8" t="s">
        <v>1380</v>
      </c>
      <c r="F622" s="8" t="s">
        <v>1390</v>
      </c>
      <c r="G622" s="2">
        <v>86.99</v>
      </c>
      <c r="H622" s="2">
        <v>15.93</v>
      </c>
      <c r="I622" s="2">
        <v>1.4632000000000001</v>
      </c>
      <c r="J622" s="2">
        <v>7.8898000000000001</v>
      </c>
      <c r="K622" s="2" t="s">
        <v>1376</v>
      </c>
      <c r="L622" s="2">
        <v>748</v>
      </c>
      <c r="M622" s="2" t="s">
        <v>1403</v>
      </c>
      <c r="N622" s="2" t="s">
        <v>1218</v>
      </c>
      <c r="O622" s="8" t="s">
        <v>1848</v>
      </c>
      <c r="P622" s="2">
        <v>12</v>
      </c>
      <c r="Q622" s="12">
        <v>57.6</v>
      </c>
    </row>
    <row r="623" spans="1:17" hidden="1">
      <c r="A623" s="11" t="s">
        <v>2505</v>
      </c>
      <c r="B623" s="9" t="s">
        <v>420</v>
      </c>
      <c r="C623" s="9" t="s">
        <v>32</v>
      </c>
      <c r="D623" s="3" t="s">
        <v>23</v>
      </c>
      <c r="E623" s="9" t="s">
        <v>1374</v>
      </c>
      <c r="F623" s="9" t="s">
        <v>1375</v>
      </c>
      <c r="G623" s="3">
        <v>18.55</v>
      </c>
      <c r="H623" s="3">
        <v>7.66</v>
      </c>
      <c r="I623" s="3">
        <v>0.21229999999999999</v>
      </c>
      <c r="J623" s="3">
        <v>0.28599999999999998</v>
      </c>
      <c r="K623" s="3" t="s">
        <v>1395</v>
      </c>
      <c r="L623" s="3">
        <v>602</v>
      </c>
      <c r="M623" s="3" t="s">
        <v>1377</v>
      </c>
      <c r="N623" s="3" t="s">
        <v>2506</v>
      </c>
      <c r="O623" s="9" t="s">
        <v>2000</v>
      </c>
      <c r="P623" s="3">
        <v>84</v>
      </c>
      <c r="Q623" s="13">
        <v>3.9</v>
      </c>
    </row>
    <row r="624" spans="1:17" hidden="1">
      <c r="A624" s="10" t="s">
        <v>2507</v>
      </c>
      <c r="B624" s="8" t="s">
        <v>977</v>
      </c>
      <c r="C624" s="8" t="s">
        <v>24</v>
      </c>
      <c r="D624" s="2" t="s">
        <v>31</v>
      </c>
      <c r="E624" s="8" t="s">
        <v>1400</v>
      </c>
      <c r="F624" s="8" t="s">
        <v>1384</v>
      </c>
      <c r="G624" s="2">
        <v>90.69</v>
      </c>
      <c r="H624" s="2">
        <v>9.3000000000000007</v>
      </c>
      <c r="I624" s="2">
        <v>0.58620000000000005</v>
      </c>
      <c r="J624" s="2">
        <v>1.8957999999999999</v>
      </c>
      <c r="K624" s="2" t="s">
        <v>1412</v>
      </c>
      <c r="L624" s="2">
        <v>659</v>
      </c>
      <c r="M624" s="2" t="s">
        <v>1403</v>
      </c>
      <c r="N624" s="2" t="s">
        <v>2437</v>
      </c>
      <c r="O624" s="8" t="s">
        <v>1378</v>
      </c>
      <c r="P624" s="2">
        <v>60</v>
      </c>
      <c r="Q624" s="12">
        <v>84.83</v>
      </c>
    </row>
    <row r="625" spans="1:17" hidden="1">
      <c r="A625" s="11" t="s">
        <v>2508</v>
      </c>
      <c r="B625" s="9" t="s">
        <v>61</v>
      </c>
      <c r="C625" s="9" t="s">
        <v>20</v>
      </c>
      <c r="D625" s="3" t="s">
        <v>10</v>
      </c>
      <c r="E625" s="9" t="s">
        <v>1408</v>
      </c>
      <c r="F625" s="9" t="s">
        <v>1384</v>
      </c>
      <c r="G625" s="3">
        <v>12.22</v>
      </c>
      <c r="H625" s="3">
        <v>8.84</v>
      </c>
      <c r="I625" s="3">
        <v>0.20150000000000001</v>
      </c>
      <c r="J625" s="3">
        <v>0.1087</v>
      </c>
      <c r="K625" s="3" t="s">
        <v>1376</v>
      </c>
      <c r="L625" s="3">
        <v>657</v>
      </c>
      <c r="M625" s="3" t="s">
        <v>1403</v>
      </c>
      <c r="N625" s="3" t="s">
        <v>2509</v>
      </c>
      <c r="O625" s="9" t="s">
        <v>2510</v>
      </c>
      <c r="P625" s="3">
        <v>240</v>
      </c>
      <c r="Q625" s="13">
        <v>8.16</v>
      </c>
    </row>
    <row r="626" spans="1:17" hidden="1">
      <c r="A626" s="10" t="s">
        <v>2511</v>
      </c>
      <c r="B626" s="8" t="s">
        <v>1129</v>
      </c>
      <c r="C626" s="8" t="s">
        <v>12</v>
      </c>
      <c r="D626" s="2" t="s">
        <v>31</v>
      </c>
      <c r="E626" s="8" t="s">
        <v>1389</v>
      </c>
      <c r="F626" s="8" t="s">
        <v>1375</v>
      </c>
      <c r="G626" s="2">
        <v>80.849999999999994</v>
      </c>
      <c r="H626" s="2">
        <v>10.25</v>
      </c>
      <c r="I626" s="2">
        <v>0.4264</v>
      </c>
      <c r="J626" s="2">
        <v>3.7402000000000002</v>
      </c>
      <c r="K626" s="2" t="s">
        <v>1385</v>
      </c>
      <c r="L626" s="2">
        <v>700</v>
      </c>
      <c r="M626" s="2" t="s">
        <v>1386</v>
      </c>
      <c r="N626" s="2" t="s">
        <v>668</v>
      </c>
      <c r="O626" s="8"/>
      <c r="P626" s="2">
        <v>24</v>
      </c>
      <c r="Q626" s="12">
        <v>0</v>
      </c>
    </row>
    <row r="627" spans="1:17">
      <c r="A627" s="11" t="s">
        <v>2512</v>
      </c>
      <c r="B627" s="9" t="s">
        <v>1015</v>
      </c>
      <c r="C627" s="9" t="s">
        <v>38</v>
      </c>
      <c r="D627" s="3" t="s">
        <v>1360</v>
      </c>
      <c r="E627" s="9" t="s">
        <v>1400</v>
      </c>
      <c r="F627" s="9" t="s">
        <v>1390</v>
      </c>
      <c r="G627" s="3">
        <v>35.79</v>
      </c>
      <c r="H627" s="3">
        <v>11.78</v>
      </c>
      <c r="I627" s="3">
        <v>0.58520000000000005</v>
      </c>
      <c r="J627" s="3">
        <v>1.6811</v>
      </c>
      <c r="K627" s="3" t="s">
        <v>1358</v>
      </c>
      <c r="L627" s="3">
        <v>658</v>
      </c>
      <c r="M627" s="3" t="s">
        <v>1377</v>
      </c>
      <c r="N627" s="3" t="s">
        <v>1545</v>
      </c>
      <c r="O627" s="9" t="s">
        <v>1218</v>
      </c>
      <c r="P627" s="3">
        <v>24</v>
      </c>
      <c r="Q627" s="13">
        <v>9.36</v>
      </c>
    </row>
    <row r="628" spans="1:17" hidden="1">
      <c r="A628" s="10" t="s">
        <v>2513</v>
      </c>
      <c r="B628" s="8" t="s">
        <v>1080</v>
      </c>
      <c r="C628" s="8" t="s">
        <v>12</v>
      </c>
      <c r="D628" s="2" t="s">
        <v>1360</v>
      </c>
      <c r="E628" s="8" t="s">
        <v>1374</v>
      </c>
      <c r="F628" s="8" t="s">
        <v>1375</v>
      </c>
      <c r="G628" s="2">
        <v>56.19</v>
      </c>
      <c r="H628" s="2">
        <v>11.04</v>
      </c>
      <c r="I628" s="2">
        <v>0.59189999999999998</v>
      </c>
      <c r="J628" s="2">
        <v>4.9672000000000001</v>
      </c>
      <c r="K628" s="2"/>
      <c r="L628" s="2">
        <v>683</v>
      </c>
      <c r="M628" s="2" t="s">
        <v>1377</v>
      </c>
      <c r="N628" s="2" t="s">
        <v>2401</v>
      </c>
      <c r="O628" s="8" t="s">
        <v>1835</v>
      </c>
      <c r="P628" s="2">
        <v>12</v>
      </c>
      <c r="Q628" s="12">
        <v>0</v>
      </c>
    </row>
    <row r="629" spans="1:17">
      <c r="A629" s="11" t="s">
        <v>2514</v>
      </c>
      <c r="B629" s="9" t="s">
        <v>985</v>
      </c>
      <c r="C629" s="9" t="s">
        <v>28</v>
      </c>
      <c r="D629" s="3" t="s">
        <v>31</v>
      </c>
      <c r="E629" s="9" t="s">
        <v>1400</v>
      </c>
      <c r="F629" s="9" t="s">
        <v>1390</v>
      </c>
      <c r="G629" s="3">
        <v>83.91</v>
      </c>
      <c r="H629" s="3">
        <v>16.98</v>
      </c>
      <c r="I629" s="3">
        <v>0.52680000000000005</v>
      </c>
      <c r="J629" s="3">
        <v>4.1478999999999999</v>
      </c>
      <c r="K629" s="3" t="s">
        <v>1358</v>
      </c>
      <c r="L629" s="3">
        <v>829</v>
      </c>
      <c r="M629" s="3" t="s">
        <v>1403</v>
      </c>
      <c r="N629" s="3" t="s">
        <v>2202</v>
      </c>
      <c r="O629" s="9" t="s">
        <v>2515</v>
      </c>
      <c r="P629" s="3">
        <v>24</v>
      </c>
      <c r="Q629" s="13">
        <v>18.07</v>
      </c>
    </row>
    <row r="630" spans="1:17" hidden="1">
      <c r="A630" s="10" t="s">
        <v>2516</v>
      </c>
      <c r="B630" s="8" t="s">
        <v>1059</v>
      </c>
      <c r="C630" s="8" t="s">
        <v>28</v>
      </c>
      <c r="D630" s="2" t="s">
        <v>10</v>
      </c>
      <c r="E630" s="8" t="s">
        <v>1411</v>
      </c>
      <c r="F630" s="8" t="s">
        <v>1384</v>
      </c>
      <c r="G630" s="2">
        <v>78.83</v>
      </c>
      <c r="H630" s="2">
        <v>10.210000000000001</v>
      </c>
      <c r="I630" s="2">
        <v>1.0291999999999999</v>
      </c>
      <c r="J630" s="2">
        <v>1.0508999999999999</v>
      </c>
      <c r="K630" s="2" t="s">
        <v>1412</v>
      </c>
      <c r="L630" s="2">
        <v>743</v>
      </c>
      <c r="M630" s="2" t="s">
        <v>1396</v>
      </c>
      <c r="N630" s="2" t="s">
        <v>1886</v>
      </c>
      <c r="O630" s="8" t="s">
        <v>2517</v>
      </c>
      <c r="P630" s="2">
        <v>120</v>
      </c>
      <c r="Q630" s="12">
        <v>70.8</v>
      </c>
    </row>
    <row r="631" spans="1:17" hidden="1">
      <c r="A631" s="11" t="s">
        <v>2518</v>
      </c>
      <c r="B631" s="9" t="s">
        <v>1020</v>
      </c>
      <c r="C631" s="9" t="s">
        <v>24</v>
      </c>
      <c r="D631" s="3" t="s">
        <v>44</v>
      </c>
      <c r="E631" s="9" t="s">
        <v>1389</v>
      </c>
      <c r="F631" s="9" t="s">
        <v>1375</v>
      </c>
      <c r="G631" s="3">
        <v>34.65</v>
      </c>
      <c r="H631" s="3">
        <v>8.32</v>
      </c>
      <c r="I631" s="3">
        <v>0.44919999999999999</v>
      </c>
      <c r="J631" s="3">
        <v>1.5722</v>
      </c>
      <c r="K631" s="3" t="s">
        <v>1376</v>
      </c>
      <c r="L631" s="3">
        <v>796</v>
      </c>
      <c r="M631" s="3" t="s">
        <v>1426</v>
      </c>
      <c r="N631" s="3" t="s">
        <v>2404</v>
      </c>
      <c r="O631" s="9"/>
      <c r="P631" s="3">
        <v>24</v>
      </c>
      <c r="Q631" s="13">
        <v>15.45</v>
      </c>
    </row>
    <row r="632" spans="1:17" hidden="1">
      <c r="A632" s="10" t="s">
        <v>2519</v>
      </c>
      <c r="B632" s="8" t="s">
        <v>347</v>
      </c>
      <c r="C632" s="8" t="s">
        <v>12</v>
      </c>
      <c r="D632" s="2" t="s">
        <v>1360</v>
      </c>
      <c r="E632" s="8" t="s">
        <v>1411</v>
      </c>
      <c r="F632" s="8" t="s">
        <v>1390</v>
      </c>
      <c r="G632" s="2">
        <v>60.36</v>
      </c>
      <c r="H632" s="2">
        <v>8.75</v>
      </c>
      <c r="I632" s="2">
        <v>1.1841999999999999</v>
      </c>
      <c r="J632" s="2">
        <v>0.96350000000000002</v>
      </c>
      <c r="K632" s="2" t="s">
        <v>1412</v>
      </c>
      <c r="L632" s="2">
        <v>859</v>
      </c>
      <c r="M632" s="2" t="s">
        <v>1396</v>
      </c>
      <c r="N632" s="2" t="s">
        <v>927</v>
      </c>
      <c r="O632" s="8" t="s">
        <v>941</v>
      </c>
      <c r="P632" s="2">
        <v>84</v>
      </c>
      <c r="Q632" s="12">
        <v>16.93</v>
      </c>
    </row>
    <row r="633" spans="1:17">
      <c r="A633" s="11" t="s">
        <v>2520</v>
      </c>
      <c r="B633" s="9" t="s">
        <v>477</v>
      </c>
      <c r="C633" s="9" t="s">
        <v>24</v>
      </c>
      <c r="D633" s="3" t="s">
        <v>23</v>
      </c>
      <c r="E633" s="9" t="s">
        <v>1411</v>
      </c>
      <c r="F633" s="9" t="s">
        <v>1384</v>
      </c>
      <c r="G633" s="3">
        <v>81.349999999999994</v>
      </c>
      <c r="H633" s="3">
        <v>13.85</v>
      </c>
      <c r="I633" s="3">
        <v>1.2493000000000001</v>
      </c>
      <c r="J633" s="3">
        <v>1.8866000000000001</v>
      </c>
      <c r="K633" s="3" t="s">
        <v>1358</v>
      </c>
      <c r="L633" s="3">
        <v>727</v>
      </c>
      <c r="M633" s="3" t="s">
        <v>1381</v>
      </c>
      <c r="N633" s="3" t="s">
        <v>2521</v>
      </c>
      <c r="O633" s="9"/>
      <c r="P633" s="3">
        <v>60</v>
      </c>
      <c r="Q633" s="13">
        <v>15.08</v>
      </c>
    </row>
    <row r="634" spans="1:17" hidden="1">
      <c r="A634" s="10" t="s">
        <v>2522</v>
      </c>
      <c r="B634" s="8" t="s">
        <v>527</v>
      </c>
      <c r="C634" s="8" t="s">
        <v>32</v>
      </c>
      <c r="D634" s="2" t="s">
        <v>10</v>
      </c>
      <c r="E634" s="8" t="s">
        <v>1374</v>
      </c>
      <c r="F634" s="8" t="s">
        <v>1375</v>
      </c>
      <c r="G634" s="2">
        <v>27.64</v>
      </c>
      <c r="H634" s="2">
        <v>8.26</v>
      </c>
      <c r="I634" s="2">
        <v>0.53159999999999996</v>
      </c>
      <c r="J634" s="2">
        <v>2.4077000000000002</v>
      </c>
      <c r="K634" s="2" t="s">
        <v>1385</v>
      </c>
      <c r="L634" s="2">
        <v>752</v>
      </c>
      <c r="M634" s="2" t="s">
        <v>1377</v>
      </c>
      <c r="N634" s="2" t="s">
        <v>1982</v>
      </c>
      <c r="O634" s="8" t="s">
        <v>2523</v>
      </c>
      <c r="P634" s="2">
        <v>12</v>
      </c>
      <c r="Q634" s="12">
        <v>0</v>
      </c>
    </row>
    <row r="635" spans="1:17" hidden="1">
      <c r="A635" s="11" t="s">
        <v>2524</v>
      </c>
      <c r="B635" s="9" t="s">
        <v>234</v>
      </c>
      <c r="C635" s="9" t="s">
        <v>24</v>
      </c>
      <c r="D635" s="3" t="s">
        <v>1360</v>
      </c>
      <c r="E635" s="9" t="s">
        <v>1411</v>
      </c>
      <c r="F635" s="9" t="s">
        <v>1390</v>
      </c>
      <c r="G635" s="3">
        <v>89.61</v>
      </c>
      <c r="H635" s="3">
        <v>11.17</v>
      </c>
      <c r="I635" s="3">
        <v>0.69689999999999996</v>
      </c>
      <c r="J635" s="3">
        <v>4.1836000000000002</v>
      </c>
      <c r="K635" s="3" t="s">
        <v>1385</v>
      </c>
      <c r="L635" s="3">
        <v>648</v>
      </c>
      <c r="M635" s="3" t="s">
        <v>1377</v>
      </c>
      <c r="N635" s="3" t="s">
        <v>2173</v>
      </c>
      <c r="O635" s="9" t="s">
        <v>1567</v>
      </c>
      <c r="P635" s="3">
        <v>24</v>
      </c>
      <c r="Q635" s="13">
        <v>0</v>
      </c>
    </row>
    <row r="636" spans="1:17" hidden="1">
      <c r="A636" s="10" t="s">
        <v>2525</v>
      </c>
      <c r="B636" s="8" t="s">
        <v>1334</v>
      </c>
      <c r="C636" s="8" t="s">
        <v>38</v>
      </c>
      <c r="D636" s="2" t="s">
        <v>1360</v>
      </c>
      <c r="E636" s="8" t="s">
        <v>1400</v>
      </c>
      <c r="F636" s="8" t="s">
        <v>1384</v>
      </c>
      <c r="G636" s="2">
        <v>68.459999999999994</v>
      </c>
      <c r="H636" s="2">
        <v>13.84</v>
      </c>
      <c r="I636" s="2">
        <v>1.0918000000000001</v>
      </c>
      <c r="J636" s="2">
        <v>1.8653</v>
      </c>
      <c r="K636" s="2" t="s">
        <v>1376</v>
      </c>
      <c r="L636" s="2">
        <v>556</v>
      </c>
      <c r="M636" s="2" t="s">
        <v>1403</v>
      </c>
      <c r="N636" s="2" t="s">
        <v>1230</v>
      </c>
      <c r="O636" s="8" t="s">
        <v>1725</v>
      </c>
      <c r="P636" s="2">
        <v>48</v>
      </c>
      <c r="Q636" s="12">
        <v>31.85</v>
      </c>
    </row>
    <row r="637" spans="1:17">
      <c r="A637" s="11" t="s">
        <v>2526</v>
      </c>
      <c r="B637" s="9" t="s">
        <v>1177</v>
      </c>
      <c r="C637" s="9" t="s">
        <v>38</v>
      </c>
      <c r="D637" s="3" t="s">
        <v>31</v>
      </c>
      <c r="E637" s="9" t="s">
        <v>1408</v>
      </c>
      <c r="F637" s="9" t="s">
        <v>1384</v>
      </c>
      <c r="G637" s="3">
        <v>41.05</v>
      </c>
      <c r="H637" s="3">
        <v>17.52</v>
      </c>
      <c r="I637" s="3">
        <v>0.38240000000000002</v>
      </c>
      <c r="J637" s="3">
        <v>1.1956</v>
      </c>
      <c r="K637" s="3" t="s">
        <v>1358</v>
      </c>
      <c r="L637" s="3">
        <v>885</v>
      </c>
      <c r="M637" s="3" t="s">
        <v>1396</v>
      </c>
      <c r="N637" s="3" t="s">
        <v>1728</v>
      </c>
      <c r="O637" s="9" t="s">
        <v>1531</v>
      </c>
      <c r="P637" s="3">
        <v>48</v>
      </c>
      <c r="Q637" s="13">
        <v>26.73</v>
      </c>
    </row>
    <row r="638" spans="1:17" hidden="1">
      <c r="A638" s="10" t="s">
        <v>2527</v>
      </c>
      <c r="B638" s="8" t="s">
        <v>650</v>
      </c>
      <c r="C638" s="8" t="s">
        <v>41</v>
      </c>
      <c r="D638" s="2" t="s">
        <v>1360</v>
      </c>
      <c r="E638" s="8" t="s">
        <v>1374</v>
      </c>
      <c r="F638" s="8" t="s">
        <v>1375</v>
      </c>
      <c r="G638" s="2">
        <v>69.44</v>
      </c>
      <c r="H638" s="2">
        <v>16.46</v>
      </c>
      <c r="I638" s="2">
        <v>0.95150000000000001</v>
      </c>
      <c r="J638" s="2">
        <v>1.9843</v>
      </c>
      <c r="K638" s="2" t="s">
        <v>1395</v>
      </c>
      <c r="L638" s="2">
        <v>828</v>
      </c>
      <c r="M638" s="2" t="s">
        <v>1381</v>
      </c>
      <c r="N638" s="2" t="s">
        <v>1423</v>
      </c>
      <c r="O638" s="8"/>
      <c r="P638" s="2">
        <v>48</v>
      </c>
      <c r="Q638" s="12">
        <v>20.57</v>
      </c>
    </row>
    <row r="639" spans="1:17" hidden="1">
      <c r="A639" s="11" t="s">
        <v>2528</v>
      </c>
      <c r="B639" s="9" t="s">
        <v>184</v>
      </c>
      <c r="C639" s="9" t="s">
        <v>32</v>
      </c>
      <c r="D639" s="3" t="s">
        <v>1360</v>
      </c>
      <c r="E639" s="9" t="s">
        <v>1389</v>
      </c>
      <c r="F639" s="9" t="s">
        <v>1375</v>
      </c>
      <c r="G639" s="3">
        <v>95.98</v>
      </c>
      <c r="H639" s="3">
        <v>14.67</v>
      </c>
      <c r="I639" s="3">
        <v>1.5125</v>
      </c>
      <c r="J639" s="3">
        <v>8.6480999999999995</v>
      </c>
      <c r="K639" s="3" t="s">
        <v>1376</v>
      </c>
      <c r="L639" s="3">
        <v>787</v>
      </c>
      <c r="M639" s="3" t="s">
        <v>1396</v>
      </c>
      <c r="N639" s="3" t="s">
        <v>2429</v>
      </c>
      <c r="O639" s="9" t="s">
        <v>1418</v>
      </c>
      <c r="P639" s="3">
        <v>12</v>
      </c>
      <c r="Q639" s="13">
        <v>46.07</v>
      </c>
    </row>
    <row r="640" spans="1:17" hidden="1">
      <c r="A640" s="10" t="s">
        <v>2529</v>
      </c>
      <c r="B640" s="8" t="s">
        <v>260</v>
      </c>
      <c r="C640" s="8" t="s">
        <v>28</v>
      </c>
      <c r="D640" s="2" t="s">
        <v>31</v>
      </c>
      <c r="E640" s="8" t="s">
        <v>1400</v>
      </c>
      <c r="F640" s="8" t="s">
        <v>1375</v>
      </c>
      <c r="G640" s="2">
        <v>66.290000000000006</v>
      </c>
      <c r="H640" s="2">
        <v>12.38</v>
      </c>
      <c r="I640" s="2">
        <v>0.53190000000000004</v>
      </c>
      <c r="J640" s="2">
        <v>2.2138</v>
      </c>
      <c r="K640" s="2" t="s">
        <v>1395</v>
      </c>
      <c r="L640" s="2">
        <v>895</v>
      </c>
      <c r="M640" s="2" t="s">
        <v>1377</v>
      </c>
      <c r="N640" s="2" t="s">
        <v>2530</v>
      </c>
      <c r="O640" s="8" t="s">
        <v>2531</v>
      </c>
      <c r="P640" s="2">
        <v>36</v>
      </c>
      <c r="Q640" s="12">
        <v>55.65</v>
      </c>
    </row>
    <row r="641" spans="1:17" hidden="1">
      <c r="A641" s="11" t="s">
        <v>2532</v>
      </c>
      <c r="B641" s="9" t="s">
        <v>761</v>
      </c>
      <c r="C641" s="9" t="s">
        <v>35</v>
      </c>
      <c r="D641" s="3" t="s">
        <v>31</v>
      </c>
      <c r="E641" s="9" t="s">
        <v>1400</v>
      </c>
      <c r="F641" s="9" t="s">
        <v>1384</v>
      </c>
      <c r="G641" s="3">
        <v>25.96</v>
      </c>
      <c r="H641" s="3">
        <v>9.24</v>
      </c>
      <c r="I641" s="3">
        <v>0.43409999999999999</v>
      </c>
      <c r="J641" s="3">
        <v>2.2730999999999999</v>
      </c>
      <c r="K641" s="3" t="s">
        <v>1376</v>
      </c>
      <c r="L641" s="3">
        <v>751</v>
      </c>
      <c r="M641" s="3" t="s">
        <v>1403</v>
      </c>
      <c r="N641" s="3" t="s">
        <v>2533</v>
      </c>
      <c r="O641" s="9" t="s">
        <v>2192</v>
      </c>
      <c r="P641" s="3">
        <v>12</v>
      </c>
      <c r="Q641" s="13">
        <v>11.72</v>
      </c>
    </row>
    <row r="642" spans="1:17" hidden="1">
      <c r="A642" s="10" t="s">
        <v>2534</v>
      </c>
      <c r="B642" s="8" t="s">
        <v>483</v>
      </c>
      <c r="C642" s="8" t="s">
        <v>16</v>
      </c>
      <c r="D642" s="2" t="s">
        <v>44</v>
      </c>
      <c r="E642" s="8" t="s">
        <v>1380</v>
      </c>
      <c r="F642" s="8" t="s">
        <v>1375</v>
      </c>
      <c r="G642" s="2">
        <v>78.78</v>
      </c>
      <c r="H642" s="2">
        <v>13.95</v>
      </c>
      <c r="I642" s="2">
        <v>0.80489999999999995</v>
      </c>
      <c r="J642" s="2">
        <v>2.1507999999999998</v>
      </c>
      <c r="K642" s="2" t="s">
        <v>1376</v>
      </c>
      <c r="L642" s="2">
        <v>878</v>
      </c>
      <c r="M642" s="2" t="s">
        <v>1386</v>
      </c>
      <c r="N642" s="2" t="s">
        <v>1813</v>
      </c>
      <c r="O642" s="8"/>
      <c r="P642" s="2">
        <v>48</v>
      </c>
      <c r="Q642" s="12">
        <v>64.09</v>
      </c>
    </row>
    <row r="643" spans="1:17">
      <c r="A643" s="11" t="s">
        <v>2535</v>
      </c>
      <c r="B643" s="9" t="s">
        <v>747</v>
      </c>
      <c r="C643" s="9" t="s">
        <v>20</v>
      </c>
      <c r="D643" s="3" t="s">
        <v>44</v>
      </c>
      <c r="E643" s="9" t="s">
        <v>1389</v>
      </c>
      <c r="F643" s="9" t="s">
        <v>1384</v>
      </c>
      <c r="G643" s="3">
        <v>78.319999999999993</v>
      </c>
      <c r="H643" s="3">
        <v>11.73</v>
      </c>
      <c r="I643" s="3">
        <v>1.5505</v>
      </c>
      <c r="J643" s="3">
        <v>0.84770000000000001</v>
      </c>
      <c r="K643" s="3" t="s">
        <v>1358</v>
      </c>
      <c r="L643" s="3">
        <v>878</v>
      </c>
      <c r="M643" s="3" t="s">
        <v>1386</v>
      </c>
      <c r="N643" s="3" t="s">
        <v>2077</v>
      </c>
      <c r="O643" s="9"/>
      <c r="P643" s="3">
        <v>240</v>
      </c>
      <c r="Q643" s="13">
        <v>25.65</v>
      </c>
    </row>
    <row r="644" spans="1:17" hidden="1">
      <c r="A644" s="10" t="s">
        <v>2536</v>
      </c>
      <c r="B644" s="8" t="s">
        <v>223</v>
      </c>
      <c r="C644" s="8" t="s">
        <v>24</v>
      </c>
      <c r="D644" s="2" t="s">
        <v>23</v>
      </c>
      <c r="E644" s="8" t="s">
        <v>1408</v>
      </c>
      <c r="F644" s="8" t="s">
        <v>1390</v>
      </c>
      <c r="G644" s="2">
        <v>40.97</v>
      </c>
      <c r="H644" s="2">
        <v>18.03</v>
      </c>
      <c r="I644" s="2">
        <v>0.2707</v>
      </c>
      <c r="J644" s="2">
        <v>1.0409999999999999</v>
      </c>
      <c r="K644" s="2" t="s">
        <v>1412</v>
      </c>
      <c r="L644" s="2">
        <v>722</v>
      </c>
      <c r="M644" s="2" t="s">
        <v>1386</v>
      </c>
      <c r="N644" s="2" t="s">
        <v>1441</v>
      </c>
      <c r="O644" s="8"/>
      <c r="P644" s="2">
        <v>60</v>
      </c>
      <c r="Q644" s="12">
        <v>36.200000000000003</v>
      </c>
    </row>
    <row r="645" spans="1:17" hidden="1">
      <c r="A645" s="11" t="s">
        <v>2537</v>
      </c>
      <c r="B645" s="9" t="s">
        <v>61</v>
      </c>
      <c r="C645" s="9" t="s">
        <v>16</v>
      </c>
      <c r="D645" s="3" t="s">
        <v>10</v>
      </c>
      <c r="E645" s="9" t="s">
        <v>1408</v>
      </c>
      <c r="F645" s="9" t="s">
        <v>1390</v>
      </c>
      <c r="G645" s="3">
        <v>77.2</v>
      </c>
      <c r="H645" s="3">
        <v>11.25</v>
      </c>
      <c r="I645" s="3">
        <v>0.94299999999999995</v>
      </c>
      <c r="J645" s="3">
        <v>2.5366</v>
      </c>
      <c r="K645" s="3" t="s">
        <v>1385</v>
      </c>
      <c r="L645" s="3">
        <v>657</v>
      </c>
      <c r="M645" s="3" t="s">
        <v>1381</v>
      </c>
      <c r="N645" s="3" t="s">
        <v>2538</v>
      </c>
      <c r="O645" s="9"/>
      <c r="P645" s="3">
        <v>36</v>
      </c>
      <c r="Q645" s="13">
        <v>0</v>
      </c>
    </row>
    <row r="646" spans="1:17" hidden="1">
      <c r="A646" s="10" t="s">
        <v>2539</v>
      </c>
      <c r="B646" s="8" t="s">
        <v>1020</v>
      </c>
      <c r="C646" s="8" t="s">
        <v>24</v>
      </c>
      <c r="D646" s="2" t="s">
        <v>23</v>
      </c>
      <c r="E646" s="8" t="s">
        <v>1389</v>
      </c>
      <c r="F646" s="8" t="s">
        <v>1390</v>
      </c>
      <c r="G646" s="2">
        <v>40.79</v>
      </c>
      <c r="H646" s="2">
        <v>14.12</v>
      </c>
      <c r="I646" s="2">
        <v>0.54900000000000004</v>
      </c>
      <c r="J646" s="2">
        <v>1.9608000000000001</v>
      </c>
      <c r="K646" s="2" t="s">
        <v>1376</v>
      </c>
      <c r="L646" s="2">
        <v>796</v>
      </c>
      <c r="M646" s="2" t="s">
        <v>1377</v>
      </c>
      <c r="N646" s="2" t="s">
        <v>2540</v>
      </c>
      <c r="O646" s="8" t="s">
        <v>1542</v>
      </c>
      <c r="P646" s="2">
        <v>24</v>
      </c>
      <c r="Q646" s="12">
        <v>12.57</v>
      </c>
    </row>
    <row r="647" spans="1:17" hidden="1">
      <c r="A647" s="11" t="s">
        <v>2541</v>
      </c>
      <c r="B647" s="9" t="s">
        <v>738</v>
      </c>
      <c r="C647" s="9" t="s">
        <v>20</v>
      </c>
      <c r="D647" s="3" t="s">
        <v>23</v>
      </c>
      <c r="E647" s="9" t="s">
        <v>1408</v>
      </c>
      <c r="F647" s="9" t="s">
        <v>1375</v>
      </c>
      <c r="G647" s="3">
        <v>23.53</v>
      </c>
      <c r="H647" s="3">
        <v>7.68</v>
      </c>
      <c r="I647" s="3">
        <v>0.14460000000000001</v>
      </c>
      <c r="J647" s="3">
        <v>0.7339</v>
      </c>
      <c r="K647" s="3" t="s">
        <v>1395</v>
      </c>
      <c r="L647" s="3">
        <v>565</v>
      </c>
      <c r="M647" s="3" t="s">
        <v>1377</v>
      </c>
      <c r="N647" s="3" t="s">
        <v>2542</v>
      </c>
      <c r="O647" s="9" t="s">
        <v>1888</v>
      </c>
      <c r="P647" s="3">
        <v>36</v>
      </c>
      <c r="Q647" s="13">
        <v>11.69</v>
      </c>
    </row>
    <row r="648" spans="1:17">
      <c r="A648" s="10" t="s">
        <v>2543</v>
      </c>
      <c r="B648" s="8" t="s">
        <v>228</v>
      </c>
      <c r="C648" s="8" t="s">
        <v>38</v>
      </c>
      <c r="D648" s="2" t="s">
        <v>44</v>
      </c>
      <c r="E648" s="8" t="s">
        <v>1374</v>
      </c>
      <c r="F648" s="8" t="s">
        <v>1384</v>
      </c>
      <c r="G648" s="2">
        <v>22.85</v>
      </c>
      <c r="H648" s="2">
        <v>11.58</v>
      </c>
      <c r="I648" s="2">
        <v>0.1268</v>
      </c>
      <c r="J648" s="2">
        <v>2.0257000000000001</v>
      </c>
      <c r="K648" s="2" t="s">
        <v>1358</v>
      </c>
      <c r="L648" s="2">
        <v>759</v>
      </c>
      <c r="M648" s="2" t="s">
        <v>1396</v>
      </c>
      <c r="N648" s="2" t="s">
        <v>1791</v>
      </c>
      <c r="O648" s="8" t="s">
        <v>1561</v>
      </c>
      <c r="P648" s="2">
        <v>12</v>
      </c>
      <c r="Q648" s="12">
        <v>13.72</v>
      </c>
    </row>
    <row r="649" spans="1:17" hidden="1">
      <c r="A649" s="11" t="s">
        <v>2544</v>
      </c>
      <c r="B649" s="9" t="s">
        <v>565</v>
      </c>
      <c r="C649" s="9" t="s">
        <v>20</v>
      </c>
      <c r="D649" s="3" t="s">
        <v>23</v>
      </c>
      <c r="E649" s="9" t="s">
        <v>1380</v>
      </c>
      <c r="F649" s="9" t="s">
        <v>1384</v>
      </c>
      <c r="G649" s="3">
        <v>80.739999999999995</v>
      </c>
      <c r="H649" s="3">
        <v>13.41</v>
      </c>
      <c r="I649" s="3">
        <v>1.1656</v>
      </c>
      <c r="J649" s="3">
        <v>2.1825000000000001</v>
      </c>
      <c r="K649" s="3" t="s">
        <v>1385</v>
      </c>
      <c r="L649" s="3">
        <v>826</v>
      </c>
      <c r="M649" s="3" t="s">
        <v>1377</v>
      </c>
      <c r="N649" s="3" t="s">
        <v>287</v>
      </c>
      <c r="O649" s="9" t="s">
        <v>1645</v>
      </c>
      <c r="P649" s="3">
        <v>48</v>
      </c>
      <c r="Q649" s="13">
        <v>0</v>
      </c>
    </row>
    <row r="650" spans="1:17" hidden="1">
      <c r="A650" s="10" t="s">
        <v>2545</v>
      </c>
      <c r="B650" s="8" t="s">
        <v>1062</v>
      </c>
      <c r="C650" s="8" t="s">
        <v>7</v>
      </c>
      <c r="D650" s="2" t="s">
        <v>44</v>
      </c>
      <c r="E650" s="8" t="s">
        <v>1389</v>
      </c>
      <c r="F650" s="8" t="s">
        <v>1375</v>
      </c>
      <c r="G650" s="2">
        <v>88.86</v>
      </c>
      <c r="H650" s="2">
        <v>13.04</v>
      </c>
      <c r="I650" s="2">
        <v>0.75</v>
      </c>
      <c r="J650" s="2">
        <v>2.0236999999999998</v>
      </c>
      <c r="K650" s="2" t="s">
        <v>1385</v>
      </c>
      <c r="L650" s="2">
        <v>725</v>
      </c>
      <c r="M650" s="2" t="s">
        <v>1377</v>
      </c>
      <c r="N650" s="2" t="s">
        <v>1504</v>
      </c>
      <c r="O650" s="8" t="s">
        <v>982</v>
      </c>
      <c r="P650" s="2">
        <v>60</v>
      </c>
      <c r="Q650" s="12">
        <v>0</v>
      </c>
    </row>
    <row r="651" spans="1:17" hidden="1">
      <c r="A651" s="11" t="s">
        <v>2546</v>
      </c>
      <c r="B651" s="9" t="s">
        <v>1020</v>
      </c>
      <c r="C651" s="9" t="s">
        <v>16</v>
      </c>
      <c r="D651" s="3" t="s">
        <v>10</v>
      </c>
      <c r="E651" s="9" t="s">
        <v>1374</v>
      </c>
      <c r="F651" s="9" t="s">
        <v>1384</v>
      </c>
      <c r="G651" s="3">
        <v>98.09</v>
      </c>
      <c r="H651" s="3">
        <v>14.84</v>
      </c>
      <c r="I651" s="3">
        <v>0.77380000000000004</v>
      </c>
      <c r="J651" s="3">
        <v>3.3925999999999998</v>
      </c>
      <c r="K651" s="3" t="s">
        <v>1395</v>
      </c>
      <c r="L651" s="3">
        <v>796</v>
      </c>
      <c r="M651" s="3" t="s">
        <v>1381</v>
      </c>
      <c r="N651" s="3" t="s">
        <v>569</v>
      </c>
      <c r="O651" s="9"/>
      <c r="P651" s="3">
        <v>36</v>
      </c>
      <c r="Q651" s="13">
        <v>70.88</v>
      </c>
    </row>
    <row r="652" spans="1:17" hidden="1">
      <c r="A652" s="10" t="s">
        <v>2547</v>
      </c>
      <c r="B652" s="8" t="s">
        <v>271</v>
      </c>
      <c r="C652" s="8" t="s">
        <v>24</v>
      </c>
      <c r="D652" s="2" t="s">
        <v>44</v>
      </c>
      <c r="E652" s="8" t="s">
        <v>1380</v>
      </c>
      <c r="F652" s="8" t="s">
        <v>1390</v>
      </c>
      <c r="G652" s="2">
        <v>45.5</v>
      </c>
      <c r="H652" s="2">
        <v>7.85</v>
      </c>
      <c r="I652" s="2">
        <v>0.7228</v>
      </c>
      <c r="J652" s="2">
        <v>1.1075999999999999</v>
      </c>
      <c r="K652" s="2" t="s">
        <v>1412</v>
      </c>
      <c r="L652" s="2">
        <v>617</v>
      </c>
      <c r="M652" s="2" t="s">
        <v>1381</v>
      </c>
      <c r="N652" s="2" t="s">
        <v>2268</v>
      </c>
      <c r="O652" s="8"/>
      <c r="P652" s="2">
        <v>48</v>
      </c>
      <c r="Q652" s="12">
        <v>36.83</v>
      </c>
    </row>
    <row r="653" spans="1:17" hidden="1">
      <c r="A653" s="11" t="s">
        <v>2548</v>
      </c>
      <c r="B653" s="9" t="s">
        <v>1187</v>
      </c>
      <c r="C653" s="9" t="s">
        <v>16</v>
      </c>
      <c r="D653" s="3" t="s">
        <v>44</v>
      </c>
      <c r="E653" s="9" t="s">
        <v>1400</v>
      </c>
      <c r="F653" s="9" t="s">
        <v>1384</v>
      </c>
      <c r="G653" s="3">
        <v>17.97</v>
      </c>
      <c r="H653" s="3">
        <v>9.43</v>
      </c>
      <c r="I653" s="3">
        <v>0.31709999999999999</v>
      </c>
      <c r="J653" s="3">
        <v>0.23180000000000001</v>
      </c>
      <c r="K653" s="3" t="s">
        <v>1385</v>
      </c>
      <c r="L653" s="3">
        <v>885</v>
      </c>
      <c r="M653" s="3" t="s">
        <v>1396</v>
      </c>
      <c r="N653" s="3" t="s">
        <v>2549</v>
      </c>
      <c r="O653" s="9" t="s">
        <v>2292</v>
      </c>
      <c r="P653" s="3">
        <v>120</v>
      </c>
      <c r="Q653" s="13">
        <v>0</v>
      </c>
    </row>
    <row r="654" spans="1:17" hidden="1">
      <c r="A654" s="10" t="s">
        <v>2550</v>
      </c>
      <c r="B654" s="8" t="s">
        <v>691</v>
      </c>
      <c r="C654" s="8" t="s">
        <v>20</v>
      </c>
      <c r="D654" s="2" t="s">
        <v>1360</v>
      </c>
      <c r="E654" s="8" t="s">
        <v>1408</v>
      </c>
      <c r="F654" s="8" t="s">
        <v>1390</v>
      </c>
      <c r="G654" s="2">
        <v>52.51</v>
      </c>
      <c r="H654" s="2">
        <v>14.95</v>
      </c>
      <c r="I654" s="2">
        <v>1.0107999999999999</v>
      </c>
      <c r="J654" s="2">
        <v>1.0118</v>
      </c>
      <c r="K654" s="2" t="s">
        <v>1376</v>
      </c>
      <c r="L654" s="2">
        <v>862</v>
      </c>
      <c r="M654" s="2" t="s">
        <v>1386</v>
      </c>
      <c r="N654" s="2" t="s">
        <v>837</v>
      </c>
      <c r="O654" s="8"/>
      <c r="P654" s="2">
        <v>84</v>
      </c>
      <c r="Q654" s="12">
        <v>34.729999999999997</v>
      </c>
    </row>
    <row r="655" spans="1:17" hidden="1">
      <c r="A655" s="11" t="s">
        <v>2551</v>
      </c>
      <c r="B655" s="9" t="s">
        <v>330</v>
      </c>
      <c r="C655" s="9" t="s">
        <v>41</v>
      </c>
      <c r="D655" s="3" t="s">
        <v>44</v>
      </c>
      <c r="E655" s="9" t="s">
        <v>1408</v>
      </c>
      <c r="F655" s="9" t="s">
        <v>1375</v>
      </c>
      <c r="G655" s="3">
        <v>26.76</v>
      </c>
      <c r="H655" s="3">
        <v>15.57</v>
      </c>
      <c r="I655" s="3">
        <v>0.44359999999999999</v>
      </c>
      <c r="J655" s="3">
        <v>2.4224999999999999</v>
      </c>
      <c r="K655" s="3" t="s">
        <v>1395</v>
      </c>
      <c r="L655" s="3">
        <v>782</v>
      </c>
      <c r="M655" s="3" t="s">
        <v>1377</v>
      </c>
      <c r="N655" s="3" t="s">
        <v>1427</v>
      </c>
      <c r="O655" s="9" t="s">
        <v>2552</v>
      </c>
      <c r="P655" s="3">
        <v>12</v>
      </c>
      <c r="Q655" s="13">
        <v>20.25</v>
      </c>
    </row>
    <row r="656" spans="1:17">
      <c r="A656" s="10" t="s">
        <v>2553</v>
      </c>
      <c r="B656" s="8" t="s">
        <v>881</v>
      </c>
      <c r="C656" s="8" t="s">
        <v>12</v>
      </c>
      <c r="D656" s="2" t="s">
        <v>1360</v>
      </c>
      <c r="E656" s="8" t="s">
        <v>1380</v>
      </c>
      <c r="F656" s="8" t="s">
        <v>1384</v>
      </c>
      <c r="G656" s="2">
        <v>73.959999999999994</v>
      </c>
      <c r="H656" s="2">
        <v>16.93</v>
      </c>
      <c r="I656" s="2">
        <v>0.99109999999999998</v>
      </c>
      <c r="J656" s="2">
        <v>1.2821</v>
      </c>
      <c r="K656" s="2" t="s">
        <v>1358</v>
      </c>
      <c r="L656" s="2">
        <v>623</v>
      </c>
      <c r="M656" s="2" t="s">
        <v>1381</v>
      </c>
      <c r="N656" s="2" t="s">
        <v>978</v>
      </c>
      <c r="O656" s="8"/>
      <c r="P656" s="2">
        <v>120</v>
      </c>
      <c r="Q656" s="12">
        <v>10.72</v>
      </c>
    </row>
    <row r="657" spans="1:17" hidden="1">
      <c r="A657" s="11" t="s">
        <v>2554</v>
      </c>
      <c r="B657" s="9" t="s">
        <v>1144</v>
      </c>
      <c r="C657" s="9" t="s">
        <v>16</v>
      </c>
      <c r="D657" s="3" t="s">
        <v>1360</v>
      </c>
      <c r="E657" s="9" t="s">
        <v>1380</v>
      </c>
      <c r="F657" s="9" t="s">
        <v>1390</v>
      </c>
      <c r="G657" s="3">
        <v>85.97</v>
      </c>
      <c r="H657" s="3">
        <v>8.32</v>
      </c>
      <c r="I657" s="3">
        <v>1.1249</v>
      </c>
      <c r="J657" s="3">
        <v>3.9007000000000001</v>
      </c>
      <c r="K657" s="3" t="s">
        <v>1412</v>
      </c>
      <c r="L657" s="3">
        <v>738</v>
      </c>
      <c r="M657" s="3" t="s">
        <v>1403</v>
      </c>
      <c r="N657" s="3" t="s">
        <v>1554</v>
      </c>
      <c r="O657" s="9" t="s">
        <v>2555</v>
      </c>
      <c r="P657" s="3">
        <v>24</v>
      </c>
      <c r="Q657" s="13">
        <v>27.68</v>
      </c>
    </row>
    <row r="658" spans="1:17" hidden="1">
      <c r="A658" s="10" t="s">
        <v>2556</v>
      </c>
      <c r="B658" s="8" t="s">
        <v>139</v>
      </c>
      <c r="C658" s="8" t="s">
        <v>32</v>
      </c>
      <c r="D658" s="2" t="s">
        <v>44</v>
      </c>
      <c r="E658" s="8" t="s">
        <v>1389</v>
      </c>
      <c r="F658" s="8" t="s">
        <v>1384</v>
      </c>
      <c r="G658" s="2">
        <v>80.48</v>
      </c>
      <c r="H658" s="2">
        <v>14.5</v>
      </c>
      <c r="I658" s="2">
        <v>1.0277000000000001</v>
      </c>
      <c r="J658" s="2">
        <v>1.099</v>
      </c>
      <c r="K658" s="2" t="s">
        <v>1385</v>
      </c>
      <c r="L658" s="2">
        <v>678</v>
      </c>
      <c r="M658" s="2" t="s">
        <v>1377</v>
      </c>
      <c r="N658" s="2" t="s">
        <v>613</v>
      </c>
      <c r="O658" s="8" t="s">
        <v>2298</v>
      </c>
      <c r="P658" s="2">
        <v>180</v>
      </c>
      <c r="Q658" s="12">
        <v>0</v>
      </c>
    </row>
    <row r="659" spans="1:17" hidden="1">
      <c r="A659" s="11" t="s">
        <v>2557</v>
      </c>
      <c r="B659" s="9" t="s">
        <v>1003</v>
      </c>
      <c r="C659" s="9" t="s">
        <v>24</v>
      </c>
      <c r="D659" s="3" t="s">
        <v>31</v>
      </c>
      <c r="E659" s="9" t="s">
        <v>1380</v>
      </c>
      <c r="F659" s="9" t="s">
        <v>1384</v>
      </c>
      <c r="G659" s="3">
        <v>76.78</v>
      </c>
      <c r="H659" s="3">
        <v>16.03</v>
      </c>
      <c r="I659" s="3">
        <v>1.1796</v>
      </c>
      <c r="J659" s="3">
        <v>6.9673999999999996</v>
      </c>
      <c r="K659" s="3" t="s">
        <v>1385</v>
      </c>
      <c r="L659" s="3">
        <v>698</v>
      </c>
      <c r="M659" s="3" t="s">
        <v>1426</v>
      </c>
      <c r="N659" s="3" t="s">
        <v>1717</v>
      </c>
      <c r="O659" s="9"/>
      <c r="P659" s="3">
        <v>12</v>
      </c>
      <c r="Q659" s="13">
        <v>0</v>
      </c>
    </row>
    <row r="660" spans="1:17" hidden="1">
      <c r="A660" s="10" t="s">
        <v>2558</v>
      </c>
      <c r="B660" s="8" t="s">
        <v>886</v>
      </c>
      <c r="C660" s="8" t="s">
        <v>12</v>
      </c>
      <c r="D660" s="2" t="s">
        <v>10</v>
      </c>
      <c r="E660" s="8" t="s">
        <v>1374</v>
      </c>
      <c r="F660" s="8" t="s">
        <v>1384</v>
      </c>
      <c r="G660" s="2">
        <v>48.6</v>
      </c>
      <c r="H660" s="2">
        <v>12.33</v>
      </c>
      <c r="I660" s="2">
        <v>0.89490000000000003</v>
      </c>
      <c r="J660" s="2">
        <v>0.86650000000000005</v>
      </c>
      <c r="K660" s="2" t="s">
        <v>1385</v>
      </c>
      <c r="L660" s="2">
        <v>872</v>
      </c>
      <c r="M660" s="2" t="s">
        <v>1381</v>
      </c>
      <c r="N660" s="2" t="s">
        <v>2559</v>
      </c>
      <c r="O660" s="8"/>
      <c r="P660" s="2">
        <v>84</v>
      </c>
      <c r="Q660" s="12">
        <v>0</v>
      </c>
    </row>
    <row r="661" spans="1:17">
      <c r="A661" s="11" t="s">
        <v>2560</v>
      </c>
      <c r="B661" s="9" t="s">
        <v>530</v>
      </c>
      <c r="C661" s="9" t="s">
        <v>32</v>
      </c>
      <c r="D661" s="3" t="s">
        <v>10</v>
      </c>
      <c r="E661" s="9" t="s">
        <v>1411</v>
      </c>
      <c r="F661" s="9" t="s">
        <v>1390</v>
      </c>
      <c r="G661" s="3">
        <v>29.7</v>
      </c>
      <c r="H661" s="3">
        <v>9.25</v>
      </c>
      <c r="I661" s="3">
        <v>0.3916</v>
      </c>
      <c r="J661" s="3">
        <v>0.94789999999999996</v>
      </c>
      <c r="K661" s="3" t="s">
        <v>1358</v>
      </c>
      <c r="L661" s="3">
        <v>837</v>
      </c>
      <c r="M661" s="3" t="s">
        <v>1381</v>
      </c>
      <c r="N661" s="3" t="s">
        <v>834</v>
      </c>
      <c r="O661" s="9"/>
      <c r="P661" s="3">
        <v>36</v>
      </c>
      <c r="Q661" s="13">
        <v>10.220000000000001</v>
      </c>
    </row>
    <row r="662" spans="1:17" hidden="1">
      <c r="A662" s="10" t="s">
        <v>2561</v>
      </c>
      <c r="B662" s="8" t="s">
        <v>300</v>
      </c>
      <c r="C662" s="8" t="s">
        <v>16</v>
      </c>
      <c r="D662" s="2" t="s">
        <v>31</v>
      </c>
      <c r="E662" s="8" t="s">
        <v>1411</v>
      </c>
      <c r="F662" s="8" t="s">
        <v>1390</v>
      </c>
      <c r="G662" s="2">
        <v>79.040000000000006</v>
      </c>
      <c r="H662" s="2">
        <v>12.66</v>
      </c>
      <c r="I662" s="2">
        <v>0.99650000000000005</v>
      </c>
      <c r="J662" s="2">
        <v>0.98240000000000005</v>
      </c>
      <c r="K662" s="2" t="s">
        <v>1385</v>
      </c>
      <c r="L662" s="2">
        <v>848</v>
      </c>
      <c r="M662" s="2" t="s">
        <v>1396</v>
      </c>
      <c r="N662" s="2" t="s">
        <v>1966</v>
      </c>
      <c r="O662" s="8" t="s">
        <v>824</v>
      </c>
      <c r="P662" s="2">
        <v>180</v>
      </c>
      <c r="Q662" s="12">
        <v>0</v>
      </c>
    </row>
    <row r="663" spans="1:17" hidden="1">
      <c r="A663" s="11" t="s">
        <v>2562</v>
      </c>
      <c r="B663" s="9" t="s">
        <v>616</v>
      </c>
      <c r="C663" s="9" t="s">
        <v>28</v>
      </c>
      <c r="D663" s="3" t="s">
        <v>31</v>
      </c>
      <c r="E663" s="9" t="s">
        <v>1380</v>
      </c>
      <c r="F663" s="9" t="s">
        <v>1375</v>
      </c>
      <c r="G663" s="3">
        <v>72.67</v>
      </c>
      <c r="H663" s="3">
        <v>9.15</v>
      </c>
      <c r="I663" s="3">
        <v>0.77510000000000001</v>
      </c>
      <c r="J663" s="3">
        <v>3.3249</v>
      </c>
      <c r="K663" s="3" t="s">
        <v>1395</v>
      </c>
      <c r="L663" s="3">
        <v>719</v>
      </c>
      <c r="M663" s="3" t="s">
        <v>1377</v>
      </c>
      <c r="N663" s="3" t="s">
        <v>1382</v>
      </c>
      <c r="O663" s="9" t="s">
        <v>734</v>
      </c>
      <c r="P663" s="3">
        <v>24</v>
      </c>
      <c r="Q663" s="13">
        <v>23.91</v>
      </c>
    </row>
    <row r="664" spans="1:17" hidden="1">
      <c r="A664" s="10" t="s">
        <v>2563</v>
      </c>
      <c r="B664" s="8" t="s">
        <v>981</v>
      </c>
      <c r="C664" s="8" t="s">
        <v>7</v>
      </c>
      <c r="D664" s="2" t="s">
        <v>31</v>
      </c>
      <c r="E664" s="8" t="s">
        <v>1408</v>
      </c>
      <c r="F664" s="8" t="s">
        <v>1384</v>
      </c>
      <c r="G664" s="2">
        <v>78.73</v>
      </c>
      <c r="H664" s="2">
        <v>7.96</v>
      </c>
      <c r="I664" s="2">
        <v>1.2372000000000001</v>
      </c>
      <c r="J664" s="2">
        <v>0.75060000000000004</v>
      </c>
      <c r="K664" s="2" t="s">
        <v>1385</v>
      </c>
      <c r="L664" s="2">
        <v>758</v>
      </c>
      <c r="M664" s="2" t="s">
        <v>1386</v>
      </c>
      <c r="N664" s="2" t="s">
        <v>1850</v>
      </c>
      <c r="O664" s="8"/>
      <c r="P664" s="2">
        <v>180</v>
      </c>
      <c r="Q664" s="12">
        <v>0</v>
      </c>
    </row>
    <row r="665" spans="1:17" hidden="1">
      <c r="A665" s="11" t="s">
        <v>2564</v>
      </c>
      <c r="B665" s="9" t="s">
        <v>852</v>
      </c>
      <c r="C665" s="9" t="s">
        <v>35</v>
      </c>
      <c r="D665" s="3" t="s">
        <v>23</v>
      </c>
      <c r="E665" s="9" t="s">
        <v>1408</v>
      </c>
      <c r="F665" s="9" t="s">
        <v>1384</v>
      </c>
      <c r="G665" s="3">
        <v>77.459999999999994</v>
      </c>
      <c r="H665" s="3">
        <v>17.98</v>
      </c>
      <c r="I665" s="3">
        <v>1.3821000000000001</v>
      </c>
      <c r="J665" s="3">
        <v>1.1942999999999999</v>
      </c>
      <c r="K665" s="3" t="s">
        <v>1395</v>
      </c>
      <c r="L665" s="3">
        <v>652</v>
      </c>
      <c r="M665" s="3" t="s">
        <v>1386</v>
      </c>
      <c r="N665" s="3" t="s">
        <v>2565</v>
      </c>
      <c r="O665" s="9"/>
      <c r="P665" s="3">
        <v>240</v>
      </c>
      <c r="Q665" s="13">
        <v>11.74</v>
      </c>
    </row>
    <row r="666" spans="1:17" hidden="1">
      <c r="A666" s="10" t="s">
        <v>2566</v>
      </c>
      <c r="B666" s="8" t="s">
        <v>1224</v>
      </c>
      <c r="C666" s="8" t="s">
        <v>32</v>
      </c>
      <c r="D666" s="2" t="s">
        <v>31</v>
      </c>
      <c r="E666" s="8" t="s">
        <v>1411</v>
      </c>
      <c r="F666" s="8" t="s">
        <v>1384</v>
      </c>
      <c r="G666" s="2">
        <v>89.13</v>
      </c>
      <c r="H666" s="2">
        <v>15.62</v>
      </c>
      <c r="I666" s="2">
        <v>0.7954</v>
      </c>
      <c r="J666" s="2">
        <v>2.1495000000000002</v>
      </c>
      <c r="K666" s="2" t="s">
        <v>1395</v>
      </c>
      <c r="L666" s="2">
        <v>839</v>
      </c>
      <c r="M666" s="2" t="s">
        <v>1403</v>
      </c>
      <c r="N666" s="2" t="s">
        <v>1502</v>
      </c>
      <c r="O666" s="8" t="s">
        <v>1755</v>
      </c>
      <c r="P666" s="2">
        <v>60</v>
      </c>
      <c r="Q666" s="12">
        <v>75.62</v>
      </c>
    </row>
    <row r="667" spans="1:17">
      <c r="A667" s="11" t="s">
        <v>2567</v>
      </c>
      <c r="B667" s="9" t="s">
        <v>1049</v>
      </c>
      <c r="C667" s="9" t="s">
        <v>20</v>
      </c>
      <c r="D667" s="3" t="s">
        <v>23</v>
      </c>
      <c r="E667" s="9" t="s">
        <v>1374</v>
      </c>
      <c r="F667" s="9" t="s">
        <v>1384</v>
      </c>
      <c r="G667" s="3">
        <v>40.57</v>
      </c>
      <c r="H667" s="3">
        <v>14.9</v>
      </c>
      <c r="I667" s="3">
        <v>0.28899999999999998</v>
      </c>
      <c r="J667" s="3">
        <v>0.65210000000000001</v>
      </c>
      <c r="K667" s="3" t="s">
        <v>1358</v>
      </c>
      <c r="L667" s="3">
        <v>886</v>
      </c>
      <c r="M667" s="3" t="s">
        <v>1381</v>
      </c>
      <c r="N667" s="3" t="s">
        <v>2190</v>
      </c>
      <c r="O667" s="9"/>
      <c r="P667" s="3">
        <v>120</v>
      </c>
      <c r="Q667" s="13">
        <v>29.09</v>
      </c>
    </row>
    <row r="668" spans="1:17" hidden="1">
      <c r="A668" s="10" t="s">
        <v>2568</v>
      </c>
      <c r="B668" s="8" t="s">
        <v>988</v>
      </c>
      <c r="C668" s="8" t="s">
        <v>24</v>
      </c>
      <c r="D668" s="2" t="s">
        <v>44</v>
      </c>
      <c r="E668" s="8" t="s">
        <v>1408</v>
      </c>
      <c r="F668" s="8" t="s">
        <v>1384</v>
      </c>
      <c r="G668" s="2">
        <v>3.05</v>
      </c>
      <c r="H668" s="2">
        <v>15.82</v>
      </c>
      <c r="I668" s="2">
        <v>2.12E-2</v>
      </c>
      <c r="J668" s="2">
        <v>4.2000000000000003E-2</v>
      </c>
      <c r="K668" s="2" t="s">
        <v>1376</v>
      </c>
      <c r="L668" s="2">
        <v>825</v>
      </c>
      <c r="M668" s="2" t="s">
        <v>1386</v>
      </c>
      <c r="N668" s="2" t="s">
        <v>564</v>
      </c>
      <c r="O668" s="8"/>
      <c r="P668" s="2">
        <v>240</v>
      </c>
      <c r="Q668" s="12">
        <v>1.1100000000000001</v>
      </c>
    </row>
    <row r="669" spans="1:17" hidden="1">
      <c r="A669" s="11" t="s">
        <v>2569</v>
      </c>
      <c r="B669" s="9" t="s">
        <v>1234</v>
      </c>
      <c r="C669" s="9" t="s">
        <v>7</v>
      </c>
      <c r="D669" s="3" t="s">
        <v>44</v>
      </c>
      <c r="E669" s="9" t="s">
        <v>1408</v>
      </c>
      <c r="F669" s="9" t="s">
        <v>1390</v>
      </c>
      <c r="G669" s="3">
        <v>39.6</v>
      </c>
      <c r="H669" s="3">
        <v>15.75</v>
      </c>
      <c r="I669" s="3">
        <v>0.64800000000000002</v>
      </c>
      <c r="J669" s="3">
        <v>3.5882999999999998</v>
      </c>
      <c r="K669" s="3" t="s">
        <v>1395</v>
      </c>
      <c r="L669" s="3">
        <v>756</v>
      </c>
      <c r="M669" s="3" t="s">
        <v>1386</v>
      </c>
      <c r="N669" s="3" t="s">
        <v>1675</v>
      </c>
      <c r="O669" s="9"/>
      <c r="P669" s="3">
        <v>12</v>
      </c>
      <c r="Q669" s="13">
        <v>15.4</v>
      </c>
    </row>
    <row r="670" spans="1:17">
      <c r="A670" s="10" t="s">
        <v>2570</v>
      </c>
      <c r="B670" s="8" t="s">
        <v>1336</v>
      </c>
      <c r="C670" s="8" t="s">
        <v>7</v>
      </c>
      <c r="D670" s="2" t="s">
        <v>10</v>
      </c>
      <c r="E670" s="8" t="s">
        <v>1400</v>
      </c>
      <c r="F670" s="8" t="s">
        <v>1375</v>
      </c>
      <c r="G670" s="2">
        <v>31.47</v>
      </c>
      <c r="H670" s="2">
        <v>16.989999999999998</v>
      </c>
      <c r="I670" s="2">
        <v>0.39950000000000002</v>
      </c>
      <c r="J670" s="2">
        <v>0.46139999999999998</v>
      </c>
      <c r="K670" s="2" t="s">
        <v>1358</v>
      </c>
      <c r="L670" s="2">
        <v>854</v>
      </c>
      <c r="M670" s="2" t="s">
        <v>1396</v>
      </c>
      <c r="N670" s="2" t="s">
        <v>2571</v>
      </c>
      <c r="O670" s="8" t="s">
        <v>2572</v>
      </c>
      <c r="P670" s="2">
        <v>240</v>
      </c>
      <c r="Q670" s="12">
        <v>6.06</v>
      </c>
    </row>
    <row r="671" spans="1:17" hidden="1">
      <c r="A671" s="11" t="s">
        <v>2573</v>
      </c>
      <c r="B671" s="9" t="s">
        <v>801</v>
      </c>
      <c r="C671" s="9" t="s">
        <v>16</v>
      </c>
      <c r="D671" s="3" t="s">
        <v>31</v>
      </c>
      <c r="E671" s="9" t="s">
        <v>1408</v>
      </c>
      <c r="F671" s="9" t="s">
        <v>1390</v>
      </c>
      <c r="G671" s="3">
        <v>97.28</v>
      </c>
      <c r="H671" s="3">
        <v>16.649999999999999</v>
      </c>
      <c r="I671" s="3">
        <v>0.57620000000000005</v>
      </c>
      <c r="J671" s="3">
        <v>1.9683999999999999</v>
      </c>
      <c r="K671" s="3" t="s">
        <v>1385</v>
      </c>
      <c r="L671" s="3">
        <v>890</v>
      </c>
      <c r="M671" s="3" t="s">
        <v>1426</v>
      </c>
      <c r="N671" s="3" t="s">
        <v>1707</v>
      </c>
      <c r="O671" s="9"/>
      <c r="P671" s="3">
        <v>84</v>
      </c>
      <c r="Q671" s="13">
        <v>0</v>
      </c>
    </row>
    <row r="672" spans="1:17" hidden="1">
      <c r="A672" s="10" t="s">
        <v>2574</v>
      </c>
      <c r="B672" s="8" t="s">
        <v>374</v>
      </c>
      <c r="C672" s="8" t="s">
        <v>20</v>
      </c>
      <c r="D672" s="2" t="s">
        <v>1360</v>
      </c>
      <c r="E672" s="8" t="s">
        <v>1408</v>
      </c>
      <c r="F672" s="8" t="s">
        <v>1384</v>
      </c>
      <c r="G672" s="2">
        <v>83.02</v>
      </c>
      <c r="H672" s="2">
        <v>10.97</v>
      </c>
      <c r="I672" s="2">
        <v>1.2979000000000001</v>
      </c>
      <c r="J672" s="2">
        <v>1.1422000000000001</v>
      </c>
      <c r="K672" s="2" t="s">
        <v>1395</v>
      </c>
      <c r="L672" s="2">
        <v>667</v>
      </c>
      <c r="M672" s="2" t="s">
        <v>1386</v>
      </c>
      <c r="N672" s="2" t="s">
        <v>2575</v>
      </c>
      <c r="O672" s="8"/>
      <c r="P672" s="2">
        <v>120</v>
      </c>
      <c r="Q672" s="12">
        <v>14.66</v>
      </c>
    </row>
    <row r="673" spans="1:17" hidden="1">
      <c r="A673" s="11" t="s">
        <v>2576</v>
      </c>
      <c r="B673" s="9" t="s">
        <v>729</v>
      </c>
      <c r="C673" s="9" t="s">
        <v>12</v>
      </c>
      <c r="D673" s="3" t="s">
        <v>23</v>
      </c>
      <c r="E673" s="9" t="s">
        <v>1380</v>
      </c>
      <c r="F673" s="9" t="s">
        <v>1390</v>
      </c>
      <c r="G673" s="3">
        <v>97.58</v>
      </c>
      <c r="H673" s="3">
        <v>8.51</v>
      </c>
      <c r="I673" s="3">
        <v>1.4814000000000001</v>
      </c>
      <c r="J673" s="3">
        <v>0.96150000000000002</v>
      </c>
      <c r="K673" s="3" t="s">
        <v>1395</v>
      </c>
      <c r="L673" s="3">
        <v>592</v>
      </c>
      <c r="M673" s="3" t="s">
        <v>1386</v>
      </c>
      <c r="N673" s="3" t="s">
        <v>1055</v>
      </c>
      <c r="O673" s="9"/>
      <c r="P673" s="3">
        <v>180</v>
      </c>
      <c r="Q673" s="13">
        <v>63.18</v>
      </c>
    </row>
    <row r="674" spans="1:17" hidden="1">
      <c r="A674" s="10" t="s">
        <v>2577</v>
      </c>
      <c r="B674" s="8" t="s">
        <v>653</v>
      </c>
      <c r="C674" s="8" t="s">
        <v>7</v>
      </c>
      <c r="D674" s="2" t="s">
        <v>10</v>
      </c>
      <c r="E674" s="8" t="s">
        <v>1380</v>
      </c>
      <c r="F674" s="8" t="s">
        <v>1390</v>
      </c>
      <c r="G674" s="2">
        <v>76.37</v>
      </c>
      <c r="H674" s="2">
        <v>18.079999999999998</v>
      </c>
      <c r="I674" s="2">
        <v>1.5176000000000001</v>
      </c>
      <c r="J674" s="2">
        <v>3.8157000000000001</v>
      </c>
      <c r="K674" s="2" t="s">
        <v>1376</v>
      </c>
      <c r="L674" s="2">
        <v>896</v>
      </c>
      <c r="M674" s="2" t="s">
        <v>1403</v>
      </c>
      <c r="N674" s="2" t="s">
        <v>1659</v>
      </c>
      <c r="O674" s="8" t="s">
        <v>1897</v>
      </c>
      <c r="P674" s="2">
        <v>24</v>
      </c>
      <c r="Q674" s="12">
        <v>43.51</v>
      </c>
    </row>
    <row r="675" spans="1:17" hidden="1">
      <c r="A675" s="11" t="s">
        <v>2578</v>
      </c>
      <c r="B675" s="9" t="s">
        <v>80</v>
      </c>
      <c r="C675" s="9" t="s">
        <v>16</v>
      </c>
      <c r="D675" s="3" t="s">
        <v>1360</v>
      </c>
      <c r="E675" s="9" t="s">
        <v>1380</v>
      </c>
      <c r="F675" s="9" t="s">
        <v>1384</v>
      </c>
      <c r="G675" s="3">
        <v>59.02</v>
      </c>
      <c r="H675" s="3">
        <v>12.07</v>
      </c>
      <c r="I675" s="3">
        <v>0.78180000000000005</v>
      </c>
      <c r="J675" s="3">
        <v>0.65269999999999995</v>
      </c>
      <c r="K675" s="3" t="s">
        <v>1385</v>
      </c>
      <c r="L675" s="3">
        <v>747</v>
      </c>
      <c r="M675" s="3" t="s">
        <v>1386</v>
      </c>
      <c r="N675" s="3" t="s">
        <v>1536</v>
      </c>
      <c r="O675" s="9"/>
      <c r="P675" s="3">
        <v>240</v>
      </c>
      <c r="Q675" s="13">
        <v>0</v>
      </c>
    </row>
    <row r="676" spans="1:17" hidden="1">
      <c r="A676" s="10" t="s">
        <v>2579</v>
      </c>
      <c r="B676" s="8" t="s">
        <v>772</v>
      </c>
      <c r="C676" s="8" t="s">
        <v>24</v>
      </c>
      <c r="D676" s="2" t="s">
        <v>31</v>
      </c>
      <c r="E676" s="8" t="s">
        <v>1411</v>
      </c>
      <c r="F676" s="8" t="s">
        <v>1384</v>
      </c>
      <c r="G676" s="2">
        <v>96.08</v>
      </c>
      <c r="H676" s="2">
        <v>17.579999999999998</v>
      </c>
      <c r="I676" s="2">
        <v>1.7519</v>
      </c>
      <c r="J676" s="2">
        <v>2.8012999999999999</v>
      </c>
      <c r="K676" s="2" t="s">
        <v>1376</v>
      </c>
      <c r="L676" s="2">
        <v>663</v>
      </c>
      <c r="M676" s="2" t="s">
        <v>1426</v>
      </c>
      <c r="N676" s="2" t="s">
        <v>2580</v>
      </c>
      <c r="O676" s="8"/>
      <c r="P676" s="2">
        <v>48</v>
      </c>
      <c r="Q676" s="12">
        <v>20.55</v>
      </c>
    </row>
    <row r="677" spans="1:17" hidden="1">
      <c r="A677" s="11" t="s">
        <v>2581</v>
      </c>
      <c r="B677" s="9" t="s">
        <v>184</v>
      </c>
      <c r="C677" s="9" t="s">
        <v>12</v>
      </c>
      <c r="D677" s="3" t="s">
        <v>23</v>
      </c>
      <c r="E677" s="9" t="s">
        <v>1374</v>
      </c>
      <c r="F677" s="9" t="s">
        <v>1390</v>
      </c>
      <c r="G677" s="3">
        <v>29.4</v>
      </c>
      <c r="H677" s="3">
        <v>9.98</v>
      </c>
      <c r="I677" s="3">
        <v>0.3221</v>
      </c>
      <c r="J677" s="3">
        <v>0.31559999999999999</v>
      </c>
      <c r="K677" s="3" t="s">
        <v>1412</v>
      </c>
      <c r="L677" s="3">
        <v>787</v>
      </c>
      <c r="M677" s="3" t="s">
        <v>1396</v>
      </c>
      <c r="N677" s="3" t="s">
        <v>2003</v>
      </c>
      <c r="O677" s="9" t="s">
        <v>668</v>
      </c>
      <c r="P677" s="3">
        <v>180</v>
      </c>
      <c r="Q677" s="13">
        <v>27.85</v>
      </c>
    </row>
    <row r="678" spans="1:17" hidden="1">
      <c r="A678" s="10" t="s">
        <v>2582</v>
      </c>
      <c r="B678" s="8" t="s">
        <v>309</v>
      </c>
      <c r="C678" s="8" t="s">
        <v>20</v>
      </c>
      <c r="D678" s="2" t="s">
        <v>23</v>
      </c>
      <c r="E678" s="8" t="s">
        <v>1411</v>
      </c>
      <c r="F678" s="8" t="s">
        <v>1390</v>
      </c>
      <c r="G678" s="2">
        <v>15.64</v>
      </c>
      <c r="H678" s="2">
        <v>10.53</v>
      </c>
      <c r="I678" s="2">
        <v>0.15740000000000001</v>
      </c>
      <c r="J678" s="2">
        <v>0.72550000000000003</v>
      </c>
      <c r="K678" s="2" t="s">
        <v>1385</v>
      </c>
      <c r="L678" s="2">
        <v>667</v>
      </c>
      <c r="M678" s="2" t="s">
        <v>1426</v>
      </c>
      <c r="N678" s="2" t="s">
        <v>1499</v>
      </c>
      <c r="O678" s="8"/>
      <c r="P678" s="2">
        <v>24</v>
      </c>
      <c r="Q678" s="12">
        <v>0</v>
      </c>
    </row>
    <row r="679" spans="1:17" hidden="1">
      <c r="A679" s="11" t="s">
        <v>2583</v>
      </c>
      <c r="B679" s="9" t="s">
        <v>503</v>
      </c>
      <c r="C679" s="9" t="s">
        <v>16</v>
      </c>
      <c r="D679" s="3" t="s">
        <v>23</v>
      </c>
      <c r="E679" s="9" t="s">
        <v>1411</v>
      </c>
      <c r="F679" s="9" t="s">
        <v>1375</v>
      </c>
      <c r="G679" s="3">
        <v>94.13</v>
      </c>
      <c r="H679" s="3">
        <v>11.54</v>
      </c>
      <c r="I679" s="3">
        <v>0.50070000000000003</v>
      </c>
      <c r="J679" s="3">
        <v>1.6386000000000001</v>
      </c>
      <c r="K679" s="3" t="s">
        <v>1395</v>
      </c>
      <c r="L679" s="3">
        <v>898</v>
      </c>
      <c r="M679" s="3" t="s">
        <v>1377</v>
      </c>
      <c r="N679" s="3" t="s">
        <v>2584</v>
      </c>
      <c r="O679" s="9" t="s">
        <v>1767</v>
      </c>
      <c r="P679" s="3">
        <v>84</v>
      </c>
      <c r="Q679" s="13">
        <v>44.25</v>
      </c>
    </row>
    <row r="680" spans="1:17">
      <c r="A680" s="10" t="s">
        <v>2585</v>
      </c>
      <c r="B680" s="8" t="s">
        <v>1018</v>
      </c>
      <c r="C680" s="8" t="s">
        <v>12</v>
      </c>
      <c r="D680" s="2" t="s">
        <v>10</v>
      </c>
      <c r="E680" s="8" t="s">
        <v>1374</v>
      </c>
      <c r="F680" s="8" t="s">
        <v>1384</v>
      </c>
      <c r="G680" s="2">
        <v>43.23</v>
      </c>
      <c r="H680" s="2">
        <v>17.829999999999998</v>
      </c>
      <c r="I680" s="2">
        <v>0.82820000000000005</v>
      </c>
      <c r="J680" s="2">
        <v>3.9598</v>
      </c>
      <c r="K680" s="2" t="s">
        <v>1358</v>
      </c>
      <c r="L680" s="2">
        <v>578</v>
      </c>
      <c r="M680" s="2" t="s">
        <v>1386</v>
      </c>
      <c r="N680" s="2" t="s">
        <v>2586</v>
      </c>
      <c r="O680" s="8"/>
      <c r="P680" s="2">
        <v>12</v>
      </c>
      <c r="Q680" s="12">
        <v>18.68</v>
      </c>
    </row>
    <row r="681" spans="1:17" hidden="1">
      <c r="A681" s="11" t="s">
        <v>2587</v>
      </c>
      <c r="B681" s="9" t="s">
        <v>1231</v>
      </c>
      <c r="C681" s="9" t="s">
        <v>7</v>
      </c>
      <c r="D681" s="3" t="s">
        <v>44</v>
      </c>
      <c r="E681" s="9" t="s">
        <v>1389</v>
      </c>
      <c r="F681" s="9" t="s">
        <v>1390</v>
      </c>
      <c r="G681" s="3">
        <v>46.11</v>
      </c>
      <c r="H681" s="3">
        <v>15.7</v>
      </c>
      <c r="I681" s="3">
        <v>0.29970000000000002</v>
      </c>
      <c r="J681" s="3">
        <v>1.6143000000000001</v>
      </c>
      <c r="K681" s="3" t="s">
        <v>1395</v>
      </c>
      <c r="L681" s="3">
        <v>656</v>
      </c>
      <c r="M681" s="3" t="s">
        <v>1426</v>
      </c>
      <c r="N681" s="3" t="s">
        <v>2177</v>
      </c>
      <c r="O681" s="9"/>
      <c r="P681" s="3">
        <v>36</v>
      </c>
      <c r="Q681" s="13">
        <v>18.559999999999999</v>
      </c>
    </row>
    <row r="682" spans="1:17">
      <c r="A682" s="10" t="s">
        <v>2588</v>
      </c>
      <c r="B682" s="8" t="s">
        <v>344</v>
      </c>
      <c r="C682" s="8" t="s">
        <v>32</v>
      </c>
      <c r="D682" s="2" t="s">
        <v>23</v>
      </c>
      <c r="E682" s="8" t="s">
        <v>1380</v>
      </c>
      <c r="F682" s="8" t="s">
        <v>1375</v>
      </c>
      <c r="G682" s="2">
        <v>63.01</v>
      </c>
      <c r="H682" s="2">
        <v>15.89</v>
      </c>
      <c r="I682" s="2">
        <v>0.92390000000000005</v>
      </c>
      <c r="J682" s="2">
        <v>2.2118000000000002</v>
      </c>
      <c r="K682" s="2" t="s">
        <v>1358</v>
      </c>
      <c r="L682" s="2">
        <v>714</v>
      </c>
      <c r="M682" s="2" t="s">
        <v>1386</v>
      </c>
      <c r="N682" s="2" t="s">
        <v>930</v>
      </c>
      <c r="O682" s="8"/>
      <c r="P682" s="2">
        <v>36</v>
      </c>
      <c r="Q682" s="12">
        <v>50.83</v>
      </c>
    </row>
    <row r="683" spans="1:17" hidden="1">
      <c r="A683" s="11" t="s">
        <v>2589</v>
      </c>
      <c r="B683" s="9" t="s">
        <v>248</v>
      </c>
      <c r="C683" s="9" t="s">
        <v>20</v>
      </c>
      <c r="D683" s="3" t="s">
        <v>31</v>
      </c>
      <c r="E683" s="9" t="s">
        <v>1411</v>
      </c>
      <c r="F683" s="9" t="s">
        <v>1384</v>
      </c>
      <c r="G683" s="3">
        <v>79.59</v>
      </c>
      <c r="H683" s="3">
        <v>16.079999999999998</v>
      </c>
      <c r="I683" s="3">
        <v>0.80700000000000005</v>
      </c>
      <c r="J683" s="3">
        <v>2.2589000000000001</v>
      </c>
      <c r="K683" s="3" t="s">
        <v>1376</v>
      </c>
      <c r="L683" s="3">
        <v>672</v>
      </c>
      <c r="M683" s="3" t="s">
        <v>1381</v>
      </c>
      <c r="N683" s="3" t="s">
        <v>2313</v>
      </c>
      <c r="O683" s="9"/>
      <c r="P683" s="3">
        <v>48</v>
      </c>
      <c r="Q683" s="13">
        <v>17.190000000000001</v>
      </c>
    </row>
    <row r="684" spans="1:17">
      <c r="A684" s="10" t="s">
        <v>2590</v>
      </c>
      <c r="B684" s="8" t="s">
        <v>611</v>
      </c>
      <c r="C684" s="8" t="s">
        <v>41</v>
      </c>
      <c r="D684" s="2" t="s">
        <v>10</v>
      </c>
      <c r="E684" s="8" t="s">
        <v>1380</v>
      </c>
      <c r="F684" s="8" t="s">
        <v>1384</v>
      </c>
      <c r="G684" s="2">
        <v>67.040000000000006</v>
      </c>
      <c r="H684" s="2">
        <v>15.13</v>
      </c>
      <c r="I684" s="2">
        <v>0.94430000000000003</v>
      </c>
      <c r="J684" s="2">
        <v>6.0549999999999997</v>
      </c>
      <c r="K684" s="2" t="s">
        <v>1358</v>
      </c>
      <c r="L684" s="2">
        <v>731</v>
      </c>
      <c r="M684" s="2" t="s">
        <v>1426</v>
      </c>
      <c r="N684" s="2" t="s">
        <v>2565</v>
      </c>
      <c r="O684" s="8"/>
      <c r="P684" s="2">
        <v>12</v>
      </c>
      <c r="Q684" s="12">
        <v>52.48</v>
      </c>
    </row>
    <row r="685" spans="1:17">
      <c r="A685" s="11" t="s">
        <v>2591</v>
      </c>
      <c r="B685" s="9" t="s">
        <v>91</v>
      </c>
      <c r="C685" s="9" t="s">
        <v>35</v>
      </c>
      <c r="D685" s="3" t="s">
        <v>31</v>
      </c>
      <c r="E685" s="9" t="s">
        <v>1411</v>
      </c>
      <c r="F685" s="9" t="s">
        <v>1384</v>
      </c>
      <c r="G685" s="3">
        <v>40.880000000000003</v>
      </c>
      <c r="H685" s="3">
        <v>13.8</v>
      </c>
      <c r="I685" s="3">
        <v>0.78239999999999998</v>
      </c>
      <c r="J685" s="3">
        <v>0.62980000000000003</v>
      </c>
      <c r="K685" s="3" t="s">
        <v>1358</v>
      </c>
      <c r="L685" s="3">
        <v>707</v>
      </c>
      <c r="M685" s="3" t="s">
        <v>1403</v>
      </c>
      <c r="N685" s="3" t="s">
        <v>2592</v>
      </c>
      <c r="O685" s="9" t="s">
        <v>1759</v>
      </c>
      <c r="P685" s="3">
        <v>120</v>
      </c>
      <c r="Q685" s="13">
        <v>31.21</v>
      </c>
    </row>
    <row r="686" spans="1:17" hidden="1">
      <c r="A686" s="10" t="s">
        <v>2593</v>
      </c>
      <c r="B686" s="8" t="s">
        <v>912</v>
      </c>
      <c r="C686" s="8" t="s">
        <v>41</v>
      </c>
      <c r="D686" s="2" t="s">
        <v>44</v>
      </c>
      <c r="E686" s="8" t="s">
        <v>1380</v>
      </c>
      <c r="F686" s="8" t="s">
        <v>1390</v>
      </c>
      <c r="G686" s="2">
        <v>30.26</v>
      </c>
      <c r="H686" s="2">
        <v>11.53</v>
      </c>
      <c r="I686" s="2">
        <v>0.3256</v>
      </c>
      <c r="J686" s="2">
        <v>0.78990000000000005</v>
      </c>
      <c r="K686" s="2" t="s">
        <v>1395</v>
      </c>
      <c r="L686" s="2">
        <v>868</v>
      </c>
      <c r="M686" s="2" t="s">
        <v>1426</v>
      </c>
      <c r="N686" s="2" t="s">
        <v>632</v>
      </c>
      <c r="O686" s="8"/>
      <c r="P686" s="2">
        <v>48</v>
      </c>
      <c r="Q686" s="12">
        <v>10.6</v>
      </c>
    </row>
    <row r="687" spans="1:17" hidden="1">
      <c r="A687" s="11" t="s">
        <v>2594</v>
      </c>
      <c r="B687" s="9" t="s">
        <v>865</v>
      </c>
      <c r="C687" s="9" t="s">
        <v>41</v>
      </c>
      <c r="D687" s="3" t="s">
        <v>1360</v>
      </c>
      <c r="E687" s="9" t="s">
        <v>1389</v>
      </c>
      <c r="F687" s="9" t="s">
        <v>1384</v>
      </c>
      <c r="G687" s="3">
        <v>11.73</v>
      </c>
      <c r="H687" s="3">
        <v>16.38</v>
      </c>
      <c r="I687" s="3">
        <v>9.7900000000000001E-2</v>
      </c>
      <c r="J687" s="3">
        <v>0.41460000000000002</v>
      </c>
      <c r="K687" s="3" t="s">
        <v>1376</v>
      </c>
      <c r="L687" s="3">
        <v>883</v>
      </c>
      <c r="M687" s="3" t="s">
        <v>1377</v>
      </c>
      <c r="N687" s="3" t="s">
        <v>2595</v>
      </c>
      <c r="O687" s="9" t="s">
        <v>2596</v>
      </c>
      <c r="P687" s="3">
        <v>36</v>
      </c>
      <c r="Q687" s="13">
        <v>7.38</v>
      </c>
    </row>
    <row r="688" spans="1:17">
      <c r="A688" s="10" t="s">
        <v>2597</v>
      </c>
      <c r="B688" s="8" t="s">
        <v>306</v>
      </c>
      <c r="C688" s="8" t="s">
        <v>32</v>
      </c>
      <c r="D688" s="2" t="s">
        <v>10</v>
      </c>
      <c r="E688" s="8" t="s">
        <v>1400</v>
      </c>
      <c r="F688" s="8" t="s">
        <v>1375</v>
      </c>
      <c r="G688" s="2">
        <v>97.26</v>
      </c>
      <c r="H688" s="2">
        <v>12.36</v>
      </c>
      <c r="I688" s="2">
        <v>1.5793999999999999</v>
      </c>
      <c r="J688" s="2">
        <v>2.1812</v>
      </c>
      <c r="K688" s="2" t="s">
        <v>1358</v>
      </c>
      <c r="L688" s="2">
        <v>733</v>
      </c>
      <c r="M688" s="2" t="s">
        <v>1381</v>
      </c>
      <c r="N688" s="2" t="s">
        <v>1453</v>
      </c>
      <c r="O688" s="8"/>
      <c r="P688" s="2">
        <v>60</v>
      </c>
      <c r="Q688" s="12">
        <v>52.71</v>
      </c>
    </row>
    <row r="689" spans="1:17" hidden="1">
      <c r="A689" s="11" t="s">
        <v>2598</v>
      </c>
      <c r="B689" s="9" t="s">
        <v>909</v>
      </c>
      <c r="C689" s="9" t="s">
        <v>28</v>
      </c>
      <c r="D689" s="3" t="s">
        <v>1360</v>
      </c>
      <c r="E689" s="9" t="s">
        <v>1411</v>
      </c>
      <c r="F689" s="9" t="s">
        <v>1384</v>
      </c>
      <c r="G689" s="3">
        <v>66.069999999999993</v>
      </c>
      <c r="H689" s="3">
        <v>7.69</v>
      </c>
      <c r="I689" s="3">
        <v>1.1417999999999999</v>
      </c>
      <c r="J689" s="3">
        <v>1.3299000000000001</v>
      </c>
      <c r="K689" s="3" t="s">
        <v>1385</v>
      </c>
      <c r="L689" s="3">
        <v>698</v>
      </c>
      <c r="M689" s="3" t="s">
        <v>1426</v>
      </c>
      <c r="N689" s="3" t="s">
        <v>1082</v>
      </c>
      <c r="O689" s="9"/>
      <c r="P689" s="3">
        <v>60</v>
      </c>
      <c r="Q689" s="13">
        <v>0</v>
      </c>
    </row>
    <row r="690" spans="1:17">
      <c r="A690" s="10" t="s">
        <v>2599</v>
      </c>
      <c r="B690" s="8" t="s">
        <v>285</v>
      </c>
      <c r="C690" s="8" t="s">
        <v>41</v>
      </c>
      <c r="D690" s="2" t="s">
        <v>23</v>
      </c>
      <c r="E690" s="8" t="s">
        <v>1400</v>
      </c>
      <c r="F690" s="8" t="s">
        <v>1375</v>
      </c>
      <c r="G690" s="2">
        <v>3.96</v>
      </c>
      <c r="H690" s="2">
        <v>16.12</v>
      </c>
      <c r="I690" s="2">
        <v>4.3900000000000002E-2</v>
      </c>
      <c r="J690" s="2">
        <v>7.8899999999999998E-2</v>
      </c>
      <c r="K690" s="2" t="s">
        <v>1358</v>
      </c>
      <c r="L690" s="2">
        <v>883</v>
      </c>
      <c r="M690" s="2" t="s">
        <v>1381</v>
      </c>
      <c r="N690" s="2" t="s">
        <v>1611</v>
      </c>
      <c r="O690" s="8"/>
      <c r="P690" s="2">
        <v>84</v>
      </c>
      <c r="Q690" s="12">
        <v>1.86</v>
      </c>
    </row>
    <row r="691" spans="1:17" hidden="1">
      <c r="A691" s="11" t="s">
        <v>2600</v>
      </c>
      <c r="B691" s="9" t="s">
        <v>620</v>
      </c>
      <c r="C691" s="9" t="s">
        <v>41</v>
      </c>
      <c r="D691" s="3" t="s">
        <v>44</v>
      </c>
      <c r="E691" s="9" t="s">
        <v>1408</v>
      </c>
      <c r="F691" s="9" t="s">
        <v>1375</v>
      </c>
      <c r="G691" s="3">
        <v>63.4</v>
      </c>
      <c r="H691" s="3">
        <v>9.8800000000000008</v>
      </c>
      <c r="I691" s="3">
        <v>0.85129999999999995</v>
      </c>
      <c r="J691" s="3">
        <v>0.83360000000000001</v>
      </c>
      <c r="K691" s="3" t="s">
        <v>1385</v>
      </c>
      <c r="L691" s="3">
        <v>749</v>
      </c>
      <c r="M691" s="3" t="s">
        <v>1381</v>
      </c>
      <c r="N691" s="3" t="s">
        <v>668</v>
      </c>
      <c r="O691" s="9"/>
      <c r="P691" s="3">
        <v>120</v>
      </c>
      <c r="Q691" s="13">
        <v>0</v>
      </c>
    </row>
    <row r="692" spans="1:17">
      <c r="A692" s="10" t="s">
        <v>2601</v>
      </c>
      <c r="B692" s="8" t="s">
        <v>530</v>
      </c>
      <c r="C692" s="8" t="s">
        <v>41</v>
      </c>
      <c r="D692" s="2" t="s">
        <v>31</v>
      </c>
      <c r="E692" s="8" t="s">
        <v>1380</v>
      </c>
      <c r="F692" s="8" t="s">
        <v>1375</v>
      </c>
      <c r="G692" s="2">
        <v>84.49</v>
      </c>
      <c r="H692" s="2">
        <v>11.89</v>
      </c>
      <c r="I692" s="2">
        <v>0.61119999999999997</v>
      </c>
      <c r="J692" s="2">
        <v>1.8747</v>
      </c>
      <c r="K692" s="2" t="s">
        <v>1358</v>
      </c>
      <c r="L692" s="2">
        <v>837</v>
      </c>
      <c r="M692" s="2" t="s">
        <v>1426</v>
      </c>
      <c r="N692" s="2" t="s">
        <v>1981</v>
      </c>
      <c r="O692" s="8"/>
      <c r="P692" s="2">
        <v>60</v>
      </c>
      <c r="Q692" s="12">
        <v>69.83</v>
      </c>
    </row>
    <row r="693" spans="1:17" hidden="1">
      <c r="A693" s="11" t="s">
        <v>2602</v>
      </c>
      <c r="B693" s="9" t="s">
        <v>1087</v>
      </c>
      <c r="C693" s="9" t="s">
        <v>20</v>
      </c>
      <c r="D693" s="3" t="s">
        <v>10</v>
      </c>
      <c r="E693" s="9" t="s">
        <v>1380</v>
      </c>
      <c r="F693" s="9" t="s">
        <v>1390</v>
      </c>
      <c r="G693" s="3">
        <v>85.37</v>
      </c>
      <c r="H693" s="3">
        <v>11.8</v>
      </c>
      <c r="I693" s="3">
        <v>1.5604</v>
      </c>
      <c r="J693" s="3">
        <v>4.0106999999999999</v>
      </c>
      <c r="K693" s="3" t="s">
        <v>1385</v>
      </c>
      <c r="L693" s="3">
        <v>686</v>
      </c>
      <c r="M693" s="3" t="s">
        <v>1396</v>
      </c>
      <c r="N693" s="3" t="s">
        <v>267</v>
      </c>
      <c r="O693" s="9" t="s">
        <v>2603</v>
      </c>
      <c r="P693" s="3">
        <v>24</v>
      </c>
      <c r="Q693" s="13">
        <v>0</v>
      </c>
    </row>
    <row r="694" spans="1:17" hidden="1">
      <c r="A694" s="10" t="s">
        <v>2604</v>
      </c>
      <c r="B694" s="8" t="s">
        <v>358</v>
      </c>
      <c r="C694" s="8" t="s">
        <v>41</v>
      </c>
      <c r="D694" s="2" t="s">
        <v>31</v>
      </c>
      <c r="E694" s="8" t="s">
        <v>1380</v>
      </c>
      <c r="F694" s="8" t="s">
        <v>1384</v>
      </c>
      <c r="G694" s="2">
        <v>94.59</v>
      </c>
      <c r="H694" s="2">
        <v>8.1199999999999992</v>
      </c>
      <c r="I694" s="2">
        <v>1.3928</v>
      </c>
      <c r="J694" s="2">
        <v>4.2831999999999999</v>
      </c>
      <c r="K694" s="2" t="s">
        <v>1412</v>
      </c>
      <c r="L694" s="2">
        <v>834</v>
      </c>
      <c r="M694" s="2" t="s">
        <v>1381</v>
      </c>
      <c r="N694" s="2" t="s">
        <v>2024</v>
      </c>
      <c r="O694" s="8"/>
      <c r="P694" s="2">
        <v>24</v>
      </c>
      <c r="Q694" s="12">
        <v>78.430000000000007</v>
      </c>
    </row>
    <row r="695" spans="1:17" hidden="1">
      <c r="A695" s="11" t="s">
        <v>2605</v>
      </c>
      <c r="B695" s="9" t="s">
        <v>1113</v>
      </c>
      <c r="C695" s="9" t="s">
        <v>16</v>
      </c>
      <c r="D695" s="3" t="s">
        <v>23</v>
      </c>
      <c r="E695" s="9" t="s">
        <v>1389</v>
      </c>
      <c r="F695" s="9" t="s">
        <v>1390</v>
      </c>
      <c r="G695" s="3">
        <v>94.99</v>
      </c>
      <c r="H695" s="3">
        <v>14.4</v>
      </c>
      <c r="I695" s="3">
        <v>0.54659999999999997</v>
      </c>
      <c r="J695" s="3">
        <v>1.8011999999999999</v>
      </c>
      <c r="K695" s="3" t="s">
        <v>1395</v>
      </c>
      <c r="L695" s="3">
        <v>686</v>
      </c>
      <c r="M695" s="3" t="s">
        <v>1381</v>
      </c>
      <c r="N695" s="3" t="s">
        <v>2333</v>
      </c>
      <c r="O695" s="9"/>
      <c r="P695" s="3">
        <v>84</v>
      </c>
      <c r="Q695" s="13">
        <v>31.31</v>
      </c>
    </row>
    <row r="696" spans="1:17" hidden="1">
      <c r="A696" s="10" t="s">
        <v>2606</v>
      </c>
      <c r="B696" s="8" t="s">
        <v>905</v>
      </c>
      <c r="C696" s="8" t="s">
        <v>24</v>
      </c>
      <c r="D696" s="2" t="s">
        <v>44</v>
      </c>
      <c r="E696" s="8" t="s">
        <v>1389</v>
      </c>
      <c r="F696" s="8" t="s">
        <v>1384</v>
      </c>
      <c r="G696" s="2">
        <v>71.72</v>
      </c>
      <c r="H696" s="2">
        <v>9.0399999999999991</v>
      </c>
      <c r="I696" s="2">
        <v>0.79239999999999999</v>
      </c>
      <c r="J696" s="2">
        <v>0.91010000000000002</v>
      </c>
      <c r="K696" s="2" t="s">
        <v>1395</v>
      </c>
      <c r="L696" s="2">
        <v>830</v>
      </c>
      <c r="M696" s="2" t="s">
        <v>1403</v>
      </c>
      <c r="N696" s="2" t="s">
        <v>2607</v>
      </c>
      <c r="O696" s="8" t="s">
        <v>2465</v>
      </c>
      <c r="P696" s="2">
        <v>120</v>
      </c>
      <c r="Q696" s="12">
        <v>8.36</v>
      </c>
    </row>
    <row r="697" spans="1:17" hidden="1">
      <c r="A697" s="11" t="s">
        <v>2608</v>
      </c>
      <c r="B697" s="9" t="s">
        <v>764</v>
      </c>
      <c r="C697" s="9" t="s">
        <v>35</v>
      </c>
      <c r="D697" s="3" t="s">
        <v>44</v>
      </c>
      <c r="E697" s="9" t="s">
        <v>1380</v>
      </c>
      <c r="F697" s="9" t="s">
        <v>1384</v>
      </c>
      <c r="G697" s="3">
        <v>56.98</v>
      </c>
      <c r="H697" s="3">
        <v>8.23</v>
      </c>
      <c r="I697" s="3">
        <v>0.9496</v>
      </c>
      <c r="J697" s="3">
        <v>4.9626999999999999</v>
      </c>
      <c r="K697" s="3" t="s">
        <v>1376</v>
      </c>
      <c r="L697" s="3">
        <v>710</v>
      </c>
      <c r="M697" s="3" t="s">
        <v>1403</v>
      </c>
      <c r="N697" s="3" t="s">
        <v>1609</v>
      </c>
      <c r="O697" s="9" t="s">
        <v>2609</v>
      </c>
      <c r="P697" s="3">
        <v>12</v>
      </c>
      <c r="Q697" s="13">
        <v>8.9499999999999993</v>
      </c>
    </row>
    <row r="698" spans="1:17" hidden="1">
      <c r="A698" s="10" t="s">
        <v>2610</v>
      </c>
      <c r="B698" s="8" t="s">
        <v>414</v>
      </c>
      <c r="C698" s="8" t="s">
        <v>12</v>
      </c>
      <c r="D698" s="2" t="s">
        <v>1360</v>
      </c>
      <c r="E698" s="8" t="s">
        <v>1408</v>
      </c>
      <c r="F698" s="8" t="s">
        <v>1375</v>
      </c>
      <c r="G698" s="2">
        <v>71.78</v>
      </c>
      <c r="H698" s="2">
        <v>11.29</v>
      </c>
      <c r="I698" s="2">
        <v>1.3935999999999999</v>
      </c>
      <c r="J698" s="2">
        <v>3.3552</v>
      </c>
      <c r="K698" s="2" t="s">
        <v>1376</v>
      </c>
      <c r="L698" s="2">
        <v>777</v>
      </c>
      <c r="M698" s="2" t="s">
        <v>1403</v>
      </c>
      <c r="N698" s="2" t="s">
        <v>2025</v>
      </c>
      <c r="O698" s="8" t="s">
        <v>2611</v>
      </c>
      <c r="P698" s="2">
        <v>24</v>
      </c>
      <c r="Q698" s="12">
        <v>7.83</v>
      </c>
    </row>
    <row r="699" spans="1:17" hidden="1">
      <c r="A699" s="11" t="s">
        <v>2612</v>
      </c>
      <c r="B699" s="9" t="s">
        <v>320</v>
      </c>
      <c r="C699" s="9" t="s">
        <v>12</v>
      </c>
      <c r="D699" s="3" t="s">
        <v>10</v>
      </c>
      <c r="E699" s="9" t="s">
        <v>1411</v>
      </c>
      <c r="F699" s="9" t="s">
        <v>1384</v>
      </c>
      <c r="G699" s="3">
        <v>1.05</v>
      </c>
      <c r="H699" s="3">
        <v>15.75</v>
      </c>
      <c r="I699" s="3">
        <v>8.9999999999999993E-3</v>
      </c>
      <c r="J699" s="3">
        <v>1.44E-2</v>
      </c>
      <c r="K699" s="3" t="s">
        <v>1412</v>
      </c>
      <c r="L699" s="3">
        <v>849</v>
      </c>
      <c r="M699" s="3" t="s">
        <v>1386</v>
      </c>
      <c r="N699" s="3" t="s">
        <v>2613</v>
      </c>
      <c r="O699" s="9"/>
      <c r="P699" s="3">
        <v>240</v>
      </c>
      <c r="Q699" s="13">
        <v>0.55000000000000004</v>
      </c>
    </row>
    <row r="700" spans="1:17">
      <c r="A700" s="10" t="s">
        <v>2614</v>
      </c>
      <c r="B700" s="8" t="s">
        <v>257</v>
      </c>
      <c r="C700" s="8" t="s">
        <v>20</v>
      </c>
      <c r="D700" s="2" t="s">
        <v>1360</v>
      </c>
      <c r="E700" s="8" t="s">
        <v>1400</v>
      </c>
      <c r="F700" s="8" t="s">
        <v>1384</v>
      </c>
      <c r="G700" s="2">
        <v>89.25</v>
      </c>
      <c r="H700" s="2">
        <v>10.88</v>
      </c>
      <c r="I700" s="2">
        <v>1.2395</v>
      </c>
      <c r="J700" s="2">
        <v>2.9169</v>
      </c>
      <c r="K700" s="2" t="s">
        <v>1358</v>
      </c>
      <c r="L700" s="2">
        <v>806</v>
      </c>
      <c r="M700" s="2" t="s">
        <v>1426</v>
      </c>
      <c r="N700" s="2" t="s">
        <v>2615</v>
      </c>
      <c r="O700" s="8"/>
      <c r="P700" s="2">
        <v>36</v>
      </c>
      <c r="Q700" s="12">
        <v>19.61</v>
      </c>
    </row>
    <row r="701" spans="1:17" hidden="1">
      <c r="A701" s="11" t="s">
        <v>2616</v>
      </c>
      <c r="B701" s="9" t="s">
        <v>1351</v>
      </c>
      <c r="C701" s="9" t="s">
        <v>12</v>
      </c>
      <c r="D701" s="3" t="s">
        <v>44</v>
      </c>
      <c r="E701" s="9" t="s">
        <v>1408</v>
      </c>
      <c r="F701" s="9" t="s">
        <v>1375</v>
      </c>
      <c r="G701" s="3">
        <v>99.5</v>
      </c>
      <c r="H701" s="3">
        <v>9.75</v>
      </c>
      <c r="I701" s="3">
        <v>0.87080000000000002</v>
      </c>
      <c r="J701" s="3">
        <v>4.5799000000000003</v>
      </c>
      <c r="K701" s="3" t="s">
        <v>1376</v>
      </c>
      <c r="L701" s="3">
        <v>881</v>
      </c>
      <c r="M701" s="3" t="s">
        <v>1377</v>
      </c>
      <c r="N701" s="3" t="s">
        <v>2617</v>
      </c>
      <c r="O701" s="9" t="s">
        <v>2618</v>
      </c>
      <c r="P701" s="3">
        <v>24</v>
      </c>
      <c r="Q701" s="13">
        <v>88.41</v>
      </c>
    </row>
    <row r="702" spans="1:17" hidden="1">
      <c r="A702" s="10" t="s">
        <v>2619</v>
      </c>
      <c r="B702" s="8" t="s">
        <v>775</v>
      </c>
      <c r="C702" s="8" t="s">
        <v>38</v>
      </c>
      <c r="D702" s="2" t="s">
        <v>1360</v>
      </c>
      <c r="E702" s="8" t="s">
        <v>1389</v>
      </c>
      <c r="F702" s="8" t="s">
        <v>1384</v>
      </c>
      <c r="G702" s="2">
        <v>2.39</v>
      </c>
      <c r="H702" s="2">
        <v>8.51</v>
      </c>
      <c r="I702" s="2">
        <v>2.9600000000000001E-2</v>
      </c>
      <c r="J702" s="2">
        <v>2.0799999999999999E-2</v>
      </c>
      <c r="K702" s="2" t="s">
        <v>1395</v>
      </c>
      <c r="L702" s="2">
        <v>880</v>
      </c>
      <c r="M702" s="2" t="s">
        <v>1396</v>
      </c>
      <c r="N702" s="2" t="s">
        <v>2620</v>
      </c>
      <c r="O702" s="8" t="s">
        <v>2540</v>
      </c>
      <c r="P702" s="2">
        <v>240</v>
      </c>
      <c r="Q702" s="12">
        <v>1.29</v>
      </c>
    </row>
    <row r="703" spans="1:17" hidden="1">
      <c r="A703" s="11" t="s">
        <v>2621</v>
      </c>
      <c r="B703" s="9" t="s">
        <v>835</v>
      </c>
      <c r="C703" s="9" t="s">
        <v>28</v>
      </c>
      <c r="D703" s="3" t="s">
        <v>44</v>
      </c>
      <c r="E703" s="9" t="s">
        <v>1374</v>
      </c>
      <c r="F703" s="9" t="s">
        <v>1390</v>
      </c>
      <c r="G703" s="3">
        <v>61.04</v>
      </c>
      <c r="H703" s="3">
        <v>12.19</v>
      </c>
      <c r="I703" s="3">
        <v>1.0618000000000001</v>
      </c>
      <c r="J703" s="3">
        <v>0.68020000000000003</v>
      </c>
      <c r="K703" s="3" t="s">
        <v>1395</v>
      </c>
      <c r="L703" s="3">
        <v>556</v>
      </c>
      <c r="M703" s="3" t="s">
        <v>1396</v>
      </c>
      <c r="N703" s="3" t="s">
        <v>1824</v>
      </c>
      <c r="O703" s="9" t="s">
        <v>2622</v>
      </c>
      <c r="P703" s="3">
        <v>240</v>
      </c>
      <c r="Q703" s="13">
        <v>34.299999999999997</v>
      </c>
    </row>
    <row r="704" spans="1:17" hidden="1">
      <c r="A704" s="10" t="s">
        <v>2623</v>
      </c>
      <c r="B704" s="8" t="s">
        <v>563</v>
      </c>
      <c r="C704" s="8" t="s">
        <v>20</v>
      </c>
      <c r="D704" s="2" t="s">
        <v>23</v>
      </c>
      <c r="E704" s="8" t="s">
        <v>1400</v>
      </c>
      <c r="F704" s="8" t="s">
        <v>1390</v>
      </c>
      <c r="G704" s="2">
        <v>3.27</v>
      </c>
      <c r="H704" s="2">
        <v>13.97</v>
      </c>
      <c r="I704" s="2">
        <v>5.16E-2</v>
      </c>
      <c r="J704" s="2">
        <v>5.0700000000000002E-2</v>
      </c>
      <c r="K704" s="2" t="s">
        <v>1376</v>
      </c>
      <c r="L704" s="2">
        <v>791</v>
      </c>
      <c r="M704" s="2" t="s">
        <v>1381</v>
      </c>
      <c r="N704" s="2" t="s">
        <v>1488</v>
      </c>
      <c r="O704" s="8"/>
      <c r="P704" s="2">
        <v>120</v>
      </c>
      <c r="Q704" s="12">
        <v>1.59</v>
      </c>
    </row>
    <row r="705" spans="1:17" hidden="1">
      <c r="A705" s="11" t="s">
        <v>2624</v>
      </c>
      <c r="B705" s="9" t="s">
        <v>1312</v>
      </c>
      <c r="C705" s="9" t="s">
        <v>35</v>
      </c>
      <c r="D705" s="3" t="s">
        <v>1360</v>
      </c>
      <c r="E705" s="9" t="s">
        <v>1400</v>
      </c>
      <c r="F705" s="9" t="s">
        <v>1390</v>
      </c>
      <c r="G705" s="3">
        <v>78.209999999999994</v>
      </c>
      <c r="H705" s="3">
        <v>16.22</v>
      </c>
      <c r="I705" s="3">
        <v>0.81940000000000002</v>
      </c>
      <c r="J705" s="3">
        <v>7.1041999999999996</v>
      </c>
      <c r="K705" s="3" t="s">
        <v>1376</v>
      </c>
      <c r="L705" s="3">
        <v>872</v>
      </c>
      <c r="M705" s="3" t="s">
        <v>1403</v>
      </c>
      <c r="N705" s="3" t="s">
        <v>2625</v>
      </c>
      <c r="O705" s="9" t="s">
        <v>1907</v>
      </c>
      <c r="P705" s="3">
        <v>12</v>
      </c>
      <c r="Q705" s="13">
        <v>51.62</v>
      </c>
    </row>
    <row r="706" spans="1:17" hidden="1">
      <c r="A706" s="10" t="s">
        <v>2626</v>
      </c>
      <c r="B706" s="8" t="s">
        <v>576</v>
      </c>
      <c r="C706" s="8" t="s">
        <v>28</v>
      </c>
      <c r="D706" s="2" t="s">
        <v>1360</v>
      </c>
      <c r="E706" s="8" t="s">
        <v>1380</v>
      </c>
      <c r="F706" s="8" t="s">
        <v>1375</v>
      </c>
      <c r="G706" s="2">
        <v>68.2</v>
      </c>
      <c r="H706" s="2">
        <v>7.66</v>
      </c>
      <c r="I706" s="2">
        <v>0.68379999999999996</v>
      </c>
      <c r="J706" s="2">
        <v>0.63839999999999997</v>
      </c>
      <c r="K706" s="2" t="s">
        <v>1385</v>
      </c>
      <c r="L706" s="2">
        <v>856</v>
      </c>
      <c r="M706" s="2" t="s">
        <v>1381</v>
      </c>
      <c r="N706" s="2" t="s">
        <v>1572</v>
      </c>
      <c r="O706" s="8"/>
      <c r="P706" s="2">
        <v>180</v>
      </c>
      <c r="Q706" s="12">
        <v>0</v>
      </c>
    </row>
    <row r="707" spans="1:17">
      <c r="A707" s="11" t="s">
        <v>2627</v>
      </c>
      <c r="B707" s="9" t="s">
        <v>187</v>
      </c>
      <c r="C707" s="9" t="s">
        <v>38</v>
      </c>
      <c r="D707" s="3" t="s">
        <v>1360</v>
      </c>
      <c r="E707" s="9" t="s">
        <v>1380</v>
      </c>
      <c r="F707" s="9" t="s">
        <v>1390</v>
      </c>
      <c r="G707" s="3">
        <v>14.74</v>
      </c>
      <c r="H707" s="3">
        <v>18.16</v>
      </c>
      <c r="I707" s="3">
        <v>0.24060000000000001</v>
      </c>
      <c r="J707" s="3">
        <v>1.3525</v>
      </c>
      <c r="K707" s="3" t="s">
        <v>1358</v>
      </c>
      <c r="L707" s="3">
        <v>793</v>
      </c>
      <c r="M707" s="3" t="s">
        <v>1403</v>
      </c>
      <c r="N707" s="3" t="s">
        <v>2617</v>
      </c>
      <c r="O707" s="9" t="s">
        <v>2628</v>
      </c>
      <c r="P707" s="3">
        <v>12</v>
      </c>
      <c r="Q707" s="13">
        <v>10.02</v>
      </c>
    </row>
    <row r="708" spans="1:17">
      <c r="A708" s="10" t="s">
        <v>2629</v>
      </c>
      <c r="B708" s="8" t="s">
        <v>830</v>
      </c>
      <c r="C708" s="8" t="s">
        <v>24</v>
      </c>
      <c r="D708" s="2" t="s">
        <v>23</v>
      </c>
      <c r="E708" s="8" t="s">
        <v>1380</v>
      </c>
      <c r="F708" s="8" t="s">
        <v>1384</v>
      </c>
      <c r="G708" s="2">
        <v>13.56</v>
      </c>
      <c r="H708" s="2">
        <v>16.86</v>
      </c>
      <c r="I708" s="2">
        <v>0.23019999999999999</v>
      </c>
      <c r="J708" s="2">
        <v>0.39029999999999998</v>
      </c>
      <c r="K708" s="2" t="s">
        <v>1358</v>
      </c>
      <c r="L708" s="2">
        <v>867</v>
      </c>
      <c r="M708" s="2" t="s">
        <v>1377</v>
      </c>
      <c r="N708" s="2" t="s">
        <v>2630</v>
      </c>
      <c r="O708" s="8" t="s">
        <v>236</v>
      </c>
      <c r="P708" s="2">
        <v>48</v>
      </c>
      <c r="Q708" s="12">
        <v>12.53</v>
      </c>
    </row>
    <row r="709" spans="1:17">
      <c r="A709" s="11" t="s">
        <v>2631</v>
      </c>
      <c r="B709" s="9" t="s">
        <v>915</v>
      </c>
      <c r="C709" s="9" t="s">
        <v>28</v>
      </c>
      <c r="D709" s="3" t="s">
        <v>23</v>
      </c>
      <c r="E709" s="9" t="s">
        <v>1411</v>
      </c>
      <c r="F709" s="9" t="s">
        <v>1390</v>
      </c>
      <c r="G709" s="3">
        <v>63.32</v>
      </c>
      <c r="H709" s="3">
        <v>10.62</v>
      </c>
      <c r="I709" s="3">
        <v>0.74580000000000002</v>
      </c>
      <c r="J709" s="3">
        <v>0.63729999999999998</v>
      </c>
      <c r="K709" s="3" t="s">
        <v>1358</v>
      </c>
      <c r="L709" s="3">
        <v>765</v>
      </c>
      <c r="M709" s="3" t="s">
        <v>1377</v>
      </c>
      <c r="N709" s="3" t="s">
        <v>1498</v>
      </c>
      <c r="O709" s="9" t="s">
        <v>2027</v>
      </c>
      <c r="P709" s="3">
        <v>240</v>
      </c>
      <c r="Q709" s="13">
        <v>41.58</v>
      </c>
    </row>
    <row r="710" spans="1:17" hidden="1">
      <c r="A710" s="10" t="s">
        <v>2632</v>
      </c>
      <c r="B710" s="8" t="s">
        <v>420</v>
      </c>
      <c r="C710" s="8" t="s">
        <v>38</v>
      </c>
      <c r="D710" s="2" t="s">
        <v>44</v>
      </c>
      <c r="E710" s="8" t="s">
        <v>1400</v>
      </c>
      <c r="F710" s="8" t="s">
        <v>1375</v>
      </c>
      <c r="G710" s="2">
        <v>48.28</v>
      </c>
      <c r="H710" s="2">
        <v>18.190000000000001</v>
      </c>
      <c r="I710" s="2">
        <v>0.37669999999999998</v>
      </c>
      <c r="J710" s="2">
        <v>0.78410000000000002</v>
      </c>
      <c r="K710" s="2" t="s">
        <v>1412</v>
      </c>
      <c r="L710" s="2">
        <v>602</v>
      </c>
      <c r="M710" s="2" t="s">
        <v>1377</v>
      </c>
      <c r="N710" s="2" t="s">
        <v>2633</v>
      </c>
      <c r="O710" s="8" t="s">
        <v>728</v>
      </c>
      <c r="P710" s="2">
        <v>180</v>
      </c>
      <c r="Q710" s="12">
        <v>7.43</v>
      </c>
    </row>
    <row r="711" spans="1:17" hidden="1">
      <c r="A711" s="11" t="s">
        <v>2634</v>
      </c>
      <c r="B711" s="9" t="s">
        <v>769</v>
      </c>
      <c r="C711" s="9" t="s">
        <v>41</v>
      </c>
      <c r="D711" s="3" t="s">
        <v>23</v>
      </c>
      <c r="E711" s="9" t="s">
        <v>1400</v>
      </c>
      <c r="F711" s="9" t="s">
        <v>1375</v>
      </c>
      <c r="G711" s="3">
        <v>54.66</v>
      </c>
      <c r="H711" s="3">
        <v>13.82</v>
      </c>
      <c r="I711" s="3">
        <v>0.63119999999999998</v>
      </c>
      <c r="J711" s="3">
        <v>0.72130000000000005</v>
      </c>
      <c r="K711" s="3" t="s">
        <v>1395</v>
      </c>
      <c r="L711" s="3">
        <v>565</v>
      </c>
      <c r="M711" s="3" t="s">
        <v>1386</v>
      </c>
      <c r="N711" s="3" t="s">
        <v>1699</v>
      </c>
      <c r="O711" s="9"/>
      <c r="P711" s="3">
        <v>180</v>
      </c>
      <c r="Q711" s="13">
        <v>29.45</v>
      </c>
    </row>
    <row r="712" spans="1:17" hidden="1">
      <c r="A712" s="10" t="s">
        <v>2635</v>
      </c>
      <c r="B712" s="8" t="s">
        <v>130</v>
      </c>
      <c r="C712" s="8" t="s">
        <v>38</v>
      </c>
      <c r="D712" s="2" t="s">
        <v>31</v>
      </c>
      <c r="E712" s="8" t="s">
        <v>1374</v>
      </c>
      <c r="F712" s="8" t="s">
        <v>1390</v>
      </c>
      <c r="G712" s="2">
        <v>1.06</v>
      </c>
      <c r="H712" s="2">
        <v>15.01</v>
      </c>
      <c r="I712" s="2">
        <v>1.7899999999999999E-2</v>
      </c>
      <c r="J712" s="2">
        <v>2.0500000000000001E-2</v>
      </c>
      <c r="K712" s="2" t="s">
        <v>1385</v>
      </c>
      <c r="L712" s="2">
        <v>587</v>
      </c>
      <c r="M712" s="2" t="s">
        <v>1381</v>
      </c>
      <c r="N712" s="2" t="s">
        <v>2636</v>
      </c>
      <c r="O712" s="8"/>
      <c r="P712" s="2">
        <v>84</v>
      </c>
      <c r="Q712" s="12">
        <v>0</v>
      </c>
    </row>
    <row r="713" spans="1:17" hidden="1">
      <c r="A713" s="11" t="s">
        <v>2637</v>
      </c>
      <c r="B713" s="9" t="s">
        <v>1226</v>
      </c>
      <c r="C713" s="9" t="s">
        <v>28</v>
      </c>
      <c r="D713" s="3" t="s">
        <v>44</v>
      </c>
      <c r="E713" s="9" t="s">
        <v>1400</v>
      </c>
      <c r="F713" s="9" t="s">
        <v>1390</v>
      </c>
      <c r="G713" s="3">
        <v>62.33</v>
      </c>
      <c r="H713" s="3">
        <v>13.76</v>
      </c>
      <c r="I713" s="3">
        <v>0.34029999999999999</v>
      </c>
      <c r="J713" s="3">
        <v>2.9855999999999998</v>
      </c>
      <c r="K713" s="3" t="s">
        <v>1395</v>
      </c>
      <c r="L713" s="3">
        <v>610</v>
      </c>
      <c r="M713" s="3" t="s">
        <v>1426</v>
      </c>
      <c r="N713" s="3" t="s">
        <v>329</v>
      </c>
      <c r="O713" s="9"/>
      <c r="P713" s="3">
        <v>24</v>
      </c>
      <c r="Q713" s="13">
        <v>47.47</v>
      </c>
    </row>
    <row r="714" spans="1:17" hidden="1">
      <c r="A714" s="10" t="s">
        <v>2638</v>
      </c>
      <c r="B714" s="8" t="s">
        <v>443</v>
      </c>
      <c r="C714" s="8" t="s">
        <v>16</v>
      </c>
      <c r="D714" s="2" t="s">
        <v>23</v>
      </c>
      <c r="E714" s="8" t="s">
        <v>1400</v>
      </c>
      <c r="F714" s="8" t="s">
        <v>1375</v>
      </c>
      <c r="G714" s="2">
        <v>59.77</v>
      </c>
      <c r="H714" s="2">
        <v>11.38</v>
      </c>
      <c r="I714" s="2">
        <v>1.0297000000000001</v>
      </c>
      <c r="J714" s="2">
        <v>1.3109</v>
      </c>
      <c r="K714" s="2" t="s">
        <v>1395</v>
      </c>
      <c r="L714" s="2">
        <v>619</v>
      </c>
      <c r="M714" s="2" t="s">
        <v>1381</v>
      </c>
      <c r="N714" s="2" t="s">
        <v>2467</v>
      </c>
      <c r="O714" s="8"/>
      <c r="P714" s="2">
        <v>60</v>
      </c>
      <c r="Q714" s="12">
        <v>38.18</v>
      </c>
    </row>
    <row r="715" spans="1:17" hidden="1">
      <c r="A715" s="11" t="s">
        <v>2639</v>
      </c>
      <c r="B715" s="9" t="s">
        <v>873</v>
      </c>
      <c r="C715" s="9" t="s">
        <v>24</v>
      </c>
      <c r="D715" s="3" t="s">
        <v>44</v>
      </c>
      <c r="E715" s="9" t="s">
        <v>1389</v>
      </c>
      <c r="F715" s="9" t="s">
        <v>1384</v>
      </c>
      <c r="G715" s="3">
        <v>55.07</v>
      </c>
      <c r="H715" s="3">
        <v>13.8</v>
      </c>
      <c r="I715" s="3">
        <v>0.36049999999999999</v>
      </c>
      <c r="J715" s="3">
        <v>0.84840000000000004</v>
      </c>
      <c r="K715" s="3" t="s">
        <v>1395</v>
      </c>
      <c r="L715" s="3">
        <v>836</v>
      </c>
      <c r="M715" s="3" t="s">
        <v>1426</v>
      </c>
      <c r="N715" s="3" t="s">
        <v>1747</v>
      </c>
      <c r="O715" s="9"/>
      <c r="P715" s="3">
        <v>120</v>
      </c>
      <c r="Q715" s="13">
        <v>37.549999999999997</v>
      </c>
    </row>
    <row r="716" spans="1:17" hidden="1">
      <c r="A716" s="10" t="s">
        <v>2640</v>
      </c>
      <c r="B716" s="8" t="s">
        <v>1096</v>
      </c>
      <c r="C716" s="8" t="s">
        <v>28</v>
      </c>
      <c r="D716" s="2" t="s">
        <v>44</v>
      </c>
      <c r="E716" s="8" t="s">
        <v>1389</v>
      </c>
      <c r="F716" s="8" t="s">
        <v>1375</v>
      </c>
      <c r="G716" s="2">
        <v>39.520000000000003</v>
      </c>
      <c r="H716" s="2">
        <v>9.39</v>
      </c>
      <c r="I716" s="2">
        <v>0.75839999999999996</v>
      </c>
      <c r="J716" s="2">
        <v>0.99080000000000001</v>
      </c>
      <c r="K716" s="2" t="s">
        <v>1395</v>
      </c>
      <c r="L716" s="2">
        <v>855</v>
      </c>
      <c r="M716" s="2" t="s">
        <v>1426</v>
      </c>
      <c r="N716" s="2" t="s">
        <v>1476</v>
      </c>
      <c r="O716" s="8"/>
      <c r="P716" s="2">
        <v>48</v>
      </c>
      <c r="Q716" s="12">
        <v>24.37</v>
      </c>
    </row>
    <row r="717" spans="1:17" hidden="1">
      <c r="A717" s="11" t="s">
        <v>2641</v>
      </c>
      <c r="B717" s="9" t="s">
        <v>1217</v>
      </c>
      <c r="C717" s="9" t="s">
        <v>38</v>
      </c>
      <c r="D717" s="3" t="s">
        <v>10</v>
      </c>
      <c r="E717" s="9" t="s">
        <v>1411</v>
      </c>
      <c r="F717" s="9" t="s">
        <v>1390</v>
      </c>
      <c r="G717" s="3">
        <v>39.729999999999997</v>
      </c>
      <c r="H717" s="3">
        <v>17.97</v>
      </c>
      <c r="I717" s="3">
        <v>0.4904</v>
      </c>
      <c r="J717" s="3">
        <v>1.0082</v>
      </c>
      <c r="K717" s="3" t="s">
        <v>1376</v>
      </c>
      <c r="L717" s="3">
        <v>814</v>
      </c>
      <c r="M717" s="3" t="s">
        <v>1403</v>
      </c>
      <c r="N717" s="3" t="s">
        <v>479</v>
      </c>
      <c r="O717" s="9" t="s">
        <v>2642</v>
      </c>
      <c r="P717" s="3">
        <v>60</v>
      </c>
      <c r="Q717" s="13">
        <v>24.57</v>
      </c>
    </row>
    <row r="718" spans="1:17" hidden="1">
      <c r="A718" s="10" t="s">
        <v>2643</v>
      </c>
      <c r="B718" s="8" t="s">
        <v>495</v>
      </c>
      <c r="C718" s="8" t="s">
        <v>24</v>
      </c>
      <c r="D718" s="2" t="s">
        <v>1360</v>
      </c>
      <c r="E718" s="8" t="s">
        <v>1380</v>
      </c>
      <c r="F718" s="8" t="s">
        <v>1384</v>
      </c>
      <c r="G718" s="2">
        <v>31.36</v>
      </c>
      <c r="H718" s="2">
        <v>17.16</v>
      </c>
      <c r="I718" s="2">
        <v>0.57730000000000004</v>
      </c>
      <c r="J718" s="2">
        <v>1.5528999999999999</v>
      </c>
      <c r="K718" s="2" t="s">
        <v>1385</v>
      </c>
      <c r="L718" s="2">
        <v>813</v>
      </c>
      <c r="M718" s="2" t="s">
        <v>1377</v>
      </c>
      <c r="N718" s="2" t="s">
        <v>2644</v>
      </c>
      <c r="O718" s="8" t="s">
        <v>2263</v>
      </c>
      <c r="P718" s="2">
        <v>24</v>
      </c>
      <c r="Q718" s="12">
        <v>0</v>
      </c>
    </row>
    <row r="719" spans="1:17" hidden="1">
      <c r="A719" s="11" t="s">
        <v>2645</v>
      </c>
      <c r="B719" s="9" t="s">
        <v>1030</v>
      </c>
      <c r="C719" s="9" t="s">
        <v>28</v>
      </c>
      <c r="D719" s="3" t="s">
        <v>23</v>
      </c>
      <c r="E719" s="9" t="s">
        <v>1389</v>
      </c>
      <c r="F719" s="9" t="s">
        <v>1375</v>
      </c>
      <c r="G719" s="3">
        <v>79.55</v>
      </c>
      <c r="H719" s="3">
        <v>11.51</v>
      </c>
      <c r="I719" s="3">
        <v>0.86850000000000005</v>
      </c>
      <c r="J719" s="3">
        <v>3.7265000000000001</v>
      </c>
      <c r="K719" s="3" t="s">
        <v>1412</v>
      </c>
      <c r="L719" s="3">
        <v>729</v>
      </c>
      <c r="M719" s="3" t="s">
        <v>1426</v>
      </c>
      <c r="N719" s="3" t="s">
        <v>512</v>
      </c>
      <c r="O719" s="9"/>
      <c r="P719" s="3">
        <v>24</v>
      </c>
      <c r="Q719" s="13">
        <v>15.23</v>
      </c>
    </row>
    <row r="720" spans="1:17" hidden="1">
      <c r="A720" s="10" t="s">
        <v>2646</v>
      </c>
      <c r="B720" s="8" t="s">
        <v>391</v>
      </c>
      <c r="C720" s="8" t="s">
        <v>16</v>
      </c>
      <c r="D720" s="2" t="s">
        <v>31</v>
      </c>
      <c r="E720" s="8" t="s">
        <v>1411</v>
      </c>
      <c r="F720" s="8" t="s">
        <v>1384</v>
      </c>
      <c r="G720" s="2">
        <v>81.94</v>
      </c>
      <c r="H720" s="2">
        <v>16.8</v>
      </c>
      <c r="I720" s="2">
        <v>1.0544</v>
      </c>
      <c r="J720" s="2">
        <v>2.3559000000000001</v>
      </c>
      <c r="K720" s="2" t="s">
        <v>1376</v>
      </c>
      <c r="L720" s="2">
        <v>589</v>
      </c>
      <c r="M720" s="2" t="s">
        <v>1377</v>
      </c>
      <c r="N720" s="2" t="s">
        <v>1548</v>
      </c>
      <c r="O720" s="8" t="s">
        <v>2175</v>
      </c>
      <c r="P720" s="2">
        <v>48</v>
      </c>
      <c r="Q720" s="12">
        <v>9.31</v>
      </c>
    </row>
    <row r="721" spans="1:17">
      <c r="A721" s="11" t="s">
        <v>2647</v>
      </c>
      <c r="B721" s="9" t="s">
        <v>297</v>
      </c>
      <c r="C721" s="9" t="s">
        <v>12</v>
      </c>
      <c r="D721" s="3" t="s">
        <v>31</v>
      </c>
      <c r="E721" s="9" t="s">
        <v>1380</v>
      </c>
      <c r="F721" s="9" t="s">
        <v>1384</v>
      </c>
      <c r="G721" s="3">
        <v>77.86</v>
      </c>
      <c r="H721" s="3">
        <v>11.71</v>
      </c>
      <c r="I721" s="3">
        <v>1.0074000000000001</v>
      </c>
      <c r="J721" s="3">
        <v>3.6545999999999998</v>
      </c>
      <c r="K721" s="3" t="s">
        <v>1358</v>
      </c>
      <c r="L721" s="3">
        <v>741</v>
      </c>
      <c r="M721" s="3" t="s">
        <v>1403</v>
      </c>
      <c r="N721" s="3" t="s">
        <v>2163</v>
      </c>
      <c r="O721" s="9" t="s">
        <v>2364</v>
      </c>
      <c r="P721" s="3">
        <v>24</v>
      </c>
      <c r="Q721" s="13">
        <v>11.77</v>
      </c>
    </row>
    <row r="722" spans="1:17" hidden="1">
      <c r="A722" s="10" t="s">
        <v>2648</v>
      </c>
      <c r="B722" s="8" t="s">
        <v>745</v>
      </c>
      <c r="C722" s="8" t="s">
        <v>7</v>
      </c>
      <c r="D722" s="2" t="s">
        <v>31</v>
      </c>
      <c r="E722" s="8" t="s">
        <v>1408</v>
      </c>
      <c r="F722" s="8" t="s">
        <v>1384</v>
      </c>
      <c r="G722" s="2">
        <v>24.27</v>
      </c>
      <c r="H722" s="2">
        <v>13.64</v>
      </c>
      <c r="I722" s="2">
        <v>0.40060000000000001</v>
      </c>
      <c r="J722" s="2">
        <v>0.37159999999999999</v>
      </c>
      <c r="K722" s="2" t="s">
        <v>1395</v>
      </c>
      <c r="L722" s="2">
        <v>763</v>
      </c>
      <c r="M722" s="2" t="s">
        <v>1386</v>
      </c>
      <c r="N722" s="2" t="s">
        <v>2649</v>
      </c>
      <c r="O722" s="8"/>
      <c r="P722" s="2">
        <v>120</v>
      </c>
      <c r="Q722" s="12">
        <v>13.93</v>
      </c>
    </row>
    <row r="723" spans="1:17" hidden="1">
      <c r="A723" s="11" t="s">
        <v>2650</v>
      </c>
      <c r="B723" s="9" t="s">
        <v>666</v>
      </c>
      <c r="C723" s="9" t="s">
        <v>7</v>
      </c>
      <c r="D723" s="3" t="s">
        <v>31</v>
      </c>
      <c r="E723" s="9" t="s">
        <v>1411</v>
      </c>
      <c r="F723" s="9" t="s">
        <v>1390</v>
      </c>
      <c r="G723" s="3">
        <v>42.14</v>
      </c>
      <c r="H723" s="3">
        <v>13.43</v>
      </c>
      <c r="I723" s="3">
        <v>0.38740000000000002</v>
      </c>
      <c r="J723" s="3">
        <v>1.4286000000000001</v>
      </c>
      <c r="K723" s="3" t="s">
        <v>1395</v>
      </c>
      <c r="L723" s="3">
        <v>651</v>
      </c>
      <c r="M723" s="3" t="s">
        <v>1377</v>
      </c>
      <c r="N723" s="3" t="s">
        <v>1784</v>
      </c>
      <c r="O723" s="9" t="s">
        <v>2651</v>
      </c>
      <c r="P723" s="3">
        <v>36</v>
      </c>
      <c r="Q723" s="13">
        <v>16.3</v>
      </c>
    </row>
    <row r="724" spans="1:17">
      <c r="A724" s="10" t="s">
        <v>2652</v>
      </c>
      <c r="B724" s="8" t="s">
        <v>830</v>
      </c>
      <c r="C724" s="8" t="s">
        <v>28</v>
      </c>
      <c r="D724" s="2" t="s">
        <v>23</v>
      </c>
      <c r="E724" s="8" t="s">
        <v>1400</v>
      </c>
      <c r="F724" s="8" t="s">
        <v>1375</v>
      </c>
      <c r="G724" s="2">
        <v>79.86</v>
      </c>
      <c r="H724" s="2">
        <v>15.34</v>
      </c>
      <c r="I724" s="2">
        <v>1.1344000000000001</v>
      </c>
      <c r="J724" s="2">
        <v>2.7816999999999998</v>
      </c>
      <c r="K724" s="2" t="s">
        <v>1358</v>
      </c>
      <c r="L724" s="2">
        <v>867</v>
      </c>
      <c r="M724" s="2" t="s">
        <v>1386</v>
      </c>
      <c r="N724" s="2" t="s">
        <v>1841</v>
      </c>
      <c r="O724" s="8"/>
      <c r="P724" s="2">
        <v>36</v>
      </c>
      <c r="Q724" s="12">
        <v>73.02</v>
      </c>
    </row>
    <row r="725" spans="1:17" hidden="1">
      <c r="A725" s="11" t="s">
        <v>2653</v>
      </c>
      <c r="B725" s="9" t="s">
        <v>1159</v>
      </c>
      <c r="C725" s="9" t="s">
        <v>32</v>
      </c>
      <c r="D725" s="3" t="s">
        <v>31</v>
      </c>
      <c r="E725" s="9" t="s">
        <v>1380</v>
      </c>
      <c r="F725" s="9" t="s">
        <v>1384</v>
      </c>
      <c r="G725" s="3">
        <v>93.32</v>
      </c>
      <c r="H725" s="3"/>
      <c r="I725" s="3">
        <v>0.52180000000000004</v>
      </c>
      <c r="J725" s="3"/>
      <c r="K725" s="3" t="s">
        <v>1412</v>
      </c>
      <c r="L725" s="3">
        <v>740</v>
      </c>
      <c r="M725" s="3" t="s">
        <v>1381</v>
      </c>
      <c r="N725" s="3" t="s">
        <v>2654</v>
      </c>
      <c r="O725" s="9"/>
      <c r="P725" s="3">
        <v>36</v>
      </c>
      <c r="Q725" s="13">
        <v>55.84</v>
      </c>
    </row>
    <row r="726" spans="1:17">
      <c r="A726" s="10" t="s">
        <v>2655</v>
      </c>
      <c r="B726" s="8" t="s">
        <v>423</v>
      </c>
      <c r="C726" s="8" t="s">
        <v>16</v>
      </c>
      <c r="D726" s="2" t="s">
        <v>10</v>
      </c>
      <c r="E726" s="8" t="s">
        <v>1408</v>
      </c>
      <c r="F726" s="8" t="s">
        <v>1375</v>
      </c>
      <c r="G726" s="2">
        <v>7.86</v>
      </c>
      <c r="H726" s="2"/>
      <c r="I726" s="2">
        <v>7.9399999999999998E-2</v>
      </c>
      <c r="J726" s="2"/>
      <c r="K726" s="2" t="s">
        <v>1358</v>
      </c>
      <c r="L726" s="2">
        <v>780</v>
      </c>
      <c r="M726" s="2" t="s">
        <v>1386</v>
      </c>
      <c r="N726" s="2" t="s">
        <v>2656</v>
      </c>
      <c r="O726" s="8"/>
      <c r="P726" s="2">
        <v>12</v>
      </c>
      <c r="Q726" s="12">
        <v>4.5</v>
      </c>
    </row>
    <row r="727" spans="1:17" hidden="1">
      <c r="A727" s="11" t="s">
        <v>2657</v>
      </c>
      <c r="B727" s="9" t="s">
        <v>516</v>
      </c>
      <c r="C727" s="9" t="s">
        <v>24</v>
      </c>
      <c r="D727" s="3" t="s">
        <v>23</v>
      </c>
      <c r="E727" s="9" t="s">
        <v>1411</v>
      </c>
      <c r="F727" s="9" t="s">
        <v>1390</v>
      </c>
      <c r="G727" s="3">
        <v>38.92</v>
      </c>
      <c r="H727" s="3">
        <v>18.45</v>
      </c>
      <c r="I727" s="3">
        <v>0.48099999999999998</v>
      </c>
      <c r="J727" s="3">
        <v>0.63939999999999997</v>
      </c>
      <c r="K727" s="3" t="s">
        <v>1395</v>
      </c>
      <c r="L727" s="3">
        <v>775</v>
      </c>
      <c r="M727" s="3" t="s">
        <v>1377</v>
      </c>
      <c r="N727" s="3" t="s">
        <v>2658</v>
      </c>
      <c r="O727" s="9" t="s">
        <v>2204</v>
      </c>
      <c r="P727" s="3">
        <v>180</v>
      </c>
      <c r="Q727" s="13">
        <v>24.98</v>
      </c>
    </row>
    <row r="728" spans="1:17" hidden="1">
      <c r="A728" s="10" t="s">
        <v>2659</v>
      </c>
      <c r="B728" s="8" t="s">
        <v>961</v>
      </c>
      <c r="C728" s="8" t="s">
        <v>32</v>
      </c>
      <c r="D728" s="2" t="s">
        <v>1360</v>
      </c>
      <c r="E728" s="8" t="s">
        <v>1374</v>
      </c>
      <c r="F728" s="8" t="s">
        <v>1384</v>
      </c>
      <c r="G728" s="2">
        <v>13.84</v>
      </c>
      <c r="H728" s="2">
        <v>18.329999999999998</v>
      </c>
      <c r="I728" s="2">
        <v>0.21529999999999999</v>
      </c>
      <c r="J728" s="2">
        <v>0.29360000000000003</v>
      </c>
      <c r="K728" s="2" t="s">
        <v>1412</v>
      </c>
      <c r="L728" s="2">
        <v>829</v>
      </c>
      <c r="M728" s="2" t="s">
        <v>1386</v>
      </c>
      <c r="N728" s="2" t="s">
        <v>1378</v>
      </c>
      <c r="O728" s="8"/>
      <c r="P728" s="2">
        <v>84</v>
      </c>
      <c r="Q728" s="12">
        <v>7.57</v>
      </c>
    </row>
    <row r="729" spans="1:17">
      <c r="A729" s="11" t="s">
        <v>2660</v>
      </c>
      <c r="B729" s="9" t="s">
        <v>832</v>
      </c>
      <c r="C729" s="9" t="s">
        <v>12</v>
      </c>
      <c r="D729" s="3" t="s">
        <v>1360</v>
      </c>
      <c r="E729" s="9" t="s">
        <v>1389</v>
      </c>
      <c r="F729" s="9" t="s">
        <v>1384</v>
      </c>
      <c r="G729" s="3">
        <v>13.5</v>
      </c>
      <c r="H729" s="3">
        <v>17.170000000000002</v>
      </c>
      <c r="I729" s="3">
        <v>0.1981</v>
      </c>
      <c r="J729" s="3">
        <v>0.3367</v>
      </c>
      <c r="K729" s="3" t="s">
        <v>1358</v>
      </c>
      <c r="L729" s="3">
        <v>871</v>
      </c>
      <c r="M729" s="3" t="s">
        <v>1396</v>
      </c>
      <c r="N729" s="3" t="s">
        <v>2213</v>
      </c>
      <c r="O729" s="9" t="s">
        <v>2341</v>
      </c>
      <c r="P729" s="3">
        <v>60</v>
      </c>
      <c r="Q729" s="13">
        <v>9.82</v>
      </c>
    </row>
    <row r="730" spans="1:17" hidden="1">
      <c r="A730" s="10" t="s">
        <v>2661</v>
      </c>
      <c r="B730" s="8" t="s">
        <v>664</v>
      </c>
      <c r="C730" s="8" t="s">
        <v>24</v>
      </c>
      <c r="D730" s="2" t="s">
        <v>44</v>
      </c>
      <c r="E730" s="8" t="s">
        <v>1389</v>
      </c>
      <c r="F730" s="8" t="s">
        <v>1384</v>
      </c>
      <c r="G730" s="2">
        <v>72.040000000000006</v>
      </c>
      <c r="H730" s="2">
        <v>7.77</v>
      </c>
      <c r="I730" s="2">
        <v>0.53859999999999997</v>
      </c>
      <c r="J730" s="2">
        <v>0.67889999999999995</v>
      </c>
      <c r="K730" s="2" t="s">
        <v>1376</v>
      </c>
      <c r="L730" s="2">
        <v>836</v>
      </c>
      <c r="M730" s="2" t="s">
        <v>1403</v>
      </c>
      <c r="N730" s="2" t="s">
        <v>1436</v>
      </c>
      <c r="O730" s="8" t="s">
        <v>1757</v>
      </c>
      <c r="P730" s="2">
        <v>180</v>
      </c>
      <c r="Q730" s="12">
        <v>35.130000000000003</v>
      </c>
    </row>
    <row r="731" spans="1:17">
      <c r="A731" s="11" t="s">
        <v>2662</v>
      </c>
      <c r="B731" s="9" t="s">
        <v>747</v>
      </c>
      <c r="C731" s="9" t="s">
        <v>35</v>
      </c>
      <c r="D731" s="3" t="s">
        <v>31</v>
      </c>
      <c r="E731" s="9" t="s">
        <v>1408</v>
      </c>
      <c r="F731" s="9" t="s">
        <v>1390</v>
      </c>
      <c r="G731" s="3">
        <v>97.36</v>
      </c>
      <c r="H731" s="3">
        <v>10.42</v>
      </c>
      <c r="I731" s="3">
        <v>0.68489999999999995</v>
      </c>
      <c r="J731" s="3">
        <v>3.1608000000000001</v>
      </c>
      <c r="K731" s="3" t="s">
        <v>1358</v>
      </c>
      <c r="L731" s="3">
        <v>566</v>
      </c>
      <c r="M731" s="3" t="s">
        <v>1426</v>
      </c>
      <c r="N731" s="3" t="s">
        <v>2663</v>
      </c>
      <c r="O731" s="9"/>
      <c r="P731" s="3">
        <v>36</v>
      </c>
      <c r="Q731" s="13">
        <v>60.93</v>
      </c>
    </row>
    <row r="732" spans="1:17" hidden="1">
      <c r="A732" s="10" t="s">
        <v>2664</v>
      </c>
      <c r="B732" s="8" t="s">
        <v>990</v>
      </c>
      <c r="C732" s="8" t="s">
        <v>35</v>
      </c>
      <c r="D732" s="2" t="s">
        <v>44</v>
      </c>
      <c r="E732" s="8" t="s">
        <v>1374</v>
      </c>
      <c r="F732" s="8" t="s">
        <v>1390</v>
      </c>
      <c r="G732" s="2">
        <v>24.87</v>
      </c>
      <c r="H732" s="2">
        <v>8.08</v>
      </c>
      <c r="I732" s="2">
        <v>0.44850000000000001</v>
      </c>
      <c r="J732" s="2">
        <v>0.23880000000000001</v>
      </c>
      <c r="K732" s="2" t="s">
        <v>1385</v>
      </c>
      <c r="L732" s="2">
        <v>649</v>
      </c>
      <c r="M732" s="2" t="s">
        <v>1381</v>
      </c>
      <c r="N732" s="2" t="s">
        <v>2665</v>
      </c>
      <c r="O732" s="8"/>
      <c r="P732" s="2">
        <v>180</v>
      </c>
      <c r="Q732" s="12">
        <v>0</v>
      </c>
    </row>
    <row r="733" spans="1:17" hidden="1">
      <c r="A733" s="11" t="s">
        <v>2666</v>
      </c>
      <c r="B733" s="9" t="s">
        <v>391</v>
      </c>
      <c r="C733" s="9" t="s">
        <v>20</v>
      </c>
      <c r="D733" s="3" t="s">
        <v>44</v>
      </c>
      <c r="E733" s="9" t="s">
        <v>1374</v>
      </c>
      <c r="F733" s="9" t="s">
        <v>1390</v>
      </c>
      <c r="G733" s="3">
        <v>22.51</v>
      </c>
      <c r="H733" s="3">
        <v>13.91</v>
      </c>
      <c r="I733" s="3">
        <v>0.1754</v>
      </c>
      <c r="J733" s="3">
        <v>2.0202</v>
      </c>
      <c r="K733" s="3" t="s">
        <v>1412</v>
      </c>
      <c r="L733" s="3">
        <v>589</v>
      </c>
      <c r="M733" s="3" t="s">
        <v>1386</v>
      </c>
      <c r="N733" s="3" t="s">
        <v>2667</v>
      </c>
      <c r="O733" s="9"/>
      <c r="P733" s="3">
        <v>12</v>
      </c>
      <c r="Q733" s="13">
        <v>5.22</v>
      </c>
    </row>
    <row r="734" spans="1:17" hidden="1">
      <c r="A734" s="10" t="s">
        <v>2668</v>
      </c>
      <c r="B734" s="8" t="s">
        <v>389</v>
      </c>
      <c r="C734" s="8" t="s">
        <v>32</v>
      </c>
      <c r="D734" s="2" t="s">
        <v>1360</v>
      </c>
      <c r="E734" s="8" t="s">
        <v>1380</v>
      </c>
      <c r="F734" s="8" t="s">
        <v>1390</v>
      </c>
      <c r="G734" s="2">
        <v>43.28</v>
      </c>
      <c r="H734" s="2">
        <v>16.89</v>
      </c>
      <c r="I734" s="2">
        <v>0.26529999999999998</v>
      </c>
      <c r="J734" s="2">
        <v>1.0730999999999999</v>
      </c>
      <c r="K734" s="2" t="s">
        <v>1395</v>
      </c>
      <c r="L734" s="2">
        <v>584</v>
      </c>
      <c r="M734" s="2" t="s">
        <v>1403</v>
      </c>
      <c r="N734" s="2" t="s">
        <v>2625</v>
      </c>
      <c r="O734" s="8" t="s">
        <v>668</v>
      </c>
      <c r="P734" s="2">
        <v>60</v>
      </c>
      <c r="Q734" s="12">
        <v>37.32</v>
      </c>
    </row>
    <row r="735" spans="1:17" hidden="1">
      <c r="A735" s="11" t="s">
        <v>2669</v>
      </c>
      <c r="B735" s="9" t="s">
        <v>1340</v>
      </c>
      <c r="C735" s="9" t="s">
        <v>20</v>
      </c>
      <c r="D735" s="3" t="s">
        <v>23</v>
      </c>
      <c r="E735" s="9" t="s">
        <v>1411</v>
      </c>
      <c r="F735" s="9" t="s">
        <v>1384</v>
      </c>
      <c r="G735" s="3">
        <v>32.700000000000003</v>
      </c>
      <c r="H735" s="3">
        <v>10.43</v>
      </c>
      <c r="I735" s="3">
        <v>0.22339999999999999</v>
      </c>
      <c r="J735" s="3">
        <v>0.36</v>
      </c>
      <c r="K735" s="3" t="s">
        <v>1376</v>
      </c>
      <c r="L735" s="3">
        <v>681</v>
      </c>
      <c r="M735" s="3" t="s">
        <v>1386</v>
      </c>
      <c r="N735" s="3" t="s">
        <v>2670</v>
      </c>
      <c r="O735" s="9"/>
      <c r="P735" s="3">
        <v>180</v>
      </c>
      <c r="Q735" s="13">
        <v>25.74</v>
      </c>
    </row>
    <row r="736" spans="1:17" hidden="1">
      <c r="A736" s="10" t="s">
        <v>2671</v>
      </c>
      <c r="B736" s="8" t="s">
        <v>867</v>
      </c>
      <c r="C736" s="8" t="s">
        <v>28</v>
      </c>
      <c r="D736" s="2" t="s">
        <v>31</v>
      </c>
      <c r="E736" s="8" t="s">
        <v>1408</v>
      </c>
      <c r="F736" s="8" t="s">
        <v>1390</v>
      </c>
      <c r="G736" s="2">
        <v>81.27</v>
      </c>
      <c r="H736" s="2">
        <v>14.22</v>
      </c>
      <c r="I736" s="2">
        <v>1.2902</v>
      </c>
      <c r="J736" s="2">
        <v>2.7863000000000002</v>
      </c>
      <c r="K736" s="2" t="s">
        <v>1376</v>
      </c>
      <c r="L736" s="2">
        <v>701</v>
      </c>
      <c r="M736" s="2" t="s">
        <v>1403</v>
      </c>
      <c r="N736" s="2" t="s">
        <v>1032</v>
      </c>
      <c r="O736" s="8" t="s">
        <v>2143</v>
      </c>
      <c r="P736" s="2">
        <v>36</v>
      </c>
      <c r="Q736" s="12">
        <v>21.03</v>
      </c>
    </row>
    <row r="737" spans="1:17" hidden="1">
      <c r="A737" s="11" t="s">
        <v>2672</v>
      </c>
      <c r="B737" s="9" t="s">
        <v>159</v>
      </c>
      <c r="C737" s="9" t="s">
        <v>28</v>
      </c>
      <c r="D737" s="3" t="s">
        <v>1360</v>
      </c>
      <c r="E737" s="9" t="s">
        <v>1374</v>
      </c>
      <c r="F737" s="9" t="s">
        <v>1390</v>
      </c>
      <c r="G737" s="3">
        <v>47.38</v>
      </c>
      <c r="H737" s="3">
        <v>12.97</v>
      </c>
      <c r="I737" s="3">
        <v>0.31690000000000002</v>
      </c>
      <c r="J737" s="3">
        <v>0.59850000000000003</v>
      </c>
      <c r="K737" s="3" t="s">
        <v>1412</v>
      </c>
      <c r="L737" s="3">
        <v>564</v>
      </c>
      <c r="M737" s="3" t="s">
        <v>1386</v>
      </c>
      <c r="N737" s="3" t="s">
        <v>2673</v>
      </c>
      <c r="O737" s="9"/>
      <c r="P737" s="3">
        <v>180</v>
      </c>
      <c r="Q737" s="13">
        <v>14.53</v>
      </c>
    </row>
    <row r="738" spans="1:17" hidden="1">
      <c r="A738" s="10" t="s">
        <v>2674</v>
      </c>
      <c r="B738" s="8" t="s">
        <v>1087</v>
      </c>
      <c r="C738" s="8" t="s">
        <v>12</v>
      </c>
      <c r="D738" s="2" t="s">
        <v>1360</v>
      </c>
      <c r="E738" s="8" t="s">
        <v>1408</v>
      </c>
      <c r="F738" s="8" t="s">
        <v>1375</v>
      </c>
      <c r="G738" s="2">
        <v>73.19</v>
      </c>
      <c r="H738" s="2">
        <v>8.1</v>
      </c>
      <c r="I738" s="2">
        <v>0.57279999999999998</v>
      </c>
      <c r="J738" s="2">
        <v>6.3700999999999999</v>
      </c>
      <c r="K738" s="2" t="s">
        <v>1385</v>
      </c>
      <c r="L738" s="2">
        <v>686</v>
      </c>
      <c r="M738" s="2" t="s">
        <v>1426</v>
      </c>
      <c r="N738" s="2" t="s">
        <v>2675</v>
      </c>
      <c r="O738" s="8"/>
      <c r="P738" s="2">
        <v>12</v>
      </c>
      <c r="Q738" s="12">
        <v>0</v>
      </c>
    </row>
    <row r="739" spans="1:17">
      <c r="A739" s="11" t="s">
        <v>2676</v>
      </c>
      <c r="B739" s="9" t="s">
        <v>1246</v>
      </c>
      <c r="C739" s="9" t="s">
        <v>35</v>
      </c>
      <c r="D739" s="3" t="s">
        <v>23</v>
      </c>
      <c r="E739" s="9" t="s">
        <v>1411</v>
      </c>
      <c r="F739" s="9" t="s">
        <v>1390</v>
      </c>
      <c r="G739" s="3">
        <v>86.5</v>
      </c>
      <c r="H739" s="3">
        <v>15.02</v>
      </c>
      <c r="I739" s="3">
        <v>1.3321000000000001</v>
      </c>
      <c r="J739" s="3">
        <v>1.6700999999999999</v>
      </c>
      <c r="K739" s="3" t="s">
        <v>1358</v>
      </c>
      <c r="L739" s="3">
        <v>694</v>
      </c>
      <c r="M739" s="3" t="s">
        <v>1426</v>
      </c>
      <c r="N739" s="3" t="s">
        <v>831</v>
      </c>
      <c r="O739" s="9"/>
      <c r="P739" s="3">
        <v>84</v>
      </c>
      <c r="Q739" s="13">
        <v>26.06</v>
      </c>
    </row>
    <row r="740" spans="1:17" hidden="1">
      <c r="A740" s="10" t="s">
        <v>2677</v>
      </c>
      <c r="B740" s="8" t="s">
        <v>1141</v>
      </c>
      <c r="C740" s="8" t="s">
        <v>7</v>
      </c>
      <c r="D740" s="2" t="s">
        <v>1360</v>
      </c>
      <c r="E740" s="8" t="s">
        <v>1380</v>
      </c>
      <c r="F740" s="8" t="s">
        <v>1375</v>
      </c>
      <c r="G740" s="2">
        <v>97.82</v>
      </c>
      <c r="H740" s="2">
        <v>11.77</v>
      </c>
      <c r="I740" s="2">
        <v>0.60940000000000005</v>
      </c>
      <c r="J740" s="2">
        <v>1.7148000000000001</v>
      </c>
      <c r="K740" s="2" t="s">
        <v>1385</v>
      </c>
      <c r="L740" s="2">
        <v>860</v>
      </c>
      <c r="M740" s="2" t="s">
        <v>1377</v>
      </c>
      <c r="N740" s="2" t="s">
        <v>1591</v>
      </c>
      <c r="O740" s="8" t="s">
        <v>1378</v>
      </c>
      <c r="P740" s="2">
        <v>84</v>
      </c>
      <c r="Q740" s="12">
        <v>0</v>
      </c>
    </row>
    <row r="741" spans="1:17" hidden="1">
      <c r="A741" s="11" t="s">
        <v>2678</v>
      </c>
      <c r="B741" s="9" t="s">
        <v>383</v>
      </c>
      <c r="C741" s="9" t="s">
        <v>41</v>
      </c>
      <c r="D741" s="3" t="s">
        <v>10</v>
      </c>
      <c r="E741" s="9" t="s">
        <v>1380</v>
      </c>
      <c r="F741" s="9" t="s">
        <v>1384</v>
      </c>
      <c r="G741" s="3">
        <v>64.650000000000006</v>
      </c>
      <c r="H741" s="3">
        <v>17.7</v>
      </c>
      <c r="I741" s="3">
        <v>1.2365999999999999</v>
      </c>
      <c r="J741" s="3">
        <v>1.3474999999999999</v>
      </c>
      <c r="K741" s="3" t="s">
        <v>1385</v>
      </c>
      <c r="L741" s="3">
        <v>728</v>
      </c>
      <c r="M741" s="3" t="s">
        <v>1396</v>
      </c>
      <c r="N741" s="3" t="s">
        <v>2679</v>
      </c>
      <c r="O741" s="9" t="s">
        <v>2680</v>
      </c>
      <c r="P741" s="3">
        <v>84</v>
      </c>
      <c r="Q741" s="13">
        <v>0</v>
      </c>
    </row>
    <row r="742" spans="1:17" hidden="1">
      <c r="A742" s="10" t="s">
        <v>2681</v>
      </c>
      <c r="B742" s="8" t="s">
        <v>1068</v>
      </c>
      <c r="C742" s="8" t="s">
        <v>38</v>
      </c>
      <c r="D742" s="2" t="s">
        <v>1360</v>
      </c>
      <c r="E742" s="8" t="s">
        <v>1380</v>
      </c>
      <c r="F742" s="8" t="s">
        <v>1390</v>
      </c>
      <c r="G742" s="2">
        <v>82.5</v>
      </c>
      <c r="H742" s="2">
        <v>13.84</v>
      </c>
      <c r="I742" s="2">
        <v>1.6403000000000001</v>
      </c>
      <c r="J742" s="2">
        <v>3.9548000000000001</v>
      </c>
      <c r="K742" s="2" t="s">
        <v>1395</v>
      </c>
      <c r="L742" s="2">
        <v>690</v>
      </c>
      <c r="M742" s="2" t="s">
        <v>1381</v>
      </c>
      <c r="N742" s="2" t="s">
        <v>174</v>
      </c>
      <c r="O742" s="8"/>
      <c r="P742" s="2">
        <v>24</v>
      </c>
      <c r="Q742" s="12">
        <v>14.77</v>
      </c>
    </row>
    <row r="743" spans="1:17" hidden="1">
      <c r="A743" s="11" t="s">
        <v>2682</v>
      </c>
      <c r="B743" s="9" t="s">
        <v>146</v>
      </c>
      <c r="C743" s="9" t="s">
        <v>16</v>
      </c>
      <c r="D743" s="3" t="s">
        <v>1360</v>
      </c>
      <c r="E743" s="9" t="s">
        <v>1380</v>
      </c>
      <c r="F743" s="9" t="s">
        <v>1384</v>
      </c>
      <c r="G743" s="3">
        <v>16.579999999999998</v>
      </c>
      <c r="H743" s="3">
        <v>17.66</v>
      </c>
      <c r="I743" s="3">
        <v>0.32169999999999999</v>
      </c>
      <c r="J743" s="3">
        <v>0.29509999999999997</v>
      </c>
      <c r="K743" s="3" t="s">
        <v>1376</v>
      </c>
      <c r="L743" s="3">
        <v>888</v>
      </c>
      <c r="M743" s="3" t="s">
        <v>1386</v>
      </c>
      <c r="N743" s="3" t="s">
        <v>1992</v>
      </c>
      <c r="O743" s="9"/>
      <c r="P743" s="3">
        <v>120</v>
      </c>
      <c r="Q743" s="13">
        <v>3.28</v>
      </c>
    </row>
    <row r="744" spans="1:17" hidden="1">
      <c r="A744" s="10" t="s">
        <v>2683</v>
      </c>
      <c r="B744" s="8" t="s">
        <v>248</v>
      </c>
      <c r="C744" s="8" t="s">
        <v>12</v>
      </c>
      <c r="D744" s="2" t="s">
        <v>44</v>
      </c>
      <c r="E744" s="8" t="s">
        <v>1400</v>
      </c>
      <c r="F744" s="8" t="s">
        <v>1384</v>
      </c>
      <c r="G744" s="2">
        <v>13.82</v>
      </c>
      <c r="H744" s="2">
        <v>8.83</v>
      </c>
      <c r="I744" s="2">
        <v>0.21870000000000001</v>
      </c>
      <c r="J744" s="2">
        <v>0.13880000000000001</v>
      </c>
      <c r="K744" s="2" t="s">
        <v>1395</v>
      </c>
      <c r="L744" s="2">
        <v>672</v>
      </c>
      <c r="M744" s="2" t="s">
        <v>1381</v>
      </c>
      <c r="N744" s="2" t="s">
        <v>2684</v>
      </c>
      <c r="O744" s="8"/>
      <c r="P744" s="2">
        <v>180</v>
      </c>
      <c r="Q744" s="12">
        <v>9.16</v>
      </c>
    </row>
    <row r="745" spans="1:17" hidden="1">
      <c r="A745" s="11" t="s">
        <v>2685</v>
      </c>
      <c r="B745" s="9" t="s">
        <v>1305</v>
      </c>
      <c r="C745" s="9" t="s">
        <v>20</v>
      </c>
      <c r="D745" s="3" t="s">
        <v>1360</v>
      </c>
      <c r="E745" s="9" t="s">
        <v>1411</v>
      </c>
      <c r="F745" s="9" t="s">
        <v>1390</v>
      </c>
      <c r="G745" s="3">
        <v>73.239999999999995</v>
      </c>
      <c r="H745" s="3">
        <v>13.79</v>
      </c>
      <c r="I745" s="3">
        <v>0.84019999999999995</v>
      </c>
      <c r="J745" s="3">
        <v>1.3640000000000001</v>
      </c>
      <c r="K745" s="3" t="s">
        <v>1395</v>
      </c>
      <c r="L745" s="3">
        <v>878</v>
      </c>
      <c r="M745" s="3" t="s">
        <v>1403</v>
      </c>
      <c r="N745" s="3" t="s">
        <v>2338</v>
      </c>
      <c r="O745" s="9" t="s">
        <v>1818</v>
      </c>
      <c r="P745" s="3">
        <v>84</v>
      </c>
      <c r="Q745" s="13">
        <v>18.46</v>
      </c>
    </row>
    <row r="746" spans="1:17">
      <c r="A746" s="10" t="s">
        <v>2686</v>
      </c>
      <c r="B746" s="8" t="s">
        <v>513</v>
      </c>
      <c r="C746" s="8" t="s">
        <v>38</v>
      </c>
      <c r="D746" s="2" t="s">
        <v>10</v>
      </c>
      <c r="E746" s="8" t="s">
        <v>1389</v>
      </c>
      <c r="F746" s="8" t="s">
        <v>1375</v>
      </c>
      <c r="G746" s="2">
        <v>18.440000000000001</v>
      </c>
      <c r="H746" s="2">
        <v>7.75</v>
      </c>
      <c r="I746" s="2">
        <v>0.24660000000000001</v>
      </c>
      <c r="J746" s="2">
        <v>0.2213</v>
      </c>
      <c r="K746" s="2" t="s">
        <v>1358</v>
      </c>
      <c r="L746" s="2">
        <v>576</v>
      </c>
      <c r="M746" s="2" t="s">
        <v>1386</v>
      </c>
      <c r="N746" s="2" t="s">
        <v>1335</v>
      </c>
      <c r="O746" s="8"/>
      <c r="P746" s="2">
        <v>120</v>
      </c>
      <c r="Q746" s="12">
        <v>15.32</v>
      </c>
    </row>
    <row r="747" spans="1:17" hidden="1">
      <c r="A747" s="11" t="s">
        <v>2687</v>
      </c>
      <c r="B747" s="9" t="s">
        <v>273</v>
      </c>
      <c r="C747" s="9" t="s">
        <v>16</v>
      </c>
      <c r="D747" s="3" t="s">
        <v>23</v>
      </c>
      <c r="E747" s="9" t="s">
        <v>1408</v>
      </c>
      <c r="F747" s="9" t="s">
        <v>1375</v>
      </c>
      <c r="G747" s="3">
        <v>13.75</v>
      </c>
      <c r="H747" s="3">
        <v>14.01</v>
      </c>
      <c r="I747" s="3">
        <v>0.21329999999999999</v>
      </c>
      <c r="J747" s="3">
        <v>0.25779999999999997</v>
      </c>
      <c r="K747" s="3" t="s">
        <v>1412</v>
      </c>
      <c r="L747" s="3">
        <v>608</v>
      </c>
      <c r="M747" s="3" t="s">
        <v>1381</v>
      </c>
      <c r="N747" s="3" t="s">
        <v>2688</v>
      </c>
      <c r="O747" s="9"/>
      <c r="P747" s="3">
        <v>84</v>
      </c>
      <c r="Q747" s="13">
        <v>11.19</v>
      </c>
    </row>
    <row r="748" spans="1:17" hidden="1">
      <c r="A748" s="10" t="s">
        <v>2689</v>
      </c>
      <c r="B748" s="8" t="s">
        <v>975</v>
      </c>
      <c r="C748" s="8" t="s">
        <v>7</v>
      </c>
      <c r="D748" s="2" t="s">
        <v>1360</v>
      </c>
      <c r="E748" s="8" t="s">
        <v>1374</v>
      </c>
      <c r="F748" s="8" t="s">
        <v>1390</v>
      </c>
      <c r="G748" s="2">
        <v>57.32</v>
      </c>
      <c r="H748" s="2">
        <v>16.07</v>
      </c>
      <c r="I748" s="2">
        <v>0.7883</v>
      </c>
      <c r="J748" s="2">
        <v>5.2026000000000003</v>
      </c>
      <c r="K748" s="2" t="s">
        <v>1385</v>
      </c>
      <c r="L748" s="2">
        <v>667</v>
      </c>
      <c r="M748" s="2" t="s">
        <v>1377</v>
      </c>
      <c r="N748" s="2" t="s">
        <v>2690</v>
      </c>
      <c r="O748" s="8" t="s">
        <v>2691</v>
      </c>
      <c r="P748" s="2">
        <v>12</v>
      </c>
      <c r="Q748" s="12">
        <v>0</v>
      </c>
    </row>
    <row r="749" spans="1:17" hidden="1">
      <c r="A749" s="11" t="s">
        <v>2692</v>
      </c>
      <c r="B749" s="9" t="s">
        <v>588</v>
      </c>
      <c r="C749" s="9" t="s">
        <v>38</v>
      </c>
      <c r="D749" s="3" t="s">
        <v>31</v>
      </c>
      <c r="E749" s="9" t="s">
        <v>1411</v>
      </c>
      <c r="F749" s="9" t="s">
        <v>1375</v>
      </c>
      <c r="G749" s="3">
        <v>39.35</v>
      </c>
      <c r="H749" s="3">
        <v>8.93</v>
      </c>
      <c r="I749" s="3">
        <v>0.69630000000000003</v>
      </c>
      <c r="J749" s="3">
        <v>0.8155</v>
      </c>
      <c r="K749" s="3" t="s">
        <v>1385</v>
      </c>
      <c r="L749" s="3">
        <v>557</v>
      </c>
      <c r="M749" s="3" t="s">
        <v>1381</v>
      </c>
      <c r="N749" s="3" t="s">
        <v>86</v>
      </c>
      <c r="O749" s="9"/>
      <c r="P749" s="3">
        <v>60</v>
      </c>
      <c r="Q749" s="13">
        <v>0</v>
      </c>
    </row>
    <row r="750" spans="1:17">
      <c r="A750" s="10" t="s">
        <v>2693</v>
      </c>
      <c r="B750" s="8" t="s">
        <v>1302</v>
      </c>
      <c r="C750" s="8" t="s">
        <v>7</v>
      </c>
      <c r="D750" s="2" t="s">
        <v>44</v>
      </c>
      <c r="E750" s="8" t="s">
        <v>1380</v>
      </c>
      <c r="F750" s="8" t="s">
        <v>1375</v>
      </c>
      <c r="G750" s="2">
        <v>61.81</v>
      </c>
      <c r="H750" s="2">
        <v>13.63</v>
      </c>
      <c r="I750" s="2">
        <v>0.56669999999999998</v>
      </c>
      <c r="J750" s="2">
        <v>2.1013999999999999</v>
      </c>
      <c r="K750" s="2" t="s">
        <v>1358</v>
      </c>
      <c r="L750" s="2">
        <v>697</v>
      </c>
      <c r="M750" s="2" t="s">
        <v>1403</v>
      </c>
      <c r="N750" s="2" t="s">
        <v>2131</v>
      </c>
      <c r="O750" s="8" t="s">
        <v>2235</v>
      </c>
      <c r="P750" s="2">
        <v>36</v>
      </c>
      <c r="Q750" s="12">
        <v>43.95</v>
      </c>
    </row>
    <row r="751" spans="1:17" hidden="1">
      <c r="A751" s="11" t="s">
        <v>2694</v>
      </c>
      <c r="B751" s="9" t="s">
        <v>1219</v>
      </c>
      <c r="C751" s="9" t="s">
        <v>41</v>
      </c>
      <c r="D751" s="3" t="s">
        <v>10</v>
      </c>
      <c r="E751" s="9" t="s">
        <v>1400</v>
      </c>
      <c r="F751" s="9" t="s">
        <v>1384</v>
      </c>
      <c r="G751" s="3">
        <v>13.87</v>
      </c>
      <c r="H751" s="3">
        <v>13.34</v>
      </c>
      <c r="I751" s="3">
        <v>0.26600000000000001</v>
      </c>
      <c r="J751" s="3">
        <v>0.66159999999999997</v>
      </c>
      <c r="K751" s="3" t="s">
        <v>1412</v>
      </c>
      <c r="L751" s="3">
        <v>562</v>
      </c>
      <c r="M751" s="3" t="s">
        <v>1426</v>
      </c>
      <c r="N751" s="3" t="s">
        <v>2695</v>
      </c>
      <c r="O751" s="9"/>
      <c r="P751" s="3">
        <v>24</v>
      </c>
      <c r="Q751" s="13">
        <v>12.62</v>
      </c>
    </row>
    <row r="752" spans="1:17" hidden="1">
      <c r="A752" s="10" t="s">
        <v>2696</v>
      </c>
      <c r="B752" s="8" t="s">
        <v>946</v>
      </c>
      <c r="C752" s="8" t="s">
        <v>7</v>
      </c>
      <c r="D752" s="2" t="s">
        <v>1360</v>
      </c>
      <c r="E752" s="8" t="s">
        <v>1374</v>
      </c>
      <c r="F752" s="8" t="s">
        <v>1390</v>
      </c>
      <c r="G752" s="2">
        <v>86.78</v>
      </c>
      <c r="H752" s="2">
        <v>8.15</v>
      </c>
      <c r="I752" s="2">
        <v>0.45579999999999998</v>
      </c>
      <c r="J752" s="2">
        <v>1.3591</v>
      </c>
      <c r="K752" s="2" t="s">
        <v>1376</v>
      </c>
      <c r="L752" s="2">
        <v>703</v>
      </c>
      <c r="M752" s="2" t="s">
        <v>1377</v>
      </c>
      <c r="N752" s="2" t="s">
        <v>2408</v>
      </c>
      <c r="O752" s="8" t="s">
        <v>1951</v>
      </c>
      <c r="P752" s="2">
        <v>84</v>
      </c>
      <c r="Q752" s="12">
        <v>39.89</v>
      </c>
    </row>
    <row r="753" spans="1:17" hidden="1">
      <c r="A753" s="11" t="s">
        <v>2697</v>
      </c>
      <c r="B753" s="9" t="s">
        <v>605</v>
      </c>
      <c r="C753" s="9" t="s">
        <v>35</v>
      </c>
      <c r="D753" s="3" t="s">
        <v>23</v>
      </c>
      <c r="E753" s="9" t="s">
        <v>1374</v>
      </c>
      <c r="F753" s="9" t="s">
        <v>1375</v>
      </c>
      <c r="G753" s="3">
        <v>37.83</v>
      </c>
      <c r="H753" s="3">
        <v>9.4</v>
      </c>
      <c r="I753" s="3">
        <v>0.32879999999999998</v>
      </c>
      <c r="J753" s="3">
        <v>0.39279999999999998</v>
      </c>
      <c r="K753" s="3"/>
      <c r="L753" s="3">
        <v>741</v>
      </c>
      <c r="M753" s="3" t="s">
        <v>1386</v>
      </c>
      <c r="N753" s="3" t="s">
        <v>2698</v>
      </c>
      <c r="O753" s="9"/>
      <c r="P753" s="3">
        <v>180</v>
      </c>
      <c r="Q753" s="13">
        <v>0</v>
      </c>
    </row>
    <row r="754" spans="1:17">
      <c r="A754" s="10" t="s">
        <v>2699</v>
      </c>
      <c r="B754" s="8" t="s">
        <v>139</v>
      </c>
      <c r="C754" s="8" t="s">
        <v>38</v>
      </c>
      <c r="D754" s="2" t="s">
        <v>10</v>
      </c>
      <c r="E754" s="8" t="s">
        <v>1380</v>
      </c>
      <c r="F754" s="8" t="s">
        <v>1390</v>
      </c>
      <c r="G754" s="2">
        <v>13.14</v>
      </c>
      <c r="H754" s="2">
        <v>16.37</v>
      </c>
      <c r="I754" s="2">
        <v>0.2109</v>
      </c>
      <c r="J754" s="2">
        <v>0.22320000000000001</v>
      </c>
      <c r="K754" s="2" t="s">
        <v>1358</v>
      </c>
      <c r="L754" s="2">
        <v>678</v>
      </c>
      <c r="M754" s="2" t="s">
        <v>1386</v>
      </c>
      <c r="N754" s="2" t="s">
        <v>1404</v>
      </c>
      <c r="O754" s="8"/>
      <c r="P754" s="2">
        <v>120</v>
      </c>
      <c r="Q754" s="12">
        <v>6.33</v>
      </c>
    </row>
    <row r="755" spans="1:17" hidden="1">
      <c r="A755" s="11" t="s">
        <v>2700</v>
      </c>
      <c r="B755" s="9" t="s">
        <v>761</v>
      </c>
      <c r="C755" s="9" t="s">
        <v>16</v>
      </c>
      <c r="D755" s="3" t="s">
        <v>44</v>
      </c>
      <c r="E755" s="9" t="s">
        <v>1411</v>
      </c>
      <c r="F755" s="9" t="s">
        <v>1384</v>
      </c>
      <c r="G755" s="3">
        <v>54.89</v>
      </c>
      <c r="H755" s="3">
        <v>16.440000000000001</v>
      </c>
      <c r="I755" s="3">
        <v>0.82630000000000003</v>
      </c>
      <c r="J755" s="3">
        <v>0.82310000000000005</v>
      </c>
      <c r="K755" s="3" t="s">
        <v>1385</v>
      </c>
      <c r="L755" s="3">
        <v>751</v>
      </c>
      <c r="M755" s="3" t="s">
        <v>1386</v>
      </c>
      <c r="N755" s="3" t="s">
        <v>2701</v>
      </c>
      <c r="O755" s="9"/>
      <c r="P755" s="3">
        <v>180</v>
      </c>
      <c r="Q755" s="13">
        <v>0</v>
      </c>
    </row>
    <row r="756" spans="1:17" hidden="1">
      <c r="A756" s="10" t="s">
        <v>2702</v>
      </c>
      <c r="B756" s="8" t="s">
        <v>568</v>
      </c>
      <c r="C756" s="8" t="s">
        <v>7</v>
      </c>
      <c r="D756" s="2" t="s">
        <v>44</v>
      </c>
      <c r="E756" s="8" t="s">
        <v>1380</v>
      </c>
      <c r="F756" s="8" t="s">
        <v>1384</v>
      </c>
      <c r="G756" s="2">
        <v>51.33</v>
      </c>
      <c r="H756" s="2">
        <v>8.6199999999999992</v>
      </c>
      <c r="I756" s="2">
        <v>0.29809999999999998</v>
      </c>
      <c r="J756" s="2">
        <v>1.2681</v>
      </c>
      <c r="K756" s="2" t="s">
        <v>1412</v>
      </c>
      <c r="L756" s="2">
        <v>828</v>
      </c>
      <c r="M756" s="2" t="s">
        <v>1396</v>
      </c>
      <c r="N756" s="2" t="s">
        <v>2615</v>
      </c>
      <c r="O756" s="8" t="s">
        <v>681</v>
      </c>
      <c r="P756" s="2">
        <v>48</v>
      </c>
      <c r="Q756" s="12">
        <v>43.1</v>
      </c>
    </row>
    <row r="757" spans="1:17" hidden="1">
      <c r="A757" s="11" t="s">
        <v>2703</v>
      </c>
      <c r="B757" s="9" t="s">
        <v>477</v>
      </c>
      <c r="C757" s="9" t="s">
        <v>35</v>
      </c>
      <c r="D757" s="3" t="s">
        <v>31</v>
      </c>
      <c r="E757" s="9" t="s">
        <v>1389</v>
      </c>
      <c r="F757" s="9" t="s">
        <v>1375</v>
      </c>
      <c r="G757" s="3">
        <v>18.32</v>
      </c>
      <c r="H757" s="3">
        <v>7.77</v>
      </c>
      <c r="I757" s="3">
        <v>0.24690000000000001</v>
      </c>
      <c r="J757" s="3">
        <v>0.57210000000000005</v>
      </c>
      <c r="K757" s="3" t="s">
        <v>1412</v>
      </c>
      <c r="L757" s="3">
        <v>727</v>
      </c>
      <c r="M757" s="3" t="s">
        <v>1403</v>
      </c>
      <c r="N757" s="3" t="s">
        <v>2704</v>
      </c>
      <c r="O757" s="9" t="s">
        <v>1609</v>
      </c>
      <c r="P757" s="3">
        <v>36</v>
      </c>
      <c r="Q757" s="13">
        <v>7.37</v>
      </c>
    </row>
    <row r="758" spans="1:17">
      <c r="A758" s="10" t="s">
        <v>2705</v>
      </c>
      <c r="B758" s="8" t="s">
        <v>445</v>
      </c>
      <c r="C758" s="8" t="s">
        <v>35</v>
      </c>
      <c r="D758" s="2" t="s">
        <v>10</v>
      </c>
      <c r="E758" s="8" t="s">
        <v>1389</v>
      </c>
      <c r="F758" s="8" t="s">
        <v>1384</v>
      </c>
      <c r="G758" s="2">
        <v>56.56</v>
      </c>
      <c r="H758" s="2">
        <v>18.5</v>
      </c>
      <c r="I758" s="2">
        <v>0.96460000000000001</v>
      </c>
      <c r="J758" s="2">
        <v>1.6762999999999999</v>
      </c>
      <c r="K758" s="2" t="s">
        <v>1358</v>
      </c>
      <c r="L758" s="2">
        <v>679</v>
      </c>
      <c r="M758" s="2" t="s">
        <v>1377</v>
      </c>
      <c r="N758" s="2" t="s">
        <v>2706</v>
      </c>
      <c r="O758" s="8" t="s">
        <v>1552</v>
      </c>
      <c r="P758" s="2">
        <v>48</v>
      </c>
      <c r="Q758" s="12">
        <v>44.59</v>
      </c>
    </row>
    <row r="759" spans="1:17" hidden="1">
      <c r="A759" s="11" t="s">
        <v>2707</v>
      </c>
      <c r="B759" s="9" t="s">
        <v>1194</v>
      </c>
      <c r="C759" s="9" t="s">
        <v>32</v>
      </c>
      <c r="D759" s="3" t="s">
        <v>44</v>
      </c>
      <c r="E759" s="9" t="s">
        <v>1400</v>
      </c>
      <c r="F759" s="9" t="s">
        <v>1384</v>
      </c>
      <c r="G759" s="3">
        <v>8.81</v>
      </c>
      <c r="H759" s="3">
        <v>13.27</v>
      </c>
      <c r="I759" s="3">
        <v>0.15379999999999999</v>
      </c>
      <c r="J759" s="3">
        <v>0.113</v>
      </c>
      <c r="K759" s="3" t="s">
        <v>1385</v>
      </c>
      <c r="L759" s="3">
        <v>806</v>
      </c>
      <c r="M759" s="3" t="s">
        <v>1396</v>
      </c>
      <c r="N759" s="3" t="s">
        <v>1707</v>
      </c>
      <c r="O759" s="9" t="s">
        <v>449</v>
      </c>
      <c r="P759" s="3">
        <v>180</v>
      </c>
      <c r="Q759" s="13">
        <v>0</v>
      </c>
    </row>
    <row r="760" spans="1:17" hidden="1">
      <c r="A760" s="10" t="s">
        <v>2708</v>
      </c>
      <c r="B760" s="8" t="s">
        <v>527</v>
      </c>
      <c r="C760" s="8" t="s">
        <v>28</v>
      </c>
      <c r="D760" s="2" t="s">
        <v>23</v>
      </c>
      <c r="E760" s="8" t="s">
        <v>1380</v>
      </c>
      <c r="F760" s="8" t="s">
        <v>1384</v>
      </c>
      <c r="G760" s="2">
        <v>79.72</v>
      </c>
      <c r="H760" s="2">
        <v>13.97</v>
      </c>
      <c r="I760" s="2">
        <v>1.1956</v>
      </c>
      <c r="J760" s="2">
        <v>3.8264999999999998</v>
      </c>
      <c r="K760" s="2" t="s">
        <v>1412</v>
      </c>
      <c r="L760" s="2">
        <v>752</v>
      </c>
      <c r="M760" s="2" t="s">
        <v>1396</v>
      </c>
      <c r="N760" s="2" t="s">
        <v>2709</v>
      </c>
      <c r="O760" s="8" t="s">
        <v>2559</v>
      </c>
      <c r="P760" s="2">
        <v>24</v>
      </c>
      <c r="Q760" s="12">
        <v>52.36</v>
      </c>
    </row>
    <row r="761" spans="1:17" hidden="1">
      <c r="A761" s="11" t="s">
        <v>2710</v>
      </c>
      <c r="B761" s="9" t="s">
        <v>1318</v>
      </c>
      <c r="C761" s="9" t="s">
        <v>38</v>
      </c>
      <c r="D761" s="3" t="s">
        <v>10</v>
      </c>
      <c r="E761" s="9" t="s">
        <v>1374</v>
      </c>
      <c r="F761" s="9" t="s">
        <v>1390</v>
      </c>
      <c r="G761" s="3">
        <v>75.97</v>
      </c>
      <c r="H761" s="3">
        <v>14.44</v>
      </c>
      <c r="I761" s="3">
        <v>0.68700000000000006</v>
      </c>
      <c r="J761" s="3">
        <v>6.8369</v>
      </c>
      <c r="K761" s="3" t="s">
        <v>1412</v>
      </c>
      <c r="L761" s="3">
        <v>838</v>
      </c>
      <c r="M761" s="3" t="s">
        <v>1386</v>
      </c>
      <c r="N761" s="3" t="s">
        <v>2711</v>
      </c>
      <c r="O761" s="9"/>
      <c r="P761" s="3">
        <v>12</v>
      </c>
      <c r="Q761" s="13">
        <v>28.05</v>
      </c>
    </row>
    <row r="762" spans="1:17" hidden="1">
      <c r="A762" s="10" t="s">
        <v>2712</v>
      </c>
      <c r="B762" s="8" t="s">
        <v>918</v>
      </c>
      <c r="C762" s="8" t="s">
        <v>38</v>
      </c>
      <c r="D762" s="2" t="s">
        <v>10</v>
      </c>
      <c r="E762" s="8" t="s">
        <v>1411</v>
      </c>
      <c r="F762" s="8" t="s">
        <v>1375</v>
      </c>
      <c r="G762" s="2">
        <v>65.010000000000005</v>
      </c>
      <c r="H762" s="2">
        <v>12.97</v>
      </c>
      <c r="I762" s="2">
        <v>1.2149000000000001</v>
      </c>
      <c r="J762" s="2">
        <v>0.76029999999999998</v>
      </c>
      <c r="K762" s="2" t="s">
        <v>1376</v>
      </c>
      <c r="L762" s="2">
        <v>862</v>
      </c>
      <c r="M762" s="2" t="s">
        <v>1381</v>
      </c>
      <c r="N762" s="2" t="s">
        <v>2318</v>
      </c>
      <c r="O762" s="8"/>
      <c r="P762" s="2">
        <v>240</v>
      </c>
      <c r="Q762" s="12">
        <v>42.31</v>
      </c>
    </row>
    <row r="763" spans="1:17" hidden="1">
      <c r="A763" s="11" t="s">
        <v>2713</v>
      </c>
      <c r="B763" s="9" t="s">
        <v>1007</v>
      </c>
      <c r="C763" s="9" t="s">
        <v>12</v>
      </c>
      <c r="D763" s="3" t="s">
        <v>44</v>
      </c>
      <c r="E763" s="9" t="s">
        <v>1400</v>
      </c>
      <c r="F763" s="9" t="s">
        <v>1390</v>
      </c>
      <c r="G763" s="3">
        <v>56.1</v>
      </c>
      <c r="H763" s="3">
        <v>12.02</v>
      </c>
      <c r="I763" s="3">
        <v>0.60199999999999998</v>
      </c>
      <c r="J763" s="3">
        <v>2.6413000000000002</v>
      </c>
      <c r="K763" s="3" t="s">
        <v>1395</v>
      </c>
      <c r="L763" s="3">
        <v>892</v>
      </c>
      <c r="M763" s="3" t="s">
        <v>1386</v>
      </c>
      <c r="N763" s="3" t="s">
        <v>2714</v>
      </c>
      <c r="O763" s="9"/>
      <c r="P763" s="3">
        <v>24</v>
      </c>
      <c r="Q763" s="13">
        <v>19.28</v>
      </c>
    </row>
    <row r="764" spans="1:17">
      <c r="A764" s="10" t="s">
        <v>2715</v>
      </c>
      <c r="B764" s="8" t="s">
        <v>464</v>
      </c>
      <c r="C764" s="8" t="s">
        <v>20</v>
      </c>
      <c r="D764" s="2" t="s">
        <v>1360</v>
      </c>
      <c r="E764" s="8" t="s">
        <v>1389</v>
      </c>
      <c r="F764" s="8" t="s">
        <v>1375</v>
      </c>
      <c r="G764" s="2"/>
      <c r="H764" s="2">
        <v>15.08</v>
      </c>
      <c r="I764" s="2">
        <v>0.56330000000000002</v>
      </c>
      <c r="J764" s="2">
        <v>1.0546</v>
      </c>
      <c r="K764" s="2" t="s">
        <v>1358</v>
      </c>
      <c r="L764" s="2">
        <v>801</v>
      </c>
      <c r="M764" s="2" t="s">
        <v>1403</v>
      </c>
      <c r="N764" s="2" t="s">
        <v>1239</v>
      </c>
      <c r="O764" s="8" t="s">
        <v>1488</v>
      </c>
      <c r="P764" s="2">
        <v>60</v>
      </c>
      <c r="Q764" s="12">
        <v>21.2</v>
      </c>
    </row>
    <row r="765" spans="1:17" hidden="1">
      <c r="A765" s="11" t="s">
        <v>2716</v>
      </c>
      <c r="B765" s="9" t="s">
        <v>1282</v>
      </c>
      <c r="C765" s="9" t="s">
        <v>24</v>
      </c>
      <c r="D765" s="3" t="s">
        <v>1360</v>
      </c>
      <c r="E765" s="9" t="s">
        <v>1400</v>
      </c>
      <c r="F765" s="9" t="s">
        <v>1390</v>
      </c>
      <c r="G765" s="3">
        <v>14.82</v>
      </c>
      <c r="H765" s="3">
        <v>8.06</v>
      </c>
      <c r="I765" s="3">
        <v>0.17649999999999999</v>
      </c>
      <c r="J765" s="3">
        <v>0.1245</v>
      </c>
      <c r="K765" s="3" t="s">
        <v>1395</v>
      </c>
      <c r="L765" s="3">
        <v>788</v>
      </c>
      <c r="M765" s="3" t="s">
        <v>1396</v>
      </c>
      <c r="N765" s="3" t="s">
        <v>2717</v>
      </c>
      <c r="O765" s="9" t="s">
        <v>1757</v>
      </c>
      <c r="P765" s="3">
        <v>240</v>
      </c>
      <c r="Q765" s="13">
        <v>2.17</v>
      </c>
    </row>
    <row r="766" spans="1:17">
      <c r="A766" s="10" t="s">
        <v>2718</v>
      </c>
      <c r="B766" s="8" t="s">
        <v>113</v>
      </c>
      <c r="C766" s="8" t="s">
        <v>24</v>
      </c>
      <c r="D766" s="2" t="s">
        <v>10</v>
      </c>
      <c r="E766" s="8" t="s">
        <v>1411</v>
      </c>
      <c r="F766" s="8" t="s">
        <v>1384</v>
      </c>
      <c r="G766" s="2">
        <v>24.29</v>
      </c>
      <c r="H766" s="2">
        <v>15.76</v>
      </c>
      <c r="I766" s="2">
        <v>0.32969999999999999</v>
      </c>
      <c r="J766" s="2">
        <v>0.33360000000000001</v>
      </c>
      <c r="K766" s="2" t="s">
        <v>1358</v>
      </c>
      <c r="L766" s="2">
        <v>588</v>
      </c>
      <c r="M766" s="2" t="s">
        <v>1377</v>
      </c>
      <c r="N766" s="2" t="s">
        <v>1611</v>
      </c>
      <c r="O766" s="8" t="s">
        <v>2719</v>
      </c>
      <c r="P766" s="2">
        <v>240</v>
      </c>
      <c r="Q766" s="12">
        <v>4.74</v>
      </c>
    </row>
    <row r="767" spans="1:17">
      <c r="A767" s="11" t="s">
        <v>2720</v>
      </c>
      <c r="B767" s="9" t="s">
        <v>1065</v>
      </c>
      <c r="C767" s="9" t="s">
        <v>38</v>
      </c>
      <c r="D767" s="3" t="s">
        <v>23</v>
      </c>
      <c r="E767" s="9" t="s">
        <v>1374</v>
      </c>
      <c r="F767" s="9" t="s">
        <v>1390</v>
      </c>
      <c r="G767" s="3">
        <v>96.49</v>
      </c>
      <c r="H767" s="3">
        <v>13.09</v>
      </c>
      <c r="I767" s="3">
        <v>1.6625000000000001</v>
      </c>
      <c r="J767" s="3">
        <v>4.5914000000000001</v>
      </c>
      <c r="K767" s="3" t="s">
        <v>1358</v>
      </c>
      <c r="L767" s="3">
        <v>652</v>
      </c>
      <c r="M767" s="3" t="s">
        <v>1377</v>
      </c>
      <c r="N767" s="3" t="s">
        <v>2721</v>
      </c>
      <c r="O767" s="9" t="s">
        <v>2350</v>
      </c>
      <c r="P767" s="3">
        <v>24</v>
      </c>
      <c r="Q767" s="13">
        <v>53.54</v>
      </c>
    </row>
    <row r="768" spans="1:17" hidden="1">
      <c r="A768" s="10" t="s">
        <v>2722</v>
      </c>
      <c r="B768" s="8" t="s">
        <v>1322</v>
      </c>
      <c r="C768" s="8" t="s">
        <v>28</v>
      </c>
      <c r="D768" s="2" t="s">
        <v>23</v>
      </c>
      <c r="E768" s="8" t="s">
        <v>1411</v>
      </c>
      <c r="F768" s="8" t="s">
        <v>1390</v>
      </c>
      <c r="G768" s="2">
        <v>92.78</v>
      </c>
      <c r="H768" s="2">
        <v>12.34</v>
      </c>
      <c r="I768" s="2">
        <v>1.1693</v>
      </c>
      <c r="J768" s="2">
        <v>1.1338999999999999</v>
      </c>
      <c r="K768" s="2" t="s">
        <v>1385</v>
      </c>
      <c r="L768" s="2">
        <v>778</v>
      </c>
      <c r="M768" s="2" t="s">
        <v>1403</v>
      </c>
      <c r="N768" s="2" t="s">
        <v>2667</v>
      </c>
      <c r="O768" s="8" t="s">
        <v>2723</v>
      </c>
      <c r="P768" s="2">
        <v>180</v>
      </c>
      <c r="Q768" s="12">
        <v>0</v>
      </c>
    </row>
    <row r="769" spans="1:17" hidden="1">
      <c r="A769" s="11" t="s">
        <v>2724</v>
      </c>
      <c r="B769" s="9" t="s">
        <v>142</v>
      </c>
      <c r="C769" s="9" t="s">
        <v>32</v>
      </c>
      <c r="D769" s="3" t="s">
        <v>44</v>
      </c>
      <c r="E769" s="9" t="s">
        <v>1408</v>
      </c>
      <c r="F769" s="9" t="s">
        <v>1375</v>
      </c>
      <c r="G769" s="3">
        <v>66.989999999999995</v>
      </c>
      <c r="H769" s="3">
        <v>9.48</v>
      </c>
      <c r="I769" s="3">
        <v>0.52480000000000004</v>
      </c>
      <c r="J769" s="3">
        <v>3.0752000000000002</v>
      </c>
      <c r="K769" s="3" t="s">
        <v>1412</v>
      </c>
      <c r="L769" s="3">
        <v>832</v>
      </c>
      <c r="M769" s="3" t="s">
        <v>1403</v>
      </c>
      <c r="N769" s="3" t="s">
        <v>2725</v>
      </c>
      <c r="O769" s="9" t="s">
        <v>1058</v>
      </c>
      <c r="P769" s="3">
        <v>24</v>
      </c>
      <c r="Q769" s="13">
        <v>50.24</v>
      </c>
    </row>
    <row r="770" spans="1:17">
      <c r="A770" s="10" t="s">
        <v>2726</v>
      </c>
      <c r="B770" s="8" t="s">
        <v>789</v>
      </c>
      <c r="C770" s="8" t="s">
        <v>35</v>
      </c>
      <c r="D770" s="2" t="s">
        <v>23</v>
      </c>
      <c r="E770" s="8" t="s">
        <v>1408</v>
      </c>
      <c r="F770" s="8" t="s">
        <v>1384</v>
      </c>
      <c r="G770" s="2">
        <v>60.39</v>
      </c>
      <c r="H770" s="2">
        <v>17.440000000000001</v>
      </c>
      <c r="I770" s="2">
        <v>0.43819999999999998</v>
      </c>
      <c r="J770" s="2">
        <v>1.0665</v>
      </c>
      <c r="K770" s="2" t="s">
        <v>1358</v>
      </c>
      <c r="L770" s="2">
        <v>564</v>
      </c>
      <c r="M770" s="2" t="s">
        <v>1381</v>
      </c>
      <c r="N770" s="2" t="s">
        <v>2364</v>
      </c>
      <c r="O770" s="8"/>
      <c r="P770" s="2">
        <v>120</v>
      </c>
      <c r="Q770" s="12">
        <v>40.15</v>
      </c>
    </row>
    <row r="771" spans="1:17" hidden="1">
      <c r="A771" s="11" t="s">
        <v>2727</v>
      </c>
      <c r="B771" s="9" t="s">
        <v>584</v>
      </c>
      <c r="C771" s="9" t="s">
        <v>20</v>
      </c>
      <c r="D771" s="3" t="s">
        <v>10</v>
      </c>
      <c r="E771" s="9" t="s">
        <v>1408</v>
      </c>
      <c r="F771" s="9" t="s">
        <v>1384</v>
      </c>
      <c r="G771" s="3">
        <v>79.22</v>
      </c>
      <c r="H771" s="3">
        <v>11.4</v>
      </c>
      <c r="I771" s="3">
        <v>0.44840000000000002</v>
      </c>
      <c r="J771" s="3">
        <v>0.83940000000000003</v>
      </c>
      <c r="K771" s="3" t="s">
        <v>1395</v>
      </c>
      <c r="L771" s="3">
        <v>835</v>
      </c>
      <c r="M771" s="3" t="s">
        <v>1386</v>
      </c>
      <c r="N771" s="3" t="s">
        <v>357</v>
      </c>
      <c r="O771" s="9"/>
      <c r="P771" s="3">
        <v>240</v>
      </c>
      <c r="Q771" s="13">
        <v>27.05</v>
      </c>
    </row>
    <row r="772" spans="1:17" hidden="1">
      <c r="A772" s="10" t="s">
        <v>2728</v>
      </c>
      <c r="B772" s="8" t="s">
        <v>852</v>
      </c>
      <c r="C772" s="8" t="s">
        <v>20</v>
      </c>
      <c r="D772" s="2" t="s">
        <v>31</v>
      </c>
      <c r="E772" s="8" t="s">
        <v>1374</v>
      </c>
      <c r="F772" s="8" t="s">
        <v>1375</v>
      </c>
      <c r="G772" s="2">
        <v>36.049999999999997</v>
      </c>
      <c r="H772" s="2">
        <v>12.56</v>
      </c>
      <c r="I772" s="2">
        <v>0.61170000000000002</v>
      </c>
      <c r="J772" s="2">
        <v>0.52900000000000003</v>
      </c>
      <c r="K772" s="2" t="s">
        <v>1395</v>
      </c>
      <c r="L772" s="2">
        <v>652</v>
      </c>
      <c r="M772" s="2" t="s">
        <v>1426</v>
      </c>
      <c r="N772" s="2" t="s">
        <v>569</v>
      </c>
      <c r="O772" s="8"/>
      <c r="P772" s="2">
        <v>120</v>
      </c>
      <c r="Q772" s="12">
        <v>30.72</v>
      </c>
    </row>
    <row r="773" spans="1:17">
      <c r="A773" s="11" t="s">
        <v>2729</v>
      </c>
      <c r="B773" s="9" t="s">
        <v>486</v>
      </c>
      <c r="C773" s="9" t="s">
        <v>41</v>
      </c>
      <c r="D773" s="3" t="s">
        <v>44</v>
      </c>
      <c r="E773" s="9" t="s">
        <v>1400</v>
      </c>
      <c r="F773" s="9" t="s">
        <v>1390</v>
      </c>
      <c r="G773" s="3"/>
      <c r="H773" s="3">
        <v>14.23</v>
      </c>
      <c r="I773" s="3">
        <v>0.13789999999999999</v>
      </c>
      <c r="J773" s="3">
        <v>0.34520000000000001</v>
      </c>
      <c r="K773" s="3" t="s">
        <v>1358</v>
      </c>
      <c r="L773" s="3">
        <v>704</v>
      </c>
      <c r="M773" s="3" t="s">
        <v>1426</v>
      </c>
      <c r="N773" s="3" t="s">
        <v>2100</v>
      </c>
      <c r="O773" s="9"/>
      <c r="P773" s="3">
        <v>180</v>
      </c>
      <c r="Q773" s="13">
        <v>3.97</v>
      </c>
    </row>
    <row r="774" spans="1:17" hidden="1">
      <c r="A774" s="10" t="s">
        <v>2730</v>
      </c>
      <c r="B774" s="8" t="s">
        <v>228</v>
      </c>
      <c r="C774" s="8" t="s">
        <v>32</v>
      </c>
      <c r="D774" s="2" t="s">
        <v>1360</v>
      </c>
      <c r="E774" s="8" t="s">
        <v>1389</v>
      </c>
      <c r="F774" s="8" t="s">
        <v>1375</v>
      </c>
      <c r="G774" s="2">
        <v>58.42</v>
      </c>
      <c r="H774" s="2">
        <v>14.43</v>
      </c>
      <c r="I774" s="2">
        <v>0.5333</v>
      </c>
      <c r="J774" s="2">
        <v>0.74480000000000002</v>
      </c>
      <c r="K774" s="2" t="s">
        <v>1395</v>
      </c>
      <c r="L774" s="2">
        <v>550</v>
      </c>
      <c r="M774" s="2" t="s">
        <v>1403</v>
      </c>
      <c r="N774" s="2" t="s">
        <v>1452</v>
      </c>
      <c r="O774" s="8" t="s">
        <v>1567</v>
      </c>
      <c r="P774" s="2">
        <v>240</v>
      </c>
      <c r="Q774" s="12">
        <v>32.39</v>
      </c>
    </row>
    <row r="775" spans="1:17" hidden="1">
      <c r="A775" s="11" t="s">
        <v>2731</v>
      </c>
      <c r="B775" s="9" t="s">
        <v>924</v>
      </c>
      <c r="C775" s="9" t="s">
        <v>7</v>
      </c>
      <c r="D775" s="3" t="s">
        <v>44</v>
      </c>
      <c r="E775" s="9" t="s">
        <v>1389</v>
      </c>
      <c r="F775" s="9" t="s">
        <v>1375</v>
      </c>
      <c r="G775" s="3">
        <v>40.119999999999997</v>
      </c>
      <c r="H775" s="3">
        <v>18.36</v>
      </c>
      <c r="I775" s="3">
        <v>0.51790000000000003</v>
      </c>
      <c r="J775" s="3">
        <v>2.0099</v>
      </c>
      <c r="K775" s="3" t="s">
        <v>1376</v>
      </c>
      <c r="L775" s="3">
        <v>588</v>
      </c>
      <c r="M775" s="3" t="s">
        <v>1396</v>
      </c>
      <c r="N775" s="3" t="s">
        <v>585</v>
      </c>
      <c r="O775" s="9" t="s">
        <v>2732</v>
      </c>
      <c r="P775" s="3">
        <v>24</v>
      </c>
      <c r="Q775" s="13">
        <v>14.24</v>
      </c>
    </row>
    <row r="776" spans="1:17" hidden="1">
      <c r="A776" s="10" t="s">
        <v>2733</v>
      </c>
      <c r="B776" s="8" t="s">
        <v>889</v>
      </c>
      <c r="C776" s="8" t="s">
        <v>20</v>
      </c>
      <c r="D776" s="2" t="s">
        <v>31</v>
      </c>
      <c r="E776" s="8" t="s">
        <v>1374</v>
      </c>
      <c r="F776" s="8" t="s">
        <v>1390</v>
      </c>
      <c r="G776" s="2">
        <v>64.37</v>
      </c>
      <c r="H776" s="2">
        <v>16.53</v>
      </c>
      <c r="I776" s="2">
        <v>0.51939999999999997</v>
      </c>
      <c r="J776" s="2">
        <v>1.0995999999999999</v>
      </c>
      <c r="K776" s="2" t="s">
        <v>1385</v>
      </c>
      <c r="L776" s="2">
        <v>709</v>
      </c>
      <c r="M776" s="2" t="s">
        <v>1386</v>
      </c>
      <c r="N776" s="2" t="s">
        <v>2139</v>
      </c>
      <c r="O776" s="8"/>
      <c r="P776" s="2">
        <v>120</v>
      </c>
      <c r="Q776" s="12">
        <v>0</v>
      </c>
    </row>
    <row r="777" spans="1:17" hidden="1">
      <c r="A777" s="11" t="s">
        <v>2734</v>
      </c>
      <c r="B777" s="9" t="s">
        <v>55</v>
      </c>
      <c r="C777" s="9" t="s">
        <v>28</v>
      </c>
      <c r="D777" s="3" t="s">
        <v>1360</v>
      </c>
      <c r="E777" s="9" t="s">
        <v>1389</v>
      </c>
      <c r="F777" s="9" t="s">
        <v>1384</v>
      </c>
      <c r="G777" s="3">
        <v>91.92</v>
      </c>
      <c r="H777" s="3">
        <v>13.12</v>
      </c>
      <c r="I777" s="3">
        <v>1.012</v>
      </c>
      <c r="J777" s="3">
        <v>8.2151999999999994</v>
      </c>
      <c r="K777" s="3" t="s">
        <v>1395</v>
      </c>
      <c r="L777" s="3">
        <v>585</v>
      </c>
      <c r="M777" s="3" t="s">
        <v>1426</v>
      </c>
      <c r="N777" s="3" t="s">
        <v>2735</v>
      </c>
      <c r="O777" s="9"/>
      <c r="P777" s="3">
        <v>12</v>
      </c>
      <c r="Q777" s="13">
        <v>67.83</v>
      </c>
    </row>
    <row r="778" spans="1:17" hidden="1">
      <c r="A778" s="10" t="s">
        <v>2736</v>
      </c>
      <c r="B778" s="8" t="s">
        <v>926</v>
      </c>
      <c r="C778" s="8" t="s">
        <v>12</v>
      </c>
      <c r="D778" s="2" t="s">
        <v>44</v>
      </c>
      <c r="E778" s="8" t="s">
        <v>1408</v>
      </c>
      <c r="F778" s="8" t="s">
        <v>1390</v>
      </c>
      <c r="G778" s="2">
        <v>4.13</v>
      </c>
      <c r="H778" s="2">
        <v>10.68</v>
      </c>
      <c r="I778" s="2">
        <v>2.24E-2</v>
      </c>
      <c r="J778" s="2">
        <v>5.6099999999999997E-2</v>
      </c>
      <c r="K778" s="2" t="s">
        <v>1376</v>
      </c>
      <c r="L778" s="2">
        <v>777</v>
      </c>
      <c r="M778" s="2" t="s">
        <v>1396</v>
      </c>
      <c r="N778" s="2" t="s">
        <v>1501</v>
      </c>
      <c r="O778" s="8" t="s">
        <v>1964</v>
      </c>
      <c r="P778" s="2">
        <v>120</v>
      </c>
      <c r="Q778" s="12">
        <v>3.01</v>
      </c>
    </row>
    <row r="779" spans="1:17" hidden="1">
      <c r="A779" s="11" t="s">
        <v>2737</v>
      </c>
      <c r="B779" s="9" t="s">
        <v>175</v>
      </c>
      <c r="C779" s="9" t="s">
        <v>38</v>
      </c>
      <c r="D779" s="3" t="s">
        <v>1360</v>
      </c>
      <c r="E779" s="9" t="s">
        <v>1374</v>
      </c>
      <c r="F779" s="9" t="s">
        <v>1375</v>
      </c>
      <c r="G779" s="3">
        <v>59.86</v>
      </c>
      <c r="H779" s="3">
        <v>13.51</v>
      </c>
      <c r="I779" s="3">
        <v>0.33689999999999998</v>
      </c>
      <c r="J779" s="3">
        <v>0.72319999999999995</v>
      </c>
      <c r="K779" s="3" t="s">
        <v>1385</v>
      </c>
      <c r="L779" s="3">
        <v>636</v>
      </c>
      <c r="M779" s="3" t="s">
        <v>1377</v>
      </c>
      <c r="N779" s="3" t="s">
        <v>2352</v>
      </c>
      <c r="O779" s="9" t="s">
        <v>1289</v>
      </c>
      <c r="P779" s="3">
        <v>240</v>
      </c>
      <c r="Q779" s="13">
        <v>0</v>
      </c>
    </row>
    <row r="780" spans="1:17" hidden="1">
      <c r="A780" s="10" t="s">
        <v>2738</v>
      </c>
      <c r="B780" s="8" t="s">
        <v>195</v>
      </c>
      <c r="C780" s="8" t="s">
        <v>35</v>
      </c>
      <c r="D780" s="2" t="s">
        <v>31</v>
      </c>
      <c r="E780" s="8" t="s">
        <v>1400</v>
      </c>
      <c r="F780" s="8" t="s">
        <v>1390</v>
      </c>
      <c r="G780" s="2">
        <v>84.93</v>
      </c>
      <c r="H780" s="2">
        <v>9.99</v>
      </c>
      <c r="I780" s="2">
        <v>0.84050000000000002</v>
      </c>
      <c r="J780" s="2">
        <v>2.7401</v>
      </c>
      <c r="K780" s="2" t="s">
        <v>1376</v>
      </c>
      <c r="L780" s="2">
        <v>749</v>
      </c>
      <c r="M780" s="2" t="s">
        <v>1381</v>
      </c>
      <c r="N780" s="2" t="s">
        <v>1301</v>
      </c>
      <c r="O780" s="8"/>
      <c r="P780" s="2">
        <v>36</v>
      </c>
      <c r="Q780" s="12">
        <v>76.87</v>
      </c>
    </row>
    <row r="781" spans="1:17">
      <c r="A781" s="11" t="s">
        <v>2739</v>
      </c>
      <c r="B781" s="9" t="s">
        <v>825</v>
      </c>
      <c r="C781" s="9" t="s">
        <v>41</v>
      </c>
      <c r="D781" s="3" t="s">
        <v>1360</v>
      </c>
      <c r="E781" s="9" t="s">
        <v>1374</v>
      </c>
      <c r="F781" s="9" t="s">
        <v>1390</v>
      </c>
      <c r="G781" s="3">
        <v>40.19</v>
      </c>
      <c r="H781" s="3">
        <v>12.34</v>
      </c>
      <c r="I781" s="3">
        <v>0.76180000000000003</v>
      </c>
      <c r="J781" s="3">
        <v>0.58450000000000002</v>
      </c>
      <c r="K781" s="3" t="s">
        <v>1358</v>
      </c>
      <c r="L781" s="3">
        <v>891</v>
      </c>
      <c r="M781" s="3" t="s">
        <v>1426</v>
      </c>
      <c r="N781" s="3" t="s">
        <v>1653</v>
      </c>
      <c r="O781" s="9"/>
      <c r="P781" s="3">
        <v>120</v>
      </c>
      <c r="Q781" s="13">
        <v>15.2</v>
      </c>
    </row>
    <row r="782" spans="1:17" hidden="1">
      <c r="A782" s="10" t="s">
        <v>2740</v>
      </c>
      <c r="B782" s="8" t="s">
        <v>1149</v>
      </c>
      <c r="C782" s="8" t="s">
        <v>7</v>
      </c>
      <c r="D782" s="2" t="s">
        <v>10</v>
      </c>
      <c r="E782" s="8" t="s">
        <v>1380</v>
      </c>
      <c r="F782" s="8" t="s">
        <v>1390</v>
      </c>
      <c r="G782" s="2">
        <v>14.34</v>
      </c>
      <c r="H782" s="2">
        <v>9.49</v>
      </c>
      <c r="I782" s="2">
        <v>0.25340000000000001</v>
      </c>
      <c r="J782" s="2">
        <v>0.1497</v>
      </c>
      <c r="K782" s="2" t="s">
        <v>1412</v>
      </c>
      <c r="L782" s="2">
        <v>876</v>
      </c>
      <c r="M782" s="2" t="s">
        <v>1386</v>
      </c>
      <c r="N782" s="2" t="s">
        <v>1742</v>
      </c>
      <c r="O782" s="8"/>
      <c r="P782" s="2">
        <v>180</v>
      </c>
      <c r="Q782" s="12">
        <v>12.27</v>
      </c>
    </row>
    <row r="783" spans="1:17" hidden="1">
      <c r="A783" s="11" t="s">
        <v>2741</v>
      </c>
      <c r="B783" s="9" t="s">
        <v>740</v>
      </c>
      <c r="C783" s="9" t="s">
        <v>12</v>
      </c>
      <c r="D783" s="3" t="s">
        <v>44</v>
      </c>
      <c r="E783" s="9" t="s">
        <v>1374</v>
      </c>
      <c r="F783" s="9" t="s">
        <v>1390</v>
      </c>
      <c r="G783" s="3">
        <v>7.12</v>
      </c>
      <c r="H783" s="3">
        <v>13.42</v>
      </c>
      <c r="I783" s="3">
        <v>0.11799999999999999</v>
      </c>
      <c r="J783" s="3">
        <v>0.1081</v>
      </c>
      <c r="K783" s="3" t="s">
        <v>1395</v>
      </c>
      <c r="L783" s="3">
        <v>840</v>
      </c>
      <c r="M783" s="3" t="s">
        <v>1377</v>
      </c>
      <c r="N783" s="3" t="s">
        <v>2449</v>
      </c>
      <c r="O783" s="9" t="s">
        <v>1730</v>
      </c>
      <c r="P783" s="3">
        <v>120</v>
      </c>
      <c r="Q783" s="13">
        <v>3.2</v>
      </c>
    </row>
    <row r="784" spans="1:17" hidden="1">
      <c r="A784" s="10" t="s">
        <v>2742</v>
      </c>
      <c r="B784" s="8" t="s">
        <v>795</v>
      </c>
      <c r="C784" s="8" t="s">
        <v>41</v>
      </c>
      <c r="D784" s="2" t="s">
        <v>31</v>
      </c>
      <c r="E784" s="8" t="s">
        <v>1408</v>
      </c>
      <c r="F784" s="8" t="s">
        <v>1375</v>
      </c>
      <c r="G784" s="2">
        <v>60.35</v>
      </c>
      <c r="H784" s="2">
        <v>7.58</v>
      </c>
      <c r="I784" s="2">
        <v>0.32419999999999999</v>
      </c>
      <c r="J784" s="2">
        <v>1.2116</v>
      </c>
      <c r="K784" s="2" t="s">
        <v>1395</v>
      </c>
      <c r="L784" s="2">
        <v>580</v>
      </c>
      <c r="M784" s="2" t="s">
        <v>1426</v>
      </c>
      <c r="N784" s="2" t="s">
        <v>2743</v>
      </c>
      <c r="O784" s="8"/>
      <c r="P784" s="2">
        <v>60</v>
      </c>
      <c r="Q784" s="12">
        <v>55.86</v>
      </c>
    </row>
    <row r="785" spans="1:17" hidden="1">
      <c r="A785" s="11" t="s">
        <v>2744</v>
      </c>
      <c r="B785" s="9" t="s">
        <v>1292</v>
      </c>
      <c r="C785" s="9" t="s">
        <v>32</v>
      </c>
      <c r="D785" s="3" t="s">
        <v>44</v>
      </c>
      <c r="E785" s="9" t="s">
        <v>1374</v>
      </c>
      <c r="F785" s="9" t="s">
        <v>1375</v>
      </c>
      <c r="G785" s="3">
        <v>78.77</v>
      </c>
      <c r="H785" s="3">
        <v>13.62</v>
      </c>
      <c r="I785" s="3">
        <v>0.90769999999999995</v>
      </c>
      <c r="J785" s="3">
        <v>1.0289999999999999</v>
      </c>
      <c r="K785" s="3" t="s">
        <v>1376</v>
      </c>
      <c r="L785" s="3">
        <v>900</v>
      </c>
      <c r="M785" s="3" t="s">
        <v>1396</v>
      </c>
      <c r="N785" s="3" t="s">
        <v>2745</v>
      </c>
      <c r="O785" s="9" t="s">
        <v>2095</v>
      </c>
      <c r="P785" s="3">
        <v>180</v>
      </c>
      <c r="Q785" s="13">
        <v>37.06</v>
      </c>
    </row>
    <row r="786" spans="1:17" hidden="1">
      <c r="A786" s="10" t="s">
        <v>2746</v>
      </c>
      <c r="B786" s="8" t="s">
        <v>1302</v>
      </c>
      <c r="C786" s="8" t="s">
        <v>24</v>
      </c>
      <c r="D786" s="2" t="s">
        <v>31</v>
      </c>
      <c r="E786" s="8" t="s">
        <v>1400</v>
      </c>
      <c r="F786" s="8" t="s">
        <v>1375</v>
      </c>
      <c r="G786" s="2">
        <v>49.51</v>
      </c>
      <c r="H786" s="2">
        <v>13.41</v>
      </c>
      <c r="I786" s="2">
        <v>0.26919999999999999</v>
      </c>
      <c r="J786" s="2">
        <v>0.63980000000000004</v>
      </c>
      <c r="K786" s="2" t="s">
        <v>1412</v>
      </c>
      <c r="L786" s="2">
        <v>697</v>
      </c>
      <c r="M786" s="2" t="s">
        <v>1426</v>
      </c>
      <c r="N786" s="2" t="s">
        <v>2747</v>
      </c>
      <c r="O786" s="8"/>
      <c r="P786" s="2">
        <v>180</v>
      </c>
      <c r="Q786" s="12">
        <v>13.04</v>
      </c>
    </row>
    <row r="787" spans="1:17" hidden="1">
      <c r="A787" s="11" t="s">
        <v>2748</v>
      </c>
      <c r="B787" s="9" t="s">
        <v>677</v>
      </c>
      <c r="C787" s="9" t="s">
        <v>16</v>
      </c>
      <c r="D787" s="3" t="s">
        <v>1360</v>
      </c>
      <c r="E787" s="9" t="s">
        <v>1408</v>
      </c>
      <c r="F787" s="9" t="s">
        <v>1375</v>
      </c>
      <c r="G787" s="3">
        <v>80.09</v>
      </c>
      <c r="H787" s="3">
        <v>16.12</v>
      </c>
      <c r="I787" s="3">
        <v>1.4267000000000001</v>
      </c>
      <c r="J787" s="3">
        <v>2.8205</v>
      </c>
      <c r="K787" s="3" t="s">
        <v>1376</v>
      </c>
      <c r="L787" s="3">
        <v>880</v>
      </c>
      <c r="M787" s="3" t="s">
        <v>1426</v>
      </c>
      <c r="N787" s="3" t="s">
        <v>2533</v>
      </c>
      <c r="O787" s="9"/>
      <c r="P787" s="3">
        <v>36</v>
      </c>
      <c r="Q787" s="13">
        <v>11.7</v>
      </c>
    </row>
    <row r="788" spans="1:17" hidden="1">
      <c r="A788" s="10" t="s">
        <v>2749</v>
      </c>
      <c r="B788" s="8" t="s">
        <v>918</v>
      </c>
      <c r="C788" s="8" t="s">
        <v>28</v>
      </c>
      <c r="D788" s="2" t="s">
        <v>1360</v>
      </c>
      <c r="E788" s="8" t="s">
        <v>1380</v>
      </c>
      <c r="F788" s="8" t="s">
        <v>1384</v>
      </c>
      <c r="G788" s="2">
        <v>69.78</v>
      </c>
      <c r="H788" s="2">
        <v>9.26</v>
      </c>
      <c r="I788" s="2">
        <v>0.5444</v>
      </c>
      <c r="J788" s="2">
        <v>2.2273999999999998</v>
      </c>
      <c r="K788" s="2" t="s">
        <v>1395</v>
      </c>
      <c r="L788" s="2">
        <v>862</v>
      </c>
      <c r="M788" s="2" t="s">
        <v>1426</v>
      </c>
      <c r="N788" s="2" t="s">
        <v>2750</v>
      </c>
      <c r="O788" s="8"/>
      <c r="P788" s="2">
        <v>36</v>
      </c>
      <c r="Q788" s="12">
        <v>64.11</v>
      </c>
    </row>
    <row r="789" spans="1:17" hidden="1">
      <c r="A789" s="11" t="s">
        <v>2751</v>
      </c>
      <c r="B789" s="9" t="s">
        <v>1241</v>
      </c>
      <c r="C789" s="9" t="s">
        <v>35</v>
      </c>
      <c r="D789" s="3" t="s">
        <v>44</v>
      </c>
      <c r="E789" s="9" t="s">
        <v>1408</v>
      </c>
      <c r="F789" s="9" t="s">
        <v>1375</v>
      </c>
      <c r="G789" s="3">
        <v>14.3</v>
      </c>
      <c r="H789" s="3">
        <v>8.24</v>
      </c>
      <c r="I789" s="3">
        <v>7.7499999999999999E-2</v>
      </c>
      <c r="J789" s="3">
        <v>0.64829999999999999</v>
      </c>
      <c r="K789" s="3" t="s">
        <v>1395</v>
      </c>
      <c r="L789" s="3">
        <v>816</v>
      </c>
      <c r="M789" s="3" t="s">
        <v>1426</v>
      </c>
      <c r="N789" s="3" t="s">
        <v>2752</v>
      </c>
      <c r="O789" s="9"/>
      <c r="P789" s="3">
        <v>24</v>
      </c>
      <c r="Q789" s="13">
        <v>2.5499999999999998</v>
      </c>
    </row>
    <row r="790" spans="1:17" hidden="1">
      <c r="A790" s="10" t="s">
        <v>2753</v>
      </c>
      <c r="B790" s="8" t="s">
        <v>1163</v>
      </c>
      <c r="C790" s="8" t="s">
        <v>24</v>
      </c>
      <c r="D790" s="2" t="s">
        <v>23</v>
      </c>
      <c r="E790" s="8" t="s">
        <v>1411</v>
      </c>
      <c r="F790" s="8" t="s">
        <v>1390</v>
      </c>
      <c r="G790" s="2">
        <v>39.44</v>
      </c>
      <c r="H790" s="2">
        <v>15.87</v>
      </c>
      <c r="I790" s="2">
        <v>0.77659999999999996</v>
      </c>
      <c r="J790" s="2">
        <v>3.5760000000000001</v>
      </c>
      <c r="K790" s="2" t="s">
        <v>1385</v>
      </c>
      <c r="L790" s="2">
        <v>578</v>
      </c>
      <c r="M790" s="2" t="s">
        <v>1377</v>
      </c>
      <c r="N790" s="2" t="s">
        <v>1027</v>
      </c>
      <c r="O790" s="8" t="s">
        <v>607</v>
      </c>
      <c r="P790" s="2">
        <v>12</v>
      </c>
      <c r="Q790" s="12">
        <v>0</v>
      </c>
    </row>
    <row r="791" spans="1:17" hidden="1">
      <c r="A791" s="11" t="s">
        <v>2754</v>
      </c>
      <c r="B791" s="9" t="s">
        <v>854</v>
      </c>
      <c r="C791" s="9" t="s">
        <v>16</v>
      </c>
      <c r="D791" s="3" t="s">
        <v>1360</v>
      </c>
      <c r="E791" s="9" t="s">
        <v>1380</v>
      </c>
      <c r="F791" s="9" t="s">
        <v>1384</v>
      </c>
      <c r="G791" s="3">
        <v>58.21</v>
      </c>
      <c r="H791" s="3">
        <v>11.44</v>
      </c>
      <c r="I791" s="3">
        <v>1.1036999999999999</v>
      </c>
      <c r="J791" s="3">
        <v>5.1566999999999998</v>
      </c>
      <c r="K791" s="3" t="s">
        <v>1412</v>
      </c>
      <c r="L791" s="3">
        <v>613</v>
      </c>
      <c r="M791" s="3" t="s">
        <v>1377</v>
      </c>
      <c r="N791" s="3" t="s">
        <v>978</v>
      </c>
      <c r="O791" s="9" t="s">
        <v>581</v>
      </c>
      <c r="P791" s="3">
        <v>12</v>
      </c>
      <c r="Q791" s="13">
        <v>26.04</v>
      </c>
    </row>
    <row r="792" spans="1:17" hidden="1">
      <c r="A792" s="10" t="s">
        <v>2755</v>
      </c>
      <c r="B792" s="8" t="s">
        <v>1159</v>
      </c>
      <c r="C792" s="8" t="s">
        <v>32</v>
      </c>
      <c r="D792" s="2" t="s">
        <v>10</v>
      </c>
      <c r="E792" s="8" t="s">
        <v>1389</v>
      </c>
      <c r="F792" s="8" t="s">
        <v>1390</v>
      </c>
      <c r="G792" s="2">
        <v>11.98</v>
      </c>
      <c r="H792" s="2">
        <v>9.74</v>
      </c>
      <c r="I792" s="2">
        <v>0.105</v>
      </c>
      <c r="J792" s="2">
        <v>0.1268</v>
      </c>
      <c r="K792" s="2" t="s">
        <v>1412</v>
      </c>
      <c r="L792" s="2">
        <v>666</v>
      </c>
      <c r="M792" s="2" t="s">
        <v>1377</v>
      </c>
      <c r="N792" s="2" t="s">
        <v>2580</v>
      </c>
      <c r="O792" s="8" t="s">
        <v>1470</v>
      </c>
      <c r="P792" s="2">
        <v>180</v>
      </c>
      <c r="Q792" s="12">
        <v>7.19</v>
      </c>
    </row>
    <row r="793" spans="1:17" hidden="1">
      <c r="A793" s="11" t="s">
        <v>2756</v>
      </c>
      <c r="B793" s="9" t="s">
        <v>146</v>
      </c>
      <c r="C793" s="9" t="s">
        <v>35</v>
      </c>
      <c r="D793" s="3" t="s">
        <v>23</v>
      </c>
      <c r="E793" s="9" t="s">
        <v>1408</v>
      </c>
      <c r="F793" s="9" t="s">
        <v>1390</v>
      </c>
      <c r="G793" s="3">
        <v>17.71</v>
      </c>
      <c r="H793" s="3">
        <v>17.93</v>
      </c>
      <c r="I793" s="3">
        <v>0.13500000000000001</v>
      </c>
      <c r="J793" s="3">
        <v>0.63959999999999995</v>
      </c>
      <c r="K793" s="3" t="s">
        <v>1385</v>
      </c>
      <c r="L793" s="3">
        <v>893</v>
      </c>
      <c r="M793" s="3" t="s">
        <v>1403</v>
      </c>
      <c r="N793" s="3" t="s">
        <v>2757</v>
      </c>
      <c r="O793" s="9" t="s">
        <v>180</v>
      </c>
      <c r="P793" s="3">
        <v>36</v>
      </c>
      <c r="Q793" s="13">
        <v>0</v>
      </c>
    </row>
    <row r="794" spans="1:17" hidden="1">
      <c r="A794" s="10" t="s">
        <v>2758</v>
      </c>
      <c r="B794" s="8" t="s">
        <v>1141</v>
      </c>
      <c r="C794" s="8" t="s">
        <v>24</v>
      </c>
      <c r="D794" s="2" t="s">
        <v>10</v>
      </c>
      <c r="E794" s="8" t="s">
        <v>1380</v>
      </c>
      <c r="F794" s="8" t="s">
        <v>1390</v>
      </c>
      <c r="G794" s="2">
        <v>94.51</v>
      </c>
      <c r="H794" s="2">
        <v>14.68</v>
      </c>
      <c r="I794" s="2">
        <v>0.87690000000000001</v>
      </c>
      <c r="J794" s="2">
        <v>1.3021</v>
      </c>
      <c r="K794" s="2" t="s">
        <v>1412</v>
      </c>
      <c r="L794" s="2">
        <v>860</v>
      </c>
      <c r="M794" s="2" t="s">
        <v>1381</v>
      </c>
      <c r="N794" s="2" t="s">
        <v>668</v>
      </c>
      <c r="O794" s="8"/>
      <c r="P794" s="2">
        <v>180</v>
      </c>
      <c r="Q794" s="12">
        <v>79.33</v>
      </c>
    </row>
    <row r="795" spans="1:17">
      <c r="A795" s="11" t="s">
        <v>2759</v>
      </c>
      <c r="B795" s="9" t="s">
        <v>282</v>
      </c>
      <c r="C795" s="9" t="s">
        <v>20</v>
      </c>
      <c r="D795" s="3" t="s">
        <v>1360</v>
      </c>
      <c r="E795" s="9" t="s">
        <v>1374</v>
      </c>
      <c r="F795" s="9" t="s">
        <v>1375</v>
      </c>
      <c r="G795" s="3">
        <v>29.26</v>
      </c>
      <c r="H795" s="3">
        <v>15.92</v>
      </c>
      <c r="I795" s="3">
        <v>0.46710000000000002</v>
      </c>
      <c r="J795" s="3">
        <v>0.42809999999999998</v>
      </c>
      <c r="K795" s="3" t="s">
        <v>1358</v>
      </c>
      <c r="L795" s="3">
        <v>714</v>
      </c>
      <c r="M795" s="3" t="s">
        <v>1381</v>
      </c>
      <c r="N795" s="3" t="s">
        <v>2760</v>
      </c>
      <c r="O795" s="9"/>
      <c r="P795" s="3">
        <v>180</v>
      </c>
      <c r="Q795" s="13">
        <v>14.14</v>
      </c>
    </row>
    <row r="796" spans="1:17">
      <c r="A796" s="10" t="s">
        <v>2761</v>
      </c>
      <c r="B796" s="8" t="s">
        <v>377</v>
      </c>
      <c r="C796" s="8" t="s">
        <v>20</v>
      </c>
      <c r="D796" s="2" t="s">
        <v>31</v>
      </c>
      <c r="E796" s="8" t="s">
        <v>1374</v>
      </c>
      <c r="F796" s="8" t="s">
        <v>1390</v>
      </c>
      <c r="G796" s="2">
        <v>68.17</v>
      </c>
      <c r="H796" s="2">
        <v>9.3699999999999992</v>
      </c>
      <c r="I796" s="2">
        <v>0.53680000000000005</v>
      </c>
      <c r="J796" s="2">
        <v>0.62970000000000004</v>
      </c>
      <c r="K796" s="2" t="s">
        <v>1358</v>
      </c>
      <c r="L796" s="2">
        <v>877</v>
      </c>
      <c r="M796" s="2" t="s">
        <v>1377</v>
      </c>
      <c r="N796" s="2" t="s">
        <v>2762</v>
      </c>
      <c r="O796" s="8" t="s">
        <v>2763</v>
      </c>
      <c r="P796" s="2">
        <v>240</v>
      </c>
      <c r="Q796" s="12">
        <v>11.03</v>
      </c>
    </row>
    <row r="797" spans="1:17" hidden="1">
      <c r="A797" s="11" t="s">
        <v>2764</v>
      </c>
      <c r="B797" s="9" t="s">
        <v>975</v>
      </c>
      <c r="C797" s="9" t="s">
        <v>38</v>
      </c>
      <c r="D797" s="3" t="s">
        <v>10</v>
      </c>
      <c r="E797" s="9" t="s">
        <v>1380</v>
      </c>
      <c r="F797" s="9" t="s">
        <v>1390</v>
      </c>
      <c r="G797" s="3">
        <v>78.62</v>
      </c>
      <c r="H797" s="3">
        <v>16.59</v>
      </c>
      <c r="I797" s="3">
        <v>0.69369999999999998</v>
      </c>
      <c r="J797" s="3">
        <v>2.2519</v>
      </c>
      <c r="K797" s="3" t="s">
        <v>1385</v>
      </c>
      <c r="L797" s="3">
        <v>747</v>
      </c>
      <c r="M797" s="3" t="s">
        <v>1403</v>
      </c>
      <c r="N797" s="3" t="s">
        <v>2654</v>
      </c>
      <c r="O797" s="9" t="s">
        <v>2757</v>
      </c>
      <c r="P797" s="3">
        <v>48</v>
      </c>
      <c r="Q797" s="13">
        <v>0</v>
      </c>
    </row>
    <row r="798" spans="1:17">
      <c r="A798" s="10" t="s">
        <v>2765</v>
      </c>
      <c r="B798" s="8" t="s">
        <v>291</v>
      </c>
      <c r="C798" s="8" t="s">
        <v>24</v>
      </c>
      <c r="D798" s="2" t="s">
        <v>23</v>
      </c>
      <c r="E798" s="8" t="s">
        <v>1389</v>
      </c>
      <c r="F798" s="8" t="s">
        <v>1375</v>
      </c>
      <c r="G798" s="2">
        <v>84.93</v>
      </c>
      <c r="H798" s="2">
        <v>7.63</v>
      </c>
      <c r="I798" s="2">
        <v>1.5175000000000001</v>
      </c>
      <c r="J798" s="2">
        <v>3.8268</v>
      </c>
      <c r="K798" s="2" t="s">
        <v>1358</v>
      </c>
      <c r="L798" s="2">
        <v>823</v>
      </c>
      <c r="M798" s="2" t="s">
        <v>1396</v>
      </c>
      <c r="N798" s="2" t="s">
        <v>1524</v>
      </c>
      <c r="O798" s="8" t="s">
        <v>1922</v>
      </c>
      <c r="P798" s="2">
        <v>24</v>
      </c>
      <c r="Q798" s="12">
        <v>42.72</v>
      </c>
    </row>
    <row r="799" spans="1:17" hidden="1">
      <c r="A799" s="11" t="s">
        <v>2766</v>
      </c>
      <c r="B799" s="9" t="s">
        <v>1199</v>
      </c>
      <c r="C799" s="9" t="s">
        <v>32</v>
      </c>
      <c r="D799" s="3" t="s">
        <v>31</v>
      </c>
      <c r="E799" s="9" t="s">
        <v>1389</v>
      </c>
      <c r="F799" s="9" t="s">
        <v>1375</v>
      </c>
      <c r="G799" s="3">
        <v>26.16</v>
      </c>
      <c r="H799" s="3">
        <v>18.010000000000002</v>
      </c>
      <c r="I799" s="3">
        <v>0.23350000000000001</v>
      </c>
      <c r="J799" s="3">
        <v>0.47149999999999997</v>
      </c>
      <c r="K799" s="3" t="s">
        <v>1385</v>
      </c>
      <c r="L799" s="3">
        <v>779</v>
      </c>
      <c r="M799" s="3" t="s">
        <v>1403</v>
      </c>
      <c r="N799" s="3" t="s">
        <v>203</v>
      </c>
      <c r="O799" s="9" t="s">
        <v>749</v>
      </c>
      <c r="P799" s="3">
        <v>120</v>
      </c>
      <c r="Q799" s="13">
        <v>0</v>
      </c>
    </row>
    <row r="800" spans="1:17" hidden="1">
      <c r="A800" s="10" t="s">
        <v>2767</v>
      </c>
      <c r="B800" s="8" t="s">
        <v>175</v>
      </c>
      <c r="C800" s="8" t="s">
        <v>35</v>
      </c>
      <c r="D800" s="2" t="s">
        <v>23</v>
      </c>
      <c r="E800" s="8" t="s">
        <v>1411</v>
      </c>
      <c r="F800" s="8" t="s">
        <v>1384</v>
      </c>
      <c r="G800" s="2">
        <v>45.58</v>
      </c>
      <c r="H800" s="2">
        <v>8.68</v>
      </c>
      <c r="I800" s="2">
        <v>0.66669999999999996</v>
      </c>
      <c r="J800" s="2">
        <v>0.72599999999999998</v>
      </c>
      <c r="K800" s="2" t="s">
        <v>1395</v>
      </c>
      <c r="L800" s="2">
        <v>636</v>
      </c>
      <c r="M800" s="2" t="s">
        <v>1381</v>
      </c>
      <c r="N800" s="2" t="s">
        <v>2768</v>
      </c>
      <c r="O800" s="8"/>
      <c r="P800" s="2">
        <v>84</v>
      </c>
      <c r="Q800" s="12">
        <v>10.26</v>
      </c>
    </row>
    <row r="801" spans="1:17" hidden="1">
      <c r="A801" s="11" t="s">
        <v>2769</v>
      </c>
      <c r="B801" s="9" t="s">
        <v>981</v>
      </c>
      <c r="C801" s="9" t="s">
        <v>24</v>
      </c>
      <c r="D801" s="3" t="s">
        <v>23</v>
      </c>
      <c r="E801" s="9" t="s">
        <v>1374</v>
      </c>
      <c r="F801" s="9" t="s">
        <v>1375</v>
      </c>
      <c r="G801" s="3">
        <v>80.59</v>
      </c>
      <c r="H801" s="3">
        <v>12.18</v>
      </c>
      <c r="I801" s="3">
        <v>1.1116999999999999</v>
      </c>
      <c r="J801" s="3">
        <v>0.89749999999999996</v>
      </c>
      <c r="K801" s="3" t="s">
        <v>1395</v>
      </c>
      <c r="L801" s="3">
        <v>856</v>
      </c>
      <c r="M801" s="3" t="s">
        <v>1396</v>
      </c>
      <c r="N801" s="3" t="s">
        <v>2770</v>
      </c>
      <c r="O801" s="9" t="s">
        <v>1069</v>
      </c>
      <c r="P801" s="3">
        <v>240</v>
      </c>
      <c r="Q801" s="13">
        <v>41.02</v>
      </c>
    </row>
    <row r="802" spans="1:17" hidden="1">
      <c r="A802" s="10" t="s">
        <v>2771</v>
      </c>
      <c r="B802" s="8" t="s">
        <v>230</v>
      </c>
      <c r="C802" s="8" t="s">
        <v>24</v>
      </c>
      <c r="D802" s="2" t="s">
        <v>44</v>
      </c>
      <c r="E802" s="8" t="s">
        <v>1374</v>
      </c>
      <c r="F802" s="8" t="s">
        <v>1384</v>
      </c>
      <c r="G802" s="2">
        <v>26.13</v>
      </c>
      <c r="H802" s="2">
        <v>16.41</v>
      </c>
      <c r="I802" s="2">
        <v>0.46850000000000003</v>
      </c>
      <c r="J802" s="2">
        <v>0.37159999999999999</v>
      </c>
      <c r="K802" s="2" t="s">
        <v>1376</v>
      </c>
      <c r="L802" s="2">
        <v>730</v>
      </c>
      <c r="M802" s="2" t="s">
        <v>1381</v>
      </c>
      <c r="N802" s="2" t="s">
        <v>2014</v>
      </c>
      <c r="O802" s="8"/>
      <c r="P802" s="2">
        <v>240</v>
      </c>
      <c r="Q802" s="12">
        <v>6.5</v>
      </c>
    </row>
    <row r="803" spans="1:17">
      <c r="A803" s="11" t="s">
        <v>2772</v>
      </c>
      <c r="B803" s="9" t="s">
        <v>852</v>
      </c>
      <c r="C803" s="9" t="s">
        <v>20</v>
      </c>
      <c r="D803" s="3" t="s">
        <v>23</v>
      </c>
      <c r="E803" s="9" t="s">
        <v>1400</v>
      </c>
      <c r="F803" s="9" t="s">
        <v>1384</v>
      </c>
      <c r="G803" s="3">
        <v>52.62</v>
      </c>
      <c r="H803" s="3">
        <v>16.22</v>
      </c>
      <c r="I803" s="3">
        <v>0.38219999999999998</v>
      </c>
      <c r="J803" s="3">
        <v>2.5819999999999999</v>
      </c>
      <c r="K803" s="3" t="s">
        <v>1358</v>
      </c>
      <c r="L803" s="3">
        <v>652</v>
      </c>
      <c r="M803" s="3" t="s">
        <v>1377</v>
      </c>
      <c r="N803" s="3" t="s">
        <v>1940</v>
      </c>
      <c r="O803" s="9" t="s">
        <v>2773</v>
      </c>
      <c r="P803" s="3">
        <v>24</v>
      </c>
      <c r="Q803" s="13">
        <v>46.41</v>
      </c>
    </row>
    <row r="804" spans="1:17" hidden="1">
      <c r="A804" s="10" t="s">
        <v>2774</v>
      </c>
      <c r="B804" s="8" t="s">
        <v>383</v>
      </c>
      <c r="C804" s="8" t="s">
        <v>16</v>
      </c>
      <c r="D804" s="2" t="s">
        <v>23</v>
      </c>
      <c r="E804" s="8" t="s">
        <v>1411</v>
      </c>
      <c r="F804" s="8" t="s">
        <v>1384</v>
      </c>
      <c r="G804" s="2">
        <v>71.459999999999994</v>
      </c>
      <c r="H804" s="2">
        <v>9.83</v>
      </c>
      <c r="I804" s="2">
        <v>0.51349999999999996</v>
      </c>
      <c r="J804" s="2">
        <v>6.2767999999999997</v>
      </c>
      <c r="K804" s="2"/>
      <c r="L804" s="2">
        <v>728</v>
      </c>
      <c r="M804" s="2" t="s">
        <v>1396</v>
      </c>
      <c r="N804" s="2" t="s">
        <v>2775</v>
      </c>
      <c r="O804" s="8" t="s">
        <v>2083</v>
      </c>
      <c r="P804" s="2">
        <v>12</v>
      </c>
      <c r="Q804" s="12">
        <v>0</v>
      </c>
    </row>
    <row r="805" spans="1:17" hidden="1">
      <c r="A805" s="11" t="s">
        <v>2776</v>
      </c>
      <c r="B805" s="9" t="s">
        <v>172</v>
      </c>
      <c r="C805" s="9" t="s">
        <v>38</v>
      </c>
      <c r="D805" s="3" t="s">
        <v>44</v>
      </c>
      <c r="E805" s="9" t="s">
        <v>1400</v>
      </c>
      <c r="F805" s="9" t="s">
        <v>1375</v>
      </c>
      <c r="G805" s="3">
        <v>38.56</v>
      </c>
      <c r="H805" s="3">
        <v>7.83</v>
      </c>
      <c r="I805" s="3">
        <v>0.6794</v>
      </c>
      <c r="J805" s="3">
        <v>0.31850000000000001</v>
      </c>
      <c r="K805" s="3" t="s">
        <v>1376</v>
      </c>
      <c r="L805" s="3">
        <v>770</v>
      </c>
      <c r="M805" s="3" t="s">
        <v>1381</v>
      </c>
      <c r="N805" s="3" t="s">
        <v>2185</v>
      </c>
      <c r="O805" s="9"/>
      <c r="P805" s="3">
        <v>240</v>
      </c>
      <c r="Q805" s="13">
        <v>7.84</v>
      </c>
    </row>
    <row r="806" spans="1:17" hidden="1">
      <c r="A806" s="10" t="s">
        <v>2777</v>
      </c>
      <c r="B806" s="8" t="s">
        <v>353</v>
      </c>
      <c r="C806" s="8" t="s">
        <v>28</v>
      </c>
      <c r="D806" s="2" t="s">
        <v>44</v>
      </c>
      <c r="E806" s="8" t="s">
        <v>1380</v>
      </c>
      <c r="F806" s="8" t="s">
        <v>1375</v>
      </c>
      <c r="G806" s="2">
        <v>7.11</v>
      </c>
      <c r="H806" s="2">
        <v>17.38</v>
      </c>
      <c r="I806" s="2">
        <v>6.6400000000000001E-2</v>
      </c>
      <c r="J806" s="2">
        <v>0.1469</v>
      </c>
      <c r="K806" s="2" t="s">
        <v>1395</v>
      </c>
      <c r="L806" s="2">
        <v>740</v>
      </c>
      <c r="M806" s="2" t="s">
        <v>1381</v>
      </c>
      <c r="N806" s="2" t="s">
        <v>2274</v>
      </c>
      <c r="O806" s="8"/>
      <c r="P806" s="2">
        <v>84</v>
      </c>
      <c r="Q806" s="12">
        <v>4.2699999999999996</v>
      </c>
    </row>
    <row r="807" spans="1:17" hidden="1">
      <c r="A807" s="11" t="s">
        <v>2778</v>
      </c>
      <c r="B807" s="9" t="s">
        <v>477</v>
      </c>
      <c r="C807" s="9" t="s">
        <v>32</v>
      </c>
      <c r="D807" s="3" t="s">
        <v>23</v>
      </c>
      <c r="E807" s="9" t="s">
        <v>1374</v>
      </c>
      <c r="F807" s="9" t="s">
        <v>1384</v>
      </c>
      <c r="G807" s="3">
        <v>20.3</v>
      </c>
      <c r="H807" s="3">
        <v>17.03</v>
      </c>
      <c r="I807" s="3">
        <v>0.28079999999999999</v>
      </c>
      <c r="J807" s="3">
        <v>1.004</v>
      </c>
      <c r="K807" s="3"/>
      <c r="L807" s="3">
        <v>727</v>
      </c>
      <c r="M807" s="3" t="s">
        <v>1396</v>
      </c>
      <c r="N807" s="3" t="s">
        <v>1306</v>
      </c>
      <c r="O807" s="9" t="s">
        <v>2779</v>
      </c>
      <c r="P807" s="3">
        <v>24</v>
      </c>
      <c r="Q807" s="13">
        <v>0</v>
      </c>
    </row>
    <row r="808" spans="1:17" hidden="1">
      <c r="A808" s="10" t="s">
        <v>2780</v>
      </c>
      <c r="B808" s="8" t="s">
        <v>1190</v>
      </c>
      <c r="C808" s="8" t="s">
        <v>32</v>
      </c>
      <c r="D808" s="2" t="s">
        <v>1360</v>
      </c>
      <c r="E808" s="8" t="s">
        <v>1380</v>
      </c>
      <c r="F808" s="8" t="s">
        <v>1375</v>
      </c>
      <c r="G808" s="2">
        <v>81.92</v>
      </c>
      <c r="H808" s="2">
        <v>11.12</v>
      </c>
      <c r="I808" s="2">
        <v>1.3216000000000001</v>
      </c>
      <c r="J808" s="2">
        <v>1.1339999999999999</v>
      </c>
      <c r="K808" s="2" t="s">
        <v>1376</v>
      </c>
      <c r="L808" s="2">
        <v>600</v>
      </c>
      <c r="M808" s="2" t="s">
        <v>1396</v>
      </c>
      <c r="N808" s="2" t="s">
        <v>2399</v>
      </c>
      <c r="O808" s="8" t="s">
        <v>1862</v>
      </c>
      <c r="P808" s="2">
        <v>120</v>
      </c>
      <c r="Q808" s="12">
        <v>71.069999999999993</v>
      </c>
    </row>
    <row r="809" spans="1:17" hidden="1">
      <c r="A809" s="11" t="s">
        <v>2781</v>
      </c>
      <c r="B809" s="9" t="s">
        <v>1263</v>
      </c>
      <c r="C809" s="9" t="s">
        <v>32</v>
      </c>
      <c r="D809" s="3" t="s">
        <v>44</v>
      </c>
      <c r="E809" s="9" t="s">
        <v>1408</v>
      </c>
      <c r="F809" s="9" t="s">
        <v>1384</v>
      </c>
      <c r="G809" s="3">
        <v>8.31</v>
      </c>
      <c r="H809" s="3">
        <v>11.82</v>
      </c>
      <c r="I809" s="3">
        <v>8.7800000000000003E-2</v>
      </c>
      <c r="J809" s="3">
        <v>0.39050000000000001</v>
      </c>
      <c r="K809" s="3"/>
      <c r="L809" s="3">
        <v>818</v>
      </c>
      <c r="M809" s="3" t="s">
        <v>1381</v>
      </c>
      <c r="N809" s="3" t="s">
        <v>2782</v>
      </c>
      <c r="O809" s="9"/>
      <c r="P809" s="3">
        <v>24</v>
      </c>
      <c r="Q809" s="13">
        <v>0</v>
      </c>
    </row>
    <row r="810" spans="1:17" hidden="1">
      <c r="A810" s="10" t="s">
        <v>2783</v>
      </c>
      <c r="B810" s="8" t="s">
        <v>708</v>
      </c>
      <c r="C810" s="8" t="s">
        <v>38</v>
      </c>
      <c r="D810" s="2" t="s">
        <v>31</v>
      </c>
      <c r="E810" s="8" t="s">
        <v>1380</v>
      </c>
      <c r="F810" s="8" t="s">
        <v>1375</v>
      </c>
      <c r="G810" s="2">
        <v>61.8</v>
      </c>
      <c r="H810" s="2">
        <v>14.01</v>
      </c>
      <c r="I810" s="2">
        <v>1.0249999999999999</v>
      </c>
      <c r="J810" s="2">
        <v>0.82340000000000002</v>
      </c>
      <c r="K810" s="2" t="s">
        <v>1385</v>
      </c>
      <c r="L810" s="2">
        <v>617</v>
      </c>
      <c r="M810" s="2" t="s">
        <v>1403</v>
      </c>
      <c r="N810" s="2" t="s">
        <v>1136</v>
      </c>
      <c r="O810" s="8" t="s">
        <v>1736</v>
      </c>
      <c r="P810" s="2">
        <v>180</v>
      </c>
      <c r="Q810" s="12">
        <v>0</v>
      </c>
    </row>
    <row r="811" spans="1:17" hidden="1">
      <c r="A811" s="11" t="s">
        <v>2784</v>
      </c>
      <c r="B811" s="9" t="s">
        <v>685</v>
      </c>
      <c r="C811" s="9" t="s">
        <v>32</v>
      </c>
      <c r="D811" s="3" t="s">
        <v>23</v>
      </c>
      <c r="E811" s="9" t="s">
        <v>1389</v>
      </c>
      <c r="F811" s="9" t="s">
        <v>1375</v>
      </c>
      <c r="G811" s="3">
        <v>55.84</v>
      </c>
      <c r="H811" s="3">
        <v>15.48</v>
      </c>
      <c r="I811" s="3">
        <v>0.75209999999999999</v>
      </c>
      <c r="J811" s="3">
        <v>0.91739999999999999</v>
      </c>
      <c r="K811" s="3" t="s">
        <v>1395</v>
      </c>
      <c r="L811" s="3">
        <v>811</v>
      </c>
      <c r="M811" s="3" t="s">
        <v>1377</v>
      </c>
      <c r="N811" s="3" t="s">
        <v>2785</v>
      </c>
      <c r="O811" s="9" t="s">
        <v>1942</v>
      </c>
      <c r="P811" s="3">
        <v>120</v>
      </c>
      <c r="Q811" s="13">
        <v>6.32</v>
      </c>
    </row>
    <row r="812" spans="1:17" hidden="1">
      <c r="A812" s="10" t="s">
        <v>2786</v>
      </c>
      <c r="B812" s="8" t="s">
        <v>849</v>
      </c>
      <c r="C812" s="8" t="s">
        <v>38</v>
      </c>
      <c r="D812" s="2" t="s">
        <v>23</v>
      </c>
      <c r="E812" s="8" t="s">
        <v>1380</v>
      </c>
      <c r="F812" s="8" t="s">
        <v>1375</v>
      </c>
      <c r="G812" s="2">
        <v>53.38</v>
      </c>
      <c r="H812" s="2">
        <v>14.55</v>
      </c>
      <c r="I812" s="2">
        <v>0.89270000000000005</v>
      </c>
      <c r="J812" s="2">
        <v>2.5768</v>
      </c>
      <c r="K812" s="2" t="s">
        <v>1412</v>
      </c>
      <c r="L812" s="2">
        <v>578</v>
      </c>
      <c r="M812" s="2" t="s">
        <v>1396</v>
      </c>
      <c r="N812" s="2" t="s">
        <v>121</v>
      </c>
      <c r="O812" s="8" t="s">
        <v>1536</v>
      </c>
      <c r="P812" s="2">
        <v>24</v>
      </c>
      <c r="Q812" s="12">
        <v>32.17</v>
      </c>
    </row>
    <row r="813" spans="1:17" hidden="1">
      <c r="A813" s="11" t="s">
        <v>2787</v>
      </c>
      <c r="B813" s="9" t="s">
        <v>192</v>
      </c>
      <c r="C813" s="9" t="s">
        <v>41</v>
      </c>
      <c r="D813" s="3" t="s">
        <v>44</v>
      </c>
      <c r="E813" s="9" t="s">
        <v>1400</v>
      </c>
      <c r="F813" s="9" t="s">
        <v>1384</v>
      </c>
      <c r="G813" s="3">
        <v>69.63</v>
      </c>
      <c r="H813" s="3">
        <v>7.75</v>
      </c>
      <c r="I813" s="3">
        <v>0.439</v>
      </c>
      <c r="J813" s="3">
        <v>0.83560000000000001</v>
      </c>
      <c r="K813" s="3" t="s">
        <v>1412</v>
      </c>
      <c r="L813" s="3">
        <v>788</v>
      </c>
      <c r="M813" s="3" t="s">
        <v>1377</v>
      </c>
      <c r="N813" s="3" t="s">
        <v>2788</v>
      </c>
      <c r="O813" s="9" t="s">
        <v>2789</v>
      </c>
      <c r="P813" s="3">
        <v>120</v>
      </c>
      <c r="Q813" s="13">
        <v>40.049999999999997</v>
      </c>
    </row>
    <row r="814" spans="1:17">
      <c r="A814" s="10" t="s">
        <v>2790</v>
      </c>
      <c r="B814" s="8" t="s">
        <v>513</v>
      </c>
      <c r="C814" s="8" t="s">
        <v>12</v>
      </c>
      <c r="D814" s="2" t="s">
        <v>23</v>
      </c>
      <c r="E814" s="8" t="s">
        <v>1380</v>
      </c>
      <c r="F814" s="8" t="s">
        <v>1390</v>
      </c>
      <c r="G814" s="2">
        <v>37.49</v>
      </c>
      <c r="H814" s="2">
        <v>8.3000000000000007</v>
      </c>
      <c r="I814" s="2">
        <v>0.44669999999999999</v>
      </c>
      <c r="J814" s="2">
        <v>0.58989999999999998</v>
      </c>
      <c r="K814" s="2" t="s">
        <v>1358</v>
      </c>
      <c r="L814" s="2">
        <v>576</v>
      </c>
      <c r="M814" s="2" t="s">
        <v>1426</v>
      </c>
      <c r="N814" s="2" t="s">
        <v>1594</v>
      </c>
      <c r="O814" s="8"/>
      <c r="P814" s="2">
        <v>84</v>
      </c>
      <c r="Q814" s="12">
        <v>18.43</v>
      </c>
    </row>
    <row r="815" spans="1:17" hidden="1">
      <c r="A815" s="11" t="s">
        <v>2791</v>
      </c>
      <c r="B815" s="9" t="s">
        <v>992</v>
      </c>
      <c r="C815" s="9" t="s">
        <v>16</v>
      </c>
      <c r="D815" s="3" t="s">
        <v>44</v>
      </c>
      <c r="E815" s="9" t="s">
        <v>1408</v>
      </c>
      <c r="F815" s="9" t="s">
        <v>1375</v>
      </c>
      <c r="G815" s="3">
        <v>60.61</v>
      </c>
      <c r="H815" s="3">
        <v>8.56</v>
      </c>
      <c r="I815" s="3">
        <v>0.91490000000000005</v>
      </c>
      <c r="J815" s="3">
        <v>0.52829999999999999</v>
      </c>
      <c r="K815" s="3" t="s">
        <v>1395</v>
      </c>
      <c r="L815" s="3">
        <v>719</v>
      </c>
      <c r="M815" s="3" t="s">
        <v>1426</v>
      </c>
      <c r="N815" s="3" t="s">
        <v>112</v>
      </c>
      <c r="O815" s="9"/>
      <c r="P815" s="3">
        <v>240</v>
      </c>
      <c r="Q815" s="13">
        <v>37.409999999999997</v>
      </c>
    </row>
    <row r="816" spans="1:17" hidden="1">
      <c r="A816" s="10" t="s">
        <v>2792</v>
      </c>
      <c r="B816" s="8" t="s">
        <v>694</v>
      </c>
      <c r="C816" s="8" t="s">
        <v>24</v>
      </c>
      <c r="D816" s="2" t="s">
        <v>1360</v>
      </c>
      <c r="E816" s="8" t="s">
        <v>1389</v>
      </c>
      <c r="F816" s="8" t="s">
        <v>1384</v>
      </c>
      <c r="G816" s="2">
        <v>60.71</v>
      </c>
      <c r="H816" s="2">
        <v>13.13</v>
      </c>
      <c r="I816" s="2">
        <v>0.37130000000000002</v>
      </c>
      <c r="J816" s="2">
        <v>5.4261999999999997</v>
      </c>
      <c r="K816" s="2" t="s">
        <v>1412</v>
      </c>
      <c r="L816" s="2">
        <v>699</v>
      </c>
      <c r="M816" s="2" t="s">
        <v>1381</v>
      </c>
      <c r="N816" s="2" t="s">
        <v>1167</v>
      </c>
      <c r="O816" s="8"/>
      <c r="P816" s="2">
        <v>12</v>
      </c>
      <c r="Q816" s="12">
        <v>19.82</v>
      </c>
    </row>
    <row r="817" spans="1:17" hidden="1">
      <c r="A817" s="11" t="s">
        <v>2793</v>
      </c>
      <c r="B817" s="9" t="s">
        <v>573</v>
      </c>
      <c r="C817" s="9" t="s">
        <v>24</v>
      </c>
      <c r="D817" s="3" t="s">
        <v>31</v>
      </c>
      <c r="E817" s="9" t="s">
        <v>1400</v>
      </c>
      <c r="F817" s="9" t="s">
        <v>1384</v>
      </c>
      <c r="G817" s="3">
        <v>32.58</v>
      </c>
      <c r="H817" s="3">
        <v>8.89</v>
      </c>
      <c r="I817" s="3">
        <v>0.57579999999999998</v>
      </c>
      <c r="J817" s="3">
        <v>1.0344</v>
      </c>
      <c r="K817" s="3"/>
      <c r="L817" s="3">
        <v>572</v>
      </c>
      <c r="M817" s="3" t="s">
        <v>1426</v>
      </c>
      <c r="N817" s="3" t="s">
        <v>396</v>
      </c>
      <c r="O817" s="9"/>
      <c r="P817" s="3">
        <v>36</v>
      </c>
      <c r="Q817" s="13">
        <v>26.26</v>
      </c>
    </row>
    <row r="818" spans="1:17" hidden="1">
      <c r="A818" s="10" t="s">
        <v>2794</v>
      </c>
      <c r="B818" s="8" t="s">
        <v>1067</v>
      </c>
      <c r="C818" s="8" t="s">
        <v>7</v>
      </c>
      <c r="D818" s="2" t="s">
        <v>10</v>
      </c>
      <c r="E818" s="8" t="s">
        <v>1374</v>
      </c>
      <c r="F818" s="8" t="s">
        <v>1375</v>
      </c>
      <c r="G818" s="2">
        <v>22.74</v>
      </c>
      <c r="H818" s="2">
        <v>11.26</v>
      </c>
      <c r="I818" s="2">
        <v>0.20749999999999999</v>
      </c>
      <c r="J818" s="2">
        <v>2.0125999999999999</v>
      </c>
      <c r="K818" s="2" t="s">
        <v>1376</v>
      </c>
      <c r="L818" s="2">
        <v>889</v>
      </c>
      <c r="M818" s="2" t="s">
        <v>1386</v>
      </c>
      <c r="N818" s="2" t="s">
        <v>2795</v>
      </c>
      <c r="O818" s="8"/>
      <c r="P818" s="2">
        <v>12</v>
      </c>
      <c r="Q818" s="12">
        <v>18.260000000000002</v>
      </c>
    </row>
    <row r="819" spans="1:17" hidden="1">
      <c r="A819" s="11" t="s">
        <v>2796</v>
      </c>
      <c r="B819" s="9" t="s">
        <v>336</v>
      </c>
      <c r="C819" s="9" t="s">
        <v>38</v>
      </c>
      <c r="D819" s="3" t="s">
        <v>1360</v>
      </c>
      <c r="E819" s="9" t="s">
        <v>1411</v>
      </c>
      <c r="F819" s="9" t="s">
        <v>1390</v>
      </c>
      <c r="G819" s="3">
        <v>33.479999999999997</v>
      </c>
      <c r="H819" s="3">
        <v>16.16</v>
      </c>
      <c r="I819" s="3">
        <v>0.1699</v>
      </c>
      <c r="J819" s="3">
        <v>1.6417999999999999</v>
      </c>
      <c r="K819" s="3" t="s">
        <v>1376</v>
      </c>
      <c r="L819" s="3">
        <v>606</v>
      </c>
      <c r="M819" s="3" t="s">
        <v>1403</v>
      </c>
      <c r="N819" s="3" t="s">
        <v>2622</v>
      </c>
      <c r="O819" s="9" t="s">
        <v>1321</v>
      </c>
      <c r="P819" s="3">
        <v>24</v>
      </c>
      <c r="Q819" s="13">
        <v>7.93</v>
      </c>
    </row>
    <row r="820" spans="1:17" hidden="1">
      <c r="A820" s="10" t="s">
        <v>2797</v>
      </c>
      <c r="B820" s="8" t="s">
        <v>211</v>
      </c>
      <c r="C820" s="8" t="s">
        <v>16</v>
      </c>
      <c r="D820" s="2" t="s">
        <v>44</v>
      </c>
      <c r="E820" s="8" t="s">
        <v>1380</v>
      </c>
      <c r="F820" s="8" t="s">
        <v>1375</v>
      </c>
      <c r="G820" s="2">
        <v>94.22</v>
      </c>
      <c r="H820" s="2">
        <v>17.739999999999998</v>
      </c>
      <c r="I820" s="2">
        <v>1.5628</v>
      </c>
      <c r="J820" s="2">
        <v>8.6264000000000003</v>
      </c>
      <c r="K820" s="2" t="s">
        <v>1376</v>
      </c>
      <c r="L820" s="2">
        <v>896</v>
      </c>
      <c r="M820" s="2" t="s">
        <v>1396</v>
      </c>
      <c r="N820" s="2" t="s">
        <v>2213</v>
      </c>
      <c r="O820" s="8" t="s">
        <v>2235</v>
      </c>
      <c r="P820" s="2">
        <v>12</v>
      </c>
      <c r="Q820" s="12">
        <v>37.57</v>
      </c>
    </row>
    <row r="821" spans="1:17" hidden="1">
      <c r="A821" s="11" t="s">
        <v>2798</v>
      </c>
      <c r="B821" s="9" t="s">
        <v>1324</v>
      </c>
      <c r="C821" s="9" t="s">
        <v>7</v>
      </c>
      <c r="D821" s="3" t="s">
        <v>10</v>
      </c>
      <c r="E821" s="9" t="s">
        <v>1380</v>
      </c>
      <c r="F821" s="9" t="s">
        <v>1390</v>
      </c>
      <c r="G821" s="3">
        <v>37.81</v>
      </c>
      <c r="H821" s="3"/>
      <c r="I821" s="3">
        <v>0.28999999999999998</v>
      </c>
      <c r="J821" s="3"/>
      <c r="K821" s="3" t="s">
        <v>1385</v>
      </c>
      <c r="L821" s="3">
        <v>628</v>
      </c>
      <c r="M821" s="3" t="s">
        <v>1381</v>
      </c>
      <c r="N821" s="3" t="s">
        <v>2298</v>
      </c>
      <c r="O821" s="9"/>
      <c r="P821" s="3">
        <v>180</v>
      </c>
      <c r="Q821" s="13">
        <v>0</v>
      </c>
    </row>
    <row r="822" spans="1:17" hidden="1">
      <c r="A822" s="10" t="s">
        <v>2799</v>
      </c>
      <c r="B822" s="8" t="s">
        <v>1080</v>
      </c>
      <c r="C822" s="8" t="s">
        <v>7</v>
      </c>
      <c r="D822" s="2" t="s">
        <v>31</v>
      </c>
      <c r="E822" s="8" t="s">
        <v>1389</v>
      </c>
      <c r="F822" s="8" t="s">
        <v>1375</v>
      </c>
      <c r="G822" s="2">
        <v>6.27</v>
      </c>
      <c r="H822" s="2">
        <v>9.6999999999999993</v>
      </c>
      <c r="I822" s="2">
        <v>3.44E-2</v>
      </c>
      <c r="J822" s="2">
        <v>0.28849999999999998</v>
      </c>
      <c r="K822" s="2" t="s">
        <v>1376</v>
      </c>
      <c r="L822" s="2">
        <v>683</v>
      </c>
      <c r="M822" s="2" t="s">
        <v>1403</v>
      </c>
      <c r="N822" s="2" t="s">
        <v>2800</v>
      </c>
      <c r="O822" s="8" t="s">
        <v>2801</v>
      </c>
      <c r="P822" s="2">
        <v>24</v>
      </c>
      <c r="Q822" s="12">
        <v>0.71</v>
      </c>
    </row>
    <row r="823" spans="1:17">
      <c r="A823" s="11" t="s">
        <v>2802</v>
      </c>
      <c r="B823" s="9" t="s">
        <v>1025</v>
      </c>
      <c r="C823" s="9" t="s">
        <v>12</v>
      </c>
      <c r="D823" s="3" t="s">
        <v>23</v>
      </c>
      <c r="E823" s="9" t="s">
        <v>1411</v>
      </c>
      <c r="F823" s="9" t="s">
        <v>1375</v>
      </c>
      <c r="G823" s="3">
        <v>56.62</v>
      </c>
      <c r="H823" s="3">
        <v>10.72</v>
      </c>
      <c r="I823" s="3">
        <v>0.97170000000000001</v>
      </c>
      <c r="J823" s="3">
        <v>1.8462000000000001</v>
      </c>
      <c r="K823" s="3" t="s">
        <v>1358</v>
      </c>
      <c r="L823" s="3">
        <v>640</v>
      </c>
      <c r="M823" s="3" t="s">
        <v>1403</v>
      </c>
      <c r="N823" s="3" t="s">
        <v>1289</v>
      </c>
      <c r="O823" s="9" t="s">
        <v>2803</v>
      </c>
      <c r="P823" s="3">
        <v>36</v>
      </c>
      <c r="Q823" s="13">
        <v>34.21</v>
      </c>
    </row>
    <row r="824" spans="1:17">
      <c r="A824" s="10" t="s">
        <v>2804</v>
      </c>
      <c r="B824" s="8" t="s">
        <v>661</v>
      </c>
      <c r="C824" s="8" t="s">
        <v>28</v>
      </c>
      <c r="D824" s="2" t="s">
        <v>1360</v>
      </c>
      <c r="E824" s="8" t="s">
        <v>1411</v>
      </c>
      <c r="F824" s="8" t="s">
        <v>1375</v>
      </c>
      <c r="G824" s="2">
        <v>28.62</v>
      </c>
      <c r="H824" s="2">
        <v>8.77</v>
      </c>
      <c r="I824" s="2">
        <v>0.50209999999999999</v>
      </c>
      <c r="J824" s="2">
        <v>1.3045</v>
      </c>
      <c r="K824" s="2" t="s">
        <v>1358</v>
      </c>
      <c r="L824" s="2">
        <v>713</v>
      </c>
      <c r="M824" s="2" t="s">
        <v>1381</v>
      </c>
      <c r="N824" s="2" t="s">
        <v>2805</v>
      </c>
      <c r="O824" s="8"/>
      <c r="P824" s="2">
        <v>24</v>
      </c>
      <c r="Q824" s="12">
        <v>25.38</v>
      </c>
    </row>
    <row r="825" spans="1:17">
      <c r="A825" s="11" t="s">
        <v>2806</v>
      </c>
      <c r="B825" s="9" t="s">
        <v>527</v>
      </c>
      <c r="C825" s="9" t="s">
        <v>38</v>
      </c>
      <c r="D825" s="3" t="s">
        <v>10</v>
      </c>
      <c r="E825" s="9" t="s">
        <v>1389</v>
      </c>
      <c r="F825" s="9" t="s">
        <v>1390</v>
      </c>
      <c r="G825" s="3">
        <v>77.569999999999993</v>
      </c>
      <c r="H825" s="3">
        <v>11.16</v>
      </c>
      <c r="I825" s="3">
        <v>0.56669999999999998</v>
      </c>
      <c r="J825" s="3">
        <v>0.80910000000000004</v>
      </c>
      <c r="K825" s="3" t="s">
        <v>1358</v>
      </c>
      <c r="L825" s="3">
        <v>752</v>
      </c>
      <c r="M825" s="3" t="s">
        <v>1377</v>
      </c>
      <c r="N825" s="3" t="s">
        <v>1452</v>
      </c>
      <c r="O825" s="9" t="s">
        <v>2807</v>
      </c>
      <c r="P825" s="3">
        <v>240</v>
      </c>
      <c r="Q825" s="13">
        <v>19.829999999999998</v>
      </c>
    </row>
    <row r="826" spans="1:17">
      <c r="A826" s="10" t="s">
        <v>2808</v>
      </c>
      <c r="B826" s="8" t="s">
        <v>1348</v>
      </c>
      <c r="C826" s="8" t="s">
        <v>28</v>
      </c>
      <c r="D826" s="2" t="s">
        <v>44</v>
      </c>
      <c r="E826" s="8" t="s">
        <v>1408</v>
      </c>
      <c r="F826" s="8" t="s">
        <v>1390</v>
      </c>
      <c r="G826" s="2">
        <v>76.63</v>
      </c>
      <c r="H826" s="2">
        <v>11.21</v>
      </c>
      <c r="I826" s="2">
        <v>1.4388000000000001</v>
      </c>
      <c r="J826" s="2">
        <v>1.0647</v>
      </c>
      <c r="K826" s="2" t="s">
        <v>1358</v>
      </c>
      <c r="L826" s="2">
        <v>585</v>
      </c>
      <c r="M826" s="2" t="s">
        <v>1396</v>
      </c>
      <c r="N826" s="2" t="s">
        <v>2809</v>
      </c>
      <c r="O826" s="8" t="s">
        <v>2347</v>
      </c>
      <c r="P826" s="2">
        <v>120</v>
      </c>
      <c r="Q826" s="12">
        <v>25.45</v>
      </c>
    </row>
    <row r="827" spans="1:17">
      <c r="A827" s="11" t="s">
        <v>2810</v>
      </c>
      <c r="B827" s="9" t="s">
        <v>682</v>
      </c>
      <c r="C827" s="9" t="s">
        <v>35</v>
      </c>
      <c r="D827" s="3" t="s">
        <v>1360</v>
      </c>
      <c r="E827" s="9" t="s">
        <v>1411</v>
      </c>
      <c r="F827" s="9" t="s">
        <v>1390</v>
      </c>
      <c r="G827" s="3">
        <v>22.68</v>
      </c>
      <c r="H827" s="3">
        <v>10.27</v>
      </c>
      <c r="I827" s="3">
        <v>0.21529999999999999</v>
      </c>
      <c r="J827" s="3">
        <v>0.22289999999999999</v>
      </c>
      <c r="K827" s="3" t="s">
        <v>1358</v>
      </c>
      <c r="L827" s="3">
        <v>839</v>
      </c>
      <c r="M827" s="3" t="s">
        <v>1386</v>
      </c>
      <c r="N827" s="3" t="s">
        <v>943</v>
      </c>
      <c r="O827" s="9"/>
      <c r="P827" s="3">
        <v>240</v>
      </c>
      <c r="Q827" s="13">
        <v>20.92</v>
      </c>
    </row>
    <row r="828" spans="1:17" hidden="1">
      <c r="A828" s="10" t="s">
        <v>2811</v>
      </c>
      <c r="B828" s="8" t="s">
        <v>1292</v>
      </c>
      <c r="C828" s="8" t="s">
        <v>24</v>
      </c>
      <c r="D828" s="2" t="s">
        <v>44</v>
      </c>
      <c r="E828" s="8" t="s">
        <v>1389</v>
      </c>
      <c r="F828" s="8" t="s">
        <v>1390</v>
      </c>
      <c r="G828" s="2">
        <v>5.7</v>
      </c>
      <c r="H828" s="2">
        <v>12.4</v>
      </c>
      <c r="I828" s="2">
        <v>6.6500000000000004E-2</v>
      </c>
      <c r="J828" s="2">
        <v>0.12790000000000001</v>
      </c>
      <c r="K828" s="2" t="s">
        <v>1385</v>
      </c>
      <c r="L828" s="2">
        <v>900</v>
      </c>
      <c r="M828" s="2" t="s">
        <v>1377</v>
      </c>
      <c r="N828" s="2" t="s">
        <v>2812</v>
      </c>
      <c r="O828" s="8" t="s">
        <v>2813</v>
      </c>
      <c r="P828" s="2">
        <v>60</v>
      </c>
      <c r="Q828" s="12">
        <v>0</v>
      </c>
    </row>
    <row r="829" spans="1:17" hidden="1">
      <c r="A829" s="11" t="s">
        <v>2814</v>
      </c>
      <c r="B829" s="9" t="s">
        <v>596</v>
      </c>
      <c r="C829" s="9" t="s">
        <v>32</v>
      </c>
      <c r="D829" s="3" t="s">
        <v>1360</v>
      </c>
      <c r="E829" s="9" t="s">
        <v>1389</v>
      </c>
      <c r="F829" s="9" t="s">
        <v>1390</v>
      </c>
      <c r="G829" s="3">
        <v>19.09</v>
      </c>
      <c r="H829" s="3">
        <v>14.03</v>
      </c>
      <c r="I829" s="3">
        <v>0.25030000000000002</v>
      </c>
      <c r="J829" s="3">
        <v>0.35809999999999997</v>
      </c>
      <c r="K829" s="3"/>
      <c r="L829" s="3">
        <v>763</v>
      </c>
      <c r="M829" s="3" t="s">
        <v>1396</v>
      </c>
      <c r="N829" s="3" t="s">
        <v>1982</v>
      </c>
      <c r="O829" s="9" t="s">
        <v>2523</v>
      </c>
      <c r="P829" s="3">
        <v>84</v>
      </c>
      <c r="Q829" s="13">
        <v>12.11</v>
      </c>
    </row>
    <row r="830" spans="1:17" hidden="1">
      <c r="A830" s="10" t="s">
        <v>2815</v>
      </c>
      <c r="B830" s="8" t="s">
        <v>907</v>
      </c>
      <c r="C830" s="8" t="s">
        <v>12</v>
      </c>
      <c r="D830" s="2" t="s">
        <v>1360</v>
      </c>
      <c r="E830" s="8" t="s">
        <v>1380</v>
      </c>
      <c r="F830" s="8" t="s">
        <v>1384</v>
      </c>
      <c r="G830" s="2">
        <v>99.68</v>
      </c>
      <c r="H830" s="2">
        <v>13.08</v>
      </c>
      <c r="I830" s="2">
        <v>1.0784</v>
      </c>
      <c r="J830" s="2">
        <v>8.9069000000000003</v>
      </c>
      <c r="K830" s="2" t="s">
        <v>1395</v>
      </c>
      <c r="L830" s="2">
        <v>596</v>
      </c>
      <c r="M830" s="2" t="s">
        <v>1426</v>
      </c>
      <c r="N830" s="2" t="s">
        <v>2190</v>
      </c>
      <c r="O830" s="8"/>
      <c r="P830" s="2">
        <v>12</v>
      </c>
      <c r="Q830" s="12">
        <v>69.63</v>
      </c>
    </row>
    <row r="831" spans="1:17" hidden="1">
      <c r="A831" s="11" t="s">
        <v>2816</v>
      </c>
      <c r="B831" s="9" t="s">
        <v>1010</v>
      </c>
      <c r="C831" s="9" t="s">
        <v>16</v>
      </c>
      <c r="D831" s="3" t="s">
        <v>1360</v>
      </c>
      <c r="E831" s="9" t="s">
        <v>1374</v>
      </c>
      <c r="F831" s="9" t="s">
        <v>1384</v>
      </c>
      <c r="G831" s="3">
        <v>41.21</v>
      </c>
      <c r="H831" s="3">
        <v>17.61</v>
      </c>
      <c r="I831" s="3">
        <v>0.40079999999999999</v>
      </c>
      <c r="J831" s="3">
        <v>1.0377000000000001</v>
      </c>
      <c r="K831" s="3" t="s">
        <v>1385</v>
      </c>
      <c r="L831" s="3">
        <v>684</v>
      </c>
      <c r="M831" s="3" t="s">
        <v>1381</v>
      </c>
      <c r="N831" s="3" t="s">
        <v>2817</v>
      </c>
      <c r="O831" s="9"/>
      <c r="P831" s="3">
        <v>60</v>
      </c>
      <c r="Q831" s="13">
        <v>0</v>
      </c>
    </row>
    <row r="832" spans="1:17" hidden="1">
      <c r="A832" s="10" t="s">
        <v>2818</v>
      </c>
      <c r="B832" s="8" t="s">
        <v>988</v>
      </c>
      <c r="C832" s="8" t="s">
        <v>16</v>
      </c>
      <c r="D832" s="2" t="s">
        <v>1360</v>
      </c>
      <c r="E832" s="8" t="s">
        <v>1400</v>
      </c>
      <c r="F832" s="8" t="s">
        <v>1375</v>
      </c>
      <c r="G832" s="2">
        <v>78.709999999999994</v>
      </c>
      <c r="H832" s="2">
        <v>11.43</v>
      </c>
      <c r="I832" s="2">
        <v>1.5293000000000001</v>
      </c>
      <c r="J832" s="2">
        <v>6.9722999999999997</v>
      </c>
      <c r="K832" s="2" t="s">
        <v>1395</v>
      </c>
      <c r="L832" s="2">
        <v>825</v>
      </c>
      <c r="M832" s="2" t="s">
        <v>1377</v>
      </c>
      <c r="N832" s="2" t="s">
        <v>2819</v>
      </c>
      <c r="O832" s="8" t="s">
        <v>783</v>
      </c>
      <c r="P832" s="2">
        <v>12</v>
      </c>
      <c r="Q832" s="12">
        <v>29.25</v>
      </c>
    </row>
    <row r="833" spans="1:17" hidden="1">
      <c r="A833" s="11" t="s">
        <v>2820</v>
      </c>
      <c r="B833" s="9" t="s">
        <v>1302</v>
      </c>
      <c r="C833" s="9" t="s">
        <v>16</v>
      </c>
      <c r="D833" s="3" t="s">
        <v>31</v>
      </c>
      <c r="E833" s="9" t="s">
        <v>1374</v>
      </c>
      <c r="F833" s="9" t="s">
        <v>1390</v>
      </c>
      <c r="G833" s="3">
        <v>68.95</v>
      </c>
      <c r="H833" s="3">
        <v>14.47</v>
      </c>
      <c r="I833" s="3">
        <v>0.98350000000000004</v>
      </c>
      <c r="J833" s="3">
        <v>6.2061000000000002</v>
      </c>
      <c r="K833" s="3" t="s">
        <v>1376</v>
      </c>
      <c r="L833" s="3">
        <v>697</v>
      </c>
      <c r="M833" s="3" t="s">
        <v>1426</v>
      </c>
      <c r="N833" s="3" t="s">
        <v>2542</v>
      </c>
      <c r="O833" s="9"/>
      <c r="P833" s="3">
        <v>12</v>
      </c>
      <c r="Q833" s="13">
        <v>62.92</v>
      </c>
    </row>
    <row r="834" spans="1:17" hidden="1">
      <c r="A834" s="10" t="s">
        <v>2821</v>
      </c>
      <c r="B834" s="8" t="s">
        <v>1030</v>
      </c>
      <c r="C834" s="8" t="s">
        <v>20</v>
      </c>
      <c r="D834" s="2" t="s">
        <v>1360</v>
      </c>
      <c r="E834" s="8" t="s">
        <v>1400</v>
      </c>
      <c r="F834" s="8" t="s">
        <v>1390</v>
      </c>
      <c r="G834" s="2">
        <v>55.52</v>
      </c>
      <c r="H834" s="2">
        <v>15.29</v>
      </c>
      <c r="I834" s="2">
        <v>0.76890000000000003</v>
      </c>
      <c r="J834" s="2">
        <v>1.0804</v>
      </c>
      <c r="K834" s="2" t="s">
        <v>1385</v>
      </c>
      <c r="L834" s="2">
        <v>729</v>
      </c>
      <c r="M834" s="2" t="s">
        <v>1386</v>
      </c>
      <c r="N834" s="2" t="s">
        <v>2711</v>
      </c>
      <c r="O834" s="8"/>
      <c r="P834" s="2">
        <v>84</v>
      </c>
      <c r="Q834" s="12">
        <v>0</v>
      </c>
    </row>
    <row r="835" spans="1:17" hidden="1">
      <c r="A835" s="11" t="s">
        <v>2822</v>
      </c>
      <c r="B835" s="9" t="s">
        <v>495</v>
      </c>
      <c r="C835" s="9" t="s">
        <v>41</v>
      </c>
      <c r="D835" s="3" t="s">
        <v>1360</v>
      </c>
      <c r="E835" s="9" t="s">
        <v>1408</v>
      </c>
      <c r="F835" s="9" t="s">
        <v>1390</v>
      </c>
      <c r="G835" s="3">
        <v>2.21</v>
      </c>
      <c r="H835" s="3">
        <v>13.87</v>
      </c>
      <c r="I835" s="3">
        <v>1.11E-2</v>
      </c>
      <c r="J835" s="3">
        <v>4.1300000000000003E-2</v>
      </c>
      <c r="K835" s="3" t="s">
        <v>1395</v>
      </c>
      <c r="L835" s="3">
        <v>813</v>
      </c>
      <c r="M835" s="3" t="s">
        <v>1396</v>
      </c>
      <c r="N835" s="3" t="s">
        <v>2823</v>
      </c>
      <c r="O835" s="9" t="s">
        <v>1848</v>
      </c>
      <c r="P835" s="3">
        <v>84</v>
      </c>
      <c r="Q835" s="13">
        <v>0.31</v>
      </c>
    </row>
    <row r="836" spans="1:17">
      <c r="A836" s="10" t="s">
        <v>2824</v>
      </c>
      <c r="B836" s="8" t="s">
        <v>489</v>
      </c>
      <c r="C836" s="8" t="s">
        <v>12</v>
      </c>
      <c r="D836" s="2" t="s">
        <v>10</v>
      </c>
      <c r="E836" s="8" t="s">
        <v>1411</v>
      </c>
      <c r="F836" s="8" t="s">
        <v>1375</v>
      </c>
      <c r="G836" s="2">
        <v>63.06</v>
      </c>
      <c r="H836" s="2">
        <v>18.010000000000002</v>
      </c>
      <c r="I836" s="2">
        <v>1.2522</v>
      </c>
      <c r="J836" s="2">
        <v>1.3258000000000001</v>
      </c>
      <c r="K836" s="2" t="s">
        <v>1358</v>
      </c>
      <c r="L836" s="2">
        <v>713</v>
      </c>
      <c r="M836" s="2" t="s">
        <v>1403</v>
      </c>
      <c r="N836" s="2" t="s">
        <v>1734</v>
      </c>
      <c r="O836" s="8" t="s">
        <v>1714</v>
      </c>
      <c r="P836" s="2">
        <v>84</v>
      </c>
      <c r="Q836" s="12">
        <v>25.56</v>
      </c>
    </row>
    <row r="837" spans="1:17" hidden="1">
      <c r="A837" s="11" t="s">
        <v>2825</v>
      </c>
      <c r="B837" s="9" t="s">
        <v>611</v>
      </c>
      <c r="C837" s="9" t="s">
        <v>41</v>
      </c>
      <c r="D837" s="3" t="s">
        <v>31</v>
      </c>
      <c r="E837" s="9" t="s">
        <v>1389</v>
      </c>
      <c r="F837" s="9" t="s">
        <v>1384</v>
      </c>
      <c r="G837" s="3">
        <v>36.770000000000003</v>
      </c>
      <c r="H837" s="3">
        <v>8.15</v>
      </c>
      <c r="I837" s="3">
        <v>0.71540000000000004</v>
      </c>
      <c r="J837" s="3">
        <v>3.2010999999999998</v>
      </c>
      <c r="K837" s="3" t="s">
        <v>1385</v>
      </c>
      <c r="L837" s="3">
        <v>731</v>
      </c>
      <c r="M837" s="3" t="s">
        <v>1377</v>
      </c>
      <c r="N837" s="3" t="s">
        <v>1738</v>
      </c>
      <c r="O837" s="9" t="s">
        <v>1550</v>
      </c>
      <c r="P837" s="3">
        <v>12</v>
      </c>
      <c r="Q837" s="13">
        <v>0</v>
      </c>
    </row>
    <row r="838" spans="1:17">
      <c r="A838" s="10" t="s">
        <v>2826</v>
      </c>
      <c r="B838" s="8" t="s">
        <v>187</v>
      </c>
      <c r="C838" s="8" t="s">
        <v>38</v>
      </c>
      <c r="D838" s="2" t="s">
        <v>44</v>
      </c>
      <c r="E838" s="8" t="s">
        <v>1374</v>
      </c>
      <c r="F838" s="8" t="s">
        <v>1375</v>
      </c>
      <c r="G838" s="2">
        <v>48.27</v>
      </c>
      <c r="H838" s="2">
        <v>15.15</v>
      </c>
      <c r="I838" s="2">
        <v>0.4163</v>
      </c>
      <c r="J838" s="2">
        <v>0.68049999999999999</v>
      </c>
      <c r="K838" s="2" t="s">
        <v>1358</v>
      </c>
      <c r="L838" s="2">
        <v>793</v>
      </c>
      <c r="M838" s="2" t="s">
        <v>1426</v>
      </c>
      <c r="N838" s="2" t="s">
        <v>2827</v>
      </c>
      <c r="O838" s="8"/>
      <c r="P838" s="2">
        <v>180</v>
      </c>
      <c r="Q838" s="12">
        <v>34.229999999999997</v>
      </c>
    </row>
    <row r="839" spans="1:17" hidden="1">
      <c r="A839" s="11" t="s">
        <v>2828</v>
      </c>
      <c r="B839" s="9" t="s">
        <v>865</v>
      </c>
      <c r="C839" s="9" t="s">
        <v>24</v>
      </c>
      <c r="D839" s="3" t="s">
        <v>31</v>
      </c>
      <c r="E839" s="9" t="s">
        <v>1411</v>
      </c>
      <c r="F839" s="9" t="s">
        <v>1390</v>
      </c>
      <c r="G839" s="3">
        <v>96.35</v>
      </c>
      <c r="H839" s="3">
        <v>9.98</v>
      </c>
      <c r="I839" s="3">
        <v>0.48580000000000001</v>
      </c>
      <c r="J839" s="3">
        <v>1.0342</v>
      </c>
      <c r="K839" s="3" t="s">
        <v>1376</v>
      </c>
      <c r="L839" s="3">
        <v>883</v>
      </c>
      <c r="M839" s="3" t="s">
        <v>1377</v>
      </c>
      <c r="N839" s="3" t="s">
        <v>1749</v>
      </c>
      <c r="O839" s="9" t="s">
        <v>1406</v>
      </c>
      <c r="P839" s="3">
        <v>180</v>
      </c>
      <c r="Q839" s="13">
        <v>36.5</v>
      </c>
    </row>
    <row r="840" spans="1:17" hidden="1">
      <c r="A840" s="10" t="s">
        <v>2829</v>
      </c>
      <c r="B840" s="8" t="s">
        <v>1182</v>
      </c>
      <c r="C840" s="8" t="s">
        <v>7</v>
      </c>
      <c r="D840" s="2" t="s">
        <v>10</v>
      </c>
      <c r="E840" s="8" t="s">
        <v>1400</v>
      </c>
      <c r="F840" s="8" t="s">
        <v>1384</v>
      </c>
      <c r="G840" s="2">
        <v>98.55</v>
      </c>
      <c r="H840" s="2">
        <v>8.93</v>
      </c>
      <c r="I840" s="2">
        <v>1.071</v>
      </c>
      <c r="J840" s="2">
        <v>2.0424000000000002</v>
      </c>
      <c r="K840" s="2" t="s">
        <v>1385</v>
      </c>
      <c r="L840" s="2">
        <v>791</v>
      </c>
      <c r="M840" s="2" t="s">
        <v>1377</v>
      </c>
      <c r="N840" s="2" t="s">
        <v>2830</v>
      </c>
      <c r="O840" s="8" t="s">
        <v>1191</v>
      </c>
      <c r="P840" s="2">
        <v>60</v>
      </c>
      <c r="Q840" s="12">
        <v>0</v>
      </c>
    </row>
    <row r="841" spans="1:17">
      <c r="A841" s="11" t="s">
        <v>2831</v>
      </c>
      <c r="B841" s="9" t="s">
        <v>981</v>
      </c>
      <c r="C841" s="9" t="s">
        <v>41</v>
      </c>
      <c r="D841" s="3" t="s">
        <v>1360</v>
      </c>
      <c r="E841" s="9" t="s">
        <v>1389</v>
      </c>
      <c r="F841" s="9" t="s">
        <v>1384</v>
      </c>
      <c r="G841" s="3">
        <v>31.46</v>
      </c>
      <c r="H841" s="3">
        <v>8.27</v>
      </c>
      <c r="I841" s="3">
        <v>0.50519999999999998</v>
      </c>
      <c r="J841" s="3">
        <v>2.7406000000000001</v>
      </c>
      <c r="K841" s="3" t="s">
        <v>1358</v>
      </c>
      <c r="L841" s="3">
        <v>570</v>
      </c>
      <c r="M841" s="3" t="s">
        <v>1381</v>
      </c>
      <c r="N841" s="3" t="s">
        <v>1944</v>
      </c>
      <c r="O841" s="9"/>
      <c r="P841" s="3">
        <v>12</v>
      </c>
      <c r="Q841" s="13">
        <v>25.58</v>
      </c>
    </row>
    <row r="842" spans="1:17" hidden="1">
      <c r="A842" s="10" t="s">
        <v>2832</v>
      </c>
      <c r="B842" s="8" t="s">
        <v>953</v>
      </c>
      <c r="C842" s="8" t="s">
        <v>38</v>
      </c>
      <c r="D842" s="2" t="s">
        <v>23</v>
      </c>
      <c r="E842" s="8" t="s">
        <v>1400</v>
      </c>
      <c r="F842" s="8" t="s">
        <v>1390</v>
      </c>
      <c r="G842" s="2">
        <v>26.07</v>
      </c>
      <c r="H842" s="2"/>
      <c r="I842" s="2">
        <v>0.47699999999999998</v>
      </c>
      <c r="J842" s="2"/>
      <c r="K842" s="2" t="s">
        <v>1385</v>
      </c>
      <c r="L842" s="2">
        <v>632</v>
      </c>
      <c r="M842" s="2" t="s">
        <v>1377</v>
      </c>
      <c r="N842" s="2" t="s">
        <v>2833</v>
      </c>
      <c r="O842" s="8" t="s">
        <v>2834</v>
      </c>
      <c r="P842" s="2">
        <v>24</v>
      </c>
      <c r="Q842" s="12">
        <v>0</v>
      </c>
    </row>
    <row r="843" spans="1:17">
      <c r="A843" s="11" t="s">
        <v>2835</v>
      </c>
      <c r="B843" s="9" t="s">
        <v>1296</v>
      </c>
      <c r="C843" s="9" t="s">
        <v>7</v>
      </c>
      <c r="D843" s="3" t="s">
        <v>31</v>
      </c>
      <c r="E843" s="9" t="s">
        <v>1374</v>
      </c>
      <c r="F843" s="9" t="s">
        <v>1375</v>
      </c>
      <c r="G843" s="3">
        <v>95.81</v>
      </c>
      <c r="H843" s="3">
        <v>12.52</v>
      </c>
      <c r="I843" s="3">
        <v>1.5629999999999999</v>
      </c>
      <c r="J843" s="3">
        <v>1.0899000000000001</v>
      </c>
      <c r="K843" s="3" t="s">
        <v>1358</v>
      </c>
      <c r="L843" s="3">
        <v>577</v>
      </c>
      <c r="M843" s="3" t="s">
        <v>1377</v>
      </c>
      <c r="N843" s="3" t="s">
        <v>2496</v>
      </c>
      <c r="O843" s="9" t="s">
        <v>2225</v>
      </c>
      <c r="P843" s="3">
        <v>240</v>
      </c>
      <c r="Q843" s="13">
        <v>55.64</v>
      </c>
    </row>
    <row r="844" spans="1:17" hidden="1">
      <c r="A844" s="10" t="s">
        <v>2836</v>
      </c>
      <c r="B844" s="8" t="s">
        <v>1070</v>
      </c>
      <c r="C844" s="8" t="s">
        <v>41</v>
      </c>
      <c r="D844" s="2" t="s">
        <v>44</v>
      </c>
      <c r="E844" s="8" t="s">
        <v>1408</v>
      </c>
      <c r="F844" s="8" t="s">
        <v>1384</v>
      </c>
      <c r="G844" s="2">
        <v>40.130000000000003</v>
      </c>
      <c r="H844" s="2">
        <v>16.77</v>
      </c>
      <c r="I844" s="2">
        <v>0.45290000000000002</v>
      </c>
      <c r="J844" s="2">
        <v>1.4261999999999999</v>
      </c>
      <c r="K844" s="2" t="s">
        <v>1385</v>
      </c>
      <c r="L844" s="2">
        <v>751</v>
      </c>
      <c r="M844" s="2" t="s">
        <v>1381</v>
      </c>
      <c r="N844" s="2" t="s">
        <v>1895</v>
      </c>
      <c r="O844" s="8"/>
      <c r="P844" s="2">
        <v>36</v>
      </c>
      <c r="Q844" s="12">
        <v>0</v>
      </c>
    </row>
    <row r="845" spans="1:17" hidden="1">
      <c r="A845" s="11" t="s">
        <v>2837</v>
      </c>
      <c r="B845" s="9" t="s">
        <v>350</v>
      </c>
      <c r="C845" s="9" t="s">
        <v>12</v>
      </c>
      <c r="D845" s="3" t="s">
        <v>31</v>
      </c>
      <c r="E845" s="9" t="s">
        <v>1400</v>
      </c>
      <c r="F845" s="9" t="s">
        <v>1375</v>
      </c>
      <c r="G845" s="3">
        <v>89.1</v>
      </c>
      <c r="H845" s="3">
        <v>8.89</v>
      </c>
      <c r="I845" s="3">
        <v>1.6580999999999999</v>
      </c>
      <c r="J845" s="3">
        <v>4.0659999999999998</v>
      </c>
      <c r="K845" s="3" t="s">
        <v>1385</v>
      </c>
      <c r="L845" s="3">
        <v>754</v>
      </c>
      <c r="M845" s="3" t="s">
        <v>1426</v>
      </c>
      <c r="N845" s="3" t="s">
        <v>2417</v>
      </c>
      <c r="O845" s="9"/>
      <c r="P845" s="3">
        <v>24</v>
      </c>
      <c r="Q845" s="13">
        <v>0</v>
      </c>
    </row>
    <row r="846" spans="1:17" hidden="1">
      <c r="A846" s="10" t="s">
        <v>2838</v>
      </c>
      <c r="B846" s="8" t="s">
        <v>71</v>
      </c>
      <c r="C846" s="8" t="s">
        <v>16</v>
      </c>
      <c r="D846" s="2" t="s">
        <v>1360</v>
      </c>
      <c r="E846" s="8" t="s">
        <v>1400</v>
      </c>
      <c r="F846" s="8" t="s">
        <v>1390</v>
      </c>
      <c r="G846" s="2">
        <v>95.79</v>
      </c>
      <c r="H846" s="2">
        <v>16.25</v>
      </c>
      <c r="I846" s="2">
        <v>1.5215000000000001</v>
      </c>
      <c r="J846" s="2">
        <v>3.3795000000000002</v>
      </c>
      <c r="K846" s="2" t="s">
        <v>1385</v>
      </c>
      <c r="L846" s="2">
        <v>711</v>
      </c>
      <c r="M846" s="2" t="s">
        <v>1426</v>
      </c>
      <c r="N846" s="2" t="s">
        <v>930</v>
      </c>
      <c r="O846" s="8"/>
      <c r="P846" s="2">
        <v>36</v>
      </c>
      <c r="Q846" s="12">
        <v>0</v>
      </c>
    </row>
    <row r="847" spans="1:17">
      <c r="A847" s="11" t="s">
        <v>2839</v>
      </c>
      <c r="B847" s="9" t="s">
        <v>1279</v>
      </c>
      <c r="C847" s="9" t="s">
        <v>35</v>
      </c>
      <c r="D847" s="3" t="s">
        <v>10</v>
      </c>
      <c r="E847" s="9" t="s">
        <v>1374</v>
      </c>
      <c r="F847" s="9" t="s">
        <v>1375</v>
      </c>
      <c r="G847" s="3">
        <v>56.99</v>
      </c>
      <c r="H847" s="3">
        <v>16</v>
      </c>
      <c r="I847" s="3">
        <v>0.71509999999999996</v>
      </c>
      <c r="J847" s="3">
        <v>1.6151</v>
      </c>
      <c r="K847" s="3" t="s">
        <v>1358</v>
      </c>
      <c r="L847" s="3">
        <v>709</v>
      </c>
      <c r="M847" s="3" t="s">
        <v>1426</v>
      </c>
      <c r="N847" s="3" t="s">
        <v>129</v>
      </c>
      <c r="O847" s="9"/>
      <c r="P847" s="3">
        <v>48</v>
      </c>
      <c r="Q847" s="13">
        <v>32.35</v>
      </c>
    </row>
    <row r="848" spans="1:17" hidden="1">
      <c r="A848" s="10" t="s">
        <v>2840</v>
      </c>
      <c r="B848" s="8" t="s">
        <v>530</v>
      </c>
      <c r="C848" s="8" t="s">
        <v>41</v>
      </c>
      <c r="D848" s="2" t="s">
        <v>44</v>
      </c>
      <c r="E848" s="8" t="s">
        <v>1374</v>
      </c>
      <c r="F848" s="8" t="s">
        <v>1375</v>
      </c>
      <c r="G848" s="2">
        <v>17.579999999999998</v>
      </c>
      <c r="H848" s="2">
        <v>11.7</v>
      </c>
      <c r="I848" s="2">
        <v>0.22420000000000001</v>
      </c>
      <c r="J848" s="2">
        <v>1.5595000000000001</v>
      </c>
      <c r="K848" s="2" t="s">
        <v>1412</v>
      </c>
      <c r="L848" s="2">
        <v>837</v>
      </c>
      <c r="M848" s="2" t="s">
        <v>1386</v>
      </c>
      <c r="N848" s="2" t="s">
        <v>1450</v>
      </c>
      <c r="O848" s="8"/>
      <c r="P848" s="2">
        <v>12</v>
      </c>
      <c r="Q848" s="12">
        <v>9.75</v>
      </c>
    </row>
    <row r="849" spans="1:17" hidden="1">
      <c r="A849" s="11" t="s">
        <v>2841</v>
      </c>
      <c r="B849" s="9" t="s">
        <v>391</v>
      </c>
      <c r="C849" s="9" t="s">
        <v>12</v>
      </c>
      <c r="D849" s="3" t="s">
        <v>23</v>
      </c>
      <c r="E849" s="9" t="s">
        <v>1400</v>
      </c>
      <c r="F849" s="9" t="s">
        <v>1390</v>
      </c>
      <c r="G849" s="3">
        <v>94.32</v>
      </c>
      <c r="H849" s="3">
        <v>13.9</v>
      </c>
      <c r="I849" s="3">
        <v>1.7438</v>
      </c>
      <c r="J849" s="3">
        <v>1.1659999999999999</v>
      </c>
      <c r="K849" s="3" t="s">
        <v>1412</v>
      </c>
      <c r="L849" s="3">
        <v>589</v>
      </c>
      <c r="M849" s="3" t="s">
        <v>1426</v>
      </c>
      <c r="N849" s="3" t="s">
        <v>1995</v>
      </c>
      <c r="O849" s="9"/>
      <c r="P849" s="3">
        <v>240</v>
      </c>
      <c r="Q849" s="13">
        <v>78.88</v>
      </c>
    </row>
    <row r="850" spans="1:17" hidden="1">
      <c r="A850" s="10" t="s">
        <v>2842</v>
      </c>
      <c r="B850" s="8" t="s">
        <v>279</v>
      </c>
      <c r="C850" s="8" t="s">
        <v>16</v>
      </c>
      <c r="D850" s="2" t="s">
        <v>44</v>
      </c>
      <c r="E850" s="8" t="s">
        <v>1389</v>
      </c>
      <c r="F850" s="8" t="s">
        <v>1384</v>
      </c>
      <c r="G850" s="2">
        <v>6.34</v>
      </c>
      <c r="H850" s="2">
        <v>14.27</v>
      </c>
      <c r="I850" s="2">
        <v>8.2699999999999996E-2</v>
      </c>
      <c r="J850" s="2">
        <v>0.1741</v>
      </c>
      <c r="K850" s="2" t="s">
        <v>1395</v>
      </c>
      <c r="L850" s="2">
        <v>694</v>
      </c>
      <c r="M850" s="2" t="s">
        <v>1381</v>
      </c>
      <c r="N850" s="2" t="s">
        <v>734</v>
      </c>
      <c r="O850" s="8"/>
      <c r="P850" s="2">
        <v>48</v>
      </c>
      <c r="Q850" s="12">
        <v>0.95</v>
      </c>
    </row>
    <row r="851" spans="1:17" hidden="1">
      <c r="A851" s="11" t="s">
        <v>2843</v>
      </c>
      <c r="B851" s="9" t="s">
        <v>480</v>
      </c>
      <c r="C851" s="9" t="s">
        <v>20</v>
      </c>
      <c r="D851" s="3" t="s">
        <v>1360</v>
      </c>
      <c r="E851" s="9" t="s">
        <v>1374</v>
      </c>
      <c r="F851" s="9" t="s">
        <v>1390</v>
      </c>
      <c r="G851" s="3">
        <v>75.03</v>
      </c>
      <c r="H851" s="3">
        <v>18.21</v>
      </c>
      <c r="I851" s="3">
        <v>1.4517</v>
      </c>
      <c r="J851" s="3">
        <v>2.2122000000000002</v>
      </c>
      <c r="K851" s="3" t="s">
        <v>1385</v>
      </c>
      <c r="L851" s="3">
        <v>878</v>
      </c>
      <c r="M851" s="3" t="s">
        <v>1381</v>
      </c>
      <c r="N851" s="3" t="s">
        <v>2034</v>
      </c>
      <c r="O851" s="9"/>
      <c r="P851" s="3">
        <v>48</v>
      </c>
      <c r="Q851" s="13">
        <v>0</v>
      </c>
    </row>
    <row r="852" spans="1:17" hidden="1">
      <c r="A852" s="10" t="s">
        <v>2844</v>
      </c>
      <c r="B852" s="8" t="s">
        <v>265</v>
      </c>
      <c r="C852" s="8" t="s">
        <v>7</v>
      </c>
      <c r="D852" s="2" t="s">
        <v>1360</v>
      </c>
      <c r="E852" s="8" t="s">
        <v>1380</v>
      </c>
      <c r="F852" s="8" t="s">
        <v>1375</v>
      </c>
      <c r="G852" s="2">
        <v>93.77</v>
      </c>
      <c r="H852" s="2">
        <v>9.91</v>
      </c>
      <c r="I852" s="2">
        <v>0.65339999999999998</v>
      </c>
      <c r="J852" s="2">
        <v>1.0024999999999999</v>
      </c>
      <c r="K852" s="2" t="s">
        <v>1376</v>
      </c>
      <c r="L852" s="2">
        <v>755</v>
      </c>
      <c r="M852" s="2" t="s">
        <v>1426</v>
      </c>
      <c r="N852" s="2" t="s">
        <v>2845</v>
      </c>
      <c r="O852" s="8"/>
      <c r="P852" s="2">
        <v>180</v>
      </c>
      <c r="Q852" s="12">
        <v>64.81</v>
      </c>
    </row>
    <row r="853" spans="1:17" hidden="1">
      <c r="A853" s="11" t="s">
        <v>2846</v>
      </c>
      <c r="B853" s="9" t="s">
        <v>361</v>
      </c>
      <c r="C853" s="9" t="s">
        <v>7</v>
      </c>
      <c r="D853" s="3" t="s">
        <v>1360</v>
      </c>
      <c r="E853" s="9" t="s">
        <v>1411</v>
      </c>
      <c r="F853" s="9" t="s">
        <v>1384</v>
      </c>
      <c r="G853" s="3">
        <v>42.37</v>
      </c>
      <c r="H853" s="3">
        <v>11.98</v>
      </c>
      <c r="I853" s="3">
        <v>0.46339999999999998</v>
      </c>
      <c r="J853" s="3">
        <v>3.7641</v>
      </c>
      <c r="K853" s="3" t="s">
        <v>1385</v>
      </c>
      <c r="L853" s="3">
        <v>686</v>
      </c>
      <c r="M853" s="3" t="s">
        <v>1426</v>
      </c>
      <c r="N853" s="3" t="s">
        <v>2501</v>
      </c>
      <c r="O853" s="9"/>
      <c r="P853" s="3">
        <v>12</v>
      </c>
      <c r="Q853" s="13">
        <v>0</v>
      </c>
    </row>
    <row r="854" spans="1:17">
      <c r="A854" s="10" t="s">
        <v>2847</v>
      </c>
      <c r="B854" s="8" t="s">
        <v>723</v>
      </c>
      <c r="C854" s="8" t="s">
        <v>28</v>
      </c>
      <c r="D854" s="2" t="s">
        <v>44</v>
      </c>
      <c r="E854" s="8" t="s">
        <v>1411</v>
      </c>
      <c r="F854" s="8" t="s">
        <v>1384</v>
      </c>
      <c r="G854" s="2">
        <v>61.5</v>
      </c>
      <c r="H854" s="2">
        <v>15.95</v>
      </c>
      <c r="I854" s="2">
        <v>0.93830000000000002</v>
      </c>
      <c r="J854" s="2">
        <v>2.1606000000000001</v>
      </c>
      <c r="K854" s="2" t="s">
        <v>1358</v>
      </c>
      <c r="L854" s="2">
        <v>672</v>
      </c>
      <c r="M854" s="2" t="s">
        <v>1396</v>
      </c>
      <c r="N854" s="2" t="s">
        <v>1727</v>
      </c>
      <c r="O854" s="8" t="s">
        <v>991</v>
      </c>
      <c r="P854" s="2">
        <v>36</v>
      </c>
      <c r="Q854" s="12">
        <v>52.33</v>
      </c>
    </row>
    <row r="855" spans="1:17" hidden="1">
      <c r="A855" s="11" t="s">
        <v>2848</v>
      </c>
      <c r="B855" s="9" t="s">
        <v>735</v>
      </c>
      <c r="C855" s="9" t="s">
        <v>24</v>
      </c>
      <c r="D855" s="3" t="s">
        <v>44</v>
      </c>
      <c r="E855" s="9" t="s">
        <v>1411</v>
      </c>
      <c r="F855" s="9" t="s">
        <v>1384</v>
      </c>
      <c r="G855" s="3">
        <v>86.2</v>
      </c>
      <c r="H855" s="3">
        <v>15.74</v>
      </c>
      <c r="I855" s="3">
        <v>1.1173999999999999</v>
      </c>
      <c r="J855" s="3">
        <v>4.2099000000000002</v>
      </c>
      <c r="K855" s="3" t="s">
        <v>1385</v>
      </c>
      <c r="L855" s="3">
        <v>555</v>
      </c>
      <c r="M855" s="3" t="s">
        <v>1426</v>
      </c>
      <c r="N855" s="3" t="s">
        <v>2849</v>
      </c>
      <c r="O855" s="9"/>
      <c r="P855" s="3">
        <v>24</v>
      </c>
      <c r="Q855" s="13">
        <v>0</v>
      </c>
    </row>
    <row r="856" spans="1:17" hidden="1">
      <c r="A856" s="10" t="s">
        <v>2850</v>
      </c>
      <c r="B856" s="8" t="s">
        <v>1171</v>
      </c>
      <c r="C856" s="8" t="s">
        <v>24</v>
      </c>
      <c r="D856" s="2" t="s">
        <v>10</v>
      </c>
      <c r="E856" s="8" t="s">
        <v>1411</v>
      </c>
      <c r="F856" s="8" t="s">
        <v>1375</v>
      </c>
      <c r="G856" s="2">
        <v>39.799999999999997</v>
      </c>
      <c r="H856" s="2">
        <v>8.39</v>
      </c>
      <c r="I856" s="2">
        <v>0.71760000000000002</v>
      </c>
      <c r="J856" s="2">
        <v>1.8070999999999999</v>
      </c>
      <c r="K856" s="2" t="s">
        <v>1376</v>
      </c>
      <c r="L856" s="2">
        <v>684</v>
      </c>
      <c r="M856" s="2" t="s">
        <v>1377</v>
      </c>
      <c r="N856" s="2" t="s">
        <v>1817</v>
      </c>
      <c r="O856" s="8" t="s">
        <v>2029</v>
      </c>
      <c r="P856" s="2">
        <v>24</v>
      </c>
      <c r="Q856" s="12">
        <v>5.87</v>
      </c>
    </row>
    <row r="857" spans="1:17" hidden="1">
      <c r="A857" s="11" t="s">
        <v>2851</v>
      </c>
      <c r="B857" s="9" t="s">
        <v>1346</v>
      </c>
      <c r="C857" s="9" t="s">
        <v>32</v>
      </c>
      <c r="D857" s="3" t="s">
        <v>44</v>
      </c>
      <c r="E857" s="9" t="s">
        <v>1400</v>
      </c>
      <c r="F857" s="9" t="s">
        <v>1384</v>
      </c>
      <c r="G857" s="3">
        <v>38.93</v>
      </c>
      <c r="H857" s="3">
        <v>17.73</v>
      </c>
      <c r="I857" s="3">
        <v>0.24379999999999999</v>
      </c>
      <c r="J857" s="3">
        <v>0.5927</v>
      </c>
      <c r="K857" s="3" t="s">
        <v>1376</v>
      </c>
      <c r="L857" s="3">
        <v>686</v>
      </c>
      <c r="M857" s="3" t="s">
        <v>1426</v>
      </c>
      <c r="N857" s="3" t="s">
        <v>1873</v>
      </c>
      <c r="O857" s="9"/>
      <c r="P857" s="3">
        <v>240</v>
      </c>
      <c r="Q857" s="13">
        <v>5.89</v>
      </c>
    </row>
    <row r="858" spans="1:17" hidden="1">
      <c r="A858" s="10" t="s">
        <v>2852</v>
      </c>
      <c r="B858" s="8" t="s">
        <v>1123</v>
      </c>
      <c r="C858" s="8" t="s">
        <v>24</v>
      </c>
      <c r="D858" s="2" t="s">
        <v>31</v>
      </c>
      <c r="E858" s="8" t="s">
        <v>1374</v>
      </c>
      <c r="F858" s="8" t="s">
        <v>1384</v>
      </c>
      <c r="G858" s="2">
        <v>44.66</v>
      </c>
      <c r="H858" s="2">
        <v>18.28</v>
      </c>
      <c r="I858" s="2">
        <v>0.68210000000000004</v>
      </c>
      <c r="J858" s="2">
        <v>1.3184</v>
      </c>
      <c r="K858" s="2" t="s">
        <v>1395</v>
      </c>
      <c r="L858" s="2">
        <v>870</v>
      </c>
      <c r="M858" s="2" t="s">
        <v>1403</v>
      </c>
      <c r="N858" s="2" t="s">
        <v>2853</v>
      </c>
      <c r="O858" s="8" t="s">
        <v>2854</v>
      </c>
      <c r="P858" s="2">
        <v>48</v>
      </c>
      <c r="Q858" s="12">
        <v>4.79</v>
      </c>
    </row>
    <row r="859" spans="1:17" hidden="1">
      <c r="A859" s="11" t="s">
        <v>2855</v>
      </c>
      <c r="B859" s="9" t="s">
        <v>716</v>
      </c>
      <c r="C859" s="9" t="s">
        <v>20</v>
      </c>
      <c r="D859" s="3" t="s">
        <v>1360</v>
      </c>
      <c r="E859" s="9" t="s">
        <v>1389</v>
      </c>
      <c r="F859" s="9" t="s">
        <v>1375</v>
      </c>
      <c r="G859" s="3">
        <v>14.33</v>
      </c>
      <c r="H859" s="3">
        <v>8.7899999999999991</v>
      </c>
      <c r="I859" s="3">
        <v>0.13519999999999999</v>
      </c>
      <c r="J859" s="3">
        <v>0.45429999999999998</v>
      </c>
      <c r="K859" s="3" t="s">
        <v>1412</v>
      </c>
      <c r="L859" s="3">
        <v>659</v>
      </c>
      <c r="M859" s="3" t="s">
        <v>1386</v>
      </c>
      <c r="N859" s="3" t="s">
        <v>2856</v>
      </c>
      <c r="O859" s="9"/>
      <c r="P859" s="3">
        <v>36</v>
      </c>
      <c r="Q859" s="13">
        <v>9.5399999999999991</v>
      </c>
    </row>
    <row r="860" spans="1:17">
      <c r="A860" s="10" t="s">
        <v>2857</v>
      </c>
      <c r="B860" s="8" t="s">
        <v>1315</v>
      </c>
      <c r="C860" s="8" t="s">
        <v>38</v>
      </c>
      <c r="D860" s="2" t="s">
        <v>31</v>
      </c>
      <c r="E860" s="8" t="s">
        <v>1408</v>
      </c>
      <c r="F860" s="8" t="s">
        <v>1390</v>
      </c>
      <c r="G860" s="2">
        <v>15.98</v>
      </c>
      <c r="H860" s="2">
        <v>16.850000000000001</v>
      </c>
      <c r="I860" s="2">
        <v>0.2324</v>
      </c>
      <c r="J860" s="2">
        <v>1.4562999999999999</v>
      </c>
      <c r="K860" s="2" t="s">
        <v>1358</v>
      </c>
      <c r="L860" s="2">
        <v>790</v>
      </c>
      <c r="M860" s="2" t="s">
        <v>1381</v>
      </c>
      <c r="N860" s="2" t="s">
        <v>2858</v>
      </c>
      <c r="O860" s="8"/>
      <c r="P860" s="2">
        <v>12</v>
      </c>
      <c r="Q860" s="12">
        <v>14.49</v>
      </c>
    </row>
    <row r="861" spans="1:17" hidden="1">
      <c r="A861" s="11" t="s">
        <v>2859</v>
      </c>
      <c r="B861" s="9" t="s">
        <v>223</v>
      </c>
      <c r="C861" s="9" t="s">
        <v>41</v>
      </c>
      <c r="D861" s="3" t="s">
        <v>44</v>
      </c>
      <c r="E861" s="9" t="s">
        <v>1389</v>
      </c>
      <c r="F861" s="9" t="s">
        <v>1390</v>
      </c>
      <c r="G861" s="3">
        <v>24.77</v>
      </c>
      <c r="H861" s="3">
        <v>16.53</v>
      </c>
      <c r="I861" s="3">
        <v>0.15529999999999999</v>
      </c>
      <c r="J861" s="3">
        <v>0.42309999999999998</v>
      </c>
      <c r="K861" s="3" t="s">
        <v>1412</v>
      </c>
      <c r="L861" s="3">
        <v>722</v>
      </c>
      <c r="M861" s="3" t="s">
        <v>1386</v>
      </c>
      <c r="N861" s="3" t="s">
        <v>2860</v>
      </c>
      <c r="O861" s="9"/>
      <c r="P861" s="3">
        <v>120</v>
      </c>
      <c r="Q861" s="13">
        <v>14.26</v>
      </c>
    </row>
    <row r="862" spans="1:17" hidden="1">
      <c r="A862" s="10" t="s">
        <v>2861</v>
      </c>
      <c r="B862" s="8" t="s">
        <v>1051</v>
      </c>
      <c r="C862" s="8" t="s">
        <v>24</v>
      </c>
      <c r="D862" s="2" t="s">
        <v>44</v>
      </c>
      <c r="E862" s="8" t="s">
        <v>1389</v>
      </c>
      <c r="F862" s="8" t="s">
        <v>1375</v>
      </c>
      <c r="G862" s="2">
        <v>67</v>
      </c>
      <c r="H862" s="2">
        <v>10.09</v>
      </c>
      <c r="I862" s="2">
        <v>0.58179999999999998</v>
      </c>
      <c r="J862" s="2">
        <v>1.7021999999999999</v>
      </c>
      <c r="K862" s="2" t="s">
        <v>1385</v>
      </c>
      <c r="L862" s="2">
        <v>550</v>
      </c>
      <c r="M862" s="2" t="s">
        <v>1381</v>
      </c>
      <c r="N862" s="2" t="s">
        <v>2862</v>
      </c>
      <c r="O862" s="8"/>
      <c r="P862" s="2">
        <v>48</v>
      </c>
      <c r="Q862" s="12">
        <v>0</v>
      </c>
    </row>
    <row r="863" spans="1:17">
      <c r="A863" s="11" t="s">
        <v>2863</v>
      </c>
      <c r="B863" s="9" t="s">
        <v>599</v>
      </c>
      <c r="C863" s="9" t="s">
        <v>38</v>
      </c>
      <c r="D863" s="3" t="s">
        <v>44</v>
      </c>
      <c r="E863" s="9" t="s">
        <v>1400</v>
      </c>
      <c r="F863" s="9" t="s">
        <v>1384</v>
      </c>
      <c r="G863" s="3">
        <v>38.01</v>
      </c>
      <c r="H863" s="3">
        <v>11.57</v>
      </c>
      <c r="I863" s="3">
        <v>0.45629999999999998</v>
      </c>
      <c r="J863" s="3">
        <v>0.53590000000000004</v>
      </c>
      <c r="K863" s="3" t="s">
        <v>1358</v>
      </c>
      <c r="L863" s="3">
        <v>800</v>
      </c>
      <c r="M863" s="3" t="s">
        <v>1381</v>
      </c>
      <c r="N863" s="3" t="s">
        <v>2864</v>
      </c>
      <c r="O863" s="9"/>
      <c r="P863" s="3">
        <v>120</v>
      </c>
      <c r="Q863" s="13">
        <v>19.940000000000001</v>
      </c>
    </row>
    <row r="864" spans="1:17" hidden="1">
      <c r="A864" s="10" t="s">
        <v>2865</v>
      </c>
      <c r="B864" s="8" t="s">
        <v>1041</v>
      </c>
      <c r="C864" s="8" t="s">
        <v>24</v>
      </c>
      <c r="D864" s="2" t="s">
        <v>31</v>
      </c>
      <c r="E864" s="8" t="s">
        <v>1389</v>
      </c>
      <c r="F864" s="8" t="s">
        <v>1375</v>
      </c>
      <c r="G864" s="2">
        <v>96.74</v>
      </c>
      <c r="H864" s="2">
        <v>13.71</v>
      </c>
      <c r="I864" s="2">
        <v>1.9218999999999999</v>
      </c>
      <c r="J864" s="2">
        <v>2.2364999999999999</v>
      </c>
      <c r="K864" s="2" t="s">
        <v>1376</v>
      </c>
      <c r="L864" s="2">
        <v>610</v>
      </c>
      <c r="M864" s="2" t="s">
        <v>1377</v>
      </c>
      <c r="N864" s="2" t="s">
        <v>1762</v>
      </c>
      <c r="O864" s="8" t="s">
        <v>2473</v>
      </c>
      <c r="P864" s="2">
        <v>60</v>
      </c>
      <c r="Q864" s="12">
        <v>88.8</v>
      </c>
    </row>
    <row r="865" spans="1:17">
      <c r="A865" s="11" t="s">
        <v>2866</v>
      </c>
      <c r="B865" s="9" t="s">
        <v>483</v>
      </c>
      <c r="C865" s="9" t="s">
        <v>16</v>
      </c>
      <c r="D865" s="3" t="s">
        <v>10</v>
      </c>
      <c r="E865" s="9" t="s">
        <v>1389</v>
      </c>
      <c r="F865" s="9" t="s">
        <v>1375</v>
      </c>
      <c r="G865" s="3">
        <v>29.27</v>
      </c>
      <c r="H865" s="3">
        <v>15.18</v>
      </c>
      <c r="I865" s="3">
        <v>0.14979999999999999</v>
      </c>
      <c r="J865" s="3">
        <v>0.56779999999999997</v>
      </c>
      <c r="K865" s="3" t="s">
        <v>1358</v>
      </c>
      <c r="L865" s="3">
        <v>878</v>
      </c>
      <c r="M865" s="3" t="s">
        <v>1426</v>
      </c>
      <c r="N865" s="3" t="s">
        <v>1686</v>
      </c>
      <c r="O865" s="9"/>
      <c r="P865" s="3">
        <v>84</v>
      </c>
      <c r="Q865" s="13">
        <v>5.0999999999999996</v>
      </c>
    </row>
    <row r="866" spans="1:17" hidden="1">
      <c r="A866" s="10" t="s">
        <v>2867</v>
      </c>
      <c r="B866" s="8" t="s">
        <v>903</v>
      </c>
      <c r="C866" s="8" t="s">
        <v>16</v>
      </c>
      <c r="D866" s="2" t="s">
        <v>31</v>
      </c>
      <c r="E866" s="8" t="s">
        <v>1408</v>
      </c>
      <c r="F866" s="8" t="s">
        <v>1390</v>
      </c>
      <c r="G866" s="2">
        <v>38.75</v>
      </c>
      <c r="H866" s="2">
        <v>12.41</v>
      </c>
      <c r="I866" s="2">
        <v>0.25929999999999997</v>
      </c>
      <c r="J866" s="2">
        <v>1.0283</v>
      </c>
      <c r="K866" s="2" t="s">
        <v>1385</v>
      </c>
      <c r="L866" s="2">
        <v>866</v>
      </c>
      <c r="M866" s="2" t="s">
        <v>1377</v>
      </c>
      <c r="N866" s="2" t="s">
        <v>1927</v>
      </c>
      <c r="O866" s="8" t="s">
        <v>1624</v>
      </c>
      <c r="P866" s="2">
        <v>48</v>
      </c>
      <c r="Q866" s="12">
        <v>0</v>
      </c>
    </row>
    <row r="867" spans="1:17">
      <c r="A867" s="11" t="s">
        <v>2868</v>
      </c>
      <c r="B867" s="9" t="s">
        <v>891</v>
      </c>
      <c r="C867" s="9" t="s">
        <v>12</v>
      </c>
      <c r="D867" s="3" t="s">
        <v>31</v>
      </c>
      <c r="E867" s="9" t="s">
        <v>1389</v>
      </c>
      <c r="F867" s="9" t="s">
        <v>1375</v>
      </c>
      <c r="G867" s="3">
        <v>13.13</v>
      </c>
      <c r="H867" s="3">
        <v>8.08</v>
      </c>
      <c r="I867" s="3">
        <v>0.19719999999999999</v>
      </c>
      <c r="J867" s="3">
        <v>0.26669999999999999</v>
      </c>
      <c r="K867" s="3" t="s">
        <v>1358</v>
      </c>
      <c r="L867" s="3">
        <v>772</v>
      </c>
      <c r="M867" s="3" t="s">
        <v>1403</v>
      </c>
      <c r="N867" s="3" t="s">
        <v>1627</v>
      </c>
      <c r="O867" s="9" t="s">
        <v>2345</v>
      </c>
      <c r="P867" s="3">
        <v>60</v>
      </c>
      <c r="Q867" s="13">
        <v>10.16</v>
      </c>
    </row>
    <row r="868" spans="1:17" hidden="1">
      <c r="A868" s="10" t="s">
        <v>2869</v>
      </c>
      <c r="B868" s="8" t="s">
        <v>248</v>
      </c>
      <c r="C868" s="8" t="s">
        <v>24</v>
      </c>
      <c r="D868" s="2" t="s">
        <v>31</v>
      </c>
      <c r="E868" s="8" t="s">
        <v>1408</v>
      </c>
      <c r="F868" s="8" t="s">
        <v>1384</v>
      </c>
      <c r="G868" s="2">
        <v>72.12</v>
      </c>
      <c r="H868" s="2">
        <v>13.73</v>
      </c>
      <c r="I868" s="2">
        <v>0.59860000000000002</v>
      </c>
      <c r="J868" s="2">
        <v>0.94740000000000002</v>
      </c>
      <c r="K868" s="2" t="s">
        <v>1395</v>
      </c>
      <c r="L868" s="2">
        <v>672</v>
      </c>
      <c r="M868" s="2" t="s">
        <v>1396</v>
      </c>
      <c r="N868" s="2" t="s">
        <v>2029</v>
      </c>
      <c r="O868" s="8" t="s">
        <v>1818</v>
      </c>
      <c r="P868" s="2">
        <v>180</v>
      </c>
      <c r="Q868" s="12">
        <v>39.96</v>
      </c>
    </row>
    <row r="869" spans="1:17" hidden="1">
      <c r="A869" s="11" t="s">
        <v>2870</v>
      </c>
      <c r="B869" s="9" t="s">
        <v>1315</v>
      </c>
      <c r="C869" s="9" t="s">
        <v>38</v>
      </c>
      <c r="D869" s="3" t="s">
        <v>31</v>
      </c>
      <c r="E869" s="9" t="s">
        <v>1389</v>
      </c>
      <c r="F869" s="9" t="s">
        <v>1384</v>
      </c>
      <c r="G869" s="3">
        <v>93.26</v>
      </c>
      <c r="H869" s="3">
        <v>15.53</v>
      </c>
      <c r="I869" s="3">
        <v>1.0911</v>
      </c>
      <c r="J869" s="3">
        <v>1.2646999999999999</v>
      </c>
      <c r="K869" s="3" t="s">
        <v>1412</v>
      </c>
      <c r="L869" s="3">
        <v>790</v>
      </c>
      <c r="M869" s="3" t="s">
        <v>1426</v>
      </c>
      <c r="N869" s="3" t="s">
        <v>2706</v>
      </c>
      <c r="O869" s="9"/>
      <c r="P869" s="3">
        <v>240</v>
      </c>
      <c r="Q869" s="13">
        <v>25.9</v>
      </c>
    </row>
    <row r="870" spans="1:17" hidden="1">
      <c r="A870" s="10" t="s">
        <v>2871</v>
      </c>
      <c r="B870" s="8" t="s">
        <v>1072</v>
      </c>
      <c r="C870" s="8" t="s">
        <v>16</v>
      </c>
      <c r="D870" s="2" t="s">
        <v>44</v>
      </c>
      <c r="E870" s="8" t="s">
        <v>1411</v>
      </c>
      <c r="F870" s="8" t="s">
        <v>1375</v>
      </c>
      <c r="G870" s="2">
        <v>26.72</v>
      </c>
      <c r="H870" s="2">
        <v>14.66</v>
      </c>
      <c r="I870" s="2">
        <v>0.40560000000000002</v>
      </c>
      <c r="J870" s="2">
        <v>2.4074</v>
      </c>
      <c r="K870" s="2" t="s">
        <v>1385</v>
      </c>
      <c r="L870" s="2">
        <v>735</v>
      </c>
      <c r="M870" s="2" t="s">
        <v>1377</v>
      </c>
      <c r="N870" s="2" t="s">
        <v>2433</v>
      </c>
      <c r="O870" s="8" t="s">
        <v>1900</v>
      </c>
      <c r="P870" s="2">
        <v>12</v>
      </c>
      <c r="Q870" s="12">
        <v>0</v>
      </c>
    </row>
    <row r="871" spans="1:17" hidden="1">
      <c r="A871" s="11" t="s">
        <v>2872</v>
      </c>
      <c r="B871" s="9" t="s">
        <v>1307</v>
      </c>
      <c r="C871" s="9" t="s">
        <v>7</v>
      </c>
      <c r="D871" s="3" t="s">
        <v>23</v>
      </c>
      <c r="E871" s="9" t="s">
        <v>1400</v>
      </c>
      <c r="F871" s="9" t="s">
        <v>1375</v>
      </c>
      <c r="G871" s="3">
        <v>87.66</v>
      </c>
      <c r="H871" s="3">
        <v>9.9499999999999993</v>
      </c>
      <c r="I871" s="3">
        <v>1.0229999999999999</v>
      </c>
      <c r="J871" s="3">
        <v>0.93930000000000002</v>
      </c>
      <c r="K871" s="3" t="s">
        <v>1395</v>
      </c>
      <c r="L871" s="3">
        <v>767</v>
      </c>
      <c r="M871" s="3" t="s">
        <v>1403</v>
      </c>
      <c r="N871" s="3" t="s">
        <v>2873</v>
      </c>
      <c r="O871" s="9" t="s">
        <v>1869</v>
      </c>
      <c r="P871" s="3">
        <v>180</v>
      </c>
      <c r="Q871" s="13">
        <v>59.58</v>
      </c>
    </row>
    <row r="872" spans="1:17" hidden="1">
      <c r="A872" s="10" t="s">
        <v>2874</v>
      </c>
      <c r="B872" s="8" t="s">
        <v>61</v>
      </c>
      <c r="C872" s="8" t="s">
        <v>12</v>
      </c>
      <c r="D872" s="2" t="s">
        <v>31</v>
      </c>
      <c r="E872" s="8" t="s">
        <v>1380</v>
      </c>
      <c r="F872" s="8" t="s">
        <v>1390</v>
      </c>
      <c r="G872" s="2">
        <v>82.91</v>
      </c>
      <c r="H872" s="2">
        <v>14.42</v>
      </c>
      <c r="I872" s="2">
        <v>0.85870000000000002</v>
      </c>
      <c r="J872" s="2">
        <v>2.8506</v>
      </c>
      <c r="K872" s="2" t="s">
        <v>1376</v>
      </c>
      <c r="L872" s="2">
        <v>657</v>
      </c>
      <c r="M872" s="2" t="s">
        <v>1403</v>
      </c>
      <c r="N872" s="2" t="s">
        <v>2875</v>
      </c>
      <c r="O872" s="8" t="s">
        <v>585</v>
      </c>
      <c r="P872" s="2">
        <v>36</v>
      </c>
      <c r="Q872" s="12">
        <v>73.66</v>
      </c>
    </row>
    <row r="873" spans="1:17" hidden="1">
      <c r="A873" s="11" t="s">
        <v>2876</v>
      </c>
      <c r="B873" s="9" t="s">
        <v>979</v>
      </c>
      <c r="C873" s="9" t="s">
        <v>7</v>
      </c>
      <c r="D873" s="3" t="s">
        <v>10</v>
      </c>
      <c r="E873" s="9" t="s">
        <v>1380</v>
      </c>
      <c r="F873" s="9" t="s">
        <v>1384</v>
      </c>
      <c r="G873" s="3">
        <v>48.9</v>
      </c>
      <c r="H873" s="3">
        <v>15.52</v>
      </c>
      <c r="I873" s="3">
        <v>0.29270000000000002</v>
      </c>
      <c r="J873" s="3">
        <v>1.7076</v>
      </c>
      <c r="K873" s="3" t="s">
        <v>1412</v>
      </c>
      <c r="L873" s="3">
        <v>577</v>
      </c>
      <c r="M873" s="3" t="s">
        <v>1377</v>
      </c>
      <c r="N873" s="3" t="s">
        <v>1772</v>
      </c>
      <c r="O873" s="9" t="s">
        <v>2540</v>
      </c>
      <c r="P873" s="3">
        <v>36</v>
      </c>
      <c r="Q873" s="13">
        <v>22.57</v>
      </c>
    </row>
    <row r="874" spans="1:17" hidden="1">
      <c r="A874" s="10" t="s">
        <v>2877</v>
      </c>
      <c r="B874" s="8" t="s">
        <v>870</v>
      </c>
      <c r="C874" s="8" t="s">
        <v>12</v>
      </c>
      <c r="D874" s="2" t="s">
        <v>1360</v>
      </c>
      <c r="E874" s="8" t="s">
        <v>1400</v>
      </c>
      <c r="F874" s="8" t="s">
        <v>1390</v>
      </c>
      <c r="G874" s="2">
        <v>80.81</v>
      </c>
      <c r="H874" s="2">
        <v>12.94</v>
      </c>
      <c r="I874" s="2">
        <v>0.60340000000000005</v>
      </c>
      <c r="J874" s="2">
        <v>7.2154999999999996</v>
      </c>
      <c r="K874" s="2" t="s">
        <v>1395</v>
      </c>
      <c r="L874" s="2">
        <v>876</v>
      </c>
      <c r="M874" s="2" t="s">
        <v>1396</v>
      </c>
      <c r="N874" s="2" t="s">
        <v>2878</v>
      </c>
      <c r="O874" s="8" t="s">
        <v>2879</v>
      </c>
      <c r="P874" s="2">
        <v>12</v>
      </c>
      <c r="Q874" s="12">
        <v>50.84</v>
      </c>
    </row>
    <row r="875" spans="1:17" hidden="1">
      <c r="A875" s="11" t="s">
        <v>2880</v>
      </c>
      <c r="B875" s="9" t="s">
        <v>1114</v>
      </c>
      <c r="C875" s="9" t="s">
        <v>32</v>
      </c>
      <c r="D875" s="3" t="s">
        <v>1360</v>
      </c>
      <c r="E875" s="9" t="s">
        <v>1374</v>
      </c>
      <c r="F875" s="9" t="s">
        <v>1384</v>
      </c>
      <c r="G875" s="3">
        <v>60.49</v>
      </c>
      <c r="H875" s="3">
        <v>15.49</v>
      </c>
      <c r="I875" s="3">
        <v>1.0790999999999999</v>
      </c>
      <c r="J875" s="3">
        <v>1.6984999999999999</v>
      </c>
      <c r="K875" s="3" t="s">
        <v>1412</v>
      </c>
      <c r="L875" s="3">
        <v>776</v>
      </c>
      <c r="M875" s="3" t="s">
        <v>1386</v>
      </c>
      <c r="N875" s="3" t="s">
        <v>1415</v>
      </c>
      <c r="O875" s="9"/>
      <c r="P875" s="3">
        <v>48</v>
      </c>
      <c r="Q875" s="13">
        <v>55.74</v>
      </c>
    </row>
    <row r="876" spans="1:17">
      <c r="A876" s="10" t="s">
        <v>2881</v>
      </c>
      <c r="B876" s="8" t="s">
        <v>979</v>
      </c>
      <c r="C876" s="8" t="s">
        <v>20</v>
      </c>
      <c r="D876" s="2" t="s">
        <v>1360</v>
      </c>
      <c r="E876" s="8" t="s">
        <v>1389</v>
      </c>
      <c r="F876" s="8" t="s">
        <v>1384</v>
      </c>
      <c r="G876" s="2">
        <v>15.93</v>
      </c>
      <c r="H876" s="2">
        <v>16.46</v>
      </c>
      <c r="I876" s="2">
        <v>0.13389999999999999</v>
      </c>
      <c r="J876" s="2">
        <v>0.45519999999999999</v>
      </c>
      <c r="K876" s="2" t="s">
        <v>1358</v>
      </c>
      <c r="L876" s="2">
        <v>577</v>
      </c>
      <c r="M876" s="2" t="s">
        <v>1403</v>
      </c>
      <c r="N876" s="2" t="s">
        <v>1734</v>
      </c>
      <c r="O876" s="8" t="s">
        <v>2005</v>
      </c>
      <c r="P876" s="2">
        <v>48</v>
      </c>
      <c r="Q876" s="12">
        <v>5.48</v>
      </c>
    </row>
    <row r="877" spans="1:17" hidden="1">
      <c r="A877" s="11" t="s">
        <v>2882</v>
      </c>
      <c r="B877" s="9" t="s">
        <v>1182</v>
      </c>
      <c r="C877" s="9" t="s">
        <v>20</v>
      </c>
      <c r="D877" s="3" t="s">
        <v>31</v>
      </c>
      <c r="E877" s="9" t="s">
        <v>1389</v>
      </c>
      <c r="F877" s="9" t="s">
        <v>1384</v>
      </c>
      <c r="G877" s="3">
        <v>23.44</v>
      </c>
      <c r="H877" s="3">
        <v>13.08</v>
      </c>
      <c r="I877" s="3">
        <v>0.45900000000000002</v>
      </c>
      <c r="J877" s="3">
        <v>0.29780000000000001</v>
      </c>
      <c r="K877" s="3" t="s">
        <v>1376</v>
      </c>
      <c r="L877" s="3">
        <v>791</v>
      </c>
      <c r="M877" s="3" t="s">
        <v>1396</v>
      </c>
      <c r="N877" s="3" t="s">
        <v>1966</v>
      </c>
      <c r="O877" s="9" t="s">
        <v>1992</v>
      </c>
      <c r="P877" s="3">
        <v>180</v>
      </c>
      <c r="Q877" s="13">
        <v>21.79</v>
      </c>
    </row>
    <row r="878" spans="1:17" hidden="1">
      <c r="A878" s="10" t="s">
        <v>2883</v>
      </c>
      <c r="B878" s="8" t="s">
        <v>915</v>
      </c>
      <c r="C878" s="8" t="s">
        <v>35</v>
      </c>
      <c r="D878" s="2" t="s">
        <v>10</v>
      </c>
      <c r="E878" s="8" t="s">
        <v>1411</v>
      </c>
      <c r="F878" s="8" t="s">
        <v>1384</v>
      </c>
      <c r="G878" s="2">
        <v>83.15</v>
      </c>
      <c r="H878" s="2">
        <v>7.92</v>
      </c>
      <c r="I878" s="2">
        <v>0.43340000000000001</v>
      </c>
      <c r="J878" s="2">
        <v>3.7576000000000001</v>
      </c>
      <c r="K878" s="2" t="s">
        <v>1395</v>
      </c>
      <c r="L878" s="2">
        <v>765</v>
      </c>
      <c r="M878" s="2" t="s">
        <v>1377</v>
      </c>
      <c r="N878" s="2" t="s">
        <v>2752</v>
      </c>
      <c r="O878" s="8" t="s">
        <v>632</v>
      </c>
      <c r="P878" s="2">
        <v>24</v>
      </c>
      <c r="Q878" s="12">
        <v>53.89</v>
      </c>
    </row>
    <row r="879" spans="1:17" hidden="1">
      <c r="A879" s="11" t="s">
        <v>2884</v>
      </c>
      <c r="B879" s="9" t="s">
        <v>400</v>
      </c>
      <c r="C879" s="9" t="s">
        <v>38</v>
      </c>
      <c r="D879" s="3" t="s">
        <v>23</v>
      </c>
      <c r="E879" s="9" t="s">
        <v>1374</v>
      </c>
      <c r="F879" s="9" t="s">
        <v>1384</v>
      </c>
      <c r="G879" s="3">
        <v>70.900000000000006</v>
      </c>
      <c r="H879" s="3">
        <v>12.92</v>
      </c>
      <c r="I879" s="3">
        <v>1.1987000000000001</v>
      </c>
      <c r="J879" s="3">
        <v>1.0552999999999999</v>
      </c>
      <c r="K879" s="3" t="s">
        <v>1412</v>
      </c>
      <c r="L879" s="3">
        <v>873</v>
      </c>
      <c r="M879" s="3" t="s">
        <v>1403</v>
      </c>
      <c r="N879" s="3" t="s">
        <v>2304</v>
      </c>
      <c r="O879" s="9" t="s">
        <v>526</v>
      </c>
      <c r="P879" s="3">
        <v>120</v>
      </c>
      <c r="Q879" s="13">
        <v>31.35</v>
      </c>
    </row>
    <row r="880" spans="1:17" hidden="1">
      <c r="A880" s="10" t="s">
        <v>2885</v>
      </c>
      <c r="B880" s="8" t="s">
        <v>458</v>
      </c>
      <c r="C880" s="8" t="s">
        <v>16</v>
      </c>
      <c r="D880" s="2" t="s">
        <v>1360</v>
      </c>
      <c r="E880" s="8" t="s">
        <v>1389</v>
      </c>
      <c r="F880" s="8" t="s">
        <v>1384</v>
      </c>
      <c r="G880" s="2">
        <v>98.23</v>
      </c>
      <c r="H880" s="2">
        <v>9.06</v>
      </c>
      <c r="I880" s="2">
        <v>0.72889999999999999</v>
      </c>
      <c r="J880" s="2">
        <v>0.88759999999999994</v>
      </c>
      <c r="K880" s="2" t="s">
        <v>1385</v>
      </c>
      <c r="L880" s="2">
        <v>897</v>
      </c>
      <c r="M880" s="2" t="s">
        <v>1381</v>
      </c>
      <c r="N880" s="2" t="s">
        <v>1138</v>
      </c>
      <c r="O880" s="8"/>
      <c r="P880" s="2">
        <v>240</v>
      </c>
      <c r="Q880" s="12">
        <v>0</v>
      </c>
    </row>
    <row r="881" spans="1:17" hidden="1">
      <c r="A881" s="11" t="s">
        <v>2886</v>
      </c>
      <c r="B881" s="9" t="s">
        <v>303</v>
      </c>
      <c r="C881" s="9" t="s">
        <v>28</v>
      </c>
      <c r="D881" s="3" t="s">
        <v>23</v>
      </c>
      <c r="E881" s="9" t="s">
        <v>1374</v>
      </c>
      <c r="F881" s="9" t="s">
        <v>1390</v>
      </c>
      <c r="G881" s="3">
        <v>57.04</v>
      </c>
      <c r="H881" s="3">
        <v>14.82</v>
      </c>
      <c r="I881" s="3">
        <v>0.87160000000000004</v>
      </c>
      <c r="J881" s="3">
        <v>1.9722999999999999</v>
      </c>
      <c r="K881" s="3" t="s">
        <v>1395</v>
      </c>
      <c r="L881" s="3">
        <v>726</v>
      </c>
      <c r="M881" s="3" t="s">
        <v>1381</v>
      </c>
      <c r="N881" s="3" t="s">
        <v>592</v>
      </c>
      <c r="O881" s="9"/>
      <c r="P881" s="3">
        <v>36</v>
      </c>
      <c r="Q881" s="13">
        <v>25.34</v>
      </c>
    </row>
    <row r="882" spans="1:17" hidden="1">
      <c r="A882" s="10" t="s">
        <v>2887</v>
      </c>
      <c r="B882" s="8" t="s">
        <v>928</v>
      </c>
      <c r="C882" s="8" t="s">
        <v>28</v>
      </c>
      <c r="D882" s="2" t="s">
        <v>1360</v>
      </c>
      <c r="E882" s="8" t="s">
        <v>1408</v>
      </c>
      <c r="F882" s="8" t="s">
        <v>1390</v>
      </c>
      <c r="G882" s="2">
        <v>5.88</v>
      </c>
      <c r="H882" s="2">
        <v>16.66</v>
      </c>
      <c r="I882" s="2">
        <v>8.5400000000000004E-2</v>
      </c>
      <c r="J882" s="2">
        <v>8.9099999999999999E-2</v>
      </c>
      <c r="K882" s="2" t="s">
        <v>1395</v>
      </c>
      <c r="L882" s="2">
        <v>596</v>
      </c>
      <c r="M882" s="2" t="s">
        <v>1396</v>
      </c>
      <c r="N882" s="2" t="s">
        <v>1253</v>
      </c>
      <c r="O882" s="8" t="s">
        <v>1488</v>
      </c>
      <c r="P882" s="2">
        <v>180</v>
      </c>
      <c r="Q882" s="12">
        <v>0.86</v>
      </c>
    </row>
    <row r="883" spans="1:17">
      <c r="A883" s="11" t="s">
        <v>2888</v>
      </c>
      <c r="B883" s="9" t="s">
        <v>477</v>
      </c>
      <c r="C883" s="9" t="s">
        <v>12</v>
      </c>
      <c r="D883" s="3" t="s">
        <v>1360</v>
      </c>
      <c r="E883" s="9" t="s">
        <v>1380</v>
      </c>
      <c r="F883" s="9" t="s">
        <v>1375</v>
      </c>
      <c r="G883" s="3">
        <v>67.23</v>
      </c>
      <c r="H883" s="3">
        <v>13.65</v>
      </c>
      <c r="I883" s="3">
        <v>0.64359999999999995</v>
      </c>
      <c r="J883" s="3">
        <v>3.2168000000000001</v>
      </c>
      <c r="K883" s="3" t="s">
        <v>1358</v>
      </c>
      <c r="L883" s="3">
        <v>727</v>
      </c>
      <c r="M883" s="3" t="s">
        <v>1426</v>
      </c>
      <c r="N883" s="3" t="s">
        <v>2493</v>
      </c>
      <c r="O883" s="9"/>
      <c r="P883" s="3">
        <v>24</v>
      </c>
      <c r="Q883" s="13">
        <v>7.5</v>
      </c>
    </row>
    <row r="884" spans="1:17" hidden="1">
      <c r="A884" s="10" t="s">
        <v>2889</v>
      </c>
      <c r="B884" s="8" t="s">
        <v>625</v>
      </c>
      <c r="C884" s="8" t="s">
        <v>16</v>
      </c>
      <c r="D884" s="2" t="s">
        <v>44</v>
      </c>
      <c r="E884" s="8" t="s">
        <v>1374</v>
      </c>
      <c r="F884" s="8" t="s">
        <v>1384</v>
      </c>
      <c r="G884" s="2">
        <v>51.36</v>
      </c>
      <c r="H884" s="2">
        <v>11.89</v>
      </c>
      <c r="I884" s="2">
        <v>0.6966</v>
      </c>
      <c r="J884" s="2">
        <v>0.61280000000000001</v>
      </c>
      <c r="K884" s="2" t="s">
        <v>1412</v>
      </c>
      <c r="L884" s="2">
        <v>771</v>
      </c>
      <c r="M884" s="2" t="s">
        <v>1377</v>
      </c>
      <c r="N884" s="2" t="s">
        <v>585</v>
      </c>
      <c r="O884" s="8" t="s">
        <v>2890</v>
      </c>
      <c r="P884" s="2">
        <v>180</v>
      </c>
      <c r="Q884" s="12">
        <v>37.03</v>
      </c>
    </row>
    <row r="885" spans="1:17" hidden="1">
      <c r="A885" s="11" t="s">
        <v>2891</v>
      </c>
      <c r="B885" s="9" t="s">
        <v>538</v>
      </c>
      <c r="C885" s="9" t="s">
        <v>24</v>
      </c>
      <c r="D885" s="3" t="s">
        <v>23</v>
      </c>
      <c r="E885" s="9" t="s">
        <v>1380</v>
      </c>
      <c r="F885" s="9" t="s">
        <v>1384</v>
      </c>
      <c r="G885" s="3">
        <v>93.74</v>
      </c>
      <c r="H885" s="3">
        <v>11.55</v>
      </c>
      <c r="I885" s="3">
        <v>1.0707</v>
      </c>
      <c r="J885" s="3">
        <v>2.0638999999999998</v>
      </c>
      <c r="K885" s="3"/>
      <c r="L885" s="3">
        <v>639</v>
      </c>
      <c r="M885" s="3" t="s">
        <v>1396</v>
      </c>
      <c r="N885" s="3" t="s">
        <v>2651</v>
      </c>
      <c r="O885" s="9" t="s">
        <v>2892</v>
      </c>
      <c r="P885" s="3">
        <v>60</v>
      </c>
      <c r="Q885" s="13">
        <v>0</v>
      </c>
    </row>
    <row r="886" spans="1:17" hidden="1">
      <c r="A886" s="10" t="s">
        <v>2893</v>
      </c>
      <c r="B886" s="8" t="s">
        <v>1305</v>
      </c>
      <c r="C886" s="8" t="s">
        <v>12</v>
      </c>
      <c r="D886" s="2" t="s">
        <v>23</v>
      </c>
      <c r="E886" s="8" t="s">
        <v>1374</v>
      </c>
      <c r="F886" s="8" t="s">
        <v>1375</v>
      </c>
      <c r="G886" s="2">
        <v>59.65</v>
      </c>
      <c r="H886" s="2">
        <v>11.03</v>
      </c>
      <c r="I886" s="2">
        <v>0.78779999999999994</v>
      </c>
      <c r="J886" s="2">
        <v>1.0223</v>
      </c>
      <c r="K886" s="2" t="s">
        <v>1395</v>
      </c>
      <c r="L886" s="2">
        <v>878</v>
      </c>
      <c r="M886" s="2" t="s">
        <v>1396</v>
      </c>
      <c r="N886" s="2" t="s">
        <v>2364</v>
      </c>
      <c r="O886" s="8" t="s">
        <v>2894</v>
      </c>
      <c r="P886" s="2">
        <v>84</v>
      </c>
      <c r="Q886" s="12">
        <v>5.99</v>
      </c>
    </row>
    <row r="887" spans="1:17" hidden="1">
      <c r="A887" s="11" t="s">
        <v>2895</v>
      </c>
      <c r="B887" s="9" t="s">
        <v>691</v>
      </c>
      <c r="C887" s="9" t="s">
        <v>16</v>
      </c>
      <c r="D887" s="3" t="s">
        <v>10</v>
      </c>
      <c r="E887" s="9" t="s">
        <v>1380</v>
      </c>
      <c r="F887" s="9" t="s">
        <v>1390</v>
      </c>
      <c r="G887" s="3">
        <v>86.82</v>
      </c>
      <c r="H887" s="3">
        <v>9</v>
      </c>
      <c r="I887" s="3">
        <v>1.2957000000000001</v>
      </c>
      <c r="J887" s="3">
        <v>2.7608999999999999</v>
      </c>
      <c r="K887" s="3" t="s">
        <v>1412</v>
      </c>
      <c r="L887" s="3">
        <v>862</v>
      </c>
      <c r="M887" s="3" t="s">
        <v>1396</v>
      </c>
      <c r="N887" s="3" t="s">
        <v>444</v>
      </c>
      <c r="O887" s="9" t="s">
        <v>2463</v>
      </c>
      <c r="P887" s="3">
        <v>36</v>
      </c>
      <c r="Q887" s="13">
        <v>26.66</v>
      </c>
    </row>
    <row r="888" spans="1:17" hidden="1">
      <c r="A888" s="10" t="s">
        <v>2896</v>
      </c>
      <c r="B888" s="8" t="s">
        <v>931</v>
      </c>
      <c r="C888" s="8" t="s">
        <v>32</v>
      </c>
      <c r="D888" s="2" t="s">
        <v>44</v>
      </c>
      <c r="E888" s="8" t="s">
        <v>1411</v>
      </c>
      <c r="F888" s="8" t="s">
        <v>1390</v>
      </c>
      <c r="G888" s="2">
        <v>65.08</v>
      </c>
      <c r="H888" s="2">
        <v>13.73</v>
      </c>
      <c r="I888" s="2">
        <v>0.83620000000000005</v>
      </c>
      <c r="J888" s="2">
        <v>1.7696000000000001</v>
      </c>
      <c r="K888" s="2" t="s">
        <v>1385</v>
      </c>
      <c r="L888" s="2">
        <v>782</v>
      </c>
      <c r="M888" s="2" t="s">
        <v>1386</v>
      </c>
      <c r="N888" s="2" t="s">
        <v>1859</v>
      </c>
      <c r="O888" s="8"/>
      <c r="P888" s="2">
        <v>48</v>
      </c>
      <c r="Q888" s="12">
        <v>0</v>
      </c>
    </row>
    <row r="889" spans="1:17">
      <c r="A889" s="11" t="s">
        <v>2897</v>
      </c>
      <c r="B889" s="9" t="s">
        <v>195</v>
      </c>
      <c r="C889" s="9" t="s">
        <v>41</v>
      </c>
      <c r="D889" s="3" t="s">
        <v>1360</v>
      </c>
      <c r="E889" s="9" t="s">
        <v>1389</v>
      </c>
      <c r="F889" s="9" t="s">
        <v>1375</v>
      </c>
      <c r="G889" s="3">
        <v>65.55</v>
      </c>
      <c r="H889" s="3">
        <v>7.81</v>
      </c>
      <c r="I889" s="3">
        <v>1.2707999999999999</v>
      </c>
      <c r="J889" s="3">
        <v>0.54059999999999997</v>
      </c>
      <c r="K889" s="3" t="s">
        <v>1358</v>
      </c>
      <c r="L889" s="3">
        <v>749</v>
      </c>
      <c r="M889" s="3" t="s">
        <v>1403</v>
      </c>
      <c r="N889" s="3" t="s">
        <v>2898</v>
      </c>
      <c r="O889" s="9" t="s">
        <v>2244</v>
      </c>
      <c r="P889" s="3">
        <v>240</v>
      </c>
      <c r="Q889" s="13">
        <v>36.9</v>
      </c>
    </row>
    <row r="890" spans="1:17" hidden="1">
      <c r="A890" s="10" t="s">
        <v>2899</v>
      </c>
      <c r="B890" s="8" t="s">
        <v>1309</v>
      </c>
      <c r="C890" s="8" t="s">
        <v>20</v>
      </c>
      <c r="D890" s="2" t="s">
        <v>23</v>
      </c>
      <c r="E890" s="8" t="s">
        <v>1374</v>
      </c>
      <c r="F890" s="8" t="s">
        <v>1390</v>
      </c>
      <c r="G890" s="2">
        <v>31.57</v>
      </c>
      <c r="H890" s="2">
        <v>8.51</v>
      </c>
      <c r="I890" s="2">
        <v>0.52249999999999996</v>
      </c>
      <c r="J890" s="2">
        <v>0.50009999999999999</v>
      </c>
      <c r="K890" s="2" t="s">
        <v>1412</v>
      </c>
      <c r="L890" s="2">
        <v>738</v>
      </c>
      <c r="M890" s="2" t="s">
        <v>1386</v>
      </c>
      <c r="N890" s="2" t="s">
        <v>1662</v>
      </c>
      <c r="O890" s="8"/>
      <c r="P890" s="2">
        <v>84</v>
      </c>
      <c r="Q890" s="12">
        <v>28.75</v>
      </c>
    </row>
    <row r="891" spans="1:17" hidden="1">
      <c r="A891" s="11" t="s">
        <v>2900</v>
      </c>
      <c r="B891" s="9" t="s">
        <v>953</v>
      </c>
      <c r="C891" s="9" t="s">
        <v>28</v>
      </c>
      <c r="D891" s="3" t="s">
        <v>1360</v>
      </c>
      <c r="E891" s="9" t="s">
        <v>1389</v>
      </c>
      <c r="F891" s="9" t="s">
        <v>1384</v>
      </c>
      <c r="G891" s="3">
        <v>15.33</v>
      </c>
      <c r="H891" s="3">
        <v>13.95</v>
      </c>
      <c r="I891" s="3">
        <v>0.15759999999999999</v>
      </c>
      <c r="J891" s="3">
        <v>1.3761000000000001</v>
      </c>
      <c r="K891" s="3" t="s">
        <v>1412</v>
      </c>
      <c r="L891" s="3">
        <v>632</v>
      </c>
      <c r="M891" s="3" t="s">
        <v>1377</v>
      </c>
      <c r="N891" s="3" t="s">
        <v>2040</v>
      </c>
      <c r="O891" s="9" t="s">
        <v>2688</v>
      </c>
      <c r="P891" s="3">
        <v>12</v>
      </c>
      <c r="Q891" s="13">
        <v>14.47</v>
      </c>
    </row>
    <row r="892" spans="1:17" hidden="1">
      <c r="A892" s="10" t="s">
        <v>2901</v>
      </c>
      <c r="B892" s="8" t="s">
        <v>1292</v>
      </c>
      <c r="C892" s="8" t="s">
        <v>24</v>
      </c>
      <c r="D892" s="2" t="s">
        <v>44</v>
      </c>
      <c r="E892" s="8" t="s">
        <v>1380</v>
      </c>
      <c r="F892" s="8" t="s">
        <v>1390</v>
      </c>
      <c r="G892" s="2">
        <v>5.94</v>
      </c>
      <c r="H892" s="2">
        <v>18.149999999999999</v>
      </c>
      <c r="I892" s="2">
        <v>7.1099999999999997E-2</v>
      </c>
      <c r="J892" s="2">
        <v>0.15129999999999999</v>
      </c>
      <c r="K892" s="2" t="s">
        <v>1412</v>
      </c>
      <c r="L892" s="2">
        <v>900</v>
      </c>
      <c r="M892" s="2" t="s">
        <v>1403</v>
      </c>
      <c r="N892" s="2" t="s">
        <v>1788</v>
      </c>
      <c r="O892" s="8" t="s">
        <v>2143</v>
      </c>
      <c r="P892" s="2">
        <v>60</v>
      </c>
      <c r="Q892" s="12">
        <v>2.62</v>
      </c>
    </row>
    <row r="893" spans="1:17" hidden="1">
      <c r="A893" s="11" t="s">
        <v>2902</v>
      </c>
      <c r="B893" s="9" t="s">
        <v>1294</v>
      </c>
      <c r="C893" s="9" t="s">
        <v>24</v>
      </c>
      <c r="D893" s="3" t="s">
        <v>10</v>
      </c>
      <c r="E893" s="9" t="s">
        <v>1400</v>
      </c>
      <c r="F893" s="9" t="s">
        <v>1384</v>
      </c>
      <c r="G893" s="3">
        <v>39.18</v>
      </c>
      <c r="H893" s="3">
        <v>15.1</v>
      </c>
      <c r="I893" s="3">
        <v>0.2157</v>
      </c>
      <c r="J893" s="3">
        <v>0.75819999999999999</v>
      </c>
      <c r="K893" s="3" t="s">
        <v>1385</v>
      </c>
      <c r="L893" s="3">
        <v>561</v>
      </c>
      <c r="M893" s="3" t="s">
        <v>1377</v>
      </c>
      <c r="N893" s="3" t="s">
        <v>2903</v>
      </c>
      <c r="O893" s="9" t="s">
        <v>2098</v>
      </c>
      <c r="P893" s="3">
        <v>84</v>
      </c>
      <c r="Q893" s="13">
        <v>0</v>
      </c>
    </row>
    <row r="894" spans="1:17" hidden="1">
      <c r="A894" s="10" t="s">
        <v>2904</v>
      </c>
      <c r="B894" s="8" t="s">
        <v>367</v>
      </c>
      <c r="C894" s="8" t="s">
        <v>7</v>
      </c>
      <c r="D894" s="2" t="s">
        <v>23</v>
      </c>
      <c r="E894" s="8" t="s">
        <v>1374</v>
      </c>
      <c r="F894" s="8" t="s">
        <v>1375</v>
      </c>
      <c r="G894" s="2">
        <v>97.53</v>
      </c>
      <c r="H894" s="2">
        <v>14.28</v>
      </c>
      <c r="I894" s="2">
        <v>1.8963000000000001</v>
      </c>
      <c r="J894" s="2">
        <v>1.3171999999999999</v>
      </c>
      <c r="K894" s="2" t="s">
        <v>1385</v>
      </c>
      <c r="L894" s="2">
        <v>593</v>
      </c>
      <c r="M894" s="2" t="s">
        <v>1396</v>
      </c>
      <c r="N894" s="2" t="s">
        <v>2905</v>
      </c>
      <c r="O894" s="8" t="s">
        <v>2016</v>
      </c>
      <c r="P894" s="2">
        <v>180</v>
      </c>
      <c r="Q894" s="12">
        <v>0</v>
      </c>
    </row>
    <row r="895" spans="1:17">
      <c r="A895" s="11" t="s">
        <v>2906</v>
      </c>
      <c r="B895" s="9" t="s">
        <v>541</v>
      </c>
      <c r="C895" s="9" t="s">
        <v>20</v>
      </c>
      <c r="D895" s="3" t="s">
        <v>10</v>
      </c>
      <c r="E895" s="9" t="s">
        <v>1374</v>
      </c>
      <c r="F895" s="9" t="s">
        <v>1375</v>
      </c>
      <c r="G895" s="3">
        <v>59.76</v>
      </c>
      <c r="H895" s="3">
        <v>9.4700000000000006</v>
      </c>
      <c r="I895" s="3">
        <v>0.61229999999999996</v>
      </c>
      <c r="J895" s="3">
        <v>1.9135</v>
      </c>
      <c r="K895" s="3" t="s">
        <v>1358</v>
      </c>
      <c r="L895" s="3">
        <v>604</v>
      </c>
      <c r="M895" s="3" t="s">
        <v>1386</v>
      </c>
      <c r="N895" s="3" t="s">
        <v>1420</v>
      </c>
      <c r="O895" s="9"/>
      <c r="P895" s="3">
        <v>36</v>
      </c>
      <c r="Q895" s="13">
        <v>26.98</v>
      </c>
    </row>
    <row r="896" spans="1:17" hidden="1">
      <c r="A896" s="10" t="s">
        <v>2907</v>
      </c>
      <c r="B896" s="8" t="s">
        <v>195</v>
      </c>
      <c r="C896" s="8" t="s">
        <v>28</v>
      </c>
      <c r="D896" s="2" t="s">
        <v>23</v>
      </c>
      <c r="E896" s="8" t="s">
        <v>1408</v>
      </c>
      <c r="F896" s="8" t="s">
        <v>1390</v>
      </c>
      <c r="G896" s="2">
        <v>62.46</v>
      </c>
      <c r="H896" s="2">
        <v>13.77</v>
      </c>
      <c r="I896" s="2">
        <v>0.62649999999999995</v>
      </c>
      <c r="J896" s="2">
        <v>0.96120000000000005</v>
      </c>
      <c r="K896" s="2" t="s">
        <v>1412</v>
      </c>
      <c r="L896" s="2">
        <v>749</v>
      </c>
      <c r="M896" s="2" t="s">
        <v>1426</v>
      </c>
      <c r="N896" s="2" t="s">
        <v>1401</v>
      </c>
      <c r="O896" s="8"/>
      <c r="P896" s="2">
        <v>120</v>
      </c>
      <c r="Q896" s="12">
        <v>41.15</v>
      </c>
    </row>
    <row r="897" spans="1:17" hidden="1">
      <c r="A897" s="11" t="s">
        <v>2908</v>
      </c>
      <c r="B897" s="9" t="s">
        <v>1087</v>
      </c>
      <c r="C897" s="9" t="s">
        <v>24</v>
      </c>
      <c r="D897" s="3" t="s">
        <v>31</v>
      </c>
      <c r="E897" s="9" t="s">
        <v>1374</v>
      </c>
      <c r="F897" s="9" t="s">
        <v>1384</v>
      </c>
      <c r="G897" s="3">
        <v>31.43</v>
      </c>
      <c r="H897" s="3">
        <v>8.3000000000000007</v>
      </c>
      <c r="I897" s="3">
        <v>0.57989999999999997</v>
      </c>
      <c r="J897" s="3">
        <v>1.4258</v>
      </c>
      <c r="K897" s="3" t="s">
        <v>1376</v>
      </c>
      <c r="L897" s="3">
        <v>686</v>
      </c>
      <c r="M897" s="3" t="s">
        <v>1403</v>
      </c>
      <c r="N897" s="3" t="s">
        <v>2903</v>
      </c>
      <c r="O897" s="9" t="s">
        <v>2630</v>
      </c>
      <c r="P897" s="3">
        <v>24</v>
      </c>
      <c r="Q897" s="13">
        <v>19.37</v>
      </c>
    </row>
    <row r="898" spans="1:17">
      <c r="A898" s="10" t="s">
        <v>2909</v>
      </c>
      <c r="B898" s="8" t="s">
        <v>453</v>
      </c>
      <c r="C898" s="8" t="s">
        <v>24</v>
      </c>
      <c r="D898" s="2" t="s">
        <v>23</v>
      </c>
      <c r="E898" s="8" t="s">
        <v>1400</v>
      </c>
      <c r="F898" s="8" t="s">
        <v>1375</v>
      </c>
      <c r="G898" s="2">
        <v>23.42</v>
      </c>
      <c r="H898" s="2">
        <v>17.149999999999999</v>
      </c>
      <c r="I898" s="2">
        <v>0.20979999999999999</v>
      </c>
      <c r="J898" s="2">
        <v>0.34620000000000001</v>
      </c>
      <c r="K898" s="2" t="s">
        <v>1358</v>
      </c>
      <c r="L898" s="2">
        <v>571</v>
      </c>
      <c r="M898" s="2" t="s">
        <v>1386</v>
      </c>
      <c r="N898" s="2" t="s">
        <v>371</v>
      </c>
      <c r="O898" s="8"/>
      <c r="P898" s="2">
        <v>240</v>
      </c>
      <c r="Q898" s="12">
        <v>6.81</v>
      </c>
    </row>
    <row r="899" spans="1:17" hidden="1">
      <c r="A899" s="11" t="s">
        <v>2910</v>
      </c>
      <c r="B899" s="9" t="s">
        <v>265</v>
      </c>
      <c r="C899" s="9" t="s">
        <v>41</v>
      </c>
      <c r="D899" s="3" t="s">
        <v>44</v>
      </c>
      <c r="E899" s="9" t="s">
        <v>1374</v>
      </c>
      <c r="F899" s="9" t="s">
        <v>1384</v>
      </c>
      <c r="G899" s="3">
        <v>98.84</v>
      </c>
      <c r="H899" s="3">
        <v>13.36</v>
      </c>
      <c r="I899" s="3">
        <v>1.6366000000000001</v>
      </c>
      <c r="J899" s="3">
        <v>1.1834</v>
      </c>
      <c r="K899" s="3"/>
      <c r="L899" s="3">
        <v>755</v>
      </c>
      <c r="M899" s="3" t="s">
        <v>1426</v>
      </c>
      <c r="N899" s="3" t="s">
        <v>2752</v>
      </c>
      <c r="O899" s="9"/>
      <c r="P899" s="3">
        <v>240</v>
      </c>
      <c r="Q899" s="13">
        <v>30.82</v>
      </c>
    </row>
    <row r="900" spans="1:17" hidden="1">
      <c r="A900" s="10" t="s">
        <v>2911</v>
      </c>
      <c r="B900" s="8" t="s">
        <v>1257</v>
      </c>
      <c r="C900" s="8" t="s">
        <v>41</v>
      </c>
      <c r="D900" s="2" t="s">
        <v>44</v>
      </c>
      <c r="E900" s="8" t="s">
        <v>1389</v>
      </c>
      <c r="F900" s="8" t="s">
        <v>1384</v>
      </c>
      <c r="G900" s="2">
        <v>69.44</v>
      </c>
      <c r="H900" s="2">
        <v>12.77</v>
      </c>
      <c r="I900" s="2">
        <v>0.39240000000000003</v>
      </c>
      <c r="J900" s="2">
        <v>1.2545999999999999</v>
      </c>
      <c r="K900" s="2" t="s">
        <v>1412</v>
      </c>
      <c r="L900" s="2">
        <v>707</v>
      </c>
      <c r="M900" s="2" t="s">
        <v>1403</v>
      </c>
      <c r="N900" s="2" t="s">
        <v>2912</v>
      </c>
      <c r="O900" s="8" t="s">
        <v>1621</v>
      </c>
      <c r="P900" s="2">
        <v>84</v>
      </c>
      <c r="Q900" s="12">
        <v>23.89</v>
      </c>
    </row>
    <row r="901" spans="1:17" hidden="1">
      <c r="A901" s="11" t="s">
        <v>2913</v>
      </c>
      <c r="B901" s="9" t="s">
        <v>561</v>
      </c>
      <c r="C901" s="9" t="s">
        <v>35</v>
      </c>
      <c r="D901" s="3" t="s">
        <v>23</v>
      </c>
      <c r="E901" s="9" t="s">
        <v>1389</v>
      </c>
      <c r="F901" s="9" t="s">
        <v>1384</v>
      </c>
      <c r="G901" s="3">
        <v>4.6900000000000004</v>
      </c>
      <c r="H901" s="3"/>
      <c r="I901" s="3">
        <v>4.4699999999999997E-2</v>
      </c>
      <c r="J901" s="3"/>
      <c r="K901" s="3" t="s">
        <v>1412</v>
      </c>
      <c r="L901" s="3">
        <v>561</v>
      </c>
      <c r="M901" s="3" t="s">
        <v>1377</v>
      </c>
      <c r="N901" s="3" t="s">
        <v>2732</v>
      </c>
      <c r="O901" s="9" t="s">
        <v>2711</v>
      </c>
      <c r="P901" s="3">
        <v>120</v>
      </c>
      <c r="Q901" s="13">
        <v>3.35</v>
      </c>
    </row>
    <row r="902" spans="1:17" hidden="1">
      <c r="A902" s="10" t="s">
        <v>2914</v>
      </c>
      <c r="B902" s="8" t="s">
        <v>113</v>
      </c>
      <c r="C902" s="8" t="s">
        <v>16</v>
      </c>
      <c r="D902" s="2" t="s">
        <v>31</v>
      </c>
      <c r="E902" s="8" t="s">
        <v>1380</v>
      </c>
      <c r="F902" s="8" t="s">
        <v>1384</v>
      </c>
      <c r="G902" s="2">
        <v>78.099999999999994</v>
      </c>
      <c r="H902" s="2">
        <v>17</v>
      </c>
      <c r="I902" s="2">
        <v>0.78100000000000003</v>
      </c>
      <c r="J902" s="2">
        <v>1.3573999999999999</v>
      </c>
      <c r="K902" s="2" t="s">
        <v>1412</v>
      </c>
      <c r="L902" s="2">
        <v>588</v>
      </c>
      <c r="M902" s="2" t="s">
        <v>1403</v>
      </c>
      <c r="N902" s="2" t="s">
        <v>1580</v>
      </c>
      <c r="O902" s="8" t="s">
        <v>2045</v>
      </c>
      <c r="P902" s="2">
        <v>120</v>
      </c>
      <c r="Q902" s="12">
        <v>29.77</v>
      </c>
    </row>
    <row r="903" spans="1:17">
      <c r="A903" s="11" t="s">
        <v>2915</v>
      </c>
      <c r="B903" s="9" t="s">
        <v>738</v>
      </c>
      <c r="C903" s="9" t="s">
        <v>7</v>
      </c>
      <c r="D903" s="3" t="s">
        <v>23</v>
      </c>
      <c r="E903" s="9" t="s">
        <v>1400</v>
      </c>
      <c r="F903" s="9" t="s">
        <v>1384</v>
      </c>
      <c r="G903" s="3">
        <v>92.35</v>
      </c>
      <c r="H903" s="3">
        <v>17.89</v>
      </c>
      <c r="I903" s="3">
        <v>0.82340000000000002</v>
      </c>
      <c r="J903" s="3">
        <v>1.9350000000000001</v>
      </c>
      <c r="K903" s="3" t="s">
        <v>1358</v>
      </c>
      <c r="L903" s="3">
        <v>565</v>
      </c>
      <c r="M903" s="3" t="s">
        <v>1426</v>
      </c>
      <c r="N903" s="3" t="s">
        <v>1626</v>
      </c>
      <c r="O903" s="9"/>
      <c r="P903" s="3">
        <v>84</v>
      </c>
      <c r="Q903" s="13">
        <v>29.6</v>
      </c>
    </row>
    <row r="904" spans="1:17" hidden="1">
      <c r="A904" s="10" t="s">
        <v>2916</v>
      </c>
      <c r="B904" s="8" t="s">
        <v>204</v>
      </c>
      <c r="C904" s="8" t="s">
        <v>12</v>
      </c>
      <c r="D904" s="2" t="s">
        <v>1360</v>
      </c>
      <c r="E904" s="8" t="s">
        <v>1411</v>
      </c>
      <c r="F904" s="8" t="s">
        <v>1390</v>
      </c>
      <c r="G904" s="2">
        <v>37.729999999999997</v>
      </c>
      <c r="H904" s="2">
        <v>10.76</v>
      </c>
      <c r="I904" s="2">
        <v>0.29249999999999998</v>
      </c>
      <c r="J904" s="2">
        <v>0.51459999999999995</v>
      </c>
      <c r="K904" s="2" t="s">
        <v>1395</v>
      </c>
      <c r="L904" s="2">
        <v>765</v>
      </c>
      <c r="M904" s="2" t="s">
        <v>1381</v>
      </c>
      <c r="N904" s="2" t="s">
        <v>2917</v>
      </c>
      <c r="O904" s="8"/>
      <c r="P904" s="2">
        <v>120</v>
      </c>
      <c r="Q904" s="12">
        <v>4.8499999999999996</v>
      </c>
    </row>
    <row r="905" spans="1:17">
      <c r="A905" s="11" t="s">
        <v>2918</v>
      </c>
      <c r="B905" s="9" t="s">
        <v>500</v>
      </c>
      <c r="C905" s="9" t="s">
        <v>16</v>
      </c>
      <c r="D905" s="3" t="s">
        <v>31</v>
      </c>
      <c r="E905" s="9" t="s">
        <v>1400</v>
      </c>
      <c r="F905" s="9" t="s">
        <v>1384</v>
      </c>
      <c r="G905" s="3">
        <v>65.95</v>
      </c>
      <c r="H905" s="3"/>
      <c r="I905" s="3">
        <v>0.55920000000000003</v>
      </c>
      <c r="J905" s="3"/>
      <c r="K905" s="3" t="s">
        <v>1358</v>
      </c>
      <c r="L905" s="3">
        <v>762</v>
      </c>
      <c r="M905" s="3" t="s">
        <v>1403</v>
      </c>
      <c r="N905" s="3" t="s">
        <v>1524</v>
      </c>
      <c r="O905" s="9" t="s">
        <v>1563</v>
      </c>
      <c r="P905" s="3">
        <v>180</v>
      </c>
      <c r="Q905" s="13">
        <v>52.65</v>
      </c>
    </row>
    <row r="906" spans="1:17" hidden="1">
      <c r="A906" s="10" t="s">
        <v>2919</v>
      </c>
      <c r="B906" s="8" t="s">
        <v>1134</v>
      </c>
      <c r="C906" s="8" t="s">
        <v>28</v>
      </c>
      <c r="D906" s="2" t="s">
        <v>1360</v>
      </c>
      <c r="E906" s="8" t="s">
        <v>1411</v>
      </c>
      <c r="F906" s="8" t="s">
        <v>1375</v>
      </c>
      <c r="G906" s="2">
        <v>38.76</v>
      </c>
      <c r="H906" s="2">
        <v>8.0500000000000007</v>
      </c>
      <c r="I906" s="2">
        <v>0.70899999999999996</v>
      </c>
      <c r="J906" s="2">
        <v>1.7539</v>
      </c>
      <c r="K906" s="2" t="s">
        <v>1376</v>
      </c>
      <c r="L906" s="2">
        <v>559</v>
      </c>
      <c r="M906" s="2" t="s">
        <v>1377</v>
      </c>
      <c r="N906" s="2" t="s">
        <v>1561</v>
      </c>
      <c r="O906" s="8" t="s">
        <v>1866</v>
      </c>
      <c r="P906" s="2">
        <v>24</v>
      </c>
      <c r="Q906" s="12">
        <v>19.22</v>
      </c>
    </row>
    <row r="907" spans="1:17">
      <c r="A907" s="11" t="s">
        <v>2920</v>
      </c>
      <c r="B907" s="9" t="s">
        <v>380</v>
      </c>
      <c r="C907" s="9" t="s">
        <v>28</v>
      </c>
      <c r="D907" s="3" t="s">
        <v>10</v>
      </c>
      <c r="E907" s="9" t="s">
        <v>1389</v>
      </c>
      <c r="F907" s="9" t="s">
        <v>1384</v>
      </c>
      <c r="G907" s="3">
        <v>54.12</v>
      </c>
      <c r="H907" s="3">
        <v>11.53</v>
      </c>
      <c r="I907" s="3">
        <v>0.30869999999999997</v>
      </c>
      <c r="J907" s="3">
        <v>1.7854000000000001</v>
      </c>
      <c r="K907" s="3" t="s">
        <v>1358</v>
      </c>
      <c r="L907" s="3">
        <v>755</v>
      </c>
      <c r="M907" s="3" t="s">
        <v>1403</v>
      </c>
      <c r="N907" s="3" t="s">
        <v>1791</v>
      </c>
      <c r="O907" s="9" t="s">
        <v>1681</v>
      </c>
      <c r="P907" s="3">
        <v>36</v>
      </c>
      <c r="Q907" s="13">
        <v>23.39</v>
      </c>
    </row>
    <row r="908" spans="1:17" hidden="1">
      <c r="A908" s="10" t="s">
        <v>2921</v>
      </c>
      <c r="B908" s="8" t="s">
        <v>1062</v>
      </c>
      <c r="C908" s="8" t="s">
        <v>16</v>
      </c>
      <c r="D908" s="2" t="s">
        <v>1360</v>
      </c>
      <c r="E908" s="8" t="s">
        <v>1389</v>
      </c>
      <c r="F908" s="8" t="s">
        <v>1384</v>
      </c>
      <c r="G908" s="2">
        <v>52.51</v>
      </c>
      <c r="H908" s="2">
        <v>16.23</v>
      </c>
      <c r="I908" s="2">
        <v>0.26989999999999997</v>
      </c>
      <c r="J908" s="2">
        <v>4.7699999999999996</v>
      </c>
      <c r="K908" s="2" t="s">
        <v>1395</v>
      </c>
      <c r="L908" s="2">
        <v>725</v>
      </c>
      <c r="M908" s="2" t="s">
        <v>1426</v>
      </c>
      <c r="N908" s="2" t="s">
        <v>2922</v>
      </c>
      <c r="O908" s="8"/>
      <c r="P908" s="2">
        <v>12</v>
      </c>
      <c r="Q908" s="12">
        <v>30.85</v>
      </c>
    </row>
    <row r="909" spans="1:17" hidden="1">
      <c r="A909" s="11" t="s">
        <v>2923</v>
      </c>
      <c r="B909" s="9" t="s">
        <v>80</v>
      </c>
      <c r="C909" s="9" t="s">
        <v>20</v>
      </c>
      <c r="D909" s="3" t="s">
        <v>10</v>
      </c>
      <c r="E909" s="9" t="s">
        <v>1389</v>
      </c>
      <c r="F909" s="9" t="s">
        <v>1384</v>
      </c>
      <c r="G909" s="3">
        <v>26.11</v>
      </c>
      <c r="H909" s="3">
        <v>8.24</v>
      </c>
      <c r="I909" s="3">
        <v>0.4017</v>
      </c>
      <c r="J909" s="3">
        <v>0.3201</v>
      </c>
      <c r="K909" s="3" t="s">
        <v>1376</v>
      </c>
      <c r="L909" s="3">
        <v>747</v>
      </c>
      <c r="M909" s="3" t="s">
        <v>1426</v>
      </c>
      <c r="N909" s="3" t="s">
        <v>1480</v>
      </c>
      <c r="O909" s="9"/>
      <c r="P909" s="3">
        <v>120</v>
      </c>
      <c r="Q909" s="13">
        <v>12.32</v>
      </c>
    </row>
    <row r="910" spans="1:17" hidden="1">
      <c r="A910" s="10" t="s">
        <v>2924</v>
      </c>
      <c r="B910" s="8" t="s">
        <v>919</v>
      </c>
      <c r="C910" s="8" t="s">
        <v>41</v>
      </c>
      <c r="D910" s="2" t="s">
        <v>31</v>
      </c>
      <c r="E910" s="8" t="s">
        <v>1408</v>
      </c>
      <c r="F910" s="8" t="s">
        <v>1384</v>
      </c>
      <c r="G910" s="2">
        <v>89.97</v>
      </c>
      <c r="H910" s="2">
        <v>10.56</v>
      </c>
      <c r="I910" s="2">
        <v>0.94940000000000002</v>
      </c>
      <c r="J910" s="2">
        <v>7.9332000000000003</v>
      </c>
      <c r="K910" s="2" t="s">
        <v>1385</v>
      </c>
      <c r="L910" s="2">
        <v>556</v>
      </c>
      <c r="M910" s="2" t="s">
        <v>1386</v>
      </c>
      <c r="N910" s="2" t="s">
        <v>2501</v>
      </c>
      <c r="O910" s="8"/>
      <c r="P910" s="2">
        <v>12</v>
      </c>
      <c r="Q910" s="12">
        <v>0</v>
      </c>
    </row>
    <row r="911" spans="1:17">
      <c r="A911" s="11" t="s">
        <v>2925</v>
      </c>
      <c r="B911" s="9" t="s">
        <v>453</v>
      </c>
      <c r="C911" s="9" t="s">
        <v>35</v>
      </c>
      <c r="D911" s="3" t="s">
        <v>1360</v>
      </c>
      <c r="E911" s="9" t="s">
        <v>1389</v>
      </c>
      <c r="F911" s="9" t="s">
        <v>1384</v>
      </c>
      <c r="G911" s="3">
        <v>22.46</v>
      </c>
      <c r="H911" s="3">
        <v>17.96</v>
      </c>
      <c r="I911" s="3">
        <v>0.15670000000000001</v>
      </c>
      <c r="J911" s="3">
        <v>0.8115</v>
      </c>
      <c r="K911" s="3" t="s">
        <v>1358</v>
      </c>
      <c r="L911" s="3">
        <v>571</v>
      </c>
      <c r="M911" s="3" t="s">
        <v>1426</v>
      </c>
      <c r="N911" s="3" t="s">
        <v>627</v>
      </c>
      <c r="O911" s="9"/>
      <c r="P911" s="3">
        <v>36</v>
      </c>
      <c r="Q911" s="13">
        <v>3.55</v>
      </c>
    </row>
    <row r="912" spans="1:17" hidden="1">
      <c r="A912" s="10" t="s">
        <v>2926</v>
      </c>
      <c r="B912" s="8" t="s">
        <v>1074</v>
      </c>
      <c r="C912" s="8" t="s">
        <v>7</v>
      </c>
      <c r="D912" s="2" t="s">
        <v>10</v>
      </c>
      <c r="E912" s="8" t="s">
        <v>1400</v>
      </c>
      <c r="F912" s="8" t="s">
        <v>1390</v>
      </c>
      <c r="G912" s="2">
        <v>17.14</v>
      </c>
      <c r="H912" s="2">
        <v>16.27</v>
      </c>
      <c r="I912" s="2">
        <v>0.16089999999999999</v>
      </c>
      <c r="J912" s="2">
        <v>0.34310000000000002</v>
      </c>
      <c r="K912" s="2" t="s">
        <v>1385</v>
      </c>
      <c r="L912" s="2">
        <v>740</v>
      </c>
      <c r="M912" s="2" t="s">
        <v>1377</v>
      </c>
      <c r="N912" s="2" t="s">
        <v>1401</v>
      </c>
      <c r="O912" s="8" t="s">
        <v>991</v>
      </c>
      <c r="P912" s="2">
        <v>84</v>
      </c>
      <c r="Q912" s="12">
        <v>0</v>
      </c>
    </row>
    <row r="913" spans="1:17" hidden="1">
      <c r="A913" s="11" t="s">
        <v>2927</v>
      </c>
      <c r="B913" s="9" t="s">
        <v>835</v>
      </c>
      <c r="C913" s="9" t="s">
        <v>35</v>
      </c>
      <c r="D913" s="3" t="s">
        <v>10</v>
      </c>
      <c r="E913" s="9" t="s">
        <v>1400</v>
      </c>
      <c r="F913" s="9" t="s">
        <v>1390</v>
      </c>
      <c r="G913" s="3">
        <v>63.97</v>
      </c>
      <c r="H913" s="3">
        <v>16.57</v>
      </c>
      <c r="I913" s="3">
        <v>0.71699999999999997</v>
      </c>
      <c r="J913" s="3">
        <v>2.2669999999999999</v>
      </c>
      <c r="K913" s="3" t="s">
        <v>1412</v>
      </c>
      <c r="L913" s="3">
        <v>556</v>
      </c>
      <c r="M913" s="3" t="s">
        <v>1396</v>
      </c>
      <c r="N913" s="3" t="s">
        <v>2185</v>
      </c>
      <c r="O913" s="9" t="s">
        <v>1809</v>
      </c>
      <c r="P913" s="3">
        <v>36</v>
      </c>
      <c r="Q913" s="13">
        <v>41.19</v>
      </c>
    </row>
    <row r="914" spans="1:17">
      <c r="A914" s="10" t="s">
        <v>2928</v>
      </c>
      <c r="B914" s="8" t="s">
        <v>699</v>
      </c>
      <c r="C914" s="8" t="s">
        <v>16</v>
      </c>
      <c r="D914" s="2" t="s">
        <v>44</v>
      </c>
      <c r="E914" s="8" t="s">
        <v>1374</v>
      </c>
      <c r="F914" s="8" t="s">
        <v>1384</v>
      </c>
      <c r="G914" s="2">
        <v>34.61</v>
      </c>
      <c r="H914" s="2">
        <v>8.1999999999999993</v>
      </c>
      <c r="I914" s="2">
        <v>0.25380000000000003</v>
      </c>
      <c r="J914" s="2">
        <v>3.0139</v>
      </c>
      <c r="K914" s="2" t="s">
        <v>1358</v>
      </c>
      <c r="L914" s="2">
        <v>597</v>
      </c>
      <c r="M914" s="2" t="s">
        <v>1381</v>
      </c>
      <c r="N914" s="2" t="s">
        <v>2684</v>
      </c>
      <c r="O914" s="8"/>
      <c r="P914" s="2">
        <v>12</v>
      </c>
      <c r="Q914" s="12">
        <v>14.8</v>
      </c>
    </row>
    <row r="915" spans="1:17" hidden="1">
      <c r="A915" s="11" t="s">
        <v>2929</v>
      </c>
      <c r="B915" s="9" t="s">
        <v>448</v>
      </c>
      <c r="C915" s="9" t="s">
        <v>38</v>
      </c>
      <c r="D915" s="3" t="s">
        <v>1360</v>
      </c>
      <c r="E915" s="9" t="s">
        <v>1389</v>
      </c>
      <c r="F915" s="9" t="s">
        <v>1375</v>
      </c>
      <c r="G915" s="3">
        <v>25.66</v>
      </c>
      <c r="H915" s="3">
        <v>13.81</v>
      </c>
      <c r="I915" s="3">
        <v>0.49030000000000001</v>
      </c>
      <c r="J915" s="3">
        <v>0.87460000000000004</v>
      </c>
      <c r="K915" s="3" t="s">
        <v>1385</v>
      </c>
      <c r="L915" s="3">
        <v>775</v>
      </c>
      <c r="M915" s="3" t="s">
        <v>1386</v>
      </c>
      <c r="N915" s="3" t="s">
        <v>2760</v>
      </c>
      <c r="O915" s="9"/>
      <c r="P915" s="3">
        <v>36</v>
      </c>
      <c r="Q915" s="13">
        <v>0</v>
      </c>
    </row>
    <row r="916" spans="1:17" hidden="1">
      <c r="A916" s="10" t="s">
        <v>2930</v>
      </c>
      <c r="B916" s="8" t="s">
        <v>815</v>
      </c>
      <c r="C916" s="8" t="s">
        <v>35</v>
      </c>
      <c r="D916" s="2" t="s">
        <v>23</v>
      </c>
      <c r="E916" s="8" t="s">
        <v>1380</v>
      </c>
      <c r="F916" s="8" t="s">
        <v>1384</v>
      </c>
      <c r="G916" s="2">
        <v>69.989999999999995</v>
      </c>
      <c r="H916" s="2">
        <v>13.58</v>
      </c>
      <c r="I916" s="2">
        <v>1.1975</v>
      </c>
      <c r="J916" s="2">
        <v>6.2704000000000004</v>
      </c>
      <c r="K916" s="2" t="s">
        <v>1385</v>
      </c>
      <c r="L916" s="2">
        <v>630</v>
      </c>
      <c r="M916" s="2" t="s">
        <v>1377</v>
      </c>
      <c r="N916" s="2" t="s">
        <v>824</v>
      </c>
      <c r="O916" s="8" t="s">
        <v>923</v>
      </c>
      <c r="P916" s="2">
        <v>12</v>
      </c>
      <c r="Q916" s="12">
        <v>0</v>
      </c>
    </row>
    <row r="917" spans="1:17">
      <c r="A917" s="11" t="s">
        <v>2931</v>
      </c>
      <c r="B917" s="9" t="s">
        <v>126</v>
      </c>
      <c r="C917" s="9" t="s">
        <v>20</v>
      </c>
      <c r="D917" s="3" t="s">
        <v>23</v>
      </c>
      <c r="E917" s="9" t="s">
        <v>1389</v>
      </c>
      <c r="F917" s="9" t="s">
        <v>1375</v>
      </c>
      <c r="G917" s="3">
        <v>11.25</v>
      </c>
      <c r="H917" s="3">
        <v>14.29</v>
      </c>
      <c r="I917" s="3">
        <v>0.1734</v>
      </c>
      <c r="J917" s="3">
        <v>0.3861</v>
      </c>
      <c r="K917" s="3" t="s">
        <v>1358</v>
      </c>
      <c r="L917" s="3">
        <v>886</v>
      </c>
      <c r="M917" s="3" t="s">
        <v>1426</v>
      </c>
      <c r="N917" s="3" t="s">
        <v>2077</v>
      </c>
      <c r="O917" s="9"/>
      <c r="P917" s="3">
        <v>36</v>
      </c>
      <c r="Q917" s="13">
        <v>5.85</v>
      </c>
    </row>
    <row r="918" spans="1:17" hidden="1">
      <c r="A918" s="10" t="s">
        <v>2932</v>
      </c>
      <c r="B918" s="8" t="s">
        <v>766</v>
      </c>
      <c r="C918" s="8" t="s">
        <v>32</v>
      </c>
      <c r="D918" s="2" t="s">
        <v>31</v>
      </c>
      <c r="E918" s="8" t="s">
        <v>1389</v>
      </c>
      <c r="F918" s="8" t="s">
        <v>1384</v>
      </c>
      <c r="G918" s="2">
        <v>56.2</v>
      </c>
      <c r="H918" s="2">
        <v>7.74</v>
      </c>
      <c r="I918" s="2">
        <v>1.0036</v>
      </c>
      <c r="J918" s="2">
        <v>1.7544</v>
      </c>
      <c r="K918" s="2" t="s">
        <v>1395</v>
      </c>
      <c r="L918" s="2">
        <v>858</v>
      </c>
      <c r="M918" s="2" t="s">
        <v>1396</v>
      </c>
      <c r="N918" s="2" t="s">
        <v>2592</v>
      </c>
      <c r="O918" s="8" t="s">
        <v>1536</v>
      </c>
      <c r="P918" s="2">
        <v>36</v>
      </c>
      <c r="Q918" s="12">
        <v>23.62</v>
      </c>
    </row>
    <row r="919" spans="1:17" hidden="1">
      <c r="A919" s="11" t="s">
        <v>2933</v>
      </c>
      <c r="B919" s="9" t="s">
        <v>894</v>
      </c>
      <c r="C919" s="9" t="s">
        <v>32</v>
      </c>
      <c r="D919" s="3" t="s">
        <v>1360</v>
      </c>
      <c r="E919" s="9" t="s">
        <v>1389</v>
      </c>
      <c r="F919" s="9" t="s">
        <v>1390</v>
      </c>
      <c r="G919" s="3">
        <v>73.86</v>
      </c>
      <c r="H919" s="3">
        <v>16.48</v>
      </c>
      <c r="I919" s="3">
        <v>0.59350000000000003</v>
      </c>
      <c r="J919" s="3">
        <v>1.8149999999999999</v>
      </c>
      <c r="K919" s="3" t="s">
        <v>1412</v>
      </c>
      <c r="L919" s="3">
        <v>561</v>
      </c>
      <c r="M919" s="3" t="s">
        <v>1426</v>
      </c>
      <c r="N919" s="3" t="s">
        <v>1308</v>
      </c>
      <c r="O919" s="9"/>
      <c r="P919" s="3">
        <v>60</v>
      </c>
      <c r="Q919" s="13">
        <v>62.46</v>
      </c>
    </row>
    <row r="920" spans="1:17" hidden="1">
      <c r="A920" s="10" t="s">
        <v>2934</v>
      </c>
      <c r="B920" s="8" t="s">
        <v>1196</v>
      </c>
      <c r="C920" s="8" t="s">
        <v>38</v>
      </c>
      <c r="D920" s="2" t="s">
        <v>44</v>
      </c>
      <c r="E920" s="8" t="s">
        <v>1411</v>
      </c>
      <c r="F920" s="8" t="s">
        <v>1390</v>
      </c>
      <c r="G920" s="2">
        <v>58.43</v>
      </c>
      <c r="H920" s="2">
        <v>10.48</v>
      </c>
      <c r="I920" s="2">
        <v>0.31040000000000001</v>
      </c>
      <c r="J920" s="2">
        <v>1.8986000000000001</v>
      </c>
      <c r="K920" s="2" t="s">
        <v>1385</v>
      </c>
      <c r="L920" s="2">
        <v>594</v>
      </c>
      <c r="M920" s="2" t="s">
        <v>1426</v>
      </c>
      <c r="N920" s="2" t="s">
        <v>2935</v>
      </c>
      <c r="O920" s="8"/>
      <c r="P920" s="2">
        <v>36</v>
      </c>
      <c r="Q920" s="12">
        <v>0</v>
      </c>
    </row>
    <row r="921" spans="1:17" hidden="1">
      <c r="A921" s="11" t="s">
        <v>2936</v>
      </c>
      <c r="B921" s="9" t="s">
        <v>184</v>
      </c>
      <c r="C921" s="9" t="s">
        <v>41</v>
      </c>
      <c r="D921" s="3" t="s">
        <v>31</v>
      </c>
      <c r="E921" s="9" t="s">
        <v>1389</v>
      </c>
      <c r="F921" s="9" t="s">
        <v>1390</v>
      </c>
      <c r="G921" s="3">
        <v>45.37</v>
      </c>
      <c r="H921" s="3">
        <v>15.22</v>
      </c>
      <c r="I921" s="3">
        <v>0.35049999999999998</v>
      </c>
      <c r="J921" s="3">
        <v>0.73809999999999998</v>
      </c>
      <c r="K921" s="3" t="s">
        <v>1395</v>
      </c>
      <c r="L921" s="3">
        <v>787</v>
      </c>
      <c r="M921" s="3" t="s">
        <v>1386</v>
      </c>
      <c r="N921" s="3" t="s">
        <v>1731</v>
      </c>
      <c r="O921" s="9"/>
      <c r="P921" s="3">
        <v>120</v>
      </c>
      <c r="Q921" s="13">
        <v>20.51</v>
      </c>
    </row>
    <row r="922" spans="1:17" hidden="1">
      <c r="A922" s="10" t="s">
        <v>2937</v>
      </c>
      <c r="B922" s="8" t="s">
        <v>772</v>
      </c>
      <c r="C922" s="8" t="s">
        <v>35</v>
      </c>
      <c r="D922" s="2" t="s">
        <v>31</v>
      </c>
      <c r="E922" s="8" t="s">
        <v>1389</v>
      </c>
      <c r="F922" s="8" t="s">
        <v>1384</v>
      </c>
      <c r="G922" s="2">
        <v>91.29</v>
      </c>
      <c r="H922" s="2">
        <v>7.69</v>
      </c>
      <c r="I922" s="2">
        <v>0.56679999999999997</v>
      </c>
      <c r="J922" s="2">
        <v>1.0927</v>
      </c>
      <c r="K922" s="2" t="s">
        <v>1412</v>
      </c>
      <c r="L922" s="2">
        <v>663</v>
      </c>
      <c r="M922" s="2" t="s">
        <v>1403</v>
      </c>
      <c r="N922" s="2" t="s">
        <v>158</v>
      </c>
      <c r="O922" s="8" t="s">
        <v>2274</v>
      </c>
      <c r="P922" s="2">
        <v>120</v>
      </c>
      <c r="Q922" s="12">
        <v>71.95</v>
      </c>
    </row>
    <row r="923" spans="1:17" hidden="1">
      <c r="A923" s="11" t="s">
        <v>2938</v>
      </c>
      <c r="B923" s="9" t="s">
        <v>870</v>
      </c>
      <c r="C923" s="9" t="s">
        <v>16</v>
      </c>
      <c r="D923" s="3" t="s">
        <v>1360</v>
      </c>
      <c r="E923" s="9" t="s">
        <v>1411</v>
      </c>
      <c r="F923" s="9" t="s">
        <v>1375</v>
      </c>
      <c r="G923" s="3">
        <v>12.59</v>
      </c>
      <c r="H923" s="3">
        <v>17.010000000000002</v>
      </c>
      <c r="I923" s="3">
        <v>0.2384</v>
      </c>
      <c r="J923" s="3">
        <v>0.21890000000000001</v>
      </c>
      <c r="K923" s="3" t="s">
        <v>1395</v>
      </c>
      <c r="L923" s="3">
        <v>876</v>
      </c>
      <c r="M923" s="3" t="s">
        <v>1396</v>
      </c>
      <c r="N923" s="3" t="s">
        <v>2100</v>
      </c>
      <c r="O923" s="9" t="s">
        <v>2706</v>
      </c>
      <c r="P923" s="3">
        <v>120</v>
      </c>
      <c r="Q923" s="13">
        <v>4.66</v>
      </c>
    </row>
    <row r="924" spans="1:17" hidden="1">
      <c r="A924" s="10" t="s">
        <v>2939</v>
      </c>
      <c r="B924" s="8" t="s">
        <v>645</v>
      </c>
      <c r="C924" s="8" t="s">
        <v>20</v>
      </c>
      <c r="D924" s="2" t="s">
        <v>44</v>
      </c>
      <c r="E924" s="8" t="s">
        <v>1389</v>
      </c>
      <c r="F924" s="8" t="s">
        <v>1375</v>
      </c>
      <c r="G924" s="2">
        <v>67.17</v>
      </c>
      <c r="H924" s="2">
        <v>14.6</v>
      </c>
      <c r="I924" s="2">
        <v>0.50949999999999995</v>
      </c>
      <c r="J924" s="2">
        <v>1.5839000000000001</v>
      </c>
      <c r="K924" s="2" t="s">
        <v>1395</v>
      </c>
      <c r="L924" s="2">
        <v>831</v>
      </c>
      <c r="M924" s="2" t="s">
        <v>1396</v>
      </c>
      <c r="N924" s="2" t="s">
        <v>2940</v>
      </c>
      <c r="O924" s="8" t="s">
        <v>2941</v>
      </c>
      <c r="P924" s="2">
        <v>60</v>
      </c>
      <c r="Q924" s="12">
        <v>11.06</v>
      </c>
    </row>
    <row r="925" spans="1:17" hidden="1">
      <c r="A925" s="11" t="s">
        <v>2942</v>
      </c>
      <c r="B925" s="9" t="s">
        <v>110</v>
      </c>
      <c r="C925" s="9" t="s">
        <v>38</v>
      </c>
      <c r="D925" s="3" t="s">
        <v>31</v>
      </c>
      <c r="E925" s="9" t="s">
        <v>1380</v>
      </c>
      <c r="F925" s="9" t="s">
        <v>1384</v>
      </c>
      <c r="G925" s="3">
        <v>21.27</v>
      </c>
      <c r="H925" s="3">
        <v>14.7</v>
      </c>
      <c r="I925" s="3">
        <v>0.34889999999999999</v>
      </c>
      <c r="J925" s="3">
        <v>1.9168000000000001</v>
      </c>
      <c r="K925" s="3" t="s">
        <v>1385</v>
      </c>
      <c r="L925" s="3">
        <v>880</v>
      </c>
      <c r="M925" s="3" t="s">
        <v>1426</v>
      </c>
      <c r="N925" s="3" t="s">
        <v>2617</v>
      </c>
      <c r="O925" s="9"/>
      <c r="P925" s="3">
        <v>12</v>
      </c>
      <c r="Q925" s="13">
        <v>0</v>
      </c>
    </row>
    <row r="926" spans="1:17" hidden="1">
      <c r="A926" s="10" t="s">
        <v>2943</v>
      </c>
      <c r="B926" s="8" t="s">
        <v>1213</v>
      </c>
      <c r="C926" s="8" t="s">
        <v>16</v>
      </c>
      <c r="D926" s="2" t="s">
        <v>10</v>
      </c>
      <c r="E926" s="8" t="s">
        <v>1374</v>
      </c>
      <c r="F926" s="8" t="s">
        <v>1384</v>
      </c>
      <c r="G926" s="2">
        <v>18.5</v>
      </c>
      <c r="H926" s="2">
        <v>17.95</v>
      </c>
      <c r="I926" s="2">
        <v>0.14050000000000001</v>
      </c>
      <c r="J926" s="2">
        <v>0.92310000000000003</v>
      </c>
      <c r="K926" s="2" t="s">
        <v>1412</v>
      </c>
      <c r="L926" s="2">
        <v>878</v>
      </c>
      <c r="M926" s="2" t="s">
        <v>1381</v>
      </c>
      <c r="N926" s="2" t="s">
        <v>2944</v>
      </c>
      <c r="O926" s="8"/>
      <c r="P926" s="2">
        <v>24</v>
      </c>
      <c r="Q926" s="12">
        <v>9.89</v>
      </c>
    </row>
    <row r="927" spans="1:17">
      <c r="A927" s="11" t="s">
        <v>2945</v>
      </c>
      <c r="B927" s="9" t="s">
        <v>608</v>
      </c>
      <c r="C927" s="9" t="s">
        <v>38</v>
      </c>
      <c r="D927" s="3" t="s">
        <v>1360</v>
      </c>
      <c r="E927" s="9" t="s">
        <v>1400</v>
      </c>
      <c r="F927" s="9" t="s">
        <v>1390</v>
      </c>
      <c r="G927" s="3">
        <v>42.3</v>
      </c>
      <c r="H927" s="3">
        <v>11.92</v>
      </c>
      <c r="I927" s="3">
        <v>0.77849999999999997</v>
      </c>
      <c r="J927" s="3">
        <v>1.9896</v>
      </c>
      <c r="K927" s="3" t="s">
        <v>1358</v>
      </c>
      <c r="L927" s="3">
        <v>690</v>
      </c>
      <c r="M927" s="3" t="s">
        <v>1396</v>
      </c>
      <c r="N927" s="3" t="s">
        <v>2218</v>
      </c>
      <c r="O927" s="9" t="s">
        <v>1795</v>
      </c>
      <c r="P927" s="3">
        <v>24</v>
      </c>
      <c r="Q927" s="13">
        <v>13.66</v>
      </c>
    </row>
    <row r="928" spans="1:17" hidden="1">
      <c r="A928" s="10" t="s">
        <v>2946</v>
      </c>
      <c r="B928" s="8" t="s">
        <v>519</v>
      </c>
      <c r="C928" s="8" t="s">
        <v>16</v>
      </c>
      <c r="D928" s="2" t="s">
        <v>10</v>
      </c>
      <c r="E928" s="8" t="s">
        <v>1380</v>
      </c>
      <c r="F928" s="8" t="s">
        <v>1375</v>
      </c>
      <c r="G928" s="2">
        <v>18.59</v>
      </c>
      <c r="H928" s="2">
        <v>17.57</v>
      </c>
      <c r="I928" s="2">
        <v>0.23180000000000001</v>
      </c>
      <c r="J928" s="2">
        <v>0.28079999999999999</v>
      </c>
      <c r="K928" s="2" t="s">
        <v>1376</v>
      </c>
      <c r="L928" s="2">
        <v>837</v>
      </c>
      <c r="M928" s="2" t="s">
        <v>1386</v>
      </c>
      <c r="N928" s="2" t="s">
        <v>2800</v>
      </c>
      <c r="O928" s="8"/>
      <c r="P928" s="2">
        <v>240</v>
      </c>
      <c r="Q928" s="12">
        <v>10.09</v>
      </c>
    </row>
    <row r="929" spans="1:17" hidden="1">
      <c r="A929" s="11" t="s">
        <v>2947</v>
      </c>
      <c r="B929" s="9" t="s">
        <v>953</v>
      </c>
      <c r="C929" s="9" t="s">
        <v>32</v>
      </c>
      <c r="D929" s="3" t="s">
        <v>31</v>
      </c>
      <c r="E929" s="9" t="s">
        <v>1400</v>
      </c>
      <c r="F929" s="9" t="s">
        <v>1390</v>
      </c>
      <c r="G929" s="3">
        <v>31.77</v>
      </c>
      <c r="H929" s="3">
        <v>14.05</v>
      </c>
      <c r="I929" s="3">
        <v>0.504</v>
      </c>
      <c r="J929" s="3">
        <v>0.86899999999999999</v>
      </c>
      <c r="K929" s="3" t="s">
        <v>1412</v>
      </c>
      <c r="L929" s="3">
        <v>632</v>
      </c>
      <c r="M929" s="3" t="s">
        <v>1381</v>
      </c>
      <c r="N929" s="3" t="s">
        <v>2007</v>
      </c>
      <c r="O929" s="9"/>
      <c r="P929" s="3">
        <v>48</v>
      </c>
      <c r="Q929" s="13">
        <v>6.2</v>
      </c>
    </row>
    <row r="930" spans="1:17">
      <c r="A930" s="10" t="s">
        <v>2948</v>
      </c>
      <c r="B930" s="8" t="s">
        <v>1156</v>
      </c>
      <c r="C930" s="8" t="s">
        <v>16</v>
      </c>
      <c r="D930" s="2" t="s">
        <v>1360</v>
      </c>
      <c r="E930" s="8" t="s">
        <v>1380</v>
      </c>
      <c r="F930" s="8" t="s">
        <v>1384</v>
      </c>
      <c r="G930" s="2">
        <v>19.12</v>
      </c>
      <c r="H930" s="2">
        <v>8.1999999999999993</v>
      </c>
      <c r="I930" s="2">
        <v>0.17710000000000001</v>
      </c>
      <c r="J930" s="2">
        <v>0.38950000000000001</v>
      </c>
      <c r="K930" s="2" t="s">
        <v>1358</v>
      </c>
      <c r="L930" s="2">
        <v>704</v>
      </c>
      <c r="M930" s="2" t="s">
        <v>1386</v>
      </c>
      <c r="N930" s="2" t="s">
        <v>1107</v>
      </c>
      <c r="O930" s="8"/>
      <c r="P930" s="2">
        <v>60</v>
      </c>
      <c r="Q930" s="12">
        <v>6.49</v>
      </c>
    </row>
    <row r="931" spans="1:17">
      <c r="A931" s="11" t="s">
        <v>2949</v>
      </c>
      <c r="B931" s="9" t="s">
        <v>1240</v>
      </c>
      <c r="C931" s="9" t="s">
        <v>41</v>
      </c>
      <c r="D931" s="3" t="s">
        <v>10</v>
      </c>
      <c r="E931" s="9" t="s">
        <v>1380</v>
      </c>
      <c r="F931" s="9" t="s">
        <v>1375</v>
      </c>
      <c r="G931" s="3">
        <v>86.41</v>
      </c>
      <c r="H931" s="3">
        <v>16.579999999999998</v>
      </c>
      <c r="I931" s="3">
        <v>0.95860000000000001</v>
      </c>
      <c r="J931" s="3">
        <v>2.1280000000000001</v>
      </c>
      <c r="K931" s="3" t="s">
        <v>1358</v>
      </c>
      <c r="L931" s="3">
        <v>797</v>
      </c>
      <c r="M931" s="3" t="s">
        <v>1381</v>
      </c>
      <c r="N931" s="3" t="s">
        <v>1807</v>
      </c>
      <c r="O931" s="9"/>
      <c r="P931" s="3">
        <v>60</v>
      </c>
      <c r="Q931" s="13">
        <v>15.73</v>
      </c>
    </row>
    <row r="932" spans="1:17" hidden="1">
      <c r="A932" s="10" t="s">
        <v>2950</v>
      </c>
      <c r="B932" s="8" t="s">
        <v>240</v>
      </c>
      <c r="C932" s="8" t="s">
        <v>38</v>
      </c>
      <c r="D932" s="2" t="s">
        <v>10</v>
      </c>
      <c r="E932" s="8" t="s">
        <v>1380</v>
      </c>
      <c r="F932" s="8" t="s">
        <v>1384</v>
      </c>
      <c r="G932" s="2">
        <v>87.64</v>
      </c>
      <c r="H932" s="2">
        <v>7.73</v>
      </c>
      <c r="I932" s="2">
        <v>1.3429</v>
      </c>
      <c r="J932" s="2">
        <v>2.7353999999999998</v>
      </c>
      <c r="K932" s="2" t="s">
        <v>1385</v>
      </c>
      <c r="L932" s="2">
        <v>644</v>
      </c>
      <c r="M932" s="2" t="s">
        <v>1396</v>
      </c>
      <c r="N932" s="2" t="s">
        <v>652</v>
      </c>
      <c r="O932" s="8" t="s">
        <v>1597</v>
      </c>
      <c r="P932" s="2">
        <v>36</v>
      </c>
      <c r="Q932" s="12">
        <v>0</v>
      </c>
    </row>
    <row r="933" spans="1:17" hidden="1">
      <c r="A933" s="11" t="s">
        <v>2951</v>
      </c>
      <c r="B933" s="9" t="s">
        <v>828</v>
      </c>
      <c r="C933" s="9" t="s">
        <v>28</v>
      </c>
      <c r="D933" s="3" t="s">
        <v>1360</v>
      </c>
      <c r="E933" s="9" t="s">
        <v>1411</v>
      </c>
      <c r="F933" s="9" t="s">
        <v>1375</v>
      </c>
      <c r="G933" s="3">
        <v>19.670000000000002</v>
      </c>
      <c r="H933" s="3">
        <v>11.04</v>
      </c>
      <c r="I933" s="3">
        <v>0.112</v>
      </c>
      <c r="J933" s="3">
        <v>0.64429999999999998</v>
      </c>
      <c r="K933" s="3"/>
      <c r="L933" s="3">
        <v>793</v>
      </c>
      <c r="M933" s="3" t="s">
        <v>1386</v>
      </c>
      <c r="N933" s="3" t="s">
        <v>1476</v>
      </c>
      <c r="O933" s="9"/>
      <c r="P933" s="3">
        <v>36</v>
      </c>
      <c r="Q933" s="13">
        <v>17</v>
      </c>
    </row>
    <row r="934" spans="1:17" hidden="1">
      <c r="A934" s="10" t="s">
        <v>2952</v>
      </c>
      <c r="B934" s="8" t="s">
        <v>584</v>
      </c>
      <c r="C934" s="8" t="s">
        <v>38</v>
      </c>
      <c r="D934" s="2" t="s">
        <v>1360</v>
      </c>
      <c r="E934" s="8" t="s">
        <v>1400</v>
      </c>
      <c r="F934" s="8" t="s">
        <v>1390</v>
      </c>
      <c r="G934" s="2">
        <v>17.920000000000002</v>
      </c>
      <c r="H934" s="2">
        <v>15.94</v>
      </c>
      <c r="I934" s="2">
        <v>0.10639999999999999</v>
      </c>
      <c r="J934" s="2">
        <v>0.26240000000000002</v>
      </c>
      <c r="K934" s="2" t="s">
        <v>1376</v>
      </c>
      <c r="L934" s="2">
        <v>835</v>
      </c>
      <c r="M934" s="2" t="s">
        <v>1403</v>
      </c>
      <c r="N934" s="2" t="s">
        <v>2261</v>
      </c>
      <c r="O934" s="8" t="s">
        <v>1540</v>
      </c>
      <c r="P934" s="2">
        <v>180</v>
      </c>
      <c r="Q934" s="12">
        <v>14.32</v>
      </c>
    </row>
    <row r="935" spans="1:17" hidden="1">
      <c r="A935" s="11" t="s">
        <v>2953</v>
      </c>
      <c r="B935" s="9" t="s">
        <v>1215</v>
      </c>
      <c r="C935" s="9" t="s">
        <v>20</v>
      </c>
      <c r="D935" s="3" t="s">
        <v>1360</v>
      </c>
      <c r="E935" s="9" t="s">
        <v>1411</v>
      </c>
      <c r="F935" s="9" t="s">
        <v>1384</v>
      </c>
      <c r="G935" s="3">
        <v>88.32</v>
      </c>
      <c r="H935" s="3">
        <v>17.32</v>
      </c>
      <c r="I935" s="3">
        <v>1.3333999999999999</v>
      </c>
      <c r="J935" s="3">
        <v>2.5630999999999999</v>
      </c>
      <c r="K935" s="3" t="s">
        <v>1395</v>
      </c>
      <c r="L935" s="3">
        <v>814</v>
      </c>
      <c r="M935" s="3" t="s">
        <v>1377</v>
      </c>
      <c r="N935" s="3" t="s">
        <v>1082</v>
      </c>
      <c r="O935" s="9" t="s">
        <v>1097</v>
      </c>
      <c r="P935" s="3">
        <v>48</v>
      </c>
      <c r="Q935" s="13">
        <v>64.91</v>
      </c>
    </row>
    <row r="936" spans="1:17" hidden="1">
      <c r="A936" s="10" t="s">
        <v>2954</v>
      </c>
      <c r="B936" s="8" t="s">
        <v>1244</v>
      </c>
      <c r="C936" s="8" t="s">
        <v>38</v>
      </c>
      <c r="D936" s="2" t="s">
        <v>44</v>
      </c>
      <c r="E936" s="8" t="s">
        <v>1389</v>
      </c>
      <c r="F936" s="8" t="s">
        <v>1375</v>
      </c>
      <c r="G936" s="2">
        <v>46.03</v>
      </c>
      <c r="H936" s="2">
        <v>13.57</v>
      </c>
      <c r="I936" s="2">
        <v>0.89649999999999996</v>
      </c>
      <c r="J936" s="2">
        <v>2.2006999999999999</v>
      </c>
      <c r="K936" s="2" t="s">
        <v>1385</v>
      </c>
      <c r="L936" s="2">
        <v>588</v>
      </c>
      <c r="M936" s="2" t="s">
        <v>1386</v>
      </c>
      <c r="N936" s="2" t="s">
        <v>1120</v>
      </c>
      <c r="O936" s="8"/>
      <c r="P936" s="2">
        <v>24</v>
      </c>
      <c r="Q936" s="12">
        <v>0</v>
      </c>
    </row>
    <row r="937" spans="1:17" hidden="1">
      <c r="A937" s="11" t="s">
        <v>2955</v>
      </c>
      <c r="B937" s="9" t="s">
        <v>369</v>
      </c>
      <c r="C937" s="9" t="s">
        <v>20</v>
      </c>
      <c r="D937" s="3" t="s">
        <v>23</v>
      </c>
      <c r="E937" s="9" t="s">
        <v>1389</v>
      </c>
      <c r="F937" s="9" t="s">
        <v>1384</v>
      </c>
      <c r="G937" s="3">
        <v>67.63</v>
      </c>
      <c r="H937" s="3">
        <v>15.54</v>
      </c>
      <c r="I937" s="3">
        <v>0.56520000000000004</v>
      </c>
      <c r="J937" s="3">
        <v>2.3622999999999998</v>
      </c>
      <c r="K937" s="3" t="s">
        <v>1376</v>
      </c>
      <c r="L937" s="3">
        <v>812</v>
      </c>
      <c r="M937" s="3" t="s">
        <v>1381</v>
      </c>
      <c r="N937" s="3" t="s">
        <v>585</v>
      </c>
      <c r="O937" s="9"/>
      <c r="P937" s="3">
        <v>36</v>
      </c>
      <c r="Q937" s="13">
        <v>37.14</v>
      </c>
    </row>
    <row r="938" spans="1:17">
      <c r="A938" s="10" t="s">
        <v>2956</v>
      </c>
      <c r="B938" s="8" t="s">
        <v>1068</v>
      </c>
      <c r="C938" s="8" t="s">
        <v>7</v>
      </c>
      <c r="D938" s="2" t="s">
        <v>44</v>
      </c>
      <c r="E938" s="8" t="s">
        <v>1400</v>
      </c>
      <c r="F938" s="8" t="s">
        <v>1375</v>
      </c>
      <c r="G938" s="2">
        <v>39.18</v>
      </c>
      <c r="H938" s="2">
        <v>12.15</v>
      </c>
      <c r="I938" s="2">
        <v>0.56569999999999998</v>
      </c>
      <c r="J938" s="2">
        <v>0.69479999999999997</v>
      </c>
      <c r="K938" s="2" t="s">
        <v>1358</v>
      </c>
      <c r="L938" s="2">
        <v>690</v>
      </c>
      <c r="M938" s="2" t="s">
        <v>1386</v>
      </c>
      <c r="N938" s="2" t="s">
        <v>2957</v>
      </c>
      <c r="O938" s="8"/>
      <c r="P938" s="2">
        <v>84</v>
      </c>
      <c r="Q938" s="12">
        <v>25.06</v>
      </c>
    </row>
    <row r="939" spans="1:17" hidden="1">
      <c r="A939" s="11" t="s">
        <v>2958</v>
      </c>
      <c r="B939" s="9" t="s">
        <v>1213</v>
      </c>
      <c r="C939" s="9" t="s">
        <v>24</v>
      </c>
      <c r="D939" s="3" t="s">
        <v>1360</v>
      </c>
      <c r="E939" s="9" t="s">
        <v>1380</v>
      </c>
      <c r="F939" s="9" t="s">
        <v>1390</v>
      </c>
      <c r="G939" s="3">
        <v>13.62</v>
      </c>
      <c r="H939" s="3">
        <v>18.02</v>
      </c>
      <c r="I939" s="3">
        <v>9.1999999999999998E-2</v>
      </c>
      <c r="J939" s="3">
        <v>0.2104</v>
      </c>
      <c r="K939" s="3" t="s">
        <v>1385</v>
      </c>
      <c r="L939" s="3">
        <v>878</v>
      </c>
      <c r="M939" s="3" t="s">
        <v>1426</v>
      </c>
      <c r="N939" s="3" t="s">
        <v>2397</v>
      </c>
      <c r="O939" s="9"/>
      <c r="P939" s="3">
        <v>240</v>
      </c>
      <c r="Q939" s="13">
        <v>0</v>
      </c>
    </row>
    <row r="940" spans="1:17" hidden="1">
      <c r="A940" s="10" t="s">
        <v>2959</v>
      </c>
      <c r="B940" s="8" t="s">
        <v>437</v>
      </c>
      <c r="C940" s="8" t="s">
        <v>38</v>
      </c>
      <c r="D940" s="2" t="s">
        <v>31</v>
      </c>
      <c r="E940" s="8" t="s">
        <v>1408</v>
      </c>
      <c r="F940" s="8" t="s">
        <v>1390</v>
      </c>
      <c r="G940" s="2">
        <v>50.25</v>
      </c>
      <c r="H940" s="2">
        <v>7.68</v>
      </c>
      <c r="I940" s="2">
        <v>0.79110000000000003</v>
      </c>
      <c r="J940" s="2">
        <v>1.5671999999999999</v>
      </c>
      <c r="K940" s="2" t="s">
        <v>1376</v>
      </c>
      <c r="L940" s="2">
        <v>560</v>
      </c>
      <c r="M940" s="2" t="s">
        <v>1377</v>
      </c>
      <c r="N940" s="2" t="s">
        <v>2960</v>
      </c>
      <c r="O940" s="8" t="s">
        <v>2381</v>
      </c>
      <c r="P940" s="2">
        <v>36</v>
      </c>
      <c r="Q940" s="12">
        <v>45.74</v>
      </c>
    </row>
    <row r="941" spans="1:17" hidden="1">
      <c r="A941" s="11" t="s">
        <v>2961</v>
      </c>
      <c r="B941" s="9" t="s">
        <v>328</v>
      </c>
      <c r="C941" s="9" t="s">
        <v>41</v>
      </c>
      <c r="D941" s="3" t="s">
        <v>31</v>
      </c>
      <c r="E941" s="9" t="s">
        <v>1411</v>
      </c>
      <c r="F941" s="9" t="s">
        <v>1384</v>
      </c>
      <c r="G941" s="3">
        <v>14.7</v>
      </c>
      <c r="H941" s="3">
        <v>10.89</v>
      </c>
      <c r="I941" s="3">
        <v>0.18529999999999999</v>
      </c>
      <c r="J941" s="3">
        <v>0.48049999999999998</v>
      </c>
      <c r="K941" s="3" t="s">
        <v>1412</v>
      </c>
      <c r="L941" s="3">
        <v>739</v>
      </c>
      <c r="M941" s="3" t="s">
        <v>1426</v>
      </c>
      <c r="N941" s="3" t="s">
        <v>1856</v>
      </c>
      <c r="O941" s="9"/>
      <c r="P941" s="3">
        <v>36</v>
      </c>
      <c r="Q941" s="13">
        <v>9</v>
      </c>
    </row>
    <row r="942" spans="1:17" hidden="1">
      <c r="A942" s="10" t="s">
        <v>2962</v>
      </c>
      <c r="B942" s="8" t="s">
        <v>76</v>
      </c>
      <c r="C942" s="8" t="s">
        <v>35</v>
      </c>
      <c r="D942" s="2" t="s">
        <v>31</v>
      </c>
      <c r="E942" s="8" t="s">
        <v>1389</v>
      </c>
      <c r="F942" s="8" t="s">
        <v>1390</v>
      </c>
      <c r="G942" s="2">
        <v>86.3</v>
      </c>
      <c r="H942" s="2">
        <v>10.45</v>
      </c>
      <c r="I942" s="2">
        <v>1.0466</v>
      </c>
      <c r="J942" s="2">
        <v>1.1620999999999999</v>
      </c>
      <c r="K942" s="2" t="s">
        <v>1376</v>
      </c>
      <c r="L942" s="2">
        <v>848</v>
      </c>
      <c r="M942" s="2" t="s">
        <v>1403</v>
      </c>
      <c r="N942" s="2" t="s">
        <v>1841</v>
      </c>
      <c r="O942" s="8" t="s">
        <v>2963</v>
      </c>
      <c r="P942" s="2">
        <v>120</v>
      </c>
      <c r="Q942" s="12">
        <v>64.709999999999994</v>
      </c>
    </row>
    <row r="943" spans="1:17" hidden="1">
      <c r="A943" s="11" t="s">
        <v>2964</v>
      </c>
      <c r="B943" s="9" t="s">
        <v>103</v>
      </c>
      <c r="C943" s="9" t="s">
        <v>38</v>
      </c>
      <c r="D943" s="3" t="s">
        <v>10</v>
      </c>
      <c r="E943" s="9" t="s">
        <v>1411</v>
      </c>
      <c r="F943" s="9" t="s">
        <v>1390</v>
      </c>
      <c r="G943" s="3">
        <v>46.27</v>
      </c>
      <c r="H943" s="3">
        <v>12.98</v>
      </c>
      <c r="I943" s="3">
        <v>0.61939999999999995</v>
      </c>
      <c r="J943" s="3">
        <v>1.0523</v>
      </c>
      <c r="K943" s="3" t="s">
        <v>1376</v>
      </c>
      <c r="L943" s="3">
        <v>566</v>
      </c>
      <c r="M943" s="3" t="s">
        <v>1426</v>
      </c>
      <c r="N943" s="3" t="s">
        <v>760</v>
      </c>
      <c r="O943" s="9"/>
      <c r="P943" s="3">
        <v>60</v>
      </c>
      <c r="Q943" s="13">
        <v>42.13</v>
      </c>
    </row>
    <row r="944" spans="1:17" hidden="1">
      <c r="A944" s="10" t="s">
        <v>2965</v>
      </c>
      <c r="B944" s="8" t="s">
        <v>782</v>
      </c>
      <c r="C944" s="8" t="s">
        <v>24</v>
      </c>
      <c r="D944" s="2" t="s">
        <v>10</v>
      </c>
      <c r="E944" s="8" t="s">
        <v>1400</v>
      </c>
      <c r="F944" s="8" t="s">
        <v>1375</v>
      </c>
      <c r="G944" s="2">
        <v>25.01</v>
      </c>
      <c r="H944" s="2">
        <v>13.21</v>
      </c>
      <c r="I944" s="2">
        <v>0.3614</v>
      </c>
      <c r="J944" s="2">
        <v>0.67359999999999998</v>
      </c>
      <c r="K944" s="2" t="s">
        <v>1376</v>
      </c>
      <c r="L944" s="2">
        <v>828</v>
      </c>
      <c r="M944" s="2" t="s">
        <v>1381</v>
      </c>
      <c r="N944" s="2" t="s">
        <v>1609</v>
      </c>
      <c r="O944" s="8"/>
      <c r="P944" s="2">
        <v>48</v>
      </c>
      <c r="Q944" s="12">
        <v>4.7699999999999996</v>
      </c>
    </row>
    <row r="945" spans="1:17" hidden="1">
      <c r="A945" s="11" t="s">
        <v>2966</v>
      </c>
      <c r="B945" s="9" t="s">
        <v>820</v>
      </c>
      <c r="C945" s="9" t="s">
        <v>7</v>
      </c>
      <c r="D945" s="3" t="s">
        <v>31</v>
      </c>
      <c r="E945" s="9" t="s">
        <v>1408</v>
      </c>
      <c r="F945" s="9" t="s">
        <v>1375</v>
      </c>
      <c r="G945" s="3">
        <v>1.98</v>
      </c>
      <c r="H945" s="3">
        <v>14.79</v>
      </c>
      <c r="I945" s="3">
        <v>2.52E-2</v>
      </c>
      <c r="J945" s="3">
        <v>3.1699999999999999E-2</v>
      </c>
      <c r="K945" s="3" t="s">
        <v>1385</v>
      </c>
      <c r="L945" s="3">
        <v>655</v>
      </c>
      <c r="M945" s="3" t="s">
        <v>1426</v>
      </c>
      <c r="N945" s="3" t="s">
        <v>1444</v>
      </c>
      <c r="O945" s="9"/>
      <c r="P945" s="3">
        <v>120</v>
      </c>
      <c r="Q945" s="13">
        <v>0</v>
      </c>
    </row>
    <row r="946" spans="1:17">
      <c r="A946" s="10" t="s">
        <v>2967</v>
      </c>
      <c r="B946" s="8" t="s">
        <v>119</v>
      </c>
      <c r="C946" s="8" t="s">
        <v>16</v>
      </c>
      <c r="D946" s="2" t="s">
        <v>44</v>
      </c>
      <c r="E946" s="8" t="s">
        <v>1389</v>
      </c>
      <c r="F946" s="8" t="s">
        <v>1375</v>
      </c>
      <c r="G946" s="2">
        <v>4.87</v>
      </c>
      <c r="H946" s="2">
        <v>13.58</v>
      </c>
      <c r="I946" s="2">
        <v>9.0200000000000002E-2</v>
      </c>
      <c r="J946" s="2">
        <v>0.43630000000000002</v>
      </c>
      <c r="K946" s="2" t="s">
        <v>1358</v>
      </c>
      <c r="L946" s="2">
        <v>579</v>
      </c>
      <c r="M946" s="2" t="s">
        <v>1386</v>
      </c>
      <c r="N946" s="2" t="s">
        <v>2968</v>
      </c>
      <c r="O946" s="8"/>
      <c r="P946" s="2">
        <v>12</v>
      </c>
      <c r="Q946" s="12">
        <v>2.7</v>
      </c>
    </row>
    <row r="947" spans="1:17" hidden="1">
      <c r="A947" s="11" t="s">
        <v>2969</v>
      </c>
      <c r="B947" s="9" t="s">
        <v>1108</v>
      </c>
      <c r="C947" s="9" t="s">
        <v>20</v>
      </c>
      <c r="D947" s="3" t="s">
        <v>10</v>
      </c>
      <c r="E947" s="9" t="s">
        <v>1411</v>
      </c>
      <c r="F947" s="9" t="s">
        <v>1390</v>
      </c>
      <c r="G947" s="3">
        <v>57.74</v>
      </c>
      <c r="H947" s="3">
        <v>14.82</v>
      </c>
      <c r="I947" s="3">
        <v>0.32429999999999998</v>
      </c>
      <c r="J947" s="3">
        <v>0.80100000000000005</v>
      </c>
      <c r="K947" s="3" t="s">
        <v>1412</v>
      </c>
      <c r="L947" s="3">
        <v>714</v>
      </c>
      <c r="M947" s="3" t="s">
        <v>1381</v>
      </c>
      <c r="N947" s="3" t="s">
        <v>180</v>
      </c>
      <c r="O947" s="9"/>
      <c r="P947" s="3">
        <v>180</v>
      </c>
      <c r="Q947" s="13">
        <v>36.15</v>
      </c>
    </row>
    <row r="948" spans="1:17" hidden="1">
      <c r="A948" s="10" t="s">
        <v>2970</v>
      </c>
      <c r="B948" s="8" t="s">
        <v>1210</v>
      </c>
      <c r="C948" s="8" t="s">
        <v>12</v>
      </c>
      <c r="D948" s="2" t="s">
        <v>23</v>
      </c>
      <c r="E948" s="8" t="s">
        <v>1408</v>
      </c>
      <c r="F948" s="8" t="s">
        <v>1375</v>
      </c>
      <c r="G948" s="2">
        <v>98.44</v>
      </c>
      <c r="H948" s="2">
        <v>9.14</v>
      </c>
      <c r="I948" s="2">
        <v>1.9098999999999999</v>
      </c>
      <c r="J948" s="2">
        <v>1.5908</v>
      </c>
      <c r="K948" s="2" t="s">
        <v>1385</v>
      </c>
      <c r="L948" s="2">
        <v>784</v>
      </c>
      <c r="M948" s="2" t="s">
        <v>1396</v>
      </c>
      <c r="N948" s="2" t="s">
        <v>2971</v>
      </c>
      <c r="O948" s="8" t="s">
        <v>2972</v>
      </c>
      <c r="P948" s="2">
        <v>84</v>
      </c>
      <c r="Q948" s="12">
        <v>0</v>
      </c>
    </row>
    <row r="949" spans="1:17" hidden="1">
      <c r="A949" s="11" t="s">
        <v>2973</v>
      </c>
      <c r="B949" s="9" t="s">
        <v>630</v>
      </c>
      <c r="C949" s="9" t="s">
        <v>32</v>
      </c>
      <c r="D949" s="3" t="s">
        <v>10</v>
      </c>
      <c r="E949" s="9" t="s">
        <v>1411</v>
      </c>
      <c r="F949" s="9" t="s">
        <v>1390</v>
      </c>
      <c r="G949" s="3">
        <v>36.229999999999997</v>
      </c>
      <c r="H949" s="3">
        <v>17.52</v>
      </c>
      <c r="I949" s="3">
        <v>0.6976</v>
      </c>
      <c r="J949" s="3">
        <v>0.64170000000000005</v>
      </c>
      <c r="K949" s="3" t="s">
        <v>1412</v>
      </c>
      <c r="L949" s="3">
        <v>835</v>
      </c>
      <c r="M949" s="3" t="s">
        <v>1396</v>
      </c>
      <c r="N949" s="3" t="s">
        <v>2695</v>
      </c>
      <c r="O949" s="9" t="s">
        <v>2278</v>
      </c>
      <c r="P949" s="3">
        <v>120</v>
      </c>
      <c r="Q949" s="13">
        <v>21.03</v>
      </c>
    </row>
    <row r="950" spans="1:17">
      <c r="A950" s="10" t="s">
        <v>2974</v>
      </c>
      <c r="B950" s="8" t="s">
        <v>985</v>
      </c>
      <c r="C950" s="8" t="s">
        <v>24</v>
      </c>
      <c r="D950" s="2" t="s">
        <v>44</v>
      </c>
      <c r="E950" s="8" t="s">
        <v>1400</v>
      </c>
      <c r="F950" s="8" t="s">
        <v>1390</v>
      </c>
      <c r="G950" s="2">
        <v>6.13</v>
      </c>
      <c r="H950" s="2">
        <v>17.55</v>
      </c>
      <c r="I950" s="2">
        <v>0.1145</v>
      </c>
      <c r="J950" s="2">
        <v>0.30470000000000003</v>
      </c>
      <c r="K950" s="2" t="s">
        <v>1358</v>
      </c>
      <c r="L950" s="2">
        <v>829</v>
      </c>
      <c r="M950" s="2" t="s">
        <v>1377</v>
      </c>
      <c r="N950" s="2" t="s">
        <v>2417</v>
      </c>
      <c r="O950" s="8" t="s">
        <v>399</v>
      </c>
      <c r="P950" s="2">
        <v>24</v>
      </c>
      <c r="Q950" s="12">
        <v>5.19</v>
      </c>
    </row>
    <row r="951" spans="1:17" hidden="1">
      <c r="A951" s="11" t="s">
        <v>2975</v>
      </c>
      <c r="B951" s="9" t="s">
        <v>946</v>
      </c>
      <c r="C951" s="9" t="s">
        <v>20</v>
      </c>
      <c r="D951" s="3" t="s">
        <v>44</v>
      </c>
      <c r="E951" s="9" t="s">
        <v>1408</v>
      </c>
      <c r="F951" s="9" t="s">
        <v>1390</v>
      </c>
      <c r="G951" s="3">
        <v>13.16</v>
      </c>
      <c r="H951" s="3">
        <v>17.61</v>
      </c>
      <c r="I951" s="3">
        <v>0.12559999999999999</v>
      </c>
      <c r="J951" s="3">
        <v>0.33139999999999997</v>
      </c>
      <c r="K951" s="3" t="s">
        <v>1395</v>
      </c>
      <c r="L951" s="3">
        <v>703</v>
      </c>
      <c r="M951" s="3" t="s">
        <v>1403</v>
      </c>
      <c r="N951" s="3" t="s">
        <v>1104</v>
      </c>
      <c r="O951" s="9" t="s">
        <v>2523</v>
      </c>
      <c r="P951" s="3">
        <v>60</v>
      </c>
      <c r="Q951" s="13">
        <v>6.73</v>
      </c>
    </row>
    <row r="952" spans="1:17" hidden="1">
      <c r="A952" s="10" t="s">
        <v>2976</v>
      </c>
      <c r="B952" s="8" t="s">
        <v>854</v>
      </c>
      <c r="C952" s="8" t="s">
        <v>32</v>
      </c>
      <c r="D952" s="2" t="s">
        <v>31</v>
      </c>
      <c r="E952" s="8" t="s">
        <v>1389</v>
      </c>
      <c r="F952" s="8" t="s">
        <v>1375</v>
      </c>
      <c r="G952" s="2">
        <v>94.06</v>
      </c>
      <c r="H952" s="2">
        <v>16.16</v>
      </c>
      <c r="I952" s="2">
        <v>0.64810000000000001</v>
      </c>
      <c r="J952" s="2">
        <v>1.8768</v>
      </c>
      <c r="K952" s="2" t="s">
        <v>1412</v>
      </c>
      <c r="L952" s="2">
        <v>613</v>
      </c>
      <c r="M952" s="2" t="s">
        <v>1403</v>
      </c>
      <c r="N952" s="2" t="s">
        <v>1584</v>
      </c>
      <c r="O952" s="8" t="s">
        <v>2119</v>
      </c>
      <c r="P952" s="2">
        <v>84</v>
      </c>
      <c r="Q952" s="12">
        <v>47.6</v>
      </c>
    </row>
    <row r="953" spans="1:17" hidden="1">
      <c r="A953" s="11" t="s">
        <v>2977</v>
      </c>
      <c r="B953" s="9" t="s">
        <v>339</v>
      </c>
      <c r="C953" s="9" t="s">
        <v>16</v>
      </c>
      <c r="D953" s="3" t="s">
        <v>1360</v>
      </c>
      <c r="E953" s="9" t="s">
        <v>1380</v>
      </c>
      <c r="F953" s="9" t="s">
        <v>1390</v>
      </c>
      <c r="G953" s="3">
        <v>1.78</v>
      </c>
      <c r="H953" s="3">
        <v>17.75</v>
      </c>
      <c r="I953" s="3">
        <v>2.6200000000000001E-2</v>
      </c>
      <c r="J953" s="3">
        <v>4.4999999999999998E-2</v>
      </c>
      <c r="K953" s="3" t="s">
        <v>1376</v>
      </c>
      <c r="L953" s="3">
        <v>608</v>
      </c>
      <c r="M953" s="3" t="s">
        <v>1396</v>
      </c>
      <c r="N953" s="3" t="s">
        <v>2978</v>
      </c>
      <c r="O953" s="9" t="s">
        <v>2350</v>
      </c>
      <c r="P953" s="3">
        <v>60</v>
      </c>
      <c r="Q953" s="13">
        <v>0.64</v>
      </c>
    </row>
    <row r="954" spans="1:17">
      <c r="A954" s="10" t="s">
        <v>2979</v>
      </c>
      <c r="B954" s="8" t="s">
        <v>495</v>
      </c>
      <c r="C954" s="8" t="s">
        <v>28</v>
      </c>
      <c r="D954" s="2" t="s">
        <v>31</v>
      </c>
      <c r="E954" s="8" t="s">
        <v>1411</v>
      </c>
      <c r="F954" s="8" t="s">
        <v>1384</v>
      </c>
      <c r="G954" s="2">
        <v>60.48</v>
      </c>
      <c r="H954" s="2">
        <v>8.56</v>
      </c>
      <c r="I954" s="2">
        <v>1.05</v>
      </c>
      <c r="J954" s="2">
        <v>1.4923999999999999</v>
      </c>
      <c r="K954" s="2" t="s">
        <v>1358</v>
      </c>
      <c r="L954" s="2">
        <v>813</v>
      </c>
      <c r="M954" s="2" t="s">
        <v>1386</v>
      </c>
      <c r="N954" s="2" t="s">
        <v>2980</v>
      </c>
      <c r="O954" s="8"/>
      <c r="P954" s="2">
        <v>48</v>
      </c>
      <c r="Q954" s="12">
        <v>6.36</v>
      </c>
    </row>
    <row r="955" spans="1:17" hidden="1">
      <c r="A955" s="11" t="s">
        <v>2981</v>
      </c>
      <c r="B955" s="9" t="s">
        <v>495</v>
      </c>
      <c r="C955" s="9" t="s">
        <v>28</v>
      </c>
      <c r="D955" s="3" t="s">
        <v>31</v>
      </c>
      <c r="E955" s="9" t="s">
        <v>1389</v>
      </c>
      <c r="F955" s="9" t="s">
        <v>1384</v>
      </c>
      <c r="G955" s="3">
        <v>17.46</v>
      </c>
      <c r="H955" s="3">
        <v>17.39</v>
      </c>
      <c r="I955" s="3">
        <v>0.1021</v>
      </c>
      <c r="J955" s="3">
        <v>0.50729999999999997</v>
      </c>
      <c r="K955" s="3" t="s">
        <v>1376</v>
      </c>
      <c r="L955" s="3">
        <v>813</v>
      </c>
      <c r="M955" s="3" t="s">
        <v>1386</v>
      </c>
      <c r="N955" s="3" t="s">
        <v>831</v>
      </c>
      <c r="O955" s="9"/>
      <c r="P955" s="3">
        <v>48</v>
      </c>
      <c r="Q955" s="13">
        <v>15.79</v>
      </c>
    </row>
    <row r="956" spans="1:17">
      <c r="A956" s="10" t="s">
        <v>2982</v>
      </c>
      <c r="B956" s="8" t="s">
        <v>1049</v>
      </c>
      <c r="C956" s="8" t="s">
        <v>35</v>
      </c>
      <c r="D956" s="2" t="s">
        <v>1360</v>
      </c>
      <c r="E956" s="8" t="s">
        <v>1374</v>
      </c>
      <c r="F956" s="8" t="s">
        <v>1384</v>
      </c>
      <c r="G956" s="2">
        <v>63.7</v>
      </c>
      <c r="H956" s="2">
        <v>9.23</v>
      </c>
      <c r="I956" s="2">
        <v>1.0565</v>
      </c>
      <c r="J956" s="2">
        <v>0.58260000000000001</v>
      </c>
      <c r="K956" s="2" t="s">
        <v>1358</v>
      </c>
      <c r="L956" s="2">
        <v>886</v>
      </c>
      <c r="M956" s="2" t="s">
        <v>1381</v>
      </c>
      <c r="N956" s="2" t="s">
        <v>2443</v>
      </c>
      <c r="O956" s="8"/>
      <c r="P956" s="2">
        <v>240</v>
      </c>
      <c r="Q956" s="12">
        <v>39.799999999999997</v>
      </c>
    </row>
    <row r="957" spans="1:17" hidden="1">
      <c r="A957" s="11" t="s">
        <v>2983</v>
      </c>
      <c r="B957" s="9" t="s">
        <v>541</v>
      </c>
      <c r="C957" s="9" t="s">
        <v>38</v>
      </c>
      <c r="D957" s="3" t="s">
        <v>31</v>
      </c>
      <c r="E957" s="9" t="s">
        <v>1389</v>
      </c>
      <c r="F957" s="9" t="s">
        <v>1384</v>
      </c>
      <c r="G957" s="3">
        <v>58.86</v>
      </c>
      <c r="H957" s="3">
        <v>14.99</v>
      </c>
      <c r="I957" s="3">
        <v>0.6</v>
      </c>
      <c r="J957" s="3">
        <v>1.1355</v>
      </c>
      <c r="K957" s="3" t="s">
        <v>1385</v>
      </c>
      <c r="L957" s="3">
        <v>604</v>
      </c>
      <c r="M957" s="3" t="s">
        <v>1377</v>
      </c>
      <c r="N957" s="3" t="s">
        <v>1487</v>
      </c>
      <c r="O957" s="9" t="s">
        <v>2691</v>
      </c>
      <c r="P957" s="3">
        <v>84</v>
      </c>
      <c r="Q957" s="13">
        <v>0</v>
      </c>
    </row>
    <row r="958" spans="1:17" hidden="1">
      <c r="A958" s="10" t="s">
        <v>2984</v>
      </c>
      <c r="B958" s="8" t="s">
        <v>204</v>
      </c>
      <c r="C958" s="8" t="s">
        <v>35</v>
      </c>
      <c r="D958" s="2" t="s">
        <v>10</v>
      </c>
      <c r="E958" s="8" t="s">
        <v>1380</v>
      </c>
      <c r="F958" s="8" t="s">
        <v>1375</v>
      </c>
      <c r="G958" s="2">
        <v>91.71</v>
      </c>
      <c r="H958" s="2">
        <v>14.5</v>
      </c>
      <c r="I958" s="2">
        <v>0.95830000000000004</v>
      </c>
      <c r="J958" s="2">
        <v>4.4249999999999998</v>
      </c>
      <c r="K958" s="2" t="s">
        <v>1412</v>
      </c>
      <c r="L958" s="2">
        <v>765</v>
      </c>
      <c r="M958" s="2" t="s">
        <v>1377</v>
      </c>
      <c r="N958" s="2" t="s">
        <v>1951</v>
      </c>
      <c r="O958" s="8" t="s">
        <v>2205</v>
      </c>
      <c r="P958" s="2">
        <v>24</v>
      </c>
      <c r="Q958" s="12">
        <v>30.16</v>
      </c>
    </row>
    <row r="959" spans="1:17" hidden="1">
      <c r="A959" s="11" t="s">
        <v>2985</v>
      </c>
      <c r="B959" s="9" t="s">
        <v>389</v>
      </c>
      <c r="C959" s="9" t="s">
        <v>28</v>
      </c>
      <c r="D959" s="3" t="s">
        <v>1360</v>
      </c>
      <c r="E959" s="9" t="s">
        <v>1408</v>
      </c>
      <c r="F959" s="9" t="s">
        <v>1375</v>
      </c>
      <c r="G959" s="3">
        <v>87.51</v>
      </c>
      <c r="H959" s="3">
        <v>16.88</v>
      </c>
      <c r="I959" s="3">
        <v>0.82579999999999998</v>
      </c>
      <c r="J959" s="3">
        <v>1.3392999999999999</v>
      </c>
      <c r="K959" s="3" t="s">
        <v>1385</v>
      </c>
      <c r="L959" s="3">
        <v>584</v>
      </c>
      <c r="M959" s="3" t="s">
        <v>1426</v>
      </c>
      <c r="N959" s="3" t="s">
        <v>2404</v>
      </c>
      <c r="O959" s="9"/>
      <c r="P959" s="3">
        <v>180</v>
      </c>
      <c r="Q959" s="13">
        <v>0</v>
      </c>
    </row>
    <row r="960" spans="1:17" hidden="1">
      <c r="A960" s="10" t="s">
        <v>2986</v>
      </c>
      <c r="B960" s="8" t="s">
        <v>723</v>
      </c>
      <c r="C960" s="8" t="s">
        <v>20</v>
      </c>
      <c r="D960" s="2" t="s">
        <v>31</v>
      </c>
      <c r="E960" s="8" t="s">
        <v>1408</v>
      </c>
      <c r="F960" s="8" t="s">
        <v>1390</v>
      </c>
      <c r="G960" s="2">
        <v>21.11</v>
      </c>
      <c r="H960" s="2">
        <v>12.87</v>
      </c>
      <c r="I960" s="2">
        <v>0.2747</v>
      </c>
      <c r="J960" s="2">
        <v>0.56499999999999995</v>
      </c>
      <c r="K960" s="2" t="s">
        <v>1395</v>
      </c>
      <c r="L960" s="2">
        <v>672</v>
      </c>
      <c r="M960" s="2" t="s">
        <v>1396</v>
      </c>
      <c r="N960" s="2" t="s">
        <v>1441</v>
      </c>
      <c r="O960" s="8" t="s">
        <v>2987</v>
      </c>
      <c r="P960" s="2">
        <v>48</v>
      </c>
      <c r="Q960" s="12">
        <v>9.67</v>
      </c>
    </row>
    <row r="961" spans="1:17">
      <c r="A961" s="11" t="s">
        <v>2988</v>
      </c>
      <c r="B961" s="9" t="s">
        <v>369</v>
      </c>
      <c r="C961" s="9" t="s">
        <v>20</v>
      </c>
      <c r="D961" s="3" t="s">
        <v>23</v>
      </c>
      <c r="E961" s="9" t="s">
        <v>1411</v>
      </c>
      <c r="F961" s="9" t="s">
        <v>1384</v>
      </c>
      <c r="G961" s="3">
        <v>43.29</v>
      </c>
      <c r="H961" s="3">
        <v>12.72</v>
      </c>
      <c r="I961" s="3">
        <v>0.56379999999999997</v>
      </c>
      <c r="J961" s="3">
        <v>1.4528000000000001</v>
      </c>
      <c r="K961" s="3" t="s">
        <v>1358</v>
      </c>
      <c r="L961" s="3">
        <v>812</v>
      </c>
      <c r="M961" s="3" t="s">
        <v>1396</v>
      </c>
      <c r="N961" s="3" t="s">
        <v>1938</v>
      </c>
      <c r="O961" s="9" t="s">
        <v>2989</v>
      </c>
      <c r="P961" s="3">
        <v>36</v>
      </c>
      <c r="Q961" s="13">
        <v>10.73</v>
      </c>
    </row>
    <row r="962" spans="1:17" hidden="1">
      <c r="A962" s="10" t="s">
        <v>2990</v>
      </c>
      <c r="B962" s="8" t="s">
        <v>492</v>
      </c>
      <c r="C962" s="8" t="s">
        <v>38</v>
      </c>
      <c r="D962" s="2" t="s">
        <v>44</v>
      </c>
      <c r="E962" s="8" t="s">
        <v>1389</v>
      </c>
      <c r="F962" s="8" t="s">
        <v>1375</v>
      </c>
      <c r="G962" s="2">
        <v>68.739999999999995</v>
      </c>
      <c r="H962" s="2">
        <v>8.84</v>
      </c>
      <c r="I962" s="2">
        <v>1.0567</v>
      </c>
      <c r="J962" s="2">
        <v>0.86480000000000001</v>
      </c>
      <c r="K962" s="2" t="s">
        <v>1412</v>
      </c>
      <c r="L962" s="2">
        <v>622</v>
      </c>
      <c r="M962" s="2" t="s">
        <v>1381</v>
      </c>
      <c r="N962" s="2" t="s">
        <v>657</v>
      </c>
      <c r="O962" s="8"/>
      <c r="P962" s="2">
        <v>120</v>
      </c>
      <c r="Q962" s="12">
        <v>61.01</v>
      </c>
    </row>
    <row r="963" spans="1:17" hidden="1">
      <c r="A963" s="11" t="s">
        <v>2991</v>
      </c>
      <c r="B963" s="9" t="s">
        <v>1151</v>
      </c>
      <c r="C963" s="9" t="s">
        <v>38</v>
      </c>
      <c r="D963" s="3" t="s">
        <v>10</v>
      </c>
      <c r="E963" s="9" t="s">
        <v>1380</v>
      </c>
      <c r="F963" s="9" t="s">
        <v>1390</v>
      </c>
      <c r="G963" s="3">
        <v>56.89</v>
      </c>
      <c r="H963" s="3">
        <v>12.17</v>
      </c>
      <c r="I963" s="3">
        <v>0.69269999999999998</v>
      </c>
      <c r="J963" s="3">
        <v>1.2704</v>
      </c>
      <c r="K963" s="3" t="s">
        <v>1412</v>
      </c>
      <c r="L963" s="3">
        <v>857</v>
      </c>
      <c r="M963" s="3" t="s">
        <v>1377</v>
      </c>
      <c r="N963" s="3" t="s">
        <v>587</v>
      </c>
      <c r="O963" s="9" t="s">
        <v>2356</v>
      </c>
      <c r="P963" s="3">
        <v>60</v>
      </c>
      <c r="Q963" s="13">
        <v>41.24</v>
      </c>
    </row>
    <row r="964" spans="1:17" hidden="1">
      <c r="A964" s="10" t="s">
        <v>2992</v>
      </c>
      <c r="B964" s="8" t="s">
        <v>317</v>
      </c>
      <c r="C964" s="8" t="s">
        <v>41</v>
      </c>
      <c r="D964" s="2" t="s">
        <v>44</v>
      </c>
      <c r="E964" s="8" t="s">
        <v>1411</v>
      </c>
      <c r="F964" s="8" t="s">
        <v>1384</v>
      </c>
      <c r="G964" s="2">
        <v>98.71</v>
      </c>
      <c r="H964" s="2">
        <v>16.45</v>
      </c>
      <c r="I964" s="2">
        <v>0.69569999999999999</v>
      </c>
      <c r="J964" s="2">
        <v>2.4241000000000001</v>
      </c>
      <c r="K964" s="2" t="s">
        <v>1376</v>
      </c>
      <c r="L964" s="2">
        <v>665</v>
      </c>
      <c r="M964" s="2" t="s">
        <v>1381</v>
      </c>
      <c r="N964" s="2" t="s">
        <v>2873</v>
      </c>
      <c r="O964" s="8"/>
      <c r="P964" s="2">
        <v>60</v>
      </c>
      <c r="Q964" s="12">
        <v>31.85</v>
      </c>
    </row>
    <row r="965" spans="1:17">
      <c r="A965" s="11" t="s">
        <v>2993</v>
      </c>
      <c r="B965" s="9" t="s">
        <v>889</v>
      </c>
      <c r="C965" s="9" t="s">
        <v>41</v>
      </c>
      <c r="D965" s="3" t="s">
        <v>23</v>
      </c>
      <c r="E965" s="9" t="s">
        <v>1380</v>
      </c>
      <c r="F965" s="9" t="s">
        <v>1390</v>
      </c>
      <c r="G965" s="3">
        <v>4.66</v>
      </c>
      <c r="H965" s="3">
        <v>14.05</v>
      </c>
      <c r="I965" s="3">
        <v>4.7100000000000003E-2</v>
      </c>
      <c r="J965" s="3">
        <v>0.1275</v>
      </c>
      <c r="K965" s="3" t="s">
        <v>1358</v>
      </c>
      <c r="L965" s="3">
        <v>709</v>
      </c>
      <c r="M965" s="3" t="s">
        <v>1396</v>
      </c>
      <c r="N965" s="3" t="s">
        <v>2994</v>
      </c>
      <c r="O965" s="9" t="s">
        <v>2995</v>
      </c>
      <c r="P965" s="3">
        <v>48</v>
      </c>
      <c r="Q965" s="13">
        <v>1.39</v>
      </c>
    </row>
    <row r="966" spans="1:17" hidden="1">
      <c r="A966" s="10" t="s">
        <v>2996</v>
      </c>
      <c r="B966" s="8" t="s">
        <v>317</v>
      </c>
      <c r="C966" s="8" t="s">
        <v>12</v>
      </c>
      <c r="D966" s="2" t="s">
        <v>10</v>
      </c>
      <c r="E966" s="8" t="s">
        <v>1411</v>
      </c>
      <c r="F966" s="8" t="s">
        <v>1390</v>
      </c>
      <c r="G966" s="2">
        <v>41.55</v>
      </c>
      <c r="H966" s="2">
        <v>17.45</v>
      </c>
      <c r="I966" s="2">
        <v>0.31380000000000002</v>
      </c>
      <c r="J966" s="2">
        <v>1.0427</v>
      </c>
      <c r="K966" s="2" t="s">
        <v>1376</v>
      </c>
      <c r="L966" s="2">
        <v>665</v>
      </c>
      <c r="M966" s="2" t="s">
        <v>1426</v>
      </c>
      <c r="N966" s="2" t="s">
        <v>1485</v>
      </c>
      <c r="O966" s="8"/>
      <c r="P966" s="2">
        <v>60</v>
      </c>
      <c r="Q966" s="12">
        <v>31.58</v>
      </c>
    </row>
    <row r="967" spans="1:17" hidden="1">
      <c r="A967" s="11" t="s">
        <v>2997</v>
      </c>
      <c r="B967" s="9" t="s">
        <v>1269</v>
      </c>
      <c r="C967" s="9" t="s">
        <v>41</v>
      </c>
      <c r="D967" s="3" t="s">
        <v>44</v>
      </c>
      <c r="E967" s="9" t="s">
        <v>1411</v>
      </c>
      <c r="F967" s="9" t="s">
        <v>1375</v>
      </c>
      <c r="G967" s="3">
        <v>44.37</v>
      </c>
      <c r="H967" s="3">
        <v>17.149999999999999</v>
      </c>
      <c r="I967" s="3">
        <v>0.7702</v>
      </c>
      <c r="J967" s="3">
        <v>0.68759999999999999</v>
      </c>
      <c r="K967" s="3" t="s">
        <v>1412</v>
      </c>
      <c r="L967" s="3">
        <v>845</v>
      </c>
      <c r="M967" s="3" t="s">
        <v>1381</v>
      </c>
      <c r="N967" s="3" t="s">
        <v>2998</v>
      </c>
      <c r="O967" s="9"/>
      <c r="P967" s="3">
        <v>180</v>
      </c>
      <c r="Q967" s="13">
        <v>32.880000000000003</v>
      </c>
    </row>
    <row r="968" spans="1:17" hidden="1">
      <c r="A968" s="10" t="s">
        <v>2999</v>
      </c>
      <c r="B968" s="8" t="s">
        <v>240</v>
      </c>
      <c r="C968" s="8" t="s">
        <v>41</v>
      </c>
      <c r="D968" s="2" t="s">
        <v>10</v>
      </c>
      <c r="E968" s="8" t="s">
        <v>1389</v>
      </c>
      <c r="F968" s="8" t="s">
        <v>1384</v>
      </c>
      <c r="G968" s="2">
        <v>8.07</v>
      </c>
      <c r="H968" s="2">
        <v>12.59</v>
      </c>
      <c r="I968" s="2">
        <v>0.1056</v>
      </c>
      <c r="J968" s="2">
        <v>0.3821</v>
      </c>
      <c r="K968" s="2" t="s">
        <v>1395</v>
      </c>
      <c r="L968" s="2">
        <v>644</v>
      </c>
      <c r="M968" s="2" t="s">
        <v>1426</v>
      </c>
      <c r="N968" s="2" t="s">
        <v>2060</v>
      </c>
      <c r="O968" s="8"/>
      <c r="P968" s="2">
        <v>24</v>
      </c>
      <c r="Q968" s="12">
        <v>4.51</v>
      </c>
    </row>
    <row r="969" spans="1:17" hidden="1">
      <c r="A969" s="11" t="s">
        <v>3000</v>
      </c>
      <c r="B969" s="9" t="s">
        <v>714</v>
      </c>
      <c r="C969" s="9" t="s">
        <v>12</v>
      </c>
      <c r="D969" s="3" t="s">
        <v>44</v>
      </c>
      <c r="E969" s="9" t="s">
        <v>1380</v>
      </c>
      <c r="F969" s="9" t="s">
        <v>1375</v>
      </c>
      <c r="G969" s="3">
        <v>75.31</v>
      </c>
      <c r="H969" s="3">
        <v>17.57</v>
      </c>
      <c r="I969" s="3">
        <v>0.67330000000000001</v>
      </c>
      <c r="J969" s="3">
        <v>1.5639000000000001</v>
      </c>
      <c r="K969" s="3" t="s">
        <v>1385</v>
      </c>
      <c r="L969" s="3">
        <v>738</v>
      </c>
      <c r="M969" s="3" t="s">
        <v>1426</v>
      </c>
      <c r="N969" s="3" t="s">
        <v>1433</v>
      </c>
      <c r="O969" s="9"/>
      <c r="P969" s="3">
        <v>84</v>
      </c>
      <c r="Q969" s="13">
        <v>0</v>
      </c>
    </row>
    <row r="970" spans="1:17" hidden="1">
      <c r="A970" s="10" t="s">
        <v>3001</v>
      </c>
      <c r="B970" s="8" t="s">
        <v>312</v>
      </c>
      <c r="C970" s="8" t="s">
        <v>38</v>
      </c>
      <c r="D970" s="2" t="s">
        <v>44</v>
      </c>
      <c r="E970" s="8" t="s">
        <v>1411</v>
      </c>
      <c r="F970" s="8" t="s">
        <v>1384</v>
      </c>
      <c r="G970" s="2">
        <v>9.2200000000000006</v>
      </c>
      <c r="H970" s="2">
        <v>14.52</v>
      </c>
      <c r="I970" s="2">
        <v>7.51E-2</v>
      </c>
      <c r="J970" s="2">
        <v>0.1182</v>
      </c>
      <c r="K970" s="2" t="s">
        <v>1412</v>
      </c>
      <c r="L970" s="2">
        <v>772</v>
      </c>
      <c r="M970" s="2" t="s">
        <v>1403</v>
      </c>
      <c r="N970" s="2" t="s">
        <v>1239</v>
      </c>
      <c r="O970" s="8" t="s">
        <v>848</v>
      </c>
      <c r="P970" s="2">
        <v>240</v>
      </c>
      <c r="Q970" s="12">
        <v>1.56</v>
      </c>
    </row>
    <row r="971" spans="1:17" hidden="1">
      <c r="A971" s="11" t="s">
        <v>3002</v>
      </c>
      <c r="B971" s="9" t="s">
        <v>764</v>
      </c>
      <c r="C971" s="9" t="s">
        <v>38</v>
      </c>
      <c r="D971" s="3" t="s">
        <v>10</v>
      </c>
      <c r="E971" s="9" t="s">
        <v>1408</v>
      </c>
      <c r="F971" s="9" t="s">
        <v>1375</v>
      </c>
      <c r="G971" s="3">
        <v>58.07</v>
      </c>
      <c r="H971" s="3">
        <v>7.75</v>
      </c>
      <c r="I971" s="3">
        <v>0.98280000000000001</v>
      </c>
      <c r="J971" s="3">
        <v>1.8129999999999999</v>
      </c>
      <c r="K971" s="3" t="s">
        <v>1385</v>
      </c>
      <c r="L971" s="3">
        <v>710</v>
      </c>
      <c r="M971" s="3" t="s">
        <v>1377</v>
      </c>
      <c r="N971" s="3" t="s">
        <v>3003</v>
      </c>
      <c r="O971" s="9" t="s">
        <v>2163</v>
      </c>
      <c r="P971" s="3">
        <v>36</v>
      </c>
      <c r="Q971" s="13">
        <v>0</v>
      </c>
    </row>
    <row r="972" spans="1:17" hidden="1">
      <c r="A972" s="10" t="s">
        <v>3004</v>
      </c>
      <c r="B972" s="8" t="s">
        <v>854</v>
      </c>
      <c r="C972" s="8" t="s">
        <v>32</v>
      </c>
      <c r="D972" s="2" t="s">
        <v>44</v>
      </c>
      <c r="E972" s="8" t="s">
        <v>1411</v>
      </c>
      <c r="F972" s="8" t="s">
        <v>1384</v>
      </c>
      <c r="G972" s="2">
        <v>22.88</v>
      </c>
      <c r="H972" s="2">
        <v>8.48</v>
      </c>
      <c r="I972" s="2">
        <v>0.39889999999999998</v>
      </c>
      <c r="J972" s="2">
        <v>0.36209999999999998</v>
      </c>
      <c r="K972" s="2"/>
      <c r="L972" s="2">
        <v>613</v>
      </c>
      <c r="M972" s="2" t="s">
        <v>1403</v>
      </c>
      <c r="N972" s="2" t="s">
        <v>2506</v>
      </c>
      <c r="O972" s="8" t="s">
        <v>1040</v>
      </c>
      <c r="P972" s="2">
        <v>84</v>
      </c>
      <c r="Q972" s="12">
        <v>16.329999999999998</v>
      </c>
    </row>
    <row r="973" spans="1:17" hidden="1">
      <c r="A973" s="11" t="s">
        <v>3005</v>
      </c>
      <c r="B973" s="9" t="s">
        <v>1192</v>
      </c>
      <c r="C973" s="9" t="s">
        <v>28</v>
      </c>
      <c r="D973" s="3" t="s">
        <v>1360</v>
      </c>
      <c r="E973" s="9" t="s">
        <v>1389</v>
      </c>
      <c r="F973" s="9" t="s">
        <v>1390</v>
      </c>
      <c r="G973" s="3">
        <v>40.06</v>
      </c>
      <c r="H973" s="3">
        <v>8.84</v>
      </c>
      <c r="I973" s="3">
        <v>0.54620000000000002</v>
      </c>
      <c r="J973" s="3">
        <v>1.8271999999999999</v>
      </c>
      <c r="K973" s="3" t="s">
        <v>1385</v>
      </c>
      <c r="L973" s="3">
        <v>821</v>
      </c>
      <c r="M973" s="3" t="s">
        <v>1386</v>
      </c>
      <c r="N973" s="3" t="s">
        <v>1473</v>
      </c>
      <c r="O973" s="9"/>
      <c r="P973" s="3">
        <v>24</v>
      </c>
      <c r="Q973" s="13">
        <v>0</v>
      </c>
    </row>
    <row r="974" spans="1:17" hidden="1">
      <c r="A974" s="10" t="s">
        <v>3006</v>
      </c>
      <c r="B974" s="8" t="s">
        <v>740</v>
      </c>
      <c r="C974" s="8" t="s">
        <v>24</v>
      </c>
      <c r="D974" s="2" t="s">
        <v>1360</v>
      </c>
      <c r="E974" s="8" t="s">
        <v>1374</v>
      </c>
      <c r="F974" s="8" t="s">
        <v>1375</v>
      </c>
      <c r="G974" s="2">
        <v>35.61</v>
      </c>
      <c r="H974" s="2">
        <v>12.19</v>
      </c>
      <c r="I974" s="2">
        <v>0.48459999999999998</v>
      </c>
      <c r="J974" s="2">
        <v>0.39679999999999999</v>
      </c>
      <c r="K974" s="2" t="s">
        <v>1412</v>
      </c>
      <c r="L974" s="2">
        <v>840</v>
      </c>
      <c r="M974" s="2" t="s">
        <v>1403</v>
      </c>
      <c r="N974" s="2" t="s">
        <v>3007</v>
      </c>
      <c r="O974" s="8" t="s">
        <v>1936</v>
      </c>
      <c r="P974" s="2">
        <v>240</v>
      </c>
      <c r="Q974" s="12">
        <v>18.760000000000002</v>
      </c>
    </row>
    <row r="975" spans="1:17" hidden="1">
      <c r="A975" s="11" t="s">
        <v>3008</v>
      </c>
      <c r="B975" s="9" t="s">
        <v>169</v>
      </c>
      <c r="C975" s="9" t="s">
        <v>16</v>
      </c>
      <c r="D975" s="3" t="s">
        <v>31</v>
      </c>
      <c r="E975" s="9" t="s">
        <v>1389</v>
      </c>
      <c r="F975" s="9" t="s">
        <v>1390</v>
      </c>
      <c r="G975" s="3">
        <v>46.64</v>
      </c>
      <c r="H975" s="3">
        <v>17.46</v>
      </c>
      <c r="I975" s="3">
        <v>0.88570000000000004</v>
      </c>
      <c r="J975" s="3">
        <v>0.70050000000000001</v>
      </c>
      <c r="K975" s="3" t="s">
        <v>1376</v>
      </c>
      <c r="L975" s="3">
        <v>833</v>
      </c>
      <c r="M975" s="3" t="s">
        <v>1386</v>
      </c>
      <c r="N975" s="3" t="s">
        <v>726</v>
      </c>
      <c r="O975" s="9"/>
      <c r="P975" s="3">
        <v>240</v>
      </c>
      <c r="Q975" s="13">
        <v>34.700000000000003</v>
      </c>
    </row>
    <row r="976" spans="1:17" hidden="1">
      <c r="A976" s="10" t="s">
        <v>3009</v>
      </c>
      <c r="B976" s="8" t="s">
        <v>394</v>
      </c>
      <c r="C976" s="8" t="s">
        <v>28</v>
      </c>
      <c r="D976" s="2" t="s">
        <v>23</v>
      </c>
      <c r="E976" s="8" t="s">
        <v>1374</v>
      </c>
      <c r="F976" s="8" t="s">
        <v>1390</v>
      </c>
      <c r="G976" s="2">
        <v>40.69</v>
      </c>
      <c r="H976" s="2">
        <v>11.39</v>
      </c>
      <c r="I976" s="2">
        <v>0.69079999999999997</v>
      </c>
      <c r="J976" s="2">
        <v>3.6036999999999999</v>
      </c>
      <c r="K976" s="2" t="s">
        <v>1385</v>
      </c>
      <c r="L976" s="2">
        <v>883</v>
      </c>
      <c r="M976" s="2" t="s">
        <v>1381</v>
      </c>
      <c r="N976" s="2" t="s">
        <v>1975</v>
      </c>
      <c r="O976" s="8"/>
      <c r="P976" s="2">
        <v>12</v>
      </c>
      <c r="Q976" s="12">
        <v>0</v>
      </c>
    </row>
    <row r="977" spans="1:17" hidden="1">
      <c r="A977" s="11" t="s">
        <v>3010</v>
      </c>
      <c r="B977" s="9" t="s">
        <v>1085</v>
      </c>
      <c r="C977" s="9" t="s">
        <v>32</v>
      </c>
      <c r="D977" s="3" t="s">
        <v>10</v>
      </c>
      <c r="E977" s="9" t="s">
        <v>1408</v>
      </c>
      <c r="F977" s="9" t="s">
        <v>1390</v>
      </c>
      <c r="G977" s="3">
        <v>95.61</v>
      </c>
      <c r="H977" s="3">
        <v>10.210000000000001</v>
      </c>
      <c r="I977" s="3">
        <v>1.4112</v>
      </c>
      <c r="J977" s="3">
        <v>1.2746</v>
      </c>
      <c r="K977" s="3" t="s">
        <v>1376</v>
      </c>
      <c r="L977" s="3">
        <v>624</v>
      </c>
      <c r="M977" s="3" t="s">
        <v>1386</v>
      </c>
      <c r="N977" s="3" t="s">
        <v>357</v>
      </c>
      <c r="O977" s="9"/>
      <c r="P977" s="3">
        <v>120</v>
      </c>
      <c r="Q977" s="13">
        <v>55.73</v>
      </c>
    </row>
    <row r="978" spans="1:17" hidden="1">
      <c r="A978" s="10" t="s">
        <v>3011</v>
      </c>
      <c r="B978" s="8" t="s">
        <v>248</v>
      </c>
      <c r="C978" s="8" t="s">
        <v>12</v>
      </c>
      <c r="D978" s="2" t="s">
        <v>44</v>
      </c>
      <c r="E978" s="8" t="s">
        <v>1408</v>
      </c>
      <c r="F978" s="8" t="s">
        <v>1384</v>
      </c>
      <c r="G978" s="2">
        <v>39.9</v>
      </c>
      <c r="H978" s="2">
        <v>7.97</v>
      </c>
      <c r="I978" s="2">
        <v>0.2797</v>
      </c>
      <c r="J978" s="2">
        <v>0.33300000000000002</v>
      </c>
      <c r="K978" s="2" t="s">
        <v>1395</v>
      </c>
      <c r="L978" s="2">
        <v>672</v>
      </c>
      <c r="M978" s="2" t="s">
        <v>1377</v>
      </c>
      <c r="N978" s="2" t="s">
        <v>2412</v>
      </c>
      <c r="O978" s="8" t="s">
        <v>357</v>
      </c>
      <c r="P978" s="2">
        <v>240</v>
      </c>
      <c r="Q978" s="12">
        <v>19.489999999999998</v>
      </c>
    </row>
    <row r="979" spans="1:17" hidden="1">
      <c r="A979" s="11" t="s">
        <v>3012</v>
      </c>
      <c r="B979" s="9" t="s">
        <v>672</v>
      </c>
      <c r="C979" s="9" t="s">
        <v>32</v>
      </c>
      <c r="D979" s="3" t="s">
        <v>44</v>
      </c>
      <c r="E979" s="9" t="s">
        <v>1380</v>
      </c>
      <c r="F979" s="9" t="s">
        <v>1375</v>
      </c>
      <c r="G979" s="3">
        <v>91.5</v>
      </c>
      <c r="H979" s="3">
        <v>13.23</v>
      </c>
      <c r="I979" s="3">
        <v>0.97589999999999999</v>
      </c>
      <c r="J979" s="3">
        <v>2.0926999999999998</v>
      </c>
      <c r="K979" s="3" t="s">
        <v>1412</v>
      </c>
      <c r="L979" s="3">
        <v>730</v>
      </c>
      <c r="M979" s="3" t="s">
        <v>1396</v>
      </c>
      <c r="N979" s="3" t="s">
        <v>2347</v>
      </c>
      <c r="O979" s="9" t="s">
        <v>1897</v>
      </c>
      <c r="P979" s="3">
        <v>60</v>
      </c>
      <c r="Q979" s="13">
        <v>11.87</v>
      </c>
    </row>
    <row r="980" spans="1:17" hidden="1">
      <c r="A980" s="10" t="s">
        <v>3013</v>
      </c>
      <c r="B980" s="8" t="s">
        <v>725</v>
      </c>
      <c r="C980" s="8" t="s">
        <v>28</v>
      </c>
      <c r="D980" s="2" t="s">
        <v>1360</v>
      </c>
      <c r="E980" s="8" t="s">
        <v>1408</v>
      </c>
      <c r="F980" s="8" t="s">
        <v>1390</v>
      </c>
      <c r="G980" s="2">
        <v>87.35</v>
      </c>
      <c r="H980" s="2">
        <v>10.8</v>
      </c>
      <c r="I980" s="2">
        <v>1.5219</v>
      </c>
      <c r="J980" s="2">
        <v>7.7119999999999997</v>
      </c>
      <c r="K980" s="2" t="s">
        <v>1412</v>
      </c>
      <c r="L980" s="2">
        <v>841</v>
      </c>
      <c r="M980" s="2" t="s">
        <v>1396</v>
      </c>
      <c r="N980" s="2" t="s">
        <v>213</v>
      </c>
      <c r="O980" s="8" t="s">
        <v>2375</v>
      </c>
      <c r="P980" s="2">
        <v>12</v>
      </c>
      <c r="Q980" s="12">
        <v>58.43</v>
      </c>
    </row>
    <row r="981" spans="1:17" hidden="1">
      <c r="A981" s="11" t="s">
        <v>3014</v>
      </c>
      <c r="B981" s="9" t="s">
        <v>389</v>
      </c>
      <c r="C981" s="9" t="s">
        <v>7</v>
      </c>
      <c r="D981" s="3" t="s">
        <v>31</v>
      </c>
      <c r="E981" s="9" t="s">
        <v>1389</v>
      </c>
      <c r="F981" s="9" t="s">
        <v>1375</v>
      </c>
      <c r="G981" s="3">
        <v>42.55</v>
      </c>
      <c r="H981" s="3">
        <v>17.77</v>
      </c>
      <c r="I981" s="3">
        <v>0.53769999999999996</v>
      </c>
      <c r="J981" s="3">
        <v>2.1194999999999999</v>
      </c>
      <c r="K981" s="3" t="s">
        <v>1412</v>
      </c>
      <c r="L981" s="3">
        <v>584</v>
      </c>
      <c r="M981" s="3" t="s">
        <v>1381</v>
      </c>
      <c r="N981" s="3" t="s">
        <v>2221</v>
      </c>
      <c r="O981" s="9"/>
      <c r="P981" s="3">
        <v>24</v>
      </c>
      <c r="Q981" s="13">
        <v>28.72</v>
      </c>
    </row>
    <row r="982" spans="1:17" hidden="1">
      <c r="A982" s="10" t="s">
        <v>3015</v>
      </c>
      <c r="B982" s="8" t="s">
        <v>878</v>
      </c>
      <c r="C982" s="8" t="s">
        <v>20</v>
      </c>
      <c r="D982" s="2" t="s">
        <v>23</v>
      </c>
      <c r="E982" s="8" t="s">
        <v>1408</v>
      </c>
      <c r="F982" s="8" t="s">
        <v>1384</v>
      </c>
      <c r="G982" s="2">
        <v>92.73</v>
      </c>
      <c r="H982" s="2">
        <v>13.83</v>
      </c>
      <c r="I982" s="2">
        <v>0.52610000000000001</v>
      </c>
      <c r="J982" s="2">
        <v>1.2243999999999999</v>
      </c>
      <c r="K982" s="2" t="s">
        <v>1376</v>
      </c>
      <c r="L982" s="2">
        <v>898</v>
      </c>
      <c r="M982" s="2" t="s">
        <v>1426</v>
      </c>
      <c r="N982" s="2" t="s">
        <v>872</v>
      </c>
      <c r="O982" s="8"/>
      <c r="P982" s="2">
        <v>180</v>
      </c>
      <c r="Q982" s="12">
        <v>54.17</v>
      </c>
    </row>
    <row r="983" spans="1:17" hidden="1">
      <c r="A983" s="11" t="s">
        <v>3016</v>
      </c>
      <c r="B983" s="9" t="s">
        <v>1215</v>
      </c>
      <c r="C983" s="9" t="s">
        <v>24</v>
      </c>
      <c r="D983" s="3" t="s">
        <v>23</v>
      </c>
      <c r="E983" s="9" t="s">
        <v>1411</v>
      </c>
      <c r="F983" s="9" t="s">
        <v>1375</v>
      </c>
      <c r="G983" s="3">
        <v>76.760000000000005</v>
      </c>
      <c r="H983" s="3">
        <v>15.8</v>
      </c>
      <c r="I983" s="3">
        <v>0.78749999999999998</v>
      </c>
      <c r="J983" s="3">
        <v>2.1675</v>
      </c>
      <c r="K983" s="3" t="s">
        <v>1412</v>
      </c>
      <c r="L983" s="3">
        <v>814</v>
      </c>
      <c r="M983" s="3" t="s">
        <v>1403</v>
      </c>
      <c r="N983" s="3" t="s">
        <v>512</v>
      </c>
      <c r="O983" s="9" t="s">
        <v>3017</v>
      </c>
      <c r="P983" s="3">
        <v>48</v>
      </c>
      <c r="Q983" s="13">
        <v>62.86</v>
      </c>
    </row>
    <row r="984" spans="1:17" hidden="1">
      <c r="A984" s="10" t="s">
        <v>3018</v>
      </c>
      <c r="B984" s="8" t="s">
        <v>364</v>
      </c>
      <c r="C984" s="8" t="s">
        <v>7</v>
      </c>
      <c r="D984" s="2" t="s">
        <v>44</v>
      </c>
      <c r="E984" s="8" t="s">
        <v>1411</v>
      </c>
      <c r="F984" s="8" t="s">
        <v>1390</v>
      </c>
      <c r="G984" s="2">
        <v>98.53</v>
      </c>
      <c r="H984" s="2">
        <v>15.83</v>
      </c>
      <c r="I984" s="2">
        <v>1.7329000000000001</v>
      </c>
      <c r="J984" s="2">
        <v>2.3872</v>
      </c>
      <c r="K984" s="2" t="s">
        <v>1385</v>
      </c>
      <c r="L984" s="2">
        <v>565</v>
      </c>
      <c r="M984" s="2" t="s">
        <v>1386</v>
      </c>
      <c r="N984" s="2" t="s">
        <v>2680</v>
      </c>
      <c r="O984" s="8"/>
      <c r="P984" s="2">
        <v>60</v>
      </c>
      <c r="Q984" s="12">
        <v>0</v>
      </c>
    </row>
    <row r="985" spans="1:17" hidden="1">
      <c r="A985" s="11" t="s">
        <v>3019</v>
      </c>
      <c r="B985" s="9" t="s">
        <v>1096</v>
      </c>
      <c r="C985" s="9" t="s">
        <v>38</v>
      </c>
      <c r="D985" s="3" t="s">
        <v>10</v>
      </c>
      <c r="E985" s="9" t="s">
        <v>1411</v>
      </c>
      <c r="F985" s="9" t="s">
        <v>1375</v>
      </c>
      <c r="G985" s="3">
        <v>21.35</v>
      </c>
      <c r="H985" s="3">
        <v>14.67</v>
      </c>
      <c r="I985" s="3">
        <v>0.2218</v>
      </c>
      <c r="J985" s="3">
        <v>0.27589999999999998</v>
      </c>
      <c r="K985" s="3" t="s">
        <v>1395</v>
      </c>
      <c r="L985" s="3">
        <v>855</v>
      </c>
      <c r="M985" s="3" t="s">
        <v>1381</v>
      </c>
      <c r="N985" s="3" t="s">
        <v>2420</v>
      </c>
      <c r="O985" s="9"/>
      <c r="P985" s="3">
        <v>240</v>
      </c>
      <c r="Q985" s="13">
        <v>6.03</v>
      </c>
    </row>
    <row r="986" spans="1:17" hidden="1">
      <c r="A986" s="10" t="s">
        <v>3020</v>
      </c>
      <c r="B986" s="8" t="s">
        <v>87</v>
      </c>
      <c r="C986" s="8" t="s">
        <v>24</v>
      </c>
      <c r="D986" s="2" t="s">
        <v>10</v>
      </c>
      <c r="E986" s="8" t="s">
        <v>1389</v>
      </c>
      <c r="F986" s="8" t="s">
        <v>1390</v>
      </c>
      <c r="G986" s="2">
        <v>1.83</v>
      </c>
      <c r="H986" s="2"/>
      <c r="I986" s="2">
        <v>3.4200000000000001E-2</v>
      </c>
      <c r="J986" s="2"/>
      <c r="K986" s="2" t="s">
        <v>1395</v>
      </c>
      <c r="L986" s="2">
        <v>861</v>
      </c>
      <c r="M986" s="2" t="s">
        <v>1403</v>
      </c>
      <c r="N986" s="2" t="s">
        <v>2397</v>
      </c>
      <c r="O986" s="8" t="s">
        <v>2854</v>
      </c>
      <c r="P986" s="2">
        <v>84</v>
      </c>
      <c r="Q986" s="12">
        <v>0.47</v>
      </c>
    </row>
    <row r="987" spans="1:17" hidden="1">
      <c r="A987" s="11" t="s">
        <v>3021</v>
      </c>
      <c r="B987" s="9" t="s">
        <v>461</v>
      </c>
      <c r="C987" s="9" t="s">
        <v>16</v>
      </c>
      <c r="D987" s="3" t="s">
        <v>10</v>
      </c>
      <c r="E987" s="9" t="s">
        <v>1408</v>
      </c>
      <c r="F987" s="9" t="s">
        <v>1384</v>
      </c>
      <c r="G987" s="3">
        <v>65.87</v>
      </c>
      <c r="H987" s="3">
        <v>17.07</v>
      </c>
      <c r="I987" s="3">
        <v>1.2131000000000001</v>
      </c>
      <c r="J987" s="3">
        <v>6.0098000000000003</v>
      </c>
      <c r="K987" s="3" t="s">
        <v>1412</v>
      </c>
      <c r="L987" s="3">
        <v>608</v>
      </c>
      <c r="M987" s="3" t="s">
        <v>1377</v>
      </c>
      <c r="N987" s="3" t="s">
        <v>2352</v>
      </c>
      <c r="O987" s="9" t="s">
        <v>3022</v>
      </c>
      <c r="P987" s="3">
        <v>12</v>
      </c>
      <c r="Q987" s="13">
        <v>7</v>
      </c>
    </row>
    <row r="988" spans="1:17">
      <c r="A988" s="10" t="s">
        <v>3023</v>
      </c>
      <c r="B988" s="8" t="s">
        <v>159</v>
      </c>
      <c r="C988" s="8" t="s">
        <v>35</v>
      </c>
      <c r="D988" s="2" t="s">
        <v>23</v>
      </c>
      <c r="E988" s="8" t="s">
        <v>1374</v>
      </c>
      <c r="F988" s="8" t="s">
        <v>1375</v>
      </c>
      <c r="G988" s="2">
        <v>10.87</v>
      </c>
      <c r="H988" s="2">
        <v>10.48</v>
      </c>
      <c r="I988" s="2">
        <v>0.217</v>
      </c>
      <c r="J988" s="2">
        <v>0.2782</v>
      </c>
      <c r="K988" s="2" t="s">
        <v>1358</v>
      </c>
      <c r="L988" s="2">
        <v>564</v>
      </c>
      <c r="M988" s="2" t="s">
        <v>1381</v>
      </c>
      <c r="N988" s="2" t="s">
        <v>760</v>
      </c>
      <c r="O988" s="8"/>
      <c r="P988" s="2">
        <v>48</v>
      </c>
      <c r="Q988" s="12">
        <v>1.64</v>
      </c>
    </row>
    <row r="989" spans="1:17" hidden="1">
      <c r="A989" s="11" t="s">
        <v>3024</v>
      </c>
      <c r="B989" s="9" t="s">
        <v>223</v>
      </c>
      <c r="C989" s="9" t="s">
        <v>16</v>
      </c>
      <c r="D989" s="3" t="s">
        <v>1360</v>
      </c>
      <c r="E989" s="9" t="s">
        <v>1408</v>
      </c>
      <c r="F989" s="9" t="s">
        <v>1390</v>
      </c>
      <c r="G989" s="3">
        <v>95.26</v>
      </c>
      <c r="H989" s="3">
        <v>15.53</v>
      </c>
      <c r="I989" s="3">
        <v>1.2737000000000001</v>
      </c>
      <c r="J989" s="3">
        <v>3.327</v>
      </c>
      <c r="K989" s="3" t="s">
        <v>1376</v>
      </c>
      <c r="L989" s="3">
        <v>722</v>
      </c>
      <c r="M989" s="3" t="s">
        <v>1426</v>
      </c>
      <c r="N989" s="3" t="s">
        <v>1659</v>
      </c>
      <c r="O989" s="9"/>
      <c r="P989" s="3">
        <v>36</v>
      </c>
      <c r="Q989" s="13">
        <v>26.1</v>
      </c>
    </row>
    <row r="990" spans="1:17" hidden="1">
      <c r="A990" s="10" t="s">
        <v>3025</v>
      </c>
      <c r="B990" s="8" t="s">
        <v>769</v>
      </c>
      <c r="C990" s="8" t="s">
        <v>24</v>
      </c>
      <c r="D990" s="2" t="s">
        <v>1360</v>
      </c>
      <c r="E990" s="8" t="s">
        <v>1389</v>
      </c>
      <c r="F990" s="8" t="s">
        <v>1375</v>
      </c>
      <c r="G990" s="2">
        <v>2.38</v>
      </c>
      <c r="H990" s="2">
        <v>15.13</v>
      </c>
      <c r="I990" s="2">
        <v>3.5900000000000001E-2</v>
      </c>
      <c r="J990" s="2">
        <v>8.2699999999999996E-2</v>
      </c>
      <c r="K990" s="2" t="s">
        <v>1376</v>
      </c>
      <c r="L990" s="2">
        <v>565</v>
      </c>
      <c r="M990" s="2" t="s">
        <v>1396</v>
      </c>
      <c r="N990" s="2" t="s">
        <v>1936</v>
      </c>
      <c r="O990" s="8" t="s">
        <v>3026</v>
      </c>
      <c r="P990" s="2">
        <v>36</v>
      </c>
      <c r="Q990" s="12">
        <v>1.91</v>
      </c>
    </row>
    <row r="991" spans="1:17" hidden="1">
      <c r="A991" s="11" t="s">
        <v>3027</v>
      </c>
      <c r="B991" s="9" t="s">
        <v>620</v>
      </c>
      <c r="C991" s="9" t="s">
        <v>38</v>
      </c>
      <c r="D991" s="3" t="s">
        <v>44</v>
      </c>
      <c r="E991" s="9" t="s">
        <v>1380</v>
      </c>
      <c r="F991" s="9" t="s">
        <v>1390</v>
      </c>
      <c r="G991" s="3">
        <v>38.770000000000003</v>
      </c>
      <c r="H991" s="3">
        <v>7.63</v>
      </c>
      <c r="I991" s="3">
        <v>0.51149999999999995</v>
      </c>
      <c r="J991" s="3">
        <v>0.36230000000000001</v>
      </c>
      <c r="K991" s="3" t="s">
        <v>1395</v>
      </c>
      <c r="L991" s="3">
        <v>749</v>
      </c>
      <c r="M991" s="3" t="s">
        <v>1396</v>
      </c>
      <c r="N991" s="3" t="s">
        <v>2100</v>
      </c>
      <c r="O991" s="9" t="s">
        <v>1409</v>
      </c>
      <c r="P991" s="3">
        <v>180</v>
      </c>
      <c r="Q991" s="13">
        <v>5.04</v>
      </c>
    </row>
    <row r="992" spans="1:17" hidden="1">
      <c r="A992" s="10" t="s">
        <v>3028</v>
      </c>
      <c r="B992" s="8" t="s">
        <v>423</v>
      </c>
      <c r="C992" s="8" t="s">
        <v>32</v>
      </c>
      <c r="D992" s="2" t="s">
        <v>44</v>
      </c>
      <c r="E992" s="8" t="s">
        <v>1374</v>
      </c>
      <c r="F992" s="8" t="s">
        <v>1384</v>
      </c>
      <c r="G992" s="2">
        <v>7.94</v>
      </c>
      <c r="H992" s="2">
        <v>12</v>
      </c>
      <c r="I992" s="2">
        <v>0.1045</v>
      </c>
      <c r="J992" s="2">
        <v>0.70550000000000002</v>
      </c>
      <c r="K992" s="2" t="s">
        <v>1385</v>
      </c>
      <c r="L992" s="2">
        <v>780</v>
      </c>
      <c r="M992" s="2" t="s">
        <v>1426</v>
      </c>
      <c r="N992" s="2" t="s">
        <v>1421</v>
      </c>
      <c r="O992" s="8"/>
      <c r="P992" s="2">
        <v>12</v>
      </c>
      <c r="Q992" s="12">
        <v>0</v>
      </c>
    </row>
    <row r="993" spans="1:17" hidden="1">
      <c r="A993" s="11" t="s">
        <v>3029</v>
      </c>
      <c r="B993" s="9" t="s">
        <v>166</v>
      </c>
      <c r="C993" s="9" t="s">
        <v>12</v>
      </c>
      <c r="D993" s="3" t="s">
        <v>44</v>
      </c>
      <c r="E993" s="9" t="s">
        <v>1389</v>
      </c>
      <c r="F993" s="9" t="s">
        <v>1384</v>
      </c>
      <c r="G993" s="3">
        <v>34.020000000000003</v>
      </c>
      <c r="H993" s="3">
        <v>18.12</v>
      </c>
      <c r="I993" s="3">
        <v>0.18340000000000001</v>
      </c>
      <c r="J993" s="3">
        <v>0.55079999999999996</v>
      </c>
      <c r="K993" s="3" t="s">
        <v>1395</v>
      </c>
      <c r="L993" s="3">
        <v>736</v>
      </c>
      <c r="M993" s="3" t="s">
        <v>1403</v>
      </c>
      <c r="N993" s="3" t="s">
        <v>2352</v>
      </c>
      <c r="O993" s="9" t="s">
        <v>1420</v>
      </c>
      <c r="P993" s="3">
        <v>180</v>
      </c>
      <c r="Q993" s="13">
        <v>8.8800000000000008</v>
      </c>
    </row>
    <row r="994" spans="1:17" hidden="1">
      <c r="A994" s="10" t="s">
        <v>3030</v>
      </c>
      <c r="B994" s="8" t="s">
        <v>328</v>
      </c>
      <c r="C994" s="8" t="s">
        <v>16</v>
      </c>
      <c r="D994" s="2" t="s">
        <v>10</v>
      </c>
      <c r="E994" s="8" t="s">
        <v>1380</v>
      </c>
      <c r="F994" s="8" t="s">
        <v>1384</v>
      </c>
      <c r="G994" s="2">
        <v>54.51</v>
      </c>
      <c r="H994" s="2">
        <v>7.95</v>
      </c>
      <c r="I994" s="2">
        <v>0.68899999999999995</v>
      </c>
      <c r="J994" s="2">
        <v>2.4641000000000002</v>
      </c>
      <c r="K994" s="2" t="s">
        <v>1376</v>
      </c>
      <c r="L994" s="2">
        <v>739</v>
      </c>
      <c r="M994" s="2" t="s">
        <v>1377</v>
      </c>
      <c r="N994" s="2" t="s">
        <v>2663</v>
      </c>
      <c r="O994" s="8" t="s">
        <v>2625</v>
      </c>
      <c r="P994" s="2">
        <v>24</v>
      </c>
      <c r="Q994" s="12">
        <v>11.01</v>
      </c>
    </row>
    <row r="995" spans="1:17" hidden="1">
      <c r="A995" s="11" t="s">
        <v>3031</v>
      </c>
      <c r="B995" s="9" t="s">
        <v>1229</v>
      </c>
      <c r="C995" s="9" t="s">
        <v>24</v>
      </c>
      <c r="D995" s="3" t="s">
        <v>44</v>
      </c>
      <c r="E995" s="9" t="s">
        <v>1380</v>
      </c>
      <c r="F995" s="9" t="s">
        <v>1375</v>
      </c>
      <c r="G995" s="3">
        <v>11.98</v>
      </c>
      <c r="H995" s="3">
        <v>16.39</v>
      </c>
      <c r="I995" s="3">
        <v>0.23319999999999999</v>
      </c>
      <c r="J995" s="3">
        <v>0.1792</v>
      </c>
      <c r="K995" s="3" t="s">
        <v>1385</v>
      </c>
      <c r="L995" s="3">
        <v>671</v>
      </c>
      <c r="M995" s="3" t="s">
        <v>1377</v>
      </c>
      <c r="N995" s="3" t="s">
        <v>3032</v>
      </c>
      <c r="O995" s="9" t="s">
        <v>2221</v>
      </c>
      <c r="P995" s="3">
        <v>180</v>
      </c>
      <c r="Q995" s="13">
        <v>0</v>
      </c>
    </row>
    <row r="996" spans="1:17" hidden="1">
      <c r="A996" s="10" t="s">
        <v>3033</v>
      </c>
      <c r="B996" s="8" t="s">
        <v>291</v>
      </c>
      <c r="C996" s="8" t="s">
        <v>20</v>
      </c>
      <c r="D996" s="2" t="s">
        <v>31</v>
      </c>
      <c r="E996" s="8" t="s">
        <v>1408</v>
      </c>
      <c r="F996" s="8" t="s">
        <v>1384</v>
      </c>
      <c r="G996" s="2">
        <v>19.18</v>
      </c>
      <c r="H996" s="2">
        <v>14.63</v>
      </c>
      <c r="I996" s="2">
        <v>0.1003</v>
      </c>
      <c r="J996" s="2">
        <v>0.36609999999999998</v>
      </c>
      <c r="K996" s="2" t="s">
        <v>1395</v>
      </c>
      <c r="L996" s="2">
        <v>823</v>
      </c>
      <c r="M996" s="2" t="s">
        <v>1386</v>
      </c>
      <c r="N996" s="2" t="s">
        <v>3034</v>
      </c>
      <c r="O996" s="8"/>
      <c r="P996" s="2">
        <v>84</v>
      </c>
      <c r="Q996" s="12">
        <v>14.23</v>
      </c>
    </row>
    <row r="997" spans="1:17">
      <c r="A997" s="11" t="s">
        <v>3035</v>
      </c>
      <c r="B997" s="9" t="s">
        <v>1309</v>
      </c>
      <c r="C997" s="9" t="s">
        <v>7</v>
      </c>
      <c r="D997" s="3" t="s">
        <v>23</v>
      </c>
      <c r="E997" s="9" t="s">
        <v>1408</v>
      </c>
      <c r="F997" s="9" t="s">
        <v>1375</v>
      </c>
      <c r="G997" s="3">
        <v>74.45</v>
      </c>
      <c r="H997" s="3">
        <v>16.77</v>
      </c>
      <c r="I997" s="3">
        <v>1.3587</v>
      </c>
      <c r="J997" s="3">
        <v>1.2830999999999999</v>
      </c>
      <c r="K997" s="3" t="s">
        <v>1358</v>
      </c>
      <c r="L997" s="3">
        <v>738</v>
      </c>
      <c r="M997" s="3" t="s">
        <v>1396</v>
      </c>
      <c r="N997" s="3" t="s">
        <v>3036</v>
      </c>
      <c r="O997" s="9" t="s">
        <v>1218</v>
      </c>
      <c r="P997" s="3">
        <v>120</v>
      </c>
      <c r="Q997" s="13">
        <v>19</v>
      </c>
    </row>
    <row r="998" spans="1:17" hidden="1">
      <c r="A998" s="10" t="s">
        <v>3037</v>
      </c>
      <c r="B998" s="8" t="s">
        <v>217</v>
      </c>
      <c r="C998" s="8" t="s">
        <v>20</v>
      </c>
      <c r="D998" s="2" t="s">
        <v>1360</v>
      </c>
      <c r="E998" s="8" t="s">
        <v>1400</v>
      </c>
      <c r="F998" s="8" t="s">
        <v>1375</v>
      </c>
      <c r="G998" s="2">
        <v>8.81</v>
      </c>
      <c r="H998" s="2">
        <v>16.5</v>
      </c>
      <c r="I998" s="2">
        <v>0.13919999999999999</v>
      </c>
      <c r="J998" s="2">
        <v>0.8014</v>
      </c>
      <c r="K998" s="2" t="s">
        <v>1395</v>
      </c>
      <c r="L998" s="2">
        <v>800</v>
      </c>
      <c r="M998" s="2" t="s">
        <v>1426</v>
      </c>
      <c r="N998" s="2" t="s">
        <v>2892</v>
      </c>
      <c r="O998" s="8"/>
      <c r="P998" s="2">
        <v>12</v>
      </c>
      <c r="Q998" s="12">
        <v>7.08</v>
      </c>
    </row>
    <row r="999" spans="1:17" hidden="1">
      <c r="A999" s="11" t="s">
        <v>3038</v>
      </c>
      <c r="B999" s="9" t="s">
        <v>243</v>
      </c>
      <c r="C999" s="9" t="s">
        <v>32</v>
      </c>
      <c r="D999" s="3" t="s">
        <v>10</v>
      </c>
      <c r="E999" s="9" t="s">
        <v>1389</v>
      </c>
      <c r="F999" s="9" t="s">
        <v>1384</v>
      </c>
      <c r="G999" s="3">
        <v>11.52</v>
      </c>
      <c r="H999" s="3">
        <v>11.02</v>
      </c>
      <c r="I999" s="3">
        <v>0.21829999999999999</v>
      </c>
      <c r="J999" s="3">
        <v>0.53700000000000003</v>
      </c>
      <c r="K999" s="3" t="s">
        <v>1395</v>
      </c>
      <c r="L999" s="3">
        <v>838</v>
      </c>
      <c r="M999" s="3" t="s">
        <v>1377</v>
      </c>
      <c r="N999" s="3" t="s">
        <v>186</v>
      </c>
      <c r="O999" s="9" t="s">
        <v>2856</v>
      </c>
      <c r="P999" s="3">
        <v>24</v>
      </c>
      <c r="Q999" s="13">
        <v>8.0399999999999991</v>
      </c>
    </row>
    <row r="1000" spans="1:17" hidden="1">
      <c r="A1000" s="10" t="s">
        <v>3039</v>
      </c>
      <c r="B1000" s="8" t="s">
        <v>1246</v>
      </c>
      <c r="C1000" s="8" t="s">
        <v>32</v>
      </c>
      <c r="D1000" s="2" t="s">
        <v>31</v>
      </c>
      <c r="E1000" s="8" t="s">
        <v>1400</v>
      </c>
      <c r="F1000" s="8" t="s">
        <v>1390</v>
      </c>
      <c r="G1000" s="2">
        <v>43.37</v>
      </c>
      <c r="H1000" s="2">
        <v>18.29</v>
      </c>
      <c r="I1000" s="2">
        <v>0.65559999999999996</v>
      </c>
      <c r="J1000" s="2">
        <v>1.5742</v>
      </c>
      <c r="K1000" s="2" t="s">
        <v>1395</v>
      </c>
      <c r="L1000" s="2">
        <v>694</v>
      </c>
      <c r="M1000" s="2" t="s">
        <v>1377</v>
      </c>
      <c r="N1000" s="2" t="s">
        <v>726</v>
      </c>
      <c r="O1000" s="8" t="s">
        <v>1954</v>
      </c>
      <c r="P1000" s="2">
        <v>36</v>
      </c>
      <c r="Q1000" s="12">
        <v>37.799999999999997</v>
      </c>
    </row>
    <row r="1001" spans="1:17">
      <c r="A1001" s="11" t="s">
        <v>3040</v>
      </c>
      <c r="B1001" s="9" t="s">
        <v>718</v>
      </c>
      <c r="C1001" s="9" t="s">
        <v>24</v>
      </c>
      <c r="D1001" s="3" t="s">
        <v>10</v>
      </c>
      <c r="E1001" s="9" t="s">
        <v>1411</v>
      </c>
      <c r="F1001" s="9" t="s">
        <v>1390</v>
      </c>
      <c r="G1001" s="3">
        <v>23.84</v>
      </c>
      <c r="H1001" s="3">
        <v>13.63</v>
      </c>
      <c r="I1001" s="3">
        <v>0.15090000000000001</v>
      </c>
      <c r="J1001" s="3">
        <v>1.1405000000000001</v>
      </c>
      <c r="K1001" s="3" t="s">
        <v>1358</v>
      </c>
      <c r="L1001" s="3">
        <v>769</v>
      </c>
      <c r="M1001" s="3" t="s">
        <v>1396</v>
      </c>
      <c r="N1001" s="3" t="s">
        <v>3041</v>
      </c>
      <c r="O1001" s="9" t="s">
        <v>2858</v>
      </c>
      <c r="P1001" s="3">
        <v>24</v>
      </c>
      <c r="Q1001" s="13">
        <v>14.94</v>
      </c>
    </row>
    <row r="1002" spans="1:17" hidden="1">
      <c r="A1002" s="10" t="s">
        <v>3042</v>
      </c>
      <c r="B1002" s="8" t="s">
        <v>510</v>
      </c>
      <c r="C1002" s="8" t="s">
        <v>7</v>
      </c>
      <c r="D1002" s="2" t="s">
        <v>10</v>
      </c>
      <c r="E1002" s="8" t="s">
        <v>1400</v>
      </c>
      <c r="F1002" s="8" t="s">
        <v>1390</v>
      </c>
      <c r="G1002" s="2">
        <v>73.959999999999994</v>
      </c>
      <c r="H1002" s="2">
        <v>17.77</v>
      </c>
      <c r="I1002" s="2">
        <v>1.2223999999999999</v>
      </c>
      <c r="J1002" s="2">
        <v>2.1637</v>
      </c>
      <c r="K1002" s="2" t="s">
        <v>1376</v>
      </c>
      <c r="L1002" s="2">
        <v>606</v>
      </c>
      <c r="M1002" s="2" t="s">
        <v>1403</v>
      </c>
      <c r="N1002" s="2" t="s">
        <v>171</v>
      </c>
      <c r="O1002" s="8" t="s">
        <v>3043</v>
      </c>
      <c r="P1002" s="2">
        <v>48</v>
      </c>
      <c r="Q1002" s="12">
        <v>19.8</v>
      </c>
    </row>
    <row r="1003" spans="1:17" hidden="1">
      <c r="A1003" s="11" t="s">
        <v>3044</v>
      </c>
      <c r="B1003" s="9" t="s">
        <v>828</v>
      </c>
      <c r="C1003" s="9" t="s">
        <v>24</v>
      </c>
      <c r="D1003" s="3" t="s">
        <v>23</v>
      </c>
      <c r="E1003" s="9" t="s">
        <v>1400</v>
      </c>
      <c r="F1003" s="9" t="s">
        <v>1375</v>
      </c>
      <c r="G1003" s="3">
        <v>45.46</v>
      </c>
      <c r="H1003" s="3">
        <v>13.05</v>
      </c>
      <c r="I1003" s="3">
        <v>0.30730000000000002</v>
      </c>
      <c r="J1003" s="3">
        <v>0.53420000000000001</v>
      </c>
      <c r="K1003" s="3" t="s">
        <v>1376</v>
      </c>
      <c r="L1003" s="3">
        <v>793</v>
      </c>
      <c r="M1003" s="3" t="s">
        <v>1426</v>
      </c>
      <c r="N1003" s="3" t="s">
        <v>1657</v>
      </c>
      <c r="O1003" s="9"/>
      <c r="P1003" s="3">
        <v>240</v>
      </c>
      <c r="Q1003" s="13">
        <v>21.23</v>
      </c>
    </row>
    <row r="1004" spans="1:17" hidden="1">
      <c r="A1004" s="10" t="s">
        <v>3045</v>
      </c>
      <c r="B1004" s="8" t="s">
        <v>326</v>
      </c>
      <c r="C1004" s="8" t="s">
        <v>12</v>
      </c>
      <c r="D1004" s="2" t="s">
        <v>1360</v>
      </c>
      <c r="E1004" s="8" t="s">
        <v>1389</v>
      </c>
      <c r="F1004" s="8" t="s">
        <v>1390</v>
      </c>
      <c r="G1004" s="2">
        <v>72.959999999999994</v>
      </c>
      <c r="H1004" s="2">
        <v>15.67</v>
      </c>
      <c r="I1004" s="2">
        <v>1.3128</v>
      </c>
      <c r="J1004" s="2">
        <v>1.4355</v>
      </c>
      <c r="K1004" s="2"/>
      <c r="L1004" s="2">
        <v>748</v>
      </c>
      <c r="M1004" s="2" t="s">
        <v>1396</v>
      </c>
      <c r="N1004" s="2" t="s">
        <v>3036</v>
      </c>
      <c r="O1004" s="8" t="s">
        <v>2823</v>
      </c>
      <c r="P1004" s="2">
        <v>84</v>
      </c>
      <c r="Q1004" s="12">
        <v>20.8</v>
      </c>
    </row>
    <row r="1005" spans="1:17" hidden="1">
      <c r="A1005" s="11" t="s">
        <v>3046</v>
      </c>
      <c r="B1005" s="9" t="s">
        <v>801</v>
      </c>
      <c r="C1005" s="9" t="s">
        <v>32</v>
      </c>
      <c r="D1005" s="3" t="s">
        <v>1360</v>
      </c>
      <c r="E1005" s="9" t="s">
        <v>1408</v>
      </c>
      <c r="F1005" s="9" t="s">
        <v>1390</v>
      </c>
      <c r="G1005" s="3">
        <v>71.72</v>
      </c>
      <c r="H1005" s="3">
        <v>10.130000000000001</v>
      </c>
      <c r="I1005" s="3">
        <v>0.4783</v>
      </c>
      <c r="J1005" s="3">
        <v>6.3097000000000003</v>
      </c>
      <c r="K1005" s="3" t="s">
        <v>1385</v>
      </c>
      <c r="L1005" s="3">
        <v>890</v>
      </c>
      <c r="M1005" s="3" t="s">
        <v>1403</v>
      </c>
      <c r="N1005" s="3" t="s">
        <v>673</v>
      </c>
      <c r="O1005" s="9" t="s">
        <v>933</v>
      </c>
      <c r="P1005" s="3">
        <v>12</v>
      </c>
      <c r="Q1005" s="13">
        <v>0</v>
      </c>
    </row>
    <row r="1006" spans="1:17">
      <c r="A1006" s="10" t="s">
        <v>3047</v>
      </c>
      <c r="B1006" s="8" t="s">
        <v>211</v>
      </c>
      <c r="C1006" s="8" t="s">
        <v>12</v>
      </c>
      <c r="D1006" s="2" t="s">
        <v>31</v>
      </c>
      <c r="E1006" s="8" t="s">
        <v>1380</v>
      </c>
      <c r="F1006" s="8" t="s">
        <v>1375</v>
      </c>
      <c r="G1006" s="2">
        <v>80.03</v>
      </c>
      <c r="H1006" s="2">
        <v>18</v>
      </c>
      <c r="I1006" s="2">
        <v>1.421</v>
      </c>
      <c r="J1006" s="2">
        <v>1.4419999999999999</v>
      </c>
      <c r="K1006" s="2" t="s">
        <v>1358</v>
      </c>
      <c r="L1006" s="2">
        <v>896</v>
      </c>
      <c r="M1006" s="2" t="s">
        <v>1381</v>
      </c>
      <c r="N1006" s="2" t="s">
        <v>2486</v>
      </c>
      <c r="O1006" s="8"/>
      <c r="P1006" s="2">
        <v>120</v>
      </c>
      <c r="Q1006" s="12">
        <v>63.81</v>
      </c>
    </row>
    <row r="1007" spans="1:17" hidden="1">
      <c r="A1007" s="11" t="s">
        <v>3048</v>
      </c>
      <c r="B1007" s="9" t="s">
        <v>1307</v>
      </c>
      <c r="C1007" s="9" t="s">
        <v>35</v>
      </c>
      <c r="D1007" s="3" t="s">
        <v>23</v>
      </c>
      <c r="E1007" s="9" t="s">
        <v>1374</v>
      </c>
      <c r="F1007" s="9" t="s">
        <v>1390</v>
      </c>
      <c r="G1007" s="3">
        <v>94.56</v>
      </c>
      <c r="H1007" s="3">
        <v>12.56</v>
      </c>
      <c r="I1007" s="3">
        <v>1.4888999999999999</v>
      </c>
      <c r="J1007" s="3">
        <v>8.4262999999999995</v>
      </c>
      <c r="K1007" s="3" t="s">
        <v>1376</v>
      </c>
      <c r="L1007" s="3">
        <v>767</v>
      </c>
      <c r="M1007" s="3" t="s">
        <v>1396</v>
      </c>
      <c r="N1007" s="3" t="s">
        <v>3049</v>
      </c>
      <c r="O1007" s="9" t="s">
        <v>3050</v>
      </c>
      <c r="P1007" s="3">
        <v>12</v>
      </c>
      <c r="Q1007" s="13">
        <v>53.13</v>
      </c>
    </row>
    <row r="1008" spans="1:17" hidden="1">
      <c r="A1008" s="10" t="s">
        <v>3051</v>
      </c>
      <c r="B1008" s="8" t="s">
        <v>1210</v>
      </c>
      <c r="C1008" s="8" t="s">
        <v>38</v>
      </c>
      <c r="D1008" s="2" t="s">
        <v>44</v>
      </c>
      <c r="E1008" s="8" t="s">
        <v>1400</v>
      </c>
      <c r="F1008" s="8" t="s">
        <v>1375</v>
      </c>
      <c r="G1008" s="2">
        <v>39.46</v>
      </c>
      <c r="H1008" s="2">
        <v>7.75</v>
      </c>
      <c r="I1008" s="2">
        <v>0.55049999999999999</v>
      </c>
      <c r="J1008" s="2">
        <v>0.32390000000000002</v>
      </c>
      <c r="K1008" s="2" t="s">
        <v>1412</v>
      </c>
      <c r="L1008" s="2">
        <v>784</v>
      </c>
      <c r="M1008" s="2" t="s">
        <v>1381</v>
      </c>
      <c r="N1008" s="2" t="s">
        <v>3052</v>
      </c>
      <c r="O1008" s="8"/>
      <c r="P1008" s="2">
        <v>240</v>
      </c>
      <c r="Q1008" s="12">
        <v>12.3</v>
      </c>
    </row>
    <row r="1009" spans="1:17" hidden="1">
      <c r="A1009" s="11" t="s">
        <v>3053</v>
      </c>
      <c r="B1009" s="9" t="s">
        <v>1190</v>
      </c>
      <c r="C1009" s="9" t="s">
        <v>20</v>
      </c>
      <c r="D1009" s="3" t="s">
        <v>44</v>
      </c>
      <c r="E1009" s="9" t="s">
        <v>1380</v>
      </c>
      <c r="F1009" s="9" t="s">
        <v>1384</v>
      </c>
      <c r="G1009" s="3">
        <v>52.82</v>
      </c>
      <c r="H1009" s="3">
        <v>8.52</v>
      </c>
      <c r="I1009" s="3">
        <v>0.74280000000000002</v>
      </c>
      <c r="J1009" s="3">
        <v>0.83699999999999997</v>
      </c>
      <c r="K1009" s="3" t="s">
        <v>1412</v>
      </c>
      <c r="L1009" s="3">
        <v>600</v>
      </c>
      <c r="M1009" s="3" t="s">
        <v>1426</v>
      </c>
      <c r="N1009" s="3" t="s">
        <v>2195</v>
      </c>
      <c r="O1009" s="9"/>
      <c r="P1009" s="3">
        <v>84</v>
      </c>
      <c r="Q1009" s="13">
        <v>11.64</v>
      </c>
    </row>
    <row r="1010" spans="1:17" hidden="1">
      <c r="A1010" s="10" t="s">
        <v>3054</v>
      </c>
      <c r="B1010" s="8" t="s">
        <v>297</v>
      </c>
      <c r="C1010" s="8" t="s">
        <v>7</v>
      </c>
      <c r="D1010" s="2" t="s">
        <v>1360</v>
      </c>
      <c r="E1010" s="8" t="s">
        <v>1374</v>
      </c>
      <c r="F1010" s="8" t="s">
        <v>1375</v>
      </c>
      <c r="G1010" s="2">
        <v>80.69</v>
      </c>
      <c r="H1010" s="2">
        <v>8.25</v>
      </c>
      <c r="I1010" s="2">
        <v>0.64970000000000006</v>
      </c>
      <c r="J1010" s="2">
        <v>1.9794</v>
      </c>
      <c r="K1010" s="2" t="s">
        <v>1412</v>
      </c>
      <c r="L1010" s="2">
        <v>741</v>
      </c>
      <c r="M1010" s="2" t="s">
        <v>1377</v>
      </c>
      <c r="N1010" s="2" t="s">
        <v>2856</v>
      </c>
      <c r="O1010" s="8" t="s">
        <v>2461</v>
      </c>
      <c r="P1010" s="2">
        <v>48</v>
      </c>
      <c r="Q1010" s="12">
        <v>38.69</v>
      </c>
    </row>
    <row r="1011" spans="1:17" hidden="1">
      <c r="A1011" s="11" t="s">
        <v>3055</v>
      </c>
      <c r="B1011" s="9" t="s">
        <v>903</v>
      </c>
      <c r="C1011" s="9" t="s">
        <v>24</v>
      </c>
      <c r="D1011" s="3" t="s">
        <v>31</v>
      </c>
      <c r="E1011" s="9" t="s">
        <v>1411</v>
      </c>
      <c r="F1011" s="9" t="s">
        <v>1390</v>
      </c>
      <c r="G1011" s="3">
        <v>28.06</v>
      </c>
      <c r="H1011" s="3">
        <v>12.36</v>
      </c>
      <c r="I1011" s="3">
        <v>0.44169999999999998</v>
      </c>
      <c r="J1011" s="3">
        <v>1.3255999999999999</v>
      </c>
      <c r="K1011" s="3" t="s">
        <v>1385</v>
      </c>
      <c r="L1011" s="3">
        <v>866</v>
      </c>
      <c r="M1011" s="3" t="s">
        <v>1403</v>
      </c>
      <c r="N1011" s="3" t="s">
        <v>1599</v>
      </c>
      <c r="O1011" s="9" t="s">
        <v>1522</v>
      </c>
      <c r="P1011" s="3">
        <v>24</v>
      </c>
      <c r="Q1011" s="13">
        <v>0</v>
      </c>
    </row>
    <row r="1012" spans="1:17" hidden="1">
      <c r="A1012" s="10" t="s">
        <v>3056</v>
      </c>
      <c r="B1012" s="8" t="s">
        <v>1156</v>
      </c>
      <c r="C1012" s="8" t="s">
        <v>16</v>
      </c>
      <c r="D1012" s="2" t="s">
        <v>23</v>
      </c>
      <c r="E1012" s="8" t="s">
        <v>1380</v>
      </c>
      <c r="F1012" s="8" t="s">
        <v>1390</v>
      </c>
      <c r="G1012" s="2">
        <v>51.19</v>
      </c>
      <c r="H1012" s="2">
        <v>14.68</v>
      </c>
      <c r="I1012" s="2">
        <v>0.65010000000000001</v>
      </c>
      <c r="J1012" s="2">
        <v>1.2092000000000001</v>
      </c>
      <c r="K1012" s="2" t="s">
        <v>1385</v>
      </c>
      <c r="L1012" s="2">
        <v>704</v>
      </c>
      <c r="M1012" s="2" t="s">
        <v>1386</v>
      </c>
      <c r="N1012" s="2" t="s">
        <v>1703</v>
      </c>
      <c r="O1012" s="8"/>
      <c r="P1012" s="2">
        <v>60</v>
      </c>
      <c r="Q1012" s="12">
        <v>0</v>
      </c>
    </row>
    <row r="1013" spans="1:17" hidden="1">
      <c r="A1013" s="11" t="s">
        <v>3057</v>
      </c>
      <c r="B1013" s="9" t="s">
        <v>776</v>
      </c>
      <c r="C1013" s="9" t="s">
        <v>12</v>
      </c>
      <c r="D1013" s="3" t="s">
        <v>44</v>
      </c>
      <c r="E1013" s="9" t="s">
        <v>1408</v>
      </c>
      <c r="F1013" s="9" t="s">
        <v>1390</v>
      </c>
      <c r="G1013" s="3">
        <v>33.15</v>
      </c>
      <c r="H1013" s="3">
        <v>10</v>
      </c>
      <c r="I1013" s="3">
        <v>0.61960000000000004</v>
      </c>
      <c r="J1013" s="3">
        <v>0.84079999999999999</v>
      </c>
      <c r="K1013" s="3" t="s">
        <v>1376</v>
      </c>
      <c r="L1013" s="3">
        <v>745</v>
      </c>
      <c r="M1013" s="3" t="s">
        <v>1426</v>
      </c>
      <c r="N1013" s="3" t="s">
        <v>1406</v>
      </c>
      <c r="O1013" s="9"/>
      <c r="P1013" s="3">
        <v>48</v>
      </c>
      <c r="Q1013" s="13">
        <v>30.11</v>
      </c>
    </row>
    <row r="1014" spans="1:17" hidden="1">
      <c r="A1014" s="10" t="s">
        <v>3058</v>
      </c>
      <c r="B1014" s="8" t="s">
        <v>91</v>
      </c>
      <c r="C1014" s="8" t="s">
        <v>7</v>
      </c>
      <c r="D1014" s="2" t="s">
        <v>31</v>
      </c>
      <c r="E1014" s="8" t="s">
        <v>1380</v>
      </c>
      <c r="F1014" s="8" t="s">
        <v>1384</v>
      </c>
      <c r="G1014" s="2">
        <v>62.36</v>
      </c>
      <c r="H1014" s="2">
        <v>13.66</v>
      </c>
      <c r="I1014" s="2">
        <v>0.44230000000000003</v>
      </c>
      <c r="J1014" s="2">
        <v>1.1569</v>
      </c>
      <c r="K1014" s="2" t="s">
        <v>1385</v>
      </c>
      <c r="L1014" s="2">
        <v>707</v>
      </c>
      <c r="M1014" s="2" t="s">
        <v>1403</v>
      </c>
      <c r="N1014" s="2" t="s">
        <v>2414</v>
      </c>
      <c r="O1014" s="8" t="s">
        <v>2515</v>
      </c>
      <c r="P1014" s="2">
        <v>84</v>
      </c>
      <c r="Q1014" s="12">
        <v>0</v>
      </c>
    </row>
    <row r="1015" spans="1:17" hidden="1">
      <c r="A1015" s="11" t="s">
        <v>3059</v>
      </c>
      <c r="B1015" s="9" t="s">
        <v>336</v>
      </c>
      <c r="C1015" s="9" t="s">
        <v>28</v>
      </c>
      <c r="D1015" s="3" t="s">
        <v>31</v>
      </c>
      <c r="E1015" s="9" t="s">
        <v>1411</v>
      </c>
      <c r="F1015" s="9" t="s">
        <v>1384</v>
      </c>
      <c r="G1015" s="3">
        <v>29.4</v>
      </c>
      <c r="H1015" s="3">
        <v>11.87</v>
      </c>
      <c r="I1015" s="3">
        <v>0.53659999999999997</v>
      </c>
      <c r="J1015" s="3">
        <v>2.6103999999999998</v>
      </c>
      <c r="K1015" s="3"/>
      <c r="L1015" s="3">
        <v>606</v>
      </c>
      <c r="M1015" s="3" t="s">
        <v>1403</v>
      </c>
      <c r="N1015" s="3" t="s">
        <v>2723</v>
      </c>
      <c r="O1015" s="9" t="s">
        <v>1713</v>
      </c>
      <c r="P1015" s="3">
        <v>12</v>
      </c>
      <c r="Q1015" s="13">
        <v>4.32</v>
      </c>
    </row>
    <row r="1016" spans="1:17" hidden="1">
      <c r="A1016" s="10" t="s">
        <v>3060</v>
      </c>
      <c r="B1016" s="8" t="s">
        <v>204</v>
      </c>
      <c r="C1016" s="8" t="s">
        <v>16</v>
      </c>
      <c r="D1016" s="2" t="s">
        <v>23</v>
      </c>
      <c r="E1016" s="8" t="s">
        <v>1389</v>
      </c>
      <c r="F1016" s="8" t="s">
        <v>1390</v>
      </c>
      <c r="G1016" s="2">
        <v>15.19</v>
      </c>
      <c r="H1016" s="2">
        <v>8.49</v>
      </c>
      <c r="I1016" s="2">
        <v>0.2762</v>
      </c>
      <c r="J1016" s="2">
        <v>0.47939999999999999</v>
      </c>
      <c r="K1016" s="2"/>
      <c r="L1016" s="2">
        <v>765</v>
      </c>
      <c r="M1016" s="2" t="s">
        <v>1386</v>
      </c>
      <c r="N1016" s="2" t="s">
        <v>1011</v>
      </c>
      <c r="O1016" s="8"/>
      <c r="P1016" s="2">
        <v>36</v>
      </c>
      <c r="Q1016" s="12">
        <v>2.41</v>
      </c>
    </row>
    <row r="1017" spans="1:17" hidden="1">
      <c r="A1017" s="11" t="s">
        <v>3061</v>
      </c>
      <c r="B1017" s="9" t="s">
        <v>1274</v>
      </c>
      <c r="C1017" s="9" t="s">
        <v>24</v>
      </c>
      <c r="D1017" s="3" t="s">
        <v>23</v>
      </c>
      <c r="E1017" s="9" t="s">
        <v>1374</v>
      </c>
      <c r="F1017" s="9" t="s">
        <v>1375</v>
      </c>
      <c r="G1017" s="3">
        <v>2.14</v>
      </c>
      <c r="H1017" s="3">
        <v>12.29</v>
      </c>
      <c r="I1017" s="3">
        <v>2.1100000000000001E-2</v>
      </c>
      <c r="J1017" s="3">
        <v>4.7899999999999998E-2</v>
      </c>
      <c r="K1017" s="3" t="s">
        <v>1412</v>
      </c>
      <c r="L1017" s="3">
        <v>843</v>
      </c>
      <c r="M1017" s="3" t="s">
        <v>1377</v>
      </c>
      <c r="N1017" s="3" t="s">
        <v>1800</v>
      </c>
      <c r="O1017" s="9" t="s">
        <v>1992</v>
      </c>
      <c r="P1017" s="3">
        <v>60</v>
      </c>
      <c r="Q1017" s="13">
        <v>0.77</v>
      </c>
    </row>
    <row r="1018" spans="1:17" hidden="1">
      <c r="A1018" s="10" t="s">
        <v>3062</v>
      </c>
      <c r="B1018" s="8" t="s">
        <v>699</v>
      </c>
      <c r="C1018" s="8" t="s">
        <v>32</v>
      </c>
      <c r="D1018" s="2" t="s">
        <v>1360</v>
      </c>
      <c r="E1018" s="8" t="s">
        <v>1374</v>
      </c>
      <c r="F1018" s="8" t="s">
        <v>1375</v>
      </c>
      <c r="G1018" s="2">
        <v>38.9</v>
      </c>
      <c r="H1018" s="2">
        <v>8.68</v>
      </c>
      <c r="I1018" s="2">
        <v>0.24590000000000001</v>
      </c>
      <c r="J1018" s="2">
        <v>0.96209999999999996</v>
      </c>
      <c r="K1018" s="2" t="s">
        <v>1385</v>
      </c>
      <c r="L1018" s="2">
        <v>597</v>
      </c>
      <c r="M1018" s="2" t="s">
        <v>1426</v>
      </c>
      <c r="N1018" s="2" t="s">
        <v>3063</v>
      </c>
      <c r="O1018" s="8"/>
      <c r="P1018" s="2">
        <v>48</v>
      </c>
      <c r="Q1018" s="12">
        <v>0</v>
      </c>
    </row>
    <row r="1019" spans="1:17">
      <c r="A1019" s="11" t="s">
        <v>3064</v>
      </c>
      <c r="B1019" s="9" t="s">
        <v>374</v>
      </c>
      <c r="C1019" s="9" t="s">
        <v>24</v>
      </c>
      <c r="D1019" s="3" t="s">
        <v>44</v>
      </c>
      <c r="E1019" s="9" t="s">
        <v>1389</v>
      </c>
      <c r="F1019" s="9" t="s">
        <v>1375</v>
      </c>
      <c r="G1019" s="3">
        <v>24.25</v>
      </c>
      <c r="H1019" s="3">
        <v>12.14</v>
      </c>
      <c r="I1019" s="3">
        <v>0.2999</v>
      </c>
      <c r="J1019" s="3">
        <v>0.34989999999999999</v>
      </c>
      <c r="K1019" s="3" t="s">
        <v>1358</v>
      </c>
      <c r="L1019" s="3">
        <v>667</v>
      </c>
      <c r="M1019" s="3" t="s">
        <v>1386</v>
      </c>
      <c r="N1019" s="3" t="s">
        <v>1552</v>
      </c>
      <c r="O1019" s="9"/>
      <c r="P1019" s="3">
        <v>120</v>
      </c>
      <c r="Q1019" s="13">
        <v>21.8</v>
      </c>
    </row>
    <row r="1020" spans="1:17" hidden="1">
      <c r="A1020" s="10" t="s">
        <v>3065</v>
      </c>
      <c r="B1020" s="8" t="s">
        <v>262</v>
      </c>
      <c r="C1020" s="8" t="s">
        <v>35</v>
      </c>
      <c r="D1020" s="2" t="s">
        <v>1360</v>
      </c>
      <c r="E1020" s="8" t="s">
        <v>1400</v>
      </c>
      <c r="F1020" s="8" t="s">
        <v>1375</v>
      </c>
      <c r="G1020" s="2">
        <v>98.7</v>
      </c>
      <c r="H1020" s="2">
        <v>16.82</v>
      </c>
      <c r="I1020" s="2">
        <v>1.5351999999999999</v>
      </c>
      <c r="J1020" s="2">
        <v>1.7040999999999999</v>
      </c>
      <c r="K1020" s="2" t="s">
        <v>1412</v>
      </c>
      <c r="L1020" s="2">
        <v>849</v>
      </c>
      <c r="M1020" s="2" t="s">
        <v>1381</v>
      </c>
      <c r="N1020" s="2" t="s">
        <v>1922</v>
      </c>
      <c r="O1020" s="8"/>
      <c r="P1020" s="2">
        <v>120</v>
      </c>
      <c r="Q1020" s="12">
        <v>89.8</v>
      </c>
    </row>
    <row r="1021" spans="1:17" hidden="1">
      <c r="A1021" s="11" t="s">
        <v>3066</v>
      </c>
      <c r="B1021" s="9" t="s">
        <v>192</v>
      </c>
      <c r="C1021" s="9" t="s">
        <v>41</v>
      </c>
      <c r="D1021" s="3" t="s">
        <v>44</v>
      </c>
      <c r="E1021" s="9" t="s">
        <v>1400</v>
      </c>
      <c r="F1021" s="9" t="s">
        <v>1390</v>
      </c>
      <c r="G1021" s="3">
        <v>44.76</v>
      </c>
      <c r="H1021" s="3">
        <v>10.47</v>
      </c>
      <c r="I1021" s="3">
        <v>0.64239999999999997</v>
      </c>
      <c r="J1021" s="3">
        <v>0.49390000000000001</v>
      </c>
      <c r="K1021" s="3"/>
      <c r="L1021" s="3">
        <v>788</v>
      </c>
      <c r="M1021" s="3" t="s">
        <v>1396</v>
      </c>
      <c r="N1021" s="3" t="s">
        <v>2292</v>
      </c>
      <c r="O1021" s="9" t="s">
        <v>1753</v>
      </c>
      <c r="P1021" s="3">
        <v>180</v>
      </c>
      <c r="Q1021" s="13">
        <v>6.76</v>
      </c>
    </row>
    <row r="1022" spans="1:17" hidden="1">
      <c r="A1022" s="10" t="s">
        <v>3067</v>
      </c>
      <c r="B1022" s="8" t="s">
        <v>661</v>
      </c>
      <c r="C1022" s="8" t="s">
        <v>12</v>
      </c>
      <c r="D1022" s="2" t="s">
        <v>23</v>
      </c>
      <c r="E1022" s="8" t="s">
        <v>1408</v>
      </c>
      <c r="F1022" s="8" t="s">
        <v>1390</v>
      </c>
      <c r="G1022" s="2">
        <v>57</v>
      </c>
      <c r="H1022" s="2">
        <v>18.21</v>
      </c>
      <c r="I1022" s="2">
        <v>0.39229999999999998</v>
      </c>
      <c r="J1022" s="2">
        <v>1.2050000000000001</v>
      </c>
      <c r="K1022" s="2" t="s">
        <v>1412</v>
      </c>
      <c r="L1022" s="2">
        <v>713</v>
      </c>
      <c r="M1022" s="2" t="s">
        <v>1386</v>
      </c>
      <c r="N1022" s="2" t="s">
        <v>560</v>
      </c>
      <c r="O1022" s="8"/>
      <c r="P1022" s="2">
        <v>84</v>
      </c>
      <c r="Q1022" s="12">
        <v>8.3000000000000007</v>
      </c>
    </row>
    <row r="1023" spans="1:17" hidden="1">
      <c r="A1023" s="11" t="s">
        <v>3068</v>
      </c>
      <c r="B1023" s="9" t="s">
        <v>1087</v>
      </c>
      <c r="C1023" s="9" t="s">
        <v>32</v>
      </c>
      <c r="D1023" s="3" t="s">
        <v>23</v>
      </c>
      <c r="E1023" s="9" t="s">
        <v>1389</v>
      </c>
      <c r="F1023" s="9" t="s">
        <v>1384</v>
      </c>
      <c r="G1023" s="3">
        <v>15.93</v>
      </c>
      <c r="H1023" s="3">
        <v>14.51</v>
      </c>
      <c r="I1023" s="3">
        <v>0.28120000000000001</v>
      </c>
      <c r="J1023" s="3">
        <v>0.30299999999999999</v>
      </c>
      <c r="K1023" s="3" t="s">
        <v>1395</v>
      </c>
      <c r="L1023" s="3">
        <v>686</v>
      </c>
      <c r="M1023" s="3" t="s">
        <v>1426</v>
      </c>
      <c r="N1023" s="3" t="s">
        <v>3032</v>
      </c>
      <c r="O1023" s="9"/>
      <c r="P1023" s="3">
        <v>84</v>
      </c>
      <c r="Q1023" s="13">
        <v>9.3800000000000008</v>
      </c>
    </row>
    <row r="1024" spans="1:17">
      <c r="A1024" s="10" t="s">
        <v>3069</v>
      </c>
      <c r="B1024" s="8" t="s">
        <v>979</v>
      </c>
      <c r="C1024" s="8" t="s">
        <v>24</v>
      </c>
      <c r="D1024" s="2" t="s">
        <v>31</v>
      </c>
      <c r="E1024" s="8" t="s">
        <v>1374</v>
      </c>
      <c r="F1024" s="8" t="s">
        <v>1384</v>
      </c>
      <c r="G1024" s="2">
        <v>76.88</v>
      </c>
      <c r="H1024" s="2">
        <v>15.31</v>
      </c>
      <c r="I1024" s="2">
        <v>0.95299999999999996</v>
      </c>
      <c r="J1024" s="2">
        <v>2.1516999999999999</v>
      </c>
      <c r="K1024" s="2" t="s">
        <v>1358</v>
      </c>
      <c r="L1024" s="2">
        <v>577</v>
      </c>
      <c r="M1024" s="2" t="s">
        <v>1403</v>
      </c>
      <c r="N1024" s="2" t="s">
        <v>613</v>
      </c>
      <c r="O1024" s="8" t="s">
        <v>2760</v>
      </c>
      <c r="P1024" s="2">
        <v>48</v>
      </c>
      <c r="Q1024" s="12">
        <v>17.28</v>
      </c>
    </row>
    <row r="1025" spans="1:17" hidden="1">
      <c r="A1025" s="11" t="s">
        <v>3070</v>
      </c>
      <c r="B1025" s="9" t="s">
        <v>682</v>
      </c>
      <c r="C1025" s="9" t="s">
        <v>20</v>
      </c>
      <c r="D1025" s="3" t="s">
        <v>31</v>
      </c>
      <c r="E1025" s="9" t="s">
        <v>1389</v>
      </c>
      <c r="F1025" s="9" t="s">
        <v>1375</v>
      </c>
      <c r="G1025" s="3">
        <v>68.040000000000006</v>
      </c>
      <c r="H1025" s="3">
        <v>13</v>
      </c>
      <c r="I1025" s="3">
        <v>1.222</v>
      </c>
      <c r="J1025" s="3">
        <v>2.2925</v>
      </c>
      <c r="K1025" s="3" t="s">
        <v>1385</v>
      </c>
      <c r="L1025" s="3">
        <v>839</v>
      </c>
      <c r="M1025" s="3" t="s">
        <v>1403</v>
      </c>
      <c r="N1025" s="3" t="s">
        <v>2622</v>
      </c>
      <c r="O1025" s="9" t="s">
        <v>3071</v>
      </c>
      <c r="P1025" s="3">
        <v>36</v>
      </c>
      <c r="Q1025" s="13">
        <v>0</v>
      </c>
    </row>
    <row r="1026" spans="1:17" hidden="1">
      <c r="A1026" s="10" t="s">
        <v>3072</v>
      </c>
      <c r="B1026" s="8" t="s">
        <v>103</v>
      </c>
      <c r="C1026" s="8" t="s">
        <v>32</v>
      </c>
      <c r="D1026" s="2" t="s">
        <v>44</v>
      </c>
      <c r="E1026" s="8" t="s">
        <v>1408</v>
      </c>
      <c r="F1026" s="8" t="s">
        <v>1384</v>
      </c>
      <c r="G1026" s="2">
        <v>35.380000000000003</v>
      </c>
      <c r="H1026" s="2">
        <v>8.61</v>
      </c>
      <c r="I1026" s="2">
        <v>0.2001</v>
      </c>
      <c r="J1026" s="2">
        <v>1.61</v>
      </c>
      <c r="K1026" s="2" t="s">
        <v>1395</v>
      </c>
      <c r="L1026" s="2">
        <v>566</v>
      </c>
      <c r="M1026" s="2" t="s">
        <v>1426</v>
      </c>
      <c r="N1026" s="2" t="s">
        <v>1995</v>
      </c>
      <c r="O1026" s="8"/>
      <c r="P1026" s="2">
        <v>24</v>
      </c>
      <c r="Q1026" s="12">
        <v>9.43</v>
      </c>
    </row>
    <row r="1027" spans="1:17" hidden="1">
      <c r="A1027" s="11" t="s">
        <v>3073</v>
      </c>
      <c r="B1027" s="9" t="s">
        <v>1059</v>
      </c>
      <c r="C1027" s="9" t="s">
        <v>16</v>
      </c>
      <c r="D1027" s="3" t="s">
        <v>1360</v>
      </c>
      <c r="E1027" s="9" t="s">
        <v>1380</v>
      </c>
      <c r="F1027" s="9" t="s">
        <v>1384</v>
      </c>
      <c r="G1027" s="3">
        <v>71.12</v>
      </c>
      <c r="H1027" s="3">
        <v>14.22</v>
      </c>
      <c r="I1027" s="3">
        <v>1.3702000000000001</v>
      </c>
      <c r="J1027" s="3">
        <v>1.1136999999999999</v>
      </c>
      <c r="K1027" s="3" t="s">
        <v>1385</v>
      </c>
      <c r="L1027" s="3">
        <v>743</v>
      </c>
      <c r="M1027" s="3" t="s">
        <v>1386</v>
      </c>
      <c r="N1027" s="3" t="s">
        <v>396</v>
      </c>
      <c r="O1027" s="9"/>
      <c r="P1027" s="3">
        <v>120</v>
      </c>
      <c r="Q1027" s="13">
        <v>0</v>
      </c>
    </row>
    <row r="1028" spans="1:17">
      <c r="A1028" s="10" t="s">
        <v>3074</v>
      </c>
      <c r="B1028" s="8" t="s">
        <v>958</v>
      </c>
      <c r="C1028" s="8" t="s">
        <v>38</v>
      </c>
      <c r="D1028" s="2" t="s">
        <v>44</v>
      </c>
      <c r="E1028" s="8" t="s">
        <v>1380</v>
      </c>
      <c r="F1028" s="8" t="s">
        <v>1384</v>
      </c>
      <c r="G1028" s="2">
        <v>21.06</v>
      </c>
      <c r="H1028" s="2">
        <v>15.19</v>
      </c>
      <c r="I1028" s="2">
        <v>0.13850000000000001</v>
      </c>
      <c r="J1028" s="2">
        <v>0.29749999999999999</v>
      </c>
      <c r="K1028" s="2" t="s">
        <v>1358</v>
      </c>
      <c r="L1028" s="2">
        <v>710</v>
      </c>
      <c r="M1028" s="2" t="s">
        <v>1403</v>
      </c>
      <c r="N1028" s="2" t="s">
        <v>824</v>
      </c>
      <c r="O1028" s="8" t="s">
        <v>2819</v>
      </c>
      <c r="P1028" s="2">
        <v>180</v>
      </c>
      <c r="Q1028" s="12">
        <v>3.71</v>
      </c>
    </row>
    <row r="1029" spans="1:17">
      <c r="A1029" s="11" t="s">
        <v>3075</v>
      </c>
      <c r="B1029" s="9" t="s">
        <v>383</v>
      </c>
      <c r="C1029" s="9" t="s">
        <v>24</v>
      </c>
      <c r="D1029" s="3" t="s">
        <v>44</v>
      </c>
      <c r="E1029" s="9" t="s">
        <v>1380</v>
      </c>
      <c r="F1029" s="9" t="s">
        <v>1384</v>
      </c>
      <c r="G1029" s="3">
        <v>11.59</v>
      </c>
      <c r="H1029" s="3">
        <v>15.72</v>
      </c>
      <c r="I1029" s="3">
        <v>0.1605</v>
      </c>
      <c r="J1029" s="3">
        <v>0.16800000000000001</v>
      </c>
      <c r="K1029" s="3" t="s">
        <v>1358</v>
      </c>
      <c r="L1029" s="3">
        <v>728</v>
      </c>
      <c r="M1029" s="3" t="s">
        <v>1377</v>
      </c>
      <c r="N1029" s="3" t="s">
        <v>1888</v>
      </c>
      <c r="O1029" s="9" t="s">
        <v>2455</v>
      </c>
      <c r="P1029" s="3">
        <v>180</v>
      </c>
      <c r="Q1029" s="13">
        <v>8.5399999999999991</v>
      </c>
    </row>
    <row r="1030" spans="1:17">
      <c r="A1030" s="10" t="s">
        <v>3076</v>
      </c>
      <c r="B1030" s="8" t="s">
        <v>1244</v>
      </c>
      <c r="C1030" s="8" t="s">
        <v>16</v>
      </c>
      <c r="D1030" s="2" t="s">
        <v>31</v>
      </c>
      <c r="E1030" s="8" t="s">
        <v>1374</v>
      </c>
      <c r="F1030" s="8" t="s">
        <v>1390</v>
      </c>
      <c r="G1030" s="2">
        <v>62.07</v>
      </c>
      <c r="H1030" s="2">
        <v>8.06</v>
      </c>
      <c r="I1030" s="2">
        <v>0.78269999999999995</v>
      </c>
      <c r="J1030" s="2">
        <v>2.8090000000000002</v>
      </c>
      <c r="K1030" s="2" t="s">
        <v>1358</v>
      </c>
      <c r="L1030" s="2">
        <v>881</v>
      </c>
      <c r="M1030" s="2" t="s">
        <v>1426</v>
      </c>
      <c r="N1030" s="2" t="s">
        <v>3077</v>
      </c>
      <c r="O1030" s="8"/>
      <c r="P1030" s="2">
        <v>24</v>
      </c>
      <c r="Q1030" s="12">
        <v>49.55</v>
      </c>
    </row>
    <row r="1031" spans="1:17" hidden="1">
      <c r="A1031" s="11" t="s">
        <v>3078</v>
      </c>
      <c r="B1031" s="9" t="s">
        <v>76</v>
      </c>
      <c r="C1031" s="9" t="s">
        <v>12</v>
      </c>
      <c r="D1031" s="3" t="s">
        <v>10</v>
      </c>
      <c r="E1031" s="9" t="s">
        <v>1389</v>
      </c>
      <c r="F1031" s="9" t="s">
        <v>1375</v>
      </c>
      <c r="G1031" s="3">
        <v>34.729999999999997</v>
      </c>
      <c r="H1031" s="3">
        <v>9.32</v>
      </c>
      <c r="I1031" s="3">
        <v>0.23580000000000001</v>
      </c>
      <c r="J1031" s="3">
        <v>0.3589</v>
      </c>
      <c r="K1031" s="3" t="s">
        <v>1395</v>
      </c>
      <c r="L1031" s="3">
        <v>848</v>
      </c>
      <c r="M1031" s="3" t="s">
        <v>1403</v>
      </c>
      <c r="N1031" s="3" t="s">
        <v>2313</v>
      </c>
      <c r="O1031" s="9" t="s">
        <v>1795</v>
      </c>
      <c r="P1031" s="3">
        <v>180</v>
      </c>
      <c r="Q1031" s="13">
        <v>29.07</v>
      </c>
    </row>
    <row r="1032" spans="1:17">
      <c r="A1032" s="10" t="s">
        <v>3079</v>
      </c>
      <c r="B1032" s="8" t="s">
        <v>738</v>
      </c>
      <c r="C1032" s="8" t="s">
        <v>16</v>
      </c>
      <c r="D1032" s="2" t="s">
        <v>44</v>
      </c>
      <c r="E1032" s="8" t="s">
        <v>1411</v>
      </c>
      <c r="F1032" s="8" t="s">
        <v>1384</v>
      </c>
      <c r="G1032" s="2">
        <v>71.790000000000006</v>
      </c>
      <c r="H1032" s="2">
        <v>17.899999999999999</v>
      </c>
      <c r="I1032" s="2">
        <v>0.47289999999999999</v>
      </c>
      <c r="J1032" s="2">
        <v>6.5782999999999996</v>
      </c>
      <c r="K1032" s="2" t="s">
        <v>1358</v>
      </c>
      <c r="L1032" s="2">
        <v>565</v>
      </c>
      <c r="M1032" s="2" t="s">
        <v>1381</v>
      </c>
      <c r="N1032" s="2" t="s">
        <v>3080</v>
      </c>
      <c r="O1032" s="8"/>
      <c r="P1032" s="2">
        <v>12</v>
      </c>
      <c r="Q1032" s="12">
        <v>13.96</v>
      </c>
    </row>
    <row r="1033" spans="1:17" hidden="1">
      <c r="A1033" s="11" t="s">
        <v>3081</v>
      </c>
      <c r="B1033" s="9" t="s">
        <v>306</v>
      </c>
      <c r="C1033" s="9" t="s">
        <v>16</v>
      </c>
      <c r="D1033" s="3" t="s">
        <v>1360</v>
      </c>
      <c r="E1033" s="9" t="s">
        <v>1374</v>
      </c>
      <c r="F1033" s="9" t="s">
        <v>1390</v>
      </c>
      <c r="G1033" s="3">
        <v>88.03</v>
      </c>
      <c r="H1033" s="3">
        <v>18.37</v>
      </c>
      <c r="I1033" s="3">
        <v>0.77200000000000002</v>
      </c>
      <c r="J1033" s="3">
        <v>1.4411</v>
      </c>
      <c r="K1033" s="3" t="s">
        <v>1385</v>
      </c>
      <c r="L1033" s="3">
        <v>733</v>
      </c>
      <c r="M1033" s="3" t="s">
        <v>1403</v>
      </c>
      <c r="N1033" s="3" t="s">
        <v>2878</v>
      </c>
      <c r="O1033" s="9" t="s">
        <v>444</v>
      </c>
      <c r="P1033" s="3">
        <v>180</v>
      </c>
      <c r="Q1033" s="13">
        <v>0</v>
      </c>
    </row>
    <row r="1034" spans="1:17" hidden="1">
      <c r="A1034" s="10" t="s">
        <v>3082</v>
      </c>
      <c r="B1034" s="8" t="s">
        <v>711</v>
      </c>
      <c r="C1034" s="8" t="s">
        <v>32</v>
      </c>
      <c r="D1034" s="2" t="s">
        <v>23</v>
      </c>
      <c r="E1034" s="8" t="s">
        <v>1380</v>
      </c>
      <c r="F1034" s="8" t="s">
        <v>1384</v>
      </c>
      <c r="G1034" s="2">
        <v>19.02</v>
      </c>
      <c r="H1034" s="2">
        <v>7.66</v>
      </c>
      <c r="I1034" s="2">
        <v>0.30130000000000001</v>
      </c>
      <c r="J1034" s="2">
        <v>0.15509999999999999</v>
      </c>
      <c r="K1034" s="2"/>
      <c r="L1034" s="2">
        <v>706</v>
      </c>
      <c r="M1034" s="2" t="s">
        <v>1426</v>
      </c>
      <c r="N1034" s="2" t="s">
        <v>1942</v>
      </c>
      <c r="O1034" s="8"/>
      <c r="P1034" s="2">
        <v>240</v>
      </c>
      <c r="Q1034" s="12">
        <v>15.92</v>
      </c>
    </row>
    <row r="1035" spans="1:17" hidden="1">
      <c r="A1035" s="11" t="s">
        <v>3083</v>
      </c>
      <c r="B1035" s="9" t="s">
        <v>971</v>
      </c>
      <c r="C1035" s="9" t="s">
        <v>24</v>
      </c>
      <c r="D1035" s="3" t="s">
        <v>31</v>
      </c>
      <c r="E1035" s="9" t="s">
        <v>1389</v>
      </c>
      <c r="F1035" s="9" t="s">
        <v>1384</v>
      </c>
      <c r="G1035" s="3">
        <v>22.12</v>
      </c>
      <c r="H1035" s="3">
        <v>9.5500000000000007</v>
      </c>
      <c r="I1035" s="3">
        <v>0.4325</v>
      </c>
      <c r="J1035" s="3">
        <v>1.0161</v>
      </c>
      <c r="K1035" s="3" t="s">
        <v>1376</v>
      </c>
      <c r="L1035" s="3">
        <v>866</v>
      </c>
      <c r="M1035" s="3" t="s">
        <v>1403</v>
      </c>
      <c r="N1035" s="3" t="s">
        <v>2169</v>
      </c>
      <c r="O1035" s="9" t="s">
        <v>1424</v>
      </c>
      <c r="P1035" s="3">
        <v>24</v>
      </c>
      <c r="Q1035" s="13">
        <v>20.89</v>
      </c>
    </row>
    <row r="1036" spans="1:17" hidden="1">
      <c r="A1036" s="10" t="s">
        <v>3084</v>
      </c>
      <c r="B1036" s="8" t="s">
        <v>843</v>
      </c>
      <c r="C1036" s="8" t="s">
        <v>28</v>
      </c>
      <c r="D1036" s="2" t="s">
        <v>44</v>
      </c>
      <c r="E1036" s="8" t="s">
        <v>1408</v>
      </c>
      <c r="F1036" s="8" t="s">
        <v>1375</v>
      </c>
      <c r="G1036" s="2">
        <v>66.97</v>
      </c>
      <c r="H1036" s="2"/>
      <c r="I1036" s="2">
        <v>1.1393</v>
      </c>
      <c r="J1036" s="2"/>
      <c r="K1036" s="2" t="s">
        <v>1385</v>
      </c>
      <c r="L1036" s="2">
        <v>740</v>
      </c>
      <c r="M1036" s="2" t="s">
        <v>1377</v>
      </c>
      <c r="N1036" s="2" t="s">
        <v>2690</v>
      </c>
      <c r="O1036" s="8" t="s">
        <v>848</v>
      </c>
      <c r="P1036" s="2">
        <v>84</v>
      </c>
      <c r="Q1036" s="12">
        <v>0</v>
      </c>
    </row>
    <row r="1037" spans="1:17" hidden="1">
      <c r="A1037" s="11" t="s">
        <v>3085</v>
      </c>
      <c r="B1037" s="9" t="s">
        <v>1302</v>
      </c>
      <c r="C1037" s="9" t="s">
        <v>28</v>
      </c>
      <c r="D1037" s="3" t="s">
        <v>1360</v>
      </c>
      <c r="E1037" s="9" t="s">
        <v>1380</v>
      </c>
      <c r="F1037" s="9" t="s">
        <v>1375</v>
      </c>
      <c r="G1037" s="3">
        <v>6.44</v>
      </c>
      <c r="H1037" s="3">
        <v>11.97</v>
      </c>
      <c r="I1037" s="3">
        <v>6.0999999999999999E-2</v>
      </c>
      <c r="J1037" s="3">
        <v>0.21379999999999999</v>
      </c>
      <c r="K1037" s="3" t="s">
        <v>1376</v>
      </c>
      <c r="L1037" s="3">
        <v>697</v>
      </c>
      <c r="M1037" s="3" t="s">
        <v>1396</v>
      </c>
      <c r="N1037" s="3" t="s">
        <v>3086</v>
      </c>
      <c r="O1037" s="9" t="s">
        <v>1597</v>
      </c>
      <c r="P1037" s="3">
        <v>36</v>
      </c>
      <c r="Q1037" s="13">
        <v>5.72</v>
      </c>
    </row>
    <row r="1038" spans="1:17">
      <c r="A1038" s="10" t="s">
        <v>3087</v>
      </c>
      <c r="B1038" s="8" t="s">
        <v>1315</v>
      </c>
      <c r="C1038" s="8" t="s">
        <v>38</v>
      </c>
      <c r="D1038" s="2" t="s">
        <v>31</v>
      </c>
      <c r="E1038" s="8" t="s">
        <v>1389</v>
      </c>
      <c r="F1038" s="8" t="s">
        <v>1375</v>
      </c>
      <c r="G1038" s="2">
        <v>85</v>
      </c>
      <c r="H1038" s="2">
        <v>15.14</v>
      </c>
      <c r="I1038" s="2">
        <v>1.2155</v>
      </c>
      <c r="J1038" s="2">
        <v>2.3717000000000001</v>
      </c>
      <c r="K1038" s="2" t="s">
        <v>1358</v>
      </c>
      <c r="L1038" s="2">
        <v>790</v>
      </c>
      <c r="M1038" s="2" t="s">
        <v>1386</v>
      </c>
      <c r="N1038" s="2" t="s">
        <v>3088</v>
      </c>
      <c r="O1038" s="8"/>
      <c r="P1038" s="2">
        <v>48</v>
      </c>
      <c r="Q1038" s="12">
        <v>47.65</v>
      </c>
    </row>
    <row r="1039" spans="1:17" hidden="1">
      <c r="A1039" s="11" t="s">
        <v>3089</v>
      </c>
      <c r="B1039" s="9" t="s">
        <v>107</v>
      </c>
      <c r="C1039" s="9" t="s">
        <v>7</v>
      </c>
      <c r="D1039" s="3" t="s">
        <v>31</v>
      </c>
      <c r="E1039" s="9" t="s">
        <v>1380</v>
      </c>
      <c r="F1039" s="9" t="s">
        <v>1390</v>
      </c>
      <c r="G1039" s="3">
        <v>43.08</v>
      </c>
      <c r="H1039" s="3">
        <v>8.32</v>
      </c>
      <c r="I1039" s="3">
        <v>0.22539999999999999</v>
      </c>
      <c r="J1039" s="3">
        <v>1.0582</v>
      </c>
      <c r="K1039" s="3" t="s">
        <v>1385</v>
      </c>
      <c r="L1039" s="3">
        <v>792</v>
      </c>
      <c r="M1039" s="3" t="s">
        <v>1386</v>
      </c>
      <c r="N1039" s="3" t="s">
        <v>3007</v>
      </c>
      <c r="O1039" s="9"/>
      <c r="P1039" s="3">
        <v>48</v>
      </c>
      <c r="Q1039" s="13">
        <v>0</v>
      </c>
    </row>
    <row r="1040" spans="1:17" hidden="1">
      <c r="A1040" s="10" t="s">
        <v>3090</v>
      </c>
      <c r="B1040" s="8" t="s">
        <v>743</v>
      </c>
      <c r="C1040" s="8" t="s">
        <v>28</v>
      </c>
      <c r="D1040" s="2" t="s">
        <v>23</v>
      </c>
      <c r="E1040" s="8" t="s">
        <v>1400</v>
      </c>
      <c r="F1040" s="8" t="s">
        <v>1390</v>
      </c>
      <c r="G1040" s="2">
        <v>29.79</v>
      </c>
      <c r="H1040" s="2">
        <v>10.199999999999999</v>
      </c>
      <c r="I1040" s="2">
        <v>0.44729999999999998</v>
      </c>
      <c r="J1040" s="2">
        <v>0.49759999999999999</v>
      </c>
      <c r="K1040" s="2" t="s">
        <v>1395</v>
      </c>
      <c r="L1040" s="2">
        <v>556</v>
      </c>
      <c r="M1040" s="2" t="s">
        <v>1426</v>
      </c>
      <c r="N1040" s="2" t="s">
        <v>3091</v>
      </c>
      <c r="O1040" s="8"/>
      <c r="P1040" s="2">
        <v>84</v>
      </c>
      <c r="Q1040" s="12">
        <v>5.35</v>
      </c>
    </row>
    <row r="1041" spans="1:17" hidden="1">
      <c r="A1041" s="11" t="s">
        <v>3092</v>
      </c>
      <c r="B1041" s="9" t="s">
        <v>1240</v>
      </c>
      <c r="C1041" s="9" t="s">
        <v>24</v>
      </c>
      <c r="D1041" s="3" t="s">
        <v>44</v>
      </c>
      <c r="E1041" s="9" t="s">
        <v>1400</v>
      </c>
      <c r="F1041" s="9" t="s">
        <v>1375</v>
      </c>
      <c r="G1041" s="3">
        <v>77.099999999999994</v>
      </c>
      <c r="H1041" s="3">
        <v>13.06</v>
      </c>
      <c r="I1041" s="3">
        <v>1.3204</v>
      </c>
      <c r="J1041" s="3">
        <v>1.1538999999999999</v>
      </c>
      <c r="K1041" s="3" t="s">
        <v>1385</v>
      </c>
      <c r="L1041" s="3">
        <v>797</v>
      </c>
      <c r="M1041" s="3" t="s">
        <v>1426</v>
      </c>
      <c r="N1041" s="3" t="s">
        <v>3093</v>
      </c>
      <c r="O1041" s="9"/>
      <c r="P1041" s="3">
        <v>120</v>
      </c>
      <c r="Q1041" s="13">
        <v>0</v>
      </c>
    </row>
    <row r="1042" spans="1:17">
      <c r="A1042" s="10" t="s">
        <v>3094</v>
      </c>
      <c r="B1042" s="8" t="s">
        <v>1077</v>
      </c>
      <c r="C1042" s="8" t="s">
        <v>12</v>
      </c>
      <c r="D1042" s="2" t="s">
        <v>1360</v>
      </c>
      <c r="E1042" s="8" t="s">
        <v>1411</v>
      </c>
      <c r="F1042" s="8" t="s">
        <v>1384</v>
      </c>
      <c r="G1042" s="2">
        <v>90.68</v>
      </c>
      <c r="H1042" s="2">
        <v>11.12</v>
      </c>
      <c r="I1042" s="2">
        <v>0.58740000000000003</v>
      </c>
      <c r="J1042" s="2">
        <v>2.3490000000000002</v>
      </c>
      <c r="K1042" s="2" t="s">
        <v>1358</v>
      </c>
      <c r="L1042" s="2">
        <v>837</v>
      </c>
      <c r="M1042" s="2" t="s">
        <v>1426</v>
      </c>
      <c r="N1042" s="2" t="s">
        <v>1206</v>
      </c>
      <c r="O1042" s="8"/>
      <c r="P1042" s="2">
        <v>48</v>
      </c>
      <c r="Q1042" s="12">
        <v>48.12</v>
      </c>
    </row>
    <row r="1043" spans="1:17" hidden="1">
      <c r="A1043" s="11" t="s">
        <v>3095</v>
      </c>
      <c r="B1043" s="9" t="s">
        <v>614</v>
      </c>
      <c r="C1043" s="9" t="s">
        <v>7</v>
      </c>
      <c r="D1043" s="3" t="s">
        <v>23</v>
      </c>
      <c r="E1043" s="9" t="s">
        <v>1400</v>
      </c>
      <c r="F1043" s="9" t="s">
        <v>1384</v>
      </c>
      <c r="G1043" s="3">
        <v>23.48</v>
      </c>
      <c r="H1043" s="3">
        <v>9.19</v>
      </c>
      <c r="I1043" s="3">
        <v>0.39450000000000002</v>
      </c>
      <c r="J1043" s="3">
        <v>0.2999</v>
      </c>
      <c r="K1043" s="3" t="s">
        <v>1412</v>
      </c>
      <c r="L1043" s="3">
        <v>882</v>
      </c>
      <c r="M1043" s="3" t="s">
        <v>1426</v>
      </c>
      <c r="N1043" s="3" t="s">
        <v>1531</v>
      </c>
      <c r="O1043" s="9"/>
      <c r="P1043" s="3">
        <v>120</v>
      </c>
      <c r="Q1043" s="13">
        <v>17.78</v>
      </c>
    </row>
    <row r="1044" spans="1:17" hidden="1">
      <c r="A1044" s="10" t="s">
        <v>3096</v>
      </c>
      <c r="B1044" s="8" t="s">
        <v>175</v>
      </c>
      <c r="C1044" s="8" t="s">
        <v>35</v>
      </c>
      <c r="D1044" s="2" t="s">
        <v>10</v>
      </c>
      <c r="E1044" s="8" t="s">
        <v>1380</v>
      </c>
      <c r="F1044" s="8" t="s">
        <v>1375</v>
      </c>
      <c r="G1044" s="2">
        <v>21.15</v>
      </c>
      <c r="H1044" s="2">
        <v>12.6</v>
      </c>
      <c r="I1044" s="2">
        <v>0.2205</v>
      </c>
      <c r="J1044" s="2">
        <v>0.47689999999999999</v>
      </c>
      <c r="K1044" s="2" t="s">
        <v>1376</v>
      </c>
      <c r="L1044" s="2">
        <v>636</v>
      </c>
      <c r="M1044" s="2" t="s">
        <v>1403</v>
      </c>
      <c r="N1044" s="2" t="s">
        <v>2654</v>
      </c>
      <c r="O1044" s="8" t="s">
        <v>3097</v>
      </c>
      <c r="P1044" s="2">
        <v>60</v>
      </c>
      <c r="Q1044" s="12">
        <v>14.06</v>
      </c>
    </row>
    <row r="1045" spans="1:17">
      <c r="A1045" s="11" t="s">
        <v>3098</v>
      </c>
      <c r="B1045" s="9" t="s">
        <v>536</v>
      </c>
      <c r="C1045" s="9" t="s">
        <v>24</v>
      </c>
      <c r="D1045" s="3" t="s">
        <v>1360</v>
      </c>
      <c r="E1045" s="9" t="s">
        <v>1411</v>
      </c>
      <c r="F1045" s="9" t="s">
        <v>1384</v>
      </c>
      <c r="G1045" s="3">
        <v>77.86</v>
      </c>
      <c r="H1045" s="3">
        <v>10.76</v>
      </c>
      <c r="I1045" s="3">
        <v>0.47439999999999999</v>
      </c>
      <c r="J1045" s="3">
        <v>1.6836</v>
      </c>
      <c r="K1045" s="3" t="s">
        <v>1358</v>
      </c>
      <c r="L1045" s="3">
        <v>883</v>
      </c>
      <c r="M1045" s="3" t="s">
        <v>1426</v>
      </c>
      <c r="N1045" s="3" t="s">
        <v>2785</v>
      </c>
      <c r="O1045" s="9"/>
      <c r="P1045" s="3">
        <v>60</v>
      </c>
      <c r="Q1045" s="13">
        <v>52.24</v>
      </c>
    </row>
    <row r="1046" spans="1:17" hidden="1">
      <c r="A1046" s="10" t="s">
        <v>3099</v>
      </c>
      <c r="B1046" s="8" t="s">
        <v>330</v>
      </c>
      <c r="C1046" s="8" t="s">
        <v>28</v>
      </c>
      <c r="D1046" s="2" t="s">
        <v>31</v>
      </c>
      <c r="E1046" s="8" t="s">
        <v>1400</v>
      </c>
      <c r="F1046" s="8" t="s">
        <v>1390</v>
      </c>
      <c r="G1046" s="2">
        <v>53.28</v>
      </c>
      <c r="H1046" s="2">
        <v>17.329999999999998</v>
      </c>
      <c r="I1046" s="2">
        <v>0.41499999999999998</v>
      </c>
      <c r="J1046" s="2">
        <v>0.79490000000000005</v>
      </c>
      <c r="K1046" s="2" t="s">
        <v>1412</v>
      </c>
      <c r="L1046" s="2">
        <v>782</v>
      </c>
      <c r="M1046" s="2" t="s">
        <v>1396</v>
      </c>
      <c r="N1046" s="2" t="s">
        <v>1820</v>
      </c>
      <c r="O1046" s="8" t="s">
        <v>2471</v>
      </c>
      <c r="P1046" s="2">
        <v>240</v>
      </c>
      <c r="Q1046" s="12">
        <v>24.74</v>
      </c>
    </row>
    <row r="1047" spans="1:17">
      <c r="A1047" s="11" t="s">
        <v>3100</v>
      </c>
      <c r="B1047" s="9" t="s">
        <v>1254</v>
      </c>
      <c r="C1047" s="9" t="s">
        <v>32</v>
      </c>
      <c r="D1047" s="3" t="s">
        <v>1360</v>
      </c>
      <c r="E1047" s="9" t="s">
        <v>1389</v>
      </c>
      <c r="F1047" s="9" t="s">
        <v>1375</v>
      </c>
      <c r="G1047" s="3">
        <v>94.61</v>
      </c>
      <c r="H1047" s="3">
        <v>15.27</v>
      </c>
      <c r="I1047" s="3">
        <v>1.8113999999999999</v>
      </c>
      <c r="J1047" s="3">
        <v>2.6459999999999999</v>
      </c>
      <c r="K1047" s="3" t="s">
        <v>1358</v>
      </c>
      <c r="L1047" s="3">
        <v>731</v>
      </c>
      <c r="M1047" s="3" t="s">
        <v>1377</v>
      </c>
      <c r="N1047" s="3" t="s">
        <v>2343</v>
      </c>
      <c r="O1047" s="9" t="s">
        <v>2469</v>
      </c>
      <c r="P1047" s="3">
        <v>48</v>
      </c>
      <c r="Q1047" s="13">
        <v>65.08</v>
      </c>
    </row>
    <row r="1048" spans="1:17" hidden="1">
      <c r="A1048" s="10" t="s">
        <v>3101</v>
      </c>
      <c r="B1048" s="8" t="s">
        <v>1257</v>
      </c>
      <c r="C1048" s="8" t="s">
        <v>38</v>
      </c>
      <c r="D1048" s="2" t="s">
        <v>44</v>
      </c>
      <c r="E1048" s="8" t="s">
        <v>1374</v>
      </c>
      <c r="F1048" s="8" t="s">
        <v>1390</v>
      </c>
      <c r="G1048" s="2">
        <v>83.75</v>
      </c>
      <c r="H1048" s="2">
        <v>11.97</v>
      </c>
      <c r="I1048" s="2">
        <v>1.2626999999999999</v>
      </c>
      <c r="J1048" s="2">
        <v>7.4398999999999997</v>
      </c>
      <c r="K1048" s="2" t="s">
        <v>1412</v>
      </c>
      <c r="L1048" s="2">
        <v>707</v>
      </c>
      <c r="M1048" s="2" t="s">
        <v>1403</v>
      </c>
      <c r="N1048" s="2" t="s">
        <v>1475</v>
      </c>
      <c r="O1048" s="8" t="s">
        <v>1807</v>
      </c>
      <c r="P1048" s="2">
        <v>12</v>
      </c>
      <c r="Q1048" s="12">
        <v>50.47</v>
      </c>
    </row>
    <row r="1049" spans="1:17" hidden="1">
      <c r="A1049" s="11" t="s">
        <v>3102</v>
      </c>
      <c r="B1049" s="9" t="s">
        <v>559</v>
      </c>
      <c r="C1049" s="9" t="s">
        <v>28</v>
      </c>
      <c r="D1049" s="3" t="s">
        <v>1360</v>
      </c>
      <c r="E1049" s="9" t="s">
        <v>1408</v>
      </c>
      <c r="F1049" s="9" t="s">
        <v>1384</v>
      </c>
      <c r="G1049" s="3">
        <v>35.340000000000003</v>
      </c>
      <c r="H1049" s="3">
        <v>13.27</v>
      </c>
      <c r="I1049" s="3">
        <v>0.61890000000000001</v>
      </c>
      <c r="J1049" s="3">
        <v>1.1953</v>
      </c>
      <c r="K1049" s="3" t="s">
        <v>1376</v>
      </c>
      <c r="L1049" s="3">
        <v>800</v>
      </c>
      <c r="M1049" s="3" t="s">
        <v>1386</v>
      </c>
      <c r="N1049" s="3" t="s">
        <v>1006</v>
      </c>
      <c r="O1049" s="9"/>
      <c r="P1049" s="3">
        <v>36</v>
      </c>
      <c r="Q1049" s="13">
        <v>25.83</v>
      </c>
    </row>
    <row r="1050" spans="1:17" hidden="1">
      <c r="A1050" s="10" t="s">
        <v>3103</v>
      </c>
      <c r="B1050" s="8" t="s">
        <v>1210</v>
      </c>
      <c r="C1050" s="8" t="s">
        <v>35</v>
      </c>
      <c r="D1050" s="2" t="s">
        <v>44</v>
      </c>
      <c r="E1050" s="8" t="s">
        <v>1408</v>
      </c>
      <c r="F1050" s="8" t="s">
        <v>1384</v>
      </c>
      <c r="G1050" s="2">
        <v>32.11</v>
      </c>
      <c r="H1050" s="2">
        <v>15.62</v>
      </c>
      <c r="I1050" s="2">
        <v>0.35870000000000002</v>
      </c>
      <c r="J1050" s="2">
        <v>2.9076</v>
      </c>
      <c r="K1050" s="2" t="s">
        <v>1376</v>
      </c>
      <c r="L1050" s="2">
        <v>784</v>
      </c>
      <c r="M1050" s="2" t="s">
        <v>1403</v>
      </c>
      <c r="N1050" s="2" t="s">
        <v>3022</v>
      </c>
      <c r="O1050" s="8" t="s">
        <v>1221</v>
      </c>
      <c r="P1050" s="2">
        <v>12</v>
      </c>
      <c r="Q1050" s="12">
        <v>22.61</v>
      </c>
    </row>
    <row r="1051" spans="1:17" hidden="1">
      <c r="A1051" s="11" t="s">
        <v>3104</v>
      </c>
      <c r="B1051" s="9" t="s">
        <v>1207</v>
      </c>
      <c r="C1051" s="9" t="s">
        <v>12</v>
      </c>
      <c r="D1051" s="3" t="s">
        <v>23</v>
      </c>
      <c r="E1051" s="9" t="s">
        <v>1374</v>
      </c>
      <c r="F1051" s="9" t="s">
        <v>1384</v>
      </c>
      <c r="G1051" s="3">
        <v>24.88</v>
      </c>
      <c r="H1051" s="3">
        <v>10.36</v>
      </c>
      <c r="I1051" s="3">
        <v>0.43980000000000002</v>
      </c>
      <c r="J1051" s="3">
        <v>0.27289999999999998</v>
      </c>
      <c r="K1051" s="3" t="s">
        <v>1395</v>
      </c>
      <c r="L1051" s="3">
        <v>859</v>
      </c>
      <c r="M1051" s="3" t="s">
        <v>1377</v>
      </c>
      <c r="N1051" s="3" t="s">
        <v>3105</v>
      </c>
      <c r="O1051" s="9" t="s">
        <v>2361</v>
      </c>
      <c r="P1051" s="3">
        <v>180</v>
      </c>
      <c r="Q1051" s="13">
        <v>17.899999999999999</v>
      </c>
    </row>
    <row r="1052" spans="1:17" hidden="1">
      <c r="A1052" s="10" t="s">
        <v>3106</v>
      </c>
      <c r="B1052" s="8" t="s">
        <v>333</v>
      </c>
      <c r="C1052" s="8" t="s">
        <v>16</v>
      </c>
      <c r="D1052" s="2" t="s">
        <v>44</v>
      </c>
      <c r="E1052" s="8" t="s">
        <v>1380</v>
      </c>
      <c r="F1052" s="8" t="s">
        <v>1384</v>
      </c>
      <c r="G1052" s="2">
        <v>76.400000000000006</v>
      </c>
      <c r="H1052" s="2">
        <v>16.63</v>
      </c>
      <c r="I1052" s="2">
        <v>1.1283000000000001</v>
      </c>
      <c r="J1052" s="2">
        <v>1.1557999999999999</v>
      </c>
      <c r="K1052" s="2" t="s">
        <v>1376</v>
      </c>
      <c r="L1052" s="2">
        <v>833</v>
      </c>
      <c r="M1052" s="2" t="s">
        <v>1403</v>
      </c>
      <c r="N1052" s="2" t="s">
        <v>2064</v>
      </c>
      <c r="O1052" s="8" t="s">
        <v>197</v>
      </c>
      <c r="P1052" s="2">
        <v>180</v>
      </c>
      <c r="Q1052" s="12">
        <v>14.56</v>
      </c>
    </row>
    <row r="1053" spans="1:17" hidden="1">
      <c r="A1053" s="11" t="s">
        <v>3107</v>
      </c>
      <c r="B1053" s="9" t="s">
        <v>309</v>
      </c>
      <c r="C1053" s="9" t="s">
        <v>41</v>
      </c>
      <c r="D1053" s="3" t="s">
        <v>23</v>
      </c>
      <c r="E1053" s="9" t="s">
        <v>1408</v>
      </c>
      <c r="F1053" s="9" t="s">
        <v>1384</v>
      </c>
      <c r="G1053" s="3">
        <v>29.61</v>
      </c>
      <c r="H1053" s="3">
        <v>11.95</v>
      </c>
      <c r="I1053" s="3">
        <v>0.39389999999999997</v>
      </c>
      <c r="J1053" s="3">
        <v>2.6301000000000001</v>
      </c>
      <c r="K1053" s="3"/>
      <c r="L1053" s="3">
        <v>667</v>
      </c>
      <c r="M1053" s="3" t="s">
        <v>1386</v>
      </c>
      <c r="N1053" s="3" t="s">
        <v>3108</v>
      </c>
      <c r="O1053" s="9"/>
      <c r="P1053" s="3">
        <v>12</v>
      </c>
      <c r="Q1053" s="13">
        <v>23.99</v>
      </c>
    </row>
    <row r="1054" spans="1:17" hidden="1">
      <c r="A1054" s="10" t="s">
        <v>3109</v>
      </c>
      <c r="B1054" s="8" t="s">
        <v>886</v>
      </c>
      <c r="C1054" s="8" t="s">
        <v>16</v>
      </c>
      <c r="D1054" s="2" t="s">
        <v>1360</v>
      </c>
      <c r="E1054" s="8" t="s">
        <v>1380</v>
      </c>
      <c r="F1054" s="8" t="s">
        <v>1384</v>
      </c>
      <c r="G1054" s="2">
        <v>74.94</v>
      </c>
      <c r="H1054" s="2">
        <v>18.32</v>
      </c>
      <c r="I1054" s="2">
        <v>1.268</v>
      </c>
      <c r="J1054" s="2">
        <v>6.8818999999999999</v>
      </c>
      <c r="K1054" s="2" t="s">
        <v>1385</v>
      </c>
      <c r="L1054" s="2">
        <v>686</v>
      </c>
      <c r="M1054" s="2" t="s">
        <v>1386</v>
      </c>
      <c r="N1054" s="2" t="s">
        <v>1846</v>
      </c>
      <c r="O1054" s="8"/>
      <c r="P1054" s="2">
        <v>12</v>
      </c>
      <c r="Q1054" s="12">
        <v>0</v>
      </c>
    </row>
    <row r="1055" spans="1:17" hidden="1">
      <c r="A1055" s="11" t="s">
        <v>3110</v>
      </c>
      <c r="B1055" s="9" t="s">
        <v>169</v>
      </c>
      <c r="C1055" s="9" t="s">
        <v>32</v>
      </c>
      <c r="D1055" s="3" t="s">
        <v>23</v>
      </c>
      <c r="E1055" s="9" t="s">
        <v>1380</v>
      </c>
      <c r="F1055" s="9" t="s">
        <v>1384</v>
      </c>
      <c r="G1055" s="3">
        <v>45.61</v>
      </c>
      <c r="H1055" s="3">
        <v>15.85</v>
      </c>
      <c r="I1055" s="3">
        <v>0.85860000000000003</v>
      </c>
      <c r="J1055" s="3">
        <v>2.2299000000000002</v>
      </c>
      <c r="K1055" s="3" t="s">
        <v>1376</v>
      </c>
      <c r="L1055" s="3">
        <v>833</v>
      </c>
      <c r="M1055" s="3" t="s">
        <v>1386</v>
      </c>
      <c r="N1055" s="3" t="s">
        <v>2144</v>
      </c>
      <c r="O1055" s="9"/>
      <c r="P1055" s="3">
        <v>24</v>
      </c>
      <c r="Q1055" s="13">
        <v>38.950000000000003</v>
      </c>
    </row>
    <row r="1056" spans="1:17" hidden="1">
      <c r="A1056" s="10" t="s">
        <v>3111</v>
      </c>
      <c r="B1056" s="8" t="s">
        <v>80</v>
      </c>
      <c r="C1056" s="8" t="s">
        <v>7</v>
      </c>
      <c r="D1056" s="2" t="s">
        <v>31</v>
      </c>
      <c r="E1056" s="8" t="s">
        <v>1411</v>
      </c>
      <c r="F1056" s="8" t="s">
        <v>1384</v>
      </c>
      <c r="G1056" s="2">
        <v>21.66</v>
      </c>
      <c r="H1056" s="2">
        <v>12.55</v>
      </c>
      <c r="I1056" s="2">
        <v>0.1908</v>
      </c>
      <c r="J1056" s="2">
        <v>0.4879</v>
      </c>
      <c r="K1056" s="2" t="s">
        <v>1376</v>
      </c>
      <c r="L1056" s="2">
        <v>747</v>
      </c>
      <c r="M1056" s="2" t="s">
        <v>1403</v>
      </c>
      <c r="N1056" s="2" t="s">
        <v>2318</v>
      </c>
      <c r="O1056" s="8" t="s">
        <v>2501</v>
      </c>
      <c r="P1056" s="2">
        <v>60</v>
      </c>
      <c r="Q1056" s="12">
        <v>4.25</v>
      </c>
    </row>
    <row r="1057" spans="1:17" hidden="1">
      <c r="A1057" s="11" t="s">
        <v>3112</v>
      </c>
      <c r="B1057" s="9" t="s">
        <v>480</v>
      </c>
      <c r="C1057" s="9" t="s">
        <v>35</v>
      </c>
      <c r="D1057" s="3" t="s">
        <v>44</v>
      </c>
      <c r="E1057" s="9" t="s">
        <v>1389</v>
      </c>
      <c r="F1057" s="9" t="s">
        <v>1390</v>
      </c>
      <c r="G1057" s="3">
        <v>1.53</v>
      </c>
      <c r="H1057" s="3">
        <v>13.69</v>
      </c>
      <c r="I1057" s="3">
        <v>2.47E-2</v>
      </c>
      <c r="J1057" s="3">
        <v>2.8400000000000002E-2</v>
      </c>
      <c r="K1057" s="3" t="s">
        <v>1412</v>
      </c>
      <c r="L1057" s="3">
        <v>878</v>
      </c>
      <c r="M1057" s="3" t="s">
        <v>1396</v>
      </c>
      <c r="N1057" s="3" t="s">
        <v>2706</v>
      </c>
      <c r="O1057" s="9" t="s">
        <v>1128</v>
      </c>
      <c r="P1057" s="3">
        <v>84</v>
      </c>
      <c r="Q1057" s="13">
        <v>0.61</v>
      </c>
    </row>
    <row r="1058" spans="1:17" hidden="1">
      <c r="A1058" s="10" t="s">
        <v>3113</v>
      </c>
      <c r="B1058" s="8" t="s">
        <v>840</v>
      </c>
      <c r="C1058" s="8" t="s">
        <v>28</v>
      </c>
      <c r="D1058" s="2" t="s">
        <v>10</v>
      </c>
      <c r="E1058" s="8" t="s">
        <v>1374</v>
      </c>
      <c r="F1058" s="8" t="s">
        <v>1390</v>
      </c>
      <c r="G1058" s="2">
        <v>22.68</v>
      </c>
      <c r="H1058" s="2">
        <v>8.9</v>
      </c>
      <c r="I1058" s="2">
        <v>0.3518</v>
      </c>
      <c r="J1058" s="2">
        <v>0.22869999999999999</v>
      </c>
      <c r="K1058" s="2" t="s">
        <v>1395</v>
      </c>
      <c r="L1058" s="2">
        <v>638</v>
      </c>
      <c r="M1058" s="2" t="s">
        <v>1403</v>
      </c>
      <c r="N1058" s="2" t="s">
        <v>1436</v>
      </c>
      <c r="O1058" s="8" t="s">
        <v>3114</v>
      </c>
      <c r="P1058" s="2">
        <v>180</v>
      </c>
      <c r="Q1058" s="12">
        <v>19.52</v>
      </c>
    </row>
    <row r="1059" spans="1:17" hidden="1">
      <c r="A1059" s="11" t="s">
        <v>3115</v>
      </c>
      <c r="B1059" s="9" t="s">
        <v>576</v>
      </c>
      <c r="C1059" s="9" t="s">
        <v>7</v>
      </c>
      <c r="D1059" s="3" t="s">
        <v>31</v>
      </c>
      <c r="E1059" s="9" t="s">
        <v>1411</v>
      </c>
      <c r="F1059" s="9" t="s">
        <v>1375</v>
      </c>
      <c r="G1059" s="3">
        <v>6.89</v>
      </c>
      <c r="H1059" s="3">
        <v>15.4</v>
      </c>
      <c r="I1059" s="3">
        <v>8.1199999999999994E-2</v>
      </c>
      <c r="J1059" s="3">
        <v>0.13450000000000001</v>
      </c>
      <c r="K1059" s="3" t="s">
        <v>1395</v>
      </c>
      <c r="L1059" s="3">
        <v>856</v>
      </c>
      <c r="M1059" s="3" t="s">
        <v>1377</v>
      </c>
      <c r="N1059" s="3" t="s">
        <v>1443</v>
      </c>
      <c r="O1059" s="9" t="s">
        <v>1633</v>
      </c>
      <c r="P1059" s="3">
        <v>84</v>
      </c>
      <c r="Q1059" s="13">
        <v>4.46</v>
      </c>
    </row>
    <row r="1060" spans="1:17" hidden="1">
      <c r="A1060" s="10" t="s">
        <v>3116</v>
      </c>
      <c r="B1060" s="8" t="s">
        <v>761</v>
      </c>
      <c r="C1060" s="8" t="s">
        <v>24</v>
      </c>
      <c r="D1060" s="2" t="s">
        <v>23</v>
      </c>
      <c r="E1060" s="8" t="s">
        <v>1374</v>
      </c>
      <c r="F1060" s="8" t="s">
        <v>1390</v>
      </c>
      <c r="G1060" s="2">
        <v>59.05</v>
      </c>
      <c r="H1060" s="2">
        <v>15.45</v>
      </c>
      <c r="I1060" s="2">
        <v>0.74309999999999998</v>
      </c>
      <c r="J1060" s="2">
        <v>0.79730000000000001</v>
      </c>
      <c r="K1060" s="2" t="s">
        <v>1376</v>
      </c>
      <c r="L1060" s="2">
        <v>751</v>
      </c>
      <c r="M1060" s="2" t="s">
        <v>1426</v>
      </c>
      <c r="N1060" s="2" t="s">
        <v>2972</v>
      </c>
      <c r="O1060" s="8"/>
      <c r="P1060" s="2">
        <v>240</v>
      </c>
      <c r="Q1060" s="12">
        <v>26.92</v>
      </c>
    </row>
    <row r="1061" spans="1:17">
      <c r="A1061" s="11" t="s">
        <v>3117</v>
      </c>
      <c r="B1061" s="9" t="s">
        <v>661</v>
      </c>
      <c r="C1061" s="9" t="s">
        <v>7</v>
      </c>
      <c r="D1061" s="3" t="s">
        <v>1360</v>
      </c>
      <c r="E1061" s="9" t="s">
        <v>1380</v>
      </c>
      <c r="F1061" s="9" t="s">
        <v>1390</v>
      </c>
      <c r="G1061" s="3">
        <v>2.0099999999999998</v>
      </c>
      <c r="H1061" s="3">
        <v>8.64</v>
      </c>
      <c r="I1061" s="3">
        <v>3.9E-2</v>
      </c>
      <c r="J1061" s="3">
        <v>6.3600000000000004E-2</v>
      </c>
      <c r="K1061" s="3" t="s">
        <v>1358</v>
      </c>
      <c r="L1061" s="3">
        <v>713</v>
      </c>
      <c r="M1061" s="3" t="s">
        <v>1396</v>
      </c>
      <c r="N1061" s="3" t="s">
        <v>3118</v>
      </c>
      <c r="O1061" s="9" t="s">
        <v>1718</v>
      </c>
      <c r="P1061" s="3">
        <v>36</v>
      </c>
      <c r="Q1061" s="13">
        <v>1.52</v>
      </c>
    </row>
    <row r="1062" spans="1:17" hidden="1">
      <c r="A1062" s="10" t="s">
        <v>3119</v>
      </c>
      <c r="B1062" s="8" t="s">
        <v>1320</v>
      </c>
      <c r="C1062" s="8" t="s">
        <v>24</v>
      </c>
      <c r="D1062" s="2" t="s">
        <v>1360</v>
      </c>
      <c r="E1062" s="8" t="s">
        <v>1411</v>
      </c>
      <c r="F1062" s="8" t="s">
        <v>1384</v>
      </c>
      <c r="G1062" s="2">
        <v>28.67</v>
      </c>
      <c r="H1062" s="2">
        <v>17.55</v>
      </c>
      <c r="I1062" s="2">
        <v>0.39479999999999998</v>
      </c>
      <c r="J1062" s="2">
        <v>1.03</v>
      </c>
      <c r="K1062" s="2" t="s">
        <v>1395</v>
      </c>
      <c r="L1062" s="2">
        <v>692</v>
      </c>
      <c r="M1062" s="2" t="s">
        <v>1426</v>
      </c>
      <c r="N1062" s="2" t="s">
        <v>3120</v>
      </c>
      <c r="O1062" s="8"/>
      <c r="P1062" s="2">
        <v>36</v>
      </c>
      <c r="Q1062" s="12">
        <v>8.89</v>
      </c>
    </row>
    <row r="1063" spans="1:17" hidden="1">
      <c r="A1063" s="11" t="s">
        <v>3121</v>
      </c>
      <c r="B1063" s="9" t="s">
        <v>435</v>
      </c>
      <c r="C1063" s="9" t="s">
        <v>28</v>
      </c>
      <c r="D1063" s="3" t="s">
        <v>10</v>
      </c>
      <c r="E1063" s="9" t="s">
        <v>1380</v>
      </c>
      <c r="F1063" s="9" t="s">
        <v>1384</v>
      </c>
      <c r="G1063" s="3">
        <v>81.150000000000006</v>
      </c>
      <c r="H1063" s="3">
        <v>16.36</v>
      </c>
      <c r="I1063" s="3">
        <v>0.82450000000000001</v>
      </c>
      <c r="J1063" s="3">
        <v>7.3765999999999998</v>
      </c>
      <c r="K1063" s="3" t="s">
        <v>1385</v>
      </c>
      <c r="L1063" s="3">
        <v>866</v>
      </c>
      <c r="M1063" s="3" t="s">
        <v>1381</v>
      </c>
      <c r="N1063" s="3" t="s">
        <v>3122</v>
      </c>
      <c r="O1063" s="9"/>
      <c r="P1063" s="3">
        <v>12</v>
      </c>
      <c r="Q1063" s="13">
        <v>0</v>
      </c>
    </row>
    <row r="1064" spans="1:17">
      <c r="A1064" s="10" t="s">
        <v>3123</v>
      </c>
      <c r="B1064" s="8" t="s">
        <v>1139</v>
      </c>
      <c r="C1064" s="8" t="s">
        <v>7</v>
      </c>
      <c r="D1064" s="2" t="s">
        <v>1360</v>
      </c>
      <c r="E1064" s="8" t="s">
        <v>1400</v>
      </c>
      <c r="F1064" s="8" t="s">
        <v>1390</v>
      </c>
      <c r="G1064" s="2">
        <v>50.93</v>
      </c>
      <c r="H1064" s="2">
        <v>13.66</v>
      </c>
      <c r="I1064" s="2">
        <v>0.78569999999999995</v>
      </c>
      <c r="J1064" s="2">
        <v>1.3831</v>
      </c>
      <c r="K1064" s="2" t="s">
        <v>1358</v>
      </c>
      <c r="L1064" s="2">
        <v>653</v>
      </c>
      <c r="M1064" s="2" t="s">
        <v>1386</v>
      </c>
      <c r="N1064" s="2" t="s">
        <v>1463</v>
      </c>
      <c r="O1064" s="8"/>
      <c r="P1064" s="2">
        <v>48</v>
      </c>
      <c r="Q1064" s="12">
        <v>13.44</v>
      </c>
    </row>
    <row r="1065" spans="1:17" hidden="1">
      <c r="A1065" s="11" t="s">
        <v>3124</v>
      </c>
      <c r="B1065" s="9" t="s">
        <v>636</v>
      </c>
      <c r="C1065" s="9" t="s">
        <v>16</v>
      </c>
      <c r="D1065" s="3" t="s">
        <v>23</v>
      </c>
      <c r="E1065" s="9" t="s">
        <v>1400</v>
      </c>
      <c r="F1065" s="9" t="s">
        <v>1384</v>
      </c>
      <c r="G1065" s="3">
        <v>1.72</v>
      </c>
      <c r="H1065" s="3">
        <v>11.32</v>
      </c>
      <c r="I1065" s="3">
        <v>2.7900000000000001E-2</v>
      </c>
      <c r="J1065" s="3">
        <v>1.8100000000000002E-2</v>
      </c>
      <c r="K1065" s="3" t="s">
        <v>1395</v>
      </c>
      <c r="L1065" s="3">
        <v>582</v>
      </c>
      <c r="M1065" s="3" t="s">
        <v>1396</v>
      </c>
      <c r="N1065" s="3" t="s">
        <v>2510</v>
      </c>
      <c r="O1065" s="9" t="s">
        <v>98</v>
      </c>
      <c r="P1065" s="3">
        <v>240</v>
      </c>
      <c r="Q1065" s="13">
        <v>1.58</v>
      </c>
    </row>
    <row r="1066" spans="1:17" hidden="1">
      <c r="A1066" s="10" t="s">
        <v>3125</v>
      </c>
      <c r="B1066" s="8" t="s">
        <v>315</v>
      </c>
      <c r="C1066" s="8" t="s">
        <v>41</v>
      </c>
      <c r="D1066" s="2" t="s">
        <v>10</v>
      </c>
      <c r="E1066" s="8" t="s">
        <v>1400</v>
      </c>
      <c r="F1066" s="8" t="s">
        <v>1375</v>
      </c>
      <c r="G1066" s="2">
        <v>75.38</v>
      </c>
      <c r="H1066" s="2">
        <v>17.48</v>
      </c>
      <c r="I1066" s="2">
        <v>1.0686</v>
      </c>
      <c r="J1066" s="2">
        <v>2.7054999999999998</v>
      </c>
      <c r="K1066" s="2" t="s">
        <v>1385</v>
      </c>
      <c r="L1066" s="2">
        <v>737</v>
      </c>
      <c r="M1066" s="2" t="s">
        <v>1396</v>
      </c>
      <c r="N1066" s="2" t="s">
        <v>1904</v>
      </c>
      <c r="O1066" s="8" t="s">
        <v>1907</v>
      </c>
      <c r="P1066" s="2">
        <v>36</v>
      </c>
      <c r="Q1066" s="12">
        <v>0</v>
      </c>
    </row>
    <row r="1067" spans="1:17" hidden="1">
      <c r="A1067" s="11" t="s">
        <v>3126</v>
      </c>
      <c r="B1067" s="9" t="s">
        <v>190</v>
      </c>
      <c r="C1067" s="9" t="s">
        <v>35</v>
      </c>
      <c r="D1067" s="3" t="s">
        <v>44</v>
      </c>
      <c r="E1067" s="9" t="s">
        <v>1408</v>
      </c>
      <c r="F1067" s="9" t="s">
        <v>1390</v>
      </c>
      <c r="G1067" s="3">
        <v>37.799999999999997</v>
      </c>
      <c r="H1067" s="3">
        <v>17.47</v>
      </c>
      <c r="I1067" s="3">
        <v>0.40670000000000001</v>
      </c>
      <c r="J1067" s="3">
        <v>0.94899999999999995</v>
      </c>
      <c r="K1067" s="3" t="s">
        <v>1385</v>
      </c>
      <c r="L1067" s="3">
        <v>721</v>
      </c>
      <c r="M1067" s="3" t="s">
        <v>1403</v>
      </c>
      <c r="N1067" s="3" t="s">
        <v>1542</v>
      </c>
      <c r="O1067" s="9" t="s">
        <v>270</v>
      </c>
      <c r="P1067" s="3">
        <v>60</v>
      </c>
      <c r="Q1067" s="13">
        <v>0</v>
      </c>
    </row>
    <row r="1068" spans="1:17" hidden="1">
      <c r="A1068" s="10" t="s">
        <v>3127</v>
      </c>
      <c r="B1068" s="8" t="s">
        <v>1139</v>
      </c>
      <c r="C1068" s="8" t="s">
        <v>12</v>
      </c>
      <c r="D1068" s="2" t="s">
        <v>23</v>
      </c>
      <c r="E1068" s="8" t="s">
        <v>1389</v>
      </c>
      <c r="F1068" s="8" t="s">
        <v>1384</v>
      </c>
      <c r="G1068" s="2">
        <v>40.159999999999997</v>
      </c>
      <c r="H1068" s="2">
        <v>10.02</v>
      </c>
      <c r="I1068" s="2">
        <v>0.4909</v>
      </c>
      <c r="J1068" s="2">
        <v>1.0188999999999999</v>
      </c>
      <c r="K1068" s="2" t="s">
        <v>1376</v>
      </c>
      <c r="L1068" s="2">
        <v>653</v>
      </c>
      <c r="M1068" s="2" t="s">
        <v>1386</v>
      </c>
      <c r="N1068" s="2" t="s">
        <v>1526</v>
      </c>
      <c r="O1068" s="8"/>
      <c r="P1068" s="2">
        <v>48</v>
      </c>
      <c r="Q1068" s="12">
        <v>33.200000000000003</v>
      </c>
    </row>
    <row r="1069" spans="1:17" hidden="1">
      <c r="A1069" s="11" t="s">
        <v>3128</v>
      </c>
      <c r="B1069" s="9" t="s">
        <v>988</v>
      </c>
      <c r="C1069" s="9" t="s">
        <v>38</v>
      </c>
      <c r="D1069" s="3" t="s">
        <v>44</v>
      </c>
      <c r="E1069" s="9" t="s">
        <v>1408</v>
      </c>
      <c r="F1069" s="9" t="s">
        <v>1375</v>
      </c>
      <c r="G1069" s="3"/>
      <c r="H1069" s="3">
        <v>15.21</v>
      </c>
      <c r="I1069" s="3">
        <v>0.2054</v>
      </c>
      <c r="J1069" s="3">
        <v>0.182</v>
      </c>
      <c r="K1069" s="3" t="s">
        <v>1385</v>
      </c>
      <c r="L1069" s="3">
        <v>825</v>
      </c>
      <c r="M1069" s="3" t="s">
        <v>1377</v>
      </c>
      <c r="N1069" s="3" t="s">
        <v>3129</v>
      </c>
      <c r="O1069" s="9" t="s">
        <v>3130</v>
      </c>
      <c r="P1069" s="3">
        <v>120</v>
      </c>
      <c r="Q1069" s="13">
        <v>0</v>
      </c>
    </row>
    <row r="1070" spans="1:17" hidden="1">
      <c r="A1070" s="10" t="s">
        <v>3131</v>
      </c>
      <c r="B1070" s="8" t="s">
        <v>979</v>
      </c>
      <c r="C1070" s="8" t="s">
        <v>38</v>
      </c>
      <c r="D1070" s="2" t="s">
        <v>31</v>
      </c>
      <c r="E1070" s="8" t="s">
        <v>1408</v>
      </c>
      <c r="F1070" s="8" t="s">
        <v>1384</v>
      </c>
      <c r="G1070" s="2">
        <v>27.78</v>
      </c>
      <c r="H1070" s="2">
        <v>15.26</v>
      </c>
      <c r="I1070" s="2">
        <v>0.1651</v>
      </c>
      <c r="J1070" s="2">
        <v>0.77680000000000005</v>
      </c>
      <c r="K1070" s="2" t="s">
        <v>1412</v>
      </c>
      <c r="L1070" s="2">
        <v>577</v>
      </c>
      <c r="M1070" s="2" t="s">
        <v>1426</v>
      </c>
      <c r="N1070" s="2" t="s">
        <v>1931</v>
      </c>
      <c r="O1070" s="8"/>
      <c r="P1070" s="2">
        <v>48</v>
      </c>
      <c r="Q1070" s="12">
        <v>10.28</v>
      </c>
    </row>
    <row r="1071" spans="1:17">
      <c r="A1071" s="11" t="s">
        <v>3132</v>
      </c>
      <c r="B1071" s="9" t="s">
        <v>282</v>
      </c>
      <c r="C1071" s="9" t="s">
        <v>12</v>
      </c>
      <c r="D1071" s="3" t="s">
        <v>23</v>
      </c>
      <c r="E1071" s="9" t="s">
        <v>1374</v>
      </c>
      <c r="F1071" s="9" t="s">
        <v>1384</v>
      </c>
      <c r="G1071" s="3">
        <v>30.65</v>
      </c>
      <c r="H1071" s="3">
        <v>8.0399999999999991</v>
      </c>
      <c r="I1071" s="3">
        <v>0.54469999999999996</v>
      </c>
      <c r="J1071" s="3">
        <v>0.29360000000000003</v>
      </c>
      <c r="K1071" s="3" t="s">
        <v>1358</v>
      </c>
      <c r="L1071" s="3">
        <v>714</v>
      </c>
      <c r="M1071" s="3" t="s">
        <v>1377</v>
      </c>
      <c r="N1071" s="3" t="s">
        <v>2465</v>
      </c>
      <c r="O1071" s="9" t="s">
        <v>2663</v>
      </c>
      <c r="P1071" s="3">
        <v>180</v>
      </c>
      <c r="Q1071" s="13">
        <v>15.21</v>
      </c>
    </row>
    <row r="1072" spans="1:17">
      <c r="A1072" s="10" t="s">
        <v>3133</v>
      </c>
      <c r="B1072" s="8" t="s">
        <v>1074</v>
      </c>
      <c r="C1072" s="8" t="s">
        <v>24</v>
      </c>
      <c r="D1072" s="2" t="s">
        <v>1360</v>
      </c>
      <c r="E1072" s="8" t="s">
        <v>1389</v>
      </c>
      <c r="F1072" s="8" t="s">
        <v>1384</v>
      </c>
      <c r="G1072" s="2"/>
      <c r="H1072" s="2">
        <v>16.510000000000002</v>
      </c>
      <c r="I1072" s="2">
        <v>0.73089999999999999</v>
      </c>
      <c r="J1072" s="2">
        <v>1.0212000000000001</v>
      </c>
      <c r="K1072" s="2" t="s">
        <v>1358</v>
      </c>
      <c r="L1072" s="2">
        <v>740</v>
      </c>
      <c r="M1072" s="2" t="s">
        <v>1396</v>
      </c>
      <c r="N1072" s="2" t="s">
        <v>2007</v>
      </c>
      <c r="O1072" s="8" t="s">
        <v>2247</v>
      </c>
      <c r="P1072" s="2">
        <v>84</v>
      </c>
      <c r="Q1072" s="12">
        <v>45.02</v>
      </c>
    </row>
    <row r="1073" spans="1:17" hidden="1">
      <c r="A1073" s="11" t="s">
        <v>3134</v>
      </c>
      <c r="B1073" s="9" t="s">
        <v>753</v>
      </c>
      <c r="C1073" s="9" t="s">
        <v>35</v>
      </c>
      <c r="D1073" s="3" t="s">
        <v>10</v>
      </c>
      <c r="E1073" s="9" t="s">
        <v>1400</v>
      </c>
      <c r="F1073" s="9" t="s">
        <v>1375</v>
      </c>
      <c r="G1073" s="3">
        <v>63.77</v>
      </c>
      <c r="H1073" s="3">
        <v>9.68</v>
      </c>
      <c r="I1073" s="3">
        <v>0.51870000000000005</v>
      </c>
      <c r="J1073" s="3">
        <v>1.6075999999999999</v>
      </c>
      <c r="K1073" s="3" t="s">
        <v>1395</v>
      </c>
      <c r="L1073" s="3">
        <v>669</v>
      </c>
      <c r="M1073" s="3" t="s">
        <v>1403</v>
      </c>
      <c r="N1073" s="3" t="s">
        <v>2873</v>
      </c>
      <c r="O1073" s="9" t="s">
        <v>3135</v>
      </c>
      <c r="P1073" s="3">
        <v>48</v>
      </c>
      <c r="Q1073" s="13">
        <v>11.54</v>
      </c>
    </row>
    <row r="1074" spans="1:17">
      <c r="A1074" s="10" t="s">
        <v>3136</v>
      </c>
      <c r="B1074" s="8" t="s">
        <v>320</v>
      </c>
      <c r="C1074" s="8" t="s">
        <v>28</v>
      </c>
      <c r="D1074" s="2" t="s">
        <v>44</v>
      </c>
      <c r="E1074" s="8" t="s">
        <v>1374</v>
      </c>
      <c r="F1074" s="8" t="s">
        <v>1390</v>
      </c>
      <c r="G1074" s="2">
        <v>66.89</v>
      </c>
      <c r="H1074" s="2">
        <v>10.52</v>
      </c>
      <c r="I1074" s="2">
        <v>1.2208000000000001</v>
      </c>
      <c r="J1074" s="2">
        <v>1.1285000000000001</v>
      </c>
      <c r="K1074" s="2" t="s">
        <v>1358</v>
      </c>
      <c r="L1074" s="2">
        <v>849</v>
      </c>
      <c r="M1074" s="2" t="s">
        <v>1426</v>
      </c>
      <c r="N1074" s="2" t="s">
        <v>2789</v>
      </c>
      <c r="O1074" s="8"/>
      <c r="P1074" s="2">
        <v>84</v>
      </c>
      <c r="Q1074" s="12">
        <v>36.85</v>
      </c>
    </row>
    <row r="1075" spans="1:17" hidden="1">
      <c r="A1075" s="11" t="s">
        <v>3137</v>
      </c>
      <c r="B1075" s="9" t="s">
        <v>1351</v>
      </c>
      <c r="C1075" s="9" t="s">
        <v>28</v>
      </c>
      <c r="D1075" s="3" t="s">
        <v>44</v>
      </c>
      <c r="E1075" s="9" t="s">
        <v>1374</v>
      </c>
      <c r="F1075" s="9" t="s">
        <v>1375</v>
      </c>
      <c r="G1075" s="3">
        <v>14.36</v>
      </c>
      <c r="H1075" s="3">
        <v>7.7</v>
      </c>
      <c r="I1075" s="3">
        <v>0.1812</v>
      </c>
      <c r="J1075" s="3">
        <v>0.17199999999999999</v>
      </c>
      <c r="K1075" s="3" t="s">
        <v>1376</v>
      </c>
      <c r="L1075" s="3">
        <v>881</v>
      </c>
      <c r="M1075" s="3" t="s">
        <v>1386</v>
      </c>
      <c r="N1075" s="3" t="s">
        <v>1632</v>
      </c>
      <c r="O1075" s="9"/>
      <c r="P1075" s="3">
        <v>120</v>
      </c>
      <c r="Q1075" s="13">
        <v>5.86</v>
      </c>
    </row>
    <row r="1076" spans="1:17" hidden="1">
      <c r="A1076" s="10" t="s">
        <v>3138</v>
      </c>
      <c r="B1076" s="8" t="s">
        <v>953</v>
      </c>
      <c r="C1076" s="8" t="s">
        <v>28</v>
      </c>
      <c r="D1076" s="2" t="s">
        <v>31</v>
      </c>
      <c r="E1076" s="8" t="s">
        <v>1380</v>
      </c>
      <c r="F1076" s="8" t="s">
        <v>1390</v>
      </c>
      <c r="G1076" s="2">
        <v>39.79</v>
      </c>
      <c r="H1076" s="2">
        <v>9.4</v>
      </c>
      <c r="I1076" s="2">
        <v>0.71799999999999997</v>
      </c>
      <c r="J1076" s="2">
        <v>3.4870999999999999</v>
      </c>
      <c r="K1076" s="2" t="s">
        <v>1385</v>
      </c>
      <c r="L1076" s="2">
        <v>632</v>
      </c>
      <c r="M1076" s="2" t="s">
        <v>1403</v>
      </c>
      <c r="N1076" s="2" t="s">
        <v>3139</v>
      </c>
      <c r="O1076" s="8" t="s">
        <v>2247</v>
      </c>
      <c r="P1076" s="2">
        <v>12</v>
      </c>
      <c r="Q1076" s="12">
        <v>0</v>
      </c>
    </row>
    <row r="1077" spans="1:17" hidden="1">
      <c r="A1077" s="11" t="s">
        <v>3140</v>
      </c>
      <c r="B1077" s="9" t="s">
        <v>950</v>
      </c>
      <c r="C1077" s="9" t="s">
        <v>32</v>
      </c>
      <c r="D1077" s="3" t="s">
        <v>1360</v>
      </c>
      <c r="E1077" s="9" t="s">
        <v>1408</v>
      </c>
      <c r="F1077" s="9" t="s">
        <v>1375</v>
      </c>
      <c r="G1077" s="3">
        <v>18.04</v>
      </c>
      <c r="H1077" s="3">
        <v>13.98</v>
      </c>
      <c r="I1077" s="3">
        <v>0.15840000000000001</v>
      </c>
      <c r="J1077" s="3">
        <v>0.61639999999999995</v>
      </c>
      <c r="K1077" s="3" t="s">
        <v>1385</v>
      </c>
      <c r="L1077" s="3">
        <v>763</v>
      </c>
      <c r="M1077" s="3" t="s">
        <v>1396</v>
      </c>
      <c r="N1077" s="3" t="s">
        <v>2762</v>
      </c>
      <c r="O1077" s="9" t="s">
        <v>329</v>
      </c>
      <c r="P1077" s="3">
        <v>36</v>
      </c>
      <c r="Q1077" s="13">
        <v>0</v>
      </c>
    </row>
    <row r="1078" spans="1:17" hidden="1">
      <c r="A1078" s="10" t="s">
        <v>3141</v>
      </c>
      <c r="B1078" s="8" t="s">
        <v>207</v>
      </c>
      <c r="C1078" s="8" t="s">
        <v>24</v>
      </c>
      <c r="D1078" s="2" t="s">
        <v>23</v>
      </c>
      <c r="E1078" s="8" t="s">
        <v>1411</v>
      </c>
      <c r="F1078" s="8" t="s">
        <v>1384</v>
      </c>
      <c r="G1078" s="2">
        <v>59.81</v>
      </c>
      <c r="H1078" s="2">
        <v>14.16</v>
      </c>
      <c r="I1078" s="2">
        <v>0.88680000000000003</v>
      </c>
      <c r="J1078" s="2">
        <v>0.93440000000000001</v>
      </c>
      <c r="K1078" s="2" t="s">
        <v>1395</v>
      </c>
      <c r="L1078" s="2">
        <v>777</v>
      </c>
      <c r="M1078" s="2" t="s">
        <v>1396</v>
      </c>
      <c r="N1078" s="2" t="s">
        <v>3043</v>
      </c>
      <c r="O1078" s="8" t="s">
        <v>1599</v>
      </c>
      <c r="P1078" s="2">
        <v>120</v>
      </c>
      <c r="Q1078" s="12">
        <v>26.24</v>
      </c>
    </row>
    <row r="1079" spans="1:17" hidden="1">
      <c r="A1079" s="11" t="s">
        <v>3142</v>
      </c>
      <c r="B1079" s="9" t="s">
        <v>568</v>
      </c>
      <c r="C1079" s="9" t="s">
        <v>7</v>
      </c>
      <c r="D1079" s="3" t="s">
        <v>23</v>
      </c>
      <c r="E1079" s="9" t="s">
        <v>1408</v>
      </c>
      <c r="F1079" s="9" t="s">
        <v>1375</v>
      </c>
      <c r="G1079" s="3">
        <v>20.23</v>
      </c>
      <c r="H1079" s="3">
        <v>16.7</v>
      </c>
      <c r="I1079" s="3">
        <v>0.29749999999999999</v>
      </c>
      <c r="J1079" s="3">
        <v>1.8422000000000001</v>
      </c>
      <c r="K1079" s="3" t="s">
        <v>1395</v>
      </c>
      <c r="L1079" s="3">
        <v>828</v>
      </c>
      <c r="M1079" s="3" t="s">
        <v>1403</v>
      </c>
      <c r="N1079" s="3" t="s">
        <v>3143</v>
      </c>
      <c r="O1079" s="9" t="s">
        <v>760</v>
      </c>
      <c r="P1079" s="3">
        <v>12</v>
      </c>
      <c r="Q1079" s="13">
        <v>14.7</v>
      </c>
    </row>
    <row r="1080" spans="1:17" hidden="1">
      <c r="A1080" s="10" t="s">
        <v>3144</v>
      </c>
      <c r="B1080" s="8" t="s">
        <v>605</v>
      </c>
      <c r="C1080" s="8" t="s">
        <v>20</v>
      </c>
      <c r="D1080" s="2" t="s">
        <v>23</v>
      </c>
      <c r="E1080" s="8" t="s">
        <v>1411</v>
      </c>
      <c r="F1080" s="8" t="s">
        <v>1384</v>
      </c>
      <c r="G1080" s="2">
        <v>14.31</v>
      </c>
      <c r="H1080" s="2">
        <v>12.6</v>
      </c>
      <c r="I1080" s="2">
        <v>9.0200000000000002E-2</v>
      </c>
      <c r="J1080" s="2">
        <v>0.38109999999999999</v>
      </c>
      <c r="K1080" s="2" t="s">
        <v>1376</v>
      </c>
      <c r="L1080" s="2">
        <v>741</v>
      </c>
      <c r="M1080" s="2" t="s">
        <v>1396</v>
      </c>
      <c r="N1080" s="2" t="s">
        <v>2523</v>
      </c>
      <c r="O1080" s="8" t="s">
        <v>1387</v>
      </c>
      <c r="P1080" s="2">
        <v>48</v>
      </c>
      <c r="Q1080" s="12">
        <v>13.17</v>
      </c>
    </row>
    <row r="1081" spans="1:17" hidden="1">
      <c r="A1081" s="11" t="s">
        <v>3145</v>
      </c>
      <c r="B1081" s="9" t="s">
        <v>755</v>
      </c>
      <c r="C1081" s="9" t="s">
        <v>7</v>
      </c>
      <c r="D1081" s="3" t="s">
        <v>31</v>
      </c>
      <c r="E1081" s="9" t="s">
        <v>1400</v>
      </c>
      <c r="F1081" s="9" t="s">
        <v>1375</v>
      </c>
      <c r="G1081" s="3">
        <v>40.619999999999997</v>
      </c>
      <c r="H1081" s="3">
        <v>15.73</v>
      </c>
      <c r="I1081" s="3">
        <v>0.70940000000000003</v>
      </c>
      <c r="J1081" s="3">
        <v>3.6802999999999999</v>
      </c>
      <c r="K1081" s="3" t="s">
        <v>1376</v>
      </c>
      <c r="L1081" s="3">
        <v>580</v>
      </c>
      <c r="M1081" s="3" t="s">
        <v>1377</v>
      </c>
      <c r="N1081" s="3" t="s">
        <v>2280</v>
      </c>
      <c r="O1081" s="9" t="s">
        <v>98</v>
      </c>
      <c r="P1081" s="3">
        <v>12</v>
      </c>
      <c r="Q1081" s="13">
        <v>13.78</v>
      </c>
    </row>
    <row r="1082" spans="1:17" hidden="1">
      <c r="A1082" s="10" t="s">
        <v>3146</v>
      </c>
      <c r="B1082" s="8" t="s">
        <v>584</v>
      </c>
      <c r="C1082" s="8" t="s">
        <v>7</v>
      </c>
      <c r="D1082" s="2" t="s">
        <v>10</v>
      </c>
      <c r="E1082" s="8" t="s">
        <v>1411</v>
      </c>
      <c r="F1082" s="8" t="s">
        <v>1375</v>
      </c>
      <c r="G1082" s="2">
        <v>23.6</v>
      </c>
      <c r="H1082" s="2">
        <v>10.49</v>
      </c>
      <c r="I1082" s="2">
        <v>0.14990000000000001</v>
      </c>
      <c r="J1082" s="2">
        <v>0.31830000000000003</v>
      </c>
      <c r="K1082" s="2" t="s">
        <v>1395</v>
      </c>
      <c r="L1082" s="2">
        <v>835</v>
      </c>
      <c r="M1082" s="2" t="s">
        <v>1386</v>
      </c>
      <c r="N1082" s="2" t="s">
        <v>1683</v>
      </c>
      <c r="O1082" s="8"/>
      <c r="P1082" s="2">
        <v>120</v>
      </c>
      <c r="Q1082" s="12">
        <v>6.48</v>
      </c>
    </row>
    <row r="1083" spans="1:17" hidden="1">
      <c r="A1083" s="11" t="s">
        <v>3147</v>
      </c>
      <c r="B1083" s="9" t="s">
        <v>658</v>
      </c>
      <c r="C1083" s="9" t="s">
        <v>12</v>
      </c>
      <c r="D1083" s="3" t="s">
        <v>10</v>
      </c>
      <c r="E1083" s="9" t="s">
        <v>1374</v>
      </c>
      <c r="F1083" s="9" t="s">
        <v>1390</v>
      </c>
      <c r="G1083" s="3">
        <v>26.64</v>
      </c>
      <c r="H1083" s="3">
        <v>18.11</v>
      </c>
      <c r="I1083" s="3">
        <v>0.25290000000000001</v>
      </c>
      <c r="J1083" s="3">
        <v>0.78410000000000002</v>
      </c>
      <c r="K1083" s="3" t="s">
        <v>1385</v>
      </c>
      <c r="L1083" s="3">
        <v>609</v>
      </c>
      <c r="M1083" s="3" t="s">
        <v>1377</v>
      </c>
      <c r="N1083" s="3" t="s">
        <v>1504</v>
      </c>
      <c r="O1083" s="9" t="s">
        <v>3148</v>
      </c>
      <c r="P1083" s="3">
        <v>48</v>
      </c>
      <c r="Q1083" s="13">
        <v>0</v>
      </c>
    </row>
    <row r="1084" spans="1:17" hidden="1">
      <c r="A1084" s="10" t="s">
        <v>3149</v>
      </c>
      <c r="B1084" s="8" t="s">
        <v>1287</v>
      </c>
      <c r="C1084" s="8" t="s">
        <v>20</v>
      </c>
      <c r="D1084" s="2" t="s">
        <v>44</v>
      </c>
      <c r="E1084" s="8" t="s">
        <v>1389</v>
      </c>
      <c r="F1084" s="8" t="s">
        <v>1375</v>
      </c>
      <c r="G1084" s="2">
        <v>47.52</v>
      </c>
      <c r="H1084" s="2">
        <v>13.26</v>
      </c>
      <c r="I1084" s="2">
        <v>0.57730000000000004</v>
      </c>
      <c r="J1084" s="2">
        <v>0.71679999999999999</v>
      </c>
      <c r="K1084" s="2" t="s">
        <v>1385</v>
      </c>
      <c r="L1084" s="2">
        <v>882</v>
      </c>
      <c r="M1084" s="2" t="s">
        <v>1377</v>
      </c>
      <c r="N1084" s="2" t="s">
        <v>3036</v>
      </c>
      <c r="O1084" s="8" t="s">
        <v>2823</v>
      </c>
      <c r="P1084" s="2">
        <v>120</v>
      </c>
      <c r="Q1084" s="12">
        <v>0</v>
      </c>
    </row>
    <row r="1085" spans="1:17" hidden="1">
      <c r="A1085" s="11" t="s">
        <v>3150</v>
      </c>
      <c r="B1085" s="9" t="s">
        <v>936</v>
      </c>
      <c r="C1085" s="9" t="s">
        <v>7</v>
      </c>
      <c r="D1085" s="3" t="s">
        <v>31</v>
      </c>
      <c r="E1085" s="9" t="s">
        <v>1400</v>
      </c>
      <c r="F1085" s="9" t="s">
        <v>1384</v>
      </c>
      <c r="G1085" s="3">
        <v>47.86</v>
      </c>
      <c r="H1085" s="3">
        <v>8.6</v>
      </c>
      <c r="I1085" s="3">
        <v>0.63449999999999995</v>
      </c>
      <c r="J1085" s="3">
        <v>4.1765999999999996</v>
      </c>
      <c r="K1085" s="3" t="s">
        <v>1385</v>
      </c>
      <c r="L1085" s="3">
        <v>680</v>
      </c>
      <c r="M1085" s="3" t="s">
        <v>1377</v>
      </c>
      <c r="N1085" s="3" t="s">
        <v>1835</v>
      </c>
      <c r="O1085" s="9" t="s">
        <v>3151</v>
      </c>
      <c r="P1085" s="3">
        <v>12</v>
      </c>
      <c r="Q1085" s="13">
        <v>0</v>
      </c>
    </row>
    <row r="1086" spans="1:17" hidden="1">
      <c r="A1086" s="10" t="s">
        <v>3152</v>
      </c>
      <c r="B1086" s="8" t="s">
        <v>1241</v>
      </c>
      <c r="C1086" s="8" t="s">
        <v>16</v>
      </c>
      <c r="D1086" s="2" t="s">
        <v>31</v>
      </c>
      <c r="E1086" s="8" t="s">
        <v>1411</v>
      </c>
      <c r="F1086" s="8" t="s">
        <v>1384</v>
      </c>
      <c r="G1086" s="2">
        <v>45.08</v>
      </c>
      <c r="H1086" s="2">
        <v>10.44</v>
      </c>
      <c r="I1086" s="2">
        <v>0.74509999999999998</v>
      </c>
      <c r="J1086" s="2">
        <v>1.4639</v>
      </c>
      <c r="K1086" s="2" t="s">
        <v>1395</v>
      </c>
      <c r="L1086" s="2">
        <v>816</v>
      </c>
      <c r="M1086" s="2" t="s">
        <v>1426</v>
      </c>
      <c r="N1086" s="2" t="s">
        <v>3153</v>
      </c>
      <c r="O1086" s="8"/>
      <c r="P1086" s="2">
        <v>36</v>
      </c>
      <c r="Q1086" s="12">
        <v>20.92</v>
      </c>
    </row>
    <row r="1087" spans="1:17" hidden="1">
      <c r="A1087" s="11" t="s">
        <v>3154</v>
      </c>
      <c r="B1087" s="9" t="s">
        <v>1174</v>
      </c>
      <c r="C1087" s="9" t="s">
        <v>32</v>
      </c>
      <c r="D1087" s="3" t="s">
        <v>23</v>
      </c>
      <c r="E1087" s="9" t="s">
        <v>1408</v>
      </c>
      <c r="F1087" s="9" t="s">
        <v>1375</v>
      </c>
      <c r="G1087" s="3">
        <v>57.46</v>
      </c>
      <c r="H1087" s="3">
        <v>9.32</v>
      </c>
      <c r="I1087" s="3">
        <v>1.0407</v>
      </c>
      <c r="J1087" s="3">
        <v>0.52890000000000004</v>
      </c>
      <c r="K1087" s="3" t="s">
        <v>1412</v>
      </c>
      <c r="L1087" s="3">
        <v>818</v>
      </c>
      <c r="M1087" s="3" t="s">
        <v>1381</v>
      </c>
      <c r="N1087" s="3" t="s">
        <v>3155</v>
      </c>
      <c r="O1087" s="9"/>
      <c r="P1087" s="3">
        <v>240</v>
      </c>
      <c r="Q1087" s="13">
        <v>24.23</v>
      </c>
    </row>
    <row r="1088" spans="1:17" hidden="1">
      <c r="A1088" s="10" t="s">
        <v>3156</v>
      </c>
      <c r="B1088" s="8" t="s">
        <v>863</v>
      </c>
      <c r="C1088" s="8" t="s">
        <v>7</v>
      </c>
      <c r="D1088" s="2" t="s">
        <v>31</v>
      </c>
      <c r="E1088" s="8" t="s">
        <v>1374</v>
      </c>
      <c r="F1088" s="8" t="s">
        <v>1375</v>
      </c>
      <c r="G1088" s="2">
        <v>18.12</v>
      </c>
      <c r="H1088" s="2">
        <v>15.57</v>
      </c>
      <c r="I1088" s="2">
        <v>0.16300000000000001</v>
      </c>
      <c r="J1088" s="2">
        <v>1.6404000000000001</v>
      </c>
      <c r="K1088" s="2" t="s">
        <v>1385</v>
      </c>
      <c r="L1088" s="2">
        <v>741</v>
      </c>
      <c r="M1088" s="2" t="s">
        <v>1403</v>
      </c>
      <c r="N1088" s="2" t="s">
        <v>3050</v>
      </c>
      <c r="O1088" s="8" t="s">
        <v>1664</v>
      </c>
      <c r="P1088" s="2">
        <v>12</v>
      </c>
      <c r="Q1088" s="12">
        <v>0</v>
      </c>
    </row>
    <row r="1089" spans="1:17" hidden="1">
      <c r="A1089" s="11" t="s">
        <v>3157</v>
      </c>
      <c r="B1089" s="9" t="s">
        <v>1246</v>
      </c>
      <c r="C1089" s="9" t="s">
        <v>28</v>
      </c>
      <c r="D1089" s="3" t="s">
        <v>44</v>
      </c>
      <c r="E1089" s="9" t="s">
        <v>1374</v>
      </c>
      <c r="F1089" s="9" t="s">
        <v>1375</v>
      </c>
      <c r="G1089" s="3">
        <v>18.260000000000002</v>
      </c>
      <c r="H1089" s="3">
        <v>10.56</v>
      </c>
      <c r="I1089" s="3">
        <v>0.17929999999999999</v>
      </c>
      <c r="J1089" s="3">
        <v>1.6101000000000001</v>
      </c>
      <c r="K1089" s="3" t="s">
        <v>1385</v>
      </c>
      <c r="L1089" s="3">
        <v>694</v>
      </c>
      <c r="M1089" s="3" t="s">
        <v>1403</v>
      </c>
      <c r="N1089" s="3" t="s">
        <v>1855</v>
      </c>
      <c r="O1089" s="9" t="s">
        <v>1567</v>
      </c>
      <c r="P1089" s="3">
        <v>12</v>
      </c>
      <c r="Q1089" s="13">
        <v>0</v>
      </c>
    </row>
    <row r="1090" spans="1:17" hidden="1">
      <c r="A1090" s="10" t="s">
        <v>3158</v>
      </c>
      <c r="B1090" s="8" t="s">
        <v>680</v>
      </c>
      <c r="C1090" s="8" t="s">
        <v>7</v>
      </c>
      <c r="D1090" s="2" t="s">
        <v>31</v>
      </c>
      <c r="E1090" s="8" t="s">
        <v>1400</v>
      </c>
      <c r="F1090" s="8" t="s">
        <v>1390</v>
      </c>
      <c r="G1090" s="2">
        <v>63.87</v>
      </c>
      <c r="H1090" s="2">
        <v>10.73</v>
      </c>
      <c r="I1090" s="2">
        <v>0.75580000000000003</v>
      </c>
      <c r="J1090" s="2">
        <v>0.64759999999999995</v>
      </c>
      <c r="K1090" s="2" t="s">
        <v>1412</v>
      </c>
      <c r="L1090" s="2">
        <v>798</v>
      </c>
      <c r="M1090" s="2" t="s">
        <v>1426</v>
      </c>
      <c r="N1090" s="2" t="s">
        <v>1545</v>
      </c>
      <c r="O1090" s="8"/>
      <c r="P1090" s="2">
        <v>240</v>
      </c>
      <c r="Q1090" s="12">
        <v>31.2</v>
      </c>
    </row>
    <row r="1091" spans="1:17" hidden="1">
      <c r="A1091" s="11" t="s">
        <v>3159</v>
      </c>
      <c r="B1091" s="9" t="s">
        <v>830</v>
      </c>
      <c r="C1091" s="9" t="s">
        <v>35</v>
      </c>
      <c r="D1091" s="3" t="s">
        <v>31</v>
      </c>
      <c r="E1091" s="9" t="s">
        <v>1400</v>
      </c>
      <c r="F1091" s="9" t="s">
        <v>1375</v>
      </c>
      <c r="G1091" s="3">
        <v>89.71</v>
      </c>
      <c r="H1091" s="3">
        <v>8.9499999999999993</v>
      </c>
      <c r="I1091" s="3">
        <v>1.6285000000000001</v>
      </c>
      <c r="J1091" s="3">
        <v>2.2303000000000002</v>
      </c>
      <c r="K1091" s="3" t="s">
        <v>1376</v>
      </c>
      <c r="L1091" s="3">
        <v>867</v>
      </c>
      <c r="M1091" s="3" t="s">
        <v>1403</v>
      </c>
      <c r="N1091" s="3" t="s">
        <v>2358</v>
      </c>
      <c r="O1091" s="9" t="s">
        <v>2359</v>
      </c>
      <c r="P1091" s="3">
        <v>48</v>
      </c>
      <c r="Q1091" s="13">
        <v>59.23</v>
      </c>
    </row>
    <row r="1092" spans="1:17" hidden="1">
      <c r="A1092" s="10" t="s">
        <v>3160</v>
      </c>
      <c r="B1092" s="8" t="s">
        <v>608</v>
      </c>
      <c r="C1092" s="8" t="s">
        <v>38</v>
      </c>
      <c r="D1092" s="2" t="s">
        <v>23</v>
      </c>
      <c r="E1092" s="8" t="s">
        <v>1411</v>
      </c>
      <c r="F1092" s="8" t="s">
        <v>1384</v>
      </c>
      <c r="G1092" s="2">
        <v>93.9</v>
      </c>
      <c r="H1092" s="2">
        <v>12.73</v>
      </c>
      <c r="I1092" s="2">
        <v>1.4495</v>
      </c>
      <c r="J1092" s="2">
        <v>4.4523000000000001</v>
      </c>
      <c r="K1092" s="2" t="s">
        <v>1385</v>
      </c>
      <c r="L1092" s="2">
        <v>690</v>
      </c>
      <c r="M1092" s="2" t="s">
        <v>1403</v>
      </c>
      <c r="N1092" s="2" t="s">
        <v>3161</v>
      </c>
      <c r="O1092" s="8" t="s">
        <v>1995</v>
      </c>
      <c r="P1092" s="2">
        <v>24</v>
      </c>
      <c r="Q1092" s="12">
        <v>0</v>
      </c>
    </row>
    <row r="1093" spans="1:17" hidden="1">
      <c r="A1093" s="11" t="s">
        <v>3162</v>
      </c>
      <c r="B1093" s="9" t="s">
        <v>1196</v>
      </c>
      <c r="C1093" s="9" t="s">
        <v>38</v>
      </c>
      <c r="D1093" s="3" t="s">
        <v>44</v>
      </c>
      <c r="E1093" s="9" t="s">
        <v>1380</v>
      </c>
      <c r="F1093" s="9" t="s">
        <v>1375</v>
      </c>
      <c r="G1093" s="3">
        <v>97.65</v>
      </c>
      <c r="H1093" s="3">
        <v>15.78</v>
      </c>
      <c r="I1093" s="3">
        <v>1.1157999999999999</v>
      </c>
      <c r="J1093" s="3">
        <v>1.9273</v>
      </c>
      <c r="K1093" s="3" t="s">
        <v>1385</v>
      </c>
      <c r="L1093" s="3">
        <v>594</v>
      </c>
      <c r="M1093" s="3" t="s">
        <v>1386</v>
      </c>
      <c r="N1093" s="3" t="s">
        <v>2849</v>
      </c>
      <c r="O1093" s="9"/>
      <c r="P1093" s="3">
        <v>84</v>
      </c>
      <c r="Q1093" s="13">
        <v>0</v>
      </c>
    </row>
    <row r="1094" spans="1:17" hidden="1">
      <c r="A1094" s="10" t="s">
        <v>3163</v>
      </c>
      <c r="B1094" s="8" t="s">
        <v>897</v>
      </c>
      <c r="C1094" s="8" t="s">
        <v>38</v>
      </c>
      <c r="D1094" s="2" t="s">
        <v>1360</v>
      </c>
      <c r="E1094" s="8" t="s">
        <v>1389</v>
      </c>
      <c r="F1094" s="8" t="s">
        <v>1384</v>
      </c>
      <c r="G1094" s="2">
        <v>40.24</v>
      </c>
      <c r="H1094" s="2">
        <v>14.82</v>
      </c>
      <c r="I1094" s="2">
        <v>0.21460000000000001</v>
      </c>
      <c r="J1094" s="2">
        <v>0.64480000000000004</v>
      </c>
      <c r="K1094" s="2" t="s">
        <v>1376</v>
      </c>
      <c r="L1094" s="2">
        <v>611</v>
      </c>
      <c r="M1094" s="2" t="s">
        <v>1403</v>
      </c>
      <c r="N1094" s="2" t="s">
        <v>2917</v>
      </c>
      <c r="O1094" s="8" t="s">
        <v>2607</v>
      </c>
      <c r="P1094" s="2">
        <v>120</v>
      </c>
      <c r="Q1094" s="12">
        <v>29.16</v>
      </c>
    </row>
    <row r="1095" spans="1:17" hidden="1">
      <c r="A1095" s="11" t="s">
        <v>3164</v>
      </c>
      <c r="B1095" s="9" t="s">
        <v>743</v>
      </c>
      <c r="C1095" s="9" t="s">
        <v>41</v>
      </c>
      <c r="D1095" s="3" t="s">
        <v>31</v>
      </c>
      <c r="E1095" s="9" t="s">
        <v>1380</v>
      </c>
      <c r="F1095" s="9" t="s">
        <v>1390</v>
      </c>
      <c r="G1095" s="3">
        <v>2.6</v>
      </c>
      <c r="H1095" s="3">
        <v>13.09</v>
      </c>
      <c r="I1095" s="3">
        <v>3.2800000000000003E-2</v>
      </c>
      <c r="J1095" s="3">
        <v>4.7399999999999998E-2</v>
      </c>
      <c r="K1095" s="3" t="s">
        <v>1395</v>
      </c>
      <c r="L1095" s="3">
        <v>556</v>
      </c>
      <c r="M1095" s="3" t="s">
        <v>1403</v>
      </c>
      <c r="N1095" s="3" t="s">
        <v>3165</v>
      </c>
      <c r="O1095" s="9" t="s">
        <v>3166</v>
      </c>
      <c r="P1095" s="3">
        <v>84</v>
      </c>
      <c r="Q1095" s="13">
        <v>1.58</v>
      </c>
    </row>
    <row r="1096" spans="1:17" hidden="1">
      <c r="A1096" s="10" t="s">
        <v>3167</v>
      </c>
      <c r="B1096" s="8" t="s">
        <v>1085</v>
      </c>
      <c r="C1096" s="8" t="s">
        <v>20</v>
      </c>
      <c r="D1096" s="2" t="s">
        <v>23</v>
      </c>
      <c r="E1096" s="8" t="s">
        <v>1400</v>
      </c>
      <c r="F1096" s="8" t="s">
        <v>1384</v>
      </c>
      <c r="G1096" s="2">
        <v>31.16</v>
      </c>
      <c r="H1096" s="2">
        <v>15.16</v>
      </c>
      <c r="I1096" s="2">
        <v>0.48</v>
      </c>
      <c r="J1096" s="2">
        <v>0.41399999999999998</v>
      </c>
      <c r="K1096" s="2" t="s">
        <v>1376</v>
      </c>
      <c r="L1096" s="2">
        <v>624</v>
      </c>
      <c r="M1096" s="2" t="s">
        <v>1377</v>
      </c>
      <c r="N1096" s="2" t="s">
        <v>1466</v>
      </c>
      <c r="O1096" s="8" t="s">
        <v>1940</v>
      </c>
      <c r="P1096" s="2">
        <v>240</v>
      </c>
      <c r="Q1096" s="12">
        <v>25.47</v>
      </c>
    </row>
    <row r="1097" spans="1:17" hidden="1">
      <c r="A1097" s="11" t="s">
        <v>3168</v>
      </c>
      <c r="B1097" s="9" t="s">
        <v>1205</v>
      </c>
      <c r="C1097" s="9" t="s">
        <v>7</v>
      </c>
      <c r="D1097" s="3" t="s">
        <v>31</v>
      </c>
      <c r="E1097" s="9" t="s">
        <v>1411</v>
      </c>
      <c r="F1097" s="9" t="s">
        <v>1384</v>
      </c>
      <c r="G1097" s="3">
        <v>14.76</v>
      </c>
      <c r="H1097" s="3">
        <v>12.51</v>
      </c>
      <c r="I1097" s="3">
        <v>0.13189999999999999</v>
      </c>
      <c r="J1097" s="3">
        <v>0.1678</v>
      </c>
      <c r="K1097" s="3" t="s">
        <v>1376</v>
      </c>
      <c r="L1097" s="3">
        <v>863</v>
      </c>
      <c r="M1097" s="3" t="s">
        <v>1381</v>
      </c>
      <c r="N1097" s="3" t="s">
        <v>2633</v>
      </c>
      <c r="O1097" s="9"/>
      <c r="P1097" s="3">
        <v>240</v>
      </c>
      <c r="Q1097" s="13">
        <v>8.31</v>
      </c>
    </row>
    <row r="1098" spans="1:17" hidden="1">
      <c r="A1098" s="10" t="s">
        <v>3169</v>
      </c>
      <c r="B1098" s="8" t="s">
        <v>116</v>
      </c>
      <c r="C1098" s="8" t="s">
        <v>32</v>
      </c>
      <c r="D1098" s="2" t="s">
        <v>44</v>
      </c>
      <c r="E1098" s="8" t="s">
        <v>1389</v>
      </c>
      <c r="F1098" s="8" t="s">
        <v>1384</v>
      </c>
      <c r="G1098" s="2">
        <v>84.05</v>
      </c>
      <c r="H1098" s="2">
        <v>11.92</v>
      </c>
      <c r="I1098" s="2">
        <v>0.62560000000000004</v>
      </c>
      <c r="J1098" s="2">
        <v>7.4645999999999999</v>
      </c>
      <c r="K1098" s="2" t="s">
        <v>1376</v>
      </c>
      <c r="L1098" s="2">
        <v>580</v>
      </c>
      <c r="M1098" s="2" t="s">
        <v>1386</v>
      </c>
      <c r="N1098" s="2" t="s">
        <v>1705</v>
      </c>
      <c r="O1098" s="8"/>
      <c r="P1098" s="2">
        <v>12</v>
      </c>
      <c r="Q1098" s="12">
        <v>63.18</v>
      </c>
    </row>
    <row r="1099" spans="1:17" hidden="1">
      <c r="A1099" s="11" t="s">
        <v>3170</v>
      </c>
      <c r="B1099" s="9" t="s">
        <v>995</v>
      </c>
      <c r="C1099" s="9" t="s">
        <v>41</v>
      </c>
      <c r="D1099" s="3" t="s">
        <v>23</v>
      </c>
      <c r="E1099" s="9" t="s">
        <v>1389</v>
      </c>
      <c r="F1099" s="9" t="s">
        <v>1375</v>
      </c>
      <c r="G1099" s="3">
        <v>12.88</v>
      </c>
      <c r="H1099" s="3">
        <v>15.23</v>
      </c>
      <c r="I1099" s="3">
        <v>0.251</v>
      </c>
      <c r="J1099" s="3">
        <v>0.36</v>
      </c>
      <c r="K1099" s="3" t="s">
        <v>1395</v>
      </c>
      <c r="L1099" s="3">
        <v>628</v>
      </c>
      <c r="M1099" s="3" t="s">
        <v>1377</v>
      </c>
      <c r="N1099" s="3" t="s">
        <v>3091</v>
      </c>
      <c r="O1099" s="9" t="s">
        <v>1793</v>
      </c>
      <c r="P1099" s="3">
        <v>48</v>
      </c>
      <c r="Q1099" s="13">
        <v>9.36</v>
      </c>
    </row>
    <row r="1100" spans="1:17" hidden="1">
      <c r="A1100" s="10" t="s">
        <v>3171</v>
      </c>
      <c r="B1100" s="8" t="s">
        <v>1174</v>
      </c>
      <c r="C1100" s="8" t="s">
        <v>24</v>
      </c>
      <c r="D1100" s="2" t="s">
        <v>23</v>
      </c>
      <c r="E1100" s="8" t="s">
        <v>1408</v>
      </c>
      <c r="F1100" s="8" t="s">
        <v>1384</v>
      </c>
      <c r="G1100" s="2">
        <v>41.12</v>
      </c>
      <c r="H1100" s="2">
        <v>7.83</v>
      </c>
      <c r="I1100" s="2">
        <v>0.64839999999999998</v>
      </c>
      <c r="J1100" s="2">
        <v>0.33960000000000001</v>
      </c>
      <c r="K1100" s="2" t="s">
        <v>1395</v>
      </c>
      <c r="L1100" s="2">
        <v>818</v>
      </c>
      <c r="M1100" s="2" t="s">
        <v>1396</v>
      </c>
      <c r="N1100" s="2" t="s">
        <v>2484</v>
      </c>
      <c r="O1100" s="8" t="s">
        <v>1850</v>
      </c>
      <c r="P1100" s="2">
        <v>240</v>
      </c>
      <c r="Q1100" s="12">
        <v>14.68</v>
      </c>
    </row>
    <row r="1101" spans="1:17" hidden="1">
      <c r="A1101" s="11" t="s">
        <v>3172</v>
      </c>
      <c r="B1101" s="9" t="s">
        <v>95</v>
      </c>
      <c r="C1101" s="9" t="s">
        <v>12</v>
      </c>
      <c r="D1101" s="3" t="s">
        <v>31</v>
      </c>
      <c r="E1101" s="9" t="s">
        <v>1408</v>
      </c>
      <c r="F1101" s="9" t="s">
        <v>1390</v>
      </c>
      <c r="G1101" s="3">
        <v>61.44</v>
      </c>
      <c r="H1101" s="3">
        <v>7.79</v>
      </c>
      <c r="I1101" s="3">
        <v>0.65780000000000005</v>
      </c>
      <c r="J1101" s="3">
        <v>1.9194</v>
      </c>
      <c r="K1101" s="3" t="s">
        <v>1385</v>
      </c>
      <c r="L1101" s="3">
        <v>820</v>
      </c>
      <c r="M1101" s="3" t="s">
        <v>1403</v>
      </c>
      <c r="N1101" s="3" t="s">
        <v>3173</v>
      </c>
      <c r="O1101" s="9" t="s">
        <v>1979</v>
      </c>
      <c r="P1101" s="3">
        <v>36</v>
      </c>
      <c r="Q1101" s="13">
        <v>0</v>
      </c>
    </row>
    <row r="1102" spans="1:17" hidden="1">
      <c r="A1102" s="10" t="s">
        <v>3174</v>
      </c>
      <c r="B1102" s="8" t="s">
        <v>602</v>
      </c>
      <c r="C1102" s="8" t="s">
        <v>24</v>
      </c>
      <c r="D1102" s="2" t="s">
        <v>23</v>
      </c>
      <c r="E1102" s="8" t="s">
        <v>1411</v>
      </c>
      <c r="F1102" s="8" t="s">
        <v>1384</v>
      </c>
      <c r="G1102" s="2">
        <v>95.9</v>
      </c>
      <c r="H1102" s="2">
        <v>13.68</v>
      </c>
      <c r="I1102" s="2">
        <v>1.2169000000000001</v>
      </c>
      <c r="J1102" s="2">
        <v>2.2155</v>
      </c>
      <c r="K1102" s="2" t="s">
        <v>1395</v>
      </c>
      <c r="L1102" s="2">
        <v>580</v>
      </c>
      <c r="M1102" s="2" t="s">
        <v>1396</v>
      </c>
      <c r="N1102" s="2" t="s">
        <v>1611</v>
      </c>
      <c r="O1102" s="8" t="s">
        <v>2479</v>
      </c>
      <c r="P1102" s="2">
        <v>60</v>
      </c>
      <c r="Q1102" s="12">
        <v>80.64</v>
      </c>
    </row>
    <row r="1103" spans="1:17" hidden="1">
      <c r="A1103" s="11" t="s">
        <v>3175</v>
      </c>
      <c r="B1103" s="9" t="s">
        <v>729</v>
      </c>
      <c r="C1103" s="9" t="s">
        <v>38</v>
      </c>
      <c r="D1103" s="3" t="s">
        <v>10</v>
      </c>
      <c r="E1103" s="9" t="s">
        <v>1400</v>
      </c>
      <c r="F1103" s="9" t="s">
        <v>1375</v>
      </c>
      <c r="G1103" s="3">
        <v>50.7</v>
      </c>
      <c r="H1103" s="3">
        <v>11.75</v>
      </c>
      <c r="I1103" s="3">
        <v>0.54010000000000002</v>
      </c>
      <c r="J1103" s="3">
        <v>1.1214</v>
      </c>
      <c r="K1103" s="3" t="s">
        <v>1395</v>
      </c>
      <c r="L1103" s="3">
        <v>592</v>
      </c>
      <c r="M1103" s="3" t="s">
        <v>1381</v>
      </c>
      <c r="N1103" s="3" t="s">
        <v>1239</v>
      </c>
      <c r="O1103" s="9"/>
      <c r="P1103" s="3">
        <v>60</v>
      </c>
      <c r="Q1103" s="13">
        <v>19.88</v>
      </c>
    </row>
    <row r="1104" spans="1:17">
      <c r="A1104" s="10" t="s">
        <v>3176</v>
      </c>
      <c r="B1104" s="8" t="s">
        <v>1089</v>
      </c>
      <c r="C1104" s="8" t="s">
        <v>7</v>
      </c>
      <c r="D1104" s="2" t="s">
        <v>10</v>
      </c>
      <c r="E1104" s="8" t="s">
        <v>1400</v>
      </c>
      <c r="F1104" s="8" t="s">
        <v>1390</v>
      </c>
      <c r="G1104" s="2">
        <v>85.24</v>
      </c>
      <c r="H1104" s="2">
        <v>13.89</v>
      </c>
      <c r="I1104" s="2">
        <v>1.3503000000000001</v>
      </c>
      <c r="J1104" s="2">
        <v>2.9087000000000001</v>
      </c>
      <c r="K1104" s="2" t="s">
        <v>1358</v>
      </c>
      <c r="L1104" s="2">
        <v>597</v>
      </c>
      <c r="M1104" s="2" t="s">
        <v>1426</v>
      </c>
      <c r="N1104" s="2" t="s">
        <v>3177</v>
      </c>
      <c r="O1104" s="8"/>
      <c r="P1104" s="2">
        <v>36</v>
      </c>
      <c r="Q1104" s="12">
        <v>22.99</v>
      </c>
    </row>
    <row r="1105" spans="1:17">
      <c r="A1105" s="11" t="s">
        <v>3178</v>
      </c>
      <c r="B1105" s="9" t="s">
        <v>743</v>
      </c>
      <c r="C1105" s="9" t="s">
        <v>7</v>
      </c>
      <c r="D1105" s="3" t="s">
        <v>23</v>
      </c>
      <c r="E1105" s="9" t="s">
        <v>1389</v>
      </c>
      <c r="F1105" s="9" t="s">
        <v>1375</v>
      </c>
      <c r="G1105" s="3">
        <v>63.45</v>
      </c>
      <c r="H1105" s="3">
        <v>17.18</v>
      </c>
      <c r="I1105" s="3">
        <v>0.51100000000000001</v>
      </c>
      <c r="J1105" s="3">
        <v>0.93940000000000001</v>
      </c>
      <c r="K1105" s="3" t="s">
        <v>1358</v>
      </c>
      <c r="L1105" s="3">
        <v>556</v>
      </c>
      <c r="M1105" s="3" t="s">
        <v>1396</v>
      </c>
      <c r="N1105" s="3" t="s">
        <v>967</v>
      </c>
      <c r="O1105" s="9" t="s">
        <v>1475</v>
      </c>
      <c r="P1105" s="3">
        <v>240</v>
      </c>
      <c r="Q1105" s="13">
        <v>54.79</v>
      </c>
    </row>
    <row r="1106" spans="1:17" hidden="1">
      <c r="A1106" s="10" t="s">
        <v>3179</v>
      </c>
      <c r="B1106" s="8" t="s">
        <v>312</v>
      </c>
      <c r="C1106" s="8" t="s">
        <v>32</v>
      </c>
      <c r="D1106" s="2" t="s">
        <v>1360</v>
      </c>
      <c r="E1106" s="8" t="s">
        <v>1411</v>
      </c>
      <c r="F1106" s="8" t="s">
        <v>1384</v>
      </c>
      <c r="G1106" s="2"/>
      <c r="H1106" s="2">
        <v>9.41</v>
      </c>
      <c r="I1106" s="2">
        <v>1.0913999999999999</v>
      </c>
      <c r="J1106" s="2">
        <v>1.2670999999999999</v>
      </c>
      <c r="K1106" s="2" t="s">
        <v>1412</v>
      </c>
      <c r="L1106" s="2">
        <v>819</v>
      </c>
      <c r="M1106" s="2" t="s">
        <v>1426</v>
      </c>
      <c r="N1106" s="2" t="s">
        <v>1940</v>
      </c>
      <c r="O1106" s="8"/>
      <c r="P1106" s="2">
        <v>60</v>
      </c>
      <c r="Q1106" s="12">
        <v>39.99</v>
      </c>
    </row>
    <row r="1107" spans="1:17" hidden="1">
      <c r="A1107" s="11" t="s">
        <v>3180</v>
      </c>
      <c r="B1107" s="9" t="s">
        <v>784</v>
      </c>
      <c r="C1107" s="9" t="s">
        <v>41</v>
      </c>
      <c r="D1107" s="3" t="s">
        <v>31</v>
      </c>
      <c r="E1107" s="9" t="s">
        <v>1411</v>
      </c>
      <c r="F1107" s="9" t="s">
        <v>1384</v>
      </c>
      <c r="G1107" s="3">
        <v>64.52</v>
      </c>
      <c r="H1107" s="3">
        <v>10.53</v>
      </c>
      <c r="I1107" s="3">
        <v>0.39539999999999997</v>
      </c>
      <c r="J1107" s="3">
        <v>0.64549999999999996</v>
      </c>
      <c r="K1107" s="3" t="s">
        <v>1385</v>
      </c>
      <c r="L1107" s="3">
        <v>662</v>
      </c>
      <c r="M1107" s="3" t="s">
        <v>1377</v>
      </c>
      <c r="N1107" s="3" t="s">
        <v>1107</v>
      </c>
      <c r="O1107" s="9" t="s">
        <v>2690</v>
      </c>
      <c r="P1107" s="3">
        <v>240</v>
      </c>
      <c r="Q1107" s="13">
        <v>0</v>
      </c>
    </row>
    <row r="1108" spans="1:17" hidden="1">
      <c r="A1108" s="10" t="s">
        <v>3181</v>
      </c>
      <c r="B1108" s="8" t="s">
        <v>1215</v>
      </c>
      <c r="C1108" s="8" t="s">
        <v>12</v>
      </c>
      <c r="D1108" s="2" t="s">
        <v>1360</v>
      </c>
      <c r="E1108" s="8" t="s">
        <v>1400</v>
      </c>
      <c r="F1108" s="8" t="s">
        <v>1375</v>
      </c>
      <c r="G1108" s="2">
        <v>39.799999999999997</v>
      </c>
      <c r="H1108" s="2"/>
      <c r="I1108" s="2">
        <v>0.21879999999999999</v>
      </c>
      <c r="J1108" s="2"/>
      <c r="K1108" s="2" t="s">
        <v>1385</v>
      </c>
      <c r="L1108" s="2">
        <v>814</v>
      </c>
      <c r="M1108" s="2" t="s">
        <v>1386</v>
      </c>
      <c r="N1108" s="2" t="s">
        <v>2691</v>
      </c>
      <c r="O1108" s="8"/>
      <c r="P1108" s="2">
        <v>36</v>
      </c>
      <c r="Q1108" s="12">
        <v>0</v>
      </c>
    </row>
    <row r="1109" spans="1:17" hidden="1">
      <c r="A1109" s="11" t="s">
        <v>3182</v>
      </c>
      <c r="B1109" s="9" t="s">
        <v>1149</v>
      </c>
      <c r="C1109" s="9" t="s">
        <v>16</v>
      </c>
      <c r="D1109" s="3" t="s">
        <v>44</v>
      </c>
      <c r="E1109" s="9" t="s">
        <v>1389</v>
      </c>
      <c r="F1109" s="9" t="s">
        <v>1390</v>
      </c>
      <c r="G1109" s="3">
        <v>90.23</v>
      </c>
      <c r="H1109" s="3">
        <v>10.46</v>
      </c>
      <c r="I1109" s="3">
        <v>0.89249999999999996</v>
      </c>
      <c r="J1109" s="3">
        <v>1.2155</v>
      </c>
      <c r="K1109" s="3" t="s">
        <v>1395</v>
      </c>
      <c r="L1109" s="3">
        <v>876</v>
      </c>
      <c r="M1109" s="3" t="s">
        <v>1381</v>
      </c>
      <c r="N1109" s="3" t="s">
        <v>2444</v>
      </c>
      <c r="O1109" s="9"/>
      <c r="P1109" s="3">
        <v>120</v>
      </c>
      <c r="Q1109" s="13">
        <v>34.64</v>
      </c>
    </row>
    <row r="1110" spans="1:17" hidden="1">
      <c r="A1110" s="10" t="s">
        <v>3183</v>
      </c>
      <c r="B1110" s="8" t="s">
        <v>755</v>
      </c>
      <c r="C1110" s="8" t="s">
        <v>7</v>
      </c>
      <c r="D1110" s="2" t="s">
        <v>10</v>
      </c>
      <c r="E1110" s="8" t="s">
        <v>1389</v>
      </c>
      <c r="F1110" s="8" t="s">
        <v>1384</v>
      </c>
      <c r="G1110" s="2">
        <v>73.84</v>
      </c>
      <c r="H1110" s="2">
        <v>14.78</v>
      </c>
      <c r="I1110" s="2">
        <v>1.0976999999999999</v>
      </c>
      <c r="J1110" s="2">
        <v>1.7481</v>
      </c>
      <c r="K1110" s="2" t="s">
        <v>1395</v>
      </c>
      <c r="L1110" s="2">
        <v>580</v>
      </c>
      <c r="M1110" s="2" t="s">
        <v>1381</v>
      </c>
      <c r="N1110" s="2" t="s">
        <v>1619</v>
      </c>
      <c r="O1110" s="8"/>
      <c r="P1110" s="2">
        <v>60</v>
      </c>
      <c r="Q1110" s="12">
        <v>20.88</v>
      </c>
    </row>
    <row r="1111" spans="1:17" hidden="1">
      <c r="A1111" s="11" t="s">
        <v>3184</v>
      </c>
      <c r="B1111" s="9" t="s">
        <v>1312</v>
      </c>
      <c r="C1111" s="9" t="s">
        <v>16</v>
      </c>
      <c r="D1111" s="3" t="s">
        <v>1360</v>
      </c>
      <c r="E1111" s="9" t="s">
        <v>1400</v>
      </c>
      <c r="F1111" s="9" t="s">
        <v>1375</v>
      </c>
      <c r="G1111" s="3">
        <v>25.62</v>
      </c>
      <c r="H1111" s="3">
        <v>17.5</v>
      </c>
      <c r="I1111" s="3">
        <v>0.34710000000000002</v>
      </c>
      <c r="J1111" s="3">
        <v>0.45340000000000003</v>
      </c>
      <c r="K1111" s="3" t="s">
        <v>1385</v>
      </c>
      <c r="L1111" s="3">
        <v>872</v>
      </c>
      <c r="M1111" s="3" t="s">
        <v>1386</v>
      </c>
      <c r="N1111" s="3" t="s">
        <v>1301</v>
      </c>
      <c r="O1111" s="9"/>
      <c r="P1111" s="3">
        <v>120</v>
      </c>
      <c r="Q1111" s="13">
        <v>0</v>
      </c>
    </row>
    <row r="1112" spans="1:17" hidden="1">
      <c r="A1112" s="10" t="s">
        <v>3185</v>
      </c>
      <c r="B1112" s="8" t="s">
        <v>271</v>
      </c>
      <c r="C1112" s="8" t="s">
        <v>24</v>
      </c>
      <c r="D1112" s="2" t="s">
        <v>1360</v>
      </c>
      <c r="E1112" s="8" t="s">
        <v>1400</v>
      </c>
      <c r="F1112" s="8" t="s">
        <v>1375</v>
      </c>
      <c r="G1112" s="2">
        <v>14.16</v>
      </c>
      <c r="H1112" s="2">
        <v>15.09</v>
      </c>
      <c r="I1112" s="2">
        <v>7.9699999999999993E-2</v>
      </c>
      <c r="J1112" s="2">
        <v>0.27400000000000002</v>
      </c>
      <c r="K1112" s="2" t="s">
        <v>1395</v>
      </c>
      <c r="L1112" s="2">
        <v>617</v>
      </c>
      <c r="M1112" s="2" t="s">
        <v>1381</v>
      </c>
      <c r="N1112" s="2" t="s">
        <v>2067</v>
      </c>
      <c r="O1112" s="8"/>
      <c r="P1112" s="2">
        <v>84</v>
      </c>
      <c r="Q1112" s="12">
        <v>4.5</v>
      </c>
    </row>
    <row r="1113" spans="1:17">
      <c r="A1113" s="11" t="s">
        <v>3186</v>
      </c>
      <c r="B1113" s="9" t="s">
        <v>1163</v>
      </c>
      <c r="C1113" s="9" t="s">
        <v>35</v>
      </c>
      <c r="D1113" s="3" t="s">
        <v>31</v>
      </c>
      <c r="E1113" s="9" t="s">
        <v>1408</v>
      </c>
      <c r="F1113" s="9" t="s">
        <v>1390</v>
      </c>
      <c r="G1113" s="3">
        <v>2.61</v>
      </c>
      <c r="H1113" s="3">
        <v>11.9</v>
      </c>
      <c r="I1113" s="3">
        <v>4.0500000000000001E-2</v>
      </c>
      <c r="J1113" s="3">
        <v>2.86E-2</v>
      </c>
      <c r="K1113" s="3" t="s">
        <v>1358</v>
      </c>
      <c r="L1113" s="3">
        <v>578</v>
      </c>
      <c r="M1113" s="3" t="s">
        <v>1386</v>
      </c>
      <c r="N1113" s="3" t="s">
        <v>1488</v>
      </c>
      <c r="O1113" s="9"/>
      <c r="P1113" s="3">
        <v>240</v>
      </c>
      <c r="Q1113" s="13">
        <v>1.04</v>
      </c>
    </row>
    <row r="1114" spans="1:17" hidden="1">
      <c r="A1114" s="10" t="s">
        <v>3187</v>
      </c>
      <c r="B1114" s="8" t="s">
        <v>775</v>
      </c>
      <c r="C1114" s="8" t="s">
        <v>20</v>
      </c>
      <c r="D1114" s="2" t="s">
        <v>23</v>
      </c>
      <c r="E1114" s="8" t="s">
        <v>1408</v>
      </c>
      <c r="F1114" s="8" t="s">
        <v>1375</v>
      </c>
      <c r="G1114" s="2">
        <v>93.97</v>
      </c>
      <c r="H1114" s="2">
        <v>9.17</v>
      </c>
      <c r="I1114" s="2">
        <v>0.74839999999999995</v>
      </c>
      <c r="J1114" s="2">
        <v>2.9956999999999998</v>
      </c>
      <c r="K1114" s="2" t="s">
        <v>1395</v>
      </c>
      <c r="L1114" s="2">
        <v>880</v>
      </c>
      <c r="M1114" s="2" t="s">
        <v>1377</v>
      </c>
      <c r="N1114" s="2" t="s">
        <v>2051</v>
      </c>
      <c r="O1114" s="8" t="s">
        <v>2027</v>
      </c>
      <c r="P1114" s="2">
        <v>36</v>
      </c>
      <c r="Q1114" s="12">
        <v>41.6</v>
      </c>
    </row>
    <row r="1115" spans="1:17" hidden="1">
      <c r="A1115" s="11" t="s">
        <v>3188</v>
      </c>
      <c r="B1115" s="9" t="s">
        <v>1346</v>
      </c>
      <c r="C1115" s="9" t="s">
        <v>38</v>
      </c>
      <c r="D1115" s="3" t="s">
        <v>44</v>
      </c>
      <c r="E1115" s="9" t="s">
        <v>1408</v>
      </c>
      <c r="F1115" s="9" t="s">
        <v>1390</v>
      </c>
      <c r="G1115" s="3">
        <v>8.3000000000000007</v>
      </c>
      <c r="H1115" s="3">
        <v>10.91</v>
      </c>
      <c r="I1115" s="3">
        <v>0.14319999999999999</v>
      </c>
      <c r="J1115" s="3">
        <v>0.27139999999999997</v>
      </c>
      <c r="K1115" s="3" t="s">
        <v>1395</v>
      </c>
      <c r="L1115" s="3">
        <v>686</v>
      </c>
      <c r="M1115" s="3" t="s">
        <v>1381</v>
      </c>
      <c r="N1115" s="3" t="s">
        <v>2819</v>
      </c>
      <c r="O1115" s="9"/>
      <c r="P1115" s="3">
        <v>36</v>
      </c>
      <c r="Q1115" s="13">
        <v>7.54</v>
      </c>
    </row>
    <row r="1116" spans="1:17" hidden="1">
      <c r="A1116" s="10" t="s">
        <v>3189</v>
      </c>
      <c r="B1116" s="8" t="s">
        <v>347</v>
      </c>
      <c r="C1116" s="8" t="s">
        <v>16</v>
      </c>
      <c r="D1116" s="2" t="s">
        <v>44</v>
      </c>
      <c r="E1116" s="8" t="s">
        <v>1411</v>
      </c>
      <c r="F1116" s="8" t="s">
        <v>1390</v>
      </c>
      <c r="G1116" s="2">
        <v>13.75</v>
      </c>
      <c r="H1116" s="2">
        <v>11.88</v>
      </c>
      <c r="I1116" s="2">
        <v>0.2681</v>
      </c>
      <c r="J1116" s="2">
        <v>0.1963</v>
      </c>
      <c r="K1116" s="2" t="s">
        <v>1395</v>
      </c>
      <c r="L1116" s="2">
        <v>859</v>
      </c>
      <c r="M1116" s="2" t="s">
        <v>1386</v>
      </c>
      <c r="N1116" s="2" t="s">
        <v>2892</v>
      </c>
      <c r="O1116" s="8"/>
      <c r="P1116" s="2">
        <v>120</v>
      </c>
      <c r="Q1116" s="12">
        <v>5.78</v>
      </c>
    </row>
    <row r="1117" spans="1:17" hidden="1">
      <c r="A1117" s="11" t="s">
        <v>3190</v>
      </c>
      <c r="B1117" s="9" t="s">
        <v>1324</v>
      </c>
      <c r="C1117" s="9" t="s">
        <v>41</v>
      </c>
      <c r="D1117" s="3" t="s">
        <v>1360</v>
      </c>
      <c r="E1117" s="9" t="s">
        <v>1411</v>
      </c>
      <c r="F1117" s="9" t="s">
        <v>1390</v>
      </c>
      <c r="G1117" s="3">
        <v>60.72</v>
      </c>
      <c r="H1117" s="3">
        <v>13.53</v>
      </c>
      <c r="I1117" s="3">
        <v>0.49969999999999998</v>
      </c>
      <c r="J1117" s="3">
        <v>0.73440000000000005</v>
      </c>
      <c r="K1117" s="3" t="s">
        <v>1376</v>
      </c>
      <c r="L1117" s="3">
        <v>628</v>
      </c>
      <c r="M1117" s="3" t="s">
        <v>1377</v>
      </c>
      <c r="N1117" s="3" t="s">
        <v>2805</v>
      </c>
      <c r="O1117" s="9" t="s">
        <v>2673</v>
      </c>
      <c r="P1117" s="3">
        <v>240</v>
      </c>
      <c r="Q1117" s="13">
        <v>42.72</v>
      </c>
    </row>
    <row r="1118" spans="1:17">
      <c r="A1118" s="10" t="s">
        <v>3191</v>
      </c>
      <c r="B1118" s="8" t="s">
        <v>1288</v>
      </c>
      <c r="C1118" s="8" t="s">
        <v>32</v>
      </c>
      <c r="D1118" s="2" t="s">
        <v>10</v>
      </c>
      <c r="E1118" s="8" t="s">
        <v>1408</v>
      </c>
      <c r="F1118" s="8" t="s">
        <v>1384</v>
      </c>
      <c r="G1118" s="2">
        <v>25.46</v>
      </c>
      <c r="H1118" s="2">
        <v>8.0399999999999991</v>
      </c>
      <c r="I1118" s="2">
        <v>0.48920000000000002</v>
      </c>
      <c r="J1118" s="2">
        <v>0.51670000000000005</v>
      </c>
      <c r="K1118" s="2" t="s">
        <v>1358</v>
      </c>
      <c r="L1118" s="2">
        <v>724</v>
      </c>
      <c r="M1118" s="2" t="s">
        <v>1386</v>
      </c>
      <c r="N1118" s="2" t="s">
        <v>200</v>
      </c>
      <c r="O1118" s="8"/>
      <c r="P1118" s="2">
        <v>60</v>
      </c>
      <c r="Q1118" s="12">
        <v>9.6300000000000008</v>
      </c>
    </row>
    <row r="1119" spans="1:17" hidden="1">
      <c r="A1119" s="11" t="s">
        <v>3192</v>
      </c>
      <c r="B1119" s="9" t="s">
        <v>1353</v>
      </c>
      <c r="C1119" s="9" t="s">
        <v>41</v>
      </c>
      <c r="D1119" s="3" t="s">
        <v>10</v>
      </c>
      <c r="E1119" s="9" t="s">
        <v>1389</v>
      </c>
      <c r="F1119" s="9" t="s">
        <v>1384</v>
      </c>
      <c r="G1119" s="3">
        <v>40.840000000000003</v>
      </c>
      <c r="H1119" s="3">
        <v>17.36</v>
      </c>
      <c r="I1119" s="3">
        <v>0.38159999999999999</v>
      </c>
      <c r="J1119" s="3">
        <v>3.7317999999999998</v>
      </c>
      <c r="K1119" s="3" t="s">
        <v>1376</v>
      </c>
      <c r="L1119" s="3">
        <v>703</v>
      </c>
      <c r="M1119" s="3" t="s">
        <v>1377</v>
      </c>
      <c r="N1119" s="3" t="s">
        <v>1611</v>
      </c>
      <c r="O1119" s="9" t="s">
        <v>2115</v>
      </c>
      <c r="P1119" s="3">
        <v>12</v>
      </c>
      <c r="Q1119" s="13">
        <v>25.5</v>
      </c>
    </row>
    <row r="1120" spans="1:17">
      <c r="A1120" s="10" t="s">
        <v>3193</v>
      </c>
      <c r="B1120" s="8" t="s">
        <v>1134</v>
      </c>
      <c r="C1120" s="8" t="s">
        <v>24</v>
      </c>
      <c r="D1120" s="2" t="s">
        <v>1360</v>
      </c>
      <c r="E1120" s="8" t="s">
        <v>1380</v>
      </c>
      <c r="F1120" s="8" t="s">
        <v>1375</v>
      </c>
      <c r="G1120" s="2">
        <v>73.38</v>
      </c>
      <c r="H1120" s="2">
        <v>9.89</v>
      </c>
      <c r="I1120" s="2">
        <v>0.497</v>
      </c>
      <c r="J1120" s="2">
        <v>1.8572</v>
      </c>
      <c r="K1120" s="2" t="s">
        <v>1358</v>
      </c>
      <c r="L1120" s="2">
        <v>559</v>
      </c>
      <c r="M1120" s="2" t="s">
        <v>1403</v>
      </c>
      <c r="N1120" s="2" t="s">
        <v>3194</v>
      </c>
      <c r="O1120" s="8" t="s">
        <v>1614</v>
      </c>
      <c r="P1120" s="2">
        <v>48</v>
      </c>
      <c r="Q1120" s="12">
        <v>16.84</v>
      </c>
    </row>
    <row r="1121" spans="1:17" hidden="1">
      <c r="A1121" s="11" t="s">
        <v>3195</v>
      </c>
      <c r="B1121" s="9" t="s">
        <v>271</v>
      </c>
      <c r="C1121" s="9" t="s">
        <v>7</v>
      </c>
      <c r="D1121" s="3" t="s">
        <v>23</v>
      </c>
      <c r="E1121" s="9" t="s">
        <v>1411</v>
      </c>
      <c r="F1121" s="9" t="s">
        <v>1390</v>
      </c>
      <c r="G1121" s="3">
        <v>44.04</v>
      </c>
      <c r="H1121" s="3">
        <v>14.88</v>
      </c>
      <c r="I1121" s="3">
        <v>0.41649999999999998</v>
      </c>
      <c r="J1121" s="3">
        <v>1.5241</v>
      </c>
      <c r="K1121" s="3" t="s">
        <v>1412</v>
      </c>
      <c r="L1121" s="3">
        <v>617</v>
      </c>
      <c r="M1121" s="3" t="s">
        <v>1396</v>
      </c>
      <c r="N1121" s="3" t="s">
        <v>3165</v>
      </c>
      <c r="O1121" s="9" t="s">
        <v>1223</v>
      </c>
      <c r="P1121" s="3">
        <v>36</v>
      </c>
      <c r="Q1121" s="13">
        <v>40.700000000000003</v>
      </c>
    </row>
    <row r="1122" spans="1:17">
      <c r="A1122" s="10" t="s">
        <v>3196</v>
      </c>
      <c r="B1122" s="8" t="s">
        <v>344</v>
      </c>
      <c r="C1122" s="8" t="s">
        <v>20</v>
      </c>
      <c r="D1122" s="2" t="s">
        <v>31</v>
      </c>
      <c r="E1122" s="8" t="s">
        <v>1389</v>
      </c>
      <c r="F1122" s="8" t="s">
        <v>1384</v>
      </c>
      <c r="G1122" s="2">
        <v>57.45</v>
      </c>
      <c r="H1122" s="2">
        <v>12.19</v>
      </c>
      <c r="I1122" s="2">
        <v>0.81169999999999998</v>
      </c>
      <c r="J1122" s="2">
        <v>2.7094999999999998</v>
      </c>
      <c r="K1122" s="2" t="s">
        <v>1358</v>
      </c>
      <c r="L1122" s="2">
        <v>714</v>
      </c>
      <c r="M1122" s="2" t="s">
        <v>1426</v>
      </c>
      <c r="N1122" s="2" t="s">
        <v>3197</v>
      </c>
      <c r="O1122" s="8"/>
      <c r="P1122" s="2">
        <v>24</v>
      </c>
      <c r="Q1122" s="12">
        <v>11.85</v>
      </c>
    </row>
    <row r="1123" spans="1:17" hidden="1">
      <c r="A1123" s="11" t="s">
        <v>3198</v>
      </c>
      <c r="B1123" s="9" t="s">
        <v>1180</v>
      </c>
      <c r="C1123" s="9" t="s">
        <v>38</v>
      </c>
      <c r="D1123" s="3" t="s">
        <v>10</v>
      </c>
      <c r="E1123" s="9" t="s">
        <v>1374</v>
      </c>
      <c r="F1123" s="9" t="s">
        <v>1375</v>
      </c>
      <c r="G1123" s="3">
        <v>40.83</v>
      </c>
      <c r="H1123" s="3">
        <v>7.55</v>
      </c>
      <c r="I1123" s="3">
        <v>0.49440000000000001</v>
      </c>
      <c r="J1123" s="3">
        <v>0.62729999999999997</v>
      </c>
      <c r="K1123" s="3" t="s">
        <v>1395</v>
      </c>
      <c r="L1123" s="3">
        <v>629</v>
      </c>
      <c r="M1123" s="3" t="s">
        <v>1381</v>
      </c>
      <c r="N1123" s="3" t="s">
        <v>2972</v>
      </c>
      <c r="O1123" s="9"/>
      <c r="P1123" s="3">
        <v>84</v>
      </c>
      <c r="Q1123" s="13">
        <v>19.649999999999999</v>
      </c>
    </row>
    <row r="1124" spans="1:17" hidden="1">
      <c r="A1124" s="10" t="s">
        <v>3199</v>
      </c>
      <c r="B1124" s="8" t="s">
        <v>811</v>
      </c>
      <c r="C1124" s="8" t="s">
        <v>32</v>
      </c>
      <c r="D1124" s="2" t="s">
        <v>23</v>
      </c>
      <c r="E1124" s="8" t="s">
        <v>1408</v>
      </c>
      <c r="F1124" s="8" t="s">
        <v>1375</v>
      </c>
      <c r="G1124" s="2">
        <v>16.14</v>
      </c>
      <c r="H1124" s="2">
        <v>17.57</v>
      </c>
      <c r="I1124" s="2">
        <v>0.2361</v>
      </c>
      <c r="J1124" s="2">
        <v>0.40610000000000002</v>
      </c>
      <c r="K1124" s="2" t="s">
        <v>1385</v>
      </c>
      <c r="L1124" s="2">
        <v>845</v>
      </c>
      <c r="M1124" s="2" t="s">
        <v>1426</v>
      </c>
      <c r="N1124" s="2" t="s">
        <v>2849</v>
      </c>
      <c r="O1124" s="8"/>
      <c r="P1124" s="2">
        <v>60</v>
      </c>
      <c r="Q1124" s="12">
        <v>0</v>
      </c>
    </row>
    <row r="1125" spans="1:17" hidden="1">
      <c r="A1125" s="11" t="s">
        <v>3200</v>
      </c>
      <c r="B1125" s="9" t="s">
        <v>450</v>
      </c>
      <c r="C1125" s="9" t="s">
        <v>12</v>
      </c>
      <c r="D1125" s="3" t="s">
        <v>1360</v>
      </c>
      <c r="E1125" s="9" t="s">
        <v>1408</v>
      </c>
      <c r="F1125" s="9" t="s">
        <v>1384</v>
      </c>
      <c r="G1125" s="3">
        <v>96.47</v>
      </c>
      <c r="H1125" s="3">
        <v>12.8</v>
      </c>
      <c r="I1125" s="3">
        <v>1.3775999999999999</v>
      </c>
      <c r="J1125" s="3">
        <v>1.429</v>
      </c>
      <c r="K1125" s="3" t="s">
        <v>1385</v>
      </c>
      <c r="L1125" s="3">
        <v>642</v>
      </c>
      <c r="M1125" s="3" t="s">
        <v>1396</v>
      </c>
      <c r="N1125" s="3" t="s">
        <v>2455</v>
      </c>
      <c r="O1125" s="9" t="s">
        <v>3201</v>
      </c>
      <c r="P1125" s="3">
        <v>120</v>
      </c>
      <c r="Q1125" s="13">
        <v>0</v>
      </c>
    </row>
    <row r="1126" spans="1:17" hidden="1">
      <c r="A1126" s="10" t="s">
        <v>3202</v>
      </c>
      <c r="B1126" s="8" t="s">
        <v>326</v>
      </c>
      <c r="C1126" s="8" t="s">
        <v>12</v>
      </c>
      <c r="D1126" s="2" t="s">
        <v>44</v>
      </c>
      <c r="E1126" s="8" t="s">
        <v>1408</v>
      </c>
      <c r="F1126" s="8" t="s">
        <v>1384</v>
      </c>
      <c r="G1126" s="2">
        <v>23.35</v>
      </c>
      <c r="H1126" s="2">
        <v>13.83</v>
      </c>
      <c r="I1126" s="2">
        <v>0.34910000000000002</v>
      </c>
      <c r="J1126" s="2">
        <v>2.0947</v>
      </c>
      <c r="K1126" s="2" t="s">
        <v>1395</v>
      </c>
      <c r="L1126" s="2">
        <v>748</v>
      </c>
      <c r="M1126" s="2" t="s">
        <v>1381</v>
      </c>
      <c r="N1126" s="2" t="s">
        <v>1975</v>
      </c>
      <c r="O1126" s="8"/>
      <c r="P1126" s="2">
        <v>12</v>
      </c>
      <c r="Q1126" s="12">
        <v>18.87</v>
      </c>
    </row>
    <row r="1127" spans="1:17" hidden="1">
      <c r="A1127" s="11" t="s">
        <v>3203</v>
      </c>
      <c r="B1127" s="9" t="s">
        <v>1053</v>
      </c>
      <c r="C1127" s="9" t="s">
        <v>12</v>
      </c>
      <c r="D1127" s="3" t="s">
        <v>23</v>
      </c>
      <c r="E1127" s="9" t="s">
        <v>1389</v>
      </c>
      <c r="F1127" s="9" t="s">
        <v>1390</v>
      </c>
      <c r="G1127" s="3">
        <v>48.94</v>
      </c>
      <c r="H1127" s="3">
        <v>7.94</v>
      </c>
      <c r="I1127" s="3">
        <v>0.4637</v>
      </c>
      <c r="J1127" s="3">
        <v>1.5322</v>
      </c>
      <c r="K1127" s="3" t="s">
        <v>1412</v>
      </c>
      <c r="L1127" s="3">
        <v>596</v>
      </c>
      <c r="M1127" s="3" t="s">
        <v>1426</v>
      </c>
      <c r="N1127" s="3" t="s">
        <v>1790</v>
      </c>
      <c r="O1127" s="9"/>
      <c r="P1127" s="3">
        <v>36</v>
      </c>
      <c r="Q1127" s="13">
        <v>40.11</v>
      </c>
    </row>
    <row r="1128" spans="1:17" hidden="1">
      <c r="A1128" s="10" t="s">
        <v>3204</v>
      </c>
      <c r="B1128" s="8" t="s">
        <v>1118</v>
      </c>
      <c r="C1128" s="8" t="s">
        <v>24</v>
      </c>
      <c r="D1128" s="2" t="s">
        <v>44</v>
      </c>
      <c r="E1128" s="8" t="s">
        <v>1400</v>
      </c>
      <c r="F1128" s="8" t="s">
        <v>1384</v>
      </c>
      <c r="G1128" s="2">
        <v>44.95</v>
      </c>
      <c r="H1128" s="2">
        <v>12.08</v>
      </c>
      <c r="I1128" s="2">
        <v>0.3115</v>
      </c>
      <c r="J1128" s="2">
        <v>1.1855</v>
      </c>
      <c r="K1128" s="2" t="s">
        <v>1412</v>
      </c>
      <c r="L1128" s="2">
        <v>607</v>
      </c>
      <c r="M1128" s="2" t="s">
        <v>1396</v>
      </c>
      <c r="N1128" s="2" t="s">
        <v>3205</v>
      </c>
      <c r="O1128" s="8" t="s">
        <v>219</v>
      </c>
      <c r="P1128" s="2">
        <v>48</v>
      </c>
      <c r="Q1128" s="12">
        <v>36.47</v>
      </c>
    </row>
    <row r="1129" spans="1:17" hidden="1">
      <c r="A1129" s="11" t="s">
        <v>3206</v>
      </c>
      <c r="B1129" s="9" t="s">
        <v>1091</v>
      </c>
      <c r="C1129" s="9" t="s">
        <v>41</v>
      </c>
      <c r="D1129" s="3" t="s">
        <v>10</v>
      </c>
      <c r="E1129" s="9" t="s">
        <v>1400</v>
      </c>
      <c r="F1129" s="9" t="s">
        <v>1390</v>
      </c>
      <c r="G1129" s="3">
        <v>4.38</v>
      </c>
      <c r="H1129" s="3">
        <v>13.63</v>
      </c>
      <c r="I1129" s="3">
        <v>7.3200000000000001E-2</v>
      </c>
      <c r="J1129" s="3">
        <v>8.1199999999999994E-2</v>
      </c>
      <c r="K1129" s="3" t="s">
        <v>1385</v>
      </c>
      <c r="L1129" s="3">
        <v>592</v>
      </c>
      <c r="M1129" s="3" t="s">
        <v>1377</v>
      </c>
      <c r="N1129" s="3" t="s">
        <v>341</v>
      </c>
      <c r="O1129" s="9" t="s">
        <v>2903</v>
      </c>
      <c r="P1129" s="3">
        <v>84</v>
      </c>
      <c r="Q1129" s="13">
        <v>0</v>
      </c>
    </row>
    <row r="1130" spans="1:17">
      <c r="A1130" s="10" t="s">
        <v>3207</v>
      </c>
      <c r="B1130" s="8" t="s">
        <v>573</v>
      </c>
      <c r="C1130" s="8" t="s">
        <v>12</v>
      </c>
      <c r="D1130" s="2" t="s">
        <v>31</v>
      </c>
      <c r="E1130" s="8" t="s">
        <v>1408</v>
      </c>
      <c r="F1130" s="8" t="s">
        <v>1375</v>
      </c>
      <c r="G1130" s="2">
        <v>20.07</v>
      </c>
      <c r="H1130" s="2">
        <v>14.16</v>
      </c>
      <c r="I1130" s="2">
        <v>0.12239999999999999</v>
      </c>
      <c r="J1130" s="2">
        <v>0.37790000000000001</v>
      </c>
      <c r="K1130" s="2" t="s">
        <v>1358</v>
      </c>
      <c r="L1130" s="2">
        <v>572</v>
      </c>
      <c r="M1130" s="2" t="s">
        <v>1396</v>
      </c>
      <c r="N1130" s="2" t="s">
        <v>3208</v>
      </c>
      <c r="O1130" s="8" t="s">
        <v>366</v>
      </c>
      <c r="P1130" s="2">
        <v>84</v>
      </c>
      <c r="Q1130" s="12">
        <v>11.3</v>
      </c>
    </row>
    <row r="1131" spans="1:17" hidden="1">
      <c r="A1131" s="11" t="s">
        <v>3209</v>
      </c>
      <c r="B1131" s="9" t="s">
        <v>217</v>
      </c>
      <c r="C1131" s="9" t="s">
        <v>28</v>
      </c>
      <c r="D1131" s="3" t="s">
        <v>44</v>
      </c>
      <c r="E1131" s="9" t="s">
        <v>1408</v>
      </c>
      <c r="F1131" s="9" t="s">
        <v>1375</v>
      </c>
      <c r="G1131" s="3">
        <v>72.11</v>
      </c>
      <c r="H1131" s="3">
        <v>14.86</v>
      </c>
      <c r="I1131" s="3">
        <v>0.62970000000000004</v>
      </c>
      <c r="J1131" s="3">
        <v>3.4916</v>
      </c>
      <c r="K1131" s="3"/>
      <c r="L1131" s="3">
        <v>800</v>
      </c>
      <c r="M1131" s="3" t="s">
        <v>1396</v>
      </c>
      <c r="N1131" s="3" t="s">
        <v>1588</v>
      </c>
      <c r="O1131" s="9" t="s">
        <v>1614</v>
      </c>
      <c r="P1131" s="3">
        <v>24</v>
      </c>
      <c r="Q1131" s="13">
        <v>36.19</v>
      </c>
    </row>
    <row r="1132" spans="1:17" hidden="1">
      <c r="A1132" s="10" t="s">
        <v>3210</v>
      </c>
      <c r="B1132" s="8" t="s">
        <v>435</v>
      </c>
      <c r="C1132" s="8" t="s">
        <v>7</v>
      </c>
      <c r="D1132" s="2" t="s">
        <v>31</v>
      </c>
      <c r="E1132" s="8" t="s">
        <v>1408</v>
      </c>
      <c r="F1132" s="8" t="s">
        <v>1375</v>
      </c>
      <c r="G1132" s="2">
        <v>12.61</v>
      </c>
      <c r="H1132" s="2">
        <v>7.7</v>
      </c>
      <c r="I1132" s="2">
        <v>0.20699999999999999</v>
      </c>
      <c r="J1132" s="2">
        <v>0.1031</v>
      </c>
      <c r="K1132" s="2" t="s">
        <v>1395</v>
      </c>
      <c r="L1132" s="2">
        <v>641</v>
      </c>
      <c r="M1132" s="2" t="s">
        <v>1396</v>
      </c>
      <c r="N1132" s="2" t="s">
        <v>1466</v>
      </c>
      <c r="O1132" s="8" t="s">
        <v>322</v>
      </c>
      <c r="P1132" s="2">
        <v>240</v>
      </c>
      <c r="Q1132" s="12">
        <v>3.5</v>
      </c>
    </row>
    <row r="1133" spans="1:17" hidden="1">
      <c r="A1133" s="11" t="s">
        <v>3211</v>
      </c>
      <c r="B1133" s="9" t="s">
        <v>1103</v>
      </c>
      <c r="C1133" s="9" t="s">
        <v>7</v>
      </c>
      <c r="D1133" s="3" t="s">
        <v>1360</v>
      </c>
      <c r="E1133" s="9" t="s">
        <v>1411</v>
      </c>
      <c r="F1133" s="9" t="s">
        <v>1375</v>
      </c>
      <c r="G1133" s="3">
        <v>91.62</v>
      </c>
      <c r="H1133" s="3">
        <v>11.89</v>
      </c>
      <c r="I1133" s="3">
        <v>1.7617</v>
      </c>
      <c r="J1133" s="3">
        <v>8.1356000000000002</v>
      </c>
      <c r="K1133" s="3" t="s">
        <v>1376</v>
      </c>
      <c r="L1133" s="3">
        <v>880</v>
      </c>
      <c r="M1133" s="3" t="s">
        <v>1403</v>
      </c>
      <c r="N1133" s="3" t="s">
        <v>2276</v>
      </c>
      <c r="O1133" s="9" t="s">
        <v>1817</v>
      </c>
      <c r="P1133" s="3">
        <v>12</v>
      </c>
      <c r="Q1133" s="13">
        <v>39.67</v>
      </c>
    </row>
    <row r="1134" spans="1:17" hidden="1">
      <c r="A1134" s="10" t="s">
        <v>3212</v>
      </c>
      <c r="B1134" s="8" t="s">
        <v>211</v>
      </c>
      <c r="C1134" s="8" t="s">
        <v>32</v>
      </c>
      <c r="D1134" s="2" t="s">
        <v>31</v>
      </c>
      <c r="E1134" s="8" t="s">
        <v>1374</v>
      </c>
      <c r="F1134" s="8" t="s">
        <v>1375</v>
      </c>
      <c r="G1134" s="2">
        <v>71.22</v>
      </c>
      <c r="H1134" s="2">
        <v>9.74</v>
      </c>
      <c r="I1134" s="2">
        <v>0.60899999999999999</v>
      </c>
      <c r="J1134" s="2">
        <v>0.93100000000000005</v>
      </c>
      <c r="K1134" s="2" t="s">
        <v>1395</v>
      </c>
      <c r="L1134" s="2">
        <v>896</v>
      </c>
      <c r="M1134" s="2" t="s">
        <v>1386</v>
      </c>
      <c r="N1134" s="2" t="s">
        <v>2212</v>
      </c>
      <c r="O1134" s="8"/>
      <c r="P1134" s="2">
        <v>120</v>
      </c>
      <c r="Q1134" s="12">
        <v>63.58</v>
      </c>
    </row>
    <row r="1135" spans="1:17" hidden="1">
      <c r="A1135" s="11" t="s">
        <v>3213</v>
      </c>
      <c r="B1135" s="9" t="s">
        <v>458</v>
      </c>
      <c r="C1135" s="9" t="s">
        <v>7</v>
      </c>
      <c r="D1135" s="3" t="s">
        <v>23</v>
      </c>
      <c r="E1135" s="9" t="s">
        <v>1411</v>
      </c>
      <c r="F1135" s="9" t="s">
        <v>1384</v>
      </c>
      <c r="G1135" s="3">
        <v>76.45</v>
      </c>
      <c r="H1135" s="3">
        <v>12.86</v>
      </c>
      <c r="I1135" s="3">
        <v>0.96199999999999997</v>
      </c>
      <c r="J1135" s="3">
        <v>0.8881</v>
      </c>
      <c r="K1135" s="3" t="s">
        <v>1376</v>
      </c>
      <c r="L1135" s="3">
        <v>897</v>
      </c>
      <c r="M1135" s="3" t="s">
        <v>1396</v>
      </c>
      <c r="N1135" s="3" t="s">
        <v>1632</v>
      </c>
      <c r="O1135" s="9" t="s">
        <v>2452</v>
      </c>
      <c r="P1135" s="3">
        <v>240</v>
      </c>
      <c r="Q1135" s="13">
        <v>71.27</v>
      </c>
    </row>
    <row r="1136" spans="1:17" hidden="1">
      <c r="A1136" s="10" t="s">
        <v>3214</v>
      </c>
      <c r="B1136" s="8" t="s">
        <v>924</v>
      </c>
      <c r="C1136" s="8" t="s">
        <v>12</v>
      </c>
      <c r="D1136" s="2" t="s">
        <v>23</v>
      </c>
      <c r="E1136" s="8" t="s">
        <v>1374</v>
      </c>
      <c r="F1136" s="8" t="s">
        <v>1390</v>
      </c>
      <c r="G1136" s="2">
        <v>63.29</v>
      </c>
      <c r="H1136" s="2">
        <v>17.02</v>
      </c>
      <c r="I1136" s="2">
        <v>0.39129999999999998</v>
      </c>
      <c r="J1136" s="2">
        <v>1.8269</v>
      </c>
      <c r="K1136" s="2" t="s">
        <v>1395</v>
      </c>
      <c r="L1136" s="2">
        <v>588</v>
      </c>
      <c r="M1136" s="2" t="s">
        <v>1377</v>
      </c>
      <c r="N1136" s="2" t="s">
        <v>1811</v>
      </c>
      <c r="O1136" s="8" t="s">
        <v>1954</v>
      </c>
      <c r="P1136" s="2">
        <v>48</v>
      </c>
      <c r="Q1136" s="12">
        <v>11.51</v>
      </c>
    </row>
    <row r="1137" spans="1:17" hidden="1">
      <c r="A1137" s="11" t="s">
        <v>3215</v>
      </c>
      <c r="B1137" s="9" t="s">
        <v>856</v>
      </c>
      <c r="C1137" s="9" t="s">
        <v>7</v>
      </c>
      <c r="D1137" s="3" t="s">
        <v>31</v>
      </c>
      <c r="E1137" s="9" t="s">
        <v>1389</v>
      </c>
      <c r="F1137" s="9" t="s">
        <v>1375</v>
      </c>
      <c r="G1137" s="3">
        <v>24.86</v>
      </c>
      <c r="H1137" s="3">
        <v>8.73</v>
      </c>
      <c r="I1137" s="3">
        <v>0.36899999999999999</v>
      </c>
      <c r="J1137" s="3">
        <v>2.1709000000000001</v>
      </c>
      <c r="K1137" s="3" t="s">
        <v>1412</v>
      </c>
      <c r="L1137" s="3">
        <v>596</v>
      </c>
      <c r="M1137" s="3" t="s">
        <v>1377</v>
      </c>
      <c r="N1137" s="3" t="s">
        <v>2009</v>
      </c>
      <c r="O1137" s="9" t="s">
        <v>2480</v>
      </c>
      <c r="P1137" s="3">
        <v>12</v>
      </c>
      <c r="Q1137" s="13">
        <v>2.87</v>
      </c>
    </row>
    <row r="1138" spans="1:17">
      <c r="A1138" s="10" t="s">
        <v>3216</v>
      </c>
      <c r="B1138" s="8" t="s">
        <v>1001</v>
      </c>
      <c r="C1138" s="8" t="s">
        <v>7</v>
      </c>
      <c r="D1138" s="2" t="s">
        <v>44</v>
      </c>
      <c r="E1138" s="8" t="s">
        <v>1400</v>
      </c>
      <c r="F1138" s="8" t="s">
        <v>1375</v>
      </c>
      <c r="G1138" s="2">
        <v>36.97</v>
      </c>
      <c r="H1138" s="2">
        <v>12.78</v>
      </c>
      <c r="I1138" s="2">
        <v>0.57210000000000005</v>
      </c>
      <c r="J1138" s="2">
        <v>3.2982</v>
      </c>
      <c r="K1138" s="2" t="s">
        <v>1358</v>
      </c>
      <c r="L1138" s="2">
        <v>852</v>
      </c>
      <c r="M1138" s="2" t="s">
        <v>1381</v>
      </c>
      <c r="N1138" s="2" t="s">
        <v>3217</v>
      </c>
      <c r="O1138" s="8"/>
      <c r="P1138" s="2">
        <v>12</v>
      </c>
      <c r="Q1138" s="12">
        <v>32.56</v>
      </c>
    </row>
    <row r="1139" spans="1:17" hidden="1">
      <c r="A1139" s="11" t="s">
        <v>3218</v>
      </c>
      <c r="B1139" s="9" t="s">
        <v>1085</v>
      </c>
      <c r="C1139" s="9" t="s">
        <v>12</v>
      </c>
      <c r="D1139" s="3" t="s">
        <v>31</v>
      </c>
      <c r="E1139" s="9" t="s">
        <v>1400</v>
      </c>
      <c r="F1139" s="9" t="s">
        <v>1390</v>
      </c>
      <c r="G1139" s="3">
        <v>8.27</v>
      </c>
      <c r="H1139" s="3">
        <v>11.23</v>
      </c>
      <c r="I1139" s="3">
        <v>7.1599999999999997E-2</v>
      </c>
      <c r="J1139" s="3">
        <v>0.18079999999999999</v>
      </c>
      <c r="K1139" s="3" t="s">
        <v>1376</v>
      </c>
      <c r="L1139" s="3">
        <v>624</v>
      </c>
      <c r="M1139" s="3" t="s">
        <v>1377</v>
      </c>
      <c r="N1139" s="3" t="s">
        <v>115</v>
      </c>
      <c r="O1139" s="9" t="s">
        <v>1703</v>
      </c>
      <c r="P1139" s="3">
        <v>60</v>
      </c>
      <c r="Q1139" s="13">
        <v>1.76</v>
      </c>
    </row>
    <row r="1140" spans="1:17">
      <c r="A1140" s="10" t="s">
        <v>3219</v>
      </c>
      <c r="B1140" s="8" t="s">
        <v>1028</v>
      </c>
      <c r="C1140" s="8" t="s">
        <v>41</v>
      </c>
      <c r="D1140" s="2" t="s">
        <v>44</v>
      </c>
      <c r="E1140" s="8" t="s">
        <v>1380</v>
      </c>
      <c r="F1140" s="8" t="s">
        <v>1375</v>
      </c>
      <c r="G1140" s="2">
        <v>23.98</v>
      </c>
      <c r="H1140" s="2"/>
      <c r="I1140" s="2">
        <v>0.38929999999999998</v>
      </c>
      <c r="J1140" s="2"/>
      <c r="K1140" s="2" t="s">
        <v>1358</v>
      </c>
      <c r="L1140" s="2">
        <v>550</v>
      </c>
      <c r="M1140" s="2" t="s">
        <v>1426</v>
      </c>
      <c r="N1140" s="2" t="s">
        <v>1949</v>
      </c>
      <c r="O1140" s="8"/>
      <c r="P1140" s="2">
        <v>24</v>
      </c>
      <c r="Q1140" s="12">
        <v>5.04</v>
      </c>
    </row>
    <row r="1141" spans="1:17" hidden="1">
      <c r="A1141" s="11" t="s">
        <v>3220</v>
      </c>
      <c r="B1141" s="9" t="s">
        <v>711</v>
      </c>
      <c r="C1141" s="9" t="s">
        <v>7</v>
      </c>
      <c r="D1141" s="3" t="s">
        <v>1360</v>
      </c>
      <c r="E1141" s="9" t="s">
        <v>1400</v>
      </c>
      <c r="F1141" s="9" t="s">
        <v>1390</v>
      </c>
      <c r="G1141" s="3">
        <v>40.729999999999997</v>
      </c>
      <c r="H1141" s="3">
        <v>16.440000000000001</v>
      </c>
      <c r="I1141" s="3">
        <v>0.44400000000000001</v>
      </c>
      <c r="J1141" s="3">
        <v>3.7040000000000002</v>
      </c>
      <c r="K1141" s="3" t="s">
        <v>1376</v>
      </c>
      <c r="L1141" s="3">
        <v>706</v>
      </c>
      <c r="M1141" s="3" t="s">
        <v>1377</v>
      </c>
      <c r="N1141" s="3" t="s">
        <v>1725</v>
      </c>
      <c r="O1141" s="9" t="s">
        <v>3221</v>
      </c>
      <c r="P1141" s="3">
        <v>12</v>
      </c>
      <c r="Q1141" s="13">
        <v>32.78</v>
      </c>
    </row>
    <row r="1142" spans="1:17" hidden="1">
      <c r="A1142" s="10" t="s">
        <v>3222</v>
      </c>
      <c r="B1142" s="8" t="s">
        <v>815</v>
      </c>
      <c r="C1142" s="8" t="s">
        <v>12</v>
      </c>
      <c r="D1142" s="2" t="s">
        <v>44</v>
      </c>
      <c r="E1142" s="8" t="s">
        <v>1408</v>
      </c>
      <c r="F1142" s="8" t="s">
        <v>1384</v>
      </c>
      <c r="G1142" s="2">
        <v>62.76</v>
      </c>
      <c r="H1142" s="2">
        <v>7.62</v>
      </c>
      <c r="I1142" s="2">
        <v>0.51749999999999996</v>
      </c>
      <c r="J1142" s="2">
        <v>5.4484000000000004</v>
      </c>
      <c r="K1142" s="2"/>
      <c r="L1142" s="2">
        <v>630</v>
      </c>
      <c r="M1142" s="2" t="s">
        <v>1396</v>
      </c>
      <c r="N1142" s="2" t="s">
        <v>1717</v>
      </c>
      <c r="O1142" s="8" t="s">
        <v>399</v>
      </c>
      <c r="P1142" s="2">
        <v>12</v>
      </c>
      <c r="Q1142" s="12">
        <v>49.25</v>
      </c>
    </row>
    <row r="1143" spans="1:17">
      <c r="A1143" s="11" t="s">
        <v>3223</v>
      </c>
      <c r="B1143" s="9" t="s">
        <v>596</v>
      </c>
      <c r="C1143" s="9" t="s">
        <v>16</v>
      </c>
      <c r="D1143" s="3" t="s">
        <v>10</v>
      </c>
      <c r="E1143" s="9" t="s">
        <v>1411</v>
      </c>
      <c r="F1143" s="9" t="s">
        <v>1375</v>
      </c>
      <c r="G1143" s="3">
        <v>34.56</v>
      </c>
      <c r="H1143" s="3">
        <v>15.94</v>
      </c>
      <c r="I1143" s="3">
        <v>0.4113</v>
      </c>
      <c r="J1143" s="3">
        <v>0.68530000000000002</v>
      </c>
      <c r="K1143" s="3" t="s">
        <v>1358</v>
      </c>
      <c r="L1143" s="3">
        <v>763</v>
      </c>
      <c r="M1143" s="3" t="s">
        <v>1377</v>
      </c>
      <c r="N1143" s="3" t="s">
        <v>1167</v>
      </c>
      <c r="O1143" s="9" t="s">
        <v>2960</v>
      </c>
      <c r="P1143" s="3">
        <v>84</v>
      </c>
      <c r="Q1143" s="13">
        <v>28.64</v>
      </c>
    </row>
    <row r="1144" spans="1:17" hidden="1">
      <c r="A1144" s="10" t="s">
        <v>3224</v>
      </c>
      <c r="B1144" s="8" t="s">
        <v>1346</v>
      </c>
      <c r="C1144" s="8" t="s">
        <v>32</v>
      </c>
      <c r="D1144" s="2" t="s">
        <v>10</v>
      </c>
      <c r="E1144" s="8" t="s">
        <v>1380</v>
      </c>
      <c r="F1144" s="8" t="s">
        <v>1390</v>
      </c>
      <c r="G1144" s="2">
        <v>71.94</v>
      </c>
      <c r="H1144" s="2">
        <v>8.9600000000000009</v>
      </c>
      <c r="I1144" s="2">
        <v>1.4032</v>
      </c>
      <c r="J1144" s="2">
        <v>1.1559999999999999</v>
      </c>
      <c r="K1144" s="2" t="s">
        <v>1376</v>
      </c>
      <c r="L1144" s="2">
        <v>686</v>
      </c>
      <c r="M1144" s="2" t="s">
        <v>1426</v>
      </c>
      <c r="N1144" s="2" t="s">
        <v>3225</v>
      </c>
      <c r="O1144" s="8"/>
      <c r="P1144" s="2">
        <v>84</v>
      </c>
      <c r="Q1144" s="12">
        <v>22.96</v>
      </c>
    </row>
    <row r="1145" spans="1:17" hidden="1">
      <c r="A1145" s="11" t="s">
        <v>3226</v>
      </c>
      <c r="B1145" s="9" t="s">
        <v>1327</v>
      </c>
      <c r="C1145" s="9" t="s">
        <v>16</v>
      </c>
      <c r="D1145" s="3" t="s">
        <v>10</v>
      </c>
      <c r="E1145" s="9" t="s">
        <v>1408</v>
      </c>
      <c r="F1145" s="9" t="s">
        <v>1375</v>
      </c>
      <c r="G1145" s="3">
        <v>74.97</v>
      </c>
      <c r="H1145" s="3">
        <v>10.6</v>
      </c>
      <c r="I1145" s="3">
        <v>0.69569999999999999</v>
      </c>
      <c r="J1145" s="3">
        <v>1.268</v>
      </c>
      <c r="K1145" s="3" t="s">
        <v>1395</v>
      </c>
      <c r="L1145" s="3">
        <v>899</v>
      </c>
      <c r="M1145" s="3" t="s">
        <v>1403</v>
      </c>
      <c r="N1145" s="3" t="s">
        <v>3091</v>
      </c>
      <c r="O1145" s="9" t="s">
        <v>3227</v>
      </c>
      <c r="P1145" s="3">
        <v>84</v>
      </c>
      <c r="Q1145" s="13">
        <v>43.02</v>
      </c>
    </row>
    <row r="1146" spans="1:17" hidden="1">
      <c r="A1146" s="10" t="s">
        <v>3228</v>
      </c>
      <c r="B1146" s="8" t="s">
        <v>838</v>
      </c>
      <c r="C1146" s="8" t="s">
        <v>41</v>
      </c>
      <c r="D1146" s="2" t="s">
        <v>44</v>
      </c>
      <c r="E1146" s="8" t="s">
        <v>1408</v>
      </c>
      <c r="F1146" s="8" t="s">
        <v>1390</v>
      </c>
      <c r="G1146" s="2">
        <v>35.69</v>
      </c>
      <c r="H1146" s="2">
        <v>17.25</v>
      </c>
      <c r="I1146" s="2">
        <v>0.63100000000000001</v>
      </c>
      <c r="J1146" s="2">
        <v>0.73450000000000004</v>
      </c>
      <c r="K1146" s="2" t="s">
        <v>1376</v>
      </c>
      <c r="L1146" s="2">
        <v>601</v>
      </c>
      <c r="M1146" s="2" t="s">
        <v>1377</v>
      </c>
      <c r="N1146" s="2" t="s">
        <v>1749</v>
      </c>
      <c r="O1146" s="8" t="s">
        <v>1128</v>
      </c>
      <c r="P1146" s="2">
        <v>84</v>
      </c>
      <c r="Q1146" s="12">
        <v>8.66</v>
      </c>
    </row>
    <row r="1147" spans="1:17" hidden="1">
      <c r="A1147" s="11" t="s">
        <v>3229</v>
      </c>
      <c r="B1147" s="9" t="s">
        <v>260</v>
      </c>
      <c r="C1147" s="9" t="s">
        <v>35</v>
      </c>
      <c r="D1147" s="3" t="s">
        <v>23</v>
      </c>
      <c r="E1147" s="9" t="s">
        <v>1400</v>
      </c>
      <c r="F1147" s="9" t="s">
        <v>1384</v>
      </c>
      <c r="G1147" s="3">
        <v>32.17</v>
      </c>
      <c r="H1147" s="3">
        <v>7.63</v>
      </c>
      <c r="I1147" s="3">
        <v>0.62870000000000004</v>
      </c>
      <c r="J1147" s="3">
        <v>0.38400000000000001</v>
      </c>
      <c r="K1147" s="3" t="s">
        <v>1385</v>
      </c>
      <c r="L1147" s="3">
        <v>895</v>
      </c>
      <c r="M1147" s="3" t="s">
        <v>1377</v>
      </c>
      <c r="N1147" s="3" t="s">
        <v>2003</v>
      </c>
      <c r="O1147" s="9" t="s">
        <v>1212</v>
      </c>
      <c r="P1147" s="3">
        <v>120</v>
      </c>
      <c r="Q1147" s="13">
        <v>0</v>
      </c>
    </row>
    <row r="1148" spans="1:17" hidden="1">
      <c r="A1148" s="10" t="s">
        <v>3230</v>
      </c>
      <c r="B1148" s="8" t="s">
        <v>80</v>
      </c>
      <c r="C1148" s="8" t="s">
        <v>24</v>
      </c>
      <c r="D1148" s="2" t="s">
        <v>44</v>
      </c>
      <c r="E1148" s="8" t="s">
        <v>1374</v>
      </c>
      <c r="F1148" s="8" t="s">
        <v>1384</v>
      </c>
      <c r="G1148" s="2">
        <v>76.02</v>
      </c>
      <c r="H1148" s="2">
        <v>11.97</v>
      </c>
      <c r="I1148" s="2">
        <v>0.52959999999999996</v>
      </c>
      <c r="J1148" s="2">
        <v>1.3407</v>
      </c>
      <c r="K1148" s="2" t="s">
        <v>1385</v>
      </c>
      <c r="L1148" s="2">
        <v>747</v>
      </c>
      <c r="M1148" s="2" t="s">
        <v>1426</v>
      </c>
      <c r="N1148" s="2" t="s">
        <v>1615</v>
      </c>
      <c r="O1148" s="8"/>
      <c r="P1148" s="2">
        <v>84</v>
      </c>
      <c r="Q1148" s="12">
        <v>0</v>
      </c>
    </row>
    <row r="1149" spans="1:17" hidden="1">
      <c r="A1149" s="11" t="s">
        <v>3231</v>
      </c>
      <c r="B1149" s="9" t="s">
        <v>1329</v>
      </c>
      <c r="C1149" s="9" t="s">
        <v>20</v>
      </c>
      <c r="D1149" s="3" t="s">
        <v>10</v>
      </c>
      <c r="E1149" s="9" t="s">
        <v>1380</v>
      </c>
      <c r="F1149" s="9" t="s">
        <v>1375</v>
      </c>
      <c r="G1149" s="3">
        <v>23.81</v>
      </c>
      <c r="H1149" s="3">
        <v>17.96</v>
      </c>
      <c r="I1149" s="3">
        <v>0.2702</v>
      </c>
      <c r="J1149" s="3">
        <v>1.1881999999999999</v>
      </c>
      <c r="K1149" s="3" t="s">
        <v>1412</v>
      </c>
      <c r="L1149" s="3">
        <v>571</v>
      </c>
      <c r="M1149" s="3" t="s">
        <v>1377</v>
      </c>
      <c r="N1149" s="3" t="s">
        <v>890</v>
      </c>
      <c r="O1149" s="9" t="s">
        <v>2456</v>
      </c>
      <c r="P1149" s="3">
        <v>24</v>
      </c>
      <c r="Q1149" s="13">
        <v>13.04</v>
      </c>
    </row>
    <row r="1150" spans="1:17" hidden="1">
      <c r="A1150" s="10" t="s">
        <v>3232</v>
      </c>
      <c r="B1150" s="8" t="s">
        <v>339</v>
      </c>
      <c r="C1150" s="8" t="s">
        <v>24</v>
      </c>
      <c r="D1150" s="2" t="s">
        <v>31</v>
      </c>
      <c r="E1150" s="8" t="s">
        <v>1380</v>
      </c>
      <c r="F1150" s="8" t="s">
        <v>1384</v>
      </c>
      <c r="G1150" s="2">
        <v>25.28</v>
      </c>
      <c r="H1150" s="2">
        <v>12.37</v>
      </c>
      <c r="I1150" s="2">
        <v>0.22700000000000001</v>
      </c>
      <c r="J1150" s="2">
        <v>0.36809999999999998</v>
      </c>
      <c r="K1150" s="2" t="s">
        <v>1412</v>
      </c>
      <c r="L1150" s="2">
        <v>608</v>
      </c>
      <c r="M1150" s="2" t="s">
        <v>1381</v>
      </c>
      <c r="N1150" s="2" t="s">
        <v>2124</v>
      </c>
      <c r="O1150" s="8"/>
      <c r="P1150" s="2">
        <v>120</v>
      </c>
      <c r="Q1150" s="12">
        <v>7.12</v>
      </c>
    </row>
    <row r="1151" spans="1:17">
      <c r="A1151" s="11" t="s">
        <v>3233</v>
      </c>
      <c r="B1151" s="9" t="s">
        <v>1312</v>
      </c>
      <c r="C1151" s="9" t="s">
        <v>35</v>
      </c>
      <c r="D1151" s="3" t="s">
        <v>23</v>
      </c>
      <c r="E1151" s="9" t="s">
        <v>1380</v>
      </c>
      <c r="F1151" s="9" t="s">
        <v>1375</v>
      </c>
      <c r="G1151" s="3">
        <v>72.55</v>
      </c>
      <c r="H1151" s="3">
        <v>17.77</v>
      </c>
      <c r="I1151" s="3">
        <v>0.44979999999999998</v>
      </c>
      <c r="J1151" s="3">
        <v>1.1068</v>
      </c>
      <c r="K1151" s="3" t="s">
        <v>1358</v>
      </c>
      <c r="L1151" s="3">
        <v>872</v>
      </c>
      <c r="M1151" s="3" t="s">
        <v>1403</v>
      </c>
      <c r="N1151" s="3" t="s">
        <v>1846</v>
      </c>
      <c r="O1151" s="9" t="s">
        <v>2922</v>
      </c>
      <c r="P1151" s="3">
        <v>240</v>
      </c>
      <c r="Q1151" s="13">
        <v>66.73</v>
      </c>
    </row>
    <row r="1152" spans="1:17" hidden="1">
      <c r="A1152" s="10" t="s">
        <v>3234</v>
      </c>
      <c r="B1152" s="8" t="s">
        <v>650</v>
      </c>
      <c r="C1152" s="8" t="s">
        <v>41</v>
      </c>
      <c r="D1152" s="2" t="s">
        <v>1360</v>
      </c>
      <c r="E1152" s="8" t="s">
        <v>1400</v>
      </c>
      <c r="F1152" s="8" t="s">
        <v>1375</v>
      </c>
      <c r="G1152" s="2">
        <v>39.450000000000003</v>
      </c>
      <c r="H1152" s="2">
        <v>10.09</v>
      </c>
      <c r="I1152" s="2">
        <v>0.71860000000000002</v>
      </c>
      <c r="J1152" s="2">
        <v>0.42609999999999998</v>
      </c>
      <c r="K1152" s="2" t="s">
        <v>1412</v>
      </c>
      <c r="L1152" s="2">
        <v>828</v>
      </c>
      <c r="M1152" s="2" t="s">
        <v>1381</v>
      </c>
      <c r="N1152" s="2" t="s">
        <v>3235</v>
      </c>
      <c r="O1152" s="8"/>
      <c r="P1152" s="2">
        <v>180</v>
      </c>
      <c r="Q1152" s="12">
        <v>17.22</v>
      </c>
    </row>
    <row r="1153" spans="1:17" hidden="1">
      <c r="A1153" s="11" t="s">
        <v>3236</v>
      </c>
      <c r="B1153" s="9" t="s">
        <v>732</v>
      </c>
      <c r="C1153" s="9" t="s">
        <v>7</v>
      </c>
      <c r="D1153" s="3" t="s">
        <v>1360</v>
      </c>
      <c r="E1153" s="9" t="s">
        <v>1389</v>
      </c>
      <c r="F1153" s="9" t="s">
        <v>1390</v>
      </c>
      <c r="G1153" s="3">
        <v>69.709999999999994</v>
      </c>
      <c r="H1153" s="3">
        <v>16.309999999999999</v>
      </c>
      <c r="I1153" s="3">
        <v>0.44130000000000003</v>
      </c>
      <c r="J1153" s="3">
        <v>1.7067000000000001</v>
      </c>
      <c r="K1153" s="3" t="s">
        <v>1395</v>
      </c>
      <c r="L1153" s="3">
        <v>579</v>
      </c>
      <c r="M1153" s="3" t="s">
        <v>1396</v>
      </c>
      <c r="N1153" s="3" t="s">
        <v>1404</v>
      </c>
      <c r="O1153" s="9" t="s">
        <v>1985</v>
      </c>
      <c r="P1153" s="3">
        <v>60</v>
      </c>
      <c r="Q1153" s="13">
        <v>17.97</v>
      </c>
    </row>
    <row r="1154" spans="1:17" hidden="1">
      <c r="A1154" s="10" t="s">
        <v>3237</v>
      </c>
      <c r="B1154" s="8" t="s">
        <v>761</v>
      </c>
      <c r="C1154" s="8" t="s">
        <v>20</v>
      </c>
      <c r="D1154" s="2" t="s">
        <v>1360</v>
      </c>
      <c r="E1154" s="8" t="s">
        <v>1389</v>
      </c>
      <c r="F1154" s="8" t="s">
        <v>1384</v>
      </c>
      <c r="G1154" s="2">
        <v>69.33</v>
      </c>
      <c r="H1154" s="2">
        <v>12.77</v>
      </c>
      <c r="I1154" s="2">
        <v>1.1641999999999999</v>
      </c>
      <c r="J1154" s="2">
        <v>2.3283</v>
      </c>
      <c r="K1154" s="2" t="s">
        <v>1395</v>
      </c>
      <c r="L1154" s="2">
        <v>751</v>
      </c>
      <c r="M1154" s="2" t="s">
        <v>1403</v>
      </c>
      <c r="N1154" s="2" t="s">
        <v>1055</v>
      </c>
      <c r="O1154" s="8" t="s">
        <v>1082</v>
      </c>
      <c r="P1154" s="2">
        <v>36</v>
      </c>
      <c r="Q1154" s="12">
        <v>22.2</v>
      </c>
    </row>
    <row r="1155" spans="1:17" hidden="1">
      <c r="A1155" s="11" t="s">
        <v>3238</v>
      </c>
      <c r="B1155" s="9" t="s">
        <v>273</v>
      </c>
      <c r="C1155" s="9" t="s">
        <v>28</v>
      </c>
      <c r="D1155" s="3" t="s">
        <v>1360</v>
      </c>
      <c r="E1155" s="9" t="s">
        <v>1389</v>
      </c>
      <c r="F1155" s="9" t="s">
        <v>1375</v>
      </c>
      <c r="G1155" s="3">
        <v>93.54</v>
      </c>
      <c r="H1155" s="3">
        <v>12.56</v>
      </c>
      <c r="I1155" s="3">
        <v>1.3338000000000001</v>
      </c>
      <c r="J1155" s="3">
        <v>3.1318999999999999</v>
      </c>
      <c r="K1155" s="3" t="s">
        <v>1412</v>
      </c>
      <c r="L1155" s="3">
        <v>608</v>
      </c>
      <c r="M1155" s="3" t="s">
        <v>1386</v>
      </c>
      <c r="N1155" s="3" t="s">
        <v>2143</v>
      </c>
      <c r="O1155" s="9"/>
      <c r="P1155" s="3">
        <v>36</v>
      </c>
      <c r="Q1155" s="13">
        <v>46.99</v>
      </c>
    </row>
    <row r="1156" spans="1:17" hidden="1">
      <c r="A1156" s="10" t="s">
        <v>3239</v>
      </c>
      <c r="B1156" s="8" t="s">
        <v>312</v>
      </c>
      <c r="C1156" s="8" t="s">
        <v>20</v>
      </c>
      <c r="D1156" s="2" t="s">
        <v>23</v>
      </c>
      <c r="E1156" s="8" t="s">
        <v>1408</v>
      </c>
      <c r="F1156" s="8" t="s">
        <v>1390</v>
      </c>
      <c r="G1156" s="2">
        <v>14.93</v>
      </c>
      <c r="H1156" s="2">
        <v>15.05</v>
      </c>
      <c r="I1156" s="2">
        <v>7.9500000000000001E-2</v>
      </c>
      <c r="J1156" s="2">
        <v>0.72430000000000005</v>
      </c>
      <c r="K1156" s="2" t="s">
        <v>1412</v>
      </c>
      <c r="L1156" s="2">
        <v>550</v>
      </c>
      <c r="M1156" s="2" t="s">
        <v>1396</v>
      </c>
      <c r="N1156" s="2" t="s">
        <v>1962</v>
      </c>
      <c r="O1156" s="8" t="s">
        <v>436</v>
      </c>
      <c r="P1156" s="2">
        <v>24</v>
      </c>
      <c r="Q1156" s="12">
        <v>3.89</v>
      </c>
    </row>
    <row r="1157" spans="1:17" hidden="1">
      <c r="A1157" s="11" t="s">
        <v>3240</v>
      </c>
      <c r="B1157" s="9" t="s">
        <v>480</v>
      </c>
      <c r="C1157" s="9" t="s">
        <v>24</v>
      </c>
      <c r="D1157" s="3" t="s">
        <v>1360</v>
      </c>
      <c r="E1157" s="9" t="s">
        <v>1389</v>
      </c>
      <c r="F1157" s="9" t="s">
        <v>1375</v>
      </c>
      <c r="G1157" s="3">
        <v>49.97</v>
      </c>
      <c r="H1157" s="3">
        <v>14</v>
      </c>
      <c r="I1157" s="3">
        <v>0.36180000000000001</v>
      </c>
      <c r="J1157" s="3">
        <v>4.4866999999999999</v>
      </c>
      <c r="K1157" s="3" t="s">
        <v>1376</v>
      </c>
      <c r="L1157" s="3">
        <v>878</v>
      </c>
      <c r="M1157" s="3" t="s">
        <v>1426</v>
      </c>
      <c r="N1157" s="3" t="s">
        <v>2048</v>
      </c>
      <c r="O1157" s="9"/>
      <c r="P1157" s="3">
        <v>12</v>
      </c>
      <c r="Q1157" s="13">
        <v>41.61</v>
      </c>
    </row>
    <row r="1158" spans="1:17" hidden="1">
      <c r="A1158" s="10" t="s">
        <v>3241</v>
      </c>
      <c r="B1158" s="8" t="s">
        <v>568</v>
      </c>
      <c r="C1158" s="8" t="s">
        <v>16</v>
      </c>
      <c r="D1158" s="2" t="s">
        <v>44</v>
      </c>
      <c r="E1158" s="8" t="s">
        <v>1380</v>
      </c>
      <c r="F1158" s="8" t="s">
        <v>1375</v>
      </c>
      <c r="G1158" s="2">
        <v>33.04</v>
      </c>
      <c r="H1158" s="2">
        <v>14.2</v>
      </c>
      <c r="I1158" s="2">
        <v>0.1996</v>
      </c>
      <c r="J1158" s="2">
        <v>0.41570000000000001</v>
      </c>
      <c r="K1158" s="2" t="s">
        <v>1395</v>
      </c>
      <c r="L1158" s="2">
        <v>828</v>
      </c>
      <c r="M1158" s="2" t="s">
        <v>1396</v>
      </c>
      <c r="N1158" s="2" t="s">
        <v>322</v>
      </c>
      <c r="O1158" s="8" t="s">
        <v>1940</v>
      </c>
      <c r="P1158" s="2">
        <v>240</v>
      </c>
      <c r="Q1158" s="12">
        <v>23.43</v>
      </c>
    </row>
    <row r="1159" spans="1:17" hidden="1">
      <c r="A1159" s="11" t="s">
        <v>3242</v>
      </c>
      <c r="B1159" s="9" t="s">
        <v>435</v>
      </c>
      <c r="C1159" s="9" t="s">
        <v>20</v>
      </c>
      <c r="D1159" s="3" t="s">
        <v>1360</v>
      </c>
      <c r="E1159" s="9" t="s">
        <v>1389</v>
      </c>
      <c r="F1159" s="9" t="s">
        <v>1375</v>
      </c>
      <c r="G1159" s="3">
        <v>99.3</v>
      </c>
      <c r="H1159" s="3">
        <v>9.16</v>
      </c>
      <c r="I1159" s="3">
        <v>0.68759999999999999</v>
      </c>
      <c r="J1159" s="3">
        <v>1.0165999999999999</v>
      </c>
      <c r="K1159" s="3" t="s">
        <v>1376</v>
      </c>
      <c r="L1159" s="3">
        <v>789</v>
      </c>
      <c r="M1159" s="3" t="s">
        <v>1386</v>
      </c>
      <c r="N1159" s="3" t="s">
        <v>1150</v>
      </c>
      <c r="O1159" s="9"/>
      <c r="P1159" s="3">
        <v>180</v>
      </c>
      <c r="Q1159" s="13">
        <v>89.21</v>
      </c>
    </row>
    <row r="1160" spans="1:17" hidden="1">
      <c r="A1160" s="10" t="s">
        <v>3243</v>
      </c>
      <c r="B1160" s="8" t="s">
        <v>1025</v>
      </c>
      <c r="C1160" s="8" t="s">
        <v>7</v>
      </c>
      <c r="D1160" s="2" t="s">
        <v>44</v>
      </c>
      <c r="E1160" s="8" t="s">
        <v>1400</v>
      </c>
      <c r="F1160" s="8" t="s">
        <v>1375</v>
      </c>
      <c r="G1160" s="2">
        <v>73.28</v>
      </c>
      <c r="H1160" s="2">
        <v>16.329999999999998</v>
      </c>
      <c r="I1160" s="2">
        <v>0.37019999999999997</v>
      </c>
      <c r="J1160" s="2">
        <v>1.0377000000000001</v>
      </c>
      <c r="K1160" s="2" t="s">
        <v>1412</v>
      </c>
      <c r="L1160" s="2">
        <v>640</v>
      </c>
      <c r="M1160" s="2" t="s">
        <v>1396</v>
      </c>
      <c r="N1160" s="2" t="s">
        <v>1230</v>
      </c>
      <c r="O1160" s="8" t="s">
        <v>1947</v>
      </c>
      <c r="P1160" s="2">
        <v>240</v>
      </c>
      <c r="Q1160" s="12">
        <v>57.01</v>
      </c>
    </row>
    <row r="1161" spans="1:17" hidden="1">
      <c r="A1161" s="11" t="s">
        <v>3244</v>
      </c>
      <c r="B1161" s="9" t="s">
        <v>936</v>
      </c>
      <c r="C1161" s="9" t="s">
        <v>38</v>
      </c>
      <c r="D1161" s="3" t="s">
        <v>31</v>
      </c>
      <c r="E1161" s="9" t="s">
        <v>1389</v>
      </c>
      <c r="F1161" s="9" t="s">
        <v>1390</v>
      </c>
      <c r="G1161" s="3">
        <v>29.48</v>
      </c>
      <c r="H1161" s="3">
        <v>7.91</v>
      </c>
      <c r="I1161" s="3">
        <v>0.35649999999999998</v>
      </c>
      <c r="J1161" s="3">
        <v>0.59650000000000003</v>
      </c>
      <c r="K1161" s="3" t="s">
        <v>1385</v>
      </c>
      <c r="L1161" s="3">
        <v>680</v>
      </c>
      <c r="M1161" s="3" t="s">
        <v>1386</v>
      </c>
      <c r="N1161" s="3" t="s">
        <v>3194</v>
      </c>
      <c r="O1161" s="9"/>
      <c r="P1161" s="3">
        <v>60</v>
      </c>
      <c r="Q1161" s="13">
        <v>0</v>
      </c>
    </row>
    <row r="1162" spans="1:17" hidden="1">
      <c r="A1162" s="10" t="s">
        <v>3245</v>
      </c>
      <c r="B1162" s="8" t="s">
        <v>1226</v>
      </c>
      <c r="C1162" s="8" t="s">
        <v>32</v>
      </c>
      <c r="D1162" s="2" t="s">
        <v>44</v>
      </c>
      <c r="E1162" s="8" t="s">
        <v>1408</v>
      </c>
      <c r="F1162" s="8" t="s">
        <v>1390</v>
      </c>
      <c r="G1162" s="2">
        <v>17.53</v>
      </c>
      <c r="H1162" s="2">
        <v>9.01</v>
      </c>
      <c r="I1162" s="2">
        <v>0.23730000000000001</v>
      </c>
      <c r="J1162" s="2">
        <v>1.5330999999999999</v>
      </c>
      <c r="K1162" s="2" t="s">
        <v>1376</v>
      </c>
      <c r="L1162" s="2">
        <v>610</v>
      </c>
      <c r="M1162" s="2" t="s">
        <v>1386</v>
      </c>
      <c r="N1162" s="2" t="s">
        <v>1817</v>
      </c>
      <c r="O1162" s="8"/>
      <c r="P1162" s="2">
        <v>12</v>
      </c>
      <c r="Q1162" s="12">
        <v>14.31</v>
      </c>
    </row>
    <row r="1163" spans="1:17">
      <c r="A1163" s="11" t="s">
        <v>3246</v>
      </c>
      <c r="B1163" s="9" t="s">
        <v>1151</v>
      </c>
      <c r="C1163" s="9" t="s">
        <v>38</v>
      </c>
      <c r="D1163" s="3" t="s">
        <v>31</v>
      </c>
      <c r="E1163" s="9" t="s">
        <v>1374</v>
      </c>
      <c r="F1163" s="9" t="s">
        <v>1375</v>
      </c>
      <c r="G1163" s="3">
        <v>88.42</v>
      </c>
      <c r="H1163" s="3">
        <v>17.899999999999999</v>
      </c>
      <c r="I1163" s="3">
        <v>1.4089</v>
      </c>
      <c r="J1163" s="3">
        <v>2.2404999999999999</v>
      </c>
      <c r="K1163" s="3" t="s">
        <v>1358</v>
      </c>
      <c r="L1163" s="3">
        <v>857</v>
      </c>
      <c r="M1163" s="3" t="s">
        <v>1377</v>
      </c>
      <c r="N1163" s="3" t="s">
        <v>2278</v>
      </c>
      <c r="O1163" s="9" t="s">
        <v>264</v>
      </c>
      <c r="P1163" s="3">
        <v>60</v>
      </c>
      <c r="Q1163" s="13">
        <v>53.56</v>
      </c>
    </row>
    <row r="1164" spans="1:17" hidden="1">
      <c r="A1164" s="10" t="s">
        <v>3247</v>
      </c>
      <c r="B1164" s="8" t="s">
        <v>806</v>
      </c>
      <c r="C1164" s="8" t="s">
        <v>20</v>
      </c>
      <c r="D1164" s="2" t="s">
        <v>23</v>
      </c>
      <c r="E1164" s="8" t="s">
        <v>1374</v>
      </c>
      <c r="F1164" s="8" t="s">
        <v>1390</v>
      </c>
      <c r="G1164" s="2">
        <v>68.260000000000005</v>
      </c>
      <c r="H1164" s="2">
        <v>16.73</v>
      </c>
      <c r="I1164" s="2">
        <v>1.0663</v>
      </c>
      <c r="J1164" s="2">
        <v>3.3660999999999999</v>
      </c>
      <c r="K1164" s="2" t="s">
        <v>1412</v>
      </c>
      <c r="L1164" s="2">
        <v>635</v>
      </c>
      <c r="M1164" s="2" t="s">
        <v>1403</v>
      </c>
      <c r="N1164" s="2" t="s">
        <v>2473</v>
      </c>
      <c r="O1164" s="8" t="s">
        <v>1998</v>
      </c>
      <c r="P1164" s="2">
        <v>24</v>
      </c>
      <c r="Q1164" s="12">
        <v>8.82</v>
      </c>
    </row>
    <row r="1165" spans="1:17" hidden="1">
      <c r="A1165" s="11" t="s">
        <v>3248</v>
      </c>
      <c r="B1165" s="9" t="s">
        <v>1161</v>
      </c>
      <c r="C1165" s="9" t="s">
        <v>28</v>
      </c>
      <c r="D1165" s="3" t="s">
        <v>10</v>
      </c>
      <c r="E1165" s="9" t="s">
        <v>1408</v>
      </c>
      <c r="F1165" s="9" t="s">
        <v>1390</v>
      </c>
      <c r="G1165" s="3">
        <v>70.52</v>
      </c>
      <c r="H1165" s="3">
        <v>9.07</v>
      </c>
      <c r="I1165" s="3">
        <v>0.79359999999999997</v>
      </c>
      <c r="J1165" s="3">
        <v>0.89600000000000002</v>
      </c>
      <c r="K1165" s="3" t="s">
        <v>1412</v>
      </c>
      <c r="L1165" s="3">
        <v>589</v>
      </c>
      <c r="M1165" s="3" t="s">
        <v>1386</v>
      </c>
      <c r="N1165" s="3" t="s">
        <v>171</v>
      </c>
      <c r="O1165" s="9"/>
      <c r="P1165" s="3">
        <v>120</v>
      </c>
      <c r="Q1165" s="13">
        <v>14.95</v>
      </c>
    </row>
    <row r="1166" spans="1:17" hidden="1">
      <c r="A1166" s="10" t="s">
        <v>3249</v>
      </c>
      <c r="B1166" s="8" t="s">
        <v>1257</v>
      </c>
      <c r="C1166" s="8" t="s">
        <v>32</v>
      </c>
      <c r="D1166" s="2" t="s">
        <v>10</v>
      </c>
      <c r="E1166" s="8" t="s">
        <v>1389</v>
      </c>
      <c r="F1166" s="8" t="s">
        <v>1384</v>
      </c>
      <c r="G1166" s="2">
        <v>16.54</v>
      </c>
      <c r="H1166" s="2">
        <v>15.24</v>
      </c>
      <c r="I1166" s="2">
        <v>0.30120000000000002</v>
      </c>
      <c r="J1166" s="2">
        <v>0.80389999999999995</v>
      </c>
      <c r="K1166" s="2" t="s">
        <v>1385</v>
      </c>
      <c r="L1166" s="2">
        <v>707</v>
      </c>
      <c r="M1166" s="2" t="s">
        <v>1426</v>
      </c>
      <c r="N1166" s="2" t="s">
        <v>3088</v>
      </c>
      <c r="O1166" s="8"/>
      <c r="P1166" s="2">
        <v>24</v>
      </c>
      <c r="Q1166" s="12">
        <v>0</v>
      </c>
    </row>
    <row r="1167" spans="1:17" hidden="1">
      <c r="A1167" s="11" t="s">
        <v>3250</v>
      </c>
      <c r="B1167" s="9" t="s">
        <v>443</v>
      </c>
      <c r="C1167" s="9" t="s">
        <v>7</v>
      </c>
      <c r="D1167" s="3" t="s">
        <v>10</v>
      </c>
      <c r="E1167" s="9" t="s">
        <v>1374</v>
      </c>
      <c r="F1167" s="9" t="s">
        <v>1384</v>
      </c>
      <c r="G1167" s="3">
        <v>19.059999999999999</v>
      </c>
      <c r="H1167" s="3">
        <v>15.65</v>
      </c>
      <c r="I1167" s="3">
        <v>0.37769999999999998</v>
      </c>
      <c r="J1167" s="3">
        <v>0.66679999999999995</v>
      </c>
      <c r="K1167" s="3" t="s">
        <v>1395</v>
      </c>
      <c r="L1167" s="3">
        <v>619</v>
      </c>
      <c r="M1167" s="3" t="s">
        <v>1386</v>
      </c>
      <c r="N1167" s="3" t="s">
        <v>2218</v>
      </c>
      <c r="O1167" s="9"/>
      <c r="P1167" s="3">
        <v>36</v>
      </c>
      <c r="Q1167" s="13">
        <v>13.3</v>
      </c>
    </row>
    <row r="1168" spans="1:17">
      <c r="A1168" s="10" t="s">
        <v>3251</v>
      </c>
      <c r="B1168" s="8" t="s">
        <v>330</v>
      </c>
      <c r="C1168" s="8" t="s">
        <v>16</v>
      </c>
      <c r="D1168" s="2" t="s">
        <v>31</v>
      </c>
      <c r="E1168" s="8" t="s">
        <v>1400</v>
      </c>
      <c r="F1168" s="8" t="s">
        <v>1390</v>
      </c>
      <c r="G1168" s="2">
        <v>46.65</v>
      </c>
      <c r="H1168" s="2">
        <v>12.91</v>
      </c>
      <c r="I1168" s="2">
        <v>0.82609999999999995</v>
      </c>
      <c r="J1168" s="2">
        <v>0.54359999999999997</v>
      </c>
      <c r="K1168" s="2" t="s">
        <v>1358</v>
      </c>
      <c r="L1168" s="2">
        <v>782</v>
      </c>
      <c r="M1168" s="2" t="s">
        <v>1386</v>
      </c>
      <c r="N1168" s="2" t="s">
        <v>1797</v>
      </c>
      <c r="O1168" s="8"/>
      <c r="P1168" s="2">
        <v>240</v>
      </c>
      <c r="Q1168" s="12">
        <v>12.79</v>
      </c>
    </row>
    <row r="1169" spans="1:17" hidden="1">
      <c r="A1169" s="11" t="s">
        <v>3252</v>
      </c>
      <c r="B1169" s="9" t="s">
        <v>753</v>
      </c>
      <c r="C1169" s="9" t="s">
        <v>7</v>
      </c>
      <c r="D1169" s="3" t="s">
        <v>31</v>
      </c>
      <c r="E1169" s="9" t="s">
        <v>1374</v>
      </c>
      <c r="F1169" s="9" t="s">
        <v>1390</v>
      </c>
      <c r="G1169" s="3">
        <v>97.28</v>
      </c>
      <c r="H1169" s="3">
        <v>11.77</v>
      </c>
      <c r="I1169" s="3">
        <v>0.55859999999999999</v>
      </c>
      <c r="J1169" s="3">
        <v>4.5689000000000002</v>
      </c>
      <c r="K1169" s="3" t="s">
        <v>1395</v>
      </c>
      <c r="L1169" s="3">
        <v>669</v>
      </c>
      <c r="M1169" s="3" t="s">
        <v>1381</v>
      </c>
      <c r="N1169" s="3" t="s">
        <v>3253</v>
      </c>
      <c r="O1169" s="9"/>
      <c r="P1169" s="3">
        <v>24</v>
      </c>
      <c r="Q1169" s="13">
        <v>57.32</v>
      </c>
    </row>
    <row r="1170" spans="1:17">
      <c r="A1170" s="10" t="s">
        <v>3254</v>
      </c>
      <c r="B1170" s="8" t="s">
        <v>1080</v>
      </c>
      <c r="C1170" s="8" t="s">
        <v>41</v>
      </c>
      <c r="D1170" s="2" t="s">
        <v>23</v>
      </c>
      <c r="E1170" s="8" t="s">
        <v>1411</v>
      </c>
      <c r="F1170" s="8" t="s">
        <v>1375</v>
      </c>
      <c r="G1170" s="2">
        <v>39.75</v>
      </c>
      <c r="H1170" s="2">
        <v>11.07</v>
      </c>
      <c r="I1170" s="2">
        <v>0.45419999999999999</v>
      </c>
      <c r="J1170" s="2">
        <v>0.45350000000000001</v>
      </c>
      <c r="K1170" s="2" t="s">
        <v>1358</v>
      </c>
      <c r="L1170" s="2">
        <v>683</v>
      </c>
      <c r="M1170" s="2" t="s">
        <v>1426</v>
      </c>
      <c r="N1170" s="2" t="s">
        <v>267</v>
      </c>
      <c r="O1170" s="8"/>
      <c r="P1170" s="2">
        <v>180</v>
      </c>
      <c r="Q1170" s="12">
        <v>10.49</v>
      </c>
    </row>
    <row r="1171" spans="1:17" hidden="1">
      <c r="A1171" s="11" t="s">
        <v>3255</v>
      </c>
      <c r="B1171" s="9" t="s">
        <v>61</v>
      </c>
      <c r="C1171" s="9" t="s">
        <v>41</v>
      </c>
      <c r="D1171" s="3" t="s">
        <v>44</v>
      </c>
      <c r="E1171" s="9" t="s">
        <v>1389</v>
      </c>
      <c r="F1171" s="9" t="s">
        <v>1384</v>
      </c>
      <c r="G1171" s="3">
        <v>40.1</v>
      </c>
      <c r="H1171" s="3">
        <v>16.73</v>
      </c>
      <c r="I1171" s="3">
        <v>0.23619999999999999</v>
      </c>
      <c r="J1171" s="3">
        <v>1.4242999999999999</v>
      </c>
      <c r="K1171" s="3" t="s">
        <v>1376</v>
      </c>
      <c r="L1171" s="3">
        <v>657</v>
      </c>
      <c r="M1171" s="3" t="s">
        <v>1396</v>
      </c>
      <c r="N1171" s="3" t="s">
        <v>1537</v>
      </c>
      <c r="O1171" s="9" t="s">
        <v>115</v>
      </c>
      <c r="P1171" s="3">
        <v>36</v>
      </c>
      <c r="Q1171" s="13">
        <v>8.52</v>
      </c>
    </row>
    <row r="1172" spans="1:17" hidden="1">
      <c r="A1172" s="10" t="s">
        <v>3256</v>
      </c>
      <c r="B1172" s="8" t="s">
        <v>1269</v>
      </c>
      <c r="C1172" s="8" t="s">
        <v>28</v>
      </c>
      <c r="D1172" s="2" t="s">
        <v>44</v>
      </c>
      <c r="E1172" s="8" t="s">
        <v>1374</v>
      </c>
      <c r="F1172" s="8" t="s">
        <v>1390</v>
      </c>
      <c r="G1172" s="2">
        <v>41.23</v>
      </c>
      <c r="H1172" s="2">
        <v>12.99</v>
      </c>
      <c r="I1172" s="2">
        <v>0.77929999999999999</v>
      </c>
      <c r="J1172" s="2">
        <v>0.61539999999999995</v>
      </c>
      <c r="K1172" s="2" t="s">
        <v>1412</v>
      </c>
      <c r="L1172" s="2">
        <v>845</v>
      </c>
      <c r="M1172" s="2" t="s">
        <v>1426</v>
      </c>
      <c r="N1172" s="2" t="s">
        <v>765</v>
      </c>
      <c r="O1172" s="8"/>
      <c r="P1172" s="2">
        <v>120</v>
      </c>
      <c r="Q1172" s="12">
        <v>35.26</v>
      </c>
    </row>
    <row r="1173" spans="1:17">
      <c r="A1173" s="11" t="s">
        <v>3257</v>
      </c>
      <c r="B1173" s="9" t="s">
        <v>330</v>
      </c>
      <c r="C1173" s="9" t="s">
        <v>24</v>
      </c>
      <c r="D1173" s="3" t="s">
        <v>44</v>
      </c>
      <c r="E1173" s="9" t="s">
        <v>1400</v>
      </c>
      <c r="F1173" s="9" t="s">
        <v>1375</v>
      </c>
      <c r="G1173" s="3">
        <v>1.57</v>
      </c>
      <c r="H1173" s="3">
        <v>13.26</v>
      </c>
      <c r="I1173" s="3">
        <v>1.5800000000000002E-2</v>
      </c>
      <c r="J1173" s="3">
        <v>2.3699999999999999E-2</v>
      </c>
      <c r="K1173" s="3" t="s">
        <v>1358</v>
      </c>
      <c r="L1173" s="3">
        <v>782</v>
      </c>
      <c r="M1173" s="3" t="s">
        <v>1386</v>
      </c>
      <c r="N1173" s="3" t="s">
        <v>2192</v>
      </c>
      <c r="O1173" s="9"/>
      <c r="P1173" s="3">
        <v>120</v>
      </c>
      <c r="Q1173" s="13">
        <v>1.07</v>
      </c>
    </row>
    <row r="1174" spans="1:17">
      <c r="A1174" s="10" t="s">
        <v>3258</v>
      </c>
      <c r="B1174" s="8" t="s">
        <v>582</v>
      </c>
      <c r="C1174" s="8" t="s">
        <v>24</v>
      </c>
      <c r="D1174" s="2" t="s">
        <v>31</v>
      </c>
      <c r="E1174" s="8" t="s">
        <v>1380</v>
      </c>
      <c r="F1174" s="8" t="s">
        <v>1384</v>
      </c>
      <c r="G1174" s="2">
        <v>18.34</v>
      </c>
      <c r="H1174" s="2">
        <v>10.83</v>
      </c>
      <c r="I1174" s="2">
        <v>0.1106</v>
      </c>
      <c r="J1174" s="2">
        <v>0.18720000000000001</v>
      </c>
      <c r="K1174" s="2" t="s">
        <v>1358</v>
      </c>
      <c r="L1174" s="2">
        <v>742</v>
      </c>
      <c r="M1174" s="2" t="s">
        <v>1403</v>
      </c>
      <c r="N1174" s="2" t="s">
        <v>3093</v>
      </c>
      <c r="O1174" s="8" t="s">
        <v>2439</v>
      </c>
      <c r="P1174" s="2">
        <v>240</v>
      </c>
      <c r="Q1174" s="12">
        <v>6.45</v>
      </c>
    </row>
    <row r="1175" spans="1:17" hidden="1">
      <c r="A1175" s="11" t="s">
        <v>3259</v>
      </c>
      <c r="B1175" s="9" t="s">
        <v>372</v>
      </c>
      <c r="C1175" s="9" t="s">
        <v>20</v>
      </c>
      <c r="D1175" s="3" t="s">
        <v>23</v>
      </c>
      <c r="E1175" s="9" t="s">
        <v>1400</v>
      </c>
      <c r="F1175" s="9" t="s">
        <v>1390</v>
      </c>
      <c r="G1175" s="3">
        <v>99.81</v>
      </c>
      <c r="H1175" s="3"/>
      <c r="I1175" s="3">
        <v>1.6600999999999999</v>
      </c>
      <c r="J1175" s="3"/>
      <c r="K1175" s="3" t="s">
        <v>1376</v>
      </c>
      <c r="L1175" s="3">
        <v>654</v>
      </c>
      <c r="M1175" s="3" t="s">
        <v>1396</v>
      </c>
      <c r="N1175" s="3" t="s">
        <v>1590</v>
      </c>
      <c r="O1175" s="9" t="s">
        <v>3260</v>
      </c>
      <c r="P1175" s="3">
        <v>84</v>
      </c>
      <c r="Q1175" s="13">
        <v>11.67</v>
      </c>
    </row>
    <row r="1176" spans="1:17" hidden="1">
      <c r="A1176" s="10" t="s">
        <v>3261</v>
      </c>
      <c r="B1176" s="8" t="s">
        <v>1241</v>
      </c>
      <c r="C1176" s="8" t="s">
        <v>41</v>
      </c>
      <c r="D1176" s="2" t="s">
        <v>31</v>
      </c>
      <c r="E1176" s="8" t="s">
        <v>1408</v>
      </c>
      <c r="F1176" s="8" t="s">
        <v>1384</v>
      </c>
      <c r="G1176" s="2">
        <v>91.71</v>
      </c>
      <c r="H1176" s="2">
        <v>12.02</v>
      </c>
      <c r="I1176" s="2">
        <v>0.69699999999999995</v>
      </c>
      <c r="J1176" s="2">
        <v>1.6198999999999999</v>
      </c>
      <c r="K1176" s="2" t="s">
        <v>1385</v>
      </c>
      <c r="L1176" s="2">
        <v>816</v>
      </c>
      <c r="M1176" s="2" t="s">
        <v>1403</v>
      </c>
      <c r="N1176" s="2" t="s">
        <v>3262</v>
      </c>
      <c r="O1176" s="8" t="s">
        <v>3263</v>
      </c>
      <c r="P1176" s="2">
        <v>84</v>
      </c>
      <c r="Q1176" s="12">
        <v>0</v>
      </c>
    </row>
    <row r="1177" spans="1:17">
      <c r="A1177" s="11" t="s">
        <v>3264</v>
      </c>
      <c r="B1177" s="9" t="s">
        <v>1231</v>
      </c>
      <c r="C1177" s="9" t="s">
        <v>24</v>
      </c>
      <c r="D1177" s="3" t="s">
        <v>10</v>
      </c>
      <c r="E1177" s="9" t="s">
        <v>1389</v>
      </c>
      <c r="F1177" s="9" t="s">
        <v>1375</v>
      </c>
      <c r="G1177" s="3">
        <v>67.13</v>
      </c>
      <c r="H1177" s="3"/>
      <c r="I1177" s="3">
        <v>1.1112</v>
      </c>
      <c r="J1177" s="3"/>
      <c r="K1177" s="3" t="s">
        <v>1358</v>
      </c>
      <c r="L1177" s="3">
        <v>656</v>
      </c>
      <c r="M1177" s="3" t="s">
        <v>1377</v>
      </c>
      <c r="N1177" s="3" t="s">
        <v>2245</v>
      </c>
      <c r="O1177" s="9" t="s">
        <v>805</v>
      </c>
      <c r="P1177" s="3">
        <v>24</v>
      </c>
      <c r="Q1177" s="13">
        <v>54.91</v>
      </c>
    </row>
    <row r="1178" spans="1:17" hidden="1">
      <c r="A1178" s="10" t="s">
        <v>3265</v>
      </c>
      <c r="B1178" s="8" t="s">
        <v>758</v>
      </c>
      <c r="C1178" s="8" t="s">
        <v>16</v>
      </c>
      <c r="D1178" s="2" t="s">
        <v>31</v>
      </c>
      <c r="E1178" s="8" t="s">
        <v>1408</v>
      </c>
      <c r="F1178" s="8" t="s">
        <v>1384</v>
      </c>
      <c r="G1178" s="2">
        <v>55.97</v>
      </c>
      <c r="H1178" s="2">
        <v>11.49</v>
      </c>
      <c r="I1178" s="2">
        <v>0.79149999999999998</v>
      </c>
      <c r="J1178" s="2">
        <v>0.59650000000000003</v>
      </c>
      <c r="K1178" s="2" t="s">
        <v>1385</v>
      </c>
      <c r="L1178" s="2">
        <v>618</v>
      </c>
      <c r="M1178" s="2" t="s">
        <v>1426</v>
      </c>
      <c r="N1178" s="2" t="s">
        <v>2175</v>
      </c>
      <c r="O1178" s="8"/>
      <c r="P1178" s="2">
        <v>240</v>
      </c>
      <c r="Q1178" s="12">
        <v>0</v>
      </c>
    </row>
    <row r="1179" spans="1:17">
      <c r="A1179" s="11" t="s">
        <v>3266</v>
      </c>
      <c r="B1179" s="9" t="s">
        <v>584</v>
      </c>
      <c r="C1179" s="9" t="s">
        <v>32</v>
      </c>
      <c r="D1179" s="3" t="s">
        <v>44</v>
      </c>
      <c r="E1179" s="9" t="s">
        <v>1408</v>
      </c>
      <c r="F1179" s="9" t="s">
        <v>1390</v>
      </c>
      <c r="G1179" s="3">
        <v>97.39</v>
      </c>
      <c r="H1179" s="3"/>
      <c r="I1179" s="3">
        <v>0.95720000000000005</v>
      </c>
      <c r="J1179" s="3"/>
      <c r="K1179" s="3" t="s">
        <v>1358</v>
      </c>
      <c r="L1179" s="3">
        <v>835</v>
      </c>
      <c r="M1179" s="3" t="s">
        <v>1426</v>
      </c>
      <c r="N1179" s="3" t="s">
        <v>1818</v>
      </c>
      <c r="O1179" s="9"/>
      <c r="P1179" s="3">
        <v>48</v>
      </c>
      <c r="Q1179" s="13">
        <v>83.27</v>
      </c>
    </row>
    <row r="1180" spans="1:17" hidden="1">
      <c r="A1180" s="10" t="s">
        <v>3267</v>
      </c>
      <c r="B1180" s="8" t="s">
        <v>838</v>
      </c>
      <c r="C1180" s="8" t="s">
        <v>7</v>
      </c>
      <c r="D1180" s="2" t="s">
        <v>1360</v>
      </c>
      <c r="E1180" s="8" t="s">
        <v>1374</v>
      </c>
      <c r="F1180" s="8" t="s">
        <v>1375</v>
      </c>
      <c r="G1180" s="2">
        <v>1.1100000000000001</v>
      </c>
      <c r="H1180" s="2">
        <v>10.26</v>
      </c>
      <c r="I1180" s="2">
        <v>8.0000000000000002E-3</v>
      </c>
      <c r="J1180" s="2">
        <v>9.7699999999999995E-2</v>
      </c>
      <c r="K1180" s="2" t="s">
        <v>1395</v>
      </c>
      <c r="L1180" s="2">
        <v>601</v>
      </c>
      <c r="M1180" s="2" t="s">
        <v>1396</v>
      </c>
      <c r="N1180" s="2" t="s">
        <v>592</v>
      </c>
      <c r="O1180" s="8" t="s">
        <v>2586</v>
      </c>
      <c r="P1180" s="2">
        <v>12</v>
      </c>
      <c r="Q1180" s="12">
        <v>0.61</v>
      </c>
    </row>
    <row r="1181" spans="1:17" hidden="1">
      <c r="A1181" s="11" t="s">
        <v>3268</v>
      </c>
      <c r="B1181" s="9" t="s">
        <v>803</v>
      </c>
      <c r="C1181" s="9" t="s">
        <v>24</v>
      </c>
      <c r="D1181" s="3" t="s">
        <v>23</v>
      </c>
      <c r="E1181" s="9" t="s">
        <v>1380</v>
      </c>
      <c r="F1181" s="9" t="s">
        <v>1375</v>
      </c>
      <c r="G1181" s="3">
        <v>19.93</v>
      </c>
      <c r="H1181" s="3">
        <v>7.95</v>
      </c>
      <c r="I1181" s="3">
        <v>0.1285</v>
      </c>
      <c r="J1181" s="3">
        <v>0.18990000000000001</v>
      </c>
      <c r="K1181" s="3" t="s">
        <v>1376</v>
      </c>
      <c r="L1181" s="3">
        <v>840</v>
      </c>
      <c r="M1181" s="3" t="s">
        <v>1377</v>
      </c>
      <c r="N1181" s="3" t="s">
        <v>1561</v>
      </c>
      <c r="O1181" s="9" t="s">
        <v>1173</v>
      </c>
      <c r="P1181" s="3">
        <v>180</v>
      </c>
      <c r="Q1181" s="13">
        <v>9.39</v>
      </c>
    </row>
    <row r="1182" spans="1:17" hidden="1">
      <c r="A1182" s="10" t="s">
        <v>3269</v>
      </c>
      <c r="B1182" s="8" t="s">
        <v>1324</v>
      </c>
      <c r="C1182" s="8" t="s">
        <v>12</v>
      </c>
      <c r="D1182" s="2" t="s">
        <v>31</v>
      </c>
      <c r="E1182" s="8" t="s">
        <v>1380</v>
      </c>
      <c r="F1182" s="8" t="s">
        <v>1390</v>
      </c>
      <c r="G1182" s="2">
        <v>90.04</v>
      </c>
      <c r="H1182" s="2">
        <v>18.43</v>
      </c>
      <c r="I1182" s="2">
        <v>1.3776999999999999</v>
      </c>
      <c r="J1182" s="2">
        <v>3.2746</v>
      </c>
      <c r="K1182" s="2" t="s">
        <v>1395</v>
      </c>
      <c r="L1182" s="2">
        <v>628</v>
      </c>
      <c r="M1182" s="2" t="s">
        <v>1396</v>
      </c>
      <c r="N1182" s="2" t="s">
        <v>1482</v>
      </c>
      <c r="O1182" s="8" t="s">
        <v>3270</v>
      </c>
      <c r="P1182" s="2">
        <v>36</v>
      </c>
      <c r="Q1182" s="12">
        <v>66.760000000000005</v>
      </c>
    </row>
    <row r="1183" spans="1:17" hidden="1">
      <c r="A1183" s="11" t="s">
        <v>3271</v>
      </c>
      <c r="B1183" s="9" t="s">
        <v>1126</v>
      </c>
      <c r="C1183" s="9" t="s">
        <v>38</v>
      </c>
      <c r="D1183" s="3" t="s">
        <v>44</v>
      </c>
      <c r="E1183" s="9" t="s">
        <v>1374</v>
      </c>
      <c r="F1183" s="9" t="s">
        <v>1390</v>
      </c>
      <c r="G1183" s="3">
        <v>80.790000000000006</v>
      </c>
      <c r="H1183" s="3">
        <v>13.78</v>
      </c>
      <c r="I1183" s="3">
        <v>0.5968</v>
      </c>
      <c r="J1183" s="3">
        <v>2.1987999999999999</v>
      </c>
      <c r="K1183" s="3" t="s">
        <v>1395</v>
      </c>
      <c r="L1183" s="3">
        <v>727</v>
      </c>
      <c r="M1183" s="3" t="s">
        <v>1377</v>
      </c>
      <c r="N1183" s="3" t="s">
        <v>1662</v>
      </c>
      <c r="O1183" s="9" t="s">
        <v>3272</v>
      </c>
      <c r="P1183" s="3">
        <v>48</v>
      </c>
      <c r="Q1183" s="13">
        <v>52.22</v>
      </c>
    </row>
    <row r="1184" spans="1:17" hidden="1">
      <c r="A1184" s="10" t="s">
        <v>3273</v>
      </c>
      <c r="B1184" s="8" t="s">
        <v>934</v>
      </c>
      <c r="C1184" s="8" t="s">
        <v>24</v>
      </c>
      <c r="D1184" s="2" t="s">
        <v>1360</v>
      </c>
      <c r="E1184" s="8" t="s">
        <v>1400</v>
      </c>
      <c r="F1184" s="8" t="s">
        <v>1375</v>
      </c>
      <c r="G1184" s="2">
        <v>84.03</v>
      </c>
      <c r="H1184" s="2">
        <v>13.18</v>
      </c>
      <c r="I1184" s="2">
        <v>0.54449999999999998</v>
      </c>
      <c r="J1184" s="2">
        <v>1.0731999999999999</v>
      </c>
      <c r="K1184" s="2" t="s">
        <v>1395</v>
      </c>
      <c r="L1184" s="2">
        <v>874</v>
      </c>
      <c r="M1184" s="2" t="s">
        <v>1381</v>
      </c>
      <c r="N1184" s="2" t="s">
        <v>2972</v>
      </c>
      <c r="O1184" s="8"/>
      <c r="P1184" s="2">
        <v>180</v>
      </c>
      <c r="Q1184" s="12">
        <v>35.83</v>
      </c>
    </row>
    <row r="1185" spans="1:17" hidden="1">
      <c r="A1185" s="11" t="s">
        <v>3274</v>
      </c>
      <c r="B1185" s="9" t="s">
        <v>977</v>
      </c>
      <c r="C1185" s="9" t="s">
        <v>12</v>
      </c>
      <c r="D1185" s="3" t="s">
        <v>31</v>
      </c>
      <c r="E1185" s="9" t="s">
        <v>1380</v>
      </c>
      <c r="F1185" s="9" t="s">
        <v>1390</v>
      </c>
      <c r="G1185" s="3">
        <v>92.41</v>
      </c>
      <c r="H1185" s="3">
        <v>8.49</v>
      </c>
      <c r="I1185" s="3">
        <v>1.2118</v>
      </c>
      <c r="J1185" s="3">
        <v>2.9167000000000001</v>
      </c>
      <c r="K1185" s="3" t="s">
        <v>1412</v>
      </c>
      <c r="L1185" s="3">
        <v>659</v>
      </c>
      <c r="M1185" s="3" t="s">
        <v>1386</v>
      </c>
      <c r="N1185" s="3" t="s">
        <v>1742</v>
      </c>
      <c r="O1185" s="9"/>
      <c r="P1185" s="3">
        <v>36</v>
      </c>
      <c r="Q1185" s="13">
        <v>73.91</v>
      </c>
    </row>
    <row r="1186" spans="1:17" hidden="1">
      <c r="A1186" s="10" t="s">
        <v>3275</v>
      </c>
      <c r="B1186" s="8" t="s">
        <v>664</v>
      </c>
      <c r="C1186" s="8" t="s">
        <v>41</v>
      </c>
      <c r="D1186" s="2" t="s">
        <v>23</v>
      </c>
      <c r="E1186" s="8" t="s">
        <v>1411</v>
      </c>
      <c r="F1186" s="8" t="s">
        <v>1384</v>
      </c>
      <c r="G1186" s="2">
        <v>93.42</v>
      </c>
      <c r="H1186" s="2">
        <v>10.09</v>
      </c>
      <c r="I1186" s="2">
        <v>1.1119000000000001</v>
      </c>
      <c r="J1186" s="2">
        <v>3.0183</v>
      </c>
      <c r="K1186" s="2" t="s">
        <v>1395</v>
      </c>
      <c r="L1186" s="2">
        <v>836</v>
      </c>
      <c r="M1186" s="2" t="s">
        <v>1381</v>
      </c>
      <c r="N1186" s="2" t="s">
        <v>1502</v>
      </c>
      <c r="O1186" s="8"/>
      <c r="P1186" s="2">
        <v>36</v>
      </c>
      <c r="Q1186" s="12">
        <v>18.8</v>
      </c>
    </row>
    <row r="1187" spans="1:17" hidden="1">
      <c r="A1187" s="11" t="s">
        <v>3276</v>
      </c>
      <c r="B1187" s="9" t="s">
        <v>110</v>
      </c>
      <c r="C1187" s="9" t="s">
        <v>16</v>
      </c>
      <c r="D1187" s="3" t="s">
        <v>1360</v>
      </c>
      <c r="E1187" s="9" t="s">
        <v>1389</v>
      </c>
      <c r="F1187" s="9" t="s">
        <v>1375</v>
      </c>
      <c r="G1187" s="3">
        <v>68.25</v>
      </c>
      <c r="H1187" s="3">
        <v>7.9</v>
      </c>
      <c r="I1187" s="3">
        <v>1.1731</v>
      </c>
      <c r="J1187" s="3">
        <v>0.82450000000000001</v>
      </c>
      <c r="K1187" s="3" t="s">
        <v>1412</v>
      </c>
      <c r="L1187" s="3">
        <v>880</v>
      </c>
      <c r="M1187" s="3" t="s">
        <v>1426</v>
      </c>
      <c r="N1187" s="3" t="s">
        <v>482</v>
      </c>
      <c r="O1187" s="9"/>
      <c r="P1187" s="3">
        <v>120</v>
      </c>
      <c r="Q1187" s="13">
        <v>10.050000000000001</v>
      </c>
    </row>
    <row r="1188" spans="1:17" hidden="1">
      <c r="A1188" s="10" t="s">
        <v>3277</v>
      </c>
      <c r="B1188" s="8" t="s">
        <v>729</v>
      </c>
      <c r="C1188" s="8" t="s">
        <v>35</v>
      </c>
      <c r="D1188" s="2" t="s">
        <v>23</v>
      </c>
      <c r="E1188" s="8" t="s">
        <v>1408</v>
      </c>
      <c r="F1188" s="8" t="s">
        <v>1390</v>
      </c>
      <c r="G1188" s="2">
        <v>26.69</v>
      </c>
      <c r="H1188" s="2">
        <v>12.4</v>
      </c>
      <c r="I1188" s="2">
        <v>0.3322</v>
      </c>
      <c r="J1188" s="2">
        <v>0.47689999999999999</v>
      </c>
      <c r="K1188" s="2" t="s">
        <v>1395</v>
      </c>
      <c r="L1188" s="2">
        <v>592</v>
      </c>
      <c r="M1188" s="2" t="s">
        <v>1403</v>
      </c>
      <c r="N1188" s="2" t="s">
        <v>930</v>
      </c>
      <c r="O1188" s="8" t="s">
        <v>1472</v>
      </c>
      <c r="P1188" s="2">
        <v>84</v>
      </c>
      <c r="Q1188" s="12">
        <v>25.1</v>
      </c>
    </row>
    <row r="1189" spans="1:17">
      <c r="A1189" s="11" t="s">
        <v>3278</v>
      </c>
      <c r="B1189" s="9" t="s">
        <v>936</v>
      </c>
      <c r="C1189" s="9" t="s">
        <v>7</v>
      </c>
      <c r="D1189" s="3" t="s">
        <v>44</v>
      </c>
      <c r="E1189" s="9" t="s">
        <v>1374</v>
      </c>
      <c r="F1189" s="9" t="s">
        <v>1384</v>
      </c>
      <c r="G1189" s="3">
        <v>46.81</v>
      </c>
      <c r="H1189" s="3">
        <v>13.92</v>
      </c>
      <c r="I1189" s="3">
        <v>0.45900000000000002</v>
      </c>
      <c r="J1189" s="3">
        <v>4.2012</v>
      </c>
      <c r="K1189" s="3" t="s">
        <v>1358</v>
      </c>
      <c r="L1189" s="3">
        <v>680</v>
      </c>
      <c r="M1189" s="3" t="s">
        <v>1403</v>
      </c>
      <c r="N1189" s="3" t="s">
        <v>3279</v>
      </c>
      <c r="O1189" s="9" t="s">
        <v>2963</v>
      </c>
      <c r="P1189" s="3">
        <v>12</v>
      </c>
      <c r="Q1189" s="13">
        <v>24.97</v>
      </c>
    </row>
    <row r="1190" spans="1:17" hidden="1">
      <c r="A1190" s="10" t="s">
        <v>3280</v>
      </c>
      <c r="B1190" s="8" t="s">
        <v>630</v>
      </c>
      <c r="C1190" s="8" t="s">
        <v>16</v>
      </c>
      <c r="D1190" s="2" t="s">
        <v>44</v>
      </c>
      <c r="E1190" s="8" t="s">
        <v>1411</v>
      </c>
      <c r="F1190" s="8" t="s">
        <v>1384</v>
      </c>
      <c r="G1190" s="2">
        <v>51.05</v>
      </c>
      <c r="H1190" s="2">
        <v>12.38</v>
      </c>
      <c r="I1190" s="2">
        <v>0.41249999999999998</v>
      </c>
      <c r="J1190" s="2">
        <v>4.5448000000000004</v>
      </c>
      <c r="K1190" s="2" t="s">
        <v>1395</v>
      </c>
      <c r="L1190" s="2">
        <v>835</v>
      </c>
      <c r="M1190" s="2" t="s">
        <v>1396</v>
      </c>
      <c r="N1190" s="2" t="s">
        <v>1450</v>
      </c>
      <c r="O1190" s="8" t="s">
        <v>2424</v>
      </c>
      <c r="P1190" s="2">
        <v>12</v>
      </c>
      <c r="Q1190" s="12">
        <v>8.5399999999999991</v>
      </c>
    </row>
    <row r="1191" spans="1:17" hidden="1">
      <c r="A1191" s="11" t="s">
        <v>3281</v>
      </c>
      <c r="B1191" s="9" t="s">
        <v>237</v>
      </c>
      <c r="C1191" s="9" t="s">
        <v>16</v>
      </c>
      <c r="D1191" s="3" t="s">
        <v>10</v>
      </c>
      <c r="E1191" s="9" t="s">
        <v>1374</v>
      </c>
      <c r="F1191" s="9" t="s">
        <v>1390</v>
      </c>
      <c r="G1191" s="3">
        <v>60.66</v>
      </c>
      <c r="H1191" s="3">
        <v>11.17</v>
      </c>
      <c r="I1191" s="3">
        <v>0.3836</v>
      </c>
      <c r="J1191" s="3">
        <v>0.63319999999999999</v>
      </c>
      <c r="K1191" s="3" t="s">
        <v>1385</v>
      </c>
      <c r="L1191" s="3">
        <v>823</v>
      </c>
      <c r="M1191" s="3" t="s">
        <v>1386</v>
      </c>
      <c r="N1191" s="3" t="s">
        <v>1475</v>
      </c>
      <c r="O1191" s="9"/>
      <c r="P1191" s="3">
        <v>240</v>
      </c>
      <c r="Q1191" s="13">
        <v>0</v>
      </c>
    </row>
    <row r="1192" spans="1:17" hidden="1">
      <c r="A1192" s="10" t="s">
        <v>3282</v>
      </c>
      <c r="B1192" s="8" t="s">
        <v>1123</v>
      </c>
      <c r="C1192" s="8" t="s">
        <v>12</v>
      </c>
      <c r="D1192" s="2" t="s">
        <v>23</v>
      </c>
      <c r="E1192" s="8" t="s">
        <v>1389</v>
      </c>
      <c r="F1192" s="8" t="s">
        <v>1384</v>
      </c>
      <c r="G1192" s="2">
        <v>65.239999999999995</v>
      </c>
      <c r="H1192" s="2">
        <v>17.57</v>
      </c>
      <c r="I1192" s="2">
        <v>0.70589999999999997</v>
      </c>
      <c r="J1192" s="2">
        <v>5.9679000000000002</v>
      </c>
      <c r="K1192" s="2" t="s">
        <v>1385</v>
      </c>
      <c r="L1192" s="2">
        <v>870</v>
      </c>
      <c r="M1192" s="2" t="s">
        <v>1396</v>
      </c>
      <c r="N1192" s="2" t="s">
        <v>2156</v>
      </c>
      <c r="O1192" s="8" t="s">
        <v>797</v>
      </c>
      <c r="P1192" s="2">
        <v>12</v>
      </c>
      <c r="Q1192" s="12">
        <v>0</v>
      </c>
    </row>
    <row r="1193" spans="1:17" hidden="1">
      <c r="A1193" s="11" t="s">
        <v>3283</v>
      </c>
      <c r="B1193" s="9" t="s">
        <v>294</v>
      </c>
      <c r="C1193" s="9" t="s">
        <v>41</v>
      </c>
      <c r="D1193" s="3" t="s">
        <v>23</v>
      </c>
      <c r="E1193" s="9" t="s">
        <v>1389</v>
      </c>
      <c r="F1193" s="9" t="s">
        <v>1375</v>
      </c>
      <c r="G1193" s="3">
        <v>55.77</v>
      </c>
      <c r="H1193" s="3">
        <v>9.9600000000000009</v>
      </c>
      <c r="I1193" s="3">
        <v>1.0362</v>
      </c>
      <c r="J1193" s="3">
        <v>0.53669999999999995</v>
      </c>
      <c r="K1193" s="3" t="s">
        <v>1376</v>
      </c>
      <c r="L1193" s="3">
        <v>666</v>
      </c>
      <c r="M1193" s="3" t="s">
        <v>1381</v>
      </c>
      <c r="N1193" s="3" t="s">
        <v>3284</v>
      </c>
      <c r="O1193" s="9"/>
      <c r="P1193" s="3">
        <v>240</v>
      </c>
      <c r="Q1193" s="13">
        <v>34.369999999999997</v>
      </c>
    </row>
    <row r="1194" spans="1:17" hidden="1">
      <c r="A1194" s="10" t="s">
        <v>3285</v>
      </c>
      <c r="B1194" s="8" t="s">
        <v>1044</v>
      </c>
      <c r="C1194" s="8" t="s">
        <v>28</v>
      </c>
      <c r="D1194" s="2" t="s">
        <v>10</v>
      </c>
      <c r="E1194" s="8" t="s">
        <v>1400</v>
      </c>
      <c r="F1194" s="8" t="s">
        <v>1375</v>
      </c>
      <c r="G1194" s="2"/>
      <c r="H1194" s="2">
        <v>12.05</v>
      </c>
      <c r="I1194" s="2">
        <v>0.42759999999999998</v>
      </c>
      <c r="J1194" s="2">
        <v>0.88200000000000001</v>
      </c>
      <c r="K1194" s="2" t="s">
        <v>1395</v>
      </c>
      <c r="L1194" s="2">
        <v>875</v>
      </c>
      <c r="M1194" s="2" t="s">
        <v>1426</v>
      </c>
      <c r="N1194" s="2" t="s">
        <v>952</v>
      </c>
      <c r="O1194" s="8"/>
      <c r="P1194" s="2">
        <v>48</v>
      </c>
      <c r="Q1194" s="12">
        <v>22.98</v>
      </c>
    </row>
    <row r="1195" spans="1:17" hidden="1">
      <c r="A1195" s="11" t="s">
        <v>3286</v>
      </c>
      <c r="B1195" s="9" t="s">
        <v>420</v>
      </c>
      <c r="C1195" s="9" t="s">
        <v>12</v>
      </c>
      <c r="D1195" s="3" t="s">
        <v>1360</v>
      </c>
      <c r="E1195" s="9" t="s">
        <v>1374</v>
      </c>
      <c r="F1195" s="9" t="s">
        <v>1384</v>
      </c>
      <c r="G1195" s="3">
        <v>10.91</v>
      </c>
      <c r="H1195" s="3">
        <v>14.45</v>
      </c>
      <c r="I1195" s="3">
        <v>0.1661</v>
      </c>
      <c r="J1195" s="3">
        <v>0.2072</v>
      </c>
      <c r="K1195" s="3" t="s">
        <v>1376</v>
      </c>
      <c r="L1195" s="3">
        <v>602</v>
      </c>
      <c r="M1195" s="3" t="s">
        <v>1381</v>
      </c>
      <c r="N1195" s="3" t="s">
        <v>888</v>
      </c>
      <c r="O1195" s="9"/>
      <c r="P1195" s="3">
        <v>84</v>
      </c>
      <c r="Q1195" s="13">
        <v>4.41</v>
      </c>
    </row>
    <row r="1196" spans="1:17">
      <c r="A1196" s="10" t="s">
        <v>3287</v>
      </c>
      <c r="B1196" s="8" t="s">
        <v>928</v>
      </c>
      <c r="C1196" s="8" t="s">
        <v>41</v>
      </c>
      <c r="D1196" s="2" t="s">
        <v>1360</v>
      </c>
      <c r="E1196" s="8" t="s">
        <v>1411</v>
      </c>
      <c r="F1196" s="8" t="s">
        <v>1375</v>
      </c>
      <c r="G1196" s="2">
        <v>71.38</v>
      </c>
      <c r="H1196" s="2">
        <v>7.99</v>
      </c>
      <c r="I1196" s="2">
        <v>0.75049999999999994</v>
      </c>
      <c r="J1196" s="2">
        <v>0.59660000000000002</v>
      </c>
      <c r="K1196" s="2" t="s">
        <v>1358</v>
      </c>
      <c r="L1196" s="2">
        <v>596</v>
      </c>
      <c r="M1196" s="2" t="s">
        <v>1386</v>
      </c>
      <c r="N1196" s="2" t="s">
        <v>2141</v>
      </c>
      <c r="O1196" s="8"/>
      <c r="P1196" s="2">
        <v>240</v>
      </c>
      <c r="Q1196" s="12">
        <v>66.099999999999994</v>
      </c>
    </row>
    <row r="1197" spans="1:17" hidden="1">
      <c r="A1197" s="11" t="s">
        <v>3288</v>
      </c>
      <c r="B1197" s="9" t="s">
        <v>753</v>
      </c>
      <c r="C1197" s="9" t="s">
        <v>7</v>
      </c>
      <c r="D1197" s="3" t="s">
        <v>10</v>
      </c>
      <c r="E1197" s="9" t="s">
        <v>1389</v>
      </c>
      <c r="F1197" s="9" t="s">
        <v>1384</v>
      </c>
      <c r="G1197" s="3">
        <v>97.8</v>
      </c>
      <c r="H1197" s="3">
        <v>16.86</v>
      </c>
      <c r="I1197" s="3">
        <v>0.78010000000000002</v>
      </c>
      <c r="J1197" s="3">
        <v>1.4240999999999999</v>
      </c>
      <c r="K1197" s="3" t="s">
        <v>1376</v>
      </c>
      <c r="L1197" s="3">
        <v>669</v>
      </c>
      <c r="M1197" s="3" t="s">
        <v>1396</v>
      </c>
      <c r="N1197" s="3" t="s">
        <v>479</v>
      </c>
      <c r="O1197" s="9" t="s">
        <v>3289</v>
      </c>
      <c r="P1197" s="3">
        <v>240</v>
      </c>
      <c r="Q1197" s="13">
        <v>72.13</v>
      </c>
    </row>
    <row r="1198" spans="1:17" hidden="1">
      <c r="A1198" s="10" t="s">
        <v>3290</v>
      </c>
      <c r="B1198" s="8" t="s">
        <v>909</v>
      </c>
      <c r="C1198" s="8" t="s">
        <v>12</v>
      </c>
      <c r="D1198" s="2" t="s">
        <v>10</v>
      </c>
      <c r="E1198" s="8" t="s">
        <v>1411</v>
      </c>
      <c r="F1198" s="8" t="s">
        <v>1390</v>
      </c>
      <c r="G1198" s="2">
        <v>44.35</v>
      </c>
      <c r="H1198" s="2">
        <v>14.3</v>
      </c>
      <c r="I1198" s="2">
        <v>0.57950000000000002</v>
      </c>
      <c r="J1198" s="2">
        <v>1.5222</v>
      </c>
      <c r="K1198" s="2" t="s">
        <v>1395</v>
      </c>
      <c r="L1198" s="2">
        <v>698</v>
      </c>
      <c r="M1198" s="2" t="s">
        <v>1381</v>
      </c>
      <c r="N1198" s="2" t="s">
        <v>3279</v>
      </c>
      <c r="O1198" s="8"/>
      <c r="P1198" s="2">
        <v>36</v>
      </c>
      <c r="Q1198" s="12">
        <v>34.75</v>
      </c>
    </row>
    <row r="1199" spans="1:17" hidden="1">
      <c r="A1199" s="11" t="s">
        <v>3291</v>
      </c>
      <c r="B1199" s="9" t="s">
        <v>792</v>
      </c>
      <c r="C1199" s="9" t="s">
        <v>24</v>
      </c>
      <c r="D1199" s="3" t="s">
        <v>31</v>
      </c>
      <c r="E1199" s="9" t="s">
        <v>1400</v>
      </c>
      <c r="F1199" s="9" t="s">
        <v>1375</v>
      </c>
      <c r="G1199" s="3">
        <v>57.88</v>
      </c>
      <c r="H1199" s="3">
        <v>17.559999999999999</v>
      </c>
      <c r="I1199" s="3">
        <v>1.1486000000000001</v>
      </c>
      <c r="J1199" s="3">
        <v>1.0266</v>
      </c>
      <c r="K1199" s="3" t="s">
        <v>1376</v>
      </c>
      <c r="L1199" s="3">
        <v>858</v>
      </c>
      <c r="M1199" s="3" t="s">
        <v>1426</v>
      </c>
      <c r="N1199" s="3" t="s">
        <v>2000</v>
      </c>
      <c r="O1199" s="9"/>
      <c r="P1199" s="3">
        <v>120</v>
      </c>
      <c r="Q1199" s="13">
        <v>9.0500000000000007</v>
      </c>
    </row>
    <row r="1200" spans="1:17" hidden="1">
      <c r="A1200" s="10" t="s">
        <v>3292</v>
      </c>
      <c r="B1200" s="8" t="s">
        <v>538</v>
      </c>
      <c r="C1200" s="8" t="s">
        <v>35</v>
      </c>
      <c r="D1200" s="2" t="s">
        <v>1360</v>
      </c>
      <c r="E1200" s="8" t="s">
        <v>1400</v>
      </c>
      <c r="F1200" s="8" t="s">
        <v>1390</v>
      </c>
      <c r="G1200" s="2">
        <v>66.53</v>
      </c>
      <c r="H1200" s="2">
        <v>11.41</v>
      </c>
      <c r="I1200" s="2">
        <v>1.2756000000000001</v>
      </c>
      <c r="J1200" s="2">
        <v>1.1535</v>
      </c>
      <c r="K1200" s="2" t="s">
        <v>1376</v>
      </c>
      <c r="L1200" s="2">
        <v>639</v>
      </c>
      <c r="M1200" s="2" t="s">
        <v>1381</v>
      </c>
      <c r="N1200" s="2" t="s">
        <v>2480</v>
      </c>
      <c r="O1200" s="8"/>
      <c r="P1200" s="2">
        <v>84</v>
      </c>
      <c r="Q1200" s="12">
        <v>40.659999999999997</v>
      </c>
    </row>
    <row r="1201" spans="1:17" hidden="1">
      <c r="A1201" s="11" t="s">
        <v>3293</v>
      </c>
      <c r="B1201" s="9" t="s">
        <v>696</v>
      </c>
      <c r="C1201" s="9" t="s">
        <v>20</v>
      </c>
      <c r="D1201" s="3" t="s">
        <v>10</v>
      </c>
      <c r="E1201" s="9" t="s">
        <v>1411</v>
      </c>
      <c r="F1201" s="9" t="s">
        <v>1375</v>
      </c>
      <c r="G1201" s="3">
        <v>96.21</v>
      </c>
      <c r="H1201" s="3">
        <v>9.7899999999999991</v>
      </c>
      <c r="I1201" s="3">
        <v>0.53549999999999998</v>
      </c>
      <c r="J1201" s="3">
        <v>4.4302999999999999</v>
      </c>
      <c r="K1201" s="3" t="s">
        <v>1412</v>
      </c>
      <c r="L1201" s="3">
        <v>677</v>
      </c>
      <c r="M1201" s="3" t="s">
        <v>1403</v>
      </c>
      <c r="N1201" s="3" t="s">
        <v>2960</v>
      </c>
      <c r="O1201" s="9" t="s">
        <v>2592</v>
      </c>
      <c r="P1201" s="3">
        <v>24</v>
      </c>
      <c r="Q1201" s="13">
        <v>67.290000000000006</v>
      </c>
    </row>
    <row r="1202" spans="1:17" hidden="1">
      <c r="A1202" s="10" t="s">
        <v>3294</v>
      </c>
      <c r="B1202" s="8" t="s">
        <v>1171</v>
      </c>
      <c r="C1202" s="8" t="s">
        <v>20</v>
      </c>
      <c r="D1202" s="2" t="s">
        <v>1360</v>
      </c>
      <c r="E1202" s="8" t="s">
        <v>1389</v>
      </c>
      <c r="F1202" s="8" t="s">
        <v>1375</v>
      </c>
      <c r="G1202" s="2">
        <v>9.9600000000000009</v>
      </c>
      <c r="H1202" s="2">
        <v>15.6</v>
      </c>
      <c r="I1202" s="2">
        <v>6.0100000000000001E-2</v>
      </c>
      <c r="J1202" s="2">
        <v>0.1956</v>
      </c>
      <c r="K1202" s="2" t="s">
        <v>1412</v>
      </c>
      <c r="L1202" s="2">
        <v>684</v>
      </c>
      <c r="M1202" s="2" t="s">
        <v>1403</v>
      </c>
      <c r="N1202" s="2" t="s">
        <v>2098</v>
      </c>
      <c r="O1202" s="8" t="s">
        <v>3295</v>
      </c>
      <c r="P1202" s="2">
        <v>84</v>
      </c>
      <c r="Q1202" s="12">
        <v>4.66</v>
      </c>
    </row>
    <row r="1203" spans="1:17">
      <c r="A1203" s="11" t="s">
        <v>3296</v>
      </c>
      <c r="B1203" s="9" t="s">
        <v>1282</v>
      </c>
      <c r="C1203" s="9" t="s">
        <v>20</v>
      </c>
      <c r="D1203" s="3" t="s">
        <v>31</v>
      </c>
      <c r="E1203" s="9" t="s">
        <v>1408</v>
      </c>
      <c r="F1203" s="9" t="s">
        <v>1375</v>
      </c>
      <c r="G1203" s="3">
        <v>84.81</v>
      </c>
      <c r="H1203" s="3">
        <v>11.78</v>
      </c>
      <c r="I1203" s="3">
        <v>1.3491</v>
      </c>
      <c r="J1203" s="3">
        <v>1.4872000000000001</v>
      </c>
      <c r="K1203" s="3" t="s">
        <v>1358</v>
      </c>
      <c r="L1203" s="3">
        <v>788</v>
      </c>
      <c r="M1203" s="3" t="s">
        <v>1426</v>
      </c>
      <c r="N1203" s="3" t="s">
        <v>1913</v>
      </c>
      <c r="O1203" s="9"/>
      <c r="P1203" s="3">
        <v>84</v>
      </c>
      <c r="Q1203" s="13">
        <v>55.36</v>
      </c>
    </row>
    <row r="1204" spans="1:17">
      <c r="A1204" s="10" t="s">
        <v>3297</v>
      </c>
      <c r="B1204" s="8" t="s">
        <v>1074</v>
      </c>
      <c r="C1204" s="8" t="s">
        <v>41</v>
      </c>
      <c r="D1204" s="2" t="s">
        <v>10</v>
      </c>
      <c r="E1204" s="8" t="s">
        <v>1400</v>
      </c>
      <c r="F1204" s="8" t="s">
        <v>1384</v>
      </c>
      <c r="G1204" s="2">
        <v>44.75</v>
      </c>
      <c r="H1204" s="2">
        <v>17.93</v>
      </c>
      <c r="I1204" s="2">
        <v>0.82620000000000005</v>
      </c>
      <c r="J1204" s="2">
        <v>2.2326000000000001</v>
      </c>
      <c r="K1204" s="2" t="s">
        <v>1358</v>
      </c>
      <c r="L1204" s="2">
        <v>740</v>
      </c>
      <c r="M1204" s="2" t="s">
        <v>1381</v>
      </c>
      <c r="N1204" s="2" t="s">
        <v>3298</v>
      </c>
      <c r="O1204" s="8"/>
      <c r="P1204" s="2">
        <v>24</v>
      </c>
      <c r="Q1204" s="12">
        <v>19.86</v>
      </c>
    </row>
    <row r="1205" spans="1:17">
      <c r="A1205" s="11" t="s">
        <v>3299</v>
      </c>
      <c r="B1205" s="9" t="s">
        <v>1318</v>
      </c>
      <c r="C1205" s="9" t="s">
        <v>24</v>
      </c>
      <c r="D1205" s="3" t="s">
        <v>10</v>
      </c>
      <c r="E1205" s="9" t="s">
        <v>1389</v>
      </c>
      <c r="F1205" s="9" t="s">
        <v>1375</v>
      </c>
      <c r="G1205" s="3">
        <v>83.94</v>
      </c>
      <c r="H1205" s="3">
        <v>11.75</v>
      </c>
      <c r="I1205" s="3">
        <v>1.5395000000000001</v>
      </c>
      <c r="J1205" s="3">
        <v>1.8566</v>
      </c>
      <c r="K1205" s="3" t="s">
        <v>1358</v>
      </c>
      <c r="L1205" s="3">
        <v>838</v>
      </c>
      <c r="M1205" s="3" t="s">
        <v>1386</v>
      </c>
      <c r="N1205" s="3" t="s">
        <v>1397</v>
      </c>
      <c r="O1205" s="9"/>
      <c r="P1205" s="3">
        <v>60</v>
      </c>
      <c r="Q1205" s="13">
        <v>66.25</v>
      </c>
    </row>
    <row r="1206" spans="1:17" hidden="1">
      <c r="A1206" s="10" t="s">
        <v>3300</v>
      </c>
      <c r="B1206" s="8" t="s">
        <v>265</v>
      </c>
      <c r="C1206" s="8" t="s">
        <v>41</v>
      </c>
      <c r="D1206" s="2" t="s">
        <v>1360</v>
      </c>
      <c r="E1206" s="8" t="s">
        <v>1411</v>
      </c>
      <c r="F1206" s="8" t="s">
        <v>1375</v>
      </c>
      <c r="G1206" s="2">
        <v>29.57</v>
      </c>
      <c r="H1206" s="2">
        <v>10.16</v>
      </c>
      <c r="I1206" s="2">
        <v>0.23710000000000001</v>
      </c>
      <c r="J1206" s="2">
        <v>2.6019000000000001</v>
      </c>
      <c r="K1206" s="2" t="s">
        <v>1395</v>
      </c>
      <c r="L1206" s="2">
        <v>755</v>
      </c>
      <c r="M1206" s="2" t="s">
        <v>1377</v>
      </c>
      <c r="N1206" s="2" t="s">
        <v>2912</v>
      </c>
      <c r="O1206" s="8" t="s">
        <v>2531</v>
      </c>
      <c r="P1206" s="2">
        <v>12</v>
      </c>
      <c r="Q1206" s="12">
        <v>21.79</v>
      </c>
    </row>
    <row r="1207" spans="1:17" hidden="1">
      <c r="A1207" s="11" t="s">
        <v>3301</v>
      </c>
      <c r="B1207" s="9" t="s">
        <v>623</v>
      </c>
      <c r="C1207" s="9" t="s">
        <v>16</v>
      </c>
      <c r="D1207" s="3" t="s">
        <v>10</v>
      </c>
      <c r="E1207" s="9" t="s">
        <v>1411</v>
      </c>
      <c r="F1207" s="9" t="s">
        <v>1384</v>
      </c>
      <c r="G1207" s="3">
        <v>42.15</v>
      </c>
      <c r="H1207" s="3">
        <v>8.85</v>
      </c>
      <c r="I1207" s="3">
        <v>0.68259999999999998</v>
      </c>
      <c r="J1207" s="3">
        <v>0.53049999999999997</v>
      </c>
      <c r="K1207" s="3" t="s">
        <v>1376</v>
      </c>
      <c r="L1207" s="3">
        <v>668</v>
      </c>
      <c r="M1207" s="3" t="s">
        <v>1377</v>
      </c>
      <c r="N1207" s="3" t="s">
        <v>2633</v>
      </c>
      <c r="O1207" s="9" t="s">
        <v>382</v>
      </c>
      <c r="P1207" s="3">
        <v>120</v>
      </c>
      <c r="Q1207" s="13">
        <v>9.2100000000000009</v>
      </c>
    </row>
    <row r="1208" spans="1:17" hidden="1">
      <c r="A1208" s="10" t="s">
        <v>3302</v>
      </c>
      <c r="B1208" s="8" t="s">
        <v>429</v>
      </c>
      <c r="C1208" s="8" t="s">
        <v>24</v>
      </c>
      <c r="D1208" s="2" t="s">
        <v>1360</v>
      </c>
      <c r="E1208" s="8" t="s">
        <v>1380</v>
      </c>
      <c r="F1208" s="8" t="s">
        <v>1384</v>
      </c>
      <c r="G1208" s="2">
        <v>79.55</v>
      </c>
      <c r="H1208" s="2">
        <v>8.9700000000000006</v>
      </c>
      <c r="I1208" s="2">
        <v>1.2318</v>
      </c>
      <c r="J1208" s="2">
        <v>1.9784999999999999</v>
      </c>
      <c r="K1208" s="2" t="s">
        <v>1412</v>
      </c>
      <c r="L1208" s="2">
        <v>864</v>
      </c>
      <c r="M1208" s="2" t="s">
        <v>1403</v>
      </c>
      <c r="N1208" s="2" t="s">
        <v>2052</v>
      </c>
      <c r="O1208" s="8" t="s">
        <v>1981</v>
      </c>
      <c r="P1208" s="2">
        <v>48</v>
      </c>
      <c r="Q1208" s="12">
        <v>68.790000000000006</v>
      </c>
    </row>
    <row r="1209" spans="1:17" hidden="1">
      <c r="A1209" s="11" t="s">
        <v>3303</v>
      </c>
      <c r="B1209" s="9" t="s">
        <v>674</v>
      </c>
      <c r="C1209" s="9" t="s">
        <v>38</v>
      </c>
      <c r="D1209" s="3" t="s">
        <v>1360</v>
      </c>
      <c r="E1209" s="9" t="s">
        <v>1400</v>
      </c>
      <c r="F1209" s="9" t="s">
        <v>1375</v>
      </c>
      <c r="G1209" s="3">
        <v>36.450000000000003</v>
      </c>
      <c r="H1209" s="3">
        <v>8.5299999999999994</v>
      </c>
      <c r="I1209" s="3">
        <v>0.65480000000000005</v>
      </c>
      <c r="J1209" s="3">
        <v>1.6574</v>
      </c>
      <c r="K1209" s="3" t="s">
        <v>1412</v>
      </c>
      <c r="L1209" s="3">
        <v>643</v>
      </c>
      <c r="M1209" s="3" t="s">
        <v>1386</v>
      </c>
      <c r="N1209" s="3" t="s">
        <v>1841</v>
      </c>
      <c r="O1209" s="9"/>
      <c r="P1209" s="3">
        <v>24</v>
      </c>
      <c r="Q1209" s="13">
        <v>12.2</v>
      </c>
    </row>
    <row r="1210" spans="1:17" hidden="1">
      <c r="A1210" s="10" t="s">
        <v>3304</v>
      </c>
      <c r="B1210" s="8" t="s">
        <v>110</v>
      </c>
      <c r="C1210" s="8" t="s">
        <v>41</v>
      </c>
      <c r="D1210" s="2" t="s">
        <v>1360</v>
      </c>
      <c r="E1210" s="8" t="s">
        <v>1389</v>
      </c>
      <c r="F1210" s="8" t="s">
        <v>1384</v>
      </c>
      <c r="G1210" s="2">
        <v>77.91</v>
      </c>
      <c r="H1210" s="2">
        <v>12.54</v>
      </c>
      <c r="I1210" s="2">
        <v>1.3846000000000001</v>
      </c>
      <c r="J1210" s="2">
        <v>1.3978999999999999</v>
      </c>
      <c r="K1210" s="2" t="s">
        <v>1376</v>
      </c>
      <c r="L1210" s="2">
        <v>880</v>
      </c>
      <c r="M1210" s="2" t="s">
        <v>1426</v>
      </c>
      <c r="N1210" s="2" t="s">
        <v>2465</v>
      </c>
      <c r="O1210" s="8"/>
      <c r="P1210" s="2">
        <v>84</v>
      </c>
      <c r="Q1210" s="12">
        <v>65.31</v>
      </c>
    </row>
    <row r="1211" spans="1:17">
      <c r="A1211" s="11" t="s">
        <v>3305</v>
      </c>
      <c r="B1211" s="9" t="s">
        <v>840</v>
      </c>
      <c r="C1211" s="9" t="s">
        <v>32</v>
      </c>
      <c r="D1211" s="3" t="s">
        <v>1360</v>
      </c>
      <c r="E1211" s="9" t="s">
        <v>1400</v>
      </c>
      <c r="F1211" s="9" t="s">
        <v>1384</v>
      </c>
      <c r="G1211" s="3">
        <v>38.58</v>
      </c>
      <c r="H1211" s="3">
        <v>13.93</v>
      </c>
      <c r="I1211" s="3">
        <v>0.62719999999999998</v>
      </c>
      <c r="J1211" s="3">
        <v>0.59740000000000004</v>
      </c>
      <c r="K1211" s="3" t="s">
        <v>1358</v>
      </c>
      <c r="L1211" s="3">
        <v>638</v>
      </c>
      <c r="M1211" s="3" t="s">
        <v>1381</v>
      </c>
      <c r="N1211" s="3" t="s">
        <v>3166</v>
      </c>
      <c r="O1211" s="9"/>
      <c r="P1211" s="3">
        <v>120</v>
      </c>
      <c r="Q1211" s="13">
        <v>15.53</v>
      </c>
    </row>
    <row r="1212" spans="1:17" hidden="1">
      <c r="A1212" s="10" t="s">
        <v>3306</v>
      </c>
      <c r="B1212" s="8" t="s">
        <v>755</v>
      </c>
      <c r="C1212" s="8" t="s">
        <v>35</v>
      </c>
      <c r="D1212" s="2" t="s">
        <v>44</v>
      </c>
      <c r="E1212" s="8" t="s">
        <v>1408</v>
      </c>
      <c r="F1212" s="8" t="s">
        <v>1384</v>
      </c>
      <c r="G1212" s="2">
        <v>30.56</v>
      </c>
      <c r="H1212" s="2">
        <v>9.8800000000000008</v>
      </c>
      <c r="I1212" s="2">
        <v>0.54630000000000001</v>
      </c>
      <c r="J1212" s="2">
        <v>0.29249999999999998</v>
      </c>
      <c r="K1212" s="2" t="s">
        <v>1412</v>
      </c>
      <c r="L1212" s="2">
        <v>580</v>
      </c>
      <c r="M1212" s="2" t="s">
        <v>1396</v>
      </c>
      <c r="N1212" s="2" t="s">
        <v>1688</v>
      </c>
      <c r="O1212" s="8" t="s">
        <v>831</v>
      </c>
      <c r="P1212" s="2">
        <v>240</v>
      </c>
      <c r="Q1212" s="12">
        <v>23.88</v>
      </c>
    </row>
    <row r="1213" spans="1:17" hidden="1">
      <c r="A1213" s="11" t="s">
        <v>3307</v>
      </c>
      <c r="B1213" s="9" t="s">
        <v>380</v>
      </c>
      <c r="C1213" s="9" t="s">
        <v>24</v>
      </c>
      <c r="D1213" s="3" t="s">
        <v>31</v>
      </c>
      <c r="E1213" s="9" t="s">
        <v>1374</v>
      </c>
      <c r="F1213" s="9" t="s">
        <v>1375</v>
      </c>
      <c r="G1213" s="3">
        <v>87.63</v>
      </c>
      <c r="H1213" s="3">
        <v>9.0500000000000007</v>
      </c>
      <c r="I1213" s="3">
        <v>1.1393</v>
      </c>
      <c r="J1213" s="3">
        <v>0.79120000000000001</v>
      </c>
      <c r="K1213" s="3" t="s">
        <v>1395</v>
      </c>
      <c r="L1213" s="3">
        <v>755</v>
      </c>
      <c r="M1213" s="3" t="s">
        <v>1403</v>
      </c>
      <c r="N1213" s="3" t="s">
        <v>2971</v>
      </c>
      <c r="O1213" s="9" t="s">
        <v>3308</v>
      </c>
      <c r="P1213" s="3">
        <v>240</v>
      </c>
      <c r="Q1213" s="13">
        <v>43.68</v>
      </c>
    </row>
    <row r="1214" spans="1:17" hidden="1">
      <c r="A1214" s="10" t="s">
        <v>3309</v>
      </c>
      <c r="B1214" s="8" t="s">
        <v>445</v>
      </c>
      <c r="C1214" s="8" t="s">
        <v>28</v>
      </c>
      <c r="D1214" s="2" t="s">
        <v>31</v>
      </c>
      <c r="E1214" s="8" t="s">
        <v>1400</v>
      </c>
      <c r="F1214" s="8" t="s">
        <v>1390</v>
      </c>
      <c r="G1214" s="2">
        <v>74.150000000000006</v>
      </c>
      <c r="H1214" s="2">
        <v>15.05</v>
      </c>
      <c r="I1214" s="2">
        <v>0.69599999999999995</v>
      </c>
      <c r="J1214" s="2">
        <v>2.0655000000000001</v>
      </c>
      <c r="K1214" s="2" t="s">
        <v>1395</v>
      </c>
      <c r="L1214" s="2">
        <v>679</v>
      </c>
      <c r="M1214" s="2" t="s">
        <v>1426</v>
      </c>
      <c r="N1214" s="2" t="s">
        <v>3310</v>
      </c>
      <c r="O1214" s="8"/>
      <c r="P1214" s="2">
        <v>48</v>
      </c>
      <c r="Q1214" s="12">
        <v>14.63</v>
      </c>
    </row>
    <row r="1215" spans="1:17" hidden="1">
      <c r="A1215" s="11" t="s">
        <v>3311</v>
      </c>
      <c r="B1215" s="9" t="s">
        <v>811</v>
      </c>
      <c r="C1215" s="9" t="s">
        <v>38</v>
      </c>
      <c r="D1215" s="3" t="s">
        <v>44</v>
      </c>
      <c r="E1215" s="9" t="s">
        <v>1411</v>
      </c>
      <c r="F1215" s="9" t="s">
        <v>1375</v>
      </c>
      <c r="G1215" s="3">
        <v>22.15</v>
      </c>
      <c r="H1215" s="3">
        <v>15.07</v>
      </c>
      <c r="I1215" s="3">
        <v>0.2069</v>
      </c>
      <c r="J1215" s="3">
        <v>0.42830000000000001</v>
      </c>
      <c r="K1215" s="3" t="s">
        <v>1412</v>
      </c>
      <c r="L1215" s="3">
        <v>845</v>
      </c>
      <c r="M1215" s="3" t="s">
        <v>1386</v>
      </c>
      <c r="N1215" s="3" t="s">
        <v>3312</v>
      </c>
      <c r="O1215" s="9"/>
      <c r="P1215" s="3">
        <v>84</v>
      </c>
      <c r="Q1215" s="13">
        <v>11.54</v>
      </c>
    </row>
    <row r="1216" spans="1:17" hidden="1">
      <c r="A1216" s="10" t="s">
        <v>3313</v>
      </c>
      <c r="B1216" s="8" t="s">
        <v>361</v>
      </c>
      <c r="C1216" s="8" t="s">
        <v>7</v>
      </c>
      <c r="D1216" s="2" t="s">
        <v>23</v>
      </c>
      <c r="E1216" s="8" t="s">
        <v>1408</v>
      </c>
      <c r="F1216" s="8" t="s">
        <v>1390</v>
      </c>
      <c r="G1216" s="2">
        <v>6.11</v>
      </c>
      <c r="H1216" s="2">
        <v>15.16</v>
      </c>
      <c r="I1216" s="2">
        <v>7.46E-2</v>
      </c>
      <c r="J1216" s="2">
        <v>0.17050000000000001</v>
      </c>
      <c r="K1216" s="2" t="s">
        <v>1385</v>
      </c>
      <c r="L1216" s="2">
        <v>686</v>
      </c>
      <c r="M1216" s="2" t="s">
        <v>1426</v>
      </c>
      <c r="N1216" s="2" t="s">
        <v>1433</v>
      </c>
      <c r="O1216" s="8"/>
      <c r="P1216" s="2">
        <v>48</v>
      </c>
      <c r="Q1216" s="12">
        <v>0</v>
      </c>
    </row>
    <row r="1217" spans="1:17" hidden="1">
      <c r="A1217" s="11" t="s">
        <v>3314</v>
      </c>
      <c r="B1217" s="9" t="s">
        <v>1312</v>
      </c>
      <c r="C1217" s="9" t="s">
        <v>12</v>
      </c>
      <c r="D1217" s="3" t="s">
        <v>31</v>
      </c>
      <c r="E1217" s="9" t="s">
        <v>1389</v>
      </c>
      <c r="F1217" s="9" t="s">
        <v>1375</v>
      </c>
      <c r="G1217" s="3">
        <v>48.66</v>
      </c>
      <c r="H1217" s="3">
        <v>14.44</v>
      </c>
      <c r="I1217" s="3">
        <v>0.93330000000000002</v>
      </c>
      <c r="J1217" s="3">
        <v>4.3791000000000002</v>
      </c>
      <c r="K1217" s="3" t="s">
        <v>1376</v>
      </c>
      <c r="L1217" s="3">
        <v>872</v>
      </c>
      <c r="M1217" s="3" t="s">
        <v>1403</v>
      </c>
      <c r="N1217" s="3" t="s">
        <v>1088</v>
      </c>
      <c r="O1217" s="9" t="s">
        <v>1570</v>
      </c>
      <c r="P1217" s="3">
        <v>12</v>
      </c>
      <c r="Q1217" s="13">
        <v>23.73</v>
      </c>
    </row>
    <row r="1218" spans="1:17" hidden="1">
      <c r="A1218" s="10" t="s">
        <v>3315</v>
      </c>
      <c r="B1218" s="8" t="s">
        <v>946</v>
      </c>
      <c r="C1218" s="8" t="s">
        <v>38</v>
      </c>
      <c r="D1218" s="2" t="s">
        <v>31</v>
      </c>
      <c r="E1218" s="8" t="s">
        <v>1400</v>
      </c>
      <c r="F1218" s="8" t="s">
        <v>1375</v>
      </c>
      <c r="G1218" s="2">
        <v>13.76</v>
      </c>
      <c r="H1218" s="2">
        <v>16.73</v>
      </c>
      <c r="I1218" s="2">
        <v>0.1527</v>
      </c>
      <c r="J1218" s="2">
        <v>0.19900000000000001</v>
      </c>
      <c r="K1218" s="2" t="s">
        <v>1385</v>
      </c>
      <c r="L1218" s="2">
        <v>703</v>
      </c>
      <c r="M1218" s="2" t="s">
        <v>1386</v>
      </c>
      <c r="N1218" s="2" t="s">
        <v>436</v>
      </c>
      <c r="O1218" s="8"/>
      <c r="P1218" s="2">
        <v>240</v>
      </c>
      <c r="Q1218" s="12">
        <v>0</v>
      </c>
    </row>
    <row r="1219" spans="1:17" hidden="1">
      <c r="A1219" s="11" t="s">
        <v>3316</v>
      </c>
      <c r="B1219" s="9" t="s">
        <v>435</v>
      </c>
      <c r="C1219" s="9" t="s">
        <v>12</v>
      </c>
      <c r="D1219" s="3" t="s">
        <v>31</v>
      </c>
      <c r="E1219" s="9" t="s">
        <v>1408</v>
      </c>
      <c r="F1219" s="9" t="s">
        <v>1384</v>
      </c>
      <c r="G1219" s="3">
        <v>70.97</v>
      </c>
      <c r="H1219" s="3">
        <v>11.95</v>
      </c>
      <c r="I1219" s="3">
        <v>0.41110000000000002</v>
      </c>
      <c r="J1219" s="3">
        <v>1.8672</v>
      </c>
      <c r="K1219" s="3" t="s">
        <v>1385</v>
      </c>
      <c r="L1219" s="3">
        <v>644</v>
      </c>
      <c r="M1219" s="3" t="s">
        <v>1403</v>
      </c>
      <c r="N1219" s="3" t="s">
        <v>3317</v>
      </c>
      <c r="O1219" s="9" t="s">
        <v>1032</v>
      </c>
      <c r="P1219" s="3">
        <v>48</v>
      </c>
      <c r="Q1219" s="13">
        <v>0</v>
      </c>
    </row>
    <row r="1220" spans="1:17" hidden="1">
      <c r="A1220" s="10" t="s">
        <v>3318</v>
      </c>
      <c r="B1220" s="8" t="s">
        <v>1318</v>
      </c>
      <c r="C1220" s="8" t="s">
        <v>28</v>
      </c>
      <c r="D1220" s="2" t="s">
        <v>10</v>
      </c>
      <c r="E1220" s="8" t="s">
        <v>1374</v>
      </c>
      <c r="F1220" s="8" t="s">
        <v>1375</v>
      </c>
      <c r="G1220" s="2">
        <v>91.64</v>
      </c>
      <c r="H1220" s="2">
        <v>10.67</v>
      </c>
      <c r="I1220" s="2">
        <v>0.58960000000000001</v>
      </c>
      <c r="J1220" s="2">
        <v>1.9774</v>
      </c>
      <c r="K1220" s="2" t="s">
        <v>1395</v>
      </c>
      <c r="L1220" s="2">
        <v>838</v>
      </c>
      <c r="M1220" s="2" t="s">
        <v>1396</v>
      </c>
      <c r="N1220" s="2" t="s">
        <v>3319</v>
      </c>
      <c r="O1220" s="8" t="s">
        <v>1659</v>
      </c>
      <c r="P1220" s="2">
        <v>60</v>
      </c>
      <c r="Q1220" s="12">
        <v>46.58</v>
      </c>
    </row>
    <row r="1221" spans="1:17" hidden="1">
      <c r="A1221" s="11" t="s">
        <v>3320</v>
      </c>
      <c r="B1221" s="9" t="s">
        <v>538</v>
      </c>
      <c r="C1221" s="9" t="s">
        <v>41</v>
      </c>
      <c r="D1221" s="3" t="s">
        <v>23</v>
      </c>
      <c r="E1221" s="9" t="s">
        <v>1389</v>
      </c>
      <c r="F1221" s="9" t="s">
        <v>1384</v>
      </c>
      <c r="G1221" s="3">
        <v>10.45</v>
      </c>
      <c r="H1221" s="3">
        <v>12.17</v>
      </c>
      <c r="I1221" s="3">
        <v>9.1399999999999995E-2</v>
      </c>
      <c r="J1221" s="3">
        <v>0.1163</v>
      </c>
      <c r="K1221" s="3" t="s">
        <v>1395</v>
      </c>
      <c r="L1221" s="3">
        <v>639</v>
      </c>
      <c r="M1221" s="3" t="s">
        <v>1386</v>
      </c>
      <c r="N1221" s="3" t="s">
        <v>2917</v>
      </c>
      <c r="O1221" s="9"/>
      <c r="P1221" s="3">
        <v>240</v>
      </c>
      <c r="Q1221" s="13">
        <v>8.6199999999999992</v>
      </c>
    </row>
    <row r="1222" spans="1:17">
      <c r="A1222" s="10" t="s">
        <v>3321</v>
      </c>
      <c r="B1222" s="8" t="s">
        <v>538</v>
      </c>
      <c r="C1222" s="8" t="s">
        <v>20</v>
      </c>
      <c r="D1222" s="2" t="s">
        <v>23</v>
      </c>
      <c r="E1222" s="8" t="s">
        <v>1389</v>
      </c>
      <c r="F1222" s="8" t="s">
        <v>1384</v>
      </c>
      <c r="G1222" s="2">
        <v>66.819999999999993</v>
      </c>
      <c r="H1222" s="2">
        <v>11.66</v>
      </c>
      <c r="I1222" s="2">
        <v>0.99060000000000004</v>
      </c>
      <c r="J1222" s="2">
        <v>3.1349</v>
      </c>
      <c r="K1222" s="2" t="s">
        <v>1358</v>
      </c>
      <c r="L1222" s="2">
        <v>639</v>
      </c>
      <c r="M1222" s="2" t="s">
        <v>1396</v>
      </c>
      <c r="N1222" s="2" t="s">
        <v>760</v>
      </c>
      <c r="O1222" s="8" t="s">
        <v>3322</v>
      </c>
      <c r="P1222" s="2">
        <v>24</v>
      </c>
      <c r="Q1222" s="12">
        <v>49.74</v>
      </c>
    </row>
    <row r="1223" spans="1:17" hidden="1">
      <c r="A1223" s="11" t="s">
        <v>3323</v>
      </c>
      <c r="B1223" s="9" t="s">
        <v>402</v>
      </c>
      <c r="C1223" s="9" t="s">
        <v>41</v>
      </c>
      <c r="D1223" s="3" t="s">
        <v>10</v>
      </c>
      <c r="E1223" s="9" t="s">
        <v>1389</v>
      </c>
      <c r="F1223" s="9" t="s">
        <v>1384</v>
      </c>
      <c r="G1223" s="3">
        <v>64.53</v>
      </c>
      <c r="H1223" s="3">
        <v>13.19</v>
      </c>
      <c r="I1223" s="3">
        <v>1.2474000000000001</v>
      </c>
      <c r="J1223" s="3">
        <v>3.0735999999999999</v>
      </c>
      <c r="K1223" s="3" t="s">
        <v>1395</v>
      </c>
      <c r="L1223" s="3">
        <v>729</v>
      </c>
      <c r="M1223" s="3" t="s">
        <v>1386</v>
      </c>
      <c r="N1223" s="3" t="s">
        <v>521</v>
      </c>
      <c r="O1223" s="9"/>
      <c r="P1223" s="3">
        <v>24</v>
      </c>
      <c r="Q1223" s="13">
        <v>46.65</v>
      </c>
    </row>
    <row r="1224" spans="1:17" hidden="1">
      <c r="A1224" s="10" t="s">
        <v>3324</v>
      </c>
      <c r="B1224" s="8" t="s">
        <v>658</v>
      </c>
      <c r="C1224" s="8" t="s">
        <v>24</v>
      </c>
      <c r="D1224" s="2" t="s">
        <v>31</v>
      </c>
      <c r="E1224" s="8" t="s">
        <v>1389</v>
      </c>
      <c r="F1224" s="8" t="s">
        <v>1384</v>
      </c>
      <c r="G1224" s="2">
        <v>31.12</v>
      </c>
      <c r="H1224" s="2">
        <v>10.78</v>
      </c>
      <c r="I1224" s="2">
        <v>0.53100000000000003</v>
      </c>
      <c r="J1224" s="2">
        <v>0.34939999999999999</v>
      </c>
      <c r="K1224" s="2" t="s">
        <v>1376</v>
      </c>
      <c r="L1224" s="2">
        <v>609</v>
      </c>
      <c r="M1224" s="2" t="s">
        <v>1396</v>
      </c>
      <c r="N1224" s="2" t="s">
        <v>2723</v>
      </c>
      <c r="O1224" s="8" t="s">
        <v>3325</v>
      </c>
      <c r="P1224" s="2">
        <v>180</v>
      </c>
      <c r="Q1224" s="12">
        <v>18.55</v>
      </c>
    </row>
    <row r="1225" spans="1:17" hidden="1">
      <c r="A1225" s="11" t="s">
        <v>3326</v>
      </c>
      <c r="B1225" s="9" t="s">
        <v>333</v>
      </c>
      <c r="C1225" s="9" t="s">
        <v>7</v>
      </c>
      <c r="D1225" s="3" t="s">
        <v>23</v>
      </c>
      <c r="E1225" s="9" t="s">
        <v>1408</v>
      </c>
      <c r="F1225" s="9" t="s">
        <v>1384</v>
      </c>
      <c r="G1225" s="3">
        <v>44.29</v>
      </c>
      <c r="H1225" s="3">
        <v>14.87</v>
      </c>
      <c r="I1225" s="3">
        <v>0.63670000000000004</v>
      </c>
      <c r="J1225" s="3">
        <v>1.2297</v>
      </c>
      <c r="K1225" s="3" t="s">
        <v>1412</v>
      </c>
      <c r="L1225" s="3">
        <v>833</v>
      </c>
      <c r="M1225" s="3" t="s">
        <v>1381</v>
      </c>
      <c r="N1225" s="3" t="s">
        <v>3327</v>
      </c>
      <c r="O1225" s="9"/>
      <c r="P1225" s="3">
        <v>48</v>
      </c>
      <c r="Q1225" s="13">
        <v>11.11</v>
      </c>
    </row>
    <row r="1226" spans="1:17" hidden="1">
      <c r="A1226" s="10" t="s">
        <v>3328</v>
      </c>
      <c r="B1226" s="8" t="s">
        <v>650</v>
      </c>
      <c r="C1226" s="8" t="s">
        <v>12</v>
      </c>
      <c r="D1226" s="2" t="s">
        <v>31</v>
      </c>
      <c r="E1226" s="8" t="s">
        <v>1374</v>
      </c>
      <c r="F1226" s="8" t="s">
        <v>1384</v>
      </c>
      <c r="G1226" s="2">
        <v>99.73</v>
      </c>
      <c r="H1226" s="2">
        <v>11.95</v>
      </c>
      <c r="I1226" s="2">
        <v>1.7164999999999999</v>
      </c>
      <c r="J1226" s="2">
        <v>4.6923000000000004</v>
      </c>
      <c r="K1226" s="2" t="s">
        <v>1412</v>
      </c>
      <c r="L1226" s="2">
        <v>828</v>
      </c>
      <c r="M1226" s="2" t="s">
        <v>1377</v>
      </c>
      <c r="N1226" s="2" t="s">
        <v>471</v>
      </c>
      <c r="O1226" s="8" t="s">
        <v>2603</v>
      </c>
      <c r="P1226" s="2">
        <v>24</v>
      </c>
      <c r="Q1226" s="12">
        <v>41.32</v>
      </c>
    </row>
    <row r="1227" spans="1:17">
      <c r="A1227" s="11" t="s">
        <v>3329</v>
      </c>
      <c r="B1227" s="9" t="s">
        <v>169</v>
      </c>
      <c r="C1227" s="9" t="s">
        <v>41</v>
      </c>
      <c r="D1227" s="3" t="s">
        <v>44</v>
      </c>
      <c r="E1227" s="9" t="s">
        <v>1400</v>
      </c>
      <c r="F1227" s="9" t="s">
        <v>1375</v>
      </c>
      <c r="G1227" s="3">
        <v>11.42</v>
      </c>
      <c r="H1227" s="3">
        <v>18.420000000000002</v>
      </c>
      <c r="I1227" s="3">
        <v>9.4600000000000004E-2</v>
      </c>
      <c r="J1227" s="3">
        <v>0.2089</v>
      </c>
      <c r="K1227" s="3" t="s">
        <v>1358</v>
      </c>
      <c r="L1227" s="3">
        <v>833</v>
      </c>
      <c r="M1227" s="3" t="s">
        <v>1381</v>
      </c>
      <c r="N1227" s="3" t="s">
        <v>121</v>
      </c>
      <c r="O1227" s="9"/>
      <c r="P1227" s="3">
        <v>120</v>
      </c>
      <c r="Q1227" s="13">
        <v>2.69</v>
      </c>
    </row>
    <row r="1228" spans="1:17" hidden="1">
      <c r="A1228" s="10" t="s">
        <v>3330</v>
      </c>
      <c r="B1228" s="8" t="s">
        <v>1324</v>
      </c>
      <c r="C1228" s="8" t="s">
        <v>24</v>
      </c>
      <c r="D1228" s="2" t="s">
        <v>44</v>
      </c>
      <c r="E1228" s="8" t="s">
        <v>1400</v>
      </c>
      <c r="F1228" s="8" t="s">
        <v>1390</v>
      </c>
      <c r="G1228" s="2">
        <v>32.46</v>
      </c>
      <c r="H1228" s="2">
        <v>9.7899999999999991</v>
      </c>
      <c r="I1228" s="2">
        <v>0.44500000000000001</v>
      </c>
      <c r="J1228" s="2">
        <v>0.42520000000000002</v>
      </c>
      <c r="K1228" s="2" t="s">
        <v>1395</v>
      </c>
      <c r="L1228" s="2">
        <v>628</v>
      </c>
      <c r="M1228" s="2" t="s">
        <v>1381</v>
      </c>
      <c r="N1228" s="2" t="s">
        <v>3050</v>
      </c>
      <c r="O1228" s="8"/>
      <c r="P1228" s="2">
        <v>120</v>
      </c>
      <c r="Q1228" s="12">
        <v>23.88</v>
      </c>
    </row>
    <row r="1229" spans="1:17" hidden="1">
      <c r="A1229" s="11" t="s">
        <v>3331</v>
      </c>
      <c r="B1229" s="9" t="s">
        <v>1282</v>
      </c>
      <c r="C1229" s="9" t="s">
        <v>32</v>
      </c>
      <c r="D1229" s="3" t="s">
        <v>44</v>
      </c>
      <c r="E1229" s="9" t="s">
        <v>1411</v>
      </c>
      <c r="F1229" s="9" t="s">
        <v>1384</v>
      </c>
      <c r="G1229" s="3">
        <v>30.48</v>
      </c>
      <c r="H1229" s="3">
        <v>8.4</v>
      </c>
      <c r="I1229" s="3">
        <v>0.44540000000000002</v>
      </c>
      <c r="J1229" s="3">
        <v>0.37630000000000002</v>
      </c>
      <c r="K1229" s="3" t="s">
        <v>1395</v>
      </c>
      <c r="L1229" s="3">
        <v>788</v>
      </c>
      <c r="M1229" s="3" t="s">
        <v>1381</v>
      </c>
      <c r="N1229" s="3" t="s">
        <v>1567</v>
      </c>
      <c r="O1229" s="9"/>
      <c r="P1229" s="3">
        <v>120</v>
      </c>
      <c r="Q1229" s="13">
        <v>11.44</v>
      </c>
    </row>
    <row r="1230" spans="1:17">
      <c r="A1230" s="10" t="s">
        <v>3332</v>
      </c>
      <c r="B1230" s="8" t="s">
        <v>658</v>
      </c>
      <c r="C1230" s="8" t="s">
        <v>38</v>
      </c>
      <c r="D1230" s="2" t="s">
        <v>31</v>
      </c>
      <c r="E1230" s="8" t="s">
        <v>1411</v>
      </c>
      <c r="F1230" s="8" t="s">
        <v>1390</v>
      </c>
      <c r="G1230" s="2">
        <v>43.49</v>
      </c>
      <c r="H1230" s="2">
        <v>7.79</v>
      </c>
      <c r="I1230" s="2">
        <v>0.72940000000000005</v>
      </c>
      <c r="J1230" s="2">
        <v>0.52280000000000004</v>
      </c>
      <c r="K1230" s="2" t="s">
        <v>1358</v>
      </c>
      <c r="L1230" s="2">
        <v>609</v>
      </c>
      <c r="M1230" s="2" t="s">
        <v>1386</v>
      </c>
      <c r="N1230" s="2" t="s">
        <v>2944</v>
      </c>
      <c r="O1230" s="8"/>
      <c r="P1230" s="2">
        <v>120</v>
      </c>
      <c r="Q1230" s="12">
        <v>25.25</v>
      </c>
    </row>
    <row r="1231" spans="1:17">
      <c r="A1231" s="11" t="s">
        <v>3333</v>
      </c>
      <c r="B1231" s="9" t="s">
        <v>918</v>
      </c>
      <c r="C1231" s="9" t="s">
        <v>38</v>
      </c>
      <c r="D1231" s="3" t="s">
        <v>10</v>
      </c>
      <c r="E1231" s="9" t="s">
        <v>1400</v>
      </c>
      <c r="F1231" s="9" t="s">
        <v>1384</v>
      </c>
      <c r="G1231" s="3">
        <v>36.090000000000003</v>
      </c>
      <c r="H1231" s="3">
        <v>17.91</v>
      </c>
      <c r="I1231" s="3">
        <v>0.22550000000000001</v>
      </c>
      <c r="J1231" s="3">
        <v>0.6482</v>
      </c>
      <c r="K1231" s="3" t="s">
        <v>1358</v>
      </c>
      <c r="L1231" s="3">
        <v>862</v>
      </c>
      <c r="M1231" s="3" t="s">
        <v>1381</v>
      </c>
      <c r="N1231" s="3" t="s">
        <v>3334</v>
      </c>
      <c r="O1231" s="9"/>
      <c r="P1231" s="3">
        <v>120</v>
      </c>
      <c r="Q1231" s="13">
        <v>24.92</v>
      </c>
    </row>
    <row r="1232" spans="1:17" hidden="1">
      <c r="A1232" s="10" t="s">
        <v>3335</v>
      </c>
      <c r="B1232" s="8" t="s">
        <v>772</v>
      </c>
      <c r="C1232" s="8" t="s">
        <v>20</v>
      </c>
      <c r="D1232" s="2" t="s">
        <v>44</v>
      </c>
      <c r="E1232" s="8" t="s">
        <v>1389</v>
      </c>
      <c r="F1232" s="8" t="s">
        <v>1375</v>
      </c>
      <c r="G1232" s="2">
        <v>6.83</v>
      </c>
      <c r="H1232" s="2">
        <v>16.03</v>
      </c>
      <c r="I1232" s="2">
        <v>0.1134</v>
      </c>
      <c r="J1232" s="2">
        <v>0.33450000000000002</v>
      </c>
      <c r="K1232" s="2" t="s">
        <v>1412</v>
      </c>
      <c r="L1232" s="2">
        <v>663</v>
      </c>
      <c r="M1232" s="2" t="s">
        <v>1403</v>
      </c>
      <c r="N1232" s="2" t="s">
        <v>1526</v>
      </c>
      <c r="O1232" s="8" t="s">
        <v>3336</v>
      </c>
      <c r="P1232" s="2">
        <v>24</v>
      </c>
      <c r="Q1232" s="12">
        <v>3.48</v>
      </c>
    </row>
    <row r="1233" spans="1:17" hidden="1">
      <c r="A1233" s="11" t="s">
        <v>3337</v>
      </c>
      <c r="B1233" s="9" t="s">
        <v>849</v>
      </c>
      <c r="C1233" s="9" t="s">
        <v>16</v>
      </c>
      <c r="D1233" s="3" t="s">
        <v>44</v>
      </c>
      <c r="E1233" s="9" t="s">
        <v>1374</v>
      </c>
      <c r="F1233" s="9" t="s">
        <v>1375</v>
      </c>
      <c r="G1233" s="3">
        <v>57.81</v>
      </c>
      <c r="H1233" s="3">
        <v>18.27</v>
      </c>
      <c r="I1233" s="3">
        <v>1.1379999999999999</v>
      </c>
      <c r="J1233" s="3">
        <v>1.0517000000000001</v>
      </c>
      <c r="K1233" s="3" t="s">
        <v>1395</v>
      </c>
      <c r="L1233" s="3">
        <v>578</v>
      </c>
      <c r="M1233" s="3" t="s">
        <v>1403</v>
      </c>
      <c r="N1233" s="3" t="s">
        <v>2521</v>
      </c>
      <c r="O1233" s="9" t="s">
        <v>3284</v>
      </c>
      <c r="P1233" s="3">
        <v>120</v>
      </c>
      <c r="Q1233" s="13">
        <v>43.78</v>
      </c>
    </row>
    <row r="1234" spans="1:17">
      <c r="A1234" s="10" t="s">
        <v>3338</v>
      </c>
      <c r="B1234" s="8" t="s">
        <v>480</v>
      </c>
      <c r="C1234" s="8" t="s">
        <v>16</v>
      </c>
      <c r="D1234" s="2" t="s">
        <v>23</v>
      </c>
      <c r="E1234" s="8" t="s">
        <v>1374</v>
      </c>
      <c r="F1234" s="8" t="s">
        <v>1384</v>
      </c>
      <c r="G1234" s="2">
        <v>39.47</v>
      </c>
      <c r="H1234" s="2">
        <v>11.29</v>
      </c>
      <c r="I1234" s="2">
        <v>0.43740000000000001</v>
      </c>
      <c r="J1234" s="2">
        <v>1.0257000000000001</v>
      </c>
      <c r="K1234" s="2" t="s">
        <v>1358</v>
      </c>
      <c r="L1234" s="2">
        <v>878</v>
      </c>
      <c r="M1234" s="2" t="s">
        <v>1396</v>
      </c>
      <c r="N1234" s="2" t="s">
        <v>3235</v>
      </c>
      <c r="O1234" s="8" t="s">
        <v>2352</v>
      </c>
      <c r="P1234" s="2">
        <v>48</v>
      </c>
      <c r="Q1234" s="12">
        <v>29.04</v>
      </c>
    </row>
    <row r="1235" spans="1:17" hidden="1">
      <c r="A1235" s="11" t="s">
        <v>3339</v>
      </c>
      <c r="B1235" s="9" t="s">
        <v>944</v>
      </c>
      <c r="C1235" s="9" t="s">
        <v>24</v>
      </c>
      <c r="D1235" s="3" t="s">
        <v>10</v>
      </c>
      <c r="E1235" s="9" t="s">
        <v>1389</v>
      </c>
      <c r="F1235" s="9" t="s">
        <v>1375</v>
      </c>
      <c r="G1235" s="3">
        <v>82.25</v>
      </c>
      <c r="H1235" s="3">
        <v>16.809999999999999</v>
      </c>
      <c r="I1235" s="3">
        <v>0.50990000000000002</v>
      </c>
      <c r="J1235" s="3">
        <v>4.0590999999999999</v>
      </c>
      <c r="K1235" s="3" t="s">
        <v>1395</v>
      </c>
      <c r="L1235" s="3">
        <v>746</v>
      </c>
      <c r="M1235" s="3" t="s">
        <v>1381</v>
      </c>
      <c r="N1235" s="3" t="s">
        <v>1401</v>
      </c>
      <c r="O1235" s="9"/>
      <c r="P1235" s="3">
        <v>24</v>
      </c>
      <c r="Q1235" s="13">
        <v>57.34</v>
      </c>
    </row>
    <row r="1236" spans="1:17" hidden="1">
      <c r="A1236" s="10" t="s">
        <v>3340</v>
      </c>
      <c r="B1236" s="8" t="s">
        <v>723</v>
      </c>
      <c r="C1236" s="8" t="s">
        <v>12</v>
      </c>
      <c r="D1236" s="2" t="s">
        <v>23</v>
      </c>
      <c r="E1236" s="8" t="s">
        <v>1400</v>
      </c>
      <c r="F1236" s="8" t="s">
        <v>1375</v>
      </c>
      <c r="G1236" s="2">
        <v>98.97</v>
      </c>
      <c r="H1236" s="2">
        <v>15</v>
      </c>
      <c r="I1236" s="2">
        <v>1.3124</v>
      </c>
      <c r="J1236" s="2">
        <v>2.7544</v>
      </c>
      <c r="K1236" s="2" t="s">
        <v>1412</v>
      </c>
      <c r="L1236" s="2">
        <v>672</v>
      </c>
      <c r="M1236" s="2" t="s">
        <v>1386</v>
      </c>
      <c r="N1236" s="2" t="s">
        <v>1683</v>
      </c>
      <c r="O1236" s="8"/>
      <c r="P1236" s="2">
        <v>48</v>
      </c>
      <c r="Q1236" s="12">
        <v>12.66</v>
      </c>
    </row>
    <row r="1237" spans="1:17" hidden="1">
      <c r="A1237" s="11" t="s">
        <v>3341</v>
      </c>
      <c r="B1237" s="9" t="s">
        <v>579</v>
      </c>
      <c r="C1237" s="9" t="s">
        <v>41</v>
      </c>
      <c r="D1237" s="3" t="s">
        <v>10</v>
      </c>
      <c r="E1237" s="9" t="s">
        <v>1380</v>
      </c>
      <c r="F1237" s="9" t="s">
        <v>1375</v>
      </c>
      <c r="G1237" s="3">
        <v>77.83</v>
      </c>
      <c r="H1237" s="3">
        <v>14.12</v>
      </c>
      <c r="I1237" s="3">
        <v>1.2430000000000001</v>
      </c>
      <c r="J1237" s="3">
        <v>6.9924999999999997</v>
      </c>
      <c r="K1237" s="3" t="s">
        <v>1385</v>
      </c>
      <c r="L1237" s="3">
        <v>639</v>
      </c>
      <c r="M1237" s="3" t="s">
        <v>1386</v>
      </c>
      <c r="N1237" s="3" t="s">
        <v>3122</v>
      </c>
      <c r="O1237" s="9"/>
      <c r="P1237" s="3">
        <v>12</v>
      </c>
      <c r="Q1237" s="13">
        <v>0</v>
      </c>
    </row>
    <row r="1238" spans="1:17" hidden="1">
      <c r="A1238" s="10" t="s">
        <v>3342</v>
      </c>
      <c r="B1238" s="8" t="s">
        <v>391</v>
      </c>
      <c r="C1238" s="8" t="s">
        <v>35</v>
      </c>
      <c r="D1238" s="2" t="s">
        <v>44</v>
      </c>
      <c r="E1238" s="8" t="s">
        <v>1400</v>
      </c>
      <c r="F1238" s="8" t="s">
        <v>1390</v>
      </c>
      <c r="G1238" s="2">
        <v>80.209999999999994</v>
      </c>
      <c r="H1238" s="2">
        <v>10.51</v>
      </c>
      <c r="I1238" s="2">
        <v>1.357</v>
      </c>
      <c r="J1238" s="2">
        <v>1.7243999999999999</v>
      </c>
      <c r="K1238" s="2" t="s">
        <v>1385</v>
      </c>
      <c r="L1238" s="2">
        <v>589</v>
      </c>
      <c r="M1238" s="2" t="s">
        <v>1403</v>
      </c>
      <c r="N1238" s="2" t="s">
        <v>3343</v>
      </c>
      <c r="O1238" s="8" t="s">
        <v>1193</v>
      </c>
      <c r="P1238" s="2">
        <v>60</v>
      </c>
      <c r="Q1238" s="12">
        <v>0</v>
      </c>
    </row>
    <row r="1239" spans="1:17" hidden="1">
      <c r="A1239" s="11" t="s">
        <v>3344</v>
      </c>
      <c r="B1239" s="9" t="s">
        <v>1222</v>
      </c>
      <c r="C1239" s="9" t="s">
        <v>32</v>
      </c>
      <c r="D1239" s="3" t="s">
        <v>44</v>
      </c>
      <c r="E1239" s="9" t="s">
        <v>1411</v>
      </c>
      <c r="F1239" s="9" t="s">
        <v>1384</v>
      </c>
      <c r="G1239" s="3">
        <v>4.7300000000000004</v>
      </c>
      <c r="H1239" s="3">
        <v>17.5</v>
      </c>
      <c r="I1239" s="3">
        <v>3.0099999999999998E-2</v>
      </c>
      <c r="J1239" s="3">
        <v>8.3699999999999997E-2</v>
      </c>
      <c r="K1239" s="3" t="s">
        <v>1385</v>
      </c>
      <c r="L1239" s="3">
        <v>874</v>
      </c>
      <c r="M1239" s="3" t="s">
        <v>1426</v>
      </c>
      <c r="N1239" s="3" t="s">
        <v>2611</v>
      </c>
      <c r="O1239" s="9"/>
      <c r="P1239" s="3">
        <v>120</v>
      </c>
      <c r="Q1239" s="13">
        <v>0</v>
      </c>
    </row>
    <row r="1240" spans="1:17">
      <c r="A1240" s="10" t="s">
        <v>3345</v>
      </c>
      <c r="B1240" s="8" t="s">
        <v>527</v>
      </c>
      <c r="C1240" s="8" t="s">
        <v>16</v>
      </c>
      <c r="D1240" s="2" t="s">
        <v>10</v>
      </c>
      <c r="E1240" s="8" t="s">
        <v>1389</v>
      </c>
      <c r="F1240" s="8" t="s">
        <v>1390</v>
      </c>
      <c r="G1240" s="2">
        <v>56.62</v>
      </c>
      <c r="H1240" s="2">
        <v>16.89</v>
      </c>
      <c r="I1240" s="2">
        <v>1.0693999999999999</v>
      </c>
      <c r="J1240" s="2">
        <v>0.98009999999999997</v>
      </c>
      <c r="K1240" s="2" t="s">
        <v>1358</v>
      </c>
      <c r="L1240" s="2">
        <v>752</v>
      </c>
      <c r="M1240" s="2" t="s">
        <v>1396</v>
      </c>
      <c r="N1240" s="2" t="s">
        <v>3346</v>
      </c>
      <c r="O1240" s="8" t="s">
        <v>1747</v>
      </c>
      <c r="P1240" s="2">
        <v>120</v>
      </c>
      <c r="Q1240" s="12">
        <v>35.54</v>
      </c>
    </row>
    <row r="1241" spans="1:17" hidden="1">
      <c r="A1241" s="11" t="s">
        <v>3347</v>
      </c>
      <c r="B1241" s="9" t="s">
        <v>257</v>
      </c>
      <c r="C1241" s="9" t="s">
        <v>20</v>
      </c>
      <c r="D1241" s="3" t="s">
        <v>31</v>
      </c>
      <c r="E1241" s="9" t="s">
        <v>1411</v>
      </c>
      <c r="F1241" s="9" t="s">
        <v>1390</v>
      </c>
      <c r="G1241" s="3">
        <v>93.52</v>
      </c>
      <c r="H1241" s="3">
        <v>10.37</v>
      </c>
      <c r="I1241" s="3">
        <v>0.68630000000000002</v>
      </c>
      <c r="J1241" s="3">
        <v>8.2379999999999995</v>
      </c>
      <c r="K1241" s="3" t="s">
        <v>1395</v>
      </c>
      <c r="L1241" s="3">
        <v>806</v>
      </c>
      <c r="M1241" s="3" t="s">
        <v>1426</v>
      </c>
      <c r="N1241" s="3" t="s">
        <v>2345</v>
      </c>
      <c r="O1241" s="9"/>
      <c r="P1241" s="3">
        <v>12</v>
      </c>
      <c r="Q1241" s="13">
        <v>15.29</v>
      </c>
    </row>
    <row r="1242" spans="1:17" hidden="1">
      <c r="A1242" s="10" t="s">
        <v>3348</v>
      </c>
      <c r="B1242" s="8" t="s">
        <v>992</v>
      </c>
      <c r="C1242" s="8" t="s">
        <v>12</v>
      </c>
      <c r="D1242" s="2" t="s">
        <v>44</v>
      </c>
      <c r="E1242" s="8" t="s">
        <v>1411</v>
      </c>
      <c r="F1242" s="8" t="s">
        <v>1384</v>
      </c>
      <c r="G1242" s="2">
        <v>21.34</v>
      </c>
      <c r="H1242" s="2">
        <v>8.15</v>
      </c>
      <c r="I1242" s="2">
        <v>0.2104</v>
      </c>
      <c r="J1242" s="2">
        <v>0.20580000000000001</v>
      </c>
      <c r="K1242" s="2" t="s">
        <v>1385</v>
      </c>
      <c r="L1242" s="2">
        <v>719</v>
      </c>
      <c r="M1242" s="2" t="s">
        <v>1381</v>
      </c>
      <c r="N1242" s="2" t="s">
        <v>2298</v>
      </c>
      <c r="O1242" s="8"/>
      <c r="P1242" s="2">
        <v>180</v>
      </c>
      <c r="Q1242" s="12">
        <v>0</v>
      </c>
    </row>
    <row r="1243" spans="1:17" hidden="1">
      <c r="A1243" s="11" t="s">
        <v>3349</v>
      </c>
      <c r="B1243" s="9" t="s">
        <v>1236</v>
      </c>
      <c r="C1243" s="9" t="s">
        <v>16</v>
      </c>
      <c r="D1243" s="3" t="s">
        <v>10</v>
      </c>
      <c r="E1243" s="9" t="s">
        <v>1411</v>
      </c>
      <c r="F1243" s="9" t="s">
        <v>1390</v>
      </c>
      <c r="G1243" s="3">
        <v>31.63</v>
      </c>
      <c r="H1243" s="3">
        <v>7.68</v>
      </c>
      <c r="I1243" s="3">
        <v>0.22239999999999999</v>
      </c>
      <c r="J1243" s="3">
        <v>0.29649999999999999</v>
      </c>
      <c r="K1243" s="3" t="s">
        <v>1385</v>
      </c>
      <c r="L1243" s="3">
        <v>846</v>
      </c>
      <c r="M1243" s="3" t="s">
        <v>1386</v>
      </c>
      <c r="N1243" s="3" t="s">
        <v>3350</v>
      </c>
      <c r="O1243" s="9"/>
      <c r="P1243" s="3">
        <v>180</v>
      </c>
      <c r="Q1243" s="13">
        <v>0</v>
      </c>
    </row>
    <row r="1244" spans="1:17">
      <c r="A1244" s="10" t="s">
        <v>3351</v>
      </c>
      <c r="B1244" s="8" t="s">
        <v>498</v>
      </c>
      <c r="C1244" s="8" t="s">
        <v>12</v>
      </c>
      <c r="D1244" s="2" t="s">
        <v>10</v>
      </c>
      <c r="E1244" s="8" t="s">
        <v>1389</v>
      </c>
      <c r="F1244" s="8" t="s">
        <v>1390</v>
      </c>
      <c r="G1244" s="2">
        <v>46.48</v>
      </c>
      <c r="H1244" s="2">
        <v>10.99</v>
      </c>
      <c r="I1244" s="2">
        <v>0.8659</v>
      </c>
      <c r="J1244" s="2">
        <v>2.1661000000000001</v>
      </c>
      <c r="K1244" s="2" t="s">
        <v>1358</v>
      </c>
      <c r="L1244" s="2">
        <v>855</v>
      </c>
      <c r="M1244" s="2" t="s">
        <v>1386</v>
      </c>
      <c r="N1244" s="2" t="s">
        <v>1584</v>
      </c>
      <c r="O1244" s="8"/>
      <c r="P1244" s="2">
        <v>24</v>
      </c>
      <c r="Q1244" s="12">
        <v>23.47</v>
      </c>
    </row>
    <row r="1245" spans="1:17" hidden="1">
      <c r="A1245" s="11" t="s">
        <v>3352</v>
      </c>
      <c r="B1245" s="9" t="s">
        <v>503</v>
      </c>
      <c r="C1245" s="9" t="s">
        <v>32</v>
      </c>
      <c r="D1245" s="3" t="s">
        <v>1360</v>
      </c>
      <c r="E1245" s="9" t="s">
        <v>1411</v>
      </c>
      <c r="F1245" s="9" t="s">
        <v>1384</v>
      </c>
      <c r="G1245" s="3">
        <v>24.65</v>
      </c>
      <c r="H1245" s="3">
        <v>8.3800000000000008</v>
      </c>
      <c r="I1245" s="3">
        <v>0.4627</v>
      </c>
      <c r="J1245" s="3">
        <v>0.24099999999999999</v>
      </c>
      <c r="K1245" s="3" t="s">
        <v>1412</v>
      </c>
      <c r="L1245" s="3">
        <v>898</v>
      </c>
      <c r="M1245" s="3" t="s">
        <v>1403</v>
      </c>
      <c r="N1245" s="3" t="s">
        <v>1683</v>
      </c>
      <c r="O1245" s="9" t="s">
        <v>2202</v>
      </c>
      <c r="P1245" s="3">
        <v>180</v>
      </c>
      <c r="Q1245" s="13">
        <v>23.12</v>
      </c>
    </row>
    <row r="1246" spans="1:17" hidden="1">
      <c r="A1246" s="10" t="s">
        <v>3353</v>
      </c>
      <c r="B1246" s="8" t="s">
        <v>492</v>
      </c>
      <c r="C1246" s="8" t="s">
        <v>16</v>
      </c>
      <c r="D1246" s="2" t="s">
        <v>1360</v>
      </c>
      <c r="E1246" s="8" t="s">
        <v>1374</v>
      </c>
      <c r="F1246" s="8" t="s">
        <v>1384</v>
      </c>
      <c r="G1246" s="2">
        <v>12.78</v>
      </c>
      <c r="H1246" s="2">
        <v>8.0299999999999994</v>
      </c>
      <c r="I1246" s="2">
        <v>0.2</v>
      </c>
      <c r="J1246" s="2">
        <v>0.57820000000000005</v>
      </c>
      <c r="K1246" s="2" t="s">
        <v>1412</v>
      </c>
      <c r="L1246" s="2">
        <v>622</v>
      </c>
      <c r="M1246" s="2" t="s">
        <v>1386</v>
      </c>
      <c r="N1246" s="2" t="s">
        <v>2399</v>
      </c>
      <c r="O1246" s="8"/>
      <c r="P1246" s="2">
        <v>24</v>
      </c>
      <c r="Q1246" s="12">
        <v>1.84</v>
      </c>
    </row>
    <row r="1247" spans="1:17" hidden="1">
      <c r="A1247" s="11" t="s">
        <v>3354</v>
      </c>
      <c r="B1247" s="9" t="s">
        <v>981</v>
      </c>
      <c r="C1247" s="9" t="s">
        <v>16</v>
      </c>
      <c r="D1247" s="3" t="s">
        <v>44</v>
      </c>
      <c r="E1247" s="9" t="s">
        <v>1380</v>
      </c>
      <c r="F1247" s="9" t="s">
        <v>1375</v>
      </c>
      <c r="G1247" s="3">
        <v>55.24</v>
      </c>
      <c r="H1247" s="3">
        <v>11.21</v>
      </c>
      <c r="I1247" s="3">
        <v>1.1033999999999999</v>
      </c>
      <c r="J1247" s="3">
        <v>1.8140000000000001</v>
      </c>
      <c r="K1247" s="3" t="s">
        <v>1376</v>
      </c>
      <c r="L1247" s="3">
        <v>709</v>
      </c>
      <c r="M1247" s="3" t="s">
        <v>1396</v>
      </c>
      <c r="N1247" s="3" t="s">
        <v>2503</v>
      </c>
      <c r="O1247" s="9" t="s">
        <v>872</v>
      </c>
      <c r="P1247" s="3">
        <v>36</v>
      </c>
      <c r="Q1247" s="13">
        <v>35.25</v>
      </c>
    </row>
    <row r="1248" spans="1:17" hidden="1">
      <c r="A1248" s="10" t="s">
        <v>3355</v>
      </c>
      <c r="B1248" s="8" t="s">
        <v>175</v>
      </c>
      <c r="C1248" s="8" t="s">
        <v>35</v>
      </c>
      <c r="D1248" s="2" t="s">
        <v>23</v>
      </c>
      <c r="E1248" s="8" t="s">
        <v>1411</v>
      </c>
      <c r="F1248" s="8" t="s">
        <v>1390</v>
      </c>
      <c r="G1248" s="2">
        <v>70.77</v>
      </c>
      <c r="H1248" s="2">
        <v>13.28</v>
      </c>
      <c r="I1248" s="2">
        <v>1.3197000000000001</v>
      </c>
      <c r="J1248" s="2">
        <v>1.0684</v>
      </c>
      <c r="K1248" s="2" t="s">
        <v>1376</v>
      </c>
      <c r="L1248" s="2">
        <v>636</v>
      </c>
      <c r="M1248" s="2" t="s">
        <v>1403</v>
      </c>
      <c r="N1248" s="2" t="s">
        <v>1655</v>
      </c>
      <c r="O1248" s="8" t="s">
        <v>1866</v>
      </c>
      <c r="P1248" s="2">
        <v>120</v>
      </c>
      <c r="Q1248" s="12">
        <v>41.38</v>
      </c>
    </row>
    <row r="1249" spans="1:17" hidden="1">
      <c r="A1249" s="11" t="s">
        <v>3356</v>
      </c>
      <c r="B1249" s="9" t="s">
        <v>163</v>
      </c>
      <c r="C1249" s="9" t="s">
        <v>7</v>
      </c>
      <c r="D1249" s="3" t="s">
        <v>31</v>
      </c>
      <c r="E1249" s="9" t="s">
        <v>1380</v>
      </c>
      <c r="F1249" s="9" t="s">
        <v>1390</v>
      </c>
      <c r="G1249" s="3">
        <v>99.05</v>
      </c>
      <c r="H1249" s="3">
        <v>11.25</v>
      </c>
      <c r="I1249" s="3">
        <v>1.1658999999999999</v>
      </c>
      <c r="J1249" s="3">
        <v>1.3785000000000001</v>
      </c>
      <c r="K1249" s="3" t="s">
        <v>1395</v>
      </c>
      <c r="L1249" s="3">
        <v>811</v>
      </c>
      <c r="M1249" s="3" t="s">
        <v>1426</v>
      </c>
      <c r="N1249" s="3" t="s">
        <v>2813</v>
      </c>
      <c r="O1249" s="9"/>
      <c r="P1249" s="3">
        <v>120</v>
      </c>
      <c r="Q1249" s="13">
        <v>75.430000000000007</v>
      </c>
    </row>
    <row r="1250" spans="1:17" hidden="1">
      <c r="A1250" s="10" t="s">
        <v>3357</v>
      </c>
      <c r="B1250" s="8" t="s">
        <v>347</v>
      </c>
      <c r="C1250" s="8" t="s">
        <v>35</v>
      </c>
      <c r="D1250" s="2" t="s">
        <v>10</v>
      </c>
      <c r="E1250" s="8" t="s">
        <v>1400</v>
      </c>
      <c r="F1250" s="8" t="s">
        <v>1384</v>
      </c>
      <c r="G1250" s="2">
        <v>39.58</v>
      </c>
      <c r="H1250" s="2">
        <v>14.69</v>
      </c>
      <c r="I1250" s="2">
        <v>0.43840000000000001</v>
      </c>
      <c r="J1250" s="2">
        <v>3.5666000000000002</v>
      </c>
      <c r="K1250" s="2" t="s">
        <v>1412</v>
      </c>
      <c r="L1250" s="2">
        <v>859</v>
      </c>
      <c r="M1250" s="2" t="s">
        <v>1377</v>
      </c>
      <c r="N1250" s="2" t="s">
        <v>1643</v>
      </c>
      <c r="O1250" s="8" t="s">
        <v>3358</v>
      </c>
      <c r="P1250" s="2">
        <v>12</v>
      </c>
      <c r="Q1250" s="12">
        <v>4.72</v>
      </c>
    </row>
    <row r="1251" spans="1:17" hidden="1">
      <c r="A1251" s="11" t="s">
        <v>3359</v>
      </c>
      <c r="B1251" s="9" t="s">
        <v>973</v>
      </c>
      <c r="C1251" s="9" t="s">
        <v>24</v>
      </c>
      <c r="D1251" s="3" t="s">
        <v>10</v>
      </c>
      <c r="E1251" s="9" t="s">
        <v>1389</v>
      </c>
      <c r="F1251" s="9" t="s">
        <v>1384</v>
      </c>
      <c r="G1251" s="3">
        <v>98.7</v>
      </c>
      <c r="H1251" s="3">
        <v>14.63</v>
      </c>
      <c r="I1251" s="3">
        <v>1.9162999999999999</v>
      </c>
      <c r="J1251" s="3">
        <v>3.4036</v>
      </c>
      <c r="K1251" s="3"/>
      <c r="L1251" s="3">
        <v>745</v>
      </c>
      <c r="M1251" s="3" t="s">
        <v>1396</v>
      </c>
      <c r="N1251" s="3" t="s">
        <v>3080</v>
      </c>
      <c r="O1251" s="9" t="s">
        <v>3360</v>
      </c>
      <c r="P1251" s="3">
        <v>36</v>
      </c>
      <c r="Q1251" s="13">
        <v>75.14</v>
      </c>
    </row>
    <row r="1252" spans="1:17" hidden="1">
      <c r="A1252" s="10" t="s">
        <v>3361</v>
      </c>
      <c r="B1252" s="8" t="s">
        <v>1344</v>
      </c>
      <c r="C1252" s="8" t="s">
        <v>32</v>
      </c>
      <c r="D1252" s="2" t="s">
        <v>44</v>
      </c>
      <c r="E1252" s="8" t="s">
        <v>1411</v>
      </c>
      <c r="F1252" s="8" t="s">
        <v>1390</v>
      </c>
      <c r="G1252" s="2">
        <v>6.84</v>
      </c>
      <c r="H1252" s="2">
        <v>18.190000000000001</v>
      </c>
      <c r="I1252" s="2">
        <v>0.11210000000000001</v>
      </c>
      <c r="J1252" s="2">
        <v>0.1111</v>
      </c>
      <c r="K1252" s="2" t="s">
        <v>1395</v>
      </c>
      <c r="L1252" s="2">
        <v>602</v>
      </c>
      <c r="M1252" s="2" t="s">
        <v>1403</v>
      </c>
      <c r="N1252" s="2" t="s">
        <v>581</v>
      </c>
      <c r="O1252" s="8" t="s">
        <v>1895</v>
      </c>
      <c r="P1252" s="2">
        <v>180</v>
      </c>
      <c r="Q1252" s="12">
        <v>3.43</v>
      </c>
    </row>
    <row r="1253" spans="1:17" hidden="1">
      <c r="A1253" s="11" t="s">
        <v>3362</v>
      </c>
      <c r="B1253" s="9" t="s">
        <v>240</v>
      </c>
      <c r="C1253" s="9" t="s">
        <v>12</v>
      </c>
      <c r="D1253" s="3" t="s">
        <v>31</v>
      </c>
      <c r="E1253" s="9" t="s">
        <v>1374</v>
      </c>
      <c r="F1253" s="9" t="s">
        <v>1384</v>
      </c>
      <c r="G1253" s="3">
        <v>14.86</v>
      </c>
      <c r="H1253" s="3">
        <v>9.1300000000000008</v>
      </c>
      <c r="I1253" s="3">
        <v>0.1133</v>
      </c>
      <c r="J1253" s="3">
        <v>0.47339999999999999</v>
      </c>
      <c r="K1253" s="3" t="s">
        <v>1412</v>
      </c>
      <c r="L1253" s="3">
        <v>644</v>
      </c>
      <c r="M1253" s="3" t="s">
        <v>1396</v>
      </c>
      <c r="N1253" s="3" t="s">
        <v>1624</v>
      </c>
      <c r="O1253" s="9" t="s">
        <v>1645</v>
      </c>
      <c r="P1253" s="3">
        <v>36</v>
      </c>
      <c r="Q1253" s="13">
        <v>5.61</v>
      </c>
    </row>
    <row r="1254" spans="1:17">
      <c r="A1254" s="10" t="s">
        <v>3363</v>
      </c>
      <c r="B1254" s="8" t="s">
        <v>915</v>
      </c>
      <c r="C1254" s="8" t="s">
        <v>41</v>
      </c>
      <c r="D1254" s="2" t="s">
        <v>23</v>
      </c>
      <c r="E1254" s="8" t="s">
        <v>1408</v>
      </c>
      <c r="F1254" s="8" t="s">
        <v>1384</v>
      </c>
      <c r="G1254" s="2">
        <v>1.1299999999999999</v>
      </c>
      <c r="H1254" s="2">
        <v>15.49</v>
      </c>
      <c r="I1254" s="2">
        <v>1.4999999999999999E-2</v>
      </c>
      <c r="J1254" s="2">
        <v>1.6199999999999999E-2</v>
      </c>
      <c r="K1254" s="2" t="s">
        <v>1358</v>
      </c>
      <c r="L1254" s="2">
        <v>765</v>
      </c>
      <c r="M1254" s="2" t="s">
        <v>1396</v>
      </c>
      <c r="N1254" s="2" t="s">
        <v>1453</v>
      </c>
      <c r="O1254" s="8" t="s">
        <v>535</v>
      </c>
      <c r="P1254" s="2">
        <v>180</v>
      </c>
      <c r="Q1254" s="12">
        <v>0.97</v>
      </c>
    </row>
    <row r="1255" spans="1:17">
      <c r="A1255" s="11" t="s">
        <v>3364</v>
      </c>
      <c r="B1255" s="9" t="s">
        <v>437</v>
      </c>
      <c r="C1255" s="9" t="s">
        <v>28</v>
      </c>
      <c r="D1255" s="3" t="s">
        <v>10</v>
      </c>
      <c r="E1255" s="9" t="s">
        <v>1408</v>
      </c>
      <c r="F1255" s="9" t="s">
        <v>1384</v>
      </c>
      <c r="G1255" s="3">
        <v>32.549999999999997</v>
      </c>
      <c r="H1255" s="3">
        <v>12.37</v>
      </c>
      <c r="I1255" s="3">
        <v>0.23380000000000001</v>
      </c>
      <c r="J1255" s="3">
        <v>0.36680000000000001</v>
      </c>
      <c r="K1255" s="3" t="s">
        <v>1358</v>
      </c>
      <c r="L1255" s="3">
        <v>560</v>
      </c>
      <c r="M1255" s="3" t="s">
        <v>1386</v>
      </c>
      <c r="N1255" s="3" t="s">
        <v>1909</v>
      </c>
      <c r="O1255" s="9"/>
      <c r="P1255" s="3">
        <v>240</v>
      </c>
      <c r="Q1255" s="13">
        <v>25.16</v>
      </c>
    </row>
    <row r="1256" spans="1:17" hidden="1">
      <c r="A1256" s="10" t="s">
        <v>3365</v>
      </c>
      <c r="B1256" s="8" t="s">
        <v>1025</v>
      </c>
      <c r="C1256" s="8" t="s">
        <v>28</v>
      </c>
      <c r="D1256" s="2" t="s">
        <v>44</v>
      </c>
      <c r="E1256" s="8" t="s">
        <v>1411</v>
      </c>
      <c r="F1256" s="8" t="s">
        <v>1384</v>
      </c>
      <c r="G1256" s="2">
        <v>60.28</v>
      </c>
      <c r="H1256" s="2">
        <v>10.14</v>
      </c>
      <c r="I1256" s="2">
        <v>0.4168</v>
      </c>
      <c r="J1256" s="2">
        <v>0.58730000000000004</v>
      </c>
      <c r="K1256" s="2" t="s">
        <v>1385</v>
      </c>
      <c r="L1256" s="2">
        <v>640</v>
      </c>
      <c r="M1256" s="2" t="s">
        <v>1396</v>
      </c>
      <c r="N1256" s="2" t="s">
        <v>3366</v>
      </c>
      <c r="O1256" s="8" t="s">
        <v>1662</v>
      </c>
      <c r="P1256" s="2">
        <v>240</v>
      </c>
      <c r="Q1256" s="12">
        <v>0</v>
      </c>
    </row>
    <row r="1257" spans="1:17" hidden="1">
      <c r="A1257" s="11" t="s">
        <v>3367</v>
      </c>
      <c r="B1257" s="9" t="s">
        <v>1279</v>
      </c>
      <c r="C1257" s="9" t="s">
        <v>28</v>
      </c>
      <c r="D1257" s="3" t="s">
        <v>1360</v>
      </c>
      <c r="E1257" s="9" t="s">
        <v>1408</v>
      </c>
      <c r="F1257" s="9" t="s">
        <v>1384</v>
      </c>
      <c r="G1257" s="3">
        <v>61.71</v>
      </c>
      <c r="H1257" s="3">
        <v>8.89</v>
      </c>
      <c r="I1257" s="3">
        <v>1.014</v>
      </c>
      <c r="J1257" s="3">
        <v>2.8161</v>
      </c>
      <c r="K1257" s="3" t="s">
        <v>1412</v>
      </c>
      <c r="L1257" s="3">
        <v>709</v>
      </c>
      <c r="M1257" s="3" t="s">
        <v>1426</v>
      </c>
      <c r="N1257" s="3" t="s">
        <v>3368</v>
      </c>
      <c r="O1257" s="9"/>
      <c r="P1257" s="3">
        <v>24</v>
      </c>
      <c r="Q1257" s="13">
        <v>35.32</v>
      </c>
    </row>
    <row r="1258" spans="1:17" hidden="1">
      <c r="A1258" s="10" t="s">
        <v>3369</v>
      </c>
      <c r="B1258" s="8" t="s">
        <v>1244</v>
      </c>
      <c r="C1258" s="8" t="s">
        <v>16</v>
      </c>
      <c r="D1258" s="2" t="s">
        <v>23</v>
      </c>
      <c r="E1258" s="8" t="s">
        <v>1380</v>
      </c>
      <c r="F1258" s="8" t="s">
        <v>1384</v>
      </c>
      <c r="G1258" s="2">
        <v>9.42</v>
      </c>
      <c r="H1258" s="2">
        <v>13.61</v>
      </c>
      <c r="I1258" s="2">
        <v>0.1333</v>
      </c>
      <c r="J1258" s="2">
        <v>0.84409999999999996</v>
      </c>
      <c r="K1258" s="2" t="s">
        <v>1376</v>
      </c>
      <c r="L1258" s="2">
        <v>663</v>
      </c>
      <c r="M1258" s="2" t="s">
        <v>1426</v>
      </c>
      <c r="N1258" s="2" t="s">
        <v>1206</v>
      </c>
      <c r="O1258" s="8"/>
      <c r="P1258" s="2">
        <v>12</v>
      </c>
      <c r="Q1258" s="12">
        <v>8.8000000000000007</v>
      </c>
    </row>
    <row r="1259" spans="1:17" hidden="1">
      <c r="A1259" s="11" t="s">
        <v>3370</v>
      </c>
      <c r="B1259" s="9" t="s">
        <v>107</v>
      </c>
      <c r="C1259" s="9" t="s">
        <v>20</v>
      </c>
      <c r="D1259" s="3" t="s">
        <v>44</v>
      </c>
      <c r="E1259" s="9" t="s">
        <v>1411</v>
      </c>
      <c r="F1259" s="9" t="s">
        <v>1390</v>
      </c>
      <c r="G1259" s="3"/>
      <c r="H1259" s="3">
        <v>8.57</v>
      </c>
      <c r="I1259" s="3">
        <v>1.3460000000000001</v>
      </c>
      <c r="J1259" s="3">
        <v>0.76680000000000004</v>
      </c>
      <c r="K1259" s="3" t="s">
        <v>1412</v>
      </c>
      <c r="L1259" s="3">
        <v>792</v>
      </c>
      <c r="M1259" s="3" t="s">
        <v>1386</v>
      </c>
      <c r="N1259" s="3" t="s">
        <v>1563</v>
      </c>
      <c r="O1259" s="9"/>
      <c r="P1259" s="3">
        <v>180</v>
      </c>
      <c r="Q1259" s="13">
        <v>47.05</v>
      </c>
    </row>
    <row r="1260" spans="1:17" hidden="1">
      <c r="A1260" s="10" t="s">
        <v>3371</v>
      </c>
      <c r="B1260" s="8" t="s">
        <v>843</v>
      </c>
      <c r="C1260" s="8" t="s">
        <v>28</v>
      </c>
      <c r="D1260" s="2" t="s">
        <v>31</v>
      </c>
      <c r="E1260" s="8" t="s">
        <v>1400</v>
      </c>
      <c r="F1260" s="8" t="s">
        <v>1375</v>
      </c>
      <c r="G1260" s="2">
        <v>59.64</v>
      </c>
      <c r="H1260" s="2">
        <v>15.95</v>
      </c>
      <c r="I1260" s="2">
        <v>0.78549999999999998</v>
      </c>
      <c r="J1260" s="2">
        <v>1.4487000000000001</v>
      </c>
      <c r="K1260" s="2" t="s">
        <v>1395</v>
      </c>
      <c r="L1260" s="2">
        <v>740</v>
      </c>
      <c r="M1260" s="2" t="s">
        <v>1403</v>
      </c>
      <c r="N1260" s="2" t="s">
        <v>2971</v>
      </c>
      <c r="O1260" s="8" t="s">
        <v>1909</v>
      </c>
      <c r="P1260" s="2">
        <v>60</v>
      </c>
      <c r="Q1260" s="12">
        <v>27.21</v>
      </c>
    </row>
    <row r="1261" spans="1:17" hidden="1">
      <c r="A1261" s="11" t="s">
        <v>3372</v>
      </c>
      <c r="B1261" s="9" t="s">
        <v>149</v>
      </c>
      <c r="C1261" s="9" t="s">
        <v>24</v>
      </c>
      <c r="D1261" s="3" t="s">
        <v>31</v>
      </c>
      <c r="E1261" s="9" t="s">
        <v>1389</v>
      </c>
      <c r="F1261" s="9" t="s">
        <v>1390</v>
      </c>
      <c r="G1261" s="3">
        <v>61.17</v>
      </c>
      <c r="H1261" s="3">
        <v>7.66</v>
      </c>
      <c r="I1261" s="3">
        <v>0.36699999999999999</v>
      </c>
      <c r="J1261" s="3">
        <v>5.3114999999999997</v>
      </c>
      <c r="K1261" s="3" t="s">
        <v>1376</v>
      </c>
      <c r="L1261" s="3">
        <v>629</v>
      </c>
      <c r="M1261" s="3" t="s">
        <v>1426</v>
      </c>
      <c r="N1261" s="3" t="s">
        <v>1728</v>
      </c>
      <c r="O1261" s="9"/>
      <c r="P1261" s="3">
        <v>12</v>
      </c>
      <c r="Q1261" s="13">
        <v>30.02</v>
      </c>
    </row>
    <row r="1262" spans="1:17" hidden="1">
      <c r="A1262" s="10" t="s">
        <v>3373</v>
      </c>
      <c r="B1262" s="8" t="s">
        <v>608</v>
      </c>
      <c r="C1262" s="8" t="s">
        <v>35</v>
      </c>
      <c r="D1262" s="2" t="s">
        <v>10</v>
      </c>
      <c r="E1262" s="8" t="s">
        <v>1380</v>
      </c>
      <c r="F1262" s="8" t="s">
        <v>1375</v>
      </c>
      <c r="G1262" s="2">
        <v>32.520000000000003</v>
      </c>
      <c r="H1262" s="2">
        <v>8.5299999999999994</v>
      </c>
      <c r="I1262" s="2">
        <v>0.2712</v>
      </c>
      <c r="J1262" s="2">
        <v>0.2828</v>
      </c>
      <c r="K1262" s="2" t="s">
        <v>1385</v>
      </c>
      <c r="L1262" s="2">
        <v>690</v>
      </c>
      <c r="M1262" s="2" t="s">
        <v>1426</v>
      </c>
      <c r="N1262" s="2" t="s">
        <v>2596</v>
      </c>
      <c r="O1262" s="8"/>
      <c r="P1262" s="2">
        <v>240</v>
      </c>
      <c r="Q1262" s="12">
        <v>0</v>
      </c>
    </row>
    <row r="1263" spans="1:17" hidden="1">
      <c r="A1263" s="11" t="s">
        <v>3374</v>
      </c>
      <c r="B1263" s="9" t="s">
        <v>99</v>
      </c>
      <c r="C1263" s="9" t="s">
        <v>38</v>
      </c>
      <c r="D1263" s="3" t="s">
        <v>31</v>
      </c>
      <c r="E1263" s="9" t="s">
        <v>1389</v>
      </c>
      <c r="F1263" s="9" t="s">
        <v>1375</v>
      </c>
      <c r="G1263" s="3">
        <v>72.569999999999993</v>
      </c>
      <c r="H1263" s="3">
        <v>9.27</v>
      </c>
      <c r="I1263" s="3">
        <v>1.03</v>
      </c>
      <c r="J1263" s="3">
        <v>0.92989999999999995</v>
      </c>
      <c r="K1263" s="3" t="s">
        <v>1412</v>
      </c>
      <c r="L1263" s="3">
        <v>611</v>
      </c>
      <c r="M1263" s="3" t="s">
        <v>1426</v>
      </c>
      <c r="N1263" s="3" t="s">
        <v>1668</v>
      </c>
      <c r="O1263" s="9"/>
      <c r="P1263" s="3">
        <v>120</v>
      </c>
      <c r="Q1263" s="13">
        <v>35.619999999999997</v>
      </c>
    </row>
    <row r="1264" spans="1:17" hidden="1">
      <c r="A1264" s="10" t="s">
        <v>3375</v>
      </c>
      <c r="B1264" s="8" t="s">
        <v>342</v>
      </c>
      <c r="C1264" s="8" t="s">
        <v>28</v>
      </c>
      <c r="D1264" s="2" t="s">
        <v>10</v>
      </c>
      <c r="E1264" s="8" t="s">
        <v>1411</v>
      </c>
      <c r="F1264" s="8" t="s">
        <v>1375</v>
      </c>
      <c r="G1264" s="2">
        <v>67.86</v>
      </c>
      <c r="H1264" s="2">
        <v>9.0500000000000007</v>
      </c>
      <c r="I1264" s="2">
        <v>0.59430000000000005</v>
      </c>
      <c r="J1264" s="2">
        <v>1.6902999999999999</v>
      </c>
      <c r="K1264" s="2" t="s">
        <v>1412</v>
      </c>
      <c r="L1264" s="2">
        <v>887</v>
      </c>
      <c r="M1264" s="2" t="s">
        <v>1403</v>
      </c>
      <c r="N1264" s="2" t="s">
        <v>3086</v>
      </c>
      <c r="O1264" s="8" t="s">
        <v>219</v>
      </c>
      <c r="P1264" s="2">
        <v>48</v>
      </c>
      <c r="Q1264" s="12">
        <v>8.6300000000000008</v>
      </c>
    </row>
    <row r="1265" spans="1:17" hidden="1">
      <c r="A1265" s="11" t="s">
        <v>3376</v>
      </c>
      <c r="B1265" s="9" t="s">
        <v>522</v>
      </c>
      <c r="C1265" s="9" t="s">
        <v>12</v>
      </c>
      <c r="D1265" s="3" t="s">
        <v>31</v>
      </c>
      <c r="E1265" s="9" t="s">
        <v>1408</v>
      </c>
      <c r="F1265" s="9" t="s">
        <v>1384</v>
      </c>
      <c r="G1265" s="3">
        <v>94.29</v>
      </c>
      <c r="H1265" s="3">
        <v>8.69</v>
      </c>
      <c r="I1265" s="3">
        <v>1.2275</v>
      </c>
      <c r="J1265" s="3">
        <v>1.5022</v>
      </c>
      <c r="K1265" s="3" t="s">
        <v>1376</v>
      </c>
      <c r="L1265" s="3">
        <v>879</v>
      </c>
      <c r="M1265" s="3" t="s">
        <v>1426</v>
      </c>
      <c r="N1265" s="3" t="s">
        <v>460</v>
      </c>
      <c r="O1265" s="9"/>
      <c r="P1265" s="3">
        <v>84</v>
      </c>
      <c r="Q1265" s="13">
        <v>40.22</v>
      </c>
    </row>
    <row r="1266" spans="1:17">
      <c r="A1266" s="10" t="s">
        <v>3377</v>
      </c>
      <c r="B1266" s="8" t="s">
        <v>616</v>
      </c>
      <c r="C1266" s="8" t="s">
        <v>7</v>
      </c>
      <c r="D1266" s="2" t="s">
        <v>1360</v>
      </c>
      <c r="E1266" s="8" t="s">
        <v>1408</v>
      </c>
      <c r="F1266" s="8" t="s">
        <v>1384</v>
      </c>
      <c r="G1266" s="2">
        <v>37.520000000000003</v>
      </c>
      <c r="H1266" s="2">
        <v>18.46</v>
      </c>
      <c r="I1266" s="2">
        <v>0.30740000000000001</v>
      </c>
      <c r="J1266" s="2">
        <v>1.3651</v>
      </c>
      <c r="K1266" s="2" t="s">
        <v>1358</v>
      </c>
      <c r="L1266" s="2">
        <v>719</v>
      </c>
      <c r="M1266" s="2" t="s">
        <v>1426</v>
      </c>
      <c r="N1266" s="2" t="s">
        <v>2192</v>
      </c>
      <c r="O1266" s="8"/>
      <c r="P1266" s="2">
        <v>36</v>
      </c>
      <c r="Q1266" s="12">
        <v>15.2</v>
      </c>
    </row>
    <row r="1267" spans="1:17" hidden="1">
      <c r="A1267" s="11" t="s">
        <v>3378</v>
      </c>
      <c r="B1267" s="9" t="s">
        <v>541</v>
      </c>
      <c r="C1267" s="9" t="s">
        <v>38</v>
      </c>
      <c r="D1267" s="3" t="s">
        <v>1360</v>
      </c>
      <c r="E1267" s="9" t="s">
        <v>1411</v>
      </c>
      <c r="F1267" s="9" t="s">
        <v>1375</v>
      </c>
      <c r="G1267" s="3">
        <v>23.41</v>
      </c>
      <c r="H1267" s="3">
        <v>17.53</v>
      </c>
      <c r="I1267" s="3">
        <v>0.1661</v>
      </c>
      <c r="J1267" s="3">
        <v>0.4148</v>
      </c>
      <c r="K1267" s="3" t="s">
        <v>1376</v>
      </c>
      <c r="L1267" s="3">
        <v>604</v>
      </c>
      <c r="M1267" s="3" t="s">
        <v>1386</v>
      </c>
      <c r="N1267" s="3" t="s">
        <v>3091</v>
      </c>
      <c r="O1267" s="9"/>
      <c r="P1267" s="3">
        <v>120</v>
      </c>
      <c r="Q1267" s="13">
        <v>11.15</v>
      </c>
    </row>
    <row r="1268" spans="1:17" hidden="1">
      <c r="A1268" s="10" t="s">
        <v>3379</v>
      </c>
      <c r="B1268" s="8" t="s">
        <v>309</v>
      </c>
      <c r="C1268" s="8" t="s">
        <v>41</v>
      </c>
      <c r="D1268" s="2" t="s">
        <v>1360</v>
      </c>
      <c r="E1268" s="8" t="s">
        <v>1389</v>
      </c>
      <c r="F1268" s="8" t="s">
        <v>1384</v>
      </c>
      <c r="G1268" s="2">
        <v>30.9</v>
      </c>
      <c r="H1268" s="2">
        <v>13.46</v>
      </c>
      <c r="I1268" s="2">
        <v>0.51100000000000001</v>
      </c>
      <c r="J1268" s="2">
        <v>1.4757</v>
      </c>
      <c r="K1268" s="2" t="s">
        <v>1412</v>
      </c>
      <c r="L1268" s="2">
        <v>667</v>
      </c>
      <c r="M1268" s="2" t="s">
        <v>1381</v>
      </c>
      <c r="N1268" s="2" t="s">
        <v>2862</v>
      </c>
      <c r="O1268" s="8"/>
      <c r="P1268" s="2">
        <v>24</v>
      </c>
      <c r="Q1268" s="12">
        <v>18.600000000000001</v>
      </c>
    </row>
    <row r="1269" spans="1:17" hidden="1">
      <c r="A1269" s="11" t="s">
        <v>3380</v>
      </c>
      <c r="B1269" s="9" t="s">
        <v>383</v>
      </c>
      <c r="C1269" s="9" t="s">
        <v>35</v>
      </c>
      <c r="D1269" s="3" t="s">
        <v>10</v>
      </c>
      <c r="E1269" s="9" t="s">
        <v>1400</v>
      </c>
      <c r="F1269" s="9" t="s">
        <v>1384</v>
      </c>
      <c r="G1269" s="3">
        <v>98.63</v>
      </c>
      <c r="H1269" s="3">
        <v>15.77</v>
      </c>
      <c r="I1269" s="3">
        <v>1.93</v>
      </c>
      <c r="J1269" s="3">
        <v>4.8183999999999996</v>
      </c>
      <c r="K1269" s="3" t="s">
        <v>1395</v>
      </c>
      <c r="L1269" s="3">
        <v>728</v>
      </c>
      <c r="M1269" s="3" t="s">
        <v>1403</v>
      </c>
      <c r="N1269" s="3" t="s">
        <v>1749</v>
      </c>
      <c r="O1269" s="9" t="s">
        <v>2670</v>
      </c>
      <c r="P1269" s="3">
        <v>24</v>
      </c>
      <c r="Q1269" s="13">
        <v>13.65</v>
      </c>
    </row>
    <row r="1270" spans="1:17" hidden="1">
      <c r="A1270" s="10" t="s">
        <v>3381</v>
      </c>
      <c r="B1270" s="8" t="s">
        <v>588</v>
      </c>
      <c r="C1270" s="8" t="s">
        <v>7</v>
      </c>
      <c r="D1270" s="2" t="s">
        <v>1360</v>
      </c>
      <c r="E1270" s="8" t="s">
        <v>1389</v>
      </c>
      <c r="F1270" s="8" t="s">
        <v>1384</v>
      </c>
      <c r="G1270" s="2">
        <v>42.38</v>
      </c>
      <c r="H1270" s="2">
        <v>8.0399999999999991</v>
      </c>
      <c r="I1270" s="2">
        <v>0.57840000000000003</v>
      </c>
      <c r="J1270" s="2">
        <v>1.0354000000000001</v>
      </c>
      <c r="K1270" s="2" t="s">
        <v>1395</v>
      </c>
      <c r="L1270" s="2">
        <v>557</v>
      </c>
      <c r="M1270" s="2" t="s">
        <v>1426</v>
      </c>
      <c r="N1270" s="2" t="s">
        <v>2571</v>
      </c>
      <c r="O1270" s="8"/>
      <c r="P1270" s="2">
        <v>48</v>
      </c>
      <c r="Q1270" s="12">
        <v>21.87</v>
      </c>
    </row>
    <row r="1271" spans="1:17" hidden="1">
      <c r="A1271" s="11" t="s">
        <v>3382</v>
      </c>
      <c r="B1271" s="9" t="s">
        <v>61</v>
      </c>
      <c r="C1271" s="9" t="s">
        <v>7</v>
      </c>
      <c r="D1271" s="3" t="s">
        <v>10</v>
      </c>
      <c r="E1271" s="9" t="s">
        <v>1389</v>
      </c>
      <c r="F1271" s="9" t="s">
        <v>1390</v>
      </c>
      <c r="G1271" s="3">
        <v>58.59</v>
      </c>
      <c r="H1271" s="3">
        <v>8.59</v>
      </c>
      <c r="I1271" s="3">
        <v>0.42149999999999999</v>
      </c>
      <c r="J1271" s="3">
        <v>0.93049999999999999</v>
      </c>
      <c r="K1271" s="3" t="s">
        <v>1376</v>
      </c>
      <c r="L1271" s="3">
        <v>657</v>
      </c>
      <c r="M1271" s="3" t="s">
        <v>1381</v>
      </c>
      <c r="N1271" s="3" t="s">
        <v>3383</v>
      </c>
      <c r="O1271" s="9"/>
      <c r="P1271" s="3">
        <v>84</v>
      </c>
      <c r="Q1271" s="13">
        <v>40.72</v>
      </c>
    </row>
    <row r="1272" spans="1:17" hidden="1">
      <c r="A1272" s="10" t="s">
        <v>3384</v>
      </c>
      <c r="B1272" s="8" t="s">
        <v>584</v>
      </c>
      <c r="C1272" s="8" t="s">
        <v>41</v>
      </c>
      <c r="D1272" s="2" t="s">
        <v>31</v>
      </c>
      <c r="E1272" s="8" t="s">
        <v>1380</v>
      </c>
      <c r="F1272" s="8" t="s">
        <v>1390</v>
      </c>
      <c r="G1272" s="2">
        <v>45.5</v>
      </c>
      <c r="H1272" s="2">
        <v>16.43</v>
      </c>
      <c r="I1272" s="2">
        <v>0.32479999999999998</v>
      </c>
      <c r="J1272" s="2">
        <v>4.1375000000000002</v>
      </c>
      <c r="K1272" s="2" t="s">
        <v>1412</v>
      </c>
      <c r="L1272" s="2">
        <v>835</v>
      </c>
      <c r="M1272" s="2" t="s">
        <v>1426</v>
      </c>
      <c r="N1272" s="2" t="s">
        <v>749</v>
      </c>
      <c r="O1272" s="8"/>
      <c r="P1272" s="2">
        <v>12</v>
      </c>
      <c r="Q1272" s="12">
        <v>9.84</v>
      </c>
    </row>
    <row r="1273" spans="1:17" hidden="1">
      <c r="A1273" s="11" t="s">
        <v>3385</v>
      </c>
      <c r="B1273" s="9" t="s">
        <v>971</v>
      </c>
      <c r="C1273" s="9" t="s">
        <v>35</v>
      </c>
      <c r="D1273" s="3" t="s">
        <v>44</v>
      </c>
      <c r="E1273" s="9" t="s">
        <v>1411</v>
      </c>
      <c r="F1273" s="9" t="s">
        <v>1384</v>
      </c>
      <c r="G1273" s="3">
        <v>29.2</v>
      </c>
      <c r="H1273" s="3">
        <v>12.35</v>
      </c>
      <c r="I1273" s="3">
        <v>0.27210000000000001</v>
      </c>
      <c r="J1273" s="3">
        <v>0.77400000000000002</v>
      </c>
      <c r="K1273" s="3" t="s">
        <v>1376</v>
      </c>
      <c r="L1273" s="3">
        <v>866</v>
      </c>
      <c r="M1273" s="3" t="s">
        <v>1396</v>
      </c>
      <c r="N1273" s="3" t="s">
        <v>2690</v>
      </c>
      <c r="O1273" s="9" t="s">
        <v>2768</v>
      </c>
      <c r="P1273" s="3">
        <v>48</v>
      </c>
      <c r="Q1273" s="13">
        <v>10.26</v>
      </c>
    </row>
    <row r="1274" spans="1:17" hidden="1">
      <c r="A1274" s="10" t="s">
        <v>3386</v>
      </c>
      <c r="B1274" s="8" t="s">
        <v>924</v>
      </c>
      <c r="C1274" s="8" t="s">
        <v>12</v>
      </c>
      <c r="D1274" s="2" t="s">
        <v>10</v>
      </c>
      <c r="E1274" s="8" t="s">
        <v>1374</v>
      </c>
      <c r="F1274" s="8" t="s">
        <v>1375</v>
      </c>
      <c r="G1274" s="2">
        <v>97.43</v>
      </c>
      <c r="H1274" s="2">
        <v>12.13</v>
      </c>
      <c r="I1274" s="2">
        <v>1.1127</v>
      </c>
      <c r="J1274" s="2">
        <v>8.6624999999999996</v>
      </c>
      <c r="K1274" s="2" t="s">
        <v>1412</v>
      </c>
      <c r="L1274" s="2">
        <v>588</v>
      </c>
      <c r="M1274" s="2" t="s">
        <v>1386</v>
      </c>
      <c r="N1274" s="2" t="s">
        <v>2257</v>
      </c>
      <c r="O1274" s="8"/>
      <c r="P1274" s="2">
        <v>12</v>
      </c>
      <c r="Q1274" s="12">
        <v>63.42</v>
      </c>
    </row>
    <row r="1275" spans="1:17">
      <c r="A1275" s="11" t="s">
        <v>3387</v>
      </c>
      <c r="B1275" s="9" t="s">
        <v>110</v>
      </c>
      <c r="C1275" s="9" t="s">
        <v>41</v>
      </c>
      <c r="D1275" s="3" t="s">
        <v>1360</v>
      </c>
      <c r="E1275" s="9" t="s">
        <v>1411</v>
      </c>
      <c r="F1275" s="9" t="s">
        <v>1384</v>
      </c>
      <c r="G1275" s="3">
        <v>82.32</v>
      </c>
      <c r="H1275" s="3">
        <v>12.74</v>
      </c>
      <c r="I1275" s="3">
        <v>0.47939999999999999</v>
      </c>
      <c r="J1275" s="3">
        <v>3.9036</v>
      </c>
      <c r="K1275" s="3" t="s">
        <v>1358</v>
      </c>
      <c r="L1275" s="3">
        <v>880</v>
      </c>
      <c r="M1275" s="3" t="s">
        <v>1396</v>
      </c>
      <c r="N1275" s="3" t="s">
        <v>86</v>
      </c>
      <c r="O1275" s="9" t="s">
        <v>2549</v>
      </c>
      <c r="P1275" s="3">
        <v>24</v>
      </c>
      <c r="Q1275" s="13">
        <v>25.44</v>
      </c>
    </row>
    <row r="1276" spans="1:17" hidden="1">
      <c r="A1276" s="10" t="s">
        <v>3388</v>
      </c>
      <c r="B1276" s="8" t="s">
        <v>939</v>
      </c>
      <c r="C1276" s="8" t="s">
        <v>38</v>
      </c>
      <c r="D1276" s="2" t="s">
        <v>44</v>
      </c>
      <c r="E1276" s="8" t="s">
        <v>1380</v>
      </c>
      <c r="F1276" s="8" t="s">
        <v>1375</v>
      </c>
      <c r="G1276" s="2">
        <v>63.29</v>
      </c>
      <c r="H1276" s="2">
        <v>12.2</v>
      </c>
      <c r="I1276" s="2">
        <v>0.63480000000000003</v>
      </c>
      <c r="J1276" s="2">
        <v>2.1082000000000001</v>
      </c>
      <c r="K1276" s="2" t="s">
        <v>1395</v>
      </c>
      <c r="L1276" s="2">
        <v>894</v>
      </c>
      <c r="M1276" s="2" t="s">
        <v>1386</v>
      </c>
      <c r="N1276" s="2" t="s">
        <v>2412</v>
      </c>
      <c r="O1276" s="8"/>
      <c r="P1276" s="2">
        <v>36</v>
      </c>
      <c r="Q1276" s="12">
        <v>12.95</v>
      </c>
    </row>
    <row r="1277" spans="1:17" hidden="1">
      <c r="A1277" s="11" t="s">
        <v>3389</v>
      </c>
      <c r="B1277" s="9" t="s">
        <v>1226</v>
      </c>
      <c r="C1277" s="9" t="s">
        <v>16</v>
      </c>
      <c r="D1277" s="3" t="s">
        <v>44</v>
      </c>
      <c r="E1277" s="9" t="s">
        <v>1374</v>
      </c>
      <c r="F1277" s="9" t="s">
        <v>1390</v>
      </c>
      <c r="G1277" s="3">
        <v>72.33</v>
      </c>
      <c r="H1277" s="3">
        <v>11.54</v>
      </c>
      <c r="I1277" s="3">
        <v>0.60109999999999997</v>
      </c>
      <c r="J1277" s="3">
        <v>0.8468</v>
      </c>
      <c r="K1277" s="3" t="s">
        <v>1385</v>
      </c>
      <c r="L1277" s="3">
        <v>610</v>
      </c>
      <c r="M1277" s="3" t="s">
        <v>1396</v>
      </c>
      <c r="N1277" s="3" t="s">
        <v>1561</v>
      </c>
      <c r="O1277" s="9" t="s">
        <v>3390</v>
      </c>
      <c r="P1277" s="3">
        <v>180</v>
      </c>
      <c r="Q1277" s="13">
        <v>0</v>
      </c>
    </row>
    <row r="1278" spans="1:17">
      <c r="A1278" s="10" t="s">
        <v>3391</v>
      </c>
      <c r="B1278" s="8" t="s">
        <v>103</v>
      </c>
      <c r="C1278" s="8" t="s">
        <v>7</v>
      </c>
      <c r="D1278" s="2" t="s">
        <v>10</v>
      </c>
      <c r="E1278" s="8" t="s">
        <v>1374</v>
      </c>
      <c r="F1278" s="8" t="s">
        <v>1384</v>
      </c>
      <c r="G1278" s="2">
        <v>45.9</v>
      </c>
      <c r="H1278" s="2">
        <v>17.489999999999998</v>
      </c>
      <c r="I1278" s="2">
        <v>0.62180000000000002</v>
      </c>
      <c r="J1278" s="2">
        <v>0.69040000000000001</v>
      </c>
      <c r="K1278" s="2" t="s">
        <v>1358</v>
      </c>
      <c r="L1278" s="2">
        <v>566</v>
      </c>
      <c r="M1278" s="2" t="s">
        <v>1381</v>
      </c>
      <c r="N1278" s="2" t="s">
        <v>2493</v>
      </c>
      <c r="O1278" s="8"/>
      <c r="P1278" s="2">
        <v>240</v>
      </c>
      <c r="Q1278" s="12">
        <v>38.68</v>
      </c>
    </row>
    <row r="1279" spans="1:17" hidden="1">
      <c r="A1279" s="11" t="s">
        <v>3392</v>
      </c>
      <c r="B1279" s="9" t="s">
        <v>288</v>
      </c>
      <c r="C1279" s="9" t="s">
        <v>24</v>
      </c>
      <c r="D1279" s="3" t="s">
        <v>44</v>
      </c>
      <c r="E1279" s="9" t="s">
        <v>1408</v>
      </c>
      <c r="F1279" s="9" t="s">
        <v>1390</v>
      </c>
      <c r="G1279" s="3">
        <v>66.209999999999994</v>
      </c>
      <c r="H1279" s="3">
        <v>11.68</v>
      </c>
      <c r="I1279" s="3">
        <v>0.9395</v>
      </c>
      <c r="J1279" s="3">
        <v>2.1890000000000001</v>
      </c>
      <c r="K1279" s="3" t="s">
        <v>1376</v>
      </c>
      <c r="L1279" s="3">
        <v>759</v>
      </c>
      <c r="M1279" s="3" t="s">
        <v>1403</v>
      </c>
      <c r="N1279" s="3" t="s">
        <v>2304</v>
      </c>
      <c r="O1279" s="9" t="s">
        <v>2221</v>
      </c>
      <c r="P1279" s="3">
        <v>36</v>
      </c>
      <c r="Q1279" s="13">
        <v>34.25</v>
      </c>
    </row>
    <row r="1280" spans="1:17" hidden="1">
      <c r="A1280" s="10" t="s">
        <v>3393</v>
      </c>
      <c r="B1280" s="8" t="s">
        <v>772</v>
      </c>
      <c r="C1280" s="8" t="s">
        <v>32</v>
      </c>
      <c r="D1280" s="2" t="s">
        <v>31</v>
      </c>
      <c r="E1280" s="8" t="s">
        <v>1411</v>
      </c>
      <c r="F1280" s="8" t="s">
        <v>1384</v>
      </c>
      <c r="G1280" s="2">
        <v>88.36</v>
      </c>
      <c r="H1280" s="2">
        <v>9.81</v>
      </c>
      <c r="I1280" s="2">
        <v>1.1359999999999999</v>
      </c>
      <c r="J1280" s="2">
        <v>7.7603999999999997</v>
      </c>
      <c r="K1280" s="2" t="s">
        <v>1385</v>
      </c>
      <c r="L1280" s="2">
        <v>663</v>
      </c>
      <c r="M1280" s="2" t="s">
        <v>1396</v>
      </c>
      <c r="N1280" s="2" t="s">
        <v>3394</v>
      </c>
      <c r="O1280" s="8" t="s">
        <v>2333</v>
      </c>
      <c r="P1280" s="2">
        <v>12</v>
      </c>
      <c r="Q1280" s="12">
        <v>0</v>
      </c>
    </row>
    <row r="1281" spans="1:17" hidden="1">
      <c r="A1281" s="11" t="s">
        <v>3395</v>
      </c>
      <c r="B1281" s="9" t="s">
        <v>1149</v>
      </c>
      <c r="C1281" s="9" t="s">
        <v>28</v>
      </c>
      <c r="D1281" s="3" t="s">
        <v>1360</v>
      </c>
      <c r="E1281" s="9" t="s">
        <v>1374</v>
      </c>
      <c r="F1281" s="9" t="s">
        <v>1375</v>
      </c>
      <c r="G1281" s="3">
        <v>39.9</v>
      </c>
      <c r="H1281" s="3">
        <v>12.4</v>
      </c>
      <c r="I1281" s="3">
        <v>0.67410000000000003</v>
      </c>
      <c r="J1281" s="3">
        <v>1.0586</v>
      </c>
      <c r="K1281" s="3" t="s">
        <v>1412</v>
      </c>
      <c r="L1281" s="3">
        <v>876</v>
      </c>
      <c r="M1281" s="3" t="s">
        <v>1396</v>
      </c>
      <c r="N1281" s="3" t="s">
        <v>247</v>
      </c>
      <c r="O1281" s="9" t="s">
        <v>3396</v>
      </c>
      <c r="P1281" s="3">
        <v>48</v>
      </c>
      <c r="Q1281" s="13">
        <v>10.199999999999999</v>
      </c>
    </row>
    <row r="1282" spans="1:17" hidden="1">
      <c r="A1282" s="10" t="s">
        <v>3397</v>
      </c>
      <c r="B1282" s="8" t="s">
        <v>397</v>
      </c>
      <c r="C1282" s="8" t="s">
        <v>20</v>
      </c>
      <c r="D1282" s="2" t="s">
        <v>44</v>
      </c>
      <c r="E1282" s="8" t="s">
        <v>1408</v>
      </c>
      <c r="F1282" s="8" t="s">
        <v>1390</v>
      </c>
      <c r="G1282" s="2">
        <v>39.83</v>
      </c>
      <c r="H1282" s="2">
        <v>11.74</v>
      </c>
      <c r="I1282" s="2">
        <v>0.47949999999999998</v>
      </c>
      <c r="J1282" s="2">
        <v>0.5655</v>
      </c>
      <c r="K1282" s="2" t="s">
        <v>1412</v>
      </c>
      <c r="L1282" s="2">
        <v>820</v>
      </c>
      <c r="M1282" s="2" t="s">
        <v>1377</v>
      </c>
      <c r="N1282" s="2" t="s">
        <v>3398</v>
      </c>
      <c r="O1282" s="8" t="s">
        <v>3399</v>
      </c>
      <c r="P1282" s="2">
        <v>120</v>
      </c>
      <c r="Q1282" s="12">
        <v>23.91</v>
      </c>
    </row>
    <row r="1283" spans="1:17" hidden="1">
      <c r="A1283" s="11" t="s">
        <v>3400</v>
      </c>
      <c r="B1283" s="9" t="s">
        <v>1146</v>
      </c>
      <c r="C1283" s="9" t="s">
        <v>41</v>
      </c>
      <c r="D1283" s="3" t="s">
        <v>31</v>
      </c>
      <c r="E1283" s="9" t="s">
        <v>1374</v>
      </c>
      <c r="F1283" s="9" t="s">
        <v>1375</v>
      </c>
      <c r="G1283" s="3">
        <v>83.22</v>
      </c>
      <c r="H1283" s="3">
        <v>11.97</v>
      </c>
      <c r="I1283" s="3">
        <v>0.58850000000000002</v>
      </c>
      <c r="J1283" s="3">
        <v>7.3928000000000003</v>
      </c>
      <c r="K1283" s="3" t="s">
        <v>1376</v>
      </c>
      <c r="L1283" s="3">
        <v>668</v>
      </c>
      <c r="M1283" s="3" t="s">
        <v>1403</v>
      </c>
      <c r="N1283" s="3" t="s">
        <v>2280</v>
      </c>
      <c r="O1283" s="9" t="s">
        <v>3043</v>
      </c>
      <c r="P1283" s="3">
        <v>12</v>
      </c>
      <c r="Q1283" s="13">
        <v>37.950000000000003</v>
      </c>
    </row>
    <row r="1284" spans="1:17" hidden="1">
      <c r="A1284" s="10" t="s">
        <v>3401</v>
      </c>
      <c r="B1284" s="8" t="s">
        <v>1215</v>
      </c>
      <c r="C1284" s="8" t="s">
        <v>12</v>
      </c>
      <c r="D1284" s="2" t="s">
        <v>1360</v>
      </c>
      <c r="E1284" s="8" t="s">
        <v>1374</v>
      </c>
      <c r="F1284" s="8" t="s">
        <v>1384</v>
      </c>
      <c r="G1284" s="2">
        <v>86.77</v>
      </c>
      <c r="H1284" s="2">
        <v>15.76</v>
      </c>
      <c r="I1284" s="2">
        <v>1.5738000000000001</v>
      </c>
      <c r="J1284" s="2">
        <v>1.2599</v>
      </c>
      <c r="K1284" s="2" t="s">
        <v>1395</v>
      </c>
      <c r="L1284" s="2">
        <v>814</v>
      </c>
      <c r="M1284" s="2" t="s">
        <v>1403</v>
      </c>
      <c r="N1284" s="2" t="s">
        <v>535</v>
      </c>
      <c r="O1284" s="8" t="s">
        <v>180</v>
      </c>
      <c r="P1284" s="2">
        <v>180</v>
      </c>
      <c r="Q1284" s="12">
        <v>32.25</v>
      </c>
    </row>
    <row r="1285" spans="1:17" hidden="1">
      <c r="A1285" s="11" t="s">
        <v>3402</v>
      </c>
      <c r="B1285" s="9" t="s">
        <v>1116</v>
      </c>
      <c r="C1285" s="9" t="s">
        <v>20</v>
      </c>
      <c r="D1285" s="3" t="s">
        <v>31</v>
      </c>
      <c r="E1285" s="9" t="s">
        <v>1374</v>
      </c>
      <c r="F1285" s="9" t="s">
        <v>1375</v>
      </c>
      <c r="G1285" s="3">
        <v>86.78</v>
      </c>
      <c r="H1285" s="3">
        <v>13.83</v>
      </c>
      <c r="I1285" s="3">
        <v>0.82589999999999997</v>
      </c>
      <c r="J1285" s="3">
        <v>1.6181000000000001</v>
      </c>
      <c r="K1285" s="3" t="s">
        <v>1385</v>
      </c>
      <c r="L1285" s="3">
        <v>631</v>
      </c>
      <c r="M1285" s="3" t="s">
        <v>1386</v>
      </c>
      <c r="N1285" s="3" t="s">
        <v>3403</v>
      </c>
      <c r="O1285" s="9"/>
      <c r="P1285" s="3">
        <v>84</v>
      </c>
      <c r="Q1285" s="13">
        <v>0</v>
      </c>
    </row>
    <row r="1286" spans="1:17">
      <c r="A1286" s="10" t="s">
        <v>3404</v>
      </c>
      <c r="B1286" s="8" t="s">
        <v>766</v>
      </c>
      <c r="C1286" s="8" t="s">
        <v>35</v>
      </c>
      <c r="D1286" s="2" t="s">
        <v>23</v>
      </c>
      <c r="E1286" s="8" t="s">
        <v>1374</v>
      </c>
      <c r="F1286" s="8" t="s">
        <v>1390</v>
      </c>
      <c r="G1286" s="2">
        <v>67.14</v>
      </c>
      <c r="H1286" s="2">
        <v>10.66</v>
      </c>
      <c r="I1286" s="2">
        <v>0.68300000000000005</v>
      </c>
      <c r="J1286" s="2">
        <v>0.74880000000000002</v>
      </c>
      <c r="K1286" s="2" t="s">
        <v>1358</v>
      </c>
      <c r="L1286" s="2">
        <v>858</v>
      </c>
      <c r="M1286" s="2" t="s">
        <v>1377</v>
      </c>
      <c r="N1286" s="2" t="s">
        <v>2607</v>
      </c>
      <c r="O1286" s="8" t="s">
        <v>2465</v>
      </c>
      <c r="P1286" s="2">
        <v>180</v>
      </c>
      <c r="Q1286" s="12">
        <v>13.35</v>
      </c>
    </row>
    <row r="1287" spans="1:17" hidden="1">
      <c r="A1287" s="11" t="s">
        <v>3405</v>
      </c>
      <c r="B1287" s="9" t="s">
        <v>152</v>
      </c>
      <c r="C1287" s="9" t="s">
        <v>35</v>
      </c>
      <c r="D1287" s="3" t="s">
        <v>10</v>
      </c>
      <c r="E1287" s="9" t="s">
        <v>1389</v>
      </c>
      <c r="F1287" s="9" t="s">
        <v>1384</v>
      </c>
      <c r="G1287" s="3">
        <v>65.319999999999993</v>
      </c>
      <c r="H1287" s="3">
        <v>8.5299999999999994</v>
      </c>
      <c r="I1287" s="3">
        <v>0.7702</v>
      </c>
      <c r="J1287" s="3">
        <v>2.0629</v>
      </c>
      <c r="K1287" s="3" t="s">
        <v>1395</v>
      </c>
      <c r="L1287" s="3">
        <v>686</v>
      </c>
      <c r="M1287" s="3" t="s">
        <v>1386</v>
      </c>
      <c r="N1287" s="3" t="s">
        <v>3406</v>
      </c>
      <c r="O1287" s="9"/>
      <c r="P1287" s="3">
        <v>36</v>
      </c>
      <c r="Q1287" s="13">
        <v>42.35</v>
      </c>
    </row>
    <row r="1288" spans="1:17" hidden="1">
      <c r="A1288" s="10" t="s">
        <v>3407</v>
      </c>
      <c r="B1288" s="8" t="s">
        <v>1296</v>
      </c>
      <c r="C1288" s="8" t="s">
        <v>41</v>
      </c>
      <c r="D1288" s="2" t="s">
        <v>31</v>
      </c>
      <c r="E1288" s="8" t="s">
        <v>1408</v>
      </c>
      <c r="F1288" s="8" t="s">
        <v>1384</v>
      </c>
      <c r="G1288" s="2">
        <v>72.06</v>
      </c>
      <c r="H1288" s="2">
        <v>11.9</v>
      </c>
      <c r="I1288" s="2">
        <v>1.1492</v>
      </c>
      <c r="J1288" s="2">
        <v>6.3990999999999998</v>
      </c>
      <c r="K1288" s="2" t="s">
        <v>1376</v>
      </c>
      <c r="L1288" s="2">
        <v>577</v>
      </c>
      <c r="M1288" s="2" t="s">
        <v>1386</v>
      </c>
      <c r="N1288" s="2" t="s">
        <v>1659</v>
      </c>
      <c r="O1288" s="8"/>
      <c r="P1288" s="2">
        <v>12</v>
      </c>
      <c r="Q1288" s="12">
        <v>45.8</v>
      </c>
    </row>
    <row r="1289" spans="1:17" hidden="1">
      <c r="A1289" s="11" t="s">
        <v>3408</v>
      </c>
      <c r="B1289" s="9" t="s">
        <v>1123</v>
      </c>
      <c r="C1289" s="9" t="s">
        <v>38</v>
      </c>
      <c r="D1289" s="3" t="s">
        <v>44</v>
      </c>
      <c r="E1289" s="9" t="s">
        <v>1389</v>
      </c>
      <c r="F1289" s="9" t="s">
        <v>1384</v>
      </c>
      <c r="G1289" s="3">
        <v>12.17</v>
      </c>
      <c r="H1289" s="3">
        <v>17.22</v>
      </c>
      <c r="I1289" s="3">
        <v>0.21149999999999999</v>
      </c>
      <c r="J1289" s="3">
        <v>1.1112</v>
      </c>
      <c r="K1289" s="3" t="s">
        <v>1385</v>
      </c>
      <c r="L1289" s="3">
        <v>870</v>
      </c>
      <c r="M1289" s="3" t="s">
        <v>1381</v>
      </c>
      <c r="N1289" s="3" t="s">
        <v>967</v>
      </c>
      <c r="O1289" s="9"/>
      <c r="P1289" s="3">
        <v>12</v>
      </c>
      <c r="Q1289" s="13">
        <v>0</v>
      </c>
    </row>
    <row r="1290" spans="1:17" hidden="1">
      <c r="A1290" s="10" t="s">
        <v>3409</v>
      </c>
      <c r="B1290" s="8" t="s">
        <v>262</v>
      </c>
      <c r="C1290" s="8" t="s">
        <v>32</v>
      </c>
      <c r="D1290" s="2" t="s">
        <v>31</v>
      </c>
      <c r="E1290" s="8" t="s">
        <v>1411</v>
      </c>
      <c r="F1290" s="8" t="s">
        <v>1384</v>
      </c>
      <c r="G1290" s="2">
        <v>21.25</v>
      </c>
      <c r="H1290" s="2">
        <v>12.15</v>
      </c>
      <c r="I1290" s="2">
        <v>0.25009999999999999</v>
      </c>
      <c r="J1290" s="2">
        <v>0.30669999999999997</v>
      </c>
      <c r="K1290" s="2" t="s">
        <v>1385</v>
      </c>
      <c r="L1290" s="2">
        <v>849</v>
      </c>
      <c r="M1290" s="2" t="s">
        <v>1403</v>
      </c>
      <c r="N1290" s="2" t="s">
        <v>1443</v>
      </c>
      <c r="O1290" s="8" t="s">
        <v>3410</v>
      </c>
      <c r="P1290" s="2">
        <v>120</v>
      </c>
      <c r="Q1290" s="12">
        <v>0</v>
      </c>
    </row>
    <row r="1291" spans="1:17">
      <c r="A1291" s="11" t="s">
        <v>3411</v>
      </c>
      <c r="B1291" s="9" t="s">
        <v>1056</v>
      </c>
      <c r="C1291" s="9" t="s">
        <v>12</v>
      </c>
      <c r="D1291" s="3" t="s">
        <v>1360</v>
      </c>
      <c r="E1291" s="9" t="s">
        <v>1400</v>
      </c>
      <c r="F1291" s="9" t="s">
        <v>1384</v>
      </c>
      <c r="G1291" s="3">
        <v>85.33</v>
      </c>
      <c r="H1291" s="3">
        <v>10.29</v>
      </c>
      <c r="I1291" s="3">
        <v>1.6008</v>
      </c>
      <c r="J1291" s="3">
        <v>1.1414</v>
      </c>
      <c r="K1291" s="3" t="s">
        <v>1358</v>
      </c>
      <c r="L1291" s="3">
        <v>758</v>
      </c>
      <c r="M1291" s="3" t="s">
        <v>1386</v>
      </c>
      <c r="N1291" s="3" t="s">
        <v>1466</v>
      </c>
      <c r="O1291" s="9"/>
      <c r="P1291" s="3">
        <v>120</v>
      </c>
      <c r="Q1291" s="13">
        <v>49.32</v>
      </c>
    </row>
    <row r="1292" spans="1:17" hidden="1">
      <c r="A1292" s="10" t="s">
        <v>3412</v>
      </c>
      <c r="B1292" s="8" t="s">
        <v>863</v>
      </c>
      <c r="C1292" s="8" t="s">
        <v>7</v>
      </c>
      <c r="D1292" s="2" t="s">
        <v>10</v>
      </c>
      <c r="E1292" s="8" t="s">
        <v>1389</v>
      </c>
      <c r="F1292" s="8" t="s">
        <v>1384</v>
      </c>
      <c r="G1292" s="2">
        <v>26.89</v>
      </c>
      <c r="H1292" s="2">
        <v>17.04</v>
      </c>
      <c r="I1292" s="2">
        <v>0.50070000000000003</v>
      </c>
      <c r="J1292" s="2">
        <v>0.77649999999999997</v>
      </c>
      <c r="K1292" s="2" t="s">
        <v>1412</v>
      </c>
      <c r="L1292" s="2">
        <v>741</v>
      </c>
      <c r="M1292" s="2" t="s">
        <v>1396</v>
      </c>
      <c r="N1292" s="2" t="s">
        <v>2971</v>
      </c>
      <c r="O1292" s="8" t="s">
        <v>3177</v>
      </c>
      <c r="P1292" s="2">
        <v>48</v>
      </c>
      <c r="Q1292" s="12">
        <v>5.16</v>
      </c>
    </row>
    <row r="1293" spans="1:17">
      <c r="A1293" s="11" t="s">
        <v>3413</v>
      </c>
      <c r="B1293" s="9" t="s">
        <v>743</v>
      </c>
      <c r="C1293" s="9" t="s">
        <v>28</v>
      </c>
      <c r="D1293" s="3" t="s">
        <v>23</v>
      </c>
      <c r="E1293" s="9" t="s">
        <v>1374</v>
      </c>
      <c r="F1293" s="9" t="s">
        <v>1390</v>
      </c>
      <c r="G1293" s="3">
        <v>89.56</v>
      </c>
      <c r="H1293" s="3">
        <v>13.45</v>
      </c>
      <c r="I1293" s="3">
        <v>0.51329999999999998</v>
      </c>
      <c r="J1293" s="3">
        <v>1.0781000000000001</v>
      </c>
      <c r="K1293" s="3" t="s">
        <v>1358</v>
      </c>
      <c r="L1293" s="3">
        <v>556</v>
      </c>
      <c r="M1293" s="3" t="s">
        <v>1403</v>
      </c>
      <c r="N1293" s="3" t="s">
        <v>1498</v>
      </c>
      <c r="O1293" s="9" t="s">
        <v>2051</v>
      </c>
      <c r="P1293" s="3">
        <v>240</v>
      </c>
      <c r="Q1293" s="13">
        <v>28.39</v>
      </c>
    </row>
    <row r="1294" spans="1:17" hidden="1">
      <c r="A1294" s="10" t="s">
        <v>3414</v>
      </c>
      <c r="B1294" s="8" t="s">
        <v>472</v>
      </c>
      <c r="C1294" s="8" t="s">
        <v>20</v>
      </c>
      <c r="D1294" s="2" t="s">
        <v>10</v>
      </c>
      <c r="E1294" s="8" t="s">
        <v>1408</v>
      </c>
      <c r="F1294" s="8" t="s">
        <v>1375</v>
      </c>
      <c r="G1294" s="2">
        <v>39.11</v>
      </c>
      <c r="H1294" s="2">
        <v>8.33</v>
      </c>
      <c r="I1294" s="2">
        <v>0.32079999999999997</v>
      </c>
      <c r="J1294" s="2">
        <v>0.61599999999999999</v>
      </c>
      <c r="K1294" s="2" t="s">
        <v>1395</v>
      </c>
      <c r="L1294" s="2">
        <v>844</v>
      </c>
      <c r="M1294" s="2" t="s">
        <v>1403</v>
      </c>
      <c r="N1294" s="2" t="s">
        <v>3415</v>
      </c>
      <c r="O1294" s="8" t="s">
        <v>3416</v>
      </c>
      <c r="P1294" s="2">
        <v>84</v>
      </c>
      <c r="Q1294" s="12">
        <v>21.03</v>
      </c>
    </row>
    <row r="1295" spans="1:17" hidden="1">
      <c r="A1295" s="11" t="s">
        <v>3417</v>
      </c>
      <c r="B1295" s="9" t="s">
        <v>538</v>
      </c>
      <c r="C1295" s="9" t="s">
        <v>28</v>
      </c>
      <c r="D1295" s="3" t="s">
        <v>23</v>
      </c>
      <c r="E1295" s="9" t="s">
        <v>1380</v>
      </c>
      <c r="F1295" s="9" t="s">
        <v>1384</v>
      </c>
      <c r="G1295" s="3">
        <v>5.16</v>
      </c>
      <c r="H1295" s="3">
        <v>8.6300000000000008</v>
      </c>
      <c r="I1295" s="3">
        <v>5.7000000000000002E-2</v>
      </c>
      <c r="J1295" s="3">
        <v>8.2100000000000006E-2</v>
      </c>
      <c r="K1295" s="3" t="s">
        <v>1376</v>
      </c>
      <c r="L1295" s="3">
        <v>639</v>
      </c>
      <c r="M1295" s="3" t="s">
        <v>1426</v>
      </c>
      <c r="N1295" s="3" t="s">
        <v>3418</v>
      </c>
      <c r="O1295" s="9"/>
      <c r="P1295" s="3">
        <v>84</v>
      </c>
      <c r="Q1295" s="13">
        <v>1</v>
      </c>
    </row>
    <row r="1296" spans="1:17">
      <c r="A1296" s="10" t="s">
        <v>3419</v>
      </c>
      <c r="B1296" s="8" t="s">
        <v>458</v>
      </c>
      <c r="C1296" s="8" t="s">
        <v>7</v>
      </c>
      <c r="D1296" s="2" t="s">
        <v>10</v>
      </c>
      <c r="E1296" s="8" t="s">
        <v>1411</v>
      </c>
      <c r="F1296" s="8" t="s">
        <v>1384</v>
      </c>
      <c r="G1296" s="2">
        <v>16.32</v>
      </c>
      <c r="H1296" s="2">
        <v>17.53</v>
      </c>
      <c r="I1296" s="2">
        <v>0.1067</v>
      </c>
      <c r="J1296" s="2">
        <v>0.246</v>
      </c>
      <c r="K1296" s="2" t="s">
        <v>1358</v>
      </c>
      <c r="L1296" s="2">
        <v>897</v>
      </c>
      <c r="M1296" s="2" t="s">
        <v>1381</v>
      </c>
      <c r="N1296" s="2" t="s">
        <v>2779</v>
      </c>
      <c r="O1296" s="8"/>
      <c r="P1296" s="2">
        <v>240</v>
      </c>
      <c r="Q1296" s="12">
        <v>8.34</v>
      </c>
    </row>
    <row r="1297" spans="1:17" hidden="1">
      <c r="A1297" s="11" t="s">
        <v>3420</v>
      </c>
      <c r="B1297" s="9" t="s">
        <v>599</v>
      </c>
      <c r="C1297" s="9" t="s">
        <v>38</v>
      </c>
      <c r="D1297" s="3" t="s">
        <v>44</v>
      </c>
      <c r="E1297" s="9" t="s">
        <v>1400</v>
      </c>
      <c r="F1297" s="9" t="s">
        <v>1390</v>
      </c>
      <c r="G1297" s="3">
        <v>97.8</v>
      </c>
      <c r="H1297" s="3">
        <v>13.76</v>
      </c>
      <c r="I1297" s="3">
        <v>1.1785000000000001</v>
      </c>
      <c r="J1297" s="3">
        <v>1.5044</v>
      </c>
      <c r="K1297" s="3" t="s">
        <v>1376</v>
      </c>
      <c r="L1297" s="3">
        <v>800</v>
      </c>
      <c r="M1297" s="3" t="s">
        <v>1426</v>
      </c>
      <c r="N1297" s="3" t="s">
        <v>673</v>
      </c>
      <c r="O1297" s="9"/>
      <c r="P1297" s="3">
        <v>120</v>
      </c>
      <c r="Q1297" s="13">
        <v>26.57</v>
      </c>
    </row>
    <row r="1298" spans="1:17" hidden="1">
      <c r="A1298" s="10" t="s">
        <v>3421</v>
      </c>
      <c r="B1298" s="8" t="s">
        <v>743</v>
      </c>
      <c r="C1298" s="8" t="s">
        <v>7</v>
      </c>
      <c r="D1298" s="2" t="s">
        <v>31</v>
      </c>
      <c r="E1298" s="8" t="s">
        <v>1380</v>
      </c>
      <c r="F1298" s="8" t="s">
        <v>1375</v>
      </c>
      <c r="G1298" s="2">
        <v>97</v>
      </c>
      <c r="H1298" s="2">
        <v>11.62</v>
      </c>
      <c r="I1298" s="2">
        <v>0.8569</v>
      </c>
      <c r="J1298" s="2">
        <v>1.0425</v>
      </c>
      <c r="K1298" s="2" t="s">
        <v>1385</v>
      </c>
      <c r="L1298" s="2">
        <v>556</v>
      </c>
      <c r="M1298" s="2" t="s">
        <v>1403</v>
      </c>
      <c r="N1298" s="2" t="s">
        <v>2912</v>
      </c>
      <c r="O1298" s="8" t="s">
        <v>3148</v>
      </c>
      <c r="P1298" s="2">
        <v>240</v>
      </c>
      <c r="Q1298" s="12">
        <v>0</v>
      </c>
    </row>
    <row r="1299" spans="1:17" hidden="1">
      <c r="A1299" s="11" t="s">
        <v>3422</v>
      </c>
      <c r="B1299" s="9" t="s">
        <v>835</v>
      </c>
      <c r="C1299" s="9" t="s">
        <v>28</v>
      </c>
      <c r="D1299" s="3" t="s">
        <v>1360</v>
      </c>
      <c r="E1299" s="9" t="s">
        <v>1408</v>
      </c>
      <c r="F1299" s="9" t="s">
        <v>1384</v>
      </c>
      <c r="G1299" s="3">
        <v>98.75</v>
      </c>
      <c r="H1299" s="3">
        <v>14.03</v>
      </c>
      <c r="I1299" s="3">
        <v>1.6211</v>
      </c>
      <c r="J1299" s="3">
        <v>3.3765000000000001</v>
      </c>
      <c r="K1299" s="3" t="s">
        <v>1412</v>
      </c>
      <c r="L1299" s="3">
        <v>556</v>
      </c>
      <c r="M1299" s="3" t="s">
        <v>1386</v>
      </c>
      <c r="N1299" s="3" t="s">
        <v>781</v>
      </c>
      <c r="O1299" s="9"/>
      <c r="P1299" s="3">
        <v>36</v>
      </c>
      <c r="Q1299" s="13">
        <v>43.47</v>
      </c>
    </row>
    <row r="1300" spans="1:17" hidden="1">
      <c r="A1300" s="10" t="s">
        <v>3423</v>
      </c>
      <c r="B1300" s="8" t="s">
        <v>1114</v>
      </c>
      <c r="C1300" s="8" t="s">
        <v>35</v>
      </c>
      <c r="D1300" s="2" t="s">
        <v>31</v>
      </c>
      <c r="E1300" s="8" t="s">
        <v>1411</v>
      </c>
      <c r="F1300" s="8" t="s">
        <v>1384</v>
      </c>
      <c r="G1300" s="2">
        <v>7.59</v>
      </c>
      <c r="H1300" s="2">
        <v>16.46</v>
      </c>
      <c r="I1300" s="2">
        <v>0.14369999999999999</v>
      </c>
      <c r="J1300" s="2">
        <v>0.1293</v>
      </c>
      <c r="K1300" s="2"/>
      <c r="L1300" s="2">
        <v>776</v>
      </c>
      <c r="M1300" s="2" t="s">
        <v>1377</v>
      </c>
      <c r="N1300" s="2" t="s">
        <v>3036</v>
      </c>
      <c r="O1300" s="8" t="s">
        <v>302</v>
      </c>
      <c r="P1300" s="2">
        <v>120</v>
      </c>
      <c r="Q1300" s="12">
        <v>6.02</v>
      </c>
    </row>
    <row r="1301" spans="1:17" hidden="1">
      <c r="A1301" s="11" t="s">
        <v>3424</v>
      </c>
      <c r="B1301" s="9" t="s">
        <v>1129</v>
      </c>
      <c r="C1301" s="9" t="s">
        <v>38</v>
      </c>
      <c r="D1301" s="3" t="s">
        <v>31</v>
      </c>
      <c r="E1301" s="9" t="s">
        <v>1389</v>
      </c>
      <c r="F1301" s="9" t="s">
        <v>1384</v>
      </c>
      <c r="G1301" s="3">
        <v>90.19</v>
      </c>
      <c r="H1301" s="3">
        <v>12.77</v>
      </c>
      <c r="I1301" s="3">
        <v>0.9708</v>
      </c>
      <c r="J1301" s="3">
        <v>1.0419</v>
      </c>
      <c r="K1301" s="3" t="s">
        <v>1395</v>
      </c>
      <c r="L1301" s="3">
        <v>700</v>
      </c>
      <c r="M1301" s="3" t="s">
        <v>1426</v>
      </c>
      <c r="N1301" s="3" t="s">
        <v>1731</v>
      </c>
      <c r="O1301" s="9"/>
      <c r="P1301" s="3">
        <v>240</v>
      </c>
      <c r="Q1301" s="13">
        <v>14.36</v>
      </c>
    </row>
    <row r="1302" spans="1:17" hidden="1">
      <c r="A1302" s="10" t="s">
        <v>3425</v>
      </c>
      <c r="B1302" s="8" t="s">
        <v>169</v>
      </c>
      <c r="C1302" s="8" t="s">
        <v>16</v>
      </c>
      <c r="D1302" s="2" t="s">
        <v>31</v>
      </c>
      <c r="E1302" s="8" t="s">
        <v>1389</v>
      </c>
      <c r="F1302" s="8" t="s">
        <v>1390</v>
      </c>
      <c r="G1302" s="2">
        <v>37.69</v>
      </c>
      <c r="H1302" s="2">
        <v>8.67</v>
      </c>
      <c r="I1302" s="2">
        <v>0.32329999999999998</v>
      </c>
      <c r="J1302" s="2">
        <v>0.33110000000000001</v>
      </c>
      <c r="K1302" s="2" t="s">
        <v>1376</v>
      </c>
      <c r="L1302" s="2">
        <v>833</v>
      </c>
      <c r="M1302" s="2" t="s">
        <v>1386</v>
      </c>
      <c r="N1302" s="2" t="s">
        <v>1909</v>
      </c>
      <c r="O1302" s="8"/>
      <c r="P1302" s="2">
        <v>240</v>
      </c>
      <c r="Q1302" s="12">
        <v>20.91</v>
      </c>
    </row>
    <row r="1303" spans="1:17" hidden="1">
      <c r="A1303" s="11" t="s">
        <v>3426</v>
      </c>
      <c r="B1303" s="9" t="s">
        <v>1246</v>
      </c>
      <c r="C1303" s="9" t="s">
        <v>7</v>
      </c>
      <c r="D1303" s="3" t="s">
        <v>44</v>
      </c>
      <c r="E1303" s="9" t="s">
        <v>1389</v>
      </c>
      <c r="F1303" s="9" t="s">
        <v>1390</v>
      </c>
      <c r="G1303" s="3">
        <v>86.64</v>
      </c>
      <c r="H1303" s="3">
        <v>17.95</v>
      </c>
      <c r="I1303" s="3">
        <v>1.4641999999999999</v>
      </c>
      <c r="J1303" s="3">
        <v>1.3922000000000001</v>
      </c>
      <c r="K1303" s="3" t="s">
        <v>1376</v>
      </c>
      <c r="L1303" s="3">
        <v>694</v>
      </c>
      <c r="M1303" s="3" t="s">
        <v>1381</v>
      </c>
      <c r="N1303" s="3" t="s">
        <v>2414</v>
      </c>
      <c r="O1303" s="9"/>
      <c r="P1303" s="3">
        <v>180</v>
      </c>
      <c r="Q1303" s="13">
        <v>17.57</v>
      </c>
    </row>
    <row r="1304" spans="1:17" hidden="1">
      <c r="A1304" s="10" t="s">
        <v>3427</v>
      </c>
      <c r="B1304" s="8" t="s">
        <v>538</v>
      </c>
      <c r="C1304" s="8" t="s">
        <v>16</v>
      </c>
      <c r="D1304" s="2" t="s">
        <v>44</v>
      </c>
      <c r="E1304" s="8" t="s">
        <v>1374</v>
      </c>
      <c r="F1304" s="8" t="s">
        <v>1390</v>
      </c>
      <c r="G1304" s="2">
        <v>92.23</v>
      </c>
      <c r="H1304" s="2">
        <v>16.079999999999998</v>
      </c>
      <c r="I1304" s="2">
        <v>0.54620000000000002</v>
      </c>
      <c r="J1304" s="2">
        <v>1.3596999999999999</v>
      </c>
      <c r="K1304" s="2" t="s">
        <v>1385</v>
      </c>
      <c r="L1304" s="2">
        <v>639</v>
      </c>
      <c r="M1304" s="2" t="s">
        <v>1386</v>
      </c>
      <c r="N1304" s="2" t="s">
        <v>2024</v>
      </c>
      <c r="O1304" s="8"/>
      <c r="P1304" s="2">
        <v>180</v>
      </c>
      <c r="Q1304" s="12">
        <v>0</v>
      </c>
    </row>
    <row r="1305" spans="1:17" hidden="1">
      <c r="A1305" s="11" t="s">
        <v>3428</v>
      </c>
      <c r="B1305" s="9" t="s">
        <v>1215</v>
      </c>
      <c r="C1305" s="9" t="s">
        <v>24</v>
      </c>
      <c r="D1305" s="3" t="s">
        <v>1360</v>
      </c>
      <c r="E1305" s="9" t="s">
        <v>1389</v>
      </c>
      <c r="F1305" s="9" t="s">
        <v>1375</v>
      </c>
      <c r="G1305" s="3">
        <v>67.84</v>
      </c>
      <c r="H1305" s="3">
        <v>17.27</v>
      </c>
      <c r="I1305" s="3">
        <v>1.3205</v>
      </c>
      <c r="J1305" s="3">
        <v>1.397</v>
      </c>
      <c r="K1305" s="3" t="s">
        <v>1376</v>
      </c>
      <c r="L1305" s="3">
        <v>814</v>
      </c>
      <c r="M1305" s="3" t="s">
        <v>1381</v>
      </c>
      <c r="N1305" s="3" t="s">
        <v>3429</v>
      </c>
      <c r="O1305" s="9"/>
      <c r="P1305" s="3">
        <v>84</v>
      </c>
      <c r="Q1305" s="13">
        <v>63.61</v>
      </c>
    </row>
    <row r="1306" spans="1:17" hidden="1">
      <c r="A1306" s="10" t="s">
        <v>3430</v>
      </c>
      <c r="B1306" s="8" t="s">
        <v>1299</v>
      </c>
      <c r="C1306" s="8" t="s">
        <v>32</v>
      </c>
      <c r="D1306" s="2" t="s">
        <v>10</v>
      </c>
      <c r="E1306" s="8" t="s">
        <v>1374</v>
      </c>
      <c r="F1306" s="8" t="s">
        <v>1390</v>
      </c>
      <c r="G1306" s="2">
        <v>58.67</v>
      </c>
      <c r="H1306" s="2">
        <v>11.64</v>
      </c>
      <c r="I1306" s="2">
        <v>0.91800000000000004</v>
      </c>
      <c r="J1306" s="2">
        <v>0.8296</v>
      </c>
      <c r="K1306" s="2" t="s">
        <v>1412</v>
      </c>
      <c r="L1306" s="2">
        <v>757</v>
      </c>
      <c r="M1306" s="2" t="s">
        <v>1377</v>
      </c>
      <c r="N1306" s="2" t="s">
        <v>1563</v>
      </c>
      <c r="O1306" s="8" t="s">
        <v>957</v>
      </c>
      <c r="P1306" s="2">
        <v>120</v>
      </c>
      <c r="Q1306" s="12">
        <v>28.57</v>
      </c>
    </row>
    <row r="1307" spans="1:17" hidden="1">
      <c r="A1307" s="11" t="s">
        <v>3431</v>
      </c>
      <c r="B1307" s="9" t="s">
        <v>1056</v>
      </c>
      <c r="C1307" s="9" t="s">
        <v>32</v>
      </c>
      <c r="D1307" s="3" t="s">
        <v>23</v>
      </c>
      <c r="E1307" s="9" t="s">
        <v>1389</v>
      </c>
      <c r="F1307" s="9" t="s">
        <v>1384</v>
      </c>
      <c r="G1307" s="3">
        <v>29.47</v>
      </c>
      <c r="H1307" s="3">
        <v>7.69</v>
      </c>
      <c r="I1307" s="3">
        <v>0.4627</v>
      </c>
      <c r="J1307" s="3">
        <v>0.91930000000000001</v>
      </c>
      <c r="K1307" s="3" t="s">
        <v>1395</v>
      </c>
      <c r="L1307" s="3">
        <v>758</v>
      </c>
      <c r="M1307" s="3" t="s">
        <v>1426</v>
      </c>
      <c r="N1307" s="3" t="s">
        <v>3432</v>
      </c>
      <c r="O1307" s="9"/>
      <c r="P1307" s="3">
        <v>36</v>
      </c>
      <c r="Q1307" s="13">
        <v>27.66</v>
      </c>
    </row>
    <row r="1308" spans="1:17">
      <c r="A1308" s="10" t="s">
        <v>3433</v>
      </c>
      <c r="B1308" s="8" t="s">
        <v>364</v>
      </c>
      <c r="C1308" s="8" t="s">
        <v>35</v>
      </c>
      <c r="D1308" s="2" t="s">
        <v>23</v>
      </c>
      <c r="E1308" s="8" t="s">
        <v>1389</v>
      </c>
      <c r="F1308" s="8" t="s">
        <v>1390</v>
      </c>
      <c r="G1308" s="2">
        <v>19.05</v>
      </c>
      <c r="H1308" s="2">
        <v>13.87</v>
      </c>
      <c r="I1308" s="2">
        <v>0.3125</v>
      </c>
      <c r="J1308" s="2">
        <v>0.51929999999999998</v>
      </c>
      <c r="K1308" s="2" t="s">
        <v>1358</v>
      </c>
      <c r="L1308" s="2">
        <v>565</v>
      </c>
      <c r="M1308" s="2" t="s">
        <v>1381</v>
      </c>
      <c r="N1308" s="2" t="s">
        <v>2338</v>
      </c>
      <c r="O1308" s="8"/>
      <c r="P1308" s="2">
        <v>48</v>
      </c>
      <c r="Q1308" s="12">
        <v>9.33</v>
      </c>
    </row>
    <row r="1309" spans="1:17" hidden="1">
      <c r="A1309" s="11" t="s">
        <v>3434</v>
      </c>
      <c r="B1309" s="9" t="s">
        <v>992</v>
      </c>
      <c r="C1309" s="9" t="s">
        <v>20</v>
      </c>
      <c r="D1309" s="3" t="s">
        <v>44</v>
      </c>
      <c r="E1309" s="9" t="s">
        <v>1380</v>
      </c>
      <c r="F1309" s="9" t="s">
        <v>1384</v>
      </c>
      <c r="G1309" s="3">
        <v>34.119999999999997</v>
      </c>
      <c r="H1309" s="3">
        <v>13.95</v>
      </c>
      <c r="I1309" s="3">
        <v>0.21290000000000001</v>
      </c>
      <c r="J1309" s="3">
        <v>0.63849999999999996</v>
      </c>
      <c r="K1309" s="3" t="s">
        <v>1385</v>
      </c>
      <c r="L1309" s="3">
        <v>719</v>
      </c>
      <c r="M1309" s="3" t="s">
        <v>1381</v>
      </c>
      <c r="N1309" s="3" t="s">
        <v>2555</v>
      </c>
      <c r="O1309" s="9"/>
      <c r="P1309" s="3">
        <v>84</v>
      </c>
      <c r="Q1309" s="13">
        <v>0</v>
      </c>
    </row>
    <row r="1310" spans="1:17" hidden="1">
      <c r="A1310" s="10" t="s">
        <v>3435</v>
      </c>
      <c r="B1310" s="8" t="s">
        <v>1182</v>
      </c>
      <c r="C1310" s="8" t="s">
        <v>16</v>
      </c>
      <c r="D1310" s="2" t="s">
        <v>44</v>
      </c>
      <c r="E1310" s="8" t="s">
        <v>1380</v>
      </c>
      <c r="F1310" s="8" t="s">
        <v>1384</v>
      </c>
      <c r="G1310" s="2">
        <v>50.89</v>
      </c>
      <c r="H1310" s="2">
        <v>11.34</v>
      </c>
      <c r="I1310" s="2">
        <v>0.69089999999999996</v>
      </c>
      <c r="J1310" s="2">
        <v>1.3237000000000001</v>
      </c>
      <c r="K1310" s="2" t="s">
        <v>1412</v>
      </c>
      <c r="L1310" s="2">
        <v>791</v>
      </c>
      <c r="M1310" s="2" t="s">
        <v>1377</v>
      </c>
      <c r="N1310" s="2" t="s">
        <v>920</v>
      </c>
      <c r="O1310" s="8" t="s">
        <v>1664</v>
      </c>
      <c r="P1310" s="2">
        <v>48</v>
      </c>
      <c r="Q1310" s="12">
        <v>24.8</v>
      </c>
    </row>
    <row r="1311" spans="1:17" hidden="1">
      <c r="A1311" s="11" t="s">
        <v>3436</v>
      </c>
      <c r="B1311" s="9" t="s">
        <v>397</v>
      </c>
      <c r="C1311" s="9" t="s">
        <v>28</v>
      </c>
      <c r="D1311" s="3" t="s">
        <v>31</v>
      </c>
      <c r="E1311" s="9" t="s">
        <v>1411</v>
      </c>
      <c r="F1311" s="9" t="s">
        <v>1390</v>
      </c>
      <c r="G1311" s="3">
        <v>71.66</v>
      </c>
      <c r="H1311" s="3">
        <v>17.34</v>
      </c>
      <c r="I1311" s="3">
        <v>1.0034000000000001</v>
      </c>
      <c r="J1311" s="3">
        <v>3.5548000000000002</v>
      </c>
      <c r="K1311" s="3" t="s">
        <v>1412</v>
      </c>
      <c r="L1311" s="3">
        <v>842</v>
      </c>
      <c r="M1311" s="3" t="s">
        <v>1377</v>
      </c>
      <c r="N1311" s="3" t="s">
        <v>2803</v>
      </c>
      <c r="O1311" s="9" t="s">
        <v>834</v>
      </c>
      <c r="P1311" s="3">
        <v>24</v>
      </c>
      <c r="Q1311" s="13">
        <v>12.73</v>
      </c>
    </row>
    <row r="1312" spans="1:17" hidden="1">
      <c r="A1312" s="10" t="s">
        <v>3437</v>
      </c>
      <c r="B1312" s="8" t="s">
        <v>1260</v>
      </c>
      <c r="C1312" s="8" t="s">
        <v>38</v>
      </c>
      <c r="D1312" s="2" t="s">
        <v>44</v>
      </c>
      <c r="E1312" s="8" t="s">
        <v>1374</v>
      </c>
      <c r="F1312" s="8" t="s">
        <v>1375</v>
      </c>
      <c r="G1312" s="2">
        <v>85.45</v>
      </c>
      <c r="H1312" s="2">
        <v>10.14</v>
      </c>
      <c r="I1312" s="2">
        <v>0.62690000000000001</v>
      </c>
      <c r="J1312" s="2">
        <v>2.173</v>
      </c>
      <c r="K1312" s="2" t="s">
        <v>1385</v>
      </c>
      <c r="L1312" s="2">
        <v>639</v>
      </c>
      <c r="M1312" s="2" t="s">
        <v>1377</v>
      </c>
      <c r="N1312" s="2" t="s">
        <v>3438</v>
      </c>
      <c r="O1312" s="8" t="s">
        <v>668</v>
      </c>
      <c r="P1312" s="2">
        <v>48</v>
      </c>
      <c r="Q1312" s="12">
        <v>0</v>
      </c>
    </row>
    <row r="1313" spans="1:17" hidden="1">
      <c r="A1313" s="11" t="s">
        <v>3439</v>
      </c>
      <c r="B1313" s="9" t="s">
        <v>291</v>
      </c>
      <c r="C1313" s="9" t="s">
        <v>38</v>
      </c>
      <c r="D1313" s="3" t="s">
        <v>1360</v>
      </c>
      <c r="E1313" s="9" t="s">
        <v>1408</v>
      </c>
      <c r="F1313" s="9" t="s">
        <v>1375</v>
      </c>
      <c r="G1313" s="3">
        <v>54.33</v>
      </c>
      <c r="H1313" s="3">
        <v>17.28</v>
      </c>
      <c r="I1313" s="3">
        <v>1.0064</v>
      </c>
      <c r="J1313" s="3">
        <v>0.84689999999999999</v>
      </c>
      <c r="K1313" s="3" t="s">
        <v>1395</v>
      </c>
      <c r="L1313" s="3">
        <v>823</v>
      </c>
      <c r="M1313" s="3" t="s">
        <v>1426</v>
      </c>
      <c r="N1313" s="3" t="s">
        <v>2972</v>
      </c>
      <c r="O1313" s="9"/>
      <c r="P1313" s="3">
        <v>180</v>
      </c>
      <c r="Q1313" s="13">
        <v>7.25</v>
      </c>
    </row>
    <row r="1314" spans="1:17" hidden="1">
      <c r="A1314" s="10" t="s">
        <v>3440</v>
      </c>
      <c r="B1314" s="8" t="s">
        <v>998</v>
      </c>
      <c r="C1314" s="8" t="s">
        <v>16</v>
      </c>
      <c r="D1314" s="2" t="s">
        <v>10</v>
      </c>
      <c r="E1314" s="8" t="s">
        <v>1411</v>
      </c>
      <c r="F1314" s="8" t="s">
        <v>1375</v>
      </c>
      <c r="G1314" s="2">
        <v>66.739999999999995</v>
      </c>
      <c r="H1314" s="2">
        <v>14.83</v>
      </c>
      <c r="I1314" s="2">
        <v>0.71109999999999995</v>
      </c>
      <c r="J1314" s="2">
        <v>6.0185000000000004</v>
      </c>
      <c r="K1314" s="2" t="s">
        <v>1412</v>
      </c>
      <c r="L1314" s="2">
        <v>618</v>
      </c>
      <c r="M1314" s="2" t="s">
        <v>1396</v>
      </c>
      <c r="N1314" s="2" t="s">
        <v>1466</v>
      </c>
      <c r="O1314" s="8" t="s">
        <v>460</v>
      </c>
      <c r="P1314" s="2">
        <v>12</v>
      </c>
      <c r="Q1314" s="12">
        <v>50.11</v>
      </c>
    </row>
    <row r="1315" spans="1:17" hidden="1">
      <c r="A1315" s="11" t="s">
        <v>3441</v>
      </c>
      <c r="B1315" s="9" t="s">
        <v>769</v>
      </c>
      <c r="C1315" s="9" t="s">
        <v>12</v>
      </c>
      <c r="D1315" s="3" t="s">
        <v>44</v>
      </c>
      <c r="E1315" s="9" t="s">
        <v>1374</v>
      </c>
      <c r="F1315" s="9" t="s">
        <v>1384</v>
      </c>
      <c r="G1315" s="3">
        <v>73.23</v>
      </c>
      <c r="H1315" s="3">
        <v>15.16</v>
      </c>
      <c r="I1315" s="3">
        <v>0.58379999999999999</v>
      </c>
      <c r="J1315" s="3">
        <v>2.044</v>
      </c>
      <c r="K1315" s="3" t="s">
        <v>1412</v>
      </c>
      <c r="L1315" s="3">
        <v>565</v>
      </c>
      <c r="M1315" s="3" t="s">
        <v>1377</v>
      </c>
      <c r="N1315" s="3" t="s">
        <v>749</v>
      </c>
      <c r="O1315" s="9" t="s">
        <v>1855</v>
      </c>
      <c r="P1315" s="3">
        <v>48</v>
      </c>
      <c r="Q1315" s="13">
        <v>44.56</v>
      </c>
    </row>
    <row r="1316" spans="1:17" hidden="1">
      <c r="A1316" s="10" t="s">
        <v>3442</v>
      </c>
      <c r="B1316" s="8" t="s">
        <v>1159</v>
      </c>
      <c r="C1316" s="8" t="s">
        <v>7</v>
      </c>
      <c r="D1316" s="2" t="s">
        <v>10</v>
      </c>
      <c r="E1316" s="8" t="s">
        <v>1380</v>
      </c>
      <c r="F1316" s="8" t="s">
        <v>1384</v>
      </c>
      <c r="G1316" s="2">
        <v>72.52</v>
      </c>
      <c r="H1316" s="2">
        <v>13.29</v>
      </c>
      <c r="I1316" s="2">
        <v>1.01</v>
      </c>
      <c r="J1316" s="2">
        <v>1.956</v>
      </c>
      <c r="K1316" s="2" t="s">
        <v>1385</v>
      </c>
      <c r="L1316" s="2">
        <v>833</v>
      </c>
      <c r="M1316" s="2" t="s">
        <v>1377</v>
      </c>
      <c r="N1316" s="2" t="s">
        <v>673</v>
      </c>
      <c r="O1316" s="8" t="s">
        <v>2788</v>
      </c>
      <c r="P1316" s="2">
        <v>48</v>
      </c>
      <c r="Q1316" s="12">
        <v>0</v>
      </c>
    </row>
    <row r="1317" spans="1:17" hidden="1">
      <c r="A1317" s="11" t="s">
        <v>3443</v>
      </c>
      <c r="B1317" s="9" t="s">
        <v>524</v>
      </c>
      <c r="C1317" s="9" t="s">
        <v>38</v>
      </c>
      <c r="D1317" s="3" t="s">
        <v>10</v>
      </c>
      <c r="E1317" s="9" t="s">
        <v>1389</v>
      </c>
      <c r="F1317" s="9" t="s">
        <v>1390</v>
      </c>
      <c r="G1317" s="3">
        <v>64.73</v>
      </c>
      <c r="H1317" s="3">
        <v>11.2</v>
      </c>
      <c r="I1317" s="3">
        <v>1.2478</v>
      </c>
      <c r="J1317" s="3">
        <v>3.0228999999999999</v>
      </c>
      <c r="K1317" s="3" t="s">
        <v>1412</v>
      </c>
      <c r="L1317" s="3">
        <v>656</v>
      </c>
      <c r="M1317" s="3" t="s">
        <v>1403</v>
      </c>
      <c r="N1317" s="3" t="s">
        <v>1043</v>
      </c>
      <c r="O1317" s="9" t="s">
        <v>831</v>
      </c>
      <c r="P1317" s="3">
        <v>24</v>
      </c>
      <c r="Q1317" s="13">
        <v>44.05</v>
      </c>
    </row>
    <row r="1318" spans="1:17" hidden="1">
      <c r="A1318" s="10" t="s">
        <v>3444</v>
      </c>
      <c r="B1318" s="8" t="s">
        <v>1294</v>
      </c>
      <c r="C1318" s="8" t="s">
        <v>24</v>
      </c>
      <c r="D1318" s="2" t="s">
        <v>1360</v>
      </c>
      <c r="E1318" s="8" t="s">
        <v>1374</v>
      </c>
      <c r="F1318" s="8" t="s">
        <v>1375</v>
      </c>
      <c r="G1318" s="2">
        <v>42.3</v>
      </c>
      <c r="H1318" s="2">
        <v>15.97</v>
      </c>
      <c r="I1318" s="2">
        <v>0.46139999999999998</v>
      </c>
      <c r="J1318" s="2">
        <v>0.58750000000000002</v>
      </c>
      <c r="K1318" s="2" t="s">
        <v>1385</v>
      </c>
      <c r="L1318" s="2">
        <v>812</v>
      </c>
      <c r="M1318" s="2" t="s">
        <v>1396</v>
      </c>
      <c r="N1318" s="2" t="s">
        <v>1522</v>
      </c>
      <c r="O1318" s="8" t="s">
        <v>1212</v>
      </c>
      <c r="P1318" s="2">
        <v>240</v>
      </c>
      <c r="Q1318" s="12">
        <v>0</v>
      </c>
    </row>
    <row r="1319" spans="1:17" hidden="1">
      <c r="A1319" s="11" t="s">
        <v>3445</v>
      </c>
      <c r="B1319" s="9" t="s">
        <v>178</v>
      </c>
      <c r="C1319" s="9" t="s">
        <v>28</v>
      </c>
      <c r="D1319" s="3" t="s">
        <v>23</v>
      </c>
      <c r="E1319" s="9" t="s">
        <v>1408</v>
      </c>
      <c r="F1319" s="9" t="s">
        <v>1375</v>
      </c>
      <c r="G1319" s="3">
        <v>89.52</v>
      </c>
      <c r="H1319" s="3">
        <v>15.96</v>
      </c>
      <c r="I1319" s="3">
        <v>1.5847</v>
      </c>
      <c r="J1319" s="3">
        <v>1.776</v>
      </c>
      <c r="K1319" s="3" t="s">
        <v>1395</v>
      </c>
      <c r="L1319" s="3">
        <v>573</v>
      </c>
      <c r="M1319" s="3" t="s">
        <v>1396</v>
      </c>
      <c r="N1319" s="3" t="s">
        <v>1048</v>
      </c>
      <c r="O1319" s="9" t="s">
        <v>3114</v>
      </c>
      <c r="P1319" s="3">
        <v>84</v>
      </c>
      <c r="Q1319" s="13">
        <v>83.48</v>
      </c>
    </row>
    <row r="1320" spans="1:17" hidden="1">
      <c r="A1320" s="10" t="s">
        <v>3446</v>
      </c>
      <c r="B1320" s="8" t="s">
        <v>998</v>
      </c>
      <c r="C1320" s="8" t="s">
        <v>20</v>
      </c>
      <c r="D1320" s="2" t="s">
        <v>10</v>
      </c>
      <c r="E1320" s="8" t="s">
        <v>1411</v>
      </c>
      <c r="F1320" s="8" t="s">
        <v>1375</v>
      </c>
      <c r="G1320" s="2">
        <v>50.22</v>
      </c>
      <c r="H1320" s="2">
        <v>12.43</v>
      </c>
      <c r="I1320" s="2">
        <v>0.63060000000000005</v>
      </c>
      <c r="J1320" s="2">
        <v>1.6783999999999999</v>
      </c>
      <c r="K1320" s="2" t="s">
        <v>1385</v>
      </c>
      <c r="L1320" s="2">
        <v>618</v>
      </c>
      <c r="M1320" s="2" t="s">
        <v>1403</v>
      </c>
      <c r="N1320" s="2" t="s">
        <v>197</v>
      </c>
      <c r="O1320" s="8" t="s">
        <v>2035</v>
      </c>
      <c r="P1320" s="2">
        <v>36</v>
      </c>
      <c r="Q1320" s="12">
        <v>0</v>
      </c>
    </row>
    <row r="1321" spans="1:17" hidden="1">
      <c r="A1321" s="11" t="s">
        <v>3447</v>
      </c>
      <c r="B1321" s="9" t="s">
        <v>915</v>
      </c>
      <c r="C1321" s="9" t="s">
        <v>20</v>
      </c>
      <c r="D1321" s="3" t="s">
        <v>44</v>
      </c>
      <c r="E1321" s="9" t="s">
        <v>1400</v>
      </c>
      <c r="F1321" s="9" t="s">
        <v>1390</v>
      </c>
      <c r="G1321" s="3">
        <v>86.49</v>
      </c>
      <c r="H1321" s="3">
        <v>15.83</v>
      </c>
      <c r="I1321" s="3">
        <v>0.56720000000000004</v>
      </c>
      <c r="J1321" s="3">
        <v>1.26</v>
      </c>
      <c r="K1321" s="3" t="s">
        <v>1376</v>
      </c>
      <c r="L1321" s="3">
        <v>765</v>
      </c>
      <c r="M1321" s="3" t="s">
        <v>1377</v>
      </c>
      <c r="N1321" s="3" t="s">
        <v>3448</v>
      </c>
      <c r="O1321" s="9" t="s">
        <v>632</v>
      </c>
      <c r="P1321" s="3">
        <v>180</v>
      </c>
      <c r="Q1321" s="13">
        <v>45.06</v>
      </c>
    </row>
    <row r="1322" spans="1:17" hidden="1">
      <c r="A1322" s="10" t="s">
        <v>3449</v>
      </c>
      <c r="B1322" s="8" t="s">
        <v>977</v>
      </c>
      <c r="C1322" s="8" t="s">
        <v>38</v>
      </c>
      <c r="D1322" s="2" t="s">
        <v>23</v>
      </c>
      <c r="E1322" s="8" t="s">
        <v>1389</v>
      </c>
      <c r="F1322" s="8" t="s">
        <v>1375</v>
      </c>
      <c r="G1322" s="2">
        <v>92.76</v>
      </c>
      <c r="H1322" s="2">
        <v>13.29</v>
      </c>
      <c r="I1322" s="2">
        <v>1.3888</v>
      </c>
      <c r="J1322" s="2">
        <v>1.7020999999999999</v>
      </c>
      <c r="K1322" s="2" t="s">
        <v>1385</v>
      </c>
      <c r="L1322" s="2">
        <v>659</v>
      </c>
      <c r="M1322" s="2" t="s">
        <v>1396</v>
      </c>
      <c r="N1322" s="2" t="s">
        <v>2834</v>
      </c>
      <c r="O1322" s="8" t="s">
        <v>1058</v>
      </c>
      <c r="P1322" s="2">
        <v>84</v>
      </c>
      <c r="Q1322" s="12">
        <v>0</v>
      </c>
    </row>
    <row r="1323" spans="1:17" hidden="1">
      <c r="A1323" s="11" t="s">
        <v>3450</v>
      </c>
      <c r="B1323" s="9" t="s">
        <v>723</v>
      </c>
      <c r="C1323" s="9" t="s">
        <v>32</v>
      </c>
      <c r="D1323" s="3" t="s">
        <v>1360</v>
      </c>
      <c r="E1323" s="9" t="s">
        <v>1411</v>
      </c>
      <c r="F1323" s="9" t="s">
        <v>1384</v>
      </c>
      <c r="G1323" s="3">
        <v>19.22</v>
      </c>
      <c r="H1323" s="3">
        <v>12.38</v>
      </c>
      <c r="I1323" s="3">
        <v>0.33560000000000001</v>
      </c>
      <c r="J1323" s="3">
        <v>0.2167</v>
      </c>
      <c r="K1323" s="3" t="s">
        <v>1385</v>
      </c>
      <c r="L1323" s="3">
        <v>672</v>
      </c>
      <c r="M1323" s="3" t="s">
        <v>1403</v>
      </c>
      <c r="N1323" s="3" t="s">
        <v>3451</v>
      </c>
      <c r="O1323" s="9" t="s">
        <v>1306</v>
      </c>
      <c r="P1323" s="3">
        <v>240</v>
      </c>
      <c r="Q1323" s="13">
        <v>0</v>
      </c>
    </row>
    <row r="1324" spans="1:17" hidden="1">
      <c r="A1324" s="10" t="s">
        <v>3452</v>
      </c>
      <c r="B1324" s="8" t="s">
        <v>638</v>
      </c>
      <c r="C1324" s="8" t="s">
        <v>28</v>
      </c>
      <c r="D1324" s="2" t="s">
        <v>1360</v>
      </c>
      <c r="E1324" s="8" t="s">
        <v>1389</v>
      </c>
      <c r="F1324" s="8" t="s">
        <v>1390</v>
      </c>
      <c r="G1324" s="2">
        <v>91.76</v>
      </c>
      <c r="H1324" s="2">
        <v>17.309999999999999</v>
      </c>
      <c r="I1324" s="2">
        <v>1.1990000000000001</v>
      </c>
      <c r="J1324" s="2">
        <v>8.3825000000000003</v>
      </c>
      <c r="K1324" s="2" t="s">
        <v>1376</v>
      </c>
      <c r="L1324" s="2">
        <v>604</v>
      </c>
      <c r="M1324" s="2" t="s">
        <v>1426</v>
      </c>
      <c r="N1324" s="2" t="s">
        <v>3221</v>
      </c>
      <c r="O1324" s="8"/>
      <c r="P1324" s="2">
        <v>12</v>
      </c>
      <c r="Q1324" s="12">
        <v>72.23</v>
      </c>
    </row>
    <row r="1325" spans="1:17" hidden="1">
      <c r="A1325" s="11" t="s">
        <v>3453</v>
      </c>
      <c r="B1325" s="9" t="s">
        <v>544</v>
      </c>
      <c r="C1325" s="9" t="s">
        <v>28</v>
      </c>
      <c r="D1325" s="3" t="s">
        <v>23</v>
      </c>
      <c r="E1325" s="9" t="s">
        <v>1400</v>
      </c>
      <c r="F1325" s="9" t="s">
        <v>1375</v>
      </c>
      <c r="G1325" s="3">
        <v>47.02</v>
      </c>
      <c r="H1325" s="3">
        <v>18.22</v>
      </c>
      <c r="I1325" s="3">
        <v>0.82469999999999999</v>
      </c>
      <c r="J1325" s="3">
        <v>0.85389999999999999</v>
      </c>
      <c r="K1325" s="3" t="s">
        <v>1412</v>
      </c>
      <c r="L1325" s="3">
        <v>633</v>
      </c>
      <c r="M1325" s="3" t="s">
        <v>1396</v>
      </c>
      <c r="N1325" s="3" t="s">
        <v>941</v>
      </c>
      <c r="O1325" s="9" t="s">
        <v>1772</v>
      </c>
      <c r="P1325" s="3">
        <v>120</v>
      </c>
      <c r="Q1325" s="13">
        <v>26.97</v>
      </c>
    </row>
    <row r="1326" spans="1:17" hidden="1">
      <c r="A1326" s="10" t="s">
        <v>3454</v>
      </c>
      <c r="B1326" s="8" t="s">
        <v>536</v>
      </c>
      <c r="C1326" s="8" t="s">
        <v>7</v>
      </c>
      <c r="D1326" s="2" t="s">
        <v>10</v>
      </c>
      <c r="E1326" s="8" t="s">
        <v>1374</v>
      </c>
      <c r="F1326" s="8" t="s">
        <v>1375</v>
      </c>
      <c r="G1326" s="2">
        <v>13.36</v>
      </c>
      <c r="H1326" s="2">
        <v>17.309999999999999</v>
      </c>
      <c r="I1326" s="2">
        <v>0.2233</v>
      </c>
      <c r="J1326" s="2">
        <v>0.27539999999999998</v>
      </c>
      <c r="K1326" s="2" t="s">
        <v>1376</v>
      </c>
      <c r="L1326" s="2">
        <v>883</v>
      </c>
      <c r="M1326" s="2" t="s">
        <v>1403</v>
      </c>
      <c r="N1326" s="2" t="s">
        <v>2401</v>
      </c>
      <c r="O1326" s="8" t="s">
        <v>2084</v>
      </c>
      <c r="P1326" s="2">
        <v>84</v>
      </c>
      <c r="Q1326" s="12">
        <v>2.13</v>
      </c>
    </row>
    <row r="1327" spans="1:17">
      <c r="A1327" s="11" t="s">
        <v>3455</v>
      </c>
      <c r="B1327" s="9" t="s">
        <v>1324</v>
      </c>
      <c r="C1327" s="9" t="s">
        <v>28</v>
      </c>
      <c r="D1327" s="3" t="s">
        <v>44</v>
      </c>
      <c r="E1327" s="9" t="s">
        <v>1408</v>
      </c>
      <c r="F1327" s="9" t="s">
        <v>1384</v>
      </c>
      <c r="G1327" s="3">
        <v>53.9</v>
      </c>
      <c r="H1327" s="3">
        <v>14.63</v>
      </c>
      <c r="I1327" s="3">
        <v>0.94989999999999997</v>
      </c>
      <c r="J1327" s="3">
        <v>1.2718</v>
      </c>
      <c r="K1327" s="3" t="s">
        <v>1358</v>
      </c>
      <c r="L1327" s="3">
        <v>628</v>
      </c>
      <c r="M1327" s="3" t="s">
        <v>1377</v>
      </c>
      <c r="N1327" s="3" t="s">
        <v>2375</v>
      </c>
      <c r="O1327" s="9" t="s">
        <v>2052</v>
      </c>
      <c r="P1327" s="3">
        <v>60</v>
      </c>
      <c r="Q1327" s="13">
        <v>45.39</v>
      </c>
    </row>
    <row r="1328" spans="1:17" hidden="1">
      <c r="A1328" s="10" t="s">
        <v>3456</v>
      </c>
      <c r="B1328" s="8" t="s">
        <v>1049</v>
      </c>
      <c r="C1328" s="8" t="s">
        <v>41</v>
      </c>
      <c r="D1328" s="2" t="s">
        <v>1360</v>
      </c>
      <c r="E1328" s="8" t="s">
        <v>1408</v>
      </c>
      <c r="F1328" s="8" t="s">
        <v>1375</v>
      </c>
      <c r="G1328" s="2">
        <v>59.84</v>
      </c>
      <c r="H1328" s="2">
        <v>13.25</v>
      </c>
      <c r="I1328" s="2">
        <v>0.7006</v>
      </c>
      <c r="J1328" s="2">
        <v>0.76700000000000002</v>
      </c>
      <c r="K1328" s="2" t="s">
        <v>1412</v>
      </c>
      <c r="L1328" s="2">
        <v>886</v>
      </c>
      <c r="M1328" s="2" t="s">
        <v>1381</v>
      </c>
      <c r="N1328" s="2" t="s">
        <v>3022</v>
      </c>
      <c r="O1328" s="8"/>
      <c r="P1328" s="2">
        <v>180</v>
      </c>
      <c r="Q1328" s="12">
        <v>56.46</v>
      </c>
    </row>
    <row r="1329" spans="1:17">
      <c r="A1329" s="11" t="s">
        <v>3457</v>
      </c>
      <c r="B1329" s="9" t="s">
        <v>1113</v>
      </c>
      <c r="C1329" s="9" t="s">
        <v>16</v>
      </c>
      <c r="D1329" s="3" t="s">
        <v>23</v>
      </c>
      <c r="E1329" s="9" t="s">
        <v>1389</v>
      </c>
      <c r="F1329" s="9" t="s">
        <v>1384</v>
      </c>
      <c r="G1329" s="3">
        <v>13.23</v>
      </c>
      <c r="H1329" s="3">
        <v>9.15</v>
      </c>
      <c r="I1329" s="3">
        <v>0.19189999999999999</v>
      </c>
      <c r="J1329" s="3">
        <v>0.60529999999999995</v>
      </c>
      <c r="K1329" s="3" t="s">
        <v>1358</v>
      </c>
      <c r="L1329" s="3">
        <v>686</v>
      </c>
      <c r="M1329" s="3" t="s">
        <v>1377</v>
      </c>
      <c r="N1329" s="3" t="s">
        <v>1498</v>
      </c>
      <c r="O1329" s="9" t="s">
        <v>2052</v>
      </c>
      <c r="P1329" s="3">
        <v>24</v>
      </c>
      <c r="Q1329" s="13">
        <v>4.42</v>
      </c>
    </row>
    <row r="1330" spans="1:17">
      <c r="A1330" s="10" t="s">
        <v>3458</v>
      </c>
      <c r="B1330" s="8" t="s">
        <v>645</v>
      </c>
      <c r="C1330" s="8" t="s">
        <v>41</v>
      </c>
      <c r="D1330" s="2" t="s">
        <v>31</v>
      </c>
      <c r="E1330" s="8" t="s">
        <v>1389</v>
      </c>
      <c r="F1330" s="8" t="s">
        <v>1384</v>
      </c>
      <c r="G1330" s="2"/>
      <c r="H1330" s="2">
        <v>11.99</v>
      </c>
      <c r="I1330" s="2">
        <v>0.1391</v>
      </c>
      <c r="J1330" s="2">
        <v>0.80210000000000004</v>
      </c>
      <c r="K1330" s="2" t="s">
        <v>1358</v>
      </c>
      <c r="L1330" s="2">
        <v>831</v>
      </c>
      <c r="M1330" s="2" t="s">
        <v>1396</v>
      </c>
      <c r="N1330" s="2" t="s">
        <v>3459</v>
      </c>
      <c r="O1330" s="8" t="s">
        <v>1743</v>
      </c>
      <c r="P1330" s="2">
        <v>24</v>
      </c>
      <c r="Q1330" s="12">
        <v>14.54</v>
      </c>
    </row>
    <row r="1331" spans="1:17">
      <c r="A1331" s="11" t="s">
        <v>3460</v>
      </c>
      <c r="B1331" s="9" t="s">
        <v>956</v>
      </c>
      <c r="C1331" s="9" t="s">
        <v>20</v>
      </c>
      <c r="D1331" s="3" t="s">
        <v>10</v>
      </c>
      <c r="E1331" s="9" t="s">
        <v>1389</v>
      </c>
      <c r="F1331" s="9" t="s">
        <v>1375</v>
      </c>
      <c r="G1331" s="3">
        <v>78.760000000000005</v>
      </c>
      <c r="H1331" s="3">
        <v>14.66</v>
      </c>
      <c r="I1331" s="3">
        <v>0.89410000000000001</v>
      </c>
      <c r="J1331" s="3">
        <v>1.8596999999999999</v>
      </c>
      <c r="K1331" s="3" t="s">
        <v>1358</v>
      </c>
      <c r="L1331" s="3">
        <v>837</v>
      </c>
      <c r="M1331" s="3" t="s">
        <v>1377</v>
      </c>
      <c r="N1331" s="3" t="s">
        <v>3461</v>
      </c>
      <c r="O1331" s="9" t="s">
        <v>2124</v>
      </c>
      <c r="P1331" s="3">
        <v>60</v>
      </c>
      <c r="Q1331" s="13">
        <v>39.31</v>
      </c>
    </row>
    <row r="1332" spans="1:17" hidden="1">
      <c r="A1332" s="10" t="s">
        <v>3462</v>
      </c>
      <c r="B1332" s="8" t="s">
        <v>107</v>
      </c>
      <c r="C1332" s="8" t="s">
        <v>28</v>
      </c>
      <c r="D1332" s="2" t="s">
        <v>44</v>
      </c>
      <c r="E1332" s="8" t="s">
        <v>1374</v>
      </c>
      <c r="F1332" s="8" t="s">
        <v>1384</v>
      </c>
      <c r="G1332" s="2">
        <v>80.87</v>
      </c>
      <c r="H1332" s="2">
        <v>10.86</v>
      </c>
      <c r="I1332" s="2">
        <v>1.5519000000000001</v>
      </c>
      <c r="J1332" s="2">
        <v>1.3787</v>
      </c>
      <c r="K1332" s="2" t="s">
        <v>1376</v>
      </c>
      <c r="L1332" s="2">
        <v>792</v>
      </c>
      <c r="M1332" s="2" t="s">
        <v>1381</v>
      </c>
      <c r="N1332" s="2" t="s">
        <v>3194</v>
      </c>
      <c r="O1332" s="8"/>
      <c r="P1332" s="2">
        <v>84</v>
      </c>
      <c r="Q1332" s="12">
        <v>25.66</v>
      </c>
    </row>
    <row r="1333" spans="1:17" hidden="1">
      <c r="A1333" s="11" t="s">
        <v>3463</v>
      </c>
      <c r="B1333" s="9" t="s">
        <v>766</v>
      </c>
      <c r="C1333" s="9" t="s">
        <v>20</v>
      </c>
      <c r="D1333" s="3" t="s">
        <v>31</v>
      </c>
      <c r="E1333" s="9" t="s">
        <v>1374</v>
      </c>
      <c r="F1333" s="9" t="s">
        <v>1375</v>
      </c>
      <c r="G1333" s="3">
        <v>26.06</v>
      </c>
      <c r="H1333" s="3">
        <v>10.3</v>
      </c>
      <c r="I1333" s="3">
        <v>0.41349999999999998</v>
      </c>
      <c r="J1333" s="3">
        <v>0.55759999999999998</v>
      </c>
      <c r="K1333" s="3" t="s">
        <v>1376</v>
      </c>
      <c r="L1333" s="3">
        <v>858</v>
      </c>
      <c r="M1333" s="3" t="s">
        <v>1381</v>
      </c>
      <c r="N1333" s="3" t="s">
        <v>1539</v>
      </c>
      <c r="O1333" s="9"/>
      <c r="P1333" s="3">
        <v>60</v>
      </c>
      <c r="Q1333" s="13">
        <v>22.46</v>
      </c>
    </row>
    <row r="1334" spans="1:17" hidden="1">
      <c r="A1334" s="10" t="s">
        <v>3464</v>
      </c>
      <c r="B1334" s="8" t="s">
        <v>669</v>
      </c>
      <c r="C1334" s="8" t="s">
        <v>28</v>
      </c>
      <c r="D1334" s="2" t="s">
        <v>23</v>
      </c>
      <c r="E1334" s="8" t="s">
        <v>1389</v>
      </c>
      <c r="F1334" s="8" t="s">
        <v>1390</v>
      </c>
      <c r="G1334" s="2">
        <v>75.010000000000005</v>
      </c>
      <c r="H1334" s="2">
        <v>9.68</v>
      </c>
      <c r="I1334" s="2">
        <v>0.70889999999999997</v>
      </c>
      <c r="J1334" s="2">
        <v>1.8909</v>
      </c>
      <c r="K1334" s="2" t="s">
        <v>1412</v>
      </c>
      <c r="L1334" s="2">
        <v>716</v>
      </c>
      <c r="M1334" s="2" t="s">
        <v>1381</v>
      </c>
      <c r="N1334" s="2" t="s">
        <v>1539</v>
      </c>
      <c r="O1334" s="8"/>
      <c r="P1334" s="2">
        <v>48</v>
      </c>
      <c r="Q1334" s="12">
        <v>47.67</v>
      </c>
    </row>
    <row r="1335" spans="1:17" hidden="1">
      <c r="A1335" s="11" t="s">
        <v>3465</v>
      </c>
      <c r="B1335" s="9" t="s">
        <v>391</v>
      </c>
      <c r="C1335" s="9" t="s">
        <v>32</v>
      </c>
      <c r="D1335" s="3" t="s">
        <v>44</v>
      </c>
      <c r="E1335" s="9" t="s">
        <v>1408</v>
      </c>
      <c r="F1335" s="9" t="s">
        <v>1390</v>
      </c>
      <c r="G1335" s="3">
        <v>32.01</v>
      </c>
      <c r="H1335" s="3">
        <v>16.97</v>
      </c>
      <c r="I1335" s="3">
        <v>0.54959999999999998</v>
      </c>
      <c r="J1335" s="3">
        <v>0.49199999999999999</v>
      </c>
      <c r="K1335" s="3" t="s">
        <v>1412</v>
      </c>
      <c r="L1335" s="3">
        <v>589</v>
      </c>
      <c r="M1335" s="3" t="s">
        <v>1403</v>
      </c>
      <c r="N1335" s="3" t="s">
        <v>2257</v>
      </c>
      <c r="O1335" s="9" t="s">
        <v>222</v>
      </c>
      <c r="P1335" s="3">
        <v>180</v>
      </c>
      <c r="Q1335" s="13">
        <v>28.35</v>
      </c>
    </row>
    <row r="1336" spans="1:17">
      <c r="A1336" s="10" t="s">
        <v>3466</v>
      </c>
      <c r="B1336" s="8" t="s">
        <v>312</v>
      </c>
      <c r="C1336" s="8" t="s">
        <v>32</v>
      </c>
      <c r="D1336" s="2" t="s">
        <v>23</v>
      </c>
      <c r="E1336" s="8" t="s">
        <v>1411</v>
      </c>
      <c r="F1336" s="8" t="s">
        <v>1384</v>
      </c>
      <c r="G1336" s="2">
        <v>66.03</v>
      </c>
      <c r="H1336" s="2">
        <v>10.81</v>
      </c>
      <c r="I1336" s="2">
        <v>1.1931</v>
      </c>
      <c r="J1336" s="2">
        <v>0.90249999999999997</v>
      </c>
      <c r="K1336" s="2" t="s">
        <v>1358</v>
      </c>
      <c r="L1336" s="2">
        <v>722</v>
      </c>
      <c r="M1336" s="2" t="s">
        <v>1403</v>
      </c>
      <c r="N1336" s="2" t="s">
        <v>1902</v>
      </c>
      <c r="O1336" s="8" t="s">
        <v>90</v>
      </c>
      <c r="P1336" s="2">
        <v>120</v>
      </c>
      <c r="Q1336" s="12">
        <v>7.94</v>
      </c>
    </row>
    <row r="1337" spans="1:17" hidden="1">
      <c r="A1337" s="11" t="s">
        <v>3467</v>
      </c>
      <c r="B1337" s="9" t="s">
        <v>1144</v>
      </c>
      <c r="C1337" s="9" t="s">
        <v>7</v>
      </c>
      <c r="D1337" s="3" t="s">
        <v>31</v>
      </c>
      <c r="E1337" s="9" t="s">
        <v>1374</v>
      </c>
      <c r="F1337" s="9" t="s">
        <v>1384</v>
      </c>
      <c r="G1337" s="3">
        <v>59.99</v>
      </c>
      <c r="H1337" s="3">
        <v>11.91</v>
      </c>
      <c r="I1337" s="3">
        <v>0.4486</v>
      </c>
      <c r="J1337" s="3">
        <v>5.3274999999999997</v>
      </c>
      <c r="K1337" s="3" t="s">
        <v>1385</v>
      </c>
      <c r="L1337" s="3">
        <v>738</v>
      </c>
      <c r="M1337" s="3" t="s">
        <v>1377</v>
      </c>
      <c r="N1337" s="3" t="s">
        <v>2331</v>
      </c>
      <c r="O1337" s="9" t="s">
        <v>1900</v>
      </c>
      <c r="P1337" s="3">
        <v>12</v>
      </c>
      <c r="Q1337" s="13">
        <v>0</v>
      </c>
    </row>
    <row r="1338" spans="1:17" hidden="1">
      <c r="A1338" s="10" t="s">
        <v>3468</v>
      </c>
      <c r="B1338" s="8" t="s">
        <v>909</v>
      </c>
      <c r="C1338" s="8" t="s">
        <v>20</v>
      </c>
      <c r="D1338" s="2" t="s">
        <v>23</v>
      </c>
      <c r="E1338" s="8" t="s">
        <v>1380</v>
      </c>
      <c r="F1338" s="8" t="s">
        <v>1390</v>
      </c>
      <c r="G1338" s="2">
        <v>47.28</v>
      </c>
      <c r="H1338" s="2">
        <v>15.62</v>
      </c>
      <c r="I1338" s="2">
        <v>0.87960000000000005</v>
      </c>
      <c r="J1338" s="2">
        <v>0.92889999999999995</v>
      </c>
      <c r="K1338" s="2"/>
      <c r="L1338" s="2">
        <v>698</v>
      </c>
      <c r="M1338" s="2" t="s">
        <v>1381</v>
      </c>
      <c r="N1338" s="2" t="s">
        <v>3153</v>
      </c>
      <c r="O1338" s="8"/>
      <c r="P1338" s="2">
        <v>84</v>
      </c>
      <c r="Q1338" s="12">
        <v>31.53</v>
      </c>
    </row>
    <row r="1339" spans="1:17" hidden="1">
      <c r="A1339" s="11" t="s">
        <v>3469</v>
      </c>
      <c r="B1339" s="9" t="s">
        <v>856</v>
      </c>
      <c r="C1339" s="9" t="s">
        <v>7</v>
      </c>
      <c r="D1339" s="3" t="s">
        <v>10</v>
      </c>
      <c r="E1339" s="9" t="s">
        <v>1400</v>
      </c>
      <c r="F1339" s="9" t="s">
        <v>1384</v>
      </c>
      <c r="G1339" s="3">
        <v>34.17</v>
      </c>
      <c r="H1339" s="3">
        <v>8.7100000000000009</v>
      </c>
      <c r="I1339" s="3">
        <v>0.19059999999999999</v>
      </c>
      <c r="J1339" s="3">
        <v>1.0820000000000001</v>
      </c>
      <c r="K1339" s="3" t="s">
        <v>1385</v>
      </c>
      <c r="L1339" s="3">
        <v>596</v>
      </c>
      <c r="M1339" s="3" t="s">
        <v>1426</v>
      </c>
      <c r="N1339" s="3" t="s">
        <v>1418</v>
      </c>
      <c r="O1339" s="9"/>
      <c r="P1339" s="3">
        <v>36</v>
      </c>
      <c r="Q1339" s="13">
        <v>0</v>
      </c>
    </row>
    <row r="1340" spans="1:17" hidden="1">
      <c r="A1340" s="10" t="s">
        <v>3470</v>
      </c>
      <c r="B1340" s="8" t="s">
        <v>856</v>
      </c>
      <c r="C1340" s="8" t="s">
        <v>12</v>
      </c>
      <c r="D1340" s="2" t="s">
        <v>31</v>
      </c>
      <c r="E1340" s="8" t="s">
        <v>1389</v>
      </c>
      <c r="F1340" s="8" t="s">
        <v>1375</v>
      </c>
      <c r="G1340" s="2">
        <v>23.47</v>
      </c>
      <c r="H1340" s="2">
        <v>17.5</v>
      </c>
      <c r="I1340" s="2">
        <v>0.32740000000000002</v>
      </c>
      <c r="J1340" s="2">
        <v>0.68330000000000002</v>
      </c>
      <c r="K1340" s="2" t="s">
        <v>1395</v>
      </c>
      <c r="L1340" s="2">
        <v>596</v>
      </c>
      <c r="M1340" s="2" t="s">
        <v>1377</v>
      </c>
      <c r="N1340" s="2" t="s">
        <v>2649</v>
      </c>
      <c r="O1340" s="8" t="s">
        <v>3471</v>
      </c>
      <c r="P1340" s="2">
        <v>48</v>
      </c>
      <c r="Q1340" s="12">
        <v>3.92</v>
      </c>
    </row>
    <row r="1341" spans="1:17" hidden="1">
      <c r="A1341" s="11" t="s">
        <v>3472</v>
      </c>
      <c r="B1341" s="9" t="s">
        <v>243</v>
      </c>
      <c r="C1341" s="9" t="s">
        <v>16</v>
      </c>
      <c r="D1341" s="3" t="s">
        <v>1360</v>
      </c>
      <c r="E1341" s="9" t="s">
        <v>1374</v>
      </c>
      <c r="F1341" s="9" t="s">
        <v>1375</v>
      </c>
      <c r="G1341" s="3">
        <v>58.03</v>
      </c>
      <c r="H1341" s="3">
        <v>17.059999999999999</v>
      </c>
      <c r="I1341" s="3">
        <v>0.63929999999999998</v>
      </c>
      <c r="J1341" s="3">
        <v>2.0707</v>
      </c>
      <c r="K1341" s="3" t="s">
        <v>1376</v>
      </c>
      <c r="L1341" s="3">
        <v>838</v>
      </c>
      <c r="M1341" s="3" t="s">
        <v>1426</v>
      </c>
      <c r="N1341" s="3" t="s">
        <v>1382</v>
      </c>
      <c r="O1341" s="9"/>
      <c r="P1341" s="3">
        <v>36</v>
      </c>
      <c r="Q1341" s="13">
        <v>33</v>
      </c>
    </row>
    <row r="1342" spans="1:17" hidden="1">
      <c r="A1342" s="10" t="s">
        <v>3473</v>
      </c>
      <c r="B1342" s="8" t="s">
        <v>344</v>
      </c>
      <c r="C1342" s="8" t="s">
        <v>28</v>
      </c>
      <c r="D1342" s="2" t="s">
        <v>10</v>
      </c>
      <c r="E1342" s="8" t="s">
        <v>1374</v>
      </c>
      <c r="F1342" s="8" t="s">
        <v>1384</v>
      </c>
      <c r="G1342" s="2">
        <v>52.83</v>
      </c>
      <c r="H1342" s="2">
        <v>13.31</v>
      </c>
      <c r="I1342" s="2">
        <v>0.70320000000000005</v>
      </c>
      <c r="J1342" s="2">
        <v>0.97</v>
      </c>
      <c r="K1342" s="2" t="s">
        <v>1412</v>
      </c>
      <c r="L1342" s="2">
        <v>714</v>
      </c>
      <c r="M1342" s="2" t="s">
        <v>1426</v>
      </c>
      <c r="N1342" s="2" t="s">
        <v>2651</v>
      </c>
      <c r="O1342" s="8"/>
      <c r="P1342" s="2">
        <v>84</v>
      </c>
      <c r="Q1342" s="12">
        <v>48.15</v>
      </c>
    </row>
    <row r="1343" spans="1:17" hidden="1">
      <c r="A1343" s="11" t="s">
        <v>3474</v>
      </c>
      <c r="B1343" s="9" t="s">
        <v>133</v>
      </c>
      <c r="C1343" s="9" t="s">
        <v>41</v>
      </c>
      <c r="D1343" s="3" t="s">
        <v>10</v>
      </c>
      <c r="E1343" s="9" t="s">
        <v>1411</v>
      </c>
      <c r="F1343" s="9" t="s">
        <v>1384</v>
      </c>
      <c r="G1343" s="3">
        <v>33.090000000000003</v>
      </c>
      <c r="H1343" s="3">
        <v>14.82</v>
      </c>
      <c r="I1343" s="3">
        <v>0.62370000000000003</v>
      </c>
      <c r="J1343" s="3">
        <v>0.63519999999999999</v>
      </c>
      <c r="K1343" s="3" t="s">
        <v>1412</v>
      </c>
      <c r="L1343" s="3">
        <v>739</v>
      </c>
      <c r="M1343" s="3" t="s">
        <v>1426</v>
      </c>
      <c r="N1343" s="3" t="s">
        <v>3475</v>
      </c>
      <c r="O1343" s="9"/>
      <c r="P1343" s="3">
        <v>84</v>
      </c>
      <c r="Q1343" s="13">
        <v>22.68</v>
      </c>
    </row>
    <row r="1344" spans="1:17" hidden="1">
      <c r="A1344" s="10" t="s">
        <v>3476</v>
      </c>
      <c r="B1344" s="8" t="s">
        <v>666</v>
      </c>
      <c r="C1344" s="8" t="s">
        <v>16</v>
      </c>
      <c r="D1344" s="2" t="s">
        <v>44</v>
      </c>
      <c r="E1344" s="8" t="s">
        <v>1389</v>
      </c>
      <c r="F1344" s="8" t="s">
        <v>1390</v>
      </c>
      <c r="G1344" s="2">
        <v>84.67</v>
      </c>
      <c r="H1344" s="2">
        <v>9.6999999999999993</v>
      </c>
      <c r="I1344" s="2">
        <v>0.98499999999999999</v>
      </c>
      <c r="J1344" s="2">
        <v>1.1049</v>
      </c>
      <c r="K1344" s="2" t="s">
        <v>1385</v>
      </c>
      <c r="L1344" s="2">
        <v>651</v>
      </c>
      <c r="M1344" s="2" t="s">
        <v>1386</v>
      </c>
      <c r="N1344" s="2" t="s">
        <v>3477</v>
      </c>
      <c r="O1344" s="8"/>
      <c r="P1344" s="2">
        <v>120</v>
      </c>
      <c r="Q1344" s="12">
        <v>0</v>
      </c>
    </row>
    <row r="1345" spans="1:17" hidden="1">
      <c r="A1345" s="11" t="s">
        <v>3478</v>
      </c>
      <c r="B1345" s="9" t="s">
        <v>611</v>
      </c>
      <c r="C1345" s="9" t="s">
        <v>32</v>
      </c>
      <c r="D1345" s="3" t="s">
        <v>1360</v>
      </c>
      <c r="E1345" s="9" t="s">
        <v>1400</v>
      </c>
      <c r="F1345" s="9" t="s">
        <v>1375</v>
      </c>
      <c r="G1345" s="3">
        <v>88.41</v>
      </c>
      <c r="H1345" s="3">
        <v>12.17</v>
      </c>
      <c r="I1345" s="3">
        <v>1.1233</v>
      </c>
      <c r="J1345" s="3">
        <v>0.98399999999999999</v>
      </c>
      <c r="K1345" s="3" t="s">
        <v>1385</v>
      </c>
      <c r="L1345" s="3">
        <v>731</v>
      </c>
      <c r="M1345" s="3" t="s">
        <v>1403</v>
      </c>
      <c r="N1345" s="3" t="s">
        <v>1605</v>
      </c>
      <c r="O1345" s="9" t="s">
        <v>2144</v>
      </c>
      <c r="P1345" s="3">
        <v>240</v>
      </c>
      <c r="Q1345" s="13">
        <v>0</v>
      </c>
    </row>
    <row r="1346" spans="1:17">
      <c r="A1346" s="10" t="s">
        <v>3479</v>
      </c>
      <c r="B1346" s="8" t="s">
        <v>1305</v>
      </c>
      <c r="C1346" s="8" t="s">
        <v>7</v>
      </c>
      <c r="D1346" s="2" t="s">
        <v>44</v>
      </c>
      <c r="E1346" s="8" t="s">
        <v>1411</v>
      </c>
      <c r="F1346" s="8" t="s">
        <v>1384</v>
      </c>
      <c r="G1346" s="2">
        <v>9.3000000000000007</v>
      </c>
      <c r="H1346" s="2">
        <v>10.15</v>
      </c>
      <c r="I1346" s="2">
        <v>0.15670000000000001</v>
      </c>
      <c r="J1346" s="2">
        <v>0.23649999999999999</v>
      </c>
      <c r="K1346" s="2" t="s">
        <v>1358</v>
      </c>
      <c r="L1346" s="2">
        <v>878</v>
      </c>
      <c r="M1346" s="2" t="s">
        <v>1403</v>
      </c>
      <c r="N1346" s="2" t="s">
        <v>920</v>
      </c>
      <c r="O1346" s="8" t="s">
        <v>1335</v>
      </c>
      <c r="P1346" s="2">
        <v>48</v>
      </c>
      <c r="Q1346" s="12">
        <v>4.38</v>
      </c>
    </row>
    <row r="1347" spans="1:17" hidden="1">
      <c r="A1347" s="11" t="s">
        <v>3480</v>
      </c>
      <c r="B1347" s="9" t="s">
        <v>559</v>
      </c>
      <c r="C1347" s="9" t="s">
        <v>7</v>
      </c>
      <c r="D1347" s="3" t="s">
        <v>31</v>
      </c>
      <c r="E1347" s="9" t="s">
        <v>1374</v>
      </c>
      <c r="F1347" s="9" t="s">
        <v>1390</v>
      </c>
      <c r="G1347" s="3">
        <v>82.33</v>
      </c>
      <c r="H1347" s="3">
        <v>17.59</v>
      </c>
      <c r="I1347" s="3">
        <v>0.56610000000000005</v>
      </c>
      <c r="J1347" s="3">
        <v>1.4618</v>
      </c>
      <c r="K1347" s="3" t="s">
        <v>1376</v>
      </c>
      <c r="L1347" s="3">
        <v>800</v>
      </c>
      <c r="M1347" s="3" t="s">
        <v>1386</v>
      </c>
      <c r="N1347" s="3" t="s">
        <v>2752</v>
      </c>
      <c r="O1347" s="9"/>
      <c r="P1347" s="3">
        <v>120</v>
      </c>
      <c r="Q1347" s="13">
        <v>74.55</v>
      </c>
    </row>
    <row r="1348" spans="1:17" hidden="1">
      <c r="A1348" s="10" t="s">
        <v>3481</v>
      </c>
      <c r="B1348" s="8" t="s">
        <v>1121</v>
      </c>
      <c r="C1348" s="8" t="s">
        <v>20</v>
      </c>
      <c r="D1348" s="2" t="s">
        <v>23</v>
      </c>
      <c r="E1348" s="8" t="s">
        <v>1411</v>
      </c>
      <c r="F1348" s="8" t="s">
        <v>1390</v>
      </c>
      <c r="G1348" s="2">
        <v>95.77</v>
      </c>
      <c r="H1348" s="2">
        <v>11.29</v>
      </c>
      <c r="I1348" s="2">
        <v>1.8230999999999999</v>
      </c>
      <c r="J1348" s="2">
        <v>2.0960999999999999</v>
      </c>
      <c r="K1348" s="2" t="s">
        <v>1395</v>
      </c>
      <c r="L1348" s="2">
        <v>579</v>
      </c>
      <c r="M1348" s="2" t="s">
        <v>1386</v>
      </c>
      <c r="N1348" s="2" t="s">
        <v>1779</v>
      </c>
      <c r="O1348" s="8"/>
      <c r="P1348" s="2">
        <v>60</v>
      </c>
      <c r="Q1348" s="12">
        <v>59.06</v>
      </c>
    </row>
    <row r="1349" spans="1:17" hidden="1">
      <c r="A1349" s="11" t="s">
        <v>3482</v>
      </c>
      <c r="B1349" s="9" t="s">
        <v>142</v>
      </c>
      <c r="C1349" s="9" t="s">
        <v>16</v>
      </c>
      <c r="D1349" s="3" t="s">
        <v>23</v>
      </c>
      <c r="E1349" s="9" t="s">
        <v>1389</v>
      </c>
      <c r="F1349" s="9" t="s">
        <v>1390</v>
      </c>
      <c r="G1349" s="3">
        <v>24.52</v>
      </c>
      <c r="H1349" s="3">
        <v>8.9600000000000009</v>
      </c>
      <c r="I1349" s="3">
        <v>0.25569999999999998</v>
      </c>
      <c r="J1349" s="3">
        <v>0.39400000000000002</v>
      </c>
      <c r="K1349" s="3" t="s">
        <v>1376</v>
      </c>
      <c r="L1349" s="3">
        <v>832</v>
      </c>
      <c r="M1349" s="3" t="s">
        <v>1377</v>
      </c>
      <c r="N1349" s="3" t="s">
        <v>3077</v>
      </c>
      <c r="O1349" s="9" t="s">
        <v>3003</v>
      </c>
      <c r="P1349" s="3">
        <v>84</v>
      </c>
      <c r="Q1349" s="13">
        <v>15.09</v>
      </c>
    </row>
    <row r="1350" spans="1:17" hidden="1">
      <c r="A1350" s="10" t="s">
        <v>3483</v>
      </c>
      <c r="B1350" s="8" t="s">
        <v>500</v>
      </c>
      <c r="C1350" s="8" t="s">
        <v>41</v>
      </c>
      <c r="D1350" s="2" t="s">
        <v>10</v>
      </c>
      <c r="E1350" s="8" t="s">
        <v>1374</v>
      </c>
      <c r="F1350" s="8" t="s">
        <v>1375</v>
      </c>
      <c r="G1350" s="2">
        <v>63.24</v>
      </c>
      <c r="H1350" s="2">
        <v>8.44</v>
      </c>
      <c r="I1350" s="2">
        <v>1.1233</v>
      </c>
      <c r="J1350" s="2">
        <v>1.5569999999999999</v>
      </c>
      <c r="K1350" s="2" t="s">
        <v>1412</v>
      </c>
      <c r="L1350" s="2">
        <v>677</v>
      </c>
      <c r="M1350" s="2" t="s">
        <v>1377</v>
      </c>
      <c r="N1350" s="2" t="s">
        <v>1804</v>
      </c>
      <c r="O1350" s="8" t="s">
        <v>2381</v>
      </c>
      <c r="P1350" s="2">
        <v>48</v>
      </c>
      <c r="Q1350" s="12">
        <v>55.53</v>
      </c>
    </row>
    <row r="1351" spans="1:17" hidden="1">
      <c r="A1351" s="11" t="s">
        <v>3484</v>
      </c>
      <c r="B1351" s="9" t="s">
        <v>973</v>
      </c>
      <c r="C1351" s="9" t="s">
        <v>16</v>
      </c>
      <c r="D1351" s="3" t="s">
        <v>23</v>
      </c>
      <c r="E1351" s="9" t="s">
        <v>1400</v>
      </c>
      <c r="F1351" s="9" t="s">
        <v>1375</v>
      </c>
      <c r="G1351" s="3">
        <v>12.75</v>
      </c>
      <c r="H1351" s="3">
        <v>11.03</v>
      </c>
      <c r="I1351" s="3">
        <v>0.14180000000000001</v>
      </c>
      <c r="J1351" s="3">
        <v>0.59440000000000004</v>
      </c>
      <c r="K1351" s="3" t="s">
        <v>1376</v>
      </c>
      <c r="L1351" s="3">
        <v>745</v>
      </c>
      <c r="M1351" s="3" t="s">
        <v>1403</v>
      </c>
      <c r="N1351" s="3" t="s">
        <v>2034</v>
      </c>
      <c r="O1351" s="9" t="s">
        <v>3105</v>
      </c>
      <c r="P1351" s="3">
        <v>24</v>
      </c>
      <c r="Q1351" s="13">
        <v>11.06</v>
      </c>
    </row>
    <row r="1352" spans="1:17">
      <c r="A1352" s="10" t="s">
        <v>3485</v>
      </c>
      <c r="B1352" s="8" t="s">
        <v>1279</v>
      </c>
      <c r="C1352" s="8" t="s">
        <v>35</v>
      </c>
      <c r="D1352" s="2" t="s">
        <v>1360</v>
      </c>
      <c r="E1352" s="8" t="s">
        <v>1389</v>
      </c>
      <c r="F1352" s="8" t="s">
        <v>1390</v>
      </c>
      <c r="G1352" s="2">
        <v>12.04</v>
      </c>
      <c r="H1352" s="2">
        <v>15.04</v>
      </c>
      <c r="I1352" s="2">
        <v>7.5300000000000006E-2</v>
      </c>
      <c r="J1352" s="2">
        <v>1.0869</v>
      </c>
      <c r="K1352" s="2" t="s">
        <v>1358</v>
      </c>
      <c r="L1352" s="2">
        <v>709</v>
      </c>
      <c r="M1352" s="2" t="s">
        <v>1377</v>
      </c>
      <c r="N1352" s="2" t="s">
        <v>3129</v>
      </c>
      <c r="O1352" s="8" t="s">
        <v>1328</v>
      </c>
      <c r="P1352" s="2">
        <v>12</v>
      </c>
      <c r="Q1352" s="12">
        <v>7.53</v>
      </c>
    </row>
    <row r="1353" spans="1:17" hidden="1">
      <c r="A1353" s="11" t="s">
        <v>3486</v>
      </c>
      <c r="B1353" s="9" t="s">
        <v>437</v>
      </c>
      <c r="C1353" s="9" t="s">
        <v>32</v>
      </c>
      <c r="D1353" s="3" t="s">
        <v>23</v>
      </c>
      <c r="E1353" s="9" t="s">
        <v>1380</v>
      </c>
      <c r="F1353" s="9" t="s">
        <v>1375</v>
      </c>
      <c r="G1353" s="3">
        <v>44.82</v>
      </c>
      <c r="H1353" s="3">
        <v>12.29</v>
      </c>
      <c r="I1353" s="3">
        <v>0.54949999999999999</v>
      </c>
      <c r="J1353" s="3">
        <v>3.9883000000000002</v>
      </c>
      <c r="K1353" s="3" t="s">
        <v>1412</v>
      </c>
      <c r="L1353" s="3">
        <v>560</v>
      </c>
      <c r="M1353" s="3" t="s">
        <v>1386</v>
      </c>
      <c r="N1353" s="3" t="s">
        <v>3399</v>
      </c>
      <c r="O1353" s="9"/>
      <c r="P1353" s="3">
        <v>12</v>
      </c>
      <c r="Q1353" s="13">
        <v>30.48</v>
      </c>
    </row>
    <row r="1354" spans="1:17" hidden="1">
      <c r="A1354" s="10" t="s">
        <v>3487</v>
      </c>
      <c r="B1354" s="8" t="s">
        <v>500</v>
      </c>
      <c r="C1354" s="8" t="s">
        <v>28</v>
      </c>
      <c r="D1354" s="2" t="s">
        <v>23</v>
      </c>
      <c r="E1354" s="8" t="s">
        <v>1374</v>
      </c>
      <c r="F1354" s="8" t="s">
        <v>1390</v>
      </c>
      <c r="G1354" s="2">
        <v>84.21</v>
      </c>
      <c r="H1354" s="2">
        <v>17</v>
      </c>
      <c r="I1354" s="2">
        <v>0.4924</v>
      </c>
      <c r="J1354" s="2">
        <v>2.0928</v>
      </c>
      <c r="K1354" s="2" t="s">
        <v>1412</v>
      </c>
      <c r="L1354" s="2">
        <v>576</v>
      </c>
      <c r="M1354" s="2" t="s">
        <v>1396</v>
      </c>
      <c r="N1354" s="2" t="s">
        <v>1705</v>
      </c>
      <c r="O1354" s="8" t="s">
        <v>1880</v>
      </c>
      <c r="P1354" s="2">
        <v>60</v>
      </c>
      <c r="Q1354" s="12">
        <v>17.79</v>
      </c>
    </row>
    <row r="1355" spans="1:17" hidden="1">
      <c r="A1355" s="11" t="s">
        <v>3488</v>
      </c>
      <c r="B1355" s="9" t="s">
        <v>803</v>
      </c>
      <c r="C1355" s="9" t="s">
        <v>20</v>
      </c>
      <c r="D1355" s="3" t="s">
        <v>23</v>
      </c>
      <c r="E1355" s="9" t="s">
        <v>1400</v>
      </c>
      <c r="F1355" s="9" t="s">
        <v>1390</v>
      </c>
      <c r="G1355" s="3">
        <v>61.68</v>
      </c>
      <c r="H1355" s="3">
        <v>15.69</v>
      </c>
      <c r="I1355" s="3">
        <v>0.59489999999999998</v>
      </c>
      <c r="J1355" s="3">
        <v>1.2141999999999999</v>
      </c>
      <c r="K1355" s="3" t="s">
        <v>1385</v>
      </c>
      <c r="L1355" s="3">
        <v>840</v>
      </c>
      <c r="M1355" s="3" t="s">
        <v>1386</v>
      </c>
      <c r="N1355" s="3" t="s">
        <v>1730</v>
      </c>
      <c r="O1355" s="9"/>
      <c r="P1355" s="3">
        <v>84</v>
      </c>
      <c r="Q1355" s="13">
        <v>0</v>
      </c>
    </row>
    <row r="1356" spans="1:17" hidden="1">
      <c r="A1356" s="10" t="s">
        <v>3489</v>
      </c>
      <c r="B1356" s="8" t="s">
        <v>640</v>
      </c>
      <c r="C1356" s="8" t="s">
        <v>7</v>
      </c>
      <c r="D1356" s="2" t="s">
        <v>1360</v>
      </c>
      <c r="E1356" s="8" t="s">
        <v>1374</v>
      </c>
      <c r="F1356" s="8" t="s">
        <v>1384</v>
      </c>
      <c r="G1356" s="2">
        <v>27.95</v>
      </c>
      <c r="H1356" s="2">
        <v>15.41</v>
      </c>
      <c r="I1356" s="2">
        <v>0.22600000000000001</v>
      </c>
      <c r="J1356" s="2">
        <v>0.45800000000000002</v>
      </c>
      <c r="K1356" s="2" t="s">
        <v>1376</v>
      </c>
      <c r="L1356" s="2">
        <v>854</v>
      </c>
      <c r="M1356" s="2" t="s">
        <v>1381</v>
      </c>
      <c r="N1356" s="2" t="s">
        <v>2912</v>
      </c>
      <c r="O1356" s="8"/>
      <c r="P1356" s="2">
        <v>120</v>
      </c>
      <c r="Q1356" s="12">
        <v>9.8699999999999992</v>
      </c>
    </row>
    <row r="1357" spans="1:17" hidden="1">
      <c r="A1357" s="11" t="s">
        <v>3490</v>
      </c>
      <c r="B1357" s="9" t="s">
        <v>291</v>
      </c>
      <c r="C1357" s="9" t="s">
        <v>20</v>
      </c>
      <c r="D1357" s="3" t="s">
        <v>44</v>
      </c>
      <c r="E1357" s="9" t="s">
        <v>1411</v>
      </c>
      <c r="F1357" s="9" t="s">
        <v>1390</v>
      </c>
      <c r="G1357" s="3">
        <v>10.53</v>
      </c>
      <c r="H1357" s="3">
        <v>10.18</v>
      </c>
      <c r="I1357" s="3">
        <v>0.1394</v>
      </c>
      <c r="J1357" s="3">
        <v>0.3407</v>
      </c>
      <c r="K1357" s="3" t="s">
        <v>1376</v>
      </c>
      <c r="L1357" s="3">
        <v>823</v>
      </c>
      <c r="M1357" s="3" t="s">
        <v>1386</v>
      </c>
      <c r="N1357" s="3" t="s">
        <v>3491</v>
      </c>
      <c r="O1357" s="9"/>
      <c r="P1357" s="3">
        <v>36</v>
      </c>
      <c r="Q1357" s="13">
        <v>1.49</v>
      </c>
    </row>
    <row r="1358" spans="1:17" hidden="1">
      <c r="A1358" s="10" t="s">
        <v>3492</v>
      </c>
      <c r="B1358" s="8" t="s">
        <v>435</v>
      </c>
      <c r="C1358" s="8" t="s">
        <v>24</v>
      </c>
      <c r="D1358" s="2" t="s">
        <v>44</v>
      </c>
      <c r="E1358" s="8" t="s">
        <v>1380</v>
      </c>
      <c r="F1358" s="8" t="s">
        <v>1384</v>
      </c>
      <c r="G1358" s="2">
        <v>55</v>
      </c>
      <c r="H1358" s="2">
        <v>7.53</v>
      </c>
      <c r="I1358" s="2">
        <v>0.46889999999999998</v>
      </c>
      <c r="J1358" s="2">
        <v>0.44409999999999999</v>
      </c>
      <c r="K1358" s="2" t="s">
        <v>1395</v>
      </c>
      <c r="L1358" s="2">
        <v>735</v>
      </c>
      <c r="M1358" s="2" t="s">
        <v>1386</v>
      </c>
      <c r="N1358" s="2" t="s">
        <v>1879</v>
      </c>
      <c r="O1358" s="8"/>
      <c r="P1358" s="2">
        <v>240</v>
      </c>
      <c r="Q1358" s="12">
        <v>6.97</v>
      </c>
    </row>
    <row r="1359" spans="1:17">
      <c r="A1359" s="11" t="s">
        <v>3493</v>
      </c>
      <c r="B1359" s="9" t="s">
        <v>1065</v>
      </c>
      <c r="C1359" s="9" t="s">
        <v>12</v>
      </c>
      <c r="D1359" s="3" t="s">
        <v>44</v>
      </c>
      <c r="E1359" s="9" t="s">
        <v>1411</v>
      </c>
      <c r="F1359" s="9" t="s">
        <v>1384</v>
      </c>
      <c r="G1359" s="3">
        <v>72.64</v>
      </c>
      <c r="H1359" s="3">
        <v>9.94</v>
      </c>
      <c r="I1359" s="3">
        <v>1.2797000000000001</v>
      </c>
      <c r="J1359" s="3">
        <v>1.8402000000000001</v>
      </c>
      <c r="K1359" s="3" t="s">
        <v>1358</v>
      </c>
      <c r="L1359" s="3">
        <v>652</v>
      </c>
      <c r="M1359" s="3" t="s">
        <v>1403</v>
      </c>
      <c r="N1359" s="3" t="s">
        <v>2298</v>
      </c>
      <c r="O1359" s="9" t="s">
        <v>3227</v>
      </c>
      <c r="P1359" s="3">
        <v>48</v>
      </c>
      <c r="Q1359" s="13">
        <v>65.209999999999994</v>
      </c>
    </row>
    <row r="1360" spans="1:17" hidden="1">
      <c r="A1360" s="10" t="s">
        <v>3494</v>
      </c>
      <c r="B1360" s="8" t="s">
        <v>618</v>
      </c>
      <c r="C1360" s="8" t="s">
        <v>41</v>
      </c>
      <c r="D1360" s="2" t="s">
        <v>10</v>
      </c>
      <c r="E1360" s="8" t="s">
        <v>1400</v>
      </c>
      <c r="F1360" s="8" t="s">
        <v>1390</v>
      </c>
      <c r="G1360" s="2">
        <v>51.52</v>
      </c>
      <c r="H1360" s="2">
        <v>14.63</v>
      </c>
      <c r="I1360" s="2">
        <v>0.5887</v>
      </c>
      <c r="J1360" s="2">
        <v>1.7766</v>
      </c>
      <c r="K1360" s="2" t="s">
        <v>1385</v>
      </c>
      <c r="L1360" s="2">
        <v>828</v>
      </c>
      <c r="M1360" s="2" t="s">
        <v>1396</v>
      </c>
      <c r="N1360" s="2" t="s">
        <v>752</v>
      </c>
      <c r="O1360" s="8" t="s">
        <v>2043</v>
      </c>
      <c r="P1360" s="2">
        <v>36</v>
      </c>
      <c r="Q1360" s="12">
        <v>0</v>
      </c>
    </row>
    <row r="1361" spans="1:17">
      <c r="A1361" s="11" t="s">
        <v>3495</v>
      </c>
      <c r="B1361" s="9" t="s">
        <v>1049</v>
      </c>
      <c r="C1361" s="9" t="s">
        <v>12</v>
      </c>
      <c r="D1361" s="3" t="s">
        <v>10</v>
      </c>
      <c r="E1361" s="9" t="s">
        <v>1400</v>
      </c>
      <c r="F1361" s="9" t="s">
        <v>1384</v>
      </c>
      <c r="G1361" s="3">
        <v>46.22</v>
      </c>
      <c r="H1361" s="3">
        <v>10.46</v>
      </c>
      <c r="I1361" s="3">
        <v>0.48430000000000001</v>
      </c>
      <c r="J1361" s="3">
        <v>4.0734000000000004</v>
      </c>
      <c r="K1361" s="3" t="s">
        <v>1358</v>
      </c>
      <c r="L1361" s="3">
        <v>886</v>
      </c>
      <c r="M1361" s="3" t="s">
        <v>1403</v>
      </c>
      <c r="N1361" s="3" t="s">
        <v>1629</v>
      </c>
      <c r="O1361" s="9" t="s">
        <v>3225</v>
      </c>
      <c r="P1361" s="3">
        <v>12</v>
      </c>
      <c r="Q1361" s="13">
        <v>11.71</v>
      </c>
    </row>
    <row r="1362" spans="1:17">
      <c r="A1362" s="10" t="s">
        <v>3496</v>
      </c>
      <c r="B1362" s="8" t="s">
        <v>198</v>
      </c>
      <c r="C1362" s="8" t="s">
        <v>12</v>
      </c>
      <c r="D1362" s="2" t="s">
        <v>23</v>
      </c>
      <c r="E1362" s="8" t="s">
        <v>1380</v>
      </c>
      <c r="F1362" s="8" t="s">
        <v>1390</v>
      </c>
      <c r="G1362" s="2">
        <v>27.22</v>
      </c>
      <c r="H1362" s="2">
        <v>11.48</v>
      </c>
      <c r="I1362" s="2">
        <v>0.51780000000000004</v>
      </c>
      <c r="J1362" s="2">
        <v>0.38240000000000002</v>
      </c>
      <c r="K1362" s="2" t="s">
        <v>1358</v>
      </c>
      <c r="L1362" s="2">
        <v>892</v>
      </c>
      <c r="M1362" s="2" t="s">
        <v>1377</v>
      </c>
      <c r="N1362" s="2" t="s">
        <v>1212</v>
      </c>
      <c r="O1362" s="8" t="s">
        <v>1611</v>
      </c>
      <c r="P1362" s="2">
        <v>120</v>
      </c>
      <c r="Q1362" s="12">
        <v>11.87</v>
      </c>
    </row>
    <row r="1363" spans="1:17">
      <c r="A1363" s="11" t="s">
        <v>3497</v>
      </c>
      <c r="B1363" s="9" t="s">
        <v>907</v>
      </c>
      <c r="C1363" s="9" t="s">
        <v>16</v>
      </c>
      <c r="D1363" s="3" t="s">
        <v>44</v>
      </c>
      <c r="E1363" s="9" t="s">
        <v>1400</v>
      </c>
      <c r="F1363" s="9" t="s">
        <v>1375</v>
      </c>
      <c r="G1363" s="3">
        <v>8.75</v>
      </c>
      <c r="H1363" s="3">
        <v>15.58</v>
      </c>
      <c r="I1363" s="3">
        <v>0.1502</v>
      </c>
      <c r="J1363" s="3">
        <v>0.11899999999999999</v>
      </c>
      <c r="K1363" s="3" t="s">
        <v>1358</v>
      </c>
      <c r="L1363" s="3">
        <v>596</v>
      </c>
      <c r="M1363" s="3" t="s">
        <v>1377</v>
      </c>
      <c r="N1363" s="3" t="s">
        <v>1895</v>
      </c>
      <c r="O1363" s="9" t="s">
        <v>3396</v>
      </c>
      <c r="P1363" s="3">
        <v>240</v>
      </c>
      <c r="Q1363" s="13">
        <v>4.04</v>
      </c>
    </row>
    <row r="1364" spans="1:17" hidden="1">
      <c r="A1364" s="10" t="s">
        <v>3498</v>
      </c>
      <c r="B1364" s="8" t="s">
        <v>273</v>
      </c>
      <c r="C1364" s="8" t="s">
        <v>32</v>
      </c>
      <c r="D1364" s="2" t="s">
        <v>44</v>
      </c>
      <c r="E1364" s="8" t="s">
        <v>1400</v>
      </c>
      <c r="F1364" s="8" t="s">
        <v>1390</v>
      </c>
      <c r="G1364" s="2">
        <v>22.66</v>
      </c>
      <c r="H1364" s="2">
        <v>11.5</v>
      </c>
      <c r="I1364" s="2">
        <v>0.18379999999999999</v>
      </c>
      <c r="J1364" s="2">
        <v>1.0613999999999999</v>
      </c>
      <c r="K1364" s="2" t="s">
        <v>1395</v>
      </c>
      <c r="L1364" s="2">
        <v>608</v>
      </c>
      <c r="M1364" s="2" t="s">
        <v>1403</v>
      </c>
      <c r="N1364" s="2" t="s">
        <v>930</v>
      </c>
      <c r="O1364" s="8" t="s">
        <v>2313</v>
      </c>
      <c r="P1364" s="2">
        <v>24</v>
      </c>
      <c r="Q1364" s="12">
        <v>16.66</v>
      </c>
    </row>
    <row r="1365" spans="1:17" hidden="1">
      <c r="A1365" s="11" t="s">
        <v>3499</v>
      </c>
      <c r="B1365" s="9" t="s">
        <v>1062</v>
      </c>
      <c r="C1365" s="9" t="s">
        <v>16</v>
      </c>
      <c r="D1365" s="3" t="s">
        <v>1360</v>
      </c>
      <c r="E1365" s="9" t="s">
        <v>1374</v>
      </c>
      <c r="F1365" s="9" t="s">
        <v>1390</v>
      </c>
      <c r="G1365" s="3">
        <v>92.84</v>
      </c>
      <c r="H1365" s="3">
        <v>10.68</v>
      </c>
      <c r="I1365" s="3">
        <v>0.99450000000000005</v>
      </c>
      <c r="J1365" s="3">
        <v>4.3132999999999999</v>
      </c>
      <c r="K1365" s="3" t="s">
        <v>1412</v>
      </c>
      <c r="L1365" s="3">
        <v>725</v>
      </c>
      <c r="M1365" s="3" t="s">
        <v>1426</v>
      </c>
      <c r="N1365" s="3" t="s">
        <v>1703</v>
      </c>
      <c r="O1365" s="9"/>
      <c r="P1365" s="3">
        <v>24</v>
      </c>
      <c r="Q1365" s="13">
        <v>79.180000000000007</v>
      </c>
    </row>
    <row r="1366" spans="1:17" hidden="1">
      <c r="A1366" s="10" t="s">
        <v>3500</v>
      </c>
      <c r="B1366" s="8" t="s">
        <v>1061</v>
      </c>
      <c r="C1366" s="8" t="s">
        <v>20</v>
      </c>
      <c r="D1366" s="2" t="s">
        <v>10</v>
      </c>
      <c r="E1366" s="8" t="s">
        <v>1408</v>
      </c>
      <c r="F1366" s="8" t="s">
        <v>1390</v>
      </c>
      <c r="G1366" s="2">
        <v>11.93</v>
      </c>
      <c r="H1366" s="2">
        <v>12.08</v>
      </c>
      <c r="I1366" s="2">
        <v>7.6999999999999999E-2</v>
      </c>
      <c r="J1366" s="2">
        <v>0.26590000000000003</v>
      </c>
      <c r="K1366" s="2" t="s">
        <v>1395</v>
      </c>
      <c r="L1366" s="2">
        <v>662</v>
      </c>
      <c r="M1366" s="2" t="s">
        <v>1381</v>
      </c>
      <c r="N1366" s="2" t="s">
        <v>2575</v>
      </c>
      <c r="O1366" s="8"/>
      <c r="P1366" s="2">
        <v>60</v>
      </c>
      <c r="Q1366" s="12">
        <v>4.99</v>
      </c>
    </row>
    <row r="1367" spans="1:17" hidden="1">
      <c r="A1367" s="11" t="s">
        <v>3501</v>
      </c>
      <c r="B1367" s="9" t="s">
        <v>907</v>
      </c>
      <c r="C1367" s="9" t="s">
        <v>32</v>
      </c>
      <c r="D1367" s="3" t="s">
        <v>23</v>
      </c>
      <c r="E1367" s="9" t="s">
        <v>1374</v>
      </c>
      <c r="F1367" s="9" t="s">
        <v>1375</v>
      </c>
      <c r="G1367" s="3">
        <v>21.51</v>
      </c>
      <c r="H1367" s="3">
        <v>10.38</v>
      </c>
      <c r="I1367" s="3">
        <v>0.1163</v>
      </c>
      <c r="J1367" s="3">
        <v>0.46110000000000001</v>
      </c>
      <c r="K1367" s="3" t="s">
        <v>1376</v>
      </c>
      <c r="L1367" s="3">
        <v>596</v>
      </c>
      <c r="M1367" s="3" t="s">
        <v>1426</v>
      </c>
      <c r="N1367" s="3" t="s">
        <v>1536</v>
      </c>
      <c r="O1367" s="9"/>
      <c r="P1367" s="3">
        <v>60</v>
      </c>
      <c r="Q1367" s="13">
        <v>12</v>
      </c>
    </row>
    <row r="1368" spans="1:17" hidden="1">
      <c r="A1368" s="10" t="s">
        <v>3502</v>
      </c>
      <c r="B1368" s="8" t="s">
        <v>1271</v>
      </c>
      <c r="C1368" s="8" t="s">
        <v>35</v>
      </c>
      <c r="D1368" s="2" t="s">
        <v>10</v>
      </c>
      <c r="E1368" s="8" t="s">
        <v>1389</v>
      </c>
      <c r="F1368" s="8" t="s">
        <v>1375</v>
      </c>
      <c r="G1368" s="2">
        <v>55.57</v>
      </c>
      <c r="H1368" s="2">
        <v>10.039999999999999</v>
      </c>
      <c r="I1368" s="2">
        <v>0.3014</v>
      </c>
      <c r="J1368" s="2">
        <v>0.53769999999999996</v>
      </c>
      <c r="K1368" s="2" t="s">
        <v>1395</v>
      </c>
      <c r="L1368" s="2">
        <v>608</v>
      </c>
      <c r="M1368" s="2" t="s">
        <v>1377</v>
      </c>
      <c r="N1368" s="2" t="s">
        <v>499</v>
      </c>
      <c r="O1368" s="8" t="s">
        <v>535</v>
      </c>
      <c r="P1368" s="2">
        <v>240</v>
      </c>
      <c r="Q1368" s="12">
        <v>39.99</v>
      </c>
    </row>
    <row r="1369" spans="1:17" hidden="1">
      <c r="A1369" s="11" t="s">
        <v>3503</v>
      </c>
      <c r="B1369" s="9" t="s">
        <v>570</v>
      </c>
      <c r="C1369" s="9" t="s">
        <v>41</v>
      </c>
      <c r="D1369" s="3" t="s">
        <v>1360</v>
      </c>
      <c r="E1369" s="9" t="s">
        <v>1374</v>
      </c>
      <c r="F1369" s="9" t="s">
        <v>1384</v>
      </c>
      <c r="G1369" s="3">
        <v>78.17</v>
      </c>
      <c r="H1369" s="3">
        <v>17.93</v>
      </c>
      <c r="I1369" s="3">
        <v>0.52410000000000001</v>
      </c>
      <c r="J1369" s="3">
        <v>2.8233000000000001</v>
      </c>
      <c r="K1369" s="3" t="s">
        <v>1376</v>
      </c>
      <c r="L1369" s="3">
        <v>864</v>
      </c>
      <c r="M1369" s="3" t="s">
        <v>1396</v>
      </c>
      <c r="N1369" s="3" t="s">
        <v>1838</v>
      </c>
      <c r="O1369" s="9" t="s">
        <v>2185</v>
      </c>
      <c r="P1369" s="3">
        <v>36</v>
      </c>
      <c r="Q1369" s="13">
        <v>47.57</v>
      </c>
    </row>
    <row r="1370" spans="1:17" hidden="1">
      <c r="A1370" s="10" t="s">
        <v>3504</v>
      </c>
      <c r="B1370" s="8" t="s">
        <v>461</v>
      </c>
      <c r="C1370" s="8" t="s">
        <v>7</v>
      </c>
      <c r="D1370" s="2" t="s">
        <v>44</v>
      </c>
      <c r="E1370" s="8" t="s">
        <v>1374</v>
      </c>
      <c r="F1370" s="8" t="s">
        <v>1390</v>
      </c>
      <c r="G1370" s="2">
        <v>15.37</v>
      </c>
      <c r="H1370" s="2">
        <v>13.48</v>
      </c>
      <c r="I1370" s="2">
        <v>0.11609999999999999</v>
      </c>
      <c r="J1370" s="2">
        <v>0.18540000000000001</v>
      </c>
      <c r="K1370" s="2" t="s">
        <v>1395</v>
      </c>
      <c r="L1370" s="2">
        <v>608</v>
      </c>
      <c r="M1370" s="2" t="s">
        <v>1426</v>
      </c>
      <c r="N1370" s="2" t="s">
        <v>2439</v>
      </c>
      <c r="O1370" s="8"/>
      <c r="P1370" s="2">
        <v>240</v>
      </c>
      <c r="Q1370" s="12">
        <v>3.16</v>
      </c>
    </row>
    <row r="1371" spans="1:17" hidden="1">
      <c r="A1371" s="11" t="s">
        <v>3505</v>
      </c>
      <c r="B1371" s="9" t="s">
        <v>246</v>
      </c>
      <c r="C1371" s="9" t="s">
        <v>35</v>
      </c>
      <c r="D1371" s="3" t="s">
        <v>23</v>
      </c>
      <c r="E1371" s="9" t="s">
        <v>1400</v>
      </c>
      <c r="F1371" s="9" t="s">
        <v>1390</v>
      </c>
      <c r="G1371" s="3">
        <v>6.29</v>
      </c>
      <c r="H1371" s="3">
        <v>11.18</v>
      </c>
      <c r="I1371" s="3">
        <v>7.3700000000000002E-2</v>
      </c>
      <c r="J1371" s="3">
        <v>6.5699999999999995E-2</v>
      </c>
      <c r="K1371" s="3" t="s">
        <v>1412</v>
      </c>
      <c r="L1371" s="3">
        <v>702</v>
      </c>
      <c r="M1371" s="3" t="s">
        <v>1403</v>
      </c>
      <c r="N1371" s="3" t="s">
        <v>2364</v>
      </c>
      <c r="O1371" s="9" t="s">
        <v>2245</v>
      </c>
      <c r="P1371" s="3">
        <v>240</v>
      </c>
      <c r="Q1371" s="13">
        <v>2.15</v>
      </c>
    </row>
    <row r="1372" spans="1:17" hidden="1">
      <c r="A1372" s="10" t="s">
        <v>3506</v>
      </c>
      <c r="B1372" s="8" t="s">
        <v>163</v>
      </c>
      <c r="C1372" s="8" t="s">
        <v>28</v>
      </c>
      <c r="D1372" s="2" t="s">
        <v>1360</v>
      </c>
      <c r="E1372" s="8" t="s">
        <v>1389</v>
      </c>
      <c r="F1372" s="8" t="s">
        <v>1384</v>
      </c>
      <c r="G1372" s="2">
        <v>49.54</v>
      </c>
      <c r="H1372" s="2">
        <v>13.51</v>
      </c>
      <c r="I1372" s="2">
        <v>0.55179999999999996</v>
      </c>
      <c r="J1372" s="2">
        <v>0.91500000000000004</v>
      </c>
      <c r="K1372" s="2" t="s">
        <v>1376</v>
      </c>
      <c r="L1372" s="2">
        <v>811</v>
      </c>
      <c r="M1372" s="2" t="s">
        <v>1426</v>
      </c>
      <c r="N1372" s="2" t="s">
        <v>2622</v>
      </c>
      <c r="O1372" s="8"/>
      <c r="P1372" s="2">
        <v>84</v>
      </c>
      <c r="Q1372" s="12">
        <v>36.020000000000003</v>
      </c>
    </row>
    <row r="1373" spans="1:17" hidden="1">
      <c r="A1373" s="11" t="s">
        <v>3507</v>
      </c>
      <c r="B1373" s="9" t="s">
        <v>228</v>
      </c>
      <c r="C1373" s="9" t="s">
        <v>7</v>
      </c>
      <c r="D1373" s="3" t="s">
        <v>44</v>
      </c>
      <c r="E1373" s="9" t="s">
        <v>1380</v>
      </c>
      <c r="F1373" s="9" t="s">
        <v>1375</v>
      </c>
      <c r="G1373" s="3">
        <v>21.91</v>
      </c>
      <c r="H1373" s="3">
        <v>16.899999999999999</v>
      </c>
      <c r="I1373" s="3">
        <v>0.39389999999999997</v>
      </c>
      <c r="J1373" s="3">
        <v>0.44650000000000001</v>
      </c>
      <c r="K1373" s="3" t="s">
        <v>1376</v>
      </c>
      <c r="L1373" s="3">
        <v>674</v>
      </c>
      <c r="M1373" s="3" t="s">
        <v>1396</v>
      </c>
      <c r="N1373" s="3" t="s">
        <v>3508</v>
      </c>
      <c r="O1373" s="9" t="s">
        <v>2093</v>
      </c>
      <c r="P1373" s="3">
        <v>84</v>
      </c>
      <c r="Q1373" s="13">
        <v>17.63</v>
      </c>
    </row>
    <row r="1374" spans="1:17" hidden="1">
      <c r="A1374" s="10" t="s">
        <v>3509</v>
      </c>
      <c r="B1374" s="8" t="s">
        <v>1332</v>
      </c>
      <c r="C1374" s="8" t="s">
        <v>28</v>
      </c>
      <c r="D1374" s="2" t="s">
        <v>31</v>
      </c>
      <c r="E1374" s="8" t="s">
        <v>1400</v>
      </c>
      <c r="F1374" s="8" t="s">
        <v>1384</v>
      </c>
      <c r="G1374" s="2">
        <v>74.739999999999995</v>
      </c>
      <c r="H1374" s="2">
        <v>8.64</v>
      </c>
      <c r="I1374" s="2">
        <v>1.0426</v>
      </c>
      <c r="J1374" s="2">
        <v>0.93230000000000002</v>
      </c>
      <c r="K1374" s="2" t="s">
        <v>1395</v>
      </c>
      <c r="L1374" s="2">
        <v>849</v>
      </c>
      <c r="M1374" s="2" t="s">
        <v>1377</v>
      </c>
      <c r="N1374" s="2" t="s">
        <v>3510</v>
      </c>
      <c r="O1374" s="8" t="s">
        <v>1686</v>
      </c>
      <c r="P1374" s="2">
        <v>120</v>
      </c>
      <c r="Q1374" s="12">
        <v>13.11</v>
      </c>
    </row>
    <row r="1375" spans="1:17" hidden="1">
      <c r="A1375" s="11" t="s">
        <v>3511</v>
      </c>
      <c r="B1375" s="9" t="s">
        <v>1209</v>
      </c>
      <c r="C1375" s="9" t="s">
        <v>41</v>
      </c>
      <c r="D1375" s="3" t="s">
        <v>23</v>
      </c>
      <c r="E1375" s="9" t="s">
        <v>1411</v>
      </c>
      <c r="F1375" s="9" t="s">
        <v>1384</v>
      </c>
      <c r="G1375" s="3">
        <v>39.799999999999997</v>
      </c>
      <c r="H1375" s="3">
        <v>9.33</v>
      </c>
      <c r="I1375" s="3">
        <v>0.2273</v>
      </c>
      <c r="J1375" s="3">
        <v>0.99670000000000003</v>
      </c>
      <c r="K1375" s="3" t="s">
        <v>1385</v>
      </c>
      <c r="L1375" s="3">
        <v>805</v>
      </c>
      <c r="M1375" s="3" t="s">
        <v>1396</v>
      </c>
      <c r="N1375" s="3" t="s">
        <v>1391</v>
      </c>
      <c r="O1375" s="9" t="s">
        <v>2873</v>
      </c>
      <c r="P1375" s="3">
        <v>48</v>
      </c>
      <c r="Q1375" s="13">
        <v>0</v>
      </c>
    </row>
    <row r="1376" spans="1:17" hidden="1">
      <c r="A1376" s="10" t="s">
        <v>3512</v>
      </c>
      <c r="B1376" s="8" t="s">
        <v>1020</v>
      </c>
      <c r="C1376" s="8" t="s">
        <v>16</v>
      </c>
      <c r="D1376" s="2" t="s">
        <v>10</v>
      </c>
      <c r="E1376" s="8" t="s">
        <v>1400</v>
      </c>
      <c r="F1376" s="8" t="s">
        <v>1384</v>
      </c>
      <c r="G1376" s="2">
        <v>80.45</v>
      </c>
      <c r="H1376" s="2">
        <v>12.14</v>
      </c>
      <c r="I1376" s="2">
        <v>0.54769999999999996</v>
      </c>
      <c r="J1376" s="2">
        <v>2.1240999999999999</v>
      </c>
      <c r="K1376" s="2" t="s">
        <v>1385</v>
      </c>
      <c r="L1376" s="2">
        <v>796</v>
      </c>
      <c r="M1376" s="2" t="s">
        <v>1377</v>
      </c>
      <c r="N1376" s="2" t="s">
        <v>2789</v>
      </c>
      <c r="O1376" s="8" t="s">
        <v>1441</v>
      </c>
      <c r="P1376" s="2">
        <v>48</v>
      </c>
      <c r="Q1376" s="12">
        <v>0</v>
      </c>
    </row>
    <row r="1377" spans="1:17" hidden="1">
      <c r="A1377" s="11" t="s">
        <v>3513</v>
      </c>
      <c r="B1377" s="9" t="s">
        <v>1205</v>
      </c>
      <c r="C1377" s="9" t="s">
        <v>7</v>
      </c>
      <c r="D1377" s="3" t="s">
        <v>31</v>
      </c>
      <c r="E1377" s="9" t="s">
        <v>1374</v>
      </c>
      <c r="F1377" s="9" t="s">
        <v>1390</v>
      </c>
      <c r="G1377" s="3">
        <v>83.64</v>
      </c>
      <c r="H1377" s="3">
        <v>14.9</v>
      </c>
      <c r="I1377" s="3">
        <v>1.1727000000000001</v>
      </c>
      <c r="J1377" s="3">
        <v>1.9854000000000001</v>
      </c>
      <c r="K1377" s="3" t="s">
        <v>1412</v>
      </c>
      <c r="L1377" s="3">
        <v>863</v>
      </c>
      <c r="M1377" s="3" t="s">
        <v>1403</v>
      </c>
      <c r="N1377" s="3" t="s">
        <v>3471</v>
      </c>
      <c r="O1377" s="9" t="s">
        <v>1335</v>
      </c>
      <c r="P1377" s="3">
        <v>60</v>
      </c>
      <c r="Q1377" s="13">
        <v>24.35</v>
      </c>
    </row>
    <row r="1378" spans="1:17">
      <c r="A1378" s="10" t="s">
        <v>3514</v>
      </c>
      <c r="B1378" s="8" t="s">
        <v>1171</v>
      </c>
      <c r="C1378" s="8" t="s">
        <v>20</v>
      </c>
      <c r="D1378" s="2" t="s">
        <v>23</v>
      </c>
      <c r="E1378" s="8" t="s">
        <v>1411</v>
      </c>
      <c r="F1378" s="8" t="s">
        <v>1390</v>
      </c>
      <c r="G1378" s="2">
        <v>76.09</v>
      </c>
      <c r="H1378" s="2">
        <v>12.8</v>
      </c>
      <c r="I1378" s="2">
        <v>0.69830000000000003</v>
      </c>
      <c r="J1378" s="2">
        <v>2.0337999999999998</v>
      </c>
      <c r="K1378" s="2" t="s">
        <v>1358</v>
      </c>
      <c r="L1378" s="2">
        <v>684</v>
      </c>
      <c r="M1378" s="2" t="s">
        <v>1381</v>
      </c>
      <c r="N1378" s="2" t="s">
        <v>2719</v>
      </c>
      <c r="O1378" s="8"/>
      <c r="P1378" s="2">
        <v>48</v>
      </c>
      <c r="Q1378" s="12">
        <v>17.02</v>
      </c>
    </row>
    <row r="1379" spans="1:17" hidden="1">
      <c r="A1379" s="11" t="s">
        <v>3515</v>
      </c>
      <c r="B1379" s="9" t="s">
        <v>568</v>
      </c>
      <c r="C1379" s="9" t="s">
        <v>12</v>
      </c>
      <c r="D1379" s="3" t="s">
        <v>44</v>
      </c>
      <c r="E1379" s="9" t="s">
        <v>1408</v>
      </c>
      <c r="F1379" s="9" t="s">
        <v>1384</v>
      </c>
      <c r="G1379" s="3">
        <v>83.53</v>
      </c>
      <c r="H1379" s="3">
        <v>9.5299999999999994</v>
      </c>
      <c r="I1379" s="3">
        <v>1.1164000000000001</v>
      </c>
      <c r="J1379" s="3">
        <v>3.8363999999999998</v>
      </c>
      <c r="K1379" s="3" t="s">
        <v>1412</v>
      </c>
      <c r="L1379" s="3">
        <v>828</v>
      </c>
      <c r="M1379" s="3" t="s">
        <v>1377</v>
      </c>
      <c r="N1379" s="3" t="s">
        <v>991</v>
      </c>
      <c r="O1379" s="9" t="s">
        <v>1738</v>
      </c>
      <c r="P1379" s="3">
        <v>24</v>
      </c>
      <c r="Q1379" s="13">
        <v>21.1</v>
      </c>
    </row>
    <row r="1380" spans="1:17" hidden="1">
      <c r="A1380" s="10" t="s">
        <v>3516</v>
      </c>
      <c r="B1380" s="8" t="s">
        <v>344</v>
      </c>
      <c r="C1380" s="8" t="s">
        <v>20</v>
      </c>
      <c r="D1380" s="2" t="s">
        <v>44</v>
      </c>
      <c r="E1380" s="8" t="s">
        <v>1380</v>
      </c>
      <c r="F1380" s="8" t="s">
        <v>1384</v>
      </c>
      <c r="G1380" s="2">
        <v>69.930000000000007</v>
      </c>
      <c r="H1380" s="2">
        <v>13.79</v>
      </c>
      <c r="I1380" s="2">
        <v>0.62360000000000004</v>
      </c>
      <c r="J1380" s="2">
        <v>1.6194999999999999</v>
      </c>
      <c r="K1380" s="2" t="s">
        <v>1385</v>
      </c>
      <c r="L1380" s="2">
        <v>714</v>
      </c>
      <c r="M1380" s="2" t="s">
        <v>1386</v>
      </c>
      <c r="N1380" s="2" t="s">
        <v>1162</v>
      </c>
      <c r="O1380" s="8"/>
      <c r="P1380" s="2">
        <v>60</v>
      </c>
      <c r="Q1380" s="12">
        <v>0</v>
      </c>
    </row>
    <row r="1381" spans="1:17">
      <c r="A1381" s="11" t="s">
        <v>3517</v>
      </c>
      <c r="B1381" s="9" t="s">
        <v>630</v>
      </c>
      <c r="C1381" s="9" t="s">
        <v>20</v>
      </c>
      <c r="D1381" s="3" t="s">
        <v>10</v>
      </c>
      <c r="E1381" s="9" t="s">
        <v>1411</v>
      </c>
      <c r="F1381" s="9" t="s">
        <v>1384</v>
      </c>
      <c r="G1381" s="3">
        <v>1.86</v>
      </c>
      <c r="H1381" s="3">
        <v>12.67</v>
      </c>
      <c r="I1381" s="3">
        <v>2.0500000000000001E-2</v>
      </c>
      <c r="J1381" s="3">
        <v>3.3500000000000002E-2</v>
      </c>
      <c r="K1381" s="3" t="s">
        <v>1358</v>
      </c>
      <c r="L1381" s="3">
        <v>835</v>
      </c>
      <c r="M1381" s="3" t="s">
        <v>1396</v>
      </c>
      <c r="N1381" s="3" t="s">
        <v>1738</v>
      </c>
      <c r="O1381" s="9" t="s">
        <v>3518</v>
      </c>
      <c r="P1381" s="3">
        <v>84</v>
      </c>
      <c r="Q1381" s="13">
        <v>1.23</v>
      </c>
    </row>
    <row r="1382" spans="1:17" hidden="1">
      <c r="A1382" s="10" t="s">
        <v>3519</v>
      </c>
      <c r="B1382" s="8" t="s">
        <v>825</v>
      </c>
      <c r="C1382" s="8" t="s">
        <v>35</v>
      </c>
      <c r="D1382" s="2" t="s">
        <v>1360</v>
      </c>
      <c r="E1382" s="8" t="s">
        <v>1374</v>
      </c>
      <c r="F1382" s="8" t="s">
        <v>1375</v>
      </c>
      <c r="G1382" s="2">
        <v>91.55</v>
      </c>
      <c r="H1382" s="2">
        <v>18.34</v>
      </c>
      <c r="I1382" s="2">
        <v>1.2971999999999999</v>
      </c>
      <c r="J1382" s="2">
        <v>3.3254000000000001</v>
      </c>
      <c r="K1382" s="2" t="s">
        <v>1385</v>
      </c>
      <c r="L1382" s="2">
        <v>891</v>
      </c>
      <c r="M1382" s="2" t="s">
        <v>1377</v>
      </c>
      <c r="N1382" s="2" t="s">
        <v>2894</v>
      </c>
      <c r="O1382" s="8" t="s">
        <v>2675</v>
      </c>
      <c r="P1382" s="2">
        <v>36</v>
      </c>
      <c r="Q1382" s="12">
        <v>0</v>
      </c>
    </row>
    <row r="1383" spans="1:17" hidden="1">
      <c r="A1383" s="11" t="s">
        <v>3520</v>
      </c>
      <c r="B1383" s="9" t="s">
        <v>971</v>
      </c>
      <c r="C1383" s="9" t="s">
        <v>12</v>
      </c>
      <c r="D1383" s="3" t="s">
        <v>44</v>
      </c>
      <c r="E1383" s="9" t="s">
        <v>1400</v>
      </c>
      <c r="F1383" s="9" t="s">
        <v>1390</v>
      </c>
      <c r="G1383" s="3">
        <v>7.37</v>
      </c>
      <c r="H1383" s="3">
        <v>9.8699999999999992</v>
      </c>
      <c r="I1383" s="3">
        <v>0.1056</v>
      </c>
      <c r="J1383" s="3">
        <v>0.1865</v>
      </c>
      <c r="K1383" s="3" t="s">
        <v>1376</v>
      </c>
      <c r="L1383" s="3">
        <v>866</v>
      </c>
      <c r="M1383" s="3" t="s">
        <v>1377</v>
      </c>
      <c r="N1383" s="3" t="s">
        <v>460</v>
      </c>
      <c r="O1383" s="9" t="s">
        <v>2168</v>
      </c>
      <c r="P1383" s="3">
        <v>48</v>
      </c>
      <c r="Q1383" s="13">
        <v>5.07</v>
      </c>
    </row>
    <row r="1384" spans="1:17" hidden="1">
      <c r="A1384" s="10" t="s">
        <v>3521</v>
      </c>
      <c r="B1384" s="8" t="s">
        <v>1033</v>
      </c>
      <c r="C1384" s="8" t="s">
        <v>24</v>
      </c>
      <c r="D1384" s="2" t="s">
        <v>10</v>
      </c>
      <c r="E1384" s="8" t="s">
        <v>1374</v>
      </c>
      <c r="F1384" s="8" t="s">
        <v>1384</v>
      </c>
      <c r="G1384" s="2">
        <v>31.26</v>
      </c>
      <c r="H1384" s="2">
        <v>14.61</v>
      </c>
      <c r="I1384" s="2">
        <v>0.50090000000000001</v>
      </c>
      <c r="J1384" s="2">
        <v>0.73729999999999996</v>
      </c>
      <c r="K1384" s="2" t="s">
        <v>1385</v>
      </c>
      <c r="L1384" s="2">
        <v>552</v>
      </c>
      <c r="M1384" s="2" t="s">
        <v>1381</v>
      </c>
      <c r="N1384" s="2" t="s">
        <v>1883</v>
      </c>
      <c r="O1384" s="8"/>
      <c r="P1384" s="2">
        <v>60</v>
      </c>
      <c r="Q1384" s="12">
        <v>0</v>
      </c>
    </row>
    <row r="1385" spans="1:17">
      <c r="A1385" s="11" t="s">
        <v>3522</v>
      </c>
      <c r="B1385" s="9" t="s">
        <v>411</v>
      </c>
      <c r="C1385" s="9" t="s">
        <v>7</v>
      </c>
      <c r="D1385" s="3" t="s">
        <v>44</v>
      </c>
      <c r="E1385" s="9" t="s">
        <v>1374</v>
      </c>
      <c r="F1385" s="9" t="s">
        <v>1384</v>
      </c>
      <c r="G1385" s="3">
        <v>19.3</v>
      </c>
      <c r="H1385" s="3">
        <v>10.94</v>
      </c>
      <c r="I1385" s="3">
        <v>0.35759999999999997</v>
      </c>
      <c r="J1385" s="3">
        <v>0.89900000000000002</v>
      </c>
      <c r="K1385" s="3" t="s">
        <v>1358</v>
      </c>
      <c r="L1385" s="3">
        <v>855</v>
      </c>
      <c r="M1385" s="3" t="s">
        <v>1396</v>
      </c>
      <c r="N1385" s="3" t="s">
        <v>1710</v>
      </c>
      <c r="O1385" s="9" t="s">
        <v>1506</v>
      </c>
      <c r="P1385" s="3">
        <v>24</v>
      </c>
      <c r="Q1385" s="13">
        <v>6.33</v>
      </c>
    </row>
    <row r="1386" spans="1:17" hidden="1">
      <c r="A1386" s="10" t="s">
        <v>3523</v>
      </c>
      <c r="B1386" s="8" t="s">
        <v>1231</v>
      </c>
      <c r="C1386" s="8" t="s">
        <v>24</v>
      </c>
      <c r="D1386" s="2" t="s">
        <v>1360</v>
      </c>
      <c r="E1386" s="8" t="s">
        <v>1374</v>
      </c>
      <c r="F1386" s="8" t="s">
        <v>1390</v>
      </c>
      <c r="G1386" s="2">
        <v>4.05</v>
      </c>
      <c r="H1386" s="2">
        <v>10.19</v>
      </c>
      <c r="I1386" s="2">
        <v>7.1099999999999997E-2</v>
      </c>
      <c r="J1386" s="2">
        <v>6.7599999999999993E-2</v>
      </c>
      <c r="K1386" s="2" t="s">
        <v>1385</v>
      </c>
      <c r="L1386" s="2">
        <v>656</v>
      </c>
      <c r="M1386" s="2" t="s">
        <v>1381</v>
      </c>
      <c r="N1386" s="2" t="s">
        <v>3161</v>
      </c>
      <c r="O1386" s="8"/>
      <c r="P1386" s="2">
        <v>84</v>
      </c>
      <c r="Q1386" s="12">
        <v>0</v>
      </c>
    </row>
    <row r="1387" spans="1:17" hidden="1">
      <c r="A1387" s="11" t="s">
        <v>3524</v>
      </c>
      <c r="B1387" s="9" t="s">
        <v>1257</v>
      </c>
      <c r="C1387" s="9" t="s">
        <v>12</v>
      </c>
      <c r="D1387" s="3" t="s">
        <v>10</v>
      </c>
      <c r="E1387" s="9" t="s">
        <v>1374</v>
      </c>
      <c r="F1387" s="9" t="s">
        <v>1390</v>
      </c>
      <c r="G1387" s="3">
        <v>51.96</v>
      </c>
      <c r="H1387" s="3">
        <v>18.28</v>
      </c>
      <c r="I1387" s="3">
        <v>0.58440000000000003</v>
      </c>
      <c r="J1387" s="3">
        <v>1.3273999999999999</v>
      </c>
      <c r="K1387" s="3" t="s">
        <v>1385</v>
      </c>
      <c r="L1387" s="3">
        <v>707</v>
      </c>
      <c r="M1387" s="3" t="s">
        <v>1403</v>
      </c>
      <c r="N1387" s="3" t="s">
        <v>75</v>
      </c>
      <c r="O1387" s="9" t="s">
        <v>1561</v>
      </c>
      <c r="P1387" s="3">
        <v>60</v>
      </c>
      <c r="Q1387" s="13">
        <v>0</v>
      </c>
    </row>
    <row r="1388" spans="1:17" hidden="1">
      <c r="A1388" s="10" t="s">
        <v>3525</v>
      </c>
      <c r="B1388" s="8" t="s">
        <v>931</v>
      </c>
      <c r="C1388" s="8" t="s">
        <v>38</v>
      </c>
      <c r="D1388" s="2" t="s">
        <v>23</v>
      </c>
      <c r="E1388" s="8" t="s">
        <v>1374</v>
      </c>
      <c r="F1388" s="8" t="s">
        <v>1384</v>
      </c>
      <c r="G1388" s="2">
        <v>89.83</v>
      </c>
      <c r="H1388" s="2">
        <v>11.02</v>
      </c>
      <c r="I1388" s="2">
        <v>1.5686</v>
      </c>
      <c r="J1388" s="2">
        <v>2.9418000000000002</v>
      </c>
      <c r="K1388" s="2" t="s">
        <v>1412</v>
      </c>
      <c r="L1388" s="2">
        <v>782</v>
      </c>
      <c r="M1388" s="2" t="s">
        <v>1426</v>
      </c>
      <c r="N1388" s="2" t="s">
        <v>1554</v>
      </c>
      <c r="O1388" s="8"/>
      <c r="P1388" s="2">
        <v>36</v>
      </c>
      <c r="Q1388" s="12">
        <v>61.24</v>
      </c>
    </row>
    <row r="1389" spans="1:17" hidden="1">
      <c r="A1389" s="11" t="s">
        <v>3526</v>
      </c>
      <c r="B1389" s="9" t="s">
        <v>1177</v>
      </c>
      <c r="C1389" s="9" t="s">
        <v>16</v>
      </c>
      <c r="D1389" s="3" t="s">
        <v>44</v>
      </c>
      <c r="E1389" s="9" t="s">
        <v>1380</v>
      </c>
      <c r="F1389" s="9" t="s">
        <v>1390</v>
      </c>
      <c r="G1389" s="3">
        <v>90.28</v>
      </c>
      <c r="H1389" s="3">
        <v>7.8</v>
      </c>
      <c r="I1389" s="3">
        <v>0.72170000000000001</v>
      </c>
      <c r="J1389" s="3">
        <v>1.0858000000000001</v>
      </c>
      <c r="K1389" s="3" t="s">
        <v>1412</v>
      </c>
      <c r="L1389" s="3">
        <v>885</v>
      </c>
      <c r="M1389" s="3" t="s">
        <v>1403</v>
      </c>
      <c r="N1389" s="3" t="s">
        <v>2278</v>
      </c>
      <c r="O1389" s="9" t="s">
        <v>2864</v>
      </c>
      <c r="P1389" s="3">
        <v>120</v>
      </c>
      <c r="Q1389" s="13">
        <v>66.53</v>
      </c>
    </row>
    <row r="1390" spans="1:17" hidden="1">
      <c r="A1390" s="10" t="s">
        <v>3527</v>
      </c>
      <c r="B1390" s="8" t="s">
        <v>948</v>
      </c>
      <c r="C1390" s="8" t="s">
        <v>16</v>
      </c>
      <c r="D1390" s="2" t="s">
        <v>1360</v>
      </c>
      <c r="E1390" s="8" t="s">
        <v>1400</v>
      </c>
      <c r="F1390" s="8" t="s">
        <v>1375</v>
      </c>
      <c r="G1390" s="2">
        <v>71.400000000000006</v>
      </c>
      <c r="H1390" s="2">
        <v>14.8</v>
      </c>
      <c r="I1390" s="2">
        <v>1.4269000000000001</v>
      </c>
      <c r="J1390" s="2">
        <v>2.4681000000000002</v>
      </c>
      <c r="K1390" s="2" t="s">
        <v>1395</v>
      </c>
      <c r="L1390" s="2">
        <v>894</v>
      </c>
      <c r="M1390" s="2" t="s">
        <v>1403</v>
      </c>
      <c r="N1390" s="2" t="s">
        <v>1979</v>
      </c>
      <c r="O1390" s="8" t="s">
        <v>1504</v>
      </c>
      <c r="P1390" s="2">
        <v>36</v>
      </c>
      <c r="Q1390" s="12">
        <v>21.2</v>
      </c>
    </row>
    <row r="1391" spans="1:17" hidden="1">
      <c r="A1391" s="11" t="s">
        <v>3528</v>
      </c>
      <c r="B1391" s="9" t="s">
        <v>214</v>
      </c>
      <c r="C1391" s="9" t="s">
        <v>12</v>
      </c>
      <c r="D1391" s="3" t="s">
        <v>23</v>
      </c>
      <c r="E1391" s="9" t="s">
        <v>1389</v>
      </c>
      <c r="F1391" s="9" t="s">
        <v>1390</v>
      </c>
      <c r="G1391" s="3">
        <v>68</v>
      </c>
      <c r="H1391" s="3">
        <v>16.22</v>
      </c>
      <c r="I1391" s="3">
        <v>1.1391</v>
      </c>
      <c r="J1391" s="3">
        <v>1.6616</v>
      </c>
      <c r="K1391" s="3" t="s">
        <v>1395</v>
      </c>
      <c r="L1391" s="3">
        <v>611</v>
      </c>
      <c r="M1391" s="3" t="s">
        <v>1426</v>
      </c>
      <c r="N1391" s="3" t="s">
        <v>2493</v>
      </c>
      <c r="O1391" s="9"/>
      <c r="P1391" s="3">
        <v>60</v>
      </c>
      <c r="Q1391" s="13">
        <v>23.8</v>
      </c>
    </row>
    <row r="1392" spans="1:17" hidden="1">
      <c r="A1392" s="10" t="s">
        <v>3529</v>
      </c>
      <c r="B1392" s="8" t="s">
        <v>792</v>
      </c>
      <c r="C1392" s="8" t="s">
        <v>20</v>
      </c>
      <c r="D1392" s="2" t="s">
        <v>31</v>
      </c>
      <c r="E1392" s="8" t="s">
        <v>1400</v>
      </c>
      <c r="F1392" s="8" t="s">
        <v>1384</v>
      </c>
      <c r="G1392" s="2">
        <v>20.96</v>
      </c>
      <c r="H1392" s="2">
        <v>13.19</v>
      </c>
      <c r="I1392" s="2">
        <v>0.2949</v>
      </c>
      <c r="J1392" s="2">
        <v>0.56430000000000002</v>
      </c>
      <c r="K1392" s="2" t="s">
        <v>1412</v>
      </c>
      <c r="L1392" s="2">
        <v>858</v>
      </c>
      <c r="M1392" s="2" t="s">
        <v>1386</v>
      </c>
      <c r="N1392" s="2" t="s">
        <v>3093</v>
      </c>
      <c r="O1392" s="8"/>
      <c r="P1392" s="2">
        <v>48</v>
      </c>
      <c r="Q1392" s="12">
        <v>8.6999999999999993</v>
      </c>
    </row>
    <row r="1393" spans="1:17" hidden="1">
      <c r="A1393" s="11" t="s">
        <v>3530</v>
      </c>
      <c r="B1393" s="9" t="s">
        <v>620</v>
      </c>
      <c r="C1393" s="9" t="s">
        <v>32</v>
      </c>
      <c r="D1393" s="3" t="s">
        <v>23</v>
      </c>
      <c r="E1393" s="9" t="s">
        <v>1408</v>
      </c>
      <c r="F1393" s="9" t="s">
        <v>1390</v>
      </c>
      <c r="G1393" s="3">
        <v>4.6900000000000004</v>
      </c>
      <c r="H1393" s="3">
        <v>16.39</v>
      </c>
      <c r="I1393" s="3">
        <v>8.0600000000000005E-2</v>
      </c>
      <c r="J1393" s="3">
        <v>0.1658</v>
      </c>
      <c r="K1393" s="3" t="s">
        <v>1412</v>
      </c>
      <c r="L1393" s="3">
        <v>749</v>
      </c>
      <c r="M1393" s="3" t="s">
        <v>1386</v>
      </c>
      <c r="N1393" s="3" t="s">
        <v>2763</v>
      </c>
      <c r="O1393" s="9"/>
      <c r="P1393" s="3">
        <v>36</v>
      </c>
      <c r="Q1393" s="13">
        <v>2</v>
      </c>
    </row>
    <row r="1394" spans="1:17">
      <c r="A1394" s="10" t="s">
        <v>3531</v>
      </c>
      <c r="B1394" s="8" t="s">
        <v>551</v>
      </c>
      <c r="C1394" s="8" t="s">
        <v>28</v>
      </c>
      <c r="D1394" s="2" t="s">
        <v>10</v>
      </c>
      <c r="E1394" s="8" t="s">
        <v>1400</v>
      </c>
      <c r="F1394" s="8" t="s">
        <v>1375</v>
      </c>
      <c r="G1394" s="2">
        <v>21.22</v>
      </c>
      <c r="H1394" s="2">
        <v>7.74</v>
      </c>
      <c r="I1394" s="2">
        <v>0.3805</v>
      </c>
      <c r="J1394" s="2">
        <v>0.66239999999999999</v>
      </c>
      <c r="K1394" s="2" t="s">
        <v>1358</v>
      </c>
      <c r="L1394" s="2">
        <v>631</v>
      </c>
      <c r="M1394" s="2" t="s">
        <v>1381</v>
      </c>
      <c r="N1394" s="2" t="s">
        <v>1475</v>
      </c>
      <c r="O1394" s="8"/>
      <c r="P1394" s="2">
        <v>36</v>
      </c>
      <c r="Q1394" s="12">
        <v>16.68</v>
      </c>
    </row>
    <row r="1395" spans="1:17" hidden="1">
      <c r="A1395" s="11" t="s">
        <v>3532</v>
      </c>
      <c r="B1395" s="9" t="s">
        <v>1240</v>
      </c>
      <c r="C1395" s="9" t="s">
        <v>35</v>
      </c>
      <c r="D1395" s="3" t="s">
        <v>10</v>
      </c>
      <c r="E1395" s="9" t="s">
        <v>1389</v>
      </c>
      <c r="F1395" s="9" t="s">
        <v>1390</v>
      </c>
      <c r="G1395" s="3">
        <v>43.27</v>
      </c>
      <c r="H1395" s="3">
        <v>17.11</v>
      </c>
      <c r="I1395" s="3">
        <v>0.49020000000000002</v>
      </c>
      <c r="J1395" s="3">
        <v>0.88700000000000001</v>
      </c>
      <c r="K1395" s="3" t="s">
        <v>1395</v>
      </c>
      <c r="L1395" s="3">
        <v>797</v>
      </c>
      <c r="M1395" s="3" t="s">
        <v>1426</v>
      </c>
      <c r="N1395" s="3" t="s">
        <v>2555</v>
      </c>
      <c r="O1395" s="9"/>
      <c r="P1395" s="3">
        <v>84</v>
      </c>
      <c r="Q1395" s="13">
        <v>35.200000000000003</v>
      </c>
    </row>
    <row r="1396" spans="1:17" hidden="1">
      <c r="A1396" s="10" t="s">
        <v>3533</v>
      </c>
      <c r="B1396" s="8" t="s">
        <v>453</v>
      </c>
      <c r="C1396" s="8" t="s">
        <v>35</v>
      </c>
      <c r="D1396" s="2" t="s">
        <v>10</v>
      </c>
      <c r="E1396" s="8" t="s">
        <v>1411</v>
      </c>
      <c r="F1396" s="8" t="s">
        <v>1390</v>
      </c>
      <c r="G1396" s="2">
        <v>20.94</v>
      </c>
      <c r="H1396" s="2">
        <v>14.01</v>
      </c>
      <c r="I1396" s="2">
        <v>0.28960000000000002</v>
      </c>
      <c r="J1396" s="2">
        <v>0.48730000000000001</v>
      </c>
      <c r="K1396" s="2" t="s">
        <v>1395</v>
      </c>
      <c r="L1396" s="2">
        <v>571</v>
      </c>
      <c r="M1396" s="2" t="s">
        <v>1403</v>
      </c>
      <c r="N1396" s="2" t="s">
        <v>2301</v>
      </c>
      <c r="O1396" s="8" t="s">
        <v>1697</v>
      </c>
      <c r="P1396" s="2">
        <v>60</v>
      </c>
      <c r="Q1396" s="12">
        <v>5.87</v>
      </c>
    </row>
    <row r="1397" spans="1:17" hidden="1">
      <c r="A1397" s="11" t="s">
        <v>3534</v>
      </c>
      <c r="B1397" s="9" t="s">
        <v>1062</v>
      </c>
      <c r="C1397" s="9" t="s">
        <v>41</v>
      </c>
      <c r="D1397" s="3" t="s">
        <v>44</v>
      </c>
      <c r="E1397" s="9" t="s">
        <v>1374</v>
      </c>
      <c r="F1397" s="9" t="s">
        <v>1375</v>
      </c>
      <c r="G1397" s="3">
        <v>52.12</v>
      </c>
      <c r="H1397" s="3">
        <v>12.45</v>
      </c>
      <c r="I1397" s="3">
        <v>0.68189999999999995</v>
      </c>
      <c r="J1397" s="3">
        <v>1.1713</v>
      </c>
      <c r="K1397" s="3" t="s">
        <v>1376</v>
      </c>
      <c r="L1397" s="3">
        <v>725</v>
      </c>
      <c r="M1397" s="3" t="s">
        <v>1396</v>
      </c>
      <c r="N1397" s="3" t="s">
        <v>145</v>
      </c>
      <c r="O1397" s="9" t="s">
        <v>388</v>
      </c>
      <c r="P1397" s="3">
        <v>60</v>
      </c>
      <c r="Q1397" s="13">
        <v>9.93</v>
      </c>
    </row>
    <row r="1398" spans="1:17">
      <c r="A1398" s="10" t="s">
        <v>3535</v>
      </c>
      <c r="B1398" s="8" t="s">
        <v>103</v>
      </c>
      <c r="C1398" s="8" t="s">
        <v>32</v>
      </c>
      <c r="D1398" s="2" t="s">
        <v>23</v>
      </c>
      <c r="E1398" s="8" t="s">
        <v>1380</v>
      </c>
      <c r="F1398" s="8" t="s">
        <v>1384</v>
      </c>
      <c r="G1398" s="2">
        <v>84.78</v>
      </c>
      <c r="H1398" s="2">
        <v>17.489999999999998</v>
      </c>
      <c r="I1398" s="2">
        <v>0.52659999999999996</v>
      </c>
      <c r="J1398" s="2">
        <v>2.4679000000000002</v>
      </c>
      <c r="K1398" s="2" t="s">
        <v>1358</v>
      </c>
      <c r="L1398" s="2">
        <v>566</v>
      </c>
      <c r="M1398" s="2" t="s">
        <v>1426</v>
      </c>
      <c r="N1398" s="2" t="s">
        <v>482</v>
      </c>
      <c r="O1398" s="8"/>
      <c r="P1398" s="2">
        <v>48</v>
      </c>
      <c r="Q1398" s="12">
        <v>15.87</v>
      </c>
    </row>
    <row r="1399" spans="1:17" hidden="1">
      <c r="A1399" s="11" t="s">
        <v>3536</v>
      </c>
      <c r="B1399" s="9" t="s">
        <v>669</v>
      </c>
      <c r="C1399" s="9" t="s">
        <v>32</v>
      </c>
      <c r="D1399" s="3" t="s">
        <v>31</v>
      </c>
      <c r="E1399" s="9" t="s">
        <v>1380</v>
      </c>
      <c r="F1399" s="9" t="s">
        <v>1390</v>
      </c>
      <c r="G1399" s="3">
        <v>34.53</v>
      </c>
      <c r="H1399" s="3">
        <v>13.06</v>
      </c>
      <c r="I1399" s="3">
        <v>0.66139999999999999</v>
      </c>
      <c r="J1399" s="3">
        <v>1.6426000000000001</v>
      </c>
      <c r="K1399" s="3" t="s">
        <v>1376</v>
      </c>
      <c r="L1399" s="3">
        <v>716</v>
      </c>
      <c r="M1399" s="3" t="s">
        <v>1377</v>
      </c>
      <c r="N1399" s="3" t="s">
        <v>3390</v>
      </c>
      <c r="O1399" s="9" t="s">
        <v>2190</v>
      </c>
      <c r="P1399" s="3">
        <v>24</v>
      </c>
      <c r="Q1399" s="13">
        <v>19.98</v>
      </c>
    </row>
    <row r="1400" spans="1:17" hidden="1">
      <c r="A1400" s="10" t="s">
        <v>3537</v>
      </c>
      <c r="B1400" s="8" t="s">
        <v>489</v>
      </c>
      <c r="C1400" s="8" t="s">
        <v>20</v>
      </c>
      <c r="D1400" s="2" t="s">
        <v>31</v>
      </c>
      <c r="E1400" s="8" t="s">
        <v>1411</v>
      </c>
      <c r="F1400" s="8" t="s">
        <v>1390</v>
      </c>
      <c r="G1400" s="2">
        <v>98.35</v>
      </c>
      <c r="H1400" s="2">
        <v>11.1</v>
      </c>
      <c r="I1400" s="2">
        <v>1.7943</v>
      </c>
      <c r="J1400" s="2">
        <v>2.1433</v>
      </c>
      <c r="K1400" s="2" t="s">
        <v>1412</v>
      </c>
      <c r="L1400" s="2">
        <v>713</v>
      </c>
      <c r="M1400" s="2" t="s">
        <v>1396</v>
      </c>
      <c r="N1400" s="2" t="s">
        <v>3538</v>
      </c>
      <c r="O1400" s="8" t="s">
        <v>2429</v>
      </c>
      <c r="P1400" s="2">
        <v>60</v>
      </c>
      <c r="Q1400" s="12">
        <v>44.02</v>
      </c>
    </row>
    <row r="1401" spans="1:17">
      <c r="A1401" s="11" t="s">
        <v>3539</v>
      </c>
      <c r="B1401" s="9" t="s">
        <v>1324</v>
      </c>
      <c r="C1401" s="9" t="s">
        <v>20</v>
      </c>
      <c r="D1401" s="3" t="s">
        <v>44</v>
      </c>
      <c r="E1401" s="9" t="s">
        <v>1408</v>
      </c>
      <c r="F1401" s="9" t="s">
        <v>1375</v>
      </c>
      <c r="G1401" s="3">
        <v>5.51</v>
      </c>
      <c r="H1401" s="3">
        <v>15.74</v>
      </c>
      <c r="I1401" s="3">
        <v>4.9399999999999999E-2</v>
      </c>
      <c r="J1401" s="3">
        <v>0.193</v>
      </c>
      <c r="K1401" s="3" t="s">
        <v>1358</v>
      </c>
      <c r="L1401" s="3">
        <v>628</v>
      </c>
      <c r="M1401" s="3" t="s">
        <v>1377</v>
      </c>
      <c r="N1401" s="3" t="s">
        <v>3540</v>
      </c>
      <c r="O1401" s="9" t="s">
        <v>2287</v>
      </c>
      <c r="P1401" s="3">
        <v>36</v>
      </c>
      <c r="Q1401" s="13">
        <v>4.45</v>
      </c>
    </row>
    <row r="1402" spans="1:17">
      <c r="A1402" s="10" t="s">
        <v>3541</v>
      </c>
      <c r="B1402" s="8" t="s">
        <v>553</v>
      </c>
      <c r="C1402" s="8" t="s">
        <v>35</v>
      </c>
      <c r="D1402" s="2" t="s">
        <v>10</v>
      </c>
      <c r="E1402" s="8" t="s">
        <v>1408</v>
      </c>
      <c r="F1402" s="8" t="s">
        <v>1384</v>
      </c>
      <c r="G1402" s="2">
        <v>84.6</v>
      </c>
      <c r="H1402" s="2">
        <v>18.28</v>
      </c>
      <c r="I1402" s="2">
        <v>1.2890999999999999</v>
      </c>
      <c r="J1402" s="2">
        <v>2.4975000000000001</v>
      </c>
      <c r="K1402" s="2" t="s">
        <v>1358</v>
      </c>
      <c r="L1402" s="2">
        <v>860</v>
      </c>
      <c r="M1402" s="2" t="s">
        <v>1426</v>
      </c>
      <c r="N1402" s="2" t="s">
        <v>3041</v>
      </c>
      <c r="O1402" s="8"/>
      <c r="P1402" s="2">
        <v>48</v>
      </c>
      <c r="Q1402" s="12">
        <v>39.229999999999997</v>
      </c>
    </row>
    <row r="1403" spans="1:17" hidden="1">
      <c r="A1403" s="11" t="s">
        <v>3542</v>
      </c>
      <c r="B1403" s="9" t="s">
        <v>1184</v>
      </c>
      <c r="C1403" s="9" t="s">
        <v>24</v>
      </c>
      <c r="D1403" s="3" t="s">
        <v>23</v>
      </c>
      <c r="E1403" s="9" t="s">
        <v>1380</v>
      </c>
      <c r="F1403" s="9" t="s">
        <v>1390</v>
      </c>
      <c r="G1403" s="3">
        <v>41.72</v>
      </c>
      <c r="H1403" s="3">
        <v>13.19</v>
      </c>
      <c r="I1403" s="3">
        <v>0.38850000000000001</v>
      </c>
      <c r="J1403" s="3">
        <v>1.1232</v>
      </c>
      <c r="K1403" s="3" t="s">
        <v>1376</v>
      </c>
      <c r="L1403" s="3">
        <v>892</v>
      </c>
      <c r="M1403" s="3" t="s">
        <v>1403</v>
      </c>
      <c r="N1403" s="3" t="s">
        <v>2455</v>
      </c>
      <c r="O1403" s="9" t="s">
        <v>1707</v>
      </c>
      <c r="P1403" s="3">
        <v>48</v>
      </c>
      <c r="Q1403" s="13">
        <v>17.84</v>
      </c>
    </row>
    <row r="1404" spans="1:17" hidden="1">
      <c r="A1404" s="10" t="s">
        <v>3543</v>
      </c>
      <c r="B1404" s="8" t="s">
        <v>95</v>
      </c>
      <c r="C1404" s="8" t="s">
        <v>12</v>
      </c>
      <c r="D1404" s="2" t="s">
        <v>10</v>
      </c>
      <c r="E1404" s="8" t="s">
        <v>1380</v>
      </c>
      <c r="F1404" s="8" t="s">
        <v>1384</v>
      </c>
      <c r="G1404" s="2">
        <v>44.49</v>
      </c>
      <c r="H1404" s="2">
        <v>14.11</v>
      </c>
      <c r="I1404" s="2">
        <v>0.27850000000000003</v>
      </c>
      <c r="J1404" s="2">
        <v>1.2181999999999999</v>
      </c>
      <c r="K1404" s="2" t="s">
        <v>1385</v>
      </c>
      <c r="L1404" s="2">
        <v>820</v>
      </c>
      <c r="M1404" s="2" t="s">
        <v>1426</v>
      </c>
      <c r="N1404" s="2" t="s">
        <v>1890</v>
      </c>
      <c r="O1404" s="8"/>
      <c r="P1404" s="2">
        <v>48</v>
      </c>
      <c r="Q1404" s="12">
        <v>0</v>
      </c>
    </row>
    <row r="1405" spans="1:17" hidden="1">
      <c r="A1405" s="11" t="s">
        <v>3544</v>
      </c>
      <c r="B1405" s="9" t="s">
        <v>1226</v>
      </c>
      <c r="C1405" s="9" t="s">
        <v>35</v>
      </c>
      <c r="D1405" s="3" t="s">
        <v>44</v>
      </c>
      <c r="E1405" s="9" t="s">
        <v>1408</v>
      </c>
      <c r="F1405" s="9" t="s">
        <v>1390</v>
      </c>
      <c r="G1405" s="3">
        <v>38.229999999999997</v>
      </c>
      <c r="H1405" s="3">
        <v>17.309999999999999</v>
      </c>
      <c r="I1405" s="3">
        <v>0.41320000000000001</v>
      </c>
      <c r="J1405" s="3">
        <v>0.67200000000000004</v>
      </c>
      <c r="K1405" s="3" t="s">
        <v>1395</v>
      </c>
      <c r="L1405" s="3">
        <v>610</v>
      </c>
      <c r="M1405" s="3" t="s">
        <v>1396</v>
      </c>
      <c r="N1405" s="3" t="s">
        <v>2433</v>
      </c>
      <c r="O1405" s="9" t="s">
        <v>2181</v>
      </c>
      <c r="P1405" s="3">
        <v>120</v>
      </c>
      <c r="Q1405" s="13">
        <v>17.55</v>
      </c>
    </row>
    <row r="1406" spans="1:17">
      <c r="A1406" s="10" t="s">
        <v>3545</v>
      </c>
      <c r="B1406" s="8" t="s">
        <v>386</v>
      </c>
      <c r="C1406" s="8" t="s">
        <v>41</v>
      </c>
      <c r="D1406" s="2" t="s">
        <v>31</v>
      </c>
      <c r="E1406" s="8" t="s">
        <v>1400</v>
      </c>
      <c r="F1406" s="8" t="s">
        <v>1390</v>
      </c>
      <c r="G1406" s="2">
        <v>78.31</v>
      </c>
      <c r="H1406" s="2">
        <v>15.63</v>
      </c>
      <c r="I1406" s="2">
        <v>0.67889999999999995</v>
      </c>
      <c r="J1406" s="2">
        <v>3.8205</v>
      </c>
      <c r="K1406" s="2" t="s">
        <v>1358</v>
      </c>
      <c r="L1406" s="2">
        <v>871</v>
      </c>
      <c r="M1406" s="2" t="s">
        <v>1396</v>
      </c>
      <c r="N1406" s="2" t="s">
        <v>2315</v>
      </c>
      <c r="O1406" s="8" t="s">
        <v>1612</v>
      </c>
      <c r="P1406" s="2">
        <v>24</v>
      </c>
      <c r="Q1406" s="12">
        <v>22.63</v>
      </c>
    </row>
    <row r="1407" spans="1:17" hidden="1">
      <c r="A1407" s="11" t="s">
        <v>3546</v>
      </c>
      <c r="B1407" s="9" t="s">
        <v>745</v>
      </c>
      <c r="C1407" s="9" t="s">
        <v>7</v>
      </c>
      <c r="D1407" s="3" t="s">
        <v>44</v>
      </c>
      <c r="E1407" s="9" t="s">
        <v>1389</v>
      </c>
      <c r="F1407" s="9" t="s">
        <v>1384</v>
      </c>
      <c r="G1407" s="3">
        <v>88.7</v>
      </c>
      <c r="H1407" s="3">
        <v>17.03</v>
      </c>
      <c r="I1407" s="3">
        <v>1.0568</v>
      </c>
      <c r="J1407" s="3">
        <v>1.5432999999999999</v>
      </c>
      <c r="K1407" s="3" t="s">
        <v>1395</v>
      </c>
      <c r="L1407" s="3">
        <v>763</v>
      </c>
      <c r="M1407" s="3" t="s">
        <v>1381</v>
      </c>
      <c r="N1407" s="3" t="s">
        <v>1897</v>
      </c>
      <c r="O1407" s="9"/>
      <c r="P1407" s="3">
        <v>120</v>
      </c>
      <c r="Q1407" s="13">
        <v>75.989999999999995</v>
      </c>
    </row>
    <row r="1408" spans="1:17" hidden="1">
      <c r="A1408" s="10" t="s">
        <v>3547</v>
      </c>
      <c r="B1408" s="8" t="s">
        <v>705</v>
      </c>
      <c r="C1408" s="8" t="s">
        <v>38</v>
      </c>
      <c r="D1408" s="2" t="s">
        <v>31</v>
      </c>
      <c r="E1408" s="8" t="s">
        <v>1374</v>
      </c>
      <c r="F1408" s="8" t="s">
        <v>1384</v>
      </c>
      <c r="G1408" s="2">
        <v>51.43</v>
      </c>
      <c r="H1408" s="2">
        <v>13.6</v>
      </c>
      <c r="I1408" s="2">
        <v>0.94099999999999995</v>
      </c>
      <c r="J1408" s="2">
        <v>0.67110000000000003</v>
      </c>
      <c r="K1408" s="2" t="s">
        <v>1376</v>
      </c>
      <c r="L1408" s="2">
        <v>798</v>
      </c>
      <c r="M1408" s="2" t="s">
        <v>1426</v>
      </c>
      <c r="N1408" s="2" t="s">
        <v>3194</v>
      </c>
      <c r="O1408" s="8"/>
      <c r="P1408" s="2">
        <v>180</v>
      </c>
      <c r="Q1408" s="12">
        <v>47.38</v>
      </c>
    </row>
    <row r="1409" spans="1:17" hidden="1">
      <c r="A1409" s="11" t="s">
        <v>3548</v>
      </c>
      <c r="B1409" s="9" t="s">
        <v>1007</v>
      </c>
      <c r="C1409" s="9" t="s">
        <v>24</v>
      </c>
      <c r="D1409" s="3" t="s">
        <v>1360</v>
      </c>
      <c r="E1409" s="9" t="s">
        <v>1408</v>
      </c>
      <c r="F1409" s="9" t="s">
        <v>1390</v>
      </c>
      <c r="G1409" s="3">
        <v>71.569999999999993</v>
      </c>
      <c r="H1409" s="3">
        <v>11.4</v>
      </c>
      <c r="I1409" s="3">
        <v>0.56210000000000004</v>
      </c>
      <c r="J1409" s="3">
        <v>0.83150000000000002</v>
      </c>
      <c r="K1409" s="3" t="s">
        <v>1412</v>
      </c>
      <c r="L1409" s="3">
        <v>892</v>
      </c>
      <c r="M1409" s="3" t="s">
        <v>1396</v>
      </c>
      <c r="N1409" s="3" t="s">
        <v>3549</v>
      </c>
      <c r="O1409" s="9" t="s">
        <v>3550</v>
      </c>
      <c r="P1409" s="3">
        <v>180</v>
      </c>
      <c r="Q1409" s="13">
        <v>30.84</v>
      </c>
    </row>
    <row r="1410" spans="1:17" hidden="1">
      <c r="A1410" s="10" t="s">
        <v>3551</v>
      </c>
      <c r="B1410" s="8" t="s">
        <v>107</v>
      </c>
      <c r="C1410" s="8" t="s">
        <v>24</v>
      </c>
      <c r="D1410" s="2" t="s">
        <v>1360</v>
      </c>
      <c r="E1410" s="8" t="s">
        <v>1380</v>
      </c>
      <c r="F1410" s="8" t="s">
        <v>1375</v>
      </c>
      <c r="G1410" s="2">
        <v>42.7</v>
      </c>
      <c r="H1410" s="2">
        <v>10.89</v>
      </c>
      <c r="I1410" s="2">
        <v>0.49859999999999999</v>
      </c>
      <c r="J1410" s="2">
        <v>1.1012999999999999</v>
      </c>
      <c r="K1410" s="2" t="s">
        <v>1412</v>
      </c>
      <c r="L1410" s="2">
        <v>792</v>
      </c>
      <c r="M1410" s="2" t="s">
        <v>1396</v>
      </c>
      <c r="N1410" s="2" t="s">
        <v>2287</v>
      </c>
      <c r="O1410" s="8" t="s">
        <v>1925</v>
      </c>
      <c r="P1410" s="2">
        <v>48</v>
      </c>
      <c r="Q1410" s="12">
        <v>31.65</v>
      </c>
    </row>
    <row r="1411" spans="1:17" hidden="1">
      <c r="A1411" s="11" t="s">
        <v>3552</v>
      </c>
      <c r="B1411" s="9" t="s">
        <v>380</v>
      </c>
      <c r="C1411" s="9" t="s">
        <v>7</v>
      </c>
      <c r="D1411" s="3" t="s">
        <v>23</v>
      </c>
      <c r="E1411" s="9" t="s">
        <v>1411</v>
      </c>
      <c r="F1411" s="9" t="s">
        <v>1384</v>
      </c>
      <c r="G1411" s="3">
        <v>79.09</v>
      </c>
      <c r="H1411" s="3">
        <v>8.01</v>
      </c>
      <c r="I1411" s="3">
        <v>1.4052</v>
      </c>
      <c r="J1411" s="3">
        <v>6.8803000000000001</v>
      </c>
      <c r="K1411" s="3" t="s">
        <v>1376</v>
      </c>
      <c r="L1411" s="3">
        <v>755</v>
      </c>
      <c r="M1411" s="3" t="s">
        <v>1426</v>
      </c>
      <c r="N1411" s="3" t="s">
        <v>2090</v>
      </c>
      <c r="O1411" s="9"/>
      <c r="P1411" s="3">
        <v>12</v>
      </c>
      <c r="Q1411" s="13">
        <v>31.91</v>
      </c>
    </row>
    <row r="1412" spans="1:17" hidden="1">
      <c r="A1412" s="10" t="s">
        <v>3553</v>
      </c>
      <c r="B1412" s="8" t="s">
        <v>498</v>
      </c>
      <c r="C1412" s="8" t="s">
        <v>24</v>
      </c>
      <c r="D1412" s="2" t="s">
        <v>31</v>
      </c>
      <c r="E1412" s="8" t="s">
        <v>1389</v>
      </c>
      <c r="F1412" s="8" t="s">
        <v>1390</v>
      </c>
      <c r="G1412" s="2">
        <v>98.34</v>
      </c>
      <c r="H1412" s="2">
        <v>14.7</v>
      </c>
      <c r="I1412" s="2">
        <v>1.1152</v>
      </c>
      <c r="J1412" s="2">
        <v>2.7219000000000002</v>
      </c>
      <c r="K1412" s="2" t="s">
        <v>1412</v>
      </c>
      <c r="L1412" s="2">
        <v>855</v>
      </c>
      <c r="M1412" s="2" t="s">
        <v>1386</v>
      </c>
      <c r="N1412" s="2" t="s">
        <v>2232</v>
      </c>
      <c r="O1412" s="8"/>
      <c r="P1412" s="2">
        <v>48</v>
      </c>
      <c r="Q1412" s="12">
        <v>82.13</v>
      </c>
    </row>
    <row r="1413" spans="1:17" hidden="1">
      <c r="A1413" s="11" t="s">
        <v>3554</v>
      </c>
      <c r="B1413" s="9" t="s">
        <v>119</v>
      </c>
      <c r="C1413" s="9" t="s">
        <v>7</v>
      </c>
      <c r="D1413" s="3" t="s">
        <v>10</v>
      </c>
      <c r="E1413" s="9" t="s">
        <v>1408</v>
      </c>
      <c r="F1413" s="9" t="s">
        <v>1375</v>
      </c>
      <c r="G1413" s="3">
        <v>3.86</v>
      </c>
      <c r="H1413" s="3">
        <v>15.61</v>
      </c>
      <c r="I1413" s="3">
        <v>2.3400000000000001E-2</v>
      </c>
      <c r="J1413" s="3">
        <v>0.1086</v>
      </c>
      <c r="K1413" s="3" t="s">
        <v>1412</v>
      </c>
      <c r="L1413" s="3">
        <v>579</v>
      </c>
      <c r="M1413" s="3" t="s">
        <v>1403</v>
      </c>
      <c r="N1413" s="3" t="s">
        <v>1873</v>
      </c>
      <c r="O1413" s="9" t="s">
        <v>2960</v>
      </c>
      <c r="P1413" s="3">
        <v>48</v>
      </c>
      <c r="Q1413" s="13">
        <v>1.77</v>
      </c>
    </row>
    <row r="1414" spans="1:17">
      <c r="A1414" s="10" t="s">
        <v>3555</v>
      </c>
      <c r="B1414" s="8" t="s">
        <v>905</v>
      </c>
      <c r="C1414" s="8" t="s">
        <v>38</v>
      </c>
      <c r="D1414" s="2" t="s">
        <v>23</v>
      </c>
      <c r="E1414" s="8" t="s">
        <v>1411</v>
      </c>
      <c r="F1414" s="8" t="s">
        <v>1390</v>
      </c>
      <c r="G1414" s="2">
        <v>40.51</v>
      </c>
      <c r="H1414" s="2">
        <v>8.3800000000000008</v>
      </c>
      <c r="I1414" s="2">
        <v>0.5353</v>
      </c>
      <c r="J1414" s="2">
        <v>0.6391</v>
      </c>
      <c r="K1414" s="2" t="s">
        <v>1358</v>
      </c>
      <c r="L1414" s="2">
        <v>830</v>
      </c>
      <c r="M1414" s="2" t="s">
        <v>1386</v>
      </c>
      <c r="N1414" s="2" t="s">
        <v>482</v>
      </c>
      <c r="O1414" s="8"/>
      <c r="P1414" s="2">
        <v>84</v>
      </c>
      <c r="Q1414" s="12">
        <v>31.17</v>
      </c>
    </row>
    <row r="1415" spans="1:17" hidden="1">
      <c r="A1415" s="11" t="s">
        <v>3556</v>
      </c>
      <c r="B1415" s="9" t="s">
        <v>527</v>
      </c>
      <c r="C1415" s="9" t="s">
        <v>24</v>
      </c>
      <c r="D1415" s="3" t="s">
        <v>44</v>
      </c>
      <c r="E1415" s="9" t="s">
        <v>1400</v>
      </c>
      <c r="F1415" s="9" t="s">
        <v>1375</v>
      </c>
      <c r="G1415" s="3">
        <v>92.41</v>
      </c>
      <c r="H1415" s="3">
        <v>15.91</v>
      </c>
      <c r="I1415" s="3">
        <v>1.0281</v>
      </c>
      <c r="J1415" s="3">
        <v>1.3513999999999999</v>
      </c>
      <c r="K1415" s="3" t="s">
        <v>1385</v>
      </c>
      <c r="L1415" s="3">
        <v>752</v>
      </c>
      <c r="M1415" s="3" t="s">
        <v>1426</v>
      </c>
      <c r="N1415" s="3" t="s">
        <v>2352</v>
      </c>
      <c r="O1415" s="9"/>
      <c r="P1415" s="3">
        <v>180</v>
      </c>
      <c r="Q1415" s="13">
        <v>0</v>
      </c>
    </row>
    <row r="1416" spans="1:17">
      <c r="A1416" s="10" t="s">
        <v>3557</v>
      </c>
      <c r="B1416" s="8" t="s">
        <v>992</v>
      </c>
      <c r="C1416" s="8" t="s">
        <v>32</v>
      </c>
      <c r="D1416" s="2" t="s">
        <v>23</v>
      </c>
      <c r="E1416" s="8" t="s">
        <v>1389</v>
      </c>
      <c r="F1416" s="8" t="s">
        <v>1390</v>
      </c>
      <c r="G1416" s="2">
        <v>61.8</v>
      </c>
      <c r="H1416" s="2">
        <v>15.33</v>
      </c>
      <c r="I1416" s="2">
        <v>0.65090000000000003</v>
      </c>
      <c r="J1416" s="2">
        <v>1.204</v>
      </c>
      <c r="K1416" s="2" t="s">
        <v>1358</v>
      </c>
      <c r="L1416" s="2">
        <v>719</v>
      </c>
      <c r="M1416" s="2" t="s">
        <v>1403</v>
      </c>
      <c r="N1416" s="2" t="s">
        <v>1416</v>
      </c>
      <c r="O1416" s="8" t="s">
        <v>3558</v>
      </c>
      <c r="P1416" s="2">
        <v>84</v>
      </c>
      <c r="Q1416" s="12">
        <v>33.85</v>
      </c>
    </row>
    <row r="1417" spans="1:17" hidden="1">
      <c r="A1417" s="11" t="s">
        <v>3559</v>
      </c>
      <c r="B1417" s="9" t="s">
        <v>320</v>
      </c>
      <c r="C1417" s="9" t="s">
        <v>20</v>
      </c>
      <c r="D1417" s="3" t="s">
        <v>1360</v>
      </c>
      <c r="E1417" s="9" t="s">
        <v>1380</v>
      </c>
      <c r="F1417" s="9" t="s">
        <v>1390</v>
      </c>
      <c r="G1417" s="3">
        <v>18.87</v>
      </c>
      <c r="H1417" s="3">
        <v>12.96</v>
      </c>
      <c r="I1417" s="3">
        <v>0.35139999999999999</v>
      </c>
      <c r="J1417" s="3">
        <v>1.6851</v>
      </c>
      <c r="K1417" s="3" t="s">
        <v>1412</v>
      </c>
      <c r="L1417" s="3">
        <v>849</v>
      </c>
      <c r="M1417" s="3" t="s">
        <v>1426</v>
      </c>
      <c r="N1417" s="3" t="s">
        <v>3560</v>
      </c>
      <c r="O1417" s="9"/>
      <c r="P1417" s="3">
        <v>12</v>
      </c>
      <c r="Q1417" s="13">
        <v>12.8</v>
      </c>
    </row>
    <row r="1418" spans="1:17" hidden="1">
      <c r="A1418" s="10" t="s">
        <v>3561</v>
      </c>
      <c r="B1418" s="8" t="s">
        <v>1287</v>
      </c>
      <c r="C1418" s="8" t="s">
        <v>16</v>
      </c>
      <c r="D1418" s="2" t="s">
        <v>10</v>
      </c>
      <c r="E1418" s="8" t="s">
        <v>1408</v>
      </c>
      <c r="F1418" s="8" t="s">
        <v>1384</v>
      </c>
      <c r="G1418" s="2">
        <v>36.1</v>
      </c>
      <c r="H1418" s="2">
        <v>8.4700000000000006</v>
      </c>
      <c r="I1418" s="2">
        <v>0.39090000000000003</v>
      </c>
      <c r="J1418" s="2">
        <v>3.1480999999999999</v>
      </c>
      <c r="K1418" s="2" t="s">
        <v>1412</v>
      </c>
      <c r="L1418" s="2">
        <v>882</v>
      </c>
      <c r="M1418" s="2" t="s">
        <v>1377</v>
      </c>
      <c r="N1418" s="2" t="s">
        <v>560</v>
      </c>
      <c r="O1418" s="8" t="s">
        <v>3562</v>
      </c>
      <c r="P1418" s="2">
        <v>12</v>
      </c>
      <c r="Q1418" s="12">
        <v>30.23</v>
      </c>
    </row>
    <row r="1419" spans="1:17" hidden="1">
      <c r="A1419" s="11" t="s">
        <v>3563</v>
      </c>
      <c r="B1419" s="9" t="s">
        <v>211</v>
      </c>
      <c r="C1419" s="9" t="s">
        <v>24</v>
      </c>
      <c r="D1419" s="3" t="s">
        <v>44</v>
      </c>
      <c r="E1419" s="9" t="s">
        <v>1374</v>
      </c>
      <c r="F1419" s="9" t="s">
        <v>1390</v>
      </c>
      <c r="G1419" s="3">
        <v>50.53</v>
      </c>
      <c r="H1419" s="3">
        <v>12.51</v>
      </c>
      <c r="I1419" s="3">
        <v>0.90810000000000002</v>
      </c>
      <c r="J1419" s="3">
        <v>1.6907000000000001</v>
      </c>
      <c r="K1419" s="3" t="s">
        <v>1385</v>
      </c>
      <c r="L1419" s="3">
        <v>896</v>
      </c>
      <c r="M1419" s="3" t="s">
        <v>1386</v>
      </c>
      <c r="N1419" s="3" t="s">
        <v>2307</v>
      </c>
      <c r="O1419" s="9"/>
      <c r="P1419" s="3">
        <v>36</v>
      </c>
      <c r="Q1419" s="13">
        <v>0</v>
      </c>
    </row>
    <row r="1420" spans="1:17" hidden="1">
      <c r="A1420" s="10" t="s">
        <v>3564</v>
      </c>
      <c r="B1420" s="8" t="s">
        <v>91</v>
      </c>
      <c r="C1420" s="8" t="s">
        <v>16</v>
      </c>
      <c r="D1420" s="2" t="s">
        <v>1360</v>
      </c>
      <c r="E1420" s="8" t="s">
        <v>1411</v>
      </c>
      <c r="F1420" s="8" t="s">
        <v>1375</v>
      </c>
      <c r="G1420" s="2">
        <v>64.87</v>
      </c>
      <c r="H1420" s="2">
        <v>18.41</v>
      </c>
      <c r="I1420" s="2">
        <v>0.84709999999999996</v>
      </c>
      <c r="J1420" s="2">
        <v>1.1859999999999999</v>
      </c>
      <c r="K1420" s="2" t="s">
        <v>1376</v>
      </c>
      <c r="L1420" s="2">
        <v>707</v>
      </c>
      <c r="M1420" s="2" t="s">
        <v>1426</v>
      </c>
      <c r="N1420" s="2" t="s">
        <v>396</v>
      </c>
      <c r="O1420" s="8"/>
      <c r="P1420" s="2">
        <v>120</v>
      </c>
      <c r="Q1420" s="12">
        <v>32.9</v>
      </c>
    </row>
    <row r="1421" spans="1:17" hidden="1">
      <c r="A1421" s="11" t="s">
        <v>3565</v>
      </c>
      <c r="B1421" s="9" t="s">
        <v>374</v>
      </c>
      <c r="C1421" s="9" t="s">
        <v>28</v>
      </c>
      <c r="D1421" s="3" t="s">
        <v>10</v>
      </c>
      <c r="E1421" s="9" t="s">
        <v>1411</v>
      </c>
      <c r="F1421" s="9" t="s">
        <v>1390</v>
      </c>
      <c r="G1421" s="3">
        <v>19.600000000000001</v>
      </c>
      <c r="H1421" s="3">
        <v>13.16</v>
      </c>
      <c r="I1421" s="3">
        <v>0.1555</v>
      </c>
      <c r="J1421" s="3">
        <v>0.29449999999999998</v>
      </c>
      <c r="K1421" s="3" t="s">
        <v>1412</v>
      </c>
      <c r="L1421" s="3">
        <v>667</v>
      </c>
      <c r="M1421" s="3" t="s">
        <v>1403</v>
      </c>
      <c r="N1421" s="3" t="s">
        <v>382</v>
      </c>
      <c r="O1421" s="9" t="s">
        <v>319</v>
      </c>
      <c r="P1421" s="3">
        <v>120</v>
      </c>
      <c r="Q1421" s="13">
        <v>5.46</v>
      </c>
    </row>
    <row r="1422" spans="1:17">
      <c r="A1422" s="10" t="s">
        <v>3566</v>
      </c>
      <c r="B1422" s="8" t="s">
        <v>825</v>
      </c>
      <c r="C1422" s="8" t="s">
        <v>28</v>
      </c>
      <c r="D1422" s="2" t="s">
        <v>1360</v>
      </c>
      <c r="E1422" s="8" t="s">
        <v>1374</v>
      </c>
      <c r="F1422" s="8" t="s">
        <v>1384</v>
      </c>
      <c r="G1422" s="2">
        <v>49.41</v>
      </c>
      <c r="H1422" s="2">
        <v>11.28</v>
      </c>
      <c r="I1422" s="2">
        <v>0.70850000000000002</v>
      </c>
      <c r="J1422" s="2">
        <v>4.3734000000000002</v>
      </c>
      <c r="K1422" s="2" t="s">
        <v>1358</v>
      </c>
      <c r="L1422" s="2">
        <v>891</v>
      </c>
      <c r="M1422" s="2" t="s">
        <v>1403</v>
      </c>
      <c r="N1422" s="2" t="s">
        <v>943</v>
      </c>
      <c r="O1422" s="8" t="s">
        <v>731</v>
      </c>
      <c r="P1422" s="2">
        <v>12</v>
      </c>
      <c r="Q1422" s="12">
        <v>42.16</v>
      </c>
    </row>
    <row r="1423" spans="1:17" hidden="1">
      <c r="A1423" s="11" t="s">
        <v>3567</v>
      </c>
      <c r="B1423" s="9" t="s">
        <v>328</v>
      </c>
      <c r="C1423" s="9" t="s">
        <v>38</v>
      </c>
      <c r="D1423" s="3" t="s">
        <v>44</v>
      </c>
      <c r="E1423" s="9" t="s">
        <v>1408</v>
      </c>
      <c r="F1423" s="9" t="s">
        <v>1375</v>
      </c>
      <c r="G1423" s="3">
        <v>80.959999999999994</v>
      </c>
      <c r="H1423" s="3">
        <v>18.2</v>
      </c>
      <c r="I1423" s="3">
        <v>0.53910000000000002</v>
      </c>
      <c r="J1423" s="3">
        <v>1.3154999999999999</v>
      </c>
      <c r="K1423" s="3" t="s">
        <v>1412</v>
      </c>
      <c r="L1423" s="3">
        <v>739</v>
      </c>
      <c r="M1423" s="3" t="s">
        <v>1403</v>
      </c>
      <c r="N1423" s="3" t="s">
        <v>1880</v>
      </c>
      <c r="O1423" s="9" t="s">
        <v>1043</v>
      </c>
      <c r="P1423" s="3">
        <v>180</v>
      </c>
      <c r="Q1423" s="13">
        <v>45.12</v>
      </c>
    </row>
    <row r="1424" spans="1:17">
      <c r="A1424" s="10" t="s">
        <v>3568</v>
      </c>
      <c r="B1424" s="8" t="s">
        <v>397</v>
      </c>
      <c r="C1424" s="8" t="s">
        <v>24</v>
      </c>
      <c r="D1424" s="2" t="s">
        <v>23</v>
      </c>
      <c r="E1424" s="8" t="s">
        <v>1411</v>
      </c>
      <c r="F1424" s="8" t="s">
        <v>1384</v>
      </c>
      <c r="G1424" s="2">
        <v>55.23</v>
      </c>
      <c r="H1424" s="2">
        <v>7.95</v>
      </c>
      <c r="I1424" s="2">
        <v>0.3221</v>
      </c>
      <c r="J1424" s="2">
        <v>1.347</v>
      </c>
      <c r="K1424" s="2" t="s">
        <v>1358</v>
      </c>
      <c r="L1424" s="2">
        <v>583</v>
      </c>
      <c r="M1424" s="2" t="s">
        <v>1426</v>
      </c>
      <c r="N1424" s="2" t="s">
        <v>555</v>
      </c>
      <c r="O1424" s="8"/>
      <c r="P1424" s="2">
        <v>48</v>
      </c>
      <c r="Q1424" s="12">
        <v>14.4</v>
      </c>
    </row>
    <row r="1425" spans="1:17" hidden="1">
      <c r="A1425" s="11" t="s">
        <v>3569</v>
      </c>
      <c r="B1425" s="9" t="s">
        <v>1165</v>
      </c>
      <c r="C1425" s="9" t="s">
        <v>16</v>
      </c>
      <c r="D1425" s="3" t="s">
        <v>31</v>
      </c>
      <c r="E1425" s="9" t="s">
        <v>1389</v>
      </c>
      <c r="F1425" s="9" t="s">
        <v>1384</v>
      </c>
      <c r="G1425" s="3">
        <v>69.22</v>
      </c>
      <c r="H1425" s="3">
        <v>13.82</v>
      </c>
      <c r="I1425" s="3">
        <v>1.1192</v>
      </c>
      <c r="J1425" s="3">
        <v>1.8853</v>
      </c>
      <c r="K1425" s="3" t="s">
        <v>1385</v>
      </c>
      <c r="L1425" s="3">
        <v>818</v>
      </c>
      <c r="M1425" s="3" t="s">
        <v>1403</v>
      </c>
      <c r="N1425" s="3" t="s">
        <v>1635</v>
      </c>
      <c r="O1425" s="9" t="s">
        <v>3415</v>
      </c>
      <c r="P1425" s="3">
        <v>48</v>
      </c>
      <c r="Q1425" s="13">
        <v>0</v>
      </c>
    </row>
    <row r="1426" spans="1:17" hidden="1">
      <c r="A1426" s="10" t="s">
        <v>3570</v>
      </c>
      <c r="B1426" s="8" t="s">
        <v>738</v>
      </c>
      <c r="C1426" s="8" t="s">
        <v>20</v>
      </c>
      <c r="D1426" s="2" t="s">
        <v>31</v>
      </c>
      <c r="E1426" s="8" t="s">
        <v>1380</v>
      </c>
      <c r="F1426" s="8" t="s">
        <v>1384</v>
      </c>
      <c r="G1426" s="2">
        <v>30.28</v>
      </c>
      <c r="H1426" s="2">
        <v>9.66</v>
      </c>
      <c r="I1426" s="2">
        <v>0.1895</v>
      </c>
      <c r="J1426" s="2">
        <v>0.49740000000000001</v>
      </c>
      <c r="K1426" s="2" t="s">
        <v>1412</v>
      </c>
      <c r="L1426" s="2">
        <v>565</v>
      </c>
      <c r="M1426" s="2" t="s">
        <v>1386</v>
      </c>
      <c r="N1426" s="2" t="s">
        <v>890</v>
      </c>
      <c r="O1426" s="8"/>
      <c r="P1426" s="2">
        <v>84</v>
      </c>
      <c r="Q1426" s="12">
        <v>27.54</v>
      </c>
    </row>
    <row r="1427" spans="1:17" hidden="1">
      <c r="A1427" s="11" t="s">
        <v>3571</v>
      </c>
      <c r="B1427" s="9" t="s">
        <v>166</v>
      </c>
      <c r="C1427" s="9" t="s">
        <v>24</v>
      </c>
      <c r="D1427" s="3" t="s">
        <v>31</v>
      </c>
      <c r="E1427" s="9" t="s">
        <v>1380</v>
      </c>
      <c r="F1427" s="9" t="s">
        <v>1375</v>
      </c>
      <c r="G1427" s="3">
        <v>44.65</v>
      </c>
      <c r="H1427" s="3">
        <v>15.33</v>
      </c>
      <c r="I1427" s="3">
        <v>0.82179999999999997</v>
      </c>
      <c r="J1427" s="3">
        <v>0.72940000000000005</v>
      </c>
      <c r="K1427" s="3" t="s">
        <v>1412</v>
      </c>
      <c r="L1427" s="3">
        <v>736</v>
      </c>
      <c r="M1427" s="3" t="s">
        <v>1403</v>
      </c>
      <c r="N1427" s="3" t="s">
        <v>2679</v>
      </c>
      <c r="O1427" s="9" t="s">
        <v>3572</v>
      </c>
      <c r="P1427" s="3">
        <v>120</v>
      </c>
      <c r="Q1427" s="13">
        <v>33.61</v>
      </c>
    </row>
    <row r="1428" spans="1:17">
      <c r="A1428" s="10" t="s">
        <v>3573</v>
      </c>
      <c r="B1428" s="8" t="s">
        <v>1194</v>
      </c>
      <c r="C1428" s="8" t="s">
        <v>32</v>
      </c>
      <c r="D1428" s="2" t="s">
        <v>1360</v>
      </c>
      <c r="E1428" s="8" t="s">
        <v>1374</v>
      </c>
      <c r="F1428" s="8" t="s">
        <v>1375</v>
      </c>
      <c r="G1428" s="2">
        <v>33.229999999999997</v>
      </c>
      <c r="H1428" s="2">
        <v>8.82</v>
      </c>
      <c r="I1428" s="2">
        <v>0.44450000000000001</v>
      </c>
      <c r="J1428" s="2">
        <v>1.0539000000000001</v>
      </c>
      <c r="K1428" s="2" t="s">
        <v>1358</v>
      </c>
      <c r="L1428" s="2">
        <v>806</v>
      </c>
      <c r="M1428" s="2" t="s">
        <v>1403</v>
      </c>
      <c r="N1428" s="2" t="s">
        <v>3448</v>
      </c>
      <c r="O1428" s="8" t="s">
        <v>2752</v>
      </c>
      <c r="P1428" s="2">
        <v>36</v>
      </c>
      <c r="Q1428" s="12">
        <v>14.81</v>
      </c>
    </row>
    <row r="1429" spans="1:17" hidden="1">
      <c r="A1429" s="11" t="s">
        <v>3574</v>
      </c>
      <c r="B1429" s="9" t="s">
        <v>464</v>
      </c>
      <c r="C1429" s="9" t="s">
        <v>28</v>
      </c>
      <c r="D1429" s="3" t="s">
        <v>1360</v>
      </c>
      <c r="E1429" s="9" t="s">
        <v>1380</v>
      </c>
      <c r="F1429" s="9" t="s">
        <v>1375</v>
      </c>
      <c r="G1429" s="3">
        <v>31.37</v>
      </c>
      <c r="H1429" s="3">
        <v>14.3</v>
      </c>
      <c r="I1429" s="3">
        <v>0.50209999999999999</v>
      </c>
      <c r="J1429" s="3">
        <v>1.5105999999999999</v>
      </c>
      <c r="K1429" s="3" t="s">
        <v>1385</v>
      </c>
      <c r="L1429" s="3">
        <v>801</v>
      </c>
      <c r="M1429" s="3" t="s">
        <v>1377</v>
      </c>
      <c r="N1429" s="3" t="s">
        <v>2141</v>
      </c>
      <c r="O1429" s="9" t="s">
        <v>3026</v>
      </c>
      <c r="P1429" s="3">
        <v>24</v>
      </c>
      <c r="Q1429" s="13">
        <v>0</v>
      </c>
    </row>
    <row r="1430" spans="1:17" hidden="1">
      <c r="A1430" s="10" t="s">
        <v>3575</v>
      </c>
      <c r="B1430" s="8" t="s">
        <v>958</v>
      </c>
      <c r="C1430" s="8" t="s">
        <v>32</v>
      </c>
      <c r="D1430" s="2" t="s">
        <v>23</v>
      </c>
      <c r="E1430" s="8" t="s">
        <v>1380</v>
      </c>
      <c r="F1430" s="8" t="s">
        <v>1384</v>
      </c>
      <c r="G1430" s="2">
        <v>6.83</v>
      </c>
      <c r="H1430" s="2">
        <v>16.739999999999998</v>
      </c>
      <c r="I1430" s="2">
        <v>0.1061</v>
      </c>
      <c r="J1430" s="2">
        <v>9.8799999999999999E-2</v>
      </c>
      <c r="K1430" s="2" t="s">
        <v>1395</v>
      </c>
      <c r="L1430" s="2">
        <v>710</v>
      </c>
      <c r="M1430" s="2" t="s">
        <v>1386</v>
      </c>
      <c r="N1430" s="2" t="s">
        <v>3576</v>
      </c>
      <c r="O1430" s="8"/>
      <c r="P1430" s="2">
        <v>240</v>
      </c>
      <c r="Q1430" s="12">
        <v>1.46</v>
      </c>
    </row>
    <row r="1431" spans="1:17" hidden="1">
      <c r="A1431" s="11" t="s">
        <v>3577</v>
      </c>
      <c r="B1431" s="9" t="s">
        <v>285</v>
      </c>
      <c r="C1431" s="9" t="s">
        <v>32</v>
      </c>
      <c r="D1431" s="3" t="s">
        <v>23</v>
      </c>
      <c r="E1431" s="9" t="s">
        <v>1389</v>
      </c>
      <c r="F1431" s="9" t="s">
        <v>1384</v>
      </c>
      <c r="G1431" s="3">
        <v>69.010000000000005</v>
      </c>
      <c r="H1431" s="3">
        <v>12.99</v>
      </c>
      <c r="I1431" s="3">
        <v>1.3055000000000001</v>
      </c>
      <c r="J1431" s="3">
        <v>1.03</v>
      </c>
      <c r="K1431" s="3" t="s">
        <v>1395</v>
      </c>
      <c r="L1431" s="3">
        <v>883</v>
      </c>
      <c r="M1431" s="3" t="s">
        <v>1381</v>
      </c>
      <c r="N1431" s="3" t="s">
        <v>3578</v>
      </c>
      <c r="O1431" s="9"/>
      <c r="P1431" s="3">
        <v>120</v>
      </c>
      <c r="Q1431" s="13">
        <v>55.92</v>
      </c>
    </row>
    <row r="1432" spans="1:17" hidden="1">
      <c r="A1432" s="10" t="s">
        <v>3579</v>
      </c>
      <c r="B1432" s="8" t="s">
        <v>291</v>
      </c>
      <c r="C1432" s="8" t="s">
        <v>7</v>
      </c>
      <c r="D1432" s="2" t="s">
        <v>23</v>
      </c>
      <c r="E1432" s="8" t="s">
        <v>1389</v>
      </c>
      <c r="F1432" s="8" t="s">
        <v>1390</v>
      </c>
      <c r="G1432" s="2">
        <v>27.83</v>
      </c>
      <c r="H1432" s="2">
        <v>17.760000000000002</v>
      </c>
      <c r="I1432" s="2">
        <v>0.17519999999999999</v>
      </c>
      <c r="J1432" s="2">
        <v>2.5482999999999998</v>
      </c>
      <c r="K1432" s="2" t="s">
        <v>1385</v>
      </c>
      <c r="L1432" s="2">
        <v>823</v>
      </c>
      <c r="M1432" s="2" t="s">
        <v>1426</v>
      </c>
      <c r="N1432" s="2" t="s">
        <v>744</v>
      </c>
      <c r="O1432" s="8"/>
      <c r="P1432" s="2">
        <v>12</v>
      </c>
      <c r="Q1432" s="12">
        <v>0</v>
      </c>
    </row>
    <row r="1433" spans="1:17" hidden="1">
      <c r="A1433" s="11" t="s">
        <v>3580</v>
      </c>
      <c r="B1433" s="9" t="s">
        <v>948</v>
      </c>
      <c r="C1433" s="9" t="s">
        <v>28</v>
      </c>
      <c r="D1433" s="3" t="s">
        <v>44</v>
      </c>
      <c r="E1433" s="9" t="s">
        <v>1389</v>
      </c>
      <c r="F1433" s="9" t="s">
        <v>1384</v>
      </c>
      <c r="G1433" s="3">
        <v>55.58</v>
      </c>
      <c r="H1433" s="3">
        <v>15.24</v>
      </c>
      <c r="I1433" s="3">
        <v>0.40949999999999998</v>
      </c>
      <c r="J1433" s="3">
        <v>5.0228999999999999</v>
      </c>
      <c r="K1433" s="3" t="s">
        <v>1385</v>
      </c>
      <c r="L1433" s="3">
        <v>894</v>
      </c>
      <c r="M1433" s="3" t="s">
        <v>1381</v>
      </c>
      <c r="N1433" s="3" t="s">
        <v>3022</v>
      </c>
      <c r="O1433" s="9"/>
      <c r="P1433" s="3">
        <v>12</v>
      </c>
      <c r="Q1433" s="13">
        <v>0</v>
      </c>
    </row>
    <row r="1434" spans="1:17" hidden="1">
      <c r="A1434" s="10" t="s">
        <v>3581</v>
      </c>
      <c r="B1434" s="8" t="s">
        <v>563</v>
      </c>
      <c r="C1434" s="8" t="s">
        <v>41</v>
      </c>
      <c r="D1434" s="2" t="s">
        <v>44</v>
      </c>
      <c r="E1434" s="8" t="s">
        <v>1374</v>
      </c>
      <c r="F1434" s="8" t="s">
        <v>1384</v>
      </c>
      <c r="G1434" s="2">
        <v>26.15</v>
      </c>
      <c r="H1434" s="2">
        <v>12.59</v>
      </c>
      <c r="I1434" s="2">
        <v>0.17860000000000001</v>
      </c>
      <c r="J1434" s="2">
        <v>0.46989999999999998</v>
      </c>
      <c r="K1434" s="2" t="s">
        <v>1385</v>
      </c>
      <c r="L1434" s="2">
        <v>791</v>
      </c>
      <c r="M1434" s="2" t="s">
        <v>1426</v>
      </c>
      <c r="N1434" s="2" t="s">
        <v>3166</v>
      </c>
      <c r="O1434" s="8"/>
      <c r="P1434" s="2">
        <v>84</v>
      </c>
      <c r="Q1434" s="12">
        <v>0</v>
      </c>
    </row>
    <row r="1435" spans="1:17" hidden="1">
      <c r="A1435" s="11" t="s">
        <v>3582</v>
      </c>
      <c r="B1435" s="9" t="s">
        <v>139</v>
      </c>
      <c r="C1435" s="9" t="s">
        <v>28</v>
      </c>
      <c r="D1435" s="3" t="s">
        <v>23</v>
      </c>
      <c r="E1435" s="9" t="s">
        <v>1374</v>
      </c>
      <c r="F1435" s="9" t="s">
        <v>1384</v>
      </c>
      <c r="G1435" s="3">
        <v>70.94</v>
      </c>
      <c r="H1435" s="3">
        <v>14.45</v>
      </c>
      <c r="I1435" s="3">
        <v>0.90380000000000005</v>
      </c>
      <c r="J1435" s="3">
        <v>6.3845000000000001</v>
      </c>
      <c r="K1435" s="3" t="s">
        <v>1376</v>
      </c>
      <c r="L1435" s="3">
        <v>678</v>
      </c>
      <c r="M1435" s="3" t="s">
        <v>1396</v>
      </c>
      <c r="N1435" s="3" t="s">
        <v>3583</v>
      </c>
      <c r="O1435" s="9" t="s">
        <v>419</v>
      </c>
      <c r="P1435" s="3">
        <v>12</v>
      </c>
      <c r="Q1435" s="13">
        <v>8.82</v>
      </c>
    </row>
    <row r="1436" spans="1:17" hidden="1">
      <c r="A1436" s="10" t="s">
        <v>3584</v>
      </c>
      <c r="B1436" s="8" t="s">
        <v>458</v>
      </c>
      <c r="C1436" s="8" t="s">
        <v>7</v>
      </c>
      <c r="D1436" s="2" t="s">
        <v>44</v>
      </c>
      <c r="E1436" s="8" t="s">
        <v>1408</v>
      </c>
      <c r="F1436" s="8" t="s">
        <v>1375</v>
      </c>
      <c r="G1436" s="2">
        <v>88.75</v>
      </c>
      <c r="H1436" s="2">
        <v>18</v>
      </c>
      <c r="I1436" s="2">
        <v>0.97509999999999997</v>
      </c>
      <c r="J1436" s="2">
        <v>1.8653</v>
      </c>
      <c r="K1436" s="2" t="s">
        <v>1385</v>
      </c>
      <c r="L1436" s="2">
        <v>897</v>
      </c>
      <c r="M1436" s="2" t="s">
        <v>1381</v>
      </c>
      <c r="N1436" s="2" t="s">
        <v>752</v>
      </c>
      <c r="O1436" s="8"/>
      <c r="P1436" s="2">
        <v>84</v>
      </c>
      <c r="Q1436" s="12">
        <v>0</v>
      </c>
    </row>
    <row r="1437" spans="1:17" hidden="1">
      <c r="A1437" s="11" t="s">
        <v>3585</v>
      </c>
      <c r="B1437" s="9" t="s">
        <v>779</v>
      </c>
      <c r="C1437" s="9" t="s">
        <v>41</v>
      </c>
      <c r="D1437" s="3" t="s">
        <v>23</v>
      </c>
      <c r="E1437" s="9" t="s">
        <v>1408</v>
      </c>
      <c r="F1437" s="9" t="s">
        <v>1375</v>
      </c>
      <c r="G1437" s="3">
        <v>39.82</v>
      </c>
      <c r="H1437" s="3">
        <v>9.75</v>
      </c>
      <c r="I1437" s="3">
        <v>0.25509999999999999</v>
      </c>
      <c r="J1437" s="3">
        <v>0.52070000000000005</v>
      </c>
      <c r="K1437" s="3" t="s">
        <v>1412</v>
      </c>
      <c r="L1437" s="3">
        <v>701</v>
      </c>
      <c r="M1437" s="3" t="s">
        <v>1381</v>
      </c>
      <c r="N1437" s="3" t="s">
        <v>952</v>
      </c>
      <c r="O1437" s="9"/>
      <c r="P1437" s="3">
        <v>120</v>
      </c>
      <c r="Q1437" s="13">
        <v>18.579999999999998</v>
      </c>
    </row>
    <row r="1438" spans="1:17" hidden="1">
      <c r="A1438" s="10" t="s">
        <v>3586</v>
      </c>
      <c r="B1438" s="8" t="s">
        <v>764</v>
      </c>
      <c r="C1438" s="8" t="s">
        <v>38</v>
      </c>
      <c r="D1438" s="2" t="s">
        <v>23</v>
      </c>
      <c r="E1438" s="8" t="s">
        <v>1411</v>
      </c>
      <c r="F1438" s="8" t="s">
        <v>1375</v>
      </c>
      <c r="G1438" s="2">
        <v>73.069999999999993</v>
      </c>
      <c r="H1438" s="2">
        <v>12.18</v>
      </c>
      <c r="I1438" s="2">
        <v>1.4422999999999999</v>
      </c>
      <c r="J1438" s="2">
        <v>1.9307000000000001</v>
      </c>
      <c r="K1438" s="2" t="s">
        <v>1385</v>
      </c>
      <c r="L1438" s="2">
        <v>710</v>
      </c>
      <c r="M1438" s="2" t="s">
        <v>1386</v>
      </c>
      <c r="N1438" s="2" t="s">
        <v>1809</v>
      </c>
      <c r="O1438" s="8"/>
      <c r="P1438" s="2">
        <v>48</v>
      </c>
      <c r="Q1438" s="12">
        <v>0</v>
      </c>
    </row>
    <row r="1439" spans="1:17" hidden="1">
      <c r="A1439" s="11" t="s">
        <v>3587</v>
      </c>
      <c r="B1439" s="9" t="s">
        <v>965</v>
      </c>
      <c r="C1439" s="9" t="s">
        <v>16</v>
      </c>
      <c r="D1439" s="3" t="s">
        <v>1360</v>
      </c>
      <c r="E1439" s="9" t="s">
        <v>1411</v>
      </c>
      <c r="F1439" s="9" t="s">
        <v>1384</v>
      </c>
      <c r="G1439" s="3">
        <v>88.59</v>
      </c>
      <c r="H1439" s="3">
        <v>16.29</v>
      </c>
      <c r="I1439" s="3">
        <v>1.5966</v>
      </c>
      <c r="J1439" s="3">
        <v>1.2518</v>
      </c>
      <c r="K1439" s="3" t="s">
        <v>1376</v>
      </c>
      <c r="L1439" s="3">
        <v>855</v>
      </c>
      <c r="M1439" s="3" t="s">
        <v>1396</v>
      </c>
      <c r="N1439" s="3" t="s">
        <v>3588</v>
      </c>
      <c r="O1439" s="9" t="s">
        <v>1913</v>
      </c>
      <c r="P1439" s="3">
        <v>240</v>
      </c>
      <c r="Q1439" s="13">
        <v>71.41</v>
      </c>
    </row>
    <row r="1440" spans="1:17">
      <c r="A1440" s="10" t="s">
        <v>3589</v>
      </c>
      <c r="B1440" s="8" t="s">
        <v>1271</v>
      </c>
      <c r="C1440" s="8" t="s">
        <v>12</v>
      </c>
      <c r="D1440" s="2" t="s">
        <v>23</v>
      </c>
      <c r="E1440" s="8" t="s">
        <v>1411</v>
      </c>
      <c r="F1440" s="8" t="s">
        <v>1384</v>
      </c>
      <c r="G1440" s="2">
        <v>22.22</v>
      </c>
      <c r="H1440" s="2"/>
      <c r="I1440" s="2">
        <v>0.2208</v>
      </c>
      <c r="J1440" s="2"/>
      <c r="K1440" s="2" t="s">
        <v>1358</v>
      </c>
      <c r="L1440" s="2">
        <v>608</v>
      </c>
      <c r="M1440" s="2" t="s">
        <v>1403</v>
      </c>
      <c r="N1440" s="2" t="s">
        <v>3590</v>
      </c>
      <c r="O1440" s="8" t="s">
        <v>3591</v>
      </c>
      <c r="P1440" s="2">
        <v>60</v>
      </c>
      <c r="Q1440" s="12">
        <v>6.87</v>
      </c>
    </row>
    <row r="1441" spans="1:17" hidden="1">
      <c r="A1441" s="11" t="s">
        <v>3592</v>
      </c>
      <c r="B1441" s="9" t="s">
        <v>498</v>
      </c>
      <c r="C1441" s="9" t="s">
        <v>24</v>
      </c>
      <c r="D1441" s="3" t="s">
        <v>10</v>
      </c>
      <c r="E1441" s="9" t="s">
        <v>1411</v>
      </c>
      <c r="F1441" s="9" t="s">
        <v>1390</v>
      </c>
      <c r="G1441" s="3">
        <v>75.599999999999994</v>
      </c>
      <c r="H1441" s="3">
        <v>16.399999999999999</v>
      </c>
      <c r="I1441" s="3">
        <v>1.2070000000000001</v>
      </c>
      <c r="J1441" s="3">
        <v>1.5187999999999999</v>
      </c>
      <c r="K1441" s="3" t="s">
        <v>1395</v>
      </c>
      <c r="L1441" s="3">
        <v>855</v>
      </c>
      <c r="M1441" s="3" t="s">
        <v>1426</v>
      </c>
      <c r="N1441" s="3" t="s">
        <v>3312</v>
      </c>
      <c r="O1441" s="9"/>
      <c r="P1441" s="3">
        <v>84</v>
      </c>
      <c r="Q1441" s="13">
        <v>15.79</v>
      </c>
    </row>
    <row r="1442" spans="1:17" hidden="1">
      <c r="A1442" s="10" t="s">
        <v>3593</v>
      </c>
      <c r="B1442" s="8" t="s">
        <v>214</v>
      </c>
      <c r="C1442" s="8" t="s">
        <v>32</v>
      </c>
      <c r="D1442" s="2" t="s">
        <v>44</v>
      </c>
      <c r="E1442" s="8" t="s">
        <v>1389</v>
      </c>
      <c r="F1442" s="8" t="s">
        <v>1390</v>
      </c>
      <c r="G1442" s="2">
        <v>6.57</v>
      </c>
      <c r="H1442" s="2">
        <v>15.52</v>
      </c>
      <c r="I1442" s="2">
        <v>4.53E-2</v>
      </c>
      <c r="J1442" s="2">
        <v>0.1081</v>
      </c>
      <c r="K1442" s="2" t="s">
        <v>1376</v>
      </c>
      <c r="L1442" s="2">
        <v>611</v>
      </c>
      <c r="M1442" s="2" t="s">
        <v>1396</v>
      </c>
      <c r="N1442" s="2" t="s">
        <v>3253</v>
      </c>
      <c r="O1442" s="8" t="s">
        <v>2350</v>
      </c>
      <c r="P1442" s="2">
        <v>120</v>
      </c>
      <c r="Q1442" s="12">
        <v>3.51</v>
      </c>
    </row>
    <row r="1443" spans="1:17" hidden="1">
      <c r="A1443" s="11" t="s">
        <v>3594</v>
      </c>
      <c r="B1443" s="9" t="s">
        <v>814</v>
      </c>
      <c r="C1443" s="9" t="s">
        <v>32</v>
      </c>
      <c r="D1443" s="3" t="s">
        <v>31</v>
      </c>
      <c r="E1443" s="9" t="s">
        <v>1400</v>
      </c>
      <c r="F1443" s="9" t="s">
        <v>1390</v>
      </c>
      <c r="G1443" s="3">
        <v>66.42</v>
      </c>
      <c r="H1443" s="3">
        <v>9.33</v>
      </c>
      <c r="I1443" s="3">
        <v>1.1034999999999999</v>
      </c>
      <c r="J1443" s="3">
        <v>0.61180000000000001</v>
      </c>
      <c r="K1443" s="3" t="s">
        <v>1395</v>
      </c>
      <c r="L1443" s="3">
        <v>742</v>
      </c>
      <c r="M1443" s="3" t="s">
        <v>1386</v>
      </c>
      <c r="N1443" s="3" t="s">
        <v>1472</v>
      </c>
      <c r="O1443" s="9"/>
      <c r="P1443" s="3">
        <v>240</v>
      </c>
      <c r="Q1443" s="13">
        <v>57.81</v>
      </c>
    </row>
    <row r="1444" spans="1:17" hidden="1">
      <c r="A1444" s="10" t="s">
        <v>3595</v>
      </c>
      <c r="B1444" s="8" t="s">
        <v>1096</v>
      </c>
      <c r="C1444" s="8" t="s">
        <v>12</v>
      </c>
      <c r="D1444" s="2" t="s">
        <v>23</v>
      </c>
      <c r="E1444" s="8" t="s">
        <v>1389</v>
      </c>
      <c r="F1444" s="8" t="s">
        <v>1384</v>
      </c>
      <c r="G1444" s="2">
        <v>25.3</v>
      </c>
      <c r="H1444" s="2">
        <v>12.3</v>
      </c>
      <c r="I1444" s="2">
        <v>0.32</v>
      </c>
      <c r="J1444" s="2">
        <v>0.45069999999999999</v>
      </c>
      <c r="K1444" s="2" t="s">
        <v>1376</v>
      </c>
      <c r="L1444" s="2">
        <v>855</v>
      </c>
      <c r="M1444" s="2" t="s">
        <v>1403</v>
      </c>
      <c r="N1444" s="2" t="s">
        <v>3596</v>
      </c>
      <c r="O1444" s="8" t="s">
        <v>943</v>
      </c>
      <c r="P1444" s="2">
        <v>84</v>
      </c>
      <c r="Q1444" s="12">
        <v>22.79</v>
      </c>
    </row>
    <row r="1445" spans="1:17" hidden="1">
      <c r="A1445" s="11" t="s">
        <v>3597</v>
      </c>
      <c r="B1445" s="9" t="s">
        <v>956</v>
      </c>
      <c r="C1445" s="9" t="s">
        <v>35</v>
      </c>
      <c r="D1445" s="3" t="s">
        <v>23</v>
      </c>
      <c r="E1445" s="9" t="s">
        <v>1380</v>
      </c>
      <c r="F1445" s="9" t="s">
        <v>1390</v>
      </c>
      <c r="G1445" s="3">
        <v>94.96</v>
      </c>
      <c r="H1445" s="3">
        <v>16.32</v>
      </c>
      <c r="I1445" s="3">
        <v>0.78649999999999998</v>
      </c>
      <c r="J1445" s="3">
        <v>2.3254000000000001</v>
      </c>
      <c r="K1445" s="3" t="s">
        <v>1412</v>
      </c>
      <c r="L1445" s="3">
        <v>837</v>
      </c>
      <c r="M1445" s="3" t="s">
        <v>1403</v>
      </c>
      <c r="N1445" s="3" t="s">
        <v>1516</v>
      </c>
      <c r="O1445" s="9" t="s">
        <v>129</v>
      </c>
      <c r="P1445" s="3">
        <v>60</v>
      </c>
      <c r="Q1445" s="13">
        <v>55.89</v>
      </c>
    </row>
    <row r="1446" spans="1:17">
      <c r="A1446" s="10" t="s">
        <v>3598</v>
      </c>
      <c r="B1446" s="8" t="s">
        <v>586</v>
      </c>
      <c r="C1446" s="8" t="s">
        <v>20</v>
      </c>
      <c r="D1446" s="2" t="s">
        <v>10</v>
      </c>
      <c r="E1446" s="8" t="s">
        <v>1400</v>
      </c>
      <c r="F1446" s="8" t="s">
        <v>1375</v>
      </c>
      <c r="G1446" s="2">
        <v>89.83</v>
      </c>
      <c r="H1446" s="2">
        <v>15.3</v>
      </c>
      <c r="I1446" s="2">
        <v>1.2572000000000001</v>
      </c>
      <c r="J1446" s="2">
        <v>3.1272000000000002</v>
      </c>
      <c r="K1446" s="2" t="s">
        <v>1358</v>
      </c>
      <c r="L1446" s="2">
        <v>687</v>
      </c>
      <c r="M1446" s="2" t="s">
        <v>1381</v>
      </c>
      <c r="N1446" s="2" t="s">
        <v>3599</v>
      </c>
      <c r="O1446" s="8"/>
      <c r="P1446" s="2">
        <v>36</v>
      </c>
      <c r="Q1446" s="12">
        <v>29.95</v>
      </c>
    </row>
    <row r="1447" spans="1:17" hidden="1">
      <c r="A1447" s="11" t="s">
        <v>3600</v>
      </c>
      <c r="B1447" s="9" t="s">
        <v>207</v>
      </c>
      <c r="C1447" s="9" t="s">
        <v>12</v>
      </c>
      <c r="D1447" s="3" t="s">
        <v>31</v>
      </c>
      <c r="E1447" s="9" t="s">
        <v>1411</v>
      </c>
      <c r="F1447" s="9" t="s">
        <v>1375</v>
      </c>
      <c r="G1447" s="3">
        <v>68.709999999999994</v>
      </c>
      <c r="H1447" s="3">
        <v>9.2200000000000006</v>
      </c>
      <c r="I1447" s="3">
        <v>0.80089999999999995</v>
      </c>
      <c r="J1447" s="3">
        <v>3.1459000000000001</v>
      </c>
      <c r="K1447" s="3" t="s">
        <v>1385</v>
      </c>
      <c r="L1447" s="3">
        <v>865</v>
      </c>
      <c r="M1447" s="3" t="s">
        <v>1403</v>
      </c>
      <c r="N1447" s="3" t="s">
        <v>2858</v>
      </c>
      <c r="O1447" s="9" t="s">
        <v>587</v>
      </c>
      <c r="P1447" s="3">
        <v>24</v>
      </c>
      <c r="Q1447" s="13">
        <v>0</v>
      </c>
    </row>
    <row r="1448" spans="1:17" hidden="1">
      <c r="A1448" s="10" t="s">
        <v>3601</v>
      </c>
      <c r="B1448" s="8" t="s">
        <v>921</v>
      </c>
      <c r="C1448" s="8" t="s">
        <v>32</v>
      </c>
      <c r="D1448" s="2" t="s">
        <v>31</v>
      </c>
      <c r="E1448" s="8" t="s">
        <v>1408</v>
      </c>
      <c r="F1448" s="8" t="s">
        <v>1384</v>
      </c>
      <c r="G1448" s="2"/>
      <c r="H1448" s="2">
        <v>12.29</v>
      </c>
      <c r="I1448" s="2">
        <v>1.4088000000000001</v>
      </c>
      <c r="J1448" s="2">
        <v>1.1173999999999999</v>
      </c>
      <c r="K1448" s="2" t="s">
        <v>1376</v>
      </c>
      <c r="L1448" s="2">
        <v>677</v>
      </c>
      <c r="M1448" s="2" t="s">
        <v>1403</v>
      </c>
      <c r="N1448" s="2" t="s">
        <v>1011</v>
      </c>
      <c r="O1448" s="8" t="s">
        <v>1539</v>
      </c>
      <c r="P1448" s="2">
        <v>120</v>
      </c>
      <c r="Q1448" s="12">
        <v>68.900000000000006</v>
      </c>
    </row>
    <row r="1449" spans="1:17" hidden="1">
      <c r="A1449" s="11" t="s">
        <v>3602</v>
      </c>
      <c r="B1449" s="9" t="s">
        <v>861</v>
      </c>
      <c r="C1449" s="9" t="s">
        <v>20</v>
      </c>
      <c r="D1449" s="3" t="s">
        <v>31</v>
      </c>
      <c r="E1449" s="9" t="s">
        <v>1374</v>
      </c>
      <c r="F1449" s="9" t="s">
        <v>1390</v>
      </c>
      <c r="G1449" s="3">
        <v>82</v>
      </c>
      <c r="H1449" s="3">
        <v>8.7100000000000009</v>
      </c>
      <c r="I1449" s="3">
        <v>1.3747</v>
      </c>
      <c r="J1449" s="3">
        <v>7.16</v>
      </c>
      <c r="K1449" s="3" t="s">
        <v>1385</v>
      </c>
      <c r="L1449" s="3">
        <v>742</v>
      </c>
      <c r="M1449" s="3" t="s">
        <v>1381</v>
      </c>
      <c r="N1449" s="3" t="s">
        <v>2307</v>
      </c>
      <c r="O1449" s="9"/>
      <c r="P1449" s="3">
        <v>12</v>
      </c>
      <c r="Q1449" s="13">
        <v>0</v>
      </c>
    </row>
    <row r="1450" spans="1:17" hidden="1">
      <c r="A1450" s="10" t="s">
        <v>3603</v>
      </c>
      <c r="B1450" s="8" t="s">
        <v>306</v>
      </c>
      <c r="C1450" s="8" t="s">
        <v>16</v>
      </c>
      <c r="D1450" s="2" t="s">
        <v>31</v>
      </c>
      <c r="E1450" s="8" t="s">
        <v>1389</v>
      </c>
      <c r="F1450" s="8" t="s">
        <v>1384</v>
      </c>
      <c r="G1450" s="2">
        <v>52.91</v>
      </c>
      <c r="H1450" s="2">
        <v>16.21</v>
      </c>
      <c r="I1450" s="2">
        <v>0.43519999999999998</v>
      </c>
      <c r="J1450" s="2">
        <v>1.8655999999999999</v>
      </c>
      <c r="K1450" s="2" t="s">
        <v>1376</v>
      </c>
      <c r="L1450" s="2">
        <v>733</v>
      </c>
      <c r="M1450" s="2" t="s">
        <v>1377</v>
      </c>
      <c r="N1450" s="2" t="s">
        <v>502</v>
      </c>
      <c r="O1450" s="8" t="s">
        <v>1097</v>
      </c>
      <c r="P1450" s="2">
        <v>36</v>
      </c>
      <c r="Q1450" s="12">
        <v>7.49</v>
      </c>
    </row>
    <row r="1451" spans="1:17">
      <c r="A1451" s="11" t="s">
        <v>3604</v>
      </c>
      <c r="B1451" s="9" t="s">
        <v>694</v>
      </c>
      <c r="C1451" s="9" t="s">
        <v>7</v>
      </c>
      <c r="D1451" s="3" t="s">
        <v>10</v>
      </c>
      <c r="E1451" s="9" t="s">
        <v>1374</v>
      </c>
      <c r="F1451" s="9" t="s">
        <v>1390</v>
      </c>
      <c r="G1451" s="3">
        <v>97.11</v>
      </c>
      <c r="H1451" s="3">
        <v>16.23</v>
      </c>
      <c r="I1451" s="3">
        <v>0.77180000000000004</v>
      </c>
      <c r="J1451" s="3">
        <v>2.3734000000000002</v>
      </c>
      <c r="K1451" s="3" t="s">
        <v>1358</v>
      </c>
      <c r="L1451" s="3">
        <v>699</v>
      </c>
      <c r="M1451" s="3" t="s">
        <v>1396</v>
      </c>
      <c r="N1451" s="3" t="s">
        <v>3540</v>
      </c>
      <c r="O1451" s="9" t="s">
        <v>1925</v>
      </c>
      <c r="P1451" s="3">
        <v>60</v>
      </c>
      <c r="Q1451" s="13">
        <v>80.23</v>
      </c>
    </row>
    <row r="1452" spans="1:17" hidden="1">
      <c r="A1452" s="10" t="s">
        <v>3605</v>
      </c>
      <c r="B1452" s="8" t="s">
        <v>429</v>
      </c>
      <c r="C1452" s="8" t="s">
        <v>28</v>
      </c>
      <c r="D1452" s="2" t="s">
        <v>23</v>
      </c>
      <c r="E1452" s="8" t="s">
        <v>1400</v>
      </c>
      <c r="F1452" s="8" t="s">
        <v>1375</v>
      </c>
      <c r="G1452" s="2">
        <v>98.69</v>
      </c>
      <c r="H1452" s="2">
        <v>17.71</v>
      </c>
      <c r="I1452" s="2">
        <v>0.97650000000000003</v>
      </c>
      <c r="J1452" s="2">
        <v>2.4904999999999999</v>
      </c>
      <c r="K1452" s="2" t="s">
        <v>1376</v>
      </c>
      <c r="L1452" s="2">
        <v>558</v>
      </c>
      <c r="M1452" s="2" t="s">
        <v>1426</v>
      </c>
      <c r="N1452" s="2" t="s">
        <v>1462</v>
      </c>
      <c r="O1452" s="8"/>
      <c r="P1452" s="2">
        <v>60</v>
      </c>
      <c r="Q1452" s="12">
        <v>59.01</v>
      </c>
    </row>
    <row r="1453" spans="1:17" hidden="1">
      <c r="A1453" s="11" t="s">
        <v>3606</v>
      </c>
      <c r="B1453" s="9" t="s">
        <v>1252</v>
      </c>
      <c r="C1453" s="9" t="s">
        <v>32</v>
      </c>
      <c r="D1453" s="3" t="s">
        <v>44</v>
      </c>
      <c r="E1453" s="9" t="s">
        <v>1408</v>
      </c>
      <c r="F1453" s="9" t="s">
        <v>1390</v>
      </c>
      <c r="G1453" s="3">
        <v>82.64</v>
      </c>
      <c r="H1453" s="3">
        <v>15.21</v>
      </c>
      <c r="I1453" s="3">
        <v>1.0278</v>
      </c>
      <c r="J1453" s="3">
        <v>7.4671000000000003</v>
      </c>
      <c r="K1453" s="3" t="s">
        <v>1412</v>
      </c>
      <c r="L1453" s="3">
        <v>721</v>
      </c>
      <c r="M1453" s="3" t="s">
        <v>1381</v>
      </c>
      <c r="N1453" s="3" t="s">
        <v>1433</v>
      </c>
      <c r="O1453" s="9"/>
      <c r="P1453" s="3">
        <v>12</v>
      </c>
      <c r="Q1453" s="13">
        <v>36.020000000000003</v>
      </c>
    </row>
    <row r="1454" spans="1:17" hidden="1">
      <c r="A1454" s="10" t="s">
        <v>3607</v>
      </c>
      <c r="B1454" s="8" t="s">
        <v>936</v>
      </c>
      <c r="C1454" s="8" t="s">
        <v>41</v>
      </c>
      <c r="D1454" s="2" t="s">
        <v>10</v>
      </c>
      <c r="E1454" s="8" t="s">
        <v>1380</v>
      </c>
      <c r="F1454" s="8" t="s">
        <v>1390</v>
      </c>
      <c r="G1454" s="2">
        <v>69.400000000000006</v>
      </c>
      <c r="H1454" s="2">
        <v>16.53</v>
      </c>
      <c r="I1454" s="2">
        <v>0.71030000000000004</v>
      </c>
      <c r="J1454" s="2">
        <v>1.0449999999999999</v>
      </c>
      <c r="K1454" s="2" t="s">
        <v>1395</v>
      </c>
      <c r="L1454" s="2">
        <v>680</v>
      </c>
      <c r="M1454" s="2" t="s">
        <v>1403</v>
      </c>
      <c r="N1454" s="2" t="s">
        <v>3608</v>
      </c>
      <c r="O1454" s="8" t="s">
        <v>1429</v>
      </c>
      <c r="P1454" s="2">
        <v>180</v>
      </c>
      <c r="Q1454" s="12">
        <v>9.4499999999999993</v>
      </c>
    </row>
    <row r="1455" spans="1:17" hidden="1">
      <c r="A1455" s="11" t="s">
        <v>3609</v>
      </c>
      <c r="B1455" s="9" t="s">
        <v>1325</v>
      </c>
      <c r="C1455" s="9" t="s">
        <v>28</v>
      </c>
      <c r="D1455" s="3" t="s">
        <v>31</v>
      </c>
      <c r="E1455" s="9" t="s">
        <v>1374</v>
      </c>
      <c r="F1455" s="9" t="s">
        <v>1390</v>
      </c>
      <c r="G1455" s="3">
        <v>84</v>
      </c>
      <c r="H1455" s="3">
        <v>10.199999999999999</v>
      </c>
      <c r="I1455" s="3">
        <v>0.44469999999999998</v>
      </c>
      <c r="J1455" s="3">
        <v>0.91300000000000003</v>
      </c>
      <c r="K1455" s="3" t="s">
        <v>1376</v>
      </c>
      <c r="L1455" s="3">
        <v>685</v>
      </c>
      <c r="M1455" s="3" t="s">
        <v>1426</v>
      </c>
      <c r="N1455" s="3" t="s">
        <v>1699</v>
      </c>
      <c r="O1455" s="9"/>
      <c r="P1455" s="3">
        <v>180</v>
      </c>
      <c r="Q1455" s="13">
        <v>47.6</v>
      </c>
    </row>
    <row r="1456" spans="1:17" hidden="1">
      <c r="A1456" s="10" t="s">
        <v>3610</v>
      </c>
      <c r="B1456" s="8" t="s">
        <v>344</v>
      </c>
      <c r="C1456" s="8" t="s">
        <v>32</v>
      </c>
      <c r="D1456" s="2" t="s">
        <v>31</v>
      </c>
      <c r="E1456" s="8" t="s">
        <v>1389</v>
      </c>
      <c r="F1456" s="8" t="s">
        <v>1390</v>
      </c>
      <c r="G1456" s="2">
        <v>37.71</v>
      </c>
      <c r="H1456" s="2">
        <v>13.13</v>
      </c>
      <c r="I1456" s="2">
        <v>0.3518</v>
      </c>
      <c r="J1456" s="2">
        <v>0.56589999999999996</v>
      </c>
      <c r="K1456" s="2" t="s">
        <v>1385</v>
      </c>
      <c r="L1456" s="2">
        <v>714</v>
      </c>
      <c r="M1456" s="2" t="s">
        <v>1377</v>
      </c>
      <c r="N1456" s="2" t="s">
        <v>2387</v>
      </c>
      <c r="O1456" s="8" t="s">
        <v>1558</v>
      </c>
      <c r="P1456" s="2">
        <v>120</v>
      </c>
      <c r="Q1456" s="12">
        <v>0</v>
      </c>
    </row>
    <row r="1457" spans="1:17" hidden="1">
      <c r="A1457" s="11" t="s">
        <v>3611</v>
      </c>
      <c r="B1457" s="9" t="s">
        <v>988</v>
      </c>
      <c r="C1457" s="9" t="s">
        <v>41</v>
      </c>
      <c r="D1457" s="3" t="s">
        <v>23</v>
      </c>
      <c r="E1457" s="9" t="s">
        <v>1380</v>
      </c>
      <c r="F1457" s="9" t="s">
        <v>1390</v>
      </c>
      <c r="G1457" s="3">
        <v>50.98</v>
      </c>
      <c r="H1457" s="3">
        <v>11.62</v>
      </c>
      <c r="I1457" s="3">
        <v>0.30730000000000002</v>
      </c>
      <c r="J1457" s="3">
        <v>1.1243000000000001</v>
      </c>
      <c r="K1457" s="3" t="s">
        <v>1412</v>
      </c>
      <c r="L1457" s="3">
        <v>825</v>
      </c>
      <c r="M1457" s="3" t="s">
        <v>1396</v>
      </c>
      <c r="N1457" s="3" t="s">
        <v>3612</v>
      </c>
      <c r="O1457" s="9" t="s">
        <v>1960</v>
      </c>
      <c r="P1457" s="3">
        <v>60</v>
      </c>
      <c r="Q1457" s="13">
        <v>38.93</v>
      </c>
    </row>
    <row r="1458" spans="1:17">
      <c r="A1458" s="10" t="s">
        <v>3613</v>
      </c>
      <c r="B1458" s="8" t="s">
        <v>682</v>
      </c>
      <c r="C1458" s="8" t="s">
        <v>24</v>
      </c>
      <c r="D1458" s="2" t="s">
        <v>23</v>
      </c>
      <c r="E1458" s="8" t="s">
        <v>1411</v>
      </c>
      <c r="F1458" s="8" t="s">
        <v>1384</v>
      </c>
      <c r="G1458" s="2">
        <v>52.48</v>
      </c>
      <c r="H1458" s="2">
        <v>10.19</v>
      </c>
      <c r="I1458" s="2">
        <v>0.87690000000000001</v>
      </c>
      <c r="J1458" s="2">
        <v>0.87639999999999996</v>
      </c>
      <c r="K1458" s="2" t="s">
        <v>1358</v>
      </c>
      <c r="L1458" s="2">
        <v>839</v>
      </c>
      <c r="M1458" s="2" t="s">
        <v>1377</v>
      </c>
      <c r="N1458" s="2" t="s">
        <v>3614</v>
      </c>
      <c r="O1458" s="8" t="s">
        <v>1927</v>
      </c>
      <c r="P1458" s="2">
        <v>84</v>
      </c>
      <c r="Q1458" s="12">
        <v>25.1</v>
      </c>
    </row>
    <row r="1459" spans="1:17" hidden="1">
      <c r="A1459" s="11" t="s">
        <v>3615</v>
      </c>
      <c r="B1459" s="9" t="s">
        <v>884</v>
      </c>
      <c r="C1459" s="9" t="s">
        <v>7</v>
      </c>
      <c r="D1459" s="3" t="s">
        <v>44</v>
      </c>
      <c r="E1459" s="9" t="s">
        <v>1380</v>
      </c>
      <c r="F1459" s="9" t="s">
        <v>1375</v>
      </c>
      <c r="G1459" s="3">
        <v>33.29</v>
      </c>
      <c r="H1459" s="3">
        <v>10.4</v>
      </c>
      <c r="I1459" s="3">
        <v>0.56279999999999997</v>
      </c>
      <c r="J1459" s="3">
        <v>0.85070000000000001</v>
      </c>
      <c r="K1459" s="3" t="s">
        <v>1412</v>
      </c>
      <c r="L1459" s="3">
        <v>845</v>
      </c>
      <c r="M1459" s="3" t="s">
        <v>1386</v>
      </c>
      <c r="N1459" s="3" t="s">
        <v>3317</v>
      </c>
      <c r="O1459" s="9"/>
      <c r="P1459" s="3">
        <v>48</v>
      </c>
      <c r="Q1459" s="13">
        <v>18.53</v>
      </c>
    </row>
    <row r="1460" spans="1:17" hidden="1">
      <c r="A1460" s="10" t="s">
        <v>3616</v>
      </c>
      <c r="B1460" s="8" t="s">
        <v>1217</v>
      </c>
      <c r="C1460" s="8" t="s">
        <v>32</v>
      </c>
      <c r="D1460" s="2" t="s">
        <v>23</v>
      </c>
      <c r="E1460" s="8" t="s">
        <v>1389</v>
      </c>
      <c r="F1460" s="8" t="s">
        <v>1384</v>
      </c>
      <c r="G1460" s="2">
        <v>72.87</v>
      </c>
      <c r="H1460" s="2">
        <v>10.42</v>
      </c>
      <c r="I1460" s="2">
        <v>1.0338000000000001</v>
      </c>
      <c r="J1460" s="2">
        <v>6.4207000000000001</v>
      </c>
      <c r="K1460" s="2" t="s">
        <v>1376</v>
      </c>
      <c r="L1460" s="2">
        <v>814</v>
      </c>
      <c r="M1460" s="2" t="s">
        <v>1377</v>
      </c>
      <c r="N1460" s="2" t="s">
        <v>2862</v>
      </c>
      <c r="O1460" s="8" t="s">
        <v>521</v>
      </c>
      <c r="P1460" s="2">
        <v>12</v>
      </c>
      <c r="Q1460" s="12">
        <v>60.87</v>
      </c>
    </row>
    <row r="1461" spans="1:17" hidden="1">
      <c r="A1461" s="11" t="s">
        <v>3617</v>
      </c>
      <c r="B1461" s="9" t="s">
        <v>727</v>
      </c>
      <c r="C1461" s="9" t="s">
        <v>35</v>
      </c>
      <c r="D1461" s="3" t="s">
        <v>10</v>
      </c>
      <c r="E1461" s="9" t="s">
        <v>1380</v>
      </c>
      <c r="F1461" s="9" t="s">
        <v>1390</v>
      </c>
      <c r="G1461" s="3">
        <v>5.73</v>
      </c>
      <c r="H1461" s="3">
        <v>11.16</v>
      </c>
      <c r="I1461" s="3">
        <v>5.0299999999999997E-2</v>
      </c>
      <c r="J1461" s="3">
        <v>6.5699999999999995E-2</v>
      </c>
      <c r="K1461" s="3" t="s">
        <v>1395</v>
      </c>
      <c r="L1461" s="3">
        <v>580</v>
      </c>
      <c r="M1461" s="3" t="s">
        <v>1426</v>
      </c>
      <c r="N1461" s="3" t="s">
        <v>2022</v>
      </c>
      <c r="O1461" s="9"/>
      <c r="P1461" s="3">
        <v>180</v>
      </c>
      <c r="Q1461" s="13">
        <v>1.74</v>
      </c>
    </row>
    <row r="1462" spans="1:17" hidden="1">
      <c r="A1462" s="10" t="s">
        <v>3618</v>
      </c>
      <c r="B1462" s="8" t="s">
        <v>458</v>
      </c>
      <c r="C1462" s="8" t="s">
        <v>38</v>
      </c>
      <c r="D1462" s="2" t="s">
        <v>44</v>
      </c>
      <c r="E1462" s="8" t="s">
        <v>1389</v>
      </c>
      <c r="F1462" s="8" t="s">
        <v>1384</v>
      </c>
      <c r="G1462" s="2">
        <v>35.89</v>
      </c>
      <c r="H1462" s="2">
        <v>18.079999999999998</v>
      </c>
      <c r="I1462" s="2">
        <v>0.36070000000000002</v>
      </c>
      <c r="J1462" s="2">
        <v>0.91290000000000004</v>
      </c>
      <c r="K1462" s="2" t="s">
        <v>1385</v>
      </c>
      <c r="L1462" s="2">
        <v>897</v>
      </c>
      <c r="M1462" s="2" t="s">
        <v>1386</v>
      </c>
      <c r="N1462" s="2" t="s">
        <v>3619</v>
      </c>
      <c r="O1462" s="8"/>
      <c r="P1462" s="2">
        <v>60</v>
      </c>
      <c r="Q1462" s="12">
        <v>0</v>
      </c>
    </row>
    <row r="1463" spans="1:17" hidden="1">
      <c r="A1463" s="11" t="s">
        <v>3620</v>
      </c>
      <c r="B1463" s="9" t="s">
        <v>948</v>
      </c>
      <c r="C1463" s="9" t="s">
        <v>35</v>
      </c>
      <c r="D1463" s="3" t="s">
        <v>31</v>
      </c>
      <c r="E1463" s="9" t="s">
        <v>1380</v>
      </c>
      <c r="F1463" s="9" t="s">
        <v>1375</v>
      </c>
      <c r="G1463" s="3">
        <v>53.86</v>
      </c>
      <c r="H1463" s="3">
        <v>11.62</v>
      </c>
      <c r="I1463" s="3">
        <v>0.44219999999999998</v>
      </c>
      <c r="J1463" s="3">
        <v>0.93989999999999996</v>
      </c>
      <c r="K1463" s="3" t="s">
        <v>1395</v>
      </c>
      <c r="L1463" s="3">
        <v>894</v>
      </c>
      <c r="M1463" s="3" t="s">
        <v>1386</v>
      </c>
      <c r="N1463" s="3" t="s">
        <v>1907</v>
      </c>
      <c r="O1463" s="9"/>
      <c r="P1463" s="3">
        <v>84</v>
      </c>
      <c r="Q1463" s="13">
        <v>29.94</v>
      </c>
    </row>
    <row r="1464" spans="1:17" hidden="1">
      <c r="A1464" s="10" t="s">
        <v>3621</v>
      </c>
      <c r="B1464" s="8" t="s">
        <v>95</v>
      </c>
      <c r="C1464" s="8" t="s">
        <v>41</v>
      </c>
      <c r="D1464" s="2" t="s">
        <v>31</v>
      </c>
      <c r="E1464" s="8" t="s">
        <v>1400</v>
      </c>
      <c r="F1464" s="8" t="s">
        <v>1390</v>
      </c>
      <c r="G1464" s="2">
        <v>60.18</v>
      </c>
      <c r="H1464" s="2">
        <v>11.48</v>
      </c>
      <c r="I1464" s="2">
        <v>0.75370000000000004</v>
      </c>
      <c r="J1464" s="2">
        <v>0.84540000000000004</v>
      </c>
      <c r="K1464" s="2" t="s">
        <v>1376</v>
      </c>
      <c r="L1464" s="2">
        <v>820</v>
      </c>
      <c r="M1464" s="2" t="s">
        <v>1396</v>
      </c>
      <c r="N1464" s="2" t="s">
        <v>734</v>
      </c>
      <c r="O1464" s="8" t="s">
        <v>2417</v>
      </c>
      <c r="P1464" s="2">
        <v>120</v>
      </c>
      <c r="Q1464" s="12">
        <v>51.95</v>
      </c>
    </row>
    <row r="1465" spans="1:17" hidden="1">
      <c r="A1465" s="11" t="s">
        <v>3622</v>
      </c>
      <c r="B1465" s="9" t="s">
        <v>942</v>
      </c>
      <c r="C1465" s="9" t="s">
        <v>12</v>
      </c>
      <c r="D1465" s="3" t="s">
        <v>1360</v>
      </c>
      <c r="E1465" s="9" t="s">
        <v>1400</v>
      </c>
      <c r="F1465" s="9" t="s">
        <v>1384</v>
      </c>
      <c r="G1465" s="3">
        <v>24.6</v>
      </c>
      <c r="H1465" s="3">
        <v>14.71</v>
      </c>
      <c r="I1465" s="3">
        <v>0.47810000000000002</v>
      </c>
      <c r="J1465" s="3">
        <v>0.58150000000000002</v>
      </c>
      <c r="K1465" s="3" t="s">
        <v>1376</v>
      </c>
      <c r="L1465" s="3">
        <v>849</v>
      </c>
      <c r="M1465" s="3" t="s">
        <v>1396</v>
      </c>
      <c r="N1465" s="3" t="s">
        <v>3623</v>
      </c>
      <c r="O1465" s="9" t="s">
        <v>3624</v>
      </c>
      <c r="P1465" s="3">
        <v>60</v>
      </c>
      <c r="Q1465" s="13">
        <v>12.18</v>
      </c>
    </row>
    <row r="1466" spans="1:17" hidden="1">
      <c r="A1466" s="10" t="s">
        <v>3625</v>
      </c>
      <c r="B1466" s="8" t="s">
        <v>1353</v>
      </c>
      <c r="C1466" s="8" t="s">
        <v>35</v>
      </c>
      <c r="D1466" s="2" t="s">
        <v>10</v>
      </c>
      <c r="E1466" s="8" t="s">
        <v>1408</v>
      </c>
      <c r="F1466" s="8" t="s">
        <v>1390</v>
      </c>
      <c r="G1466" s="2">
        <v>97.93</v>
      </c>
      <c r="H1466" s="2">
        <v>12.88</v>
      </c>
      <c r="I1466" s="2">
        <v>1.6786000000000001</v>
      </c>
      <c r="J1466" s="2">
        <v>2.6214</v>
      </c>
      <c r="K1466" s="2" t="s">
        <v>1412</v>
      </c>
      <c r="L1466" s="2">
        <v>703</v>
      </c>
      <c r="M1466" s="2" t="s">
        <v>1396</v>
      </c>
      <c r="N1466" s="2" t="s">
        <v>1331</v>
      </c>
      <c r="O1466" s="8" t="s">
        <v>2531</v>
      </c>
      <c r="P1466" s="2">
        <v>48</v>
      </c>
      <c r="Q1466" s="12">
        <v>36.380000000000003</v>
      </c>
    </row>
    <row r="1467" spans="1:17" hidden="1">
      <c r="A1467" s="11" t="s">
        <v>3626</v>
      </c>
      <c r="B1467" s="9" t="s">
        <v>1041</v>
      </c>
      <c r="C1467" s="9" t="s">
        <v>20</v>
      </c>
      <c r="D1467" s="3" t="s">
        <v>44</v>
      </c>
      <c r="E1467" s="9" t="s">
        <v>1408</v>
      </c>
      <c r="F1467" s="9" t="s">
        <v>1375</v>
      </c>
      <c r="G1467" s="3">
        <v>71.67</v>
      </c>
      <c r="H1467" s="3">
        <v>8.85</v>
      </c>
      <c r="I1467" s="3">
        <v>0.38569999999999999</v>
      </c>
      <c r="J1467" s="3">
        <v>0.90210000000000001</v>
      </c>
      <c r="K1467" s="3" t="s">
        <v>1385</v>
      </c>
      <c r="L1467" s="3">
        <v>610</v>
      </c>
      <c r="M1467" s="3" t="s">
        <v>1396</v>
      </c>
      <c r="N1467" s="3" t="s">
        <v>2633</v>
      </c>
      <c r="O1467" s="9" t="s">
        <v>1570</v>
      </c>
      <c r="P1467" s="3">
        <v>120</v>
      </c>
      <c r="Q1467" s="13">
        <v>0</v>
      </c>
    </row>
    <row r="1468" spans="1:17" hidden="1">
      <c r="A1468" s="10" t="s">
        <v>3627</v>
      </c>
      <c r="B1468" s="8" t="s">
        <v>979</v>
      </c>
      <c r="C1468" s="8" t="s">
        <v>7</v>
      </c>
      <c r="D1468" s="2" t="s">
        <v>10</v>
      </c>
      <c r="E1468" s="8" t="s">
        <v>1400</v>
      </c>
      <c r="F1468" s="8" t="s">
        <v>1390</v>
      </c>
      <c r="G1468" s="2">
        <v>4.49</v>
      </c>
      <c r="H1468" s="2">
        <v>13.8</v>
      </c>
      <c r="I1468" s="2">
        <v>6.6000000000000003E-2</v>
      </c>
      <c r="J1468" s="2">
        <v>0.4027</v>
      </c>
      <c r="K1468" s="2" t="s">
        <v>1376</v>
      </c>
      <c r="L1468" s="2">
        <v>577</v>
      </c>
      <c r="M1468" s="2" t="s">
        <v>1403</v>
      </c>
      <c r="N1468" s="2" t="s">
        <v>2261</v>
      </c>
      <c r="O1468" s="8" t="s">
        <v>3628</v>
      </c>
      <c r="P1468" s="2">
        <v>12</v>
      </c>
      <c r="Q1468" s="12">
        <v>2.73</v>
      </c>
    </row>
    <row r="1469" spans="1:17">
      <c r="A1469" s="11" t="s">
        <v>3629</v>
      </c>
      <c r="B1469" s="9" t="s">
        <v>1003</v>
      </c>
      <c r="C1469" s="9" t="s">
        <v>12</v>
      </c>
      <c r="D1469" s="3" t="s">
        <v>44</v>
      </c>
      <c r="E1469" s="9" t="s">
        <v>1374</v>
      </c>
      <c r="F1469" s="9" t="s">
        <v>1384</v>
      </c>
      <c r="G1469" s="3">
        <v>11.87</v>
      </c>
      <c r="H1469" s="3">
        <v>13.86</v>
      </c>
      <c r="I1469" s="3">
        <v>0.1983</v>
      </c>
      <c r="J1469" s="3">
        <v>0.1464</v>
      </c>
      <c r="K1469" s="3" t="s">
        <v>1358</v>
      </c>
      <c r="L1469" s="3">
        <v>698</v>
      </c>
      <c r="M1469" s="3" t="s">
        <v>1377</v>
      </c>
      <c r="N1469" s="3" t="s">
        <v>3630</v>
      </c>
      <c r="O1469" s="9" t="s">
        <v>1820</v>
      </c>
      <c r="P1469" s="3">
        <v>240</v>
      </c>
      <c r="Q1469" s="13">
        <v>8.02</v>
      </c>
    </row>
    <row r="1470" spans="1:17" hidden="1">
      <c r="A1470" s="10" t="s">
        <v>3631</v>
      </c>
      <c r="B1470" s="8" t="s">
        <v>682</v>
      </c>
      <c r="C1470" s="8" t="s">
        <v>35</v>
      </c>
      <c r="D1470" s="2" t="s">
        <v>1360</v>
      </c>
      <c r="E1470" s="8" t="s">
        <v>1408</v>
      </c>
      <c r="F1470" s="8" t="s">
        <v>1390</v>
      </c>
      <c r="G1470" s="2">
        <v>79.760000000000005</v>
      </c>
      <c r="H1470" s="2">
        <v>14.04</v>
      </c>
      <c r="I1470" s="2">
        <v>0.45319999999999999</v>
      </c>
      <c r="J1470" s="2">
        <v>7.1628999999999996</v>
      </c>
      <c r="K1470" s="2" t="s">
        <v>1376</v>
      </c>
      <c r="L1470" s="2">
        <v>839</v>
      </c>
      <c r="M1470" s="2" t="s">
        <v>1386</v>
      </c>
      <c r="N1470" s="2" t="s">
        <v>98</v>
      </c>
      <c r="O1470" s="8"/>
      <c r="P1470" s="2">
        <v>12</v>
      </c>
      <c r="Q1470" s="12">
        <v>44.18</v>
      </c>
    </row>
    <row r="1471" spans="1:17" hidden="1">
      <c r="A1471" s="11" t="s">
        <v>3632</v>
      </c>
      <c r="B1471" s="9" t="s">
        <v>1344</v>
      </c>
      <c r="C1471" s="9" t="s">
        <v>20</v>
      </c>
      <c r="D1471" s="3" t="s">
        <v>1360</v>
      </c>
      <c r="E1471" s="9" t="s">
        <v>1408</v>
      </c>
      <c r="F1471" s="9" t="s">
        <v>1384</v>
      </c>
      <c r="G1471" s="3">
        <v>75.569999999999993</v>
      </c>
      <c r="H1471" s="3">
        <v>8.32</v>
      </c>
      <c r="I1471" s="3">
        <v>0.5927</v>
      </c>
      <c r="J1471" s="3">
        <v>0.73619999999999997</v>
      </c>
      <c r="K1471" s="3" t="s">
        <v>1412</v>
      </c>
      <c r="L1471" s="3">
        <v>602</v>
      </c>
      <c r="M1471" s="3" t="s">
        <v>1386</v>
      </c>
      <c r="N1471" s="3" t="s">
        <v>3633</v>
      </c>
      <c r="O1471" s="9"/>
      <c r="P1471" s="3">
        <v>180</v>
      </c>
      <c r="Q1471" s="13">
        <v>48.36</v>
      </c>
    </row>
    <row r="1472" spans="1:17" hidden="1">
      <c r="A1472" s="10" t="s">
        <v>3634</v>
      </c>
      <c r="B1472" s="8" t="s">
        <v>650</v>
      </c>
      <c r="C1472" s="8" t="s">
        <v>20</v>
      </c>
      <c r="D1472" s="2" t="s">
        <v>31</v>
      </c>
      <c r="E1472" s="8" t="s">
        <v>1400</v>
      </c>
      <c r="F1472" s="8" t="s">
        <v>1390</v>
      </c>
      <c r="G1472" s="2">
        <v>77.42</v>
      </c>
      <c r="H1472" s="2">
        <v>12.36</v>
      </c>
      <c r="I1472" s="2">
        <v>1.3395999999999999</v>
      </c>
      <c r="J1472" s="2">
        <v>3.6575000000000002</v>
      </c>
      <c r="K1472" s="2" t="s">
        <v>1412</v>
      </c>
      <c r="L1472" s="2">
        <v>828</v>
      </c>
      <c r="M1472" s="2" t="s">
        <v>1403</v>
      </c>
      <c r="N1472" s="2" t="s">
        <v>2387</v>
      </c>
      <c r="O1472" s="8" t="s">
        <v>1466</v>
      </c>
      <c r="P1472" s="2">
        <v>24</v>
      </c>
      <c r="Q1472" s="12">
        <v>54.04</v>
      </c>
    </row>
    <row r="1473" spans="1:17" hidden="1">
      <c r="A1473" s="11" t="s">
        <v>3635</v>
      </c>
      <c r="B1473" s="9" t="s">
        <v>80</v>
      </c>
      <c r="C1473" s="9" t="s">
        <v>7</v>
      </c>
      <c r="D1473" s="3" t="s">
        <v>44</v>
      </c>
      <c r="E1473" s="9" t="s">
        <v>1374</v>
      </c>
      <c r="F1473" s="9" t="s">
        <v>1390</v>
      </c>
      <c r="G1473" s="3">
        <v>23.6</v>
      </c>
      <c r="H1473" s="3">
        <v>14.42</v>
      </c>
      <c r="I1473" s="3">
        <v>0.41660000000000003</v>
      </c>
      <c r="J1473" s="3">
        <v>0.30070000000000002</v>
      </c>
      <c r="K1473" s="3" t="s">
        <v>1395</v>
      </c>
      <c r="L1473" s="3">
        <v>747</v>
      </c>
      <c r="M1473" s="3" t="s">
        <v>1377</v>
      </c>
      <c r="N1473" s="3" t="s">
        <v>1661</v>
      </c>
      <c r="O1473" s="9" t="s">
        <v>322</v>
      </c>
      <c r="P1473" s="3">
        <v>240</v>
      </c>
      <c r="Q1473" s="13">
        <v>5.85</v>
      </c>
    </row>
    <row r="1474" spans="1:17">
      <c r="A1474" s="10" t="s">
        <v>3636</v>
      </c>
      <c r="B1474" s="8" t="s">
        <v>990</v>
      </c>
      <c r="C1474" s="8" t="s">
        <v>32</v>
      </c>
      <c r="D1474" s="2" t="s">
        <v>1360</v>
      </c>
      <c r="E1474" s="8" t="s">
        <v>1374</v>
      </c>
      <c r="F1474" s="8" t="s">
        <v>1375</v>
      </c>
      <c r="G1474" s="2">
        <v>81.17</v>
      </c>
      <c r="H1474" s="2">
        <v>15.28</v>
      </c>
      <c r="I1474" s="2">
        <v>1.3797999999999999</v>
      </c>
      <c r="J1474" s="2">
        <v>2.8249</v>
      </c>
      <c r="K1474" s="2" t="s">
        <v>1358</v>
      </c>
      <c r="L1474" s="2">
        <v>649</v>
      </c>
      <c r="M1474" s="2" t="s">
        <v>1403</v>
      </c>
      <c r="N1474" s="2" t="s">
        <v>1586</v>
      </c>
      <c r="O1474" s="8" t="s">
        <v>2045</v>
      </c>
      <c r="P1474" s="2">
        <v>36</v>
      </c>
      <c r="Q1474" s="12">
        <v>72.900000000000006</v>
      </c>
    </row>
    <row r="1475" spans="1:17" hidden="1">
      <c r="A1475" s="11" t="s">
        <v>3637</v>
      </c>
      <c r="B1475" s="9" t="s">
        <v>995</v>
      </c>
      <c r="C1475" s="9" t="s">
        <v>16</v>
      </c>
      <c r="D1475" s="3" t="s">
        <v>1360</v>
      </c>
      <c r="E1475" s="9" t="s">
        <v>1389</v>
      </c>
      <c r="F1475" s="9" t="s">
        <v>1384</v>
      </c>
      <c r="G1475" s="3">
        <v>27.12</v>
      </c>
      <c r="H1475" s="3">
        <v>11.04</v>
      </c>
      <c r="I1475" s="3">
        <v>0.20030000000000001</v>
      </c>
      <c r="J1475" s="3">
        <v>0.37419999999999998</v>
      </c>
      <c r="K1475" s="3" t="s">
        <v>1385</v>
      </c>
      <c r="L1475" s="3">
        <v>628</v>
      </c>
      <c r="M1475" s="3" t="s">
        <v>1396</v>
      </c>
      <c r="N1475" s="3" t="s">
        <v>2675</v>
      </c>
      <c r="O1475" s="9" t="s">
        <v>1829</v>
      </c>
      <c r="P1475" s="3">
        <v>120</v>
      </c>
      <c r="Q1475" s="13">
        <v>0</v>
      </c>
    </row>
    <row r="1476" spans="1:17" hidden="1">
      <c r="A1476" s="10" t="s">
        <v>3638</v>
      </c>
      <c r="B1476" s="8" t="s">
        <v>294</v>
      </c>
      <c r="C1476" s="8" t="s">
        <v>28</v>
      </c>
      <c r="D1476" s="2" t="s">
        <v>23</v>
      </c>
      <c r="E1476" s="8" t="s">
        <v>1408</v>
      </c>
      <c r="F1476" s="8" t="s">
        <v>1375</v>
      </c>
      <c r="G1476" s="2">
        <v>97.7</v>
      </c>
      <c r="H1476" s="2">
        <v>12.47</v>
      </c>
      <c r="I1476" s="2">
        <v>0.87549999999999994</v>
      </c>
      <c r="J1476" s="2">
        <v>2.1966000000000001</v>
      </c>
      <c r="K1476" s="2" t="s">
        <v>1376</v>
      </c>
      <c r="L1476" s="2">
        <v>666</v>
      </c>
      <c r="M1476" s="2" t="s">
        <v>1426</v>
      </c>
      <c r="N1476" s="2" t="s">
        <v>2823</v>
      </c>
      <c r="O1476" s="8"/>
      <c r="P1476" s="2">
        <v>60</v>
      </c>
      <c r="Q1476" s="12">
        <v>24.79</v>
      </c>
    </row>
    <row r="1477" spans="1:17" hidden="1">
      <c r="A1477" s="11" t="s">
        <v>3639</v>
      </c>
      <c r="B1477" s="9" t="s">
        <v>492</v>
      </c>
      <c r="C1477" s="9" t="s">
        <v>12</v>
      </c>
      <c r="D1477" s="3" t="s">
        <v>10</v>
      </c>
      <c r="E1477" s="9" t="s">
        <v>1411</v>
      </c>
      <c r="F1477" s="9" t="s">
        <v>1384</v>
      </c>
      <c r="G1477" s="3">
        <v>79.930000000000007</v>
      </c>
      <c r="H1477" s="3">
        <v>14.82</v>
      </c>
      <c r="I1477" s="3">
        <v>1.3163</v>
      </c>
      <c r="J1477" s="3">
        <v>1.5343</v>
      </c>
      <c r="K1477" s="3" t="s">
        <v>1385</v>
      </c>
      <c r="L1477" s="3">
        <v>622</v>
      </c>
      <c r="M1477" s="3" t="s">
        <v>1386</v>
      </c>
      <c r="N1477" s="3" t="s">
        <v>558</v>
      </c>
      <c r="O1477" s="9"/>
      <c r="P1477" s="3">
        <v>84</v>
      </c>
      <c r="Q1477" s="13">
        <v>0</v>
      </c>
    </row>
    <row r="1478" spans="1:17" hidden="1">
      <c r="A1478" s="10" t="s">
        <v>3640</v>
      </c>
      <c r="B1478" s="8" t="s">
        <v>1342</v>
      </c>
      <c r="C1478" s="8" t="s">
        <v>7</v>
      </c>
      <c r="D1478" s="2" t="s">
        <v>31</v>
      </c>
      <c r="E1478" s="8" t="s">
        <v>1389</v>
      </c>
      <c r="F1478" s="8" t="s">
        <v>1384</v>
      </c>
      <c r="G1478" s="2">
        <v>21.4</v>
      </c>
      <c r="H1478" s="2">
        <v>14.58</v>
      </c>
      <c r="I1478" s="2">
        <v>0.13919999999999999</v>
      </c>
      <c r="J1478" s="2">
        <v>0.59099999999999997</v>
      </c>
      <c r="K1478" s="2" t="s">
        <v>1376</v>
      </c>
      <c r="L1478" s="2">
        <v>652</v>
      </c>
      <c r="M1478" s="2" t="s">
        <v>1381</v>
      </c>
      <c r="N1478" s="2" t="s">
        <v>1539</v>
      </c>
      <c r="O1478" s="8"/>
      <c r="P1478" s="2">
        <v>48</v>
      </c>
      <c r="Q1478" s="12">
        <v>11.47</v>
      </c>
    </row>
    <row r="1479" spans="1:17" hidden="1">
      <c r="A1479" s="11" t="s">
        <v>3641</v>
      </c>
      <c r="B1479" s="9" t="s">
        <v>1263</v>
      </c>
      <c r="C1479" s="9" t="s">
        <v>24</v>
      </c>
      <c r="D1479" s="3" t="s">
        <v>44</v>
      </c>
      <c r="E1479" s="9" t="s">
        <v>1380</v>
      </c>
      <c r="F1479" s="9" t="s">
        <v>1375</v>
      </c>
      <c r="G1479" s="3">
        <v>38.82</v>
      </c>
      <c r="H1479" s="3">
        <v>7.81</v>
      </c>
      <c r="I1479" s="3">
        <v>0.23749999999999999</v>
      </c>
      <c r="J1479" s="3">
        <v>0.3201</v>
      </c>
      <c r="K1479" s="3" t="s">
        <v>1395</v>
      </c>
      <c r="L1479" s="3">
        <v>818</v>
      </c>
      <c r="M1479" s="3" t="s">
        <v>1386</v>
      </c>
      <c r="N1479" s="3" t="s">
        <v>3642</v>
      </c>
      <c r="O1479" s="9"/>
      <c r="P1479" s="3">
        <v>240</v>
      </c>
      <c r="Q1479" s="13">
        <v>14.56</v>
      </c>
    </row>
    <row r="1480" spans="1:17" hidden="1">
      <c r="A1480" s="10" t="s">
        <v>3643</v>
      </c>
      <c r="B1480" s="8" t="s">
        <v>240</v>
      </c>
      <c r="C1480" s="8" t="s">
        <v>16</v>
      </c>
      <c r="D1480" s="2" t="s">
        <v>44</v>
      </c>
      <c r="E1480" s="8" t="s">
        <v>1389</v>
      </c>
      <c r="F1480" s="8" t="s">
        <v>1390</v>
      </c>
      <c r="G1480" s="2"/>
      <c r="H1480" s="2">
        <v>9.65</v>
      </c>
      <c r="I1480" s="2">
        <v>0.27139999999999997</v>
      </c>
      <c r="J1480" s="2">
        <v>0.28000000000000003</v>
      </c>
      <c r="K1480" s="2" t="s">
        <v>1412</v>
      </c>
      <c r="L1480" s="2">
        <v>644</v>
      </c>
      <c r="M1480" s="2" t="s">
        <v>1377</v>
      </c>
      <c r="N1480" s="2" t="s">
        <v>3644</v>
      </c>
      <c r="O1480" s="8" t="s">
        <v>3645</v>
      </c>
      <c r="P1480" s="2">
        <v>120</v>
      </c>
      <c r="Q1480" s="12">
        <v>15.53</v>
      </c>
    </row>
    <row r="1481" spans="1:17" hidden="1">
      <c r="A1481" s="11" t="s">
        <v>3646</v>
      </c>
      <c r="B1481" s="9" t="s">
        <v>985</v>
      </c>
      <c r="C1481" s="9" t="s">
        <v>35</v>
      </c>
      <c r="D1481" s="3" t="s">
        <v>44</v>
      </c>
      <c r="E1481" s="9" t="s">
        <v>1380</v>
      </c>
      <c r="F1481" s="9" t="s">
        <v>1390</v>
      </c>
      <c r="G1481" s="3">
        <v>24.49</v>
      </c>
      <c r="H1481" s="3">
        <v>9.09</v>
      </c>
      <c r="I1481" s="3">
        <v>0.34420000000000001</v>
      </c>
      <c r="J1481" s="3">
        <v>2.1427</v>
      </c>
      <c r="K1481" s="3" t="s">
        <v>1376</v>
      </c>
      <c r="L1481" s="3">
        <v>829</v>
      </c>
      <c r="M1481" s="3" t="s">
        <v>1377</v>
      </c>
      <c r="N1481" s="3" t="s">
        <v>3644</v>
      </c>
      <c r="O1481" s="9" t="s">
        <v>3599</v>
      </c>
      <c r="P1481" s="3">
        <v>12</v>
      </c>
      <c r="Q1481" s="13">
        <v>19.899999999999999</v>
      </c>
    </row>
    <row r="1482" spans="1:17" hidden="1">
      <c r="A1482" s="10" t="s">
        <v>3647</v>
      </c>
      <c r="B1482" s="8" t="s">
        <v>217</v>
      </c>
      <c r="C1482" s="8" t="s">
        <v>35</v>
      </c>
      <c r="D1482" s="2" t="s">
        <v>1360</v>
      </c>
      <c r="E1482" s="8" t="s">
        <v>1380</v>
      </c>
      <c r="F1482" s="8" t="s">
        <v>1375</v>
      </c>
      <c r="G1482" s="2">
        <v>55.01</v>
      </c>
      <c r="H1482" s="2">
        <v>11.84</v>
      </c>
      <c r="I1482" s="2">
        <v>0.31580000000000003</v>
      </c>
      <c r="J1482" s="2">
        <v>1.2192000000000001</v>
      </c>
      <c r="K1482" s="2" t="s">
        <v>1385</v>
      </c>
      <c r="L1482" s="2">
        <v>800</v>
      </c>
      <c r="M1482" s="2" t="s">
        <v>1403</v>
      </c>
      <c r="N1482" s="2" t="s">
        <v>471</v>
      </c>
      <c r="O1482" s="8" t="s">
        <v>2834</v>
      </c>
      <c r="P1482" s="2">
        <v>60</v>
      </c>
      <c r="Q1482" s="12">
        <v>0</v>
      </c>
    </row>
    <row r="1483" spans="1:17">
      <c r="A1483" s="11" t="s">
        <v>3648</v>
      </c>
      <c r="B1483" s="9" t="s">
        <v>1246</v>
      </c>
      <c r="C1483" s="9" t="s">
        <v>16</v>
      </c>
      <c r="D1483" s="3" t="s">
        <v>44</v>
      </c>
      <c r="E1483" s="9" t="s">
        <v>1408</v>
      </c>
      <c r="F1483" s="9" t="s">
        <v>1390</v>
      </c>
      <c r="G1483" s="3">
        <v>33.520000000000003</v>
      </c>
      <c r="H1483" s="3">
        <v>14.26</v>
      </c>
      <c r="I1483" s="3">
        <v>0.40250000000000002</v>
      </c>
      <c r="J1483" s="3">
        <v>1.6134999999999999</v>
      </c>
      <c r="K1483" s="3" t="s">
        <v>1358</v>
      </c>
      <c r="L1483" s="3">
        <v>694</v>
      </c>
      <c r="M1483" s="3" t="s">
        <v>1403</v>
      </c>
      <c r="N1483" s="3" t="s">
        <v>2611</v>
      </c>
      <c r="O1483" s="9" t="s">
        <v>3477</v>
      </c>
      <c r="P1483" s="3">
        <v>24</v>
      </c>
      <c r="Q1483" s="13">
        <v>4.41</v>
      </c>
    </row>
    <row r="1484" spans="1:17" hidden="1">
      <c r="A1484" s="10" t="s">
        <v>3649</v>
      </c>
      <c r="B1484" s="8" t="s">
        <v>414</v>
      </c>
      <c r="C1484" s="8" t="s">
        <v>41</v>
      </c>
      <c r="D1484" s="2" t="s">
        <v>10</v>
      </c>
      <c r="E1484" s="8" t="s">
        <v>1400</v>
      </c>
      <c r="F1484" s="8" t="s">
        <v>1375</v>
      </c>
      <c r="G1484" s="2">
        <v>79.81</v>
      </c>
      <c r="H1484" s="2">
        <v>18.12</v>
      </c>
      <c r="I1484" s="2">
        <v>1.2602</v>
      </c>
      <c r="J1484" s="2">
        <v>1.2922</v>
      </c>
      <c r="K1484" s="2" t="s">
        <v>1385</v>
      </c>
      <c r="L1484" s="2">
        <v>777</v>
      </c>
      <c r="M1484" s="2" t="s">
        <v>1386</v>
      </c>
      <c r="N1484" s="2" t="s">
        <v>3650</v>
      </c>
      <c r="O1484" s="8"/>
      <c r="P1484" s="2">
        <v>180</v>
      </c>
      <c r="Q1484" s="12">
        <v>0</v>
      </c>
    </row>
    <row r="1485" spans="1:17" hidden="1">
      <c r="A1485" s="11" t="s">
        <v>3651</v>
      </c>
      <c r="B1485" s="9" t="s">
        <v>246</v>
      </c>
      <c r="C1485" s="9" t="s">
        <v>41</v>
      </c>
      <c r="D1485" s="3" t="s">
        <v>44</v>
      </c>
      <c r="E1485" s="9" t="s">
        <v>1374</v>
      </c>
      <c r="F1485" s="9" t="s">
        <v>1384</v>
      </c>
      <c r="G1485" s="3">
        <v>13.21</v>
      </c>
      <c r="H1485" s="3">
        <v>17</v>
      </c>
      <c r="I1485" s="3">
        <v>0.1767</v>
      </c>
      <c r="J1485" s="3">
        <v>0.65310000000000001</v>
      </c>
      <c r="K1485" s="3" t="s">
        <v>1395</v>
      </c>
      <c r="L1485" s="3">
        <v>702</v>
      </c>
      <c r="M1485" s="3" t="s">
        <v>1377</v>
      </c>
      <c r="N1485" s="3" t="s">
        <v>2663</v>
      </c>
      <c r="O1485" s="9" t="s">
        <v>3403</v>
      </c>
      <c r="P1485" s="3">
        <v>24</v>
      </c>
      <c r="Q1485" s="13">
        <v>5.71</v>
      </c>
    </row>
    <row r="1486" spans="1:17" hidden="1">
      <c r="A1486" s="10" t="s">
        <v>3652</v>
      </c>
      <c r="B1486" s="8" t="s">
        <v>333</v>
      </c>
      <c r="C1486" s="8" t="s">
        <v>12</v>
      </c>
      <c r="D1486" s="2" t="s">
        <v>31</v>
      </c>
      <c r="E1486" s="8" t="s">
        <v>1389</v>
      </c>
      <c r="F1486" s="8" t="s">
        <v>1384</v>
      </c>
      <c r="G1486" s="2">
        <v>60.24</v>
      </c>
      <c r="H1486" s="2">
        <v>11.88</v>
      </c>
      <c r="I1486" s="2">
        <v>0.4264</v>
      </c>
      <c r="J1486" s="2">
        <v>1.0595000000000001</v>
      </c>
      <c r="K1486" s="2" t="s">
        <v>1395</v>
      </c>
      <c r="L1486" s="2">
        <v>833</v>
      </c>
      <c r="M1486" s="2" t="s">
        <v>1377</v>
      </c>
      <c r="N1486" s="2" t="s">
        <v>872</v>
      </c>
      <c r="O1486" s="8" t="s">
        <v>3205</v>
      </c>
      <c r="P1486" s="2">
        <v>84</v>
      </c>
      <c r="Q1486" s="12">
        <v>14.95</v>
      </c>
    </row>
    <row r="1487" spans="1:17" hidden="1">
      <c r="A1487" s="11" t="s">
        <v>3653</v>
      </c>
      <c r="B1487" s="9" t="s">
        <v>1091</v>
      </c>
      <c r="C1487" s="9" t="s">
        <v>7</v>
      </c>
      <c r="D1487" s="3" t="s">
        <v>23</v>
      </c>
      <c r="E1487" s="9" t="s">
        <v>1374</v>
      </c>
      <c r="F1487" s="9" t="s">
        <v>1390</v>
      </c>
      <c r="G1487" s="3">
        <v>46.09</v>
      </c>
      <c r="H1487" s="3">
        <v>13.16</v>
      </c>
      <c r="I1487" s="3">
        <v>0.32829999999999998</v>
      </c>
      <c r="J1487" s="3">
        <v>1.2401</v>
      </c>
      <c r="K1487" s="3" t="s">
        <v>1395</v>
      </c>
      <c r="L1487" s="3">
        <v>592</v>
      </c>
      <c r="M1487" s="3" t="s">
        <v>1426</v>
      </c>
      <c r="N1487" s="3" t="s">
        <v>2501</v>
      </c>
      <c r="O1487" s="9"/>
      <c r="P1487" s="3">
        <v>48</v>
      </c>
      <c r="Q1487" s="13">
        <v>34.229999999999997</v>
      </c>
    </row>
    <row r="1488" spans="1:17" hidden="1">
      <c r="A1488" s="10" t="s">
        <v>3654</v>
      </c>
      <c r="B1488" s="8" t="s">
        <v>1194</v>
      </c>
      <c r="C1488" s="8" t="s">
        <v>41</v>
      </c>
      <c r="D1488" s="2" t="s">
        <v>10</v>
      </c>
      <c r="E1488" s="8" t="s">
        <v>1380</v>
      </c>
      <c r="F1488" s="8" t="s">
        <v>1375</v>
      </c>
      <c r="G1488" s="2">
        <v>36.85</v>
      </c>
      <c r="H1488" s="2">
        <v>16.34</v>
      </c>
      <c r="I1488" s="2">
        <v>0.65480000000000005</v>
      </c>
      <c r="J1488" s="2">
        <v>0.55000000000000004</v>
      </c>
      <c r="K1488" s="2" t="s">
        <v>1412</v>
      </c>
      <c r="L1488" s="2">
        <v>806</v>
      </c>
      <c r="M1488" s="2" t="s">
        <v>1426</v>
      </c>
      <c r="N1488" s="2" t="s">
        <v>3655</v>
      </c>
      <c r="O1488" s="8"/>
      <c r="P1488" s="2">
        <v>180</v>
      </c>
      <c r="Q1488" s="12">
        <v>15.51</v>
      </c>
    </row>
    <row r="1489" spans="1:17" hidden="1">
      <c r="A1489" s="11" t="s">
        <v>3656</v>
      </c>
      <c r="B1489" s="9" t="s">
        <v>570</v>
      </c>
      <c r="C1489" s="9" t="s">
        <v>12</v>
      </c>
      <c r="D1489" s="3" t="s">
        <v>10</v>
      </c>
      <c r="E1489" s="9" t="s">
        <v>1389</v>
      </c>
      <c r="F1489" s="9" t="s">
        <v>1390</v>
      </c>
      <c r="G1489" s="3">
        <v>9.07</v>
      </c>
      <c r="H1489" s="3">
        <v>16.39</v>
      </c>
      <c r="I1489" s="3">
        <v>5.74E-2</v>
      </c>
      <c r="J1489" s="3">
        <v>0.1288</v>
      </c>
      <c r="K1489" s="3" t="s">
        <v>1395</v>
      </c>
      <c r="L1489" s="3">
        <v>864</v>
      </c>
      <c r="M1489" s="3" t="s">
        <v>1386</v>
      </c>
      <c r="N1489" s="3" t="s">
        <v>3477</v>
      </c>
      <c r="O1489" s="9"/>
      <c r="P1489" s="3">
        <v>240</v>
      </c>
      <c r="Q1489" s="13">
        <v>5.31</v>
      </c>
    </row>
    <row r="1490" spans="1:17" hidden="1">
      <c r="A1490" s="10" t="s">
        <v>3657</v>
      </c>
      <c r="B1490" s="8" t="s">
        <v>884</v>
      </c>
      <c r="C1490" s="8" t="s">
        <v>35</v>
      </c>
      <c r="D1490" s="2" t="s">
        <v>23</v>
      </c>
      <c r="E1490" s="8" t="s">
        <v>1411</v>
      </c>
      <c r="F1490" s="8" t="s">
        <v>1384</v>
      </c>
      <c r="G1490" s="2">
        <v>93.24</v>
      </c>
      <c r="H1490" s="2">
        <v>15.84</v>
      </c>
      <c r="I1490" s="2">
        <v>1.3093999999999999</v>
      </c>
      <c r="J1490" s="2">
        <v>4.5582000000000003</v>
      </c>
      <c r="K1490" s="2" t="s">
        <v>1376</v>
      </c>
      <c r="L1490" s="2">
        <v>845</v>
      </c>
      <c r="M1490" s="2" t="s">
        <v>1377</v>
      </c>
      <c r="N1490" s="2" t="s">
        <v>319</v>
      </c>
      <c r="O1490" s="8" t="s">
        <v>1048</v>
      </c>
      <c r="P1490" s="2">
        <v>24</v>
      </c>
      <c r="Q1490" s="12">
        <v>47.84</v>
      </c>
    </row>
    <row r="1491" spans="1:17" hidden="1">
      <c r="A1491" s="11" t="s">
        <v>3658</v>
      </c>
      <c r="B1491" s="9" t="s">
        <v>658</v>
      </c>
      <c r="C1491" s="9" t="s">
        <v>38</v>
      </c>
      <c r="D1491" s="3" t="s">
        <v>44</v>
      </c>
      <c r="E1491" s="9" t="s">
        <v>1380</v>
      </c>
      <c r="F1491" s="9" t="s">
        <v>1390</v>
      </c>
      <c r="G1491" s="3">
        <v>31.04</v>
      </c>
      <c r="H1491" s="3">
        <v>17.510000000000002</v>
      </c>
      <c r="I1491" s="3">
        <v>0.48049999999999998</v>
      </c>
      <c r="J1491" s="3">
        <v>2.8384999999999998</v>
      </c>
      <c r="K1491" s="3" t="s">
        <v>1412</v>
      </c>
      <c r="L1491" s="3">
        <v>609</v>
      </c>
      <c r="M1491" s="3" t="s">
        <v>1396</v>
      </c>
      <c r="N1491" s="3" t="s">
        <v>1722</v>
      </c>
      <c r="O1491" s="9" t="s">
        <v>3659</v>
      </c>
      <c r="P1491" s="3">
        <v>12</v>
      </c>
      <c r="Q1491" s="13">
        <v>17.37</v>
      </c>
    </row>
    <row r="1492" spans="1:17" hidden="1">
      <c r="A1492" s="10" t="s">
        <v>3660</v>
      </c>
      <c r="B1492" s="8" t="s">
        <v>849</v>
      </c>
      <c r="C1492" s="8" t="s">
        <v>41</v>
      </c>
      <c r="D1492" s="2" t="s">
        <v>31</v>
      </c>
      <c r="E1492" s="8" t="s">
        <v>1389</v>
      </c>
      <c r="F1492" s="8" t="s">
        <v>1384</v>
      </c>
      <c r="G1492" s="2">
        <v>45.37</v>
      </c>
      <c r="H1492" s="2">
        <v>8.77</v>
      </c>
      <c r="I1492" s="2">
        <v>0.60619999999999996</v>
      </c>
      <c r="J1492" s="2">
        <v>0.56910000000000005</v>
      </c>
      <c r="K1492" s="2" t="s">
        <v>1376</v>
      </c>
      <c r="L1492" s="2">
        <v>578</v>
      </c>
      <c r="M1492" s="2" t="s">
        <v>1377</v>
      </c>
      <c r="N1492" s="2" t="s">
        <v>1550</v>
      </c>
      <c r="O1492" s="8" t="s">
        <v>1308</v>
      </c>
      <c r="P1492" s="2">
        <v>120</v>
      </c>
      <c r="Q1492" s="12">
        <v>6.88</v>
      </c>
    </row>
    <row r="1493" spans="1:17" hidden="1">
      <c r="A1493" s="11" t="s">
        <v>3661</v>
      </c>
      <c r="B1493" s="9" t="s">
        <v>546</v>
      </c>
      <c r="C1493" s="9" t="s">
        <v>41</v>
      </c>
      <c r="D1493" s="3" t="s">
        <v>44</v>
      </c>
      <c r="E1493" s="9" t="s">
        <v>1374</v>
      </c>
      <c r="F1493" s="9" t="s">
        <v>1390</v>
      </c>
      <c r="G1493" s="3">
        <v>67.16</v>
      </c>
      <c r="H1493" s="3">
        <v>8.3800000000000008</v>
      </c>
      <c r="I1493" s="3">
        <v>1.1040000000000001</v>
      </c>
      <c r="J1493" s="3">
        <v>1.6516</v>
      </c>
      <c r="K1493" s="3" t="s">
        <v>1385</v>
      </c>
      <c r="L1493" s="3">
        <v>768</v>
      </c>
      <c r="M1493" s="3" t="s">
        <v>1386</v>
      </c>
      <c r="N1493" s="3" t="s">
        <v>2571</v>
      </c>
      <c r="O1493" s="9"/>
      <c r="P1493" s="3">
        <v>48</v>
      </c>
      <c r="Q1493" s="13">
        <v>0</v>
      </c>
    </row>
    <row r="1494" spans="1:17">
      <c r="A1494" s="10" t="s">
        <v>3662</v>
      </c>
      <c r="B1494" s="8" t="s">
        <v>672</v>
      </c>
      <c r="C1494" s="8" t="s">
        <v>35</v>
      </c>
      <c r="D1494" s="2" t="s">
        <v>31</v>
      </c>
      <c r="E1494" s="8" t="s">
        <v>1400</v>
      </c>
      <c r="F1494" s="8" t="s">
        <v>1375</v>
      </c>
      <c r="G1494" s="2">
        <v>99.46</v>
      </c>
      <c r="H1494" s="2">
        <v>16.07</v>
      </c>
      <c r="I1494" s="2">
        <v>0.94810000000000005</v>
      </c>
      <c r="J1494" s="2">
        <v>2.4224000000000001</v>
      </c>
      <c r="K1494" s="2" t="s">
        <v>1358</v>
      </c>
      <c r="L1494" s="2">
        <v>730</v>
      </c>
      <c r="M1494" s="2" t="s">
        <v>1396</v>
      </c>
      <c r="N1494" s="2" t="s">
        <v>943</v>
      </c>
      <c r="O1494" s="8" t="s">
        <v>731</v>
      </c>
      <c r="P1494" s="2">
        <v>60</v>
      </c>
      <c r="Q1494" s="12">
        <v>83.77</v>
      </c>
    </row>
    <row r="1495" spans="1:17" hidden="1">
      <c r="A1495" s="11" t="s">
        <v>3663</v>
      </c>
      <c r="B1495" s="9" t="s">
        <v>1199</v>
      </c>
      <c r="C1495" s="9" t="s">
        <v>12</v>
      </c>
      <c r="D1495" s="3" t="s">
        <v>23</v>
      </c>
      <c r="E1495" s="9" t="s">
        <v>1380</v>
      </c>
      <c r="F1495" s="9" t="s">
        <v>1375</v>
      </c>
      <c r="G1495" s="3">
        <v>39.31</v>
      </c>
      <c r="H1495" s="3">
        <v>16.8</v>
      </c>
      <c r="I1495" s="3">
        <v>0.29220000000000002</v>
      </c>
      <c r="J1495" s="3">
        <v>3.5815000000000001</v>
      </c>
      <c r="K1495" s="3" t="s">
        <v>1376</v>
      </c>
      <c r="L1495" s="3">
        <v>779</v>
      </c>
      <c r="M1495" s="3" t="s">
        <v>1403</v>
      </c>
      <c r="N1495" s="3" t="s">
        <v>2812</v>
      </c>
      <c r="O1495" s="9" t="s">
        <v>191</v>
      </c>
      <c r="P1495" s="3">
        <v>12</v>
      </c>
      <c r="Q1495" s="13">
        <v>23.3</v>
      </c>
    </row>
    <row r="1496" spans="1:17" hidden="1">
      <c r="A1496" s="10" t="s">
        <v>3664</v>
      </c>
      <c r="B1496" s="8" t="s">
        <v>661</v>
      </c>
      <c r="C1496" s="8" t="s">
        <v>12</v>
      </c>
      <c r="D1496" s="2" t="s">
        <v>10</v>
      </c>
      <c r="E1496" s="8" t="s">
        <v>1380</v>
      </c>
      <c r="F1496" s="8" t="s">
        <v>1384</v>
      </c>
      <c r="G1496" s="2">
        <v>48.93</v>
      </c>
      <c r="H1496" s="2">
        <v>12.7</v>
      </c>
      <c r="I1496" s="2">
        <v>0.46970000000000001</v>
      </c>
      <c r="J1496" s="2">
        <v>0.60950000000000004</v>
      </c>
      <c r="K1496" s="2" t="s">
        <v>1412</v>
      </c>
      <c r="L1496" s="2">
        <v>713</v>
      </c>
      <c r="M1496" s="2" t="s">
        <v>1426</v>
      </c>
      <c r="N1496" s="2" t="s">
        <v>3148</v>
      </c>
      <c r="O1496" s="8"/>
      <c r="P1496" s="2">
        <v>180</v>
      </c>
      <c r="Q1496" s="12">
        <v>22.29</v>
      </c>
    </row>
    <row r="1497" spans="1:17" hidden="1">
      <c r="A1497" s="11" t="s">
        <v>3665</v>
      </c>
      <c r="B1497" s="9" t="s">
        <v>1132</v>
      </c>
      <c r="C1497" s="9" t="s">
        <v>35</v>
      </c>
      <c r="D1497" s="3" t="s">
        <v>1360</v>
      </c>
      <c r="E1497" s="9" t="s">
        <v>1389</v>
      </c>
      <c r="F1497" s="9" t="s">
        <v>1375</v>
      </c>
      <c r="G1497" s="3">
        <v>68.63</v>
      </c>
      <c r="H1497" s="3">
        <v>13.08</v>
      </c>
      <c r="I1497" s="3">
        <v>0.61939999999999995</v>
      </c>
      <c r="J1497" s="3">
        <v>6.1323999999999996</v>
      </c>
      <c r="K1497" s="3" t="s">
        <v>1395</v>
      </c>
      <c r="L1497" s="3">
        <v>632</v>
      </c>
      <c r="M1497" s="3" t="s">
        <v>1403</v>
      </c>
      <c r="N1497" s="3" t="s">
        <v>1480</v>
      </c>
      <c r="O1497" s="9" t="s">
        <v>997</v>
      </c>
      <c r="P1497" s="3">
        <v>12</v>
      </c>
      <c r="Q1497" s="13">
        <v>36.47</v>
      </c>
    </row>
    <row r="1498" spans="1:17" hidden="1">
      <c r="A1498" s="10" t="s">
        <v>3666</v>
      </c>
      <c r="B1498" s="8" t="s">
        <v>1215</v>
      </c>
      <c r="C1498" s="8" t="s">
        <v>28</v>
      </c>
      <c r="D1498" s="2" t="s">
        <v>44</v>
      </c>
      <c r="E1498" s="8" t="s">
        <v>1380</v>
      </c>
      <c r="F1498" s="8" t="s">
        <v>1375</v>
      </c>
      <c r="G1498" s="2">
        <v>38.520000000000003</v>
      </c>
      <c r="H1498" s="2">
        <v>14.07</v>
      </c>
      <c r="I1498" s="2">
        <v>0.72540000000000004</v>
      </c>
      <c r="J1498" s="2">
        <v>0.59970000000000001</v>
      </c>
      <c r="K1498" s="2" t="s">
        <v>1385</v>
      </c>
      <c r="L1498" s="2">
        <v>814</v>
      </c>
      <c r="M1498" s="2" t="s">
        <v>1386</v>
      </c>
      <c r="N1498" s="2" t="s">
        <v>3071</v>
      </c>
      <c r="O1498" s="8"/>
      <c r="P1498" s="2">
        <v>120</v>
      </c>
      <c r="Q1498" s="12">
        <v>0</v>
      </c>
    </row>
    <row r="1499" spans="1:17" hidden="1">
      <c r="A1499" s="11" t="s">
        <v>3667</v>
      </c>
      <c r="B1499" s="9" t="s">
        <v>838</v>
      </c>
      <c r="C1499" s="9" t="s">
        <v>35</v>
      </c>
      <c r="D1499" s="3" t="s">
        <v>10</v>
      </c>
      <c r="E1499" s="9" t="s">
        <v>1411</v>
      </c>
      <c r="F1499" s="9" t="s">
        <v>1375</v>
      </c>
      <c r="G1499" s="3">
        <v>88.43</v>
      </c>
      <c r="H1499" s="3">
        <v>12.33</v>
      </c>
      <c r="I1499" s="3">
        <v>0.93899999999999995</v>
      </c>
      <c r="J1499" s="3">
        <v>7.8705999999999996</v>
      </c>
      <c r="K1499" s="3" t="s">
        <v>1395</v>
      </c>
      <c r="L1499" s="3">
        <v>601</v>
      </c>
      <c r="M1499" s="3" t="s">
        <v>1403</v>
      </c>
      <c r="N1499" s="3" t="s">
        <v>3668</v>
      </c>
      <c r="O1499" s="9" t="s">
        <v>3508</v>
      </c>
      <c r="P1499" s="3">
        <v>12</v>
      </c>
      <c r="Q1499" s="13">
        <v>37.119999999999997</v>
      </c>
    </row>
    <row r="1500" spans="1:17">
      <c r="A1500" s="10" t="s">
        <v>3669</v>
      </c>
      <c r="B1500" s="8" t="s">
        <v>1240</v>
      </c>
      <c r="C1500" s="8" t="s">
        <v>35</v>
      </c>
      <c r="D1500" s="2" t="s">
        <v>10</v>
      </c>
      <c r="E1500" s="8" t="s">
        <v>1374</v>
      </c>
      <c r="F1500" s="8" t="s">
        <v>1384</v>
      </c>
      <c r="G1500" s="2">
        <v>6.46</v>
      </c>
      <c r="H1500" s="2">
        <v>10.119999999999999</v>
      </c>
      <c r="I1500" s="2">
        <v>6.7000000000000004E-2</v>
      </c>
      <c r="J1500" s="2">
        <v>0.20880000000000001</v>
      </c>
      <c r="K1500" s="2" t="s">
        <v>1358</v>
      </c>
      <c r="L1500" s="2">
        <v>797</v>
      </c>
      <c r="M1500" s="2" t="s">
        <v>1403</v>
      </c>
      <c r="N1500" s="2" t="s">
        <v>2854</v>
      </c>
      <c r="O1500" s="8" t="s">
        <v>991</v>
      </c>
      <c r="P1500" s="2">
        <v>36</v>
      </c>
      <c r="Q1500" s="12">
        <v>1.68</v>
      </c>
    </row>
    <row r="1501" spans="1:17" hidden="1">
      <c r="A1501" s="11" t="s">
        <v>3670</v>
      </c>
      <c r="B1501" s="9" t="s">
        <v>1344</v>
      </c>
      <c r="C1501" s="9" t="s">
        <v>16</v>
      </c>
      <c r="D1501" s="3" t="s">
        <v>31</v>
      </c>
      <c r="E1501" s="9" t="s">
        <v>1389</v>
      </c>
      <c r="F1501" s="9" t="s">
        <v>1384</v>
      </c>
      <c r="G1501" s="3">
        <v>23.95</v>
      </c>
      <c r="H1501" s="3">
        <v>16.04</v>
      </c>
      <c r="I1501" s="3">
        <v>0.1384</v>
      </c>
      <c r="J1501" s="3">
        <v>0.84250000000000003</v>
      </c>
      <c r="K1501" s="3" t="s">
        <v>1395</v>
      </c>
      <c r="L1501" s="3">
        <v>602</v>
      </c>
      <c r="M1501" s="3" t="s">
        <v>1403</v>
      </c>
      <c r="N1501" s="3" t="s">
        <v>2654</v>
      </c>
      <c r="O1501" s="9" t="s">
        <v>2419</v>
      </c>
      <c r="P1501" s="3">
        <v>36</v>
      </c>
      <c r="Q1501" s="13">
        <v>8.09</v>
      </c>
    </row>
    <row r="1502" spans="1:17" hidden="1">
      <c r="A1502" s="10" t="s">
        <v>3671</v>
      </c>
      <c r="B1502" s="8" t="s">
        <v>1035</v>
      </c>
      <c r="C1502" s="8" t="s">
        <v>7</v>
      </c>
      <c r="D1502" s="2" t="s">
        <v>44</v>
      </c>
      <c r="E1502" s="8" t="s">
        <v>1411</v>
      </c>
      <c r="F1502" s="8" t="s">
        <v>1375</v>
      </c>
      <c r="G1502" s="2">
        <v>71.06</v>
      </c>
      <c r="H1502" s="2">
        <v>7.53</v>
      </c>
      <c r="I1502" s="2">
        <v>1.0076000000000001</v>
      </c>
      <c r="J1502" s="2">
        <v>2.2113999999999998</v>
      </c>
      <c r="K1502" s="2" t="s">
        <v>1395</v>
      </c>
      <c r="L1502" s="2">
        <v>768</v>
      </c>
      <c r="M1502" s="2" t="s">
        <v>1426</v>
      </c>
      <c r="N1502" s="2" t="s">
        <v>2108</v>
      </c>
      <c r="O1502" s="8"/>
      <c r="P1502" s="2">
        <v>36</v>
      </c>
      <c r="Q1502" s="12">
        <v>39.58</v>
      </c>
    </row>
    <row r="1503" spans="1:17" hidden="1">
      <c r="A1503" s="11" t="s">
        <v>3672</v>
      </c>
      <c r="B1503" s="9" t="s">
        <v>905</v>
      </c>
      <c r="C1503" s="9" t="s">
        <v>24</v>
      </c>
      <c r="D1503" s="3" t="s">
        <v>10</v>
      </c>
      <c r="E1503" s="9" t="s">
        <v>1389</v>
      </c>
      <c r="F1503" s="9" t="s">
        <v>1390</v>
      </c>
      <c r="G1503" s="3">
        <v>35.020000000000003</v>
      </c>
      <c r="H1503" s="3">
        <v>16.68</v>
      </c>
      <c r="I1503" s="3">
        <v>0.19239999999999999</v>
      </c>
      <c r="J1503" s="3">
        <v>0.60160000000000002</v>
      </c>
      <c r="K1503" s="3" t="s">
        <v>1412</v>
      </c>
      <c r="L1503" s="3">
        <v>830</v>
      </c>
      <c r="M1503" s="3" t="s">
        <v>1426</v>
      </c>
      <c r="N1503" s="3" t="s">
        <v>2218</v>
      </c>
      <c r="O1503" s="9"/>
      <c r="P1503" s="3">
        <v>120</v>
      </c>
      <c r="Q1503" s="13">
        <v>29.87</v>
      </c>
    </row>
    <row r="1504" spans="1:17" hidden="1">
      <c r="A1504" s="10" t="s">
        <v>3673</v>
      </c>
      <c r="B1504" s="8" t="s">
        <v>747</v>
      </c>
      <c r="C1504" s="8" t="s">
        <v>28</v>
      </c>
      <c r="D1504" s="2" t="s">
        <v>1360</v>
      </c>
      <c r="E1504" s="8" t="s">
        <v>1380</v>
      </c>
      <c r="F1504" s="8" t="s">
        <v>1384</v>
      </c>
      <c r="G1504" s="2">
        <v>96.22</v>
      </c>
      <c r="H1504" s="2">
        <v>15.91</v>
      </c>
      <c r="I1504" s="2">
        <v>1.232</v>
      </c>
      <c r="J1504" s="2">
        <v>8.7260000000000009</v>
      </c>
      <c r="K1504" s="2" t="s">
        <v>1412</v>
      </c>
      <c r="L1504" s="2">
        <v>635</v>
      </c>
      <c r="M1504" s="2" t="s">
        <v>1426</v>
      </c>
      <c r="N1504" s="2" t="s">
        <v>1621</v>
      </c>
      <c r="O1504" s="8"/>
      <c r="P1504" s="2">
        <v>12</v>
      </c>
      <c r="Q1504" s="12">
        <v>88.39</v>
      </c>
    </row>
    <row r="1505" spans="1:17" hidden="1">
      <c r="A1505" s="11" t="s">
        <v>3674</v>
      </c>
      <c r="B1505" s="9" t="s">
        <v>71</v>
      </c>
      <c r="C1505" s="9" t="s">
        <v>28</v>
      </c>
      <c r="D1505" s="3" t="s">
        <v>1360</v>
      </c>
      <c r="E1505" s="9" t="s">
        <v>1400</v>
      </c>
      <c r="F1505" s="9" t="s">
        <v>1375</v>
      </c>
      <c r="G1505" s="3">
        <v>76.25</v>
      </c>
      <c r="H1505" s="3">
        <v>8.9499999999999993</v>
      </c>
      <c r="I1505" s="3">
        <v>0.7621</v>
      </c>
      <c r="J1505" s="3">
        <v>6.6664000000000003</v>
      </c>
      <c r="K1505" s="3" t="s">
        <v>1376</v>
      </c>
      <c r="L1505" s="3">
        <v>711</v>
      </c>
      <c r="M1505" s="3" t="s">
        <v>1403</v>
      </c>
      <c r="N1505" s="3" t="s">
        <v>1457</v>
      </c>
      <c r="O1505" s="9" t="s">
        <v>1738</v>
      </c>
      <c r="P1505" s="3">
        <v>12</v>
      </c>
      <c r="Q1505" s="13">
        <v>41.98</v>
      </c>
    </row>
    <row r="1506" spans="1:17" hidden="1">
      <c r="A1506" s="10" t="s">
        <v>3675</v>
      </c>
      <c r="B1506" s="8" t="s">
        <v>113</v>
      </c>
      <c r="C1506" s="8" t="s">
        <v>16</v>
      </c>
      <c r="D1506" s="2" t="s">
        <v>10</v>
      </c>
      <c r="E1506" s="8" t="s">
        <v>1389</v>
      </c>
      <c r="F1506" s="8" t="s">
        <v>1390</v>
      </c>
      <c r="G1506" s="2">
        <v>59.42</v>
      </c>
      <c r="H1506" s="2">
        <v>8.85</v>
      </c>
      <c r="I1506" s="2">
        <v>1.0883</v>
      </c>
      <c r="J1506" s="2">
        <v>0.59740000000000004</v>
      </c>
      <c r="K1506" s="2" t="s">
        <v>1385</v>
      </c>
      <c r="L1506" s="2">
        <v>588</v>
      </c>
      <c r="M1506" s="2" t="s">
        <v>1396</v>
      </c>
      <c r="N1506" s="2" t="s">
        <v>3676</v>
      </c>
      <c r="O1506" s="8" t="s">
        <v>2225</v>
      </c>
      <c r="P1506" s="2">
        <v>180</v>
      </c>
      <c r="Q1506" s="12">
        <v>0</v>
      </c>
    </row>
    <row r="1507" spans="1:17" hidden="1">
      <c r="A1507" s="11" t="s">
        <v>3677</v>
      </c>
      <c r="B1507" s="9" t="s">
        <v>380</v>
      </c>
      <c r="C1507" s="9" t="s">
        <v>41</v>
      </c>
      <c r="D1507" s="3" t="s">
        <v>23</v>
      </c>
      <c r="E1507" s="9" t="s">
        <v>1374</v>
      </c>
      <c r="F1507" s="9" t="s">
        <v>1384</v>
      </c>
      <c r="G1507" s="3">
        <v>54.45</v>
      </c>
      <c r="H1507" s="3">
        <v>13.27</v>
      </c>
      <c r="I1507" s="3">
        <v>0.66759999999999997</v>
      </c>
      <c r="J1507" s="3">
        <v>0.64839999999999998</v>
      </c>
      <c r="K1507" s="3" t="s">
        <v>1376</v>
      </c>
      <c r="L1507" s="3">
        <v>755</v>
      </c>
      <c r="M1507" s="3" t="s">
        <v>1386</v>
      </c>
      <c r="N1507" s="3" t="s">
        <v>3322</v>
      </c>
      <c r="O1507" s="9"/>
      <c r="P1507" s="3">
        <v>240</v>
      </c>
      <c r="Q1507" s="13">
        <v>17.09</v>
      </c>
    </row>
    <row r="1508" spans="1:17" hidden="1">
      <c r="A1508" s="10" t="s">
        <v>3678</v>
      </c>
      <c r="B1508" s="8" t="s">
        <v>593</v>
      </c>
      <c r="C1508" s="8" t="s">
        <v>32</v>
      </c>
      <c r="D1508" s="2" t="s">
        <v>1360</v>
      </c>
      <c r="E1508" s="8" t="s">
        <v>1411</v>
      </c>
      <c r="F1508" s="8" t="s">
        <v>1384</v>
      </c>
      <c r="G1508" s="2">
        <v>47.92</v>
      </c>
      <c r="H1508" s="2">
        <v>11.82</v>
      </c>
      <c r="I1508" s="2">
        <v>0.45550000000000002</v>
      </c>
      <c r="J1508" s="2">
        <v>0.6825</v>
      </c>
      <c r="K1508" s="2" t="s">
        <v>1385</v>
      </c>
      <c r="L1508" s="2">
        <v>713</v>
      </c>
      <c r="M1508" s="2" t="s">
        <v>1386</v>
      </c>
      <c r="N1508" s="2" t="s">
        <v>3451</v>
      </c>
      <c r="O1508" s="8"/>
      <c r="P1508" s="2">
        <v>120</v>
      </c>
      <c r="Q1508" s="12">
        <v>0</v>
      </c>
    </row>
    <row r="1509" spans="1:17" hidden="1">
      <c r="A1509" s="11" t="s">
        <v>3679</v>
      </c>
      <c r="B1509" s="9" t="s">
        <v>784</v>
      </c>
      <c r="C1509" s="9" t="s">
        <v>7</v>
      </c>
      <c r="D1509" s="3" t="s">
        <v>44</v>
      </c>
      <c r="E1509" s="9" t="s">
        <v>1380</v>
      </c>
      <c r="F1509" s="9" t="s">
        <v>1384</v>
      </c>
      <c r="G1509" s="3">
        <v>33.090000000000003</v>
      </c>
      <c r="H1509" s="3">
        <v>9.4700000000000006</v>
      </c>
      <c r="I1509" s="3">
        <v>0.40749999999999997</v>
      </c>
      <c r="J1509" s="3">
        <v>0.5403</v>
      </c>
      <c r="K1509" s="3" t="s">
        <v>1385</v>
      </c>
      <c r="L1509" s="3">
        <v>662</v>
      </c>
      <c r="M1509" s="3" t="s">
        <v>1386</v>
      </c>
      <c r="N1509" s="3" t="s">
        <v>3680</v>
      </c>
      <c r="O1509" s="9"/>
      <c r="P1509" s="3">
        <v>84</v>
      </c>
      <c r="Q1509" s="13">
        <v>0</v>
      </c>
    </row>
    <row r="1510" spans="1:17" hidden="1">
      <c r="A1510" s="10" t="s">
        <v>3681</v>
      </c>
      <c r="B1510" s="8" t="s">
        <v>1030</v>
      </c>
      <c r="C1510" s="8" t="s">
        <v>7</v>
      </c>
      <c r="D1510" s="2" t="s">
        <v>10</v>
      </c>
      <c r="E1510" s="8" t="s">
        <v>1374</v>
      </c>
      <c r="F1510" s="8" t="s">
        <v>1375</v>
      </c>
      <c r="G1510" s="2">
        <v>36.72</v>
      </c>
      <c r="H1510" s="2">
        <v>10.49</v>
      </c>
      <c r="I1510" s="2">
        <v>0.40300000000000002</v>
      </c>
      <c r="J1510" s="2">
        <v>0.3664</v>
      </c>
      <c r="K1510" s="2" t="s">
        <v>1376</v>
      </c>
      <c r="L1510" s="2">
        <v>729</v>
      </c>
      <c r="M1510" s="2" t="s">
        <v>1403</v>
      </c>
      <c r="N1510" s="2" t="s">
        <v>3217</v>
      </c>
      <c r="O1510" s="8" t="s">
        <v>1904</v>
      </c>
      <c r="P1510" s="2">
        <v>240</v>
      </c>
      <c r="Q1510" s="12">
        <v>30.67</v>
      </c>
    </row>
    <row r="1511" spans="1:17">
      <c r="A1511" s="11" t="s">
        <v>3682</v>
      </c>
      <c r="B1511" s="9" t="s">
        <v>467</v>
      </c>
      <c r="C1511" s="9" t="s">
        <v>32</v>
      </c>
      <c r="D1511" s="3" t="s">
        <v>44</v>
      </c>
      <c r="E1511" s="9" t="s">
        <v>1389</v>
      </c>
      <c r="F1511" s="9" t="s">
        <v>1375</v>
      </c>
      <c r="G1511" s="3">
        <v>32.630000000000003</v>
      </c>
      <c r="H1511" s="3">
        <v>16.079999999999998</v>
      </c>
      <c r="I1511" s="3">
        <v>0.3372</v>
      </c>
      <c r="J1511" s="3">
        <v>0.54820000000000002</v>
      </c>
      <c r="K1511" s="3" t="s">
        <v>1358</v>
      </c>
      <c r="L1511" s="3">
        <v>703</v>
      </c>
      <c r="M1511" s="3" t="s">
        <v>1377</v>
      </c>
      <c r="N1511" s="3" t="s">
        <v>2014</v>
      </c>
      <c r="O1511" s="9" t="s">
        <v>236</v>
      </c>
      <c r="P1511" s="3">
        <v>120</v>
      </c>
      <c r="Q1511" s="13">
        <v>8</v>
      </c>
    </row>
    <row r="1512" spans="1:17">
      <c r="A1512" s="10" t="s">
        <v>3683</v>
      </c>
      <c r="B1512" s="8" t="s">
        <v>640</v>
      </c>
      <c r="C1512" s="8" t="s">
        <v>7</v>
      </c>
      <c r="D1512" s="2" t="s">
        <v>44</v>
      </c>
      <c r="E1512" s="8" t="s">
        <v>1411</v>
      </c>
      <c r="F1512" s="8" t="s">
        <v>1375</v>
      </c>
      <c r="G1512" s="2">
        <v>29.94</v>
      </c>
      <c r="H1512" s="2">
        <v>17.829999999999998</v>
      </c>
      <c r="I1512" s="2">
        <v>0.2344</v>
      </c>
      <c r="J1512" s="2">
        <v>2.7425000000000002</v>
      </c>
      <c r="K1512" s="2" t="s">
        <v>1358</v>
      </c>
      <c r="L1512" s="2">
        <v>854</v>
      </c>
      <c r="M1512" s="2" t="s">
        <v>1426</v>
      </c>
      <c r="N1512" s="2" t="s">
        <v>1745</v>
      </c>
      <c r="O1512" s="8"/>
      <c r="P1512" s="2">
        <v>12</v>
      </c>
      <c r="Q1512" s="12">
        <v>27.23</v>
      </c>
    </row>
    <row r="1513" spans="1:17" hidden="1">
      <c r="A1513" s="11" t="s">
        <v>3684</v>
      </c>
      <c r="B1513" s="9" t="s">
        <v>849</v>
      </c>
      <c r="C1513" s="9" t="s">
        <v>20</v>
      </c>
      <c r="D1513" s="3" t="s">
        <v>44</v>
      </c>
      <c r="E1513" s="9" t="s">
        <v>1411</v>
      </c>
      <c r="F1513" s="9" t="s">
        <v>1390</v>
      </c>
      <c r="G1513" s="3">
        <v>64.78</v>
      </c>
      <c r="H1513" s="3">
        <v>16.25</v>
      </c>
      <c r="I1513" s="3">
        <v>1.1638999999999999</v>
      </c>
      <c r="J1513" s="3">
        <v>1.2959000000000001</v>
      </c>
      <c r="K1513" s="3" t="s">
        <v>1376</v>
      </c>
      <c r="L1513" s="3">
        <v>578</v>
      </c>
      <c r="M1513" s="3" t="s">
        <v>1403</v>
      </c>
      <c r="N1513" s="3" t="s">
        <v>2115</v>
      </c>
      <c r="O1513" s="9" t="s">
        <v>734</v>
      </c>
      <c r="P1513" s="3">
        <v>84</v>
      </c>
      <c r="Q1513" s="13">
        <v>13.89</v>
      </c>
    </row>
    <row r="1514" spans="1:17">
      <c r="A1514" s="10" t="s">
        <v>3685</v>
      </c>
      <c r="B1514" s="8" t="s">
        <v>983</v>
      </c>
      <c r="C1514" s="8" t="s">
        <v>38</v>
      </c>
      <c r="D1514" s="2" t="s">
        <v>31</v>
      </c>
      <c r="E1514" s="8" t="s">
        <v>1411</v>
      </c>
      <c r="F1514" s="8" t="s">
        <v>1390</v>
      </c>
      <c r="G1514" s="2">
        <v>10.87</v>
      </c>
      <c r="H1514" s="2">
        <v>7.58</v>
      </c>
      <c r="I1514" s="2">
        <v>0.1139</v>
      </c>
      <c r="J1514" s="2">
        <v>0.48949999999999999</v>
      </c>
      <c r="K1514" s="2" t="s">
        <v>1358</v>
      </c>
      <c r="L1514" s="2">
        <v>604</v>
      </c>
      <c r="M1514" s="2" t="s">
        <v>1377</v>
      </c>
      <c r="N1514" s="2" t="s">
        <v>587</v>
      </c>
      <c r="O1514" s="8" t="s">
        <v>2195</v>
      </c>
      <c r="P1514" s="2">
        <v>24</v>
      </c>
      <c r="Q1514" s="12">
        <v>10.15</v>
      </c>
    </row>
    <row r="1515" spans="1:17" hidden="1">
      <c r="A1515" s="11" t="s">
        <v>3686</v>
      </c>
      <c r="B1515" s="9" t="s">
        <v>113</v>
      </c>
      <c r="C1515" s="9" t="s">
        <v>41</v>
      </c>
      <c r="D1515" s="3" t="s">
        <v>1360</v>
      </c>
      <c r="E1515" s="9" t="s">
        <v>1408</v>
      </c>
      <c r="F1515" s="9" t="s">
        <v>1384</v>
      </c>
      <c r="G1515" s="3">
        <v>57.57</v>
      </c>
      <c r="H1515" s="3">
        <v>16.829999999999998</v>
      </c>
      <c r="I1515" s="3">
        <v>0.42149999999999999</v>
      </c>
      <c r="J1515" s="3">
        <v>1.1708000000000001</v>
      </c>
      <c r="K1515" s="3" t="s">
        <v>1395</v>
      </c>
      <c r="L1515" s="3">
        <v>588</v>
      </c>
      <c r="M1515" s="3" t="s">
        <v>1386</v>
      </c>
      <c r="N1515" s="3" t="s">
        <v>439</v>
      </c>
      <c r="O1515" s="9"/>
      <c r="P1515" s="3">
        <v>84</v>
      </c>
      <c r="Q1515" s="13">
        <v>40.26</v>
      </c>
    </row>
    <row r="1516" spans="1:17" hidden="1">
      <c r="A1516" s="10" t="s">
        <v>3687</v>
      </c>
      <c r="B1516" s="8" t="s">
        <v>61</v>
      </c>
      <c r="C1516" s="8" t="s">
        <v>24</v>
      </c>
      <c r="D1516" s="2" t="s">
        <v>23</v>
      </c>
      <c r="E1516" s="8" t="s">
        <v>1374</v>
      </c>
      <c r="F1516" s="8" t="s">
        <v>1384</v>
      </c>
      <c r="G1516" s="2">
        <v>75.64</v>
      </c>
      <c r="H1516" s="2">
        <v>13.06</v>
      </c>
      <c r="I1516" s="2">
        <v>1.0515000000000001</v>
      </c>
      <c r="J1516" s="2">
        <v>3.5981999999999998</v>
      </c>
      <c r="K1516" s="2" t="s">
        <v>1412</v>
      </c>
      <c r="L1516" s="2">
        <v>657</v>
      </c>
      <c r="M1516" s="2" t="s">
        <v>1403</v>
      </c>
      <c r="N1516" s="2" t="s">
        <v>1852</v>
      </c>
      <c r="O1516" s="8" t="s">
        <v>726</v>
      </c>
      <c r="P1516" s="2">
        <v>24</v>
      </c>
      <c r="Q1516" s="12">
        <v>28.31</v>
      </c>
    </row>
    <row r="1517" spans="1:17" hidden="1">
      <c r="A1517" s="11" t="s">
        <v>3688</v>
      </c>
      <c r="B1517" s="9" t="s">
        <v>386</v>
      </c>
      <c r="C1517" s="9" t="s">
        <v>41</v>
      </c>
      <c r="D1517" s="3" t="s">
        <v>44</v>
      </c>
      <c r="E1517" s="9" t="s">
        <v>1380</v>
      </c>
      <c r="F1517" s="9" t="s">
        <v>1375</v>
      </c>
      <c r="G1517" s="3">
        <v>60.55</v>
      </c>
      <c r="H1517" s="3">
        <v>17.440000000000001</v>
      </c>
      <c r="I1517" s="3">
        <v>0.72660000000000002</v>
      </c>
      <c r="J1517" s="3">
        <v>0.95079999999999998</v>
      </c>
      <c r="K1517" s="3" t="s">
        <v>1412</v>
      </c>
      <c r="L1517" s="3">
        <v>871</v>
      </c>
      <c r="M1517" s="3" t="s">
        <v>1381</v>
      </c>
      <c r="N1517" s="3" t="s">
        <v>3689</v>
      </c>
      <c r="O1517" s="9"/>
      <c r="P1517" s="3">
        <v>180</v>
      </c>
      <c r="Q1517" s="13">
        <v>57.26</v>
      </c>
    </row>
    <row r="1518" spans="1:17" hidden="1">
      <c r="A1518" s="10" t="s">
        <v>3690</v>
      </c>
      <c r="B1518" s="8" t="s">
        <v>510</v>
      </c>
      <c r="C1518" s="8" t="s">
        <v>38</v>
      </c>
      <c r="D1518" s="2" t="s">
        <v>44</v>
      </c>
      <c r="E1518" s="8" t="s">
        <v>1389</v>
      </c>
      <c r="F1518" s="8" t="s">
        <v>1390</v>
      </c>
      <c r="G1518" s="2">
        <v>41.79</v>
      </c>
      <c r="H1518" s="2">
        <v>11.3</v>
      </c>
      <c r="I1518" s="2">
        <v>0.25890000000000002</v>
      </c>
      <c r="J1518" s="2">
        <v>0.43990000000000001</v>
      </c>
      <c r="K1518" s="2" t="s">
        <v>1395</v>
      </c>
      <c r="L1518" s="2">
        <v>606</v>
      </c>
      <c r="M1518" s="2" t="s">
        <v>1381</v>
      </c>
      <c r="N1518" s="2" t="s">
        <v>2359</v>
      </c>
      <c r="O1518" s="8"/>
      <c r="P1518" s="2">
        <v>240</v>
      </c>
      <c r="Q1518" s="12">
        <v>10.5</v>
      </c>
    </row>
    <row r="1519" spans="1:17" hidden="1">
      <c r="A1519" s="11" t="s">
        <v>3691</v>
      </c>
      <c r="B1519" s="9" t="s">
        <v>1344</v>
      </c>
      <c r="C1519" s="9" t="s">
        <v>35</v>
      </c>
      <c r="D1519" s="3" t="s">
        <v>44</v>
      </c>
      <c r="E1519" s="9" t="s">
        <v>1389</v>
      </c>
      <c r="F1519" s="9" t="s">
        <v>1390</v>
      </c>
      <c r="G1519" s="3">
        <v>43.99</v>
      </c>
      <c r="H1519" s="3">
        <v>12.78</v>
      </c>
      <c r="I1519" s="3">
        <v>0.80189999999999995</v>
      </c>
      <c r="J1519" s="3">
        <v>0.996</v>
      </c>
      <c r="K1519" s="3" t="s">
        <v>1412</v>
      </c>
      <c r="L1519" s="3">
        <v>602</v>
      </c>
      <c r="M1519" s="3" t="s">
        <v>1386</v>
      </c>
      <c r="N1519" s="3" t="s">
        <v>2770</v>
      </c>
      <c r="O1519" s="9"/>
      <c r="P1519" s="3">
        <v>60</v>
      </c>
      <c r="Q1519" s="13">
        <v>11.79</v>
      </c>
    </row>
    <row r="1520" spans="1:17" hidden="1">
      <c r="A1520" s="10" t="s">
        <v>3692</v>
      </c>
      <c r="B1520" s="8" t="s">
        <v>934</v>
      </c>
      <c r="C1520" s="8" t="s">
        <v>35</v>
      </c>
      <c r="D1520" s="2" t="s">
        <v>23</v>
      </c>
      <c r="E1520" s="8" t="s">
        <v>1400</v>
      </c>
      <c r="F1520" s="8" t="s">
        <v>1384</v>
      </c>
      <c r="G1520" s="2">
        <v>60.76</v>
      </c>
      <c r="H1520" s="2">
        <v>11.48</v>
      </c>
      <c r="I1520" s="2">
        <v>0.40429999999999999</v>
      </c>
      <c r="J1520" s="2">
        <v>0.85360000000000003</v>
      </c>
      <c r="K1520" s="2" t="s">
        <v>1412</v>
      </c>
      <c r="L1520" s="2">
        <v>874</v>
      </c>
      <c r="M1520" s="2" t="s">
        <v>1386</v>
      </c>
      <c r="N1520" s="2" t="s">
        <v>1321</v>
      </c>
      <c r="O1520" s="8"/>
      <c r="P1520" s="2">
        <v>120</v>
      </c>
      <c r="Q1520" s="12">
        <v>50.83</v>
      </c>
    </row>
    <row r="1521" spans="1:17">
      <c r="A1521" s="11" t="s">
        <v>3693</v>
      </c>
      <c r="B1521" s="9" t="s">
        <v>924</v>
      </c>
      <c r="C1521" s="9" t="s">
        <v>41</v>
      </c>
      <c r="D1521" s="3" t="s">
        <v>10</v>
      </c>
      <c r="E1521" s="9" t="s">
        <v>1389</v>
      </c>
      <c r="F1521" s="9" t="s">
        <v>1375</v>
      </c>
      <c r="G1521" s="3">
        <v>92.88</v>
      </c>
      <c r="H1521" s="3">
        <v>14.55</v>
      </c>
      <c r="I1521" s="3">
        <v>0.6391</v>
      </c>
      <c r="J1521" s="3">
        <v>1.2714000000000001</v>
      </c>
      <c r="K1521" s="3" t="s">
        <v>1358</v>
      </c>
      <c r="L1521" s="3">
        <v>588</v>
      </c>
      <c r="M1521" s="3" t="s">
        <v>1377</v>
      </c>
      <c r="N1521" s="3" t="s">
        <v>2819</v>
      </c>
      <c r="O1521" s="9" t="s">
        <v>3201</v>
      </c>
      <c r="P1521" s="3">
        <v>180</v>
      </c>
      <c r="Q1521" s="13">
        <v>11.7</v>
      </c>
    </row>
    <row r="1522" spans="1:17" hidden="1">
      <c r="A1522" s="10" t="s">
        <v>3694</v>
      </c>
      <c r="B1522" s="8" t="s">
        <v>907</v>
      </c>
      <c r="C1522" s="8" t="s">
        <v>12</v>
      </c>
      <c r="D1522" s="2" t="s">
        <v>44</v>
      </c>
      <c r="E1522" s="8" t="s">
        <v>1374</v>
      </c>
      <c r="F1522" s="8" t="s">
        <v>1375</v>
      </c>
      <c r="G1522" s="2">
        <v>48.81</v>
      </c>
      <c r="H1522" s="2">
        <v>8.9</v>
      </c>
      <c r="I1522" s="2">
        <v>0.88759999999999994</v>
      </c>
      <c r="J1522" s="2">
        <v>0.61570000000000003</v>
      </c>
      <c r="K1522" s="2" t="s">
        <v>1376</v>
      </c>
      <c r="L1522" s="2">
        <v>596</v>
      </c>
      <c r="M1522" s="2" t="s">
        <v>1381</v>
      </c>
      <c r="N1522" s="2" t="s">
        <v>3432</v>
      </c>
      <c r="O1522" s="8"/>
      <c r="P1522" s="2">
        <v>120</v>
      </c>
      <c r="Q1522" s="12">
        <v>10.1</v>
      </c>
    </row>
    <row r="1523" spans="1:17" hidden="1">
      <c r="A1523" s="11" t="s">
        <v>3695</v>
      </c>
      <c r="B1523" s="9" t="s">
        <v>119</v>
      </c>
      <c r="C1523" s="9" t="s">
        <v>20</v>
      </c>
      <c r="D1523" s="3" t="s">
        <v>44</v>
      </c>
      <c r="E1523" s="9" t="s">
        <v>1411</v>
      </c>
      <c r="F1523" s="9" t="s">
        <v>1384</v>
      </c>
      <c r="G1523" s="3">
        <v>6.25</v>
      </c>
      <c r="H1523" s="3">
        <v>15.4</v>
      </c>
      <c r="I1523" s="3">
        <v>5.6399999999999999E-2</v>
      </c>
      <c r="J1523" s="3">
        <v>0.56530000000000002</v>
      </c>
      <c r="K1523" s="3" t="s">
        <v>1385</v>
      </c>
      <c r="L1523" s="3">
        <v>579</v>
      </c>
      <c r="M1523" s="3" t="s">
        <v>1381</v>
      </c>
      <c r="N1523" s="3" t="s">
        <v>129</v>
      </c>
      <c r="O1523" s="9"/>
      <c r="P1523" s="3">
        <v>12</v>
      </c>
      <c r="Q1523" s="13">
        <v>0</v>
      </c>
    </row>
    <row r="1524" spans="1:17" hidden="1">
      <c r="A1524" s="10" t="s">
        <v>3696</v>
      </c>
      <c r="B1524" s="8" t="s">
        <v>1320</v>
      </c>
      <c r="C1524" s="8" t="s">
        <v>12</v>
      </c>
      <c r="D1524" s="2" t="s">
        <v>44</v>
      </c>
      <c r="E1524" s="8" t="s">
        <v>1389</v>
      </c>
      <c r="F1524" s="8" t="s">
        <v>1384</v>
      </c>
      <c r="G1524" s="2">
        <v>40.200000000000003</v>
      </c>
      <c r="H1524" s="2">
        <v>10.34</v>
      </c>
      <c r="I1524" s="2">
        <v>0.77990000000000004</v>
      </c>
      <c r="J1524" s="2">
        <v>0.67449999999999999</v>
      </c>
      <c r="K1524" s="2" t="s">
        <v>1376</v>
      </c>
      <c r="L1524" s="2">
        <v>692</v>
      </c>
      <c r="M1524" s="2" t="s">
        <v>1403</v>
      </c>
      <c r="N1524" s="2" t="s">
        <v>1490</v>
      </c>
      <c r="O1524" s="8" t="s">
        <v>1508</v>
      </c>
      <c r="P1524" s="2">
        <v>84</v>
      </c>
      <c r="Q1524" s="12">
        <v>4.41</v>
      </c>
    </row>
    <row r="1525" spans="1:17" hidden="1">
      <c r="A1525" s="11" t="s">
        <v>3697</v>
      </c>
      <c r="B1525" s="9" t="s">
        <v>1290</v>
      </c>
      <c r="C1525" s="9" t="s">
        <v>41</v>
      </c>
      <c r="D1525" s="3" t="s">
        <v>1360</v>
      </c>
      <c r="E1525" s="9" t="s">
        <v>1389</v>
      </c>
      <c r="F1525" s="9" t="s">
        <v>1375</v>
      </c>
      <c r="G1525" s="3">
        <v>61.47</v>
      </c>
      <c r="H1525" s="3">
        <v>10.5</v>
      </c>
      <c r="I1525" s="3">
        <v>1.046</v>
      </c>
      <c r="J1525" s="3">
        <v>1.9979</v>
      </c>
      <c r="K1525" s="3" t="s">
        <v>1395</v>
      </c>
      <c r="L1525" s="3">
        <v>843</v>
      </c>
      <c r="M1525" s="3" t="s">
        <v>1403</v>
      </c>
      <c r="N1525" s="3" t="s">
        <v>3698</v>
      </c>
      <c r="O1525" s="9" t="s">
        <v>2328</v>
      </c>
      <c r="P1525" s="3">
        <v>36</v>
      </c>
      <c r="Q1525" s="13">
        <v>47.63</v>
      </c>
    </row>
    <row r="1526" spans="1:17" hidden="1">
      <c r="A1526" s="10" t="s">
        <v>3699</v>
      </c>
      <c r="B1526" s="8" t="s">
        <v>926</v>
      </c>
      <c r="C1526" s="8" t="s">
        <v>32</v>
      </c>
      <c r="D1526" s="2" t="s">
        <v>44</v>
      </c>
      <c r="E1526" s="8" t="s">
        <v>1374</v>
      </c>
      <c r="F1526" s="8" t="s">
        <v>1375</v>
      </c>
      <c r="G1526" s="2">
        <v>78.959999999999994</v>
      </c>
      <c r="H1526" s="2">
        <v>8.41</v>
      </c>
      <c r="I1526" s="2">
        <v>0.81279999999999997</v>
      </c>
      <c r="J1526" s="2">
        <v>6.8836000000000004</v>
      </c>
      <c r="K1526" s="2" t="s">
        <v>1395</v>
      </c>
      <c r="L1526" s="2">
        <v>777</v>
      </c>
      <c r="M1526" s="2" t="s">
        <v>1386</v>
      </c>
      <c r="N1526" s="2" t="s">
        <v>2940</v>
      </c>
      <c r="O1526" s="8"/>
      <c r="P1526" s="2">
        <v>12</v>
      </c>
      <c r="Q1526" s="12">
        <v>59.52</v>
      </c>
    </row>
    <row r="1527" spans="1:17" hidden="1">
      <c r="A1527" s="11" t="s">
        <v>3700</v>
      </c>
      <c r="B1527" s="9" t="s">
        <v>1062</v>
      </c>
      <c r="C1527" s="9" t="s">
        <v>20</v>
      </c>
      <c r="D1527" s="3" t="s">
        <v>44</v>
      </c>
      <c r="E1527" s="9" t="s">
        <v>1408</v>
      </c>
      <c r="F1527" s="9" t="s">
        <v>1384</v>
      </c>
      <c r="G1527" s="3">
        <v>5.23</v>
      </c>
      <c r="H1527" s="3">
        <v>14.16</v>
      </c>
      <c r="I1527" s="3">
        <v>2.7400000000000001E-2</v>
      </c>
      <c r="J1527" s="3">
        <v>0.47</v>
      </c>
      <c r="K1527" s="3" t="s">
        <v>1385</v>
      </c>
      <c r="L1527" s="3">
        <v>725</v>
      </c>
      <c r="M1527" s="3" t="s">
        <v>1377</v>
      </c>
      <c r="N1527" s="3" t="s">
        <v>3623</v>
      </c>
      <c r="O1527" s="9" t="s">
        <v>560</v>
      </c>
      <c r="P1527" s="3">
        <v>12</v>
      </c>
      <c r="Q1527" s="13">
        <v>0</v>
      </c>
    </row>
    <row r="1528" spans="1:17" hidden="1">
      <c r="A1528" s="10" t="s">
        <v>3701</v>
      </c>
      <c r="B1528" s="8" t="s">
        <v>1196</v>
      </c>
      <c r="C1528" s="8" t="s">
        <v>24</v>
      </c>
      <c r="D1528" s="2" t="s">
        <v>31</v>
      </c>
      <c r="E1528" s="8" t="s">
        <v>1389</v>
      </c>
      <c r="F1528" s="8" t="s">
        <v>1375</v>
      </c>
      <c r="G1528" s="2">
        <v>50.82</v>
      </c>
      <c r="H1528" s="2">
        <v>15.61</v>
      </c>
      <c r="I1528" s="2">
        <v>0.50180000000000002</v>
      </c>
      <c r="J1528" s="2">
        <v>1.2253000000000001</v>
      </c>
      <c r="K1528" s="2" t="s">
        <v>1385</v>
      </c>
      <c r="L1528" s="2">
        <v>594</v>
      </c>
      <c r="M1528" s="2" t="s">
        <v>1381</v>
      </c>
      <c r="N1528" s="2" t="s">
        <v>1681</v>
      </c>
      <c r="O1528" s="8"/>
      <c r="P1528" s="2">
        <v>60</v>
      </c>
      <c r="Q1528" s="12">
        <v>0</v>
      </c>
    </row>
    <row r="1529" spans="1:17" hidden="1">
      <c r="A1529" s="11" t="s">
        <v>3702</v>
      </c>
      <c r="B1529" s="9" t="s">
        <v>645</v>
      </c>
      <c r="C1529" s="9" t="s">
        <v>41</v>
      </c>
      <c r="D1529" s="3" t="s">
        <v>44</v>
      </c>
      <c r="E1529" s="9" t="s">
        <v>1411</v>
      </c>
      <c r="F1529" s="9" t="s">
        <v>1384</v>
      </c>
      <c r="G1529" s="3">
        <v>72.69</v>
      </c>
      <c r="H1529" s="3">
        <v>15.58</v>
      </c>
      <c r="I1529" s="3">
        <v>0.84630000000000005</v>
      </c>
      <c r="J1529" s="3">
        <v>1.4263999999999999</v>
      </c>
      <c r="K1529" s="3" t="s">
        <v>1412</v>
      </c>
      <c r="L1529" s="3">
        <v>831</v>
      </c>
      <c r="M1529" s="3" t="s">
        <v>1403</v>
      </c>
      <c r="N1529" s="3" t="s">
        <v>2782</v>
      </c>
      <c r="O1529" s="9" t="s">
        <v>2654</v>
      </c>
      <c r="P1529" s="3">
        <v>84</v>
      </c>
      <c r="Q1529" s="13">
        <v>19.41</v>
      </c>
    </row>
    <row r="1530" spans="1:17" hidden="1">
      <c r="A1530" s="10" t="s">
        <v>3703</v>
      </c>
      <c r="B1530" s="8" t="s">
        <v>642</v>
      </c>
      <c r="C1530" s="8" t="s">
        <v>41</v>
      </c>
      <c r="D1530" s="2" t="s">
        <v>10</v>
      </c>
      <c r="E1530" s="8" t="s">
        <v>1408</v>
      </c>
      <c r="F1530" s="8" t="s">
        <v>1375</v>
      </c>
      <c r="G1530" s="2">
        <v>85.51</v>
      </c>
      <c r="H1530" s="2">
        <v>14.89</v>
      </c>
      <c r="I1530" s="2">
        <v>1.5371999999999999</v>
      </c>
      <c r="J1530" s="2">
        <v>1.6448</v>
      </c>
      <c r="K1530" s="2" t="s">
        <v>1395</v>
      </c>
      <c r="L1530" s="2">
        <v>844</v>
      </c>
      <c r="M1530" s="2" t="s">
        <v>1403</v>
      </c>
      <c r="N1530" s="2" t="s">
        <v>2665</v>
      </c>
      <c r="O1530" s="8" t="s">
        <v>2117</v>
      </c>
      <c r="P1530" s="2">
        <v>84</v>
      </c>
      <c r="Q1530" s="12">
        <v>58.99</v>
      </c>
    </row>
    <row r="1531" spans="1:17" hidden="1">
      <c r="A1531" s="11" t="s">
        <v>3704</v>
      </c>
      <c r="B1531" s="9" t="s">
        <v>1180</v>
      </c>
      <c r="C1531" s="9" t="s">
        <v>38</v>
      </c>
      <c r="D1531" s="3" t="s">
        <v>10</v>
      </c>
      <c r="E1531" s="9" t="s">
        <v>1389</v>
      </c>
      <c r="F1531" s="9" t="s">
        <v>1384</v>
      </c>
      <c r="G1531" s="3">
        <v>2.95</v>
      </c>
      <c r="H1531" s="3">
        <v>10.55</v>
      </c>
      <c r="I1531" s="3">
        <v>2.5700000000000001E-2</v>
      </c>
      <c r="J1531" s="3">
        <v>7.5600000000000001E-2</v>
      </c>
      <c r="K1531" s="3" t="s">
        <v>1385</v>
      </c>
      <c r="L1531" s="3">
        <v>629</v>
      </c>
      <c r="M1531" s="3" t="s">
        <v>1386</v>
      </c>
      <c r="N1531" s="3" t="s">
        <v>744</v>
      </c>
      <c r="O1531" s="9"/>
      <c r="P1531" s="3">
        <v>48</v>
      </c>
      <c r="Q1531" s="13">
        <v>0</v>
      </c>
    </row>
    <row r="1532" spans="1:17" hidden="1">
      <c r="A1532" s="10" t="s">
        <v>3705</v>
      </c>
      <c r="B1532" s="8" t="s">
        <v>339</v>
      </c>
      <c r="C1532" s="8" t="s">
        <v>16</v>
      </c>
      <c r="D1532" s="2" t="s">
        <v>31</v>
      </c>
      <c r="E1532" s="8" t="s">
        <v>1400</v>
      </c>
      <c r="F1532" s="8" t="s">
        <v>1375</v>
      </c>
      <c r="G1532" s="2">
        <v>3.14</v>
      </c>
      <c r="H1532" s="2">
        <v>11.62</v>
      </c>
      <c r="I1532" s="2">
        <v>4.9399999999999999E-2</v>
      </c>
      <c r="J1532" s="2">
        <v>3.6900000000000002E-2</v>
      </c>
      <c r="K1532" s="2" t="s">
        <v>1395</v>
      </c>
      <c r="L1532" s="2">
        <v>608</v>
      </c>
      <c r="M1532" s="2" t="s">
        <v>1396</v>
      </c>
      <c r="N1532" s="2" t="s">
        <v>3221</v>
      </c>
      <c r="O1532" s="8" t="s">
        <v>3550</v>
      </c>
      <c r="P1532" s="2">
        <v>180</v>
      </c>
      <c r="Q1532" s="12">
        <v>1.24</v>
      </c>
    </row>
    <row r="1533" spans="1:17" hidden="1">
      <c r="A1533" s="11" t="s">
        <v>3706</v>
      </c>
      <c r="B1533" s="9" t="s">
        <v>146</v>
      </c>
      <c r="C1533" s="9" t="s">
        <v>16</v>
      </c>
      <c r="D1533" s="3" t="s">
        <v>1360</v>
      </c>
      <c r="E1533" s="9" t="s">
        <v>1389</v>
      </c>
      <c r="F1533" s="9" t="s">
        <v>1375</v>
      </c>
      <c r="G1533" s="3">
        <v>10.49</v>
      </c>
      <c r="H1533" s="3">
        <v>15.3</v>
      </c>
      <c r="I1533" s="3">
        <v>0.11</v>
      </c>
      <c r="J1533" s="3">
        <v>0.20419999999999999</v>
      </c>
      <c r="K1533" s="3" t="s">
        <v>1412</v>
      </c>
      <c r="L1533" s="3">
        <v>823</v>
      </c>
      <c r="M1533" s="3" t="s">
        <v>1377</v>
      </c>
      <c r="N1533" s="3" t="s">
        <v>890</v>
      </c>
      <c r="O1533" s="9" t="s">
        <v>1708</v>
      </c>
      <c r="P1533" s="3">
        <v>84</v>
      </c>
      <c r="Q1533" s="13">
        <v>6.29</v>
      </c>
    </row>
    <row r="1534" spans="1:17" hidden="1">
      <c r="A1534" s="10" t="s">
        <v>3707</v>
      </c>
      <c r="B1534" s="8" t="s">
        <v>1022</v>
      </c>
      <c r="C1534" s="8" t="s">
        <v>7</v>
      </c>
      <c r="D1534" s="2" t="s">
        <v>31</v>
      </c>
      <c r="E1534" s="8" t="s">
        <v>1389</v>
      </c>
      <c r="F1534" s="8" t="s">
        <v>1384</v>
      </c>
      <c r="G1534" s="2">
        <v>89.64</v>
      </c>
      <c r="H1534" s="2">
        <v>14.93</v>
      </c>
      <c r="I1534" s="2">
        <v>1.7205999999999999</v>
      </c>
      <c r="J1534" s="2">
        <v>1.4423999999999999</v>
      </c>
      <c r="K1534" s="2" t="s">
        <v>1412</v>
      </c>
      <c r="L1534" s="2">
        <v>855</v>
      </c>
      <c r="M1534" s="2" t="s">
        <v>1396</v>
      </c>
      <c r="N1534" s="2" t="s">
        <v>1925</v>
      </c>
      <c r="O1534" s="8" t="s">
        <v>158</v>
      </c>
      <c r="P1534" s="2">
        <v>120</v>
      </c>
      <c r="Q1534" s="12">
        <v>56.25</v>
      </c>
    </row>
    <row r="1535" spans="1:17" hidden="1">
      <c r="A1535" s="11" t="s">
        <v>3708</v>
      </c>
      <c r="B1535" s="9" t="s">
        <v>207</v>
      </c>
      <c r="C1535" s="9" t="s">
        <v>16</v>
      </c>
      <c r="D1535" s="3" t="s">
        <v>31</v>
      </c>
      <c r="E1535" s="9" t="s">
        <v>1389</v>
      </c>
      <c r="F1535" s="9" t="s">
        <v>1390</v>
      </c>
      <c r="G1535" s="3">
        <v>80.28</v>
      </c>
      <c r="H1535" s="3">
        <v>12.85</v>
      </c>
      <c r="I1535" s="3">
        <v>1.0238</v>
      </c>
      <c r="J1535" s="3">
        <v>3.8109999999999999</v>
      </c>
      <c r="K1535" s="3" t="s">
        <v>1395</v>
      </c>
      <c r="L1535" s="3">
        <v>726</v>
      </c>
      <c r="M1535" s="3" t="s">
        <v>1396</v>
      </c>
      <c r="N1535" s="3" t="s">
        <v>1331</v>
      </c>
      <c r="O1535" s="9" t="s">
        <v>2531</v>
      </c>
      <c r="P1535" s="3">
        <v>24</v>
      </c>
      <c r="Q1535" s="13">
        <v>58.72</v>
      </c>
    </row>
    <row r="1536" spans="1:17" hidden="1">
      <c r="A1536" s="10" t="s">
        <v>3709</v>
      </c>
      <c r="B1536" s="8" t="s">
        <v>1338</v>
      </c>
      <c r="C1536" s="8" t="s">
        <v>24</v>
      </c>
      <c r="D1536" s="2" t="s">
        <v>10</v>
      </c>
      <c r="E1536" s="8" t="s">
        <v>1411</v>
      </c>
      <c r="F1536" s="8" t="s">
        <v>1390</v>
      </c>
      <c r="G1536" s="2">
        <v>87.57</v>
      </c>
      <c r="H1536" s="2">
        <v>15.11</v>
      </c>
      <c r="I1536" s="2">
        <v>1.5652999999999999</v>
      </c>
      <c r="J1536" s="2">
        <v>1.6952</v>
      </c>
      <c r="K1536" s="2" t="s">
        <v>1412</v>
      </c>
      <c r="L1536" s="2">
        <v>644</v>
      </c>
      <c r="M1536" s="2" t="s">
        <v>1377</v>
      </c>
      <c r="N1536" s="2" t="s">
        <v>2515</v>
      </c>
      <c r="O1536" s="8" t="s">
        <v>1797</v>
      </c>
      <c r="P1536" s="2">
        <v>84</v>
      </c>
      <c r="Q1536" s="12">
        <v>78.12</v>
      </c>
    </row>
    <row r="1537" spans="1:17" hidden="1">
      <c r="A1537" s="11" t="s">
        <v>3710</v>
      </c>
      <c r="B1537" s="9" t="s">
        <v>1334</v>
      </c>
      <c r="C1537" s="9" t="s">
        <v>38</v>
      </c>
      <c r="D1537" s="3" t="s">
        <v>1360</v>
      </c>
      <c r="E1537" s="9" t="s">
        <v>1408</v>
      </c>
      <c r="F1537" s="9" t="s">
        <v>1375</v>
      </c>
      <c r="G1537" s="3">
        <v>25.36</v>
      </c>
      <c r="H1537" s="3">
        <v>12.24</v>
      </c>
      <c r="I1537" s="3">
        <v>0.41020000000000001</v>
      </c>
      <c r="J1537" s="3">
        <v>0.84519999999999995</v>
      </c>
      <c r="K1537" s="3" t="s">
        <v>1385</v>
      </c>
      <c r="L1537" s="3">
        <v>556</v>
      </c>
      <c r="M1537" s="3" t="s">
        <v>1381</v>
      </c>
      <c r="N1537" s="3" t="s">
        <v>3608</v>
      </c>
      <c r="O1537" s="9"/>
      <c r="P1537" s="3">
        <v>36</v>
      </c>
      <c r="Q1537" s="13">
        <v>0</v>
      </c>
    </row>
    <row r="1538" spans="1:17" hidden="1">
      <c r="A1538" s="10" t="s">
        <v>3711</v>
      </c>
      <c r="B1538" s="8" t="s">
        <v>423</v>
      </c>
      <c r="C1538" s="8" t="s">
        <v>28</v>
      </c>
      <c r="D1538" s="2" t="s">
        <v>1360</v>
      </c>
      <c r="E1538" s="8" t="s">
        <v>1380</v>
      </c>
      <c r="F1538" s="8" t="s">
        <v>1384</v>
      </c>
      <c r="G1538" s="2">
        <v>46.36</v>
      </c>
      <c r="H1538" s="2">
        <v>10.94</v>
      </c>
      <c r="I1538" s="2">
        <v>0.43290000000000001</v>
      </c>
      <c r="J1538" s="2">
        <v>4.0960999999999999</v>
      </c>
      <c r="K1538" s="2" t="s">
        <v>1412</v>
      </c>
      <c r="L1538" s="2">
        <v>780</v>
      </c>
      <c r="M1538" s="2" t="s">
        <v>1403</v>
      </c>
      <c r="N1538" s="2" t="s">
        <v>2086</v>
      </c>
      <c r="O1538" s="8" t="s">
        <v>471</v>
      </c>
      <c r="P1538" s="2">
        <v>12</v>
      </c>
      <c r="Q1538" s="12">
        <v>36.5</v>
      </c>
    </row>
    <row r="1539" spans="1:17" hidden="1">
      <c r="A1539" s="11" t="s">
        <v>3712</v>
      </c>
      <c r="B1539" s="9" t="s">
        <v>708</v>
      </c>
      <c r="C1539" s="9" t="s">
        <v>35</v>
      </c>
      <c r="D1539" s="3" t="s">
        <v>10</v>
      </c>
      <c r="E1539" s="9" t="s">
        <v>1408</v>
      </c>
      <c r="F1539" s="9" t="s">
        <v>1384</v>
      </c>
      <c r="G1539" s="3">
        <v>68.900000000000006</v>
      </c>
      <c r="H1539" s="3">
        <v>12.15</v>
      </c>
      <c r="I1539" s="3">
        <v>1.288</v>
      </c>
      <c r="J1539" s="3">
        <v>0.76590000000000003</v>
      </c>
      <c r="K1539" s="3" t="s">
        <v>1385</v>
      </c>
      <c r="L1539" s="3">
        <v>617</v>
      </c>
      <c r="M1539" s="3" t="s">
        <v>1381</v>
      </c>
      <c r="N1539" s="3" t="s">
        <v>2169</v>
      </c>
      <c r="O1539" s="9"/>
      <c r="P1539" s="3">
        <v>240</v>
      </c>
      <c r="Q1539" s="13">
        <v>0</v>
      </c>
    </row>
    <row r="1540" spans="1:17" hidden="1">
      <c r="A1540" s="10" t="s">
        <v>3713</v>
      </c>
      <c r="B1540" s="8" t="s">
        <v>489</v>
      </c>
      <c r="C1540" s="8" t="s">
        <v>32</v>
      </c>
      <c r="D1540" s="2" t="s">
        <v>10</v>
      </c>
      <c r="E1540" s="8" t="s">
        <v>1380</v>
      </c>
      <c r="F1540" s="8" t="s">
        <v>1390</v>
      </c>
      <c r="G1540" s="2">
        <v>22.44</v>
      </c>
      <c r="H1540" s="2">
        <v>16.64</v>
      </c>
      <c r="I1540" s="2">
        <v>0.28870000000000001</v>
      </c>
      <c r="J1540" s="2">
        <v>0.32300000000000001</v>
      </c>
      <c r="K1540" s="2" t="s">
        <v>1385</v>
      </c>
      <c r="L1540" s="2">
        <v>713</v>
      </c>
      <c r="M1540" s="2" t="s">
        <v>1403</v>
      </c>
      <c r="N1540" s="2" t="s">
        <v>3714</v>
      </c>
      <c r="O1540" s="8" t="s">
        <v>1929</v>
      </c>
      <c r="P1540" s="2">
        <v>240</v>
      </c>
      <c r="Q1540" s="12">
        <v>0</v>
      </c>
    </row>
    <row r="1541" spans="1:17" hidden="1">
      <c r="A1541" s="11" t="s">
        <v>3715</v>
      </c>
      <c r="B1541" s="9" t="s">
        <v>633</v>
      </c>
      <c r="C1541" s="9" t="s">
        <v>12</v>
      </c>
      <c r="D1541" s="3" t="s">
        <v>44</v>
      </c>
      <c r="E1541" s="9" t="s">
        <v>1389</v>
      </c>
      <c r="F1541" s="9" t="s">
        <v>1390</v>
      </c>
      <c r="G1541" s="3">
        <v>52.78</v>
      </c>
      <c r="H1541" s="3">
        <v>13.09</v>
      </c>
      <c r="I1541" s="3">
        <v>0.82420000000000004</v>
      </c>
      <c r="J1541" s="3">
        <v>0.96279999999999999</v>
      </c>
      <c r="K1541" s="3" t="s">
        <v>1385</v>
      </c>
      <c r="L1541" s="3">
        <v>820</v>
      </c>
      <c r="M1541" s="3" t="s">
        <v>1381</v>
      </c>
      <c r="N1541" s="3" t="s">
        <v>2530</v>
      </c>
      <c r="O1541" s="9"/>
      <c r="P1541" s="3">
        <v>84</v>
      </c>
      <c r="Q1541" s="13">
        <v>0</v>
      </c>
    </row>
    <row r="1542" spans="1:17" hidden="1">
      <c r="A1542" s="10" t="s">
        <v>3716</v>
      </c>
      <c r="B1542" s="8" t="s">
        <v>142</v>
      </c>
      <c r="C1542" s="8" t="s">
        <v>28</v>
      </c>
      <c r="D1542" s="2" t="s">
        <v>10</v>
      </c>
      <c r="E1542" s="8" t="s">
        <v>1374</v>
      </c>
      <c r="F1542" s="8" t="s">
        <v>1390</v>
      </c>
      <c r="G1542" s="2">
        <v>38.799999999999997</v>
      </c>
      <c r="H1542" s="2">
        <v>15.85</v>
      </c>
      <c r="I1542" s="2">
        <v>0.50609999999999999</v>
      </c>
      <c r="J1542" s="2">
        <v>1.3612</v>
      </c>
      <c r="K1542" s="2" t="s">
        <v>1376</v>
      </c>
      <c r="L1542" s="2">
        <v>832</v>
      </c>
      <c r="M1542" s="2" t="s">
        <v>1377</v>
      </c>
      <c r="N1542" s="2" t="s">
        <v>329</v>
      </c>
      <c r="O1542" s="8" t="s">
        <v>2007</v>
      </c>
      <c r="P1542" s="2">
        <v>36</v>
      </c>
      <c r="Q1542" s="12">
        <v>5.01</v>
      </c>
    </row>
    <row r="1543" spans="1:17" hidden="1">
      <c r="A1543" s="11" t="s">
        <v>3717</v>
      </c>
      <c r="B1543" s="9" t="s">
        <v>758</v>
      </c>
      <c r="C1543" s="9" t="s">
        <v>16</v>
      </c>
      <c r="D1543" s="3" t="s">
        <v>10</v>
      </c>
      <c r="E1543" s="9" t="s">
        <v>1374</v>
      </c>
      <c r="F1543" s="9" t="s">
        <v>1390</v>
      </c>
      <c r="G1543" s="3">
        <v>98.37</v>
      </c>
      <c r="H1543" s="3">
        <v>14.86</v>
      </c>
      <c r="I1543" s="3">
        <v>1.7679</v>
      </c>
      <c r="J1543" s="3">
        <v>1.3673999999999999</v>
      </c>
      <c r="K1543" s="3" t="s">
        <v>1395</v>
      </c>
      <c r="L1543" s="3">
        <v>618</v>
      </c>
      <c r="M1543" s="3" t="s">
        <v>1381</v>
      </c>
      <c r="N1543" s="3" t="s">
        <v>2084</v>
      </c>
      <c r="O1543" s="9"/>
      <c r="P1543" s="3">
        <v>180</v>
      </c>
      <c r="Q1543" s="13">
        <v>48.14</v>
      </c>
    </row>
    <row r="1544" spans="1:17">
      <c r="A1544" s="10" t="s">
        <v>3718</v>
      </c>
      <c r="B1544" s="8" t="s">
        <v>729</v>
      </c>
      <c r="C1544" s="8" t="s">
        <v>38</v>
      </c>
      <c r="D1544" s="2" t="s">
        <v>1360</v>
      </c>
      <c r="E1544" s="8" t="s">
        <v>1374</v>
      </c>
      <c r="F1544" s="8" t="s">
        <v>1390</v>
      </c>
      <c r="G1544" s="2">
        <v>71.48</v>
      </c>
      <c r="H1544" s="2">
        <v>13.37</v>
      </c>
      <c r="I1544" s="2">
        <v>0.41070000000000001</v>
      </c>
      <c r="J1544" s="2">
        <v>1.0829</v>
      </c>
      <c r="K1544" s="2" t="s">
        <v>1358</v>
      </c>
      <c r="L1544" s="2">
        <v>592</v>
      </c>
      <c r="M1544" s="2" t="s">
        <v>1377</v>
      </c>
      <c r="N1544" s="2" t="s">
        <v>1671</v>
      </c>
      <c r="O1544" s="8" t="s">
        <v>1807</v>
      </c>
      <c r="P1544" s="2">
        <v>120</v>
      </c>
      <c r="Q1544" s="12">
        <v>43.51</v>
      </c>
    </row>
    <row r="1545" spans="1:17" hidden="1">
      <c r="A1545" s="11" t="s">
        <v>3719</v>
      </c>
      <c r="B1545" s="9" t="s">
        <v>228</v>
      </c>
      <c r="C1545" s="9" t="s">
        <v>24</v>
      </c>
      <c r="D1545" s="3" t="s">
        <v>31</v>
      </c>
      <c r="E1545" s="9" t="s">
        <v>1408</v>
      </c>
      <c r="F1545" s="9" t="s">
        <v>1390</v>
      </c>
      <c r="G1545" s="3">
        <v>55.31</v>
      </c>
      <c r="H1545" s="3">
        <v>17.309999999999999</v>
      </c>
      <c r="I1545" s="3">
        <v>0.4924</v>
      </c>
      <c r="J1545" s="3">
        <v>0.86339999999999995</v>
      </c>
      <c r="K1545" s="3" t="s">
        <v>1412</v>
      </c>
      <c r="L1545" s="3">
        <v>838</v>
      </c>
      <c r="M1545" s="3" t="s">
        <v>1396</v>
      </c>
      <c r="N1545" s="3" t="s">
        <v>2941</v>
      </c>
      <c r="O1545" s="9" t="s">
        <v>3628</v>
      </c>
      <c r="P1545" s="3">
        <v>180</v>
      </c>
      <c r="Q1545" s="13">
        <v>30.3</v>
      </c>
    </row>
    <row r="1546" spans="1:17" hidden="1">
      <c r="A1546" s="10" t="s">
        <v>3720</v>
      </c>
      <c r="B1546" s="8" t="s">
        <v>181</v>
      </c>
      <c r="C1546" s="8" t="s">
        <v>38</v>
      </c>
      <c r="D1546" s="2" t="s">
        <v>31</v>
      </c>
      <c r="E1546" s="8" t="s">
        <v>1400</v>
      </c>
      <c r="F1546" s="8" t="s">
        <v>1384</v>
      </c>
      <c r="G1546" s="2">
        <v>9.32</v>
      </c>
      <c r="H1546" s="2">
        <v>12.24</v>
      </c>
      <c r="I1546" s="2">
        <v>9.5699999999999993E-2</v>
      </c>
      <c r="J1546" s="2">
        <v>0.16569999999999999</v>
      </c>
      <c r="K1546" s="2" t="s">
        <v>1376</v>
      </c>
      <c r="L1546" s="2">
        <v>885</v>
      </c>
      <c r="M1546" s="2" t="s">
        <v>1386</v>
      </c>
      <c r="N1546" s="2" t="s">
        <v>943</v>
      </c>
      <c r="O1546" s="8"/>
      <c r="P1546" s="2">
        <v>84</v>
      </c>
      <c r="Q1546" s="12">
        <v>2.9</v>
      </c>
    </row>
    <row r="1547" spans="1:17" hidden="1">
      <c r="A1547" s="11" t="s">
        <v>3721</v>
      </c>
      <c r="B1547" s="9" t="s">
        <v>1288</v>
      </c>
      <c r="C1547" s="9" t="s">
        <v>35</v>
      </c>
      <c r="D1547" s="3" t="s">
        <v>1360</v>
      </c>
      <c r="E1547" s="9" t="s">
        <v>1411</v>
      </c>
      <c r="F1547" s="9" t="s">
        <v>1384</v>
      </c>
      <c r="G1547" s="3">
        <v>2.61</v>
      </c>
      <c r="H1547" s="3">
        <v>11.34</v>
      </c>
      <c r="I1547" s="3">
        <v>4.5699999999999998E-2</v>
      </c>
      <c r="J1547" s="3">
        <v>4.5199999999999997E-2</v>
      </c>
      <c r="K1547" s="3" t="s">
        <v>1376</v>
      </c>
      <c r="L1547" s="3">
        <v>724</v>
      </c>
      <c r="M1547" s="3" t="s">
        <v>1426</v>
      </c>
      <c r="N1547" s="3" t="s">
        <v>2121</v>
      </c>
      <c r="O1547" s="9"/>
      <c r="P1547" s="3">
        <v>84</v>
      </c>
      <c r="Q1547" s="13">
        <v>0.79</v>
      </c>
    </row>
    <row r="1548" spans="1:17" hidden="1">
      <c r="A1548" s="10" t="s">
        <v>3722</v>
      </c>
      <c r="B1548" s="8" t="s">
        <v>1137</v>
      </c>
      <c r="C1548" s="8" t="s">
        <v>20</v>
      </c>
      <c r="D1548" s="2" t="s">
        <v>10</v>
      </c>
      <c r="E1548" s="8" t="s">
        <v>1374</v>
      </c>
      <c r="F1548" s="8" t="s">
        <v>1384</v>
      </c>
      <c r="G1548" s="2">
        <v>10.84</v>
      </c>
      <c r="H1548" s="2">
        <v>13.63</v>
      </c>
      <c r="I1548" s="2">
        <v>7.1800000000000003E-2</v>
      </c>
      <c r="J1548" s="2">
        <v>0.36849999999999999</v>
      </c>
      <c r="K1548" s="2"/>
      <c r="L1548" s="2">
        <v>863</v>
      </c>
      <c r="M1548" s="2" t="s">
        <v>1396</v>
      </c>
      <c r="N1548" s="2" t="s">
        <v>1618</v>
      </c>
      <c r="O1548" s="8" t="s">
        <v>1619</v>
      </c>
      <c r="P1548" s="2">
        <v>36</v>
      </c>
      <c r="Q1548" s="12">
        <v>6.13</v>
      </c>
    </row>
    <row r="1549" spans="1:17" hidden="1">
      <c r="A1549" s="11" t="s">
        <v>3723</v>
      </c>
      <c r="B1549" s="9" t="s">
        <v>228</v>
      </c>
      <c r="C1549" s="9" t="s">
        <v>16</v>
      </c>
      <c r="D1549" s="3" t="s">
        <v>31</v>
      </c>
      <c r="E1549" s="9" t="s">
        <v>1374</v>
      </c>
      <c r="F1549" s="9" t="s">
        <v>1384</v>
      </c>
      <c r="G1549" s="3">
        <v>14.71</v>
      </c>
      <c r="H1549" s="3">
        <v>16.5</v>
      </c>
      <c r="I1549" s="3">
        <v>0.1479</v>
      </c>
      <c r="J1549" s="3">
        <v>1.3381000000000001</v>
      </c>
      <c r="K1549" s="3" t="s">
        <v>1385</v>
      </c>
      <c r="L1549" s="3">
        <v>725</v>
      </c>
      <c r="M1549" s="3" t="s">
        <v>1426</v>
      </c>
      <c r="N1549" s="3" t="s">
        <v>1902</v>
      </c>
      <c r="O1549" s="9"/>
      <c r="P1549" s="3">
        <v>12</v>
      </c>
      <c r="Q1549" s="13">
        <v>0</v>
      </c>
    </row>
    <row r="1550" spans="1:17" hidden="1">
      <c r="A1550" s="10" t="s">
        <v>3724</v>
      </c>
      <c r="B1550" s="8" t="s">
        <v>126</v>
      </c>
      <c r="C1550" s="8" t="s">
        <v>41</v>
      </c>
      <c r="D1550" s="2" t="s">
        <v>23</v>
      </c>
      <c r="E1550" s="8" t="s">
        <v>1411</v>
      </c>
      <c r="F1550" s="8" t="s">
        <v>1384</v>
      </c>
      <c r="G1550" s="2">
        <v>57.23</v>
      </c>
      <c r="H1550" s="2">
        <v>14.44</v>
      </c>
      <c r="I1550" s="2">
        <v>0.48949999999999999</v>
      </c>
      <c r="J1550" s="2">
        <v>0.73</v>
      </c>
      <c r="K1550" s="2"/>
      <c r="L1550" s="2">
        <v>886</v>
      </c>
      <c r="M1550" s="2" t="s">
        <v>1386</v>
      </c>
      <c r="N1550" s="2" t="s">
        <v>1710</v>
      </c>
      <c r="O1550" s="8"/>
      <c r="P1550" s="2">
        <v>240</v>
      </c>
      <c r="Q1550" s="12">
        <v>24.09</v>
      </c>
    </row>
    <row r="1551" spans="1:17" hidden="1">
      <c r="A1551" s="11" t="s">
        <v>3725</v>
      </c>
      <c r="B1551" s="9" t="s">
        <v>1141</v>
      </c>
      <c r="C1551" s="9" t="s">
        <v>24</v>
      </c>
      <c r="D1551" s="3" t="s">
        <v>1360</v>
      </c>
      <c r="E1551" s="9" t="s">
        <v>1411</v>
      </c>
      <c r="F1551" s="9" t="s">
        <v>1384</v>
      </c>
      <c r="G1551" s="3">
        <v>77.47</v>
      </c>
      <c r="H1551" s="3">
        <v>7.83</v>
      </c>
      <c r="I1551" s="3">
        <v>0.47970000000000002</v>
      </c>
      <c r="J1551" s="3">
        <v>1.8851</v>
      </c>
      <c r="K1551" s="3"/>
      <c r="L1551" s="3">
        <v>860</v>
      </c>
      <c r="M1551" s="3" t="s">
        <v>1386</v>
      </c>
      <c r="N1551" s="3" t="s">
        <v>560</v>
      </c>
      <c r="O1551" s="9"/>
      <c r="P1551" s="3">
        <v>48</v>
      </c>
      <c r="Q1551" s="13">
        <v>48.47</v>
      </c>
    </row>
    <row r="1552" spans="1:17" hidden="1">
      <c r="A1552" s="10" t="s">
        <v>3726</v>
      </c>
      <c r="B1552" s="8" t="s">
        <v>1016</v>
      </c>
      <c r="C1552" s="8" t="s">
        <v>24</v>
      </c>
      <c r="D1552" s="2" t="s">
        <v>10</v>
      </c>
      <c r="E1552" s="8" t="s">
        <v>1400</v>
      </c>
      <c r="F1552" s="8" t="s">
        <v>1390</v>
      </c>
      <c r="G1552" s="2">
        <v>57.07</v>
      </c>
      <c r="H1552" s="2">
        <v>10.96</v>
      </c>
      <c r="I1552" s="2">
        <v>0.51770000000000005</v>
      </c>
      <c r="J1552" s="2">
        <v>0.78480000000000005</v>
      </c>
      <c r="K1552" s="2" t="s">
        <v>1395</v>
      </c>
      <c r="L1552" s="2">
        <v>657</v>
      </c>
      <c r="M1552" s="2" t="s">
        <v>1403</v>
      </c>
      <c r="N1552" s="2" t="s">
        <v>587</v>
      </c>
      <c r="O1552" s="8" t="s">
        <v>3727</v>
      </c>
      <c r="P1552" s="2">
        <v>120</v>
      </c>
      <c r="Q1552" s="12">
        <v>15.15</v>
      </c>
    </row>
    <row r="1553" spans="1:17" hidden="1">
      <c r="A1553" s="11" t="s">
        <v>3728</v>
      </c>
      <c r="B1553" s="9" t="s">
        <v>616</v>
      </c>
      <c r="C1553" s="9" t="s">
        <v>16</v>
      </c>
      <c r="D1553" s="3" t="s">
        <v>1360</v>
      </c>
      <c r="E1553" s="9" t="s">
        <v>1408</v>
      </c>
      <c r="F1553" s="9" t="s">
        <v>1384</v>
      </c>
      <c r="G1553" s="3">
        <v>45.78</v>
      </c>
      <c r="H1553" s="3">
        <v>11.95</v>
      </c>
      <c r="I1553" s="3">
        <v>0.23180000000000001</v>
      </c>
      <c r="J1553" s="3">
        <v>1.5195000000000001</v>
      </c>
      <c r="K1553" s="3" t="s">
        <v>1395</v>
      </c>
      <c r="L1553" s="3">
        <v>719</v>
      </c>
      <c r="M1553" s="3" t="s">
        <v>1396</v>
      </c>
      <c r="N1553" s="3" t="s">
        <v>2280</v>
      </c>
      <c r="O1553" s="9" t="s">
        <v>3729</v>
      </c>
      <c r="P1553" s="3">
        <v>36</v>
      </c>
      <c r="Q1553" s="13">
        <v>39.47</v>
      </c>
    </row>
    <row r="1554" spans="1:17" hidden="1">
      <c r="A1554" s="10" t="s">
        <v>3730</v>
      </c>
      <c r="B1554" s="8" t="s">
        <v>1075</v>
      </c>
      <c r="C1554" s="8" t="s">
        <v>35</v>
      </c>
      <c r="D1554" s="2" t="s">
        <v>44</v>
      </c>
      <c r="E1554" s="8" t="s">
        <v>1380</v>
      </c>
      <c r="F1554" s="8" t="s">
        <v>1384</v>
      </c>
      <c r="G1554" s="2">
        <v>36.58</v>
      </c>
      <c r="H1554" s="2">
        <v>13.21</v>
      </c>
      <c r="I1554" s="2">
        <v>0.58709999999999996</v>
      </c>
      <c r="J1554" s="2">
        <v>0.83620000000000005</v>
      </c>
      <c r="K1554" s="2" t="s">
        <v>1385</v>
      </c>
      <c r="L1554" s="2">
        <v>745</v>
      </c>
      <c r="M1554" s="2" t="s">
        <v>1403</v>
      </c>
      <c r="N1554" s="2" t="s">
        <v>3118</v>
      </c>
      <c r="O1554" s="8" t="s">
        <v>3410</v>
      </c>
      <c r="P1554" s="2">
        <v>60</v>
      </c>
      <c r="Q1554" s="12">
        <v>0</v>
      </c>
    </row>
    <row r="1555" spans="1:17">
      <c r="A1555" s="11" t="s">
        <v>3731</v>
      </c>
      <c r="B1555" s="9" t="s">
        <v>84</v>
      </c>
      <c r="C1555" s="9" t="s">
        <v>28</v>
      </c>
      <c r="D1555" s="3" t="s">
        <v>10</v>
      </c>
      <c r="E1555" s="9" t="s">
        <v>1400</v>
      </c>
      <c r="F1555" s="9" t="s">
        <v>1375</v>
      </c>
      <c r="G1555" s="3">
        <v>43.7</v>
      </c>
      <c r="H1555" s="3">
        <v>16.309999999999999</v>
      </c>
      <c r="I1555" s="3">
        <v>0.77549999999999997</v>
      </c>
      <c r="J1555" s="3">
        <v>1.2454000000000001</v>
      </c>
      <c r="K1555" s="3" t="s">
        <v>1358</v>
      </c>
      <c r="L1555" s="3">
        <v>724</v>
      </c>
      <c r="M1555" s="3" t="s">
        <v>1386</v>
      </c>
      <c r="N1555" s="3" t="s">
        <v>1398</v>
      </c>
      <c r="O1555" s="9"/>
      <c r="P1555" s="3">
        <v>48</v>
      </c>
      <c r="Q1555" s="13">
        <v>23.95</v>
      </c>
    </row>
    <row r="1556" spans="1:17">
      <c r="A1556" s="10" t="s">
        <v>3732</v>
      </c>
      <c r="B1556" s="8" t="s">
        <v>950</v>
      </c>
      <c r="C1556" s="8" t="s">
        <v>41</v>
      </c>
      <c r="D1556" s="2" t="s">
        <v>10</v>
      </c>
      <c r="E1556" s="8" t="s">
        <v>1411</v>
      </c>
      <c r="F1556" s="8" t="s">
        <v>1390</v>
      </c>
      <c r="G1556" s="2">
        <v>38.78</v>
      </c>
      <c r="H1556" s="2">
        <v>8.41</v>
      </c>
      <c r="I1556" s="2">
        <v>0.27560000000000001</v>
      </c>
      <c r="J1556" s="2">
        <v>0.47899999999999998</v>
      </c>
      <c r="K1556" s="2" t="s">
        <v>1358</v>
      </c>
      <c r="L1556" s="2">
        <v>763</v>
      </c>
      <c r="M1556" s="2" t="s">
        <v>1426</v>
      </c>
      <c r="N1556" s="2" t="s">
        <v>1243</v>
      </c>
      <c r="O1556" s="8"/>
      <c r="P1556" s="2">
        <v>120</v>
      </c>
      <c r="Q1556" s="12">
        <v>13.86</v>
      </c>
    </row>
    <row r="1557" spans="1:17" hidden="1">
      <c r="A1557" s="11" t="s">
        <v>3733</v>
      </c>
      <c r="B1557" s="9" t="s">
        <v>1144</v>
      </c>
      <c r="C1557" s="9" t="s">
        <v>24</v>
      </c>
      <c r="D1557" s="3" t="s">
        <v>23</v>
      </c>
      <c r="E1557" s="9" t="s">
        <v>1389</v>
      </c>
      <c r="F1557" s="9" t="s">
        <v>1375</v>
      </c>
      <c r="G1557" s="3">
        <v>54.13</v>
      </c>
      <c r="H1557" s="3">
        <v>9.61</v>
      </c>
      <c r="I1557" s="3">
        <v>0.32790000000000002</v>
      </c>
      <c r="J1557" s="3">
        <v>0.56879999999999997</v>
      </c>
      <c r="K1557" s="3" t="s">
        <v>1395</v>
      </c>
      <c r="L1557" s="3">
        <v>738</v>
      </c>
      <c r="M1557" s="3" t="s">
        <v>1377</v>
      </c>
      <c r="N1557" s="3" t="s">
        <v>1468</v>
      </c>
      <c r="O1557" s="9" t="s">
        <v>2025</v>
      </c>
      <c r="P1557" s="3">
        <v>180</v>
      </c>
      <c r="Q1557" s="13">
        <v>22.3</v>
      </c>
    </row>
    <row r="1558" spans="1:17" hidden="1">
      <c r="A1558" s="10" t="s">
        <v>3734</v>
      </c>
      <c r="B1558" s="8" t="s">
        <v>1190</v>
      </c>
      <c r="C1558" s="8" t="s">
        <v>12</v>
      </c>
      <c r="D1558" s="2" t="s">
        <v>23</v>
      </c>
      <c r="E1558" s="8" t="s">
        <v>1380</v>
      </c>
      <c r="F1558" s="8" t="s">
        <v>1390</v>
      </c>
      <c r="G1558" s="2">
        <v>16.100000000000001</v>
      </c>
      <c r="H1558" s="2">
        <v>14.44</v>
      </c>
      <c r="I1558" s="2">
        <v>0.27660000000000001</v>
      </c>
      <c r="J1558" s="2">
        <v>0.37830000000000003</v>
      </c>
      <c r="K1558" s="2"/>
      <c r="L1558" s="2">
        <v>600</v>
      </c>
      <c r="M1558" s="2" t="s">
        <v>1403</v>
      </c>
      <c r="N1558" s="2" t="s">
        <v>1769</v>
      </c>
      <c r="O1558" s="8" t="s">
        <v>3735</v>
      </c>
      <c r="P1558" s="2">
        <v>60</v>
      </c>
      <c r="Q1558" s="12">
        <v>0</v>
      </c>
    </row>
    <row r="1559" spans="1:17" hidden="1">
      <c r="A1559" s="11" t="s">
        <v>3736</v>
      </c>
      <c r="B1559" s="9" t="s">
        <v>204</v>
      </c>
      <c r="C1559" s="9" t="s">
        <v>7</v>
      </c>
      <c r="D1559" s="3" t="s">
        <v>31</v>
      </c>
      <c r="E1559" s="9" t="s">
        <v>1400</v>
      </c>
      <c r="F1559" s="9" t="s">
        <v>1384</v>
      </c>
      <c r="G1559" s="3">
        <v>87.46</v>
      </c>
      <c r="H1559" s="3">
        <v>15.69</v>
      </c>
      <c r="I1559" s="3">
        <v>1.5273000000000001</v>
      </c>
      <c r="J1559" s="3">
        <v>3.0615000000000001</v>
      </c>
      <c r="K1559" s="3" t="s">
        <v>1412</v>
      </c>
      <c r="L1559" s="3">
        <v>765</v>
      </c>
      <c r="M1559" s="3" t="s">
        <v>1377</v>
      </c>
      <c r="N1559" s="3" t="s">
        <v>1904</v>
      </c>
      <c r="O1559" s="9" t="s">
        <v>3737</v>
      </c>
      <c r="P1559" s="3">
        <v>36</v>
      </c>
      <c r="Q1559" s="13">
        <v>31.33</v>
      </c>
    </row>
    <row r="1560" spans="1:17" hidden="1">
      <c r="A1560" s="10" t="s">
        <v>3738</v>
      </c>
      <c r="B1560" s="8" t="s">
        <v>990</v>
      </c>
      <c r="C1560" s="8" t="s">
        <v>20</v>
      </c>
      <c r="D1560" s="2" t="s">
        <v>31</v>
      </c>
      <c r="E1560" s="8" t="s">
        <v>1380</v>
      </c>
      <c r="F1560" s="8" t="s">
        <v>1384</v>
      </c>
      <c r="G1560" s="2"/>
      <c r="H1560" s="2">
        <v>8.5299999999999994</v>
      </c>
      <c r="I1560" s="2">
        <v>0.37269999999999998</v>
      </c>
      <c r="J1560" s="2">
        <v>0.19850000000000001</v>
      </c>
      <c r="K1560" s="2" t="s">
        <v>1385</v>
      </c>
      <c r="L1560" s="2">
        <v>649</v>
      </c>
      <c r="M1560" s="2" t="s">
        <v>1396</v>
      </c>
      <c r="N1560" s="2" t="s">
        <v>3108</v>
      </c>
      <c r="O1560" s="8" t="s">
        <v>1138</v>
      </c>
      <c r="P1560" s="2">
        <v>240</v>
      </c>
      <c r="Q1560" s="12">
        <v>0</v>
      </c>
    </row>
    <row r="1561" spans="1:17" hidden="1">
      <c r="A1561" s="11" t="s">
        <v>3739</v>
      </c>
      <c r="B1561" s="9" t="s">
        <v>1292</v>
      </c>
      <c r="C1561" s="9" t="s">
        <v>12</v>
      </c>
      <c r="D1561" s="3" t="s">
        <v>1360</v>
      </c>
      <c r="E1561" s="9" t="s">
        <v>1389</v>
      </c>
      <c r="F1561" s="9" t="s">
        <v>1375</v>
      </c>
      <c r="G1561" s="3">
        <v>63.98</v>
      </c>
      <c r="H1561" s="3">
        <v>13.96</v>
      </c>
      <c r="I1561" s="3">
        <v>0.32200000000000001</v>
      </c>
      <c r="J1561" s="3">
        <v>1.4874000000000001</v>
      </c>
      <c r="K1561" s="3" t="s">
        <v>1376</v>
      </c>
      <c r="L1561" s="3">
        <v>900</v>
      </c>
      <c r="M1561" s="3" t="s">
        <v>1396</v>
      </c>
      <c r="N1561" s="3" t="s">
        <v>3727</v>
      </c>
      <c r="O1561" s="9" t="s">
        <v>3270</v>
      </c>
      <c r="P1561" s="3">
        <v>60</v>
      </c>
      <c r="Q1561" s="13">
        <v>28.92</v>
      </c>
    </row>
    <row r="1562" spans="1:17" hidden="1">
      <c r="A1562" s="10" t="s">
        <v>3740</v>
      </c>
      <c r="B1562" s="8" t="s">
        <v>146</v>
      </c>
      <c r="C1562" s="8" t="s">
        <v>32</v>
      </c>
      <c r="D1562" s="2" t="s">
        <v>44</v>
      </c>
      <c r="E1562" s="8" t="s">
        <v>1380</v>
      </c>
      <c r="F1562" s="8" t="s">
        <v>1375</v>
      </c>
      <c r="G1562" s="2">
        <v>66.400000000000006</v>
      </c>
      <c r="H1562" s="2">
        <v>13.29</v>
      </c>
      <c r="I1562" s="2">
        <v>0.40089999999999998</v>
      </c>
      <c r="J1562" s="2">
        <v>1.7908999999999999</v>
      </c>
      <c r="K1562" s="2" t="s">
        <v>1385</v>
      </c>
      <c r="L1562" s="2">
        <v>684</v>
      </c>
      <c r="M1562" s="2" t="s">
        <v>1426</v>
      </c>
      <c r="N1562" s="2" t="s">
        <v>471</v>
      </c>
      <c r="O1562" s="8"/>
      <c r="P1562" s="2">
        <v>48</v>
      </c>
      <c r="Q1562" s="12">
        <v>0</v>
      </c>
    </row>
    <row r="1563" spans="1:17" hidden="1">
      <c r="A1563" s="11" t="s">
        <v>3741</v>
      </c>
      <c r="B1563" s="9" t="s">
        <v>1322</v>
      </c>
      <c r="C1563" s="9" t="s">
        <v>16</v>
      </c>
      <c r="D1563" s="3" t="s">
        <v>44</v>
      </c>
      <c r="E1563" s="9" t="s">
        <v>1408</v>
      </c>
      <c r="F1563" s="9" t="s">
        <v>1390</v>
      </c>
      <c r="G1563" s="3">
        <v>97.69</v>
      </c>
      <c r="H1563" s="3">
        <v>16.2</v>
      </c>
      <c r="I1563" s="3">
        <v>1.1552</v>
      </c>
      <c r="J1563" s="3">
        <v>2.3860000000000001</v>
      </c>
      <c r="K1563" s="3" t="s">
        <v>1385</v>
      </c>
      <c r="L1563" s="3">
        <v>778</v>
      </c>
      <c r="M1563" s="3" t="s">
        <v>1386</v>
      </c>
      <c r="N1563" s="3" t="s">
        <v>2823</v>
      </c>
      <c r="O1563" s="9"/>
      <c r="P1563" s="3">
        <v>60</v>
      </c>
      <c r="Q1563" s="13">
        <v>0</v>
      </c>
    </row>
    <row r="1564" spans="1:17" hidden="1">
      <c r="A1564" s="10" t="s">
        <v>3742</v>
      </c>
      <c r="B1564" s="8" t="s">
        <v>461</v>
      </c>
      <c r="C1564" s="8" t="s">
        <v>24</v>
      </c>
      <c r="D1564" s="2" t="s">
        <v>23</v>
      </c>
      <c r="E1564" s="8" t="s">
        <v>1374</v>
      </c>
      <c r="F1564" s="8" t="s">
        <v>1390</v>
      </c>
      <c r="G1564" s="2">
        <v>61.73</v>
      </c>
      <c r="H1564" s="2">
        <v>12.45</v>
      </c>
      <c r="I1564" s="2">
        <v>0.86819999999999997</v>
      </c>
      <c r="J1564" s="2">
        <v>1.6393</v>
      </c>
      <c r="K1564" s="2" t="s">
        <v>1395</v>
      </c>
      <c r="L1564" s="2">
        <v>608</v>
      </c>
      <c r="M1564" s="2" t="s">
        <v>1403</v>
      </c>
      <c r="N1564" s="2" t="s">
        <v>1886</v>
      </c>
      <c r="O1564" s="8" t="s">
        <v>1107</v>
      </c>
      <c r="P1564" s="2">
        <v>48</v>
      </c>
      <c r="Q1564" s="12">
        <v>18.18</v>
      </c>
    </row>
    <row r="1565" spans="1:17" hidden="1">
      <c r="A1565" s="11" t="s">
        <v>3743</v>
      </c>
      <c r="B1565" s="9" t="s">
        <v>495</v>
      </c>
      <c r="C1565" s="9" t="s">
        <v>12</v>
      </c>
      <c r="D1565" s="3" t="s">
        <v>1360</v>
      </c>
      <c r="E1565" s="9" t="s">
        <v>1374</v>
      </c>
      <c r="F1565" s="9" t="s">
        <v>1375</v>
      </c>
      <c r="G1565" s="3">
        <v>96.38</v>
      </c>
      <c r="H1565" s="3">
        <v>16.670000000000002</v>
      </c>
      <c r="I1565" s="3">
        <v>0.50639999999999996</v>
      </c>
      <c r="J1565" s="3">
        <v>3.4203999999999999</v>
      </c>
      <c r="K1565" s="3" t="s">
        <v>1376</v>
      </c>
      <c r="L1565" s="3">
        <v>813</v>
      </c>
      <c r="M1565" s="3" t="s">
        <v>1377</v>
      </c>
      <c r="N1565" s="3" t="s">
        <v>2133</v>
      </c>
      <c r="O1565" s="9" t="s">
        <v>1938</v>
      </c>
      <c r="P1565" s="3">
        <v>36</v>
      </c>
      <c r="Q1565" s="13">
        <v>86.67</v>
      </c>
    </row>
    <row r="1566" spans="1:17" hidden="1">
      <c r="A1566" s="10" t="s">
        <v>3744</v>
      </c>
      <c r="B1566" s="8" t="s">
        <v>576</v>
      </c>
      <c r="C1566" s="8" t="s">
        <v>35</v>
      </c>
      <c r="D1566" s="2" t="s">
        <v>44</v>
      </c>
      <c r="E1566" s="8" t="s">
        <v>1389</v>
      </c>
      <c r="F1566" s="8" t="s">
        <v>1384</v>
      </c>
      <c r="G1566" s="2">
        <v>68.86</v>
      </c>
      <c r="H1566" s="2">
        <v>7.79</v>
      </c>
      <c r="I1566" s="2">
        <v>0.89570000000000005</v>
      </c>
      <c r="J1566" s="2">
        <v>0.82779999999999998</v>
      </c>
      <c r="K1566" s="2" t="s">
        <v>1412</v>
      </c>
      <c r="L1566" s="2">
        <v>856</v>
      </c>
      <c r="M1566" s="2" t="s">
        <v>1426</v>
      </c>
      <c r="N1566" s="2" t="s">
        <v>1659</v>
      </c>
      <c r="O1566" s="8"/>
      <c r="P1566" s="2">
        <v>120</v>
      </c>
      <c r="Q1566" s="12">
        <v>52.94</v>
      </c>
    </row>
    <row r="1567" spans="1:17">
      <c r="A1567" s="11" t="s">
        <v>3745</v>
      </c>
      <c r="B1567" s="9" t="s">
        <v>130</v>
      </c>
      <c r="C1567" s="9" t="s">
        <v>32</v>
      </c>
      <c r="D1567" s="3" t="s">
        <v>31</v>
      </c>
      <c r="E1567" s="9" t="s">
        <v>1380</v>
      </c>
      <c r="F1567" s="9" t="s">
        <v>1384</v>
      </c>
      <c r="G1567" s="3">
        <v>28.81</v>
      </c>
      <c r="H1567" s="3">
        <v>13.23</v>
      </c>
      <c r="I1567" s="3">
        <v>0.34449999999999997</v>
      </c>
      <c r="J1567" s="3">
        <v>0.65890000000000004</v>
      </c>
      <c r="K1567" s="3" t="s">
        <v>1358</v>
      </c>
      <c r="L1567" s="3">
        <v>587</v>
      </c>
      <c r="M1567" s="3" t="s">
        <v>1377</v>
      </c>
      <c r="N1567" s="3" t="s">
        <v>2673</v>
      </c>
      <c r="O1567" s="9" t="s">
        <v>2427</v>
      </c>
      <c r="P1567" s="3">
        <v>60</v>
      </c>
      <c r="Q1567" s="13">
        <v>9.5299999999999994</v>
      </c>
    </row>
    <row r="1568" spans="1:17" hidden="1">
      <c r="A1568" s="10" t="s">
        <v>3746</v>
      </c>
      <c r="B1568" s="8" t="s">
        <v>84</v>
      </c>
      <c r="C1568" s="8" t="s">
        <v>20</v>
      </c>
      <c r="D1568" s="2" t="s">
        <v>44</v>
      </c>
      <c r="E1568" s="8" t="s">
        <v>1380</v>
      </c>
      <c r="F1568" s="8" t="s">
        <v>1384</v>
      </c>
      <c r="G1568" s="2">
        <v>98.83</v>
      </c>
      <c r="H1568" s="2">
        <v>12.52</v>
      </c>
      <c r="I1568" s="2">
        <v>1.1887000000000001</v>
      </c>
      <c r="J1568" s="2">
        <v>4.6763000000000003</v>
      </c>
      <c r="K1568" s="2" t="s">
        <v>1376</v>
      </c>
      <c r="L1568" s="2">
        <v>724</v>
      </c>
      <c r="M1568" s="2" t="s">
        <v>1377</v>
      </c>
      <c r="N1568" s="2" t="s">
        <v>1452</v>
      </c>
      <c r="O1568" s="8" t="s">
        <v>2807</v>
      </c>
      <c r="P1568" s="2">
        <v>24</v>
      </c>
      <c r="Q1568" s="12">
        <v>50.25</v>
      </c>
    </row>
    <row r="1569" spans="1:17" hidden="1">
      <c r="A1569" s="11" t="s">
        <v>3747</v>
      </c>
      <c r="B1569" s="9" t="s">
        <v>367</v>
      </c>
      <c r="C1569" s="9" t="s">
        <v>20</v>
      </c>
      <c r="D1569" s="3" t="s">
        <v>10</v>
      </c>
      <c r="E1569" s="9" t="s">
        <v>1400</v>
      </c>
      <c r="F1569" s="9" t="s">
        <v>1390</v>
      </c>
      <c r="G1569" s="3">
        <v>11.22</v>
      </c>
      <c r="H1569" s="3">
        <v>8.31</v>
      </c>
      <c r="I1569" s="3">
        <v>7.3999999999999996E-2</v>
      </c>
      <c r="J1569" s="3">
        <v>0.13800000000000001</v>
      </c>
      <c r="K1569" s="3" t="s">
        <v>1385</v>
      </c>
      <c r="L1569" s="3">
        <v>593</v>
      </c>
      <c r="M1569" s="3" t="s">
        <v>1396</v>
      </c>
      <c r="N1569" s="3" t="s">
        <v>1740</v>
      </c>
      <c r="O1569" s="9" t="s">
        <v>1560</v>
      </c>
      <c r="P1569" s="3">
        <v>120</v>
      </c>
      <c r="Q1569" s="13">
        <v>0</v>
      </c>
    </row>
    <row r="1570" spans="1:17">
      <c r="A1570" s="10" t="s">
        <v>3748</v>
      </c>
      <c r="B1570" s="8" t="s">
        <v>467</v>
      </c>
      <c r="C1570" s="8" t="s">
        <v>24</v>
      </c>
      <c r="D1570" s="2" t="s">
        <v>31</v>
      </c>
      <c r="E1570" s="8" t="s">
        <v>1380</v>
      </c>
      <c r="F1570" s="8" t="s">
        <v>1375</v>
      </c>
      <c r="G1570" s="2">
        <v>34.08</v>
      </c>
      <c r="H1570" s="2">
        <v>12.43</v>
      </c>
      <c r="I1570" s="2">
        <v>0.28670000000000001</v>
      </c>
      <c r="J1570" s="2">
        <v>0.90469999999999995</v>
      </c>
      <c r="K1570" s="2" t="s">
        <v>1358</v>
      </c>
      <c r="L1570" s="2">
        <v>703</v>
      </c>
      <c r="M1570" s="2" t="s">
        <v>1426</v>
      </c>
      <c r="N1570" s="2" t="s">
        <v>1659</v>
      </c>
      <c r="O1570" s="8"/>
      <c r="P1570" s="2">
        <v>48</v>
      </c>
      <c r="Q1570" s="12">
        <v>31.94</v>
      </c>
    </row>
    <row r="1571" spans="1:17" hidden="1">
      <c r="A1571" s="11" t="s">
        <v>3749</v>
      </c>
      <c r="B1571" s="9" t="s">
        <v>315</v>
      </c>
      <c r="C1571" s="9" t="s">
        <v>20</v>
      </c>
      <c r="D1571" s="3" t="s">
        <v>23</v>
      </c>
      <c r="E1571" s="9" t="s">
        <v>1380</v>
      </c>
      <c r="F1571" s="9" t="s">
        <v>1375</v>
      </c>
      <c r="G1571" s="3">
        <v>77.84</v>
      </c>
      <c r="H1571" s="3">
        <v>9.82</v>
      </c>
      <c r="I1571" s="3">
        <v>0.66259999999999997</v>
      </c>
      <c r="J1571" s="3">
        <v>1.9675</v>
      </c>
      <c r="K1571" s="3" t="s">
        <v>1385</v>
      </c>
      <c r="L1571" s="3">
        <v>737</v>
      </c>
      <c r="M1571" s="3" t="s">
        <v>1396</v>
      </c>
      <c r="N1571" s="3" t="s">
        <v>3562</v>
      </c>
      <c r="O1571" s="9" t="s">
        <v>1730</v>
      </c>
      <c r="P1571" s="3">
        <v>48</v>
      </c>
      <c r="Q1571" s="13">
        <v>0</v>
      </c>
    </row>
    <row r="1572" spans="1:17" hidden="1">
      <c r="A1572" s="10" t="s">
        <v>3750</v>
      </c>
      <c r="B1572" s="8" t="s">
        <v>342</v>
      </c>
      <c r="C1572" s="8" t="s">
        <v>32</v>
      </c>
      <c r="D1572" s="2" t="s">
        <v>44</v>
      </c>
      <c r="E1572" s="8" t="s">
        <v>1408</v>
      </c>
      <c r="F1572" s="8" t="s">
        <v>1384</v>
      </c>
      <c r="G1572" s="2">
        <v>72.209999999999994</v>
      </c>
      <c r="H1572" s="2">
        <v>18.03</v>
      </c>
      <c r="I1572" s="2">
        <v>1.0255000000000001</v>
      </c>
      <c r="J1572" s="2">
        <v>1.1644000000000001</v>
      </c>
      <c r="K1572" s="2" t="s">
        <v>1395</v>
      </c>
      <c r="L1572" s="2">
        <v>887</v>
      </c>
      <c r="M1572" s="2" t="s">
        <v>1396</v>
      </c>
      <c r="N1572" s="2" t="s">
        <v>1951</v>
      </c>
      <c r="O1572" s="8" t="s">
        <v>2204</v>
      </c>
      <c r="P1572" s="2">
        <v>180</v>
      </c>
      <c r="Q1572" s="12">
        <v>66.239999999999995</v>
      </c>
    </row>
    <row r="1573" spans="1:17" hidden="1">
      <c r="A1573" s="11" t="s">
        <v>3751</v>
      </c>
      <c r="B1573" s="9" t="s">
        <v>1018</v>
      </c>
      <c r="C1573" s="9" t="s">
        <v>16</v>
      </c>
      <c r="D1573" s="3" t="s">
        <v>31</v>
      </c>
      <c r="E1573" s="9" t="s">
        <v>1411</v>
      </c>
      <c r="F1573" s="9" t="s">
        <v>1375</v>
      </c>
      <c r="G1573" s="3">
        <v>72.05</v>
      </c>
      <c r="H1573" s="3">
        <v>17.600000000000001</v>
      </c>
      <c r="I1573" s="3">
        <v>1.2170000000000001</v>
      </c>
      <c r="J1573" s="3">
        <v>1.0898000000000001</v>
      </c>
      <c r="K1573" s="3" t="s">
        <v>1412</v>
      </c>
      <c r="L1573" s="3">
        <v>578</v>
      </c>
      <c r="M1573" s="3" t="s">
        <v>1403</v>
      </c>
      <c r="N1573" s="3" t="s">
        <v>1651</v>
      </c>
      <c r="O1573" s="9" t="s">
        <v>3752</v>
      </c>
      <c r="P1573" s="3">
        <v>240</v>
      </c>
      <c r="Q1573" s="13">
        <v>27.39</v>
      </c>
    </row>
    <row r="1574" spans="1:17" hidden="1">
      <c r="A1574" s="10" t="s">
        <v>3753</v>
      </c>
      <c r="B1574" s="8" t="s">
        <v>303</v>
      </c>
      <c r="C1574" s="8" t="s">
        <v>35</v>
      </c>
      <c r="D1574" s="2" t="s">
        <v>44</v>
      </c>
      <c r="E1574" s="8" t="s">
        <v>1411</v>
      </c>
      <c r="F1574" s="8" t="s">
        <v>1375</v>
      </c>
      <c r="G1574" s="2">
        <v>66.709999999999994</v>
      </c>
      <c r="H1574" s="2">
        <v>8.36</v>
      </c>
      <c r="I1574" s="2">
        <v>1.2595000000000001</v>
      </c>
      <c r="J1574" s="2">
        <v>1.6398999999999999</v>
      </c>
      <c r="K1574" s="2" t="s">
        <v>1412</v>
      </c>
      <c r="L1574" s="2">
        <v>726</v>
      </c>
      <c r="M1574" s="2" t="s">
        <v>1403</v>
      </c>
      <c r="N1574" s="2" t="s">
        <v>2860</v>
      </c>
      <c r="O1574" s="8" t="s">
        <v>3714</v>
      </c>
      <c r="P1574" s="2">
        <v>48</v>
      </c>
      <c r="Q1574" s="12">
        <v>13.72</v>
      </c>
    </row>
    <row r="1575" spans="1:17" hidden="1">
      <c r="A1575" s="11" t="s">
        <v>3754</v>
      </c>
      <c r="B1575" s="9" t="s">
        <v>630</v>
      </c>
      <c r="C1575" s="9" t="s">
        <v>35</v>
      </c>
      <c r="D1575" s="3" t="s">
        <v>10</v>
      </c>
      <c r="E1575" s="9" t="s">
        <v>1400</v>
      </c>
      <c r="F1575" s="9" t="s">
        <v>1384</v>
      </c>
      <c r="G1575" s="3">
        <v>37.159999999999997</v>
      </c>
      <c r="H1575" s="3">
        <v>8.61</v>
      </c>
      <c r="I1575" s="3">
        <v>0.67230000000000001</v>
      </c>
      <c r="J1575" s="3">
        <v>0.59050000000000002</v>
      </c>
      <c r="K1575" s="3" t="s">
        <v>1376</v>
      </c>
      <c r="L1575" s="3">
        <v>835</v>
      </c>
      <c r="M1575" s="3" t="s">
        <v>1403</v>
      </c>
      <c r="N1575" s="3" t="s">
        <v>2827</v>
      </c>
      <c r="O1575" s="9" t="s">
        <v>2510</v>
      </c>
      <c r="P1575" s="3">
        <v>84</v>
      </c>
      <c r="Q1575" s="13">
        <v>31.54</v>
      </c>
    </row>
    <row r="1576" spans="1:17" hidden="1">
      <c r="A1576" s="10" t="s">
        <v>3755</v>
      </c>
      <c r="B1576" s="8" t="s">
        <v>107</v>
      </c>
      <c r="C1576" s="8" t="s">
        <v>32</v>
      </c>
      <c r="D1576" s="2" t="s">
        <v>23</v>
      </c>
      <c r="E1576" s="8" t="s">
        <v>1411</v>
      </c>
      <c r="F1576" s="8" t="s">
        <v>1390</v>
      </c>
      <c r="G1576" s="2"/>
      <c r="H1576" s="2">
        <v>15.75</v>
      </c>
      <c r="I1576" s="2">
        <v>0.2137</v>
      </c>
      <c r="J1576" s="2">
        <v>0.32540000000000002</v>
      </c>
      <c r="K1576" s="2" t="s">
        <v>1395</v>
      </c>
      <c r="L1576" s="2">
        <v>792</v>
      </c>
      <c r="M1576" s="2" t="s">
        <v>1403</v>
      </c>
      <c r="N1576" s="2" t="s">
        <v>3262</v>
      </c>
      <c r="O1576" s="8" t="s">
        <v>2628</v>
      </c>
      <c r="P1576" s="2">
        <v>120</v>
      </c>
      <c r="Q1576" s="12">
        <v>11.89</v>
      </c>
    </row>
    <row r="1577" spans="1:17" hidden="1">
      <c r="A1577" s="11" t="s">
        <v>3756</v>
      </c>
      <c r="B1577" s="9" t="s">
        <v>983</v>
      </c>
      <c r="C1577" s="9" t="s">
        <v>28</v>
      </c>
      <c r="D1577" s="3" t="s">
        <v>31</v>
      </c>
      <c r="E1577" s="9" t="s">
        <v>1400</v>
      </c>
      <c r="F1577" s="9" t="s">
        <v>1384</v>
      </c>
      <c r="G1577" s="3">
        <v>84.85</v>
      </c>
      <c r="H1577" s="3">
        <v>15.39</v>
      </c>
      <c r="I1577" s="3">
        <v>0.74309999999999998</v>
      </c>
      <c r="J1577" s="3">
        <v>2.9575999999999998</v>
      </c>
      <c r="K1577" s="3" t="s">
        <v>1376</v>
      </c>
      <c r="L1577" s="3">
        <v>604</v>
      </c>
      <c r="M1577" s="3" t="s">
        <v>1381</v>
      </c>
      <c r="N1577" s="3" t="s">
        <v>488</v>
      </c>
      <c r="O1577" s="9"/>
      <c r="P1577" s="3">
        <v>36</v>
      </c>
      <c r="Q1577" s="13">
        <v>60.72</v>
      </c>
    </row>
    <row r="1578" spans="1:17" hidden="1">
      <c r="A1578" s="10" t="s">
        <v>3757</v>
      </c>
      <c r="B1578" s="8" t="s">
        <v>1080</v>
      </c>
      <c r="C1578" s="8" t="s">
        <v>41</v>
      </c>
      <c r="D1578" s="2" t="s">
        <v>1360</v>
      </c>
      <c r="E1578" s="8" t="s">
        <v>1408</v>
      </c>
      <c r="F1578" s="8" t="s">
        <v>1375</v>
      </c>
      <c r="G1578" s="2">
        <v>13.49</v>
      </c>
      <c r="H1578" s="2">
        <v>14.63</v>
      </c>
      <c r="I1578" s="2">
        <v>0.1341</v>
      </c>
      <c r="J1578" s="2">
        <v>0.4652</v>
      </c>
      <c r="K1578" s="2" t="s">
        <v>1376</v>
      </c>
      <c r="L1578" s="2">
        <v>683</v>
      </c>
      <c r="M1578" s="2" t="s">
        <v>1396</v>
      </c>
      <c r="N1578" s="2" t="s">
        <v>2488</v>
      </c>
      <c r="O1578" s="8" t="s">
        <v>1909</v>
      </c>
      <c r="P1578" s="2">
        <v>36</v>
      </c>
      <c r="Q1578" s="12">
        <v>8.99</v>
      </c>
    </row>
    <row r="1579" spans="1:17" hidden="1">
      <c r="A1579" s="11" t="s">
        <v>3758</v>
      </c>
      <c r="B1579" s="9" t="s">
        <v>240</v>
      </c>
      <c r="C1579" s="9" t="s">
        <v>7</v>
      </c>
      <c r="D1579" s="3" t="s">
        <v>10</v>
      </c>
      <c r="E1579" s="9" t="s">
        <v>1408</v>
      </c>
      <c r="F1579" s="9" t="s">
        <v>1375</v>
      </c>
      <c r="G1579" s="3">
        <v>8.31</v>
      </c>
      <c r="H1579" s="3">
        <v>13.94</v>
      </c>
      <c r="I1579" s="3">
        <v>6.5500000000000003E-2</v>
      </c>
      <c r="J1579" s="3">
        <v>0.19309999999999999</v>
      </c>
      <c r="K1579" s="3" t="s">
        <v>1412</v>
      </c>
      <c r="L1579" s="3">
        <v>644</v>
      </c>
      <c r="M1579" s="3" t="s">
        <v>1381</v>
      </c>
      <c r="N1579" s="3" t="s">
        <v>1485</v>
      </c>
      <c r="O1579" s="9"/>
      <c r="P1579" s="3">
        <v>60</v>
      </c>
      <c r="Q1579" s="13">
        <v>1.41</v>
      </c>
    </row>
    <row r="1580" spans="1:17">
      <c r="A1580" s="10" t="s">
        <v>3759</v>
      </c>
      <c r="B1580" s="8" t="s">
        <v>55</v>
      </c>
      <c r="C1580" s="8" t="s">
        <v>7</v>
      </c>
      <c r="D1580" s="2" t="s">
        <v>23</v>
      </c>
      <c r="E1580" s="8" t="s">
        <v>1411</v>
      </c>
      <c r="F1580" s="8" t="s">
        <v>1384</v>
      </c>
      <c r="G1580" s="2">
        <v>65.86</v>
      </c>
      <c r="H1580" s="2">
        <v>16.89</v>
      </c>
      <c r="I1580" s="2">
        <v>0.98729999999999996</v>
      </c>
      <c r="J1580" s="2">
        <v>1.1399999999999999</v>
      </c>
      <c r="K1580" s="2" t="s">
        <v>1358</v>
      </c>
      <c r="L1580" s="2">
        <v>585</v>
      </c>
      <c r="M1580" s="2" t="s">
        <v>1403</v>
      </c>
      <c r="N1580" s="2" t="s">
        <v>3760</v>
      </c>
      <c r="O1580" s="8" t="s">
        <v>1707</v>
      </c>
      <c r="P1580" s="2">
        <v>120</v>
      </c>
      <c r="Q1580" s="12">
        <v>44.68</v>
      </c>
    </row>
    <row r="1581" spans="1:17">
      <c r="A1581" s="11" t="s">
        <v>3761</v>
      </c>
      <c r="B1581" s="9" t="s">
        <v>1168</v>
      </c>
      <c r="C1581" s="9" t="s">
        <v>38</v>
      </c>
      <c r="D1581" s="3" t="s">
        <v>44</v>
      </c>
      <c r="E1581" s="9" t="s">
        <v>1400</v>
      </c>
      <c r="F1581" s="9" t="s">
        <v>1384</v>
      </c>
      <c r="G1581" s="3">
        <v>20.47</v>
      </c>
      <c r="H1581" s="3">
        <v>8.31</v>
      </c>
      <c r="I1581" s="3">
        <v>0.18329999999999999</v>
      </c>
      <c r="J1581" s="3">
        <v>0.41810000000000003</v>
      </c>
      <c r="K1581" s="3" t="s">
        <v>1358</v>
      </c>
      <c r="L1581" s="3">
        <v>854</v>
      </c>
      <c r="M1581" s="3" t="s">
        <v>1396</v>
      </c>
      <c r="N1581" s="3" t="s">
        <v>1460</v>
      </c>
      <c r="O1581" s="9" t="s">
        <v>3063</v>
      </c>
      <c r="P1581" s="3">
        <v>60</v>
      </c>
      <c r="Q1581" s="13">
        <v>17.510000000000002</v>
      </c>
    </row>
    <row r="1582" spans="1:17">
      <c r="A1582" s="10" t="s">
        <v>3762</v>
      </c>
      <c r="B1582" s="8" t="s">
        <v>435</v>
      </c>
      <c r="C1582" s="8" t="s">
        <v>32</v>
      </c>
      <c r="D1582" s="2" t="s">
        <v>31</v>
      </c>
      <c r="E1582" s="8" t="s">
        <v>1408</v>
      </c>
      <c r="F1582" s="8" t="s">
        <v>1390</v>
      </c>
      <c r="G1582" s="2">
        <v>42.48</v>
      </c>
      <c r="H1582" s="2">
        <v>8.89</v>
      </c>
      <c r="I1582" s="2">
        <v>0.25819999999999999</v>
      </c>
      <c r="J1582" s="2">
        <v>0.37919999999999998</v>
      </c>
      <c r="K1582" s="2" t="s">
        <v>1358</v>
      </c>
      <c r="L1582" s="2">
        <v>619</v>
      </c>
      <c r="M1582" s="2" t="s">
        <v>1386</v>
      </c>
      <c r="N1582" s="2" t="s">
        <v>2506</v>
      </c>
      <c r="O1582" s="8"/>
      <c r="P1582" s="2">
        <v>240</v>
      </c>
      <c r="Q1582" s="12">
        <v>19.079999999999998</v>
      </c>
    </row>
    <row r="1583" spans="1:17" hidden="1">
      <c r="A1583" s="11" t="s">
        <v>3763</v>
      </c>
      <c r="B1583" s="9" t="s">
        <v>640</v>
      </c>
      <c r="C1583" s="9" t="s">
        <v>24</v>
      </c>
      <c r="D1583" s="3" t="s">
        <v>10</v>
      </c>
      <c r="E1583" s="9" t="s">
        <v>1400</v>
      </c>
      <c r="F1583" s="9" t="s">
        <v>1375</v>
      </c>
      <c r="G1583" s="3">
        <v>7.25</v>
      </c>
      <c r="H1583" s="3">
        <v>18.22</v>
      </c>
      <c r="I1583" s="3">
        <v>6.0499999999999998E-2</v>
      </c>
      <c r="J1583" s="3">
        <v>0.66539999999999999</v>
      </c>
      <c r="K1583" s="3" t="s">
        <v>1395</v>
      </c>
      <c r="L1583" s="3">
        <v>854</v>
      </c>
      <c r="M1583" s="3" t="s">
        <v>1386</v>
      </c>
      <c r="N1583" s="3" t="s">
        <v>1897</v>
      </c>
      <c r="O1583" s="9"/>
      <c r="P1583" s="3">
        <v>12</v>
      </c>
      <c r="Q1583" s="13">
        <v>2.34</v>
      </c>
    </row>
    <row r="1584" spans="1:17" hidden="1">
      <c r="A1584" s="10" t="s">
        <v>3764</v>
      </c>
      <c r="B1584" s="8" t="s">
        <v>918</v>
      </c>
      <c r="C1584" s="8" t="s">
        <v>20</v>
      </c>
      <c r="D1584" s="2" t="s">
        <v>44</v>
      </c>
      <c r="E1584" s="8" t="s">
        <v>1411</v>
      </c>
      <c r="F1584" s="8" t="s">
        <v>1384</v>
      </c>
      <c r="G1584" s="2">
        <v>32.369999999999997</v>
      </c>
      <c r="H1584" s="2">
        <v>14</v>
      </c>
      <c r="I1584" s="2">
        <v>0.36280000000000001</v>
      </c>
      <c r="J1584" s="2">
        <v>0.43109999999999998</v>
      </c>
      <c r="K1584" s="2" t="s">
        <v>1376</v>
      </c>
      <c r="L1584" s="2">
        <v>862</v>
      </c>
      <c r="M1584" s="2" t="s">
        <v>1426</v>
      </c>
      <c r="N1584" s="2" t="s">
        <v>1136</v>
      </c>
      <c r="O1584" s="8"/>
      <c r="P1584" s="2">
        <v>180</v>
      </c>
      <c r="Q1584" s="12">
        <v>26.26</v>
      </c>
    </row>
    <row r="1585" spans="1:17" hidden="1">
      <c r="A1585" s="11" t="s">
        <v>3765</v>
      </c>
      <c r="B1585" s="9" t="s">
        <v>988</v>
      </c>
      <c r="C1585" s="9" t="s">
        <v>12</v>
      </c>
      <c r="D1585" s="3" t="s">
        <v>23</v>
      </c>
      <c r="E1585" s="9" t="s">
        <v>1374</v>
      </c>
      <c r="F1585" s="9" t="s">
        <v>1384</v>
      </c>
      <c r="G1585" s="3">
        <v>66.2</v>
      </c>
      <c r="H1585" s="3">
        <v>9.0399999999999991</v>
      </c>
      <c r="I1585" s="3">
        <v>1.2243999999999999</v>
      </c>
      <c r="J1585" s="3">
        <v>2.1063999999999998</v>
      </c>
      <c r="K1585" s="3" t="s">
        <v>1376</v>
      </c>
      <c r="L1585" s="3">
        <v>825</v>
      </c>
      <c r="M1585" s="3" t="s">
        <v>1377</v>
      </c>
      <c r="N1585" s="3" t="s">
        <v>1635</v>
      </c>
      <c r="O1585" s="9" t="s">
        <v>3415</v>
      </c>
      <c r="P1585" s="3">
        <v>36</v>
      </c>
      <c r="Q1585" s="13">
        <v>28.03</v>
      </c>
    </row>
    <row r="1586" spans="1:17" hidden="1">
      <c r="A1586" s="10" t="s">
        <v>3766</v>
      </c>
      <c r="B1586" s="8" t="s">
        <v>456</v>
      </c>
      <c r="C1586" s="8" t="s">
        <v>41</v>
      </c>
      <c r="D1586" s="2" t="s">
        <v>23</v>
      </c>
      <c r="E1586" s="8" t="s">
        <v>1411</v>
      </c>
      <c r="F1586" s="8" t="s">
        <v>1375</v>
      </c>
      <c r="G1586" s="2">
        <v>84.72</v>
      </c>
      <c r="H1586" s="2">
        <v>9.5500000000000007</v>
      </c>
      <c r="I1586" s="2">
        <v>0.65869999999999995</v>
      </c>
      <c r="J1586" s="2">
        <v>1.0986</v>
      </c>
      <c r="K1586" s="2" t="s">
        <v>1412</v>
      </c>
      <c r="L1586" s="2">
        <v>565</v>
      </c>
      <c r="M1586" s="2" t="s">
        <v>1426</v>
      </c>
      <c r="N1586" s="2" t="s">
        <v>1668</v>
      </c>
      <c r="O1586" s="8"/>
      <c r="P1586" s="2">
        <v>120</v>
      </c>
      <c r="Q1586" s="12">
        <v>57.71</v>
      </c>
    </row>
    <row r="1587" spans="1:17" hidden="1">
      <c r="A1587" s="11" t="s">
        <v>3767</v>
      </c>
      <c r="B1587" s="9" t="s">
        <v>1146</v>
      </c>
      <c r="C1587" s="9" t="s">
        <v>32</v>
      </c>
      <c r="D1587" s="3" t="s">
        <v>23</v>
      </c>
      <c r="E1587" s="9" t="s">
        <v>1400</v>
      </c>
      <c r="F1587" s="9" t="s">
        <v>1390</v>
      </c>
      <c r="G1587" s="3">
        <v>12.18</v>
      </c>
      <c r="H1587" s="3">
        <v>8.7799999999999994</v>
      </c>
      <c r="I1587" s="3">
        <v>0.1174</v>
      </c>
      <c r="J1587" s="3">
        <v>0.30180000000000001</v>
      </c>
      <c r="K1587" s="3"/>
      <c r="L1587" s="3">
        <v>668</v>
      </c>
      <c r="M1587" s="3" t="s">
        <v>1396</v>
      </c>
      <c r="N1587" s="3" t="s">
        <v>1391</v>
      </c>
      <c r="O1587" s="9" t="s">
        <v>1738</v>
      </c>
      <c r="P1587" s="3">
        <v>48</v>
      </c>
      <c r="Q1587" s="13">
        <v>1.47</v>
      </c>
    </row>
    <row r="1588" spans="1:17" hidden="1">
      <c r="A1588" s="10" t="s">
        <v>3768</v>
      </c>
      <c r="B1588" s="8" t="s">
        <v>856</v>
      </c>
      <c r="C1588" s="8" t="s">
        <v>35</v>
      </c>
      <c r="D1588" s="2" t="s">
        <v>44</v>
      </c>
      <c r="E1588" s="8" t="s">
        <v>1380</v>
      </c>
      <c r="F1588" s="8" t="s">
        <v>1375</v>
      </c>
      <c r="G1588" s="2">
        <v>32.409999999999997</v>
      </c>
      <c r="H1588" s="2">
        <v>14.92</v>
      </c>
      <c r="I1588" s="2">
        <v>0.54210000000000003</v>
      </c>
      <c r="J1588" s="2">
        <v>2.9239999999999999</v>
      </c>
      <c r="K1588" s="2" t="s">
        <v>1376</v>
      </c>
      <c r="L1588" s="2">
        <v>596</v>
      </c>
      <c r="M1588" s="2" t="s">
        <v>1381</v>
      </c>
      <c r="N1588" s="2" t="s">
        <v>2171</v>
      </c>
      <c r="O1588" s="8"/>
      <c r="P1588" s="2">
        <v>12</v>
      </c>
      <c r="Q1588" s="12">
        <v>24.73</v>
      </c>
    </row>
    <row r="1589" spans="1:17" hidden="1">
      <c r="A1589" s="11" t="s">
        <v>3769</v>
      </c>
      <c r="B1589" s="9" t="s">
        <v>152</v>
      </c>
      <c r="C1589" s="9" t="s">
        <v>16</v>
      </c>
      <c r="D1589" s="3" t="s">
        <v>31</v>
      </c>
      <c r="E1589" s="9" t="s">
        <v>1411</v>
      </c>
      <c r="F1589" s="9" t="s">
        <v>1384</v>
      </c>
      <c r="G1589" s="3">
        <v>69.12</v>
      </c>
      <c r="H1589" s="3"/>
      <c r="I1589" s="3">
        <v>1.1022000000000001</v>
      </c>
      <c r="J1589" s="3"/>
      <c r="K1589" s="3" t="s">
        <v>1395</v>
      </c>
      <c r="L1589" s="3">
        <v>686</v>
      </c>
      <c r="M1589" s="3" t="s">
        <v>1377</v>
      </c>
      <c r="N1589" s="3" t="s">
        <v>1632</v>
      </c>
      <c r="O1589" s="9" t="s">
        <v>2104</v>
      </c>
      <c r="P1589" s="3">
        <v>120</v>
      </c>
      <c r="Q1589" s="13">
        <v>31.14</v>
      </c>
    </row>
    <row r="1590" spans="1:17" hidden="1">
      <c r="A1590" s="10" t="s">
        <v>3770</v>
      </c>
      <c r="B1590" s="8" t="s">
        <v>638</v>
      </c>
      <c r="C1590" s="8" t="s">
        <v>7</v>
      </c>
      <c r="D1590" s="2" t="s">
        <v>1360</v>
      </c>
      <c r="E1590" s="8" t="s">
        <v>1389</v>
      </c>
      <c r="F1590" s="8" t="s">
        <v>1384</v>
      </c>
      <c r="G1590" s="2">
        <v>33.08</v>
      </c>
      <c r="H1590" s="2">
        <v>13.39</v>
      </c>
      <c r="I1590" s="2">
        <v>0.16869999999999999</v>
      </c>
      <c r="J1590" s="2">
        <v>0.60880000000000001</v>
      </c>
      <c r="K1590" s="2" t="s">
        <v>1412</v>
      </c>
      <c r="L1590" s="2">
        <v>604</v>
      </c>
      <c r="M1590" s="2" t="s">
        <v>1381</v>
      </c>
      <c r="N1590" s="2" t="s">
        <v>1565</v>
      </c>
      <c r="O1590" s="8"/>
      <c r="P1590" s="2">
        <v>84</v>
      </c>
      <c r="Q1590" s="12">
        <v>16.48</v>
      </c>
    </row>
    <row r="1591" spans="1:17" hidden="1">
      <c r="A1591" s="11" t="s">
        <v>3771</v>
      </c>
      <c r="B1591" s="9" t="s">
        <v>1288</v>
      </c>
      <c r="C1591" s="9" t="s">
        <v>41</v>
      </c>
      <c r="D1591" s="3" t="s">
        <v>1360</v>
      </c>
      <c r="E1591" s="9" t="s">
        <v>1411</v>
      </c>
      <c r="F1591" s="9" t="s">
        <v>1375</v>
      </c>
      <c r="G1591" s="3">
        <v>97.7</v>
      </c>
      <c r="H1591" s="3">
        <v>10.97</v>
      </c>
      <c r="I1591" s="3">
        <v>0.99590000000000001</v>
      </c>
      <c r="J1591" s="3">
        <v>3.1972</v>
      </c>
      <c r="K1591" s="3" t="s">
        <v>1412</v>
      </c>
      <c r="L1591" s="3">
        <v>724</v>
      </c>
      <c r="M1591" s="3" t="s">
        <v>1381</v>
      </c>
      <c r="N1591" s="3" t="s">
        <v>2408</v>
      </c>
      <c r="O1591" s="9"/>
      <c r="P1591" s="3">
        <v>36</v>
      </c>
      <c r="Q1591" s="13">
        <v>32.15</v>
      </c>
    </row>
    <row r="1592" spans="1:17" hidden="1">
      <c r="A1592" s="10" t="s">
        <v>3772</v>
      </c>
      <c r="B1592" s="8" t="s">
        <v>998</v>
      </c>
      <c r="C1592" s="8" t="s">
        <v>20</v>
      </c>
      <c r="D1592" s="2" t="s">
        <v>44</v>
      </c>
      <c r="E1592" s="8" t="s">
        <v>1400</v>
      </c>
      <c r="F1592" s="8" t="s">
        <v>1384</v>
      </c>
      <c r="G1592" s="2">
        <v>22.62</v>
      </c>
      <c r="H1592" s="2">
        <v>9.1300000000000008</v>
      </c>
      <c r="I1592" s="2">
        <v>0.2336</v>
      </c>
      <c r="J1592" s="2">
        <v>0.23119999999999999</v>
      </c>
      <c r="K1592" s="2" t="s">
        <v>1376</v>
      </c>
      <c r="L1592" s="2">
        <v>618</v>
      </c>
      <c r="M1592" s="2" t="s">
        <v>1396</v>
      </c>
      <c r="N1592" s="2" t="s">
        <v>3415</v>
      </c>
      <c r="O1592" s="8" t="s">
        <v>2141</v>
      </c>
      <c r="P1592" s="2">
        <v>180</v>
      </c>
      <c r="Q1592" s="12">
        <v>9.2799999999999994</v>
      </c>
    </row>
    <row r="1593" spans="1:17" hidden="1">
      <c r="A1593" s="11" t="s">
        <v>3773</v>
      </c>
      <c r="B1593" s="9" t="s">
        <v>315</v>
      </c>
      <c r="C1593" s="9" t="s">
        <v>20</v>
      </c>
      <c r="D1593" s="3" t="s">
        <v>1360</v>
      </c>
      <c r="E1593" s="9" t="s">
        <v>1380</v>
      </c>
      <c r="F1593" s="9" t="s">
        <v>1384</v>
      </c>
      <c r="G1593" s="3">
        <v>54.76</v>
      </c>
      <c r="H1593" s="3">
        <v>18.02</v>
      </c>
      <c r="I1593" s="3">
        <v>0.30009999999999998</v>
      </c>
      <c r="J1593" s="3">
        <v>0.84599999999999997</v>
      </c>
      <c r="K1593" s="3" t="s">
        <v>1395</v>
      </c>
      <c r="L1593" s="3">
        <v>737</v>
      </c>
      <c r="M1593" s="3" t="s">
        <v>1403</v>
      </c>
      <c r="N1593" s="3" t="s">
        <v>1443</v>
      </c>
      <c r="O1593" s="9" t="s">
        <v>1733</v>
      </c>
      <c r="P1593" s="3">
        <v>240</v>
      </c>
      <c r="Q1593" s="13">
        <v>17.239999999999998</v>
      </c>
    </row>
    <row r="1594" spans="1:17" hidden="1">
      <c r="A1594" s="10" t="s">
        <v>3774</v>
      </c>
      <c r="B1594" s="8" t="s">
        <v>729</v>
      </c>
      <c r="C1594" s="8" t="s">
        <v>20</v>
      </c>
      <c r="D1594" s="2" t="s">
        <v>1360</v>
      </c>
      <c r="E1594" s="8" t="s">
        <v>1380</v>
      </c>
      <c r="F1594" s="8" t="s">
        <v>1384</v>
      </c>
      <c r="G1594" s="2">
        <v>88.91</v>
      </c>
      <c r="H1594" s="2">
        <v>13.24</v>
      </c>
      <c r="I1594" s="2">
        <v>0.71489999999999998</v>
      </c>
      <c r="J1594" s="2">
        <v>3.0059999999999998</v>
      </c>
      <c r="K1594" s="2" t="s">
        <v>1376</v>
      </c>
      <c r="L1594" s="2">
        <v>592</v>
      </c>
      <c r="M1594" s="2" t="s">
        <v>1386</v>
      </c>
      <c r="N1594" s="2" t="s">
        <v>1011</v>
      </c>
      <c r="O1594" s="8"/>
      <c r="P1594" s="2">
        <v>36</v>
      </c>
      <c r="Q1594" s="12">
        <v>83.07</v>
      </c>
    </row>
    <row r="1595" spans="1:17" hidden="1">
      <c r="A1595" s="11" t="s">
        <v>3775</v>
      </c>
      <c r="B1595" s="9" t="s">
        <v>576</v>
      </c>
      <c r="C1595" s="9" t="s">
        <v>16</v>
      </c>
      <c r="D1595" s="3" t="s">
        <v>1360</v>
      </c>
      <c r="E1595" s="9" t="s">
        <v>1380</v>
      </c>
      <c r="F1595" s="9" t="s">
        <v>1375</v>
      </c>
      <c r="G1595" s="3">
        <v>14.24</v>
      </c>
      <c r="H1595" s="3">
        <v>12.44</v>
      </c>
      <c r="I1595" s="3">
        <v>7.5999999999999998E-2</v>
      </c>
      <c r="J1595" s="3">
        <v>0.31990000000000002</v>
      </c>
      <c r="K1595" s="3" t="s">
        <v>1395</v>
      </c>
      <c r="L1595" s="3">
        <v>856</v>
      </c>
      <c r="M1595" s="3" t="s">
        <v>1403</v>
      </c>
      <c r="N1595" s="3" t="s">
        <v>1501</v>
      </c>
      <c r="O1595" s="9" t="s">
        <v>3093</v>
      </c>
      <c r="P1595" s="3">
        <v>60</v>
      </c>
      <c r="Q1595" s="13">
        <v>11.47</v>
      </c>
    </row>
    <row r="1596" spans="1:17" hidden="1">
      <c r="A1596" s="10" t="s">
        <v>3776</v>
      </c>
      <c r="B1596" s="8" t="s">
        <v>315</v>
      </c>
      <c r="C1596" s="8" t="s">
        <v>35</v>
      </c>
      <c r="D1596" s="2" t="s">
        <v>23</v>
      </c>
      <c r="E1596" s="8" t="s">
        <v>1374</v>
      </c>
      <c r="F1596" s="8" t="s">
        <v>1375</v>
      </c>
      <c r="G1596" s="2"/>
      <c r="H1596" s="2">
        <v>11.85</v>
      </c>
      <c r="I1596" s="2">
        <v>0.45810000000000001</v>
      </c>
      <c r="J1596" s="2">
        <v>1.3432999999999999</v>
      </c>
      <c r="K1596" s="2" t="s">
        <v>1412</v>
      </c>
      <c r="L1596" s="2">
        <v>737</v>
      </c>
      <c r="M1596" s="2" t="s">
        <v>1426</v>
      </c>
      <c r="N1596" s="2" t="s">
        <v>3227</v>
      </c>
      <c r="O1596" s="8"/>
      <c r="P1596" s="2">
        <v>84</v>
      </c>
      <c r="Q1596" s="12">
        <v>52.11</v>
      </c>
    </row>
    <row r="1597" spans="1:17" hidden="1">
      <c r="A1597" s="11" t="s">
        <v>3777</v>
      </c>
      <c r="B1597" s="9" t="s">
        <v>1246</v>
      </c>
      <c r="C1597" s="9" t="s">
        <v>12</v>
      </c>
      <c r="D1597" s="3" t="s">
        <v>10</v>
      </c>
      <c r="E1597" s="9" t="s">
        <v>1411</v>
      </c>
      <c r="F1597" s="9" t="s">
        <v>1384</v>
      </c>
      <c r="G1597" s="3"/>
      <c r="H1597" s="3">
        <v>15.95</v>
      </c>
      <c r="I1597" s="3">
        <v>0.97389999999999999</v>
      </c>
      <c r="J1597" s="3">
        <v>2.1863000000000001</v>
      </c>
      <c r="K1597" s="3" t="s">
        <v>1376</v>
      </c>
      <c r="L1597" s="3">
        <v>694</v>
      </c>
      <c r="M1597" s="3" t="s">
        <v>1386</v>
      </c>
      <c r="N1597" s="3" t="s">
        <v>1929</v>
      </c>
      <c r="O1597" s="9"/>
      <c r="P1597" s="3">
        <v>36</v>
      </c>
      <c r="Q1597" s="13">
        <v>42.73</v>
      </c>
    </row>
    <row r="1598" spans="1:17" hidden="1">
      <c r="A1598" s="10" t="s">
        <v>3778</v>
      </c>
      <c r="B1598" s="8" t="s">
        <v>714</v>
      </c>
      <c r="C1598" s="8" t="s">
        <v>16</v>
      </c>
      <c r="D1598" s="2" t="s">
        <v>1360</v>
      </c>
      <c r="E1598" s="8" t="s">
        <v>1389</v>
      </c>
      <c r="F1598" s="8" t="s">
        <v>1375</v>
      </c>
      <c r="G1598" s="2">
        <v>4.79</v>
      </c>
      <c r="H1598" s="2">
        <v>13.32</v>
      </c>
      <c r="I1598" s="2">
        <v>2.4199999999999999E-2</v>
      </c>
      <c r="J1598" s="2">
        <v>0.1293</v>
      </c>
      <c r="K1598" s="2" t="s">
        <v>1412</v>
      </c>
      <c r="L1598" s="2">
        <v>738</v>
      </c>
      <c r="M1598" s="2" t="s">
        <v>1381</v>
      </c>
      <c r="N1598" s="2" t="s">
        <v>2663</v>
      </c>
      <c r="O1598" s="8"/>
      <c r="P1598" s="2">
        <v>48</v>
      </c>
      <c r="Q1598" s="12">
        <v>4.05</v>
      </c>
    </row>
    <row r="1599" spans="1:17">
      <c r="A1599" s="11" t="s">
        <v>3779</v>
      </c>
      <c r="B1599" s="9" t="s">
        <v>718</v>
      </c>
      <c r="C1599" s="9" t="s">
        <v>28</v>
      </c>
      <c r="D1599" s="3" t="s">
        <v>1360</v>
      </c>
      <c r="E1599" s="9" t="s">
        <v>1411</v>
      </c>
      <c r="F1599" s="9" t="s">
        <v>1384</v>
      </c>
      <c r="G1599" s="3">
        <v>98.08</v>
      </c>
      <c r="H1599" s="3">
        <v>9.06</v>
      </c>
      <c r="I1599" s="3">
        <v>1.8978999999999999</v>
      </c>
      <c r="J1599" s="3">
        <v>8.58</v>
      </c>
      <c r="K1599" s="3" t="s">
        <v>1358</v>
      </c>
      <c r="L1599" s="3">
        <v>769</v>
      </c>
      <c r="M1599" s="3" t="s">
        <v>1396</v>
      </c>
      <c r="N1599" s="3" t="s">
        <v>1727</v>
      </c>
      <c r="O1599" s="9" t="s">
        <v>1944</v>
      </c>
      <c r="P1599" s="3">
        <v>12</v>
      </c>
      <c r="Q1599" s="13">
        <v>42.85</v>
      </c>
    </row>
    <row r="1600" spans="1:17" hidden="1">
      <c r="A1600" s="10" t="s">
        <v>3780</v>
      </c>
      <c r="B1600" s="8" t="s">
        <v>1123</v>
      </c>
      <c r="C1600" s="8" t="s">
        <v>32</v>
      </c>
      <c r="D1600" s="2" t="s">
        <v>23</v>
      </c>
      <c r="E1600" s="8" t="s">
        <v>1400</v>
      </c>
      <c r="F1600" s="8" t="s">
        <v>1390</v>
      </c>
      <c r="G1600" s="2">
        <v>47.65</v>
      </c>
      <c r="H1600" s="2">
        <v>7.6</v>
      </c>
      <c r="I1600" s="2">
        <v>0.38569999999999999</v>
      </c>
      <c r="J1600" s="2">
        <v>4.1361999999999997</v>
      </c>
      <c r="K1600" s="2"/>
      <c r="L1600" s="2">
        <v>870</v>
      </c>
      <c r="M1600" s="2" t="s">
        <v>1426</v>
      </c>
      <c r="N1600" s="2" t="s">
        <v>2735</v>
      </c>
      <c r="O1600" s="8"/>
      <c r="P1600" s="2">
        <v>12</v>
      </c>
      <c r="Q1600" s="12">
        <v>41.62</v>
      </c>
    </row>
    <row r="1601" spans="1:17">
      <c r="A1601" s="11" t="s">
        <v>3781</v>
      </c>
      <c r="B1601" s="9" t="s">
        <v>223</v>
      </c>
      <c r="C1601" s="9" t="s">
        <v>32</v>
      </c>
      <c r="D1601" s="3" t="s">
        <v>44</v>
      </c>
      <c r="E1601" s="9" t="s">
        <v>1408</v>
      </c>
      <c r="F1601" s="9" t="s">
        <v>1390</v>
      </c>
      <c r="G1601" s="3">
        <v>46.97</v>
      </c>
      <c r="H1601" s="3">
        <v>13.51</v>
      </c>
      <c r="I1601" s="3">
        <v>0.43930000000000002</v>
      </c>
      <c r="J1601" s="3">
        <v>0.86760000000000004</v>
      </c>
      <c r="K1601" s="3" t="s">
        <v>1358</v>
      </c>
      <c r="L1601" s="3">
        <v>722</v>
      </c>
      <c r="M1601" s="3" t="s">
        <v>1396</v>
      </c>
      <c r="N1601" s="3" t="s">
        <v>2752</v>
      </c>
      <c r="O1601" s="9" t="s">
        <v>632</v>
      </c>
      <c r="P1601" s="3">
        <v>84</v>
      </c>
      <c r="Q1601" s="13">
        <v>33.799999999999997</v>
      </c>
    </row>
    <row r="1602" spans="1:17" hidden="1">
      <c r="A1602" s="10" t="s">
        <v>3782</v>
      </c>
      <c r="B1602" s="8" t="s">
        <v>288</v>
      </c>
      <c r="C1602" s="8" t="s">
        <v>41</v>
      </c>
      <c r="D1602" s="2" t="s">
        <v>44</v>
      </c>
      <c r="E1602" s="8" t="s">
        <v>1374</v>
      </c>
      <c r="F1602" s="8" t="s">
        <v>1384</v>
      </c>
      <c r="G1602" s="2">
        <v>52.06</v>
      </c>
      <c r="H1602" s="2">
        <v>10.75</v>
      </c>
      <c r="I1602" s="2">
        <v>0.35320000000000001</v>
      </c>
      <c r="J1602" s="2">
        <v>4.5951000000000004</v>
      </c>
      <c r="K1602" s="2" t="s">
        <v>1412</v>
      </c>
      <c r="L1602" s="2">
        <v>759</v>
      </c>
      <c r="M1602" s="2" t="s">
        <v>1396</v>
      </c>
      <c r="N1602" s="2" t="s">
        <v>3508</v>
      </c>
      <c r="O1602" s="8" t="s">
        <v>1917</v>
      </c>
      <c r="P1602" s="2">
        <v>12</v>
      </c>
      <c r="Q1602" s="12">
        <v>30.57</v>
      </c>
    </row>
    <row r="1603" spans="1:17">
      <c r="A1603" s="11" t="s">
        <v>3783</v>
      </c>
      <c r="B1603" s="9" t="s">
        <v>1051</v>
      </c>
      <c r="C1603" s="9" t="s">
        <v>20</v>
      </c>
      <c r="D1603" s="3" t="s">
        <v>10</v>
      </c>
      <c r="E1603" s="9" t="s">
        <v>1408</v>
      </c>
      <c r="F1603" s="9" t="s">
        <v>1384</v>
      </c>
      <c r="G1603" s="3">
        <v>71.13</v>
      </c>
      <c r="H1603" s="3">
        <v>15.18</v>
      </c>
      <c r="I1603" s="3">
        <v>1.0986</v>
      </c>
      <c r="J1603" s="3">
        <v>2.472</v>
      </c>
      <c r="K1603" s="3" t="s">
        <v>1358</v>
      </c>
      <c r="L1603" s="3">
        <v>550</v>
      </c>
      <c r="M1603" s="3" t="s">
        <v>1396</v>
      </c>
      <c r="N1603" s="3" t="s">
        <v>479</v>
      </c>
      <c r="O1603" s="9" t="s">
        <v>2166</v>
      </c>
      <c r="P1603" s="3">
        <v>36</v>
      </c>
      <c r="Q1603" s="13">
        <v>57.75</v>
      </c>
    </row>
    <row r="1604" spans="1:17" hidden="1">
      <c r="A1604" s="10" t="s">
        <v>3784</v>
      </c>
      <c r="B1604" s="8" t="s">
        <v>705</v>
      </c>
      <c r="C1604" s="8" t="s">
        <v>24</v>
      </c>
      <c r="D1604" s="2" t="s">
        <v>1360</v>
      </c>
      <c r="E1604" s="8" t="s">
        <v>1408</v>
      </c>
      <c r="F1604" s="8" t="s">
        <v>1375</v>
      </c>
      <c r="G1604" s="2">
        <v>74.28</v>
      </c>
      <c r="H1604" s="2">
        <v>16.86</v>
      </c>
      <c r="I1604" s="2">
        <v>0.71240000000000003</v>
      </c>
      <c r="J1604" s="2">
        <v>1.2844</v>
      </c>
      <c r="K1604" s="2" t="s">
        <v>1395</v>
      </c>
      <c r="L1604" s="2">
        <v>798</v>
      </c>
      <c r="M1604" s="2" t="s">
        <v>1426</v>
      </c>
      <c r="N1604" s="2" t="s">
        <v>1306</v>
      </c>
      <c r="O1604" s="8"/>
      <c r="P1604" s="2">
        <v>120</v>
      </c>
      <c r="Q1604" s="12">
        <v>45.05</v>
      </c>
    </row>
    <row r="1605" spans="1:17">
      <c r="A1605" s="11" t="s">
        <v>3785</v>
      </c>
      <c r="B1605" s="9" t="s">
        <v>248</v>
      </c>
      <c r="C1605" s="9" t="s">
        <v>28</v>
      </c>
      <c r="D1605" s="3" t="s">
        <v>1360</v>
      </c>
      <c r="E1605" s="9" t="s">
        <v>1408</v>
      </c>
      <c r="F1605" s="9" t="s">
        <v>1375</v>
      </c>
      <c r="G1605" s="3">
        <v>51.15</v>
      </c>
      <c r="H1605" s="3">
        <v>9.5</v>
      </c>
      <c r="I1605" s="3">
        <v>0.59740000000000004</v>
      </c>
      <c r="J1605" s="3">
        <v>0.4768</v>
      </c>
      <c r="K1605" s="3" t="s">
        <v>1358</v>
      </c>
      <c r="L1605" s="3">
        <v>672</v>
      </c>
      <c r="M1605" s="3" t="s">
        <v>1403</v>
      </c>
      <c r="N1605" s="3" t="s">
        <v>2817</v>
      </c>
      <c r="O1605" s="9" t="s">
        <v>2007</v>
      </c>
      <c r="P1605" s="3">
        <v>240</v>
      </c>
      <c r="Q1605" s="13">
        <v>6.87</v>
      </c>
    </row>
    <row r="1606" spans="1:17" hidden="1">
      <c r="A1606" s="10" t="s">
        <v>3786</v>
      </c>
      <c r="B1606" s="8" t="s">
        <v>817</v>
      </c>
      <c r="C1606" s="8" t="s">
        <v>41</v>
      </c>
      <c r="D1606" s="2" t="s">
        <v>10</v>
      </c>
      <c r="E1606" s="8" t="s">
        <v>1389</v>
      </c>
      <c r="F1606" s="8" t="s">
        <v>1384</v>
      </c>
      <c r="G1606" s="2">
        <v>26.22</v>
      </c>
      <c r="H1606" s="2">
        <v>16.329999999999998</v>
      </c>
      <c r="I1606" s="2">
        <v>0.34100000000000003</v>
      </c>
      <c r="J1606" s="2">
        <v>0.37130000000000002</v>
      </c>
      <c r="K1606" s="2" t="s">
        <v>1385</v>
      </c>
      <c r="L1606" s="2">
        <v>751</v>
      </c>
      <c r="M1606" s="2" t="s">
        <v>1381</v>
      </c>
      <c r="N1606" s="2" t="s">
        <v>2257</v>
      </c>
      <c r="O1606" s="8"/>
      <c r="P1606" s="2">
        <v>240</v>
      </c>
      <c r="Q1606" s="12">
        <v>0</v>
      </c>
    </row>
    <row r="1607" spans="1:17" hidden="1">
      <c r="A1607" s="11" t="s">
        <v>3787</v>
      </c>
      <c r="B1607" s="9" t="s">
        <v>178</v>
      </c>
      <c r="C1607" s="9" t="s">
        <v>24</v>
      </c>
      <c r="D1607" s="3" t="s">
        <v>1360</v>
      </c>
      <c r="E1607" s="9" t="s">
        <v>1389</v>
      </c>
      <c r="F1607" s="9" t="s">
        <v>1390</v>
      </c>
      <c r="G1607" s="3">
        <v>99.17</v>
      </c>
      <c r="H1607" s="3">
        <v>18.03</v>
      </c>
      <c r="I1607" s="3">
        <v>0.98450000000000004</v>
      </c>
      <c r="J1607" s="3">
        <v>2.5198999999999998</v>
      </c>
      <c r="K1607" s="3" t="s">
        <v>1412</v>
      </c>
      <c r="L1607" s="3">
        <v>573</v>
      </c>
      <c r="M1607" s="3" t="s">
        <v>1403</v>
      </c>
      <c r="N1607" s="3" t="s">
        <v>2750</v>
      </c>
      <c r="O1607" s="9" t="s">
        <v>2228</v>
      </c>
      <c r="P1607" s="3">
        <v>60</v>
      </c>
      <c r="Q1607" s="13">
        <v>37.4</v>
      </c>
    </row>
    <row r="1608" spans="1:17">
      <c r="A1608" s="10" t="s">
        <v>3788</v>
      </c>
      <c r="B1608" s="8" t="s">
        <v>702</v>
      </c>
      <c r="C1608" s="8" t="s">
        <v>28</v>
      </c>
      <c r="D1608" s="2" t="s">
        <v>44</v>
      </c>
      <c r="E1608" s="8" t="s">
        <v>1400</v>
      </c>
      <c r="F1608" s="8" t="s">
        <v>1390</v>
      </c>
      <c r="G1608" s="2">
        <v>61.12</v>
      </c>
      <c r="H1608" s="2">
        <v>8.68</v>
      </c>
      <c r="I1608" s="2">
        <v>0.4783</v>
      </c>
      <c r="J1608" s="2">
        <v>0.60829999999999995</v>
      </c>
      <c r="K1608" s="2" t="s">
        <v>1358</v>
      </c>
      <c r="L1608" s="2">
        <v>582</v>
      </c>
      <c r="M1608" s="2" t="s">
        <v>1403</v>
      </c>
      <c r="N1608" s="2" t="s">
        <v>1856</v>
      </c>
      <c r="O1608" s="8" t="s">
        <v>2318</v>
      </c>
      <c r="P1608" s="2">
        <v>180</v>
      </c>
      <c r="Q1608" s="12">
        <v>42.93</v>
      </c>
    </row>
    <row r="1609" spans="1:17">
      <c r="A1609" s="11" t="s">
        <v>3789</v>
      </c>
      <c r="B1609" s="9" t="s">
        <v>1348</v>
      </c>
      <c r="C1609" s="9" t="s">
        <v>16</v>
      </c>
      <c r="D1609" s="3" t="s">
        <v>44</v>
      </c>
      <c r="E1609" s="9" t="s">
        <v>1408</v>
      </c>
      <c r="F1609" s="9" t="s">
        <v>1375</v>
      </c>
      <c r="G1609" s="3">
        <v>76.94</v>
      </c>
      <c r="H1609" s="3">
        <v>8.4700000000000006</v>
      </c>
      <c r="I1609" s="3">
        <v>0.8337</v>
      </c>
      <c r="J1609" s="3">
        <v>0.66620000000000001</v>
      </c>
      <c r="K1609" s="3" t="s">
        <v>1358</v>
      </c>
      <c r="L1609" s="3">
        <v>585</v>
      </c>
      <c r="M1609" s="3" t="s">
        <v>1426</v>
      </c>
      <c r="N1609" s="3" t="s">
        <v>2743</v>
      </c>
      <c r="O1609" s="9"/>
      <c r="P1609" s="3">
        <v>240</v>
      </c>
      <c r="Q1609" s="13">
        <v>45</v>
      </c>
    </row>
    <row r="1610" spans="1:17" hidden="1">
      <c r="A1610" s="10" t="s">
        <v>3790</v>
      </c>
      <c r="B1610" s="8" t="s">
        <v>1091</v>
      </c>
      <c r="C1610" s="8" t="s">
        <v>12</v>
      </c>
      <c r="D1610" s="2" t="s">
        <v>31</v>
      </c>
      <c r="E1610" s="8" t="s">
        <v>1374</v>
      </c>
      <c r="F1610" s="8" t="s">
        <v>1384</v>
      </c>
      <c r="G1610" s="2">
        <v>18.97</v>
      </c>
      <c r="H1610" s="2">
        <v>9.7200000000000006</v>
      </c>
      <c r="I1610" s="2">
        <v>0.29670000000000002</v>
      </c>
      <c r="J1610" s="2">
        <v>0.24779999999999999</v>
      </c>
      <c r="K1610" s="2" t="s">
        <v>1385</v>
      </c>
      <c r="L1610" s="2">
        <v>592</v>
      </c>
      <c r="M1610" s="2" t="s">
        <v>1396</v>
      </c>
      <c r="N1610" s="2" t="s">
        <v>3399</v>
      </c>
      <c r="O1610" s="8" t="s">
        <v>3360</v>
      </c>
      <c r="P1610" s="2">
        <v>120</v>
      </c>
      <c r="Q1610" s="12">
        <v>0</v>
      </c>
    </row>
    <row r="1611" spans="1:17" hidden="1">
      <c r="A1611" s="11" t="s">
        <v>3791</v>
      </c>
      <c r="B1611" s="9" t="s">
        <v>1083</v>
      </c>
      <c r="C1611" s="9" t="s">
        <v>12</v>
      </c>
      <c r="D1611" s="3" t="s">
        <v>1360</v>
      </c>
      <c r="E1611" s="9" t="s">
        <v>1374</v>
      </c>
      <c r="F1611" s="9" t="s">
        <v>1390</v>
      </c>
      <c r="G1611" s="3">
        <v>63.93</v>
      </c>
      <c r="H1611" s="3">
        <v>13.95</v>
      </c>
      <c r="I1611" s="3">
        <v>1.0115000000000001</v>
      </c>
      <c r="J1611" s="3">
        <v>5.7385999999999999</v>
      </c>
      <c r="K1611" s="3" t="s">
        <v>1376</v>
      </c>
      <c r="L1611" s="3">
        <v>882</v>
      </c>
      <c r="M1611" s="3" t="s">
        <v>1426</v>
      </c>
      <c r="N1611" s="3" t="s">
        <v>1586</v>
      </c>
      <c r="O1611" s="9"/>
      <c r="P1611" s="3">
        <v>12</v>
      </c>
      <c r="Q1611" s="13">
        <v>55.44</v>
      </c>
    </row>
    <row r="1612" spans="1:17" hidden="1">
      <c r="A1612" s="10" t="s">
        <v>3792</v>
      </c>
      <c r="B1612" s="8" t="s">
        <v>1065</v>
      </c>
      <c r="C1612" s="8" t="s">
        <v>41</v>
      </c>
      <c r="D1612" s="2" t="s">
        <v>23</v>
      </c>
      <c r="E1612" s="8" t="s">
        <v>1374</v>
      </c>
      <c r="F1612" s="8" t="s">
        <v>1375</v>
      </c>
      <c r="G1612" s="2">
        <v>58.15</v>
      </c>
      <c r="H1612" s="2">
        <v>14.04</v>
      </c>
      <c r="I1612" s="2">
        <v>0.69769999999999999</v>
      </c>
      <c r="J1612" s="2">
        <v>1.091</v>
      </c>
      <c r="K1612" s="2" t="s">
        <v>1376</v>
      </c>
      <c r="L1612" s="2">
        <v>652</v>
      </c>
      <c r="M1612" s="2" t="s">
        <v>1396</v>
      </c>
      <c r="N1612" s="2" t="s">
        <v>1855</v>
      </c>
      <c r="O1612" s="8" t="s">
        <v>2079</v>
      </c>
      <c r="P1612" s="2">
        <v>84</v>
      </c>
      <c r="Q1612" s="12">
        <v>31.56</v>
      </c>
    </row>
    <row r="1613" spans="1:17">
      <c r="A1613" s="11" t="s">
        <v>3793</v>
      </c>
      <c r="B1613" s="9" t="s">
        <v>801</v>
      </c>
      <c r="C1613" s="9" t="s">
        <v>28</v>
      </c>
      <c r="D1613" s="3" t="s">
        <v>1360</v>
      </c>
      <c r="E1613" s="9" t="s">
        <v>1411</v>
      </c>
      <c r="F1613" s="9" t="s">
        <v>1375</v>
      </c>
      <c r="G1613" s="3">
        <v>73.650000000000006</v>
      </c>
      <c r="H1613" s="3">
        <v>13.67</v>
      </c>
      <c r="I1613" s="3">
        <v>1.0474000000000001</v>
      </c>
      <c r="J1613" s="3">
        <v>1.129</v>
      </c>
      <c r="K1613" s="3" t="s">
        <v>1358</v>
      </c>
      <c r="L1613" s="3">
        <v>890</v>
      </c>
      <c r="M1613" s="3" t="s">
        <v>1381</v>
      </c>
      <c r="N1613" s="3" t="s">
        <v>2141</v>
      </c>
      <c r="O1613" s="9"/>
      <c r="P1613" s="3">
        <v>120</v>
      </c>
      <c r="Q1613" s="13">
        <v>41.55</v>
      </c>
    </row>
    <row r="1614" spans="1:17" hidden="1">
      <c r="A1614" s="10" t="s">
        <v>3794</v>
      </c>
      <c r="B1614" s="8" t="s">
        <v>1346</v>
      </c>
      <c r="C1614" s="8" t="s">
        <v>41</v>
      </c>
      <c r="D1614" s="2" t="s">
        <v>44</v>
      </c>
      <c r="E1614" s="8" t="s">
        <v>1400</v>
      </c>
      <c r="F1614" s="8" t="s">
        <v>1390</v>
      </c>
      <c r="G1614" s="2">
        <v>25.03</v>
      </c>
      <c r="H1614" s="2">
        <v>17.36</v>
      </c>
      <c r="I1614" s="2">
        <v>0.12839999999999999</v>
      </c>
      <c r="J1614" s="2">
        <v>2.2871000000000001</v>
      </c>
      <c r="K1614" s="2" t="s">
        <v>1376</v>
      </c>
      <c r="L1614" s="2">
        <v>686</v>
      </c>
      <c r="M1614" s="2" t="s">
        <v>1386</v>
      </c>
      <c r="N1614" s="2" t="s">
        <v>587</v>
      </c>
      <c r="O1614" s="8"/>
      <c r="P1614" s="2">
        <v>12</v>
      </c>
      <c r="Q1614" s="12">
        <v>15</v>
      </c>
    </row>
    <row r="1615" spans="1:17" hidden="1">
      <c r="A1615" s="11" t="s">
        <v>3795</v>
      </c>
      <c r="B1615" s="9" t="s">
        <v>1207</v>
      </c>
      <c r="C1615" s="9" t="s">
        <v>24</v>
      </c>
      <c r="D1615" s="3" t="s">
        <v>31</v>
      </c>
      <c r="E1615" s="9" t="s">
        <v>1408</v>
      </c>
      <c r="F1615" s="9" t="s">
        <v>1375</v>
      </c>
      <c r="G1615" s="3">
        <v>68.72</v>
      </c>
      <c r="H1615" s="3">
        <v>10.28</v>
      </c>
      <c r="I1615" s="3">
        <v>1.1681999999999999</v>
      </c>
      <c r="J1615" s="3">
        <v>1.4696</v>
      </c>
      <c r="K1615" s="3" t="s">
        <v>1385</v>
      </c>
      <c r="L1615" s="3">
        <v>859</v>
      </c>
      <c r="M1615" s="3" t="s">
        <v>1396</v>
      </c>
      <c r="N1615" s="3" t="s">
        <v>2471</v>
      </c>
      <c r="O1615" s="9" t="s">
        <v>3017</v>
      </c>
      <c r="P1615" s="3">
        <v>60</v>
      </c>
      <c r="Q1615" s="13">
        <v>0</v>
      </c>
    </row>
    <row r="1616" spans="1:17" hidden="1">
      <c r="A1616" s="10" t="s">
        <v>3796</v>
      </c>
      <c r="B1616" s="8" t="s">
        <v>1075</v>
      </c>
      <c r="C1616" s="8" t="s">
        <v>32</v>
      </c>
      <c r="D1616" s="2" t="s">
        <v>1360</v>
      </c>
      <c r="E1616" s="8" t="s">
        <v>1400</v>
      </c>
      <c r="F1616" s="8" t="s">
        <v>1390</v>
      </c>
      <c r="G1616" s="2">
        <v>77.349999999999994</v>
      </c>
      <c r="H1616" s="2">
        <v>14.7</v>
      </c>
      <c r="I1616" s="2">
        <v>0.73219999999999996</v>
      </c>
      <c r="J1616" s="2">
        <v>1.0667</v>
      </c>
      <c r="K1616" s="2" t="s">
        <v>1412</v>
      </c>
      <c r="L1616" s="2">
        <v>745</v>
      </c>
      <c r="M1616" s="2" t="s">
        <v>1403</v>
      </c>
      <c r="N1616" s="2" t="s">
        <v>3797</v>
      </c>
      <c r="O1616" s="8" t="s">
        <v>1968</v>
      </c>
      <c r="P1616" s="2">
        <v>180</v>
      </c>
      <c r="Q1616" s="12">
        <v>33.44</v>
      </c>
    </row>
    <row r="1617" spans="1:17" hidden="1">
      <c r="A1617" s="11" t="s">
        <v>3798</v>
      </c>
      <c r="B1617" s="9" t="s">
        <v>440</v>
      </c>
      <c r="C1617" s="9" t="s">
        <v>28</v>
      </c>
      <c r="D1617" s="3" t="s">
        <v>23</v>
      </c>
      <c r="E1617" s="9" t="s">
        <v>1374</v>
      </c>
      <c r="F1617" s="9" t="s">
        <v>1390</v>
      </c>
      <c r="G1617" s="3">
        <v>21.72</v>
      </c>
      <c r="H1617" s="3">
        <v>11.12</v>
      </c>
      <c r="I1617" s="3">
        <v>0.31280000000000002</v>
      </c>
      <c r="J1617" s="3">
        <v>1.9209000000000001</v>
      </c>
      <c r="K1617" s="3" t="s">
        <v>1376</v>
      </c>
      <c r="L1617" s="3">
        <v>871</v>
      </c>
      <c r="M1617" s="3" t="s">
        <v>1403</v>
      </c>
      <c r="N1617" s="3" t="s">
        <v>1539</v>
      </c>
      <c r="O1617" s="9" t="s">
        <v>3317</v>
      </c>
      <c r="P1617" s="3">
        <v>12</v>
      </c>
      <c r="Q1617" s="13">
        <v>11.52</v>
      </c>
    </row>
    <row r="1618" spans="1:17" hidden="1">
      <c r="A1618" s="10" t="s">
        <v>3799</v>
      </c>
      <c r="B1618" s="8" t="s">
        <v>402</v>
      </c>
      <c r="C1618" s="8" t="s">
        <v>35</v>
      </c>
      <c r="D1618" s="2" t="s">
        <v>31</v>
      </c>
      <c r="E1618" s="8" t="s">
        <v>1400</v>
      </c>
      <c r="F1618" s="8" t="s">
        <v>1390</v>
      </c>
      <c r="G1618" s="2">
        <v>98.64</v>
      </c>
      <c r="H1618" s="2">
        <v>11.66</v>
      </c>
      <c r="I1618" s="2">
        <v>1.2718</v>
      </c>
      <c r="J1618" s="2">
        <v>2.5811000000000002</v>
      </c>
      <c r="K1618" s="2" t="s">
        <v>1412</v>
      </c>
      <c r="L1618" s="2">
        <v>729</v>
      </c>
      <c r="M1618" s="2" t="s">
        <v>1381</v>
      </c>
      <c r="N1618" s="2" t="s">
        <v>3800</v>
      </c>
      <c r="O1618" s="8"/>
      <c r="P1618" s="2">
        <v>48</v>
      </c>
      <c r="Q1618" s="12">
        <v>50.85</v>
      </c>
    </row>
    <row r="1619" spans="1:17" hidden="1">
      <c r="A1619" s="11" t="s">
        <v>3801</v>
      </c>
      <c r="B1619" s="9" t="s">
        <v>702</v>
      </c>
      <c r="C1619" s="9" t="s">
        <v>12</v>
      </c>
      <c r="D1619" s="3" t="s">
        <v>44</v>
      </c>
      <c r="E1619" s="9" t="s">
        <v>1400</v>
      </c>
      <c r="F1619" s="9" t="s">
        <v>1375</v>
      </c>
      <c r="G1619" s="3">
        <v>10.3</v>
      </c>
      <c r="H1619" s="3">
        <v>14.51</v>
      </c>
      <c r="I1619" s="3">
        <v>8.14E-2</v>
      </c>
      <c r="J1619" s="3">
        <v>0.92730000000000001</v>
      </c>
      <c r="K1619" s="3" t="s">
        <v>1385</v>
      </c>
      <c r="L1619" s="3">
        <v>582</v>
      </c>
      <c r="M1619" s="3" t="s">
        <v>1377</v>
      </c>
      <c r="N1619" s="3" t="s">
        <v>1686</v>
      </c>
      <c r="O1619" s="9" t="s">
        <v>1697</v>
      </c>
      <c r="P1619" s="3">
        <v>12</v>
      </c>
      <c r="Q1619" s="13">
        <v>0</v>
      </c>
    </row>
    <row r="1620" spans="1:17" hidden="1">
      <c r="A1620" s="10" t="s">
        <v>3802</v>
      </c>
      <c r="B1620" s="8" t="s">
        <v>297</v>
      </c>
      <c r="C1620" s="8" t="s">
        <v>20</v>
      </c>
      <c r="D1620" s="2" t="s">
        <v>1360</v>
      </c>
      <c r="E1620" s="8" t="s">
        <v>1374</v>
      </c>
      <c r="F1620" s="8" t="s">
        <v>1390</v>
      </c>
      <c r="G1620" s="2">
        <v>50.6</v>
      </c>
      <c r="H1620" s="2">
        <v>10.1</v>
      </c>
      <c r="I1620" s="2">
        <v>0.39650000000000002</v>
      </c>
      <c r="J1620" s="2">
        <v>0.84260000000000002</v>
      </c>
      <c r="K1620" s="2" t="s">
        <v>1395</v>
      </c>
      <c r="L1620" s="2">
        <v>741</v>
      </c>
      <c r="M1620" s="2" t="s">
        <v>1403</v>
      </c>
      <c r="N1620" s="2" t="s">
        <v>2095</v>
      </c>
      <c r="O1620" s="8" t="s">
        <v>3803</v>
      </c>
      <c r="P1620" s="2">
        <v>84</v>
      </c>
      <c r="Q1620" s="12">
        <v>38</v>
      </c>
    </row>
    <row r="1621" spans="1:17" hidden="1">
      <c r="A1621" s="11" t="s">
        <v>3804</v>
      </c>
      <c r="B1621" s="9" t="s">
        <v>1100</v>
      </c>
      <c r="C1621" s="9" t="s">
        <v>16</v>
      </c>
      <c r="D1621" s="3" t="s">
        <v>44</v>
      </c>
      <c r="E1621" s="9" t="s">
        <v>1408</v>
      </c>
      <c r="F1621" s="9" t="s">
        <v>1384</v>
      </c>
      <c r="G1621" s="3">
        <v>16.7</v>
      </c>
      <c r="H1621" s="3">
        <v>15.14</v>
      </c>
      <c r="I1621" s="3">
        <v>0.2616</v>
      </c>
      <c r="J1621" s="3">
        <v>0.81079999999999997</v>
      </c>
      <c r="K1621" s="3" t="s">
        <v>1412</v>
      </c>
      <c r="L1621" s="3">
        <v>794</v>
      </c>
      <c r="M1621" s="3" t="s">
        <v>1403</v>
      </c>
      <c r="N1621" s="3" t="s">
        <v>442</v>
      </c>
      <c r="O1621" s="9" t="s">
        <v>2471</v>
      </c>
      <c r="P1621" s="3">
        <v>24</v>
      </c>
      <c r="Q1621" s="13">
        <v>5.4</v>
      </c>
    </row>
    <row r="1622" spans="1:17">
      <c r="A1622" s="10" t="s">
        <v>3805</v>
      </c>
      <c r="B1622" s="8" t="s">
        <v>1344</v>
      </c>
      <c r="C1622" s="8" t="s">
        <v>16</v>
      </c>
      <c r="D1622" s="2" t="s">
        <v>1360</v>
      </c>
      <c r="E1622" s="8" t="s">
        <v>1408</v>
      </c>
      <c r="F1622" s="8" t="s">
        <v>1375</v>
      </c>
      <c r="G1622" s="2">
        <v>49.24</v>
      </c>
      <c r="H1622" s="2">
        <v>16.21</v>
      </c>
      <c r="I1622" s="2">
        <v>0.48970000000000002</v>
      </c>
      <c r="J1622" s="2">
        <v>4.4725000000000001</v>
      </c>
      <c r="K1622" s="2" t="s">
        <v>1358</v>
      </c>
      <c r="L1622" s="2">
        <v>602</v>
      </c>
      <c r="M1622" s="2" t="s">
        <v>1386</v>
      </c>
      <c r="N1622" s="2" t="s">
        <v>3806</v>
      </c>
      <c r="O1622" s="8"/>
      <c r="P1622" s="2">
        <v>12</v>
      </c>
      <c r="Q1622" s="12">
        <v>18.059999999999999</v>
      </c>
    </row>
    <row r="1623" spans="1:17" hidden="1">
      <c r="A1623" s="11" t="s">
        <v>3807</v>
      </c>
      <c r="B1623" s="9" t="s">
        <v>136</v>
      </c>
      <c r="C1623" s="9" t="s">
        <v>16</v>
      </c>
      <c r="D1623" s="3" t="s">
        <v>10</v>
      </c>
      <c r="E1623" s="9" t="s">
        <v>1380</v>
      </c>
      <c r="F1623" s="9" t="s">
        <v>1375</v>
      </c>
      <c r="G1623" s="3">
        <v>12.24</v>
      </c>
      <c r="H1623" s="3">
        <v>9.64</v>
      </c>
      <c r="I1623" s="3">
        <v>0.24010000000000001</v>
      </c>
      <c r="J1623" s="3">
        <v>0.25790000000000002</v>
      </c>
      <c r="K1623" s="3" t="s">
        <v>1412</v>
      </c>
      <c r="L1623" s="3">
        <v>618</v>
      </c>
      <c r="M1623" s="3" t="s">
        <v>1403</v>
      </c>
      <c r="N1623" s="3" t="s">
        <v>1657</v>
      </c>
      <c r="O1623" s="9" t="s">
        <v>1791</v>
      </c>
      <c r="P1623" s="3">
        <v>60</v>
      </c>
      <c r="Q1623" s="13">
        <v>6.11</v>
      </c>
    </row>
    <row r="1624" spans="1:17" hidden="1">
      <c r="A1624" s="10" t="s">
        <v>3808</v>
      </c>
      <c r="B1624" s="8" t="s">
        <v>237</v>
      </c>
      <c r="C1624" s="8" t="s">
        <v>38</v>
      </c>
      <c r="D1624" s="2" t="s">
        <v>23</v>
      </c>
      <c r="E1624" s="8" t="s">
        <v>1389</v>
      </c>
      <c r="F1624" s="8" t="s">
        <v>1390</v>
      </c>
      <c r="G1624" s="2">
        <v>60.11</v>
      </c>
      <c r="H1624" s="2">
        <v>9.1199999999999992</v>
      </c>
      <c r="I1624" s="2">
        <v>0.91100000000000003</v>
      </c>
      <c r="J1624" s="2">
        <v>5.2601000000000004</v>
      </c>
      <c r="K1624" s="2" t="s">
        <v>1376</v>
      </c>
      <c r="L1624" s="2">
        <v>823</v>
      </c>
      <c r="M1624" s="2" t="s">
        <v>1426</v>
      </c>
      <c r="N1624" s="2" t="s">
        <v>322</v>
      </c>
      <c r="O1624" s="8"/>
      <c r="P1624" s="2">
        <v>12</v>
      </c>
      <c r="Q1624" s="12">
        <v>28.37</v>
      </c>
    </row>
    <row r="1625" spans="1:17">
      <c r="A1625" s="11" t="s">
        <v>3809</v>
      </c>
      <c r="B1625" s="9" t="s">
        <v>326</v>
      </c>
      <c r="C1625" s="9" t="s">
        <v>16</v>
      </c>
      <c r="D1625" s="3" t="s">
        <v>23</v>
      </c>
      <c r="E1625" s="9" t="s">
        <v>1374</v>
      </c>
      <c r="F1625" s="9" t="s">
        <v>1384</v>
      </c>
      <c r="G1625" s="3"/>
      <c r="H1625" s="3">
        <v>11.51</v>
      </c>
      <c r="I1625" s="3">
        <v>0.62280000000000002</v>
      </c>
      <c r="J1625" s="3">
        <v>0.92789999999999995</v>
      </c>
      <c r="K1625" s="3" t="s">
        <v>1358</v>
      </c>
      <c r="L1625" s="3">
        <v>748</v>
      </c>
      <c r="M1625" s="3" t="s">
        <v>1381</v>
      </c>
      <c r="N1625" s="3" t="s">
        <v>1938</v>
      </c>
      <c r="O1625" s="9"/>
      <c r="P1625" s="3">
        <v>120</v>
      </c>
      <c r="Q1625" s="13">
        <v>20.52</v>
      </c>
    </row>
    <row r="1626" spans="1:17" hidden="1">
      <c r="A1626" s="10" t="s">
        <v>3810</v>
      </c>
      <c r="B1626" s="8" t="s">
        <v>605</v>
      </c>
      <c r="C1626" s="8" t="s">
        <v>28</v>
      </c>
      <c r="D1626" s="2" t="s">
        <v>31</v>
      </c>
      <c r="E1626" s="8" t="s">
        <v>1411</v>
      </c>
      <c r="F1626" s="8" t="s">
        <v>1375</v>
      </c>
      <c r="G1626" s="2">
        <v>6.05</v>
      </c>
      <c r="H1626" s="2">
        <v>9.83</v>
      </c>
      <c r="I1626" s="2">
        <v>6.0499999999999998E-2</v>
      </c>
      <c r="J1626" s="2">
        <v>0.53139999999999998</v>
      </c>
      <c r="K1626" s="2" t="s">
        <v>1376</v>
      </c>
      <c r="L1626" s="2">
        <v>741</v>
      </c>
      <c r="M1626" s="2" t="s">
        <v>1377</v>
      </c>
      <c r="N1626" s="2" t="s">
        <v>1397</v>
      </c>
      <c r="O1626" s="8" t="s">
        <v>3811</v>
      </c>
      <c r="P1626" s="2">
        <v>12</v>
      </c>
      <c r="Q1626" s="12">
        <v>3.38</v>
      </c>
    </row>
    <row r="1627" spans="1:17" hidden="1">
      <c r="A1627" s="11" t="s">
        <v>3812</v>
      </c>
      <c r="B1627" s="9" t="s">
        <v>1137</v>
      </c>
      <c r="C1627" s="9" t="s">
        <v>20</v>
      </c>
      <c r="D1627" s="3" t="s">
        <v>1360</v>
      </c>
      <c r="E1627" s="9" t="s">
        <v>1374</v>
      </c>
      <c r="F1627" s="9" t="s">
        <v>1384</v>
      </c>
      <c r="G1627" s="3">
        <v>49.33</v>
      </c>
      <c r="H1627" s="3">
        <v>9.61</v>
      </c>
      <c r="I1627" s="3">
        <v>0.78180000000000005</v>
      </c>
      <c r="J1627" s="3">
        <v>4.3278999999999996</v>
      </c>
      <c r="K1627" s="3" t="s">
        <v>1412</v>
      </c>
      <c r="L1627" s="3">
        <v>863</v>
      </c>
      <c r="M1627" s="3" t="s">
        <v>1381</v>
      </c>
      <c r="N1627" s="3" t="s">
        <v>2856</v>
      </c>
      <c r="O1627" s="9"/>
      <c r="P1627" s="3">
        <v>12</v>
      </c>
      <c r="Q1627" s="13">
        <v>6.42</v>
      </c>
    </row>
    <row r="1628" spans="1:17">
      <c r="A1628" s="10" t="s">
        <v>3813</v>
      </c>
      <c r="B1628" s="8" t="s">
        <v>1177</v>
      </c>
      <c r="C1628" s="8" t="s">
        <v>20</v>
      </c>
      <c r="D1628" s="2" t="s">
        <v>44</v>
      </c>
      <c r="E1628" s="8" t="s">
        <v>1411</v>
      </c>
      <c r="F1628" s="8" t="s">
        <v>1375</v>
      </c>
      <c r="G1628" s="2">
        <v>72.37</v>
      </c>
      <c r="H1628" s="2">
        <v>16.690000000000001</v>
      </c>
      <c r="I1628" s="2">
        <v>1.391</v>
      </c>
      <c r="J1628" s="2">
        <v>1.2436</v>
      </c>
      <c r="K1628" s="2" t="s">
        <v>1358</v>
      </c>
      <c r="L1628" s="2">
        <v>885</v>
      </c>
      <c r="M1628" s="2" t="s">
        <v>1396</v>
      </c>
      <c r="N1628" s="2" t="s">
        <v>1533</v>
      </c>
      <c r="O1628" s="8" t="s">
        <v>1626</v>
      </c>
      <c r="P1628" s="2">
        <v>120</v>
      </c>
      <c r="Q1628" s="12">
        <v>18.54</v>
      </c>
    </row>
    <row r="1629" spans="1:17" hidden="1">
      <c r="A1629" s="11" t="s">
        <v>3814</v>
      </c>
      <c r="B1629" s="9" t="s">
        <v>1324</v>
      </c>
      <c r="C1629" s="9" t="s">
        <v>28</v>
      </c>
      <c r="D1629" s="3" t="s">
        <v>10</v>
      </c>
      <c r="E1629" s="9" t="s">
        <v>1400</v>
      </c>
      <c r="F1629" s="9" t="s">
        <v>1384</v>
      </c>
      <c r="G1629" s="3">
        <v>46.33</v>
      </c>
      <c r="H1629" s="3">
        <v>12.25</v>
      </c>
      <c r="I1629" s="3">
        <v>0.88390000000000002</v>
      </c>
      <c r="J1629" s="3">
        <v>0.5635</v>
      </c>
      <c r="K1629" s="3" t="s">
        <v>1385</v>
      </c>
      <c r="L1629" s="3">
        <v>628</v>
      </c>
      <c r="M1629" s="3" t="s">
        <v>1381</v>
      </c>
      <c r="N1629" s="3" t="s">
        <v>2358</v>
      </c>
      <c r="O1629" s="9"/>
      <c r="P1629" s="3">
        <v>180</v>
      </c>
      <c r="Q1629" s="13">
        <v>0</v>
      </c>
    </row>
    <row r="1630" spans="1:17" hidden="1">
      <c r="A1630" s="10" t="s">
        <v>3815</v>
      </c>
      <c r="B1630" s="8" t="s">
        <v>330</v>
      </c>
      <c r="C1630" s="8" t="s">
        <v>7</v>
      </c>
      <c r="D1630" s="2" t="s">
        <v>10</v>
      </c>
      <c r="E1630" s="8" t="s">
        <v>1389</v>
      </c>
      <c r="F1630" s="8" t="s">
        <v>1390</v>
      </c>
      <c r="G1630" s="2">
        <v>84.99</v>
      </c>
      <c r="H1630" s="2">
        <v>14.23</v>
      </c>
      <c r="I1630" s="2">
        <v>1.0077</v>
      </c>
      <c r="J1630" s="2">
        <v>1.145</v>
      </c>
      <c r="K1630" s="2" t="s">
        <v>1395</v>
      </c>
      <c r="L1630" s="2">
        <v>782</v>
      </c>
      <c r="M1630" s="2" t="s">
        <v>1396</v>
      </c>
      <c r="N1630" s="2" t="s">
        <v>1759</v>
      </c>
      <c r="O1630" s="8" t="s">
        <v>1537</v>
      </c>
      <c r="P1630" s="2">
        <v>180</v>
      </c>
      <c r="Q1630" s="12">
        <v>61.1</v>
      </c>
    </row>
    <row r="1631" spans="1:17" hidden="1">
      <c r="A1631" s="11" t="s">
        <v>3816</v>
      </c>
      <c r="B1631" s="9" t="s">
        <v>423</v>
      </c>
      <c r="C1631" s="9" t="s">
        <v>20</v>
      </c>
      <c r="D1631" s="3" t="s">
        <v>23</v>
      </c>
      <c r="E1631" s="9" t="s">
        <v>1374</v>
      </c>
      <c r="F1631" s="9" t="s">
        <v>1390</v>
      </c>
      <c r="G1631" s="3">
        <v>85.66</v>
      </c>
      <c r="H1631" s="3">
        <v>14.06</v>
      </c>
      <c r="I1631" s="3">
        <v>1.171</v>
      </c>
      <c r="J1631" s="3">
        <v>1.3331</v>
      </c>
      <c r="K1631" s="3"/>
      <c r="L1631" s="3">
        <v>780</v>
      </c>
      <c r="M1631" s="3" t="s">
        <v>1386</v>
      </c>
      <c r="N1631" s="3" t="s">
        <v>1107</v>
      </c>
      <c r="O1631" s="9"/>
      <c r="P1631" s="3">
        <v>120</v>
      </c>
      <c r="Q1631" s="13">
        <v>8.74</v>
      </c>
    </row>
    <row r="1632" spans="1:17" hidden="1">
      <c r="A1632" s="10" t="s">
        <v>3817</v>
      </c>
      <c r="B1632" s="8" t="s">
        <v>204</v>
      </c>
      <c r="C1632" s="8" t="s">
        <v>16</v>
      </c>
      <c r="D1632" s="2" t="s">
        <v>1360</v>
      </c>
      <c r="E1632" s="8" t="s">
        <v>1400</v>
      </c>
      <c r="F1632" s="8" t="s">
        <v>1384</v>
      </c>
      <c r="G1632" s="2">
        <v>86.72</v>
      </c>
      <c r="H1632" s="2">
        <v>8.89</v>
      </c>
      <c r="I1632" s="2">
        <v>0.62260000000000004</v>
      </c>
      <c r="J1632" s="2">
        <v>2.1535000000000002</v>
      </c>
      <c r="K1632" s="2" t="s">
        <v>1376</v>
      </c>
      <c r="L1632" s="2">
        <v>765</v>
      </c>
      <c r="M1632" s="2" t="s">
        <v>1377</v>
      </c>
      <c r="N1632" s="2" t="s">
        <v>3588</v>
      </c>
      <c r="O1632" s="8" t="s">
        <v>3383</v>
      </c>
      <c r="P1632" s="2">
        <v>48</v>
      </c>
      <c r="Q1632" s="12">
        <v>42.14</v>
      </c>
    </row>
    <row r="1633" spans="1:17" hidden="1">
      <c r="A1633" s="11" t="s">
        <v>3818</v>
      </c>
      <c r="B1633" s="9" t="s">
        <v>854</v>
      </c>
      <c r="C1633" s="9" t="s">
        <v>28</v>
      </c>
      <c r="D1633" s="3" t="s">
        <v>44</v>
      </c>
      <c r="E1633" s="9" t="s">
        <v>1374</v>
      </c>
      <c r="F1633" s="9" t="s">
        <v>1390</v>
      </c>
      <c r="G1633" s="3">
        <v>54.01</v>
      </c>
      <c r="H1633" s="3">
        <v>9.33</v>
      </c>
      <c r="I1633" s="3">
        <v>0.71360000000000001</v>
      </c>
      <c r="J1633" s="3">
        <v>1.7258</v>
      </c>
      <c r="K1633" s="3" t="s">
        <v>1385</v>
      </c>
      <c r="L1633" s="3">
        <v>613</v>
      </c>
      <c r="M1633" s="3" t="s">
        <v>1377</v>
      </c>
      <c r="N1633" s="3" t="s">
        <v>2620</v>
      </c>
      <c r="O1633" s="9" t="s">
        <v>1772</v>
      </c>
      <c r="P1633" s="3">
        <v>36</v>
      </c>
      <c r="Q1633" s="13">
        <v>0</v>
      </c>
    </row>
    <row r="1634" spans="1:17" hidden="1">
      <c r="A1634" s="10" t="s">
        <v>3819</v>
      </c>
      <c r="B1634" s="8" t="s">
        <v>1184</v>
      </c>
      <c r="C1634" s="8" t="s">
        <v>7</v>
      </c>
      <c r="D1634" s="2" t="s">
        <v>10</v>
      </c>
      <c r="E1634" s="8" t="s">
        <v>1389</v>
      </c>
      <c r="F1634" s="8" t="s">
        <v>1375</v>
      </c>
      <c r="G1634" s="2">
        <v>97.63</v>
      </c>
      <c r="H1634" s="2">
        <v>17.420000000000002</v>
      </c>
      <c r="I1634" s="2">
        <v>0.86699999999999999</v>
      </c>
      <c r="J1634" s="2">
        <v>1.7229000000000001</v>
      </c>
      <c r="K1634" s="2" t="s">
        <v>1412</v>
      </c>
      <c r="L1634" s="2">
        <v>892</v>
      </c>
      <c r="M1634" s="2" t="s">
        <v>1403</v>
      </c>
      <c r="N1634" s="2" t="s">
        <v>1630</v>
      </c>
      <c r="O1634" s="8" t="s">
        <v>1516</v>
      </c>
      <c r="P1634" s="2">
        <v>120</v>
      </c>
      <c r="Q1634" s="12">
        <v>71.23</v>
      </c>
    </row>
    <row r="1635" spans="1:17" hidden="1">
      <c r="A1635" s="11" t="s">
        <v>3820</v>
      </c>
      <c r="B1635" s="9" t="s">
        <v>1201</v>
      </c>
      <c r="C1635" s="9" t="s">
        <v>41</v>
      </c>
      <c r="D1635" s="3" t="s">
        <v>44</v>
      </c>
      <c r="E1635" s="9" t="s">
        <v>1374</v>
      </c>
      <c r="F1635" s="9" t="s">
        <v>1384</v>
      </c>
      <c r="G1635" s="3">
        <v>65.03</v>
      </c>
      <c r="H1635" s="3">
        <v>17.96</v>
      </c>
      <c r="I1635" s="3">
        <v>0.75429999999999997</v>
      </c>
      <c r="J1635" s="3">
        <v>1.6498999999999999</v>
      </c>
      <c r="K1635" s="3" t="s">
        <v>1412</v>
      </c>
      <c r="L1635" s="3">
        <v>770</v>
      </c>
      <c r="M1635" s="3" t="s">
        <v>1386</v>
      </c>
      <c r="N1635" s="3" t="s">
        <v>1873</v>
      </c>
      <c r="O1635" s="9"/>
      <c r="P1635" s="3">
        <v>60</v>
      </c>
      <c r="Q1635" s="13">
        <v>31.99</v>
      </c>
    </row>
    <row r="1636" spans="1:17" hidden="1">
      <c r="A1636" s="10" t="s">
        <v>3821</v>
      </c>
      <c r="B1636" s="8" t="s">
        <v>443</v>
      </c>
      <c r="C1636" s="8" t="s">
        <v>35</v>
      </c>
      <c r="D1636" s="2" t="s">
        <v>44</v>
      </c>
      <c r="E1636" s="8" t="s">
        <v>1411</v>
      </c>
      <c r="F1636" s="8" t="s">
        <v>1390</v>
      </c>
      <c r="G1636" s="2">
        <v>26.83</v>
      </c>
      <c r="H1636" s="2">
        <v>16.420000000000002</v>
      </c>
      <c r="I1636" s="2">
        <v>0.41549999999999998</v>
      </c>
      <c r="J1636" s="2">
        <v>0.65849999999999997</v>
      </c>
      <c r="K1636" s="2" t="s">
        <v>1376</v>
      </c>
      <c r="L1636" s="2">
        <v>619</v>
      </c>
      <c r="M1636" s="2" t="s">
        <v>1426</v>
      </c>
      <c r="N1636" s="2" t="s">
        <v>1450</v>
      </c>
      <c r="O1636" s="8"/>
      <c r="P1636" s="2">
        <v>60</v>
      </c>
      <c r="Q1636" s="12">
        <v>13.36</v>
      </c>
    </row>
    <row r="1637" spans="1:17" hidden="1">
      <c r="A1637" s="11" t="s">
        <v>3822</v>
      </c>
      <c r="B1637" s="9" t="s">
        <v>691</v>
      </c>
      <c r="C1637" s="9" t="s">
        <v>12</v>
      </c>
      <c r="D1637" s="3" t="s">
        <v>1360</v>
      </c>
      <c r="E1637" s="9" t="s">
        <v>1411</v>
      </c>
      <c r="F1637" s="9" t="s">
        <v>1390</v>
      </c>
      <c r="G1637" s="3">
        <v>50.51</v>
      </c>
      <c r="H1637" s="3">
        <v>17.63</v>
      </c>
      <c r="I1637" s="3">
        <v>0.66600000000000004</v>
      </c>
      <c r="J1637" s="3">
        <v>1.8167</v>
      </c>
      <c r="K1637" s="3" t="s">
        <v>1376</v>
      </c>
      <c r="L1637" s="3">
        <v>862</v>
      </c>
      <c r="M1637" s="3" t="s">
        <v>1403</v>
      </c>
      <c r="N1637" s="3" t="s">
        <v>2131</v>
      </c>
      <c r="O1637" s="9" t="s">
        <v>3260</v>
      </c>
      <c r="P1637" s="3">
        <v>36</v>
      </c>
      <c r="Q1637" s="13">
        <v>30.76</v>
      </c>
    </row>
    <row r="1638" spans="1:17" hidden="1">
      <c r="A1638" s="10" t="s">
        <v>3823</v>
      </c>
      <c r="B1638" s="8" t="s">
        <v>1257</v>
      </c>
      <c r="C1638" s="8" t="s">
        <v>32</v>
      </c>
      <c r="D1638" s="2" t="s">
        <v>10</v>
      </c>
      <c r="E1638" s="8" t="s">
        <v>1374</v>
      </c>
      <c r="F1638" s="8" t="s">
        <v>1390</v>
      </c>
      <c r="G1638" s="2">
        <v>75.83</v>
      </c>
      <c r="H1638" s="2">
        <v>12.31</v>
      </c>
      <c r="I1638" s="2">
        <v>0.38059999999999999</v>
      </c>
      <c r="J1638" s="2">
        <v>2.0085000000000002</v>
      </c>
      <c r="K1638" s="2" t="s">
        <v>1376</v>
      </c>
      <c r="L1638" s="2">
        <v>707</v>
      </c>
      <c r="M1638" s="2" t="s">
        <v>1396</v>
      </c>
      <c r="N1638" s="2" t="s">
        <v>3360</v>
      </c>
      <c r="O1638" s="8" t="s">
        <v>3071</v>
      </c>
      <c r="P1638" s="2">
        <v>48</v>
      </c>
      <c r="Q1638" s="12">
        <v>9.73</v>
      </c>
    </row>
    <row r="1639" spans="1:17">
      <c r="A1639" s="11" t="s">
        <v>3824</v>
      </c>
      <c r="B1639" s="9" t="s">
        <v>830</v>
      </c>
      <c r="C1639" s="9" t="s">
        <v>38</v>
      </c>
      <c r="D1639" s="3" t="s">
        <v>10</v>
      </c>
      <c r="E1639" s="9" t="s">
        <v>1389</v>
      </c>
      <c r="F1639" s="9" t="s">
        <v>1384</v>
      </c>
      <c r="G1639" s="3">
        <v>69.31</v>
      </c>
      <c r="H1639" s="3">
        <v>11.92</v>
      </c>
      <c r="I1639" s="3">
        <v>0.6643</v>
      </c>
      <c r="J1639" s="3">
        <v>0.82830000000000004</v>
      </c>
      <c r="K1639" s="3" t="s">
        <v>1358</v>
      </c>
      <c r="L1639" s="3">
        <v>867</v>
      </c>
      <c r="M1639" s="3" t="s">
        <v>1426</v>
      </c>
      <c r="N1639" s="3" t="s">
        <v>2732</v>
      </c>
      <c r="O1639" s="9"/>
      <c r="P1639" s="3">
        <v>180</v>
      </c>
      <c r="Q1639" s="13">
        <v>15.43</v>
      </c>
    </row>
    <row r="1640" spans="1:17" hidden="1">
      <c r="A1640" s="10" t="s">
        <v>3825</v>
      </c>
      <c r="B1640" s="8" t="s">
        <v>260</v>
      </c>
      <c r="C1640" s="8" t="s">
        <v>16</v>
      </c>
      <c r="D1640" s="2" t="s">
        <v>31</v>
      </c>
      <c r="E1640" s="8" t="s">
        <v>1389</v>
      </c>
      <c r="F1640" s="8" t="s">
        <v>1390</v>
      </c>
      <c r="G1640" s="2">
        <v>68.790000000000006</v>
      </c>
      <c r="H1640" s="2">
        <v>11.6</v>
      </c>
      <c r="I1640" s="2">
        <v>1.0515000000000001</v>
      </c>
      <c r="J1640" s="2">
        <v>3.2252999999999998</v>
      </c>
      <c r="K1640" s="2" t="s">
        <v>1376</v>
      </c>
      <c r="L1640" s="2">
        <v>895</v>
      </c>
      <c r="M1640" s="2" t="s">
        <v>1396</v>
      </c>
      <c r="N1640" s="2" t="s">
        <v>2760</v>
      </c>
      <c r="O1640" s="8" t="s">
        <v>3826</v>
      </c>
      <c r="P1640" s="2">
        <v>24</v>
      </c>
      <c r="Q1640" s="12">
        <v>42.19</v>
      </c>
    </row>
    <row r="1641" spans="1:17" hidden="1">
      <c r="A1641" s="11" t="s">
        <v>3827</v>
      </c>
      <c r="B1641" s="9" t="s">
        <v>456</v>
      </c>
      <c r="C1641" s="9" t="s">
        <v>38</v>
      </c>
      <c r="D1641" s="3" t="s">
        <v>10</v>
      </c>
      <c r="E1641" s="9" t="s">
        <v>1411</v>
      </c>
      <c r="F1641" s="9" t="s">
        <v>1375</v>
      </c>
      <c r="G1641" s="3">
        <v>1.27</v>
      </c>
      <c r="H1641" s="3">
        <v>12.68</v>
      </c>
      <c r="I1641" s="3">
        <v>1.95E-2</v>
      </c>
      <c r="J1641" s="3">
        <v>1.8700000000000001E-2</v>
      </c>
      <c r="K1641" s="3" t="s">
        <v>1376</v>
      </c>
      <c r="L1641" s="3">
        <v>565</v>
      </c>
      <c r="M1641" s="3" t="s">
        <v>1396</v>
      </c>
      <c r="N1641" s="3" t="s">
        <v>191</v>
      </c>
      <c r="O1641" s="9" t="s">
        <v>2960</v>
      </c>
      <c r="P1641" s="3">
        <v>120</v>
      </c>
      <c r="Q1641" s="13">
        <v>0.17</v>
      </c>
    </row>
    <row r="1642" spans="1:17">
      <c r="A1642" s="10" t="s">
        <v>3828</v>
      </c>
      <c r="B1642" s="8" t="s">
        <v>1324</v>
      </c>
      <c r="C1642" s="8" t="s">
        <v>7</v>
      </c>
      <c r="D1642" s="2" t="s">
        <v>44</v>
      </c>
      <c r="E1642" s="8" t="s">
        <v>1408</v>
      </c>
      <c r="F1642" s="8" t="s">
        <v>1384</v>
      </c>
      <c r="G1642" s="2">
        <v>29.21</v>
      </c>
      <c r="H1642" s="2">
        <v>18.23</v>
      </c>
      <c r="I1642" s="2">
        <v>0.3997</v>
      </c>
      <c r="J1642" s="2">
        <v>0.47520000000000001</v>
      </c>
      <c r="K1642" s="2" t="s">
        <v>1358</v>
      </c>
      <c r="L1642" s="2">
        <v>628</v>
      </c>
      <c r="M1642" s="2" t="s">
        <v>1377</v>
      </c>
      <c r="N1642" s="2" t="s">
        <v>3829</v>
      </c>
      <c r="O1642" s="8" t="s">
        <v>3830</v>
      </c>
      <c r="P1642" s="2">
        <v>180</v>
      </c>
      <c r="Q1642" s="12">
        <v>6.69</v>
      </c>
    </row>
    <row r="1643" spans="1:17" hidden="1">
      <c r="A1643" s="11" t="s">
        <v>3831</v>
      </c>
      <c r="B1643" s="9" t="s">
        <v>990</v>
      </c>
      <c r="C1643" s="9" t="s">
        <v>7</v>
      </c>
      <c r="D1643" s="3" t="s">
        <v>31</v>
      </c>
      <c r="E1643" s="9" t="s">
        <v>1380</v>
      </c>
      <c r="F1643" s="9" t="s">
        <v>1384</v>
      </c>
      <c r="G1643" s="3">
        <v>4.46</v>
      </c>
      <c r="H1643" s="3">
        <v>17.68</v>
      </c>
      <c r="I1643" s="3">
        <v>2.5700000000000001E-2</v>
      </c>
      <c r="J1643" s="3">
        <v>7.0800000000000002E-2</v>
      </c>
      <c r="K1643" s="3"/>
      <c r="L1643" s="3">
        <v>649</v>
      </c>
      <c r="M1643" s="3" t="s">
        <v>1396</v>
      </c>
      <c r="N1643" s="3" t="s">
        <v>587</v>
      </c>
      <c r="O1643" s="9" t="s">
        <v>1482</v>
      </c>
      <c r="P1643" s="3">
        <v>180</v>
      </c>
      <c r="Q1643" s="13">
        <v>0</v>
      </c>
    </row>
    <row r="1644" spans="1:17">
      <c r="A1644" s="10" t="s">
        <v>3832</v>
      </c>
      <c r="B1644" s="8" t="s">
        <v>336</v>
      </c>
      <c r="C1644" s="8" t="s">
        <v>7</v>
      </c>
      <c r="D1644" s="2" t="s">
        <v>31</v>
      </c>
      <c r="E1644" s="8" t="s">
        <v>1380</v>
      </c>
      <c r="F1644" s="8" t="s">
        <v>1384</v>
      </c>
      <c r="G1644" s="2">
        <v>35.450000000000003</v>
      </c>
      <c r="H1644" s="2">
        <v>12.71</v>
      </c>
      <c r="I1644" s="2">
        <v>0.54210000000000003</v>
      </c>
      <c r="J1644" s="2">
        <v>0.94589999999999996</v>
      </c>
      <c r="K1644" s="2" t="s">
        <v>1358</v>
      </c>
      <c r="L1644" s="2">
        <v>606</v>
      </c>
      <c r="M1644" s="2" t="s">
        <v>1386</v>
      </c>
      <c r="N1644" s="2" t="s">
        <v>888</v>
      </c>
      <c r="O1644" s="8"/>
      <c r="P1644" s="2">
        <v>48</v>
      </c>
      <c r="Q1644" s="12">
        <v>6.01</v>
      </c>
    </row>
    <row r="1645" spans="1:17" hidden="1">
      <c r="A1645" s="11" t="s">
        <v>3833</v>
      </c>
      <c r="B1645" s="9" t="s">
        <v>1269</v>
      </c>
      <c r="C1645" s="9" t="s">
        <v>35</v>
      </c>
      <c r="D1645" s="3" t="s">
        <v>31</v>
      </c>
      <c r="E1645" s="9" t="s">
        <v>1411</v>
      </c>
      <c r="F1645" s="9" t="s">
        <v>1390</v>
      </c>
      <c r="G1645" s="3">
        <v>47.86</v>
      </c>
      <c r="H1645" s="3">
        <v>14.92</v>
      </c>
      <c r="I1645" s="3">
        <v>0.70879999999999999</v>
      </c>
      <c r="J1645" s="3">
        <v>0.9214</v>
      </c>
      <c r="K1645" s="3" t="s">
        <v>1395</v>
      </c>
      <c r="L1645" s="3">
        <v>845</v>
      </c>
      <c r="M1645" s="3" t="s">
        <v>1403</v>
      </c>
      <c r="N1645" s="3" t="s">
        <v>2066</v>
      </c>
      <c r="O1645" s="9" t="s">
        <v>2067</v>
      </c>
      <c r="P1645" s="3">
        <v>84</v>
      </c>
      <c r="Q1645" s="13">
        <v>28.99</v>
      </c>
    </row>
    <row r="1646" spans="1:17" hidden="1">
      <c r="A1646" s="10" t="s">
        <v>3834</v>
      </c>
      <c r="B1646" s="8" t="s">
        <v>524</v>
      </c>
      <c r="C1646" s="8" t="s">
        <v>24</v>
      </c>
      <c r="D1646" s="2" t="s">
        <v>1360</v>
      </c>
      <c r="E1646" s="8" t="s">
        <v>1408</v>
      </c>
      <c r="F1646" s="8" t="s">
        <v>1384</v>
      </c>
      <c r="G1646" s="2">
        <v>38.97</v>
      </c>
      <c r="H1646" s="2">
        <v>14.27</v>
      </c>
      <c r="I1646" s="2">
        <v>0.62860000000000005</v>
      </c>
      <c r="J1646" s="2">
        <v>1.337</v>
      </c>
      <c r="K1646" s="2" t="s">
        <v>1385</v>
      </c>
      <c r="L1646" s="2">
        <v>656</v>
      </c>
      <c r="M1646" s="2" t="s">
        <v>1426</v>
      </c>
      <c r="N1646" s="2" t="s">
        <v>2611</v>
      </c>
      <c r="O1646" s="8"/>
      <c r="P1646" s="2">
        <v>36</v>
      </c>
      <c r="Q1646" s="12">
        <v>0</v>
      </c>
    </row>
    <row r="1647" spans="1:17" hidden="1">
      <c r="A1647" s="11" t="s">
        <v>3835</v>
      </c>
      <c r="B1647" s="9" t="s">
        <v>1116</v>
      </c>
      <c r="C1647" s="9" t="s">
        <v>20</v>
      </c>
      <c r="D1647" s="3" t="s">
        <v>44</v>
      </c>
      <c r="E1647" s="9" t="s">
        <v>1408</v>
      </c>
      <c r="F1647" s="9" t="s">
        <v>1384</v>
      </c>
      <c r="G1647" s="3">
        <v>94.17</v>
      </c>
      <c r="H1647" s="3">
        <v>16.86</v>
      </c>
      <c r="I1647" s="3">
        <v>0.60209999999999997</v>
      </c>
      <c r="J1647" s="3">
        <v>2.7105000000000001</v>
      </c>
      <c r="K1647" s="3" t="s">
        <v>1395</v>
      </c>
      <c r="L1647" s="3">
        <v>631</v>
      </c>
      <c r="M1647" s="3" t="s">
        <v>1377</v>
      </c>
      <c r="N1647" s="3" t="s">
        <v>2654</v>
      </c>
      <c r="O1647" s="9" t="s">
        <v>1946</v>
      </c>
      <c r="P1647" s="3">
        <v>48</v>
      </c>
      <c r="Q1647" s="13">
        <v>44.97</v>
      </c>
    </row>
    <row r="1648" spans="1:17">
      <c r="A1648" s="10" t="s">
        <v>3836</v>
      </c>
      <c r="B1648" s="8" t="s">
        <v>1074</v>
      </c>
      <c r="C1648" s="8" t="s">
        <v>41</v>
      </c>
      <c r="D1648" s="2" t="s">
        <v>23</v>
      </c>
      <c r="E1648" s="8" t="s">
        <v>1400</v>
      </c>
      <c r="F1648" s="8" t="s">
        <v>1375</v>
      </c>
      <c r="G1648" s="2">
        <v>53.82</v>
      </c>
      <c r="H1648" s="2">
        <v>17.41</v>
      </c>
      <c r="I1648" s="2">
        <v>0.88839999999999997</v>
      </c>
      <c r="J1648" s="2">
        <v>4.9191000000000003</v>
      </c>
      <c r="K1648" s="2" t="s">
        <v>1358</v>
      </c>
      <c r="L1648" s="2">
        <v>740</v>
      </c>
      <c r="M1648" s="2" t="s">
        <v>1426</v>
      </c>
      <c r="N1648" s="2" t="s">
        <v>1418</v>
      </c>
      <c r="O1648" s="8"/>
      <c r="P1648" s="2">
        <v>12</v>
      </c>
      <c r="Q1648" s="12">
        <v>28.09</v>
      </c>
    </row>
    <row r="1649" spans="1:17">
      <c r="A1649" s="11" t="s">
        <v>3837</v>
      </c>
      <c r="B1649" s="9" t="s">
        <v>513</v>
      </c>
      <c r="C1649" s="9" t="s">
        <v>41</v>
      </c>
      <c r="D1649" s="3" t="s">
        <v>10</v>
      </c>
      <c r="E1649" s="9" t="s">
        <v>1408</v>
      </c>
      <c r="F1649" s="9" t="s">
        <v>1390</v>
      </c>
      <c r="G1649" s="3">
        <v>30.53</v>
      </c>
      <c r="H1649" s="3">
        <v>13.18</v>
      </c>
      <c r="I1649" s="3">
        <v>0.1888</v>
      </c>
      <c r="J1649" s="3">
        <v>0.69750000000000001</v>
      </c>
      <c r="K1649" s="3" t="s">
        <v>1358</v>
      </c>
      <c r="L1649" s="3">
        <v>576</v>
      </c>
      <c r="M1649" s="3" t="s">
        <v>1403</v>
      </c>
      <c r="N1649" s="3" t="s">
        <v>1446</v>
      </c>
      <c r="O1649" s="9" t="s">
        <v>2375</v>
      </c>
      <c r="P1649" s="3">
        <v>60</v>
      </c>
      <c r="Q1649" s="13">
        <v>4.57</v>
      </c>
    </row>
    <row r="1650" spans="1:17" hidden="1">
      <c r="A1650" s="10" t="s">
        <v>3838</v>
      </c>
      <c r="B1650" s="8" t="s">
        <v>779</v>
      </c>
      <c r="C1650" s="8" t="s">
        <v>32</v>
      </c>
      <c r="D1650" s="2" t="s">
        <v>1360</v>
      </c>
      <c r="E1650" s="8" t="s">
        <v>1408</v>
      </c>
      <c r="F1650" s="8" t="s">
        <v>1390</v>
      </c>
      <c r="G1650" s="2">
        <v>5.47</v>
      </c>
      <c r="H1650" s="2">
        <v>10.31</v>
      </c>
      <c r="I1650" s="2">
        <v>5.45E-2</v>
      </c>
      <c r="J1650" s="2">
        <v>5.3900000000000003E-2</v>
      </c>
      <c r="K1650" s="2" t="s">
        <v>1376</v>
      </c>
      <c r="L1650" s="2">
        <v>701</v>
      </c>
      <c r="M1650" s="2" t="s">
        <v>1386</v>
      </c>
      <c r="N1650" s="2" t="s">
        <v>927</v>
      </c>
      <c r="O1650" s="8"/>
      <c r="P1650" s="2">
        <v>240</v>
      </c>
      <c r="Q1650" s="12">
        <v>1.75</v>
      </c>
    </row>
    <row r="1651" spans="1:17" hidden="1">
      <c r="A1651" s="11" t="s">
        <v>3839</v>
      </c>
      <c r="B1651" s="9" t="s">
        <v>1351</v>
      </c>
      <c r="C1651" s="9" t="s">
        <v>35</v>
      </c>
      <c r="D1651" s="3" t="s">
        <v>23</v>
      </c>
      <c r="E1651" s="9" t="s">
        <v>1380</v>
      </c>
      <c r="F1651" s="9" t="s">
        <v>1384</v>
      </c>
      <c r="G1651" s="3">
        <v>90.23</v>
      </c>
      <c r="H1651" s="3">
        <v>18.09</v>
      </c>
      <c r="I1651" s="3">
        <v>1.6841999999999999</v>
      </c>
      <c r="J1651" s="3">
        <v>1.3988</v>
      </c>
      <c r="K1651" s="3" t="s">
        <v>1412</v>
      </c>
      <c r="L1651" s="3">
        <v>881</v>
      </c>
      <c r="M1651" s="3" t="s">
        <v>1381</v>
      </c>
      <c r="N1651" s="3" t="s">
        <v>2286</v>
      </c>
      <c r="O1651" s="9"/>
      <c r="P1651" s="3">
        <v>240</v>
      </c>
      <c r="Q1651" s="13">
        <v>82.82</v>
      </c>
    </row>
    <row r="1652" spans="1:17" hidden="1">
      <c r="A1652" s="10" t="s">
        <v>3840</v>
      </c>
      <c r="B1652" s="8" t="s">
        <v>1263</v>
      </c>
      <c r="C1652" s="8" t="s">
        <v>38</v>
      </c>
      <c r="D1652" s="2" t="s">
        <v>23</v>
      </c>
      <c r="E1652" s="8" t="s">
        <v>1411</v>
      </c>
      <c r="F1652" s="8" t="s">
        <v>1390</v>
      </c>
      <c r="G1652" s="2">
        <v>99.55</v>
      </c>
      <c r="H1652" s="2">
        <v>9.9499999999999993</v>
      </c>
      <c r="I1652" s="2">
        <v>0.74550000000000005</v>
      </c>
      <c r="J1652" s="2">
        <v>2.5225</v>
      </c>
      <c r="K1652" s="2" t="s">
        <v>1412</v>
      </c>
      <c r="L1652" s="2">
        <v>818</v>
      </c>
      <c r="M1652" s="2" t="s">
        <v>1403</v>
      </c>
      <c r="N1652" s="2" t="s">
        <v>839</v>
      </c>
      <c r="O1652" s="8" t="s">
        <v>1917</v>
      </c>
      <c r="P1652" s="2">
        <v>48</v>
      </c>
      <c r="Q1652" s="12">
        <v>52.27</v>
      </c>
    </row>
    <row r="1653" spans="1:17" hidden="1">
      <c r="A1653" s="11" t="s">
        <v>3841</v>
      </c>
      <c r="B1653" s="9" t="s">
        <v>716</v>
      </c>
      <c r="C1653" s="9" t="s">
        <v>20</v>
      </c>
      <c r="D1653" s="3" t="s">
        <v>31</v>
      </c>
      <c r="E1653" s="9" t="s">
        <v>1374</v>
      </c>
      <c r="F1653" s="9" t="s">
        <v>1390</v>
      </c>
      <c r="G1653" s="3">
        <v>1.82</v>
      </c>
      <c r="H1653" s="3">
        <v>17.23</v>
      </c>
      <c r="I1653" s="3">
        <v>1.3100000000000001E-2</v>
      </c>
      <c r="J1653" s="3">
        <v>3.1899999999999998E-2</v>
      </c>
      <c r="K1653" s="3" t="s">
        <v>1412</v>
      </c>
      <c r="L1653" s="3">
        <v>659</v>
      </c>
      <c r="M1653" s="3" t="s">
        <v>1386</v>
      </c>
      <c r="N1653" s="3" t="s">
        <v>2580</v>
      </c>
      <c r="O1653" s="9"/>
      <c r="P1653" s="3">
        <v>120</v>
      </c>
      <c r="Q1653" s="13">
        <v>1.1399999999999999</v>
      </c>
    </row>
    <row r="1654" spans="1:17">
      <c r="A1654" s="10" t="s">
        <v>3842</v>
      </c>
      <c r="B1654" s="8" t="s">
        <v>273</v>
      </c>
      <c r="C1654" s="8" t="s">
        <v>7</v>
      </c>
      <c r="D1654" s="2" t="s">
        <v>31</v>
      </c>
      <c r="E1654" s="8" t="s">
        <v>1408</v>
      </c>
      <c r="F1654" s="8" t="s">
        <v>1375</v>
      </c>
      <c r="G1654" s="2">
        <v>55.12</v>
      </c>
      <c r="H1654" s="2">
        <v>13.82</v>
      </c>
      <c r="I1654" s="2">
        <v>0.99470000000000003</v>
      </c>
      <c r="J1654" s="2">
        <v>0.72740000000000005</v>
      </c>
      <c r="K1654" s="2" t="s">
        <v>1358</v>
      </c>
      <c r="L1654" s="2">
        <v>608</v>
      </c>
      <c r="M1654" s="2" t="s">
        <v>1396</v>
      </c>
      <c r="N1654" s="2" t="s">
        <v>581</v>
      </c>
      <c r="O1654" s="8" t="s">
        <v>1212</v>
      </c>
      <c r="P1654" s="2">
        <v>180</v>
      </c>
      <c r="Q1654" s="12">
        <v>45.52</v>
      </c>
    </row>
    <row r="1655" spans="1:17" hidden="1">
      <c r="A1655" s="11" t="s">
        <v>3843</v>
      </c>
      <c r="B1655" s="9" t="s">
        <v>1005</v>
      </c>
      <c r="C1655" s="9" t="s">
        <v>24</v>
      </c>
      <c r="D1655" s="3" t="s">
        <v>23</v>
      </c>
      <c r="E1655" s="9" t="s">
        <v>1374</v>
      </c>
      <c r="F1655" s="9" t="s">
        <v>1390</v>
      </c>
      <c r="G1655" s="3">
        <v>28.72</v>
      </c>
      <c r="H1655" s="3">
        <v>7.55</v>
      </c>
      <c r="I1655" s="3">
        <v>0.21879999999999999</v>
      </c>
      <c r="J1655" s="3">
        <v>0.69510000000000005</v>
      </c>
      <c r="K1655" s="3" t="s">
        <v>1376</v>
      </c>
      <c r="L1655" s="3">
        <v>631</v>
      </c>
      <c r="M1655" s="3" t="s">
        <v>1396</v>
      </c>
      <c r="N1655" s="3" t="s">
        <v>1934</v>
      </c>
      <c r="O1655" s="9" t="s">
        <v>357</v>
      </c>
      <c r="P1655" s="3">
        <v>48</v>
      </c>
      <c r="Q1655" s="13">
        <v>16.239999999999998</v>
      </c>
    </row>
    <row r="1656" spans="1:17" hidden="1">
      <c r="A1656" s="10" t="s">
        <v>3844</v>
      </c>
      <c r="B1656" s="8" t="s">
        <v>1137</v>
      </c>
      <c r="C1656" s="8" t="s">
        <v>16</v>
      </c>
      <c r="D1656" s="2" t="s">
        <v>10</v>
      </c>
      <c r="E1656" s="8" t="s">
        <v>1408</v>
      </c>
      <c r="F1656" s="8" t="s">
        <v>1375</v>
      </c>
      <c r="G1656" s="2">
        <v>8.77</v>
      </c>
      <c r="H1656" s="2">
        <v>11.2</v>
      </c>
      <c r="I1656" s="2">
        <v>5.0099999999999999E-2</v>
      </c>
      <c r="J1656" s="2">
        <v>0.19159999999999999</v>
      </c>
      <c r="K1656" s="2" t="s">
        <v>1412</v>
      </c>
      <c r="L1656" s="2">
        <v>863</v>
      </c>
      <c r="M1656" s="2" t="s">
        <v>1386</v>
      </c>
      <c r="N1656" s="2" t="s">
        <v>2750</v>
      </c>
      <c r="O1656" s="8"/>
      <c r="P1656" s="2">
        <v>60</v>
      </c>
      <c r="Q1656" s="12">
        <v>4.04</v>
      </c>
    </row>
    <row r="1657" spans="1:17" hidden="1">
      <c r="A1657" s="11" t="s">
        <v>3845</v>
      </c>
      <c r="B1657" s="9" t="s">
        <v>931</v>
      </c>
      <c r="C1657" s="9" t="s">
        <v>38</v>
      </c>
      <c r="D1657" s="3" t="s">
        <v>23</v>
      </c>
      <c r="E1657" s="9" t="s">
        <v>1374</v>
      </c>
      <c r="F1657" s="9" t="s">
        <v>1390</v>
      </c>
      <c r="G1657" s="3">
        <v>46.04</v>
      </c>
      <c r="H1657" s="3">
        <v>13.27</v>
      </c>
      <c r="I1657" s="3">
        <v>0.87990000000000002</v>
      </c>
      <c r="J1657" s="3">
        <v>0.84430000000000005</v>
      </c>
      <c r="K1657" s="3" t="s">
        <v>1412</v>
      </c>
      <c r="L1657" s="3">
        <v>782</v>
      </c>
      <c r="M1657" s="3" t="s">
        <v>1426</v>
      </c>
      <c r="N1657" s="3" t="s">
        <v>3165</v>
      </c>
      <c r="O1657" s="9"/>
      <c r="P1657" s="3">
        <v>84</v>
      </c>
      <c r="Q1657" s="13">
        <v>24.67</v>
      </c>
    </row>
    <row r="1658" spans="1:17" hidden="1">
      <c r="A1658" s="10" t="s">
        <v>3846</v>
      </c>
      <c r="B1658" s="8" t="s">
        <v>1342</v>
      </c>
      <c r="C1658" s="8" t="s">
        <v>12</v>
      </c>
      <c r="D1658" s="2" t="s">
        <v>1360</v>
      </c>
      <c r="E1658" s="8" t="s">
        <v>1408</v>
      </c>
      <c r="F1658" s="8" t="s">
        <v>1384</v>
      </c>
      <c r="G1658" s="2">
        <v>12.44</v>
      </c>
      <c r="H1658" s="2">
        <v>18.45</v>
      </c>
      <c r="I1658" s="2">
        <v>0.19689999999999999</v>
      </c>
      <c r="J1658" s="2">
        <v>0.36840000000000001</v>
      </c>
      <c r="K1658" s="2" t="s">
        <v>1376</v>
      </c>
      <c r="L1658" s="2">
        <v>652</v>
      </c>
      <c r="M1658" s="2" t="s">
        <v>1396</v>
      </c>
      <c r="N1658" s="2" t="s">
        <v>3591</v>
      </c>
      <c r="O1658" s="8" t="s">
        <v>2095</v>
      </c>
      <c r="P1658" s="2">
        <v>48</v>
      </c>
      <c r="Q1658" s="12">
        <v>5.84</v>
      </c>
    </row>
    <row r="1659" spans="1:17">
      <c r="A1659" s="11" t="s">
        <v>3847</v>
      </c>
      <c r="B1659" s="9" t="s">
        <v>172</v>
      </c>
      <c r="C1659" s="9" t="s">
        <v>41</v>
      </c>
      <c r="D1659" s="3" t="s">
        <v>1360</v>
      </c>
      <c r="E1659" s="9" t="s">
        <v>1408</v>
      </c>
      <c r="F1659" s="9" t="s">
        <v>1375</v>
      </c>
      <c r="G1659" s="3">
        <v>89.69</v>
      </c>
      <c r="H1659" s="3">
        <v>7.8</v>
      </c>
      <c r="I1659" s="3">
        <v>0.65449999999999997</v>
      </c>
      <c r="J1659" s="3">
        <v>1.81</v>
      </c>
      <c r="K1659" s="3" t="s">
        <v>1358</v>
      </c>
      <c r="L1659" s="3">
        <v>770</v>
      </c>
      <c r="M1659" s="3" t="s">
        <v>1426</v>
      </c>
      <c r="N1659" s="3" t="s">
        <v>1667</v>
      </c>
      <c r="O1659" s="9"/>
      <c r="P1659" s="3">
        <v>60</v>
      </c>
      <c r="Q1659" s="13">
        <v>45.45</v>
      </c>
    </row>
    <row r="1660" spans="1:17" hidden="1">
      <c r="A1660" s="10" t="s">
        <v>3848</v>
      </c>
      <c r="B1660" s="8" t="s">
        <v>990</v>
      </c>
      <c r="C1660" s="8" t="s">
        <v>28</v>
      </c>
      <c r="D1660" s="2" t="s">
        <v>44</v>
      </c>
      <c r="E1660" s="8" t="s">
        <v>1380</v>
      </c>
      <c r="F1660" s="8" t="s">
        <v>1384</v>
      </c>
      <c r="G1660" s="2">
        <v>98.14</v>
      </c>
      <c r="H1660" s="2">
        <v>16.34</v>
      </c>
      <c r="I1660" s="2">
        <v>0.69110000000000005</v>
      </c>
      <c r="J1660" s="2">
        <v>3.4668000000000001</v>
      </c>
      <c r="K1660" s="2" t="s">
        <v>1395</v>
      </c>
      <c r="L1660" s="2">
        <v>649</v>
      </c>
      <c r="M1660" s="2" t="s">
        <v>1396</v>
      </c>
      <c r="N1660" s="2" t="s">
        <v>1942</v>
      </c>
      <c r="O1660" s="8" t="s">
        <v>3849</v>
      </c>
      <c r="P1660" s="2">
        <v>36</v>
      </c>
      <c r="Q1660" s="12">
        <v>64.64</v>
      </c>
    </row>
    <row r="1661" spans="1:17" hidden="1">
      <c r="A1661" s="11" t="s">
        <v>3850</v>
      </c>
      <c r="B1661" s="9" t="s">
        <v>116</v>
      </c>
      <c r="C1661" s="9" t="s">
        <v>28</v>
      </c>
      <c r="D1661" s="3" t="s">
        <v>1360</v>
      </c>
      <c r="E1661" s="9" t="s">
        <v>1380</v>
      </c>
      <c r="F1661" s="9" t="s">
        <v>1375</v>
      </c>
      <c r="G1661" s="3">
        <v>4.4800000000000004</v>
      </c>
      <c r="H1661" s="3">
        <v>12.44</v>
      </c>
      <c r="I1661" s="3">
        <v>8.4500000000000006E-2</v>
      </c>
      <c r="J1661" s="3">
        <v>0.11890000000000001</v>
      </c>
      <c r="K1661" s="3" t="s">
        <v>1395</v>
      </c>
      <c r="L1661" s="3">
        <v>580</v>
      </c>
      <c r="M1661" s="3" t="s">
        <v>1396</v>
      </c>
      <c r="N1661" s="3" t="s">
        <v>2139</v>
      </c>
      <c r="O1661" s="9" t="s">
        <v>3475</v>
      </c>
      <c r="P1661" s="3">
        <v>48</v>
      </c>
      <c r="Q1661" s="13">
        <v>2.12</v>
      </c>
    </row>
    <row r="1662" spans="1:17" hidden="1">
      <c r="A1662" s="10" t="s">
        <v>3851</v>
      </c>
      <c r="B1662" s="8" t="s">
        <v>1285</v>
      </c>
      <c r="C1662" s="8" t="s">
        <v>35</v>
      </c>
      <c r="D1662" s="2" t="s">
        <v>10</v>
      </c>
      <c r="E1662" s="8" t="s">
        <v>1411</v>
      </c>
      <c r="F1662" s="8" t="s">
        <v>1375</v>
      </c>
      <c r="G1662" s="2">
        <v>63.94</v>
      </c>
      <c r="H1662" s="2">
        <v>10.78</v>
      </c>
      <c r="I1662" s="2">
        <v>1.1561999999999999</v>
      </c>
      <c r="J1662" s="2">
        <v>1.0873999999999999</v>
      </c>
      <c r="K1662" s="2" t="s">
        <v>1376</v>
      </c>
      <c r="L1662" s="2">
        <v>729</v>
      </c>
      <c r="M1662" s="2" t="s">
        <v>1386</v>
      </c>
      <c r="N1662" s="2" t="s">
        <v>2875</v>
      </c>
      <c r="O1662" s="8"/>
      <c r="P1662" s="2">
        <v>84</v>
      </c>
      <c r="Q1662" s="12">
        <v>49.86</v>
      </c>
    </row>
    <row r="1663" spans="1:17" hidden="1">
      <c r="A1663" s="11" t="s">
        <v>3852</v>
      </c>
      <c r="B1663" s="9" t="s">
        <v>383</v>
      </c>
      <c r="C1663" s="9" t="s">
        <v>38</v>
      </c>
      <c r="D1663" s="3" t="s">
        <v>10</v>
      </c>
      <c r="E1663" s="9" t="s">
        <v>1400</v>
      </c>
      <c r="F1663" s="9" t="s">
        <v>1390</v>
      </c>
      <c r="G1663" s="3">
        <v>84.9</v>
      </c>
      <c r="H1663" s="3">
        <v>12.87</v>
      </c>
      <c r="I1663" s="3">
        <v>1.3902000000000001</v>
      </c>
      <c r="J1663" s="3">
        <v>7.5778999999999996</v>
      </c>
      <c r="K1663" s="3" t="s">
        <v>1376</v>
      </c>
      <c r="L1663" s="3">
        <v>728</v>
      </c>
      <c r="M1663" s="3" t="s">
        <v>1377</v>
      </c>
      <c r="N1663" s="3" t="s">
        <v>1088</v>
      </c>
      <c r="O1663" s="9" t="s">
        <v>613</v>
      </c>
      <c r="P1663" s="3">
        <v>12</v>
      </c>
      <c r="Q1663" s="13">
        <v>58.79</v>
      </c>
    </row>
    <row r="1664" spans="1:17" hidden="1">
      <c r="A1664" s="10" t="s">
        <v>3853</v>
      </c>
      <c r="B1664" s="8" t="s">
        <v>789</v>
      </c>
      <c r="C1664" s="8" t="s">
        <v>28</v>
      </c>
      <c r="D1664" s="2" t="s">
        <v>23</v>
      </c>
      <c r="E1664" s="8" t="s">
        <v>1400</v>
      </c>
      <c r="F1664" s="8" t="s">
        <v>1375</v>
      </c>
      <c r="G1664" s="2">
        <v>23.93</v>
      </c>
      <c r="H1664" s="2">
        <v>15.3</v>
      </c>
      <c r="I1664" s="2">
        <v>0.2261</v>
      </c>
      <c r="J1664" s="2">
        <v>0.32040000000000002</v>
      </c>
      <c r="K1664" s="2" t="s">
        <v>1385</v>
      </c>
      <c r="L1664" s="2">
        <v>564</v>
      </c>
      <c r="M1664" s="2" t="s">
        <v>1386</v>
      </c>
      <c r="N1664" s="2" t="s">
        <v>2788</v>
      </c>
      <c r="O1664" s="8"/>
      <c r="P1664" s="2">
        <v>240</v>
      </c>
      <c r="Q1664" s="12">
        <v>0</v>
      </c>
    </row>
    <row r="1665" spans="1:17" hidden="1">
      <c r="A1665" s="11" t="s">
        <v>3854</v>
      </c>
      <c r="B1665" s="9" t="s">
        <v>1312</v>
      </c>
      <c r="C1665" s="9" t="s">
        <v>16</v>
      </c>
      <c r="D1665" s="3" t="s">
        <v>23</v>
      </c>
      <c r="E1665" s="9" t="s">
        <v>1374</v>
      </c>
      <c r="F1665" s="9" t="s">
        <v>1390</v>
      </c>
      <c r="G1665" s="3">
        <v>38.74</v>
      </c>
      <c r="H1665" s="3">
        <v>17.52</v>
      </c>
      <c r="I1665" s="3">
        <v>0.37740000000000001</v>
      </c>
      <c r="J1665" s="3">
        <v>0.97370000000000001</v>
      </c>
      <c r="K1665" s="3" t="s">
        <v>1376</v>
      </c>
      <c r="L1665" s="3">
        <v>872</v>
      </c>
      <c r="M1665" s="3" t="s">
        <v>1403</v>
      </c>
      <c r="N1665" s="3" t="s">
        <v>933</v>
      </c>
      <c r="O1665" s="9" t="s">
        <v>1473</v>
      </c>
      <c r="P1665" s="3">
        <v>60</v>
      </c>
      <c r="Q1665" s="13">
        <v>14.09</v>
      </c>
    </row>
    <row r="1666" spans="1:17">
      <c r="A1666" s="10" t="s">
        <v>3855</v>
      </c>
      <c r="B1666" s="8" t="s">
        <v>1016</v>
      </c>
      <c r="C1666" s="8" t="s">
        <v>38</v>
      </c>
      <c r="D1666" s="2" t="s">
        <v>31</v>
      </c>
      <c r="E1666" s="8" t="s">
        <v>1400</v>
      </c>
      <c r="F1666" s="8" t="s">
        <v>1384</v>
      </c>
      <c r="G1666" s="2">
        <v>33.51</v>
      </c>
      <c r="H1666" s="2">
        <v>8.3699999999999992</v>
      </c>
      <c r="I1666" s="2">
        <v>0.2782</v>
      </c>
      <c r="J1666" s="2">
        <v>1.0558000000000001</v>
      </c>
      <c r="K1666" s="2" t="s">
        <v>1358</v>
      </c>
      <c r="L1666" s="2">
        <v>657</v>
      </c>
      <c r="M1666" s="2" t="s">
        <v>1403</v>
      </c>
      <c r="N1666" s="2" t="s">
        <v>3235</v>
      </c>
      <c r="O1666" s="8" t="s">
        <v>3856</v>
      </c>
      <c r="P1666" s="2">
        <v>36</v>
      </c>
      <c r="Q1666" s="12">
        <v>25.93</v>
      </c>
    </row>
    <row r="1667" spans="1:17" hidden="1">
      <c r="A1667" s="11" t="s">
        <v>3857</v>
      </c>
      <c r="B1667" s="9" t="s">
        <v>1077</v>
      </c>
      <c r="C1667" s="9" t="s">
        <v>16</v>
      </c>
      <c r="D1667" s="3" t="s">
        <v>10</v>
      </c>
      <c r="E1667" s="9" t="s">
        <v>1389</v>
      </c>
      <c r="F1667" s="9" t="s">
        <v>1375</v>
      </c>
      <c r="G1667" s="3">
        <v>94.52</v>
      </c>
      <c r="H1667" s="3">
        <v>18.28</v>
      </c>
      <c r="I1667" s="3">
        <v>0.65229999999999999</v>
      </c>
      <c r="J1667" s="3">
        <v>1.5411999999999999</v>
      </c>
      <c r="K1667" s="3" t="s">
        <v>1376</v>
      </c>
      <c r="L1667" s="3">
        <v>837</v>
      </c>
      <c r="M1667" s="3" t="s">
        <v>1403</v>
      </c>
      <c r="N1667" s="3" t="s">
        <v>1809</v>
      </c>
      <c r="O1667" s="9" t="s">
        <v>1703</v>
      </c>
      <c r="P1667" s="3">
        <v>180</v>
      </c>
      <c r="Q1667" s="13">
        <v>43.8</v>
      </c>
    </row>
    <row r="1668" spans="1:17">
      <c r="A1668" s="10" t="s">
        <v>3858</v>
      </c>
      <c r="B1668" s="8" t="s">
        <v>563</v>
      </c>
      <c r="C1668" s="8" t="s">
        <v>16</v>
      </c>
      <c r="D1668" s="2" t="s">
        <v>44</v>
      </c>
      <c r="E1668" s="8" t="s">
        <v>1389</v>
      </c>
      <c r="F1668" s="8" t="s">
        <v>1390</v>
      </c>
      <c r="G1668" s="2">
        <v>46.81</v>
      </c>
      <c r="H1668" s="2">
        <v>7.82</v>
      </c>
      <c r="I1668" s="2">
        <v>0.40479999999999999</v>
      </c>
      <c r="J1668" s="2">
        <v>4.0679999999999996</v>
      </c>
      <c r="K1668" s="2" t="s">
        <v>1358</v>
      </c>
      <c r="L1668" s="2">
        <v>791</v>
      </c>
      <c r="M1668" s="2" t="s">
        <v>1377</v>
      </c>
      <c r="N1668" s="2" t="s">
        <v>2658</v>
      </c>
      <c r="O1668" s="8" t="s">
        <v>3859</v>
      </c>
      <c r="P1668" s="2">
        <v>12</v>
      </c>
      <c r="Q1668" s="12">
        <v>13.69</v>
      </c>
    </row>
    <row r="1669" spans="1:17" hidden="1">
      <c r="A1669" s="11" t="s">
        <v>3860</v>
      </c>
      <c r="B1669" s="9" t="s">
        <v>1332</v>
      </c>
      <c r="C1669" s="9" t="s">
        <v>7</v>
      </c>
      <c r="D1669" s="3" t="s">
        <v>44</v>
      </c>
      <c r="E1669" s="9" t="s">
        <v>1389</v>
      </c>
      <c r="F1669" s="9" t="s">
        <v>1390</v>
      </c>
      <c r="G1669" s="3">
        <v>54.16</v>
      </c>
      <c r="H1669" s="3">
        <v>10.43</v>
      </c>
      <c r="I1669" s="3">
        <v>0.7853</v>
      </c>
      <c r="J1669" s="3">
        <v>0.91120000000000001</v>
      </c>
      <c r="K1669" s="3" t="s">
        <v>1376</v>
      </c>
      <c r="L1669" s="3">
        <v>849</v>
      </c>
      <c r="M1669" s="3" t="s">
        <v>1386</v>
      </c>
      <c r="N1669" s="3" t="s">
        <v>2651</v>
      </c>
      <c r="O1669" s="9"/>
      <c r="P1669" s="3">
        <v>84</v>
      </c>
      <c r="Q1669" s="13">
        <v>46.42</v>
      </c>
    </row>
    <row r="1670" spans="1:17">
      <c r="A1670" s="10" t="s">
        <v>3861</v>
      </c>
      <c r="B1670" s="8" t="s">
        <v>268</v>
      </c>
      <c r="C1670" s="8" t="s">
        <v>35</v>
      </c>
      <c r="D1670" s="2" t="s">
        <v>44</v>
      </c>
      <c r="E1670" s="8" t="s">
        <v>1374</v>
      </c>
      <c r="F1670" s="8" t="s">
        <v>1390</v>
      </c>
      <c r="G1670" s="2">
        <v>76.94</v>
      </c>
      <c r="H1670" s="2">
        <v>11.14</v>
      </c>
      <c r="I1670" s="2">
        <v>0.77669999999999995</v>
      </c>
      <c r="J1670" s="2">
        <v>1.3230999999999999</v>
      </c>
      <c r="K1670" s="2" t="s">
        <v>1358</v>
      </c>
      <c r="L1670" s="2">
        <v>790</v>
      </c>
      <c r="M1670" s="2" t="s">
        <v>1386</v>
      </c>
      <c r="N1670" s="2" t="s">
        <v>1637</v>
      </c>
      <c r="O1670" s="8"/>
      <c r="P1670" s="2">
        <v>84</v>
      </c>
      <c r="Q1670" s="12">
        <v>69.27</v>
      </c>
    </row>
    <row r="1671" spans="1:17" hidden="1">
      <c r="A1671" s="11" t="s">
        <v>3862</v>
      </c>
      <c r="B1671" s="9" t="s">
        <v>950</v>
      </c>
      <c r="C1671" s="9" t="s">
        <v>16</v>
      </c>
      <c r="D1671" s="3" t="s">
        <v>1360</v>
      </c>
      <c r="E1671" s="9" t="s">
        <v>1411</v>
      </c>
      <c r="F1671" s="9" t="s">
        <v>1375</v>
      </c>
      <c r="G1671" s="3">
        <v>81.77</v>
      </c>
      <c r="H1671" s="3">
        <v>17.649999999999999</v>
      </c>
      <c r="I1671" s="3">
        <v>0.43659999999999999</v>
      </c>
      <c r="J1671" s="3">
        <v>2.9418000000000002</v>
      </c>
      <c r="K1671" s="3" t="s">
        <v>1412</v>
      </c>
      <c r="L1671" s="3">
        <v>763</v>
      </c>
      <c r="M1671" s="3" t="s">
        <v>1396</v>
      </c>
      <c r="N1671" s="3" t="s">
        <v>1612</v>
      </c>
      <c r="O1671" s="9" t="s">
        <v>734</v>
      </c>
      <c r="P1671" s="3">
        <v>36</v>
      </c>
      <c r="Q1671" s="13">
        <v>31.96</v>
      </c>
    </row>
    <row r="1672" spans="1:17">
      <c r="A1672" s="10" t="s">
        <v>3863</v>
      </c>
      <c r="B1672" s="8" t="s">
        <v>912</v>
      </c>
      <c r="C1672" s="8" t="s">
        <v>20</v>
      </c>
      <c r="D1672" s="2" t="s">
        <v>23</v>
      </c>
      <c r="E1672" s="8" t="s">
        <v>1400</v>
      </c>
      <c r="F1672" s="8" t="s">
        <v>1375</v>
      </c>
      <c r="G1672" s="2">
        <v>65.27</v>
      </c>
      <c r="H1672" s="2">
        <v>8.64</v>
      </c>
      <c r="I1672" s="2">
        <v>0.79300000000000004</v>
      </c>
      <c r="J1672" s="2">
        <v>0.57220000000000004</v>
      </c>
      <c r="K1672" s="2" t="s">
        <v>1358</v>
      </c>
      <c r="L1672" s="2">
        <v>868</v>
      </c>
      <c r="M1672" s="2" t="s">
        <v>1396</v>
      </c>
      <c r="N1672" s="2" t="s">
        <v>2016</v>
      </c>
      <c r="O1672" s="8" t="s">
        <v>2017</v>
      </c>
      <c r="P1672" s="2">
        <v>240</v>
      </c>
      <c r="Q1672" s="12">
        <v>38.909999999999997</v>
      </c>
    </row>
    <row r="1673" spans="1:17" hidden="1">
      <c r="A1673" s="11" t="s">
        <v>3864</v>
      </c>
      <c r="B1673" s="9" t="s">
        <v>642</v>
      </c>
      <c r="C1673" s="9" t="s">
        <v>35</v>
      </c>
      <c r="D1673" s="3" t="s">
        <v>1360</v>
      </c>
      <c r="E1673" s="9" t="s">
        <v>1411</v>
      </c>
      <c r="F1673" s="9" t="s">
        <v>1375</v>
      </c>
      <c r="G1673" s="3">
        <v>84.3</v>
      </c>
      <c r="H1673" s="3">
        <v>11.28</v>
      </c>
      <c r="I1673" s="3">
        <v>1.1912</v>
      </c>
      <c r="J1673" s="3">
        <v>1.8447</v>
      </c>
      <c r="K1673" s="3" t="s">
        <v>1412</v>
      </c>
      <c r="L1673" s="3">
        <v>844</v>
      </c>
      <c r="M1673" s="3" t="s">
        <v>1403</v>
      </c>
      <c r="N1673" s="3" t="s">
        <v>526</v>
      </c>
      <c r="O1673" s="9" t="s">
        <v>264</v>
      </c>
      <c r="P1673" s="3">
        <v>60</v>
      </c>
      <c r="Q1673" s="13">
        <v>56.52</v>
      </c>
    </row>
    <row r="1674" spans="1:17" hidden="1">
      <c r="A1674" s="10" t="s">
        <v>3865</v>
      </c>
      <c r="B1674" s="8" t="s">
        <v>350</v>
      </c>
      <c r="C1674" s="8" t="s">
        <v>16</v>
      </c>
      <c r="D1674" s="2" t="s">
        <v>23</v>
      </c>
      <c r="E1674" s="8" t="s">
        <v>1380</v>
      </c>
      <c r="F1674" s="8" t="s">
        <v>1390</v>
      </c>
      <c r="G1674" s="2">
        <v>17.14</v>
      </c>
      <c r="H1674" s="2">
        <v>11.13</v>
      </c>
      <c r="I1674" s="2">
        <v>0.22320000000000001</v>
      </c>
      <c r="J1674" s="2">
        <v>0.19620000000000001</v>
      </c>
      <c r="K1674" s="2" t="s">
        <v>1385</v>
      </c>
      <c r="L1674" s="2">
        <v>754</v>
      </c>
      <c r="M1674" s="2" t="s">
        <v>1396</v>
      </c>
      <c r="N1674" s="2" t="s">
        <v>1962</v>
      </c>
      <c r="O1674" s="8" t="s">
        <v>3336</v>
      </c>
      <c r="P1674" s="2">
        <v>180</v>
      </c>
      <c r="Q1674" s="12">
        <v>0</v>
      </c>
    </row>
    <row r="1675" spans="1:17" hidden="1">
      <c r="A1675" s="11" t="s">
        <v>3866</v>
      </c>
      <c r="B1675" s="9" t="s">
        <v>458</v>
      </c>
      <c r="C1675" s="9" t="s">
        <v>28</v>
      </c>
      <c r="D1675" s="3" t="s">
        <v>23</v>
      </c>
      <c r="E1675" s="9" t="s">
        <v>1411</v>
      </c>
      <c r="F1675" s="9" t="s">
        <v>1390</v>
      </c>
      <c r="G1675" s="3">
        <v>84.34</v>
      </c>
      <c r="H1675" s="3">
        <v>12.14</v>
      </c>
      <c r="I1675" s="3">
        <v>0.46189999999999998</v>
      </c>
      <c r="J1675" s="3">
        <v>1.2169000000000001</v>
      </c>
      <c r="K1675" s="3" t="s">
        <v>1385</v>
      </c>
      <c r="L1675" s="3">
        <v>897</v>
      </c>
      <c r="M1675" s="3" t="s">
        <v>1381</v>
      </c>
      <c r="N1675" s="3" t="s">
        <v>1050</v>
      </c>
      <c r="O1675" s="9"/>
      <c r="P1675" s="3">
        <v>120</v>
      </c>
      <c r="Q1675" s="13">
        <v>0</v>
      </c>
    </row>
    <row r="1676" spans="1:17" hidden="1">
      <c r="A1676" s="10" t="s">
        <v>3867</v>
      </c>
      <c r="B1676" s="8" t="s">
        <v>1320</v>
      </c>
      <c r="C1676" s="8" t="s">
        <v>7</v>
      </c>
      <c r="D1676" s="2" t="s">
        <v>1360</v>
      </c>
      <c r="E1676" s="8" t="s">
        <v>1389</v>
      </c>
      <c r="F1676" s="8" t="s">
        <v>1390</v>
      </c>
      <c r="G1676" s="2">
        <v>51.65</v>
      </c>
      <c r="H1676" s="2">
        <v>10.15</v>
      </c>
      <c r="I1676" s="2">
        <v>0.99060000000000004</v>
      </c>
      <c r="J1676" s="2">
        <v>0.55979999999999996</v>
      </c>
      <c r="K1676" s="2" t="s">
        <v>1385</v>
      </c>
      <c r="L1676" s="2">
        <v>692</v>
      </c>
      <c r="M1676" s="2" t="s">
        <v>1377</v>
      </c>
      <c r="N1676" s="2" t="s">
        <v>2625</v>
      </c>
      <c r="O1676" s="8" t="s">
        <v>3396</v>
      </c>
      <c r="P1676" s="2">
        <v>180</v>
      </c>
      <c r="Q1676" s="12">
        <v>0</v>
      </c>
    </row>
    <row r="1677" spans="1:17" hidden="1">
      <c r="A1677" s="11" t="s">
        <v>3868</v>
      </c>
      <c r="B1677" s="9" t="s">
        <v>840</v>
      </c>
      <c r="C1677" s="9" t="s">
        <v>41</v>
      </c>
      <c r="D1677" s="3" t="s">
        <v>10</v>
      </c>
      <c r="E1677" s="9" t="s">
        <v>1408</v>
      </c>
      <c r="F1677" s="9" t="s">
        <v>1390</v>
      </c>
      <c r="G1677" s="3">
        <v>77.73</v>
      </c>
      <c r="H1677" s="3">
        <v>13.45</v>
      </c>
      <c r="I1677" s="3">
        <v>0.40839999999999999</v>
      </c>
      <c r="J1677" s="3">
        <v>3.7119</v>
      </c>
      <c r="K1677" s="3" t="s">
        <v>1412</v>
      </c>
      <c r="L1677" s="3">
        <v>638</v>
      </c>
      <c r="M1677" s="3" t="s">
        <v>1386</v>
      </c>
      <c r="N1677" s="3" t="s">
        <v>2463</v>
      </c>
      <c r="O1677" s="9"/>
      <c r="P1677" s="3">
        <v>24</v>
      </c>
      <c r="Q1677" s="13">
        <v>37.97</v>
      </c>
    </row>
    <row r="1678" spans="1:17" hidden="1">
      <c r="A1678" s="10" t="s">
        <v>3869</v>
      </c>
      <c r="B1678" s="8" t="s">
        <v>648</v>
      </c>
      <c r="C1678" s="8" t="s">
        <v>35</v>
      </c>
      <c r="D1678" s="2" t="s">
        <v>10</v>
      </c>
      <c r="E1678" s="8" t="s">
        <v>1389</v>
      </c>
      <c r="F1678" s="8" t="s">
        <v>1390</v>
      </c>
      <c r="G1678" s="2">
        <v>65.94</v>
      </c>
      <c r="H1678" s="2">
        <v>13.13</v>
      </c>
      <c r="I1678" s="2">
        <v>0.78549999999999998</v>
      </c>
      <c r="J1678" s="2">
        <v>1.2041999999999999</v>
      </c>
      <c r="K1678" s="2" t="s">
        <v>1376</v>
      </c>
      <c r="L1678" s="2">
        <v>887</v>
      </c>
      <c r="M1678" s="2" t="s">
        <v>1426</v>
      </c>
      <c r="N1678" s="2" t="s">
        <v>2940</v>
      </c>
      <c r="O1678" s="8"/>
      <c r="P1678" s="2">
        <v>84</v>
      </c>
      <c r="Q1678" s="12">
        <v>43.59</v>
      </c>
    </row>
    <row r="1679" spans="1:17" hidden="1">
      <c r="A1679" s="11" t="s">
        <v>3870</v>
      </c>
      <c r="B1679" s="9" t="s">
        <v>881</v>
      </c>
      <c r="C1679" s="9" t="s">
        <v>24</v>
      </c>
      <c r="D1679" s="3" t="s">
        <v>31</v>
      </c>
      <c r="E1679" s="9" t="s">
        <v>1400</v>
      </c>
      <c r="F1679" s="9" t="s">
        <v>1375</v>
      </c>
      <c r="G1679" s="3">
        <v>57.27</v>
      </c>
      <c r="H1679" s="3">
        <v>11.58</v>
      </c>
      <c r="I1679" s="3">
        <v>0.60229999999999995</v>
      </c>
      <c r="J1679" s="3">
        <v>0.99819999999999998</v>
      </c>
      <c r="K1679" s="3" t="s">
        <v>1412</v>
      </c>
      <c r="L1679" s="3">
        <v>623</v>
      </c>
      <c r="M1679" s="3" t="s">
        <v>1381</v>
      </c>
      <c r="N1679" s="3" t="s">
        <v>3549</v>
      </c>
      <c r="O1679" s="9"/>
      <c r="P1679" s="3">
        <v>84</v>
      </c>
      <c r="Q1679" s="13">
        <v>39.229999999999997</v>
      </c>
    </row>
    <row r="1680" spans="1:17">
      <c r="A1680" s="10" t="s">
        <v>3871</v>
      </c>
      <c r="B1680" s="8" t="s">
        <v>946</v>
      </c>
      <c r="C1680" s="8" t="s">
        <v>12</v>
      </c>
      <c r="D1680" s="2" t="s">
        <v>44</v>
      </c>
      <c r="E1680" s="8" t="s">
        <v>1380</v>
      </c>
      <c r="F1680" s="8" t="s">
        <v>1375</v>
      </c>
      <c r="G1680" s="2">
        <v>51.88</v>
      </c>
      <c r="H1680" s="2">
        <v>18.03</v>
      </c>
      <c r="I1680" s="2">
        <v>0.48209999999999997</v>
      </c>
      <c r="J1680" s="2">
        <v>2.5908000000000002</v>
      </c>
      <c r="K1680" s="2" t="s">
        <v>1358</v>
      </c>
      <c r="L1680" s="2">
        <v>703</v>
      </c>
      <c r="M1680" s="2" t="s">
        <v>1386</v>
      </c>
      <c r="N1680" s="2" t="s">
        <v>2892</v>
      </c>
      <c r="O1680" s="8"/>
      <c r="P1680" s="2">
        <v>24</v>
      </c>
      <c r="Q1680" s="12">
        <v>46.73</v>
      </c>
    </row>
    <row r="1681" spans="1:17" hidden="1">
      <c r="A1681" s="11" t="s">
        <v>3872</v>
      </c>
      <c r="B1681" s="9" t="s">
        <v>1209</v>
      </c>
      <c r="C1681" s="9" t="s">
        <v>28</v>
      </c>
      <c r="D1681" s="3" t="s">
        <v>1360</v>
      </c>
      <c r="E1681" s="9" t="s">
        <v>1380</v>
      </c>
      <c r="F1681" s="9" t="s">
        <v>1375</v>
      </c>
      <c r="G1681" s="3">
        <v>89.53</v>
      </c>
      <c r="H1681" s="3">
        <v>14.6</v>
      </c>
      <c r="I1681" s="3">
        <v>1.1200000000000001</v>
      </c>
      <c r="J1681" s="3">
        <v>4.3239999999999998</v>
      </c>
      <c r="K1681" s="3" t="s">
        <v>1376</v>
      </c>
      <c r="L1681" s="3">
        <v>882</v>
      </c>
      <c r="M1681" s="3" t="s">
        <v>1426</v>
      </c>
      <c r="N1681" s="3" t="s">
        <v>2088</v>
      </c>
      <c r="O1681" s="9"/>
      <c r="P1681" s="3">
        <v>24</v>
      </c>
      <c r="Q1681" s="13">
        <v>75.44</v>
      </c>
    </row>
    <row r="1682" spans="1:17" hidden="1">
      <c r="A1682" s="10" t="s">
        <v>3873</v>
      </c>
      <c r="B1682" s="8" t="s">
        <v>214</v>
      </c>
      <c r="C1682" s="8" t="s">
        <v>24</v>
      </c>
      <c r="D1682" s="2" t="s">
        <v>31</v>
      </c>
      <c r="E1682" s="8" t="s">
        <v>1400</v>
      </c>
      <c r="F1682" s="8" t="s">
        <v>1375</v>
      </c>
      <c r="G1682" s="2">
        <v>71.34</v>
      </c>
      <c r="H1682" s="2">
        <v>8.16</v>
      </c>
      <c r="I1682" s="2">
        <v>0.57550000000000001</v>
      </c>
      <c r="J1682" s="2">
        <v>2.2408000000000001</v>
      </c>
      <c r="K1682" s="2" t="s">
        <v>1376</v>
      </c>
      <c r="L1682" s="2">
        <v>611</v>
      </c>
      <c r="M1682" s="2" t="s">
        <v>1381</v>
      </c>
      <c r="N1682" s="2" t="s">
        <v>2086</v>
      </c>
      <c r="O1682" s="8"/>
      <c r="P1682" s="2">
        <v>36</v>
      </c>
      <c r="Q1682" s="12">
        <v>53.52</v>
      </c>
    </row>
    <row r="1683" spans="1:17" hidden="1">
      <c r="A1683" s="11" t="s">
        <v>3874</v>
      </c>
      <c r="B1683" s="9" t="s">
        <v>110</v>
      </c>
      <c r="C1683" s="9" t="s">
        <v>38</v>
      </c>
      <c r="D1683" s="3" t="s">
        <v>23</v>
      </c>
      <c r="E1683" s="9" t="s">
        <v>1389</v>
      </c>
      <c r="F1683" s="9" t="s">
        <v>1375</v>
      </c>
      <c r="G1683" s="3">
        <v>95.16</v>
      </c>
      <c r="H1683" s="3">
        <v>15.52</v>
      </c>
      <c r="I1683" s="3">
        <v>1.4510000000000001</v>
      </c>
      <c r="J1683" s="3">
        <v>2.6735000000000002</v>
      </c>
      <c r="K1683" s="3" t="s">
        <v>1395</v>
      </c>
      <c r="L1683" s="3">
        <v>880</v>
      </c>
      <c r="M1683" s="3" t="s">
        <v>1381</v>
      </c>
      <c r="N1683" s="3" t="s">
        <v>3227</v>
      </c>
      <c r="O1683" s="9"/>
      <c r="P1683" s="3">
        <v>48</v>
      </c>
      <c r="Q1683" s="13">
        <v>73.069999999999993</v>
      </c>
    </row>
    <row r="1684" spans="1:17">
      <c r="A1684" s="10" t="s">
        <v>3875</v>
      </c>
      <c r="B1684" s="8" t="s">
        <v>492</v>
      </c>
      <c r="C1684" s="8" t="s">
        <v>7</v>
      </c>
      <c r="D1684" s="2" t="s">
        <v>1360</v>
      </c>
      <c r="E1684" s="8" t="s">
        <v>1411</v>
      </c>
      <c r="F1684" s="8" t="s">
        <v>1384</v>
      </c>
      <c r="G1684" s="2">
        <v>99.87</v>
      </c>
      <c r="H1684" s="2">
        <v>10.69</v>
      </c>
      <c r="I1684" s="2">
        <v>1.7509999999999999</v>
      </c>
      <c r="J1684" s="2">
        <v>8.8122000000000007</v>
      </c>
      <c r="K1684" s="2" t="s">
        <v>1358</v>
      </c>
      <c r="L1684" s="2">
        <v>622</v>
      </c>
      <c r="M1684" s="2" t="s">
        <v>1426</v>
      </c>
      <c r="N1684" s="2" t="s">
        <v>1653</v>
      </c>
      <c r="O1684" s="8"/>
      <c r="P1684" s="2">
        <v>12</v>
      </c>
      <c r="Q1684" s="12">
        <v>24.93</v>
      </c>
    </row>
    <row r="1685" spans="1:17" hidden="1">
      <c r="A1685" s="11" t="s">
        <v>3876</v>
      </c>
      <c r="B1685" s="9" t="s">
        <v>1269</v>
      </c>
      <c r="C1685" s="9" t="s">
        <v>7</v>
      </c>
      <c r="D1685" s="3" t="s">
        <v>31</v>
      </c>
      <c r="E1685" s="9" t="s">
        <v>1374</v>
      </c>
      <c r="F1685" s="9" t="s">
        <v>1390</v>
      </c>
      <c r="G1685" s="3">
        <v>17.309999999999999</v>
      </c>
      <c r="H1685" s="3">
        <v>10.99</v>
      </c>
      <c r="I1685" s="3">
        <v>0.2341</v>
      </c>
      <c r="J1685" s="3">
        <v>1.5298</v>
      </c>
      <c r="K1685" s="3" t="s">
        <v>1412</v>
      </c>
      <c r="L1685" s="3">
        <v>845</v>
      </c>
      <c r="M1685" s="3" t="s">
        <v>1377</v>
      </c>
      <c r="N1685" s="3" t="s">
        <v>2014</v>
      </c>
      <c r="O1685" s="9" t="s">
        <v>3655</v>
      </c>
      <c r="P1685" s="3">
        <v>12</v>
      </c>
      <c r="Q1685" s="13">
        <v>3.74</v>
      </c>
    </row>
    <row r="1686" spans="1:17" hidden="1">
      <c r="A1686" s="10" t="s">
        <v>3877</v>
      </c>
      <c r="B1686" s="8" t="s">
        <v>303</v>
      </c>
      <c r="C1686" s="8" t="s">
        <v>28</v>
      </c>
      <c r="D1686" s="2" t="s">
        <v>31</v>
      </c>
      <c r="E1686" s="8" t="s">
        <v>1400</v>
      </c>
      <c r="F1686" s="8" t="s">
        <v>1384</v>
      </c>
      <c r="G1686" s="2">
        <v>9.5500000000000007</v>
      </c>
      <c r="H1686" s="2">
        <v>8.4600000000000009</v>
      </c>
      <c r="I1686" s="2">
        <v>0.1862</v>
      </c>
      <c r="J1686" s="2">
        <v>0.43390000000000001</v>
      </c>
      <c r="K1686" s="2" t="s">
        <v>1395</v>
      </c>
      <c r="L1686" s="2">
        <v>726</v>
      </c>
      <c r="M1686" s="2" t="s">
        <v>1426</v>
      </c>
      <c r="N1686" s="2" t="s">
        <v>1319</v>
      </c>
      <c r="O1686" s="8"/>
      <c r="P1686" s="2">
        <v>24</v>
      </c>
      <c r="Q1686" s="12">
        <v>3.08</v>
      </c>
    </row>
    <row r="1687" spans="1:17" hidden="1">
      <c r="A1687" s="11" t="s">
        <v>3878</v>
      </c>
      <c r="B1687" s="9" t="s">
        <v>181</v>
      </c>
      <c r="C1687" s="9" t="s">
        <v>20</v>
      </c>
      <c r="D1687" s="3" t="s">
        <v>1360</v>
      </c>
      <c r="E1687" s="9" t="s">
        <v>1411</v>
      </c>
      <c r="F1687" s="9" t="s">
        <v>1390</v>
      </c>
      <c r="G1687" s="3">
        <v>62.72</v>
      </c>
      <c r="H1687" s="3">
        <v>17.32</v>
      </c>
      <c r="I1687" s="3">
        <v>0.71579999999999999</v>
      </c>
      <c r="J1687" s="3">
        <v>1.1028</v>
      </c>
      <c r="K1687" s="3" t="s">
        <v>1385</v>
      </c>
      <c r="L1687" s="3">
        <v>885</v>
      </c>
      <c r="M1687" s="3" t="s">
        <v>1386</v>
      </c>
      <c r="N1687" s="3" t="s">
        <v>3811</v>
      </c>
      <c r="O1687" s="9"/>
      <c r="P1687" s="3">
        <v>120</v>
      </c>
      <c r="Q1687" s="13">
        <v>0</v>
      </c>
    </row>
    <row r="1688" spans="1:17" hidden="1">
      <c r="A1688" s="10" t="s">
        <v>3879</v>
      </c>
      <c r="B1688" s="8" t="s">
        <v>248</v>
      </c>
      <c r="C1688" s="8" t="s">
        <v>12</v>
      </c>
      <c r="D1688" s="2" t="s">
        <v>1360</v>
      </c>
      <c r="E1688" s="8" t="s">
        <v>1380</v>
      </c>
      <c r="F1688" s="8" t="s">
        <v>1384</v>
      </c>
      <c r="G1688" s="2">
        <v>62.31</v>
      </c>
      <c r="H1688" s="2">
        <v>15.29</v>
      </c>
      <c r="I1688" s="2">
        <v>0.78120000000000001</v>
      </c>
      <c r="J1688" s="2">
        <v>1.7433000000000001</v>
      </c>
      <c r="K1688" s="2" t="s">
        <v>1385</v>
      </c>
      <c r="L1688" s="2">
        <v>672</v>
      </c>
      <c r="M1688" s="2" t="s">
        <v>1396</v>
      </c>
      <c r="N1688" s="2" t="s">
        <v>1867</v>
      </c>
      <c r="O1688" s="8" t="s">
        <v>1667</v>
      </c>
      <c r="P1688" s="2">
        <v>48</v>
      </c>
      <c r="Q1688" s="12">
        <v>0</v>
      </c>
    </row>
    <row r="1689" spans="1:17" hidden="1">
      <c r="A1689" s="11" t="s">
        <v>3880</v>
      </c>
      <c r="B1689" s="9" t="s">
        <v>317</v>
      </c>
      <c r="C1689" s="9" t="s">
        <v>41</v>
      </c>
      <c r="D1689" s="3" t="s">
        <v>23</v>
      </c>
      <c r="E1689" s="9" t="s">
        <v>1411</v>
      </c>
      <c r="F1689" s="9" t="s">
        <v>1384</v>
      </c>
      <c r="G1689" s="3">
        <v>56.05</v>
      </c>
      <c r="H1689" s="3">
        <v>15.33</v>
      </c>
      <c r="I1689" s="3">
        <v>0.76649999999999996</v>
      </c>
      <c r="J1689" s="3">
        <v>0.91559999999999997</v>
      </c>
      <c r="K1689" s="3" t="s">
        <v>1412</v>
      </c>
      <c r="L1689" s="3">
        <v>665</v>
      </c>
      <c r="M1689" s="3" t="s">
        <v>1426</v>
      </c>
      <c r="N1689" s="3" t="s">
        <v>1409</v>
      </c>
      <c r="O1689" s="9"/>
      <c r="P1689" s="3">
        <v>120</v>
      </c>
      <c r="Q1689" s="13">
        <v>14.57</v>
      </c>
    </row>
    <row r="1690" spans="1:17" hidden="1">
      <c r="A1690" s="10" t="s">
        <v>3881</v>
      </c>
      <c r="B1690" s="8" t="s">
        <v>873</v>
      </c>
      <c r="C1690" s="8" t="s">
        <v>41</v>
      </c>
      <c r="D1690" s="2" t="s">
        <v>10</v>
      </c>
      <c r="E1690" s="8" t="s">
        <v>1411</v>
      </c>
      <c r="F1690" s="8" t="s">
        <v>1384</v>
      </c>
      <c r="G1690" s="2">
        <v>7.94</v>
      </c>
      <c r="H1690" s="2">
        <v>11.03</v>
      </c>
      <c r="I1690" s="2">
        <v>0.1545</v>
      </c>
      <c r="J1690" s="2">
        <v>0.20530000000000001</v>
      </c>
      <c r="K1690" s="2" t="s">
        <v>1385</v>
      </c>
      <c r="L1690" s="2">
        <v>836</v>
      </c>
      <c r="M1690" s="2" t="s">
        <v>1377</v>
      </c>
      <c r="N1690" s="2" t="s">
        <v>2100</v>
      </c>
      <c r="O1690" s="8" t="s">
        <v>2115</v>
      </c>
      <c r="P1690" s="2">
        <v>48</v>
      </c>
      <c r="Q1690" s="12">
        <v>0</v>
      </c>
    </row>
    <row r="1691" spans="1:17" hidden="1">
      <c r="A1691" s="11" t="s">
        <v>3882</v>
      </c>
      <c r="B1691" s="9" t="s">
        <v>939</v>
      </c>
      <c r="C1691" s="9" t="s">
        <v>32</v>
      </c>
      <c r="D1691" s="3" t="s">
        <v>44</v>
      </c>
      <c r="E1691" s="9" t="s">
        <v>1380</v>
      </c>
      <c r="F1691" s="9" t="s">
        <v>1375</v>
      </c>
      <c r="G1691" s="3">
        <v>97.41</v>
      </c>
      <c r="H1691" s="3">
        <v>15.15</v>
      </c>
      <c r="I1691" s="3">
        <v>0.58819999999999995</v>
      </c>
      <c r="J1691" s="3">
        <v>1.3734</v>
      </c>
      <c r="K1691" s="3" t="s">
        <v>1385</v>
      </c>
      <c r="L1691" s="3">
        <v>894</v>
      </c>
      <c r="M1691" s="3" t="s">
        <v>1396</v>
      </c>
      <c r="N1691" s="3" t="s">
        <v>3883</v>
      </c>
      <c r="O1691" s="9" t="s">
        <v>1856</v>
      </c>
      <c r="P1691" s="3">
        <v>180</v>
      </c>
      <c r="Q1691" s="13">
        <v>0</v>
      </c>
    </row>
    <row r="1692" spans="1:17" hidden="1">
      <c r="A1692" s="10" t="s">
        <v>3884</v>
      </c>
      <c r="B1692" s="8" t="s">
        <v>928</v>
      </c>
      <c r="C1692" s="8" t="s">
        <v>12</v>
      </c>
      <c r="D1692" s="2" t="s">
        <v>23</v>
      </c>
      <c r="E1692" s="8" t="s">
        <v>1400</v>
      </c>
      <c r="F1692" s="8" t="s">
        <v>1375</v>
      </c>
      <c r="G1692" s="2">
        <v>4.54</v>
      </c>
      <c r="H1692" s="2">
        <v>7.83</v>
      </c>
      <c r="I1692" s="2">
        <v>3.9E-2</v>
      </c>
      <c r="J1692" s="2">
        <v>0.1105</v>
      </c>
      <c r="K1692" s="2" t="s">
        <v>1395</v>
      </c>
      <c r="L1692" s="2">
        <v>596</v>
      </c>
      <c r="M1692" s="2" t="s">
        <v>1396</v>
      </c>
      <c r="N1692" s="2" t="s">
        <v>1769</v>
      </c>
      <c r="O1692" s="8" t="s">
        <v>2698</v>
      </c>
      <c r="P1692" s="2">
        <v>48</v>
      </c>
      <c r="Q1692" s="12">
        <v>4.13</v>
      </c>
    </row>
    <row r="1693" spans="1:17" hidden="1">
      <c r="A1693" s="11" t="s">
        <v>3885</v>
      </c>
      <c r="B1693" s="9" t="s">
        <v>113</v>
      </c>
      <c r="C1693" s="9" t="s">
        <v>35</v>
      </c>
      <c r="D1693" s="3" t="s">
        <v>10</v>
      </c>
      <c r="E1693" s="9" t="s">
        <v>1408</v>
      </c>
      <c r="F1693" s="9" t="s">
        <v>1390</v>
      </c>
      <c r="G1693" s="3">
        <v>48</v>
      </c>
      <c r="H1693" s="3">
        <v>8.14</v>
      </c>
      <c r="I1693" s="3">
        <v>0.75519999999999998</v>
      </c>
      <c r="J1693" s="3">
        <v>0.46260000000000001</v>
      </c>
      <c r="K1693" s="3" t="s">
        <v>1412</v>
      </c>
      <c r="L1693" s="3">
        <v>588</v>
      </c>
      <c r="M1693" s="3" t="s">
        <v>1381</v>
      </c>
      <c r="N1693" s="3" t="s">
        <v>2115</v>
      </c>
      <c r="O1693" s="9"/>
      <c r="P1693" s="3">
        <v>180</v>
      </c>
      <c r="Q1693" s="13">
        <v>19.41</v>
      </c>
    </row>
    <row r="1694" spans="1:17" hidden="1">
      <c r="A1694" s="10" t="s">
        <v>3886</v>
      </c>
      <c r="B1694" s="8" t="s">
        <v>405</v>
      </c>
      <c r="C1694" s="8" t="s">
        <v>12</v>
      </c>
      <c r="D1694" s="2" t="s">
        <v>44</v>
      </c>
      <c r="E1694" s="8" t="s">
        <v>1374</v>
      </c>
      <c r="F1694" s="8" t="s">
        <v>1384</v>
      </c>
      <c r="G1694" s="2">
        <v>12.65</v>
      </c>
      <c r="H1694" s="2">
        <v>9.65</v>
      </c>
      <c r="I1694" s="2">
        <v>0.15759999999999999</v>
      </c>
      <c r="J1694" s="2">
        <v>0.1192</v>
      </c>
      <c r="K1694" s="2" t="s">
        <v>1385</v>
      </c>
      <c r="L1694" s="2">
        <v>900</v>
      </c>
      <c r="M1694" s="2" t="s">
        <v>1396</v>
      </c>
      <c r="N1694" s="2" t="s">
        <v>2595</v>
      </c>
      <c r="O1694" s="8" t="s">
        <v>3887</v>
      </c>
      <c r="P1694" s="2">
        <v>240</v>
      </c>
      <c r="Q1694" s="12">
        <v>0</v>
      </c>
    </row>
    <row r="1695" spans="1:17" hidden="1">
      <c r="A1695" s="11" t="s">
        <v>3888</v>
      </c>
      <c r="B1695" s="9" t="s">
        <v>699</v>
      </c>
      <c r="C1695" s="9" t="s">
        <v>7</v>
      </c>
      <c r="D1695" s="3" t="s">
        <v>1360</v>
      </c>
      <c r="E1695" s="9" t="s">
        <v>1411</v>
      </c>
      <c r="F1695" s="9" t="s">
        <v>1390</v>
      </c>
      <c r="G1695" s="3">
        <v>38.53</v>
      </c>
      <c r="H1695" s="3">
        <v>8.16</v>
      </c>
      <c r="I1695" s="3">
        <v>0.42320000000000002</v>
      </c>
      <c r="J1695" s="3">
        <v>0.37180000000000002</v>
      </c>
      <c r="K1695" s="3" t="s">
        <v>1385</v>
      </c>
      <c r="L1695" s="3">
        <v>597</v>
      </c>
      <c r="M1695" s="3" t="s">
        <v>1396</v>
      </c>
      <c r="N1695" s="3" t="s">
        <v>3153</v>
      </c>
      <c r="O1695" s="9" t="s">
        <v>3889</v>
      </c>
      <c r="P1695" s="3">
        <v>180</v>
      </c>
      <c r="Q1695" s="13">
        <v>0</v>
      </c>
    </row>
    <row r="1696" spans="1:17" hidden="1">
      <c r="A1696" s="10" t="s">
        <v>3890</v>
      </c>
      <c r="B1696" s="8" t="s">
        <v>903</v>
      </c>
      <c r="C1696" s="8" t="s">
        <v>32</v>
      </c>
      <c r="D1696" s="2" t="s">
        <v>44</v>
      </c>
      <c r="E1696" s="8" t="s">
        <v>1374</v>
      </c>
      <c r="F1696" s="8" t="s">
        <v>1390</v>
      </c>
      <c r="G1696" s="2">
        <v>25.31</v>
      </c>
      <c r="H1696" s="2">
        <v>18.350000000000001</v>
      </c>
      <c r="I1696" s="2">
        <v>0.22059999999999999</v>
      </c>
      <c r="J1696" s="2">
        <v>0.41399999999999998</v>
      </c>
      <c r="K1696" s="2" t="s">
        <v>1385</v>
      </c>
      <c r="L1696" s="2">
        <v>866</v>
      </c>
      <c r="M1696" s="2" t="s">
        <v>1396</v>
      </c>
      <c r="N1696" s="2" t="s">
        <v>2858</v>
      </c>
      <c r="O1696" s="8" t="s">
        <v>1460</v>
      </c>
      <c r="P1696" s="2">
        <v>180</v>
      </c>
      <c r="Q1696" s="12">
        <v>0</v>
      </c>
    </row>
    <row r="1697" spans="1:17" hidden="1">
      <c r="A1697" s="11" t="s">
        <v>3891</v>
      </c>
      <c r="B1697" s="9" t="s">
        <v>1168</v>
      </c>
      <c r="C1697" s="9" t="s">
        <v>7</v>
      </c>
      <c r="D1697" s="3" t="s">
        <v>10</v>
      </c>
      <c r="E1697" s="9" t="s">
        <v>1411</v>
      </c>
      <c r="F1697" s="9" t="s">
        <v>1375</v>
      </c>
      <c r="G1697" s="3">
        <v>86.8</v>
      </c>
      <c r="H1697" s="3">
        <v>14.72</v>
      </c>
      <c r="I1697" s="3">
        <v>1.1624000000000001</v>
      </c>
      <c r="J1697" s="3">
        <v>2.4034</v>
      </c>
      <c r="K1697" s="3" t="s">
        <v>1395</v>
      </c>
      <c r="L1697" s="3">
        <v>854</v>
      </c>
      <c r="M1697" s="3" t="s">
        <v>1386</v>
      </c>
      <c r="N1697" s="3" t="s">
        <v>3892</v>
      </c>
      <c r="O1697" s="9"/>
      <c r="P1697" s="3">
        <v>48</v>
      </c>
      <c r="Q1697" s="13">
        <v>30.68</v>
      </c>
    </row>
    <row r="1698" spans="1:17" hidden="1">
      <c r="A1698" s="10" t="s">
        <v>3893</v>
      </c>
      <c r="B1698" s="8" t="s">
        <v>650</v>
      </c>
      <c r="C1698" s="8" t="s">
        <v>28</v>
      </c>
      <c r="D1698" s="2" t="s">
        <v>23</v>
      </c>
      <c r="E1698" s="8" t="s">
        <v>1400</v>
      </c>
      <c r="F1698" s="8" t="s">
        <v>1375</v>
      </c>
      <c r="G1698" s="2">
        <v>29.25</v>
      </c>
      <c r="H1698" s="2">
        <v>15.13</v>
      </c>
      <c r="I1698" s="2">
        <v>0.38850000000000001</v>
      </c>
      <c r="J1698" s="2">
        <v>1.0158</v>
      </c>
      <c r="K1698" s="2" t="s">
        <v>1395</v>
      </c>
      <c r="L1698" s="2">
        <v>828</v>
      </c>
      <c r="M1698" s="2" t="s">
        <v>1377</v>
      </c>
      <c r="N1698" s="2" t="s">
        <v>3538</v>
      </c>
      <c r="O1698" s="8" t="s">
        <v>3173</v>
      </c>
      <c r="P1698" s="2">
        <v>36</v>
      </c>
      <c r="Q1698" s="12">
        <v>21.13</v>
      </c>
    </row>
    <row r="1699" spans="1:17" hidden="1">
      <c r="A1699" s="11" t="s">
        <v>3894</v>
      </c>
      <c r="B1699" s="9" t="s">
        <v>285</v>
      </c>
      <c r="C1699" s="9" t="s">
        <v>38</v>
      </c>
      <c r="D1699" s="3" t="s">
        <v>31</v>
      </c>
      <c r="E1699" s="9" t="s">
        <v>1411</v>
      </c>
      <c r="F1699" s="9" t="s">
        <v>1390</v>
      </c>
      <c r="G1699" s="3">
        <v>15</v>
      </c>
      <c r="H1699" s="3">
        <v>17.899999999999999</v>
      </c>
      <c r="I1699" s="3">
        <v>0.24210000000000001</v>
      </c>
      <c r="J1699" s="3">
        <v>0.31440000000000001</v>
      </c>
      <c r="K1699" s="3" t="s">
        <v>1412</v>
      </c>
      <c r="L1699" s="3">
        <v>883</v>
      </c>
      <c r="M1699" s="3" t="s">
        <v>1396</v>
      </c>
      <c r="N1699" s="3" t="s">
        <v>2057</v>
      </c>
      <c r="O1699" s="9" t="s">
        <v>3895</v>
      </c>
      <c r="P1699" s="3">
        <v>84</v>
      </c>
      <c r="Q1699" s="13">
        <v>11.31</v>
      </c>
    </row>
    <row r="1700" spans="1:17" hidden="1">
      <c r="A1700" s="10" t="s">
        <v>3896</v>
      </c>
      <c r="B1700" s="8" t="s">
        <v>1121</v>
      </c>
      <c r="C1700" s="8" t="s">
        <v>7</v>
      </c>
      <c r="D1700" s="2" t="s">
        <v>1360</v>
      </c>
      <c r="E1700" s="8" t="s">
        <v>1408</v>
      </c>
      <c r="F1700" s="8" t="s">
        <v>1390</v>
      </c>
      <c r="G1700" s="2">
        <v>86.33</v>
      </c>
      <c r="H1700" s="2">
        <v>10.09</v>
      </c>
      <c r="I1700" s="2">
        <v>1.0733999999999999</v>
      </c>
      <c r="J1700" s="2">
        <v>0.83830000000000005</v>
      </c>
      <c r="K1700" s="2" t="s">
        <v>1395</v>
      </c>
      <c r="L1700" s="2">
        <v>830</v>
      </c>
      <c r="M1700" s="2" t="s">
        <v>1381</v>
      </c>
      <c r="N1700" s="2" t="s">
        <v>2675</v>
      </c>
      <c r="O1700" s="8"/>
      <c r="P1700" s="2">
        <v>240</v>
      </c>
      <c r="Q1700" s="12">
        <v>22.98</v>
      </c>
    </row>
    <row r="1701" spans="1:17" hidden="1">
      <c r="A1701" s="11" t="s">
        <v>3897</v>
      </c>
      <c r="B1701" s="9" t="s">
        <v>358</v>
      </c>
      <c r="C1701" s="9" t="s">
        <v>16</v>
      </c>
      <c r="D1701" s="3" t="s">
        <v>1360</v>
      </c>
      <c r="E1701" s="9" t="s">
        <v>1411</v>
      </c>
      <c r="F1701" s="9" t="s">
        <v>1384</v>
      </c>
      <c r="G1701" s="3">
        <v>4.22</v>
      </c>
      <c r="H1701" s="3">
        <v>12.02</v>
      </c>
      <c r="I1701" s="3">
        <v>4.8899999999999999E-2</v>
      </c>
      <c r="J1701" s="3">
        <v>4.65E-2</v>
      </c>
      <c r="K1701" s="3" t="s">
        <v>1412</v>
      </c>
      <c r="L1701" s="3">
        <v>834</v>
      </c>
      <c r="M1701" s="3" t="s">
        <v>1377</v>
      </c>
      <c r="N1701" s="3" t="s">
        <v>991</v>
      </c>
      <c r="O1701" s="9" t="s">
        <v>1738</v>
      </c>
      <c r="P1701" s="3">
        <v>240</v>
      </c>
      <c r="Q1701" s="13">
        <v>3.29</v>
      </c>
    </row>
    <row r="1702" spans="1:17" hidden="1">
      <c r="A1702" s="10" t="s">
        <v>3898</v>
      </c>
      <c r="B1702" s="8" t="s">
        <v>1320</v>
      </c>
      <c r="C1702" s="8" t="s">
        <v>24</v>
      </c>
      <c r="D1702" s="2" t="s">
        <v>10</v>
      </c>
      <c r="E1702" s="8" t="s">
        <v>1400</v>
      </c>
      <c r="F1702" s="8" t="s">
        <v>1384</v>
      </c>
      <c r="G1702" s="2">
        <v>49.62</v>
      </c>
      <c r="H1702" s="2">
        <v>7.92</v>
      </c>
      <c r="I1702" s="2">
        <v>0.4178</v>
      </c>
      <c r="J1702" s="2">
        <v>0.47189999999999999</v>
      </c>
      <c r="K1702" s="2" t="s">
        <v>1412</v>
      </c>
      <c r="L1702" s="2">
        <v>692</v>
      </c>
      <c r="M1702" s="2" t="s">
        <v>1426</v>
      </c>
      <c r="N1702" s="2" t="s">
        <v>2452</v>
      </c>
      <c r="O1702" s="8"/>
      <c r="P1702" s="2">
        <v>180</v>
      </c>
      <c r="Q1702" s="12">
        <v>29.22</v>
      </c>
    </row>
    <row r="1703" spans="1:17" hidden="1">
      <c r="A1703" s="11" t="s">
        <v>3899</v>
      </c>
      <c r="B1703" s="9" t="s">
        <v>456</v>
      </c>
      <c r="C1703" s="9" t="s">
        <v>28</v>
      </c>
      <c r="D1703" s="3" t="s">
        <v>23</v>
      </c>
      <c r="E1703" s="9" t="s">
        <v>1408</v>
      </c>
      <c r="F1703" s="9" t="s">
        <v>1384</v>
      </c>
      <c r="G1703" s="3">
        <v>51.77</v>
      </c>
      <c r="H1703" s="3">
        <v>16.04</v>
      </c>
      <c r="I1703" s="3">
        <v>0.45540000000000003</v>
      </c>
      <c r="J1703" s="3">
        <v>2.5358000000000001</v>
      </c>
      <c r="K1703" s="3" t="s">
        <v>1412</v>
      </c>
      <c r="L1703" s="3">
        <v>565</v>
      </c>
      <c r="M1703" s="3" t="s">
        <v>1377</v>
      </c>
      <c r="N1703" s="3" t="s">
        <v>1714</v>
      </c>
      <c r="O1703" s="9" t="s">
        <v>927</v>
      </c>
      <c r="P1703" s="3">
        <v>24</v>
      </c>
      <c r="Q1703" s="13">
        <v>10.14</v>
      </c>
    </row>
    <row r="1704" spans="1:17" hidden="1">
      <c r="A1704" s="10" t="s">
        <v>3900</v>
      </c>
      <c r="B1704" s="8" t="s">
        <v>618</v>
      </c>
      <c r="C1704" s="8" t="s">
        <v>12</v>
      </c>
      <c r="D1704" s="2" t="s">
        <v>10</v>
      </c>
      <c r="E1704" s="8" t="s">
        <v>1400</v>
      </c>
      <c r="F1704" s="8" t="s">
        <v>1390</v>
      </c>
      <c r="G1704" s="2">
        <v>38.74</v>
      </c>
      <c r="H1704" s="2">
        <v>11.75</v>
      </c>
      <c r="I1704" s="2">
        <v>0.2117</v>
      </c>
      <c r="J1704" s="2">
        <v>1.0154000000000001</v>
      </c>
      <c r="K1704" s="2" t="s">
        <v>1376</v>
      </c>
      <c r="L1704" s="2">
        <v>828</v>
      </c>
      <c r="M1704" s="2" t="s">
        <v>1396</v>
      </c>
      <c r="N1704" s="2" t="s">
        <v>2717</v>
      </c>
      <c r="O1704" s="8" t="s">
        <v>1554</v>
      </c>
      <c r="P1704" s="2">
        <v>48</v>
      </c>
      <c r="Q1704" s="12">
        <v>23.88</v>
      </c>
    </row>
    <row r="1705" spans="1:17">
      <c r="A1705" s="11" t="s">
        <v>3901</v>
      </c>
      <c r="B1705" s="9" t="s">
        <v>1121</v>
      </c>
      <c r="C1705" s="9" t="s">
        <v>28</v>
      </c>
      <c r="D1705" s="3" t="s">
        <v>31</v>
      </c>
      <c r="E1705" s="9" t="s">
        <v>1408</v>
      </c>
      <c r="F1705" s="9" t="s">
        <v>1390</v>
      </c>
      <c r="G1705" s="3">
        <v>63.43</v>
      </c>
      <c r="H1705" s="3">
        <v>11.36</v>
      </c>
      <c r="I1705" s="3">
        <v>0.56279999999999997</v>
      </c>
      <c r="J1705" s="3">
        <v>0.88670000000000004</v>
      </c>
      <c r="K1705" s="3" t="s">
        <v>1358</v>
      </c>
      <c r="L1705" s="3">
        <v>676</v>
      </c>
      <c r="M1705" s="3" t="s">
        <v>1377</v>
      </c>
      <c r="N1705" s="3" t="s">
        <v>1751</v>
      </c>
      <c r="O1705" s="9" t="s">
        <v>1694</v>
      </c>
      <c r="P1705" s="3">
        <v>120</v>
      </c>
      <c r="Q1705" s="13">
        <v>20.12</v>
      </c>
    </row>
    <row r="1706" spans="1:17" hidden="1">
      <c r="A1706" s="10" t="s">
        <v>3902</v>
      </c>
      <c r="B1706" s="8" t="s">
        <v>1201</v>
      </c>
      <c r="C1706" s="8" t="s">
        <v>20</v>
      </c>
      <c r="D1706" s="2" t="s">
        <v>44</v>
      </c>
      <c r="E1706" s="8" t="s">
        <v>1400</v>
      </c>
      <c r="F1706" s="8" t="s">
        <v>1384</v>
      </c>
      <c r="G1706" s="2">
        <v>98.88</v>
      </c>
      <c r="H1706" s="2">
        <v>9.68</v>
      </c>
      <c r="I1706" s="2">
        <v>1.7956000000000001</v>
      </c>
      <c r="J1706" s="2">
        <v>2.0853999999999999</v>
      </c>
      <c r="K1706" s="2" t="s">
        <v>1412</v>
      </c>
      <c r="L1706" s="2">
        <v>770</v>
      </c>
      <c r="M1706" s="2" t="s">
        <v>1426</v>
      </c>
      <c r="N1706" s="2" t="s">
        <v>3903</v>
      </c>
      <c r="O1706" s="8"/>
      <c r="P1706" s="2">
        <v>60</v>
      </c>
      <c r="Q1706" s="12">
        <v>81.13</v>
      </c>
    </row>
    <row r="1707" spans="1:17" hidden="1">
      <c r="A1707" s="11" t="s">
        <v>3904</v>
      </c>
      <c r="B1707" s="9" t="s">
        <v>677</v>
      </c>
      <c r="C1707" s="9" t="s">
        <v>7</v>
      </c>
      <c r="D1707" s="3" t="s">
        <v>10</v>
      </c>
      <c r="E1707" s="9" t="s">
        <v>1389</v>
      </c>
      <c r="F1707" s="9" t="s">
        <v>1384</v>
      </c>
      <c r="G1707" s="3">
        <v>85.27</v>
      </c>
      <c r="H1707" s="3">
        <v>18.010000000000002</v>
      </c>
      <c r="I1707" s="3">
        <v>1.2495000000000001</v>
      </c>
      <c r="J1707" s="3">
        <v>3.0831</v>
      </c>
      <c r="K1707" s="3" t="s">
        <v>1395</v>
      </c>
      <c r="L1707" s="3">
        <v>880</v>
      </c>
      <c r="M1707" s="3" t="s">
        <v>1377</v>
      </c>
      <c r="N1707" s="3" t="s">
        <v>1029</v>
      </c>
      <c r="O1707" s="9" t="s">
        <v>2100</v>
      </c>
      <c r="P1707" s="3">
        <v>36</v>
      </c>
      <c r="Q1707" s="13">
        <v>78.739999999999995</v>
      </c>
    </row>
    <row r="1708" spans="1:17" hidden="1">
      <c r="A1708" s="10" t="s">
        <v>3905</v>
      </c>
      <c r="B1708" s="8" t="s">
        <v>1277</v>
      </c>
      <c r="C1708" s="8" t="s">
        <v>24</v>
      </c>
      <c r="D1708" s="2" t="s">
        <v>1360</v>
      </c>
      <c r="E1708" s="8" t="s">
        <v>1374</v>
      </c>
      <c r="F1708" s="8" t="s">
        <v>1384</v>
      </c>
      <c r="G1708" s="2">
        <v>65.510000000000005</v>
      </c>
      <c r="H1708" s="2">
        <v>15.93</v>
      </c>
      <c r="I1708" s="2">
        <v>1.0584</v>
      </c>
      <c r="J1708" s="2">
        <v>1.8542000000000001</v>
      </c>
      <c r="K1708" s="2" t="s">
        <v>1376</v>
      </c>
      <c r="L1708" s="2">
        <v>575</v>
      </c>
      <c r="M1708" s="2" t="s">
        <v>1403</v>
      </c>
      <c r="N1708" s="2" t="s">
        <v>2572</v>
      </c>
      <c r="O1708" s="8" t="s">
        <v>3906</v>
      </c>
      <c r="P1708" s="2">
        <v>48</v>
      </c>
      <c r="Q1708" s="12">
        <v>27.02</v>
      </c>
    </row>
    <row r="1709" spans="1:17" hidden="1">
      <c r="A1709" s="11" t="s">
        <v>3907</v>
      </c>
      <c r="B1709" s="9" t="s">
        <v>881</v>
      </c>
      <c r="C1709" s="9" t="s">
        <v>28</v>
      </c>
      <c r="D1709" s="3" t="s">
        <v>44</v>
      </c>
      <c r="E1709" s="9" t="s">
        <v>1380</v>
      </c>
      <c r="F1709" s="9" t="s">
        <v>1390</v>
      </c>
      <c r="G1709" s="3">
        <v>20.170000000000002</v>
      </c>
      <c r="H1709" s="3">
        <v>15.38</v>
      </c>
      <c r="I1709" s="3">
        <v>0.27439999999999998</v>
      </c>
      <c r="J1709" s="3">
        <v>0.3301</v>
      </c>
      <c r="K1709" s="3" t="s">
        <v>1412</v>
      </c>
      <c r="L1709" s="3">
        <v>623</v>
      </c>
      <c r="M1709" s="3" t="s">
        <v>1396</v>
      </c>
      <c r="N1709" s="3" t="s">
        <v>2390</v>
      </c>
      <c r="O1709" s="9" t="s">
        <v>1253</v>
      </c>
      <c r="P1709" s="3">
        <v>120</v>
      </c>
      <c r="Q1709" s="13">
        <v>5.26</v>
      </c>
    </row>
    <row r="1710" spans="1:17" hidden="1">
      <c r="A1710" s="10" t="s">
        <v>3908</v>
      </c>
      <c r="B1710" s="8" t="s">
        <v>1213</v>
      </c>
      <c r="C1710" s="8" t="s">
        <v>7</v>
      </c>
      <c r="D1710" s="2" t="s">
        <v>1360</v>
      </c>
      <c r="E1710" s="8" t="s">
        <v>1408</v>
      </c>
      <c r="F1710" s="8" t="s">
        <v>1390</v>
      </c>
      <c r="G1710" s="2">
        <v>63.21</v>
      </c>
      <c r="H1710" s="2">
        <v>9.58</v>
      </c>
      <c r="I1710" s="2">
        <v>1.0228999999999999</v>
      </c>
      <c r="J1710" s="2">
        <v>0.66310000000000002</v>
      </c>
      <c r="K1710" s="2" t="s">
        <v>1376</v>
      </c>
      <c r="L1710" s="2">
        <v>878</v>
      </c>
      <c r="M1710" s="2" t="s">
        <v>1396</v>
      </c>
      <c r="N1710" s="2" t="s">
        <v>997</v>
      </c>
      <c r="O1710" s="8" t="s">
        <v>3680</v>
      </c>
      <c r="P1710" s="2">
        <v>180</v>
      </c>
      <c r="Q1710" s="12">
        <v>28.89</v>
      </c>
    </row>
    <row r="1711" spans="1:17" hidden="1">
      <c r="A1711" s="11" t="s">
        <v>3909</v>
      </c>
      <c r="B1711" s="9" t="s">
        <v>553</v>
      </c>
      <c r="C1711" s="9" t="s">
        <v>41</v>
      </c>
      <c r="D1711" s="3" t="s">
        <v>31</v>
      </c>
      <c r="E1711" s="9" t="s">
        <v>1374</v>
      </c>
      <c r="F1711" s="9" t="s">
        <v>1384</v>
      </c>
      <c r="G1711" s="3">
        <v>31.18</v>
      </c>
      <c r="H1711" s="3">
        <v>18</v>
      </c>
      <c r="I1711" s="3">
        <v>0.2752</v>
      </c>
      <c r="J1711" s="3">
        <v>0.56179999999999997</v>
      </c>
      <c r="K1711" s="3" t="s">
        <v>1376</v>
      </c>
      <c r="L1711" s="3">
        <v>860</v>
      </c>
      <c r="M1711" s="3" t="s">
        <v>1403</v>
      </c>
      <c r="N1711" s="3" t="s">
        <v>3165</v>
      </c>
      <c r="O1711" s="9" t="s">
        <v>1862</v>
      </c>
      <c r="P1711" s="3">
        <v>120</v>
      </c>
      <c r="Q1711" s="13">
        <v>6.78</v>
      </c>
    </row>
    <row r="1712" spans="1:17" hidden="1">
      <c r="A1712" s="10" t="s">
        <v>3910</v>
      </c>
      <c r="B1712" s="8" t="s">
        <v>1020</v>
      </c>
      <c r="C1712" s="8" t="s">
        <v>35</v>
      </c>
      <c r="D1712" s="2" t="s">
        <v>31</v>
      </c>
      <c r="E1712" s="8" t="s">
        <v>1400</v>
      </c>
      <c r="F1712" s="8" t="s">
        <v>1384</v>
      </c>
      <c r="G1712" s="2">
        <v>47.99</v>
      </c>
      <c r="H1712" s="2">
        <v>7.59</v>
      </c>
      <c r="I1712" s="2">
        <v>0.24859999999999999</v>
      </c>
      <c r="J1712" s="2">
        <v>0.57189999999999996</v>
      </c>
      <c r="K1712" s="2" t="s">
        <v>1385</v>
      </c>
      <c r="L1712" s="2">
        <v>796</v>
      </c>
      <c r="M1712" s="2" t="s">
        <v>1381</v>
      </c>
      <c r="N1712" s="2" t="s">
        <v>3429</v>
      </c>
      <c r="O1712" s="8"/>
      <c r="P1712" s="2">
        <v>120</v>
      </c>
      <c r="Q1712" s="12">
        <v>0</v>
      </c>
    </row>
    <row r="1713" spans="1:17" hidden="1">
      <c r="A1713" s="11" t="s">
        <v>3911</v>
      </c>
      <c r="B1713" s="9" t="s">
        <v>878</v>
      </c>
      <c r="C1713" s="9" t="s">
        <v>24</v>
      </c>
      <c r="D1713" s="3" t="s">
        <v>31</v>
      </c>
      <c r="E1713" s="9" t="s">
        <v>1411</v>
      </c>
      <c r="F1713" s="9" t="s">
        <v>1384</v>
      </c>
      <c r="G1713" s="3">
        <v>24.19</v>
      </c>
      <c r="H1713" s="3">
        <v>16.48</v>
      </c>
      <c r="I1713" s="3">
        <v>0.37919999999999998</v>
      </c>
      <c r="J1713" s="3">
        <v>0.3453</v>
      </c>
      <c r="K1713" s="3" t="s">
        <v>1395</v>
      </c>
      <c r="L1713" s="3">
        <v>898</v>
      </c>
      <c r="M1713" s="3" t="s">
        <v>1386</v>
      </c>
      <c r="N1713" s="3" t="s">
        <v>1531</v>
      </c>
      <c r="O1713" s="9"/>
      <c r="P1713" s="3">
        <v>240</v>
      </c>
      <c r="Q1713" s="13">
        <v>8.15</v>
      </c>
    </row>
    <row r="1714" spans="1:17" hidden="1">
      <c r="A1714" s="10" t="s">
        <v>3912</v>
      </c>
      <c r="B1714" s="8" t="s">
        <v>1049</v>
      </c>
      <c r="C1714" s="8" t="s">
        <v>12</v>
      </c>
      <c r="D1714" s="2" t="s">
        <v>10</v>
      </c>
      <c r="E1714" s="8" t="s">
        <v>1380</v>
      </c>
      <c r="F1714" s="8" t="s">
        <v>1384</v>
      </c>
      <c r="G1714" s="2">
        <v>45.05</v>
      </c>
      <c r="H1714" s="2">
        <v>18.13</v>
      </c>
      <c r="I1714" s="2">
        <v>0.29509999999999997</v>
      </c>
      <c r="J1714" s="2">
        <v>1.1472</v>
      </c>
      <c r="K1714" s="2" t="s">
        <v>1412</v>
      </c>
      <c r="L1714" s="2">
        <v>886</v>
      </c>
      <c r="M1714" s="2" t="s">
        <v>1377</v>
      </c>
      <c r="N1714" s="2" t="s">
        <v>1055</v>
      </c>
      <c r="O1714" s="8" t="s">
        <v>3913</v>
      </c>
      <c r="P1714" s="2">
        <v>60</v>
      </c>
      <c r="Q1714" s="12">
        <v>32.75</v>
      </c>
    </row>
    <row r="1715" spans="1:17" hidden="1">
      <c r="A1715" s="11" t="s">
        <v>3914</v>
      </c>
      <c r="B1715" s="9" t="s">
        <v>1234</v>
      </c>
      <c r="C1715" s="9" t="s">
        <v>41</v>
      </c>
      <c r="D1715" s="3" t="s">
        <v>31</v>
      </c>
      <c r="E1715" s="9" t="s">
        <v>1411</v>
      </c>
      <c r="F1715" s="9" t="s">
        <v>1375</v>
      </c>
      <c r="G1715" s="3">
        <v>9.9</v>
      </c>
      <c r="H1715" s="3">
        <v>10.67</v>
      </c>
      <c r="I1715" s="3">
        <v>0.1424</v>
      </c>
      <c r="J1715" s="3">
        <v>0.25430000000000003</v>
      </c>
      <c r="K1715" s="3" t="s">
        <v>1412</v>
      </c>
      <c r="L1715" s="3">
        <v>729</v>
      </c>
      <c r="M1715" s="3" t="s">
        <v>1386</v>
      </c>
      <c r="N1715" s="3" t="s">
        <v>444</v>
      </c>
      <c r="O1715" s="9"/>
      <c r="P1715" s="3">
        <v>48</v>
      </c>
      <c r="Q1715" s="13">
        <v>6.37</v>
      </c>
    </row>
    <row r="1716" spans="1:17" hidden="1">
      <c r="A1716" s="10" t="s">
        <v>3915</v>
      </c>
      <c r="B1716" s="8" t="s">
        <v>1156</v>
      </c>
      <c r="C1716" s="8" t="s">
        <v>35</v>
      </c>
      <c r="D1716" s="2" t="s">
        <v>31</v>
      </c>
      <c r="E1716" s="8" t="s">
        <v>1400</v>
      </c>
      <c r="F1716" s="8" t="s">
        <v>1390</v>
      </c>
      <c r="G1716" s="2">
        <v>49.7</v>
      </c>
      <c r="H1716" s="2">
        <v>8.8699999999999992</v>
      </c>
      <c r="I1716" s="2">
        <v>0.4037</v>
      </c>
      <c r="J1716" s="2">
        <v>1.5773999999999999</v>
      </c>
      <c r="K1716" s="2" t="s">
        <v>1376</v>
      </c>
      <c r="L1716" s="2">
        <v>704</v>
      </c>
      <c r="M1716" s="2" t="s">
        <v>1426</v>
      </c>
      <c r="N1716" s="2" t="s">
        <v>2040</v>
      </c>
      <c r="O1716" s="8"/>
      <c r="P1716" s="2">
        <v>36</v>
      </c>
      <c r="Q1716" s="12">
        <v>16.54</v>
      </c>
    </row>
    <row r="1717" spans="1:17" hidden="1">
      <c r="A1717" s="11" t="s">
        <v>3916</v>
      </c>
      <c r="B1717" s="9" t="s">
        <v>220</v>
      </c>
      <c r="C1717" s="9" t="s">
        <v>12</v>
      </c>
      <c r="D1717" s="3" t="s">
        <v>31</v>
      </c>
      <c r="E1717" s="9" t="s">
        <v>1411</v>
      </c>
      <c r="F1717" s="9" t="s">
        <v>1390</v>
      </c>
      <c r="G1717" s="3">
        <v>13.86</v>
      </c>
      <c r="H1717" s="3">
        <v>18.329999999999998</v>
      </c>
      <c r="I1717" s="3">
        <v>0.24310000000000001</v>
      </c>
      <c r="J1717" s="3">
        <v>0.22650000000000001</v>
      </c>
      <c r="K1717" s="3" t="s">
        <v>1385</v>
      </c>
      <c r="L1717" s="3">
        <v>797</v>
      </c>
      <c r="M1717" s="3" t="s">
        <v>1381</v>
      </c>
      <c r="N1717" s="3" t="s">
        <v>1882</v>
      </c>
      <c r="O1717" s="9"/>
      <c r="P1717" s="3">
        <v>180</v>
      </c>
      <c r="Q1717" s="13">
        <v>0</v>
      </c>
    </row>
    <row r="1718" spans="1:17" hidden="1">
      <c r="A1718" s="10" t="s">
        <v>3917</v>
      </c>
      <c r="B1718" s="8" t="s">
        <v>1305</v>
      </c>
      <c r="C1718" s="8" t="s">
        <v>7</v>
      </c>
      <c r="D1718" s="2" t="s">
        <v>44</v>
      </c>
      <c r="E1718" s="8" t="s">
        <v>1374</v>
      </c>
      <c r="F1718" s="8" t="s">
        <v>1390</v>
      </c>
      <c r="G1718" s="2">
        <v>12.96</v>
      </c>
      <c r="H1718" s="2">
        <v>8.81</v>
      </c>
      <c r="I1718" s="2">
        <v>0.12330000000000001</v>
      </c>
      <c r="J1718" s="2">
        <v>0.1628</v>
      </c>
      <c r="K1718" s="2" t="s">
        <v>1412</v>
      </c>
      <c r="L1718" s="2">
        <v>878</v>
      </c>
      <c r="M1718" s="2" t="s">
        <v>1426</v>
      </c>
      <c r="N1718" s="2" t="s">
        <v>1742</v>
      </c>
      <c r="O1718" s="8"/>
      <c r="P1718" s="2">
        <v>120</v>
      </c>
      <c r="Q1718" s="12">
        <v>9.15</v>
      </c>
    </row>
    <row r="1719" spans="1:17" hidden="1">
      <c r="A1719" s="11" t="s">
        <v>3918</v>
      </c>
      <c r="B1719" s="9" t="s">
        <v>884</v>
      </c>
      <c r="C1719" s="9" t="s">
        <v>38</v>
      </c>
      <c r="D1719" s="3" t="s">
        <v>1360</v>
      </c>
      <c r="E1719" s="9" t="s">
        <v>1380</v>
      </c>
      <c r="F1719" s="9" t="s">
        <v>1390</v>
      </c>
      <c r="G1719" s="3">
        <v>46.29</v>
      </c>
      <c r="H1719" s="3">
        <v>9.4</v>
      </c>
      <c r="I1719" s="3">
        <v>0.76429999999999998</v>
      </c>
      <c r="J1719" s="3">
        <v>0.48060000000000003</v>
      </c>
      <c r="K1719" s="3" t="s">
        <v>1395</v>
      </c>
      <c r="L1719" s="3">
        <v>845</v>
      </c>
      <c r="M1719" s="3" t="s">
        <v>1381</v>
      </c>
      <c r="N1719" s="3" t="s">
        <v>1027</v>
      </c>
      <c r="O1719" s="9"/>
      <c r="P1719" s="3">
        <v>180</v>
      </c>
      <c r="Q1719" s="13">
        <v>40.72</v>
      </c>
    </row>
    <row r="1720" spans="1:17" hidden="1">
      <c r="A1720" s="10" t="s">
        <v>3919</v>
      </c>
      <c r="B1720" s="8" t="s">
        <v>1346</v>
      </c>
      <c r="C1720" s="8" t="s">
        <v>16</v>
      </c>
      <c r="D1720" s="2" t="s">
        <v>1360</v>
      </c>
      <c r="E1720" s="8" t="s">
        <v>1400</v>
      </c>
      <c r="F1720" s="8" t="s">
        <v>1390</v>
      </c>
      <c r="G1720" s="2">
        <v>67.239999999999995</v>
      </c>
      <c r="H1720" s="2">
        <v>13.66</v>
      </c>
      <c r="I1720" s="2">
        <v>1.1821999999999999</v>
      </c>
      <c r="J1720" s="2">
        <v>0.88019999999999998</v>
      </c>
      <c r="K1720" s="2" t="s">
        <v>1376</v>
      </c>
      <c r="L1720" s="2">
        <v>686</v>
      </c>
      <c r="M1720" s="2" t="s">
        <v>1396</v>
      </c>
      <c r="N1720" s="2" t="s">
        <v>923</v>
      </c>
      <c r="O1720" s="8" t="s">
        <v>1708</v>
      </c>
      <c r="P1720" s="2">
        <v>180</v>
      </c>
      <c r="Q1720" s="12">
        <v>38.75</v>
      </c>
    </row>
    <row r="1721" spans="1:17">
      <c r="A1721" s="11" t="s">
        <v>3920</v>
      </c>
      <c r="B1721" s="9" t="s">
        <v>565</v>
      </c>
      <c r="C1721" s="9" t="s">
        <v>20</v>
      </c>
      <c r="D1721" s="3" t="s">
        <v>1360</v>
      </c>
      <c r="E1721" s="9" t="s">
        <v>1408</v>
      </c>
      <c r="F1721" s="9" t="s">
        <v>1384</v>
      </c>
      <c r="G1721" s="3">
        <v>16.53</v>
      </c>
      <c r="H1721" s="3">
        <v>15.5</v>
      </c>
      <c r="I1721" s="3">
        <v>0.22020000000000001</v>
      </c>
      <c r="J1721" s="3">
        <v>1.4959</v>
      </c>
      <c r="K1721" s="3" t="s">
        <v>1358</v>
      </c>
      <c r="L1721" s="3">
        <v>826</v>
      </c>
      <c r="M1721" s="3" t="s">
        <v>1386</v>
      </c>
      <c r="N1721" s="3" t="s">
        <v>3118</v>
      </c>
      <c r="O1721" s="9"/>
      <c r="P1721" s="3">
        <v>12</v>
      </c>
      <c r="Q1721" s="13">
        <v>7.36</v>
      </c>
    </row>
    <row r="1722" spans="1:17">
      <c r="A1722" s="10" t="s">
        <v>3921</v>
      </c>
      <c r="B1722" s="8" t="s">
        <v>924</v>
      </c>
      <c r="C1722" s="8" t="s">
        <v>32</v>
      </c>
      <c r="D1722" s="2" t="s">
        <v>44</v>
      </c>
      <c r="E1722" s="8" t="s">
        <v>1400</v>
      </c>
      <c r="F1722" s="8" t="s">
        <v>1390</v>
      </c>
      <c r="G1722" s="2">
        <v>2.93</v>
      </c>
      <c r="H1722" s="2">
        <v>11.47</v>
      </c>
      <c r="I1722" s="2">
        <v>4.6199999999999998E-2</v>
      </c>
      <c r="J1722" s="2">
        <v>7.6399999999999996E-2</v>
      </c>
      <c r="K1722" s="2" t="s">
        <v>1358</v>
      </c>
      <c r="L1722" s="2">
        <v>588</v>
      </c>
      <c r="M1722" s="2" t="s">
        <v>1386</v>
      </c>
      <c r="N1722" s="2" t="s">
        <v>2586</v>
      </c>
      <c r="O1722" s="8"/>
      <c r="P1722" s="2">
        <v>48</v>
      </c>
      <c r="Q1722" s="12">
        <v>1.44</v>
      </c>
    </row>
    <row r="1723" spans="1:17" hidden="1">
      <c r="A1723" s="11" t="s">
        <v>3922</v>
      </c>
      <c r="B1723" s="9" t="s">
        <v>1177</v>
      </c>
      <c r="C1723" s="9" t="s">
        <v>38</v>
      </c>
      <c r="D1723" s="3" t="s">
        <v>1360</v>
      </c>
      <c r="E1723" s="9" t="s">
        <v>1380</v>
      </c>
      <c r="F1723" s="9" t="s">
        <v>1390</v>
      </c>
      <c r="G1723" s="3">
        <v>1.1200000000000001</v>
      </c>
      <c r="H1723" s="3"/>
      <c r="I1723" s="3">
        <v>1.7100000000000001E-2</v>
      </c>
      <c r="J1723" s="3"/>
      <c r="K1723" s="3" t="s">
        <v>1385</v>
      </c>
      <c r="L1723" s="3">
        <v>885</v>
      </c>
      <c r="M1723" s="3" t="s">
        <v>1381</v>
      </c>
      <c r="N1723" s="3" t="s">
        <v>3680</v>
      </c>
      <c r="O1723" s="9"/>
      <c r="P1723" s="3">
        <v>180</v>
      </c>
      <c r="Q1723" s="13">
        <v>0</v>
      </c>
    </row>
    <row r="1724" spans="1:17">
      <c r="A1724" s="10" t="s">
        <v>3923</v>
      </c>
      <c r="B1724" s="8" t="s">
        <v>758</v>
      </c>
      <c r="C1724" s="8" t="s">
        <v>38</v>
      </c>
      <c r="D1724" s="2" t="s">
        <v>10</v>
      </c>
      <c r="E1724" s="8" t="s">
        <v>1411</v>
      </c>
      <c r="F1724" s="8" t="s">
        <v>1390</v>
      </c>
      <c r="G1724" s="2">
        <v>51.7</v>
      </c>
      <c r="H1724" s="2">
        <v>17.61</v>
      </c>
      <c r="I1724" s="2">
        <v>0.80530000000000002</v>
      </c>
      <c r="J1724" s="2">
        <v>0.91859999999999997</v>
      </c>
      <c r="K1724" s="2" t="s">
        <v>1358</v>
      </c>
      <c r="L1724" s="2">
        <v>618</v>
      </c>
      <c r="M1724" s="2" t="s">
        <v>1386</v>
      </c>
      <c r="N1724" s="2" t="s">
        <v>1753</v>
      </c>
      <c r="O1724" s="8"/>
      <c r="P1724" s="2">
        <v>120</v>
      </c>
      <c r="Q1724" s="12">
        <v>6.78</v>
      </c>
    </row>
    <row r="1725" spans="1:17" hidden="1">
      <c r="A1725" s="11" t="s">
        <v>3924</v>
      </c>
      <c r="B1725" s="9" t="s">
        <v>1033</v>
      </c>
      <c r="C1725" s="9" t="s">
        <v>7</v>
      </c>
      <c r="D1725" s="3" t="s">
        <v>23</v>
      </c>
      <c r="E1725" s="9" t="s">
        <v>1411</v>
      </c>
      <c r="F1725" s="9" t="s">
        <v>1384</v>
      </c>
      <c r="G1725" s="3">
        <v>28.02</v>
      </c>
      <c r="H1725" s="3">
        <v>9.1999999999999993</v>
      </c>
      <c r="I1725" s="3">
        <v>0.43230000000000002</v>
      </c>
      <c r="J1725" s="3">
        <v>0.35799999999999998</v>
      </c>
      <c r="K1725" s="3" t="s">
        <v>1376</v>
      </c>
      <c r="L1725" s="3">
        <v>552</v>
      </c>
      <c r="M1725" s="3" t="s">
        <v>1381</v>
      </c>
      <c r="N1725" s="3" t="s">
        <v>1841</v>
      </c>
      <c r="O1725" s="9"/>
      <c r="P1725" s="3">
        <v>120</v>
      </c>
      <c r="Q1725" s="13">
        <v>15.68</v>
      </c>
    </row>
    <row r="1726" spans="1:17" hidden="1">
      <c r="A1726" s="10" t="s">
        <v>3925</v>
      </c>
      <c r="B1726" s="8" t="s">
        <v>336</v>
      </c>
      <c r="C1726" s="8" t="s">
        <v>41</v>
      </c>
      <c r="D1726" s="2" t="s">
        <v>44</v>
      </c>
      <c r="E1726" s="8" t="s">
        <v>1408</v>
      </c>
      <c r="F1726" s="8" t="s">
        <v>1384</v>
      </c>
      <c r="G1726" s="2">
        <v>85.39</v>
      </c>
      <c r="H1726" s="2">
        <v>14.91</v>
      </c>
      <c r="I1726" s="2">
        <v>0.77149999999999996</v>
      </c>
      <c r="J1726" s="2">
        <v>1.6434</v>
      </c>
      <c r="K1726" s="2" t="s">
        <v>1376</v>
      </c>
      <c r="L1726" s="2">
        <v>606</v>
      </c>
      <c r="M1726" s="2" t="s">
        <v>1426</v>
      </c>
      <c r="N1726" s="2" t="s">
        <v>3926</v>
      </c>
      <c r="O1726" s="8"/>
      <c r="P1726" s="2">
        <v>84</v>
      </c>
      <c r="Q1726" s="12">
        <v>18.21</v>
      </c>
    </row>
    <row r="1727" spans="1:17" hidden="1">
      <c r="A1727" s="11" t="s">
        <v>3927</v>
      </c>
      <c r="B1727" s="9" t="s">
        <v>477</v>
      </c>
      <c r="C1727" s="9" t="s">
        <v>12</v>
      </c>
      <c r="D1727" s="3" t="s">
        <v>23</v>
      </c>
      <c r="E1727" s="9" t="s">
        <v>1411</v>
      </c>
      <c r="F1727" s="9" t="s">
        <v>1384</v>
      </c>
      <c r="G1727" s="3">
        <v>50.71</v>
      </c>
      <c r="H1727" s="3">
        <v>13.95</v>
      </c>
      <c r="I1727" s="3">
        <v>0.63270000000000004</v>
      </c>
      <c r="J1727" s="3">
        <v>0.94889999999999997</v>
      </c>
      <c r="K1727" s="3" t="s">
        <v>1385</v>
      </c>
      <c r="L1727" s="3">
        <v>727</v>
      </c>
      <c r="M1727" s="3" t="s">
        <v>1396</v>
      </c>
      <c r="N1727" s="3" t="s">
        <v>2620</v>
      </c>
      <c r="O1727" s="9" t="s">
        <v>2540</v>
      </c>
      <c r="P1727" s="3">
        <v>84</v>
      </c>
      <c r="Q1727" s="13">
        <v>0</v>
      </c>
    </row>
    <row r="1728" spans="1:17" hidden="1">
      <c r="A1728" s="10" t="s">
        <v>3928</v>
      </c>
      <c r="B1728" s="8" t="s">
        <v>297</v>
      </c>
      <c r="C1728" s="8" t="s">
        <v>7</v>
      </c>
      <c r="D1728" s="2" t="s">
        <v>1360</v>
      </c>
      <c r="E1728" s="8" t="s">
        <v>1400</v>
      </c>
      <c r="F1728" s="8" t="s">
        <v>1384</v>
      </c>
      <c r="G1728" s="2">
        <v>40.32</v>
      </c>
      <c r="H1728" s="2">
        <v>9.98</v>
      </c>
      <c r="I1728" s="2">
        <v>0.3327</v>
      </c>
      <c r="J1728" s="2">
        <v>0.53239999999999998</v>
      </c>
      <c r="K1728" s="2" t="s">
        <v>1412</v>
      </c>
      <c r="L1728" s="2">
        <v>741</v>
      </c>
      <c r="M1728" s="2" t="s">
        <v>1426</v>
      </c>
      <c r="N1728" s="2" t="s">
        <v>1733</v>
      </c>
      <c r="O1728" s="8"/>
      <c r="P1728" s="2">
        <v>120</v>
      </c>
      <c r="Q1728" s="12">
        <v>36.69</v>
      </c>
    </row>
    <row r="1729" spans="1:17" hidden="1">
      <c r="A1729" s="11" t="s">
        <v>3929</v>
      </c>
      <c r="B1729" s="9" t="s">
        <v>429</v>
      </c>
      <c r="C1729" s="9" t="s">
        <v>7</v>
      </c>
      <c r="D1729" s="3" t="s">
        <v>23</v>
      </c>
      <c r="E1729" s="9" t="s">
        <v>1374</v>
      </c>
      <c r="F1729" s="9" t="s">
        <v>1384</v>
      </c>
      <c r="G1729" s="3">
        <v>99.91</v>
      </c>
      <c r="H1729" s="3">
        <v>16.03</v>
      </c>
      <c r="I1729" s="3">
        <v>0.8861</v>
      </c>
      <c r="J1729" s="3">
        <v>9.0663</v>
      </c>
      <c r="K1729" s="3" t="s">
        <v>1376</v>
      </c>
      <c r="L1729" s="3">
        <v>666</v>
      </c>
      <c r="M1729" s="3" t="s">
        <v>1426</v>
      </c>
      <c r="N1729" s="3" t="s">
        <v>3477</v>
      </c>
      <c r="O1729" s="9"/>
      <c r="P1729" s="3">
        <v>12</v>
      </c>
      <c r="Q1729" s="13">
        <v>46.74</v>
      </c>
    </row>
    <row r="1730" spans="1:17" hidden="1">
      <c r="A1730" s="10" t="s">
        <v>3930</v>
      </c>
      <c r="B1730" s="8" t="s">
        <v>472</v>
      </c>
      <c r="C1730" s="8" t="s">
        <v>35</v>
      </c>
      <c r="D1730" s="2" t="s">
        <v>44</v>
      </c>
      <c r="E1730" s="8" t="s">
        <v>1374</v>
      </c>
      <c r="F1730" s="8" t="s">
        <v>1375</v>
      </c>
      <c r="G1730" s="2">
        <v>37.44</v>
      </c>
      <c r="H1730" s="2">
        <v>15.29</v>
      </c>
      <c r="I1730" s="2">
        <v>0.29959999999999998</v>
      </c>
      <c r="J1730" s="2">
        <v>3.3843999999999999</v>
      </c>
      <c r="K1730" s="2" t="s">
        <v>1385</v>
      </c>
      <c r="L1730" s="2">
        <v>844</v>
      </c>
      <c r="M1730" s="2" t="s">
        <v>1381</v>
      </c>
      <c r="N1730" s="2" t="s">
        <v>2905</v>
      </c>
      <c r="O1730" s="8"/>
      <c r="P1730" s="2">
        <v>12</v>
      </c>
      <c r="Q1730" s="12">
        <v>0</v>
      </c>
    </row>
    <row r="1731" spans="1:17">
      <c r="A1731" s="11" t="s">
        <v>3931</v>
      </c>
      <c r="B1731" s="9" t="s">
        <v>642</v>
      </c>
      <c r="C1731" s="9" t="s">
        <v>32</v>
      </c>
      <c r="D1731" s="3" t="s">
        <v>23</v>
      </c>
      <c r="E1731" s="9" t="s">
        <v>1389</v>
      </c>
      <c r="F1731" s="9" t="s">
        <v>1384</v>
      </c>
      <c r="G1731" s="3">
        <v>14.46</v>
      </c>
      <c r="H1731" s="3">
        <v>9.89</v>
      </c>
      <c r="I1731" s="3">
        <v>0.12820000000000001</v>
      </c>
      <c r="J1731" s="3">
        <v>0.46579999999999999</v>
      </c>
      <c r="K1731" s="3" t="s">
        <v>1358</v>
      </c>
      <c r="L1731" s="3">
        <v>844</v>
      </c>
      <c r="M1731" s="3" t="s">
        <v>1426</v>
      </c>
      <c r="N1731" s="3" t="s">
        <v>1922</v>
      </c>
      <c r="O1731" s="9"/>
      <c r="P1731" s="3">
        <v>36</v>
      </c>
      <c r="Q1731" s="13">
        <v>3.4</v>
      </c>
    </row>
    <row r="1732" spans="1:17" hidden="1">
      <c r="A1732" s="10" t="s">
        <v>3932</v>
      </c>
      <c r="B1732" s="8" t="s">
        <v>729</v>
      </c>
      <c r="C1732" s="8" t="s">
        <v>16</v>
      </c>
      <c r="D1732" s="2" t="s">
        <v>1360</v>
      </c>
      <c r="E1732" s="8" t="s">
        <v>1400</v>
      </c>
      <c r="F1732" s="8" t="s">
        <v>1390</v>
      </c>
      <c r="G1732" s="2">
        <v>18.489999999999998</v>
      </c>
      <c r="H1732" s="2">
        <v>13.88</v>
      </c>
      <c r="I1732" s="2">
        <v>0.1207</v>
      </c>
      <c r="J1732" s="2">
        <v>0.50419999999999998</v>
      </c>
      <c r="K1732" s="2" t="s">
        <v>1395</v>
      </c>
      <c r="L1732" s="2">
        <v>592</v>
      </c>
      <c r="M1732" s="2" t="s">
        <v>1381</v>
      </c>
      <c r="N1732" s="2" t="s">
        <v>222</v>
      </c>
      <c r="O1732" s="8"/>
      <c r="P1732" s="2">
        <v>48</v>
      </c>
      <c r="Q1732" s="12">
        <v>14.81</v>
      </c>
    </row>
    <row r="1733" spans="1:17" hidden="1">
      <c r="A1733" s="11" t="s">
        <v>3933</v>
      </c>
      <c r="B1733" s="9" t="s">
        <v>155</v>
      </c>
      <c r="C1733" s="9" t="s">
        <v>7</v>
      </c>
      <c r="D1733" s="3" t="s">
        <v>23</v>
      </c>
      <c r="E1733" s="9" t="s">
        <v>1374</v>
      </c>
      <c r="F1733" s="9" t="s">
        <v>1390</v>
      </c>
      <c r="G1733" s="3">
        <v>31.91</v>
      </c>
      <c r="H1733" s="3">
        <v>10.26</v>
      </c>
      <c r="I1733" s="3">
        <v>0.58850000000000002</v>
      </c>
      <c r="J1733" s="3">
        <v>0.81330000000000002</v>
      </c>
      <c r="K1733" s="3" t="s">
        <v>1376</v>
      </c>
      <c r="L1733" s="3">
        <v>562</v>
      </c>
      <c r="M1733" s="3" t="s">
        <v>1396</v>
      </c>
      <c r="N1733" s="3" t="s">
        <v>2278</v>
      </c>
      <c r="O1733" s="9" t="s">
        <v>2636</v>
      </c>
      <c r="P1733" s="3">
        <v>48</v>
      </c>
      <c r="Q1733" s="13">
        <v>8.3699999999999992</v>
      </c>
    </row>
    <row r="1734" spans="1:17" hidden="1">
      <c r="A1734" s="10" t="s">
        <v>3934</v>
      </c>
      <c r="B1734" s="8" t="s">
        <v>260</v>
      </c>
      <c r="C1734" s="8" t="s">
        <v>38</v>
      </c>
      <c r="D1734" s="2" t="s">
        <v>23</v>
      </c>
      <c r="E1734" s="8" t="s">
        <v>1389</v>
      </c>
      <c r="F1734" s="8" t="s">
        <v>1390</v>
      </c>
      <c r="G1734" s="2">
        <v>28.81</v>
      </c>
      <c r="H1734" s="2">
        <v>15.93</v>
      </c>
      <c r="I1734" s="2">
        <v>0.1797</v>
      </c>
      <c r="J1734" s="2">
        <v>0.57110000000000005</v>
      </c>
      <c r="K1734" s="2" t="s">
        <v>1376</v>
      </c>
      <c r="L1734" s="2">
        <v>895</v>
      </c>
      <c r="M1734" s="2" t="s">
        <v>1403</v>
      </c>
      <c r="N1734" s="2" t="s">
        <v>2276</v>
      </c>
      <c r="O1734" s="8" t="s">
        <v>1136</v>
      </c>
      <c r="P1734" s="2">
        <v>84</v>
      </c>
      <c r="Q1734" s="12">
        <v>14.26</v>
      </c>
    </row>
    <row r="1735" spans="1:17" hidden="1">
      <c r="A1735" s="11" t="s">
        <v>3935</v>
      </c>
      <c r="B1735" s="9" t="s">
        <v>1146</v>
      </c>
      <c r="C1735" s="9" t="s">
        <v>28</v>
      </c>
      <c r="D1735" s="3" t="s">
        <v>10</v>
      </c>
      <c r="E1735" s="9" t="s">
        <v>1400</v>
      </c>
      <c r="F1735" s="9" t="s">
        <v>1375</v>
      </c>
      <c r="G1735" s="3">
        <v>57.57</v>
      </c>
      <c r="H1735" s="3">
        <v>7.68</v>
      </c>
      <c r="I1735" s="3">
        <v>1.1316999999999999</v>
      </c>
      <c r="J1735" s="3">
        <v>0.68879999999999997</v>
      </c>
      <c r="K1735" s="3" t="s">
        <v>1412</v>
      </c>
      <c r="L1735" s="3">
        <v>668</v>
      </c>
      <c r="M1735" s="3" t="s">
        <v>1426</v>
      </c>
      <c r="N1735" s="3" t="s">
        <v>3936</v>
      </c>
      <c r="O1735" s="9"/>
      <c r="P1735" s="3">
        <v>120</v>
      </c>
      <c r="Q1735" s="13">
        <v>20.79</v>
      </c>
    </row>
    <row r="1736" spans="1:17" hidden="1">
      <c r="A1736" s="10" t="s">
        <v>3937</v>
      </c>
      <c r="B1736" s="8" t="s">
        <v>220</v>
      </c>
      <c r="C1736" s="8" t="s">
        <v>28</v>
      </c>
      <c r="D1736" s="2" t="s">
        <v>44</v>
      </c>
      <c r="E1736" s="8" t="s">
        <v>1374</v>
      </c>
      <c r="F1736" s="8" t="s">
        <v>1390</v>
      </c>
      <c r="G1736" s="2">
        <v>54.4</v>
      </c>
      <c r="H1736" s="2">
        <v>14.33</v>
      </c>
      <c r="I1736" s="2">
        <v>0.40039999999999998</v>
      </c>
      <c r="J1736" s="2">
        <v>1.2750999999999999</v>
      </c>
      <c r="K1736" s="2" t="s">
        <v>1385</v>
      </c>
      <c r="L1736" s="2">
        <v>797</v>
      </c>
      <c r="M1736" s="2" t="s">
        <v>1426</v>
      </c>
      <c r="N1736" s="2" t="s">
        <v>1433</v>
      </c>
      <c r="O1736" s="8"/>
      <c r="P1736" s="2">
        <v>60</v>
      </c>
      <c r="Q1736" s="12">
        <v>0</v>
      </c>
    </row>
    <row r="1737" spans="1:17">
      <c r="A1737" s="11" t="s">
        <v>3938</v>
      </c>
      <c r="B1737" s="9" t="s">
        <v>712</v>
      </c>
      <c r="C1737" s="9" t="s">
        <v>20</v>
      </c>
      <c r="D1737" s="3" t="s">
        <v>23</v>
      </c>
      <c r="E1737" s="9" t="s">
        <v>1400</v>
      </c>
      <c r="F1737" s="9" t="s">
        <v>1390</v>
      </c>
      <c r="G1737" s="3">
        <v>53.4</v>
      </c>
      <c r="H1737" s="3">
        <v>10.39</v>
      </c>
      <c r="I1737" s="3">
        <v>1.0371999999999999</v>
      </c>
      <c r="J1737" s="3">
        <v>0.5292</v>
      </c>
      <c r="K1737" s="3" t="s">
        <v>1358</v>
      </c>
      <c r="L1737" s="3">
        <v>554</v>
      </c>
      <c r="M1737" s="3" t="s">
        <v>1386</v>
      </c>
      <c r="N1737" s="3" t="s">
        <v>2169</v>
      </c>
      <c r="O1737" s="9"/>
      <c r="P1737" s="3">
        <v>240</v>
      </c>
      <c r="Q1737" s="13">
        <v>15.37</v>
      </c>
    </row>
    <row r="1738" spans="1:17" hidden="1">
      <c r="A1738" s="10" t="s">
        <v>3939</v>
      </c>
      <c r="B1738" s="8" t="s">
        <v>732</v>
      </c>
      <c r="C1738" s="8" t="s">
        <v>38</v>
      </c>
      <c r="D1738" s="2" t="s">
        <v>1360</v>
      </c>
      <c r="E1738" s="8" t="s">
        <v>1374</v>
      </c>
      <c r="F1738" s="8" t="s">
        <v>1384</v>
      </c>
      <c r="G1738" s="2">
        <v>8.9499999999999993</v>
      </c>
      <c r="H1738" s="2">
        <v>10.119999999999999</v>
      </c>
      <c r="I1738" s="2">
        <v>5.7500000000000002E-2</v>
      </c>
      <c r="J1738" s="2">
        <v>8.7099999999999997E-2</v>
      </c>
      <c r="K1738" s="2" t="s">
        <v>1412</v>
      </c>
      <c r="L1738" s="2">
        <v>579</v>
      </c>
      <c r="M1738" s="2" t="s">
        <v>1403</v>
      </c>
      <c r="N1738" s="2" t="s">
        <v>1990</v>
      </c>
      <c r="O1738" s="8" t="s">
        <v>1526</v>
      </c>
      <c r="P1738" s="2">
        <v>240</v>
      </c>
      <c r="Q1738" s="12">
        <v>6.96</v>
      </c>
    </row>
    <row r="1739" spans="1:17" hidden="1">
      <c r="A1739" s="11" t="s">
        <v>3940</v>
      </c>
      <c r="B1739" s="9" t="s">
        <v>1061</v>
      </c>
      <c r="C1739" s="9" t="s">
        <v>7</v>
      </c>
      <c r="D1739" s="3" t="s">
        <v>1360</v>
      </c>
      <c r="E1739" s="9" t="s">
        <v>1408</v>
      </c>
      <c r="F1739" s="9" t="s">
        <v>1384</v>
      </c>
      <c r="G1739" s="3">
        <v>40.22</v>
      </c>
      <c r="H1739" s="3">
        <v>17.53</v>
      </c>
      <c r="I1739" s="3">
        <v>0.59289999999999998</v>
      </c>
      <c r="J1739" s="3">
        <v>0.71260000000000001</v>
      </c>
      <c r="K1739" s="3" t="s">
        <v>1385</v>
      </c>
      <c r="L1739" s="3">
        <v>662</v>
      </c>
      <c r="M1739" s="3" t="s">
        <v>1377</v>
      </c>
      <c r="N1739" s="3" t="s">
        <v>3941</v>
      </c>
      <c r="O1739" s="9" t="s">
        <v>797</v>
      </c>
      <c r="P1739" s="3">
        <v>120</v>
      </c>
      <c r="Q1739" s="13">
        <v>0</v>
      </c>
    </row>
    <row r="1740" spans="1:17" hidden="1">
      <c r="A1740" s="10" t="s">
        <v>3942</v>
      </c>
      <c r="B1740" s="8" t="s">
        <v>738</v>
      </c>
      <c r="C1740" s="8" t="s">
        <v>12</v>
      </c>
      <c r="D1740" s="2" t="s">
        <v>31</v>
      </c>
      <c r="E1740" s="8" t="s">
        <v>1411</v>
      </c>
      <c r="F1740" s="8" t="s">
        <v>1390</v>
      </c>
      <c r="G1740" s="2">
        <v>68.180000000000007</v>
      </c>
      <c r="H1740" s="2">
        <v>9.07</v>
      </c>
      <c r="I1740" s="2">
        <v>0.93769999999999998</v>
      </c>
      <c r="J1740" s="2">
        <v>3.117</v>
      </c>
      <c r="K1740" s="2" t="s">
        <v>1385</v>
      </c>
      <c r="L1740" s="2">
        <v>565</v>
      </c>
      <c r="M1740" s="2" t="s">
        <v>1386</v>
      </c>
      <c r="N1740" s="2" t="s">
        <v>1956</v>
      </c>
      <c r="O1740" s="8"/>
      <c r="P1740" s="2">
        <v>24</v>
      </c>
      <c r="Q1740" s="12">
        <v>0</v>
      </c>
    </row>
    <row r="1741" spans="1:17" hidden="1">
      <c r="A1741" s="11" t="s">
        <v>3943</v>
      </c>
      <c r="B1741" s="9" t="s">
        <v>1213</v>
      </c>
      <c r="C1741" s="9" t="s">
        <v>35</v>
      </c>
      <c r="D1741" s="3" t="s">
        <v>44</v>
      </c>
      <c r="E1741" s="9" t="s">
        <v>1389</v>
      </c>
      <c r="F1741" s="9" t="s">
        <v>1384</v>
      </c>
      <c r="G1741" s="3">
        <v>11.21</v>
      </c>
      <c r="H1741" s="3">
        <v>15.85</v>
      </c>
      <c r="I1741" s="3">
        <v>9.6699999999999994E-2</v>
      </c>
      <c r="J1741" s="3">
        <v>0.16350000000000001</v>
      </c>
      <c r="K1741" s="3" t="s">
        <v>1412</v>
      </c>
      <c r="L1741" s="3">
        <v>878</v>
      </c>
      <c r="M1741" s="3" t="s">
        <v>1386</v>
      </c>
      <c r="N1741" s="3" t="s">
        <v>1097</v>
      </c>
      <c r="O1741" s="9"/>
      <c r="P1741" s="3">
        <v>180</v>
      </c>
      <c r="Q1741" s="13">
        <v>3.29</v>
      </c>
    </row>
    <row r="1742" spans="1:17" hidden="1">
      <c r="A1742" s="10" t="s">
        <v>3944</v>
      </c>
      <c r="B1742" s="8" t="s">
        <v>1288</v>
      </c>
      <c r="C1742" s="8" t="s">
        <v>41</v>
      </c>
      <c r="D1742" s="2" t="s">
        <v>31</v>
      </c>
      <c r="E1742" s="8" t="s">
        <v>1380</v>
      </c>
      <c r="F1742" s="8" t="s">
        <v>1384</v>
      </c>
      <c r="G1742" s="2">
        <v>56.08</v>
      </c>
      <c r="H1742" s="2">
        <v>16.170000000000002</v>
      </c>
      <c r="I1742" s="2">
        <v>0.52100000000000002</v>
      </c>
      <c r="J1742" s="2">
        <v>1.1193</v>
      </c>
      <c r="K1742" s="2" t="s">
        <v>1376</v>
      </c>
      <c r="L1742" s="2">
        <v>724</v>
      </c>
      <c r="M1742" s="2" t="s">
        <v>1381</v>
      </c>
      <c r="N1742" s="2" t="s">
        <v>622</v>
      </c>
      <c r="O1742" s="8"/>
      <c r="P1742" s="2">
        <v>84</v>
      </c>
      <c r="Q1742" s="12">
        <v>15.06</v>
      </c>
    </row>
    <row r="1743" spans="1:17" hidden="1">
      <c r="A1743" s="11" t="s">
        <v>3945</v>
      </c>
      <c r="B1743" s="9" t="s">
        <v>394</v>
      </c>
      <c r="C1743" s="9" t="s">
        <v>7</v>
      </c>
      <c r="D1743" s="3" t="s">
        <v>10</v>
      </c>
      <c r="E1743" s="9" t="s">
        <v>1389</v>
      </c>
      <c r="F1743" s="9" t="s">
        <v>1390</v>
      </c>
      <c r="G1743" s="3">
        <v>85.37</v>
      </c>
      <c r="H1743" s="3"/>
      <c r="I1743" s="3">
        <v>0.61439999999999995</v>
      </c>
      <c r="J1743" s="3"/>
      <c r="K1743" s="3" t="s">
        <v>1395</v>
      </c>
      <c r="L1743" s="3">
        <v>883</v>
      </c>
      <c r="M1743" s="3" t="s">
        <v>1377</v>
      </c>
      <c r="N1743" s="3" t="s">
        <v>1651</v>
      </c>
      <c r="O1743" s="9" t="s">
        <v>2040</v>
      </c>
      <c r="P1743" s="3">
        <v>180</v>
      </c>
      <c r="Q1743" s="13">
        <v>58.09</v>
      </c>
    </row>
    <row r="1744" spans="1:17" hidden="1">
      <c r="A1744" s="10" t="s">
        <v>3946</v>
      </c>
      <c r="B1744" s="8" t="s">
        <v>630</v>
      </c>
      <c r="C1744" s="8" t="s">
        <v>35</v>
      </c>
      <c r="D1744" s="2" t="s">
        <v>1360</v>
      </c>
      <c r="E1744" s="8" t="s">
        <v>1374</v>
      </c>
      <c r="F1744" s="8" t="s">
        <v>1390</v>
      </c>
      <c r="G1744" s="2">
        <v>82.86</v>
      </c>
      <c r="H1744" s="2">
        <v>15.53</v>
      </c>
      <c r="I1744" s="2">
        <v>0.76859999999999995</v>
      </c>
      <c r="J1744" s="2">
        <v>1.1236999999999999</v>
      </c>
      <c r="K1744" s="2" t="s">
        <v>1376</v>
      </c>
      <c r="L1744" s="2">
        <v>835</v>
      </c>
      <c r="M1744" s="2" t="s">
        <v>1426</v>
      </c>
      <c r="N1744" s="2" t="s">
        <v>1218</v>
      </c>
      <c r="O1744" s="8"/>
      <c r="P1744" s="2">
        <v>240</v>
      </c>
      <c r="Q1744" s="12">
        <v>50.43</v>
      </c>
    </row>
    <row r="1745" spans="1:17" hidden="1">
      <c r="A1745" s="11" t="s">
        <v>3947</v>
      </c>
      <c r="B1745" s="9" t="s">
        <v>66</v>
      </c>
      <c r="C1745" s="9" t="s">
        <v>12</v>
      </c>
      <c r="D1745" s="3" t="s">
        <v>23</v>
      </c>
      <c r="E1745" s="9" t="s">
        <v>1380</v>
      </c>
      <c r="F1745" s="9" t="s">
        <v>1384</v>
      </c>
      <c r="G1745" s="3">
        <v>60.72</v>
      </c>
      <c r="H1745" s="3">
        <v>13.21</v>
      </c>
      <c r="I1745" s="3">
        <v>0.66459999999999997</v>
      </c>
      <c r="J1745" s="3">
        <v>5.4292999999999996</v>
      </c>
      <c r="K1745" s="3" t="s">
        <v>1376</v>
      </c>
      <c r="L1745" s="3">
        <v>835</v>
      </c>
      <c r="M1745" s="3" t="s">
        <v>1386</v>
      </c>
      <c r="N1745" s="3" t="s">
        <v>2719</v>
      </c>
      <c r="O1745" s="9"/>
      <c r="P1745" s="3">
        <v>12</v>
      </c>
      <c r="Q1745" s="13">
        <v>27.41</v>
      </c>
    </row>
    <row r="1746" spans="1:17" hidden="1">
      <c r="A1746" s="10" t="s">
        <v>3948</v>
      </c>
      <c r="B1746" s="8" t="s">
        <v>1113</v>
      </c>
      <c r="C1746" s="8" t="s">
        <v>38</v>
      </c>
      <c r="D1746" s="2" t="s">
        <v>23</v>
      </c>
      <c r="E1746" s="8" t="s">
        <v>1374</v>
      </c>
      <c r="F1746" s="8" t="s">
        <v>1390</v>
      </c>
      <c r="G1746" s="2">
        <v>20.57</v>
      </c>
      <c r="H1746" s="2">
        <v>11.43</v>
      </c>
      <c r="I1746" s="2">
        <v>0.21490000000000001</v>
      </c>
      <c r="J1746" s="2">
        <v>0.45169999999999999</v>
      </c>
      <c r="K1746" s="2" t="s">
        <v>1385</v>
      </c>
      <c r="L1746" s="2">
        <v>686</v>
      </c>
      <c r="M1746" s="2" t="s">
        <v>1377</v>
      </c>
      <c r="N1746" s="2" t="s">
        <v>3949</v>
      </c>
      <c r="O1746" s="8" t="s">
        <v>261</v>
      </c>
      <c r="P1746" s="2">
        <v>60</v>
      </c>
      <c r="Q1746" s="12">
        <v>0</v>
      </c>
    </row>
    <row r="1747" spans="1:17">
      <c r="A1747" s="11" t="s">
        <v>3950</v>
      </c>
      <c r="B1747" s="9" t="s">
        <v>992</v>
      </c>
      <c r="C1747" s="9" t="s">
        <v>7</v>
      </c>
      <c r="D1747" s="3" t="s">
        <v>23</v>
      </c>
      <c r="E1747" s="9" t="s">
        <v>1389</v>
      </c>
      <c r="F1747" s="9" t="s">
        <v>1375</v>
      </c>
      <c r="G1747" s="3">
        <v>10.58</v>
      </c>
      <c r="H1747" s="3">
        <v>17.57</v>
      </c>
      <c r="I1747" s="3">
        <v>0.17530000000000001</v>
      </c>
      <c r="J1747" s="3">
        <v>0.21970000000000001</v>
      </c>
      <c r="K1747" s="3" t="s">
        <v>1358</v>
      </c>
      <c r="L1747" s="3">
        <v>719</v>
      </c>
      <c r="M1747" s="3" t="s">
        <v>1396</v>
      </c>
      <c r="N1747" s="3" t="s">
        <v>3951</v>
      </c>
      <c r="O1747" s="9" t="s">
        <v>3952</v>
      </c>
      <c r="P1747" s="3">
        <v>84</v>
      </c>
      <c r="Q1747" s="13">
        <v>4.21</v>
      </c>
    </row>
    <row r="1748" spans="1:17">
      <c r="A1748" s="10" t="s">
        <v>3953</v>
      </c>
      <c r="B1748" s="8" t="s">
        <v>472</v>
      </c>
      <c r="C1748" s="8" t="s">
        <v>32</v>
      </c>
      <c r="D1748" s="2" t="s">
        <v>44</v>
      </c>
      <c r="E1748" s="8" t="s">
        <v>1411</v>
      </c>
      <c r="F1748" s="8" t="s">
        <v>1375</v>
      </c>
      <c r="G1748" s="2">
        <v>26.24</v>
      </c>
      <c r="H1748" s="2">
        <v>9.85</v>
      </c>
      <c r="I1748" s="2">
        <v>0.50919999999999999</v>
      </c>
      <c r="J1748" s="2">
        <v>0.66359999999999997</v>
      </c>
      <c r="K1748" s="2" t="s">
        <v>1358</v>
      </c>
      <c r="L1748" s="2">
        <v>844</v>
      </c>
      <c r="M1748" s="2" t="s">
        <v>1377</v>
      </c>
      <c r="N1748" s="2" t="s">
        <v>2456</v>
      </c>
      <c r="O1748" s="8" t="s">
        <v>2875</v>
      </c>
      <c r="P1748" s="2">
        <v>48</v>
      </c>
      <c r="Q1748" s="12">
        <v>19.82</v>
      </c>
    </row>
    <row r="1749" spans="1:17" hidden="1">
      <c r="A1749" s="11" t="s">
        <v>3954</v>
      </c>
      <c r="B1749" s="9" t="s">
        <v>268</v>
      </c>
      <c r="C1749" s="9" t="s">
        <v>38</v>
      </c>
      <c r="D1749" s="3" t="s">
        <v>23</v>
      </c>
      <c r="E1749" s="9" t="s">
        <v>1380</v>
      </c>
      <c r="F1749" s="9" t="s">
        <v>1390</v>
      </c>
      <c r="G1749" s="3">
        <v>33.840000000000003</v>
      </c>
      <c r="H1749" s="3">
        <v>17.600000000000001</v>
      </c>
      <c r="I1749" s="3">
        <v>0.21379999999999999</v>
      </c>
      <c r="J1749" s="3">
        <v>0.98699999999999999</v>
      </c>
      <c r="K1749" s="3" t="s">
        <v>1376</v>
      </c>
      <c r="L1749" s="3">
        <v>827</v>
      </c>
      <c r="M1749" s="3" t="s">
        <v>1426</v>
      </c>
      <c r="N1749" s="3" t="s">
        <v>3955</v>
      </c>
      <c r="O1749" s="9"/>
      <c r="P1749" s="3">
        <v>48</v>
      </c>
      <c r="Q1749" s="13">
        <v>16.11</v>
      </c>
    </row>
    <row r="1750" spans="1:17" hidden="1">
      <c r="A1750" s="10" t="s">
        <v>3956</v>
      </c>
      <c r="B1750" s="8" t="s">
        <v>828</v>
      </c>
      <c r="C1750" s="8" t="s">
        <v>38</v>
      </c>
      <c r="D1750" s="2" t="s">
        <v>1360</v>
      </c>
      <c r="E1750" s="8" t="s">
        <v>1400</v>
      </c>
      <c r="F1750" s="8" t="s">
        <v>1375</v>
      </c>
      <c r="G1750" s="2">
        <v>25.31</v>
      </c>
      <c r="H1750" s="2">
        <v>7.98</v>
      </c>
      <c r="I1750" s="2">
        <v>0.43759999999999999</v>
      </c>
      <c r="J1750" s="2">
        <v>0.2114</v>
      </c>
      <c r="K1750" s="2" t="s">
        <v>1412</v>
      </c>
      <c r="L1750" s="2">
        <v>793</v>
      </c>
      <c r="M1750" s="2" t="s">
        <v>1403</v>
      </c>
      <c r="N1750" s="2" t="s">
        <v>2121</v>
      </c>
      <c r="O1750" s="8" t="s">
        <v>2173</v>
      </c>
      <c r="P1750" s="2">
        <v>240</v>
      </c>
      <c r="Q1750" s="12">
        <v>3.4</v>
      </c>
    </row>
    <row r="1751" spans="1:17" hidden="1">
      <c r="A1751" s="11" t="s">
        <v>3957</v>
      </c>
      <c r="B1751" s="9" t="s">
        <v>297</v>
      </c>
      <c r="C1751" s="9" t="s">
        <v>20</v>
      </c>
      <c r="D1751" s="3" t="s">
        <v>10</v>
      </c>
      <c r="E1751" s="9" t="s">
        <v>1411</v>
      </c>
      <c r="F1751" s="9" t="s">
        <v>1390</v>
      </c>
      <c r="G1751" s="3">
        <v>64.849999999999994</v>
      </c>
      <c r="H1751" s="3">
        <v>11.79</v>
      </c>
      <c r="I1751" s="3">
        <v>0.70679999999999998</v>
      </c>
      <c r="J1751" s="3">
        <v>2.1474000000000002</v>
      </c>
      <c r="K1751" s="3" t="s">
        <v>1412</v>
      </c>
      <c r="L1751" s="3">
        <v>741</v>
      </c>
      <c r="M1751" s="3" t="s">
        <v>1386</v>
      </c>
      <c r="N1751" s="3" t="s">
        <v>3596</v>
      </c>
      <c r="O1751" s="9"/>
      <c r="P1751" s="3">
        <v>36</v>
      </c>
      <c r="Q1751" s="13">
        <v>49.18</v>
      </c>
    </row>
    <row r="1752" spans="1:17">
      <c r="A1752" s="10" t="s">
        <v>3958</v>
      </c>
      <c r="B1752" s="8" t="s">
        <v>650</v>
      </c>
      <c r="C1752" s="8" t="s">
        <v>41</v>
      </c>
      <c r="D1752" s="2" t="s">
        <v>31</v>
      </c>
      <c r="E1752" s="8" t="s">
        <v>1389</v>
      </c>
      <c r="F1752" s="8" t="s">
        <v>1384</v>
      </c>
      <c r="G1752" s="2">
        <v>19.48</v>
      </c>
      <c r="H1752" s="2">
        <v>11.41</v>
      </c>
      <c r="I1752" s="2">
        <v>0.10680000000000001</v>
      </c>
      <c r="J1752" s="2">
        <v>0.50739999999999996</v>
      </c>
      <c r="K1752" s="2" t="s">
        <v>1358</v>
      </c>
      <c r="L1752" s="2">
        <v>828</v>
      </c>
      <c r="M1752" s="2" t="s">
        <v>1377</v>
      </c>
      <c r="N1752" s="2" t="s">
        <v>1590</v>
      </c>
      <c r="O1752" s="8" t="s">
        <v>2732</v>
      </c>
      <c r="P1752" s="2">
        <v>48</v>
      </c>
      <c r="Q1752" s="12">
        <v>10.58</v>
      </c>
    </row>
    <row r="1753" spans="1:17" hidden="1">
      <c r="A1753" s="11" t="s">
        <v>3959</v>
      </c>
      <c r="B1753" s="9" t="s">
        <v>524</v>
      </c>
      <c r="C1753" s="9" t="s">
        <v>32</v>
      </c>
      <c r="D1753" s="3" t="s">
        <v>23</v>
      </c>
      <c r="E1753" s="9" t="s">
        <v>1408</v>
      </c>
      <c r="F1753" s="9" t="s">
        <v>1375</v>
      </c>
      <c r="G1753" s="3">
        <v>43.29</v>
      </c>
      <c r="H1753" s="3">
        <v>13.96</v>
      </c>
      <c r="I1753" s="3">
        <v>0.2545</v>
      </c>
      <c r="J1753" s="3">
        <v>0.57530000000000003</v>
      </c>
      <c r="K1753" s="3" t="s">
        <v>1376</v>
      </c>
      <c r="L1753" s="3">
        <v>656</v>
      </c>
      <c r="M1753" s="3" t="s">
        <v>1426</v>
      </c>
      <c r="N1753" s="3" t="s">
        <v>3960</v>
      </c>
      <c r="O1753" s="9"/>
      <c r="P1753" s="3">
        <v>180</v>
      </c>
      <c r="Q1753" s="13">
        <v>14.49</v>
      </c>
    </row>
    <row r="1754" spans="1:17" hidden="1">
      <c r="A1754" s="10" t="s">
        <v>3961</v>
      </c>
      <c r="B1754" s="8" t="s">
        <v>257</v>
      </c>
      <c r="C1754" s="8" t="s">
        <v>12</v>
      </c>
      <c r="D1754" s="2" t="s">
        <v>44</v>
      </c>
      <c r="E1754" s="8" t="s">
        <v>1380</v>
      </c>
      <c r="F1754" s="8" t="s">
        <v>1384</v>
      </c>
      <c r="G1754" s="2">
        <v>18.559999999999999</v>
      </c>
      <c r="H1754" s="2">
        <v>7.99</v>
      </c>
      <c r="I1754" s="2">
        <v>0.3029</v>
      </c>
      <c r="J1754" s="2">
        <v>0.22509999999999999</v>
      </c>
      <c r="K1754" s="2" t="s">
        <v>1412</v>
      </c>
      <c r="L1754" s="2">
        <v>806</v>
      </c>
      <c r="M1754" s="2" t="s">
        <v>1426</v>
      </c>
      <c r="N1754" s="2" t="s">
        <v>957</v>
      </c>
      <c r="O1754" s="8"/>
      <c r="P1754" s="2">
        <v>120</v>
      </c>
      <c r="Q1754" s="12">
        <v>13.06</v>
      </c>
    </row>
    <row r="1755" spans="1:17">
      <c r="A1755" s="11" t="s">
        <v>3962</v>
      </c>
      <c r="B1755" s="9" t="s">
        <v>953</v>
      </c>
      <c r="C1755" s="9" t="s">
        <v>41</v>
      </c>
      <c r="D1755" s="3" t="s">
        <v>10</v>
      </c>
      <c r="E1755" s="9" t="s">
        <v>1380</v>
      </c>
      <c r="F1755" s="9" t="s">
        <v>1375</v>
      </c>
      <c r="G1755" s="3">
        <v>13.14</v>
      </c>
      <c r="H1755" s="3">
        <v>9.94</v>
      </c>
      <c r="I1755" s="3">
        <v>0.1084</v>
      </c>
      <c r="J1755" s="3">
        <v>0.42359999999999998</v>
      </c>
      <c r="K1755" s="3" t="s">
        <v>1358</v>
      </c>
      <c r="L1755" s="3">
        <v>632</v>
      </c>
      <c r="M1755" s="3" t="s">
        <v>1377</v>
      </c>
      <c r="N1755" s="3" t="s">
        <v>2922</v>
      </c>
      <c r="O1755" s="9" t="s">
        <v>2255</v>
      </c>
      <c r="P1755" s="3">
        <v>36</v>
      </c>
      <c r="Q1755" s="13">
        <v>2.44</v>
      </c>
    </row>
    <row r="1756" spans="1:17" hidden="1">
      <c r="A1756" s="10" t="s">
        <v>3963</v>
      </c>
      <c r="B1756" s="8" t="s">
        <v>1083</v>
      </c>
      <c r="C1756" s="8" t="s">
        <v>7</v>
      </c>
      <c r="D1756" s="2" t="s">
        <v>10</v>
      </c>
      <c r="E1756" s="8" t="s">
        <v>1389</v>
      </c>
      <c r="F1756" s="8" t="s">
        <v>1390</v>
      </c>
      <c r="G1756" s="2">
        <v>34.53</v>
      </c>
      <c r="H1756" s="2">
        <v>9.6199999999999992</v>
      </c>
      <c r="I1756" s="2">
        <v>0.44130000000000003</v>
      </c>
      <c r="J1756" s="2">
        <v>1.5872999999999999</v>
      </c>
      <c r="K1756" s="2" t="s">
        <v>1385</v>
      </c>
      <c r="L1756" s="2">
        <v>882</v>
      </c>
      <c r="M1756" s="2" t="s">
        <v>1396</v>
      </c>
      <c r="N1756" s="2" t="s">
        <v>416</v>
      </c>
      <c r="O1756" s="8" t="s">
        <v>771</v>
      </c>
      <c r="P1756" s="2">
        <v>24</v>
      </c>
      <c r="Q1756" s="12">
        <v>0</v>
      </c>
    </row>
    <row r="1757" spans="1:17">
      <c r="A1757" s="11" t="s">
        <v>3964</v>
      </c>
      <c r="B1757" s="9" t="s">
        <v>729</v>
      </c>
      <c r="C1757" s="9" t="s">
        <v>12</v>
      </c>
      <c r="D1757" s="3" t="s">
        <v>23</v>
      </c>
      <c r="E1757" s="9" t="s">
        <v>1380</v>
      </c>
      <c r="F1757" s="9" t="s">
        <v>1375</v>
      </c>
      <c r="G1757" s="3">
        <v>56.33</v>
      </c>
      <c r="H1757" s="3">
        <v>17.559999999999999</v>
      </c>
      <c r="I1757" s="3">
        <v>0.9647</v>
      </c>
      <c r="J1757" s="3">
        <v>1.417</v>
      </c>
      <c r="K1757" s="3" t="s">
        <v>1358</v>
      </c>
      <c r="L1757" s="3">
        <v>592</v>
      </c>
      <c r="M1757" s="3" t="s">
        <v>1403</v>
      </c>
      <c r="N1757" s="3" t="s">
        <v>2414</v>
      </c>
      <c r="O1757" s="9" t="s">
        <v>1594</v>
      </c>
      <c r="P1757" s="3">
        <v>60</v>
      </c>
      <c r="Q1757" s="13">
        <v>49.36</v>
      </c>
    </row>
    <row r="1758" spans="1:17">
      <c r="A1758" s="10" t="s">
        <v>3965</v>
      </c>
      <c r="B1758" s="8" t="s">
        <v>126</v>
      </c>
      <c r="C1758" s="8" t="s">
        <v>28</v>
      </c>
      <c r="D1758" s="2" t="s">
        <v>31</v>
      </c>
      <c r="E1758" s="8" t="s">
        <v>1380</v>
      </c>
      <c r="F1758" s="8" t="s">
        <v>1390</v>
      </c>
      <c r="G1758" s="2">
        <v>10.39</v>
      </c>
      <c r="H1758" s="2">
        <v>16.420000000000002</v>
      </c>
      <c r="I1758" s="2">
        <v>8.6599999999999996E-2</v>
      </c>
      <c r="J1758" s="2">
        <v>0.17680000000000001</v>
      </c>
      <c r="K1758" s="2" t="s">
        <v>1358</v>
      </c>
      <c r="L1758" s="2">
        <v>886</v>
      </c>
      <c r="M1758" s="2" t="s">
        <v>1377</v>
      </c>
      <c r="N1758" s="2" t="s">
        <v>319</v>
      </c>
      <c r="O1758" s="8" t="s">
        <v>3966</v>
      </c>
      <c r="P1758" s="2">
        <v>120</v>
      </c>
      <c r="Q1758" s="12">
        <v>4.8600000000000003</v>
      </c>
    </row>
    <row r="1759" spans="1:17" hidden="1">
      <c r="A1759" s="11" t="s">
        <v>3967</v>
      </c>
      <c r="B1759" s="9" t="s">
        <v>71</v>
      </c>
      <c r="C1759" s="9" t="s">
        <v>38</v>
      </c>
      <c r="D1759" s="3" t="s">
        <v>10</v>
      </c>
      <c r="E1759" s="9" t="s">
        <v>1374</v>
      </c>
      <c r="F1759" s="9" t="s">
        <v>1375</v>
      </c>
      <c r="G1759" s="3">
        <v>61.42</v>
      </c>
      <c r="H1759" s="3">
        <v>16.86</v>
      </c>
      <c r="I1759" s="3">
        <v>0.95860000000000001</v>
      </c>
      <c r="J1759" s="3">
        <v>0.89439999999999997</v>
      </c>
      <c r="K1759" s="3" t="s">
        <v>1412</v>
      </c>
      <c r="L1759" s="3">
        <v>711</v>
      </c>
      <c r="M1759" s="3" t="s">
        <v>1396</v>
      </c>
      <c r="N1759" s="3" t="s">
        <v>3041</v>
      </c>
      <c r="O1759" s="9" t="s">
        <v>1206</v>
      </c>
      <c r="P1759" s="3">
        <v>240</v>
      </c>
      <c r="Q1759" s="13">
        <v>53.74</v>
      </c>
    </row>
    <row r="1760" spans="1:17" hidden="1">
      <c r="A1760" s="10" t="s">
        <v>3968</v>
      </c>
      <c r="B1760" s="8" t="s">
        <v>303</v>
      </c>
      <c r="C1760" s="8" t="s">
        <v>41</v>
      </c>
      <c r="D1760" s="2" t="s">
        <v>1360</v>
      </c>
      <c r="E1760" s="8" t="s">
        <v>1389</v>
      </c>
      <c r="F1760" s="8" t="s">
        <v>1384</v>
      </c>
      <c r="G1760" s="2">
        <v>8.35</v>
      </c>
      <c r="H1760" s="2">
        <v>13.84</v>
      </c>
      <c r="I1760" s="2">
        <v>6.2199999999999998E-2</v>
      </c>
      <c r="J1760" s="2">
        <v>0.28470000000000001</v>
      </c>
      <c r="K1760" s="2" t="s">
        <v>1385</v>
      </c>
      <c r="L1760" s="2">
        <v>726</v>
      </c>
      <c r="M1760" s="2" t="s">
        <v>1403</v>
      </c>
      <c r="N1760" s="2" t="s">
        <v>3343</v>
      </c>
      <c r="O1760" s="8" t="s">
        <v>885</v>
      </c>
      <c r="P1760" s="2">
        <v>36</v>
      </c>
      <c r="Q1760" s="12">
        <v>0</v>
      </c>
    </row>
    <row r="1761" spans="1:17" hidden="1">
      <c r="A1761" s="11" t="s">
        <v>3969</v>
      </c>
      <c r="B1761" s="9" t="s">
        <v>1180</v>
      </c>
      <c r="C1761" s="9" t="s">
        <v>20</v>
      </c>
      <c r="D1761" s="3" t="s">
        <v>44</v>
      </c>
      <c r="E1761" s="9" t="s">
        <v>1374</v>
      </c>
      <c r="F1761" s="9" t="s">
        <v>1384</v>
      </c>
      <c r="G1761" s="3"/>
      <c r="H1761" s="3">
        <v>11.5</v>
      </c>
      <c r="I1761" s="3">
        <v>1.2485999999999999</v>
      </c>
      <c r="J1761" s="3">
        <v>1.3164</v>
      </c>
      <c r="K1761" s="3" t="s">
        <v>1395</v>
      </c>
      <c r="L1761" s="3">
        <v>629</v>
      </c>
      <c r="M1761" s="3" t="s">
        <v>1381</v>
      </c>
      <c r="N1761" s="3" t="s">
        <v>2658</v>
      </c>
      <c r="O1761" s="9"/>
      <c r="P1761" s="3">
        <v>120</v>
      </c>
      <c r="Q1761" s="13">
        <v>29.65</v>
      </c>
    </row>
    <row r="1762" spans="1:17" hidden="1">
      <c r="A1762" s="10" t="s">
        <v>3970</v>
      </c>
      <c r="B1762" s="8" t="s">
        <v>178</v>
      </c>
      <c r="C1762" s="8" t="s">
        <v>16</v>
      </c>
      <c r="D1762" s="2" t="s">
        <v>44</v>
      </c>
      <c r="E1762" s="8" t="s">
        <v>1374</v>
      </c>
      <c r="F1762" s="8" t="s">
        <v>1384</v>
      </c>
      <c r="G1762" s="2">
        <v>72.36</v>
      </c>
      <c r="H1762" s="2">
        <v>17.59</v>
      </c>
      <c r="I1762" s="2">
        <v>1.4414</v>
      </c>
      <c r="J1762" s="2">
        <v>1.5035000000000001</v>
      </c>
      <c r="K1762" s="2" t="s">
        <v>1385</v>
      </c>
      <c r="L1762" s="2">
        <v>573</v>
      </c>
      <c r="M1762" s="2" t="s">
        <v>1377</v>
      </c>
      <c r="N1762" s="2" t="s">
        <v>3971</v>
      </c>
      <c r="O1762" s="8" t="s">
        <v>2447</v>
      </c>
      <c r="P1762" s="2">
        <v>84</v>
      </c>
      <c r="Q1762" s="12">
        <v>0</v>
      </c>
    </row>
    <row r="1763" spans="1:17">
      <c r="A1763" s="11" t="s">
        <v>3972</v>
      </c>
      <c r="B1763" s="9" t="s">
        <v>251</v>
      </c>
      <c r="C1763" s="9" t="s">
        <v>38</v>
      </c>
      <c r="D1763" s="3" t="s">
        <v>44</v>
      </c>
      <c r="E1763" s="9" t="s">
        <v>1380</v>
      </c>
      <c r="F1763" s="9" t="s">
        <v>1390</v>
      </c>
      <c r="G1763" s="3">
        <v>7.28</v>
      </c>
      <c r="H1763" s="3">
        <v>8.84</v>
      </c>
      <c r="I1763" s="3">
        <v>0.11609999999999999</v>
      </c>
      <c r="J1763" s="3">
        <v>0.18060000000000001</v>
      </c>
      <c r="K1763" s="3" t="s">
        <v>1358</v>
      </c>
      <c r="L1763" s="3">
        <v>782</v>
      </c>
      <c r="M1763" s="3" t="s">
        <v>1403</v>
      </c>
      <c r="N1763" s="3" t="s">
        <v>3973</v>
      </c>
      <c r="O1763" s="9" t="s">
        <v>1856</v>
      </c>
      <c r="P1763" s="3">
        <v>48</v>
      </c>
      <c r="Q1763" s="13">
        <v>1.0900000000000001</v>
      </c>
    </row>
    <row r="1764" spans="1:17" hidden="1">
      <c r="A1764" s="10" t="s">
        <v>3974</v>
      </c>
      <c r="B1764" s="8" t="s">
        <v>1077</v>
      </c>
      <c r="C1764" s="8" t="s">
        <v>38</v>
      </c>
      <c r="D1764" s="2" t="s">
        <v>44</v>
      </c>
      <c r="E1764" s="8" t="s">
        <v>1411</v>
      </c>
      <c r="F1764" s="8" t="s">
        <v>1390</v>
      </c>
      <c r="G1764" s="2">
        <v>91.61</v>
      </c>
      <c r="H1764" s="2">
        <v>16.170000000000002</v>
      </c>
      <c r="I1764" s="2">
        <v>0.76200000000000001</v>
      </c>
      <c r="J1764" s="2">
        <v>2.2361</v>
      </c>
      <c r="K1764" s="2" t="s">
        <v>1412</v>
      </c>
      <c r="L1764" s="2">
        <v>837</v>
      </c>
      <c r="M1764" s="2" t="s">
        <v>1403</v>
      </c>
      <c r="N1764" s="2" t="s">
        <v>3336</v>
      </c>
      <c r="O1764" s="8" t="s">
        <v>2941</v>
      </c>
      <c r="P1764" s="2">
        <v>60</v>
      </c>
      <c r="Q1764" s="12">
        <v>60.41</v>
      </c>
    </row>
    <row r="1765" spans="1:17" hidden="1">
      <c r="A1765" s="11" t="s">
        <v>3975</v>
      </c>
      <c r="B1765" s="9" t="s">
        <v>1203</v>
      </c>
      <c r="C1765" s="9" t="s">
        <v>12</v>
      </c>
      <c r="D1765" s="3" t="s">
        <v>10</v>
      </c>
      <c r="E1765" s="9" t="s">
        <v>1411</v>
      </c>
      <c r="F1765" s="9" t="s">
        <v>1390</v>
      </c>
      <c r="G1765" s="3">
        <v>39.299999999999997</v>
      </c>
      <c r="H1765" s="3">
        <v>15.89</v>
      </c>
      <c r="I1765" s="3">
        <v>0.7036</v>
      </c>
      <c r="J1765" s="3">
        <v>3.5636999999999999</v>
      </c>
      <c r="K1765" s="3" t="s">
        <v>1412</v>
      </c>
      <c r="L1765" s="3">
        <v>624</v>
      </c>
      <c r="M1765" s="3" t="s">
        <v>1426</v>
      </c>
      <c r="N1765" s="3" t="s">
        <v>1662</v>
      </c>
      <c r="O1765" s="9"/>
      <c r="P1765" s="3">
        <v>12</v>
      </c>
      <c r="Q1765" s="13">
        <v>15.41</v>
      </c>
    </row>
    <row r="1766" spans="1:17" hidden="1">
      <c r="A1766" s="10" t="s">
        <v>3976</v>
      </c>
      <c r="B1766" s="8" t="s">
        <v>149</v>
      </c>
      <c r="C1766" s="8" t="s">
        <v>20</v>
      </c>
      <c r="D1766" s="2" t="s">
        <v>44</v>
      </c>
      <c r="E1766" s="8" t="s">
        <v>1380</v>
      </c>
      <c r="F1766" s="8" t="s">
        <v>1390</v>
      </c>
      <c r="G1766" s="2">
        <v>13.12</v>
      </c>
      <c r="H1766" s="2">
        <v>16.04</v>
      </c>
      <c r="I1766" s="2">
        <v>0.25090000000000001</v>
      </c>
      <c r="J1766" s="2">
        <v>0.18290000000000001</v>
      </c>
      <c r="K1766" s="2" t="s">
        <v>1385</v>
      </c>
      <c r="L1766" s="2">
        <v>629</v>
      </c>
      <c r="M1766" s="2" t="s">
        <v>1426</v>
      </c>
      <c r="N1766" s="2" t="s">
        <v>236</v>
      </c>
      <c r="O1766" s="8"/>
      <c r="P1766" s="2">
        <v>240</v>
      </c>
      <c r="Q1766" s="12">
        <v>0</v>
      </c>
    </row>
    <row r="1767" spans="1:17" hidden="1">
      <c r="A1767" s="11" t="s">
        <v>3977</v>
      </c>
      <c r="B1767" s="9" t="s">
        <v>1194</v>
      </c>
      <c r="C1767" s="9" t="s">
        <v>7</v>
      </c>
      <c r="D1767" s="3" t="s">
        <v>23</v>
      </c>
      <c r="E1767" s="9" t="s">
        <v>1374</v>
      </c>
      <c r="F1767" s="9" t="s">
        <v>1384</v>
      </c>
      <c r="G1767" s="3">
        <v>69.489999999999995</v>
      </c>
      <c r="H1767" s="3">
        <v>8.6199999999999992</v>
      </c>
      <c r="I1767" s="3">
        <v>0.38719999999999999</v>
      </c>
      <c r="J1767" s="3">
        <v>0.60829999999999995</v>
      </c>
      <c r="K1767" s="3" t="s">
        <v>1395</v>
      </c>
      <c r="L1767" s="3">
        <v>806</v>
      </c>
      <c r="M1767" s="3" t="s">
        <v>1426</v>
      </c>
      <c r="N1767" s="3" t="s">
        <v>2067</v>
      </c>
      <c r="O1767" s="9"/>
      <c r="P1767" s="3">
        <v>240</v>
      </c>
      <c r="Q1767" s="13">
        <v>40.26</v>
      </c>
    </row>
    <row r="1768" spans="1:17" hidden="1">
      <c r="A1768" s="10" t="s">
        <v>3978</v>
      </c>
      <c r="B1768" s="8" t="s">
        <v>582</v>
      </c>
      <c r="C1768" s="8" t="s">
        <v>7</v>
      </c>
      <c r="D1768" s="2" t="s">
        <v>44</v>
      </c>
      <c r="E1768" s="8" t="s">
        <v>1380</v>
      </c>
      <c r="F1768" s="8" t="s">
        <v>1390</v>
      </c>
      <c r="G1768" s="2">
        <v>68.33</v>
      </c>
      <c r="H1768" s="2">
        <v>11.16</v>
      </c>
      <c r="I1768" s="2">
        <v>1.2729999999999999</v>
      </c>
      <c r="J1768" s="2">
        <v>0.7127</v>
      </c>
      <c r="K1768" s="2" t="s">
        <v>1385</v>
      </c>
      <c r="L1768" s="2">
        <v>742</v>
      </c>
      <c r="M1768" s="2" t="s">
        <v>1377</v>
      </c>
      <c r="N1768" s="2" t="s">
        <v>3729</v>
      </c>
      <c r="O1768" s="8" t="s">
        <v>3217</v>
      </c>
      <c r="P1768" s="2">
        <v>240</v>
      </c>
      <c r="Q1768" s="12">
        <v>0</v>
      </c>
    </row>
    <row r="1769" spans="1:17" hidden="1">
      <c r="A1769" s="11" t="s">
        <v>3979</v>
      </c>
      <c r="B1769" s="9" t="s">
        <v>640</v>
      </c>
      <c r="C1769" s="9" t="s">
        <v>32</v>
      </c>
      <c r="D1769" s="3" t="s">
        <v>23</v>
      </c>
      <c r="E1769" s="9" t="s">
        <v>1411</v>
      </c>
      <c r="F1769" s="9" t="s">
        <v>1384</v>
      </c>
      <c r="G1769" s="3">
        <v>68.739999999999995</v>
      </c>
      <c r="H1769" s="3">
        <v>17.559999999999999</v>
      </c>
      <c r="I1769" s="3">
        <v>0.70289999999999997</v>
      </c>
      <c r="J1769" s="3">
        <v>6.2877000000000001</v>
      </c>
      <c r="K1769" s="3" t="s">
        <v>1376</v>
      </c>
      <c r="L1769" s="3">
        <v>854</v>
      </c>
      <c r="M1769" s="3" t="s">
        <v>1426</v>
      </c>
      <c r="N1769" s="3" t="s">
        <v>1212</v>
      </c>
      <c r="O1769" s="9"/>
      <c r="P1769" s="3">
        <v>12</v>
      </c>
      <c r="Q1769" s="13">
        <v>42.42</v>
      </c>
    </row>
    <row r="1770" spans="1:17" hidden="1">
      <c r="A1770" s="10" t="s">
        <v>3980</v>
      </c>
      <c r="B1770" s="8" t="s">
        <v>985</v>
      </c>
      <c r="C1770" s="8" t="s">
        <v>41</v>
      </c>
      <c r="D1770" s="2" t="s">
        <v>10</v>
      </c>
      <c r="E1770" s="8" t="s">
        <v>1408</v>
      </c>
      <c r="F1770" s="8" t="s">
        <v>1390</v>
      </c>
      <c r="G1770" s="2">
        <v>36.549999999999997</v>
      </c>
      <c r="H1770" s="2">
        <v>18.46</v>
      </c>
      <c r="I1770" s="2">
        <v>0.42570000000000002</v>
      </c>
      <c r="J1770" s="2">
        <v>0.6694</v>
      </c>
      <c r="K1770" s="2" t="s">
        <v>1395</v>
      </c>
      <c r="L1770" s="2">
        <v>829</v>
      </c>
      <c r="M1770" s="2" t="s">
        <v>1426</v>
      </c>
      <c r="N1770" s="2" t="s">
        <v>1575</v>
      </c>
      <c r="O1770" s="8"/>
      <c r="P1770" s="2">
        <v>120</v>
      </c>
      <c r="Q1770" s="12">
        <v>24.61</v>
      </c>
    </row>
    <row r="1771" spans="1:17" hidden="1">
      <c r="A1771" s="11" t="s">
        <v>3981</v>
      </c>
      <c r="B1771" s="9" t="s">
        <v>650</v>
      </c>
      <c r="C1771" s="9" t="s">
        <v>32</v>
      </c>
      <c r="D1771" s="3" t="s">
        <v>23</v>
      </c>
      <c r="E1771" s="9" t="s">
        <v>1380</v>
      </c>
      <c r="F1771" s="9" t="s">
        <v>1390</v>
      </c>
      <c r="G1771" s="3">
        <v>80.84</v>
      </c>
      <c r="H1771" s="3">
        <v>8.5500000000000007</v>
      </c>
      <c r="I1771" s="3">
        <v>1.5418000000000001</v>
      </c>
      <c r="J1771" s="3">
        <v>1.6605000000000001</v>
      </c>
      <c r="K1771" s="3" t="s">
        <v>1376</v>
      </c>
      <c r="L1771" s="3">
        <v>828</v>
      </c>
      <c r="M1771" s="3" t="s">
        <v>1386</v>
      </c>
      <c r="N1771" s="3" t="s">
        <v>930</v>
      </c>
      <c r="O1771" s="9"/>
      <c r="P1771" s="3">
        <v>60</v>
      </c>
      <c r="Q1771" s="13">
        <v>75.45</v>
      </c>
    </row>
    <row r="1772" spans="1:17">
      <c r="A1772" s="10" t="s">
        <v>3982</v>
      </c>
      <c r="B1772" s="8" t="s">
        <v>503</v>
      </c>
      <c r="C1772" s="8" t="s">
        <v>32</v>
      </c>
      <c r="D1772" s="2" t="s">
        <v>23</v>
      </c>
      <c r="E1772" s="8" t="s">
        <v>1408</v>
      </c>
      <c r="F1772" s="8" t="s">
        <v>1390</v>
      </c>
      <c r="G1772" s="2">
        <v>90.76</v>
      </c>
      <c r="H1772" s="2">
        <v>16.11</v>
      </c>
      <c r="I1772" s="2">
        <v>1.3882000000000001</v>
      </c>
      <c r="J1772" s="2">
        <v>3.1958000000000002</v>
      </c>
      <c r="K1772" s="2" t="s">
        <v>1358</v>
      </c>
      <c r="L1772" s="2">
        <v>898</v>
      </c>
      <c r="M1772" s="2" t="s">
        <v>1377</v>
      </c>
      <c r="N1772" s="2" t="s">
        <v>781</v>
      </c>
      <c r="O1772" s="8" t="s">
        <v>3983</v>
      </c>
      <c r="P1772" s="2">
        <v>36</v>
      </c>
      <c r="Q1772" s="12">
        <v>18.41</v>
      </c>
    </row>
    <row r="1773" spans="1:17">
      <c r="A1773" s="11" t="s">
        <v>3984</v>
      </c>
      <c r="B1773" s="9" t="s">
        <v>1051</v>
      </c>
      <c r="C1773" s="9" t="s">
        <v>38</v>
      </c>
      <c r="D1773" s="3" t="s">
        <v>44</v>
      </c>
      <c r="E1773" s="9" t="s">
        <v>1400</v>
      </c>
      <c r="F1773" s="9" t="s">
        <v>1384</v>
      </c>
      <c r="G1773" s="3">
        <v>77.03</v>
      </c>
      <c r="H1773" s="3">
        <v>13.24</v>
      </c>
      <c r="I1773" s="3">
        <v>0.69720000000000004</v>
      </c>
      <c r="J1773" s="3">
        <v>1.1611</v>
      </c>
      <c r="K1773" s="3" t="s">
        <v>1358</v>
      </c>
      <c r="L1773" s="3">
        <v>550</v>
      </c>
      <c r="M1773" s="3" t="s">
        <v>1403</v>
      </c>
      <c r="N1773" s="3" t="s">
        <v>1917</v>
      </c>
      <c r="O1773" s="9" t="s">
        <v>2853</v>
      </c>
      <c r="P1773" s="3">
        <v>120</v>
      </c>
      <c r="Q1773" s="13">
        <v>50.29</v>
      </c>
    </row>
    <row r="1774" spans="1:17" hidden="1">
      <c r="A1774" s="10" t="s">
        <v>3985</v>
      </c>
      <c r="B1774" s="8" t="s">
        <v>309</v>
      </c>
      <c r="C1774" s="8" t="s">
        <v>35</v>
      </c>
      <c r="D1774" s="2" t="s">
        <v>44</v>
      </c>
      <c r="E1774" s="8" t="s">
        <v>1374</v>
      </c>
      <c r="F1774" s="8" t="s">
        <v>1375</v>
      </c>
      <c r="G1774" s="2">
        <v>5.44</v>
      </c>
      <c r="H1774" s="2">
        <v>11.5</v>
      </c>
      <c r="I1774" s="2">
        <v>0.10349999999999999</v>
      </c>
      <c r="J1774" s="2">
        <v>0.1794</v>
      </c>
      <c r="K1774" s="2" t="s">
        <v>1395</v>
      </c>
      <c r="L1774" s="2">
        <v>667</v>
      </c>
      <c r="M1774" s="2" t="s">
        <v>1396</v>
      </c>
      <c r="N1774" s="2" t="s">
        <v>1102</v>
      </c>
      <c r="O1774" s="8" t="s">
        <v>2315</v>
      </c>
      <c r="P1774" s="2">
        <v>36</v>
      </c>
      <c r="Q1774" s="12">
        <v>1.23</v>
      </c>
    </row>
    <row r="1775" spans="1:17" hidden="1">
      <c r="A1775" s="11" t="s">
        <v>3986</v>
      </c>
      <c r="B1775" s="9" t="s">
        <v>300</v>
      </c>
      <c r="C1775" s="9" t="s">
        <v>28</v>
      </c>
      <c r="D1775" s="3" t="s">
        <v>44</v>
      </c>
      <c r="E1775" s="9" t="s">
        <v>1380</v>
      </c>
      <c r="F1775" s="9" t="s">
        <v>1384</v>
      </c>
      <c r="G1775" s="3">
        <v>52.58</v>
      </c>
      <c r="H1775" s="3">
        <v>13.25</v>
      </c>
      <c r="I1775" s="3">
        <v>0.75129999999999997</v>
      </c>
      <c r="J1775" s="3">
        <v>0.79279999999999995</v>
      </c>
      <c r="K1775" s="3" t="s">
        <v>1385</v>
      </c>
      <c r="L1775" s="3">
        <v>848</v>
      </c>
      <c r="M1775" s="3" t="s">
        <v>1377</v>
      </c>
      <c r="N1775" s="3" t="s">
        <v>1043</v>
      </c>
      <c r="O1775" s="9" t="s">
        <v>2750</v>
      </c>
      <c r="P1775" s="3">
        <v>120</v>
      </c>
      <c r="Q1775" s="13">
        <v>0</v>
      </c>
    </row>
    <row r="1776" spans="1:17" hidden="1">
      <c r="A1776" s="10" t="s">
        <v>3987</v>
      </c>
      <c r="B1776" s="8" t="s">
        <v>563</v>
      </c>
      <c r="C1776" s="8" t="s">
        <v>16</v>
      </c>
      <c r="D1776" s="2" t="s">
        <v>10</v>
      </c>
      <c r="E1776" s="8" t="s">
        <v>1374</v>
      </c>
      <c r="F1776" s="8" t="s">
        <v>1375</v>
      </c>
      <c r="G1776" s="2">
        <v>90.91</v>
      </c>
      <c r="H1776" s="2">
        <v>11.14</v>
      </c>
      <c r="I1776" s="2">
        <v>1.5012000000000001</v>
      </c>
      <c r="J1776" s="2">
        <v>2.3557999999999999</v>
      </c>
      <c r="K1776" s="2"/>
      <c r="L1776" s="2">
        <v>791</v>
      </c>
      <c r="M1776" s="2" t="s">
        <v>1403</v>
      </c>
      <c r="N1776" s="2" t="s">
        <v>3614</v>
      </c>
      <c r="O1776" s="8" t="s">
        <v>1790</v>
      </c>
      <c r="P1776" s="2">
        <v>48</v>
      </c>
      <c r="Q1776" s="12">
        <v>0</v>
      </c>
    </row>
    <row r="1777" spans="1:17">
      <c r="A1777" s="11" t="s">
        <v>3988</v>
      </c>
      <c r="B1777" s="9" t="s">
        <v>921</v>
      </c>
      <c r="C1777" s="9" t="s">
        <v>41</v>
      </c>
      <c r="D1777" s="3" t="s">
        <v>1360</v>
      </c>
      <c r="E1777" s="9" t="s">
        <v>1408</v>
      </c>
      <c r="F1777" s="9" t="s">
        <v>1390</v>
      </c>
      <c r="G1777" s="3">
        <v>15.79</v>
      </c>
      <c r="H1777" s="3">
        <v>15.48</v>
      </c>
      <c r="I1777" s="3">
        <v>0.24740000000000001</v>
      </c>
      <c r="J1777" s="3">
        <v>1.4288000000000001</v>
      </c>
      <c r="K1777" s="3" t="s">
        <v>1358</v>
      </c>
      <c r="L1777" s="3">
        <v>677</v>
      </c>
      <c r="M1777" s="3" t="s">
        <v>1396</v>
      </c>
      <c r="N1777" s="3" t="s">
        <v>1611</v>
      </c>
      <c r="O1777" s="9" t="s">
        <v>2719</v>
      </c>
      <c r="P1777" s="3">
        <v>12</v>
      </c>
      <c r="Q1777" s="13">
        <v>13.37</v>
      </c>
    </row>
    <row r="1778" spans="1:17" hidden="1">
      <c r="A1778" s="10" t="s">
        <v>3989</v>
      </c>
      <c r="B1778" s="8" t="s">
        <v>1077</v>
      </c>
      <c r="C1778" s="8" t="s">
        <v>20</v>
      </c>
      <c r="D1778" s="2" t="s">
        <v>10</v>
      </c>
      <c r="E1778" s="8" t="s">
        <v>1408</v>
      </c>
      <c r="F1778" s="8" t="s">
        <v>1390</v>
      </c>
      <c r="G1778" s="2">
        <v>64.430000000000007</v>
      </c>
      <c r="H1778" s="2">
        <v>16.98</v>
      </c>
      <c r="I1778" s="2">
        <v>1.1025</v>
      </c>
      <c r="J1778" s="2">
        <v>0.94410000000000005</v>
      </c>
      <c r="K1778" s="2" t="s">
        <v>1376</v>
      </c>
      <c r="L1778" s="2">
        <v>837</v>
      </c>
      <c r="M1778" s="2" t="s">
        <v>1403</v>
      </c>
      <c r="N1778" s="2" t="s">
        <v>2079</v>
      </c>
      <c r="O1778" s="8" t="s">
        <v>2782</v>
      </c>
      <c r="P1778" s="2">
        <v>240</v>
      </c>
      <c r="Q1778" s="12">
        <v>44.49</v>
      </c>
    </row>
    <row r="1779" spans="1:17" hidden="1">
      <c r="A1779" s="11" t="s">
        <v>3990</v>
      </c>
      <c r="B1779" s="9" t="s">
        <v>1199</v>
      </c>
      <c r="C1779" s="9" t="s">
        <v>35</v>
      </c>
      <c r="D1779" s="3" t="s">
        <v>44</v>
      </c>
      <c r="E1779" s="9" t="s">
        <v>1411</v>
      </c>
      <c r="F1779" s="9" t="s">
        <v>1390</v>
      </c>
      <c r="G1779" s="3">
        <v>15.96</v>
      </c>
      <c r="H1779" s="3">
        <v>8</v>
      </c>
      <c r="I1779" s="3">
        <v>0.1154</v>
      </c>
      <c r="J1779" s="3">
        <v>0.7218</v>
      </c>
      <c r="K1779" s="3" t="s">
        <v>1376</v>
      </c>
      <c r="L1779" s="3">
        <v>779</v>
      </c>
      <c r="M1779" s="3" t="s">
        <v>1403</v>
      </c>
      <c r="N1779" s="3" t="s">
        <v>3403</v>
      </c>
      <c r="O1779" s="9" t="s">
        <v>1382</v>
      </c>
      <c r="P1779" s="3">
        <v>24</v>
      </c>
      <c r="Q1779" s="13">
        <v>2.85</v>
      </c>
    </row>
    <row r="1780" spans="1:17" hidden="1">
      <c r="A1780" s="10" t="s">
        <v>3991</v>
      </c>
      <c r="B1780" s="8" t="s">
        <v>1224</v>
      </c>
      <c r="C1780" s="8" t="s">
        <v>38</v>
      </c>
      <c r="D1780" s="2" t="s">
        <v>10</v>
      </c>
      <c r="E1780" s="8" t="s">
        <v>1411</v>
      </c>
      <c r="F1780" s="8" t="s">
        <v>1384</v>
      </c>
      <c r="G1780" s="2">
        <v>65.66</v>
      </c>
      <c r="H1780" s="2">
        <v>16.34</v>
      </c>
      <c r="I1780" s="2">
        <v>0.88660000000000005</v>
      </c>
      <c r="J1780" s="2">
        <v>2.3193999999999999</v>
      </c>
      <c r="K1780" s="2" t="s">
        <v>1412</v>
      </c>
      <c r="L1780" s="2">
        <v>839</v>
      </c>
      <c r="M1780" s="2" t="s">
        <v>1386</v>
      </c>
      <c r="N1780" s="2" t="s">
        <v>145</v>
      </c>
      <c r="O1780" s="8"/>
      <c r="P1780" s="2">
        <v>36</v>
      </c>
      <c r="Q1780" s="12">
        <v>25.75</v>
      </c>
    </row>
    <row r="1781" spans="1:17" hidden="1">
      <c r="A1781" s="11" t="s">
        <v>3992</v>
      </c>
      <c r="B1781" s="9" t="s">
        <v>1089</v>
      </c>
      <c r="C1781" s="9" t="s">
        <v>32</v>
      </c>
      <c r="D1781" s="3" t="s">
        <v>1360</v>
      </c>
      <c r="E1781" s="9" t="s">
        <v>1374</v>
      </c>
      <c r="F1781" s="9" t="s">
        <v>1375</v>
      </c>
      <c r="G1781" s="3">
        <v>36.799999999999997</v>
      </c>
      <c r="H1781" s="3">
        <v>18.2</v>
      </c>
      <c r="I1781" s="3">
        <v>0.61250000000000004</v>
      </c>
      <c r="J1781" s="3">
        <v>0.77780000000000005</v>
      </c>
      <c r="K1781" s="3" t="s">
        <v>1395</v>
      </c>
      <c r="L1781" s="3">
        <v>763</v>
      </c>
      <c r="M1781" s="3" t="s">
        <v>1386</v>
      </c>
      <c r="N1781" s="3" t="s">
        <v>3623</v>
      </c>
      <c r="O1781" s="9"/>
      <c r="P1781" s="3">
        <v>84</v>
      </c>
      <c r="Q1781" s="13">
        <v>19.39</v>
      </c>
    </row>
    <row r="1782" spans="1:17" hidden="1">
      <c r="A1782" s="10" t="s">
        <v>3993</v>
      </c>
      <c r="B1782" s="8" t="s">
        <v>1083</v>
      </c>
      <c r="C1782" s="8" t="s">
        <v>35</v>
      </c>
      <c r="D1782" s="2" t="s">
        <v>1360</v>
      </c>
      <c r="E1782" s="8" t="s">
        <v>1408</v>
      </c>
      <c r="F1782" s="8" t="s">
        <v>1375</v>
      </c>
      <c r="G1782" s="2">
        <v>30.25</v>
      </c>
      <c r="H1782" s="2">
        <v>14.53</v>
      </c>
      <c r="I1782" s="2">
        <v>0.2432</v>
      </c>
      <c r="J1782" s="2">
        <v>1.46</v>
      </c>
      <c r="K1782" s="2" t="s">
        <v>1385</v>
      </c>
      <c r="L1782" s="2">
        <v>882</v>
      </c>
      <c r="M1782" s="2" t="s">
        <v>1377</v>
      </c>
      <c r="N1782" s="2" t="s">
        <v>1807</v>
      </c>
      <c r="O1782" s="8" t="s">
        <v>2987</v>
      </c>
      <c r="P1782" s="2">
        <v>24</v>
      </c>
      <c r="Q1782" s="12">
        <v>0</v>
      </c>
    </row>
    <row r="1783" spans="1:17" hidden="1">
      <c r="A1783" s="11" t="s">
        <v>3994</v>
      </c>
      <c r="B1783" s="9" t="s">
        <v>107</v>
      </c>
      <c r="C1783" s="9" t="s">
        <v>28</v>
      </c>
      <c r="D1783" s="3" t="s">
        <v>10</v>
      </c>
      <c r="E1783" s="9" t="s">
        <v>1389</v>
      </c>
      <c r="F1783" s="9" t="s">
        <v>1375</v>
      </c>
      <c r="G1783" s="3">
        <v>34.299999999999997</v>
      </c>
      <c r="H1783" s="3">
        <v>15.6</v>
      </c>
      <c r="I1783" s="3">
        <v>0.2676</v>
      </c>
      <c r="J1783" s="3">
        <v>0.49419999999999997</v>
      </c>
      <c r="K1783" s="3" t="s">
        <v>1395</v>
      </c>
      <c r="L1783" s="3">
        <v>792</v>
      </c>
      <c r="M1783" s="3" t="s">
        <v>1396</v>
      </c>
      <c r="N1783" s="3" t="s">
        <v>3995</v>
      </c>
      <c r="O1783" s="9" t="s">
        <v>885</v>
      </c>
      <c r="P1783" s="3">
        <v>180</v>
      </c>
      <c r="Q1783" s="13">
        <v>15</v>
      </c>
    </row>
    <row r="1784" spans="1:17" hidden="1">
      <c r="A1784" s="10" t="s">
        <v>3996</v>
      </c>
      <c r="B1784" s="8" t="s">
        <v>1035</v>
      </c>
      <c r="C1784" s="8" t="s">
        <v>7</v>
      </c>
      <c r="D1784" s="2" t="s">
        <v>23</v>
      </c>
      <c r="E1784" s="8" t="s">
        <v>1389</v>
      </c>
      <c r="F1784" s="8" t="s">
        <v>1390</v>
      </c>
      <c r="G1784" s="2">
        <v>55.05</v>
      </c>
      <c r="H1784" s="2">
        <v>11.03</v>
      </c>
      <c r="I1784" s="2">
        <v>0.85019999999999996</v>
      </c>
      <c r="J1784" s="2">
        <v>0.56930000000000003</v>
      </c>
      <c r="K1784" s="2" t="s">
        <v>1376</v>
      </c>
      <c r="L1784" s="2">
        <v>768</v>
      </c>
      <c r="M1784" s="2" t="s">
        <v>1396</v>
      </c>
      <c r="N1784" s="2" t="s">
        <v>3997</v>
      </c>
      <c r="O1784" s="8" t="s">
        <v>2280</v>
      </c>
      <c r="P1784" s="2">
        <v>240</v>
      </c>
      <c r="Q1784" s="12">
        <v>34.79</v>
      </c>
    </row>
    <row r="1785" spans="1:17" hidden="1">
      <c r="A1785" s="11" t="s">
        <v>3998</v>
      </c>
      <c r="B1785" s="9" t="s">
        <v>1199</v>
      </c>
      <c r="C1785" s="9" t="s">
        <v>20</v>
      </c>
      <c r="D1785" s="3" t="s">
        <v>44</v>
      </c>
      <c r="E1785" s="9" t="s">
        <v>1411</v>
      </c>
      <c r="F1785" s="9" t="s">
        <v>1375</v>
      </c>
      <c r="G1785" s="3">
        <v>60.81</v>
      </c>
      <c r="H1785" s="3">
        <v>16.05</v>
      </c>
      <c r="I1785" s="3">
        <v>0.95109999999999995</v>
      </c>
      <c r="J1785" s="3">
        <v>1.0205</v>
      </c>
      <c r="K1785" s="3" t="s">
        <v>1395</v>
      </c>
      <c r="L1785" s="3">
        <v>779</v>
      </c>
      <c r="M1785" s="3" t="s">
        <v>1396</v>
      </c>
      <c r="N1785" s="3" t="s">
        <v>90</v>
      </c>
      <c r="O1785" s="9" t="s">
        <v>2051</v>
      </c>
      <c r="P1785" s="3">
        <v>120</v>
      </c>
      <c r="Q1785" s="13">
        <v>49.57</v>
      </c>
    </row>
    <row r="1786" spans="1:17" hidden="1">
      <c r="A1786" s="10" t="s">
        <v>3999</v>
      </c>
      <c r="B1786" s="8" t="s">
        <v>450</v>
      </c>
      <c r="C1786" s="8" t="s">
        <v>24</v>
      </c>
      <c r="D1786" s="2" t="s">
        <v>1360</v>
      </c>
      <c r="E1786" s="8" t="s">
        <v>1380</v>
      </c>
      <c r="F1786" s="8" t="s">
        <v>1390</v>
      </c>
      <c r="G1786" s="2">
        <v>82.08</v>
      </c>
      <c r="H1786" s="2"/>
      <c r="I1786" s="2">
        <v>0.88770000000000004</v>
      </c>
      <c r="J1786" s="2"/>
      <c r="K1786" s="2" t="s">
        <v>1412</v>
      </c>
      <c r="L1786" s="2">
        <v>642</v>
      </c>
      <c r="M1786" s="2" t="s">
        <v>1426</v>
      </c>
      <c r="N1786" s="2" t="s">
        <v>2663</v>
      </c>
      <c r="O1786" s="8"/>
      <c r="P1786" s="2">
        <v>60</v>
      </c>
      <c r="Q1786" s="12">
        <v>49.43</v>
      </c>
    </row>
    <row r="1787" spans="1:17" hidden="1">
      <c r="A1787" s="11" t="s">
        <v>4000</v>
      </c>
      <c r="B1787" s="9" t="s">
        <v>519</v>
      </c>
      <c r="C1787" s="9" t="s">
        <v>28</v>
      </c>
      <c r="D1787" s="3" t="s">
        <v>44</v>
      </c>
      <c r="E1787" s="9" t="s">
        <v>1408</v>
      </c>
      <c r="F1787" s="9" t="s">
        <v>1375</v>
      </c>
      <c r="G1787" s="3">
        <v>93.23</v>
      </c>
      <c r="H1787" s="3">
        <v>14.05</v>
      </c>
      <c r="I1787" s="3">
        <v>1.3225</v>
      </c>
      <c r="J1787" s="3">
        <v>1.2446999999999999</v>
      </c>
      <c r="K1787" s="3" t="s">
        <v>1385</v>
      </c>
      <c r="L1787" s="3">
        <v>837</v>
      </c>
      <c r="M1787" s="3" t="s">
        <v>1396</v>
      </c>
      <c r="N1787" s="3" t="s">
        <v>583</v>
      </c>
      <c r="O1787" s="9" t="s">
        <v>3608</v>
      </c>
      <c r="P1787" s="3">
        <v>180</v>
      </c>
      <c r="Q1787" s="13">
        <v>0</v>
      </c>
    </row>
    <row r="1788" spans="1:17" hidden="1">
      <c r="A1788" s="10" t="s">
        <v>4001</v>
      </c>
      <c r="B1788" s="8" t="s">
        <v>477</v>
      </c>
      <c r="C1788" s="8" t="s">
        <v>41</v>
      </c>
      <c r="D1788" s="2" t="s">
        <v>44</v>
      </c>
      <c r="E1788" s="8" t="s">
        <v>1389</v>
      </c>
      <c r="F1788" s="8" t="s">
        <v>1390</v>
      </c>
      <c r="G1788" s="2">
        <v>43.78</v>
      </c>
      <c r="H1788" s="2">
        <v>7.81</v>
      </c>
      <c r="I1788" s="2">
        <v>0.2354</v>
      </c>
      <c r="J1788" s="2">
        <v>3.8045</v>
      </c>
      <c r="K1788" s="2" t="s">
        <v>1395</v>
      </c>
      <c r="L1788" s="2">
        <v>727</v>
      </c>
      <c r="M1788" s="2" t="s">
        <v>1381</v>
      </c>
      <c r="N1788" s="2" t="s">
        <v>3279</v>
      </c>
      <c r="O1788" s="8"/>
      <c r="P1788" s="2">
        <v>12</v>
      </c>
      <c r="Q1788" s="12">
        <v>12.8</v>
      </c>
    </row>
    <row r="1789" spans="1:17">
      <c r="A1789" s="11" t="s">
        <v>4002</v>
      </c>
      <c r="B1789" s="9" t="s">
        <v>596</v>
      </c>
      <c r="C1789" s="9" t="s">
        <v>38</v>
      </c>
      <c r="D1789" s="3" t="s">
        <v>31</v>
      </c>
      <c r="E1789" s="9" t="s">
        <v>1411</v>
      </c>
      <c r="F1789" s="9" t="s">
        <v>1390</v>
      </c>
      <c r="G1789" s="3">
        <v>41.92</v>
      </c>
      <c r="H1789" s="3">
        <v>13.34</v>
      </c>
      <c r="I1789" s="3">
        <v>0.52810000000000001</v>
      </c>
      <c r="J1789" s="3">
        <v>0.53979999999999995</v>
      </c>
      <c r="K1789" s="3" t="s">
        <v>1358</v>
      </c>
      <c r="L1789" s="3">
        <v>763</v>
      </c>
      <c r="M1789" s="3" t="s">
        <v>1377</v>
      </c>
      <c r="N1789" s="3" t="s">
        <v>1992</v>
      </c>
      <c r="O1789" s="9" t="s">
        <v>4003</v>
      </c>
      <c r="P1789" s="3">
        <v>180</v>
      </c>
      <c r="Q1789" s="13">
        <v>39.68</v>
      </c>
    </row>
    <row r="1790" spans="1:17" hidden="1">
      <c r="A1790" s="10" t="s">
        <v>4004</v>
      </c>
      <c r="B1790" s="8" t="s">
        <v>599</v>
      </c>
      <c r="C1790" s="8" t="s">
        <v>41</v>
      </c>
      <c r="D1790" s="2" t="s">
        <v>23</v>
      </c>
      <c r="E1790" s="8" t="s">
        <v>1389</v>
      </c>
      <c r="F1790" s="8" t="s">
        <v>1375</v>
      </c>
      <c r="G1790" s="2">
        <v>61.09</v>
      </c>
      <c r="H1790" s="2">
        <v>12.31</v>
      </c>
      <c r="I1790" s="2">
        <v>1.1469</v>
      </c>
      <c r="J1790" s="2">
        <v>0.68589999999999995</v>
      </c>
      <c r="K1790" s="2" t="s">
        <v>1395</v>
      </c>
      <c r="L1790" s="2">
        <v>800</v>
      </c>
      <c r="M1790" s="2" t="s">
        <v>1377</v>
      </c>
      <c r="N1790" s="2" t="s">
        <v>3088</v>
      </c>
      <c r="O1790" s="8" t="s">
        <v>4005</v>
      </c>
      <c r="P1790" s="2">
        <v>240</v>
      </c>
      <c r="Q1790" s="12">
        <v>51.15</v>
      </c>
    </row>
    <row r="1791" spans="1:17" hidden="1">
      <c r="A1791" s="11" t="s">
        <v>4006</v>
      </c>
      <c r="B1791" s="9" t="s">
        <v>251</v>
      </c>
      <c r="C1791" s="9" t="s">
        <v>16</v>
      </c>
      <c r="D1791" s="3" t="s">
        <v>1360</v>
      </c>
      <c r="E1791" s="9" t="s">
        <v>1389</v>
      </c>
      <c r="F1791" s="9" t="s">
        <v>1384</v>
      </c>
      <c r="G1791" s="3">
        <v>87.22</v>
      </c>
      <c r="H1791" s="3">
        <v>13.62</v>
      </c>
      <c r="I1791" s="3">
        <v>1.6519999999999999</v>
      </c>
      <c r="J1791" s="3">
        <v>1.1394</v>
      </c>
      <c r="K1791" s="3" t="s">
        <v>1385</v>
      </c>
      <c r="L1791" s="3">
        <v>782</v>
      </c>
      <c r="M1791" s="3" t="s">
        <v>1426</v>
      </c>
      <c r="N1791" s="3" t="s">
        <v>442</v>
      </c>
      <c r="O1791" s="9"/>
      <c r="P1791" s="3">
        <v>180</v>
      </c>
      <c r="Q1791" s="13">
        <v>0</v>
      </c>
    </row>
    <row r="1792" spans="1:17" hidden="1">
      <c r="A1792" s="10" t="s">
        <v>4007</v>
      </c>
      <c r="B1792" s="8" t="s">
        <v>527</v>
      </c>
      <c r="C1792" s="8" t="s">
        <v>38</v>
      </c>
      <c r="D1792" s="2" t="s">
        <v>1360</v>
      </c>
      <c r="E1792" s="8" t="s">
        <v>1400</v>
      </c>
      <c r="F1792" s="8" t="s">
        <v>1390</v>
      </c>
      <c r="G1792" s="2">
        <v>46.87</v>
      </c>
      <c r="H1792" s="2">
        <v>15.45</v>
      </c>
      <c r="I1792" s="2">
        <v>0.58330000000000004</v>
      </c>
      <c r="J1792" s="2">
        <v>4.2404000000000002</v>
      </c>
      <c r="K1792" s="2" t="s">
        <v>1376</v>
      </c>
      <c r="L1792" s="2">
        <v>752</v>
      </c>
      <c r="M1792" s="2" t="s">
        <v>1396</v>
      </c>
      <c r="N1792" s="2" t="s">
        <v>2747</v>
      </c>
      <c r="O1792" s="8" t="s">
        <v>1567</v>
      </c>
      <c r="P1792" s="2">
        <v>12</v>
      </c>
      <c r="Q1792" s="12">
        <v>20.03</v>
      </c>
    </row>
    <row r="1793" spans="1:17" hidden="1">
      <c r="A1793" s="11" t="s">
        <v>4008</v>
      </c>
      <c r="B1793" s="9" t="s">
        <v>582</v>
      </c>
      <c r="C1793" s="9" t="s">
        <v>32</v>
      </c>
      <c r="D1793" s="3" t="s">
        <v>10</v>
      </c>
      <c r="E1793" s="9" t="s">
        <v>1380</v>
      </c>
      <c r="F1793" s="9" t="s">
        <v>1390</v>
      </c>
      <c r="G1793" s="3">
        <v>96.73</v>
      </c>
      <c r="H1793" s="3">
        <v>15.39</v>
      </c>
      <c r="I1793" s="3">
        <v>0.71879999999999999</v>
      </c>
      <c r="J1793" s="3">
        <v>1.3017000000000001</v>
      </c>
      <c r="K1793" s="3" t="s">
        <v>1395</v>
      </c>
      <c r="L1793" s="3">
        <v>742</v>
      </c>
      <c r="M1793" s="3" t="s">
        <v>1396</v>
      </c>
      <c r="N1793" s="3" t="s">
        <v>2750</v>
      </c>
      <c r="O1793" s="9" t="s">
        <v>2083</v>
      </c>
      <c r="P1793" s="3">
        <v>240</v>
      </c>
      <c r="Q1793" s="13">
        <v>66.19</v>
      </c>
    </row>
    <row r="1794" spans="1:17" hidden="1">
      <c r="A1794" s="10" t="s">
        <v>4009</v>
      </c>
      <c r="B1794" s="8" t="s">
        <v>1182</v>
      </c>
      <c r="C1794" s="8" t="s">
        <v>20</v>
      </c>
      <c r="D1794" s="2" t="s">
        <v>23</v>
      </c>
      <c r="E1794" s="8" t="s">
        <v>1400</v>
      </c>
      <c r="F1794" s="8" t="s">
        <v>1390</v>
      </c>
      <c r="G1794" s="2">
        <v>17.34</v>
      </c>
      <c r="H1794" s="2">
        <v>10.38</v>
      </c>
      <c r="I1794" s="2">
        <v>0.20119999999999999</v>
      </c>
      <c r="J1794" s="2">
        <v>0.23280000000000001</v>
      </c>
      <c r="K1794" s="2"/>
      <c r="L1794" s="2">
        <v>791</v>
      </c>
      <c r="M1794" s="2" t="s">
        <v>1381</v>
      </c>
      <c r="N1794" s="2" t="s">
        <v>2122</v>
      </c>
      <c r="O1794" s="8"/>
      <c r="P1794" s="2">
        <v>120</v>
      </c>
      <c r="Q1794" s="12">
        <v>10.56</v>
      </c>
    </row>
    <row r="1795" spans="1:17" hidden="1">
      <c r="A1795" s="11" t="s">
        <v>4010</v>
      </c>
      <c r="B1795" s="9" t="s">
        <v>510</v>
      </c>
      <c r="C1795" s="9" t="s">
        <v>28</v>
      </c>
      <c r="D1795" s="3" t="s">
        <v>23</v>
      </c>
      <c r="E1795" s="9" t="s">
        <v>1400</v>
      </c>
      <c r="F1795" s="9" t="s">
        <v>1390</v>
      </c>
      <c r="G1795" s="3">
        <v>17.440000000000001</v>
      </c>
      <c r="H1795" s="3">
        <v>17.399999999999999</v>
      </c>
      <c r="I1795" s="3">
        <v>0.19209999999999999</v>
      </c>
      <c r="J1795" s="3">
        <v>0.3075</v>
      </c>
      <c r="K1795" s="3" t="s">
        <v>1385</v>
      </c>
      <c r="L1795" s="3">
        <v>606</v>
      </c>
      <c r="M1795" s="3" t="s">
        <v>1426</v>
      </c>
      <c r="N1795" s="3" t="s">
        <v>4011</v>
      </c>
      <c r="O1795" s="9"/>
      <c r="P1795" s="3">
        <v>120</v>
      </c>
      <c r="Q1795" s="13">
        <v>0</v>
      </c>
    </row>
    <row r="1796" spans="1:17" hidden="1">
      <c r="A1796" s="10" t="s">
        <v>4012</v>
      </c>
      <c r="B1796" s="8" t="s">
        <v>372</v>
      </c>
      <c r="C1796" s="8" t="s">
        <v>24</v>
      </c>
      <c r="D1796" s="2" t="s">
        <v>31</v>
      </c>
      <c r="E1796" s="8" t="s">
        <v>1389</v>
      </c>
      <c r="F1796" s="8" t="s">
        <v>1375</v>
      </c>
      <c r="G1796" s="2">
        <v>52.58</v>
      </c>
      <c r="H1796" s="2">
        <v>13.86</v>
      </c>
      <c r="I1796" s="2">
        <v>1.0512999999999999</v>
      </c>
      <c r="J1796" s="2">
        <v>2.5209999999999999</v>
      </c>
      <c r="K1796" s="2" t="s">
        <v>1385</v>
      </c>
      <c r="L1796" s="2">
        <v>654</v>
      </c>
      <c r="M1796" s="2" t="s">
        <v>1403</v>
      </c>
      <c r="N1796" s="2" t="s">
        <v>731</v>
      </c>
      <c r="O1796" s="8" t="s">
        <v>1730</v>
      </c>
      <c r="P1796" s="2">
        <v>24</v>
      </c>
      <c r="Q1796" s="12">
        <v>0</v>
      </c>
    </row>
    <row r="1797" spans="1:17" hidden="1">
      <c r="A1797" s="11" t="s">
        <v>4013</v>
      </c>
      <c r="B1797" s="9" t="s">
        <v>303</v>
      </c>
      <c r="C1797" s="9" t="s">
        <v>24</v>
      </c>
      <c r="D1797" s="3" t="s">
        <v>1360</v>
      </c>
      <c r="E1797" s="9" t="s">
        <v>1380</v>
      </c>
      <c r="F1797" s="9" t="s">
        <v>1384</v>
      </c>
      <c r="G1797" s="3">
        <v>87.42</v>
      </c>
      <c r="H1797" s="3">
        <v>12.64</v>
      </c>
      <c r="I1797" s="3">
        <v>1.3317000000000001</v>
      </c>
      <c r="J1797" s="3">
        <v>1.0853999999999999</v>
      </c>
      <c r="K1797" s="3" t="s">
        <v>1385</v>
      </c>
      <c r="L1797" s="3">
        <v>726</v>
      </c>
      <c r="M1797" s="3" t="s">
        <v>1426</v>
      </c>
      <c r="N1797" s="3" t="s">
        <v>3155</v>
      </c>
      <c r="O1797" s="9"/>
      <c r="P1797" s="3">
        <v>180</v>
      </c>
      <c r="Q1797" s="13">
        <v>0</v>
      </c>
    </row>
    <row r="1798" spans="1:17" hidden="1">
      <c r="A1798" s="10" t="s">
        <v>4014</v>
      </c>
      <c r="B1798" s="8" t="s">
        <v>1325</v>
      </c>
      <c r="C1798" s="8" t="s">
        <v>38</v>
      </c>
      <c r="D1798" s="2" t="s">
        <v>10</v>
      </c>
      <c r="E1798" s="8" t="s">
        <v>1380</v>
      </c>
      <c r="F1798" s="8" t="s">
        <v>1390</v>
      </c>
      <c r="G1798" s="2">
        <v>41.67</v>
      </c>
      <c r="H1798" s="2">
        <v>11.35</v>
      </c>
      <c r="I1798" s="2">
        <v>0.43430000000000002</v>
      </c>
      <c r="J1798" s="2">
        <v>0.44009999999999999</v>
      </c>
      <c r="K1798" s="2" t="s">
        <v>1412</v>
      </c>
      <c r="L1798" s="2">
        <v>685</v>
      </c>
      <c r="M1798" s="2" t="s">
        <v>1403</v>
      </c>
      <c r="N1798" s="2" t="s">
        <v>2304</v>
      </c>
      <c r="O1798" s="8" t="s">
        <v>4015</v>
      </c>
      <c r="P1798" s="2">
        <v>240</v>
      </c>
      <c r="Q1798" s="12">
        <v>6.76</v>
      </c>
    </row>
    <row r="1799" spans="1:17" hidden="1">
      <c r="A1799" s="11" t="s">
        <v>4016</v>
      </c>
      <c r="B1799" s="9" t="s">
        <v>367</v>
      </c>
      <c r="C1799" s="9" t="s">
        <v>12</v>
      </c>
      <c r="D1799" s="3" t="s">
        <v>1360</v>
      </c>
      <c r="E1799" s="9" t="s">
        <v>1400</v>
      </c>
      <c r="F1799" s="9" t="s">
        <v>1384</v>
      </c>
      <c r="G1799" s="3">
        <v>91.05</v>
      </c>
      <c r="H1799" s="3">
        <v>13.84</v>
      </c>
      <c r="I1799" s="3">
        <v>0.69740000000000002</v>
      </c>
      <c r="J1799" s="3">
        <v>1.405</v>
      </c>
      <c r="K1799" s="3" t="s">
        <v>1376</v>
      </c>
      <c r="L1799" s="3">
        <v>593</v>
      </c>
      <c r="M1799" s="3" t="s">
        <v>1377</v>
      </c>
      <c r="N1799" s="3" t="s">
        <v>607</v>
      </c>
      <c r="O1799" s="9" t="s">
        <v>2427</v>
      </c>
      <c r="P1799" s="3">
        <v>120</v>
      </c>
      <c r="Q1799" s="13">
        <v>45.96</v>
      </c>
    </row>
    <row r="1800" spans="1:17" hidden="1">
      <c r="A1800" s="10" t="s">
        <v>4017</v>
      </c>
      <c r="B1800" s="8" t="s">
        <v>1129</v>
      </c>
      <c r="C1800" s="8" t="s">
        <v>38</v>
      </c>
      <c r="D1800" s="2" t="s">
        <v>44</v>
      </c>
      <c r="E1800" s="8" t="s">
        <v>1380</v>
      </c>
      <c r="F1800" s="8" t="s">
        <v>1384</v>
      </c>
      <c r="G1800" s="2">
        <v>83.51</v>
      </c>
      <c r="H1800" s="2">
        <v>12.84</v>
      </c>
      <c r="I1800" s="2">
        <v>1.6681999999999999</v>
      </c>
      <c r="J1800" s="2">
        <v>3.9639000000000002</v>
      </c>
      <c r="K1800" s="2"/>
      <c r="L1800" s="2">
        <v>700</v>
      </c>
      <c r="M1800" s="2" t="s">
        <v>1426</v>
      </c>
      <c r="N1800" s="2" t="s">
        <v>3475</v>
      </c>
      <c r="O1800" s="8"/>
      <c r="P1800" s="2">
        <v>24</v>
      </c>
      <c r="Q1800" s="12">
        <v>63.32</v>
      </c>
    </row>
    <row r="1801" spans="1:17" hidden="1">
      <c r="A1801" s="11" t="s">
        <v>4018</v>
      </c>
      <c r="B1801" s="9" t="s">
        <v>838</v>
      </c>
      <c r="C1801" s="9" t="s">
        <v>38</v>
      </c>
      <c r="D1801" s="3" t="s">
        <v>31</v>
      </c>
      <c r="E1801" s="9" t="s">
        <v>1389</v>
      </c>
      <c r="F1801" s="9" t="s">
        <v>1375</v>
      </c>
      <c r="G1801" s="3">
        <v>78.88</v>
      </c>
      <c r="H1801" s="3">
        <v>9.61</v>
      </c>
      <c r="I1801" s="3">
        <v>1.1135999999999999</v>
      </c>
      <c r="J1801" s="3">
        <v>6.9204999999999997</v>
      </c>
      <c r="K1801" s="3" t="s">
        <v>1376</v>
      </c>
      <c r="L1801" s="3">
        <v>601</v>
      </c>
      <c r="M1801" s="3" t="s">
        <v>1377</v>
      </c>
      <c r="N1801" s="3" t="s">
        <v>1968</v>
      </c>
      <c r="O1801" s="9" t="s">
        <v>1594</v>
      </c>
      <c r="P1801" s="3">
        <v>12</v>
      </c>
      <c r="Q1801" s="13">
        <v>65.94</v>
      </c>
    </row>
    <row r="1802" spans="1:17" hidden="1">
      <c r="A1802" s="10" t="s">
        <v>4019</v>
      </c>
      <c r="B1802" s="8" t="s">
        <v>402</v>
      </c>
      <c r="C1802" s="8" t="s">
        <v>41</v>
      </c>
      <c r="D1802" s="2" t="s">
        <v>10</v>
      </c>
      <c r="E1802" s="8" t="s">
        <v>1408</v>
      </c>
      <c r="F1802" s="8" t="s">
        <v>1375</v>
      </c>
      <c r="G1802" s="2">
        <v>53.04</v>
      </c>
      <c r="H1802" s="2"/>
      <c r="I1802" s="2">
        <v>0.4904</v>
      </c>
      <c r="J1802" s="2"/>
      <c r="K1802" s="2" t="s">
        <v>1376</v>
      </c>
      <c r="L1802" s="2">
        <v>729</v>
      </c>
      <c r="M1802" s="2" t="s">
        <v>1426</v>
      </c>
      <c r="N1802" s="2" t="s">
        <v>3063</v>
      </c>
      <c r="O1802" s="8"/>
      <c r="P1802" s="2">
        <v>48</v>
      </c>
      <c r="Q1802" s="12">
        <v>33.19</v>
      </c>
    </row>
    <row r="1803" spans="1:17" hidden="1">
      <c r="A1803" s="11" t="s">
        <v>4020</v>
      </c>
      <c r="B1803" s="9" t="s">
        <v>886</v>
      </c>
      <c r="C1803" s="9" t="s">
        <v>41</v>
      </c>
      <c r="D1803" s="3" t="s">
        <v>10</v>
      </c>
      <c r="E1803" s="9" t="s">
        <v>1380</v>
      </c>
      <c r="F1803" s="9" t="s">
        <v>1384</v>
      </c>
      <c r="G1803" s="3">
        <v>86.54</v>
      </c>
      <c r="H1803" s="3">
        <v>11.83</v>
      </c>
      <c r="I1803" s="3">
        <v>1.4715</v>
      </c>
      <c r="J1803" s="3">
        <v>1.2331000000000001</v>
      </c>
      <c r="K1803" s="3" t="s">
        <v>1412</v>
      </c>
      <c r="L1803" s="3">
        <v>785</v>
      </c>
      <c r="M1803" s="3" t="s">
        <v>1381</v>
      </c>
      <c r="N1803" s="3" t="s">
        <v>2029</v>
      </c>
      <c r="O1803" s="9"/>
      <c r="P1803" s="3">
        <v>120</v>
      </c>
      <c r="Q1803" s="13">
        <v>31.59</v>
      </c>
    </row>
    <row r="1804" spans="1:17" hidden="1">
      <c r="A1804" s="10" t="s">
        <v>4021</v>
      </c>
      <c r="B1804" s="8" t="s">
        <v>909</v>
      </c>
      <c r="C1804" s="8" t="s">
        <v>41</v>
      </c>
      <c r="D1804" s="2" t="s">
        <v>10</v>
      </c>
      <c r="E1804" s="8" t="s">
        <v>1408</v>
      </c>
      <c r="F1804" s="8" t="s">
        <v>1375</v>
      </c>
      <c r="G1804" s="2">
        <v>23.19</v>
      </c>
      <c r="H1804" s="2">
        <v>7.79</v>
      </c>
      <c r="I1804" s="2">
        <v>0.27389999999999998</v>
      </c>
      <c r="J1804" s="2">
        <v>0.27879999999999999</v>
      </c>
      <c r="K1804" s="2" t="s">
        <v>1376</v>
      </c>
      <c r="L1804" s="2">
        <v>698</v>
      </c>
      <c r="M1804" s="2" t="s">
        <v>1381</v>
      </c>
      <c r="N1804" s="2" t="s">
        <v>535</v>
      </c>
      <c r="O1804" s="8"/>
      <c r="P1804" s="2">
        <v>120</v>
      </c>
      <c r="Q1804" s="12">
        <v>9.9499999999999993</v>
      </c>
    </row>
    <row r="1805" spans="1:17" hidden="1">
      <c r="A1805" s="11" t="s">
        <v>4022</v>
      </c>
      <c r="B1805" s="9" t="s">
        <v>998</v>
      </c>
      <c r="C1805" s="9" t="s">
        <v>32</v>
      </c>
      <c r="D1805" s="3" t="s">
        <v>10</v>
      </c>
      <c r="E1805" s="9" t="s">
        <v>1380</v>
      </c>
      <c r="F1805" s="9" t="s">
        <v>1384</v>
      </c>
      <c r="G1805" s="3">
        <v>76.41</v>
      </c>
      <c r="H1805" s="3">
        <v>12.26</v>
      </c>
      <c r="I1805" s="3">
        <v>0.63849999999999996</v>
      </c>
      <c r="J1805" s="3">
        <v>2.5474000000000001</v>
      </c>
      <c r="K1805" s="3" t="s">
        <v>1385</v>
      </c>
      <c r="L1805" s="3">
        <v>618</v>
      </c>
      <c r="M1805" s="3" t="s">
        <v>1426</v>
      </c>
      <c r="N1805" s="3" t="s">
        <v>2491</v>
      </c>
      <c r="O1805" s="9"/>
      <c r="P1805" s="3">
        <v>36</v>
      </c>
      <c r="Q1805" s="13">
        <v>0</v>
      </c>
    </row>
    <row r="1806" spans="1:17" hidden="1">
      <c r="A1806" s="10" t="s">
        <v>4023</v>
      </c>
      <c r="B1806" s="8" t="s">
        <v>696</v>
      </c>
      <c r="C1806" s="8" t="s">
        <v>16</v>
      </c>
      <c r="D1806" s="2" t="s">
        <v>31</v>
      </c>
      <c r="E1806" s="8" t="s">
        <v>1408</v>
      </c>
      <c r="F1806" s="8" t="s">
        <v>1390</v>
      </c>
      <c r="G1806" s="2">
        <v>98.43</v>
      </c>
      <c r="H1806" s="2">
        <v>16.79</v>
      </c>
      <c r="I1806" s="2">
        <v>1.4454</v>
      </c>
      <c r="J1806" s="2">
        <v>1.9996</v>
      </c>
      <c r="K1806" s="2"/>
      <c r="L1806" s="2">
        <v>677</v>
      </c>
      <c r="M1806" s="2" t="s">
        <v>1403</v>
      </c>
      <c r="N1806" s="2" t="s">
        <v>1627</v>
      </c>
      <c r="O1806" s="8" t="s">
        <v>2331</v>
      </c>
      <c r="P1806" s="2">
        <v>84</v>
      </c>
      <c r="Q1806" s="12">
        <v>74.12</v>
      </c>
    </row>
    <row r="1807" spans="1:17" hidden="1">
      <c r="A1807" s="11" t="s">
        <v>4024</v>
      </c>
      <c r="B1807" s="9" t="s">
        <v>248</v>
      </c>
      <c r="C1807" s="9" t="s">
        <v>28</v>
      </c>
      <c r="D1807" s="3" t="s">
        <v>31</v>
      </c>
      <c r="E1807" s="9" t="s">
        <v>1374</v>
      </c>
      <c r="F1807" s="9" t="s">
        <v>1390</v>
      </c>
      <c r="G1807" s="3">
        <v>10.49</v>
      </c>
      <c r="H1807" s="3">
        <v>14.94</v>
      </c>
      <c r="I1807" s="3">
        <v>8.48E-2</v>
      </c>
      <c r="J1807" s="3">
        <v>0.36330000000000001</v>
      </c>
      <c r="K1807" s="3" t="s">
        <v>1376</v>
      </c>
      <c r="L1807" s="3">
        <v>672</v>
      </c>
      <c r="M1807" s="3" t="s">
        <v>1396</v>
      </c>
      <c r="N1807" s="3" t="s">
        <v>1457</v>
      </c>
      <c r="O1807" s="9" t="s">
        <v>1738</v>
      </c>
      <c r="P1807" s="3">
        <v>36</v>
      </c>
      <c r="Q1807" s="13">
        <v>4.08</v>
      </c>
    </row>
    <row r="1808" spans="1:17">
      <c r="A1808" s="10" t="s">
        <v>4025</v>
      </c>
      <c r="B1808" s="8" t="s">
        <v>1226</v>
      </c>
      <c r="C1808" s="8" t="s">
        <v>38</v>
      </c>
      <c r="D1808" s="2" t="s">
        <v>44</v>
      </c>
      <c r="E1808" s="8" t="s">
        <v>1380</v>
      </c>
      <c r="F1808" s="8" t="s">
        <v>1384</v>
      </c>
      <c r="G1808" s="2">
        <v>92.86</v>
      </c>
      <c r="H1808" s="2">
        <v>14.91</v>
      </c>
      <c r="I1808" s="2">
        <v>1.1249</v>
      </c>
      <c r="J1808" s="2">
        <v>1.7871999999999999</v>
      </c>
      <c r="K1808" s="2" t="s">
        <v>1358</v>
      </c>
      <c r="L1808" s="2">
        <v>610</v>
      </c>
      <c r="M1808" s="2" t="s">
        <v>1377</v>
      </c>
      <c r="N1808" s="2" t="s">
        <v>1450</v>
      </c>
      <c r="O1808" s="8" t="s">
        <v>2263</v>
      </c>
      <c r="P1808" s="2">
        <v>84</v>
      </c>
      <c r="Q1808" s="12">
        <v>74.8</v>
      </c>
    </row>
    <row r="1809" spans="1:17" hidden="1">
      <c r="A1809" s="11" t="s">
        <v>4026</v>
      </c>
      <c r="B1809" s="9" t="s">
        <v>1182</v>
      </c>
      <c r="C1809" s="9" t="s">
        <v>20</v>
      </c>
      <c r="D1809" s="3" t="s">
        <v>1360</v>
      </c>
      <c r="E1809" s="9" t="s">
        <v>1400</v>
      </c>
      <c r="F1809" s="9" t="s">
        <v>1375</v>
      </c>
      <c r="G1809" s="3">
        <v>27.88</v>
      </c>
      <c r="H1809" s="3">
        <v>9.35</v>
      </c>
      <c r="I1809" s="3">
        <v>0.22339999999999999</v>
      </c>
      <c r="J1809" s="3">
        <v>0.28860000000000002</v>
      </c>
      <c r="K1809" s="3" t="s">
        <v>1376</v>
      </c>
      <c r="L1809" s="3">
        <v>791</v>
      </c>
      <c r="M1809" s="3" t="s">
        <v>1377</v>
      </c>
      <c r="N1809" s="3" t="s">
        <v>1457</v>
      </c>
      <c r="O1809" s="9" t="s">
        <v>2940</v>
      </c>
      <c r="P1809" s="3">
        <v>180</v>
      </c>
      <c r="Q1809" s="13">
        <v>21.79</v>
      </c>
    </row>
    <row r="1810" spans="1:17" hidden="1">
      <c r="A1810" s="10" t="s">
        <v>4027</v>
      </c>
      <c r="B1810" s="8" t="s">
        <v>1153</v>
      </c>
      <c r="C1810" s="8" t="s">
        <v>24</v>
      </c>
      <c r="D1810" s="2" t="s">
        <v>31</v>
      </c>
      <c r="E1810" s="8" t="s">
        <v>1411</v>
      </c>
      <c r="F1810" s="8" t="s">
        <v>1375</v>
      </c>
      <c r="G1810" s="2">
        <v>65.930000000000007</v>
      </c>
      <c r="H1810" s="2">
        <v>14.31</v>
      </c>
      <c r="I1810" s="2">
        <v>1.1398999999999999</v>
      </c>
      <c r="J1810" s="2">
        <v>1.5447</v>
      </c>
      <c r="K1810" s="2" t="s">
        <v>1376</v>
      </c>
      <c r="L1810" s="2">
        <v>742</v>
      </c>
      <c r="M1810" s="2" t="s">
        <v>1381</v>
      </c>
      <c r="N1810" s="2" t="s">
        <v>382</v>
      </c>
      <c r="O1810" s="8"/>
      <c r="P1810" s="2">
        <v>60</v>
      </c>
      <c r="Q1810" s="12">
        <v>26.14</v>
      </c>
    </row>
    <row r="1811" spans="1:17" hidden="1">
      <c r="A1811" s="11" t="s">
        <v>4028</v>
      </c>
      <c r="B1811" s="9" t="s">
        <v>426</v>
      </c>
      <c r="C1811" s="9" t="s">
        <v>24</v>
      </c>
      <c r="D1811" s="3" t="s">
        <v>44</v>
      </c>
      <c r="E1811" s="9" t="s">
        <v>1408</v>
      </c>
      <c r="F1811" s="9" t="s">
        <v>1375</v>
      </c>
      <c r="G1811" s="3"/>
      <c r="H1811" s="3">
        <v>8.93</v>
      </c>
      <c r="I1811" s="3">
        <v>0.34860000000000002</v>
      </c>
      <c r="J1811" s="3">
        <v>1.0456000000000001</v>
      </c>
      <c r="K1811" s="3" t="s">
        <v>1395</v>
      </c>
      <c r="L1811" s="3">
        <v>882</v>
      </c>
      <c r="M1811" s="3" t="s">
        <v>1377</v>
      </c>
      <c r="N1811" s="3" t="s">
        <v>1829</v>
      </c>
      <c r="O1811" s="9" t="s">
        <v>396</v>
      </c>
      <c r="P1811" s="3">
        <v>84</v>
      </c>
      <c r="Q1811" s="13">
        <v>39.76</v>
      </c>
    </row>
    <row r="1812" spans="1:17" hidden="1">
      <c r="A1812" s="10" t="s">
        <v>4029</v>
      </c>
      <c r="B1812" s="8" t="s">
        <v>1001</v>
      </c>
      <c r="C1812" s="8" t="s">
        <v>38</v>
      </c>
      <c r="D1812" s="2" t="s">
        <v>23</v>
      </c>
      <c r="E1812" s="8" t="s">
        <v>1400</v>
      </c>
      <c r="F1812" s="8" t="s">
        <v>1375</v>
      </c>
      <c r="G1812" s="2">
        <v>87.97</v>
      </c>
      <c r="H1812" s="2">
        <v>10.35</v>
      </c>
      <c r="I1812" s="2">
        <v>1.5978000000000001</v>
      </c>
      <c r="J1812" s="2">
        <v>2.246</v>
      </c>
      <c r="K1812" s="2" t="s">
        <v>1376</v>
      </c>
      <c r="L1812" s="2">
        <v>852</v>
      </c>
      <c r="M1812" s="2" t="s">
        <v>1426</v>
      </c>
      <c r="N1812" s="2" t="s">
        <v>3588</v>
      </c>
      <c r="O1812" s="8"/>
      <c r="P1812" s="2">
        <v>48</v>
      </c>
      <c r="Q1812" s="12">
        <v>50.22</v>
      </c>
    </row>
    <row r="1813" spans="1:17" hidden="1">
      <c r="A1813" s="11" t="s">
        <v>4030</v>
      </c>
      <c r="B1813" s="9" t="s">
        <v>750</v>
      </c>
      <c r="C1813" s="9" t="s">
        <v>38</v>
      </c>
      <c r="D1813" s="3" t="s">
        <v>10</v>
      </c>
      <c r="E1813" s="9" t="s">
        <v>1408</v>
      </c>
      <c r="F1813" s="9" t="s">
        <v>1384</v>
      </c>
      <c r="G1813" s="3">
        <v>53.68</v>
      </c>
      <c r="H1813" s="3">
        <v>13.37</v>
      </c>
      <c r="I1813" s="3">
        <v>1.0130999999999999</v>
      </c>
      <c r="J1813" s="3">
        <v>1.45</v>
      </c>
      <c r="K1813" s="3" t="s">
        <v>1395</v>
      </c>
      <c r="L1813" s="3">
        <v>868</v>
      </c>
      <c r="M1813" s="3" t="s">
        <v>1381</v>
      </c>
      <c r="N1813" s="3" t="s">
        <v>2064</v>
      </c>
      <c r="O1813" s="9"/>
      <c r="P1813" s="3">
        <v>48</v>
      </c>
      <c r="Q1813" s="13">
        <v>16.670000000000002</v>
      </c>
    </row>
    <row r="1814" spans="1:17" hidden="1">
      <c r="A1814" s="10" t="s">
        <v>4031</v>
      </c>
      <c r="B1814" s="8" t="s">
        <v>1074</v>
      </c>
      <c r="C1814" s="8" t="s">
        <v>38</v>
      </c>
      <c r="D1814" s="2" t="s">
        <v>10</v>
      </c>
      <c r="E1814" s="8" t="s">
        <v>1374</v>
      </c>
      <c r="F1814" s="8" t="s">
        <v>1375</v>
      </c>
      <c r="G1814" s="2">
        <v>81.33</v>
      </c>
      <c r="H1814" s="2">
        <v>9.94</v>
      </c>
      <c r="I1814" s="2">
        <v>0.66169999999999995</v>
      </c>
      <c r="J1814" s="2">
        <v>1.7256</v>
      </c>
      <c r="K1814" s="2" t="s">
        <v>1385</v>
      </c>
      <c r="L1814" s="2">
        <v>740</v>
      </c>
      <c r="M1814" s="2" t="s">
        <v>1426</v>
      </c>
      <c r="N1814" s="2" t="s">
        <v>1642</v>
      </c>
      <c r="O1814" s="8"/>
      <c r="P1814" s="2">
        <v>60</v>
      </c>
      <c r="Q1814" s="12">
        <v>0</v>
      </c>
    </row>
    <row r="1815" spans="1:17">
      <c r="A1815" s="11" t="s">
        <v>4032</v>
      </c>
      <c r="B1815" s="9" t="s">
        <v>336</v>
      </c>
      <c r="C1815" s="9" t="s">
        <v>24</v>
      </c>
      <c r="D1815" s="3" t="s">
        <v>10</v>
      </c>
      <c r="E1815" s="9" t="s">
        <v>1408</v>
      </c>
      <c r="F1815" s="9" t="s">
        <v>1384</v>
      </c>
      <c r="G1815" s="3">
        <v>5.54</v>
      </c>
      <c r="H1815" s="3">
        <v>9.0500000000000007</v>
      </c>
      <c r="I1815" s="3">
        <v>5.7700000000000001E-2</v>
      </c>
      <c r="J1815" s="3">
        <v>0.13800000000000001</v>
      </c>
      <c r="K1815" s="3" t="s">
        <v>1358</v>
      </c>
      <c r="L1815" s="3">
        <v>606</v>
      </c>
      <c r="M1815" s="3" t="s">
        <v>1377</v>
      </c>
      <c r="N1815" s="3" t="s">
        <v>3317</v>
      </c>
      <c r="O1815" s="9" t="s">
        <v>1540</v>
      </c>
      <c r="P1815" s="3">
        <v>48</v>
      </c>
      <c r="Q1815" s="13">
        <v>1.51</v>
      </c>
    </row>
    <row r="1816" spans="1:17" hidden="1">
      <c r="A1816" s="10" t="s">
        <v>4033</v>
      </c>
      <c r="B1816" s="8" t="s">
        <v>483</v>
      </c>
      <c r="C1816" s="8" t="s">
        <v>32</v>
      </c>
      <c r="D1816" s="2" t="s">
        <v>31</v>
      </c>
      <c r="E1816" s="8" t="s">
        <v>1374</v>
      </c>
      <c r="F1816" s="8" t="s">
        <v>1375</v>
      </c>
      <c r="G1816" s="2">
        <v>86.51</v>
      </c>
      <c r="H1816" s="2">
        <v>10.220000000000001</v>
      </c>
      <c r="I1816" s="2">
        <v>1.5365</v>
      </c>
      <c r="J1816" s="2">
        <v>2.8003999999999998</v>
      </c>
      <c r="K1816" s="2" t="s">
        <v>1376</v>
      </c>
      <c r="L1816" s="2">
        <v>878</v>
      </c>
      <c r="M1816" s="2" t="s">
        <v>1386</v>
      </c>
      <c r="N1816" s="2" t="s">
        <v>864</v>
      </c>
      <c r="O1816" s="8"/>
      <c r="P1816" s="2">
        <v>36</v>
      </c>
      <c r="Q1816" s="12">
        <v>28.1</v>
      </c>
    </row>
    <row r="1817" spans="1:17">
      <c r="A1817" s="11" t="s">
        <v>4034</v>
      </c>
      <c r="B1817" s="9" t="s">
        <v>155</v>
      </c>
      <c r="C1817" s="9" t="s">
        <v>41</v>
      </c>
      <c r="D1817" s="3" t="s">
        <v>31</v>
      </c>
      <c r="E1817" s="9" t="s">
        <v>1380</v>
      </c>
      <c r="F1817" s="9" t="s">
        <v>1384</v>
      </c>
      <c r="G1817" s="3">
        <v>87.84</v>
      </c>
      <c r="H1817" s="3">
        <v>14.41</v>
      </c>
      <c r="I1817" s="3">
        <v>1.014</v>
      </c>
      <c r="J1817" s="3">
        <v>1.1940999999999999</v>
      </c>
      <c r="K1817" s="3" t="s">
        <v>1358</v>
      </c>
      <c r="L1817" s="3">
        <v>562</v>
      </c>
      <c r="M1817" s="3" t="s">
        <v>1396</v>
      </c>
      <c r="N1817" s="3" t="s">
        <v>1198</v>
      </c>
      <c r="O1817" s="9" t="s">
        <v>2166</v>
      </c>
      <c r="P1817" s="3">
        <v>180</v>
      </c>
      <c r="Q1817" s="13">
        <v>38.03</v>
      </c>
    </row>
    <row r="1818" spans="1:17" hidden="1">
      <c r="A1818" s="10" t="s">
        <v>4035</v>
      </c>
      <c r="B1818" s="8" t="s">
        <v>1241</v>
      </c>
      <c r="C1818" s="8" t="s">
        <v>35</v>
      </c>
      <c r="D1818" s="2" t="s">
        <v>44</v>
      </c>
      <c r="E1818" s="8" t="s">
        <v>1411</v>
      </c>
      <c r="F1818" s="8" t="s">
        <v>1390</v>
      </c>
      <c r="G1818" s="2">
        <v>47.46</v>
      </c>
      <c r="H1818" s="2">
        <v>18.45</v>
      </c>
      <c r="I1818" s="2">
        <v>0.85170000000000001</v>
      </c>
      <c r="J1818" s="2">
        <v>4.3613</v>
      </c>
      <c r="K1818" s="2" t="s">
        <v>1376</v>
      </c>
      <c r="L1818" s="2">
        <v>816</v>
      </c>
      <c r="M1818" s="2" t="s">
        <v>1396</v>
      </c>
      <c r="N1818" s="2" t="s">
        <v>4036</v>
      </c>
      <c r="O1818" s="8" t="s">
        <v>885</v>
      </c>
      <c r="P1818" s="2">
        <v>12</v>
      </c>
      <c r="Q1818" s="12">
        <v>13.42</v>
      </c>
    </row>
    <row r="1819" spans="1:17" hidden="1">
      <c r="A1819" s="11" t="s">
        <v>4037</v>
      </c>
      <c r="B1819" s="9" t="s">
        <v>608</v>
      </c>
      <c r="C1819" s="9" t="s">
        <v>24</v>
      </c>
      <c r="D1819" s="3" t="s">
        <v>44</v>
      </c>
      <c r="E1819" s="9" t="s">
        <v>1411</v>
      </c>
      <c r="F1819" s="9" t="s">
        <v>1390</v>
      </c>
      <c r="G1819" s="3">
        <v>21.83</v>
      </c>
      <c r="H1819" s="3">
        <v>17.899999999999999</v>
      </c>
      <c r="I1819" s="3">
        <v>0.40760000000000002</v>
      </c>
      <c r="J1819" s="3">
        <v>0.78810000000000002</v>
      </c>
      <c r="K1819" s="3" t="s">
        <v>1376</v>
      </c>
      <c r="L1819" s="3">
        <v>690</v>
      </c>
      <c r="M1819" s="3" t="s">
        <v>1396</v>
      </c>
      <c r="N1819" s="3" t="s">
        <v>1673</v>
      </c>
      <c r="O1819" s="9" t="s">
        <v>4038</v>
      </c>
      <c r="P1819" s="3">
        <v>36</v>
      </c>
      <c r="Q1819" s="13">
        <v>10.85</v>
      </c>
    </row>
    <row r="1820" spans="1:17" hidden="1">
      <c r="A1820" s="10" t="s">
        <v>4039</v>
      </c>
      <c r="B1820" s="8" t="s">
        <v>735</v>
      </c>
      <c r="C1820" s="8" t="s">
        <v>28</v>
      </c>
      <c r="D1820" s="2" t="s">
        <v>44</v>
      </c>
      <c r="E1820" s="8" t="s">
        <v>1400</v>
      </c>
      <c r="F1820" s="8" t="s">
        <v>1384</v>
      </c>
      <c r="G1820" s="2">
        <v>48.61</v>
      </c>
      <c r="H1820" s="2">
        <v>17.559999999999999</v>
      </c>
      <c r="I1820" s="2">
        <v>0.6381</v>
      </c>
      <c r="J1820" s="2">
        <v>2.4165000000000001</v>
      </c>
      <c r="K1820" s="2" t="s">
        <v>1395</v>
      </c>
      <c r="L1820" s="2">
        <v>555</v>
      </c>
      <c r="M1820" s="2" t="s">
        <v>1403</v>
      </c>
      <c r="N1820" s="2" t="s">
        <v>4040</v>
      </c>
      <c r="O1820" s="8" t="s">
        <v>416</v>
      </c>
      <c r="P1820" s="2">
        <v>24</v>
      </c>
      <c r="Q1820" s="12">
        <v>41.35</v>
      </c>
    </row>
    <row r="1821" spans="1:17" hidden="1">
      <c r="A1821" s="11" t="s">
        <v>4041</v>
      </c>
      <c r="B1821" s="9" t="s">
        <v>394</v>
      </c>
      <c r="C1821" s="9" t="s">
        <v>41</v>
      </c>
      <c r="D1821" s="3" t="s">
        <v>10</v>
      </c>
      <c r="E1821" s="9" t="s">
        <v>1389</v>
      </c>
      <c r="F1821" s="9" t="s">
        <v>1384</v>
      </c>
      <c r="G1821" s="3">
        <v>49.71</v>
      </c>
      <c r="H1821" s="3">
        <v>14.08</v>
      </c>
      <c r="I1821" s="3">
        <v>0.68720000000000003</v>
      </c>
      <c r="J1821" s="3">
        <v>1.1587000000000001</v>
      </c>
      <c r="K1821" s="3" t="s">
        <v>1385</v>
      </c>
      <c r="L1821" s="3">
        <v>883</v>
      </c>
      <c r="M1821" s="3" t="s">
        <v>1381</v>
      </c>
      <c r="N1821" s="3" t="s">
        <v>3714</v>
      </c>
      <c r="O1821" s="9"/>
      <c r="P1821" s="3">
        <v>60</v>
      </c>
      <c r="Q1821" s="13">
        <v>0</v>
      </c>
    </row>
    <row r="1822" spans="1:17" hidden="1">
      <c r="A1822" s="10" t="s">
        <v>4042</v>
      </c>
      <c r="B1822" s="8" t="s">
        <v>658</v>
      </c>
      <c r="C1822" s="8" t="s">
        <v>38</v>
      </c>
      <c r="D1822" s="2" t="s">
        <v>44</v>
      </c>
      <c r="E1822" s="8" t="s">
        <v>1380</v>
      </c>
      <c r="F1822" s="8" t="s">
        <v>1375</v>
      </c>
      <c r="G1822" s="2">
        <v>91.75</v>
      </c>
      <c r="H1822" s="2">
        <v>18.27</v>
      </c>
      <c r="I1822" s="2">
        <v>1.1321000000000001</v>
      </c>
      <c r="J1822" s="2">
        <v>4.5925000000000002</v>
      </c>
      <c r="K1822" s="2" t="s">
        <v>1385</v>
      </c>
      <c r="L1822" s="2">
        <v>609</v>
      </c>
      <c r="M1822" s="2" t="s">
        <v>1381</v>
      </c>
      <c r="N1822" s="2" t="s">
        <v>186</v>
      </c>
      <c r="O1822" s="8"/>
      <c r="P1822" s="2">
        <v>24</v>
      </c>
      <c r="Q1822" s="12">
        <v>0</v>
      </c>
    </row>
    <row r="1823" spans="1:17" hidden="1">
      <c r="A1823" s="11" t="s">
        <v>4043</v>
      </c>
      <c r="B1823" s="9" t="s">
        <v>1246</v>
      </c>
      <c r="C1823" s="9" t="s">
        <v>7</v>
      </c>
      <c r="D1823" s="3" t="s">
        <v>44</v>
      </c>
      <c r="E1823" s="9" t="s">
        <v>1408</v>
      </c>
      <c r="F1823" s="9" t="s">
        <v>1384</v>
      </c>
      <c r="G1823" s="3">
        <v>50.1</v>
      </c>
      <c r="H1823" s="3">
        <v>13.3</v>
      </c>
      <c r="I1823" s="3">
        <v>0.82269999999999999</v>
      </c>
      <c r="J1823" s="3">
        <v>1.1476</v>
      </c>
      <c r="K1823" s="3" t="s">
        <v>1376</v>
      </c>
      <c r="L1823" s="3">
        <v>694</v>
      </c>
      <c r="M1823" s="3" t="s">
        <v>1403</v>
      </c>
      <c r="N1823" s="3" t="s">
        <v>2864</v>
      </c>
      <c r="O1823" s="9" t="s">
        <v>2230</v>
      </c>
      <c r="P1823" s="3">
        <v>60</v>
      </c>
      <c r="Q1823" s="13">
        <v>46.27</v>
      </c>
    </row>
    <row r="1824" spans="1:17" hidden="1">
      <c r="A1824" s="10" t="s">
        <v>4044</v>
      </c>
      <c r="B1824" s="8" t="s">
        <v>798</v>
      </c>
      <c r="C1824" s="8" t="s">
        <v>28</v>
      </c>
      <c r="D1824" s="2" t="s">
        <v>44</v>
      </c>
      <c r="E1824" s="8" t="s">
        <v>1389</v>
      </c>
      <c r="F1824" s="8" t="s">
        <v>1375</v>
      </c>
      <c r="G1824" s="2">
        <v>93.04</v>
      </c>
      <c r="H1824" s="2">
        <v>10.63</v>
      </c>
      <c r="I1824" s="2">
        <v>1.4119999999999999</v>
      </c>
      <c r="J1824" s="2">
        <v>2.0057999999999998</v>
      </c>
      <c r="K1824" s="2"/>
      <c r="L1824" s="2">
        <v>704</v>
      </c>
      <c r="M1824" s="2" t="s">
        <v>1403</v>
      </c>
      <c r="N1824" s="2" t="s">
        <v>3997</v>
      </c>
      <c r="O1824" s="8" t="s">
        <v>98</v>
      </c>
      <c r="P1824" s="2">
        <v>60</v>
      </c>
      <c r="Q1824" s="12">
        <v>23.91</v>
      </c>
    </row>
    <row r="1825" spans="1:17" hidden="1">
      <c r="A1825" s="11" t="s">
        <v>4045</v>
      </c>
      <c r="B1825" s="9" t="s">
        <v>251</v>
      </c>
      <c r="C1825" s="9" t="s">
        <v>35</v>
      </c>
      <c r="D1825" s="3" t="s">
        <v>23</v>
      </c>
      <c r="E1825" s="9" t="s">
        <v>1411</v>
      </c>
      <c r="F1825" s="9" t="s">
        <v>1384</v>
      </c>
      <c r="G1825" s="3">
        <v>79.39</v>
      </c>
      <c r="H1825" s="3">
        <v>16.34</v>
      </c>
      <c r="I1825" s="3">
        <v>0.70220000000000005</v>
      </c>
      <c r="J1825" s="3">
        <v>3.9001000000000001</v>
      </c>
      <c r="K1825" s="3" t="s">
        <v>1376</v>
      </c>
      <c r="L1825" s="3">
        <v>782</v>
      </c>
      <c r="M1825" s="3" t="s">
        <v>1377</v>
      </c>
      <c r="N1825" s="3" t="s">
        <v>3071</v>
      </c>
      <c r="O1825" s="9" t="s">
        <v>2788</v>
      </c>
      <c r="P1825" s="3">
        <v>24</v>
      </c>
      <c r="Q1825" s="13">
        <v>58.29</v>
      </c>
    </row>
    <row r="1826" spans="1:17" hidden="1">
      <c r="A1826" s="10" t="s">
        <v>4046</v>
      </c>
      <c r="B1826" s="8" t="s">
        <v>456</v>
      </c>
      <c r="C1826" s="8" t="s">
        <v>24</v>
      </c>
      <c r="D1826" s="2" t="s">
        <v>10</v>
      </c>
      <c r="E1826" s="8" t="s">
        <v>1411</v>
      </c>
      <c r="F1826" s="8" t="s">
        <v>1390</v>
      </c>
      <c r="G1826" s="2">
        <v>66.239999999999995</v>
      </c>
      <c r="H1826" s="2">
        <v>18.46</v>
      </c>
      <c r="I1826" s="2">
        <v>0.91510000000000002</v>
      </c>
      <c r="J1826" s="2">
        <v>6.0873999999999997</v>
      </c>
      <c r="K1826" s="2" t="s">
        <v>1395</v>
      </c>
      <c r="L1826" s="2">
        <v>565</v>
      </c>
      <c r="M1826" s="2" t="s">
        <v>1386</v>
      </c>
      <c r="N1826" s="2" t="s">
        <v>2773</v>
      </c>
      <c r="O1826" s="8"/>
      <c r="P1826" s="2">
        <v>12</v>
      </c>
      <c r="Q1826" s="12">
        <v>32.590000000000003</v>
      </c>
    </row>
    <row r="1827" spans="1:17" hidden="1">
      <c r="A1827" s="11" t="s">
        <v>4047</v>
      </c>
      <c r="B1827" s="9" t="s">
        <v>1201</v>
      </c>
      <c r="C1827" s="9" t="s">
        <v>28</v>
      </c>
      <c r="D1827" s="3" t="s">
        <v>1360</v>
      </c>
      <c r="E1827" s="9" t="s">
        <v>1400</v>
      </c>
      <c r="F1827" s="9" t="s">
        <v>1390</v>
      </c>
      <c r="G1827" s="3">
        <v>62.87</v>
      </c>
      <c r="H1827" s="3">
        <v>15.68</v>
      </c>
      <c r="I1827" s="3">
        <v>0.46429999999999999</v>
      </c>
      <c r="J1827" s="3">
        <v>5.6947000000000001</v>
      </c>
      <c r="K1827" s="3" t="s">
        <v>1395</v>
      </c>
      <c r="L1827" s="3">
        <v>770</v>
      </c>
      <c r="M1827" s="3" t="s">
        <v>1403</v>
      </c>
      <c r="N1827" s="3" t="s">
        <v>1603</v>
      </c>
      <c r="O1827" s="9" t="s">
        <v>2809</v>
      </c>
      <c r="P1827" s="3">
        <v>12</v>
      </c>
      <c r="Q1827" s="13">
        <v>16.75</v>
      </c>
    </row>
    <row r="1828" spans="1:17" hidden="1">
      <c r="A1828" s="10" t="s">
        <v>4048</v>
      </c>
      <c r="B1828" s="8" t="s">
        <v>1254</v>
      </c>
      <c r="C1828" s="8" t="s">
        <v>16</v>
      </c>
      <c r="D1828" s="2" t="s">
        <v>1360</v>
      </c>
      <c r="E1828" s="8" t="s">
        <v>1408</v>
      </c>
      <c r="F1828" s="8" t="s">
        <v>1375</v>
      </c>
      <c r="G1828" s="2">
        <v>35.909999999999997</v>
      </c>
      <c r="H1828" s="2">
        <v>18.260000000000002</v>
      </c>
      <c r="I1828" s="2">
        <v>0.19539999999999999</v>
      </c>
      <c r="J1828" s="2">
        <v>1.7972999999999999</v>
      </c>
      <c r="K1828" s="2" t="s">
        <v>1412</v>
      </c>
      <c r="L1828" s="2">
        <v>731</v>
      </c>
      <c r="M1828" s="2" t="s">
        <v>1426</v>
      </c>
      <c r="N1828" s="2" t="s">
        <v>1708</v>
      </c>
      <c r="O1828" s="8"/>
      <c r="P1828" s="2">
        <v>24</v>
      </c>
      <c r="Q1828" s="12">
        <v>28.14</v>
      </c>
    </row>
    <row r="1829" spans="1:17" hidden="1">
      <c r="A1829" s="11" t="s">
        <v>4049</v>
      </c>
      <c r="B1829" s="9" t="s">
        <v>317</v>
      </c>
      <c r="C1829" s="9" t="s">
        <v>7</v>
      </c>
      <c r="D1829" s="3" t="s">
        <v>10</v>
      </c>
      <c r="E1829" s="9" t="s">
        <v>1389</v>
      </c>
      <c r="F1829" s="9" t="s">
        <v>1390</v>
      </c>
      <c r="G1829" s="3">
        <v>61.32</v>
      </c>
      <c r="H1829" s="3">
        <v>13.64</v>
      </c>
      <c r="I1829" s="3">
        <v>1.1540999999999999</v>
      </c>
      <c r="J1829" s="3">
        <v>5.4954000000000001</v>
      </c>
      <c r="K1829" s="3" t="s">
        <v>1385</v>
      </c>
      <c r="L1829" s="3">
        <v>665</v>
      </c>
      <c r="M1829" s="3" t="s">
        <v>1426</v>
      </c>
      <c r="N1829" s="3" t="s">
        <v>1640</v>
      </c>
      <c r="O1829" s="9"/>
      <c r="P1829" s="3">
        <v>12</v>
      </c>
      <c r="Q1829" s="13">
        <v>0</v>
      </c>
    </row>
    <row r="1830" spans="1:17" hidden="1">
      <c r="A1830" s="10" t="s">
        <v>4050</v>
      </c>
      <c r="B1830" s="8" t="s">
        <v>817</v>
      </c>
      <c r="C1830" s="8" t="s">
        <v>16</v>
      </c>
      <c r="D1830" s="2" t="s">
        <v>10</v>
      </c>
      <c r="E1830" s="8" t="s">
        <v>1374</v>
      </c>
      <c r="F1830" s="8" t="s">
        <v>1375</v>
      </c>
      <c r="G1830" s="2">
        <v>93.39</v>
      </c>
      <c r="H1830" s="2">
        <v>17.489999999999998</v>
      </c>
      <c r="I1830" s="2">
        <v>0.88849999999999996</v>
      </c>
      <c r="J1830" s="2">
        <v>4.6394000000000002</v>
      </c>
      <c r="K1830" s="2" t="s">
        <v>1385</v>
      </c>
      <c r="L1830" s="2">
        <v>751</v>
      </c>
      <c r="M1830" s="2" t="s">
        <v>1403</v>
      </c>
      <c r="N1830" s="2" t="s">
        <v>2484</v>
      </c>
      <c r="O1830" s="8" t="s">
        <v>1462</v>
      </c>
      <c r="P1830" s="2">
        <v>24</v>
      </c>
      <c r="Q1830" s="12">
        <v>0</v>
      </c>
    </row>
    <row r="1831" spans="1:17">
      <c r="A1831" s="11" t="s">
        <v>4051</v>
      </c>
      <c r="B1831" s="9" t="s">
        <v>573</v>
      </c>
      <c r="C1831" s="9" t="s">
        <v>24</v>
      </c>
      <c r="D1831" s="3" t="s">
        <v>23</v>
      </c>
      <c r="E1831" s="9" t="s">
        <v>1408</v>
      </c>
      <c r="F1831" s="9" t="s">
        <v>1390</v>
      </c>
      <c r="G1831" s="3">
        <v>45.38</v>
      </c>
      <c r="H1831" s="3">
        <v>11.45</v>
      </c>
      <c r="I1831" s="3">
        <v>0.74180000000000001</v>
      </c>
      <c r="J1831" s="3">
        <v>0.52869999999999995</v>
      </c>
      <c r="K1831" s="3" t="s">
        <v>1358</v>
      </c>
      <c r="L1831" s="3">
        <v>572</v>
      </c>
      <c r="M1831" s="3" t="s">
        <v>1377</v>
      </c>
      <c r="N1831" s="3" t="s">
        <v>2779</v>
      </c>
      <c r="O1831" s="9" t="s">
        <v>4052</v>
      </c>
      <c r="P1831" s="3">
        <v>180</v>
      </c>
      <c r="Q1831" s="13">
        <v>35.83</v>
      </c>
    </row>
    <row r="1832" spans="1:17" hidden="1">
      <c r="A1832" s="10" t="s">
        <v>4053</v>
      </c>
      <c r="B1832" s="8" t="s">
        <v>1184</v>
      </c>
      <c r="C1832" s="8" t="s">
        <v>28</v>
      </c>
      <c r="D1832" s="2" t="s">
        <v>31</v>
      </c>
      <c r="E1832" s="8" t="s">
        <v>1389</v>
      </c>
      <c r="F1832" s="8" t="s">
        <v>1390</v>
      </c>
      <c r="G1832" s="2">
        <v>83.16</v>
      </c>
      <c r="H1832" s="2">
        <v>8.43</v>
      </c>
      <c r="I1832" s="2">
        <v>0.61140000000000005</v>
      </c>
      <c r="J1832" s="2">
        <v>2.6225000000000001</v>
      </c>
      <c r="K1832" s="2" t="s">
        <v>1395</v>
      </c>
      <c r="L1832" s="2">
        <v>892</v>
      </c>
      <c r="M1832" s="2" t="s">
        <v>1403</v>
      </c>
      <c r="N1832" s="2" t="s">
        <v>1599</v>
      </c>
      <c r="O1832" s="8" t="s">
        <v>1895</v>
      </c>
      <c r="P1832" s="2">
        <v>36</v>
      </c>
      <c r="Q1832" s="12">
        <v>74.180000000000007</v>
      </c>
    </row>
    <row r="1833" spans="1:17">
      <c r="A1833" s="11" t="s">
        <v>4054</v>
      </c>
      <c r="B1833" s="9" t="s">
        <v>1226</v>
      </c>
      <c r="C1833" s="9" t="s">
        <v>12</v>
      </c>
      <c r="D1833" s="3" t="s">
        <v>23</v>
      </c>
      <c r="E1833" s="9" t="s">
        <v>1408</v>
      </c>
      <c r="F1833" s="9" t="s">
        <v>1384</v>
      </c>
      <c r="G1833" s="3">
        <v>87.21</v>
      </c>
      <c r="H1833" s="3">
        <v>12.64</v>
      </c>
      <c r="I1833" s="3">
        <v>0.9839</v>
      </c>
      <c r="J1833" s="3">
        <v>0.99939999999999996</v>
      </c>
      <c r="K1833" s="3" t="s">
        <v>1358</v>
      </c>
      <c r="L1833" s="3">
        <v>610</v>
      </c>
      <c r="M1833" s="3" t="s">
        <v>1381</v>
      </c>
      <c r="N1833" s="3" t="s">
        <v>2025</v>
      </c>
      <c r="O1833" s="9"/>
      <c r="P1833" s="3">
        <v>240</v>
      </c>
      <c r="Q1833" s="13">
        <v>33.67</v>
      </c>
    </row>
    <row r="1834" spans="1:17">
      <c r="A1834" s="10" t="s">
        <v>4055</v>
      </c>
      <c r="B1834" s="8" t="s">
        <v>155</v>
      </c>
      <c r="C1834" s="8" t="s">
        <v>38</v>
      </c>
      <c r="D1834" s="2" t="s">
        <v>10</v>
      </c>
      <c r="E1834" s="8" t="s">
        <v>1411</v>
      </c>
      <c r="F1834" s="8" t="s">
        <v>1375</v>
      </c>
      <c r="G1834" s="2">
        <v>73.069999999999993</v>
      </c>
      <c r="H1834" s="2">
        <v>14.33</v>
      </c>
      <c r="I1834" s="2">
        <v>1.2915000000000001</v>
      </c>
      <c r="J1834" s="2">
        <v>1.7126999999999999</v>
      </c>
      <c r="K1834" s="2" t="s">
        <v>1358</v>
      </c>
      <c r="L1834" s="2">
        <v>562</v>
      </c>
      <c r="M1834" s="2" t="s">
        <v>1377</v>
      </c>
      <c r="N1834" s="2" t="s">
        <v>115</v>
      </c>
      <c r="O1834" s="8" t="s">
        <v>2259</v>
      </c>
      <c r="P1834" s="2">
        <v>60</v>
      </c>
      <c r="Q1834" s="12">
        <v>49.24</v>
      </c>
    </row>
    <row r="1835" spans="1:17">
      <c r="A1835" s="11" t="s">
        <v>4056</v>
      </c>
      <c r="B1835" s="9" t="s">
        <v>1098</v>
      </c>
      <c r="C1835" s="9" t="s">
        <v>24</v>
      </c>
      <c r="D1835" s="3" t="s">
        <v>23</v>
      </c>
      <c r="E1835" s="9" t="s">
        <v>1411</v>
      </c>
      <c r="F1835" s="9" t="s">
        <v>1375</v>
      </c>
      <c r="G1835" s="3">
        <v>58.94</v>
      </c>
      <c r="H1835" s="3">
        <v>15.34</v>
      </c>
      <c r="I1835" s="3">
        <v>0.58230000000000004</v>
      </c>
      <c r="J1835" s="3">
        <v>5.3292999999999999</v>
      </c>
      <c r="K1835" s="3" t="s">
        <v>1358</v>
      </c>
      <c r="L1835" s="3">
        <v>761</v>
      </c>
      <c r="M1835" s="3" t="s">
        <v>1403</v>
      </c>
      <c r="N1835" s="3" t="s">
        <v>1439</v>
      </c>
      <c r="O1835" s="9" t="s">
        <v>1895</v>
      </c>
      <c r="P1835" s="3">
        <v>12</v>
      </c>
      <c r="Q1835" s="13">
        <v>18.68</v>
      </c>
    </row>
    <row r="1836" spans="1:17" hidden="1">
      <c r="A1836" s="10" t="s">
        <v>4057</v>
      </c>
      <c r="B1836" s="8" t="s">
        <v>423</v>
      </c>
      <c r="C1836" s="8" t="s">
        <v>28</v>
      </c>
      <c r="D1836" s="2" t="s">
        <v>10</v>
      </c>
      <c r="E1836" s="8" t="s">
        <v>1400</v>
      </c>
      <c r="F1836" s="8" t="s">
        <v>1375</v>
      </c>
      <c r="G1836" s="2">
        <v>59.97</v>
      </c>
      <c r="H1836" s="2">
        <v>16.12</v>
      </c>
      <c r="I1836" s="2">
        <v>0.84079999999999999</v>
      </c>
      <c r="J1836" s="2">
        <v>1.7033</v>
      </c>
      <c r="K1836" s="2" t="s">
        <v>1412</v>
      </c>
      <c r="L1836" s="2">
        <v>780</v>
      </c>
      <c r="M1836" s="2" t="s">
        <v>1426</v>
      </c>
      <c r="N1836" s="2" t="s">
        <v>2301</v>
      </c>
      <c r="O1836" s="8"/>
      <c r="P1836" s="2">
        <v>48</v>
      </c>
      <c r="Q1836" s="12">
        <v>32.03</v>
      </c>
    </row>
    <row r="1837" spans="1:17" hidden="1">
      <c r="A1837" s="11" t="s">
        <v>4058</v>
      </c>
      <c r="B1837" s="9" t="s">
        <v>1041</v>
      </c>
      <c r="C1837" s="9" t="s">
        <v>16</v>
      </c>
      <c r="D1837" s="3" t="s">
        <v>1360</v>
      </c>
      <c r="E1837" s="9" t="s">
        <v>1400</v>
      </c>
      <c r="F1837" s="9" t="s">
        <v>1375</v>
      </c>
      <c r="G1837" s="3">
        <v>77.819999999999993</v>
      </c>
      <c r="H1837" s="3">
        <v>15.94</v>
      </c>
      <c r="I1837" s="3">
        <v>0.91669999999999996</v>
      </c>
      <c r="J1837" s="3">
        <v>1.1396999999999999</v>
      </c>
      <c r="K1837" s="3" t="s">
        <v>1376</v>
      </c>
      <c r="L1837" s="3">
        <v>610</v>
      </c>
      <c r="M1837" s="3" t="s">
        <v>1426</v>
      </c>
      <c r="N1837" s="3" t="s">
        <v>1804</v>
      </c>
      <c r="O1837" s="9"/>
      <c r="P1837" s="3">
        <v>180</v>
      </c>
      <c r="Q1837" s="13">
        <v>45.78</v>
      </c>
    </row>
    <row r="1838" spans="1:17" hidden="1">
      <c r="A1838" s="10" t="s">
        <v>4059</v>
      </c>
      <c r="B1838" s="8" t="s">
        <v>1035</v>
      </c>
      <c r="C1838" s="8" t="s">
        <v>12</v>
      </c>
      <c r="D1838" s="2" t="s">
        <v>1360</v>
      </c>
      <c r="E1838" s="8" t="s">
        <v>1389</v>
      </c>
      <c r="F1838" s="8" t="s">
        <v>1390</v>
      </c>
      <c r="G1838" s="2">
        <v>45.29</v>
      </c>
      <c r="H1838" s="2">
        <v>15.6</v>
      </c>
      <c r="I1838" s="2">
        <v>0.7782</v>
      </c>
      <c r="J1838" s="2">
        <v>1.2743</v>
      </c>
      <c r="K1838" s="2" t="s">
        <v>1376</v>
      </c>
      <c r="L1838" s="2">
        <v>768</v>
      </c>
      <c r="M1838" s="2" t="s">
        <v>1403</v>
      </c>
      <c r="N1838" s="2" t="s">
        <v>1501</v>
      </c>
      <c r="O1838" s="8" t="s">
        <v>4060</v>
      </c>
      <c r="P1838" s="2">
        <v>48</v>
      </c>
      <c r="Q1838" s="12">
        <v>6.01</v>
      </c>
    </row>
    <row r="1839" spans="1:17" hidden="1">
      <c r="A1839" s="11" t="s">
        <v>4061</v>
      </c>
      <c r="B1839" s="9" t="s">
        <v>1234</v>
      </c>
      <c r="C1839" s="9" t="s">
        <v>28</v>
      </c>
      <c r="D1839" s="3" t="s">
        <v>31</v>
      </c>
      <c r="E1839" s="9" t="s">
        <v>1411</v>
      </c>
      <c r="F1839" s="9" t="s">
        <v>1375</v>
      </c>
      <c r="G1839" s="3">
        <v>55.19</v>
      </c>
      <c r="H1839" s="3">
        <v>15.07</v>
      </c>
      <c r="I1839" s="3">
        <v>0.62039999999999995</v>
      </c>
      <c r="J1839" s="3">
        <v>1.3149999999999999</v>
      </c>
      <c r="K1839" s="3" t="s">
        <v>1385</v>
      </c>
      <c r="L1839" s="3">
        <v>773</v>
      </c>
      <c r="M1839" s="3" t="s">
        <v>1377</v>
      </c>
      <c r="N1839" s="3" t="s">
        <v>4062</v>
      </c>
      <c r="O1839" s="9" t="s">
        <v>3043</v>
      </c>
      <c r="P1839" s="3">
        <v>60</v>
      </c>
      <c r="Q1839" s="13">
        <v>0</v>
      </c>
    </row>
    <row r="1840" spans="1:17" hidden="1">
      <c r="A1840" s="10" t="s">
        <v>4063</v>
      </c>
      <c r="B1840" s="8" t="s">
        <v>672</v>
      </c>
      <c r="C1840" s="8" t="s">
        <v>35</v>
      </c>
      <c r="D1840" s="2" t="s">
        <v>10</v>
      </c>
      <c r="E1840" s="8" t="s">
        <v>1389</v>
      </c>
      <c r="F1840" s="8" t="s">
        <v>1375</v>
      </c>
      <c r="G1840" s="2">
        <v>37.04</v>
      </c>
      <c r="H1840" s="2">
        <v>17.420000000000002</v>
      </c>
      <c r="I1840" s="2">
        <v>0.70199999999999996</v>
      </c>
      <c r="J1840" s="2">
        <v>0.58109999999999995</v>
      </c>
      <c r="K1840" s="2" t="s">
        <v>1376</v>
      </c>
      <c r="L1840" s="2">
        <v>730</v>
      </c>
      <c r="M1840" s="2" t="s">
        <v>1377</v>
      </c>
      <c r="N1840" s="2" t="s">
        <v>4036</v>
      </c>
      <c r="O1840" s="8" t="s">
        <v>819</v>
      </c>
      <c r="P1840" s="2">
        <v>180</v>
      </c>
      <c r="Q1840" s="12">
        <v>26.82</v>
      </c>
    </row>
    <row r="1841" spans="1:17" hidden="1">
      <c r="A1841" s="11" t="s">
        <v>4064</v>
      </c>
      <c r="B1841" s="9" t="s">
        <v>1121</v>
      </c>
      <c r="C1841" s="9" t="s">
        <v>16</v>
      </c>
      <c r="D1841" s="3" t="s">
        <v>1360</v>
      </c>
      <c r="E1841" s="9" t="s">
        <v>1400</v>
      </c>
      <c r="F1841" s="9" t="s">
        <v>1384</v>
      </c>
      <c r="G1841" s="3">
        <v>68.27</v>
      </c>
      <c r="H1841" s="3">
        <v>9.67</v>
      </c>
      <c r="I1841" s="3">
        <v>0.40560000000000002</v>
      </c>
      <c r="J1841" s="3">
        <v>1.4395</v>
      </c>
      <c r="K1841" s="3" t="s">
        <v>1412</v>
      </c>
      <c r="L1841" s="3">
        <v>607</v>
      </c>
      <c r="M1841" s="3" t="s">
        <v>1381</v>
      </c>
      <c r="N1841" s="3" t="s">
        <v>444</v>
      </c>
      <c r="O1841" s="9"/>
      <c r="P1841" s="3">
        <v>60</v>
      </c>
      <c r="Q1841" s="13">
        <v>22.86</v>
      </c>
    </row>
    <row r="1842" spans="1:17">
      <c r="A1842" s="10" t="s">
        <v>4065</v>
      </c>
      <c r="B1842" s="8" t="s">
        <v>1168</v>
      </c>
      <c r="C1842" s="8" t="s">
        <v>7</v>
      </c>
      <c r="D1842" s="2" t="s">
        <v>10</v>
      </c>
      <c r="E1842" s="8" t="s">
        <v>1408</v>
      </c>
      <c r="F1842" s="8" t="s">
        <v>1375</v>
      </c>
      <c r="G1842" s="2">
        <v>96.08</v>
      </c>
      <c r="H1842" s="2">
        <v>10.15</v>
      </c>
      <c r="I1842" s="2">
        <v>0.89800000000000002</v>
      </c>
      <c r="J1842" s="2">
        <v>1.6025</v>
      </c>
      <c r="K1842" s="2" t="s">
        <v>1358</v>
      </c>
      <c r="L1842" s="2">
        <v>854</v>
      </c>
      <c r="M1842" s="2" t="s">
        <v>1426</v>
      </c>
      <c r="N1842" s="2" t="s">
        <v>3461</v>
      </c>
      <c r="O1842" s="8"/>
      <c r="P1842" s="2">
        <v>84</v>
      </c>
      <c r="Q1842" s="12">
        <v>85.04</v>
      </c>
    </row>
    <row r="1843" spans="1:17" hidden="1">
      <c r="A1843" s="11" t="s">
        <v>4066</v>
      </c>
      <c r="B1843" s="9" t="s">
        <v>677</v>
      </c>
      <c r="C1843" s="9" t="s">
        <v>38</v>
      </c>
      <c r="D1843" s="3" t="s">
        <v>1360</v>
      </c>
      <c r="E1843" s="9" t="s">
        <v>1389</v>
      </c>
      <c r="F1843" s="9" t="s">
        <v>1375</v>
      </c>
      <c r="G1843" s="3">
        <v>79.64</v>
      </c>
      <c r="H1843" s="3">
        <v>12.82</v>
      </c>
      <c r="I1843" s="3">
        <v>1.5576000000000001</v>
      </c>
      <c r="J1843" s="3">
        <v>1.1807000000000001</v>
      </c>
      <c r="K1843" s="3" t="s">
        <v>1376</v>
      </c>
      <c r="L1843" s="3">
        <v>880</v>
      </c>
      <c r="M1843" s="3" t="s">
        <v>1403</v>
      </c>
      <c r="N1843" s="3" t="s">
        <v>890</v>
      </c>
      <c r="O1843" s="9" t="s">
        <v>2596</v>
      </c>
      <c r="P1843" s="3">
        <v>120</v>
      </c>
      <c r="Q1843" s="13">
        <v>63.5</v>
      </c>
    </row>
    <row r="1844" spans="1:17" hidden="1">
      <c r="A1844" s="10" t="s">
        <v>4067</v>
      </c>
      <c r="B1844" s="8" t="s">
        <v>513</v>
      </c>
      <c r="C1844" s="8" t="s">
        <v>41</v>
      </c>
      <c r="D1844" s="2" t="s">
        <v>10</v>
      </c>
      <c r="E1844" s="8" t="s">
        <v>1380</v>
      </c>
      <c r="F1844" s="8" t="s">
        <v>1390</v>
      </c>
      <c r="G1844" s="2">
        <v>42.32</v>
      </c>
      <c r="H1844" s="2">
        <v>10.73</v>
      </c>
      <c r="I1844" s="2">
        <v>0.26200000000000001</v>
      </c>
      <c r="J1844" s="2">
        <v>1.9671000000000001</v>
      </c>
      <c r="K1844" s="2" t="s">
        <v>1412</v>
      </c>
      <c r="L1844" s="2">
        <v>576</v>
      </c>
      <c r="M1844" s="2" t="s">
        <v>1426</v>
      </c>
      <c r="N1844" s="2" t="s">
        <v>222</v>
      </c>
      <c r="O1844" s="8"/>
      <c r="P1844" s="2">
        <v>24</v>
      </c>
      <c r="Q1844" s="12">
        <v>24.35</v>
      </c>
    </row>
    <row r="1845" spans="1:17" hidden="1">
      <c r="A1845" s="11" t="s">
        <v>4068</v>
      </c>
      <c r="B1845" s="9" t="s">
        <v>1049</v>
      </c>
      <c r="C1845" s="9" t="s">
        <v>41</v>
      </c>
      <c r="D1845" s="3" t="s">
        <v>44</v>
      </c>
      <c r="E1845" s="9" t="s">
        <v>1411</v>
      </c>
      <c r="F1845" s="9" t="s">
        <v>1384</v>
      </c>
      <c r="G1845" s="3">
        <v>23.08</v>
      </c>
      <c r="H1845" s="3">
        <v>17.260000000000002</v>
      </c>
      <c r="I1845" s="3">
        <v>0.38490000000000002</v>
      </c>
      <c r="J1845" s="3">
        <v>0.66910000000000003</v>
      </c>
      <c r="K1845" s="3" t="s">
        <v>1385</v>
      </c>
      <c r="L1845" s="3">
        <v>886</v>
      </c>
      <c r="M1845" s="3" t="s">
        <v>1381</v>
      </c>
      <c r="N1845" s="3" t="s">
        <v>1728</v>
      </c>
      <c r="O1845" s="9"/>
      <c r="P1845" s="3">
        <v>48</v>
      </c>
      <c r="Q1845" s="13">
        <v>0</v>
      </c>
    </row>
    <row r="1846" spans="1:17" hidden="1">
      <c r="A1846" s="10" t="s">
        <v>4069</v>
      </c>
      <c r="B1846" s="8" t="s">
        <v>1340</v>
      </c>
      <c r="C1846" s="8" t="s">
        <v>38</v>
      </c>
      <c r="D1846" s="2" t="s">
        <v>23</v>
      </c>
      <c r="E1846" s="8" t="s">
        <v>1411</v>
      </c>
      <c r="F1846" s="8" t="s">
        <v>1375</v>
      </c>
      <c r="G1846" s="2">
        <v>64.98</v>
      </c>
      <c r="H1846" s="2">
        <v>8.4700000000000006</v>
      </c>
      <c r="I1846" s="2">
        <v>0.68410000000000004</v>
      </c>
      <c r="J1846" s="2">
        <v>0.56269999999999998</v>
      </c>
      <c r="K1846" s="2" t="s">
        <v>1395</v>
      </c>
      <c r="L1846" s="2">
        <v>681</v>
      </c>
      <c r="M1846" s="2" t="s">
        <v>1403</v>
      </c>
      <c r="N1846" s="2" t="s">
        <v>382</v>
      </c>
      <c r="O1846" s="8" t="s">
        <v>2025</v>
      </c>
      <c r="P1846" s="2">
        <v>240</v>
      </c>
      <c r="Q1846" s="12">
        <v>12.46</v>
      </c>
    </row>
    <row r="1847" spans="1:17" hidden="1">
      <c r="A1847" s="11" t="s">
        <v>4070</v>
      </c>
      <c r="B1847" s="9" t="s">
        <v>315</v>
      </c>
      <c r="C1847" s="9" t="s">
        <v>32</v>
      </c>
      <c r="D1847" s="3" t="s">
        <v>31</v>
      </c>
      <c r="E1847" s="9" t="s">
        <v>1380</v>
      </c>
      <c r="F1847" s="9" t="s">
        <v>1384</v>
      </c>
      <c r="G1847" s="3">
        <v>61.5</v>
      </c>
      <c r="H1847" s="3">
        <v>14.96</v>
      </c>
      <c r="I1847" s="3">
        <v>0.52649999999999997</v>
      </c>
      <c r="J1847" s="3">
        <v>1.7102999999999999</v>
      </c>
      <c r="K1847" s="3"/>
      <c r="L1847" s="3">
        <v>737</v>
      </c>
      <c r="M1847" s="3" t="s">
        <v>1377</v>
      </c>
      <c r="N1847" s="3" t="s">
        <v>3642</v>
      </c>
      <c r="O1847" s="9" t="s">
        <v>2467</v>
      </c>
      <c r="P1847" s="3">
        <v>48</v>
      </c>
      <c r="Q1847" s="13">
        <v>36.86</v>
      </c>
    </row>
    <row r="1848" spans="1:17">
      <c r="A1848" s="10" t="s">
        <v>4071</v>
      </c>
      <c r="B1848" s="8" t="s">
        <v>990</v>
      </c>
      <c r="C1848" s="8" t="s">
        <v>20</v>
      </c>
      <c r="D1848" s="2" t="s">
        <v>23</v>
      </c>
      <c r="E1848" s="8" t="s">
        <v>1411</v>
      </c>
      <c r="F1848" s="8" t="s">
        <v>1390</v>
      </c>
      <c r="G1848" s="2">
        <v>45.31</v>
      </c>
      <c r="H1848" s="2">
        <v>14.7</v>
      </c>
      <c r="I1848" s="2">
        <v>0.87360000000000004</v>
      </c>
      <c r="J1848" s="2">
        <v>0.58660000000000001</v>
      </c>
      <c r="K1848" s="2" t="s">
        <v>1358</v>
      </c>
      <c r="L1848" s="2">
        <v>649</v>
      </c>
      <c r="M1848" s="2" t="s">
        <v>1403</v>
      </c>
      <c r="N1848" s="2" t="s">
        <v>2795</v>
      </c>
      <c r="O1848" s="8" t="s">
        <v>2122</v>
      </c>
      <c r="P1848" s="2">
        <v>240</v>
      </c>
      <c r="Q1848" s="12">
        <v>15.98</v>
      </c>
    </row>
    <row r="1849" spans="1:17">
      <c r="A1849" s="11" t="s">
        <v>4072</v>
      </c>
      <c r="B1849" s="9" t="s">
        <v>223</v>
      </c>
      <c r="C1849" s="9" t="s">
        <v>32</v>
      </c>
      <c r="D1849" s="3" t="s">
        <v>44</v>
      </c>
      <c r="E1849" s="9" t="s">
        <v>1400</v>
      </c>
      <c r="F1849" s="9" t="s">
        <v>1375</v>
      </c>
      <c r="G1849" s="3">
        <v>25.6</v>
      </c>
      <c r="H1849" s="3">
        <v>17.190000000000001</v>
      </c>
      <c r="I1849" s="3">
        <v>0.43690000000000001</v>
      </c>
      <c r="J1849" s="3">
        <v>2.3372000000000002</v>
      </c>
      <c r="K1849" s="3" t="s">
        <v>1358</v>
      </c>
      <c r="L1849" s="3">
        <v>722</v>
      </c>
      <c r="M1849" s="3" t="s">
        <v>1386</v>
      </c>
      <c r="N1849" s="3" t="s">
        <v>2552</v>
      </c>
      <c r="O1849" s="9"/>
      <c r="P1849" s="3">
        <v>12</v>
      </c>
      <c r="Q1849" s="13">
        <v>13.71</v>
      </c>
    </row>
    <row r="1850" spans="1:17" hidden="1">
      <c r="A1850" s="10" t="s">
        <v>4073</v>
      </c>
      <c r="B1850" s="8" t="s">
        <v>1075</v>
      </c>
      <c r="C1850" s="8" t="s">
        <v>32</v>
      </c>
      <c r="D1850" s="2" t="s">
        <v>44</v>
      </c>
      <c r="E1850" s="8" t="s">
        <v>1408</v>
      </c>
      <c r="F1850" s="8" t="s">
        <v>1375</v>
      </c>
      <c r="G1850" s="2">
        <v>28.53</v>
      </c>
      <c r="H1850" s="2">
        <v>12.04</v>
      </c>
      <c r="I1850" s="2">
        <v>0.26029999999999998</v>
      </c>
      <c r="J1850" s="2">
        <v>2.5354000000000001</v>
      </c>
      <c r="K1850" s="2" t="s">
        <v>1412</v>
      </c>
      <c r="L1850" s="2">
        <v>745</v>
      </c>
      <c r="M1850" s="2" t="s">
        <v>1377</v>
      </c>
      <c r="N1850" s="2" t="s">
        <v>2433</v>
      </c>
      <c r="O1850" s="8" t="s">
        <v>2232</v>
      </c>
      <c r="P1850" s="2">
        <v>12</v>
      </c>
      <c r="Q1850" s="12">
        <v>19.45</v>
      </c>
    </row>
    <row r="1851" spans="1:17" hidden="1">
      <c r="A1851" s="11" t="s">
        <v>4074</v>
      </c>
      <c r="B1851" s="9" t="s">
        <v>1171</v>
      </c>
      <c r="C1851" s="9" t="s">
        <v>32</v>
      </c>
      <c r="D1851" s="3" t="s">
        <v>44</v>
      </c>
      <c r="E1851" s="9" t="s">
        <v>1389</v>
      </c>
      <c r="F1851" s="9" t="s">
        <v>1375</v>
      </c>
      <c r="G1851" s="3">
        <v>59.79</v>
      </c>
      <c r="H1851" s="3">
        <v>13.2</v>
      </c>
      <c r="I1851" s="3">
        <v>0.91159999999999997</v>
      </c>
      <c r="J1851" s="3">
        <v>0.70899999999999996</v>
      </c>
      <c r="K1851" s="3" t="s">
        <v>1376</v>
      </c>
      <c r="L1851" s="3">
        <v>684</v>
      </c>
      <c r="M1851" s="3" t="s">
        <v>1377</v>
      </c>
      <c r="N1851" s="3" t="s">
        <v>3279</v>
      </c>
      <c r="O1851" s="9" t="s">
        <v>2680</v>
      </c>
      <c r="P1851" s="3">
        <v>240</v>
      </c>
      <c r="Q1851" s="13">
        <v>36.950000000000003</v>
      </c>
    </row>
    <row r="1852" spans="1:17" hidden="1">
      <c r="A1852" s="10" t="s">
        <v>4075</v>
      </c>
      <c r="B1852" s="8" t="s">
        <v>708</v>
      </c>
      <c r="C1852" s="8" t="s">
        <v>12</v>
      </c>
      <c r="D1852" s="2" t="s">
        <v>31</v>
      </c>
      <c r="E1852" s="8" t="s">
        <v>1408</v>
      </c>
      <c r="F1852" s="8" t="s">
        <v>1375</v>
      </c>
      <c r="G1852" s="2">
        <v>81.73</v>
      </c>
      <c r="H1852" s="2">
        <v>16.22</v>
      </c>
      <c r="I1852" s="2">
        <v>1.1646000000000001</v>
      </c>
      <c r="J1852" s="2">
        <v>1.6335999999999999</v>
      </c>
      <c r="K1852" s="2" t="s">
        <v>1395</v>
      </c>
      <c r="L1852" s="2">
        <v>617</v>
      </c>
      <c r="M1852" s="2" t="s">
        <v>1396</v>
      </c>
      <c r="N1852" s="2" t="s">
        <v>2745</v>
      </c>
      <c r="O1852" s="8" t="s">
        <v>3289</v>
      </c>
      <c r="P1852" s="2">
        <v>84</v>
      </c>
      <c r="Q1852" s="12">
        <v>64.31</v>
      </c>
    </row>
    <row r="1853" spans="1:17">
      <c r="A1853" s="11" t="s">
        <v>4076</v>
      </c>
      <c r="B1853" s="9" t="s">
        <v>364</v>
      </c>
      <c r="C1853" s="9" t="s">
        <v>41</v>
      </c>
      <c r="D1853" s="3" t="s">
        <v>31</v>
      </c>
      <c r="E1853" s="9" t="s">
        <v>1380</v>
      </c>
      <c r="F1853" s="9" t="s">
        <v>1384</v>
      </c>
      <c r="G1853" s="3">
        <v>63.03</v>
      </c>
      <c r="H1853" s="3">
        <v>13.92</v>
      </c>
      <c r="I1853" s="3">
        <v>0.32569999999999999</v>
      </c>
      <c r="J1853" s="3">
        <v>0.78010000000000002</v>
      </c>
      <c r="K1853" s="3" t="s">
        <v>1358</v>
      </c>
      <c r="L1853" s="3">
        <v>565</v>
      </c>
      <c r="M1853" s="3" t="s">
        <v>1377</v>
      </c>
      <c r="N1853" s="3" t="s">
        <v>819</v>
      </c>
      <c r="O1853" s="9" t="s">
        <v>3394</v>
      </c>
      <c r="P1853" s="3">
        <v>240</v>
      </c>
      <c r="Q1853" s="13">
        <v>57.48</v>
      </c>
    </row>
    <row r="1854" spans="1:17" hidden="1">
      <c r="A1854" s="10" t="s">
        <v>4077</v>
      </c>
      <c r="B1854" s="8" t="s">
        <v>1153</v>
      </c>
      <c r="C1854" s="8" t="s">
        <v>38</v>
      </c>
      <c r="D1854" s="2" t="s">
        <v>10</v>
      </c>
      <c r="E1854" s="8" t="s">
        <v>1380</v>
      </c>
      <c r="F1854" s="8" t="s">
        <v>1390</v>
      </c>
      <c r="G1854" s="2">
        <v>98.65</v>
      </c>
      <c r="H1854" s="2">
        <v>9.0299999999999994</v>
      </c>
      <c r="I1854" s="2">
        <v>1.6496999999999999</v>
      </c>
      <c r="J1854" s="2">
        <v>3.1383999999999999</v>
      </c>
      <c r="K1854" s="2" t="s">
        <v>1395</v>
      </c>
      <c r="L1854" s="2">
        <v>742</v>
      </c>
      <c r="M1854" s="2" t="s">
        <v>1381</v>
      </c>
      <c r="N1854" s="2" t="s">
        <v>4078</v>
      </c>
      <c r="O1854" s="8"/>
      <c r="P1854" s="2">
        <v>36</v>
      </c>
      <c r="Q1854" s="12">
        <v>32.19</v>
      </c>
    </row>
    <row r="1855" spans="1:17" hidden="1">
      <c r="A1855" s="11" t="s">
        <v>4079</v>
      </c>
      <c r="B1855" s="9" t="s">
        <v>1271</v>
      </c>
      <c r="C1855" s="9" t="s">
        <v>7</v>
      </c>
      <c r="D1855" s="3" t="s">
        <v>1360</v>
      </c>
      <c r="E1855" s="9" t="s">
        <v>1400</v>
      </c>
      <c r="F1855" s="9" t="s">
        <v>1384</v>
      </c>
      <c r="G1855" s="3">
        <v>23.81</v>
      </c>
      <c r="H1855" s="3">
        <v>16.010000000000002</v>
      </c>
      <c r="I1855" s="3">
        <v>0.1381</v>
      </c>
      <c r="J1855" s="3">
        <v>0.39900000000000002</v>
      </c>
      <c r="K1855" s="3" t="s">
        <v>1385</v>
      </c>
      <c r="L1855" s="3">
        <v>608</v>
      </c>
      <c r="M1855" s="3" t="s">
        <v>1386</v>
      </c>
      <c r="N1855" s="3" t="s">
        <v>2805</v>
      </c>
      <c r="O1855" s="9"/>
      <c r="P1855" s="3">
        <v>120</v>
      </c>
      <c r="Q1855" s="13">
        <v>0</v>
      </c>
    </row>
    <row r="1856" spans="1:17" hidden="1">
      <c r="A1856" s="10" t="s">
        <v>4080</v>
      </c>
      <c r="B1856" s="8" t="s">
        <v>1033</v>
      </c>
      <c r="C1856" s="8" t="s">
        <v>38</v>
      </c>
      <c r="D1856" s="2" t="s">
        <v>31</v>
      </c>
      <c r="E1856" s="8" t="s">
        <v>1400</v>
      </c>
      <c r="F1856" s="8" t="s">
        <v>1390</v>
      </c>
      <c r="G1856" s="2">
        <v>25.22</v>
      </c>
      <c r="H1856" s="2">
        <v>16.16</v>
      </c>
      <c r="I1856" s="2">
        <v>0.25009999999999999</v>
      </c>
      <c r="J1856" s="2">
        <v>0.42499999999999999</v>
      </c>
      <c r="K1856" s="2" t="s">
        <v>1412</v>
      </c>
      <c r="L1856" s="2">
        <v>552</v>
      </c>
      <c r="M1856" s="2" t="s">
        <v>1381</v>
      </c>
      <c r="N1856" s="2" t="s">
        <v>3955</v>
      </c>
      <c r="O1856" s="8"/>
      <c r="P1856" s="2">
        <v>120</v>
      </c>
      <c r="Q1856" s="12">
        <v>16.73</v>
      </c>
    </row>
    <row r="1857" spans="1:17" hidden="1">
      <c r="A1857" s="11" t="s">
        <v>4081</v>
      </c>
      <c r="B1857" s="9" t="s">
        <v>1132</v>
      </c>
      <c r="C1857" s="9" t="s">
        <v>28</v>
      </c>
      <c r="D1857" s="3" t="s">
        <v>44</v>
      </c>
      <c r="E1857" s="9" t="s">
        <v>1411</v>
      </c>
      <c r="F1857" s="9" t="s">
        <v>1375</v>
      </c>
      <c r="G1857" s="3">
        <v>56.6</v>
      </c>
      <c r="H1857" s="3"/>
      <c r="I1857" s="3">
        <v>1.0358000000000001</v>
      </c>
      <c r="J1857" s="3"/>
      <c r="K1857" s="3" t="s">
        <v>1385</v>
      </c>
      <c r="L1857" s="3">
        <v>632</v>
      </c>
      <c r="M1857" s="3" t="s">
        <v>1381</v>
      </c>
      <c r="N1857" s="3" t="s">
        <v>3729</v>
      </c>
      <c r="O1857" s="9"/>
      <c r="P1857" s="3">
        <v>84</v>
      </c>
      <c r="Q1857" s="13">
        <v>0</v>
      </c>
    </row>
    <row r="1858" spans="1:17" hidden="1">
      <c r="A1858" s="10" t="s">
        <v>4082</v>
      </c>
      <c r="B1858" s="8" t="s">
        <v>747</v>
      </c>
      <c r="C1858" s="8" t="s">
        <v>32</v>
      </c>
      <c r="D1858" s="2" t="s">
        <v>31</v>
      </c>
      <c r="E1858" s="8" t="s">
        <v>1374</v>
      </c>
      <c r="F1858" s="8" t="s">
        <v>1375</v>
      </c>
      <c r="G1858" s="2">
        <v>94.12</v>
      </c>
      <c r="H1858" s="2">
        <v>18.149999999999999</v>
      </c>
      <c r="I1858" s="2">
        <v>1.7630999999999999</v>
      </c>
      <c r="J1858" s="2">
        <v>3.4097</v>
      </c>
      <c r="K1858" s="2" t="s">
        <v>1376</v>
      </c>
      <c r="L1858" s="2">
        <v>568</v>
      </c>
      <c r="M1858" s="2" t="s">
        <v>1426</v>
      </c>
      <c r="N1858" s="2" t="s">
        <v>2856</v>
      </c>
      <c r="O1858" s="8"/>
      <c r="P1858" s="2">
        <v>36</v>
      </c>
      <c r="Q1858" s="12">
        <v>18</v>
      </c>
    </row>
    <row r="1859" spans="1:17" hidden="1">
      <c r="A1859" s="11" t="s">
        <v>4083</v>
      </c>
      <c r="B1859" s="9" t="s">
        <v>1241</v>
      </c>
      <c r="C1859" s="9" t="s">
        <v>24</v>
      </c>
      <c r="D1859" s="3" t="s">
        <v>31</v>
      </c>
      <c r="E1859" s="9" t="s">
        <v>1389</v>
      </c>
      <c r="F1859" s="9" t="s">
        <v>1384</v>
      </c>
      <c r="G1859" s="3">
        <v>7.08</v>
      </c>
      <c r="H1859" s="3">
        <v>18.29</v>
      </c>
      <c r="I1859" s="3">
        <v>8.9599999999999999E-2</v>
      </c>
      <c r="J1859" s="3">
        <v>0.11550000000000001</v>
      </c>
      <c r="K1859" s="3" t="s">
        <v>1412</v>
      </c>
      <c r="L1859" s="3">
        <v>816</v>
      </c>
      <c r="M1859" s="3" t="s">
        <v>1377</v>
      </c>
      <c r="N1859" s="3" t="s">
        <v>2752</v>
      </c>
      <c r="O1859" s="9" t="s">
        <v>1886</v>
      </c>
      <c r="P1859" s="3">
        <v>180</v>
      </c>
      <c r="Q1859" s="13">
        <v>2.93</v>
      </c>
    </row>
    <row r="1860" spans="1:17" hidden="1">
      <c r="A1860" s="10" t="s">
        <v>4084</v>
      </c>
      <c r="B1860" s="8" t="s">
        <v>946</v>
      </c>
      <c r="C1860" s="8" t="s">
        <v>41</v>
      </c>
      <c r="D1860" s="2" t="s">
        <v>10</v>
      </c>
      <c r="E1860" s="8" t="s">
        <v>1411</v>
      </c>
      <c r="F1860" s="8" t="s">
        <v>1390</v>
      </c>
      <c r="G1860" s="2">
        <v>35.409999999999997</v>
      </c>
      <c r="H1860" s="2">
        <v>7.74</v>
      </c>
      <c r="I1860" s="2">
        <v>0.35780000000000001</v>
      </c>
      <c r="J1860" s="2">
        <v>0.54730000000000001</v>
      </c>
      <c r="K1860" s="2" t="s">
        <v>1385</v>
      </c>
      <c r="L1860" s="2">
        <v>703</v>
      </c>
      <c r="M1860" s="2" t="s">
        <v>1386</v>
      </c>
      <c r="N1860" s="2" t="s">
        <v>2318</v>
      </c>
      <c r="O1860" s="8"/>
      <c r="P1860" s="2">
        <v>84</v>
      </c>
      <c r="Q1860" s="12">
        <v>0</v>
      </c>
    </row>
    <row r="1861" spans="1:17" hidden="1">
      <c r="A1861" s="11" t="s">
        <v>4085</v>
      </c>
      <c r="B1861" s="9" t="s">
        <v>538</v>
      </c>
      <c r="C1861" s="9" t="s">
        <v>7</v>
      </c>
      <c r="D1861" s="3" t="s">
        <v>23</v>
      </c>
      <c r="E1861" s="9" t="s">
        <v>1380</v>
      </c>
      <c r="F1861" s="9" t="s">
        <v>1390</v>
      </c>
      <c r="G1861" s="3">
        <v>27.05</v>
      </c>
      <c r="H1861" s="3">
        <v>9.5399999999999991</v>
      </c>
      <c r="I1861" s="3">
        <v>0.21060000000000001</v>
      </c>
      <c r="J1861" s="3">
        <v>0.25280000000000002</v>
      </c>
      <c r="K1861" s="3" t="s">
        <v>1376</v>
      </c>
      <c r="L1861" s="3">
        <v>639</v>
      </c>
      <c r="M1861" s="3" t="s">
        <v>1377</v>
      </c>
      <c r="N1861" s="3" t="s">
        <v>2856</v>
      </c>
      <c r="O1861" s="9" t="s">
        <v>2853</v>
      </c>
      <c r="P1861" s="3">
        <v>240</v>
      </c>
      <c r="Q1861" s="13">
        <v>25.58</v>
      </c>
    </row>
    <row r="1862" spans="1:17">
      <c r="A1862" s="10" t="s">
        <v>4086</v>
      </c>
      <c r="B1862" s="8" t="s">
        <v>894</v>
      </c>
      <c r="C1862" s="8" t="s">
        <v>7</v>
      </c>
      <c r="D1862" s="2" t="s">
        <v>31</v>
      </c>
      <c r="E1862" s="8" t="s">
        <v>1389</v>
      </c>
      <c r="F1862" s="8" t="s">
        <v>1384</v>
      </c>
      <c r="G1862" s="2">
        <v>21.24</v>
      </c>
      <c r="H1862" s="2">
        <v>11.92</v>
      </c>
      <c r="I1862" s="2">
        <v>0.39929999999999999</v>
      </c>
      <c r="J1862" s="2">
        <v>0.23269999999999999</v>
      </c>
      <c r="K1862" s="2" t="s">
        <v>1358</v>
      </c>
      <c r="L1862" s="2">
        <v>561</v>
      </c>
      <c r="M1862" s="2" t="s">
        <v>1396</v>
      </c>
      <c r="N1862" s="2" t="s">
        <v>4087</v>
      </c>
      <c r="O1862" s="8" t="s">
        <v>805</v>
      </c>
      <c r="P1862" s="2">
        <v>240</v>
      </c>
      <c r="Q1862" s="12">
        <v>2.81</v>
      </c>
    </row>
    <row r="1863" spans="1:17">
      <c r="A1863" s="11" t="s">
        <v>4088</v>
      </c>
      <c r="B1863" s="9" t="s">
        <v>814</v>
      </c>
      <c r="C1863" s="9" t="s">
        <v>24</v>
      </c>
      <c r="D1863" s="3" t="s">
        <v>31</v>
      </c>
      <c r="E1863" s="9" t="s">
        <v>1400</v>
      </c>
      <c r="F1863" s="9" t="s">
        <v>1390</v>
      </c>
      <c r="G1863" s="3">
        <v>78.069999999999993</v>
      </c>
      <c r="H1863" s="3">
        <v>13.88</v>
      </c>
      <c r="I1863" s="3">
        <v>1.2881</v>
      </c>
      <c r="J1863" s="3">
        <v>1.4579</v>
      </c>
      <c r="K1863" s="3" t="s">
        <v>1358</v>
      </c>
      <c r="L1863" s="3">
        <v>742</v>
      </c>
      <c r="M1863" s="3" t="s">
        <v>1403</v>
      </c>
      <c r="N1863" s="3" t="s">
        <v>2506</v>
      </c>
      <c r="O1863" s="9" t="s">
        <v>3366</v>
      </c>
      <c r="P1863" s="3">
        <v>84</v>
      </c>
      <c r="Q1863" s="13">
        <v>64.03</v>
      </c>
    </row>
    <row r="1864" spans="1:17" hidden="1">
      <c r="A1864" s="10" t="s">
        <v>4089</v>
      </c>
      <c r="B1864" s="8" t="s">
        <v>579</v>
      </c>
      <c r="C1864" s="8" t="s">
        <v>41</v>
      </c>
      <c r="D1864" s="2" t="s">
        <v>23</v>
      </c>
      <c r="E1864" s="8" t="s">
        <v>1400</v>
      </c>
      <c r="F1864" s="8" t="s">
        <v>1384</v>
      </c>
      <c r="G1864" s="2">
        <v>95.79</v>
      </c>
      <c r="H1864" s="2">
        <v>9.8699999999999992</v>
      </c>
      <c r="I1864" s="2">
        <v>1.7771999999999999</v>
      </c>
      <c r="J1864" s="2">
        <v>0.91620000000000001</v>
      </c>
      <c r="K1864" s="2" t="s">
        <v>1395</v>
      </c>
      <c r="L1864" s="2">
        <v>639</v>
      </c>
      <c r="M1864" s="2" t="s">
        <v>1396</v>
      </c>
      <c r="N1864" s="2" t="s">
        <v>1506</v>
      </c>
      <c r="O1864" s="8" t="s">
        <v>2801</v>
      </c>
      <c r="P1864" s="2">
        <v>240</v>
      </c>
      <c r="Q1864" s="12">
        <v>10.09</v>
      </c>
    </row>
    <row r="1865" spans="1:17" hidden="1">
      <c r="A1865" s="11" t="s">
        <v>4090</v>
      </c>
      <c r="B1865" s="9" t="s">
        <v>1074</v>
      </c>
      <c r="C1865" s="9" t="s">
        <v>28</v>
      </c>
      <c r="D1865" s="3" t="s">
        <v>10</v>
      </c>
      <c r="E1865" s="9" t="s">
        <v>1389</v>
      </c>
      <c r="F1865" s="9" t="s">
        <v>1384</v>
      </c>
      <c r="G1865" s="3">
        <v>43.38</v>
      </c>
      <c r="H1865" s="3"/>
      <c r="I1865" s="3">
        <v>0.70569999999999999</v>
      </c>
      <c r="J1865" s="3"/>
      <c r="K1865" s="3" t="s">
        <v>1385</v>
      </c>
      <c r="L1865" s="3">
        <v>740</v>
      </c>
      <c r="M1865" s="3" t="s">
        <v>1377</v>
      </c>
      <c r="N1865" s="3" t="s">
        <v>2069</v>
      </c>
      <c r="O1865" s="9" t="s">
        <v>627</v>
      </c>
      <c r="P1865" s="3">
        <v>36</v>
      </c>
      <c r="Q1865" s="13">
        <v>0</v>
      </c>
    </row>
    <row r="1866" spans="1:17" hidden="1">
      <c r="A1866" s="10" t="s">
        <v>4091</v>
      </c>
      <c r="B1866" s="8" t="s">
        <v>1174</v>
      </c>
      <c r="C1866" s="8" t="s">
        <v>35</v>
      </c>
      <c r="D1866" s="2" t="s">
        <v>10</v>
      </c>
      <c r="E1866" s="8" t="s">
        <v>1408</v>
      </c>
      <c r="F1866" s="8" t="s">
        <v>1375</v>
      </c>
      <c r="G1866" s="2">
        <v>24.68</v>
      </c>
      <c r="H1866" s="2">
        <v>7.98</v>
      </c>
      <c r="I1866" s="2">
        <v>0.21440000000000001</v>
      </c>
      <c r="J1866" s="2">
        <v>0.7732</v>
      </c>
      <c r="K1866" s="2" t="s">
        <v>1376</v>
      </c>
      <c r="L1866" s="2">
        <v>818</v>
      </c>
      <c r="M1866" s="2" t="s">
        <v>1426</v>
      </c>
      <c r="N1866" s="2" t="s">
        <v>1769</v>
      </c>
      <c r="O1866" s="8"/>
      <c r="P1866" s="2">
        <v>36</v>
      </c>
      <c r="Q1866" s="12">
        <v>19.25</v>
      </c>
    </row>
    <row r="1867" spans="1:17" hidden="1">
      <c r="A1867" s="11" t="s">
        <v>4092</v>
      </c>
      <c r="B1867" s="9" t="s">
        <v>579</v>
      </c>
      <c r="C1867" s="9" t="s">
        <v>32</v>
      </c>
      <c r="D1867" s="3" t="s">
        <v>10</v>
      </c>
      <c r="E1867" s="9" t="s">
        <v>1389</v>
      </c>
      <c r="F1867" s="9" t="s">
        <v>1384</v>
      </c>
      <c r="G1867" s="3">
        <v>20.92</v>
      </c>
      <c r="H1867" s="3">
        <v>12.05</v>
      </c>
      <c r="I1867" s="3">
        <v>0.21629999999999999</v>
      </c>
      <c r="J1867" s="3">
        <v>0.2311</v>
      </c>
      <c r="K1867" s="3" t="s">
        <v>1385</v>
      </c>
      <c r="L1867" s="3">
        <v>639</v>
      </c>
      <c r="M1867" s="3" t="s">
        <v>1377</v>
      </c>
      <c r="N1867" s="3" t="s">
        <v>668</v>
      </c>
      <c r="O1867" s="9" t="s">
        <v>3396</v>
      </c>
      <c r="P1867" s="3">
        <v>240</v>
      </c>
      <c r="Q1867" s="13">
        <v>0</v>
      </c>
    </row>
    <row r="1868" spans="1:17" hidden="1">
      <c r="A1868" s="10" t="s">
        <v>4093</v>
      </c>
      <c r="B1868" s="8" t="s">
        <v>297</v>
      </c>
      <c r="C1868" s="8" t="s">
        <v>32</v>
      </c>
      <c r="D1868" s="2" t="s">
        <v>44</v>
      </c>
      <c r="E1868" s="8" t="s">
        <v>1389</v>
      </c>
      <c r="F1868" s="8" t="s">
        <v>1384</v>
      </c>
      <c r="G1868" s="2"/>
      <c r="H1868" s="2">
        <v>17.309999999999999</v>
      </c>
      <c r="I1868" s="2">
        <v>1.0986</v>
      </c>
      <c r="J1868" s="2">
        <v>2.4266999999999999</v>
      </c>
      <c r="K1868" s="2" t="s">
        <v>1376</v>
      </c>
      <c r="L1868" s="2">
        <v>741</v>
      </c>
      <c r="M1868" s="2" t="s">
        <v>1381</v>
      </c>
      <c r="N1868" s="2" t="s">
        <v>2449</v>
      </c>
      <c r="O1868" s="8"/>
      <c r="P1868" s="2">
        <v>36</v>
      </c>
      <c r="Q1868" s="12">
        <v>13.27</v>
      </c>
    </row>
    <row r="1869" spans="1:17" hidden="1">
      <c r="A1869" s="11" t="s">
        <v>4094</v>
      </c>
      <c r="B1869" s="9" t="s">
        <v>1271</v>
      </c>
      <c r="C1869" s="9" t="s">
        <v>32</v>
      </c>
      <c r="D1869" s="3" t="s">
        <v>23</v>
      </c>
      <c r="E1869" s="9" t="s">
        <v>1400</v>
      </c>
      <c r="F1869" s="9" t="s">
        <v>1384</v>
      </c>
      <c r="G1869" s="3">
        <v>43.2</v>
      </c>
      <c r="H1869" s="3"/>
      <c r="I1869" s="3">
        <v>0.51559999999999995</v>
      </c>
      <c r="J1869" s="3"/>
      <c r="K1869" s="3" t="s">
        <v>1385</v>
      </c>
      <c r="L1869" s="3">
        <v>608</v>
      </c>
      <c r="M1869" s="3" t="s">
        <v>1386</v>
      </c>
      <c r="N1869" s="3" t="s">
        <v>2611</v>
      </c>
      <c r="O1869" s="9"/>
      <c r="P1869" s="3">
        <v>24</v>
      </c>
      <c r="Q1869" s="13">
        <v>0</v>
      </c>
    </row>
    <row r="1870" spans="1:17" hidden="1">
      <c r="A1870" s="10" t="s">
        <v>4095</v>
      </c>
      <c r="B1870" s="8" t="s">
        <v>623</v>
      </c>
      <c r="C1870" s="8" t="s">
        <v>35</v>
      </c>
      <c r="D1870" s="2" t="s">
        <v>23</v>
      </c>
      <c r="E1870" s="8" t="s">
        <v>1389</v>
      </c>
      <c r="F1870" s="8" t="s">
        <v>1384</v>
      </c>
      <c r="G1870" s="2">
        <v>97.21</v>
      </c>
      <c r="H1870" s="2">
        <v>16.25</v>
      </c>
      <c r="I1870" s="2">
        <v>1.3234999999999999</v>
      </c>
      <c r="J1870" s="2">
        <v>2.7673999999999999</v>
      </c>
      <c r="K1870" s="2" t="s">
        <v>1395</v>
      </c>
      <c r="L1870" s="2">
        <v>668</v>
      </c>
      <c r="M1870" s="2" t="s">
        <v>1396</v>
      </c>
      <c r="N1870" s="2" t="s">
        <v>1429</v>
      </c>
      <c r="O1870" s="8" t="s">
        <v>4096</v>
      </c>
      <c r="P1870" s="2">
        <v>48</v>
      </c>
      <c r="Q1870" s="12">
        <v>53.49</v>
      </c>
    </row>
    <row r="1871" spans="1:17">
      <c r="A1871" s="11" t="s">
        <v>4097</v>
      </c>
      <c r="B1871" s="9" t="s">
        <v>1344</v>
      </c>
      <c r="C1871" s="9" t="s">
        <v>12</v>
      </c>
      <c r="D1871" s="3" t="s">
        <v>44</v>
      </c>
      <c r="E1871" s="9" t="s">
        <v>1408</v>
      </c>
      <c r="F1871" s="9" t="s">
        <v>1375</v>
      </c>
      <c r="G1871" s="3">
        <v>81.95</v>
      </c>
      <c r="H1871" s="3">
        <v>13.9</v>
      </c>
      <c r="I1871" s="3">
        <v>0.64129999999999998</v>
      </c>
      <c r="J1871" s="3">
        <v>3.9308000000000001</v>
      </c>
      <c r="K1871" s="3" t="s">
        <v>1358</v>
      </c>
      <c r="L1871" s="3">
        <v>602</v>
      </c>
      <c r="M1871" s="3" t="s">
        <v>1386</v>
      </c>
      <c r="N1871" s="3" t="s">
        <v>4098</v>
      </c>
      <c r="O1871" s="9"/>
      <c r="P1871" s="3">
        <v>24</v>
      </c>
      <c r="Q1871" s="13">
        <v>18.5</v>
      </c>
    </row>
    <row r="1872" spans="1:17" hidden="1">
      <c r="A1872" s="10" t="s">
        <v>4099</v>
      </c>
      <c r="B1872" s="8" t="s">
        <v>661</v>
      </c>
      <c r="C1872" s="8" t="s">
        <v>38</v>
      </c>
      <c r="D1872" s="2" t="s">
        <v>31</v>
      </c>
      <c r="E1872" s="8" t="s">
        <v>1374</v>
      </c>
      <c r="F1872" s="8" t="s">
        <v>1390</v>
      </c>
      <c r="G1872" s="2">
        <v>33.76</v>
      </c>
      <c r="H1872" s="2">
        <v>7.77</v>
      </c>
      <c r="I1872" s="2">
        <v>0.53380000000000005</v>
      </c>
      <c r="J1872" s="2">
        <v>0.68079999999999996</v>
      </c>
      <c r="K1872" s="2" t="s">
        <v>1385</v>
      </c>
      <c r="L1872" s="2">
        <v>713</v>
      </c>
      <c r="M1872" s="2" t="s">
        <v>1381</v>
      </c>
      <c r="N1872" s="2" t="s">
        <v>2565</v>
      </c>
      <c r="O1872" s="8"/>
      <c r="P1872" s="2">
        <v>60</v>
      </c>
      <c r="Q1872" s="12">
        <v>0</v>
      </c>
    </row>
    <row r="1873" spans="1:17" hidden="1">
      <c r="A1873" s="11" t="s">
        <v>4100</v>
      </c>
      <c r="B1873" s="9" t="s">
        <v>782</v>
      </c>
      <c r="C1873" s="9" t="s">
        <v>7</v>
      </c>
      <c r="D1873" s="3" t="s">
        <v>31</v>
      </c>
      <c r="E1873" s="9" t="s">
        <v>1380</v>
      </c>
      <c r="F1873" s="9" t="s">
        <v>1384</v>
      </c>
      <c r="G1873" s="3">
        <v>61.07</v>
      </c>
      <c r="H1873" s="3">
        <v>11.8</v>
      </c>
      <c r="I1873" s="3">
        <v>0.63970000000000005</v>
      </c>
      <c r="J1873" s="3">
        <v>1.6022000000000001</v>
      </c>
      <c r="K1873" s="3" t="s">
        <v>1395</v>
      </c>
      <c r="L1873" s="3">
        <v>828</v>
      </c>
      <c r="M1873" s="3" t="s">
        <v>1377</v>
      </c>
      <c r="N1873" s="3" t="s">
        <v>343</v>
      </c>
      <c r="O1873" s="9" t="s">
        <v>4052</v>
      </c>
      <c r="P1873" s="3">
        <v>48</v>
      </c>
      <c r="Q1873" s="13">
        <v>18.47</v>
      </c>
    </row>
    <row r="1874" spans="1:17" hidden="1">
      <c r="A1874" s="10" t="s">
        <v>4101</v>
      </c>
      <c r="B1874" s="8" t="s">
        <v>602</v>
      </c>
      <c r="C1874" s="8" t="s">
        <v>24</v>
      </c>
      <c r="D1874" s="2" t="s">
        <v>1360</v>
      </c>
      <c r="E1874" s="8" t="s">
        <v>1400</v>
      </c>
      <c r="F1874" s="8" t="s">
        <v>1390</v>
      </c>
      <c r="G1874" s="2">
        <v>87.18</v>
      </c>
      <c r="H1874" s="2"/>
      <c r="I1874" s="2">
        <v>1.5077</v>
      </c>
      <c r="J1874" s="2"/>
      <c r="K1874" s="2" t="s">
        <v>1385</v>
      </c>
      <c r="L1874" s="2">
        <v>580</v>
      </c>
      <c r="M1874" s="2" t="s">
        <v>1377</v>
      </c>
      <c r="N1874" s="2" t="s">
        <v>4036</v>
      </c>
      <c r="O1874" s="8" t="s">
        <v>3343</v>
      </c>
      <c r="P1874" s="2">
        <v>60</v>
      </c>
      <c r="Q1874" s="12">
        <v>0</v>
      </c>
    </row>
    <row r="1875" spans="1:17" hidden="1">
      <c r="A1875" s="11" t="s">
        <v>4102</v>
      </c>
      <c r="B1875" s="9" t="s">
        <v>956</v>
      </c>
      <c r="C1875" s="9" t="s">
        <v>16</v>
      </c>
      <c r="D1875" s="3" t="s">
        <v>10</v>
      </c>
      <c r="E1875" s="9" t="s">
        <v>1400</v>
      </c>
      <c r="F1875" s="9" t="s">
        <v>1384</v>
      </c>
      <c r="G1875" s="3">
        <v>83.02</v>
      </c>
      <c r="H1875" s="3">
        <v>12.35</v>
      </c>
      <c r="I1875" s="3">
        <v>0.55369999999999997</v>
      </c>
      <c r="J1875" s="3">
        <v>2.7713999999999999</v>
      </c>
      <c r="K1875" s="3" t="s">
        <v>1412</v>
      </c>
      <c r="L1875" s="3">
        <v>837</v>
      </c>
      <c r="M1875" s="3" t="s">
        <v>1381</v>
      </c>
      <c r="N1875" s="3" t="s">
        <v>2762</v>
      </c>
      <c r="O1875" s="9"/>
      <c r="P1875" s="3">
        <v>36</v>
      </c>
      <c r="Q1875" s="13">
        <v>47.24</v>
      </c>
    </row>
    <row r="1876" spans="1:17" hidden="1">
      <c r="A1876" s="10" t="s">
        <v>4103</v>
      </c>
      <c r="B1876" s="8" t="s">
        <v>1219</v>
      </c>
      <c r="C1876" s="8" t="s">
        <v>20</v>
      </c>
      <c r="D1876" s="2" t="s">
        <v>23</v>
      </c>
      <c r="E1876" s="8" t="s">
        <v>1374</v>
      </c>
      <c r="F1876" s="8" t="s">
        <v>1375</v>
      </c>
      <c r="G1876" s="2">
        <v>10.16</v>
      </c>
      <c r="H1876" s="2">
        <v>16.82</v>
      </c>
      <c r="I1876" s="2">
        <v>0.10780000000000001</v>
      </c>
      <c r="J1876" s="2">
        <v>0.14760000000000001</v>
      </c>
      <c r="K1876" s="2" t="s">
        <v>1385</v>
      </c>
      <c r="L1876" s="2">
        <v>562</v>
      </c>
      <c r="M1876" s="2" t="s">
        <v>1377</v>
      </c>
      <c r="N1876" s="2" t="s">
        <v>1811</v>
      </c>
      <c r="O1876" s="8" t="s">
        <v>1838</v>
      </c>
      <c r="P1876" s="2">
        <v>240</v>
      </c>
      <c r="Q1876" s="12">
        <v>0</v>
      </c>
    </row>
    <row r="1877" spans="1:17" hidden="1">
      <c r="A1877" s="11" t="s">
        <v>4104</v>
      </c>
      <c r="B1877" s="9" t="s">
        <v>912</v>
      </c>
      <c r="C1877" s="9" t="s">
        <v>12</v>
      </c>
      <c r="D1877" s="3" t="s">
        <v>44</v>
      </c>
      <c r="E1877" s="9" t="s">
        <v>1374</v>
      </c>
      <c r="F1877" s="9" t="s">
        <v>1384</v>
      </c>
      <c r="G1877" s="3">
        <v>96.82</v>
      </c>
      <c r="H1877" s="3">
        <v>10.130000000000001</v>
      </c>
      <c r="I1877" s="3">
        <v>1.5929</v>
      </c>
      <c r="J1877" s="3">
        <v>4.4736000000000002</v>
      </c>
      <c r="K1877" s="3" t="s">
        <v>1385</v>
      </c>
      <c r="L1877" s="3">
        <v>868</v>
      </c>
      <c r="M1877" s="3" t="s">
        <v>1381</v>
      </c>
      <c r="N1877" s="3" t="s">
        <v>1979</v>
      </c>
      <c r="O1877" s="9"/>
      <c r="P1877" s="3">
        <v>24</v>
      </c>
      <c r="Q1877" s="13">
        <v>0</v>
      </c>
    </row>
    <row r="1878" spans="1:17" hidden="1">
      <c r="A1878" s="10" t="s">
        <v>4105</v>
      </c>
      <c r="B1878" s="8" t="s">
        <v>891</v>
      </c>
      <c r="C1878" s="8" t="s">
        <v>12</v>
      </c>
      <c r="D1878" s="2" t="s">
        <v>44</v>
      </c>
      <c r="E1878" s="8" t="s">
        <v>1411</v>
      </c>
      <c r="F1878" s="8" t="s">
        <v>1390</v>
      </c>
      <c r="G1878" s="2">
        <v>19.73</v>
      </c>
      <c r="H1878" s="2">
        <v>8.31</v>
      </c>
      <c r="I1878" s="2">
        <v>0.27289999999999998</v>
      </c>
      <c r="J1878" s="2">
        <v>0.24260000000000001</v>
      </c>
      <c r="K1878" s="2" t="s">
        <v>1412</v>
      </c>
      <c r="L1878" s="2">
        <v>772</v>
      </c>
      <c r="M1878" s="2" t="s">
        <v>1381</v>
      </c>
      <c r="N1878" s="2" t="s">
        <v>174</v>
      </c>
      <c r="O1878" s="8"/>
      <c r="P1878" s="2">
        <v>120</v>
      </c>
      <c r="Q1878" s="12">
        <v>2.44</v>
      </c>
    </row>
    <row r="1879" spans="1:17" hidden="1">
      <c r="A1879" s="11" t="s">
        <v>4106</v>
      </c>
      <c r="B1879" s="9" t="s">
        <v>1056</v>
      </c>
      <c r="C1879" s="9" t="s">
        <v>24</v>
      </c>
      <c r="D1879" s="3" t="s">
        <v>10</v>
      </c>
      <c r="E1879" s="9" t="s">
        <v>1400</v>
      </c>
      <c r="F1879" s="9" t="s">
        <v>1375</v>
      </c>
      <c r="G1879" s="3">
        <v>70.72</v>
      </c>
      <c r="H1879" s="3">
        <v>10.76</v>
      </c>
      <c r="I1879" s="3">
        <v>1.4067000000000001</v>
      </c>
      <c r="J1879" s="3">
        <v>1.202</v>
      </c>
      <c r="K1879" s="3" t="s">
        <v>1395</v>
      </c>
      <c r="L1879" s="3">
        <v>758</v>
      </c>
      <c r="M1879" s="3" t="s">
        <v>1381</v>
      </c>
      <c r="N1879" s="3" t="s">
        <v>1223</v>
      </c>
      <c r="O1879" s="9"/>
      <c r="P1879" s="3">
        <v>84</v>
      </c>
      <c r="Q1879" s="13">
        <v>41.39</v>
      </c>
    </row>
    <row r="1880" spans="1:17" hidden="1">
      <c r="A1880" s="10" t="s">
        <v>4107</v>
      </c>
      <c r="B1880" s="8" t="s">
        <v>99</v>
      </c>
      <c r="C1880" s="8" t="s">
        <v>35</v>
      </c>
      <c r="D1880" s="2" t="s">
        <v>44</v>
      </c>
      <c r="E1880" s="8" t="s">
        <v>1408</v>
      </c>
      <c r="F1880" s="8" t="s">
        <v>1384</v>
      </c>
      <c r="G1880" s="2">
        <v>58.08</v>
      </c>
      <c r="H1880" s="2">
        <v>17.059999999999999</v>
      </c>
      <c r="I1880" s="2">
        <v>0.69899999999999995</v>
      </c>
      <c r="J1880" s="2">
        <v>1.1889000000000001</v>
      </c>
      <c r="K1880" s="2" t="s">
        <v>1376</v>
      </c>
      <c r="L1880" s="2">
        <v>611</v>
      </c>
      <c r="M1880" s="2" t="s">
        <v>1386</v>
      </c>
      <c r="N1880" s="2" t="s">
        <v>4040</v>
      </c>
      <c r="O1880" s="8"/>
      <c r="P1880" s="2">
        <v>84</v>
      </c>
      <c r="Q1880" s="12">
        <v>28.03</v>
      </c>
    </row>
    <row r="1881" spans="1:17">
      <c r="A1881" s="11" t="s">
        <v>4108</v>
      </c>
      <c r="B1881" s="9" t="s">
        <v>658</v>
      </c>
      <c r="C1881" s="9" t="s">
        <v>7</v>
      </c>
      <c r="D1881" s="3" t="s">
        <v>1360</v>
      </c>
      <c r="E1881" s="9" t="s">
        <v>1374</v>
      </c>
      <c r="F1881" s="9" t="s">
        <v>1390</v>
      </c>
      <c r="G1881" s="3">
        <v>38.92</v>
      </c>
      <c r="H1881" s="3">
        <v>18.05</v>
      </c>
      <c r="I1881" s="3">
        <v>0.26540000000000002</v>
      </c>
      <c r="J1881" s="3">
        <v>0.70250000000000001</v>
      </c>
      <c r="K1881" s="3" t="s">
        <v>1358</v>
      </c>
      <c r="L1881" s="3">
        <v>609</v>
      </c>
      <c r="M1881" s="3" t="s">
        <v>1396</v>
      </c>
      <c r="N1881" s="3" t="s">
        <v>2410</v>
      </c>
      <c r="O1881" s="9" t="s">
        <v>1594</v>
      </c>
      <c r="P1881" s="3">
        <v>120</v>
      </c>
      <c r="Q1881" s="13">
        <v>36.64</v>
      </c>
    </row>
    <row r="1882" spans="1:17" hidden="1">
      <c r="A1882" s="10" t="s">
        <v>4109</v>
      </c>
      <c r="B1882" s="8" t="s">
        <v>694</v>
      </c>
      <c r="C1882" s="8" t="s">
        <v>7</v>
      </c>
      <c r="D1882" s="2" t="s">
        <v>23</v>
      </c>
      <c r="E1882" s="8" t="s">
        <v>1374</v>
      </c>
      <c r="F1882" s="8" t="s">
        <v>1384</v>
      </c>
      <c r="G1882" s="2">
        <v>59.37</v>
      </c>
      <c r="H1882" s="2">
        <v>7.54</v>
      </c>
      <c r="I1882" s="2">
        <v>0.79179999999999995</v>
      </c>
      <c r="J1882" s="2">
        <v>0.55169999999999997</v>
      </c>
      <c r="K1882" s="2" t="s">
        <v>1385</v>
      </c>
      <c r="L1882" s="2">
        <v>699</v>
      </c>
      <c r="M1882" s="2" t="s">
        <v>1396</v>
      </c>
      <c r="N1882" s="2" t="s">
        <v>3334</v>
      </c>
      <c r="O1882" s="8" t="s">
        <v>2878</v>
      </c>
      <c r="P1882" s="2">
        <v>180</v>
      </c>
      <c r="Q1882" s="12">
        <v>0</v>
      </c>
    </row>
    <row r="1883" spans="1:17" hidden="1">
      <c r="A1883" s="11" t="s">
        <v>4110</v>
      </c>
      <c r="B1883" s="9" t="s">
        <v>326</v>
      </c>
      <c r="C1883" s="9" t="s">
        <v>38</v>
      </c>
      <c r="D1883" s="3" t="s">
        <v>10</v>
      </c>
      <c r="E1883" s="9" t="s">
        <v>1408</v>
      </c>
      <c r="F1883" s="9" t="s">
        <v>1390</v>
      </c>
      <c r="G1883" s="3">
        <v>67.03</v>
      </c>
      <c r="H1883" s="3">
        <v>12.61</v>
      </c>
      <c r="I1883" s="3">
        <v>0.82879999999999998</v>
      </c>
      <c r="J1883" s="3">
        <v>0.83099999999999996</v>
      </c>
      <c r="K1883" s="3" t="s">
        <v>1385</v>
      </c>
      <c r="L1883" s="3">
        <v>748</v>
      </c>
      <c r="M1883" s="3" t="s">
        <v>1396</v>
      </c>
      <c r="N1883" s="3" t="s">
        <v>1624</v>
      </c>
      <c r="O1883" s="9" t="s">
        <v>1560</v>
      </c>
      <c r="P1883" s="3">
        <v>180</v>
      </c>
      <c r="Q1883" s="13">
        <v>0</v>
      </c>
    </row>
    <row r="1884" spans="1:17" hidden="1">
      <c r="A1884" s="10" t="s">
        <v>4111</v>
      </c>
      <c r="B1884" s="8" t="s">
        <v>625</v>
      </c>
      <c r="C1884" s="8" t="s">
        <v>38</v>
      </c>
      <c r="D1884" s="2" t="s">
        <v>1360</v>
      </c>
      <c r="E1884" s="8" t="s">
        <v>1380</v>
      </c>
      <c r="F1884" s="8" t="s">
        <v>1384</v>
      </c>
      <c r="G1884" s="2">
        <v>56.75</v>
      </c>
      <c r="H1884" s="2">
        <v>14.72</v>
      </c>
      <c r="I1884" s="2">
        <v>0.90959999999999996</v>
      </c>
      <c r="J1884" s="2">
        <v>0.90590000000000004</v>
      </c>
      <c r="K1884" s="2" t="s">
        <v>1412</v>
      </c>
      <c r="L1884" s="2">
        <v>771</v>
      </c>
      <c r="M1884" s="2" t="s">
        <v>1377</v>
      </c>
      <c r="N1884" s="2" t="s">
        <v>595</v>
      </c>
      <c r="O1884" s="8" t="s">
        <v>4098</v>
      </c>
      <c r="P1884" s="2">
        <v>120</v>
      </c>
      <c r="Q1884" s="12">
        <v>27.36</v>
      </c>
    </row>
    <row r="1885" spans="1:17" hidden="1">
      <c r="A1885" s="11" t="s">
        <v>4112</v>
      </c>
      <c r="B1885" s="9" t="s">
        <v>593</v>
      </c>
      <c r="C1885" s="9" t="s">
        <v>32</v>
      </c>
      <c r="D1885" s="3" t="s">
        <v>23</v>
      </c>
      <c r="E1885" s="9" t="s">
        <v>1374</v>
      </c>
      <c r="F1885" s="9" t="s">
        <v>1384</v>
      </c>
      <c r="G1885" s="3">
        <v>99.06</v>
      </c>
      <c r="H1885" s="3">
        <v>9.14</v>
      </c>
      <c r="I1885" s="3">
        <v>1.0215000000000001</v>
      </c>
      <c r="J1885" s="3">
        <v>4.5319000000000003</v>
      </c>
      <c r="K1885" s="3" t="s">
        <v>1395</v>
      </c>
      <c r="L1885" s="3">
        <v>713</v>
      </c>
      <c r="M1885" s="3" t="s">
        <v>1426</v>
      </c>
      <c r="N1885" s="3" t="s">
        <v>2922</v>
      </c>
      <c r="O1885" s="9"/>
      <c r="P1885" s="3">
        <v>24</v>
      </c>
      <c r="Q1885" s="13">
        <v>30.13</v>
      </c>
    </row>
    <row r="1886" spans="1:17" hidden="1">
      <c r="A1886" s="10" t="s">
        <v>4113</v>
      </c>
      <c r="B1886" s="8" t="s">
        <v>1307</v>
      </c>
      <c r="C1886" s="8" t="s">
        <v>35</v>
      </c>
      <c r="D1886" s="2" t="s">
        <v>31</v>
      </c>
      <c r="E1886" s="8" t="s">
        <v>1374</v>
      </c>
      <c r="F1886" s="8" t="s">
        <v>1390</v>
      </c>
      <c r="G1886" s="2">
        <v>78.459999999999994</v>
      </c>
      <c r="H1886" s="2">
        <v>11.37</v>
      </c>
      <c r="I1886" s="2">
        <v>0.4496</v>
      </c>
      <c r="J1886" s="2">
        <v>1.3587</v>
      </c>
      <c r="K1886" s="2" t="s">
        <v>1385</v>
      </c>
      <c r="L1886" s="2">
        <v>767</v>
      </c>
      <c r="M1886" s="2" t="s">
        <v>1377</v>
      </c>
      <c r="N1886" s="2" t="s">
        <v>1221</v>
      </c>
      <c r="O1886" s="8" t="s">
        <v>2163</v>
      </c>
      <c r="P1886" s="2">
        <v>84</v>
      </c>
      <c r="Q1886" s="12">
        <v>0</v>
      </c>
    </row>
    <row r="1887" spans="1:17" hidden="1">
      <c r="A1887" s="11" t="s">
        <v>4114</v>
      </c>
      <c r="B1887" s="9" t="s">
        <v>809</v>
      </c>
      <c r="C1887" s="9" t="s">
        <v>32</v>
      </c>
      <c r="D1887" s="3" t="s">
        <v>44</v>
      </c>
      <c r="E1887" s="9" t="s">
        <v>1389</v>
      </c>
      <c r="F1887" s="9" t="s">
        <v>1375</v>
      </c>
      <c r="G1887" s="3">
        <v>54.59</v>
      </c>
      <c r="H1887" s="3">
        <v>15.54</v>
      </c>
      <c r="I1887" s="3">
        <v>0.67420000000000002</v>
      </c>
      <c r="J1887" s="3">
        <v>0.7843</v>
      </c>
      <c r="K1887" s="3" t="s">
        <v>1412</v>
      </c>
      <c r="L1887" s="3">
        <v>605</v>
      </c>
      <c r="M1887" s="3" t="s">
        <v>1403</v>
      </c>
      <c r="N1887" s="3" t="s">
        <v>3955</v>
      </c>
      <c r="O1887" s="9" t="s">
        <v>2471</v>
      </c>
      <c r="P1887" s="3">
        <v>180</v>
      </c>
      <c r="Q1887" s="13">
        <v>28.62</v>
      </c>
    </row>
    <row r="1888" spans="1:17" hidden="1">
      <c r="A1888" s="10" t="s">
        <v>4115</v>
      </c>
      <c r="B1888" s="8" t="s">
        <v>924</v>
      </c>
      <c r="C1888" s="8" t="s">
        <v>41</v>
      </c>
      <c r="D1888" s="2" t="s">
        <v>31</v>
      </c>
      <c r="E1888" s="8" t="s">
        <v>1374</v>
      </c>
      <c r="F1888" s="8" t="s">
        <v>1390</v>
      </c>
      <c r="G1888" s="2">
        <v>31.38</v>
      </c>
      <c r="H1888" s="2">
        <v>11.6</v>
      </c>
      <c r="I1888" s="2">
        <v>0.44140000000000001</v>
      </c>
      <c r="J1888" s="2">
        <v>0.36859999999999998</v>
      </c>
      <c r="K1888" s="2" t="s">
        <v>1385</v>
      </c>
      <c r="L1888" s="2">
        <v>588</v>
      </c>
      <c r="M1888" s="2" t="s">
        <v>1386</v>
      </c>
      <c r="N1888" s="2" t="s">
        <v>2133</v>
      </c>
      <c r="O1888" s="8"/>
      <c r="P1888" s="2">
        <v>180</v>
      </c>
      <c r="Q1888" s="12">
        <v>0</v>
      </c>
    </row>
    <row r="1889" spans="1:17" hidden="1">
      <c r="A1889" s="11" t="s">
        <v>4116</v>
      </c>
      <c r="B1889" s="9" t="s">
        <v>198</v>
      </c>
      <c r="C1889" s="9" t="s">
        <v>41</v>
      </c>
      <c r="D1889" s="3" t="s">
        <v>1360</v>
      </c>
      <c r="E1889" s="9" t="s">
        <v>1380</v>
      </c>
      <c r="F1889" s="9" t="s">
        <v>1390</v>
      </c>
      <c r="G1889" s="3">
        <v>38.619999999999997</v>
      </c>
      <c r="H1889" s="3">
        <v>14.54</v>
      </c>
      <c r="I1889" s="3">
        <v>0.26440000000000002</v>
      </c>
      <c r="J1889" s="3">
        <v>0.61219999999999997</v>
      </c>
      <c r="K1889" s="3" t="s">
        <v>1376</v>
      </c>
      <c r="L1889" s="3">
        <v>892</v>
      </c>
      <c r="M1889" s="3" t="s">
        <v>1396</v>
      </c>
      <c r="N1889" s="3" t="s">
        <v>2717</v>
      </c>
      <c r="O1889" s="9" t="s">
        <v>3298</v>
      </c>
      <c r="P1889" s="3">
        <v>120</v>
      </c>
      <c r="Q1889" s="13">
        <v>17.66</v>
      </c>
    </row>
    <row r="1890" spans="1:17" hidden="1">
      <c r="A1890" s="10" t="s">
        <v>4117</v>
      </c>
      <c r="B1890" s="8" t="s">
        <v>605</v>
      </c>
      <c r="C1890" s="8" t="s">
        <v>20</v>
      </c>
      <c r="D1890" s="2" t="s">
        <v>10</v>
      </c>
      <c r="E1890" s="8" t="s">
        <v>1389</v>
      </c>
      <c r="F1890" s="8" t="s">
        <v>1390</v>
      </c>
      <c r="G1890" s="2">
        <v>8.5500000000000007</v>
      </c>
      <c r="H1890" s="2">
        <v>12.76</v>
      </c>
      <c r="I1890" s="2">
        <v>7.0499999999999993E-2</v>
      </c>
      <c r="J1890" s="2">
        <v>0.15440000000000001</v>
      </c>
      <c r="K1890" s="2" t="s">
        <v>1376</v>
      </c>
      <c r="L1890" s="2">
        <v>741</v>
      </c>
      <c r="M1890" s="2" t="s">
        <v>1403</v>
      </c>
      <c r="N1890" s="2" t="s">
        <v>4062</v>
      </c>
      <c r="O1890" s="8" t="s">
        <v>2607</v>
      </c>
      <c r="P1890" s="2">
        <v>84</v>
      </c>
      <c r="Q1890" s="12">
        <v>6.65</v>
      </c>
    </row>
    <row r="1891" spans="1:17" hidden="1">
      <c r="A1891" s="11" t="s">
        <v>4118</v>
      </c>
      <c r="B1891" s="9" t="s">
        <v>414</v>
      </c>
      <c r="C1891" s="9" t="s">
        <v>20</v>
      </c>
      <c r="D1891" s="3" t="s">
        <v>31</v>
      </c>
      <c r="E1891" s="9" t="s">
        <v>1408</v>
      </c>
      <c r="F1891" s="9" t="s">
        <v>1384</v>
      </c>
      <c r="G1891" s="3">
        <v>42.93</v>
      </c>
      <c r="H1891" s="3">
        <v>8.99</v>
      </c>
      <c r="I1891" s="3">
        <v>0.64970000000000006</v>
      </c>
      <c r="J1891" s="3">
        <v>0.38600000000000001</v>
      </c>
      <c r="K1891" s="3" t="s">
        <v>1376</v>
      </c>
      <c r="L1891" s="3">
        <v>777</v>
      </c>
      <c r="M1891" s="3" t="s">
        <v>1426</v>
      </c>
      <c r="N1891" s="3" t="s">
        <v>2422</v>
      </c>
      <c r="O1891" s="9"/>
      <c r="P1891" s="3">
        <v>240</v>
      </c>
      <c r="Q1891" s="13">
        <v>22.69</v>
      </c>
    </row>
    <row r="1892" spans="1:17" hidden="1">
      <c r="A1892" s="10" t="s">
        <v>4119</v>
      </c>
      <c r="B1892" s="8" t="s">
        <v>648</v>
      </c>
      <c r="C1892" s="8" t="s">
        <v>41</v>
      </c>
      <c r="D1892" s="2" t="s">
        <v>23</v>
      </c>
      <c r="E1892" s="8" t="s">
        <v>1389</v>
      </c>
      <c r="F1892" s="8" t="s">
        <v>1375</v>
      </c>
      <c r="G1892" s="2">
        <v>74.849999999999994</v>
      </c>
      <c r="H1892" s="2">
        <v>10.039999999999999</v>
      </c>
      <c r="I1892" s="2">
        <v>1.4673</v>
      </c>
      <c r="J1892" s="2">
        <v>2.4165999999999999</v>
      </c>
      <c r="K1892" s="2" t="s">
        <v>1395</v>
      </c>
      <c r="L1892" s="2">
        <v>887</v>
      </c>
      <c r="M1892" s="2" t="s">
        <v>1403</v>
      </c>
      <c r="N1892" s="2" t="s">
        <v>2747</v>
      </c>
      <c r="O1892" s="8" t="s">
        <v>1452</v>
      </c>
      <c r="P1892" s="2">
        <v>36</v>
      </c>
      <c r="Q1892" s="12">
        <v>35.51</v>
      </c>
    </row>
    <row r="1893" spans="1:17" hidden="1">
      <c r="A1893" s="11" t="s">
        <v>4120</v>
      </c>
      <c r="B1893" s="9" t="s">
        <v>1274</v>
      </c>
      <c r="C1893" s="9" t="s">
        <v>7</v>
      </c>
      <c r="D1893" s="3" t="s">
        <v>1360</v>
      </c>
      <c r="E1893" s="9" t="s">
        <v>1411</v>
      </c>
      <c r="F1893" s="9" t="s">
        <v>1390</v>
      </c>
      <c r="G1893" s="3">
        <v>28.41</v>
      </c>
      <c r="H1893" s="3">
        <v>16.78</v>
      </c>
      <c r="I1893" s="3">
        <v>0.30120000000000002</v>
      </c>
      <c r="J1893" s="3">
        <v>2.5882000000000001</v>
      </c>
      <c r="K1893" s="3" t="s">
        <v>1412</v>
      </c>
      <c r="L1893" s="3">
        <v>843</v>
      </c>
      <c r="M1893" s="3" t="s">
        <v>1426</v>
      </c>
      <c r="N1893" s="3" t="s">
        <v>2424</v>
      </c>
      <c r="O1893" s="9"/>
      <c r="P1893" s="3">
        <v>12</v>
      </c>
      <c r="Q1893" s="13">
        <v>19.57</v>
      </c>
    </row>
    <row r="1894" spans="1:17" hidden="1">
      <c r="A1894" s="10" t="s">
        <v>4121</v>
      </c>
      <c r="B1894" s="8" t="s">
        <v>1201</v>
      </c>
      <c r="C1894" s="8" t="s">
        <v>41</v>
      </c>
      <c r="D1894" s="2" t="s">
        <v>10</v>
      </c>
      <c r="E1894" s="8" t="s">
        <v>1400</v>
      </c>
      <c r="F1894" s="8" t="s">
        <v>1375</v>
      </c>
      <c r="G1894" s="2">
        <v>21.18</v>
      </c>
      <c r="H1894" s="2">
        <v>14.86</v>
      </c>
      <c r="I1894" s="2">
        <v>0.17319999999999999</v>
      </c>
      <c r="J1894" s="2">
        <v>0.40699999999999997</v>
      </c>
      <c r="K1894" s="2" t="s">
        <v>1395</v>
      </c>
      <c r="L1894" s="2">
        <v>770</v>
      </c>
      <c r="M1894" s="2" t="s">
        <v>1426</v>
      </c>
      <c r="N1894" s="2" t="s">
        <v>2849</v>
      </c>
      <c r="O1894" s="8"/>
      <c r="P1894" s="2">
        <v>84</v>
      </c>
      <c r="Q1894" s="12">
        <v>11.17</v>
      </c>
    </row>
    <row r="1895" spans="1:17" hidden="1">
      <c r="A1895" s="11" t="s">
        <v>4122</v>
      </c>
      <c r="B1895" s="9" t="s">
        <v>553</v>
      </c>
      <c r="C1895" s="9" t="s">
        <v>35</v>
      </c>
      <c r="D1895" s="3" t="s">
        <v>31</v>
      </c>
      <c r="E1895" s="9" t="s">
        <v>1380</v>
      </c>
      <c r="F1895" s="9" t="s">
        <v>1390</v>
      </c>
      <c r="G1895" s="3">
        <v>14.93</v>
      </c>
      <c r="H1895" s="3">
        <v>9.24</v>
      </c>
      <c r="I1895" s="3">
        <v>0.21329999999999999</v>
      </c>
      <c r="J1895" s="3">
        <v>0.1366</v>
      </c>
      <c r="K1895" s="3" t="s">
        <v>1385</v>
      </c>
      <c r="L1895" s="3">
        <v>860</v>
      </c>
      <c r="M1895" s="3" t="s">
        <v>1381</v>
      </c>
      <c r="N1895" s="3" t="s">
        <v>2401</v>
      </c>
      <c r="O1895" s="9"/>
      <c r="P1895" s="3">
        <v>240</v>
      </c>
      <c r="Q1895" s="13">
        <v>0</v>
      </c>
    </row>
    <row r="1896" spans="1:17" hidden="1">
      <c r="A1896" s="10" t="s">
        <v>4123</v>
      </c>
      <c r="B1896" s="8" t="s">
        <v>611</v>
      </c>
      <c r="C1896" s="8" t="s">
        <v>35</v>
      </c>
      <c r="D1896" s="2" t="s">
        <v>31</v>
      </c>
      <c r="E1896" s="8" t="s">
        <v>1400</v>
      </c>
      <c r="F1896" s="8" t="s">
        <v>1384</v>
      </c>
      <c r="G1896" s="2">
        <v>88.32</v>
      </c>
      <c r="H1896" s="2">
        <v>9.69</v>
      </c>
      <c r="I1896" s="2">
        <v>0.5746</v>
      </c>
      <c r="J1896" s="2">
        <v>0.83420000000000005</v>
      </c>
      <c r="K1896" s="2"/>
      <c r="L1896" s="2">
        <v>731</v>
      </c>
      <c r="M1896" s="2" t="s">
        <v>1377</v>
      </c>
      <c r="N1896" s="2" t="s">
        <v>3086</v>
      </c>
      <c r="O1896" s="8" t="s">
        <v>219</v>
      </c>
      <c r="P1896" s="2">
        <v>240</v>
      </c>
      <c r="Q1896" s="12">
        <v>47.93</v>
      </c>
    </row>
    <row r="1897" spans="1:17" hidden="1">
      <c r="A1897" s="11" t="s">
        <v>4124</v>
      </c>
      <c r="B1897" s="9" t="s">
        <v>870</v>
      </c>
      <c r="C1897" s="9" t="s">
        <v>24</v>
      </c>
      <c r="D1897" s="3" t="s">
        <v>1360</v>
      </c>
      <c r="E1897" s="9" t="s">
        <v>1411</v>
      </c>
      <c r="F1897" s="9" t="s">
        <v>1390</v>
      </c>
      <c r="G1897" s="3">
        <v>91.67</v>
      </c>
      <c r="H1897" s="3">
        <v>8.67</v>
      </c>
      <c r="I1897" s="3">
        <v>1.5388999999999999</v>
      </c>
      <c r="J1897" s="3">
        <v>4.1741000000000001</v>
      </c>
      <c r="K1897" s="3" t="s">
        <v>1385</v>
      </c>
      <c r="L1897" s="3">
        <v>876</v>
      </c>
      <c r="M1897" s="3" t="s">
        <v>1426</v>
      </c>
      <c r="N1897" s="3" t="s">
        <v>668</v>
      </c>
      <c r="O1897" s="9"/>
      <c r="P1897" s="3">
        <v>24</v>
      </c>
      <c r="Q1897" s="13">
        <v>0</v>
      </c>
    </row>
    <row r="1898" spans="1:17" hidden="1">
      <c r="A1898" s="10" t="s">
        <v>4125</v>
      </c>
      <c r="B1898" s="8" t="s">
        <v>897</v>
      </c>
      <c r="C1898" s="8" t="s">
        <v>35</v>
      </c>
      <c r="D1898" s="2" t="s">
        <v>31</v>
      </c>
      <c r="E1898" s="8" t="s">
        <v>1411</v>
      </c>
      <c r="F1898" s="8" t="s">
        <v>1384</v>
      </c>
      <c r="G1898" s="2">
        <v>35.53</v>
      </c>
      <c r="H1898" s="2">
        <v>9.15</v>
      </c>
      <c r="I1898" s="2">
        <v>0.66839999999999999</v>
      </c>
      <c r="J1898" s="2">
        <v>3.1095999999999999</v>
      </c>
      <c r="K1898" s="2" t="s">
        <v>1385</v>
      </c>
      <c r="L1898" s="2">
        <v>818</v>
      </c>
      <c r="M1898" s="2" t="s">
        <v>1396</v>
      </c>
      <c r="N1898" s="2" t="s">
        <v>3270</v>
      </c>
      <c r="O1898" s="8" t="s">
        <v>1998</v>
      </c>
      <c r="P1898" s="2">
        <v>12</v>
      </c>
      <c r="Q1898" s="12">
        <v>0</v>
      </c>
    </row>
    <row r="1899" spans="1:17" hidden="1">
      <c r="A1899" s="11" t="s">
        <v>4126</v>
      </c>
      <c r="B1899" s="9" t="s">
        <v>919</v>
      </c>
      <c r="C1899" s="9" t="s">
        <v>41</v>
      </c>
      <c r="D1899" s="3" t="s">
        <v>10</v>
      </c>
      <c r="E1899" s="9" t="s">
        <v>1389</v>
      </c>
      <c r="F1899" s="9" t="s">
        <v>1384</v>
      </c>
      <c r="G1899" s="3">
        <v>76.5</v>
      </c>
      <c r="H1899" s="3">
        <v>13.95</v>
      </c>
      <c r="I1899" s="3">
        <v>0.80669999999999997</v>
      </c>
      <c r="J1899" s="3">
        <v>1.4315</v>
      </c>
      <c r="K1899" s="3" t="s">
        <v>1395</v>
      </c>
      <c r="L1899" s="3">
        <v>556</v>
      </c>
      <c r="M1899" s="3" t="s">
        <v>1403</v>
      </c>
      <c r="N1899" s="3" t="s">
        <v>3612</v>
      </c>
      <c r="O1899" s="9" t="s">
        <v>1512</v>
      </c>
      <c r="P1899" s="3">
        <v>84</v>
      </c>
      <c r="Q1899" s="13">
        <v>40.340000000000003</v>
      </c>
    </row>
    <row r="1900" spans="1:17" hidden="1">
      <c r="A1900" s="10" t="s">
        <v>4127</v>
      </c>
      <c r="B1900" s="8" t="s">
        <v>546</v>
      </c>
      <c r="C1900" s="8" t="s">
        <v>35</v>
      </c>
      <c r="D1900" s="2" t="s">
        <v>10</v>
      </c>
      <c r="E1900" s="8" t="s">
        <v>1389</v>
      </c>
      <c r="F1900" s="8" t="s">
        <v>1375</v>
      </c>
      <c r="G1900" s="2">
        <v>46.35</v>
      </c>
      <c r="H1900" s="2">
        <v>14.57</v>
      </c>
      <c r="I1900" s="2">
        <v>0.83709999999999996</v>
      </c>
      <c r="J1900" s="2">
        <v>0.73560000000000003</v>
      </c>
      <c r="K1900" s="2" t="s">
        <v>1412</v>
      </c>
      <c r="L1900" s="2">
        <v>768</v>
      </c>
      <c r="M1900" s="2" t="s">
        <v>1381</v>
      </c>
      <c r="N1900" s="2" t="s">
        <v>2670</v>
      </c>
      <c r="O1900" s="8"/>
      <c r="P1900" s="2">
        <v>120</v>
      </c>
      <c r="Q1900" s="12">
        <v>19.78</v>
      </c>
    </row>
    <row r="1901" spans="1:17" hidden="1">
      <c r="A1901" s="11" t="s">
        <v>4128</v>
      </c>
      <c r="B1901" s="9" t="s">
        <v>1279</v>
      </c>
      <c r="C1901" s="9" t="s">
        <v>28</v>
      </c>
      <c r="D1901" s="3" t="s">
        <v>31</v>
      </c>
      <c r="E1901" s="9" t="s">
        <v>1400</v>
      </c>
      <c r="F1901" s="9" t="s">
        <v>1384</v>
      </c>
      <c r="G1901" s="3">
        <v>1.32</v>
      </c>
      <c r="H1901" s="3">
        <v>8.86</v>
      </c>
      <c r="I1901" s="3">
        <v>1.12E-2</v>
      </c>
      <c r="J1901" s="3">
        <v>2.7300000000000001E-2</v>
      </c>
      <c r="K1901" s="3"/>
      <c r="L1901" s="3">
        <v>709</v>
      </c>
      <c r="M1901" s="3" t="s">
        <v>1403</v>
      </c>
      <c r="N1901" s="3" t="s">
        <v>2762</v>
      </c>
      <c r="O1901" s="9" t="s">
        <v>1444</v>
      </c>
      <c r="P1901" s="3">
        <v>60</v>
      </c>
      <c r="Q1901" s="13">
        <v>0.88</v>
      </c>
    </row>
    <row r="1902" spans="1:17" hidden="1">
      <c r="A1902" s="10" t="s">
        <v>4129</v>
      </c>
      <c r="B1902" s="8" t="s">
        <v>1192</v>
      </c>
      <c r="C1902" s="8" t="s">
        <v>12</v>
      </c>
      <c r="D1902" s="2" t="s">
        <v>44</v>
      </c>
      <c r="E1902" s="8" t="s">
        <v>1389</v>
      </c>
      <c r="F1902" s="8" t="s">
        <v>1390</v>
      </c>
      <c r="G1902" s="2">
        <v>30.22</v>
      </c>
      <c r="H1902" s="2">
        <v>11.71</v>
      </c>
      <c r="I1902" s="2">
        <v>0.1792</v>
      </c>
      <c r="J1902" s="2">
        <v>0.52880000000000005</v>
      </c>
      <c r="K1902" s="2" t="s">
        <v>1412</v>
      </c>
      <c r="L1902" s="2">
        <v>821</v>
      </c>
      <c r="M1902" s="2" t="s">
        <v>1377</v>
      </c>
      <c r="N1902" s="2" t="s">
        <v>824</v>
      </c>
      <c r="O1902" s="8" t="s">
        <v>2212</v>
      </c>
      <c r="P1902" s="2">
        <v>84</v>
      </c>
      <c r="Q1902" s="12">
        <v>20.03</v>
      </c>
    </row>
    <row r="1903" spans="1:17" hidden="1">
      <c r="A1903" s="11" t="s">
        <v>4130</v>
      </c>
      <c r="B1903" s="9" t="s">
        <v>440</v>
      </c>
      <c r="C1903" s="9" t="s">
        <v>41</v>
      </c>
      <c r="D1903" s="3" t="s">
        <v>23</v>
      </c>
      <c r="E1903" s="9" t="s">
        <v>1380</v>
      </c>
      <c r="F1903" s="9" t="s">
        <v>1384</v>
      </c>
      <c r="G1903" s="3">
        <v>44.71</v>
      </c>
      <c r="H1903" s="3">
        <v>11.43</v>
      </c>
      <c r="I1903" s="3">
        <v>0.4859</v>
      </c>
      <c r="J1903" s="3">
        <v>0.77569999999999995</v>
      </c>
      <c r="K1903" s="3" t="s">
        <v>1395</v>
      </c>
      <c r="L1903" s="3">
        <v>871</v>
      </c>
      <c r="M1903" s="3" t="s">
        <v>1396</v>
      </c>
      <c r="N1903" s="3" t="s">
        <v>4015</v>
      </c>
      <c r="O1903" s="9" t="s">
        <v>1572</v>
      </c>
      <c r="P1903" s="3">
        <v>84</v>
      </c>
      <c r="Q1903" s="13">
        <v>33.450000000000003</v>
      </c>
    </row>
    <row r="1904" spans="1:17" hidden="1">
      <c r="A1904" s="10" t="s">
        <v>4131</v>
      </c>
      <c r="B1904" s="8" t="s">
        <v>1285</v>
      </c>
      <c r="C1904" s="8" t="s">
        <v>16</v>
      </c>
      <c r="D1904" s="2" t="s">
        <v>1360</v>
      </c>
      <c r="E1904" s="8" t="s">
        <v>1408</v>
      </c>
      <c r="F1904" s="8" t="s">
        <v>1390</v>
      </c>
      <c r="G1904" s="2">
        <v>11.56</v>
      </c>
      <c r="H1904" s="2">
        <v>8.24</v>
      </c>
      <c r="I1904" s="2">
        <v>0.14699999999999999</v>
      </c>
      <c r="J1904" s="2">
        <v>0.18160000000000001</v>
      </c>
      <c r="K1904" s="2" t="s">
        <v>1376</v>
      </c>
      <c r="L1904" s="2">
        <v>729</v>
      </c>
      <c r="M1904" s="2" t="s">
        <v>1426</v>
      </c>
      <c r="N1904" s="2" t="s">
        <v>3966</v>
      </c>
      <c r="O1904" s="8"/>
      <c r="P1904" s="2">
        <v>84</v>
      </c>
      <c r="Q1904" s="12">
        <v>6.35</v>
      </c>
    </row>
    <row r="1905" spans="1:17">
      <c r="A1905" s="11" t="s">
        <v>4132</v>
      </c>
      <c r="B1905" s="9" t="s">
        <v>257</v>
      </c>
      <c r="C1905" s="9" t="s">
        <v>20</v>
      </c>
      <c r="D1905" s="3" t="s">
        <v>1360</v>
      </c>
      <c r="E1905" s="9" t="s">
        <v>1374</v>
      </c>
      <c r="F1905" s="9" t="s">
        <v>1384</v>
      </c>
      <c r="G1905" s="3">
        <v>44.04</v>
      </c>
      <c r="H1905" s="3">
        <v>16.34</v>
      </c>
      <c r="I1905" s="3">
        <v>0.313</v>
      </c>
      <c r="J1905" s="3">
        <v>0.88329999999999997</v>
      </c>
      <c r="K1905" s="3" t="s">
        <v>1358</v>
      </c>
      <c r="L1905" s="3">
        <v>806</v>
      </c>
      <c r="M1905" s="3" t="s">
        <v>1396</v>
      </c>
      <c r="N1905" s="3" t="s">
        <v>2166</v>
      </c>
      <c r="O1905" s="9" t="s">
        <v>920</v>
      </c>
      <c r="P1905" s="3">
        <v>84</v>
      </c>
      <c r="Q1905" s="13">
        <v>20.54</v>
      </c>
    </row>
    <row r="1906" spans="1:17" hidden="1">
      <c r="A1906" s="10" t="s">
        <v>4133</v>
      </c>
      <c r="B1906" s="8" t="s">
        <v>248</v>
      </c>
      <c r="C1906" s="8" t="s">
        <v>35</v>
      </c>
      <c r="D1906" s="2" t="s">
        <v>23</v>
      </c>
      <c r="E1906" s="8" t="s">
        <v>1380</v>
      </c>
      <c r="F1906" s="8" t="s">
        <v>1390</v>
      </c>
      <c r="G1906" s="2">
        <v>37.950000000000003</v>
      </c>
      <c r="H1906" s="2">
        <v>9.3699999999999992</v>
      </c>
      <c r="I1906" s="2">
        <v>0.22359999999999999</v>
      </c>
      <c r="J1906" s="2">
        <v>0.61770000000000003</v>
      </c>
      <c r="K1906" s="2" t="s">
        <v>1395</v>
      </c>
      <c r="L1906" s="2">
        <v>672</v>
      </c>
      <c r="M1906" s="2" t="s">
        <v>1381</v>
      </c>
      <c r="N1906" s="2" t="s">
        <v>3284</v>
      </c>
      <c r="O1906" s="8"/>
      <c r="P1906" s="2">
        <v>84</v>
      </c>
      <c r="Q1906" s="12">
        <v>22.91</v>
      </c>
    </row>
    <row r="1907" spans="1:17" hidden="1">
      <c r="A1907" s="11" t="s">
        <v>4134</v>
      </c>
      <c r="B1907" s="9" t="s">
        <v>1219</v>
      </c>
      <c r="C1907" s="9" t="s">
        <v>12</v>
      </c>
      <c r="D1907" s="3" t="s">
        <v>10</v>
      </c>
      <c r="E1907" s="9" t="s">
        <v>1374</v>
      </c>
      <c r="F1907" s="9" t="s">
        <v>1375</v>
      </c>
      <c r="G1907" s="3">
        <v>16.84</v>
      </c>
      <c r="H1907" s="3">
        <v>14.18</v>
      </c>
      <c r="I1907" s="3">
        <v>0.21149999999999999</v>
      </c>
      <c r="J1907" s="3">
        <v>0.39340000000000003</v>
      </c>
      <c r="K1907" s="3" t="s">
        <v>1385</v>
      </c>
      <c r="L1907" s="3">
        <v>562</v>
      </c>
      <c r="M1907" s="3" t="s">
        <v>1426</v>
      </c>
      <c r="N1907" s="3" t="s">
        <v>2488</v>
      </c>
      <c r="O1907" s="9"/>
      <c r="P1907" s="3">
        <v>60</v>
      </c>
      <c r="Q1907" s="13">
        <v>0</v>
      </c>
    </row>
    <row r="1908" spans="1:17" hidden="1">
      <c r="A1908" s="10" t="s">
        <v>4135</v>
      </c>
      <c r="B1908" s="8" t="s">
        <v>792</v>
      </c>
      <c r="C1908" s="8" t="s">
        <v>28</v>
      </c>
      <c r="D1908" s="2" t="s">
        <v>44</v>
      </c>
      <c r="E1908" s="8" t="s">
        <v>1411</v>
      </c>
      <c r="F1908" s="8" t="s">
        <v>1390</v>
      </c>
      <c r="G1908" s="2">
        <v>19.77</v>
      </c>
      <c r="H1908" s="2">
        <v>16.899999999999999</v>
      </c>
      <c r="I1908" s="2">
        <v>0.22109999999999999</v>
      </c>
      <c r="J1908" s="2">
        <v>0.70389999999999997</v>
      </c>
      <c r="K1908" s="2" t="s">
        <v>1385</v>
      </c>
      <c r="L1908" s="2">
        <v>858</v>
      </c>
      <c r="M1908" s="2" t="s">
        <v>1396</v>
      </c>
      <c r="N1908" s="2" t="s">
        <v>259</v>
      </c>
      <c r="O1908" s="8" t="s">
        <v>2104</v>
      </c>
      <c r="P1908" s="2">
        <v>36</v>
      </c>
      <c r="Q1908" s="12">
        <v>0</v>
      </c>
    </row>
    <row r="1909" spans="1:17">
      <c r="A1909" s="11" t="s">
        <v>4136</v>
      </c>
      <c r="B1909" s="9" t="s">
        <v>513</v>
      </c>
      <c r="C1909" s="9" t="s">
        <v>7</v>
      </c>
      <c r="D1909" s="3" t="s">
        <v>1360</v>
      </c>
      <c r="E1909" s="9" t="s">
        <v>1380</v>
      </c>
      <c r="F1909" s="9" t="s">
        <v>1390</v>
      </c>
      <c r="G1909" s="3">
        <v>90.31</v>
      </c>
      <c r="H1909" s="3">
        <v>15.22</v>
      </c>
      <c r="I1909" s="3">
        <v>1.042</v>
      </c>
      <c r="J1909" s="3">
        <v>1.2039</v>
      </c>
      <c r="K1909" s="3" t="s">
        <v>1358</v>
      </c>
      <c r="L1909" s="3">
        <v>576</v>
      </c>
      <c r="M1909" s="3" t="s">
        <v>1403</v>
      </c>
      <c r="N1909" s="3" t="s">
        <v>1703</v>
      </c>
      <c r="O1909" s="9" t="s">
        <v>2149</v>
      </c>
      <c r="P1909" s="3">
        <v>240</v>
      </c>
      <c r="Q1909" s="13">
        <v>36.97</v>
      </c>
    </row>
    <row r="1910" spans="1:17" hidden="1">
      <c r="A1910" s="10" t="s">
        <v>4137</v>
      </c>
      <c r="B1910" s="8" t="s">
        <v>830</v>
      </c>
      <c r="C1910" s="8" t="s">
        <v>16</v>
      </c>
      <c r="D1910" s="2" t="s">
        <v>44</v>
      </c>
      <c r="E1910" s="8" t="s">
        <v>1389</v>
      </c>
      <c r="F1910" s="8" t="s">
        <v>1390</v>
      </c>
      <c r="G1910" s="2">
        <v>13.34</v>
      </c>
      <c r="H1910" s="2">
        <v>12.53</v>
      </c>
      <c r="I1910" s="2">
        <v>0.20039999999999999</v>
      </c>
      <c r="J1910" s="2">
        <v>0.63129999999999997</v>
      </c>
      <c r="K1910" s="2" t="s">
        <v>1376</v>
      </c>
      <c r="L1910" s="2">
        <v>867</v>
      </c>
      <c r="M1910" s="2" t="s">
        <v>1426</v>
      </c>
      <c r="N1910" s="2" t="s">
        <v>2230</v>
      </c>
      <c r="O1910" s="8"/>
      <c r="P1910" s="2">
        <v>24</v>
      </c>
      <c r="Q1910" s="12">
        <v>9.1999999999999993</v>
      </c>
    </row>
    <row r="1911" spans="1:17">
      <c r="A1911" s="11" t="s">
        <v>4138</v>
      </c>
      <c r="B1911" s="9" t="s">
        <v>1342</v>
      </c>
      <c r="C1911" s="9" t="s">
        <v>28</v>
      </c>
      <c r="D1911" s="3" t="s">
        <v>1360</v>
      </c>
      <c r="E1911" s="9" t="s">
        <v>1389</v>
      </c>
      <c r="F1911" s="9" t="s">
        <v>1390</v>
      </c>
      <c r="G1911" s="3">
        <v>12.25</v>
      </c>
      <c r="H1911" s="3">
        <v>17.32</v>
      </c>
      <c r="I1911" s="3">
        <v>7.9299999999999995E-2</v>
      </c>
      <c r="J1911" s="3">
        <v>1.1191</v>
      </c>
      <c r="K1911" s="3" t="s">
        <v>1358</v>
      </c>
      <c r="L1911" s="3">
        <v>652</v>
      </c>
      <c r="M1911" s="3" t="s">
        <v>1426</v>
      </c>
      <c r="N1911" s="3" t="s">
        <v>3217</v>
      </c>
      <c r="O1911" s="9"/>
      <c r="P1911" s="3">
        <v>12</v>
      </c>
      <c r="Q1911" s="13">
        <v>3.49</v>
      </c>
    </row>
    <row r="1912" spans="1:17" hidden="1">
      <c r="A1912" s="10" t="s">
        <v>4139</v>
      </c>
      <c r="B1912" s="8" t="s">
        <v>820</v>
      </c>
      <c r="C1912" s="8" t="s">
        <v>16</v>
      </c>
      <c r="D1912" s="2" t="s">
        <v>1360</v>
      </c>
      <c r="E1912" s="8" t="s">
        <v>1408</v>
      </c>
      <c r="F1912" s="8" t="s">
        <v>1384</v>
      </c>
      <c r="G1912" s="2">
        <v>54.77</v>
      </c>
      <c r="H1912" s="2">
        <v>18.2</v>
      </c>
      <c r="I1912" s="2">
        <v>0.87129999999999996</v>
      </c>
      <c r="J1912" s="2">
        <v>1.9856</v>
      </c>
      <c r="K1912" s="2" t="s">
        <v>1412</v>
      </c>
      <c r="L1912" s="2">
        <v>655</v>
      </c>
      <c r="M1912" s="2" t="s">
        <v>1377</v>
      </c>
      <c r="N1912" s="2" t="s">
        <v>1734</v>
      </c>
      <c r="O1912" s="8" t="s">
        <v>1705</v>
      </c>
      <c r="P1912" s="2">
        <v>36</v>
      </c>
      <c r="Q1912" s="12">
        <v>27.67</v>
      </c>
    </row>
    <row r="1913" spans="1:17">
      <c r="A1913" s="11" t="s">
        <v>4140</v>
      </c>
      <c r="B1913" s="9" t="s">
        <v>1118</v>
      </c>
      <c r="C1913" s="9" t="s">
        <v>16</v>
      </c>
      <c r="D1913" s="3" t="s">
        <v>10</v>
      </c>
      <c r="E1913" s="9" t="s">
        <v>1389</v>
      </c>
      <c r="F1913" s="9" t="s">
        <v>1375</v>
      </c>
      <c r="G1913" s="3">
        <v>25.44</v>
      </c>
      <c r="H1913" s="3">
        <v>15.83</v>
      </c>
      <c r="I1913" s="3">
        <v>0.2238</v>
      </c>
      <c r="J1913" s="3">
        <v>0.71879999999999999</v>
      </c>
      <c r="K1913" s="3" t="s">
        <v>1358</v>
      </c>
      <c r="L1913" s="3">
        <v>607</v>
      </c>
      <c r="M1913" s="3" t="s">
        <v>1377</v>
      </c>
      <c r="N1913" s="3" t="s">
        <v>3960</v>
      </c>
      <c r="O1913" s="9" t="s">
        <v>3418</v>
      </c>
      <c r="P1913" s="3">
        <v>48</v>
      </c>
      <c r="Q1913" s="13">
        <v>3.4</v>
      </c>
    </row>
    <row r="1914" spans="1:17" hidden="1">
      <c r="A1914" s="10" t="s">
        <v>4141</v>
      </c>
      <c r="B1914" s="8" t="s">
        <v>527</v>
      </c>
      <c r="C1914" s="8" t="s">
        <v>16</v>
      </c>
      <c r="D1914" s="2" t="s">
        <v>23</v>
      </c>
      <c r="E1914" s="8" t="s">
        <v>1374</v>
      </c>
      <c r="F1914" s="8" t="s">
        <v>1384</v>
      </c>
      <c r="G1914" s="2">
        <v>65.53</v>
      </c>
      <c r="H1914" s="2">
        <v>14.77</v>
      </c>
      <c r="I1914" s="2">
        <v>0.90759999999999996</v>
      </c>
      <c r="J1914" s="2">
        <v>0.8518</v>
      </c>
      <c r="K1914" s="2" t="s">
        <v>1376</v>
      </c>
      <c r="L1914" s="2">
        <v>752</v>
      </c>
      <c r="M1914" s="2" t="s">
        <v>1381</v>
      </c>
      <c r="N1914" s="2" t="s">
        <v>1859</v>
      </c>
      <c r="O1914" s="8"/>
      <c r="P1914" s="2">
        <v>240</v>
      </c>
      <c r="Q1914" s="12">
        <v>46.01</v>
      </c>
    </row>
    <row r="1915" spans="1:17" hidden="1">
      <c r="A1915" s="11" t="s">
        <v>4142</v>
      </c>
      <c r="B1915" s="9" t="s">
        <v>1348</v>
      </c>
      <c r="C1915" s="9" t="s">
        <v>38</v>
      </c>
      <c r="D1915" s="3" t="s">
        <v>44</v>
      </c>
      <c r="E1915" s="9" t="s">
        <v>1400</v>
      </c>
      <c r="F1915" s="9" t="s">
        <v>1384</v>
      </c>
      <c r="G1915" s="3">
        <v>8.43</v>
      </c>
      <c r="H1915" s="3">
        <v>11.22</v>
      </c>
      <c r="I1915" s="3">
        <v>0.14249999999999999</v>
      </c>
      <c r="J1915" s="3">
        <v>0.74590000000000001</v>
      </c>
      <c r="K1915" s="3" t="s">
        <v>1385</v>
      </c>
      <c r="L1915" s="3">
        <v>585</v>
      </c>
      <c r="M1915" s="3" t="s">
        <v>1386</v>
      </c>
      <c r="N1915" s="3" t="s">
        <v>2173</v>
      </c>
      <c r="O1915" s="9"/>
      <c r="P1915" s="3">
        <v>12</v>
      </c>
      <c r="Q1915" s="13">
        <v>0</v>
      </c>
    </row>
    <row r="1916" spans="1:17" hidden="1">
      <c r="A1916" s="10" t="s">
        <v>4143</v>
      </c>
      <c r="B1916" s="8" t="s">
        <v>605</v>
      </c>
      <c r="C1916" s="8" t="s">
        <v>12</v>
      </c>
      <c r="D1916" s="2" t="s">
        <v>10</v>
      </c>
      <c r="E1916" s="8" t="s">
        <v>1374</v>
      </c>
      <c r="F1916" s="8" t="s">
        <v>1390</v>
      </c>
      <c r="G1916" s="2">
        <v>81.62</v>
      </c>
      <c r="H1916" s="2">
        <v>15.36</v>
      </c>
      <c r="I1916" s="2">
        <v>1.0117</v>
      </c>
      <c r="J1916" s="2">
        <v>2.8437999999999999</v>
      </c>
      <c r="K1916" s="2" t="s">
        <v>1412</v>
      </c>
      <c r="L1916" s="2">
        <v>741</v>
      </c>
      <c r="M1916" s="2" t="s">
        <v>1377</v>
      </c>
      <c r="N1916" s="2" t="s">
        <v>3217</v>
      </c>
      <c r="O1916" s="8" t="s">
        <v>1522</v>
      </c>
      <c r="P1916" s="2">
        <v>36</v>
      </c>
      <c r="Q1916" s="12">
        <v>27.35</v>
      </c>
    </row>
    <row r="1917" spans="1:17">
      <c r="A1917" s="11" t="s">
        <v>4144</v>
      </c>
      <c r="B1917" s="9" t="s">
        <v>175</v>
      </c>
      <c r="C1917" s="9" t="s">
        <v>32</v>
      </c>
      <c r="D1917" s="3" t="s">
        <v>23</v>
      </c>
      <c r="E1917" s="9" t="s">
        <v>1411</v>
      </c>
      <c r="F1917" s="9" t="s">
        <v>1390</v>
      </c>
      <c r="G1917" s="3">
        <v>21.53</v>
      </c>
      <c r="H1917" s="3">
        <v>18.48</v>
      </c>
      <c r="I1917" s="3">
        <v>0.24790000000000001</v>
      </c>
      <c r="J1917" s="3">
        <v>0.63790000000000002</v>
      </c>
      <c r="K1917" s="3" t="s">
        <v>1358</v>
      </c>
      <c r="L1917" s="3">
        <v>636</v>
      </c>
      <c r="M1917" s="3" t="s">
        <v>1403</v>
      </c>
      <c r="N1917" s="3" t="s">
        <v>2801</v>
      </c>
      <c r="O1917" s="9" t="s">
        <v>2642</v>
      </c>
      <c r="P1917" s="3">
        <v>48</v>
      </c>
      <c r="Q1917" s="13">
        <v>5.54</v>
      </c>
    </row>
    <row r="1918" spans="1:17">
      <c r="A1918" s="10" t="s">
        <v>4145</v>
      </c>
      <c r="B1918" s="8" t="s">
        <v>843</v>
      </c>
      <c r="C1918" s="8" t="s">
        <v>16</v>
      </c>
      <c r="D1918" s="2" t="s">
        <v>23</v>
      </c>
      <c r="E1918" s="8" t="s">
        <v>1411</v>
      </c>
      <c r="F1918" s="8" t="s">
        <v>1384</v>
      </c>
      <c r="G1918" s="2">
        <v>90.88</v>
      </c>
      <c r="H1918" s="2">
        <v>18.170000000000002</v>
      </c>
      <c r="I1918" s="2">
        <v>1.3085</v>
      </c>
      <c r="J1918" s="2">
        <v>1.4746999999999999</v>
      </c>
      <c r="K1918" s="2" t="s">
        <v>1358</v>
      </c>
      <c r="L1918" s="2">
        <v>740</v>
      </c>
      <c r="M1918" s="2" t="s">
        <v>1381</v>
      </c>
      <c r="N1918" s="2" t="s">
        <v>1859</v>
      </c>
      <c r="O1918" s="8"/>
      <c r="P1918" s="2">
        <v>180</v>
      </c>
      <c r="Q1918" s="12">
        <v>48.95</v>
      </c>
    </row>
    <row r="1919" spans="1:17" hidden="1">
      <c r="A1919" s="11" t="s">
        <v>4146</v>
      </c>
      <c r="B1919" s="9" t="s">
        <v>1290</v>
      </c>
      <c r="C1919" s="9" t="s">
        <v>7</v>
      </c>
      <c r="D1919" s="3" t="s">
        <v>31</v>
      </c>
      <c r="E1919" s="9" t="s">
        <v>1389</v>
      </c>
      <c r="F1919" s="9" t="s">
        <v>1390</v>
      </c>
      <c r="G1919" s="3">
        <v>87.76</v>
      </c>
      <c r="H1919" s="3">
        <v>17.55</v>
      </c>
      <c r="I1919" s="3">
        <v>1.4567000000000001</v>
      </c>
      <c r="J1919" s="3">
        <v>2.5573999999999999</v>
      </c>
      <c r="K1919" s="3" t="s">
        <v>1385</v>
      </c>
      <c r="L1919" s="3">
        <v>843</v>
      </c>
      <c r="M1919" s="3" t="s">
        <v>1403</v>
      </c>
      <c r="N1919" s="3" t="s">
        <v>4147</v>
      </c>
      <c r="O1919" s="9" t="s">
        <v>1804</v>
      </c>
      <c r="P1919" s="3">
        <v>48</v>
      </c>
      <c r="Q1919" s="13">
        <v>0</v>
      </c>
    </row>
    <row r="1920" spans="1:17" hidden="1">
      <c r="A1920" s="10" t="s">
        <v>4148</v>
      </c>
      <c r="B1920" s="8" t="s">
        <v>1059</v>
      </c>
      <c r="C1920" s="8" t="s">
        <v>32</v>
      </c>
      <c r="D1920" s="2" t="s">
        <v>23</v>
      </c>
      <c r="E1920" s="8" t="s">
        <v>1411</v>
      </c>
      <c r="F1920" s="8" t="s">
        <v>1384</v>
      </c>
      <c r="G1920" s="2">
        <v>67.77</v>
      </c>
      <c r="H1920" s="2">
        <v>11.01</v>
      </c>
      <c r="I1920" s="2">
        <v>0.65649999999999997</v>
      </c>
      <c r="J1920" s="2">
        <v>0.77070000000000005</v>
      </c>
      <c r="K1920" s="2" t="s">
        <v>1385</v>
      </c>
      <c r="L1920" s="2">
        <v>743</v>
      </c>
      <c r="M1920" s="2" t="s">
        <v>1426</v>
      </c>
      <c r="N1920" s="2" t="s">
        <v>2488</v>
      </c>
      <c r="O1920" s="8"/>
      <c r="P1920" s="2">
        <v>180</v>
      </c>
      <c r="Q1920" s="12">
        <v>0</v>
      </c>
    </row>
    <row r="1921" spans="1:17">
      <c r="A1921" s="11" t="s">
        <v>4149</v>
      </c>
      <c r="B1921" s="9" t="s">
        <v>975</v>
      </c>
      <c r="C1921" s="9" t="s">
        <v>7</v>
      </c>
      <c r="D1921" s="3" t="s">
        <v>44</v>
      </c>
      <c r="E1921" s="9" t="s">
        <v>1400</v>
      </c>
      <c r="F1921" s="9" t="s">
        <v>1375</v>
      </c>
      <c r="G1921" s="3">
        <v>1.61</v>
      </c>
      <c r="H1921" s="3">
        <v>17.61</v>
      </c>
      <c r="I1921" s="3">
        <v>2.98E-2</v>
      </c>
      <c r="J1921" s="3">
        <v>4.0500000000000001E-2</v>
      </c>
      <c r="K1921" s="3" t="s">
        <v>1358</v>
      </c>
      <c r="L1921" s="3">
        <v>862</v>
      </c>
      <c r="M1921" s="3" t="s">
        <v>1403</v>
      </c>
      <c r="N1921" s="3" t="s">
        <v>2187</v>
      </c>
      <c r="O1921" s="9" t="s">
        <v>2255</v>
      </c>
      <c r="P1921" s="3">
        <v>60</v>
      </c>
      <c r="Q1921" s="13">
        <v>1.23</v>
      </c>
    </row>
    <row r="1922" spans="1:17" hidden="1">
      <c r="A1922" s="10" t="s">
        <v>4150</v>
      </c>
      <c r="B1922" s="8" t="s">
        <v>1030</v>
      </c>
      <c r="C1922" s="8" t="s">
        <v>32</v>
      </c>
      <c r="D1922" s="2" t="s">
        <v>1360</v>
      </c>
      <c r="E1922" s="8" t="s">
        <v>1380</v>
      </c>
      <c r="F1922" s="8" t="s">
        <v>1384</v>
      </c>
      <c r="G1922" s="2">
        <v>55.14</v>
      </c>
      <c r="H1922" s="2"/>
      <c r="I1922" s="2">
        <v>0.54479999999999995</v>
      </c>
      <c r="J1922" s="2"/>
      <c r="K1922" s="2" t="s">
        <v>1385</v>
      </c>
      <c r="L1922" s="2">
        <v>729</v>
      </c>
      <c r="M1922" s="2" t="s">
        <v>1403</v>
      </c>
      <c r="N1922" s="2" t="s">
        <v>2161</v>
      </c>
      <c r="O1922" s="8" t="s">
        <v>1647</v>
      </c>
      <c r="P1922" s="2">
        <v>84</v>
      </c>
      <c r="Q1922" s="12">
        <v>0</v>
      </c>
    </row>
    <row r="1923" spans="1:17" hidden="1">
      <c r="A1923" s="11" t="s">
        <v>4151</v>
      </c>
      <c r="B1923" s="9" t="s">
        <v>1083</v>
      </c>
      <c r="C1923" s="9" t="s">
        <v>16</v>
      </c>
      <c r="D1923" s="3" t="s">
        <v>1360</v>
      </c>
      <c r="E1923" s="9" t="s">
        <v>1408</v>
      </c>
      <c r="F1923" s="9" t="s">
        <v>1390</v>
      </c>
      <c r="G1923" s="3">
        <v>33.950000000000003</v>
      </c>
      <c r="H1923" s="3">
        <v>16.489999999999998</v>
      </c>
      <c r="I1923" s="3">
        <v>0.58960000000000001</v>
      </c>
      <c r="J1923" s="3">
        <v>3.0882000000000001</v>
      </c>
      <c r="K1923" s="3" t="s">
        <v>1412</v>
      </c>
      <c r="L1923" s="3">
        <v>882</v>
      </c>
      <c r="M1923" s="3" t="s">
        <v>1403</v>
      </c>
      <c r="N1923" s="3" t="s">
        <v>2358</v>
      </c>
      <c r="O1923" s="9" t="s">
        <v>2359</v>
      </c>
      <c r="P1923" s="3">
        <v>12</v>
      </c>
      <c r="Q1923" s="13">
        <v>11.88</v>
      </c>
    </row>
    <row r="1924" spans="1:17" hidden="1">
      <c r="A1924" s="10" t="s">
        <v>4152</v>
      </c>
      <c r="B1924" s="8" t="s">
        <v>1012</v>
      </c>
      <c r="C1924" s="8" t="s">
        <v>28</v>
      </c>
      <c r="D1924" s="2" t="s">
        <v>10</v>
      </c>
      <c r="E1924" s="8" t="s">
        <v>1374</v>
      </c>
      <c r="F1924" s="8" t="s">
        <v>1390</v>
      </c>
      <c r="G1924" s="2">
        <v>92.46</v>
      </c>
      <c r="H1924" s="2">
        <v>14.06</v>
      </c>
      <c r="I1924" s="2">
        <v>1.1528</v>
      </c>
      <c r="J1924" s="2">
        <v>1.7358</v>
      </c>
      <c r="K1924" s="2" t="s">
        <v>1385</v>
      </c>
      <c r="L1924" s="2">
        <v>757</v>
      </c>
      <c r="M1924" s="2" t="s">
        <v>1381</v>
      </c>
      <c r="N1924" s="2" t="s">
        <v>744</v>
      </c>
      <c r="O1924" s="8"/>
      <c r="P1924" s="2">
        <v>84</v>
      </c>
      <c r="Q1924" s="12">
        <v>0</v>
      </c>
    </row>
    <row r="1925" spans="1:17" hidden="1">
      <c r="A1925" s="11" t="s">
        <v>4153</v>
      </c>
      <c r="B1925" s="9" t="s">
        <v>682</v>
      </c>
      <c r="C1925" s="9" t="s">
        <v>20</v>
      </c>
      <c r="D1925" s="3" t="s">
        <v>44</v>
      </c>
      <c r="E1925" s="9" t="s">
        <v>1408</v>
      </c>
      <c r="F1925" s="9" t="s">
        <v>1390</v>
      </c>
      <c r="G1925" s="3">
        <v>60.94</v>
      </c>
      <c r="H1925" s="3">
        <v>11.19</v>
      </c>
      <c r="I1925" s="3">
        <v>0.33250000000000002</v>
      </c>
      <c r="J1925" s="3">
        <v>2.8456999999999999</v>
      </c>
      <c r="K1925" s="3" t="s">
        <v>1376</v>
      </c>
      <c r="L1925" s="3">
        <v>839</v>
      </c>
      <c r="M1925" s="3" t="s">
        <v>1386</v>
      </c>
      <c r="N1925" s="3" t="s">
        <v>396</v>
      </c>
      <c r="O1925" s="9"/>
      <c r="P1925" s="3">
        <v>24</v>
      </c>
      <c r="Q1925" s="13">
        <v>51.83</v>
      </c>
    </row>
    <row r="1926" spans="1:17" hidden="1">
      <c r="A1926" s="10" t="s">
        <v>4154</v>
      </c>
      <c r="B1926" s="8" t="s">
        <v>456</v>
      </c>
      <c r="C1926" s="8" t="s">
        <v>16</v>
      </c>
      <c r="D1926" s="2" t="s">
        <v>44</v>
      </c>
      <c r="E1926" s="8" t="s">
        <v>1374</v>
      </c>
      <c r="F1926" s="8" t="s">
        <v>1375</v>
      </c>
      <c r="G1926" s="2">
        <v>84.48</v>
      </c>
      <c r="H1926" s="2">
        <v>12.63</v>
      </c>
      <c r="I1926" s="2">
        <v>1.6395999999999999</v>
      </c>
      <c r="J1926" s="2">
        <v>7.5308999999999999</v>
      </c>
      <c r="K1926" s="2" t="s">
        <v>1395</v>
      </c>
      <c r="L1926" s="2">
        <v>565</v>
      </c>
      <c r="M1926" s="2" t="s">
        <v>1381</v>
      </c>
      <c r="N1926" s="2" t="s">
        <v>2667</v>
      </c>
      <c r="O1926" s="8"/>
      <c r="P1926" s="2">
        <v>12</v>
      </c>
      <c r="Q1926" s="12">
        <v>23.99</v>
      </c>
    </row>
    <row r="1927" spans="1:17" hidden="1">
      <c r="A1927" s="11" t="s">
        <v>4155</v>
      </c>
      <c r="B1927" s="9" t="s">
        <v>798</v>
      </c>
      <c r="C1927" s="9" t="s">
        <v>12</v>
      </c>
      <c r="D1927" s="3" t="s">
        <v>44</v>
      </c>
      <c r="E1927" s="9" t="s">
        <v>1380</v>
      </c>
      <c r="F1927" s="9" t="s">
        <v>1390</v>
      </c>
      <c r="G1927" s="3">
        <v>81.78</v>
      </c>
      <c r="H1927" s="3">
        <v>13.77</v>
      </c>
      <c r="I1927" s="3">
        <v>0.69110000000000005</v>
      </c>
      <c r="J1927" s="3">
        <v>1.8931</v>
      </c>
      <c r="K1927" s="3" t="s">
        <v>1376</v>
      </c>
      <c r="L1927" s="3">
        <v>704</v>
      </c>
      <c r="M1927" s="3" t="s">
        <v>1381</v>
      </c>
      <c r="N1927" s="3" t="s">
        <v>1699</v>
      </c>
      <c r="O1927" s="9"/>
      <c r="P1927" s="3">
        <v>60</v>
      </c>
      <c r="Q1927" s="13">
        <v>69.16</v>
      </c>
    </row>
    <row r="1928" spans="1:17" hidden="1">
      <c r="A1928" s="10" t="s">
        <v>4156</v>
      </c>
      <c r="B1928" s="8" t="s">
        <v>1271</v>
      </c>
      <c r="C1928" s="8" t="s">
        <v>16</v>
      </c>
      <c r="D1928" s="2" t="s">
        <v>44</v>
      </c>
      <c r="E1928" s="8" t="s">
        <v>1374</v>
      </c>
      <c r="F1928" s="8" t="s">
        <v>1375</v>
      </c>
      <c r="G1928" s="2">
        <v>94.85</v>
      </c>
      <c r="H1928" s="2">
        <v>15.83</v>
      </c>
      <c r="I1928" s="2">
        <v>1.1828000000000001</v>
      </c>
      <c r="J1928" s="2">
        <v>2.6798000000000002</v>
      </c>
      <c r="K1928" s="2" t="s">
        <v>1385</v>
      </c>
      <c r="L1928" s="2">
        <v>608</v>
      </c>
      <c r="M1928" s="2" t="s">
        <v>1396</v>
      </c>
      <c r="N1928" s="2" t="s">
        <v>2770</v>
      </c>
      <c r="O1928" s="8" t="s">
        <v>1995</v>
      </c>
      <c r="P1928" s="2">
        <v>48</v>
      </c>
      <c r="Q1928" s="12">
        <v>0</v>
      </c>
    </row>
    <row r="1929" spans="1:17">
      <c r="A1929" s="11" t="s">
        <v>4157</v>
      </c>
      <c r="B1929" s="9" t="s">
        <v>230</v>
      </c>
      <c r="C1929" s="9" t="s">
        <v>7</v>
      </c>
      <c r="D1929" s="3" t="s">
        <v>23</v>
      </c>
      <c r="E1929" s="9" t="s">
        <v>1411</v>
      </c>
      <c r="F1929" s="9" t="s">
        <v>1375</v>
      </c>
      <c r="G1929" s="3">
        <v>17.04</v>
      </c>
      <c r="H1929" s="3">
        <v>16.48</v>
      </c>
      <c r="I1929" s="3">
        <v>0.27229999999999999</v>
      </c>
      <c r="J1929" s="3">
        <v>0.34310000000000002</v>
      </c>
      <c r="K1929" s="3" t="s">
        <v>1358</v>
      </c>
      <c r="L1929" s="3">
        <v>730</v>
      </c>
      <c r="M1929" s="3" t="s">
        <v>1426</v>
      </c>
      <c r="N1929" s="3" t="s">
        <v>2043</v>
      </c>
      <c r="O1929" s="9"/>
      <c r="P1929" s="3">
        <v>84</v>
      </c>
      <c r="Q1929" s="13">
        <v>2.09</v>
      </c>
    </row>
    <row r="1930" spans="1:17" hidden="1">
      <c r="A1930" s="10" t="s">
        <v>4158</v>
      </c>
      <c r="B1930" s="8" t="s">
        <v>787</v>
      </c>
      <c r="C1930" s="8" t="s">
        <v>7</v>
      </c>
      <c r="D1930" s="2" t="s">
        <v>1360</v>
      </c>
      <c r="E1930" s="8" t="s">
        <v>1374</v>
      </c>
      <c r="F1930" s="8" t="s">
        <v>1375</v>
      </c>
      <c r="G1930" s="2">
        <v>30.49</v>
      </c>
      <c r="H1930" s="2">
        <v>15.37</v>
      </c>
      <c r="I1930" s="2">
        <v>0.46229999999999999</v>
      </c>
      <c r="J1930" s="2">
        <v>2.7572999999999999</v>
      </c>
      <c r="K1930" s="2"/>
      <c r="L1930" s="2">
        <v>578</v>
      </c>
      <c r="M1930" s="2" t="s">
        <v>1396</v>
      </c>
      <c r="N1930" s="2" t="s">
        <v>1482</v>
      </c>
      <c r="O1930" s="8" t="s">
        <v>3727</v>
      </c>
      <c r="P1930" s="2">
        <v>12</v>
      </c>
      <c r="Q1930" s="12">
        <v>10.94</v>
      </c>
    </row>
    <row r="1931" spans="1:17" hidden="1">
      <c r="A1931" s="11" t="s">
        <v>4159</v>
      </c>
      <c r="B1931" s="9" t="s">
        <v>207</v>
      </c>
      <c r="C1931" s="9" t="s">
        <v>35</v>
      </c>
      <c r="D1931" s="3" t="s">
        <v>10</v>
      </c>
      <c r="E1931" s="9" t="s">
        <v>1389</v>
      </c>
      <c r="F1931" s="9" t="s">
        <v>1390</v>
      </c>
      <c r="G1931" s="3">
        <v>26.92</v>
      </c>
      <c r="H1931" s="3">
        <v>12.17</v>
      </c>
      <c r="I1931" s="3">
        <v>0.35680000000000001</v>
      </c>
      <c r="J1931" s="3">
        <v>0.29959999999999998</v>
      </c>
      <c r="K1931" s="3" t="s">
        <v>1376</v>
      </c>
      <c r="L1931" s="3">
        <v>878</v>
      </c>
      <c r="M1931" s="3" t="s">
        <v>1381</v>
      </c>
      <c r="N1931" s="3" t="s">
        <v>1576</v>
      </c>
      <c r="O1931" s="9"/>
      <c r="P1931" s="3">
        <v>240</v>
      </c>
      <c r="Q1931" s="13">
        <v>6.9</v>
      </c>
    </row>
    <row r="1932" spans="1:17" hidden="1">
      <c r="A1932" s="10" t="s">
        <v>4160</v>
      </c>
      <c r="B1932" s="8" t="s">
        <v>870</v>
      </c>
      <c r="C1932" s="8" t="s">
        <v>35</v>
      </c>
      <c r="D1932" s="2" t="s">
        <v>10</v>
      </c>
      <c r="E1932" s="8" t="s">
        <v>1389</v>
      </c>
      <c r="F1932" s="8" t="s">
        <v>1390</v>
      </c>
      <c r="G1932" s="2">
        <v>13.71</v>
      </c>
      <c r="H1932" s="2">
        <v>9.56</v>
      </c>
      <c r="I1932" s="2">
        <v>0.1326</v>
      </c>
      <c r="J1932" s="2">
        <v>0.14369999999999999</v>
      </c>
      <c r="K1932" s="2" t="s">
        <v>1412</v>
      </c>
      <c r="L1932" s="2">
        <v>876</v>
      </c>
      <c r="M1932" s="2" t="s">
        <v>1386</v>
      </c>
      <c r="N1932" s="2" t="s">
        <v>862</v>
      </c>
      <c r="O1932" s="8"/>
      <c r="P1932" s="2">
        <v>180</v>
      </c>
      <c r="Q1932" s="12">
        <v>4.95</v>
      </c>
    </row>
    <row r="1933" spans="1:17" hidden="1">
      <c r="A1933" s="11" t="s">
        <v>4161</v>
      </c>
      <c r="B1933" s="9" t="s">
        <v>590</v>
      </c>
      <c r="C1933" s="9" t="s">
        <v>12</v>
      </c>
      <c r="D1933" s="3" t="s">
        <v>10</v>
      </c>
      <c r="E1933" s="9" t="s">
        <v>1380</v>
      </c>
      <c r="F1933" s="9" t="s">
        <v>1375</v>
      </c>
      <c r="G1933" s="3">
        <v>84.5</v>
      </c>
      <c r="H1933" s="3"/>
      <c r="I1933" s="3">
        <v>0.43769999999999998</v>
      </c>
      <c r="J1933" s="3"/>
      <c r="K1933" s="3" t="s">
        <v>1385</v>
      </c>
      <c r="L1933" s="3">
        <v>694</v>
      </c>
      <c r="M1933" s="3" t="s">
        <v>1386</v>
      </c>
      <c r="N1933" s="3" t="s">
        <v>2295</v>
      </c>
      <c r="O1933" s="9"/>
      <c r="P1933" s="3">
        <v>60</v>
      </c>
      <c r="Q1933" s="13">
        <v>0</v>
      </c>
    </row>
    <row r="1934" spans="1:17" hidden="1">
      <c r="A1934" s="10" t="s">
        <v>4162</v>
      </c>
      <c r="B1934" s="8" t="s">
        <v>1336</v>
      </c>
      <c r="C1934" s="8" t="s">
        <v>35</v>
      </c>
      <c r="D1934" s="2" t="s">
        <v>23</v>
      </c>
      <c r="E1934" s="8" t="s">
        <v>1408</v>
      </c>
      <c r="F1934" s="8" t="s">
        <v>1384</v>
      </c>
      <c r="G1934" s="2">
        <v>5.69</v>
      </c>
      <c r="H1934" s="2">
        <v>18.23</v>
      </c>
      <c r="I1934" s="2">
        <v>4.1000000000000002E-2</v>
      </c>
      <c r="J1934" s="2">
        <v>0.2064</v>
      </c>
      <c r="K1934" s="2" t="s">
        <v>1395</v>
      </c>
      <c r="L1934" s="2">
        <v>854</v>
      </c>
      <c r="M1934" s="2" t="s">
        <v>1403</v>
      </c>
      <c r="N1934" s="2" t="s">
        <v>3806</v>
      </c>
      <c r="O1934" s="8" t="s">
        <v>3327</v>
      </c>
      <c r="P1934" s="2">
        <v>36</v>
      </c>
      <c r="Q1934" s="12">
        <v>4.22</v>
      </c>
    </row>
    <row r="1935" spans="1:17" hidden="1">
      <c r="A1935" s="11" t="s">
        <v>4163</v>
      </c>
      <c r="B1935" s="9" t="s">
        <v>977</v>
      </c>
      <c r="C1935" s="9" t="s">
        <v>12</v>
      </c>
      <c r="D1935" s="3" t="s">
        <v>44</v>
      </c>
      <c r="E1935" s="9" t="s">
        <v>1400</v>
      </c>
      <c r="F1935" s="9" t="s">
        <v>1384</v>
      </c>
      <c r="G1935" s="3">
        <v>71.37</v>
      </c>
      <c r="H1935" s="3">
        <v>14.1</v>
      </c>
      <c r="I1935" s="3">
        <v>1.1689000000000001</v>
      </c>
      <c r="J1935" s="3">
        <v>0.89270000000000005</v>
      </c>
      <c r="K1935" s="3" t="s">
        <v>1376</v>
      </c>
      <c r="L1935" s="3">
        <v>659</v>
      </c>
      <c r="M1935" s="3" t="s">
        <v>1381</v>
      </c>
      <c r="N1935" s="3" t="s">
        <v>512</v>
      </c>
      <c r="O1935" s="9"/>
      <c r="P1935" s="3">
        <v>240</v>
      </c>
      <c r="Q1935" s="13">
        <v>36.93</v>
      </c>
    </row>
    <row r="1936" spans="1:17">
      <c r="A1936" s="10" t="s">
        <v>4164</v>
      </c>
      <c r="B1936" s="8" t="s">
        <v>605</v>
      </c>
      <c r="C1936" s="8" t="s">
        <v>12</v>
      </c>
      <c r="D1936" s="2" t="s">
        <v>1360</v>
      </c>
      <c r="E1936" s="8" t="s">
        <v>1411</v>
      </c>
      <c r="F1936" s="8" t="s">
        <v>1375</v>
      </c>
      <c r="G1936" s="2">
        <v>47.01</v>
      </c>
      <c r="H1936" s="2">
        <v>16.190000000000001</v>
      </c>
      <c r="I1936" s="2">
        <v>0.66269999999999996</v>
      </c>
      <c r="J1936" s="2">
        <v>2.306</v>
      </c>
      <c r="K1936" s="2" t="s">
        <v>1358</v>
      </c>
      <c r="L1936" s="2">
        <v>741</v>
      </c>
      <c r="M1936" s="2" t="s">
        <v>1403</v>
      </c>
      <c r="N1936" s="2" t="s">
        <v>1856</v>
      </c>
      <c r="O1936" s="8" t="s">
        <v>1453</v>
      </c>
      <c r="P1936" s="2">
        <v>24</v>
      </c>
      <c r="Q1936" s="12">
        <v>22.94</v>
      </c>
    </row>
    <row r="1937" spans="1:17" hidden="1">
      <c r="A1937" s="11" t="s">
        <v>4165</v>
      </c>
      <c r="B1937" s="9" t="s">
        <v>480</v>
      </c>
      <c r="C1937" s="9" t="s">
        <v>38</v>
      </c>
      <c r="D1937" s="3" t="s">
        <v>44</v>
      </c>
      <c r="E1937" s="9" t="s">
        <v>1389</v>
      </c>
      <c r="F1937" s="9" t="s">
        <v>1384</v>
      </c>
      <c r="G1937" s="3">
        <v>28.22</v>
      </c>
      <c r="H1937" s="3">
        <v>10.28</v>
      </c>
      <c r="I1937" s="3">
        <v>0.28570000000000001</v>
      </c>
      <c r="J1937" s="3">
        <v>0.27760000000000001</v>
      </c>
      <c r="K1937" s="3" t="s">
        <v>1376</v>
      </c>
      <c r="L1937" s="3">
        <v>878</v>
      </c>
      <c r="M1937" s="3" t="s">
        <v>1403</v>
      </c>
      <c r="N1937" s="3" t="s">
        <v>2760</v>
      </c>
      <c r="O1937" s="9" t="s">
        <v>1653</v>
      </c>
      <c r="P1937" s="3">
        <v>240</v>
      </c>
      <c r="Q1937" s="13">
        <v>20.49</v>
      </c>
    </row>
    <row r="1938" spans="1:17" hidden="1">
      <c r="A1938" s="10" t="s">
        <v>4166</v>
      </c>
      <c r="B1938" s="8" t="s">
        <v>483</v>
      </c>
      <c r="C1938" s="8" t="s">
        <v>12</v>
      </c>
      <c r="D1938" s="2" t="s">
        <v>23</v>
      </c>
      <c r="E1938" s="8" t="s">
        <v>1411</v>
      </c>
      <c r="F1938" s="8" t="s">
        <v>1390</v>
      </c>
      <c r="G1938" s="2">
        <v>4.03</v>
      </c>
      <c r="H1938" s="2">
        <v>13.87</v>
      </c>
      <c r="I1938" s="2">
        <v>4.4499999999999998E-2</v>
      </c>
      <c r="J1938" s="2">
        <v>9.35E-2</v>
      </c>
      <c r="K1938" s="2" t="s">
        <v>1385</v>
      </c>
      <c r="L1938" s="2">
        <v>878</v>
      </c>
      <c r="M1938" s="2" t="s">
        <v>1386</v>
      </c>
      <c r="N1938" s="2" t="s">
        <v>2517</v>
      </c>
      <c r="O1938" s="8"/>
      <c r="P1938" s="2">
        <v>60</v>
      </c>
      <c r="Q1938" s="12">
        <v>0</v>
      </c>
    </row>
    <row r="1939" spans="1:17" hidden="1">
      <c r="A1939" s="11" t="s">
        <v>4167</v>
      </c>
      <c r="B1939" s="9" t="s">
        <v>538</v>
      </c>
      <c r="C1939" s="9" t="s">
        <v>38</v>
      </c>
      <c r="D1939" s="3" t="s">
        <v>31</v>
      </c>
      <c r="E1939" s="9" t="s">
        <v>1411</v>
      </c>
      <c r="F1939" s="9" t="s">
        <v>1384</v>
      </c>
      <c r="G1939" s="3">
        <v>90.81</v>
      </c>
      <c r="H1939" s="3">
        <v>18.329999999999998</v>
      </c>
      <c r="I1939" s="3">
        <v>1.3225</v>
      </c>
      <c r="J1939" s="3">
        <v>2.6831999999999998</v>
      </c>
      <c r="K1939" s="3" t="s">
        <v>1376</v>
      </c>
      <c r="L1939" s="3">
        <v>639</v>
      </c>
      <c r="M1939" s="3" t="s">
        <v>1381</v>
      </c>
      <c r="N1939" s="3" t="s">
        <v>1522</v>
      </c>
      <c r="O1939" s="9"/>
      <c r="P1939" s="3">
        <v>48</v>
      </c>
      <c r="Q1939" s="13">
        <v>11.63</v>
      </c>
    </row>
    <row r="1940" spans="1:17" hidden="1">
      <c r="A1940" s="10" t="s">
        <v>4168</v>
      </c>
      <c r="B1940" s="8" t="s">
        <v>907</v>
      </c>
      <c r="C1940" s="8" t="s">
        <v>20</v>
      </c>
      <c r="D1940" s="2" t="s">
        <v>1360</v>
      </c>
      <c r="E1940" s="8" t="s">
        <v>1411</v>
      </c>
      <c r="F1940" s="8" t="s">
        <v>1384</v>
      </c>
      <c r="G1940" s="2">
        <v>45.36</v>
      </c>
      <c r="H1940" s="2">
        <v>10.98</v>
      </c>
      <c r="I1940" s="2">
        <v>0.248</v>
      </c>
      <c r="J1940" s="2">
        <v>0.62429999999999997</v>
      </c>
      <c r="K1940" s="2" t="s">
        <v>1395</v>
      </c>
      <c r="L1940" s="2">
        <v>596</v>
      </c>
      <c r="M1940" s="2" t="s">
        <v>1403</v>
      </c>
      <c r="N1940" s="2" t="s">
        <v>2449</v>
      </c>
      <c r="O1940" s="8" t="s">
        <v>2048</v>
      </c>
      <c r="P1940" s="2">
        <v>120</v>
      </c>
      <c r="Q1940" s="12">
        <v>20.75</v>
      </c>
    </row>
    <row r="1941" spans="1:17" hidden="1">
      <c r="A1941" s="11" t="s">
        <v>4169</v>
      </c>
      <c r="B1941" s="9" t="s">
        <v>155</v>
      </c>
      <c r="C1941" s="9" t="s">
        <v>35</v>
      </c>
      <c r="D1941" s="3" t="s">
        <v>10</v>
      </c>
      <c r="E1941" s="9" t="s">
        <v>1408</v>
      </c>
      <c r="F1941" s="9" t="s">
        <v>1384</v>
      </c>
      <c r="G1941" s="3">
        <v>46.41</v>
      </c>
      <c r="H1941" s="3">
        <v>9.5500000000000007</v>
      </c>
      <c r="I1941" s="3">
        <v>0.71020000000000005</v>
      </c>
      <c r="J1941" s="3">
        <v>0.75970000000000004</v>
      </c>
      <c r="K1941" s="3" t="s">
        <v>1412</v>
      </c>
      <c r="L1941" s="3">
        <v>562</v>
      </c>
      <c r="M1941" s="3" t="s">
        <v>1381</v>
      </c>
      <c r="N1941" s="3" t="s">
        <v>2998</v>
      </c>
      <c r="O1941" s="9"/>
      <c r="P1941" s="3">
        <v>84</v>
      </c>
      <c r="Q1941" s="13">
        <v>33</v>
      </c>
    </row>
    <row r="1942" spans="1:17">
      <c r="A1942" s="10" t="s">
        <v>4170</v>
      </c>
      <c r="B1942" s="8" t="s">
        <v>464</v>
      </c>
      <c r="C1942" s="8" t="s">
        <v>24</v>
      </c>
      <c r="D1942" s="2" t="s">
        <v>10</v>
      </c>
      <c r="E1942" s="8" t="s">
        <v>1400</v>
      </c>
      <c r="F1942" s="8" t="s">
        <v>1390</v>
      </c>
      <c r="G1942" s="2">
        <v>71.11</v>
      </c>
      <c r="H1942" s="2">
        <v>12.52</v>
      </c>
      <c r="I1942" s="2">
        <v>1.1007</v>
      </c>
      <c r="J1942" s="2">
        <v>0.80889999999999995</v>
      </c>
      <c r="K1942" s="2" t="s">
        <v>1358</v>
      </c>
      <c r="L1942" s="2">
        <v>801</v>
      </c>
      <c r="M1942" s="2" t="s">
        <v>1403</v>
      </c>
      <c r="N1942" s="2" t="s">
        <v>1717</v>
      </c>
      <c r="O1942" s="8" t="s">
        <v>1815</v>
      </c>
      <c r="P1942" s="2">
        <v>240</v>
      </c>
      <c r="Q1942" s="12">
        <v>50.38</v>
      </c>
    </row>
    <row r="1943" spans="1:17">
      <c r="A1943" s="11" t="s">
        <v>4171</v>
      </c>
      <c r="B1943" s="9" t="s">
        <v>1144</v>
      </c>
      <c r="C1943" s="9" t="s">
        <v>12</v>
      </c>
      <c r="D1943" s="3" t="s">
        <v>10</v>
      </c>
      <c r="E1943" s="9" t="s">
        <v>1374</v>
      </c>
      <c r="F1943" s="9" t="s">
        <v>1384</v>
      </c>
      <c r="G1943" s="3">
        <v>46.1</v>
      </c>
      <c r="H1943" s="3">
        <v>14.83</v>
      </c>
      <c r="I1943" s="3">
        <v>0.87050000000000005</v>
      </c>
      <c r="J1943" s="3">
        <v>4.1571999999999996</v>
      </c>
      <c r="K1943" s="3" t="s">
        <v>1358</v>
      </c>
      <c r="L1943" s="3">
        <v>738</v>
      </c>
      <c r="M1943" s="3" t="s">
        <v>1426</v>
      </c>
      <c r="N1943" s="3" t="s">
        <v>4172</v>
      </c>
      <c r="O1943" s="9"/>
      <c r="P1943" s="3">
        <v>12</v>
      </c>
      <c r="Q1943" s="13">
        <v>34.380000000000003</v>
      </c>
    </row>
    <row r="1944" spans="1:17" hidden="1">
      <c r="A1944" s="10" t="s">
        <v>4173</v>
      </c>
      <c r="B1944" s="8" t="s">
        <v>330</v>
      </c>
      <c r="C1944" s="8" t="s">
        <v>24</v>
      </c>
      <c r="D1944" s="2" t="s">
        <v>44</v>
      </c>
      <c r="E1944" s="8" t="s">
        <v>1380</v>
      </c>
      <c r="F1944" s="8" t="s">
        <v>1390</v>
      </c>
      <c r="G1944" s="2">
        <v>44.92</v>
      </c>
      <c r="H1944" s="2">
        <v>13.41</v>
      </c>
      <c r="I1944" s="2">
        <v>0.2351</v>
      </c>
      <c r="J1944" s="2">
        <v>1.0315000000000001</v>
      </c>
      <c r="K1944" s="2" t="s">
        <v>1385</v>
      </c>
      <c r="L1944" s="2">
        <v>782</v>
      </c>
      <c r="M1944" s="2" t="s">
        <v>1396</v>
      </c>
      <c r="N1944" s="2" t="s">
        <v>1995</v>
      </c>
      <c r="O1944" s="8" t="s">
        <v>1513</v>
      </c>
      <c r="P1944" s="2">
        <v>60</v>
      </c>
      <c r="Q1944" s="12">
        <v>0</v>
      </c>
    </row>
    <row r="1945" spans="1:17" hidden="1">
      <c r="A1945" s="11" t="s">
        <v>4174</v>
      </c>
      <c r="B1945" s="9" t="s">
        <v>806</v>
      </c>
      <c r="C1945" s="9" t="s">
        <v>32</v>
      </c>
      <c r="D1945" s="3" t="s">
        <v>31</v>
      </c>
      <c r="E1945" s="9" t="s">
        <v>1408</v>
      </c>
      <c r="F1945" s="9" t="s">
        <v>1384</v>
      </c>
      <c r="G1945" s="3">
        <v>96.03</v>
      </c>
      <c r="H1945" s="3">
        <v>10.72</v>
      </c>
      <c r="I1945" s="3">
        <v>1.6667000000000001</v>
      </c>
      <c r="J1945" s="3">
        <v>1.0746</v>
      </c>
      <c r="K1945" s="3" t="s">
        <v>1385</v>
      </c>
      <c r="L1945" s="3">
        <v>635</v>
      </c>
      <c r="M1945" s="3" t="s">
        <v>1381</v>
      </c>
      <c r="N1945" s="3" t="s">
        <v>2978</v>
      </c>
      <c r="O1945" s="9"/>
      <c r="P1945" s="3">
        <v>180</v>
      </c>
      <c r="Q1945" s="13">
        <v>0</v>
      </c>
    </row>
    <row r="1946" spans="1:17" hidden="1">
      <c r="A1946" s="10" t="s">
        <v>4175</v>
      </c>
      <c r="B1946" s="8" t="s">
        <v>201</v>
      </c>
      <c r="C1946" s="8" t="s">
        <v>12</v>
      </c>
      <c r="D1946" s="2" t="s">
        <v>10</v>
      </c>
      <c r="E1946" s="8" t="s">
        <v>1380</v>
      </c>
      <c r="F1946" s="8" t="s">
        <v>1390</v>
      </c>
      <c r="G1946" s="2">
        <v>46.86</v>
      </c>
      <c r="H1946" s="2">
        <v>10.039999999999999</v>
      </c>
      <c r="I1946" s="2">
        <v>0.34470000000000001</v>
      </c>
      <c r="J1946" s="2">
        <v>0.50470000000000004</v>
      </c>
      <c r="K1946" s="2" t="s">
        <v>1385</v>
      </c>
      <c r="L1946" s="2">
        <v>769</v>
      </c>
      <c r="M1946" s="2" t="s">
        <v>1381</v>
      </c>
      <c r="N1946" s="2" t="s">
        <v>4176</v>
      </c>
      <c r="O1946" s="8"/>
      <c r="P1946" s="2">
        <v>180</v>
      </c>
      <c r="Q1946" s="12">
        <v>0</v>
      </c>
    </row>
    <row r="1947" spans="1:17" hidden="1">
      <c r="A1947" s="11" t="s">
        <v>4177</v>
      </c>
      <c r="B1947" s="9" t="s">
        <v>1089</v>
      </c>
      <c r="C1947" s="9" t="s">
        <v>7</v>
      </c>
      <c r="D1947" s="3" t="s">
        <v>44</v>
      </c>
      <c r="E1947" s="9" t="s">
        <v>1389</v>
      </c>
      <c r="F1947" s="9" t="s">
        <v>1384</v>
      </c>
      <c r="G1947" s="3">
        <v>31.49</v>
      </c>
      <c r="H1947" s="3">
        <v>12.15</v>
      </c>
      <c r="I1947" s="3">
        <v>0.4078</v>
      </c>
      <c r="J1947" s="3">
        <v>0.38100000000000001</v>
      </c>
      <c r="K1947" s="3" t="s">
        <v>1412</v>
      </c>
      <c r="L1947" s="3">
        <v>857</v>
      </c>
      <c r="M1947" s="3" t="s">
        <v>1381</v>
      </c>
      <c r="N1947" s="3" t="s">
        <v>449</v>
      </c>
      <c r="O1947" s="9"/>
      <c r="P1947" s="3">
        <v>180</v>
      </c>
      <c r="Q1947" s="13">
        <v>23.35</v>
      </c>
    </row>
    <row r="1948" spans="1:17" hidden="1">
      <c r="A1948" s="10" t="s">
        <v>4178</v>
      </c>
      <c r="B1948" s="8" t="s">
        <v>1141</v>
      </c>
      <c r="C1948" s="8" t="s">
        <v>20</v>
      </c>
      <c r="D1948" s="2" t="s">
        <v>23</v>
      </c>
      <c r="E1948" s="8" t="s">
        <v>1380</v>
      </c>
      <c r="F1948" s="8" t="s">
        <v>1375</v>
      </c>
      <c r="G1948" s="2">
        <v>44.79</v>
      </c>
      <c r="H1948" s="2">
        <v>15.65</v>
      </c>
      <c r="I1948" s="2">
        <v>0.85109999999999997</v>
      </c>
      <c r="J1948" s="2">
        <v>1.5669999999999999</v>
      </c>
      <c r="K1948" s="2" t="s">
        <v>1412</v>
      </c>
      <c r="L1948" s="2">
        <v>860</v>
      </c>
      <c r="M1948" s="2" t="s">
        <v>1377</v>
      </c>
      <c r="N1948" s="2" t="s">
        <v>2010</v>
      </c>
      <c r="O1948" s="8" t="s">
        <v>1552</v>
      </c>
      <c r="P1948" s="2">
        <v>36</v>
      </c>
      <c r="Q1948" s="12">
        <v>22.26</v>
      </c>
    </row>
    <row r="1949" spans="1:17" hidden="1">
      <c r="A1949" s="11" t="s">
        <v>4179</v>
      </c>
      <c r="B1949" s="9" t="s">
        <v>230</v>
      </c>
      <c r="C1949" s="9" t="s">
        <v>20</v>
      </c>
      <c r="D1949" s="3" t="s">
        <v>10</v>
      </c>
      <c r="E1949" s="9" t="s">
        <v>1380</v>
      </c>
      <c r="F1949" s="9" t="s">
        <v>1390</v>
      </c>
      <c r="G1949" s="3">
        <v>43.17</v>
      </c>
      <c r="H1949" s="3">
        <v>10.199999999999999</v>
      </c>
      <c r="I1949" s="3">
        <v>0.37609999999999999</v>
      </c>
      <c r="J1949" s="3">
        <v>0.92149999999999999</v>
      </c>
      <c r="K1949" s="3" t="s">
        <v>1412</v>
      </c>
      <c r="L1949" s="3">
        <v>730</v>
      </c>
      <c r="M1949" s="3" t="s">
        <v>1381</v>
      </c>
      <c r="N1949" s="3" t="s">
        <v>726</v>
      </c>
      <c r="O1949" s="9"/>
      <c r="P1949" s="3">
        <v>60</v>
      </c>
      <c r="Q1949" s="13">
        <v>34.24</v>
      </c>
    </row>
    <row r="1950" spans="1:17" hidden="1">
      <c r="A1950" s="10" t="s">
        <v>4180</v>
      </c>
      <c r="B1950" s="8" t="s">
        <v>323</v>
      </c>
      <c r="C1950" s="8" t="s">
        <v>35</v>
      </c>
      <c r="D1950" s="2" t="s">
        <v>31</v>
      </c>
      <c r="E1950" s="8" t="s">
        <v>1411</v>
      </c>
      <c r="F1950" s="8" t="s">
        <v>1384</v>
      </c>
      <c r="G1950" s="2">
        <v>89.86</v>
      </c>
      <c r="H1950" s="2">
        <v>7.74</v>
      </c>
      <c r="I1950" s="2">
        <v>0.81489999999999996</v>
      </c>
      <c r="J1950" s="2">
        <v>0.84530000000000005</v>
      </c>
      <c r="K1950" s="2" t="s">
        <v>1412</v>
      </c>
      <c r="L1950" s="2">
        <v>787</v>
      </c>
      <c r="M1950" s="2" t="s">
        <v>1386</v>
      </c>
      <c r="N1950" s="2" t="s">
        <v>296</v>
      </c>
      <c r="O1950" s="8"/>
      <c r="P1950" s="2">
        <v>180</v>
      </c>
      <c r="Q1950" s="12">
        <v>36.03</v>
      </c>
    </row>
    <row r="1951" spans="1:17" hidden="1">
      <c r="A1951" s="11" t="s">
        <v>4181</v>
      </c>
      <c r="B1951" s="9" t="s">
        <v>506</v>
      </c>
      <c r="C1951" s="9" t="s">
        <v>7</v>
      </c>
      <c r="D1951" s="3" t="s">
        <v>31</v>
      </c>
      <c r="E1951" s="9" t="s">
        <v>1389</v>
      </c>
      <c r="F1951" s="9" t="s">
        <v>1375</v>
      </c>
      <c r="G1951" s="3">
        <v>14.67</v>
      </c>
      <c r="H1951" s="3">
        <v>14.64</v>
      </c>
      <c r="I1951" s="3">
        <v>0.1074</v>
      </c>
      <c r="J1951" s="3">
        <v>0.70879999999999999</v>
      </c>
      <c r="K1951" s="3" t="s">
        <v>1385</v>
      </c>
      <c r="L1951" s="3">
        <v>722</v>
      </c>
      <c r="M1951" s="3" t="s">
        <v>1426</v>
      </c>
      <c r="N1951" s="3" t="s">
        <v>3797</v>
      </c>
      <c r="O1951" s="9"/>
      <c r="P1951" s="3">
        <v>24</v>
      </c>
      <c r="Q1951" s="13">
        <v>0</v>
      </c>
    </row>
    <row r="1952" spans="1:17" hidden="1">
      <c r="A1952" s="10" t="s">
        <v>4182</v>
      </c>
      <c r="B1952" s="8" t="s">
        <v>1192</v>
      </c>
      <c r="C1952" s="8" t="s">
        <v>7</v>
      </c>
      <c r="D1952" s="2" t="s">
        <v>1360</v>
      </c>
      <c r="E1952" s="8" t="s">
        <v>1380</v>
      </c>
      <c r="F1952" s="8" t="s">
        <v>1375</v>
      </c>
      <c r="G1952" s="2">
        <v>2.15</v>
      </c>
      <c r="H1952" s="2">
        <v>15.61</v>
      </c>
      <c r="I1952" s="2">
        <v>3.1699999999999999E-2</v>
      </c>
      <c r="J1952" s="2">
        <v>6.0499999999999998E-2</v>
      </c>
      <c r="K1952" s="2" t="s">
        <v>1385</v>
      </c>
      <c r="L1952" s="2">
        <v>821</v>
      </c>
      <c r="M1952" s="2" t="s">
        <v>1396</v>
      </c>
      <c r="N1952" s="2" t="s">
        <v>3327</v>
      </c>
      <c r="O1952" s="8" t="s">
        <v>4147</v>
      </c>
      <c r="P1952" s="2">
        <v>48</v>
      </c>
      <c r="Q1952" s="12">
        <v>0</v>
      </c>
    </row>
    <row r="1953" spans="1:17" hidden="1">
      <c r="A1953" s="11" t="s">
        <v>4183</v>
      </c>
      <c r="B1953" s="9" t="s">
        <v>998</v>
      </c>
      <c r="C1953" s="9" t="s">
        <v>24</v>
      </c>
      <c r="D1953" s="3" t="s">
        <v>31</v>
      </c>
      <c r="E1953" s="9" t="s">
        <v>1389</v>
      </c>
      <c r="F1953" s="9" t="s">
        <v>1390</v>
      </c>
      <c r="G1953" s="3">
        <v>86.6</v>
      </c>
      <c r="H1953" s="3">
        <v>12.32</v>
      </c>
      <c r="I1953" s="3">
        <v>1.7141999999999999</v>
      </c>
      <c r="J1953" s="3">
        <v>2.2940999999999998</v>
      </c>
      <c r="K1953" s="3" t="s">
        <v>1412</v>
      </c>
      <c r="L1953" s="3">
        <v>618</v>
      </c>
      <c r="M1953" s="3" t="s">
        <v>1386</v>
      </c>
      <c r="N1953" s="3" t="s">
        <v>3343</v>
      </c>
      <c r="O1953" s="9"/>
      <c r="P1953" s="3">
        <v>48</v>
      </c>
      <c r="Q1953" s="13">
        <v>57.96</v>
      </c>
    </row>
    <row r="1954" spans="1:17" hidden="1">
      <c r="A1954" s="10" t="s">
        <v>4184</v>
      </c>
      <c r="B1954" s="8" t="s">
        <v>260</v>
      </c>
      <c r="C1954" s="8" t="s">
        <v>32</v>
      </c>
      <c r="D1954" s="2" t="s">
        <v>10</v>
      </c>
      <c r="E1954" s="8" t="s">
        <v>1374</v>
      </c>
      <c r="F1954" s="8" t="s">
        <v>1375</v>
      </c>
      <c r="G1954" s="2">
        <v>67.14</v>
      </c>
      <c r="H1954" s="2">
        <v>15.37</v>
      </c>
      <c r="I1954" s="2">
        <v>0.64900000000000002</v>
      </c>
      <c r="J1954" s="2">
        <v>2.3395999999999999</v>
      </c>
      <c r="K1954" s="2" t="s">
        <v>1376</v>
      </c>
      <c r="L1954" s="2">
        <v>895</v>
      </c>
      <c r="M1954" s="2" t="s">
        <v>1381</v>
      </c>
      <c r="N1954" s="2" t="s">
        <v>2274</v>
      </c>
      <c r="O1954" s="8"/>
      <c r="P1954" s="2">
        <v>36</v>
      </c>
      <c r="Q1954" s="12">
        <v>37.19</v>
      </c>
    </row>
    <row r="1955" spans="1:17" hidden="1">
      <c r="A1955" s="11" t="s">
        <v>4185</v>
      </c>
      <c r="B1955" s="9" t="s">
        <v>383</v>
      </c>
      <c r="C1955" s="9" t="s">
        <v>35</v>
      </c>
      <c r="D1955" s="3" t="s">
        <v>31</v>
      </c>
      <c r="E1955" s="9" t="s">
        <v>1411</v>
      </c>
      <c r="F1955" s="9" t="s">
        <v>1384</v>
      </c>
      <c r="G1955" s="3">
        <v>40.75</v>
      </c>
      <c r="H1955" s="3">
        <v>14.55</v>
      </c>
      <c r="I1955" s="3">
        <v>0.42909999999999998</v>
      </c>
      <c r="J1955" s="3">
        <v>0.52310000000000001</v>
      </c>
      <c r="K1955" s="3" t="s">
        <v>1385</v>
      </c>
      <c r="L1955" s="3">
        <v>728</v>
      </c>
      <c r="M1955" s="3" t="s">
        <v>1426</v>
      </c>
      <c r="N1955" s="3" t="s">
        <v>1995</v>
      </c>
      <c r="O1955" s="9"/>
      <c r="P1955" s="3">
        <v>240</v>
      </c>
      <c r="Q1955" s="13">
        <v>0</v>
      </c>
    </row>
    <row r="1956" spans="1:17" hidden="1">
      <c r="A1956" s="10" t="s">
        <v>4186</v>
      </c>
      <c r="B1956" s="8" t="s">
        <v>358</v>
      </c>
      <c r="C1956" s="8" t="s">
        <v>16</v>
      </c>
      <c r="D1956" s="2" t="s">
        <v>1360</v>
      </c>
      <c r="E1956" s="8" t="s">
        <v>1408</v>
      </c>
      <c r="F1956" s="8" t="s">
        <v>1390</v>
      </c>
      <c r="G1956" s="2">
        <v>37.67</v>
      </c>
      <c r="H1956" s="2">
        <v>11.33</v>
      </c>
      <c r="I1956" s="2">
        <v>0.22</v>
      </c>
      <c r="J1956" s="2">
        <v>0.97960000000000003</v>
      </c>
      <c r="K1956" s="2"/>
      <c r="L1956" s="2">
        <v>834</v>
      </c>
      <c r="M1956" s="2" t="s">
        <v>1381</v>
      </c>
      <c r="N1956" s="2" t="s">
        <v>1733</v>
      </c>
      <c r="O1956" s="8"/>
      <c r="P1956" s="2">
        <v>48</v>
      </c>
      <c r="Q1956" s="12">
        <v>20.03</v>
      </c>
    </row>
    <row r="1957" spans="1:17" hidden="1">
      <c r="A1957" s="11" t="s">
        <v>4187</v>
      </c>
      <c r="B1957" s="9" t="s">
        <v>1151</v>
      </c>
      <c r="C1957" s="9" t="s">
        <v>35</v>
      </c>
      <c r="D1957" s="3" t="s">
        <v>31</v>
      </c>
      <c r="E1957" s="9" t="s">
        <v>1380</v>
      </c>
      <c r="F1957" s="9" t="s">
        <v>1375</v>
      </c>
      <c r="G1957" s="3">
        <v>71.89</v>
      </c>
      <c r="H1957" s="3">
        <v>13.95</v>
      </c>
      <c r="I1957" s="3">
        <v>1.3110999999999999</v>
      </c>
      <c r="J1957" s="3">
        <v>0.95499999999999996</v>
      </c>
      <c r="K1957" s="3" t="s">
        <v>1395</v>
      </c>
      <c r="L1957" s="3">
        <v>857</v>
      </c>
      <c r="M1957" s="3" t="s">
        <v>1426</v>
      </c>
      <c r="N1957" s="3" t="s">
        <v>2221</v>
      </c>
      <c r="O1957" s="9"/>
      <c r="P1957" s="3">
        <v>180</v>
      </c>
      <c r="Q1957" s="13">
        <v>55.36</v>
      </c>
    </row>
    <row r="1958" spans="1:17">
      <c r="A1958" s="10" t="s">
        <v>4188</v>
      </c>
      <c r="B1958" s="8" t="s">
        <v>588</v>
      </c>
      <c r="C1958" s="8" t="s">
        <v>16</v>
      </c>
      <c r="D1958" s="2" t="s">
        <v>31</v>
      </c>
      <c r="E1958" s="8" t="s">
        <v>1374</v>
      </c>
      <c r="F1958" s="8" t="s">
        <v>1390</v>
      </c>
      <c r="G1958" s="2">
        <v>47.86</v>
      </c>
      <c r="H1958" s="2">
        <v>10.28</v>
      </c>
      <c r="I1958" s="2">
        <v>0.79830000000000001</v>
      </c>
      <c r="J1958" s="2">
        <v>1.0235000000000001</v>
      </c>
      <c r="K1958" s="2" t="s">
        <v>1358</v>
      </c>
      <c r="L1958" s="2">
        <v>557</v>
      </c>
      <c r="M1958" s="2" t="s">
        <v>1377</v>
      </c>
      <c r="N1958" s="2" t="s">
        <v>526</v>
      </c>
      <c r="O1958" s="8" t="s">
        <v>2968</v>
      </c>
      <c r="P1958" s="2">
        <v>60</v>
      </c>
      <c r="Q1958" s="12">
        <v>28.68</v>
      </c>
    </row>
    <row r="1959" spans="1:17">
      <c r="A1959" s="11" t="s">
        <v>4189</v>
      </c>
      <c r="B1959" s="9" t="s">
        <v>1153</v>
      </c>
      <c r="C1959" s="9" t="s">
        <v>7</v>
      </c>
      <c r="D1959" s="3" t="s">
        <v>10</v>
      </c>
      <c r="E1959" s="9" t="s">
        <v>1400</v>
      </c>
      <c r="F1959" s="9" t="s">
        <v>1384</v>
      </c>
      <c r="G1959" s="3">
        <v>39.270000000000003</v>
      </c>
      <c r="H1959" s="3">
        <v>13.12</v>
      </c>
      <c r="I1959" s="3">
        <v>0.27629999999999999</v>
      </c>
      <c r="J1959" s="3">
        <v>0.89590000000000003</v>
      </c>
      <c r="K1959" s="3" t="s">
        <v>1358</v>
      </c>
      <c r="L1959" s="3">
        <v>742</v>
      </c>
      <c r="M1959" s="3" t="s">
        <v>1377</v>
      </c>
      <c r="N1959" s="3" t="s">
        <v>1639</v>
      </c>
      <c r="O1959" s="9" t="s">
        <v>3729</v>
      </c>
      <c r="P1959" s="3">
        <v>60</v>
      </c>
      <c r="Q1959" s="13">
        <v>26.34</v>
      </c>
    </row>
    <row r="1960" spans="1:17" hidden="1">
      <c r="A1960" s="10" t="s">
        <v>4190</v>
      </c>
      <c r="B1960" s="8" t="s">
        <v>380</v>
      </c>
      <c r="C1960" s="8" t="s">
        <v>35</v>
      </c>
      <c r="D1960" s="2" t="s">
        <v>44</v>
      </c>
      <c r="E1960" s="8" t="s">
        <v>1411</v>
      </c>
      <c r="F1960" s="8" t="s">
        <v>1384</v>
      </c>
      <c r="G1960" s="2">
        <v>78.73</v>
      </c>
      <c r="H1960" s="2">
        <v>13.69</v>
      </c>
      <c r="I1960" s="2">
        <v>1.4602999999999999</v>
      </c>
      <c r="J1960" s="2">
        <v>1.8192999999999999</v>
      </c>
      <c r="K1960" s="2" t="s">
        <v>1376</v>
      </c>
      <c r="L1960" s="2">
        <v>755</v>
      </c>
      <c r="M1960" s="2" t="s">
        <v>1396</v>
      </c>
      <c r="N1960" s="2" t="s">
        <v>3007</v>
      </c>
      <c r="O1960" s="8" t="s">
        <v>2575</v>
      </c>
      <c r="P1960" s="2">
        <v>60</v>
      </c>
      <c r="Q1960" s="12">
        <v>15.99</v>
      </c>
    </row>
    <row r="1961" spans="1:17">
      <c r="A1961" s="11" t="s">
        <v>4191</v>
      </c>
      <c r="B1961" s="9" t="s">
        <v>732</v>
      </c>
      <c r="C1961" s="9" t="s">
        <v>16</v>
      </c>
      <c r="D1961" s="3" t="s">
        <v>31</v>
      </c>
      <c r="E1961" s="9" t="s">
        <v>1408</v>
      </c>
      <c r="F1961" s="9" t="s">
        <v>1375</v>
      </c>
      <c r="G1961" s="3">
        <v>73.38</v>
      </c>
      <c r="H1961" s="3">
        <v>7.98</v>
      </c>
      <c r="I1961" s="3">
        <v>1.1987000000000001</v>
      </c>
      <c r="J1961" s="3">
        <v>6.3825000000000003</v>
      </c>
      <c r="K1961" s="3" t="s">
        <v>1358</v>
      </c>
      <c r="L1961" s="3">
        <v>579</v>
      </c>
      <c r="M1961" s="3" t="s">
        <v>1403</v>
      </c>
      <c r="N1961" s="3" t="s">
        <v>2079</v>
      </c>
      <c r="O1961" s="9" t="s">
        <v>2318</v>
      </c>
      <c r="P1961" s="3">
        <v>12</v>
      </c>
      <c r="Q1961" s="13">
        <v>59.88</v>
      </c>
    </row>
    <row r="1962" spans="1:17" hidden="1">
      <c r="A1962" s="10" t="s">
        <v>4192</v>
      </c>
      <c r="B1962" s="8" t="s">
        <v>699</v>
      </c>
      <c r="C1962" s="8" t="s">
        <v>41</v>
      </c>
      <c r="D1962" s="2" t="s">
        <v>1360</v>
      </c>
      <c r="E1962" s="8" t="s">
        <v>1400</v>
      </c>
      <c r="F1962" s="8" t="s">
        <v>1384</v>
      </c>
      <c r="G1962" s="2">
        <v>36.700000000000003</v>
      </c>
      <c r="H1962" s="2">
        <v>16.23</v>
      </c>
      <c r="I1962" s="2">
        <v>0.57250000000000001</v>
      </c>
      <c r="J1962" s="2">
        <v>0.89700000000000002</v>
      </c>
      <c r="K1962" s="2" t="s">
        <v>1395</v>
      </c>
      <c r="L1962" s="2">
        <v>597</v>
      </c>
      <c r="M1962" s="2" t="s">
        <v>1396</v>
      </c>
      <c r="N1962" s="2" t="s">
        <v>2149</v>
      </c>
      <c r="O1962" s="8" t="s">
        <v>3197</v>
      </c>
      <c r="P1962" s="2">
        <v>60</v>
      </c>
      <c r="Q1962" s="12">
        <v>5.44</v>
      </c>
    </row>
    <row r="1963" spans="1:17" hidden="1">
      <c r="A1963" s="11" t="s">
        <v>4193</v>
      </c>
      <c r="B1963" s="9" t="s">
        <v>1177</v>
      </c>
      <c r="C1963" s="9" t="s">
        <v>20</v>
      </c>
      <c r="D1963" s="3" t="s">
        <v>23</v>
      </c>
      <c r="E1963" s="9" t="s">
        <v>1408</v>
      </c>
      <c r="F1963" s="9" t="s">
        <v>1384</v>
      </c>
      <c r="G1963" s="3">
        <v>67.72</v>
      </c>
      <c r="H1963" s="3">
        <v>17.78</v>
      </c>
      <c r="I1963" s="3">
        <v>0.60129999999999995</v>
      </c>
      <c r="J1963" s="3">
        <v>1.7115</v>
      </c>
      <c r="K1963" s="3" t="s">
        <v>1395</v>
      </c>
      <c r="L1963" s="3">
        <v>885</v>
      </c>
      <c r="M1963" s="3" t="s">
        <v>1377</v>
      </c>
      <c r="N1963" s="3" t="s">
        <v>2020</v>
      </c>
      <c r="O1963" s="9" t="s">
        <v>2989</v>
      </c>
      <c r="P1963" s="3">
        <v>60</v>
      </c>
      <c r="Q1963" s="13">
        <v>46.24</v>
      </c>
    </row>
    <row r="1964" spans="1:17">
      <c r="A1964" s="10" t="s">
        <v>4194</v>
      </c>
      <c r="B1964" s="8" t="s">
        <v>1207</v>
      </c>
      <c r="C1964" s="8" t="s">
        <v>35</v>
      </c>
      <c r="D1964" s="2" t="s">
        <v>23</v>
      </c>
      <c r="E1964" s="8" t="s">
        <v>1408</v>
      </c>
      <c r="F1964" s="8" t="s">
        <v>1390</v>
      </c>
      <c r="G1964" s="2">
        <v>42</v>
      </c>
      <c r="H1964" s="2">
        <v>17.690000000000001</v>
      </c>
      <c r="I1964" s="2">
        <v>0.40300000000000002</v>
      </c>
      <c r="J1964" s="2">
        <v>0.87509999999999999</v>
      </c>
      <c r="K1964" s="2" t="s">
        <v>1358</v>
      </c>
      <c r="L1964" s="2">
        <v>859</v>
      </c>
      <c r="M1964" s="2" t="s">
        <v>1426</v>
      </c>
      <c r="N1964" s="2" t="s">
        <v>2204</v>
      </c>
      <c r="O1964" s="8"/>
      <c r="P1964" s="2">
        <v>84</v>
      </c>
      <c r="Q1964" s="12">
        <v>30.37</v>
      </c>
    </row>
    <row r="1965" spans="1:17" hidden="1">
      <c r="A1965" s="11" t="s">
        <v>4195</v>
      </c>
      <c r="B1965" s="9" t="s">
        <v>1059</v>
      </c>
      <c r="C1965" s="9" t="s">
        <v>20</v>
      </c>
      <c r="D1965" s="3" t="s">
        <v>10</v>
      </c>
      <c r="E1965" s="9" t="s">
        <v>1400</v>
      </c>
      <c r="F1965" s="9" t="s">
        <v>1390</v>
      </c>
      <c r="G1965" s="3">
        <v>87.53</v>
      </c>
      <c r="H1965" s="3">
        <v>16.989999999999998</v>
      </c>
      <c r="I1965" s="3">
        <v>1.4893000000000001</v>
      </c>
      <c r="J1965" s="3">
        <v>1.3465</v>
      </c>
      <c r="K1965" s="3" t="s">
        <v>1385</v>
      </c>
      <c r="L1965" s="3">
        <v>743</v>
      </c>
      <c r="M1965" s="3" t="s">
        <v>1403</v>
      </c>
      <c r="N1965" s="3" t="s">
        <v>3129</v>
      </c>
      <c r="O1965" s="9" t="s">
        <v>744</v>
      </c>
      <c r="P1965" s="3">
        <v>180</v>
      </c>
      <c r="Q1965" s="13">
        <v>0</v>
      </c>
    </row>
    <row r="1966" spans="1:17" hidden="1">
      <c r="A1966" s="10" t="s">
        <v>4196</v>
      </c>
      <c r="B1966" s="8" t="s">
        <v>483</v>
      </c>
      <c r="C1966" s="8" t="s">
        <v>7</v>
      </c>
      <c r="D1966" s="2" t="s">
        <v>1360</v>
      </c>
      <c r="E1966" s="8" t="s">
        <v>1389</v>
      </c>
      <c r="F1966" s="8" t="s">
        <v>1390</v>
      </c>
      <c r="G1966" s="2">
        <v>96.53</v>
      </c>
      <c r="H1966" s="2">
        <v>14.82</v>
      </c>
      <c r="I1966" s="2">
        <v>0.66990000000000005</v>
      </c>
      <c r="J1966" s="2">
        <v>1.5467</v>
      </c>
      <c r="K1966" s="2" t="s">
        <v>1385</v>
      </c>
      <c r="L1966" s="2">
        <v>878</v>
      </c>
      <c r="M1966" s="2" t="s">
        <v>1377</v>
      </c>
      <c r="N1966" s="2" t="s">
        <v>145</v>
      </c>
      <c r="O1966" s="8" t="s">
        <v>1727</v>
      </c>
      <c r="P1966" s="2">
        <v>120</v>
      </c>
      <c r="Q1966" s="12">
        <v>0</v>
      </c>
    </row>
    <row r="1967" spans="1:17" hidden="1">
      <c r="A1967" s="11" t="s">
        <v>4197</v>
      </c>
      <c r="B1967" s="9" t="s">
        <v>1103</v>
      </c>
      <c r="C1967" s="9" t="s">
        <v>24</v>
      </c>
      <c r="D1967" s="3" t="s">
        <v>10</v>
      </c>
      <c r="E1967" s="9" t="s">
        <v>1408</v>
      </c>
      <c r="F1967" s="9" t="s">
        <v>1390</v>
      </c>
      <c r="G1967" s="3">
        <v>92.38</v>
      </c>
      <c r="H1967" s="3">
        <v>11.53</v>
      </c>
      <c r="I1967" s="3">
        <v>0.57379999999999998</v>
      </c>
      <c r="J1967" s="3">
        <v>0.98709999999999998</v>
      </c>
      <c r="K1967" s="3"/>
      <c r="L1967" s="3">
        <v>880</v>
      </c>
      <c r="M1967" s="3" t="s">
        <v>1386</v>
      </c>
      <c r="N1967" s="3" t="s">
        <v>945</v>
      </c>
      <c r="O1967" s="9"/>
      <c r="P1967" s="3">
        <v>240</v>
      </c>
      <c r="Q1967" s="13">
        <v>15.48</v>
      </c>
    </row>
    <row r="1968" spans="1:17">
      <c r="A1968" s="10" t="s">
        <v>4198</v>
      </c>
      <c r="B1968" s="8" t="s">
        <v>71</v>
      </c>
      <c r="C1968" s="8" t="s">
        <v>16</v>
      </c>
      <c r="D1968" s="2" t="s">
        <v>1360</v>
      </c>
      <c r="E1968" s="8" t="s">
        <v>1411</v>
      </c>
      <c r="F1968" s="8" t="s">
        <v>1390</v>
      </c>
      <c r="G1968" s="2">
        <v>60.71</v>
      </c>
      <c r="H1968" s="2">
        <v>16.02</v>
      </c>
      <c r="I1968" s="2">
        <v>0.56940000000000002</v>
      </c>
      <c r="J1968" s="2">
        <v>1.2064999999999999</v>
      </c>
      <c r="K1968" s="2" t="s">
        <v>1358</v>
      </c>
      <c r="L1968" s="2">
        <v>711</v>
      </c>
      <c r="M1968" s="2" t="s">
        <v>1426</v>
      </c>
      <c r="N1968" s="2" t="s">
        <v>2762</v>
      </c>
      <c r="O1968" s="8"/>
      <c r="P1968" s="2">
        <v>84</v>
      </c>
      <c r="Q1968" s="12">
        <v>47</v>
      </c>
    </row>
    <row r="1969" spans="1:17" hidden="1">
      <c r="A1969" s="11" t="s">
        <v>4199</v>
      </c>
      <c r="B1969" s="9" t="s">
        <v>1324</v>
      </c>
      <c r="C1969" s="9" t="s">
        <v>16</v>
      </c>
      <c r="D1969" s="3" t="s">
        <v>44</v>
      </c>
      <c r="E1969" s="9" t="s">
        <v>1400</v>
      </c>
      <c r="F1969" s="9" t="s">
        <v>1375</v>
      </c>
      <c r="G1969" s="3">
        <v>48.67</v>
      </c>
      <c r="H1969" s="3">
        <v>9.77</v>
      </c>
      <c r="I1969" s="3">
        <v>0.39679999999999999</v>
      </c>
      <c r="J1969" s="3">
        <v>1.0286</v>
      </c>
      <c r="K1969" s="3" t="s">
        <v>1395</v>
      </c>
      <c r="L1969" s="3">
        <v>628</v>
      </c>
      <c r="M1969" s="3" t="s">
        <v>1386</v>
      </c>
      <c r="N1969" s="3" t="s">
        <v>2205</v>
      </c>
      <c r="O1969" s="9"/>
      <c r="P1969" s="3">
        <v>60</v>
      </c>
      <c r="Q1969" s="13">
        <v>12.87</v>
      </c>
    </row>
    <row r="1970" spans="1:17" hidden="1">
      <c r="A1970" s="10" t="s">
        <v>4200</v>
      </c>
      <c r="B1970" s="8" t="s">
        <v>803</v>
      </c>
      <c r="C1970" s="8" t="s">
        <v>20</v>
      </c>
      <c r="D1970" s="2" t="s">
        <v>23</v>
      </c>
      <c r="E1970" s="8" t="s">
        <v>1400</v>
      </c>
      <c r="F1970" s="8" t="s">
        <v>1390</v>
      </c>
      <c r="G1970" s="2">
        <v>58.27</v>
      </c>
      <c r="H1970" s="2">
        <v>18.04</v>
      </c>
      <c r="I1970" s="2">
        <v>0.39600000000000002</v>
      </c>
      <c r="J1970" s="2">
        <v>5.3433000000000002</v>
      </c>
      <c r="K1970" s="2" t="s">
        <v>1395</v>
      </c>
      <c r="L1970" s="2">
        <v>840</v>
      </c>
      <c r="M1970" s="2" t="s">
        <v>1377</v>
      </c>
      <c r="N1970" s="2" t="s">
        <v>1642</v>
      </c>
      <c r="O1970" s="8" t="s">
        <v>3205</v>
      </c>
      <c r="P1970" s="2">
        <v>12</v>
      </c>
      <c r="Q1970" s="12">
        <v>27.67</v>
      </c>
    </row>
    <row r="1971" spans="1:17" hidden="1">
      <c r="A1971" s="11" t="s">
        <v>4201</v>
      </c>
      <c r="B1971" s="9" t="s">
        <v>1257</v>
      </c>
      <c r="C1971" s="9" t="s">
        <v>24</v>
      </c>
      <c r="D1971" s="3" t="s">
        <v>23</v>
      </c>
      <c r="E1971" s="9" t="s">
        <v>1400</v>
      </c>
      <c r="F1971" s="9" t="s">
        <v>1390</v>
      </c>
      <c r="G1971" s="3">
        <v>66.98</v>
      </c>
      <c r="H1971" s="3">
        <v>16.190000000000001</v>
      </c>
      <c r="I1971" s="3">
        <v>1.1700999999999999</v>
      </c>
      <c r="J1971" s="3">
        <v>1.9048</v>
      </c>
      <c r="K1971" s="3" t="s">
        <v>1376</v>
      </c>
      <c r="L1971" s="3">
        <v>707</v>
      </c>
      <c r="M1971" s="3" t="s">
        <v>1396</v>
      </c>
      <c r="N1971" s="3" t="s">
        <v>2586</v>
      </c>
      <c r="O1971" s="9" t="s">
        <v>2960</v>
      </c>
      <c r="P1971" s="3">
        <v>48</v>
      </c>
      <c r="Q1971" s="13">
        <v>26.99</v>
      </c>
    </row>
    <row r="1972" spans="1:17" hidden="1">
      <c r="A1972" s="10" t="s">
        <v>4202</v>
      </c>
      <c r="B1972" s="8" t="s">
        <v>586</v>
      </c>
      <c r="C1972" s="8" t="s">
        <v>16</v>
      </c>
      <c r="D1972" s="2" t="s">
        <v>10</v>
      </c>
      <c r="E1972" s="8" t="s">
        <v>1411</v>
      </c>
      <c r="F1972" s="8" t="s">
        <v>1390</v>
      </c>
      <c r="G1972" s="2">
        <v>56.38</v>
      </c>
      <c r="H1972" s="2">
        <v>12.48</v>
      </c>
      <c r="I1972" s="2">
        <v>0.3075</v>
      </c>
      <c r="J1972" s="2">
        <v>1.0098</v>
      </c>
      <c r="K1972" s="2" t="s">
        <v>1385</v>
      </c>
      <c r="L1972" s="2">
        <v>687</v>
      </c>
      <c r="M1972" s="2" t="s">
        <v>1377</v>
      </c>
      <c r="N1972" s="2" t="s">
        <v>647</v>
      </c>
      <c r="O1972" s="8" t="s">
        <v>3895</v>
      </c>
      <c r="P1972" s="2">
        <v>84</v>
      </c>
      <c r="Q1972" s="12">
        <v>0</v>
      </c>
    </row>
    <row r="1973" spans="1:17">
      <c r="A1973" s="11" t="s">
        <v>4203</v>
      </c>
      <c r="B1973" s="9" t="s">
        <v>1182</v>
      </c>
      <c r="C1973" s="9" t="s">
        <v>20</v>
      </c>
      <c r="D1973" s="3" t="s">
        <v>10</v>
      </c>
      <c r="E1973" s="9" t="s">
        <v>1389</v>
      </c>
      <c r="F1973" s="9" t="s">
        <v>1390</v>
      </c>
      <c r="G1973" s="3">
        <v>48.16</v>
      </c>
      <c r="H1973" s="3">
        <v>17.91</v>
      </c>
      <c r="I1973" s="3">
        <v>0.92079999999999995</v>
      </c>
      <c r="J1973" s="3">
        <v>1.2205999999999999</v>
      </c>
      <c r="K1973" s="3" t="s">
        <v>1358</v>
      </c>
      <c r="L1973" s="3">
        <v>791</v>
      </c>
      <c r="M1973" s="3" t="s">
        <v>1426</v>
      </c>
      <c r="N1973" s="3" t="s">
        <v>783</v>
      </c>
      <c r="O1973" s="9"/>
      <c r="P1973" s="3">
        <v>60</v>
      </c>
      <c r="Q1973" s="13">
        <v>41.4</v>
      </c>
    </row>
    <row r="1974" spans="1:17" hidden="1">
      <c r="A1974" s="10" t="s">
        <v>4204</v>
      </c>
      <c r="B1974" s="8" t="s">
        <v>716</v>
      </c>
      <c r="C1974" s="8" t="s">
        <v>28</v>
      </c>
      <c r="D1974" s="2" t="s">
        <v>23</v>
      </c>
      <c r="E1974" s="8" t="s">
        <v>1374</v>
      </c>
      <c r="F1974" s="8" t="s">
        <v>1390</v>
      </c>
      <c r="G1974" s="2">
        <v>3.65</v>
      </c>
      <c r="H1974" s="2">
        <v>13.49</v>
      </c>
      <c r="I1974" s="2">
        <v>1.9300000000000001E-2</v>
      </c>
      <c r="J1974" s="2">
        <v>0.32679999999999998</v>
      </c>
      <c r="K1974" s="2" t="s">
        <v>1376</v>
      </c>
      <c r="L1974" s="2">
        <v>659</v>
      </c>
      <c r="M1974" s="2" t="s">
        <v>1386</v>
      </c>
      <c r="N1974" s="2" t="s">
        <v>2667</v>
      </c>
      <c r="O1974" s="8"/>
      <c r="P1974" s="2">
        <v>12</v>
      </c>
      <c r="Q1974" s="12">
        <v>0.45</v>
      </c>
    </row>
    <row r="1975" spans="1:17">
      <c r="A1975" s="11" t="s">
        <v>4205</v>
      </c>
      <c r="B1975" s="9" t="s">
        <v>1231</v>
      </c>
      <c r="C1975" s="9" t="s">
        <v>16</v>
      </c>
      <c r="D1975" s="3" t="s">
        <v>10</v>
      </c>
      <c r="E1975" s="9" t="s">
        <v>1411</v>
      </c>
      <c r="F1975" s="9" t="s">
        <v>1390</v>
      </c>
      <c r="G1975" s="3">
        <v>84.68</v>
      </c>
      <c r="H1975" s="3">
        <v>11.32</v>
      </c>
      <c r="I1975" s="3">
        <v>0.73499999999999999</v>
      </c>
      <c r="J1975" s="3">
        <v>1.4641999999999999</v>
      </c>
      <c r="K1975" s="3" t="s">
        <v>1358</v>
      </c>
      <c r="L1975" s="3">
        <v>656</v>
      </c>
      <c r="M1975" s="3" t="s">
        <v>1377</v>
      </c>
      <c r="N1975" s="3" t="s">
        <v>2169</v>
      </c>
      <c r="O1975" s="9" t="s">
        <v>2375</v>
      </c>
      <c r="P1975" s="3">
        <v>84</v>
      </c>
      <c r="Q1975" s="13">
        <v>25.35</v>
      </c>
    </row>
    <row r="1976" spans="1:17" hidden="1">
      <c r="A1976" s="10" t="s">
        <v>4206</v>
      </c>
      <c r="B1976" s="8" t="s">
        <v>931</v>
      </c>
      <c r="C1976" s="8" t="s">
        <v>41</v>
      </c>
      <c r="D1976" s="2" t="s">
        <v>23</v>
      </c>
      <c r="E1976" s="8" t="s">
        <v>1374</v>
      </c>
      <c r="F1976" s="8" t="s">
        <v>1375</v>
      </c>
      <c r="G1976" s="2">
        <v>94.66</v>
      </c>
      <c r="H1976" s="2">
        <v>11.47</v>
      </c>
      <c r="I1976" s="2">
        <v>1.5944</v>
      </c>
      <c r="J1976" s="2">
        <v>8.3870000000000005</v>
      </c>
      <c r="K1976" s="2" t="s">
        <v>1395</v>
      </c>
      <c r="L1976" s="2">
        <v>782</v>
      </c>
      <c r="M1976" s="2" t="s">
        <v>1386</v>
      </c>
      <c r="N1976" s="2" t="s">
        <v>3334</v>
      </c>
      <c r="O1976" s="8"/>
      <c r="P1976" s="2">
        <v>12</v>
      </c>
      <c r="Q1976" s="12">
        <v>10.57</v>
      </c>
    </row>
    <row r="1977" spans="1:17" hidden="1">
      <c r="A1977" s="11" t="s">
        <v>4207</v>
      </c>
      <c r="B1977" s="9" t="s">
        <v>163</v>
      </c>
      <c r="C1977" s="9" t="s">
        <v>32</v>
      </c>
      <c r="D1977" s="3" t="s">
        <v>10</v>
      </c>
      <c r="E1977" s="9" t="s">
        <v>1411</v>
      </c>
      <c r="F1977" s="9" t="s">
        <v>1375</v>
      </c>
      <c r="G1977" s="3">
        <v>93.96</v>
      </c>
      <c r="H1977" s="3">
        <v>7.63</v>
      </c>
      <c r="I1977" s="3">
        <v>1.8153999999999999</v>
      </c>
      <c r="J1977" s="3">
        <v>1.8886000000000001</v>
      </c>
      <c r="K1977" s="3" t="s">
        <v>1385</v>
      </c>
      <c r="L1977" s="3">
        <v>811</v>
      </c>
      <c r="M1977" s="3" t="s">
        <v>1386</v>
      </c>
      <c r="N1977" s="3" t="s">
        <v>1466</v>
      </c>
      <c r="O1977" s="9"/>
      <c r="P1977" s="3">
        <v>60</v>
      </c>
      <c r="Q1977" s="13">
        <v>0</v>
      </c>
    </row>
    <row r="1978" spans="1:17" hidden="1">
      <c r="A1978" s="10" t="s">
        <v>4208</v>
      </c>
      <c r="B1978" s="8" t="s">
        <v>835</v>
      </c>
      <c r="C1978" s="8" t="s">
        <v>32</v>
      </c>
      <c r="D1978" s="2" t="s">
        <v>44</v>
      </c>
      <c r="E1978" s="8" t="s">
        <v>1374</v>
      </c>
      <c r="F1978" s="8" t="s">
        <v>1375</v>
      </c>
      <c r="G1978" s="2">
        <v>52.05</v>
      </c>
      <c r="H1978" s="2">
        <v>11.07</v>
      </c>
      <c r="I1978" s="2">
        <v>0.79330000000000001</v>
      </c>
      <c r="J1978" s="2">
        <v>0.8931</v>
      </c>
      <c r="K1978" s="2" t="s">
        <v>1385</v>
      </c>
      <c r="L1978" s="2">
        <v>556</v>
      </c>
      <c r="M1978" s="2" t="s">
        <v>1403</v>
      </c>
      <c r="N1978" s="2" t="s">
        <v>3803</v>
      </c>
      <c r="O1978" s="8" t="s">
        <v>1418</v>
      </c>
      <c r="P1978" s="2">
        <v>84</v>
      </c>
      <c r="Q1978" s="12">
        <v>0</v>
      </c>
    </row>
    <row r="1979" spans="1:17" hidden="1">
      <c r="A1979" s="11" t="s">
        <v>4209</v>
      </c>
      <c r="B1979" s="9" t="s">
        <v>139</v>
      </c>
      <c r="C1979" s="9" t="s">
        <v>24</v>
      </c>
      <c r="D1979" s="3" t="s">
        <v>23</v>
      </c>
      <c r="E1979" s="9" t="s">
        <v>1400</v>
      </c>
      <c r="F1979" s="9" t="s">
        <v>1384</v>
      </c>
      <c r="G1979" s="3">
        <v>90.22</v>
      </c>
      <c r="H1979" s="3">
        <v>14.34</v>
      </c>
      <c r="I1979" s="3">
        <v>1.3674999999999999</v>
      </c>
      <c r="J1979" s="3">
        <v>3.0983999999999998</v>
      </c>
      <c r="K1979" s="3" t="s">
        <v>1376</v>
      </c>
      <c r="L1979" s="3">
        <v>678</v>
      </c>
      <c r="M1979" s="3" t="s">
        <v>1386</v>
      </c>
      <c r="N1979" s="3" t="s">
        <v>457</v>
      </c>
      <c r="O1979" s="9"/>
      <c r="P1979" s="3">
        <v>36</v>
      </c>
      <c r="Q1979" s="13">
        <v>41.94</v>
      </c>
    </row>
    <row r="1980" spans="1:17" hidden="1">
      <c r="A1980" s="10" t="s">
        <v>4210</v>
      </c>
      <c r="B1980" s="8" t="s">
        <v>260</v>
      </c>
      <c r="C1980" s="8" t="s">
        <v>24</v>
      </c>
      <c r="D1980" s="2" t="s">
        <v>1360</v>
      </c>
      <c r="E1980" s="8" t="s">
        <v>1380</v>
      </c>
      <c r="F1980" s="8" t="s">
        <v>1375</v>
      </c>
      <c r="G1980" s="2">
        <v>79.53</v>
      </c>
      <c r="H1980" s="2">
        <v>14.66</v>
      </c>
      <c r="I1980" s="2">
        <v>0.72019999999999995</v>
      </c>
      <c r="J1980" s="2">
        <v>1.5195000000000001</v>
      </c>
      <c r="K1980" s="2" t="s">
        <v>1385</v>
      </c>
      <c r="L1980" s="2">
        <v>895</v>
      </c>
      <c r="M1980" s="2" t="s">
        <v>1381</v>
      </c>
      <c r="N1980" s="2" t="s">
        <v>2221</v>
      </c>
      <c r="O1980" s="8"/>
      <c r="P1980" s="2">
        <v>84</v>
      </c>
      <c r="Q1980" s="12">
        <v>0</v>
      </c>
    </row>
    <row r="1981" spans="1:17" hidden="1">
      <c r="A1981" s="11" t="s">
        <v>4211</v>
      </c>
      <c r="B1981" s="9" t="s">
        <v>758</v>
      </c>
      <c r="C1981" s="9" t="s">
        <v>32</v>
      </c>
      <c r="D1981" s="3" t="s">
        <v>31</v>
      </c>
      <c r="E1981" s="9" t="s">
        <v>1374</v>
      </c>
      <c r="F1981" s="9" t="s">
        <v>1384</v>
      </c>
      <c r="G1981" s="3">
        <v>92.98</v>
      </c>
      <c r="H1981" s="3">
        <v>9.7100000000000009</v>
      </c>
      <c r="I1981" s="3">
        <v>1.2654000000000001</v>
      </c>
      <c r="J1981" s="3">
        <v>1.9622999999999999</v>
      </c>
      <c r="K1981" s="3" t="s">
        <v>1385</v>
      </c>
      <c r="L1981" s="3">
        <v>618</v>
      </c>
      <c r="M1981" s="3" t="s">
        <v>1377</v>
      </c>
      <c r="N1981" s="3" t="s">
        <v>2935</v>
      </c>
      <c r="O1981" s="9" t="s">
        <v>1742</v>
      </c>
      <c r="P1981" s="3">
        <v>60</v>
      </c>
      <c r="Q1981" s="13">
        <v>0</v>
      </c>
    </row>
    <row r="1982" spans="1:17">
      <c r="A1982" s="10" t="s">
        <v>4212</v>
      </c>
      <c r="B1982" s="8" t="s">
        <v>849</v>
      </c>
      <c r="C1982" s="8" t="s">
        <v>38</v>
      </c>
      <c r="D1982" s="2" t="s">
        <v>44</v>
      </c>
      <c r="E1982" s="8" t="s">
        <v>1411</v>
      </c>
      <c r="F1982" s="8" t="s">
        <v>1390</v>
      </c>
      <c r="G1982" s="2">
        <v>73.84</v>
      </c>
      <c r="H1982" s="2">
        <v>15.16</v>
      </c>
      <c r="I1982" s="2">
        <v>1.2950999999999999</v>
      </c>
      <c r="J1982" s="2">
        <v>1.4315</v>
      </c>
      <c r="K1982" s="2" t="s">
        <v>1358</v>
      </c>
      <c r="L1982" s="2">
        <v>578</v>
      </c>
      <c r="M1982" s="2" t="s">
        <v>1426</v>
      </c>
      <c r="N1982" s="2" t="s">
        <v>2371</v>
      </c>
      <c r="O1982" s="8"/>
      <c r="P1982" s="2">
        <v>84</v>
      </c>
      <c r="Q1982" s="12">
        <v>24.38</v>
      </c>
    </row>
    <row r="1983" spans="1:17">
      <c r="A1983" s="11" t="s">
        <v>4213</v>
      </c>
      <c r="B1983" s="9" t="s">
        <v>155</v>
      </c>
      <c r="C1983" s="9" t="s">
        <v>32</v>
      </c>
      <c r="D1983" s="3" t="s">
        <v>44</v>
      </c>
      <c r="E1983" s="9" t="s">
        <v>1400</v>
      </c>
      <c r="F1983" s="9" t="s">
        <v>1390</v>
      </c>
      <c r="G1983" s="3">
        <v>15.97</v>
      </c>
      <c r="H1983" s="3">
        <v>17.95</v>
      </c>
      <c r="I1983" s="3">
        <v>0.2006</v>
      </c>
      <c r="J1983" s="3">
        <v>0.46870000000000001</v>
      </c>
      <c r="K1983" s="3" t="s">
        <v>1358</v>
      </c>
      <c r="L1983" s="3">
        <v>562</v>
      </c>
      <c r="M1983" s="3" t="s">
        <v>1377</v>
      </c>
      <c r="N1983" s="3" t="s">
        <v>1548</v>
      </c>
      <c r="O1983" s="9" t="s">
        <v>2801</v>
      </c>
      <c r="P1983" s="3">
        <v>48</v>
      </c>
      <c r="Q1983" s="13">
        <v>7.77</v>
      </c>
    </row>
    <row r="1984" spans="1:17" hidden="1">
      <c r="A1984" s="10" t="s">
        <v>4214</v>
      </c>
      <c r="B1984" s="8" t="s">
        <v>480</v>
      </c>
      <c r="C1984" s="8" t="s">
        <v>41</v>
      </c>
      <c r="D1984" s="2" t="s">
        <v>1360</v>
      </c>
      <c r="E1984" s="8" t="s">
        <v>1380</v>
      </c>
      <c r="F1984" s="8" t="s">
        <v>1375</v>
      </c>
      <c r="G1984" s="2">
        <v>74.31</v>
      </c>
      <c r="H1984" s="2">
        <v>14.87</v>
      </c>
      <c r="I1984" s="2">
        <v>0.95289999999999997</v>
      </c>
      <c r="J1984" s="2">
        <v>2.5712999999999999</v>
      </c>
      <c r="K1984" s="2"/>
      <c r="L1984" s="2">
        <v>878</v>
      </c>
      <c r="M1984" s="2" t="s">
        <v>1386</v>
      </c>
      <c r="N1984" s="2" t="s">
        <v>1032</v>
      </c>
      <c r="O1984" s="8"/>
      <c r="P1984" s="2">
        <v>36</v>
      </c>
      <c r="Q1984" s="12">
        <v>41.96</v>
      </c>
    </row>
    <row r="1985" spans="1:17" hidden="1">
      <c r="A1985" s="11" t="s">
        <v>4215</v>
      </c>
      <c r="B1985" s="9" t="s">
        <v>133</v>
      </c>
      <c r="C1985" s="9" t="s">
        <v>35</v>
      </c>
      <c r="D1985" s="3" t="s">
        <v>23</v>
      </c>
      <c r="E1985" s="9" t="s">
        <v>1389</v>
      </c>
      <c r="F1985" s="9" t="s">
        <v>1375</v>
      </c>
      <c r="G1985" s="3">
        <v>35.11</v>
      </c>
      <c r="H1985" s="3">
        <v>16.72</v>
      </c>
      <c r="I1985" s="3">
        <v>0.37209999999999999</v>
      </c>
      <c r="J1985" s="3">
        <v>1.2468999999999999</v>
      </c>
      <c r="K1985" s="3" t="s">
        <v>1376</v>
      </c>
      <c r="L1985" s="3">
        <v>739</v>
      </c>
      <c r="M1985" s="3" t="s">
        <v>1381</v>
      </c>
      <c r="N1985" s="3" t="s">
        <v>2003</v>
      </c>
      <c r="O1985" s="9"/>
      <c r="P1985" s="3">
        <v>36</v>
      </c>
      <c r="Q1985" s="13">
        <v>26.1</v>
      </c>
    </row>
    <row r="1986" spans="1:17" hidden="1">
      <c r="A1986" s="10" t="s">
        <v>4216</v>
      </c>
      <c r="B1986" s="8" t="s">
        <v>1315</v>
      </c>
      <c r="C1986" s="8" t="s">
        <v>20</v>
      </c>
      <c r="D1986" s="2" t="s">
        <v>1360</v>
      </c>
      <c r="E1986" s="8" t="s">
        <v>1400</v>
      </c>
      <c r="F1986" s="8" t="s">
        <v>1384</v>
      </c>
      <c r="G1986" s="2">
        <v>96.43</v>
      </c>
      <c r="H1986" s="2">
        <v>8.8000000000000007</v>
      </c>
      <c r="I1986" s="2">
        <v>1.0089999999999999</v>
      </c>
      <c r="J1986" s="2">
        <v>0.96660000000000001</v>
      </c>
      <c r="K1986" s="2" t="s">
        <v>1395</v>
      </c>
      <c r="L1986" s="2">
        <v>790</v>
      </c>
      <c r="M1986" s="2" t="s">
        <v>1396</v>
      </c>
      <c r="N1986" s="2" t="s">
        <v>296</v>
      </c>
      <c r="O1986" s="8" t="s">
        <v>2670</v>
      </c>
      <c r="P1986" s="2">
        <v>180</v>
      </c>
      <c r="Q1986" s="12">
        <v>30.07</v>
      </c>
    </row>
    <row r="1987" spans="1:17" hidden="1">
      <c r="A1987" s="11" t="s">
        <v>4217</v>
      </c>
      <c r="B1987" s="9" t="s">
        <v>721</v>
      </c>
      <c r="C1987" s="9" t="s">
        <v>38</v>
      </c>
      <c r="D1987" s="3" t="s">
        <v>23</v>
      </c>
      <c r="E1987" s="9" t="s">
        <v>1408</v>
      </c>
      <c r="F1987" s="9" t="s">
        <v>1390</v>
      </c>
      <c r="G1987" s="3">
        <v>12.4</v>
      </c>
      <c r="H1987" s="3">
        <v>15.26</v>
      </c>
      <c r="I1987" s="3">
        <v>9.5799999999999996E-2</v>
      </c>
      <c r="J1987" s="3">
        <v>0.20200000000000001</v>
      </c>
      <c r="K1987" s="3"/>
      <c r="L1987" s="3">
        <v>563</v>
      </c>
      <c r="M1987" s="3" t="s">
        <v>1396</v>
      </c>
      <c r="N1987" s="3" t="s">
        <v>2488</v>
      </c>
      <c r="O1987" s="9" t="s">
        <v>3358</v>
      </c>
      <c r="P1987" s="3">
        <v>120</v>
      </c>
      <c r="Q1987" s="13">
        <v>6.93</v>
      </c>
    </row>
    <row r="1988" spans="1:17" hidden="1">
      <c r="A1988" s="10" t="s">
        <v>4218</v>
      </c>
      <c r="B1988" s="8" t="s">
        <v>1231</v>
      </c>
      <c r="C1988" s="8" t="s">
        <v>28</v>
      </c>
      <c r="D1988" s="2" t="s">
        <v>44</v>
      </c>
      <c r="E1988" s="8" t="s">
        <v>1411</v>
      </c>
      <c r="F1988" s="8" t="s">
        <v>1384</v>
      </c>
      <c r="G1988" s="2">
        <v>41.32</v>
      </c>
      <c r="H1988" s="2">
        <v>15.18</v>
      </c>
      <c r="I1988" s="2">
        <v>0.33400000000000002</v>
      </c>
      <c r="J1988" s="2">
        <v>1.1536999999999999</v>
      </c>
      <c r="K1988" s="2" t="s">
        <v>1412</v>
      </c>
      <c r="L1988" s="2">
        <v>656</v>
      </c>
      <c r="M1988" s="2" t="s">
        <v>1396</v>
      </c>
      <c r="N1988" s="2" t="s">
        <v>1871</v>
      </c>
      <c r="O1988" s="8" t="s">
        <v>2014</v>
      </c>
      <c r="P1988" s="2">
        <v>48</v>
      </c>
      <c r="Q1988" s="12">
        <v>26.5</v>
      </c>
    </row>
    <row r="1989" spans="1:17" hidden="1">
      <c r="A1989" s="11" t="s">
        <v>4219</v>
      </c>
      <c r="B1989" s="9" t="s">
        <v>891</v>
      </c>
      <c r="C1989" s="9" t="s">
        <v>38</v>
      </c>
      <c r="D1989" s="3" t="s">
        <v>31</v>
      </c>
      <c r="E1989" s="9" t="s">
        <v>1400</v>
      </c>
      <c r="F1989" s="9" t="s">
        <v>1390</v>
      </c>
      <c r="G1989" s="3">
        <v>93.68</v>
      </c>
      <c r="H1989" s="3">
        <v>17.29</v>
      </c>
      <c r="I1989" s="3">
        <v>1.3144</v>
      </c>
      <c r="J1989" s="3">
        <v>1.4610000000000001</v>
      </c>
      <c r="K1989" s="3" t="s">
        <v>1376</v>
      </c>
      <c r="L1989" s="3">
        <v>772</v>
      </c>
      <c r="M1989" s="3" t="s">
        <v>1396</v>
      </c>
      <c r="N1989" s="3" t="s">
        <v>4220</v>
      </c>
      <c r="O1989" s="9" t="s">
        <v>945</v>
      </c>
      <c r="P1989" s="3">
        <v>180</v>
      </c>
      <c r="Q1989" s="13">
        <v>12.83</v>
      </c>
    </row>
    <row r="1990" spans="1:17" hidden="1">
      <c r="A1990" s="10" t="s">
        <v>4221</v>
      </c>
      <c r="B1990" s="8" t="s">
        <v>1312</v>
      </c>
      <c r="C1990" s="8" t="s">
        <v>32</v>
      </c>
      <c r="D1990" s="2" t="s">
        <v>10</v>
      </c>
      <c r="E1990" s="8" t="s">
        <v>1408</v>
      </c>
      <c r="F1990" s="8" t="s">
        <v>1384</v>
      </c>
      <c r="G1990" s="2">
        <v>25.5</v>
      </c>
      <c r="H1990" s="2">
        <v>18.420000000000002</v>
      </c>
      <c r="I1990" s="2">
        <v>0.4274</v>
      </c>
      <c r="J1990" s="2">
        <v>1.2782</v>
      </c>
      <c r="K1990" s="2" t="s">
        <v>1376</v>
      </c>
      <c r="L1990" s="2">
        <v>872</v>
      </c>
      <c r="M1990" s="2" t="s">
        <v>1426</v>
      </c>
      <c r="N1990" s="2" t="s">
        <v>1681</v>
      </c>
      <c r="O1990" s="8"/>
      <c r="P1990" s="2">
        <v>24</v>
      </c>
      <c r="Q1990" s="12">
        <v>6.82</v>
      </c>
    </row>
    <row r="1991" spans="1:17" hidden="1">
      <c r="A1991" s="11" t="s">
        <v>4222</v>
      </c>
      <c r="B1991" s="9" t="s">
        <v>1061</v>
      </c>
      <c r="C1991" s="9" t="s">
        <v>32</v>
      </c>
      <c r="D1991" s="3" t="s">
        <v>1360</v>
      </c>
      <c r="E1991" s="9" t="s">
        <v>1411</v>
      </c>
      <c r="F1991" s="9" t="s">
        <v>1390</v>
      </c>
      <c r="G1991" s="3">
        <v>46.38</v>
      </c>
      <c r="H1991" s="3">
        <v>8.3699999999999992</v>
      </c>
      <c r="I1991" s="3">
        <v>0.48080000000000001</v>
      </c>
      <c r="J1991" s="3">
        <v>0.45319999999999999</v>
      </c>
      <c r="K1991" s="3" t="s">
        <v>1376</v>
      </c>
      <c r="L1991" s="3">
        <v>662</v>
      </c>
      <c r="M1991" s="3" t="s">
        <v>1426</v>
      </c>
      <c r="N1991" s="3" t="s">
        <v>2957</v>
      </c>
      <c r="O1991" s="9"/>
      <c r="P1991" s="3">
        <v>180</v>
      </c>
      <c r="Q1991" s="13">
        <v>33.770000000000003</v>
      </c>
    </row>
    <row r="1992" spans="1:17" hidden="1">
      <c r="A1992" s="10" t="s">
        <v>4223</v>
      </c>
      <c r="B1992" s="8" t="s">
        <v>776</v>
      </c>
      <c r="C1992" s="8" t="s">
        <v>32</v>
      </c>
      <c r="D1992" s="2" t="s">
        <v>44</v>
      </c>
      <c r="E1992" s="8" t="s">
        <v>1380</v>
      </c>
      <c r="F1992" s="8" t="s">
        <v>1390</v>
      </c>
      <c r="G1992" s="2">
        <v>15.77</v>
      </c>
      <c r="H1992" s="2">
        <v>15.47</v>
      </c>
      <c r="I1992" s="2">
        <v>0.15160000000000001</v>
      </c>
      <c r="J1992" s="2">
        <v>0.37909999999999999</v>
      </c>
      <c r="K1992" s="2" t="s">
        <v>1395</v>
      </c>
      <c r="L1992" s="2">
        <v>745</v>
      </c>
      <c r="M1992" s="2" t="s">
        <v>1377</v>
      </c>
      <c r="N1992" s="2" t="s">
        <v>2473</v>
      </c>
      <c r="O1992" s="8" t="s">
        <v>2491</v>
      </c>
      <c r="P1992" s="2">
        <v>60</v>
      </c>
      <c r="Q1992" s="12">
        <v>13.4</v>
      </c>
    </row>
    <row r="1993" spans="1:17" hidden="1">
      <c r="A1993" s="11" t="s">
        <v>4224</v>
      </c>
      <c r="B1993" s="9" t="s">
        <v>1059</v>
      </c>
      <c r="C1993" s="9" t="s">
        <v>41</v>
      </c>
      <c r="D1993" s="3" t="s">
        <v>23</v>
      </c>
      <c r="E1993" s="9" t="s">
        <v>1411</v>
      </c>
      <c r="F1993" s="9" t="s">
        <v>1375</v>
      </c>
      <c r="G1993" s="3">
        <v>18.14</v>
      </c>
      <c r="H1993" s="3">
        <v>10.34</v>
      </c>
      <c r="I1993" s="3">
        <v>0.24629999999999999</v>
      </c>
      <c r="J1993" s="3">
        <v>0.83989999999999998</v>
      </c>
      <c r="K1993" s="3" t="s">
        <v>1395</v>
      </c>
      <c r="L1993" s="3">
        <v>743</v>
      </c>
      <c r="M1993" s="3" t="s">
        <v>1386</v>
      </c>
      <c r="N1993" s="3" t="s">
        <v>862</v>
      </c>
      <c r="O1993" s="9"/>
      <c r="P1993" s="3">
        <v>24</v>
      </c>
      <c r="Q1993" s="13">
        <v>12.82</v>
      </c>
    </row>
    <row r="1994" spans="1:17" hidden="1">
      <c r="A1994" s="10" t="s">
        <v>4225</v>
      </c>
      <c r="B1994" s="8" t="s">
        <v>1146</v>
      </c>
      <c r="C1994" s="8" t="s">
        <v>38</v>
      </c>
      <c r="D1994" s="2" t="s">
        <v>1360</v>
      </c>
      <c r="E1994" s="8" t="s">
        <v>1380</v>
      </c>
      <c r="F1994" s="8" t="s">
        <v>1375</v>
      </c>
      <c r="G1994" s="2">
        <v>56.76</v>
      </c>
      <c r="H1994" s="2">
        <v>12.57</v>
      </c>
      <c r="I1994" s="2">
        <v>0.98380000000000001</v>
      </c>
      <c r="J1994" s="2">
        <v>1.5105999999999999</v>
      </c>
      <c r="K1994" s="2" t="s">
        <v>1395</v>
      </c>
      <c r="L1994" s="2">
        <v>668</v>
      </c>
      <c r="M1994" s="2" t="s">
        <v>1381</v>
      </c>
      <c r="N1994" s="2" t="s">
        <v>1596</v>
      </c>
      <c r="O1994" s="8"/>
      <c r="P1994" s="2">
        <v>48</v>
      </c>
      <c r="Q1994" s="12">
        <v>19.64</v>
      </c>
    </row>
    <row r="1995" spans="1:17" hidden="1">
      <c r="A1995" s="11" t="s">
        <v>4226</v>
      </c>
      <c r="B1995" s="9" t="s">
        <v>1294</v>
      </c>
      <c r="C1995" s="9" t="s">
        <v>28</v>
      </c>
      <c r="D1995" s="3" t="s">
        <v>44</v>
      </c>
      <c r="E1995" s="9" t="s">
        <v>1400</v>
      </c>
      <c r="F1995" s="9" t="s">
        <v>1375</v>
      </c>
      <c r="G1995" s="3">
        <v>8.0399999999999991</v>
      </c>
      <c r="H1995" s="3">
        <v>14.83</v>
      </c>
      <c r="I1995" s="3">
        <v>5.3499999999999999E-2</v>
      </c>
      <c r="J1995" s="3">
        <v>0.1116</v>
      </c>
      <c r="K1995" s="3" t="s">
        <v>1376</v>
      </c>
      <c r="L1995" s="3">
        <v>749</v>
      </c>
      <c r="M1995" s="3" t="s">
        <v>1396</v>
      </c>
      <c r="N1995" s="3" t="s">
        <v>4227</v>
      </c>
      <c r="O1995" s="9" t="s">
        <v>2268</v>
      </c>
      <c r="P1995" s="3">
        <v>180</v>
      </c>
      <c r="Q1995" s="13">
        <v>3.66</v>
      </c>
    </row>
    <row r="1996" spans="1:17" hidden="1">
      <c r="A1996" s="10" t="s">
        <v>4228</v>
      </c>
      <c r="B1996" s="8" t="s">
        <v>204</v>
      </c>
      <c r="C1996" s="8" t="s">
        <v>12</v>
      </c>
      <c r="D1996" s="2" t="s">
        <v>44</v>
      </c>
      <c r="E1996" s="8" t="s">
        <v>1374</v>
      </c>
      <c r="F1996" s="8" t="s">
        <v>1390</v>
      </c>
      <c r="G1996" s="2">
        <v>31.7</v>
      </c>
      <c r="H1996" s="2">
        <v>11.91</v>
      </c>
      <c r="I1996" s="2">
        <v>0.59630000000000005</v>
      </c>
      <c r="J1996" s="2">
        <v>0.37859999999999999</v>
      </c>
      <c r="K1996" s="2" t="s">
        <v>1376</v>
      </c>
      <c r="L1996" s="2">
        <v>765</v>
      </c>
      <c r="M1996" s="2" t="s">
        <v>1426</v>
      </c>
      <c r="N1996" s="2" t="s">
        <v>1502</v>
      </c>
      <c r="O1996" s="8"/>
      <c r="P1996" s="2">
        <v>180</v>
      </c>
      <c r="Q1996" s="12">
        <v>22.56</v>
      </c>
    </row>
    <row r="1997" spans="1:17">
      <c r="A1997" s="11" t="s">
        <v>4229</v>
      </c>
      <c r="B1997" s="9" t="s">
        <v>750</v>
      </c>
      <c r="C1997" s="9" t="s">
        <v>32</v>
      </c>
      <c r="D1997" s="3" t="s">
        <v>10</v>
      </c>
      <c r="E1997" s="9" t="s">
        <v>1411</v>
      </c>
      <c r="F1997" s="9" t="s">
        <v>1375</v>
      </c>
      <c r="G1997" s="3">
        <v>13.45</v>
      </c>
      <c r="H1997" s="3">
        <v>15.61</v>
      </c>
      <c r="I1997" s="3">
        <v>0.1363</v>
      </c>
      <c r="J1997" s="3">
        <v>0.4703</v>
      </c>
      <c r="K1997" s="3" t="s">
        <v>1358</v>
      </c>
      <c r="L1997" s="3">
        <v>868</v>
      </c>
      <c r="M1997" s="3" t="s">
        <v>1377</v>
      </c>
      <c r="N1997" s="3" t="s">
        <v>1995</v>
      </c>
      <c r="O1997" s="9" t="s">
        <v>2800</v>
      </c>
      <c r="P1997" s="3">
        <v>36</v>
      </c>
      <c r="Q1997" s="13">
        <v>11.41</v>
      </c>
    </row>
    <row r="1998" spans="1:17" hidden="1">
      <c r="A1998" s="10" t="s">
        <v>4230</v>
      </c>
      <c r="B1998" s="8" t="s">
        <v>596</v>
      </c>
      <c r="C1998" s="8" t="s">
        <v>7</v>
      </c>
      <c r="D1998" s="2" t="s">
        <v>31</v>
      </c>
      <c r="E1998" s="8" t="s">
        <v>1411</v>
      </c>
      <c r="F1998" s="8" t="s">
        <v>1390</v>
      </c>
      <c r="G1998" s="2">
        <v>54.19</v>
      </c>
      <c r="H1998" s="2">
        <v>8.98</v>
      </c>
      <c r="I1998" s="2">
        <v>0.7248</v>
      </c>
      <c r="J1998" s="2">
        <v>0.54900000000000004</v>
      </c>
      <c r="K1998" s="2"/>
      <c r="L1998" s="2">
        <v>763</v>
      </c>
      <c r="M1998" s="2" t="s">
        <v>1377</v>
      </c>
      <c r="N1998" s="2" t="s">
        <v>3327</v>
      </c>
      <c r="O1998" s="8" t="s">
        <v>4231</v>
      </c>
      <c r="P1998" s="2">
        <v>180</v>
      </c>
      <c r="Q1998" s="12">
        <v>39.520000000000003</v>
      </c>
    </row>
    <row r="1999" spans="1:17">
      <c r="A1999" s="11" t="s">
        <v>4232</v>
      </c>
      <c r="B1999" s="9" t="s">
        <v>192</v>
      </c>
      <c r="C1999" s="9" t="s">
        <v>38</v>
      </c>
      <c r="D1999" s="3" t="s">
        <v>31</v>
      </c>
      <c r="E1999" s="9" t="s">
        <v>1374</v>
      </c>
      <c r="F1999" s="9" t="s">
        <v>1384</v>
      </c>
      <c r="G1999" s="3">
        <v>42</v>
      </c>
      <c r="H1999" s="3">
        <v>14.04</v>
      </c>
      <c r="I1999" s="3">
        <v>0.54779999999999995</v>
      </c>
      <c r="J1999" s="3">
        <v>1.1486000000000001</v>
      </c>
      <c r="K1999" s="3" t="s">
        <v>1358</v>
      </c>
      <c r="L1999" s="3">
        <v>788</v>
      </c>
      <c r="M1999" s="3" t="s">
        <v>1377</v>
      </c>
      <c r="N1999" s="3" t="s">
        <v>1813</v>
      </c>
      <c r="O1999" s="9" t="s">
        <v>1927</v>
      </c>
      <c r="P1999" s="3">
        <v>48</v>
      </c>
      <c r="Q1999" s="13">
        <v>6.4</v>
      </c>
    </row>
    <row r="2000" spans="1:17" hidden="1">
      <c r="A2000" s="10" t="s">
        <v>4233</v>
      </c>
      <c r="B2000" s="8" t="s">
        <v>664</v>
      </c>
      <c r="C2000" s="8" t="s">
        <v>32</v>
      </c>
      <c r="D2000" s="2" t="s">
        <v>1360</v>
      </c>
      <c r="E2000" s="8" t="s">
        <v>1411</v>
      </c>
      <c r="F2000" s="8" t="s">
        <v>1384</v>
      </c>
      <c r="G2000" s="2">
        <v>25.33</v>
      </c>
      <c r="H2000" s="2">
        <v>8.4600000000000009</v>
      </c>
      <c r="I2000" s="2">
        <v>0.22059999999999999</v>
      </c>
      <c r="J2000" s="2">
        <v>0.62390000000000001</v>
      </c>
      <c r="K2000" s="2" t="s">
        <v>1385</v>
      </c>
      <c r="L2000" s="2">
        <v>836</v>
      </c>
      <c r="M2000" s="2" t="s">
        <v>1403</v>
      </c>
      <c r="N2000" s="2" t="s">
        <v>4234</v>
      </c>
      <c r="O2000" s="8" t="s">
        <v>3451</v>
      </c>
      <c r="P2000" s="2">
        <v>48</v>
      </c>
      <c r="Q2000" s="12">
        <v>0</v>
      </c>
    </row>
    <row r="2001" spans="1:17">
      <c r="A2001" s="17" t="s">
        <v>4235</v>
      </c>
      <c r="B2001" s="20" t="s">
        <v>1171</v>
      </c>
      <c r="C2001" s="20" t="s">
        <v>7</v>
      </c>
      <c r="D2001" s="18" t="s">
        <v>10</v>
      </c>
      <c r="E2001" s="20" t="s">
        <v>1380</v>
      </c>
      <c r="F2001" s="20" t="s">
        <v>1384</v>
      </c>
      <c r="G2001" s="18">
        <v>80.3</v>
      </c>
      <c r="H2001" s="18">
        <v>14.85</v>
      </c>
      <c r="I2001" s="18">
        <v>0.88390000000000002</v>
      </c>
      <c r="J2001" s="18">
        <v>1.9039999999999999</v>
      </c>
      <c r="K2001" s="18" t="s">
        <v>1358</v>
      </c>
      <c r="L2001" s="18">
        <v>684</v>
      </c>
      <c r="M2001" s="18" t="s">
        <v>1403</v>
      </c>
      <c r="N2001" s="18" t="s">
        <v>2496</v>
      </c>
      <c r="O2001" s="20" t="s">
        <v>4236</v>
      </c>
      <c r="P2001" s="18">
        <v>60</v>
      </c>
      <c r="Q2001" s="19">
        <v>43.73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FADAE-5C1B-48FB-A6C7-31AB421D51F7}">
  <dimension ref="A1:Q2001"/>
  <sheetViews>
    <sheetView workbookViewId="0"/>
  </sheetViews>
  <sheetFormatPr defaultRowHeight="15"/>
  <cols>
    <col min="11" max="11" width="12.140625" bestFit="1" customWidth="1"/>
    <col min="17" max="17" width="11.42578125" bestFit="1" customWidth="1"/>
  </cols>
  <sheetData>
    <row r="1" spans="1:17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6"/>
    </row>
    <row r="2" spans="1:17">
      <c r="A2" s="10"/>
      <c r="B2" s="8"/>
      <c r="C2" s="8"/>
      <c r="D2" s="2"/>
      <c r="E2" s="8"/>
      <c r="F2" s="8"/>
      <c r="G2" s="2"/>
      <c r="H2" s="2"/>
      <c r="I2" s="2"/>
      <c r="J2" s="2"/>
      <c r="K2" s="2"/>
      <c r="L2" s="2"/>
      <c r="M2" s="2"/>
      <c r="N2" s="2"/>
      <c r="O2" s="8"/>
      <c r="P2" s="2"/>
      <c r="Q2" s="12"/>
    </row>
    <row r="3" spans="1:17">
      <c r="A3" s="11"/>
      <c r="B3" s="9"/>
      <c r="C3" s="9"/>
      <c r="D3" s="3"/>
      <c r="E3" s="9"/>
      <c r="F3" s="9"/>
      <c r="G3" s="3"/>
      <c r="H3" s="3"/>
      <c r="I3" s="3"/>
      <c r="J3" s="3"/>
      <c r="K3" s="3"/>
      <c r="L3" s="3"/>
      <c r="M3" s="3"/>
      <c r="N3" s="3"/>
      <c r="O3" s="9"/>
      <c r="P3" s="3"/>
      <c r="Q3" s="13"/>
    </row>
    <row r="4" spans="1:17">
      <c r="A4" s="10"/>
      <c r="B4" s="8"/>
      <c r="C4" s="8"/>
      <c r="D4" s="2"/>
      <c r="E4" s="8"/>
      <c r="F4" s="8"/>
      <c r="G4" s="2"/>
      <c r="H4" s="2"/>
      <c r="I4" s="2"/>
      <c r="J4" s="2"/>
      <c r="K4" s="2"/>
      <c r="L4" s="2"/>
      <c r="M4" s="2"/>
      <c r="N4" s="2"/>
      <c r="O4" s="8"/>
      <c r="P4" s="2"/>
      <c r="Q4" s="12"/>
    </row>
    <row r="5" spans="1:17">
      <c r="A5" s="11"/>
      <c r="B5" s="9"/>
      <c r="C5" s="21"/>
      <c r="D5" s="3"/>
      <c r="E5" s="9"/>
      <c r="F5" s="9"/>
      <c r="G5" s="3"/>
      <c r="H5" s="3"/>
      <c r="I5" s="3"/>
      <c r="J5" s="3"/>
      <c r="K5" s="3"/>
      <c r="L5" s="3"/>
      <c r="M5" s="3"/>
      <c r="N5" s="3"/>
      <c r="O5" s="9"/>
      <c r="P5" s="3"/>
      <c r="Q5" s="13"/>
    </row>
    <row r="6" spans="1:17">
      <c r="A6" s="10"/>
      <c r="B6" s="8"/>
      <c r="C6" s="8"/>
      <c r="D6" s="2"/>
      <c r="E6" s="8"/>
      <c r="F6" s="8"/>
      <c r="G6" s="2"/>
      <c r="H6" s="2"/>
      <c r="I6" s="2"/>
      <c r="J6" s="2"/>
      <c r="K6" s="2"/>
      <c r="L6" s="2"/>
      <c r="M6" s="2"/>
      <c r="N6" s="2"/>
      <c r="O6" s="8"/>
      <c r="P6" s="2"/>
      <c r="Q6" s="12"/>
    </row>
    <row r="7" spans="1:17">
      <c r="A7" s="11"/>
      <c r="B7" s="9"/>
      <c r="C7" s="9"/>
      <c r="D7" s="3"/>
      <c r="E7" s="9"/>
      <c r="F7" s="9"/>
      <c r="G7" s="3"/>
      <c r="H7" s="3"/>
      <c r="I7" s="3"/>
      <c r="J7" s="3"/>
      <c r="K7" s="3"/>
      <c r="L7" s="3"/>
      <c r="M7" s="3"/>
      <c r="N7" s="3"/>
      <c r="O7" s="9"/>
      <c r="P7" s="3"/>
      <c r="Q7" s="13"/>
    </row>
    <row r="8" spans="1:17">
      <c r="A8" s="10"/>
      <c r="B8" s="8"/>
      <c r="C8" s="8"/>
      <c r="D8" s="2"/>
      <c r="E8" s="8"/>
      <c r="F8" s="8"/>
      <c r="G8" s="2"/>
      <c r="H8" s="2"/>
      <c r="I8" s="2"/>
      <c r="J8" s="2"/>
      <c r="K8" s="2"/>
      <c r="L8" s="2"/>
      <c r="M8" s="2"/>
      <c r="N8" s="2"/>
      <c r="O8" s="8"/>
      <c r="P8" s="2"/>
      <c r="Q8" s="12"/>
    </row>
    <row r="9" spans="1:17">
      <c r="A9" s="11"/>
      <c r="B9" s="9"/>
      <c r="C9" s="9"/>
      <c r="D9" s="3"/>
      <c r="E9" s="9"/>
      <c r="F9" s="9"/>
      <c r="G9" s="3"/>
      <c r="H9" s="3"/>
      <c r="I9" s="3"/>
      <c r="J9" s="3"/>
      <c r="K9" s="3"/>
      <c r="L9" s="3"/>
      <c r="M9" s="3"/>
      <c r="N9" s="3"/>
      <c r="O9" s="9"/>
      <c r="P9" s="3"/>
      <c r="Q9" s="13"/>
    </row>
    <row r="10" spans="1:17">
      <c r="A10" s="10"/>
      <c r="B10" s="8"/>
      <c r="C10" s="8"/>
      <c r="D10" s="2"/>
      <c r="E10" s="8"/>
      <c r="F10" s="8"/>
      <c r="G10" s="2"/>
      <c r="H10" s="2"/>
      <c r="I10" s="2"/>
      <c r="J10" s="2"/>
      <c r="K10" s="2"/>
      <c r="L10" s="2"/>
      <c r="M10" s="2"/>
      <c r="N10" s="2"/>
      <c r="O10" s="8"/>
      <c r="P10" s="2"/>
      <c r="Q10" s="12"/>
    </row>
    <row r="11" spans="1:17">
      <c r="A11" s="11"/>
      <c r="B11" s="9"/>
      <c r="C11" s="9"/>
      <c r="D11" s="3"/>
      <c r="E11" s="9"/>
      <c r="F11" s="9"/>
      <c r="G11" s="3"/>
      <c r="H11" s="3"/>
      <c r="I11" s="3"/>
      <c r="J11" s="3"/>
      <c r="K11" s="3"/>
      <c r="L11" s="3"/>
      <c r="M11" s="3"/>
      <c r="N11" s="3"/>
      <c r="O11" s="9"/>
      <c r="P11" s="3"/>
      <c r="Q11" s="13"/>
    </row>
    <row r="12" spans="1:17">
      <c r="A12" s="10"/>
      <c r="B12" s="8"/>
      <c r="C12" s="8"/>
      <c r="D12" s="2"/>
      <c r="E12" s="8"/>
      <c r="F12" s="8"/>
      <c r="G12" s="2"/>
      <c r="H12" s="2"/>
      <c r="I12" s="2"/>
      <c r="J12" s="2"/>
      <c r="K12" s="2"/>
      <c r="L12" s="2"/>
      <c r="M12" s="2"/>
      <c r="N12" s="2"/>
      <c r="O12" s="8"/>
      <c r="P12" s="2"/>
      <c r="Q12" s="12"/>
    </row>
    <row r="13" spans="1:17">
      <c r="A13" s="11"/>
      <c r="B13" s="9"/>
      <c r="C13" s="9"/>
      <c r="D13" s="3"/>
      <c r="E13" s="9"/>
      <c r="F13" s="9"/>
      <c r="G13" s="3"/>
      <c r="H13" s="3"/>
      <c r="I13" s="3"/>
      <c r="J13" s="3"/>
      <c r="K13" s="3"/>
      <c r="L13" s="3"/>
      <c r="M13" s="3"/>
      <c r="N13" s="3"/>
      <c r="O13" s="9"/>
      <c r="P13" s="3"/>
      <c r="Q13" s="13"/>
    </row>
    <row r="14" spans="1:17">
      <c r="A14" s="10"/>
      <c r="B14" s="8"/>
      <c r="C14" s="8"/>
      <c r="D14" s="2"/>
      <c r="E14" s="8"/>
      <c r="F14" s="8"/>
      <c r="G14" s="2"/>
      <c r="H14" s="2"/>
      <c r="I14" s="2"/>
      <c r="J14" s="2"/>
      <c r="K14" s="2"/>
      <c r="L14" s="2"/>
      <c r="M14" s="2"/>
      <c r="N14" s="2"/>
      <c r="O14" s="8"/>
      <c r="P14" s="2"/>
      <c r="Q14" s="12"/>
    </row>
    <row r="15" spans="1:17">
      <c r="A15" s="11"/>
      <c r="B15" s="9"/>
      <c r="C15" s="9"/>
      <c r="D15" s="3"/>
      <c r="E15" s="9"/>
      <c r="F15" s="9"/>
      <c r="G15" s="3"/>
      <c r="H15" s="3"/>
      <c r="I15" s="3"/>
      <c r="J15" s="3"/>
      <c r="K15" s="3"/>
      <c r="L15" s="3"/>
      <c r="M15" s="3"/>
      <c r="N15" s="3"/>
      <c r="O15" s="9"/>
      <c r="P15" s="3"/>
      <c r="Q15" s="13"/>
    </row>
    <row r="16" spans="1:17">
      <c r="A16" s="10"/>
      <c r="B16" s="8"/>
      <c r="C16" s="8"/>
      <c r="D16" s="2"/>
      <c r="E16" s="8"/>
      <c r="F16" s="8"/>
      <c r="G16" s="2"/>
      <c r="H16" s="2"/>
      <c r="I16" s="2"/>
      <c r="J16" s="2"/>
      <c r="K16" s="2"/>
      <c r="L16" s="2"/>
      <c r="M16" s="2"/>
      <c r="N16" s="2"/>
      <c r="O16" s="8"/>
      <c r="P16" s="2"/>
      <c r="Q16" s="12"/>
    </row>
    <row r="17" spans="1:17">
      <c r="A17" s="11"/>
      <c r="B17" s="9"/>
      <c r="C17" s="9"/>
      <c r="D17" s="3"/>
      <c r="E17" s="9"/>
      <c r="F17" s="9"/>
      <c r="G17" s="3"/>
      <c r="H17" s="3"/>
      <c r="I17" s="3"/>
      <c r="J17" s="3"/>
      <c r="K17" s="3"/>
      <c r="L17" s="3"/>
      <c r="M17" s="3"/>
      <c r="N17" s="3"/>
      <c r="O17" s="9"/>
      <c r="P17" s="3"/>
      <c r="Q17" s="13"/>
    </row>
    <row r="18" spans="1:17">
      <c r="A18" s="10"/>
      <c r="B18" s="8"/>
      <c r="C18" s="8"/>
      <c r="D18" s="2"/>
      <c r="E18" s="8"/>
      <c r="F18" s="8"/>
      <c r="G18" s="2"/>
      <c r="H18" s="2"/>
      <c r="I18" s="2"/>
      <c r="J18" s="2"/>
      <c r="K18" s="2"/>
      <c r="L18" s="2"/>
      <c r="M18" s="2"/>
      <c r="N18" s="2"/>
      <c r="O18" s="8"/>
      <c r="P18" s="2"/>
      <c r="Q18" s="12"/>
    </row>
    <row r="19" spans="1:17">
      <c r="A19" s="11"/>
      <c r="B19" s="9"/>
      <c r="C19" s="9"/>
      <c r="D19" s="3"/>
      <c r="E19" s="9"/>
      <c r="F19" s="9"/>
      <c r="G19" s="3"/>
      <c r="H19" s="3"/>
      <c r="I19" s="3"/>
      <c r="J19" s="3"/>
      <c r="K19" s="3"/>
      <c r="L19" s="3"/>
      <c r="M19" s="3"/>
      <c r="N19" s="3"/>
      <c r="O19" s="9"/>
      <c r="P19" s="3"/>
      <c r="Q19" s="13"/>
    </row>
    <row r="20" spans="1:17">
      <c r="A20" s="10"/>
      <c r="B20" s="8"/>
      <c r="C20" s="8"/>
      <c r="D20" s="2"/>
      <c r="E20" s="8"/>
      <c r="F20" s="8"/>
      <c r="G20" s="2"/>
      <c r="H20" s="2"/>
      <c r="I20" s="2"/>
      <c r="J20" s="2"/>
      <c r="K20" s="2"/>
      <c r="L20" s="2"/>
      <c r="M20" s="2"/>
      <c r="N20" s="2"/>
      <c r="O20" s="8"/>
      <c r="P20" s="2"/>
      <c r="Q20" s="12"/>
    </row>
    <row r="21" spans="1:17">
      <c r="A21" s="11"/>
      <c r="B21" s="9"/>
      <c r="C21" s="9"/>
      <c r="D21" s="3"/>
      <c r="E21" s="9"/>
      <c r="F21" s="9"/>
      <c r="G21" s="3"/>
      <c r="H21" s="3"/>
      <c r="I21" s="3"/>
      <c r="J21" s="3"/>
      <c r="K21" s="3"/>
      <c r="L21" s="3"/>
      <c r="M21" s="3"/>
      <c r="N21" s="3"/>
      <c r="O21" s="9"/>
      <c r="P21" s="3"/>
      <c r="Q21" s="13"/>
    </row>
    <row r="22" spans="1:17">
      <c r="A22" s="10"/>
      <c r="B22" s="8"/>
      <c r="C22" s="8"/>
      <c r="D22" s="2"/>
      <c r="E22" s="8"/>
      <c r="F22" s="8"/>
      <c r="G22" s="2"/>
      <c r="H22" s="2"/>
      <c r="I22" s="2"/>
      <c r="J22" s="2"/>
      <c r="K22" s="2"/>
      <c r="L22" s="2"/>
      <c r="M22" s="2"/>
      <c r="N22" s="2"/>
      <c r="O22" s="8"/>
      <c r="P22" s="2"/>
      <c r="Q22" s="12"/>
    </row>
    <row r="23" spans="1:17">
      <c r="A23" s="11"/>
      <c r="B23" s="9"/>
      <c r="C23" s="9"/>
      <c r="D23" s="3"/>
      <c r="E23" s="9"/>
      <c r="F23" s="9"/>
      <c r="G23" s="3"/>
      <c r="H23" s="3"/>
      <c r="I23" s="3"/>
      <c r="J23" s="3"/>
      <c r="K23" s="3"/>
      <c r="L23" s="3"/>
      <c r="M23" s="3"/>
      <c r="N23" s="3"/>
      <c r="O23" s="9"/>
      <c r="P23" s="3"/>
      <c r="Q23" s="13"/>
    </row>
    <row r="24" spans="1:17">
      <c r="A24" s="10"/>
      <c r="B24" s="8"/>
      <c r="C24" s="8"/>
      <c r="D24" s="2"/>
      <c r="E24" s="8"/>
      <c r="F24" s="8"/>
      <c r="G24" s="2"/>
      <c r="H24" s="2"/>
      <c r="I24" s="2"/>
      <c r="J24" s="2"/>
      <c r="K24" s="2"/>
      <c r="L24" s="2"/>
      <c r="M24" s="2"/>
      <c r="N24" s="2"/>
      <c r="O24" s="8"/>
      <c r="P24" s="2"/>
      <c r="Q24" s="12"/>
    </row>
    <row r="25" spans="1:17">
      <c r="A25" s="11"/>
      <c r="B25" s="9"/>
      <c r="C25" s="9"/>
      <c r="D25" s="3"/>
      <c r="E25" s="9"/>
      <c r="F25" s="9"/>
      <c r="G25" s="3"/>
      <c r="H25" s="3"/>
      <c r="I25" s="3"/>
      <c r="J25" s="3"/>
      <c r="K25" s="3"/>
      <c r="L25" s="3"/>
      <c r="M25" s="3"/>
      <c r="N25" s="3"/>
      <c r="O25" s="9"/>
      <c r="P25" s="3"/>
      <c r="Q25" s="13"/>
    </row>
    <row r="26" spans="1:17">
      <c r="A26" s="10"/>
      <c r="B26" s="8"/>
      <c r="C26" s="8"/>
      <c r="D26" s="2"/>
      <c r="E26" s="8"/>
      <c r="F26" s="8"/>
      <c r="G26" s="2"/>
      <c r="H26" s="2"/>
      <c r="I26" s="2"/>
      <c r="J26" s="2"/>
      <c r="K26" s="2"/>
      <c r="L26" s="2"/>
      <c r="M26" s="2"/>
      <c r="N26" s="2"/>
      <c r="O26" s="8"/>
      <c r="P26" s="2"/>
      <c r="Q26" s="12"/>
    </row>
    <row r="27" spans="1:17">
      <c r="A27" s="11"/>
      <c r="B27" s="9"/>
      <c r="C27" s="9"/>
      <c r="D27" s="3"/>
      <c r="E27" s="9"/>
      <c r="F27" s="9"/>
      <c r="G27" s="3"/>
      <c r="H27" s="3"/>
      <c r="I27" s="3"/>
      <c r="J27" s="3"/>
      <c r="K27" s="3"/>
      <c r="L27" s="3"/>
      <c r="M27" s="3"/>
      <c r="N27" s="3"/>
      <c r="O27" s="9"/>
      <c r="P27" s="3"/>
      <c r="Q27" s="13"/>
    </row>
    <row r="28" spans="1:17">
      <c r="A28" s="10"/>
      <c r="B28" s="8"/>
      <c r="C28" s="8"/>
      <c r="D28" s="2"/>
      <c r="E28" s="8"/>
      <c r="F28" s="8"/>
      <c r="G28" s="2"/>
      <c r="H28" s="2"/>
      <c r="I28" s="2"/>
      <c r="J28" s="2"/>
      <c r="K28" s="2"/>
      <c r="L28" s="2"/>
      <c r="M28" s="2"/>
      <c r="N28" s="2"/>
      <c r="O28" s="8"/>
      <c r="P28" s="2"/>
      <c r="Q28" s="12"/>
    </row>
    <row r="29" spans="1:17">
      <c r="A29" s="11"/>
      <c r="B29" s="9"/>
      <c r="C29" s="9"/>
      <c r="D29" s="3"/>
      <c r="E29" s="9"/>
      <c r="F29" s="9"/>
      <c r="G29" s="3"/>
      <c r="H29" s="3"/>
      <c r="I29" s="3"/>
      <c r="J29" s="3"/>
      <c r="K29" s="3"/>
      <c r="L29" s="3"/>
      <c r="M29" s="3"/>
      <c r="N29" s="3"/>
      <c r="O29" s="9"/>
      <c r="P29" s="3"/>
      <c r="Q29" s="13"/>
    </row>
    <row r="30" spans="1:17">
      <c r="A30" s="10"/>
      <c r="B30" s="8"/>
      <c r="C30" s="8"/>
      <c r="D30" s="2"/>
      <c r="E30" s="8"/>
      <c r="F30" s="8"/>
      <c r="G30" s="2"/>
      <c r="H30" s="2"/>
      <c r="I30" s="2"/>
      <c r="J30" s="2"/>
      <c r="K30" s="2"/>
      <c r="L30" s="2"/>
      <c r="M30" s="2"/>
      <c r="N30" s="2"/>
      <c r="O30" s="8"/>
      <c r="P30" s="2"/>
      <c r="Q30" s="12"/>
    </row>
    <row r="31" spans="1:17">
      <c r="A31" s="11"/>
      <c r="B31" s="9"/>
      <c r="C31" s="9"/>
      <c r="D31" s="3"/>
      <c r="E31" s="9"/>
      <c r="F31" s="9"/>
      <c r="G31" s="3"/>
      <c r="H31" s="3"/>
      <c r="I31" s="3"/>
      <c r="J31" s="3"/>
      <c r="K31" s="3"/>
      <c r="L31" s="3"/>
      <c r="M31" s="3"/>
      <c r="N31" s="3"/>
      <c r="O31" s="9"/>
      <c r="P31" s="3"/>
      <c r="Q31" s="13"/>
    </row>
    <row r="32" spans="1:17">
      <c r="A32" s="10"/>
      <c r="B32" s="8"/>
      <c r="C32" s="8"/>
      <c r="D32" s="2"/>
      <c r="E32" s="8"/>
      <c r="F32" s="8"/>
      <c r="G32" s="2"/>
      <c r="H32" s="2"/>
      <c r="I32" s="2"/>
      <c r="J32" s="2"/>
      <c r="K32" s="2"/>
      <c r="L32" s="2"/>
      <c r="M32" s="2"/>
      <c r="N32" s="2"/>
      <c r="O32" s="8"/>
      <c r="P32" s="2"/>
      <c r="Q32" s="12"/>
    </row>
    <row r="33" spans="1:17">
      <c r="A33" s="11"/>
      <c r="B33" s="9"/>
      <c r="C33" s="9"/>
      <c r="D33" s="3"/>
      <c r="E33" s="9"/>
      <c r="F33" s="9"/>
      <c r="G33" s="3"/>
      <c r="H33" s="3"/>
      <c r="I33" s="3"/>
      <c r="J33" s="3"/>
      <c r="K33" s="3"/>
      <c r="L33" s="3"/>
      <c r="M33" s="3"/>
      <c r="N33" s="3"/>
      <c r="O33" s="9"/>
      <c r="P33" s="3"/>
      <c r="Q33" s="13"/>
    </row>
    <row r="34" spans="1:17">
      <c r="A34" s="10"/>
      <c r="B34" s="8"/>
      <c r="C34" s="8"/>
      <c r="D34" s="2"/>
      <c r="E34" s="8"/>
      <c r="F34" s="8"/>
      <c r="G34" s="2"/>
      <c r="H34" s="2"/>
      <c r="I34" s="2"/>
      <c r="J34" s="2"/>
      <c r="K34" s="2"/>
      <c r="L34" s="2"/>
      <c r="M34" s="2"/>
      <c r="N34" s="2"/>
      <c r="O34" s="8"/>
      <c r="P34" s="2"/>
      <c r="Q34" s="12"/>
    </row>
    <row r="35" spans="1:17">
      <c r="A35" s="11"/>
      <c r="B35" s="9"/>
      <c r="C35" s="9"/>
      <c r="D35" s="3"/>
      <c r="E35" s="9"/>
      <c r="F35" s="9"/>
      <c r="G35" s="3"/>
      <c r="H35" s="3"/>
      <c r="I35" s="3"/>
      <c r="J35" s="3"/>
      <c r="K35" s="3"/>
      <c r="L35" s="3"/>
      <c r="M35" s="3"/>
      <c r="N35" s="3"/>
      <c r="O35" s="9"/>
      <c r="P35" s="3"/>
      <c r="Q35" s="13"/>
    </row>
    <row r="36" spans="1:17">
      <c r="A36" s="10"/>
      <c r="B36" s="8"/>
      <c r="C36" s="8"/>
      <c r="D36" s="2"/>
      <c r="E36" s="8"/>
      <c r="F36" s="8"/>
      <c r="G36" s="2"/>
      <c r="H36" s="2"/>
      <c r="I36" s="2"/>
      <c r="J36" s="2"/>
      <c r="K36" s="2"/>
      <c r="L36" s="2"/>
      <c r="M36" s="2"/>
      <c r="N36" s="2"/>
      <c r="O36" s="8"/>
      <c r="P36" s="2"/>
      <c r="Q36" s="12"/>
    </row>
    <row r="37" spans="1:17">
      <c r="A37" s="11"/>
      <c r="B37" s="9"/>
      <c r="C37" s="9"/>
      <c r="D37" s="3"/>
      <c r="E37" s="9"/>
      <c r="F37" s="9"/>
      <c r="G37" s="3"/>
      <c r="H37" s="3"/>
      <c r="I37" s="3"/>
      <c r="J37" s="3"/>
      <c r="K37" s="3"/>
      <c r="L37" s="3"/>
      <c r="M37" s="3"/>
      <c r="N37" s="3"/>
      <c r="O37" s="9"/>
      <c r="P37" s="3"/>
      <c r="Q37" s="13"/>
    </row>
    <row r="38" spans="1:17">
      <c r="A38" s="10"/>
      <c r="B38" s="8"/>
      <c r="C38" s="8"/>
      <c r="D38" s="2"/>
      <c r="E38" s="8"/>
      <c r="F38" s="8"/>
      <c r="G38" s="2"/>
      <c r="H38" s="2"/>
      <c r="I38" s="2"/>
      <c r="J38" s="2"/>
      <c r="K38" s="2"/>
      <c r="L38" s="2"/>
      <c r="M38" s="2"/>
      <c r="N38" s="2"/>
      <c r="O38" s="8"/>
      <c r="P38" s="2"/>
      <c r="Q38" s="12"/>
    </row>
    <row r="39" spans="1:17">
      <c r="A39" s="11"/>
      <c r="B39" s="9"/>
      <c r="C39" s="9"/>
      <c r="D39" s="3"/>
      <c r="E39" s="9"/>
      <c r="F39" s="9"/>
      <c r="G39" s="3"/>
      <c r="H39" s="3"/>
      <c r="I39" s="3"/>
      <c r="J39" s="3"/>
      <c r="K39" s="3"/>
      <c r="L39" s="3"/>
      <c r="M39" s="3"/>
      <c r="N39" s="3"/>
      <c r="O39" s="9"/>
      <c r="P39" s="3"/>
      <c r="Q39" s="13"/>
    </row>
    <row r="40" spans="1:17">
      <c r="A40" s="10"/>
      <c r="B40" s="8"/>
      <c r="C40" s="8"/>
      <c r="D40" s="2"/>
      <c r="E40" s="8"/>
      <c r="F40" s="8"/>
      <c r="G40" s="2"/>
      <c r="H40" s="2"/>
      <c r="I40" s="2"/>
      <c r="J40" s="2"/>
      <c r="K40" s="2"/>
      <c r="L40" s="2"/>
      <c r="M40" s="2"/>
      <c r="N40" s="2"/>
      <c r="O40" s="8"/>
      <c r="P40" s="2"/>
      <c r="Q40" s="12"/>
    </row>
    <row r="41" spans="1:17">
      <c r="A41" s="11"/>
      <c r="B41" s="9"/>
      <c r="C41" s="9"/>
      <c r="D41" s="3"/>
      <c r="E41" s="9"/>
      <c r="F41" s="9"/>
      <c r="G41" s="3"/>
      <c r="H41" s="3"/>
      <c r="I41" s="3"/>
      <c r="J41" s="3"/>
      <c r="K41" s="3"/>
      <c r="L41" s="3"/>
      <c r="M41" s="3"/>
      <c r="N41" s="3"/>
      <c r="O41" s="9"/>
      <c r="P41" s="3"/>
      <c r="Q41" s="13"/>
    </row>
    <row r="42" spans="1:17">
      <c r="A42" s="10"/>
      <c r="B42" s="8"/>
      <c r="C42" s="8"/>
      <c r="D42" s="2"/>
      <c r="E42" s="8"/>
      <c r="F42" s="8"/>
      <c r="G42" s="2"/>
      <c r="H42" s="2"/>
      <c r="I42" s="2"/>
      <c r="J42" s="2"/>
      <c r="K42" s="2"/>
      <c r="L42" s="2"/>
      <c r="M42" s="2"/>
      <c r="N42" s="2"/>
      <c r="O42" s="8"/>
      <c r="P42" s="2"/>
      <c r="Q42" s="12"/>
    </row>
    <row r="43" spans="1:17">
      <c r="A43" s="11"/>
      <c r="B43" s="9"/>
      <c r="C43" s="9"/>
      <c r="D43" s="3"/>
      <c r="E43" s="9"/>
      <c r="F43" s="9"/>
      <c r="G43" s="3"/>
      <c r="H43" s="3"/>
      <c r="I43" s="3"/>
      <c r="J43" s="3"/>
      <c r="K43" s="3"/>
      <c r="L43" s="3"/>
      <c r="M43" s="3"/>
      <c r="N43" s="3"/>
      <c r="O43" s="9"/>
      <c r="P43" s="3"/>
      <c r="Q43" s="13"/>
    </row>
    <row r="44" spans="1:17">
      <c r="A44" s="10"/>
      <c r="B44" s="8"/>
      <c r="C44" s="8"/>
      <c r="D44" s="2"/>
      <c r="E44" s="8"/>
      <c r="F44" s="8"/>
      <c r="G44" s="2"/>
      <c r="H44" s="2"/>
      <c r="I44" s="2"/>
      <c r="J44" s="2"/>
      <c r="K44" s="2"/>
      <c r="L44" s="2"/>
      <c r="M44" s="2"/>
      <c r="N44" s="2"/>
      <c r="O44" s="8"/>
      <c r="P44" s="2"/>
      <c r="Q44" s="12"/>
    </row>
    <row r="45" spans="1:17">
      <c r="A45" s="11"/>
      <c r="B45" s="9"/>
      <c r="C45" s="9"/>
      <c r="D45" s="3"/>
      <c r="E45" s="9"/>
      <c r="F45" s="9"/>
      <c r="G45" s="3"/>
      <c r="H45" s="3"/>
      <c r="I45" s="3"/>
      <c r="J45" s="3"/>
      <c r="K45" s="3"/>
      <c r="L45" s="3"/>
      <c r="M45" s="3"/>
      <c r="N45" s="3"/>
      <c r="O45" s="9"/>
      <c r="P45" s="3"/>
      <c r="Q45" s="13"/>
    </row>
    <row r="46" spans="1:17">
      <c r="A46" s="10"/>
      <c r="B46" s="8"/>
      <c r="C46" s="8"/>
      <c r="D46" s="2"/>
      <c r="E46" s="8"/>
      <c r="F46" s="8"/>
      <c r="G46" s="2"/>
      <c r="H46" s="2"/>
      <c r="I46" s="2"/>
      <c r="J46" s="2"/>
      <c r="K46" s="2"/>
      <c r="L46" s="2"/>
      <c r="M46" s="2"/>
      <c r="N46" s="2"/>
      <c r="O46" s="8"/>
      <c r="P46" s="2"/>
      <c r="Q46" s="12"/>
    </row>
    <row r="47" spans="1:17">
      <c r="A47" s="11"/>
      <c r="B47" s="9"/>
      <c r="C47" s="9"/>
      <c r="D47" s="3"/>
      <c r="E47" s="9"/>
      <c r="F47" s="9"/>
      <c r="G47" s="3"/>
      <c r="H47" s="3"/>
      <c r="I47" s="3"/>
      <c r="J47" s="3"/>
      <c r="K47" s="3"/>
      <c r="L47" s="3"/>
      <c r="M47" s="3"/>
      <c r="N47" s="3"/>
      <c r="O47" s="9"/>
      <c r="P47" s="3"/>
      <c r="Q47" s="13"/>
    </row>
    <row r="48" spans="1:17">
      <c r="A48" s="10"/>
      <c r="B48" s="8"/>
      <c r="C48" s="8"/>
      <c r="D48" s="2"/>
      <c r="E48" s="8"/>
      <c r="F48" s="8"/>
      <c r="G48" s="2"/>
      <c r="H48" s="2"/>
      <c r="I48" s="2"/>
      <c r="J48" s="2"/>
      <c r="K48" s="2"/>
      <c r="L48" s="2"/>
      <c r="M48" s="2"/>
      <c r="N48" s="2"/>
      <c r="O48" s="8"/>
      <c r="P48" s="2"/>
      <c r="Q48" s="12"/>
    </row>
    <row r="49" spans="1:17">
      <c r="A49" s="11"/>
      <c r="B49" s="9"/>
      <c r="C49" s="9"/>
      <c r="D49" s="3"/>
      <c r="E49" s="9"/>
      <c r="F49" s="9"/>
      <c r="G49" s="3"/>
      <c r="H49" s="3"/>
      <c r="I49" s="3"/>
      <c r="J49" s="3"/>
      <c r="K49" s="3"/>
      <c r="L49" s="3"/>
      <c r="M49" s="3"/>
      <c r="N49" s="3"/>
      <c r="O49" s="9"/>
      <c r="P49" s="3"/>
      <c r="Q49" s="13"/>
    </row>
    <row r="50" spans="1:17">
      <c r="A50" s="10"/>
      <c r="B50" s="8"/>
      <c r="C50" s="8"/>
      <c r="D50" s="2"/>
      <c r="E50" s="8"/>
      <c r="F50" s="8"/>
      <c r="G50" s="2"/>
      <c r="H50" s="2"/>
      <c r="I50" s="2"/>
      <c r="J50" s="2"/>
      <c r="K50" s="2"/>
      <c r="L50" s="2"/>
      <c r="M50" s="2"/>
      <c r="N50" s="2"/>
      <c r="O50" s="8"/>
      <c r="P50" s="2"/>
      <c r="Q50" s="12"/>
    </row>
    <row r="51" spans="1:17">
      <c r="A51" s="11"/>
      <c r="B51" s="9"/>
      <c r="C51" s="9"/>
      <c r="D51" s="3"/>
      <c r="E51" s="9"/>
      <c r="F51" s="9"/>
      <c r="G51" s="3"/>
      <c r="H51" s="3"/>
      <c r="I51" s="3"/>
      <c r="J51" s="3"/>
      <c r="K51" s="3"/>
      <c r="L51" s="3"/>
      <c r="M51" s="3"/>
      <c r="N51" s="3"/>
      <c r="O51" s="9"/>
      <c r="P51" s="3"/>
      <c r="Q51" s="13"/>
    </row>
    <row r="52" spans="1:17">
      <c r="A52" s="10"/>
      <c r="B52" s="8"/>
      <c r="C52" s="8"/>
      <c r="D52" s="2"/>
      <c r="E52" s="8"/>
      <c r="F52" s="8"/>
      <c r="G52" s="2"/>
      <c r="H52" s="2"/>
      <c r="I52" s="2"/>
      <c r="J52" s="2"/>
      <c r="K52" s="2"/>
      <c r="L52" s="2"/>
      <c r="M52" s="2"/>
      <c r="N52" s="2"/>
      <c r="O52" s="8"/>
      <c r="P52" s="2"/>
      <c r="Q52" s="12"/>
    </row>
    <row r="53" spans="1:17">
      <c r="A53" s="11"/>
      <c r="B53" s="9"/>
      <c r="C53" s="9"/>
      <c r="D53" s="3"/>
      <c r="E53" s="9"/>
      <c r="F53" s="9"/>
      <c r="G53" s="3"/>
      <c r="H53" s="3"/>
      <c r="I53" s="3"/>
      <c r="J53" s="3"/>
      <c r="K53" s="3"/>
      <c r="L53" s="3"/>
      <c r="M53" s="3"/>
      <c r="N53" s="3"/>
      <c r="O53" s="9"/>
      <c r="P53" s="3"/>
      <c r="Q53" s="13"/>
    </row>
    <row r="54" spans="1:17">
      <c r="A54" s="10"/>
      <c r="B54" s="8"/>
      <c r="C54" s="8"/>
      <c r="D54" s="2"/>
      <c r="E54" s="8"/>
      <c r="F54" s="8"/>
      <c r="G54" s="2"/>
      <c r="H54" s="2"/>
      <c r="I54" s="2"/>
      <c r="J54" s="2"/>
      <c r="K54" s="2"/>
      <c r="L54" s="2"/>
      <c r="M54" s="2"/>
      <c r="N54" s="2"/>
      <c r="O54" s="8"/>
      <c r="P54" s="2"/>
      <c r="Q54" s="12"/>
    </row>
    <row r="55" spans="1:17">
      <c r="A55" s="11"/>
      <c r="B55" s="9"/>
      <c r="C55" s="9"/>
      <c r="D55" s="3"/>
      <c r="E55" s="9"/>
      <c r="F55" s="9"/>
      <c r="G55" s="3"/>
      <c r="H55" s="3"/>
      <c r="I55" s="3"/>
      <c r="J55" s="3"/>
      <c r="K55" s="3"/>
      <c r="L55" s="3"/>
      <c r="M55" s="3"/>
      <c r="N55" s="3"/>
      <c r="O55" s="9"/>
      <c r="P55" s="3"/>
      <c r="Q55" s="13"/>
    </row>
    <row r="56" spans="1:17">
      <c r="A56" s="10"/>
      <c r="B56" s="8"/>
      <c r="C56" s="8"/>
      <c r="D56" s="2"/>
      <c r="E56" s="8"/>
      <c r="F56" s="8"/>
      <c r="G56" s="2"/>
      <c r="H56" s="2"/>
      <c r="I56" s="2"/>
      <c r="J56" s="2"/>
      <c r="K56" s="2"/>
      <c r="L56" s="2"/>
      <c r="M56" s="2"/>
      <c r="N56" s="2"/>
      <c r="O56" s="8"/>
      <c r="P56" s="2"/>
      <c r="Q56" s="12"/>
    </row>
    <row r="57" spans="1:17">
      <c r="A57" s="11"/>
      <c r="B57" s="9"/>
      <c r="C57" s="9"/>
      <c r="D57" s="3"/>
      <c r="E57" s="9"/>
      <c r="F57" s="9"/>
      <c r="G57" s="3"/>
      <c r="H57" s="3"/>
      <c r="I57" s="3"/>
      <c r="J57" s="3"/>
      <c r="K57" s="3"/>
      <c r="L57" s="3"/>
      <c r="M57" s="3"/>
      <c r="N57" s="3"/>
      <c r="O57" s="9"/>
      <c r="P57" s="3"/>
      <c r="Q57" s="13"/>
    </row>
    <row r="58" spans="1:17">
      <c r="A58" s="10"/>
      <c r="B58" s="8"/>
      <c r="C58" s="8"/>
      <c r="D58" s="2"/>
      <c r="E58" s="8"/>
      <c r="F58" s="8"/>
      <c r="G58" s="2"/>
      <c r="H58" s="2"/>
      <c r="I58" s="2"/>
      <c r="J58" s="2"/>
      <c r="K58" s="2"/>
      <c r="L58" s="2"/>
      <c r="M58" s="2"/>
      <c r="N58" s="2"/>
      <c r="O58" s="8"/>
      <c r="P58" s="2"/>
      <c r="Q58" s="12"/>
    </row>
    <row r="59" spans="1:17">
      <c r="A59" s="11"/>
      <c r="B59" s="9"/>
      <c r="C59" s="9"/>
      <c r="D59" s="3"/>
      <c r="E59" s="9"/>
      <c r="F59" s="9"/>
      <c r="G59" s="3"/>
      <c r="H59" s="3"/>
      <c r="I59" s="3"/>
      <c r="J59" s="3"/>
      <c r="K59" s="3"/>
      <c r="L59" s="3"/>
      <c r="M59" s="3"/>
      <c r="N59" s="3"/>
      <c r="O59" s="9"/>
      <c r="P59" s="3"/>
      <c r="Q59" s="13"/>
    </row>
    <row r="60" spans="1:17">
      <c r="A60" s="10"/>
      <c r="B60" s="8"/>
      <c r="C60" s="8"/>
      <c r="D60" s="2"/>
      <c r="E60" s="8"/>
      <c r="F60" s="8"/>
      <c r="G60" s="2"/>
      <c r="H60" s="2"/>
      <c r="I60" s="2"/>
      <c r="J60" s="2"/>
      <c r="K60" s="2"/>
      <c r="L60" s="2"/>
      <c r="M60" s="2"/>
      <c r="N60" s="2"/>
      <c r="O60" s="8"/>
      <c r="P60" s="2"/>
      <c r="Q60" s="12"/>
    </row>
    <row r="61" spans="1:17">
      <c r="A61" s="11"/>
      <c r="B61" s="9"/>
      <c r="C61" s="9"/>
      <c r="D61" s="3"/>
      <c r="E61" s="9"/>
      <c r="F61" s="9"/>
      <c r="G61" s="3"/>
      <c r="H61" s="3"/>
      <c r="I61" s="3"/>
      <c r="J61" s="3"/>
      <c r="K61" s="3"/>
      <c r="L61" s="3"/>
      <c r="M61" s="3"/>
      <c r="N61" s="3"/>
      <c r="O61" s="9"/>
      <c r="P61" s="3"/>
      <c r="Q61" s="13"/>
    </row>
    <row r="62" spans="1:17">
      <c r="A62" s="10"/>
      <c r="B62" s="8"/>
      <c r="C62" s="8"/>
      <c r="D62" s="2"/>
      <c r="E62" s="8"/>
      <c r="F62" s="8"/>
      <c r="G62" s="2"/>
      <c r="H62" s="2"/>
      <c r="I62" s="2"/>
      <c r="J62" s="2"/>
      <c r="K62" s="2"/>
      <c r="L62" s="2"/>
      <c r="M62" s="2"/>
      <c r="N62" s="2"/>
      <c r="O62" s="8"/>
      <c r="P62" s="2"/>
      <c r="Q62" s="12"/>
    </row>
    <row r="63" spans="1:17">
      <c r="A63" s="11"/>
      <c r="B63" s="9"/>
      <c r="C63" s="9"/>
      <c r="D63" s="3"/>
      <c r="E63" s="9"/>
      <c r="F63" s="9"/>
      <c r="G63" s="3"/>
      <c r="H63" s="3"/>
      <c r="I63" s="3"/>
      <c r="J63" s="3"/>
      <c r="K63" s="3"/>
      <c r="L63" s="3"/>
      <c r="M63" s="3"/>
      <c r="N63" s="3"/>
      <c r="O63" s="9"/>
      <c r="P63" s="3"/>
      <c r="Q63" s="13"/>
    </row>
    <row r="64" spans="1:17">
      <c r="A64" s="10"/>
      <c r="B64" s="8"/>
      <c r="C64" s="8"/>
      <c r="D64" s="2"/>
      <c r="E64" s="8"/>
      <c r="F64" s="8"/>
      <c r="G64" s="2"/>
      <c r="H64" s="2"/>
      <c r="I64" s="2"/>
      <c r="J64" s="2"/>
      <c r="K64" s="2"/>
      <c r="L64" s="2"/>
      <c r="M64" s="2"/>
      <c r="N64" s="2"/>
      <c r="O64" s="8"/>
      <c r="P64" s="2"/>
      <c r="Q64" s="12"/>
    </row>
    <row r="65" spans="1:17">
      <c r="A65" s="11"/>
      <c r="B65" s="9"/>
      <c r="C65" s="9"/>
      <c r="D65" s="3"/>
      <c r="E65" s="9"/>
      <c r="F65" s="9"/>
      <c r="G65" s="3"/>
      <c r="H65" s="3"/>
      <c r="I65" s="3"/>
      <c r="J65" s="3"/>
      <c r="K65" s="3"/>
      <c r="L65" s="3"/>
      <c r="M65" s="3"/>
      <c r="N65" s="3"/>
      <c r="O65" s="9"/>
      <c r="P65" s="3"/>
      <c r="Q65" s="13"/>
    </row>
    <row r="66" spans="1:17">
      <c r="A66" s="10"/>
      <c r="B66" s="8"/>
      <c r="C66" s="8"/>
      <c r="D66" s="2"/>
      <c r="E66" s="8"/>
      <c r="F66" s="8"/>
      <c r="G66" s="2"/>
      <c r="H66" s="2"/>
      <c r="I66" s="2"/>
      <c r="J66" s="2"/>
      <c r="K66" s="2"/>
      <c r="L66" s="2"/>
      <c r="M66" s="2"/>
      <c r="N66" s="2"/>
      <c r="O66" s="8"/>
      <c r="P66" s="2"/>
      <c r="Q66" s="12"/>
    </row>
    <row r="67" spans="1:17">
      <c r="A67" s="11"/>
      <c r="B67" s="9"/>
      <c r="C67" s="9"/>
      <c r="D67" s="3"/>
      <c r="E67" s="9"/>
      <c r="F67" s="9"/>
      <c r="G67" s="3"/>
      <c r="H67" s="3"/>
      <c r="I67" s="3"/>
      <c r="J67" s="3"/>
      <c r="K67" s="3"/>
      <c r="L67" s="3"/>
      <c r="M67" s="3"/>
      <c r="N67" s="3"/>
      <c r="O67" s="9"/>
      <c r="P67" s="3"/>
      <c r="Q67" s="13"/>
    </row>
    <row r="68" spans="1:17">
      <c r="A68" s="10"/>
      <c r="B68" s="8"/>
      <c r="C68" s="8"/>
      <c r="D68" s="2"/>
      <c r="E68" s="8"/>
      <c r="F68" s="8"/>
      <c r="G68" s="2"/>
      <c r="H68" s="2"/>
      <c r="I68" s="2"/>
      <c r="J68" s="2"/>
      <c r="K68" s="2"/>
      <c r="L68" s="2"/>
      <c r="M68" s="2"/>
      <c r="N68" s="2"/>
      <c r="O68" s="8"/>
      <c r="P68" s="2"/>
      <c r="Q68" s="12"/>
    </row>
    <row r="69" spans="1:17">
      <c r="A69" s="11"/>
      <c r="B69" s="9"/>
      <c r="C69" s="9"/>
      <c r="D69" s="3"/>
      <c r="E69" s="9"/>
      <c r="F69" s="9"/>
      <c r="G69" s="3"/>
      <c r="H69" s="3"/>
      <c r="I69" s="3"/>
      <c r="J69" s="3"/>
      <c r="K69" s="3"/>
      <c r="L69" s="3"/>
      <c r="M69" s="3"/>
      <c r="N69" s="3"/>
      <c r="O69" s="9"/>
      <c r="P69" s="3"/>
      <c r="Q69" s="13"/>
    </row>
    <row r="70" spans="1:17">
      <c r="A70" s="10"/>
      <c r="B70" s="8"/>
      <c r="C70" s="8"/>
      <c r="D70" s="2"/>
      <c r="E70" s="8"/>
      <c r="F70" s="8"/>
      <c r="G70" s="2"/>
      <c r="H70" s="2"/>
      <c r="I70" s="2"/>
      <c r="J70" s="2"/>
      <c r="K70" s="2"/>
      <c r="L70" s="2"/>
      <c r="M70" s="2"/>
      <c r="N70" s="2"/>
      <c r="O70" s="8"/>
      <c r="P70" s="2"/>
      <c r="Q70" s="12"/>
    </row>
    <row r="71" spans="1:17">
      <c r="A71" s="11"/>
      <c r="B71" s="9"/>
      <c r="C71" s="9"/>
      <c r="D71" s="3"/>
      <c r="E71" s="9"/>
      <c r="F71" s="9"/>
      <c r="G71" s="3"/>
      <c r="H71" s="3"/>
      <c r="I71" s="3"/>
      <c r="J71" s="3"/>
      <c r="K71" s="3"/>
      <c r="L71" s="3"/>
      <c r="M71" s="3"/>
      <c r="N71" s="3"/>
      <c r="O71" s="9"/>
      <c r="P71" s="3"/>
      <c r="Q71" s="13"/>
    </row>
    <row r="72" spans="1:17">
      <c r="A72" s="10"/>
      <c r="B72" s="8"/>
      <c r="C72" s="8"/>
      <c r="D72" s="2"/>
      <c r="E72" s="8"/>
      <c r="F72" s="8"/>
      <c r="G72" s="2"/>
      <c r="H72" s="2"/>
      <c r="I72" s="2"/>
      <c r="J72" s="2"/>
      <c r="K72" s="2"/>
      <c r="L72" s="2"/>
      <c r="M72" s="2"/>
      <c r="N72" s="2"/>
      <c r="O72" s="8"/>
      <c r="P72" s="2"/>
      <c r="Q72" s="12"/>
    </row>
    <row r="73" spans="1:17">
      <c r="A73" s="11"/>
      <c r="B73" s="9"/>
      <c r="C73" s="9"/>
      <c r="D73" s="3"/>
      <c r="E73" s="9"/>
      <c r="F73" s="9"/>
      <c r="G73" s="3"/>
      <c r="H73" s="3"/>
      <c r="I73" s="3"/>
      <c r="J73" s="3"/>
      <c r="K73" s="3"/>
      <c r="L73" s="3"/>
      <c r="M73" s="3"/>
      <c r="N73" s="3"/>
      <c r="O73" s="9"/>
      <c r="P73" s="3"/>
      <c r="Q73" s="13"/>
    </row>
    <row r="74" spans="1:17">
      <c r="A74" s="10"/>
      <c r="B74" s="8"/>
      <c r="C74" s="8"/>
      <c r="D74" s="2"/>
      <c r="E74" s="8"/>
      <c r="F74" s="8"/>
      <c r="G74" s="2"/>
      <c r="H74" s="2"/>
      <c r="I74" s="2"/>
      <c r="J74" s="2"/>
      <c r="K74" s="2"/>
      <c r="L74" s="2"/>
      <c r="M74" s="2"/>
      <c r="N74" s="2"/>
      <c r="O74" s="8"/>
      <c r="P74" s="2"/>
      <c r="Q74" s="12"/>
    </row>
    <row r="75" spans="1:17">
      <c r="A75" s="11"/>
      <c r="B75" s="9"/>
      <c r="C75" s="9"/>
      <c r="D75" s="3"/>
      <c r="E75" s="9"/>
      <c r="F75" s="9"/>
      <c r="G75" s="3"/>
      <c r="H75" s="3"/>
      <c r="I75" s="3"/>
      <c r="J75" s="3"/>
      <c r="K75" s="3"/>
      <c r="L75" s="3"/>
      <c r="M75" s="3"/>
      <c r="N75" s="3"/>
      <c r="O75" s="9"/>
      <c r="P75" s="3"/>
      <c r="Q75" s="13"/>
    </row>
    <row r="76" spans="1:17">
      <c r="A76" s="10"/>
      <c r="B76" s="8"/>
      <c r="C76" s="8"/>
      <c r="D76" s="2"/>
      <c r="E76" s="8"/>
      <c r="F76" s="8"/>
      <c r="G76" s="2"/>
      <c r="H76" s="2"/>
      <c r="I76" s="2"/>
      <c r="J76" s="2"/>
      <c r="K76" s="2"/>
      <c r="L76" s="2"/>
      <c r="M76" s="2"/>
      <c r="N76" s="2"/>
      <c r="O76" s="8"/>
      <c r="P76" s="2"/>
      <c r="Q76" s="12"/>
    </row>
    <row r="77" spans="1:17">
      <c r="A77" s="11"/>
      <c r="B77" s="9"/>
      <c r="C77" s="9"/>
      <c r="D77" s="3"/>
      <c r="E77" s="9"/>
      <c r="F77" s="9"/>
      <c r="G77" s="3"/>
      <c r="H77" s="3"/>
      <c r="I77" s="3"/>
      <c r="J77" s="3"/>
      <c r="K77" s="3"/>
      <c r="L77" s="3"/>
      <c r="M77" s="3"/>
      <c r="N77" s="3"/>
      <c r="O77" s="9"/>
      <c r="P77" s="3"/>
      <c r="Q77" s="13"/>
    </row>
    <row r="78" spans="1:17">
      <c r="A78" s="10"/>
      <c r="B78" s="8"/>
      <c r="C78" s="8"/>
      <c r="D78" s="2"/>
      <c r="E78" s="8"/>
      <c r="F78" s="8"/>
      <c r="G78" s="2"/>
      <c r="H78" s="2"/>
      <c r="I78" s="2"/>
      <c r="J78" s="2"/>
      <c r="K78" s="2"/>
      <c r="L78" s="2"/>
      <c r="M78" s="2"/>
      <c r="N78" s="2"/>
      <c r="O78" s="8"/>
      <c r="P78" s="2"/>
      <c r="Q78" s="12"/>
    </row>
    <row r="79" spans="1:17">
      <c r="A79" s="11"/>
      <c r="B79" s="9"/>
      <c r="C79" s="9"/>
      <c r="D79" s="3"/>
      <c r="E79" s="9"/>
      <c r="F79" s="9"/>
      <c r="G79" s="3"/>
      <c r="H79" s="3"/>
      <c r="I79" s="3"/>
      <c r="J79" s="3"/>
      <c r="K79" s="3"/>
      <c r="L79" s="3"/>
      <c r="M79" s="3"/>
      <c r="N79" s="3"/>
      <c r="O79" s="9"/>
      <c r="P79" s="3"/>
      <c r="Q79" s="13"/>
    </row>
    <row r="80" spans="1:17">
      <c r="A80" s="10"/>
      <c r="B80" s="8"/>
      <c r="C80" s="8"/>
      <c r="D80" s="2"/>
      <c r="E80" s="8"/>
      <c r="F80" s="8"/>
      <c r="G80" s="2"/>
      <c r="H80" s="2"/>
      <c r="I80" s="2"/>
      <c r="J80" s="2"/>
      <c r="K80" s="2"/>
      <c r="L80" s="2"/>
      <c r="M80" s="2"/>
      <c r="N80" s="2"/>
      <c r="O80" s="8"/>
      <c r="P80" s="2"/>
      <c r="Q80" s="12"/>
    </row>
    <row r="81" spans="1:17">
      <c r="A81" s="11"/>
      <c r="B81" s="9"/>
      <c r="C81" s="9"/>
      <c r="D81" s="3"/>
      <c r="E81" s="9"/>
      <c r="F81" s="9"/>
      <c r="G81" s="3"/>
      <c r="H81" s="3"/>
      <c r="I81" s="3"/>
      <c r="J81" s="3"/>
      <c r="K81" s="3"/>
      <c r="L81" s="3"/>
      <c r="M81" s="3"/>
      <c r="N81" s="3"/>
      <c r="O81" s="9"/>
      <c r="P81" s="3"/>
      <c r="Q81" s="13"/>
    </row>
    <row r="82" spans="1:17">
      <c r="A82" s="10"/>
      <c r="B82" s="8"/>
      <c r="C82" s="8"/>
      <c r="D82" s="2"/>
      <c r="E82" s="8"/>
      <c r="F82" s="8"/>
      <c r="G82" s="2"/>
      <c r="H82" s="2"/>
      <c r="I82" s="2"/>
      <c r="J82" s="2"/>
      <c r="K82" s="2"/>
      <c r="L82" s="2"/>
      <c r="M82" s="2"/>
      <c r="N82" s="2"/>
      <c r="O82" s="8"/>
      <c r="P82" s="2"/>
      <c r="Q82" s="12"/>
    </row>
    <row r="83" spans="1:17">
      <c r="A83" s="11"/>
      <c r="B83" s="9"/>
      <c r="C83" s="9"/>
      <c r="D83" s="3"/>
      <c r="E83" s="9"/>
      <c r="F83" s="9"/>
      <c r="G83" s="3"/>
      <c r="H83" s="3"/>
      <c r="I83" s="3"/>
      <c r="J83" s="3"/>
      <c r="K83" s="3"/>
      <c r="L83" s="3"/>
      <c r="M83" s="3"/>
      <c r="N83" s="3"/>
      <c r="O83" s="9"/>
      <c r="P83" s="3"/>
      <c r="Q83" s="13"/>
    </row>
    <row r="84" spans="1:17">
      <c r="A84" s="10"/>
      <c r="B84" s="8"/>
      <c r="C84" s="8"/>
      <c r="D84" s="2"/>
      <c r="E84" s="8"/>
      <c r="F84" s="8"/>
      <c r="G84" s="2"/>
      <c r="H84" s="2"/>
      <c r="I84" s="2"/>
      <c r="J84" s="2"/>
      <c r="K84" s="2"/>
      <c r="L84" s="2"/>
      <c r="M84" s="2"/>
      <c r="N84" s="2"/>
      <c r="O84" s="8"/>
      <c r="P84" s="2"/>
      <c r="Q84" s="12"/>
    </row>
    <row r="85" spans="1:17">
      <c r="A85" s="11"/>
      <c r="B85" s="9"/>
      <c r="C85" s="9"/>
      <c r="D85" s="3"/>
      <c r="E85" s="9"/>
      <c r="F85" s="9"/>
      <c r="G85" s="3"/>
      <c r="H85" s="3"/>
      <c r="I85" s="3"/>
      <c r="J85" s="3"/>
      <c r="K85" s="3"/>
      <c r="L85" s="3"/>
      <c r="M85" s="3"/>
      <c r="N85" s="3"/>
      <c r="O85" s="9"/>
      <c r="P85" s="3"/>
      <c r="Q85" s="13"/>
    </row>
    <row r="86" spans="1:17">
      <c r="A86" s="10"/>
      <c r="B86" s="8"/>
      <c r="C86" s="8"/>
      <c r="D86" s="2"/>
      <c r="E86" s="8"/>
      <c r="F86" s="8"/>
      <c r="G86" s="2"/>
      <c r="H86" s="2"/>
      <c r="I86" s="2"/>
      <c r="J86" s="2"/>
      <c r="K86" s="2"/>
      <c r="L86" s="2"/>
      <c r="M86" s="2"/>
      <c r="N86" s="2"/>
      <c r="O86" s="8"/>
      <c r="P86" s="2"/>
      <c r="Q86" s="12"/>
    </row>
    <row r="87" spans="1:17">
      <c r="A87" s="11"/>
      <c r="B87" s="9"/>
      <c r="C87" s="9"/>
      <c r="D87" s="3"/>
      <c r="E87" s="9"/>
      <c r="F87" s="9"/>
      <c r="G87" s="3"/>
      <c r="H87" s="3"/>
      <c r="I87" s="3"/>
      <c r="J87" s="3"/>
      <c r="K87" s="3"/>
      <c r="L87" s="3"/>
      <c r="M87" s="3"/>
      <c r="N87" s="3"/>
      <c r="O87" s="9"/>
      <c r="P87" s="3"/>
      <c r="Q87" s="13"/>
    </row>
    <row r="88" spans="1:17">
      <c r="A88" s="10"/>
      <c r="B88" s="8"/>
      <c r="C88" s="8"/>
      <c r="D88" s="2"/>
      <c r="E88" s="8"/>
      <c r="F88" s="8"/>
      <c r="G88" s="2"/>
      <c r="H88" s="2"/>
      <c r="I88" s="2"/>
      <c r="J88" s="2"/>
      <c r="K88" s="2"/>
      <c r="L88" s="2"/>
      <c r="M88" s="2"/>
      <c r="N88" s="2"/>
      <c r="O88" s="8"/>
      <c r="P88" s="2"/>
      <c r="Q88" s="12"/>
    </row>
    <row r="89" spans="1:17">
      <c r="A89" s="11"/>
      <c r="B89" s="9"/>
      <c r="C89" s="9"/>
      <c r="D89" s="3"/>
      <c r="E89" s="9"/>
      <c r="F89" s="9"/>
      <c r="G89" s="3"/>
      <c r="H89" s="3"/>
      <c r="I89" s="3"/>
      <c r="J89" s="3"/>
      <c r="K89" s="3"/>
      <c r="L89" s="3"/>
      <c r="M89" s="3"/>
      <c r="N89" s="3"/>
      <c r="O89" s="9"/>
      <c r="P89" s="3"/>
      <c r="Q89" s="13"/>
    </row>
    <row r="90" spans="1:17">
      <c r="A90" s="10"/>
      <c r="B90" s="8"/>
      <c r="C90" s="8"/>
      <c r="D90" s="2"/>
      <c r="E90" s="8"/>
      <c r="F90" s="8"/>
      <c r="G90" s="2"/>
      <c r="H90" s="2"/>
      <c r="I90" s="2"/>
      <c r="J90" s="2"/>
      <c r="K90" s="2"/>
      <c r="L90" s="2"/>
      <c r="M90" s="2"/>
      <c r="N90" s="2"/>
      <c r="O90" s="8"/>
      <c r="P90" s="2"/>
      <c r="Q90" s="12"/>
    </row>
    <row r="91" spans="1:17">
      <c r="A91" s="11"/>
      <c r="B91" s="9"/>
      <c r="C91" s="9"/>
      <c r="D91" s="3"/>
      <c r="E91" s="9"/>
      <c r="F91" s="9"/>
      <c r="G91" s="3"/>
      <c r="H91" s="3"/>
      <c r="I91" s="3"/>
      <c r="J91" s="3"/>
      <c r="K91" s="3"/>
      <c r="L91" s="3"/>
      <c r="M91" s="3"/>
      <c r="N91" s="3"/>
      <c r="O91" s="9"/>
      <c r="P91" s="3"/>
      <c r="Q91" s="13"/>
    </row>
    <row r="92" spans="1:17">
      <c r="A92" s="10"/>
      <c r="B92" s="8"/>
      <c r="C92" s="8"/>
      <c r="D92" s="2"/>
      <c r="E92" s="8"/>
      <c r="F92" s="8"/>
      <c r="G92" s="2"/>
      <c r="H92" s="2"/>
      <c r="I92" s="2"/>
      <c r="J92" s="2"/>
      <c r="K92" s="2"/>
      <c r="L92" s="2"/>
      <c r="M92" s="2"/>
      <c r="N92" s="2"/>
      <c r="O92" s="8"/>
      <c r="P92" s="2"/>
      <c r="Q92" s="12"/>
    </row>
    <row r="93" spans="1:17">
      <c r="A93" s="11"/>
      <c r="B93" s="9"/>
      <c r="C93" s="9"/>
      <c r="D93" s="3"/>
      <c r="E93" s="9"/>
      <c r="F93" s="9"/>
      <c r="G93" s="3"/>
      <c r="H93" s="3"/>
      <c r="I93" s="3"/>
      <c r="J93" s="3"/>
      <c r="K93" s="3"/>
      <c r="L93" s="3"/>
      <c r="M93" s="3"/>
      <c r="N93" s="3"/>
      <c r="O93" s="9"/>
      <c r="P93" s="3"/>
      <c r="Q93" s="13"/>
    </row>
    <row r="94" spans="1:17">
      <c r="A94" s="10"/>
      <c r="B94" s="8"/>
      <c r="C94" s="8"/>
      <c r="D94" s="2"/>
      <c r="E94" s="8"/>
      <c r="F94" s="8"/>
      <c r="G94" s="2"/>
      <c r="H94" s="2"/>
      <c r="I94" s="2"/>
      <c r="J94" s="2"/>
      <c r="K94" s="2"/>
      <c r="L94" s="2"/>
      <c r="M94" s="2"/>
      <c r="N94" s="2"/>
      <c r="O94" s="8"/>
      <c r="P94" s="2"/>
      <c r="Q94" s="12"/>
    </row>
    <row r="95" spans="1:17">
      <c r="A95" s="11"/>
      <c r="B95" s="9"/>
      <c r="C95" s="9"/>
      <c r="D95" s="3"/>
      <c r="E95" s="9"/>
      <c r="F95" s="9"/>
      <c r="G95" s="3"/>
      <c r="H95" s="3"/>
      <c r="I95" s="3"/>
      <c r="J95" s="3"/>
      <c r="K95" s="3"/>
      <c r="L95" s="3"/>
      <c r="M95" s="3"/>
      <c r="N95" s="3"/>
      <c r="O95" s="9"/>
      <c r="P95" s="3"/>
      <c r="Q95" s="13"/>
    </row>
    <row r="96" spans="1:17">
      <c r="A96" s="10"/>
      <c r="B96" s="8"/>
      <c r="C96" s="8"/>
      <c r="D96" s="2"/>
      <c r="E96" s="8"/>
      <c r="F96" s="8"/>
      <c r="G96" s="2"/>
      <c r="H96" s="2"/>
      <c r="I96" s="2"/>
      <c r="J96" s="2"/>
      <c r="K96" s="2"/>
      <c r="L96" s="2"/>
      <c r="M96" s="2"/>
      <c r="N96" s="2"/>
      <c r="O96" s="8"/>
      <c r="P96" s="2"/>
      <c r="Q96" s="12"/>
    </row>
    <row r="97" spans="1:17">
      <c r="A97" s="11"/>
      <c r="B97" s="9"/>
      <c r="C97" s="9"/>
      <c r="D97" s="3"/>
      <c r="E97" s="9"/>
      <c r="F97" s="9"/>
      <c r="G97" s="3"/>
      <c r="H97" s="3"/>
      <c r="I97" s="3"/>
      <c r="J97" s="3"/>
      <c r="K97" s="3"/>
      <c r="L97" s="3"/>
      <c r="M97" s="3"/>
      <c r="N97" s="3"/>
      <c r="O97" s="9"/>
      <c r="P97" s="3"/>
      <c r="Q97" s="13"/>
    </row>
    <row r="98" spans="1:17">
      <c r="A98" s="10"/>
      <c r="B98" s="8"/>
      <c r="C98" s="8"/>
      <c r="D98" s="2"/>
      <c r="E98" s="8"/>
      <c r="F98" s="8"/>
      <c r="G98" s="2"/>
      <c r="H98" s="2"/>
      <c r="I98" s="2"/>
      <c r="J98" s="2"/>
      <c r="K98" s="2"/>
      <c r="L98" s="2"/>
      <c r="M98" s="2"/>
      <c r="N98" s="2"/>
      <c r="O98" s="8"/>
      <c r="P98" s="2"/>
      <c r="Q98" s="12"/>
    </row>
    <row r="99" spans="1:17">
      <c r="A99" s="11"/>
      <c r="B99" s="9"/>
      <c r="C99" s="9"/>
      <c r="D99" s="3"/>
      <c r="E99" s="9"/>
      <c r="F99" s="9"/>
      <c r="G99" s="3"/>
      <c r="H99" s="3"/>
      <c r="I99" s="3"/>
      <c r="J99" s="3"/>
      <c r="K99" s="3"/>
      <c r="L99" s="3"/>
      <c r="M99" s="3"/>
      <c r="N99" s="3"/>
      <c r="O99" s="9"/>
      <c r="P99" s="3"/>
      <c r="Q99" s="13"/>
    </row>
    <row r="100" spans="1:17">
      <c r="A100" s="10"/>
      <c r="B100" s="8"/>
      <c r="C100" s="8"/>
      <c r="D100" s="2"/>
      <c r="E100" s="8"/>
      <c r="F100" s="8"/>
      <c r="G100" s="2"/>
      <c r="H100" s="2"/>
      <c r="I100" s="2"/>
      <c r="J100" s="2"/>
      <c r="K100" s="2"/>
      <c r="L100" s="2"/>
      <c r="M100" s="2"/>
      <c r="N100" s="2"/>
      <c r="O100" s="8"/>
      <c r="P100" s="2"/>
      <c r="Q100" s="12"/>
    </row>
    <row r="101" spans="1:17">
      <c r="A101" s="11"/>
      <c r="B101" s="9"/>
      <c r="C101" s="9"/>
      <c r="D101" s="3"/>
      <c r="E101" s="9"/>
      <c r="F101" s="9"/>
      <c r="G101" s="3"/>
      <c r="H101" s="3"/>
      <c r="I101" s="3"/>
      <c r="J101" s="3"/>
      <c r="K101" s="3"/>
      <c r="L101" s="3"/>
      <c r="M101" s="3"/>
      <c r="N101" s="3"/>
      <c r="O101" s="9"/>
      <c r="P101" s="3"/>
      <c r="Q101" s="13"/>
    </row>
    <row r="102" spans="1:17">
      <c r="A102" s="10"/>
      <c r="B102" s="8"/>
      <c r="C102" s="8"/>
      <c r="D102" s="2"/>
      <c r="E102" s="8"/>
      <c r="F102" s="8"/>
      <c r="G102" s="2"/>
      <c r="H102" s="2"/>
      <c r="I102" s="2"/>
      <c r="J102" s="2"/>
      <c r="K102" s="2"/>
      <c r="L102" s="2"/>
      <c r="M102" s="2"/>
      <c r="N102" s="2"/>
      <c r="O102" s="8"/>
      <c r="P102" s="2"/>
      <c r="Q102" s="12"/>
    </row>
    <row r="103" spans="1:17">
      <c r="A103" s="11"/>
      <c r="B103" s="9"/>
      <c r="C103" s="9"/>
      <c r="D103" s="3"/>
      <c r="E103" s="9"/>
      <c r="F103" s="9"/>
      <c r="G103" s="3"/>
      <c r="H103" s="3"/>
      <c r="I103" s="3"/>
      <c r="J103" s="3"/>
      <c r="K103" s="3"/>
      <c r="L103" s="3"/>
      <c r="M103" s="3"/>
      <c r="N103" s="3"/>
      <c r="O103" s="9"/>
      <c r="P103" s="3"/>
      <c r="Q103" s="13"/>
    </row>
    <row r="104" spans="1:17">
      <c r="A104" s="10"/>
      <c r="B104" s="8"/>
      <c r="C104" s="8"/>
      <c r="D104" s="2"/>
      <c r="E104" s="8"/>
      <c r="F104" s="8"/>
      <c r="G104" s="2"/>
      <c r="H104" s="2"/>
      <c r="I104" s="2"/>
      <c r="J104" s="2"/>
      <c r="K104" s="2"/>
      <c r="L104" s="2"/>
      <c r="M104" s="2"/>
      <c r="N104" s="2"/>
      <c r="O104" s="8"/>
      <c r="P104" s="2"/>
      <c r="Q104" s="12"/>
    </row>
    <row r="105" spans="1:17">
      <c r="A105" s="11"/>
      <c r="B105" s="9"/>
      <c r="C105" s="9"/>
      <c r="D105" s="3"/>
      <c r="E105" s="9"/>
      <c r="F105" s="9"/>
      <c r="G105" s="3"/>
      <c r="H105" s="3"/>
      <c r="I105" s="3"/>
      <c r="J105" s="3"/>
      <c r="K105" s="3"/>
      <c r="L105" s="3"/>
      <c r="M105" s="3"/>
      <c r="N105" s="3"/>
      <c r="O105" s="9"/>
      <c r="P105" s="3"/>
      <c r="Q105" s="13"/>
    </row>
    <row r="106" spans="1:17">
      <c r="A106" s="10"/>
      <c r="B106" s="8"/>
      <c r="C106" s="8"/>
      <c r="D106" s="2"/>
      <c r="E106" s="8"/>
      <c r="F106" s="8"/>
      <c r="G106" s="2"/>
      <c r="H106" s="2"/>
      <c r="I106" s="2"/>
      <c r="J106" s="2"/>
      <c r="K106" s="2"/>
      <c r="L106" s="2"/>
      <c r="M106" s="2"/>
      <c r="N106" s="2"/>
      <c r="O106" s="8"/>
      <c r="P106" s="2"/>
      <c r="Q106" s="12"/>
    </row>
    <row r="107" spans="1:17">
      <c r="A107" s="11"/>
      <c r="B107" s="9"/>
      <c r="C107" s="9"/>
      <c r="D107" s="3"/>
      <c r="E107" s="9"/>
      <c r="F107" s="9"/>
      <c r="G107" s="3"/>
      <c r="H107" s="3"/>
      <c r="I107" s="3"/>
      <c r="J107" s="3"/>
      <c r="K107" s="3"/>
      <c r="L107" s="3"/>
      <c r="M107" s="3"/>
      <c r="N107" s="3"/>
      <c r="O107" s="9"/>
      <c r="P107" s="3"/>
      <c r="Q107" s="13"/>
    </row>
    <row r="108" spans="1:17">
      <c r="A108" s="10"/>
      <c r="B108" s="8"/>
      <c r="C108" s="8"/>
      <c r="D108" s="2"/>
      <c r="E108" s="8"/>
      <c r="F108" s="8"/>
      <c r="G108" s="2"/>
      <c r="H108" s="2"/>
      <c r="I108" s="2"/>
      <c r="J108" s="2"/>
      <c r="K108" s="2"/>
      <c r="L108" s="2"/>
      <c r="M108" s="2"/>
      <c r="N108" s="2"/>
      <c r="O108" s="8"/>
      <c r="P108" s="2"/>
      <c r="Q108" s="12"/>
    </row>
    <row r="109" spans="1:17">
      <c r="A109" s="11"/>
      <c r="B109" s="9"/>
      <c r="C109" s="9"/>
      <c r="D109" s="3"/>
      <c r="E109" s="9"/>
      <c r="F109" s="9"/>
      <c r="G109" s="3"/>
      <c r="H109" s="3"/>
      <c r="I109" s="3"/>
      <c r="J109" s="3"/>
      <c r="K109" s="3"/>
      <c r="L109" s="3"/>
      <c r="M109" s="3"/>
      <c r="N109" s="3"/>
      <c r="O109" s="9"/>
      <c r="P109" s="3"/>
      <c r="Q109" s="13"/>
    </row>
    <row r="110" spans="1:17">
      <c r="A110" s="10"/>
      <c r="B110" s="8"/>
      <c r="C110" s="8"/>
      <c r="D110" s="2"/>
      <c r="E110" s="8"/>
      <c r="F110" s="8"/>
      <c r="G110" s="2"/>
      <c r="H110" s="2"/>
      <c r="I110" s="2"/>
      <c r="J110" s="2"/>
      <c r="K110" s="2"/>
      <c r="L110" s="2"/>
      <c r="M110" s="2"/>
      <c r="N110" s="2"/>
      <c r="O110" s="8"/>
      <c r="P110" s="2"/>
      <c r="Q110" s="12"/>
    </row>
    <row r="111" spans="1:17">
      <c r="A111" s="11"/>
      <c r="B111" s="9"/>
      <c r="C111" s="9"/>
      <c r="D111" s="3"/>
      <c r="E111" s="9"/>
      <c r="F111" s="9"/>
      <c r="G111" s="3"/>
      <c r="H111" s="3"/>
      <c r="I111" s="3"/>
      <c r="J111" s="3"/>
      <c r="K111" s="3"/>
      <c r="L111" s="3"/>
      <c r="M111" s="3"/>
      <c r="N111" s="3"/>
      <c r="O111" s="9"/>
      <c r="P111" s="3"/>
      <c r="Q111" s="13"/>
    </row>
    <row r="112" spans="1:17">
      <c r="A112" s="10"/>
      <c r="B112" s="8"/>
      <c r="C112" s="8"/>
      <c r="D112" s="2"/>
      <c r="E112" s="8"/>
      <c r="F112" s="8"/>
      <c r="G112" s="2"/>
      <c r="H112" s="2"/>
      <c r="I112" s="2"/>
      <c r="J112" s="2"/>
      <c r="K112" s="2"/>
      <c r="L112" s="2"/>
      <c r="M112" s="2"/>
      <c r="N112" s="2"/>
      <c r="O112" s="8"/>
      <c r="P112" s="2"/>
      <c r="Q112" s="12"/>
    </row>
    <row r="113" spans="1:17">
      <c r="A113" s="11"/>
      <c r="B113" s="9"/>
      <c r="C113" s="9"/>
      <c r="D113" s="3"/>
      <c r="E113" s="9"/>
      <c r="F113" s="9"/>
      <c r="G113" s="3"/>
      <c r="H113" s="3"/>
      <c r="I113" s="3"/>
      <c r="J113" s="3"/>
      <c r="K113" s="3"/>
      <c r="L113" s="3"/>
      <c r="M113" s="3"/>
      <c r="N113" s="3"/>
      <c r="O113" s="9"/>
      <c r="P113" s="3"/>
      <c r="Q113" s="13"/>
    </row>
    <row r="114" spans="1:17">
      <c r="A114" s="10"/>
      <c r="B114" s="8"/>
      <c r="C114" s="8"/>
      <c r="D114" s="2"/>
      <c r="E114" s="8"/>
      <c r="F114" s="8"/>
      <c r="G114" s="2"/>
      <c r="H114" s="2"/>
      <c r="I114" s="2"/>
      <c r="J114" s="2"/>
      <c r="K114" s="2"/>
      <c r="L114" s="2"/>
      <c r="M114" s="2"/>
      <c r="N114" s="2"/>
      <c r="O114" s="8"/>
      <c r="P114" s="2"/>
      <c r="Q114" s="12"/>
    </row>
    <row r="115" spans="1:17">
      <c r="A115" s="11"/>
      <c r="B115" s="9"/>
      <c r="C115" s="9"/>
      <c r="D115" s="3"/>
      <c r="E115" s="9"/>
      <c r="F115" s="9"/>
      <c r="G115" s="3"/>
      <c r="H115" s="3"/>
      <c r="I115" s="3"/>
      <c r="J115" s="3"/>
      <c r="K115" s="3"/>
      <c r="L115" s="3"/>
      <c r="M115" s="3"/>
      <c r="N115" s="3"/>
      <c r="O115" s="9"/>
      <c r="P115" s="3"/>
      <c r="Q115" s="13"/>
    </row>
    <row r="116" spans="1:17">
      <c r="A116" s="10"/>
      <c r="B116" s="8"/>
      <c r="C116" s="8"/>
      <c r="D116" s="2"/>
      <c r="E116" s="8"/>
      <c r="F116" s="8"/>
      <c r="G116" s="2"/>
      <c r="H116" s="2"/>
      <c r="I116" s="2"/>
      <c r="J116" s="2"/>
      <c r="K116" s="2"/>
      <c r="L116" s="2"/>
      <c r="M116" s="2"/>
      <c r="N116" s="2"/>
      <c r="O116" s="8"/>
      <c r="P116" s="2"/>
      <c r="Q116" s="12"/>
    </row>
    <row r="117" spans="1:17">
      <c r="A117" s="11"/>
      <c r="B117" s="9"/>
      <c r="C117" s="9"/>
      <c r="D117" s="3"/>
      <c r="E117" s="9"/>
      <c r="F117" s="9"/>
      <c r="G117" s="3"/>
      <c r="H117" s="3"/>
      <c r="I117" s="3"/>
      <c r="J117" s="3"/>
      <c r="K117" s="3"/>
      <c r="L117" s="3"/>
      <c r="M117" s="3"/>
      <c r="N117" s="3"/>
      <c r="O117" s="9"/>
      <c r="P117" s="3"/>
      <c r="Q117" s="13"/>
    </row>
    <row r="118" spans="1:17">
      <c r="A118" s="10"/>
      <c r="B118" s="8"/>
      <c r="C118" s="8"/>
      <c r="D118" s="2"/>
      <c r="E118" s="8"/>
      <c r="F118" s="8"/>
      <c r="G118" s="2"/>
      <c r="H118" s="2"/>
      <c r="I118" s="2"/>
      <c r="J118" s="2"/>
      <c r="K118" s="2"/>
      <c r="L118" s="2"/>
      <c r="M118" s="2"/>
      <c r="N118" s="2"/>
      <c r="O118" s="8"/>
      <c r="P118" s="2"/>
      <c r="Q118" s="12"/>
    </row>
    <row r="119" spans="1:17">
      <c r="A119" s="11"/>
      <c r="B119" s="9"/>
      <c r="C119" s="9"/>
      <c r="D119" s="3"/>
      <c r="E119" s="9"/>
      <c r="F119" s="9"/>
      <c r="G119" s="3"/>
      <c r="H119" s="3"/>
      <c r="I119" s="3"/>
      <c r="J119" s="3"/>
      <c r="K119" s="3"/>
      <c r="L119" s="3"/>
      <c r="M119" s="3"/>
      <c r="N119" s="3"/>
      <c r="O119" s="9"/>
      <c r="P119" s="3"/>
      <c r="Q119" s="13"/>
    </row>
    <row r="120" spans="1:17">
      <c r="A120" s="10"/>
      <c r="B120" s="8"/>
      <c r="C120" s="8"/>
      <c r="D120" s="2"/>
      <c r="E120" s="8"/>
      <c r="F120" s="8"/>
      <c r="G120" s="2"/>
      <c r="H120" s="2"/>
      <c r="I120" s="2"/>
      <c r="J120" s="2"/>
      <c r="K120" s="2"/>
      <c r="L120" s="2"/>
      <c r="M120" s="2"/>
      <c r="N120" s="2"/>
      <c r="O120" s="8"/>
      <c r="P120" s="2"/>
      <c r="Q120" s="12"/>
    </row>
    <row r="121" spans="1:17">
      <c r="A121" s="11"/>
      <c r="B121" s="9"/>
      <c r="C121" s="9"/>
      <c r="D121" s="3"/>
      <c r="E121" s="9"/>
      <c r="F121" s="9"/>
      <c r="G121" s="3"/>
      <c r="H121" s="3"/>
      <c r="I121" s="3"/>
      <c r="J121" s="3"/>
      <c r="K121" s="3"/>
      <c r="L121" s="3"/>
      <c r="M121" s="3"/>
      <c r="N121" s="3"/>
      <c r="O121" s="9"/>
      <c r="P121" s="3"/>
      <c r="Q121" s="13"/>
    </row>
    <row r="122" spans="1:17">
      <c r="A122" s="10"/>
      <c r="B122" s="8"/>
      <c r="C122" s="8"/>
      <c r="D122" s="2"/>
      <c r="E122" s="8"/>
      <c r="F122" s="8"/>
      <c r="G122" s="2"/>
      <c r="H122" s="2"/>
      <c r="I122" s="2"/>
      <c r="J122" s="2"/>
      <c r="K122" s="2"/>
      <c r="L122" s="2"/>
      <c r="M122" s="2"/>
      <c r="N122" s="2"/>
      <c r="O122" s="8"/>
      <c r="P122" s="2"/>
      <c r="Q122" s="12"/>
    </row>
    <row r="123" spans="1:17">
      <c r="A123" s="11"/>
      <c r="B123" s="9"/>
      <c r="C123" s="9"/>
      <c r="D123" s="3"/>
      <c r="E123" s="9"/>
      <c r="F123" s="9"/>
      <c r="G123" s="3"/>
      <c r="H123" s="3"/>
      <c r="I123" s="3"/>
      <c r="J123" s="3"/>
      <c r="K123" s="3"/>
      <c r="L123" s="3"/>
      <c r="M123" s="3"/>
      <c r="N123" s="3"/>
      <c r="O123" s="9"/>
      <c r="P123" s="3"/>
      <c r="Q123" s="13"/>
    </row>
    <row r="124" spans="1:17">
      <c r="A124" s="10"/>
      <c r="B124" s="8"/>
      <c r="C124" s="8"/>
      <c r="D124" s="2"/>
      <c r="E124" s="8"/>
      <c r="F124" s="8"/>
      <c r="G124" s="2"/>
      <c r="H124" s="2"/>
      <c r="I124" s="2"/>
      <c r="J124" s="2"/>
      <c r="K124" s="2"/>
      <c r="L124" s="2"/>
      <c r="M124" s="2"/>
      <c r="N124" s="2"/>
      <c r="O124" s="8"/>
      <c r="P124" s="2"/>
      <c r="Q124" s="12"/>
    </row>
    <row r="125" spans="1:17">
      <c r="A125" s="11"/>
      <c r="B125" s="9"/>
      <c r="C125" s="9"/>
      <c r="D125" s="3"/>
      <c r="E125" s="9"/>
      <c r="F125" s="9"/>
      <c r="G125" s="3"/>
      <c r="H125" s="3"/>
      <c r="I125" s="3"/>
      <c r="J125" s="3"/>
      <c r="K125" s="3"/>
      <c r="L125" s="3"/>
      <c r="M125" s="3"/>
      <c r="N125" s="3"/>
      <c r="O125" s="9"/>
      <c r="P125" s="3"/>
      <c r="Q125" s="13"/>
    </row>
    <row r="126" spans="1:17">
      <c r="A126" s="10"/>
      <c r="B126" s="8"/>
      <c r="C126" s="8"/>
      <c r="D126" s="2"/>
      <c r="E126" s="8"/>
      <c r="F126" s="8"/>
      <c r="G126" s="2"/>
      <c r="H126" s="2"/>
      <c r="I126" s="2"/>
      <c r="J126" s="2"/>
      <c r="K126" s="2"/>
      <c r="L126" s="2"/>
      <c r="M126" s="2"/>
      <c r="N126" s="2"/>
      <c r="O126" s="8"/>
      <c r="P126" s="2"/>
      <c r="Q126" s="12"/>
    </row>
    <row r="127" spans="1:17">
      <c r="A127" s="11"/>
      <c r="B127" s="9"/>
      <c r="C127" s="9"/>
      <c r="D127" s="3"/>
      <c r="E127" s="9"/>
      <c r="F127" s="9"/>
      <c r="G127" s="3"/>
      <c r="H127" s="3"/>
      <c r="I127" s="3"/>
      <c r="J127" s="3"/>
      <c r="K127" s="3"/>
      <c r="L127" s="3"/>
      <c r="M127" s="3"/>
      <c r="N127" s="3"/>
      <c r="O127" s="9"/>
      <c r="P127" s="3"/>
      <c r="Q127" s="13"/>
    </row>
    <row r="128" spans="1:17">
      <c r="A128" s="10"/>
      <c r="B128" s="8"/>
      <c r="C128" s="8"/>
      <c r="D128" s="2"/>
      <c r="E128" s="8"/>
      <c r="F128" s="8"/>
      <c r="G128" s="2"/>
      <c r="H128" s="2"/>
      <c r="I128" s="2"/>
      <c r="J128" s="2"/>
      <c r="K128" s="2"/>
      <c r="L128" s="2"/>
      <c r="M128" s="2"/>
      <c r="N128" s="2"/>
      <c r="O128" s="8"/>
      <c r="P128" s="2"/>
      <c r="Q128" s="12"/>
    </row>
    <row r="129" spans="1:17">
      <c r="A129" s="11"/>
      <c r="B129" s="9"/>
      <c r="C129" s="9"/>
      <c r="D129" s="3"/>
      <c r="E129" s="9"/>
      <c r="F129" s="9"/>
      <c r="G129" s="3"/>
      <c r="H129" s="3"/>
      <c r="I129" s="3"/>
      <c r="J129" s="3"/>
      <c r="K129" s="3"/>
      <c r="L129" s="3"/>
      <c r="M129" s="3"/>
      <c r="N129" s="3"/>
      <c r="O129" s="9"/>
      <c r="P129" s="3"/>
      <c r="Q129" s="13"/>
    </row>
    <row r="130" spans="1:17">
      <c r="A130" s="10"/>
      <c r="B130" s="8"/>
      <c r="C130" s="8"/>
      <c r="D130" s="2"/>
      <c r="E130" s="8"/>
      <c r="F130" s="8"/>
      <c r="G130" s="2"/>
      <c r="H130" s="2"/>
      <c r="I130" s="2"/>
      <c r="J130" s="2"/>
      <c r="K130" s="2"/>
      <c r="L130" s="2"/>
      <c r="M130" s="2"/>
      <c r="N130" s="2"/>
      <c r="O130" s="8"/>
      <c r="P130" s="2"/>
      <c r="Q130" s="12"/>
    </row>
    <row r="131" spans="1:17">
      <c r="A131" s="11"/>
      <c r="B131" s="9"/>
      <c r="C131" s="9"/>
      <c r="D131" s="3"/>
      <c r="E131" s="9"/>
      <c r="F131" s="9"/>
      <c r="G131" s="3"/>
      <c r="H131" s="3"/>
      <c r="I131" s="3"/>
      <c r="J131" s="3"/>
      <c r="K131" s="3"/>
      <c r="L131" s="3"/>
      <c r="M131" s="3"/>
      <c r="N131" s="3"/>
      <c r="O131" s="9"/>
      <c r="P131" s="3"/>
      <c r="Q131" s="13"/>
    </row>
    <row r="132" spans="1:17">
      <c r="A132" s="10"/>
      <c r="B132" s="8"/>
      <c r="C132" s="8"/>
      <c r="D132" s="2"/>
      <c r="E132" s="8"/>
      <c r="F132" s="8"/>
      <c r="G132" s="2"/>
      <c r="H132" s="2"/>
      <c r="I132" s="2"/>
      <c r="J132" s="2"/>
      <c r="K132" s="2"/>
      <c r="L132" s="2"/>
      <c r="M132" s="2"/>
      <c r="N132" s="2"/>
      <c r="O132" s="8"/>
      <c r="P132" s="2"/>
      <c r="Q132" s="12"/>
    </row>
    <row r="133" spans="1:17">
      <c r="A133" s="11"/>
      <c r="B133" s="9"/>
      <c r="C133" s="9"/>
      <c r="D133" s="3"/>
      <c r="E133" s="9"/>
      <c r="F133" s="9"/>
      <c r="G133" s="3"/>
      <c r="H133" s="3"/>
      <c r="I133" s="3"/>
      <c r="J133" s="3"/>
      <c r="K133" s="3"/>
      <c r="L133" s="3"/>
      <c r="M133" s="3"/>
      <c r="N133" s="3"/>
      <c r="O133" s="9"/>
      <c r="P133" s="3"/>
      <c r="Q133" s="13"/>
    </row>
    <row r="134" spans="1:17">
      <c r="A134" s="10"/>
      <c r="B134" s="8"/>
      <c r="C134" s="8"/>
      <c r="D134" s="2"/>
      <c r="E134" s="8"/>
      <c r="F134" s="8"/>
      <c r="G134" s="2"/>
      <c r="H134" s="2"/>
      <c r="I134" s="2"/>
      <c r="J134" s="2"/>
      <c r="K134" s="2"/>
      <c r="L134" s="2"/>
      <c r="M134" s="2"/>
      <c r="N134" s="2"/>
      <c r="O134" s="8"/>
      <c r="P134" s="2"/>
      <c r="Q134" s="12"/>
    </row>
    <row r="135" spans="1:17">
      <c r="A135" s="11"/>
      <c r="B135" s="9"/>
      <c r="C135" s="9"/>
      <c r="D135" s="3"/>
      <c r="E135" s="9"/>
      <c r="F135" s="9"/>
      <c r="G135" s="3"/>
      <c r="H135" s="3"/>
      <c r="I135" s="3"/>
      <c r="J135" s="3"/>
      <c r="K135" s="3"/>
      <c r="L135" s="3"/>
      <c r="M135" s="3"/>
      <c r="N135" s="3"/>
      <c r="O135" s="9"/>
      <c r="P135" s="3"/>
      <c r="Q135" s="13"/>
    </row>
    <row r="136" spans="1:17">
      <c r="A136" s="10"/>
      <c r="B136" s="8"/>
      <c r="C136" s="8"/>
      <c r="D136" s="2"/>
      <c r="E136" s="8"/>
      <c r="F136" s="8"/>
      <c r="G136" s="2"/>
      <c r="H136" s="2"/>
      <c r="I136" s="2"/>
      <c r="J136" s="2"/>
      <c r="K136" s="2"/>
      <c r="L136" s="2"/>
      <c r="M136" s="2"/>
      <c r="N136" s="2"/>
      <c r="O136" s="8"/>
      <c r="P136" s="2"/>
      <c r="Q136" s="12"/>
    </row>
    <row r="137" spans="1:17">
      <c r="A137" s="11"/>
      <c r="B137" s="9"/>
      <c r="C137" s="9"/>
      <c r="D137" s="3"/>
      <c r="E137" s="9"/>
      <c r="F137" s="9"/>
      <c r="G137" s="3"/>
      <c r="H137" s="3"/>
      <c r="I137" s="3"/>
      <c r="J137" s="3"/>
      <c r="K137" s="3"/>
      <c r="L137" s="3"/>
      <c r="M137" s="3"/>
      <c r="N137" s="3"/>
      <c r="O137" s="9"/>
      <c r="P137" s="3"/>
      <c r="Q137" s="13"/>
    </row>
    <row r="138" spans="1:17">
      <c r="A138" s="10"/>
      <c r="B138" s="8"/>
      <c r="C138" s="8"/>
      <c r="D138" s="2"/>
      <c r="E138" s="8"/>
      <c r="F138" s="8"/>
      <c r="G138" s="2"/>
      <c r="H138" s="2"/>
      <c r="I138" s="2"/>
      <c r="J138" s="2"/>
      <c r="K138" s="2"/>
      <c r="L138" s="2"/>
      <c r="M138" s="2"/>
      <c r="N138" s="2"/>
      <c r="O138" s="8"/>
      <c r="P138" s="2"/>
      <c r="Q138" s="12"/>
    </row>
    <row r="139" spans="1:17">
      <c r="A139" s="11"/>
      <c r="B139" s="9"/>
      <c r="C139" s="9"/>
      <c r="D139" s="3"/>
      <c r="E139" s="9"/>
      <c r="F139" s="9"/>
      <c r="G139" s="3"/>
      <c r="H139" s="3"/>
      <c r="I139" s="3"/>
      <c r="J139" s="3"/>
      <c r="K139" s="3"/>
      <c r="L139" s="3"/>
      <c r="M139" s="3"/>
      <c r="N139" s="3"/>
      <c r="O139" s="9"/>
      <c r="P139" s="3"/>
      <c r="Q139" s="13"/>
    </row>
    <row r="140" spans="1:17">
      <c r="A140" s="10"/>
      <c r="B140" s="8"/>
      <c r="C140" s="8"/>
      <c r="D140" s="2"/>
      <c r="E140" s="8"/>
      <c r="F140" s="8"/>
      <c r="G140" s="2"/>
      <c r="H140" s="2"/>
      <c r="I140" s="2"/>
      <c r="J140" s="2"/>
      <c r="K140" s="2"/>
      <c r="L140" s="2"/>
      <c r="M140" s="2"/>
      <c r="N140" s="2"/>
      <c r="O140" s="8"/>
      <c r="P140" s="2"/>
      <c r="Q140" s="12"/>
    </row>
    <row r="141" spans="1:17">
      <c r="A141" s="11"/>
      <c r="B141" s="9"/>
      <c r="C141" s="9"/>
      <c r="D141" s="3"/>
      <c r="E141" s="9"/>
      <c r="F141" s="9"/>
      <c r="G141" s="3"/>
      <c r="H141" s="3"/>
      <c r="I141" s="3"/>
      <c r="J141" s="3"/>
      <c r="K141" s="3"/>
      <c r="L141" s="3"/>
      <c r="M141" s="3"/>
      <c r="N141" s="3"/>
      <c r="O141" s="9"/>
      <c r="P141" s="3"/>
      <c r="Q141" s="13"/>
    </row>
    <row r="142" spans="1:17">
      <c r="A142" s="10"/>
      <c r="B142" s="8"/>
      <c r="C142" s="8"/>
      <c r="D142" s="2"/>
      <c r="E142" s="8"/>
      <c r="F142" s="8"/>
      <c r="G142" s="2"/>
      <c r="H142" s="2"/>
      <c r="I142" s="2"/>
      <c r="J142" s="2"/>
      <c r="K142" s="2"/>
      <c r="L142" s="2"/>
      <c r="M142" s="2"/>
      <c r="N142" s="2"/>
      <c r="O142" s="8"/>
      <c r="P142" s="2"/>
      <c r="Q142" s="12"/>
    </row>
    <row r="143" spans="1:17">
      <c r="A143" s="11"/>
      <c r="B143" s="9"/>
      <c r="C143" s="9"/>
      <c r="D143" s="3"/>
      <c r="E143" s="9"/>
      <c r="F143" s="9"/>
      <c r="G143" s="3"/>
      <c r="H143" s="3"/>
      <c r="I143" s="3"/>
      <c r="J143" s="3"/>
      <c r="K143" s="3"/>
      <c r="L143" s="3"/>
      <c r="M143" s="3"/>
      <c r="N143" s="3"/>
      <c r="O143" s="9"/>
      <c r="P143" s="3"/>
      <c r="Q143" s="13"/>
    </row>
    <row r="144" spans="1:17">
      <c r="A144" s="10"/>
      <c r="B144" s="8"/>
      <c r="C144" s="8"/>
      <c r="D144" s="2"/>
      <c r="E144" s="8"/>
      <c r="F144" s="8"/>
      <c r="G144" s="2"/>
      <c r="H144" s="2"/>
      <c r="I144" s="2"/>
      <c r="J144" s="2"/>
      <c r="K144" s="2"/>
      <c r="L144" s="2"/>
      <c r="M144" s="2"/>
      <c r="N144" s="2"/>
      <c r="O144" s="8"/>
      <c r="P144" s="2"/>
      <c r="Q144" s="12"/>
    </row>
    <row r="145" spans="1:17">
      <c r="A145" s="11"/>
      <c r="B145" s="9"/>
      <c r="C145" s="9"/>
      <c r="D145" s="3"/>
      <c r="E145" s="9"/>
      <c r="F145" s="9"/>
      <c r="G145" s="3"/>
      <c r="H145" s="3"/>
      <c r="I145" s="3"/>
      <c r="J145" s="3"/>
      <c r="K145" s="3"/>
      <c r="L145" s="3"/>
      <c r="M145" s="3"/>
      <c r="N145" s="3"/>
      <c r="O145" s="9"/>
      <c r="P145" s="3"/>
      <c r="Q145" s="13"/>
    </row>
    <row r="146" spans="1:17">
      <c r="A146" s="10"/>
      <c r="B146" s="8"/>
      <c r="C146" s="8"/>
      <c r="D146" s="2"/>
      <c r="E146" s="8"/>
      <c r="F146" s="8"/>
      <c r="G146" s="2"/>
      <c r="H146" s="2"/>
      <c r="I146" s="2"/>
      <c r="J146" s="2"/>
      <c r="K146" s="2"/>
      <c r="L146" s="2"/>
      <c r="M146" s="2"/>
      <c r="N146" s="2"/>
      <c r="O146" s="8"/>
      <c r="P146" s="2"/>
      <c r="Q146" s="12"/>
    </row>
    <row r="147" spans="1:17">
      <c r="A147" s="11"/>
      <c r="B147" s="9"/>
      <c r="C147" s="9"/>
      <c r="D147" s="3"/>
      <c r="E147" s="9"/>
      <c r="F147" s="9"/>
      <c r="G147" s="3"/>
      <c r="H147" s="3"/>
      <c r="I147" s="3"/>
      <c r="J147" s="3"/>
      <c r="K147" s="3"/>
      <c r="L147" s="3"/>
      <c r="M147" s="3"/>
      <c r="N147" s="3"/>
      <c r="O147" s="9"/>
      <c r="P147" s="3"/>
      <c r="Q147" s="13"/>
    </row>
    <row r="148" spans="1:17">
      <c r="A148" s="10"/>
      <c r="B148" s="8"/>
      <c r="C148" s="8"/>
      <c r="D148" s="2"/>
      <c r="E148" s="8"/>
      <c r="F148" s="8"/>
      <c r="G148" s="2"/>
      <c r="H148" s="2"/>
      <c r="I148" s="2"/>
      <c r="J148" s="2"/>
      <c r="K148" s="2"/>
      <c r="L148" s="2"/>
      <c r="M148" s="2"/>
      <c r="N148" s="2"/>
      <c r="O148" s="8"/>
      <c r="P148" s="2"/>
      <c r="Q148" s="12"/>
    </row>
    <row r="149" spans="1:17">
      <c r="A149" s="11"/>
      <c r="B149" s="9"/>
      <c r="C149" s="9"/>
      <c r="D149" s="3"/>
      <c r="E149" s="9"/>
      <c r="F149" s="9"/>
      <c r="G149" s="3"/>
      <c r="H149" s="3"/>
      <c r="I149" s="3"/>
      <c r="J149" s="3"/>
      <c r="K149" s="3"/>
      <c r="L149" s="3"/>
      <c r="M149" s="3"/>
      <c r="N149" s="3"/>
      <c r="O149" s="9"/>
      <c r="P149" s="3"/>
      <c r="Q149" s="13"/>
    </row>
    <row r="150" spans="1:17">
      <c r="A150" s="10"/>
      <c r="B150" s="8"/>
      <c r="C150" s="8"/>
      <c r="D150" s="2"/>
      <c r="E150" s="8"/>
      <c r="F150" s="8"/>
      <c r="G150" s="2"/>
      <c r="H150" s="2"/>
      <c r="I150" s="2"/>
      <c r="J150" s="2"/>
      <c r="K150" s="2"/>
      <c r="L150" s="2"/>
      <c r="M150" s="2"/>
      <c r="N150" s="2"/>
      <c r="O150" s="8"/>
      <c r="P150" s="2"/>
      <c r="Q150" s="12"/>
    </row>
    <row r="151" spans="1:17">
      <c r="A151" s="11"/>
      <c r="B151" s="9"/>
      <c r="C151" s="9"/>
      <c r="D151" s="3"/>
      <c r="E151" s="9"/>
      <c r="F151" s="9"/>
      <c r="G151" s="3"/>
      <c r="H151" s="3"/>
      <c r="I151" s="3"/>
      <c r="J151" s="3"/>
      <c r="K151" s="3"/>
      <c r="L151" s="3"/>
      <c r="M151" s="3"/>
      <c r="N151" s="3"/>
      <c r="O151" s="9"/>
      <c r="P151" s="3"/>
      <c r="Q151" s="13"/>
    </row>
    <row r="152" spans="1:17">
      <c r="A152" s="10"/>
      <c r="B152" s="8"/>
      <c r="C152" s="8"/>
      <c r="D152" s="2"/>
      <c r="E152" s="8"/>
      <c r="F152" s="8"/>
      <c r="G152" s="2"/>
      <c r="H152" s="2"/>
      <c r="I152" s="2"/>
      <c r="J152" s="2"/>
      <c r="K152" s="2"/>
      <c r="L152" s="2"/>
      <c r="M152" s="2"/>
      <c r="N152" s="2"/>
      <c r="O152" s="8"/>
      <c r="P152" s="2"/>
      <c r="Q152" s="12"/>
    </row>
    <row r="153" spans="1:17">
      <c r="A153" s="11"/>
      <c r="B153" s="9"/>
      <c r="C153" s="9"/>
      <c r="D153" s="3"/>
      <c r="E153" s="9"/>
      <c r="F153" s="9"/>
      <c r="G153" s="3"/>
      <c r="H153" s="3"/>
      <c r="I153" s="3"/>
      <c r="J153" s="3"/>
      <c r="K153" s="3"/>
      <c r="L153" s="3"/>
      <c r="M153" s="3"/>
      <c r="N153" s="3"/>
      <c r="O153" s="9"/>
      <c r="P153" s="3"/>
      <c r="Q153" s="13"/>
    </row>
    <row r="154" spans="1:17">
      <c r="A154" s="10"/>
      <c r="B154" s="8"/>
      <c r="C154" s="8"/>
      <c r="D154" s="2"/>
      <c r="E154" s="8"/>
      <c r="F154" s="8"/>
      <c r="G154" s="2"/>
      <c r="H154" s="2"/>
      <c r="I154" s="2"/>
      <c r="J154" s="2"/>
      <c r="K154" s="2"/>
      <c r="L154" s="2"/>
      <c r="M154" s="2"/>
      <c r="N154" s="2"/>
      <c r="O154" s="8"/>
      <c r="P154" s="2"/>
      <c r="Q154" s="12"/>
    </row>
    <row r="155" spans="1:17">
      <c r="A155" s="11"/>
      <c r="B155" s="9"/>
      <c r="C155" s="9"/>
      <c r="D155" s="3"/>
      <c r="E155" s="9"/>
      <c r="F155" s="9"/>
      <c r="G155" s="3"/>
      <c r="H155" s="3"/>
      <c r="I155" s="3"/>
      <c r="J155" s="3"/>
      <c r="K155" s="3"/>
      <c r="L155" s="3"/>
      <c r="M155" s="3"/>
      <c r="N155" s="3"/>
      <c r="O155" s="9"/>
      <c r="P155" s="3"/>
      <c r="Q155" s="13"/>
    </row>
    <row r="156" spans="1:17">
      <c r="A156" s="10"/>
      <c r="B156" s="8"/>
      <c r="C156" s="8"/>
      <c r="D156" s="2"/>
      <c r="E156" s="8"/>
      <c r="F156" s="8"/>
      <c r="G156" s="2"/>
      <c r="H156" s="2"/>
      <c r="I156" s="2"/>
      <c r="J156" s="2"/>
      <c r="K156" s="2"/>
      <c r="L156" s="2"/>
      <c r="M156" s="2"/>
      <c r="N156" s="2"/>
      <c r="O156" s="8"/>
      <c r="P156" s="2"/>
      <c r="Q156" s="12"/>
    </row>
    <row r="157" spans="1:17">
      <c r="A157" s="11"/>
      <c r="B157" s="9"/>
      <c r="C157" s="9"/>
      <c r="D157" s="3"/>
      <c r="E157" s="9"/>
      <c r="F157" s="9"/>
      <c r="G157" s="3"/>
      <c r="H157" s="3"/>
      <c r="I157" s="3"/>
      <c r="J157" s="3"/>
      <c r="K157" s="3"/>
      <c r="L157" s="3"/>
      <c r="M157" s="3"/>
      <c r="N157" s="3"/>
      <c r="O157" s="9"/>
      <c r="P157" s="3"/>
      <c r="Q157" s="13"/>
    </row>
    <row r="158" spans="1:17">
      <c r="A158" s="10"/>
      <c r="B158" s="8"/>
      <c r="C158" s="8"/>
      <c r="D158" s="2"/>
      <c r="E158" s="8"/>
      <c r="F158" s="8"/>
      <c r="G158" s="2"/>
      <c r="H158" s="2"/>
      <c r="I158" s="2"/>
      <c r="J158" s="2"/>
      <c r="K158" s="2"/>
      <c r="L158" s="2"/>
      <c r="M158" s="2"/>
      <c r="N158" s="2"/>
      <c r="O158" s="8"/>
      <c r="P158" s="2"/>
      <c r="Q158" s="12"/>
    </row>
    <row r="159" spans="1:17">
      <c r="A159" s="11"/>
      <c r="B159" s="9"/>
      <c r="C159" s="9"/>
      <c r="D159" s="3"/>
      <c r="E159" s="9"/>
      <c r="F159" s="9"/>
      <c r="G159" s="3"/>
      <c r="H159" s="3"/>
      <c r="I159" s="3"/>
      <c r="J159" s="3"/>
      <c r="K159" s="3"/>
      <c r="L159" s="3"/>
      <c r="M159" s="3"/>
      <c r="N159" s="3"/>
      <c r="O159" s="9"/>
      <c r="P159" s="3"/>
      <c r="Q159" s="13"/>
    </row>
    <row r="160" spans="1:17">
      <c r="A160" s="10"/>
      <c r="B160" s="8"/>
      <c r="C160" s="8"/>
      <c r="D160" s="2"/>
      <c r="E160" s="8"/>
      <c r="F160" s="8"/>
      <c r="G160" s="2"/>
      <c r="H160" s="2"/>
      <c r="I160" s="2"/>
      <c r="J160" s="2"/>
      <c r="K160" s="2"/>
      <c r="L160" s="2"/>
      <c r="M160" s="2"/>
      <c r="N160" s="2"/>
      <c r="O160" s="8"/>
      <c r="P160" s="2"/>
      <c r="Q160" s="12"/>
    </row>
    <row r="161" spans="1:17">
      <c r="A161" s="11"/>
      <c r="B161" s="9"/>
      <c r="C161" s="9"/>
      <c r="D161" s="3"/>
      <c r="E161" s="9"/>
      <c r="F161" s="9"/>
      <c r="G161" s="3"/>
      <c r="H161" s="3"/>
      <c r="I161" s="3"/>
      <c r="J161" s="3"/>
      <c r="K161" s="3"/>
      <c r="L161" s="3"/>
      <c r="M161" s="3"/>
      <c r="N161" s="3"/>
      <c r="O161" s="9"/>
      <c r="P161" s="3"/>
      <c r="Q161" s="13"/>
    </row>
    <row r="162" spans="1:17">
      <c r="A162" s="10"/>
      <c r="B162" s="8"/>
      <c r="C162" s="8"/>
      <c r="D162" s="2"/>
      <c r="E162" s="8"/>
      <c r="F162" s="8"/>
      <c r="G162" s="2"/>
      <c r="H162" s="2"/>
      <c r="I162" s="2"/>
      <c r="J162" s="2"/>
      <c r="K162" s="2"/>
      <c r="L162" s="2"/>
      <c r="M162" s="2"/>
      <c r="N162" s="2"/>
      <c r="O162" s="8"/>
      <c r="P162" s="2"/>
      <c r="Q162" s="12"/>
    </row>
    <row r="163" spans="1:17">
      <c r="A163" s="11"/>
      <c r="B163" s="9"/>
      <c r="C163" s="9"/>
      <c r="D163" s="3"/>
      <c r="E163" s="9"/>
      <c r="F163" s="9"/>
      <c r="G163" s="3"/>
      <c r="H163" s="3"/>
      <c r="I163" s="3"/>
      <c r="J163" s="3"/>
      <c r="K163" s="3"/>
      <c r="L163" s="3"/>
      <c r="M163" s="3"/>
      <c r="N163" s="3"/>
      <c r="O163" s="9"/>
      <c r="P163" s="3"/>
      <c r="Q163" s="13"/>
    </row>
    <row r="164" spans="1:17">
      <c r="A164" s="10"/>
      <c r="B164" s="8"/>
      <c r="C164" s="8"/>
      <c r="D164" s="2"/>
      <c r="E164" s="8"/>
      <c r="F164" s="8"/>
      <c r="G164" s="2"/>
      <c r="H164" s="2"/>
      <c r="I164" s="2"/>
      <c r="J164" s="2"/>
      <c r="K164" s="2"/>
      <c r="L164" s="2"/>
      <c r="M164" s="2"/>
      <c r="N164" s="2"/>
      <c r="O164" s="8"/>
      <c r="P164" s="2"/>
      <c r="Q164" s="12"/>
    </row>
    <row r="165" spans="1:17">
      <c r="A165" s="11"/>
      <c r="B165" s="9"/>
      <c r="C165" s="9"/>
      <c r="D165" s="3"/>
      <c r="E165" s="9"/>
      <c r="F165" s="9"/>
      <c r="G165" s="3"/>
      <c r="H165" s="3"/>
      <c r="I165" s="3"/>
      <c r="J165" s="3"/>
      <c r="K165" s="3"/>
      <c r="L165" s="3"/>
      <c r="M165" s="3"/>
      <c r="N165" s="3"/>
      <c r="O165" s="9"/>
      <c r="P165" s="3"/>
      <c r="Q165" s="13"/>
    </row>
    <row r="166" spans="1:17">
      <c r="A166" s="10"/>
      <c r="B166" s="8"/>
      <c r="C166" s="8"/>
      <c r="D166" s="2"/>
      <c r="E166" s="8"/>
      <c r="F166" s="8"/>
      <c r="G166" s="2"/>
      <c r="H166" s="2"/>
      <c r="I166" s="2"/>
      <c r="J166" s="2"/>
      <c r="K166" s="2"/>
      <c r="L166" s="2"/>
      <c r="M166" s="2"/>
      <c r="N166" s="2"/>
      <c r="O166" s="8"/>
      <c r="P166" s="2"/>
      <c r="Q166" s="12"/>
    </row>
    <row r="167" spans="1:17">
      <c r="A167" s="11"/>
      <c r="B167" s="9"/>
      <c r="C167" s="9"/>
      <c r="D167" s="3"/>
      <c r="E167" s="9"/>
      <c r="F167" s="9"/>
      <c r="G167" s="3"/>
      <c r="H167" s="3"/>
      <c r="I167" s="3"/>
      <c r="J167" s="3"/>
      <c r="K167" s="3"/>
      <c r="L167" s="3"/>
      <c r="M167" s="3"/>
      <c r="N167" s="3"/>
      <c r="O167" s="9"/>
      <c r="P167" s="3"/>
      <c r="Q167" s="13"/>
    </row>
    <row r="168" spans="1:17">
      <c r="A168" s="10"/>
      <c r="B168" s="8"/>
      <c r="C168" s="8"/>
      <c r="D168" s="2"/>
      <c r="E168" s="8"/>
      <c r="F168" s="8"/>
      <c r="G168" s="2"/>
      <c r="H168" s="2"/>
      <c r="I168" s="2"/>
      <c r="J168" s="2"/>
      <c r="K168" s="2"/>
      <c r="L168" s="2"/>
      <c r="M168" s="2"/>
      <c r="N168" s="2"/>
      <c r="O168" s="8"/>
      <c r="P168" s="2"/>
      <c r="Q168" s="12"/>
    </row>
    <row r="169" spans="1:17">
      <c r="A169" s="11"/>
      <c r="B169" s="9"/>
      <c r="C169" s="9"/>
      <c r="D169" s="3"/>
      <c r="E169" s="9"/>
      <c r="F169" s="9"/>
      <c r="G169" s="3"/>
      <c r="H169" s="3"/>
      <c r="I169" s="3"/>
      <c r="J169" s="3"/>
      <c r="K169" s="3"/>
      <c r="L169" s="3"/>
      <c r="M169" s="3"/>
      <c r="N169" s="3"/>
      <c r="O169" s="9"/>
      <c r="P169" s="3"/>
      <c r="Q169" s="13"/>
    </row>
    <row r="170" spans="1:17">
      <c r="A170" s="10"/>
      <c r="B170" s="8"/>
      <c r="C170" s="8"/>
      <c r="D170" s="2"/>
      <c r="E170" s="8"/>
      <c r="F170" s="8"/>
      <c r="G170" s="2"/>
      <c r="H170" s="2"/>
      <c r="I170" s="2"/>
      <c r="J170" s="2"/>
      <c r="K170" s="2"/>
      <c r="L170" s="2"/>
      <c r="M170" s="2"/>
      <c r="N170" s="2"/>
      <c r="O170" s="8"/>
      <c r="P170" s="2"/>
      <c r="Q170" s="12"/>
    </row>
    <row r="171" spans="1:17">
      <c r="A171" s="11"/>
      <c r="B171" s="9"/>
      <c r="C171" s="9"/>
      <c r="D171" s="3"/>
      <c r="E171" s="9"/>
      <c r="F171" s="9"/>
      <c r="G171" s="3"/>
      <c r="H171" s="3"/>
      <c r="I171" s="3"/>
      <c r="J171" s="3"/>
      <c r="K171" s="3"/>
      <c r="L171" s="3"/>
      <c r="M171" s="3"/>
      <c r="N171" s="3"/>
      <c r="O171" s="9"/>
      <c r="P171" s="3"/>
      <c r="Q171" s="13"/>
    </row>
    <row r="172" spans="1:17">
      <c r="A172" s="10"/>
      <c r="B172" s="8"/>
      <c r="C172" s="8"/>
      <c r="D172" s="2"/>
      <c r="E172" s="8"/>
      <c r="F172" s="8"/>
      <c r="G172" s="2"/>
      <c r="H172" s="2"/>
      <c r="I172" s="2"/>
      <c r="J172" s="2"/>
      <c r="K172" s="2"/>
      <c r="L172" s="2"/>
      <c r="M172" s="2"/>
      <c r="N172" s="2"/>
      <c r="O172" s="8"/>
      <c r="P172" s="2"/>
      <c r="Q172" s="12"/>
    </row>
    <row r="173" spans="1:17">
      <c r="A173" s="11"/>
      <c r="B173" s="9"/>
      <c r="C173" s="9"/>
      <c r="D173" s="3"/>
      <c r="E173" s="9"/>
      <c r="F173" s="9"/>
      <c r="G173" s="3"/>
      <c r="H173" s="3"/>
      <c r="I173" s="3"/>
      <c r="J173" s="3"/>
      <c r="K173" s="3"/>
      <c r="L173" s="3"/>
      <c r="M173" s="3"/>
      <c r="N173" s="3"/>
      <c r="O173" s="9"/>
      <c r="P173" s="3"/>
      <c r="Q173" s="13"/>
    </row>
    <row r="174" spans="1:17">
      <c r="A174" s="10"/>
      <c r="B174" s="8"/>
      <c r="C174" s="8"/>
      <c r="D174" s="2"/>
      <c r="E174" s="8"/>
      <c r="F174" s="8"/>
      <c r="G174" s="2"/>
      <c r="H174" s="2"/>
      <c r="I174" s="2"/>
      <c r="J174" s="2"/>
      <c r="K174" s="2"/>
      <c r="L174" s="2"/>
      <c r="M174" s="2"/>
      <c r="N174" s="2"/>
      <c r="O174" s="8"/>
      <c r="P174" s="2"/>
      <c r="Q174" s="12"/>
    </row>
    <row r="175" spans="1:17">
      <c r="A175" s="11"/>
      <c r="B175" s="9"/>
      <c r="C175" s="9"/>
      <c r="D175" s="3"/>
      <c r="E175" s="9"/>
      <c r="F175" s="9"/>
      <c r="G175" s="3"/>
      <c r="H175" s="3"/>
      <c r="I175" s="3"/>
      <c r="J175" s="3"/>
      <c r="K175" s="3"/>
      <c r="L175" s="3"/>
      <c r="M175" s="3"/>
      <c r="N175" s="3"/>
      <c r="O175" s="9"/>
      <c r="P175" s="3"/>
      <c r="Q175" s="13"/>
    </row>
    <row r="176" spans="1:17">
      <c r="A176" s="10"/>
      <c r="B176" s="8"/>
      <c r="C176" s="8"/>
      <c r="D176" s="2"/>
      <c r="E176" s="8"/>
      <c r="F176" s="8"/>
      <c r="G176" s="2"/>
      <c r="H176" s="2"/>
      <c r="I176" s="2"/>
      <c r="J176" s="2"/>
      <c r="K176" s="2"/>
      <c r="L176" s="2"/>
      <c r="M176" s="2"/>
      <c r="N176" s="2"/>
      <c r="O176" s="8"/>
      <c r="P176" s="2"/>
      <c r="Q176" s="12"/>
    </row>
    <row r="177" spans="1:17">
      <c r="A177" s="11"/>
      <c r="B177" s="9"/>
      <c r="C177" s="9"/>
      <c r="D177" s="3"/>
      <c r="E177" s="9"/>
      <c r="F177" s="9"/>
      <c r="G177" s="3"/>
      <c r="H177" s="3"/>
      <c r="I177" s="3"/>
      <c r="J177" s="3"/>
      <c r="K177" s="3"/>
      <c r="L177" s="3"/>
      <c r="M177" s="3"/>
      <c r="N177" s="3"/>
      <c r="O177" s="9"/>
      <c r="P177" s="3"/>
      <c r="Q177" s="13"/>
    </row>
    <row r="178" spans="1:17">
      <c r="A178" s="10"/>
      <c r="B178" s="8"/>
      <c r="C178" s="8"/>
      <c r="D178" s="2"/>
      <c r="E178" s="8"/>
      <c r="F178" s="8"/>
      <c r="G178" s="2"/>
      <c r="H178" s="2"/>
      <c r="I178" s="2"/>
      <c r="J178" s="2"/>
      <c r="K178" s="2"/>
      <c r="L178" s="2"/>
      <c r="M178" s="2"/>
      <c r="N178" s="2"/>
      <c r="O178" s="8"/>
      <c r="P178" s="2"/>
      <c r="Q178" s="12"/>
    </row>
    <row r="179" spans="1:17">
      <c r="A179" s="11"/>
      <c r="B179" s="9"/>
      <c r="C179" s="9"/>
      <c r="D179" s="3"/>
      <c r="E179" s="9"/>
      <c r="F179" s="9"/>
      <c r="G179" s="3"/>
      <c r="H179" s="3"/>
      <c r="I179" s="3"/>
      <c r="J179" s="3"/>
      <c r="K179" s="3"/>
      <c r="L179" s="3"/>
      <c r="M179" s="3"/>
      <c r="N179" s="3"/>
      <c r="O179" s="9"/>
      <c r="P179" s="3"/>
      <c r="Q179" s="13"/>
    </row>
    <row r="180" spans="1:17">
      <c r="A180" s="10"/>
      <c r="B180" s="8"/>
      <c r="C180" s="8"/>
      <c r="D180" s="2"/>
      <c r="E180" s="8"/>
      <c r="F180" s="8"/>
      <c r="G180" s="2"/>
      <c r="H180" s="2"/>
      <c r="I180" s="2"/>
      <c r="J180" s="2"/>
      <c r="K180" s="2"/>
      <c r="L180" s="2"/>
      <c r="M180" s="2"/>
      <c r="N180" s="2"/>
      <c r="O180" s="8"/>
      <c r="P180" s="2"/>
      <c r="Q180" s="12"/>
    </row>
    <row r="181" spans="1:17">
      <c r="A181" s="11"/>
      <c r="B181" s="9"/>
      <c r="C181" s="9"/>
      <c r="D181" s="3"/>
      <c r="E181" s="9"/>
      <c r="F181" s="9"/>
      <c r="G181" s="3"/>
      <c r="H181" s="3"/>
      <c r="I181" s="3"/>
      <c r="J181" s="3"/>
      <c r="K181" s="3"/>
      <c r="L181" s="3"/>
      <c r="M181" s="3"/>
      <c r="N181" s="3"/>
      <c r="O181" s="9"/>
      <c r="P181" s="3"/>
      <c r="Q181" s="13"/>
    </row>
    <row r="182" spans="1:17">
      <c r="A182" s="10"/>
      <c r="B182" s="8"/>
      <c r="C182" s="8"/>
      <c r="D182" s="2"/>
      <c r="E182" s="8"/>
      <c r="F182" s="8"/>
      <c r="G182" s="2"/>
      <c r="H182" s="2"/>
      <c r="I182" s="2"/>
      <c r="J182" s="2"/>
      <c r="K182" s="2"/>
      <c r="L182" s="2"/>
      <c r="M182" s="2"/>
      <c r="N182" s="2"/>
      <c r="O182" s="8"/>
      <c r="P182" s="2"/>
      <c r="Q182" s="12"/>
    </row>
    <row r="183" spans="1:17">
      <c r="A183" s="11"/>
      <c r="B183" s="9"/>
      <c r="C183" s="9"/>
      <c r="D183" s="3"/>
      <c r="E183" s="9"/>
      <c r="F183" s="9"/>
      <c r="G183" s="3"/>
      <c r="H183" s="3"/>
      <c r="I183" s="3"/>
      <c r="J183" s="3"/>
      <c r="K183" s="3"/>
      <c r="L183" s="3"/>
      <c r="M183" s="3"/>
      <c r="N183" s="3"/>
      <c r="O183" s="9"/>
      <c r="P183" s="3"/>
      <c r="Q183" s="13"/>
    </row>
    <row r="184" spans="1:17">
      <c r="A184" s="10"/>
      <c r="B184" s="8"/>
      <c r="C184" s="8"/>
      <c r="D184" s="2"/>
      <c r="E184" s="8"/>
      <c r="F184" s="8"/>
      <c r="G184" s="2"/>
      <c r="H184" s="2"/>
      <c r="I184" s="2"/>
      <c r="J184" s="2"/>
      <c r="K184" s="2"/>
      <c r="L184" s="2"/>
      <c r="M184" s="2"/>
      <c r="N184" s="2"/>
      <c r="O184" s="8"/>
      <c r="P184" s="2"/>
      <c r="Q184" s="12"/>
    </row>
    <row r="185" spans="1:17">
      <c r="A185" s="11"/>
      <c r="B185" s="9"/>
      <c r="C185" s="9"/>
      <c r="D185" s="3"/>
      <c r="E185" s="9"/>
      <c r="F185" s="9"/>
      <c r="G185" s="3"/>
      <c r="H185" s="3"/>
      <c r="I185" s="3"/>
      <c r="J185" s="3"/>
      <c r="K185" s="3"/>
      <c r="L185" s="3"/>
      <c r="M185" s="3"/>
      <c r="N185" s="3"/>
      <c r="O185" s="9"/>
      <c r="P185" s="3"/>
      <c r="Q185" s="13"/>
    </row>
    <row r="186" spans="1:17">
      <c r="A186" s="10"/>
      <c r="B186" s="8"/>
      <c r="C186" s="8"/>
      <c r="D186" s="2"/>
      <c r="E186" s="8"/>
      <c r="F186" s="8"/>
      <c r="G186" s="2"/>
      <c r="H186" s="2"/>
      <c r="I186" s="2"/>
      <c r="J186" s="2"/>
      <c r="K186" s="2"/>
      <c r="L186" s="2"/>
      <c r="M186" s="2"/>
      <c r="N186" s="2"/>
      <c r="O186" s="8"/>
      <c r="P186" s="2"/>
      <c r="Q186" s="12"/>
    </row>
    <row r="187" spans="1:17">
      <c r="A187" s="11"/>
      <c r="B187" s="9"/>
      <c r="C187" s="9"/>
      <c r="D187" s="3"/>
      <c r="E187" s="9"/>
      <c r="F187" s="9"/>
      <c r="G187" s="3"/>
      <c r="H187" s="3"/>
      <c r="I187" s="3"/>
      <c r="J187" s="3"/>
      <c r="K187" s="3"/>
      <c r="L187" s="3"/>
      <c r="M187" s="3"/>
      <c r="N187" s="3"/>
      <c r="O187" s="9"/>
      <c r="P187" s="3"/>
      <c r="Q187" s="13"/>
    </row>
    <row r="188" spans="1:17">
      <c r="A188" s="10"/>
      <c r="B188" s="8"/>
      <c r="C188" s="8"/>
      <c r="D188" s="2"/>
      <c r="E188" s="8"/>
      <c r="F188" s="8"/>
      <c r="G188" s="2"/>
      <c r="H188" s="2"/>
      <c r="I188" s="2"/>
      <c r="J188" s="2"/>
      <c r="K188" s="2"/>
      <c r="L188" s="2"/>
      <c r="M188" s="2"/>
      <c r="N188" s="2"/>
      <c r="O188" s="8"/>
      <c r="P188" s="2"/>
      <c r="Q188" s="12"/>
    </row>
    <row r="189" spans="1:17">
      <c r="A189" s="11"/>
      <c r="B189" s="9"/>
      <c r="C189" s="9"/>
      <c r="D189" s="3"/>
      <c r="E189" s="9"/>
      <c r="F189" s="9"/>
      <c r="G189" s="3"/>
      <c r="H189" s="3"/>
      <c r="I189" s="3"/>
      <c r="J189" s="3"/>
      <c r="K189" s="3"/>
      <c r="L189" s="3"/>
      <c r="M189" s="3"/>
      <c r="N189" s="3"/>
      <c r="O189" s="9"/>
      <c r="P189" s="3"/>
      <c r="Q189" s="13"/>
    </row>
    <row r="190" spans="1:17">
      <c r="A190" s="10"/>
      <c r="B190" s="8"/>
      <c r="C190" s="8"/>
      <c r="D190" s="2"/>
      <c r="E190" s="8"/>
      <c r="F190" s="8"/>
      <c r="G190" s="2"/>
      <c r="H190" s="2"/>
      <c r="I190" s="2"/>
      <c r="J190" s="2"/>
      <c r="K190" s="2"/>
      <c r="L190" s="2"/>
      <c r="M190" s="2"/>
      <c r="N190" s="2"/>
      <c r="O190" s="8"/>
      <c r="P190" s="2"/>
      <c r="Q190" s="12"/>
    </row>
    <row r="191" spans="1:17">
      <c r="A191" s="11"/>
      <c r="B191" s="9"/>
      <c r="C191" s="9"/>
      <c r="D191" s="3"/>
      <c r="E191" s="9"/>
      <c r="F191" s="9"/>
      <c r="G191" s="3"/>
      <c r="H191" s="3"/>
      <c r="I191" s="3"/>
      <c r="J191" s="3"/>
      <c r="K191" s="3"/>
      <c r="L191" s="3"/>
      <c r="M191" s="3"/>
      <c r="N191" s="3"/>
      <c r="O191" s="9"/>
      <c r="P191" s="3"/>
      <c r="Q191" s="13"/>
    </row>
    <row r="192" spans="1:17">
      <c r="A192" s="10"/>
      <c r="B192" s="8"/>
      <c r="C192" s="8"/>
      <c r="D192" s="2"/>
      <c r="E192" s="8"/>
      <c r="F192" s="8"/>
      <c r="G192" s="2"/>
      <c r="H192" s="2"/>
      <c r="I192" s="2"/>
      <c r="J192" s="2"/>
      <c r="K192" s="2"/>
      <c r="L192" s="2"/>
      <c r="M192" s="2"/>
      <c r="N192" s="2"/>
      <c r="O192" s="8"/>
      <c r="P192" s="2"/>
      <c r="Q192" s="12"/>
    </row>
    <row r="193" spans="1:17">
      <c r="A193" s="11"/>
      <c r="B193" s="9"/>
      <c r="C193" s="9"/>
      <c r="D193" s="3"/>
      <c r="E193" s="9"/>
      <c r="F193" s="9"/>
      <c r="G193" s="3"/>
      <c r="H193" s="3"/>
      <c r="I193" s="3"/>
      <c r="J193" s="3"/>
      <c r="K193" s="3"/>
      <c r="L193" s="3"/>
      <c r="M193" s="3"/>
      <c r="N193" s="3"/>
      <c r="O193" s="9"/>
      <c r="P193" s="3"/>
      <c r="Q193" s="13"/>
    </row>
    <row r="194" spans="1:17">
      <c r="A194" s="10"/>
      <c r="B194" s="8"/>
      <c r="C194" s="8"/>
      <c r="D194" s="2"/>
      <c r="E194" s="8"/>
      <c r="F194" s="8"/>
      <c r="G194" s="2"/>
      <c r="H194" s="2"/>
      <c r="I194" s="2"/>
      <c r="J194" s="2"/>
      <c r="K194" s="2"/>
      <c r="L194" s="2"/>
      <c r="M194" s="2"/>
      <c r="N194" s="2"/>
      <c r="O194" s="8"/>
      <c r="P194" s="2"/>
      <c r="Q194" s="12"/>
    </row>
    <row r="195" spans="1:17">
      <c r="A195" s="11"/>
      <c r="B195" s="9"/>
      <c r="C195" s="9"/>
      <c r="D195" s="3"/>
      <c r="E195" s="9"/>
      <c r="F195" s="9"/>
      <c r="G195" s="3"/>
      <c r="H195" s="3"/>
      <c r="I195" s="3"/>
      <c r="J195" s="3"/>
      <c r="K195" s="3"/>
      <c r="L195" s="3"/>
      <c r="M195" s="3"/>
      <c r="N195" s="3"/>
      <c r="O195" s="9"/>
      <c r="P195" s="3"/>
      <c r="Q195" s="13"/>
    </row>
    <row r="196" spans="1:17">
      <c r="A196" s="10"/>
      <c r="B196" s="8"/>
      <c r="C196" s="8"/>
      <c r="D196" s="2"/>
      <c r="E196" s="8"/>
      <c r="F196" s="8"/>
      <c r="G196" s="2"/>
      <c r="H196" s="2"/>
      <c r="I196" s="2"/>
      <c r="J196" s="2"/>
      <c r="K196" s="2"/>
      <c r="L196" s="2"/>
      <c r="M196" s="2"/>
      <c r="N196" s="2"/>
      <c r="O196" s="8"/>
      <c r="P196" s="2"/>
      <c r="Q196" s="12"/>
    </row>
    <row r="197" spans="1:17">
      <c r="A197" s="11"/>
      <c r="B197" s="9"/>
      <c r="C197" s="9"/>
      <c r="D197" s="3"/>
      <c r="E197" s="9"/>
      <c r="F197" s="9"/>
      <c r="G197" s="3"/>
      <c r="H197" s="3"/>
      <c r="I197" s="3"/>
      <c r="J197" s="3"/>
      <c r="K197" s="3"/>
      <c r="L197" s="3"/>
      <c r="M197" s="3"/>
      <c r="N197" s="3"/>
      <c r="O197" s="9"/>
      <c r="P197" s="3"/>
      <c r="Q197" s="13"/>
    </row>
    <row r="198" spans="1:17">
      <c r="A198" s="10"/>
      <c r="B198" s="8"/>
      <c r="C198" s="8"/>
      <c r="D198" s="2"/>
      <c r="E198" s="8"/>
      <c r="F198" s="8"/>
      <c r="G198" s="2"/>
      <c r="H198" s="2"/>
      <c r="I198" s="2"/>
      <c r="J198" s="2"/>
      <c r="K198" s="2"/>
      <c r="L198" s="2"/>
      <c r="M198" s="2"/>
      <c r="N198" s="2"/>
      <c r="O198" s="8"/>
      <c r="P198" s="2"/>
      <c r="Q198" s="12"/>
    </row>
    <row r="199" spans="1:17">
      <c r="A199" s="11"/>
      <c r="B199" s="9"/>
      <c r="C199" s="9"/>
      <c r="D199" s="3"/>
      <c r="E199" s="9"/>
      <c r="F199" s="9"/>
      <c r="G199" s="3"/>
      <c r="H199" s="3"/>
      <c r="I199" s="3"/>
      <c r="J199" s="3"/>
      <c r="K199" s="3"/>
      <c r="L199" s="3"/>
      <c r="M199" s="3"/>
      <c r="N199" s="3"/>
      <c r="O199" s="9"/>
      <c r="P199" s="3"/>
      <c r="Q199" s="13"/>
    </row>
    <row r="200" spans="1:17">
      <c r="A200" s="10"/>
      <c r="B200" s="8"/>
      <c r="C200" s="8"/>
      <c r="D200" s="2"/>
      <c r="E200" s="8"/>
      <c r="F200" s="8"/>
      <c r="G200" s="2"/>
      <c r="H200" s="2"/>
      <c r="I200" s="2"/>
      <c r="J200" s="2"/>
      <c r="K200" s="2"/>
      <c r="L200" s="2"/>
      <c r="M200" s="2"/>
      <c r="N200" s="2"/>
      <c r="O200" s="8"/>
      <c r="P200" s="2"/>
      <c r="Q200" s="12"/>
    </row>
    <row r="201" spans="1:17">
      <c r="A201" s="11"/>
      <c r="B201" s="9"/>
      <c r="C201" s="9"/>
      <c r="D201" s="3"/>
      <c r="E201" s="9"/>
      <c r="F201" s="9"/>
      <c r="G201" s="3"/>
      <c r="H201" s="3"/>
      <c r="I201" s="3"/>
      <c r="J201" s="3"/>
      <c r="K201" s="3"/>
      <c r="L201" s="3"/>
      <c r="M201" s="3"/>
      <c r="N201" s="3"/>
      <c r="O201" s="9"/>
      <c r="P201" s="3"/>
      <c r="Q201" s="13"/>
    </row>
    <row r="202" spans="1:17">
      <c r="A202" s="10"/>
      <c r="B202" s="8"/>
      <c r="C202" s="8"/>
      <c r="D202" s="2"/>
      <c r="E202" s="8"/>
      <c r="F202" s="8"/>
      <c r="G202" s="2"/>
      <c r="H202" s="2"/>
      <c r="I202" s="2"/>
      <c r="J202" s="2"/>
      <c r="K202" s="2"/>
      <c r="L202" s="2"/>
      <c r="M202" s="2"/>
      <c r="N202" s="2"/>
      <c r="O202" s="8"/>
      <c r="P202" s="2"/>
      <c r="Q202" s="12"/>
    </row>
    <row r="203" spans="1:17">
      <c r="A203" s="11"/>
      <c r="B203" s="9"/>
      <c r="C203" s="9"/>
      <c r="D203" s="3"/>
      <c r="E203" s="9"/>
      <c r="F203" s="9"/>
      <c r="G203" s="3"/>
      <c r="H203" s="3"/>
      <c r="I203" s="3"/>
      <c r="J203" s="3"/>
      <c r="K203" s="3"/>
      <c r="L203" s="3"/>
      <c r="M203" s="3"/>
      <c r="N203" s="3"/>
      <c r="O203" s="9"/>
      <c r="P203" s="3"/>
      <c r="Q203" s="13"/>
    </row>
    <row r="204" spans="1:17">
      <c r="A204" s="10"/>
      <c r="B204" s="8"/>
      <c r="C204" s="8"/>
      <c r="D204" s="2"/>
      <c r="E204" s="8"/>
      <c r="F204" s="8"/>
      <c r="G204" s="2"/>
      <c r="H204" s="2"/>
      <c r="I204" s="2"/>
      <c r="J204" s="2"/>
      <c r="K204" s="2"/>
      <c r="L204" s="2"/>
      <c r="M204" s="2"/>
      <c r="N204" s="2"/>
      <c r="O204" s="8"/>
      <c r="P204" s="2"/>
      <c r="Q204" s="12"/>
    </row>
    <row r="205" spans="1:17">
      <c r="A205" s="11"/>
      <c r="B205" s="9"/>
      <c r="C205" s="9"/>
      <c r="D205" s="3"/>
      <c r="E205" s="9"/>
      <c r="F205" s="9"/>
      <c r="G205" s="3"/>
      <c r="H205" s="3"/>
      <c r="I205" s="3"/>
      <c r="J205" s="3"/>
      <c r="K205" s="3"/>
      <c r="L205" s="3"/>
      <c r="M205" s="3"/>
      <c r="N205" s="3"/>
      <c r="O205" s="9"/>
      <c r="P205" s="3"/>
      <c r="Q205" s="13"/>
    </row>
    <row r="206" spans="1:17">
      <c r="A206" s="10"/>
      <c r="B206" s="8"/>
      <c r="C206" s="8"/>
      <c r="D206" s="2"/>
      <c r="E206" s="8"/>
      <c r="F206" s="8"/>
      <c r="G206" s="2"/>
      <c r="H206" s="2"/>
      <c r="I206" s="2"/>
      <c r="J206" s="2"/>
      <c r="K206" s="2"/>
      <c r="L206" s="2"/>
      <c r="M206" s="2"/>
      <c r="N206" s="2"/>
      <c r="O206" s="8"/>
      <c r="P206" s="2"/>
      <c r="Q206" s="12"/>
    </row>
    <row r="207" spans="1:17">
      <c r="A207" s="11"/>
      <c r="B207" s="9"/>
      <c r="C207" s="9"/>
      <c r="D207" s="3"/>
      <c r="E207" s="9"/>
      <c r="F207" s="9"/>
      <c r="G207" s="3"/>
      <c r="H207" s="3"/>
      <c r="I207" s="3"/>
      <c r="J207" s="3"/>
      <c r="K207" s="3"/>
      <c r="L207" s="3"/>
      <c r="M207" s="3"/>
      <c r="N207" s="3"/>
      <c r="O207" s="9"/>
      <c r="P207" s="3"/>
      <c r="Q207" s="13"/>
    </row>
    <row r="208" spans="1:17">
      <c r="A208" s="10"/>
      <c r="B208" s="8"/>
      <c r="C208" s="8"/>
      <c r="D208" s="2"/>
      <c r="E208" s="8"/>
      <c r="F208" s="8"/>
      <c r="G208" s="2"/>
      <c r="H208" s="2"/>
      <c r="I208" s="2"/>
      <c r="J208" s="2"/>
      <c r="K208" s="2"/>
      <c r="L208" s="2"/>
      <c r="M208" s="2"/>
      <c r="N208" s="2"/>
      <c r="O208" s="8"/>
      <c r="P208" s="2"/>
      <c r="Q208" s="12"/>
    </row>
    <row r="209" spans="1:17">
      <c r="A209" s="11"/>
      <c r="B209" s="9"/>
      <c r="C209" s="9"/>
      <c r="D209" s="3"/>
      <c r="E209" s="9"/>
      <c r="F209" s="9"/>
      <c r="G209" s="3"/>
      <c r="H209" s="3"/>
      <c r="I209" s="3"/>
      <c r="J209" s="3"/>
      <c r="K209" s="3"/>
      <c r="L209" s="3"/>
      <c r="M209" s="3"/>
      <c r="N209" s="3"/>
      <c r="O209" s="9"/>
      <c r="P209" s="3"/>
      <c r="Q209" s="13"/>
    </row>
    <row r="210" spans="1:17">
      <c r="A210" s="10"/>
      <c r="B210" s="8"/>
      <c r="C210" s="8"/>
      <c r="D210" s="2"/>
      <c r="E210" s="8"/>
      <c r="F210" s="8"/>
      <c r="G210" s="2"/>
      <c r="H210" s="2"/>
      <c r="I210" s="2"/>
      <c r="J210" s="2"/>
      <c r="K210" s="2"/>
      <c r="L210" s="2"/>
      <c r="M210" s="2"/>
      <c r="N210" s="2"/>
      <c r="O210" s="8"/>
      <c r="P210" s="2"/>
      <c r="Q210" s="12"/>
    </row>
    <row r="211" spans="1:17">
      <c r="A211" s="11"/>
      <c r="B211" s="9"/>
      <c r="C211" s="9"/>
      <c r="D211" s="3"/>
      <c r="E211" s="9"/>
      <c r="F211" s="9"/>
      <c r="G211" s="3"/>
      <c r="H211" s="3"/>
      <c r="I211" s="3"/>
      <c r="J211" s="3"/>
      <c r="K211" s="3"/>
      <c r="L211" s="3"/>
      <c r="M211" s="3"/>
      <c r="N211" s="3"/>
      <c r="O211" s="9"/>
      <c r="P211" s="3"/>
      <c r="Q211" s="13"/>
    </row>
    <row r="212" spans="1:17">
      <c r="A212" s="10"/>
      <c r="B212" s="8"/>
      <c r="C212" s="8"/>
      <c r="D212" s="2"/>
      <c r="E212" s="8"/>
      <c r="F212" s="8"/>
      <c r="G212" s="2"/>
      <c r="H212" s="2"/>
      <c r="I212" s="2"/>
      <c r="J212" s="2"/>
      <c r="K212" s="2"/>
      <c r="L212" s="2"/>
      <c r="M212" s="2"/>
      <c r="N212" s="2"/>
      <c r="O212" s="8"/>
      <c r="P212" s="2"/>
      <c r="Q212" s="12"/>
    </row>
    <row r="213" spans="1:17">
      <c r="A213" s="11"/>
      <c r="B213" s="9"/>
      <c r="C213" s="9"/>
      <c r="D213" s="3"/>
      <c r="E213" s="9"/>
      <c r="F213" s="9"/>
      <c r="G213" s="3"/>
      <c r="H213" s="3"/>
      <c r="I213" s="3"/>
      <c r="J213" s="3"/>
      <c r="K213" s="3"/>
      <c r="L213" s="3"/>
      <c r="M213" s="3"/>
      <c r="N213" s="3"/>
      <c r="O213" s="9"/>
      <c r="P213" s="3"/>
      <c r="Q213" s="13"/>
    </row>
    <row r="214" spans="1:17">
      <c r="A214" s="10"/>
      <c r="B214" s="8"/>
      <c r="C214" s="8"/>
      <c r="D214" s="2"/>
      <c r="E214" s="8"/>
      <c r="F214" s="8"/>
      <c r="G214" s="2"/>
      <c r="H214" s="2"/>
      <c r="I214" s="2"/>
      <c r="J214" s="2"/>
      <c r="K214" s="2"/>
      <c r="L214" s="2"/>
      <c r="M214" s="2"/>
      <c r="N214" s="2"/>
      <c r="O214" s="8"/>
      <c r="P214" s="2"/>
      <c r="Q214" s="12"/>
    </row>
    <row r="215" spans="1:17">
      <c r="A215" s="11"/>
      <c r="B215" s="9"/>
      <c r="C215" s="9"/>
      <c r="D215" s="3"/>
      <c r="E215" s="9"/>
      <c r="F215" s="9"/>
      <c r="G215" s="3"/>
      <c r="H215" s="3"/>
      <c r="I215" s="3"/>
      <c r="J215" s="3"/>
      <c r="K215" s="3"/>
      <c r="L215" s="3"/>
      <c r="M215" s="3"/>
      <c r="N215" s="3"/>
      <c r="O215" s="9"/>
      <c r="P215" s="3"/>
      <c r="Q215" s="13"/>
    </row>
    <row r="216" spans="1:17">
      <c r="A216" s="10"/>
      <c r="B216" s="8"/>
      <c r="C216" s="8"/>
      <c r="D216" s="2"/>
      <c r="E216" s="8"/>
      <c r="F216" s="8"/>
      <c r="G216" s="2"/>
      <c r="H216" s="2"/>
      <c r="I216" s="2"/>
      <c r="J216" s="2"/>
      <c r="K216" s="2"/>
      <c r="L216" s="2"/>
      <c r="M216" s="2"/>
      <c r="N216" s="2"/>
      <c r="O216" s="8"/>
      <c r="P216" s="2"/>
      <c r="Q216" s="12"/>
    </row>
    <row r="217" spans="1:17">
      <c r="A217" s="11"/>
      <c r="B217" s="9"/>
      <c r="C217" s="9"/>
      <c r="D217" s="3"/>
      <c r="E217" s="9"/>
      <c r="F217" s="9"/>
      <c r="G217" s="3"/>
      <c r="H217" s="3"/>
      <c r="I217" s="3"/>
      <c r="J217" s="3"/>
      <c r="K217" s="3"/>
      <c r="L217" s="3"/>
      <c r="M217" s="3"/>
      <c r="N217" s="3"/>
      <c r="O217" s="9"/>
      <c r="P217" s="3"/>
      <c r="Q217" s="13"/>
    </row>
    <row r="218" spans="1:17">
      <c r="A218" s="10"/>
      <c r="B218" s="8"/>
      <c r="C218" s="8"/>
      <c r="D218" s="2"/>
      <c r="E218" s="8"/>
      <c r="F218" s="8"/>
      <c r="G218" s="2"/>
      <c r="H218" s="2"/>
      <c r="I218" s="2"/>
      <c r="J218" s="2"/>
      <c r="K218" s="2"/>
      <c r="L218" s="2"/>
      <c r="M218" s="2"/>
      <c r="N218" s="2"/>
      <c r="O218" s="8"/>
      <c r="P218" s="2"/>
      <c r="Q218" s="12"/>
    </row>
    <row r="219" spans="1:17">
      <c r="A219" s="11"/>
      <c r="B219" s="9"/>
      <c r="C219" s="9"/>
      <c r="D219" s="3"/>
      <c r="E219" s="9"/>
      <c r="F219" s="9"/>
      <c r="G219" s="3"/>
      <c r="H219" s="3"/>
      <c r="I219" s="3"/>
      <c r="J219" s="3"/>
      <c r="K219" s="3"/>
      <c r="L219" s="3"/>
      <c r="M219" s="3"/>
      <c r="N219" s="3"/>
      <c r="O219" s="9"/>
      <c r="P219" s="3"/>
      <c r="Q219" s="13"/>
    </row>
    <row r="220" spans="1:17">
      <c r="A220" s="10"/>
      <c r="B220" s="8"/>
      <c r="C220" s="8"/>
      <c r="D220" s="2"/>
      <c r="E220" s="8"/>
      <c r="F220" s="8"/>
      <c r="G220" s="2"/>
      <c r="H220" s="2"/>
      <c r="I220" s="2"/>
      <c r="J220" s="2"/>
      <c r="K220" s="2"/>
      <c r="L220" s="2"/>
      <c r="M220" s="2"/>
      <c r="N220" s="2"/>
      <c r="O220" s="8"/>
      <c r="P220" s="2"/>
      <c r="Q220" s="12"/>
    </row>
    <row r="221" spans="1:17">
      <c r="A221" s="11"/>
      <c r="B221" s="9"/>
      <c r="C221" s="9"/>
      <c r="D221" s="3"/>
      <c r="E221" s="9"/>
      <c r="F221" s="9"/>
      <c r="G221" s="3"/>
      <c r="H221" s="3"/>
      <c r="I221" s="3"/>
      <c r="J221" s="3"/>
      <c r="K221" s="3"/>
      <c r="L221" s="3"/>
      <c r="M221" s="3"/>
      <c r="N221" s="3"/>
      <c r="O221" s="9"/>
      <c r="P221" s="3"/>
      <c r="Q221" s="13"/>
    </row>
    <row r="222" spans="1:17">
      <c r="A222" s="10"/>
      <c r="B222" s="8"/>
      <c r="C222" s="8"/>
      <c r="D222" s="2"/>
      <c r="E222" s="8"/>
      <c r="F222" s="8"/>
      <c r="G222" s="2"/>
      <c r="H222" s="2"/>
      <c r="I222" s="2"/>
      <c r="J222" s="2"/>
      <c r="K222" s="2"/>
      <c r="L222" s="2"/>
      <c r="M222" s="2"/>
      <c r="N222" s="2"/>
      <c r="O222" s="8"/>
      <c r="P222" s="2"/>
      <c r="Q222" s="12"/>
    </row>
    <row r="223" spans="1:17">
      <c r="A223" s="11"/>
      <c r="B223" s="9"/>
      <c r="C223" s="9"/>
      <c r="D223" s="3"/>
      <c r="E223" s="9"/>
      <c r="F223" s="9"/>
      <c r="G223" s="3"/>
      <c r="H223" s="3"/>
      <c r="I223" s="3"/>
      <c r="J223" s="3"/>
      <c r="K223" s="3"/>
      <c r="L223" s="3"/>
      <c r="M223" s="3"/>
      <c r="N223" s="3"/>
      <c r="O223" s="9"/>
      <c r="P223" s="3"/>
      <c r="Q223" s="13"/>
    </row>
    <row r="224" spans="1:17">
      <c r="A224" s="10"/>
      <c r="B224" s="8"/>
      <c r="C224" s="8"/>
      <c r="D224" s="2"/>
      <c r="E224" s="8"/>
      <c r="F224" s="8"/>
      <c r="G224" s="2"/>
      <c r="H224" s="2"/>
      <c r="I224" s="2"/>
      <c r="J224" s="2"/>
      <c r="K224" s="2"/>
      <c r="L224" s="2"/>
      <c r="M224" s="2"/>
      <c r="N224" s="2"/>
      <c r="O224" s="8"/>
      <c r="P224" s="2"/>
      <c r="Q224" s="12"/>
    </row>
    <row r="225" spans="1:17">
      <c r="A225" s="11"/>
      <c r="B225" s="9"/>
      <c r="C225" s="9"/>
      <c r="D225" s="3"/>
      <c r="E225" s="9"/>
      <c r="F225" s="9"/>
      <c r="G225" s="3"/>
      <c r="H225" s="3"/>
      <c r="I225" s="3"/>
      <c r="J225" s="3"/>
      <c r="K225" s="3"/>
      <c r="L225" s="3"/>
      <c r="M225" s="3"/>
      <c r="N225" s="3"/>
      <c r="O225" s="9"/>
      <c r="P225" s="3"/>
      <c r="Q225" s="13"/>
    </row>
    <row r="226" spans="1:17">
      <c r="A226" s="10"/>
      <c r="B226" s="8"/>
      <c r="C226" s="8"/>
      <c r="D226" s="2"/>
      <c r="E226" s="8"/>
      <c r="F226" s="8"/>
      <c r="G226" s="2"/>
      <c r="H226" s="2"/>
      <c r="I226" s="2"/>
      <c r="J226" s="2"/>
      <c r="K226" s="2"/>
      <c r="L226" s="2"/>
      <c r="M226" s="2"/>
      <c r="N226" s="2"/>
      <c r="O226" s="8"/>
      <c r="P226" s="2"/>
      <c r="Q226" s="12"/>
    </row>
    <row r="227" spans="1:17">
      <c r="A227" s="11"/>
      <c r="B227" s="9"/>
      <c r="C227" s="9"/>
      <c r="D227" s="3"/>
      <c r="E227" s="9"/>
      <c r="F227" s="9"/>
      <c r="G227" s="3"/>
      <c r="H227" s="3"/>
      <c r="I227" s="3"/>
      <c r="J227" s="3"/>
      <c r="K227" s="3"/>
      <c r="L227" s="3"/>
      <c r="M227" s="3"/>
      <c r="N227" s="3"/>
      <c r="O227" s="9"/>
      <c r="P227" s="3"/>
      <c r="Q227" s="13"/>
    </row>
    <row r="228" spans="1:17">
      <c r="A228" s="10"/>
      <c r="B228" s="8"/>
      <c r="C228" s="8"/>
      <c r="D228" s="2"/>
      <c r="E228" s="8"/>
      <c r="F228" s="8"/>
      <c r="G228" s="2"/>
      <c r="H228" s="2"/>
      <c r="I228" s="2"/>
      <c r="J228" s="2"/>
      <c r="K228" s="2"/>
      <c r="L228" s="2"/>
      <c r="M228" s="2"/>
      <c r="N228" s="2"/>
      <c r="O228" s="8"/>
      <c r="P228" s="2"/>
      <c r="Q228" s="12"/>
    </row>
    <row r="229" spans="1:17">
      <c r="A229" s="11"/>
      <c r="B229" s="9"/>
      <c r="C229" s="9"/>
      <c r="D229" s="3"/>
      <c r="E229" s="9"/>
      <c r="F229" s="9"/>
      <c r="G229" s="3"/>
      <c r="H229" s="3"/>
      <c r="I229" s="3"/>
      <c r="J229" s="3"/>
      <c r="K229" s="3"/>
      <c r="L229" s="3"/>
      <c r="M229" s="3"/>
      <c r="N229" s="3"/>
      <c r="O229" s="9"/>
      <c r="P229" s="3"/>
      <c r="Q229" s="13"/>
    </row>
    <row r="230" spans="1:17">
      <c r="A230" s="10"/>
      <c r="B230" s="8"/>
      <c r="C230" s="8"/>
      <c r="D230" s="2"/>
      <c r="E230" s="8"/>
      <c r="F230" s="8"/>
      <c r="G230" s="2"/>
      <c r="H230" s="2"/>
      <c r="I230" s="2"/>
      <c r="J230" s="2"/>
      <c r="K230" s="2"/>
      <c r="L230" s="2"/>
      <c r="M230" s="2"/>
      <c r="N230" s="2"/>
      <c r="O230" s="8"/>
      <c r="P230" s="2"/>
      <c r="Q230" s="12"/>
    </row>
    <row r="231" spans="1:17">
      <c r="A231" s="11"/>
      <c r="B231" s="9"/>
      <c r="C231" s="9"/>
      <c r="D231" s="3"/>
      <c r="E231" s="9"/>
      <c r="F231" s="9"/>
      <c r="G231" s="3"/>
      <c r="H231" s="3"/>
      <c r="I231" s="3"/>
      <c r="J231" s="3"/>
      <c r="K231" s="3"/>
      <c r="L231" s="3"/>
      <c r="M231" s="3"/>
      <c r="N231" s="3"/>
      <c r="O231" s="9"/>
      <c r="P231" s="3"/>
      <c r="Q231" s="13"/>
    </row>
    <row r="232" spans="1:17">
      <c r="A232" s="10"/>
      <c r="B232" s="8"/>
      <c r="C232" s="8"/>
      <c r="D232" s="2"/>
      <c r="E232" s="8"/>
      <c r="F232" s="8"/>
      <c r="G232" s="2"/>
      <c r="H232" s="2"/>
      <c r="I232" s="2"/>
      <c r="J232" s="2"/>
      <c r="K232" s="2"/>
      <c r="L232" s="2"/>
      <c r="M232" s="2"/>
      <c r="N232" s="2"/>
      <c r="O232" s="8"/>
      <c r="P232" s="2"/>
      <c r="Q232" s="12"/>
    </row>
    <row r="233" spans="1:17">
      <c r="A233" s="11"/>
      <c r="B233" s="9"/>
      <c r="C233" s="9"/>
      <c r="D233" s="3"/>
      <c r="E233" s="9"/>
      <c r="F233" s="9"/>
      <c r="G233" s="3"/>
      <c r="H233" s="3"/>
      <c r="I233" s="3"/>
      <c r="J233" s="3"/>
      <c r="K233" s="3"/>
      <c r="L233" s="3"/>
      <c r="M233" s="3"/>
      <c r="N233" s="3"/>
      <c r="O233" s="9"/>
      <c r="P233" s="3"/>
      <c r="Q233" s="13"/>
    </row>
    <row r="234" spans="1:17">
      <c r="A234" s="10"/>
      <c r="B234" s="8"/>
      <c r="C234" s="8"/>
      <c r="D234" s="2"/>
      <c r="E234" s="8"/>
      <c r="F234" s="8"/>
      <c r="G234" s="2"/>
      <c r="H234" s="2"/>
      <c r="I234" s="2"/>
      <c r="J234" s="2"/>
      <c r="K234" s="2"/>
      <c r="L234" s="2"/>
      <c r="M234" s="2"/>
      <c r="N234" s="2"/>
      <c r="O234" s="8"/>
      <c r="P234" s="2"/>
      <c r="Q234" s="12"/>
    </row>
    <row r="235" spans="1:17">
      <c r="A235" s="11"/>
      <c r="B235" s="9"/>
      <c r="C235" s="9"/>
      <c r="D235" s="3"/>
      <c r="E235" s="9"/>
      <c r="F235" s="9"/>
      <c r="G235" s="3"/>
      <c r="H235" s="3"/>
      <c r="I235" s="3"/>
      <c r="J235" s="3"/>
      <c r="K235" s="3"/>
      <c r="L235" s="3"/>
      <c r="M235" s="3"/>
      <c r="N235" s="3"/>
      <c r="O235" s="9"/>
      <c r="P235" s="3"/>
      <c r="Q235" s="13"/>
    </row>
    <row r="236" spans="1:17">
      <c r="A236" s="10"/>
      <c r="B236" s="8"/>
      <c r="C236" s="8"/>
      <c r="D236" s="2"/>
      <c r="E236" s="8"/>
      <c r="F236" s="8"/>
      <c r="G236" s="2"/>
      <c r="H236" s="2"/>
      <c r="I236" s="2"/>
      <c r="J236" s="2"/>
      <c r="K236" s="2"/>
      <c r="L236" s="2"/>
      <c r="M236" s="2"/>
      <c r="N236" s="2"/>
      <c r="O236" s="8"/>
      <c r="P236" s="2"/>
      <c r="Q236" s="12"/>
    </row>
    <row r="237" spans="1:17">
      <c r="A237" s="11"/>
      <c r="B237" s="9"/>
      <c r="C237" s="9"/>
      <c r="D237" s="3"/>
      <c r="E237" s="9"/>
      <c r="F237" s="9"/>
      <c r="G237" s="3"/>
      <c r="H237" s="3"/>
      <c r="I237" s="3"/>
      <c r="J237" s="3"/>
      <c r="K237" s="3"/>
      <c r="L237" s="3"/>
      <c r="M237" s="3"/>
      <c r="N237" s="3"/>
      <c r="O237" s="9"/>
      <c r="P237" s="3"/>
      <c r="Q237" s="13"/>
    </row>
    <row r="238" spans="1:17">
      <c r="A238" s="10"/>
      <c r="B238" s="8"/>
      <c r="C238" s="8"/>
      <c r="D238" s="2"/>
      <c r="E238" s="8"/>
      <c r="F238" s="8"/>
      <c r="G238" s="2"/>
      <c r="H238" s="2"/>
      <c r="I238" s="2"/>
      <c r="J238" s="2"/>
      <c r="K238" s="2"/>
      <c r="L238" s="2"/>
      <c r="M238" s="2"/>
      <c r="N238" s="2"/>
      <c r="O238" s="8"/>
      <c r="P238" s="2"/>
      <c r="Q238" s="12"/>
    </row>
    <row r="239" spans="1:17">
      <c r="A239" s="11"/>
      <c r="B239" s="9"/>
      <c r="C239" s="9"/>
      <c r="D239" s="3"/>
      <c r="E239" s="9"/>
      <c r="F239" s="9"/>
      <c r="G239" s="3"/>
      <c r="H239" s="3"/>
      <c r="I239" s="3"/>
      <c r="J239" s="3"/>
      <c r="K239" s="3"/>
      <c r="L239" s="3"/>
      <c r="M239" s="3"/>
      <c r="N239" s="3"/>
      <c r="O239" s="9"/>
      <c r="P239" s="3"/>
      <c r="Q239" s="13"/>
    </row>
    <row r="240" spans="1:17">
      <c r="A240" s="10"/>
      <c r="B240" s="8"/>
      <c r="C240" s="8"/>
      <c r="D240" s="2"/>
      <c r="E240" s="8"/>
      <c r="F240" s="8"/>
      <c r="G240" s="2"/>
      <c r="H240" s="2"/>
      <c r="I240" s="2"/>
      <c r="J240" s="2"/>
      <c r="K240" s="2"/>
      <c r="L240" s="2"/>
      <c r="M240" s="2"/>
      <c r="N240" s="2"/>
      <c r="O240" s="8"/>
      <c r="P240" s="2"/>
      <c r="Q240" s="12"/>
    </row>
    <row r="241" spans="1:17">
      <c r="A241" s="11"/>
      <c r="B241" s="9"/>
      <c r="C241" s="9"/>
      <c r="D241" s="3"/>
      <c r="E241" s="9"/>
      <c r="F241" s="9"/>
      <c r="G241" s="3"/>
      <c r="H241" s="3"/>
      <c r="I241" s="3"/>
      <c r="J241" s="3"/>
      <c r="K241" s="3"/>
      <c r="L241" s="3"/>
      <c r="M241" s="3"/>
      <c r="N241" s="3"/>
      <c r="O241" s="9"/>
      <c r="P241" s="3"/>
      <c r="Q241" s="13"/>
    </row>
    <row r="242" spans="1:17">
      <c r="A242" s="10"/>
      <c r="B242" s="8"/>
      <c r="C242" s="8"/>
      <c r="D242" s="2"/>
      <c r="E242" s="8"/>
      <c r="F242" s="8"/>
      <c r="G242" s="2"/>
      <c r="H242" s="2"/>
      <c r="I242" s="2"/>
      <c r="J242" s="2"/>
      <c r="K242" s="2"/>
      <c r="L242" s="2"/>
      <c r="M242" s="2"/>
      <c r="N242" s="2"/>
      <c r="O242" s="8"/>
      <c r="P242" s="2"/>
      <c r="Q242" s="12"/>
    </row>
    <row r="243" spans="1:17">
      <c r="A243" s="11"/>
      <c r="B243" s="9"/>
      <c r="C243" s="9"/>
      <c r="D243" s="3"/>
      <c r="E243" s="9"/>
      <c r="F243" s="9"/>
      <c r="G243" s="3"/>
      <c r="H243" s="3"/>
      <c r="I243" s="3"/>
      <c r="J243" s="3"/>
      <c r="K243" s="3"/>
      <c r="L243" s="3"/>
      <c r="M243" s="3"/>
      <c r="N243" s="3"/>
      <c r="O243" s="9"/>
      <c r="P243" s="3"/>
      <c r="Q243" s="13"/>
    </row>
    <row r="244" spans="1:17">
      <c r="A244" s="10"/>
      <c r="B244" s="8"/>
      <c r="C244" s="8"/>
      <c r="D244" s="2"/>
      <c r="E244" s="8"/>
      <c r="F244" s="8"/>
      <c r="G244" s="2"/>
      <c r="H244" s="2"/>
      <c r="I244" s="2"/>
      <c r="J244" s="2"/>
      <c r="K244" s="2"/>
      <c r="L244" s="2"/>
      <c r="M244" s="2"/>
      <c r="N244" s="2"/>
      <c r="O244" s="8"/>
      <c r="P244" s="2"/>
      <c r="Q244" s="12"/>
    </row>
    <row r="245" spans="1:17">
      <c r="A245" s="11"/>
      <c r="B245" s="9"/>
      <c r="C245" s="9"/>
      <c r="D245" s="3"/>
      <c r="E245" s="9"/>
      <c r="F245" s="9"/>
      <c r="G245" s="3"/>
      <c r="H245" s="3"/>
      <c r="I245" s="3"/>
      <c r="J245" s="3"/>
      <c r="K245" s="3"/>
      <c r="L245" s="3"/>
      <c r="M245" s="3"/>
      <c r="N245" s="3"/>
      <c r="O245" s="9"/>
      <c r="P245" s="3"/>
      <c r="Q245" s="13"/>
    </row>
    <row r="246" spans="1:17">
      <c r="A246" s="10"/>
      <c r="B246" s="8"/>
      <c r="C246" s="8"/>
      <c r="D246" s="2"/>
      <c r="E246" s="8"/>
      <c r="F246" s="8"/>
      <c r="G246" s="2"/>
      <c r="H246" s="2"/>
      <c r="I246" s="2"/>
      <c r="J246" s="2"/>
      <c r="K246" s="2"/>
      <c r="L246" s="2"/>
      <c r="M246" s="2"/>
      <c r="N246" s="2"/>
      <c r="O246" s="8"/>
      <c r="P246" s="2"/>
      <c r="Q246" s="12"/>
    </row>
    <row r="247" spans="1:17">
      <c r="A247" s="11"/>
      <c r="B247" s="9"/>
      <c r="C247" s="9"/>
      <c r="D247" s="3"/>
      <c r="E247" s="9"/>
      <c r="F247" s="9"/>
      <c r="G247" s="3"/>
      <c r="H247" s="3"/>
      <c r="I247" s="3"/>
      <c r="J247" s="3"/>
      <c r="K247" s="3"/>
      <c r="L247" s="3"/>
      <c r="M247" s="3"/>
      <c r="N247" s="3"/>
      <c r="O247" s="9"/>
      <c r="P247" s="3"/>
      <c r="Q247" s="13"/>
    </row>
    <row r="248" spans="1:17">
      <c r="A248" s="10"/>
      <c r="B248" s="8"/>
      <c r="C248" s="8"/>
      <c r="D248" s="2"/>
      <c r="E248" s="8"/>
      <c r="F248" s="8"/>
      <c r="G248" s="2"/>
      <c r="H248" s="2"/>
      <c r="I248" s="2"/>
      <c r="J248" s="2"/>
      <c r="K248" s="2"/>
      <c r="L248" s="2"/>
      <c r="M248" s="2"/>
      <c r="N248" s="2"/>
      <c r="O248" s="8"/>
      <c r="P248" s="2"/>
      <c r="Q248" s="12"/>
    </row>
    <row r="249" spans="1:17">
      <c r="A249" s="11"/>
      <c r="B249" s="9"/>
      <c r="C249" s="9"/>
      <c r="D249" s="3"/>
      <c r="E249" s="9"/>
      <c r="F249" s="9"/>
      <c r="G249" s="3"/>
      <c r="H249" s="3"/>
      <c r="I249" s="3"/>
      <c r="J249" s="3"/>
      <c r="K249" s="3"/>
      <c r="L249" s="3"/>
      <c r="M249" s="3"/>
      <c r="N249" s="3"/>
      <c r="O249" s="9"/>
      <c r="P249" s="3"/>
      <c r="Q249" s="13"/>
    </row>
    <row r="250" spans="1:17">
      <c r="A250" s="10"/>
      <c r="B250" s="8"/>
      <c r="C250" s="8"/>
      <c r="D250" s="2"/>
      <c r="E250" s="8"/>
      <c r="F250" s="8"/>
      <c r="G250" s="2"/>
      <c r="H250" s="2"/>
      <c r="I250" s="2"/>
      <c r="J250" s="2"/>
      <c r="K250" s="2"/>
      <c r="L250" s="2"/>
      <c r="M250" s="2"/>
      <c r="N250" s="2"/>
      <c r="O250" s="8"/>
      <c r="P250" s="2"/>
      <c r="Q250" s="12"/>
    </row>
    <row r="251" spans="1:17">
      <c r="A251" s="11"/>
      <c r="B251" s="9"/>
      <c r="C251" s="9"/>
      <c r="D251" s="3"/>
      <c r="E251" s="9"/>
      <c r="F251" s="9"/>
      <c r="G251" s="3"/>
      <c r="H251" s="3"/>
      <c r="I251" s="3"/>
      <c r="J251" s="3"/>
      <c r="K251" s="3"/>
      <c r="L251" s="3"/>
      <c r="M251" s="3"/>
      <c r="N251" s="3"/>
      <c r="O251" s="9"/>
      <c r="P251" s="3"/>
      <c r="Q251" s="13"/>
    </row>
    <row r="252" spans="1:17">
      <c r="A252" s="10"/>
      <c r="B252" s="8"/>
      <c r="C252" s="8"/>
      <c r="D252" s="2"/>
      <c r="E252" s="8"/>
      <c r="F252" s="8"/>
      <c r="G252" s="2"/>
      <c r="H252" s="2"/>
      <c r="I252" s="2"/>
      <c r="J252" s="2"/>
      <c r="K252" s="2"/>
      <c r="L252" s="2"/>
      <c r="M252" s="2"/>
      <c r="N252" s="2"/>
      <c r="O252" s="8"/>
      <c r="P252" s="2"/>
      <c r="Q252" s="12"/>
    </row>
    <row r="253" spans="1:17">
      <c r="A253" s="11"/>
      <c r="B253" s="9"/>
      <c r="C253" s="9"/>
      <c r="D253" s="3"/>
      <c r="E253" s="9"/>
      <c r="F253" s="9"/>
      <c r="G253" s="3"/>
      <c r="H253" s="3"/>
      <c r="I253" s="3"/>
      <c r="J253" s="3"/>
      <c r="K253" s="3"/>
      <c r="L253" s="3"/>
      <c r="M253" s="3"/>
      <c r="N253" s="3"/>
      <c r="O253" s="9"/>
      <c r="P253" s="3"/>
      <c r="Q253" s="13"/>
    </row>
    <row r="254" spans="1:17">
      <c r="A254" s="10"/>
      <c r="B254" s="8"/>
      <c r="C254" s="8"/>
      <c r="D254" s="2"/>
      <c r="E254" s="8"/>
      <c r="F254" s="8"/>
      <c r="G254" s="2"/>
      <c r="H254" s="2"/>
      <c r="I254" s="2"/>
      <c r="J254" s="2"/>
      <c r="K254" s="2"/>
      <c r="L254" s="2"/>
      <c r="M254" s="2"/>
      <c r="N254" s="2"/>
      <c r="O254" s="8"/>
      <c r="P254" s="2"/>
      <c r="Q254" s="12"/>
    </row>
    <row r="255" spans="1:17">
      <c r="A255" s="11"/>
      <c r="B255" s="9"/>
      <c r="C255" s="9"/>
      <c r="D255" s="3"/>
      <c r="E255" s="9"/>
      <c r="F255" s="9"/>
      <c r="G255" s="3"/>
      <c r="H255" s="3"/>
      <c r="I255" s="3"/>
      <c r="J255" s="3"/>
      <c r="K255" s="3"/>
      <c r="L255" s="3"/>
      <c r="M255" s="3"/>
      <c r="N255" s="3"/>
      <c r="O255" s="9"/>
      <c r="P255" s="3"/>
      <c r="Q255" s="13"/>
    </row>
    <row r="256" spans="1:17">
      <c r="A256" s="10"/>
      <c r="B256" s="8"/>
      <c r="C256" s="8"/>
      <c r="D256" s="2"/>
      <c r="E256" s="8"/>
      <c r="F256" s="8"/>
      <c r="G256" s="2"/>
      <c r="H256" s="2"/>
      <c r="I256" s="2"/>
      <c r="J256" s="2"/>
      <c r="K256" s="2"/>
      <c r="L256" s="2"/>
      <c r="M256" s="2"/>
      <c r="N256" s="2"/>
      <c r="O256" s="8"/>
      <c r="P256" s="2"/>
      <c r="Q256" s="12"/>
    </row>
    <row r="257" spans="1:17">
      <c r="A257" s="11"/>
      <c r="B257" s="9"/>
      <c r="C257" s="9"/>
      <c r="D257" s="3"/>
      <c r="E257" s="9"/>
      <c r="F257" s="9"/>
      <c r="G257" s="3"/>
      <c r="H257" s="3"/>
      <c r="I257" s="3"/>
      <c r="J257" s="3"/>
      <c r="K257" s="3"/>
      <c r="L257" s="3"/>
      <c r="M257" s="3"/>
      <c r="N257" s="3"/>
      <c r="O257" s="9"/>
      <c r="P257" s="3"/>
      <c r="Q257" s="13"/>
    </row>
    <row r="258" spans="1:17">
      <c r="A258" s="10"/>
      <c r="B258" s="8"/>
      <c r="C258" s="8"/>
      <c r="D258" s="2"/>
      <c r="E258" s="8"/>
      <c r="F258" s="8"/>
      <c r="G258" s="2"/>
      <c r="H258" s="2"/>
      <c r="I258" s="2"/>
      <c r="J258" s="2"/>
      <c r="K258" s="2"/>
      <c r="L258" s="2"/>
      <c r="M258" s="2"/>
      <c r="N258" s="2"/>
      <c r="O258" s="8"/>
      <c r="P258" s="2"/>
      <c r="Q258" s="12"/>
    </row>
    <row r="259" spans="1:17">
      <c r="A259" s="11"/>
      <c r="B259" s="9"/>
      <c r="C259" s="9"/>
      <c r="D259" s="3"/>
      <c r="E259" s="9"/>
      <c r="F259" s="9"/>
      <c r="G259" s="3"/>
      <c r="H259" s="3"/>
      <c r="I259" s="3"/>
      <c r="J259" s="3"/>
      <c r="K259" s="3"/>
      <c r="L259" s="3"/>
      <c r="M259" s="3"/>
      <c r="N259" s="3"/>
      <c r="O259" s="9"/>
      <c r="P259" s="3"/>
      <c r="Q259" s="13"/>
    </row>
    <row r="260" spans="1:17">
      <c r="A260" s="10"/>
      <c r="B260" s="8"/>
      <c r="C260" s="8"/>
      <c r="D260" s="2"/>
      <c r="E260" s="8"/>
      <c r="F260" s="8"/>
      <c r="G260" s="2"/>
      <c r="H260" s="2"/>
      <c r="I260" s="2"/>
      <c r="J260" s="2"/>
      <c r="K260" s="2"/>
      <c r="L260" s="2"/>
      <c r="M260" s="2"/>
      <c r="N260" s="2"/>
      <c r="O260" s="8"/>
      <c r="P260" s="2"/>
      <c r="Q260" s="12"/>
    </row>
    <row r="261" spans="1:17">
      <c r="A261" s="11"/>
      <c r="B261" s="9"/>
      <c r="C261" s="9"/>
      <c r="D261" s="3"/>
      <c r="E261" s="9"/>
      <c r="F261" s="9"/>
      <c r="G261" s="3"/>
      <c r="H261" s="3"/>
      <c r="I261" s="3"/>
      <c r="J261" s="3"/>
      <c r="K261" s="3"/>
      <c r="L261" s="3"/>
      <c r="M261" s="3"/>
      <c r="N261" s="3"/>
      <c r="O261" s="9"/>
      <c r="P261" s="3"/>
      <c r="Q261" s="13"/>
    </row>
    <row r="262" spans="1:17">
      <c r="A262" s="10"/>
      <c r="B262" s="8"/>
      <c r="C262" s="8"/>
      <c r="D262" s="2"/>
      <c r="E262" s="8"/>
      <c r="F262" s="8"/>
      <c r="G262" s="2"/>
      <c r="H262" s="2"/>
      <c r="I262" s="2"/>
      <c r="J262" s="2"/>
      <c r="K262" s="2"/>
      <c r="L262" s="2"/>
      <c r="M262" s="2"/>
      <c r="N262" s="2"/>
      <c r="O262" s="8"/>
      <c r="P262" s="2"/>
      <c r="Q262" s="12"/>
    </row>
    <row r="263" spans="1:17">
      <c r="A263" s="11"/>
      <c r="B263" s="9"/>
      <c r="C263" s="9"/>
      <c r="D263" s="3"/>
      <c r="E263" s="9"/>
      <c r="F263" s="9"/>
      <c r="G263" s="3"/>
      <c r="H263" s="3"/>
      <c r="I263" s="3"/>
      <c r="J263" s="3"/>
      <c r="K263" s="3"/>
      <c r="L263" s="3"/>
      <c r="M263" s="3"/>
      <c r="N263" s="3"/>
      <c r="O263" s="9"/>
      <c r="P263" s="3"/>
      <c r="Q263" s="13"/>
    </row>
    <row r="264" spans="1:17">
      <c r="A264" s="10"/>
      <c r="B264" s="8"/>
      <c r="C264" s="8"/>
      <c r="D264" s="2"/>
      <c r="E264" s="8"/>
      <c r="F264" s="8"/>
      <c r="G264" s="2"/>
      <c r="H264" s="2"/>
      <c r="I264" s="2"/>
      <c r="J264" s="2"/>
      <c r="K264" s="2"/>
      <c r="L264" s="2"/>
      <c r="M264" s="2"/>
      <c r="N264" s="2"/>
      <c r="O264" s="8"/>
      <c r="P264" s="2"/>
      <c r="Q264" s="12"/>
    </row>
    <row r="265" spans="1:17">
      <c r="A265" s="11"/>
      <c r="B265" s="9"/>
      <c r="C265" s="9"/>
      <c r="D265" s="3"/>
      <c r="E265" s="9"/>
      <c r="F265" s="9"/>
      <c r="G265" s="3"/>
      <c r="H265" s="3"/>
      <c r="I265" s="3"/>
      <c r="J265" s="3"/>
      <c r="K265" s="3"/>
      <c r="L265" s="3"/>
      <c r="M265" s="3"/>
      <c r="N265" s="3"/>
      <c r="O265" s="9"/>
      <c r="P265" s="3"/>
      <c r="Q265" s="13"/>
    </row>
    <row r="266" spans="1:17">
      <c r="A266" s="10"/>
      <c r="B266" s="8"/>
      <c r="C266" s="8"/>
      <c r="D266" s="2"/>
      <c r="E266" s="8"/>
      <c r="F266" s="8"/>
      <c r="G266" s="2"/>
      <c r="H266" s="2"/>
      <c r="I266" s="2"/>
      <c r="J266" s="2"/>
      <c r="K266" s="2"/>
      <c r="L266" s="2"/>
      <c r="M266" s="2"/>
      <c r="N266" s="2"/>
      <c r="O266" s="8"/>
      <c r="P266" s="2"/>
      <c r="Q266" s="12"/>
    </row>
    <row r="267" spans="1:17">
      <c r="A267" s="11"/>
      <c r="B267" s="9"/>
      <c r="C267" s="9"/>
      <c r="D267" s="3"/>
      <c r="E267" s="9"/>
      <c r="F267" s="9"/>
      <c r="G267" s="3"/>
      <c r="H267" s="3"/>
      <c r="I267" s="3"/>
      <c r="J267" s="3"/>
      <c r="K267" s="3"/>
      <c r="L267" s="3"/>
      <c r="M267" s="3"/>
      <c r="N267" s="3"/>
      <c r="O267" s="9"/>
      <c r="P267" s="3"/>
      <c r="Q267" s="13"/>
    </row>
    <row r="268" spans="1:17">
      <c r="A268" s="10"/>
      <c r="B268" s="8"/>
      <c r="C268" s="8"/>
      <c r="D268" s="2"/>
      <c r="E268" s="8"/>
      <c r="F268" s="8"/>
      <c r="G268" s="2"/>
      <c r="H268" s="2"/>
      <c r="I268" s="2"/>
      <c r="J268" s="2"/>
      <c r="K268" s="2"/>
      <c r="L268" s="2"/>
      <c r="M268" s="2"/>
      <c r="N268" s="2"/>
      <c r="O268" s="8"/>
      <c r="P268" s="2"/>
      <c r="Q268" s="12"/>
    </row>
    <row r="269" spans="1:17">
      <c r="A269" s="11"/>
      <c r="B269" s="9"/>
      <c r="C269" s="9"/>
      <c r="D269" s="3"/>
      <c r="E269" s="9"/>
      <c r="F269" s="9"/>
      <c r="G269" s="3"/>
      <c r="H269" s="3"/>
      <c r="I269" s="3"/>
      <c r="J269" s="3"/>
      <c r="K269" s="3"/>
      <c r="L269" s="3"/>
      <c r="M269" s="3"/>
      <c r="N269" s="3"/>
      <c r="O269" s="9"/>
      <c r="P269" s="3"/>
      <c r="Q269" s="13"/>
    </row>
    <row r="270" spans="1:17">
      <c r="A270" s="10"/>
      <c r="B270" s="8"/>
      <c r="C270" s="8"/>
      <c r="D270" s="2"/>
      <c r="E270" s="8"/>
      <c r="F270" s="8"/>
      <c r="G270" s="2"/>
      <c r="H270" s="2"/>
      <c r="I270" s="2"/>
      <c r="J270" s="2"/>
      <c r="K270" s="2"/>
      <c r="L270" s="2"/>
      <c r="M270" s="2"/>
      <c r="N270" s="2"/>
      <c r="O270" s="8"/>
      <c r="P270" s="2"/>
      <c r="Q270" s="12"/>
    </row>
    <row r="271" spans="1:17">
      <c r="A271" s="11"/>
      <c r="B271" s="9"/>
      <c r="C271" s="9"/>
      <c r="D271" s="3"/>
      <c r="E271" s="9"/>
      <c r="F271" s="9"/>
      <c r="G271" s="3"/>
      <c r="H271" s="3"/>
      <c r="I271" s="3"/>
      <c r="J271" s="3"/>
      <c r="K271" s="3"/>
      <c r="L271" s="3"/>
      <c r="M271" s="3"/>
      <c r="N271" s="3"/>
      <c r="O271" s="9"/>
      <c r="P271" s="3"/>
      <c r="Q271" s="13"/>
    </row>
    <row r="272" spans="1:17">
      <c r="A272" s="10"/>
      <c r="B272" s="8"/>
      <c r="C272" s="8"/>
      <c r="D272" s="2"/>
      <c r="E272" s="8"/>
      <c r="F272" s="8"/>
      <c r="G272" s="2"/>
      <c r="H272" s="2"/>
      <c r="I272" s="2"/>
      <c r="J272" s="2"/>
      <c r="K272" s="2"/>
      <c r="L272" s="2"/>
      <c r="M272" s="2"/>
      <c r="N272" s="2"/>
      <c r="O272" s="8"/>
      <c r="P272" s="2"/>
      <c r="Q272" s="12"/>
    </row>
    <row r="273" spans="1:17">
      <c r="A273" s="11"/>
      <c r="B273" s="9"/>
      <c r="C273" s="9"/>
      <c r="D273" s="3"/>
      <c r="E273" s="9"/>
      <c r="F273" s="9"/>
      <c r="G273" s="3"/>
      <c r="H273" s="3"/>
      <c r="I273" s="3"/>
      <c r="J273" s="3"/>
      <c r="K273" s="3"/>
      <c r="L273" s="3"/>
      <c r="M273" s="3"/>
      <c r="N273" s="3"/>
      <c r="O273" s="9"/>
      <c r="P273" s="3"/>
      <c r="Q273" s="13"/>
    </row>
    <row r="274" spans="1:17">
      <c r="A274" s="10"/>
      <c r="B274" s="8"/>
      <c r="C274" s="8"/>
      <c r="D274" s="2"/>
      <c r="E274" s="8"/>
      <c r="F274" s="8"/>
      <c r="G274" s="2"/>
      <c r="H274" s="2"/>
      <c r="I274" s="2"/>
      <c r="J274" s="2"/>
      <c r="K274" s="2"/>
      <c r="L274" s="2"/>
      <c r="M274" s="2"/>
      <c r="N274" s="2"/>
      <c r="O274" s="8"/>
      <c r="P274" s="2"/>
      <c r="Q274" s="12"/>
    </row>
    <row r="275" spans="1:17">
      <c r="A275" s="11"/>
      <c r="B275" s="9"/>
      <c r="C275" s="9"/>
      <c r="D275" s="3"/>
      <c r="E275" s="9"/>
      <c r="F275" s="9"/>
      <c r="G275" s="3"/>
      <c r="H275" s="3"/>
      <c r="I275" s="3"/>
      <c r="J275" s="3"/>
      <c r="K275" s="3"/>
      <c r="L275" s="3"/>
      <c r="M275" s="3"/>
      <c r="N275" s="3"/>
      <c r="O275" s="9"/>
      <c r="P275" s="3"/>
      <c r="Q275" s="13"/>
    </row>
    <row r="276" spans="1:17">
      <c r="A276" s="10"/>
      <c r="B276" s="8"/>
      <c r="C276" s="8"/>
      <c r="D276" s="2"/>
      <c r="E276" s="8"/>
      <c r="F276" s="8"/>
      <c r="G276" s="2"/>
      <c r="H276" s="2"/>
      <c r="I276" s="2"/>
      <c r="J276" s="2"/>
      <c r="K276" s="2"/>
      <c r="L276" s="2"/>
      <c r="M276" s="2"/>
      <c r="N276" s="2"/>
      <c r="O276" s="8"/>
      <c r="P276" s="2"/>
      <c r="Q276" s="12"/>
    </row>
    <row r="277" spans="1:17">
      <c r="A277" s="11"/>
      <c r="B277" s="9"/>
      <c r="C277" s="9"/>
      <c r="D277" s="3"/>
      <c r="E277" s="9"/>
      <c r="F277" s="9"/>
      <c r="G277" s="3"/>
      <c r="H277" s="3"/>
      <c r="I277" s="3"/>
      <c r="J277" s="3"/>
      <c r="K277" s="3"/>
      <c r="L277" s="3"/>
      <c r="M277" s="3"/>
      <c r="N277" s="3"/>
      <c r="O277" s="9"/>
      <c r="P277" s="3"/>
      <c r="Q277" s="13"/>
    </row>
    <row r="278" spans="1:17">
      <c r="A278" s="10"/>
      <c r="B278" s="8"/>
      <c r="C278" s="8"/>
      <c r="D278" s="2"/>
      <c r="E278" s="8"/>
      <c r="F278" s="8"/>
      <c r="G278" s="2"/>
      <c r="H278" s="2"/>
      <c r="I278" s="2"/>
      <c r="J278" s="2"/>
      <c r="K278" s="2"/>
      <c r="L278" s="2"/>
      <c r="M278" s="2"/>
      <c r="N278" s="2"/>
      <c r="O278" s="8"/>
      <c r="P278" s="2"/>
      <c r="Q278" s="12"/>
    </row>
    <row r="279" spans="1:17">
      <c r="A279" s="11"/>
      <c r="B279" s="9"/>
      <c r="C279" s="9"/>
      <c r="D279" s="3"/>
      <c r="E279" s="9"/>
      <c r="F279" s="9"/>
      <c r="G279" s="3"/>
      <c r="H279" s="3"/>
      <c r="I279" s="3"/>
      <c r="J279" s="3"/>
      <c r="K279" s="3"/>
      <c r="L279" s="3"/>
      <c r="M279" s="3"/>
      <c r="N279" s="3"/>
      <c r="O279" s="9"/>
      <c r="P279" s="3"/>
      <c r="Q279" s="13"/>
    </row>
    <row r="280" spans="1:17">
      <c r="A280" s="10"/>
      <c r="B280" s="8"/>
      <c r="C280" s="8"/>
      <c r="D280" s="2"/>
      <c r="E280" s="8"/>
      <c r="F280" s="8"/>
      <c r="G280" s="2"/>
      <c r="H280" s="2"/>
      <c r="I280" s="2"/>
      <c r="J280" s="2"/>
      <c r="K280" s="2"/>
      <c r="L280" s="2"/>
      <c r="M280" s="2"/>
      <c r="N280" s="2"/>
      <c r="O280" s="8"/>
      <c r="P280" s="2"/>
      <c r="Q280" s="12"/>
    </row>
    <row r="281" spans="1:17">
      <c r="A281" s="11"/>
      <c r="B281" s="9"/>
      <c r="C281" s="9"/>
      <c r="D281" s="3"/>
      <c r="E281" s="9"/>
      <c r="F281" s="9"/>
      <c r="G281" s="3"/>
      <c r="H281" s="3"/>
      <c r="I281" s="3"/>
      <c r="J281" s="3"/>
      <c r="K281" s="3"/>
      <c r="L281" s="3"/>
      <c r="M281" s="3"/>
      <c r="N281" s="3"/>
      <c r="O281" s="9"/>
      <c r="P281" s="3"/>
      <c r="Q281" s="13"/>
    </row>
    <row r="282" spans="1:17">
      <c r="A282" s="10"/>
      <c r="B282" s="8"/>
      <c r="C282" s="8"/>
      <c r="D282" s="2"/>
      <c r="E282" s="8"/>
      <c r="F282" s="8"/>
      <c r="G282" s="2"/>
      <c r="H282" s="2"/>
      <c r="I282" s="2"/>
      <c r="J282" s="2"/>
      <c r="K282" s="2"/>
      <c r="L282" s="2"/>
      <c r="M282" s="2"/>
      <c r="N282" s="2"/>
      <c r="O282" s="8"/>
      <c r="P282" s="2"/>
      <c r="Q282" s="12"/>
    </row>
    <row r="283" spans="1:17">
      <c r="A283" s="11"/>
      <c r="B283" s="9"/>
      <c r="C283" s="9"/>
      <c r="D283" s="3"/>
      <c r="E283" s="9"/>
      <c r="F283" s="9"/>
      <c r="G283" s="3"/>
      <c r="H283" s="3"/>
      <c r="I283" s="3"/>
      <c r="J283" s="3"/>
      <c r="K283" s="3"/>
      <c r="L283" s="3"/>
      <c r="M283" s="3"/>
      <c r="N283" s="3"/>
      <c r="O283" s="9"/>
      <c r="P283" s="3"/>
      <c r="Q283" s="13"/>
    </row>
    <row r="284" spans="1:17">
      <c r="A284" s="10"/>
      <c r="B284" s="8"/>
      <c r="C284" s="8"/>
      <c r="D284" s="2"/>
      <c r="E284" s="8"/>
      <c r="F284" s="8"/>
      <c r="G284" s="2"/>
      <c r="H284" s="2"/>
      <c r="I284" s="2"/>
      <c r="J284" s="2"/>
      <c r="K284" s="2"/>
      <c r="L284" s="2"/>
      <c r="M284" s="2"/>
      <c r="N284" s="2"/>
      <c r="O284" s="8"/>
      <c r="P284" s="2"/>
      <c r="Q284" s="12"/>
    </row>
    <row r="285" spans="1:17">
      <c r="A285" s="11"/>
      <c r="B285" s="9"/>
      <c r="C285" s="9"/>
      <c r="D285" s="3"/>
      <c r="E285" s="9"/>
      <c r="F285" s="9"/>
      <c r="G285" s="3"/>
      <c r="H285" s="3"/>
      <c r="I285" s="3"/>
      <c r="J285" s="3"/>
      <c r="K285" s="3"/>
      <c r="L285" s="3"/>
      <c r="M285" s="3"/>
      <c r="N285" s="3"/>
      <c r="O285" s="9"/>
      <c r="P285" s="3"/>
      <c r="Q285" s="13"/>
    </row>
    <row r="286" spans="1:17">
      <c r="A286" s="10"/>
      <c r="B286" s="8"/>
      <c r="C286" s="8"/>
      <c r="D286" s="2"/>
      <c r="E286" s="8"/>
      <c r="F286" s="8"/>
      <c r="G286" s="2"/>
      <c r="H286" s="2"/>
      <c r="I286" s="2"/>
      <c r="J286" s="2"/>
      <c r="K286" s="2"/>
      <c r="L286" s="2"/>
      <c r="M286" s="2"/>
      <c r="N286" s="2"/>
      <c r="O286" s="8"/>
      <c r="P286" s="2"/>
      <c r="Q286" s="12"/>
    </row>
    <row r="287" spans="1:17">
      <c r="A287" s="11"/>
      <c r="B287" s="9"/>
      <c r="C287" s="9"/>
      <c r="D287" s="3"/>
      <c r="E287" s="9"/>
      <c r="F287" s="9"/>
      <c r="G287" s="3"/>
      <c r="H287" s="3"/>
      <c r="I287" s="3"/>
      <c r="J287" s="3"/>
      <c r="K287" s="3"/>
      <c r="L287" s="3"/>
      <c r="M287" s="3"/>
      <c r="N287" s="3"/>
      <c r="O287" s="9"/>
      <c r="P287" s="3"/>
      <c r="Q287" s="13"/>
    </row>
    <row r="288" spans="1:17">
      <c r="A288" s="10"/>
      <c r="B288" s="8"/>
      <c r="C288" s="8"/>
      <c r="D288" s="2"/>
      <c r="E288" s="8"/>
      <c r="F288" s="8"/>
      <c r="G288" s="2"/>
      <c r="H288" s="2"/>
      <c r="I288" s="2"/>
      <c r="J288" s="2"/>
      <c r="K288" s="2"/>
      <c r="L288" s="2"/>
      <c r="M288" s="2"/>
      <c r="N288" s="2"/>
      <c r="O288" s="8"/>
      <c r="P288" s="2"/>
      <c r="Q288" s="12"/>
    </row>
    <row r="289" spans="1:17">
      <c r="A289" s="11"/>
      <c r="B289" s="9"/>
      <c r="C289" s="9"/>
      <c r="D289" s="3"/>
      <c r="E289" s="9"/>
      <c r="F289" s="9"/>
      <c r="G289" s="3"/>
      <c r="H289" s="3"/>
      <c r="I289" s="3"/>
      <c r="J289" s="3"/>
      <c r="K289" s="3"/>
      <c r="L289" s="3"/>
      <c r="M289" s="3"/>
      <c r="N289" s="3"/>
      <c r="O289" s="9"/>
      <c r="P289" s="3"/>
      <c r="Q289" s="13"/>
    </row>
    <row r="290" spans="1:17">
      <c r="A290" s="10"/>
      <c r="B290" s="8"/>
      <c r="C290" s="8"/>
      <c r="D290" s="2"/>
      <c r="E290" s="8"/>
      <c r="F290" s="8"/>
      <c r="G290" s="2"/>
      <c r="H290" s="2"/>
      <c r="I290" s="2"/>
      <c r="J290" s="2"/>
      <c r="K290" s="2"/>
      <c r="L290" s="2"/>
      <c r="M290" s="2"/>
      <c r="N290" s="2"/>
      <c r="O290" s="8"/>
      <c r="P290" s="2"/>
      <c r="Q290" s="12"/>
    </row>
    <row r="291" spans="1:17">
      <c r="A291" s="11"/>
      <c r="B291" s="9"/>
      <c r="C291" s="9"/>
      <c r="D291" s="3"/>
      <c r="E291" s="9"/>
      <c r="F291" s="9"/>
      <c r="G291" s="3"/>
      <c r="H291" s="3"/>
      <c r="I291" s="3"/>
      <c r="J291" s="3"/>
      <c r="K291" s="3"/>
      <c r="L291" s="3"/>
      <c r="M291" s="3"/>
      <c r="N291" s="3"/>
      <c r="O291" s="9"/>
      <c r="P291" s="3"/>
      <c r="Q291" s="13"/>
    </row>
    <row r="292" spans="1:17">
      <c r="A292" s="10"/>
      <c r="B292" s="8"/>
      <c r="C292" s="8"/>
      <c r="D292" s="2"/>
      <c r="E292" s="8"/>
      <c r="F292" s="8"/>
      <c r="G292" s="2"/>
      <c r="H292" s="2"/>
      <c r="I292" s="2"/>
      <c r="J292" s="2"/>
      <c r="K292" s="2"/>
      <c r="L292" s="2"/>
      <c r="M292" s="2"/>
      <c r="N292" s="2"/>
      <c r="O292" s="8"/>
      <c r="P292" s="2"/>
      <c r="Q292" s="12"/>
    </row>
    <row r="293" spans="1:17">
      <c r="A293" s="11"/>
      <c r="B293" s="9"/>
      <c r="C293" s="9"/>
      <c r="D293" s="3"/>
      <c r="E293" s="9"/>
      <c r="F293" s="9"/>
      <c r="G293" s="3"/>
      <c r="H293" s="3"/>
      <c r="I293" s="3"/>
      <c r="J293" s="3"/>
      <c r="K293" s="3"/>
      <c r="L293" s="3"/>
      <c r="M293" s="3"/>
      <c r="N293" s="3"/>
      <c r="O293" s="9"/>
      <c r="P293" s="3"/>
      <c r="Q293" s="13"/>
    </row>
    <row r="294" spans="1:17">
      <c r="A294" s="10"/>
      <c r="B294" s="8"/>
      <c r="C294" s="8"/>
      <c r="D294" s="2"/>
      <c r="E294" s="8"/>
      <c r="F294" s="8"/>
      <c r="G294" s="2"/>
      <c r="H294" s="2"/>
      <c r="I294" s="2"/>
      <c r="J294" s="2"/>
      <c r="K294" s="2"/>
      <c r="L294" s="2"/>
      <c r="M294" s="2"/>
      <c r="N294" s="2"/>
      <c r="O294" s="8"/>
      <c r="P294" s="2"/>
      <c r="Q294" s="12"/>
    </row>
    <row r="295" spans="1:17">
      <c r="A295" s="11"/>
      <c r="B295" s="9"/>
      <c r="C295" s="9"/>
      <c r="D295" s="3"/>
      <c r="E295" s="9"/>
      <c r="F295" s="9"/>
      <c r="G295" s="3"/>
      <c r="H295" s="3"/>
      <c r="I295" s="3"/>
      <c r="J295" s="3"/>
      <c r="K295" s="3"/>
      <c r="L295" s="3"/>
      <c r="M295" s="3"/>
      <c r="N295" s="3"/>
      <c r="O295" s="9"/>
      <c r="P295" s="3"/>
      <c r="Q295" s="13"/>
    </row>
    <row r="296" spans="1:17">
      <c r="A296" s="10"/>
      <c r="B296" s="8"/>
      <c r="C296" s="8"/>
      <c r="D296" s="2"/>
      <c r="E296" s="8"/>
      <c r="F296" s="8"/>
      <c r="G296" s="2"/>
      <c r="H296" s="2"/>
      <c r="I296" s="2"/>
      <c r="J296" s="2"/>
      <c r="K296" s="2"/>
      <c r="L296" s="2"/>
      <c r="M296" s="2"/>
      <c r="N296" s="2"/>
      <c r="O296" s="8"/>
      <c r="P296" s="2"/>
      <c r="Q296" s="12"/>
    </row>
    <row r="297" spans="1:17">
      <c r="A297" s="11"/>
      <c r="B297" s="9"/>
      <c r="C297" s="9"/>
      <c r="D297" s="3"/>
      <c r="E297" s="9"/>
      <c r="F297" s="9"/>
      <c r="G297" s="3"/>
      <c r="H297" s="3"/>
      <c r="I297" s="3"/>
      <c r="J297" s="3"/>
      <c r="K297" s="3"/>
      <c r="L297" s="3"/>
      <c r="M297" s="3"/>
      <c r="N297" s="3"/>
      <c r="O297" s="9"/>
      <c r="P297" s="3"/>
      <c r="Q297" s="13"/>
    </row>
    <row r="298" spans="1:17">
      <c r="A298" s="10"/>
      <c r="B298" s="8"/>
      <c r="C298" s="8"/>
      <c r="D298" s="2"/>
      <c r="E298" s="8"/>
      <c r="F298" s="8"/>
      <c r="G298" s="2"/>
      <c r="H298" s="2"/>
      <c r="I298" s="2"/>
      <c r="J298" s="2"/>
      <c r="K298" s="2"/>
      <c r="L298" s="2"/>
      <c r="M298" s="2"/>
      <c r="N298" s="2"/>
      <c r="O298" s="8"/>
      <c r="P298" s="2"/>
      <c r="Q298" s="12"/>
    </row>
    <row r="299" spans="1:17">
      <c r="A299" s="11"/>
      <c r="B299" s="9"/>
      <c r="C299" s="9"/>
      <c r="D299" s="3"/>
      <c r="E299" s="9"/>
      <c r="F299" s="9"/>
      <c r="G299" s="3"/>
      <c r="H299" s="3"/>
      <c r="I299" s="3"/>
      <c r="J299" s="3"/>
      <c r="K299" s="3"/>
      <c r="L299" s="3"/>
      <c r="M299" s="3"/>
      <c r="N299" s="3"/>
      <c r="O299" s="9"/>
      <c r="P299" s="3"/>
      <c r="Q299" s="13"/>
    </row>
    <row r="300" spans="1:17">
      <c r="A300" s="10"/>
      <c r="B300" s="8"/>
      <c r="C300" s="8"/>
      <c r="D300" s="2"/>
      <c r="E300" s="8"/>
      <c r="F300" s="8"/>
      <c r="G300" s="2"/>
      <c r="H300" s="2"/>
      <c r="I300" s="2"/>
      <c r="J300" s="2"/>
      <c r="K300" s="2"/>
      <c r="L300" s="2"/>
      <c r="M300" s="2"/>
      <c r="N300" s="2"/>
      <c r="O300" s="8"/>
      <c r="P300" s="2"/>
      <c r="Q300" s="12"/>
    </row>
    <row r="301" spans="1:17">
      <c r="A301" s="11"/>
      <c r="B301" s="9"/>
      <c r="C301" s="9"/>
      <c r="D301" s="3"/>
      <c r="E301" s="9"/>
      <c r="F301" s="9"/>
      <c r="G301" s="3"/>
      <c r="H301" s="3"/>
      <c r="I301" s="3"/>
      <c r="J301" s="3"/>
      <c r="K301" s="3"/>
      <c r="L301" s="3"/>
      <c r="M301" s="3"/>
      <c r="N301" s="3"/>
      <c r="O301" s="9"/>
      <c r="P301" s="3"/>
      <c r="Q301" s="13"/>
    </row>
    <row r="302" spans="1:17">
      <c r="A302" s="10"/>
      <c r="B302" s="8"/>
      <c r="C302" s="8"/>
      <c r="D302" s="2"/>
      <c r="E302" s="8"/>
      <c r="F302" s="8"/>
      <c r="G302" s="2"/>
      <c r="H302" s="2"/>
      <c r="I302" s="2"/>
      <c r="J302" s="2"/>
      <c r="K302" s="2"/>
      <c r="L302" s="2"/>
      <c r="M302" s="2"/>
      <c r="N302" s="2"/>
      <c r="O302" s="8"/>
      <c r="P302" s="2"/>
      <c r="Q302" s="12"/>
    </row>
    <row r="303" spans="1:17">
      <c r="A303" s="11"/>
      <c r="B303" s="9"/>
      <c r="C303" s="9"/>
      <c r="D303" s="3"/>
      <c r="E303" s="9"/>
      <c r="F303" s="9"/>
      <c r="G303" s="3"/>
      <c r="H303" s="3"/>
      <c r="I303" s="3"/>
      <c r="J303" s="3"/>
      <c r="K303" s="3"/>
      <c r="L303" s="3"/>
      <c r="M303" s="3"/>
      <c r="N303" s="3"/>
      <c r="O303" s="9"/>
      <c r="P303" s="3"/>
      <c r="Q303" s="13"/>
    </row>
    <row r="304" spans="1:17">
      <c r="A304" s="10"/>
      <c r="B304" s="8"/>
      <c r="C304" s="8"/>
      <c r="D304" s="2"/>
      <c r="E304" s="8"/>
      <c r="F304" s="8"/>
      <c r="G304" s="2"/>
      <c r="H304" s="2"/>
      <c r="I304" s="2"/>
      <c r="J304" s="2"/>
      <c r="K304" s="2"/>
      <c r="L304" s="2"/>
      <c r="M304" s="2"/>
      <c r="N304" s="2"/>
      <c r="O304" s="8"/>
      <c r="P304" s="2"/>
      <c r="Q304" s="12"/>
    </row>
    <row r="305" spans="1:17">
      <c r="A305" s="11"/>
      <c r="B305" s="9"/>
      <c r="C305" s="9"/>
      <c r="D305" s="3"/>
      <c r="E305" s="9"/>
      <c r="F305" s="9"/>
      <c r="G305" s="3"/>
      <c r="H305" s="3"/>
      <c r="I305" s="3"/>
      <c r="J305" s="3"/>
      <c r="K305" s="3"/>
      <c r="L305" s="3"/>
      <c r="M305" s="3"/>
      <c r="N305" s="3"/>
      <c r="O305" s="9"/>
      <c r="P305" s="3"/>
      <c r="Q305" s="13"/>
    </row>
    <row r="306" spans="1:17">
      <c r="A306" s="10"/>
      <c r="B306" s="8"/>
      <c r="C306" s="8"/>
      <c r="D306" s="2"/>
      <c r="E306" s="8"/>
      <c r="F306" s="8"/>
      <c r="G306" s="2"/>
      <c r="H306" s="2"/>
      <c r="I306" s="2"/>
      <c r="J306" s="2"/>
      <c r="K306" s="2"/>
      <c r="L306" s="2"/>
      <c r="M306" s="2"/>
      <c r="N306" s="2"/>
      <c r="O306" s="8"/>
      <c r="P306" s="2"/>
      <c r="Q306" s="12"/>
    </row>
    <row r="307" spans="1:17">
      <c r="A307" s="11"/>
      <c r="B307" s="9"/>
      <c r="C307" s="9"/>
      <c r="D307" s="3"/>
      <c r="E307" s="9"/>
      <c r="F307" s="9"/>
      <c r="G307" s="3"/>
      <c r="H307" s="3"/>
      <c r="I307" s="3"/>
      <c r="J307" s="3"/>
      <c r="K307" s="3"/>
      <c r="L307" s="3"/>
      <c r="M307" s="3"/>
      <c r="N307" s="3"/>
      <c r="O307" s="9"/>
      <c r="P307" s="3"/>
      <c r="Q307" s="13"/>
    </row>
    <row r="308" spans="1:17">
      <c r="A308" s="10"/>
      <c r="B308" s="8"/>
      <c r="C308" s="8"/>
      <c r="D308" s="2"/>
      <c r="E308" s="8"/>
      <c r="F308" s="8"/>
      <c r="G308" s="2"/>
      <c r="H308" s="2"/>
      <c r="I308" s="2"/>
      <c r="J308" s="2"/>
      <c r="K308" s="2"/>
      <c r="L308" s="2"/>
      <c r="M308" s="2"/>
      <c r="N308" s="2"/>
      <c r="O308" s="8"/>
      <c r="P308" s="2"/>
      <c r="Q308" s="12"/>
    </row>
    <row r="309" spans="1:17">
      <c r="A309" s="11"/>
      <c r="B309" s="9"/>
      <c r="C309" s="9"/>
      <c r="D309" s="3"/>
      <c r="E309" s="9"/>
      <c r="F309" s="9"/>
      <c r="G309" s="3"/>
      <c r="H309" s="3"/>
      <c r="I309" s="3"/>
      <c r="J309" s="3"/>
      <c r="K309" s="3"/>
      <c r="L309" s="3"/>
      <c r="M309" s="3"/>
      <c r="N309" s="3"/>
      <c r="O309" s="9"/>
      <c r="P309" s="3"/>
      <c r="Q309" s="13"/>
    </row>
    <row r="310" spans="1:17">
      <c r="A310" s="10"/>
      <c r="B310" s="8"/>
      <c r="C310" s="8"/>
      <c r="D310" s="2"/>
      <c r="E310" s="8"/>
      <c r="F310" s="8"/>
      <c r="G310" s="2"/>
      <c r="H310" s="2"/>
      <c r="I310" s="2"/>
      <c r="J310" s="2"/>
      <c r="K310" s="2"/>
      <c r="L310" s="2"/>
      <c r="M310" s="2"/>
      <c r="N310" s="2"/>
      <c r="O310" s="8"/>
      <c r="P310" s="2"/>
      <c r="Q310" s="12"/>
    </row>
    <row r="311" spans="1:17">
      <c r="A311" s="11"/>
      <c r="B311" s="9"/>
      <c r="C311" s="9"/>
      <c r="D311" s="3"/>
      <c r="E311" s="9"/>
      <c r="F311" s="9"/>
      <c r="G311" s="3"/>
      <c r="H311" s="3"/>
      <c r="I311" s="3"/>
      <c r="J311" s="3"/>
      <c r="K311" s="3"/>
      <c r="L311" s="3"/>
      <c r="M311" s="3"/>
      <c r="N311" s="3"/>
      <c r="O311" s="9"/>
      <c r="P311" s="3"/>
      <c r="Q311" s="13"/>
    </row>
    <row r="312" spans="1:17">
      <c r="A312" s="10"/>
      <c r="B312" s="8"/>
      <c r="C312" s="8"/>
      <c r="D312" s="2"/>
      <c r="E312" s="8"/>
      <c r="F312" s="8"/>
      <c r="G312" s="2"/>
      <c r="H312" s="2"/>
      <c r="I312" s="2"/>
      <c r="J312" s="2"/>
      <c r="K312" s="2"/>
      <c r="L312" s="2"/>
      <c r="M312" s="2"/>
      <c r="N312" s="2"/>
      <c r="O312" s="8"/>
      <c r="P312" s="2"/>
      <c r="Q312" s="12"/>
    </row>
    <row r="313" spans="1:17">
      <c r="A313" s="11"/>
      <c r="B313" s="9"/>
      <c r="C313" s="9"/>
      <c r="D313" s="3"/>
      <c r="E313" s="9"/>
      <c r="F313" s="9"/>
      <c r="G313" s="3"/>
      <c r="H313" s="3"/>
      <c r="I313" s="3"/>
      <c r="J313" s="3"/>
      <c r="K313" s="3"/>
      <c r="L313" s="3"/>
      <c r="M313" s="3"/>
      <c r="N313" s="3"/>
      <c r="O313" s="9"/>
      <c r="P313" s="3"/>
      <c r="Q313" s="13"/>
    </row>
    <row r="314" spans="1:17">
      <c r="A314" s="10"/>
      <c r="B314" s="8"/>
      <c r="C314" s="8"/>
      <c r="D314" s="2"/>
      <c r="E314" s="8"/>
      <c r="F314" s="8"/>
      <c r="G314" s="2"/>
      <c r="H314" s="2"/>
      <c r="I314" s="2"/>
      <c r="J314" s="2"/>
      <c r="K314" s="2"/>
      <c r="L314" s="2"/>
      <c r="M314" s="2"/>
      <c r="N314" s="2"/>
      <c r="O314" s="8"/>
      <c r="P314" s="2"/>
      <c r="Q314" s="12"/>
    </row>
    <row r="315" spans="1:17">
      <c r="A315" s="11"/>
      <c r="B315" s="9"/>
      <c r="C315" s="9"/>
      <c r="D315" s="3"/>
      <c r="E315" s="9"/>
      <c r="F315" s="9"/>
      <c r="G315" s="3"/>
      <c r="H315" s="3"/>
      <c r="I315" s="3"/>
      <c r="J315" s="3"/>
      <c r="K315" s="3"/>
      <c r="L315" s="3"/>
      <c r="M315" s="3"/>
      <c r="N315" s="3"/>
      <c r="O315" s="9"/>
      <c r="P315" s="3"/>
      <c r="Q315" s="13"/>
    </row>
    <row r="316" spans="1:17">
      <c r="A316" s="10"/>
      <c r="B316" s="8"/>
      <c r="C316" s="8"/>
      <c r="D316" s="2"/>
      <c r="E316" s="8"/>
      <c r="F316" s="8"/>
      <c r="G316" s="2"/>
      <c r="H316" s="2"/>
      <c r="I316" s="2"/>
      <c r="J316" s="2"/>
      <c r="K316" s="2"/>
      <c r="L316" s="2"/>
      <c r="M316" s="2"/>
      <c r="N316" s="2"/>
      <c r="O316" s="8"/>
      <c r="P316" s="2"/>
      <c r="Q316" s="12"/>
    </row>
    <row r="317" spans="1:17">
      <c r="A317" s="11"/>
      <c r="B317" s="9"/>
      <c r="C317" s="9"/>
      <c r="D317" s="3"/>
      <c r="E317" s="9"/>
      <c r="F317" s="9"/>
      <c r="G317" s="3"/>
      <c r="H317" s="3"/>
      <c r="I317" s="3"/>
      <c r="J317" s="3"/>
      <c r="K317" s="3"/>
      <c r="L317" s="3"/>
      <c r="M317" s="3"/>
      <c r="N317" s="3"/>
      <c r="O317" s="9"/>
      <c r="P317" s="3"/>
      <c r="Q317" s="13"/>
    </row>
    <row r="318" spans="1:17">
      <c r="A318" s="10"/>
      <c r="B318" s="8"/>
      <c r="C318" s="8"/>
      <c r="D318" s="2"/>
      <c r="E318" s="8"/>
      <c r="F318" s="8"/>
      <c r="G318" s="2"/>
      <c r="H318" s="2"/>
      <c r="I318" s="2"/>
      <c r="J318" s="2"/>
      <c r="K318" s="2"/>
      <c r="L318" s="2"/>
      <c r="M318" s="2"/>
      <c r="N318" s="2"/>
      <c r="O318" s="8"/>
      <c r="P318" s="2"/>
      <c r="Q318" s="12"/>
    </row>
    <row r="319" spans="1:17">
      <c r="A319" s="11"/>
      <c r="B319" s="9"/>
      <c r="C319" s="9"/>
      <c r="D319" s="3"/>
      <c r="E319" s="9"/>
      <c r="F319" s="9"/>
      <c r="G319" s="3"/>
      <c r="H319" s="3"/>
      <c r="I319" s="3"/>
      <c r="J319" s="3"/>
      <c r="K319" s="3"/>
      <c r="L319" s="3"/>
      <c r="M319" s="3"/>
      <c r="N319" s="3"/>
      <c r="O319" s="9"/>
      <c r="P319" s="3"/>
      <c r="Q319" s="13"/>
    </row>
    <row r="320" spans="1:17">
      <c r="A320" s="10"/>
      <c r="B320" s="8"/>
      <c r="C320" s="8"/>
      <c r="D320" s="2"/>
      <c r="E320" s="8"/>
      <c r="F320" s="8"/>
      <c r="G320" s="2"/>
      <c r="H320" s="2"/>
      <c r="I320" s="2"/>
      <c r="J320" s="2"/>
      <c r="K320" s="2"/>
      <c r="L320" s="2"/>
      <c r="M320" s="2"/>
      <c r="N320" s="2"/>
      <c r="O320" s="8"/>
      <c r="P320" s="2"/>
      <c r="Q320" s="12"/>
    </row>
    <row r="321" spans="1:17">
      <c r="A321" s="11"/>
      <c r="B321" s="9"/>
      <c r="C321" s="9"/>
      <c r="D321" s="3"/>
      <c r="E321" s="9"/>
      <c r="F321" s="9"/>
      <c r="G321" s="3"/>
      <c r="H321" s="3"/>
      <c r="I321" s="3"/>
      <c r="J321" s="3"/>
      <c r="K321" s="3"/>
      <c r="L321" s="3"/>
      <c r="M321" s="3"/>
      <c r="N321" s="3"/>
      <c r="O321" s="9"/>
      <c r="P321" s="3"/>
      <c r="Q321" s="13"/>
    </row>
    <row r="322" spans="1:17">
      <c r="A322" s="10"/>
      <c r="B322" s="8"/>
      <c r="C322" s="8"/>
      <c r="D322" s="2"/>
      <c r="E322" s="8"/>
      <c r="F322" s="8"/>
      <c r="G322" s="2"/>
      <c r="H322" s="2"/>
      <c r="I322" s="2"/>
      <c r="J322" s="2"/>
      <c r="K322" s="2"/>
      <c r="L322" s="2"/>
      <c r="M322" s="2"/>
      <c r="N322" s="2"/>
      <c r="O322" s="8"/>
      <c r="P322" s="2"/>
      <c r="Q322" s="12"/>
    </row>
    <row r="323" spans="1:17">
      <c r="A323" s="11"/>
      <c r="B323" s="9"/>
      <c r="C323" s="9"/>
      <c r="D323" s="3"/>
      <c r="E323" s="9"/>
      <c r="F323" s="9"/>
      <c r="G323" s="3"/>
      <c r="H323" s="3"/>
      <c r="I323" s="3"/>
      <c r="J323" s="3"/>
      <c r="K323" s="3"/>
      <c r="L323" s="3"/>
      <c r="M323" s="3"/>
      <c r="N323" s="3"/>
      <c r="O323" s="9"/>
      <c r="P323" s="3"/>
      <c r="Q323" s="13"/>
    </row>
    <row r="324" spans="1:17">
      <c r="A324" s="10"/>
      <c r="B324" s="8"/>
      <c r="C324" s="8"/>
      <c r="D324" s="2"/>
      <c r="E324" s="8"/>
      <c r="F324" s="8"/>
      <c r="G324" s="2"/>
      <c r="H324" s="2"/>
      <c r="I324" s="2"/>
      <c r="J324" s="2"/>
      <c r="K324" s="2"/>
      <c r="L324" s="2"/>
      <c r="M324" s="2"/>
      <c r="N324" s="2"/>
      <c r="O324" s="8"/>
      <c r="P324" s="2"/>
      <c r="Q324" s="12"/>
    </row>
    <row r="325" spans="1:17">
      <c r="A325" s="11"/>
      <c r="B325" s="9"/>
      <c r="C325" s="9"/>
      <c r="D325" s="3"/>
      <c r="E325" s="9"/>
      <c r="F325" s="9"/>
      <c r="G325" s="3"/>
      <c r="H325" s="3"/>
      <c r="I325" s="3"/>
      <c r="J325" s="3"/>
      <c r="K325" s="3"/>
      <c r="L325" s="3"/>
      <c r="M325" s="3"/>
      <c r="N325" s="3"/>
      <c r="O325" s="9"/>
      <c r="P325" s="3"/>
      <c r="Q325" s="13"/>
    </row>
    <row r="326" spans="1:17">
      <c r="A326" s="10"/>
      <c r="B326" s="8"/>
      <c r="C326" s="8"/>
      <c r="D326" s="2"/>
      <c r="E326" s="8"/>
      <c r="F326" s="8"/>
      <c r="G326" s="2"/>
      <c r="H326" s="2"/>
      <c r="I326" s="2"/>
      <c r="J326" s="2"/>
      <c r="K326" s="2"/>
      <c r="L326" s="2"/>
      <c r="M326" s="2"/>
      <c r="N326" s="2"/>
      <c r="O326" s="8"/>
      <c r="P326" s="2"/>
      <c r="Q326" s="12"/>
    </row>
    <row r="327" spans="1:17">
      <c r="A327" s="11"/>
      <c r="B327" s="9"/>
      <c r="C327" s="9"/>
      <c r="D327" s="3"/>
      <c r="E327" s="9"/>
      <c r="F327" s="9"/>
      <c r="G327" s="3"/>
      <c r="H327" s="3"/>
      <c r="I327" s="3"/>
      <c r="J327" s="3"/>
      <c r="K327" s="3"/>
      <c r="L327" s="3"/>
      <c r="M327" s="3"/>
      <c r="N327" s="3"/>
      <c r="O327" s="9"/>
      <c r="P327" s="3"/>
      <c r="Q327" s="13"/>
    </row>
    <row r="328" spans="1:17">
      <c r="A328" s="10"/>
      <c r="B328" s="8"/>
      <c r="C328" s="8"/>
      <c r="D328" s="2"/>
      <c r="E328" s="8"/>
      <c r="F328" s="8"/>
      <c r="G328" s="2"/>
      <c r="H328" s="2"/>
      <c r="I328" s="2"/>
      <c r="J328" s="2"/>
      <c r="K328" s="2"/>
      <c r="L328" s="2"/>
      <c r="M328" s="2"/>
      <c r="N328" s="2"/>
      <c r="O328" s="8"/>
      <c r="P328" s="2"/>
      <c r="Q328" s="12"/>
    </row>
    <row r="329" spans="1:17">
      <c r="A329" s="11"/>
      <c r="B329" s="9"/>
      <c r="C329" s="9"/>
      <c r="D329" s="3"/>
      <c r="E329" s="9"/>
      <c r="F329" s="9"/>
      <c r="G329" s="3"/>
      <c r="H329" s="3"/>
      <c r="I329" s="3"/>
      <c r="J329" s="3"/>
      <c r="K329" s="3"/>
      <c r="L329" s="3"/>
      <c r="M329" s="3"/>
      <c r="N329" s="3"/>
      <c r="O329" s="9"/>
      <c r="P329" s="3"/>
      <c r="Q329" s="13"/>
    </row>
    <row r="330" spans="1:17">
      <c r="A330" s="10"/>
      <c r="B330" s="8"/>
      <c r="C330" s="8"/>
      <c r="D330" s="2"/>
      <c r="E330" s="8"/>
      <c r="F330" s="8"/>
      <c r="G330" s="2"/>
      <c r="H330" s="2"/>
      <c r="I330" s="2"/>
      <c r="J330" s="2"/>
      <c r="K330" s="2"/>
      <c r="L330" s="2"/>
      <c r="M330" s="2"/>
      <c r="N330" s="2"/>
      <c r="O330" s="8"/>
      <c r="P330" s="2"/>
      <c r="Q330" s="12"/>
    </row>
    <row r="331" spans="1:17">
      <c r="A331" s="11"/>
      <c r="B331" s="9"/>
      <c r="C331" s="9"/>
      <c r="D331" s="3"/>
      <c r="E331" s="9"/>
      <c r="F331" s="9"/>
      <c r="G331" s="3"/>
      <c r="H331" s="3"/>
      <c r="I331" s="3"/>
      <c r="J331" s="3"/>
      <c r="K331" s="3"/>
      <c r="L331" s="3"/>
      <c r="M331" s="3"/>
      <c r="N331" s="3"/>
      <c r="O331" s="9"/>
      <c r="P331" s="3"/>
      <c r="Q331" s="13"/>
    </row>
    <row r="332" spans="1:17">
      <c r="A332" s="10"/>
      <c r="B332" s="8"/>
      <c r="C332" s="8"/>
      <c r="D332" s="2"/>
      <c r="E332" s="8"/>
      <c r="F332" s="8"/>
      <c r="G332" s="2"/>
      <c r="H332" s="2"/>
      <c r="I332" s="2"/>
      <c r="J332" s="2"/>
      <c r="K332" s="2"/>
      <c r="L332" s="2"/>
      <c r="M332" s="2"/>
      <c r="N332" s="2"/>
      <c r="O332" s="8"/>
      <c r="P332" s="2"/>
      <c r="Q332" s="12"/>
    </row>
    <row r="333" spans="1:17">
      <c r="A333" s="11"/>
      <c r="B333" s="9"/>
      <c r="C333" s="9"/>
      <c r="D333" s="3"/>
      <c r="E333" s="9"/>
      <c r="F333" s="9"/>
      <c r="G333" s="3"/>
      <c r="H333" s="3"/>
      <c r="I333" s="3"/>
      <c r="J333" s="3"/>
      <c r="K333" s="3"/>
      <c r="L333" s="3"/>
      <c r="M333" s="3"/>
      <c r="N333" s="3"/>
      <c r="O333" s="9"/>
      <c r="P333" s="3"/>
      <c r="Q333" s="13"/>
    </row>
    <row r="334" spans="1:17">
      <c r="A334" s="10"/>
      <c r="B334" s="8"/>
      <c r="C334" s="8"/>
      <c r="D334" s="2"/>
      <c r="E334" s="8"/>
      <c r="F334" s="8"/>
      <c r="G334" s="2"/>
      <c r="H334" s="2"/>
      <c r="I334" s="2"/>
      <c r="J334" s="2"/>
      <c r="K334" s="2"/>
      <c r="L334" s="2"/>
      <c r="M334" s="2"/>
      <c r="N334" s="2"/>
      <c r="O334" s="8"/>
      <c r="P334" s="2"/>
      <c r="Q334" s="12"/>
    </row>
    <row r="335" spans="1:17">
      <c r="A335" s="11"/>
      <c r="B335" s="9"/>
      <c r="C335" s="9"/>
      <c r="D335" s="3"/>
      <c r="E335" s="9"/>
      <c r="F335" s="9"/>
      <c r="G335" s="3"/>
      <c r="H335" s="3"/>
      <c r="I335" s="3"/>
      <c r="J335" s="3"/>
      <c r="K335" s="3"/>
      <c r="L335" s="3"/>
      <c r="M335" s="3"/>
      <c r="N335" s="3"/>
      <c r="O335" s="9"/>
      <c r="P335" s="3"/>
      <c r="Q335" s="13"/>
    </row>
    <row r="336" spans="1:17">
      <c r="A336" s="10"/>
      <c r="B336" s="8"/>
      <c r="C336" s="8"/>
      <c r="D336" s="2"/>
      <c r="E336" s="8"/>
      <c r="F336" s="8"/>
      <c r="G336" s="2"/>
      <c r="H336" s="2"/>
      <c r="I336" s="2"/>
      <c r="J336" s="2"/>
      <c r="K336" s="2"/>
      <c r="L336" s="2"/>
      <c r="M336" s="2"/>
      <c r="N336" s="2"/>
      <c r="O336" s="8"/>
      <c r="P336" s="2"/>
      <c r="Q336" s="12"/>
    </row>
    <row r="337" spans="1:17">
      <c r="A337" s="11"/>
      <c r="B337" s="9"/>
      <c r="C337" s="9"/>
      <c r="D337" s="3"/>
      <c r="E337" s="9"/>
      <c r="F337" s="9"/>
      <c r="G337" s="3"/>
      <c r="H337" s="3"/>
      <c r="I337" s="3"/>
      <c r="J337" s="3"/>
      <c r="K337" s="3"/>
      <c r="L337" s="3"/>
      <c r="M337" s="3"/>
      <c r="N337" s="3"/>
      <c r="O337" s="9"/>
      <c r="P337" s="3"/>
      <c r="Q337" s="13"/>
    </row>
    <row r="338" spans="1:17">
      <c r="A338" s="10"/>
      <c r="B338" s="8"/>
      <c r="C338" s="8"/>
      <c r="D338" s="2"/>
      <c r="E338" s="8"/>
      <c r="F338" s="8"/>
      <c r="G338" s="2"/>
      <c r="H338" s="2"/>
      <c r="I338" s="2"/>
      <c r="J338" s="2"/>
      <c r="K338" s="2"/>
      <c r="L338" s="2"/>
      <c r="M338" s="2"/>
      <c r="N338" s="2"/>
      <c r="O338" s="8"/>
      <c r="P338" s="2"/>
      <c r="Q338" s="12"/>
    </row>
    <row r="339" spans="1:17">
      <c r="A339" s="11"/>
      <c r="B339" s="9"/>
      <c r="C339" s="9"/>
      <c r="D339" s="3"/>
      <c r="E339" s="9"/>
      <c r="F339" s="9"/>
      <c r="G339" s="3"/>
      <c r="H339" s="3"/>
      <c r="I339" s="3"/>
      <c r="J339" s="3"/>
      <c r="K339" s="3"/>
      <c r="L339" s="3"/>
      <c r="M339" s="3"/>
      <c r="N339" s="3"/>
      <c r="O339" s="9"/>
      <c r="P339" s="3"/>
      <c r="Q339" s="13"/>
    </row>
    <row r="340" spans="1:17">
      <c r="A340" s="10"/>
      <c r="B340" s="8"/>
      <c r="C340" s="8"/>
      <c r="D340" s="2"/>
      <c r="E340" s="8"/>
      <c r="F340" s="8"/>
      <c r="G340" s="2"/>
      <c r="H340" s="2"/>
      <c r="I340" s="2"/>
      <c r="J340" s="2"/>
      <c r="K340" s="2"/>
      <c r="L340" s="2"/>
      <c r="M340" s="2"/>
      <c r="N340" s="2"/>
      <c r="O340" s="8"/>
      <c r="P340" s="2"/>
      <c r="Q340" s="12"/>
    </row>
    <row r="341" spans="1:17">
      <c r="A341" s="11"/>
      <c r="B341" s="9"/>
      <c r="C341" s="9"/>
      <c r="D341" s="3"/>
      <c r="E341" s="9"/>
      <c r="F341" s="9"/>
      <c r="G341" s="3"/>
      <c r="H341" s="3"/>
      <c r="I341" s="3"/>
      <c r="J341" s="3"/>
      <c r="K341" s="3"/>
      <c r="L341" s="3"/>
      <c r="M341" s="3"/>
      <c r="N341" s="3"/>
      <c r="O341" s="9"/>
      <c r="P341" s="3"/>
      <c r="Q341" s="13"/>
    </row>
    <row r="342" spans="1:17">
      <c r="A342" s="10"/>
      <c r="B342" s="8"/>
      <c r="C342" s="8"/>
      <c r="D342" s="2"/>
      <c r="E342" s="8"/>
      <c r="F342" s="8"/>
      <c r="G342" s="2"/>
      <c r="H342" s="2"/>
      <c r="I342" s="2"/>
      <c r="J342" s="2"/>
      <c r="K342" s="2"/>
      <c r="L342" s="2"/>
      <c r="M342" s="2"/>
      <c r="N342" s="2"/>
      <c r="O342" s="8"/>
      <c r="P342" s="2"/>
      <c r="Q342" s="12"/>
    </row>
    <row r="343" spans="1:17">
      <c r="A343" s="11"/>
      <c r="B343" s="9"/>
      <c r="C343" s="9"/>
      <c r="D343" s="3"/>
      <c r="E343" s="9"/>
      <c r="F343" s="9"/>
      <c r="G343" s="3"/>
      <c r="H343" s="3"/>
      <c r="I343" s="3"/>
      <c r="J343" s="3"/>
      <c r="K343" s="3"/>
      <c r="L343" s="3"/>
      <c r="M343" s="3"/>
      <c r="N343" s="3"/>
      <c r="O343" s="9"/>
      <c r="P343" s="3"/>
      <c r="Q343" s="13"/>
    </row>
    <row r="344" spans="1:17">
      <c r="A344" s="10"/>
      <c r="B344" s="8"/>
      <c r="C344" s="8"/>
      <c r="D344" s="2"/>
      <c r="E344" s="8"/>
      <c r="F344" s="8"/>
      <c r="G344" s="2"/>
      <c r="H344" s="2"/>
      <c r="I344" s="2"/>
      <c r="J344" s="2"/>
      <c r="K344" s="2"/>
      <c r="L344" s="2"/>
      <c r="M344" s="2"/>
      <c r="N344" s="2"/>
      <c r="O344" s="8"/>
      <c r="P344" s="2"/>
      <c r="Q344" s="12"/>
    </row>
    <row r="345" spans="1:17">
      <c r="A345" s="11"/>
      <c r="B345" s="9"/>
      <c r="C345" s="9"/>
      <c r="D345" s="3"/>
      <c r="E345" s="9"/>
      <c r="F345" s="9"/>
      <c r="G345" s="3"/>
      <c r="H345" s="3"/>
      <c r="I345" s="3"/>
      <c r="J345" s="3"/>
      <c r="K345" s="3"/>
      <c r="L345" s="3"/>
      <c r="M345" s="3"/>
      <c r="N345" s="3"/>
      <c r="O345" s="9"/>
      <c r="P345" s="3"/>
      <c r="Q345" s="13"/>
    </row>
    <row r="346" spans="1:17">
      <c r="A346" s="10"/>
      <c r="B346" s="8"/>
      <c r="C346" s="8"/>
      <c r="D346" s="2"/>
      <c r="E346" s="8"/>
      <c r="F346" s="8"/>
      <c r="G346" s="2"/>
      <c r="H346" s="2"/>
      <c r="I346" s="2"/>
      <c r="J346" s="2"/>
      <c r="K346" s="2"/>
      <c r="L346" s="2"/>
      <c r="M346" s="2"/>
      <c r="N346" s="2"/>
      <c r="O346" s="8"/>
      <c r="P346" s="2"/>
      <c r="Q346" s="12"/>
    </row>
    <row r="347" spans="1:17">
      <c r="A347" s="11"/>
      <c r="B347" s="9"/>
      <c r="C347" s="9"/>
      <c r="D347" s="3"/>
      <c r="E347" s="9"/>
      <c r="F347" s="9"/>
      <c r="G347" s="3"/>
      <c r="H347" s="3"/>
      <c r="I347" s="3"/>
      <c r="J347" s="3"/>
      <c r="K347" s="3"/>
      <c r="L347" s="3"/>
      <c r="M347" s="3"/>
      <c r="N347" s="3"/>
      <c r="O347" s="9"/>
      <c r="P347" s="3"/>
      <c r="Q347" s="13"/>
    </row>
    <row r="348" spans="1:17">
      <c r="A348" s="10"/>
      <c r="B348" s="8"/>
      <c r="C348" s="8"/>
      <c r="D348" s="2"/>
      <c r="E348" s="8"/>
      <c r="F348" s="8"/>
      <c r="G348" s="2"/>
      <c r="H348" s="2"/>
      <c r="I348" s="2"/>
      <c r="J348" s="2"/>
      <c r="K348" s="2"/>
      <c r="L348" s="2"/>
      <c r="M348" s="2"/>
      <c r="N348" s="2"/>
      <c r="O348" s="8"/>
      <c r="P348" s="2"/>
      <c r="Q348" s="12"/>
    </row>
    <row r="349" spans="1:17">
      <c r="A349" s="11"/>
      <c r="B349" s="9"/>
      <c r="C349" s="9"/>
      <c r="D349" s="3"/>
      <c r="E349" s="9"/>
      <c r="F349" s="9"/>
      <c r="G349" s="3"/>
      <c r="H349" s="3"/>
      <c r="I349" s="3"/>
      <c r="J349" s="3"/>
      <c r="K349" s="3"/>
      <c r="L349" s="3"/>
      <c r="M349" s="3"/>
      <c r="N349" s="3"/>
      <c r="O349" s="9"/>
      <c r="P349" s="3"/>
      <c r="Q349" s="13"/>
    </row>
    <row r="350" spans="1:17">
      <c r="A350" s="10"/>
      <c r="B350" s="8"/>
      <c r="C350" s="8"/>
      <c r="D350" s="2"/>
      <c r="E350" s="8"/>
      <c r="F350" s="8"/>
      <c r="G350" s="2"/>
      <c r="H350" s="2"/>
      <c r="I350" s="2"/>
      <c r="J350" s="2"/>
      <c r="K350" s="2"/>
      <c r="L350" s="2"/>
      <c r="M350" s="2"/>
      <c r="N350" s="2"/>
      <c r="O350" s="8"/>
      <c r="P350" s="2"/>
      <c r="Q350" s="12"/>
    </row>
    <row r="351" spans="1:17">
      <c r="A351" s="11"/>
      <c r="B351" s="9"/>
      <c r="C351" s="9"/>
      <c r="D351" s="3"/>
      <c r="E351" s="9"/>
      <c r="F351" s="9"/>
      <c r="G351" s="3"/>
      <c r="H351" s="3"/>
      <c r="I351" s="3"/>
      <c r="J351" s="3"/>
      <c r="K351" s="3"/>
      <c r="L351" s="3"/>
      <c r="M351" s="3"/>
      <c r="N351" s="3"/>
      <c r="O351" s="9"/>
      <c r="P351" s="3"/>
      <c r="Q351" s="13"/>
    </row>
    <row r="352" spans="1:17">
      <c r="A352" s="10"/>
      <c r="B352" s="8"/>
      <c r="C352" s="8"/>
      <c r="D352" s="2"/>
      <c r="E352" s="8"/>
      <c r="F352" s="8"/>
      <c r="G352" s="2"/>
      <c r="H352" s="2"/>
      <c r="I352" s="2"/>
      <c r="J352" s="2"/>
      <c r="K352" s="2"/>
      <c r="L352" s="2"/>
      <c r="M352" s="2"/>
      <c r="N352" s="2"/>
      <c r="O352" s="8"/>
      <c r="P352" s="2"/>
      <c r="Q352" s="12"/>
    </row>
    <row r="353" spans="1:17">
      <c r="A353" s="11"/>
      <c r="B353" s="9"/>
      <c r="C353" s="9"/>
      <c r="D353" s="3"/>
      <c r="E353" s="9"/>
      <c r="F353" s="9"/>
      <c r="G353" s="3"/>
      <c r="H353" s="3"/>
      <c r="I353" s="3"/>
      <c r="J353" s="3"/>
      <c r="K353" s="3"/>
      <c r="L353" s="3"/>
      <c r="M353" s="3"/>
      <c r="N353" s="3"/>
      <c r="O353" s="9"/>
      <c r="P353" s="3"/>
      <c r="Q353" s="13"/>
    </row>
    <row r="354" spans="1:17">
      <c r="A354" s="10"/>
      <c r="B354" s="8"/>
      <c r="C354" s="8"/>
      <c r="D354" s="2"/>
      <c r="E354" s="8"/>
      <c r="F354" s="8"/>
      <c r="G354" s="2"/>
      <c r="H354" s="2"/>
      <c r="I354" s="2"/>
      <c r="J354" s="2"/>
      <c r="K354" s="2"/>
      <c r="L354" s="2"/>
      <c r="M354" s="2"/>
      <c r="N354" s="2"/>
      <c r="O354" s="8"/>
      <c r="P354" s="2"/>
      <c r="Q354" s="12"/>
    </row>
    <row r="355" spans="1:17">
      <c r="A355" s="11"/>
      <c r="B355" s="9"/>
      <c r="C355" s="9"/>
      <c r="D355" s="3"/>
      <c r="E355" s="9"/>
      <c r="F355" s="9"/>
      <c r="G355" s="3"/>
      <c r="H355" s="3"/>
      <c r="I355" s="3"/>
      <c r="J355" s="3"/>
      <c r="K355" s="3"/>
      <c r="L355" s="3"/>
      <c r="M355" s="3"/>
      <c r="N355" s="3"/>
      <c r="O355" s="9"/>
      <c r="P355" s="3"/>
      <c r="Q355" s="13"/>
    </row>
    <row r="356" spans="1:17">
      <c r="A356" s="10"/>
      <c r="B356" s="8"/>
      <c r="C356" s="8"/>
      <c r="D356" s="2"/>
      <c r="E356" s="8"/>
      <c r="F356" s="8"/>
      <c r="G356" s="2"/>
      <c r="H356" s="2"/>
      <c r="I356" s="2"/>
      <c r="J356" s="2"/>
      <c r="K356" s="2"/>
      <c r="L356" s="2"/>
      <c r="M356" s="2"/>
      <c r="N356" s="2"/>
      <c r="O356" s="8"/>
      <c r="P356" s="2"/>
      <c r="Q356" s="12"/>
    </row>
    <row r="357" spans="1:17">
      <c r="A357" s="11"/>
      <c r="B357" s="9"/>
      <c r="C357" s="9"/>
      <c r="D357" s="3"/>
      <c r="E357" s="9"/>
      <c r="F357" s="9"/>
      <c r="G357" s="3"/>
      <c r="H357" s="3"/>
      <c r="I357" s="3"/>
      <c r="J357" s="3"/>
      <c r="K357" s="3"/>
      <c r="L357" s="3"/>
      <c r="M357" s="3"/>
      <c r="N357" s="3"/>
      <c r="O357" s="9"/>
      <c r="P357" s="3"/>
      <c r="Q357" s="13"/>
    </row>
    <row r="358" spans="1:17">
      <c r="A358" s="10"/>
      <c r="B358" s="8"/>
      <c r="C358" s="8"/>
      <c r="D358" s="2"/>
      <c r="E358" s="8"/>
      <c r="F358" s="8"/>
      <c r="G358" s="2"/>
      <c r="H358" s="2"/>
      <c r="I358" s="2"/>
      <c r="J358" s="2"/>
      <c r="K358" s="2"/>
      <c r="L358" s="2"/>
      <c r="M358" s="2"/>
      <c r="N358" s="2"/>
      <c r="O358" s="8"/>
      <c r="P358" s="2"/>
      <c r="Q358" s="12"/>
    </row>
    <row r="359" spans="1:17">
      <c r="A359" s="11"/>
      <c r="B359" s="9"/>
      <c r="C359" s="9"/>
      <c r="D359" s="3"/>
      <c r="E359" s="9"/>
      <c r="F359" s="9"/>
      <c r="G359" s="3"/>
      <c r="H359" s="3"/>
      <c r="I359" s="3"/>
      <c r="J359" s="3"/>
      <c r="K359" s="3"/>
      <c r="L359" s="3"/>
      <c r="M359" s="3"/>
      <c r="N359" s="3"/>
      <c r="O359" s="9"/>
      <c r="P359" s="3"/>
      <c r="Q359" s="13"/>
    </row>
    <row r="360" spans="1:17">
      <c r="A360" s="10"/>
      <c r="B360" s="8"/>
      <c r="C360" s="8"/>
      <c r="D360" s="2"/>
      <c r="E360" s="8"/>
      <c r="F360" s="8"/>
      <c r="G360" s="2"/>
      <c r="H360" s="2"/>
      <c r="I360" s="2"/>
      <c r="J360" s="2"/>
      <c r="K360" s="2"/>
      <c r="L360" s="2"/>
      <c r="M360" s="2"/>
      <c r="N360" s="2"/>
      <c r="O360" s="8"/>
      <c r="P360" s="2"/>
      <c r="Q360" s="12"/>
    </row>
    <row r="361" spans="1:17">
      <c r="A361" s="11"/>
      <c r="B361" s="9"/>
      <c r="C361" s="9"/>
      <c r="D361" s="3"/>
      <c r="E361" s="9"/>
      <c r="F361" s="9"/>
      <c r="G361" s="3"/>
      <c r="H361" s="3"/>
      <c r="I361" s="3"/>
      <c r="J361" s="3"/>
      <c r="K361" s="3"/>
      <c r="L361" s="3"/>
      <c r="M361" s="3"/>
      <c r="N361" s="3"/>
      <c r="O361" s="9"/>
      <c r="P361" s="3"/>
      <c r="Q361" s="13"/>
    </row>
    <row r="362" spans="1:17">
      <c r="A362" s="10"/>
      <c r="B362" s="8"/>
      <c r="C362" s="8"/>
      <c r="D362" s="2"/>
      <c r="E362" s="8"/>
      <c r="F362" s="8"/>
      <c r="G362" s="2"/>
      <c r="H362" s="2"/>
      <c r="I362" s="2"/>
      <c r="J362" s="2"/>
      <c r="K362" s="2"/>
      <c r="L362" s="2"/>
      <c r="M362" s="2"/>
      <c r="N362" s="2"/>
      <c r="O362" s="8"/>
      <c r="P362" s="2"/>
      <c r="Q362" s="12"/>
    </row>
    <row r="363" spans="1:17">
      <c r="A363" s="11"/>
      <c r="B363" s="9"/>
      <c r="C363" s="9"/>
      <c r="D363" s="3"/>
      <c r="E363" s="9"/>
      <c r="F363" s="9"/>
      <c r="G363" s="3"/>
      <c r="H363" s="3"/>
      <c r="I363" s="3"/>
      <c r="J363" s="3"/>
      <c r="K363" s="3"/>
      <c r="L363" s="3"/>
      <c r="M363" s="3"/>
      <c r="N363" s="3"/>
      <c r="O363" s="9"/>
      <c r="P363" s="3"/>
      <c r="Q363" s="13"/>
    </row>
    <row r="364" spans="1:17">
      <c r="A364" s="10"/>
      <c r="B364" s="8"/>
      <c r="C364" s="8"/>
      <c r="D364" s="2"/>
      <c r="E364" s="8"/>
      <c r="F364" s="8"/>
      <c r="G364" s="2"/>
      <c r="H364" s="2"/>
      <c r="I364" s="2"/>
      <c r="J364" s="2"/>
      <c r="K364" s="2"/>
      <c r="L364" s="2"/>
      <c r="M364" s="2"/>
      <c r="N364" s="2"/>
      <c r="O364" s="8"/>
      <c r="P364" s="2"/>
      <c r="Q364" s="12"/>
    </row>
    <row r="365" spans="1:17">
      <c r="A365" s="11"/>
      <c r="B365" s="9"/>
      <c r="C365" s="9"/>
      <c r="D365" s="3"/>
      <c r="E365" s="9"/>
      <c r="F365" s="9"/>
      <c r="G365" s="3"/>
      <c r="H365" s="3"/>
      <c r="I365" s="3"/>
      <c r="J365" s="3"/>
      <c r="K365" s="3"/>
      <c r="L365" s="3"/>
      <c r="M365" s="3"/>
      <c r="N365" s="3"/>
      <c r="O365" s="9"/>
      <c r="P365" s="3"/>
      <c r="Q365" s="13"/>
    </row>
    <row r="366" spans="1:17">
      <c r="A366" s="10"/>
      <c r="B366" s="8"/>
      <c r="C366" s="8"/>
      <c r="D366" s="2"/>
      <c r="E366" s="8"/>
      <c r="F366" s="8"/>
      <c r="G366" s="2"/>
      <c r="H366" s="2"/>
      <c r="I366" s="2"/>
      <c r="J366" s="2"/>
      <c r="K366" s="2"/>
      <c r="L366" s="2"/>
      <c r="M366" s="2"/>
      <c r="N366" s="2"/>
      <c r="O366" s="8"/>
      <c r="P366" s="2"/>
      <c r="Q366" s="12"/>
    </row>
    <row r="367" spans="1:17">
      <c r="A367" s="11"/>
      <c r="B367" s="9"/>
      <c r="C367" s="9"/>
      <c r="D367" s="3"/>
      <c r="E367" s="9"/>
      <c r="F367" s="9"/>
      <c r="G367" s="3"/>
      <c r="H367" s="3"/>
      <c r="I367" s="3"/>
      <c r="J367" s="3"/>
      <c r="K367" s="3"/>
      <c r="L367" s="3"/>
      <c r="M367" s="3"/>
      <c r="N367" s="3"/>
      <c r="O367" s="9"/>
      <c r="P367" s="3"/>
      <c r="Q367" s="13"/>
    </row>
    <row r="368" spans="1:17">
      <c r="A368" s="10"/>
      <c r="B368" s="8"/>
      <c r="C368" s="8"/>
      <c r="D368" s="2"/>
      <c r="E368" s="8"/>
      <c r="F368" s="8"/>
      <c r="G368" s="2"/>
      <c r="H368" s="2"/>
      <c r="I368" s="2"/>
      <c r="J368" s="2"/>
      <c r="K368" s="2"/>
      <c r="L368" s="2"/>
      <c r="M368" s="2"/>
      <c r="N368" s="2"/>
      <c r="O368" s="8"/>
      <c r="P368" s="2"/>
      <c r="Q368" s="12"/>
    </row>
    <row r="369" spans="1:17">
      <c r="A369" s="11"/>
      <c r="B369" s="9"/>
      <c r="C369" s="9"/>
      <c r="D369" s="3"/>
      <c r="E369" s="9"/>
      <c r="F369" s="9"/>
      <c r="G369" s="3"/>
      <c r="H369" s="3"/>
      <c r="I369" s="3"/>
      <c r="J369" s="3"/>
      <c r="K369" s="3"/>
      <c r="L369" s="3"/>
      <c r="M369" s="3"/>
      <c r="N369" s="3"/>
      <c r="O369" s="9"/>
      <c r="P369" s="3"/>
      <c r="Q369" s="13"/>
    </row>
    <row r="370" spans="1:17">
      <c r="A370" s="10"/>
      <c r="B370" s="8"/>
      <c r="C370" s="8"/>
      <c r="D370" s="2"/>
      <c r="E370" s="8"/>
      <c r="F370" s="8"/>
      <c r="G370" s="2"/>
      <c r="H370" s="2"/>
      <c r="I370" s="2"/>
      <c r="J370" s="2"/>
      <c r="K370" s="2"/>
      <c r="L370" s="2"/>
      <c r="M370" s="2"/>
      <c r="N370" s="2"/>
      <c r="O370" s="8"/>
      <c r="P370" s="2"/>
      <c r="Q370" s="12"/>
    </row>
    <row r="371" spans="1:17">
      <c r="A371" s="11"/>
      <c r="B371" s="9"/>
      <c r="C371" s="9"/>
      <c r="D371" s="3"/>
      <c r="E371" s="9"/>
      <c r="F371" s="9"/>
      <c r="G371" s="3"/>
      <c r="H371" s="3"/>
      <c r="I371" s="3"/>
      <c r="J371" s="3"/>
      <c r="K371" s="3"/>
      <c r="L371" s="3"/>
      <c r="M371" s="3"/>
      <c r="N371" s="3"/>
      <c r="O371" s="9"/>
      <c r="P371" s="3"/>
      <c r="Q371" s="13"/>
    </row>
    <row r="372" spans="1:17">
      <c r="A372" s="10"/>
      <c r="B372" s="8"/>
      <c r="C372" s="8"/>
      <c r="D372" s="2"/>
      <c r="E372" s="8"/>
      <c r="F372" s="8"/>
      <c r="G372" s="2"/>
      <c r="H372" s="2"/>
      <c r="I372" s="2"/>
      <c r="J372" s="2"/>
      <c r="K372" s="2"/>
      <c r="L372" s="2"/>
      <c r="M372" s="2"/>
      <c r="N372" s="2"/>
      <c r="O372" s="8"/>
      <c r="P372" s="2"/>
      <c r="Q372" s="12"/>
    </row>
    <row r="373" spans="1:17">
      <c r="A373" s="11"/>
      <c r="B373" s="9"/>
      <c r="C373" s="9"/>
      <c r="D373" s="3"/>
      <c r="E373" s="9"/>
      <c r="F373" s="9"/>
      <c r="G373" s="3"/>
      <c r="H373" s="3"/>
      <c r="I373" s="3"/>
      <c r="J373" s="3"/>
      <c r="K373" s="3"/>
      <c r="L373" s="3"/>
      <c r="M373" s="3"/>
      <c r="N373" s="3"/>
      <c r="O373" s="9"/>
      <c r="P373" s="3"/>
      <c r="Q373" s="13"/>
    </row>
    <row r="374" spans="1:17">
      <c r="A374" s="10"/>
      <c r="B374" s="8"/>
      <c r="C374" s="8"/>
      <c r="D374" s="2"/>
      <c r="E374" s="8"/>
      <c r="F374" s="8"/>
      <c r="G374" s="2"/>
      <c r="H374" s="2"/>
      <c r="I374" s="2"/>
      <c r="J374" s="2"/>
      <c r="K374" s="2"/>
      <c r="L374" s="2"/>
      <c r="M374" s="2"/>
      <c r="N374" s="2"/>
      <c r="O374" s="8"/>
      <c r="P374" s="2"/>
      <c r="Q374" s="12"/>
    </row>
    <row r="375" spans="1:17">
      <c r="A375" s="11"/>
      <c r="B375" s="9"/>
      <c r="C375" s="9"/>
      <c r="D375" s="3"/>
      <c r="E375" s="9"/>
      <c r="F375" s="9"/>
      <c r="G375" s="3"/>
      <c r="H375" s="3"/>
      <c r="I375" s="3"/>
      <c r="J375" s="3"/>
      <c r="K375" s="3"/>
      <c r="L375" s="3"/>
      <c r="M375" s="3"/>
      <c r="N375" s="3"/>
      <c r="O375" s="9"/>
      <c r="P375" s="3"/>
      <c r="Q375" s="13"/>
    </row>
    <row r="376" spans="1:17">
      <c r="A376" s="10"/>
      <c r="B376" s="8"/>
      <c r="C376" s="8"/>
      <c r="D376" s="2"/>
      <c r="E376" s="8"/>
      <c r="F376" s="8"/>
      <c r="G376" s="2"/>
      <c r="H376" s="2"/>
      <c r="I376" s="2"/>
      <c r="J376" s="2"/>
      <c r="K376" s="2"/>
      <c r="L376" s="2"/>
      <c r="M376" s="2"/>
      <c r="N376" s="2"/>
      <c r="O376" s="8"/>
      <c r="P376" s="2"/>
      <c r="Q376" s="12"/>
    </row>
    <row r="377" spans="1:17">
      <c r="A377" s="11"/>
      <c r="B377" s="9"/>
      <c r="C377" s="9"/>
      <c r="D377" s="3"/>
      <c r="E377" s="9"/>
      <c r="F377" s="9"/>
      <c r="G377" s="3"/>
      <c r="H377" s="3"/>
      <c r="I377" s="3"/>
      <c r="J377" s="3"/>
      <c r="K377" s="3"/>
      <c r="L377" s="3"/>
      <c r="M377" s="3"/>
      <c r="N377" s="3"/>
      <c r="O377" s="9"/>
      <c r="P377" s="3"/>
      <c r="Q377" s="13"/>
    </row>
    <row r="378" spans="1:17">
      <c r="A378" s="10"/>
      <c r="B378" s="8"/>
      <c r="C378" s="8"/>
      <c r="D378" s="2"/>
      <c r="E378" s="8"/>
      <c r="F378" s="8"/>
      <c r="G378" s="2"/>
      <c r="H378" s="2"/>
      <c r="I378" s="2"/>
      <c r="J378" s="2"/>
      <c r="K378" s="2"/>
      <c r="L378" s="2"/>
      <c r="M378" s="2"/>
      <c r="N378" s="2"/>
      <c r="O378" s="8"/>
      <c r="P378" s="2"/>
      <c r="Q378" s="12"/>
    </row>
    <row r="379" spans="1:17">
      <c r="A379" s="11"/>
      <c r="B379" s="9"/>
      <c r="C379" s="9"/>
      <c r="D379" s="3"/>
      <c r="E379" s="9"/>
      <c r="F379" s="9"/>
      <c r="G379" s="3"/>
      <c r="H379" s="3"/>
      <c r="I379" s="3"/>
      <c r="J379" s="3"/>
      <c r="K379" s="3"/>
      <c r="L379" s="3"/>
      <c r="M379" s="3"/>
      <c r="N379" s="3"/>
      <c r="O379" s="9"/>
      <c r="P379" s="3"/>
      <c r="Q379" s="13"/>
    </row>
    <row r="380" spans="1:17">
      <c r="A380" s="10"/>
      <c r="B380" s="8"/>
      <c r="C380" s="8"/>
      <c r="D380" s="2"/>
      <c r="E380" s="8"/>
      <c r="F380" s="8"/>
      <c r="G380" s="2"/>
      <c r="H380" s="2"/>
      <c r="I380" s="2"/>
      <c r="J380" s="2"/>
      <c r="K380" s="2"/>
      <c r="L380" s="2"/>
      <c r="M380" s="2"/>
      <c r="N380" s="2"/>
      <c r="O380" s="8"/>
      <c r="P380" s="2"/>
      <c r="Q380" s="12"/>
    </row>
    <row r="381" spans="1:17">
      <c r="A381" s="11"/>
      <c r="B381" s="9"/>
      <c r="C381" s="9"/>
      <c r="D381" s="3"/>
      <c r="E381" s="9"/>
      <c r="F381" s="9"/>
      <c r="G381" s="3"/>
      <c r="H381" s="3"/>
      <c r="I381" s="3"/>
      <c r="J381" s="3"/>
      <c r="K381" s="3"/>
      <c r="L381" s="3"/>
      <c r="M381" s="3"/>
      <c r="N381" s="3"/>
      <c r="O381" s="9"/>
      <c r="P381" s="3"/>
      <c r="Q381" s="13"/>
    </row>
    <row r="382" spans="1:17">
      <c r="A382" s="10"/>
      <c r="B382" s="8"/>
      <c r="C382" s="8"/>
      <c r="D382" s="2"/>
      <c r="E382" s="8"/>
      <c r="F382" s="8"/>
      <c r="G382" s="2"/>
      <c r="H382" s="2"/>
      <c r="I382" s="2"/>
      <c r="J382" s="2"/>
      <c r="K382" s="2"/>
      <c r="L382" s="2"/>
      <c r="M382" s="2"/>
      <c r="N382" s="2"/>
      <c r="O382" s="8"/>
      <c r="P382" s="2"/>
      <c r="Q382" s="12"/>
    </row>
    <row r="383" spans="1:17">
      <c r="A383" s="11"/>
      <c r="B383" s="9"/>
      <c r="C383" s="9"/>
      <c r="D383" s="3"/>
      <c r="E383" s="9"/>
      <c r="F383" s="9"/>
      <c r="G383" s="3"/>
      <c r="H383" s="3"/>
      <c r="I383" s="3"/>
      <c r="J383" s="3"/>
      <c r="K383" s="3"/>
      <c r="L383" s="3"/>
      <c r="M383" s="3"/>
      <c r="N383" s="3"/>
      <c r="O383" s="9"/>
      <c r="P383" s="3"/>
      <c r="Q383" s="13"/>
    </row>
    <row r="384" spans="1:17">
      <c r="A384" s="10"/>
      <c r="B384" s="8"/>
      <c r="C384" s="8"/>
      <c r="D384" s="2"/>
      <c r="E384" s="8"/>
      <c r="F384" s="8"/>
      <c r="G384" s="2"/>
      <c r="H384" s="2"/>
      <c r="I384" s="2"/>
      <c r="J384" s="2"/>
      <c r="K384" s="2"/>
      <c r="L384" s="2"/>
      <c r="M384" s="2"/>
      <c r="N384" s="2"/>
      <c r="O384" s="8"/>
      <c r="P384" s="2"/>
      <c r="Q384" s="12"/>
    </row>
    <row r="385" spans="1:17">
      <c r="A385" s="11"/>
      <c r="B385" s="9"/>
      <c r="C385" s="9"/>
      <c r="D385" s="3"/>
      <c r="E385" s="9"/>
      <c r="F385" s="9"/>
      <c r="G385" s="3"/>
      <c r="H385" s="3"/>
      <c r="I385" s="3"/>
      <c r="J385" s="3"/>
      <c r="K385" s="3"/>
      <c r="L385" s="3"/>
      <c r="M385" s="3"/>
      <c r="N385" s="3"/>
      <c r="O385" s="9"/>
      <c r="P385" s="3"/>
      <c r="Q385" s="13"/>
    </row>
    <row r="386" spans="1:17">
      <c r="A386" s="10"/>
      <c r="B386" s="8"/>
      <c r="C386" s="8"/>
      <c r="D386" s="2"/>
      <c r="E386" s="8"/>
      <c r="F386" s="8"/>
      <c r="G386" s="2"/>
      <c r="H386" s="2"/>
      <c r="I386" s="2"/>
      <c r="J386" s="2"/>
      <c r="K386" s="2"/>
      <c r="L386" s="2"/>
      <c r="M386" s="2"/>
      <c r="N386" s="2"/>
      <c r="O386" s="8"/>
      <c r="P386" s="2"/>
      <c r="Q386" s="12"/>
    </row>
    <row r="387" spans="1:17">
      <c r="A387" s="11"/>
      <c r="B387" s="9"/>
      <c r="C387" s="9"/>
      <c r="D387" s="3"/>
      <c r="E387" s="9"/>
      <c r="F387" s="9"/>
      <c r="G387" s="3"/>
      <c r="H387" s="3"/>
      <c r="I387" s="3"/>
      <c r="J387" s="3"/>
      <c r="K387" s="3"/>
      <c r="L387" s="3"/>
      <c r="M387" s="3"/>
      <c r="N387" s="3"/>
      <c r="O387" s="9"/>
      <c r="P387" s="3"/>
      <c r="Q387" s="13"/>
    </row>
    <row r="388" spans="1:17">
      <c r="A388" s="10"/>
      <c r="B388" s="8"/>
      <c r="C388" s="8"/>
      <c r="D388" s="2"/>
      <c r="E388" s="8"/>
      <c r="F388" s="8"/>
      <c r="G388" s="2"/>
      <c r="H388" s="2"/>
      <c r="I388" s="2"/>
      <c r="J388" s="2"/>
      <c r="K388" s="2"/>
      <c r="L388" s="2"/>
      <c r="M388" s="2"/>
      <c r="N388" s="2"/>
      <c r="O388" s="8"/>
      <c r="P388" s="2"/>
      <c r="Q388" s="12"/>
    </row>
    <row r="389" spans="1:17">
      <c r="A389" s="11"/>
      <c r="B389" s="9"/>
      <c r="C389" s="9"/>
      <c r="D389" s="3"/>
      <c r="E389" s="9"/>
      <c r="F389" s="9"/>
      <c r="G389" s="3"/>
      <c r="H389" s="3"/>
      <c r="I389" s="3"/>
      <c r="J389" s="3"/>
      <c r="K389" s="3"/>
      <c r="L389" s="3"/>
      <c r="M389" s="3"/>
      <c r="N389" s="3"/>
      <c r="O389" s="9"/>
      <c r="P389" s="3"/>
      <c r="Q389" s="13"/>
    </row>
    <row r="390" spans="1:17">
      <c r="A390" s="10"/>
      <c r="B390" s="8"/>
      <c r="C390" s="8"/>
      <c r="D390" s="2"/>
      <c r="E390" s="8"/>
      <c r="F390" s="8"/>
      <c r="G390" s="2"/>
      <c r="H390" s="2"/>
      <c r="I390" s="2"/>
      <c r="J390" s="2"/>
      <c r="K390" s="2"/>
      <c r="L390" s="2"/>
      <c r="M390" s="2"/>
      <c r="N390" s="2"/>
      <c r="O390" s="8"/>
      <c r="P390" s="2"/>
      <c r="Q390" s="12"/>
    </row>
    <row r="391" spans="1:17">
      <c r="A391" s="11"/>
      <c r="B391" s="9"/>
      <c r="C391" s="9"/>
      <c r="D391" s="3"/>
      <c r="E391" s="9"/>
      <c r="F391" s="9"/>
      <c r="G391" s="3"/>
      <c r="H391" s="3"/>
      <c r="I391" s="3"/>
      <c r="J391" s="3"/>
      <c r="K391" s="3"/>
      <c r="L391" s="3"/>
      <c r="M391" s="3"/>
      <c r="N391" s="3"/>
      <c r="O391" s="9"/>
      <c r="P391" s="3"/>
      <c r="Q391" s="13"/>
    </row>
    <row r="392" spans="1:17">
      <c r="A392" s="10"/>
      <c r="B392" s="8"/>
      <c r="C392" s="8"/>
      <c r="D392" s="2"/>
      <c r="E392" s="8"/>
      <c r="F392" s="8"/>
      <c r="G392" s="2"/>
      <c r="H392" s="2"/>
      <c r="I392" s="2"/>
      <c r="J392" s="2"/>
      <c r="K392" s="2"/>
      <c r="L392" s="2"/>
      <c r="M392" s="2"/>
      <c r="N392" s="2"/>
      <c r="O392" s="8"/>
      <c r="P392" s="2"/>
      <c r="Q392" s="12"/>
    </row>
    <row r="393" spans="1:17">
      <c r="A393" s="11"/>
      <c r="B393" s="9"/>
      <c r="C393" s="9"/>
      <c r="D393" s="3"/>
      <c r="E393" s="9"/>
      <c r="F393" s="9"/>
      <c r="G393" s="3"/>
      <c r="H393" s="3"/>
      <c r="I393" s="3"/>
      <c r="J393" s="3"/>
      <c r="K393" s="3"/>
      <c r="L393" s="3"/>
      <c r="M393" s="3"/>
      <c r="N393" s="3"/>
      <c r="O393" s="9"/>
      <c r="P393" s="3"/>
      <c r="Q393" s="13"/>
    </row>
    <row r="394" spans="1:17">
      <c r="A394" s="10"/>
      <c r="B394" s="8"/>
      <c r="C394" s="8"/>
      <c r="D394" s="2"/>
      <c r="E394" s="8"/>
      <c r="F394" s="8"/>
      <c r="G394" s="2"/>
      <c r="H394" s="2"/>
      <c r="I394" s="2"/>
      <c r="J394" s="2"/>
      <c r="K394" s="2"/>
      <c r="L394" s="2"/>
      <c r="M394" s="2"/>
      <c r="N394" s="2"/>
      <c r="O394" s="8"/>
      <c r="P394" s="2"/>
      <c r="Q394" s="12"/>
    </row>
    <row r="395" spans="1:17">
      <c r="A395" s="11"/>
      <c r="B395" s="9"/>
      <c r="C395" s="9"/>
      <c r="D395" s="3"/>
      <c r="E395" s="9"/>
      <c r="F395" s="9"/>
      <c r="G395" s="3"/>
      <c r="H395" s="3"/>
      <c r="I395" s="3"/>
      <c r="J395" s="3"/>
      <c r="K395" s="3"/>
      <c r="L395" s="3"/>
      <c r="M395" s="3"/>
      <c r="N395" s="3"/>
      <c r="O395" s="9"/>
      <c r="P395" s="3"/>
      <c r="Q395" s="13"/>
    </row>
    <row r="396" spans="1:17">
      <c r="A396" s="10"/>
      <c r="B396" s="8"/>
      <c r="C396" s="8"/>
      <c r="D396" s="2"/>
      <c r="E396" s="8"/>
      <c r="F396" s="8"/>
      <c r="G396" s="2"/>
      <c r="H396" s="2"/>
      <c r="I396" s="2"/>
      <c r="J396" s="2"/>
      <c r="K396" s="2"/>
      <c r="L396" s="2"/>
      <c r="M396" s="2"/>
      <c r="N396" s="2"/>
      <c r="O396" s="8"/>
      <c r="P396" s="2"/>
      <c r="Q396" s="12"/>
    </row>
    <row r="397" spans="1:17">
      <c r="A397" s="11"/>
      <c r="B397" s="9"/>
      <c r="C397" s="9"/>
      <c r="D397" s="3"/>
      <c r="E397" s="9"/>
      <c r="F397" s="9"/>
      <c r="G397" s="3"/>
      <c r="H397" s="3"/>
      <c r="I397" s="3"/>
      <c r="J397" s="3"/>
      <c r="K397" s="3"/>
      <c r="L397" s="3"/>
      <c r="M397" s="3"/>
      <c r="N397" s="3"/>
      <c r="O397" s="9"/>
      <c r="P397" s="3"/>
      <c r="Q397" s="13"/>
    </row>
    <row r="398" spans="1:17">
      <c r="A398" s="10"/>
      <c r="B398" s="8"/>
      <c r="C398" s="8"/>
      <c r="D398" s="2"/>
      <c r="E398" s="8"/>
      <c r="F398" s="8"/>
      <c r="G398" s="2"/>
      <c r="H398" s="2"/>
      <c r="I398" s="2"/>
      <c r="J398" s="2"/>
      <c r="K398" s="2"/>
      <c r="L398" s="2"/>
      <c r="M398" s="2"/>
      <c r="N398" s="2"/>
      <c r="O398" s="8"/>
      <c r="P398" s="2"/>
      <c r="Q398" s="12"/>
    </row>
    <row r="399" spans="1:17">
      <c r="A399" s="11"/>
      <c r="B399" s="9"/>
      <c r="C399" s="9"/>
      <c r="D399" s="3"/>
      <c r="E399" s="9"/>
      <c r="F399" s="9"/>
      <c r="G399" s="3"/>
      <c r="H399" s="3"/>
      <c r="I399" s="3"/>
      <c r="J399" s="3"/>
      <c r="K399" s="3"/>
      <c r="L399" s="3"/>
      <c r="M399" s="3"/>
      <c r="N399" s="3"/>
      <c r="O399" s="9"/>
      <c r="P399" s="3"/>
      <c r="Q399" s="13"/>
    </row>
    <row r="400" spans="1:17">
      <c r="A400" s="10"/>
      <c r="B400" s="8"/>
      <c r="C400" s="8"/>
      <c r="D400" s="2"/>
      <c r="E400" s="8"/>
      <c r="F400" s="8"/>
      <c r="G400" s="2"/>
      <c r="H400" s="2"/>
      <c r="I400" s="2"/>
      <c r="J400" s="2"/>
      <c r="K400" s="2"/>
      <c r="L400" s="2"/>
      <c r="M400" s="2"/>
      <c r="N400" s="2"/>
      <c r="O400" s="8"/>
      <c r="P400" s="2"/>
      <c r="Q400" s="12"/>
    </row>
    <row r="401" spans="1:17">
      <c r="A401" s="11"/>
      <c r="B401" s="9"/>
      <c r="C401" s="9"/>
      <c r="D401" s="3"/>
      <c r="E401" s="9"/>
      <c r="F401" s="9"/>
      <c r="G401" s="3"/>
      <c r="H401" s="3"/>
      <c r="I401" s="3"/>
      <c r="J401" s="3"/>
      <c r="K401" s="3"/>
      <c r="L401" s="3"/>
      <c r="M401" s="3"/>
      <c r="N401" s="3"/>
      <c r="O401" s="9"/>
      <c r="P401" s="3"/>
      <c r="Q401" s="13"/>
    </row>
    <row r="402" spans="1:17">
      <c r="A402" s="10"/>
      <c r="B402" s="8"/>
      <c r="C402" s="8"/>
      <c r="D402" s="2"/>
      <c r="E402" s="8"/>
      <c r="F402" s="8"/>
      <c r="G402" s="2"/>
      <c r="H402" s="2"/>
      <c r="I402" s="2"/>
      <c r="J402" s="2"/>
      <c r="K402" s="2"/>
      <c r="L402" s="2"/>
      <c r="M402" s="2"/>
      <c r="N402" s="2"/>
      <c r="O402" s="8"/>
      <c r="P402" s="2"/>
      <c r="Q402" s="12"/>
    </row>
    <row r="403" spans="1:17">
      <c r="A403" s="11"/>
      <c r="B403" s="9"/>
      <c r="C403" s="9"/>
      <c r="D403" s="3"/>
      <c r="E403" s="9"/>
      <c r="F403" s="9"/>
      <c r="G403" s="3"/>
      <c r="H403" s="3"/>
      <c r="I403" s="3"/>
      <c r="J403" s="3"/>
      <c r="K403" s="3"/>
      <c r="L403" s="3"/>
      <c r="M403" s="3"/>
      <c r="N403" s="3"/>
      <c r="O403" s="9"/>
      <c r="P403" s="3"/>
      <c r="Q403" s="13"/>
    </row>
    <row r="404" spans="1:17">
      <c r="A404" s="10"/>
      <c r="B404" s="8"/>
      <c r="C404" s="8"/>
      <c r="D404" s="2"/>
      <c r="E404" s="8"/>
      <c r="F404" s="8"/>
      <c r="G404" s="2"/>
      <c r="H404" s="2"/>
      <c r="I404" s="2"/>
      <c r="J404" s="2"/>
      <c r="K404" s="2"/>
      <c r="L404" s="2"/>
      <c r="M404" s="2"/>
      <c r="N404" s="2"/>
      <c r="O404" s="8"/>
      <c r="P404" s="2"/>
      <c r="Q404" s="12"/>
    </row>
    <row r="405" spans="1:17">
      <c r="A405" s="11"/>
      <c r="B405" s="9"/>
      <c r="C405" s="9"/>
      <c r="D405" s="3"/>
      <c r="E405" s="9"/>
      <c r="F405" s="9"/>
      <c r="G405" s="3"/>
      <c r="H405" s="3"/>
      <c r="I405" s="3"/>
      <c r="J405" s="3"/>
      <c r="K405" s="3"/>
      <c r="L405" s="3"/>
      <c r="M405" s="3"/>
      <c r="N405" s="3"/>
      <c r="O405" s="9"/>
      <c r="P405" s="3"/>
      <c r="Q405" s="13"/>
    </row>
    <row r="406" spans="1:17">
      <c r="A406" s="10"/>
      <c r="B406" s="8"/>
      <c r="C406" s="8"/>
      <c r="D406" s="2"/>
      <c r="E406" s="8"/>
      <c r="F406" s="8"/>
      <c r="G406" s="2"/>
      <c r="H406" s="2"/>
      <c r="I406" s="2"/>
      <c r="J406" s="2"/>
      <c r="K406" s="2"/>
      <c r="L406" s="2"/>
      <c r="M406" s="2"/>
      <c r="N406" s="2"/>
      <c r="O406" s="8"/>
      <c r="P406" s="2"/>
      <c r="Q406" s="12"/>
    </row>
    <row r="407" spans="1:17">
      <c r="A407" s="11"/>
      <c r="B407" s="9"/>
      <c r="C407" s="9"/>
      <c r="D407" s="3"/>
      <c r="E407" s="9"/>
      <c r="F407" s="9"/>
      <c r="G407" s="3"/>
      <c r="H407" s="3"/>
      <c r="I407" s="3"/>
      <c r="J407" s="3"/>
      <c r="K407" s="3"/>
      <c r="L407" s="3"/>
      <c r="M407" s="3"/>
      <c r="N407" s="3"/>
      <c r="O407" s="9"/>
      <c r="P407" s="3"/>
      <c r="Q407" s="13"/>
    </row>
    <row r="408" spans="1:17">
      <c r="A408" s="10"/>
      <c r="B408" s="8"/>
      <c r="C408" s="8"/>
      <c r="D408" s="2"/>
      <c r="E408" s="8"/>
      <c r="F408" s="8"/>
      <c r="G408" s="2"/>
      <c r="H408" s="2"/>
      <c r="I408" s="2"/>
      <c r="J408" s="2"/>
      <c r="K408" s="2"/>
      <c r="L408" s="2"/>
      <c r="M408" s="2"/>
      <c r="N408" s="2"/>
      <c r="O408" s="8"/>
      <c r="P408" s="2"/>
      <c r="Q408" s="12"/>
    </row>
    <row r="409" spans="1:17">
      <c r="A409" s="11"/>
      <c r="B409" s="9"/>
      <c r="C409" s="9"/>
      <c r="D409" s="3"/>
      <c r="E409" s="9"/>
      <c r="F409" s="9"/>
      <c r="G409" s="3"/>
      <c r="H409" s="3"/>
      <c r="I409" s="3"/>
      <c r="J409" s="3"/>
      <c r="K409" s="3"/>
      <c r="L409" s="3"/>
      <c r="M409" s="3"/>
      <c r="N409" s="3"/>
      <c r="O409" s="9"/>
      <c r="P409" s="3"/>
      <c r="Q409" s="13"/>
    </row>
    <row r="410" spans="1:17">
      <c r="A410" s="10"/>
      <c r="B410" s="8"/>
      <c r="C410" s="8"/>
      <c r="D410" s="2"/>
      <c r="E410" s="8"/>
      <c r="F410" s="8"/>
      <c r="G410" s="2"/>
      <c r="H410" s="2"/>
      <c r="I410" s="2"/>
      <c r="J410" s="2"/>
      <c r="K410" s="2"/>
      <c r="L410" s="2"/>
      <c r="M410" s="2"/>
      <c r="N410" s="2"/>
      <c r="O410" s="8"/>
      <c r="P410" s="2"/>
      <c r="Q410" s="12"/>
    </row>
    <row r="411" spans="1:17">
      <c r="A411" s="11"/>
      <c r="B411" s="9"/>
      <c r="C411" s="9"/>
      <c r="D411" s="3"/>
      <c r="E411" s="9"/>
      <c r="F411" s="9"/>
      <c r="G411" s="3"/>
      <c r="H411" s="3"/>
      <c r="I411" s="3"/>
      <c r="J411" s="3"/>
      <c r="K411" s="3"/>
      <c r="L411" s="3"/>
      <c r="M411" s="3"/>
      <c r="N411" s="3"/>
      <c r="O411" s="9"/>
      <c r="P411" s="3"/>
      <c r="Q411" s="13"/>
    </row>
    <row r="412" spans="1:17">
      <c r="A412" s="10"/>
      <c r="B412" s="8"/>
      <c r="C412" s="8"/>
      <c r="D412" s="2"/>
      <c r="E412" s="8"/>
      <c r="F412" s="8"/>
      <c r="G412" s="2"/>
      <c r="H412" s="2"/>
      <c r="I412" s="2"/>
      <c r="J412" s="2"/>
      <c r="K412" s="2"/>
      <c r="L412" s="2"/>
      <c r="M412" s="2"/>
      <c r="N412" s="2"/>
      <c r="O412" s="8"/>
      <c r="P412" s="2"/>
      <c r="Q412" s="12"/>
    </row>
    <row r="413" spans="1:17">
      <c r="A413" s="11"/>
      <c r="B413" s="9"/>
      <c r="C413" s="9"/>
      <c r="D413" s="3"/>
      <c r="E413" s="9"/>
      <c r="F413" s="9"/>
      <c r="G413" s="3"/>
      <c r="H413" s="3"/>
      <c r="I413" s="3"/>
      <c r="J413" s="3"/>
      <c r="K413" s="3"/>
      <c r="L413" s="3"/>
      <c r="M413" s="3"/>
      <c r="N413" s="3"/>
      <c r="O413" s="9"/>
      <c r="P413" s="3"/>
      <c r="Q413" s="13"/>
    </row>
    <row r="414" spans="1:17">
      <c r="A414" s="10"/>
      <c r="B414" s="8"/>
      <c r="C414" s="8"/>
      <c r="D414" s="2"/>
      <c r="E414" s="8"/>
      <c r="F414" s="8"/>
      <c r="G414" s="2"/>
      <c r="H414" s="2"/>
      <c r="I414" s="2"/>
      <c r="J414" s="2"/>
      <c r="K414" s="2"/>
      <c r="L414" s="2"/>
      <c r="M414" s="2"/>
      <c r="N414" s="2"/>
      <c r="O414" s="8"/>
      <c r="P414" s="2"/>
      <c r="Q414" s="12"/>
    </row>
    <row r="415" spans="1:17">
      <c r="A415" s="11"/>
      <c r="B415" s="9"/>
      <c r="C415" s="9"/>
      <c r="D415" s="3"/>
      <c r="E415" s="9"/>
      <c r="F415" s="9"/>
      <c r="G415" s="3"/>
      <c r="H415" s="3"/>
      <c r="I415" s="3"/>
      <c r="J415" s="3"/>
      <c r="K415" s="3"/>
      <c r="L415" s="3"/>
      <c r="M415" s="3"/>
      <c r="N415" s="3"/>
      <c r="O415" s="9"/>
      <c r="P415" s="3"/>
      <c r="Q415" s="13"/>
    </row>
    <row r="416" spans="1:17">
      <c r="A416" s="10"/>
      <c r="B416" s="8"/>
      <c r="C416" s="8"/>
      <c r="D416" s="2"/>
      <c r="E416" s="8"/>
      <c r="F416" s="8"/>
      <c r="G416" s="2"/>
      <c r="H416" s="2"/>
      <c r="I416" s="2"/>
      <c r="J416" s="2"/>
      <c r="K416" s="2"/>
      <c r="L416" s="2"/>
      <c r="M416" s="2"/>
      <c r="N416" s="2"/>
      <c r="O416" s="8"/>
      <c r="P416" s="2"/>
      <c r="Q416" s="12"/>
    </row>
    <row r="417" spans="1:17">
      <c r="A417" s="11"/>
      <c r="B417" s="9"/>
      <c r="C417" s="9"/>
      <c r="D417" s="3"/>
      <c r="E417" s="9"/>
      <c r="F417" s="9"/>
      <c r="G417" s="3"/>
      <c r="H417" s="3"/>
      <c r="I417" s="3"/>
      <c r="J417" s="3"/>
      <c r="K417" s="3"/>
      <c r="L417" s="3"/>
      <c r="M417" s="3"/>
      <c r="N417" s="3"/>
      <c r="O417" s="9"/>
      <c r="P417" s="3"/>
      <c r="Q417" s="13"/>
    </row>
    <row r="418" spans="1:17">
      <c r="A418" s="10"/>
      <c r="B418" s="8"/>
      <c r="C418" s="8"/>
      <c r="D418" s="2"/>
      <c r="E418" s="8"/>
      <c r="F418" s="8"/>
      <c r="G418" s="2"/>
      <c r="H418" s="2"/>
      <c r="I418" s="2"/>
      <c r="J418" s="2"/>
      <c r="K418" s="2"/>
      <c r="L418" s="2"/>
      <c r="M418" s="2"/>
      <c r="N418" s="2"/>
      <c r="O418" s="8"/>
      <c r="P418" s="2"/>
      <c r="Q418" s="12"/>
    </row>
    <row r="419" spans="1:17">
      <c r="A419" s="11"/>
      <c r="B419" s="9"/>
      <c r="C419" s="9"/>
      <c r="D419" s="3"/>
      <c r="E419" s="9"/>
      <c r="F419" s="9"/>
      <c r="G419" s="3"/>
      <c r="H419" s="3"/>
      <c r="I419" s="3"/>
      <c r="J419" s="3"/>
      <c r="K419" s="3"/>
      <c r="L419" s="3"/>
      <c r="M419" s="3"/>
      <c r="N419" s="3"/>
      <c r="O419" s="9"/>
      <c r="P419" s="3"/>
      <c r="Q419" s="13"/>
    </row>
    <row r="420" spans="1:17">
      <c r="A420" s="10"/>
      <c r="B420" s="8"/>
      <c r="C420" s="8"/>
      <c r="D420" s="2"/>
      <c r="E420" s="8"/>
      <c r="F420" s="8"/>
      <c r="G420" s="2"/>
      <c r="H420" s="2"/>
      <c r="I420" s="2"/>
      <c r="J420" s="2"/>
      <c r="K420" s="2"/>
      <c r="L420" s="2"/>
      <c r="M420" s="2"/>
      <c r="N420" s="2"/>
      <c r="O420" s="8"/>
      <c r="P420" s="2"/>
      <c r="Q420" s="12"/>
    </row>
    <row r="421" spans="1:17">
      <c r="A421" s="11"/>
      <c r="B421" s="9"/>
      <c r="C421" s="9"/>
      <c r="D421" s="3"/>
      <c r="E421" s="9"/>
      <c r="F421" s="9"/>
      <c r="G421" s="3"/>
      <c r="H421" s="3"/>
      <c r="I421" s="3"/>
      <c r="J421" s="3"/>
      <c r="K421" s="3"/>
      <c r="L421" s="3"/>
      <c r="M421" s="3"/>
      <c r="N421" s="3"/>
      <c r="O421" s="9"/>
      <c r="P421" s="3"/>
      <c r="Q421" s="13"/>
    </row>
    <row r="422" spans="1:17">
      <c r="A422" s="10"/>
      <c r="B422" s="8"/>
      <c r="C422" s="8"/>
      <c r="D422" s="2"/>
      <c r="E422" s="8"/>
      <c r="F422" s="8"/>
      <c r="G422" s="2"/>
      <c r="H422" s="2"/>
      <c r="I422" s="2"/>
      <c r="J422" s="2"/>
      <c r="K422" s="2"/>
      <c r="L422" s="2"/>
      <c r="M422" s="2"/>
      <c r="N422" s="2"/>
      <c r="O422" s="8"/>
      <c r="P422" s="2"/>
      <c r="Q422" s="12"/>
    </row>
    <row r="423" spans="1:17">
      <c r="A423" s="11"/>
      <c r="B423" s="9"/>
      <c r="C423" s="9"/>
      <c r="D423" s="3"/>
      <c r="E423" s="9"/>
      <c r="F423" s="9"/>
      <c r="G423" s="3"/>
      <c r="H423" s="3"/>
      <c r="I423" s="3"/>
      <c r="J423" s="3"/>
      <c r="K423" s="3"/>
      <c r="L423" s="3"/>
      <c r="M423" s="3"/>
      <c r="N423" s="3"/>
      <c r="O423" s="9"/>
      <c r="P423" s="3"/>
      <c r="Q423" s="13"/>
    </row>
    <row r="424" spans="1:17">
      <c r="A424" s="10"/>
      <c r="B424" s="8"/>
      <c r="C424" s="8"/>
      <c r="D424" s="2"/>
      <c r="E424" s="8"/>
      <c r="F424" s="8"/>
      <c r="G424" s="2"/>
      <c r="H424" s="2"/>
      <c r="I424" s="2"/>
      <c r="J424" s="2"/>
      <c r="K424" s="2"/>
      <c r="L424" s="2"/>
      <c r="M424" s="2"/>
      <c r="N424" s="2"/>
      <c r="O424" s="8"/>
      <c r="P424" s="2"/>
      <c r="Q424" s="12"/>
    </row>
    <row r="425" spans="1:17">
      <c r="A425" s="11"/>
      <c r="B425" s="9"/>
      <c r="C425" s="9"/>
      <c r="D425" s="3"/>
      <c r="E425" s="9"/>
      <c r="F425" s="9"/>
      <c r="G425" s="3"/>
      <c r="H425" s="3"/>
      <c r="I425" s="3"/>
      <c r="J425" s="3"/>
      <c r="K425" s="3"/>
      <c r="L425" s="3"/>
      <c r="M425" s="3"/>
      <c r="N425" s="3"/>
      <c r="O425" s="9"/>
      <c r="P425" s="3"/>
      <c r="Q425" s="13"/>
    </row>
    <row r="426" spans="1:17">
      <c r="A426" s="10"/>
      <c r="B426" s="8"/>
      <c r="C426" s="8"/>
      <c r="D426" s="2"/>
      <c r="E426" s="8"/>
      <c r="F426" s="8"/>
      <c r="G426" s="2"/>
      <c r="H426" s="2"/>
      <c r="I426" s="2"/>
      <c r="J426" s="2"/>
      <c r="K426" s="2"/>
      <c r="L426" s="2"/>
      <c r="M426" s="2"/>
      <c r="N426" s="2"/>
      <c r="O426" s="8"/>
      <c r="P426" s="2"/>
      <c r="Q426" s="12"/>
    </row>
    <row r="427" spans="1:17">
      <c r="A427" s="11"/>
      <c r="B427" s="9"/>
      <c r="C427" s="9"/>
      <c r="D427" s="3"/>
      <c r="E427" s="9"/>
      <c r="F427" s="9"/>
      <c r="G427" s="3"/>
      <c r="H427" s="3"/>
      <c r="I427" s="3"/>
      <c r="J427" s="3"/>
      <c r="K427" s="3"/>
      <c r="L427" s="3"/>
      <c r="M427" s="3"/>
      <c r="N427" s="3"/>
      <c r="O427" s="9"/>
      <c r="P427" s="3"/>
      <c r="Q427" s="13"/>
    </row>
    <row r="428" spans="1:17">
      <c r="A428" s="10"/>
      <c r="B428" s="8"/>
      <c r="C428" s="8"/>
      <c r="D428" s="2"/>
      <c r="E428" s="8"/>
      <c r="F428" s="8"/>
      <c r="G428" s="2"/>
      <c r="H428" s="2"/>
      <c r="I428" s="2"/>
      <c r="J428" s="2"/>
      <c r="K428" s="2"/>
      <c r="L428" s="2"/>
      <c r="M428" s="2"/>
      <c r="N428" s="2"/>
      <c r="O428" s="8"/>
      <c r="P428" s="2"/>
      <c r="Q428" s="12"/>
    </row>
    <row r="429" spans="1:17">
      <c r="A429" s="11"/>
      <c r="B429" s="9"/>
      <c r="C429" s="9"/>
      <c r="D429" s="3"/>
      <c r="E429" s="9"/>
      <c r="F429" s="9"/>
      <c r="G429" s="3"/>
      <c r="H429" s="3"/>
      <c r="I429" s="3"/>
      <c r="J429" s="3"/>
      <c r="K429" s="3"/>
      <c r="L429" s="3"/>
      <c r="M429" s="3"/>
      <c r="N429" s="3"/>
      <c r="O429" s="9"/>
      <c r="P429" s="3"/>
      <c r="Q429" s="13"/>
    </row>
    <row r="430" spans="1:17">
      <c r="A430" s="10"/>
      <c r="B430" s="8"/>
      <c r="C430" s="8"/>
      <c r="D430" s="2"/>
      <c r="E430" s="8"/>
      <c r="F430" s="8"/>
      <c r="G430" s="2"/>
      <c r="H430" s="2"/>
      <c r="I430" s="2"/>
      <c r="J430" s="2"/>
      <c r="K430" s="2"/>
      <c r="L430" s="2"/>
      <c r="M430" s="2"/>
      <c r="N430" s="2"/>
      <c r="O430" s="8"/>
      <c r="P430" s="2"/>
      <c r="Q430" s="12"/>
    </row>
    <row r="431" spans="1:17">
      <c r="A431" s="11"/>
      <c r="B431" s="9"/>
      <c r="C431" s="9"/>
      <c r="D431" s="3"/>
      <c r="E431" s="9"/>
      <c r="F431" s="9"/>
      <c r="G431" s="3"/>
      <c r="H431" s="3"/>
      <c r="I431" s="3"/>
      <c r="J431" s="3"/>
      <c r="K431" s="3"/>
      <c r="L431" s="3"/>
      <c r="M431" s="3"/>
      <c r="N431" s="3"/>
      <c r="O431" s="9"/>
      <c r="P431" s="3"/>
      <c r="Q431" s="13"/>
    </row>
    <row r="432" spans="1:17">
      <c r="A432" s="10"/>
      <c r="B432" s="8"/>
      <c r="C432" s="8"/>
      <c r="D432" s="2"/>
      <c r="E432" s="8"/>
      <c r="F432" s="8"/>
      <c r="G432" s="2"/>
      <c r="H432" s="2"/>
      <c r="I432" s="2"/>
      <c r="J432" s="2"/>
      <c r="K432" s="2"/>
      <c r="L432" s="2"/>
      <c r="M432" s="2"/>
      <c r="N432" s="2"/>
      <c r="O432" s="8"/>
      <c r="P432" s="2"/>
      <c r="Q432" s="12"/>
    </row>
    <row r="433" spans="1:17">
      <c r="A433" s="11"/>
      <c r="B433" s="9"/>
      <c r="C433" s="9"/>
      <c r="D433" s="3"/>
      <c r="E433" s="9"/>
      <c r="F433" s="9"/>
      <c r="G433" s="3"/>
      <c r="H433" s="3"/>
      <c r="I433" s="3"/>
      <c r="J433" s="3"/>
      <c r="K433" s="3"/>
      <c r="L433" s="3"/>
      <c r="M433" s="3"/>
      <c r="N433" s="3"/>
      <c r="O433" s="9"/>
      <c r="P433" s="3"/>
      <c r="Q433" s="13"/>
    </row>
    <row r="434" spans="1:17">
      <c r="A434" s="10"/>
      <c r="B434" s="8"/>
      <c r="C434" s="8"/>
      <c r="D434" s="2"/>
      <c r="E434" s="8"/>
      <c r="F434" s="8"/>
      <c r="G434" s="2"/>
      <c r="H434" s="2"/>
      <c r="I434" s="2"/>
      <c r="J434" s="2"/>
      <c r="K434" s="2"/>
      <c r="L434" s="2"/>
      <c r="M434" s="2"/>
      <c r="N434" s="2"/>
      <c r="O434" s="8"/>
      <c r="P434" s="2"/>
      <c r="Q434" s="12"/>
    </row>
    <row r="435" spans="1:17">
      <c r="A435" s="11"/>
      <c r="B435" s="9"/>
      <c r="C435" s="9"/>
      <c r="D435" s="3"/>
      <c r="E435" s="9"/>
      <c r="F435" s="9"/>
      <c r="G435" s="3"/>
      <c r="H435" s="3"/>
      <c r="I435" s="3"/>
      <c r="J435" s="3"/>
      <c r="K435" s="3"/>
      <c r="L435" s="3"/>
      <c r="M435" s="3"/>
      <c r="N435" s="3"/>
      <c r="O435" s="9"/>
      <c r="P435" s="3"/>
      <c r="Q435" s="13"/>
    </row>
    <row r="436" spans="1:17">
      <c r="A436" s="10"/>
      <c r="B436" s="8"/>
      <c r="C436" s="8"/>
      <c r="D436" s="2"/>
      <c r="E436" s="8"/>
      <c r="F436" s="8"/>
      <c r="G436" s="2"/>
      <c r="H436" s="2"/>
      <c r="I436" s="2"/>
      <c r="J436" s="2"/>
      <c r="K436" s="2"/>
      <c r="L436" s="2"/>
      <c r="M436" s="2"/>
      <c r="N436" s="2"/>
      <c r="O436" s="8"/>
      <c r="P436" s="2"/>
      <c r="Q436" s="12"/>
    </row>
    <row r="437" spans="1:17">
      <c r="A437" s="11"/>
      <c r="B437" s="9"/>
      <c r="C437" s="9"/>
      <c r="D437" s="3"/>
      <c r="E437" s="9"/>
      <c r="F437" s="9"/>
      <c r="G437" s="3"/>
      <c r="H437" s="3"/>
      <c r="I437" s="3"/>
      <c r="J437" s="3"/>
      <c r="K437" s="3"/>
      <c r="L437" s="3"/>
      <c r="M437" s="3"/>
      <c r="N437" s="3"/>
      <c r="O437" s="9"/>
      <c r="P437" s="3"/>
      <c r="Q437" s="13"/>
    </row>
    <row r="438" spans="1:17">
      <c r="A438" s="10"/>
      <c r="B438" s="8"/>
      <c r="C438" s="8"/>
      <c r="D438" s="2"/>
      <c r="E438" s="8"/>
      <c r="F438" s="8"/>
      <c r="G438" s="2"/>
      <c r="H438" s="2"/>
      <c r="I438" s="2"/>
      <c r="J438" s="2"/>
      <c r="K438" s="2"/>
      <c r="L438" s="2"/>
      <c r="M438" s="2"/>
      <c r="N438" s="2"/>
      <c r="O438" s="8"/>
      <c r="P438" s="2"/>
      <c r="Q438" s="12"/>
    </row>
    <row r="439" spans="1:17">
      <c r="A439" s="11"/>
      <c r="B439" s="9"/>
      <c r="C439" s="9"/>
      <c r="D439" s="3"/>
      <c r="E439" s="9"/>
      <c r="F439" s="9"/>
      <c r="G439" s="3"/>
      <c r="H439" s="3"/>
      <c r="I439" s="3"/>
      <c r="J439" s="3"/>
      <c r="K439" s="3"/>
      <c r="L439" s="3"/>
      <c r="M439" s="3"/>
      <c r="N439" s="3"/>
      <c r="O439" s="9"/>
      <c r="P439" s="3"/>
      <c r="Q439" s="13"/>
    </row>
    <row r="440" spans="1:17">
      <c r="A440" s="10"/>
      <c r="B440" s="8"/>
      <c r="C440" s="8"/>
      <c r="D440" s="2"/>
      <c r="E440" s="8"/>
      <c r="F440" s="8"/>
      <c r="G440" s="2"/>
      <c r="H440" s="2"/>
      <c r="I440" s="2"/>
      <c r="J440" s="2"/>
      <c r="K440" s="2"/>
      <c r="L440" s="2"/>
      <c r="M440" s="2"/>
      <c r="N440" s="2"/>
      <c r="O440" s="8"/>
      <c r="P440" s="2"/>
      <c r="Q440" s="12"/>
    </row>
    <row r="441" spans="1:17">
      <c r="A441" s="11"/>
      <c r="B441" s="9"/>
      <c r="C441" s="9"/>
      <c r="D441" s="3"/>
      <c r="E441" s="9"/>
      <c r="F441" s="9"/>
      <c r="G441" s="3"/>
      <c r="H441" s="3"/>
      <c r="I441" s="3"/>
      <c r="J441" s="3"/>
      <c r="K441" s="3"/>
      <c r="L441" s="3"/>
      <c r="M441" s="3"/>
      <c r="N441" s="3"/>
      <c r="O441" s="9"/>
      <c r="P441" s="3"/>
      <c r="Q441" s="13"/>
    </row>
    <row r="442" spans="1:17">
      <c r="A442" s="10"/>
      <c r="B442" s="8"/>
      <c r="C442" s="8"/>
      <c r="D442" s="2"/>
      <c r="E442" s="8"/>
      <c r="F442" s="8"/>
      <c r="G442" s="2"/>
      <c r="H442" s="2"/>
      <c r="I442" s="2"/>
      <c r="J442" s="2"/>
      <c r="K442" s="2"/>
      <c r="L442" s="2"/>
      <c r="M442" s="2"/>
      <c r="N442" s="2"/>
      <c r="O442" s="8"/>
      <c r="P442" s="2"/>
      <c r="Q442" s="12"/>
    </row>
    <row r="443" spans="1:17">
      <c r="A443" s="11"/>
      <c r="B443" s="9"/>
      <c r="C443" s="9"/>
      <c r="D443" s="3"/>
      <c r="E443" s="9"/>
      <c r="F443" s="9"/>
      <c r="G443" s="3"/>
      <c r="H443" s="3"/>
      <c r="I443" s="3"/>
      <c r="J443" s="3"/>
      <c r="K443" s="3"/>
      <c r="L443" s="3"/>
      <c r="M443" s="3"/>
      <c r="N443" s="3"/>
      <c r="O443" s="9"/>
      <c r="P443" s="3"/>
      <c r="Q443" s="13"/>
    </row>
    <row r="444" spans="1:17">
      <c r="A444" s="10"/>
      <c r="B444" s="8"/>
      <c r="C444" s="8"/>
      <c r="D444" s="2"/>
      <c r="E444" s="8"/>
      <c r="F444" s="8"/>
      <c r="G444" s="2"/>
      <c r="H444" s="2"/>
      <c r="I444" s="2"/>
      <c r="J444" s="2"/>
      <c r="K444" s="2"/>
      <c r="L444" s="2"/>
      <c r="M444" s="2"/>
      <c r="N444" s="2"/>
      <c r="O444" s="8"/>
      <c r="P444" s="2"/>
      <c r="Q444" s="12"/>
    </row>
    <row r="445" spans="1:17">
      <c r="A445" s="11"/>
      <c r="B445" s="9"/>
      <c r="C445" s="9"/>
      <c r="D445" s="3"/>
      <c r="E445" s="9"/>
      <c r="F445" s="9"/>
      <c r="G445" s="3"/>
      <c r="H445" s="3"/>
      <c r="I445" s="3"/>
      <c r="J445" s="3"/>
      <c r="K445" s="3"/>
      <c r="L445" s="3"/>
      <c r="M445" s="3"/>
      <c r="N445" s="3"/>
      <c r="O445" s="9"/>
      <c r="P445" s="3"/>
      <c r="Q445" s="13"/>
    </row>
    <row r="446" spans="1:17">
      <c r="A446" s="10"/>
      <c r="B446" s="8"/>
      <c r="C446" s="8"/>
      <c r="D446" s="2"/>
      <c r="E446" s="8"/>
      <c r="F446" s="8"/>
      <c r="G446" s="2"/>
      <c r="H446" s="2"/>
      <c r="I446" s="2"/>
      <c r="J446" s="2"/>
      <c r="K446" s="2"/>
      <c r="L446" s="2"/>
      <c r="M446" s="2"/>
      <c r="N446" s="2"/>
      <c r="O446" s="8"/>
      <c r="P446" s="2"/>
      <c r="Q446" s="12"/>
    </row>
    <row r="447" spans="1:17">
      <c r="A447" s="11"/>
      <c r="B447" s="9"/>
      <c r="C447" s="9"/>
      <c r="D447" s="3"/>
      <c r="E447" s="9"/>
      <c r="F447" s="9"/>
      <c r="G447" s="3"/>
      <c r="H447" s="3"/>
      <c r="I447" s="3"/>
      <c r="J447" s="3"/>
      <c r="K447" s="3"/>
      <c r="L447" s="3"/>
      <c r="M447" s="3"/>
      <c r="N447" s="3"/>
      <c r="O447" s="9"/>
      <c r="P447" s="3"/>
      <c r="Q447" s="13"/>
    </row>
    <row r="448" spans="1:17">
      <c r="A448" s="10"/>
      <c r="B448" s="8"/>
      <c r="C448" s="8"/>
      <c r="D448" s="2"/>
      <c r="E448" s="8"/>
      <c r="F448" s="8"/>
      <c r="G448" s="2"/>
      <c r="H448" s="2"/>
      <c r="I448" s="2"/>
      <c r="J448" s="2"/>
      <c r="K448" s="2"/>
      <c r="L448" s="2"/>
      <c r="M448" s="2"/>
      <c r="N448" s="2"/>
      <c r="O448" s="8"/>
      <c r="P448" s="2"/>
      <c r="Q448" s="12"/>
    </row>
    <row r="449" spans="1:17">
      <c r="A449" s="11"/>
      <c r="B449" s="9"/>
      <c r="C449" s="9"/>
      <c r="D449" s="3"/>
      <c r="E449" s="9"/>
      <c r="F449" s="9"/>
      <c r="G449" s="3"/>
      <c r="H449" s="3"/>
      <c r="I449" s="3"/>
      <c r="J449" s="3"/>
      <c r="K449" s="3"/>
      <c r="L449" s="3"/>
      <c r="M449" s="3"/>
      <c r="N449" s="3"/>
      <c r="O449" s="9"/>
      <c r="P449" s="3"/>
      <c r="Q449" s="13"/>
    </row>
    <row r="450" spans="1:17">
      <c r="A450" s="10"/>
      <c r="B450" s="8"/>
      <c r="C450" s="8"/>
      <c r="D450" s="2"/>
      <c r="E450" s="8"/>
      <c r="F450" s="8"/>
      <c r="G450" s="2"/>
      <c r="H450" s="2"/>
      <c r="I450" s="2"/>
      <c r="J450" s="2"/>
      <c r="K450" s="2"/>
      <c r="L450" s="2"/>
      <c r="M450" s="2"/>
      <c r="N450" s="2"/>
      <c r="O450" s="8"/>
      <c r="P450" s="2"/>
      <c r="Q450" s="12"/>
    </row>
    <row r="451" spans="1:17">
      <c r="A451" s="11"/>
      <c r="B451" s="9"/>
      <c r="C451" s="9"/>
      <c r="D451" s="3"/>
      <c r="E451" s="9"/>
      <c r="F451" s="9"/>
      <c r="G451" s="3"/>
      <c r="H451" s="3"/>
      <c r="I451" s="3"/>
      <c r="J451" s="3"/>
      <c r="K451" s="3"/>
      <c r="L451" s="3"/>
      <c r="M451" s="3"/>
      <c r="N451" s="3"/>
      <c r="O451" s="9"/>
      <c r="P451" s="3"/>
      <c r="Q451" s="13"/>
    </row>
    <row r="452" spans="1:17">
      <c r="A452" s="10"/>
      <c r="B452" s="8"/>
      <c r="C452" s="8"/>
      <c r="D452" s="2"/>
      <c r="E452" s="8"/>
      <c r="F452" s="8"/>
      <c r="G452" s="2"/>
      <c r="H452" s="2"/>
      <c r="I452" s="2"/>
      <c r="J452" s="2"/>
      <c r="K452" s="2"/>
      <c r="L452" s="2"/>
      <c r="M452" s="2"/>
      <c r="N452" s="2"/>
      <c r="O452" s="8"/>
      <c r="P452" s="2"/>
      <c r="Q452" s="12"/>
    </row>
    <row r="453" spans="1:17">
      <c r="A453" s="11"/>
      <c r="B453" s="9"/>
      <c r="C453" s="9"/>
      <c r="D453" s="3"/>
      <c r="E453" s="9"/>
      <c r="F453" s="9"/>
      <c r="G453" s="3"/>
      <c r="H453" s="3"/>
      <c r="I453" s="3"/>
      <c r="J453" s="3"/>
      <c r="K453" s="3"/>
      <c r="L453" s="3"/>
      <c r="M453" s="3"/>
      <c r="N453" s="3"/>
      <c r="O453" s="9"/>
      <c r="P453" s="3"/>
      <c r="Q453" s="13"/>
    </row>
    <row r="454" spans="1:17">
      <c r="A454" s="10"/>
      <c r="B454" s="8"/>
      <c r="C454" s="8"/>
      <c r="D454" s="2"/>
      <c r="E454" s="8"/>
      <c r="F454" s="8"/>
      <c r="G454" s="2"/>
      <c r="H454" s="2"/>
      <c r="I454" s="2"/>
      <c r="J454" s="2"/>
      <c r="K454" s="2"/>
      <c r="L454" s="2"/>
      <c r="M454" s="2"/>
      <c r="N454" s="2"/>
      <c r="O454" s="8"/>
      <c r="P454" s="2"/>
      <c r="Q454" s="12"/>
    </row>
    <row r="455" spans="1:17">
      <c r="A455" s="11"/>
      <c r="B455" s="9"/>
      <c r="C455" s="9"/>
      <c r="D455" s="3"/>
      <c r="E455" s="9"/>
      <c r="F455" s="9"/>
      <c r="G455" s="3"/>
      <c r="H455" s="3"/>
      <c r="I455" s="3"/>
      <c r="J455" s="3"/>
      <c r="K455" s="3"/>
      <c r="L455" s="3"/>
      <c r="M455" s="3"/>
      <c r="N455" s="3"/>
      <c r="O455" s="9"/>
      <c r="P455" s="3"/>
      <c r="Q455" s="13"/>
    </row>
    <row r="456" spans="1:17">
      <c r="A456" s="10"/>
      <c r="B456" s="8"/>
      <c r="C456" s="8"/>
      <c r="D456" s="2"/>
      <c r="E456" s="8"/>
      <c r="F456" s="8"/>
      <c r="G456" s="2"/>
      <c r="H456" s="2"/>
      <c r="I456" s="2"/>
      <c r="J456" s="2"/>
      <c r="K456" s="2"/>
      <c r="L456" s="2"/>
      <c r="M456" s="2"/>
      <c r="N456" s="2"/>
      <c r="O456" s="8"/>
      <c r="P456" s="2"/>
      <c r="Q456" s="12"/>
    </row>
    <row r="457" spans="1:17">
      <c r="A457" s="11"/>
      <c r="B457" s="9"/>
      <c r="C457" s="9"/>
      <c r="D457" s="3"/>
      <c r="E457" s="9"/>
      <c r="F457" s="9"/>
      <c r="G457" s="3"/>
      <c r="H457" s="3"/>
      <c r="I457" s="3"/>
      <c r="J457" s="3"/>
      <c r="K457" s="3"/>
      <c r="L457" s="3"/>
      <c r="M457" s="3"/>
      <c r="N457" s="3"/>
      <c r="O457" s="9"/>
      <c r="P457" s="3"/>
      <c r="Q457" s="13"/>
    </row>
    <row r="458" spans="1:17">
      <c r="A458" s="10"/>
      <c r="B458" s="8"/>
      <c r="C458" s="8"/>
      <c r="D458" s="2"/>
      <c r="E458" s="8"/>
      <c r="F458" s="8"/>
      <c r="G458" s="2"/>
      <c r="H458" s="2"/>
      <c r="I458" s="2"/>
      <c r="J458" s="2"/>
      <c r="K458" s="2"/>
      <c r="L458" s="2"/>
      <c r="M458" s="2"/>
      <c r="N458" s="2"/>
      <c r="O458" s="8"/>
      <c r="P458" s="2"/>
      <c r="Q458" s="12"/>
    </row>
    <row r="459" spans="1:17">
      <c r="A459" s="11"/>
      <c r="B459" s="9"/>
      <c r="C459" s="9"/>
      <c r="D459" s="3"/>
      <c r="E459" s="9"/>
      <c r="F459" s="9"/>
      <c r="G459" s="3"/>
      <c r="H459" s="3"/>
      <c r="I459" s="3"/>
      <c r="J459" s="3"/>
      <c r="K459" s="3"/>
      <c r="L459" s="3"/>
      <c r="M459" s="3"/>
      <c r="N459" s="3"/>
      <c r="O459" s="9"/>
      <c r="P459" s="3"/>
      <c r="Q459" s="13"/>
    </row>
    <row r="460" spans="1:17">
      <c r="A460" s="10"/>
      <c r="B460" s="8"/>
      <c r="C460" s="8"/>
      <c r="D460" s="2"/>
      <c r="E460" s="8"/>
      <c r="F460" s="8"/>
      <c r="G460" s="2"/>
      <c r="H460" s="2"/>
      <c r="I460" s="2"/>
      <c r="J460" s="2"/>
      <c r="K460" s="2"/>
      <c r="L460" s="2"/>
      <c r="M460" s="2"/>
      <c r="N460" s="2"/>
      <c r="O460" s="8"/>
      <c r="P460" s="2"/>
      <c r="Q460" s="12"/>
    </row>
    <row r="461" spans="1:17">
      <c r="A461" s="11"/>
      <c r="B461" s="9"/>
      <c r="C461" s="9"/>
      <c r="D461" s="3"/>
      <c r="E461" s="9"/>
      <c r="F461" s="9"/>
      <c r="G461" s="3"/>
      <c r="H461" s="3"/>
      <c r="I461" s="3"/>
      <c r="J461" s="3"/>
      <c r="K461" s="3"/>
      <c r="L461" s="3"/>
      <c r="M461" s="3"/>
      <c r="N461" s="3"/>
      <c r="O461" s="9"/>
      <c r="P461" s="3"/>
      <c r="Q461" s="13"/>
    </row>
    <row r="462" spans="1:17">
      <c r="A462" s="10"/>
      <c r="B462" s="8"/>
      <c r="C462" s="8"/>
      <c r="D462" s="2"/>
      <c r="E462" s="8"/>
      <c r="F462" s="8"/>
      <c r="G462" s="2"/>
      <c r="H462" s="2"/>
      <c r="I462" s="2"/>
      <c r="J462" s="2"/>
      <c r="K462" s="2"/>
      <c r="L462" s="2"/>
      <c r="M462" s="2"/>
      <c r="N462" s="2"/>
      <c r="O462" s="8"/>
      <c r="P462" s="2"/>
      <c r="Q462" s="12"/>
    </row>
    <row r="463" spans="1:17">
      <c r="A463" s="11"/>
      <c r="B463" s="9"/>
      <c r="C463" s="9"/>
      <c r="D463" s="3"/>
      <c r="E463" s="9"/>
      <c r="F463" s="9"/>
      <c r="G463" s="3"/>
      <c r="H463" s="3"/>
      <c r="I463" s="3"/>
      <c r="J463" s="3"/>
      <c r="K463" s="3"/>
      <c r="L463" s="3"/>
      <c r="M463" s="3"/>
      <c r="N463" s="3"/>
      <c r="O463" s="9"/>
      <c r="P463" s="3"/>
      <c r="Q463" s="13"/>
    </row>
    <row r="464" spans="1:17">
      <c r="A464" s="10"/>
      <c r="B464" s="8"/>
      <c r="C464" s="8"/>
      <c r="D464" s="2"/>
      <c r="E464" s="8"/>
      <c r="F464" s="8"/>
      <c r="G464" s="2"/>
      <c r="H464" s="2"/>
      <c r="I464" s="2"/>
      <c r="J464" s="2"/>
      <c r="K464" s="2"/>
      <c r="L464" s="2"/>
      <c r="M464" s="2"/>
      <c r="N464" s="2"/>
      <c r="O464" s="8"/>
      <c r="P464" s="2"/>
      <c r="Q464" s="12"/>
    </row>
    <row r="465" spans="1:17">
      <c r="A465" s="11"/>
      <c r="B465" s="9"/>
      <c r="C465" s="9"/>
      <c r="D465" s="3"/>
      <c r="E465" s="9"/>
      <c r="F465" s="9"/>
      <c r="G465" s="3"/>
      <c r="H465" s="3"/>
      <c r="I465" s="3"/>
      <c r="J465" s="3"/>
      <c r="K465" s="3"/>
      <c r="L465" s="3"/>
      <c r="M465" s="3"/>
      <c r="N465" s="3"/>
      <c r="O465" s="9"/>
      <c r="P465" s="3"/>
      <c r="Q465" s="13"/>
    </row>
    <row r="466" spans="1:17">
      <c r="A466" s="10"/>
      <c r="B466" s="8"/>
      <c r="C466" s="8"/>
      <c r="D466" s="2"/>
      <c r="E466" s="8"/>
      <c r="F466" s="8"/>
      <c r="G466" s="2"/>
      <c r="H466" s="2"/>
      <c r="I466" s="2"/>
      <c r="J466" s="2"/>
      <c r="K466" s="2"/>
      <c r="L466" s="2"/>
      <c r="M466" s="2"/>
      <c r="N466" s="2"/>
      <c r="O466" s="8"/>
      <c r="P466" s="2"/>
      <c r="Q466" s="12"/>
    </row>
    <row r="467" spans="1:17">
      <c r="A467" s="11"/>
      <c r="B467" s="9"/>
      <c r="C467" s="9"/>
      <c r="D467" s="3"/>
      <c r="E467" s="9"/>
      <c r="F467" s="9"/>
      <c r="G467" s="3"/>
      <c r="H467" s="3"/>
      <c r="I467" s="3"/>
      <c r="J467" s="3"/>
      <c r="K467" s="3"/>
      <c r="L467" s="3"/>
      <c r="M467" s="3"/>
      <c r="N467" s="3"/>
      <c r="O467" s="9"/>
      <c r="P467" s="3"/>
      <c r="Q467" s="13"/>
    </row>
    <row r="468" spans="1:17">
      <c r="A468" s="10"/>
      <c r="B468" s="8"/>
      <c r="C468" s="8"/>
      <c r="D468" s="2"/>
      <c r="E468" s="8"/>
      <c r="F468" s="8"/>
      <c r="G468" s="2"/>
      <c r="H468" s="2"/>
      <c r="I468" s="2"/>
      <c r="J468" s="2"/>
      <c r="K468" s="2"/>
      <c r="L468" s="2"/>
      <c r="M468" s="2"/>
      <c r="N468" s="2"/>
      <c r="O468" s="8"/>
      <c r="P468" s="2"/>
      <c r="Q468" s="12"/>
    </row>
    <row r="469" spans="1:17">
      <c r="A469" s="11"/>
      <c r="B469" s="9"/>
      <c r="C469" s="9"/>
      <c r="D469" s="3"/>
      <c r="E469" s="9"/>
      <c r="F469" s="9"/>
      <c r="G469" s="3"/>
      <c r="H469" s="3"/>
      <c r="I469" s="3"/>
      <c r="J469" s="3"/>
      <c r="K469" s="3"/>
      <c r="L469" s="3"/>
      <c r="M469" s="3"/>
      <c r="N469" s="3"/>
      <c r="O469" s="9"/>
      <c r="P469" s="3"/>
      <c r="Q469" s="13"/>
    </row>
    <row r="470" spans="1:17">
      <c r="A470" s="10"/>
      <c r="B470" s="8"/>
      <c r="C470" s="8"/>
      <c r="D470" s="2"/>
      <c r="E470" s="8"/>
      <c r="F470" s="8"/>
      <c r="G470" s="2"/>
      <c r="H470" s="2"/>
      <c r="I470" s="2"/>
      <c r="J470" s="2"/>
      <c r="K470" s="2"/>
      <c r="L470" s="2"/>
      <c r="M470" s="2"/>
      <c r="N470" s="2"/>
      <c r="O470" s="8"/>
      <c r="P470" s="2"/>
      <c r="Q470" s="12"/>
    </row>
    <row r="471" spans="1:17">
      <c r="A471" s="11"/>
      <c r="B471" s="9"/>
      <c r="C471" s="9"/>
      <c r="D471" s="3"/>
      <c r="E471" s="9"/>
      <c r="F471" s="9"/>
      <c r="G471" s="3"/>
      <c r="H471" s="3"/>
      <c r="I471" s="3"/>
      <c r="J471" s="3"/>
      <c r="K471" s="3"/>
      <c r="L471" s="3"/>
      <c r="M471" s="3"/>
      <c r="N471" s="3"/>
      <c r="O471" s="9"/>
      <c r="P471" s="3"/>
      <c r="Q471" s="13"/>
    </row>
    <row r="472" spans="1:17">
      <c r="A472" s="10"/>
      <c r="B472" s="8"/>
      <c r="C472" s="8"/>
      <c r="D472" s="2"/>
      <c r="E472" s="8"/>
      <c r="F472" s="8"/>
      <c r="G472" s="2"/>
      <c r="H472" s="2"/>
      <c r="I472" s="2"/>
      <c r="J472" s="2"/>
      <c r="K472" s="2"/>
      <c r="L472" s="2"/>
      <c r="M472" s="2"/>
      <c r="N472" s="2"/>
      <c r="O472" s="8"/>
      <c r="P472" s="2"/>
      <c r="Q472" s="12"/>
    </row>
    <row r="473" spans="1:17">
      <c r="A473" s="11"/>
      <c r="B473" s="9"/>
      <c r="C473" s="9"/>
      <c r="D473" s="3"/>
      <c r="E473" s="9"/>
      <c r="F473" s="9"/>
      <c r="G473" s="3"/>
      <c r="H473" s="3"/>
      <c r="I473" s="3"/>
      <c r="J473" s="3"/>
      <c r="K473" s="3"/>
      <c r="L473" s="3"/>
      <c r="M473" s="3"/>
      <c r="N473" s="3"/>
      <c r="O473" s="9"/>
      <c r="P473" s="3"/>
      <c r="Q473" s="13"/>
    </row>
    <row r="474" spans="1:17">
      <c r="A474" s="10"/>
      <c r="B474" s="8"/>
      <c r="C474" s="8"/>
      <c r="D474" s="2"/>
      <c r="E474" s="8"/>
      <c r="F474" s="8"/>
      <c r="G474" s="2"/>
      <c r="H474" s="2"/>
      <c r="I474" s="2"/>
      <c r="J474" s="2"/>
      <c r="K474" s="2"/>
      <c r="L474" s="2"/>
      <c r="M474" s="2"/>
      <c r="N474" s="2"/>
      <c r="O474" s="8"/>
      <c r="P474" s="2"/>
      <c r="Q474" s="12"/>
    </row>
    <row r="475" spans="1:17">
      <c r="A475" s="11"/>
      <c r="B475" s="9"/>
      <c r="C475" s="9"/>
      <c r="D475" s="3"/>
      <c r="E475" s="9"/>
      <c r="F475" s="9"/>
      <c r="G475" s="3"/>
      <c r="H475" s="3"/>
      <c r="I475" s="3"/>
      <c r="J475" s="3"/>
      <c r="K475" s="3"/>
      <c r="L475" s="3"/>
      <c r="M475" s="3"/>
      <c r="N475" s="3"/>
      <c r="O475" s="9"/>
      <c r="P475" s="3"/>
      <c r="Q475" s="13"/>
    </row>
    <row r="476" spans="1:17">
      <c r="A476" s="10"/>
      <c r="B476" s="8"/>
      <c r="C476" s="8"/>
      <c r="D476" s="2"/>
      <c r="E476" s="8"/>
      <c r="F476" s="8"/>
      <c r="G476" s="2"/>
      <c r="H476" s="2"/>
      <c r="I476" s="2"/>
      <c r="J476" s="2"/>
      <c r="K476" s="2"/>
      <c r="L476" s="2"/>
      <c r="M476" s="2"/>
      <c r="N476" s="2"/>
      <c r="O476" s="8"/>
      <c r="P476" s="2"/>
      <c r="Q476" s="12"/>
    </row>
    <row r="477" spans="1:17">
      <c r="A477" s="11"/>
      <c r="B477" s="9"/>
      <c r="C477" s="9"/>
      <c r="D477" s="3"/>
      <c r="E477" s="9"/>
      <c r="F477" s="9"/>
      <c r="G477" s="3"/>
      <c r="H477" s="3"/>
      <c r="I477" s="3"/>
      <c r="J477" s="3"/>
      <c r="K477" s="3"/>
      <c r="L477" s="3"/>
      <c r="M477" s="3"/>
      <c r="N477" s="3"/>
      <c r="O477" s="9"/>
      <c r="P477" s="3"/>
      <c r="Q477" s="13"/>
    </row>
    <row r="478" spans="1:17">
      <c r="A478" s="10"/>
      <c r="B478" s="8"/>
      <c r="C478" s="8"/>
      <c r="D478" s="2"/>
      <c r="E478" s="8"/>
      <c r="F478" s="8"/>
      <c r="G478" s="2"/>
      <c r="H478" s="2"/>
      <c r="I478" s="2"/>
      <c r="J478" s="2"/>
      <c r="K478" s="2"/>
      <c r="L478" s="2"/>
      <c r="M478" s="2"/>
      <c r="N478" s="2"/>
      <c r="O478" s="8"/>
      <c r="P478" s="2"/>
      <c r="Q478" s="12"/>
    </row>
    <row r="479" spans="1:17">
      <c r="A479" s="11"/>
      <c r="B479" s="9"/>
      <c r="C479" s="9"/>
      <c r="D479" s="3"/>
      <c r="E479" s="9"/>
      <c r="F479" s="9"/>
      <c r="G479" s="3"/>
      <c r="H479" s="3"/>
      <c r="I479" s="3"/>
      <c r="J479" s="3"/>
      <c r="K479" s="3"/>
      <c r="L479" s="3"/>
      <c r="M479" s="3"/>
      <c r="N479" s="3"/>
      <c r="O479" s="9"/>
      <c r="P479" s="3"/>
      <c r="Q479" s="13"/>
    </row>
    <row r="480" spans="1:17">
      <c r="A480" s="10"/>
      <c r="B480" s="8"/>
      <c r="C480" s="8"/>
      <c r="D480" s="2"/>
      <c r="E480" s="8"/>
      <c r="F480" s="8"/>
      <c r="G480" s="2"/>
      <c r="H480" s="2"/>
      <c r="I480" s="2"/>
      <c r="J480" s="2"/>
      <c r="K480" s="2"/>
      <c r="L480" s="2"/>
      <c r="M480" s="2"/>
      <c r="N480" s="2"/>
      <c r="O480" s="8"/>
      <c r="P480" s="2"/>
      <c r="Q480" s="12"/>
    </row>
    <row r="481" spans="1:17">
      <c r="A481" s="11"/>
      <c r="B481" s="9"/>
      <c r="C481" s="9"/>
      <c r="D481" s="3"/>
      <c r="E481" s="9"/>
      <c r="F481" s="9"/>
      <c r="G481" s="3"/>
      <c r="H481" s="3"/>
      <c r="I481" s="3"/>
      <c r="J481" s="3"/>
      <c r="K481" s="3"/>
      <c r="L481" s="3"/>
      <c r="M481" s="3"/>
      <c r="N481" s="3"/>
      <c r="O481" s="9"/>
      <c r="P481" s="3"/>
      <c r="Q481" s="13"/>
    </row>
    <row r="482" spans="1:17">
      <c r="A482" s="10"/>
      <c r="B482" s="8"/>
      <c r="C482" s="8"/>
      <c r="D482" s="2"/>
      <c r="E482" s="8"/>
      <c r="F482" s="8"/>
      <c r="G482" s="2"/>
      <c r="H482" s="2"/>
      <c r="I482" s="2"/>
      <c r="J482" s="2"/>
      <c r="K482" s="2"/>
      <c r="L482" s="2"/>
      <c r="M482" s="2"/>
      <c r="N482" s="2"/>
      <c r="O482" s="8"/>
      <c r="P482" s="2"/>
      <c r="Q482" s="12"/>
    </row>
    <row r="483" spans="1:17">
      <c r="A483" s="11"/>
      <c r="B483" s="9"/>
      <c r="C483" s="9"/>
      <c r="D483" s="3"/>
      <c r="E483" s="9"/>
      <c r="F483" s="9"/>
      <c r="G483" s="3"/>
      <c r="H483" s="3"/>
      <c r="I483" s="3"/>
      <c r="J483" s="3"/>
      <c r="K483" s="3"/>
      <c r="L483" s="3"/>
      <c r="M483" s="3"/>
      <c r="N483" s="3"/>
      <c r="O483" s="9"/>
      <c r="P483" s="3"/>
      <c r="Q483" s="13"/>
    </row>
    <row r="484" spans="1:17">
      <c r="A484" s="10"/>
      <c r="B484" s="8"/>
      <c r="C484" s="8"/>
      <c r="D484" s="2"/>
      <c r="E484" s="8"/>
      <c r="F484" s="8"/>
      <c r="G484" s="2"/>
      <c r="H484" s="2"/>
      <c r="I484" s="2"/>
      <c r="J484" s="2"/>
      <c r="K484" s="2"/>
      <c r="L484" s="2"/>
      <c r="M484" s="2"/>
      <c r="N484" s="2"/>
      <c r="O484" s="8"/>
      <c r="P484" s="2"/>
      <c r="Q484" s="12"/>
    </row>
    <row r="485" spans="1:17">
      <c r="A485" s="11"/>
      <c r="B485" s="9"/>
      <c r="C485" s="9"/>
      <c r="D485" s="3"/>
      <c r="E485" s="9"/>
      <c r="F485" s="9"/>
      <c r="G485" s="3"/>
      <c r="H485" s="3"/>
      <c r="I485" s="3"/>
      <c r="J485" s="3"/>
      <c r="K485" s="3"/>
      <c r="L485" s="3"/>
      <c r="M485" s="3"/>
      <c r="N485" s="3"/>
      <c r="O485" s="9"/>
      <c r="P485" s="3"/>
      <c r="Q485" s="13"/>
    </row>
    <row r="486" spans="1:17">
      <c r="A486" s="10"/>
      <c r="B486" s="8"/>
      <c r="C486" s="8"/>
      <c r="D486" s="2"/>
      <c r="E486" s="8"/>
      <c r="F486" s="8"/>
      <c r="G486" s="2"/>
      <c r="H486" s="2"/>
      <c r="I486" s="2"/>
      <c r="J486" s="2"/>
      <c r="K486" s="2"/>
      <c r="L486" s="2"/>
      <c r="M486" s="2"/>
      <c r="N486" s="2"/>
      <c r="O486" s="8"/>
      <c r="P486" s="2"/>
      <c r="Q486" s="12"/>
    </row>
    <row r="487" spans="1:17">
      <c r="A487" s="11"/>
      <c r="B487" s="9"/>
      <c r="C487" s="9"/>
      <c r="D487" s="3"/>
      <c r="E487" s="9"/>
      <c r="F487" s="9"/>
      <c r="G487" s="3"/>
      <c r="H487" s="3"/>
      <c r="I487" s="3"/>
      <c r="J487" s="3"/>
      <c r="K487" s="3"/>
      <c r="L487" s="3"/>
      <c r="M487" s="3"/>
      <c r="N487" s="3"/>
      <c r="O487" s="9"/>
      <c r="P487" s="3"/>
      <c r="Q487" s="13"/>
    </row>
    <row r="488" spans="1:17">
      <c r="A488" s="10"/>
      <c r="B488" s="8"/>
      <c r="C488" s="8"/>
      <c r="D488" s="2"/>
      <c r="E488" s="8"/>
      <c r="F488" s="8"/>
      <c r="G488" s="2"/>
      <c r="H488" s="2"/>
      <c r="I488" s="2"/>
      <c r="J488" s="2"/>
      <c r="K488" s="2"/>
      <c r="L488" s="2"/>
      <c r="M488" s="2"/>
      <c r="N488" s="2"/>
      <c r="O488" s="8"/>
      <c r="P488" s="2"/>
      <c r="Q488" s="12"/>
    </row>
    <row r="489" spans="1:17">
      <c r="A489" s="11"/>
      <c r="B489" s="9"/>
      <c r="C489" s="9"/>
      <c r="D489" s="3"/>
      <c r="E489" s="9"/>
      <c r="F489" s="9"/>
      <c r="G489" s="3"/>
      <c r="H489" s="3"/>
      <c r="I489" s="3"/>
      <c r="J489" s="3"/>
      <c r="K489" s="3"/>
      <c r="L489" s="3"/>
      <c r="M489" s="3"/>
      <c r="N489" s="3"/>
      <c r="O489" s="9"/>
      <c r="P489" s="3"/>
      <c r="Q489" s="13"/>
    </row>
    <row r="490" spans="1:17">
      <c r="A490" s="10"/>
      <c r="B490" s="8"/>
      <c r="C490" s="8"/>
      <c r="D490" s="2"/>
      <c r="E490" s="8"/>
      <c r="F490" s="8"/>
      <c r="G490" s="2"/>
      <c r="H490" s="2"/>
      <c r="I490" s="2"/>
      <c r="J490" s="2"/>
      <c r="K490" s="2"/>
      <c r="L490" s="2"/>
      <c r="M490" s="2"/>
      <c r="N490" s="2"/>
      <c r="O490" s="8"/>
      <c r="P490" s="2"/>
      <c r="Q490" s="12"/>
    </row>
    <row r="491" spans="1:17">
      <c r="A491" s="11"/>
      <c r="B491" s="9"/>
      <c r="C491" s="9"/>
      <c r="D491" s="3"/>
      <c r="E491" s="9"/>
      <c r="F491" s="9"/>
      <c r="G491" s="3"/>
      <c r="H491" s="3"/>
      <c r="I491" s="3"/>
      <c r="J491" s="3"/>
      <c r="K491" s="3"/>
      <c r="L491" s="3"/>
      <c r="M491" s="3"/>
      <c r="N491" s="3"/>
      <c r="O491" s="9"/>
      <c r="P491" s="3"/>
      <c r="Q491" s="13"/>
    </row>
    <row r="492" spans="1:17">
      <c r="A492" s="10"/>
      <c r="B492" s="8"/>
      <c r="C492" s="8"/>
      <c r="D492" s="2"/>
      <c r="E492" s="8"/>
      <c r="F492" s="8"/>
      <c r="G492" s="2"/>
      <c r="H492" s="2"/>
      <c r="I492" s="2"/>
      <c r="J492" s="2"/>
      <c r="K492" s="2"/>
      <c r="L492" s="2"/>
      <c r="M492" s="2"/>
      <c r="N492" s="2"/>
      <c r="O492" s="8"/>
      <c r="P492" s="2"/>
      <c r="Q492" s="12"/>
    </row>
    <row r="493" spans="1:17">
      <c r="A493" s="11"/>
      <c r="B493" s="9"/>
      <c r="C493" s="9"/>
      <c r="D493" s="3"/>
      <c r="E493" s="9"/>
      <c r="F493" s="9"/>
      <c r="G493" s="3"/>
      <c r="H493" s="3"/>
      <c r="I493" s="3"/>
      <c r="J493" s="3"/>
      <c r="K493" s="3"/>
      <c r="L493" s="3"/>
      <c r="M493" s="3"/>
      <c r="N493" s="3"/>
      <c r="O493" s="9"/>
      <c r="P493" s="3"/>
      <c r="Q493" s="13"/>
    </row>
    <row r="494" spans="1:17">
      <c r="A494" s="10"/>
      <c r="B494" s="8"/>
      <c r="C494" s="8"/>
      <c r="D494" s="2"/>
      <c r="E494" s="8"/>
      <c r="F494" s="8"/>
      <c r="G494" s="2"/>
      <c r="H494" s="2"/>
      <c r="I494" s="2"/>
      <c r="J494" s="2"/>
      <c r="K494" s="2"/>
      <c r="L494" s="2"/>
      <c r="M494" s="2"/>
      <c r="N494" s="2"/>
      <c r="O494" s="8"/>
      <c r="P494" s="2"/>
      <c r="Q494" s="12"/>
    </row>
    <row r="495" spans="1:17">
      <c r="A495" s="11"/>
      <c r="B495" s="9"/>
      <c r="C495" s="9"/>
      <c r="D495" s="3"/>
      <c r="E495" s="9"/>
      <c r="F495" s="9"/>
      <c r="G495" s="3"/>
      <c r="H495" s="3"/>
      <c r="I495" s="3"/>
      <c r="J495" s="3"/>
      <c r="K495" s="3"/>
      <c r="L495" s="3"/>
      <c r="M495" s="3"/>
      <c r="N495" s="3"/>
      <c r="O495" s="9"/>
      <c r="P495" s="3"/>
      <c r="Q495" s="13"/>
    </row>
    <row r="496" spans="1:17">
      <c r="A496" s="10"/>
      <c r="B496" s="8"/>
      <c r="C496" s="8"/>
      <c r="D496" s="2"/>
      <c r="E496" s="8"/>
      <c r="F496" s="8"/>
      <c r="G496" s="2"/>
      <c r="H496" s="2"/>
      <c r="I496" s="2"/>
      <c r="J496" s="2"/>
      <c r="K496" s="2"/>
      <c r="L496" s="2"/>
      <c r="M496" s="2"/>
      <c r="N496" s="2"/>
      <c r="O496" s="8"/>
      <c r="P496" s="2"/>
      <c r="Q496" s="12"/>
    </row>
    <row r="497" spans="1:17">
      <c r="A497" s="11"/>
      <c r="B497" s="9"/>
      <c r="C497" s="9"/>
      <c r="D497" s="3"/>
      <c r="E497" s="9"/>
      <c r="F497" s="9"/>
      <c r="G497" s="3"/>
      <c r="H497" s="3"/>
      <c r="I497" s="3"/>
      <c r="J497" s="3"/>
      <c r="K497" s="3"/>
      <c r="L497" s="3"/>
      <c r="M497" s="3"/>
      <c r="N497" s="3"/>
      <c r="O497" s="9"/>
      <c r="P497" s="3"/>
      <c r="Q497" s="13"/>
    </row>
    <row r="498" spans="1:17">
      <c r="A498" s="10"/>
      <c r="B498" s="8"/>
      <c r="C498" s="8"/>
      <c r="D498" s="2"/>
      <c r="E498" s="8"/>
      <c r="F498" s="8"/>
      <c r="G498" s="2"/>
      <c r="H498" s="2"/>
      <c r="I498" s="2"/>
      <c r="J498" s="2"/>
      <c r="K498" s="2"/>
      <c r="L498" s="2"/>
      <c r="M498" s="2"/>
      <c r="N498" s="2"/>
      <c r="O498" s="8"/>
      <c r="P498" s="2"/>
      <c r="Q498" s="12"/>
    </row>
    <row r="499" spans="1:17">
      <c r="A499" s="11"/>
      <c r="B499" s="9"/>
      <c r="C499" s="9"/>
      <c r="D499" s="3"/>
      <c r="E499" s="9"/>
      <c r="F499" s="9"/>
      <c r="G499" s="3"/>
      <c r="H499" s="3"/>
      <c r="I499" s="3"/>
      <c r="J499" s="3"/>
      <c r="K499" s="3"/>
      <c r="L499" s="3"/>
      <c r="M499" s="3"/>
      <c r="N499" s="3"/>
      <c r="O499" s="9"/>
      <c r="P499" s="3"/>
      <c r="Q499" s="13"/>
    </row>
    <row r="500" spans="1:17">
      <c r="A500" s="10"/>
      <c r="B500" s="8"/>
      <c r="C500" s="8"/>
      <c r="D500" s="2"/>
      <c r="E500" s="8"/>
      <c r="F500" s="8"/>
      <c r="G500" s="2"/>
      <c r="H500" s="2"/>
      <c r="I500" s="2"/>
      <c r="J500" s="2"/>
      <c r="K500" s="2"/>
      <c r="L500" s="2"/>
      <c r="M500" s="2"/>
      <c r="N500" s="2"/>
      <c r="O500" s="8"/>
      <c r="P500" s="2"/>
      <c r="Q500" s="12"/>
    </row>
    <row r="501" spans="1:17">
      <c r="A501" s="11"/>
      <c r="B501" s="9"/>
      <c r="C501" s="9"/>
      <c r="D501" s="3"/>
      <c r="E501" s="9"/>
      <c r="F501" s="9"/>
      <c r="G501" s="3"/>
      <c r="H501" s="3"/>
      <c r="I501" s="3"/>
      <c r="J501" s="3"/>
      <c r="K501" s="3"/>
      <c r="L501" s="3"/>
      <c r="M501" s="3"/>
      <c r="N501" s="3"/>
      <c r="O501" s="9"/>
      <c r="P501" s="3"/>
      <c r="Q501" s="13"/>
    </row>
    <row r="502" spans="1:17">
      <c r="A502" s="10"/>
      <c r="B502" s="8"/>
      <c r="C502" s="8"/>
      <c r="D502" s="2"/>
      <c r="E502" s="8"/>
      <c r="F502" s="8"/>
      <c r="G502" s="2"/>
      <c r="H502" s="2"/>
      <c r="I502" s="2"/>
      <c r="J502" s="2"/>
      <c r="K502" s="2"/>
      <c r="L502" s="2"/>
      <c r="M502" s="2"/>
      <c r="N502" s="2"/>
      <c r="O502" s="8"/>
      <c r="P502" s="2"/>
      <c r="Q502" s="12"/>
    </row>
    <row r="503" spans="1:17">
      <c r="A503" s="11"/>
      <c r="B503" s="9"/>
      <c r="C503" s="9"/>
      <c r="D503" s="3"/>
      <c r="E503" s="9"/>
      <c r="F503" s="9"/>
      <c r="G503" s="3"/>
      <c r="H503" s="3"/>
      <c r="I503" s="3"/>
      <c r="J503" s="3"/>
      <c r="K503" s="3"/>
      <c r="L503" s="3"/>
      <c r="M503" s="3"/>
      <c r="N503" s="3"/>
      <c r="O503" s="9"/>
      <c r="P503" s="3"/>
      <c r="Q503" s="13"/>
    </row>
    <row r="504" spans="1:17">
      <c r="A504" s="10"/>
      <c r="B504" s="8"/>
      <c r="C504" s="8"/>
      <c r="D504" s="2"/>
      <c r="E504" s="8"/>
      <c r="F504" s="8"/>
      <c r="G504" s="2"/>
      <c r="H504" s="2"/>
      <c r="I504" s="2"/>
      <c r="J504" s="2"/>
      <c r="K504" s="2"/>
      <c r="L504" s="2"/>
      <c r="M504" s="2"/>
      <c r="N504" s="2"/>
      <c r="O504" s="8"/>
      <c r="P504" s="2"/>
      <c r="Q504" s="12"/>
    </row>
    <row r="505" spans="1:17">
      <c r="A505" s="11"/>
      <c r="B505" s="9"/>
      <c r="C505" s="9"/>
      <c r="D505" s="3"/>
      <c r="E505" s="9"/>
      <c r="F505" s="9"/>
      <c r="G505" s="3"/>
      <c r="H505" s="3"/>
      <c r="I505" s="3"/>
      <c r="J505" s="3"/>
      <c r="K505" s="3"/>
      <c r="L505" s="3"/>
      <c r="M505" s="3"/>
      <c r="N505" s="3"/>
      <c r="O505" s="9"/>
      <c r="P505" s="3"/>
      <c r="Q505" s="13"/>
    </row>
    <row r="506" spans="1:17">
      <c r="A506" s="10"/>
      <c r="B506" s="8"/>
      <c r="C506" s="8"/>
      <c r="D506" s="2"/>
      <c r="E506" s="8"/>
      <c r="F506" s="8"/>
      <c r="G506" s="2"/>
      <c r="H506" s="2"/>
      <c r="I506" s="2"/>
      <c r="J506" s="2"/>
      <c r="K506" s="2"/>
      <c r="L506" s="2"/>
      <c r="M506" s="2"/>
      <c r="N506" s="2"/>
      <c r="O506" s="8"/>
      <c r="P506" s="2"/>
      <c r="Q506" s="12"/>
    </row>
    <row r="507" spans="1:17">
      <c r="A507" s="11"/>
      <c r="B507" s="9"/>
      <c r="C507" s="9"/>
      <c r="D507" s="3"/>
      <c r="E507" s="9"/>
      <c r="F507" s="9"/>
      <c r="G507" s="3"/>
      <c r="H507" s="3"/>
      <c r="I507" s="3"/>
      <c r="J507" s="3"/>
      <c r="K507" s="3"/>
      <c r="L507" s="3"/>
      <c r="M507" s="3"/>
      <c r="N507" s="3"/>
      <c r="O507" s="9"/>
      <c r="P507" s="3"/>
      <c r="Q507" s="13"/>
    </row>
    <row r="508" spans="1:17">
      <c r="A508" s="10"/>
      <c r="B508" s="8"/>
      <c r="C508" s="8"/>
      <c r="D508" s="2"/>
      <c r="E508" s="8"/>
      <c r="F508" s="8"/>
      <c r="G508" s="2"/>
      <c r="H508" s="2"/>
      <c r="I508" s="2"/>
      <c r="J508" s="2"/>
      <c r="K508" s="2"/>
      <c r="L508" s="2"/>
      <c r="M508" s="2"/>
      <c r="N508" s="2"/>
      <c r="O508" s="8"/>
      <c r="P508" s="2"/>
      <c r="Q508" s="12"/>
    </row>
    <row r="509" spans="1:17">
      <c r="A509" s="11"/>
      <c r="B509" s="9"/>
      <c r="C509" s="9"/>
      <c r="D509" s="3"/>
      <c r="E509" s="9"/>
      <c r="F509" s="9"/>
      <c r="G509" s="3"/>
      <c r="H509" s="3"/>
      <c r="I509" s="3"/>
      <c r="J509" s="3"/>
      <c r="K509" s="3"/>
      <c r="L509" s="3"/>
      <c r="M509" s="3"/>
      <c r="N509" s="3"/>
      <c r="O509" s="9"/>
      <c r="P509" s="3"/>
      <c r="Q509" s="13"/>
    </row>
    <row r="510" spans="1:17">
      <c r="A510" s="10"/>
      <c r="B510" s="8"/>
      <c r="C510" s="8"/>
      <c r="D510" s="2"/>
      <c r="E510" s="8"/>
      <c r="F510" s="8"/>
      <c r="G510" s="2"/>
      <c r="H510" s="2"/>
      <c r="I510" s="2"/>
      <c r="J510" s="2"/>
      <c r="K510" s="2"/>
      <c r="L510" s="2"/>
      <c r="M510" s="2"/>
      <c r="N510" s="2"/>
      <c r="O510" s="8"/>
      <c r="P510" s="2"/>
      <c r="Q510" s="12"/>
    </row>
    <row r="511" spans="1:17">
      <c r="A511" s="11"/>
      <c r="B511" s="9"/>
      <c r="C511" s="9"/>
      <c r="D511" s="3"/>
      <c r="E511" s="9"/>
      <c r="F511" s="9"/>
      <c r="G511" s="3"/>
      <c r="H511" s="3"/>
      <c r="I511" s="3"/>
      <c r="J511" s="3"/>
      <c r="K511" s="3"/>
      <c r="L511" s="3"/>
      <c r="M511" s="3"/>
      <c r="N511" s="3"/>
      <c r="O511" s="9"/>
      <c r="P511" s="3"/>
      <c r="Q511" s="13"/>
    </row>
    <row r="512" spans="1:17">
      <c r="A512" s="10"/>
      <c r="B512" s="8"/>
      <c r="C512" s="8"/>
      <c r="D512" s="2"/>
      <c r="E512" s="8"/>
      <c r="F512" s="8"/>
      <c r="G512" s="2"/>
      <c r="H512" s="2"/>
      <c r="I512" s="2"/>
      <c r="J512" s="2"/>
      <c r="K512" s="2"/>
      <c r="L512" s="2"/>
      <c r="M512" s="2"/>
      <c r="N512" s="2"/>
      <c r="O512" s="8"/>
      <c r="P512" s="2"/>
      <c r="Q512" s="12"/>
    </row>
    <row r="513" spans="1:17">
      <c r="A513" s="11"/>
      <c r="B513" s="9"/>
      <c r="C513" s="9"/>
      <c r="D513" s="3"/>
      <c r="E513" s="9"/>
      <c r="F513" s="9"/>
      <c r="G513" s="3"/>
      <c r="H513" s="3"/>
      <c r="I513" s="3"/>
      <c r="J513" s="3"/>
      <c r="K513" s="3"/>
      <c r="L513" s="3"/>
      <c r="M513" s="3"/>
      <c r="N513" s="3"/>
      <c r="O513" s="9"/>
      <c r="P513" s="3"/>
      <c r="Q513" s="13"/>
    </row>
    <row r="514" spans="1:17">
      <c r="A514" s="10"/>
      <c r="B514" s="8"/>
      <c r="C514" s="8"/>
      <c r="D514" s="2"/>
      <c r="E514" s="8"/>
      <c r="F514" s="8"/>
      <c r="G514" s="2"/>
      <c r="H514" s="2"/>
      <c r="I514" s="2"/>
      <c r="J514" s="2"/>
      <c r="K514" s="2"/>
      <c r="L514" s="2"/>
      <c r="M514" s="2"/>
      <c r="N514" s="2"/>
      <c r="O514" s="8"/>
      <c r="P514" s="2"/>
      <c r="Q514" s="12"/>
    </row>
    <row r="515" spans="1:17">
      <c r="A515" s="11"/>
      <c r="B515" s="9"/>
      <c r="C515" s="9"/>
      <c r="D515" s="3"/>
      <c r="E515" s="9"/>
      <c r="F515" s="9"/>
      <c r="G515" s="3"/>
      <c r="H515" s="3"/>
      <c r="I515" s="3"/>
      <c r="J515" s="3"/>
      <c r="K515" s="3"/>
      <c r="L515" s="3"/>
      <c r="M515" s="3"/>
      <c r="N515" s="3"/>
      <c r="O515" s="9"/>
      <c r="P515" s="3"/>
      <c r="Q515" s="13"/>
    </row>
    <row r="516" spans="1:17">
      <c r="A516" s="10"/>
      <c r="B516" s="8"/>
      <c r="C516" s="8"/>
      <c r="D516" s="2"/>
      <c r="E516" s="8"/>
      <c r="F516" s="8"/>
      <c r="G516" s="2"/>
      <c r="H516" s="2"/>
      <c r="I516" s="2"/>
      <c r="J516" s="2"/>
      <c r="K516" s="2"/>
      <c r="L516" s="2"/>
      <c r="M516" s="2"/>
      <c r="N516" s="2"/>
      <c r="O516" s="8"/>
      <c r="P516" s="2"/>
      <c r="Q516" s="12"/>
    </row>
    <row r="517" spans="1:17">
      <c r="A517" s="11"/>
      <c r="B517" s="9"/>
      <c r="C517" s="9"/>
      <c r="D517" s="3"/>
      <c r="E517" s="9"/>
      <c r="F517" s="9"/>
      <c r="G517" s="3"/>
      <c r="H517" s="3"/>
      <c r="I517" s="3"/>
      <c r="J517" s="3"/>
      <c r="K517" s="3"/>
      <c r="L517" s="3"/>
      <c r="M517" s="3"/>
      <c r="N517" s="3"/>
      <c r="O517" s="9"/>
      <c r="P517" s="3"/>
      <c r="Q517" s="13"/>
    </row>
    <row r="518" spans="1:17">
      <c r="A518" s="10"/>
      <c r="B518" s="8"/>
      <c r="C518" s="8"/>
      <c r="D518" s="2"/>
      <c r="E518" s="8"/>
      <c r="F518" s="8"/>
      <c r="G518" s="2"/>
      <c r="H518" s="2"/>
      <c r="I518" s="2"/>
      <c r="J518" s="2"/>
      <c r="K518" s="2"/>
      <c r="L518" s="2"/>
      <c r="M518" s="2"/>
      <c r="N518" s="2"/>
      <c r="O518" s="8"/>
      <c r="P518" s="2"/>
      <c r="Q518" s="12"/>
    </row>
    <row r="519" spans="1:17">
      <c r="A519" s="11"/>
      <c r="B519" s="9"/>
      <c r="C519" s="9"/>
      <c r="D519" s="3"/>
      <c r="E519" s="9"/>
      <c r="F519" s="9"/>
      <c r="G519" s="3"/>
      <c r="H519" s="3"/>
      <c r="I519" s="3"/>
      <c r="J519" s="3"/>
      <c r="K519" s="3"/>
      <c r="L519" s="3"/>
      <c r="M519" s="3"/>
      <c r="N519" s="3"/>
      <c r="O519" s="9"/>
      <c r="P519" s="3"/>
      <c r="Q519" s="13"/>
    </row>
    <row r="520" spans="1:17">
      <c r="A520" s="10"/>
      <c r="B520" s="8"/>
      <c r="C520" s="8"/>
      <c r="D520" s="2"/>
      <c r="E520" s="8"/>
      <c r="F520" s="8"/>
      <c r="G520" s="2"/>
      <c r="H520" s="2"/>
      <c r="I520" s="2"/>
      <c r="J520" s="2"/>
      <c r="K520" s="2"/>
      <c r="L520" s="2"/>
      <c r="M520" s="2"/>
      <c r="N520" s="2"/>
      <c r="O520" s="8"/>
      <c r="P520" s="2"/>
      <c r="Q520" s="12"/>
    </row>
    <row r="521" spans="1:17">
      <c r="A521" s="11"/>
      <c r="B521" s="9"/>
      <c r="C521" s="9"/>
      <c r="D521" s="3"/>
      <c r="E521" s="9"/>
      <c r="F521" s="9"/>
      <c r="G521" s="3"/>
      <c r="H521" s="3"/>
      <c r="I521" s="3"/>
      <c r="J521" s="3"/>
      <c r="K521" s="3"/>
      <c r="L521" s="3"/>
      <c r="M521" s="3"/>
      <c r="N521" s="3"/>
      <c r="O521" s="9"/>
      <c r="P521" s="3"/>
      <c r="Q521" s="13"/>
    </row>
    <row r="522" spans="1:17">
      <c r="A522" s="10"/>
      <c r="B522" s="8"/>
      <c r="C522" s="8"/>
      <c r="D522" s="2"/>
      <c r="E522" s="8"/>
      <c r="F522" s="8"/>
      <c r="G522" s="2"/>
      <c r="H522" s="2"/>
      <c r="I522" s="2"/>
      <c r="J522" s="2"/>
      <c r="K522" s="2"/>
      <c r="L522" s="2"/>
      <c r="M522" s="2"/>
      <c r="N522" s="2"/>
      <c r="O522" s="8"/>
      <c r="P522" s="2"/>
      <c r="Q522" s="12"/>
    </row>
    <row r="523" spans="1:17">
      <c r="A523" s="11"/>
      <c r="B523" s="9"/>
      <c r="C523" s="9"/>
      <c r="D523" s="3"/>
      <c r="E523" s="9"/>
      <c r="F523" s="9"/>
      <c r="G523" s="3"/>
      <c r="H523" s="3"/>
      <c r="I523" s="3"/>
      <c r="J523" s="3"/>
      <c r="K523" s="3"/>
      <c r="L523" s="3"/>
      <c r="M523" s="3"/>
      <c r="N523" s="3"/>
      <c r="O523" s="9"/>
      <c r="P523" s="3"/>
      <c r="Q523" s="13"/>
    </row>
    <row r="524" spans="1:17">
      <c r="A524" s="10"/>
      <c r="B524" s="8"/>
      <c r="C524" s="8"/>
      <c r="D524" s="2"/>
      <c r="E524" s="8"/>
      <c r="F524" s="8"/>
      <c r="G524" s="2"/>
      <c r="H524" s="2"/>
      <c r="I524" s="2"/>
      <c r="J524" s="2"/>
      <c r="K524" s="2"/>
      <c r="L524" s="2"/>
      <c r="M524" s="2"/>
      <c r="N524" s="2"/>
      <c r="O524" s="8"/>
      <c r="P524" s="2"/>
      <c r="Q524" s="12"/>
    </row>
    <row r="525" spans="1:17">
      <c r="A525" s="11"/>
      <c r="B525" s="9"/>
      <c r="C525" s="9"/>
      <c r="D525" s="3"/>
      <c r="E525" s="9"/>
      <c r="F525" s="9"/>
      <c r="G525" s="3"/>
      <c r="H525" s="3"/>
      <c r="I525" s="3"/>
      <c r="J525" s="3"/>
      <c r="K525" s="3"/>
      <c r="L525" s="3"/>
      <c r="M525" s="3"/>
      <c r="N525" s="3"/>
      <c r="O525" s="9"/>
      <c r="P525" s="3"/>
      <c r="Q525" s="13"/>
    </row>
    <row r="526" spans="1:17">
      <c r="A526" s="10"/>
      <c r="B526" s="8"/>
      <c r="C526" s="8"/>
      <c r="D526" s="2"/>
      <c r="E526" s="8"/>
      <c r="F526" s="8"/>
      <c r="G526" s="2"/>
      <c r="H526" s="2"/>
      <c r="I526" s="2"/>
      <c r="J526" s="2"/>
      <c r="K526" s="2"/>
      <c r="L526" s="2"/>
      <c r="M526" s="2"/>
      <c r="N526" s="2"/>
      <c r="O526" s="8"/>
      <c r="P526" s="2"/>
      <c r="Q526" s="12"/>
    </row>
    <row r="527" spans="1:17">
      <c r="A527" s="11"/>
      <c r="B527" s="9"/>
      <c r="C527" s="9"/>
      <c r="D527" s="3"/>
      <c r="E527" s="9"/>
      <c r="F527" s="9"/>
      <c r="G527" s="3"/>
      <c r="H527" s="3"/>
      <c r="I527" s="3"/>
      <c r="J527" s="3"/>
      <c r="K527" s="3"/>
      <c r="L527" s="3"/>
      <c r="M527" s="3"/>
      <c r="N527" s="3"/>
      <c r="O527" s="9"/>
      <c r="P527" s="3"/>
      <c r="Q527" s="13"/>
    </row>
    <row r="528" spans="1:17">
      <c r="A528" s="10"/>
      <c r="B528" s="8"/>
      <c r="C528" s="8"/>
      <c r="D528" s="2"/>
      <c r="E528" s="8"/>
      <c r="F528" s="8"/>
      <c r="G528" s="2"/>
      <c r="H528" s="2"/>
      <c r="I528" s="2"/>
      <c r="J528" s="2"/>
      <c r="K528" s="2"/>
      <c r="L528" s="2"/>
      <c r="M528" s="2"/>
      <c r="N528" s="2"/>
      <c r="O528" s="8"/>
      <c r="P528" s="2"/>
      <c r="Q528" s="12"/>
    </row>
    <row r="529" spans="1:17">
      <c r="A529" s="11"/>
      <c r="B529" s="9"/>
      <c r="C529" s="9"/>
      <c r="D529" s="3"/>
      <c r="E529" s="9"/>
      <c r="F529" s="9"/>
      <c r="G529" s="3"/>
      <c r="H529" s="3"/>
      <c r="I529" s="3"/>
      <c r="J529" s="3"/>
      <c r="K529" s="3"/>
      <c r="L529" s="3"/>
      <c r="M529" s="3"/>
      <c r="N529" s="3"/>
      <c r="O529" s="9"/>
      <c r="P529" s="3"/>
      <c r="Q529" s="13"/>
    </row>
    <row r="530" spans="1:17">
      <c r="A530" s="10"/>
      <c r="B530" s="8"/>
      <c r="C530" s="8"/>
      <c r="D530" s="2"/>
      <c r="E530" s="8"/>
      <c r="F530" s="8"/>
      <c r="G530" s="2"/>
      <c r="H530" s="2"/>
      <c r="I530" s="2"/>
      <c r="J530" s="2"/>
      <c r="K530" s="2"/>
      <c r="L530" s="2"/>
      <c r="M530" s="2"/>
      <c r="N530" s="2"/>
      <c r="O530" s="8"/>
      <c r="P530" s="2"/>
      <c r="Q530" s="12"/>
    </row>
    <row r="531" spans="1:17">
      <c r="A531" s="11"/>
      <c r="B531" s="9"/>
      <c r="C531" s="9"/>
      <c r="D531" s="3"/>
      <c r="E531" s="9"/>
      <c r="F531" s="9"/>
      <c r="G531" s="3"/>
      <c r="H531" s="3"/>
      <c r="I531" s="3"/>
      <c r="J531" s="3"/>
      <c r="K531" s="3"/>
      <c r="L531" s="3"/>
      <c r="M531" s="3"/>
      <c r="N531" s="3"/>
      <c r="O531" s="9"/>
      <c r="P531" s="3"/>
      <c r="Q531" s="13"/>
    </row>
    <row r="532" spans="1:17">
      <c r="A532" s="10"/>
      <c r="B532" s="8"/>
      <c r="C532" s="8"/>
      <c r="D532" s="2"/>
      <c r="E532" s="8"/>
      <c r="F532" s="8"/>
      <c r="G532" s="2"/>
      <c r="H532" s="2"/>
      <c r="I532" s="2"/>
      <c r="J532" s="2"/>
      <c r="K532" s="2"/>
      <c r="L532" s="2"/>
      <c r="M532" s="2"/>
      <c r="N532" s="2"/>
      <c r="O532" s="8"/>
      <c r="P532" s="2"/>
      <c r="Q532" s="12"/>
    </row>
    <row r="533" spans="1:17">
      <c r="A533" s="11"/>
      <c r="B533" s="9"/>
      <c r="C533" s="9"/>
      <c r="D533" s="3"/>
      <c r="E533" s="9"/>
      <c r="F533" s="9"/>
      <c r="G533" s="3"/>
      <c r="H533" s="3"/>
      <c r="I533" s="3"/>
      <c r="J533" s="3"/>
      <c r="K533" s="3"/>
      <c r="L533" s="3"/>
      <c r="M533" s="3"/>
      <c r="N533" s="3"/>
      <c r="O533" s="9"/>
      <c r="P533" s="3"/>
      <c r="Q533" s="13"/>
    </row>
    <row r="534" spans="1:17">
      <c r="A534" s="10"/>
      <c r="B534" s="8"/>
      <c r="C534" s="8"/>
      <c r="D534" s="2"/>
      <c r="E534" s="8"/>
      <c r="F534" s="8"/>
      <c r="G534" s="2"/>
      <c r="H534" s="2"/>
      <c r="I534" s="2"/>
      <c r="J534" s="2"/>
      <c r="K534" s="2"/>
      <c r="L534" s="2"/>
      <c r="M534" s="2"/>
      <c r="N534" s="2"/>
      <c r="O534" s="8"/>
      <c r="P534" s="2"/>
      <c r="Q534" s="12"/>
    </row>
    <row r="535" spans="1:17">
      <c r="A535" s="11"/>
      <c r="B535" s="9"/>
      <c r="C535" s="9"/>
      <c r="D535" s="3"/>
      <c r="E535" s="9"/>
      <c r="F535" s="9"/>
      <c r="G535" s="3"/>
      <c r="H535" s="3"/>
      <c r="I535" s="3"/>
      <c r="J535" s="3"/>
      <c r="K535" s="3"/>
      <c r="L535" s="3"/>
      <c r="M535" s="3"/>
      <c r="N535" s="3"/>
      <c r="O535" s="9"/>
      <c r="P535" s="3"/>
      <c r="Q535" s="13"/>
    </row>
    <row r="536" spans="1:17">
      <c r="A536" s="10"/>
      <c r="B536" s="8"/>
      <c r="C536" s="8"/>
      <c r="D536" s="2"/>
      <c r="E536" s="8"/>
      <c r="F536" s="8"/>
      <c r="G536" s="2"/>
      <c r="H536" s="2"/>
      <c r="I536" s="2"/>
      <c r="J536" s="2"/>
      <c r="K536" s="2"/>
      <c r="L536" s="2"/>
      <c r="M536" s="2"/>
      <c r="N536" s="2"/>
      <c r="O536" s="8"/>
      <c r="P536" s="2"/>
      <c r="Q536" s="12"/>
    </row>
    <row r="537" spans="1:17">
      <c r="A537" s="11"/>
      <c r="B537" s="9"/>
      <c r="C537" s="9"/>
      <c r="D537" s="3"/>
      <c r="E537" s="9"/>
      <c r="F537" s="9"/>
      <c r="G537" s="3"/>
      <c r="H537" s="3"/>
      <c r="I537" s="3"/>
      <c r="J537" s="3"/>
      <c r="K537" s="3"/>
      <c r="L537" s="3"/>
      <c r="M537" s="3"/>
      <c r="N537" s="3"/>
      <c r="O537" s="9"/>
      <c r="P537" s="3"/>
      <c r="Q537" s="13"/>
    </row>
    <row r="538" spans="1:17">
      <c r="A538" s="10"/>
      <c r="B538" s="8"/>
      <c r="C538" s="8"/>
      <c r="D538" s="2"/>
      <c r="E538" s="8"/>
      <c r="F538" s="8"/>
      <c r="G538" s="2"/>
      <c r="H538" s="2"/>
      <c r="I538" s="2"/>
      <c r="J538" s="2"/>
      <c r="K538" s="2"/>
      <c r="L538" s="2"/>
      <c r="M538" s="2"/>
      <c r="N538" s="2"/>
      <c r="O538" s="8"/>
      <c r="P538" s="2"/>
      <c r="Q538" s="12"/>
    </row>
    <row r="539" spans="1:17">
      <c r="A539" s="11"/>
      <c r="B539" s="9"/>
      <c r="C539" s="9"/>
      <c r="D539" s="3"/>
      <c r="E539" s="9"/>
      <c r="F539" s="9"/>
      <c r="G539" s="3"/>
      <c r="H539" s="3"/>
      <c r="I539" s="3"/>
      <c r="J539" s="3"/>
      <c r="K539" s="3"/>
      <c r="L539" s="3"/>
      <c r="M539" s="3"/>
      <c r="N539" s="3"/>
      <c r="O539" s="9"/>
      <c r="P539" s="3"/>
      <c r="Q539" s="13"/>
    </row>
    <row r="540" spans="1:17">
      <c r="A540" s="10"/>
      <c r="B540" s="8"/>
      <c r="C540" s="8"/>
      <c r="D540" s="2"/>
      <c r="E540" s="8"/>
      <c r="F540" s="8"/>
      <c r="G540" s="2"/>
      <c r="H540" s="2"/>
      <c r="I540" s="2"/>
      <c r="J540" s="2"/>
      <c r="K540" s="2"/>
      <c r="L540" s="2"/>
      <c r="M540" s="2"/>
      <c r="N540" s="2"/>
      <c r="O540" s="8"/>
      <c r="P540" s="2"/>
      <c r="Q540" s="12"/>
    </row>
    <row r="541" spans="1:17">
      <c r="A541" s="11"/>
      <c r="B541" s="9"/>
      <c r="C541" s="9"/>
      <c r="D541" s="3"/>
      <c r="E541" s="9"/>
      <c r="F541" s="9"/>
      <c r="G541" s="3"/>
      <c r="H541" s="3"/>
      <c r="I541" s="3"/>
      <c r="J541" s="3"/>
      <c r="K541" s="3"/>
      <c r="L541" s="3"/>
      <c r="M541" s="3"/>
      <c r="N541" s="3"/>
      <c r="O541" s="9"/>
      <c r="P541" s="3"/>
      <c r="Q541" s="13"/>
    </row>
    <row r="542" spans="1:17">
      <c r="A542" s="10"/>
      <c r="B542" s="8"/>
      <c r="C542" s="8"/>
      <c r="D542" s="2"/>
      <c r="E542" s="8"/>
      <c r="F542" s="8"/>
      <c r="G542" s="2"/>
      <c r="H542" s="2"/>
      <c r="I542" s="2"/>
      <c r="J542" s="2"/>
      <c r="K542" s="2"/>
      <c r="L542" s="2"/>
      <c r="M542" s="2"/>
      <c r="N542" s="2"/>
      <c r="O542" s="8"/>
      <c r="P542" s="2"/>
      <c r="Q542" s="12"/>
    </row>
    <row r="543" spans="1:17">
      <c r="A543" s="11"/>
      <c r="B543" s="9"/>
      <c r="C543" s="9"/>
      <c r="D543" s="3"/>
      <c r="E543" s="9"/>
      <c r="F543" s="9"/>
      <c r="G543" s="3"/>
      <c r="H543" s="3"/>
      <c r="I543" s="3"/>
      <c r="J543" s="3"/>
      <c r="K543" s="3"/>
      <c r="L543" s="3"/>
      <c r="M543" s="3"/>
      <c r="N543" s="3"/>
      <c r="O543" s="9"/>
      <c r="P543" s="3"/>
      <c r="Q543" s="13"/>
    </row>
    <row r="544" spans="1:17">
      <c r="A544" s="10"/>
      <c r="B544" s="8"/>
      <c r="C544" s="8"/>
      <c r="D544" s="2"/>
      <c r="E544" s="8"/>
      <c r="F544" s="8"/>
      <c r="G544" s="2"/>
      <c r="H544" s="2"/>
      <c r="I544" s="2"/>
      <c r="J544" s="2"/>
      <c r="K544" s="2"/>
      <c r="L544" s="2"/>
      <c r="M544" s="2"/>
      <c r="N544" s="2"/>
      <c r="O544" s="8"/>
      <c r="P544" s="2"/>
      <c r="Q544" s="12"/>
    </row>
    <row r="545" spans="1:17">
      <c r="A545" s="11"/>
      <c r="B545" s="9"/>
      <c r="C545" s="9"/>
      <c r="D545" s="3"/>
      <c r="E545" s="9"/>
      <c r="F545" s="9"/>
      <c r="G545" s="3"/>
      <c r="H545" s="3"/>
      <c r="I545" s="3"/>
      <c r="J545" s="3"/>
      <c r="K545" s="3"/>
      <c r="L545" s="3"/>
      <c r="M545" s="3"/>
      <c r="N545" s="3"/>
      <c r="O545" s="9"/>
      <c r="P545" s="3"/>
      <c r="Q545" s="13"/>
    </row>
    <row r="546" spans="1:17">
      <c r="A546" s="10"/>
      <c r="B546" s="8"/>
      <c r="C546" s="8"/>
      <c r="D546" s="2"/>
      <c r="E546" s="8"/>
      <c r="F546" s="8"/>
      <c r="G546" s="2"/>
      <c r="H546" s="2"/>
      <c r="I546" s="2"/>
      <c r="J546" s="2"/>
      <c r="K546" s="2"/>
      <c r="L546" s="2"/>
      <c r="M546" s="2"/>
      <c r="N546" s="2"/>
      <c r="O546" s="8"/>
      <c r="P546" s="2"/>
      <c r="Q546" s="12"/>
    </row>
    <row r="547" spans="1:17">
      <c r="A547" s="11"/>
      <c r="B547" s="9"/>
      <c r="C547" s="9"/>
      <c r="D547" s="3"/>
      <c r="E547" s="9"/>
      <c r="F547" s="9"/>
      <c r="G547" s="3"/>
      <c r="H547" s="3"/>
      <c r="I547" s="3"/>
      <c r="J547" s="3"/>
      <c r="K547" s="3"/>
      <c r="L547" s="3"/>
      <c r="M547" s="3"/>
      <c r="N547" s="3"/>
      <c r="O547" s="9"/>
      <c r="P547" s="3"/>
      <c r="Q547" s="13"/>
    </row>
    <row r="548" spans="1:17">
      <c r="A548" s="10"/>
      <c r="B548" s="8"/>
      <c r="C548" s="8"/>
      <c r="D548" s="2"/>
      <c r="E548" s="8"/>
      <c r="F548" s="8"/>
      <c r="G548" s="2"/>
      <c r="H548" s="2"/>
      <c r="I548" s="2"/>
      <c r="J548" s="2"/>
      <c r="K548" s="2"/>
      <c r="L548" s="2"/>
      <c r="M548" s="2"/>
      <c r="N548" s="2"/>
      <c r="O548" s="8"/>
      <c r="P548" s="2"/>
      <c r="Q548" s="12"/>
    </row>
    <row r="549" spans="1:17">
      <c r="A549" s="11"/>
      <c r="B549" s="9"/>
      <c r="C549" s="9"/>
      <c r="D549" s="3"/>
      <c r="E549" s="9"/>
      <c r="F549" s="9"/>
      <c r="G549" s="3"/>
      <c r="H549" s="3"/>
      <c r="I549" s="3"/>
      <c r="J549" s="3"/>
      <c r="K549" s="3"/>
      <c r="L549" s="3"/>
      <c r="M549" s="3"/>
      <c r="N549" s="3"/>
      <c r="O549" s="9"/>
      <c r="P549" s="3"/>
      <c r="Q549" s="13"/>
    </row>
    <row r="550" spans="1:17">
      <c r="A550" s="10"/>
      <c r="B550" s="8"/>
      <c r="C550" s="8"/>
      <c r="D550" s="2"/>
      <c r="E550" s="8"/>
      <c r="F550" s="8"/>
      <c r="G550" s="2"/>
      <c r="H550" s="2"/>
      <c r="I550" s="2"/>
      <c r="J550" s="2"/>
      <c r="K550" s="2"/>
      <c r="L550" s="2"/>
      <c r="M550" s="2"/>
      <c r="N550" s="2"/>
      <c r="O550" s="8"/>
      <c r="P550" s="2"/>
      <c r="Q550" s="12"/>
    </row>
    <row r="551" spans="1:17">
      <c r="A551" s="11"/>
      <c r="B551" s="9"/>
      <c r="C551" s="9"/>
      <c r="D551" s="3"/>
      <c r="E551" s="9"/>
      <c r="F551" s="9"/>
      <c r="G551" s="3"/>
      <c r="H551" s="3"/>
      <c r="I551" s="3"/>
      <c r="J551" s="3"/>
      <c r="K551" s="3"/>
      <c r="L551" s="3"/>
      <c r="M551" s="3"/>
      <c r="N551" s="3"/>
      <c r="O551" s="9"/>
      <c r="P551" s="3"/>
      <c r="Q551" s="13"/>
    </row>
    <row r="552" spans="1:17">
      <c r="A552" s="10"/>
      <c r="B552" s="8"/>
      <c r="C552" s="8"/>
      <c r="D552" s="2"/>
      <c r="E552" s="8"/>
      <c r="F552" s="8"/>
      <c r="G552" s="2"/>
      <c r="H552" s="2"/>
      <c r="I552" s="2"/>
      <c r="J552" s="2"/>
      <c r="K552" s="2"/>
      <c r="L552" s="2"/>
      <c r="M552" s="2"/>
      <c r="N552" s="2"/>
      <c r="O552" s="8"/>
      <c r="P552" s="2"/>
      <c r="Q552" s="12"/>
    </row>
    <row r="553" spans="1:17">
      <c r="A553" s="11"/>
      <c r="B553" s="9"/>
      <c r="C553" s="9"/>
      <c r="D553" s="3"/>
      <c r="E553" s="9"/>
      <c r="F553" s="9"/>
      <c r="G553" s="3"/>
      <c r="H553" s="3"/>
      <c r="I553" s="3"/>
      <c r="J553" s="3"/>
      <c r="K553" s="3"/>
      <c r="L553" s="3"/>
      <c r="M553" s="3"/>
      <c r="N553" s="3"/>
      <c r="O553" s="9"/>
      <c r="P553" s="3"/>
      <c r="Q553" s="13"/>
    </row>
    <row r="554" spans="1:17">
      <c r="A554" s="10"/>
      <c r="B554" s="8"/>
      <c r="C554" s="8"/>
      <c r="D554" s="2"/>
      <c r="E554" s="8"/>
      <c r="F554" s="8"/>
      <c r="G554" s="2"/>
      <c r="H554" s="2"/>
      <c r="I554" s="2"/>
      <c r="J554" s="2"/>
      <c r="K554" s="2"/>
      <c r="L554" s="2"/>
      <c r="M554" s="2"/>
      <c r="N554" s="2"/>
      <c r="O554" s="8"/>
      <c r="P554" s="2"/>
      <c r="Q554" s="12"/>
    </row>
    <row r="555" spans="1:17">
      <c r="A555" s="11"/>
      <c r="B555" s="9"/>
      <c r="C555" s="9"/>
      <c r="D555" s="3"/>
      <c r="E555" s="9"/>
      <c r="F555" s="9"/>
      <c r="G555" s="3"/>
      <c r="H555" s="3"/>
      <c r="I555" s="3"/>
      <c r="J555" s="3"/>
      <c r="K555" s="3"/>
      <c r="L555" s="3"/>
      <c r="M555" s="3"/>
      <c r="N555" s="3"/>
      <c r="O555" s="9"/>
      <c r="P555" s="3"/>
      <c r="Q555" s="13"/>
    </row>
    <row r="556" spans="1:17">
      <c r="A556" s="10"/>
      <c r="B556" s="8"/>
      <c r="C556" s="8"/>
      <c r="D556" s="2"/>
      <c r="E556" s="8"/>
      <c r="F556" s="8"/>
      <c r="G556" s="2"/>
      <c r="H556" s="2"/>
      <c r="I556" s="2"/>
      <c r="J556" s="2"/>
      <c r="K556" s="2"/>
      <c r="L556" s="2"/>
      <c r="M556" s="2"/>
      <c r="N556" s="2"/>
      <c r="O556" s="8"/>
      <c r="P556" s="2"/>
      <c r="Q556" s="12"/>
    </row>
    <row r="557" spans="1:17">
      <c r="A557" s="11"/>
      <c r="B557" s="9"/>
      <c r="C557" s="9"/>
      <c r="D557" s="3"/>
      <c r="E557" s="9"/>
      <c r="F557" s="9"/>
      <c r="G557" s="3"/>
      <c r="H557" s="3"/>
      <c r="I557" s="3"/>
      <c r="J557" s="3"/>
      <c r="K557" s="3"/>
      <c r="L557" s="3"/>
      <c r="M557" s="3"/>
      <c r="N557" s="3"/>
      <c r="O557" s="9"/>
      <c r="P557" s="3"/>
      <c r="Q557" s="13"/>
    </row>
    <row r="558" spans="1:17">
      <c r="A558" s="10"/>
      <c r="B558" s="8"/>
      <c r="C558" s="8"/>
      <c r="D558" s="2"/>
      <c r="E558" s="8"/>
      <c r="F558" s="8"/>
      <c r="G558" s="2"/>
      <c r="H558" s="2"/>
      <c r="I558" s="2"/>
      <c r="J558" s="2"/>
      <c r="K558" s="2"/>
      <c r="L558" s="2"/>
      <c r="M558" s="2"/>
      <c r="N558" s="2"/>
      <c r="O558" s="8"/>
      <c r="P558" s="2"/>
      <c r="Q558" s="12"/>
    </row>
    <row r="559" spans="1:17">
      <c r="A559" s="11"/>
      <c r="B559" s="9"/>
      <c r="C559" s="9"/>
      <c r="D559" s="3"/>
      <c r="E559" s="9"/>
      <c r="F559" s="9"/>
      <c r="G559" s="3"/>
      <c r="H559" s="3"/>
      <c r="I559" s="3"/>
      <c r="J559" s="3"/>
      <c r="K559" s="3"/>
      <c r="L559" s="3"/>
      <c r="M559" s="3"/>
      <c r="N559" s="3"/>
      <c r="O559" s="9"/>
      <c r="P559" s="3"/>
      <c r="Q559" s="13"/>
    </row>
    <row r="560" spans="1:17">
      <c r="A560" s="10"/>
      <c r="B560" s="8"/>
      <c r="C560" s="8"/>
      <c r="D560" s="2"/>
      <c r="E560" s="8"/>
      <c r="F560" s="8"/>
      <c r="G560" s="2"/>
      <c r="H560" s="2"/>
      <c r="I560" s="2"/>
      <c r="J560" s="2"/>
      <c r="K560" s="2"/>
      <c r="L560" s="2"/>
      <c r="M560" s="2"/>
      <c r="N560" s="2"/>
      <c r="O560" s="8"/>
      <c r="P560" s="2"/>
      <c r="Q560" s="12"/>
    </row>
    <row r="561" spans="1:17">
      <c r="A561" s="11"/>
      <c r="B561" s="9"/>
      <c r="C561" s="9"/>
      <c r="D561" s="3"/>
      <c r="E561" s="9"/>
      <c r="F561" s="9"/>
      <c r="G561" s="3"/>
      <c r="H561" s="3"/>
      <c r="I561" s="3"/>
      <c r="J561" s="3"/>
      <c r="K561" s="3"/>
      <c r="L561" s="3"/>
      <c r="M561" s="3"/>
      <c r="N561" s="3"/>
      <c r="O561" s="9"/>
      <c r="P561" s="3"/>
      <c r="Q561" s="13"/>
    </row>
    <row r="562" spans="1:17">
      <c r="A562" s="10"/>
      <c r="B562" s="8"/>
      <c r="C562" s="8"/>
      <c r="D562" s="2"/>
      <c r="E562" s="8"/>
      <c r="F562" s="8"/>
      <c r="G562" s="2"/>
      <c r="H562" s="2"/>
      <c r="I562" s="2"/>
      <c r="J562" s="2"/>
      <c r="K562" s="2"/>
      <c r="L562" s="2"/>
      <c r="M562" s="2"/>
      <c r="N562" s="2"/>
      <c r="O562" s="8"/>
      <c r="P562" s="2"/>
      <c r="Q562" s="12"/>
    </row>
    <row r="563" spans="1:17">
      <c r="A563" s="11"/>
      <c r="B563" s="9"/>
      <c r="C563" s="9"/>
      <c r="D563" s="3"/>
      <c r="E563" s="9"/>
      <c r="F563" s="9"/>
      <c r="G563" s="3"/>
      <c r="H563" s="3"/>
      <c r="I563" s="3"/>
      <c r="J563" s="3"/>
      <c r="K563" s="3"/>
      <c r="L563" s="3"/>
      <c r="M563" s="3"/>
      <c r="N563" s="3"/>
      <c r="O563" s="9"/>
      <c r="P563" s="3"/>
      <c r="Q563" s="13"/>
    </row>
    <row r="564" spans="1:17">
      <c r="A564" s="10"/>
      <c r="B564" s="8"/>
      <c r="C564" s="8"/>
      <c r="D564" s="2"/>
      <c r="E564" s="8"/>
      <c r="F564" s="8"/>
      <c r="G564" s="2"/>
      <c r="H564" s="2"/>
      <c r="I564" s="2"/>
      <c r="J564" s="2"/>
      <c r="K564" s="2"/>
      <c r="L564" s="2"/>
      <c r="M564" s="2"/>
      <c r="N564" s="2"/>
      <c r="O564" s="8"/>
      <c r="P564" s="2"/>
      <c r="Q564" s="12"/>
    </row>
    <row r="565" spans="1:17">
      <c r="A565" s="11"/>
      <c r="B565" s="9"/>
      <c r="C565" s="9"/>
      <c r="D565" s="3"/>
      <c r="E565" s="9"/>
      <c r="F565" s="9"/>
      <c r="G565" s="3"/>
      <c r="H565" s="3"/>
      <c r="I565" s="3"/>
      <c r="J565" s="3"/>
      <c r="K565" s="3"/>
      <c r="L565" s="3"/>
      <c r="M565" s="3"/>
      <c r="N565" s="3"/>
      <c r="O565" s="9"/>
      <c r="P565" s="3"/>
      <c r="Q565" s="13"/>
    </row>
    <row r="566" spans="1:17">
      <c r="A566" s="10"/>
      <c r="B566" s="8"/>
      <c r="C566" s="8"/>
      <c r="D566" s="2"/>
      <c r="E566" s="8"/>
      <c r="F566" s="8"/>
      <c r="G566" s="2"/>
      <c r="H566" s="2"/>
      <c r="I566" s="2"/>
      <c r="J566" s="2"/>
      <c r="K566" s="2"/>
      <c r="L566" s="2"/>
      <c r="M566" s="2"/>
      <c r="N566" s="2"/>
      <c r="O566" s="8"/>
      <c r="P566" s="2"/>
      <c r="Q566" s="12"/>
    </row>
    <row r="567" spans="1:17">
      <c r="A567" s="11"/>
      <c r="B567" s="9"/>
      <c r="C567" s="9"/>
      <c r="D567" s="3"/>
      <c r="E567" s="9"/>
      <c r="F567" s="9"/>
      <c r="G567" s="3"/>
      <c r="H567" s="3"/>
      <c r="I567" s="3"/>
      <c r="J567" s="3"/>
      <c r="K567" s="3"/>
      <c r="L567" s="3"/>
      <c r="M567" s="3"/>
      <c r="N567" s="3"/>
      <c r="O567" s="9"/>
      <c r="P567" s="3"/>
      <c r="Q567" s="13"/>
    </row>
    <row r="568" spans="1:17">
      <c r="A568" s="10"/>
      <c r="B568" s="8"/>
      <c r="C568" s="8"/>
      <c r="D568" s="2"/>
      <c r="E568" s="8"/>
      <c r="F568" s="8"/>
      <c r="G568" s="2"/>
      <c r="H568" s="2"/>
      <c r="I568" s="2"/>
      <c r="J568" s="2"/>
      <c r="K568" s="2"/>
      <c r="L568" s="2"/>
      <c r="M568" s="2"/>
      <c r="N568" s="2"/>
      <c r="O568" s="8"/>
      <c r="P568" s="2"/>
      <c r="Q568" s="12"/>
    </row>
    <row r="569" spans="1:17">
      <c r="A569" s="11"/>
      <c r="B569" s="9"/>
      <c r="C569" s="9"/>
      <c r="D569" s="3"/>
      <c r="E569" s="9"/>
      <c r="F569" s="9"/>
      <c r="G569" s="3"/>
      <c r="H569" s="3"/>
      <c r="I569" s="3"/>
      <c r="J569" s="3"/>
      <c r="K569" s="3"/>
      <c r="L569" s="3"/>
      <c r="M569" s="3"/>
      <c r="N569" s="3"/>
      <c r="O569" s="9"/>
      <c r="P569" s="3"/>
      <c r="Q569" s="13"/>
    </row>
    <row r="570" spans="1:17">
      <c r="A570" s="10"/>
      <c r="B570" s="8"/>
      <c r="C570" s="8"/>
      <c r="D570" s="2"/>
      <c r="E570" s="8"/>
      <c r="F570" s="8"/>
      <c r="G570" s="2"/>
      <c r="H570" s="2"/>
      <c r="I570" s="2"/>
      <c r="J570" s="2"/>
      <c r="K570" s="2"/>
      <c r="L570" s="2"/>
      <c r="M570" s="2"/>
      <c r="N570" s="2"/>
      <c r="O570" s="8"/>
      <c r="P570" s="2"/>
      <c r="Q570" s="12"/>
    </row>
    <row r="571" spans="1:17">
      <c r="A571" s="11"/>
      <c r="B571" s="9"/>
      <c r="C571" s="9"/>
      <c r="D571" s="3"/>
      <c r="E571" s="9"/>
      <c r="F571" s="9"/>
      <c r="G571" s="3"/>
      <c r="H571" s="3"/>
      <c r="I571" s="3"/>
      <c r="J571" s="3"/>
      <c r="K571" s="3"/>
      <c r="L571" s="3"/>
      <c r="M571" s="3"/>
      <c r="N571" s="3"/>
      <c r="O571" s="9"/>
      <c r="P571" s="3"/>
      <c r="Q571" s="13"/>
    </row>
    <row r="572" spans="1:17">
      <c r="A572" s="10"/>
      <c r="B572" s="8"/>
      <c r="C572" s="8"/>
      <c r="D572" s="2"/>
      <c r="E572" s="8"/>
      <c r="F572" s="8"/>
      <c r="G572" s="2"/>
      <c r="H572" s="2"/>
      <c r="I572" s="2"/>
      <c r="J572" s="2"/>
      <c r="K572" s="2"/>
      <c r="L572" s="2"/>
      <c r="M572" s="2"/>
      <c r="N572" s="2"/>
      <c r="O572" s="8"/>
      <c r="P572" s="2"/>
      <c r="Q572" s="12"/>
    </row>
    <row r="573" spans="1:17">
      <c r="A573" s="11"/>
      <c r="B573" s="9"/>
      <c r="C573" s="9"/>
      <c r="D573" s="3"/>
      <c r="E573" s="9"/>
      <c r="F573" s="9"/>
      <c r="G573" s="3"/>
      <c r="H573" s="3"/>
      <c r="I573" s="3"/>
      <c r="J573" s="3"/>
      <c r="K573" s="3"/>
      <c r="L573" s="3"/>
      <c r="M573" s="3"/>
      <c r="N573" s="3"/>
      <c r="O573" s="9"/>
      <c r="P573" s="3"/>
      <c r="Q573" s="13"/>
    </row>
    <row r="574" spans="1:17">
      <c r="A574" s="10"/>
      <c r="B574" s="8"/>
      <c r="C574" s="8"/>
      <c r="D574" s="2"/>
      <c r="E574" s="8"/>
      <c r="F574" s="8"/>
      <c r="G574" s="2"/>
      <c r="H574" s="2"/>
      <c r="I574" s="2"/>
      <c r="J574" s="2"/>
      <c r="K574" s="2"/>
      <c r="L574" s="2"/>
      <c r="M574" s="2"/>
      <c r="N574" s="2"/>
      <c r="O574" s="8"/>
      <c r="P574" s="2"/>
      <c r="Q574" s="12"/>
    </row>
    <row r="575" spans="1:17">
      <c r="A575" s="11"/>
      <c r="B575" s="9"/>
      <c r="C575" s="9"/>
      <c r="D575" s="3"/>
      <c r="E575" s="9"/>
      <c r="F575" s="9"/>
      <c r="G575" s="3"/>
      <c r="H575" s="3"/>
      <c r="I575" s="3"/>
      <c r="J575" s="3"/>
      <c r="K575" s="3"/>
      <c r="L575" s="3"/>
      <c r="M575" s="3"/>
      <c r="N575" s="3"/>
      <c r="O575" s="9"/>
      <c r="P575" s="3"/>
      <c r="Q575" s="13"/>
    </row>
    <row r="576" spans="1:17">
      <c r="A576" s="10"/>
      <c r="B576" s="8"/>
      <c r="C576" s="8"/>
      <c r="D576" s="2"/>
      <c r="E576" s="8"/>
      <c r="F576" s="8"/>
      <c r="G576" s="2"/>
      <c r="H576" s="2"/>
      <c r="I576" s="2"/>
      <c r="J576" s="2"/>
      <c r="K576" s="2"/>
      <c r="L576" s="2"/>
      <c r="M576" s="2"/>
      <c r="N576" s="2"/>
      <c r="O576" s="8"/>
      <c r="P576" s="2"/>
      <c r="Q576" s="12"/>
    </row>
    <row r="577" spans="1:17">
      <c r="A577" s="11"/>
      <c r="B577" s="9"/>
      <c r="C577" s="9"/>
      <c r="D577" s="3"/>
      <c r="E577" s="9"/>
      <c r="F577" s="9"/>
      <c r="G577" s="3"/>
      <c r="H577" s="3"/>
      <c r="I577" s="3"/>
      <c r="J577" s="3"/>
      <c r="K577" s="3"/>
      <c r="L577" s="3"/>
      <c r="M577" s="3"/>
      <c r="N577" s="3"/>
      <c r="O577" s="9"/>
      <c r="P577" s="3"/>
      <c r="Q577" s="13"/>
    </row>
    <row r="578" spans="1:17">
      <c r="A578" s="10"/>
      <c r="B578" s="8"/>
      <c r="C578" s="8"/>
      <c r="D578" s="2"/>
      <c r="E578" s="8"/>
      <c r="F578" s="8"/>
      <c r="G578" s="2"/>
      <c r="H578" s="2"/>
      <c r="I578" s="2"/>
      <c r="J578" s="2"/>
      <c r="K578" s="2"/>
      <c r="L578" s="2"/>
      <c r="M578" s="2"/>
      <c r="N578" s="2"/>
      <c r="O578" s="8"/>
      <c r="P578" s="2"/>
      <c r="Q578" s="12"/>
    </row>
    <row r="579" spans="1:17">
      <c r="A579" s="11"/>
      <c r="B579" s="9"/>
      <c r="C579" s="9"/>
      <c r="D579" s="3"/>
      <c r="E579" s="9"/>
      <c r="F579" s="9"/>
      <c r="G579" s="3"/>
      <c r="H579" s="3"/>
      <c r="I579" s="3"/>
      <c r="J579" s="3"/>
      <c r="K579" s="3"/>
      <c r="L579" s="3"/>
      <c r="M579" s="3"/>
      <c r="N579" s="3"/>
      <c r="O579" s="9"/>
      <c r="P579" s="3"/>
      <c r="Q579" s="13"/>
    </row>
    <row r="580" spans="1:17">
      <c r="A580" s="10"/>
      <c r="B580" s="8"/>
      <c r="C580" s="8"/>
      <c r="D580" s="2"/>
      <c r="E580" s="8"/>
      <c r="F580" s="8"/>
      <c r="G580" s="2"/>
      <c r="H580" s="2"/>
      <c r="I580" s="2"/>
      <c r="J580" s="2"/>
      <c r="K580" s="2"/>
      <c r="L580" s="2"/>
      <c r="M580" s="2"/>
      <c r="N580" s="2"/>
      <c r="O580" s="8"/>
      <c r="P580" s="2"/>
      <c r="Q580" s="12"/>
    </row>
    <row r="581" spans="1:17">
      <c r="A581" s="11"/>
      <c r="B581" s="9"/>
      <c r="C581" s="9"/>
      <c r="D581" s="3"/>
      <c r="E581" s="9"/>
      <c r="F581" s="9"/>
      <c r="G581" s="3"/>
      <c r="H581" s="3"/>
      <c r="I581" s="3"/>
      <c r="J581" s="3"/>
      <c r="K581" s="3"/>
      <c r="L581" s="3"/>
      <c r="M581" s="3"/>
      <c r="N581" s="3"/>
      <c r="O581" s="9"/>
      <c r="P581" s="3"/>
      <c r="Q581" s="13"/>
    </row>
    <row r="582" spans="1:17">
      <c r="A582" s="10"/>
      <c r="B582" s="8"/>
      <c r="C582" s="8"/>
      <c r="D582" s="2"/>
      <c r="E582" s="8"/>
      <c r="F582" s="8"/>
      <c r="G582" s="2"/>
      <c r="H582" s="2"/>
      <c r="I582" s="2"/>
      <c r="J582" s="2"/>
      <c r="K582" s="2"/>
      <c r="L582" s="2"/>
      <c r="M582" s="2"/>
      <c r="N582" s="2"/>
      <c r="O582" s="8"/>
      <c r="P582" s="2"/>
      <c r="Q582" s="12"/>
    </row>
    <row r="583" spans="1:17">
      <c r="A583" s="11"/>
      <c r="B583" s="9"/>
      <c r="C583" s="9"/>
      <c r="D583" s="3"/>
      <c r="E583" s="9"/>
      <c r="F583" s="9"/>
      <c r="G583" s="3"/>
      <c r="H583" s="3"/>
      <c r="I583" s="3"/>
      <c r="J583" s="3"/>
      <c r="K583" s="3"/>
      <c r="L583" s="3"/>
      <c r="M583" s="3"/>
      <c r="N583" s="3"/>
      <c r="O583" s="9"/>
      <c r="P583" s="3"/>
      <c r="Q583" s="13"/>
    </row>
    <row r="584" spans="1:17">
      <c r="A584" s="10"/>
      <c r="B584" s="8"/>
      <c r="C584" s="8"/>
      <c r="D584" s="2"/>
      <c r="E584" s="8"/>
      <c r="F584" s="8"/>
      <c r="G584" s="2"/>
      <c r="H584" s="2"/>
      <c r="I584" s="2"/>
      <c r="J584" s="2"/>
      <c r="K584" s="2"/>
      <c r="L584" s="2"/>
      <c r="M584" s="2"/>
      <c r="N584" s="2"/>
      <c r="O584" s="8"/>
      <c r="P584" s="2"/>
      <c r="Q584" s="12"/>
    </row>
    <row r="585" spans="1:17">
      <c r="A585" s="11"/>
      <c r="B585" s="9"/>
      <c r="C585" s="9"/>
      <c r="D585" s="3"/>
      <c r="E585" s="9"/>
      <c r="F585" s="9"/>
      <c r="G585" s="3"/>
      <c r="H585" s="3"/>
      <c r="I585" s="3"/>
      <c r="J585" s="3"/>
      <c r="K585" s="3"/>
      <c r="L585" s="3"/>
      <c r="M585" s="3"/>
      <c r="N585" s="3"/>
      <c r="O585" s="9"/>
      <c r="P585" s="3"/>
      <c r="Q585" s="13"/>
    </row>
    <row r="586" spans="1:17">
      <c r="A586" s="10"/>
      <c r="B586" s="8"/>
      <c r="C586" s="8"/>
      <c r="D586" s="2"/>
      <c r="E586" s="8"/>
      <c r="F586" s="8"/>
      <c r="G586" s="2"/>
      <c r="H586" s="2"/>
      <c r="I586" s="2"/>
      <c r="J586" s="2"/>
      <c r="K586" s="2"/>
      <c r="L586" s="2"/>
      <c r="M586" s="2"/>
      <c r="N586" s="2"/>
      <c r="O586" s="8"/>
      <c r="P586" s="2"/>
      <c r="Q586" s="12"/>
    </row>
    <row r="587" spans="1:17">
      <c r="A587" s="11"/>
      <c r="B587" s="9"/>
      <c r="C587" s="9"/>
      <c r="D587" s="3"/>
      <c r="E587" s="9"/>
      <c r="F587" s="9"/>
      <c r="G587" s="3"/>
      <c r="H587" s="3"/>
      <c r="I587" s="3"/>
      <c r="J587" s="3"/>
      <c r="K587" s="3"/>
      <c r="L587" s="3"/>
      <c r="M587" s="3"/>
      <c r="N587" s="3"/>
      <c r="O587" s="9"/>
      <c r="P587" s="3"/>
      <c r="Q587" s="13"/>
    </row>
    <row r="588" spans="1:17">
      <c r="A588" s="10"/>
      <c r="B588" s="8"/>
      <c r="C588" s="8"/>
      <c r="D588" s="2"/>
      <c r="E588" s="8"/>
      <c r="F588" s="8"/>
      <c r="G588" s="2"/>
      <c r="H588" s="2"/>
      <c r="I588" s="2"/>
      <c r="J588" s="2"/>
      <c r="K588" s="2"/>
      <c r="L588" s="2"/>
      <c r="M588" s="2"/>
      <c r="N588" s="2"/>
      <c r="O588" s="8"/>
      <c r="P588" s="2"/>
      <c r="Q588" s="12"/>
    </row>
    <row r="589" spans="1:17">
      <c r="A589" s="11"/>
      <c r="B589" s="9"/>
      <c r="C589" s="9"/>
      <c r="D589" s="3"/>
      <c r="E589" s="9"/>
      <c r="F589" s="9"/>
      <c r="G589" s="3"/>
      <c r="H589" s="3"/>
      <c r="I589" s="3"/>
      <c r="J589" s="3"/>
      <c r="K589" s="3"/>
      <c r="L589" s="3"/>
      <c r="M589" s="3"/>
      <c r="N589" s="3"/>
      <c r="O589" s="9"/>
      <c r="P589" s="3"/>
      <c r="Q589" s="13"/>
    </row>
    <row r="590" spans="1:17">
      <c r="A590" s="10"/>
      <c r="B590" s="8"/>
      <c r="C590" s="8"/>
      <c r="D590" s="2"/>
      <c r="E590" s="8"/>
      <c r="F590" s="8"/>
      <c r="G590" s="2"/>
      <c r="H590" s="2"/>
      <c r="I590" s="2"/>
      <c r="J590" s="2"/>
      <c r="K590" s="2"/>
      <c r="L590" s="2"/>
      <c r="M590" s="2"/>
      <c r="N590" s="2"/>
      <c r="O590" s="8"/>
      <c r="P590" s="2"/>
      <c r="Q590" s="12"/>
    </row>
    <row r="591" spans="1:17">
      <c r="A591" s="11"/>
      <c r="B591" s="9"/>
      <c r="C591" s="9"/>
      <c r="D591" s="3"/>
      <c r="E591" s="9"/>
      <c r="F591" s="9"/>
      <c r="G591" s="3"/>
      <c r="H591" s="3"/>
      <c r="I591" s="3"/>
      <c r="J591" s="3"/>
      <c r="K591" s="3"/>
      <c r="L591" s="3"/>
      <c r="M591" s="3"/>
      <c r="N591" s="3"/>
      <c r="O591" s="9"/>
      <c r="P591" s="3"/>
      <c r="Q591" s="13"/>
    </row>
    <row r="592" spans="1:17">
      <c r="A592" s="10"/>
      <c r="B592" s="8"/>
      <c r="C592" s="8"/>
      <c r="D592" s="2"/>
      <c r="E592" s="8"/>
      <c r="F592" s="8"/>
      <c r="G592" s="2"/>
      <c r="H592" s="2"/>
      <c r="I592" s="2"/>
      <c r="J592" s="2"/>
      <c r="K592" s="2"/>
      <c r="L592" s="2"/>
      <c r="M592" s="2"/>
      <c r="N592" s="2"/>
      <c r="O592" s="8"/>
      <c r="P592" s="2"/>
      <c r="Q592" s="12"/>
    </row>
    <row r="593" spans="1:17">
      <c r="A593" s="11"/>
      <c r="B593" s="9"/>
      <c r="C593" s="9"/>
      <c r="D593" s="3"/>
      <c r="E593" s="9"/>
      <c r="F593" s="9"/>
      <c r="G593" s="3"/>
      <c r="H593" s="3"/>
      <c r="I593" s="3"/>
      <c r="J593" s="3"/>
      <c r="K593" s="3"/>
      <c r="L593" s="3"/>
      <c r="M593" s="3"/>
      <c r="N593" s="3"/>
      <c r="O593" s="9"/>
      <c r="P593" s="3"/>
      <c r="Q593" s="13"/>
    </row>
    <row r="594" spans="1:17">
      <c r="A594" s="10"/>
      <c r="B594" s="8"/>
      <c r="C594" s="8"/>
      <c r="D594" s="2"/>
      <c r="E594" s="8"/>
      <c r="F594" s="8"/>
      <c r="G594" s="2"/>
      <c r="H594" s="2"/>
      <c r="I594" s="2"/>
      <c r="J594" s="2"/>
      <c r="K594" s="2"/>
      <c r="L594" s="2"/>
      <c r="M594" s="2"/>
      <c r="N594" s="2"/>
      <c r="O594" s="8"/>
      <c r="P594" s="2"/>
      <c r="Q594" s="12"/>
    </row>
    <row r="595" spans="1:17">
      <c r="A595" s="11"/>
      <c r="B595" s="9"/>
      <c r="C595" s="9"/>
      <c r="D595" s="3"/>
      <c r="E595" s="9"/>
      <c r="F595" s="9"/>
      <c r="G595" s="3"/>
      <c r="H595" s="3"/>
      <c r="I595" s="3"/>
      <c r="J595" s="3"/>
      <c r="K595" s="3"/>
      <c r="L595" s="3"/>
      <c r="M595" s="3"/>
      <c r="N595" s="3"/>
      <c r="O595" s="9"/>
      <c r="P595" s="3"/>
      <c r="Q595" s="13"/>
    </row>
    <row r="596" spans="1:17">
      <c r="A596" s="10"/>
      <c r="B596" s="8"/>
      <c r="C596" s="8"/>
      <c r="D596" s="2"/>
      <c r="E596" s="8"/>
      <c r="F596" s="8"/>
      <c r="G596" s="2"/>
      <c r="H596" s="2"/>
      <c r="I596" s="2"/>
      <c r="J596" s="2"/>
      <c r="K596" s="2"/>
      <c r="L596" s="2"/>
      <c r="M596" s="2"/>
      <c r="N596" s="2"/>
      <c r="O596" s="8"/>
      <c r="P596" s="2"/>
      <c r="Q596" s="12"/>
    </row>
    <row r="597" spans="1:17">
      <c r="A597" s="11"/>
      <c r="B597" s="9"/>
      <c r="C597" s="9"/>
      <c r="D597" s="3"/>
      <c r="E597" s="9"/>
      <c r="F597" s="9"/>
      <c r="G597" s="3"/>
      <c r="H597" s="3"/>
      <c r="I597" s="3"/>
      <c r="J597" s="3"/>
      <c r="K597" s="3"/>
      <c r="L597" s="3"/>
      <c r="M597" s="3"/>
      <c r="N597" s="3"/>
      <c r="O597" s="9"/>
      <c r="P597" s="3"/>
      <c r="Q597" s="13"/>
    </row>
    <row r="598" spans="1:17">
      <c r="A598" s="10"/>
      <c r="B598" s="8"/>
      <c r="C598" s="8"/>
      <c r="D598" s="2"/>
      <c r="E598" s="8"/>
      <c r="F598" s="8"/>
      <c r="G598" s="2"/>
      <c r="H598" s="2"/>
      <c r="I598" s="2"/>
      <c r="J598" s="2"/>
      <c r="K598" s="2"/>
      <c r="L598" s="2"/>
      <c r="M598" s="2"/>
      <c r="N598" s="2"/>
      <c r="O598" s="8"/>
      <c r="P598" s="2"/>
      <c r="Q598" s="12"/>
    </row>
    <row r="599" spans="1:17">
      <c r="A599" s="11"/>
      <c r="B599" s="9"/>
      <c r="C599" s="9"/>
      <c r="D599" s="3"/>
      <c r="E599" s="9"/>
      <c r="F599" s="9"/>
      <c r="G599" s="3"/>
      <c r="H599" s="3"/>
      <c r="I599" s="3"/>
      <c r="J599" s="3"/>
      <c r="K599" s="3"/>
      <c r="L599" s="3"/>
      <c r="M599" s="3"/>
      <c r="N599" s="3"/>
      <c r="O599" s="9"/>
      <c r="P599" s="3"/>
      <c r="Q599" s="13"/>
    </row>
    <row r="600" spans="1:17">
      <c r="A600" s="10"/>
      <c r="B600" s="8"/>
      <c r="C600" s="8"/>
      <c r="D600" s="2"/>
      <c r="E600" s="8"/>
      <c r="F600" s="8"/>
      <c r="G600" s="2"/>
      <c r="H600" s="2"/>
      <c r="I600" s="2"/>
      <c r="J600" s="2"/>
      <c r="K600" s="2"/>
      <c r="L600" s="2"/>
      <c r="M600" s="2"/>
      <c r="N600" s="2"/>
      <c r="O600" s="8"/>
      <c r="P600" s="2"/>
      <c r="Q600" s="12"/>
    </row>
    <row r="601" spans="1:17">
      <c r="A601" s="11"/>
      <c r="B601" s="9"/>
      <c r="C601" s="9"/>
      <c r="D601" s="3"/>
      <c r="E601" s="9"/>
      <c r="F601" s="9"/>
      <c r="G601" s="3"/>
      <c r="H601" s="3"/>
      <c r="I601" s="3"/>
      <c r="J601" s="3"/>
      <c r="K601" s="3"/>
      <c r="L601" s="3"/>
      <c r="M601" s="3"/>
      <c r="N601" s="3"/>
      <c r="O601" s="9"/>
      <c r="P601" s="3"/>
      <c r="Q601" s="13"/>
    </row>
    <row r="602" spans="1:17">
      <c r="A602" s="10"/>
      <c r="B602" s="8"/>
      <c r="C602" s="8"/>
      <c r="D602" s="2"/>
      <c r="E602" s="8"/>
      <c r="F602" s="8"/>
      <c r="G602" s="2"/>
      <c r="H602" s="2"/>
      <c r="I602" s="2"/>
      <c r="J602" s="2"/>
      <c r="K602" s="2"/>
      <c r="L602" s="2"/>
      <c r="M602" s="2"/>
      <c r="N602" s="2"/>
      <c r="O602" s="8"/>
      <c r="P602" s="2"/>
      <c r="Q602" s="12"/>
    </row>
    <row r="603" spans="1:17">
      <c r="A603" s="11"/>
      <c r="B603" s="9"/>
      <c r="C603" s="9"/>
      <c r="D603" s="3"/>
      <c r="E603" s="9"/>
      <c r="F603" s="9"/>
      <c r="G603" s="3"/>
      <c r="H603" s="3"/>
      <c r="I603" s="3"/>
      <c r="J603" s="3"/>
      <c r="K603" s="3"/>
      <c r="L603" s="3"/>
      <c r="M603" s="3"/>
      <c r="N603" s="3"/>
      <c r="O603" s="9"/>
      <c r="P603" s="3"/>
      <c r="Q603" s="13"/>
    </row>
    <row r="604" spans="1:17">
      <c r="A604" s="10"/>
      <c r="B604" s="8"/>
      <c r="C604" s="8"/>
      <c r="D604" s="2"/>
      <c r="E604" s="8"/>
      <c r="F604" s="8"/>
      <c r="G604" s="2"/>
      <c r="H604" s="2"/>
      <c r="I604" s="2"/>
      <c r="J604" s="2"/>
      <c r="K604" s="2"/>
      <c r="L604" s="2"/>
      <c r="M604" s="2"/>
      <c r="N604" s="2"/>
      <c r="O604" s="8"/>
      <c r="P604" s="2"/>
      <c r="Q604" s="12"/>
    </row>
    <row r="605" spans="1:17">
      <c r="A605" s="11"/>
      <c r="B605" s="9"/>
      <c r="C605" s="9"/>
      <c r="D605" s="3"/>
      <c r="E605" s="9"/>
      <c r="F605" s="9"/>
      <c r="G605" s="3"/>
      <c r="H605" s="3"/>
      <c r="I605" s="3"/>
      <c r="J605" s="3"/>
      <c r="K605" s="3"/>
      <c r="L605" s="3"/>
      <c r="M605" s="3"/>
      <c r="N605" s="3"/>
      <c r="O605" s="9"/>
      <c r="P605" s="3"/>
      <c r="Q605" s="13"/>
    </row>
    <row r="606" spans="1:17">
      <c r="A606" s="10"/>
      <c r="B606" s="8"/>
      <c r="C606" s="8"/>
      <c r="D606" s="2"/>
      <c r="E606" s="8"/>
      <c r="F606" s="8"/>
      <c r="G606" s="2"/>
      <c r="H606" s="2"/>
      <c r="I606" s="2"/>
      <c r="J606" s="2"/>
      <c r="K606" s="2"/>
      <c r="L606" s="2"/>
      <c r="M606" s="2"/>
      <c r="N606" s="2"/>
      <c r="O606" s="8"/>
      <c r="P606" s="2"/>
      <c r="Q606" s="12"/>
    </row>
    <row r="607" spans="1:17">
      <c r="A607" s="11"/>
      <c r="B607" s="9"/>
      <c r="C607" s="9"/>
      <c r="D607" s="3"/>
      <c r="E607" s="9"/>
      <c r="F607" s="9"/>
      <c r="G607" s="3"/>
      <c r="H607" s="3"/>
      <c r="I607" s="3"/>
      <c r="J607" s="3"/>
      <c r="K607" s="3"/>
      <c r="L607" s="3"/>
      <c r="M607" s="3"/>
      <c r="N607" s="3"/>
      <c r="O607" s="9"/>
      <c r="P607" s="3"/>
      <c r="Q607" s="13"/>
    </row>
    <row r="608" spans="1:17">
      <c r="A608" s="10"/>
      <c r="B608" s="8"/>
      <c r="C608" s="8"/>
      <c r="D608" s="2"/>
      <c r="E608" s="8"/>
      <c r="F608" s="8"/>
      <c r="G608" s="2"/>
      <c r="H608" s="2"/>
      <c r="I608" s="2"/>
      <c r="J608" s="2"/>
      <c r="K608" s="2"/>
      <c r="L608" s="2"/>
      <c r="M608" s="2"/>
      <c r="N608" s="2"/>
      <c r="O608" s="8"/>
      <c r="P608" s="2"/>
      <c r="Q608" s="12"/>
    </row>
    <row r="609" spans="1:17">
      <c r="A609" s="11"/>
      <c r="B609" s="9"/>
      <c r="C609" s="9"/>
      <c r="D609" s="3"/>
      <c r="E609" s="9"/>
      <c r="F609" s="9"/>
      <c r="G609" s="3"/>
      <c r="H609" s="3"/>
      <c r="I609" s="3"/>
      <c r="J609" s="3"/>
      <c r="K609" s="3"/>
      <c r="L609" s="3"/>
      <c r="M609" s="3"/>
      <c r="N609" s="3"/>
      <c r="O609" s="9"/>
      <c r="P609" s="3"/>
      <c r="Q609" s="13"/>
    </row>
    <row r="610" spans="1:17">
      <c r="A610" s="10"/>
      <c r="B610" s="8"/>
      <c r="C610" s="8"/>
      <c r="D610" s="2"/>
      <c r="E610" s="8"/>
      <c r="F610" s="8"/>
      <c r="G610" s="2"/>
      <c r="H610" s="2"/>
      <c r="I610" s="2"/>
      <c r="J610" s="2"/>
      <c r="K610" s="2"/>
      <c r="L610" s="2"/>
      <c r="M610" s="2"/>
      <c r="N610" s="2"/>
      <c r="O610" s="8"/>
      <c r="P610" s="2"/>
      <c r="Q610" s="12"/>
    </row>
    <row r="611" spans="1:17">
      <c r="A611" s="11"/>
      <c r="B611" s="9"/>
      <c r="C611" s="9"/>
      <c r="D611" s="3"/>
      <c r="E611" s="9"/>
      <c r="F611" s="9"/>
      <c r="G611" s="3"/>
      <c r="H611" s="3"/>
      <c r="I611" s="3"/>
      <c r="J611" s="3"/>
      <c r="K611" s="3"/>
      <c r="L611" s="3"/>
      <c r="M611" s="3"/>
      <c r="N611" s="3"/>
      <c r="O611" s="9"/>
      <c r="P611" s="3"/>
      <c r="Q611" s="13"/>
    </row>
    <row r="612" spans="1:17">
      <c r="A612" s="10"/>
      <c r="B612" s="8"/>
      <c r="C612" s="8"/>
      <c r="D612" s="2"/>
      <c r="E612" s="8"/>
      <c r="F612" s="8"/>
      <c r="G612" s="2"/>
      <c r="H612" s="2"/>
      <c r="I612" s="2"/>
      <c r="J612" s="2"/>
      <c r="K612" s="2"/>
      <c r="L612" s="2"/>
      <c r="M612" s="2"/>
      <c r="N612" s="2"/>
      <c r="O612" s="8"/>
      <c r="P612" s="2"/>
      <c r="Q612" s="12"/>
    </row>
    <row r="613" spans="1:17">
      <c r="A613" s="11"/>
      <c r="B613" s="9"/>
      <c r="C613" s="9"/>
      <c r="D613" s="3"/>
      <c r="E613" s="9"/>
      <c r="F613" s="9"/>
      <c r="G613" s="3"/>
      <c r="H613" s="3"/>
      <c r="I613" s="3"/>
      <c r="J613" s="3"/>
      <c r="K613" s="3"/>
      <c r="L613" s="3"/>
      <c r="M613" s="3"/>
      <c r="N613" s="3"/>
      <c r="O613" s="9"/>
      <c r="P613" s="3"/>
      <c r="Q613" s="13"/>
    </row>
    <row r="614" spans="1:17">
      <c r="A614" s="10"/>
      <c r="B614" s="8"/>
      <c r="C614" s="8"/>
      <c r="D614" s="2"/>
      <c r="E614" s="8"/>
      <c r="F614" s="8"/>
      <c r="G614" s="2"/>
      <c r="H614" s="2"/>
      <c r="I614" s="2"/>
      <c r="J614" s="2"/>
      <c r="K614" s="2"/>
      <c r="L614" s="2"/>
      <c r="M614" s="2"/>
      <c r="N614" s="2"/>
      <c r="O614" s="8"/>
      <c r="P614" s="2"/>
      <c r="Q614" s="12"/>
    </row>
    <row r="615" spans="1:17">
      <c r="A615" s="11"/>
      <c r="B615" s="9"/>
      <c r="C615" s="9"/>
      <c r="D615" s="3"/>
      <c r="E615" s="9"/>
      <c r="F615" s="9"/>
      <c r="G615" s="3"/>
      <c r="H615" s="3"/>
      <c r="I615" s="3"/>
      <c r="J615" s="3"/>
      <c r="K615" s="3"/>
      <c r="L615" s="3"/>
      <c r="M615" s="3"/>
      <c r="N615" s="3"/>
      <c r="O615" s="9"/>
      <c r="P615" s="3"/>
      <c r="Q615" s="13"/>
    </row>
    <row r="616" spans="1:17">
      <c r="A616" s="10"/>
      <c r="B616" s="8"/>
      <c r="C616" s="8"/>
      <c r="D616" s="2"/>
      <c r="E616" s="8"/>
      <c r="F616" s="8"/>
      <c r="G616" s="2"/>
      <c r="H616" s="2"/>
      <c r="I616" s="2"/>
      <c r="J616" s="2"/>
      <c r="K616" s="2"/>
      <c r="L616" s="2"/>
      <c r="M616" s="2"/>
      <c r="N616" s="2"/>
      <c r="O616" s="8"/>
      <c r="P616" s="2"/>
      <c r="Q616" s="12"/>
    </row>
    <row r="617" spans="1:17">
      <c r="A617" s="11"/>
      <c r="B617" s="9"/>
      <c r="C617" s="9"/>
      <c r="D617" s="3"/>
      <c r="E617" s="9"/>
      <c r="F617" s="9"/>
      <c r="G617" s="3"/>
      <c r="H617" s="3"/>
      <c r="I617" s="3"/>
      <c r="J617" s="3"/>
      <c r="K617" s="3"/>
      <c r="L617" s="3"/>
      <c r="M617" s="3"/>
      <c r="N617" s="3"/>
      <c r="O617" s="9"/>
      <c r="P617" s="3"/>
      <c r="Q617" s="13"/>
    </row>
    <row r="618" spans="1:17">
      <c r="A618" s="10"/>
      <c r="B618" s="8"/>
      <c r="C618" s="8"/>
      <c r="D618" s="2"/>
      <c r="E618" s="8"/>
      <c r="F618" s="8"/>
      <c r="G618" s="2"/>
      <c r="H618" s="2"/>
      <c r="I618" s="2"/>
      <c r="J618" s="2"/>
      <c r="K618" s="2"/>
      <c r="L618" s="2"/>
      <c r="M618" s="2"/>
      <c r="N618" s="2"/>
      <c r="O618" s="8"/>
      <c r="P618" s="2"/>
      <c r="Q618" s="12"/>
    </row>
    <row r="619" spans="1:17">
      <c r="A619" s="11"/>
      <c r="B619" s="9"/>
      <c r="C619" s="9"/>
      <c r="D619" s="3"/>
      <c r="E619" s="9"/>
      <c r="F619" s="9"/>
      <c r="G619" s="3"/>
      <c r="H619" s="3"/>
      <c r="I619" s="3"/>
      <c r="J619" s="3"/>
      <c r="K619" s="3"/>
      <c r="L619" s="3"/>
      <c r="M619" s="3"/>
      <c r="N619" s="3"/>
      <c r="O619" s="9"/>
      <c r="P619" s="3"/>
      <c r="Q619" s="13"/>
    </row>
    <row r="620" spans="1:17">
      <c r="A620" s="10"/>
      <c r="B620" s="8"/>
      <c r="C620" s="8"/>
      <c r="D620" s="2"/>
      <c r="E620" s="8"/>
      <c r="F620" s="8"/>
      <c r="G620" s="2"/>
      <c r="H620" s="2"/>
      <c r="I620" s="2"/>
      <c r="J620" s="2"/>
      <c r="K620" s="2"/>
      <c r="L620" s="2"/>
      <c r="M620" s="2"/>
      <c r="N620" s="2"/>
      <c r="O620" s="8"/>
      <c r="P620" s="2"/>
      <c r="Q620" s="12"/>
    </row>
    <row r="621" spans="1:17">
      <c r="A621" s="11"/>
      <c r="B621" s="9"/>
      <c r="C621" s="9"/>
      <c r="D621" s="3"/>
      <c r="E621" s="9"/>
      <c r="F621" s="9"/>
      <c r="G621" s="3"/>
      <c r="H621" s="3"/>
      <c r="I621" s="3"/>
      <c r="J621" s="3"/>
      <c r="K621" s="3"/>
      <c r="L621" s="3"/>
      <c r="M621" s="3"/>
      <c r="N621" s="3"/>
      <c r="O621" s="9"/>
      <c r="P621" s="3"/>
      <c r="Q621" s="13"/>
    </row>
    <row r="622" spans="1:17">
      <c r="A622" s="10"/>
      <c r="B622" s="8"/>
      <c r="C622" s="8"/>
      <c r="D622" s="2"/>
      <c r="E622" s="8"/>
      <c r="F622" s="8"/>
      <c r="G622" s="2"/>
      <c r="H622" s="2"/>
      <c r="I622" s="2"/>
      <c r="J622" s="2"/>
      <c r="K622" s="2"/>
      <c r="L622" s="2"/>
      <c r="M622" s="2"/>
      <c r="N622" s="2"/>
      <c r="O622" s="8"/>
      <c r="P622" s="2"/>
      <c r="Q622" s="12"/>
    </row>
    <row r="623" spans="1:17">
      <c r="A623" s="11"/>
      <c r="B623" s="9"/>
      <c r="C623" s="9"/>
      <c r="D623" s="3"/>
      <c r="E623" s="9"/>
      <c r="F623" s="9"/>
      <c r="G623" s="3"/>
      <c r="H623" s="3"/>
      <c r="I623" s="3"/>
      <c r="J623" s="3"/>
      <c r="K623" s="3"/>
      <c r="L623" s="3"/>
      <c r="M623" s="3"/>
      <c r="N623" s="3"/>
      <c r="O623" s="9"/>
      <c r="P623" s="3"/>
      <c r="Q623" s="13"/>
    </row>
    <row r="624" spans="1:17">
      <c r="A624" s="10"/>
      <c r="B624" s="8"/>
      <c r="C624" s="8"/>
      <c r="D624" s="2"/>
      <c r="E624" s="8"/>
      <c r="F624" s="8"/>
      <c r="G624" s="2"/>
      <c r="H624" s="2"/>
      <c r="I624" s="2"/>
      <c r="J624" s="2"/>
      <c r="K624" s="2"/>
      <c r="L624" s="2"/>
      <c r="M624" s="2"/>
      <c r="N624" s="2"/>
      <c r="O624" s="8"/>
      <c r="P624" s="2"/>
      <c r="Q624" s="12"/>
    </row>
    <row r="625" spans="1:17">
      <c r="A625" s="11"/>
      <c r="B625" s="9"/>
      <c r="C625" s="9"/>
      <c r="D625" s="3"/>
      <c r="E625" s="9"/>
      <c r="F625" s="9"/>
      <c r="G625" s="3"/>
      <c r="H625" s="3"/>
      <c r="I625" s="3"/>
      <c r="J625" s="3"/>
      <c r="K625" s="3"/>
      <c r="L625" s="3"/>
      <c r="M625" s="3"/>
      <c r="N625" s="3"/>
      <c r="O625" s="9"/>
      <c r="P625" s="3"/>
      <c r="Q625" s="13"/>
    </row>
    <row r="626" spans="1:17">
      <c r="A626" s="10"/>
      <c r="B626" s="8"/>
      <c r="C626" s="8"/>
      <c r="D626" s="2"/>
      <c r="E626" s="8"/>
      <c r="F626" s="8"/>
      <c r="G626" s="2"/>
      <c r="H626" s="2"/>
      <c r="I626" s="2"/>
      <c r="J626" s="2"/>
      <c r="K626" s="2"/>
      <c r="L626" s="2"/>
      <c r="M626" s="2"/>
      <c r="N626" s="2"/>
      <c r="O626" s="8"/>
      <c r="P626" s="2"/>
      <c r="Q626" s="12"/>
    </row>
    <row r="627" spans="1:17">
      <c r="A627" s="11"/>
      <c r="B627" s="9"/>
      <c r="C627" s="9"/>
      <c r="D627" s="3"/>
      <c r="E627" s="9"/>
      <c r="F627" s="9"/>
      <c r="G627" s="3"/>
      <c r="H627" s="3"/>
      <c r="I627" s="3"/>
      <c r="J627" s="3"/>
      <c r="K627" s="3"/>
      <c r="L627" s="3"/>
      <c r="M627" s="3"/>
      <c r="N627" s="3"/>
      <c r="O627" s="9"/>
      <c r="P627" s="3"/>
      <c r="Q627" s="13"/>
    </row>
    <row r="628" spans="1:17">
      <c r="A628" s="10"/>
      <c r="B628" s="8"/>
      <c r="C628" s="8"/>
      <c r="D628" s="2"/>
      <c r="E628" s="8"/>
      <c r="F628" s="8"/>
      <c r="G628" s="2"/>
      <c r="H628" s="2"/>
      <c r="I628" s="2"/>
      <c r="J628" s="2"/>
      <c r="K628" s="2"/>
      <c r="L628" s="2"/>
      <c r="M628" s="2"/>
      <c r="N628" s="2"/>
      <c r="O628" s="8"/>
      <c r="P628" s="2"/>
      <c r="Q628" s="12"/>
    </row>
    <row r="629" spans="1:17">
      <c r="A629" s="11"/>
      <c r="B629" s="9"/>
      <c r="C629" s="9"/>
      <c r="D629" s="3"/>
      <c r="E629" s="9"/>
      <c r="F629" s="9"/>
      <c r="G629" s="3"/>
      <c r="H629" s="3"/>
      <c r="I629" s="3"/>
      <c r="J629" s="3"/>
      <c r="K629" s="3"/>
      <c r="L629" s="3"/>
      <c r="M629" s="3"/>
      <c r="N629" s="3"/>
      <c r="O629" s="9"/>
      <c r="P629" s="3"/>
      <c r="Q629" s="13"/>
    </row>
    <row r="630" spans="1:17">
      <c r="A630" s="10"/>
      <c r="B630" s="8"/>
      <c r="C630" s="8"/>
      <c r="D630" s="2"/>
      <c r="E630" s="8"/>
      <c r="F630" s="8"/>
      <c r="G630" s="2"/>
      <c r="H630" s="2"/>
      <c r="I630" s="2"/>
      <c r="J630" s="2"/>
      <c r="K630" s="2"/>
      <c r="L630" s="2"/>
      <c r="M630" s="2"/>
      <c r="N630" s="2"/>
      <c r="O630" s="8"/>
      <c r="P630" s="2"/>
      <c r="Q630" s="12"/>
    </row>
    <row r="631" spans="1:17">
      <c r="A631" s="11"/>
      <c r="B631" s="9"/>
      <c r="C631" s="9"/>
      <c r="D631" s="3"/>
      <c r="E631" s="9"/>
      <c r="F631" s="9"/>
      <c r="G631" s="3"/>
      <c r="H631" s="3"/>
      <c r="I631" s="3"/>
      <c r="J631" s="3"/>
      <c r="K631" s="3"/>
      <c r="L631" s="3"/>
      <c r="M631" s="3"/>
      <c r="N631" s="3"/>
      <c r="O631" s="9"/>
      <c r="P631" s="3"/>
      <c r="Q631" s="13"/>
    </row>
    <row r="632" spans="1:17">
      <c r="A632" s="10"/>
      <c r="B632" s="8"/>
      <c r="C632" s="8"/>
      <c r="D632" s="2"/>
      <c r="E632" s="8"/>
      <c r="F632" s="8"/>
      <c r="G632" s="2"/>
      <c r="H632" s="2"/>
      <c r="I632" s="2"/>
      <c r="J632" s="2"/>
      <c r="K632" s="2"/>
      <c r="L632" s="2"/>
      <c r="M632" s="2"/>
      <c r="N632" s="2"/>
      <c r="O632" s="8"/>
      <c r="P632" s="2"/>
      <c r="Q632" s="12"/>
    </row>
    <row r="633" spans="1:17">
      <c r="A633" s="11"/>
      <c r="B633" s="9"/>
      <c r="C633" s="9"/>
      <c r="D633" s="3"/>
      <c r="E633" s="9"/>
      <c r="F633" s="9"/>
      <c r="G633" s="3"/>
      <c r="H633" s="3"/>
      <c r="I633" s="3"/>
      <c r="J633" s="3"/>
      <c r="K633" s="3"/>
      <c r="L633" s="3"/>
      <c r="M633" s="3"/>
      <c r="N633" s="3"/>
      <c r="O633" s="9"/>
      <c r="P633" s="3"/>
      <c r="Q633" s="13"/>
    </row>
    <row r="634" spans="1:17">
      <c r="A634" s="10"/>
      <c r="B634" s="8"/>
      <c r="C634" s="8"/>
      <c r="D634" s="2"/>
      <c r="E634" s="8"/>
      <c r="F634" s="8"/>
      <c r="G634" s="2"/>
      <c r="H634" s="2"/>
      <c r="I634" s="2"/>
      <c r="J634" s="2"/>
      <c r="K634" s="2"/>
      <c r="L634" s="2"/>
      <c r="M634" s="2"/>
      <c r="N634" s="2"/>
      <c r="O634" s="8"/>
      <c r="P634" s="2"/>
      <c r="Q634" s="12"/>
    </row>
    <row r="635" spans="1:17">
      <c r="A635" s="11"/>
      <c r="B635" s="9"/>
      <c r="C635" s="9"/>
      <c r="D635" s="3"/>
      <c r="E635" s="9"/>
      <c r="F635" s="9"/>
      <c r="G635" s="3"/>
      <c r="H635" s="3"/>
      <c r="I635" s="3"/>
      <c r="J635" s="3"/>
      <c r="K635" s="3"/>
      <c r="L635" s="3"/>
      <c r="M635" s="3"/>
      <c r="N635" s="3"/>
      <c r="O635" s="9"/>
      <c r="P635" s="3"/>
      <c r="Q635" s="13"/>
    </row>
    <row r="636" spans="1:17">
      <c r="A636" s="10"/>
      <c r="B636" s="8"/>
      <c r="C636" s="8"/>
      <c r="D636" s="2"/>
      <c r="E636" s="8"/>
      <c r="F636" s="8"/>
      <c r="G636" s="2"/>
      <c r="H636" s="2"/>
      <c r="I636" s="2"/>
      <c r="J636" s="2"/>
      <c r="K636" s="2"/>
      <c r="L636" s="2"/>
      <c r="M636" s="2"/>
      <c r="N636" s="2"/>
      <c r="O636" s="8"/>
      <c r="P636" s="2"/>
      <c r="Q636" s="12"/>
    </row>
    <row r="637" spans="1:17">
      <c r="A637" s="11"/>
      <c r="B637" s="9"/>
      <c r="C637" s="9"/>
      <c r="D637" s="3"/>
      <c r="E637" s="9"/>
      <c r="F637" s="9"/>
      <c r="G637" s="3"/>
      <c r="H637" s="3"/>
      <c r="I637" s="3"/>
      <c r="J637" s="3"/>
      <c r="K637" s="3"/>
      <c r="L637" s="3"/>
      <c r="M637" s="3"/>
      <c r="N637" s="3"/>
      <c r="O637" s="9"/>
      <c r="P637" s="3"/>
      <c r="Q637" s="13"/>
    </row>
    <row r="638" spans="1:17">
      <c r="A638" s="10"/>
      <c r="B638" s="8"/>
      <c r="C638" s="8"/>
      <c r="D638" s="2"/>
      <c r="E638" s="8"/>
      <c r="F638" s="8"/>
      <c r="G638" s="2"/>
      <c r="H638" s="2"/>
      <c r="I638" s="2"/>
      <c r="J638" s="2"/>
      <c r="K638" s="2"/>
      <c r="L638" s="2"/>
      <c r="M638" s="2"/>
      <c r="N638" s="2"/>
      <c r="O638" s="8"/>
      <c r="P638" s="2"/>
      <c r="Q638" s="12"/>
    </row>
    <row r="639" spans="1:17">
      <c r="A639" s="11"/>
      <c r="B639" s="9"/>
      <c r="C639" s="9"/>
      <c r="D639" s="3"/>
      <c r="E639" s="9"/>
      <c r="F639" s="9"/>
      <c r="G639" s="3"/>
      <c r="H639" s="3"/>
      <c r="I639" s="3"/>
      <c r="J639" s="3"/>
      <c r="K639" s="3"/>
      <c r="L639" s="3"/>
      <c r="M639" s="3"/>
      <c r="N639" s="3"/>
      <c r="O639" s="9"/>
      <c r="P639" s="3"/>
      <c r="Q639" s="13"/>
    </row>
    <row r="640" spans="1:17">
      <c r="A640" s="10"/>
      <c r="B640" s="8"/>
      <c r="C640" s="8"/>
      <c r="D640" s="2"/>
      <c r="E640" s="8"/>
      <c r="F640" s="8"/>
      <c r="G640" s="2"/>
      <c r="H640" s="2"/>
      <c r="I640" s="2"/>
      <c r="J640" s="2"/>
      <c r="K640" s="2"/>
      <c r="L640" s="2"/>
      <c r="M640" s="2"/>
      <c r="N640" s="2"/>
      <c r="O640" s="8"/>
      <c r="P640" s="2"/>
      <c r="Q640" s="12"/>
    </row>
    <row r="641" spans="1:17">
      <c r="A641" s="11"/>
      <c r="B641" s="9"/>
      <c r="C641" s="9"/>
      <c r="D641" s="3"/>
      <c r="E641" s="9"/>
      <c r="F641" s="9"/>
      <c r="G641" s="3"/>
      <c r="H641" s="3"/>
      <c r="I641" s="3"/>
      <c r="J641" s="3"/>
      <c r="K641" s="3"/>
      <c r="L641" s="3"/>
      <c r="M641" s="3"/>
      <c r="N641" s="3"/>
      <c r="O641" s="9"/>
      <c r="P641" s="3"/>
      <c r="Q641" s="13"/>
    </row>
    <row r="642" spans="1:17">
      <c r="A642" s="10"/>
      <c r="B642" s="8"/>
      <c r="C642" s="8"/>
      <c r="D642" s="2"/>
      <c r="E642" s="8"/>
      <c r="F642" s="8"/>
      <c r="G642" s="2"/>
      <c r="H642" s="2"/>
      <c r="I642" s="2"/>
      <c r="J642" s="2"/>
      <c r="K642" s="2"/>
      <c r="L642" s="2"/>
      <c r="M642" s="2"/>
      <c r="N642" s="2"/>
      <c r="O642" s="8"/>
      <c r="P642" s="2"/>
      <c r="Q642" s="12"/>
    </row>
    <row r="643" spans="1:17">
      <c r="A643" s="11"/>
      <c r="B643" s="9"/>
      <c r="C643" s="9"/>
      <c r="D643" s="3"/>
      <c r="E643" s="9"/>
      <c r="F643" s="9"/>
      <c r="G643" s="3"/>
      <c r="H643" s="3"/>
      <c r="I643" s="3"/>
      <c r="J643" s="3"/>
      <c r="K643" s="3"/>
      <c r="L643" s="3"/>
      <c r="M643" s="3"/>
      <c r="N643" s="3"/>
      <c r="O643" s="9"/>
      <c r="P643" s="3"/>
      <c r="Q643" s="13"/>
    </row>
    <row r="644" spans="1:17">
      <c r="A644" s="10"/>
      <c r="B644" s="8"/>
      <c r="C644" s="8"/>
      <c r="D644" s="2"/>
      <c r="E644" s="8"/>
      <c r="F644" s="8"/>
      <c r="G644" s="2"/>
      <c r="H644" s="2"/>
      <c r="I644" s="2"/>
      <c r="J644" s="2"/>
      <c r="K644" s="2"/>
      <c r="L644" s="2"/>
      <c r="M644" s="2"/>
      <c r="N644" s="2"/>
      <c r="O644" s="8"/>
      <c r="P644" s="2"/>
      <c r="Q644" s="12"/>
    </row>
    <row r="645" spans="1:17">
      <c r="A645" s="11"/>
      <c r="B645" s="9"/>
      <c r="C645" s="9"/>
      <c r="D645" s="3"/>
      <c r="E645" s="9"/>
      <c r="F645" s="9"/>
      <c r="G645" s="3"/>
      <c r="H645" s="3"/>
      <c r="I645" s="3"/>
      <c r="J645" s="3"/>
      <c r="K645" s="3"/>
      <c r="L645" s="3"/>
      <c r="M645" s="3"/>
      <c r="N645" s="3"/>
      <c r="O645" s="9"/>
      <c r="P645" s="3"/>
      <c r="Q645" s="13"/>
    </row>
    <row r="646" spans="1:17">
      <c r="A646" s="10"/>
      <c r="B646" s="8"/>
      <c r="C646" s="8"/>
      <c r="D646" s="2"/>
      <c r="E646" s="8"/>
      <c r="F646" s="8"/>
      <c r="G646" s="2"/>
      <c r="H646" s="2"/>
      <c r="I646" s="2"/>
      <c r="J646" s="2"/>
      <c r="K646" s="2"/>
      <c r="L646" s="2"/>
      <c r="M646" s="2"/>
      <c r="N646" s="2"/>
      <c r="O646" s="8"/>
      <c r="P646" s="2"/>
      <c r="Q646" s="12"/>
    </row>
    <row r="647" spans="1:17">
      <c r="A647" s="11"/>
      <c r="B647" s="9"/>
      <c r="C647" s="9"/>
      <c r="D647" s="3"/>
      <c r="E647" s="9"/>
      <c r="F647" s="9"/>
      <c r="G647" s="3"/>
      <c r="H647" s="3"/>
      <c r="I647" s="3"/>
      <c r="J647" s="3"/>
      <c r="K647" s="3"/>
      <c r="L647" s="3"/>
      <c r="M647" s="3"/>
      <c r="N647" s="3"/>
      <c r="O647" s="9"/>
      <c r="P647" s="3"/>
      <c r="Q647" s="13"/>
    </row>
    <row r="648" spans="1:17">
      <c r="A648" s="10"/>
      <c r="B648" s="8"/>
      <c r="C648" s="8"/>
      <c r="D648" s="2"/>
      <c r="E648" s="8"/>
      <c r="F648" s="8"/>
      <c r="G648" s="2"/>
      <c r="H648" s="2"/>
      <c r="I648" s="2"/>
      <c r="J648" s="2"/>
      <c r="K648" s="2"/>
      <c r="L648" s="2"/>
      <c r="M648" s="2"/>
      <c r="N648" s="2"/>
      <c r="O648" s="8"/>
      <c r="P648" s="2"/>
      <c r="Q648" s="12"/>
    </row>
    <row r="649" spans="1:17">
      <c r="A649" s="11"/>
      <c r="B649" s="9"/>
      <c r="C649" s="9"/>
      <c r="D649" s="3"/>
      <c r="E649" s="9"/>
      <c r="F649" s="9"/>
      <c r="G649" s="3"/>
      <c r="H649" s="3"/>
      <c r="I649" s="3"/>
      <c r="J649" s="3"/>
      <c r="K649" s="3"/>
      <c r="L649" s="3"/>
      <c r="M649" s="3"/>
      <c r="N649" s="3"/>
      <c r="O649" s="9"/>
      <c r="P649" s="3"/>
      <c r="Q649" s="13"/>
    </row>
    <row r="650" spans="1:17">
      <c r="A650" s="10"/>
      <c r="B650" s="8"/>
      <c r="C650" s="8"/>
      <c r="D650" s="2"/>
      <c r="E650" s="8"/>
      <c r="F650" s="8"/>
      <c r="G650" s="2"/>
      <c r="H650" s="2"/>
      <c r="I650" s="2"/>
      <c r="J650" s="2"/>
      <c r="K650" s="2"/>
      <c r="L650" s="2"/>
      <c r="M650" s="2"/>
      <c r="N650" s="2"/>
      <c r="O650" s="8"/>
      <c r="P650" s="2"/>
      <c r="Q650" s="12"/>
    </row>
    <row r="651" spans="1:17">
      <c r="A651" s="11"/>
      <c r="B651" s="9"/>
      <c r="C651" s="9"/>
      <c r="D651" s="3"/>
      <c r="E651" s="9"/>
      <c r="F651" s="9"/>
      <c r="G651" s="3"/>
      <c r="H651" s="3"/>
      <c r="I651" s="3"/>
      <c r="J651" s="3"/>
      <c r="K651" s="3"/>
      <c r="L651" s="3"/>
      <c r="M651" s="3"/>
      <c r="N651" s="3"/>
      <c r="O651" s="9"/>
      <c r="P651" s="3"/>
      <c r="Q651" s="13"/>
    </row>
    <row r="652" spans="1:17">
      <c r="A652" s="10"/>
      <c r="B652" s="8"/>
      <c r="C652" s="8"/>
      <c r="D652" s="2"/>
      <c r="E652" s="8"/>
      <c r="F652" s="8"/>
      <c r="G652" s="2"/>
      <c r="H652" s="2"/>
      <c r="I652" s="2"/>
      <c r="J652" s="2"/>
      <c r="K652" s="2"/>
      <c r="L652" s="2"/>
      <c r="M652" s="2"/>
      <c r="N652" s="2"/>
      <c r="O652" s="8"/>
      <c r="P652" s="2"/>
      <c r="Q652" s="12"/>
    </row>
    <row r="653" spans="1:17">
      <c r="A653" s="11"/>
      <c r="B653" s="9"/>
      <c r="C653" s="9"/>
      <c r="D653" s="3"/>
      <c r="E653" s="9"/>
      <c r="F653" s="9"/>
      <c r="G653" s="3"/>
      <c r="H653" s="3"/>
      <c r="I653" s="3"/>
      <c r="J653" s="3"/>
      <c r="K653" s="3"/>
      <c r="L653" s="3"/>
      <c r="M653" s="3"/>
      <c r="N653" s="3"/>
      <c r="O653" s="9"/>
      <c r="P653" s="3"/>
      <c r="Q653" s="13"/>
    </row>
    <row r="654" spans="1:17">
      <c r="A654" s="10"/>
      <c r="B654" s="8"/>
      <c r="C654" s="8"/>
      <c r="D654" s="2"/>
      <c r="E654" s="8"/>
      <c r="F654" s="8"/>
      <c r="G654" s="2"/>
      <c r="H654" s="2"/>
      <c r="I654" s="2"/>
      <c r="J654" s="2"/>
      <c r="K654" s="2"/>
      <c r="L654" s="2"/>
      <c r="M654" s="2"/>
      <c r="N654" s="2"/>
      <c r="O654" s="8"/>
      <c r="P654" s="2"/>
      <c r="Q654" s="12"/>
    </row>
    <row r="655" spans="1:17">
      <c r="A655" s="11"/>
      <c r="B655" s="9"/>
      <c r="C655" s="9"/>
      <c r="D655" s="3"/>
      <c r="E655" s="9"/>
      <c r="F655" s="9"/>
      <c r="G655" s="3"/>
      <c r="H655" s="3"/>
      <c r="I655" s="3"/>
      <c r="J655" s="3"/>
      <c r="K655" s="3"/>
      <c r="L655" s="3"/>
      <c r="M655" s="3"/>
      <c r="N655" s="3"/>
      <c r="O655" s="9"/>
      <c r="P655" s="3"/>
      <c r="Q655" s="13"/>
    </row>
    <row r="656" spans="1:17">
      <c r="A656" s="10"/>
      <c r="B656" s="8"/>
      <c r="C656" s="8"/>
      <c r="D656" s="2"/>
      <c r="E656" s="8"/>
      <c r="F656" s="8"/>
      <c r="G656" s="2"/>
      <c r="H656" s="2"/>
      <c r="I656" s="2"/>
      <c r="J656" s="2"/>
      <c r="K656" s="2"/>
      <c r="L656" s="2"/>
      <c r="M656" s="2"/>
      <c r="N656" s="2"/>
      <c r="O656" s="8"/>
      <c r="P656" s="2"/>
      <c r="Q656" s="12"/>
    </row>
    <row r="657" spans="1:17">
      <c r="A657" s="11"/>
      <c r="B657" s="9"/>
      <c r="C657" s="9"/>
      <c r="D657" s="3"/>
      <c r="E657" s="9"/>
      <c r="F657" s="9"/>
      <c r="G657" s="3"/>
      <c r="H657" s="3"/>
      <c r="I657" s="3"/>
      <c r="J657" s="3"/>
      <c r="K657" s="3"/>
      <c r="L657" s="3"/>
      <c r="M657" s="3"/>
      <c r="N657" s="3"/>
      <c r="O657" s="9"/>
      <c r="P657" s="3"/>
      <c r="Q657" s="13"/>
    </row>
    <row r="658" spans="1:17">
      <c r="A658" s="10"/>
      <c r="B658" s="8"/>
      <c r="C658" s="8"/>
      <c r="D658" s="2"/>
      <c r="E658" s="8"/>
      <c r="F658" s="8"/>
      <c r="G658" s="2"/>
      <c r="H658" s="2"/>
      <c r="I658" s="2"/>
      <c r="J658" s="2"/>
      <c r="K658" s="2"/>
      <c r="L658" s="2"/>
      <c r="M658" s="2"/>
      <c r="N658" s="2"/>
      <c r="O658" s="8"/>
      <c r="P658" s="2"/>
      <c r="Q658" s="12"/>
    </row>
    <row r="659" spans="1:17">
      <c r="A659" s="11"/>
      <c r="B659" s="9"/>
      <c r="C659" s="9"/>
      <c r="D659" s="3"/>
      <c r="E659" s="9"/>
      <c r="F659" s="9"/>
      <c r="G659" s="3"/>
      <c r="H659" s="3"/>
      <c r="I659" s="3"/>
      <c r="J659" s="3"/>
      <c r="K659" s="3"/>
      <c r="L659" s="3"/>
      <c r="M659" s="3"/>
      <c r="N659" s="3"/>
      <c r="O659" s="9"/>
      <c r="P659" s="3"/>
      <c r="Q659" s="13"/>
    </row>
    <row r="660" spans="1:17">
      <c r="A660" s="10"/>
      <c r="B660" s="8"/>
      <c r="C660" s="8"/>
      <c r="D660" s="2"/>
      <c r="E660" s="8"/>
      <c r="F660" s="8"/>
      <c r="G660" s="2"/>
      <c r="H660" s="2"/>
      <c r="I660" s="2"/>
      <c r="J660" s="2"/>
      <c r="K660" s="2"/>
      <c r="L660" s="2"/>
      <c r="M660" s="2"/>
      <c r="N660" s="2"/>
      <c r="O660" s="8"/>
      <c r="P660" s="2"/>
      <c r="Q660" s="12"/>
    </row>
    <row r="661" spans="1:17">
      <c r="A661" s="11"/>
      <c r="B661" s="9"/>
      <c r="C661" s="9"/>
      <c r="D661" s="3"/>
      <c r="E661" s="9"/>
      <c r="F661" s="9"/>
      <c r="G661" s="3"/>
      <c r="H661" s="3"/>
      <c r="I661" s="3"/>
      <c r="J661" s="3"/>
      <c r="K661" s="3"/>
      <c r="L661" s="3"/>
      <c r="M661" s="3"/>
      <c r="N661" s="3"/>
      <c r="O661" s="9"/>
      <c r="P661" s="3"/>
      <c r="Q661" s="13"/>
    </row>
    <row r="662" spans="1:17">
      <c r="A662" s="10"/>
      <c r="B662" s="8"/>
      <c r="C662" s="8"/>
      <c r="D662" s="2"/>
      <c r="E662" s="8"/>
      <c r="F662" s="8"/>
      <c r="G662" s="2"/>
      <c r="H662" s="2"/>
      <c r="I662" s="2"/>
      <c r="J662" s="2"/>
      <c r="K662" s="2"/>
      <c r="L662" s="2"/>
      <c r="M662" s="2"/>
      <c r="N662" s="2"/>
      <c r="O662" s="8"/>
      <c r="P662" s="2"/>
      <c r="Q662" s="12"/>
    </row>
    <row r="663" spans="1:17">
      <c r="A663" s="11"/>
      <c r="B663" s="9"/>
      <c r="C663" s="9"/>
      <c r="D663" s="3"/>
      <c r="E663" s="9"/>
      <c r="F663" s="9"/>
      <c r="G663" s="3"/>
      <c r="H663" s="3"/>
      <c r="I663" s="3"/>
      <c r="J663" s="3"/>
      <c r="K663" s="3"/>
      <c r="L663" s="3"/>
      <c r="M663" s="3"/>
      <c r="N663" s="3"/>
      <c r="O663" s="9"/>
      <c r="P663" s="3"/>
      <c r="Q663" s="13"/>
    </row>
    <row r="664" spans="1:17">
      <c r="A664" s="10"/>
      <c r="B664" s="8"/>
      <c r="C664" s="8"/>
      <c r="D664" s="2"/>
      <c r="E664" s="8"/>
      <c r="F664" s="8"/>
      <c r="G664" s="2"/>
      <c r="H664" s="2"/>
      <c r="I664" s="2"/>
      <c r="J664" s="2"/>
      <c r="K664" s="2"/>
      <c r="L664" s="2"/>
      <c r="M664" s="2"/>
      <c r="N664" s="2"/>
      <c r="O664" s="8"/>
      <c r="P664" s="2"/>
      <c r="Q664" s="12"/>
    </row>
    <row r="665" spans="1:17">
      <c r="A665" s="11"/>
      <c r="B665" s="9"/>
      <c r="C665" s="9"/>
      <c r="D665" s="3"/>
      <c r="E665" s="9"/>
      <c r="F665" s="9"/>
      <c r="G665" s="3"/>
      <c r="H665" s="3"/>
      <c r="I665" s="3"/>
      <c r="J665" s="3"/>
      <c r="K665" s="3"/>
      <c r="L665" s="3"/>
      <c r="M665" s="3"/>
      <c r="N665" s="3"/>
      <c r="O665" s="9"/>
      <c r="P665" s="3"/>
      <c r="Q665" s="13"/>
    </row>
    <row r="666" spans="1:17">
      <c r="A666" s="10"/>
      <c r="B666" s="8"/>
      <c r="C666" s="8"/>
      <c r="D666" s="2"/>
      <c r="E666" s="8"/>
      <c r="F666" s="8"/>
      <c r="G666" s="2"/>
      <c r="H666" s="2"/>
      <c r="I666" s="2"/>
      <c r="J666" s="2"/>
      <c r="K666" s="2"/>
      <c r="L666" s="2"/>
      <c r="M666" s="2"/>
      <c r="N666" s="2"/>
      <c r="O666" s="8"/>
      <c r="P666" s="2"/>
      <c r="Q666" s="12"/>
    </row>
    <row r="667" spans="1:17">
      <c r="A667" s="11"/>
      <c r="B667" s="9"/>
      <c r="C667" s="9"/>
      <c r="D667" s="3"/>
      <c r="E667" s="9"/>
      <c r="F667" s="9"/>
      <c r="G667" s="3"/>
      <c r="H667" s="3"/>
      <c r="I667" s="3"/>
      <c r="J667" s="3"/>
      <c r="K667" s="3"/>
      <c r="L667" s="3"/>
      <c r="M667" s="3"/>
      <c r="N667" s="3"/>
      <c r="O667" s="9"/>
      <c r="P667" s="3"/>
      <c r="Q667" s="13"/>
    </row>
    <row r="668" spans="1:17">
      <c r="A668" s="10"/>
      <c r="B668" s="8"/>
      <c r="C668" s="8"/>
      <c r="D668" s="2"/>
      <c r="E668" s="8"/>
      <c r="F668" s="8"/>
      <c r="G668" s="2"/>
      <c r="H668" s="2"/>
      <c r="I668" s="2"/>
      <c r="J668" s="2"/>
      <c r="K668" s="2"/>
      <c r="L668" s="2"/>
      <c r="M668" s="2"/>
      <c r="N668" s="2"/>
      <c r="O668" s="8"/>
      <c r="P668" s="2"/>
      <c r="Q668" s="12"/>
    </row>
    <row r="669" spans="1:17">
      <c r="A669" s="11"/>
      <c r="B669" s="9"/>
      <c r="C669" s="9"/>
      <c r="D669" s="3"/>
      <c r="E669" s="9"/>
      <c r="F669" s="9"/>
      <c r="G669" s="3"/>
      <c r="H669" s="3"/>
      <c r="I669" s="3"/>
      <c r="J669" s="3"/>
      <c r="K669" s="3"/>
      <c r="L669" s="3"/>
      <c r="M669" s="3"/>
      <c r="N669" s="3"/>
      <c r="O669" s="9"/>
      <c r="P669" s="3"/>
      <c r="Q669" s="13"/>
    </row>
    <row r="670" spans="1:17">
      <c r="A670" s="10"/>
      <c r="B670" s="8"/>
      <c r="C670" s="8"/>
      <c r="D670" s="2"/>
      <c r="E670" s="8"/>
      <c r="F670" s="8"/>
      <c r="G670" s="2"/>
      <c r="H670" s="2"/>
      <c r="I670" s="2"/>
      <c r="J670" s="2"/>
      <c r="K670" s="2"/>
      <c r="L670" s="2"/>
      <c r="M670" s="2"/>
      <c r="N670" s="2"/>
      <c r="O670" s="8"/>
      <c r="P670" s="2"/>
      <c r="Q670" s="12"/>
    </row>
    <row r="671" spans="1:17">
      <c r="A671" s="11"/>
      <c r="B671" s="9"/>
      <c r="C671" s="9"/>
      <c r="D671" s="3"/>
      <c r="E671" s="9"/>
      <c r="F671" s="9"/>
      <c r="G671" s="3"/>
      <c r="H671" s="3"/>
      <c r="I671" s="3"/>
      <c r="J671" s="3"/>
      <c r="K671" s="3"/>
      <c r="L671" s="3"/>
      <c r="M671" s="3"/>
      <c r="N671" s="3"/>
      <c r="O671" s="9"/>
      <c r="P671" s="3"/>
      <c r="Q671" s="13"/>
    </row>
    <row r="672" spans="1:17">
      <c r="A672" s="10"/>
      <c r="B672" s="8"/>
      <c r="C672" s="8"/>
      <c r="D672" s="2"/>
      <c r="E672" s="8"/>
      <c r="F672" s="8"/>
      <c r="G672" s="2"/>
      <c r="H672" s="2"/>
      <c r="I672" s="2"/>
      <c r="J672" s="2"/>
      <c r="K672" s="2"/>
      <c r="L672" s="2"/>
      <c r="M672" s="2"/>
      <c r="N672" s="2"/>
      <c r="O672" s="8"/>
      <c r="P672" s="2"/>
      <c r="Q672" s="12"/>
    </row>
    <row r="673" spans="1:17">
      <c r="A673" s="11"/>
      <c r="B673" s="9"/>
      <c r="C673" s="9"/>
      <c r="D673" s="3"/>
      <c r="E673" s="9"/>
      <c r="F673" s="9"/>
      <c r="G673" s="3"/>
      <c r="H673" s="3"/>
      <c r="I673" s="3"/>
      <c r="J673" s="3"/>
      <c r="K673" s="3"/>
      <c r="L673" s="3"/>
      <c r="M673" s="3"/>
      <c r="N673" s="3"/>
      <c r="O673" s="9"/>
      <c r="P673" s="3"/>
      <c r="Q673" s="13"/>
    </row>
    <row r="674" spans="1:17">
      <c r="A674" s="10"/>
      <c r="B674" s="8"/>
      <c r="C674" s="8"/>
      <c r="D674" s="2"/>
      <c r="E674" s="8"/>
      <c r="F674" s="8"/>
      <c r="G674" s="2"/>
      <c r="H674" s="2"/>
      <c r="I674" s="2"/>
      <c r="J674" s="2"/>
      <c r="K674" s="2"/>
      <c r="L674" s="2"/>
      <c r="M674" s="2"/>
      <c r="N674" s="2"/>
      <c r="O674" s="8"/>
      <c r="P674" s="2"/>
      <c r="Q674" s="12"/>
    </row>
    <row r="675" spans="1:17">
      <c r="A675" s="11"/>
      <c r="B675" s="9"/>
      <c r="C675" s="9"/>
      <c r="D675" s="3"/>
      <c r="E675" s="9"/>
      <c r="F675" s="9"/>
      <c r="G675" s="3"/>
      <c r="H675" s="3"/>
      <c r="I675" s="3"/>
      <c r="J675" s="3"/>
      <c r="K675" s="3"/>
      <c r="L675" s="3"/>
      <c r="M675" s="3"/>
      <c r="N675" s="3"/>
      <c r="O675" s="9"/>
      <c r="P675" s="3"/>
      <c r="Q675" s="13"/>
    </row>
    <row r="676" spans="1:17">
      <c r="A676" s="10"/>
      <c r="B676" s="8"/>
      <c r="C676" s="8"/>
      <c r="D676" s="2"/>
      <c r="E676" s="8"/>
      <c r="F676" s="8"/>
      <c r="G676" s="2"/>
      <c r="H676" s="2"/>
      <c r="I676" s="2"/>
      <c r="J676" s="2"/>
      <c r="K676" s="2"/>
      <c r="L676" s="2"/>
      <c r="M676" s="2"/>
      <c r="N676" s="2"/>
      <c r="O676" s="8"/>
      <c r="P676" s="2"/>
      <c r="Q676" s="12"/>
    </row>
    <row r="677" spans="1:17">
      <c r="A677" s="11"/>
      <c r="B677" s="9"/>
      <c r="C677" s="9"/>
      <c r="D677" s="3"/>
      <c r="E677" s="9"/>
      <c r="F677" s="9"/>
      <c r="G677" s="3"/>
      <c r="H677" s="3"/>
      <c r="I677" s="3"/>
      <c r="J677" s="3"/>
      <c r="K677" s="3"/>
      <c r="L677" s="3"/>
      <c r="M677" s="3"/>
      <c r="N677" s="3"/>
      <c r="O677" s="9"/>
      <c r="P677" s="3"/>
      <c r="Q677" s="13"/>
    </row>
    <row r="678" spans="1:17">
      <c r="A678" s="10"/>
      <c r="B678" s="8"/>
      <c r="C678" s="8"/>
      <c r="D678" s="2"/>
      <c r="E678" s="8"/>
      <c r="F678" s="8"/>
      <c r="G678" s="2"/>
      <c r="H678" s="2"/>
      <c r="I678" s="2"/>
      <c r="J678" s="2"/>
      <c r="K678" s="2"/>
      <c r="L678" s="2"/>
      <c r="M678" s="2"/>
      <c r="N678" s="2"/>
      <c r="O678" s="8"/>
      <c r="P678" s="2"/>
      <c r="Q678" s="12"/>
    </row>
    <row r="679" spans="1:17">
      <c r="A679" s="11"/>
      <c r="B679" s="9"/>
      <c r="C679" s="9"/>
      <c r="D679" s="3"/>
      <c r="E679" s="9"/>
      <c r="F679" s="9"/>
      <c r="G679" s="3"/>
      <c r="H679" s="3"/>
      <c r="I679" s="3"/>
      <c r="J679" s="3"/>
      <c r="K679" s="3"/>
      <c r="L679" s="3"/>
      <c r="M679" s="3"/>
      <c r="N679" s="3"/>
      <c r="O679" s="9"/>
      <c r="P679" s="3"/>
      <c r="Q679" s="13"/>
    </row>
    <row r="680" spans="1:17">
      <c r="A680" s="10"/>
      <c r="B680" s="8"/>
      <c r="C680" s="8"/>
      <c r="D680" s="2"/>
      <c r="E680" s="8"/>
      <c r="F680" s="8"/>
      <c r="G680" s="2"/>
      <c r="H680" s="2"/>
      <c r="I680" s="2"/>
      <c r="J680" s="2"/>
      <c r="K680" s="2"/>
      <c r="L680" s="2"/>
      <c r="M680" s="2"/>
      <c r="N680" s="2"/>
      <c r="O680" s="8"/>
      <c r="P680" s="2"/>
      <c r="Q680" s="12"/>
    </row>
    <row r="681" spans="1:17">
      <c r="A681" s="11"/>
      <c r="B681" s="9"/>
      <c r="C681" s="9"/>
      <c r="D681" s="3"/>
      <c r="E681" s="9"/>
      <c r="F681" s="9"/>
      <c r="G681" s="3"/>
      <c r="H681" s="3"/>
      <c r="I681" s="3"/>
      <c r="J681" s="3"/>
      <c r="K681" s="3"/>
      <c r="L681" s="3"/>
      <c r="M681" s="3"/>
      <c r="N681" s="3"/>
      <c r="O681" s="9"/>
      <c r="P681" s="3"/>
      <c r="Q681" s="13"/>
    </row>
    <row r="682" spans="1:17">
      <c r="A682" s="10"/>
      <c r="B682" s="8"/>
      <c r="C682" s="8"/>
      <c r="D682" s="2"/>
      <c r="E682" s="8"/>
      <c r="F682" s="8"/>
      <c r="G682" s="2"/>
      <c r="H682" s="2"/>
      <c r="I682" s="2"/>
      <c r="J682" s="2"/>
      <c r="K682" s="2"/>
      <c r="L682" s="2"/>
      <c r="M682" s="2"/>
      <c r="N682" s="2"/>
      <c r="O682" s="8"/>
      <c r="P682" s="2"/>
      <c r="Q682" s="12"/>
    </row>
    <row r="683" spans="1:17">
      <c r="A683" s="11"/>
      <c r="B683" s="9"/>
      <c r="C683" s="9"/>
      <c r="D683" s="3"/>
      <c r="E683" s="9"/>
      <c r="F683" s="9"/>
      <c r="G683" s="3"/>
      <c r="H683" s="3"/>
      <c r="I683" s="3"/>
      <c r="J683" s="3"/>
      <c r="K683" s="3"/>
      <c r="L683" s="3"/>
      <c r="M683" s="3"/>
      <c r="N683" s="3"/>
      <c r="O683" s="9"/>
      <c r="P683" s="3"/>
      <c r="Q683" s="13"/>
    </row>
    <row r="684" spans="1:17">
      <c r="A684" s="10"/>
      <c r="B684" s="8"/>
      <c r="C684" s="8"/>
      <c r="D684" s="2"/>
      <c r="E684" s="8"/>
      <c r="F684" s="8"/>
      <c r="G684" s="2"/>
      <c r="H684" s="2"/>
      <c r="I684" s="2"/>
      <c r="J684" s="2"/>
      <c r="K684" s="2"/>
      <c r="L684" s="2"/>
      <c r="M684" s="2"/>
      <c r="N684" s="2"/>
      <c r="O684" s="8"/>
      <c r="P684" s="2"/>
      <c r="Q684" s="12"/>
    </row>
    <row r="685" spans="1:17">
      <c r="A685" s="11"/>
      <c r="B685" s="9"/>
      <c r="C685" s="9"/>
      <c r="D685" s="3"/>
      <c r="E685" s="9"/>
      <c r="F685" s="9"/>
      <c r="G685" s="3"/>
      <c r="H685" s="3"/>
      <c r="I685" s="3"/>
      <c r="J685" s="3"/>
      <c r="K685" s="3"/>
      <c r="L685" s="3"/>
      <c r="M685" s="3"/>
      <c r="N685" s="3"/>
      <c r="O685" s="9"/>
      <c r="P685" s="3"/>
      <c r="Q685" s="13"/>
    </row>
    <row r="686" spans="1:17">
      <c r="A686" s="10"/>
      <c r="B686" s="8"/>
      <c r="C686" s="8"/>
      <c r="D686" s="2"/>
      <c r="E686" s="8"/>
      <c r="F686" s="8"/>
      <c r="G686" s="2"/>
      <c r="H686" s="2"/>
      <c r="I686" s="2"/>
      <c r="J686" s="2"/>
      <c r="K686" s="2"/>
      <c r="L686" s="2"/>
      <c r="M686" s="2"/>
      <c r="N686" s="2"/>
      <c r="O686" s="8"/>
      <c r="P686" s="2"/>
      <c r="Q686" s="12"/>
    </row>
    <row r="687" spans="1:17">
      <c r="A687" s="11"/>
      <c r="B687" s="9"/>
      <c r="C687" s="9"/>
      <c r="D687" s="3"/>
      <c r="E687" s="9"/>
      <c r="F687" s="9"/>
      <c r="G687" s="3"/>
      <c r="H687" s="3"/>
      <c r="I687" s="3"/>
      <c r="J687" s="3"/>
      <c r="K687" s="3"/>
      <c r="L687" s="3"/>
      <c r="M687" s="3"/>
      <c r="N687" s="3"/>
      <c r="O687" s="9"/>
      <c r="P687" s="3"/>
      <c r="Q687" s="13"/>
    </row>
    <row r="688" spans="1:17">
      <c r="A688" s="10"/>
      <c r="B688" s="8"/>
      <c r="C688" s="8"/>
      <c r="D688" s="2"/>
      <c r="E688" s="8"/>
      <c r="F688" s="8"/>
      <c r="G688" s="2"/>
      <c r="H688" s="2"/>
      <c r="I688" s="2"/>
      <c r="J688" s="2"/>
      <c r="K688" s="2"/>
      <c r="L688" s="2"/>
      <c r="M688" s="2"/>
      <c r="N688" s="2"/>
      <c r="O688" s="8"/>
      <c r="P688" s="2"/>
      <c r="Q688" s="12"/>
    </row>
    <row r="689" spans="1:17">
      <c r="A689" s="11"/>
      <c r="B689" s="9"/>
      <c r="C689" s="9"/>
      <c r="D689" s="3"/>
      <c r="E689" s="9"/>
      <c r="F689" s="9"/>
      <c r="G689" s="3"/>
      <c r="H689" s="3"/>
      <c r="I689" s="3"/>
      <c r="J689" s="3"/>
      <c r="K689" s="3"/>
      <c r="L689" s="3"/>
      <c r="M689" s="3"/>
      <c r="N689" s="3"/>
      <c r="O689" s="9"/>
      <c r="P689" s="3"/>
      <c r="Q689" s="13"/>
    </row>
    <row r="690" spans="1:17">
      <c r="A690" s="10"/>
      <c r="B690" s="8"/>
      <c r="C690" s="8"/>
      <c r="D690" s="2"/>
      <c r="E690" s="8"/>
      <c r="F690" s="8"/>
      <c r="G690" s="2"/>
      <c r="H690" s="2"/>
      <c r="I690" s="2"/>
      <c r="J690" s="2"/>
      <c r="K690" s="2"/>
      <c r="L690" s="2"/>
      <c r="M690" s="2"/>
      <c r="N690" s="2"/>
      <c r="O690" s="8"/>
      <c r="P690" s="2"/>
      <c r="Q690" s="12"/>
    </row>
    <row r="691" spans="1:17">
      <c r="A691" s="11"/>
      <c r="B691" s="9"/>
      <c r="C691" s="9"/>
      <c r="D691" s="3"/>
      <c r="E691" s="9"/>
      <c r="F691" s="9"/>
      <c r="G691" s="3"/>
      <c r="H691" s="3"/>
      <c r="I691" s="3"/>
      <c r="J691" s="3"/>
      <c r="K691" s="3"/>
      <c r="L691" s="3"/>
      <c r="M691" s="3"/>
      <c r="N691" s="3"/>
      <c r="O691" s="9"/>
      <c r="P691" s="3"/>
      <c r="Q691" s="13"/>
    </row>
    <row r="692" spans="1:17">
      <c r="A692" s="10"/>
      <c r="B692" s="8"/>
      <c r="C692" s="8"/>
      <c r="D692" s="2"/>
      <c r="E692" s="8"/>
      <c r="F692" s="8"/>
      <c r="G692" s="2"/>
      <c r="H692" s="2"/>
      <c r="I692" s="2"/>
      <c r="J692" s="2"/>
      <c r="K692" s="2"/>
      <c r="L692" s="2"/>
      <c r="M692" s="2"/>
      <c r="N692" s="2"/>
      <c r="O692" s="8"/>
      <c r="P692" s="2"/>
      <c r="Q692" s="12"/>
    </row>
    <row r="693" spans="1:17">
      <c r="A693" s="11"/>
      <c r="B693" s="9"/>
      <c r="C693" s="9"/>
      <c r="D693" s="3"/>
      <c r="E693" s="9"/>
      <c r="F693" s="9"/>
      <c r="G693" s="3"/>
      <c r="H693" s="3"/>
      <c r="I693" s="3"/>
      <c r="J693" s="3"/>
      <c r="K693" s="3"/>
      <c r="L693" s="3"/>
      <c r="M693" s="3"/>
      <c r="N693" s="3"/>
      <c r="O693" s="9"/>
      <c r="P693" s="3"/>
      <c r="Q693" s="13"/>
    </row>
    <row r="694" spans="1:17">
      <c r="A694" s="10"/>
      <c r="B694" s="8"/>
      <c r="C694" s="8"/>
      <c r="D694" s="2"/>
      <c r="E694" s="8"/>
      <c r="F694" s="8"/>
      <c r="G694" s="2"/>
      <c r="H694" s="2"/>
      <c r="I694" s="2"/>
      <c r="J694" s="2"/>
      <c r="K694" s="2"/>
      <c r="L694" s="2"/>
      <c r="M694" s="2"/>
      <c r="N694" s="2"/>
      <c r="O694" s="8"/>
      <c r="P694" s="2"/>
      <c r="Q694" s="12"/>
    </row>
    <row r="695" spans="1:17">
      <c r="A695" s="11"/>
      <c r="B695" s="9"/>
      <c r="C695" s="9"/>
      <c r="D695" s="3"/>
      <c r="E695" s="9"/>
      <c r="F695" s="9"/>
      <c r="G695" s="3"/>
      <c r="H695" s="3"/>
      <c r="I695" s="3"/>
      <c r="J695" s="3"/>
      <c r="K695" s="3"/>
      <c r="L695" s="3"/>
      <c r="M695" s="3"/>
      <c r="N695" s="3"/>
      <c r="O695" s="9"/>
      <c r="P695" s="3"/>
      <c r="Q695" s="13"/>
    </row>
    <row r="696" spans="1:17">
      <c r="A696" s="10"/>
      <c r="B696" s="8"/>
      <c r="C696" s="8"/>
      <c r="D696" s="2"/>
      <c r="E696" s="8"/>
      <c r="F696" s="8"/>
      <c r="G696" s="2"/>
      <c r="H696" s="2"/>
      <c r="I696" s="2"/>
      <c r="J696" s="2"/>
      <c r="K696" s="2"/>
      <c r="L696" s="2"/>
      <c r="M696" s="2"/>
      <c r="N696" s="2"/>
      <c r="O696" s="8"/>
      <c r="P696" s="2"/>
      <c r="Q696" s="12"/>
    </row>
    <row r="697" spans="1:17">
      <c r="A697" s="11"/>
      <c r="B697" s="9"/>
      <c r="C697" s="9"/>
      <c r="D697" s="3"/>
      <c r="E697" s="9"/>
      <c r="F697" s="9"/>
      <c r="G697" s="3"/>
      <c r="H697" s="3"/>
      <c r="I697" s="3"/>
      <c r="J697" s="3"/>
      <c r="K697" s="3"/>
      <c r="L697" s="3"/>
      <c r="M697" s="3"/>
      <c r="N697" s="3"/>
      <c r="O697" s="9"/>
      <c r="P697" s="3"/>
      <c r="Q697" s="13"/>
    </row>
    <row r="698" spans="1:17">
      <c r="A698" s="10"/>
      <c r="B698" s="8"/>
      <c r="C698" s="8"/>
      <c r="D698" s="2"/>
      <c r="E698" s="8"/>
      <c r="F698" s="8"/>
      <c r="G698" s="2"/>
      <c r="H698" s="2"/>
      <c r="I698" s="2"/>
      <c r="J698" s="2"/>
      <c r="K698" s="2"/>
      <c r="L698" s="2"/>
      <c r="M698" s="2"/>
      <c r="N698" s="2"/>
      <c r="O698" s="8"/>
      <c r="P698" s="2"/>
      <c r="Q698" s="12"/>
    </row>
    <row r="699" spans="1:17">
      <c r="A699" s="11"/>
      <c r="B699" s="9"/>
      <c r="C699" s="9"/>
      <c r="D699" s="3"/>
      <c r="E699" s="9"/>
      <c r="F699" s="9"/>
      <c r="G699" s="3"/>
      <c r="H699" s="3"/>
      <c r="I699" s="3"/>
      <c r="J699" s="3"/>
      <c r="K699" s="3"/>
      <c r="L699" s="3"/>
      <c r="M699" s="3"/>
      <c r="N699" s="3"/>
      <c r="O699" s="9"/>
      <c r="P699" s="3"/>
      <c r="Q699" s="13"/>
    </row>
    <row r="700" spans="1:17">
      <c r="A700" s="10"/>
      <c r="B700" s="8"/>
      <c r="C700" s="8"/>
      <c r="D700" s="2"/>
      <c r="E700" s="8"/>
      <c r="F700" s="8"/>
      <c r="G700" s="2"/>
      <c r="H700" s="2"/>
      <c r="I700" s="2"/>
      <c r="J700" s="2"/>
      <c r="K700" s="2"/>
      <c r="L700" s="2"/>
      <c r="M700" s="2"/>
      <c r="N700" s="2"/>
      <c r="O700" s="8"/>
      <c r="P700" s="2"/>
      <c r="Q700" s="12"/>
    </row>
    <row r="701" spans="1:17">
      <c r="A701" s="11"/>
      <c r="B701" s="9"/>
      <c r="C701" s="9"/>
      <c r="D701" s="3"/>
      <c r="E701" s="9"/>
      <c r="F701" s="9"/>
      <c r="G701" s="3"/>
      <c r="H701" s="3"/>
      <c r="I701" s="3"/>
      <c r="J701" s="3"/>
      <c r="K701" s="3"/>
      <c r="L701" s="3"/>
      <c r="M701" s="3"/>
      <c r="N701" s="3"/>
      <c r="O701" s="9"/>
      <c r="P701" s="3"/>
      <c r="Q701" s="13"/>
    </row>
    <row r="702" spans="1:17">
      <c r="A702" s="10"/>
      <c r="B702" s="8"/>
      <c r="C702" s="8"/>
      <c r="D702" s="2"/>
      <c r="E702" s="8"/>
      <c r="F702" s="8"/>
      <c r="G702" s="2"/>
      <c r="H702" s="2"/>
      <c r="I702" s="2"/>
      <c r="J702" s="2"/>
      <c r="K702" s="2"/>
      <c r="L702" s="2"/>
      <c r="M702" s="2"/>
      <c r="N702" s="2"/>
      <c r="O702" s="8"/>
      <c r="P702" s="2"/>
      <c r="Q702" s="12"/>
    </row>
    <row r="703" spans="1:17">
      <c r="A703" s="11"/>
      <c r="B703" s="9"/>
      <c r="C703" s="9"/>
      <c r="D703" s="3"/>
      <c r="E703" s="9"/>
      <c r="F703" s="9"/>
      <c r="G703" s="3"/>
      <c r="H703" s="3"/>
      <c r="I703" s="3"/>
      <c r="J703" s="3"/>
      <c r="K703" s="3"/>
      <c r="L703" s="3"/>
      <c r="M703" s="3"/>
      <c r="N703" s="3"/>
      <c r="O703" s="9"/>
      <c r="P703" s="3"/>
      <c r="Q703" s="13"/>
    </row>
    <row r="704" spans="1:17">
      <c r="A704" s="10"/>
      <c r="B704" s="8"/>
      <c r="C704" s="8"/>
      <c r="D704" s="2"/>
      <c r="E704" s="8"/>
      <c r="F704" s="8"/>
      <c r="G704" s="2"/>
      <c r="H704" s="2"/>
      <c r="I704" s="2"/>
      <c r="J704" s="2"/>
      <c r="K704" s="2"/>
      <c r="L704" s="2"/>
      <c r="M704" s="2"/>
      <c r="N704" s="2"/>
      <c r="O704" s="8"/>
      <c r="P704" s="2"/>
      <c r="Q704" s="12"/>
    </row>
    <row r="705" spans="1:17">
      <c r="A705" s="11"/>
      <c r="B705" s="9"/>
      <c r="C705" s="9"/>
      <c r="D705" s="3"/>
      <c r="E705" s="9"/>
      <c r="F705" s="9"/>
      <c r="G705" s="3"/>
      <c r="H705" s="3"/>
      <c r="I705" s="3"/>
      <c r="J705" s="3"/>
      <c r="K705" s="3"/>
      <c r="L705" s="3"/>
      <c r="M705" s="3"/>
      <c r="N705" s="3"/>
      <c r="O705" s="9"/>
      <c r="P705" s="3"/>
      <c r="Q705" s="13"/>
    </row>
    <row r="706" spans="1:17">
      <c r="A706" s="10"/>
      <c r="B706" s="8"/>
      <c r="C706" s="8"/>
      <c r="D706" s="2"/>
      <c r="E706" s="8"/>
      <c r="F706" s="8"/>
      <c r="G706" s="2"/>
      <c r="H706" s="2"/>
      <c r="I706" s="2"/>
      <c r="J706" s="2"/>
      <c r="K706" s="2"/>
      <c r="L706" s="2"/>
      <c r="M706" s="2"/>
      <c r="N706" s="2"/>
      <c r="O706" s="8"/>
      <c r="P706" s="2"/>
      <c r="Q706" s="12"/>
    </row>
    <row r="707" spans="1:17">
      <c r="A707" s="11"/>
      <c r="B707" s="9"/>
      <c r="C707" s="9"/>
      <c r="D707" s="3"/>
      <c r="E707" s="9"/>
      <c r="F707" s="9"/>
      <c r="G707" s="3"/>
      <c r="H707" s="3"/>
      <c r="I707" s="3"/>
      <c r="J707" s="3"/>
      <c r="K707" s="3"/>
      <c r="L707" s="3"/>
      <c r="M707" s="3"/>
      <c r="N707" s="3"/>
      <c r="O707" s="9"/>
      <c r="P707" s="3"/>
      <c r="Q707" s="13"/>
    </row>
    <row r="708" spans="1:17">
      <c r="A708" s="10"/>
      <c r="B708" s="8"/>
      <c r="C708" s="8"/>
      <c r="D708" s="2"/>
      <c r="E708" s="8"/>
      <c r="F708" s="8"/>
      <c r="G708" s="2"/>
      <c r="H708" s="2"/>
      <c r="I708" s="2"/>
      <c r="J708" s="2"/>
      <c r="K708" s="2"/>
      <c r="L708" s="2"/>
      <c r="M708" s="2"/>
      <c r="N708" s="2"/>
      <c r="O708" s="8"/>
      <c r="P708" s="2"/>
      <c r="Q708" s="12"/>
    </row>
    <row r="709" spans="1:17">
      <c r="A709" s="11"/>
      <c r="B709" s="9"/>
      <c r="C709" s="9"/>
      <c r="D709" s="3"/>
      <c r="E709" s="9"/>
      <c r="F709" s="9"/>
      <c r="G709" s="3"/>
      <c r="H709" s="3"/>
      <c r="I709" s="3"/>
      <c r="J709" s="3"/>
      <c r="K709" s="3"/>
      <c r="L709" s="3"/>
      <c r="M709" s="3"/>
      <c r="N709" s="3"/>
      <c r="O709" s="9"/>
      <c r="P709" s="3"/>
      <c r="Q709" s="13"/>
    </row>
    <row r="710" spans="1:17">
      <c r="A710" s="10"/>
      <c r="B710" s="8"/>
      <c r="C710" s="8"/>
      <c r="D710" s="2"/>
      <c r="E710" s="8"/>
      <c r="F710" s="8"/>
      <c r="G710" s="2"/>
      <c r="H710" s="2"/>
      <c r="I710" s="2"/>
      <c r="J710" s="2"/>
      <c r="K710" s="2"/>
      <c r="L710" s="2"/>
      <c r="M710" s="2"/>
      <c r="N710" s="2"/>
      <c r="O710" s="8"/>
      <c r="P710" s="2"/>
      <c r="Q710" s="12"/>
    </row>
    <row r="711" spans="1:17">
      <c r="A711" s="11"/>
      <c r="B711" s="9"/>
      <c r="C711" s="9"/>
      <c r="D711" s="3"/>
      <c r="E711" s="9"/>
      <c r="F711" s="9"/>
      <c r="G711" s="3"/>
      <c r="H711" s="3"/>
      <c r="I711" s="3"/>
      <c r="J711" s="3"/>
      <c r="K711" s="3"/>
      <c r="L711" s="3"/>
      <c r="M711" s="3"/>
      <c r="N711" s="3"/>
      <c r="O711" s="9"/>
      <c r="P711" s="3"/>
      <c r="Q711" s="13"/>
    </row>
    <row r="712" spans="1:17">
      <c r="A712" s="10"/>
      <c r="B712" s="8"/>
      <c r="C712" s="8"/>
      <c r="D712" s="2"/>
      <c r="E712" s="8"/>
      <c r="F712" s="8"/>
      <c r="G712" s="2"/>
      <c r="H712" s="2"/>
      <c r="I712" s="2"/>
      <c r="J712" s="2"/>
      <c r="K712" s="2"/>
      <c r="L712" s="2"/>
      <c r="M712" s="2"/>
      <c r="N712" s="2"/>
      <c r="O712" s="8"/>
      <c r="P712" s="2"/>
      <c r="Q712" s="12"/>
    </row>
    <row r="713" spans="1:17">
      <c r="A713" s="11"/>
      <c r="B713" s="9"/>
      <c r="C713" s="9"/>
      <c r="D713" s="3"/>
      <c r="E713" s="9"/>
      <c r="F713" s="9"/>
      <c r="G713" s="3"/>
      <c r="H713" s="3"/>
      <c r="I713" s="3"/>
      <c r="J713" s="3"/>
      <c r="K713" s="3"/>
      <c r="L713" s="3"/>
      <c r="M713" s="3"/>
      <c r="N713" s="3"/>
      <c r="O713" s="9"/>
      <c r="P713" s="3"/>
      <c r="Q713" s="13"/>
    </row>
    <row r="714" spans="1:17">
      <c r="A714" s="10"/>
      <c r="B714" s="8"/>
      <c r="C714" s="8"/>
      <c r="D714" s="2"/>
      <c r="E714" s="8"/>
      <c r="F714" s="8"/>
      <c r="G714" s="2"/>
      <c r="H714" s="2"/>
      <c r="I714" s="2"/>
      <c r="J714" s="2"/>
      <c r="K714" s="2"/>
      <c r="L714" s="2"/>
      <c r="M714" s="2"/>
      <c r="N714" s="2"/>
      <c r="O714" s="8"/>
      <c r="P714" s="2"/>
      <c r="Q714" s="12"/>
    </row>
    <row r="715" spans="1:17">
      <c r="A715" s="11"/>
      <c r="B715" s="9"/>
      <c r="C715" s="9"/>
      <c r="D715" s="3"/>
      <c r="E715" s="9"/>
      <c r="F715" s="9"/>
      <c r="G715" s="3"/>
      <c r="H715" s="3"/>
      <c r="I715" s="3"/>
      <c r="J715" s="3"/>
      <c r="K715" s="3"/>
      <c r="L715" s="3"/>
      <c r="M715" s="3"/>
      <c r="N715" s="3"/>
      <c r="O715" s="9"/>
      <c r="P715" s="3"/>
      <c r="Q715" s="13"/>
    </row>
    <row r="716" spans="1:17">
      <c r="A716" s="10"/>
      <c r="B716" s="8"/>
      <c r="C716" s="8"/>
      <c r="D716" s="2"/>
      <c r="E716" s="8"/>
      <c r="F716" s="8"/>
      <c r="G716" s="2"/>
      <c r="H716" s="2"/>
      <c r="I716" s="2"/>
      <c r="J716" s="2"/>
      <c r="K716" s="2"/>
      <c r="L716" s="2"/>
      <c r="M716" s="2"/>
      <c r="N716" s="2"/>
      <c r="O716" s="8"/>
      <c r="P716" s="2"/>
      <c r="Q716" s="12"/>
    </row>
    <row r="717" spans="1:17">
      <c r="A717" s="11"/>
      <c r="B717" s="9"/>
      <c r="C717" s="9"/>
      <c r="D717" s="3"/>
      <c r="E717" s="9"/>
      <c r="F717" s="9"/>
      <c r="G717" s="3"/>
      <c r="H717" s="3"/>
      <c r="I717" s="3"/>
      <c r="J717" s="3"/>
      <c r="K717" s="3"/>
      <c r="L717" s="3"/>
      <c r="M717" s="3"/>
      <c r="N717" s="3"/>
      <c r="O717" s="9"/>
      <c r="P717" s="3"/>
      <c r="Q717" s="13"/>
    </row>
    <row r="718" spans="1:17">
      <c r="A718" s="10"/>
      <c r="B718" s="8"/>
      <c r="C718" s="8"/>
      <c r="D718" s="2"/>
      <c r="E718" s="8"/>
      <c r="F718" s="8"/>
      <c r="G718" s="2"/>
      <c r="H718" s="2"/>
      <c r="I718" s="2"/>
      <c r="J718" s="2"/>
      <c r="K718" s="2"/>
      <c r="L718" s="2"/>
      <c r="M718" s="2"/>
      <c r="N718" s="2"/>
      <c r="O718" s="8"/>
      <c r="P718" s="2"/>
      <c r="Q718" s="12"/>
    </row>
    <row r="719" spans="1:17">
      <c r="A719" s="11"/>
      <c r="B719" s="9"/>
      <c r="C719" s="9"/>
      <c r="D719" s="3"/>
      <c r="E719" s="9"/>
      <c r="F719" s="9"/>
      <c r="G719" s="3"/>
      <c r="H719" s="3"/>
      <c r="I719" s="3"/>
      <c r="J719" s="3"/>
      <c r="K719" s="3"/>
      <c r="L719" s="3"/>
      <c r="M719" s="3"/>
      <c r="N719" s="3"/>
      <c r="O719" s="9"/>
      <c r="P719" s="3"/>
      <c r="Q719" s="13"/>
    </row>
    <row r="720" spans="1:17">
      <c r="A720" s="10"/>
      <c r="B720" s="8"/>
      <c r="C720" s="8"/>
      <c r="D720" s="2"/>
      <c r="E720" s="8"/>
      <c r="F720" s="8"/>
      <c r="G720" s="2"/>
      <c r="H720" s="2"/>
      <c r="I720" s="2"/>
      <c r="J720" s="2"/>
      <c r="K720" s="2"/>
      <c r="L720" s="2"/>
      <c r="M720" s="2"/>
      <c r="N720" s="2"/>
      <c r="O720" s="8"/>
      <c r="P720" s="2"/>
      <c r="Q720" s="12"/>
    </row>
    <row r="721" spans="1:17">
      <c r="A721" s="11"/>
      <c r="B721" s="9"/>
      <c r="C721" s="9"/>
      <c r="D721" s="3"/>
      <c r="E721" s="9"/>
      <c r="F721" s="9"/>
      <c r="G721" s="3"/>
      <c r="H721" s="3"/>
      <c r="I721" s="3"/>
      <c r="J721" s="3"/>
      <c r="K721" s="3"/>
      <c r="L721" s="3"/>
      <c r="M721" s="3"/>
      <c r="N721" s="3"/>
      <c r="O721" s="9"/>
      <c r="P721" s="3"/>
      <c r="Q721" s="13"/>
    </row>
    <row r="722" spans="1:17">
      <c r="A722" s="10"/>
      <c r="B722" s="8"/>
      <c r="C722" s="8"/>
      <c r="D722" s="2"/>
      <c r="E722" s="8"/>
      <c r="F722" s="8"/>
      <c r="G722" s="2"/>
      <c r="H722" s="2"/>
      <c r="I722" s="2"/>
      <c r="J722" s="2"/>
      <c r="K722" s="2"/>
      <c r="L722" s="2"/>
      <c r="M722" s="2"/>
      <c r="N722" s="2"/>
      <c r="O722" s="8"/>
      <c r="P722" s="2"/>
      <c r="Q722" s="12"/>
    </row>
    <row r="723" spans="1:17">
      <c r="A723" s="11"/>
      <c r="B723" s="9"/>
      <c r="C723" s="9"/>
      <c r="D723" s="3"/>
      <c r="E723" s="9"/>
      <c r="F723" s="9"/>
      <c r="G723" s="3"/>
      <c r="H723" s="3"/>
      <c r="I723" s="3"/>
      <c r="J723" s="3"/>
      <c r="K723" s="3"/>
      <c r="L723" s="3"/>
      <c r="M723" s="3"/>
      <c r="N723" s="3"/>
      <c r="O723" s="9"/>
      <c r="P723" s="3"/>
      <c r="Q723" s="13"/>
    </row>
    <row r="724" spans="1:17">
      <c r="A724" s="10"/>
      <c r="B724" s="8"/>
      <c r="C724" s="8"/>
      <c r="D724" s="2"/>
      <c r="E724" s="8"/>
      <c r="F724" s="8"/>
      <c r="G724" s="2"/>
      <c r="H724" s="2"/>
      <c r="I724" s="2"/>
      <c r="J724" s="2"/>
      <c r="K724" s="2"/>
      <c r="L724" s="2"/>
      <c r="M724" s="2"/>
      <c r="N724" s="2"/>
      <c r="O724" s="8"/>
      <c r="P724" s="2"/>
      <c r="Q724" s="12"/>
    </row>
    <row r="725" spans="1:17">
      <c r="A725" s="11"/>
      <c r="B725" s="9"/>
      <c r="C725" s="9"/>
      <c r="D725" s="3"/>
      <c r="E725" s="9"/>
      <c r="F725" s="9"/>
      <c r="G725" s="3"/>
      <c r="H725" s="3"/>
      <c r="I725" s="3"/>
      <c r="J725" s="3"/>
      <c r="K725" s="3"/>
      <c r="L725" s="3"/>
      <c r="M725" s="3"/>
      <c r="N725" s="3"/>
      <c r="O725" s="9"/>
      <c r="P725" s="3"/>
      <c r="Q725" s="13"/>
    </row>
    <row r="726" spans="1:17">
      <c r="A726" s="10"/>
      <c r="B726" s="8"/>
      <c r="C726" s="8"/>
      <c r="D726" s="2"/>
      <c r="E726" s="8"/>
      <c r="F726" s="8"/>
      <c r="G726" s="2"/>
      <c r="H726" s="2"/>
      <c r="I726" s="2"/>
      <c r="J726" s="2"/>
      <c r="K726" s="2"/>
      <c r="L726" s="2"/>
      <c r="M726" s="2"/>
      <c r="N726" s="2"/>
      <c r="O726" s="8"/>
      <c r="P726" s="2"/>
      <c r="Q726" s="12"/>
    </row>
    <row r="727" spans="1:17">
      <c r="A727" s="11"/>
      <c r="B727" s="9"/>
      <c r="C727" s="9"/>
      <c r="D727" s="3"/>
      <c r="E727" s="9"/>
      <c r="F727" s="9"/>
      <c r="G727" s="3"/>
      <c r="H727" s="3"/>
      <c r="I727" s="3"/>
      <c r="J727" s="3"/>
      <c r="K727" s="3"/>
      <c r="L727" s="3"/>
      <c r="M727" s="3"/>
      <c r="N727" s="3"/>
      <c r="O727" s="9"/>
      <c r="P727" s="3"/>
      <c r="Q727" s="13"/>
    </row>
    <row r="728" spans="1:17">
      <c r="A728" s="10"/>
      <c r="B728" s="8"/>
      <c r="C728" s="8"/>
      <c r="D728" s="2"/>
      <c r="E728" s="8"/>
      <c r="F728" s="8"/>
      <c r="G728" s="2"/>
      <c r="H728" s="2"/>
      <c r="I728" s="2"/>
      <c r="J728" s="2"/>
      <c r="K728" s="2"/>
      <c r="L728" s="2"/>
      <c r="M728" s="2"/>
      <c r="N728" s="2"/>
      <c r="O728" s="8"/>
      <c r="P728" s="2"/>
      <c r="Q728" s="12"/>
    </row>
    <row r="729" spans="1:17">
      <c r="A729" s="11"/>
      <c r="B729" s="9"/>
      <c r="C729" s="9"/>
      <c r="D729" s="3"/>
      <c r="E729" s="9"/>
      <c r="F729" s="9"/>
      <c r="G729" s="3"/>
      <c r="H729" s="3"/>
      <c r="I729" s="3"/>
      <c r="J729" s="3"/>
      <c r="K729" s="3"/>
      <c r="L729" s="3"/>
      <c r="M729" s="3"/>
      <c r="N729" s="3"/>
      <c r="O729" s="9"/>
      <c r="P729" s="3"/>
      <c r="Q729" s="13"/>
    </row>
    <row r="730" spans="1:17">
      <c r="A730" s="10"/>
      <c r="B730" s="8"/>
      <c r="C730" s="8"/>
      <c r="D730" s="2"/>
      <c r="E730" s="8"/>
      <c r="F730" s="8"/>
      <c r="G730" s="2"/>
      <c r="H730" s="2"/>
      <c r="I730" s="2"/>
      <c r="J730" s="2"/>
      <c r="K730" s="2"/>
      <c r="L730" s="2"/>
      <c r="M730" s="2"/>
      <c r="N730" s="2"/>
      <c r="O730" s="8"/>
      <c r="P730" s="2"/>
      <c r="Q730" s="12"/>
    </row>
    <row r="731" spans="1:17">
      <c r="A731" s="11"/>
      <c r="B731" s="9"/>
      <c r="C731" s="9"/>
      <c r="D731" s="3"/>
      <c r="E731" s="9"/>
      <c r="F731" s="9"/>
      <c r="G731" s="3"/>
      <c r="H731" s="3"/>
      <c r="I731" s="3"/>
      <c r="J731" s="3"/>
      <c r="K731" s="3"/>
      <c r="L731" s="3"/>
      <c r="M731" s="3"/>
      <c r="N731" s="3"/>
      <c r="O731" s="9"/>
      <c r="P731" s="3"/>
      <c r="Q731" s="13"/>
    </row>
    <row r="732" spans="1:17">
      <c r="A732" s="10"/>
      <c r="B732" s="8"/>
      <c r="C732" s="8"/>
      <c r="D732" s="2"/>
      <c r="E732" s="8"/>
      <c r="F732" s="8"/>
      <c r="G732" s="2"/>
      <c r="H732" s="2"/>
      <c r="I732" s="2"/>
      <c r="J732" s="2"/>
      <c r="K732" s="2"/>
      <c r="L732" s="2"/>
      <c r="M732" s="2"/>
      <c r="N732" s="2"/>
      <c r="O732" s="8"/>
      <c r="P732" s="2"/>
      <c r="Q732" s="12"/>
    </row>
    <row r="733" spans="1:17">
      <c r="A733" s="11"/>
      <c r="B733" s="9"/>
      <c r="C733" s="9"/>
      <c r="D733" s="3"/>
      <c r="E733" s="9"/>
      <c r="F733" s="9"/>
      <c r="G733" s="3"/>
      <c r="H733" s="3"/>
      <c r="I733" s="3"/>
      <c r="J733" s="3"/>
      <c r="K733" s="3"/>
      <c r="L733" s="3"/>
      <c r="M733" s="3"/>
      <c r="N733" s="3"/>
      <c r="O733" s="9"/>
      <c r="P733" s="3"/>
      <c r="Q733" s="13"/>
    </row>
    <row r="734" spans="1:17">
      <c r="A734" s="10"/>
      <c r="B734" s="8"/>
      <c r="C734" s="8"/>
      <c r="D734" s="2"/>
      <c r="E734" s="8"/>
      <c r="F734" s="8"/>
      <c r="G734" s="2"/>
      <c r="H734" s="2"/>
      <c r="I734" s="2"/>
      <c r="J734" s="2"/>
      <c r="K734" s="2"/>
      <c r="L734" s="2"/>
      <c r="M734" s="2"/>
      <c r="N734" s="2"/>
      <c r="O734" s="8"/>
      <c r="P734" s="2"/>
      <c r="Q734" s="12"/>
    </row>
    <row r="735" spans="1:17">
      <c r="A735" s="11"/>
      <c r="B735" s="9"/>
      <c r="C735" s="9"/>
      <c r="D735" s="3"/>
      <c r="E735" s="9"/>
      <c r="F735" s="9"/>
      <c r="G735" s="3"/>
      <c r="H735" s="3"/>
      <c r="I735" s="3"/>
      <c r="J735" s="3"/>
      <c r="K735" s="3"/>
      <c r="L735" s="3"/>
      <c r="M735" s="3"/>
      <c r="N735" s="3"/>
      <c r="O735" s="9"/>
      <c r="P735" s="3"/>
      <c r="Q735" s="13"/>
    </row>
    <row r="736" spans="1:17">
      <c r="A736" s="10"/>
      <c r="B736" s="8"/>
      <c r="C736" s="8"/>
      <c r="D736" s="2"/>
      <c r="E736" s="8"/>
      <c r="F736" s="8"/>
      <c r="G736" s="2"/>
      <c r="H736" s="2"/>
      <c r="I736" s="2"/>
      <c r="J736" s="2"/>
      <c r="K736" s="2"/>
      <c r="L736" s="2"/>
      <c r="M736" s="2"/>
      <c r="N736" s="2"/>
      <c r="O736" s="8"/>
      <c r="P736" s="2"/>
      <c r="Q736" s="12"/>
    </row>
    <row r="737" spans="1:17">
      <c r="A737" s="11"/>
      <c r="B737" s="9"/>
      <c r="C737" s="9"/>
      <c r="D737" s="3"/>
      <c r="E737" s="9"/>
      <c r="F737" s="9"/>
      <c r="G737" s="3"/>
      <c r="H737" s="3"/>
      <c r="I737" s="3"/>
      <c r="J737" s="3"/>
      <c r="K737" s="3"/>
      <c r="L737" s="3"/>
      <c r="M737" s="3"/>
      <c r="N737" s="3"/>
      <c r="O737" s="9"/>
      <c r="P737" s="3"/>
      <c r="Q737" s="13"/>
    </row>
    <row r="738" spans="1:17">
      <c r="A738" s="10"/>
      <c r="B738" s="8"/>
      <c r="C738" s="8"/>
      <c r="D738" s="2"/>
      <c r="E738" s="8"/>
      <c r="F738" s="8"/>
      <c r="G738" s="2"/>
      <c r="H738" s="2"/>
      <c r="I738" s="2"/>
      <c r="J738" s="2"/>
      <c r="K738" s="2"/>
      <c r="L738" s="2"/>
      <c r="M738" s="2"/>
      <c r="N738" s="2"/>
      <c r="O738" s="8"/>
      <c r="P738" s="2"/>
      <c r="Q738" s="12"/>
    </row>
    <row r="739" spans="1:17">
      <c r="A739" s="11"/>
      <c r="B739" s="9"/>
      <c r="C739" s="9"/>
      <c r="D739" s="3"/>
      <c r="E739" s="9"/>
      <c r="F739" s="9"/>
      <c r="G739" s="3"/>
      <c r="H739" s="3"/>
      <c r="I739" s="3"/>
      <c r="J739" s="3"/>
      <c r="K739" s="3"/>
      <c r="L739" s="3"/>
      <c r="M739" s="3"/>
      <c r="N739" s="3"/>
      <c r="O739" s="9"/>
      <c r="P739" s="3"/>
      <c r="Q739" s="13"/>
    </row>
    <row r="740" spans="1:17">
      <c r="A740" s="10"/>
      <c r="B740" s="8"/>
      <c r="C740" s="8"/>
      <c r="D740" s="2"/>
      <c r="E740" s="8"/>
      <c r="F740" s="8"/>
      <c r="G740" s="2"/>
      <c r="H740" s="2"/>
      <c r="I740" s="2"/>
      <c r="J740" s="2"/>
      <c r="K740" s="2"/>
      <c r="L740" s="2"/>
      <c r="M740" s="2"/>
      <c r="N740" s="2"/>
      <c r="O740" s="8"/>
      <c r="P740" s="2"/>
      <c r="Q740" s="12"/>
    </row>
    <row r="741" spans="1:17">
      <c r="A741" s="11"/>
      <c r="B741" s="9"/>
      <c r="C741" s="9"/>
      <c r="D741" s="3"/>
      <c r="E741" s="9"/>
      <c r="F741" s="9"/>
      <c r="G741" s="3"/>
      <c r="H741" s="3"/>
      <c r="I741" s="3"/>
      <c r="J741" s="3"/>
      <c r="K741" s="3"/>
      <c r="L741" s="3"/>
      <c r="M741" s="3"/>
      <c r="N741" s="3"/>
      <c r="O741" s="9"/>
      <c r="P741" s="3"/>
      <c r="Q741" s="13"/>
    </row>
    <row r="742" spans="1:17">
      <c r="A742" s="10"/>
      <c r="B742" s="8"/>
      <c r="C742" s="8"/>
      <c r="D742" s="2"/>
      <c r="E742" s="8"/>
      <c r="F742" s="8"/>
      <c r="G742" s="2"/>
      <c r="H742" s="2"/>
      <c r="I742" s="2"/>
      <c r="J742" s="2"/>
      <c r="K742" s="2"/>
      <c r="L742" s="2"/>
      <c r="M742" s="2"/>
      <c r="N742" s="2"/>
      <c r="O742" s="8"/>
      <c r="P742" s="2"/>
      <c r="Q742" s="12"/>
    </row>
    <row r="743" spans="1:17">
      <c r="A743" s="11"/>
      <c r="B743" s="9"/>
      <c r="C743" s="9"/>
      <c r="D743" s="3"/>
      <c r="E743" s="9"/>
      <c r="F743" s="9"/>
      <c r="G743" s="3"/>
      <c r="H743" s="3"/>
      <c r="I743" s="3"/>
      <c r="J743" s="3"/>
      <c r="K743" s="3"/>
      <c r="L743" s="3"/>
      <c r="M743" s="3"/>
      <c r="N743" s="3"/>
      <c r="O743" s="9"/>
      <c r="P743" s="3"/>
      <c r="Q743" s="13"/>
    </row>
    <row r="744" spans="1:17">
      <c r="A744" s="10"/>
      <c r="B744" s="8"/>
      <c r="C744" s="8"/>
      <c r="D744" s="2"/>
      <c r="E744" s="8"/>
      <c r="F744" s="8"/>
      <c r="G744" s="2"/>
      <c r="H744" s="2"/>
      <c r="I744" s="2"/>
      <c r="J744" s="2"/>
      <c r="K744" s="2"/>
      <c r="L744" s="2"/>
      <c r="M744" s="2"/>
      <c r="N744" s="2"/>
      <c r="O744" s="8"/>
      <c r="P744" s="2"/>
      <c r="Q744" s="12"/>
    </row>
    <row r="745" spans="1:17">
      <c r="A745" s="11"/>
      <c r="B745" s="9"/>
      <c r="C745" s="9"/>
      <c r="D745" s="3"/>
      <c r="E745" s="9"/>
      <c r="F745" s="9"/>
      <c r="G745" s="3"/>
      <c r="H745" s="3"/>
      <c r="I745" s="3"/>
      <c r="J745" s="3"/>
      <c r="K745" s="3"/>
      <c r="L745" s="3"/>
      <c r="M745" s="3"/>
      <c r="N745" s="3"/>
      <c r="O745" s="9"/>
      <c r="P745" s="3"/>
      <c r="Q745" s="13"/>
    </row>
    <row r="746" spans="1:17">
      <c r="A746" s="10"/>
      <c r="B746" s="8"/>
      <c r="C746" s="8"/>
      <c r="D746" s="2"/>
      <c r="E746" s="8"/>
      <c r="F746" s="8"/>
      <c r="G746" s="2"/>
      <c r="H746" s="2"/>
      <c r="I746" s="2"/>
      <c r="J746" s="2"/>
      <c r="K746" s="2"/>
      <c r="L746" s="2"/>
      <c r="M746" s="2"/>
      <c r="N746" s="2"/>
      <c r="O746" s="8"/>
      <c r="P746" s="2"/>
      <c r="Q746" s="12"/>
    </row>
    <row r="747" spans="1:17">
      <c r="A747" s="11"/>
      <c r="B747" s="9"/>
      <c r="C747" s="9"/>
      <c r="D747" s="3"/>
      <c r="E747" s="9"/>
      <c r="F747" s="9"/>
      <c r="G747" s="3"/>
      <c r="H747" s="3"/>
      <c r="I747" s="3"/>
      <c r="J747" s="3"/>
      <c r="K747" s="3"/>
      <c r="L747" s="3"/>
      <c r="M747" s="3"/>
      <c r="N747" s="3"/>
      <c r="O747" s="9"/>
      <c r="P747" s="3"/>
      <c r="Q747" s="13"/>
    </row>
    <row r="748" spans="1:17">
      <c r="A748" s="10"/>
      <c r="B748" s="8"/>
      <c r="C748" s="8"/>
      <c r="D748" s="2"/>
      <c r="E748" s="8"/>
      <c r="F748" s="8"/>
      <c r="G748" s="2"/>
      <c r="H748" s="2"/>
      <c r="I748" s="2"/>
      <c r="J748" s="2"/>
      <c r="K748" s="2"/>
      <c r="L748" s="2"/>
      <c r="M748" s="2"/>
      <c r="N748" s="2"/>
      <c r="O748" s="8"/>
      <c r="P748" s="2"/>
      <c r="Q748" s="12"/>
    </row>
    <row r="749" spans="1:17">
      <c r="A749" s="11"/>
      <c r="B749" s="9"/>
      <c r="C749" s="9"/>
      <c r="D749" s="3"/>
      <c r="E749" s="9"/>
      <c r="F749" s="9"/>
      <c r="G749" s="3"/>
      <c r="H749" s="3"/>
      <c r="I749" s="3"/>
      <c r="J749" s="3"/>
      <c r="K749" s="3"/>
      <c r="L749" s="3"/>
      <c r="M749" s="3"/>
      <c r="N749" s="3"/>
      <c r="O749" s="9"/>
      <c r="P749" s="3"/>
      <c r="Q749" s="13"/>
    </row>
    <row r="750" spans="1:17">
      <c r="A750" s="10"/>
      <c r="B750" s="8"/>
      <c r="C750" s="8"/>
      <c r="D750" s="2"/>
      <c r="E750" s="8"/>
      <c r="F750" s="8"/>
      <c r="G750" s="2"/>
      <c r="H750" s="2"/>
      <c r="I750" s="2"/>
      <c r="J750" s="2"/>
      <c r="K750" s="2"/>
      <c r="L750" s="2"/>
      <c r="M750" s="2"/>
      <c r="N750" s="2"/>
      <c r="O750" s="8"/>
      <c r="P750" s="2"/>
      <c r="Q750" s="12"/>
    </row>
    <row r="751" spans="1:17">
      <c r="A751" s="11"/>
      <c r="B751" s="9"/>
      <c r="C751" s="9"/>
      <c r="D751" s="3"/>
      <c r="E751" s="9"/>
      <c r="F751" s="9"/>
      <c r="G751" s="3"/>
      <c r="H751" s="3"/>
      <c r="I751" s="3"/>
      <c r="J751" s="3"/>
      <c r="K751" s="3"/>
      <c r="L751" s="3"/>
      <c r="M751" s="3"/>
      <c r="N751" s="3"/>
      <c r="O751" s="9"/>
      <c r="P751" s="3"/>
      <c r="Q751" s="13"/>
    </row>
    <row r="752" spans="1:17">
      <c r="A752" s="10"/>
      <c r="B752" s="8"/>
      <c r="C752" s="8"/>
      <c r="D752" s="2"/>
      <c r="E752" s="8"/>
      <c r="F752" s="8"/>
      <c r="G752" s="2"/>
      <c r="H752" s="2"/>
      <c r="I752" s="2"/>
      <c r="J752" s="2"/>
      <c r="K752" s="2"/>
      <c r="L752" s="2"/>
      <c r="M752" s="2"/>
      <c r="N752" s="2"/>
      <c r="O752" s="8"/>
      <c r="P752" s="2"/>
      <c r="Q752" s="12"/>
    </row>
    <row r="753" spans="1:17">
      <c r="A753" s="11"/>
      <c r="B753" s="9"/>
      <c r="C753" s="9"/>
      <c r="D753" s="3"/>
      <c r="E753" s="9"/>
      <c r="F753" s="9"/>
      <c r="G753" s="3"/>
      <c r="H753" s="3"/>
      <c r="I753" s="3"/>
      <c r="J753" s="3"/>
      <c r="K753" s="3"/>
      <c r="L753" s="3"/>
      <c r="M753" s="3"/>
      <c r="N753" s="3"/>
      <c r="O753" s="9"/>
      <c r="P753" s="3"/>
      <c r="Q753" s="13"/>
    </row>
    <row r="754" spans="1:17">
      <c r="A754" s="10"/>
      <c r="B754" s="8"/>
      <c r="C754" s="8"/>
      <c r="D754" s="2"/>
      <c r="E754" s="8"/>
      <c r="F754" s="8"/>
      <c r="G754" s="2"/>
      <c r="H754" s="2"/>
      <c r="I754" s="2"/>
      <c r="J754" s="2"/>
      <c r="K754" s="2"/>
      <c r="L754" s="2"/>
      <c r="M754" s="2"/>
      <c r="N754" s="2"/>
      <c r="O754" s="8"/>
      <c r="P754" s="2"/>
      <c r="Q754" s="12"/>
    </row>
    <row r="755" spans="1:17">
      <c r="A755" s="11"/>
      <c r="B755" s="9"/>
      <c r="C755" s="9"/>
      <c r="D755" s="3"/>
      <c r="E755" s="9"/>
      <c r="F755" s="9"/>
      <c r="G755" s="3"/>
      <c r="H755" s="3"/>
      <c r="I755" s="3"/>
      <c r="J755" s="3"/>
      <c r="K755" s="3"/>
      <c r="L755" s="3"/>
      <c r="M755" s="3"/>
      <c r="N755" s="3"/>
      <c r="O755" s="9"/>
      <c r="P755" s="3"/>
      <c r="Q755" s="13"/>
    </row>
    <row r="756" spans="1:17">
      <c r="A756" s="10"/>
      <c r="B756" s="8"/>
      <c r="C756" s="8"/>
      <c r="D756" s="2"/>
      <c r="E756" s="8"/>
      <c r="F756" s="8"/>
      <c r="G756" s="2"/>
      <c r="H756" s="2"/>
      <c r="I756" s="2"/>
      <c r="J756" s="2"/>
      <c r="K756" s="2"/>
      <c r="L756" s="2"/>
      <c r="M756" s="2"/>
      <c r="N756" s="2"/>
      <c r="O756" s="8"/>
      <c r="P756" s="2"/>
      <c r="Q756" s="12"/>
    </row>
    <row r="757" spans="1:17">
      <c r="A757" s="11"/>
      <c r="B757" s="9"/>
      <c r="C757" s="9"/>
      <c r="D757" s="3"/>
      <c r="E757" s="9"/>
      <c r="F757" s="9"/>
      <c r="G757" s="3"/>
      <c r="H757" s="3"/>
      <c r="I757" s="3"/>
      <c r="J757" s="3"/>
      <c r="K757" s="3"/>
      <c r="L757" s="3"/>
      <c r="M757" s="3"/>
      <c r="N757" s="3"/>
      <c r="O757" s="9"/>
      <c r="P757" s="3"/>
      <c r="Q757" s="13"/>
    </row>
    <row r="758" spans="1:17">
      <c r="A758" s="10"/>
      <c r="B758" s="8"/>
      <c r="C758" s="8"/>
      <c r="D758" s="2"/>
      <c r="E758" s="8"/>
      <c r="F758" s="8"/>
      <c r="G758" s="2"/>
      <c r="H758" s="2"/>
      <c r="I758" s="2"/>
      <c r="J758" s="2"/>
      <c r="K758" s="2"/>
      <c r="L758" s="2"/>
      <c r="M758" s="2"/>
      <c r="N758" s="2"/>
      <c r="O758" s="8"/>
      <c r="P758" s="2"/>
      <c r="Q758" s="12"/>
    </row>
    <row r="759" spans="1:17">
      <c r="A759" s="11"/>
      <c r="B759" s="9"/>
      <c r="C759" s="9"/>
      <c r="D759" s="3"/>
      <c r="E759" s="9"/>
      <c r="F759" s="9"/>
      <c r="G759" s="3"/>
      <c r="H759" s="3"/>
      <c r="I759" s="3"/>
      <c r="J759" s="3"/>
      <c r="K759" s="3"/>
      <c r="L759" s="3"/>
      <c r="M759" s="3"/>
      <c r="N759" s="3"/>
      <c r="O759" s="9"/>
      <c r="P759" s="3"/>
      <c r="Q759" s="13"/>
    </row>
    <row r="760" spans="1:17">
      <c r="A760" s="10"/>
      <c r="B760" s="8"/>
      <c r="C760" s="8"/>
      <c r="D760" s="2"/>
      <c r="E760" s="8"/>
      <c r="F760" s="8"/>
      <c r="G760" s="2"/>
      <c r="H760" s="2"/>
      <c r="I760" s="2"/>
      <c r="J760" s="2"/>
      <c r="K760" s="2"/>
      <c r="L760" s="2"/>
      <c r="M760" s="2"/>
      <c r="N760" s="2"/>
      <c r="O760" s="8"/>
      <c r="P760" s="2"/>
      <c r="Q760" s="12"/>
    </row>
    <row r="761" spans="1:17">
      <c r="A761" s="11"/>
      <c r="B761" s="9"/>
      <c r="C761" s="9"/>
      <c r="D761" s="3"/>
      <c r="E761" s="9"/>
      <c r="F761" s="9"/>
      <c r="G761" s="3"/>
      <c r="H761" s="3"/>
      <c r="I761" s="3"/>
      <c r="J761" s="3"/>
      <c r="K761" s="3"/>
      <c r="L761" s="3"/>
      <c r="M761" s="3"/>
      <c r="N761" s="3"/>
      <c r="O761" s="9"/>
      <c r="P761" s="3"/>
      <c r="Q761" s="13"/>
    </row>
    <row r="762" spans="1:17">
      <c r="A762" s="10"/>
      <c r="B762" s="8"/>
      <c r="C762" s="8"/>
      <c r="D762" s="2"/>
      <c r="E762" s="8"/>
      <c r="F762" s="8"/>
      <c r="G762" s="2"/>
      <c r="H762" s="2"/>
      <c r="I762" s="2"/>
      <c r="J762" s="2"/>
      <c r="K762" s="2"/>
      <c r="L762" s="2"/>
      <c r="M762" s="2"/>
      <c r="N762" s="2"/>
      <c r="O762" s="8"/>
      <c r="P762" s="2"/>
      <c r="Q762" s="12"/>
    </row>
    <row r="763" spans="1:17">
      <c r="A763" s="11"/>
      <c r="B763" s="9"/>
      <c r="C763" s="9"/>
      <c r="D763" s="3"/>
      <c r="E763" s="9"/>
      <c r="F763" s="9"/>
      <c r="G763" s="3"/>
      <c r="H763" s="3"/>
      <c r="I763" s="3"/>
      <c r="J763" s="3"/>
      <c r="K763" s="3"/>
      <c r="L763" s="3"/>
      <c r="M763" s="3"/>
      <c r="N763" s="3"/>
      <c r="O763" s="9"/>
      <c r="P763" s="3"/>
      <c r="Q763" s="13"/>
    </row>
    <row r="764" spans="1:17">
      <c r="A764" s="10"/>
      <c r="B764" s="8"/>
      <c r="C764" s="8"/>
      <c r="D764" s="2"/>
      <c r="E764" s="8"/>
      <c r="F764" s="8"/>
      <c r="G764" s="2"/>
      <c r="H764" s="2"/>
      <c r="I764" s="2"/>
      <c r="J764" s="2"/>
      <c r="K764" s="2"/>
      <c r="L764" s="2"/>
      <c r="M764" s="2"/>
      <c r="N764" s="2"/>
      <c r="O764" s="8"/>
      <c r="P764" s="2"/>
      <c r="Q764" s="12"/>
    </row>
    <row r="765" spans="1:17">
      <c r="A765" s="11"/>
      <c r="B765" s="9"/>
      <c r="C765" s="9"/>
      <c r="D765" s="3"/>
      <c r="E765" s="9"/>
      <c r="F765" s="9"/>
      <c r="G765" s="3"/>
      <c r="H765" s="3"/>
      <c r="I765" s="3"/>
      <c r="J765" s="3"/>
      <c r="K765" s="3"/>
      <c r="L765" s="3"/>
      <c r="M765" s="3"/>
      <c r="N765" s="3"/>
      <c r="O765" s="9"/>
      <c r="P765" s="3"/>
      <c r="Q765" s="13"/>
    </row>
    <row r="766" spans="1:17">
      <c r="A766" s="10"/>
      <c r="B766" s="8"/>
      <c r="C766" s="8"/>
      <c r="D766" s="2"/>
      <c r="E766" s="8"/>
      <c r="F766" s="8"/>
      <c r="G766" s="2"/>
      <c r="H766" s="2"/>
      <c r="I766" s="2"/>
      <c r="J766" s="2"/>
      <c r="K766" s="2"/>
      <c r="L766" s="2"/>
      <c r="M766" s="2"/>
      <c r="N766" s="2"/>
      <c r="O766" s="8"/>
      <c r="P766" s="2"/>
      <c r="Q766" s="12"/>
    </row>
    <row r="767" spans="1:17">
      <c r="A767" s="11"/>
      <c r="B767" s="9"/>
      <c r="C767" s="9"/>
      <c r="D767" s="3"/>
      <c r="E767" s="9"/>
      <c r="F767" s="9"/>
      <c r="G767" s="3"/>
      <c r="H767" s="3"/>
      <c r="I767" s="3"/>
      <c r="J767" s="3"/>
      <c r="K767" s="3"/>
      <c r="L767" s="3"/>
      <c r="M767" s="3"/>
      <c r="N767" s="3"/>
      <c r="O767" s="9"/>
      <c r="P767" s="3"/>
      <c r="Q767" s="13"/>
    </row>
    <row r="768" spans="1:17">
      <c r="A768" s="10"/>
      <c r="B768" s="8"/>
      <c r="C768" s="8"/>
      <c r="D768" s="2"/>
      <c r="E768" s="8"/>
      <c r="F768" s="8"/>
      <c r="G768" s="2"/>
      <c r="H768" s="2"/>
      <c r="I768" s="2"/>
      <c r="J768" s="2"/>
      <c r="K768" s="2"/>
      <c r="L768" s="2"/>
      <c r="M768" s="2"/>
      <c r="N768" s="2"/>
      <c r="O768" s="8"/>
      <c r="P768" s="2"/>
      <c r="Q768" s="12"/>
    </row>
    <row r="769" spans="1:17">
      <c r="A769" s="11"/>
      <c r="B769" s="9"/>
      <c r="C769" s="9"/>
      <c r="D769" s="3"/>
      <c r="E769" s="9"/>
      <c r="F769" s="9"/>
      <c r="G769" s="3"/>
      <c r="H769" s="3"/>
      <c r="I769" s="3"/>
      <c r="J769" s="3"/>
      <c r="K769" s="3"/>
      <c r="L769" s="3"/>
      <c r="M769" s="3"/>
      <c r="N769" s="3"/>
      <c r="O769" s="9"/>
      <c r="P769" s="3"/>
      <c r="Q769" s="13"/>
    </row>
    <row r="770" spans="1:17">
      <c r="A770" s="10"/>
      <c r="B770" s="8"/>
      <c r="C770" s="8"/>
      <c r="D770" s="2"/>
      <c r="E770" s="8"/>
      <c r="F770" s="8"/>
      <c r="G770" s="2"/>
      <c r="H770" s="2"/>
      <c r="I770" s="2"/>
      <c r="J770" s="2"/>
      <c r="K770" s="2"/>
      <c r="L770" s="2"/>
      <c r="M770" s="2"/>
      <c r="N770" s="2"/>
      <c r="O770" s="8"/>
      <c r="P770" s="2"/>
      <c r="Q770" s="12"/>
    </row>
    <row r="771" spans="1:17">
      <c r="A771" s="11"/>
      <c r="B771" s="9"/>
      <c r="C771" s="9"/>
      <c r="D771" s="3"/>
      <c r="E771" s="9"/>
      <c r="F771" s="9"/>
      <c r="G771" s="3"/>
      <c r="H771" s="3"/>
      <c r="I771" s="3"/>
      <c r="J771" s="3"/>
      <c r="K771" s="3"/>
      <c r="L771" s="3"/>
      <c r="M771" s="3"/>
      <c r="N771" s="3"/>
      <c r="O771" s="9"/>
      <c r="P771" s="3"/>
      <c r="Q771" s="13"/>
    </row>
    <row r="772" spans="1:17">
      <c r="A772" s="10"/>
      <c r="B772" s="8"/>
      <c r="C772" s="8"/>
      <c r="D772" s="2"/>
      <c r="E772" s="8"/>
      <c r="F772" s="8"/>
      <c r="G772" s="2"/>
      <c r="H772" s="2"/>
      <c r="I772" s="2"/>
      <c r="J772" s="2"/>
      <c r="K772" s="2"/>
      <c r="L772" s="2"/>
      <c r="M772" s="2"/>
      <c r="N772" s="2"/>
      <c r="O772" s="8"/>
      <c r="P772" s="2"/>
      <c r="Q772" s="12"/>
    </row>
    <row r="773" spans="1:17">
      <c r="A773" s="11"/>
      <c r="B773" s="9"/>
      <c r="C773" s="9"/>
      <c r="D773" s="3"/>
      <c r="E773" s="9"/>
      <c r="F773" s="9"/>
      <c r="G773" s="3"/>
      <c r="H773" s="3"/>
      <c r="I773" s="3"/>
      <c r="J773" s="3"/>
      <c r="K773" s="3"/>
      <c r="L773" s="3"/>
      <c r="M773" s="3"/>
      <c r="N773" s="3"/>
      <c r="O773" s="9"/>
      <c r="P773" s="3"/>
      <c r="Q773" s="13"/>
    </row>
    <row r="774" spans="1:17">
      <c r="A774" s="10"/>
      <c r="B774" s="8"/>
      <c r="C774" s="8"/>
      <c r="D774" s="2"/>
      <c r="E774" s="8"/>
      <c r="F774" s="8"/>
      <c r="G774" s="2"/>
      <c r="H774" s="2"/>
      <c r="I774" s="2"/>
      <c r="J774" s="2"/>
      <c r="K774" s="2"/>
      <c r="L774" s="2"/>
      <c r="M774" s="2"/>
      <c r="N774" s="2"/>
      <c r="O774" s="8"/>
      <c r="P774" s="2"/>
      <c r="Q774" s="12"/>
    </row>
    <row r="775" spans="1:17">
      <c r="A775" s="11"/>
      <c r="B775" s="9"/>
      <c r="C775" s="9"/>
      <c r="D775" s="3"/>
      <c r="E775" s="9"/>
      <c r="F775" s="9"/>
      <c r="G775" s="3"/>
      <c r="H775" s="3"/>
      <c r="I775" s="3"/>
      <c r="J775" s="3"/>
      <c r="K775" s="3"/>
      <c r="L775" s="3"/>
      <c r="M775" s="3"/>
      <c r="N775" s="3"/>
      <c r="O775" s="9"/>
      <c r="P775" s="3"/>
      <c r="Q775" s="13"/>
    </row>
    <row r="776" spans="1:17">
      <c r="A776" s="10"/>
      <c r="B776" s="8"/>
      <c r="C776" s="8"/>
      <c r="D776" s="2"/>
      <c r="E776" s="8"/>
      <c r="F776" s="8"/>
      <c r="G776" s="2"/>
      <c r="H776" s="2"/>
      <c r="I776" s="2"/>
      <c r="J776" s="2"/>
      <c r="K776" s="2"/>
      <c r="L776" s="2"/>
      <c r="M776" s="2"/>
      <c r="N776" s="2"/>
      <c r="O776" s="8"/>
      <c r="P776" s="2"/>
      <c r="Q776" s="12"/>
    </row>
    <row r="777" spans="1:17">
      <c r="A777" s="11"/>
      <c r="B777" s="9"/>
      <c r="C777" s="9"/>
      <c r="D777" s="3"/>
      <c r="E777" s="9"/>
      <c r="F777" s="9"/>
      <c r="G777" s="3"/>
      <c r="H777" s="3"/>
      <c r="I777" s="3"/>
      <c r="J777" s="3"/>
      <c r="K777" s="3"/>
      <c r="L777" s="3"/>
      <c r="M777" s="3"/>
      <c r="N777" s="3"/>
      <c r="O777" s="9"/>
      <c r="P777" s="3"/>
      <c r="Q777" s="13"/>
    </row>
    <row r="778" spans="1:17">
      <c r="A778" s="10"/>
      <c r="B778" s="8"/>
      <c r="C778" s="8"/>
      <c r="D778" s="2"/>
      <c r="E778" s="8"/>
      <c r="F778" s="8"/>
      <c r="G778" s="2"/>
      <c r="H778" s="2"/>
      <c r="I778" s="2"/>
      <c r="J778" s="2"/>
      <c r="K778" s="2"/>
      <c r="L778" s="2"/>
      <c r="M778" s="2"/>
      <c r="N778" s="2"/>
      <c r="O778" s="8"/>
      <c r="P778" s="2"/>
      <c r="Q778" s="12"/>
    </row>
    <row r="779" spans="1:17">
      <c r="A779" s="11"/>
      <c r="B779" s="9"/>
      <c r="C779" s="9"/>
      <c r="D779" s="3"/>
      <c r="E779" s="9"/>
      <c r="F779" s="9"/>
      <c r="G779" s="3"/>
      <c r="H779" s="3"/>
      <c r="I779" s="3"/>
      <c r="J779" s="3"/>
      <c r="K779" s="3"/>
      <c r="L779" s="3"/>
      <c r="M779" s="3"/>
      <c r="N779" s="3"/>
      <c r="O779" s="9"/>
      <c r="P779" s="3"/>
      <c r="Q779" s="13"/>
    </row>
    <row r="780" spans="1:17">
      <c r="A780" s="10"/>
      <c r="B780" s="8"/>
      <c r="C780" s="8"/>
      <c r="D780" s="2"/>
      <c r="E780" s="8"/>
      <c r="F780" s="8"/>
      <c r="G780" s="2"/>
      <c r="H780" s="2"/>
      <c r="I780" s="2"/>
      <c r="J780" s="2"/>
      <c r="K780" s="2"/>
      <c r="L780" s="2"/>
      <c r="M780" s="2"/>
      <c r="N780" s="2"/>
      <c r="O780" s="8"/>
      <c r="P780" s="2"/>
      <c r="Q780" s="12"/>
    </row>
    <row r="781" spans="1:17">
      <c r="A781" s="11"/>
      <c r="B781" s="9"/>
      <c r="C781" s="9"/>
      <c r="D781" s="3"/>
      <c r="E781" s="9"/>
      <c r="F781" s="9"/>
      <c r="G781" s="3"/>
      <c r="H781" s="3"/>
      <c r="I781" s="3"/>
      <c r="J781" s="3"/>
      <c r="K781" s="3"/>
      <c r="L781" s="3"/>
      <c r="M781" s="3"/>
      <c r="N781" s="3"/>
      <c r="O781" s="9"/>
      <c r="P781" s="3"/>
      <c r="Q781" s="13"/>
    </row>
    <row r="782" spans="1:17">
      <c r="A782" s="10"/>
      <c r="B782" s="8"/>
      <c r="C782" s="8"/>
      <c r="D782" s="2"/>
      <c r="E782" s="8"/>
      <c r="F782" s="8"/>
      <c r="G782" s="2"/>
      <c r="H782" s="2"/>
      <c r="I782" s="2"/>
      <c r="J782" s="2"/>
      <c r="K782" s="2"/>
      <c r="L782" s="2"/>
      <c r="M782" s="2"/>
      <c r="N782" s="2"/>
      <c r="O782" s="8"/>
      <c r="P782" s="2"/>
      <c r="Q782" s="12"/>
    </row>
    <row r="783" spans="1:17">
      <c r="A783" s="11"/>
      <c r="B783" s="9"/>
      <c r="C783" s="9"/>
      <c r="D783" s="3"/>
      <c r="E783" s="9"/>
      <c r="F783" s="9"/>
      <c r="G783" s="3"/>
      <c r="H783" s="3"/>
      <c r="I783" s="3"/>
      <c r="J783" s="3"/>
      <c r="K783" s="3"/>
      <c r="L783" s="3"/>
      <c r="M783" s="3"/>
      <c r="N783" s="3"/>
      <c r="O783" s="9"/>
      <c r="P783" s="3"/>
      <c r="Q783" s="13"/>
    </row>
    <row r="784" spans="1:17">
      <c r="A784" s="10"/>
      <c r="B784" s="8"/>
      <c r="C784" s="8"/>
      <c r="D784" s="2"/>
      <c r="E784" s="8"/>
      <c r="F784" s="8"/>
      <c r="G784" s="2"/>
      <c r="H784" s="2"/>
      <c r="I784" s="2"/>
      <c r="J784" s="2"/>
      <c r="K784" s="2"/>
      <c r="L784" s="2"/>
      <c r="M784" s="2"/>
      <c r="N784" s="2"/>
      <c r="O784" s="8"/>
      <c r="P784" s="2"/>
      <c r="Q784" s="12"/>
    </row>
    <row r="785" spans="1:17">
      <c r="A785" s="11"/>
      <c r="B785" s="9"/>
      <c r="C785" s="9"/>
      <c r="D785" s="3"/>
      <c r="E785" s="9"/>
      <c r="F785" s="9"/>
      <c r="G785" s="3"/>
      <c r="H785" s="3"/>
      <c r="I785" s="3"/>
      <c r="J785" s="3"/>
      <c r="K785" s="3"/>
      <c r="L785" s="3"/>
      <c r="M785" s="3"/>
      <c r="N785" s="3"/>
      <c r="O785" s="9"/>
      <c r="P785" s="3"/>
      <c r="Q785" s="13"/>
    </row>
    <row r="786" spans="1:17">
      <c r="A786" s="10"/>
      <c r="B786" s="8"/>
      <c r="C786" s="8"/>
      <c r="D786" s="2"/>
      <c r="E786" s="8"/>
      <c r="F786" s="8"/>
      <c r="G786" s="2"/>
      <c r="H786" s="2"/>
      <c r="I786" s="2"/>
      <c r="J786" s="2"/>
      <c r="K786" s="2"/>
      <c r="L786" s="2"/>
      <c r="M786" s="2"/>
      <c r="N786" s="2"/>
      <c r="O786" s="8"/>
      <c r="P786" s="2"/>
      <c r="Q786" s="12"/>
    </row>
    <row r="787" spans="1:17">
      <c r="A787" s="11"/>
      <c r="B787" s="9"/>
      <c r="C787" s="9"/>
      <c r="D787" s="3"/>
      <c r="E787" s="9"/>
      <c r="F787" s="9"/>
      <c r="G787" s="3"/>
      <c r="H787" s="3"/>
      <c r="I787" s="3"/>
      <c r="J787" s="3"/>
      <c r="K787" s="3"/>
      <c r="L787" s="3"/>
      <c r="M787" s="3"/>
      <c r="N787" s="3"/>
      <c r="O787" s="9"/>
      <c r="P787" s="3"/>
      <c r="Q787" s="13"/>
    </row>
    <row r="788" spans="1:17">
      <c r="A788" s="10"/>
      <c r="B788" s="8"/>
      <c r="C788" s="8"/>
      <c r="D788" s="2"/>
      <c r="E788" s="8"/>
      <c r="F788" s="8"/>
      <c r="G788" s="2"/>
      <c r="H788" s="2"/>
      <c r="I788" s="2"/>
      <c r="J788" s="2"/>
      <c r="K788" s="2"/>
      <c r="L788" s="2"/>
      <c r="M788" s="2"/>
      <c r="N788" s="2"/>
      <c r="O788" s="8"/>
      <c r="P788" s="2"/>
      <c r="Q788" s="12"/>
    </row>
    <row r="789" spans="1:17">
      <c r="A789" s="11"/>
      <c r="B789" s="9"/>
      <c r="C789" s="9"/>
      <c r="D789" s="3"/>
      <c r="E789" s="9"/>
      <c r="F789" s="9"/>
      <c r="G789" s="3"/>
      <c r="H789" s="3"/>
      <c r="I789" s="3"/>
      <c r="J789" s="3"/>
      <c r="K789" s="3"/>
      <c r="L789" s="3"/>
      <c r="M789" s="3"/>
      <c r="N789" s="3"/>
      <c r="O789" s="9"/>
      <c r="P789" s="3"/>
      <c r="Q789" s="13"/>
    </row>
    <row r="790" spans="1:17">
      <c r="A790" s="10"/>
      <c r="B790" s="8"/>
      <c r="C790" s="8"/>
      <c r="D790" s="2"/>
      <c r="E790" s="8"/>
      <c r="F790" s="8"/>
      <c r="G790" s="2"/>
      <c r="H790" s="2"/>
      <c r="I790" s="2"/>
      <c r="J790" s="2"/>
      <c r="K790" s="2"/>
      <c r="L790" s="2"/>
      <c r="M790" s="2"/>
      <c r="N790" s="2"/>
      <c r="O790" s="8"/>
      <c r="P790" s="2"/>
      <c r="Q790" s="12"/>
    </row>
    <row r="791" spans="1:17">
      <c r="A791" s="11"/>
      <c r="B791" s="9"/>
      <c r="C791" s="9"/>
      <c r="D791" s="3"/>
      <c r="E791" s="9"/>
      <c r="F791" s="9"/>
      <c r="G791" s="3"/>
      <c r="H791" s="3"/>
      <c r="I791" s="3"/>
      <c r="J791" s="3"/>
      <c r="K791" s="3"/>
      <c r="L791" s="3"/>
      <c r="M791" s="3"/>
      <c r="N791" s="3"/>
      <c r="O791" s="9"/>
      <c r="P791" s="3"/>
      <c r="Q791" s="13"/>
    </row>
    <row r="792" spans="1:17">
      <c r="A792" s="10"/>
      <c r="B792" s="8"/>
      <c r="C792" s="8"/>
      <c r="D792" s="2"/>
      <c r="E792" s="8"/>
      <c r="F792" s="8"/>
      <c r="G792" s="2"/>
      <c r="H792" s="2"/>
      <c r="I792" s="2"/>
      <c r="J792" s="2"/>
      <c r="K792" s="2"/>
      <c r="L792" s="2"/>
      <c r="M792" s="2"/>
      <c r="N792" s="2"/>
      <c r="O792" s="8"/>
      <c r="P792" s="2"/>
      <c r="Q792" s="12"/>
    </row>
    <row r="793" spans="1:17">
      <c r="A793" s="11"/>
      <c r="B793" s="9"/>
      <c r="C793" s="9"/>
      <c r="D793" s="3"/>
      <c r="E793" s="9"/>
      <c r="F793" s="9"/>
      <c r="G793" s="3"/>
      <c r="H793" s="3"/>
      <c r="I793" s="3"/>
      <c r="J793" s="3"/>
      <c r="K793" s="3"/>
      <c r="L793" s="3"/>
      <c r="M793" s="3"/>
      <c r="N793" s="3"/>
      <c r="O793" s="9"/>
      <c r="P793" s="3"/>
      <c r="Q793" s="13"/>
    </row>
    <row r="794" spans="1:17">
      <c r="A794" s="10"/>
      <c r="B794" s="8"/>
      <c r="C794" s="8"/>
      <c r="D794" s="2"/>
      <c r="E794" s="8"/>
      <c r="F794" s="8"/>
      <c r="G794" s="2"/>
      <c r="H794" s="2"/>
      <c r="I794" s="2"/>
      <c r="J794" s="2"/>
      <c r="K794" s="2"/>
      <c r="L794" s="2"/>
      <c r="M794" s="2"/>
      <c r="N794" s="2"/>
      <c r="O794" s="8"/>
      <c r="P794" s="2"/>
      <c r="Q794" s="12"/>
    </row>
    <row r="795" spans="1:17">
      <c r="A795" s="11"/>
      <c r="B795" s="9"/>
      <c r="C795" s="9"/>
      <c r="D795" s="3"/>
      <c r="E795" s="9"/>
      <c r="F795" s="9"/>
      <c r="G795" s="3"/>
      <c r="H795" s="3"/>
      <c r="I795" s="3"/>
      <c r="J795" s="3"/>
      <c r="K795" s="3"/>
      <c r="L795" s="3"/>
      <c r="M795" s="3"/>
      <c r="N795" s="3"/>
      <c r="O795" s="9"/>
      <c r="P795" s="3"/>
      <c r="Q795" s="13"/>
    </row>
    <row r="796" spans="1:17">
      <c r="A796" s="10"/>
      <c r="B796" s="8"/>
      <c r="C796" s="8"/>
      <c r="D796" s="2"/>
      <c r="E796" s="8"/>
      <c r="F796" s="8"/>
      <c r="G796" s="2"/>
      <c r="H796" s="2"/>
      <c r="I796" s="2"/>
      <c r="J796" s="2"/>
      <c r="K796" s="2"/>
      <c r="L796" s="2"/>
      <c r="M796" s="2"/>
      <c r="N796" s="2"/>
      <c r="O796" s="8"/>
      <c r="P796" s="2"/>
      <c r="Q796" s="12"/>
    </row>
    <row r="797" spans="1:17">
      <c r="A797" s="11"/>
      <c r="B797" s="9"/>
      <c r="C797" s="9"/>
      <c r="D797" s="3"/>
      <c r="E797" s="9"/>
      <c r="F797" s="9"/>
      <c r="G797" s="3"/>
      <c r="H797" s="3"/>
      <c r="I797" s="3"/>
      <c r="J797" s="3"/>
      <c r="K797" s="3"/>
      <c r="L797" s="3"/>
      <c r="M797" s="3"/>
      <c r="N797" s="3"/>
      <c r="O797" s="9"/>
      <c r="P797" s="3"/>
      <c r="Q797" s="13"/>
    </row>
    <row r="798" spans="1:17">
      <c r="A798" s="10"/>
      <c r="B798" s="8"/>
      <c r="C798" s="8"/>
      <c r="D798" s="2"/>
      <c r="E798" s="8"/>
      <c r="F798" s="8"/>
      <c r="G798" s="2"/>
      <c r="H798" s="2"/>
      <c r="I798" s="2"/>
      <c r="J798" s="2"/>
      <c r="K798" s="2"/>
      <c r="L798" s="2"/>
      <c r="M798" s="2"/>
      <c r="N798" s="2"/>
      <c r="O798" s="8"/>
      <c r="P798" s="2"/>
      <c r="Q798" s="12"/>
    </row>
    <row r="799" spans="1:17">
      <c r="A799" s="11"/>
      <c r="B799" s="9"/>
      <c r="C799" s="9"/>
      <c r="D799" s="3"/>
      <c r="E799" s="9"/>
      <c r="F799" s="9"/>
      <c r="G799" s="3"/>
      <c r="H799" s="3"/>
      <c r="I799" s="3"/>
      <c r="J799" s="3"/>
      <c r="K799" s="3"/>
      <c r="L799" s="3"/>
      <c r="M799" s="3"/>
      <c r="N799" s="3"/>
      <c r="O799" s="9"/>
      <c r="P799" s="3"/>
      <c r="Q799" s="13"/>
    </row>
    <row r="800" spans="1:17">
      <c r="A800" s="10"/>
      <c r="B800" s="8"/>
      <c r="C800" s="8"/>
      <c r="D800" s="2"/>
      <c r="E800" s="8"/>
      <c r="F800" s="8"/>
      <c r="G800" s="2"/>
      <c r="H800" s="2"/>
      <c r="I800" s="2"/>
      <c r="J800" s="2"/>
      <c r="K800" s="2"/>
      <c r="L800" s="2"/>
      <c r="M800" s="2"/>
      <c r="N800" s="2"/>
      <c r="O800" s="8"/>
      <c r="P800" s="2"/>
      <c r="Q800" s="12"/>
    </row>
    <row r="801" spans="1:17">
      <c r="A801" s="11"/>
      <c r="B801" s="9"/>
      <c r="C801" s="9"/>
      <c r="D801" s="3"/>
      <c r="E801" s="9"/>
      <c r="F801" s="9"/>
      <c r="G801" s="3"/>
      <c r="H801" s="3"/>
      <c r="I801" s="3"/>
      <c r="J801" s="3"/>
      <c r="K801" s="3"/>
      <c r="L801" s="3"/>
      <c r="M801" s="3"/>
      <c r="N801" s="3"/>
      <c r="O801" s="9"/>
      <c r="P801" s="3"/>
      <c r="Q801" s="13"/>
    </row>
    <row r="802" spans="1:17">
      <c r="A802" s="10"/>
      <c r="B802" s="8"/>
      <c r="C802" s="8"/>
      <c r="D802" s="2"/>
      <c r="E802" s="8"/>
      <c r="F802" s="8"/>
      <c r="G802" s="2"/>
      <c r="H802" s="2"/>
      <c r="I802" s="2"/>
      <c r="J802" s="2"/>
      <c r="K802" s="2"/>
      <c r="L802" s="2"/>
      <c r="M802" s="2"/>
      <c r="N802" s="2"/>
      <c r="O802" s="8"/>
      <c r="P802" s="2"/>
      <c r="Q802" s="12"/>
    </row>
    <row r="803" spans="1:17">
      <c r="A803" s="11"/>
      <c r="B803" s="9"/>
      <c r="C803" s="9"/>
      <c r="D803" s="3"/>
      <c r="E803" s="9"/>
      <c r="F803" s="9"/>
      <c r="G803" s="3"/>
      <c r="H803" s="3"/>
      <c r="I803" s="3"/>
      <c r="J803" s="3"/>
      <c r="K803" s="3"/>
      <c r="L803" s="3"/>
      <c r="M803" s="3"/>
      <c r="N803" s="3"/>
      <c r="O803" s="9"/>
      <c r="P803" s="3"/>
      <c r="Q803" s="13"/>
    </row>
    <row r="804" spans="1:17">
      <c r="A804" s="10"/>
      <c r="B804" s="8"/>
      <c r="C804" s="8"/>
      <c r="D804" s="2"/>
      <c r="E804" s="8"/>
      <c r="F804" s="8"/>
      <c r="G804" s="2"/>
      <c r="H804" s="2"/>
      <c r="I804" s="2"/>
      <c r="J804" s="2"/>
      <c r="K804" s="2"/>
      <c r="L804" s="2"/>
      <c r="M804" s="2"/>
      <c r="N804" s="2"/>
      <c r="O804" s="8"/>
      <c r="P804" s="2"/>
      <c r="Q804" s="12"/>
    </row>
    <row r="805" spans="1:17">
      <c r="A805" s="11"/>
      <c r="B805" s="9"/>
      <c r="C805" s="9"/>
      <c r="D805" s="3"/>
      <c r="E805" s="9"/>
      <c r="F805" s="9"/>
      <c r="G805" s="3"/>
      <c r="H805" s="3"/>
      <c r="I805" s="3"/>
      <c r="J805" s="3"/>
      <c r="K805" s="3"/>
      <c r="L805" s="3"/>
      <c r="M805" s="3"/>
      <c r="N805" s="3"/>
      <c r="O805" s="9"/>
      <c r="P805" s="3"/>
      <c r="Q805" s="13"/>
    </row>
    <row r="806" spans="1:17">
      <c r="A806" s="10"/>
      <c r="B806" s="8"/>
      <c r="C806" s="8"/>
      <c r="D806" s="2"/>
      <c r="E806" s="8"/>
      <c r="F806" s="8"/>
      <c r="G806" s="2"/>
      <c r="H806" s="2"/>
      <c r="I806" s="2"/>
      <c r="J806" s="2"/>
      <c r="K806" s="2"/>
      <c r="L806" s="2"/>
      <c r="M806" s="2"/>
      <c r="N806" s="2"/>
      <c r="O806" s="8"/>
      <c r="P806" s="2"/>
      <c r="Q806" s="12"/>
    </row>
    <row r="807" spans="1:17">
      <c r="A807" s="11"/>
      <c r="B807" s="9"/>
      <c r="C807" s="9"/>
      <c r="D807" s="3"/>
      <c r="E807" s="9"/>
      <c r="F807" s="9"/>
      <c r="G807" s="3"/>
      <c r="H807" s="3"/>
      <c r="I807" s="3"/>
      <c r="J807" s="3"/>
      <c r="K807" s="3"/>
      <c r="L807" s="3"/>
      <c r="M807" s="3"/>
      <c r="N807" s="3"/>
      <c r="O807" s="9"/>
      <c r="P807" s="3"/>
      <c r="Q807" s="13"/>
    </row>
    <row r="808" spans="1:17">
      <c r="A808" s="10"/>
      <c r="B808" s="8"/>
      <c r="C808" s="8"/>
      <c r="D808" s="2"/>
      <c r="E808" s="8"/>
      <c r="F808" s="8"/>
      <c r="G808" s="2"/>
      <c r="H808" s="2"/>
      <c r="I808" s="2"/>
      <c r="J808" s="2"/>
      <c r="K808" s="2"/>
      <c r="L808" s="2"/>
      <c r="M808" s="2"/>
      <c r="N808" s="2"/>
      <c r="O808" s="8"/>
      <c r="P808" s="2"/>
      <c r="Q808" s="12"/>
    </row>
    <row r="809" spans="1:17">
      <c r="A809" s="11"/>
      <c r="B809" s="9"/>
      <c r="C809" s="9"/>
      <c r="D809" s="3"/>
      <c r="E809" s="9"/>
      <c r="F809" s="9"/>
      <c r="G809" s="3"/>
      <c r="H809" s="3"/>
      <c r="I809" s="3"/>
      <c r="J809" s="3"/>
      <c r="K809" s="3"/>
      <c r="L809" s="3"/>
      <c r="M809" s="3"/>
      <c r="N809" s="3"/>
      <c r="O809" s="9"/>
      <c r="P809" s="3"/>
      <c r="Q809" s="13"/>
    </row>
    <row r="810" spans="1:17">
      <c r="A810" s="10"/>
      <c r="B810" s="8"/>
      <c r="C810" s="8"/>
      <c r="D810" s="2"/>
      <c r="E810" s="8"/>
      <c r="F810" s="8"/>
      <c r="G810" s="2"/>
      <c r="H810" s="2"/>
      <c r="I810" s="2"/>
      <c r="J810" s="2"/>
      <c r="K810" s="2"/>
      <c r="L810" s="2"/>
      <c r="M810" s="2"/>
      <c r="N810" s="2"/>
      <c r="O810" s="8"/>
      <c r="P810" s="2"/>
      <c r="Q810" s="12"/>
    </row>
    <row r="811" spans="1:17">
      <c r="A811" s="11"/>
      <c r="B811" s="9"/>
      <c r="C811" s="9"/>
      <c r="D811" s="3"/>
      <c r="E811" s="9"/>
      <c r="F811" s="9"/>
      <c r="G811" s="3"/>
      <c r="H811" s="3"/>
      <c r="I811" s="3"/>
      <c r="J811" s="3"/>
      <c r="K811" s="3"/>
      <c r="L811" s="3"/>
      <c r="M811" s="3"/>
      <c r="N811" s="3"/>
      <c r="O811" s="9"/>
      <c r="P811" s="3"/>
      <c r="Q811" s="13"/>
    </row>
    <row r="812" spans="1:17">
      <c r="A812" s="10"/>
      <c r="B812" s="8"/>
      <c r="C812" s="8"/>
      <c r="D812" s="2"/>
      <c r="E812" s="8"/>
      <c r="F812" s="8"/>
      <c r="G812" s="2"/>
      <c r="H812" s="2"/>
      <c r="I812" s="2"/>
      <c r="J812" s="2"/>
      <c r="K812" s="2"/>
      <c r="L812" s="2"/>
      <c r="M812" s="2"/>
      <c r="N812" s="2"/>
      <c r="O812" s="8"/>
      <c r="P812" s="2"/>
      <c r="Q812" s="12"/>
    </row>
    <row r="813" spans="1:17">
      <c r="A813" s="11"/>
      <c r="B813" s="9"/>
      <c r="C813" s="9"/>
      <c r="D813" s="3"/>
      <c r="E813" s="9"/>
      <c r="F813" s="9"/>
      <c r="G813" s="3"/>
      <c r="H813" s="3"/>
      <c r="I813" s="3"/>
      <c r="J813" s="3"/>
      <c r="K813" s="3"/>
      <c r="L813" s="3"/>
      <c r="M813" s="3"/>
      <c r="N813" s="3"/>
      <c r="O813" s="9"/>
      <c r="P813" s="3"/>
      <c r="Q813" s="13"/>
    </row>
    <row r="814" spans="1:17">
      <c r="A814" s="10"/>
      <c r="B814" s="8"/>
      <c r="C814" s="8"/>
      <c r="D814" s="2"/>
      <c r="E814" s="8"/>
      <c r="F814" s="8"/>
      <c r="G814" s="2"/>
      <c r="H814" s="2"/>
      <c r="I814" s="2"/>
      <c r="J814" s="2"/>
      <c r="K814" s="2"/>
      <c r="L814" s="2"/>
      <c r="M814" s="2"/>
      <c r="N814" s="2"/>
      <c r="O814" s="8"/>
      <c r="P814" s="2"/>
      <c r="Q814" s="12"/>
    </row>
    <row r="815" spans="1:17">
      <c r="A815" s="11"/>
      <c r="B815" s="9"/>
      <c r="C815" s="9"/>
      <c r="D815" s="3"/>
      <c r="E815" s="9"/>
      <c r="F815" s="9"/>
      <c r="G815" s="3"/>
      <c r="H815" s="3"/>
      <c r="I815" s="3"/>
      <c r="J815" s="3"/>
      <c r="K815" s="3"/>
      <c r="L815" s="3"/>
      <c r="M815" s="3"/>
      <c r="N815" s="3"/>
      <c r="O815" s="9"/>
      <c r="P815" s="3"/>
      <c r="Q815" s="13"/>
    </row>
    <row r="816" spans="1:17">
      <c r="A816" s="10"/>
      <c r="B816" s="8"/>
      <c r="C816" s="8"/>
      <c r="D816" s="2"/>
      <c r="E816" s="8"/>
      <c r="F816" s="8"/>
      <c r="G816" s="2"/>
      <c r="H816" s="2"/>
      <c r="I816" s="2"/>
      <c r="J816" s="2"/>
      <c r="K816" s="2"/>
      <c r="L816" s="2"/>
      <c r="M816" s="2"/>
      <c r="N816" s="2"/>
      <c r="O816" s="8"/>
      <c r="P816" s="2"/>
      <c r="Q816" s="12"/>
    </row>
    <row r="817" spans="1:17">
      <c r="A817" s="11"/>
      <c r="B817" s="9"/>
      <c r="C817" s="9"/>
      <c r="D817" s="3"/>
      <c r="E817" s="9"/>
      <c r="F817" s="9"/>
      <c r="G817" s="3"/>
      <c r="H817" s="3"/>
      <c r="I817" s="3"/>
      <c r="J817" s="3"/>
      <c r="K817" s="3"/>
      <c r="L817" s="3"/>
      <c r="M817" s="3"/>
      <c r="N817" s="3"/>
      <c r="O817" s="9"/>
      <c r="P817" s="3"/>
      <c r="Q817" s="13"/>
    </row>
    <row r="818" spans="1:17">
      <c r="A818" s="10"/>
      <c r="B818" s="8"/>
      <c r="C818" s="8"/>
      <c r="D818" s="2"/>
      <c r="E818" s="8"/>
      <c r="F818" s="8"/>
      <c r="G818" s="2"/>
      <c r="H818" s="2"/>
      <c r="I818" s="2"/>
      <c r="J818" s="2"/>
      <c r="K818" s="2"/>
      <c r="L818" s="2"/>
      <c r="M818" s="2"/>
      <c r="N818" s="2"/>
      <c r="O818" s="8"/>
      <c r="P818" s="2"/>
      <c r="Q818" s="12"/>
    </row>
    <row r="819" spans="1:17">
      <c r="A819" s="11"/>
      <c r="B819" s="9"/>
      <c r="C819" s="9"/>
      <c r="D819" s="3"/>
      <c r="E819" s="9"/>
      <c r="F819" s="9"/>
      <c r="G819" s="3"/>
      <c r="H819" s="3"/>
      <c r="I819" s="3"/>
      <c r="J819" s="3"/>
      <c r="K819" s="3"/>
      <c r="L819" s="3"/>
      <c r="M819" s="3"/>
      <c r="N819" s="3"/>
      <c r="O819" s="9"/>
      <c r="P819" s="3"/>
      <c r="Q819" s="13"/>
    </row>
    <row r="820" spans="1:17">
      <c r="A820" s="10"/>
      <c r="B820" s="8"/>
      <c r="C820" s="8"/>
      <c r="D820" s="2"/>
      <c r="E820" s="8"/>
      <c r="F820" s="8"/>
      <c r="G820" s="2"/>
      <c r="H820" s="2"/>
      <c r="I820" s="2"/>
      <c r="J820" s="2"/>
      <c r="K820" s="2"/>
      <c r="L820" s="2"/>
      <c r="M820" s="2"/>
      <c r="N820" s="2"/>
      <c r="O820" s="8"/>
      <c r="P820" s="2"/>
      <c r="Q820" s="12"/>
    </row>
    <row r="821" spans="1:17">
      <c r="A821" s="11"/>
      <c r="B821" s="9"/>
      <c r="C821" s="9"/>
      <c r="D821" s="3"/>
      <c r="E821" s="9"/>
      <c r="F821" s="9"/>
      <c r="G821" s="3"/>
      <c r="H821" s="3"/>
      <c r="I821" s="3"/>
      <c r="J821" s="3"/>
      <c r="K821" s="3"/>
      <c r="L821" s="3"/>
      <c r="M821" s="3"/>
      <c r="N821" s="3"/>
      <c r="O821" s="9"/>
      <c r="P821" s="3"/>
      <c r="Q821" s="13"/>
    </row>
    <row r="822" spans="1:17">
      <c r="A822" s="10"/>
      <c r="B822" s="8"/>
      <c r="C822" s="8"/>
      <c r="D822" s="2"/>
      <c r="E822" s="8"/>
      <c r="F822" s="8"/>
      <c r="G822" s="2"/>
      <c r="H822" s="2"/>
      <c r="I822" s="2"/>
      <c r="J822" s="2"/>
      <c r="K822" s="2"/>
      <c r="L822" s="2"/>
      <c r="M822" s="2"/>
      <c r="N822" s="2"/>
      <c r="O822" s="8"/>
      <c r="P822" s="2"/>
      <c r="Q822" s="12"/>
    </row>
    <row r="823" spans="1:17">
      <c r="A823" s="11"/>
      <c r="B823" s="9"/>
      <c r="C823" s="9"/>
      <c r="D823" s="3"/>
      <c r="E823" s="9"/>
      <c r="F823" s="9"/>
      <c r="G823" s="3"/>
      <c r="H823" s="3"/>
      <c r="I823" s="3"/>
      <c r="J823" s="3"/>
      <c r="K823" s="3"/>
      <c r="L823" s="3"/>
      <c r="M823" s="3"/>
      <c r="N823" s="3"/>
      <c r="O823" s="9"/>
      <c r="P823" s="3"/>
      <c r="Q823" s="13"/>
    </row>
    <row r="824" spans="1:17">
      <c r="A824" s="10"/>
      <c r="B824" s="8"/>
      <c r="C824" s="8"/>
      <c r="D824" s="2"/>
      <c r="E824" s="8"/>
      <c r="F824" s="8"/>
      <c r="G824" s="2"/>
      <c r="H824" s="2"/>
      <c r="I824" s="2"/>
      <c r="J824" s="2"/>
      <c r="K824" s="2"/>
      <c r="L824" s="2"/>
      <c r="M824" s="2"/>
      <c r="N824" s="2"/>
      <c r="O824" s="8"/>
      <c r="P824" s="2"/>
      <c r="Q824" s="12"/>
    </row>
    <row r="825" spans="1:17">
      <c r="A825" s="11"/>
      <c r="B825" s="9"/>
      <c r="C825" s="9"/>
      <c r="D825" s="3"/>
      <c r="E825" s="9"/>
      <c r="F825" s="9"/>
      <c r="G825" s="3"/>
      <c r="H825" s="3"/>
      <c r="I825" s="3"/>
      <c r="J825" s="3"/>
      <c r="K825" s="3"/>
      <c r="L825" s="3"/>
      <c r="M825" s="3"/>
      <c r="N825" s="3"/>
      <c r="O825" s="9"/>
      <c r="P825" s="3"/>
      <c r="Q825" s="13"/>
    </row>
    <row r="826" spans="1:17">
      <c r="A826" s="10"/>
      <c r="B826" s="8"/>
      <c r="C826" s="8"/>
      <c r="D826" s="2"/>
      <c r="E826" s="8"/>
      <c r="F826" s="8"/>
      <c r="G826" s="2"/>
      <c r="H826" s="2"/>
      <c r="I826" s="2"/>
      <c r="J826" s="2"/>
      <c r="K826" s="2"/>
      <c r="L826" s="2"/>
      <c r="M826" s="2"/>
      <c r="N826" s="2"/>
      <c r="O826" s="8"/>
      <c r="P826" s="2"/>
      <c r="Q826" s="12"/>
    </row>
    <row r="827" spans="1:17">
      <c r="A827" s="11"/>
      <c r="B827" s="9"/>
      <c r="C827" s="9"/>
      <c r="D827" s="3"/>
      <c r="E827" s="9"/>
      <c r="F827" s="9"/>
      <c r="G827" s="3"/>
      <c r="H827" s="3"/>
      <c r="I827" s="3"/>
      <c r="J827" s="3"/>
      <c r="K827" s="3"/>
      <c r="L827" s="3"/>
      <c r="M827" s="3"/>
      <c r="N827" s="3"/>
      <c r="O827" s="9"/>
      <c r="P827" s="3"/>
      <c r="Q827" s="13"/>
    </row>
    <row r="828" spans="1:17">
      <c r="A828" s="10"/>
      <c r="B828" s="8"/>
      <c r="C828" s="8"/>
      <c r="D828" s="2"/>
      <c r="E828" s="8"/>
      <c r="F828" s="8"/>
      <c r="G828" s="2"/>
      <c r="H828" s="2"/>
      <c r="I828" s="2"/>
      <c r="J828" s="2"/>
      <c r="K828" s="2"/>
      <c r="L828" s="2"/>
      <c r="M828" s="2"/>
      <c r="N828" s="2"/>
      <c r="O828" s="8"/>
      <c r="P828" s="2"/>
      <c r="Q828" s="12"/>
    </row>
    <row r="829" spans="1:17">
      <c r="A829" s="11"/>
      <c r="B829" s="9"/>
      <c r="C829" s="9"/>
      <c r="D829" s="3"/>
      <c r="E829" s="9"/>
      <c r="F829" s="9"/>
      <c r="G829" s="3"/>
      <c r="H829" s="3"/>
      <c r="I829" s="3"/>
      <c r="J829" s="3"/>
      <c r="K829" s="3"/>
      <c r="L829" s="3"/>
      <c r="M829" s="3"/>
      <c r="N829" s="3"/>
      <c r="O829" s="9"/>
      <c r="P829" s="3"/>
      <c r="Q829" s="13"/>
    </row>
    <row r="830" spans="1:17">
      <c r="A830" s="10"/>
      <c r="B830" s="8"/>
      <c r="C830" s="8"/>
      <c r="D830" s="2"/>
      <c r="E830" s="8"/>
      <c r="F830" s="8"/>
      <c r="G830" s="2"/>
      <c r="H830" s="2"/>
      <c r="I830" s="2"/>
      <c r="J830" s="2"/>
      <c r="K830" s="2"/>
      <c r="L830" s="2"/>
      <c r="M830" s="2"/>
      <c r="N830" s="2"/>
      <c r="O830" s="8"/>
      <c r="P830" s="2"/>
      <c r="Q830" s="12"/>
    </row>
    <row r="831" spans="1:17">
      <c r="A831" s="11"/>
      <c r="B831" s="9"/>
      <c r="C831" s="9"/>
      <c r="D831" s="3"/>
      <c r="E831" s="9"/>
      <c r="F831" s="9"/>
      <c r="G831" s="3"/>
      <c r="H831" s="3"/>
      <c r="I831" s="3"/>
      <c r="J831" s="3"/>
      <c r="K831" s="3"/>
      <c r="L831" s="3"/>
      <c r="M831" s="3"/>
      <c r="N831" s="3"/>
      <c r="O831" s="9"/>
      <c r="P831" s="3"/>
      <c r="Q831" s="13"/>
    </row>
    <row r="832" spans="1:17">
      <c r="A832" s="10"/>
      <c r="B832" s="8"/>
      <c r="C832" s="8"/>
      <c r="D832" s="2"/>
      <c r="E832" s="8"/>
      <c r="F832" s="8"/>
      <c r="G832" s="2"/>
      <c r="H832" s="2"/>
      <c r="I832" s="2"/>
      <c r="J832" s="2"/>
      <c r="K832" s="2"/>
      <c r="L832" s="2"/>
      <c r="M832" s="2"/>
      <c r="N832" s="2"/>
      <c r="O832" s="8"/>
      <c r="P832" s="2"/>
      <c r="Q832" s="12"/>
    </row>
    <row r="833" spans="1:17">
      <c r="A833" s="11"/>
      <c r="B833" s="9"/>
      <c r="C833" s="9"/>
      <c r="D833" s="3"/>
      <c r="E833" s="9"/>
      <c r="F833" s="9"/>
      <c r="G833" s="3"/>
      <c r="H833" s="3"/>
      <c r="I833" s="3"/>
      <c r="J833" s="3"/>
      <c r="K833" s="3"/>
      <c r="L833" s="3"/>
      <c r="M833" s="3"/>
      <c r="N833" s="3"/>
      <c r="O833" s="9"/>
      <c r="P833" s="3"/>
      <c r="Q833" s="13"/>
    </row>
    <row r="834" spans="1:17">
      <c r="A834" s="10"/>
      <c r="B834" s="8"/>
      <c r="C834" s="8"/>
      <c r="D834" s="2"/>
      <c r="E834" s="8"/>
      <c r="F834" s="8"/>
      <c r="G834" s="2"/>
      <c r="H834" s="2"/>
      <c r="I834" s="2"/>
      <c r="J834" s="2"/>
      <c r="K834" s="2"/>
      <c r="L834" s="2"/>
      <c r="M834" s="2"/>
      <c r="N834" s="2"/>
      <c r="O834" s="8"/>
      <c r="P834" s="2"/>
      <c r="Q834" s="12"/>
    </row>
    <row r="835" spans="1:17">
      <c r="A835" s="11"/>
      <c r="B835" s="9"/>
      <c r="C835" s="9"/>
      <c r="D835" s="3"/>
      <c r="E835" s="9"/>
      <c r="F835" s="9"/>
      <c r="G835" s="3"/>
      <c r="H835" s="3"/>
      <c r="I835" s="3"/>
      <c r="J835" s="3"/>
      <c r="K835" s="3"/>
      <c r="L835" s="3"/>
      <c r="M835" s="3"/>
      <c r="N835" s="3"/>
      <c r="O835" s="9"/>
      <c r="P835" s="3"/>
      <c r="Q835" s="13"/>
    </row>
    <row r="836" spans="1:17">
      <c r="A836" s="10"/>
      <c r="B836" s="8"/>
      <c r="C836" s="8"/>
      <c r="D836" s="2"/>
      <c r="E836" s="8"/>
      <c r="F836" s="8"/>
      <c r="G836" s="2"/>
      <c r="H836" s="2"/>
      <c r="I836" s="2"/>
      <c r="J836" s="2"/>
      <c r="K836" s="2"/>
      <c r="L836" s="2"/>
      <c r="M836" s="2"/>
      <c r="N836" s="2"/>
      <c r="O836" s="8"/>
      <c r="P836" s="2"/>
      <c r="Q836" s="12"/>
    </row>
    <row r="837" spans="1:17">
      <c r="A837" s="11"/>
      <c r="B837" s="9"/>
      <c r="C837" s="9"/>
      <c r="D837" s="3"/>
      <c r="E837" s="9"/>
      <c r="F837" s="9"/>
      <c r="G837" s="3"/>
      <c r="H837" s="3"/>
      <c r="I837" s="3"/>
      <c r="J837" s="3"/>
      <c r="K837" s="3"/>
      <c r="L837" s="3"/>
      <c r="M837" s="3"/>
      <c r="N837" s="3"/>
      <c r="O837" s="9"/>
      <c r="P837" s="3"/>
      <c r="Q837" s="13"/>
    </row>
    <row r="838" spans="1:17">
      <c r="A838" s="10"/>
      <c r="B838" s="8"/>
      <c r="C838" s="8"/>
      <c r="D838" s="2"/>
      <c r="E838" s="8"/>
      <c r="F838" s="8"/>
      <c r="G838" s="2"/>
      <c r="H838" s="2"/>
      <c r="I838" s="2"/>
      <c r="J838" s="2"/>
      <c r="K838" s="2"/>
      <c r="L838" s="2"/>
      <c r="M838" s="2"/>
      <c r="N838" s="2"/>
      <c r="O838" s="8"/>
      <c r="P838" s="2"/>
      <c r="Q838" s="12"/>
    </row>
    <row r="839" spans="1:17">
      <c r="A839" s="11"/>
      <c r="B839" s="9"/>
      <c r="C839" s="9"/>
      <c r="D839" s="3"/>
      <c r="E839" s="9"/>
      <c r="F839" s="9"/>
      <c r="G839" s="3"/>
      <c r="H839" s="3"/>
      <c r="I839" s="3"/>
      <c r="J839" s="3"/>
      <c r="K839" s="3"/>
      <c r="L839" s="3"/>
      <c r="M839" s="3"/>
      <c r="N839" s="3"/>
      <c r="O839" s="9"/>
      <c r="P839" s="3"/>
      <c r="Q839" s="13"/>
    </row>
    <row r="840" spans="1:17">
      <c r="A840" s="10"/>
      <c r="B840" s="8"/>
      <c r="C840" s="8"/>
      <c r="D840" s="2"/>
      <c r="E840" s="8"/>
      <c r="F840" s="8"/>
      <c r="G840" s="2"/>
      <c r="H840" s="2"/>
      <c r="I840" s="2"/>
      <c r="J840" s="2"/>
      <c r="K840" s="2"/>
      <c r="L840" s="2"/>
      <c r="M840" s="2"/>
      <c r="N840" s="2"/>
      <c r="O840" s="8"/>
      <c r="P840" s="2"/>
      <c r="Q840" s="12"/>
    </row>
    <row r="841" spans="1:17">
      <c r="A841" s="11"/>
      <c r="B841" s="9"/>
      <c r="C841" s="9"/>
      <c r="D841" s="3"/>
      <c r="E841" s="9"/>
      <c r="F841" s="9"/>
      <c r="G841" s="3"/>
      <c r="H841" s="3"/>
      <c r="I841" s="3"/>
      <c r="J841" s="3"/>
      <c r="K841" s="3"/>
      <c r="L841" s="3"/>
      <c r="M841" s="3"/>
      <c r="N841" s="3"/>
      <c r="O841" s="9"/>
      <c r="P841" s="3"/>
      <c r="Q841" s="13"/>
    </row>
    <row r="842" spans="1:17">
      <c r="A842" s="10"/>
      <c r="B842" s="8"/>
      <c r="C842" s="8"/>
      <c r="D842" s="2"/>
      <c r="E842" s="8"/>
      <c r="F842" s="8"/>
      <c r="G842" s="2"/>
      <c r="H842" s="2"/>
      <c r="I842" s="2"/>
      <c r="J842" s="2"/>
      <c r="K842" s="2"/>
      <c r="L842" s="2"/>
      <c r="M842" s="2"/>
      <c r="N842" s="2"/>
      <c r="O842" s="8"/>
      <c r="P842" s="2"/>
      <c r="Q842" s="12"/>
    </row>
    <row r="843" spans="1:17">
      <c r="A843" s="11"/>
      <c r="B843" s="9"/>
      <c r="C843" s="9"/>
      <c r="D843" s="3"/>
      <c r="E843" s="9"/>
      <c r="F843" s="9"/>
      <c r="G843" s="3"/>
      <c r="H843" s="3"/>
      <c r="I843" s="3"/>
      <c r="J843" s="3"/>
      <c r="K843" s="3"/>
      <c r="L843" s="3"/>
      <c r="M843" s="3"/>
      <c r="N843" s="3"/>
      <c r="O843" s="9"/>
      <c r="P843" s="3"/>
      <c r="Q843" s="13"/>
    </row>
    <row r="844" spans="1:17">
      <c r="A844" s="10"/>
      <c r="B844" s="8"/>
      <c r="C844" s="8"/>
      <c r="D844" s="2"/>
      <c r="E844" s="8"/>
      <c r="F844" s="8"/>
      <c r="G844" s="2"/>
      <c r="H844" s="2"/>
      <c r="I844" s="2"/>
      <c r="J844" s="2"/>
      <c r="K844" s="2"/>
      <c r="L844" s="2"/>
      <c r="M844" s="2"/>
      <c r="N844" s="2"/>
      <c r="O844" s="8"/>
      <c r="P844" s="2"/>
      <c r="Q844" s="12"/>
    </row>
    <row r="845" spans="1:17">
      <c r="A845" s="11"/>
      <c r="B845" s="9"/>
      <c r="C845" s="9"/>
      <c r="D845" s="3"/>
      <c r="E845" s="9"/>
      <c r="F845" s="9"/>
      <c r="G845" s="3"/>
      <c r="H845" s="3"/>
      <c r="I845" s="3"/>
      <c r="J845" s="3"/>
      <c r="K845" s="3"/>
      <c r="L845" s="3"/>
      <c r="M845" s="3"/>
      <c r="N845" s="3"/>
      <c r="O845" s="9"/>
      <c r="P845" s="3"/>
      <c r="Q845" s="13"/>
    </row>
    <row r="846" spans="1:17">
      <c r="A846" s="10"/>
      <c r="B846" s="8"/>
      <c r="C846" s="8"/>
      <c r="D846" s="2"/>
      <c r="E846" s="8"/>
      <c r="F846" s="8"/>
      <c r="G846" s="2"/>
      <c r="H846" s="2"/>
      <c r="I846" s="2"/>
      <c r="J846" s="2"/>
      <c r="K846" s="2"/>
      <c r="L846" s="2"/>
      <c r="M846" s="2"/>
      <c r="N846" s="2"/>
      <c r="O846" s="8"/>
      <c r="P846" s="2"/>
      <c r="Q846" s="12"/>
    </row>
    <row r="847" spans="1:17">
      <c r="A847" s="11"/>
      <c r="B847" s="9"/>
      <c r="C847" s="9"/>
      <c r="D847" s="3"/>
      <c r="E847" s="9"/>
      <c r="F847" s="9"/>
      <c r="G847" s="3"/>
      <c r="H847" s="3"/>
      <c r="I847" s="3"/>
      <c r="J847" s="3"/>
      <c r="K847" s="3"/>
      <c r="L847" s="3"/>
      <c r="M847" s="3"/>
      <c r="N847" s="3"/>
      <c r="O847" s="9"/>
      <c r="P847" s="3"/>
      <c r="Q847" s="13"/>
    </row>
    <row r="848" spans="1:17">
      <c r="A848" s="10"/>
      <c r="B848" s="8"/>
      <c r="C848" s="8"/>
      <c r="D848" s="2"/>
      <c r="E848" s="8"/>
      <c r="F848" s="8"/>
      <c r="G848" s="2"/>
      <c r="H848" s="2"/>
      <c r="I848" s="2"/>
      <c r="J848" s="2"/>
      <c r="K848" s="2"/>
      <c r="L848" s="2"/>
      <c r="M848" s="2"/>
      <c r="N848" s="2"/>
      <c r="O848" s="8"/>
      <c r="P848" s="2"/>
      <c r="Q848" s="12"/>
    </row>
    <row r="849" spans="1:17">
      <c r="A849" s="11"/>
      <c r="B849" s="9"/>
      <c r="C849" s="9"/>
      <c r="D849" s="3"/>
      <c r="E849" s="9"/>
      <c r="F849" s="9"/>
      <c r="G849" s="3"/>
      <c r="H849" s="3"/>
      <c r="I849" s="3"/>
      <c r="J849" s="3"/>
      <c r="K849" s="3"/>
      <c r="L849" s="3"/>
      <c r="M849" s="3"/>
      <c r="N849" s="3"/>
      <c r="O849" s="9"/>
      <c r="P849" s="3"/>
      <c r="Q849" s="13"/>
    </row>
    <row r="850" spans="1:17">
      <c r="A850" s="10"/>
      <c r="B850" s="8"/>
      <c r="C850" s="8"/>
      <c r="D850" s="2"/>
      <c r="E850" s="8"/>
      <c r="F850" s="8"/>
      <c r="G850" s="2"/>
      <c r="H850" s="2"/>
      <c r="I850" s="2"/>
      <c r="J850" s="2"/>
      <c r="K850" s="2"/>
      <c r="L850" s="2"/>
      <c r="M850" s="2"/>
      <c r="N850" s="2"/>
      <c r="O850" s="8"/>
      <c r="P850" s="2"/>
      <c r="Q850" s="12"/>
    </row>
    <row r="851" spans="1:17">
      <c r="A851" s="11"/>
      <c r="B851" s="9"/>
      <c r="C851" s="9"/>
      <c r="D851" s="3"/>
      <c r="E851" s="9"/>
      <c r="F851" s="9"/>
      <c r="G851" s="3"/>
      <c r="H851" s="3"/>
      <c r="I851" s="3"/>
      <c r="J851" s="3"/>
      <c r="K851" s="3"/>
      <c r="L851" s="3"/>
      <c r="M851" s="3"/>
      <c r="N851" s="3"/>
      <c r="O851" s="9"/>
      <c r="P851" s="3"/>
      <c r="Q851" s="13"/>
    </row>
    <row r="852" spans="1:17">
      <c r="A852" s="10"/>
      <c r="B852" s="8"/>
      <c r="C852" s="8"/>
      <c r="D852" s="2"/>
      <c r="E852" s="8"/>
      <c r="F852" s="8"/>
      <c r="G852" s="2"/>
      <c r="H852" s="2"/>
      <c r="I852" s="2"/>
      <c r="J852" s="2"/>
      <c r="K852" s="2"/>
      <c r="L852" s="2"/>
      <c r="M852" s="2"/>
      <c r="N852" s="2"/>
      <c r="O852" s="8"/>
      <c r="P852" s="2"/>
      <c r="Q852" s="12"/>
    </row>
    <row r="853" spans="1:17">
      <c r="A853" s="11"/>
      <c r="B853" s="9"/>
      <c r="C853" s="9"/>
      <c r="D853" s="3"/>
      <c r="E853" s="9"/>
      <c r="F853" s="9"/>
      <c r="G853" s="3"/>
      <c r="H853" s="3"/>
      <c r="I853" s="3"/>
      <c r="J853" s="3"/>
      <c r="K853" s="3"/>
      <c r="L853" s="3"/>
      <c r="M853" s="3"/>
      <c r="N853" s="3"/>
      <c r="O853" s="9"/>
      <c r="P853" s="3"/>
      <c r="Q853" s="13"/>
    </row>
    <row r="854" spans="1:17">
      <c r="A854" s="10"/>
      <c r="B854" s="8"/>
      <c r="C854" s="8"/>
      <c r="D854" s="2"/>
      <c r="E854" s="8"/>
      <c r="F854" s="8"/>
      <c r="G854" s="2"/>
      <c r="H854" s="2"/>
      <c r="I854" s="2"/>
      <c r="J854" s="2"/>
      <c r="K854" s="2"/>
      <c r="L854" s="2"/>
      <c r="M854" s="2"/>
      <c r="N854" s="2"/>
      <c r="O854" s="8"/>
      <c r="P854" s="2"/>
      <c r="Q854" s="12"/>
    </row>
    <row r="855" spans="1:17">
      <c r="A855" s="11"/>
      <c r="B855" s="9"/>
      <c r="C855" s="9"/>
      <c r="D855" s="3"/>
      <c r="E855" s="9"/>
      <c r="F855" s="9"/>
      <c r="G855" s="3"/>
      <c r="H855" s="3"/>
      <c r="I855" s="3"/>
      <c r="J855" s="3"/>
      <c r="K855" s="3"/>
      <c r="L855" s="3"/>
      <c r="M855" s="3"/>
      <c r="N855" s="3"/>
      <c r="O855" s="9"/>
      <c r="P855" s="3"/>
      <c r="Q855" s="13"/>
    </row>
    <row r="856" spans="1:17">
      <c r="A856" s="10"/>
      <c r="B856" s="8"/>
      <c r="C856" s="8"/>
      <c r="D856" s="2"/>
      <c r="E856" s="8"/>
      <c r="F856" s="8"/>
      <c r="G856" s="2"/>
      <c r="H856" s="2"/>
      <c r="I856" s="2"/>
      <c r="J856" s="2"/>
      <c r="K856" s="2"/>
      <c r="L856" s="2"/>
      <c r="M856" s="2"/>
      <c r="N856" s="2"/>
      <c r="O856" s="8"/>
      <c r="P856" s="2"/>
      <c r="Q856" s="12"/>
    </row>
    <row r="857" spans="1:17">
      <c r="A857" s="11"/>
      <c r="B857" s="9"/>
      <c r="C857" s="9"/>
      <c r="D857" s="3"/>
      <c r="E857" s="9"/>
      <c r="F857" s="9"/>
      <c r="G857" s="3"/>
      <c r="H857" s="3"/>
      <c r="I857" s="3"/>
      <c r="J857" s="3"/>
      <c r="K857" s="3"/>
      <c r="L857" s="3"/>
      <c r="M857" s="3"/>
      <c r="N857" s="3"/>
      <c r="O857" s="9"/>
      <c r="P857" s="3"/>
      <c r="Q857" s="13"/>
    </row>
    <row r="858" spans="1:17">
      <c r="A858" s="10"/>
      <c r="B858" s="8"/>
      <c r="C858" s="8"/>
      <c r="D858" s="2"/>
      <c r="E858" s="8"/>
      <c r="F858" s="8"/>
      <c r="G858" s="2"/>
      <c r="H858" s="2"/>
      <c r="I858" s="2"/>
      <c r="J858" s="2"/>
      <c r="K858" s="2"/>
      <c r="L858" s="2"/>
      <c r="M858" s="2"/>
      <c r="N858" s="2"/>
      <c r="O858" s="8"/>
      <c r="P858" s="2"/>
      <c r="Q858" s="12"/>
    </row>
    <row r="859" spans="1:17">
      <c r="A859" s="11"/>
      <c r="B859" s="9"/>
      <c r="C859" s="9"/>
      <c r="D859" s="3"/>
      <c r="E859" s="9"/>
      <c r="F859" s="9"/>
      <c r="G859" s="3"/>
      <c r="H859" s="3"/>
      <c r="I859" s="3"/>
      <c r="J859" s="3"/>
      <c r="K859" s="3"/>
      <c r="L859" s="3"/>
      <c r="M859" s="3"/>
      <c r="N859" s="3"/>
      <c r="O859" s="9"/>
      <c r="P859" s="3"/>
      <c r="Q859" s="13"/>
    </row>
    <row r="860" spans="1:17">
      <c r="A860" s="10"/>
      <c r="B860" s="8"/>
      <c r="C860" s="8"/>
      <c r="D860" s="2"/>
      <c r="E860" s="8"/>
      <c r="F860" s="8"/>
      <c r="G860" s="2"/>
      <c r="H860" s="2"/>
      <c r="I860" s="2"/>
      <c r="J860" s="2"/>
      <c r="K860" s="2"/>
      <c r="L860" s="2"/>
      <c r="M860" s="2"/>
      <c r="N860" s="2"/>
      <c r="O860" s="8"/>
      <c r="P860" s="2"/>
      <c r="Q860" s="12"/>
    </row>
    <row r="861" spans="1:17">
      <c r="A861" s="11"/>
      <c r="B861" s="9"/>
      <c r="C861" s="9"/>
      <c r="D861" s="3"/>
      <c r="E861" s="9"/>
      <c r="F861" s="9"/>
      <c r="G861" s="3"/>
      <c r="H861" s="3"/>
      <c r="I861" s="3"/>
      <c r="J861" s="3"/>
      <c r="K861" s="3"/>
      <c r="L861" s="3"/>
      <c r="M861" s="3"/>
      <c r="N861" s="3"/>
      <c r="O861" s="9"/>
      <c r="P861" s="3"/>
      <c r="Q861" s="13"/>
    </row>
    <row r="862" spans="1:17">
      <c r="A862" s="10"/>
      <c r="B862" s="8"/>
      <c r="C862" s="8"/>
      <c r="D862" s="2"/>
      <c r="E862" s="8"/>
      <c r="F862" s="8"/>
      <c r="G862" s="2"/>
      <c r="H862" s="2"/>
      <c r="I862" s="2"/>
      <c r="J862" s="2"/>
      <c r="K862" s="2"/>
      <c r="L862" s="2"/>
      <c r="M862" s="2"/>
      <c r="N862" s="2"/>
      <c r="O862" s="8"/>
      <c r="P862" s="2"/>
      <c r="Q862" s="12"/>
    </row>
    <row r="863" spans="1:17">
      <c r="A863" s="11"/>
      <c r="B863" s="9"/>
      <c r="C863" s="9"/>
      <c r="D863" s="3"/>
      <c r="E863" s="9"/>
      <c r="F863" s="9"/>
      <c r="G863" s="3"/>
      <c r="H863" s="3"/>
      <c r="I863" s="3"/>
      <c r="J863" s="3"/>
      <c r="K863" s="3"/>
      <c r="L863" s="3"/>
      <c r="M863" s="3"/>
      <c r="N863" s="3"/>
      <c r="O863" s="9"/>
      <c r="P863" s="3"/>
      <c r="Q863" s="13"/>
    </row>
    <row r="864" spans="1:17">
      <c r="A864" s="10"/>
      <c r="B864" s="8"/>
      <c r="C864" s="8"/>
      <c r="D864" s="2"/>
      <c r="E864" s="8"/>
      <c r="F864" s="8"/>
      <c r="G864" s="2"/>
      <c r="H864" s="2"/>
      <c r="I864" s="2"/>
      <c r="J864" s="2"/>
      <c r="K864" s="2"/>
      <c r="L864" s="2"/>
      <c r="M864" s="2"/>
      <c r="N864" s="2"/>
      <c r="O864" s="8"/>
      <c r="P864" s="2"/>
      <c r="Q864" s="12"/>
    </row>
    <row r="865" spans="1:17">
      <c r="A865" s="11"/>
      <c r="B865" s="9"/>
      <c r="C865" s="9"/>
      <c r="D865" s="3"/>
      <c r="E865" s="9"/>
      <c r="F865" s="9"/>
      <c r="G865" s="3"/>
      <c r="H865" s="3"/>
      <c r="I865" s="3"/>
      <c r="J865" s="3"/>
      <c r="K865" s="3"/>
      <c r="L865" s="3"/>
      <c r="M865" s="3"/>
      <c r="N865" s="3"/>
      <c r="O865" s="9"/>
      <c r="P865" s="3"/>
      <c r="Q865" s="13"/>
    </row>
    <row r="866" spans="1:17">
      <c r="A866" s="10"/>
      <c r="B866" s="8"/>
      <c r="C866" s="8"/>
      <c r="D866" s="2"/>
      <c r="E866" s="8"/>
      <c r="F866" s="8"/>
      <c r="G866" s="2"/>
      <c r="H866" s="2"/>
      <c r="I866" s="2"/>
      <c r="J866" s="2"/>
      <c r="K866" s="2"/>
      <c r="L866" s="2"/>
      <c r="M866" s="2"/>
      <c r="N866" s="2"/>
      <c r="O866" s="8"/>
      <c r="P866" s="2"/>
      <c r="Q866" s="12"/>
    </row>
    <row r="867" spans="1:17">
      <c r="A867" s="11"/>
      <c r="B867" s="9"/>
      <c r="C867" s="9"/>
      <c r="D867" s="3"/>
      <c r="E867" s="9"/>
      <c r="F867" s="9"/>
      <c r="G867" s="3"/>
      <c r="H867" s="3"/>
      <c r="I867" s="3"/>
      <c r="J867" s="3"/>
      <c r="K867" s="3"/>
      <c r="L867" s="3"/>
      <c r="M867" s="3"/>
      <c r="N867" s="3"/>
      <c r="O867" s="9"/>
      <c r="P867" s="3"/>
      <c r="Q867" s="13"/>
    </row>
    <row r="868" spans="1:17">
      <c r="A868" s="10"/>
      <c r="B868" s="8"/>
      <c r="C868" s="8"/>
      <c r="D868" s="2"/>
      <c r="E868" s="8"/>
      <c r="F868" s="8"/>
      <c r="G868" s="2"/>
      <c r="H868" s="2"/>
      <c r="I868" s="2"/>
      <c r="J868" s="2"/>
      <c r="K868" s="2"/>
      <c r="L868" s="2"/>
      <c r="M868" s="2"/>
      <c r="N868" s="2"/>
      <c r="O868" s="8"/>
      <c r="P868" s="2"/>
      <c r="Q868" s="12"/>
    </row>
    <row r="869" spans="1:17">
      <c r="A869" s="11"/>
      <c r="B869" s="9"/>
      <c r="C869" s="9"/>
      <c r="D869" s="3"/>
      <c r="E869" s="9"/>
      <c r="F869" s="9"/>
      <c r="G869" s="3"/>
      <c r="H869" s="3"/>
      <c r="I869" s="3"/>
      <c r="J869" s="3"/>
      <c r="K869" s="3"/>
      <c r="L869" s="3"/>
      <c r="M869" s="3"/>
      <c r="N869" s="3"/>
      <c r="O869" s="9"/>
      <c r="P869" s="3"/>
      <c r="Q869" s="13"/>
    </row>
    <row r="870" spans="1:17">
      <c r="A870" s="10"/>
      <c r="B870" s="8"/>
      <c r="C870" s="8"/>
      <c r="D870" s="2"/>
      <c r="E870" s="8"/>
      <c r="F870" s="8"/>
      <c r="G870" s="2"/>
      <c r="H870" s="2"/>
      <c r="I870" s="2"/>
      <c r="J870" s="2"/>
      <c r="K870" s="2"/>
      <c r="L870" s="2"/>
      <c r="M870" s="2"/>
      <c r="N870" s="2"/>
      <c r="O870" s="8"/>
      <c r="P870" s="2"/>
      <c r="Q870" s="12"/>
    </row>
    <row r="871" spans="1:17">
      <c r="A871" s="11"/>
      <c r="B871" s="9"/>
      <c r="C871" s="9"/>
      <c r="D871" s="3"/>
      <c r="E871" s="9"/>
      <c r="F871" s="9"/>
      <c r="G871" s="3"/>
      <c r="H871" s="3"/>
      <c r="I871" s="3"/>
      <c r="J871" s="3"/>
      <c r="K871" s="3"/>
      <c r="L871" s="3"/>
      <c r="M871" s="3"/>
      <c r="N871" s="3"/>
      <c r="O871" s="9"/>
      <c r="P871" s="3"/>
      <c r="Q871" s="13"/>
    </row>
    <row r="872" spans="1:17">
      <c r="A872" s="10"/>
      <c r="B872" s="8"/>
      <c r="C872" s="8"/>
      <c r="D872" s="2"/>
      <c r="E872" s="8"/>
      <c r="F872" s="8"/>
      <c r="G872" s="2"/>
      <c r="H872" s="2"/>
      <c r="I872" s="2"/>
      <c r="J872" s="2"/>
      <c r="K872" s="2"/>
      <c r="L872" s="2"/>
      <c r="M872" s="2"/>
      <c r="N872" s="2"/>
      <c r="O872" s="8"/>
      <c r="P872" s="2"/>
      <c r="Q872" s="12"/>
    </row>
    <row r="873" spans="1:17">
      <c r="A873" s="11"/>
      <c r="B873" s="9"/>
      <c r="C873" s="9"/>
      <c r="D873" s="3"/>
      <c r="E873" s="9"/>
      <c r="F873" s="9"/>
      <c r="G873" s="3"/>
      <c r="H873" s="3"/>
      <c r="I873" s="3"/>
      <c r="J873" s="3"/>
      <c r="K873" s="3"/>
      <c r="L873" s="3"/>
      <c r="M873" s="3"/>
      <c r="N873" s="3"/>
      <c r="O873" s="9"/>
      <c r="P873" s="3"/>
      <c r="Q873" s="13"/>
    </row>
    <row r="874" spans="1:17">
      <c r="A874" s="10"/>
      <c r="B874" s="8"/>
      <c r="C874" s="8"/>
      <c r="D874" s="2"/>
      <c r="E874" s="8"/>
      <c r="F874" s="8"/>
      <c r="G874" s="2"/>
      <c r="H874" s="2"/>
      <c r="I874" s="2"/>
      <c r="J874" s="2"/>
      <c r="K874" s="2"/>
      <c r="L874" s="2"/>
      <c r="M874" s="2"/>
      <c r="N874" s="2"/>
      <c r="O874" s="8"/>
      <c r="P874" s="2"/>
      <c r="Q874" s="12"/>
    </row>
    <row r="875" spans="1:17">
      <c r="A875" s="11"/>
      <c r="B875" s="9"/>
      <c r="C875" s="9"/>
      <c r="D875" s="3"/>
      <c r="E875" s="9"/>
      <c r="F875" s="9"/>
      <c r="G875" s="3"/>
      <c r="H875" s="3"/>
      <c r="I875" s="3"/>
      <c r="J875" s="3"/>
      <c r="K875" s="3"/>
      <c r="L875" s="3"/>
      <c r="M875" s="3"/>
      <c r="N875" s="3"/>
      <c r="O875" s="9"/>
      <c r="P875" s="3"/>
      <c r="Q875" s="13"/>
    </row>
    <row r="876" spans="1:17">
      <c r="A876" s="10"/>
      <c r="B876" s="8"/>
      <c r="C876" s="8"/>
      <c r="D876" s="2"/>
      <c r="E876" s="8"/>
      <c r="F876" s="8"/>
      <c r="G876" s="2"/>
      <c r="H876" s="2"/>
      <c r="I876" s="2"/>
      <c r="J876" s="2"/>
      <c r="K876" s="2"/>
      <c r="L876" s="2"/>
      <c r="M876" s="2"/>
      <c r="N876" s="2"/>
      <c r="O876" s="8"/>
      <c r="P876" s="2"/>
      <c r="Q876" s="12"/>
    </row>
    <row r="877" spans="1:17">
      <c r="A877" s="11"/>
      <c r="B877" s="9"/>
      <c r="C877" s="9"/>
      <c r="D877" s="3"/>
      <c r="E877" s="9"/>
      <c r="F877" s="9"/>
      <c r="G877" s="3"/>
      <c r="H877" s="3"/>
      <c r="I877" s="3"/>
      <c r="J877" s="3"/>
      <c r="K877" s="3"/>
      <c r="L877" s="3"/>
      <c r="M877" s="3"/>
      <c r="N877" s="3"/>
      <c r="O877" s="9"/>
      <c r="P877" s="3"/>
      <c r="Q877" s="13"/>
    </row>
    <row r="878" spans="1:17">
      <c r="A878" s="10"/>
      <c r="B878" s="8"/>
      <c r="C878" s="8"/>
      <c r="D878" s="2"/>
      <c r="E878" s="8"/>
      <c r="F878" s="8"/>
      <c r="G878" s="2"/>
      <c r="H878" s="2"/>
      <c r="I878" s="2"/>
      <c r="J878" s="2"/>
      <c r="K878" s="2"/>
      <c r="L878" s="2"/>
      <c r="M878" s="2"/>
      <c r="N878" s="2"/>
      <c r="O878" s="8"/>
      <c r="P878" s="2"/>
      <c r="Q878" s="12"/>
    </row>
    <row r="879" spans="1:17">
      <c r="A879" s="11"/>
      <c r="B879" s="9"/>
      <c r="C879" s="9"/>
      <c r="D879" s="3"/>
      <c r="E879" s="9"/>
      <c r="F879" s="9"/>
      <c r="G879" s="3"/>
      <c r="H879" s="3"/>
      <c r="I879" s="3"/>
      <c r="J879" s="3"/>
      <c r="K879" s="3"/>
      <c r="L879" s="3"/>
      <c r="M879" s="3"/>
      <c r="N879" s="3"/>
      <c r="O879" s="9"/>
      <c r="P879" s="3"/>
      <c r="Q879" s="13"/>
    </row>
    <row r="880" spans="1:17">
      <c r="A880" s="10"/>
      <c r="B880" s="8"/>
      <c r="C880" s="8"/>
      <c r="D880" s="2"/>
      <c r="E880" s="8"/>
      <c r="F880" s="8"/>
      <c r="G880" s="2"/>
      <c r="H880" s="2"/>
      <c r="I880" s="2"/>
      <c r="J880" s="2"/>
      <c r="K880" s="2"/>
      <c r="L880" s="2"/>
      <c r="M880" s="2"/>
      <c r="N880" s="2"/>
      <c r="O880" s="8"/>
      <c r="P880" s="2"/>
      <c r="Q880" s="12"/>
    </row>
    <row r="881" spans="1:17">
      <c r="A881" s="11"/>
      <c r="B881" s="9"/>
      <c r="C881" s="9"/>
      <c r="D881" s="3"/>
      <c r="E881" s="9"/>
      <c r="F881" s="9"/>
      <c r="G881" s="3"/>
      <c r="H881" s="3"/>
      <c r="I881" s="3"/>
      <c r="J881" s="3"/>
      <c r="K881" s="3"/>
      <c r="L881" s="3"/>
      <c r="M881" s="3"/>
      <c r="N881" s="3"/>
      <c r="O881" s="9"/>
      <c r="P881" s="3"/>
      <c r="Q881" s="13"/>
    </row>
    <row r="882" spans="1:17">
      <c r="A882" s="10"/>
      <c r="B882" s="8"/>
      <c r="C882" s="8"/>
      <c r="D882" s="2"/>
      <c r="E882" s="8"/>
      <c r="F882" s="8"/>
      <c r="G882" s="2"/>
      <c r="H882" s="2"/>
      <c r="I882" s="2"/>
      <c r="J882" s="2"/>
      <c r="K882" s="2"/>
      <c r="L882" s="2"/>
      <c r="M882" s="2"/>
      <c r="N882" s="2"/>
      <c r="O882" s="8"/>
      <c r="P882" s="2"/>
      <c r="Q882" s="12"/>
    </row>
    <row r="883" spans="1:17">
      <c r="A883" s="11"/>
      <c r="B883" s="9"/>
      <c r="C883" s="9"/>
      <c r="D883" s="3"/>
      <c r="E883" s="9"/>
      <c r="F883" s="9"/>
      <c r="G883" s="3"/>
      <c r="H883" s="3"/>
      <c r="I883" s="3"/>
      <c r="J883" s="3"/>
      <c r="K883" s="3"/>
      <c r="L883" s="3"/>
      <c r="M883" s="3"/>
      <c r="N883" s="3"/>
      <c r="O883" s="9"/>
      <c r="P883" s="3"/>
      <c r="Q883" s="13"/>
    </row>
    <row r="884" spans="1:17">
      <c r="A884" s="10"/>
      <c r="B884" s="8"/>
      <c r="C884" s="8"/>
      <c r="D884" s="2"/>
      <c r="E884" s="8"/>
      <c r="F884" s="8"/>
      <c r="G884" s="2"/>
      <c r="H884" s="2"/>
      <c r="I884" s="2"/>
      <c r="J884" s="2"/>
      <c r="K884" s="2"/>
      <c r="L884" s="2"/>
      <c r="M884" s="2"/>
      <c r="N884" s="2"/>
      <c r="O884" s="8"/>
      <c r="P884" s="2"/>
      <c r="Q884" s="12"/>
    </row>
    <row r="885" spans="1:17">
      <c r="A885" s="11"/>
      <c r="B885" s="9"/>
      <c r="C885" s="9"/>
      <c r="D885" s="3"/>
      <c r="E885" s="9"/>
      <c r="F885" s="9"/>
      <c r="G885" s="3"/>
      <c r="H885" s="3"/>
      <c r="I885" s="3"/>
      <c r="J885" s="3"/>
      <c r="K885" s="3"/>
      <c r="L885" s="3"/>
      <c r="M885" s="3"/>
      <c r="N885" s="3"/>
      <c r="O885" s="9"/>
      <c r="P885" s="3"/>
      <c r="Q885" s="13"/>
    </row>
    <row r="886" spans="1:17">
      <c r="A886" s="10"/>
      <c r="B886" s="8"/>
      <c r="C886" s="8"/>
      <c r="D886" s="2"/>
      <c r="E886" s="8"/>
      <c r="F886" s="8"/>
      <c r="G886" s="2"/>
      <c r="H886" s="2"/>
      <c r="I886" s="2"/>
      <c r="J886" s="2"/>
      <c r="K886" s="2"/>
      <c r="L886" s="2"/>
      <c r="M886" s="2"/>
      <c r="N886" s="2"/>
      <c r="O886" s="8"/>
      <c r="P886" s="2"/>
      <c r="Q886" s="12"/>
    </row>
    <row r="887" spans="1:17">
      <c r="A887" s="11"/>
      <c r="B887" s="9"/>
      <c r="C887" s="9"/>
      <c r="D887" s="3"/>
      <c r="E887" s="9"/>
      <c r="F887" s="9"/>
      <c r="G887" s="3"/>
      <c r="H887" s="3"/>
      <c r="I887" s="3"/>
      <c r="J887" s="3"/>
      <c r="K887" s="3"/>
      <c r="L887" s="3"/>
      <c r="M887" s="3"/>
      <c r="N887" s="3"/>
      <c r="O887" s="9"/>
      <c r="P887" s="3"/>
      <c r="Q887" s="13"/>
    </row>
    <row r="888" spans="1:17">
      <c r="A888" s="10"/>
      <c r="B888" s="8"/>
      <c r="C888" s="8"/>
      <c r="D888" s="2"/>
      <c r="E888" s="8"/>
      <c r="F888" s="8"/>
      <c r="G888" s="2"/>
      <c r="H888" s="2"/>
      <c r="I888" s="2"/>
      <c r="J888" s="2"/>
      <c r="K888" s="2"/>
      <c r="L888" s="2"/>
      <c r="M888" s="2"/>
      <c r="N888" s="2"/>
      <c r="O888" s="8"/>
      <c r="P888" s="2"/>
      <c r="Q888" s="12"/>
    </row>
    <row r="889" spans="1:17">
      <c r="A889" s="11"/>
      <c r="B889" s="9"/>
      <c r="C889" s="9"/>
      <c r="D889" s="3"/>
      <c r="E889" s="9"/>
      <c r="F889" s="9"/>
      <c r="G889" s="3"/>
      <c r="H889" s="3"/>
      <c r="I889" s="3"/>
      <c r="J889" s="3"/>
      <c r="K889" s="3"/>
      <c r="L889" s="3"/>
      <c r="M889" s="3"/>
      <c r="N889" s="3"/>
      <c r="O889" s="9"/>
      <c r="P889" s="3"/>
      <c r="Q889" s="13"/>
    </row>
    <row r="890" spans="1:17">
      <c r="A890" s="10"/>
      <c r="B890" s="8"/>
      <c r="C890" s="8"/>
      <c r="D890" s="2"/>
      <c r="E890" s="8"/>
      <c r="F890" s="8"/>
      <c r="G890" s="2"/>
      <c r="H890" s="2"/>
      <c r="I890" s="2"/>
      <c r="J890" s="2"/>
      <c r="K890" s="2"/>
      <c r="L890" s="2"/>
      <c r="M890" s="2"/>
      <c r="N890" s="2"/>
      <c r="O890" s="8"/>
      <c r="P890" s="2"/>
      <c r="Q890" s="12"/>
    </row>
    <row r="891" spans="1:17">
      <c r="A891" s="11"/>
      <c r="B891" s="9"/>
      <c r="C891" s="9"/>
      <c r="D891" s="3"/>
      <c r="E891" s="9"/>
      <c r="F891" s="9"/>
      <c r="G891" s="3"/>
      <c r="H891" s="3"/>
      <c r="I891" s="3"/>
      <c r="J891" s="3"/>
      <c r="K891" s="3"/>
      <c r="L891" s="3"/>
      <c r="M891" s="3"/>
      <c r="N891" s="3"/>
      <c r="O891" s="9"/>
      <c r="P891" s="3"/>
      <c r="Q891" s="13"/>
    </row>
    <row r="892" spans="1:17">
      <c r="A892" s="10"/>
      <c r="B892" s="8"/>
      <c r="C892" s="8"/>
      <c r="D892" s="2"/>
      <c r="E892" s="8"/>
      <c r="F892" s="8"/>
      <c r="G892" s="2"/>
      <c r="H892" s="2"/>
      <c r="I892" s="2"/>
      <c r="J892" s="2"/>
      <c r="K892" s="2"/>
      <c r="L892" s="2"/>
      <c r="M892" s="2"/>
      <c r="N892" s="2"/>
      <c r="O892" s="8"/>
      <c r="P892" s="2"/>
      <c r="Q892" s="12"/>
    </row>
    <row r="893" spans="1:17">
      <c r="A893" s="11"/>
      <c r="B893" s="9"/>
      <c r="C893" s="9"/>
      <c r="D893" s="3"/>
      <c r="E893" s="9"/>
      <c r="F893" s="9"/>
      <c r="G893" s="3"/>
      <c r="H893" s="3"/>
      <c r="I893" s="3"/>
      <c r="J893" s="3"/>
      <c r="K893" s="3"/>
      <c r="L893" s="3"/>
      <c r="M893" s="3"/>
      <c r="N893" s="3"/>
      <c r="O893" s="9"/>
      <c r="P893" s="3"/>
      <c r="Q893" s="13"/>
    </row>
    <row r="894" spans="1:17">
      <c r="A894" s="10"/>
      <c r="B894" s="8"/>
      <c r="C894" s="8"/>
      <c r="D894" s="2"/>
      <c r="E894" s="8"/>
      <c r="F894" s="8"/>
      <c r="G894" s="2"/>
      <c r="H894" s="2"/>
      <c r="I894" s="2"/>
      <c r="J894" s="2"/>
      <c r="K894" s="2"/>
      <c r="L894" s="2"/>
      <c r="M894" s="2"/>
      <c r="N894" s="2"/>
      <c r="O894" s="8"/>
      <c r="P894" s="2"/>
      <c r="Q894" s="12"/>
    </row>
    <row r="895" spans="1:17">
      <c r="A895" s="11"/>
      <c r="B895" s="9"/>
      <c r="C895" s="9"/>
      <c r="D895" s="3"/>
      <c r="E895" s="9"/>
      <c r="F895" s="9"/>
      <c r="G895" s="3"/>
      <c r="H895" s="3"/>
      <c r="I895" s="3"/>
      <c r="J895" s="3"/>
      <c r="K895" s="3"/>
      <c r="L895" s="3"/>
      <c r="M895" s="3"/>
      <c r="N895" s="3"/>
      <c r="O895" s="9"/>
      <c r="P895" s="3"/>
      <c r="Q895" s="13"/>
    </row>
    <row r="896" spans="1:17">
      <c r="A896" s="10"/>
      <c r="B896" s="8"/>
      <c r="C896" s="8"/>
      <c r="D896" s="2"/>
      <c r="E896" s="8"/>
      <c r="F896" s="8"/>
      <c r="G896" s="2"/>
      <c r="H896" s="2"/>
      <c r="I896" s="2"/>
      <c r="J896" s="2"/>
      <c r="K896" s="2"/>
      <c r="L896" s="2"/>
      <c r="M896" s="2"/>
      <c r="N896" s="2"/>
      <c r="O896" s="8"/>
      <c r="P896" s="2"/>
      <c r="Q896" s="12"/>
    </row>
    <row r="897" spans="1:17">
      <c r="A897" s="11"/>
      <c r="B897" s="9"/>
      <c r="C897" s="9"/>
      <c r="D897" s="3"/>
      <c r="E897" s="9"/>
      <c r="F897" s="9"/>
      <c r="G897" s="3"/>
      <c r="H897" s="3"/>
      <c r="I897" s="3"/>
      <c r="J897" s="3"/>
      <c r="K897" s="3"/>
      <c r="L897" s="3"/>
      <c r="M897" s="3"/>
      <c r="N897" s="3"/>
      <c r="O897" s="9"/>
      <c r="P897" s="3"/>
      <c r="Q897" s="13"/>
    </row>
    <row r="898" spans="1:17">
      <c r="A898" s="10"/>
      <c r="B898" s="8"/>
      <c r="C898" s="8"/>
      <c r="D898" s="2"/>
      <c r="E898" s="8"/>
      <c r="F898" s="8"/>
      <c r="G898" s="2"/>
      <c r="H898" s="2"/>
      <c r="I898" s="2"/>
      <c r="J898" s="2"/>
      <c r="K898" s="2"/>
      <c r="L898" s="2"/>
      <c r="M898" s="2"/>
      <c r="N898" s="2"/>
      <c r="O898" s="8"/>
      <c r="P898" s="2"/>
      <c r="Q898" s="12"/>
    </row>
    <row r="899" spans="1:17">
      <c r="A899" s="11"/>
      <c r="B899" s="9"/>
      <c r="C899" s="9"/>
      <c r="D899" s="3"/>
      <c r="E899" s="9"/>
      <c r="F899" s="9"/>
      <c r="G899" s="3"/>
      <c r="H899" s="3"/>
      <c r="I899" s="3"/>
      <c r="J899" s="3"/>
      <c r="K899" s="3"/>
      <c r="L899" s="3"/>
      <c r="M899" s="3"/>
      <c r="N899" s="3"/>
      <c r="O899" s="9"/>
      <c r="P899" s="3"/>
      <c r="Q899" s="13"/>
    </row>
    <row r="900" spans="1:17">
      <c r="A900" s="10"/>
      <c r="B900" s="8"/>
      <c r="C900" s="8"/>
      <c r="D900" s="2"/>
      <c r="E900" s="8"/>
      <c r="F900" s="8"/>
      <c r="G900" s="2"/>
      <c r="H900" s="2"/>
      <c r="I900" s="2"/>
      <c r="J900" s="2"/>
      <c r="K900" s="2"/>
      <c r="L900" s="2"/>
      <c r="M900" s="2"/>
      <c r="N900" s="2"/>
      <c r="O900" s="8"/>
      <c r="P900" s="2"/>
      <c r="Q900" s="12"/>
    </row>
    <row r="901" spans="1:17">
      <c r="A901" s="11"/>
      <c r="B901" s="9"/>
      <c r="C901" s="9"/>
      <c r="D901" s="3"/>
      <c r="E901" s="9"/>
      <c r="F901" s="9"/>
      <c r="G901" s="3"/>
      <c r="H901" s="3"/>
      <c r="I901" s="3"/>
      <c r="J901" s="3"/>
      <c r="K901" s="3"/>
      <c r="L901" s="3"/>
      <c r="M901" s="3"/>
      <c r="N901" s="3"/>
      <c r="O901" s="9"/>
      <c r="P901" s="3"/>
      <c r="Q901" s="13"/>
    </row>
    <row r="902" spans="1:17">
      <c r="A902" s="10"/>
      <c r="B902" s="8"/>
      <c r="C902" s="8"/>
      <c r="D902" s="2"/>
      <c r="E902" s="8"/>
      <c r="F902" s="8"/>
      <c r="G902" s="2"/>
      <c r="H902" s="2"/>
      <c r="I902" s="2"/>
      <c r="J902" s="2"/>
      <c r="K902" s="2"/>
      <c r="L902" s="2"/>
      <c r="M902" s="2"/>
      <c r="N902" s="2"/>
      <c r="O902" s="8"/>
      <c r="P902" s="2"/>
      <c r="Q902" s="12"/>
    </row>
    <row r="903" spans="1:17">
      <c r="A903" s="11"/>
      <c r="B903" s="9"/>
      <c r="C903" s="9"/>
      <c r="D903" s="3"/>
      <c r="E903" s="9"/>
      <c r="F903" s="9"/>
      <c r="G903" s="3"/>
      <c r="H903" s="3"/>
      <c r="I903" s="3"/>
      <c r="J903" s="3"/>
      <c r="K903" s="3"/>
      <c r="L903" s="3"/>
      <c r="M903" s="3"/>
      <c r="N903" s="3"/>
      <c r="O903" s="9"/>
      <c r="P903" s="3"/>
      <c r="Q903" s="13"/>
    </row>
    <row r="904" spans="1:17">
      <c r="A904" s="10"/>
      <c r="B904" s="8"/>
      <c r="C904" s="8"/>
      <c r="D904" s="2"/>
      <c r="E904" s="8"/>
      <c r="F904" s="8"/>
      <c r="G904" s="2"/>
      <c r="H904" s="2"/>
      <c r="I904" s="2"/>
      <c r="J904" s="2"/>
      <c r="K904" s="2"/>
      <c r="L904" s="2"/>
      <c r="M904" s="2"/>
      <c r="N904" s="2"/>
      <c r="O904" s="8"/>
      <c r="P904" s="2"/>
      <c r="Q904" s="12"/>
    </row>
    <row r="905" spans="1:17">
      <c r="A905" s="11"/>
      <c r="B905" s="9"/>
      <c r="C905" s="9"/>
      <c r="D905" s="3"/>
      <c r="E905" s="9"/>
      <c r="F905" s="9"/>
      <c r="G905" s="3"/>
      <c r="H905" s="3"/>
      <c r="I905" s="3"/>
      <c r="J905" s="3"/>
      <c r="K905" s="3"/>
      <c r="L905" s="3"/>
      <c r="M905" s="3"/>
      <c r="N905" s="3"/>
      <c r="O905" s="9"/>
      <c r="P905" s="3"/>
      <c r="Q905" s="13"/>
    </row>
    <row r="906" spans="1:17">
      <c r="A906" s="10"/>
      <c r="B906" s="8"/>
      <c r="C906" s="8"/>
      <c r="D906" s="2"/>
      <c r="E906" s="8"/>
      <c r="F906" s="8"/>
      <c r="G906" s="2"/>
      <c r="H906" s="2"/>
      <c r="I906" s="2"/>
      <c r="J906" s="2"/>
      <c r="K906" s="2"/>
      <c r="L906" s="2"/>
      <c r="M906" s="2"/>
      <c r="N906" s="2"/>
      <c r="O906" s="8"/>
      <c r="P906" s="2"/>
      <c r="Q906" s="12"/>
    </row>
    <row r="907" spans="1:17">
      <c r="A907" s="11"/>
      <c r="B907" s="9"/>
      <c r="C907" s="9"/>
      <c r="D907" s="3"/>
      <c r="E907" s="9"/>
      <c r="F907" s="9"/>
      <c r="G907" s="3"/>
      <c r="H907" s="3"/>
      <c r="I907" s="3"/>
      <c r="J907" s="3"/>
      <c r="K907" s="3"/>
      <c r="L907" s="3"/>
      <c r="M907" s="3"/>
      <c r="N907" s="3"/>
      <c r="O907" s="9"/>
      <c r="P907" s="3"/>
      <c r="Q907" s="13"/>
    </row>
    <row r="908" spans="1:17">
      <c r="A908" s="10"/>
      <c r="B908" s="8"/>
      <c r="C908" s="8"/>
      <c r="D908" s="2"/>
      <c r="E908" s="8"/>
      <c r="F908" s="8"/>
      <c r="G908" s="2"/>
      <c r="H908" s="2"/>
      <c r="I908" s="2"/>
      <c r="J908" s="2"/>
      <c r="K908" s="2"/>
      <c r="L908" s="2"/>
      <c r="M908" s="2"/>
      <c r="N908" s="2"/>
      <c r="O908" s="8"/>
      <c r="P908" s="2"/>
      <c r="Q908" s="12"/>
    </row>
    <row r="909" spans="1:17">
      <c r="A909" s="11"/>
      <c r="B909" s="9"/>
      <c r="C909" s="9"/>
      <c r="D909" s="3"/>
      <c r="E909" s="9"/>
      <c r="F909" s="9"/>
      <c r="G909" s="3"/>
      <c r="H909" s="3"/>
      <c r="I909" s="3"/>
      <c r="J909" s="3"/>
      <c r="K909" s="3"/>
      <c r="L909" s="3"/>
      <c r="M909" s="3"/>
      <c r="N909" s="3"/>
      <c r="O909" s="9"/>
      <c r="P909" s="3"/>
      <c r="Q909" s="13"/>
    </row>
    <row r="910" spans="1:17">
      <c r="A910" s="10"/>
      <c r="B910" s="8"/>
      <c r="C910" s="8"/>
      <c r="D910" s="2"/>
      <c r="E910" s="8"/>
      <c r="F910" s="8"/>
      <c r="G910" s="2"/>
      <c r="H910" s="2"/>
      <c r="I910" s="2"/>
      <c r="J910" s="2"/>
      <c r="K910" s="2"/>
      <c r="L910" s="2"/>
      <c r="M910" s="2"/>
      <c r="N910" s="2"/>
      <c r="O910" s="8"/>
      <c r="P910" s="2"/>
      <c r="Q910" s="12"/>
    </row>
    <row r="911" spans="1:17">
      <c r="A911" s="11"/>
      <c r="B911" s="9"/>
      <c r="C911" s="9"/>
      <c r="D911" s="3"/>
      <c r="E911" s="9"/>
      <c r="F911" s="9"/>
      <c r="G911" s="3"/>
      <c r="H911" s="3"/>
      <c r="I911" s="3"/>
      <c r="J911" s="3"/>
      <c r="K911" s="3"/>
      <c r="L911" s="3"/>
      <c r="M911" s="3"/>
      <c r="N911" s="3"/>
      <c r="O911" s="9"/>
      <c r="P911" s="3"/>
      <c r="Q911" s="13"/>
    </row>
    <row r="912" spans="1:17">
      <c r="A912" s="10"/>
      <c r="B912" s="8"/>
      <c r="C912" s="8"/>
      <c r="D912" s="2"/>
      <c r="E912" s="8"/>
      <c r="F912" s="8"/>
      <c r="G912" s="2"/>
      <c r="H912" s="2"/>
      <c r="I912" s="2"/>
      <c r="J912" s="2"/>
      <c r="K912" s="2"/>
      <c r="L912" s="2"/>
      <c r="M912" s="2"/>
      <c r="N912" s="2"/>
      <c r="O912" s="8"/>
      <c r="P912" s="2"/>
      <c r="Q912" s="12"/>
    </row>
    <row r="913" spans="1:17">
      <c r="A913" s="11"/>
      <c r="B913" s="9"/>
      <c r="C913" s="9"/>
      <c r="D913" s="3"/>
      <c r="E913" s="9"/>
      <c r="F913" s="9"/>
      <c r="G913" s="3"/>
      <c r="H913" s="3"/>
      <c r="I913" s="3"/>
      <c r="J913" s="3"/>
      <c r="K913" s="3"/>
      <c r="L913" s="3"/>
      <c r="M913" s="3"/>
      <c r="N913" s="3"/>
      <c r="O913" s="9"/>
      <c r="P913" s="3"/>
      <c r="Q913" s="13"/>
    </row>
    <row r="914" spans="1:17">
      <c r="A914" s="10"/>
      <c r="B914" s="8"/>
      <c r="C914" s="8"/>
      <c r="D914" s="2"/>
      <c r="E914" s="8"/>
      <c r="F914" s="8"/>
      <c r="G914" s="2"/>
      <c r="H914" s="2"/>
      <c r="I914" s="2"/>
      <c r="J914" s="2"/>
      <c r="K914" s="2"/>
      <c r="L914" s="2"/>
      <c r="M914" s="2"/>
      <c r="N914" s="2"/>
      <c r="O914" s="8"/>
      <c r="P914" s="2"/>
      <c r="Q914" s="12"/>
    </row>
    <row r="915" spans="1:17">
      <c r="A915" s="11"/>
      <c r="B915" s="9"/>
      <c r="C915" s="9"/>
      <c r="D915" s="3"/>
      <c r="E915" s="9"/>
      <c r="F915" s="9"/>
      <c r="G915" s="3"/>
      <c r="H915" s="3"/>
      <c r="I915" s="3"/>
      <c r="J915" s="3"/>
      <c r="K915" s="3"/>
      <c r="L915" s="3"/>
      <c r="M915" s="3"/>
      <c r="N915" s="3"/>
      <c r="O915" s="9"/>
      <c r="P915" s="3"/>
      <c r="Q915" s="13"/>
    </row>
    <row r="916" spans="1:17">
      <c r="A916" s="10"/>
      <c r="B916" s="8"/>
      <c r="C916" s="8"/>
      <c r="D916" s="2"/>
      <c r="E916" s="8"/>
      <c r="F916" s="8"/>
      <c r="G916" s="2"/>
      <c r="H916" s="2"/>
      <c r="I916" s="2"/>
      <c r="J916" s="2"/>
      <c r="K916" s="2"/>
      <c r="L916" s="2"/>
      <c r="M916" s="2"/>
      <c r="N916" s="2"/>
      <c r="O916" s="8"/>
      <c r="P916" s="2"/>
      <c r="Q916" s="12"/>
    </row>
    <row r="917" spans="1:17">
      <c r="A917" s="11"/>
      <c r="B917" s="9"/>
      <c r="C917" s="9"/>
      <c r="D917" s="3"/>
      <c r="E917" s="9"/>
      <c r="F917" s="9"/>
      <c r="G917" s="3"/>
      <c r="H917" s="3"/>
      <c r="I917" s="3"/>
      <c r="J917" s="3"/>
      <c r="K917" s="3"/>
      <c r="L917" s="3"/>
      <c r="M917" s="3"/>
      <c r="N917" s="3"/>
      <c r="O917" s="9"/>
      <c r="P917" s="3"/>
      <c r="Q917" s="13"/>
    </row>
    <row r="918" spans="1:17">
      <c r="A918" s="10"/>
      <c r="B918" s="8"/>
      <c r="C918" s="8"/>
      <c r="D918" s="2"/>
      <c r="E918" s="8"/>
      <c r="F918" s="8"/>
      <c r="G918" s="2"/>
      <c r="H918" s="2"/>
      <c r="I918" s="2"/>
      <c r="J918" s="2"/>
      <c r="K918" s="2"/>
      <c r="L918" s="2"/>
      <c r="M918" s="2"/>
      <c r="N918" s="2"/>
      <c r="O918" s="8"/>
      <c r="P918" s="2"/>
      <c r="Q918" s="12"/>
    </row>
    <row r="919" spans="1:17">
      <c r="A919" s="11"/>
      <c r="B919" s="9"/>
      <c r="C919" s="9"/>
      <c r="D919" s="3"/>
      <c r="E919" s="9"/>
      <c r="F919" s="9"/>
      <c r="G919" s="3"/>
      <c r="H919" s="3"/>
      <c r="I919" s="3"/>
      <c r="J919" s="3"/>
      <c r="K919" s="3"/>
      <c r="L919" s="3"/>
      <c r="M919" s="3"/>
      <c r="N919" s="3"/>
      <c r="O919" s="9"/>
      <c r="P919" s="3"/>
      <c r="Q919" s="13"/>
    </row>
    <row r="920" spans="1:17">
      <c r="A920" s="10"/>
      <c r="B920" s="8"/>
      <c r="C920" s="8"/>
      <c r="D920" s="2"/>
      <c r="E920" s="8"/>
      <c r="F920" s="8"/>
      <c r="G920" s="2"/>
      <c r="H920" s="2"/>
      <c r="I920" s="2"/>
      <c r="J920" s="2"/>
      <c r="K920" s="2"/>
      <c r="L920" s="2"/>
      <c r="M920" s="2"/>
      <c r="N920" s="2"/>
      <c r="O920" s="8"/>
      <c r="P920" s="2"/>
      <c r="Q920" s="12"/>
    </row>
    <row r="921" spans="1:17">
      <c r="A921" s="11"/>
      <c r="B921" s="9"/>
      <c r="C921" s="9"/>
      <c r="D921" s="3"/>
      <c r="E921" s="9"/>
      <c r="F921" s="9"/>
      <c r="G921" s="3"/>
      <c r="H921" s="3"/>
      <c r="I921" s="3"/>
      <c r="J921" s="3"/>
      <c r="K921" s="3"/>
      <c r="L921" s="3"/>
      <c r="M921" s="3"/>
      <c r="N921" s="3"/>
      <c r="O921" s="9"/>
      <c r="P921" s="3"/>
      <c r="Q921" s="13"/>
    </row>
    <row r="922" spans="1:17">
      <c r="A922" s="10"/>
      <c r="B922" s="8"/>
      <c r="C922" s="8"/>
      <c r="D922" s="2"/>
      <c r="E922" s="8"/>
      <c r="F922" s="8"/>
      <c r="G922" s="2"/>
      <c r="H922" s="2"/>
      <c r="I922" s="2"/>
      <c r="J922" s="2"/>
      <c r="K922" s="2"/>
      <c r="L922" s="2"/>
      <c r="M922" s="2"/>
      <c r="N922" s="2"/>
      <c r="O922" s="8"/>
      <c r="P922" s="2"/>
      <c r="Q922" s="12"/>
    </row>
    <row r="923" spans="1:17">
      <c r="A923" s="11"/>
      <c r="B923" s="9"/>
      <c r="C923" s="9"/>
      <c r="D923" s="3"/>
      <c r="E923" s="9"/>
      <c r="F923" s="9"/>
      <c r="G923" s="3"/>
      <c r="H923" s="3"/>
      <c r="I923" s="3"/>
      <c r="J923" s="3"/>
      <c r="K923" s="3"/>
      <c r="L923" s="3"/>
      <c r="M923" s="3"/>
      <c r="N923" s="3"/>
      <c r="O923" s="9"/>
      <c r="P923" s="3"/>
      <c r="Q923" s="13"/>
    </row>
    <row r="924" spans="1:17">
      <c r="A924" s="10"/>
      <c r="B924" s="8"/>
      <c r="C924" s="8"/>
      <c r="D924" s="2"/>
      <c r="E924" s="8"/>
      <c r="F924" s="8"/>
      <c r="G924" s="2"/>
      <c r="H924" s="2"/>
      <c r="I924" s="2"/>
      <c r="J924" s="2"/>
      <c r="K924" s="2"/>
      <c r="L924" s="2"/>
      <c r="M924" s="2"/>
      <c r="N924" s="2"/>
      <c r="O924" s="8"/>
      <c r="P924" s="2"/>
      <c r="Q924" s="12"/>
    </row>
    <row r="925" spans="1:17">
      <c r="A925" s="11"/>
      <c r="B925" s="9"/>
      <c r="C925" s="9"/>
      <c r="D925" s="3"/>
      <c r="E925" s="9"/>
      <c r="F925" s="9"/>
      <c r="G925" s="3"/>
      <c r="H925" s="3"/>
      <c r="I925" s="3"/>
      <c r="J925" s="3"/>
      <c r="K925" s="3"/>
      <c r="L925" s="3"/>
      <c r="M925" s="3"/>
      <c r="N925" s="3"/>
      <c r="O925" s="9"/>
      <c r="P925" s="3"/>
      <c r="Q925" s="13"/>
    </row>
    <row r="926" spans="1:17">
      <c r="A926" s="10"/>
      <c r="B926" s="8"/>
      <c r="C926" s="8"/>
      <c r="D926" s="2"/>
      <c r="E926" s="8"/>
      <c r="F926" s="8"/>
      <c r="G926" s="2"/>
      <c r="H926" s="2"/>
      <c r="I926" s="2"/>
      <c r="J926" s="2"/>
      <c r="K926" s="2"/>
      <c r="L926" s="2"/>
      <c r="M926" s="2"/>
      <c r="N926" s="2"/>
      <c r="O926" s="8"/>
      <c r="P926" s="2"/>
      <c r="Q926" s="12"/>
    </row>
    <row r="927" spans="1:17">
      <c r="A927" s="11"/>
      <c r="B927" s="9"/>
      <c r="C927" s="9"/>
      <c r="D927" s="3"/>
      <c r="E927" s="9"/>
      <c r="F927" s="9"/>
      <c r="G927" s="3"/>
      <c r="H927" s="3"/>
      <c r="I927" s="3"/>
      <c r="J927" s="3"/>
      <c r="K927" s="3"/>
      <c r="L927" s="3"/>
      <c r="M927" s="3"/>
      <c r="N927" s="3"/>
      <c r="O927" s="9"/>
      <c r="P927" s="3"/>
      <c r="Q927" s="13"/>
    </row>
    <row r="928" spans="1:17">
      <c r="A928" s="10"/>
      <c r="B928" s="8"/>
      <c r="C928" s="8"/>
      <c r="D928" s="2"/>
      <c r="E928" s="8"/>
      <c r="F928" s="8"/>
      <c r="G928" s="2"/>
      <c r="H928" s="2"/>
      <c r="I928" s="2"/>
      <c r="J928" s="2"/>
      <c r="K928" s="2"/>
      <c r="L928" s="2"/>
      <c r="M928" s="2"/>
      <c r="N928" s="2"/>
      <c r="O928" s="8"/>
      <c r="P928" s="2"/>
      <c r="Q928" s="12"/>
    </row>
    <row r="929" spans="1:17">
      <c r="A929" s="11"/>
      <c r="B929" s="9"/>
      <c r="C929" s="9"/>
      <c r="D929" s="3"/>
      <c r="E929" s="9"/>
      <c r="F929" s="9"/>
      <c r="G929" s="3"/>
      <c r="H929" s="3"/>
      <c r="I929" s="3"/>
      <c r="J929" s="3"/>
      <c r="K929" s="3"/>
      <c r="L929" s="3"/>
      <c r="M929" s="3"/>
      <c r="N929" s="3"/>
      <c r="O929" s="9"/>
      <c r="P929" s="3"/>
      <c r="Q929" s="13"/>
    </row>
    <row r="930" spans="1:17">
      <c r="A930" s="10"/>
      <c r="B930" s="8"/>
      <c r="C930" s="8"/>
      <c r="D930" s="2"/>
      <c r="E930" s="8"/>
      <c r="F930" s="8"/>
      <c r="G930" s="2"/>
      <c r="H930" s="2"/>
      <c r="I930" s="2"/>
      <c r="J930" s="2"/>
      <c r="K930" s="2"/>
      <c r="L930" s="2"/>
      <c r="M930" s="2"/>
      <c r="N930" s="2"/>
      <c r="O930" s="8"/>
      <c r="P930" s="2"/>
      <c r="Q930" s="12"/>
    </row>
    <row r="931" spans="1:17">
      <c r="A931" s="11"/>
      <c r="B931" s="9"/>
      <c r="C931" s="9"/>
      <c r="D931" s="3"/>
      <c r="E931" s="9"/>
      <c r="F931" s="9"/>
      <c r="G931" s="3"/>
      <c r="H931" s="3"/>
      <c r="I931" s="3"/>
      <c r="J931" s="3"/>
      <c r="K931" s="3"/>
      <c r="L931" s="3"/>
      <c r="M931" s="3"/>
      <c r="N931" s="3"/>
      <c r="O931" s="9"/>
      <c r="P931" s="3"/>
      <c r="Q931" s="13"/>
    </row>
    <row r="932" spans="1:17">
      <c r="A932" s="10"/>
      <c r="B932" s="8"/>
      <c r="C932" s="8"/>
      <c r="D932" s="2"/>
      <c r="E932" s="8"/>
      <c r="F932" s="8"/>
      <c r="G932" s="2"/>
      <c r="H932" s="2"/>
      <c r="I932" s="2"/>
      <c r="J932" s="2"/>
      <c r="K932" s="2"/>
      <c r="L932" s="2"/>
      <c r="M932" s="2"/>
      <c r="N932" s="2"/>
      <c r="O932" s="8"/>
      <c r="P932" s="2"/>
      <c r="Q932" s="12"/>
    </row>
    <row r="933" spans="1:17">
      <c r="A933" s="11"/>
      <c r="B933" s="9"/>
      <c r="C933" s="9"/>
      <c r="D933" s="3"/>
      <c r="E933" s="9"/>
      <c r="F933" s="9"/>
      <c r="G933" s="3"/>
      <c r="H933" s="3"/>
      <c r="I933" s="3"/>
      <c r="J933" s="3"/>
      <c r="K933" s="3"/>
      <c r="L933" s="3"/>
      <c r="M933" s="3"/>
      <c r="N933" s="3"/>
      <c r="O933" s="9"/>
      <c r="P933" s="3"/>
      <c r="Q933" s="13"/>
    </row>
    <row r="934" spans="1:17">
      <c r="A934" s="10"/>
      <c r="B934" s="8"/>
      <c r="C934" s="8"/>
      <c r="D934" s="2"/>
      <c r="E934" s="8"/>
      <c r="F934" s="8"/>
      <c r="G934" s="2"/>
      <c r="H934" s="2"/>
      <c r="I934" s="2"/>
      <c r="J934" s="2"/>
      <c r="K934" s="2"/>
      <c r="L934" s="2"/>
      <c r="M934" s="2"/>
      <c r="N934" s="2"/>
      <c r="O934" s="8"/>
      <c r="P934" s="2"/>
      <c r="Q934" s="12"/>
    </row>
    <row r="935" spans="1:17">
      <c r="A935" s="11"/>
      <c r="B935" s="9"/>
      <c r="C935" s="9"/>
      <c r="D935" s="3"/>
      <c r="E935" s="9"/>
      <c r="F935" s="9"/>
      <c r="G935" s="3"/>
      <c r="H935" s="3"/>
      <c r="I935" s="3"/>
      <c r="J935" s="3"/>
      <c r="K935" s="3"/>
      <c r="L935" s="3"/>
      <c r="M935" s="3"/>
      <c r="N935" s="3"/>
      <c r="O935" s="9"/>
      <c r="P935" s="3"/>
      <c r="Q935" s="13"/>
    </row>
    <row r="936" spans="1:17">
      <c r="A936" s="10"/>
      <c r="B936" s="8"/>
      <c r="C936" s="8"/>
      <c r="D936" s="2"/>
      <c r="E936" s="8"/>
      <c r="F936" s="8"/>
      <c r="G936" s="2"/>
      <c r="H936" s="2"/>
      <c r="I936" s="2"/>
      <c r="J936" s="2"/>
      <c r="K936" s="2"/>
      <c r="L936" s="2"/>
      <c r="M936" s="2"/>
      <c r="N936" s="2"/>
      <c r="O936" s="8"/>
      <c r="P936" s="2"/>
      <c r="Q936" s="12"/>
    </row>
    <row r="937" spans="1:17">
      <c r="A937" s="11"/>
      <c r="B937" s="9"/>
      <c r="C937" s="9"/>
      <c r="D937" s="3"/>
      <c r="E937" s="9"/>
      <c r="F937" s="9"/>
      <c r="G937" s="3"/>
      <c r="H937" s="3"/>
      <c r="I937" s="3"/>
      <c r="J937" s="3"/>
      <c r="K937" s="3"/>
      <c r="L937" s="3"/>
      <c r="M937" s="3"/>
      <c r="N937" s="3"/>
      <c r="O937" s="9"/>
      <c r="P937" s="3"/>
      <c r="Q937" s="13"/>
    </row>
    <row r="938" spans="1:17">
      <c r="A938" s="10"/>
      <c r="B938" s="8"/>
      <c r="C938" s="8"/>
      <c r="D938" s="2"/>
      <c r="E938" s="8"/>
      <c r="F938" s="8"/>
      <c r="G938" s="2"/>
      <c r="H938" s="2"/>
      <c r="I938" s="2"/>
      <c r="J938" s="2"/>
      <c r="K938" s="2"/>
      <c r="L938" s="2"/>
      <c r="M938" s="2"/>
      <c r="N938" s="2"/>
      <c r="O938" s="8"/>
      <c r="P938" s="2"/>
      <c r="Q938" s="12"/>
    </row>
    <row r="939" spans="1:17">
      <c r="A939" s="11"/>
      <c r="B939" s="9"/>
      <c r="C939" s="9"/>
      <c r="D939" s="3"/>
      <c r="E939" s="9"/>
      <c r="F939" s="9"/>
      <c r="G939" s="3"/>
      <c r="H939" s="3"/>
      <c r="I939" s="3"/>
      <c r="J939" s="3"/>
      <c r="K939" s="3"/>
      <c r="L939" s="3"/>
      <c r="M939" s="3"/>
      <c r="N939" s="3"/>
      <c r="O939" s="9"/>
      <c r="P939" s="3"/>
      <c r="Q939" s="13"/>
    </row>
    <row r="940" spans="1:17">
      <c r="A940" s="10"/>
      <c r="B940" s="8"/>
      <c r="C940" s="8"/>
      <c r="D940" s="2"/>
      <c r="E940" s="8"/>
      <c r="F940" s="8"/>
      <c r="G940" s="2"/>
      <c r="H940" s="2"/>
      <c r="I940" s="2"/>
      <c r="J940" s="2"/>
      <c r="K940" s="2"/>
      <c r="L940" s="2"/>
      <c r="M940" s="2"/>
      <c r="N940" s="2"/>
      <c r="O940" s="8"/>
      <c r="P940" s="2"/>
      <c r="Q940" s="12"/>
    </row>
    <row r="941" spans="1:17">
      <c r="A941" s="11"/>
      <c r="B941" s="9"/>
      <c r="C941" s="9"/>
      <c r="D941" s="3"/>
      <c r="E941" s="9"/>
      <c r="F941" s="9"/>
      <c r="G941" s="3"/>
      <c r="H941" s="3"/>
      <c r="I941" s="3"/>
      <c r="J941" s="3"/>
      <c r="K941" s="3"/>
      <c r="L941" s="3"/>
      <c r="M941" s="3"/>
      <c r="N941" s="3"/>
      <c r="O941" s="9"/>
      <c r="P941" s="3"/>
      <c r="Q941" s="13"/>
    </row>
    <row r="942" spans="1:17">
      <c r="A942" s="10"/>
      <c r="B942" s="8"/>
      <c r="C942" s="8"/>
      <c r="D942" s="2"/>
      <c r="E942" s="8"/>
      <c r="F942" s="8"/>
      <c r="G942" s="2"/>
      <c r="H942" s="2"/>
      <c r="I942" s="2"/>
      <c r="J942" s="2"/>
      <c r="K942" s="2"/>
      <c r="L942" s="2"/>
      <c r="M942" s="2"/>
      <c r="N942" s="2"/>
      <c r="O942" s="8"/>
      <c r="P942" s="2"/>
      <c r="Q942" s="12"/>
    </row>
    <row r="943" spans="1:17">
      <c r="A943" s="11"/>
      <c r="B943" s="9"/>
      <c r="C943" s="9"/>
      <c r="D943" s="3"/>
      <c r="E943" s="9"/>
      <c r="F943" s="9"/>
      <c r="G943" s="3"/>
      <c r="H943" s="3"/>
      <c r="I943" s="3"/>
      <c r="J943" s="3"/>
      <c r="K943" s="3"/>
      <c r="L943" s="3"/>
      <c r="M943" s="3"/>
      <c r="N943" s="3"/>
      <c r="O943" s="9"/>
      <c r="P943" s="3"/>
      <c r="Q943" s="13"/>
    </row>
    <row r="944" spans="1:17">
      <c r="A944" s="10"/>
      <c r="B944" s="8"/>
      <c r="C944" s="8"/>
      <c r="D944" s="2"/>
      <c r="E944" s="8"/>
      <c r="F944" s="8"/>
      <c r="G944" s="2"/>
      <c r="H944" s="2"/>
      <c r="I944" s="2"/>
      <c r="J944" s="2"/>
      <c r="K944" s="2"/>
      <c r="L944" s="2"/>
      <c r="M944" s="2"/>
      <c r="N944" s="2"/>
      <c r="O944" s="8"/>
      <c r="P944" s="2"/>
      <c r="Q944" s="12"/>
    </row>
    <row r="945" spans="1:17">
      <c r="A945" s="11"/>
      <c r="B945" s="9"/>
      <c r="C945" s="9"/>
      <c r="D945" s="3"/>
      <c r="E945" s="9"/>
      <c r="F945" s="9"/>
      <c r="G945" s="3"/>
      <c r="H945" s="3"/>
      <c r="I945" s="3"/>
      <c r="J945" s="3"/>
      <c r="K945" s="3"/>
      <c r="L945" s="3"/>
      <c r="M945" s="3"/>
      <c r="N945" s="3"/>
      <c r="O945" s="9"/>
      <c r="P945" s="3"/>
      <c r="Q945" s="13"/>
    </row>
    <row r="946" spans="1:17">
      <c r="A946" s="10"/>
      <c r="B946" s="8"/>
      <c r="C946" s="8"/>
      <c r="D946" s="2"/>
      <c r="E946" s="8"/>
      <c r="F946" s="8"/>
      <c r="G946" s="2"/>
      <c r="H946" s="2"/>
      <c r="I946" s="2"/>
      <c r="J946" s="2"/>
      <c r="K946" s="2"/>
      <c r="L946" s="2"/>
      <c r="M946" s="2"/>
      <c r="N946" s="2"/>
      <c r="O946" s="8"/>
      <c r="P946" s="2"/>
      <c r="Q946" s="12"/>
    </row>
    <row r="947" spans="1:17">
      <c r="A947" s="11"/>
      <c r="B947" s="9"/>
      <c r="C947" s="9"/>
      <c r="D947" s="3"/>
      <c r="E947" s="9"/>
      <c r="F947" s="9"/>
      <c r="G947" s="3"/>
      <c r="H947" s="3"/>
      <c r="I947" s="3"/>
      <c r="J947" s="3"/>
      <c r="K947" s="3"/>
      <c r="L947" s="3"/>
      <c r="M947" s="3"/>
      <c r="N947" s="3"/>
      <c r="O947" s="9"/>
      <c r="P947" s="3"/>
      <c r="Q947" s="13"/>
    </row>
    <row r="948" spans="1:17">
      <c r="A948" s="10"/>
      <c r="B948" s="8"/>
      <c r="C948" s="8"/>
      <c r="D948" s="2"/>
      <c r="E948" s="8"/>
      <c r="F948" s="8"/>
      <c r="G948" s="2"/>
      <c r="H948" s="2"/>
      <c r="I948" s="2"/>
      <c r="J948" s="2"/>
      <c r="K948" s="2"/>
      <c r="L948" s="2"/>
      <c r="M948" s="2"/>
      <c r="N948" s="2"/>
      <c r="O948" s="8"/>
      <c r="P948" s="2"/>
      <c r="Q948" s="12"/>
    </row>
    <row r="949" spans="1:17">
      <c r="A949" s="11"/>
      <c r="B949" s="9"/>
      <c r="C949" s="9"/>
      <c r="D949" s="3"/>
      <c r="E949" s="9"/>
      <c r="F949" s="9"/>
      <c r="G949" s="3"/>
      <c r="H949" s="3"/>
      <c r="I949" s="3"/>
      <c r="J949" s="3"/>
      <c r="K949" s="3"/>
      <c r="L949" s="3"/>
      <c r="M949" s="3"/>
      <c r="N949" s="3"/>
      <c r="O949" s="9"/>
      <c r="P949" s="3"/>
      <c r="Q949" s="13"/>
    </row>
    <row r="950" spans="1:17">
      <c r="A950" s="10"/>
      <c r="B950" s="8"/>
      <c r="C950" s="8"/>
      <c r="D950" s="2"/>
      <c r="E950" s="8"/>
      <c r="F950" s="8"/>
      <c r="G950" s="2"/>
      <c r="H950" s="2"/>
      <c r="I950" s="2"/>
      <c r="J950" s="2"/>
      <c r="K950" s="2"/>
      <c r="L950" s="2"/>
      <c r="M950" s="2"/>
      <c r="N950" s="2"/>
      <c r="O950" s="8"/>
      <c r="P950" s="2"/>
      <c r="Q950" s="12"/>
    </row>
    <row r="951" spans="1:17">
      <c r="A951" s="11"/>
      <c r="B951" s="9"/>
      <c r="C951" s="9"/>
      <c r="D951" s="3"/>
      <c r="E951" s="9"/>
      <c r="F951" s="9"/>
      <c r="G951" s="3"/>
      <c r="H951" s="3"/>
      <c r="I951" s="3"/>
      <c r="J951" s="3"/>
      <c r="K951" s="3"/>
      <c r="L951" s="3"/>
      <c r="M951" s="3"/>
      <c r="N951" s="3"/>
      <c r="O951" s="9"/>
      <c r="P951" s="3"/>
      <c r="Q951" s="13"/>
    </row>
    <row r="952" spans="1:17">
      <c r="A952" s="10"/>
      <c r="B952" s="8"/>
      <c r="C952" s="8"/>
      <c r="D952" s="2"/>
      <c r="E952" s="8"/>
      <c r="F952" s="8"/>
      <c r="G952" s="2"/>
      <c r="H952" s="2"/>
      <c r="I952" s="2"/>
      <c r="J952" s="2"/>
      <c r="K952" s="2"/>
      <c r="L952" s="2"/>
      <c r="M952" s="2"/>
      <c r="N952" s="2"/>
      <c r="O952" s="8"/>
      <c r="P952" s="2"/>
      <c r="Q952" s="12"/>
    </row>
    <row r="953" spans="1:17">
      <c r="A953" s="11"/>
      <c r="B953" s="9"/>
      <c r="C953" s="9"/>
      <c r="D953" s="3"/>
      <c r="E953" s="9"/>
      <c r="F953" s="9"/>
      <c r="G953" s="3"/>
      <c r="H953" s="3"/>
      <c r="I953" s="3"/>
      <c r="J953" s="3"/>
      <c r="K953" s="3"/>
      <c r="L953" s="3"/>
      <c r="M953" s="3"/>
      <c r="N953" s="3"/>
      <c r="O953" s="9"/>
      <c r="P953" s="3"/>
      <c r="Q953" s="13"/>
    </row>
    <row r="954" spans="1:17">
      <c r="A954" s="10"/>
      <c r="B954" s="8"/>
      <c r="C954" s="8"/>
      <c r="D954" s="2"/>
      <c r="E954" s="8"/>
      <c r="F954" s="8"/>
      <c r="G954" s="2"/>
      <c r="H954" s="2"/>
      <c r="I954" s="2"/>
      <c r="J954" s="2"/>
      <c r="K954" s="2"/>
      <c r="L954" s="2"/>
      <c r="M954" s="2"/>
      <c r="N954" s="2"/>
      <c r="O954" s="8"/>
      <c r="P954" s="2"/>
      <c r="Q954" s="12"/>
    </row>
    <row r="955" spans="1:17">
      <c r="A955" s="11"/>
      <c r="B955" s="9"/>
      <c r="C955" s="9"/>
      <c r="D955" s="3"/>
      <c r="E955" s="9"/>
      <c r="F955" s="9"/>
      <c r="G955" s="3"/>
      <c r="H955" s="3"/>
      <c r="I955" s="3"/>
      <c r="J955" s="3"/>
      <c r="K955" s="3"/>
      <c r="L955" s="3"/>
      <c r="M955" s="3"/>
      <c r="N955" s="3"/>
      <c r="O955" s="9"/>
      <c r="P955" s="3"/>
      <c r="Q955" s="13"/>
    </row>
    <row r="956" spans="1:17">
      <c r="A956" s="10"/>
      <c r="B956" s="8"/>
      <c r="C956" s="8"/>
      <c r="D956" s="2"/>
      <c r="E956" s="8"/>
      <c r="F956" s="8"/>
      <c r="G956" s="2"/>
      <c r="H956" s="2"/>
      <c r="I956" s="2"/>
      <c r="J956" s="2"/>
      <c r="K956" s="2"/>
      <c r="L956" s="2"/>
      <c r="M956" s="2"/>
      <c r="N956" s="2"/>
      <c r="O956" s="8"/>
      <c r="P956" s="2"/>
      <c r="Q956" s="12"/>
    </row>
    <row r="957" spans="1:17">
      <c r="A957" s="11"/>
      <c r="B957" s="9"/>
      <c r="C957" s="9"/>
      <c r="D957" s="3"/>
      <c r="E957" s="9"/>
      <c r="F957" s="9"/>
      <c r="G957" s="3"/>
      <c r="H957" s="3"/>
      <c r="I957" s="3"/>
      <c r="J957" s="3"/>
      <c r="K957" s="3"/>
      <c r="L957" s="3"/>
      <c r="M957" s="3"/>
      <c r="N957" s="3"/>
      <c r="O957" s="9"/>
      <c r="P957" s="3"/>
      <c r="Q957" s="13"/>
    </row>
    <row r="958" spans="1:17">
      <c r="A958" s="10"/>
      <c r="B958" s="8"/>
      <c r="C958" s="8"/>
      <c r="D958" s="2"/>
      <c r="E958" s="8"/>
      <c r="F958" s="8"/>
      <c r="G958" s="2"/>
      <c r="H958" s="2"/>
      <c r="I958" s="2"/>
      <c r="J958" s="2"/>
      <c r="K958" s="2"/>
      <c r="L958" s="2"/>
      <c r="M958" s="2"/>
      <c r="N958" s="2"/>
      <c r="O958" s="8"/>
      <c r="P958" s="2"/>
      <c r="Q958" s="12"/>
    </row>
    <row r="959" spans="1:17">
      <c r="A959" s="11"/>
      <c r="B959" s="9"/>
      <c r="C959" s="9"/>
      <c r="D959" s="3"/>
      <c r="E959" s="9"/>
      <c r="F959" s="9"/>
      <c r="G959" s="3"/>
      <c r="H959" s="3"/>
      <c r="I959" s="3"/>
      <c r="J959" s="3"/>
      <c r="K959" s="3"/>
      <c r="L959" s="3"/>
      <c r="M959" s="3"/>
      <c r="N959" s="3"/>
      <c r="O959" s="9"/>
      <c r="P959" s="3"/>
      <c r="Q959" s="13"/>
    </row>
    <row r="960" spans="1:17">
      <c r="A960" s="10"/>
      <c r="B960" s="8"/>
      <c r="C960" s="8"/>
      <c r="D960" s="2"/>
      <c r="E960" s="8"/>
      <c r="F960" s="8"/>
      <c r="G960" s="2"/>
      <c r="H960" s="2"/>
      <c r="I960" s="2"/>
      <c r="J960" s="2"/>
      <c r="K960" s="2"/>
      <c r="L960" s="2"/>
      <c r="M960" s="2"/>
      <c r="N960" s="2"/>
      <c r="O960" s="8"/>
      <c r="P960" s="2"/>
      <c r="Q960" s="12"/>
    </row>
    <row r="961" spans="1:17">
      <c r="A961" s="11"/>
      <c r="B961" s="9"/>
      <c r="C961" s="9"/>
      <c r="D961" s="3"/>
      <c r="E961" s="9"/>
      <c r="F961" s="9"/>
      <c r="G961" s="3"/>
      <c r="H961" s="3"/>
      <c r="I961" s="3"/>
      <c r="J961" s="3"/>
      <c r="K961" s="3"/>
      <c r="L961" s="3"/>
      <c r="M961" s="3"/>
      <c r="N961" s="3"/>
      <c r="O961" s="9"/>
      <c r="P961" s="3"/>
      <c r="Q961" s="13"/>
    </row>
    <row r="962" spans="1:17">
      <c r="A962" s="10"/>
      <c r="B962" s="8"/>
      <c r="C962" s="8"/>
      <c r="D962" s="2"/>
      <c r="E962" s="8"/>
      <c r="F962" s="8"/>
      <c r="G962" s="2"/>
      <c r="H962" s="2"/>
      <c r="I962" s="2"/>
      <c r="J962" s="2"/>
      <c r="K962" s="2"/>
      <c r="L962" s="2"/>
      <c r="M962" s="2"/>
      <c r="N962" s="2"/>
      <c r="O962" s="8"/>
      <c r="P962" s="2"/>
      <c r="Q962" s="12"/>
    </row>
    <row r="963" spans="1:17">
      <c r="A963" s="11"/>
      <c r="B963" s="9"/>
      <c r="C963" s="9"/>
      <c r="D963" s="3"/>
      <c r="E963" s="9"/>
      <c r="F963" s="9"/>
      <c r="G963" s="3"/>
      <c r="H963" s="3"/>
      <c r="I963" s="3"/>
      <c r="J963" s="3"/>
      <c r="K963" s="3"/>
      <c r="L963" s="3"/>
      <c r="M963" s="3"/>
      <c r="N963" s="3"/>
      <c r="O963" s="9"/>
      <c r="P963" s="3"/>
      <c r="Q963" s="13"/>
    </row>
    <row r="964" spans="1:17">
      <c r="A964" s="10"/>
      <c r="B964" s="8"/>
      <c r="C964" s="8"/>
      <c r="D964" s="2"/>
      <c r="E964" s="8"/>
      <c r="F964" s="8"/>
      <c r="G964" s="2"/>
      <c r="H964" s="2"/>
      <c r="I964" s="2"/>
      <c r="J964" s="2"/>
      <c r="K964" s="2"/>
      <c r="L964" s="2"/>
      <c r="M964" s="2"/>
      <c r="N964" s="2"/>
      <c r="O964" s="8"/>
      <c r="P964" s="2"/>
      <c r="Q964" s="12"/>
    </row>
    <row r="965" spans="1:17">
      <c r="A965" s="11"/>
      <c r="B965" s="9"/>
      <c r="C965" s="9"/>
      <c r="D965" s="3"/>
      <c r="E965" s="9"/>
      <c r="F965" s="9"/>
      <c r="G965" s="3"/>
      <c r="H965" s="3"/>
      <c r="I965" s="3"/>
      <c r="J965" s="3"/>
      <c r="K965" s="3"/>
      <c r="L965" s="3"/>
      <c r="M965" s="3"/>
      <c r="N965" s="3"/>
      <c r="O965" s="9"/>
      <c r="P965" s="3"/>
      <c r="Q965" s="13"/>
    </row>
    <row r="966" spans="1:17">
      <c r="A966" s="10"/>
      <c r="B966" s="8"/>
      <c r="C966" s="8"/>
      <c r="D966" s="2"/>
      <c r="E966" s="8"/>
      <c r="F966" s="8"/>
      <c r="G966" s="2"/>
      <c r="H966" s="2"/>
      <c r="I966" s="2"/>
      <c r="J966" s="2"/>
      <c r="K966" s="2"/>
      <c r="L966" s="2"/>
      <c r="M966" s="2"/>
      <c r="N966" s="2"/>
      <c r="O966" s="8"/>
      <c r="P966" s="2"/>
      <c r="Q966" s="12"/>
    </row>
    <row r="967" spans="1:17">
      <c r="A967" s="11"/>
      <c r="B967" s="9"/>
      <c r="C967" s="9"/>
      <c r="D967" s="3"/>
      <c r="E967" s="9"/>
      <c r="F967" s="9"/>
      <c r="G967" s="3"/>
      <c r="H967" s="3"/>
      <c r="I967" s="3"/>
      <c r="J967" s="3"/>
      <c r="K967" s="3"/>
      <c r="L967" s="3"/>
      <c r="M967" s="3"/>
      <c r="N967" s="3"/>
      <c r="O967" s="9"/>
      <c r="P967" s="3"/>
      <c r="Q967" s="13"/>
    </row>
    <row r="968" spans="1:17">
      <c r="A968" s="10"/>
      <c r="B968" s="8"/>
      <c r="C968" s="8"/>
      <c r="D968" s="2"/>
      <c r="E968" s="8"/>
      <c r="F968" s="8"/>
      <c r="G968" s="2"/>
      <c r="H968" s="2"/>
      <c r="I968" s="2"/>
      <c r="J968" s="2"/>
      <c r="K968" s="2"/>
      <c r="L968" s="2"/>
      <c r="M968" s="2"/>
      <c r="N968" s="2"/>
      <c r="O968" s="8"/>
      <c r="P968" s="2"/>
      <c r="Q968" s="12"/>
    </row>
    <row r="969" spans="1:17">
      <c r="A969" s="11"/>
      <c r="B969" s="9"/>
      <c r="C969" s="9"/>
      <c r="D969" s="3"/>
      <c r="E969" s="9"/>
      <c r="F969" s="9"/>
      <c r="G969" s="3"/>
      <c r="H969" s="3"/>
      <c r="I969" s="3"/>
      <c r="J969" s="3"/>
      <c r="K969" s="3"/>
      <c r="L969" s="3"/>
      <c r="M969" s="3"/>
      <c r="N969" s="3"/>
      <c r="O969" s="9"/>
      <c r="P969" s="3"/>
      <c r="Q969" s="13"/>
    </row>
    <row r="970" spans="1:17">
      <c r="A970" s="10"/>
      <c r="B970" s="8"/>
      <c r="C970" s="8"/>
      <c r="D970" s="2"/>
      <c r="E970" s="8"/>
      <c r="F970" s="8"/>
      <c r="G970" s="2"/>
      <c r="H970" s="2"/>
      <c r="I970" s="2"/>
      <c r="J970" s="2"/>
      <c r="K970" s="2"/>
      <c r="L970" s="2"/>
      <c r="M970" s="2"/>
      <c r="N970" s="2"/>
      <c r="O970" s="8"/>
      <c r="P970" s="2"/>
      <c r="Q970" s="12"/>
    </row>
    <row r="971" spans="1:17">
      <c r="A971" s="11"/>
      <c r="B971" s="9"/>
      <c r="C971" s="9"/>
      <c r="D971" s="3"/>
      <c r="E971" s="9"/>
      <c r="F971" s="9"/>
      <c r="G971" s="3"/>
      <c r="H971" s="3"/>
      <c r="I971" s="3"/>
      <c r="J971" s="3"/>
      <c r="K971" s="3"/>
      <c r="L971" s="3"/>
      <c r="M971" s="3"/>
      <c r="N971" s="3"/>
      <c r="O971" s="9"/>
      <c r="P971" s="3"/>
      <c r="Q971" s="13"/>
    </row>
    <row r="972" spans="1:17">
      <c r="A972" s="10"/>
      <c r="B972" s="8"/>
      <c r="C972" s="8"/>
      <c r="D972" s="2"/>
      <c r="E972" s="8"/>
      <c r="F972" s="8"/>
      <c r="G972" s="2"/>
      <c r="H972" s="2"/>
      <c r="I972" s="2"/>
      <c r="J972" s="2"/>
      <c r="K972" s="2"/>
      <c r="L972" s="2"/>
      <c r="M972" s="2"/>
      <c r="N972" s="2"/>
      <c r="O972" s="8"/>
      <c r="P972" s="2"/>
      <c r="Q972" s="12"/>
    </row>
    <row r="973" spans="1:17">
      <c r="A973" s="11"/>
      <c r="B973" s="9"/>
      <c r="C973" s="9"/>
      <c r="D973" s="3"/>
      <c r="E973" s="9"/>
      <c r="F973" s="9"/>
      <c r="G973" s="3"/>
      <c r="H973" s="3"/>
      <c r="I973" s="3"/>
      <c r="J973" s="3"/>
      <c r="K973" s="3"/>
      <c r="L973" s="3"/>
      <c r="M973" s="3"/>
      <c r="N973" s="3"/>
      <c r="O973" s="9"/>
      <c r="P973" s="3"/>
      <c r="Q973" s="13"/>
    </row>
    <row r="974" spans="1:17">
      <c r="A974" s="10"/>
      <c r="B974" s="8"/>
      <c r="C974" s="8"/>
      <c r="D974" s="2"/>
      <c r="E974" s="8"/>
      <c r="F974" s="8"/>
      <c r="G974" s="2"/>
      <c r="H974" s="2"/>
      <c r="I974" s="2"/>
      <c r="J974" s="2"/>
      <c r="K974" s="2"/>
      <c r="L974" s="2"/>
      <c r="M974" s="2"/>
      <c r="N974" s="2"/>
      <c r="O974" s="8"/>
      <c r="P974" s="2"/>
      <c r="Q974" s="12"/>
    </row>
    <row r="975" spans="1:17">
      <c r="A975" s="11"/>
      <c r="B975" s="9"/>
      <c r="C975" s="9"/>
      <c r="D975" s="3"/>
      <c r="E975" s="9"/>
      <c r="F975" s="9"/>
      <c r="G975" s="3"/>
      <c r="H975" s="3"/>
      <c r="I975" s="3"/>
      <c r="J975" s="3"/>
      <c r="K975" s="3"/>
      <c r="L975" s="3"/>
      <c r="M975" s="3"/>
      <c r="N975" s="3"/>
      <c r="O975" s="9"/>
      <c r="P975" s="3"/>
      <c r="Q975" s="13"/>
    </row>
    <row r="976" spans="1:17">
      <c r="A976" s="10"/>
      <c r="B976" s="8"/>
      <c r="C976" s="8"/>
      <c r="D976" s="2"/>
      <c r="E976" s="8"/>
      <c r="F976" s="8"/>
      <c r="G976" s="2"/>
      <c r="H976" s="2"/>
      <c r="I976" s="2"/>
      <c r="J976" s="2"/>
      <c r="K976" s="2"/>
      <c r="L976" s="2"/>
      <c r="M976" s="2"/>
      <c r="N976" s="2"/>
      <c r="O976" s="8"/>
      <c r="P976" s="2"/>
      <c r="Q976" s="12"/>
    </row>
    <row r="977" spans="1:17">
      <c r="A977" s="11"/>
      <c r="B977" s="9"/>
      <c r="C977" s="9"/>
      <c r="D977" s="3"/>
      <c r="E977" s="9"/>
      <c r="F977" s="9"/>
      <c r="G977" s="3"/>
      <c r="H977" s="3"/>
      <c r="I977" s="3"/>
      <c r="J977" s="3"/>
      <c r="K977" s="3"/>
      <c r="L977" s="3"/>
      <c r="M977" s="3"/>
      <c r="N977" s="3"/>
      <c r="O977" s="9"/>
      <c r="P977" s="3"/>
      <c r="Q977" s="13"/>
    </row>
    <row r="978" spans="1:17">
      <c r="A978" s="10"/>
      <c r="B978" s="8"/>
      <c r="C978" s="8"/>
      <c r="D978" s="2"/>
      <c r="E978" s="8"/>
      <c r="F978" s="8"/>
      <c r="G978" s="2"/>
      <c r="H978" s="2"/>
      <c r="I978" s="2"/>
      <c r="J978" s="2"/>
      <c r="K978" s="2"/>
      <c r="L978" s="2"/>
      <c r="M978" s="2"/>
      <c r="N978" s="2"/>
      <c r="O978" s="8"/>
      <c r="P978" s="2"/>
      <c r="Q978" s="12"/>
    </row>
    <row r="979" spans="1:17">
      <c r="A979" s="11"/>
      <c r="B979" s="9"/>
      <c r="C979" s="9"/>
      <c r="D979" s="3"/>
      <c r="E979" s="9"/>
      <c r="F979" s="9"/>
      <c r="G979" s="3"/>
      <c r="H979" s="3"/>
      <c r="I979" s="3"/>
      <c r="J979" s="3"/>
      <c r="K979" s="3"/>
      <c r="L979" s="3"/>
      <c r="M979" s="3"/>
      <c r="N979" s="3"/>
      <c r="O979" s="9"/>
      <c r="P979" s="3"/>
      <c r="Q979" s="13"/>
    </row>
    <row r="980" spans="1:17">
      <c r="A980" s="10"/>
      <c r="B980" s="8"/>
      <c r="C980" s="8"/>
      <c r="D980" s="2"/>
      <c r="E980" s="8"/>
      <c r="F980" s="8"/>
      <c r="G980" s="2"/>
      <c r="H980" s="2"/>
      <c r="I980" s="2"/>
      <c r="J980" s="2"/>
      <c r="K980" s="2"/>
      <c r="L980" s="2"/>
      <c r="M980" s="2"/>
      <c r="N980" s="2"/>
      <c r="O980" s="8"/>
      <c r="P980" s="2"/>
      <c r="Q980" s="12"/>
    </row>
    <row r="981" spans="1:17">
      <c r="A981" s="11"/>
      <c r="B981" s="9"/>
      <c r="C981" s="9"/>
      <c r="D981" s="3"/>
      <c r="E981" s="9"/>
      <c r="F981" s="9"/>
      <c r="G981" s="3"/>
      <c r="H981" s="3"/>
      <c r="I981" s="3"/>
      <c r="J981" s="3"/>
      <c r="K981" s="3"/>
      <c r="L981" s="3"/>
      <c r="M981" s="3"/>
      <c r="N981" s="3"/>
      <c r="O981" s="9"/>
      <c r="P981" s="3"/>
      <c r="Q981" s="13"/>
    </row>
    <row r="982" spans="1:17">
      <c r="A982" s="10"/>
      <c r="B982" s="8"/>
      <c r="C982" s="8"/>
      <c r="D982" s="2"/>
      <c r="E982" s="8"/>
      <c r="F982" s="8"/>
      <c r="G982" s="2"/>
      <c r="H982" s="2"/>
      <c r="I982" s="2"/>
      <c r="J982" s="2"/>
      <c r="K982" s="2"/>
      <c r="L982" s="2"/>
      <c r="M982" s="2"/>
      <c r="N982" s="2"/>
      <c r="O982" s="8"/>
      <c r="P982" s="2"/>
      <c r="Q982" s="12"/>
    </row>
    <row r="983" spans="1:17">
      <c r="A983" s="11"/>
      <c r="B983" s="9"/>
      <c r="C983" s="9"/>
      <c r="D983" s="3"/>
      <c r="E983" s="9"/>
      <c r="F983" s="9"/>
      <c r="G983" s="3"/>
      <c r="H983" s="3"/>
      <c r="I983" s="3"/>
      <c r="J983" s="3"/>
      <c r="K983" s="3"/>
      <c r="L983" s="3"/>
      <c r="M983" s="3"/>
      <c r="N983" s="3"/>
      <c r="O983" s="9"/>
      <c r="P983" s="3"/>
      <c r="Q983" s="13"/>
    </row>
    <row r="984" spans="1:17">
      <c r="A984" s="10"/>
      <c r="B984" s="8"/>
      <c r="C984" s="8"/>
      <c r="D984" s="2"/>
      <c r="E984" s="8"/>
      <c r="F984" s="8"/>
      <c r="G984" s="2"/>
      <c r="H984" s="2"/>
      <c r="I984" s="2"/>
      <c r="J984" s="2"/>
      <c r="K984" s="2"/>
      <c r="L984" s="2"/>
      <c r="M984" s="2"/>
      <c r="N984" s="2"/>
      <c r="O984" s="8"/>
      <c r="P984" s="2"/>
      <c r="Q984" s="12"/>
    </row>
    <row r="985" spans="1:17">
      <c r="A985" s="11"/>
      <c r="B985" s="9"/>
      <c r="C985" s="9"/>
      <c r="D985" s="3"/>
      <c r="E985" s="9"/>
      <c r="F985" s="9"/>
      <c r="G985" s="3"/>
      <c r="H985" s="3"/>
      <c r="I985" s="3"/>
      <c r="J985" s="3"/>
      <c r="K985" s="3"/>
      <c r="L985" s="3"/>
      <c r="M985" s="3"/>
      <c r="N985" s="3"/>
      <c r="O985" s="9"/>
      <c r="P985" s="3"/>
      <c r="Q985" s="13"/>
    </row>
    <row r="986" spans="1:17">
      <c r="A986" s="10"/>
      <c r="B986" s="8"/>
      <c r="C986" s="8"/>
      <c r="D986" s="2"/>
      <c r="E986" s="8"/>
      <c r="F986" s="8"/>
      <c r="G986" s="2"/>
      <c r="H986" s="2"/>
      <c r="I986" s="2"/>
      <c r="J986" s="2"/>
      <c r="K986" s="2"/>
      <c r="L986" s="2"/>
      <c r="M986" s="2"/>
      <c r="N986" s="2"/>
      <c r="O986" s="8"/>
      <c r="P986" s="2"/>
      <c r="Q986" s="12"/>
    </row>
    <row r="987" spans="1:17">
      <c r="A987" s="11"/>
      <c r="B987" s="9"/>
      <c r="C987" s="9"/>
      <c r="D987" s="3"/>
      <c r="E987" s="9"/>
      <c r="F987" s="9"/>
      <c r="G987" s="3"/>
      <c r="H987" s="3"/>
      <c r="I987" s="3"/>
      <c r="J987" s="3"/>
      <c r="K987" s="3"/>
      <c r="L987" s="3"/>
      <c r="M987" s="3"/>
      <c r="N987" s="3"/>
      <c r="O987" s="9"/>
      <c r="P987" s="3"/>
      <c r="Q987" s="13"/>
    </row>
    <row r="988" spans="1:17">
      <c r="A988" s="10"/>
      <c r="B988" s="8"/>
      <c r="C988" s="8"/>
      <c r="D988" s="2"/>
      <c r="E988" s="8"/>
      <c r="F988" s="8"/>
      <c r="G988" s="2"/>
      <c r="H988" s="2"/>
      <c r="I988" s="2"/>
      <c r="J988" s="2"/>
      <c r="K988" s="2"/>
      <c r="L988" s="2"/>
      <c r="M988" s="2"/>
      <c r="N988" s="2"/>
      <c r="O988" s="8"/>
      <c r="P988" s="2"/>
      <c r="Q988" s="12"/>
    </row>
    <row r="989" spans="1:17">
      <c r="A989" s="11"/>
      <c r="B989" s="9"/>
      <c r="C989" s="9"/>
      <c r="D989" s="3"/>
      <c r="E989" s="9"/>
      <c r="F989" s="9"/>
      <c r="G989" s="3"/>
      <c r="H989" s="3"/>
      <c r="I989" s="3"/>
      <c r="J989" s="3"/>
      <c r="K989" s="3"/>
      <c r="L989" s="3"/>
      <c r="M989" s="3"/>
      <c r="N989" s="3"/>
      <c r="O989" s="9"/>
      <c r="P989" s="3"/>
      <c r="Q989" s="13"/>
    </row>
    <row r="990" spans="1:17">
      <c r="A990" s="10"/>
      <c r="B990" s="8"/>
      <c r="C990" s="8"/>
      <c r="D990" s="2"/>
      <c r="E990" s="8"/>
      <c r="F990" s="8"/>
      <c r="G990" s="2"/>
      <c r="H990" s="2"/>
      <c r="I990" s="2"/>
      <c r="J990" s="2"/>
      <c r="K990" s="2"/>
      <c r="L990" s="2"/>
      <c r="M990" s="2"/>
      <c r="N990" s="2"/>
      <c r="O990" s="8"/>
      <c r="P990" s="2"/>
      <c r="Q990" s="12"/>
    </row>
    <row r="991" spans="1:17">
      <c r="A991" s="11"/>
      <c r="B991" s="9"/>
      <c r="C991" s="9"/>
      <c r="D991" s="3"/>
      <c r="E991" s="9"/>
      <c r="F991" s="9"/>
      <c r="G991" s="3"/>
      <c r="H991" s="3"/>
      <c r="I991" s="3"/>
      <c r="J991" s="3"/>
      <c r="K991" s="3"/>
      <c r="L991" s="3"/>
      <c r="M991" s="3"/>
      <c r="N991" s="3"/>
      <c r="O991" s="9"/>
      <c r="P991" s="3"/>
      <c r="Q991" s="13"/>
    </row>
    <row r="992" spans="1:17">
      <c r="A992" s="10"/>
      <c r="B992" s="8"/>
      <c r="C992" s="8"/>
      <c r="D992" s="2"/>
      <c r="E992" s="8"/>
      <c r="F992" s="8"/>
      <c r="G992" s="2"/>
      <c r="H992" s="2"/>
      <c r="I992" s="2"/>
      <c r="J992" s="2"/>
      <c r="K992" s="2"/>
      <c r="L992" s="2"/>
      <c r="M992" s="2"/>
      <c r="N992" s="2"/>
      <c r="O992" s="8"/>
      <c r="P992" s="2"/>
      <c r="Q992" s="12"/>
    </row>
    <row r="993" spans="1:17">
      <c r="A993" s="11"/>
      <c r="B993" s="9"/>
      <c r="C993" s="9"/>
      <c r="D993" s="3"/>
      <c r="E993" s="9"/>
      <c r="F993" s="9"/>
      <c r="G993" s="3"/>
      <c r="H993" s="3"/>
      <c r="I993" s="3"/>
      <c r="J993" s="3"/>
      <c r="K993" s="3"/>
      <c r="L993" s="3"/>
      <c r="M993" s="3"/>
      <c r="N993" s="3"/>
      <c r="O993" s="9"/>
      <c r="P993" s="3"/>
      <c r="Q993" s="13"/>
    </row>
    <row r="994" spans="1:17">
      <c r="A994" s="10"/>
      <c r="B994" s="8"/>
      <c r="C994" s="8"/>
      <c r="D994" s="2"/>
      <c r="E994" s="8"/>
      <c r="F994" s="8"/>
      <c r="G994" s="2"/>
      <c r="H994" s="2"/>
      <c r="I994" s="2"/>
      <c r="J994" s="2"/>
      <c r="K994" s="2"/>
      <c r="L994" s="2"/>
      <c r="M994" s="2"/>
      <c r="N994" s="2"/>
      <c r="O994" s="8"/>
      <c r="P994" s="2"/>
      <c r="Q994" s="12"/>
    </row>
    <row r="995" spans="1:17">
      <c r="A995" s="11"/>
      <c r="B995" s="9"/>
      <c r="C995" s="9"/>
      <c r="D995" s="3"/>
      <c r="E995" s="9"/>
      <c r="F995" s="9"/>
      <c r="G995" s="3"/>
      <c r="H995" s="3"/>
      <c r="I995" s="3"/>
      <c r="J995" s="3"/>
      <c r="K995" s="3"/>
      <c r="L995" s="3"/>
      <c r="M995" s="3"/>
      <c r="N995" s="3"/>
      <c r="O995" s="9"/>
      <c r="P995" s="3"/>
      <c r="Q995" s="13"/>
    </row>
    <row r="996" spans="1:17">
      <c r="A996" s="10"/>
      <c r="B996" s="8"/>
      <c r="C996" s="8"/>
      <c r="D996" s="2"/>
      <c r="E996" s="8"/>
      <c r="F996" s="8"/>
      <c r="G996" s="2"/>
      <c r="H996" s="2"/>
      <c r="I996" s="2"/>
      <c r="J996" s="2"/>
      <c r="K996" s="2"/>
      <c r="L996" s="2"/>
      <c r="M996" s="2"/>
      <c r="N996" s="2"/>
      <c r="O996" s="8"/>
      <c r="P996" s="2"/>
      <c r="Q996" s="12"/>
    </row>
    <row r="997" spans="1:17">
      <c r="A997" s="11"/>
      <c r="B997" s="9"/>
      <c r="C997" s="9"/>
      <c r="D997" s="3"/>
      <c r="E997" s="9"/>
      <c r="F997" s="9"/>
      <c r="G997" s="3"/>
      <c r="H997" s="3"/>
      <c r="I997" s="3"/>
      <c r="J997" s="3"/>
      <c r="K997" s="3"/>
      <c r="L997" s="3"/>
      <c r="M997" s="3"/>
      <c r="N997" s="3"/>
      <c r="O997" s="9"/>
      <c r="P997" s="3"/>
      <c r="Q997" s="13"/>
    </row>
    <row r="998" spans="1:17">
      <c r="A998" s="10"/>
      <c r="B998" s="8"/>
      <c r="C998" s="8"/>
      <c r="D998" s="2"/>
      <c r="E998" s="8"/>
      <c r="F998" s="8"/>
      <c r="G998" s="2"/>
      <c r="H998" s="2"/>
      <c r="I998" s="2"/>
      <c r="J998" s="2"/>
      <c r="K998" s="2"/>
      <c r="L998" s="2"/>
      <c r="M998" s="2"/>
      <c r="N998" s="2"/>
      <c r="O998" s="8"/>
      <c r="P998" s="2"/>
      <c r="Q998" s="12"/>
    </row>
    <row r="999" spans="1:17">
      <c r="A999" s="11"/>
      <c r="B999" s="9"/>
      <c r="C999" s="9"/>
      <c r="D999" s="3"/>
      <c r="E999" s="9"/>
      <c r="F999" s="9"/>
      <c r="G999" s="3"/>
      <c r="H999" s="3"/>
      <c r="I999" s="3"/>
      <c r="J999" s="3"/>
      <c r="K999" s="3"/>
      <c r="L999" s="3"/>
      <c r="M999" s="3"/>
      <c r="N999" s="3"/>
      <c r="O999" s="9"/>
      <c r="P999" s="3"/>
      <c r="Q999" s="13"/>
    </row>
    <row r="1000" spans="1:17">
      <c r="A1000" s="10"/>
      <c r="B1000" s="8"/>
      <c r="C1000" s="8"/>
      <c r="D1000" s="2"/>
      <c r="E1000" s="8"/>
      <c r="F1000" s="8"/>
      <c r="G1000" s="2"/>
      <c r="H1000" s="2"/>
      <c r="I1000" s="2"/>
      <c r="J1000" s="2"/>
      <c r="K1000" s="2"/>
      <c r="L1000" s="2"/>
      <c r="M1000" s="2"/>
      <c r="N1000" s="2"/>
      <c r="O1000" s="8"/>
      <c r="P1000" s="2"/>
      <c r="Q1000" s="12"/>
    </row>
    <row r="1001" spans="1:17">
      <c r="A1001" s="11"/>
      <c r="B1001" s="9"/>
      <c r="C1001" s="9"/>
      <c r="D1001" s="3"/>
      <c r="E1001" s="9"/>
      <c r="F1001" s="9"/>
      <c r="G1001" s="3"/>
      <c r="H1001" s="3"/>
      <c r="I1001" s="3"/>
      <c r="J1001" s="3"/>
      <c r="K1001" s="3"/>
      <c r="L1001" s="3"/>
      <c r="M1001" s="3"/>
      <c r="N1001" s="3"/>
      <c r="O1001" s="9"/>
      <c r="P1001" s="3"/>
      <c r="Q1001" s="13"/>
    </row>
    <row r="1002" spans="1:17">
      <c r="A1002" s="10"/>
      <c r="B1002" s="8"/>
      <c r="C1002" s="8"/>
      <c r="D1002" s="2"/>
      <c r="E1002" s="8"/>
      <c r="F1002" s="8"/>
      <c r="G1002" s="2"/>
      <c r="H1002" s="2"/>
      <c r="I1002" s="2"/>
      <c r="J1002" s="2"/>
      <c r="K1002" s="2"/>
      <c r="L1002" s="2"/>
      <c r="M1002" s="2"/>
      <c r="N1002" s="2"/>
      <c r="O1002" s="8"/>
      <c r="P1002" s="2"/>
      <c r="Q1002" s="12"/>
    </row>
    <row r="1003" spans="1:17">
      <c r="A1003" s="11"/>
      <c r="B1003" s="9"/>
      <c r="C1003" s="9"/>
      <c r="D1003" s="3"/>
      <c r="E1003" s="9"/>
      <c r="F1003" s="9"/>
      <c r="G1003" s="3"/>
      <c r="H1003" s="3"/>
      <c r="I1003" s="3"/>
      <c r="J1003" s="3"/>
      <c r="K1003" s="3"/>
      <c r="L1003" s="3"/>
      <c r="M1003" s="3"/>
      <c r="N1003" s="3"/>
      <c r="O1003" s="9"/>
      <c r="P1003" s="3"/>
      <c r="Q1003" s="13"/>
    </row>
    <row r="1004" spans="1:17">
      <c r="A1004" s="10"/>
      <c r="B1004" s="8"/>
      <c r="C1004" s="8"/>
      <c r="D1004" s="2"/>
      <c r="E1004" s="8"/>
      <c r="F1004" s="8"/>
      <c r="G1004" s="2"/>
      <c r="H1004" s="2"/>
      <c r="I1004" s="2"/>
      <c r="J1004" s="2"/>
      <c r="K1004" s="2"/>
      <c r="L1004" s="2"/>
      <c r="M1004" s="2"/>
      <c r="N1004" s="2"/>
      <c r="O1004" s="8"/>
      <c r="P1004" s="2"/>
      <c r="Q1004" s="12"/>
    </row>
    <row r="1005" spans="1:17">
      <c r="A1005" s="11"/>
      <c r="B1005" s="9"/>
      <c r="C1005" s="9"/>
      <c r="D1005" s="3"/>
      <c r="E1005" s="9"/>
      <c r="F1005" s="9"/>
      <c r="G1005" s="3"/>
      <c r="H1005" s="3"/>
      <c r="I1005" s="3"/>
      <c r="J1005" s="3"/>
      <c r="K1005" s="3"/>
      <c r="L1005" s="3"/>
      <c r="M1005" s="3"/>
      <c r="N1005" s="3"/>
      <c r="O1005" s="9"/>
      <c r="P1005" s="3"/>
      <c r="Q1005" s="13"/>
    </row>
    <row r="1006" spans="1:17">
      <c r="A1006" s="10"/>
      <c r="B1006" s="8"/>
      <c r="C1006" s="8"/>
      <c r="D1006" s="2"/>
      <c r="E1006" s="8"/>
      <c r="F1006" s="8"/>
      <c r="G1006" s="2"/>
      <c r="H1006" s="2"/>
      <c r="I1006" s="2"/>
      <c r="J1006" s="2"/>
      <c r="K1006" s="2"/>
      <c r="L1006" s="2"/>
      <c r="M1006" s="2"/>
      <c r="N1006" s="2"/>
      <c r="O1006" s="8"/>
      <c r="P1006" s="2"/>
      <c r="Q1006" s="12"/>
    </row>
    <row r="1007" spans="1:17">
      <c r="A1007" s="11"/>
      <c r="B1007" s="9"/>
      <c r="C1007" s="9"/>
      <c r="D1007" s="3"/>
      <c r="E1007" s="9"/>
      <c r="F1007" s="9"/>
      <c r="G1007" s="3"/>
      <c r="H1007" s="3"/>
      <c r="I1007" s="3"/>
      <c r="J1007" s="3"/>
      <c r="K1007" s="3"/>
      <c r="L1007" s="3"/>
      <c r="M1007" s="3"/>
      <c r="N1007" s="3"/>
      <c r="O1007" s="9"/>
      <c r="P1007" s="3"/>
      <c r="Q1007" s="13"/>
    </row>
    <row r="1008" spans="1:17">
      <c r="A1008" s="10"/>
      <c r="B1008" s="8"/>
      <c r="C1008" s="8"/>
      <c r="D1008" s="2"/>
      <c r="E1008" s="8"/>
      <c r="F1008" s="8"/>
      <c r="G1008" s="2"/>
      <c r="H1008" s="2"/>
      <c r="I1008" s="2"/>
      <c r="J1008" s="2"/>
      <c r="K1008" s="2"/>
      <c r="L1008" s="2"/>
      <c r="M1008" s="2"/>
      <c r="N1008" s="2"/>
      <c r="O1008" s="8"/>
      <c r="P1008" s="2"/>
      <c r="Q1008" s="12"/>
    </row>
    <row r="1009" spans="1:17">
      <c r="A1009" s="11"/>
      <c r="B1009" s="9"/>
      <c r="C1009" s="9"/>
      <c r="D1009" s="3"/>
      <c r="E1009" s="9"/>
      <c r="F1009" s="9"/>
      <c r="G1009" s="3"/>
      <c r="H1009" s="3"/>
      <c r="I1009" s="3"/>
      <c r="J1009" s="3"/>
      <c r="K1009" s="3"/>
      <c r="L1009" s="3"/>
      <c r="M1009" s="3"/>
      <c r="N1009" s="3"/>
      <c r="O1009" s="9"/>
      <c r="P1009" s="3"/>
      <c r="Q1009" s="13"/>
    </row>
    <row r="1010" spans="1:17">
      <c r="A1010" s="10"/>
      <c r="B1010" s="8"/>
      <c r="C1010" s="8"/>
      <c r="D1010" s="2"/>
      <c r="E1010" s="8"/>
      <c r="F1010" s="8"/>
      <c r="G1010" s="2"/>
      <c r="H1010" s="2"/>
      <c r="I1010" s="2"/>
      <c r="J1010" s="2"/>
      <c r="K1010" s="2"/>
      <c r="L1010" s="2"/>
      <c r="M1010" s="2"/>
      <c r="N1010" s="2"/>
      <c r="O1010" s="8"/>
      <c r="P1010" s="2"/>
      <c r="Q1010" s="12"/>
    </row>
    <row r="1011" spans="1:17">
      <c r="A1011" s="11"/>
      <c r="B1011" s="9"/>
      <c r="C1011" s="9"/>
      <c r="D1011" s="3"/>
      <c r="E1011" s="9"/>
      <c r="F1011" s="9"/>
      <c r="G1011" s="3"/>
      <c r="H1011" s="3"/>
      <c r="I1011" s="3"/>
      <c r="J1011" s="3"/>
      <c r="K1011" s="3"/>
      <c r="L1011" s="3"/>
      <c r="M1011" s="3"/>
      <c r="N1011" s="3"/>
      <c r="O1011" s="9"/>
      <c r="P1011" s="3"/>
      <c r="Q1011" s="13"/>
    </row>
    <row r="1012" spans="1:17">
      <c r="A1012" s="10"/>
      <c r="B1012" s="8"/>
      <c r="C1012" s="8"/>
      <c r="D1012" s="2"/>
      <c r="E1012" s="8"/>
      <c r="F1012" s="8"/>
      <c r="G1012" s="2"/>
      <c r="H1012" s="2"/>
      <c r="I1012" s="2"/>
      <c r="J1012" s="2"/>
      <c r="K1012" s="2"/>
      <c r="L1012" s="2"/>
      <c r="M1012" s="2"/>
      <c r="N1012" s="2"/>
      <c r="O1012" s="8"/>
      <c r="P1012" s="2"/>
      <c r="Q1012" s="12"/>
    </row>
    <row r="1013" spans="1:17">
      <c r="A1013" s="11"/>
      <c r="B1013" s="9"/>
      <c r="C1013" s="9"/>
      <c r="D1013" s="3"/>
      <c r="E1013" s="9"/>
      <c r="F1013" s="9"/>
      <c r="G1013" s="3"/>
      <c r="H1013" s="3"/>
      <c r="I1013" s="3"/>
      <c r="J1013" s="3"/>
      <c r="K1013" s="3"/>
      <c r="L1013" s="3"/>
      <c r="M1013" s="3"/>
      <c r="N1013" s="3"/>
      <c r="O1013" s="9"/>
      <c r="P1013" s="3"/>
      <c r="Q1013" s="13"/>
    </row>
    <row r="1014" spans="1:17">
      <c r="A1014" s="10"/>
      <c r="B1014" s="8"/>
      <c r="C1014" s="8"/>
      <c r="D1014" s="2"/>
      <c r="E1014" s="8"/>
      <c r="F1014" s="8"/>
      <c r="G1014" s="2"/>
      <c r="H1014" s="2"/>
      <c r="I1014" s="2"/>
      <c r="J1014" s="2"/>
      <c r="K1014" s="2"/>
      <c r="L1014" s="2"/>
      <c r="M1014" s="2"/>
      <c r="N1014" s="2"/>
      <c r="O1014" s="8"/>
      <c r="P1014" s="2"/>
      <c r="Q1014" s="12"/>
    </row>
    <row r="1015" spans="1:17">
      <c r="A1015" s="11"/>
      <c r="B1015" s="9"/>
      <c r="C1015" s="9"/>
      <c r="D1015" s="3"/>
      <c r="E1015" s="9"/>
      <c r="F1015" s="9"/>
      <c r="G1015" s="3"/>
      <c r="H1015" s="3"/>
      <c r="I1015" s="3"/>
      <c r="J1015" s="3"/>
      <c r="K1015" s="3"/>
      <c r="L1015" s="3"/>
      <c r="M1015" s="3"/>
      <c r="N1015" s="3"/>
      <c r="O1015" s="9"/>
      <c r="P1015" s="3"/>
      <c r="Q1015" s="13"/>
    </row>
    <row r="1016" spans="1:17">
      <c r="A1016" s="10"/>
      <c r="B1016" s="8"/>
      <c r="C1016" s="8"/>
      <c r="D1016" s="2"/>
      <c r="E1016" s="8"/>
      <c r="F1016" s="8"/>
      <c r="G1016" s="2"/>
      <c r="H1016" s="2"/>
      <c r="I1016" s="2"/>
      <c r="J1016" s="2"/>
      <c r="K1016" s="2"/>
      <c r="L1016" s="2"/>
      <c r="M1016" s="2"/>
      <c r="N1016" s="2"/>
      <c r="O1016" s="8"/>
      <c r="P1016" s="2"/>
      <c r="Q1016" s="12"/>
    </row>
    <row r="1017" spans="1:17">
      <c r="A1017" s="11"/>
      <c r="B1017" s="9"/>
      <c r="C1017" s="9"/>
      <c r="D1017" s="3"/>
      <c r="E1017" s="9"/>
      <c r="F1017" s="9"/>
      <c r="G1017" s="3"/>
      <c r="H1017" s="3"/>
      <c r="I1017" s="3"/>
      <c r="J1017" s="3"/>
      <c r="K1017" s="3"/>
      <c r="L1017" s="3"/>
      <c r="M1017" s="3"/>
      <c r="N1017" s="3"/>
      <c r="O1017" s="9"/>
      <c r="P1017" s="3"/>
      <c r="Q1017" s="13"/>
    </row>
    <row r="1018" spans="1:17">
      <c r="A1018" s="10"/>
      <c r="B1018" s="8"/>
      <c r="C1018" s="8"/>
      <c r="D1018" s="2"/>
      <c r="E1018" s="8"/>
      <c r="F1018" s="8"/>
      <c r="G1018" s="2"/>
      <c r="H1018" s="2"/>
      <c r="I1018" s="2"/>
      <c r="J1018" s="2"/>
      <c r="K1018" s="2"/>
      <c r="L1018" s="2"/>
      <c r="M1018" s="2"/>
      <c r="N1018" s="2"/>
      <c r="O1018" s="8"/>
      <c r="P1018" s="2"/>
      <c r="Q1018" s="12"/>
    </row>
    <row r="1019" spans="1:17">
      <c r="A1019" s="11"/>
      <c r="B1019" s="9"/>
      <c r="C1019" s="9"/>
      <c r="D1019" s="3"/>
      <c r="E1019" s="9"/>
      <c r="F1019" s="9"/>
      <c r="G1019" s="3"/>
      <c r="H1019" s="3"/>
      <c r="I1019" s="3"/>
      <c r="J1019" s="3"/>
      <c r="K1019" s="3"/>
      <c r="L1019" s="3"/>
      <c r="M1019" s="3"/>
      <c r="N1019" s="3"/>
      <c r="O1019" s="9"/>
      <c r="P1019" s="3"/>
      <c r="Q1019" s="13"/>
    </row>
    <row r="1020" spans="1:17">
      <c r="A1020" s="10"/>
      <c r="B1020" s="8"/>
      <c r="C1020" s="8"/>
      <c r="D1020" s="2"/>
      <c r="E1020" s="8"/>
      <c r="F1020" s="8"/>
      <c r="G1020" s="2"/>
      <c r="H1020" s="2"/>
      <c r="I1020" s="2"/>
      <c r="J1020" s="2"/>
      <c r="K1020" s="2"/>
      <c r="L1020" s="2"/>
      <c r="M1020" s="2"/>
      <c r="N1020" s="2"/>
      <c r="O1020" s="8"/>
      <c r="P1020" s="2"/>
      <c r="Q1020" s="12"/>
    </row>
    <row r="1021" spans="1:17">
      <c r="A1021" s="11"/>
      <c r="B1021" s="9"/>
      <c r="C1021" s="9"/>
      <c r="D1021" s="3"/>
      <c r="E1021" s="9"/>
      <c r="F1021" s="9"/>
      <c r="G1021" s="3"/>
      <c r="H1021" s="3"/>
      <c r="I1021" s="3"/>
      <c r="J1021" s="3"/>
      <c r="K1021" s="3"/>
      <c r="L1021" s="3"/>
      <c r="M1021" s="3"/>
      <c r="N1021" s="3"/>
      <c r="O1021" s="9"/>
      <c r="P1021" s="3"/>
      <c r="Q1021" s="13"/>
    </row>
    <row r="1022" spans="1:17">
      <c r="A1022" s="10"/>
      <c r="B1022" s="8"/>
      <c r="C1022" s="8"/>
      <c r="D1022" s="2"/>
      <c r="E1022" s="8"/>
      <c r="F1022" s="8"/>
      <c r="G1022" s="2"/>
      <c r="H1022" s="2"/>
      <c r="I1022" s="2"/>
      <c r="J1022" s="2"/>
      <c r="K1022" s="2"/>
      <c r="L1022" s="2"/>
      <c r="M1022" s="2"/>
      <c r="N1022" s="2"/>
      <c r="O1022" s="8"/>
      <c r="P1022" s="2"/>
      <c r="Q1022" s="12"/>
    </row>
    <row r="1023" spans="1:17">
      <c r="A1023" s="11"/>
      <c r="B1023" s="9"/>
      <c r="C1023" s="9"/>
      <c r="D1023" s="3"/>
      <c r="E1023" s="9"/>
      <c r="F1023" s="9"/>
      <c r="G1023" s="3"/>
      <c r="H1023" s="3"/>
      <c r="I1023" s="3"/>
      <c r="J1023" s="3"/>
      <c r="K1023" s="3"/>
      <c r="L1023" s="3"/>
      <c r="M1023" s="3"/>
      <c r="N1023" s="3"/>
      <c r="O1023" s="9"/>
      <c r="P1023" s="3"/>
      <c r="Q1023" s="13"/>
    </row>
    <row r="1024" spans="1:17">
      <c r="A1024" s="10"/>
      <c r="B1024" s="8"/>
      <c r="C1024" s="8"/>
      <c r="D1024" s="2"/>
      <c r="E1024" s="8"/>
      <c r="F1024" s="8"/>
      <c r="G1024" s="2"/>
      <c r="H1024" s="2"/>
      <c r="I1024" s="2"/>
      <c r="J1024" s="2"/>
      <c r="K1024" s="2"/>
      <c r="L1024" s="2"/>
      <c r="M1024" s="2"/>
      <c r="N1024" s="2"/>
      <c r="O1024" s="8"/>
      <c r="P1024" s="2"/>
      <c r="Q1024" s="12"/>
    </row>
    <row r="1025" spans="1:17">
      <c r="A1025" s="11"/>
      <c r="B1025" s="9"/>
      <c r="C1025" s="9"/>
      <c r="D1025" s="3"/>
      <c r="E1025" s="9"/>
      <c r="F1025" s="9"/>
      <c r="G1025" s="3"/>
      <c r="H1025" s="3"/>
      <c r="I1025" s="3"/>
      <c r="J1025" s="3"/>
      <c r="K1025" s="3"/>
      <c r="L1025" s="3"/>
      <c r="M1025" s="3"/>
      <c r="N1025" s="3"/>
      <c r="O1025" s="9"/>
      <c r="P1025" s="3"/>
      <c r="Q1025" s="13"/>
    </row>
    <row r="1026" spans="1:17">
      <c r="A1026" s="10"/>
      <c r="B1026" s="8"/>
      <c r="C1026" s="8"/>
      <c r="D1026" s="2"/>
      <c r="E1026" s="8"/>
      <c r="F1026" s="8"/>
      <c r="G1026" s="2"/>
      <c r="H1026" s="2"/>
      <c r="I1026" s="2"/>
      <c r="J1026" s="2"/>
      <c r="K1026" s="2"/>
      <c r="L1026" s="2"/>
      <c r="M1026" s="2"/>
      <c r="N1026" s="2"/>
      <c r="O1026" s="8"/>
      <c r="P1026" s="2"/>
      <c r="Q1026" s="12"/>
    </row>
    <row r="1027" spans="1:17">
      <c r="A1027" s="11"/>
      <c r="B1027" s="9"/>
      <c r="C1027" s="9"/>
      <c r="D1027" s="3"/>
      <c r="E1027" s="9"/>
      <c r="F1027" s="9"/>
      <c r="G1027" s="3"/>
      <c r="H1027" s="3"/>
      <c r="I1027" s="3"/>
      <c r="J1027" s="3"/>
      <c r="K1027" s="3"/>
      <c r="L1027" s="3"/>
      <c r="M1027" s="3"/>
      <c r="N1027" s="3"/>
      <c r="O1027" s="9"/>
      <c r="P1027" s="3"/>
      <c r="Q1027" s="13"/>
    </row>
    <row r="1028" spans="1:17">
      <c r="A1028" s="10"/>
      <c r="B1028" s="8"/>
      <c r="C1028" s="8"/>
      <c r="D1028" s="2"/>
      <c r="E1028" s="8"/>
      <c r="F1028" s="8"/>
      <c r="G1028" s="2"/>
      <c r="H1028" s="2"/>
      <c r="I1028" s="2"/>
      <c r="J1028" s="2"/>
      <c r="K1028" s="2"/>
      <c r="L1028" s="2"/>
      <c r="M1028" s="2"/>
      <c r="N1028" s="2"/>
      <c r="O1028" s="8"/>
      <c r="P1028" s="2"/>
      <c r="Q1028" s="12"/>
    </row>
    <row r="1029" spans="1:17">
      <c r="A1029" s="11"/>
      <c r="B1029" s="9"/>
      <c r="C1029" s="9"/>
      <c r="D1029" s="3"/>
      <c r="E1029" s="9"/>
      <c r="F1029" s="9"/>
      <c r="G1029" s="3"/>
      <c r="H1029" s="3"/>
      <c r="I1029" s="3"/>
      <c r="J1029" s="3"/>
      <c r="K1029" s="3"/>
      <c r="L1029" s="3"/>
      <c r="M1029" s="3"/>
      <c r="N1029" s="3"/>
      <c r="O1029" s="9"/>
      <c r="P1029" s="3"/>
      <c r="Q1029" s="13"/>
    </row>
    <row r="1030" spans="1:17">
      <c r="A1030" s="10"/>
      <c r="B1030" s="8"/>
      <c r="C1030" s="8"/>
      <c r="D1030" s="2"/>
      <c r="E1030" s="8"/>
      <c r="F1030" s="8"/>
      <c r="G1030" s="2"/>
      <c r="H1030" s="2"/>
      <c r="I1030" s="2"/>
      <c r="J1030" s="2"/>
      <c r="K1030" s="2"/>
      <c r="L1030" s="2"/>
      <c r="M1030" s="2"/>
      <c r="N1030" s="2"/>
      <c r="O1030" s="8"/>
      <c r="P1030" s="2"/>
      <c r="Q1030" s="12"/>
    </row>
    <row r="1031" spans="1:17">
      <c r="A1031" s="11"/>
      <c r="B1031" s="9"/>
      <c r="C1031" s="9"/>
      <c r="D1031" s="3"/>
      <c r="E1031" s="9"/>
      <c r="F1031" s="9"/>
      <c r="G1031" s="3"/>
      <c r="H1031" s="3"/>
      <c r="I1031" s="3"/>
      <c r="J1031" s="3"/>
      <c r="K1031" s="3"/>
      <c r="L1031" s="3"/>
      <c r="M1031" s="3"/>
      <c r="N1031" s="3"/>
      <c r="O1031" s="9"/>
      <c r="P1031" s="3"/>
      <c r="Q1031" s="13"/>
    </row>
    <row r="1032" spans="1:17">
      <c r="A1032" s="10"/>
      <c r="B1032" s="8"/>
      <c r="C1032" s="8"/>
      <c r="D1032" s="2"/>
      <c r="E1032" s="8"/>
      <c r="F1032" s="8"/>
      <c r="G1032" s="2"/>
      <c r="H1032" s="2"/>
      <c r="I1032" s="2"/>
      <c r="J1032" s="2"/>
      <c r="K1032" s="2"/>
      <c r="L1032" s="2"/>
      <c r="M1032" s="2"/>
      <c r="N1032" s="2"/>
      <c r="O1032" s="8"/>
      <c r="P1032" s="2"/>
      <c r="Q1032" s="12"/>
    </row>
    <row r="1033" spans="1:17">
      <c r="A1033" s="11"/>
      <c r="B1033" s="9"/>
      <c r="C1033" s="9"/>
      <c r="D1033" s="3"/>
      <c r="E1033" s="9"/>
      <c r="F1033" s="9"/>
      <c r="G1033" s="3"/>
      <c r="H1033" s="3"/>
      <c r="I1033" s="3"/>
      <c r="J1033" s="3"/>
      <c r="K1033" s="3"/>
      <c r="L1033" s="3"/>
      <c r="M1033" s="3"/>
      <c r="N1033" s="3"/>
      <c r="O1033" s="9"/>
      <c r="P1033" s="3"/>
      <c r="Q1033" s="13"/>
    </row>
    <row r="1034" spans="1:17">
      <c r="A1034" s="10"/>
      <c r="B1034" s="8"/>
      <c r="C1034" s="8"/>
      <c r="D1034" s="2"/>
      <c r="E1034" s="8"/>
      <c r="F1034" s="8"/>
      <c r="G1034" s="2"/>
      <c r="H1034" s="2"/>
      <c r="I1034" s="2"/>
      <c r="J1034" s="2"/>
      <c r="K1034" s="2"/>
      <c r="L1034" s="2"/>
      <c r="M1034" s="2"/>
      <c r="N1034" s="2"/>
      <c r="O1034" s="8"/>
      <c r="P1034" s="2"/>
      <c r="Q1034" s="12"/>
    </row>
    <row r="1035" spans="1:17">
      <c r="A1035" s="11"/>
      <c r="B1035" s="9"/>
      <c r="C1035" s="9"/>
      <c r="D1035" s="3"/>
      <c r="E1035" s="9"/>
      <c r="F1035" s="9"/>
      <c r="G1035" s="3"/>
      <c r="H1035" s="3"/>
      <c r="I1035" s="3"/>
      <c r="J1035" s="3"/>
      <c r="K1035" s="3"/>
      <c r="L1035" s="3"/>
      <c r="M1035" s="3"/>
      <c r="N1035" s="3"/>
      <c r="O1035" s="9"/>
      <c r="P1035" s="3"/>
      <c r="Q1035" s="13"/>
    </row>
    <row r="1036" spans="1:17">
      <c r="A1036" s="10"/>
      <c r="B1036" s="8"/>
      <c r="C1036" s="8"/>
      <c r="D1036" s="2"/>
      <c r="E1036" s="8"/>
      <c r="F1036" s="8"/>
      <c r="G1036" s="2"/>
      <c r="H1036" s="2"/>
      <c r="I1036" s="2"/>
      <c r="J1036" s="2"/>
      <c r="K1036" s="2"/>
      <c r="L1036" s="2"/>
      <c r="M1036" s="2"/>
      <c r="N1036" s="2"/>
      <c r="O1036" s="8"/>
      <c r="P1036" s="2"/>
      <c r="Q1036" s="12"/>
    </row>
    <row r="1037" spans="1:17">
      <c r="A1037" s="11"/>
      <c r="B1037" s="9"/>
      <c r="C1037" s="9"/>
      <c r="D1037" s="3"/>
      <c r="E1037" s="9"/>
      <c r="F1037" s="9"/>
      <c r="G1037" s="3"/>
      <c r="H1037" s="3"/>
      <c r="I1037" s="3"/>
      <c r="J1037" s="3"/>
      <c r="K1037" s="3"/>
      <c r="L1037" s="3"/>
      <c r="M1037" s="3"/>
      <c r="N1037" s="3"/>
      <c r="O1037" s="9"/>
      <c r="P1037" s="3"/>
      <c r="Q1037" s="13"/>
    </row>
    <row r="1038" spans="1:17">
      <c r="A1038" s="10"/>
      <c r="B1038" s="8"/>
      <c r="C1038" s="8"/>
      <c r="D1038" s="2"/>
      <c r="E1038" s="8"/>
      <c r="F1038" s="8"/>
      <c r="G1038" s="2"/>
      <c r="H1038" s="2"/>
      <c r="I1038" s="2"/>
      <c r="J1038" s="2"/>
      <c r="K1038" s="2"/>
      <c r="L1038" s="2"/>
      <c r="M1038" s="2"/>
      <c r="N1038" s="2"/>
      <c r="O1038" s="8"/>
      <c r="P1038" s="2"/>
      <c r="Q1038" s="12"/>
    </row>
    <row r="1039" spans="1:17">
      <c r="A1039" s="11"/>
      <c r="B1039" s="9"/>
      <c r="C1039" s="9"/>
      <c r="D1039" s="3"/>
      <c r="E1039" s="9"/>
      <c r="F1039" s="9"/>
      <c r="G1039" s="3"/>
      <c r="H1039" s="3"/>
      <c r="I1039" s="3"/>
      <c r="J1039" s="3"/>
      <c r="K1039" s="3"/>
      <c r="L1039" s="3"/>
      <c r="M1039" s="3"/>
      <c r="N1039" s="3"/>
      <c r="O1039" s="9"/>
      <c r="P1039" s="3"/>
      <c r="Q1039" s="13"/>
    </row>
    <row r="1040" spans="1:17">
      <c r="A1040" s="10"/>
      <c r="B1040" s="8"/>
      <c r="C1040" s="8"/>
      <c r="D1040" s="2"/>
      <c r="E1040" s="8"/>
      <c r="F1040" s="8"/>
      <c r="G1040" s="2"/>
      <c r="H1040" s="2"/>
      <c r="I1040" s="2"/>
      <c r="J1040" s="2"/>
      <c r="K1040" s="2"/>
      <c r="L1040" s="2"/>
      <c r="M1040" s="2"/>
      <c r="N1040" s="2"/>
      <c r="O1040" s="8"/>
      <c r="P1040" s="2"/>
      <c r="Q1040" s="12"/>
    </row>
    <row r="1041" spans="1:17">
      <c r="A1041" s="11"/>
      <c r="B1041" s="9"/>
      <c r="C1041" s="9"/>
      <c r="D1041" s="3"/>
      <c r="E1041" s="9"/>
      <c r="F1041" s="9"/>
      <c r="G1041" s="3"/>
      <c r="H1041" s="3"/>
      <c r="I1041" s="3"/>
      <c r="J1041" s="3"/>
      <c r="K1041" s="3"/>
      <c r="L1041" s="3"/>
      <c r="M1041" s="3"/>
      <c r="N1041" s="3"/>
      <c r="O1041" s="9"/>
      <c r="P1041" s="3"/>
      <c r="Q1041" s="13"/>
    </row>
    <row r="1042" spans="1:17">
      <c r="A1042" s="10"/>
      <c r="B1042" s="8"/>
      <c r="C1042" s="8"/>
      <c r="D1042" s="2"/>
      <c r="E1042" s="8"/>
      <c r="F1042" s="8"/>
      <c r="G1042" s="2"/>
      <c r="H1042" s="2"/>
      <c r="I1042" s="2"/>
      <c r="J1042" s="2"/>
      <c r="K1042" s="2"/>
      <c r="L1042" s="2"/>
      <c r="M1042" s="2"/>
      <c r="N1042" s="2"/>
      <c r="O1042" s="8"/>
      <c r="P1042" s="2"/>
      <c r="Q1042" s="12"/>
    </row>
    <row r="1043" spans="1:17">
      <c r="A1043" s="11"/>
      <c r="B1043" s="9"/>
      <c r="C1043" s="9"/>
      <c r="D1043" s="3"/>
      <c r="E1043" s="9"/>
      <c r="F1043" s="9"/>
      <c r="G1043" s="3"/>
      <c r="H1043" s="3"/>
      <c r="I1043" s="3"/>
      <c r="J1043" s="3"/>
      <c r="K1043" s="3"/>
      <c r="L1043" s="3"/>
      <c r="M1043" s="3"/>
      <c r="N1043" s="3"/>
      <c r="O1043" s="9"/>
      <c r="P1043" s="3"/>
      <c r="Q1043" s="13"/>
    </row>
    <row r="1044" spans="1:17">
      <c r="A1044" s="10"/>
      <c r="B1044" s="8"/>
      <c r="C1044" s="8"/>
      <c r="D1044" s="2"/>
      <c r="E1044" s="8"/>
      <c r="F1044" s="8"/>
      <c r="G1044" s="2"/>
      <c r="H1044" s="2"/>
      <c r="I1044" s="2"/>
      <c r="J1044" s="2"/>
      <c r="K1044" s="2"/>
      <c r="L1044" s="2"/>
      <c r="M1044" s="2"/>
      <c r="N1044" s="2"/>
      <c r="O1044" s="8"/>
      <c r="P1044" s="2"/>
      <c r="Q1044" s="12"/>
    </row>
    <row r="1045" spans="1:17">
      <c r="A1045" s="11"/>
      <c r="B1045" s="9"/>
      <c r="C1045" s="9"/>
      <c r="D1045" s="3"/>
      <c r="E1045" s="9"/>
      <c r="F1045" s="9"/>
      <c r="G1045" s="3"/>
      <c r="H1045" s="3"/>
      <c r="I1045" s="3"/>
      <c r="J1045" s="3"/>
      <c r="K1045" s="3"/>
      <c r="L1045" s="3"/>
      <c r="M1045" s="3"/>
      <c r="N1045" s="3"/>
      <c r="O1045" s="9"/>
      <c r="P1045" s="3"/>
      <c r="Q1045" s="13"/>
    </row>
    <row r="1046" spans="1:17">
      <c r="A1046" s="10"/>
      <c r="B1046" s="8"/>
      <c r="C1046" s="8"/>
      <c r="D1046" s="2"/>
      <c r="E1046" s="8"/>
      <c r="F1046" s="8"/>
      <c r="G1046" s="2"/>
      <c r="H1046" s="2"/>
      <c r="I1046" s="2"/>
      <c r="J1046" s="2"/>
      <c r="K1046" s="2"/>
      <c r="L1046" s="2"/>
      <c r="M1046" s="2"/>
      <c r="N1046" s="2"/>
      <c r="O1046" s="8"/>
      <c r="P1046" s="2"/>
      <c r="Q1046" s="12"/>
    </row>
    <row r="1047" spans="1:17">
      <c r="A1047" s="11"/>
      <c r="B1047" s="9"/>
      <c r="C1047" s="9"/>
      <c r="D1047" s="3"/>
      <c r="E1047" s="9"/>
      <c r="F1047" s="9"/>
      <c r="G1047" s="3"/>
      <c r="H1047" s="3"/>
      <c r="I1047" s="3"/>
      <c r="J1047" s="3"/>
      <c r="K1047" s="3"/>
      <c r="L1047" s="3"/>
      <c r="M1047" s="3"/>
      <c r="N1047" s="3"/>
      <c r="O1047" s="9"/>
      <c r="P1047" s="3"/>
      <c r="Q1047" s="13"/>
    </row>
    <row r="1048" spans="1:17">
      <c r="A1048" s="10"/>
      <c r="B1048" s="8"/>
      <c r="C1048" s="8"/>
      <c r="D1048" s="2"/>
      <c r="E1048" s="8"/>
      <c r="F1048" s="8"/>
      <c r="G1048" s="2"/>
      <c r="H1048" s="2"/>
      <c r="I1048" s="2"/>
      <c r="J1048" s="2"/>
      <c r="K1048" s="2"/>
      <c r="L1048" s="2"/>
      <c r="M1048" s="2"/>
      <c r="N1048" s="2"/>
      <c r="O1048" s="8"/>
      <c r="P1048" s="2"/>
      <c r="Q1048" s="12"/>
    </row>
    <row r="1049" spans="1:17">
      <c r="A1049" s="11"/>
      <c r="B1049" s="9"/>
      <c r="C1049" s="9"/>
      <c r="D1049" s="3"/>
      <c r="E1049" s="9"/>
      <c r="F1049" s="9"/>
      <c r="G1049" s="3"/>
      <c r="H1049" s="3"/>
      <c r="I1049" s="3"/>
      <c r="J1049" s="3"/>
      <c r="K1049" s="3"/>
      <c r="L1049" s="3"/>
      <c r="M1049" s="3"/>
      <c r="N1049" s="3"/>
      <c r="O1049" s="9"/>
      <c r="P1049" s="3"/>
      <c r="Q1049" s="13"/>
    </row>
    <row r="1050" spans="1:17">
      <c r="A1050" s="10"/>
      <c r="B1050" s="8"/>
      <c r="C1050" s="8"/>
      <c r="D1050" s="2"/>
      <c r="E1050" s="8"/>
      <c r="F1050" s="8"/>
      <c r="G1050" s="2"/>
      <c r="H1050" s="2"/>
      <c r="I1050" s="2"/>
      <c r="J1050" s="2"/>
      <c r="K1050" s="2"/>
      <c r="L1050" s="2"/>
      <c r="M1050" s="2"/>
      <c r="N1050" s="2"/>
      <c r="O1050" s="8"/>
      <c r="P1050" s="2"/>
      <c r="Q1050" s="12"/>
    </row>
    <row r="1051" spans="1:17">
      <c r="A1051" s="11"/>
      <c r="B1051" s="9"/>
      <c r="C1051" s="9"/>
      <c r="D1051" s="3"/>
      <c r="E1051" s="9"/>
      <c r="F1051" s="9"/>
      <c r="G1051" s="3"/>
      <c r="H1051" s="3"/>
      <c r="I1051" s="3"/>
      <c r="J1051" s="3"/>
      <c r="K1051" s="3"/>
      <c r="L1051" s="3"/>
      <c r="M1051" s="3"/>
      <c r="N1051" s="3"/>
      <c r="O1051" s="9"/>
      <c r="P1051" s="3"/>
      <c r="Q1051" s="13"/>
    </row>
    <row r="1052" spans="1:17">
      <c r="A1052" s="10"/>
      <c r="B1052" s="8"/>
      <c r="C1052" s="8"/>
      <c r="D1052" s="2"/>
      <c r="E1052" s="8"/>
      <c r="F1052" s="8"/>
      <c r="G1052" s="2"/>
      <c r="H1052" s="2"/>
      <c r="I1052" s="2"/>
      <c r="J1052" s="2"/>
      <c r="K1052" s="2"/>
      <c r="L1052" s="2"/>
      <c r="M1052" s="2"/>
      <c r="N1052" s="2"/>
      <c r="O1052" s="8"/>
      <c r="P1052" s="2"/>
      <c r="Q1052" s="12"/>
    </row>
    <row r="1053" spans="1:17">
      <c r="A1053" s="11"/>
      <c r="B1053" s="9"/>
      <c r="C1053" s="9"/>
      <c r="D1053" s="3"/>
      <c r="E1053" s="9"/>
      <c r="F1053" s="9"/>
      <c r="G1053" s="3"/>
      <c r="H1053" s="3"/>
      <c r="I1053" s="3"/>
      <c r="J1053" s="3"/>
      <c r="K1053" s="3"/>
      <c r="L1053" s="3"/>
      <c r="M1053" s="3"/>
      <c r="N1053" s="3"/>
      <c r="O1053" s="9"/>
      <c r="P1053" s="3"/>
      <c r="Q1053" s="13"/>
    </row>
    <row r="1054" spans="1:17">
      <c r="A1054" s="10"/>
      <c r="B1054" s="8"/>
      <c r="C1054" s="8"/>
      <c r="D1054" s="2"/>
      <c r="E1054" s="8"/>
      <c r="F1054" s="8"/>
      <c r="G1054" s="2"/>
      <c r="H1054" s="2"/>
      <c r="I1054" s="2"/>
      <c r="J1054" s="2"/>
      <c r="K1054" s="2"/>
      <c r="L1054" s="2"/>
      <c r="M1054" s="2"/>
      <c r="N1054" s="2"/>
      <c r="O1054" s="8"/>
      <c r="P1054" s="2"/>
      <c r="Q1054" s="12"/>
    </row>
    <row r="1055" spans="1:17">
      <c r="A1055" s="11"/>
      <c r="B1055" s="9"/>
      <c r="C1055" s="9"/>
      <c r="D1055" s="3"/>
      <c r="E1055" s="9"/>
      <c r="F1055" s="9"/>
      <c r="G1055" s="3"/>
      <c r="H1055" s="3"/>
      <c r="I1055" s="3"/>
      <c r="J1055" s="3"/>
      <c r="K1055" s="3"/>
      <c r="L1055" s="3"/>
      <c r="M1055" s="3"/>
      <c r="N1055" s="3"/>
      <c r="O1055" s="9"/>
      <c r="P1055" s="3"/>
      <c r="Q1055" s="13"/>
    </row>
    <row r="1056" spans="1:17">
      <c r="A1056" s="10"/>
      <c r="B1056" s="8"/>
      <c r="C1056" s="8"/>
      <c r="D1056" s="2"/>
      <c r="E1056" s="8"/>
      <c r="F1056" s="8"/>
      <c r="G1056" s="2"/>
      <c r="H1056" s="2"/>
      <c r="I1056" s="2"/>
      <c r="J1056" s="2"/>
      <c r="K1056" s="2"/>
      <c r="L1056" s="2"/>
      <c r="M1056" s="2"/>
      <c r="N1056" s="2"/>
      <c r="O1056" s="8"/>
      <c r="P1056" s="2"/>
      <c r="Q1056" s="12"/>
    </row>
    <row r="1057" spans="1:17">
      <c r="A1057" s="11"/>
      <c r="B1057" s="9"/>
      <c r="C1057" s="9"/>
      <c r="D1057" s="3"/>
      <c r="E1057" s="9"/>
      <c r="F1057" s="9"/>
      <c r="G1057" s="3"/>
      <c r="H1057" s="3"/>
      <c r="I1057" s="3"/>
      <c r="J1057" s="3"/>
      <c r="K1057" s="3"/>
      <c r="L1057" s="3"/>
      <c r="M1057" s="3"/>
      <c r="N1057" s="3"/>
      <c r="O1057" s="9"/>
      <c r="P1057" s="3"/>
      <c r="Q1057" s="13"/>
    </row>
    <row r="1058" spans="1:17">
      <c r="A1058" s="10"/>
      <c r="B1058" s="8"/>
      <c r="C1058" s="8"/>
      <c r="D1058" s="2"/>
      <c r="E1058" s="8"/>
      <c r="F1058" s="8"/>
      <c r="G1058" s="2"/>
      <c r="H1058" s="2"/>
      <c r="I1058" s="2"/>
      <c r="J1058" s="2"/>
      <c r="K1058" s="2"/>
      <c r="L1058" s="2"/>
      <c r="M1058" s="2"/>
      <c r="N1058" s="2"/>
      <c r="O1058" s="8"/>
      <c r="P1058" s="2"/>
      <c r="Q1058" s="12"/>
    </row>
    <row r="1059" spans="1:17">
      <c r="A1059" s="11"/>
      <c r="B1059" s="9"/>
      <c r="C1059" s="9"/>
      <c r="D1059" s="3"/>
      <c r="E1059" s="9"/>
      <c r="F1059" s="9"/>
      <c r="G1059" s="3"/>
      <c r="H1059" s="3"/>
      <c r="I1059" s="3"/>
      <c r="J1059" s="3"/>
      <c r="K1059" s="3"/>
      <c r="L1059" s="3"/>
      <c r="M1059" s="3"/>
      <c r="N1059" s="3"/>
      <c r="O1059" s="9"/>
      <c r="P1059" s="3"/>
      <c r="Q1059" s="13"/>
    </row>
    <row r="1060" spans="1:17">
      <c r="A1060" s="10"/>
      <c r="B1060" s="8"/>
      <c r="C1060" s="8"/>
      <c r="D1060" s="2"/>
      <c r="E1060" s="8"/>
      <c r="F1060" s="8"/>
      <c r="G1060" s="2"/>
      <c r="H1060" s="2"/>
      <c r="I1060" s="2"/>
      <c r="J1060" s="2"/>
      <c r="K1060" s="2"/>
      <c r="L1060" s="2"/>
      <c r="M1060" s="2"/>
      <c r="N1060" s="2"/>
      <c r="O1060" s="8"/>
      <c r="P1060" s="2"/>
      <c r="Q1060" s="12"/>
    </row>
    <row r="1061" spans="1:17">
      <c r="A1061" s="11"/>
      <c r="B1061" s="9"/>
      <c r="C1061" s="9"/>
      <c r="D1061" s="3"/>
      <c r="E1061" s="9"/>
      <c r="F1061" s="9"/>
      <c r="G1061" s="3"/>
      <c r="H1061" s="3"/>
      <c r="I1061" s="3"/>
      <c r="J1061" s="3"/>
      <c r="K1061" s="3"/>
      <c r="L1061" s="3"/>
      <c r="M1061" s="3"/>
      <c r="N1061" s="3"/>
      <c r="O1061" s="9"/>
      <c r="P1061" s="3"/>
      <c r="Q1061" s="13"/>
    </row>
    <row r="1062" spans="1:17">
      <c r="A1062" s="10"/>
      <c r="B1062" s="8"/>
      <c r="C1062" s="8"/>
      <c r="D1062" s="2"/>
      <c r="E1062" s="8"/>
      <c r="F1062" s="8"/>
      <c r="G1062" s="2"/>
      <c r="H1062" s="2"/>
      <c r="I1062" s="2"/>
      <c r="J1062" s="2"/>
      <c r="K1062" s="2"/>
      <c r="L1062" s="2"/>
      <c r="M1062" s="2"/>
      <c r="N1062" s="2"/>
      <c r="O1062" s="8"/>
      <c r="P1062" s="2"/>
      <c r="Q1062" s="12"/>
    </row>
    <row r="1063" spans="1:17">
      <c r="A1063" s="11"/>
      <c r="B1063" s="9"/>
      <c r="C1063" s="9"/>
      <c r="D1063" s="3"/>
      <c r="E1063" s="9"/>
      <c r="F1063" s="9"/>
      <c r="G1063" s="3"/>
      <c r="H1063" s="3"/>
      <c r="I1063" s="3"/>
      <c r="J1063" s="3"/>
      <c r="K1063" s="3"/>
      <c r="L1063" s="3"/>
      <c r="M1063" s="3"/>
      <c r="N1063" s="3"/>
      <c r="O1063" s="9"/>
      <c r="P1063" s="3"/>
      <c r="Q1063" s="13"/>
    </row>
    <row r="1064" spans="1:17">
      <c r="A1064" s="10"/>
      <c r="B1064" s="8"/>
      <c r="C1064" s="8"/>
      <c r="D1064" s="2"/>
      <c r="E1064" s="8"/>
      <c r="F1064" s="8"/>
      <c r="G1064" s="2"/>
      <c r="H1064" s="2"/>
      <c r="I1064" s="2"/>
      <c r="J1064" s="2"/>
      <c r="K1064" s="2"/>
      <c r="L1064" s="2"/>
      <c r="M1064" s="2"/>
      <c r="N1064" s="2"/>
      <c r="O1064" s="8"/>
      <c r="P1064" s="2"/>
      <c r="Q1064" s="12"/>
    </row>
    <row r="1065" spans="1:17">
      <c r="A1065" s="11"/>
      <c r="B1065" s="9"/>
      <c r="C1065" s="9"/>
      <c r="D1065" s="3"/>
      <c r="E1065" s="9"/>
      <c r="F1065" s="9"/>
      <c r="G1065" s="3"/>
      <c r="H1065" s="3"/>
      <c r="I1065" s="3"/>
      <c r="J1065" s="3"/>
      <c r="K1065" s="3"/>
      <c r="L1065" s="3"/>
      <c r="M1065" s="3"/>
      <c r="N1065" s="3"/>
      <c r="O1065" s="9"/>
      <c r="P1065" s="3"/>
      <c r="Q1065" s="13"/>
    </row>
    <row r="1066" spans="1:17">
      <c r="A1066" s="10"/>
      <c r="B1066" s="8"/>
      <c r="C1066" s="8"/>
      <c r="D1066" s="2"/>
      <c r="E1066" s="8"/>
      <c r="F1066" s="8"/>
      <c r="G1066" s="2"/>
      <c r="H1066" s="2"/>
      <c r="I1066" s="2"/>
      <c r="J1066" s="2"/>
      <c r="K1066" s="2"/>
      <c r="L1066" s="2"/>
      <c r="M1066" s="2"/>
      <c r="N1066" s="2"/>
      <c r="O1066" s="8"/>
      <c r="P1066" s="2"/>
      <c r="Q1066" s="12"/>
    </row>
    <row r="1067" spans="1:17">
      <c r="A1067" s="11"/>
      <c r="B1067" s="9"/>
      <c r="C1067" s="9"/>
      <c r="D1067" s="3"/>
      <c r="E1067" s="9"/>
      <c r="F1067" s="9"/>
      <c r="G1067" s="3"/>
      <c r="H1067" s="3"/>
      <c r="I1067" s="3"/>
      <c r="J1067" s="3"/>
      <c r="K1067" s="3"/>
      <c r="L1067" s="3"/>
      <c r="M1067" s="3"/>
      <c r="N1067" s="3"/>
      <c r="O1067" s="9"/>
      <c r="P1067" s="3"/>
      <c r="Q1067" s="13"/>
    </row>
    <row r="1068" spans="1:17">
      <c r="A1068" s="10"/>
      <c r="B1068" s="8"/>
      <c r="C1068" s="8"/>
      <c r="D1068" s="2"/>
      <c r="E1068" s="8"/>
      <c r="F1068" s="8"/>
      <c r="G1068" s="2"/>
      <c r="H1068" s="2"/>
      <c r="I1068" s="2"/>
      <c r="J1068" s="2"/>
      <c r="K1068" s="2"/>
      <c r="L1068" s="2"/>
      <c r="M1068" s="2"/>
      <c r="N1068" s="2"/>
      <c r="O1068" s="8"/>
      <c r="P1068" s="2"/>
      <c r="Q1068" s="12"/>
    </row>
    <row r="1069" spans="1:17">
      <c r="A1069" s="11"/>
      <c r="B1069" s="9"/>
      <c r="C1069" s="9"/>
      <c r="D1069" s="3"/>
      <c r="E1069" s="9"/>
      <c r="F1069" s="9"/>
      <c r="G1069" s="3"/>
      <c r="H1069" s="3"/>
      <c r="I1069" s="3"/>
      <c r="J1069" s="3"/>
      <c r="K1069" s="3"/>
      <c r="L1069" s="3"/>
      <c r="M1069" s="3"/>
      <c r="N1069" s="3"/>
      <c r="O1069" s="9"/>
      <c r="P1069" s="3"/>
      <c r="Q1069" s="13"/>
    </row>
    <row r="1070" spans="1:17">
      <c r="A1070" s="10"/>
      <c r="B1070" s="8"/>
      <c r="C1070" s="8"/>
      <c r="D1070" s="2"/>
      <c r="E1070" s="8"/>
      <c r="F1070" s="8"/>
      <c r="G1070" s="2"/>
      <c r="H1070" s="2"/>
      <c r="I1070" s="2"/>
      <c r="J1070" s="2"/>
      <c r="K1070" s="2"/>
      <c r="L1070" s="2"/>
      <c r="M1070" s="2"/>
      <c r="N1070" s="2"/>
      <c r="O1070" s="8"/>
      <c r="P1070" s="2"/>
      <c r="Q1070" s="12"/>
    </row>
    <row r="1071" spans="1:17">
      <c r="A1071" s="11"/>
      <c r="B1071" s="9"/>
      <c r="C1071" s="9"/>
      <c r="D1071" s="3"/>
      <c r="E1071" s="9"/>
      <c r="F1071" s="9"/>
      <c r="G1071" s="3"/>
      <c r="H1071" s="3"/>
      <c r="I1071" s="3"/>
      <c r="J1071" s="3"/>
      <c r="K1071" s="3"/>
      <c r="L1071" s="3"/>
      <c r="M1071" s="3"/>
      <c r="N1071" s="3"/>
      <c r="O1071" s="9"/>
      <c r="P1071" s="3"/>
      <c r="Q1071" s="13"/>
    </row>
    <row r="1072" spans="1:17">
      <c r="A1072" s="10"/>
      <c r="B1072" s="8"/>
      <c r="C1072" s="8"/>
      <c r="D1072" s="2"/>
      <c r="E1072" s="8"/>
      <c r="F1072" s="8"/>
      <c r="G1072" s="2"/>
      <c r="H1072" s="2"/>
      <c r="I1072" s="2"/>
      <c r="J1072" s="2"/>
      <c r="K1072" s="2"/>
      <c r="L1072" s="2"/>
      <c r="M1072" s="2"/>
      <c r="N1072" s="2"/>
      <c r="O1072" s="8"/>
      <c r="P1072" s="2"/>
      <c r="Q1072" s="12"/>
    </row>
    <row r="1073" spans="1:17">
      <c r="A1073" s="11"/>
      <c r="B1073" s="9"/>
      <c r="C1073" s="9"/>
      <c r="D1073" s="3"/>
      <c r="E1073" s="9"/>
      <c r="F1073" s="9"/>
      <c r="G1073" s="3"/>
      <c r="H1073" s="3"/>
      <c r="I1073" s="3"/>
      <c r="J1073" s="3"/>
      <c r="K1073" s="3"/>
      <c r="L1073" s="3"/>
      <c r="M1073" s="3"/>
      <c r="N1073" s="3"/>
      <c r="O1073" s="9"/>
      <c r="P1073" s="3"/>
      <c r="Q1073" s="13"/>
    </row>
    <row r="1074" spans="1:17">
      <c r="A1074" s="10"/>
      <c r="B1074" s="8"/>
      <c r="C1074" s="8"/>
      <c r="D1074" s="2"/>
      <c r="E1074" s="8"/>
      <c r="F1074" s="8"/>
      <c r="G1074" s="2"/>
      <c r="H1074" s="2"/>
      <c r="I1074" s="2"/>
      <c r="J1074" s="2"/>
      <c r="K1074" s="2"/>
      <c r="L1074" s="2"/>
      <c r="M1074" s="2"/>
      <c r="N1074" s="2"/>
      <c r="O1074" s="8"/>
      <c r="P1074" s="2"/>
      <c r="Q1074" s="12"/>
    </row>
    <row r="1075" spans="1:17">
      <c r="A1075" s="11"/>
      <c r="B1075" s="9"/>
      <c r="C1075" s="9"/>
      <c r="D1075" s="3"/>
      <c r="E1075" s="9"/>
      <c r="F1075" s="9"/>
      <c r="G1075" s="3"/>
      <c r="H1075" s="3"/>
      <c r="I1075" s="3"/>
      <c r="J1075" s="3"/>
      <c r="K1075" s="3"/>
      <c r="L1075" s="3"/>
      <c r="M1075" s="3"/>
      <c r="N1075" s="3"/>
      <c r="O1075" s="9"/>
      <c r="P1075" s="3"/>
      <c r="Q1075" s="13"/>
    </row>
    <row r="1076" spans="1:17">
      <c r="A1076" s="10"/>
      <c r="B1076" s="8"/>
      <c r="C1076" s="8"/>
      <c r="D1076" s="2"/>
      <c r="E1076" s="8"/>
      <c r="F1076" s="8"/>
      <c r="G1076" s="2"/>
      <c r="H1076" s="2"/>
      <c r="I1076" s="2"/>
      <c r="J1076" s="2"/>
      <c r="K1076" s="2"/>
      <c r="L1076" s="2"/>
      <c r="M1076" s="2"/>
      <c r="N1076" s="2"/>
      <c r="O1076" s="8"/>
      <c r="P1076" s="2"/>
      <c r="Q1076" s="12"/>
    </row>
    <row r="1077" spans="1:17">
      <c r="A1077" s="11"/>
      <c r="B1077" s="9"/>
      <c r="C1077" s="9"/>
      <c r="D1077" s="3"/>
      <c r="E1077" s="9"/>
      <c r="F1077" s="9"/>
      <c r="G1077" s="3"/>
      <c r="H1077" s="3"/>
      <c r="I1077" s="3"/>
      <c r="J1077" s="3"/>
      <c r="K1077" s="3"/>
      <c r="L1077" s="3"/>
      <c r="M1077" s="3"/>
      <c r="N1077" s="3"/>
      <c r="O1077" s="9"/>
      <c r="P1077" s="3"/>
      <c r="Q1077" s="13"/>
    </row>
    <row r="1078" spans="1:17">
      <c r="A1078" s="10"/>
      <c r="B1078" s="8"/>
      <c r="C1078" s="8"/>
      <c r="D1078" s="2"/>
      <c r="E1078" s="8"/>
      <c r="F1078" s="8"/>
      <c r="G1078" s="2"/>
      <c r="H1078" s="2"/>
      <c r="I1078" s="2"/>
      <c r="J1078" s="2"/>
      <c r="K1078" s="2"/>
      <c r="L1078" s="2"/>
      <c r="M1078" s="2"/>
      <c r="N1078" s="2"/>
      <c r="O1078" s="8"/>
      <c r="P1078" s="2"/>
      <c r="Q1078" s="12"/>
    </row>
    <row r="1079" spans="1:17">
      <c r="A1079" s="11"/>
      <c r="B1079" s="9"/>
      <c r="C1079" s="9"/>
      <c r="D1079" s="3"/>
      <c r="E1079" s="9"/>
      <c r="F1079" s="9"/>
      <c r="G1079" s="3"/>
      <c r="H1079" s="3"/>
      <c r="I1079" s="3"/>
      <c r="J1079" s="3"/>
      <c r="K1079" s="3"/>
      <c r="L1079" s="3"/>
      <c r="M1079" s="3"/>
      <c r="N1079" s="3"/>
      <c r="O1079" s="9"/>
      <c r="P1079" s="3"/>
      <c r="Q1079" s="13"/>
    </row>
    <row r="1080" spans="1:17">
      <c r="A1080" s="10"/>
      <c r="B1080" s="8"/>
      <c r="C1080" s="8"/>
      <c r="D1080" s="2"/>
      <c r="E1080" s="8"/>
      <c r="F1080" s="8"/>
      <c r="G1080" s="2"/>
      <c r="H1080" s="2"/>
      <c r="I1080" s="2"/>
      <c r="J1080" s="2"/>
      <c r="K1080" s="2"/>
      <c r="L1080" s="2"/>
      <c r="M1080" s="2"/>
      <c r="N1080" s="2"/>
      <c r="O1080" s="8"/>
      <c r="P1080" s="2"/>
      <c r="Q1080" s="12"/>
    </row>
    <row r="1081" spans="1:17">
      <c r="A1081" s="11"/>
      <c r="B1081" s="9"/>
      <c r="C1081" s="9"/>
      <c r="D1081" s="3"/>
      <c r="E1081" s="9"/>
      <c r="F1081" s="9"/>
      <c r="G1081" s="3"/>
      <c r="H1081" s="3"/>
      <c r="I1081" s="3"/>
      <c r="J1081" s="3"/>
      <c r="K1081" s="3"/>
      <c r="L1081" s="3"/>
      <c r="M1081" s="3"/>
      <c r="N1081" s="3"/>
      <c r="O1081" s="9"/>
      <c r="P1081" s="3"/>
      <c r="Q1081" s="13"/>
    </row>
    <row r="1082" spans="1:17">
      <c r="A1082" s="10"/>
      <c r="B1082" s="8"/>
      <c r="C1082" s="8"/>
      <c r="D1082" s="2"/>
      <c r="E1082" s="8"/>
      <c r="F1082" s="8"/>
      <c r="G1082" s="2"/>
      <c r="H1082" s="2"/>
      <c r="I1082" s="2"/>
      <c r="J1082" s="2"/>
      <c r="K1082" s="2"/>
      <c r="L1082" s="2"/>
      <c r="M1082" s="2"/>
      <c r="N1082" s="2"/>
      <c r="O1082" s="8"/>
      <c r="P1082" s="2"/>
      <c r="Q1082" s="12"/>
    </row>
    <row r="1083" spans="1:17">
      <c r="A1083" s="11"/>
      <c r="B1083" s="9"/>
      <c r="C1083" s="9"/>
      <c r="D1083" s="3"/>
      <c r="E1083" s="9"/>
      <c r="F1083" s="9"/>
      <c r="G1083" s="3"/>
      <c r="H1083" s="3"/>
      <c r="I1083" s="3"/>
      <c r="J1083" s="3"/>
      <c r="K1083" s="3"/>
      <c r="L1083" s="3"/>
      <c r="M1083" s="3"/>
      <c r="N1083" s="3"/>
      <c r="O1083" s="9"/>
      <c r="P1083" s="3"/>
      <c r="Q1083" s="13"/>
    </row>
    <row r="1084" spans="1:17">
      <c r="A1084" s="10"/>
      <c r="B1084" s="8"/>
      <c r="C1084" s="8"/>
      <c r="D1084" s="2"/>
      <c r="E1084" s="8"/>
      <c r="F1084" s="8"/>
      <c r="G1084" s="2"/>
      <c r="H1084" s="2"/>
      <c r="I1084" s="2"/>
      <c r="J1084" s="2"/>
      <c r="K1084" s="2"/>
      <c r="L1084" s="2"/>
      <c r="M1084" s="2"/>
      <c r="N1084" s="2"/>
      <c r="O1084" s="8"/>
      <c r="P1084" s="2"/>
      <c r="Q1084" s="12"/>
    </row>
    <row r="1085" spans="1:17">
      <c r="A1085" s="11"/>
      <c r="B1085" s="9"/>
      <c r="C1085" s="9"/>
      <c r="D1085" s="3"/>
      <c r="E1085" s="9"/>
      <c r="F1085" s="9"/>
      <c r="G1085" s="3"/>
      <c r="H1085" s="3"/>
      <c r="I1085" s="3"/>
      <c r="J1085" s="3"/>
      <c r="K1085" s="3"/>
      <c r="L1085" s="3"/>
      <c r="M1085" s="3"/>
      <c r="N1085" s="3"/>
      <c r="O1085" s="9"/>
      <c r="P1085" s="3"/>
      <c r="Q1085" s="13"/>
    </row>
    <row r="1086" spans="1:17">
      <c r="A1086" s="10"/>
      <c r="B1086" s="8"/>
      <c r="C1086" s="8"/>
      <c r="D1086" s="2"/>
      <c r="E1086" s="8"/>
      <c r="F1086" s="8"/>
      <c r="G1086" s="2"/>
      <c r="H1086" s="2"/>
      <c r="I1086" s="2"/>
      <c r="J1086" s="2"/>
      <c r="K1086" s="2"/>
      <c r="L1086" s="2"/>
      <c r="M1086" s="2"/>
      <c r="N1086" s="2"/>
      <c r="O1086" s="8"/>
      <c r="P1086" s="2"/>
      <c r="Q1086" s="12"/>
    </row>
    <row r="1087" spans="1:17">
      <c r="A1087" s="11"/>
      <c r="B1087" s="9"/>
      <c r="C1087" s="9"/>
      <c r="D1087" s="3"/>
      <c r="E1087" s="9"/>
      <c r="F1087" s="9"/>
      <c r="G1087" s="3"/>
      <c r="H1087" s="3"/>
      <c r="I1087" s="3"/>
      <c r="J1087" s="3"/>
      <c r="K1087" s="3"/>
      <c r="L1087" s="3"/>
      <c r="M1087" s="3"/>
      <c r="N1087" s="3"/>
      <c r="O1087" s="9"/>
      <c r="P1087" s="3"/>
      <c r="Q1087" s="13"/>
    </row>
    <row r="1088" spans="1:17">
      <c r="A1088" s="10"/>
      <c r="B1088" s="8"/>
      <c r="C1088" s="8"/>
      <c r="D1088" s="2"/>
      <c r="E1088" s="8"/>
      <c r="F1088" s="8"/>
      <c r="G1088" s="2"/>
      <c r="H1088" s="2"/>
      <c r="I1088" s="2"/>
      <c r="J1088" s="2"/>
      <c r="K1088" s="2"/>
      <c r="L1088" s="2"/>
      <c r="M1088" s="2"/>
      <c r="N1088" s="2"/>
      <c r="O1088" s="8"/>
      <c r="P1088" s="2"/>
      <c r="Q1088" s="12"/>
    </row>
    <row r="1089" spans="1:17">
      <c r="A1089" s="11"/>
      <c r="B1089" s="9"/>
      <c r="C1089" s="9"/>
      <c r="D1089" s="3"/>
      <c r="E1089" s="9"/>
      <c r="F1089" s="9"/>
      <c r="G1089" s="3"/>
      <c r="H1089" s="3"/>
      <c r="I1089" s="3"/>
      <c r="J1089" s="3"/>
      <c r="K1089" s="3"/>
      <c r="L1089" s="3"/>
      <c r="M1089" s="3"/>
      <c r="N1089" s="3"/>
      <c r="O1089" s="9"/>
      <c r="P1089" s="3"/>
      <c r="Q1089" s="13"/>
    </row>
    <row r="1090" spans="1:17">
      <c r="A1090" s="10"/>
      <c r="B1090" s="8"/>
      <c r="C1090" s="8"/>
      <c r="D1090" s="2"/>
      <c r="E1090" s="8"/>
      <c r="F1090" s="8"/>
      <c r="G1090" s="2"/>
      <c r="H1090" s="2"/>
      <c r="I1090" s="2"/>
      <c r="J1090" s="2"/>
      <c r="K1090" s="2"/>
      <c r="L1090" s="2"/>
      <c r="M1090" s="2"/>
      <c r="N1090" s="2"/>
      <c r="O1090" s="8"/>
      <c r="P1090" s="2"/>
      <c r="Q1090" s="12"/>
    </row>
    <row r="1091" spans="1:17">
      <c r="A1091" s="11"/>
      <c r="B1091" s="9"/>
      <c r="C1091" s="9"/>
      <c r="D1091" s="3"/>
      <c r="E1091" s="9"/>
      <c r="F1091" s="9"/>
      <c r="G1091" s="3"/>
      <c r="H1091" s="3"/>
      <c r="I1091" s="3"/>
      <c r="J1091" s="3"/>
      <c r="K1091" s="3"/>
      <c r="L1091" s="3"/>
      <c r="M1091" s="3"/>
      <c r="N1091" s="3"/>
      <c r="O1091" s="9"/>
      <c r="P1091" s="3"/>
      <c r="Q1091" s="13"/>
    </row>
    <row r="1092" spans="1:17">
      <c r="A1092" s="10"/>
      <c r="B1092" s="8"/>
      <c r="C1092" s="8"/>
      <c r="D1092" s="2"/>
      <c r="E1092" s="8"/>
      <c r="F1092" s="8"/>
      <c r="G1092" s="2"/>
      <c r="H1092" s="2"/>
      <c r="I1092" s="2"/>
      <c r="J1092" s="2"/>
      <c r="K1092" s="2"/>
      <c r="L1092" s="2"/>
      <c r="M1092" s="2"/>
      <c r="N1092" s="2"/>
      <c r="O1092" s="8"/>
      <c r="P1092" s="2"/>
      <c r="Q1092" s="12"/>
    </row>
    <row r="1093" spans="1:17">
      <c r="A1093" s="11"/>
      <c r="B1093" s="9"/>
      <c r="C1093" s="9"/>
      <c r="D1093" s="3"/>
      <c r="E1093" s="9"/>
      <c r="F1093" s="9"/>
      <c r="G1093" s="3"/>
      <c r="H1093" s="3"/>
      <c r="I1093" s="3"/>
      <c r="J1093" s="3"/>
      <c r="K1093" s="3"/>
      <c r="L1093" s="3"/>
      <c r="M1093" s="3"/>
      <c r="N1093" s="3"/>
      <c r="O1093" s="9"/>
      <c r="P1093" s="3"/>
      <c r="Q1093" s="13"/>
    </row>
    <row r="1094" spans="1:17">
      <c r="A1094" s="10"/>
      <c r="B1094" s="8"/>
      <c r="C1094" s="8"/>
      <c r="D1094" s="2"/>
      <c r="E1094" s="8"/>
      <c r="F1094" s="8"/>
      <c r="G1094" s="2"/>
      <c r="H1094" s="2"/>
      <c r="I1094" s="2"/>
      <c r="J1094" s="2"/>
      <c r="K1094" s="2"/>
      <c r="L1094" s="2"/>
      <c r="M1094" s="2"/>
      <c r="N1094" s="2"/>
      <c r="O1094" s="8"/>
      <c r="P1094" s="2"/>
      <c r="Q1094" s="12"/>
    </row>
    <row r="1095" spans="1:17">
      <c r="A1095" s="11"/>
      <c r="B1095" s="9"/>
      <c r="C1095" s="9"/>
      <c r="D1095" s="3"/>
      <c r="E1095" s="9"/>
      <c r="F1095" s="9"/>
      <c r="G1095" s="3"/>
      <c r="H1095" s="3"/>
      <c r="I1095" s="3"/>
      <c r="J1095" s="3"/>
      <c r="K1095" s="3"/>
      <c r="L1095" s="3"/>
      <c r="M1095" s="3"/>
      <c r="N1095" s="3"/>
      <c r="O1095" s="9"/>
      <c r="P1095" s="3"/>
      <c r="Q1095" s="13"/>
    </row>
    <row r="1096" spans="1:17">
      <c r="A1096" s="10"/>
      <c r="B1096" s="8"/>
      <c r="C1096" s="8"/>
      <c r="D1096" s="2"/>
      <c r="E1096" s="8"/>
      <c r="F1096" s="8"/>
      <c r="G1096" s="2"/>
      <c r="H1096" s="2"/>
      <c r="I1096" s="2"/>
      <c r="J1096" s="2"/>
      <c r="K1096" s="2"/>
      <c r="L1096" s="2"/>
      <c r="M1096" s="2"/>
      <c r="N1096" s="2"/>
      <c r="O1096" s="8"/>
      <c r="P1096" s="2"/>
      <c r="Q1096" s="12"/>
    </row>
    <row r="1097" spans="1:17">
      <c r="A1097" s="11"/>
      <c r="B1097" s="9"/>
      <c r="C1097" s="9"/>
      <c r="D1097" s="3"/>
      <c r="E1097" s="9"/>
      <c r="F1097" s="9"/>
      <c r="G1097" s="3"/>
      <c r="H1097" s="3"/>
      <c r="I1097" s="3"/>
      <c r="J1097" s="3"/>
      <c r="K1097" s="3"/>
      <c r="L1097" s="3"/>
      <c r="M1097" s="3"/>
      <c r="N1097" s="3"/>
      <c r="O1097" s="9"/>
      <c r="P1097" s="3"/>
      <c r="Q1097" s="13"/>
    </row>
    <row r="1098" spans="1:17">
      <c r="A1098" s="10"/>
      <c r="B1098" s="8"/>
      <c r="C1098" s="8"/>
      <c r="D1098" s="2"/>
      <c r="E1098" s="8"/>
      <c r="F1098" s="8"/>
      <c r="G1098" s="2"/>
      <c r="H1098" s="2"/>
      <c r="I1098" s="2"/>
      <c r="J1098" s="2"/>
      <c r="K1098" s="2"/>
      <c r="L1098" s="2"/>
      <c r="M1098" s="2"/>
      <c r="N1098" s="2"/>
      <c r="O1098" s="8"/>
      <c r="P1098" s="2"/>
      <c r="Q1098" s="12"/>
    </row>
    <row r="1099" spans="1:17">
      <c r="A1099" s="11"/>
      <c r="B1099" s="9"/>
      <c r="C1099" s="9"/>
      <c r="D1099" s="3"/>
      <c r="E1099" s="9"/>
      <c r="F1099" s="9"/>
      <c r="G1099" s="3"/>
      <c r="H1099" s="3"/>
      <c r="I1099" s="3"/>
      <c r="J1099" s="3"/>
      <c r="K1099" s="3"/>
      <c r="L1099" s="3"/>
      <c r="M1099" s="3"/>
      <c r="N1099" s="3"/>
      <c r="O1099" s="9"/>
      <c r="P1099" s="3"/>
      <c r="Q1099" s="13"/>
    </row>
    <row r="1100" spans="1:17">
      <c r="A1100" s="10"/>
      <c r="B1100" s="8"/>
      <c r="C1100" s="8"/>
      <c r="D1100" s="2"/>
      <c r="E1100" s="8"/>
      <c r="F1100" s="8"/>
      <c r="G1100" s="2"/>
      <c r="H1100" s="2"/>
      <c r="I1100" s="2"/>
      <c r="J1100" s="2"/>
      <c r="K1100" s="2"/>
      <c r="L1100" s="2"/>
      <c r="M1100" s="2"/>
      <c r="N1100" s="2"/>
      <c r="O1100" s="8"/>
      <c r="P1100" s="2"/>
      <c r="Q1100" s="12"/>
    </row>
    <row r="1101" spans="1:17">
      <c r="A1101" s="11"/>
      <c r="B1101" s="9"/>
      <c r="C1101" s="9"/>
      <c r="D1101" s="3"/>
      <c r="E1101" s="9"/>
      <c r="F1101" s="9"/>
      <c r="G1101" s="3"/>
      <c r="H1101" s="3"/>
      <c r="I1101" s="3"/>
      <c r="J1101" s="3"/>
      <c r="K1101" s="3"/>
      <c r="L1101" s="3"/>
      <c r="M1101" s="3"/>
      <c r="N1101" s="3"/>
      <c r="O1101" s="9"/>
      <c r="P1101" s="3"/>
      <c r="Q1101" s="13"/>
    </row>
    <row r="1102" spans="1:17">
      <c r="A1102" s="10"/>
      <c r="B1102" s="8"/>
      <c r="C1102" s="8"/>
      <c r="D1102" s="2"/>
      <c r="E1102" s="8"/>
      <c r="F1102" s="8"/>
      <c r="G1102" s="2"/>
      <c r="H1102" s="2"/>
      <c r="I1102" s="2"/>
      <c r="J1102" s="2"/>
      <c r="K1102" s="2"/>
      <c r="L1102" s="2"/>
      <c r="M1102" s="2"/>
      <c r="N1102" s="2"/>
      <c r="O1102" s="8"/>
      <c r="P1102" s="2"/>
      <c r="Q1102" s="12"/>
    </row>
    <row r="1103" spans="1:17">
      <c r="A1103" s="11"/>
      <c r="B1103" s="9"/>
      <c r="C1103" s="9"/>
      <c r="D1103" s="3"/>
      <c r="E1103" s="9"/>
      <c r="F1103" s="9"/>
      <c r="G1103" s="3"/>
      <c r="H1103" s="3"/>
      <c r="I1103" s="3"/>
      <c r="J1103" s="3"/>
      <c r="K1103" s="3"/>
      <c r="L1103" s="3"/>
      <c r="M1103" s="3"/>
      <c r="N1103" s="3"/>
      <c r="O1103" s="9"/>
      <c r="P1103" s="3"/>
      <c r="Q1103" s="13"/>
    </row>
    <row r="1104" spans="1:17">
      <c r="A1104" s="10"/>
      <c r="B1104" s="8"/>
      <c r="C1104" s="8"/>
      <c r="D1104" s="2"/>
      <c r="E1104" s="8"/>
      <c r="F1104" s="8"/>
      <c r="G1104" s="2"/>
      <c r="H1104" s="2"/>
      <c r="I1104" s="2"/>
      <c r="J1104" s="2"/>
      <c r="K1104" s="2"/>
      <c r="L1104" s="2"/>
      <c r="M1104" s="2"/>
      <c r="N1104" s="2"/>
      <c r="O1104" s="8"/>
      <c r="P1104" s="2"/>
      <c r="Q1104" s="12"/>
    </row>
    <row r="1105" spans="1:17">
      <c r="A1105" s="11"/>
      <c r="B1105" s="9"/>
      <c r="C1105" s="9"/>
      <c r="D1105" s="3"/>
      <c r="E1105" s="9"/>
      <c r="F1105" s="9"/>
      <c r="G1105" s="3"/>
      <c r="H1105" s="3"/>
      <c r="I1105" s="3"/>
      <c r="J1105" s="3"/>
      <c r="K1105" s="3"/>
      <c r="L1105" s="3"/>
      <c r="M1105" s="3"/>
      <c r="N1105" s="3"/>
      <c r="O1105" s="9"/>
      <c r="P1105" s="3"/>
      <c r="Q1105" s="13"/>
    </row>
    <row r="1106" spans="1:17">
      <c r="A1106" s="10"/>
      <c r="B1106" s="8"/>
      <c r="C1106" s="8"/>
      <c r="D1106" s="2"/>
      <c r="E1106" s="8"/>
      <c r="F1106" s="8"/>
      <c r="G1106" s="2"/>
      <c r="H1106" s="2"/>
      <c r="I1106" s="2"/>
      <c r="J1106" s="2"/>
      <c r="K1106" s="2"/>
      <c r="L1106" s="2"/>
      <c r="M1106" s="2"/>
      <c r="N1106" s="2"/>
      <c r="O1106" s="8"/>
      <c r="P1106" s="2"/>
      <c r="Q1106" s="12"/>
    </row>
    <row r="1107" spans="1:17">
      <c r="A1107" s="11"/>
      <c r="B1107" s="9"/>
      <c r="C1107" s="9"/>
      <c r="D1107" s="3"/>
      <c r="E1107" s="9"/>
      <c r="F1107" s="9"/>
      <c r="G1107" s="3"/>
      <c r="H1107" s="3"/>
      <c r="I1107" s="3"/>
      <c r="J1107" s="3"/>
      <c r="K1107" s="3"/>
      <c r="L1107" s="3"/>
      <c r="M1107" s="3"/>
      <c r="N1107" s="3"/>
      <c r="O1107" s="9"/>
      <c r="P1107" s="3"/>
      <c r="Q1107" s="13"/>
    </row>
    <row r="1108" spans="1:17">
      <c r="A1108" s="10"/>
      <c r="B1108" s="8"/>
      <c r="C1108" s="8"/>
      <c r="D1108" s="2"/>
      <c r="E1108" s="8"/>
      <c r="F1108" s="8"/>
      <c r="G1108" s="2"/>
      <c r="H1108" s="2"/>
      <c r="I1108" s="2"/>
      <c r="J1108" s="2"/>
      <c r="K1108" s="2"/>
      <c r="L1108" s="2"/>
      <c r="M1108" s="2"/>
      <c r="N1108" s="2"/>
      <c r="O1108" s="8"/>
      <c r="P1108" s="2"/>
      <c r="Q1108" s="12"/>
    </row>
    <row r="1109" spans="1:17">
      <c r="A1109" s="11"/>
      <c r="B1109" s="9"/>
      <c r="C1109" s="9"/>
      <c r="D1109" s="3"/>
      <c r="E1109" s="9"/>
      <c r="F1109" s="9"/>
      <c r="G1109" s="3"/>
      <c r="H1109" s="3"/>
      <c r="I1109" s="3"/>
      <c r="J1109" s="3"/>
      <c r="K1109" s="3"/>
      <c r="L1109" s="3"/>
      <c r="M1109" s="3"/>
      <c r="N1109" s="3"/>
      <c r="O1109" s="9"/>
      <c r="P1109" s="3"/>
      <c r="Q1109" s="13"/>
    </row>
    <row r="1110" spans="1:17">
      <c r="A1110" s="10"/>
      <c r="B1110" s="8"/>
      <c r="C1110" s="8"/>
      <c r="D1110" s="2"/>
      <c r="E1110" s="8"/>
      <c r="F1110" s="8"/>
      <c r="G1110" s="2"/>
      <c r="H1110" s="2"/>
      <c r="I1110" s="2"/>
      <c r="J1110" s="2"/>
      <c r="K1110" s="2"/>
      <c r="L1110" s="2"/>
      <c r="M1110" s="2"/>
      <c r="N1110" s="2"/>
      <c r="O1110" s="8"/>
      <c r="P1110" s="2"/>
      <c r="Q1110" s="12"/>
    </row>
    <row r="1111" spans="1:17">
      <c r="A1111" s="11"/>
      <c r="B1111" s="9"/>
      <c r="C1111" s="9"/>
      <c r="D1111" s="3"/>
      <c r="E1111" s="9"/>
      <c r="F1111" s="9"/>
      <c r="G1111" s="3"/>
      <c r="H1111" s="3"/>
      <c r="I1111" s="3"/>
      <c r="J1111" s="3"/>
      <c r="K1111" s="3"/>
      <c r="L1111" s="3"/>
      <c r="M1111" s="3"/>
      <c r="N1111" s="3"/>
      <c r="O1111" s="9"/>
      <c r="P1111" s="3"/>
      <c r="Q1111" s="13"/>
    </row>
    <row r="1112" spans="1:17">
      <c r="A1112" s="10"/>
      <c r="B1112" s="8"/>
      <c r="C1112" s="8"/>
      <c r="D1112" s="2"/>
      <c r="E1112" s="8"/>
      <c r="F1112" s="8"/>
      <c r="G1112" s="2"/>
      <c r="H1112" s="2"/>
      <c r="I1112" s="2"/>
      <c r="J1112" s="2"/>
      <c r="K1112" s="2"/>
      <c r="L1112" s="2"/>
      <c r="M1112" s="2"/>
      <c r="N1112" s="2"/>
      <c r="O1112" s="8"/>
      <c r="P1112" s="2"/>
      <c r="Q1112" s="12"/>
    </row>
    <row r="1113" spans="1:17">
      <c r="A1113" s="11"/>
      <c r="B1113" s="9"/>
      <c r="C1113" s="9"/>
      <c r="D1113" s="3"/>
      <c r="E1113" s="9"/>
      <c r="F1113" s="9"/>
      <c r="G1113" s="3"/>
      <c r="H1113" s="3"/>
      <c r="I1113" s="3"/>
      <c r="J1113" s="3"/>
      <c r="K1113" s="3"/>
      <c r="L1113" s="3"/>
      <c r="M1113" s="3"/>
      <c r="N1113" s="3"/>
      <c r="O1113" s="9"/>
      <c r="P1113" s="3"/>
      <c r="Q1113" s="13"/>
    </row>
    <row r="1114" spans="1:17">
      <c r="A1114" s="10"/>
      <c r="B1114" s="8"/>
      <c r="C1114" s="8"/>
      <c r="D1114" s="2"/>
      <c r="E1114" s="8"/>
      <c r="F1114" s="8"/>
      <c r="G1114" s="2"/>
      <c r="H1114" s="2"/>
      <c r="I1114" s="2"/>
      <c r="J1114" s="2"/>
      <c r="K1114" s="2"/>
      <c r="L1114" s="2"/>
      <c r="M1114" s="2"/>
      <c r="N1114" s="2"/>
      <c r="O1114" s="8"/>
      <c r="P1114" s="2"/>
      <c r="Q1114" s="12"/>
    </row>
    <row r="1115" spans="1:17">
      <c r="A1115" s="11"/>
      <c r="B1115" s="9"/>
      <c r="C1115" s="9"/>
      <c r="D1115" s="3"/>
      <c r="E1115" s="9"/>
      <c r="F1115" s="9"/>
      <c r="G1115" s="3"/>
      <c r="H1115" s="3"/>
      <c r="I1115" s="3"/>
      <c r="J1115" s="3"/>
      <c r="K1115" s="3"/>
      <c r="L1115" s="3"/>
      <c r="M1115" s="3"/>
      <c r="N1115" s="3"/>
      <c r="O1115" s="9"/>
      <c r="P1115" s="3"/>
      <c r="Q1115" s="13"/>
    </row>
    <row r="1116" spans="1:17">
      <c r="A1116" s="10"/>
      <c r="B1116" s="8"/>
      <c r="C1116" s="8"/>
      <c r="D1116" s="2"/>
      <c r="E1116" s="8"/>
      <c r="F1116" s="8"/>
      <c r="G1116" s="2"/>
      <c r="H1116" s="2"/>
      <c r="I1116" s="2"/>
      <c r="J1116" s="2"/>
      <c r="K1116" s="2"/>
      <c r="L1116" s="2"/>
      <c r="M1116" s="2"/>
      <c r="N1116" s="2"/>
      <c r="O1116" s="8"/>
      <c r="P1116" s="2"/>
      <c r="Q1116" s="12"/>
    </row>
    <row r="1117" spans="1:17">
      <c r="A1117" s="11"/>
      <c r="B1117" s="9"/>
      <c r="C1117" s="9"/>
      <c r="D1117" s="3"/>
      <c r="E1117" s="9"/>
      <c r="F1117" s="9"/>
      <c r="G1117" s="3"/>
      <c r="H1117" s="3"/>
      <c r="I1117" s="3"/>
      <c r="J1117" s="3"/>
      <c r="K1117" s="3"/>
      <c r="L1117" s="3"/>
      <c r="M1117" s="3"/>
      <c r="N1117" s="3"/>
      <c r="O1117" s="9"/>
      <c r="P1117" s="3"/>
      <c r="Q1117" s="13"/>
    </row>
    <row r="1118" spans="1:17">
      <c r="A1118" s="10"/>
      <c r="B1118" s="8"/>
      <c r="C1118" s="8"/>
      <c r="D1118" s="2"/>
      <c r="E1118" s="8"/>
      <c r="F1118" s="8"/>
      <c r="G1118" s="2"/>
      <c r="H1118" s="2"/>
      <c r="I1118" s="2"/>
      <c r="J1118" s="2"/>
      <c r="K1118" s="2"/>
      <c r="L1118" s="2"/>
      <c r="M1118" s="2"/>
      <c r="N1118" s="2"/>
      <c r="O1118" s="8"/>
      <c r="P1118" s="2"/>
      <c r="Q1118" s="12"/>
    </row>
    <row r="1119" spans="1:17">
      <c r="A1119" s="11"/>
      <c r="B1119" s="9"/>
      <c r="C1119" s="9"/>
      <c r="D1119" s="3"/>
      <c r="E1119" s="9"/>
      <c r="F1119" s="9"/>
      <c r="G1119" s="3"/>
      <c r="H1119" s="3"/>
      <c r="I1119" s="3"/>
      <c r="J1119" s="3"/>
      <c r="K1119" s="3"/>
      <c r="L1119" s="3"/>
      <c r="M1119" s="3"/>
      <c r="N1119" s="3"/>
      <c r="O1119" s="9"/>
      <c r="P1119" s="3"/>
      <c r="Q1119" s="13"/>
    </row>
    <row r="1120" spans="1:17">
      <c r="A1120" s="10"/>
      <c r="B1120" s="8"/>
      <c r="C1120" s="8"/>
      <c r="D1120" s="2"/>
      <c r="E1120" s="8"/>
      <c r="F1120" s="8"/>
      <c r="G1120" s="2"/>
      <c r="H1120" s="2"/>
      <c r="I1120" s="2"/>
      <c r="J1120" s="2"/>
      <c r="K1120" s="2"/>
      <c r="L1120" s="2"/>
      <c r="M1120" s="2"/>
      <c r="N1120" s="2"/>
      <c r="O1120" s="8"/>
      <c r="P1120" s="2"/>
      <c r="Q1120" s="12"/>
    </row>
    <row r="1121" spans="1:17">
      <c r="A1121" s="11"/>
      <c r="B1121" s="9"/>
      <c r="C1121" s="9"/>
      <c r="D1121" s="3"/>
      <c r="E1121" s="9"/>
      <c r="F1121" s="9"/>
      <c r="G1121" s="3"/>
      <c r="H1121" s="3"/>
      <c r="I1121" s="3"/>
      <c r="J1121" s="3"/>
      <c r="K1121" s="3"/>
      <c r="L1121" s="3"/>
      <c r="M1121" s="3"/>
      <c r="N1121" s="3"/>
      <c r="O1121" s="9"/>
      <c r="P1121" s="3"/>
      <c r="Q1121" s="13"/>
    </row>
    <row r="1122" spans="1:17">
      <c r="A1122" s="10"/>
      <c r="B1122" s="8"/>
      <c r="C1122" s="8"/>
      <c r="D1122" s="2"/>
      <c r="E1122" s="8"/>
      <c r="F1122" s="8"/>
      <c r="G1122" s="2"/>
      <c r="H1122" s="2"/>
      <c r="I1122" s="2"/>
      <c r="J1122" s="2"/>
      <c r="K1122" s="2"/>
      <c r="L1122" s="2"/>
      <c r="M1122" s="2"/>
      <c r="N1122" s="2"/>
      <c r="O1122" s="8"/>
      <c r="P1122" s="2"/>
      <c r="Q1122" s="12"/>
    </row>
    <row r="1123" spans="1:17">
      <c r="A1123" s="11"/>
      <c r="B1123" s="9"/>
      <c r="C1123" s="9"/>
      <c r="D1123" s="3"/>
      <c r="E1123" s="9"/>
      <c r="F1123" s="9"/>
      <c r="G1123" s="3"/>
      <c r="H1123" s="3"/>
      <c r="I1123" s="3"/>
      <c r="J1123" s="3"/>
      <c r="K1123" s="3"/>
      <c r="L1123" s="3"/>
      <c r="M1123" s="3"/>
      <c r="N1123" s="3"/>
      <c r="O1123" s="9"/>
      <c r="P1123" s="3"/>
      <c r="Q1123" s="13"/>
    </row>
    <row r="1124" spans="1:17">
      <c r="A1124" s="10"/>
      <c r="B1124" s="8"/>
      <c r="C1124" s="8"/>
      <c r="D1124" s="2"/>
      <c r="E1124" s="8"/>
      <c r="F1124" s="8"/>
      <c r="G1124" s="2"/>
      <c r="H1124" s="2"/>
      <c r="I1124" s="2"/>
      <c r="J1124" s="2"/>
      <c r="K1124" s="2"/>
      <c r="L1124" s="2"/>
      <c r="M1124" s="2"/>
      <c r="N1124" s="2"/>
      <c r="O1124" s="8"/>
      <c r="P1124" s="2"/>
      <c r="Q1124" s="12"/>
    </row>
    <row r="1125" spans="1:17">
      <c r="A1125" s="11"/>
      <c r="B1125" s="9"/>
      <c r="C1125" s="9"/>
      <c r="D1125" s="3"/>
      <c r="E1125" s="9"/>
      <c r="F1125" s="9"/>
      <c r="G1125" s="3"/>
      <c r="H1125" s="3"/>
      <c r="I1125" s="3"/>
      <c r="J1125" s="3"/>
      <c r="K1125" s="3"/>
      <c r="L1125" s="3"/>
      <c r="M1125" s="3"/>
      <c r="N1125" s="3"/>
      <c r="O1125" s="9"/>
      <c r="P1125" s="3"/>
      <c r="Q1125" s="13"/>
    </row>
    <row r="1126" spans="1:17">
      <c r="A1126" s="10"/>
      <c r="B1126" s="8"/>
      <c r="C1126" s="8"/>
      <c r="D1126" s="2"/>
      <c r="E1126" s="8"/>
      <c r="F1126" s="8"/>
      <c r="G1126" s="2"/>
      <c r="H1126" s="2"/>
      <c r="I1126" s="2"/>
      <c r="J1126" s="2"/>
      <c r="K1126" s="2"/>
      <c r="L1126" s="2"/>
      <c r="M1126" s="2"/>
      <c r="N1126" s="2"/>
      <c r="O1126" s="8"/>
      <c r="P1126" s="2"/>
      <c r="Q1126" s="12"/>
    </row>
    <row r="1127" spans="1:17">
      <c r="A1127" s="11"/>
      <c r="B1127" s="9"/>
      <c r="C1127" s="9"/>
      <c r="D1127" s="3"/>
      <c r="E1127" s="9"/>
      <c r="F1127" s="9"/>
      <c r="G1127" s="3"/>
      <c r="H1127" s="3"/>
      <c r="I1127" s="3"/>
      <c r="J1127" s="3"/>
      <c r="K1127" s="3"/>
      <c r="L1127" s="3"/>
      <c r="M1127" s="3"/>
      <c r="N1127" s="3"/>
      <c r="O1127" s="9"/>
      <c r="P1127" s="3"/>
      <c r="Q1127" s="13"/>
    </row>
    <row r="1128" spans="1:17">
      <c r="A1128" s="10"/>
      <c r="B1128" s="8"/>
      <c r="C1128" s="8"/>
      <c r="D1128" s="2"/>
      <c r="E1128" s="8"/>
      <c r="F1128" s="8"/>
      <c r="G1128" s="2"/>
      <c r="H1128" s="2"/>
      <c r="I1128" s="2"/>
      <c r="J1128" s="2"/>
      <c r="K1128" s="2"/>
      <c r="L1128" s="2"/>
      <c r="M1128" s="2"/>
      <c r="N1128" s="2"/>
      <c r="O1128" s="8"/>
      <c r="P1128" s="2"/>
      <c r="Q1128" s="12"/>
    </row>
    <row r="1129" spans="1:17">
      <c r="A1129" s="11"/>
      <c r="B1129" s="9"/>
      <c r="C1129" s="9"/>
      <c r="D1129" s="3"/>
      <c r="E1129" s="9"/>
      <c r="F1129" s="9"/>
      <c r="G1129" s="3"/>
      <c r="H1129" s="3"/>
      <c r="I1129" s="3"/>
      <c r="J1129" s="3"/>
      <c r="K1129" s="3"/>
      <c r="L1129" s="3"/>
      <c r="M1129" s="3"/>
      <c r="N1129" s="3"/>
      <c r="O1129" s="9"/>
      <c r="P1129" s="3"/>
      <c r="Q1129" s="13"/>
    </row>
    <row r="1130" spans="1:17">
      <c r="A1130" s="10"/>
      <c r="B1130" s="8"/>
      <c r="C1130" s="8"/>
      <c r="D1130" s="2"/>
      <c r="E1130" s="8"/>
      <c r="F1130" s="8"/>
      <c r="G1130" s="2"/>
      <c r="H1130" s="2"/>
      <c r="I1130" s="2"/>
      <c r="J1130" s="2"/>
      <c r="K1130" s="2"/>
      <c r="L1130" s="2"/>
      <c r="M1130" s="2"/>
      <c r="N1130" s="2"/>
      <c r="O1130" s="8"/>
      <c r="P1130" s="2"/>
      <c r="Q1130" s="12"/>
    </row>
    <row r="1131" spans="1:17">
      <c r="A1131" s="11"/>
      <c r="B1131" s="9"/>
      <c r="C1131" s="9"/>
      <c r="D1131" s="3"/>
      <c r="E1131" s="9"/>
      <c r="F1131" s="9"/>
      <c r="G1131" s="3"/>
      <c r="H1131" s="3"/>
      <c r="I1131" s="3"/>
      <c r="J1131" s="3"/>
      <c r="K1131" s="3"/>
      <c r="L1131" s="3"/>
      <c r="M1131" s="3"/>
      <c r="N1131" s="3"/>
      <c r="O1131" s="9"/>
      <c r="P1131" s="3"/>
      <c r="Q1131" s="13"/>
    </row>
    <row r="1132" spans="1:17">
      <c r="A1132" s="10"/>
      <c r="B1132" s="8"/>
      <c r="C1132" s="8"/>
      <c r="D1132" s="2"/>
      <c r="E1132" s="8"/>
      <c r="F1132" s="8"/>
      <c r="G1132" s="2"/>
      <c r="H1132" s="2"/>
      <c r="I1132" s="2"/>
      <c r="J1132" s="2"/>
      <c r="K1132" s="2"/>
      <c r="L1132" s="2"/>
      <c r="M1132" s="2"/>
      <c r="N1132" s="2"/>
      <c r="O1132" s="8"/>
      <c r="P1132" s="2"/>
      <c r="Q1132" s="12"/>
    </row>
    <row r="1133" spans="1:17">
      <c r="A1133" s="11"/>
      <c r="B1133" s="9"/>
      <c r="C1133" s="9"/>
      <c r="D1133" s="3"/>
      <c r="E1133" s="9"/>
      <c r="F1133" s="9"/>
      <c r="G1133" s="3"/>
      <c r="H1133" s="3"/>
      <c r="I1133" s="3"/>
      <c r="J1133" s="3"/>
      <c r="K1133" s="3"/>
      <c r="L1133" s="3"/>
      <c r="M1133" s="3"/>
      <c r="N1133" s="3"/>
      <c r="O1133" s="9"/>
      <c r="P1133" s="3"/>
      <c r="Q1133" s="13"/>
    </row>
    <row r="1134" spans="1:17">
      <c r="A1134" s="10"/>
      <c r="B1134" s="8"/>
      <c r="C1134" s="8"/>
      <c r="D1134" s="2"/>
      <c r="E1134" s="8"/>
      <c r="F1134" s="8"/>
      <c r="G1134" s="2"/>
      <c r="H1134" s="2"/>
      <c r="I1134" s="2"/>
      <c r="J1134" s="2"/>
      <c r="K1134" s="2"/>
      <c r="L1134" s="2"/>
      <c r="M1134" s="2"/>
      <c r="N1134" s="2"/>
      <c r="O1134" s="8"/>
      <c r="P1134" s="2"/>
      <c r="Q1134" s="12"/>
    </row>
    <row r="1135" spans="1:17">
      <c r="A1135" s="11"/>
      <c r="B1135" s="9"/>
      <c r="C1135" s="9"/>
      <c r="D1135" s="3"/>
      <c r="E1135" s="9"/>
      <c r="F1135" s="9"/>
      <c r="G1135" s="3"/>
      <c r="H1135" s="3"/>
      <c r="I1135" s="3"/>
      <c r="J1135" s="3"/>
      <c r="K1135" s="3"/>
      <c r="L1135" s="3"/>
      <c r="M1135" s="3"/>
      <c r="N1135" s="3"/>
      <c r="O1135" s="9"/>
      <c r="P1135" s="3"/>
      <c r="Q1135" s="13"/>
    </row>
    <row r="1136" spans="1:17">
      <c r="A1136" s="10"/>
      <c r="B1136" s="8"/>
      <c r="C1136" s="8"/>
      <c r="D1136" s="2"/>
      <c r="E1136" s="8"/>
      <c r="F1136" s="8"/>
      <c r="G1136" s="2"/>
      <c r="H1136" s="2"/>
      <c r="I1136" s="2"/>
      <c r="J1136" s="2"/>
      <c r="K1136" s="2"/>
      <c r="L1136" s="2"/>
      <c r="M1136" s="2"/>
      <c r="N1136" s="2"/>
      <c r="O1136" s="8"/>
      <c r="P1136" s="2"/>
      <c r="Q1136" s="12"/>
    </row>
    <row r="1137" spans="1:17">
      <c r="A1137" s="11"/>
      <c r="B1137" s="9"/>
      <c r="C1137" s="9"/>
      <c r="D1137" s="3"/>
      <c r="E1137" s="9"/>
      <c r="F1137" s="9"/>
      <c r="G1137" s="3"/>
      <c r="H1137" s="3"/>
      <c r="I1137" s="3"/>
      <c r="J1137" s="3"/>
      <c r="K1137" s="3"/>
      <c r="L1137" s="3"/>
      <c r="M1137" s="3"/>
      <c r="N1137" s="3"/>
      <c r="O1137" s="9"/>
      <c r="P1137" s="3"/>
      <c r="Q1137" s="13"/>
    </row>
    <row r="1138" spans="1:17">
      <c r="A1138" s="10"/>
      <c r="B1138" s="8"/>
      <c r="C1138" s="8"/>
      <c r="D1138" s="2"/>
      <c r="E1138" s="8"/>
      <c r="F1138" s="8"/>
      <c r="G1138" s="2"/>
      <c r="H1138" s="2"/>
      <c r="I1138" s="2"/>
      <c r="J1138" s="2"/>
      <c r="K1138" s="2"/>
      <c r="L1138" s="2"/>
      <c r="M1138" s="2"/>
      <c r="N1138" s="2"/>
      <c r="O1138" s="8"/>
      <c r="P1138" s="2"/>
      <c r="Q1138" s="12"/>
    </row>
    <row r="1139" spans="1:17">
      <c r="A1139" s="11"/>
      <c r="B1139" s="9"/>
      <c r="C1139" s="9"/>
      <c r="D1139" s="3"/>
      <c r="E1139" s="9"/>
      <c r="F1139" s="9"/>
      <c r="G1139" s="3"/>
      <c r="H1139" s="3"/>
      <c r="I1139" s="3"/>
      <c r="J1139" s="3"/>
      <c r="K1139" s="3"/>
      <c r="L1139" s="3"/>
      <c r="M1139" s="3"/>
      <c r="N1139" s="3"/>
      <c r="O1139" s="9"/>
      <c r="P1139" s="3"/>
      <c r="Q1139" s="13"/>
    </row>
    <row r="1140" spans="1:17">
      <c r="A1140" s="10"/>
      <c r="B1140" s="8"/>
      <c r="C1140" s="8"/>
      <c r="D1140" s="2"/>
      <c r="E1140" s="8"/>
      <c r="F1140" s="8"/>
      <c r="G1140" s="2"/>
      <c r="H1140" s="2"/>
      <c r="I1140" s="2"/>
      <c r="J1140" s="2"/>
      <c r="K1140" s="2"/>
      <c r="L1140" s="2"/>
      <c r="M1140" s="2"/>
      <c r="N1140" s="2"/>
      <c r="O1140" s="8"/>
      <c r="P1140" s="2"/>
      <c r="Q1140" s="12"/>
    </row>
    <row r="1141" spans="1:17">
      <c r="A1141" s="11"/>
      <c r="B1141" s="9"/>
      <c r="C1141" s="9"/>
      <c r="D1141" s="3"/>
      <c r="E1141" s="9"/>
      <c r="F1141" s="9"/>
      <c r="G1141" s="3"/>
      <c r="H1141" s="3"/>
      <c r="I1141" s="3"/>
      <c r="J1141" s="3"/>
      <c r="K1141" s="3"/>
      <c r="L1141" s="3"/>
      <c r="M1141" s="3"/>
      <c r="N1141" s="3"/>
      <c r="O1141" s="9"/>
      <c r="P1141" s="3"/>
      <c r="Q1141" s="13"/>
    </row>
    <row r="1142" spans="1:17">
      <c r="A1142" s="10"/>
      <c r="B1142" s="8"/>
      <c r="C1142" s="8"/>
      <c r="D1142" s="2"/>
      <c r="E1142" s="8"/>
      <c r="F1142" s="8"/>
      <c r="G1142" s="2"/>
      <c r="H1142" s="2"/>
      <c r="I1142" s="2"/>
      <c r="J1142" s="2"/>
      <c r="K1142" s="2"/>
      <c r="L1142" s="2"/>
      <c r="M1142" s="2"/>
      <c r="N1142" s="2"/>
      <c r="O1142" s="8"/>
      <c r="P1142" s="2"/>
      <c r="Q1142" s="12"/>
    </row>
    <row r="1143" spans="1:17">
      <c r="A1143" s="11"/>
      <c r="B1143" s="9"/>
      <c r="C1143" s="9"/>
      <c r="D1143" s="3"/>
      <c r="E1143" s="9"/>
      <c r="F1143" s="9"/>
      <c r="G1143" s="3"/>
      <c r="H1143" s="3"/>
      <c r="I1143" s="3"/>
      <c r="J1143" s="3"/>
      <c r="K1143" s="3"/>
      <c r="L1143" s="3"/>
      <c r="M1143" s="3"/>
      <c r="N1143" s="3"/>
      <c r="O1143" s="9"/>
      <c r="P1143" s="3"/>
      <c r="Q1143" s="13"/>
    </row>
    <row r="1144" spans="1:17">
      <c r="A1144" s="10"/>
      <c r="B1144" s="8"/>
      <c r="C1144" s="8"/>
      <c r="D1144" s="2"/>
      <c r="E1144" s="8"/>
      <c r="F1144" s="8"/>
      <c r="G1144" s="2"/>
      <c r="H1144" s="2"/>
      <c r="I1144" s="2"/>
      <c r="J1144" s="2"/>
      <c r="K1144" s="2"/>
      <c r="L1144" s="2"/>
      <c r="M1144" s="2"/>
      <c r="N1144" s="2"/>
      <c r="O1144" s="8"/>
      <c r="P1144" s="2"/>
      <c r="Q1144" s="12"/>
    </row>
    <row r="1145" spans="1:17">
      <c r="A1145" s="11"/>
      <c r="B1145" s="9"/>
      <c r="C1145" s="9"/>
      <c r="D1145" s="3"/>
      <c r="E1145" s="9"/>
      <c r="F1145" s="9"/>
      <c r="G1145" s="3"/>
      <c r="H1145" s="3"/>
      <c r="I1145" s="3"/>
      <c r="J1145" s="3"/>
      <c r="K1145" s="3"/>
      <c r="L1145" s="3"/>
      <c r="M1145" s="3"/>
      <c r="N1145" s="3"/>
      <c r="O1145" s="9"/>
      <c r="P1145" s="3"/>
      <c r="Q1145" s="13"/>
    </row>
    <row r="1146" spans="1:17">
      <c r="A1146" s="10"/>
      <c r="B1146" s="8"/>
      <c r="C1146" s="8"/>
      <c r="D1146" s="2"/>
      <c r="E1146" s="8"/>
      <c r="F1146" s="8"/>
      <c r="G1146" s="2"/>
      <c r="H1146" s="2"/>
      <c r="I1146" s="2"/>
      <c r="J1146" s="2"/>
      <c r="K1146" s="2"/>
      <c r="L1146" s="2"/>
      <c r="M1146" s="2"/>
      <c r="N1146" s="2"/>
      <c r="O1146" s="8"/>
      <c r="P1146" s="2"/>
      <c r="Q1146" s="12"/>
    </row>
    <row r="1147" spans="1:17">
      <c r="A1147" s="11"/>
      <c r="B1147" s="9"/>
      <c r="C1147" s="9"/>
      <c r="D1147" s="3"/>
      <c r="E1147" s="9"/>
      <c r="F1147" s="9"/>
      <c r="G1147" s="3"/>
      <c r="H1147" s="3"/>
      <c r="I1147" s="3"/>
      <c r="J1147" s="3"/>
      <c r="K1147" s="3"/>
      <c r="L1147" s="3"/>
      <c r="M1147" s="3"/>
      <c r="N1147" s="3"/>
      <c r="O1147" s="9"/>
      <c r="P1147" s="3"/>
      <c r="Q1147" s="13"/>
    </row>
    <row r="1148" spans="1:17">
      <c r="A1148" s="10"/>
      <c r="B1148" s="8"/>
      <c r="C1148" s="8"/>
      <c r="D1148" s="2"/>
      <c r="E1148" s="8"/>
      <c r="F1148" s="8"/>
      <c r="G1148" s="2"/>
      <c r="H1148" s="2"/>
      <c r="I1148" s="2"/>
      <c r="J1148" s="2"/>
      <c r="K1148" s="2"/>
      <c r="L1148" s="2"/>
      <c r="M1148" s="2"/>
      <c r="N1148" s="2"/>
      <c r="O1148" s="8"/>
      <c r="P1148" s="2"/>
      <c r="Q1148" s="12"/>
    </row>
    <row r="1149" spans="1:17">
      <c r="A1149" s="11"/>
      <c r="B1149" s="9"/>
      <c r="C1149" s="9"/>
      <c r="D1149" s="3"/>
      <c r="E1149" s="9"/>
      <c r="F1149" s="9"/>
      <c r="G1149" s="3"/>
      <c r="H1149" s="3"/>
      <c r="I1149" s="3"/>
      <c r="J1149" s="3"/>
      <c r="K1149" s="3"/>
      <c r="L1149" s="3"/>
      <c r="M1149" s="3"/>
      <c r="N1149" s="3"/>
      <c r="O1149" s="9"/>
      <c r="P1149" s="3"/>
      <c r="Q1149" s="13"/>
    </row>
    <row r="1150" spans="1:17">
      <c r="A1150" s="10"/>
      <c r="B1150" s="8"/>
      <c r="C1150" s="8"/>
      <c r="D1150" s="2"/>
      <c r="E1150" s="8"/>
      <c r="F1150" s="8"/>
      <c r="G1150" s="2"/>
      <c r="H1150" s="2"/>
      <c r="I1150" s="2"/>
      <c r="J1150" s="2"/>
      <c r="K1150" s="2"/>
      <c r="L1150" s="2"/>
      <c r="M1150" s="2"/>
      <c r="N1150" s="2"/>
      <c r="O1150" s="8"/>
      <c r="P1150" s="2"/>
      <c r="Q1150" s="12"/>
    </row>
    <row r="1151" spans="1:17">
      <c r="A1151" s="11"/>
      <c r="B1151" s="9"/>
      <c r="C1151" s="9"/>
      <c r="D1151" s="3"/>
      <c r="E1151" s="9"/>
      <c r="F1151" s="9"/>
      <c r="G1151" s="3"/>
      <c r="H1151" s="3"/>
      <c r="I1151" s="3"/>
      <c r="J1151" s="3"/>
      <c r="K1151" s="3"/>
      <c r="L1151" s="3"/>
      <c r="M1151" s="3"/>
      <c r="N1151" s="3"/>
      <c r="O1151" s="9"/>
      <c r="P1151" s="3"/>
      <c r="Q1151" s="13"/>
    </row>
    <row r="1152" spans="1:17">
      <c r="A1152" s="10"/>
      <c r="B1152" s="8"/>
      <c r="C1152" s="8"/>
      <c r="D1152" s="2"/>
      <c r="E1152" s="8"/>
      <c r="F1152" s="8"/>
      <c r="G1152" s="2"/>
      <c r="H1152" s="2"/>
      <c r="I1152" s="2"/>
      <c r="J1152" s="2"/>
      <c r="K1152" s="2"/>
      <c r="L1152" s="2"/>
      <c r="M1152" s="2"/>
      <c r="N1152" s="2"/>
      <c r="O1152" s="8"/>
      <c r="P1152" s="2"/>
      <c r="Q1152" s="12"/>
    </row>
    <row r="1153" spans="1:17">
      <c r="A1153" s="11"/>
      <c r="B1153" s="9"/>
      <c r="C1153" s="9"/>
      <c r="D1153" s="3"/>
      <c r="E1153" s="9"/>
      <c r="F1153" s="9"/>
      <c r="G1153" s="3"/>
      <c r="H1153" s="3"/>
      <c r="I1153" s="3"/>
      <c r="J1153" s="3"/>
      <c r="K1153" s="3"/>
      <c r="L1153" s="3"/>
      <c r="M1153" s="3"/>
      <c r="N1153" s="3"/>
      <c r="O1153" s="9"/>
      <c r="P1153" s="3"/>
      <c r="Q1153" s="13"/>
    </row>
    <row r="1154" spans="1:17">
      <c r="A1154" s="10"/>
      <c r="B1154" s="8"/>
      <c r="C1154" s="8"/>
      <c r="D1154" s="2"/>
      <c r="E1154" s="8"/>
      <c r="F1154" s="8"/>
      <c r="G1154" s="2"/>
      <c r="H1154" s="2"/>
      <c r="I1154" s="2"/>
      <c r="J1154" s="2"/>
      <c r="K1154" s="2"/>
      <c r="L1154" s="2"/>
      <c r="M1154" s="2"/>
      <c r="N1154" s="2"/>
      <c r="O1154" s="8"/>
      <c r="P1154" s="2"/>
      <c r="Q1154" s="12"/>
    </row>
    <row r="1155" spans="1:17">
      <c r="A1155" s="11"/>
      <c r="B1155" s="9"/>
      <c r="C1155" s="9"/>
      <c r="D1155" s="3"/>
      <c r="E1155" s="9"/>
      <c r="F1155" s="9"/>
      <c r="G1155" s="3"/>
      <c r="H1155" s="3"/>
      <c r="I1155" s="3"/>
      <c r="J1155" s="3"/>
      <c r="K1155" s="3"/>
      <c r="L1155" s="3"/>
      <c r="M1155" s="3"/>
      <c r="N1155" s="3"/>
      <c r="O1155" s="9"/>
      <c r="P1155" s="3"/>
      <c r="Q1155" s="13"/>
    </row>
    <row r="1156" spans="1:17">
      <c r="A1156" s="10"/>
      <c r="B1156" s="8"/>
      <c r="C1156" s="8"/>
      <c r="D1156" s="2"/>
      <c r="E1156" s="8"/>
      <c r="F1156" s="8"/>
      <c r="G1156" s="2"/>
      <c r="H1156" s="2"/>
      <c r="I1156" s="2"/>
      <c r="J1156" s="2"/>
      <c r="K1156" s="2"/>
      <c r="L1156" s="2"/>
      <c r="M1156" s="2"/>
      <c r="N1156" s="2"/>
      <c r="O1156" s="8"/>
      <c r="P1156" s="2"/>
      <c r="Q1156" s="12"/>
    </row>
    <row r="1157" spans="1:17">
      <c r="A1157" s="11"/>
      <c r="B1157" s="9"/>
      <c r="C1157" s="9"/>
      <c r="D1157" s="3"/>
      <c r="E1157" s="9"/>
      <c r="F1157" s="9"/>
      <c r="G1157" s="3"/>
      <c r="H1157" s="3"/>
      <c r="I1157" s="3"/>
      <c r="J1157" s="3"/>
      <c r="K1157" s="3"/>
      <c r="L1157" s="3"/>
      <c r="M1157" s="3"/>
      <c r="N1157" s="3"/>
      <c r="O1157" s="9"/>
      <c r="P1157" s="3"/>
      <c r="Q1157" s="13"/>
    </row>
    <row r="1158" spans="1:17">
      <c r="A1158" s="10"/>
      <c r="B1158" s="8"/>
      <c r="C1158" s="8"/>
      <c r="D1158" s="2"/>
      <c r="E1158" s="8"/>
      <c r="F1158" s="8"/>
      <c r="G1158" s="2"/>
      <c r="H1158" s="2"/>
      <c r="I1158" s="2"/>
      <c r="J1158" s="2"/>
      <c r="K1158" s="2"/>
      <c r="L1158" s="2"/>
      <c r="M1158" s="2"/>
      <c r="N1158" s="2"/>
      <c r="O1158" s="8"/>
      <c r="P1158" s="2"/>
      <c r="Q1158" s="12"/>
    </row>
    <row r="1159" spans="1:17">
      <c r="A1159" s="11"/>
      <c r="B1159" s="9"/>
      <c r="C1159" s="9"/>
      <c r="D1159" s="3"/>
      <c r="E1159" s="9"/>
      <c r="F1159" s="9"/>
      <c r="G1159" s="3"/>
      <c r="H1159" s="3"/>
      <c r="I1159" s="3"/>
      <c r="J1159" s="3"/>
      <c r="K1159" s="3"/>
      <c r="L1159" s="3"/>
      <c r="M1159" s="3"/>
      <c r="N1159" s="3"/>
      <c r="O1159" s="9"/>
      <c r="P1159" s="3"/>
      <c r="Q1159" s="13"/>
    </row>
    <row r="1160" spans="1:17">
      <c r="A1160" s="10"/>
      <c r="B1160" s="8"/>
      <c r="C1160" s="8"/>
      <c r="D1160" s="2"/>
      <c r="E1160" s="8"/>
      <c r="F1160" s="8"/>
      <c r="G1160" s="2"/>
      <c r="H1160" s="2"/>
      <c r="I1160" s="2"/>
      <c r="J1160" s="2"/>
      <c r="K1160" s="2"/>
      <c r="L1160" s="2"/>
      <c r="M1160" s="2"/>
      <c r="N1160" s="2"/>
      <c r="O1160" s="8"/>
      <c r="P1160" s="2"/>
      <c r="Q1160" s="12"/>
    </row>
    <row r="1161" spans="1:17">
      <c r="A1161" s="11"/>
      <c r="B1161" s="9"/>
      <c r="C1161" s="9"/>
      <c r="D1161" s="3"/>
      <c r="E1161" s="9"/>
      <c r="F1161" s="9"/>
      <c r="G1161" s="3"/>
      <c r="H1161" s="3"/>
      <c r="I1161" s="3"/>
      <c r="J1161" s="3"/>
      <c r="K1161" s="3"/>
      <c r="L1161" s="3"/>
      <c r="M1161" s="3"/>
      <c r="N1161" s="3"/>
      <c r="O1161" s="9"/>
      <c r="P1161" s="3"/>
      <c r="Q1161" s="13"/>
    </row>
    <row r="1162" spans="1:17">
      <c r="A1162" s="10"/>
      <c r="B1162" s="8"/>
      <c r="C1162" s="8"/>
      <c r="D1162" s="2"/>
      <c r="E1162" s="8"/>
      <c r="F1162" s="8"/>
      <c r="G1162" s="2"/>
      <c r="H1162" s="2"/>
      <c r="I1162" s="2"/>
      <c r="J1162" s="2"/>
      <c r="K1162" s="2"/>
      <c r="L1162" s="2"/>
      <c r="M1162" s="2"/>
      <c r="N1162" s="2"/>
      <c r="O1162" s="8"/>
      <c r="P1162" s="2"/>
      <c r="Q1162" s="12"/>
    </row>
    <row r="1163" spans="1:17">
      <c r="A1163" s="11"/>
      <c r="B1163" s="9"/>
      <c r="C1163" s="9"/>
      <c r="D1163" s="3"/>
      <c r="E1163" s="9"/>
      <c r="F1163" s="9"/>
      <c r="G1163" s="3"/>
      <c r="H1163" s="3"/>
      <c r="I1163" s="3"/>
      <c r="J1163" s="3"/>
      <c r="K1163" s="3"/>
      <c r="L1163" s="3"/>
      <c r="M1163" s="3"/>
      <c r="N1163" s="3"/>
      <c r="O1163" s="9"/>
      <c r="P1163" s="3"/>
      <c r="Q1163" s="13"/>
    </row>
    <row r="1164" spans="1:17">
      <c r="A1164" s="10"/>
      <c r="B1164" s="8"/>
      <c r="C1164" s="8"/>
      <c r="D1164" s="2"/>
      <c r="E1164" s="8"/>
      <c r="F1164" s="8"/>
      <c r="G1164" s="2"/>
      <c r="H1164" s="2"/>
      <c r="I1164" s="2"/>
      <c r="J1164" s="2"/>
      <c r="K1164" s="2"/>
      <c r="L1164" s="2"/>
      <c r="M1164" s="2"/>
      <c r="N1164" s="2"/>
      <c r="O1164" s="8"/>
      <c r="P1164" s="2"/>
      <c r="Q1164" s="12"/>
    </row>
    <row r="1165" spans="1:17">
      <c r="A1165" s="11"/>
      <c r="B1165" s="9"/>
      <c r="C1165" s="9"/>
      <c r="D1165" s="3"/>
      <c r="E1165" s="9"/>
      <c r="F1165" s="9"/>
      <c r="G1165" s="3"/>
      <c r="H1165" s="3"/>
      <c r="I1165" s="3"/>
      <c r="J1165" s="3"/>
      <c r="K1165" s="3"/>
      <c r="L1165" s="3"/>
      <c r="M1165" s="3"/>
      <c r="N1165" s="3"/>
      <c r="O1165" s="9"/>
      <c r="P1165" s="3"/>
      <c r="Q1165" s="13"/>
    </row>
    <row r="1166" spans="1:17">
      <c r="A1166" s="10"/>
      <c r="B1166" s="8"/>
      <c r="C1166" s="8"/>
      <c r="D1166" s="2"/>
      <c r="E1166" s="8"/>
      <c r="F1166" s="8"/>
      <c r="G1166" s="2"/>
      <c r="H1166" s="2"/>
      <c r="I1166" s="2"/>
      <c r="J1166" s="2"/>
      <c r="K1166" s="2"/>
      <c r="L1166" s="2"/>
      <c r="M1166" s="2"/>
      <c r="N1166" s="2"/>
      <c r="O1166" s="8"/>
      <c r="P1166" s="2"/>
      <c r="Q1166" s="12"/>
    </row>
    <row r="1167" spans="1:17">
      <c r="A1167" s="11"/>
      <c r="B1167" s="9"/>
      <c r="C1167" s="9"/>
      <c r="D1167" s="3"/>
      <c r="E1167" s="9"/>
      <c r="F1167" s="9"/>
      <c r="G1167" s="3"/>
      <c r="H1167" s="3"/>
      <c r="I1167" s="3"/>
      <c r="J1167" s="3"/>
      <c r="K1167" s="3"/>
      <c r="L1167" s="3"/>
      <c r="M1167" s="3"/>
      <c r="N1167" s="3"/>
      <c r="O1167" s="9"/>
      <c r="P1167" s="3"/>
      <c r="Q1167" s="13"/>
    </row>
    <row r="1168" spans="1:17">
      <c r="A1168" s="10"/>
      <c r="B1168" s="8"/>
      <c r="C1168" s="8"/>
      <c r="D1168" s="2"/>
      <c r="E1168" s="8"/>
      <c r="F1168" s="8"/>
      <c r="G1168" s="2"/>
      <c r="H1168" s="2"/>
      <c r="I1168" s="2"/>
      <c r="J1168" s="2"/>
      <c r="K1168" s="2"/>
      <c r="L1168" s="2"/>
      <c r="M1168" s="2"/>
      <c r="N1168" s="2"/>
      <c r="O1168" s="8"/>
      <c r="P1168" s="2"/>
      <c r="Q1168" s="12"/>
    </row>
    <row r="1169" spans="1:17">
      <c r="A1169" s="11"/>
      <c r="B1169" s="9"/>
      <c r="C1169" s="9"/>
      <c r="D1169" s="3"/>
      <c r="E1169" s="9"/>
      <c r="F1169" s="9"/>
      <c r="G1169" s="3"/>
      <c r="H1169" s="3"/>
      <c r="I1169" s="3"/>
      <c r="J1169" s="3"/>
      <c r="K1169" s="3"/>
      <c r="L1169" s="3"/>
      <c r="M1169" s="3"/>
      <c r="N1169" s="3"/>
      <c r="O1169" s="9"/>
      <c r="P1169" s="3"/>
      <c r="Q1169" s="13"/>
    </row>
    <row r="1170" spans="1:17">
      <c r="A1170" s="10"/>
      <c r="B1170" s="8"/>
      <c r="C1170" s="8"/>
      <c r="D1170" s="2"/>
      <c r="E1170" s="8"/>
      <c r="F1170" s="8"/>
      <c r="G1170" s="2"/>
      <c r="H1170" s="2"/>
      <c r="I1170" s="2"/>
      <c r="J1170" s="2"/>
      <c r="K1170" s="2"/>
      <c r="L1170" s="2"/>
      <c r="M1170" s="2"/>
      <c r="N1170" s="2"/>
      <c r="O1170" s="8"/>
      <c r="P1170" s="2"/>
      <c r="Q1170" s="12"/>
    </row>
    <row r="1171" spans="1:17">
      <c r="A1171" s="11"/>
      <c r="B1171" s="9"/>
      <c r="C1171" s="9"/>
      <c r="D1171" s="3"/>
      <c r="E1171" s="9"/>
      <c r="F1171" s="9"/>
      <c r="G1171" s="3"/>
      <c r="H1171" s="3"/>
      <c r="I1171" s="3"/>
      <c r="J1171" s="3"/>
      <c r="K1171" s="3"/>
      <c r="L1171" s="3"/>
      <c r="M1171" s="3"/>
      <c r="N1171" s="3"/>
      <c r="O1171" s="9"/>
      <c r="P1171" s="3"/>
      <c r="Q1171" s="13"/>
    </row>
    <row r="1172" spans="1:17">
      <c r="A1172" s="10"/>
      <c r="B1172" s="8"/>
      <c r="C1172" s="8"/>
      <c r="D1172" s="2"/>
      <c r="E1172" s="8"/>
      <c r="F1172" s="8"/>
      <c r="G1172" s="2"/>
      <c r="H1172" s="2"/>
      <c r="I1172" s="2"/>
      <c r="J1172" s="2"/>
      <c r="K1172" s="2"/>
      <c r="L1172" s="2"/>
      <c r="M1172" s="2"/>
      <c r="N1172" s="2"/>
      <c r="O1172" s="8"/>
      <c r="P1172" s="2"/>
      <c r="Q1172" s="12"/>
    </row>
    <row r="1173" spans="1:17">
      <c r="A1173" s="11"/>
      <c r="B1173" s="9"/>
      <c r="C1173" s="9"/>
      <c r="D1173" s="3"/>
      <c r="E1173" s="9"/>
      <c r="F1173" s="9"/>
      <c r="G1173" s="3"/>
      <c r="H1173" s="3"/>
      <c r="I1173" s="3"/>
      <c r="J1173" s="3"/>
      <c r="K1173" s="3"/>
      <c r="L1173" s="3"/>
      <c r="M1173" s="3"/>
      <c r="N1173" s="3"/>
      <c r="O1173" s="9"/>
      <c r="P1173" s="3"/>
      <c r="Q1173" s="13"/>
    </row>
    <row r="1174" spans="1:17">
      <c r="A1174" s="10"/>
      <c r="B1174" s="8"/>
      <c r="C1174" s="8"/>
      <c r="D1174" s="2"/>
      <c r="E1174" s="8"/>
      <c r="F1174" s="8"/>
      <c r="G1174" s="2"/>
      <c r="H1174" s="2"/>
      <c r="I1174" s="2"/>
      <c r="J1174" s="2"/>
      <c r="K1174" s="2"/>
      <c r="L1174" s="2"/>
      <c r="M1174" s="2"/>
      <c r="N1174" s="2"/>
      <c r="O1174" s="8"/>
      <c r="P1174" s="2"/>
      <c r="Q1174" s="12"/>
    </row>
    <row r="1175" spans="1:17">
      <c r="A1175" s="11"/>
      <c r="B1175" s="9"/>
      <c r="C1175" s="9"/>
      <c r="D1175" s="3"/>
      <c r="E1175" s="9"/>
      <c r="F1175" s="9"/>
      <c r="G1175" s="3"/>
      <c r="H1175" s="3"/>
      <c r="I1175" s="3"/>
      <c r="J1175" s="3"/>
      <c r="K1175" s="3"/>
      <c r="L1175" s="3"/>
      <c r="M1175" s="3"/>
      <c r="N1175" s="3"/>
      <c r="O1175" s="9"/>
      <c r="P1175" s="3"/>
      <c r="Q1175" s="13"/>
    </row>
    <row r="1176" spans="1:17">
      <c r="A1176" s="10"/>
      <c r="B1176" s="8"/>
      <c r="C1176" s="8"/>
      <c r="D1176" s="2"/>
      <c r="E1176" s="8"/>
      <c r="F1176" s="8"/>
      <c r="G1176" s="2"/>
      <c r="H1176" s="2"/>
      <c r="I1176" s="2"/>
      <c r="J1176" s="2"/>
      <c r="K1176" s="2"/>
      <c r="L1176" s="2"/>
      <c r="M1176" s="2"/>
      <c r="N1176" s="2"/>
      <c r="O1176" s="8"/>
      <c r="P1176" s="2"/>
      <c r="Q1176" s="12"/>
    </row>
    <row r="1177" spans="1:17">
      <c r="A1177" s="11"/>
      <c r="B1177" s="9"/>
      <c r="C1177" s="9"/>
      <c r="D1177" s="3"/>
      <c r="E1177" s="9"/>
      <c r="F1177" s="9"/>
      <c r="G1177" s="3"/>
      <c r="H1177" s="3"/>
      <c r="I1177" s="3"/>
      <c r="J1177" s="3"/>
      <c r="K1177" s="3"/>
      <c r="L1177" s="3"/>
      <c r="M1177" s="3"/>
      <c r="N1177" s="3"/>
      <c r="O1177" s="9"/>
      <c r="P1177" s="3"/>
      <c r="Q1177" s="13"/>
    </row>
    <row r="1178" spans="1:17">
      <c r="A1178" s="10"/>
      <c r="B1178" s="8"/>
      <c r="C1178" s="8"/>
      <c r="D1178" s="2"/>
      <c r="E1178" s="8"/>
      <c r="F1178" s="8"/>
      <c r="G1178" s="2"/>
      <c r="H1178" s="2"/>
      <c r="I1178" s="2"/>
      <c r="J1178" s="2"/>
      <c r="K1178" s="2"/>
      <c r="L1178" s="2"/>
      <c r="M1178" s="2"/>
      <c r="N1178" s="2"/>
      <c r="O1178" s="8"/>
      <c r="P1178" s="2"/>
      <c r="Q1178" s="12"/>
    </row>
    <row r="1179" spans="1:17">
      <c r="A1179" s="11"/>
      <c r="B1179" s="9"/>
      <c r="C1179" s="9"/>
      <c r="D1179" s="3"/>
      <c r="E1179" s="9"/>
      <c r="F1179" s="9"/>
      <c r="G1179" s="3"/>
      <c r="H1179" s="3"/>
      <c r="I1179" s="3"/>
      <c r="J1179" s="3"/>
      <c r="K1179" s="3"/>
      <c r="L1179" s="3"/>
      <c r="M1179" s="3"/>
      <c r="N1179" s="3"/>
      <c r="O1179" s="9"/>
      <c r="P1179" s="3"/>
      <c r="Q1179" s="13"/>
    </row>
    <row r="1180" spans="1:17">
      <c r="A1180" s="10"/>
      <c r="B1180" s="8"/>
      <c r="C1180" s="8"/>
      <c r="D1180" s="2"/>
      <c r="E1180" s="8"/>
      <c r="F1180" s="8"/>
      <c r="G1180" s="2"/>
      <c r="H1180" s="2"/>
      <c r="I1180" s="2"/>
      <c r="J1180" s="2"/>
      <c r="K1180" s="2"/>
      <c r="L1180" s="2"/>
      <c r="M1180" s="2"/>
      <c r="N1180" s="2"/>
      <c r="O1180" s="8"/>
      <c r="P1180" s="2"/>
      <c r="Q1180" s="12"/>
    </row>
    <row r="1181" spans="1:17">
      <c r="A1181" s="11"/>
      <c r="B1181" s="9"/>
      <c r="C1181" s="9"/>
      <c r="D1181" s="3"/>
      <c r="E1181" s="9"/>
      <c r="F1181" s="9"/>
      <c r="G1181" s="3"/>
      <c r="H1181" s="3"/>
      <c r="I1181" s="3"/>
      <c r="J1181" s="3"/>
      <c r="K1181" s="3"/>
      <c r="L1181" s="3"/>
      <c r="M1181" s="3"/>
      <c r="N1181" s="3"/>
      <c r="O1181" s="9"/>
      <c r="P1181" s="3"/>
      <c r="Q1181" s="13"/>
    </row>
    <row r="1182" spans="1:17">
      <c r="A1182" s="10"/>
      <c r="B1182" s="8"/>
      <c r="C1182" s="8"/>
      <c r="D1182" s="2"/>
      <c r="E1182" s="8"/>
      <c r="F1182" s="8"/>
      <c r="G1182" s="2"/>
      <c r="H1182" s="2"/>
      <c r="I1182" s="2"/>
      <c r="J1182" s="2"/>
      <c r="K1182" s="2"/>
      <c r="L1182" s="2"/>
      <c r="M1182" s="2"/>
      <c r="N1182" s="2"/>
      <c r="O1182" s="8"/>
      <c r="P1182" s="2"/>
      <c r="Q1182" s="12"/>
    </row>
    <row r="1183" spans="1:17">
      <c r="A1183" s="11"/>
      <c r="B1183" s="9"/>
      <c r="C1183" s="9"/>
      <c r="D1183" s="3"/>
      <c r="E1183" s="9"/>
      <c r="F1183" s="9"/>
      <c r="G1183" s="3"/>
      <c r="H1183" s="3"/>
      <c r="I1183" s="3"/>
      <c r="J1183" s="3"/>
      <c r="K1183" s="3"/>
      <c r="L1183" s="3"/>
      <c r="M1183" s="3"/>
      <c r="N1183" s="3"/>
      <c r="O1183" s="9"/>
      <c r="P1183" s="3"/>
      <c r="Q1183" s="13"/>
    </row>
    <row r="1184" spans="1:17">
      <c r="A1184" s="10"/>
      <c r="B1184" s="8"/>
      <c r="C1184" s="8"/>
      <c r="D1184" s="2"/>
      <c r="E1184" s="8"/>
      <c r="F1184" s="8"/>
      <c r="G1184" s="2"/>
      <c r="H1184" s="2"/>
      <c r="I1184" s="2"/>
      <c r="J1184" s="2"/>
      <c r="K1184" s="2"/>
      <c r="L1184" s="2"/>
      <c r="M1184" s="2"/>
      <c r="N1184" s="2"/>
      <c r="O1184" s="8"/>
      <c r="P1184" s="2"/>
      <c r="Q1184" s="12"/>
    </row>
    <row r="1185" spans="1:17">
      <c r="A1185" s="11"/>
      <c r="B1185" s="9"/>
      <c r="C1185" s="9"/>
      <c r="D1185" s="3"/>
      <c r="E1185" s="9"/>
      <c r="F1185" s="9"/>
      <c r="G1185" s="3"/>
      <c r="H1185" s="3"/>
      <c r="I1185" s="3"/>
      <c r="J1185" s="3"/>
      <c r="K1185" s="3"/>
      <c r="L1185" s="3"/>
      <c r="M1185" s="3"/>
      <c r="N1185" s="3"/>
      <c r="O1185" s="9"/>
      <c r="P1185" s="3"/>
      <c r="Q1185" s="13"/>
    </row>
    <row r="1186" spans="1:17">
      <c r="A1186" s="10"/>
      <c r="B1186" s="8"/>
      <c r="C1186" s="8"/>
      <c r="D1186" s="2"/>
      <c r="E1186" s="8"/>
      <c r="F1186" s="8"/>
      <c r="G1186" s="2"/>
      <c r="H1186" s="2"/>
      <c r="I1186" s="2"/>
      <c r="J1186" s="2"/>
      <c r="K1186" s="2"/>
      <c r="L1186" s="2"/>
      <c r="M1186" s="2"/>
      <c r="N1186" s="2"/>
      <c r="O1186" s="8"/>
      <c r="P1186" s="2"/>
      <c r="Q1186" s="12"/>
    </row>
    <row r="1187" spans="1:17">
      <c r="A1187" s="11"/>
      <c r="B1187" s="9"/>
      <c r="C1187" s="9"/>
      <c r="D1187" s="3"/>
      <c r="E1187" s="9"/>
      <c r="F1187" s="9"/>
      <c r="G1187" s="3"/>
      <c r="H1187" s="3"/>
      <c r="I1187" s="3"/>
      <c r="J1187" s="3"/>
      <c r="K1187" s="3"/>
      <c r="L1187" s="3"/>
      <c r="M1187" s="3"/>
      <c r="N1187" s="3"/>
      <c r="O1187" s="9"/>
      <c r="P1187" s="3"/>
      <c r="Q1187" s="13"/>
    </row>
    <row r="1188" spans="1:17">
      <c r="A1188" s="10"/>
      <c r="B1188" s="8"/>
      <c r="C1188" s="8"/>
      <c r="D1188" s="2"/>
      <c r="E1188" s="8"/>
      <c r="F1188" s="8"/>
      <c r="G1188" s="2"/>
      <c r="H1188" s="2"/>
      <c r="I1188" s="2"/>
      <c r="J1188" s="2"/>
      <c r="K1188" s="2"/>
      <c r="L1188" s="2"/>
      <c r="M1188" s="2"/>
      <c r="N1188" s="2"/>
      <c r="O1188" s="8"/>
      <c r="P1188" s="2"/>
      <c r="Q1188" s="12"/>
    </row>
    <row r="1189" spans="1:17">
      <c r="A1189" s="11"/>
      <c r="B1189" s="9"/>
      <c r="C1189" s="9"/>
      <c r="D1189" s="3"/>
      <c r="E1189" s="9"/>
      <c r="F1189" s="9"/>
      <c r="G1189" s="3"/>
      <c r="H1189" s="3"/>
      <c r="I1189" s="3"/>
      <c r="J1189" s="3"/>
      <c r="K1189" s="3"/>
      <c r="L1189" s="3"/>
      <c r="M1189" s="3"/>
      <c r="N1189" s="3"/>
      <c r="O1189" s="9"/>
      <c r="P1189" s="3"/>
      <c r="Q1189" s="13"/>
    </row>
    <row r="1190" spans="1:17">
      <c r="A1190" s="10"/>
      <c r="B1190" s="8"/>
      <c r="C1190" s="8"/>
      <c r="D1190" s="2"/>
      <c r="E1190" s="8"/>
      <c r="F1190" s="8"/>
      <c r="G1190" s="2"/>
      <c r="H1190" s="2"/>
      <c r="I1190" s="2"/>
      <c r="J1190" s="2"/>
      <c r="K1190" s="2"/>
      <c r="L1190" s="2"/>
      <c r="M1190" s="2"/>
      <c r="N1190" s="2"/>
      <c r="O1190" s="8"/>
      <c r="P1190" s="2"/>
      <c r="Q1190" s="12"/>
    </row>
    <row r="1191" spans="1:17">
      <c r="A1191" s="11"/>
      <c r="B1191" s="9"/>
      <c r="C1191" s="9"/>
      <c r="D1191" s="3"/>
      <c r="E1191" s="9"/>
      <c r="F1191" s="9"/>
      <c r="G1191" s="3"/>
      <c r="H1191" s="3"/>
      <c r="I1191" s="3"/>
      <c r="J1191" s="3"/>
      <c r="K1191" s="3"/>
      <c r="L1191" s="3"/>
      <c r="M1191" s="3"/>
      <c r="N1191" s="3"/>
      <c r="O1191" s="9"/>
      <c r="P1191" s="3"/>
      <c r="Q1191" s="13"/>
    </row>
    <row r="1192" spans="1:17">
      <c r="A1192" s="10"/>
      <c r="B1192" s="8"/>
      <c r="C1192" s="8"/>
      <c r="D1192" s="2"/>
      <c r="E1192" s="8"/>
      <c r="F1192" s="8"/>
      <c r="G1192" s="2"/>
      <c r="H1192" s="2"/>
      <c r="I1192" s="2"/>
      <c r="J1192" s="2"/>
      <c r="K1192" s="2"/>
      <c r="L1192" s="2"/>
      <c r="M1192" s="2"/>
      <c r="N1192" s="2"/>
      <c r="O1192" s="8"/>
      <c r="P1192" s="2"/>
      <c r="Q1192" s="12"/>
    </row>
    <row r="1193" spans="1:17">
      <c r="A1193" s="11"/>
      <c r="B1193" s="9"/>
      <c r="C1193" s="9"/>
      <c r="D1193" s="3"/>
      <c r="E1193" s="9"/>
      <c r="F1193" s="9"/>
      <c r="G1193" s="3"/>
      <c r="H1193" s="3"/>
      <c r="I1193" s="3"/>
      <c r="J1193" s="3"/>
      <c r="K1193" s="3"/>
      <c r="L1193" s="3"/>
      <c r="M1193" s="3"/>
      <c r="N1193" s="3"/>
      <c r="O1193" s="9"/>
      <c r="P1193" s="3"/>
      <c r="Q1193" s="13"/>
    </row>
    <row r="1194" spans="1:17">
      <c r="A1194" s="10"/>
      <c r="B1194" s="8"/>
      <c r="C1194" s="8"/>
      <c r="D1194" s="2"/>
      <c r="E1194" s="8"/>
      <c r="F1194" s="8"/>
      <c r="G1194" s="2"/>
      <c r="H1194" s="2"/>
      <c r="I1194" s="2"/>
      <c r="J1194" s="2"/>
      <c r="K1194" s="2"/>
      <c r="L1194" s="2"/>
      <c r="M1194" s="2"/>
      <c r="N1194" s="2"/>
      <c r="O1194" s="8"/>
      <c r="P1194" s="2"/>
      <c r="Q1194" s="12"/>
    </row>
    <row r="1195" spans="1:17">
      <c r="A1195" s="11"/>
      <c r="B1195" s="9"/>
      <c r="C1195" s="9"/>
      <c r="D1195" s="3"/>
      <c r="E1195" s="9"/>
      <c r="F1195" s="9"/>
      <c r="G1195" s="3"/>
      <c r="H1195" s="3"/>
      <c r="I1195" s="3"/>
      <c r="J1195" s="3"/>
      <c r="K1195" s="3"/>
      <c r="L1195" s="3"/>
      <c r="M1195" s="3"/>
      <c r="N1195" s="3"/>
      <c r="O1195" s="9"/>
      <c r="P1195" s="3"/>
      <c r="Q1195" s="13"/>
    </row>
    <row r="1196" spans="1:17">
      <c r="A1196" s="10"/>
      <c r="B1196" s="8"/>
      <c r="C1196" s="8"/>
      <c r="D1196" s="2"/>
      <c r="E1196" s="8"/>
      <c r="F1196" s="8"/>
      <c r="G1196" s="2"/>
      <c r="H1196" s="2"/>
      <c r="I1196" s="2"/>
      <c r="J1196" s="2"/>
      <c r="K1196" s="2"/>
      <c r="L1196" s="2"/>
      <c r="M1196" s="2"/>
      <c r="N1196" s="2"/>
      <c r="O1196" s="8"/>
      <c r="P1196" s="2"/>
      <c r="Q1196" s="12"/>
    </row>
    <row r="1197" spans="1:17">
      <c r="A1197" s="11"/>
      <c r="B1197" s="9"/>
      <c r="C1197" s="9"/>
      <c r="D1197" s="3"/>
      <c r="E1197" s="9"/>
      <c r="F1197" s="9"/>
      <c r="G1197" s="3"/>
      <c r="H1197" s="3"/>
      <c r="I1197" s="3"/>
      <c r="J1197" s="3"/>
      <c r="K1197" s="3"/>
      <c r="L1197" s="3"/>
      <c r="M1197" s="3"/>
      <c r="N1197" s="3"/>
      <c r="O1197" s="9"/>
      <c r="P1197" s="3"/>
      <c r="Q1197" s="13"/>
    </row>
    <row r="1198" spans="1:17">
      <c r="A1198" s="10"/>
      <c r="B1198" s="8"/>
      <c r="C1198" s="8"/>
      <c r="D1198" s="2"/>
      <c r="E1198" s="8"/>
      <c r="F1198" s="8"/>
      <c r="G1198" s="2"/>
      <c r="H1198" s="2"/>
      <c r="I1198" s="2"/>
      <c r="J1198" s="2"/>
      <c r="K1198" s="2"/>
      <c r="L1198" s="2"/>
      <c r="M1198" s="2"/>
      <c r="N1198" s="2"/>
      <c r="O1198" s="8"/>
      <c r="P1198" s="2"/>
      <c r="Q1198" s="12"/>
    </row>
    <row r="1199" spans="1:17">
      <c r="A1199" s="11"/>
      <c r="B1199" s="9"/>
      <c r="C1199" s="9"/>
      <c r="D1199" s="3"/>
      <c r="E1199" s="9"/>
      <c r="F1199" s="9"/>
      <c r="G1199" s="3"/>
      <c r="H1199" s="3"/>
      <c r="I1199" s="3"/>
      <c r="J1199" s="3"/>
      <c r="K1199" s="3"/>
      <c r="L1199" s="3"/>
      <c r="M1199" s="3"/>
      <c r="N1199" s="3"/>
      <c r="O1199" s="9"/>
      <c r="P1199" s="3"/>
      <c r="Q1199" s="13"/>
    </row>
    <row r="1200" spans="1:17">
      <c r="A1200" s="10"/>
      <c r="B1200" s="8"/>
      <c r="C1200" s="8"/>
      <c r="D1200" s="2"/>
      <c r="E1200" s="8"/>
      <c r="F1200" s="8"/>
      <c r="G1200" s="2"/>
      <c r="H1200" s="2"/>
      <c r="I1200" s="2"/>
      <c r="J1200" s="2"/>
      <c r="K1200" s="2"/>
      <c r="L1200" s="2"/>
      <c r="M1200" s="2"/>
      <c r="N1200" s="2"/>
      <c r="O1200" s="8"/>
      <c r="P1200" s="2"/>
      <c r="Q1200" s="12"/>
    </row>
    <row r="1201" spans="1:17">
      <c r="A1201" s="11"/>
      <c r="B1201" s="9"/>
      <c r="C1201" s="9"/>
      <c r="D1201" s="3"/>
      <c r="E1201" s="9"/>
      <c r="F1201" s="9"/>
      <c r="G1201" s="3"/>
      <c r="H1201" s="3"/>
      <c r="I1201" s="3"/>
      <c r="J1201" s="3"/>
      <c r="K1201" s="3"/>
      <c r="L1201" s="3"/>
      <c r="M1201" s="3"/>
      <c r="N1201" s="3"/>
      <c r="O1201" s="9"/>
      <c r="P1201" s="3"/>
      <c r="Q1201" s="13"/>
    </row>
    <row r="1202" spans="1:17">
      <c r="A1202" s="10"/>
      <c r="B1202" s="8"/>
      <c r="C1202" s="8"/>
      <c r="D1202" s="2"/>
      <c r="E1202" s="8"/>
      <c r="F1202" s="8"/>
      <c r="G1202" s="2"/>
      <c r="H1202" s="2"/>
      <c r="I1202" s="2"/>
      <c r="J1202" s="2"/>
      <c r="K1202" s="2"/>
      <c r="L1202" s="2"/>
      <c r="M1202" s="2"/>
      <c r="N1202" s="2"/>
      <c r="O1202" s="8"/>
      <c r="P1202" s="2"/>
      <c r="Q1202" s="12"/>
    </row>
    <row r="1203" spans="1:17">
      <c r="A1203" s="11"/>
      <c r="B1203" s="9"/>
      <c r="C1203" s="9"/>
      <c r="D1203" s="3"/>
      <c r="E1203" s="9"/>
      <c r="F1203" s="9"/>
      <c r="G1203" s="3"/>
      <c r="H1203" s="3"/>
      <c r="I1203" s="3"/>
      <c r="J1203" s="3"/>
      <c r="K1203" s="3"/>
      <c r="L1203" s="3"/>
      <c r="M1203" s="3"/>
      <c r="N1203" s="3"/>
      <c r="O1203" s="9"/>
      <c r="P1203" s="3"/>
      <c r="Q1203" s="13"/>
    </row>
    <row r="1204" spans="1:17">
      <c r="A1204" s="10"/>
      <c r="B1204" s="8"/>
      <c r="C1204" s="8"/>
      <c r="D1204" s="2"/>
      <c r="E1204" s="8"/>
      <c r="F1204" s="8"/>
      <c r="G1204" s="2"/>
      <c r="H1204" s="2"/>
      <c r="I1204" s="2"/>
      <c r="J1204" s="2"/>
      <c r="K1204" s="2"/>
      <c r="L1204" s="2"/>
      <c r="M1204" s="2"/>
      <c r="N1204" s="2"/>
      <c r="O1204" s="8"/>
      <c r="P1204" s="2"/>
      <c r="Q1204" s="12"/>
    </row>
    <row r="1205" spans="1:17">
      <c r="A1205" s="11"/>
      <c r="B1205" s="9"/>
      <c r="C1205" s="9"/>
      <c r="D1205" s="3"/>
      <c r="E1205" s="9"/>
      <c r="F1205" s="9"/>
      <c r="G1205" s="3"/>
      <c r="H1205" s="3"/>
      <c r="I1205" s="3"/>
      <c r="J1205" s="3"/>
      <c r="K1205" s="3"/>
      <c r="L1205" s="3"/>
      <c r="M1205" s="3"/>
      <c r="N1205" s="3"/>
      <c r="O1205" s="9"/>
      <c r="P1205" s="3"/>
      <c r="Q1205" s="13"/>
    </row>
    <row r="1206" spans="1:17">
      <c r="A1206" s="10"/>
      <c r="B1206" s="8"/>
      <c r="C1206" s="8"/>
      <c r="D1206" s="2"/>
      <c r="E1206" s="8"/>
      <c r="F1206" s="8"/>
      <c r="G1206" s="2"/>
      <c r="H1206" s="2"/>
      <c r="I1206" s="2"/>
      <c r="J1206" s="2"/>
      <c r="K1206" s="2"/>
      <c r="L1206" s="2"/>
      <c r="M1206" s="2"/>
      <c r="N1206" s="2"/>
      <c r="O1206" s="8"/>
      <c r="P1206" s="2"/>
      <c r="Q1206" s="12"/>
    </row>
    <row r="1207" spans="1:17">
      <c r="A1207" s="11"/>
      <c r="B1207" s="9"/>
      <c r="C1207" s="9"/>
      <c r="D1207" s="3"/>
      <c r="E1207" s="9"/>
      <c r="F1207" s="9"/>
      <c r="G1207" s="3"/>
      <c r="H1207" s="3"/>
      <c r="I1207" s="3"/>
      <c r="J1207" s="3"/>
      <c r="K1207" s="3"/>
      <c r="L1207" s="3"/>
      <c r="M1207" s="3"/>
      <c r="N1207" s="3"/>
      <c r="O1207" s="9"/>
      <c r="P1207" s="3"/>
      <c r="Q1207" s="13"/>
    </row>
    <row r="1208" spans="1:17">
      <c r="A1208" s="10"/>
      <c r="B1208" s="8"/>
      <c r="C1208" s="8"/>
      <c r="D1208" s="2"/>
      <c r="E1208" s="8"/>
      <c r="F1208" s="8"/>
      <c r="G1208" s="2"/>
      <c r="H1208" s="2"/>
      <c r="I1208" s="2"/>
      <c r="J1208" s="2"/>
      <c r="K1208" s="2"/>
      <c r="L1208" s="2"/>
      <c r="M1208" s="2"/>
      <c r="N1208" s="2"/>
      <c r="O1208" s="8"/>
      <c r="P1208" s="2"/>
      <c r="Q1208" s="12"/>
    </row>
    <row r="1209" spans="1:17">
      <c r="A1209" s="11"/>
      <c r="B1209" s="9"/>
      <c r="C1209" s="9"/>
      <c r="D1209" s="3"/>
      <c r="E1209" s="9"/>
      <c r="F1209" s="9"/>
      <c r="G1209" s="3"/>
      <c r="H1209" s="3"/>
      <c r="I1209" s="3"/>
      <c r="J1209" s="3"/>
      <c r="K1209" s="3"/>
      <c r="L1209" s="3"/>
      <c r="M1209" s="3"/>
      <c r="N1209" s="3"/>
      <c r="O1209" s="9"/>
      <c r="P1209" s="3"/>
      <c r="Q1209" s="13"/>
    </row>
    <row r="1210" spans="1:17">
      <c r="A1210" s="10"/>
      <c r="B1210" s="8"/>
      <c r="C1210" s="8"/>
      <c r="D1210" s="2"/>
      <c r="E1210" s="8"/>
      <c r="F1210" s="8"/>
      <c r="G1210" s="2"/>
      <c r="H1210" s="2"/>
      <c r="I1210" s="2"/>
      <c r="J1210" s="2"/>
      <c r="K1210" s="2"/>
      <c r="L1210" s="2"/>
      <c r="M1210" s="2"/>
      <c r="N1210" s="2"/>
      <c r="O1210" s="8"/>
      <c r="P1210" s="2"/>
      <c r="Q1210" s="12"/>
    </row>
    <row r="1211" spans="1:17">
      <c r="A1211" s="11"/>
      <c r="B1211" s="9"/>
      <c r="C1211" s="9"/>
      <c r="D1211" s="3"/>
      <c r="E1211" s="9"/>
      <c r="F1211" s="9"/>
      <c r="G1211" s="3"/>
      <c r="H1211" s="3"/>
      <c r="I1211" s="3"/>
      <c r="J1211" s="3"/>
      <c r="K1211" s="3"/>
      <c r="L1211" s="3"/>
      <c r="M1211" s="3"/>
      <c r="N1211" s="3"/>
      <c r="O1211" s="9"/>
      <c r="P1211" s="3"/>
      <c r="Q1211" s="13"/>
    </row>
    <row r="1212" spans="1:17">
      <c r="A1212" s="10"/>
      <c r="B1212" s="8"/>
      <c r="C1212" s="8"/>
      <c r="D1212" s="2"/>
      <c r="E1212" s="8"/>
      <c r="F1212" s="8"/>
      <c r="G1212" s="2"/>
      <c r="H1212" s="2"/>
      <c r="I1212" s="2"/>
      <c r="J1212" s="2"/>
      <c r="K1212" s="2"/>
      <c r="L1212" s="2"/>
      <c r="M1212" s="2"/>
      <c r="N1212" s="2"/>
      <c r="O1212" s="8"/>
      <c r="P1212" s="2"/>
      <c r="Q1212" s="12"/>
    </row>
    <row r="1213" spans="1:17">
      <c r="A1213" s="11"/>
      <c r="B1213" s="9"/>
      <c r="C1213" s="9"/>
      <c r="D1213" s="3"/>
      <c r="E1213" s="9"/>
      <c r="F1213" s="9"/>
      <c r="G1213" s="3"/>
      <c r="H1213" s="3"/>
      <c r="I1213" s="3"/>
      <c r="J1213" s="3"/>
      <c r="K1213" s="3"/>
      <c r="L1213" s="3"/>
      <c r="M1213" s="3"/>
      <c r="N1213" s="3"/>
      <c r="O1213" s="9"/>
      <c r="P1213" s="3"/>
      <c r="Q1213" s="13"/>
    </row>
    <row r="1214" spans="1:17">
      <c r="A1214" s="10"/>
      <c r="B1214" s="8"/>
      <c r="C1214" s="8"/>
      <c r="D1214" s="2"/>
      <c r="E1214" s="8"/>
      <c r="F1214" s="8"/>
      <c r="G1214" s="2"/>
      <c r="H1214" s="2"/>
      <c r="I1214" s="2"/>
      <c r="J1214" s="2"/>
      <c r="K1214" s="2"/>
      <c r="L1214" s="2"/>
      <c r="M1214" s="2"/>
      <c r="N1214" s="2"/>
      <c r="O1214" s="8"/>
      <c r="P1214" s="2"/>
      <c r="Q1214" s="12"/>
    </row>
    <row r="1215" spans="1:17">
      <c r="A1215" s="11"/>
      <c r="B1215" s="9"/>
      <c r="C1215" s="9"/>
      <c r="D1215" s="3"/>
      <c r="E1215" s="9"/>
      <c r="F1215" s="9"/>
      <c r="G1215" s="3"/>
      <c r="H1215" s="3"/>
      <c r="I1215" s="3"/>
      <c r="J1215" s="3"/>
      <c r="K1215" s="3"/>
      <c r="L1215" s="3"/>
      <c r="M1215" s="3"/>
      <c r="N1215" s="3"/>
      <c r="O1215" s="9"/>
      <c r="P1215" s="3"/>
      <c r="Q1215" s="13"/>
    </row>
    <row r="1216" spans="1:17">
      <c r="A1216" s="10"/>
      <c r="B1216" s="8"/>
      <c r="C1216" s="8"/>
      <c r="D1216" s="2"/>
      <c r="E1216" s="8"/>
      <c r="F1216" s="8"/>
      <c r="G1216" s="2"/>
      <c r="H1216" s="2"/>
      <c r="I1216" s="2"/>
      <c r="J1216" s="2"/>
      <c r="K1216" s="2"/>
      <c r="L1216" s="2"/>
      <c r="M1216" s="2"/>
      <c r="N1216" s="2"/>
      <c r="O1216" s="8"/>
      <c r="P1216" s="2"/>
      <c r="Q1216" s="12"/>
    </row>
    <row r="1217" spans="1:17">
      <c r="A1217" s="11"/>
      <c r="B1217" s="9"/>
      <c r="C1217" s="9"/>
      <c r="D1217" s="3"/>
      <c r="E1217" s="9"/>
      <c r="F1217" s="9"/>
      <c r="G1217" s="3"/>
      <c r="H1217" s="3"/>
      <c r="I1217" s="3"/>
      <c r="J1217" s="3"/>
      <c r="K1217" s="3"/>
      <c r="L1217" s="3"/>
      <c r="M1217" s="3"/>
      <c r="N1217" s="3"/>
      <c r="O1217" s="9"/>
      <c r="P1217" s="3"/>
      <c r="Q1217" s="13"/>
    </row>
    <row r="1218" spans="1:17">
      <c r="A1218" s="10"/>
      <c r="B1218" s="8"/>
      <c r="C1218" s="8"/>
      <c r="D1218" s="2"/>
      <c r="E1218" s="8"/>
      <c r="F1218" s="8"/>
      <c r="G1218" s="2"/>
      <c r="H1218" s="2"/>
      <c r="I1218" s="2"/>
      <c r="J1218" s="2"/>
      <c r="K1218" s="2"/>
      <c r="L1218" s="2"/>
      <c r="M1218" s="2"/>
      <c r="N1218" s="2"/>
      <c r="O1218" s="8"/>
      <c r="P1218" s="2"/>
      <c r="Q1218" s="12"/>
    </row>
    <row r="1219" spans="1:17">
      <c r="A1219" s="11"/>
      <c r="B1219" s="9"/>
      <c r="C1219" s="9"/>
      <c r="D1219" s="3"/>
      <c r="E1219" s="9"/>
      <c r="F1219" s="9"/>
      <c r="G1219" s="3"/>
      <c r="H1219" s="3"/>
      <c r="I1219" s="3"/>
      <c r="J1219" s="3"/>
      <c r="K1219" s="3"/>
      <c r="L1219" s="3"/>
      <c r="M1219" s="3"/>
      <c r="N1219" s="3"/>
      <c r="O1219" s="9"/>
      <c r="P1219" s="3"/>
      <c r="Q1219" s="13"/>
    </row>
    <row r="1220" spans="1:17">
      <c r="A1220" s="10"/>
      <c r="B1220" s="8"/>
      <c r="C1220" s="8"/>
      <c r="D1220" s="2"/>
      <c r="E1220" s="8"/>
      <c r="F1220" s="8"/>
      <c r="G1220" s="2"/>
      <c r="H1220" s="2"/>
      <c r="I1220" s="2"/>
      <c r="J1220" s="2"/>
      <c r="K1220" s="2"/>
      <c r="L1220" s="2"/>
      <c r="M1220" s="2"/>
      <c r="N1220" s="2"/>
      <c r="O1220" s="8"/>
      <c r="P1220" s="2"/>
      <c r="Q1220" s="12"/>
    </row>
    <row r="1221" spans="1:17">
      <c r="A1221" s="11"/>
      <c r="B1221" s="9"/>
      <c r="C1221" s="9"/>
      <c r="D1221" s="3"/>
      <c r="E1221" s="9"/>
      <c r="F1221" s="9"/>
      <c r="G1221" s="3"/>
      <c r="H1221" s="3"/>
      <c r="I1221" s="3"/>
      <c r="J1221" s="3"/>
      <c r="K1221" s="3"/>
      <c r="L1221" s="3"/>
      <c r="M1221" s="3"/>
      <c r="N1221" s="3"/>
      <c r="O1221" s="9"/>
      <c r="P1221" s="3"/>
      <c r="Q1221" s="13"/>
    </row>
    <row r="1222" spans="1:17">
      <c r="A1222" s="10"/>
      <c r="B1222" s="8"/>
      <c r="C1222" s="8"/>
      <c r="D1222" s="2"/>
      <c r="E1222" s="8"/>
      <c r="F1222" s="8"/>
      <c r="G1222" s="2"/>
      <c r="H1222" s="2"/>
      <c r="I1222" s="2"/>
      <c r="J1222" s="2"/>
      <c r="K1222" s="2"/>
      <c r="L1222" s="2"/>
      <c r="M1222" s="2"/>
      <c r="N1222" s="2"/>
      <c r="O1222" s="8"/>
      <c r="P1222" s="2"/>
      <c r="Q1222" s="12"/>
    </row>
    <row r="1223" spans="1:17">
      <c r="A1223" s="11"/>
      <c r="B1223" s="9"/>
      <c r="C1223" s="9"/>
      <c r="D1223" s="3"/>
      <c r="E1223" s="9"/>
      <c r="F1223" s="9"/>
      <c r="G1223" s="3"/>
      <c r="H1223" s="3"/>
      <c r="I1223" s="3"/>
      <c r="J1223" s="3"/>
      <c r="K1223" s="3"/>
      <c r="L1223" s="3"/>
      <c r="M1223" s="3"/>
      <c r="N1223" s="3"/>
      <c r="O1223" s="9"/>
      <c r="P1223" s="3"/>
      <c r="Q1223" s="13"/>
    </row>
    <row r="1224" spans="1:17">
      <c r="A1224" s="10"/>
      <c r="B1224" s="8"/>
      <c r="C1224" s="8"/>
      <c r="D1224" s="2"/>
      <c r="E1224" s="8"/>
      <c r="F1224" s="8"/>
      <c r="G1224" s="2"/>
      <c r="H1224" s="2"/>
      <c r="I1224" s="2"/>
      <c r="J1224" s="2"/>
      <c r="K1224" s="2"/>
      <c r="L1224" s="2"/>
      <c r="M1224" s="2"/>
      <c r="N1224" s="2"/>
      <c r="O1224" s="8"/>
      <c r="P1224" s="2"/>
      <c r="Q1224" s="12"/>
    </row>
    <row r="1225" spans="1:17">
      <c r="A1225" s="11"/>
      <c r="B1225" s="9"/>
      <c r="C1225" s="9"/>
      <c r="D1225" s="3"/>
      <c r="E1225" s="9"/>
      <c r="F1225" s="9"/>
      <c r="G1225" s="3"/>
      <c r="H1225" s="3"/>
      <c r="I1225" s="3"/>
      <c r="J1225" s="3"/>
      <c r="K1225" s="3"/>
      <c r="L1225" s="3"/>
      <c r="M1225" s="3"/>
      <c r="N1225" s="3"/>
      <c r="O1225" s="9"/>
      <c r="P1225" s="3"/>
      <c r="Q1225" s="13"/>
    </row>
    <row r="1226" spans="1:17">
      <c r="A1226" s="10"/>
      <c r="B1226" s="8"/>
      <c r="C1226" s="8"/>
      <c r="D1226" s="2"/>
      <c r="E1226" s="8"/>
      <c r="F1226" s="8"/>
      <c r="G1226" s="2"/>
      <c r="H1226" s="2"/>
      <c r="I1226" s="2"/>
      <c r="J1226" s="2"/>
      <c r="K1226" s="2"/>
      <c r="L1226" s="2"/>
      <c r="M1226" s="2"/>
      <c r="N1226" s="2"/>
      <c r="O1226" s="8"/>
      <c r="P1226" s="2"/>
      <c r="Q1226" s="12"/>
    </row>
    <row r="1227" spans="1:17">
      <c r="A1227" s="11"/>
      <c r="B1227" s="9"/>
      <c r="C1227" s="9"/>
      <c r="D1227" s="3"/>
      <c r="E1227" s="9"/>
      <c r="F1227" s="9"/>
      <c r="G1227" s="3"/>
      <c r="H1227" s="3"/>
      <c r="I1227" s="3"/>
      <c r="J1227" s="3"/>
      <c r="K1227" s="3"/>
      <c r="L1227" s="3"/>
      <c r="M1227" s="3"/>
      <c r="N1227" s="3"/>
      <c r="O1227" s="9"/>
      <c r="P1227" s="3"/>
      <c r="Q1227" s="13"/>
    </row>
    <row r="1228" spans="1:17">
      <c r="A1228" s="10"/>
      <c r="B1228" s="8"/>
      <c r="C1228" s="8"/>
      <c r="D1228" s="2"/>
      <c r="E1228" s="8"/>
      <c r="F1228" s="8"/>
      <c r="G1228" s="2"/>
      <c r="H1228" s="2"/>
      <c r="I1228" s="2"/>
      <c r="J1228" s="2"/>
      <c r="K1228" s="2"/>
      <c r="L1228" s="2"/>
      <c r="M1228" s="2"/>
      <c r="N1228" s="2"/>
      <c r="O1228" s="8"/>
      <c r="P1228" s="2"/>
      <c r="Q1228" s="12"/>
    </row>
    <row r="1229" spans="1:17">
      <c r="A1229" s="11"/>
      <c r="B1229" s="9"/>
      <c r="C1229" s="9"/>
      <c r="D1229" s="3"/>
      <c r="E1229" s="9"/>
      <c r="F1229" s="9"/>
      <c r="G1229" s="3"/>
      <c r="H1229" s="3"/>
      <c r="I1229" s="3"/>
      <c r="J1229" s="3"/>
      <c r="K1229" s="3"/>
      <c r="L1229" s="3"/>
      <c r="M1229" s="3"/>
      <c r="N1229" s="3"/>
      <c r="O1229" s="9"/>
      <c r="P1229" s="3"/>
      <c r="Q1229" s="13"/>
    </row>
    <row r="1230" spans="1:17">
      <c r="A1230" s="10"/>
      <c r="B1230" s="8"/>
      <c r="C1230" s="8"/>
      <c r="D1230" s="2"/>
      <c r="E1230" s="8"/>
      <c r="F1230" s="8"/>
      <c r="G1230" s="2"/>
      <c r="H1230" s="2"/>
      <c r="I1230" s="2"/>
      <c r="J1230" s="2"/>
      <c r="K1230" s="2"/>
      <c r="L1230" s="2"/>
      <c r="M1230" s="2"/>
      <c r="N1230" s="2"/>
      <c r="O1230" s="8"/>
      <c r="P1230" s="2"/>
      <c r="Q1230" s="12"/>
    </row>
    <row r="1231" spans="1:17">
      <c r="A1231" s="11"/>
      <c r="B1231" s="9"/>
      <c r="C1231" s="9"/>
      <c r="D1231" s="3"/>
      <c r="E1231" s="9"/>
      <c r="F1231" s="9"/>
      <c r="G1231" s="3"/>
      <c r="H1231" s="3"/>
      <c r="I1231" s="3"/>
      <c r="J1231" s="3"/>
      <c r="K1231" s="3"/>
      <c r="L1231" s="3"/>
      <c r="M1231" s="3"/>
      <c r="N1231" s="3"/>
      <c r="O1231" s="9"/>
      <c r="P1231" s="3"/>
      <c r="Q1231" s="13"/>
    </row>
    <row r="1232" spans="1:17">
      <c r="A1232" s="10"/>
      <c r="B1232" s="8"/>
      <c r="C1232" s="8"/>
      <c r="D1232" s="2"/>
      <c r="E1232" s="8"/>
      <c r="F1232" s="8"/>
      <c r="G1232" s="2"/>
      <c r="H1232" s="2"/>
      <c r="I1232" s="2"/>
      <c r="J1232" s="2"/>
      <c r="K1232" s="2"/>
      <c r="L1232" s="2"/>
      <c r="M1232" s="2"/>
      <c r="N1232" s="2"/>
      <c r="O1232" s="8"/>
      <c r="P1232" s="2"/>
      <c r="Q1232" s="12"/>
    </row>
    <row r="1233" spans="1:17">
      <c r="A1233" s="11"/>
      <c r="B1233" s="9"/>
      <c r="C1233" s="9"/>
      <c r="D1233" s="3"/>
      <c r="E1233" s="9"/>
      <c r="F1233" s="9"/>
      <c r="G1233" s="3"/>
      <c r="H1233" s="3"/>
      <c r="I1233" s="3"/>
      <c r="J1233" s="3"/>
      <c r="K1233" s="3"/>
      <c r="L1233" s="3"/>
      <c r="M1233" s="3"/>
      <c r="N1233" s="3"/>
      <c r="O1233" s="9"/>
      <c r="P1233" s="3"/>
      <c r="Q1233" s="13"/>
    </row>
    <row r="1234" spans="1:17">
      <c r="A1234" s="10"/>
      <c r="B1234" s="8"/>
      <c r="C1234" s="8"/>
      <c r="D1234" s="2"/>
      <c r="E1234" s="8"/>
      <c r="F1234" s="8"/>
      <c r="G1234" s="2"/>
      <c r="H1234" s="2"/>
      <c r="I1234" s="2"/>
      <c r="J1234" s="2"/>
      <c r="K1234" s="2"/>
      <c r="L1234" s="2"/>
      <c r="M1234" s="2"/>
      <c r="N1234" s="2"/>
      <c r="O1234" s="8"/>
      <c r="P1234" s="2"/>
      <c r="Q1234" s="12"/>
    </row>
    <row r="1235" spans="1:17">
      <c r="A1235" s="11"/>
      <c r="B1235" s="9"/>
      <c r="C1235" s="9"/>
      <c r="D1235" s="3"/>
      <c r="E1235" s="9"/>
      <c r="F1235" s="9"/>
      <c r="G1235" s="3"/>
      <c r="H1235" s="3"/>
      <c r="I1235" s="3"/>
      <c r="J1235" s="3"/>
      <c r="K1235" s="3"/>
      <c r="L1235" s="3"/>
      <c r="M1235" s="3"/>
      <c r="N1235" s="3"/>
      <c r="O1235" s="9"/>
      <c r="P1235" s="3"/>
      <c r="Q1235" s="13"/>
    </row>
    <row r="1236" spans="1:17">
      <c r="A1236" s="10"/>
      <c r="B1236" s="8"/>
      <c r="C1236" s="8"/>
      <c r="D1236" s="2"/>
      <c r="E1236" s="8"/>
      <c r="F1236" s="8"/>
      <c r="G1236" s="2"/>
      <c r="H1236" s="2"/>
      <c r="I1236" s="2"/>
      <c r="J1236" s="2"/>
      <c r="K1236" s="2"/>
      <c r="L1236" s="2"/>
      <c r="M1236" s="2"/>
      <c r="N1236" s="2"/>
      <c r="O1236" s="8"/>
      <c r="P1236" s="2"/>
      <c r="Q1236" s="12"/>
    </row>
    <row r="1237" spans="1:17">
      <c r="A1237" s="11"/>
      <c r="B1237" s="9"/>
      <c r="C1237" s="9"/>
      <c r="D1237" s="3"/>
      <c r="E1237" s="9"/>
      <c r="F1237" s="9"/>
      <c r="G1237" s="3"/>
      <c r="H1237" s="3"/>
      <c r="I1237" s="3"/>
      <c r="J1237" s="3"/>
      <c r="K1237" s="3"/>
      <c r="L1237" s="3"/>
      <c r="M1237" s="3"/>
      <c r="N1237" s="3"/>
      <c r="O1237" s="9"/>
      <c r="P1237" s="3"/>
      <c r="Q1237" s="13"/>
    </row>
    <row r="1238" spans="1:17">
      <c r="A1238" s="10"/>
      <c r="B1238" s="8"/>
      <c r="C1238" s="8"/>
      <c r="D1238" s="2"/>
      <c r="E1238" s="8"/>
      <c r="F1238" s="8"/>
      <c r="G1238" s="2"/>
      <c r="H1238" s="2"/>
      <c r="I1238" s="2"/>
      <c r="J1238" s="2"/>
      <c r="K1238" s="2"/>
      <c r="L1238" s="2"/>
      <c r="M1238" s="2"/>
      <c r="N1238" s="2"/>
      <c r="O1238" s="8"/>
      <c r="P1238" s="2"/>
      <c r="Q1238" s="12"/>
    </row>
    <row r="1239" spans="1:17">
      <c r="A1239" s="11"/>
      <c r="B1239" s="9"/>
      <c r="C1239" s="9"/>
      <c r="D1239" s="3"/>
      <c r="E1239" s="9"/>
      <c r="F1239" s="9"/>
      <c r="G1239" s="3"/>
      <c r="H1239" s="3"/>
      <c r="I1239" s="3"/>
      <c r="J1239" s="3"/>
      <c r="K1239" s="3"/>
      <c r="L1239" s="3"/>
      <c r="M1239" s="3"/>
      <c r="N1239" s="3"/>
      <c r="O1239" s="9"/>
      <c r="P1239" s="3"/>
      <c r="Q1239" s="13"/>
    </row>
    <row r="1240" spans="1:17">
      <c r="A1240" s="10"/>
      <c r="B1240" s="8"/>
      <c r="C1240" s="8"/>
      <c r="D1240" s="2"/>
      <c r="E1240" s="8"/>
      <c r="F1240" s="8"/>
      <c r="G1240" s="2"/>
      <c r="H1240" s="2"/>
      <c r="I1240" s="2"/>
      <c r="J1240" s="2"/>
      <c r="K1240" s="2"/>
      <c r="L1240" s="2"/>
      <c r="M1240" s="2"/>
      <c r="N1240" s="2"/>
      <c r="O1240" s="8"/>
      <c r="P1240" s="2"/>
      <c r="Q1240" s="12"/>
    </row>
    <row r="1241" spans="1:17">
      <c r="A1241" s="11"/>
      <c r="B1241" s="9"/>
      <c r="C1241" s="9"/>
      <c r="D1241" s="3"/>
      <c r="E1241" s="9"/>
      <c r="F1241" s="9"/>
      <c r="G1241" s="3"/>
      <c r="H1241" s="3"/>
      <c r="I1241" s="3"/>
      <c r="J1241" s="3"/>
      <c r="K1241" s="3"/>
      <c r="L1241" s="3"/>
      <c r="M1241" s="3"/>
      <c r="N1241" s="3"/>
      <c r="O1241" s="9"/>
      <c r="P1241" s="3"/>
      <c r="Q1241" s="13"/>
    </row>
    <row r="1242" spans="1:17">
      <c r="A1242" s="10"/>
      <c r="B1242" s="8"/>
      <c r="C1242" s="8"/>
      <c r="D1242" s="2"/>
      <c r="E1242" s="8"/>
      <c r="F1242" s="8"/>
      <c r="G1242" s="2"/>
      <c r="H1242" s="2"/>
      <c r="I1242" s="2"/>
      <c r="J1242" s="2"/>
      <c r="K1242" s="2"/>
      <c r="L1242" s="2"/>
      <c r="M1242" s="2"/>
      <c r="N1242" s="2"/>
      <c r="O1242" s="8"/>
      <c r="P1242" s="2"/>
      <c r="Q1242" s="12"/>
    </row>
    <row r="1243" spans="1:17">
      <c r="A1243" s="11"/>
      <c r="B1243" s="9"/>
      <c r="C1243" s="9"/>
      <c r="D1243" s="3"/>
      <c r="E1243" s="9"/>
      <c r="F1243" s="9"/>
      <c r="G1243" s="3"/>
      <c r="H1243" s="3"/>
      <c r="I1243" s="3"/>
      <c r="J1243" s="3"/>
      <c r="K1243" s="3"/>
      <c r="L1243" s="3"/>
      <c r="M1243" s="3"/>
      <c r="N1243" s="3"/>
      <c r="O1243" s="9"/>
      <c r="P1243" s="3"/>
      <c r="Q1243" s="13"/>
    </row>
    <row r="1244" spans="1:17">
      <c r="A1244" s="10"/>
      <c r="B1244" s="8"/>
      <c r="C1244" s="8"/>
      <c r="D1244" s="2"/>
      <c r="E1244" s="8"/>
      <c r="F1244" s="8"/>
      <c r="G1244" s="2"/>
      <c r="H1244" s="2"/>
      <c r="I1244" s="2"/>
      <c r="J1244" s="2"/>
      <c r="K1244" s="2"/>
      <c r="L1244" s="2"/>
      <c r="M1244" s="2"/>
      <c r="N1244" s="2"/>
      <c r="O1244" s="8"/>
      <c r="P1244" s="2"/>
      <c r="Q1244" s="12"/>
    </row>
    <row r="1245" spans="1:17">
      <c r="A1245" s="11"/>
      <c r="B1245" s="9"/>
      <c r="C1245" s="9"/>
      <c r="D1245" s="3"/>
      <c r="E1245" s="9"/>
      <c r="F1245" s="9"/>
      <c r="G1245" s="3"/>
      <c r="H1245" s="3"/>
      <c r="I1245" s="3"/>
      <c r="J1245" s="3"/>
      <c r="K1245" s="3"/>
      <c r="L1245" s="3"/>
      <c r="M1245" s="3"/>
      <c r="N1245" s="3"/>
      <c r="O1245" s="9"/>
      <c r="P1245" s="3"/>
      <c r="Q1245" s="13"/>
    </row>
    <row r="1246" spans="1:17">
      <c r="A1246" s="10"/>
      <c r="B1246" s="8"/>
      <c r="C1246" s="8"/>
      <c r="D1246" s="2"/>
      <c r="E1246" s="8"/>
      <c r="F1246" s="8"/>
      <c r="G1246" s="2"/>
      <c r="H1246" s="2"/>
      <c r="I1246" s="2"/>
      <c r="J1246" s="2"/>
      <c r="K1246" s="2"/>
      <c r="L1246" s="2"/>
      <c r="M1246" s="2"/>
      <c r="N1246" s="2"/>
      <c r="O1246" s="8"/>
      <c r="P1246" s="2"/>
      <c r="Q1246" s="12"/>
    </row>
    <row r="1247" spans="1:17">
      <c r="A1247" s="11"/>
      <c r="B1247" s="9"/>
      <c r="C1247" s="9"/>
      <c r="D1247" s="3"/>
      <c r="E1247" s="9"/>
      <c r="F1247" s="9"/>
      <c r="G1247" s="3"/>
      <c r="H1247" s="3"/>
      <c r="I1247" s="3"/>
      <c r="J1247" s="3"/>
      <c r="K1247" s="3"/>
      <c r="L1247" s="3"/>
      <c r="M1247" s="3"/>
      <c r="N1247" s="3"/>
      <c r="O1247" s="9"/>
      <c r="P1247" s="3"/>
      <c r="Q1247" s="13"/>
    </row>
    <row r="1248" spans="1:17">
      <c r="A1248" s="10"/>
      <c r="B1248" s="8"/>
      <c r="C1248" s="8"/>
      <c r="D1248" s="2"/>
      <c r="E1248" s="8"/>
      <c r="F1248" s="8"/>
      <c r="G1248" s="2"/>
      <c r="H1248" s="2"/>
      <c r="I1248" s="2"/>
      <c r="J1248" s="2"/>
      <c r="K1248" s="2"/>
      <c r="L1248" s="2"/>
      <c r="M1248" s="2"/>
      <c r="N1248" s="2"/>
      <c r="O1248" s="8"/>
      <c r="P1248" s="2"/>
      <c r="Q1248" s="12"/>
    </row>
    <row r="1249" spans="1:17">
      <c r="A1249" s="11"/>
      <c r="B1249" s="9"/>
      <c r="C1249" s="9"/>
      <c r="D1249" s="3"/>
      <c r="E1249" s="9"/>
      <c r="F1249" s="9"/>
      <c r="G1249" s="3"/>
      <c r="H1249" s="3"/>
      <c r="I1249" s="3"/>
      <c r="J1249" s="3"/>
      <c r="K1249" s="3"/>
      <c r="L1249" s="3"/>
      <c r="M1249" s="3"/>
      <c r="N1249" s="3"/>
      <c r="O1249" s="9"/>
      <c r="P1249" s="3"/>
      <c r="Q1249" s="13"/>
    </row>
    <row r="1250" spans="1:17">
      <c r="A1250" s="10"/>
      <c r="B1250" s="8"/>
      <c r="C1250" s="8"/>
      <c r="D1250" s="2"/>
      <c r="E1250" s="8"/>
      <c r="F1250" s="8"/>
      <c r="G1250" s="2"/>
      <c r="H1250" s="2"/>
      <c r="I1250" s="2"/>
      <c r="J1250" s="2"/>
      <c r="K1250" s="2"/>
      <c r="L1250" s="2"/>
      <c r="M1250" s="2"/>
      <c r="N1250" s="2"/>
      <c r="O1250" s="8"/>
      <c r="P1250" s="2"/>
      <c r="Q1250" s="12"/>
    </row>
    <row r="1251" spans="1:17">
      <c r="A1251" s="11"/>
      <c r="B1251" s="9"/>
      <c r="C1251" s="9"/>
      <c r="D1251" s="3"/>
      <c r="E1251" s="9"/>
      <c r="F1251" s="9"/>
      <c r="G1251" s="3"/>
      <c r="H1251" s="3"/>
      <c r="I1251" s="3"/>
      <c r="J1251" s="3"/>
      <c r="K1251" s="3"/>
      <c r="L1251" s="3"/>
      <c r="M1251" s="3"/>
      <c r="N1251" s="3"/>
      <c r="O1251" s="9"/>
      <c r="P1251" s="3"/>
      <c r="Q1251" s="13"/>
    </row>
    <row r="1252" spans="1:17">
      <c r="A1252" s="10"/>
      <c r="B1252" s="8"/>
      <c r="C1252" s="8"/>
      <c r="D1252" s="2"/>
      <c r="E1252" s="8"/>
      <c r="F1252" s="8"/>
      <c r="G1252" s="2"/>
      <c r="H1252" s="2"/>
      <c r="I1252" s="2"/>
      <c r="J1252" s="2"/>
      <c r="K1252" s="2"/>
      <c r="L1252" s="2"/>
      <c r="M1252" s="2"/>
      <c r="N1252" s="2"/>
      <c r="O1252" s="8"/>
      <c r="P1252" s="2"/>
      <c r="Q1252" s="12"/>
    </row>
    <row r="1253" spans="1:17">
      <c r="A1253" s="11"/>
      <c r="B1253" s="9"/>
      <c r="C1253" s="9"/>
      <c r="D1253" s="3"/>
      <c r="E1253" s="9"/>
      <c r="F1253" s="9"/>
      <c r="G1253" s="3"/>
      <c r="H1253" s="3"/>
      <c r="I1253" s="3"/>
      <c r="J1253" s="3"/>
      <c r="K1253" s="3"/>
      <c r="L1253" s="3"/>
      <c r="M1253" s="3"/>
      <c r="N1253" s="3"/>
      <c r="O1253" s="9"/>
      <c r="P1253" s="3"/>
      <c r="Q1253" s="13"/>
    </row>
    <row r="1254" spans="1:17">
      <c r="A1254" s="10"/>
      <c r="B1254" s="8"/>
      <c r="C1254" s="8"/>
      <c r="D1254" s="2"/>
      <c r="E1254" s="8"/>
      <c r="F1254" s="8"/>
      <c r="G1254" s="2"/>
      <c r="H1254" s="2"/>
      <c r="I1254" s="2"/>
      <c r="J1254" s="2"/>
      <c r="K1254" s="2"/>
      <c r="L1254" s="2"/>
      <c r="M1254" s="2"/>
      <c r="N1254" s="2"/>
      <c r="O1254" s="8"/>
      <c r="P1254" s="2"/>
      <c r="Q1254" s="12"/>
    </row>
    <row r="1255" spans="1:17">
      <c r="A1255" s="11"/>
      <c r="B1255" s="9"/>
      <c r="C1255" s="9"/>
      <c r="D1255" s="3"/>
      <c r="E1255" s="9"/>
      <c r="F1255" s="9"/>
      <c r="G1255" s="3"/>
      <c r="H1255" s="3"/>
      <c r="I1255" s="3"/>
      <c r="J1255" s="3"/>
      <c r="K1255" s="3"/>
      <c r="L1255" s="3"/>
      <c r="M1255" s="3"/>
      <c r="N1255" s="3"/>
      <c r="O1255" s="9"/>
      <c r="P1255" s="3"/>
      <c r="Q1255" s="13"/>
    </row>
    <row r="1256" spans="1:17">
      <c r="A1256" s="10"/>
      <c r="B1256" s="8"/>
      <c r="C1256" s="8"/>
      <c r="D1256" s="2"/>
      <c r="E1256" s="8"/>
      <c r="F1256" s="8"/>
      <c r="G1256" s="2"/>
      <c r="H1256" s="2"/>
      <c r="I1256" s="2"/>
      <c r="J1256" s="2"/>
      <c r="K1256" s="2"/>
      <c r="L1256" s="2"/>
      <c r="M1256" s="2"/>
      <c r="N1256" s="2"/>
      <c r="O1256" s="8"/>
      <c r="P1256" s="2"/>
      <c r="Q1256" s="12"/>
    </row>
    <row r="1257" spans="1:17">
      <c r="A1257" s="11"/>
      <c r="B1257" s="9"/>
      <c r="C1257" s="9"/>
      <c r="D1257" s="3"/>
      <c r="E1257" s="9"/>
      <c r="F1257" s="9"/>
      <c r="G1257" s="3"/>
      <c r="H1257" s="3"/>
      <c r="I1257" s="3"/>
      <c r="J1257" s="3"/>
      <c r="K1257" s="3"/>
      <c r="L1257" s="3"/>
      <c r="M1257" s="3"/>
      <c r="N1257" s="3"/>
      <c r="O1257" s="9"/>
      <c r="P1257" s="3"/>
      <c r="Q1257" s="13"/>
    </row>
    <row r="1258" spans="1:17">
      <c r="A1258" s="10"/>
      <c r="B1258" s="8"/>
      <c r="C1258" s="8"/>
      <c r="D1258" s="2"/>
      <c r="E1258" s="8"/>
      <c r="F1258" s="8"/>
      <c r="G1258" s="2"/>
      <c r="H1258" s="2"/>
      <c r="I1258" s="2"/>
      <c r="J1258" s="2"/>
      <c r="K1258" s="2"/>
      <c r="L1258" s="2"/>
      <c r="M1258" s="2"/>
      <c r="N1258" s="2"/>
      <c r="O1258" s="8"/>
      <c r="P1258" s="2"/>
      <c r="Q1258" s="12"/>
    </row>
    <row r="1259" spans="1:17">
      <c r="A1259" s="11"/>
      <c r="B1259" s="9"/>
      <c r="C1259" s="9"/>
      <c r="D1259" s="3"/>
      <c r="E1259" s="9"/>
      <c r="F1259" s="9"/>
      <c r="G1259" s="3"/>
      <c r="H1259" s="3"/>
      <c r="I1259" s="3"/>
      <c r="J1259" s="3"/>
      <c r="K1259" s="3"/>
      <c r="L1259" s="3"/>
      <c r="M1259" s="3"/>
      <c r="N1259" s="3"/>
      <c r="O1259" s="9"/>
      <c r="P1259" s="3"/>
      <c r="Q1259" s="13"/>
    </row>
    <row r="1260" spans="1:17">
      <c r="A1260" s="10"/>
      <c r="B1260" s="8"/>
      <c r="C1260" s="8"/>
      <c r="D1260" s="2"/>
      <c r="E1260" s="8"/>
      <c r="F1260" s="8"/>
      <c r="G1260" s="2"/>
      <c r="H1260" s="2"/>
      <c r="I1260" s="2"/>
      <c r="J1260" s="2"/>
      <c r="K1260" s="2"/>
      <c r="L1260" s="2"/>
      <c r="M1260" s="2"/>
      <c r="N1260" s="2"/>
      <c r="O1260" s="8"/>
      <c r="P1260" s="2"/>
      <c r="Q1260" s="12"/>
    </row>
    <row r="1261" spans="1:17">
      <c r="A1261" s="11"/>
      <c r="B1261" s="9"/>
      <c r="C1261" s="9"/>
      <c r="D1261" s="3"/>
      <c r="E1261" s="9"/>
      <c r="F1261" s="9"/>
      <c r="G1261" s="3"/>
      <c r="H1261" s="3"/>
      <c r="I1261" s="3"/>
      <c r="J1261" s="3"/>
      <c r="K1261" s="3"/>
      <c r="L1261" s="3"/>
      <c r="M1261" s="3"/>
      <c r="N1261" s="3"/>
      <c r="O1261" s="9"/>
      <c r="P1261" s="3"/>
      <c r="Q1261" s="13"/>
    </row>
    <row r="1262" spans="1:17">
      <c r="A1262" s="10"/>
      <c r="B1262" s="8"/>
      <c r="C1262" s="8"/>
      <c r="D1262" s="2"/>
      <c r="E1262" s="8"/>
      <c r="F1262" s="8"/>
      <c r="G1262" s="2"/>
      <c r="H1262" s="2"/>
      <c r="I1262" s="2"/>
      <c r="J1262" s="2"/>
      <c r="K1262" s="2"/>
      <c r="L1262" s="2"/>
      <c r="M1262" s="2"/>
      <c r="N1262" s="2"/>
      <c r="O1262" s="8"/>
      <c r="P1262" s="2"/>
      <c r="Q1262" s="12"/>
    </row>
    <row r="1263" spans="1:17">
      <c r="A1263" s="11"/>
      <c r="B1263" s="9"/>
      <c r="C1263" s="9"/>
      <c r="D1263" s="3"/>
      <c r="E1263" s="9"/>
      <c r="F1263" s="9"/>
      <c r="G1263" s="3"/>
      <c r="H1263" s="3"/>
      <c r="I1263" s="3"/>
      <c r="J1263" s="3"/>
      <c r="K1263" s="3"/>
      <c r="L1263" s="3"/>
      <c r="M1263" s="3"/>
      <c r="N1263" s="3"/>
      <c r="O1263" s="9"/>
      <c r="P1263" s="3"/>
      <c r="Q1263" s="13"/>
    </row>
    <row r="1264" spans="1:17">
      <c r="A1264" s="10"/>
      <c r="B1264" s="8"/>
      <c r="C1264" s="8"/>
      <c r="D1264" s="2"/>
      <c r="E1264" s="8"/>
      <c r="F1264" s="8"/>
      <c r="G1264" s="2"/>
      <c r="H1264" s="2"/>
      <c r="I1264" s="2"/>
      <c r="J1264" s="2"/>
      <c r="K1264" s="2"/>
      <c r="L1264" s="2"/>
      <c r="M1264" s="2"/>
      <c r="N1264" s="2"/>
      <c r="O1264" s="8"/>
      <c r="P1264" s="2"/>
      <c r="Q1264" s="12"/>
    </row>
    <row r="1265" spans="1:17">
      <c r="A1265" s="11"/>
      <c r="B1265" s="9"/>
      <c r="C1265" s="9"/>
      <c r="D1265" s="3"/>
      <c r="E1265" s="9"/>
      <c r="F1265" s="9"/>
      <c r="G1265" s="3"/>
      <c r="H1265" s="3"/>
      <c r="I1265" s="3"/>
      <c r="J1265" s="3"/>
      <c r="K1265" s="3"/>
      <c r="L1265" s="3"/>
      <c r="M1265" s="3"/>
      <c r="N1265" s="3"/>
      <c r="O1265" s="9"/>
      <c r="P1265" s="3"/>
      <c r="Q1265" s="13"/>
    </row>
    <row r="1266" spans="1:17">
      <c r="A1266" s="10"/>
      <c r="B1266" s="8"/>
      <c r="C1266" s="8"/>
      <c r="D1266" s="2"/>
      <c r="E1266" s="8"/>
      <c r="F1266" s="8"/>
      <c r="G1266" s="2"/>
      <c r="H1266" s="2"/>
      <c r="I1266" s="2"/>
      <c r="J1266" s="2"/>
      <c r="K1266" s="2"/>
      <c r="L1266" s="2"/>
      <c r="M1266" s="2"/>
      <c r="N1266" s="2"/>
      <c r="O1266" s="8"/>
      <c r="P1266" s="2"/>
      <c r="Q1266" s="12"/>
    </row>
    <row r="1267" spans="1:17">
      <c r="A1267" s="11"/>
      <c r="B1267" s="9"/>
      <c r="C1267" s="9"/>
      <c r="D1267" s="3"/>
      <c r="E1267" s="9"/>
      <c r="F1267" s="9"/>
      <c r="G1267" s="3"/>
      <c r="H1267" s="3"/>
      <c r="I1267" s="3"/>
      <c r="J1267" s="3"/>
      <c r="K1267" s="3"/>
      <c r="L1267" s="3"/>
      <c r="M1267" s="3"/>
      <c r="N1267" s="3"/>
      <c r="O1267" s="9"/>
      <c r="P1267" s="3"/>
      <c r="Q1267" s="13"/>
    </row>
    <row r="1268" spans="1:17">
      <c r="A1268" s="10"/>
      <c r="B1268" s="8"/>
      <c r="C1268" s="8"/>
      <c r="D1268" s="2"/>
      <c r="E1268" s="8"/>
      <c r="F1268" s="8"/>
      <c r="G1268" s="2"/>
      <c r="H1268" s="2"/>
      <c r="I1268" s="2"/>
      <c r="J1268" s="2"/>
      <c r="K1268" s="2"/>
      <c r="L1268" s="2"/>
      <c r="M1268" s="2"/>
      <c r="N1268" s="2"/>
      <c r="O1268" s="8"/>
      <c r="P1268" s="2"/>
      <c r="Q1268" s="12"/>
    </row>
    <row r="1269" spans="1:17">
      <c r="A1269" s="11"/>
      <c r="B1269" s="9"/>
      <c r="C1269" s="9"/>
      <c r="D1269" s="3"/>
      <c r="E1269" s="9"/>
      <c r="F1269" s="9"/>
      <c r="G1269" s="3"/>
      <c r="H1269" s="3"/>
      <c r="I1269" s="3"/>
      <c r="J1269" s="3"/>
      <c r="K1269" s="3"/>
      <c r="L1269" s="3"/>
      <c r="M1269" s="3"/>
      <c r="N1269" s="3"/>
      <c r="O1269" s="9"/>
      <c r="P1269" s="3"/>
      <c r="Q1269" s="13"/>
    </row>
    <row r="1270" spans="1:17">
      <c r="A1270" s="10"/>
      <c r="B1270" s="8"/>
      <c r="C1270" s="8"/>
      <c r="D1270" s="2"/>
      <c r="E1270" s="8"/>
      <c r="F1270" s="8"/>
      <c r="G1270" s="2"/>
      <c r="H1270" s="2"/>
      <c r="I1270" s="2"/>
      <c r="J1270" s="2"/>
      <c r="K1270" s="2"/>
      <c r="L1270" s="2"/>
      <c r="M1270" s="2"/>
      <c r="N1270" s="2"/>
      <c r="O1270" s="8"/>
      <c r="P1270" s="2"/>
      <c r="Q1270" s="12"/>
    </row>
    <row r="1271" spans="1:17">
      <c r="A1271" s="11"/>
      <c r="B1271" s="9"/>
      <c r="C1271" s="9"/>
      <c r="D1271" s="3"/>
      <c r="E1271" s="9"/>
      <c r="F1271" s="9"/>
      <c r="G1271" s="3"/>
      <c r="H1271" s="3"/>
      <c r="I1271" s="3"/>
      <c r="J1271" s="3"/>
      <c r="K1271" s="3"/>
      <c r="L1271" s="3"/>
      <c r="M1271" s="3"/>
      <c r="N1271" s="3"/>
      <c r="O1271" s="9"/>
      <c r="P1271" s="3"/>
      <c r="Q1271" s="13"/>
    </row>
    <row r="1272" spans="1:17">
      <c r="A1272" s="10"/>
      <c r="B1272" s="8"/>
      <c r="C1272" s="8"/>
      <c r="D1272" s="2"/>
      <c r="E1272" s="8"/>
      <c r="F1272" s="8"/>
      <c r="G1272" s="2"/>
      <c r="H1272" s="2"/>
      <c r="I1272" s="2"/>
      <c r="J1272" s="2"/>
      <c r="K1272" s="2"/>
      <c r="L1272" s="2"/>
      <c r="M1272" s="2"/>
      <c r="N1272" s="2"/>
      <c r="O1272" s="8"/>
      <c r="P1272" s="2"/>
      <c r="Q1272" s="12"/>
    </row>
    <row r="1273" spans="1:17">
      <c r="A1273" s="11"/>
      <c r="B1273" s="9"/>
      <c r="C1273" s="9"/>
      <c r="D1273" s="3"/>
      <c r="E1273" s="9"/>
      <c r="F1273" s="9"/>
      <c r="G1273" s="3"/>
      <c r="H1273" s="3"/>
      <c r="I1273" s="3"/>
      <c r="J1273" s="3"/>
      <c r="K1273" s="3"/>
      <c r="L1273" s="3"/>
      <c r="M1273" s="3"/>
      <c r="N1273" s="3"/>
      <c r="O1273" s="9"/>
      <c r="P1273" s="3"/>
      <c r="Q1273" s="13"/>
    </row>
    <row r="1274" spans="1:17">
      <c r="A1274" s="10"/>
      <c r="B1274" s="8"/>
      <c r="C1274" s="8"/>
      <c r="D1274" s="2"/>
      <c r="E1274" s="8"/>
      <c r="F1274" s="8"/>
      <c r="G1274" s="2"/>
      <c r="H1274" s="2"/>
      <c r="I1274" s="2"/>
      <c r="J1274" s="2"/>
      <c r="K1274" s="2"/>
      <c r="L1274" s="2"/>
      <c r="M1274" s="2"/>
      <c r="N1274" s="2"/>
      <c r="O1274" s="8"/>
      <c r="P1274" s="2"/>
      <c r="Q1274" s="12"/>
    </row>
    <row r="1275" spans="1:17">
      <c r="A1275" s="11"/>
      <c r="B1275" s="9"/>
      <c r="C1275" s="9"/>
      <c r="D1275" s="3"/>
      <c r="E1275" s="9"/>
      <c r="F1275" s="9"/>
      <c r="G1275" s="3"/>
      <c r="H1275" s="3"/>
      <c r="I1275" s="3"/>
      <c r="J1275" s="3"/>
      <c r="K1275" s="3"/>
      <c r="L1275" s="3"/>
      <c r="M1275" s="3"/>
      <c r="N1275" s="3"/>
      <c r="O1275" s="9"/>
      <c r="P1275" s="3"/>
      <c r="Q1275" s="13"/>
    </row>
    <row r="1276" spans="1:17">
      <c r="A1276" s="10"/>
      <c r="B1276" s="8"/>
      <c r="C1276" s="8"/>
      <c r="D1276" s="2"/>
      <c r="E1276" s="8"/>
      <c r="F1276" s="8"/>
      <c r="G1276" s="2"/>
      <c r="H1276" s="2"/>
      <c r="I1276" s="2"/>
      <c r="J1276" s="2"/>
      <c r="K1276" s="2"/>
      <c r="L1276" s="2"/>
      <c r="M1276" s="2"/>
      <c r="N1276" s="2"/>
      <c r="O1276" s="8"/>
      <c r="P1276" s="2"/>
      <c r="Q1276" s="12"/>
    </row>
    <row r="1277" spans="1:17">
      <c r="A1277" s="11"/>
      <c r="B1277" s="9"/>
      <c r="C1277" s="9"/>
      <c r="D1277" s="3"/>
      <c r="E1277" s="9"/>
      <c r="F1277" s="9"/>
      <c r="G1277" s="3"/>
      <c r="H1277" s="3"/>
      <c r="I1277" s="3"/>
      <c r="J1277" s="3"/>
      <c r="K1277" s="3"/>
      <c r="L1277" s="3"/>
      <c r="M1277" s="3"/>
      <c r="N1277" s="3"/>
      <c r="O1277" s="9"/>
      <c r="P1277" s="3"/>
      <c r="Q1277" s="13"/>
    </row>
    <row r="1278" spans="1:17">
      <c r="A1278" s="10"/>
      <c r="B1278" s="8"/>
      <c r="C1278" s="8"/>
      <c r="D1278" s="2"/>
      <c r="E1278" s="8"/>
      <c r="F1278" s="8"/>
      <c r="G1278" s="2"/>
      <c r="H1278" s="2"/>
      <c r="I1278" s="2"/>
      <c r="J1278" s="2"/>
      <c r="K1278" s="2"/>
      <c r="L1278" s="2"/>
      <c r="M1278" s="2"/>
      <c r="N1278" s="2"/>
      <c r="O1278" s="8"/>
      <c r="P1278" s="2"/>
      <c r="Q1278" s="12"/>
    </row>
    <row r="1279" spans="1:17">
      <c r="A1279" s="11"/>
      <c r="B1279" s="9"/>
      <c r="C1279" s="9"/>
      <c r="D1279" s="3"/>
      <c r="E1279" s="9"/>
      <c r="F1279" s="9"/>
      <c r="G1279" s="3"/>
      <c r="H1279" s="3"/>
      <c r="I1279" s="3"/>
      <c r="J1279" s="3"/>
      <c r="K1279" s="3"/>
      <c r="L1279" s="3"/>
      <c r="M1279" s="3"/>
      <c r="N1279" s="3"/>
      <c r="O1279" s="9"/>
      <c r="P1279" s="3"/>
      <c r="Q1279" s="13"/>
    </row>
    <row r="1280" spans="1:17">
      <c r="A1280" s="10"/>
      <c r="B1280" s="8"/>
      <c r="C1280" s="8"/>
      <c r="D1280" s="2"/>
      <c r="E1280" s="8"/>
      <c r="F1280" s="8"/>
      <c r="G1280" s="2"/>
      <c r="H1280" s="2"/>
      <c r="I1280" s="2"/>
      <c r="J1280" s="2"/>
      <c r="K1280" s="2"/>
      <c r="L1280" s="2"/>
      <c r="M1280" s="2"/>
      <c r="N1280" s="2"/>
      <c r="O1280" s="8"/>
      <c r="P1280" s="2"/>
      <c r="Q1280" s="12"/>
    </row>
    <row r="1281" spans="1:17">
      <c r="A1281" s="11"/>
      <c r="B1281" s="9"/>
      <c r="C1281" s="9"/>
      <c r="D1281" s="3"/>
      <c r="E1281" s="9"/>
      <c r="F1281" s="9"/>
      <c r="G1281" s="3"/>
      <c r="H1281" s="3"/>
      <c r="I1281" s="3"/>
      <c r="J1281" s="3"/>
      <c r="K1281" s="3"/>
      <c r="L1281" s="3"/>
      <c r="M1281" s="3"/>
      <c r="N1281" s="3"/>
      <c r="O1281" s="9"/>
      <c r="P1281" s="3"/>
      <c r="Q1281" s="13"/>
    </row>
    <row r="1282" spans="1:17">
      <c r="A1282" s="10"/>
      <c r="B1282" s="8"/>
      <c r="C1282" s="8"/>
      <c r="D1282" s="2"/>
      <c r="E1282" s="8"/>
      <c r="F1282" s="8"/>
      <c r="G1282" s="2"/>
      <c r="H1282" s="2"/>
      <c r="I1282" s="2"/>
      <c r="J1282" s="2"/>
      <c r="K1282" s="2"/>
      <c r="L1282" s="2"/>
      <c r="M1282" s="2"/>
      <c r="N1282" s="2"/>
      <c r="O1282" s="8"/>
      <c r="P1282" s="2"/>
      <c r="Q1282" s="12"/>
    </row>
    <row r="1283" spans="1:17">
      <c r="A1283" s="11"/>
      <c r="B1283" s="9"/>
      <c r="C1283" s="9"/>
      <c r="D1283" s="3"/>
      <c r="E1283" s="9"/>
      <c r="F1283" s="9"/>
      <c r="G1283" s="3"/>
      <c r="H1283" s="3"/>
      <c r="I1283" s="3"/>
      <c r="J1283" s="3"/>
      <c r="K1283" s="3"/>
      <c r="L1283" s="3"/>
      <c r="M1283" s="3"/>
      <c r="N1283" s="3"/>
      <c r="O1283" s="9"/>
      <c r="P1283" s="3"/>
      <c r="Q1283" s="13"/>
    </row>
    <row r="1284" spans="1:17">
      <c r="A1284" s="10"/>
      <c r="B1284" s="8"/>
      <c r="C1284" s="8"/>
      <c r="D1284" s="2"/>
      <c r="E1284" s="8"/>
      <c r="F1284" s="8"/>
      <c r="G1284" s="2"/>
      <c r="H1284" s="2"/>
      <c r="I1284" s="2"/>
      <c r="J1284" s="2"/>
      <c r="K1284" s="2"/>
      <c r="L1284" s="2"/>
      <c r="M1284" s="2"/>
      <c r="N1284" s="2"/>
      <c r="O1284" s="8"/>
      <c r="P1284" s="2"/>
      <c r="Q1284" s="12"/>
    </row>
    <row r="1285" spans="1:17">
      <c r="A1285" s="11"/>
      <c r="B1285" s="9"/>
      <c r="C1285" s="9"/>
      <c r="D1285" s="3"/>
      <c r="E1285" s="9"/>
      <c r="F1285" s="9"/>
      <c r="G1285" s="3"/>
      <c r="H1285" s="3"/>
      <c r="I1285" s="3"/>
      <c r="J1285" s="3"/>
      <c r="K1285" s="3"/>
      <c r="L1285" s="3"/>
      <c r="M1285" s="3"/>
      <c r="N1285" s="3"/>
      <c r="O1285" s="9"/>
      <c r="P1285" s="3"/>
      <c r="Q1285" s="13"/>
    </row>
    <row r="1286" spans="1:17">
      <c r="A1286" s="10"/>
      <c r="B1286" s="8"/>
      <c r="C1286" s="8"/>
      <c r="D1286" s="2"/>
      <c r="E1286" s="8"/>
      <c r="F1286" s="8"/>
      <c r="G1286" s="2"/>
      <c r="H1286" s="2"/>
      <c r="I1286" s="2"/>
      <c r="J1286" s="2"/>
      <c r="K1286" s="2"/>
      <c r="L1286" s="2"/>
      <c r="M1286" s="2"/>
      <c r="N1286" s="2"/>
      <c r="O1286" s="8"/>
      <c r="P1286" s="2"/>
      <c r="Q1286" s="12"/>
    </row>
    <row r="1287" spans="1:17">
      <c r="A1287" s="11"/>
      <c r="B1287" s="9"/>
      <c r="C1287" s="9"/>
      <c r="D1287" s="3"/>
      <c r="E1287" s="9"/>
      <c r="F1287" s="9"/>
      <c r="G1287" s="3"/>
      <c r="H1287" s="3"/>
      <c r="I1287" s="3"/>
      <c r="J1287" s="3"/>
      <c r="K1287" s="3"/>
      <c r="L1287" s="3"/>
      <c r="M1287" s="3"/>
      <c r="N1287" s="3"/>
      <c r="O1287" s="9"/>
      <c r="P1287" s="3"/>
      <c r="Q1287" s="13"/>
    </row>
    <row r="1288" spans="1:17">
      <c r="A1288" s="10"/>
      <c r="B1288" s="8"/>
      <c r="C1288" s="8"/>
      <c r="D1288" s="2"/>
      <c r="E1288" s="8"/>
      <c r="F1288" s="8"/>
      <c r="G1288" s="2"/>
      <c r="H1288" s="2"/>
      <c r="I1288" s="2"/>
      <c r="J1288" s="2"/>
      <c r="K1288" s="2"/>
      <c r="L1288" s="2"/>
      <c r="M1288" s="2"/>
      <c r="N1288" s="2"/>
      <c r="O1288" s="8"/>
      <c r="P1288" s="2"/>
      <c r="Q1288" s="12"/>
    </row>
    <row r="1289" spans="1:17">
      <c r="A1289" s="11"/>
      <c r="B1289" s="9"/>
      <c r="C1289" s="9"/>
      <c r="D1289" s="3"/>
      <c r="E1289" s="9"/>
      <c r="F1289" s="9"/>
      <c r="G1289" s="3"/>
      <c r="H1289" s="3"/>
      <c r="I1289" s="3"/>
      <c r="J1289" s="3"/>
      <c r="K1289" s="3"/>
      <c r="L1289" s="3"/>
      <c r="M1289" s="3"/>
      <c r="N1289" s="3"/>
      <c r="O1289" s="9"/>
      <c r="P1289" s="3"/>
      <c r="Q1289" s="13"/>
    </row>
    <row r="1290" spans="1:17">
      <c r="A1290" s="10"/>
      <c r="B1290" s="8"/>
      <c r="C1290" s="8"/>
      <c r="D1290" s="2"/>
      <c r="E1290" s="8"/>
      <c r="F1290" s="8"/>
      <c r="G1290" s="2"/>
      <c r="H1290" s="2"/>
      <c r="I1290" s="2"/>
      <c r="J1290" s="2"/>
      <c r="K1290" s="2"/>
      <c r="L1290" s="2"/>
      <c r="M1290" s="2"/>
      <c r="N1290" s="2"/>
      <c r="O1290" s="8"/>
      <c r="P1290" s="2"/>
      <c r="Q1290" s="12"/>
    </row>
    <row r="1291" spans="1:17">
      <c r="A1291" s="11"/>
      <c r="B1291" s="9"/>
      <c r="C1291" s="9"/>
      <c r="D1291" s="3"/>
      <c r="E1291" s="9"/>
      <c r="F1291" s="9"/>
      <c r="G1291" s="3"/>
      <c r="H1291" s="3"/>
      <c r="I1291" s="3"/>
      <c r="J1291" s="3"/>
      <c r="K1291" s="3"/>
      <c r="L1291" s="3"/>
      <c r="M1291" s="3"/>
      <c r="N1291" s="3"/>
      <c r="O1291" s="9"/>
      <c r="P1291" s="3"/>
      <c r="Q1291" s="13"/>
    </row>
    <row r="1292" spans="1:17">
      <c r="A1292" s="10"/>
      <c r="B1292" s="8"/>
      <c r="C1292" s="8"/>
      <c r="D1292" s="2"/>
      <c r="E1292" s="8"/>
      <c r="F1292" s="8"/>
      <c r="G1292" s="2"/>
      <c r="H1292" s="2"/>
      <c r="I1292" s="2"/>
      <c r="J1292" s="2"/>
      <c r="K1292" s="2"/>
      <c r="L1292" s="2"/>
      <c r="M1292" s="2"/>
      <c r="N1292" s="2"/>
      <c r="O1292" s="8"/>
      <c r="P1292" s="2"/>
      <c r="Q1292" s="12"/>
    </row>
    <row r="1293" spans="1:17">
      <c r="A1293" s="11"/>
      <c r="B1293" s="9"/>
      <c r="C1293" s="9"/>
      <c r="D1293" s="3"/>
      <c r="E1293" s="9"/>
      <c r="F1293" s="9"/>
      <c r="G1293" s="3"/>
      <c r="H1293" s="3"/>
      <c r="I1293" s="3"/>
      <c r="J1293" s="3"/>
      <c r="K1293" s="3"/>
      <c r="L1293" s="3"/>
      <c r="M1293" s="3"/>
      <c r="N1293" s="3"/>
      <c r="O1293" s="9"/>
      <c r="P1293" s="3"/>
      <c r="Q1293" s="13"/>
    </row>
    <row r="1294" spans="1:17">
      <c r="A1294" s="10"/>
      <c r="B1294" s="8"/>
      <c r="C1294" s="8"/>
      <c r="D1294" s="2"/>
      <c r="E1294" s="8"/>
      <c r="F1294" s="8"/>
      <c r="G1294" s="2"/>
      <c r="H1294" s="2"/>
      <c r="I1294" s="2"/>
      <c r="J1294" s="2"/>
      <c r="K1294" s="2"/>
      <c r="L1294" s="2"/>
      <c r="M1294" s="2"/>
      <c r="N1294" s="2"/>
      <c r="O1294" s="8"/>
      <c r="P1294" s="2"/>
      <c r="Q1294" s="12"/>
    </row>
    <row r="1295" spans="1:17">
      <c r="A1295" s="11"/>
      <c r="B1295" s="9"/>
      <c r="C1295" s="9"/>
      <c r="D1295" s="3"/>
      <c r="E1295" s="9"/>
      <c r="F1295" s="9"/>
      <c r="G1295" s="3"/>
      <c r="H1295" s="3"/>
      <c r="I1295" s="3"/>
      <c r="J1295" s="3"/>
      <c r="K1295" s="3"/>
      <c r="L1295" s="3"/>
      <c r="M1295" s="3"/>
      <c r="N1295" s="3"/>
      <c r="O1295" s="9"/>
      <c r="P1295" s="3"/>
      <c r="Q1295" s="13"/>
    </row>
    <row r="1296" spans="1:17">
      <c r="A1296" s="10"/>
      <c r="B1296" s="8"/>
      <c r="C1296" s="8"/>
      <c r="D1296" s="2"/>
      <c r="E1296" s="8"/>
      <c r="F1296" s="8"/>
      <c r="G1296" s="2"/>
      <c r="H1296" s="2"/>
      <c r="I1296" s="2"/>
      <c r="J1296" s="2"/>
      <c r="K1296" s="2"/>
      <c r="L1296" s="2"/>
      <c r="M1296" s="2"/>
      <c r="N1296" s="2"/>
      <c r="O1296" s="8"/>
      <c r="P1296" s="2"/>
      <c r="Q1296" s="12"/>
    </row>
    <row r="1297" spans="1:17">
      <c r="A1297" s="11"/>
      <c r="B1297" s="9"/>
      <c r="C1297" s="9"/>
      <c r="D1297" s="3"/>
      <c r="E1297" s="9"/>
      <c r="F1297" s="9"/>
      <c r="G1297" s="3"/>
      <c r="H1297" s="3"/>
      <c r="I1297" s="3"/>
      <c r="J1297" s="3"/>
      <c r="K1297" s="3"/>
      <c r="L1297" s="3"/>
      <c r="M1297" s="3"/>
      <c r="N1297" s="3"/>
      <c r="O1297" s="9"/>
      <c r="P1297" s="3"/>
      <c r="Q1297" s="13"/>
    </row>
    <row r="1298" spans="1:17">
      <c r="A1298" s="10"/>
      <c r="B1298" s="8"/>
      <c r="C1298" s="8"/>
      <c r="D1298" s="2"/>
      <c r="E1298" s="8"/>
      <c r="F1298" s="8"/>
      <c r="G1298" s="2"/>
      <c r="H1298" s="2"/>
      <c r="I1298" s="2"/>
      <c r="J1298" s="2"/>
      <c r="K1298" s="2"/>
      <c r="L1298" s="2"/>
      <c r="M1298" s="2"/>
      <c r="N1298" s="2"/>
      <c r="O1298" s="8"/>
      <c r="P1298" s="2"/>
      <c r="Q1298" s="12"/>
    </row>
    <row r="1299" spans="1:17">
      <c r="A1299" s="11"/>
      <c r="B1299" s="9"/>
      <c r="C1299" s="9"/>
      <c r="D1299" s="3"/>
      <c r="E1299" s="9"/>
      <c r="F1299" s="9"/>
      <c r="G1299" s="3"/>
      <c r="H1299" s="3"/>
      <c r="I1299" s="3"/>
      <c r="J1299" s="3"/>
      <c r="K1299" s="3"/>
      <c r="L1299" s="3"/>
      <c r="M1299" s="3"/>
      <c r="N1299" s="3"/>
      <c r="O1299" s="9"/>
      <c r="P1299" s="3"/>
      <c r="Q1299" s="13"/>
    </row>
    <row r="1300" spans="1:17">
      <c r="A1300" s="10"/>
      <c r="B1300" s="8"/>
      <c r="C1300" s="8"/>
      <c r="D1300" s="2"/>
      <c r="E1300" s="8"/>
      <c r="F1300" s="8"/>
      <c r="G1300" s="2"/>
      <c r="H1300" s="2"/>
      <c r="I1300" s="2"/>
      <c r="J1300" s="2"/>
      <c r="K1300" s="2"/>
      <c r="L1300" s="2"/>
      <c r="M1300" s="2"/>
      <c r="N1300" s="2"/>
      <c r="O1300" s="8"/>
      <c r="P1300" s="2"/>
      <c r="Q1300" s="12"/>
    </row>
    <row r="1301" spans="1:17">
      <c r="A1301" s="11"/>
      <c r="B1301" s="9"/>
      <c r="C1301" s="9"/>
      <c r="D1301" s="3"/>
      <c r="E1301" s="9"/>
      <c r="F1301" s="9"/>
      <c r="G1301" s="3"/>
      <c r="H1301" s="3"/>
      <c r="I1301" s="3"/>
      <c r="J1301" s="3"/>
      <c r="K1301" s="3"/>
      <c r="L1301" s="3"/>
      <c r="M1301" s="3"/>
      <c r="N1301" s="3"/>
      <c r="O1301" s="9"/>
      <c r="P1301" s="3"/>
      <c r="Q1301" s="13"/>
    </row>
    <row r="1302" spans="1:17">
      <c r="A1302" s="10"/>
      <c r="B1302" s="8"/>
      <c r="C1302" s="8"/>
      <c r="D1302" s="2"/>
      <c r="E1302" s="8"/>
      <c r="F1302" s="8"/>
      <c r="G1302" s="2"/>
      <c r="H1302" s="2"/>
      <c r="I1302" s="2"/>
      <c r="J1302" s="2"/>
      <c r="K1302" s="2"/>
      <c r="L1302" s="2"/>
      <c r="M1302" s="2"/>
      <c r="N1302" s="2"/>
      <c r="O1302" s="8"/>
      <c r="P1302" s="2"/>
      <c r="Q1302" s="12"/>
    </row>
    <row r="1303" spans="1:17">
      <c r="A1303" s="11"/>
      <c r="B1303" s="9"/>
      <c r="C1303" s="9"/>
      <c r="D1303" s="3"/>
      <c r="E1303" s="9"/>
      <c r="F1303" s="9"/>
      <c r="G1303" s="3"/>
      <c r="H1303" s="3"/>
      <c r="I1303" s="3"/>
      <c r="J1303" s="3"/>
      <c r="K1303" s="3"/>
      <c r="L1303" s="3"/>
      <c r="M1303" s="3"/>
      <c r="N1303" s="3"/>
      <c r="O1303" s="9"/>
      <c r="P1303" s="3"/>
      <c r="Q1303" s="13"/>
    </row>
    <row r="1304" spans="1:17">
      <c r="A1304" s="10"/>
      <c r="B1304" s="8"/>
      <c r="C1304" s="8"/>
      <c r="D1304" s="2"/>
      <c r="E1304" s="8"/>
      <c r="F1304" s="8"/>
      <c r="G1304" s="2"/>
      <c r="H1304" s="2"/>
      <c r="I1304" s="2"/>
      <c r="J1304" s="2"/>
      <c r="K1304" s="2"/>
      <c r="L1304" s="2"/>
      <c r="M1304" s="2"/>
      <c r="N1304" s="2"/>
      <c r="O1304" s="8"/>
      <c r="P1304" s="2"/>
      <c r="Q1304" s="12"/>
    </row>
    <row r="1305" spans="1:17">
      <c r="A1305" s="11"/>
      <c r="B1305" s="9"/>
      <c r="C1305" s="9"/>
      <c r="D1305" s="3"/>
      <c r="E1305" s="9"/>
      <c r="F1305" s="9"/>
      <c r="G1305" s="3"/>
      <c r="H1305" s="3"/>
      <c r="I1305" s="3"/>
      <c r="J1305" s="3"/>
      <c r="K1305" s="3"/>
      <c r="L1305" s="3"/>
      <c r="M1305" s="3"/>
      <c r="N1305" s="3"/>
      <c r="O1305" s="9"/>
      <c r="P1305" s="3"/>
      <c r="Q1305" s="13"/>
    </row>
    <row r="1306" spans="1:17">
      <c r="A1306" s="10"/>
      <c r="B1306" s="8"/>
      <c r="C1306" s="8"/>
      <c r="D1306" s="2"/>
      <c r="E1306" s="8"/>
      <c r="F1306" s="8"/>
      <c r="G1306" s="2"/>
      <c r="H1306" s="2"/>
      <c r="I1306" s="2"/>
      <c r="J1306" s="2"/>
      <c r="K1306" s="2"/>
      <c r="L1306" s="2"/>
      <c r="M1306" s="2"/>
      <c r="N1306" s="2"/>
      <c r="O1306" s="8"/>
      <c r="P1306" s="2"/>
      <c r="Q1306" s="12"/>
    </row>
    <row r="1307" spans="1:17">
      <c r="A1307" s="11"/>
      <c r="B1307" s="9"/>
      <c r="C1307" s="9"/>
      <c r="D1307" s="3"/>
      <c r="E1307" s="9"/>
      <c r="F1307" s="9"/>
      <c r="G1307" s="3"/>
      <c r="H1307" s="3"/>
      <c r="I1307" s="3"/>
      <c r="J1307" s="3"/>
      <c r="K1307" s="3"/>
      <c r="L1307" s="3"/>
      <c r="M1307" s="3"/>
      <c r="N1307" s="3"/>
      <c r="O1307" s="9"/>
      <c r="P1307" s="3"/>
      <c r="Q1307" s="13"/>
    </row>
    <row r="1308" spans="1:17">
      <c r="A1308" s="10"/>
      <c r="B1308" s="8"/>
      <c r="C1308" s="8"/>
      <c r="D1308" s="2"/>
      <c r="E1308" s="8"/>
      <c r="F1308" s="8"/>
      <c r="G1308" s="2"/>
      <c r="H1308" s="2"/>
      <c r="I1308" s="2"/>
      <c r="J1308" s="2"/>
      <c r="K1308" s="2"/>
      <c r="L1308" s="2"/>
      <c r="M1308" s="2"/>
      <c r="N1308" s="2"/>
      <c r="O1308" s="8"/>
      <c r="P1308" s="2"/>
      <c r="Q1308" s="12"/>
    </row>
    <row r="1309" spans="1:17">
      <c r="A1309" s="11"/>
      <c r="B1309" s="9"/>
      <c r="C1309" s="9"/>
      <c r="D1309" s="3"/>
      <c r="E1309" s="9"/>
      <c r="F1309" s="9"/>
      <c r="G1309" s="3"/>
      <c r="H1309" s="3"/>
      <c r="I1309" s="3"/>
      <c r="J1309" s="3"/>
      <c r="K1309" s="3"/>
      <c r="L1309" s="3"/>
      <c r="M1309" s="3"/>
      <c r="N1309" s="3"/>
      <c r="O1309" s="9"/>
      <c r="P1309" s="3"/>
      <c r="Q1309" s="13"/>
    </row>
    <row r="1310" spans="1:17">
      <c r="A1310" s="10"/>
      <c r="B1310" s="8"/>
      <c r="C1310" s="8"/>
      <c r="D1310" s="2"/>
      <c r="E1310" s="8"/>
      <c r="F1310" s="8"/>
      <c r="G1310" s="2"/>
      <c r="H1310" s="2"/>
      <c r="I1310" s="2"/>
      <c r="J1310" s="2"/>
      <c r="K1310" s="2"/>
      <c r="L1310" s="2"/>
      <c r="M1310" s="2"/>
      <c r="N1310" s="2"/>
      <c r="O1310" s="8"/>
      <c r="P1310" s="2"/>
      <c r="Q1310" s="12"/>
    </row>
    <row r="1311" spans="1:17">
      <c r="A1311" s="11"/>
      <c r="B1311" s="9"/>
      <c r="C1311" s="9"/>
      <c r="D1311" s="3"/>
      <c r="E1311" s="9"/>
      <c r="F1311" s="9"/>
      <c r="G1311" s="3"/>
      <c r="H1311" s="3"/>
      <c r="I1311" s="3"/>
      <c r="J1311" s="3"/>
      <c r="K1311" s="3"/>
      <c r="L1311" s="3"/>
      <c r="M1311" s="3"/>
      <c r="N1311" s="3"/>
      <c r="O1311" s="9"/>
      <c r="P1311" s="3"/>
      <c r="Q1311" s="13"/>
    </row>
    <row r="1312" spans="1:17">
      <c r="A1312" s="10"/>
      <c r="B1312" s="8"/>
      <c r="C1312" s="8"/>
      <c r="D1312" s="2"/>
      <c r="E1312" s="8"/>
      <c r="F1312" s="8"/>
      <c r="G1312" s="2"/>
      <c r="H1312" s="2"/>
      <c r="I1312" s="2"/>
      <c r="J1312" s="2"/>
      <c r="K1312" s="2"/>
      <c r="L1312" s="2"/>
      <c r="M1312" s="2"/>
      <c r="N1312" s="2"/>
      <c r="O1312" s="8"/>
      <c r="P1312" s="2"/>
      <c r="Q1312" s="12"/>
    </row>
    <row r="1313" spans="1:17">
      <c r="A1313" s="11"/>
      <c r="B1313" s="9"/>
      <c r="C1313" s="9"/>
      <c r="D1313" s="3"/>
      <c r="E1313" s="9"/>
      <c r="F1313" s="9"/>
      <c r="G1313" s="3"/>
      <c r="H1313" s="3"/>
      <c r="I1313" s="3"/>
      <c r="J1313" s="3"/>
      <c r="K1313" s="3"/>
      <c r="L1313" s="3"/>
      <c r="M1313" s="3"/>
      <c r="N1313" s="3"/>
      <c r="O1313" s="9"/>
      <c r="P1313" s="3"/>
      <c r="Q1313" s="13"/>
    </row>
    <row r="1314" spans="1:17">
      <c r="A1314" s="10"/>
      <c r="B1314" s="8"/>
      <c r="C1314" s="8"/>
      <c r="D1314" s="2"/>
      <c r="E1314" s="8"/>
      <c r="F1314" s="8"/>
      <c r="G1314" s="2"/>
      <c r="H1314" s="2"/>
      <c r="I1314" s="2"/>
      <c r="J1314" s="2"/>
      <c r="K1314" s="2"/>
      <c r="L1314" s="2"/>
      <c r="M1314" s="2"/>
      <c r="N1314" s="2"/>
      <c r="O1314" s="8"/>
      <c r="P1314" s="2"/>
      <c r="Q1314" s="12"/>
    </row>
    <row r="1315" spans="1:17">
      <c r="A1315" s="11"/>
      <c r="B1315" s="9"/>
      <c r="C1315" s="9"/>
      <c r="D1315" s="3"/>
      <c r="E1315" s="9"/>
      <c r="F1315" s="9"/>
      <c r="G1315" s="3"/>
      <c r="H1315" s="3"/>
      <c r="I1315" s="3"/>
      <c r="J1315" s="3"/>
      <c r="K1315" s="3"/>
      <c r="L1315" s="3"/>
      <c r="M1315" s="3"/>
      <c r="N1315" s="3"/>
      <c r="O1315" s="9"/>
      <c r="P1315" s="3"/>
      <c r="Q1315" s="13"/>
    </row>
    <row r="1316" spans="1:17">
      <c r="A1316" s="10"/>
      <c r="B1316" s="8"/>
      <c r="C1316" s="8"/>
      <c r="D1316" s="2"/>
      <c r="E1316" s="8"/>
      <c r="F1316" s="8"/>
      <c r="G1316" s="2"/>
      <c r="H1316" s="2"/>
      <c r="I1316" s="2"/>
      <c r="J1316" s="2"/>
      <c r="K1316" s="2"/>
      <c r="L1316" s="2"/>
      <c r="M1316" s="2"/>
      <c r="N1316" s="2"/>
      <c r="O1316" s="8"/>
      <c r="P1316" s="2"/>
      <c r="Q1316" s="12"/>
    </row>
    <row r="1317" spans="1:17">
      <c r="A1317" s="11"/>
      <c r="B1317" s="9"/>
      <c r="C1317" s="9"/>
      <c r="D1317" s="3"/>
      <c r="E1317" s="9"/>
      <c r="F1317" s="9"/>
      <c r="G1317" s="3"/>
      <c r="H1317" s="3"/>
      <c r="I1317" s="3"/>
      <c r="J1317" s="3"/>
      <c r="K1317" s="3"/>
      <c r="L1317" s="3"/>
      <c r="M1317" s="3"/>
      <c r="N1317" s="3"/>
      <c r="O1317" s="9"/>
      <c r="P1317" s="3"/>
      <c r="Q1317" s="13"/>
    </row>
    <row r="1318" spans="1:17">
      <c r="A1318" s="10"/>
      <c r="B1318" s="8"/>
      <c r="C1318" s="8"/>
      <c r="D1318" s="2"/>
      <c r="E1318" s="8"/>
      <c r="F1318" s="8"/>
      <c r="G1318" s="2"/>
      <c r="H1318" s="2"/>
      <c r="I1318" s="2"/>
      <c r="J1318" s="2"/>
      <c r="K1318" s="2"/>
      <c r="L1318" s="2"/>
      <c r="M1318" s="2"/>
      <c r="N1318" s="2"/>
      <c r="O1318" s="8"/>
      <c r="P1318" s="2"/>
      <c r="Q1318" s="12"/>
    </row>
    <row r="1319" spans="1:17">
      <c r="A1319" s="11"/>
      <c r="B1319" s="9"/>
      <c r="C1319" s="9"/>
      <c r="D1319" s="3"/>
      <c r="E1319" s="9"/>
      <c r="F1319" s="9"/>
      <c r="G1319" s="3"/>
      <c r="H1319" s="3"/>
      <c r="I1319" s="3"/>
      <c r="J1319" s="3"/>
      <c r="K1319" s="3"/>
      <c r="L1319" s="3"/>
      <c r="M1319" s="3"/>
      <c r="N1319" s="3"/>
      <c r="O1319" s="9"/>
      <c r="P1319" s="3"/>
      <c r="Q1319" s="13"/>
    </row>
    <row r="1320" spans="1:17">
      <c r="A1320" s="10"/>
      <c r="B1320" s="8"/>
      <c r="C1320" s="8"/>
      <c r="D1320" s="2"/>
      <c r="E1320" s="8"/>
      <c r="F1320" s="8"/>
      <c r="G1320" s="2"/>
      <c r="H1320" s="2"/>
      <c r="I1320" s="2"/>
      <c r="J1320" s="2"/>
      <c r="K1320" s="2"/>
      <c r="L1320" s="2"/>
      <c r="M1320" s="2"/>
      <c r="N1320" s="2"/>
      <c r="O1320" s="8"/>
      <c r="P1320" s="2"/>
      <c r="Q1320" s="12"/>
    </row>
    <row r="1321" spans="1:17">
      <c r="A1321" s="11"/>
      <c r="B1321" s="9"/>
      <c r="C1321" s="9"/>
      <c r="D1321" s="3"/>
      <c r="E1321" s="9"/>
      <c r="F1321" s="9"/>
      <c r="G1321" s="3"/>
      <c r="H1321" s="3"/>
      <c r="I1321" s="3"/>
      <c r="J1321" s="3"/>
      <c r="K1321" s="3"/>
      <c r="L1321" s="3"/>
      <c r="M1321" s="3"/>
      <c r="N1321" s="3"/>
      <c r="O1321" s="9"/>
      <c r="P1321" s="3"/>
      <c r="Q1321" s="13"/>
    </row>
    <row r="1322" spans="1:17">
      <c r="A1322" s="10"/>
      <c r="B1322" s="8"/>
      <c r="C1322" s="8"/>
      <c r="D1322" s="2"/>
      <c r="E1322" s="8"/>
      <c r="F1322" s="8"/>
      <c r="G1322" s="2"/>
      <c r="H1322" s="2"/>
      <c r="I1322" s="2"/>
      <c r="J1322" s="2"/>
      <c r="K1322" s="2"/>
      <c r="L1322" s="2"/>
      <c r="M1322" s="2"/>
      <c r="N1322" s="2"/>
      <c r="O1322" s="8"/>
      <c r="P1322" s="2"/>
      <c r="Q1322" s="12"/>
    </row>
    <row r="1323" spans="1:17">
      <c r="A1323" s="11"/>
      <c r="B1323" s="9"/>
      <c r="C1323" s="9"/>
      <c r="D1323" s="3"/>
      <c r="E1323" s="9"/>
      <c r="F1323" s="9"/>
      <c r="G1323" s="3"/>
      <c r="H1323" s="3"/>
      <c r="I1323" s="3"/>
      <c r="J1323" s="3"/>
      <c r="K1323" s="3"/>
      <c r="L1323" s="3"/>
      <c r="M1323" s="3"/>
      <c r="N1323" s="3"/>
      <c r="O1323" s="9"/>
      <c r="P1323" s="3"/>
      <c r="Q1323" s="13"/>
    </row>
    <row r="1324" spans="1:17">
      <c r="A1324" s="10"/>
      <c r="B1324" s="8"/>
      <c r="C1324" s="8"/>
      <c r="D1324" s="2"/>
      <c r="E1324" s="8"/>
      <c r="F1324" s="8"/>
      <c r="G1324" s="2"/>
      <c r="H1324" s="2"/>
      <c r="I1324" s="2"/>
      <c r="J1324" s="2"/>
      <c r="K1324" s="2"/>
      <c r="L1324" s="2"/>
      <c r="M1324" s="2"/>
      <c r="N1324" s="2"/>
      <c r="O1324" s="8"/>
      <c r="P1324" s="2"/>
      <c r="Q1324" s="12"/>
    </row>
    <row r="1325" spans="1:17">
      <c r="A1325" s="11"/>
      <c r="B1325" s="9"/>
      <c r="C1325" s="9"/>
      <c r="D1325" s="3"/>
      <c r="E1325" s="9"/>
      <c r="F1325" s="9"/>
      <c r="G1325" s="3"/>
      <c r="H1325" s="3"/>
      <c r="I1325" s="3"/>
      <c r="J1325" s="3"/>
      <c r="K1325" s="3"/>
      <c r="L1325" s="3"/>
      <c r="M1325" s="3"/>
      <c r="N1325" s="3"/>
      <c r="O1325" s="9"/>
      <c r="P1325" s="3"/>
      <c r="Q1325" s="13"/>
    </row>
    <row r="1326" spans="1:17">
      <c r="A1326" s="10"/>
      <c r="B1326" s="8"/>
      <c r="C1326" s="8"/>
      <c r="D1326" s="2"/>
      <c r="E1326" s="8"/>
      <c r="F1326" s="8"/>
      <c r="G1326" s="2"/>
      <c r="H1326" s="2"/>
      <c r="I1326" s="2"/>
      <c r="J1326" s="2"/>
      <c r="K1326" s="2"/>
      <c r="L1326" s="2"/>
      <c r="M1326" s="2"/>
      <c r="N1326" s="2"/>
      <c r="O1326" s="8"/>
      <c r="P1326" s="2"/>
      <c r="Q1326" s="12"/>
    </row>
    <row r="1327" spans="1:17">
      <c r="A1327" s="11"/>
      <c r="B1327" s="9"/>
      <c r="C1327" s="9"/>
      <c r="D1327" s="3"/>
      <c r="E1327" s="9"/>
      <c r="F1327" s="9"/>
      <c r="G1327" s="3"/>
      <c r="H1327" s="3"/>
      <c r="I1327" s="3"/>
      <c r="J1327" s="3"/>
      <c r="K1327" s="3"/>
      <c r="L1327" s="3"/>
      <c r="M1327" s="3"/>
      <c r="N1327" s="3"/>
      <c r="O1327" s="9"/>
      <c r="P1327" s="3"/>
      <c r="Q1327" s="13"/>
    </row>
    <row r="1328" spans="1:17">
      <c r="A1328" s="10"/>
      <c r="B1328" s="8"/>
      <c r="C1328" s="8"/>
      <c r="D1328" s="2"/>
      <c r="E1328" s="8"/>
      <c r="F1328" s="8"/>
      <c r="G1328" s="2"/>
      <c r="H1328" s="2"/>
      <c r="I1328" s="2"/>
      <c r="J1328" s="2"/>
      <c r="K1328" s="2"/>
      <c r="L1328" s="2"/>
      <c r="M1328" s="2"/>
      <c r="N1328" s="2"/>
      <c r="O1328" s="8"/>
      <c r="P1328" s="2"/>
      <c r="Q1328" s="12"/>
    </row>
    <row r="1329" spans="1:17">
      <c r="A1329" s="11"/>
      <c r="B1329" s="9"/>
      <c r="C1329" s="9"/>
      <c r="D1329" s="3"/>
      <c r="E1329" s="9"/>
      <c r="F1329" s="9"/>
      <c r="G1329" s="3"/>
      <c r="H1329" s="3"/>
      <c r="I1329" s="3"/>
      <c r="J1329" s="3"/>
      <c r="K1329" s="3"/>
      <c r="L1329" s="3"/>
      <c r="M1329" s="3"/>
      <c r="N1329" s="3"/>
      <c r="O1329" s="9"/>
      <c r="P1329" s="3"/>
      <c r="Q1329" s="13"/>
    </row>
    <row r="1330" spans="1:17">
      <c r="A1330" s="10"/>
      <c r="B1330" s="8"/>
      <c r="C1330" s="8"/>
      <c r="D1330" s="2"/>
      <c r="E1330" s="8"/>
      <c r="F1330" s="8"/>
      <c r="G1330" s="2"/>
      <c r="H1330" s="2"/>
      <c r="I1330" s="2"/>
      <c r="J1330" s="2"/>
      <c r="K1330" s="2"/>
      <c r="L1330" s="2"/>
      <c r="M1330" s="2"/>
      <c r="N1330" s="2"/>
      <c r="O1330" s="8"/>
      <c r="P1330" s="2"/>
      <c r="Q1330" s="12"/>
    </row>
    <row r="1331" spans="1:17">
      <c r="A1331" s="11"/>
      <c r="B1331" s="9"/>
      <c r="C1331" s="9"/>
      <c r="D1331" s="3"/>
      <c r="E1331" s="9"/>
      <c r="F1331" s="9"/>
      <c r="G1331" s="3"/>
      <c r="H1331" s="3"/>
      <c r="I1331" s="3"/>
      <c r="J1331" s="3"/>
      <c r="K1331" s="3"/>
      <c r="L1331" s="3"/>
      <c r="M1331" s="3"/>
      <c r="N1331" s="3"/>
      <c r="O1331" s="9"/>
      <c r="P1331" s="3"/>
      <c r="Q1331" s="13"/>
    </row>
    <row r="1332" spans="1:17">
      <c r="A1332" s="10"/>
      <c r="B1332" s="8"/>
      <c r="C1332" s="8"/>
      <c r="D1332" s="2"/>
      <c r="E1332" s="8"/>
      <c r="F1332" s="8"/>
      <c r="G1332" s="2"/>
      <c r="H1332" s="2"/>
      <c r="I1332" s="2"/>
      <c r="J1332" s="2"/>
      <c r="K1332" s="2"/>
      <c r="L1332" s="2"/>
      <c r="M1332" s="2"/>
      <c r="N1332" s="2"/>
      <c r="O1332" s="8"/>
      <c r="P1332" s="2"/>
      <c r="Q1332" s="12"/>
    </row>
    <row r="1333" spans="1:17">
      <c r="A1333" s="11"/>
      <c r="B1333" s="9"/>
      <c r="C1333" s="9"/>
      <c r="D1333" s="3"/>
      <c r="E1333" s="9"/>
      <c r="F1333" s="9"/>
      <c r="G1333" s="3"/>
      <c r="H1333" s="3"/>
      <c r="I1333" s="3"/>
      <c r="J1333" s="3"/>
      <c r="K1333" s="3"/>
      <c r="L1333" s="3"/>
      <c r="M1333" s="3"/>
      <c r="N1333" s="3"/>
      <c r="O1333" s="9"/>
      <c r="P1333" s="3"/>
      <c r="Q1333" s="13"/>
    </row>
    <row r="1334" spans="1:17">
      <c r="A1334" s="10"/>
      <c r="B1334" s="8"/>
      <c r="C1334" s="8"/>
      <c r="D1334" s="2"/>
      <c r="E1334" s="8"/>
      <c r="F1334" s="8"/>
      <c r="G1334" s="2"/>
      <c r="H1334" s="2"/>
      <c r="I1334" s="2"/>
      <c r="J1334" s="2"/>
      <c r="K1334" s="2"/>
      <c r="L1334" s="2"/>
      <c r="M1334" s="2"/>
      <c r="N1334" s="2"/>
      <c r="O1334" s="8"/>
      <c r="P1334" s="2"/>
      <c r="Q1334" s="12"/>
    </row>
    <row r="1335" spans="1:17">
      <c r="A1335" s="11"/>
      <c r="B1335" s="9"/>
      <c r="C1335" s="9"/>
      <c r="D1335" s="3"/>
      <c r="E1335" s="9"/>
      <c r="F1335" s="9"/>
      <c r="G1335" s="3"/>
      <c r="H1335" s="3"/>
      <c r="I1335" s="3"/>
      <c r="J1335" s="3"/>
      <c r="K1335" s="3"/>
      <c r="L1335" s="3"/>
      <c r="M1335" s="3"/>
      <c r="N1335" s="3"/>
      <c r="O1335" s="9"/>
      <c r="P1335" s="3"/>
      <c r="Q1335" s="13"/>
    </row>
    <row r="1336" spans="1:17">
      <c r="A1336" s="10"/>
      <c r="B1336" s="8"/>
      <c r="C1336" s="8"/>
      <c r="D1336" s="2"/>
      <c r="E1336" s="8"/>
      <c r="F1336" s="8"/>
      <c r="G1336" s="2"/>
      <c r="H1336" s="2"/>
      <c r="I1336" s="2"/>
      <c r="J1336" s="2"/>
      <c r="K1336" s="2"/>
      <c r="L1336" s="2"/>
      <c r="M1336" s="2"/>
      <c r="N1336" s="2"/>
      <c r="O1336" s="8"/>
      <c r="P1336" s="2"/>
      <c r="Q1336" s="12"/>
    </row>
    <row r="1337" spans="1:17">
      <c r="A1337" s="11"/>
      <c r="B1337" s="9"/>
      <c r="C1337" s="9"/>
      <c r="D1337" s="3"/>
      <c r="E1337" s="9"/>
      <c r="F1337" s="9"/>
      <c r="G1337" s="3"/>
      <c r="H1337" s="3"/>
      <c r="I1337" s="3"/>
      <c r="J1337" s="3"/>
      <c r="K1337" s="3"/>
      <c r="L1337" s="3"/>
      <c r="M1337" s="3"/>
      <c r="N1337" s="3"/>
      <c r="O1337" s="9"/>
      <c r="P1337" s="3"/>
      <c r="Q1337" s="13"/>
    </row>
    <row r="1338" spans="1:17">
      <c r="A1338" s="10"/>
      <c r="B1338" s="8"/>
      <c r="C1338" s="8"/>
      <c r="D1338" s="2"/>
      <c r="E1338" s="8"/>
      <c r="F1338" s="8"/>
      <c r="G1338" s="2"/>
      <c r="H1338" s="2"/>
      <c r="I1338" s="2"/>
      <c r="J1338" s="2"/>
      <c r="K1338" s="2"/>
      <c r="L1338" s="2"/>
      <c r="M1338" s="2"/>
      <c r="N1338" s="2"/>
      <c r="O1338" s="8"/>
      <c r="P1338" s="2"/>
      <c r="Q1338" s="12"/>
    </row>
    <row r="1339" spans="1:17">
      <c r="A1339" s="11"/>
      <c r="B1339" s="9"/>
      <c r="C1339" s="9"/>
      <c r="D1339" s="3"/>
      <c r="E1339" s="9"/>
      <c r="F1339" s="9"/>
      <c r="G1339" s="3"/>
      <c r="H1339" s="3"/>
      <c r="I1339" s="3"/>
      <c r="J1339" s="3"/>
      <c r="K1339" s="3"/>
      <c r="L1339" s="3"/>
      <c r="M1339" s="3"/>
      <c r="N1339" s="3"/>
      <c r="O1339" s="9"/>
      <c r="P1339" s="3"/>
      <c r="Q1339" s="13"/>
    </row>
    <row r="1340" spans="1:17">
      <c r="A1340" s="10"/>
      <c r="B1340" s="8"/>
      <c r="C1340" s="8"/>
      <c r="D1340" s="2"/>
      <c r="E1340" s="8"/>
      <c r="F1340" s="8"/>
      <c r="G1340" s="2"/>
      <c r="H1340" s="2"/>
      <c r="I1340" s="2"/>
      <c r="J1340" s="2"/>
      <c r="K1340" s="2"/>
      <c r="L1340" s="2"/>
      <c r="M1340" s="2"/>
      <c r="N1340" s="2"/>
      <c r="O1340" s="8"/>
      <c r="P1340" s="2"/>
      <c r="Q1340" s="12"/>
    </row>
    <row r="1341" spans="1:17">
      <c r="A1341" s="11"/>
      <c r="B1341" s="9"/>
      <c r="C1341" s="9"/>
      <c r="D1341" s="3"/>
      <c r="E1341" s="9"/>
      <c r="F1341" s="9"/>
      <c r="G1341" s="3"/>
      <c r="H1341" s="3"/>
      <c r="I1341" s="3"/>
      <c r="J1341" s="3"/>
      <c r="K1341" s="3"/>
      <c r="L1341" s="3"/>
      <c r="M1341" s="3"/>
      <c r="N1341" s="3"/>
      <c r="O1341" s="9"/>
      <c r="P1341" s="3"/>
      <c r="Q1341" s="13"/>
    </row>
    <row r="1342" spans="1:17">
      <c r="A1342" s="10"/>
      <c r="B1342" s="8"/>
      <c r="C1342" s="8"/>
      <c r="D1342" s="2"/>
      <c r="E1342" s="8"/>
      <c r="F1342" s="8"/>
      <c r="G1342" s="2"/>
      <c r="H1342" s="2"/>
      <c r="I1342" s="2"/>
      <c r="J1342" s="2"/>
      <c r="K1342" s="2"/>
      <c r="L1342" s="2"/>
      <c r="M1342" s="2"/>
      <c r="N1342" s="2"/>
      <c r="O1342" s="8"/>
      <c r="P1342" s="2"/>
      <c r="Q1342" s="12"/>
    </row>
    <row r="1343" spans="1:17">
      <c r="A1343" s="11"/>
      <c r="B1343" s="9"/>
      <c r="C1343" s="9"/>
      <c r="D1343" s="3"/>
      <c r="E1343" s="9"/>
      <c r="F1343" s="9"/>
      <c r="G1343" s="3"/>
      <c r="H1343" s="3"/>
      <c r="I1343" s="3"/>
      <c r="J1343" s="3"/>
      <c r="K1343" s="3"/>
      <c r="L1343" s="3"/>
      <c r="M1343" s="3"/>
      <c r="N1343" s="3"/>
      <c r="O1343" s="9"/>
      <c r="P1343" s="3"/>
      <c r="Q1343" s="13"/>
    </row>
    <row r="1344" spans="1:17">
      <c r="A1344" s="10"/>
      <c r="B1344" s="8"/>
      <c r="C1344" s="8"/>
      <c r="D1344" s="2"/>
      <c r="E1344" s="8"/>
      <c r="F1344" s="8"/>
      <c r="G1344" s="2"/>
      <c r="H1344" s="2"/>
      <c r="I1344" s="2"/>
      <c r="J1344" s="2"/>
      <c r="K1344" s="2"/>
      <c r="L1344" s="2"/>
      <c r="M1344" s="2"/>
      <c r="N1344" s="2"/>
      <c r="O1344" s="8"/>
      <c r="P1344" s="2"/>
      <c r="Q1344" s="12"/>
    </row>
    <row r="1345" spans="1:17">
      <c r="A1345" s="11"/>
      <c r="B1345" s="9"/>
      <c r="C1345" s="9"/>
      <c r="D1345" s="3"/>
      <c r="E1345" s="9"/>
      <c r="F1345" s="9"/>
      <c r="G1345" s="3"/>
      <c r="H1345" s="3"/>
      <c r="I1345" s="3"/>
      <c r="J1345" s="3"/>
      <c r="K1345" s="3"/>
      <c r="L1345" s="3"/>
      <c r="M1345" s="3"/>
      <c r="N1345" s="3"/>
      <c r="O1345" s="9"/>
      <c r="P1345" s="3"/>
      <c r="Q1345" s="13"/>
    </row>
    <row r="1346" spans="1:17">
      <c r="A1346" s="10"/>
      <c r="B1346" s="8"/>
      <c r="C1346" s="8"/>
      <c r="D1346" s="2"/>
      <c r="E1346" s="8"/>
      <c r="F1346" s="8"/>
      <c r="G1346" s="2"/>
      <c r="H1346" s="2"/>
      <c r="I1346" s="2"/>
      <c r="J1346" s="2"/>
      <c r="K1346" s="2"/>
      <c r="L1346" s="2"/>
      <c r="M1346" s="2"/>
      <c r="N1346" s="2"/>
      <c r="O1346" s="8"/>
      <c r="P1346" s="2"/>
      <c r="Q1346" s="12"/>
    </row>
    <row r="1347" spans="1:17">
      <c r="A1347" s="11"/>
      <c r="B1347" s="9"/>
      <c r="C1347" s="9"/>
      <c r="D1347" s="3"/>
      <c r="E1347" s="9"/>
      <c r="F1347" s="9"/>
      <c r="G1347" s="3"/>
      <c r="H1347" s="3"/>
      <c r="I1347" s="3"/>
      <c r="J1347" s="3"/>
      <c r="K1347" s="3"/>
      <c r="L1347" s="3"/>
      <c r="M1347" s="3"/>
      <c r="N1347" s="3"/>
      <c r="O1347" s="9"/>
      <c r="P1347" s="3"/>
      <c r="Q1347" s="13"/>
    </row>
    <row r="1348" spans="1:17">
      <c r="A1348" s="10"/>
      <c r="B1348" s="8"/>
      <c r="C1348" s="8"/>
      <c r="D1348" s="2"/>
      <c r="E1348" s="8"/>
      <c r="F1348" s="8"/>
      <c r="G1348" s="2"/>
      <c r="H1348" s="2"/>
      <c r="I1348" s="2"/>
      <c r="J1348" s="2"/>
      <c r="K1348" s="2"/>
      <c r="L1348" s="2"/>
      <c r="M1348" s="2"/>
      <c r="N1348" s="2"/>
      <c r="O1348" s="8"/>
      <c r="P1348" s="2"/>
      <c r="Q1348" s="12"/>
    </row>
    <row r="1349" spans="1:17">
      <c r="A1349" s="11"/>
      <c r="B1349" s="9"/>
      <c r="C1349" s="9"/>
      <c r="D1349" s="3"/>
      <c r="E1349" s="9"/>
      <c r="F1349" s="9"/>
      <c r="G1349" s="3"/>
      <c r="H1349" s="3"/>
      <c r="I1349" s="3"/>
      <c r="J1349" s="3"/>
      <c r="K1349" s="3"/>
      <c r="L1349" s="3"/>
      <c r="M1349" s="3"/>
      <c r="N1349" s="3"/>
      <c r="O1349" s="9"/>
      <c r="P1349" s="3"/>
      <c r="Q1349" s="13"/>
    </row>
    <row r="1350" spans="1:17">
      <c r="A1350" s="10"/>
      <c r="B1350" s="8"/>
      <c r="C1350" s="8"/>
      <c r="D1350" s="2"/>
      <c r="E1350" s="8"/>
      <c r="F1350" s="8"/>
      <c r="G1350" s="2"/>
      <c r="H1350" s="2"/>
      <c r="I1350" s="2"/>
      <c r="J1350" s="2"/>
      <c r="K1350" s="2"/>
      <c r="L1350" s="2"/>
      <c r="M1350" s="2"/>
      <c r="N1350" s="2"/>
      <c r="O1350" s="8"/>
      <c r="P1350" s="2"/>
      <c r="Q1350" s="12"/>
    </row>
    <row r="1351" spans="1:17">
      <c r="A1351" s="11"/>
      <c r="B1351" s="9"/>
      <c r="C1351" s="9"/>
      <c r="D1351" s="3"/>
      <c r="E1351" s="9"/>
      <c r="F1351" s="9"/>
      <c r="G1351" s="3"/>
      <c r="H1351" s="3"/>
      <c r="I1351" s="3"/>
      <c r="J1351" s="3"/>
      <c r="K1351" s="3"/>
      <c r="L1351" s="3"/>
      <c r="M1351" s="3"/>
      <c r="N1351" s="3"/>
      <c r="O1351" s="9"/>
      <c r="P1351" s="3"/>
      <c r="Q1351" s="13"/>
    </row>
    <row r="1352" spans="1:17">
      <c r="A1352" s="10"/>
      <c r="B1352" s="8"/>
      <c r="C1352" s="8"/>
      <c r="D1352" s="2"/>
      <c r="E1352" s="8"/>
      <c r="F1352" s="8"/>
      <c r="G1352" s="2"/>
      <c r="H1352" s="2"/>
      <c r="I1352" s="2"/>
      <c r="J1352" s="2"/>
      <c r="K1352" s="2"/>
      <c r="L1352" s="2"/>
      <c r="M1352" s="2"/>
      <c r="N1352" s="2"/>
      <c r="O1352" s="8"/>
      <c r="P1352" s="2"/>
      <c r="Q1352" s="12"/>
    </row>
    <row r="1353" spans="1:17">
      <c r="A1353" s="11"/>
      <c r="B1353" s="9"/>
      <c r="C1353" s="9"/>
      <c r="D1353" s="3"/>
      <c r="E1353" s="9"/>
      <c r="F1353" s="9"/>
      <c r="G1353" s="3"/>
      <c r="H1353" s="3"/>
      <c r="I1353" s="3"/>
      <c r="J1353" s="3"/>
      <c r="K1353" s="3"/>
      <c r="L1353" s="3"/>
      <c r="M1353" s="3"/>
      <c r="N1353" s="3"/>
      <c r="O1353" s="9"/>
      <c r="P1353" s="3"/>
      <c r="Q1353" s="13"/>
    </row>
    <row r="1354" spans="1:17">
      <c r="A1354" s="10"/>
      <c r="B1354" s="8"/>
      <c r="C1354" s="8"/>
      <c r="D1354" s="2"/>
      <c r="E1354" s="8"/>
      <c r="F1354" s="8"/>
      <c r="G1354" s="2"/>
      <c r="H1354" s="2"/>
      <c r="I1354" s="2"/>
      <c r="J1354" s="2"/>
      <c r="K1354" s="2"/>
      <c r="L1354" s="2"/>
      <c r="M1354" s="2"/>
      <c r="N1354" s="2"/>
      <c r="O1354" s="8"/>
      <c r="P1354" s="2"/>
      <c r="Q1354" s="12"/>
    </row>
    <row r="1355" spans="1:17">
      <c r="A1355" s="11"/>
      <c r="B1355" s="9"/>
      <c r="C1355" s="9"/>
      <c r="D1355" s="3"/>
      <c r="E1355" s="9"/>
      <c r="F1355" s="9"/>
      <c r="G1355" s="3"/>
      <c r="H1355" s="3"/>
      <c r="I1355" s="3"/>
      <c r="J1355" s="3"/>
      <c r="K1355" s="3"/>
      <c r="L1355" s="3"/>
      <c r="M1355" s="3"/>
      <c r="N1355" s="3"/>
      <c r="O1355" s="9"/>
      <c r="P1355" s="3"/>
      <c r="Q1355" s="13"/>
    </row>
    <row r="1356" spans="1:17">
      <c r="A1356" s="10"/>
      <c r="B1356" s="8"/>
      <c r="C1356" s="8"/>
      <c r="D1356" s="2"/>
      <c r="E1356" s="8"/>
      <c r="F1356" s="8"/>
      <c r="G1356" s="2"/>
      <c r="H1356" s="2"/>
      <c r="I1356" s="2"/>
      <c r="J1356" s="2"/>
      <c r="K1356" s="2"/>
      <c r="L1356" s="2"/>
      <c r="M1356" s="2"/>
      <c r="N1356" s="2"/>
      <c r="O1356" s="8"/>
      <c r="P1356" s="2"/>
      <c r="Q1356" s="12"/>
    </row>
    <row r="1357" spans="1:17">
      <c r="A1357" s="11"/>
      <c r="B1357" s="9"/>
      <c r="C1357" s="9"/>
      <c r="D1357" s="3"/>
      <c r="E1357" s="9"/>
      <c r="F1357" s="9"/>
      <c r="G1357" s="3"/>
      <c r="H1357" s="3"/>
      <c r="I1357" s="3"/>
      <c r="J1357" s="3"/>
      <c r="K1357" s="3"/>
      <c r="L1357" s="3"/>
      <c r="M1357" s="3"/>
      <c r="N1357" s="3"/>
      <c r="O1357" s="9"/>
      <c r="P1357" s="3"/>
      <c r="Q1357" s="13"/>
    </row>
    <row r="1358" spans="1:17">
      <c r="A1358" s="10"/>
      <c r="B1358" s="8"/>
      <c r="C1358" s="8"/>
      <c r="D1358" s="2"/>
      <c r="E1358" s="8"/>
      <c r="F1358" s="8"/>
      <c r="G1358" s="2"/>
      <c r="H1358" s="2"/>
      <c r="I1358" s="2"/>
      <c r="J1358" s="2"/>
      <c r="K1358" s="2"/>
      <c r="L1358" s="2"/>
      <c r="M1358" s="2"/>
      <c r="N1358" s="2"/>
      <c r="O1358" s="8"/>
      <c r="P1358" s="2"/>
      <c r="Q1358" s="12"/>
    </row>
    <row r="1359" spans="1:17">
      <c r="A1359" s="11"/>
      <c r="B1359" s="9"/>
      <c r="C1359" s="9"/>
      <c r="D1359" s="3"/>
      <c r="E1359" s="9"/>
      <c r="F1359" s="9"/>
      <c r="G1359" s="3"/>
      <c r="H1359" s="3"/>
      <c r="I1359" s="3"/>
      <c r="J1359" s="3"/>
      <c r="K1359" s="3"/>
      <c r="L1359" s="3"/>
      <c r="M1359" s="3"/>
      <c r="N1359" s="3"/>
      <c r="O1359" s="9"/>
      <c r="P1359" s="3"/>
      <c r="Q1359" s="13"/>
    </row>
    <row r="1360" spans="1:17">
      <c r="A1360" s="10"/>
      <c r="B1360" s="8"/>
      <c r="C1360" s="8"/>
      <c r="D1360" s="2"/>
      <c r="E1360" s="8"/>
      <c r="F1360" s="8"/>
      <c r="G1360" s="2"/>
      <c r="H1360" s="2"/>
      <c r="I1360" s="2"/>
      <c r="J1360" s="2"/>
      <c r="K1360" s="2"/>
      <c r="L1360" s="2"/>
      <c r="M1360" s="2"/>
      <c r="N1360" s="2"/>
      <c r="O1360" s="8"/>
      <c r="P1360" s="2"/>
      <c r="Q1360" s="12"/>
    </row>
    <row r="1361" spans="1:17">
      <c r="A1361" s="11"/>
      <c r="B1361" s="9"/>
      <c r="C1361" s="9"/>
      <c r="D1361" s="3"/>
      <c r="E1361" s="9"/>
      <c r="F1361" s="9"/>
      <c r="G1361" s="3"/>
      <c r="H1361" s="3"/>
      <c r="I1361" s="3"/>
      <c r="J1361" s="3"/>
      <c r="K1361" s="3"/>
      <c r="L1361" s="3"/>
      <c r="M1361" s="3"/>
      <c r="N1361" s="3"/>
      <c r="O1361" s="9"/>
      <c r="P1361" s="3"/>
      <c r="Q1361" s="13"/>
    </row>
    <row r="1362" spans="1:17">
      <c r="A1362" s="10"/>
      <c r="B1362" s="8"/>
      <c r="C1362" s="8"/>
      <c r="D1362" s="2"/>
      <c r="E1362" s="8"/>
      <c r="F1362" s="8"/>
      <c r="G1362" s="2"/>
      <c r="H1362" s="2"/>
      <c r="I1362" s="2"/>
      <c r="J1362" s="2"/>
      <c r="K1362" s="2"/>
      <c r="L1362" s="2"/>
      <c r="M1362" s="2"/>
      <c r="N1362" s="2"/>
      <c r="O1362" s="8"/>
      <c r="P1362" s="2"/>
      <c r="Q1362" s="12"/>
    </row>
    <row r="1363" spans="1:17">
      <c r="A1363" s="11"/>
      <c r="B1363" s="9"/>
      <c r="C1363" s="9"/>
      <c r="D1363" s="3"/>
      <c r="E1363" s="9"/>
      <c r="F1363" s="9"/>
      <c r="G1363" s="3"/>
      <c r="H1363" s="3"/>
      <c r="I1363" s="3"/>
      <c r="J1363" s="3"/>
      <c r="K1363" s="3"/>
      <c r="L1363" s="3"/>
      <c r="M1363" s="3"/>
      <c r="N1363" s="3"/>
      <c r="O1363" s="9"/>
      <c r="P1363" s="3"/>
      <c r="Q1363" s="13"/>
    </row>
    <row r="1364" spans="1:17">
      <c r="A1364" s="10"/>
      <c r="B1364" s="8"/>
      <c r="C1364" s="8"/>
      <c r="D1364" s="2"/>
      <c r="E1364" s="8"/>
      <c r="F1364" s="8"/>
      <c r="G1364" s="2"/>
      <c r="H1364" s="2"/>
      <c r="I1364" s="2"/>
      <c r="J1364" s="2"/>
      <c r="K1364" s="2"/>
      <c r="L1364" s="2"/>
      <c r="M1364" s="2"/>
      <c r="N1364" s="2"/>
      <c r="O1364" s="8"/>
      <c r="P1364" s="2"/>
      <c r="Q1364" s="12"/>
    </row>
    <row r="1365" spans="1:17">
      <c r="A1365" s="11"/>
      <c r="B1365" s="9"/>
      <c r="C1365" s="9"/>
      <c r="D1365" s="3"/>
      <c r="E1365" s="9"/>
      <c r="F1365" s="9"/>
      <c r="G1365" s="3"/>
      <c r="H1365" s="3"/>
      <c r="I1365" s="3"/>
      <c r="J1365" s="3"/>
      <c r="K1365" s="3"/>
      <c r="L1365" s="3"/>
      <c r="M1365" s="3"/>
      <c r="N1365" s="3"/>
      <c r="O1365" s="9"/>
      <c r="P1365" s="3"/>
      <c r="Q1365" s="13"/>
    </row>
    <row r="1366" spans="1:17">
      <c r="A1366" s="10"/>
      <c r="B1366" s="8"/>
      <c r="C1366" s="8"/>
      <c r="D1366" s="2"/>
      <c r="E1366" s="8"/>
      <c r="F1366" s="8"/>
      <c r="G1366" s="2"/>
      <c r="H1366" s="2"/>
      <c r="I1366" s="2"/>
      <c r="J1366" s="2"/>
      <c r="K1366" s="2"/>
      <c r="L1366" s="2"/>
      <c r="M1366" s="2"/>
      <c r="N1366" s="2"/>
      <c r="O1366" s="8"/>
      <c r="P1366" s="2"/>
      <c r="Q1366" s="12"/>
    </row>
    <row r="1367" spans="1:17">
      <c r="A1367" s="11"/>
      <c r="B1367" s="9"/>
      <c r="C1367" s="9"/>
      <c r="D1367" s="3"/>
      <c r="E1367" s="9"/>
      <c r="F1367" s="9"/>
      <c r="G1367" s="3"/>
      <c r="H1367" s="3"/>
      <c r="I1367" s="3"/>
      <c r="J1367" s="3"/>
      <c r="K1367" s="3"/>
      <c r="L1367" s="3"/>
      <c r="M1367" s="3"/>
      <c r="N1367" s="3"/>
      <c r="O1367" s="9"/>
      <c r="P1367" s="3"/>
      <c r="Q1367" s="13"/>
    </row>
    <row r="1368" spans="1:17">
      <c r="A1368" s="10"/>
      <c r="B1368" s="8"/>
      <c r="C1368" s="8"/>
      <c r="D1368" s="2"/>
      <c r="E1368" s="8"/>
      <c r="F1368" s="8"/>
      <c r="G1368" s="2"/>
      <c r="H1368" s="2"/>
      <c r="I1368" s="2"/>
      <c r="J1368" s="2"/>
      <c r="K1368" s="2"/>
      <c r="L1368" s="2"/>
      <c r="M1368" s="2"/>
      <c r="N1368" s="2"/>
      <c r="O1368" s="8"/>
      <c r="P1368" s="2"/>
      <c r="Q1368" s="12"/>
    </row>
    <row r="1369" spans="1:17">
      <c r="A1369" s="11"/>
      <c r="B1369" s="9"/>
      <c r="C1369" s="9"/>
      <c r="D1369" s="3"/>
      <c r="E1369" s="9"/>
      <c r="F1369" s="9"/>
      <c r="G1369" s="3"/>
      <c r="H1369" s="3"/>
      <c r="I1369" s="3"/>
      <c r="J1369" s="3"/>
      <c r="K1369" s="3"/>
      <c r="L1369" s="3"/>
      <c r="M1369" s="3"/>
      <c r="N1369" s="3"/>
      <c r="O1369" s="9"/>
      <c r="P1369" s="3"/>
      <c r="Q1369" s="13"/>
    </row>
    <row r="1370" spans="1:17">
      <c r="A1370" s="10"/>
      <c r="B1370" s="8"/>
      <c r="C1370" s="8"/>
      <c r="D1370" s="2"/>
      <c r="E1370" s="8"/>
      <c r="F1370" s="8"/>
      <c r="G1370" s="2"/>
      <c r="H1370" s="2"/>
      <c r="I1370" s="2"/>
      <c r="J1370" s="2"/>
      <c r="K1370" s="2"/>
      <c r="L1370" s="2"/>
      <c r="M1370" s="2"/>
      <c r="N1370" s="2"/>
      <c r="O1370" s="8"/>
      <c r="P1370" s="2"/>
      <c r="Q1370" s="12"/>
    </row>
    <row r="1371" spans="1:17">
      <c r="A1371" s="11"/>
      <c r="B1371" s="9"/>
      <c r="C1371" s="9"/>
      <c r="D1371" s="3"/>
      <c r="E1371" s="9"/>
      <c r="F1371" s="9"/>
      <c r="G1371" s="3"/>
      <c r="H1371" s="3"/>
      <c r="I1371" s="3"/>
      <c r="J1371" s="3"/>
      <c r="K1371" s="3"/>
      <c r="L1371" s="3"/>
      <c r="M1371" s="3"/>
      <c r="N1371" s="3"/>
      <c r="O1371" s="9"/>
      <c r="P1371" s="3"/>
      <c r="Q1371" s="13"/>
    </row>
    <row r="1372" spans="1:17">
      <c r="A1372" s="10"/>
      <c r="B1372" s="8"/>
      <c r="C1372" s="8"/>
      <c r="D1372" s="2"/>
      <c r="E1372" s="8"/>
      <c r="F1372" s="8"/>
      <c r="G1372" s="2"/>
      <c r="H1372" s="2"/>
      <c r="I1372" s="2"/>
      <c r="J1372" s="2"/>
      <c r="K1372" s="2"/>
      <c r="L1372" s="2"/>
      <c r="M1372" s="2"/>
      <c r="N1372" s="2"/>
      <c r="O1372" s="8"/>
      <c r="P1372" s="2"/>
      <c r="Q1372" s="12"/>
    </row>
    <row r="1373" spans="1:17">
      <c r="A1373" s="11"/>
      <c r="B1373" s="9"/>
      <c r="C1373" s="9"/>
      <c r="D1373" s="3"/>
      <c r="E1373" s="9"/>
      <c r="F1373" s="9"/>
      <c r="G1373" s="3"/>
      <c r="H1373" s="3"/>
      <c r="I1373" s="3"/>
      <c r="J1373" s="3"/>
      <c r="K1373" s="3"/>
      <c r="L1373" s="3"/>
      <c r="M1373" s="3"/>
      <c r="N1373" s="3"/>
      <c r="O1373" s="9"/>
      <c r="P1373" s="3"/>
      <c r="Q1373" s="13"/>
    </row>
    <row r="1374" spans="1:17">
      <c r="A1374" s="10"/>
      <c r="B1374" s="8"/>
      <c r="C1374" s="8"/>
      <c r="D1374" s="2"/>
      <c r="E1374" s="8"/>
      <c r="F1374" s="8"/>
      <c r="G1374" s="2"/>
      <c r="H1374" s="2"/>
      <c r="I1374" s="2"/>
      <c r="J1374" s="2"/>
      <c r="K1374" s="2"/>
      <c r="L1374" s="2"/>
      <c r="M1374" s="2"/>
      <c r="N1374" s="2"/>
      <c r="O1374" s="8"/>
      <c r="P1374" s="2"/>
      <c r="Q1374" s="12"/>
    </row>
    <row r="1375" spans="1:17">
      <c r="A1375" s="11"/>
      <c r="B1375" s="9"/>
      <c r="C1375" s="9"/>
      <c r="D1375" s="3"/>
      <c r="E1375" s="9"/>
      <c r="F1375" s="9"/>
      <c r="G1375" s="3"/>
      <c r="H1375" s="3"/>
      <c r="I1375" s="3"/>
      <c r="J1375" s="3"/>
      <c r="K1375" s="3"/>
      <c r="L1375" s="3"/>
      <c r="M1375" s="3"/>
      <c r="N1375" s="3"/>
      <c r="O1375" s="9"/>
      <c r="P1375" s="3"/>
      <c r="Q1375" s="13"/>
    </row>
    <row r="1376" spans="1:17">
      <c r="A1376" s="10"/>
      <c r="B1376" s="8"/>
      <c r="C1376" s="8"/>
      <c r="D1376" s="2"/>
      <c r="E1376" s="8"/>
      <c r="F1376" s="8"/>
      <c r="G1376" s="2"/>
      <c r="H1376" s="2"/>
      <c r="I1376" s="2"/>
      <c r="J1376" s="2"/>
      <c r="K1376" s="2"/>
      <c r="L1376" s="2"/>
      <c r="M1376" s="2"/>
      <c r="N1376" s="2"/>
      <c r="O1376" s="8"/>
      <c r="P1376" s="2"/>
      <c r="Q1376" s="12"/>
    </row>
    <row r="1377" spans="1:17">
      <c r="A1377" s="11"/>
      <c r="B1377" s="9"/>
      <c r="C1377" s="9"/>
      <c r="D1377" s="3"/>
      <c r="E1377" s="9"/>
      <c r="F1377" s="9"/>
      <c r="G1377" s="3"/>
      <c r="H1377" s="3"/>
      <c r="I1377" s="3"/>
      <c r="J1377" s="3"/>
      <c r="K1377" s="3"/>
      <c r="L1377" s="3"/>
      <c r="M1377" s="3"/>
      <c r="N1377" s="3"/>
      <c r="O1377" s="9"/>
      <c r="P1377" s="3"/>
      <c r="Q1377" s="13"/>
    </row>
    <row r="1378" spans="1:17">
      <c r="A1378" s="10"/>
      <c r="B1378" s="8"/>
      <c r="C1378" s="8"/>
      <c r="D1378" s="2"/>
      <c r="E1378" s="8"/>
      <c r="F1378" s="8"/>
      <c r="G1378" s="2"/>
      <c r="H1378" s="2"/>
      <c r="I1378" s="2"/>
      <c r="J1378" s="2"/>
      <c r="K1378" s="2"/>
      <c r="L1378" s="2"/>
      <c r="M1378" s="2"/>
      <c r="N1378" s="2"/>
      <c r="O1378" s="8"/>
      <c r="P1378" s="2"/>
      <c r="Q1378" s="12"/>
    </row>
    <row r="1379" spans="1:17">
      <c r="A1379" s="11"/>
      <c r="B1379" s="9"/>
      <c r="C1379" s="9"/>
      <c r="D1379" s="3"/>
      <c r="E1379" s="9"/>
      <c r="F1379" s="9"/>
      <c r="G1379" s="3"/>
      <c r="H1379" s="3"/>
      <c r="I1379" s="3"/>
      <c r="J1379" s="3"/>
      <c r="K1379" s="3"/>
      <c r="L1379" s="3"/>
      <c r="M1379" s="3"/>
      <c r="N1379" s="3"/>
      <c r="O1379" s="9"/>
      <c r="P1379" s="3"/>
      <c r="Q1379" s="13"/>
    </row>
    <row r="1380" spans="1:17">
      <c r="A1380" s="10"/>
      <c r="B1380" s="8"/>
      <c r="C1380" s="8"/>
      <c r="D1380" s="2"/>
      <c r="E1380" s="8"/>
      <c r="F1380" s="8"/>
      <c r="G1380" s="2"/>
      <c r="H1380" s="2"/>
      <c r="I1380" s="2"/>
      <c r="J1380" s="2"/>
      <c r="K1380" s="2"/>
      <c r="L1380" s="2"/>
      <c r="M1380" s="2"/>
      <c r="N1380" s="2"/>
      <c r="O1380" s="8"/>
      <c r="P1380" s="2"/>
      <c r="Q1380" s="12"/>
    </row>
    <row r="1381" spans="1:17">
      <c r="A1381" s="11"/>
      <c r="B1381" s="9"/>
      <c r="C1381" s="9"/>
      <c r="D1381" s="3"/>
      <c r="E1381" s="9"/>
      <c r="F1381" s="9"/>
      <c r="G1381" s="3"/>
      <c r="H1381" s="3"/>
      <c r="I1381" s="3"/>
      <c r="J1381" s="3"/>
      <c r="K1381" s="3"/>
      <c r="L1381" s="3"/>
      <c r="M1381" s="3"/>
      <c r="N1381" s="3"/>
      <c r="O1381" s="9"/>
      <c r="P1381" s="3"/>
      <c r="Q1381" s="13"/>
    </row>
    <row r="1382" spans="1:17">
      <c r="A1382" s="10"/>
      <c r="B1382" s="8"/>
      <c r="C1382" s="8"/>
      <c r="D1382" s="2"/>
      <c r="E1382" s="8"/>
      <c r="F1382" s="8"/>
      <c r="G1382" s="2"/>
      <c r="H1382" s="2"/>
      <c r="I1382" s="2"/>
      <c r="J1382" s="2"/>
      <c r="K1382" s="2"/>
      <c r="L1382" s="2"/>
      <c r="M1382" s="2"/>
      <c r="N1382" s="2"/>
      <c r="O1382" s="8"/>
      <c r="P1382" s="2"/>
      <c r="Q1382" s="12"/>
    </row>
    <row r="1383" spans="1:17">
      <c r="A1383" s="11"/>
      <c r="B1383" s="9"/>
      <c r="C1383" s="9"/>
      <c r="D1383" s="3"/>
      <c r="E1383" s="9"/>
      <c r="F1383" s="9"/>
      <c r="G1383" s="3"/>
      <c r="H1383" s="3"/>
      <c r="I1383" s="3"/>
      <c r="J1383" s="3"/>
      <c r="K1383" s="3"/>
      <c r="L1383" s="3"/>
      <c r="M1383" s="3"/>
      <c r="N1383" s="3"/>
      <c r="O1383" s="9"/>
      <c r="P1383" s="3"/>
      <c r="Q1383" s="13"/>
    </row>
    <row r="1384" spans="1:17">
      <c r="A1384" s="10"/>
      <c r="B1384" s="8"/>
      <c r="C1384" s="8"/>
      <c r="D1384" s="2"/>
      <c r="E1384" s="8"/>
      <c r="F1384" s="8"/>
      <c r="G1384" s="2"/>
      <c r="H1384" s="2"/>
      <c r="I1384" s="2"/>
      <c r="J1384" s="2"/>
      <c r="K1384" s="2"/>
      <c r="L1384" s="2"/>
      <c r="M1384" s="2"/>
      <c r="N1384" s="2"/>
      <c r="O1384" s="8"/>
      <c r="P1384" s="2"/>
      <c r="Q1384" s="12"/>
    </row>
    <row r="1385" spans="1:17">
      <c r="A1385" s="11"/>
      <c r="B1385" s="9"/>
      <c r="C1385" s="9"/>
      <c r="D1385" s="3"/>
      <c r="E1385" s="9"/>
      <c r="F1385" s="9"/>
      <c r="G1385" s="3"/>
      <c r="H1385" s="3"/>
      <c r="I1385" s="3"/>
      <c r="J1385" s="3"/>
      <c r="K1385" s="3"/>
      <c r="L1385" s="3"/>
      <c r="M1385" s="3"/>
      <c r="N1385" s="3"/>
      <c r="O1385" s="9"/>
      <c r="P1385" s="3"/>
      <c r="Q1385" s="13"/>
    </row>
    <row r="1386" spans="1:17">
      <c r="A1386" s="10"/>
      <c r="B1386" s="8"/>
      <c r="C1386" s="8"/>
      <c r="D1386" s="2"/>
      <c r="E1386" s="8"/>
      <c r="F1386" s="8"/>
      <c r="G1386" s="2"/>
      <c r="H1386" s="2"/>
      <c r="I1386" s="2"/>
      <c r="J1386" s="2"/>
      <c r="K1386" s="2"/>
      <c r="L1386" s="2"/>
      <c r="M1386" s="2"/>
      <c r="N1386" s="2"/>
      <c r="O1386" s="8"/>
      <c r="P1386" s="2"/>
      <c r="Q1386" s="12"/>
    </row>
    <row r="1387" spans="1:17">
      <c r="A1387" s="11"/>
      <c r="B1387" s="9"/>
      <c r="C1387" s="9"/>
      <c r="D1387" s="3"/>
      <c r="E1387" s="9"/>
      <c r="F1387" s="9"/>
      <c r="G1387" s="3"/>
      <c r="H1387" s="3"/>
      <c r="I1387" s="3"/>
      <c r="J1387" s="3"/>
      <c r="K1387" s="3"/>
      <c r="L1387" s="3"/>
      <c r="M1387" s="3"/>
      <c r="N1387" s="3"/>
      <c r="O1387" s="9"/>
      <c r="P1387" s="3"/>
      <c r="Q1387" s="13"/>
    </row>
    <row r="1388" spans="1:17">
      <c r="A1388" s="10"/>
      <c r="B1388" s="8"/>
      <c r="C1388" s="8"/>
      <c r="D1388" s="2"/>
      <c r="E1388" s="8"/>
      <c r="F1388" s="8"/>
      <c r="G1388" s="2"/>
      <c r="H1388" s="2"/>
      <c r="I1388" s="2"/>
      <c r="J1388" s="2"/>
      <c r="K1388" s="2"/>
      <c r="L1388" s="2"/>
      <c r="M1388" s="2"/>
      <c r="N1388" s="2"/>
      <c r="O1388" s="8"/>
      <c r="P1388" s="2"/>
      <c r="Q1388" s="12"/>
    </row>
    <row r="1389" spans="1:17">
      <c r="A1389" s="11"/>
      <c r="B1389" s="9"/>
      <c r="C1389" s="9"/>
      <c r="D1389" s="3"/>
      <c r="E1389" s="9"/>
      <c r="F1389" s="9"/>
      <c r="G1389" s="3"/>
      <c r="H1389" s="3"/>
      <c r="I1389" s="3"/>
      <c r="J1389" s="3"/>
      <c r="K1389" s="3"/>
      <c r="L1389" s="3"/>
      <c r="M1389" s="3"/>
      <c r="N1389" s="3"/>
      <c r="O1389" s="9"/>
      <c r="P1389" s="3"/>
      <c r="Q1389" s="13"/>
    </row>
    <row r="1390" spans="1:17">
      <c r="A1390" s="10"/>
      <c r="B1390" s="8"/>
      <c r="C1390" s="8"/>
      <c r="D1390" s="2"/>
      <c r="E1390" s="8"/>
      <c r="F1390" s="8"/>
      <c r="G1390" s="2"/>
      <c r="H1390" s="2"/>
      <c r="I1390" s="2"/>
      <c r="J1390" s="2"/>
      <c r="K1390" s="2"/>
      <c r="L1390" s="2"/>
      <c r="M1390" s="2"/>
      <c r="N1390" s="2"/>
      <c r="O1390" s="8"/>
      <c r="P1390" s="2"/>
      <c r="Q1390" s="12"/>
    </row>
    <row r="1391" spans="1:17">
      <c r="A1391" s="11"/>
      <c r="B1391" s="9"/>
      <c r="C1391" s="9"/>
      <c r="D1391" s="3"/>
      <c r="E1391" s="9"/>
      <c r="F1391" s="9"/>
      <c r="G1391" s="3"/>
      <c r="H1391" s="3"/>
      <c r="I1391" s="3"/>
      <c r="J1391" s="3"/>
      <c r="K1391" s="3"/>
      <c r="L1391" s="3"/>
      <c r="M1391" s="3"/>
      <c r="N1391" s="3"/>
      <c r="O1391" s="9"/>
      <c r="P1391" s="3"/>
      <c r="Q1391" s="13"/>
    </row>
    <row r="1392" spans="1:17">
      <c r="A1392" s="10"/>
      <c r="B1392" s="8"/>
      <c r="C1392" s="8"/>
      <c r="D1392" s="2"/>
      <c r="E1392" s="8"/>
      <c r="F1392" s="8"/>
      <c r="G1392" s="2"/>
      <c r="H1392" s="2"/>
      <c r="I1392" s="2"/>
      <c r="J1392" s="2"/>
      <c r="K1392" s="2"/>
      <c r="L1392" s="2"/>
      <c r="M1392" s="2"/>
      <c r="N1392" s="2"/>
      <c r="O1392" s="8"/>
      <c r="P1392" s="2"/>
      <c r="Q1392" s="12"/>
    </row>
    <row r="1393" spans="1:17">
      <c r="A1393" s="11"/>
      <c r="B1393" s="9"/>
      <c r="C1393" s="9"/>
      <c r="D1393" s="3"/>
      <c r="E1393" s="9"/>
      <c r="F1393" s="9"/>
      <c r="G1393" s="3"/>
      <c r="H1393" s="3"/>
      <c r="I1393" s="3"/>
      <c r="J1393" s="3"/>
      <c r="K1393" s="3"/>
      <c r="L1393" s="3"/>
      <c r="M1393" s="3"/>
      <c r="N1393" s="3"/>
      <c r="O1393" s="9"/>
      <c r="P1393" s="3"/>
      <c r="Q1393" s="13"/>
    </row>
    <row r="1394" spans="1:17">
      <c r="A1394" s="10"/>
      <c r="B1394" s="8"/>
      <c r="C1394" s="8"/>
      <c r="D1394" s="2"/>
      <c r="E1394" s="8"/>
      <c r="F1394" s="8"/>
      <c r="G1394" s="2"/>
      <c r="H1394" s="2"/>
      <c r="I1394" s="2"/>
      <c r="J1394" s="2"/>
      <c r="K1394" s="2"/>
      <c r="L1394" s="2"/>
      <c r="M1394" s="2"/>
      <c r="N1394" s="2"/>
      <c r="O1394" s="8"/>
      <c r="P1394" s="2"/>
      <c r="Q1394" s="12"/>
    </row>
    <row r="1395" spans="1:17">
      <c r="A1395" s="11"/>
      <c r="B1395" s="9"/>
      <c r="C1395" s="9"/>
      <c r="D1395" s="3"/>
      <c r="E1395" s="9"/>
      <c r="F1395" s="9"/>
      <c r="G1395" s="3"/>
      <c r="H1395" s="3"/>
      <c r="I1395" s="3"/>
      <c r="J1395" s="3"/>
      <c r="K1395" s="3"/>
      <c r="L1395" s="3"/>
      <c r="M1395" s="3"/>
      <c r="N1395" s="3"/>
      <c r="O1395" s="9"/>
      <c r="P1395" s="3"/>
      <c r="Q1395" s="13"/>
    </row>
    <row r="1396" spans="1:17">
      <c r="A1396" s="10"/>
      <c r="B1396" s="8"/>
      <c r="C1396" s="8"/>
      <c r="D1396" s="2"/>
      <c r="E1396" s="8"/>
      <c r="F1396" s="8"/>
      <c r="G1396" s="2"/>
      <c r="H1396" s="2"/>
      <c r="I1396" s="2"/>
      <c r="J1396" s="2"/>
      <c r="K1396" s="2"/>
      <c r="L1396" s="2"/>
      <c r="M1396" s="2"/>
      <c r="N1396" s="2"/>
      <c r="O1396" s="8"/>
      <c r="P1396" s="2"/>
      <c r="Q1396" s="12"/>
    </row>
    <row r="1397" spans="1:17">
      <c r="A1397" s="11"/>
      <c r="B1397" s="9"/>
      <c r="C1397" s="9"/>
      <c r="D1397" s="3"/>
      <c r="E1397" s="9"/>
      <c r="F1397" s="9"/>
      <c r="G1397" s="3"/>
      <c r="H1397" s="3"/>
      <c r="I1397" s="3"/>
      <c r="J1397" s="3"/>
      <c r="K1397" s="3"/>
      <c r="L1397" s="3"/>
      <c r="M1397" s="3"/>
      <c r="N1397" s="3"/>
      <c r="O1397" s="9"/>
      <c r="P1397" s="3"/>
      <c r="Q1397" s="13"/>
    </row>
    <row r="1398" spans="1:17">
      <c r="A1398" s="10"/>
      <c r="B1398" s="8"/>
      <c r="C1398" s="8"/>
      <c r="D1398" s="2"/>
      <c r="E1398" s="8"/>
      <c r="F1398" s="8"/>
      <c r="G1398" s="2"/>
      <c r="H1398" s="2"/>
      <c r="I1398" s="2"/>
      <c r="J1398" s="2"/>
      <c r="K1398" s="2"/>
      <c r="L1398" s="2"/>
      <c r="M1398" s="2"/>
      <c r="N1398" s="2"/>
      <c r="O1398" s="8"/>
      <c r="P1398" s="2"/>
      <c r="Q1398" s="12"/>
    </row>
    <row r="1399" spans="1:17">
      <c r="A1399" s="11"/>
      <c r="B1399" s="9"/>
      <c r="C1399" s="9"/>
      <c r="D1399" s="3"/>
      <c r="E1399" s="9"/>
      <c r="F1399" s="9"/>
      <c r="G1399" s="3"/>
      <c r="H1399" s="3"/>
      <c r="I1399" s="3"/>
      <c r="J1399" s="3"/>
      <c r="K1399" s="3"/>
      <c r="L1399" s="3"/>
      <c r="M1399" s="3"/>
      <c r="N1399" s="3"/>
      <c r="O1399" s="9"/>
      <c r="P1399" s="3"/>
      <c r="Q1399" s="13"/>
    </row>
    <row r="1400" spans="1:17">
      <c r="A1400" s="10"/>
      <c r="B1400" s="8"/>
      <c r="C1400" s="8"/>
      <c r="D1400" s="2"/>
      <c r="E1400" s="8"/>
      <c r="F1400" s="8"/>
      <c r="G1400" s="2"/>
      <c r="H1400" s="2"/>
      <c r="I1400" s="2"/>
      <c r="J1400" s="2"/>
      <c r="K1400" s="2"/>
      <c r="L1400" s="2"/>
      <c r="M1400" s="2"/>
      <c r="N1400" s="2"/>
      <c r="O1400" s="8"/>
      <c r="P1400" s="2"/>
      <c r="Q1400" s="12"/>
    </row>
    <row r="1401" spans="1:17">
      <c r="A1401" s="11"/>
      <c r="B1401" s="9"/>
      <c r="C1401" s="9"/>
      <c r="D1401" s="3"/>
      <c r="E1401" s="9"/>
      <c r="F1401" s="9"/>
      <c r="G1401" s="3"/>
      <c r="H1401" s="3"/>
      <c r="I1401" s="3"/>
      <c r="J1401" s="3"/>
      <c r="K1401" s="3"/>
      <c r="L1401" s="3"/>
      <c r="M1401" s="3"/>
      <c r="N1401" s="3"/>
      <c r="O1401" s="9"/>
      <c r="P1401" s="3"/>
      <c r="Q1401" s="13"/>
    </row>
    <row r="1402" spans="1:17">
      <c r="A1402" s="10"/>
      <c r="B1402" s="8"/>
      <c r="C1402" s="8"/>
      <c r="D1402" s="2"/>
      <c r="E1402" s="8"/>
      <c r="F1402" s="8"/>
      <c r="G1402" s="2"/>
      <c r="H1402" s="2"/>
      <c r="I1402" s="2"/>
      <c r="J1402" s="2"/>
      <c r="K1402" s="2"/>
      <c r="L1402" s="2"/>
      <c r="M1402" s="2"/>
      <c r="N1402" s="2"/>
      <c r="O1402" s="8"/>
      <c r="P1402" s="2"/>
      <c r="Q1402" s="12"/>
    </row>
    <row r="1403" spans="1:17">
      <c r="A1403" s="11"/>
      <c r="B1403" s="9"/>
      <c r="C1403" s="9"/>
      <c r="D1403" s="3"/>
      <c r="E1403" s="9"/>
      <c r="F1403" s="9"/>
      <c r="G1403" s="3"/>
      <c r="H1403" s="3"/>
      <c r="I1403" s="3"/>
      <c r="J1403" s="3"/>
      <c r="K1403" s="3"/>
      <c r="L1403" s="3"/>
      <c r="M1403" s="3"/>
      <c r="N1403" s="3"/>
      <c r="O1403" s="9"/>
      <c r="P1403" s="3"/>
      <c r="Q1403" s="13"/>
    </row>
    <row r="1404" spans="1:17">
      <c r="A1404" s="10"/>
      <c r="B1404" s="8"/>
      <c r="C1404" s="8"/>
      <c r="D1404" s="2"/>
      <c r="E1404" s="8"/>
      <c r="F1404" s="8"/>
      <c r="G1404" s="2"/>
      <c r="H1404" s="2"/>
      <c r="I1404" s="2"/>
      <c r="J1404" s="2"/>
      <c r="K1404" s="2"/>
      <c r="L1404" s="2"/>
      <c r="M1404" s="2"/>
      <c r="N1404" s="2"/>
      <c r="O1404" s="8"/>
      <c r="P1404" s="2"/>
      <c r="Q1404" s="12"/>
    </row>
    <row r="1405" spans="1:17">
      <c r="A1405" s="11"/>
      <c r="B1405" s="9"/>
      <c r="C1405" s="9"/>
      <c r="D1405" s="3"/>
      <c r="E1405" s="9"/>
      <c r="F1405" s="9"/>
      <c r="G1405" s="3"/>
      <c r="H1405" s="3"/>
      <c r="I1405" s="3"/>
      <c r="J1405" s="3"/>
      <c r="K1405" s="3"/>
      <c r="L1405" s="3"/>
      <c r="M1405" s="3"/>
      <c r="N1405" s="3"/>
      <c r="O1405" s="9"/>
      <c r="P1405" s="3"/>
      <c r="Q1405" s="13"/>
    </row>
    <row r="1406" spans="1:17">
      <c r="A1406" s="10"/>
      <c r="B1406" s="8"/>
      <c r="C1406" s="8"/>
      <c r="D1406" s="2"/>
      <c r="E1406" s="8"/>
      <c r="F1406" s="8"/>
      <c r="G1406" s="2"/>
      <c r="H1406" s="2"/>
      <c r="I1406" s="2"/>
      <c r="J1406" s="2"/>
      <c r="K1406" s="2"/>
      <c r="L1406" s="2"/>
      <c r="M1406" s="2"/>
      <c r="N1406" s="2"/>
      <c r="O1406" s="8"/>
      <c r="P1406" s="2"/>
      <c r="Q1406" s="12"/>
    </row>
    <row r="1407" spans="1:17">
      <c r="A1407" s="11"/>
      <c r="B1407" s="9"/>
      <c r="C1407" s="9"/>
      <c r="D1407" s="3"/>
      <c r="E1407" s="9"/>
      <c r="F1407" s="9"/>
      <c r="G1407" s="3"/>
      <c r="H1407" s="3"/>
      <c r="I1407" s="3"/>
      <c r="J1407" s="3"/>
      <c r="K1407" s="3"/>
      <c r="L1407" s="3"/>
      <c r="M1407" s="3"/>
      <c r="N1407" s="3"/>
      <c r="O1407" s="9"/>
      <c r="P1407" s="3"/>
      <c r="Q1407" s="13"/>
    </row>
    <row r="1408" spans="1:17">
      <c r="A1408" s="10"/>
      <c r="B1408" s="8"/>
      <c r="C1408" s="8"/>
      <c r="D1408" s="2"/>
      <c r="E1408" s="8"/>
      <c r="F1408" s="8"/>
      <c r="G1408" s="2"/>
      <c r="H1408" s="2"/>
      <c r="I1408" s="2"/>
      <c r="J1408" s="2"/>
      <c r="K1408" s="2"/>
      <c r="L1408" s="2"/>
      <c r="M1408" s="2"/>
      <c r="N1408" s="2"/>
      <c r="O1408" s="8"/>
      <c r="P1408" s="2"/>
      <c r="Q1408" s="12"/>
    </row>
    <row r="1409" spans="1:17">
      <c r="A1409" s="11"/>
      <c r="B1409" s="9"/>
      <c r="C1409" s="9"/>
      <c r="D1409" s="3"/>
      <c r="E1409" s="9"/>
      <c r="F1409" s="9"/>
      <c r="G1409" s="3"/>
      <c r="H1409" s="3"/>
      <c r="I1409" s="3"/>
      <c r="J1409" s="3"/>
      <c r="K1409" s="3"/>
      <c r="L1409" s="3"/>
      <c r="M1409" s="3"/>
      <c r="N1409" s="3"/>
      <c r="O1409" s="9"/>
      <c r="P1409" s="3"/>
      <c r="Q1409" s="13"/>
    </row>
    <row r="1410" spans="1:17">
      <c r="A1410" s="10"/>
      <c r="B1410" s="8"/>
      <c r="C1410" s="8"/>
      <c r="D1410" s="2"/>
      <c r="E1410" s="8"/>
      <c r="F1410" s="8"/>
      <c r="G1410" s="2"/>
      <c r="H1410" s="2"/>
      <c r="I1410" s="2"/>
      <c r="J1410" s="2"/>
      <c r="K1410" s="2"/>
      <c r="L1410" s="2"/>
      <c r="M1410" s="2"/>
      <c r="N1410" s="2"/>
      <c r="O1410" s="8"/>
      <c r="P1410" s="2"/>
      <c r="Q1410" s="12"/>
    </row>
    <row r="1411" spans="1:17">
      <c r="A1411" s="11"/>
      <c r="B1411" s="9"/>
      <c r="C1411" s="9"/>
      <c r="D1411" s="3"/>
      <c r="E1411" s="9"/>
      <c r="F1411" s="9"/>
      <c r="G1411" s="3"/>
      <c r="H1411" s="3"/>
      <c r="I1411" s="3"/>
      <c r="J1411" s="3"/>
      <c r="K1411" s="3"/>
      <c r="L1411" s="3"/>
      <c r="M1411" s="3"/>
      <c r="N1411" s="3"/>
      <c r="O1411" s="9"/>
      <c r="P1411" s="3"/>
      <c r="Q1411" s="13"/>
    </row>
    <row r="1412" spans="1:17">
      <c r="A1412" s="10"/>
      <c r="B1412" s="8"/>
      <c r="C1412" s="8"/>
      <c r="D1412" s="2"/>
      <c r="E1412" s="8"/>
      <c r="F1412" s="8"/>
      <c r="G1412" s="2"/>
      <c r="H1412" s="2"/>
      <c r="I1412" s="2"/>
      <c r="J1412" s="2"/>
      <c r="K1412" s="2"/>
      <c r="L1412" s="2"/>
      <c r="M1412" s="2"/>
      <c r="N1412" s="2"/>
      <c r="O1412" s="8"/>
      <c r="P1412" s="2"/>
      <c r="Q1412" s="12"/>
    </row>
    <row r="1413" spans="1:17">
      <c r="A1413" s="11"/>
      <c r="B1413" s="9"/>
      <c r="C1413" s="9"/>
      <c r="D1413" s="3"/>
      <c r="E1413" s="9"/>
      <c r="F1413" s="9"/>
      <c r="G1413" s="3"/>
      <c r="H1413" s="3"/>
      <c r="I1413" s="3"/>
      <c r="J1413" s="3"/>
      <c r="K1413" s="3"/>
      <c r="L1413" s="3"/>
      <c r="M1413" s="3"/>
      <c r="N1413" s="3"/>
      <c r="O1413" s="9"/>
      <c r="P1413" s="3"/>
      <c r="Q1413" s="13"/>
    </row>
    <row r="1414" spans="1:17">
      <c r="A1414" s="10"/>
      <c r="B1414" s="8"/>
      <c r="C1414" s="8"/>
      <c r="D1414" s="2"/>
      <c r="E1414" s="8"/>
      <c r="F1414" s="8"/>
      <c r="G1414" s="2"/>
      <c r="H1414" s="2"/>
      <c r="I1414" s="2"/>
      <c r="J1414" s="2"/>
      <c r="K1414" s="2"/>
      <c r="L1414" s="2"/>
      <c r="M1414" s="2"/>
      <c r="N1414" s="2"/>
      <c r="O1414" s="8"/>
      <c r="P1414" s="2"/>
      <c r="Q1414" s="12"/>
    </row>
    <row r="1415" spans="1:17">
      <c r="A1415" s="11"/>
      <c r="B1415" s="9"/>
      <c r="C1415" s="9"/>
      <c r="D1415" s="3"/>
      <c r="E1415" s="9"/>
      <c r="F1415" s="9"/>
      <c r="G1415" s="3"/>
      <c r="H1415" s="3"/>
      <c r="I1415" s="3"/>
      <c r="J1415" s="3"/>
      <c r="K1415" s="3"/>
      <c r="L1415" s="3"/>
      <c r="M1415" s="3"/>
      <c r="N1415" s="3"/>
      <c r="O1415" s="9"/>
      <c r="P1415" s="3"/>
      <c r="Q1415" s="13"/>
    </row>
    <row r="1416" spans="1:17">
      <c r="A1416" s="10"/>
      <c r="B1416" s="8"/>
      <c r="C1416" s="8"/>
      <c r="D1416" s="2"/>
      <c r="E1416" s="8"/>
      <c r="F1416" s="8"/>
      <c r="G1416" s="2"/>
      <c r="H1416" s="2"/>
      <c r="I1416" s="2"/>
      <c r="J1416" s="2"/>
      <c r="K1416" s="2"/>
      <c r="L1416" s="2"/>
      <c r="M1416" s="2"/>
      <c r="N1416" s="2"/>
      <c r="O1416" s="8"/>
      <c r="P1416" s="2"/>
      <c r="Q1416" s="12"/>
    </row>
    <row r="1417" spans="1:17">
      <c r="A1417" s="11"/>
      <c r="B1417" s="9"/>
      <c r="C1417" s="9"/>
      <c r="D1417" s="3"/>
      <c r="E1417" s="9"/>
      <c r="F1417" s="9"/>
      <c r="G1417" s="3"/>
      <c r="H1417" s="3"/>
      <c r="I1417" s="3"/>
      <c r="J1417" s="3"/>
      <c r="K1417" s="3"/>
      <c r="L1417" s="3"/>
      <c r="M1417" s="3"/>
      <c r="N1417" s="3"/>
      <c r="O1417" s="9"/>
      <c r="P1417" s="3"/>
      <c r="Q1417" s="13"/>
    </row>
    <row r="1418" spans="1:17">
      <c r="A1418" s="10"/>
      <c r="B1418" s="8"/>
      <c r="C1418" s="8"/>
      <c r="D1418" s="2"/>
      <c r="E1418" s="8"/>
      <c r="F1418" s="8"/>
      <c r="G1418" s="2"/>
      <c r="H1418" s="2"/>
      <c r="I1418" s="2"/>
      <c r="J1418" s="2"/>
      <c r="K1418" s="2"/>
      <c r="L1418" s="2"/>
      <c r="M1418" s="2"/>
      <c r="N1418" s="2"/>
      <c r="O1418" s="8"/>
      <c r="P1418" s="2"/>
      <c r="Q1418" s="12"/>
    </row>
    <row r="1419" spans="1:17">
      <c r="A1419" s="11"/>
      <c r="B1419" s="9"/>
      <c r="C1419" s="9"/>
      <c r="D1419" s="3"/>
      <c r="E1419" s="9"/>
      <c r="F1419" s="9"/>
      <c r="G1419" s="3"/>
      <c r="H1419" s="3"/>
      <c r="I1419" s="3"/>
      <c r="J1419" s="3"/>
      <c r="K1419" s="3"/>
      <c r="L1419" s="3"/>
      <c r="M1419" s="3"/>
      <c r="N1419" s="3"/>
      <c r="O1419" s="9"/>
      <c r="P1419" s="3"/>
      <c r="Q1419" s="13"/>
    </row>
    <row r="1420" spans="1:17">
      <c r="A1420" s="10"/>
      <c r="B1420" s="8"/>
      <c r="C1420" s="8"/>
      <c r="D1420" s="2"/>
      <c r="E1420" s="8"/>
      <c r="F1420" s="8"/>
      <c r="G1420" s="2"/>
      <c r="H1420" s="2"/>
      <c r="I1420" s="2"/>
      <c r="J1420" s="2"/>
      <c r="K1420" s="2"/>
      <c r="L1420" s="2"/>
      <c r="M1420" s="2"/>
      <c r="N1420" s="2"/>
      <c r="O1420" s="8"/>
      <c r="P1420" s="2"/>
      <c r="Q1420" s="12"/>
    </row>
    <row r="1421" spans="1:17">
      <c r="A1421" s="11"/>
      <c r="B1421" s="9"/>
      <c r="C1421" s="9"/>
      <c r="D1421" s="3"/>
      <c r="E1421" s="9"/>
      <c r="F1421" s="9"/>
      <c r="G1421" s="3"/>
      <c r="H1421" s="3"/>
      <c r="I1421" s="3"/>
      <c r="J1421" s="3"/>
      <c r="K1421" s="3"/>
      <c r="L1421" s="3"/>
      <c r="M1421" s="3"/>
      <c r="N1421" s="3"/>
      <c r="O1421" s="9"/>
      <c r="P1421" s="3"/>
      <c r="Q1421" s="13"/>
    </row>
    <row r="1422" spans="1:17">
      <c r="A1422" s="10"/>
      <c r="B1422" s="8"/>
      <c r="C1422" s="8"/>
      <c r="D1422" s="2"/>
      <c r="E1422" s="8"/>
      <c r="F1422" s="8"/>
      <c r="G1422" s="2"/>
      <c r="H1422" s="2"/>
      <c r="I1422" s="2"/>
      <c r="J1422" s="2"/>
      <c r="K1422" s="2"/>
      <c r="L1422" s="2"/>
      <c r="M1422" s="2"/>
      <c r="N1422" s="2"/>
      <c r="O1422" s="8"/>
      <c r="P1422" s="2"/>
      <c r="Q1422" s="12"/>
    </row>
    <row r="1423" spans="1:17">
      <c r="A1423" s="11"/>
      <c r="B1423" s="9"/>
      <c r="C1423" s="9"/>
      <c r="D1423" s="3"/>
      <c r="E1423" s="9"/>
      <c r="F1423" s="9"/>
      <c r="G1423" s="3"/>
      <c r="H1423" s="3"/>
      <c r="I1423" s="3"/>
      <c r="J1423" s="3"/>
      <c r="K1423" s="3"/>
      <c r="L1423" s="3"/>
      <c r="M1423" s="3"/>
      <c r="N1423" s="3"/>
      <c r="O1423" s="9"/>
      <c r="P1423" s="3"/>
      <c r="Q1423" s="13"/>
    </row>
    <row r="1424" spans="1:17">
      <c r="A1424" s="10"/>
      <c r="B1424" s="8"/>
      <c r="C1424" s="8"/>
      <c r="D1424" s="2"/>
      <c r="E1424" s="8"/>
      <c r="F1424" s="8"/>
      <c r="G1424" s="2"/>
      <c r="H1424" s="2"/>
      <c r="I1424" s="2"/>
      <c r="J1424" s="2"/>
      <c r="K1424" s="2"/>
      <c r="L1424" s="2"/>
      <c r="M1424" s="2"/>
      <c r="N1424" s="2"/>
      <c r="O1424" s="8"/>
      <c r="P1424" s="2"/>
      <c r="Q1424" s="12"/>
    </row>
    <row r="1425" spans="1:17">
      <c r="A1425" s="11"/>
      <c r="B1425" s="9"/>
      <c r="C1425" s="9"/>
      <c r="D1425" s="3"/>
      <c r="E1425" s="9"/>
      <c r="F1425" s="9"/>
      <c r="G1425" s="3"/>
      <c r="H1425" s="3"/>
      <c r="I1425" s="3"/>
      <c r="J1425" s="3"/>
      <c r="K1425" s="3"/>
      <c r="L1425" s="3"/>
      <c r="M1425" s="3"/>
      <c r="N1425" s="3"/>
      <c r="O1425" s="9"/>
      <c r="P1425" s="3"/>
      <c r="Q1425" s="13"/>
    </row>
    <row r="1426" spans="1:17">
      <c r="A1426" s="10"/>
      <c r="B1426" s="8"/>
      <c r="C1426" s="8"/>
      <c r="D1426" s="2"/>
      <c r="E1426" s="8"/>
      <c r="F1426" s="8"/>
      <c r="G1426" s="2"/>
      <c r="H1426" s="2"/>
      <c r="I1426" s="2"/>
      <c r="J1426" s="2"/>
      <c r="K1426" s="2"/>
      <c r="L1426" s="2"/>
      <c r="M1426" s="2"/>
      <c r="N1426" s="2"/>
      <c r="O1426" s="8"/>
      <c r="P1426" s="2"/>
      <c r="Q1426" s="12"/>
    </row>
    <row r="1427" spans="1:17">
      <c r="A1427" s="11"/>
      <c r="B1427" s="9"/>
      <c r="C1427" s="9"/>
      <c r="D1427" s="3"/>
      <c r="E1427" s="9"/>
      <c r="F1427" s="9"/>
      <c r="G1427" s="3"/>
      <c r="H1427" s="3"/>
      <c r="I1427" s="3"/>
      <c r="J1427" s="3"/>
      <c r="K1427" s="3"/>
      <c r="L1427" s="3"/>
      <c r="M1427" s="3"/>
      <c r="N1427" s="3"/>
      <c r="O1427" s="9"/>
      <c r="P1427" s="3"/>
      <c r="Q1427" s="13"/>
    </row>
    <row r="1428" spans="1:17">
      <c r="A1428" s="10"/>
      <c r="B1428" s="8"/>
      <c r="C1428" s="8"/>
      <c r="D1428" s="2"/>
      <c r="E1428" s="8"/>
      <c r="F1428" s="8"/>
      <c r="G1428" s="2"/>
      <c r="H1428" s="2"/>
      <c r="I1428" s="2"/>
      <c r="J1428" s="2"/>
      <c r="K1428" s="2"/>
      <c r="L1428" s="2"/>
      <c r="M1428" s="2"/>
      <c r="N1428" s="2"/>
      <c r="O1428" s="8"/>
      <c r="P1428" s="2"/>
      <c r="Q1428" s="12"/>
    </row>
    <row r="1429" spans="1:17">
      <c r="A1429" s="11"/>
      <c r="B1429" s="9"/>
      <c r="C1429" s="9"/>
      <c r="D1429" s="3"/>
      <c r="E1429" s="9"/>
      <c r="F1429" s="9"/>
      <c r="G1429" s="3"/>
      <c r="H1429" s="3"/>
      <c r="I1429" s="3"/>
      <c r="J1429" s="3"/>
      <c r="K1429" s="3"/>
      <c r="L1429" s="3"/>
      <c r="M1429" s="3"/>
      <c r="N1429" s="3"/>
      <c r="O1429" s="9"/>
      <c r="P1429" s="3"/>
      <c r="Q1429" s="13"/>
    </row>
    <row r="1430" spans="1:17">
      <c r="A1430" s="10"/>
      <c r="B1430" s="8"/>
      <c r="C1430" s="8"/>
      <c r="D1430" s="2"/>
      <c r="E1430" s="8"/>
      <c r="F1430" s="8"/>
      <c r="G1430" s="2"/>
      <c r="H1430" s="2"/>
      <c r="I1430" s="2"/>
      <c r="J1430" s="2"/>
      <c r="K1430" s="2"/>
      <c r="L1430" s="2"/>
      <c r="M1430" s="2"/>
      <c r="N1430" s="2"/>
      <c r="O1430" s="8"/>
      <c r="P1430" s="2"/>
      <c r="Q1430" s="12"/>
    </row>
    <row r="1431" spans="1:17">
      <c r="A1431" s="11"/>
      <c r="B1431" s="9"/>
      <c r="C1431" s="9"/>
      <c r="D1431" s="3"/>
      <c r="E1431" s="9"/>
      <c r="F1431" s="9"/>
      <c r="G1431" s="3"/>
      <c r="H1431" s="3"/>
      <c r="I1431" s="3"/>
      <c r="J1431" s="3"/>
      <c r="K1431" s="3"/>
      <c r="L1431" s="3"/>
      <c r="M1431" s="3"/>
      <c r="N1431" s="3"/>
      <c r="O1431" s="9"/>
      <c r="P1431" s="3"/>
      <c r="Q1431" s="13"/>
    </row>
    <row r="1432" spans="1:17">
      <c r="A1432" s="10"/>
      <c r="B1432" s="8"/>
      <c r="C1432" s="8"/>
      <c r="D1432" s="2"/>
      <c r="E1432" s="8"/>
      <c r="F1432" s="8"/>
      <c r="G1432" s="2"/>
      <c r="H1432" s="2"/>
      <c r="I1432" s="2"/>
      <c r="J1432" s="2"/>
      <c r="K1432" s="2"/>
      <c r="L1432" s="2"/>
      <c r="M1432" s="2"/>
      <c r="N1432" s="2"/>
      <c r="O1432" s="8"/>
      <c r="P1432" s="2"/>
      <c r="Q1432" s="12"/>
    </row>
    <row r="1433" spans="1:17">
      <c r="A1433" s="11"/>
      <c r="B1433" s="9"/>
      <c r="C1433" s="9"/>
      <c r="D1433" s="3"/>
      <c r="E1433" s="9"/>
      <c r="F1433" s="9"/>
      <c r="G1433" s="3"/>
      <c r="H1433" s="3"/>
      <c r="I1433" s="3"/>
      <c r="J1433" s="3"/>
      <c r="K1433" s="3"/>
      <c r="L1433" s="3"/>
      <c r="M1433" s="3"/>
      <c r="N1433" s="3"/>
      <c r="O1433" s="9"/>
      <c r="P1433" s="3"/>
      <c r="Q1433" s="13"/>
    </row>
    <row r="1434" spans="1:17">
      <c r="A1434" s="10"/>
      <c r="B1434" s="8"/>
      <c r="C1434" s="8"/>
      <c r="D1434" s="2"/>
      <c r="E1434" s="8"/>
      <c r="F1434" s="8"/>
      <c r="G1434" s="2"/>
      <c r="H1434" s="2"/>
      <c r="I1434" s="2"/>
      <c r="J1434" s="2"/>
      <c r="K1434" s="2"/>
      <c r="L1434" s="2"/>
      <c r="M1434" s="2"/>
      <c r="N1434" s="2"/>
      <c r="O1434" s="8"/>
      <c r="P1434" s="2"/>
      <c r="Q1434" s="12"/>
    </row>
    <row r="1435" spans="1:17">
      <c r="A1435" s="11"/>
      <c r="B1435" s="9"/>
      <c r="C1435" s="9"/>
      <c r="D1435" s="3"/>
      <c r="E1435" s="9"/>
      <c r="F1435" s="9"/>
      <c r="G1435" s="3"/>
      <c r="H1435" s="3"/>
      <c r="I1435" s="3"/>
      <c r="J1435" s="3"/>
      <c r="K1435" s="3"/>
      <c r="L1435" s="3"/>
      <c r="M1435" s="3"/>
      <c r="N1435" s="3"/>
      <c r="O1435" s="9"/>
      <c r="P1435" s="3"/>
      <c r="Q1435" s="13"/>
    </row>
    <row r="1436" spans="1:17">
      <c r="A1436" s="10"/>
      <c r="B1436" s="8"/>
      <c r="C1436" s="8"/>
      <c r="D1436" s="2"/>
      <c r="E1436" s="8"/>
      <c r="F1436" s="8"/>
      <c r="G1436" s="2"/>
      <c r="H1436" s="2"/>
      <c r="I1436" s="2"/>
      <c r="J1436" s="2"/>
      <c r="K1436" s="2"/>
      <c r="L1436" s="2"/>
      <c r="M1436" s="2"/>
      <c r="N1436" s="2"/>
      <c r="O1436" s="8"/>
      <c r="P1436" s="2"/>
      <c r="Q1436" s="12"/>
    </row>
    <row r="1437" spans="1:17">
      <c r="A1437" s="11"/>
      <c r="B1437" s="9"/>
      <c r="C1437" s="9"/>
      <c r="D1437" s="3"/>
      <c r="E1437" s="9"/>
      <c r="F1437" s="9"/>
      <c r="G1437" s="3"/>
      <c r="H1437" s="3"/>
      <c r="I1437" s="3"/>
      <c r="J1437" s="3"/>
      <c r="K1437" s="3"/>
      <c r="L1437" s="3"/>
      <c r="M1437" s="3"/>
      <c r="N1437" s="3"/>
      <c r="O1437" s="9"/>
      <c r="P1437" s="3"/>
      <c r="Q1437" s="13"/>
    </row>
    <row r="1438" spans="1:17">
      <c r="A1438" s="10"/>
      <c r="B1438" s="8"/>
      <c r="C1438" s="8"/>
      <c r="D1438" s="2"/>
      <c r="E1438" s="8"/>
      <c r="F1438" s="8"/>
      <c r="G1438" s="2"/>
      <c r="H1438" s="2"/>
      <c r="I1438" s="2"/>
      <c r="J1438" s="2"/>
      <c r="K1438" s="2"/>
      <c r="L1438" s="2"/>
      <c r="M1438" s="2"/>
      <c r="N1438" s="2"/>
      <c r="O1438" s="8"/>
      <c r="P1438" s="2"/>
      <c r="Q1438" s="12"/>
    </row>
    <row r="1439" spans="1:17">
      <c r="A1439" s="11"/>
      <c r="B1439" s="9"/>
      <c r="C1439" s="9"/>
      <c r="D1439" s="3"/>
      <c r="E1439" s="9"/>
      <c r="F1439" s="9"/>
      <c r="G1439" s="3"/>
      <c r="H1439" s="3"/>
      <c r="I1439" s="3"/>
      <c r="J1439" s="3"/>
      <c r="K1439" s="3"/>
      <c r="L1439" s="3"/>
      <c r="M1439" s="3"/>
      <c r="N1439" s="3"/>
      <c r="O1439" s="9"/>
      <c r="P1439" s="3"/>
      <c r="Q1439" s="13"/>
    </row>
    <row r="1440" spans="1:17">
      <c r="A1440" s="10"/>
      <c r="B1440" s="8"/>
      <c r="C1440" s="8"/>
      <c r="D1440" s="2"/>
      <c r="E1440" s="8"/>
      <c r="F1440" s="8"/>
      <c r="G1440" s="2"/>
      <c r="H1440" s="2"/>
      <c r="I1440" s="2"/>
      <c r="J1440" s="2"/>
      <c r="K1440" s="2"/>
      <c r="L1440" s="2"/>
      <c r="M1440" s="2"/>
      <c r="N1440" s="2"/>
      <c r="O1440" s="8"/>
      <c r="P1440" s="2"/>
      <c r="Q1440" s="12"/>
    </row>
    <row r="1441" spans="1:17">
      <c r="A1441" s="11"/>
      <c r="B1441" s="9"/>
      <c r="C1441" s="9"/>
      <c r="D1441" s="3"/>
      <c r="E1441" s="9"/>
      <c r="F1441" s="9"/>
      <c r="G1441" s="3"/>
      <c r="H1441" s="3"/>
      <c r="I1441" s="3"/>
      <c r="J1441" s="3"/>
      <c r="K1441" s="3"/>
      <c r="L1441" s="3"/>
      <c r="M1441" s="3"/>
      <c r="N1441" s="3"/>
      <c r="O1441" s="9"/>
      <c r="P1441" s="3"/>
      <c r="Q1441" s="13"/>
    </row>
    <row r="1442" spans="1:17">
      <c r="A1442" s="10"/>
      <c r="B1442" s="8"/>
      <c r="C1442" s="8"/>
      <c r="D1442" s="2"/>
      <c r="E1442" s="8"/>
      <c r="F1442" s="8"/>
      <c r="G1442" s="2"/>
      <c r="H1442" s="2"/>
      <c r="I1442" s="2"/>
      <c r="J1442" s="2"/>
      <c r="K1442" s="2"/>
      <c r="L1442" s="2"/>
      <c r="M1442" s="2"/>
      <c r="N1442" s="2"/>
      <c r="O1442" s="8"/>
      <c r="P1442" s="2"/>
      <c r="Q1442" s="12"/>
    </row>
    <row r="1443" spans="1:17">
      <c r="A1443" s="11"/>
      <c r="B1443" s="9"/>
      <c r="C1443" s="9"/>
      <c r="D1443" s="3"/>
      <c r="E1443" s="9"/>
      <c r="F1443" s="9"/>
      <c r="G1443" s="3"/>
      <c r="H1443" s="3"/>
      <c r="I1443" s="3"/>
      <c r="J1443" s="3"/>
      <c r="K1443" s="3"/>
      <c r="L1443" s="3"/>
      <c r="M1443" s="3"/>
      <c r="N1443" s="3"/>
      <c r="O1443" s="9"/>
      <c r="P1443" s="3"/>
      <c r="Q1443" s="13"/>
    </row>
    <row r="1444" spans="1:17">
      <c r="A1444" s="10"/>
      <c r="B1444" s="8"/>
      <c r="C1444" s="8"/>
      <c r="D1444" s="2"/>
      <c r="E1444" s="8"/>
      <c r="F1444" s="8"/>
      <c r="G1444" s="2"/>
      <c r="H1444" s="2"/>
      <c r="I1444" s="2"/>
      <c r="J1444" s="2"/>
      <c r="K1444" s="2"/>
      <c r="L1444" s="2"/>
      <c r="M1444" s="2"/>
      <c r="N1444" s="2"/>
      <c r="O1444" s="8"/>
      <c r="P1444" s="2"/>
      <c r="Q1444" s="12"/>
    </row>
    <row r="1445" spans="1:17">
      <c r="A1445" s="11"/>
      <c r="B1445" s="9"/>
      <c r="C1445" s="9"/>
      <c r="D1445" s="3"/>
      <c r="E1445" s="9"/>
      <c r="F1445" s="9"/>
      <c r="G1445" s="3"/>
      <c r="H1445" s="3"/>
      <c r="I1445" s="3"/>
      <c r="J1445" s="3"/>
      <c r="K1445" s="3"/>
      <c r="L1445" s="3"/>
      <c r="M1445" s="3"/>
      <c r="N1445" s="3"/>
      <c r="O1445" s="9"/>
      <c r="P1445" s="3"/>
      <c r="Q1445" s="13"/>
    </row>
    <row r="1446" spans="1:17">
      <c r="A1446" s="10"/>
      <c r="B1446" s="8"/>
      <c r="C1446" s="8"/>
      <c r="D1446" s="2"/>
      <c r="E1446" s="8"/>
      <c r="F1446" s="8"/>
      <c r="G1446" s="2"/>
      <c r="H1446" s="2"/>
      <c r="I1446" s="2"/>
      <c r="J1446" s="2"/>
      <c r="K1446" s="2"/>
      <c r="L1446" s="2"/>
      <c r="M1446" s="2"/>
      <c r="N1446" s="2"/>
      <c r="O1446" s="8"/>
      <c r="P1446" s="2"/>
      <c r="Q1446" s="12"/>
    </row>
    <row r="1447" spans="1:17">
      <c r="A1447" s="11"/>
      <c r="B1447" s="9"/>
      <c r="C1447" s="9"/>
      <c r="D1447" s="3"/>
      <c r="E1447" s="9"/>
      <c r="F1447" s="9"/>
      <c r="G1447" s="3"/>
      <c r="H1447" s="3"/>
      <c r="I1447" s="3"/>
      <c r="J1447" s="3"/>
      <c r="K1447" s="3"/>
      <c r="L1447" s="3"/>
      <c r="M1447" s="3"/>
      <c r="N1447" s="3"/>
      <c r="O1447" s="9"/>
      <c r="P1447" s="3"/>
      <c r="Q1447" s="13"/>
    </row>
    <row r="1448" spans="1:17">
      <c r="A1448" s="10"/>
      <c r="B1448" s="8"/>
      <c r="C1448" s="8"/>
      <c r="D1448" s="2"/>
      <c r="E1448" s="8"/>
      <c r="F1448" s="8"/>
      <c r="G1448" s="2"/>
      <c r="H1448" s="2"/>
      <c r="I1448" s="2"/>
      <c r="J1448" s="2"/>
      <c r="K1448" s="2"/>
      <c r="L1448" s="2"/>
      <c r="M1448" s="2"/>
      <c r="N1448" s="2"/>
      <c r="O1448" s="8"/>
      <c r="P1448" s="2"/>
      <c r="Q1448" s="12"/>
    </row>
    <row r="1449" spans="1:17">
      <c r="A1449" s="11"/>
      <c r="B1449" s="9"/>
      <c r="C1449" s="9"/>
      <c r="D1449" s="3"/>
      <c r="E1449" s="9"/>
      <c r="F1449" s="9"/>
      <c r="G1449" s="3"/>
      <c r="H1449" s="3"/>
      <c r="I1449" s="3"/>
      <c r="J1449" s="3"/>
      <c r="K1449" s="3"/>
      <c r="L1449" s="3"/>
      <c r="M1449" s="3"/>
      <c r="N1449" s="3"/>
      <c r="O1449" s="9"/>
      <c r="P1449" s="3"/>
      <c r="Q1449" s="13"/>
    </row>
    <row r="1450" spans="1:17">
      <c r="A1450" s="10"/>
      <c r="B1450" s="8"/>
      <c r="C1450" s="8"/>
      <c r="D1450" s="2"/>
      <c r="E1450" s="8"/>
      <c r="F1450" s="8"/>
      <c r="G1450" s="2"/>
      <c r="H1450" s="2"/>
      <c r="I1450" s="2"/>
      <c r="J1450" s="2"/>
      <c r="K1450" s="2"/>
      <c r="L1450" s="2"/>
      <c r="M1450" s="2"/>
      <c r="N1450" s="2"/>
      <c r="O1450" s="8"/>
      <c r="P1450" s="2"/>
      <c r="Q1450" s="12"/>
    </row>
    <row r="1451" spans="1:17">
      <c r="A1451" s="11"/>
      <c r="B1451" s="9"/>
      <c r="C1451" s="9"/>
      <c r="D1451" s="3"/>
      <c r="E1451" s="9"/>
      <c r="F1451" s="9"/>
      <c r="G1451" s="3"/>
      <c r="H1451" s="3"/>
      <c r="I1451" s="3"/>
      <c r="J1451" s="3"/>
      <c r="K1451" s="3"/>
      <c r="L1451" s="3"/>
      <c r="M1451" s="3"/>
      <c r="N1451" s="3"/>
      <c r="O1451" s="9"/>
      <c r="P1451" s="3"/>
      <c r="Q1451" s="13"/>
    </row>
    <row r="1452" spans="1:17">
      <c r="A1452" s="10"/>
      <c r="B1452" s="8"/>
      <c r="C1452" s="8"/>
      <c r="D1452" s="2"/>
      <c r="E1452" s="8"/>
      <c r="F1452" s="8"/>
      <c r="G1452" s="2"/>
      <c r="H1452" s="2"/>
      <c r="I1452" s="2"/>
      <c r="J1452" s="2"/>
      <c r="K1452" s="2"/>
      <c r="L1452" s="2"/>
      <c r="M1452" s="2"/>
      <c r="N1452" s="2"/>
      <c r="O1452" s="8"/>
      <c r="P1452" s="2"/>
      <c r="Q1452" s="12"/>
    </row>
    <row r="1453" spans="1:17">
      <c r="A1453" s="11"/>
      <c r="B1453" s="9"/>
      <c r="C1453" s="9"/>
      <c r="D1453" s="3"/>
      <c r="E1453" s="9"/>
      <c r="F1453" s="9"/>
      <c r="G1453" s="3"/>
      <c r="H1453" s="3"/>
      <c r="I1453" s="3"/>
      <c r="J1453" s="3"/>
      <c r="K1453" s="3"/>
      <c r="L1453" s="3"/>
      <c r="M1453" s="3"/>
      <c r="N1453" s="3"/>
      <c r="O1453" s="9"/>
      <c r="P1453" s="3"/>
      <c r="Q1453" s="13"/>
    </row>
    <row r="1454" spans="1:17">
      <c r="A1454" s="10"/>
      <c r="B1454" s="8"/>
      <c r="C1454" s="8"/>
      <c r="D1454" s="2"/>
      <c r="E1454" s="8"/>
      <c r="F1454" s="8"/>
      <c r="G1454" s="2"/>
      <c r="H1454" s="2"/>
      <c r="I1454" s="2"/>
      <c r="J1454" s="2"/>
      <c r="K1454" s="2"/>
      <c r="L1454" s="2"/>
      <c r="M1454" s="2"/>
      <c r="N1454" s="2"/>
      <c r="O1454" s="8"/>
      <c r="P1454" s="2"/>
      <c r="Q1454" s="12"/>
    </row>
    <row r="1455" spans="1:17">
      <c r="A1455" s="11"/>
      <c r="B1455" s="9"/>
      <c r="C1455" s="9"/>
      <c r="D1455" s="3"/>
      <c r="E1455" s="9"/>
      <c r="F1455" s="9"/>
      <c r="G1455" s="3"/>
      <c r="H1455" s="3"/>
      <c r="I1455" s="3"/>
      <c r="J1455" s="3"/>
      <c r="K1455" s="3"/>
      <c r="L1455" s="3"/>
      <c r="M1455" s="3"/>
      <c r="N1455" s="3"/>
      <c r="O1455" s="9"/>
      <c r="P1455" s="3"/>
      <c r="Q1455" s="13"/>
    </row>
    <row r="1456" spans="1:17">
      <c r="A1456" s="10"/>
      <c r="B1456" s="8"/>
      <c r="C1456" s="8"/>
      <c r="D1456" s="2"/>
      <c r="E1456" s="8"/>
      <c r="F1456" s="8"/>
      <c r="G1456" s="2"/>
      <c r="H1456" s="2"/>
      <c r="I1456" s="2"/>
      <c r="J1456" s="2"/>
      <c r="K1456" s="2"/>
      <c r="L1456" s="2"/>
      <c r="M1456" s="2"/>
      <c r="N1456" s="2"/>
      <c r="O1456" s="8"/>
      <c r="P1456" s="2"/>
      <c r="Q1456" s="12"/>
    </row>
    <row r="1457" spans="1:17">
      <c r="A1457" s="11"/>
      <c r="B1457" s="9"/>
      <c r="C1457" s="9"/>
      <c r="D1457" s="3"/>
      <c r="E1457" s="9"/>
      <c r="F1457" s="9"/>
      <c r="G1457" s="3"/>
      <c r="H1457" s="3"/>
      <c r="I1457" s="3"/>
      <c r="J1457" s="3"/>
      <c r="K1457" s="3"/>
      <c r="L1457" s="3"/>
      <c r="M1457" s="3"/>
      <c r="N1457" s="3"/>
      <c r="O1457" s="9"/>
      <c r="P1457" s="3"/>
      <c r="Q1457" s="13"/>
    </row>
    <row r="1458" spans="1:17">
      <c r="A1458" s="10"/>
      <c r="B1458" s="8"/>
      <c r="C1458" s="8"/>
      <c r="D1458" s="2"/>
      <c r="E1458" s="8"/>
      <c r="F1458" s="8"/>
      <c r="G1458" s="2"/>
      <c r="H1458" s="2"/>
      <c r="I1458" s="2"/>
      <c r="J1458" s="2"/>
      <c r="K1458" s="2"/>
      <c r="L1458" s="2"/>
      <c r="M1458" s="2"/>
      <c r="N1458" s="2"/>
      <c r="O1458" s="8"/>
      <c r="P1458" s="2"/>
      <c r="Q1458" s="12"/>
    </row>
    <row r="1459" spans="1:17">
      <c r="A1459" s="11"/>
      <c r="B1459" s="9"/>
      <c r="C1459" s="9"/>
      <c r="D1459" s="3"/>
      <c r="E1459" s="9"/>
      <c r="F1459" s="9"/>
      <c r="G1459" s="3"/>
      <c r="H1459" s="3"/>
      <c r="I1459" s="3"/>
      <c r="J1459" s="3"/>
      <c r="K1459" s="3"/>
      <c r="L1459" s="3"/>
      <c r="M1459" s="3"/>
      <c r="N1459" s="3"/>
      <c r="O1459" s="9"/>
      <c r="P1459" s="3"/>
      <c r="Q1459" s="13"/>
    </row>
    <row r="1460" spans="1:17">
      <c r="A1460" s="10"/>
      <c r="B1460" s="8"/>
      <c r="C1460" s="8"/>
      <c r="D1460" s="2"/>
      <c r="E1460" s="8"/>
      <c r="F1460" s="8"/>
      <c r="G1460" s="2"/>
      <c r="H1460" s="2"/>
      <c r="I1460" s="2"/>
      <c r="J1460" s="2"/>
      <c r="K1460" s="2"/>
      <c r="L1460" s="2"/>
      <c r="M1460" s="2"/>
      <c r="N1460" s="2"/>
      <c r="O1460" s="8"/>
      <c r="P1460" s="2"/>
      <c r="Q1460" s="12"/>
    </row>
    <row r="1461" spans="1:17">
      <c r="A1461" s="11"/>
      <c r="B1461" s="9"/>
      <c r="C1461" s="9"/>
      <c r="D1461" s="3"/>
      <c r="E1461" s="9"/>
      <c r="F1461" s="9"/>
      <c r="G1461" s="3"/>
      <c r="H1461" s="3"/>
      <c r="I1461" s="3"/>
      <c r="J1461" s="3"/>
      <c r="K1461" s="3"/>
      <c r="L1461" s="3"/>
      <c r="M1461" s="3"/>
      <c r="N1461" s="3"/>
      <c r="O1461" s="9"/>
      <c r="P1461" s="3"/>
      <c r="Q1461" s="13"/>
    </row>
    <row r="1462" spans="1:17">
      <c r="A1462" s="10"/>
      <c r="B1462" s="8"/>
      <c r="C1462" s="8"/>
      <c r="D1462" s="2"/>
      <c r="E1462" s="8"/>
      <c r="F1462" s="8"/>
      <c r="G1462" s="2"/>
      <c r="H1462" s="2"/>
      <c r="I1462" s="2"/>
      <c r="J1462" s="2"/>
      <c r="K1462" s="2"/>
      <c r="L1462" s="2"/>
      <c r="M1462" s="2"/>
      <c r="N1462" s="2"/>
      <c r="O1462" s="8"/>
      <c r="P1462" s="2"/>
      <c r="Q1462" s="12"/>
    </row>
    <row r="1463" spans="1:17">
      <c r="A1463" s="11"/>
      <c r="B1463" s="9"/>
      <c r="C1463" s="9"/>
      <c r="D1463" s="3"/>
      <c r="E1463" s="9"/>
      <c r="F1463" s="9"/>
      <c r="G1463" s="3"/>
      <c r="H1463" s="3"/>
      <c r="I1463" s="3"/>
      <c r="J1463" s="3"/>
      <c r="K1463" s="3"/>
      <c r="L1463" s="3"/>
      <c r="M1463" s="3"/>
      <c r="N1463" s="3"/>
      <c r="O1463" s="9"/>
      <c r="P1463" s="3"/>
      <c r="Q1463" s="13"/>
    </row>
    <row r="1464" spans="1:17">
      <c r="A1464" s="10"/>
      <c r="B1464" s="8"/>
      <c r="C1464" s="8"/>
      <c r="D1464" s="2"/>
      <c r="E1464" s="8"/>
      <c r="F1464" s="8"/>
      <c r="G1464" s="2"/>
      <c r="H1464" s="2"/>
      <c r="I1464" s="2"/>
      <c r="J1464" s="2"/>
      <c r="K1464" s="2"/>
      <c r="L1464" s="2"/>
      <c r="M1464" s="2"/>
      <c r="N1464" s="2"/>
      <c r="O1464" s="8"/>
      <c r="P1464" s="2"/>
      <c r="Q1464" s="12"/>
    </row>
    <row r="1465" spans="1:17">
      <c r="A1465" s="11"/>
      <c r="B1465" s="9"/>
      <c r="C1465" s="9"/>
      <c r="D1465" s="3"/>
      <c r="E1465" s="9"/>
      <c r="F1465" s="9"/>
      <c r="G1465" s="3"/>
      <c r="H1465" s="3"/>
      <c r="I1465" s="3"/>
      <c r="J1465" s="3"/>
      <c r="K1465" s="3"/>
      <c r="L1465" s="3"/>
      <c r="M1465" s="3"/>
      <c r="N1465" s="3"/>
      <c r="O1465" s="9"/>
      <c r="P1465" s="3"/>
      <c r="Q1465" s="13"/>
    </row>
    <row r="1466" spans="1:17">
      <c r="A1466" s="10"/>
      <c r="B1466" s="8"/>
      <c r="C1466" s="8"/>
      <c r="D1466" s="2"/>
      <c r="E1466" s="8"/>
      <c r="F1466" s="8"/>
      <c r="G1466" s="2"/>
      <c r="H1466" s="2"/>
      <c r="I1466" s="2"/>
      <c r="J1466" s="2"/>
      <c r="K1466" s="2"/>
      <c r="L1466" s="2"/>
      <c r="M1466" s="2"/>
      <c r="N1466" s="2"/>
      <c r="O1466" s="8"/>
      <c r="P1466" s="2"/>
      <c r="Q1466" s="12"/>
    </row>
    <row r="1467" spans="1:17">
      <c r="A1467" s="11"/>
      <c r="B1467" s="9"/>
      <c r="C1467" s="9"/>
      <c r="D1467" s="3"/>
      <c r="E1467" s="9"/>
      <c r="F1467" s="9"/>
      <c r="G1467" s="3"/>
      <c r="H1467" s="3"/>
      <c r="I1467" s="3"/>
      <c r="J1467" s="3"/>
      <c r="K1467" s="3"/>
      <c r="L1467" s="3"/>
      <c r="M1467" s="3"/>
      <c r="N1467" s="3"/>
      <c r="O1467" s="9"/>
      <c r="P1467" s="3"/>
      <c r="Q1467" s="13"/>
    </row>
    <row r="1468" spans="1:17">
      <c r="A1468" s="10"/>
      <c r="B1468" s="8"/>
      <c r="C1468" s="8"/>
      <c r="D1468" s="2"/>
      <c r="E1468" s="8"/>
      <c r="F1468" s="8"/>
      <c r="G1468" s="2"/>
      <c r="H1468" s="2"/>
      <c r="I1468" s="2"/>
      <c r="J1468" s="2"/>
      <c r="K1468" s="2"/>
      <c r="L1468" s="2"/>
      <c r="M1468" s="2"/>
      <c r="N1468" s="2"/>
      <c r="O1468" s="8"/>
      <c r="P1468" s="2"/>
      <c r="Q1468" s="12"/>
    </row>
    <row r="1469" spans="1:17">
      <c r="A1469" s="11"/>
      <c r="B1469" s="9"/>
      <c r="C1469" s="9"/>
      <c r="D1469" s="3"/>
      <c r="E1469" s="9"/>
      <c r="F1469" s="9"/>
      <c r="G1469" s="3"/>
      <c r="H1469" s="3"/>
      <c r="I1469" s="3"/>
      <c r="J1469" s="3"/>
      <c r="K1469" s="3"/>
      <c r="L1469" s="3"/>
      <c r="M1469" s="3"/>
      <c r="N1469" s="3"/>
      <c r="O1469" s="9"/>
      <c r="P1469" s="3"/>
      <c r="Q1469" s="13"/>
    </row>
    <row r="1470" spans="1:17">
      <c r="A1470" s="10"/>
      <c r="B1470" s="8"/>
      <c r="C1470" s="8"/>
      <c r="D1470" s="2"/>
      <c r="E1470" s="8"/>
      <c r="F1470" s="8"/>
      <c r="G1470" s="2"/>
      <c r="H1470" s="2"/>
      <c r="I1470" s="2"/>
      <c r="J1470" s="2"/>
      <c r="K1470" s="2"/>
      <c r="L1470" s="2"/>
      <c r="M1470" s="2"/>
      <c r="N1470" s="2"/>
      <c r="O1470" s="8"/>
      <c r="P1470" s="2"/>
      <c r="Q1470" s="12"/>
    </row>
    <row r="1471" spans="1:17">
      <c r="A1471" s="11"/>
      <c r="B1471" s="9"/>
      <c r="C1471" s="9"/>
      <c r="D1471" s="3"/>
      <c r="E1471" s="9"/>
      <c r="F1471" s="9"/>
      <c r="G1471" s="3"/>
      <c r="H1471" s="3"/>
      <c r="I1471" s="3"/>
      <c r="J1471" s="3"/>
      <c r="K1471" s="3"/>
      <c r="L1471" s="3"/>
      <c r="M1471" s="3"/>
      <c r="N1471" s="3"/>
      <c r="O1471" s="9"/>
      <c r="P1471" s="3"/>
      <c r="Q1471" s="13"/>
    </row>
    <row r="1472" spans="1:17">
      <c r="A1472" s="10"/>
      <c r="B1472" s="8"/>
      <c r="C1472" s="8"/>
      <c r="D1472" s="2"/>
      <c r="E1472" s="8"/>
      <c r="F1472" s="8"/>
      <c r="G1472" s="2"/>
      <c r="H1472" s="2"/>
      <c r="I1472" s="2"/>
      <c r="J1472" s="2"/>
      <c r="K1472" s="2"/>
      <c r="L1472" s="2"/>
      <c r="M1472" s="2"/>
      <c r="N1472" s="2"/>
      <c r="O1472" s="8"/>
      <c r="P1472" s="2"/>
      <c r="Q1472" s="12"/>
    </row>
    <row r="1473" spans="1:17">
      <c r="A1473" s="11"/>
      <c r="B1473" s="9"/>
      <c r="C1473" s="9"/>
      <c r="D1473" s="3"/>
      <c r="E1473" s="9"/>
      <c r="F1473" s="9"/>
      <c r="G1473" s="3"/>
      <c r="H1473" s="3"/>
      <c r="I1473" s="3"/>
      <c r="J1473" s="3"/>
      <c r="K1473" s="3"/>
      <c r="L1473" s="3"/>
      <c r="M1473" s="3"/>
      <c r="N1473" s="3"/>
      <c r="O1473" s="9"/>
      <c r="P1473" s="3"/>
      <c r="Q1473" s="13"/>
    </row>
    <row r="1474" spans="1:17">
      <c r="A1474" s="10"/>
      <c r="B1474" s="8"/>
      <c r="C1474" s="8"/>
      <c r="D1474" s="2"/>
      <c r="E1474" s="8"/>
      <c r="F1474" s="8"/>
      <c r="G1474" s="2"/>
      <c r="H1474" s="2"/>
      <c r="I1474" s="2"/>
      <c r="J1474" s="2"/>
      <c r="K1474" s="2"/>
      <c r="L1474" s="2"/>
      <c r="M1474" s="2"/>
      <c r="N1474" s="2"/>
      <c r="O1474" s="8"/>
      <c r="P1474" s="2"/>
      <c r="Q1474" s="12"/>
    </row>
    <row r="1475" spans="1:17">
      <c r="A1475" s="11"/>
      <c r="B1475" s="9"/>
      <c r="C1475" s="9"/>
      <c r="D1475" s="3"/>
      <c r="E1475" s="9"/>
      <c r="F1475" s="9"/>
      <c r="G1475" s="3"/>
      <c r="H1475" s="3"/>
      <c r="I1475" s="3"/>
      <c r="J1475" s="3"/>
      <c r="K1475" s="3"/>
      <c r="L1475" s="3"/>
      <c r="M1475" s="3"/>
      <c r="N1475" s="3"/>
      <c r="O1475" s="9"/>
      <c r="P1475" s="3"/>
      <c r="Q1475" s="13"/>
    </row>
    <row r="1476" spans="1:17">
      <c r="A1476" s="10"/>
      <c r="B1476" s="8"/>
      <c r="C1476" s="8"/>
      <c r="D1476" s="2"/>
      <c r="E1476" s="8"/>
      <c r="F1476" s="8"/>
      <c r="G1476" s="2"/>
      <c r="H1476" s="2"/>
      <c r="I1476" s="2"/>
      <c r="J1476" s="2"/>
      <c r="K1476" s="2"/>
      <c r="L1476" s="2"/>
      <c r="M1476" s="2"/>
      <c r="N1476" s="2"/>
      <c r="O1476" s="8"/>
      <c r="P1476" s="2"/>
      <c r="Q1476" s="12"/>
    </row>
    <row r="1477" spans="1:17">
      <c r="A1477" s="11"/>
      <c r="B1477" s="9"/>
      <c r="C1477" s="9"/>
      <c r="D1477" s="3"/>
      <c r="E1477" s="9"/>
      <c r="F1477" s="9"/>
      <c r="G1477" s="3"/>
      <c r="H1477" s="3"/>
      <c r="I1477" s="3"/>
      <c r="J1477" s="3"/>
      <c r="K1477" s="3"/>
      <c r="L1477" s="3"/>
      <c r="M1477" s="3"/>
      <c r="N1477" s="3"/>
      <c r="O1477" s="9"/>
      <c r="P1477" s="3"/>
      <c r="Q1477" s="13"/>
    </row>
    <row r="1478" spans="1:17">
      <c r="A1478" s="10"/>
      <c r="B1478" s="8"/>
      <c r="C1478" s="8"/>
      <c r="D1478" s="2"/>
      <c r="E1478" s="8"/>
      <c r="F1478" s="8"/>
      <c r="G1478" s="2"/>
      <c r="H1478" s="2"/>
      <c r="I1478" s="2"/>
      <c r="J1478" s="2"/>
      <c r="K1478" s="2"/>
      <c r="L1478" s="2"/>
      <c r="M1478" s="2"/>
      <c r="N1478" s="2"/>
      <c r="O1478" s="8"/>
      <c r="P1478" s="2"/>
      <c r="Q1478" s="12"/>
    </row>
    <row r="1479" spans="1:17">
      <c r="A1479" s="11"/>
      <c r="B1479" s="9"/>
      <c r="C1479" s="9"/>
      <c r="D1479" s="3"/>
      <c r="E1479" s="9"/>
      <c r="F1479" s="9"/>
      <c r="G1479" s="3"/>
      <c r="H1479" s="3"/>
      <c r="I1479" s="3"/>
      <c r="J1479" s="3"/>
      <c r="K1479" s="3"/>
      <c r="L1479" s="3"/>
      <c r="M1479" s="3"/>
      <c r="N1479" s="3"/>
      <c r="O1479" s="9"/>
      <c r="P1479" s="3"/>
      <c r="Q1479" s="13"/>
    </row>
    <row r="1480" spans="1:17">
      <c r="A1480" s="10"/>
      <c r="B1480" s="8"/>
      <c r="C1480" s="8"/>
      <c r="D1480" s="2"/>
      <c r="E1480" s="8"/>
      <c r="F1480" s="8"/>
      <c r="G1480" s="2"/>
      <c r="H1480" s="2"/>
      <c r="I1480" s="2"/>
      <c r="J1480" s="2"/>
      <c r="K1480" s="2"/>
      <c r="L1480" s="2"/>
      <c r="M1480" s="2"/>
      <c r="N1480" s="2"/>
      <c r="O1480" s="8"/>
      <c r="P1480" s="2"/>
      <c r="Q1480" s="12"/>
    </row>
    <row r="1481" spans="1:17">
      <c r="A1481" s="11"/>
      <c r="B1481" s="9"/>
      <c r="C1481" s="9"/>
      <c r="D1481" s="3"/>
      <c r="E1481" s="9"/>
      <c r="F1481" s="9"/>
      <c r="G1481" s="3"/>
      <c r="H1481" s="3"/>
      <c r="I1481" s="3"/>
      <c r="J1481" s="3"/>
      <c r="K1481" s="3"/>
      <c r="L1481" s="3"/>
      <c r="M1481" s="3"/>
      <c r="N1481" s="3"/>
      <c r="O1481" s="9"/>
      <c r="P1481" s="3"/>
      <c r="Q1481" s="13"/>
    </row>
    <row r="1482" spans="1:17">
      <c r="A1482" s="10"/>
      <c r="B1482" s="8"/>
      <c r="C1482" s="8"/>
      <c r="D1482" s="2"/>
      <c r="E1482" s="8"/>
      <c r="F1482" s="8"/>
      <c r="G1482" s="2"/>
      <c r="H1482" s="2"/>
      <c r="I1482" s="2"/>
      <c r="J1482" s="2"/>
      <c r="K1482" s="2"/>
      <c r="L1482" s="2"/>
      <c r="M1482" s="2"/>
      <c r="N1482" s="2"/>
      <c r="O1482" s="8"/>
      <c r="P1482" s="2"/>
      <c r="Q1482" s="12"/>
    </row>
    <row r="1483" spans="1:17">
      <c r="A1483" s="11"/>
      <c r="B1483" s="9"/>
      <c r="C1483" s="9"/>
      <c r="D1483" s="3"/>
      <c r="E1483" s="9"/>
      <c r="F1483" s="9"/>
      <c r="G1483" s="3"/>
      <c r="H1483" s="3"/>
      <c r="I1483" s="3"/>
      <c r="J1483" s="3"/>
      <c r="K1483" s="3"/>
      <c r="L1483" s="3"/>
      <c r="M1483" s="3"/>
      <c r="N1483" s="3"/>
      <c r="O1483" s="9"/>
      <c r="P1483" s="3"/>
      <c r="Q1483" s="13"/>
    </row>
    <row r="1484" spans="1:17">
      <c r="A1484" s="10"/>
      <c r="B1484" s="8"/>
      <c r="C1484" s="8"/>
      <c r="D1484" s="2"/>
      <c r="E1484" s="8"/>
      <c r="F1484" s="8"/>
      <c r="G1484" s="2"/>
      <c r="H1484" s="2"/>
      <c r="I1484" s="2"/>
      <c r="J1484" s="2"/>
      <c r="K1484" s="2"/>
      <c r="L1484" s="2"/>
      <c r="M1484" s="2"/>
      <c r="N1484" s="2"/>
      <c r="O1484" s="8"/>
      <c r="P1484" s="2"/>
      <c r="Q1484" s="12"/>
    </row>
    <row r="1485" spans="1:17">
      <c r="A1485" s="11"/>
      <c r="B1485" s="9"/>
      <c r="C1485" s="9"/>
      <c r="D1485" s="3"/>
      <c r="E1485" s="9"/>
      <c r="F1485" s="9"/>
      <c r="G1485" s="3"/>
      <c r="H1485" s="3"/>
      <c r="I1485" s="3"/>
      <c r="J1485" s="3"/>
      <c r="K1485" s="3"/>
      <c r="L1485" s="3"/>
      <c r="M1485" s="3"/>
      <c r="N1485" s="3"/>
      <c r="O1485" s="9"/>
      <c r="P1485" s="3"/>
      <c r="Q1485" s="13"/>
    </row>
    <row r="1486" spans="1:17">
      <c r="A1486" s="10"/>
      <c r="B1486" s="8"/>
      <c r="C1486" s="8"/>
      <c r="D1486" s="2"/>
      <c r="E1486" s="8"/>
      <c r="F1486" s="8"/>
      <c r="G1486" s="2"/>
      <c r="H1486" s="2"/>
      <c r="I1486" s="2"/>
      <c r="J1486" s="2"/>
      <c r="K1486" s="2"/>
      <c r="L1486" s="2"/>
      <c r="M1486" s="2"/>
      <c r="N1486" s="2"/>
      <c r="O1486" s="8"/>
      <c r="P1486" s="2"/>
      <c r="Q1486" s="12"/>
    </row>
    <row r="1487" spans="1:17">
      <c r="A1487" s="11"/>
      <c r="B1487" s="9"/>
      <c r="C1487" s="9"/>
      <c r="D1487" s="3"/>
      <c r="E1487" s="9"/>
      <c r="F1487" s="9"/>
      <c r="G1487" s="3"/>
      <c r="H1487" s="3"/>
      <c r="I1487" s="3"/>
      <c r="J1487" s="3"/>
      <c r="K1487" s="3"/>
      <c r="L1487" s="3"/>
      <c r="M1487" s="3"/>
      <c r="N1487" s="3"/>
      <c r="O1487" s="9"/>
      <c r="P1487" s="3"/>
      <c r="Q1487" s="13"/>
    </row>
    <row r="1488" spans="1:17">
      <c r="A1488" s="10"/>
      <c r="B1488" s="8"/>
      <c r="C1488" s="8"/>
      <c r="D1488" s="2"/>
      <c r="E1488" s="8"/>
      <c r="F1488" s="8"/>
      <c r="G1488" s="2"/>
      <c r="H1488" s="2"/>
      <c r="I1488" s="2"/>
      <c r="J1488" s="2"/>
      <c r="K1488" s="2"/>
      <c r="L1488" s="2"/>
      <c r="M1488" s="2"/>
      <c r="N1488" s="2"/>
      <c r="O1488" s="8"/>
      <c r="P1488" s="2"/>
      <c r="Q1488" s="12"/>
    </row>
    <row r="1489" spans="1:17">
      <c r="A1489" s="11"/>
      <c r="B1489" s="9"/>
      <c r="C1489" s="9"/>
      <c r="D1489" s="3"/>
      <c r="E1489" s="9"/>
      <c r="F1489" s="9"/>
      <c r="G1489" s="3"/>
      <c r="H1489" s="3"/>
      <c r="I1489" s="3"/>
      <c r="J1489" s="3"/>
      <c r="K1489" s="3"/>
      <c r="L1489" s="3"/>
      <c r="M1489" s="3"/>
      <c r="N1489" s="3"/>
      <c r="O1489" s="9"/>
      <c r="P1489" s="3"/>
      <c r="Q1489" s="13"/>
    </row>
    <row r="1490" spans="1:17">
      <c r="A1490" s="10"/>
      <c r="B1490" s="8"/>
      <c r="C1490" s="8"/>
      <c r="D1490" s="2"/>
      <c r="E1490" s="8"/>
      <c r="F1490" s="8"/>
      <c r="G1490" s="2"/>
      <c r="H1490" s="2"/>
      <c r="I1490" s="2"/>
      <c r="J1490" s="2"/>
      <c r="K1490" s="2"/>
      <c r="L1490" s="2"/>
      <c r="M1490" s="2"/>
      <c r="N1490" s="2"/>
      <c r="O1490" s="8"/>
      <c r="P1490" s="2"/>
      <c r="Q1490" s="12"/>
    </row>
    <row r="1491" spans="1:17">
      <c r="A1491" s="11"/>
      <c r="B1491" s="9"/>
      <c r="C1491" s="9"/>
      <c r="D1491" s="3"/>
      <c r="E1491" s="9"/>
      <c r="F1491" s="9"/>
      <c r="G1491" s="3"/>
      <c r="H1491" s="3"/>
      <c r="I1491" s="3"/>
      <c r="J1491" s="3"/>
      <c r="K1491" s="3"/>
      <c r="L1491" s="3"/>
      <c r="M1491" s="3"/>
      <c r="N1491" s="3"/>
      <c r="O1491" s="9"/>
      <c r="P1491" s="3"/>
      <c r="Q1491" s="13"/>
    </row>
    <row r="1492" spans="1:17">
      <c r="A1492" s="10"/>
      <c r="B1492" s="8"/>
      <c r="C1492" s="8"/>
      <c r="D1492" s="2"/>
      <c r="E1492" s="8"/>
      <c r="F1492" s="8"/>
      <c r="G1492" s="2"/>
      <c r="H1492" s="2"/>
      <c r="I1492" s="2"/>
      <c r="J1492" s="2"/>
      <c r="K1492" s="2"/>
      <c r="L1492" s="2"/>
      <c r="M1492" s="2"/>
      <c r="N1492" s="2"/>
      <c r="O1492" s="8"/>
      <c r="P1492" s="2"/>
      <c r="Q1492" s="12"/>
    </row>
    <row r="1493" spans="1:17">
      <c r="A1493" s="11"/>
      <c r="B1493" s="9"/>
      <c r="C1493" s="9"/>
      <c r="D1493" s="3"/>
      <c r="E1493" s="9"/>
      <c r="F1493" s="9"/>
      <c r="G1493" s="3"/>
      <c r="H1493" s="3"/>
      <c r="I1493" s="3"/>
      <c r="J1493" s="3"/>
      <c r="K1493" s="3"/>
      <c r="L1493" s="3"/>
      <c r="M1493" s="3"/>
      <c r="N1493" s="3"/>
      <c r="O1493" s="9"/>
      <c r="P1493" s="3"/>
      <c r="Q1493" s="13"/>
    </row>
    <row r="1494" spans="1:17">
      <c r="A1494" s="10"/>
      <c r="B1494" s="8"/>
      <c r="C1494" s="8"/>
      <c r="D1494" s="2"/>
      <c r="E1494" s="8"/>
      <c r="F1494" s="8"/>
      <c r="G1494" s="2"/>
      <c r="H1494" s="2"/>
      <c r="I1494" s="2"/>
      <c r="J1494" s="2"/>
      <c r="K1494" s="2"/>
      <c r="L1494" s="2"/>
      <c r="M1494" s="2"/>
      <c r="N1494" s="2"/>
      <c r="O1494" s="8"/>
      <c r="P1494" s="2"/>
      <c r="Q1494" s="12"/>
    </row>
    <row r="1495" spans="1:17">
      <c r="A1495" s="11"/>
      <c r="B1495" s="9"/>
      <c r="C1495" s="9"/>
      <c r="D1495" s="3"/>
      <c r="E1495" s="9"/>
      <c r="F1495" s="9"/>
      <c r="G1495" s="3"/>
      <c r="H1495" s="3"/>
      <c r="I1495" s="3"/>
      <c r="J1495" s="3"/>
      <c r="K1495" s="3"/>
      <c r="L1495" s="3"/>
      <c r="M1495" s="3"/>
      <c r="N1495" s="3"/>
      <c r="O1495" s="9"/>
      <c r="P1495" s="3"/>
      <c r="Q1495" s="13"/>
    </row>
    <row r="1496" spans="1:17">
      <c r="A1496" s="10"/>
      <c r="B1496" s="8"/>
      <c r="C1496" s="8"/>
      <c r="D1496" s="2"/>
      <c r="E1496" s="8"/>
      <c r="F1496" s="8"/>
      <c r="G1496" s="2"/>
      <c r="H1496" s="2"/>
      <c r="I1496" s="2"/>
      <c r="J1496" s="2"/>
      <c r="K1496" s="2"/>
      <c r="L1496" s="2"/>
      <c r="M1496" s="2"/>
      <c r="N1496" s="2"/>
      <c r="O1496" s="8"/>
      <c r="P1496" s="2"/>
      <c r="Q1496" s="12"/>
    </row>
    <row r="1497" spans="1:17">
      <c r="A1497" s="11"/>
      <c r="B1497" s="9"/>
      <c r="C1497" s="9"/>
      <c r="D1497" s="3"/>
      <c r="E1497" s="9"/>
      <c r="F1497" s="9"/>
      <c r="G1497" s="3"/>
      <c r="H1497" s="3"/>
      <c r="I1497" s="3"/>
      <c r="J1497" s="3"/>
      <c r="K1497" s="3"/>
      <c r="L1497" s="3"/>
      <c r="M1497" s="3"/>
      <c r="N1497" s="3"/>
      <c r="O1497" s="9"/>
      <c r="P1497" s="3"/>
      <c r="Q1497" s="13"/>
    </row>
    <row r="1498" spans="1:17">
      <c r="A1498" s="10"/>
      <c r="B1498" s="8"/>
      <c r="C1498" s="8"/>
      <c r="D1498" s="2"/>
      <c r="E1498" s="8"/>
      <c r="F1498" s="8"/>
      <c r="G1498" s="2"/>
      <c r="H1498" s="2"/>
      <c r="I1498" s="2"/>
      <c r="J1498" s="2"/>
      <c r="K1498" s="2"/>
      <c r="L1498" s="2"/>
      <c r="M1498" s="2"/>
      <c r="N1498" s="2"/>
      <c r="O1498" s="8"/>
      <c r="P1498" s="2"/>
      <c r="Q1498" s="12"/>
    </row>
    <row r="1499" spans="1:17">
      <c r="A1499" s="11"/>
      <c r="B1499" s="9"/>
      <c r="C1499" s="9"/>
      <c r="D1499" s="3"/>
      <c r="E1499" s="9"/>
      <c r="F1499" s="9"/>
      <c r="G1499" s="3"/>
      <c r="H1499" s="3"/>
      <c r="I1499" s="3"/>
      <c r="J1499" s="3"/>
      <c r="K1499" s="3"/>
      <c r="L1499" s="3"/>
      <c r="M1499" s="3"/>
      <c r="N1499" s="3"/>
      <c r="O1499" s="9"/>
      <c r="P1499" s="3"/>
      <c r="Q1499" s="13"/>
    </row>
    <row r="1500" spans="1:17">
      <c r="A1500" s="10"/>
      <c r="B1500" s="8"/>
      <c r="C1500" s="8"/>
      <c r="D1500" s="2"/>
      <c r="E1500" s="8"/>
      <c r="F1500" s="8"/>
      <c r="G1500" s="2"/>
      <c r="H1500" s="2"/>
      <c r="I1500" s="2"/>
      <c r="J1500" s="2"/>
      <c r="K1500" s="2"/>
      <c r="L1500" s="2"/>
      <c r="M1500" s="2"/>
      <c r="N1500" s="2"/>
      <c r="O1500" s="8"/>
      <c r="P1500" s="2"/>
      <c r="Q1500" s="12"/>
    </row>
    <row r="1501" spans="1:17">
      <c r="A1501" s="11"/>
      <c r="B1501" s="9"/>
      <c r="C1501" s="9"/>
      <c r="D1501" s="3"/>
      <c r="E1501" s="9"/>
      <c r="F1501" s="9"/>
      <c r="G1501" s="3"/>
      <c r="H1501" s="3"/>
      <c r="I1501" s="3"/>
      <c r="J1501" s="3"/>
      <c r="K1501" s="3"/>
      <c r="L1501" s="3"/>
      <c r="M1501" s="3"/>
      <c r="N1501" s="3"/>
      <c r="O1501" s="9"/>
      <c r="P1501" s="3"/>
      <c r="Q1501" s="13"/>
    </row>
    <row r="1502" spans="1:17">
      <c r="A1502" s="10"/>
      <c r="B1502" s="8"/>
      <c r="C1502" s="8"/>
      <c r="D1502" s="2"/>
      <c r="E1502" s="8"/>
      <c r="F1502" s="8"/>
      <c r="G1502" s="2"/>
      <c r="H1502" s="2"/>
      <c r="I1502" s="2"/>
      <c r="J1502" s="2"/>
      <c r="K1502" s="2"/>
      <c r="L1502" s="2"/>
      <c r="M1502" s="2"/>
      <c r="N1502" s="2"/>
      <c r="O1502" s="8"/>
      <c r="P1502" s="2"/>
      <c r="Q1502" s="12"/>
    </row>
    <row r="1503" spans="1:17">
      <c r="A1503" s="11"/>
      <c r="B1503" s="9"/>
      <c r="C1503" s="9"/>
      <c r="D1503" s="3"/>
      <c r="E1503" s="9"/>
      <c r="F1503" s="9"/>
      <c r="G1503" s="3"/>
      <c r="H1503" s="3"/>
      <c r="I1503" s="3"/>
      <c r="J1503" s="3"/>
      <c r="K1503" s="3"/>
      <c r="L1503" s="3"/>
      <c r="M1503" s="3"/>
      <c r="N1503" s="3"/>
      <c r="O1503" s="9"/>
      <c r="P1503" s="3"/>
      <c r="Q1503" s="13"/>
    </row>
    <row r="1504" spans="1:17">
      <c r="A1504" s="10"/>
      <c r="B1504" s="8"/>
      <c r="C1504" s="8"/>
      <c r="D1504" s="2"/>
      <c r="E1504" s="8"/>
      <c r="F1504" s="8"/>
      <c r="G1504" s="2"/>
      <c r="H1504" s="2"/>
      <c r="I1504" s="2"/>
      <c r="J1504" s="2"/>
      <c r="K1504" s="2"/>
      <c r="L1504" s="2"/>
      <c r="M1504" s="2"/>
      <c r="N1504" s="2"/>
      <c r="O1504" s="8"/>
      <c r="P1504" s="2"/>
      <c r="Q1504" s="12"/>
    </row>
    <row r="1505" spans="1:17">
      <c r="A1505" s="11"/>
      <c r="B1505" s="9"/>
      <c r="C1505" s="9"/>
      <c r="D1505" s="3"/>
      <c r="E1505" s="9"/>
      <c r="F1505" s="9"/>
      <c r="G1505" s="3"/>
      <c r="H1505" s="3"/>
      <c r="I1505" s="3"/>
      <c r="J1505" s="3"/>
      <c r="K1505" s="3"/>
      <c r="L1505" s="3"/>
      <c r="M1505" s="3"/>
      <c r="N1505" s="3"/>
      <c r="O1505" s="9"/>
      <c r="P1505" s="3"/>
      <c r="Q1505" s="13"/>
    </row>
    <row r="1506" spans="1:17">
      <c r="A1506" s="10"/>
      <c r="B1506" s="8"/>
      <c r="C1506" s="8"/>
      <c r="D1506" s="2"/>
      <c r="E1506" s="8"/>
      <c r="F1506" s="8"/>
      <c r="G1506" s="2"/>
      <c r="H1506" s="2"/>
      <c r="I1506" s="2"/>
      <c r="J1506" s="2"/>
      <c r="K1506" s="2"/>
      <c r="L1506" s="2"/>
      <c r="M1506" s="2"/>
      <c r="N1506" s="2"/>
      <c r="O1506" s="8"/>
      <c r="P1506" s="2"/>
      <c r="Q1506" s="12"/>
    </row>
    <row r="1507" spans="1:17">
      <c r="A1507" s="11"/>
      <c r="B1507" s="9"/>
      <c r="C1507" s="9"/>
      <c r="D1507" s="3"/>
      <c r="E1507" s="9"/>
      <c r="F1507" s="9"/>
      <c r="G1507" s="3"/>
      <c r="H1507" s="3"/>
      <c r="I1507" s="3"/>
      <c r="J1507" s="3"/>
      <c r="K1507" s="3"/>
      <c r="L1507" s="3"/>
      <c r="M1507" s="3"/>
      <c r="N1507" s="3"/>
      <c r="O1507" s="9"/>
      <c r="P1507" s="3"/>
      <c r="Q1507" s="13"/>
    </row>
    <row r="1508" spans="1:17">
      <c r="A1508" s="10"/>
      <c r="B1508" s="8"/>
      <c r="C1508" s="8"/>
      <c r="D1508" s="2"/>
      <c r="E1508" s="8"/>
      <c r="F1508" s="8"/>
      <c r="G1508" s="2"/>
      <c r="H1508" s="2"/>
      <c r="I1508" s="2"/>
      <c r="J1508" s="2"/>
      <c r="K1508" s="2"/>
      <c r="L1508" s="2"/>
      <c r="M1508" s="2"/>
      <c r="N1508" s="2"/>
      <c r="O1508" s="8"/>
      <c r="P1508" s="2"/>
      <c r="Q1508" s="12"/>
    </row>
    <row r="1509" spans="1:17">
      <c r="A1509" s="11"/>
      <c r="B1509" s="9"/>
      <c r="C1509" s="9"/>
      <c r="D1509" s="3"/>
      <c r="E1509" s="9"/>
      <c r="F1509" s="9"/>
      <c r="G1509" s="3"/>
      <c r="H1509" s="3"/>
      <c r="I1509" s="3"/>
      <c r="J1509" s="3"/>
      <c r="K1509" s="3"/>
      <c r="L1509" s="3"/>
      <c r="M1509" s="3"/>
      <c r="N1509" s="3"/>
      <c r="O1509" s="9"/>
      <c r="P1509" s="3"/>
      <c r="Q1509" s="13"/>
    </row>
    <row r="1510" spans="1:17">
      <c r="A1510" s="10"/>
      <c r="B1510" s="8"/>
      <c r="C1510" s="8"/>
      <c r="D1510" s="2"/>
      <c r="E1510" s="8"/>
      <c r="F1510" s="8"/>
      <c r="G1510" s="2"/>
      <c r="H1510" s="2"/>
      <c r="I1510" s="2"/>
      <c r="J1510" s="2"/>
      <c r="K1510" s="2"/>
      <c r="L1510" s="2"/>
      <c r="M1510" s="2"/>
      <c r="N1510" s="2"/>
      <c r="O1510" s="8"/>
      <c r="P1510" s="2"/>
      <c r="Q1510" s="12"/>
    </row>
    <row r="1511" spans="1:17">
      <c r="A1511" s="11"/>
      <c r="B1511" s="9"/>
      <c r="C1511" s="9"/>
      <c r="D1511" s="3"/>
      <c r="E1511" s="9"/>
      <c r="F1511" s="9"/>
      <c r="G1511" s="3"/>
      <c r="H1511" s="3"/>
      <c r="I1511" s="3"/>
      <c r="J1511" s="3"/>
      <c r="K1511" s="3"/>
      <c r="L1511" s="3"/>
      <c r="M1511" s="3"/>
      <c r="N1511" s="3"/>
      <c r="O1511" s="9"/>
      <c r="P1511" s="3"/>
      <c r="Q1511" s="13"/>
    </row>
    <row r="1512" spans="1:17">
      <c r="A1512" s="10"/>
      <c r="B1512" s="8"/>
      <c r="C1512" s="8"/>
      <c r="D1512" s="2"/>
      <c r="E1512" s="8"/>
      <c r="F1512" s="8"/>
      <c r="G1512" s="2"/>
      <c r="H1512" s="2"/>
      <c r="I1512" s="2"/>
      <c r="J1512" s="2"/>
      <c r="K1512" s="2"/>
      <c r="L1512" s="2"/>
      <c r="M1512" s="2"/>
      <c r="N1512" s="2"/>
      <c r="O1512" s="8"/>
      <c r="P1512" s="2"/>
      <c r="Q1512" s="12"/>
    </row>
    <row r="1513" spans="1:17">
      <c r="A1513" s="11"/>
      <c r="B1513" s="9"/>
      <c r="C1513" s="9"/>
      <c r="D1513" s="3"/>
      <c r="E1513" s="9"/>
      <c r="F1513" s="9"/>
      <c r="G1513" s="3"/>
      <c r="H1513" s="3"/>
      <c r="I1513" s="3"/>
      <c r="J1513" s="3"/>
      <c r="K1513" s="3"/>
      <c r="L1513" s="3"/>
      <c r="M1513" s="3"/>
      <c r="N1513" s="3"/>
      <c r="O1513" s="9"/>
      <c r="P1513" s="3"/>
      <c r="Q1513" s="13"/>
    </row>
    <row r="1514" spans="1:17">
      <c r="A1514" s="10"/>
      <c r="B1514" s="8"/>
      <c r="C1514" s="8"/>
      <c r="D1514" s="2"/>
      <c r="E1514" s="8"/>
      <c r="F1514" s="8"/>
      <c r="G1514" s="2"/>
      <c r="H1514" s="2"/>
      <c r="I1514" s="2"/>
      <c r="J1514" s="2"/>
      <c r="K1514" s="2"/>
      <c r="L1514" s="2"/>
      <c r="M1514" s="2"/>
      <c r="N1514" s="2"/>
      <c r="O1514" s="8"/>
      <c r="P1514" s="2"/>
      <c r="Q1514" s="12"/>
    </row>
    <row r="1515" spans="1:17">
      <c r="A1515" s="11"/>
      <c r="B1515" s="9"/>
      <c r="C1515" s="9"/>
      <c r="D1515" s="3"/>
      <c r="E1515" s="9"/>
      <c r="F1515" s="9"/>
      <c r="G1515" s="3"/>
      <c r="H1515" s="3"/>
      <c r="I1515" s="3"/>
      <c r="J1515" s="3"/>
      <c r="K1515" s="3"/>
      <c r="L1515" s="3"/>
      <c r="M1515" s="3"/>
      <c r="N1515" s="3"/>
      <c r="O1515" s="9"/>
      <c r="P1515" s="3"/>
      <c r="Q1515" s="13"/>
    </row>
    <row r="1516" spans="1:17">
      <c r="A1516" s="10"/>
      <c r="B1516" s="8"/>
      <c r="C1516" s="8"/>
      <c r="D1516" s="2"/>
      <c r="E1516" s="8"/>
      <c r="F1516" s="8"/>
      <c r="G1516" s="2"/>
      <c r="H1516" s="2"/>
      <c r="I1516" s="2"/>
      <c r="J1516" s="2"/>
      <c r="K1516" s="2"/>
      <c r="L1516" s="2"/>
      <c r="M1516" s="2"/>
      <c r="N1516" s="2"/>
      <c r="O1516" s="8"/>
      <c r="P1516" s="2"/>
      <c r="Q1516" s="12"/>
    </row>
    <row r="1517" spans="1:17">
      <c r="A1517" s="11"/>
      <c r="B1517" s="9"/>
      <c r="C1517" s="9"/>
      <c r="D1517" s="3"/>
      <c r="E1517" s="9"/>
      <c r="F1517" s="9"/>
      <c r="G1517" s="3"/>
      <c r="H1517" s="3"/>
      <c r="I1517" s="3"/>
      <c r="J1517" s="3"/>
      <c r="K1517" s="3"/>
      <c r="L1517" s="3"/>
      <c r="M1517" s="3"/>
      <c r="N1517" s="3"/>
      <c r="O1517" s="9"/>
      <c r="P1517" s="3"/>
      <c r="Q1517" s="13"/>
    </row>
    <row r="1518" spans="1:17">
      <c r="A1518" s="10"/>
      <c r="B1518" s="8"/>
      <c r="C1518" s="8"/>
      <c r="D1518" s="2"/>
      <c r="E1518" s="8"/>
      <c r="F1518" s="8"/>
      <c r="G1518" s="2"/>
      <c r="H1518" s="2"/>
      <c r="I1518" s="2"/>
      <c r="J1518" s="2"/>
      <c r="K1518" s="2"/>
      <c r="L1518" s="2"/>
      <c r="M1518" s="2"/>
      <c r="N1518" s="2"/>
      <c r="O1518" s="8"/>
      <c r="P1518" s="2"/>
      <c r="Q1518" s="12"/>
    </row>
    <row r="1519" spans="1:17">
      <c r="A1519" s="11"/>
      <c r="B1519" s="9"/>
      <c r="C1519" s="9"/>
      <c r="D1519" s="3"/>
      <c r="E1519" s="9"/>
      <c r="F1519" s="9"/>
      <c r="G1519" s="3"/>
      <c r="H1519" s="3"/>
      <c r="I1519" s="3"/>
      <c r="J1519" s="3"/>
      <c r="K1519" s="3"/>
      <c r="L1519" s="3"/>
      <c r="M1519" s="3"/>
      <c r="N1519" s="3"/>
      <c r="O1519" s="9"/>
      <c r="P1519" s="3"/>
      <c r="Q1519" s="13"/>
    </row>
    <row r="1520" spans="1:17">
      <c r="A1520" s="10"/>
      <c r="B1520" s="8"/>
      <c r="C1520" s="8"/>
      <c r="D1520" s="2"/>
      <c r="E1520" s="8"/>
      <c r="F1520" s="8"/>
      <c r="G1520" s="2"/>
      <c r="H1520" s="2"/>
      <c r="I1520" s="2"/>
      <c r="J1520" s="2"/>
      <c r="K1520" s="2"/>
      <c r="L1520" s="2"/>
      <c r="M1520" s="2"/>
      <c r="N1520" s="2"/>
      <c r="O1520" s="8"/>
      <c r="P1520" s="2"/>
      <c r="Q1520" s="12"/>
    </row>
    <row r="1521" spans="1:17">
      <c r="A1521" s="11"/>
      <c r="B1521" s="9"/>
      <c r="C1521" s="9"/>
      <c r="D1521" s="3"/>
      <c r="E1521" s="9"/>
      <c r="F1521" s="9"/>
      <c r="G1521" s="3"/>
      <c r="H1521" s="3"/>
      <c r="I1521" s="3"/>
      <c r="J1521" s="3"/>
      <c r="K1521" s="3"/>
      <c r="L1521" s="3"/>
      <c r="M1521" s="3"/>
      <c r="N1521" s="3"/>
      <c r="O1521" s="9"/>
      <c r="P1521" s="3"/>
      <c r="Q1521" s="13"/>
    </row>
    <row r="1522" spans="1:17">
      <c r="A1522" s="10"/>
      <c r="B1522" s="8"/>
      <c r="C1522" s="8"/>
      <c r="D1522" s="2"/>
      <c r="E1522" s="8"/>
      <c r="F1522" s="8"/>
      <c r="G1522" s="2"/>
      <c r="H1522" s="2"/>
      <c r="I1522" s="2"/>
      <c r="J1522" s="2"/>
      <c r="K1522" s="2"/>
      <c r="L1522" s="2"/>
      <c r="M1522" s="2"/>
      <c r="N1522" s="2"/>
      <c r="O1522" s="8"/>
      <c r="P1522" s="2"/>
      <c r="Q1522" s="12"/>
    </row>
    <row r="1523" spans="1:17">
      <c r="A1523" s="11"/>
      <c r="B1523" s="9"/>
      <c r="C1523" s="9"/>
      <c r="D1523" s="3"/>
      <c r="E1523" s="9"/>
      <c r="F1523" s="9"/>
      <c r="G1523" s="3"/>
      <c r="H1523" s="3"/>
      <c r="I1523" s="3"/>
      <c r="J1523" s="3"/>
      <c r="K1523" s="3"/>
      <c r="L1523" s="3"/>
      <c r="M1523" s="3"/>
      <c r="N1523" s="3"/>
      <c r="O1523" s="9"/>
      <c r="P1523" s="3"/>
      <c r="Q1523" s="13"/>
    </row>
    <row r="1524" spans="1:17">
      <c r="A1524" s="10"/>
      <c r="B1524" s="8"/>
      <c r="C1524" s="8"/>
      <c r="D1524" s="2"/>
      <c r="E1524" s="8"/>
      <c r="F1524" s="8"/>
      <c r="G1524" s="2"/>
      <c r="H1524" s="2"/>
      <c r="I1524" s="2"/>
      <c r="J1524" s="2"/>
      <c r="K1524" s="2"/>
      <c r="L1524" s="2"/>
      <c r="M1524" s="2"/>
      <c r="N1524" s="2"/>
      <c r="O1524" s="8"/>
      <c r="P1524" s="2"/>
      <c r="Q1524" s="12"/>
    </row>
    <row r="1525" spans="1:17">
      <c r="A1525" s="11"/>
      <c r="B1525" s="9"/>
      <c r="C1525" s="9"/>
      <c r="D1525" s="3"/>
      <c r="E1525" s="9"/>
      <c r="F1525" s="9"/>
      <c r="G1525" s="3"/>
      <c r="H1525" s="3"/>
      <c r="I1525" s="3"/>
      <c r="J1525" s="3"/>
      <c r="K1525" s="3"/>
      <c r="L1525" s="3"/>
      <c r="M1525" s="3"/>
      <c r="N1525" s="3"/>
      <c r="O1525" s="9"/>
      <c r="P1525" s="3"/>
      <c r="Q1525" s="13"/>
    </row>
    <row r="1526" spans="1:17">
      <c r="A1526" s="10"/>
      <c r="B1526" s="8"/>
      <c r="C1526" s="8"/>
      <c r="D1526" s="2"/>
      <c r="E1526" s="8"/>
      <c r="F1526" s="8"/>
      <c r="G1526" s="2"/>
      <c r="H1526" s="2"/>
      <c r="I1526" s="2"/>
      <c r="J1526" s="2"/>
      <c r="K1526" s="2"/>
      <c r="L1526" s="2"/>
      <c r="M1526" s="2"/>
      <c r="N1526" s="2"/>
      <c r="O1526" s="8"/>
      <c r="P1526" s="2"/>
      <c r="Q1526" s="12"/>
    </row>
    <row r="1527" spans="1:17">
      <c r="A1527" s="11"/>
      <c r="B1527" s="9"/>
      <c r="C1527" s="9"/>
      <c r="D1527" s="3"/>
      <c r="E1527" s="9"/>
      <c r="F1527" s="9"/>
      <c r="G1527" s="3"/>
      <c r="H1527" s="3"/>
      <c r="I1527" s="3"/>
      <c r="J1527" s="3"/>
      <c r="K1527" s="3"/>
      <c r="L1527" s="3"/>
      <c r="M1527" s="3"/>
      <c r="N1527" s="3"/>
      <c r="O1527" s="9"/>
      <c r="P1527" s="3"/>
      <c r="Q1527" s="13"/>
    </row>
    <row r="1528" spans="1:17">
      <c r="A1528" s="10"/>
      <c r="B1528" s="8"/>
      <c r="C1528" s="8"/>
      <c r="D1528" s="2"/>
      <c r="E1528" s="8"/>
      <c r="F1528" s="8"/>
      <c r="G1528" s="2"/>
      <c r="H1528" s="2"/>
      <c r="I1528" s="2"/>
      <c r="J1528" s="2"/>
      <c r="K1528" s="2"/>
      <c r="L1528" s="2"/>
      <c r="M1528" s="2"/>
      <c r="N1528" s="2"/>
      <c r="O1528" s="8"/>
      <c r="P1528" s="2"/>
      <c r="Q1528" s="12"/>
    </row>
    <row r="1529" spans="1:17">
      <c r="A1529" s="11"/>
      <c r="B1529" s="9"/>
      <c r="C1529" s="9"/>
      <c r="D1529" s="3"/>
      <c r="E1529" s="9"/>
      <c r="F1529" s="9"/>
      <c r="G1529" s="3"/>
      <c r="H1529" s="3"/>
      <c r="I1529" s="3"/>
      <c r="J1529" s="3"/>
      <c r="K1529" s="3"/>
      <c r="L1529" s="3"/>
      <c r="M1529" s="3"/>
      <c r="N1529" s="3"/>
      <c r="O1529" s="9"/>
      <c r="P1529" s="3"/>
      <c r="Q1529" s="13"/>
    </row>
    <row r="1530" spans="1:17">
      <c r="A1530" s="10"/>
      <c r="B1530" s="8"/>
      <c r="C1530" s="8"/>
      <c r="D1530" s="2"/>
      <c r="E1530" s="8"/>
      <c r="F1530" s="8"/>
      <c r="G1530" s="2"/>
      <c r="H1530" s="2"/>
      <c r="I1530" s="2"/>
      <c r="J1530" s="2"/>
      <c r="K1530" s="2"/>
      <c r="L1530" s="2"/>
      <c r="M1530" s="2"/>
      <c r="N1530" s="2"/>
      <c r="O1530" s="8"/>
      <c r="P1530" s="2"/>
      <c r="Q1530" s="12"/>
    </row>
    <row r="1531" spans="1:17">
      <c r="A1531" s="11"/>
      <c r="B1531" s="9"/>
      <c r="C1531" s="9"/>
      <c r="D1531" s="3"/>
      <c r="E1531" s="9"/>
      <c r="F1531" s="9"/>
      <c r="G1531" s="3"/>
      <c r="H1531" s="3"/>
      <c r="I1531" s="3"/>
      <c r="J1531" s="3"/>
      <c r="K1531" s="3"/>
      <c r="L1531" s="3"/>
      <c r="M1531" s="3"/>
      <c r="N1531" s="3"/>
      <c r="O1531" s="9"/>
      <c r="P1531" s="3"/>
      <c r="Q1531" s="13"/>
    </row>
    <row r="1532" spans="1:17">
      <c r="A1532" s="10"/>
      <c r="B1532" s="8"/>
      <c r="C1532" s="8"/>
      <c r="D1532" s="2"/>
      <c r="E1532" s="8"/>
      <c r="F1532" s="8"/>
      <c r="G1532" s="2"/>
      <c r="H1532" s="2"/>
      <c r="I1532" s="2"/>
      <c r="J1532" s="2"/>
      <c r="K1532" s="2"/>
      <c r="L1532" s="2"/>
      <c r="M1532" s="2"/>
      <c r="N1532" s="2"/>
      <c r="O1532" s="8"/>
      <c r="P1532" s="2"/>
      <c r="Q1532" s="12"/>
    </row>
    <row r="1533" spans="1:17">
      <c r="A1533" s="11"/>
      <c r="B1533" s="9"/>
      <c r="C1533" s="9"/>
      <c r="D1533" s="3"/>
      <c r="E1533" s="9"/>
      <c r="F1533" s="9"/>
      <c r="G1533" s="3"/>
      <c r="H1533" s="3"/>
      <c r="I1533" s="3"/>
      <c r="J1533" s="3"/>
      <c r="K1533" s="3"/>
      <c r="L1533" s="3"/>
      <c r="M1533" s="3"/>
      <c r="N1533" s="3"/>
      <c r="O1533" s="9"/>
      <c r="P1533" s="3"/>
      <c r="Q1533" s="13"/>
    </row>
    <row r="1534" spans="1:17">
      <c r="A1534" s="10"/>
      <c r="B1534" s="8"/>
      <c r="C1534" s="8"/>
      <c r="D1534" s="2"/>
      <c r="E1534" s="8"/>
      <c r="F1534" s="8"/>
      <c r="G1534" s="2"/>
      <c r="H1534" s="2"/>
      <c r="I1534" s="2"/>
      <c r="J1534" s="2"/>
      <c r="K1534" s="2"/>
      <c r="L1534" s="2"/>
      <c r="M1534" s="2"/>
      <c r="N1534" s="2"/>
      <c r="O1534" s="8"/>
      <c r="P1534" s="2"/>
      <c r="Q1534" s="12"/>
    </row>
    <row r="1535" spans="1:17">
      <c r="A1535" s="11"/>
      <c r="B1535" s="9"/>
      <c r="C1535" s="9"/>
      <c r="D1535" s="3"/>
      <c r="E1535" s="9"/>
      <c r="F1535" s="9"/>
      <c r="G1535" s="3"/>
      <c r="H1535" s="3"/>
      <c r="I1535" s="3"/>
      <c r="J1535" s="3"/>
      <c r="K1535" s="3"/>
      <c r="L1535" s="3"/>
      <c r="M1535" s="3"/>
      <c r="N1535" s="3"/>
      <c r="O1535" s="9"/>
      <c r="P1535" s="3"/>
      <c r="Q1535" s="13"/>
    </row>
    <row r="1536" spans="1:17">
      <c r="A1536" s="10"/>
      <c r="B1536" s="8"/>
      <c r="C1536" s="8"/>
      <c r="D1536" s="2"/>
      <c r="E1536" s="8"/>
      <c r="F1536" s="8"/>
      <c r="G1536" s="2"/>
      <c r="H1536" s="2"/>
      <c r="I1536" s="2"/>
      <c r="J1536" s="2"/>
      <c r="K1536" s="2"/>
      <c r="L1536" s="2"/>
      <c r="M1536" s="2"/>
      <c r="N1536" s="2"/>
      <c r="O1536" s="8"/>
      <c r="P1536" s="2"/>
      <c r="Q1536" s="12"/>
    </row>
    <row r="1537" spans="1:17">
      <c r="A1537" s="11"/>
      <c r="B1537" s="9"/>
      <c r="C1537" s="9"/>
      <c r="D1537" s="3"/>
      <c r="E1537" s="9"/>
      <c r="F1537" s="9"/>
      <c r="G1537" s="3"/>
      <c r="H1537" s="3"/>
      <c r="I1537" s="3"/>
      <c r="J1537" s="3"/>
      <c r="K1537" s="3"/>
      <c r="L1537" s="3"/>
      <c r="M1537" s="3"/>
      <c r="N1537" s="3"/>
      <c r="O1537" s="9"/>
      <c r="P1537" s="3"/>
      <c r="Q1537" s="13"/>
    </row>
    <row r="1538" spans="1:17">
      <c r="A1538" s="10"/>
      <c r="B1538" s="8"/>
      <c r="C1538" s="8"/>
      <c r="D1538" s="2"/>
      <c r="E1538" s="8"/>
      <c r="F1538" s="8"/>
      <c r="G1538" s="2"/>
      <c r="H1538" s="2"/>
      <c r="I1538" s="2"/>
      <c r="J1538" s="2"/>
      <c r="K1538" s="2"/>
      <c r="L1538" s="2"/>
      <c r="M1538" s="2"/>
      <c r="N1538" s="2"/>
      <c r="O1538" s="8"/>
      <c r="P1538" s="2"/>
      <c r="Q1538" s="12"/>
    </row>
    <row r="1539" spans="1:17">
      <c r="A1539" s="11"/>
      <c r="B1539" s="9"/>
      <c r="C1539" s="9"/>
      <c r="D1539" s="3"/>
      <c r="E1539" s="9"/>
      <c r="F1539" s="9"/>
      <c r="G1539" s="3"/>
      <c r="H1539" s="3"/>
      <c r="I1539" s="3"/>
      <c r="J1539" s="3"/>
      <c r="K1539" s="3"/>
      <c r="L1539" s="3"/>
      <c r="M1539" s="3"/>
      <c r="N1539" s="3"/>
      <c r="O1539" s="9"/>
      <c r="P1539" s="3"/>
      <c r="Q1539" s="13"/>
    </row>
    <row r="1540" spans="1:17">
      <c r="A1540" s="10"/>
      <c r="B1540" s="8"/>
      <c r="C1540" s="8"/>
      <c r="D1540" s="2"/>
      <c r="E1540" s="8"/>
      <c r="F1540" s="8"/>
      <c r="G1540" s="2"/>
      <c r="H1540" s="2"/>
      <c r="I1540" s="2"/>
      <c r="J1540" s="2"/>
      <c r="K1540" s="2"/>
      <c r="L1540" s="2"/>
      <c r="M1540" s="2"/>
      <c r="N1540" s="2"/>
      <c r="O1540" s="8"/>
      <c r="P1540" s="2"/>
      <c r="Q1540" s="12"/>
    </row>
    <row r="1541" spans="1:17">
      <c r="A1541" s="11"/>
      <c r="B1541" s="9"/>
      <c r="C1541" s="9"/>
      <c r="D1541" s="3"/>
      <c r="E1541" s="9"/>
      <c r="F1541" s="9"/>
      <c r="G1541" s="3"/>
      <c r="H1541" s="3"/>
      <c r="I1541" s="3"/>
      <c r="J1541" s="3"/>
      <c r="K1541" s="3"/>
      <c r="L1541" s="3"/>
      <c r="M1541" s="3"/>
      <c r="N1541" s="3"/>
      <c r="O1541" s="9"/>
      <c r="P1541" s="3"/>
      <c r="Q1541" s="13"/>
    </row>
    <row r="1542" spans="1:17">
      <c r="A1542" s="10"/>
      <c r="B1542" s="8"/>
      <c r="C1542" s="8"/>
      <c r="D1542" s="2"/>
      <c r="E1542" s="8"/>
      <c r="F1542" s="8"/>
      <c r="G1542" s="2"/>
      <c r="H1542" s="2"/>
      <c r="I1542" s="2"/>
      <c r="J1542" s="2"/>
      <c r="K1542" s="2"/>
      <c r="L1542" s="2"/>
      <c r="M1542" s="2"/>
      <c r="N1542" s="2"/>
      <c r="O1542" s="8"/>
      <c r="P1542" s="2"/>
      <c r="Q1542" s="12"/>
    </row>
    <row r="1543" spans="1:17">
      <c r="A1543" s="11"/>
      <c r="B1543" s="9"/>
      <c r="C1543" s="9"/>
      <c r="D1543" s="3"/>
      <c r="E1543" s="9"/>
      <c r="F1543" s="9"/>
      <c r="G1543" s="3"/>
      <c r="H1543" s="3"/>
      <c r="I1543" s="3"/>
      <c r="J1543" s="3"/>
      <c r="K1543" s="3"/>
      <c r="L1543" s="3"/>
      <c r="M1543" s="3"/>
      <c r="N1543" s="3"/>
      <c r="O1543" s="9"/>
      <c r="P1543" s="3"/>
      <c r="Q1543" s="13"/>
    </row>
    <row r="1544" spans="1:17">
      <c r="A1544" s="10"/>
      <c r="B1544" s="8"/>
      <c r="C1544" s="8"/>
      <c r="D1544" s="2"/>
      <c r="E1544" s="8"/>
      <c r="F1544" s="8"/>
      <c r="G1544" s="2"/>
      <c r="H1544" s="2"/>
      <c r="I1544" s="2"/>
      <c r="J1544" s="2"/>
      <c r="K1544" s="2"/>
      <c r="L1544" s="2"/>
      <c r="M1544" s="2"/>
      <c r="N1544" s="2"/>
      <c r="O1544" s="8"/>
      <c r="P1544" s="2"/>
      <c r="Q1544" s="12"/>
    </row>
    <row r="1545" spans="1:17">
      <c r="A1545" s="11"/>
      <c r="B1545" s="9"/>
      <c r="C1545" s="9"/>
      <c r="D1545" s="3"/>
      <c r="E1545" s="9"/>
      <c r="F1545" s="9"/>
      <c r="G1545" s="3"/>
      <c r="H1545" s="3"/>
      <c r="I1545" s="3"/>
      <c r="J1545" s="3"/>
      <c r="K1545" s="3"/>
      <c r="L1545" s="3"/>
      <c r="M1545" s="3"/>
      <c r="N1545" s="3"/>
      <c r="O1545" s="9"/>
      <c r="P1545" s="3"/>
      <c r="Q1545" s="13"/>
    </row>
    <row r="1546" spans="1:17">
      <c r="A1546" s="10"/>
      <c r="B1546" s="8"/>
      <c r="C1546" s="8"/>
      <c r="D1546" s="2"/>
      <c r="E1546" s="8"/>
      <c r="F1546" s="8"/>
      <c r="G1546" s="2"/>
      <c r="H1546" s="2"/>
      <c r="I1546" s="2"/>
      <c r="J1546" s="2"/>
      <c r="K1546" s="2"/>
      <c r="L1546" s="2"/>
      <c r="M1546" s="2"/>
      <c r="N1546" s="2"/>
      <c r="O1546" s="8"/>
      <c r="P1546" s="2"/>
      <c r="Q1546" s="12"/>
    </row>
    <row r="1547" spans="1:17">
      <c r="A1547" s="11"/>
      <c r="B1547" s="9"/>
      <c r="C1547" s="9"/>
      <c r="D1547" s="3"/>
      <c r="E1547" s="9"/>
      <c r="F1547" s="9"/>
      <c r="G1547" s="3"/>
      <c r="H1547" s="3"/>
      <c r="I1547" s="3"/>
      <c r="J1547" s="3"/>
      <c r="K1547" s="3"/>
      <c r="L1547" s="3"/>
      <c r="M1547" s="3"/>
      <c r="N1547" s="3"/>
      <c r="O1547" s="9"/>
      <c r="P1547" s="3"/>
      <c r="Q1547" s="13"/>
    </row>
    <row r="1548" spans="1:17">
      <c r="A1548" s="10"/>
      <c r="B1548" s="8"/>
      <c r="C1548" s="8"/>
      <c r="D1548" s="2"/>
      <c r="E1548" s="8"/>
      <c r="F1548" s="8"/>
      <c r="G1548" s="2"/>
      <c r="H1548" s="2"/>
      <c r="I1548" s="2"/>
      <c r="J1548" s="2"/>
      <c r="K1548" s="2"/>
      <c r="L1548" s="2"/>
      <c r="M1548" s="2"/>
      <c r="N1548" s="2"/>
      <c r="O1548" s="8"/>
      <c r="P1548" s="2"/>
      <c r="Q1548" s="12"/>
    </row>
    <row r="1549" spans="1:17">
      <c r="A1549" s="11"/>
      <c r="B1549" s="9"/>
      <c r="C1549" s="9"/>
      <c r="D1549" s="3"/>
      <c r="E1549" s="9"/>
      <c r="F1549" s="9"/>
      <c r="G1549" s="3"/>
      <c r="H1549" s="3"/>
      <c r="I1549" s="3"/>
      <c r="J1549" s="3"/>
      <c r="K1549" s="3"/>
      <c r="L1549" s="3"/>
      <c r="M1549" s="3"/>
      <c r="N1549" s="3"/>
      <c r="O1549" s="9"/>
      <c r="P1549" s="3"/>
      <c r="Q1549" s="13"/>
    </row>
    <row r="1550" spans="1:17">
      <c r="A1550" s="10"/>
      <c r="B1550" s="8"/>
      <c r="C1550" s="8"/>
      <c r="D1550" s="2"/>
      <c r="E1550" s="8"/>
      <c r="F1550" s="8"/>
      <c r="G1550" s="2"/>
      <c r="H1550" s="2"/>
      <c r="I1550" s="2"/>
      <c r="J1550" s="2"/>
      <c r="K1550" s="2"/>
      <c r="L1550" s="2"/>
      <c r="M1550" s="2"/>
      <c r="N1550" s="2"/>
      <c r="O1550" s="8"/>
      <c r="P1550" s="2"/>
      <c r="Q1550" s="12"/>
    </row>
    <row r="1551" spans="1:17">
      <c r="A1551" s="11"/>
      <c r="B1551" s="9"/>
      <c r="C1551" s="9"/>
      <c r="D1551" s="3"/>
      <c r="E1551" s="9"/>
      <c r="F1551" s="9"/>
      <c r="G1551" s="3"/>
      <c r="H1551" s="3"/>
      <c r="I1551" s="3"/>
      <c r="J1551" s="3"/>
      <c r="K1551" s="3"/>
      <c r="L1551" s="3"/>
      <c r="M1551" s="3"/>
      <c r="N1551" s="3"/>
      <c r="O1551" s="9"/>
      <c r="P1551" s="3"/>
      <c r="Q1551" s="13"/>
    </row>
    <row r="1552" spans="1:17">
      <c r="A1552" s="10"/>
      <c r="B1552" s="8"/>
      <c r="C1552" s="8"/>
      <c r="D1552" s="2"/>
      <c r="E1552" s="8"/>
      <c r="F1552" s="8"/>
      <c r="G1552" s="2"/>
      <c r="H1552" s="2"/>
      <c r="I1552" s="2"/>
      <c r="J1552" s="2"/>
      <c r="K1552" s="2"/>
      <c r="L1552" s="2"/>
      <c r="M1552" s="2"/>
      <c r="N1552" s="2"/>
      <c r="O1552" s="8"/>
      <c r="P1552" s="2"/>
      <c r="Q1552" s="12"/>
    </row>
    <row r="1553" spans="1:17">
      <c r="A1553" s="11"/>
      <c r="B1553" s="9"/>
      <c r="C1553" s="9"/>
      <c r="D1553" s="3"/>
      <c r="E1553" s="9"/>
      <c r="F1553" s="9"/>
      <c r="G1553" s="3"/>
      <c r="H1553" s="3"/>
      <c r="I1553" s="3"/>
      <c r="J1553" s="3"/>
      <c r="K1553" s="3"/>
      <c r="L1553" s="3"/>
      <c r="M1553" s="3"/>
      <c r="N1553" s="3"/>
      <c r="O1553" s="9"/>
      <c r="P1553" s="3"/>
      <c r="Q1553" s="13"/>
    </row>
    <row r="1554" spans="1:17">
      <c r="A1554" s="10"/>
      <c r="B1554" s="8"/>
      <c r="C1554" s="8"/>
      <c r="D1554" s="2"/>
      <c r="E1554" s="8"/>
      <c r="F1554" s="8"/>
      <c r="G1554" s="2"/>
      <c r="H1554" s="2"/>
      <c r="I1554" s="2"/>
      <c r="J1554" s="2"/>
      <c r="K1554" s="2"/>
      <c r="L1554" s="2"/>
      <c r="M1554" s="2"/>
      <c r="N1554" s="2"/>
      <c r="O1554" s="8"/>
      <c r="P1554" s="2"/>
      <c r="Q1554" s="12"/>
    </row>
    <row r="1555" spans="1:17">
      <c r="A1555" s="11"/>
      <c r="B1555" s="9"/>
      <c r="C1555" s="9"/>
      <c r="D1555" s="3"/>
      <c r="E1555" s="9"/>
      <c r="F1555" s="9"/>
      <c r="G1555" s="3"/>
      <c r="H1555" s="3"/>
      <c r="I1555" s="3"/>
      <c r="J1555" s="3"/>
      <c r="K1555" s="3"/>
      <c r="L1555" s="3"/>
      <c r="M1555" s="3"/>
      <c r="N1555" s="3"/>
      <c r="O1555" s="9"/>
      <c r="P1555" s="3"/>
      <c r="Q1555" s="13"/>
    </row>
    <row r="1556" spans="1:17">
      <c r="A1556" s="10"/>
      <c r="B1556" s="8"/>
      <c r="C1556" s="8"/>
      <c r="D1556" s="2"/>
      <c r="E1556" s="8"/>
      <c r="F1556" s="8"/>
      <c r="G1556" s="2"/>
      <c r="H1556" s="2"/>
      <c r="I1556" s="2"/>
      <c r="J1556" s="2"/>
      <c r="K1556" s="2"/>
      <c r="L1556" s="2"/>
      <c r="M1556" s="2"/>
      <c r="N1556" s="2"/>
      <c r="O1556" s="8"/>
      <c r="P1556" s="2"/>
      <c r="Q1556" s="12"/>
    </row>
    <row r="1557" spans="1:17">
      <c r="A1557" s="11"/>
      <c r="B1557" s="9"/>
      <c r="C1557" s="9"/>
      <c r="D1557" s="3"/>
      <c r="E1557" s="9"/>
      <c r="F1557" s="9"/>
      <c r="G1557" s="3"/>
      <c r="H1557" s="3"/>
      <c r="I1557" s="3"/>
      <c r="J1557" s="3"/>
      <c r="K1557" s="3"/>
      <c r="L1557" s="3"/>
      <c r="M1557" s="3"/>
      <c r="N1557" s="3"/>
      <c r="O1557" s="9"/>
      <c r="P1557" s="3"/>
      <c r="Q1557" s="13"/>
    </row>
    <row r="1558" spans="1:17">
      <c r="A1558" s="10"/>
      <c r="B1558" s="8"/>
      <c r="C1558" s="8"/>
      <c r="D1558" s="2"/>
      <c r="E1558" s="8"/>
      <c r="F1558" s="8"/>
      <c r="G1558" s="2"/>
      <c r="H1558" s="2"/>
      <c r="I1558" s="2"/>
      <c r="J1558" s="2"/>
      <c r="K1558" s="2"/>
      <c r="L1558" s="2"/>
      <c r="M1558" s="2"/>
      <c r="N1558" s="2"/>
      <c r="O1558" s="8"/>
      <c r="P1558" s="2"/>
      <c r="Q1558" s="12"/>
    </row>
    <row r="1559" spans="1:17">
      <c r="A1559" s="11"/>
      <c r="B1559" s="9"/>
      <c r="C1559" s="9"/>
      <c r="D1559" s="3"/>
      <c r="E1559" s="9"/>
      <c r="F1559" s="9"/>
      <c r="G1559" s="3"/>
      <c r="H1559" s="3"/>
      <c r="I1559" s="3"/>
      <c r="J1559" s="3"/>
      <c r="K1559" s="3"/>
      <c r="L1559" s="3"/>
      <c r="M1559" s="3"/>
      <c r="N1559" s="3"/>
      <c r="O1559" s="9"/>
      <c r="P1559" s="3"/>
      <c r="Q1559" s="13"/>
    </row>
    <row r="1560" spans="1:17">
      <c r="A1560" s="10"/>
      <c r="B1560" s="8"/>
      <c r="C1560" s="8"/>
      <c r="D1560" s="2"/>
      <c r="E1560" s="8"/>
      <c r="F1560" s="8"/>
      <c r="G1560" s="2"/>
      <c r="H1560" s="2"/>
      <c r="I1560" s="2"/>
      <c r="J1560" s="2"/>
      <c r="K1560" s="2"/>
      <c r="L1560" s="2"/>
      <c r="M1560" s="2"/>
      <c r="N1560" s="2"/>
      <c r="O1560" s="8"/>
      <c r="P1560" s="2"/>
      <c r="Q1560" s="12"/>
    </row>
    <row r="1561" spans="1:17">
      <c r="A1561" s="11"/>
      <c r="B1561" s="9"/>
      <c r="C1561" s="9"/>
      <c r="D1561" s="3"/>
      <c r="E1561" s="9"/>
      <c r="F1561" s="9"/>
      <c r="G1561" s="3"/>
      <c r="H1561" s="3"/>
      <c r="I1561" s="3"/>
      <c r="J1561" s="3"/>
      <c r="K1561" s="3"/>
      <c r="L1561" s="3"/>
      <c r="M1561" s="3"/>
      <c r="N1561" s="3"/>
      <c r="O1561" s="9"/>
      <c r="P1561" s="3"/>
      <c r="Q1561" s="13"/>
    </row>
    <row r="1562" spans="1:17">
      <c r="A1562" s="10"/>
      <c r="B1562" s="8"/>
      <c r="C1562" s="8"/>
      <c r="D1562" s="2"/>
      <c r="E1562" s="8"/>
      <c r="F1562" s="8"/>
      <c r="G1562" s="2"/>
      <c r="H1562" s="2"/>
      <c r="I1562" s="2"/>
      <c r="J1562" s="2"/>
      <c r="K1562" s="2"/>
      <c r="L1562" s="2"/>
      <c r="M1562" s="2"/>
      <c r="N1562" s="2"/>
      <c r="O1562" s="8"/>
      <c r="P1562" s="2"/>
      <c r="Q1562" s="12"/>
    </row>
    <row r="1563" spans="1:17">
      <c r="A1563" s="11"/>
      <c r="B1563" s="9"/>
      <c r="C1563" s="9"/>
      <c r="D1563" s="3"/>
      <c r="E1563" s="9"/>
      <c r="F1563" s="9"/>
      <c r="G1563" s="3"/>
      <c r="H1563" s="3"/>
      <c r="I1563" s="3"/>
      <c r="J1563" s="3"/>
      <c r="K1563" s="3"/>
      <c r="L1563" s="3"/>
      <c r="M1563" s="3"/>
      <c r="N1563" s="3"/>
      <c r="O1563" s="9"/>
      <c r="P1563" s="3"/>
      <c r="Q1563" s="13"/>
    </row>
    <row r="1564" spans="1:17">
      <c r="A1564" s="10"/>
      <c r="B1564" s="8"/>
      <c r="C1564" s="8"/>
      <c r="D1564" s="2"/>
      <c r="E1564" s="8"/>
      <c r="F1564" s="8"/>
      <c r="G1564" s="2"/>
      <c r="H1564" s="2"/>
      <c r="I1564" s="2"/>
      <c r="J1564" s="2"/>
      <c r="K1564" s="2"/>
      <c r="L1564" s="2"/>
      <c r="M1564" s="2"/>
      <c r="N1564" s="2"/>
      <c r="O1564" s="8"/>
      <c r="P1564" s="2"/>
      <c r="Q1564" s="12"/>
    </row>
    <row r="1565" spans="1:17">
      <c r="A1565" s="11"/>
      <c r="B1565" s="9"/>
      <c r="C1565" s="9"/>
      <c r="D1565" s="3"/>
      <c r="E1565" s="9"/>
      <c r="F1565" s="9"/>
      <c r="G1565" s="3"/>
      <c r="H1565" s="3"/>
      <c r="I1565" s="3"/>
      <c r="J1565" s="3"/>
      <c r="K1565" s="3"/>
      <c r="L1565" s="3"/>
      <c r="M1565" s="3"/>
      <c r="N1565" s="3"/>
      <c r="O1565" s="9"/>
      <c r="P1565" s="3"/>
      <c r="Q1565" s="13"/>
    </row>
    <row r="1566" spans="1:17">
      <c r="A1566" s="10"/>
      <c r="B1566" s="8"/>
      <c r="C1566" s="8"/>
      <c r="D1566" s="2"/>
      <c r="E1566" s="8"/>
      <c r="F1566" s="8"/>
      <c r="G1566" s="2"/>
      <c r="H1566" s="2"/>
      <c r="I1566" s="2"/>
      <c r="J1566" s="2"/>
      <c r="K1566" s="2"/>
      <c r="L1566" s="2"/>
      <c r="M1566" s="2"/>
      <c r="N1566" s="2"/>
      <c r="O1566" s="8"/>
      <c r="P1566" s="2"/>
      <c r="Q1566" s="12"/>
    </row>
    <row r="1567" spans="1:17">
      <c r="A1567" s="11"/>
      <c r="B1567" s="9"/>
      <c r="C1567" s="9"/>
      <c r="D1567" s="3"/>
      <c r="E1567" s="9"/>
      <c r="F1567" s="9"/>
      <c r="G1567" s="3"/>
      <c r="H1567" s="3"/>
      <c r="I1567" s="3"/>
      <c r="J1567" s="3"/>
      <c r="K1567" s="3"/>
      <c r="L1567" s="3"/>
      <c r="M1567" s="3"/>
      <c r="N1567" s="3"/>
      <c r="O1567" s="9"/>
      <c r="P1567" s="3"/>
      <c r="Q1567" s="13"/>
    </row>
    <row r="1568" spans="1:17">
      <c r="A1568" s="10"/>
      <c r="B1568" s="8"/>
      <c r="C1568" s="8"/>
      <c r="D1568" s="2"/>
      <c r="E1568" s="8"/>
      <c r="F1568" s="8"/>
      <c r="G1568" s="2"/>
      <c r="H1568" s="2"/>
      <c r="I1568" s="2"/>
      <c r="J1568" s="2"/>
      <c r="K1568" s="2"/>
      <c r="L1568" s="2"/>
      <c r="M1568" s="2"/>
      <c r="N1568" s="2"/>
      <c r="O1568" s="8"/>
      <c r="P1568" s="2"/>
      <c r="Q1568" s="12"/>
    </row>
    <row r="1569" spans="1:17">
      <c r="A1569" s="11"/>
      <c r="B1569" s="9"/>
      <c r="C1569" s="9"/>
      <c r="D1569" s="3"/>
      <c r="E1569" s="9"/>
      <c r="F1569" s="9"/>
      <c r="G1569" s="3"/>
      <c r="H1569" s="3"/>
      <c r="I1569" s="3"/>
      <c r="J1569" s="3"/>
      <c r="K1569" s="3"/>
      <c r="L1569" s="3"/>
      <c r="M1569" s="3"/>
      <c r="N1569" s="3"/>
      <c r="O1569" s="9"/>
      <c r="P1569" s="3"/>
      <c r="Q1569" s="13"/>
    </row>
    <row r="1570" spans="1:17">
      <c r="A1570" s="10"/>
      <c r="B1570" s="8"/>
      <c r="C1570" s="8"/>
      <c r="D1570" s="2"/>
      <c r="E1570" s="8"/>
      <c r="F1570" s="8"/>
      <c r="G1570" s="2"/>
      <c r="H1570" s="2"/>
      <c r="I1570" s="2"/>
      <c r="J1570" s="2"/>
      <c r="K1570" s="2"/>
      <c r="L1570" s="2"/>
      <c r="M1570" s="2"/>
      <c r="N1570" s="2"/>
      <c r="O1570" s="8"/>
      <c r="P1570" s="2"/>
      <c r="Q1570" s="12"/>
    </row>
    <row r="1571" spans="1:17">
      <c r="A1571" s="11"/>
      <c r="B1571" s="9"/>
      <c r="C1571" s="9"/>
      <c r="D1571" s="3"/>
      <c r="E1571" s="9"/>
      <c r="F1571" s="9"/>
      <c r="G1571" s="3"/>
      <c r="H1571" s="3"/>
      <c r="I1571" s="3"/>
      <c r="J1571" s="3"/>
      <c r="K1571" s="3"/>
      <c r="L1571" s="3"/>
      <c r="M1571" s="3"/>
      <c r="N1571" s="3"/>
      <c r="O1571" s="9"/>
      <c r="P1571" s="3"/>
      <c r="Q1571" s="13"/>
    </row>
    <row r="1572" spans="1:17">
      <c r="A1572" s="10"/>
      <c r="B1572" s="8"/>
      <c r="C1572" s="8"/>
      <c r="D1572" s="2"/>
      <c r="E1572" s="8"/>
      <c r="F1572" s="8"/>
      <c r="G1572" s="2"/>
      <c r="H1572" s="2"/>
      <c r="I1572" s="2"/>
      <c r="J1572" s="2"/>
      <c r="K1572" s="2"/>
      <c r="L1572" s="2"/>
      <c r="M1572" s="2"/>
      <c r="N1572" s="2"/>
      <c r="O1572" s="8"/>
      <c r="P1572" s="2"/>
      <c r="Q1572" s="12"/>
    </row>
    <row r="1573" spans="1:17">
      <c r="A1573" s="11"/>
      <c r="B1573" s="9"/>
      <c r="C1573" s="9"/>
      <c r="D1573" s="3"/>
      <c r="E1573" s="9"/>
      <c r="F1573" s="9"/>
      <c r="G1573" s="3"/>
      <c r="H1573" s="3"/>
      <c r="I1573" s="3"/>
      <c r="J1573" s="3"/>
      <c r="K1573" s="3"/>
      <c r="L1573" s="3"/>
      <c r="M1573" s="3"/>
      <c r="N1573" s="3"/>
      <c r="O1573" s="9"/>
      <c r="P1573" s="3"/>
      <c r="Q1573" s="13"/>
    </row>
    <row r="1574" spans="1:17">
      <c r="A1574" s="10"/>
      <c r="B1574" s="8"/>
      <c r="C1574" s="8"/>
      <c r="D1574" s="2"/>
      <c r="E1574" s="8"/>
      <c r="F1574" s="8"/>
      <c r="G1574" s="2"/>
      <c r="H1574" s="2"/>
      <c r="I1574" s="2"/>
      <c r="J1574" s="2"/>
      <c r="K1574" s="2"/>
      <c r="L1574" s="2"/>
      <c r="M1574" s="2"/>
      <c r="N1574" s="2"/>
      <c r="O1574" s="8"/>
      <c r="P1574" s="2"/>
      <c r="Q1574" s="12"/>
    </row>
    <row r="1575" spans="1:17">
      <c r="A1575" s="11"/>
      <c r="B1575" s="9"/>
      <c r="C1575" s="9"/>
      <c r="D1575" s="3"/>
      <c r="E1575" s="9"/>
      <c r="F1575" s="9"/>
      <c r="G1575" s="3"/>
      <c r="H1575" s="3"/>
      <c r="I1575" s="3"/>
      <c r="J1575" s="3"/>
      <c r="K1575" s="3"/>
      <c r="L1575" s="3"/>
      <c r="M1575" s="3"/>
      <c r="N1575" s="3"/>
      <c r="O1575" s="9"/>
      <c r="P1575" s="3"/>
      <c r="Q1575" s="13"/>
    </row>
    <row r="1576" spans="1:17">
      <c r="A1576" s="10"/>
      <c r="B1576" s="8"/>
      <c r="C1576" s="8"/>
      <c r="D1576" s="2"/>
      <c r="E1576" s="8"/>
      <c r="F1576" s="8"/>
      <c r="G1576" s="2"/>
      <c r="H1576" s="2"/>
      <c r="I1576" s="2"/>
      <c r="J1576" s="2"/>
      <c r="K1576" s="2"/>
      <c r="L1576" s="2"/>
      <c r="M1576" s="2"/>
      <c r="N1576" s="2"/>
      <c r="O1576" s="8"/>
      <c r="P1576" s="2"/>
      <c r="Q1576" s="12"/>
    </row>
    <row r="1577" spans="1:17">
      <c r="A1577" s="11"/>
      <c r="B1577" s="9"/>
      <c r="C1577" s="9"/>
      <c r="D1577" s="3"/>
      <c r="E1577" s="9"/>
      <c r="F1577" s="9"/>
      <c r="G1577" s="3"/>
      <c r="H1577" s="3"/>
      <c r="I1577" s="3"/>
      <c r="J1577" s="3"/>
      <c r="K1577" s="3"/>
      <c r="L1577" s="3"/>
      <c r="M1577" s="3"/>
      <c r="N1577" s="3"/>
      <c r="O1577" s="9"/>
      <c r="P1577" s="3"/>
      <c r="Q1577" s="13"/>
    </row>
    <row r="1578" spans="1:17">
      <c r="A1578" s="10"/>
      <c r="B1578" s="8"/>
      <c r="C1578" s="8"/>
      <c r="D1578" s="2"/>
      <c r="E1578" s="8"/>
      <c r="F1578" s="8"/>
      <c r="G1578" s="2"/>
      <c r="H1578" s="2"/>
      <c r="I1578" s="2"/>
      <c r="J1578" s="2"/>
      <c r="K1578" s="2"/>
      <c r="L1578" s="2"/>
      <c r="M1578" s="2"/>
      <c r="N1578" s="2"/>
      <c r="O1578" s="8"/>
      <c r="P1578" s="2"/>
      <c r="Q1578" s="12"/>
    </row>
    <row r="1579" spans="1:17">
      <c r="A1579" s="11"/>
      <c r="B1579" s="9"/>
      <c r="C1579" s="9"/>
      <c r="D1579" s="3"/>
      <c r="E1579" s="9"/>
      <c r="F1579" s="9"/>
      <c r="G1579" s="3"/>
      <c r="H1579" s="3"/>
      <c r="I1579" s="3"/>
      <c r="J1579" s="3"/>
      <c r="K1579" s="3"/>
      <c r="L1579" s="3"/>
      <c r="M1579" s="3"/>
      <c r="N1579" s="3"/>
      <c r="O1579" s="9"/>
      <c r="P1579" s="3"/>
      <c r="Q1579" s="13"/>
    </row>
    <row r="1580" spans="1:17">
      <c r="A1580" s="10"/>
      <c r="B1580" s="8"/>
      <c r="C1580" s="8"/>
      <c r="D1580" s="2"/>
      <c r="E1580" s="8"/>
      <c r="F1580" s="8"/>
      <c r="G1580" s="2"/>
      <c r="H1580" s="2"/>
      <c r="I1580" s="2"/>
      <c r="J1580" s="2"/>
      <c r="K1580" s="2"/>
      <c r="L1580" s="2"/>
      <c r="M1580" s="2"/>
      <c r="N1580" s="2"/>
      <c r="O1580" s="8"/>
      <c r="P1580" s="2"/>
      <c r="Q1580" s="12"/>
    </row>
    <row r="1581" spans="1:17">
      <c r="A1581" s="11"/>
      <c r="B1581" s="9"/>
      <c r="C1581" s="9"/>
      <c r="D1581" s="3"/>
      <c r="E1581" s="9"/>
      <c r="F1581" s="9"/>
      <c r="G1581" s="3"/>
      <c r="H1581" s="3"/>
      <c r="I1581" s="3"/>
      <c r="J1581" s="3"/>
      <c r="K1581" s="3"/>
      <c r="L1581" s="3"/>
      <c r="M1581" s="3"/>
      <c r="N1581" s="3"/>
      <c r="O1581" s="9"/>
      <c r="P1581" s="3"/>
      <c r="Q1581" s="13"/>
    </row>
    <row r="1582" spans="1:17">
      <c r="A1582" s="10"/>
      <c r="B1582" s="8"/>
      <c r="C1582" s="8"/>
      <c r="D1582" s="2"/>
      <c r="E1582" s="8"/>
      <c r="F1582" s="8"/>
      <c r="G1582" s="2"/>
      <c r="H1582" s="2"/>
      <c r="I1582" s="2"/>
      <c r="J1582" s="2"/>
      <c r="K1582" s="2"/>
      <c r="L1582" s="2"/>
      <c r="M1582" s="2"/>
      <c r="N1582" s="2"/>
      <c r="O1582" s="8"/>
      <c r="P1582" s="2"/>
      <c r="Q1582" s="12"/>
    </row>
    <row r="1583" spans="1:17">
      <c r="A1583" s="11"/>
      <c r="B1583" s="9"/>
      <c r="C1583" s="9"/>
      <c r="D1583" s="3"/>
      <c r="E1583" s="9"/>
      <c r="F1583" s="9"/>
      <c r="G1583" s="3"/>
      <c r="H1583" s="3"/>
      <c r="I1583" s="3"/>
      <c r="J1583" s="3"/>
      <c r="K1583" s="3"/>
      <c r="L1583" s="3"/>
      <c r="M1583" s="3"/>
      <c r="N1583" s="3"/>
      <c r="O1583" s="9"/>
      <c r="P1583" s="3"/>
      <c r="Q1583" s="13"/>
    </row>
    <row r="1584" spans="1:17">
      <c r="A1584" s="10"/>
      <c r="B1584" s="8"/>
      <c r="C1584" s="8"/>
      <c r="D1584" s="2"/>
      <c r="E1584" s="8"/>
      <c r="F1584" s="8"/>
      <c r="G1584" s="2"/>
      <c r="H1584" s="2"/>
      <c r="I1584" s="2"/>
      <c r="J1584" s="2"/>
      <c r="K1584" s="2"/>
      <c r="L1584" s="2"/>
      <c r="M1584" s="2"/>
      <c r="N1584" s="2"/>
      <c r="O1584" s="8"/>
      <c r="P1584" s="2"/>
      <c r="Q1584" s="12"/>
    </row>
    <row r="1585" spans="1:17">
      <c r="A1585" s="11"/>
      <c r="B1585" s="9"/>
      <c r="C1585" s="9"/>
      <c r="D1585" s="3"/>
      <c r="E1585" s="9"/>
      <c r="F1585" s="9"/>
      <c r="G1585" s="3"/>
      <c r="H1585" s="3"/>
      <c r="I1585" s="3"/>
      <c r="J1585" s="3"/>
      <c r="K1585" s="3"/>
      <c r="L1585" s="3"/>
      <c r="M1585" s="3"/>
      <c r="N1585" s="3"/>
      <c r="O1585" s="9"/>
      <c r="P1585" s="3"/>
      <c r="Q1585" s="13"/>
    </row>
    <row r="1586" spans="1:17">
      <c r="A1586" s="10"/>
      <c r="B1586" s="8"/>
      <c r="C1586" s="8"/>
      <c r="D1586" s="2"/>
      <c r="E1586" s="8"/>
      <c r="F1586" s="8"/>
      <c r="G1586" s="2"/>
      <c r="H1586" s="2"/>
      <c r="I1586" s="2"/>
      <c r="J1586" s="2"/>
      <c r="K1586" s="2"/>
      <c r="L1586" s="2"/>
      <c r="M1586" s="2"/>
      <c r="N1586" s="2"/>
      <c r="O1586" s="8"/>
      <c r="P1586" s="2"/>
      <c r="Q1586" s="12"/>
    </row>
    <row r="1587" spans="1:17">
      <c r="A1587" s="11"/>
      <c r="B1587" s="9"/>
      <c r="C1587" s="9"/>
      <c r="D1587" s="3"/>
      <c r="E1587" s="9"/>
      <c r="F1587" s="9"/>
      <c r="G1587" s="3"/>
      <c r="H1587" s="3"/>
      <c r="I1587" s="3"/>
      <c r="J1587" s="3"/>
      <c r="K1587" s="3"/>
      <c r="L1587" s="3"/>
      <c r="M1587" s="3"/>
      <c r="N1587" s="3"/>
      <c r="O1587" s="9"/>
      <c r="P1587" s="3"/>
      <c r="Q1587" s="13"/>
    </row>
    <row r="1588" spans="1:17">
      <c r="A1588" s="10"/>
      <c r="B1588" s="8"/>
      <c r="C1588" s="8"/>
      <c r="D1588" s="2"/>
      <c r="E1588" s="8"/>
      <c r="F1588" s="8"/>
      <c r="G1588" s="2"/>
      <c r="H1588" s="2"/>
      <c r="I1588" s="2"/>
      <c r="J1588" s="2"/>
      <c r="K1588" s="2"/>
      <c r="L1588" s="2"/>
      <c r="M1588" s="2"/>
      <c r="N1588" s="2"/>
      <c r="O1588" s="8"/>
      <c r="P1588" s="2"/>
      <c r="Q1588" s="12"/>
    </row>
    <row r="1589" spans="1:17">
      <c r="A1589" s="11"/>
      <c r="B1589" s="9"/>
      <c r="C1589" s="9"/>
      <c r="D1589" s="3"/>
      <c r="E1589" s="9"/>
      <c r="F1589" s="9"/>
      <c r="G1589" s="3"/>
      <c r="H1589" s="3"/>
      <c r="I1589" s="3"/>
      <c r="J1589" s="3"/>
      <c r="K1589" s="3"/>
      <c r="L1589" s="3"/>
      <c r="M1589" s="3"/>
      <c r="N1589" s="3"/>
      <c r="O1589" s="9"/>
      <c r="P1589" s="3"/>
      <c r="Q1589" s="13"/>
    </row>
    <row r="1590" spans="1:17">
      <c r="A1590" s="10"/>
      <c r="B1590" s="8"/>
      <c r="C1590" s="8"/>
      <c r="D1590" s="2"/>
      <c r="E1590" s="8"/>
      <c r="F1590" s="8"/>
      <c r="G1590" s="2"/>
      <c r="H1590" s="2"/>
      <c r="I1590" s="2"/>
      <c r="J1590" s="2"/>
      <c r="K1590" s="2"/>
      <c r="L1590" s="2"/>
      <c r="M1590" s="2"/>
      <c r="N1590" s="2"/>
      <c r="O1590" s="8"/>
      <c r="P1590" s="2"/>
      <c r="Q1590" s="12"/>
    </row>
    <row r="1591" spans="1:17">
      <c r="A1591" s="11"/>
      <c r="B1591" s="9"/>
      <c r="C1591" s="9"/>
      <c r="D1591" s="3"/>
      <c r="E1591" s="9"/>
      <c r="F1591" s="9"/>
      <c r="G1591" s="3"/>
      <c r="H1591" s="3"/>
      <c r="I1591" s="3"/>
      <c r="J1591" s="3"/>
      <c r="K1591" s="3"/>
      <c r="L1591" s="3"/>
      <c r="M1591" s="3"/>
      <c r="N1591" s="3"/>
      <c r="O1591" s="9"/>
      <c r="P1591" s="3"/>
      <c r="Q1591" s="13"/>
    </row>
    <row r="1592" spans="1:17">
      <c r="A1592" s="10"/>
      <c r="B1592" s="8"/>
      <c r="C1592" s="8"/>
      <c r="D1592" s="2"/>
      <c r="E1592" s="8"/>
      <c r="F1592" s="8"/>
      <c r="G1592" s="2"/>
      <c r="H1592" s="2"/>
      <c r="I1592" s="2"/>
      <c r="J1592" s="2"/>
      <c r="K1592" s="2"/>
      <c r="L1592" s="2"/>
      <c r="M1592" s="2"/>
      <c r="N1592" s="2"/>
      <c r="O1592" s="8"/>
      <c r="P1592" s="2"/>
      <c r="Q1592" s="12"/>
    </row>
    <row r="1593" spans="1:17">
      <c r="A1593" s="11"/>
      <c r="B1593" s="9"/>
      <c r="C1593" s="9"/>
      <c r="D1593" s="3"/>
      <c r="E1593" s="9"/>
      <c r="F1593" s="9"/>
      <c r="G1593" s="3"/>
      <c r="H1593" s="3"/>
      <c r="I1593" s="3"/>
      <c r="J1593" s="3"/>
      <c r="K1593" s="3"/>
      <c r="L1593" s="3"/>
      <c r="M1593" s="3"/>
      <c r="N1593" s="3"/>
      <c r="O1593" s="9"/>
      <c r="P1593" s="3"/>
      <c r="Q1593" s="13"/>
    </row>
    <row r="1594" spans="1:17">
      <c r="A1594" s="10"/>
      <c r="B1594" s="8"/>
      <c r="C1594" s="8"/>
      <c r="D1594" s="2"/>
      <c r="E1594" s="8"/>
      <c r="F1594" s="8"/>
      <c r="G1594" s="2"/>
      <c r="H1594" s="2"/>
      <c r="I1594" s="2"/>
      <c r="J1594" s="2"/>
      <c r="K1594" s="2"/>
      <c r="L1594" s="2"/>
      <c r="M1594" s="2"/>
      <c r="N1594" s="2"/>
      <c r="O1594" s="8"/>
      <c r="P1594" s="2"/>
      <c r="Q1594" s="12"/>
    </row>
    <row r="1595" spans="1:17">
      <c r="A1595" s="11"/>
      <c r="B1595" s="9"/>
      <c r="C1595" s="9"/>
      <c r="D1595" s="3"/>
      <c r="E1595" s="9"/>
      <c r="F1595" s="9"/>
      <c r="G1595" s="3"/>
      <c r="H1595" s="3"/>
      <c r="I1595" s="3"/>
      <c r="J1595" s="3"/>
      <c r="K1595" s="3"/>
      <c r="L1595" s="3"/>
      <c r="M1595" s="3"/>
      <c r="N1595" s="3"/>
      <c r="O1595" s="9"/>
      <c r="P1595" s="3"/>
      <c r="Q1595" s="13"/>
    </row>
    <row r="1596" spans="1:17">
      <c r="A1596" s="10"/>
      <c r="B1596" s="8"/>
      <c r="C1596" s="8"/>
      <c r="D1596" s="2"/>
      <c r="E1596" s="8"/>
      <c r="F1596" s="8"/>
      <c r="G1596" s="2"/>
      <c r="H1596" s="2"/>
      <c r="I1596" s="2"/>
      <c r="J1596" s="2"/>
      <c r="K1596" s="2"/>
      <c r="L1596" s="2"/>
      <c r="M1596" s="2"/>
      <c r="N1596" s="2"/>
      <c r="O1596" s="8"/>
      <c r="P1596" s="2"/>
      <c r="Q1596" s="12"/>
    </row>
    <row r="1597" spans="1:17">
      <c r="A1597" s="11"/>
      <c r="B1597" s="9"/>
      <c r="C1597" s="9"/>
      <c r="D1597" s="3"/>
      <c r="E1597" s="9"/>
      <c r="F1597" s="9"/>
      <c r="G1597" s="3"/>
      <c r="H1597" s="3"/>
      <c r="I1597" s="3"/>
      <c r="J1597" s="3"/>
      <c r="K1597" s="3"/>
      <c r="L1597" s="3"/>
      <c r="M1597" s="3"/>
      <c r="N1597" s="3"/>
      <c r="O1597" s="9"/>
      <c r="P1597" s="3"/>
      <c r="Q1597" s="13"/>
    </row>
    <row r="1598" spans="1:17">
      <c r="A1598" s="10"/>
      <c r="B1598" s="8"/>
      <c r="C1598" s="8"/>
      <c r="D1598" s="2"/>
      <c r="E1598" s="8"/>
      <c r="F1598" s="8"/>
      <c r="G1598" s="2"/>
      <c r="H1598" s="2"/>
      <c r="I1598" s="2"/>
      <c r="J1598" s="2"/>
      <c r="K1598" s="2"/>
      <c r="L1598" s="2"/>
      <c r="M1598" s="2"/>
      <c r="N1598" s="2"/>
      <c r="O1598" s="8"/>
      <c r="P1598" s="2"/>
      <c r="Q1598" s="12"/>
    </row>
    <row r="1599" spans="1:17">
      <c r="A1599" s="11"/>
      <c r="B1599" s="9"/>
      <c r="C1599" s="9"/>
      <c r="D1599" s="3"/>
      <c r="E1599" s="9"/>
      <c r="F1599" s="9"/>
      <c r="G1599" s="3"/>
      <c r="H1599" s="3"/>
      <c r="I1599" s="3"/>
      <c r="J1599" s="3"/>
      <c r="K1599" s="3"/>
      <c r="L1599" s="3"/>
      <c r="M1599" s="3"/>
      <c r="N1599" s="3"/>
      <c r="O1599" s="9"/>
      <c r="P1599" s="3"/>
      <c r="Q1599" s="13"/>
    </row>
    <row r="1600" spans="1:17">
      <c r="A1600" s="10"/>
      <c r="B1600" s="8"/>
      <c r="C1600" s="8"/>
      <c r="D1600" s="2"/>
      <c r="E1600" s="8"/>
      <c r="F1600" s="8"/>
      <c r="G1600" s="2"/>
      <c r="H1600" s="2"/>
      <c r="I1600" s="2"/>
      <c r="J1600" s="2"/>
      <c r="K1600" s="2"/>
      <c r="L1600" s="2"/>
      <c r="M1600" s="2"/>
      <c r="N1600" s="2"/>
      <c r="O1600" s="8"/>
      <c r="P1600" s="2"/>
      <c r="Q1600" s="12"/>
    </row>
    <row r="1601" spans="1:17">
      <c r="A1601" s="11"/>
      <c r="B1601" s="9"/>
      <c r="C1601" s="9"/>
      <c r="D1601" s="3"/>
      <c r="E1601" s="9"/>
      <c r="F1601" s="9"/>
      <c r="G1601" s="3"/>
      <c r="H1601" s="3"/>
      <c r="I1601" s="3"/>
      <c r="J1601" s="3"/>
      <c r="K1601" s="3"/>
      <c r="L1601" s="3"/>
      <c r="M1601" s="3"/>
      <c r="N1601" s="3"/>
      <c r="O1601" s="9"/>
      <c r="P1601" s="3"/>
      <c r="Q1601" s="13"/>
    </row>
    <row r="1602" spans="1:17">
      <c r="A1602" s="10"/>
      <c r="B1602" s="8"/>
      <c r="C1602" s="8"/>
      <c r="D1602" s="2"/>
      <c r="E1602" s="8"/>
      <c r="F1602" s="8"/>
      <c r="G1602" s="2"/>
      <c r="H1602" s="2"/>
      <c r="I1602" s="2"/>
      <c r="J1602" s="2"/>
      <c r="K1602" s="2"/>
      <c r="L1602" s="2"/>
      <c r="M1602" s="2"/>
      <c r="N1602" s="2"/>
      <c r="O1602" s="8"/>
      <c r="P1602" s="2"/>
      <c r="Q1602" s="12"/>
    </row>
    <row r="1603" spans="1:17">
      <c r="A1603" s="11"/>
      <c r="B1603" s="9"/>
      <c r="C1603" s="9"/>
      <c r="D1603" s="3"/>
      <c r="E1603" s="9"/>
      <c r="F1603" s="9"/>
      <c r="G1603" s="3"/>
      <c r="H1603" s="3"/>
      <c r="I1603" s="3"/>
      <c r="J1603" s="3"/>
      <c r="K1603" s="3"/>
      <c r="L1603" s="3"/>
      <c r="M1603" s="3"/>
      <c r="N1603" s="3"/>
      <c r="O1603" s="9"/>
      <c r="P1603" s="3"/>
      <c r="Q1603" s="13"/>
    </row>
    <row r="1604" spans="1:17">
      <c r="A1604" s="10"/>
      <c r="B1604" s="8"/>
      <c r="C1604" s="8"/>
      <c r="D1604" s="2"/>
      <c r="E1604" s="8"/>
      <c r="F1604" s="8"/>
      <c r="G1604" s="2"/>
      <c r="H1604" s="2"/>
      <c r="I1604" s="2"/>
      <c r="J1604" s="2"/>
      <c r="K1604" s="2"/>
      <c r="L1604" s="2"/>
      <c r="M1604" s="2"/>
      <c r="N1604" s="2"/>
      <c r="O1604" s="8"/>
      <c r="P1604" s="2"/>
      <c r="Q1604" s="12"/>
    </row>
    <row r="1605" spans="1:17">
      <c r="A1605" s="11"/>
      <c r="B1605" s="9"/>
      <c r="C1605" s="9"/>
      <c r="D1605" s="3"/>
      <c r="E1605" s="9"/>
      <c r="F1605" s="9"/>
      <c r="G1605" s="3"/>
      <c r="H1605" s="3"/>
      <c r="I1605" s="3"/>
      <c r="J1605" s="3"/>
      <c r="K1605" s="3"/>
      <c r="L1605" s="3"/>
      <c r="M1605" s="3"/>
      <c r="N1605" s="3"/>
      <c r="O1605" s="9"/>
      <c r="P1605" s="3"/>
      <c r="Q1605" s="13"/>
    </row>
    <row r="1606" spans="1:17">
      <c r="A1606" s="10"/>
      <c r="B1606" s="8"/>
      <c r="C1606" s="8"/>
      <c r="D1606" s="2"/>
      <c r="E1606" s="8"/>
      <c r="F1606" s="8"/>
      <c r="G1606" s="2"/>
      <c r="H1606" s="2"/>
      <c r="I1606" s="2"/>
      <c r="J1606" s="2"/>
      <c r="K1606" s="2"/>
      <c r="L1606" s="2"/>
      <c r="M1606" s="2"/>
      <c r="N1606" s="2"/>
      <c r="O1606" s="8"/>
      <c r="P1606" s="2"/>
      <c r="Q1606" s="12"/>
    </row>
    <row r="1607" spans="1:17">
      <c r="A1607" s="11"/>
      <c r="B1607" s="9"/>
      <c r="C1607" s="9"/>
      <c r="D1607" s="3"/>
      <c r="E1607" s="9"/>
      <c r="F1607" s="9"/>
      <c r="G1607" s="3"/>
      <c r="H1607" s="3"/>
      <c r="I1607" s="3"/>
      <c r="J1607" s="3"/>
      <c r="K1607" s="3"/>
      <c r="L1607" s="3"/>
      <c r="M1607" s="3"/>
      <c r="N1607" s="3"/>
      <c r="O1607" s="9"/>
      <c r="P1607" s="3"/>
      <c r="Q1607" s="13"/>
    </row>
    <row r="1608" spans="1:17">
      <c r="A1608" s="10"/>
      <c r="B1608" s="8"/>
      <c r="C1608" s="8"/>
      <c r="D1608" s="2"/>
      <c r="E1608" s="8"/>
      <c r="F1608" s="8"/>
      <c r="G1608" s="2"/>
      <c r="H1608" s="2"/>
      <c r="I1608" s="2"/>
      <c r="J1608" s="2"/>
      <c r="K1608" s="2"/>
      <c r="L1608" s="2"/>
      <c r="M1608" s="2"/>
      <c r="N1608" s="2"/>
      <c r="O1608" s="8"/>
      <c r="P1608" s="2"/>
      <c r="Q1608" s="12"/>
    </row>
    <row r="1609" spans="1:17">
      <c r="A1609" s="11"/>
      <c r="B1609" s="9"/>
      <c r="C1609" s="9"/>
      <c r="D1609" s="3"/>
      <c r="E1609" s="9"/>
      <c r="F1609" s="9"/>
      <c r="G1609" s="3"/>
      <c r="H1609" s="3"/>
      <c r="I1609" s="3"/>
      <c r="J1609" s="3"/>
      <c r="K1609" s="3"/>
      <c r="L1609" s="3"/>
      <c r="M1609" s="3"/>
      <c r="N1609" s="3"/>
      <c r="O1609" s="9"/>
      <c r="P1609" s="3"/>
      <c r="Q1609" s="13"/>
    </row>
    <row r="1610" spans="1:17">
      <c r="A1610" s="10"/>
      <c r="B1610" s="8"/>
      <c r="C1610" s="8"/>
      <c r="D1610" s="2"/>
      <c r="E1610" s="8"/>
      <c r="F1610" s="8"/>
      <c r="G1610" s="2"/>
      <c r="H1610" s="2"/>
      <c r="I1610" s="2"/>
      <c r="J1610" s="2"/>
      <c r="K1610" s="2"/>
      <c r="L1610" s="2"/>
      <c r="M1610" s="2"/>
      <c r="N1610" s="2"/>
      <c r="O1610" s="8"/>
      <c r="P1610" s="2"/>
      <c r="Q1610" s="12"/>
    </row>
    <row r="1611" spans="1:17">
      <c r="A1611" s="11"/>
      <c r="B1611" s="9"/>
      <c r="C1611" s="9"/>
      <c r="D1611" s="3"/>
      <c r="E1611" s="9"/>
      <c r="F1611" s="9"/>
      <c r="G1611" s="3"/>
      <c r="H1611" s="3"/>
      <c r="I1611" s="3"/>
      <c r="J1611" s="3"/>
      <c r="K1611" s="3"/>
      <c r="L1611" s="3"/>
      <c r="M1611" s="3"/>
      <c r="N1611" s="3"/>
      <c r="O1611" s="9"/>
      <c r="P1611" s="3"/>
      <c r="Q1611" s="13"/>
    </row>
    <row r="1612" spans="1:17">
      <c r="A1612" s="10"/>
      <c r="B1612" s="8"/>
      <c r="C1612" s="8"/>
      <c r="D1612" s="2"/>
      <c r="E1612" s="8"/>
      <c r="F1612" s="8"/>
      <c r="G1612" s="2"/>
      <c r="H1612" s="2"/>
      <c r="I1612" s="2"/>
      <c r="J1612" s="2"/>
      <c r="K1612" s="2"/>
      <c r="L1612" s="2"/>
      <c r="M1612" s="2"/>
      <c r="N1612" s="2"/>
      <c r="O1612" s="8"/>
      <c r="P1612" s="2"/>
      <c r="Q1612" s="12"/>
    </row>
    <row r="1613" spans="1:17">
      <c r="A1613" s="11"/>
      <c r="B1613" s="9"/>
      <c r="C1613" s="9"/>
      <c r="D1613" s="3"/>
      <c r="E1613" s="9"/>
      <c r="F1613" s="9"/>
      <c r="G1613" s="3"/>
      <c r="H1613" s="3"/>
      <c r="I1613" s="3"/>
      <c r="J1613" s="3"/>
      <c r="K1613" s="3"/>
      <c r="L1613" s="3"/>
      <c r="M1613" s="3"/>
      <c r="N1613" s="3"/>
      <c r="O1613" s="9"/>
      <c r="P1613" s="3"/>
      <c r="Q1613" s="13"/>
    </row>
    <row r="1614" spans="1:17">
      <c r="A1614" s="10"/>
      <c r="B1614" s="8"/>
      <c r="C1614" s="8"/>
      <c r="D1614" s="2"/>
      <c r="E1614" s="8"/>
      <c r="F1614" s="8"/>
      <c r="G1614" s="2"/>
      <c r="H1614" s="2"/>
      <c r="I1614" s="2"/>
      <c r="J1614" s="2"/>
      <c r="K1614" s="2"/>
      <c r="L1614" s="2"/>
      <c r="M1614" s="2"/>
      <c r="N1614" s="2"/>
      <c r="O1614" s="8"/>
      <c r="P1614" s="2"/>
      <c r="Q1614" s="12"/>
    </row>
    <row r="1615" spans="1:17">
      <c r="A1615" s="11"/>
      <c r="B1615" s="9"/>
      <c r="C1615" s="9"/>
      <c r="D1615" s="3"/>
      <c r="E1615" s="9"/>
      <c r="F1615" s="9"/>
      <c r="G1615" s="3"/>
      <c r="H1615" s="3"/>
      <c r="I1615" s="3"/>
      <c r="J1615" s="3"/>
      <c r="K1615" s="3"/>
      <c r="L1615" s="3"/>
      <c r="M1615" s="3"/>
      <c r="N1615" s="3"/>
      <c r="O1615" s="9"/>
      <c r="P1615" s="3"/>
      <c r="Q1615" s="13"/>
    </row>
    <row r="1616" spans="1:17">
      <c r="A1616" s="10"/>
      <c r="B1616" s="8"/>
      <c r="C1616" s="8"/>
      <c r="D1616" s="2"/>
      <c r="E1616" s="8"/>
      <c r="F1616" s="8"/>
      <c r="G1616" s="2"/>
      <c r="H1616" s="2"/>
      <c r="I1616" s="2"/>
      <c r="J1616" s="2"/>
      <c r="K1616" s="2"/>
      <c r="L1616" s="2"/>
      <c r="M1616" s="2"/>
      <c r="N1616" s="2"/>
      <c r="O1616" s="8"/>
      <c r="P1616" s="2"/>
      <c r="Q1616" s="12"/>
    </row>
    <row r="1617" spans="1:17">
      <c r="A1617" s="11"/>
      <c r="B1617" s="9"/>
      <c r="C1617" s="9"/>
      <c r="D1617" s="3"/>
      <c r="E1617" s="9"/>
      <c r="F1617" s="9"/>
      <c r="G1617" s="3"/>
      <c r="H1617" s="3"/>
      <c r="I1617" s="3"/>
      <c r="J1617" s="3"/>
      <c r="K1617" s="3"/>
      <c r="L1617" s="3"/>
      <c r="M1617" s="3"/>
      <c r="N1617" s="3"/>
      <c r="O1617" s="9"/>
      <c r="P1617" s="3"/>
      <c r="Q1617" s="13"/>
    </row>
    <row r="1618" spans="1:17">
      <c r="A1618" s="10"/>
      <c r="B1618" s="8"/>
      <c r="C1618" s="8"/>
      <c r="D1618" s="2"/>
      <c r="E1618" s="8"/>
      <c r="F1618" s="8"/>
      <c r="G1618" s="2"/>
      <c r="H1618" s="2"/>
      <c r="I1618" s="2"/>
      <c r="J1618" s="2"/>
      <c r="K1618" s="2"/>
      <c r="L1618" s="2"/>
      <c r="M1618" s="2"/>
      <c r="N1618" s="2"/>
      <c r="O1618" s="8"/>
      <c r="P1618" s="2"/>
      <c r="Q1618" s="12"/>
    </row>
    <row r="1619" spans="1:17">
      <c r="A1619" s="11"/>
      <c r="B1619" s="9"/>
      <c r="C1619" s="9"/>
      <c r="D1619" s="3"/>
      <c r="E1619" s="9"/>
      <c r="F1619" s="9"/>
      <c r="G1619" s="3"/>
      <c r="H1619" s="3"/>
      <c r="I1619" s="3"/>
      <c r="J1619" s="3"/>
      <c r="K1619" s="3"/>
      <c r="L1619" s="3"/>
      <c r="M1619" s="3"/>
      <c r="N1619" s="3"/>
      <c r="O1619" s="9"/>
      <c r="P1619" s="3"/>
      <c r="Q1619" s="13"/>
    </row>
    <row r="1620" spans="1:17">
      <c r="A1620" s="10"/>
      <c r="B1620" s="8"/>
      <c r="C1620" s="8"/>
      <c r="D1620" s="2"/>
      <c r="E1620" s="8"/>
      <c r="F1620" s="8"/>
      <c r="G1620" s="2"/>
      <c r="H1620" s="2"/>
      <c r="I1620" s="2"/>
      <c r="J1620" s="2"/>
      <c r="K1620" s="2"/>
      <c r="L1620" s="2"/>
      <c r="M1620" s="2"/>
      <c r="N1620" s="2"/>
      <c r="O1620" s="8"/>
      <c r="P1620" s="2"/>
      <c r="Q1620" s="12"/>
    </row>
    <row r="1621" spans="1:17">
      <c r="A1621" s="11"/>
      <c r="B1621" s="9"/>
      <c r="C1621" s="9"/>
      <c r="D1621" s="3"/>
      <c r="E1621" s="9"/>
      <c r="F1621" s="9"/>
      <c r="G1621" s="3"/>
      <c r="H1621" s="3"/>
      <c r="I1621" s="3"/>
      <c r="J1621" s="3"/>
      <c r="K1621" s="3"/>
      <c r="L1621" s="3"/>
      <c r="M1621" s="3"/>
      <c r="N1621" s="3"/>
      <c r="O1621" s="9"/>
      <c r="P1621" s="3"/>
      <c r="Q1621" s="13"/>
    </row>
    <row r="1622" spans="1:17">
      <c r="A1622" s="10"/>
      <c r="B1622" s="8"/>
      <c r="C1622" s="8"/>
      <c r="D1622" s="2"/>
      <c r="E1622" s="8"/>
      <c r="F1622" s="8"/>
      <c r="G1622" s="2"/>
      <c r="H1622" s="2"/>
      <c r="I1622" s="2"/>
      <c r="J1622" s="2"/>
      <c r="K1622" s="2"/>
      <c r="L1622" s="2"/>
      <c r="M1622" s="2"/>
      <c r="N1622" s="2"/>
      <c r="O1622" s="8"/>
      <c r="P1622" s="2"/>
      <c r="Q1622" s="12"/>
    </row>
    <row r="1623" spans="1:17">
      <c r="A1623" s="11"/>
      <c r="B1623" s="9"/>
      <c r="C1623" s="9"/>
      <c r="D1623" s="3"/>
      <c r="E1623" s="9"/>
      <c r="F1623" s="9"/>
      <c r="G1623" s="3"/>
      <c r="H1623" s="3"/>
      <c r="I1623" s="3"/>
      <c r="J1623" s="3"/>
      <c r="K1623" s="3"/>
      <c r="L1623" s="3"/>
      <c r="M1623" s="3"/>
      <c r="N1623" s="3"/>
      <c r="O1623" s="9"/>
      <c r="P1623" s="3"/>
      <c r="Q1623" s="13"/>
    </row>
    <row r="1624" spans="1:17">
      <c r="A1624" s="10"/>
      <c r="B1624" s="8"/>
      <c r="C1624" s="8"/>
      <c r="D1624" s="2"/>
      <c r="E1624" s="8"/>
      <c r="F1624" s="8"/>
      <c r="G1624" s="2"/>
      <c r="H1624" s="2"/>
      <c r="I1624" s="2"/>
      <c r="J1624" s="2"/>
      <c r="K1624" s="2"/>
      <c r="L1624" s="2"/>
      <c r="M1624" s="2"/>
      <c r="N1624" s="2"/>
      <c r="O1624" s="8"/>
      <c r="P1624" s="2"/>
      <c r="Q1624" s="12"/>
    </row>
    <row r="1625" spans="1:17">
      <c r="A1625" s="11"/>
      <c r="B1625" s="9"/>
      <c r="C1625" s="9"/>
      <c r="D1625" s="3"/>
      <c r="E1625" s="9"/>
      <c r="F1625" s="9"/>
      <c r="G1625" s="3"/>
      <c r="H1625" s="3"/>
      <c r="I1625" s="3"/>
      <c r="J1625" s="3"/>
      <c r="K1625" s="3"/>
      <c r="L1625" s="3"/>
      <c r="M1625" s="3"/>
      <c r="N1625" s="3"/>
      <c r="O1625" s="9"/>
      <c r="P1625" s="3"/>
      <c r="Q1625" s="13"/>
    </row>
    <row r="1626" spans="1:17">
      <c r="A1626" s="10"/>
      <c r="B1626" s="8"/>
      <c r="C1626" s="8"/>
      <c r="D1626" s="2"/>
      <c r="E1626" s="8"/>
      <c r="F1626" s="8"/>
      <c r="G1626" s="2"/>
      <c r="H1626" s="2"/>
      <c r="I1626" s="2"/>
      <c r="J1626" s="2"/>
      <c r="K1626" s="2"/>
      <c r="L1626" s="2"/>
      <c r="M1626" s="2"/>
      <c r="N1626" s="2"/>
      <c r="O1626" s="8"/>
      <c r="P1626" s="2"/>
      <c r="Q1626" s="12"/>
    </row>
    <row r="1627" spans="1:17">
      <c r="A1627" s="11"/>
      <c r="B1627" s="9"/>
      <c r="C1627" s="9"/>
      <c r="D1627" s="3"/>
      <c r="E1627" s="9"/>
      <c r="F1627" s="9"/>
      <c r="G1627" s="3"/>
      <c r="H1627" s="3"/>
      <c r="I1627" s="3"/>
      <c r="J1627" s="3"/>
      <c r="K1627" s="3"/>
      <c r="L1627" s="3"/>
      <c r="M1627" s="3"/>
      <c r="N1627" s="3"/>
      <c r="O1627" s="9"/>
      <c r="P1627" s="3"/>
      <c r="Q1627" s="13"/>
    </row>
    <row r="1628" spans="1:17">
      <c r="A1628" s="10"/>
      <c r="B1628" s="8"/>
      <c r="C1628" s="8"/>
      <c r="D1628" s="2"/>
      <c r="E1628" s="8"/>
      <c r="F1628" s="8"/>
      <c r="G1628" s="2"/>
      <c r="H1628" s="2"/>
      <c r="I1628" s="2"/>
      <c r="J1628" s="2"/>
      <c r="K1628" s="2"/>
      <c r="L1628" s="2"/>
      <c r="M1628" s="2"/>
      <c r="N1628" s="2"/>
      <c r="O1628" s="8"/>
      <c r="P1628" s="2"/>
      <c r="Q1628" s="12"/>
    </row>
    <row r="1629" spans="1:17">
      <c r="A1629" s="11"/>
      <c r="B1629" s="9"/>
      <c r="C1629" s="9"/>
      <c r="D1629" s="3"/>
      <c r="E1629" s="9"/>
      <c r="F1629" s="9"/>
      <c r="G1629" s="3"/>
      <c r="H1629" s="3"/>
      <c r="I1629" s="3"/>
      <c r="J1629" s="3"/>
      <c r="K1629" s="3"/>
      <c r="L1629" s="3"/>
      <c r="M1629" s="3"/>
      <c r="N1629" s="3"/>
      <c r="O1629" s="9"/>
      <c r="P1629" s="3"/>
      <c r="Q1629" s="13"/>
    </row>
    <row r="1630" spans="1:17">
      <c r="A1630" s="10"/>
      <c r="B1630" s="8"/>
      <c r="C1630" s="8"/>
      <c r="D1630" s="2"/>
      <c r="E1630" s="8"/>
      <c r="F1630" s="8"/>
      <c r="G1630" s="2"/>
      <c r="H1630" s="2"/>
      <c r="I1630" s="2"/>
      <c r="J1630" s="2"/>
      <c r="K1630" s="2"/>
      <c r="L1630" s="2"/>
      <c r="M1630" s="2"/>
      <c r="N1630" s="2"/>
      <c r="O1630" s="8"/>
      <c r="P1630" s="2"/>
      <c r="Q1630" s="12"/>
    </row>
    <row r="1631" spans="1:17">
      <c r="A1631" s="11"/>
      <c r="B1631" s="9"/>
      <c r="C1631" s="9"/>
      <c r="D1631" s="3"/>
      <c r="E1631" s="9"/>
      <c r="F1631" s="9"/>
      <c r="G1631" s="3"/>
      <c r="H1631" s="3"/>
      <c r="I1631" s="3"/>
      <c r="J1631" s="3"/>
      <c r="K1631" s="3"/>
      <c r="L1631" s="3"/>
      <c r="M1631" s="3"/>
      <c r="N1631" s="3"/>
      <c r="O1631" s="9"/>
      <c r="P1631" s="3"/>
      <c r="Q1631" s="13"/>
    </row>
    <row r="1632" spans="1:17">
      <c r="A1632" s="10"/>
      <c r="B1632" s="8"/>
      <c r="C1632" s="8"/>
      <c r="D1632" s="2"/>
      <c r="E1632" s="8"/>
      <c r="F1632" s="8"/>
      <c r="G1632" s="2"/>
      <c r="H1632" s="2"/>
      <c r="I1632" s="2"/>
      <c r="J1632" s="2"/>
      <c r="K1632" s="2"/>
      <c r="L1632" s="2"/>
      <c r="M1632" s="2"/>
      <c r="N1632" s="2"/>
      <c r="O1632" s="8"/>
      <c r="P1632" s="2"/>
      <c r="Q1632" s="12"/>
    </row>
    <row r="1633" spans="1:17">
      <c r="A1633" s="11"/>
      <c r="B1633" s="9"/>
      <c r="C1633" s="9"/>
      <c r="D1633" s="3"/>
      <c r="E1633" s="9"/>
      <c r="F1633" s="9"/>
      <c r="G1633" s="3"/>
      <c r="H1633" s="3"/>
      <c r="I1633" s="3"/>
      <c r="J1633" s="3"/>
      <c r="K1633" s="3"/>
      <c r="L1633" s="3"/>
      <c r="M1633" s="3"/>
      <c r="N1633" s="3"/>
      <c r="O1633" s="9"/>
      <c r="P1633" s="3"/>
      <c r="Q1633" s="13"/>
    </row>
    <row r="1634" spans="1:17">
      <c r="A1634" s="10"/>
      <c r="B1634" s="8"/>
      <c r="C1634" s="8"/>
      <c r="D1634" s="2"/>
      <c r="E1634" s="8"/>
      <c r="F1634" s="8"/>
      <c r="G1634" s="2"/>
      <c r="H1634" s="2"/>
      <c r="I1634" s="2"/>
      <c r="J1634" s="2"/>
      <c r="K1634" s="2"/>
      <c r="L1634" s="2"/>
      <c r="M1634" s="2"/>
      <c r="N1634" s="2"/>
      <c r="O1634" s="8"/>
      <c r="P1634" s="2"/>
      <c r="Q1634" s="12"/>
    </row>
    <row r="1635" spans="1:17">
      <c r="A1635" s="11"/>
      <c r="B1635" s="9"/>
      <c r="C1635" s="9"/>
      <c r="D1635" s="3"/>
      <c r="E1635" s="9"/>
      <c r="F1635" s="9"/>
      <c r="G1635" s="3"/>
      <c r="H1635" s="3"/>
      <c r="I1635" s="3"/>
      <c r="J1635" s="3"/>
      <c r="K1635" s="3"/>
      <c r="L1635" s="3"/>
      <c r="M1635" s="3"/>
      <c r="N1635" s="3"/>
      <c r="O1635" s="9"/>
      <c r="P1635" s="3"/>
      <c r="Q1635" s="13"/>
    </row>
    <row r="1636" spans="1:17">
      <c r="A1636" s="10"/>
      <c r="B1636" s="8"/>
      <c r="C1636" s="8"/>
      <c r="D1636" s="2"/>
      <c r="E1636" s="8"/>
      <c r="F1636" s="8"/>
      <c r="G1636" s="2"/>
      <c r="H1636" s="2"/>
      <c r="I1636" s="2"/>
      <c r="J1636" s="2"/>
      <c r="K1636" s="2"/>
      <c r="L1636" s="2"/>
      <c r="M1636" s="2"/>
      <c r="N1636" s="2"/>
      <c r="O1636" s="8"/>
      <c r="P1636" s="2"/>
      <c r="Q1636" s="12"/>
    </row>
    <row r="1637" spans="1:17">
      <c r="A1637" s="11"/>
      <c r="B1637" s="9"/>
      <c r="C1637" s="9"/>
      <c r="D1637" s="3"/>
      <c r="E1637" s="9"/>
      <c r="F1637" s="9"/>
      <c r="G1637" s="3"/>
      <c r="H1637" s="3"/>
      <c r="I1637" s="3"/>
      <c r="J1637" s="3"/>
      <c r="K1637" s="3"/>
      <c r="L1637" s="3"/>
      <c r="M1637" s="3"/>
      <c r="N1637" s="3"/>
      <c r="O1637" s="9"/>
      <c r="P1637" s="3"/>
      <c r="Q1637" s="13"/>
    </row>
    <row r="1638" spans="1:17">
      <c r="A1638" s="10"/>
      <c r="B1638" s="8"/>
      <c r="C1638" s="8"/>
      <c r="D1638" s="2"/>
      <c r="E1638" s="8"/>
      <c r="F1638" s="8"/>
      <c r="G1638" s="2"/>
      <c r="H1638" s="2"/>
      <c r="I1638" s="2"/>
      <c r="J1638" s="2"/>
      <c r="K1638" s="2"/>
      <c r="L1638" s="2"/>
      <c r="M1638" s="2"/>
      <c r="N1638" s="2"/>
      <c r="O1638" s="8"/>
      <c r="P1638" s="2"/>
      <c r="Q1638" s="12"/>
    </row>
    <row r="1639" spans="1:17">
      <c r="A1639" s="11"/>
      <c r="B1639" s="9"/>
      <c r="C1639" s="9"/>
      <c r="D1639" s="3"/>
      <c r="E1639" s="9"/>
      <c r="F1639" s="9"/>
      <c r="G1639" s="3"/>
      <c r="H1639" s="3"/>
      <c r="I1639" s="3"/>
      <c r="J1639" s="3"/>
      <c r="K1639" s="3"/>
      <c r="L1639" s="3"/>
      <c r="M1639" s="3"/>
      <c r="N1639" s="3"/>
      <c r="O1639" s="9"/>
      <c r="P1639" s="3"/>
      <c r="Q1639" s="13"/>
    </row>
    <row r="1640" spans="1:17">
      <c r="A1640" s="10"/>
      <c r="B1640" s="8"/>
      <c r="C1640" s="8"/>
      <c r="D1640" s="2"/>
      <c r="E1640" s="8"/>
      <c r="F1640" s="8"/>
      <c r="G1640" s="2"/>
      <c r="H1640" s="2"/>
      <c r="I1640" s="2"/>
      <c r="J1640" s="2"/>
      <c r="K1640" s="2"/>
      <c r="L1640" s="2"/>
      <c r="M1640" s="2"/>
      <c r="N1640" s="2"/>
      <c r="O1640" s="8"/>
      <c r="P1640" s="2"/>
      <c r="Q1640" s="12"/>
    </row>
    <row r="1641" spans="1:17">
      <c r="A1641" s="11"/>
      <c r="B1641" s="9"/>
      <c r="C1641" s="9"/>
      <c r="D1641" s="3"/>
      <c r="E1641" s="9"/>
      <c r="F1641" s="9"/>
      <c r="G1641" s="3"/>
      <c r="H1641" s="3"/>
      <c r="I1641" s="3"/>
      <c r="J1641" s="3"/>
      <c r="K1641" s="3"/>
      <c r="L1641" s="3"/>
      <c r="M1641" s="3"/>
      <c r="N1641" s="3"/>
      <c r="O1641" s="9"/>
      <c r="P1641" s="3"/>
      <c r="Q1641" s="13"/>
    </row>
    <row r="1642" spans="1:17">
      <c r="A1642" s="10"/>
      <c r="B1642" s="8"/>
      <c r="C1642" s="8"/>
      <c r="D1642" s="2"/>
      <c r="E1642" s="8"/>
      <c r="F1642" s="8"/>
      <c r="G1642" s="2"/>
      <c r="H1642" s="2"/>
      <c r="I1642" s="2"/>
      <c r="J1642" s="2"/>
      <c r="K1642" s="2"/>
      <c r="L1642" s="2"/>
      <c r="M1642" s="2"/>
      <c r="N1642" s="2"/>
      <c r="O1642" s="8"/>
      <c r="P1642" s="2"/>
      <c r="Q1642" s="12"/>
    </row>
    <row r="1643" spans="1:17">
      <c r="A1643" s="11"/>
      <c r="B1643" s="9"/>
      <c r="C1643" s="9"/>
      <c r="D1643" s="3"/>
      <c r="E1643" s="9"/>
      <c r="F1643" s="9"/>
      <c r="G1643" s="3"/>
      <c r="H1643" s="3"/>
      <c r="I1643" s="3"/>
      <c r="J1643" s="3"/>
      <c r="K1643" s="3"/>
      <c r="L1643" s="3"/>
      <c r="M1643" s="3"/>
      <c r="N1643" s="3"/>
      <c r="O1643" s="9"/>
      <c r="P1643" s="3"/>
      <c r="Q1643" s="13"/>
    </row>
    <row r="1644" spans="1:17">
      <c r="A1644" s="10"/>
      <c r="B1644" s="8"/>
      <c r="C1644" s="8"/>
      <c r="D1644" s="2"/>
      <c r="E1644" s="8"/>
      <c r="F1644" s="8"/>
      <c r="G1644" s="2"/>
      <c r="H1644" s="2"/>
      <c r="I1644" s="2"/>
      <c r="J1644" s="2"/>
      <c r="K1644" s="2"/>
      <c r="L1644" s="2"/>
      <c r="M1644" s="2"/>
      <c r="N1644" s="2"/>
      <c r="O1644" s="8"/>
      <c r="P1644" s="2"/>
      <c r="Q1644" s="12"/>
    </row>
    <row r="1645" spans="1:17">
      <c r="A1645" s="11"/>
      <c r="B1645" s="9"/>
      <c r="C1645" s="9"/>
      <c r="D1645" s="3"/>
      <c r="E1645" s="9"/>
      <c r="F1645" s="9"/>
      <c r="G1645" s="3"/>
      <c r="H1645" s="3"/>
      <c r="I1645" s="3"/>
      <c r="J1645" s="3"/>
      <c r="K1645" s="3"/>
      <c r="L1645" s="3"/>
      <c r="M1645" s="3"/>
      <c r="N1645" s="3"/>
      <c r="O1645" s="9"/>
      <c r="P1645" s="3"/>
      <c r="Q1645" s="13"/>
    </row>
    <row r="1646" spans="1:17">
      <c r="A1646" s="10"/>
      <c r="B1646" s="8"/>
      <c r="C1646" s="8"/>
      <c r="D1646" s="2"/>
      <c r="E1646" s="8"/>
      <c r="F1646" s="8"/>
      <c r="G1646" s="2"/>
      <c r="H1646" s="2"/>
      <c r="I1646" s="2"/>
      <c r="J1646" s="2"/>
      <c r="K1646" s="2"/>
      <c r="L1646" s="2"/>
      <c r="M1646" s="2"/>
      <c r="N1646" s="2"/>
      <c r="O1646" s="8"/>
      <c r="P1646" s="2"/>
      <c r="Q1646" s="12"/>
    </row>
    <row r="1647" spans="1:17">
      <c r="A1647" s="11"/>
      <c r="B1647" s="9"/>
      <c r="C1647" s="9"/>
      <c r="D1647" s="3"/>
      <c r="E1647" s="9"/>
      <c r="F1647" s="9"/>
      <c r="G1647" s="3"/>
      <c r="H1647" s="3"/>
      <c r="I1647" s="3"/>
      <c r="J1647" s="3"/>
      <c r="K1647" s="3"/>
      <c r="L1647" s="3"/>
      <c r="M1647" s="3"/>
      <c r="N1647" s="3"/>
      <c r="O1647" s="9"/>
      <c r="P1647" s="3"/>
      <c r="Q1647" s="13"/>
    </row>
    <row r="1648" spans="1:17">
      <c r="A1648" s="10"/>
      <c r="B1648" s="8"/>
      <c r="C1648" s="8"/>
      <c r="D1648" s="2"/>
      <c r="E1648" s="8"/>
      <c r="F1648" s="8"/>
      <c r="G1648" s="2"/>
      <c r="H1648" s="2"/>
      <c r="I1648" s="2"/>
      <c r="J1648" s="2"/>
      <c r="K1648" s="2"/>
      <c r="L1648" s="2"/>
      <c r="M1648" s="2"/>
      <c r="N1648" s="2"/>
      <c r="O1648" s="8"/>
      <c r="P1648" s="2"/>
      <c r="Q1648" s="12"/>
    </row>
    <row r="1649" spans="1:17">
      <c r="A1649" s="11"/>
      <c r="B1649" s="9"/>
      <c r="C1649" s="9"/>
      <c r="D1649" s="3"/>
      <c r="E1649" s="9"/>
      <c r="F1649" s="9"/>
      <c r="G1649" s="3"/>
      <c r="H1649" s="3"/>
      <c r="I1649" s="3"/>
      <c r="J1649" s="3"/>
      <c r="K1649" s="3"/>
      <c r="L1649" s="3"/>
      <c r="M1649" s="3"/>
      <c r="N1649" s="3"/>
      <c r="O1649" s="9"/>
      <c r="P1649" s="3"/>
      <c r="Q1649" s="13"/>
    </row>
    <row r="1650" spans="1:17">
      <c r="A1650" s="10"/>
      <c r="B1650" s="8"/>
      <c r="C1650" s="8"/>
      <c r="D1650" s="2"/>
      <c r="E1650" s="8"/>
      <c r="F1650" s="8"/>
      <c r="G1650" s="2"/>
      <c r="H1650" s="2"/>
      <c r="I1650" s="2"/>
      <c r="J1650" s="2"/>
      <c r="K1650" s="2"/>
      <c r="L1650" s="2"/>
      <c r="M1650" s="2"/>
      <c r="N1650" s="2"/>
      <c r="O1650" s="8"/>
      <c r="P1650" s="2"/>
      <c r="Q1650" s="12"/>
    </row>
    <row r="1651" spans="1:17">
      <c r="A1651" s="11"/>
      <c r="B1651" s="9"/>
      <c r="C1651" s="9"/>
      <c r="D1651" s="3"/>
      <c r="E1651" s="9"/>
      <c r="F1651" s="9"/>
      <c r="G1651" s="3"/>
      <c r="H1651" s="3"/>
      <c r="I1651" s="3"/>
      <c r="J1651" s="3"/>
      <c r="K1651" s="3"/>
      <c r="L1651" s="3"/>
      <c r="M1651" s="3"/>
      <c r="N1651" s="3"/>
      <c r="O1651" s="9"/>
      <c r="P1651" s="3"/>
      <c r="Q1651" s="13"/>
    </row>
    <row r="1652" spans="1:17">
      <c r="A1652" s="10"/>
      <c r="B1652" s="8"/>
      <c r="C1652" s="8"/>
      <c r="D1652" s="2"/>
      <c r="E1652" s="8"/>
      <c r="F1652" s="8"/>
      <c r="G1652" s="2"/>
      <c r="H1652" s="2"/>
      <c r="I1652" s="2"/>
      <c r="J1652" s="2"/>
      <c r="K1652" s="2"/>
      <c r="L1652" s="2"/>
      <c r="M1652" s="2"/>
      <c r="N1652" s="2"/>
      <c r="O1652" s="8"/>
      <c r="P1652" s="2"/>
      <c r="Q1652" s="12"/>
    </row>
    <row r="1653" spans="1:17">
      <c r="A1653" s="11"/>
      <c r="B1653" s="9"/>
      <c r="C1653" s="9"/>
      <c r="D1653" s="3"/>
      <c r="E1653" s="9"/>
      <c r="F1653" s="9"/>
      <c r="G1653" s="3"/>
      <c r="H1653" s="3"/>
      <c r="I1653" s="3"/>
      <c r="J1653" s="3"/>
      <c r="K1653" s="3"/>
      <c r="L1653" s="3"/>
      <c r="M1653" s="3"/>
      <c r="N1653" s="3"/>
      <c r="O1653" s="9"/>
      <c r="P1653" s="3"/>
      <c r="Q1653" s="13"/>
    </row>
    <row r="1654" spans="1:17">
      <c r="A1654" s="10"/>
      <c r="B1654" s="8"/>
      <c r="C1654" s="8"/>
      <c r="D1654" s="2"/>
      <c r="E1654" s="8"/>
      <c r="F1654" s="8"/>
      <c r="G1654" s="2"/>
      <c r="H1654" s="2"/>
      <c r="I1654" s="2"/>
      <c r="J1654" s="2"/>
      <c r="K1654" s="2"/>
      <c r="L1654" s="2"/>
      <c r="M1654" s="2"/>
      <c r="N1654" s="2"/>
      <c r="O1654" s="8"/>
      <c r="P1654" s="2"/>
      <c r="Q1654" s="12"/>
    </row>
    <row r="1655" spans="1:17">
      <c r="A1655" s="11"/>
      <c r="B1655" s="9"/>
      <c r="C1655" s="9"/>
      <c r="D1655" s="3"/>
      <c r="E1655" s="9"/>
      <c r="F1655" s="9"/>
      <c r="G1655" s="3"/>
      <c r="H1655" s="3"/>
      <c r="I1655" s="3"/>
      <c r="J1655" s="3"/>
      <c r="K1655" s="3"/>
      <c r="L1655" s="3"/>
      <c r="M1655" s="3"/>
      <c r="N1655" s="3"/>
      <c r="O1655" s="9"/>
      <c r="P1655" s="3"/>
      <c r="Q1655" s="13"/>
    </row>
    <row r="1656" spans="1:17">
      <c r="A1656" s="10"/>
      <c r="B1656" s="8"/>
      <c r="C1656" s="8"/>
      <c r="D1656" s="2"/>
      <c r="E1656" s="8"/>
      <c r="F1656" s="8"/>
      <c r="G1656" s="2"/>
      <c r="H1656" s="2"/>
      <c r="I1656" s="2"/>
      <c r="J1656" s="2"/>
      <c r="K1656" s="2"/>
      <c r="L1656" s="2"/>
      <c r="M1656" s="2"/>
      <c r="N1656" s="2"/>
      <c r="O1656" s="8"/>
      <c r="P1656" s="2"/>
      <c r="Q1656" s="12"/>
    </row>
    <row r="1657" spans="1:17">
      <c r="A1657" s="11"/>
      <c r="B1657" s="9"/>
      <c r="C1657" s="9"/>
      <c r="D1657" s="3"/>
      <c r="E1657" s="9"/>
      <c r="F1657" s="9"/>
      <c r="G1657" s="3"/>
      <c r="H1657" s="3"/>
      <c r="I1657" s="3"/>
      <c r="J1657" s="3"/>
      <c r="K1657" s="3"/>
      <c r="L1657" s="3"/>
      <c r="M1657" s="3"/>
      <c r="N1657" s="3"/>
      <c r="O1657" s="9"/>
      <c r="P1657" s="3"/>
      <c r="Q1657" s="13"/>
    </row>
    <row r="1658" spans="1:17">
      <c r="A1658" s="10"/>
      <c r="B1658" s="8"/>
      <c r="C1658" s="8"/>
      <c r="D1658" s="2"/>
      <c r="E1658" s="8"/>
      <c r="F1658" s="8"/>
      <c r="G1658" s="2"/>
      <c r="H1658" s="2"/>
      <c r="I1658" s="2"/>
      <c r="J1658" s="2"/>
      <c r="K1658" s="2"/>
      <c r="L1658" s="2"/>
      <c r="M1658" s="2"/>
      <c r="N1658" s="2"/>
      <c r="O1658" s="8"/>
      <c r="P1658" s="2"/>
      <c r="Q1658" s="12"/>
    </row>
    <row r="1659" spans="1:17">
      <c r="A1659" s="11"/>
      <c r="B1659" s="9"/>
      <c r="C1659" s="9"/>
      <c r="D1659" s="3"/>
      <c r="E1659" s="9"/>
      <c r="F1659" s="9"/>
      <c r="G1659" s="3"/>
      <c r="H1659" s="3"/>
      <c r="I1659" s="3"/>
      <c r="J1659" s="3"/>
      <c r="K1659" s="3"/>
      <c r="L1659" s="3"/>
      <c r="M1659" s="3"/>
      <c r="N1659" s="3"/>
      <c r="O1659" s="9"/>
      <c r="P1659" s="3"/>
      <c r="Q1659" s="13"/>
    </row>
    <row r="1660" spans="1:17">
      <c r="A1660" s="10"/>
      <c r="B1660" s="8"/>
      <c r="C1660" s="8"/>
      <c r="D1660" s="2"/>
      <c r="E1660" s="8"/>
      <c r="F1660" s="8"/>
      <c r="G1660" s="2"/>
      <c r="H1660" s="2"/>
      <c r="I1660" s="2"/>
      <c r="J1660" s="2"/>
      <c r="K1660" s="2"/>
      <c r="L1660" s="2"/>
      <c r="M1660" s="2"/>
      <c r="N1660" s="2"/>
      <c r="O1660" s="8"/>
      <c r="P1660" s="2"/>
      <c r="Q1660" s="12"/>
    </row>
    <row r="1661" spans="1:17">
      <c r="A1661" s="11"/>
      <c r="B1661" s="9"/>
      <c r="C1661" s="9"/>
      <c r="D1661" s="3"/>
      <c r="E1661" s="9"/>
      <c r="F1661" s="9"/>
      <c r="G1661" s="3"/>
      <c r="H1661" s="3"/>
      <c r="I1661" s="3"/>
      <c r="J1661" s="3"/>
      <c r="K1661" s="3"/>
      <c r="L1661" s="3"/>
      <c r="M1661" s="3"/>
      <c r="N1661" s="3"/>
      <c r="O1661" s="9"/>
      <c r="P1661" s="3"/>
      <c r="Q1661" s="13"/>
    </row>
    <row r="1662" spans="1:17">
      <c r="A1662" s="10"/>
      <c r="B1662" s="8"/>
      <c r="C1662" s="8"/>
      <c r="D1662" s="2"/>
      <c r="E1662" s="8"/>
      <c r="F1662" s="8"/>
      <c r="G1662" s="2"/>
      <c r="H1662" s="2"/>
      <c r="I1662" s="2"/>
      <c r="J1662" s="2"/>
      <c r="K1662" s="2"/>
      <c r="L1662" s="2"/>
      <c r="M1662" s="2"/>
      <c r="N1662" s="2"/>
      <c r="O1662" s="8"/>
      <c r="P1662" s="2"/>
      <c r="Q1662" s="12"/>
    </row>
    <row r="1663" spans="1:17">
      <c r="A1663" s="11"/>
      <c r="B1663" s="9"/>
      <c r="C1663" s="9"/>
      <c r="D1663" s="3"/>
      <c r="E1663" s="9"/>
      <c r="F1663" s="9"/>
      <c r="G1663" s="3"/>
      <c r="H1663" s="3"/>
      <c r="I1663" s="3"/>
      <c r="J1663" s="3"/>
      <c r="K1663" s="3"/>
      <c r="L1663" s="3"/>
      <c r="M1663" s="3"/>
      <c r="N1663" s="3"/>
      <c r="O1663" s="9"/>
      <c r="P1663" s="3"/>
      <c r="Q1663" s="13"/>
    </row>
    <row r="1664" spans="1:17">
      <c r="A1664" s="10"/>
      <c r="B1664" s="8"/>
      <c r="C1664" s="8"/>
      <c r="D1664" s="2"/>
      <c r="E1664" s="8"/>
      <c r="F1664" s="8"/>
      <c r="G1664" s="2"/>
      <c r="H1664" s="2"/>
      <c r="I1664" s="2"/>
      <c r="J1664" s="2"/>
      <c r="K1664" s="2"/>
      <c r="L1664" s="2"/>
      <c r="M1664" s="2"/>
      <c r="N1664" s="2"/>
      <c r="O1664" s="8"/>
      <c r="P1664" s="2"/>
      <c r="Q1664" s="12"/>
    </row>
    <row r="1665" spans="1:17">
      <c r="A1665" s="11"/>
      <c r="B1665" s="9"/>
      <c r="C1665" s="9"/>
      <c r="D1665" s="3"/>
      <c r="E1665" s="9"/>
      <c r="F1665" s="9"/>
      <c r="G1665" s="3"/>
      <c r="H1665" s="3"/>
      <c r="I1665" s="3"/>
      <c r="J1665" s="3"/>
      <c r="K1665" s="3"/>
      <c r="L1665" s="3"/>
      <c r="M1665" s="3"/>
      <c r="N1665" s="3"/>
      <c r="O1665" s="9"/>
      <c r="P1665" s="3"/>
      <c r="Q1665" s="13"/>
    </row>
    <row r="1666" spans="1:17">
      <c r="A1666" s="10"/>
      <c r="B1666" s="8"/>
      <c r="C1666" s="8"/>
      <c r="D1666" s="2"/>
      <c r="E1666" s="8"/>
      <c r="F1666" s="8"/>
      <c r="G1666" s="2"/>
      <c r="H1666" s="2"/>
      <c r="I1666" s="2"/>
      <c r="J1666" s="2"/>
      <c r="K1666" s="2"/>
      <c r="L1666" s="2"/>
      <c r="M1666" s="2"/>
      <c r="N1666" s="2"/>
      <c r="O1666" s="8"/>
      <c r="P1666" s="2"/>
      <c r="Q1666" s="12"/>
    </row>
    <row r="1667" spans="1:17">
      <c r="A1667" s="11"/>
      <c r="B1667" s="9"/>
      <c r="C1667" s="9"/>
      <c r="D1667" s="3"/>
      <c r="E1667" s="9"/>
      <c r="F1667" s="9"/>
      <c r="G1667" s="3"/>
      <c r="H1667" s="3"/>
      <c r="I1667" s="3"/>
      <c r="J1667" s="3"/>
      <c r="K1667" s="3"/>
      <c r="L1667" s="3"/>
      <c r="M1667" s="3"/>
      <c r="N1667" s="3"/>
      <c r="O1667" s="9"/>
      <c r="P1667" s="3"/>
      <c r="Q1667" s="13"/>
    </row>
    <row r="1668" spans="1:17">
      <c r="A1668" s="10"/>
      <c r="B1668" s="8"/>
      <c r="C1668" s="8"/>
      <c r="D1668" s="2"/>
      <c r="E1668" s="8"/>
      <c r="F1668" s="8"/>
      <c r="G1668" s="2"/>
      <c r="H1668" s="2"/>
      <c r="I1668" s="2"/>
      <c r="J1668" s="2"/>
      <c r="K1668" s="2"/>
      <c r="L1668" s="2"/>
      <c r="M1668" s="2"/>
      <c r="N1668" s="2"/>
      <c r="O1668" s="8"/>
      <c r="P1668" s="2"/>
      <c r="Q1668" s="12"/>
    </row>
    <row r="1669" spans="1:17">
      <c r="A1669" s="11"/>
      <c r="B1669" s="9"/>
      <c r="C1669" s="9"/>
      <c r="D1669" s="3"/>
      <c r="E1669" s="9"/>
      <c r="F1669" s="9"/>
      <c r="G1669" s="3"/>
      <c r="H1669" s="3"/>
      <c r="I1669" s="3"/>
      <c r="J1669" s="3"/>
      <c r="K1669" s="3"/>
      <c r="L1669" s="3"/>
      <c r="M1669" s="3"/>
      <c r="N1669" s="3"/>
      <c r="O1669" s="9"/>
      <c r="P1669" s="3"/>
      <c r="Q1669" s="13"/>
    </row>
    <row r="1670" spans="1:17">
      <c r="A1670" s="10"/>
      <c r="B1670" s="8"/>
      <c r="C1670" s="8"/>
      <c r="D1670" s="2"/>
      <c r="E1670" s="8"/>
      <c r="F1670" s="8"/>
      <c r="G1670" s="2"/>
      <c r="H1670" s="2"/>
      <c r="I1670" s="2"/>
      <c r="J1670" s="2"/>
      <c r="K1670" s="2"/>
      <c r="L1670" s="2"/>
      <c r="M1670" s="2"/>
      <c r="N1670" s="2"/>
      <c r="O1670" s="8"/>
      <c r="P1670" s="2"/>
      <c r="Q1670" s="12"/>
    </row>
    <row r="1671" spans="1:17">
      <c r="A1671" s="11"/>
      <c r="B1671" s="9"/>
      <c r="C1671" s="9"/>
      <c r="D1671" s="3"/>
      <c r="E1671" s="9"/>
      <c r="F1671" s="9"/>
      <c r="G1671" s="3"/>
      <c r="H1671" s="3"/>
      <c r="I1671" s="3"/>
      <c r="J1671" s="3"/>
      <c r="K1671" s="3"/>
      <c r="L1671" s="3"/>
      <c r="M1671" s="3"/>
      <c r="N1671" s="3"/>
      <c r="O1671" s="9"/>
      <c r="P1671" s="3"/>
      <c r="Q1671" s="13"/>
    </row>
    <row r="1672" spans="1:17">
      <c r="A1672" s="10"/>
      <c r="B1672" s="8"/>
      <c r="C1672" s="8"/>
      <c r="D1672" s="2"/>
      <c r="E1672" s="8"/>
      <c r="F1672" s="8"/>
      <c r="G1672" s="2"/>
      <c r="H1672" s="2"/>
      <c r="I1672" s="2"/>
      <c r="J1672" s="2"/>
      <c r="K1672" s="2"/>
      <c r="L1672" s="2"/>
      <c r="M1672" s="2"/>
      <c r="N1672" s="2"/>
      <c r="O1672" s="8"/>
      <c r="P1672" s="2"/>
      <c r="Q1672" s="12"/>
    </row>
    <row r="1673" spans="1:17">
      <c r="A1673" s="11"/>
      <c r="B1673" s="9"/>
      <c r="C1673" s="9"/>
      <c r="D1673" s="3"/>
      <c r="E1673" s="9"/>
      <c r="F1673" s="9"/>
      <c r="G1673" s="3"/>
      <c r="H1673" s="3"/>
      <c r="I1673" s="3"/>
      <c r="J1673" s="3"/>
      <c r="K1673" s="3"/>
      <c r="L1673" s="3"/>
      <c r="M1673" s="3"/>
      <c r="N1673" s="3"/>
      <c r="O1673" s="9"/>
      <c r="P1673" s="3"/>
      <c r="Q1673" s="13"/>
    </row>
    <row r="1674" spans="1:17">
      <c r="A1674" s="10"/>
      <c r="B1674" s="8"/>
      <c r="C1674" s="8"/>
      <c r="D1674" s="2"/>
      <c r="E1674" s="8"/>
      <c r="F1674" s="8"/>
      <c r="G1674" s="2"/>
      <c r="H1674" s="2"/>
      <c r="I1674" s="2"/>
      <c r="J1674" s="2"/>
      <c r="K1674" s="2"/>
      <c r="L1674" s="2"/>
      <c r="M1674" s="2"/>
      <c r="N1674" s="2"/>
      <c r="O1674" s="8"/>
      <c r="P1674" s="2"/>
      <c r="Q1674" s="12"/>
    </row>
    <row r="1675" spans="1:17">
      <c r="A1675" s="11"/>
      <c r="B1675" s="9"/>
      <c r="C1675" s="9"/>
      <c r="D1675" s="3"/>
      <c r="E1675" s="9"/>
      <c r="F1675" s="9"/>
      <c r="G1675" s="3"/>
      <c r="H1675" s="3"/>
      <c r="I1675" s="3"/>
      <c r="J1675" s="3"/>
      <c r="K1675" s="3"/>
      <c r="L1675" s="3"/>
      <c r="M1675" s="3"/>
      <c r="N1675" s="3"/>
      <c r="O1675" s="9"/>
      <c r="P1675" s="3"/>
      <c r="Q1675" s="13"/>
    </row>
    <row r="1676" spans="1:17">
      <c r="A1676" s="10"/>
      <c r="B1676" s="8"/>
      <c r="C1676" s="8"/>
      <c r="D1676" s="2"/>
      <c r="E1676" s="8"/>
      <c r="F1676" s="8"/>
      <c r="G1676" s="2"/>
      <c r="H1676" s="2"/>
      <c r="I1676" s="2"/>
      <c r="J1676" s="2"/>
      <c r="K1676" s="2"/>
      <c r="L1676" s="2"/>
      <c r="M1676" s="2"/>
      <c r="N1676" s="2"/>
      <c r="O1676" s="8"/>
      <c r="P1676" s="2"/>
      <c r="Q1676" s="12"/>
    </row>
    <row r="1677" spans="1:17">
      <c r="A1677" s="11"/>
      <c r="B1677" s="9"/>
      <c r="C1677" s="9"/>
      <c r="D1677" s="3"/>
      <c r="E1677" s="9"/>
      <c r="F1677" s="9"/>
      <c r="G1677" s="3"/>
      <c r="H1677" s="3"/>
      <c r="I1677" s="3"/>
      <c r="J1677" s="3"/>
      <c r="K1677" s="3"/>
      <c r="L1677" s="3"/>
      <c r="M1677" s="3"/>
      <c r="N1677" s="3"/>
      <c r="O1677" s="9"/>
      <c r="P1677" s="3"/>
      <c r="Q1677" s="13"/>
    </row>
    <row r="1678" spans="1:17">
      <c r="A1678" s="10"/>
      <c r="B1678" s="8"/>
      <c r="C1678" s="8"/>
      <c r="D1678" s="2"/>
      <c r="E1678" s="8"/>
      <c r="F1678" s="8"/>
      <c r="G1678" s="2"/>
      <c r="H1678" s="2"/>
      <c r="I1678" s="2"/>
      <c r="J1678" s="2"/>
      <c r="K1678" s="2"/>
      <c r="L1678" s="2"/>
      <c r="M1678" s="2"/>
      <c r="N1678" s="2"/>
      <c r="O1678" s="8"/>
      <c r="P1678" s="2"/>
      <c r="Q1678" s="12"/>
    </row>
    <row r="1679" spans="1:17">
      <c r="A1679" s="11"/>
      <c r="B1679" s="9"/>
      <c r="C1679" s="9"/>
      <c r="D1679" s="3"/>
      <c r="E1679" s="9"/>
      <c r="F1679" s="9"/>
      <c r="G1679" s="3"/>
      <c r="H1679" s="3"/>
      <c r="I1679" s="3"/>
      <c r="J1679" s="3"/>
      <c r="K1679" s="3"/>
      <c r="L1679" s="3"/>
      <c r="M1679" s="3"/>
      <c r="N1679" s="3"/>
      <c r="O1679" s="9"/>
      <c r="P1679" s="3"/>
      <c r="Q1679" s="13"/>
    </row>
    <row r="1680" spans="1:17">
      <c r="A1680" s="10"/>
      <c r="B1680" s="8"/>
      <c r="C1680" s="8"/>
      <c r="D1680" s="2"/>
      <c r="E1680" s="8"/>
      <c r="F1680" s="8"/>
      <c r="G1680" s="2"/>
      <c r="H1680" s="2"/>
      <c r="I1680" s="2"/>
      <c r="J1680" s="2"/>
      <c r="K1680" s="2"/>
      <c r="L1680" s="2"/>
      <c r="M1680" s="2"/>
      <c r="N1680" s="2"/>
      <c r="O1680" s="8"/>
      <c r="P1680" s="2"/>
      <c r="Q1680" s="12"/>
    </row>
    <row r="1681" spans="1:17">
      <c r="A1681" s="11"/>
      <c r="B1681" s="9"/>
      <c r="C1681" s="9"/>
      <c r="D1681" s="3"/>
      <c r="E1681" s="9"/>
      <c r="F1681" s="9"/>
      <c r="G1681" s="3"/>
      <c r="H1681" s="3"/>
      <c r="I1681" s="3"/>
      <c r="J1681" s="3"/>
      <c r="K1681" s="3"/>
      <c r="L1681" s="3"/>
      <c r="M1681" s="3"/>
      <c r="N1681" s="3"/>
      <c r="O1681" s="9"/>
      <c r="P1681" s="3"/>
      <c r="Q1681" s="13"/>
    </row>
    <row r="1682" spans="1:17">
      <c r="A1682" s="10"/>
      <c r="B1682" s="8"/>
      <c r="C1682" s="8"/>
      <c r="D1682" s="2"/>
      <c r="E1682" s="8"/>
      <c r="F1682" s="8"/>
      <c r="G1682" s="2"/>
      <c r="H1682" s="2"/>
      <c r="I1682" s="2"/>
      <c r="J1682" s="2"/>
      <c r="K1682" s="2"/>
      <c r="L1682" s="2"/>
      <c r="M1682" s="2"/>
      <c r="N1682" s="2"/>
      <c r="O1682" s="8"/>
      <c r="P1682" s="2"/>
      <c r="Q1682" s="12"/>
    </row>
    <row r="1683" spans="1:17">
      <c r="A1683" s="11"/>
      <c r="B1683" s="9"/>
      <c r="C1683" s="9"/>
      <c r="D1683" s="3"/>
      <c r="E1683" s="9"/>
      <c r="F1683" s="9"/>
      <c r="G1683" s="3"/>
      <c r="H1683" s="3"/>
      <c r="I1683" s="3"/>
      <c r="J1683" s="3"/>
      <c r="K1683" s="3"/>
      <c r="L1683" s="3"/>
      <c r="M1683" s="3"/>
      <c r="N1683" s="3"/>
      <c r="O1683" s="9"/>
      <c r="P1683" s="3"/>
      <c r="Q1683" s="13"/>
    </row>
    <row r="1684" spans="1:17">
      <c r="A1684" s="10"/>
      <c r="B1684" s="8"/>
      <c r="C1684" s="8"/>
      <c r="D1684" s="2"/>
      <c r="E1684" s="8"/>
      <c r="F1684" s="8"/>
      <c r="G1684" s="2"/>
      <c r="H1684" s="2"/>
      <c r="I1684" s="2"/>
      <c r="J1684" s="2"/>
      <c r="K1684" s="2"/>
      <c r="L1684" s="2"/>
      <c r="M1684" s="2"/>
      <c r="N1684" s="2"/>
      <c r="O1684" s="8"/>
      <c r="P1684" s="2"/>
      <c r="Q1684" s="12"/>
    </row>
    <row r="1685" spans="1:17">
      <c r="A1685" s="11"/>
      <c r="B1685" s="9"/>
      <c r="C1685" s="9"/>
      <c r="D1685" s="3"/>
      <c r="E1685" s="9"/>
      <c r="F1685" s="9"/>
      <c r="G1685" s="3"/>
      <c r="H1685" s="3"/>
      <c r="I1685" s="3"/>
      <c r="J1685" s="3"/>
      <c r="K1685" s="3"/>
      <c r="L1685" s="3"/>
      <c r="M1685" s="3"/>
      <c r="N1685" s="3"/>
      <c r="O1685" s="9"/>
      <c r="P1685" s="3"/>
      <c r="Q1685" s="13"/>
    </row>
    <row r="1686" spans="1:17">
      <c r="A1686" s="10"/>
      <c r="B1686" s="8"/>
      <c r="C1686" s="8"/>
      <c r="D1686" s="2"/>
      <c r="E1686" s="8"/>
      <c r="F1686" s="8"/>
      <c r="G1686" s="2"/>
      <c r="H1686" s="2"/>
      <c r="I1686" s="2"/>
      <c r="J1686" s="2"/>
      <c r="K1686" s="2"/>
      <c r="L1686" s="2"/>
      <c r="M1686" s="2"/>
      <c r="N1686" s="2"/>
      <c r="O1686" s="8"/>
      <c r="P1686" s="2"/>
      <c r="Q1686" s="12"/>
    </row>
    <row r="1687" spans="1:17">
      <c r="A1687" s="11"/>
      <c r="B1687" s="9"/>
      <c r="C1687" s="9"/>
      <c r="D1687" s="3"/>
      <c r="E1687" s="9"/>
      <c r="F1687" s="9"/>
      <c r="G1687" s="3"/>
      <c r="H1687" s="3"/>
      <c r="I1687" s="3"/>
      <c r="J1687" s="3"/>
      <c r="K1687" s="3"/>
      <c r="L1687" s="3"/>
      <c r="M1687" s="3"/>
      <c r="N1687" s="3"/>
      <c r="O1687" s="9"/>
      <c r="P1687" s="3"/>
      <c r="Q1687" s="13"/>
    </row>
    <row r="1688" spans="1:17">
      <c r="A1688" s="10"/>
      <c r="B1688" s="8"/>
      <c r="C1688" s="8"/>
      <c r="D1688" s="2"/>
      <c r="E1688" s="8"/>
      <c r="F1688" s="8"/>
      <c r="G1688" s="2"/>
      <c r="H1688" s="2"/>
      <c r="I1688" s="2"/>
      <c r="J1688" s="2"/>
      <c r="K1688" s="2"/>
      <c r="L1688" s="2"/>
      <c r="M1688" s="2"/>
      <c r="N1688" s="2"/>
      <c r="O1688" s="8"/>
      <c r="P1688" s="2"/>
      <c r="Q1688" s="12"/>
    </row>
    <row r="1689" spans="1:17">
      <c r="A1689" s="11"/>
      <c r="B1689" s="9"/>
      <c r="C1689" s="9"/>
      <c r="D1689" s="3"/>
      <c r="E1689" s="9"/>
      <c r="F1689" s="9"/>
      <c r="G1689" s="3"/>
      <c r="H1689" s="3"/>
      <c r="I1689" s="3"/>
      <c r="J1689" s="3"/>
      <c r="K1689" s="3"/>
      <c r="L1689" s="3"/>
      <c r="M1689" s="3"/>
      <c r="N1689" s="3"/>
      <c r="O1689" s="9"/>
      <c r="P1689" s="3"/>
      <c r="Q1689" s="13"/>
    </row>
    <row r="1690" spans="1:17">
      <c r="A1690" s="10"/>
      <c r="B1690" s="8"/>
      <c r="C1690" s="8"/>
      <c r="D1690" s="2"/>
      <c r="E1690" s="8"/>
      <c r="F1690" s="8"/>
      <c r="G1690" s="2"/>
      <c r="H1690" s="2"/>
      <c r="I1690" s="2"/>
      <c r="J1690" s="2"/>
      <c r="K1690" s="2"/>
      <c r="L1690" s="2"/>
      <c r="M1690" s="2"/>
      <c r="N1690" s="2"/>
      <c r="O1690" s="8"/>
      <c r="P1690" s="2"/>
      <c r="Q1690" s="12"/>
    </row>
    <row r="1691" spans="1:17">
      <c r="A1691" s="11"/>
      <c r="B1691" s="9"/>
      <c r="C1691" s="9"/>
      <c r="D1691" s="3"/>
      <c r="E1691" s="9"/>
      <c r="F1691" s="9"/>
      <c r="G1691" s="3"/>
      <c r="H1691" s="3"/>
      <c r="I1691" s="3"/>
      <c r="J1691" s="3"/>
      <c r="K1691" s="3"/>
      <c r="L1691" s="3"/>
      <c r="M1691" s="3"/>
      <c r="N1691" s="3"/>
      <c r="O1691" s="9"/>
      <c r="P1691" s="3"/>
      <c r="Q1691" s="13"/>
    </row>
    <row r="1692" spans="1:17">
      <c r="A1692" s="10"/>
      <c r="B1692" s="8"/>
      <c r="C1692" s="8"/>
      <c r="D1692" s="2"/>
      <c r="E1692" s="8"/>
      <c r="F1692" s="8"/>
      <c r="G1692" s="2"/>
      <c r="H1692" s="2"/>
      <c r="I1692" s="2"/>
      <c r="J1692" s="2"/>
      <c r="K1692" s="2"/>
      <c r="L1692" s="2"/>
      <c r="M1692" s="2"/>
      <c r="N1692" s="2"/>
      <c r="O1692" s="8"/>
      <c r="P1692" s="2"/>
      <c r="Q1692" s="12"/>
    </row>
    <row r="1693" spans="1:17">
      <c r="A1693" s="11"/>
      <c r="B1693" s="9"/>
      <c r="C1693" s="9"/>
      <c r="D1693" s="3"/>
      <c r="E1693" s="9"/>
      <c r="F1693" s="9"/>
      <c r="G1693" s="3"/>
      <c r="H1693" s="3"/>
      <c r="I1693" s="3"/>
      <c r="J1693" s="3"/>
      <c r="K1693" s="3"/>
      <c r="L1693" s="3"/>
      <c r="M1693" s="3"/>
      <c r="N1693" s="3"/>
      <c r="O1693" s="9"/>
      <c r="P1693" s="3"/>
      <c r="Q1693" s="13"/>
    </row>
    <row r="1694" spans="1:17">
      <c r="A1694" s="10"/>
      <c r="B1694" s="8"/>
      <c r="C1694" s="8"/>
      <c r="D1694" s="2"/>
      <c r="E1694" s="8"/>
      <c r="F1694" s="8"/>
      <c r="G1694" s="2"/>
      <c r="H1694" s="2"/>
      <c r="I1694" s="2"/>
      <c r="J1694" s="2"/>
      <c r="K1694" s="2"/>
      <c r="L1694" s="2"/>
      <c r="M1694" s="2"/>
      <c r="N1694" s="2"/>
      <c r="O1694" s="8"/>
      <c r="P1694" s="2"/>
      <c r="Q1694" s="12"/>
    </row>
    <row r="1695" spans="1:17">
      <c r="A1695" s="11"/>
      <c r="B1695" s="9"/>
      <c r="C1695" s="9"/>
      <c r="D1695" s="3"/>
      <c r="E1695" s="9"/>
      <c r="F1695" s="9"/>
      <c r="G1695" s="3"/>
      <c r="H1695" s="3"/>
      <c r="I1695" s="3"/>
      <c r="J1695" s="3"/>
      <c r="K1695" s="3"/>
      <c r="L1695" s="3"/>
      <c r="M1695" s="3"/>
      <c r="N1695" s="3"/>
      <c r="O1695" s="9"/>
      <c r="P1695" s="3"/>
      <c r="Q1695" s="13"/>
    </row>
    <row r="1696" spans="1:17">
      <c r="A1696" s="10"/>
      <c r="B1696" s="8"/>
      <c r="C1696" s="8"/>
      <c r="D1696" s="2"/>
      <c r="E1696" s="8"/>
      <c r="F1696" s="8"/>
      <c r="G1696" s="2"/>
      <c r="H1696" s="2"/>
      <c r="I1696" s="2"/>
      <c r="J1696" s="2"/>
      <c r="K1696" s="2"/>
      <c r="L1696" s="2"/>
      <c r="M1696" s="2"/>
      <c r="N1696" s="2"/>
      <c r="O1696" s="8"/>
      <c r="P1696" s="2"/>
      <c r="Q1696" s="12"/>
    </row>
    <row r="1697" spans="1:17">
      <c r="A1697" s="11"/>
      <c r="B1697" s="9"/>
      <c r="C1697" s="9"/>
      <c r="D1697" s="3"/>
      <c r="E1697" s="9"/>
      <c r="F1697" s="9"/>
      <c r="G1697" s="3"/>
      <c r="H1697" s="3"/>
      <c r="I1697" s="3"/>
      <c r="J1697" s="3"/>
      <c r="K1697" s="3"/>
      <c r="L1697" s="3"/>
      <c r="M1697" s="3"/>
      <c r="N1697" s="3"/>
      <c r="O1697" s="9"/>
      <c r="P1697" s="3"/>
      <c r="Q1697" s="13"/>
    </row>
    <row r="1698" spans="1:17">
      <c r="A1698" s="10"/>
      <c r="B1698" s="8"/>
      <c r="C1698" s="8"/>
      <c r="D1698" s="2"/>
      <c r="E1698" s="8"/>
      <c r="F1698" s="8"/>
      <c r="G1698" s="2"/>
      <c r="H1698" s="2"/>
      <c r="I1698" s="2"/>
      <c r="J1698" s="2"/>
      <c r="K1698" s="2"/>
      <c r="L1698" s="2"/>
      <c r="M1698" s="2"/>
      <c r="N1698" s="2"/>
      <c r="O1698" s="8"/>
      <c r="P1698" s="2"/>
      <c r="Q1698" s="12"/>
    </row>
    <row r="1699" spans="1:17">
      <c r="A1699" s="11"/>
      <c r="B1699" s="9"/>
      <c r="C1699" s="9"/>
      <c r="D1699" s="3"/>
      <c r="E1699" s="9"/>
      <c r="F1699" s="9"/>
      <c r="G1699" s="3"/>
      <c r="H1699" s="3"/>
      <c r="I1699" s="3"/>
      <c r="J1699" s="3"/>
      <c r="K1699" s="3"/>
      <c r="L1699" s="3"/>
      <c r="M1699" s="3"/>
      <c r="N1699" s="3"/>
      <c r="O1699" s="9"/>
      <c r="P1699" s="3"/>
      <c r="Q1699" s="13"/>
    </row>
    <row r="1700" spans="1:17">
      <c r="A1700" s="10"/>
      <c r="B1700" s="8"/>
      <c r="C1700" s="8"/>
      <c r="D1700" s="2"/>
      <c r="E1700" s="8"/>
      <c r="F1700" s="8"/>
      <c r="G1700" s="2"/>
      <c r="H1700" s="2"/>
      <c r="I1700" s="2"/>
      <c r="J1700" s="2"/>
      <c r="K1700" s="2"/>
      <c r="L1700" s="2"/>
      <c r="M1700" s="2"/>
      <c r="N1700" s="2"/>
      <c r="O1700" s="8"/>
      <c r="P1700" s="2"/>
      <c r="Q1700" s="12"/>
    </row>
    <row r="1701" spans="1:17">
      <c r="A1701" s="11"/>
      <c r="B1701" s="9"/>
      <c r="C1701" s="9"/>
      <c r="D1701" s="3"/>
      <c r="E1701" s="9"/>
      <c r="F1701" s="9"/>
      <c r="G1701" s="3"/>
      <c r="H1701" s="3"/>
      <c r="I1701" s="3"/>
      <c r="J1701" s="3"/>
      <c r="K1701" s="3"/>
      <c r="L1701" s="3"/>
      <c r="M1701" s="3"/>
      <c r="N1701" s="3"/>
      <c r="O1701" s="9"/>
      <c r="P1701" s="3"/>
      <c r="Q1701" s="13"/>
    </row>
    <row r="1702" spans="1:17">
      <c r="A1702" s="10"/>
      <c r="B1702" s="8"/>
      <c r="C1702" s="8"/>
      <c r="D1702" s="2"/>
      <c r="E1702" s="8"/>
      <c r="F1702" s="8"/>
      <c r="G1702" s="2"/>
      <c r="H1702" s="2"/>
      <c r="I1702" s="2"/>
      <c r="J1702" s="2"/>
      <c r="K1702" s="2"/>
      <c r="L1702" s="2"/>
      <c r="M1702" s="2"/>
      <c r="N1702" s="2"/>
      <c r="O1702" s="8"/>
      <c r="P1702" s="2"/>
      <c r="Q1702" s="12"/>
    </row>
    <row r="1703" spans="1:17">
      <c r="A1703" s="11"/>
      <c r="B1703" s="9"/>
      <c r="C1703" s="9"/>
      <c r="D1703" s="3"/>
      <c r="E1703" s="9"/>
      <c r="F1703" s="9"/>
      <c r="G1703" s="3"/>
      <c r="H1703" s="3"/>
      <c r="I1703" s="3"/>
      <c r="J1703" s="3"/>
      <c r="K1703" s="3"/>
      <c r="L1703" s="3"/>
      <c r="M1703" s="3"/>
      <c r="N1703" s="3"/>
      <c r="O1703" s="9"/>
      <c r="P1703" s="3"/>
      <c r="Q1703" s="13"/>
    </row>
    <row r="1704" spans="1:17">
      <c r="A1704" s="10"/>
      <c r="B1704" s="8"/>
      <c r="C1704" s="8"/>
      <c r="D1704" s="2"/>
      <c r="E1704" s="8"/>
      <c r="F1704" s="8"/>
      <c r="G1704" s="2"/>
      <c r="H1704" s="2"/>
      <c r="I1704" s="2"/>
      <c r="J1704" s="2"/>
      <c r="K1704" s="2"/>
      <c r="L1704" s="2"/>
      <c r="M1704" s="2"/>
      <c r="N1704" s="2"/>
      <c r="O1704" s="8"/>
      <c r="P1704" s="2"/>
      <c r="Q1704" s="12"/>
    </row>
    <row r="1705" spans="1:17">
      <c r="A1705" s="11"/>
      <c r="B1705" s="9"/>
      <c r="C1705" s="9"/>
      <c r="D1705" s="3"/>
      <c r="E1705" s="9"/>
      <c r="F1705" s="9"/>
      <c r="G1705" s="3"/>
      <c r="H1705" s="3"/>
      <c r="I1705" s="3"/>
      <c r="J1705" s="3"/>
      <c r="K1705" s="3"/>
      <c r="L1705" s="3"/>
      <c r="M1705" s="3"/>
      <c r="N1705" s="3"/>
      <c r="O1705" s="9"/>
      <c r="P1705" s="3"/>
      <c r="Q1705" s="13"/>
    </row>
    <row r="1706" spans="1:17">
      <c r="A1706" s="10"/>
      <c r="B1706" s="8"/>
      <c r="C1706" s="8"/>
      <c r="D1706" s="2"/>
      <c r="E1706" s="8"/>
      <c r="F1706" s="8"/>
      <c r="G1706" s="2"/>
      <c r="H1706" s="2"/>
      <c r="I1706" s="2"/>
      <c r="J1706" s="2"/>
      <c r="K1706" s="2"/>
      <c r="L1706" s="2"/>
      <c r="M1706" s="2"/>
      <c r="N1706" s="2"/>
      <c r="O1706" s="8"/>
      <c r="P1706" s="2"/>
      <c r="Q1706" s="12"/>
    </row>
    <row r="1707" spans="1:17">
      <c r="A1707" s="11"/>
      <c r="B1707" s="9"/>
      <c r="C1707" s="9"/>
      <c r="D1707" s="3"/>
      <c r="E1707" s="9"/>
      <c r="F1707" s="9"/>
      <c r="G1707" s="3"/>
      <c r="H1707" s="3"/>
      <c r="I1707" s="3"/>
      <c r="J1707" s="3"/>
      <c r="K1707" s="3"/>
      <c r="L1707" s="3"/>
      <c r="M1707" s="3"/>
      <c r="N1707" s="3"/>
      <c r="O1707" s="9"/>
      <c r="P1707" s="3"/>
      <c r="Q1707" s="13"/>
    </row>
    <row r="1708" spans="1:17">
      <c r="A1708" s="10"/>
      <c r="B1708" s="8"/>
      <c r="C1708" s="8"/>
      <c r="D1708" s="2"/>
      <c r="E1708" s="8"/>
      <c r="F1708" s="8"/>
      <c r="G1708" s="2"/>
      <c r="H1708" s="2"/>
      <c r="I1708" s="2"/>
      <c r="J1708" s="2"/>
      <c r="K1708" s="2"/>
      <c r="L1708" s="2"/>
      <c r="M1708" s="2"/>
      <c r="N1708" s="2"/>
      <c r="O1708" s="8"/>
      <c r="P1708" s="2"/>
      <c r="Q1708" s="12"/>
    </row>
    <row r="1709" spans="1:17">
      <c r="A1709" s="11"/>
      <c r="B1709" s="9"/>
      <c r="C1709" s="9"/>
      <c r="D1709" s="3"/>
      <c r="E1709" s="9"/>
      <c r="F1709" s="9"/>
      <c r="G1709" s="3"/>
      <c r="H1709" s="3"/>
      <c r="I1709" s="3"/>
      <c r="J1709" s="3"/>
      <c r="K1709" s="3"/>
      <c r="L1709" s="3"/>
      <c r="M1709" s="3"/>
      <c r="N1709" s="3"/>
      <c r="O1709" s="9"/>
      <c r="P1709" s="3"/>
      <c r="Q1709" s="13"/>
    </row>
    <row r="1710" spans="1:17">
      <c r="A1710" s="10"/>
      <c r="B1710" s="8"/>
      <c r="C1710" s="8"/>
      <c r="D1710" s="2"/>
      <c r="E1710" s="8"/>
      <c r="F1710" s="8"/>
      <c r="G1710" s="2"/>
      <c r="H1710" s="2"/>
      <c r="I1710" s="2"/>
      <c r="J1710" s="2"/>
      <c r="K1710" s="2"/>
      <c r="L1710" s="2"/>
      <c r="M1710" s="2"/>
      <c r="N1710" s="2"/>
      <c r="O1710" s="8"/>
      <c r="P1710" s="2"/>
      <c r="Q1710" s="12"/>
    </row>
    <row r="1711" spans="1:17">
      <c r="A1711" s="11"/>
      <c r="B1711" s="9"/>
      <c r="C1711" s="9"/>
      <c r="D1711" s="3"/>
      <c r="E1711" s="9"/>
      <c r="F1711" s="9"/>
      <c r="G1711" s="3"/>
      <c r="H1711" s="3"/>
      <c r="I1711" s="3"/>
      <c r="J1711" s="3"/>
      <c r="K1711" s="3"/>
      <c r="L1711" s="3"/>
      <c r="M1711" s="3"/>
      <c r="N1711" s="3"/>
      <c r="O1711" s="9"/>
      <c r="P1711" s="3"/>
      <c r="Q1711" s="13"/>
    </row>
    <row r="1712" spans="1:17">
      <c r="A1712" s="10"/>
      <c r="B1712" s="8"/>
      <c r="C1712" s="8"/>
      <c r="D1712" s="2"/>
      <c r="E1712" s="8"/>
      <c r="F1712" s="8"/>
      <c r="G1712" s="2"/>
      <c r="H1712" s="2"/>
      <c r="I1712" s="2"/>
      <c r="J1712" s="2"/>
      <c r="K1712" s="2"/>
      <c r="L1712" s="2"/>
      <c r="M1712" s="2"/>
      <c r="N1712" s="2"/>
      <c r="O1712" s="8"/>
      <c r="P1712" s="2"/>
      <c r="Q1712" s="12"/>
    </row>
    <row r="1713" spans="1:17">
      <c r="A1713" s="11"/>
      <c r="B1713" s="9"/>
      <c r="C1713" s="9"/>
      <c r="D1713" s="3"/>
      <c r="E1713" s="9"/>
      <c r="F1713" s="9"/>
      <c r="G1713" s="3"/>
      <c r="H1713" s="3"/>
      <c r="I1713" s="3"/>
      <c r="J1713" s="3"/>
      <c r="K1713" s="3"/>
      <c r="L1713" s="3"/>
      <c r="M1713" s="3"/>
      <c r="N1713" s="3"/>
      <c r="O1713" s="9"/>
      <c r="P1713" s="3"/>
      <c r="Q1713" s="13"/>
    </row>
    <row r="1714" spans="1:17">
      <c r="A1714" s="10"/>
      <c r="B1714" s="8"/>
      <c r="C1714" s="8"/>
      <c r="D1714" s="2"/>
      <c r="E1714" s="8"/>
      <c r="F1714" s="8"/>
      <c r="G1714" s="2"/>
      <c r="H1714" s="2"/>
      <c r="I1714" s="2"/>
      <c r="J1714" s="2"/>
      <c r="K1714" s="2"/>
      <c r="L1714" s="2"/>
      <c r="M1714" s="2"/>
      <c r="N1714" s="2"/>
      <c r="O1714" s="8"/>
      <c r="P1714" s="2"/>
      <c r="Q1714" s="12"/>
    </row>
    <row r="1715" spans="1:17">
      <c r="A1715" s="11"/>
      <c r="B1715" s="9"/>
      <c r="C1715" s="9"/>
      <c r="D1715" s="3"/>
      <c r="E1715" s="9"/>
      <c r="F1715" s="9"/>
      <c r="G1715" s="3"/>
      <c r="H1715" s="3"/>
      <c r="I1715" s="3"/>
      <c r="J1715" s="3"/>
      <c r="K1715" s="3"/>
      <c r="L1715" s="3"/>
      <c r="M1715" s="3"/>
      <c r="N1715" s="3"/>
      <c r="O1715" s="9"/>
      <c r="P1715" s="3"/>
      <c r="Q1715" s="13"/>
    </row>
    <row r="1716" spans="1:17">
      <c r="A1716" s="10"/>
      <c r="B1716" s="8"/>
      <c r="C1716" s="8"/>
      <c r="D1716" s="2"/>
      <c r="E1716" s="8"/>
      <c r="F1716" s="8"/>
      <c r="G1716" s="2"/>
      <c r="H1716" s="2"/>
      <c r="I1716" s="2"/>
      <c r="J1716" s="2"/>
      <c r="K1716" s="2"/>
      <c r="L1716" s="2"/>
      <c r="M1716" s="2"/>
      <c r="N1716" s="2"/>
      <c r="O1716" s="8"/>
      <c r="P1716" s="2"/>
      <c r="Q1716" s="12"/>
    </row>
    <row r="1717" spans="1:17">
      <c r="A1717" s="11"/>
      <c r="B1717" s="9"/>
      <c r="C1717" s="9"/>
      <c r="D1717" s="3"/>
      <c r="E1717" s="9"/>
      <c r="F1717" s="9"/>
      <c r="G1717" s="3"/>
      <c r="H1717" s="3"/>
      <c r="I1717" s="3"/>
      <c r="J1717" s="3"/>
      <c r="K1717" s="3"/>
      <c r="L1717" s="3"/>
      <c r="M1717" s="3"/>
      <c r="N1717" s="3"/>
      <c r="O1717" s="9"/>
      <c r="P1717" s="3"/>
      <c r="Q1717" s="13"/>
    </row>
    <row r="1718" spans="1:17">
      <c r="A1718" s="10"/>
      <c r="B1718" s="8"/>
      <c r="C1718" s="8"/>
      <c r="D1718" s="2"/>
      <c r="E1718" s="8"/>
      <c r="F1718" s="8"/>
      <c r="G1718" s="2"/>
      <c r="H1718" s="2"/>
      <c r="I1718" s="2"/>
      <c r="J1718" s="2"/>
      <c r="K1718" s="2"/>
      <c r="L1718" s="2"/>
      <c r="M1718" s="2"/>
      <c r="N1718" s="2"/>
      <c r="O1718" s="8"/>
      <c r="P1718" s="2"/>
      <c r="Q1718" s="12"/>
    </row>
    <row r="1719" spans="1:17">
      <c r="A1719" s="11"/>
      <c r="B1719" s="9"/>
      <c r="C1719" s="9"/>
      <c r="D1719" s="3"/>
      <c r="E1719" s="9"/>
      <c r="F1719" s="9"/>
      <c r="G1719" s="3"/>
      <c r="H1719" s="3"/>
      <c r="I1719" s="3"/>
      <c r="J1719" s="3"/>
      <c r="K1719" s="3"/>
      <c r="L1719" s="3"/>
      <c r="M1719" s="3"/>
      <c r="N1719" s="3"/>
      <c r="O1719" s="9"/>
      <c r="P1719" s="3"/>
      <c r="Q1719" s="13"/>
    </row>
    <row r="1720" spans="1:17">
      <c r="A1720" s="10"/>
      <c r="B1720" s="8"/>
      <c r="C1720" s="8"/>
      <c r="D1720" s="2"/>
      <c r="E1720" s="8"/>
      <c r="F1720" s="8"/>
      <c r="G1720" s="2"/>
      <c r="H1720" s="2"/>
      <c r="I1720" s="2"/>
      <c r="J1720" s="2"/>
      <c r="K1720" s="2"/>
      <c r="L1720" s="2"/>
      <c r="M1720" s="2"/>
      <c r="N1720" s="2"/>
      <c r="O1720" s="8"/>
      <c r="P1720" s="2"/>
      <c r="Q1720" s="12"/>
    </row>
    <row r="1721" spans="1:17">
      <c r="A1721" s="11"/>
      <c r="B1721" s="9"/>
      <c r="C1721" s="9"/>
      <c r="D1721" s="3"/>
      <c r="E1721" s="9"/>
      <c r="F1721" s="9"/>
      <c r="G1721" s="3"/>
      <c r="H1721" s="3"/>
      <c r="I1721" s="3"/>
      <c r="J1721" s="3"/>
      <c r="K1721" s="3"/>
      <c r="L1721" s="3"/>
      <c r="M1721" s="3"/>
      <c r="N1721" s="3"/>
      <c r="O1721" s="9"/>
      <c r="P1721" s="3"/>
      <c r="Q1721" s="13"/>
    </row>
    <row r="1722" spans="1:17">
      <c r="A1722" s="10"/>
      <c r="B1722" s="8"/>
      <c r="C1722" s="8"/>
      <c r="D1722" s="2"/>
      <c r="E1722" s="8"/>
      <c r="F1722" s="8"/>
      <c r="G1722" s="2"/>
      <c r="H1722" s="2"/>
      <c r="I1722" s="2"/>
      <c r="J1722" s="2"/>
      <c r="K1722" s="2"/>
      <c r="L1722" s="2"/>
      <c r="M1722" s="2"/>
      <c r="N1722" s="2"/>
      <c r="O1722" s="8"/>
      <c r="P1722" s="2"/>
      <c r="Q1722" s="12"/>
    </row>
    <row r="1723" spans="1:17">
      <c r="A1723" s="11"/>
      <c r="B1723" s="9"/>
      <c r="C1723" s="9"/>
      <c r="D1723" s="3"/>
      <c r="E1723" s="9"/>
      <c r="F1723" s="9"/>
      <c r="G1723" s="3"/>
      <c r="H1723" s="3"/>
      <c r="I1723" s="3"/>
      <c r="J1723" s="3"/>
      <c r="K1723" s="3"/>
      <c r="L1723" s="3"/>
      <c r="M1723" s="3"/>
      <c r="N1723" s="3"/>
      <c r="O1723" s="9"/>
      <c r="P1723" s="3"/>
      <c r="Q1723" s="13"/>
    </row>
    <row r="1724" spans="1:17">
      <c r="A1724" s="10"/>
      <c r="B1724" s="8"/>
      <c r="C1724" s="8"/>
      <c r="D1724" s="2"/>
      <c r="E1724" s="8"/>
      <c r="F1724" s="8"/>
      <c r="G1724" s="2"/>
      <c r="H1724" s="2"/>
      <c r="I1724" s="2"/>
      <c r="J1724" s="2"/>
      <c r="K1724" s="2"/>
      <c r="L1724" s="2"/>
      <c r="M1724" s="2"/>
      <c r="N1724" s="2"/>
      <c r="O1724" s="8"/>
      <c r="P1724" s="2"/>
      <c r="Q1724" s="12"/>
    </row>
    <row r="1725" spans="1:17">
      <c r="A1725" s="11"/>
      <c r="B1725" s="9"/>
      <c r="C1725" s="9"/>
      <c r="D1725" s="3"/>
      <c r="E1725" s="9"/>
      <c r="F1725" s="9"/>
      <c r="G1725" s="3"/>
      <c r="H1725" s="3"/>
      <c r="I1725" s="3"/>
      <c r="J1725" s="3"/>
      <c r="K1725" s="3"/>
      <c r="L1725" s="3"/>
      <c r="M1725" s="3"/>
      <c r="N1725" s="3"/>
      <c r="O1725" s="9"/>
      <c r="P1725" s="3"/>
      <c r="Q1725" s="13"/>
    </row>
    <row r="1726" spans="1:17">
      <c r="A1726" s="10"/>
      <c r="B1726" s="8"/>
      <c r="C1726" s="8"/>
      <c r="D1726" s="2"/>
      <c r="E1726" s="8"/>
      <c r="F1726" s="8"/>
      <c r="G1726" s="2"/>
      <c r="H1726" s="2"/>
      <c r="I1726" s="2"/>
      <c r="J1726" s="2"/>
      <c r="K1726" s="2"/>
      <c r="L1726" s="2"/>
      <c r="M1726" s="2"/>
      <c r="N1726" s="2"/>
      <c r="O1726" s="8"/>
      <c r="P1726" s="2"/>
      <c r="Q1726" s="12"/>
    </row>
    <row r="1727" spans="1:17">
      <c r="A1727" s="11"/>
      <c r="B1727" s="9"/>
      <c r="C1727" s="9"/>
      <c r="D1727" s="3"/>
      <c r="E1727" s="9"/>
      <c r="F1727" s="9"/>
      <c r="G1727" s="3"/>
      <c r="H1727" s="3"/>
      <c r="I1727" s="3"/>
      <c r="J1727" s="3"/>
      <c r="K1727" s="3"/>
      <c r="L1727" s="3"/>
      <c r="M1727" s="3"/>
      <c r="N1727" s="3"/>
      <c r="O1727" s="9"/>
      <c r="P1727" s="3"/>
      <c r="Q1727" s="13"/>
    </row>
    <row r="1728" spans="1:17">
      <c r="A1728" s="10"/>
      <c r="B1728" s="8"/>
      <c r="C1728" s="8"/>
      <c r="D1728" s="2"/>
      <c r="E1728" s="8"/>
      <c r="F1728" s="8"/>
      <c r="G1728" s="2"/>
      <c r="H1728" s="2"/>
      <c r="I1728" s="2"/>
      <c r="J1728" s="2"/>
      <c r="K1728" s="2"/>
      <c r="L1728" s="2"/>
      <c r="M1728" s="2"/>
      <c r="N1728" s="2"/>
      <c r="O1728" s="8"/>
      <c r="P1728" s="2"/>
      <c r="Q1728" s="12"/>
    </row>
    <row r="1729" spans="1:17">
      <c r="A1729" s="11"/>
      <c r="B1729" s="9"/>
      <c r="C1729" s="9"/>
      <c r="D1729" s="3"/>
      <c r="E1729" s="9"/>
      <c r="F1729" s="9"/>
      <c r="G1729" s="3"/>
      <c r="H1729" s="3"/>
      <c r="I1729" s="3"/>
      <c r="J1729" s="3"/>
      <c r="K1729" s="3"/>
      <c r="L1729" s="3"/>
      <c r="M1729" s="3"/>
      <c r="N1729" s="3"/>
      <c r="O1729" s="9"/>
      <c r="P1729" s="3"/>
      <c r="Q1729" s="13"/>
    </row>
    <row r="1730" spans="1:17">
      <c r="A1730" s="10"/>
      <c r="B1730" s="8"/>
      <c r="C1730" s="8"/>
      <c r="D1730" s="2"/>
      <c r="E1730" s="8"/>
      <c r="F1730" s="8"/>
      <c r="G1730" s="2"/>
      <c r="H1730" s="2"/>
      <c r="I1730" s="2"/>
      <c r="J1730" s="2"/>
      <c r="K1730" s="2"/>
      <c r="L1730" s="2"/>
      <c r="M1730" s="2"/>
      <c r="N1730" s="2"/>
      <c r="O1730" s="8"/>
      <c r="P1730" s="2"/>
      <c r="Q1730" s="12"/>
    </row>
    <row r="1731" spans="1:17">
      <c r="A1731" s="11"/>
      <c r="B1731" s="9"/>
      <c r="C1731" s="9"/>
      <c r="D1731" s="3"/>
      <c r="E1731" s="9"/>
      <c r="F1731" s="9"/>
      <c r="G1731" s="3"/>
      <c r="H1731" s="3"/>
      <c r="I1731" s="3"/>
      <c r="J1731" s="3"/>
      <c r="K1731" s="3"/>
      <c r="L1731" s="3"/>
      <c r="M1731" s="3"/>
      <c r="N1731" s="3"/>
      <c r="O1731" s="9"/>
      <c r="P1731" s="3"/>
      <c r="Q1731" s="13"/>
    </row>
    <row r="1732" spans="1:17">
      <c r="A1732" s="10"/>
      <c r="B1732" s="8"/>
      <c r="C1732" s="8"/>
      <c r="D1732" s="2"/>
      <c r="E1732" s="8"/>
      <c r="F1732" s="8"/>
      <c r="G1732" s="2"/>
      <c r="H1732" s="2"/>
      <c r="I1732" s="2"/>
      <c r="J1732" s="2"/>
      <c r="K1732" s="2"/>
      <c r="L1732" s="2"/>
      <c r="M1732" s="2"/>
      <c r="N1732" s="2"/>
      <c r="O1732" s="8"/>
      <c r="P1732" s="2"/>
      <c r="Q1732" s="12"/>
    </row>
    <row r="1733" spans="1:17">
      <c r="A1733" s="11"/>
      <c r="B1733" s="9"/>
      <c r="C1733" s="9"/>
      <c r="D1733" s="3"/>
      <c r="E1733" s="9"/>
      <c r="F1733" s="9"/>
      <c r="G1733" s="3"/>
      <c r="H1733" s="3"/>
      <c r="I1733" s="3"/>
      <c r="J1733" s="3"/>
      <c r="K1733" s="3"/>
      <c r="L1733" s="3"/>
      <c r="M1733" s="3"/>
      <c r="N1733" s="3"/>
      <c r="O1733" s="9"/>
      <c r="P1733" s="3"/>
      <c r="Q1733" s="13"/>
    </row>
    <row r="1734" spans="1:17">
      <c r="A1734" s="10"/>
      <c r="B1734" s="8"/>
      <c r="C1734" s="8"/>
      <c r="D1734" s="2"/>
      <c r="E1734" s="8"/>
      <c r="F1734" s="8"/>
      <c r="G1734" s="2"/>
      <c r="H1734" s="2"/>
      <c r="I1734" s="2"/>
      <c r="J1734" s="2"/>
      <c r="K1734" s="2"/>
      <c r="L1734" s="2"/>
      <c r="M1734" s="2"/>
      <c r="N1734" s="2"/>
      <c r="O1734" s="8"/>
      <c r="P1734" s="2"/>
      <c r="Q1734" s="12"/>
    </row>
    <row r="1735" spans="1:17">
      <c r="A1735" s="11"/>
      <c r="B1735" s="9"/>
      <c r="C1735" s="9"/>
      <c r="D1735" s="3"/>
      <c r="E1735" s="9"/>
      <c r="F1735" s="9"/>
      <c r="G1735" s="3"/>
      <c r="H1735" s="3"/>
      <c r="I1735" s="3"/>
      <c r="J1735" s="3"/>
      <c r="K1735" s="3"/>
      <c r="L1735" s="3"/>
      <c r="M1735" s="3"/>
      <c r="N1735" s="3"/>
      <c r="O1735" s="9"/>
      <c r="P1735" s="3"/>
      <c r="Q1735" s="13"/>
    </row>
    <row r="1736" spans="1:17">
      <c r="A1736" s="10"/>
      <c r="B1736" s="8"/>
      <c r="C1736" s="8"/>
      <c r="D1736" s="2"/>
      <c r="E1736" s="8"/>
      <c r="F1736" s="8"/>
      <c r="G1736" s="2"/>
      <c r="H1736" s="2"/>
      <c r="I1736" s="2"/>
      <c r="J1736" s="2"/>
      <c r="K1736" s="2"/>
      <c r="L1736" s="2"/>
      <c r="M1736" s="2"/>
      <c r="N1736" s="2"/>
      <c r="O1736" s="8"/>
      <c r="P1736" s="2"/>
      <c r="Q1736" s="12"/>
    </row>
    <row r="1737" spans="1:17">
      <c r="A1737" s="11"/>
      <c r="B1737" s="9"/>
      <c r="C1737" s="9"/>
      <c r="D1737" s="3"/>
      <c r="E1737" s="9"/>
      <c r="F1737" s="9"/>
      <c r="G1737" s="3"/>
      <c r="H1737" s="3"/>
      <c r="I1737" s="3"/>
      <c r="J1737" s="3"/>
      <c r="K1737" s="3"/>
      <c r="L1737" s="3"/>
      <c r="M1737" s="3"/>
      <c r="N1737" s="3"/>
      <c r="O1737" s="9"/>
      <c r="P1737" s="3"/>
      <c r="Q1737" s="13"/>
    </row>
    <row r="1738" spans="1:17">
      <c r="A1738" s="10"/>
      <c r="B1738" s="8"/>
      <c r="C1738" s="8"/>
      <c r="D1738" s="2"/>
      <c r="E1738" s="8"/>
      <c r="F1738" s="8"/>
      <c r="G1738" s="2"/>
      <c r="H1738" s="2"/>
      <c r="I1738" s="2"/>
      <c r="J1738" s="2"/>
      <c r="K1738" s="2"/>
      <c r="L1738" s="2"/>
      <c r="M1738" s="2"/>
      <c r="N1738" s="2"/>
      <c r="O1738" s="8"/>
      <c r="P1738" s="2"/>
      <c r="Q1738" s="12"/>
    </row>
    <row r="1739" spans="1:17">
      <c r="A1739" s="11"/>
      <c r="B1739" s="9"/>
      <c r="C1739" s="9"/>
      <c r="D1739" s="3"/>
      <c r="E1739" s="9"/>
      <c r="F1739" s="9"/>
      <c r="G1739" s="3"/>
      <c r="H1739" s="3"/>
      <c r="I1739" s="3"/>
      <c r="J1739" s="3"/>
      <c r="K1739" s="3"/>
      <c r="L1739" s="3"/>
      <c r="M1739" s="3"/>
      <c r="N1739" s="3"/>
      <c r="O1739" s="9"/>
      <c r="P1739" s="3"/>
      <c r="Q1739" s="13"/>
    </row>
    <row r="1740" spans="1:17">
      <c r="A1740" s="10"/>
      <c r="B1740" s="8"/>
      <c r="C1740" s="8"/>
      <c r="D1740" s="2"/>
      <c r="E1740" s="8"/>
      <c r="F1740" s="8"/>
      <c r="G1740" s="2"/>
      <c r="H1740" s="2"/>
      <c r="I1740" s="2"/>
      <c r="J1740" s="2"/>
      <c r="K1740" s="2"/>
      <c r="L1740" s="2"/>
      <c r="M1740" s="2"/>
      <c r="N1740" s="2"/>
      <c r="O1740" s="8"/>
      <c r="P1740" s="2"/>
      <c r="Q1740" s="12"/>
    </row>
    <row r="1741" spans="1:17">
      <c r="A1741" s="11"/>
      <c r="B1741" s="9"/>
      <c r="C1741" s="9"/>
      <c r="D1741" s="3"/>
      <c r="E1741" s="9"/>
      <c r="F1741" s="9"/>
      <c r="G1741" s="3"/>
      <c r="H1741" s="3"/>
      <c r="I1741" s="3"/>
      <c r="J1741" s="3"/>
      <c r="K1741" s="3"/>
      <c r="L1741" s="3"/>
      <c r="M1741" s="3"/>
      <c r="N1741" s="3"/>
      <c r="O1741" s="9"/>
      <c r="P1741" s="3"/>
      <c r="Q1741" s="13"/>
    </row>
    <row r="1742" spans="1:17">
      <c r="A1742" s="10"/>
      <c r="B1742" s="8"/>
      <c r="C1742" s="8"/>
      <c r="D1742" s="2"/>
      <c r="E1742" s="8"/>
      <c r="F1742" s="8"/>
      <c r="G1742" s="2"/>
      <c r="H1742" s="2"/>
      <c r="I1742" s="2"/>
      <c r="J1742" s="2"/>
      <c r="K1742" s="2"/>
      <c r="L1742" s="2"/>
      <c r="M1742" s="2"/>
      <c r="N1742" s="2"/>
      <c r="O1742" s="8"/>
      <c r="P1742" s="2"/>
      <c r="Q1742" s="12"/>
    </row>
    <row r="1743" spans="1:17">
      <c r="A1743" s="11"/>
      <c r="B1743" s="9"/>
      <c r="C1743" s="9"/>
      <c r="D1743" s="3"/>
      <c r="E1743" s="9"/>
      <c r="F1743" s="9"/>
      <c r="G1743" s="3"/>
      <c r="H1743" s="3"/>
      <c r="I1743" s="3"/>
      <c r="J1743" s="3"/>
      <c r="K1743" s="3"/>
      <c r="L1743" s="3"/>
      <c r="M1743" s="3"/>
      <c r="N1743" s="3"/>
      <c r="O1743" s="9"/>
      <c r="P1743" s="3"/>
      <c r="Q1743" s="13"/>
    </row>
    <row r="1744" spans="1:17">
      <c r="A1744" s="10"/>
      <c r="B1744" s="8"/>
      <c r="C1744" s="8"/>
      <c r="D1744" s="2"/>
      <c r="E1744" s="8"/>
      <c r="F1744" s="8"/>
      <c r="G1744" s="2"/>
      <c r="H1744" s="2"/>
      <c r="I1744" s="2"/>
      <c r="J1744" s="2"/>
      <c r="K1744" s="2"/>
      <c r="L1744" s="2"/>
      <c r="M1744" s="2"/>
      <c r="N1744" s="2"/>
      <c r="O1744" s="8"/>
      <c r="P1744" s="2"/>
      <c r="Q1744" s="12"/>
    </row>
    <row r="1745" spans="1:17">
      <c r="A1745" s="11"/>
      <c r="B1745" s="9"/>
      <c r="C1745" s="9"/>
      <c r="D1745" s="3"/>
      <c r="E1745" s="9"/>
      <c r="F1745" s="9"/>
      <c r="G1745" s="3"/>
      <c r="H1745" s="3"/>
      <c r="I1745" s="3"/>
      <c r="J1745" s="3"/>
      <c r="K1745" s="3"/>
      <c r="L1745" s="3"/>
      <c r="M1745" s="3"/>
      <c r="N1745" s="3"/>
      <c r="O1745" s="9"/>
      <c r="P1745" s="3"/>
      <c r="Q1745" s="13"/>
    </row>
    <row r="1746" spans="1:17">
      <c r="A1746" s="10"/>
      <c r="B1746" s="8"/>
      <c r="C1746" s="8"/>
      <c r="D1746" s="2"/>
      <c r="E1746" s="8"/>
      <c r="F1746" s="8"/>
      <c r="G1746" s="2"/>
      <c r="H1746" s="2"/>
      <c r="I1746" s="2"/>
      <c r="J1746" s="2"/>
      <c r="K1746" s="2"/>
      <c r="L1746" s="2"/>
      <c r="M1746" s="2"/>
      <c r="N1746" s="2"/>
      <c r="O1746" s="8"/>
      <c r="P1746" s="2"/>
      <c r="Q1746" s="12"/>
    </row>
    <row r="1747" spans="1:17">
      <c r="A1747" s="11"/>
      <c r="B1747" s="9"/>
      <c r="C1747" s="9"/>
      <c r="D1747" s="3"/>
      <c r="E1747" s="9"/>
      <c r="F1747" s="9"/>
      <c r="G1747" s="3"/>
      <c r="H1747" s="3"/>
      <c r="I1747" s="3"/>
      <c r="J1747" s="3"/>
      <c r="K1747" s="3"/>
      <c r="L1747" s="3"/>
      <c r="M1747" s="3"/>
      <c r="N1747" s="3"/>
      <c r="O1747" s="9"/>
      <c r="P1747" s="3"/>
      <c r="Q1747" s="13"/>
    </row>
    <row r="1748" spans="1:17">
      <c r="A1748" s="10"/>
      <c r="B1748" s="8"/>
      <c r="C1748" s="8"/>
      <c r="D1748" s="2"/>
      <c r="E1748" s="8"/>
      <c r="F1748" s="8"/>
      <c r="G1748" s="2"/>
      <c r="H1748" s="2"/>
      <c r="I1748" s="2"/>
      <c r="J1748" s="2"/>
      <c r="K1748" s="2"/>
      <c r="L1748" s="2"/>
      <c r="M1748" s="2"/>
      <c r="N1748" s="2"/>
      <c r="O1748" s="8"/>
      <c r="P1748" s="2"/>
      <c r="Q1748" s="12"/>
    </row>
    <row r="1749" spans="1:17">
      <c r="A1749" s="11"/>
      <c r="B1749" s="9"/>
      <c r="C1749" s="9"/>
      <c r="D1749" s="3"/>
      <c r="E1749" s="9"/>
      <c r="F1749" s="9"/>
      <c r="G1749" s="3"/>
      <c r="H1749" s="3"/>
      <c r="I1749" s="3"/>
      <c r="J1749" s="3"/>
      <c r="K1749" s="3"/>
      <c r="L1749" s="3"/>
      <c r="M1749" s="3"/>
      <c r="N1749" s="3"/>
      <c r="O1749" s="9"/>
      <c r="P1749" s="3"/>
      <c r="Q1749" s="13"/>
    </row>
    <row r="1750" spans="1:17">
      <c r="A1750" s="10"/>
      <c r="B1750" s="8"/>
      <c r="C1750" s="8"/>
      <c r="D1750" s="2"/>
      <c r="E1750" s="8"/>
      <c r="F1750" s="8"/>
      <c r="G1750" s="2"/>
      <c r="H1750" s="2"/>
      <c r="I1750" s="2"/>
      <c r="J1750" s="2"/>
      <c r="K1750" s="2"/>
      <c r="L1750" s="2"/>
      <c r="M1750" s="2"/>
      <c r="N1750" s="2"/>
      <c r="O1750" s="8"/>
      <c r="P1750" s="2"/>
      <c r="Q1750" s="12"/>
    </row>
    <row r="1751" spans="1:17">
      <c r="A1751" s="11"/>
      <c r="B1751" s="9"/>
      <c r="C1751" s="9"/>
      <c r="D1751" s="3"/>
      <c r="E1751" s="9"/>
      <c r="F1751" s="9"/>
      <c r="G1751" s="3"/>
      <c r="H1751" s="3"/>
      <c r="I1751" s="3"/>
      <c r="J1751" s="3"/>
      <c r="K1751" s="3"/>
      <c r="L1751" s="3"/>
      <c r="M1751" s="3"/>
      <c r="N1751" s="3"/>
      <c r="O1751" s="9"/>
      <c r="P1751" s="3"/>
      <c r="Q1751" s="13"/>
    </row>
    <row r="1752" spans="1:17">
      <c r="A1752" s="10"/>
      <c r="B1752" s="8"/>
      <c r="C1752" s="8"/>
      <c r="D1752" s="2"/>
      <c r="E1752" s="8"/>
      <c r="F1752" s="8"/>
      <c r="G1752" s="2"/>
      <c r="H1752" s="2"/>
      <c r="I1752" s="2"/>
      <c r="J1752" s="2"/>
      <c r="K1752" s="2"/>
      <c r="L1752" s="2"/>
      <c r="M1752" s="2"/>
      <c r="N1752" s="2"/>
      <c r="O1752" s="8"/>
      <c r="P1752" s="2"/>
      <c r="Q1752" s="12"/>
    </row>
    <row r="1753" spans="1:17">
      <c r="A1753" s="11"/>
      <c r="B1753" s="9"/>
      <c r="C1753" s="9"/>
      <c r="D1753" s="3"/>
      <c r="E1753" s="9"/>
      <c r="F1753" s="9"/>
      <c r="G1753" s="3"/>
      <c r="H1753" s="3"/>
      <c r="I1753" s="3"/>
      <c r="J1753" s="3"/>
      <c r="K1753" s="3"/>
      <c r="L1753" s="3"/>
      <c r="M1753" s="3"/>
      <c r="N1753" s="3"/>
      <c r="O1753" s="9"/>
      <c r="P1753" s="3"/>
      <c r="Q1753" s="13"/>
    </row>
    <row r="1754" spans="1:17">
      <c r="A1754" s="10"/>
      <c r="B1754" s="8"/>
      <c r="C1754" s="8"/>
      <c r="D1754" s="2"/>
      <c r="E1754" s="8"/>
      <c r="F1754" s="8"/>
      <c r="G1754" s="2"/>
      <c r="H1754" s="2"/>
      <c r="I1754" s="2"/>
      <c r="J1754" s="2"/>
      <c r="K1754" s="2"/>
      <c r="L1754" s="2"/>
      <c r="M1754" s="2"/>
      <c r="N1754" s="2"/>
      <c r="O1754" s="8"/>
      <c r="P1754" s="2"/>
      <c r="Q1754" s="12"/>
    </row>
    <row r="1755" spans="1:17">
      <c r="A1755" s="11"/>
      <c r="B1755" s="9"/>
      <c r="C1755" s="9"/>
      <c r="D1755" s="3"/>
      <c r="E1755" s="9"/>
      <c r="F1755" s="9"/>
      <c r="G1755" s="3"/>
      <c r="H1755" s="3"/>
      <c r="I1755" s="3"/>
      <c r="J1755" s="3"/>
      <c r="K1755" s="3"/>
      <c r="L1755" s="3"/>
      <c r="M1755" s="3"/>
      <c r="N1755" s="3"/>
      <c r="O1755" s="9"/>
      <c r="P1755" s="3"/>
      <c r="Q1755" s="13"/>
    </row>
    <row r="1756" spans="1:17">
      <c r="A1756" s="10"/>
      <c r="B1756" s="8"/>
      <c r="C1756" s="8"/>
      <c r="D1756" s="2"/>
      <c r="E1756" s="8"/>
      <c r="F1756" s="8"/>
      <c r="G1756" s="2"/>
      <c r="H1756" s="2"/>
      <c r="I1756" s="2"/>
      <c r="J1756" s="2"/>
      <c r="K1756" s="2"/>
      <c r="L1756" s="2"/>
      <c r="M1756" s="2"/>
      <c r="N1756" s="2"/>
      <c r="O1756" s="8"/>
      <c r="P1756" s="2"/>
      <c r="Q1756" s="12"/>
    </row>
    <row r="1757" spans="1:17">
      <c r="A1757" s="11"/>
      <c r="B1757" s="9"/>
      <c r="C1757" s="9"/>
      <c r="D1757" s="3"/>
      <c r="E1757" s="9"/>
      <c r="F1757" s="9"/>
      <c r="G1757" s="3"/>
      <c r="H1757" s="3"/>
      <c r="I1757" s="3"/>
      <c r="J1757" s="3"/>
      <c r="K1757" s="3"/>
      <c r="L1757" s="3"/>
      <c r="M1757" s="3"/>
      <c r="N1757" s="3"/>
      <c r="O1757" s="9"/>
      <c r="P1757" s="3"/>
      <c r="Q1757" s="13"/>
    </row>
    <row r="1758" spans="1:17">
      <c r="A1758" s="10"/>
      <c r="B1758" s="8"/>
      <c r="C1758" s="8"/>
      <c r="D1758" s="2"/>
      <c r="E1758" s="8"/>
      <c r="F1758" s="8"/>
      <c r="G1758" s="2"/>
      <c r="H1758" s="2"/>
      <c r="I1758" s="2"/>
      <c r="J1758" s="2"/>
      <c r="K1758" s="2"/>
      <c r="L1758" s="2"/>
      <c r="M1758" s="2"/>
      <c r="N1758" s="2"/>
      <c r="O1758" s="8"/>
      <c r="P1758" s="2"/>
      <c r="Q1758" s="12"/>
    </row>
    <row r="1759" spans="1:17">
      <c r="A1759" s="11"/>
      <c r="B1759" s="9"/>
      <c r="C1759" s="9"/>
      <c r="D1759" s="3"/>
      <c r="E1759" s="9"/>
      <c r="F1759" s="9"/>
      <c r="G1759" s="3"/>
      <c r="H1759" s="3"/>
      <c r="I1759" s="3"/>
      <c r="J1759" s="3"/>
      <c r="K1759" s="3"/>
      <c r="L1759" s="3"/>
      <c r="M1759" s="3"/>
      <c r="N1759" s="3"/>
      <c r="O1759" s="9"/>
      <c r="P1759" s="3"/>
      <c r="Q1759" s="13"/>
    </row>
    <row r="1760" spans="1:17">
      <c r="A1760" s="10"/>
      <c r="B1760" s="8"/>
      <c r="C1760" s="8"/>
      <c r="D1760" s="2"/>
      <c r="E1760" s="8"/>
      <c r="F1760" s="8"/>
      <c r="G1760" s="2"/>
      <c r="H1760" s="2"/>
      <c r="I1760" s="2"/>
      <c r="J1760" s="2"/>
      <c r="K1760" s="2"/>
      <c r="L1760" s="2"/>
      <c r="M1760" s="2"/>
      <c r="N1760" s="2"/>
      <c r="O1760" s="8"/>
      <c r="P1760" s="2"/>
      <c r="Q1760" s="12"/>
    </row>
    <row r="1761" spans="1:17">
      <c r="A1761" s="11"/>
      <c r="B1761" s="9"/>
      <c r="C1761" s="9"/>
      <c r="D1761" s="3"/>
      <c r="E1761" s="9"/>
      <c r="F1761" s="9"/>
      <c r="G1761" s="3"/>
      <c r="H1761" s="3"/>
      <c r="I1761" s="3"/>
      <c r="J1761" s="3"/>
      <c r="K1761" s="3"/>
      <c r="L1761" s="3"/>
      <c r="M1761" s="3"/>
      <c r="N1761" s="3"/>
      <c r="O1761" s="9"/>
      <c r="P1761" s="3"/>
      <c r="Q1761" s="13"/>
    </row>
    <row r="1762" spans="1:17">
      <c r="A1762" s="10"/>
      <c r="B1762" s="8"/>
      <c r="C1762" s="8"/>
      <c r="D1762" s="2"/>
      <c r="E1762" s="8"/>
      <c r="F1762" s="8"/>
      <c r="G1762" s="2"/>
      <c r="H1762" s="2"/>
      <c r="I1762" s="2"/>
      <c r="J1762" s="2"/>
      <c r="K1762" s="2"/>
      <c r="L1762" s="2"/>
      <c r="M1762" s="2"/>
      <c r="N1762" s="2"/>
      <c r="O1762" s="8"/>
      <c r="P1762" s="2"/>
      <c r="Q1762" s="12"/>
    </row>
    <row r="1763" spans="1:17">
      <c r="A1763" s="11"/>
      <c r="B1763" s="9"/>
      <c r="C1763" s="9"/>
      <c r="D1763" s="3"/>
      <c r="E1763" s="9"/>
      <c r="F1763" s="9"/>
      <c r="G1763" s="3"/>
      <c r="H1763" s="3"/>
      <c r="I1763" s="3"/>
      <c r="J1763" s="3"/>
      <c r="K1763" s="3"/>
      <c r="L1763" s="3"/>
      <c r="M1763" s="3"/>
      <c r="N1763" s="3"/>
      <c r="O1763" s="9"/>
      <c r="P1763" s="3"/>
      <c r="Q1763" s="13"/>
    </row>
    <row r="1764" spans="1:17">
      <c r="A1764" s="10"/>
      <c r="B1764" s="8"/>
      <c r="C1764" s="8"/>
      <c r="D1764" s="2"/>
      <c r="E1764" s="8"/>
      <c r="F1764" s="8"/>
      <c r="G1764" s="2"/>
      <c r="H1764" s="2"/>
      <c r="I1764" s="2"/>
      <c r="J1764" s="2"/>
      <c r="K1764" s="2"/>
      <c r="L1764" s="2"/>
      <c r="M1764" s="2"/>
      <c r="N1764" s="2"/>
      <c r="O1764" s="8"/>
      <c r="P1764" s="2"/>
      <c r="Q1764" s="12"/>
    </row>
    <row r="1765" spans="1:17">
      <c r="A1765" s="11"/>
      <c r="B1765" s="9"/>
      <c r="C1765" s="9"/>
      <c r="D1765" s="3"/>
      <c r="E1765" s="9"/>
      <c r="F1765" s="9"/>
      <c r="G1765" s="3"/>
      <c r="H1765" s="3"/>
      <c r="I1765" s="3"/>
      <c r="J1765" s="3"/>
      <c r="K1765" s="3"/>
      <c r="L1765" s="3"/>
      <c r="M1765" s="3"/>
      <c r="N1765" s="3"/>
      <c r="O1765" s="9"/>
      <c r="P1765" s="3"/>
      <c r="Q1765" s="13"/>
    </row>
    <row r="1766" spans="1:17">
      <c r="A1766" s="10"/>
      <c r="B1766" s="8"/>
      <c r="C1766" s="8"/>
      <c r="D1766" s="2"/>
      <c r="E1766" s="8"/>
      <c r="F1766" s="8"/>
      <c r="G1766" s="2"/>
      <c r="H1766" s="2"/>
      <c r="I1766" s="2"/>
      <c r="J1766" s="2"/>
      <c r="K1766" s="2"/>
      <c r="L1766" s="2"/>
      <c r="M1766" s="2"/>
      <c r="N1766" s="2"/>
      <c r="O1766" s="8"/>
      <c r="P1766" s="2"/>
      <c r="Q1766" s="12"/>
    </row>
    <row r="1767" spans="1:17">
      <c r="A1767" s="11"/>
      <c r="B1767" s="9"/>
      <c r="C1767" s="9"/>
      <c r="D1767" s="3"/>
      <c r="E1767" s="9"/>
      <c r="F1767" s="9"/>
      <c r="G1767" s="3"/>
      <c r="H1767" s="3"/>
      <c r="I1767" s="3"/>
      <c r="J1767" s="3"/>
      <c r="K1767" s="3"/>
      <c r="L1767" s="3"/>
      <c r="M1767" s="3"/>
      <c r="N1767" s="3"/>
      <c r="O1767" s="9"/>
      <c r="P1767" s="3"/>
      <c r="Q1767" s="13"/>
    </row>
    <row r="1768" spans="1:17">
      <c r="A1768" s="10"/>
      <c r="B1768" s="8"/>
      <c r="C1768" s="8"/>
      <c r="D1768" s="2"/>
      <c r="E1768" s="8"/>
      <c r="F1768" s="8"/>
      <c r="G1768" s="2"/>
      <c r="H1768" s="2"/>
      <c r="I1768" s="2"/>
      <c r="J1768" s="2"/>
      <c r="K1768" s="2"/>
      <c r="L1768" s="2"/>
      <c r="M1768" s="2"/>
      <c r="N1768" s="2"/>
      <c r="O1768" s="8"/>
      <c r="P1768" s="2"/>
      <c r="Q1768" s="12"/>
    </row>
    <row r="1769" spans="1:17">
      <c r="A1769" s="11"/>
      <c r="B1769" s="9"/>
      <c r="C1769" s="9"/>
      <c r="D1769" s="3"/>
      <c r="E1769" s="9"/>
      <c r="F1769" s="9"/>
      <c r="G1769" s="3"/>
      <c r="H1769" s="3"/>
      <c r="I1769" s="3"/>
      <c r="J1769" s="3"/>
      <c r="K1769" s="3"/>
      <c r="L1769" s="3"/>
      <c r="M1769" s="3"/>
      <c r="N1769" s="3"/>
      <c r="O1769" s="9"/>
      <c r="P1769" s="3"/>
      <c r="Q1769" s="13"/>
    </row>
    <row r="1770" spans="1:17">
      <c r="A1770" s="10"/>
      <c r="B1770" s="8"/>
      <c r="C1770" s="8"/>
      <c r="D1770" s="2"/>
      <c r="E1770" s="8"/>
      <c r="F1770" s="8"/>
      <c r="G1770" s="2"/>
      <c r="H1770" s="2"/>
      <c r="I1770" s="2"/>
      <c r="J1770" s="2"/>
      <c r="K1770" s="2"/>
      <c r="L1770" s="2"/>
      <c r="M1770" s="2"/>
      <c r="N1770" s="2"/>
      <c r="O1770" s="8"/>
      <c r="P1770" s="2"/>
      <c r="Q1770" s="12"/>
    </row>
    <row r="1771" spans="1:17">
      <c r="A1771" s="11"/>
      <c r="B1771" s="9"/>
      <c r="C1771" s="9"/>
      <c r="D1771" s="3"/>
      <c r="E1771" s="9"/>
      <c r="F1771" s="9"/>
      <c r="G1771" s="3"/>
      <c r="H1771" s="3"/>
      <c r="I1771" s="3"/>
      <c r="J1771" s="3"/>
      <c r="K1771" s="3"/>
      <c r="L1771" s="3"/>
      <c r="M1771" s="3"/>
      <c r="N1771" s="3"/>
      <c r="O1771" s="9"/>
      <c r="P1771" s="3"/>
      <c r="Q1771" s="13"/>
    </row>
    <row r="1772" spans="1:17">
      <c r="A1772" s="10"/>
      <c r="B1772" s="8"/>
      <c r="C1772" s="8"/>
      <c r="D1772" s="2"/>
      <c r="E1772" s="8"/>
      <c r="F1772" s="8"/>
      <c r="G1772" s="2"/>
      <c r="H1772" s="2"/>
      <c r="I1772" s="2"/>
      <c r="J1772" s="2"/>
      <c r="K1772" s="2"/>
      <c r="L1772" s="2"/>
      <c r="M1772" s="2"/>
      <c r="N1772" s="2"/>
      <c r="O1772" s="8"/>
      <c r="P1772" s="2"/>
      <c r="Q1772" s="12"/>
    </row>
    <row r="1773" spans="1:17">
      <c r="A1773" s="11"/>
      <c r="B1773" s="9"/>
      <c r="C1773" s="9"/>
      <c r="D1773" s="3"/>
      <c r="E1773" s="9"/>
      <c r="F1773" s="9"/>
      <c r="G1773" s="3"/>
      <c r="H1773" s="3"/>
      <c r="I1773" s="3"/>
      <c r="J1773" s="3"/>
      <c r="K1773" s="3"/>
      <c r="L1773" s="3"/>
      <c r="M1773" s="3"/>
      <c r="N1773" s="3"/>
      <c r="O1773" s="9"/>
      <c r="P1773" s="3"/>
      <c r="Q1773" s="13"/>
    </row>
    <row r="1774" spans="1:17">
      <c r="A1774" s="10"/>
      <c r="B1774" s="8"/>
      <c r="C1774" s="8"/>
      <c r="D1774" s="2"/>
      <c r="E1774" s="8"/>
      <c r="F1774" s="8"/>
      <c r="G1774" s="2"/>
      <c r="H1774" s="2"/>
      <c r="I1774" s="2"/>
      <c r="J1774" s="2"/>
      <c r="K1774" s="2"/>
      <c r="L1774" s="2"/>
      <c r="M1774" s="2"/>
      <c r="N1774" s="2"/>
      <c r="O1774" s="8"/>
      <c r="P1774" s="2"/>
      <c r="Q1774" s="12"/>
    </row>
    <row r="1775" spans="1:17">
      <c r="A1775" s="11"/>
      <c r="B1775" s="9"/>
      <c r="C1775" s="9"/>
      <c r="D1775" s="3"/>
      <c r="E1775" s="9"/>
      <c r="F1775" s="9"/>
      <c r="G1775" s="3"/>
      <c r="H1775" s="3"/>
      <c r="I1775" s="3"/>
      <c r="J1775" s="3"/>
      <c r="K1775" s="3"/>
      <c r="L1775" s="3"/>
      <c r="M1775" s="3"/>
      <c r="N1775" s="3"/>
      <c r="O1775" s="9"/>
      <c r="P1775" s="3"/>
      <c r="Q1775" s="13"/>
    </row>
    <row r="1776" spans="1:17">
      <c r="A1776" s="10"/>
      <c r="B1776" s="8"/>
      <c r="C1776" s="8"/>
      <c r="D1776" s="2"/>
      <c r="E1776" s="8"/>
      <c r="F1776" s="8"/>
      <c r="G1776" s="2"/>
      <c r="H1776" s="2"/>
      <c r="I1776" s="2"/>
      <c r="J1776" s="2"/>
      <c r="K1776" s="2"/>
      <c r="L1776" s="2"/>
      <c r="M1776" s="2"/>
      <c r="N1776" s="2"/>
      <c r="O1776" s="8"/>
      <c r="P1776" s="2"/>
      <c r="Q1776" s="12"/>
    </row>
    <row r="1777" spans="1:17">
      <c r="A1777" s="11"/>
      <c r="B1777" s="9"/>
      <c r="C1777" s="9"/>
      <c r="D1777" s="3"/>
      <c r="E1777" s="9"/>
      <c r="F1777" s="9"/>
      <c r="G1777" s="3"/>
      <c r="H1777" s="3"/>
      <c r="I1777" s="3"/>
      <c r="J1777" s="3"/>
      <c r="K1777" s="3"/>
      <c r="L1777" s="3"/>
      <c r="M1777" s="3"/>
      <c r="N1777" s="3"/>
      <c r="O1777" s="9"/>
      <c r="P1777" s="3"/>
      <c r="Q1777" s="13"/>
    </row>
    <row r="1778" spans="1:17">
      <c r="A1778" s="10"/>
      <c r="B1778" s="8"/>
      <c r="C1778" s="8"/>
      <c r="D1778" s="2"/>
      <c r="E1778" s="8"/>
      <c r="F1778" s="8"/>
      <c r="G1778" s="2"/>
      <c r="H1778" s="2"/>
      <c r="I1778" s="2"/>
      <c r="J1778" s="2"/>
      <c r="K1778" s="2"/>
      <c r="L1778" s="2"/>
      <c r="M1778" s="2"/>
      <c r="N1778" s="2"/>
      <c r="O1778" s="8"/>
      <c r="P1778" s="2"/>
      <c r="Q1778" s="12"/>
    </row>
    <row r="1779" spans="1:17">
      <c r="A1779" s="11"/>
      <c r="B1779" s="9"/>
      <c r="C1779" s="9"/>
      <c r="D1779" s="3"/>
      <c r="E1779" s="9"/>
      <c r="F1779" s="9"/>
      <c r="G1779" s="3"/>
      <c r="H1779" s="3"/>
      <c r="I1779" s="3"/>
      <c r="J1779" s="3"/>
      <c r="K1779" s="3"/>
      <c r="L1779" s="3"/>
      <c r="M1779" s="3"/>
      <c r="N1779" s="3"/>
      <c r="O1779" s="9"/>
      <c r="P1779" s="3"/>
      <c r="Q1779" s="13"/>
    </row>
    <row r="1780" spans="1:17">
      <c r="A1780" s="10"/>
      <c r="B1780" s="8"/>
      <c r="C1780" s="8"/>
      <c r="D1780" s="2"/>
      <c r="E1780" s="8"/>
      <c r="F1780" s="8"/>
      <c r="G1780" s="2"/>
      <c r="H1780" s="2"/>
      <c r="I1780" s="2"/>
      <c r="J1780" s="2"/>
      <c r="K1780" s="2"/>
      <c r="L1780" s="2"/>
      <c r="M1780" s="2"/>
      <c r="N1780" s="2"/>
      <c r="O1780" s="8"/>
      <c r="P1780" s="2"/>
      <c r="Q1780" s="12"/>
    </row>
    <row r="1781" spans="1:17">
      <c r="A1781" s="11"/>
      <c r="B1781" s="9"/>
      <c r="C1781" s="9"/>
      <c r="D1781" s="3"/>
      <c r="E1781" s="9"/>
      <c r="F1781" s="9"/>
      <c r="G1781" s="3"/>
      <c r="H1781" s="3"/>
      <c r="I1781" s="3"/>
      <c r="J1781" s="3"/>
      <c r="K1781" s="3"/>
      <c r="L1781" s="3"/>
      <c r="M1781" s="3"/>
      <c r="N1781" s="3"/>
      <c r="O1781" s="9"/>
      <c r="P1781" s="3"/>
      <c r="Q1781" s="13"/>
    </row>
    <row r="1782" spans="1:17">
      <c r="A1782" s="10"/>
      <c r="B1782" s="8"/>
      <c r="C1782" s="8"/>
      <c r="D1782" s="2"/>
      <c r="E1782" s="8"/>
      <c r="F1782" s="8"/>
      <c r="G1782" s="2"/>
      <c r="H1782" s="2"/>
      <c r="I1782" s="2"/>
      <c r="J1782" s="2"/>
      <c r="K1782" s="2"/>
      <c r="L1782" s="2"/>
      <c r="M1782" s="2"/>
      <c r="N1782" s="2"/>
      <c r="O1782" s="8"/>
      <c r="P1782" s="2"/>
      <c r="Q1782" s="12"/>
    </row>
    <row r="1783" spans="1:17">
      <c r="A1783" s="11"/>
      <c r="B1783" s="9"/>
      <c r="C1783" s="9"/>
      <c r="D1783" s="3"/>
      <c r="E1783" s="9"/>
      <c r="F1783" s="9"/>
      <c r="G1783" s="3"/>
      <c r="H1783" s="3"/>
      <c r="I1783" s="3"/>
      <c r="J1783" s="3"/>
      <c r="K1783" s="3"/>
      <c r="L1783" s="3"/>
      <c r="M1783" s="3"/>
      <c r="N1783" s="3"/>
      <c r="O1783" s="9"/>
      <c r="P1783" s="3"/>
      <c r="Q1783" s="13"/>
    </row>
    <row r="1784" spans="1:17">
      <c r="A1784" s="10"/>
      <c r="B1784" s="8"/>
      <c r="C1784" s="8"/>
      <c r="D1784" s="2"/>
      <c r="E1784" s="8"/>
      <c r="F1784" s="8"/>
      <c r="G1784" s="2"/>
      <c r="H1784" s="2"/>
      <c r="I1784" s="2"/>
      <c r="J1784" s="2"/>
      <c r="K1784" s="2"/>
      <c r="L1784" s="2"/>
      <c r="M1784" s="2"/>
      <c r="N1784" s="2"/>
      <c r="O1784" s="8"/>
      <c r="P1784" s="2"/>
      <c r="Q1784" s="12"/>
    </row>
    <row r="1785" spans="1:17">
      <c r="A1785" s="11"/>
      <c r="B1785" s="9"/>
      <c r="C1785" s="9"/>
      <c r="D1785" s="3"/>
      <c r="E1785" s="9"/>
      <c r="F1785" s="9"/>
      <c r="G1785" s="3"/>
      <c r="H1785" s="3"/>
      <c r="I1785" s="3"/>
      <c r="J1785" s="3"/>
      <c r="K1785" s="3"/>
      <c r="L1785" s="3"/>
      <c r="M1785" s="3"/>
      <c r="N1785" s="3"/>
      <c r="O1785" s="9"/>
      <c r="P1785" s="3"/>
      <c r="Q1785" s="13"/>
    </row>
    <row r="1786" spans="1:17">
      <c r="A1786" s="10"/>
      <c r="B1786" s="8"/>
      <c r="C1786" s="8"/>
      <c r="D1786" s="2"/>
      <c r="E1786" s="8"/>
      <c r="F1786" s="8"/>
      <c r="G1786" s="2"/>
      <c r="H1786" s="2"/>
      <c r="I1786" s="2"/>
      <c r="J1786" s="2"/>
      <c r="K1786" s="2"/>
      <c r="L1786" s="2"/>
      <c r="M1786" s="2"/>
      <c r="N1786" s="2"/>
      <c r="O1786" s="8"/>
      <c r="P1786" s="2"/>
      <c r="Q1786" s="12"/>
    </row>
    <row r="1787" spans="1:17">
      <c r="A1787" s="11"/>
      <c r="B1787" s="9"/>
      <c r="C1787" s="9"/>
      <c r="D1787" s="3"/>
      <c r="E1787" s="9"/>
      <c r="F1787" s="9"/>
      <c r="G1787" s="3"/>
      <c r="H1787" s="3"/>
      <c r="I1787" s="3"/>
      <c r="J1787" s="3"/>
      <c r="K1787" s="3"/>
      <c r="L1787" s="3"/>
      <c r="M1787" s="3"/>
      <c r="N1787" s="3"/>
      <c r="O1787" s="9"/>
      <c r="P1787" s="3"/>
      <c r="Q1787" s="13"/>
    </row>
    <row r="1788" spans="1:17">
      <c r="A1788" s="10"/>
      <c r="B1788" s="8"/>
      <c r="C1788" s="8"/>
      <c r="D1788" s="2"/>
      <c r="E1788" s="8"/>
      <c r="F1788" s="8"/>
      <c r="G1788" s="2"/>
      <c r="H1788" s="2"/>
      <c r="I1788" s="2"/>
      <c r="J1788" s="2"/>
      <c r="K1788" s="2"/>
      <c r="L1788" s="2"/>
      <c r="M1788" s="2"/>
      <c r="N1788" s="2"/>
      <c r="O1788" s="8"/>
      <c r="P1788" s="2"/>
      <c r="Q1788" s="12"/>
    </row>
    <row r="1789" spans="1:17">
      <c r="A1789" s="11"/>
      <c r="B1789" s="9"/>
      <c r="C1789" s="9"/>
      <c r="D1789" s="3"/>
      <c r="E1789" s="9"/>
      <c r="F1789" s="9"/>
      <c r="G1789" s="3"/>
      <c r="H1789" s="3"/>
      <c r="I1789" s="3"/>
      <c r="J1789" s="3"/>
      <c r="K1789" s="3"/>
      <c r="L1789" s="3"/>
      <c r="M1789" s="3"/>
      <c r="N1789" s="3"/>
      <c r="O1789" s="9"/>
      <c r="P1789" s="3"/>
      <c r="Q1789" s="13"/>
    </row>
    <row r="1790" spans="1:17">
      <c r="A1790" s="10"/>
      <c r="B1790" s="8"/>
      <c r="C1790" s="8"/>
      <c r="D1790" s="2"/>
      <c r="E1790" s="8"/>
      <c r="F1790" s="8"/>
      <c r="G1790" s="2"/>
      <c r="H1790" s="2"/>
      <c r="I1790" s="2"/>
      <c r="J1790" s="2"/>
      <c r="K1790" s="2"/>
      <c r="L1790" s="2"/>
      <c r="M1790" s="2"/>
      <c r="N1790" s="2"/>
      <c r="O1790" s="8"/>
      <c r="P1790" s="2"/>
      <c r="Q1790" s="12"/>
    </row>
    <row r="1791" spans="1:17">
      <c r="A1791" s="11"/>
      <c r="B1791" s="9"/>
      <c r="C1791" s="9"/>
      <c r="D1791" s="3"/>
      <c r="E1791" s="9"/>
      <c r="F1791" s="9"/>
      <c r="G1791" s="3"/>
      <c r="H1791" s="3"/>
      <c r="I1791" s="3"/>
      <c r="J1791" s="3"/>
      <c r="K1791" s="3"/>
      <c r="L1791" s="3"/>
      <c r="M1791" s="3"/>
      <c r="N1791" s="3"/>
      <c r="O1791" s="9"/>
      <c r="P1791" s="3"/>
      <c r="Q1791" s="13"/>
    </row>
    <row r="1792" spans="1:17">
      <c r="A1792" s="10"/>
      <c r="B1792" s="8"/>
      <c r="C1792" s="8"/>
      <c r="D1792" s="2"/>
      <c r="E1792" s="8"/>
      <c r="F1792" s="8"/>
      <c r="G1792" s="2"/>
      <c r="H1792" s="2"/>
      <c r="I1792" s="2"/>
      <c r="J1792" s="2"/>
      <c r="K1792" s="2"/>
      <c r="L1792" s="2"/>
      <c r="M1792" s="2"/>
      <c r="N1792" s="2"/>
      <c r="O1792" s="8"/>
      <c r="P1792" s="2"/>
      <c r="Q1792" s="12"/>
    </row>
    <row r="1793" spans="1:17">
      <c r="A1793" s="11"/>
      <c r="B1793" s="9"/>
      <c r="C1793" s="9"/>
      <c r="D1793" s="3"/>
      <c r="E1793" s="9"/>
      <c r="F1793" s="9"/>
      <c r="G1793" s="3"/>
      <c r="H1793" s="3"/>
      <c r="I1793" s="3"/>
      <c r="J1793" s="3"/>
      <c r="K1793" s="3"/>
      <c r="L1793" s="3"/>
      <c r="M1793" s="3"/>
      <c r="N1793" s="3"/>
      <c r="O1793" s="9"/>
      <c r="P1793" s="3"/>
      <c r="Q1793" s="13"/>
    </row>
    <row r="1794" spans="1:17">
      <c r="A1794" s="10"/>
      <c r="B1794" s="8"/>
      <c r="C1794" s="8"/>
      <c r="D1794" s="2"/>
      <c r="E1794" s="8"/>
      <c r="F1794" s="8"/>
      <c r="G1794" s="2"/>
      <c r="H1794" s="2"/>
      <c r="I1794" s="2"/>
      <c r="J1794" s="2"/>
      <c r="K1794" s="2"/>
      <c r="L1794" s="2"/>
      <c r="M1794" s="2"/>
      <c r="N1794" s="2"/>
      <c r="O1794" s="8"/>
      <c r="P1794" s="2"/>
      <c r="Q1794" s="12"/>
    </row>
    <row r="1795" spans="1:17">
      <c r="A1795" s="11"/>
      <c r="B1795" s="9"/>
      <c r="C1795" s="9"/>
      <c r="D1795" s="3"/>
      <c r="E1795" s="9"/>
      <c r="F1795" s="9"/>
      <c r="G1795" s="3"/>
      <c r="H1795" s="3"/>
      <c r="I1795" s="3"/>
      <c r="J1795" s="3"/>
      <c r="K1795" s="3"/>
      <c r="L1795" s="3"/>
      <c r="M1795" s="3"/>
      <c r="N1795" s="3"/>
      <c r="O1795" s="9"/>
      <c r="P1795" s="3"/>
      <c r="Q1795" s="13"/>
    </row>
    <row r="1796" spans="1:17">
      <c r="A1796" s="10"/>
      <c r="B1796" s="8"/>
      <c r="C1796" s="8"/>
      <c r="D1796" s="2"/>
      <c r="E1796" s="8"/>
      <c r="F1796" s="8"/>
      <c r="G1796" s="2"/>
      <c r="H1796" s="2"/>
      <c r="I1796" s="2"/>
      <c r="J1796" s="2"/>
      <c r="K1796" s="2"/>
      <c r="L1796" s="2"/>
      <c r="M1796" s="2"/>
      <c r="N1796" s="2"/>
      <c r="O1796" s="8"/>
      <c r="P1796" s="2"/>
      <c r="Q1796" s="12"/>
    </row>
    <row r="1797" spans="1:17">
      <c r="A1797" s="11"/>
      <c r="B1797" s="9"/>
      <c r="C1797" s="9"/>
      <c r="D1797" s="3"/>
      <c r="E1797" s="9"/>
      <c r="F1797" s="9"/>
      <c r="G1797" s="3"/>
      <c r="H1797" s="3"/>
      <c r="I1797" s="3"/>
      <c r="J1797" s="3"/>
      <c r="K1797" s="3"/>
      <c r="L1797" s="3"/>
      <c r="M1797" s="3"/>
      <c r="N1797" s="3"/>
      <c r="O1797" s="9"/>
      <c r="P1797" s="3"/>
      <c r="Q1797" s="13"/>
    </row>
    <row r="1798" spans="1:17">
      <c r="A1798" s="10"/>
      <c r="B1798" s="8"/>
      <c r="C1798" s="8"/>
      <c r="D1798" s="2"/>
      <c r="E1798" s="8"/>
      <c r="F1798" s="8"/>
      <c r="G1798" s="2"/>
      <c r="H1798" s="2"/>
      <c r="I1798" s="2"/>
      <c r="J1798" s="2"/>
      <c r="K1798" s="2"/>
      <c r="L1798" s="2"/>
      <c r="M1798" s="2"/>
      <c r="N1798" s="2"/>
      <c r="O1798" s="8"/>
      <c r="P1798" s="2"/>
      <c r="Q1798" s="12"/>
    </row>
    <row r="1799" spans="1:17">
      <c r="A1799" s="11"/>
      <c r="B1799" s="9"/>
      <c r="C1799" s="9"/>
      <c r="D1799" s="3"/>
      <c r="E1799" s="9"/>
      <c r="F1799" s="9"/>
      <c r="G1799" s="3"/>
      <c r="H1799" s="3"/>
      <c r="I1799" s="3"/>
      <c r="J1799" s="3"/>
      <c r="K1799" s="3"/>
      <c r="L1799" s="3"/>
      <c r="M1799" s="3"/>
      <c r="N1799" s="3"/>
      <c r="O1799" s="9"/>
      <c r="P1799" s="3"/>
      <c r="Q1799" s="13"/>
    </row>
    <row r="1800" spans="1:17">
      <c r="A1800" s="10"/>
      <c r="B1800" s="8"/>
      <c r="C1800" s="8"/>
      <c r="D1800" s="2"/>
      <c r="E1800" s="8"/>
      <c r="F1800" s="8"/>
      <c r="G1800" s="2"/>
      <c r="H1800" s="2"/>
      <c r="I1800" s="2"/>
      <c r="J1800" s="2"/>
      <c r="K1800" s="2"/>
      <c r="L1800" s="2"/>
      <c r="M1800" s="2"/>
      <c r="N1800" s="2"/>
      <c r="O1800" s="8"/>
      <c r="P1800" s="2"/>
      <c r="Q1800" s="12"/>
    </row>
    <row r="1801" spans="1:17">
      <c r="A1801" s="11"/>
      <c r="B1801" s="9"/>
      <c r="C1801" s="9"/>
      <c r="D1801" s="3"/>
      <c r="E1801" s="9"/>
      <c r="F1801" s="9"/>
      <c r="G1801" s="3"/>
      <c r="H1801" s="3"/>
      <c r="I1801" s="3"/>
      <c r="J1801" s="3"/>
      <c r="K1801" s="3"/>
      <c r="L1801" s="3"/>
      <c r="M1801" s="3"/>
      <c r="N1801" s="3"/>
      <c r="O1801" s="9"/>
      <c r="P1801" s="3"/>
      <c r="Q1801" s="13"/>
    </row>
    <row r="1802" spans="1:17">
      <c r="A1802" s="10"/>
      <c r="B1802" s="8"/>
      <c r="C1802" s="8"/>
      <c r="D1802" s="2"/>
      <c r="E1802" s="8"/>
      <c r="F1802" s="8"/>
      <c r="G1802" s="2"/>
      <c r="H1802" s="2"/>
      <c r="I1802" s="2"/>
      <c r="J1802" s="2"/>
      <c r="K1802" s="2"/>
      <c r="L1802" s="2"/>
      <c r="M1802" s="2"/>
      <c r="N1802" s="2"/>
      <c r="O1802" s="8"/>
      <c r="P1802" s="2"/>
      <c r="Q1802" s="12"/>
    </row>
    <row r="1803" spans="1:17">
      <c r="A1803" s="11"/>
      <c r="B1803" s="9"/>
      <c r="C1803" s="9"/>
      <c r="D1803" s="3"/>
      <c r="E1803" s="9"/>
      <c r="F1803" s="9"/>
      <c r="G1803" s="3"/>
      <c r="H1803" s="3"/>
      <c r="I1803" s="3"/>
      <c r="J1803" s="3"/>
      <c r="K1803" s="3"/>
      <c r="L1803" s="3"/>
      <c r="M1803" s="3"/>
      <c r="N1803" s="3"/>
      <c r="O1803" s="9"/>
      <c r="P1803" s="3"/>
      <c r="Q1803" s="13"/>
    </row>
    <row r="1804" spans="1:17">
      <c r="A1804" s="10"/>
      <c r="B1804" s="8"/>
      <c r="C1804" s="8"/>
      <c r="D1804" s="2"/>
      <c r="E1804" s="8"/>
      <c r="F1804" s="8"/>
      <c r="G1804" s="2"/>
      <c r="H1804" s="2"/>
      <c r="I1804" s="2"/>
      <c r="J1804" s="2"/>
      <c r="K1804" s="2"/>
      <c r="L1804" s="2"/>
      <c r="M1804" s="2"/>
      <c r="N1804" s="2"/>
      <c r="O1804" s="8"/>
      <c r="P1804" s="2"/>
      <c r="Q1804" s="12"/>
    </row>
    <row r="1805" spans="1:17">
      <c r="A1805" s="11"/>
      <c r="B1805" s="9"/>
      <c r="C1805" s="9"/>
      <c r="D1805" s="3"/>
      <c r="E1805" s="9"/>
      <c r="F1805" s="9"/>
      <c r="G1805" s="3"/>
      <c r="H1805" s="3"/>
      <c r="I1805" s="3"/>
      <c r="J1805" s="3"/>
      <c r="K1805" s="3"/>
      <c r="L1805" s="3"/>
      <c r="M1805" s="3"/>
      <c r="N1805" s="3"/>
      <c r="O1805" s="9"/>
      <c r="P1805" s="3"/>
      <c r="Q1805" s="13"/>
    </row>
    <row r="1806" spans="1:17">
      <c r="A1806" s="10"/>
      <c r="B1806" s="8"/>
      <c r="C1806" s="8"/>
      <c r="D1806" s="2"/>
      <c r="E1806" s="8"/>
      <c r="F1806" s="8"/>
      <c r="G1806" s="2"/>
      <c r="H1806" s="2"/>
      <c r="I1806" s="2"/>
      <c r="J1806" s="2"/>
      <c r="K1806" s="2"/>
      <c r="L1806" s="2"/>
      <c r="M1806" s="2"/>
      <c r="N1806" s="2"/>
      <c r="O1806" s="8"/>
      <c r="P1806" s="2"/>
      <c r="Q1806" s="12"/>
    </row>
    <row r="1807" spans="1:17">
      <c r="A1807" s="11"/>
      <c r="B1807" s="9"/>
      <c r="C1807" s="9"/>
      <c r="D1807" s="3"/>
      <c r="E1807" s="9"/>
      <c r="F1807" s="9"/>
      <c r="G1807" s="3"/>
      <c r="H1807" s="3"/>
      <c r="I1807" s="3"/>
      <c r="J1807" s="3"/>
      <c r="K1807" s="3"/>
      <c r="L1807" s="3"/>
      <c r="M1807" s="3"/>
      <c r="N1807" s="3"/>
      <c r="O1807" s="9"/>
      <c r="P1807" s="3"/>
      <c r="Q1807" s="13"/>
    </row>
    <row r="1808" spans="1:17">
      <c r="A1808" s="10"/>
      <c r="B1808" s="8"/>
      <c r="C1808" s="8"/>
      <c r="D1808" s="2"/>
      <c r="E1808" s="8"/>
      <c r="F1808" s="8"/>
      <c r="G1808" s="2"/>
      <c r="H1808" s="2"/>
      <c r="I1808" s="2"/>
      <c r="J1808" s="2"/>
      <c r="K1808" s="2"/>
      <c r="L1808" s="2"/>
      <c r="M1808" s="2"/>
      <c r="N1808" s="2"/>
      <c r="O1808" s="8"/>
      <c r="P1808" s="2"/>
      <c r="Q1808" s="12"/>
    </row>
    <row r="1809" spans="1:17">
      <c r="A1809" s="11"/>
      <c r="B1809" s="9"/>
      <c r="C1809" s="9"/>
      <c r="D1809" s="3"/>
      <c r="E1809" s="9"/>
      <c r="F1809" s="9"/>
      <c r="G1809" s="3"/>
      <c r="H1809" s="3"/>
      <c r="I1809" s="3"/>
      <c r="J1809" s="3"/>
      <c r="K1809" s="3"/>
      <c r="L1809" s="3"/>
      <c r="M1809" s="3"/>
      <c r="N1809" s="3"/>
      <c r="O1809" s="9"/>
      <c r="P1809" s="3"/>
      <c r="Q1809" s="13"/>
    </row>
    <row r="1810" spans="1:17">
      <c r="A1810" s="10"/>
      <c r="B1810" s="8"/>
      <c r="C1810" s="8"/>
      <c r="D1810" s="2"/>
      <c r="E1810" s="8"/>
      <c r="F1810" s="8"/>
      <c r="G1810" s="2"/>
      <c r="H1810" s="2"/>
      <c r="I1810" s="2"/>
      <c r="J1810" s="2"/>
      <c r="K1810" s="2"/>
      <c r="L1810" s="2"/>
      <c r="M1810" s="2"/>
      <c r="N1810" s="2"/>
      <c r="O1810" s="8"/>
      <c r="P1810" s="2"/>
      <c r="Q1810" s="12"/>
    </row>
    <row r="1811" spans="1:17">
      <c r="A1811" s="11"/>
      <c r="B1811" s="9"/>
      <c r="C1811" s="9"/>
      <c r="D1811" s="3"/>
      <c r="E1811" s="9"/>
      <c r="F1811" s="9"/>
      <c r="G1811" s="3"/>
      <c r="H1811" s="3"/>
      <c r="I1811" s="3"/>
      <c r="J1811" s="3"/>
      <c r="K1811" s="3"/>
      <c r="L1811" s="3"/>
      <c r="M1811" s="3"/>
      <c r="N1811" s="3"/>
      <c r="O1811" s="9"/>
      <c r="P1811" s="3"/>
      <c r="Q1811" s="13"/>
    </row>
    <row r="1812" spans="1:17">
      <c r="A1812" s="10"/>
      <c r="B1812" s="8"/>
      <c r="C1812" s="8"/>
      <c r="D1812" s="2"/>
      <c r="E1812" s="8"/>
      <c r="F1812" s="8"/>
      <c r="G1812" s="2"/>
      <c r="H1812" s="2"/>
      <c r="I1812" s="2"/>
      <c r="J1812" s="2"/>
      <c r="K1812" s="2"/>
      <c r="L1812" s="2"/>
      <c r="M1812" s="2"/>
      <c r="N1812" s="2"/>
      <c r="O1812" s="8"/>
      <c r="P1812" s="2"/>
      <c r="Q1812" s="12"/>
    </row>
    <row r="1813" spans="1:17">
      <c r="A1813" s="11"/>
      <c r="B1813" s="9"/>
      <c r="C1813" s="9"/>
      <c r="D1813" s="3"/>
      <c r="E1813" s="9"/>
      <c r="F1813" s="9"/>
      <c r="G1813" s="3"/>
      <c r="H1813" s="3"/>
      <c r="I1813" s="3"/>
      <c r="J1813" s="3"/>
      <c r="K1813" s="3"/>
      <c r="L1813" s="3"/>
      <c r="M1813" s="3"/>
      <c r="N1813" s="3"/>
      <c r="O1813" s="9"/>
      <c r="P1813" s="3"/>
      <c r="Q1813" s="13"/>
    </row>
    <row r="1814" spans="1:17">
      <c r="A1814" s="10"/>
      <c r="B1814" s="8"/>
      <c r="C1814" s="8"/>
      <c r="D1814" s="2"/>
      <c r="E1814" s="8"/>
      <c r="F1814" s="8"/>
      <c r="G1814" s="2"/>
      <c r="H1814" s="2"/>
      <c r="I1814" s="2"/>
      <c r="J1814" s="2"/>
      <c r="K1814" s="2"/>
      <c r="L1814" s="2"/>
      <c r="M1814" s="2"/>
      <c r="N1814" s="2"/>
      <c r="O1814" s="8"/>
      <c r="P1814" s="2"/>
      <c r="Q1814" s="12"/>
    </row>
    <row r="1815" spans="1:17">
      <c r="A1815" s="11"/>
      <c r="B1815" s="9"/>
      <c r="C1815" s="9"/>
      <c r="D1815" s="3"/>
      <c r="E1815" s="9"/>
      <c r="F1815" s="9"/>
      <c r="G1815" s="3"/>
      <c r="H1815" s="3"/>
      <c r="I1815" s="3"/>
      <c r="J1815" s="3"/>
      <c r="K1815" s="3"/>
      <c r="L1815" s="3"/>
      <c r="M1815" s="3"/>
      <c r="N1815" s="3"/>
      <c r="O1815" s="9"/>
      <c r="P1815" s="3"/>
      <c r="Q1815" s="13"/>
    </row>
    <row r="1816" spans="1:17">
      <c r="A1816" s="10"/>
      <c r="B1816" s="8"/>
      <c r="C1816" s="8"/>
      <c r="D1816" s="2"/>
      <c r="E1816" s="8"/>
      <c r="F1816" s="8"/>
      <c r="G1816" s="2"/>
      <c r="H1816" s="2"/>
      <c r="I1816" s="2"/>
      <c r="J1816" s="2"/>
      <c r="K1816" s="2"/>
      <c r="L1816" s="2"/>
      <c r="M1816" s="2"/>
      <c r="N1816" s="2"/>
      <c r="O1816" s="8"/>
      <c r="P1816" s="2"/>
      <c r="Q1816" s="12"/>
    </row>
    <row r="1817" spans="1:17">
      <c r="A1817" s="11"/>
      <c r="B1817" s="9"/>
      <c r="C1817" s="9"/>
      <c r="D1817" s="3"/>
      <c r="E1817" s="9"/>
      <c r="F1817" s="9"/>
      <c r="G1817" s="3"/>
      <c r="H1817" s="3"/>
      <c r="I1817" s="3"/>
      <c r="J1817" s="3"/>
      <c r="K1817" s="3"/>
      <c r="L1817" s="3"/>
      <c r="M1817" s="3"/>
      <c r="N1817" s="3"/>
      <c r="O1817" s="9"/>
      <c r="P1817" s="3"/>
      <c r="Q1817" s="13"/>
    </row>
    <row r="1818" spans="1:17">
      <c r="A1818" s="10"/>
      <c r="B1818" s="8"/>
      <c r="C1818" s="8"/>
      <c r="D1818" s="2"/>
      <c r="E1818" s="8"/>
      <c r="F1818" s="8"/>
      <c r="G1818" s="2"/>
      <c r="H1818" s="2"/>
      <c r="I1818" s="2"/>
      <c r="J1818" s="2"/>
      <c r="K1818" s="2"/>
      <c r="L1818" s="2"/>
      <c r="M1818" s="2"/>
      <c r="N1818" s="2"/>
      <c r="O1818" s="8"/>
      <c r="P1818" s="2"/>
      <c r="Q1818" s="12"/>
    </row>
    <row r="1819" spans="1:17">
      <c r="A1819" s="11"/>
      <c r="B1819" s="9"/>
      <c r="C1819" s="9"/>
      <c r="D1819" s="3"/>
      <c r="E1819" s="9"/>
      <c r="F1819" s="9"/>
      <c r="G1819" s="3"/>
      <c r="H1819" s="3"/>
      <c r="I1819" s="3"/>
      <c r="J1819" s="3"/>
      <c r="K1819" s="3"/>
      <c r="L1819" s="3"/>
      <c r="M1819" s="3"/>
      <c r="N1819" s="3"/>
      <c r="O1819" s="9"/>
      <c r="P1819" s="3"/>
      <c r="Q1819" s="13"/>
    </row>
    <row r="1820" spans="1:17">
      <c r="A1820" s="10"/>
      <c r="B1820" s="8"/>
      <c r="C1820" s="8"/>
      <c r="D1820" s="2"/>
      <c r="E1820" s="8"/>
      <c r="F1820" s="8"/>
      <c r="G1820" s="2"/>
      <c r="H1820" s="2"/>
      <c r="I1820" s="2"/>
      <c r="J1820" s="2"/>
      <c r="K1820" s="2"/>
      <c r="L1820" s="2"/>
      <c r="M1820" s="2"/>
      <c r="N1820" s="2"/>
      <c r="O1820" s="8"/>
      <c r="P1820" s="2"/>
      <c r="Q1820" s="12"/>
    </row>
    <row r="1821" spans="1:17">
      <c r="A1821" s="11"/>
      <c r="B1821" s="9"/>
      <c r="C1821" s="9"/>
      <c r="D1821" s="3"/>
      <c r="E1821" s="9"/>
      <c r="F1821" s="9"/>
      <c r="G1821" s="3"/>
      <c r="H1821" s="3"/>
      <c r="I1821" s="3"/>
      <c r="J1821" s="3"/>
      <c r="K1821" s="3"/>
      <c r="L1821" s="3"/>
      <c r="M1821" s="3"/>
      <c r="N1821" s="3"/>
      <c r="O1821" s="9"/>
      <c r="P1821" s="3"/>
      <c r="Q1821" s="13"/>
    </row>
    <row r="1822" spans="1:17">
      <c r="A1822" s="10"/>
      <c r="B1822" s="8"/>
      <c r="C1822" s="8"/>
      <c r="D1822" s="2"/>
      <c r="E1822" s="8"/>
      <c r="F1822" s="8"/>
      <c r="G1822" s="2"/>
      <c r="H1822" s="2"/>
      <c r="I1822" s="2"/>
      <c r="J1822" s="2"/>
      <c r="K1822" s="2"/>
      <c r="L1822" s="2"/>
      <c r="M1822" s="2"/>
      <c r="N1822" s="2"/>
      <c r="O1822" s="8"/>
      <c r="P1822" s="2"/>
      <c r="Q1822" s="12"/>
    </row>
    <row r="1823" spans="1:17">
      <c r="A1823" s="11"/>
      <c r="B1823" s="9"/>
      <c r="C1823" s="9"/>
      <c r="D1823" s="3"/>
      <c r="E1823" s="9"/>
      <c r="F1823" s="9"/>
      <c r="G1823" s="3"/>
      <c r="H1823" s="3"/>
      <c r="I1823" s="3"/>
      <c r="J1823" s="3"/>
      <c r="K1823" s="3"/>
      <c r="L1823" s="3"/>
      <c r="M1823" s="3"/>
      <c r="N1823" s="3"/>
      <c r="O1823" s="9"/>
      <c r="P1823" s="3"/>
      <c r="Q1823" s="13"/>
    </row>
    <row r="1824" spans="1:17">
      <c r="A1824" s="10"/>
      <c r="B1824" s="8"/>
      <c r="C1824" s="8"/>
      <c r="D1824" s="2"/>
      <c r="E1824" s="8"/>
      <c r="F1824" s="8"/>
      <c r="G1824" s="2"/>
      <c r="H1824" s="2"/>
      <c r="I1824" s="2"/>
      <c r="J1824" s="2"/>
      <c r="K1824" s="2"/>
      <c r="L1824" s="2"/>
      <c r="M1824" s="2"/>
      <c r="N1824" s="2"/>
      <c r="O1824" s="8"/>
      <c r="P1824" s="2"/>
      <c r="Q1824" s="12"/>
    </row>
    <row r="1825" spans="1:17">
      <c r="A1825" s="11"/>
      <c r="B1825" s="9"/>
      <c r="C1825" s="9"/>
      <c r="D1825" s="3"/>
      <c r="E1825" s="9"/>
      <c r="F1825" s="9"/>
      <c r="G1825" s="3"/>
      <c r="H1825" s="3"/>
      <c r="I1825" s="3"/>
      <c r="J1825" s="3"/>
      <c r="K1825" s="3"/>
      <c r="L1825" s="3"/>
      <c r="M1825" s="3"/>
      <c r="N1825" s="3"/>
      <c r="O1825" s="9"/>
      <c r="P1825" s="3"/>
      <c r="Q1825" s="13"/>
    </row>
    <row r="1826" spans="1:17">
      <c r="A1826" s="10"/>
      <c r="B1826" s="8"/>
      <c r="C1826" s="8"/>
      <c r="D1826" s="2"/>
      <c r="E1826" s="8"/>
      <c r="F1826" s="8"/>
      <c r="G1826" s="2"/>
      <c r="H1826" s="2"/>
      <c r="I1826" s="2"/>
      <c r="J1826" s="2"/>
      <c r="K1826" s="2"/>
      <c r="L1826" s="2"/>
      <c r="M1826" s="2"/>
      <c r="N1826" s="2"/>
      <c r="O1826" s="8"/>
      <c r="P1826" s="2"/>
      <c r="Q1826" s="12"/>
    </row>
    <row r="1827" spans="1:17">
      <c r="A1827" s="11"/>
      <c r="B1827" s="9"/>
      <c r="C1827" s="9"/>
      <c r="D1827" s="3"/>
      <c r="E1827" s="9"/>
      <c r="F1827" s="9"/>
      <c r="G1827" s="3"/>
      <c r="H1827" s="3"/>
      <c r="I1827" s="3"/>
      <c r="J1827" s="3"/>
      <c r="K1827" s="3"/>
      <c r="L1827" s="3"/>
      <c r="M1827" s="3"/>
      <c r="N1827" s="3"/>
      <c r="O1827" s="9"/>
      <c r="P1827" s="3"/>
      <c r="Q1827" s="13"/>
    </row>
    <row r="1828" spans="1:17">
      <c r="A1828" s="10"/>
      <c r="B1828" s="8"/>
      <c r="C1828" s="8"/>
      <c r="D1828" s="2"/>
      <c r="E1828" s="8"/>
      <c r="F1828" s="8"/>
      <c r="G1828" s="2"/>
      <c r="H1828" s="2"/>
      <c r="I1828" s="2"/>
      <c r="J1828" s="2"/>
      <c r="K1828" s="2"/>
      <c r="L1828" s="2"/>
      <c r="M1828" s="2"/>
      <c r="N1828" s="2"/>
      <c r="O1828" s="8"/>
      <c r="P1828" s="2"/>
      <c r="Q1828" s="12"/>
    </row>
    <row r="1829" spans="1:17">
      <c r="A1829" s="11"/>
      <c r="B1829" s="9"/>
      <c r="C1829" s="9"/>
      <c r="D1829" s="3"/>
      <c r="E1829" s="9"/>
      <c r="F1829" s="9"/>
      <c r="G1829" s="3"/>
      <c r="H1829" s="3"/>
      <c r="I1829" s="3"/>
      <c r="J1829" s="3"/>
      <c r="K1829" s="3"/>
      <c r="L1829" s="3"/>
      <c r="M1829" s="3"/>
      <c r="N1829" s="3"/>
      <c r="O1829" s="9"/>
      <c r="P1829" s="3"/>
      <c r="Q1829" s="13"/>
    </row>
    <row r="1830" spans="1:17">
      <c r="A1830" s="10"/>
      <c r="B1830" s="8"/>
      <c r="C1830" s="8"/>
      <c r="D1830" s="2"/>
      <c r="E1830" s="8"/>
      <c r="F1830" s="8"/>
      <c r="G1830" s="2"/>
      <c r="H1830" s="2"/>
      <c r="I1830" s="2"/>
      <c r="J1830" s="2"/>
      <c r="K1830" s="2"/>
      <c r="L1830" s="2"/>
      <c r="M1830" s="2"/>
      <c r="N1830" s="2"/>
      <c r="O1830" s="8"/>
      <c r="P1830" s="2"/>
      <c r="Q1830" s="12"/>
    </row>
    <row r="1831" spans="1:17">
      <c r="A1831" s="11"/>
      <c r="B1831" s="9"/>
      <c r="C1831" s="9"/>
      <c r="D1831" s="3"/>
      <c r="E1831" s="9"/>
      <c r="F1831" s="9"/>
      <c r="G1831" s="3"/>
      <c r="H1831" s="3"/>
      <c r="I1831" s="3"/>
      <c r="J1831" s="3"/>
      <c r="K1831" s="3"/>
      <c r="L1831" s="3"/>
      <c r="M1831" s="3"/>
      <c r="N1831" s="3"/>
      <c r="O1831" s="9"/>
      <c r="P1831" s="3"/>
      <c r="Q1831" s="13"/>
    </row>
    <row r="1832" spans="1:17">
      <c r="A1832" s="10"/>
      <c r="B1832" s="8"/>
      <c r="C1832" s="8"/>
      <c r="D1832" s="2"/>
      <c r="E1832" s="8"/>
      <c r="F1832" s="8"/>
      <c r="G1832" s="2"/>
      <c r="H1832" s="2"/>
      <c r="I1832" s="2"/>
      <c r="J1832" s="2"/>
      <c r="K1832" s="2"/>
      <c r="L1832" s="2"/>
      <c r="M1832" s="2"/>
      <c r="N1832" s="2"/>
      <c r="O1832" s="8"/>
      <c r="P1832" s="2"/>
      <c r="Q1832" s="12"/>
    </row>
    <row r="1833" spans="1:17">
      <c r="A1833" s="11"/>
      <c r="B1833" s="9"/>
      <c r="C1833" s="9"/>
      <c r="D1833" s="3"/>
      <c r="E1833" s="9"/>
      <c r="F1833" s="9"/>
      <c r="G1833" s="3"/>
      <c r="H1833" s="3"/>
      <c r="I1833" s="3"/>
      <c r="J1833" s="3"/>
      <c r="K1833" s="3"/>
      <c r="L1833" s="3"/>
      <c r="M1833" s="3"/>
      <c r="N1833" s="3"/>
      <c r="O1833" s="9"/>
      <c r="P1833" s="3"/>
      <c r="Q1833" s="13"/>
    </row>
    <row r="1834" spans="1:17">
      <c r="A1834" s="10"/>
      <c r="B1834" s="8"/>
      <c r="C1834" s="8"/>
      <c r="D1834" s="2"/>
      <c r="E1834" s="8"/>
      <c r="F1834" s="8"/>
      <c r="G1834" s="2"/>
      <c r="H1834" s="2"/>
      <c r="I1834" s="2"/>
      <c r="J1834" s="2"/>
      <c r="K1834" s="2"/>
      <c r="L1834" s="2"/>
      <c r="M1834" s="2"/>
      <c r="N1834" s="2"/>
      <c r="O1834" s="8"/>
      <c r="P1834" s="2"/>
      <c r="Q1834" s="12"/>
    </row>
    <row r="1835" spans="1:17">
      <c r="A1835" s="11"/>
      <c r="B1835" s="9"/>
      <c r="C1835" s="9"/>
      <c r="D1835" s="3"/>
      <c r="E1835" s="9"/>
      <c r="F1835" s="9"/>
      <c r="G1835" s="3"/>
      <c r="H1835" s="3"/>
      <c r="I1835" s="3"/>
      <c r="J1835" s="3"/>
      <c r="K1835" s="3"/>
      <c r="L1835" s="3"/>
      <c r="M1835" s="3"/>
      <c r="N1835" s="3"/>
      <c r="O1835" s="9"/>
      <c r="P1835" s="3"/>
      <c r="Q1835" s="13"/>
    </row>
    <row r="1836" spans="1:17">
      <c r="A1836" s="10"/>
      <c r="B1836" s="8"/>
      <c r="C1836" s="8"/>
      <c r="D1836" s="2"/>
      <c r="E1836" s="8"/>
      <c r="F1836" s="8"/>
      <c r="G1836" s="2"/>
      <c r="H1836" s="2"/>
      <c r="I1836" s="2"/>
      <c r="J1836" s="2"/>
      <c r="K1836" s="2"/>
      <c r="L1836" s="2"/>
      <c r="M1836" s="2"/>
      <c r="N1836" s="2"/>
      <c r="O1836" s="8"/>
      <c r="P1836" s="2"/>
      <c r="Q1836" s="12"/>
    </row>
    <row r="1837" spans="1:17">
      <c r="A1837" s="11"/>
      <c r="B1837" s="9"/>
      <c r="C1837" s="9"/>
      <c r="D1837" s="3"/>
      <c r="E1837" s="9"/>
      <c r="F1837" s="9"/>
      <c r="G1837" s="3"/>
      <c r="H1837" s="3"/>
      <c r="I1837" s="3"/>
      <c r="J1837" s="3"/>
      <c r="K1837" s="3"/>
      <c r="L1837" s="3"/>
      <c r="M1837" s="3"/>
      <c r="N1837" s="3"/>
      <c r="O1837" s="9"/>
      <c r="P1837" s="3"/>
      <c r="Q1837" s="13"/>
    </row>
    <row r="1838" spans="1:17">
      <c r="A1838" s="10"/>
      <c r="B1838" s="8"/>
      <c r="C1838" s="8"/>
      <c r="D1838" s="2"/>
      <c r="E1838" s="8"/>
      <c r="F1838" s="8"/>
      <c r="G1838" s="2"/>
      <c r="H1838" s="2"/>
      <c r="I1838" s="2"/>
      <c r="J1838" s="2"/>
      <c r="K1838" s="2"/>
      <c r="L1838" s="2"/>
      <c r="M1838" s="2"/>
      <c r="N1838" s="2"/>
      <c r="O1838" s="8"/>
      <c r="P1838" s="2"/>
      <c r="Q1838" s="12"/>
    </row>
    <row r="1839" spans="1:17">
      <c r="A1839" s="11"/>
      <c r="B1839" s="9"/>
      <c r="C1839" s="9"/>
      <c r="D1839" s="3"/>
      <c r="E1839" s="9"/>
      <c r="F1839" s="9"/>
      <c r="G1839" s="3"/>
      <c r="H1839" s="3"/>
      <c r="I1839" s="3"/>
      <c r="J1839" s="3"/>
      <c r="K1839" s="3"/>
      <c r="L1839" s="3"/>
      <c r="M1839" s="3"/>
      <c r="N1839" s="3"/>
      <c r="O1839" s="9"/>
      <c r="P1839" s="3"/>
      <c r="Q1839" s="13"/>
    </row>
    <row r="1840" spans="1:17">
      <c r="A1840" s="10"/>
      <c r="B1840" s="8"/>
      <c r="C1840" s="8"/>
      <c r="D1840" s="2"/>
      <c r="E1840" s="8"/>
      <c r="F1840" s="8"/>
      <c r="G1840" s="2"/>
      <c r="H1840" s="2"/>
      <c r="I1840" s="2"/>
      <c r="J1840" s="2"/>
      <c r="K1840" s="2"/>
      <c r="L1840" s="2"/>
      <c r="M1840" s="2"/>
      <c r="N1840" s="2"/>
      <c r="O1840" s="8"/>
      <c r="P1840" s="2"/>
      <c r="Q1840" s="12"/>
    </row>
    <row r="1841" spans="1:17">
      <c r="A1841" s="11"/>
      <c r="B1841" s="9"/>
      <c r="C1841" s="9"/>
      <c r="D1841" s="3"/>
      <c r="E1841" s="9"/>
      <c r="F1841" s="9"/>
      <c r="G1841" s="3"/>
      <c r="H1841" s="3"/>
      <c r="I1841" s="3"/>
      <c r="J1841" s="3"/>
      <c r="K1841" s="3"/>
      <c r="L1841" s="3"/>
      <c r="M1841" s="3"/>
      <c r="N1841" s="3"/>
      <c r="O1841" s="9"/>
      <c r="P1841" s="3"/>
      <c r="Q1841" s="13"/>
    </row>
    <row r="1842" spans="1:17">
      <c r="A1842" s="10"/>
      <c r="B1842" s="8"/>
      <c r="C1842" s="8"/>
      <c r="D1842" s="2"/>
      <c r="E1842" s="8"/>
      <c r="F1842" s="8"/>
      <c r="G1842" s="2"/>
      <c r="H1842" s="2"/>
      <c r="I1842" s="2"/>
      <c r="J1842" s="2"/>
      <c r="K1842" s="2"/>
      <c r="L1842" s="2"/>
      <c r="M1842" s="2"/>
      <c r="N1842" s="2"/>
      <c r="O1842" s="8"/>
      <c r="P1842" s="2"/>
      <c r="Q1842" s="12"/>
    </row>
    <row r="1843" spans="1:17">
      <c r="A1843" s="11"/>
      <c r="B1843" s="9"/>
      <c r="C1843" s="9"/>
      <c r="D1843" s="3"/>
      <c r="E1843" s="9"/>
      <c r="F1843" s="9"/>
      <c r="G1843" s="3"/>
      <c r="H1843" s="3"/>
      <c r="I1843" s="3"/>
      <c r="J1843" s="3"/>
      <c r="K1843" s="3"/>
      <c r="L1843" s="3"/>
      <c r="M1843" s="3"/>
      <c r="N1843" s="3"/>
      <c r="O1843" s="9"/>
      <c r="P1843" s="3"/>
      <c r="Q1843" s="13"/>
    </row>
    <row r="1844" spans="1:17">
      <c r="A1844" s="10"/>
      <c r="B1844" s="8"/>
      <c r="C1844" s="8"/>
      <c r="D1844" s="2"/>
      <c r="E1844" s="8"/>
      <c r="F1844" s="8"/>
      <c r="G1844" s="2"/>
      <c r="H1844" s="2"/>
      <c r="I1844" s="2"/>
      <c r="J1844" s="2"/>
      <c r="K1844" s="2"/>
      <c r="L1844" s="2"/>
      <c r="M1844" s="2"/>
      <c r="N1844" s="2"/>
      <c r="O1844" s="8"/>
      <c r="P1844" s="2"/>
      <c r="Q1844" s="12"/>
    </row>
    <row r="1845" spans="1:17">
      <c r="A1845" s="11"/>
      <c r="B1845" s="9"/>
      <c r="C1845" s="9"/>
      <c r="D1845" s="3"/>
      <c r="E1845" s="9"/>
      <c r="F1845" s="9"/>
      <c r="G1845" s="3"/>
      <c r="H1845" s="3"/>
      <c r="I1845" s="3"/>
      <c r="J1845" s="3"/>
      <c r="K1845" s="3"/>
      <c r="L1845" s="3"/>
      <c r="M1845" s="3"/>
      <c r="N1845" s="3"/>
      <c r="O1845" s="9"/>
      <c r="P1845" s="3"/>
      <c r="Q1845" s="13"/>
    </row>
    <row r="1846" spans="1:17">
      <c r="A1846" s="10"/>
      <c r="B1846" s="8"/>
      <c r="C1846" s="8"/>
      <c r="D1846" s="2"/>
      <c r="E1846" s="8"/>
      <c r="F1846" s="8"/>
      <c r="G1846" s="2"/>
      <c r="H1846" s="2"/>
      <c r="I1846" s="2"/>
      <c r="J1846" s="2"/>
      <c r="K1846" s="2"/>
      <c r="L1846" s="2"/>
      <c r="M1846" s="2"/>
      <c r="N1846" s="2"/>
      <c r="O1846" s="8"/>
      <c r="P1846" s="2"/>
      <c r="Q1846" s="12"/>
    </row>
    <row r="1847" spans="1:17">
      <c r="A1847" s="11"/>
      <c r="B1847" s="9"/>
      <c r="C1847" s="9"/>
      <c r="D1847" s="3"/>
      <c r="E1847" s="9"/>
      <c r="F1847" s="9"/>
      <c r="G1847" s="3"/>
      <c r="H1847" s="3"/>
      <c r="I1847" s="3"/>
      <c r="J1847" s="3"/>
      <c r="K1847" s="3"/>
      <c r="L1847" s="3"/>
      <c r="M1847" s="3"/>
      <c r="N1847" s="3"/>
      <c r="O1847" s="9"/>
      <c r="P1847" s="3"/>
      <c r="Q1847" s="13"/>
    </row>
    <row r="1848" spans="1:17">
      <c r="A1848" s="10"/>
      <c r="B1848" s="8"/>
      <c r="C1848" s="8"/>
      <c r="D1848" s="2"/>
      <c r="E1848" s="8"/>
      <c r="F1848" s="8"/>
      <c r="G1848" s="2"/>
      <c r="H1848" s="2"/>
      <c r="I1848" s="2"/>
      <c r="J1848" s="2"/>
      <c r="K1848" s="2"/>
      <c r="L1848" s="2"/>
      <c r="M1848" s="2"/>
      <c r="N1848" s="2"/>
      <c r="O1848" s="8"/>
      <c r="P1848" s="2"/>
      <c r="Q1848" s="12"/>
    </row>
    <row r="1849" spans="1:17">
      <c r="A1849" s="11"/>
      <c r="B1849" s="9"/>
      <c r="C1849" s="9"/>
      <c r="D1849" s="3"/>
      <c r="E1849" s="9"/>
      <c r="F1849" s="9"/>
      <c r="G1849" s="3"/>
      <c r="H1849" s="3"/>
      <c r="I1849" s="3"/>
      <c r="J1849" s="3"/>
      <c r="K1849" s="3"/>
      <c r="L1849" s="3"/>
      <c r="M1849" s="3"/>
      <c r="N1849" s="3"/>
      <c r="O1849" s="9"/>
      <c r="P1849" s="3"/>
      <c r="Q1849" s="13"/>
    </row>
    <row r="1850" spans="1:17">
      <c r="A1850" s="10"/>
      <c r="B1850" s="8"/>
      <c r="C1850" s="8"/>
      <c r="D1850" s="2"/>
      <c r="E1850" s="8"/>
      <c r="F1850" s="8"/>
      <c r="G1850" s="2"/>
      <c r="H1850" s="2"/>
      <c r="I1850" s="2"/>
      <c r="J1850" s="2"/>
      <c r="K1850" s="2"/>
      <c r="L1850" s="2"/>
      <c r="M1850" s="2"/>
      <c r="N1850" s="2"/>
      <c r="O1850" s="8"/>
      <c r="P1850" s="2"/>
      <c r="Q1850" s="12"/>
    </row>
    <row r="1851" spans="1:17">
      <c r="A1851" s="11"/>
      <c r="B1851" s="9"/>
      <c r="C1851" s="9"/>
      <c r="D1851" s="3"/>
      <c r="E1851" s="9"/>
      <c r="F1851" s="9"/>
      <c r="G1851" s="3"/>
      <c r="H1851" s="3"/>
      <c r="I1851" s="3"/>
      <c r="J1851" s="3"/>
      <c r="K1851" s="3"/>
      <c r="L1851" s="3"/>
      <c r="M1851" s="3"/>
      <c r="N1851" s="3"/>
      <c r="O1851" s="9"/>
      <c r="P1851" s="3"/>
      <c r="Q1851" s="13"/>
    </row>
    <row r="1852" spans="1:17">
      <c r="A1852" s="10"/>
      <c r="B1852" s="8"/>
      <c r="C1852" s="8"/>
      <c r="D1852" s="2"/>
      <c r="E1852" s="8"/>
      <c r="F1852" s="8"/>
      <c r="G1852" s="2"/>
      <c r="H1852" s="2"/>
      <c r="I1852" s="2"/>
      <c r="J1852" s="2"/>
      <c r="K1852" s="2"/>
      <c r="L1852" s="2"/>
      <c r="M1852" s="2"/>
      <c r="N1852" s="2"/>
      <c r="O1852" s="8"/>
      <c r="P1852" s="2"/>
      <c r="Q1852" s="12"/>
    </row>
    <row r="1853" spans="1:17">
      <c r="A1853" s="11"/>
      <c r="B1853" s="9"/>
      <c r="C1853" s="9"/>
      <c r="D1853" s="3"/>
      <c r="E1853" s="9"/>
      <c r="F1853" s="9"/>
      <c r="G1853" s="3"/>
      <c r="H1853" s="3"/>
      <c r="I1853" s="3"/>
      <c r="J1853" s="3"/>
      <c r="K1853" s="3"/>
      <c r="L1853" s="3"/>
      <c r="M1853" s="3"/>
      <c r="N1853" s="3"/>
      <c r="O1853" s="9"/>
      <c r="P1853" s="3"/>
      <c r="Q1853" s="13"/>
    </row>
    <row r="1854" spans="1:17">
      <c r="A1854" s="10"/>
      <c r="B1854" s="8"/>
      <c r="C1854" s="8"/>
      <c r="D1854" s="2"/>
      <c r="E1854" s="8"/>
      <c r="F1854" s="8"/>
      <c r="G1854" s="2"/>
      <c r="H1854" s="2"/>
      <c r="I1854" s="2"/>
      <c r="J1854" s="2"/>
      <c r="K1854" s="2"/>
      <c r="L1854" s="2"/>
      <c r="M1854" s="2"/>
      <c r="N1854" s="2"/>
      <c r="O1854" s="8"/>
      <c r="P1854" s="2"/>
      <c r="Q1854" s="12"/>
    </row>
    <row r="1855" spans="1:17">
      <c r="A1855" s="11"/>
      <c r="B1855" s="9"/>
      <c r="C1855" s="9"/>
      <c r="D1855" s="3"/>
      <c r="E1855" s="9"/>
      <c r="F1855" s="9"/>
      <c r="G1855" s="3"/>
      <c r="H1855" s="3"/>
      <c r="I1855" s="3"/>
      <c r="J1855" s="3"/>
      <c r="K1855" s="3"/>
      <c r="L1855" s="3"/>
      <c r="M1855" s="3"/>
      <c r="N1855" s="3"/>
      <c r="O1855" s="9"/>
      <c r="P1855" s="3"/>
      <c r="Q1855" s="13"/>
    </row>
    <row r="1856" spans="1:17">
      <c r="A1856" s="10"/>
      <c r="B1856" s="8"/>
      <c r="C1856" s="8"/>
      <c r="D1856" s="2"/>
      <c r="E1856" s="8"/>
      <c r="F1856" s="8"/>
      <c r="G1856" s="2"/>
      <c r="H1856" s="2"/>
      <c r="I1856" s="2"/>
      <c r="J1856" s="2"/>
      <c r="K1856" s="2"/>
      <c r="L1856" s="2"/>
      <c r="M1856" s="2"/>
      <c r="N1856" s="2"/>
      <c r="O1856" s="8"/>
      <c r="P1856" s="2"/>
      <c r="Q1856" s="12"/>
    </row>
    <row r="1857" spans="1:17">
      <c r="A1857" s="11"/>
      <c r="B1857" s="9"/>
      <c r="C1857" s="9"/>
      <c r="D1857" s="3"/>
      <c r="E1857" s="9"/>
      <c r="F1857" s="9"/>
      <c r="G1857" s="3"/>
      <c r="H1857" s="3"/>
      <c r="I1857" s="3"/>
      <c r="J1857" s="3"/>
      <c r="K1857" s="3"/>
      <c r="L1857" s="3"/>
      <c r="M1857" s="3"/>
      <c r="N1857" s="3"/>
      <c r="O1857" s="9"/>
      <c r="P1857" s="3"/>
      <c r="Q1857" s="13"/>
    </row>
    <row r="1858" spans="1:17">
      <c r="A1858" s="10"/>
      <c r="B1858" s="8"/>
      <c r="C1858" s="8"/>
      <c r="D1858" s="2"/>
      <c r="E1858" s="8"/>
      <c r="F1858" s="8"/>
      <c r="G1858" s="2"/>
      <c r="H1858" s="2"/>
      <c r="I1858" s="2"/>
      <c r="J1858" s="2"/>
      <c r="K1858" s="2"/>
      <c r="L1858" s="2"/>
      <c r="M1858" s="2"/>
      <c r="N1858" s="2"/>
      <c r="O1858" s="8"/>
      <c r="P1858" s="2"/>
      <c r="Q1858" s="12"/>
    </row>
    <row r="1859" spans="1:17">
      <c r="A1859" s="11"/>
      <c r="B1859" s="9"/>
      <c r="C1859" s="9"/>
      <c r="D1859" s="3"/>
      <c r="E1859" s="9"/>
      <c r="F1859" s="9"/>
      <c r="G1859" s="3"/>
      <c r="H1859" s="3"/>
      <c r="I1859" s="3"/>
      <c r="J1859" s="3"/>
      <c r="K1859" s="3"/>
      <c r="L1859" s="3"/>
      <c r="M1859" s="3"/>
      <c r="N1859" s="3"/>
      <c r="O1859" s="9"/>
      <c r="P1859" s="3"/>
      <c r="Q1859" s="13"/>
    </row>
    <row r="1860" spans="1:17">
      <c r="A1860" s="10"/>
      <c r="B1860" s="8"/>
      <c r="C1860" s="8"/>
      <c r="D1860" s="2"/>
      <c r="E1860" s="8"/>
      <c r="F1860" s="8"/>
      <c r="G1860" s="2"/>
      <c r="H1860" s="2"/>
      <c r="I1860" s="2"/>
      <c r="J1860" s="2"/>
      <c r="K1860" s="2"/>
      <c r="L1860" s="2"/>
      <c r="M1860" s="2"/>
      <c r="N1860" s="2"/>
      <c r="O1860" s="8"/>
      <c r="P1860" s="2"/>
      <c r="Q1860" s="12"/>
    </row>
    <row r="1861" spans="1:17">
      <c r="A1861" s="11"/>
      <c r="B1861" s="9"/>
      <c r="C1861" s="9"/>
      <c r="D1861" s="3"/>
      <c r="E1861" s="9"/>
      <c r="F1861" s="9"/>
      <c r="G1861" s="3"/>
      <c r="H1861" s="3"/>
      <c r="I1861" s="3"/>
      <c r="J1861" s="3"/>
      <c r="K1861" s="3"/>
      <c r="L1861" s="3"/>
      <c r="M1861" s="3"/>
      <c r="N1861" s="3"/>
      <c r="O1861" s="9"/>
      <c r="P1861" s="3"/>
      <c r="Q1861" s="13"/>
    </row>
    <row r="1862" spans="1:17">
      <c r="A1862" s="10"/>
      <c r="B1862" s="8"/>
      <c r="C1862" s="8"/>
      <c r="D1862" s="2"/>
      <c r="E1862" s="8"/>
      <c r="F1862" s="8"/>
      <c r="G1862" s="2"/>
      <c r="H1862" s="2"/>
      <c r="I1862" s="2"/>
      <c r="J1862" s="2"/>
      <c r="K1862" s="2"/>
      <c r="L1862" s="2"/>
      <c r="M1862" s="2"/>
      <c r="N1862" s="2"/>
      <c r="O1862" s="8"/>
      <c r="P1862" s="2"/>
      <c r="Q1862" s="12"/>
    </row>
    <row r="1863" spans="1:17">
      <c r="A1863" s="11"/>
      <c r="B1863" s="9"/>
      <c r="C1863" s="9"/>
      <c r="D1863" s="3"/>
      <c r="E1863" s="9"/>
      <c r="F1863" s="9"/>
      <c r="G1863" s="3"/>
      <c r="H1863" s="3"/>
      <c r="I1863" s="3"/>
      <c r="J1863" s="3"/>
      <c r="K1863" s="3"/>
      <c r="L1863" s="3"/>
      <c r="M1863" s="3"/>
      <c r="N1863" s="3"/>
      <c r="O1863" s="9"/>
      <c r="P1863" s="3"/>
      <c r="Q1863" s="13"/>
    </row>
    <row r="1864" spans="1:17">
      <c r="A1864" s="10"/>
      <c r="B1864" s="8"/>
      <c r="C1864" s="8"/>
      <c r="D1864" s="2"/>
      <c r="E1864" s="8"/>
      <c r="F1864" s="8"/>
      <c r="G1864" s="2"/>
      <c r="H1864" s="2"/>
      <c r="I1864" s="2"/>
      <c r="J1864" s="2"/>
      <c r="K1864" s="2"/>
      <c r="L1864" s="2"/>
      <c r="M1864" s="2"/>
      <c r="N1864" s="2"/>
      <c r="O1864" s="8"/>
      <c r="P1864" s="2"/>
      <c r="Q1864" s="12"/>
    </row>
    <row r="1865" spans="1:17">
      <c r="A1865" s="11"/>
      <c r="B1865" s="9"/>
      <c r="C1865" s="9"/>
      <c r="D1865" s="3"/>
      <c r="E1865" s="9"/>
      <c r="F1865" s="9"/>
      <c r="G1865" s="3"/>
      <c r="H1865" s="3"/>
      <c r="I1865" s="3"/>
      <c r="J1865" s="3"/>
      <c r="K1865" s="3"/>
      <c r="L1865" s="3"/>
      <c r="M1865" s="3"/>
      <c r="N1865" s="3"/>
      <c r="O1865" s="9"/>
      <c r="P1865" s="3"/>
      <c r="Q1865" s="13"/>
    </row>
    <row r="1866" spans="1:17">
      <c r="A1866" s="10"/>
      <c r="B1866" s="8"/>
      <c r="C1866" s="8"/>
      <c r="D1866" s="2"/>
      <c r="E1866" s="8"/>
      <c r="F1866" s="8"/>
      <c r="G1866" s="2"/>
      <c r="H1866" s="2"/>
      <c r="I1866" s="2"/>
      <c r="J1866" s="2"/>
      <c r="K1866" s="2"/>
      <c r="L1866" s="2"/>
      <c r="M1866" s="2"/>
      <c r="N1866" s="2"/>
      <c r="O1866" s="8"/>
      <c r="P1866" s="2"/>
      <c r="Q1866" s="12"/>
    </row>
    <row r="1867" spans="1:17">
      <c r="A1867" s="11"/>
      <c r="B1867" s="9"/>
      <c r="C1867" s="9"/>
      <c r="D1867" s="3"/>
      <c r="E1867" s="9"/>
      <c r="F1867" s="9"/>
      <c r="G1867" s="3"/>
      <c r="H1867" s="3"/>
      <c r="I1867" s="3"/>
      <c r="J1867" s="3"/>
      <c r="K1867" s="3"/>
      <c r="L1867" s="3"/>
      <c r="M1867" s="3"/>
      <c r="N1867" s="3"/>
      <c r="O1867" s="9"/>
      <c r="P1867" s="3"/>
      <c r="Q1867" s="13"/>
    </row>
    <row r="1868" spans="1:17">
      <c r="A1868" s="10"/>
      <c r="B1868" s="8"/>
      <c r="C1868" s="8"/>
      <c r="D1868" s="2"/>
      <c r="E1868" s="8"/>
      <c r="F1868" s="8"/>
      <c r="G1868" s="2"/>
      <c r="H1868" s="2"/>
      <c r="I1868" s="2"/>
      <c r="J1868" s="2"/>
      <c r="K1868" s="2"/>
      <c r="L1868" s="2"/>
      <c r="M1868" s="2"/>
      <c r="N1868" s="2"/>
      <c r="O1868" s="8"/>
      <c r="P1868" s="2"/>
      <c r="Q1868" s="12"/>
    </row>
    <row r="1869" spans="1:17">
      <c r="A1869" s="11"/>
      <c r="B1869" s="9"/>
      <c r="C1869" s="9"/>
      <c r="D1869" s="3"/>
      <c r="E1869" s="9"/>
      <c r="F1869" s="9"/>
      <c r="G1869" s="3"/>
      <c r="H1869" s="3"/>
      <c r="I1869" s="3"/>
      <c r="J1869" s="3"/>
      <c r="K1869" s="3"/>
      <c r="L1869" s="3"/>
      <c r="M1869" s="3"/>
      <c r="N1869" s="3"/>
      <c r="O1869" s="9"/>
      <c r="P1869" s="3"/>
      <c r="Q1869" s="13"/>
    </row>
    <row r="1870" spans="1:17">
      <c r="A1870" s="10"/>
      <c r="B1870" s="8"/>
      <c r="C1870" s="8"/>
      <c r="D1870" s="2"/>
      <c r="E1870" s="8"/>
      <c r="F1870" s="8"/>
      <c r="G1870" s="2"/>
      <c r="H1870" s="2"/>
      <c r="I1870" s="2"/>
      <c r="J1870" s="2"/>
      <c r="K1870" s="2"/>
      <c r="L1870" s="2"/>
      <c r="M1870" s="2"/>
      <c r="N1870" s="2"/>
      <c r="O1870" s="8"/>
      <c r="P1870" s="2"/>
      <c r="Q1870" s="12"/>
    </row>
    <row r="1871" spans="1:17">
      <c r="A1871" s="11"/>
      <c r="B1871" s="9"/>
      <c r="C1871" s="9"/>
      <c r="D1871" s="3"/>
      <c r="E1871" s="9"/>
      <c r="F1871" s="9"/>
      <c r="G1871" s="3"/>
      <c r="H1871" s="3"/>
      <c r="I1871" s="3"/>
      <c r="J1871" s="3"/>
      <c r="K1871" s="3"/>
      <c r="L1871" s="3"/>
      <c r="M1871" s="3"/>
      <c r="N1871" s="3"/>
      <c r="O1871" s="9"/>
      <c r="P1871" s="3"/>
      <c r="Q1871" s="13"/>
    </row>
    <row r="1872" spans="1:17">
      <c r="A1872" s="10"/>
      <c r="B1872" s="8"/>
      <c r="C1872" s="8"/>
      <c r="D1872" s="2"/>
      <c r="E1872" s="8"/>
      <c r="F1872" s="8"/>
      <c r="G1872" s="2"/>
      <c r="H1872" s="2"/>
      <c r="I1872" s="2"/>
      <c r="J1872" s="2"/>
      <c r="K1872" s="2"/>
      <c r="L1872" s="2"/>
      <c r="M1872" s="2"/>
      <c r="N1872" s="2"/>
      <c r="O1872" s="8"/>
      <c r="P1872" s="2"/>
      <c r="Q1872" s="12"/>
    </row>
    <row r="1873" spans="1:17">
      <c r="A1873" s="11"/>
      <c r="B1873" s="9"/>
      <c r="C1873" s="9"/>
      <c r="D1873" s="3"/>
      <c r="E1873" s="9"/>
      <c r="F1873" s="9"/>
      <c r="G1873" s="3"/>
      <c r="H1873" s="3"/>
      <c r="I1873" s="3"/>
      <c r="J1873" s="3"/>
      <c r="K1873" s="3"/>
      <c r="L1873" s="3"/>
      <c r="M1873" s="3"/>
      <c r="N1873" s="3"/>
      <c r="O1873" s="9"/>
      <c r="P1873" s="3"/>
      <c r="Q1873" s="13"/>
    </row>
    <row r="1874" spans="1:17">
      <c r="A1874" s="10"/>
      <c r="B1874" s="8"/>
      <c r="C1874" s="8"/>
      <c r="D1874" s="2"/>
      <c r="E1874" s="8"/>
      <c r="F1874" s="8"/>
      <c r="G1874" s="2"/>
      <c r="H1874" s="2"/>
      <c r="I1874" s="2"/>
      <c r="J1874" s="2"/>
      <c r="K1874" s="2"/>
      <c r="L1874" s="2"/>
      <c r="M1874" s="2"/>
      <c r="N1874" s="2"/>
      <c r="O1874" s="8"/>
      <c r="P1874" s="2"/>
      <c r="Q1874" s="12"/>
    </row>
    <row r="1875" spans="1:17">
      <c r="A1875" s="11"/>
      <c r="B1875" s="9"/>
      <c r="C1875" s="9"/>
      <c r="D1875" s="3"/>
      <c r="E1875" s="9"/>
      <c r="F1875" s="9"/>
      <c r="G1875" s="3"/>
      <c r="H1875" s="3"/>
      <c r="I1875" s="3"/>
      <c r="J1875" s="3"/>
      <c r="K1875" s="3"/>
      <c r="L1875" s="3"/>
      <c r="M1875" s="3"/>
      <c r="N1875" s="3"/>
      <c r="O1875" s="9"/>
      <c r="P1875" s="3"/>
      <c r="Q1875" s="13"/>
    </row>
    <row r="1876" spans="1:17">
      <c r="A1876" s="10"/>
      <c r="B1876" s="8"/>
      <c r="C1876" s="8"/>
      <c r="D1876" s="2"/>
      <c r="E1876" s="8"/>
      <c r="F1876" s="8"/>
      <c r="G1876" s="2"/>
      <c r="H1876" s="2"/>
      <c r="I1876" s="2"/>
      <c r="J1876" s="2"/>
      <c r="K1876" s="2"/>
      <c r="L1876" s="2"/>
      <c r="M1876" s="2"/>
      <c r="N1876" s="2"/>
      <c r="O1876" s="8"/>
      <c r="P1876" s="2"/>
      <c r="Q1876" s="12"/>
    </row>
    <row r="1877" spans="1:17">
      <c r="A1877" s="11"/>
      <c r="B1877" s="9"/>
      <c r="C1877" s="9"/>
      <c r="D1877" s="3"/>
      <c r="E1877" s="9"/>
      <c r="F1877" s="9"/>
      <c r="G1877" s="3"/>
      <c r="H1877" s="3"/>
      <c r="I1877" s="3"/>
      <c r="J1877" s="3"/>
      <c r="K1877" s="3"/>
      <c r="L1877" s="3"/>
      <c r="M1877" s="3"/>
      <c r="N1877" s="3"/>
      <c r="O1877" s="9"/>
      <c r="P1877" s="3"/>
      <c r="Q1877" s="13"/>
    </row>
    <row r="1878" spans="1:17">
      <c r="A1878" s="10"/>
      <c r="B1878" s="8"/>
      <c r="C1878" s="8"/>
      <c r="D1878" s="2"/>
      <c r="E1878" s="8"/>
      <c r="F1878" s="8"/>
      <c r="G1878" s="2"/>
      <c r="H1878" s="2"/>
      <c r="I1878" s="2"/>
      <c r="J1878" s="2"/>
      <c r="K1878" s="2"/>
      <c r="L1878" s="2"/>
      <c r="M1878" s="2"/>
      <c r="N1878" s="2"/>
      <c r="O1878" s="8"/>
      <c r="P1878" s="2"/>
      <c r="Q1878" s="12"/>
    </row>
    <row r="1879" spans="1:17">
      <c r="A1879" s="11"/>
      <c r="B1879" s="9"/>
      <c r="C1879" s="9"/>
      <c r="D1879" s="3"/>
      <c r="E1879" s="9"/>
      <c r="F1879" s="9"/>
      <c r="G1879" s="3"/>
      <c r="H1879" s="3"/>
      <c r="I1879" s="3"/>
      <c r="J1879" s="3"/>
      <c r="K1879" s="3"/>
      <c r="L1879" s="3"/>
      <c r="M1879" s="3"/>
      <c r="N1879" s="3"/>
      <c r="O1879" s="9"/>
      <c r="P1879" s="3"/>
      <c r="Q1879" s="13"/>
    </row>
    <row r="1880" spans="1:17">
      <c r="A1880" s="10"/>
      <c r="B1880" s="8"/>
      <c r="C1880" s="8"/>
      <c r="D1880" s="2"/>
      <c r="E1880" s="8"/>
      <c r="F1880" s="8"/>
      <c r="G1880" s="2"/>
      <c r="H1880" s="2"/>
      <c r="I1880" s="2"/>
      <c r="J1880" s="2"/>
      <c r="K1880" s="2"/>
      <c r="L1880" s="2"/>
      <c r="M1880" s="2"/>
      <c r="N1880" s="2"/>
      <c r="O1880" s="8"/>
      <c r="P1880" s="2"/>
      <c r="Q1880" s="12"/>
    </row>
    <row r="1881" spans="1:17">
      <c r="A1881" s="11"/>
      <c r="B1881" s="9"/>
      <c r="C1881" s="9"/>
      <c r="D1881" s="3"/>
      <c r="E1881" s="9"/>
      <c r="F1881" s="9"/>
      <c r="G1881" s="3"/>
      <c r="H1881" s="3"/>
      <c r="I1881" s="3"/>
      <c r="J1881" s="3"/>
      <c r="K1881" s="3"/>
      <c r="L1881" s="3"/>
      <c r="M1881" s="3"/>
      <c r="N1881" s="3"/>
      <c r="O1881" s="9"/>
      <c r="P1881" s="3"/>
      <c r="Q1881" s="13"/>
    </row>
    <row r="1882" spans="1:17">
      <c r="A1882" s="10"/>
      <c r="B1882" s="8"/>
      <c r="C1882" s="8"/>
      <c r="D1882" s="2"/>
      <c r="E1882" s="8"/>
      <c r="F1882" s="8"/>
      <c r="G1882" s="2"/>
      <c r="H1882" s="2"/>
      <c r="I1882" s="2"/>
      <c r="J1882" s="2"/>
      <c r="K1882" s="2"/>
      <c r="L1882" s="2"/>
      <c r="M1882" s="2"/>
      <c r="N1882" s="2"/>
      <c r="O1882" s="8"/>
      <c r="P1882" s="2"/>
      <c r="Q1882" s="12"/>
    </row>
    <row r="1883" spans="1:17">
      <c r="A1883" s="11"/>
      <c r="B1883" s="9"/>
      <c r="C1883" s="9"/>
      <c r="D1883" s="3"/>
      <c r="E1883" s="9"/>
      <c r="F1883" s="9"/>
      <c r="G1883" s="3"/>
      <c r="H1883" s="3"/>
      <c r="I1883" s="3"/>
      <c r="J1883" s="3"/>
      <c r="K1883" s="3"/>
      <c r="L1883" s="3"/>
      <c r="M1883" s="3"/>
      <c r="N1883" s="3"/>
      <c r="O1883" s="9"/>
      <c r="P1883" s="3"/>
      <c r="Q1883" s="13"/>
    </row>
    <row r="1884" spans="1:17">
      <c r="A1884" s="10"/>
      <c r="B1884" s="8"/>
      <c r="C1884" s="8"/>
      <c r="D1884" s="2"/>
      <c r="E1884" s="8"/>
      <c r="F1884" s="8"/>
      <c r="G1884" s="2"/>
      <c r="H1884" s="2"/>
      <c r="I1884" s="2"/>
      <c r="J1884" s="2"/>
      <c r="K1884" s="2"/>
      <c r="L1884" s="2"/>
      <c r="M1884" s="2"/>
      <c r="N1884" s="2"/>
      <c r="O1884" s="8"/>
      <c r="P1884" s="2"/>
      <c r="Q1884" s="12"/>
    </row>
    <row r="1885" spans="1:17">
      <c r="A1885" s="11"/>
      <c r="B1885" s="9"/>
      <c r="C1885" s="9"/>
      <c r="D1885" s="3"/>
      <c r="E1885" s="9"/>
      <c r="F1885" s="9"/>
      <c r="G1885" s="3"/>
      <c r="H1885" s="3"/>
      <c r="I1885" s="3"/>
      <c r="J1885" s="3"/>
      <c r="K1885" s="3"/>
      <c r="L1885" s="3"/>
      <c r="M1885" s="3"/>
      <c r="N1885" s="3"/>
      <c r="O1885" s="9"/>
      <c r="P1885" s="3"/>
      <c r="Q1885" s="13"/>
    </row>
    <row r="1886" spans="1:17">
      <c r="A1886" s="10"/>
      <c r="B1886" s="8"/>
      <c r="C1886" s="8"/>
      <c r="D1886" s="2"/>
      <c r="E1886" s="8"/>
      <c r="F1886" s="8"/>
      <c r="G1886" s="2"/>
      <c r="H1886" s="2"/>
      <c r="I1886" s="2"/>
      <c r="J1886" s="2"/>
      <c r="K1886" s="2"/>
      <c r="L1886" s="2"/>
      <c r="M1886" s="2"/>
      <c r="N1886" s="2"/>
      <c r="O1886" s="8"/>
      <c r="P1886" s="2"/>
      <c r="Q1886" s="12"/>
    </row>
    <row r="1887" spans="1:17">
      <c r="A1887" s="11"/>
      <c r="B1887" s="9"/>
      <c r="C1887" s="9"/>
      <c r="D1887" s="3"/>
      <c r="E1887" s="9"/>
      <c r="F1887" s="9"/>
      <c r="G1887" s="3"/>
      <c r="H1887" s="3"/>
      <c r="I1887" s="3"/>
      <c r="J1887" s="3"/>
      <c r="K1887" s="3"/>
      <c r="L1887" s="3"/>
      <c r="M1887" s="3"/>
      <c r="N1887" s="3"/>
      <c r="O1887" s="9"/>
      <c r="P1887" s="3"/>
      <c r="Q1887" s="13"/>
    </row>
    <row r="1888" spans="1:17">
      <c r="A1888" s="10"/>
      <c r="B1888" s="8"/>
      <c r="C1888" s="8"/>
      <c r="D1888" s="2"/>
      <c r="E1888" s="8"/>
      <c r="F1888" s="8"/>
      <c r="G1888" s="2"/>
      <c r="H1888" s="2"/>
      <c r="I1888" s="2"/>
      <c r="J1888" s="2"/>
      <c r="K1888" s="2"/>
      <c r="L1888" s="2"/>
      <c r="M1888" s="2"/>
      <c r="N1888" s="2"/>
      <c r="O1888" s="8"/>
      <c r="P1888" s="2"/>
      <c r="Q1888" s="12"/>
    </row>
    <row r="1889" spans="1:17">
      <c r="A1889" s="11"/>
      <c r="B1889" s="9"/>
      <c r="C1889" s="9"/>
      <c r="D1889" s="3"/>
      <c r="E1889" s="9"/>
      <c r="F1889" s="9"/>
      <c r="G1889" s="3"/>
      <c r="H1889" s="3"/>
      <c r="I1889" s="3"/>
      <c r="J1889" s="3"/>
      <c r="K1889" s="3"/>
      <c r="L1889" s="3"/>
      <c r="M1889" s="3"/>
      <c r="N1889" s="3"/>
      <c r="O1889" s="9"/>
      <c r="P1889" s="3"/>
      <c r="Q1889" s="13"/>
    </row>
    <row r="1890" spans="1:17">
      <c r="A1890" s="10"/>
      <c r="B1890" s="8"/>
      <c r="C1890" s="8"/>
      <c r="D1890" s="2"/>
      <c r="E1890" s="8"/>
      <c r="F1890" s="8"/>
      <c r="G1890" s="2"/>
      <c r="H1890" s="2"/>
      <c r="I1890" s="2"/>
      <c r="J1890" s="2"/>
      <c r="K1890" s="2"/>
      <c r="L1890" s="2"/>
      <c r="M1890" s="2"/>
      <c r="N1890" s="2"/>
      <c r="O1890" s="8"/>
      <c r="P1890" s="2"/>
      <c r="Q1890" s="12"/>
    </row>
    <row r="1891" spans="1:17">
      <c r="A1891" s="11"/>
      <c r="B1891" s="9"/>
      <c r="C1891" s="9"/>
      <c r="D1891" s="3"/>
      <c r="E1891" s="9"/>
      <c r="F1891" s="9"/>
      <c r="G1891" s="3"/>
      <c r="H1891" s="3"/>
      <c r="I1891" s="3"/>
      <c r="J1891" s="3"/>
      <c r="K1891" s="3"/>
      <c r="L1891" s="3"/>
      <c r="M1891" s="3"/>
      <c r="N1891" s="3"/>
      <c r="O1891" s="9"/>
      <c r="P1891" s="3"/>
      <c r="Q1891" s="13"/>
    </row>
    <row r="1892" spans="1:17">
      <c r="A1892" s="10"/>
      <c r="B1892" s="8"/>
      <c r="C1892" s="8"/>
      <c r="D1892" s="2"/>
      <c r="E1892" s="8"/>
      <c r="F1892" s="8"/>
      <c r="G1892" s="2"/>
      <c r="H1892" s="2"/>
      <c r="I1892" s="2"/>
      <c r="J1892" s="2"/>
      <c r="K1892" s="2"/>
      <c r="L1892" s="2"/>
      <c r="M1892" s="2"/>
      <c r="N1892" s="2"/>
      <c r="O1892" s="8"/>
      <c r="P1892" s="2"/>
      <c r="Q1892" s="12"/>
    </row>
    <row r="1893" spans="1:17">
      <c r="A1893" s="11"/>
      <c r="B1893" s="9"/>
      <c r="C1893" s="9"/>
      <c r="D1893" s="3"/>
      <c r="E1893" s="9"/>
      <c r="F1893" s="9"/>
      <c r="G1893" s="3"/>
      <c r="H1893" s="3"/>
      <c r="I1893" s="3"/>
      <c r="J1893" s="3"/>
      <c r="K1893" s="3"/>
      <c r="L1893" s="3"/>
      <c r="M1893" s="3"/>
      <c r="N1893" s="3"/>
      <c r="O1893" s="9"/>
      <c r="P1893" s="3"/>
      <c r="Q1893" s="13"/>
    </row>
    <row r="1894" spans="1:17">
      <c r="A1894" s="10"/>
      <c r="B1894" s="8"/>
      <c r="C1894" s="8"/>
      <c r="D1894" s="2"/>
      <c r="E1894" s="8"/>
      <c r="F1894" s="8"/>
      <c r="G1894" s="2"/>
      <c r="H1894" s="2"/>
      <c r="I1894" s="2"/>
      <c r="J1894" s="2"/>
      <c r="K1894" s="2"/>
      <c r="L1894" s="2"/>
      <c r="M1894" s="2"/>
      <c r="N1894" s="2"/>
      <c r="O1894" s="8"/>
      <c r="P1894" s="2"/>
      <c r="Q1894" s="12"/>
    </row>
    <row r="1895" spans="1:17">
      <c r="A1895" s="11"/>
      <c r="B1895" s="9"/>
      <c r="C1895" s="9"/>
      <c r="D1895" s="3"/>
      <c r="E1895" s="9"/>
      <c r="F1895" s="9"/>
      <c r="G1895" s="3"/>
      <c r="H1895" s="3"/>
      <c r="I1895" s="3"/>
      <c r="J1895" s="3"/>
      <c r="K1895" s="3"/>
      <c r="L1895" s="3"/>
      <c r="M1895" s="3"/>
      <c r="N1895" s="3"/>
      <c r="O1895" s="9"/>
      <c r="P1895" s="3"/>
      <c r="Q1895" s="13"/>
    </row>
    <row r="1896" spans="1:17">
      <c r="A1896" s="10"/>
      <c r="B1896" s="8"/>
      <c r="C1896" s="8"/>
      <c r="D1896" s="2"/>
      <c r="E1896" s="8"/>
      <c r="F1896" s="8"/>
      <c r="G1896" s="2"/>
      <c r="H1896" s="2"/>
      <c r="I1896" s="2"/>
      <c r="J1896" s="2"/>
      <c r="K1896" s="2"/>
      <c r="L1896" s="2"/>
      <c r="M1896" s="2"/>
      <c r="N1896" s="2"/>
      <c r="O1896" s="8"/>
      <c r="P1896" s="2"/>
      <c r="Q1896" s="12"/>
    </row>
    <row r="1897" spans="1:17">
      <c r="A1897" s="11"/>
      <c r="B1897" s="9"/>
      <c r="C1897" s="9"/>
      <c r="D1897" s="3"/>
      <c r="E1897" s="9"/>
      <c r="F1897" s="9"/>
      <c r="G1897" s="3"/>
      <c r="H1897" s="3"/>
      <c r="I1897" s="3"/>
      <c r="J1897" s="3"/>
      <c r="K1897" s="3"/>
      <c r="L1897" s="3"/>
      <c r="M1897" s="3"/>
      <c r="N1897" s="3"/>
      <c r="O1897" s="9"/>
      <c r="P1897" s="3"/>
      <c r="Q1897" s="13"/>
    </row>
    <row r="1898" spans="1:17">
      <c r="A1898" s="10"/>
      <c r="B1898" s="8"/>
      <c r="C1898" s="8"/>
      <c r="D1898" s="2"/>
      <c r="E1898" s="8"/>
      <c r="F1898" s="8"/>
      <c r="G1898" s="2"/>
      <c r="H1898" s="2"/>
      <c r="I1898" s="2"/>
      <c r="J1898" s="2"/>
      <c r="K1898" s="2"/>
      <c r="L1898" s="2"/>
      <c r="M1898" s="2"/>
      <c r="N1898" s="2"/>
      <c r="O1898" s="8"/>
      <c r="P1898" s="2"/>
      <c r="Q1898" s="12"/>
    </row>
    <row r="1899" spans="1:17">
      <c r="A1899" s="11"/>
      <c r="B1899" s="9"/>
      <c r="C1899" s="9"/>
      <c r="D1899" s="3"/>
      <c r="E1899" s="9"/>
      <c r="F1899" s="9"/>
      <c r="G1899" s="3"/>
      <c r="H1899" s="3"/>
      <c r="I1899" s="3"/>
      <c r="J1899" s="3"/>
      <c r="K1899" s="3"/>
      <c r="L1899" s="3"/>
      <c r="M1899" s="3"/>
      <c r="N1899" s="3"/>
      <c r="O1899" s="9"/>
      <c r="P1899" s="3"/>
      <c r="Q1899" s="13"/>
    </row>
    <row r="1900" spans="1:17">
      <c r="A1900" s="10"/>
      <c r="B1900" s="8"/>
      <c r="C1900" s="8"/>
      <c r="D1900" s="2"/>
      <c r="E1900" s="8"/>
      <c r="F1900" s="8"/>
      <c r="G1900" s="2"/>
      <c r="H1900" s="2"/>
      <c r="I1900" s="2"/>
      <c r="J1900" s="2"/>
      <c r="K1900" s="2"/>
      <c r="L1900" s="2"/>
      <c r="M1900" s="2"/>
      <c r="N1900" s="2"/>
      <c r="O1900" s="8"/>
      <c r="P1900" s="2"/>
      <c r="Q1900" s="12"/>
    </row>
    <row r="1901" spans="1:17">
      <c r="A1901" s="11"/>
      <c r="B1901" s="9"/>
      <c r="C1901" s="9"/>
      <c r="D1901" s="3"/>
      <c r="E1901" s="9"/>
      <c r="F1901" s="9"/>
      <c r="G1901" s="3"/>
      <c r="H1901" s="3"/>
      <c r="I1901" s="3"/>
      <c r="J1901" s="3"/>
      <c r="K1901" s="3"/>
      <c r="L1901" s="3"/>
      <c r="M1901" s="3"/>
      <c r="N1901" s="3"/>
      <c r="O1901" s="9"/>
      <c r="P1901" s="3"/>
      <c r="Q1901" s="13"/>
    </row>
    <row r="1902" spans="1:17">
      <c r="A1902" s="10"/>
      <c r="B1902" s="8"/>
      <c r="C1902" s="8"/>
      <c r="D1902" s="2"/>
      <c r="E1902" s="8"/>
      <c r="F1902" s="8"/>
      <c r="G1902" s="2"/>
      <c r="H1902" s="2"/>
      <c r="I1902" s="2"/>
      <c r="J1902" s="2"/>
      <c r="K1902" s="2"/>
      <c r="L1902" s="2"/>
      <c r="M1902" s="2"/>
      <c r="N1902" s="2"/>
      <c r="O1902" s="8"/>
      <c r="P1902" s="2"/>
      <c r="Q1902" s="12"/>
    </row>
    <row r="1903" spans="1:17">
      <c r="A1903" s="11"/>
      <c r="B1903" s="9"/>
      <c r="C1903" s="9"/>
      <c r="D1903" s="3"/>
      <c r="E1903" s="9"/>
      <c r="F1903" s="9"/>
      <c r="G1903" s="3"/>
      <c r="H1903" s="3"/>
      <c r="I1903" s="3"/>
      <c r="J1903" s="3"/>
      <c r="K1903" s="3"/>
      <c r="L1903" s="3"/>
      <c r="M1903" s="3"/>
      <c r="N1903" s="3"/>
      <c r="O1903" s="9"/>
      <c r="P1903" s="3"/>
      <c r="Q1903" s="13"/>
    </row>
    <row r="1904" spans="1:17">
      <c r="A1904" s="10"/>
      <c r="B1904" s="8"/>
      <c r="C1904" s="8"/>
      <c r="D1904" s="2"/>
      <c r="E1904" s="8"/>
      <c r="F1904" s="8"/>
      <c r="G1904" s="2"/>
      <c r="H1904" s="2"/>
      <c r="I1904" s="2"/>
      <c r="J1904" s="2"/>
      <c r="K1904" s="2"/>
      <c r="L1904" s="2"/>
      <c r="M1904" s="2"/>
      <c r="N1904" s="2"/>
      <c r="O1904" s="8"/>
      <c r="P1904" s="2"/>
      <c r="Q1904" s="12"/>
    </row>
    <row r="1905" spans="1:17">
      <c r="A1905" s="11"/>
      <c r="B1905" s="9"/>
      <c r="C1905" s="9"/>
      <c r="D1905" s="3"/>
      <c r="E1905" s="9"/>
      <c r="F1905" s="9"/>
      <c r="G1905" s="3"/>
      <c r="H1905" s="3"/>
      <c r="I1905" s="3"/>
      <c r="J1905" s="3"/>
      <c r="K1905" s="3"/>
      <c r="L1905" s="3"/>
      <c r="M1905" s="3"/>
      <c r="N1905" s="3"/>
      <c r="O1905" s="9"/>
      <c r="P1905" s="3"/>
      <c r="Q1905" s="13"/>
    </row>
    <row r="1906" spans="1:17">
      <c r="A1906" s="10"/>
      <c r="B1906" s="8"/>
      <c r="C1906" s="8"/>
      <c r="D1906" s="2"/>
      <c r="E1906" s="8"/>
      <c r="F1906" s="8"/>
      <c r="G1906" s="2"/>
      <c r="H1906" s="2"/>
      <c r="I1906" s="2"/>
      <c r="J1906" s="2"/>
      <c r="K1906" s="2"/>
      <c r="L1906" s="2"/>
      <c r="M1906" s="2"/>
      <c r="N1906" s="2"/>
      <c r="O1906" s="8"/>
      <c r="P1906" s="2"/>
      <c r="Q1906" s="12"/>
    </row>
    <row r="1907" spans="1:17">
      <c r="A1907" s="11"/>
      <c r="B1907" s="9"/>
      <c r="C1907" s="9"/>
      <c r="D1907" s="3"/>
      <c r="E1907" s="9"/>
      <c r="F1907" s="9"/>
      <c r="G1907" s="3"/>
      <c r="H1907" s="3"/>
      <c r="I1907" s="3"/>
      <c r="J1907" s="3"/>
      <c r="K1907" s="3"/>
      <c r="L1907" s="3"/>
      <c r="M1907" s="3"/>
      <c r="N1907" s="3"/>
      <c r="O1907" s="9"/>
      <c r="P1907" s="3"/>
      <c r="Q1907" s="13"/>
    </row>
    <row r="1908" spans="1:17">
      <c r="A1908" s="10"/>
      <c r="B1908" s="8"/>
      <c r="C1908" s="8"/>
      <c r="D1908" s="2"/>
      <c r="E1908" s="8"/>
      <c r="F1908" s="8"/>
      <c r="G1908" s="2"/>
      <c r="H1908" s="2"/>
      <c r="I1908" s="2"/>
      <c r="J1908" s="2"/>
      <c r="K1908" s="2"/>
      <c r="L1908" s="2"/>
      <c r="M1908" s="2"/>
      <c r="N1908" s="2"/>
      <c r="O1908" s="8"/>
      <c r="P1908" s="2"/>
      <c r="Q1908" s="12"/>
    </row>
    <row r="1909" spans="1:17">
      <c r="A1909" s="11"/>
      <c r="B1909" s="9"/>
      <c r="C1909" s="9"/>
      <c r="D1909" s="3"/>
      <c r="E1909" s="9"/>
      <c r="F1909" s="9"/>
      <c r="G1909" s="3"/>
      <c r="H1909" s="3"/>
      <c r="I1909" s="3"/>
      <c r="J1909" s="3"/>
      <c r="K1909" s="3"/>
      <c r="L1909" s="3"/>
      <c r="M1909" s="3"/>
      <c r="N1909" s="3"/>
      <c r="O1909" s="9"/>
      <c r="P1909" s="3"/>
      <c r="Q1909" s="13"/>
    </row>
    <row r="1910" spans="1:17">
      <c r="A1910" s="10"/>
      <c r="B1910" s="8"/>
      <c r="C1910" s="8"/>
      <c r="D1910" s="2"/>
      <c r="E1910" s="8"/>
      <c r="F1910" s="8"/>
      <c r="G1910" s="2"/>
      <c r="H1910" s="2"/>
      <c r="I1910" s="2"/>
      <c r="J1910" s="2"/>
      <c r="K1910" s="2"/>
      <c r="L1910" s="2"/>
      <c r="M1910" s="2"/>
      <c r="N1910" s="2"/>
      <c r="O1910" s="8"/>
      <c r="P1910" s="2"/>
      <c r="Q1910" s="12"/>
    </row>
    <row r="1911" spans="1:17">
      <c r="A1911" s="11"/>
      <c r="B1911" s="9"/>
      <c r="C1911" s="9"/>
      <c r="D1911" s="3"/>
      <c r="E1911" s="9"/>
      <c r="F1911" s="9"/>
      <c r="G1911" s="3"/>
      <c r="H1911" s="3"/>
      <c r="I1911" s="3"/>
      <c r="J1911" s="3"/>
      <c r="K1911" s="3"/>
      <c r="L1911" s="3"/>
      <c r="M1911" s="3"/>
      <c r="N1911" s="3"/>
      <c r="O1911" s="9"/>
      <c r="P1911" s="3"/>
      <c r="Q1911" s="13"/>
    </row>
    <row r="1912" spans="1:17">
      <c r="A1912" s="10"/>
      <c r="B1912" s="8"/>
      <c r="C1912" s="8"/>
      <c r="D1912" s="2"/>
      <c r="E1912" s="8"/>
      <c r="F1912" s="8"/>
      <c r="G1912" s="2"/>
      <c r="H1912" s="2"/>
      <c r="I1912" s="2"/>
      <c r="J1912" s="2"/>
      <c r="K1912" s="2"/>
      <c r="L1912" s="2"/>
      <c r="M1912" s="2"/>
      <c r="N1912" s="2"/>
      <c r="O1912" s="8"/>
      <c r="P1912" s="2"/>
      <c r="Q1912" s="12"/>
    </row>
    <row r="1913" spans="1:17">
      <c r="A1913" s="11"/>
      <c r="B1913" s="9"/>
      <c r="C1913" s="9"/>
      <c r="D1913" s="3"/>
      <c r="E1913" s="9"/>
      <c r="F1913" s="9"/>
      <c r="G1913" s="3"/>
      <c r="H1913" s="3"/>
      <c r="I1913" s="3"/>
      <c r="J1913" s="3"/>
      <c r="K1913" s="3"/>
      <c r="L1913" s="3"/>
      <c r="M1913" s="3"/>
      <c r="N1913" s="3"/>
      <c r="O1913" s="9"/>
      <c r="P1913" s="3"/>
      <c r="Q1913" s="13"/>
    </row>
    <row r="1914" spans="1:17">
      <c r="A1914" s="10"/>
      <c r="B1914" s="8"/>
      <c r="C1914" s="8"/>
      <c r="D1914" s="2"/>
      <c r="E1914" s="8"/>
      <c r="F1914" s="8"/>
      <c r="G1914" s="2"/>
      <c r="H1914" s="2"/>
      <c r="I1914" s="2"/>
      <c r="J1914" s="2"/>
      <c r="K1914" s="2"/>
      <c r="L1914" s="2"/>
      <c r="M1914" s="2"/>
      <c r="N1914" s="2"/>
      <c r="O1914" s="8"/>
      <c r="P1914" s="2"/>
      <c r="Q1914" s="12"/>
    </row>
    <row r="1915" spans="1:17">
      <c r="A1915" s="11"/>
      <c r="B1915" s="9"/>
      <c r="C1915" s="9"/>
      <c r="D1915" s="3"/>
      <c r="E1915" s="9"/>
      <c r="F1915" s="9"/>
      <c r="G1915" s="3"/>
      <c r="H1915" s="3"/>
      <c r="I1915" s="3"/>
      <c r="J1915" s="3"/>
      <c r="K1915" s="3"/>
      <c r="L1915" s="3"/>
      <c r="M1915" s="3"/>
      <c r="N1915" s="3"/>
      <c r="O1915" s="9"/>
      <c r="P1915" s="3"/>
      <c r="Q1915" s="13"/>
    </row>
    <row r="1916" spans="1:17">
      <c r="A1916" s="10"/>
      <c r="B1916" s="8"/>
      <c r="C1916" s="8"/>
      <c r="D1916" s="2"/>
      <c r="E1916" s="8"/>
      <c r="F1916" s="8"/>
      <c r="G1916" s="2"/>
      <c r="H1916" s="2"/>
      <c r="I1916" s="2"/>
      <c r="J1916" s="2"/>
      <c r="K1916" s="2"/>
      <c r="L1916" s="2"/>
      <c r="M1916" s="2"/>
      <c r="N1916" s="2"/>
      <c r="O1916" s="8"/>
      <c r="P1916" s="2"/>
      <c r="Q1916" s="12"/>
    </row>
    <row r="1917" spans="1:17">
      <c r="A1917" s="11"/>
      <c r="B1917" s="9"/>
      <c r="C1917" s="9"/>
      <c r="D1917" s="3"/>
      <c r="E1917" s="9"/>
      <c r="F1917" s="9"/>
      <c r="G1917" s="3"/>
      <c r="H1917" s="3"/>
      <c r="I1917" s="3"/>
      <c r="J1917" s="3"/>
      <c r="K1917" s="3"/>
      <c r="L1917" s="3"/>
      <c r="M1917" s="3"/>
      <c r="N1917" s="3"/>
      <c r="O1917" s="9"/>
      <c r="P1917" s="3"/>
      <c r="Q1917" s="13"/>
    </row>
    <row r="1918" spans="1:17">
      <c r="A1918" s="10"/>
      <c r="B1918" s="8"/>
      <c r="C1918" s="8"/>
      <c r="D1918" s="2"/>
      <c r="E1918" s="8"/>
      <c r="F1918" s="8"/>
      <c r="G1918" s="2"/>
      <c r="H1918" s="2"/>
      <c r="I1918" s="2"/>
      <c r="J1918" s="2"/>
      <c r="K1918" s="2"/>
      <c r="L1918" s="2"/>
      <c r="M1918" s="2"/>
      <c r="N1918" s="2"/>
      <c r="O1918" s="8"/>
      <c r="P1918" s="2"/>
      <c r="Q1918" s="12"/>
    </row>
    <row r="1919" spans="1:17">
      <c r="A1919" s="11"/>
      <c r="B1919" s="9"/>
      <c r="C1919" s="9"/>
      <c r="D1919" s="3"/>
      <c r="E1919" s="9"/>
      <c r="F1919" s="9"/>
      <c r="G1919" s="3"/>
      <c r="H1919" s="3"/>
      <c r="I1919" s="3"/>
      <c r="J1919" s="3"/>
      <c r="K1919" s="3"/>
      <c r="L1919" s="3"/>
      <c r="M1919" s="3"/>
      <c r="N1919" s="3"/>
      <c r="O1919" s="9"/>
      <c r="P1919" s="3"/>
      <c r="Q1919" s="13"/>
    </row>
    <row r="1920" spans="1:17">
      <c r="A1920" s="10"/>
      <c r="B1920" s="8"/>
      <c r="C1920" s="8"/>
      <c r="D1920" s="2"/>
      <c r="E1920" s="8"/>
      <c r="F1920" s="8"/>
      <c r="G1920" s="2"/>
      <c r="H1920" s="2"/>
      <c r="I1920" s="2"/>
      <c r="J1920" s="2"/>
      <c r="K1920" s="2"/>
      <c r="L1920" s="2"/>
      <c r="M1920" s="2"/>
      <c r="N1920" s="2"/>
      <c r="O1920" s="8"/>
      <c r="P1920" s="2"/>
      <c r="Q1920" s="12"/>
    </row>
    <row r="1921" spans="1:17">
      <c r="A1921" s="11"/>
      <c r="B1921" s="9"/>
      <c r="C1921" s="9"/>
      <c r="D1921" s="3"/>
      <c r="E1921" s="9"/>
      <c r="F1921" s="9"/>
      <c r="G1921" s="3"/>
      <c r="H1921" s="3"/>
      <c r="I1921" s="3"/>
      <c r="J1921" s="3"/>
      <c r="K1921" s="3"/>
      <c r="L1921" s="3"/>
      <c r="M1921" s="3"/>
      <c r="N1921" s="3"/>
      <c r="O1921" s="9"/>
      <c r="P1921" s="3"/>
      <c r="Q1921" s="13"/>
    </row>
    <row r="1922" spans="1:17">
      <c r="A1922" s="10"/>
      <c r="B1922" s="8"/>
      <c r="C1922" s="8"/>
      <c r="D1922" s="2"/>
      <c r="E1922" s="8"/>
      <c r="F1922" s="8"/>
      <c r="G1922" s="2"/>
      <c r="H1922" s="2"/>
      <c r="I1922" s="2"/>
      <c r="J1922" s="2"/>
      <c r="K1922" s="2"/>
      <c r="L1922" s="2"/>
      <c r="M1922" s="2"/>
      <c r="N1922" s="2"/>
      <c r="O1922" s="8"/>
      <c r="P1922" s="2"/>
      <c r="Q1922" s="12"/>
    </row>
    <row r="1923" spans="1:17">
      <c r="A1923" s="11"/>
      <c r="B1923" s="9"/>
      <c r="C1923" s="9"/>
      <c r="D1923" s="3"/>
      <c r="E1923" s="9"/>
      <c r="F1923" s="9"/>
      <c r="G1923" s="3"/>
      <c r="H1923" s="3"/>
      <c r="I1923" s="3"/>
      <c r="J1923" s="3"/>
      <c r="K1923" s="3"/>
      <c r="L1923" s="3"/>
      <c r="M1923" s="3"/>
      <c r="N1923" s="3"/>
      <c r="O1923" s="9"/>
      <c r="P1923" s="3"/>
      <c r="Q1923" s="13"/>
    </row>
    <row r="1924" spans="1:17">
      <c r="A1924" s="10"/>
      <c r="B1924" s="8"/>
      <c r="C1924" s="8"/>
      <c r="D1924" s="2"/>
      <c r="E1924" s="8"/>
      <c r="F1924" s="8"/>
      <c r="G1924" s="2"/>
      <c r="H1924" s="2"/>
      <c r="I1924" s="2"/>
      <c r="J1924" s="2"/>
      <c r="K1924" s="2"/>
      <c r="L1924" s="2"/>
      <c r="M1924" s="2"/>
      <c r="N1924" s="2"/>
      <c r="O1924" s="8"/>
      <c r="P1924" s="2"/>
      <c r="Q1924" s="12"/>
    </row>
    <row r="1925" spans="1:17">
      <c r="A1925" s="11"/>
      <c r="B1925" s="9"/>
      <c r="C1925" s="9"/>
      <c r="D1925" s="3"/>
      <c r="E1925" s="9"/>
      <c r="F1925" s="9"/>
      <c r="G1925" s="3"/>
      <c r="H1925" s="3"/>
      <c r="I1925" s="3"/>
      <c r="J1925" s="3"/>
      <c r="K1925" s="3"/>
      <c r="L1925" s="3"/>
      <c r="M1925" s="3"/>
      <c r="N1925" s="3"/>
      <c r="O1925" s="9"/>
      <c r="P1925" s="3"/>
      <c r="Q1925" s="13"/>
    </row>
    <row r="1926" spans="1:17">
      <c r="A1926" s="10"/>
      <c r="B1926" s="8"/>
      <c r="C1926" s="8"/>
      <c r="D1926" s="2"/>
      <c r="E1926" s="8"/>
      <c r="F1926" s="8"/>
      <c r="G1926" s="2"/>
      <c r="H1926" s="2"/>
      <c r="I1926" s="2"/>
      <c r="J1926" s="2"/>
      <c r="K1926" s="2"/>
      <c r="L1926" s="2"/>
      <c r="M1926" s="2"/>
      <c r="N1926" s="2"/>
      <c r="O1926" s="8"/>
      <c r="P1926" s="2"/>
      <c r="Q1926" s="12"/>
    </row>
    <row r="1927" spans="1:17">
      <c r="A1927" s="11"/>
      <c r="B1927" s="9"/>
      <c r="C1927" s="9"/>
      <c r="D1927" s="3"/>
      <c r="E1927" s="9"/>
      <c r="F1927" s="9"/>
      <c r="G1927" s="3"/>
      <c r="H1927" s="3"/>
      <c r="I1927" s="3"/>
      <c r="J1927" s="3"/>
      <c r="K1927" s="3"/>
      <c r="L1927" s="3"/>
      <c r="M1927" s="3"/>
      <c r="N1927" s="3"/>
      <c r="O1927" s="9"/>
      <c r="P1927" s="3"/>
      <c r="Q1927" s="13"/>
    </row>
    <row r="1928" spans="1:17">
      <c r="A1928" s="10"/>
      <c r="B1928" s="8"/>
      <c r="C1928" s="8"/>
      <c r="D1928" s="2"/>
      <c r="E1928" s="8"/>
      <c r="F1928" s="8"/>
      <c r="G1928" s="2"/>
      <c r="H1928" s="2"/>
      <c r="I1928" s="2"/>
      <c r="J1928" s="2"/>
      <c r="K1928" s="2"/>
      <c r="L1928" s="2"/>
      <c r="M1928" s="2"/>
      <c r="N1928" s="2"/>
      <c r="O1928" s="8"/>
      <c r="P1928" s="2"/>
      <c r="Q1928" s="12"/>
    </row>
    <row r="1929" spans="1:17">
      <c r="A1929" s="11"/>
      <c r="B1929" s="9"/>
      <c r="C1929" s="9"/>
      <c r="D1929" s="3"/>
      <c r="E1929" s="9"/>
      <c r="F1929" s="9"/>
      <c r="G1929" s="3"/>
      <c r="H1929" s="3"/>
      <c r="I1929" s="3"/>
      <c r="J1929" s="3"/>
      <c r="K1929" s="3"/>
      <c r="L1929" s="3"/>
      <c r="M1929" s="3"/>
      <c r="N1929" s="3"/>
      <c r="O1929" s="9"/>
      <c r="P1929" s="3"/>
      <c r="Q1929" s="13"/>
    </row>
    <row r="1930" spans="1:17">
      <c r="A1930" s="10"/>
      <c r="B1930" s="8"/>
      <c r="C1930" s="8"/>
      <c r="D1930" s="2"/>
      <c r="E1930" s="8"/>
      <c r="F1930" s="8"/>
      <c r="G1930" s="2"/>
      <c r="H1930" s="2"/>
      <c r="I1930" s="2"/>
      <c r="J1930" s="2"/>
      <c r="K1930" s="2"/>
      <c r="L1930" s="2"/>
      <c r="M1930" s="2"/>
      <c r="N1930" s="2"/>
      <c r="O1930" s="8"/>
      <c r="P1930" s="2"/>
      <c r="Q1930" s="12"/>
    </row>
    <row r="1931" spans="1:17">
      <c r="A1931" s="11"/>
      <c r="B1931" s="9"/>
      <c r="C1931" s="9"/>
      <c r="D1931" s="3"/>
      <c r="E1931" s="9"/>
      <c r="F1931" s="9"/>
      <c r="G1931" s="3"/>
      <c r="H1931" s="3"/>
      <c r="I1931" s="3"/>
      <c r="J1931" s="3"/>
      <c r="K1931" s="3"/>
      <c r="L1931" s="3"/>
      <c r="M1931" s="3"/>
      <c r="N1931" s="3"/>
      <c r="O1931" s="9"/>
      <c r="P1931" s="3"/>
      <c r="Q1931" s="13"/>
    </row>
    <row r="1932" spans="1:17">
      <c r="A1932" s="10"/>
      <c r="B1932" s="8"/>
      <c r="C1932" s="8"/>
      <c r="D1932" s="2"/>
      <c r="E1932" s="8"/>
      <c r="F1932" s="8"/>
      <c r="G1932" s="2"/>
      <c r="H1932" s="2"/>
      <c r="I1932" s="2"/>
      <c r="J1932" s="2"/>
      <c r="K1932" s="2"/>
      <c r="L1932" s="2"/>
      <c r="M1932" s="2"/>
      <c r="N1932" s="2"/>
      <c r="O1932" s="8"/>
      <c r="P1932" s="2"/>
      <c r="Q1932" s="12"/>
    </row>
    <row r="1933" spans="1:17">
      <c r="A1933" s="11"/>
      <c r="B1933" s="9"/>
      <c r="C1933" s="9"/>
      <c r="D1933" s="3"/>
      <c r="E1933" s="9"/>
      <c r="F1933" s="9"/>
      <c r="G1933" s="3"/>
      <c r="H1933" s="3"/>
      <c r="I1933" s="3"/>
      <c r="J1933" s="3"/>
      <c r="K1933" s="3"/>
      <c r="L1933" s="3"/>
      <c r="M1933" s="3"/>
      <c r="N1933" s="3"/>
      <c r="O1933" s="9"/>
      <c r="P1933" s="3"/>
      <c r="Q1933" s="13"/>
    </row>
    <row r="1934" spans="1:17">
      <c r="A1934" s="10"/>
      <c r="B1934" s="8"/>
      <c r="C1934" s="8"/>
      <c r="D1934" s="2"/>
      <c r="E1934" s="8"/>
      <c r="F1934" s="8"/>
      <c r="G1934" s="2"/>
      <c r="H1934" s="2"/>
      <c r="I1934" s="2"/>
      <c r="J1934" s="2"/>
      <c r="K1934" s="2"/>
      <c r="L1934" s="2"/>
      <c r="M1934" s="2"/>
      <c r="N1934" s="2"/>
      <c r="O1934" s="8"/>
      <c r="P1934" s="2"/>
      <c r="Q1934" s="12"/>
    </row>
    <row r="1935" spans="1:17">
      <c r="A1935" s="11"/>
      <c r="B1935" s="9"/>
      <c r="C1935" s="9"/>
      <c r="D1935" s="3"/>
      <c r="E1935" s="9"/>
      <c r="F1935" s="9"/>
      <c r="G1935" s="3"/>
      <c r="H1935" s="3"/>
      <c r="I1935" s="3"/>
      <c r="J1935" s="3"/>
      <c r="K1935" s="3"/>
      <c r="L1935" s="3"/>
      <c r="M1935" s="3"/>
      <c r="N1935" s="3"/>
      <c r="O1935" s="9"/>
      <c r="P1935" s="3"/>
      <c r="Q1935" s="13"/>
    </row>
    <row r="1936" spans="1:17">
      <c r="A1936" s="10"/>
      <c r="B1936" s="8"/>
      <c r="C1936" s="8"/>
      <c r="D1936" s="2"/>
      <c r="E1936" s="8"/>
      <c r="F1936" s="8"/>
      <c r="G1936" s="2"/>
      <c r="H1936" s="2"/>
      <c r="I1936" s="2"/>
      <c r="J1936" s="2"/>
      <c r="K1936" s="2"/>
      <c r="L1936" s="2"/>
      <c r="M1936" s="2"/>
      <c r="N1936" s="2"/>
      <c r="O1936" s="8"/>
      <c r="P1936" s="2"/>
      <c r="Q1936" s="12"/>
    </row>
    <row r="1937" spans="1:17">
      <c r="A1937" s="11"/>
      <c r="B1937" s="9"/>
      <c r="C1937" s="9"/>
      <c r="D1937" s="3"/>
      <c r="E1937" s="9"/>
      <c r="F1937" s="9"/>
      <c r="G1937" s="3"/>
      <c r="H1937" s="3"/>
      <c r="I1937" s="3"/>
      <c r="J1937" s="3"/>
      <c r="K1937" s="3"/>
      <c r="L1937" s="3"/>
      <c r="M1937" s="3"/>
      <c r="N1937" s="3"/>
      <c r="O1937" s="9"/>
      <c r="P1937" s="3"/>
      <c r="Q1937" s="13"/>
    </row>
    <row r="1938" spans="1:17">
      <c r="A1938" s="10"/>
      <c r="B1938" s="8"/>
      <c r="C1938" s="8"/>
      <c r="D1938" s="2"/>
      <c r="E1938" s="8"/>
      <c r="F1938" s="8"/>
      <c r="G1938" s="2"/>
      <c r="H1938" s="2"/>
      <c r="I1938" s="2"/>
      <c r="J1938" s="2"/>
      <c r="K1938" s="2"/>
      <c r="L1938" s="2"/>
      <c r="M1938" s="2"/>
      <c r="N1938" s="2"/>
      <c r="O1938" s="8"/>
      <c r="P1938" s="2"/>
      <c r="Q1938" s="12"/>
    </row>
    <row r="1939" spans="1:17">
      <c r="A1939" s="11"/>
      <c r="B1939" s="9"/>
      <c r="C1939" s="9"/>
      <c r="D1939" s="3"/>
      <c r="E1939" s="9"/>
      <c r="F1939" s="9"/>
      <c r="G1939" s="3"/>
      <c r="H1939" s="3"/>
      <c r="I1939" s="3"/>
      <c r="J1939" s="3"/>
      <c r="K1939" s="3"/>
      <c r="L1939" s="3"/>
      <c r="M1939" s="3"/>
      <c r="N1939" s="3"/>
      <c r="O1939" s="9"/>
      <c r="P1939" s="3"/>
      <c r="Q1939" s="13"/>
    </row>
    <row r="1940" spans="1:17">
      <c r="A1940" s="10"/>
      <c r="B1940" s="8"/>
      <c r="C1940" s="8"/>
      <c r="D1940" s="2"/>
      <c r="E1940" s="8"/>
      <c r="F1940" s="8"/>
      <c r="G1940" s="2"/>
      <c r="H1940" s="2"/>
      <c r="I1940" s="2"/>
      <c r="J1940" s="2"/>
      <c r="K1940" s="2"/>
      <c r="L1940" s="2"/>
      <c r="M1940" s="2"/>
      <c r="N1940" s="2"/>
      <c r="O1940" s="8"/>
      <c r="P1940" s="2"/>
      <c r="Q1940" s="12"/>
    </row>
    <row r="1941" spans="1:17">
      <c r="A1941" s="11"/>
      <c r="B1941" s="9"/>
      <c r="C1941" s="9"/>
      <c r="D1941" s="3"/>
      <c r="E1941" s="9"/>
      <c r="F1941" s="9"/>
      <c r="G1941" s="3"/>
      <c r="H1941" s="3"/>
      <c r="I1941" s="3"/>
      <c r="J1941" s="3"/>
      <c r="K1941" s="3"/>
      <c r="L1941" s="3"/>
      <c r="M1941" s="3"/>
      <c r="N1941" s="3"/>
      <c r="O1941" s="9"/>
      <c r="P1941" s="3"/>
      <c r="Q1941" s="13"/>
    </row>
    <row r="1942" spans="1:17">
      <c r="A1942" s="10"/>
      <c r="B1942" s="8"/>
      <c r="C1942" s="8"/>
      <c r="D1942" s="2"/>
      <c r="E1942" s="8"/>
      <c r="F1942" s="8"/>
      <c r="G1942" s="2"/>
      <c r="H1942" s="2"/>
      <c r="I1942" s="2"/>
      <c r="J1942" s="2"/>
      <c r="K1942" s="2"/>
      <c r="L1942" s="2"/>
      <c r="M1942" s="2"/>
      <c r="N1942" s="2"/>
      <c r="O1942" s="8"/>
      <c r="P1942" s="2"/>
      <c r="Q1942" s="12"/>
    </row>
    <row r="1943" spans="1:17">
      <c r="A1943" s="11"/>
      <c r="B1943" s="9"/>
      <c r="C1943" s="9"/>
      <c r="D1943" s="3"/>
      <c r="E1943" s="9"/>
      <c r="F1943" s="9"/>
      <c r="G1943" s="3"/>
      <c r="H1943" s="3"/>
      <c r="I1943" s="3"/>
      <c r="J1943" s="3"/>
      <c r="K1943" s="3"/>
      <c r="L1943" s="3"/>
      <c r="M1943" s="3"/>
      <c r="N1943" s="3"/>
      <c r="O1943" s="9"/>
      <c r="P1943" s="3"/>
      <c r="Q1943" s="13"/>
    </row>
    <row r="1944" spans="1:17">
      <c r="A1944" s="10"/>
      <c r="B1944" s="8"/>
      <c r="C1944" s="8"/>
      <c r="D1944" s="2"/>
      <c r="E1944" s="8"/>
      <c r="F1944" s="8"/>
      <c r="G1944" s="2"/>
      <c r="H1944" s="2"/>
      <c r="I1944" s="2"/>
      <c r="J1944" s="2"/>
      <c r="K1944" s="2"/>
      <c r="L1944" s="2"/>
      <c r="M1944" s="2"/>
      <c r="N1944" s="2"/>
      <c r="O1944" s="8"/>
      <c r="P1944" s="2"/>
      <c r="Q1944" s="12"/>
    </row>
    <row r="1945" spans="1:17">
      <c r="A1945" s="11"/>
      <c r="B1945" s="9"/>
      <c r="C1945" s="9"/>
      <c r="D1945" s="3"/>
      <c r="E1945" s="9"/>
      <c r="F1945" s="9"/>
      <c r="G1945" s="3"/>
      <c r="H1945" s="3"/>
      <c r="I1945" s="3"/>
      <c r="J1945" s="3"/>
      <c r="K1945" s="3"/>
      <c r="L1945" s="3"/>
      <c r="M1945" s="3"/>
      <c r="N1945" s="3"/>
      <c r="O1945" s="9"/>
      <c r="P1945" s="3"/>
      <c r="Q1945" s="13"/>
    </row>
    <row r="1946" spans="1:17">
      <c r="A1946" s="10"/>
      <c r="B1946" s="8"/>
      <c r="C1946" s="8"/>
      <c r="D1946" s="2"/>
      <c r="E1946" s="8"/>
      <c r="F1946" s="8"/>
      <c r="G1946" s="2"/>
      <c r="H1946" s="2"/>
      <c r="I1946" s="2"/>
      <c r="J1946" s="2"/>
      <c r="K1946" s="2"/>
      <c r="L1946" s="2"/>
      <c r="M1946" s="2"/>
      <c r="N1946" s="2"/>
      <c r="O1946" s="8"/>
      <c r="P1946" s="2"/>
      <c r="Q1946" s="12"/>
    </row>
    <row r="1947" spans="1:17">
      <c r="A1947" s="11"/>
      <c r="B1947" s="9"/>
      <c r="C1947" s="9"/>
      <c r="D1947" s="3"/>
      <c r="E1947" s="9"/>
      <c r="F1947" s="9"/>
      <c r="G1947" s="3"/>
      <c r="H1947" s="3"/>
      <c r="I1947" s="3"/>
      <c r="J1947" s="3"/>
      <c r="K1947" s="3"/>
      <c r="L1947" s="3"/>
      <c r="M1947" s="3"/>
      <c r="N1947" s="3"/>
      <c r="O1947" s="9"/>
      <c r="P1947" s="3"/>
      <c r="Q1947" s="13"/>
    </row>
    <row r="1948" spans="1:17">
      <c r="A1948" s="10"/>
      <c r="B1948" s="8"/>
      <c r="C1948" s="8"/>
      <c r="D1948" s="2"/>
      <c r="E1948" s="8"/>
      <c r="F1948" s="8"/>
      <c r="G1948" s="2"/>
      <c r="H1948" s="2"/>
      <c r="I1948" s="2"/>
      <c r="J1948" s="2"/>
      <c r="K1948" s="2"/>
      <c r="L1948" s="2"/>
      <c r="M1948" s="2"/>
      <c r="N1948" s="2"/>
      <c r="O1948" s="8"/>
      <c r="P1948" s="2"/>
      <c r="Q1948" s="12"/>
    </row>
    <row r="1949" spans="1:17">
      <c r="A1949" s="11"/>
      <c r="B1949" s="9"/>
      <c r="C1949" s="9"/>
      <c r="D1949" s="3"/>
      <c r="E1949" s="9"/>
      <c r="F1949" s="9"/>
      <c r="G1949" s="3"/>
      <c r="H1949" s="3"/>
      <c r="I1949" s="3"/>
      <c r="J1949" s="3"/>
      <c r="K1949" s="3"/>
      <c r="L1949" s="3"/>
      <c r="M1949" s="3"/>
      <c r="N1949" s="3"/>
      <c r="O1949" s="9"/>
      <c r="P1949" s="3"/>
      <c r="Q1949" s="13"/>
    </row>
    <row r="1950" spans="1:17">
      <c r="A1950" s="10"/>
      <c r="B1950" s="8"/>
      <c r="C1950" s="8"/>
      <c r="D1950" s="2"/>
      <c r="E1950" s="8"/>
      <c r="F1950" s="8"/>
      <c r="G1950" s="2"/>
      <c r="H1950" s="2"/>
      <c r="I1950" s="2"/>
      <c r="J1950" s="2"/>
      <c r="K1950" s="2"/>
      <c r="L1950" s="2"/>
      <c r="M1950" s="2"/>
      <c r="N1950" s="2"/>
      <c r="O1950" s="8"/>
      <c r="P1950" s="2"/>
      <c r="Q1950" s="12"/>
    </row>
    <row r="1951" spans="1:17">
      <c r="A1951" s="11"/>
      <c r="B1951" s="9"/>
      <c r="C1951" s="9"/>
      <c r="D1951" s="3"/>
      <c r="E1951" s="9"/>
      <c r="F1951" s="9"/>
      <c r="G1951" s="3"/>
      <c r="H1951" s="3"/>
      <c r="I1951" s="3"/>
      <c r="J1951" s="3"/>
      <c r="K1951" s="3"/>
      <c r="L1951" s="3"/>
      <c r="M1951" s="3"/>
      <c r="N1951" s="3"/>
      <c r="O1951" s="9"/>
      <c r="P1951" s="3"/>
      <c r="Q1951" s="13"/>
    </row>
    <row r="1952" spans="1:17">
      <c r="A1952" s="10"/>
      <c r="B1952" s="8"/>
      <c r="C1952" s="8"/>
      <c r="D1952" s="2"/>
      <c r="E1952" s="8"/>
      <c r="F1952" s="8"/>
      <c r="G1952" s="2"/>
      <c r="H1952" s="2"/>
      <c r="I1952" s="2"/>
      <c r="J1952" s="2"/>
      <c r="K1952" s="2"/>
      <c r="L1952" s="2"/>
      <c r="M1952" s="2"/>
      <c r="N1952" s="2"/>
      <c r="O1952" s="8"/>
      <c r="P1952" s="2"/>
      <c r="Q1952" s="12"/>
    </row>
    <row r="1953" spans="1:17">
      <c r="A1953" s="11"/>
      <c r="B1953" s="9"/>
      <c r="C1953" s="9"/>
      <c r="D1953" s="3"/>
      <c r="E1953" s="9"/>
      <c r="F1953" s="9"/>
      <c r="G1953" s="3"/>
      <c r="H1953" s="3"/>
      <c r="I1953" s="3"/>
      <c r="J1953" s="3"/>
      <c r="K1953" s="3"/>
      <c r="L1953" s="3"/>
      <c r="M1953" s="3"/>
      <c r="N1953" s="3"/>
      <c r="O1953" s="9"/>
      <c r="P1953" s="3"/>
      <c r="Q1953" s="13"/>
    </row>
    <row r="1954" spans="1:17">
      <c r="A1954" s="10"/>
      <c r="B1954" s="8"/>
      <c r="C1954" s="8"/>
      <c r="D1954" s="2"/>
      <c r="E1954" s="8"/>
      <c r="F1954" s="8"/>
      <c r="G1954" s="2"/>
      <c r="H1954" s="2"/>
      <c r="I1954" s="2"/>
      <c r="J1954" s="2"/>
      <c r="K1954" s="2"/>
      <c r="L1954" s="2"/>
      <c r="M1954" s="2"/>
      <c r="N1954" s="2"/>
      <c r="O1954" s="8"/>
      <c r="P1954" s="2"/>
      <c r="Q1954" s="12"/>
    </row>
    <row r="1955" spans="1:17">
      <c r="A1955" s="11"/>
      <c r="B1955" s="9"/>
      <c r="C1955" s="9"/>
      <c r="D1955" s="3"/>
      <c r="E1955" s="9"/>
      <c r="F1955" s="9"/>
      <c r="G1955" s="3"/>
      <c r="H1955" s="3"/>
      <c r="I1955" s="3"/>
      <c r="J1955" s="3"/>
      <c r="K1955" s="3"/>
      <c r="L1955" s="3"/>
      <c r="M1955" s="3"/>
      <c r="N1955" s="3"/>
      <c r="O1955" s="9"/>
      <c r="P1955" s="3"/>
      <c r="Q1955" s="13"/>
    </row>
    <row r="1956" spans="1:17">
      <c r="A1956" s="10"/>
      <c r="B1956" s="8"/>
      <c r="C1956" s="8"/>
      <c r="D1956" s="2"/>
      <c r="E1956" s="8"/>
      <c r="F1956" s="8"/>
      <c r="G1956" s="2"/>
      <c r="H1956" s="2"/>
      <c r="I1956" s="2"/>
      <c r="J1956" s="2"/>
      <c r="K1956" s="2"/>
      <c r="L1956" s="2"/>
      <c r="M1956" s="2"/>
      <c r="N1956" s="2"/>
      <c r="O1956" s="8"/>
      <c r="P1956" s="2"/>
      <c r="Q1956" s="12"/>
    </row>
    <row r="1957" spans="1:17">
      <c r="A1957" s="11"/>
      <c r="B1957" s="9"/>
      <c r="C1957" s="9"/>
      <c r="D1957" s="3"/>
      <c r="E1957" s="9"/>
      <c r="F1957" s="9"/>
      <c r="G1957" s="3"/>
      <c r="H1957" s="3"/>
      <c r="I1957" s="3"/>
      <c r="J1957" s="3"/>
      <c r="K1957" s="3"/>
      <c r="L1957" s="3"/>
      <c r="M1957" s="3"/>
      <c r="N1957" s="3"/>
      <c r="O1957" s="9"/>
      <c r="P1957" s="3"/>
      <c r="Q1957" s="13"/>
    </row>
    <row r="1958" spans="1:17">
      <c r="A1958" s="10"/>
      <c r="B1958" s="8"/>
      <c r="C1958" s="8"/>
      <c r="D1958" s="2"/>
      <c r="E1958" s="8"/>
      <c r="F1958" s="8"/>
      <c r="G1958" s="2"/>
      <c r="H1958" s="2"/>
      <c r="I1958" s="2"/>
      <c r="J1958" s="2"/>
      <c r="K1958" s="2"/>
      <c r="L1958" s="2"/>
      <c r="M1958" s="2"/>
      <c r="N1958" s="2"/>
      <c r="O1958" s="8"/>
      <c r="P1958" s="2"/>
      <c r="Q1958" s="12"/>
    </row>
    <row r="1959" spans="1:17">
      <c r="A1959" s="11"/>
      <c r="B1959" s="9"/>
      <c r="C1959" s="9"/>
      <c r="D1959" s="3"/>
      <c r="E1959" s="9"/>
      <c r="F1959" s="9"/>
      <c r="G1959" s="3"/>
      <c r="H1959" s="3"/>
      <c r="I1959" s="3"/>
      <c r="J1959" s="3"/>
      <c r="K1959" s="3"/>
      <c r="L1959" s="3"/>
      <c r="M1959" s="3"/>
      <c r="N1959" s="3"/>
      <c r="O1959" s="9"/>
      <c r="P1959" s="3"/>
      <c r="Q1959" s="13"/>
    </row>
    <row r="1960" spans="1:17">
      <c r="A1960" s="10"/>
      <c r="B1960" s="8"/>
      <c r="C1960" s="8"/>
      <c r="D1960" s="2"/>
      <c r="E1960" s="8"/>
      <c r="F1960" s="8"/>
      <c r="G1960" s="2"/>
      <c r="H1960" s="2"/>
      <c r="I1960" s="2"/>
      <c r="J1960" s="2"/>
      <c r="K1960" s="2"/>
      <c r="L1960" s="2"/>
      <c r="M1960" s="2"/>
      <c r="N1960" s="2"/>
      <c r="O1960" s="8"/>
      <c r="P1960" s="2"/>
      <c r="Q1960" s="12"/>
    </row>
    <row r="1961" spans="1:17">
      <c r="A1961" s="11"/>
      <c r="B1961" s="9"/>
      <c r="C1961" s="9"/>
      <c r="D1961" s="3"/>
      <c r="E1961" s="9"/>
      <c r="F1961" s="9"/>
      <c r="G1961" s="3"/>
      <c r="H1961" s="3"/>
      <c r="I1961" s="3"/>
      <c r="J1961" s="3"/>
      <c r="K1961" s="3"/>
      <c r="L1961" s="3"/>
      <c r="M1961" s="3"/>
      <c r="N1961" s="3"/>
      <c r="O1961" s="9"/>
      <c r="P1961" s="3"/>
      <c r="Q1961" s="13"/>
    </row>
    <row r="1962" spans="1:17">
      <c r="A1962" s="10"/>
      <c r="B1962" s="8"/>
      <c r="C1962" s="8"/>
      <c r="D1962" s="2"/>
      <c r="E1962" s="8"/>
      <c r="F1962" s="8"/>
      <c r="G1962" s="2"/>
      <c r="H1962" s="2"/>
      <c r="I1962" s="2"/>
      <c r="J1962" s="2"/>
      <c r="K1962" s="2"/>
      <c r="L1962" s="2"/>
      <c r="M1962" s="2"/>
      <c r="N1962" s="2"/>
      <c r="O1962" s="8"/>
      <c r="P1962" s="2"/>
      <c r="Q1962" s="12"/>
    </row>
    <row r="1963" spans="1:17">
      <c r="A1963" s="11"/>
      <c r="B1963" s="9"/>
      <c r="C1963" s="9"/>
      <c r="D1963" s="3"/>
      <c r="E1963" s="9"/>
      <c r="F1963" s="9"/>
      <c r="G1963" s="3"/>
      <c r="H1963" s="3"/>
      <c r="I1963" s="3"/>
      <c r="J1963" s="3"/>
      <c r="K1963" s="3"/>
      <c r="L1963" s="3"/>
      <c r="M1963" s="3"/>
      <c r="N1963" s="3"/>
      <c r="O1963" s="9"/>
      <c r="P1963" s="3"/>
      <c r="Q1963" s="13"/>
    </row>
    <row r="1964" spans="1:17">
      <c r="A1964" s="10"/>
      <c r="B1964" s="8"/>
      <c r="C1964" s="8"/>
      <c r="D1964" s="2"/>
      <c r="E1964" s="8"/>
      <c r="F1964" s="8"/>
      <c r="G1964" s="2"/>
      <c r="H1964" s="2"/>
      <c r="I1964" s="2"/>
      <c r="J1964" s="2"/>
      <c r="K1964" s="2"/>
      <c r="L1964" s="2"/>
      <c r="M1964" s="2"/>
      <c r="N1964" s="2"/>
      <c r="O1964" s="8"/>
      <c r="P1964" s="2"/>
      <c r="Q1964" s="12"/>
    </row>
    <row r="1965" spans="1:17">
      <c r="A1965" s="11"/>
      <c r="B1965" s="9"/>
      <c r="C1965" s="9"/>
      <c r="D1965" s="3"/>
      <c r="E1965" s="9"/>
      <c r="F1965" s="9"/>
      <c r="G1965" s="3"/>
      <c r="H1965" s="3"/>
      <c r="I1965" s="3"/>
      <c r="J1965" s="3"/>
      <c r="K1965" s="3"/>
      <c r="L1965" s="3"/>
      <c r="M1965" s="3"/>
      <c r="N1965" s="3"/>
      <c r="O1965" s="9"/>
      <c r="P1965" s="3"/>
      <c r="Q1965" s="13"/>
    </row>
    <row r="1966" spans="1:17">
      <c r="A1966" s="10"/>
      <c r="B1966" s="8"/>
      <c r="C1966" s="8"/>
      <c r="D1966" s="2"/>
      <c r="E1966" s="8"/>
      <c r="F1966" s="8"/>
      <c r="G1966" s="2"/>
      <c r="H1966" s="2"/>
      <c r="I1966" s="2"/>
      <c r="J1966" s="2"/>
      <c r="K1966" s="2"/>
      <c r="L1966" s="2"/>
      <c r="M1966" s="2"/>
      <c r="N1966" s="2"/>
      <c r="O1966" s="8"/>
      <c r="P1966" s="2"/>
      <c r="Q1966" s="12"/>
    </row>
    <row r="1967" spans="1:17">
      <c r="A1967" s="11"/>
      <c r="B1967" s="9"/>
      <c r="C1967" s="9"/>
      <c r="D1967" s="3"/>
      <c r="E1967" s="9"/>
      <c r="F1967" s="9"/>
      <c r="G1967" s="3"/>
      <c r="H1967" s="3"/>
      <c r="I1967" s="3"/>
      <c r="J1967" s="3"/>
      <c r="K1967" s="3"/>
      <c r="L1967" s="3"/>
      <c r="M1967" s="3"/>
      <c r="N1967" s="3"/>
      <c r="O1967" s="9"/>
      <c r="P1967" s="3"/>
      <c r="Q1967" s="13"/>
    </row>
    <row r="1968" spans="1:17">
      <c r="A1968" s="10"/>
      <c r="B1968" s="8"/>
      <c r="C1968" s="8"/>
      <c r="D1968" s="2"/>
      <c r="E1968" s="8"/>
      <c r="F1968" s="8"/>
      <c r="G1968" s="2"/>
      <c r="H1968" s="2"/>
      <c r="I1968" s="2"/>
      <c r="J1968" s="2"/>
      <c r="K1968" s="2"/>
      <c r="L1968" s="2"/>
      <c r="M1968" s="2"/>
      <c r="N1968" s="2"/>
      <c r="O1968" s="8"/>
      <c r="P1968" s="2"/>
      <c r="Q1968" s="12"/>
    </row>
    <row r="1969" spans="1:17">
      <c r="A1969" s="11"/>
      <c r="B1969" s="9"/>
      <c r="C1969" s="9"/>
      <c r="D1969" s="3"/>
      <c r="E1969" s="9"/>
      <c r="F1969" s="9"/>
      <c r="G1969" s="3"/>
      <c r="H1969" s="3"/>
      <c r="I1969" s="3"/>
      <c r="J1969" s="3"/>
      <c r="K1969" s="3"/>
      <c r="L1969" s="3"/>
      <c r="M1969" s="3"/>
      <c r="N1969" s="3"/>
      <c r="O1969" s="9"/>
      <c r="P1969" s="3"/>
      <c r="Q1969" s="13"/>
    </row>
    <row r="1970" spans="1:17">
      <c r="A1970" s="10"/>
      <c r="B1970" s="8"/>
      <c r="C1970" s="8"/>
      <c r="D1970" s="2"/>
      <c r="E1970" s="8"/>
      <c r="F1970" s="8"/>
      <c r="G1970" s="2"/>
      <c r="H1970" s="2"/>
      <c r="I1970" s="2"/>
      <c r="J1970" s="2"/>
      <c r="K1970" s="2"/>
      <c r="L1970" s="2"/>
      <c r="M1970" s="2"/>
      <c r="N1970" s="2"/>
      <c r="O1970" s="8"/>
      <c r="P1970" s="2"/>
      <c r="Q1970" s="12"/>
    </row>
    <row r="1971" spans="1:17">
      <c r="A1971" s="11"/>
      <c r="B1971" s="9"/>
      <c r="C1971" s="9"/>
      <c r="D1971" s="3"/>
      <c r="E1971" s="9"/>
      <c r="F1971" s="9"/>
      <c r="G1971" s="3"/>
      <c r="H1971" s="3"/>
      <c r="I1971" s="3"/>
      <c r="J1971" s="3"/>
      <c r="K1971" s="3"/>
      <c r="L1971" s="3"/>
      <c r="M1971" s="3"/>
      <c r="N1971" s="3"/>
      <c r="O1971" s="9"/>
      <c r="P1971" s="3"/>
      <c r="Q1971" s="13"/>
    </row>
    <row r="1972" spans="1:17">
      <c r="A1972" s="10"/>
      <c r="B1972" s="8"/>
      <c r="C1972" s="8"/>
      <c r="D1972" s="2"/>
      <c r="E1972" s="8"/>
      <c r="F1972" s="8"/>
      <c r="G1972" s="2"/>
      <c r="H1972" s="2"/>
      <c r="I1972" s="2"/>
      <c r="J1972" s="2"/>
      <c r="K1972" s="2"/>
      <c r="L1972" s="2"/>
      <c r="M1972" s="2"/>
      <c r="N1972" s="2"/>
      <c r="O1972" s="8"/>
      <c r="P1972" s="2"/>
      <c r="Q1972" s="12"/>
    </row>
    <row r="1973" spans="1:17">
      <c r="A1973" s="11"/>
      <c r="B1973" s="9"/>
      <c r="C1973" s="9"/>
      <c r="D1973" s="3"/>
      <c r="E1973" s="9"/>
      <c r="F1973" s="9"/>
      <c r="G1973" s="3"/>
      <c r="H1973" s="3"/>
      <c r="I1973" s="3"/>
      <c r="J1973" s="3"/>
      <c r="K1973" s="3"/>
      <c r="L1973" s="3"/>
      <c r="M1973" s="3"/>
      <c r="N1973" s="3"/>
      <c r="O1973" s="9"/>
      <c r="P1973" s="3"/>
      <c r="Q1973" s="13"/>
    </row>
    <row r="1974" spans="1:17">
      <c r="A1974" s="10"/>
      <c r="B1974" s="8"/>
      <c r="C1974" s="8"/>
      <c r="D1974" s="2"/>
      <c r="E1974" s="8"/>
      <c r="F1974" s="8"/>
      <c r="G1974" s="2"/>
      <c r="H1974" s="2"/>
      <c r="I1974" s="2"/>
      <c r="J1974" s="2"/>
      <c r="K1974" s="2"/>
      <c r="L1974" s="2"/>
      <c r="M1974" s="2"/>
      <c r="N1974" s="2"/>
      <c r="O1974" s="8"/>
      <c r="P1974" s="2"/>
      <c r="Q1974" s="12"/>
    </row>
    <row r="1975" spans="1:17">
      <c r="A1975" s="11"/>
      <c r="B1975" s="9"/>
      <c r="C1975" s="9"/>
      <c r="D1975" s="3"/>
      <c r="E1975" s="9"/>
      <c r="F1975" s="9"/>
      <c r="G1975" s="3"/>
      <c r="H1975" s="3"/>
      <c r="I1975" s="3"/>
      <c r="J1975" s="3"/>
      <c r="K1975" s="3"/>
      <c r="L1975" s="3"/>
      <c r="M1975" s="3"/>
      <c r="N1975" s="3"/>
      <c r="O1975" s="9"/>
      <c r="P1975" s="3"/>
      <c r="Q1975" s="13"/>
    </row>
    <row r="1976" spans="1:17">
      <c r="A1976" s="10"/>
      <c r="B1976" s="8"/>
      <c r="C1976" s="8"/>
      <c r="D1976" s="2"/>
      <c r="E1976" s="8"/>
      <c r="F1976" s="8"/>
      <c r="G1976" s="2"/>
      <c r="H1976" s="2"/>
      <c r="I1976" s="2"/>
      <c r="J1976" s="2"/>
      <c r="K1976" s="2"/>
      <c r="L1976" s="2"/>
      <c r="M1976" s="2"/>
      <c r="N1976" s="2"/>
      <c r="O1976" s="8"/>
      <c r="P1976" s="2"/>
      <c r="Q1976" s="12"/>
    </row>
    <row r="1977" spans="1:17">
      <c r="A1977" s="11"/>
      <c r="B1977" s="9"/>
      <c r="C1977" s="9"/>
      <c r="D1977" s="3"/>
      <c r="E1977" s="9"/>
      <c r="F1977" s="9"/>
      <c r="G1977" s="3"/>
      <c r="H1977" s="3"/>
      <c r="I1977" s="3"/>
      <c r="J1977" s="3"/>
      <c r="K1977" s="3"/>
      <c r="L1977" s="3"/>
      <c r="M1977" s="3"/>
      <c r="N1977" s="3"/>
      <c r="O1977" s="9"/>
      <c r="P1977" s="3"/>
      <c r="Q1977" s="13"/>
    </row>
    <row r="1978" spans="1:17">
      <c r="A1978" s="10"/>
      <c r="B1978" s="8"/>
      <c r="C1978" s="8"/>
      <c r="D1978" s="2"/>
      <c r="E1978" s="8"/>
      <c r="F1978" s="8"/>
      <c r="G1978" s="2"/>
      <c r="H1978" s="2"/>
      <c r="I1978" s="2"/>
      <c r="J1978" s="2"/>
      <c r="K1978" s="2"/>
      <c r="L1978" s="2"/>
      <c r="M1978" s="2"/>
      <c r="N1978" s="2"/>
      <c r="O1978" s="8"/>
      <c r="P1978" s="2"/>
      <c r="Q1978" s="12"/>
    </row>
    <row r="1979" spans="1:17">
      <c r="A1979" s="11"/>
      <c r="B1979" s="9"/>
      <c r="C1979" s="9"/>
      <c r="D1979" s="3"/>
      <c r="E1979" s="9"/>
      <c r="F1979" s="9"/>
      <c r="G1979" s="3"/>
      <c r="H1979" s="3"/>
      <c r="I1979" s="3"/>
      <c r="J1979" s="3"/>
      <c r="K1979" s="3"/>
      <c r="L1979" s="3"/>
      <c r="M1979" s="3"/>
      <c r="N1979" s="3"/>
      <c r="O1979" s="9"/>
      <c r="P1979" s="3"/>
      <c r="Q1979" s="13"/>
    </row>
    <row r="1980" spans="1:17">
      <c r="A1980" s="10"/>
      <c r="B1980" s="8"/>
      <c r="C1980" s="8"/>
      <c r="D1980" s="2"/>
      <c r="E1980" s="8"/>
      <c r="F1980" s="8"/>
      <c r="G1980" s="2"/>
      <c r="H1980" s="2"/>
      <c r="I1980" s="2"/>
      <c r="J1980" s="2"/>
      <c r="K1980" s="2"/>
      <c r="L1980" s="2"/>
      <c r="M1980" s="2"/>
      <c r="N1980" s="2"/>
      <c r="O1980" s="8"/>
      <c r="P1980" s="2"/>
      <c r="Q1980" s="12"/>
    </row>
    <row r="1981" spans="1:17">
      <c r="A1981" s="11"/>
      <c r="B1981" s="9"/>
      <c r="C1981" s="9"/>
      <c r="D1981" s="3"/>
      <c r="E1981" s="9"/>
      <c r="F1981" s="9"/>
      <c r="G1981" s="3"/>
      <c r="H1981" s="3"/>
      <c r="I1981" s="3"/>
      <c r="J1981" s="3"/>
      <c r="K1981" s="3"/>
      <c r="L1981" s="3"/>
      <c r="M1981" s="3"/>
      <c r="N1981" s="3"/>
      <c r="O1981" s="9"/>
      <c r="P1981" s="3"/>
      <c r="Q1981" s="13"/>
    </row>
    <row r="1982" spans="1:17">
      <c r="A1982" s="10"/>
      <c r="B1982" s="8"/>
      <c r="C1982" s="8"/>
      <c r="D1982" s="2"/>
      <c r="E1982" s="8"/>
      <c r="F1982" s="8"/>
      <c r="G1982" s="2"/>
      <c r="H1982" s="2"/>
      <c r="I1982" s="2"/>
      <c r="J1982" s="2"/>
      <c r="K1982" s="2"/>
      <c r="L1982" s="2"/>
      <c r="M1982" s="2"/>
      <c r="N1982" s="2"/>
      <c r="O1982" s="8"/>
      <c r="P1982" s="2"/>
      <c r="Q1982" s="12"/>
    </row>
    <row r="1983" spans="1:17">
      <c r="A1983" s="11"/>
      <c r="B1983" s="9"/>
      <c r="C1983" s="9"/>
      <c r="D1983" s="3"/>
      <c r="E1983" s="9"/>
      <c r="F1983" s="9"/>
      <c r="G1983" s="3"/>
      <c r="H1983" s="3"/>
      <c r="I1983" s="3"/>
      <c r="J1983" s="3"/>
      <c r="K1983" s="3"/>
      <c r="L1983" s="3"/>
      <c r="M1983" s="3"/>
      <c r="N1983" s="3"/>
      <c r="O1983" s="9"/>
      <c r="P1983" s="3"/>
      <c r="Q1983" s="13"/>
    </row>
    <row r="1984" spans="1:17">
      <c r="A1984" s="10"/>
      <c r="B1984" s="8"/>
      <c r="C1984" s="8"/>
      <c r="D1984" s="2"/>
      <c r="E1984" s="8"/>
      <c r="F1984" s="8"/>
      <c r="G1984" s="2"/>
      <c r="H1984" s="2"/>
      <c r="I1984" s="2"/>
      <c r="J1984" s="2"/>
      <c r="K1984" s="2"/>
      <c r="L1984" s="2"/>
      <c r="M1984" s="2"/>
      <c r="N1984" s="2"/>
      <c r="O1984" s="8"/>
      <c r="P1984" s="2"/>
      <c r="Q1984" s="12"/>
    </row>
    <row r="1985" spans="1:17">
      <c r="A1985" s="11"/>
      <c r="B1985" s="9"/>
      <c r="C1985" s="9"/>
      <c r="D1985" s="3"/>
      <c r="E1985" s="9"/>
      <c r="F1985" s="9"/>
      <c r="G1985" s="3"/>
      <c r="H1985" s="3"/>
      <c r="I1985" s="3"/>
      <c r="J1985" s="3"/>
      <c r="K1985" s="3"/>
      <c r="L1985" s="3"/>
      <c r="M1985" s="3"/>
      <c r="N1985" s="3"/>
      <c r="O1985" s="9"/>
      <c r="P1985" s="3"/>
      <c r="Q1985" s="13"/>
    </row>
    <row r="1986" spans="1:17">
      <c r="A1986" s="10"/>
      <c r="B1986" s="8"/>
      <c r="C1986" s="8"/>
      <c r="D1986" s="2"/>
      <c r="E1986" s="8"/>
      <c r="F1986" s="8"/>
      <c r="G1986" s="2"/>
      <c r="H1986" s="2"/>
      <c r="I1986" s="2"/>
      <c r="J1986" s="2"/>
      <c r="K1986" s="2"/>
      <c r="L1986" s="2"/>
      <c r="M1986" s="2"/>
      <c r="N1986" s="2"/>
      <c r="O1986" s="8"/>
      <c r="P1986" s="2"/>
      <c r="Q1986" s="12"/>
    </row>
    <row r="1987" spans="1:17">
      <c r="A1987" s="11"/>
      <c r="B1987" s="9"/>
      <c r="C1987" s="9"/>
      <c r="D1987" s="3"/>
      <c r="E1987" s="9"/>
      <c r="F1987" s="9"/>
      <c r="G1987" s="3"/>
      <c r="H1987" s="3"/>
      <c r="I1987" s="3"/>
      <c r="J1987" s="3"/>
      <c r="K1987" s="3"/>
      <c r="L1987" s="3"/>
      <c r="M1987" s="3"/>
      <c r="N1987" s="3"/>
      <c r="O1987" s="9"/>
      <c r="P1987" s="3"/>
      <c r="Q1987" s="13"/>
    </row>
    <row r="1988" spans="1:17">
      <c r="A1988" s="10"/>
      <c r="B1988" s="8"/>
      <c r="C1988" s="8"/>
      <c r="D1988" s="2"/>
      <c r="E1988" s="8"/>
      <c r="F1988" s="8"/>
      <c r="G1988" s="2"/>
      <c r="H1988" s="2"/>
      <c r="I1988" s="2"/>
      <c r="J1988" s="2"/>
      <c r="K1988" s="2"/>
      <c r="L1988" s="2"/>
      <c r="M1988" s="2"/>
      <c r="N1988" s="2"/>
      <c r="O1988" s="8"/>
      <c r="P1988" s="2"/>
      <c r="Q1988" s="12"/>
    </row>
    <row r="1989" spans="1:17">
      <c r="A1989" s="11"/>
      <c r="B1989" s="9"/>
      <c r="C1989" s="9"/>
      <c r="D1989" s="3"/>
      <c r="E1989" s="9"/>
      <c r="F1989" s="9"/>
      <c r="G1989" s="3"/>
      <c r="H1989" s="3"/>
      <c r="I1989" s="3"/>
      <c r="J1989" s="3"/>
      <c r="K1989" s="3"/>
      <c r="L1989" s="3"/>
      <c r="M1989" s="3"/>
      <c r="N1989" s="3"/>
      <c r="O1989" s="9"/>
      <c r="P1989" s="3"/>
      <c r="Q1989" s="13"/>
    </row>
    <row r="1990" spans="1:17">
      <c r="A1990" s="10"/>
      <c r="B1990" s="8"/>
      <c r="C1990" s="8"/>
      <c r="D1990" s="2"/>
      <c r="E1990" s="8"/>
      <c r="F1990" s="8"/>
      <c r="G1990" s="2"/>
      <c r="H1990" s="2"/>
      <c r="I1990" s="2"/>
      <c r="J1990" s="2"/>
      <c r="K1990" s="2"/>
      <c r="L1990" s="2"/>
      <c r="M1990" s="2"/>
      <c r="N1990" s="2"/>
      <c r="O1990" s="8"/>
      <c r="P1990" s="2"/>
      <c r="Q1990" s="12"/>
    </row>
    <row r="1991" spans="1:17">
      <c r="A1991" s="11"/>
      <c r="B1991" s="9"/>
      <c r="C1991" s="9"/>
      <c r="D1991" s="3"/>
      <c r="E1991" s="9"/>
      <c r="F1991" s="9"/>
      <c r="G1991" s="3"/>
      <c r="H1991" s="3"/>
      <c r="I1991" s="3"/>
      <c r="J1991" s="3"/>
      <c r="K1991" s="3"/>
      <c r="L1991" s="3"/>
      <c r="M1991" s="3"/>
      <c r="N1991" s="3"/>
      <c r="O1991" s="9"/>
      <c r="P1991" s="3"/>
      <c r="Q1991" s="13"/>
    </row>
    <row r="1992" spans="1:17">
      <c r="A1992" s="10"/>
      <c r="B1992" s="8"/>
      <c r="C1992" s="8"/>
      <c r="D1992" s="2"/>
      <c r="E1992" s="8"/>
      <c r="F1992" s="8"/>
      <c r="G1992" s="2"/>
      <c r="H1992" s="2"/>
      <c r="I1992" s="2"/>
      <c r="J1992" s="2"/>
      <c r="K1992" s="2"/>
      <c r="L1992" s="2"/>
      <c r="M1992" s="2"/>
      <c r="N1992" s="2"/>
      <c r="O1992" s="8"/>
      <c r="P1992" s="2"/>
      <c r="Q1992" s="12"/>
    </row>
    <row r="1993" spans="1:17">
      <c r="A1993" s="11"/>
      <c r="B1993" s="9"/>
      <c r="C1993" s="9"/>
      <c r="D1993" s="3"/>
      <c r="E1993" s="9"/>
      <c r="F1993" s="9"/>
      <c r="G1993" s="3"/>
      <c r="H1993" s="3"/>
      <c r="I1993" s="3"/>
      <c r="J1993" s="3"/>
      <c r="K1993" s="3"/>
      <c r="L1993" s="3"/>
      <c r="M1993" s="3"/>
      <c r="N1993" s="3"/>
      <c r="O1993" s="9"/>
      <c r="P1993" s="3"/>
      <c r="Q1993" s="13"/>
    </row>
    <row r="1994" spans="1:17">
      <c r="A1994" s="10"/>
      <c r="B1994" s="8"/>
      <c r="C1994" s="8"/>
      <c r="D1994" s="2"/>
      <c r="E1994" s="8"/>
      <c r="F1994" s="8"/>
      <c r="G1994" s="2"/>
      <c r="H1994" s="2"/>
      <c r="I1994" s="2"/>
      <c r="J1994" s="2"/>
      <c r="K1994" s="2"/>
      <c r="L1994" s="2"/>
      <c r="M1994" s="2"/>
      <c r="N1994" s="2"/>
      <c r="O1994" s="8"/>
      <c r="P1994" s="2"/>
      <c r="Q1994" s="12"/>
    </row>
    <row r="1995" spans="1:17">
      <c r="A1995" s="11"/>
      <c r="B1995" s="9"/>
      <c r="C1995" s="9"/>
      <c r="D1995" s="3"/>
      <c r="E1995" s="9"/>
      <c r="F1995" s="9"/>
      <c r="G1995" s="3"/>
      <c r="H1995" s="3"/>
      <c r="I1995" s="3"/>
      <c r="J1995" s="3"/>
      <c r="K1995" s="3"/>
      <c r="L1995" s="3"/>
      <c r="M1995" s="3"/>
      <c r="N1995" s="3"/>
      <c r="O1995" s="9"/>
      <c r="P1995" s="3"/>
      <c r="Q1995" s="13"/>
    </row>
    <row r="1996" spans="1:17">
      <c r="A1996" s="10"/>
      <c r="B1996" s="8"/>
      <c r="C1996" s="8"/>
      <c r="D1996" s="2"/>
      <c r="E1996" s="8"/>
      <c r="F1996" s="8"/>
      <c r="G1996" s="2"/>
      <c r="H1996" s="2"/>
      <c r="I1996" s="2"/>
      <c r="J1996" s="2"/>
      <c r="K1996" s="2"/>
      <c r="L1996" s="2"/>
      <c r="M1996" s="2"/>
      <c r="N1996" s="2"/>
      <c r="O1996" s="8"/>
      <c r="P1996" s="2"/>
      <c r="Q1996" s="12"/>
    </row>
    <row r="1997" spans="1:17">
      <c r="A1997" s="11"/>
      <c r="B1997" s="9"/>
      <c r="C1997" s="9"/>
      <c r="D1997" s="3"/>
      <c r="E1997" s="9"/>
      <c r="F1997" s="9"/>
      <c r="G1997" s="3"/>
      <c r="H1997" s="3"/>
      <c r="I1997" s="3"/>
      <c r="J1997" s="3"/>
      <c r="K1997" s="3"/>
      <c r="L1997" s="3"/>
      <c r="M1997" s="3"/>
      <c r="N1997" s="3"/>
      <c r="O1997" s="9"/>
      <c r="P1997" s="3"/>
      <c r="Q1997" s="13"/>
    </row>
    <row r="1998" spans="1:17">
      <c r="A1998" s="10"/>
      <c r="B1998" s="8"/>
      <c r="C1998" s="8"/>
      <c r="D1998" s="2"/>
      <c r="E1998" s="8"/>
      <c r="F1998" s="8"/>
      <c r="G1998" s="2"/>
      <c r="H1998" s="2"/>
      <c r="I1998" s="2"/>
      <c r="J1998" s="2"/>
      <c r="K1998" s="2"/>
      <c r="L1998" s="2"/>
      <c r="M1998" s="2"/>
      <c r="N1998" s="2"/>
      <c r="O1998" s="8"/>
      <c r="P1998" s="2"/>
      <c r="Q1998" s="12"/>
    </row>
    <row r="1999" spans="1:17">
      <c r="A1999" s="11"/>
      <c r="B1999" s="9"/>
      <c r="C1999" s="9"/>
      <c r="D1999" s="3"/>
      <c r="E1999" s="9"/>
      <c r="F1999" s="9"/>
      <c r="G1999" s="3"/>
      <c r="H1999" s="3"/>
      <c r="I1999" s="3"/>
      <c r="J1999" s="3"/>
      <c r="K1999" s="3"/>
      <c r="L1999" s="3"/>
      <c r="M1999" s="3"/>
      <c r="N1999" s="3"/>
      <c r="O1999" s="9"/>
      <c r="P1999" s="3"/>
      <c r="Q1999" s="13"/>
    </row>
    <row r="2000" spans="1:17">
      <c r="A2000" s="10"/>
      <c r="B2000" s="8"/>
      <c r="C2000" s="8"/>
      <c r="D2000" s="2"/>
      <c r="E2000" s="8"/>
      <c r="F2000" s="8"/>
      <c r="G2000" s="2"/>
      <c r="H2000" s="2"/>
      <c r="I2000" s="2"/>
      <c r="J2000" s="2"/>
      <c r="K2000" s="2"/>
      <c r="L2000" s="2"/>
      <c r="M2000" s="2"/>
      <c r="N2000" s="2"/>
      <c r="O2000" s="8"/>
      <c r="P2000" s="2"/>
      <c r="Q2000" s="12"/>
    </row>
    <row r="2001" spans="1:17">
      <c r="A2001" s="17"/>
      <c r="B2001" s="20"/>
      <c r="C2001" s="20"/>
      <c r="D2001" s="18"/>
      <c r="E2001" s="20"/>
      <c r="F2001" s="20"/>
      <c r="G2001" s="18"/>
      <c r="H2001" s="18"/>
      <c r="I2001" s="18"/>
      <c r="J2001" s="18"/>
      <c r="K2001" s="18"/>
      <c r="L2001" s="18"/>
      <c r="M2001" s="18"/>
      <c r="N2001" s="18"/>
      <c r="O2001" s="20"/>
      <c r="P2001" s="18"/>
      <c r="Q2001" s="19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065CC-396A-47AB-9CA3-65CD3FA23845}">
  <dimension ref="A3:H10"/>
  <sheetViews>
    <sheetView workbookViewId="0">
      <selection activeCell="A4" sqref="A4"/>
    </sheetView>
  </sheetViews>
  <sheetFormatPr defaultRowHeight="15"/>
  <cols>
    <col min="1" max="1" width="26.140625" bestFit="1" customWidth="1"/>
    <col min="2" max="2" width="11" bestFit="1" customWidth="1"/>
    <col min="3" max="3" width="13.28515625" bestFit="1" customWidth="1"/>
    <col min="4" max="4" width="14.42578125" bestFit="1" customWidth="1"/>
    <col min="5" max="5" width="9.85546875" bestFit="1" customWidth="1"/>
    <col min="6" max="6" width="11" bestFit="1" customWidth="1"/>
    <col min="7" max="7" width="13.28515625" bestFit="1" customWidth="1"/>
    <col min="8" max="8" width="11.42578125" bestFit="1" customWidth="1"/>
  </cols>
  <sheetData>
    <row r="3" spans="1:8">
      <c r="A3" s="75" t="s">
        <v>4248</v>
      </c>
      <c r="B3" s="75" t="s">
        <v>1363</v>
      </c>
    </row>
    <row r="4" spans="1:8">
      <c r="A4" s="75" t="s">
        <v>3</v>
      </c>
      <c r="B4" t="s">
        <v>1408</v>
      </c>
      <c r="C4" t="s">
        <v>1374</v>
      </c>
      <c r="D4" t="s">
        <v>1400</v>
      </c>
      <c r="E4" t="s">
        <v>1411</v>
      </c>
      <c r="F4" t="s">
        <v>1380</v>
      </c>
      <c r="G4" t="s">
        <v>1389</v>
      </c>
      <c r="H4" t="s">
        <v>1361</v>
      </c>
    </row>
    <row r="5" spans="1:8">
      <c r="A5" t="s">
        <v>23</v>
      </c>
      <c r="B5" s="76">
        <v>2751.6100000000006</v>
      </c>
      <c r="C5" s="76">
        <v>4153.4499999999989</v>
      </c>
      <c r="D5" s="76">
        <v>3001.45</v>
      </c>
      <c r="E5" s="76">
        <v>3565.2200000000007</v>
      </c>
      <c r="F5" s="76">
        <v>2929.92</v>
      </c>
      <c r="G5" s="76">
        <v>2710.0000000000009</v>
      </c>
      <c r="H5" s="76">
        <v>19111.650000000001</v>
      </c>
    </row>
    <row r="6" spans="1:8">
      <c r="A6" t="s">
        <v>31</v>
      </c>
      <c r="B6" s="76">
        <v>2948.5899999999988</v>
      </c>
      <c r="C6" s="76">
        <v>3211.6399999999994</v>
      </c>
      <c r="D6" s="76">
        <v>3388.1399999999994</v>
      </c>
      <c r="E6" s="76">
        <v>3182.5000000000009</v>
      </c>
      <c r="F6" s="76">
        <v>3324.26</v>
      </c>
      <c r="G6" s="76">
        <v>3706.3199999999993</v>
      </c>
      <c r="H6" s="76">
        <v>19761.449999999997</v>
      </c>
    </row>
    <row r="7" spans="1:8">
      <c r="A7" t="s">
        <v>10</v>
      </c>
      <c r="B7" s="76">
        <v>2649.8799999999997</v>
      </c>
      <c r="C7" s="76">
        <v>2782.17</v>
      </c>
      <c r="D7" s="76">
        <v>3002.9099999999994</v>
      </c>
      <c r="E7" s="76">
        <v>3571.2599999999993</v>
      </c>
      <c r="F7" s="76">
        <v>3396.0600000000004</v>
      </c>
      <c r="G7" s="76">
        <v>4226.59</v>
      </c>
      <c r="H7" s="76">
        <v>19628.87</v>
      </c>
    </row>
    <row r="8" spans="1:8">
      <c r="A8" t="s">
        <v>1360</v>
      </c>
      <c r="B8" s="76">
        <v>3615.17</v>
      </c>
      <c r="C8" s="76">
        <v>3141.53</v>
      </c>
      <c r="D8" s="76">
        <v>3667.8799999999987</v>
      </c>
      <c r="E8" s="76">
        <v>4382.4499999999989</v>
      </c>
      <c r="F8" s="76">
        <v>3335.5299999999997</v>
      </c>
      <c r="G8" s="76">
        <v>3511.95</v>
      </c>
      <c r="H8" s="76">
        <v>21654.51</v>
      </c>
    </row>
    <row r="9" spans="1:8">
      <c r="A9" t="s">
        <v>44</v>
      </c>
      <c r="B9" s="76">
        <v>3698.96</v>
      </c>
      <c r="C9" s="76">
        <v>3903.8799999999997</v>
      </c>
      <c r="D9" s="76">
        <v>2834.6999999999994</v>
      </c>
      <c r="E9" s="76">
        <v>3270.6700000000005</v>
      </c>
      <c r="F9" s="76">
        <v>3858.5799999999995</v>
      </c>
      <c r="G9" s="76">
        <v>3170.1799999999989</v>
      </c>
      <c r="H9" s="76">
        <v>20736.969999999998</v>
      </c>
    </row>
    <row r="10" spans="1:8">
      <c r="A10" t="s">
        <v>1361</v>
      </c>
      <c r="B10" s="76">
        <v>15664.21</v>
      </c>
      <c r="C10" s="76">
        <v>17192.669999999998</v>
      </c>
      <c r="D10" s="76">
        <v>15895.079999999996</v>
      </c>
      <c r="E10" s="76">
        <v>17972.099999999999</v>
      </c>
      <c r="F10" s="76">
        <v>16844.349999999999</v>
      </c>
      <c r="G10" s="76">
        <v>17325.04</v>
      </c>
      <c r="H10" s="76">
        <v>100893.45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9FAC-9324-4469-9DC4-7FC589F10451}">
  <dimension ref="A3:H14"/>
  <sheetViews>
    <sheetView workbookViewId="0">
      <selection activeCell="A15" sqref="A15"/>
    </sheetView>
  </sheetViews>
  <sheetFormatPr defaultRowHeight="15"/>
  <cols>
    <col min="1" max="1" width="22.42578125" bestFit="1" customWidth="1"/>
    <col min="2" max="2" width="18.5703125" bestFit="1" customWidth="1"/>
    <col min="3" max="3" width="8.5703125" bestFit="1" customWidth="1"/>
    <col min="4" max="4" width="4.7109375" bestFit="1" customWidth="1"/>
    <col min="5" max="5" width="12.5703125" bestFit="1" customWidth="1"/>
    <col min="6" max="6" width="8" bestFit="1" customWidth="1"/>
    <col min="7" max="7" width="7.140625" bestFit="1" customWidth="1"/>
    <col min="8" max="9" width="11.42578125" bestFit="1" customWidth="1"/>
  </cols>
  <sheetData>
    <row r="3" spans="1:8">
      <c r="A3" s="75" t="s">
        <v>1359</v>
      </c>
      <c r="B3" s="75" t="s">
        <v>1357</v>
      </c>
    </row>
    <row r="4" spans="1:8">
      <c r="A4" s="75" t="s">
        <v>0</v>
      </c>
      <c r="B4" t="s">
        <v>1358</v>
      </c>
      <c r="C4" t="s">
        <v>1412</v>
      </c>
      <c r="D4" t="s">
        <v>1385</v>
      </c>
      <c r="E4" t="s">
        <v>1376</v>
      </c>
      <c r="F4" t="s">
        <v>1395</v>
      </c>
      <c r="G4" t="s">
        <v>4416</v>
      </c>
      <c r="H4" t="s">
        <v>1361</v>
      </c>
    </row>
    <row r="5" spans="1:8">
      <c r="A5" t="s">
        <v>7</v>
      </c>
      <c r="B5" s="76">
        <v>42</v>
      </c>
      <c r="C5" s="76">
        <v>36</v>
      </c>
      <c r="D5" s="76">
        <v>47</v>
      </c>
      <c r="E5" s="76">
        <v>37</v>
      </c>
      <c r="F5" s="76">
        <v>34</v>
      </c>
      <c r="G5" s="76">
        <v>3</v>
      </c>
      <c r="H5" s="76">
        <v>199</v>
      </c>
    </row>
    <row r="6" spans="1:8">
      <c r="A6" t="s">
        <v>12</v>
      </c>
      <c r="B6" s="76">
        <v>35</v>
      </c>
      <c r="C6" s="76">
        <v>32</v>
      </c>
      <c r="D6" s="76">
        <v>43</v>
      </c>
      <c r="E6" s="76">
        <v>46</v>
      </c>
      <c r="F6" s="76">
        <v>36</v>
      </c>
      <c r="G6" s="76">
        <v>10</v>
      </c>
      <c r="H6" s="76">
        <v>202</v>
      </c>
    </row>
    <row r="7" spans="1:8">
      <c r="A7" t="s">
        <v>16</v>
      </c>
      <c r="B7" s="76">
        <v>34</v>
      </c>
      <c r="C7" s="76">
        <v>52</v>
      </c>
      <c r="D7" s="76">
        <v>49</v>
      </c>
      <c r="E7" s="76">
        <v>44</v>
      </c>
      <c r="F7" s="76">
        <v>44</v>
      </c>
      <c r="G7" s="76">
        <v>5</v>
      </c>
      <c r="H7" s="76">
        <v>228</v>
      </c>
    </row>
    <row r="8" spans="1:8">
      <c r="A8" t="s">
        <v>20</v>
      </c>
      <c r="B8" s="76">
        <v>39</v>
      </c>
      <c r="C8" s="76">
        <v>40</v>
      </c>
      <c r="D8" s="76">
        <v>32</v>
      </c>
      <c r="E8" s="76">
        <v>40</v>
      </c>
      <c r="F8" s="76">
        <v>32</v>
      </c>
      <c r="G8" s="76">
        <v>7</v>
      </c>
      <c r="H8" s="76">
        <v>190</v>
      </c>
    </row>
    <row r="9" spans="1:8">
      <c r="A9" t="s">
        <v>24</v>
      </c>
      <c r="B9" s="76">
        <v>31</v>
      </c>
      <c r="C9" s="76">
        <v>39</v>
      </c>
      <c r="D9" s="76">
        <v>43</v>
      </c>
      <c r="E9" s="76">
        <v>35</v>
      </c>
      <c r="F9" s="76">
        <v>39</v>
      </c>
      <c r="G9" s="76">
        <v>7</v>
      </c>
      <c r="H9" s="76">
        <v>194</v>
      </c>
    </row>
    <row r="10" spans="1:8">
      <c r="A10" t="s">
        <v>28</v>
      </c>
      <c r="B10" s="76">
        <v>29</v>
      </c>
      <c r="C10" s="76">
        <v>44</v>
      </c>
      <c r="D10" s="76">
        <v>35</v>
      </c>
      <c r="E10" s="76">
        <v>38</v>
      </c>
      <c r="F10" s="76">
        <v>40</v>
      </c>
      <c r="G10" s="76">
        <v>6</v>
      </c>
      <c r="H10" s="76">
        <v>192</v>
      </c>
    </row>
    <row r="11" spans="1:8">
      <c r="A11" t="s">
        <v>32</v>
      </c>
      <c r="B11" s="76">
        <v>34</v>
      </c>
      <c r="C11" s="76">
        <v>33</v>
      </c>
      <c r="D11" s="76">
        <v>53</v>
      </c>
      <c r="E11" s="76">
        <v>34</v>
      </c>
      <c r="F11" s="76">
        <v>43</v>
      </c>
      <c r="G11" s="76">
        <v>12</v>
      </c>
      <c r="H11" s="76">
        <v>209</v>
      </c>
    </row>
    <row r="12" spans="1:8">
      <c r="A12" t="s">
        <v>35</v>
      </c>
      <c r="B12" s="76">
        <v>33</v>
      </c>
      <c r="C12" s="76">
        <v>40</v>
      </c>
      <c r="D12" s="76">
        <v>33</v>
      </c>
      <c r="E12" s="76">
        <v>50</v>
      </c>
      <c r="F12" s="76">
        <v>42</v>
      </c>
      <c r="G12" s="76">
        <v>6</v>
      </c>
      <c r="H12" s="76">
        <v>204</v>
      </c>
    </row>
    <row r="13" spans="1:8">
      <c r="A13" t="s">
        <v>38</v>
      </c>
      <c r="B13" s="76">
        <v>39</v>
      </c>
      <c r="C13" s="76">
        <v>42</v>
      </c>
      <c r="D13" s="76">
        <v>46</v>
      </c>
      <c r="E13" s="76">
        <v>35</v>
      </c>
      <c r="F13" s="76">
        <v>28</v>
      </c>
      <c r="G13" s="76">
        <v>2</v>
      </c>
      <c r="H13" s="76">
        <v>192</v>
      </c>
    </row>
    <row r="14" spans="1:8">
      <c r="A14" t="s">
        <v>41</v>
      </c>
      <c r="B14" s="76">
        <v>43</v>
      </c>
      <c r="C14" s="76">
        <v>35</v>
      </c>
      <c r="D14" s="76">
        <v>30</v>
      </c>
      <c r="E14" s="76">
        <v>33</v>
      </c>
      <c r="F14" s="76">
        <v>43</v>
      </c>
      <c r="G14" s="76">
        <v>6</v>
      </c>
      <c r="H14" s="76">
        <v>190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334E-1556-4CF5-A7D2-46598F913D3D}">
  <dimension ref="A3:B15"/>
  <sheetViews>
    <sheetView workbookViewId="0">
      <selection activeCell="A3" sqref="A3:B15"/>
    </sheetView>
  </sheetViews>
  <sheetFormatPr defaultRowHeight="15"/>
  <cols>
    <col min="1" max="1" width="10" bestFit="1" customWidth="1"/>
    <col min="2" max="2" width="23" bestFit="1" customWidth="1"/>
  </cols>
  <sheetData>
    <row r="3" spans="1:2">
      <c r="A3" s="75" t="s">
        <v>4252</v>
      </c>
      <c r="B3" t="s">
        <v>4330</v>
      </c>
    </row>
    <row r="4" spans="1:2">
      <c r="A4" t="s">
        <v>4261</v>
      </c>
      <c r="B4" s="34">
        <v>89.623333333333335</v>
      </c>
    </row>
    <row r="5" spans="1:2">
      <c r="A5" t="s">
        <v>4262</v>
      </c>
      <c r="B5" s="76">
        <v>87.320000000000007</v>
      </c>
    </row>
    <row r="6" spans="1:2">
      <c r="A6" t="s">
        <v>4263</v>
      </c>
      <c r="B6" s="76">
        <v>89.969999999999985</v>
      </c>
    </row>
    <row r="7" spans="1:2">
      <c r="A7" t="s">
        <v>4264</v>
      </c>
      <c r="B7" s="76">
        <v>85.399999999999991</v>
      </c>
    </row>
    <row r="8" spans="1:2">
      <c r="A8" t="s">
        <v>4265</v>
      </c>
      <c r="B8" s="34">
        <v>83.393333333333331</v>
      </c>
    </row>
    <row r="9" spans="1:2">
      <c r="A9" t="s">
        <v>4266</v>
      </c>
      <c r="B9" s="34">
        <v>84.38333333333334</v>
      </c>
    </row>
    <row r="10" spans="1:2">
      <c r="A10" t="s">
        <v>4267</v>
      </c>
      <c r="B10" s="34">
        <v>77.203333333333319</v>
      </c>
    </row>
    <row r="11" spans="1:2">
      <c r="A11" t="s">
        <v>4268</v>
      </c>
      <c r="B11" s="34">
        <v>88.843333333333348</v>
      </c>
    </row>
    <row r="12" spans="1:2">
      <c r="A12" t="s">
        <v>4269</v>
      </c>
      <c r="B12" s="76">
        <v>90.02</v>
      </c>
    </row>
    <row r="13" spans="1:2">
      <c r="A13" t="s">
        <v>4270</v>
      </c>
      <c r="B13" s="34">
        <v>85.736666666666665</v>
      </c>
    </row>
    <row r="14" spans="1:2">
      <c r="A14" t="s">
        <v>4271</v>
      </c>
      <c r="B14" s="34">
        <v>87.373333333333335</v>
      </c>
    </row>
    <row r="15" spans="1:2">
      <c r="A15" t="s">
        <v>4272</v>
      </c>
      <c r="B15" s="76">
        <v>84.78</v>
      </c>
    </row>
  </sheetData>
  <pageMargins left="0.7" right="0.7" top="0.75" bottom="0.75" header="0.3" footer="0.3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40807-0219-4EE9-A8F4-1822B49E091B}">
  <dimension ref="A3:I14"/>
  <sheetViews>
    <sheetView workbookViewId="0">
      <selection activeCell="A3" sqref="A3"/>
    </sheetView>
  </sheetViews>
  <sheetFormatPr defaultRowHeight="15"/>
  <cols>
    <col min="1" max="1" width="22.42578125" bestFit="1" customWidth="1"/>
    <col min="2" max="2" width="18.5703125" bestFit="1" customWidth="1"/>
    <col min="3" max="3" width="8.5703125" bestFit="1" customWidth="1"/>
    <col min="4" max="4" width="4.7109375" bestFit="1" customWidth="1"/>
    <col min="5" max="5" width="12.5703125" bestFit="1" customWidth="1"/>
    <col min="6" max="6" width="8" bestFit="1" customWidth="1"/>
    <col min="7" max="8" width="11.42578125" bestFit="1" customWidth="1"/>
    <col min="9" max="9" width="39.42578125" customWidth="1"/>
  </cols>
  <sheetData>
    <row r="3" spans="1:9" ht="43.5" customHeight="1">
      <c r="A3" s="75" t="s">
        <v>1359</v>
      </c>
      <c r="B3" s="75" t="s">
        <v>1357</v>
      </c>
      <c r="I3" s="32" t="s">
        <v>4381</v>
      </c>
    </row>
    <row r="4" spans="1:9">
      <c r="A4" s="75" t="s">
        <v>0</v>
      </c>
      <c r="B4" t="s">
        <v>1358</v>
      </c>
      <c r="C4" t="s">
        <v>1412</v>
      </c>
      <c r="D4" t="s">
        <v>1385</v>
      </c>
      <c r="E4" t="s">
        <v>1376</v>
      </c>
      <c r="F4" t="s">
        <v>1395</v>
      </c>
      <c r="G4" t="s">
        <v>1361</v>
      </c>
      <c r="I4" s="32"/>
    </row>
    <row r="5" spans="1:9">
      <c r="A5" t="s">
        <v>7</v>
      </c>
      <c r="B5" s="76">
        <v>42</v>
      </c>
      <c r="C5" s="76">
        <v>36</v>
      </c>
      <c r="D5" s="76">
        <v>47</v>
      </c>
      <c r="E5" s="76">
        <v>37</v>
      </c>
      <c r="F5" s="76">
        <v>34</v>
      </c>
      <c r="G5" s="76">
        <v>196</v>
      </c>
    </row>
    <row r="6" spans="1:9">
      <c r="A6" t="s">
        <v>12</v>
      </c>
      <c r="B6" s="76">
        <v>35</v>
      </c>
      <c r="C6" s="76">
        <v>32</v>
      </c>
      <c r="D6" s="76">
        <v>43</v>
      </c>
      <c r="E6" s="76">
        <v>46</v>
      </c>
      <c r="F6" s="76">
        <v>36</v>
      </c>
      <c r="G6" s="76">
        <v>192</v>
      </c>
    </row>
    <row r="7" spans="1:9">
      <c r="A7" t="s">
        <v>16</v>
      </c>
      <c r="B7" s="76">
        <v>34</v>
      </c>
      <c r="C7" s="76">
        <v>52</v>
      </c>
      <c r="D7" s="76">
        <v>49</v>
      </c>
      <c r="E7" s="76">
        <v>44</v>
      </c>
      <c r="F7" s="76">
        <v>44</v>
      </c>
      <c r="G7" s="76">
        <v>223</v>
      </c>
    </row>
    <row r="8" spans="1:9">
      <c r="A8" t="s">
        <v>20</v>
      </c>
      <c r="B8" s="76">
        <v>39</v>
      </c>
      <c r="C8" s="76">
        <v>40</v>
      </c>
      <c r="D8" s="76">
        <v>32</v>
      </c>
      <c r="E8" s="76">
        <v>40</v>
      </c>
      <c r="F8" s="76">
        <v>32</v>
      </c>
      <c r="G8" s="76">
        <v>183</v>
      </c>
    </row>
    <row r="9" spans="1:9">
      <c r="A9" t="s">
        <v>24</v>
      </c>
      <c r="B9" s="76">
        <v>31</v>
      </c>
      <c r="C9" s="76">
        <v>39</v>
      </c>
      <c r="D9" s="76">
        <v>43</v>
      </c>
      <c r="E9" s="76">
        <v>35</v>
      </c>
      <c r="F9" s="76">
        <v>39</v>
      </c>
      <c r="G9" s="76">
        <v>187</v>
      </c>
    </row>
    <row r="10" spans="1:9">
      <c r="A10" t="s">
        <v>28</v>
      </c>
      <c r="B10" s="76">
        <v>29</v>
      </c>
      <c r="C10" s="76">
        <v>44</v>
      </c>
      <c r="D10" s="76">
        <v>35</v>
      </c>
      <c r="E10" s="76">
        <v>38</v>
      </c>
      <c r="F10" s="76">
        <v>40</v>
      </c>
      <c r="G10" s="76">
        <v>186</v>
      </c>
    </row>
    <row r="11" spans="1:9">
      <c r="A11" t="s">
        <v>32</v>
      </c>
      <c r="B11" s="76">
        <v>34</v>
      </c>
      <c r="C11" s="76">
        <v>33</v>
      </c>
      <c r="D11" s="76">
        <v>53</v>
      </c>
      <c r="E11" s="76">
        <v>34</v>
      </c>
      <c r="F11" s="76">
        <v>43</v>
      </c>
      <c r="G11" s="76">
        <v>197</v>
      </c>
    </row>
    <row r="12" spans="1:9">
      <c r="A12" t="s">
        <v>35</v>
      </c>
      <c r="B12" s="76">
        <v>33</v>
      </c>
      <c r="C12" s="76">
        <v>40</v>
      </c>
      <c r="D12" s="76">
        <v>33</v>
      </c>
      <c r="E12" s="76">
        <v>50</v>
      </c>
      <c r="F12" s="76">
        <v>42</v>
      </c>
      <c r="G12" s="76">
        <v>198</v>
      </c>
    </row>
    <row r="13" spans="1:9">
      <c r="A13" t="s">
        <v>38</v>
      </c>
      <c r="B13" s="76">
        <v>39</v>
      </c>
      <c r="C13" s="76">
        <v>42</v>
      </c>
      <c r="D13" s="76">
        <v>46</v>
      </c>
      <c r="E13" s="76">
        <v>35</v>
      </c>
      <c r="F13" s="76">
        <v>28</v>
      </c>
      <c r="G13" s="76">
        <v>190</v>
      </c>
    </row>
    <row r="14" spans="1:9">
      <c r="A14" t="s">
        <v>41</v>
      </c>
      <c r="B14" s="76">
        <v>43</v>
      </c>
      <c r="C14" s="76">
        <v>35</v>
      </c>
      <c r="D14" s="76">
        <v>30</v>
      </c>
      <c r="E14" s="76">
        <v>33</v>
      </c>
      <c r="F14" s="76">
        <v>43</v>
      </c>
      <c r="G14" s="76">
        <v>184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B02FE-7716-498A-A33B-18F8C6D6CBCB}">
  <dimension ref="A1:Q2001"/>
  <sheetViews>
    <sheetView workbookViewId="0"/>
  </sheetViews>
  <sheetFormatPr defaultRowHeight="15"/>
  <cols>
    <col min="1" max="1" width="9.85546875" bestFit="1" customWidth="1"/>
    <col min="2" max="2" width="9.7109375" bestFit="1" customWidth="1"/>
    <col min="5" max="5" width="14.28515625" bestFit="1" customWidth="1"/>
    <col min="6" max="6" width="12.85546875" bestFit="1" customWidth="1"/>
    <col min="11" max="11" width="12.140625" bestFit="1" customWidth="1"/>
    <col min="13" max="13" width="13" bestFit="1" customWidth="1"/>
    <col min="14" max="15" width="10.85546875" bestFit="1" customWidth="1"/>
  </cols>
  <sheetData>
    <row r="1" spans="1:17" ht="36">
      <c r="A1" s="1" t="s">
        <v>1362</v>
      </c>
      <c r="B1" s="1" t="s">
        <v>45</v>
      </c>
      <c r="C1" s="1" t="s">
        <v>0</v>
      </c>
      <c r="D1" s="1" t="s">
        <v>3</v>
      </c>
      <c r="E1" s="1" t="s">
        <v>1363</v>
      </c>
      <c r="F1" s="1" t="s">
        <v>1364</v>
      </c>
      <c r="G1" s="1" t="s">
        <v>1356</v>
      </c>
      <c r="H1" s="1" t="s">
        <v>1365</v>
      </c>
      <c r="I1" s="1" t="s">
        <v>1366</v>
      </c>
      <c r="J1" s="1" t="s">
        <v>1367</v>
      </c>
      <c r="K1" s="1" t="s">
        <v>1357</v>
      </c>
      <c r="L1" s="1" t="s">
        <v>51</v>
      </c>
      <c r="M1" s="1" t="s">
        <v>1368</v>
      </c>
      <c r="N1" s="88" t="s">
        <v>1369</v>
      </c>
      <c r="O1" s="1" t="s">
        <v>1370</v>
      </c>
      <c r="P1" s="1" t="s">
        <v>1371</v>
      </c>
      <c r="Q1" s="1" t="s">
        <v>1372</v>
      </c>
    </row>
    <row r="2" spans="1:17">
      <c r="A2" s="8" t="s">
        <v>1373</v>
      </c>
      <c r="B2" s="8" t="s">
        <v>588</v>
      </c>
      <c r="C2" s="8" t="s">
        <v>35</v>
      </c>
      <c r="D2" s="8" t="s">
        <v>10</v>
      </c>
      <c r="E2" s="8" t="s">
        <v>1374</v>
      </c>
      <c r="F2" s="8" t="s">
        <v>1375</v>
      </c>
      <c r="G2" s="8">
        <v>73.8</v>
      </c>
      <c r="H2" s="8">
        <v>9.6199999999999992</v>
      </c>
      <c r="I2" s="8">
        <v>1.1657999999999999</v>
      </c>
      <c r="J2" s="8">
        <v>1.8583000000000001</v>
      </c>
      <c r="K2" s="8" t="s">
        <v>1376</v>
      </c>
      <c r="L2" s="8">
        <v>557</v>
      </c>
      <c r="M2" s="8" t="s">
        <v>1377</v>
      </c>
      <c r="N2" s="89" t="s">
        <v>585</v>
      </c>
      <c r="O2" s="8" t="s">
        <v>1378</v>
      </c>
      <c r="P2" s="8">
        <v>48</v>
      </c>
      <c r="Q2" s="8">
        <v>41.29</v>
      </c>
    </row>
    <row r="3" spans="1:17">
      <c r="A3" s="9" t="s">
        <v>1379</v>
      </c>
      <c r="B3" s="9" t="s">
        <v>1190</v>
      </c>
      <c r="C3" s="9" t="s">
        <v>35</v>
      </c>
      <c r="D3" s="9" t="s">
        <v>10</v>
      </c>
      <c r="E3" s="9" t="s">
        <v>1380</v>
      </c>
      <c r="F3" s="9" t="s">
        <v>1375</v>
      </c>
      <c r="G3" s="9">
        <v>6.55</v>
      </c>
      <c r="H3" s="9">
        <v>7.97</v>
      </c>
      <c r="I3" s="9">
        <v>4.4400000000000002E-2</v>
      </c>
      <c r="J3" s="9">
        <v>5.4699999999999999E-2</v>
      </c>
      <c r="K3" s="9" t="s">
        <v>1376</v>
      </c>
      <c r="L3" s="9">
        <v>600</v>
      </c>
      <c r="M3" s="9" t="s">
        <v>1381</v>
      </c>
      <c r="N3" s="90" t="s">
        <v>1382</v>
      </c>
      <c r="O3" s="9"/>
      <c r="P3" s="9">
        <v>240</v>
      </c>
      <c r="Q3" s="9">
        <v>4.78</v>
      </c>
    </row>
    <row r="4" spans="1:17">
      <c r="A4" s="8" t="s">
        <v>1383</v>
      </c>
      <c r="B4" s="8" t="s">
        <v>1068</v>
      </c>
      <c r="C4" s="8" t="s">
        <v>16</v>
      </c>
      <c r="D4" s="8" t="s">
        <v>44</v>
      </c>
      <c r="E4" s="8" t="s">
        <v>1374</v>
      </c>
      <c r="F4" s="8" t="s">
        <v>1384</v>
      </c>
      <c r="G4" s="8">
        <v>47.65</v>
      </c>
      <c r="H4" s="8">
        <v>8</v>
      </c>
      <c r="I4" s="8">
        <v>0.73950000000000005</v>
      </c>
      <c r="J4" s="8">
        <v>1.4932000000000001</v>
      </c>
      <c r="K4" s="8" t="s">
        <v>1385</v>
      </c>
      <c r="L4" s="8">
        <v>690</v>
      </c>
      <c r="M4" s="8" t="s">
        <v>1386</v>
      </c>
      <c r="N4" s="89" t="s">
        <v>1387</v>
      </c>
      <c r="O4" s="8"/>
      <c r="P4" s="8">
        <v>36</v>
      </c>
      <c r="Q4" s="8">
        <v>0</v>
      </c>
    </row>
    <row r="5" spans="1:17">
      <c r="A5" s="9" t="s">
        <v>1388</v>
      </c>
      <c r="B5" s="9" t="s">
        <v>220</v>
      </c>
      <c r="C5" s="9" t="s">
        <v>35</v>
      </c>
      <c r="D5" s="9" t="s">
        <v>23</v>
      </c>
      <c r="E5" s="9" t="s">
        <v>1389</v>
      </c>
      <c r="F5" s="9" t="s">
        <v>1390</v>
      </c>
      <c r="G5" s="9">
        <v>7.33</v>
      </c>
      <c r="H5" s="9">
        <v>8.76</v>
      </c>
      <c r="I5" s="9">
        <v>0.1021</v>
      </c>
      <c r="J5" s="9">
        <v>0.18160000000000001</v>
      </c>
      <c r="K5" s="9" t="s">
        <v>1385</v>
      </c>
      <c r="L5" s="9">
        <v>797</v>
      </c>
      <c r="M5" s="9" t="s">
        <v>1386</v>
      </c>
      <c r="N5" s="90" t="s">
        <v>1391</v>
      </c>
      <c r="O5" s="9"/>
      <c r="P5" s="9">
        <v>48</v>
      </c>
      <c r="Q5" s="9">
        <v>0</v>
      </c>
    </row>
    <row r="6" spans="1:17">
      <c r="A6" s="8" t="s">
        <v>1392</v>
      </c>
      <c r="B6" s="8" t="s">
        <v>1070</v>
      </c>
      <c r="C6" s="8" t="s">
        <v>32</v>
      </c>
      <c r="D6" s="8" t="s">
        <v>31</v>
      </c>
      <c r="E6" s="8" t="s">
        <v>1380</v>
      </c>
      <c r="F6" s="8" t="s">
        <v>1390</v>
      </c>
      <c r="G6" s="8">
        <v>58.02</v>
      </c>
      <c r="H6" s="8">
        <v>16.7</v>
      </c>
      <c r="I6" s="8">
        <v>0.98029999999999995</v>
      </c>
      <c r="J6" s="8">
        <v>5.2834000000000003</v>
      </c>
      <c r="K6" s="8" t="s">
        <v>1358</v>
      </c>
      <c r="L6" s="8">
        <v>751</v>
      </c>
      <c r="M6" s="8" t="s">
        <v>1386</v>
      </c>
      <c r="N6" s="89" t="s">
        <v>1393</v>
      </c>
      <c r="O6" s="8"/>
      <c r="P6" s="8">
        <v>12</v>
      </c>
      <c r="Q6" s="8">
        <v>8.92</v>
      </c>
    </row>
    <row r="7" spans="1:17">
      <c r="A7" s="9" t="s">
        <v>1394</v>
      </c>
      <c r="B7" s="9" t="s">
        <v>326</v>
      </c>
      <c r="C7" s="9" t="s">
        <v>28</v>
      </c>
      <c r="D7" s="9" t="s">
        <v>23</v>
      </c>
      <c r="E7" s="9" t="s">
        <v>1389</v>
      </c>
      <c r="F7" s="9" t="s">
        <v>1375</v>
      </c>
      <c r="G7" s="9">
        <v>25.12</v>
      </c>
      <c r="H7" s="9">
        <v>8.9700000000000006</v>
      </c>
      <c r="I7" s="9">
        <v>0.42370000000000002</v>
      </c>
      <c r="J7" s="9">
        <v>0.31780000000000003</v>
      </c>
      <c r="K7" s="9" t="s">
        <v>1395</v>
      </c>
      <c r="L7" s="9">
        <v>748</v>
      </c>
      <c r="M7" s="9" t="s">
        <v>1396</v>
      </c>
      <c r="N7" s="90" t="s">
        <v>1397</v>
      </c>
      <c r="O7" s="9" t="s">
        <v>1398</v>
      </c>
      <c r="P7" s="9">
        <v>120</v>
      </c>
      <c r="Q7" s="9">
        <v>2.65</v>
      </c>
    </row>
    <row r="8" spans="1:17">
      <c r="A8" s="8" t="s">
        <v>1399</v>
      </c>
      <c r="B8" s="8" t="s">
        <v>971</v>
      </c>
      <c r="C8" s="8" t="s">
        <v>41</v>
      </c>
      <c r="D8" s="8" t="s">
        <v>31</v>
      </c>
      <c r="E8" s="8" t="s">
        <v>1400</v>
      </c>
      <c r="F8" s="8" t="s">
        <v>1390</v>
      </c>
      <c r="G8" s="8">
        <v>80.930000000000007</v>
      </c>
      <c r="H8" s="8">
        <v>15.12</v>
      </c>
      <c r="I8" s="8">
        <v>0.65490000000000004</v>
      </c>
      <c r="J8" s="8">
        <v>1.9303999999999999</v>
      </c>
      <c r="K8" s="8" t="s">
        <v>1358</v>
      </c>
      <c r="L8" s="8">
        <v>866</v>
      </c>
      <c r="M8" s="8" t="s">
        <v>1377</v>
      </c>
      <c r="N8" s="89" t="s">
        <v>839</v>
      </c>
      <c r="O8" s="8" t="s">
        <v>1401</v>
      </c>
      <c r="P8" s="8">
        <v>60</v>
      </c>
      <c r="Q8" s="8">
        <v>72.62</v>
      </c>
    </row>
    <row r="9" spans="1:17">
      <c r="A9" s="9" t="s">
        <v>1402</v>
      </c>
      <c r="B9" s="9" t="s">
        <v>342</v>
      </c>
      <c r="C9" s="9" t="s">
        <v>35</v>
      </c>
      <c r="D9" s="9" t="s">
        <v>23</v>
      </c>
      <c r="E9" s="9" t="s">
        <v>1380</v>
      </c>
      <c r="F9" s="9" t="s">
        <v>1390</v>
      </c>
      <c r="G9" s="9">
        <v>82.82</v>
      </c>
      <c r="H9" s="9">
        <v>12.11</v>
      </c>
      <c r="I9" s="9">
        <v>1.1069</v>
      </c>
      <c r="J9" s="9">
        <v>2.1854</v>
      </c>
      <c r="K9" s="9" t="s">
        <v>1385</v>
      </c>
      <c r="L9" s="9">
        <v>887</v>
      </c>
      <c r="M9" s="9" t="s">
        <v>1403</v>
      </c>
      <c r="N9" s="90" t="s">
        <v>200</v>
      </c>
      <c r="O9" s="9" t="s">
        <v>1404</v>
      </c>
      <c r="P9" s="9">
        <v>48</v>
      </c>
      <c r="Q9" s="9">
        <v>0</v>
      </c>
    </row>
    <row r="10" spans="1:17">
      <c r="A10" s="8" t="s">
        <v>1405</v>
      </c>
      <c r="B10" s="8" t="s">
        <v>828</v>
      </c>
      <c r="C10" s="8" t="s">
        <v>38</v>
      </c>
      <c r="D10" s="8" t="s">
        <v>1360</v>
      </c>
      <c r="E10" s="8" t="s">
        <v>1400</v>
      </c>
      <c r="F10" s="8" t="s">
        <v>1390</v>
      </c>
      <c r="G10" s="8">
        <v>66.27</v>
      </c>
      <c r="H10" s="8">
        <v>9.6300000000000008</v>
      </c>
      <c r="I10" s="8">
        <v>1.1232</v>
      </c>
      <c r="J10" s="8">
        <v>0.69720000000000004</v>
      </c>
      <c r="K10" s="8" t="s">
        <v>1376</v>
      </c>
      <c r="L10" s="8">
        <v>793</v>
      </c>
      <c r="M10" s="8" t="s">
        <v>1386</v>
      </c>
      <c r="N10" s="89" t="s">
        <v>1406</v>
      </c>
      <c r="O10" s="8"/>
      <c r="P10" s="8">
        <v>180</v>
      </c>
      <c r="Q10" s="8">
        <v>44.38</v>
      </c>
    </row>
    <row r="11" spans="1:17">
      <c r="A11" s="9" t="s">
        <v>1407</v>
      </c>
      <c r="B11" s="9" t="s">
        <v>489</v>
      </c>
      <c r="C11" s="9" t="s">
        <v>20</v>
      </c>
      <c r="D11" s="9" t="s">
        <v>44</v>
      </c>
      <c r="E11" s="9" t="s">
        <v>1408</v>
      </c>
      <c r="F11" s="9" t="s">
        <v>1375</v>
      </c>
      <c r="G11" s="9">
        <v>62.07</v>
      </c>
      <c r="H11" s="9">
        <v>12.48</v>
      </c>
      <c r="I11" s="9">
        <v>0.40760000000000002</v>
      </c>
      <c r="J11" s="9">
        <v>5.5288000000000004</v>
      </c>
      <c r="K11" s="9" t="s">
        <v>1358</v>
      </c>
      <c r="L11" s="9">
        <v>713</v>
      </c>
      <c r="M11" s="9" t="s">
        <v>1386</v>
      </c>
      <c r="N11" s="90" t="s">
        <v>1409</v>
      </c>
      <c r="O11" s="9"/>
      <c r="P11" s="9">
        <v>12</v>
      </c>
      <c r="Q11" s="9">
        <v>47.65</v>
      </c>
    </row>
    <row r="12" spans="1:17">
      <c r="A12" s="8" t="s">
        <v>1410</v>
      </c>
      <c r="B12" s="8" t="s">
        <v>1260</v>
      </c>
      <c r="C12" s="8" t="s">
        <v>20</v>
      </c>
      <c r="D12" s="8" t="s">
        <v>44</v>
      </c>
      <c r="E12" s="8" t="s">
        <v>1411</v>
      </c>
      <c r="F12" s="8" t="s">
        <v>1390</v>
      </c>
      <c r="G12" s="8">
        <v>33.270000000000003</v>
      </c>
      <c r="H12" s="8">
        <v>14.95</v>
      </c>
      <c r="I12" s="8">
        <v>0.32890000000000003</v>
      </c>
      <c r="J12" s="8">
        <v>1.6124000000000001</v>
      </c>
      <c r="K12" s="8" t="s">
        <v>1412</v>
      </c>
      <c r="L12" s="8">
        <v>639</v>
      </c>
      <c r="M12" s="8" t="s">
        <v>1386</v>
      </c>
      <c r="N12" s="89" t="s">
        <v>1413</v>
      </c>
      <c r="O12" s="8"/>
      <c r="P12" s="8">
        <v>24</v>
      </c>
      <c r="Q12" s="8">
        <v>10.029999999999999</v>
      </c>
    </row>
    <row r="13" spans="1:17">
      <c r="A13" s="9" t="s">
        <v>1414</v>
      </c>
      <c r="B13" s="9" t="s">
        <v>1254</v>
      </c>
      <c r="C13" s="9" t="s">
        <v>20</v>
      </c>
      <c r="D13" s="9" t="s">
        <v>10</v>
      </c>
      <c r="E13" s="9" t="s">
        <v>1400</v>
      </c>
      <c r="F13" s="9" t="s">
        <v>1390</v>
      </c>
      <c r="G13" s="9">
        <v>48.96</v>
      </c>
      <c r="H13" s="9">
        <v>9.09</v>
      </c>
      <c r="I13" s="9">
        <v>0.92620000000000002</v>
      </c>
      <c r="J13" s="9">
        <v>0.49919999999999998</v>
      </c>
      <c r="K13" s="9" t="s">
        <v>1395</v>
      </c>
      <c r="L13" s="9">
        <v>731</v>
      </c>
      <c r="M13" s="9" t="s">
        <v>1377</v>
      </c>
      <c r="N13" s="90" t="s">
        <v>1415</v>
      </c>
      <c r="O13" s="9" t="s">
        <v>1416</v>
      </c>
      <c r="P13" s="9">
        <v>180</v>
      </c>
      <c r="Q13" s="9">
        <v>23.95</v>
      </c>
    </row>
    <row r="14" spans="1:17">
      <c r="A14" s="8" t="s">
        <v>1417</v>
      </c>
      <c r="B14" s="8" t="s">
        <v>470</v>
      </c>
      <c r="C14" s="8" t="s">
        <v>20</v>
      </c>
      <c r="D14" s="8" t="s">
        <v>31</v>
      </c>
      <c r="E14" s="8" t="s">
        <v>1389</v>
      </c>
      <c r="F14" s="8" t="s">
        <v>1384</v>
      </c>
      <c r="G14" s="8">
        <v>69.53</v>
      </c>
      <c r="H14" s="8">
        <v>9</v>
      </c>
      <c r="I14" s="8">
        <v>1.2359</v>
      </c>
      <c r="J14" s="8">
        <v>0.70520000000000005</v>
      </c>
      <c r="K14" s="8" t="s">
        <v>1376</v>
      </c>
      <c r="L14" s="8">
        <v>738</v>
      </c>
      <c r="M14" s="8" t="s">
        <v>1386</v>
      </c>
      <c r="N14" s="89" t="s">
        <v>1418</v>
      </c>
      <c r="O14" s="8"/>
      <c r="P14" s="8">
        <v>180</v>
      </c>
      <c r="Q14" s="8">
        <v>19.95</v>
      </c>
    </row>
    <row r="15" spans="1:17">
      <c r="A15" s="9" t="s">
        <v>1419</v>
      </c>
      <c r="B15" s="9" t="s">
        <v>1137</v>
      </c>
      <c r="C15" s="9" t="s">
        <v>41</v>
      </c>
      <c r="D15" s="9" t="s">
        <v>1360</v>
      </c>
      <c r="E15" s="9" t="s">
        <v>1411</v>
      </c>
      <c r="F15" s="9" t="s">
        <v>1390</v>
      </c>
      <c r="G15" s="9">
        <v>85.65</v>
      </c>
      <c r="H15" s="9">
        <v>16.93</v>
      </c>
      <c r="I15" s="9">
        <v>1.0568</v>
      </c>
      <c r="J15" s="9">
        <v>2.4683000000000002</v>
      </c>
      <c r="K15" s="9" t="s">
        <v>1358</v>
      </c>
      <c r="L15" s="9">
        <v>863</v>
      </c>
      <c r="M15" s="9" t="s">
        <v>1377</v>
      </c>
      <c r="N15" s="90" t="s">
        <v>1420</v>
      </c>
      <c r="O15" s="9" t="s">
        <v>1421</v>
      </c>
      <c r="P15" s="9">
        <v>48</v>
      </c>
      <c r="Q15" s="9">
        <v>9.6199999999999992</v>
      </c>
    </row>
    <row r="16" spans="1:17">
      <c r="A16" s="8" t="s">
        <v>1422</v>
      </c>
      <c r="B16" s="8" t="s">
        <v>437</v>
      </c>
      <c r="C16" s="8" t="s">
        <v>28</v>
      </c>
      <c r="D16" s="8" t="s">
        <v>44</v>
      </c>
      <c r="E16" s="8" t="s">
        <v>1411</v>
      </c>
      <c r="F16" s="8" t="s">
        <v>1384</v>
      </c>
      <c r="G16" s="8">
        <v>89.29</v>
      </c>
      <c r="H16" s="8">
        <v>9.14</v>
      </c>
      <c r="I16" s="8">
        <v>1.2148000000000001</v>
      </c>
      <c r="J16" s="8">
        <v>7.8143000000000002</v>
      </c>
      <c r="K16" s="8" t="s">
        <v>1376</v>
      </c>
      <c r="L16" s="8">
        <v>560</v>
      </c>
      <c r="M16" s="8" t="s">
        <v>1396</v>
      </c>
      <c r="N16" s="89" t="s">
        <v>1423</v>
      </c>
      <c r="O16" s="8" t="s">
        <v>1424</v>
      </c>
      <c r="P16" s="8">
        <v>12</v>
      </c>
      <c r="Q16" s="8">
        <v>64.599999999999994</v>
      </c>
    </row>
    <row r="17" spans="1:17">
      <c r="A17" s="9" t="s">
        <v>1425</v>
      </c>
      <c r="B17" s="9" t="s">
        <v>636</v>
      </c>
      <c r="C17" s="9" t="s">
        <v>35</v>
      </c>
      <c r="D17" s="9" t="s">
        <v>10</v>
      </c>
      <c r="E17" s="9" t="s">
        <v>1400</v>
      </c>
      <c r="F17" s="9" t="s">
        <v>1375</v>
      </c>
      <c r="G17" s="9">
        <v>24.81</v>
      </c>
      <c r="H17" s="9">
        <v>7.64</v>
      </c>
      <c r="I17" s="9">
        <v>0.39639999999999997</v>
      </c>
      <c r="J17" s="9">
        <v>0.60150000000000003</v>
      </c>
      <c r="K17" s="9"/>
      <c r="L17" s="9">
        <v>582</v>
      </c>
      <c r="M17" s="9" t="s">
        <v>1426</v>
      </c>
      <c r="N17" s="90" t="s">
        <v>1427</v>
      </c>
      <c r="O17" s="9"/>
      <c r="P17" s="9">
        <v>48</v>
      </c>
      <c r="Q17" s="9">
        <v>7.52</v>
      </c>
    </row>
    <row r="18" spans="1:17">
      <c r="A18" s="8" t="s">
        <v>1428</v>
      </c>
      <c r="B18" s="8" t="s">
        <v>990</v>
      </c>
      <c r="C18" s="8" t="s">
        <v>24</v>
      </c>
      <c r="D18" s="8" t="s">
        <v>1360</v>
      </c>
      <c r="E18" s="8" t="s">
        <v>1374</v>
      </c>
      <c r="F18" s="8" t="s">
        <v>1375</v>
      </c>
      <c r="G18" s="8">
        <v>85.93</v>
      </c>
      <c r="H18" s="8">
        <v>7.77</v>
      </c>
      <c r="I18" s="8">
        <v>1.0159</v>
      </c>
      <c r="J18" s="8">
        <v>2.6836000000000002</v>
      </c>
      <c r="K18" s="8"/>
      <c r="L18" s="8">
        <v>649</v>
      </c>
      <c r="M18" s="8" t="s">
        <v>1386</v>
      </c>
      <c r="N18" s="89" t="s">
        <v>1429</v>
      </c>
      <c r="O18" s="8"/>
      <c r="P18" s="8">
        <v>36</v>
      </c>
      <c r="Q18" s="8">
        <v>54.38</v>
      </c>
    </row>
    <row r="19" spans="1:17">
      <c r="A19" s="9" t="s">
        <v>1430</v>
      </c>
      <c r="B19" s="9" t="s">
        <v>942</v>
      </c>
      <c r="C19" s="9" t="s">
        <v>12</v>
      </c>
      <c r="D19" s="9" t="s">
        <v>44</v>
      </c>
      <c r="E19" s="9" t="s">
        <v>1374</v>
      </c>
      <c r="F19" s="9" t="s">
        <v>1375</v>
      </c>
      <c r="G19" s="9">
        <v>53.56</v>
      </c>
      <c r="H19" s="9">
        <v>15.78</v>
      </c>
      <c r="I19" s="9">
        <v>0.8286</v>
      </c>
      <c r="J19" s="9">
        <v>0.73629999999999995</v>
      </c>
      <c r="K19" s="9" t="s">
        <v>1358</v>
      </c>
      <c r="L19" s="9">
        <v>849</v>
      </c>
      <c r="M19" s="9" t="s">
        <v>1386</v>
      </c>
      <c r="N19" s="90" t="s">
        <v>1431</v>
      </c>
      <c r="O19" s="9"/>
      <c r="P19" s="9">
        <v>240</v>
      </c>
      <c r="Q19" s="9">
        <v>33.6</v>
      </c>
    </row>
    <row r="20" spans="1:17">
      <c r="A20" s="8" t="s">
        <v>1432</v>
      </c>
      <c r="B20" s="8" t="s">
        <v>795</v>
      </c>
      <c r="C20" s="8" t="s">
        <v>28</v>
      </c>
      <c r="D20" s="8" t="s">
        <v>10</v>
      </c>
      <c r="E20" s="8" t="s">
        <v>1380</v>
      </c>
      <c r="F20" s="8" t="s">
        <v>1375</v>
      </c>
      <c r="G20" s="8">
        <v>37.19</v>
      </c>
      <c r="H20" s="8">
        <v>11.52</v>
      </c>
      <c r="I20" s="8">
        <v>0.28370000000000001</v>
      </c>
      <c r="J20" s="8">
        <v>0.39710000000000001</v>
      </c>
      <c r="K20" s="8" t="s">
        <v>1385</v>
      </c>
      <c r="L20" s="8">
        <v>580</v>
      </c>
      <c r="M20" s="8" t="s">
        <v>1403</v>
      </c>
      <c r="N20" s="89" t="s">
        <v>862</v>
      </c>
      <c r="O20" s="8" t="s">
        <v>1433</v>
      </c>
      <c r="P20" s="8">
        <v>240</v>
      </c>
      <c r="Q20" s="8">
        <v>0</v>
      </c>
    </row>
    <row r="21" spans="1:17">
      <c r="A21" s="9" t="s">
        <v>1434</v>
      </c>
      <c r="B21" s="9" t="s">
        <v>246</v>
      </c>
      <c r="C21" s="9" t="s">
        <v>35</v>
      </c>
      <c r="D21" s="9" t="s">
        <v>23</v>
      </c>
      <c r="E21" s="9" t="s">
        <v>1374</v>
      </c>
      <c r="F21" s="9" t="s">
        <v>1384</v>
      </c>
      <c r="G21" s="9">
        <v>75.56</v>
      </c>
      <c r="H21" s="9">
        <v>11.03</v>
      </c>
      <c r="I21" s="9">
        <v>1.3955</v>
      </c>
      <c r="J21" s="9">
        <v>0.78149999999999997</v>
      </c>
      <c r="K21" s="9" t="s">
        <v>1376</v>
      </c>
      <c r="L21" s="9">
        <v>702</v>
      </c>
      <c r="M21" s="9" t="s">
        <v>1426</v>
      </c>
      <c r="N21" s="90" t="s">
        <v>681</v>
      </c>
      <c r="O21" s="9"/>
      <c r="P21" s="9">
        <v>240</v>
      </c>
      <c r="Q21" s="9">
        <v>11.63</v>
      </c>
    </row>
    <row r="22" spans="1:17">
      <c r="A22" s="8" t="s">
        <v>1435</v>
      </c>
      <c r="B22" s="8" t="s">
        <v>811</v>
      </c>
      <c r="C22" s="8" t="s">
        <v>12</v>
      </c>
      <c r="D22" s="8" t="s">
        <v>44</v>
      </c>
      <c r="E22" s="8" t="s">
        <v>1374</v>
      </c>
      <c r="F22" s="8" t="s">
        <v>1390</v>
      </c>
      <c r="G22" s="8">
        <v>68.150000000000006</v>
      </c>
      <c r="H22" s="8">
        <v>10.71</v>
      </c>
      <c r="I22" s="8">
        <v>0.97550000000000003</v>
      </c>
      <c r="J22" s="8">
        <v>3.1671999999999998</v>
      </c>
      <c r="K22" s="8" t="s">
        <v>1395</v>
      </c>
      <c r="L22" s="8">
        <v>845</v>
      </c>
      <c r="M22" s="8" t="s">
        <v>1377</v>
      </c>
      <c r="N22" s="89" t="s">
        <v>1436</v>
      </c>
      <c r="O22" s="8" t="s">
        <v>1048</v>
      </c>
      <c r="P22" s="8">
        <v>24</v>
      </c>
      <c r="Q22" s="8">
        <v>29.45</v>
      </c>
    </row>
    <row r="23" spans="1:17">
      <c r="A23" s="9" t="s">
        <v>1437</v>
      </c>
      <c r="B23" s="9" t="s">
        <v>192</v>
      </c>
      <c r="C23" s="9" t="s">
        <v>12</v>
      </c>
      <c r="D23" s="9" t="s">
        <v>1360</v>
      </c>
      <c r="E23" s="9" t="s">
        <v>1408</v>
      </c>
      <c r="F23" s="9" t="s">
        <v>1384</v>
      </c>
      <c r="G23" s="9">
        <v>70.010000000000005</v>
      </c>
      <c r="H23" s="9">
        <v>17.12</v>
      </c>
      <c r="I23" s="9">
        <v>0.89690000000000003</v>
      </c>
      <c r="J23" s="9">
        <v>6.3891999999999998</v>
      </c>
      <c r="K23" s="9" t="s">
        <v>1412</v>
      </c>
      <c r="L23" s="9">
        <v>788</v>
      </c>
      <c r="M23" s="9" t="s">
        <v>1377</v>
      </c>
      <c r="N23" s="90" t="s">
        <v>1438</v>
      </c>
      <c r="O23" s="9" t="s">
        <v>1439</v>
      </c>
      <c r="P23" s="9">
        <v>12</v>
      </c>
      <c r="Q23" s="9">
        <v>27.63</v>
      </c>
    </row>
    <row r="24" spans="1:17">
      <c r="A24" s="8" t="s">
        <v>1440</v>
      </c>
      <c r="B24" s="8" t="s">
        <v>500</v>
      </c>
      <c r="C24" s="8" t="s">
        <v>20</v>
      </c>
      <c r="D24" s="8" t="s">
        <v>10</v>
      </c>
      <c r="E24" s="8" t="s">
        <v>1380</v>
      </c>
      <c r="F24" s="8" t="s">
        <v>1384</v>
      </c>
      <c r="G24" s="8">
        <v>83.66</v>
      </c>
      <c r="H24" s="8">
        <v>11.19</v>
      </c>
      <c r="I24" s="8">
        <v>1.1445000000000001</v>
      </c>
      <c r="J24" s="8">
        <v>1.4408000000000001</v>
      </c>
      <c r="K24" s="8" t="s">
        <v>1376</v>
      </c>
      <c r="L24" s="8">
        <v>853</v>
      </c>
      <c r="M24" s="8" t="s">
        <v>1381</v>
      </c>
      <c r="N24" s="89" t="s">
        <v>1441</v>
      </c>
      <c r="O24" s="8"/>
      <c r="P24" s="8">
        <v>84</v>
      </c>
      <c r="Q24" s="8">
        <v>68.23</v>
      </c>
    </row>
    <row r="25" spans="1:17">
      <c r="A25" s="9" t="s">
        <v>1442</v>
      </c>
      <c r="B25" s="9" t="s">
        <v>271</v>
      </c>
      <c r="C25" s="9" t="s">
        <v>24</v>
      </c>
      <c r="D25" s="9" t="s">
        <v>1360</v>
      </c>
      <c r="E25" s="9" t="s">
        <v>1408</v>
      </c>
      <c r="F25" s="9" t="s">
        <v>1384</v>
      </c>
      <c r="G25" s="9">
        <v>48.94</v>
      </c>
      <c r="H25" s="9">
        <v>15.97</v>
      </c>
      <c r="I25" s="9">
        <v>0.27939999999999998</v>
      </c>
      <c r="J25" s="9">
        <v>0.97119999999999995</v>
      </c>
      <c r="K25" s="9" t="s">
        <v>1412</v>
      </c>
      <c r="L25" s="9">
        <v>617</v>
      </c>
      <c r="M25" s="9" t="s">
        <v>1377</v>
      </c>
      <c r="N25" s="90" t="s">
        <v>1443</v>
      </c>
      <c r="O25" s="9" t="s">
        <v>1444</v>
      </c>
      <c r="P25" s="9">
        <v>84</v>
      </c>
      <c r="Q25" s="9">
        <v>43.34</v>
      </c>
    </row>
    <row r="26" spans="1:17">
      <c r="A26" s="8" t="s">
        <v>1445</v>
      </c>
      <c r="B26" s="8" t="s">
        <v>1351</v>
      </c>
      <c r="C26" s="8" t="s">
        <v>16</v>
      </c>
      <c r="D26" s="8" t="s">
        <v>1360</v>
      </c>
      <c r="E26" s="8" t="s">
        <v>1389</v>
      </c>
      <c r="F26" s="8" t="s">
        <v>1384</v>
      </c>
      <c r="G26" s="8">
        <v>12.57</v>
      </c>
      <c r="H26" s="8">
        <v>13.82</v>
      </c>
      <c r="I26" s="8">
        <v>0.14599999999999999</v>
      </c>
      <c r="J26" s="8">
        <v>0.23430000000000001</v>
      </c>
      <c r="K26" s="8" t="s">
        <v>1395</v>
      </c>
      <c r="L26" s="8">
        <v>881</v>
      </c>
      <c r="M26" s="8" t="s">
        <v>1386</v>
      </c>
      <c r="N26" s="89" t="s">
        <v>1446</v>
      </c>
      <c r="O26" s="8"/>
      <c r="P26" s="8">
        <v>84</v>
      </c>
      <c r="Q26" s="8">
        <v>8.3699999999999992</v>
      </c>
    </row>
    <row r="27" spans="1:17">
      <c r="A27" s="9" t="s">
        <v>1447</v>
      </c>
      <c r="B27" s="9" t="s">
        <v>711</v>
      </c>
      <c r="C27" s="9" t="s">
        <v>38</v>
      </c>
      <c r="D27" s="9" t="s">
        <v>1360</v>
      </c>
      <c r="E27" s="9" t="s">
        <v>1411</v>
      </c>
      <c r="F27" s="9" t="s">
        <v>1375</v>
      </c>
      <c r="G27" s="9">
        <v>13.03</v>
      </c>
      <c r="H27" s="9">
        <v>17.739999999999998</v>
      </c>
      <c r="I27" s="9">
        <v>0.21540000000000001</v>
      </c>
      <c r="J27" s="9">
        <v>0.2074</v>
      </c>
      <c r="K27" s="9" t="s">
        <v>1412</v>
      </c>
      <c r="L27" s="9">
        <v>706</v>
      </c>
      <c r="M27" s="9" t="s">
        <v>1386</v>
      </c>
      <c r="N27" s="90" t="s">
        <v>1448</v>
      </c>
      <c r="O27" s="9"/>
      <c r="P27" s="9">
        <v>180</v>
      </c>
      <c r="Q27" s="9">
        <v>12.05</v>
      </c>
    </row>
    <row r="28" spans="1:17">
      <c r="A28" s="8" t="s">
        <v>1449</v>
      </c>
      <c r="B28" s="8" t="s">
        <v>965</v>
      </c>
      <c r="C28" s="8" t="s">
        <v>24</v>
      </c>
      <c r="D28" s="8" t="s">
        <v>44</v>
      </c>
      <c r="E28" s="8" t="s">
        <v>1408</v>
      </c>
      <c r="F28" s="8" t="s">
        <v>1390</v>
      </c>
      <c r="G28" s="8">
        <v>67.02</v>
      </c>
      <c r="H28" s="8">
        <v>15.51</v>
      </c>
      <c r="I28" s="8">
        <v>1.2623</v>
      </c>
      <c r="J28" s="8">
        <v>1.3125</v>
      </c>
      <c r="K28" s="8" t="s">
        <v>1385</v>
      </c>
      <c r="L28" s="8">
        <v>855</v>
      </c>
      <c r="M28" s="8" t="s">
        <v>1381</v>
      </c>
      <c r="N28" s="89" t="s">
        <v>1450</v>
      </c>
      <c r="O28" s="8"/>
      <c r="P28" s="8">
        <v>84</v>
      </c>
      <c r="Q28" s="8">
        <v>0</v>
      </c>
    </row>
    <row r="29" spans="1:17">
      <c r="A29" s="9" t="s">
        <v>1451</v>
      </c>
      <c r="B29" s="9" t="s">
        <v>843</v>
      </c>
      <c r="C29" s="9" t="s">
        <v>12</v>
      </c>
      <c r="D29" s="9" t="s">
        <v>31</v>
      </c>
      <c r="E29" s="9" t="s">
        <v>1380</v>
      </c>
      <c r="F29" s="9" t="s">
        <v>1375</v>
      </c>
      <c r="G29" s="9">
        <v>62.13</v>
      </c>
      <c r="H29" s="9">
        <v>11.43</v>
      </c>
      <c r="I29" s="9">
        <v>0.61480000000000001</v>
      </c>
      <c r="J29" s="9">
        <v>1.6188</v>
      </c>
      <c r="K29" s="9"/>
      <c r="L29" s="9">
        <v>740</v>
      </c>
      <c r="M29" s="9" t="s">
        <v>1403</v>
      </c>
      <c r="N29" s="90" t="s">
        <v>1452</v>
      </c>
      <c r="O29" s="9" t="s">
        <v>1453</v>
      </c>
      <c r="P29" s="9">
        <v>48</v>
      </c>
      <c r="Q29" s="9">
        <v>55.63</v>
      </c>
    </row>
    <row r="30" spans="1:17">
      <c r="A30" s="8" t="s">
        <v>1454</v>
      </c>
      <c r="B30" s="8" t="s">
        <v>825</v>
      </c>
      <c r="C30" s="8" t="s">
        <v>35</v>
      </c>
      <c r="D30" s="8" t="s">
        <v>10</v>
      </c>
      <c r="E30" s="8" t="s">
        <v>1411</v>
      </c>
      <c r="F30" s="8" t="s">
        <v>1375</v>
      </c>
      <c r="G30" s="8">
        <v>20.25</v>
      </c>
      <c r="H30" s="8">
        <v>14.16</v>
      </c>
      <c r="I30" s="8">
        <v>0.38779999999999998</v>
      </c>
      <c r="J30" s="8">
        <v>0.38129999999999997</v>
      </c>
      <c r="K30" s="8" t="s">
        <v>1376</v>
      </c>
      <c r="L30" s="8">
        <v>891</v>
      </c>
      <c r="M30" s="8" t="s">
        <v>1386</v>
      </c>
      <c r="N30" s="89" t="s">
        <v>1455</v>
      </c>
      <c r="O30" s="8"/>
      <c r="P30" s="8">
        <v>84</v>
      </c>
      <c r="Q30" s="8">
        <v>8.39</v>
      </c>
    </row>
    <row r="31" spans="1:17">
      <c r="A31" s="9" t="s">
        <v>1456</v>
      </c>
      <c r="B31" s="9" t="s">
        <v>579</v>
      </c>
      <c r="C31" s="9" t="s">
        <v>24</v>
      </c>
      <c r="D31" s="9" t="s">
        <v>44</v>
      </c>
      <c r="E31" s="9" t="s">
        <v>1411</v>
      </c>
      <c r="F31" s="9" t="s">
        <v>1384</v>
      </c>
      <c r="G31" s="9">
        <v>22.35</v>
      </c>
      <c r="H31" s="9">
        <v>15.66</v>
      </c>
      <c r="I31" s="9">
        <v>0.25109999999999999</v>
      </c>
      <c r="J31" s="9">
        <v>0.32300000000000001</v>
      </c>
      <c r="K31" s="9" t="s">
        <v>1412</v>
      </c>
      <c r="L31" s="9">
        <v>639</v>
      </c>
      <c r="M31" s="9" t="s">
        <v>1386</v>
      </c>
      <c r="N31" s="90" t="s">
        <v>1457</v>
      </c>
      <c r="O31" s="9"/>
      <c r="P31" s="9">
        <v>180</v>
      </c>
      <c r="Q31" s="9">
        <v>16.079999999999998</v>
      </c>
    </row>
    <row r="32" spans="1:17">
      <c r="A32" s="8" t="s">
        <v>1458</v>
      </c>
      <c r="B32" s="8" t="s">
        <v>905</v>
      </c>
      <c r="C32" s="8" t="s">
        <v>12</v>
      </c>
      <c r="D32" s="8" t="s">
        <v>1360</v>
      </c>
      <c r="E32" s="8" t="s">
        <v>1389</v>
      </c>
      <c r="F32" s="8" t="s">
        <v>1375</v>
      </c>
      <c r="G32" s="8">
        <v>47.99</v>
      </c>
      <c r="H32" s="8">
        <v>18.350000000000001</v>
      </c>
      <c r="I32" s="8">
        <v>0.28749999999999998</v>
      </c>
      <c r="J32" s="8">
        <v>0.87560000000000004</v>
      </c>
      <c r="K32" s="8" t="s">
        <v>1385</v>
      </c>
      <c r="L32" s="8">
        <v>830</v>
      </c>
      <c r="M32" s="8" t="s">
        <v>1396</v>
      </c>
      <c r="N32" s="89" t="s">
        <v>972</v>
      </c>
      <c r="O32" s="8" t="s">
        <v>1097</v>
      </c>
      <c r="P32" s="8">
        <v>120</v>
      </c>
      <c r="Q32" s="8">
        <v>0</v>
      </c>
    </row>
    <row r="33" spans="1:17">
      <c r="A33" s="9" t="s">
        <v>1459</v>
      </c>
      <c r="B33" s="9" t="s">
        <v>849</v>
      </c>
      <c r="C33" s="9" t="s">
        <v>35</v>
      </c>
      <c r="D33" s="9" t="s">
        <v>23</v>
      </c>
      <c r="E33" s="9" t="s">
        <v>1389</v>
      </c>
      <c r="F33" s="9" t="s">
        <v>1384</v>
      </c>
      <c r="G33" s="9">
        <v>19.41</v>
      </c>
      <c r="H33" s="9">
        <v>13.59</v>
      </c>
      <c r="I33" s="9">
        <v>0.10929999999999999</v>
      </c>
      <c r="J33" s="9">
        <v>0.44750000000000001</v>
      </c>
      <c r="K33" s="9"/>
      <c r="L33" s="9">
        <v>578</v>
      </c>
      <c r="M33" s="9" t="s">
        <v>1426</v>
      </c>
      <c r="N33" s="90" t="s">
        <v>1460</v>
      </c>
      <c r="O33" s="9"/>
      <c r="P33" s="9">
        <v>60</v>
      </c>
      <c r="Q33" s="9">
        <v>11.17</v>
      </c>
    </row>
    <row r="34" spans="1:17">
      <c r="A34" s="8" t="s">
        <v>1461</v>
      </c>
      <c r="B34" s="8" t="s">
        <v>61</v>
      </c>
      <c r="C34" s="8" t="s">
        <v>16</v>
      </c>
      <c r="D34" s="8" t="s">
        <v>31</v>
      </c>
      <c r="E34" s="8" t="s">
        <v>1408</v>
      </c>
      <c r="F34" s="8" t="s">
        <v>1390</v>
      </c>
      <c r="G34" s="8">
        <v>83.59</v>
      </c>
      <c r="H34" s="8">
        <v>14.69</v>
      </c>
      <c r="I34" s="8">
        <v>1.5371999999999999</v>
      </c>
      <c r="J34" s="8">
        <v>1.3328</v>
      </c>
      <c r="K34" s="8" t="s">
        <v>1395</v>
      </c>
      <c r="L34" s="8">
        <v>657</v>
      </c>
      <c r="M34" s="8" t="s">
        <v>1377</v>
      </c>
      <c r="N34" s="89" t="s">
        <v>1462</v>
      </c>
      <c r="O34" s="8" t="s">
        <v>1463</v>
      </c>
      <c r="P34" s="8">
        <v>120</v>
      </c>
      <c r="Q34" s="8">
        <v>16.84</v>
      </c>
    </row>
    <row r="35" spans="1:17">
      <c r="A35" s="9" t="s">
        <v>1464</v>
      </c>
      <c r="B35" s="9" t="s">
        <v>178</v>
      </c>
      <c r="C35" s="9" t="s">
        <v>41</v>
      </c>
      <c r="D35" s="9" t="s">
        <v>31</v>
      </c>
      <c r="E35" s="9" t="s">
        <v>1411</v>
      </c>
      <c r="F35" s="9" t="s">
        <v>1375</v>
      </c>
      <c r="G35" s="9">
        <v>56.99</v>
      </c>
      <c r="H35" s="9">
        <v>14.41</v>
      </c>
      <c r="I35" s="9">
        <v>0.69189999999999996</v>
      </c>
      <c r="J35" s="9">
        <v>2.7473000000000001</v>
      </c>
      <c r="K35" s="9" t="s">
        <v>1412</v>
      </c>
      <c r="L35" s="9">
        <v>573</v>
      </c>
      <c r="M35" s="9" t="s">
        <v>1403</v>
      </c>
      <c r="N35" s="90" t="s">
        <v>1465</v>
      </c>
      <c r="O35" s="9" t="s">
        <v>1466</v>
      </c>
      <c r="P35" s="9">
        <v>24</v>
      </c>
      <c r="Q35" s="9">
        <v>18.27</v>
      </c>
    </row>
    <row r="36" spans="1:17">
      <c r="A36" s="8" t="s">
        <v>1467</v>
      </c>
      <c r="B36" s="8" t="s">
        <v>725</v>
      </c>
      <c r="C36" s="8" t="s">
        <v>16</v>
      </c>
      <c r="D36" s="8" t="s">
        <v>31</v>
      </c>
      <c r="E36" s="8" t="s">
        <v>1389</v>
      </c>
      <c r="F36" s="8" t="s">
        <v>1384</v>
      </c>
      <c r="G36" s="8">
        <v>27.99</v>
      </c>
      <c r="H36" s="8">
        <v>17.53</v>
      </c>
      <c r="I36" s="8">
        <v>0.28939999999999999</v>
      </c>
      <c r="J36" s="8">
        <v>0.7036</v>
      </c>
      <c r="K36" s="8" t="s">
        <v>1412</v>
      </c>
      <c r="L36" s="8">
        <v>841</v>
      </c>
      <c r="M36" s="8" t="s">
        <v>1403</v>
      </c>
      <c r="N36" s="89" t="s">
        <v>1468</v>
      </c>
      <c r="O36" s="8" t="s">
        <v>319</v>
      </c>
      <c r="P36" s="8">
        <v>60</v>
      </c>
      <c r="Q36" s="8">
        <v>7.41</v>
      </c>
    </row>
    <row r="37" spans="1:17">
      <c r="A37" s="9" t="s">
        <v>1469</v>
      </c>
      <c r="B37" s="9" t="s">
        <v>905</v>
      </c>
      <c r="C37" s="9" t="s">
        <v>16</v>
      </c>
      <c r="D37" s="9" t="s">
        <v>23</v>
      </c>
      <c r="E37" s="9" t="s">
        <v>1408</v>
      </c>
      <c r="F37" s="9" t="s">
        <v>1375</v>
      </c>
      <c r="G37" s="9">
        <v>82.86</v>
      </c>
      <c r="H37" s="9">
        <v>10.81</v>
      </c>
      <c r="I37" s="9">
        <v>1.2662</v>
      </c>
      <c r="J37" s="9">
        <v>1.4105000000000001</v>
      </c>
      <c r="K37" s="9" t="s">
        <v>1385</v>
      </c>
      <c r="L37" s="9">
        <v>830</v>
      </c>
      <c r="M37" s="9" t="s">
        <v>1403</v>
      </c>
      <c r="N37" s="90" t="s">
        <v>1470</v>
      </c>
      <c r="O37" s="9" t="s">
        <v>765</v>
      </c>
      <c r="P37" s="9">
        <v>84</v>
      </c>
      <c r="Q37" s="9">
        <v>0</v>
      </c>
    </row>
    <row r="38" spans="1:17">
      <c r="A38" s="8" t="s">
        <v>1471</v>
      </c>
      <c r="B38" s="8" t="s">
        <v>486</v>
      </c>
      <c r="C38" s="8" t="s">
        <v>28</v>
      </c>
      <c r="D38" s="8" t="s">
        <v>44</v>
      </c>
      <c r="E38" s="8" t="s">
        <v>1400</v>
      </c>
      <c r="F38" s="8" t="s">
        <v>1375</v>
      </c>
      <c r="G38" s="8">
        <v>92.17</v>
      </c>
      <c r="H38" s="8">
        <v>9.9</v>
      </c>
      <c r="I38" s="8">
        <v>1.1568000000000001</v>
      </c>
      <c r="J38" s="8">
        <v>2.3332000000000002</v>
      </c>
      <c r="K38" s="8" t="s">
        <v>1358</v>
      </c>
      <c r="L38" s="8">
        <v>704</v>
      </c>
      <c r="M38" s="8" t="s">
        <v>1403</v>
      </c>
      <c r="N38" s="89" t="s">
        <v>1472</v>
      </c>
      <c r="O38" s="8" t="s">
        <v>1473</v>
      </c>
      <c r="P38" s="8">
        <v>48</v>
      </c>
      <c r="Q38" s="8">
        <v>50.9</v>
      </c>
    </row>
    <row r="39" spans="1:17">
      <c r="A39" s="9" t="s">
        <v>1474</v>
      </c>
      <c r="B39" s="9" t="s">
        <v>246</v>
      </c>
      <c r="C39" s="9" t="s">
        <v>32</v>
      </c>
      <c r="D39" s="9" t="s">
        <v>44</v>
      </c>
      <c r="E39" s="9" t="s">
        <v>1380</v>
      </c>
      <c r="F39" s="9" t="s">
        <v>1384</v>
      </c>
      <c r="G39" s="9">
        <v>82.07</v>
      </c>
      <c r="H39" s="9">
        <v>12.77</v>
      </c>
      <c r="I39" s="9">
        <v>0.79390000000000005</v>
      </c>
      <c r="J39" s="9">
        <v>1.4827999999999999</v>
      </c>
      <c r="K39" s="9" t="s">
        <v>1395</v>
      </c>
      <c r="L39" s="9">
        <v>702</v>
      </c>
      <c r="M39" s="9" t="s">
        <v>1377</v>
      </c>
      <c r="N39" s="90" t="s">
        <v>1475</v>
      </c>
      <c r="O39" s="9" t="s">
        <v>1476</v>
      </c>
      <c r="P39" s="9">
        <v>84</v>
      </c>
      <c r="Q39" s="9">
        <v>75.88</v>
      </c>
    </row>
    <row r="40" spans="1:17">
      <c r="A40" s="8" t="s">
        <v>1477</v>
      </c>
      <c r="B40" s="8" t="s">
        <v>1077</v>
      </c>
      <c r="C40" s="8" t="s">
        <v>12</v>
      </c>
      <c r="D40" s="8" t="s">
        <v>1360</v>
      </c>
      <c r="E40" s="8" t="s">
        <v>1389</v>
      </c>
      <c r="F40" s="8" t="s">
        <v>1390</v>
      </c>
      <c r="G40" s="8">
        <v>15.09</v>
      </c>
      <c r="H40" s="8">
        <v>8.8800000000000008</v>
      </c>
      <c r="I40" s="8">
        <v>0.10489999999999999</v>
      </c>
      <c r="J40" s="8">
        <v>0.68859999999999999</v>
      </c>
      <c r="K40" s="8" t="s">
        <v>1376</v>
      </c>
      <c r="L40" s="8">
        <v>837</v>
      </c>
      <c r="M40" s="8" t="s">
        <v>1381</v>
      </c>
      <c r="N40" s="89" t="s">
        <v>1478</v>
      </c>
      <c r="O40" s="8"/>
      <c r="P40" s="8">
        <v>24</v>
      </c>
      <c r="Q40" s="8">
        <v>2.5099999999999998</v>
      </c>
    </row>
    <row r="41" spans="1:17">
      <c r="A41" s="9" t="s">
        <v>1479</v>
      </c>
      <c r="B41" s="9" t="s">
        <v>136</v>
      </c>
      <c r="C41" s="9" t="s">
        <v>20</v>
      </c>
      <c r="D41" s="9" t="s">
        <v>10</v>
      </c>
      <c r="E41" s="9" t="s">
        <v>1380</v>
      </c>
      <c r="F41" s="9" t="s">
        <v>1390</v>
      </c>
      <c r="G41" s="9">
        <v>51.83</v>
      </c>
      <c r="H41" s="9">
        <v>8.81</v>
      </c>
      <c r="I41" s="9">
        <v>0.45590000000000003</v>
      </c>
      <c r="J41" s="9">
        <v>2.3633000000000002</v>
      </c>
      <c r="K41" s="9" t="s">
        <v>1412</v>
      </c>
      <c r="L41" s="9">
        <v>618</v>
      </c>
      <c r="M41" s="9" t="s">
        <v>1381</v>
      </c>
      <c r="N41" s="90" t="s">
        <v>1480</v>
      </c>
      <c r="O41" s="9"/>
      <c r="P41" s="9">
        <v>24</v>
      </c>
      <c r="Q41" s="9">
        <v>38.43</v>
      </c>
    </row>
    <row r="42" spans="1:17">
      <c r="A42" s="8" t="s">
        <v>1481</v>
      </c>
      <c r="B42" s="8" t="s">
        <v>377</v>
      </c>
      <c r="C42" s="8" t="s">
        <v>41</v>
      </c>
      <c r="D42" s="8" t="s">
        <v>1360</v>
      </c>
      <c r="E42" s="8" t="s">
        <v>1389</v>
      </c>
      <c r="F42" s="8" t="s">
        <v>1390</v>
      </c>
      <c r="G42" s="8">
        <v>35.799999999999997</v>
      </c>
      <c r="H42" s="8">
        <v>16.8</v>
      </c>
      <c r="I42" s="8">
        <v>0.68479999999999996</v>
      </c>
      <c r="J42" s="8">
        <v>0.72750000000000004</v>
      </c>
      <c r="K42" s="8" t="s">
        <v>1412</v>
      </c>
      <c r="L42" s="8">
        <v>877</v>
      </c>
      <c r="M42" s="8" t="s">
        <v>1386</v>
      </c>
      <c r="N42" s="89" t="s">
        <v>1482</v>
      </c>
      <c r="O42" s="8"/>
      <c r="P42" s="8">
        <v>84</v>
      </c>
      <c r="Q42" s="8">
        <v>27.34</v>
      </c>
    </row>
    <row r="43" spans="1:17">
      <c r="A43" s="9" t="s">
        <v>1483</v>
      </c>
      <c r="B43" s="9" t="s">
        <v>178</v>
      </c>
      <c r="C43" s="9" t="s">
        <v>12</v>
      </c>
      <c r="D43" s="9" t="s">
        <v>23</v>
      </c>
      <c r="E43" s="9" t="s">
        <v>1380</v>
      </c>
      <c r="F43" s="9" t="s">
        <v>1390</v>
      </c>
      <c r="G43" s="9">
        <v>22.48</v>
      </c>
      <c r="H43" s="9">
        <v>10.6</v>
      </c>
      <c r="I43" s="9">
        <v>0.41639999999999999</v>
      </c>
      <c r="J43" s="9">
        <v>0.22589999999999999</v>
      </c>
      <c r="K43" s="9" t="s">
        <v>1385</v>
      </c>
      <c r="L43" s="9">
        <v>573</v>
      </c>
      <c r="M43" s="9" t="s">
        <v>1381</v>
      </c>
      <c r="N43" s="90" t="s">
        <v>488</v>
      </c>
      <c r="O43" s="9"/>
      <c r="P43" s="9">
        <v>240</v>
      </c>
      <c r="Q43" s="9">
        <v>0</v>
      </c>
    </row>
    <row r="44" spans="1:17">
      <c r="A44" s="8" t="s">
        <v>1484</v>
      </c>
      <c r="B44" s="8" t="s">
        <v>1207</v>
      </c>
      <c r="C44" s="8" t="s">
        <v>35</v>
      </c>
      <c r="D44" s="8" t="s">
        <v>31</v>
      </c>
      <c r="E44" s="8" t="s">
        <v>1374</v>
      </c>
      <c r="F44" s="8" t="s">
        <v>1390</v>
      </c>
      <c r="G44" s="8">
        <v>19.329999999999998</v>
      </c>
      <c r="H44" s="8">
        <v>8.68</v>
      </c>
      <c r="I44" s="8">
        <v>0.3387</v>
      </c>
      <c r="J44" s="8">
        <v>0.24149999999999999</v>
      </c>
      <c r="K44" s="8" t="s">
        <v>1376</v>
      </c>
      <c r="L44" s="8">
        <v>859</v>
      </c>
      <c r="M44" s="8" t="s">
        <v>1386</v>
      </c>
      <c r="N44" s="89" t="s">
        <v>1485</v>
      </c>
      <c r="O44" s="8"/>
      <c r="P44" s="8">
        <v>120</v>
      </c>
      <c r="Q44" s="8">
        <v>5.67</v>
      </c>
    </row>
    <row r="45" spans="1:17">
      <c r="A45" s="9" t="s">
        <v>1486</v>
      </c>
      <c r="B45" s="9" t="s">
        <v>260</v>
      </c>
      <c r="C45" s="9" t="s">
        <v>35</v>
      </c>
      <c r="D45" s="9" t="s">
        <v>10</v>
      </c>
      <c r="E45" s="9" t="s">
        <v>1411</v>
      </c>
      <c r="F45" s="9" t="s">
        <v>1384</v>
      </c>
      <c r="G45" s="9">
        <v>50.09</v>
      </c>
      <c r="H45" s="9">
        <v>10.67</v>
      </c>
      <c r="I45" s="9">
        <v>0.79300000000000004</v>
      </c>
      <c r="J45" s="9">
        <v>2.3269000000000002</v>
      </c>
      <c r="K45" s="9" t="s">
        <v>1412</v>
      </c>
      <c r="L45" s="9">
        <v>895</v>
      </c>
      <c r="M45" s="9" t="s">
        <v>1377</v>
      </c>
      <c r="N45" s="90" t="s">
        <v>1487</v>
      </c>
      <c r="O45" s="9" t="s">
        <v>1488</v>
      </c>
      <c r="P45" s="9">
        <v>24</v>
      </c>
      <c r="Q45" s="9">
        <v>17.079999999999998</v>
      </c>
    </row>
    <row r="46" spans="1:17">
      <c r="A46" s="8" t="s">
        <v>1489</v>
      </c>
      <c r="B46" s="8" t="s">
        <v>1353</v>
      </c>
      <c r="C46" s="8" t="s">
        <v>35</v>
      </c>
      <c r="D46" s="8" t="s">
        <v>1360</v>
      </c>
      <c r="E46" s="8" t="s">
        <v>1411</v>
      </c>
      <c r="F46" s="8" t="s">
        <v>1375</v>
      </c>
      <c r="G46" s="8">
        <v>29.77</v>
      </c>
      <c r="H46" s="8">
        <v>9.58</v>
      </c>
      <c r="I46" s="8">
        <v>0.1799</v>
      </c>
      <c r="J46" s="8">
        <v>0.31230000000000002</v>
      </c>
      <c r="K46" s="8" t="s">
        <v>1412</v>
      </c>
      <c r="L46" s="8">
        <v>703</v>
      </c>
      <c r="M46" s="8" t="s">
        <v>1386</v>
      </c>
      <c r="N46" s="89" t="s">
        <v>1490</v>
      </c>
      <c r="O46" s="8"/>
      <c r="P46" s="8">
        <v>180</v>
      </c>
      <c r="Q46" s="8">
        <v>28.25</v>
      </c>
    </row>
    <row r="47" spans="1:17">
      <c r="A47" s="9" t="s">
        <v>1491</v>
      </c>
      <c r="B47" s="9" t="s">
        <v>696</v>
      </c>
      <c r="C47" s="9" t="s">
        <v>38</v>
      </c>
      <c r="D47" s="9" t="s">
        <v>10</v>
      </c>
      <c r="E47" s="9" t="s">
        <v>1380</v>
      </c>
      <c r="F47" s="9" t="s">
        <v>1384</v>
      </c>
      <c r="G47" s="9">
        <v>40.090000000000003</v>
      </c>
      <c r="H47" s="9">
        <v>18.25</v>
      </c>
      <c r="I47" s="9">
        <v>0.64629999999999999</v>
      </c>
      <c r="J47" s="9">
        <v>1.4543999999999999</v>
      </c>
      <c r="K47" s="9" t="s">
        <v>1385</v>
      </c>
      <c r="L47" s="9">
        <v>677</v>
      </c>
      <c r="M47" s="9" t="s">
        <v>1426</v>
      </c>
      <c r="N47" s="90" t="s">
        <v>1492</v>
      </c>
      <c r="O47" s="9"/>
      <c r="P47" s="9">
        <v>36</v>
      </c>
      <c r="Q47" s="9">
        <v>0</v>
      </c>
    </row>
    <row r="48" spans="1:17">
      <c r="A48" s="8" t="s">
        <v>1493</v>
      </c>
      <c r="B48" s="8" t="s">
        <v>648</v>
      </c>
      <c r="C48" s="8" t="s">
        <v>12</v>
      </c>
      <c r="D48" s="8" t="s">
        <v>1360</v>
      </c>
      <c r="E48" s="8" t="s">
        <v>1400</v>
      </c>
      <c r="F48" s="8" t="s">
        <v>1390</v>
      </c>
      <c r="G48" s="8">
        <v>50.41</v>
      </c>
      <c r="H48" s="8">
        <v>15.93</v>
      </c>
      <c r="I48" s="8">
        <v>0.70089999999999997</v>
      </c>
      <c r="J48" s="8">
        <v>0.84219999999999995</v>
      </c>
      <c r="K48" s="8" t="s">
        <v>1412</v>
      </c>
      <c r="L48" s="8">
        <v>887</v>
      </c>
      <c r="M48" s="8" t="s">
        <v>1377</v>
      </c>
      <c r="N48" s="89" t="s">
        <v>186</v>
      </c>
      <c r="O48" s="8" t="s">
        <v>145</v>
      </c>
      <c r="P48" s="8">
        <v>120</v>
      </c>
      <c r="Q48" s="8">
        <v>26.95</v>
      </c>
    </row>
    <row r="49" spans="1:17">
      <c r="A49" s="9" t="s">
        <v>1494</v>
      </c>
      <c r="B49" s="9" t="s">
        <v>257</v>
      </c>
      <c r="C49" s="9" t="s">
        <v>24</v>
      </c>
      <c r="D49" s="9" t="s">
        <v>44</v>
      </c>
      <c r="E49" s="9" t="s">
        <v>1400</v>
      </c>
      <c r="F49" s="9" t="s">
        <v>1384</v>
      </c>
      <c r="G49" s="9">
        <v>63.21</v>
      </c>
      <c r="H49" s="9">
        <v>8.6</v>
      </c>
      <c r="I49" s="9">
        <v>0.36620000000000003</v>
      </c>
      <c r="J49" s="9">
        <v>2.8761000000000001</v>
      </c>
      <c r="K49" s="9" t="s">
        <v>1376</v>
      </c>
      <c r="L49" s="9">
        <v>806</v>
      </c>
      <c r="M49" s="9" t="s">
        <v>1381</v>
      </c>
      <c r="N49" s="90" t="s">
        <v>1495</v>
      </c>
      <c r="O49" s="9"/>
      <c r="P49" s="9">
        <v>24</v>
      </c>
      <c r="Q49" s="9">
        <v>58.55</v>
      </c>
    </row>
    <row r="50" spans="1:17">
      <c r="A50" s="8" t="s">
        <v>1496</v>
      </c>
      <c r="B50" s="8" t="s">
        <v>303</v>
      </c>
      <c r="C50" s="8" t="s">
        <v>24</v>
      </c>
      <c r="D50" s="8" t="s">
        <v>23</v>
      </c>
      <c r="E50" s="8" t="s">
        <v>1411</v>
      </c>
      <c r="F50" s="8" t="s">
        <v>1384</v>
      </c>
      <c r="G50" s="8">
        <v>76.260000000000005</v>
      </c>
      <c r="H50" s="8">
        <v>13.22</v>
      </c>
      <c r="I50" s="8">
        <v>0.94430000000000003</v>
      </c>
      <c r="J50" s="8">
        <v>0.97589999999999999</v>
      </c>
      <c r="K50" s="8" t="s">
        <v>1395</v>
      </c>
      <c r="L50" s="8">
        <v>726</v>
      </c>
      <c r="M50" s="8" t="s">
        <v>1426</v>
      </c>
      <c r="N50" s="89" t="s">
        <v>1206</v>
      </c>
      <c r="O50" s="8"/>
      <c r="P50" s="8">
        <v>180</v>
      </c>
      <c r="Q50" s="8">
        <v>39.4</v>
      </c>
    </row>
    <row r="51" spans="1:17">
      <c r="A51" s="9" t="s">
        <v>1497</v>
      </c>
      <c r="B51" s="9" t="s">
        <v>1217</v>
      </c>
      <c r="C51" s="9" t="s">
        <v>38</v>
      </c>
      <c r="D51" s="9" t="s">
        <v>23</v>
      </c>
      <c r="E51" s="9" t="s">
        <v>1380</v>
      </c>
      <c r="F51" s="9" t="s">
        <v>1384</v>
      </c>
      <c r="G51" s="9">
        <v>99.08</v>
      </c>
      <c r="H51" s="9">
        <v>8.81</v>
      </c>
      <c r="I51" s="9">
        <v>1.1644000000000001</v>
      </c>
      <c r="J51" s="9">
        <v>1.2448999999999999</v>
      </c>
      <c r="K51" s="9" t="s">
        <v>1376</v>
      </c>
      <c r="L51" s="9">
        <v>814</v>
      </c>
      <c r="M51" s="9" t="s">
        <v>1377</v>
      </c>
      <c r="N51" s="90" t="s">
        <v>1498</v>
      </c>
      <c r="O51" s="9" t="s">
        <v>1499</v>
      </c>
      <c r="P51" s="9">
        <v>120</v>
      </c>
      <c r="Q51" s="9">
        <v>24.8</v>
      </c>
    </row>
    <row r="52" spans="1:17">
      <c r="A52" s="8" t="s">
        <v>1500</v>
      </c>
      <c r="B52" s="8" t="s">
        <v>1244</v>
      </c>
      <c r="C52" s="8" t="s">
        <v>16</v>
      </c>
      <c r="D52" s="8" t="s">
        <v>44</v>
      </c>
      <c r="E52" s="8" t="s">
        <v>1400</v>
      </c>
      <c r="F52" s="8" t="s">
        <v>1384</v>
      </c>
      <c r="G52" s="8">
        <v>31.93</v>
      </c>
      <c r="H52" s="8">
        <v>15.9</v>
      </c>
      <c r="I52" s="8">
        <v>0.43209999999999998</v>
      </c>
      <c r="J52" s="8">
        <v>0.4667</v>
      </c>
      <c r="K52" s="8" t="s">
        <v>1358</v>
      </c>
      <c r="L52" s="8">
        <v>900</v>
      </c>
      <c r="M52" s="8" t="s">
        <v>1403</v>
      </c>
      <c r="N52" s="89" t="s">
        <v>1501</v>
      </c>
      <c r="O52" s="8" t="s">
        <v>1502</v>
      </c>
      <c r="P52" s="8">
        <v>180</v>
      </c>
      <c r="Q52" s="8">
        <v>18.45</v>
      </c>
    </row>
    <row r="53" spans="1:17">
      <c r="A53" s="9" t="s">
        <v>1503</v>
      </c>
      <c r="B53" s="9" t="s">
        <v>458</v>
      </c>
      <c r="C53" s="9" t="s">
        <v>35</v>
      </c>
      <c r="D53" s="9" t="s">
        <v>23</v>
      </c>
      <c r="E53" s="9" t="s">
        <v>1400</v>
      </c>
      <c r="F53" s="9" t="s">
        <v>1390</v>
      </c>
      <c r="G53" s="9">
        <v>67.97</v>
      </c>
      <c r="H53" s="9">
        <v>10.63</v>
      </c>
      <c r="I53" s="9">
        <v>0.40250000000000002</v>
      </c>
      <c r="J53" s="9">
        <v>5.9955999999999996</v>
      </c>
      <c r="K53" s="9" t="s">
        <v>1395</v>
      </c>
      <c r="L53" s="9">
        <v>897</v>
      </c>
      <c r="M53" s="9" t="s">
        <v>1426</v>
      </c>
      <c r="N53" s="90" t="s">
        <v>1504</v>
      </c>
      <c r="O53" s="9"/>
      <c r="P53" s="9">
        <v>12</v>
      </c>
      <c r="Q53" s="9">
        <v>53.57</v>
      </c>
    </row>
    <row r="54" spans="1:17">
      <c r="A54" s="8" t="s">
        <v>1505</v>
      </c>
      <c r="B54" s="8" t="s">
        <v>939</v>
      </c>
      <c r="C54" s="8" t="s">
        <v>28</v>
      </c>
      <c r="D54" s="8" t="s">
        <v>44</v>
      </c>
      <c r="E54" s="8" t="s">
        <v>1380</v>
      </c>
      <c r="F54" s="8" t="s">
        <v>1375</v>
      </c>
      <c r="G54" s="8">
        <v>35.17</v>
      </c>
      <c r="H54" s="8">
        <v>11.36</v>
      </c>
      <c r="I54" s="8">
        <v>0.52470000000000006</v>
      </c>
      <c r="J54" s="8">
        <v>0.91510000000000002</v>
      </c>
      <c r="K54" s="8" t="s">
        <v>1395</v>
      </c>
      <c r="L54" s="8">
        <v>894</v>
      </c>
      <c r="M54" s="8" t="s">
        <v>1381</v>
      </c>
      <c r="N54" s="89" t="s">
        <v>1506</v>
      </c>
      <c r="O54" s="8"/>
      <c r="P54" s="8">
        <v>48</v>
      </c>
      <c r="Q54" s="8">
        <v>21.23</v>
      </c>
    </row>
    <row r="55" spans="1:17">
      <c r="A55" s="9" t="s">
        <v>1507</v>
      </c>
      <c r="B55" s="9" t="s">
        <v>519</v>
      </c>
      <c r="C55" s="9" t="s">
        <v>12</v>
      </c>
      <c r="D55" s="9" t="s">
        <v>31</v>
      </c>
      <c r="E55" s="9" t="s">
        <v>1389</v>
      </c>
      <c r="F55" s="9" t="s">
        <v>1384</v>
      </c>
      <c r="G55" s="9">
        <v>54.3</v>
      </c>
      <c r="H55" s="9">
        <v>14.74</v>
      </c>
      <c r="I55" s="9">
        <v>0.61560000000000004</v>
      </c>
      <c r="J55" s="9">
        <v>0.7046</v>
      </c>
      <c r="K55" s="9" t="s">
        <v>1376</v>
      </c>
      <c r="L55" s="9">
        <v>837</v>
      </c>
      <c r="M55" s="9" t="s">
        <v>1426</v>
      </c>
      <c r="N55" s="90" t="s">
        <v>1508</v>
      </c>
      <c r="O55" s="9"/>
      <c r="P55" s="9">
        <v>240</v>
      </c>
      <c r="Q55" s="9">
        <v>37.549999999999997</v>
      </c>
    </row>
    <row r="56" spans="1:17">
      <c r="A56" s="8" t="s">
        <v>1509</v>
      </c>
      <c r="B56" s="8" t="s">
        <v>616</v>
      </c>
      <c r="C56" s="8" t="s">
        <v>41</v>
      </c>
      <c r="D56" s="8" t="s">
        <v>44</v>
      </c>
      <c r="E56" s="8" t="s">
        <v>1408</v>
      </c>
      <c r="F56" s="8" t="s">
        <v>1390</v>
      </c>
      <c r="G56" s="8">
        <v>10.67</v>
      </c>
      <c r="H56" s="8">
        <v>15.1</v>
      </c>
      <c r="I56" s="8">
        <v>8.6300000000000002E-2</v>
      </c>
      <c r="J56" s="8">
        <v>0.15010000000000001</v>
      </c>
      <c r="K56" s="8" t="s">
        <v>1358</v>
      </c>
      <c r="L56" s="8">
        <v>719</v>
      </c>
      <c r="M56" s="8" t="s">
        <v>1381</v>
      </c>
      <c r="N56" s="89" t="s">
        <v>794</v>
      </c>
      <c r="O56" s="8"/>
      <c r="P56" s="8">
        <v>180</v>
      </c>
      <c r="Q56" s="8">
        <v>2.58</v>
      </c>
    </row>
    <row r="57" spans="1:17">
      <c r="A57" s="9" t="s">
        <v>1510</v>
      </c>
      <c r="B57" s="9" t="s">
        <v>372</v>
      </c>
      <c r="C57" s="9" t="s">
        <v>35</v>
      </c>
      <c r="D57" s="9" t="s">
        <v>10</v>
      </c>
      <c r="E57" s="9" t="s">
        <v>1411</v>
      </c>
      <c r="F57" s="9" t="s">
        <v>1384</v>
      </c>
      <c r="G57" s="9">
        <v>29.45</v>
      </c>
      <c r="H57" s="9">
        <v>18.46</v>
      </c>
      <c r="I57" s="9">
        <v>0.32479999999999998</v>
      </c>
      <c r="J57" s="9">
        <v>0.87219999999999998</v>
      </c>
      <c r="K57" s="9" t="s">
        <v>1358</v>
      </c>
      <c r="L57" s="9">
        <v>654</v>
      </c>
      <c r="M57" s="9" t="s">
        <v>1381</v>
      </c>
      <c r="N57" s="90" t="s">
        <v>112</v>
      </c>
      <c r="O57" s="9"/>
      <c r="P57" s="9">
        <v>48</v>
      </c>
      <c r="Q57" s="9">
        <v>20.91</v>
      </c>
    </row>
    <row r="58" spans="1:17">
      <c r="A58" s="8" t="s">
        <v>1511</v>
      </c>
      <c r="B58" s="8" t="s">
        <v>472</v>
      </c>
      <c r="C58" s="8" t="s">
        <v>12</v>
      </c>
      <c r="D58" s="8" t="s">
        <v>23</v>
      </c>
      <c r="E58" s="8" t="s">
        <v>1411</v>
      </c>
      <c r="F58" s="8" t="s">
        <v>1375</v>
      </c>
      <c r="G58" s="8">
        <v>43.28</v>
      </c>
      <c r="H58" s="8">
        <v>8.34</v>
      </c>
      <c r="I58" s="8">
        <v>0.75119999999999998</v>
      </c>
      <c r="J58" s="8">
        <v>0.37119999999999997</v>
      </c>
      <c r="K58" s="8" t="s">
        <v>1412</v>
      </c>
      <c r="L58" s="8">
        <v>844</v>
      </c>
      <c r="M58" s="8" t="s">
        <v>1377</v>
      </c>
      <c r="N58" s="89" t="s">
        <v>1512</v>
      </c>
      <c r="O58" s="8" t="s">
        <v>1513</v>
      </c>
      <c r="P58" s="8">
        <v>240</v>
      </c>
      <c r="Q58" s="8">
        <v>19.57</v>
      </c>
    </row>
    <row r="59" spans="1:17">
      <c r="A59" s="9" t="s">
        <v>1514</v>
      </c>
      <c r="B59" s="9" t="s">
        <v>992</v>
      </c>
      <c r="C59" s="9" t="s">
        <v>38</v>
      </c>
      <c r="D59" s="9" t="s">
        <v>1360</v>
      </c>
      <c r="E59" s="9" t="s">
        <v>1380</v>
      </c>
      <c r="F59" s="9" t="s">
        <v>1390</v>
      </c>
      <c r="G59" s="9">
        <v>70.63</v>
      </c>
      <c r="H59" s="9">
        <v>13.85</v>
      </c>
      <c r="I59" s="9">
        <v>0.57879999999999998</v>
      </c>
      <c r="J59" s="9">
        <v>0.9335</v>
      </c>
      <c r="K59" s="9" t="s">
        <v>1412</v>
      </c>
      <c r="L59" s="9">
        <v>719</v>
      </c>
      <c r="M59" s="9" t="s">
        <v>1381</v>
      </c>
      <c r="N59" s="90" t="s">
        <v>837</v>
      </c>
      <c r="O59" s="9"/>
      <c r="P59" s="9">
        <v>180</v>
      </c>
      <c r="Q59" s="9">
        <v>55.63</v>
      </c>
    </row>
    <row r="60" spans="1:17">
      <c r="A60" s="8" t="s">
        <v>1515</v>
      </c>
      <c r="B60" s="8" t="s">
        <v>1307</v>
      </c>
      <c r="C60" s="8" t="s">
        <v>41</v>
      </c>
      <c r="D60" s="8" t="s">
        <v>10</v>
      </c>
      <c r="E60" s="8" t="s">
        <v>1411</v>
      </c>
      <c r="F60" s="8" t="s">
        <v>1384</v>
      </c>
      <c r="G60" s="8">
        <v>37.06</v>
      </c>
      <c r="H60" s="8">
        <v>9.16</v>
      </c>
      <c r="I60" s="8">
        <v>0.56630000000000003</v>
      </c>
      <c r="J60" s="8">
        <v>0.7722</v>
      </c>
      <c r="K60" s="8" t="s">
        <v>1376</v>
      </c>
      <c r="L60" s="8">
        <v>767</v>
      </c>
      <c r="M60" s="8" t="s">
        <v>1377</v>
      </c>
      <c r="N60" s="89" t="s">
        <v>422</v>
      </c>
      <c r="O60" s="8" t="s">
        <v>1516</v>
      </c>
      <c r="P60" s="8">
        <v>60</v>
      </c>
      <c r="Q60" s="8">
        <v>29.86</v>
      </c>
    </row>
    <row r="61" spans="1:17">
      <c r="A61" s="9" t="s">
        <v>1517</v>
      </c>
      <c r="B61" s="9" t="s">
        <v>661</v>
      </c>
      <c r="C61" s="9" t="s">
        <v>24</v>
      </c>
      <c r="D61" s="9" t="s">
        <v>31</v>
      </c>
      <c r="E61" s="9" t="s">
        <v>1374</v>
      </c>
      <c r="F61" s="9" t="s">
        <v>1384</v>
      </c>
      <c r="G61" s="9">
        <v>26.39</v>
      </c>
      <c r="H61" s="9">
        <v>11.96</v>
      </c>
      <c r="I61" s="9">
        <v>0.1769</v>
      </c>
      <c r="J61" s="9">
        <v>0.69440000000000002</v>
      </c>
      <c r="K61" s="9" t="s">
        <v>1385</v>
      </c>
      <c r="L61" s="9">
        <v>713</v>
      </c>
      <c r="M61" s="9" t="s">
        <v>1386</v>
      </c>
      <c r="N61" s="90" t="s">
        <v>1518</v>
      </c>
      <c r="O61" s="9"/>
      <c r="P61" s="9">
        <v>48</v>
      </c>
      <c r="Q61" s="9">
        <v>0</v>
      </c>
    </row>
    <row r="62" spans="1:17">
      <c r="A62" s="8" t="s">
        <v>1519</v>
      </c>
      <c r="B62" s="8" t="s">
        <v>694</v>
      </c>
      <c r="C62" s="8" t="s">
        <v>32</v>
      </c>
      <c r="D62" s="8" t="s">
        <v>10</v>
      </c>
      <c r="E62" s="8" t="s">
        <v>1389</v>
      </c>
      <c r="F62" s="8" t="s">
        <v>1384</v>
      </c>
      <c r="G62" s="8">
        <v>28</v>
      </c>
      <c r="H62" s="8">
        <v>16.190000000000001</v>
      </c>
      <c r="I62" s="8">
        <v>0.25669999999999998</v>
      </c>
      <c r="J62" s="8">
        <v>0.39350000000000002</v>
      </c>
      <c r="K62" s="8"/>
      <c r="L62" s="8">
        <v>699</v>
      </c>
      <c r="M62" s="8" t="s">
        <v>1381</v>
      </c>
      <c r="N62" s="89" t="s">
        <v>1520</v>
      </c>
      <c r="O62" s="8"/>
      <c r="P62" s="8">
        <v>240</v>
      </c>
      <c r="Q62" s="8">
        <v>25.74</v>
      </c>
    </row>
    <row r="63" spans="1:17">
      <c r="A63" s="9" t="s">
        <v>1521</v>
      </c>
      <c r="B63" s="9" t="s">
        <v>1217</v>
      </c>
      <c r="C63" s="9" t="s">
        <v>12</v>
      </c>
      <c r="D63" s="9" t="s">
        <v>31</v>
      </c>
      <c r="E63" s="9" t="s">
        <v>1411</v>
      </c>
      <c r="F63" s="9" t="s">
        <v>1375</v>
      </c>
      <c r="G63" s="9">
        <v>86.85</v>
      </c>
      <c r="H63" s="9">
        <v>11.98</v>
      </c>
      <c r="I63" s="9">
        <v>0.90769999999999995</v>
      </c>
      <c r="J63" s="9">
        <v>4.0875000000000004</v>
      </c>
      <c r="K63" s="9" t="s">
        <v>1376</v>
      </c>
      <c r="L63" s="9">
        <v>814</v>
      </c>
      <c r="M63" s="9" t="s">
        <v>1381</v>
      </c>
      <c r="N63" s="90" t="s">
        <v>1522</v>
      </c>
      <c r="O63" s="9"/>
      <c r="P63" s="9">
        <v>24</v>
      </c>
      <c r="Q63" s="9">
        <v>26.11</v>
      </c>
    </row>
    <row r="64" spans="1:17">
      <c r="A64" s="8" t="s">
        <v>1523</v>
      </c>
      <c r="B64" s="8" t="s">
        <v>254</v>
      </c>
      <c r="C64" s="8" t="s">
        <v>38</v>
      </c>
      <c r="D64" s="8" t="s">
        <v>23</v>
      </c>
      <c r="E64" s="8" t="s">
        <v>1411</v>
      </c>
      <c r="F64" s="8" t="s">
        <v>1375</v>
      </c>
      <c r="G64" s="8">
        <v>50.15</v>
      </c>
      <c r="H64" s="8">
        <v>14.1</v>
      </c>
      <c r="I64" s="8">
        <v>0.83240000000000003</v>
      </c>
      <c r="J64" s="8">
        <v>0.94259999999999999</v>
      </c>
      <c r="K64" s="8" t="s">
        <v>1412</v>
      </c>
      <c r="L64" s="8">
        <v>586</v>
      </c>
      <c r="M64" s="8" t="s">
        <v>1403</v>
      </c>
      <c r="N64" s="89" t="s">
        <v>471</v>
      </c>
      <c r="O64" s="8" t="s">
        <v>1524</v>
      </c>
      <c r="P64" s="8">
        <v>84</v>
      </c>
      <c r="Q64" s="8">
        <v>36.92</v>
      </c>
    </row>
    <row r="65" spans="1:17">
      <c r="A65" s="9" t="s">
        <v>1525</v>
      </c>
      <c r="B65" s="9" t="s">
        <v>288</v>
      </c>
      <c r="C65" s="9" t="s">
        <v>12</v>
      </c>
      <c r="D65" s="9" t="s">
        <v>1360</v>
      </c>
      <c r="E65" s="9" t="s">
        <v>1389</v>
      </c>
      <c r="F65" s="9" t="s">
        <v>1375</v>
      </c>
      <c r="G65" s="9">
        <v>44.51</v>
      </c>
      <c r="H65" s="9">
        <v>13.98</v>
      </c>
      <c r="I65" s="9">
        <v>0.54990000000000006</v>
      </c>
      <c r="J65" s="9">
        <v>0.83360000000000001</v>
      </c>
      <c r="K65" s="9" t="s">
        <v>1385</v>
      </c>
      <c r="L65" s="9">
        <v>759</v>
      </c>
      <c r="M65" s="9" t="s">
        <v>1426</v>
      </c>
      <c r="N65" s="90" t="s">
        <v>1526</v>
      </c>
      <c r="O65" s="9"/>
      <c r="P65" s="9">
        <v>84</v>
      </c>
      <c r="Q65" s="9">
        <v>0</v>
      </c>
    </row>
    <row r="66" spans="1:17">
      <c r="A66" s="8" t="s">
        <v>1527</v>
      </c>
      <c r="B66" s="8" t="s">
        <v>480</v>
      </c>
      <c r="C66" s="8" t="s">
        <v>16</v>
      </c>
      <c r="D66" s="8" t="s">
        <v>31</v>
      </c>
      <c r="E66" s="8" t="s">
        <v>1400</v>
      </c>
      <c r="F66" s="8" t="s">
        <v>1390</v>
      </c>
      <c r="G66" s="8">
        <v>37.409999999999997</v>
      </c>
      <c r="H66" s="8">
        <v>14.6</v>
      </c>
      <c r="I66" s="8">
        <v>0.69499999999999995</v>
      </c>
      <c r="J66" s="8">
        <v>3.3694999999999999</v>
      </c>
      <c r="K66" s="8" t="s">
        <v>1385</v>
      </c>
      <c r="L66" s="8">
        <v>878</v>
      </c>
      <c r="M66" s="8" t="s">
        <v>1381</v>
      </c>
      <c r="N66" s="89" t="s">
        <v>1528</v>
      </c>
      <c r="O66" s="8"/>
      <c r="P66" s="8">
        <v>12</v>
      </c>
      <c r="Q66" s="8">
        <v>0</v>
      </c>
    </row>
    <row r="67" spans="1:17">
      <c r="A67" s="9" t="s">
        <v>1529</v>
      </c>
      <c r="B67" s="9" t="s">
        <v>956</v>
      </c>
      <c r="C67" s="9" t="s">
        <v>28</v>
      </c>
      <c r="D67" s="9" t="s">
        <v>10</v>
      </c>
      <c r="E67" s="9" t="s">
        <v>1411</v>
      </c>
      <c r="F67" s="9" t="s">
        <v>1384</v>
      </c>
      <c r="G67" s="9">
        <v>85.91</v>
      </c>
      <c r="H67" s="9">
        <v>17.510000000000002</v>
      </c>
      <c r="I67" s="9">
        <v>0.93600000000000005</v>
      </c>
      <c r="J67" s="9">
        <v>2.1587000000000001</v>
      </c>
      <c r="K67" s="9" t="s">
        <v>1412</v>
      </c>
      <c r="L67" s="9">
        <v>837</v>
      </c>
      <c r="M67" s="9" t="s">
        <v>1396</v>
      </c>
      <c r="N67" s="90" t="s">
        <v>1328</v>
      </c>
      <c r="O67" s="9" t="s">
        <v>1230</v>
      </c>
      <c r="P67" s="9">
        <v>60</v>
      </c>
      <c r="Q67" s="9">
        <v>23.95</v>
      </c>
    </row>
    <row r="68" spans="1:17">
      <c r="A68" s="8" t="s">
        <v>1530</v>
      </c>
      <c r="B68" s="8" t="s">
        <v>946</v>
      </c>
      <c r="C68" s="8" t="s">
        <v>28</v>
      </c>
      <c r="D68" s="8" t="s">
        <v>44</v>
      </c>
      <c r="E68" s="8" t="s">
        <v>1380</v>
      </c>
      <c r="F68" s="8" t="s">
        <v>1375</v>
      </c>
      <c r="G68" s="8">
        <v>86.78</v>
      </c>
      <c r="H68" s="8">
        <v>17.850000000000001</v>
      </c>
      <c r="I68" s="8">
        <v>1.0470999999999999</v>
      </c>
      <c r="J68" s="8">
        <v>1.5552999999999999</v>
      </c>
      <c r="K68" s="8" t="s">
        <v>1412</v>
      </c>
      <c r="L68" s="8">
        <v>703</v>
      </c>
      <c r="M68" s="8" t="s">
        <v>1381</v>
      </c>
      <c r="N68" s="89" t="s">
        <v>1531</v>
      </c>
      <c r="O68" s="8"/>
      <c r="P68" s="8">
        <v>120</v>
      </c>
      <c r="Q68" s="8">
        <v>73.349999999999994</v>
      </c>
    </row>
    <row r="69" spans="1:17">
      <c r="A69" s="9" t="s">
        <v>1532</v>
      </c>
      <c r="B69" s="9" t="s">
        <v>1022</v>
      </c>
      <c r="C69" s="9" t="s">
        <v>24</v>
      </c>
      <c r="D69" s="9" t="s">
        <v>23</v>
      </c>
      <c r="E69" s="9" t="s">
        <v>1380</v>
      </c>
      <c r="F69" s="9" t="s">
        <v>1375</v>
      </c>
      <c r="G69" s="9">
        <v>42.67</v>
      </c>
      <c r="H69" s="9">
        <v>13.53</v>
      </c>
      <c r="I69" s="9">
        <v>0.42249999999999999</v>
      </c>
      <c r="J69" s="9">
        <v>3.8218000000000001</v>
      </c>
      <c r="K69" s="9" t="s">
        <v>1385</v>
      </c>
      <c r="L69" s="9">
        <v>855</v>
      </c>
      <c r="M69" s="9" t="s">
        <v>1381</v>
      </c>
      <c r="N69" s="90" t="s">
        <v>1533</v>
      </c>
      <c r="O69" s="9"/>
      <c r="P69" s="9">
        <v>12</v>
      </c>
      <c r="Q69" s="9">
        <v>0</v>
      </c>
    </row>
    <row r="70" spans="1:17">
      <c r="A70" s="8" t="s">
        <v>1534</v>
      </c>
      <c r="B70" s="8" t="s">
        <v>276</v>
      </c>
      <c r="C70" s="8" t="s">
        <v>7</v>
      </c>
      <c r="D70" s="8" t="s">
        <v>44</v>
      </c>
      <c r="E70" s="8" t="s">
        <v>1389</v>
      </c>
      <c r="F70" s="8" t="s">
        <v>1390</v>
      </c>
      <c r="G70" s="8">
        <v>31.25</v>
      </c>
      <c r="H70" s="8">
        <v>8.7200000000000006</v>
      </c>
      <c r="I70" s="8">
        <v>0.27329999999999999</v>
      </c>
      <c r="J70" s="8">
        <v>0.98970000000000002</v>
      </c>
      <c r="K70" s="8" t="s">
        <v>1358</v>
      </c>
      <c r="L70" s="8">
        <v>832</v>
      </c>
      <c r="M70" s="8" t="s">
        <v>1381</v>
      </c>
      <c r="N70" s="89" t="s">
        <v>502</v>
      </c>
      <c r="O70" s="8"/>
      <c r="P70" s="8">
        <v>36</v>
      </c>
      <c r="Q70" s="8">
        <v>24.18</v>
      </c>
    </row>
    <row r="71" spans="1:17">
      <c r="A71" s="9" t="s">
        <v>1535</v>
      </c>
      <c r="B71" s="9" t="s">
        <v>1068</v>
      </c>
      <c r="C71" s="9" t="s">
        <v>16</v>
      </c>
      <c r="D71" s="9" t="s">
        <v>31</v>
      </c>
      <c r="E71" s="9" t="s">
        <v>1389</v>
      </c>
      <c r="F71" s="9" t="s">
        <v>1390</v>
      </c>
      <c r="G71" s="9">
        <v>59.71</v>
      </c>
      <c r="H71" s="9">
        <v>10.6</v>
      </c>
      <c r="I71" s="9">
        <v>0.37409999999999999</v>
      </c>
      <c r="J71" s="9">
        <v>1.0099</v>
      </c>
      <c r="K71" s="9" t="s">
        <v>1395</v>
      </c>
      <c r="L71" s="9">
        <v>690</v>
      </c>
      <c r="M71" s="9" t="s">
        <v>1377</v>
      </c>
      <c r="N71" s="90" t="s">
        <v>1536</v>
      </c>
      <c r="O71" s="9" t="s">
        <v>1537</v>
      </c>
      <c r="P71" s="9">
        <v>84</v>
      </c>
      <c r="Q71" s="9">
        <v>50.85</v>
      </c>
    </row>
    <row r="72" spans="1:17">
      <c r="A72" s="8" t="s">
        <v>1538</v>
      </c>
      <c r="B72" s="8" t="s">
        <v>1294</v>
      </c>
      <c r="C72" s="8" t="s">
        <v>38</v>
      </c>
      <c r="D72" s="8" t="s">
        <v>23</v>
      </c>
      <c r="E72" s="8" t="s">
        <v>1374</v>
      </c>
      <c r="F72" s="8" t="s">
        <v>1384</v>
      </c>
      <c r="G72" s="8">
        <v>90.78</v>
      </c>
      <c r="H72" s="8">
        <v>9.68</v>
      </c>
      <c r="I72" s="8">
        <v>1.4088000000000001</v>
      </c>
      <c r="J72" s="8">
        <v>2.9156</v>
      </c>
      <c r="K72" s="8" t="s">
        <v>1385</v>
      </c>
      <c r="L72" s="8">
        <v>755</v>
      </c>
      <c r="M72" s="8" t="s">
        <v>1403</v>
      </c>
      <c r="N72" s="89" t="s">
        <v>1539</v>
      </c>
      <c r="O72" s="8" t="s">
        <v>1540</v>
      </c>
      <c r="P72" s="8">
        <v>36</v>
      </c>
      <c r="Q72" s="8">
        <v>0</v>
      </c>
    </row>
    <row r="73" spans="1:17">
      <c r="A73" s="9" t="s">
        <v>1541</v>
      </c>
      <c r="B73" s="9" t="s">
        <v>602</v>
      </c>
      <c r="C73" s="9" t="s">
        <v>16</v>
      </c>
      <c r="D73" s="9" t="s">
        <v>23</v>
      </c>
      <c r="E73" s="9" t="s">
        <v>1380</v>
      </c>
      <c r="F73" s="9" t="s">
        <v>1384</v>
      </c>
      <c r="G73" s="9">
        <v>72.14</v>
      </c>
      <c r="H73" s="9">
        <v>17.62</v>
      </c>
      <c r="I73" s="9">
        <v>0.85170000000000001</v>
      </c>
      <c r="J73" s="9">
        <v>1.1420999999999999</v>
      </c>
      <c r="K73" s="9" t="s">
        <v>1385</v>
      </c>
      <c r="L73" s="9">
        <v>580</v>
      </c>
      <c r="M73" s="9" t="s">
        <v>1386</v>
      </c>
      <c r="N73" s="90" t="s">
        <v>1542</v>
      </c>
      <c r="O73" s="9"/>
      <c r="P73" s="9">
        <v>180</v>
      </c>
      <c r="Q73" s="9">
        <v>0</v>
      </c>
    </row>
    <row r="74" spans="1:17">
      <c r="A74" s="8" t="s">
        <v>1543</v>
      </c>
      <c r="B74" s="8" t="s">
        <v>1121</v>
      </c>
      <c r="C74" s="8" t="s">
        <v>24</v>
      </c>
      <c r="D74" s="8" t="s">
        <v>31</v>
      </c>
      <c r="E74" s="8" t="s">
        <v>1374</v>
      </c>
      <c r="F74" s="8" t="s">
        <v>1375</v>
      </c>
      <c r="G74" s="8">
        <v>38.83</v>
      </c>
      <c r="H74" s="8">
        <v>9.77</v>
      </c>
      <c r="I74" s="8">
        <v>0.31969999999999998</v>
      </c>
      <c r="J74" s="8">
        <v>0.8206</v>
      </c>
      <c r="K74" s="8" t="s">
        <v>1395</v>
      </c>
      <c r="L74" s="8">
        <v>764</v>
      </c>
      <c r="M74" s="8" t="s">
        <v>1386</v>
      </c>
      <c r="N74" s="89" t="s">
        <v>145</v>
      </c>
      <c r="O74" s="8"/>
      <c r="P74" s="8">
        <v>60</v>
      </c>
      <c r="Q74" s="8">
        <v>30.04</v>
      </c>
    </row>
    <row r="75" spans="1:17">
      <c r="A75" s="9" t="s">
        <v>1544</v>
      </c>
      <c r="B75" s="9" t="s">
        <v>420</v>
      </c>
      <c r="C75" s="9" t="s">
        <v>41</v>
      </c>
      <c r="D75" s="9" t="s">
        <v>44</v>
      </c>
      <c r="E75" s="9" t="s">
        <v>1389</v>
      </c>
      <c r="F75" s="9" t="s">
        <v>1375</v>
      </c>
      <c r="G75" s="9">
        <v>58.71</v>
      </c>
      <c r="H75" s="9">
        <v>8.44</v>
      </c>
      <c r="I75" s="9">
        <v>0.70650000000000002</v>
      </c>
      <c r="J75" s="9">
        <v>0.92800000000000005</v>
      </c>
      <c r="K75" s="9" t="s">
        <v>1376</v>
      </c>
      <c r="L75" s="9">
        <v>602</v>
      </c>
      <c r="M75" s="9" t="s">
        <v>1381</v>
      </c>
      <c r="N75" s="90" t="s">
        <v>1545</v>
      </c>
      <c r="O75" s="9"/>
      <c r="P75" s="9">
        <v>84</v>
      </c>
      <c r="Q75" s="9">
        <v>41.47</v>
      </c>
    </row>
    <row r="76" spans="1:17">
      <c r="A76" s="8" t="s">
        <v>1546</v>
      </c>
      <c r="B76" s="8" t="s">
        <v>450</v>
      </c>
      <c r="C76" s="8" t="s">
        <v>12</v>
      </c>
      <c r="D76" s="8" t="s">
        <v>10</v>
      </c>
      <c r="E76" s="8" t="s">
        <v>1411</v>
      </c>
      <c r="F76" s="8" t="s">
        <v>1384</v>
      </c>
      <c r="G76" s="8">
        <v>6.16</v>
      </c>
      <c r="H76" s="8">
        <v>12.68</v>
      </c>
      <c r="I76" s="8">
        <v>6.3500000000000001E-2</v>
      </c>
      <c r="J76" s="8">
        <v>0.54930000000000001</v>
      </c>
      <c r="K76" s="8" t="s">
        <v>1385</v>
      </c>
      <c r="L76" s="8">
        <v>642</v>
      </c>
      <c r="M76" s="8" t="s">
        <v>1426</v>
      </c>
      <c r="N76" s="89" t="s">
        <v>945</v>
      </c>
      <c r="O76" s="8"/>
      <c r="P76" s="8">
        <v>12</v>
      </c>
      <c r="Q76" s="8">
        <v>0</v>
      </c>
    </row>
    <row r="77" spans="1:17">
      <c r="A77" s="9" t="s">
        <v>1547</v>
      </c>
      <c r="B77" s="9" t="s">
        <v>638</v>
      </c>
      <c r="C77" s="9" t="s">
        <v>28</v>
      </c>
      <c r="D77" s="9" t="s">
        <v>1360</v>
      </c>
      <c r="E77" s="9" t="s">
        <v>1411</v>
      </c>
      <c r="F77" s="9" t="s">
        <v>1384</v>
      </c>
      <c r="G77" s="9">
        <v>58.47</v>
      </c>
      <c r="H77" s="9">
        <v>13.04</v>
      </c>
      <c r="I77" s="9">
        <v>1.1083000000000001</v>
      </c>
      <c r="J77" s="9">
        <v>0.74129999999999996</v>
      </c>
      <c r="K77" s="9" t="s">
        <v>1395</v>
      </c>
      <c r="L77" s="9">
        <v>604</v>
      </c>
      <c r="M77" s="9" t="s">
        <v>1396</v>
      </c>
      <c r="N77" s="90" t="s">
        <v>1548</v>
      </c>
      <c r="O77" s="9" t="s">
        <v>1050</v>
      </c>
      <c r="P77" s="9">
        <v>180</v>
      </c>
      <c r="Q77" s="9">
        <v>32.21</v>
      </c>
    </row>
    <row r="78" spans="1:17">
      <c r="A78" s="8" t="s">
        <v>1549</v>
      </c>
      <c r="B78" s="8" t="s">
        <v>139</v>
      </c>
      <c r="C78" s="8" t="s">
        <v>16</v>
      </c>
      <c r="D78" s="8" t="s">
        <v>44</v>
      </c>
      <c r="E78" s="8" t="s">
        <v>1408</v>
      </c>
      <c r="F78" s="8" t="s">
        <v>1390</v>
      </c>
      <c r="G78" s="8">
        <v>36.700000000000003</v>
      </c>
      <c r="H78" s="8">
        <v>17.43</v>
      </c>
      <c r="I78" s="8">
        <v>0.32840000000000003</v>
      </c>
      <c r="J78" s="8">
        <v>0.92059999999999997</v>
      </c>
      <c r="K78" s="8" t="s">
        <v>1358</v>
      </c>
      <c r="L78" s="8">
        <v>678</v>
      </c>
      <c r="M78" s="8" t="s">
        <v>1426</v>
      </c>
      <c r="N78" s="89" t="s">
        <v>1550</v>
      </c>
      <c r="O78" s="8"/>
      <c r="P78" s="8">
        <v>60</v>
      </c>
      <c r="Q78" s="8">
        <v>31.52</v>
      </c>
    </row>
    <row r="79" spans="1:17">
      <c r="A79" s="9" t="s">
        <v>1551</v>
      </c>
      <c r="B79" s="9" t="s">
        <v>1100</v>
      </c>
      <c r="C79" s="9" t="s">
        <v>16</v>
      </c>
      <c r="D79" s="9" t="s">
        <v>23</v>
      </c>
      <c r="E79" s="9" t="s">
        <v>1374</v>
      </c>
      <c r="F79" s="9" t="s">
        <v>1390</v>
      </c>
      <c r="G79" s="9">
        <v>80.02</v>
      </c>
      <c r="H79" s="9">
        <v>9.1300000000000008</v>
      </c>
      <c r="I79" s="9">
        <v>0.67600000000000005</v>
      </c>
      <c r="J79" s="9">
        <v>7.0026999999999999</v>
      </c>
      <c r="K79" s="9" t="s">
        <v>1376</v>
      </c>
      <c r="L79" s="9">
        <v>794</v>
      </c>
      <c r="M79" s="9" t="s">
        <v>1426</v>
      </c>
      <c r="N79" s="90" t="s">
        <v>1552</v>
      </c>
      <c r="O79" s="9"/>
      <c r="P79" s="9">
        <v>12</v>
      </c>
      <c r="Q79" s="9">
        <v>56.02</v>
      </c>
    </row>
    <row r="80" spans="1:17">
      <c r="A80" s="8" t="s">
        <v>1553</v>
      </c>
      <c r="B80" s="8" t="s">
        <v>1296</v>
      </c>
      <c r="C80" s="8" t="s">
        <v>35</v>
      </c>
      <c r="D80" s="8" t="s">
        <v>10</v>
      </c>
      <c r="E80" s="8" t="s">
        <v>1400</v>
      </c>
      <c r="F80" s="8" t="s">
        <v>1375</v>
      </c>
      <c r="G80" s="8">
        <v>98.89</v>
      </c>
      <c r="H80" s="8">
        <v>12.54</v>
      </c>
      <c r="I80" s="8">
        <v>0.6613</v>
      </c>
      <c r="J80" s="8">
        <v>3.3100999999999998</v>
      </c>
      <c r="K80" s="8" t="s">
        <v>1385</v>
      </c>
      <c r="L80" s="8">
        <v>577</v>
      </c>
      <c r="M80" s="8" t="s">
        <v>1426</v>
      </c>
      <c r="N80" s="89" t="s">
        <v>1554</v>
      </c>
      <c r="O80" s="8"/>
      <c r="P80" s="8">
        <v>36</v>
      </c>
      <c r="Q80" s="8">
        <v>0</v>
      </c>
    </row>
    <row r="81" spans="1:17">
      <c r="A81" s="9" t="s">
        <v>1555</v>
      </c>
      <c r="B81" s="9" t="s">
        <v>1190</v>
      </c>
      <c r="C81" s="9" t="s">
        <v>16</v>
      </c>
      <c r="D81" s="9" t="s">
        <v>23</v>
      </c>
      <c r="E81" s="9" t="s">
        <v>1408</v>
      </c>
      <c r="F81" s="9" t="s">
        <v>1390</v>
      </c>
      <c r="G81" s="9">
        <v>89.2</v>
      </c>
      <c r="H81" s="9">
        <v>13.92</v>
      </c>
      <c r="I81" s="9">
        <v>1.746</v>
      </c>
      <c r="J81" s="9">
        <v>1.1040000000000001</v>
      </c>
      <c r="K81" s="9" t="s">
        <v>1358</v>
      </c>
      <c r="L81" s="9">
        <v>600</v>
      </c>
      <c r="M81" s="9" t="s">
        <v>1386</v>
      </c>
      <c r="N81" s="90" t="s">
        <v>1556</v>
      </c>
      <c r="O81" s="9"/>
      <c r="P81" s="9">
        <v>240</v>
      </c>
      <c r="Q81" s="9">
        <v>78.709999999999994</v>
      </c>
    </row>
    <row r="82" spans="1:17">
      <c r="A82" s="8" t="s">
        <v>1557</v>
      </c>
      <c r="B82" s="8" t="s">
        <v>217</v>
      </c>
      <c r="C82" s="8" t="s">
        <v>28</v>
      </c>
      <c r="D82" s="8" t="s">
        <v>10</v>
      </c>
      <c r="E82" s="8" t="s">
        <v>1408</v>
      </c>
      <c r="F82" s="8" t="s">
        <v>1390</v>
      </c>
      <c r="G82" s="8">
        <v>98.15</v>
      </c>
      <c r="H82" s="8">
        <v>11.61</v>
      </c>
      <c r="I82" s="8">
        <v>1.8587</v>
      </c>
      <c r="J82" s="8">
        <v>4.6024000000000003</v>
      </c>
      <c r="K82" s="8" t="s">
        <v>1412</v>
      </c>
      <c r="L82" s="8">
        <v>800</v>
      </c>
      <c r="M82" s="8" t="s">
        <v>1386</v>
      </c>
      <c r="N82" s="89" t="s">
        <v>1558</v>
      </c>
      <c r="O82" s="8"/>
      <c r="P82" s="8">
        <v>24</v>
      </c>
      <c r="Q82" s="8">
        <v>16.579999999999998</v>
      </c>
    </row>
    <row r="83" spans="1:17">
      <c r="A83" s="9" t="s">
        <v>1559</v>
      </c>
      <c r="B83" s="9" t="s">
        <v>716</v>
      </c>
      <c r="C83" s="9" t="s">
        <v>24</v>
      </c>
      <c r="D83" s="9" t="s">
        <v>23</v>
      </c>
      <c r="E83" s="9" t="s">
        <v>1374</v>
      </c>
      <c r="F83" s="9" t="s">
        <v>1384</v>
      </c>
      <c r="G83" s="9">
        <v>33.61</v>
      </c>
      <c r="H83" s="9">
        <v>14.35</v>
      </c>
      <c r="I83" s="9">
        <v>0.39650000000000002</v>
      </c>
      <c r="J83" s="9">
        <v>1.1544000000000001</v>
      </c>
      <c r="K83" s="9" t="s">
        <v>1395</v>
      </c>
      <c r="L83" s="9">
        <v>659</v>
      </c>
      <c r="M83" s="9" t="s">
        <v>1396</v>
      </c>
      <c r="N83" s="90" t="s">
        <v>1560</v>
      </c>
      <c r="O83" s="9" t="s">
        <v>1561</v>
      </c>
      <c r="P83" s="9">
        <v>36</v>
      </c>
      <c r="Q83" s="9">
        <v>26.16</v>
      </c>
    </row>
    <row r="84" spans="1:17">
      <c r="A84" s="8" t="s">
        <v>1562</v>
      </c>
      <c r="B84" s="8" t="s">
        <v>909</v>
      </c>
      <c r="C84" s="8" t="s">
        <v>32</v>
      </c>
      <c r="D84" s="8" t="s">
        <v>10</v>
      </c>
      <c r="E84" s="8" t="s">
        <v>1400</v>
      </c>
      <c r="F84" s="8" t="s">
        <v>1375</v>
      </c>
      <c r="G84" s="8">
        <v>18.62</v>
      </c>
      <c r="H84" s="8">
        <v>17.02</v>
      </c>
      <c r="I84" s="8">
        <v>0.11799999999999999</v>
      </c>
      <c r="J84" s="8">
        <v>0.53749999999999998</v>
      </c>
      <c r="K84" s="8" t="s">
        <v>1395</v>
      </c>
      <c r="L84" s="8">
        <v>698</v>
      </c>
      <c r="M84" s="8" t="s">
        <v>1377</v>
      </c>
      <c r="N84" s="89" t="s">
        <v>1563</v>
      </c>
      <c r="O84" s="8" t="s">
        <v>1055</v>
      </c>
      <c r="P84" s="8">
        <v>48</v>
      </c>
      <c r="Q84" s="8">
        <v>12.1</v>
      </c>
    </row>
    <row r="85" spans="1:17">
      <c r="A85" s="9" t="s">
        <v>1564</v>
      </c>
      <c r="B85" s="9" t="s">
        <v>509</v>
      </c>
      <c r="C85" s="9" t="s">
        <v>35</v>
      </c>
      <c r="D85" s="9" t="s">
        <v>44</v>
      </c>
      <c r="E85" s="9" t="s">
        <v>1374</v>
      </c>
      <c r="F85" s="9" t="s">
        <v>1375</v>
      </c>
      <c r="G85" s="9">
        <v>90.47</v>
      </c>
      <c r="H85" s="9">
        <v>11.45</v>
      </c>
      <c r="I85" s="9">
        <v>0.58279999999999998</v>
      </c>
      <c r="J85" s="9">
        <v>1.5706</v>
      </c>
      <c r="K85" s="9" t="s">
        <v>1358</v>
      </c>
      <c r="L85" s="9">
        <v>865</v>
      </c>
      <c r="M85" s="9" t="s">
        <v>1386</v>
      </c>
      <c r="N85" s="90" t="s">
        <v>1565</v>
      </c>
      <c r="O85" s="9"/>
      <c r="P85" s="9">
        <v>84</v>
      </c>
      <c r="Q85" s="9">
        <v>43.3</v>
      </c>
    </row>
    <row r="86" spans="1:17">
      <c r="A86" s="8" t="s">
        <v>1566</v>
      </c>
      <c r="B86" s="8" t="s">
        <v>907</v>
      </c>
      <c r="C86" s="8" t="s">
        <v>32</v>
      </c>
      <c r="D86" s="8" t="s">
        <v>10</v>
      </c>
      <c r="E86" s="8" t="s">
        <v>1400</v>
      </c>
      <c r="F86" s="8" t="s">
        <v>1375</v>
      </c>
      <c r="G86" s="8">
        <v>61.77</v>
      </c>
      <c r="H86" s="8">
        <v>12.19</v>
      </c>
      <c r="I86" s="8">
        <v>0.3463</v>
      </c>
      <c r="J86" s="8">
        <v>1.0967</v>
      </c>
      <c r="K86" s="8" t="s">
        <v>1376</v>
      </c>
      <c r="L86" s="8">
        <v>596</v>
      </c>
      <c r="M86" s="8" t="s">
        <v>1381</v>
      </c>
      <c r="N86" s="89" t="s">
        <v>1567</v>
      </c>
      <c r="O86" s="8"/>
      <c r="P86" s="8">
        <v>84</v>
      </c>
      <c r="Q86" s="8">
        <v>40.18</v>
      </c>
    </row>
    <row r="87" spans="1:17">
      <c r="A87" s="9" t="s">
        <v>1568</v>
      </c>
      <c r="B87" s="9" t="s">
        <v>811</v>
      </c>
      <c r="C87" s="9" t="s">
        <v>38</v>
      </c>
      <c r="D87" s="9" t="s">
        <v>10</v>
      </c>
      <c r="E87" s="9" t="s">
        <v>1408</v>
      </c>
      <c r="F87" s="9" t="s">
        <v>1375</v>
      </c>
      <c r="G87" s="9">
        <v>44.3</v>
      </c>
      <c r="H87" s="9">
        <v>12.75</v>
      </c>
      <c r="I87" s="9">
        <v>0.32019999999999998</v>
      </c>
      <c r="J87" s="9">
        <v>1.4873000000000001</v>
      </c>
      <c r="K87" s="9" t="s">
        <v>1412</v>
      </c>
      <c r="L87" s="9">
        <v>845</v>
      </c>
      <c r="M87" s="9" t="s">
        <v>1386</v>
      </c>
      <c r="N87" s="90" t="s">
        <v>1475</v>
      </c>
      <c r="O87" s="9"/>
      <c r="P87" s="9">
        <v>36</v>
      </c>
      <c r="Q87" s="9">
        <v>20.54</v>
      </c>
    </row>
    <row r="88" spans="1:17">
      <c r="A88" s="8" t="s">
        <v>1569</v>
      </c>
      <c r="B88" s="8" t="s">
        <v>1288</v>
      </c>
      <c r="C88" s="8" t="s">
        <v>7</v>
      </c>
      <c r="D88" s="8" t="s">
        <v>23</v>
      </c>
      <c r="E88" s="8" t="s">
        <v>1380</v>
      </c>
      <c r="F88" s="8" t="s">
        <v>1390</v>
      </c>
      <c r="G88" s="8"/>
      <c r="H88" s="8">
        <v>14.77</v>
      </c>
      <c r="I88" s="8">
        <v>0.58260000000000001</v>
      </c>
      <c r="J88" s="8">
        <v>1.0194000000000001</v>
      </c>
      <c r="K88" s="8" t="s">
        <v>1412</v>
      </c>
      <c r="L88" s="8">
        <v>724</v>
      </c>
      <c r="M88" s="8" t="s">
        <v>1426</v>
      </c>
      <c r="N88" s="89" t="s">
        <v>1570</v>
      </c>
      <c r="O88" s="8"/>
      <c r="P88" s="8">
        <v>60</v>
      </c>
      <c r="Q88" s="8">
        <v>32.450000000000003</v>
      </c>
    </row>
    <row r="89" spans="1:17">
      <c r="A89" s="9" t="s">
        <v>1571</v>
      </c>
      <c r="B89" s="9" t="s">
        <v>725</v>
      </c>
      <c r="C89" s="9" t="s">
        <v>16</v>
      </c>
      <c r="D89" s="9" t="s">
        <v>1360</v>
      </c>
      <c r="E89" s="9" t="s">
        <v>1400</v>
      </c>
      <c r="F89" s="9" t="s">
        <v>1384</v>
      </c>
      <c r="G89" s="9">
        <v>9.25</v>
      </c>
      <c r="H89" s="9">
        <v>10.77</v>
      </c>
      <c r="I89" s="9">
        <v>0.12770000000000001</v>
      </c>
      <c r="J89" s="9">
        <v>0.1038</v>
      </c>
      <c r="K89" s="9" t="s">
        <v>1376</v>
      </c>
      <c r="L89" s="9">
        <v>841</v>
      </c>
      <c r="M89" s="9" t="s">
        <v>1403</v>
      </c>
      <c r="N89" s="90" t="s">
        <v>1572</v>
      </c>
      <c r="O89" s="9" t="s">
        <v>601</v>
      </c>
      <c r="P89" s="9">
        <v>180</v>
      </c>
      <c r="Q89" s="9">
        <v>8.5299999999999994</v>
      </c>
    </row>
    <row r="90" spans="1:17">
      <c r="A90" s="8" t="s">
        <v>1573</v>
      </c>
      <c r="B90" s="8" t="s">
        <v>347</v>
      </c>
      <c r="C90" s="8" t="s">
        <v>12</v>
      </c>
      <c r="D90" s="8" t="s">
        <v>23</v>
      </c>
      <c r="E90" s="8" t="s">
        <v>1408</v>
      </c>
      <c r="F90" s="8" t="s">
        <v>1390</v>
      </c>
      <c r="G90" s="8">
        <v>11.53</v>
      </c>
      <c r="H90" s="8">
        <v>7.56</v>
      </c>
      <c r="I90" s="8">
        <v>7.7799999999999994E-2</v>
      </c>
      <c r="J90" s="8">
        <v>0.35899999999999999</v>
      </c>
      <c r="K90" s="8" t="s">
        <v>1376</v>
      </c>
      <c r="L90" s="8">
        <v>859</v>
      </c>
      <c r="M90" s="8" t="s">
        <v>1377</v>
      </c>
      <c r="N90" s="89" t="s">
        <v>1055</v>
      </c>
      <c r="O90" s="8" t="s">
        <v>839</v>
      </c>
      <c r="P90" s="8">
        <v>36</v>
      </c>
      <c r="Q90" s="8">
        <v>7.6</v>
      </c>
    </row>
    <row r="91" spans="1:17">
      <c r="A91" s="9" t="s">
        <v>1574</v>
      </c>
      <c r="B91" s="9" t="s">
        <v>516</v>
      </c>
      <c r="C91" s="9" t="s">
        <v>41</v>
      </c>
      <c r="D91" s="9" t="s">
        <v>23</v>
      </c>
      <c r="E91" s="9" t="s">
        <v>1408</v>
      </c>
      <c r="F91" s="9" t="s">
        <v>1390</v>
      </c>
      <c r="G91" s="9">
        <v>67.709999999999994</v>
      </c>
      <c r="H91" s="9">
        <v>11.84</v>
      </c>
      <c r="I91" s="9">
        <v>0.64590000000000003</v>
      </c>
      <c r="J91" s="9">
        <v>2.2437999999999998</v>
      </c>
      <c r="K91" s="9" t="s">
        <v>1395</v>
      </c>
      <c r="L91" s="9">
        <v>775</v>
      </c>
      <c r="M91" s="9" t="s">
        <v>1396</v>
      </c>
      <c r="N91" s="90" t="s">
        <v>1575</v>
      </c>
      <c r="O91" s="9" t="s">
        <v>1576</v>
      </c>
      <c r="P91" s="9">
        <v>36</v>
      </c>
      <c r="Q91" s="9">
        <v>53.73</v>
      </c>
    </row>
    <row r="92" spans="1:17">
      <c r="A92" s="8" t="s">
        <v>1577</v>
      </c>
      <c r="B92" s="8" t="s">
        <v>110</v>
      </c>
      <c r="C92" s="8" t="s">
        <v>20</v>
      </c>
      <c r="D92" s="8" t="s">
        <v>44</v>
      </c>
      <c r="E92" s="8" t="s">
        <v>1374</v>
      </c>
      <c r="F92" s="8" t="s">
        <v>1384</v>
      </c>
      <c r="G92" s="8">
        <v>65.319999999999993</v>
      </c>
      <c r="H92" s="8">
        <v>14.39</v>
      </c>
      <c r="I92" s="8">
        <v>1.1007</v>
      </c>
      <c r="J92" s="8">
        <v>1.7978000000000001</v>
      </c>
      <c r="K92" s="8" t="s">
        <v>1385</v>
      </c>
      <c r="L92" s="8">
        <v>880</v>
      </c>
      <c r="M92" s="8" t="s">
        <v>1426</v>
      </c>
      <c r="N92" s="89" t="s">
        <v>1578</v>
      </c>
      <c r="O92" s="8"/>
      <c r="P92" s="8">
        <v>48</v>
      </c>
      <c r="Q92" s="8">
        <v>0</v>
      </c>
    </row>
    <row r="93" spans="1:17">
      <c r="A93" s="9" t="s">
        <v>1579</v>
      </c>
      <c r="B93" s="9" t="s">
        <v>248</v>
      </c>
      <c r="C93" s="9" t="s">
        <v>16</v>
      </c>
      <c r="D93" s="9" t="s">
        <v>1360</v>
      </c>
      <c r="E93" s="9" t="s">
        <v>1374</v>
      </c>
      <c r="F93" s="9" t="s">
        <v>1390</v>
      </c>
      <c r="G93" s="9"/>
      <c r="H93" s="9">
        <v>7.72</v>
      </c>
      <c r="I93" s="9">
        <v>0.52939999999999998</v>
      </c>
      <c r="J93" s="9">
        <v>1.0946</v>
      </c>
      <c r="K93" s="9" t="s">
        <v>1395</v>
      </c>
      <c r="L93" s="9">
        <v>672</v>
      </c>
      <c r="M93" s="9" t="s">
        <v>1426</v>
      </c>
      <c r="N93" s="90" t="s">
        <v>1580</v>
      </c>
      <c r="O93" s="9"/>
      <c r="P93" s="9">
        <v>48</v>
      </c>
      <c r="Q93" s="9">
        <v>6.46</v>
      </c>
    </row>
    <row r="94" spans="1:17">
      <c r="A94" s="8" t="s">
        <v>1581</v>
      </c>
      <c r="B94" s="8" t="s">
        <v>1044</v>
      </c>
      <c r="C94" s="8" t="s">
        <v>32</v>
      </c>
      <c r="D94" s="8" t="s">
        <v>44</v>
      </c>
      <c r="E94" s="8" t="s">
        <v>1400</v>
      </c>
      <c r="F94" s="8" t="s">
        <v>1390</v>
      </c>
      <c r="G94" s="8">
        <v>58.29</v>
      </c>
      <c r="H94" s="8">
        <v>18.489999999999998</v>
      </c>
      <c r="I94" s="8">
        <v>0.32379999999999998</v>
      </c>
      <c r="J94" s="8">
        <v>1.0688</v>
      </c>
      <c r="K94" s="8" t="s">
        <v>1376</v>
      </c>
      <c r="L94" s="8">
        <v>875</v>
      </c>
      <c r="M94" s="8" t="s">
        <v>1403</v>
      </c>
      <c r="N94" s="89" t="s">
        <v>1398</v>
      </c>
      <c r="O94" s="8" t="s">
        <v>1582</v>
      </c>
      <c r="P94" s="8">
        <v>120</v>
      </c>
      <c r="Q94" s="8">
        <v>41.22</v>
      </c>
    </row>
    <row r="95" spans="1:17">
      <c r="A95" s="9" t="s">
        <v>1583</v>
      </c>
      <c r="B95" s="9" t="s">
        <v>533</v>
      </c>
      <c r="C95" s="9" t="s">
        <v>38</v>
      </c>
      <c r="D95" s="9" t="s">
        <v>10</v>
      </c>
      <c r="E95" s="9" t="s">
        <v>1408</v>
      </c>
      <c r="F95" s="9" t="s">
        <v>1390</v>
      </c>
      <c r="G95" s="9">
        <v>42.3</v>
      </c>
      <c r="H95" s="9">
        <v>12.94</v>
      </c>
      <c r="I95" s="9">
        <v>0.80730000000000002</v>
      </c>
      <c r="J95" s="9">
        <v>0.7681</v>
      </c>
      <c r="K95" s="9" t="s">
        <v>1376</v>
      </c>
      <c r="L95" s="9">
        <v>601</v>
      </c>
      <c r="M95" s="9" t="s">
        <v>1381</v>
      </c>
      <c r="N95" s="90" t="s">
        <v>1584</v>
      </c>
      <c r="O95" s="9"/>
      <c r="P95" s="9">
        <v>84</v>
      </c>
      <c r="Q95" s="9">
        <v>4.9800000000000004</v>
      </c>
    </row>
    <row r="96" spans="1:17">
      <c r="A96" s="8" t="s">
        <v>1585</v>
      </c>
      <c r="B96" s="8" t="s">
        <v>570</v>
      </c>
      <c r="C96" s="8" t="s">
        <v>35</v>
      </c>
      <c r="D96" s="8" t="s">
        <v>1360</v>
      </c>
      <c r="E96" s="8" t="s">
        <v>1411</v>
      </c>
      <c r="F96" s="8" t="s">
        <v>1384</v>
      </c>
      <c r="G96" s="8">
        <v>59.18</v>
      </c>
      <c r="H96" s="8">
        <v>17.64</v>
      </c>
      <c r="I96" s="8">
        <v>1.0535000000000001</v>
      </c>
      <c r="J96" s="8">
        <v>0.93779999999999997</v>
      </c>
      <c r="K96" s="8" t="s">
        <v>1395</v>
      </c>
      <c r="L96" s="8">
        <v>864</v>
      </c>
      <c r="M96" s="8" t="s">
        <v>1426</v>
      </c>
      <c r="N96" s="89" t="s">
        <v>1586</v>
      </c>
      <c r="O96" s="8"/>
      <c r="P96" s="8">
        <v>180</v>
      </c>
      <c r="Q96" s="8">
        <v>54.2</v>
      </c>
    </row>
    <row r="97" spans="1:17">
      <c r="A97" s="9" t="s">
        <v>1587</v>
      </c>
      <c r="B97" s="9" t="s">
        <v>1068</v>
      </c>
      <c r="C97" s="9" t="s">
        <v>28</v>
      </c>
      <c r="D97" s="9" t="s">
        <v>44</v>
      </c>
      <c r="E97" s="9" t="s">
        <v>1389</v>
      </c>
      <c r="F97" s="9" t="s">
        <v>1390</v>
      </c>
      <c r="G97" s="9">
        <v>21.51</v>
      </c>
      <c r="H97" s="9">
        <v>8.4499999999999993</v>
      </c>
      <c r="I97" s="9">
        <v>0.26340000000000002</v>
      </c>
      <c r="J97" s="9">
        <v>0.67849999999999999</v>
      </c>
      <c r="K97" s="9" t="s">
        <v>1395</v>
      </c>
      <c r="L97" s="9">
        <v>690</v>
      </c>
      <c r="M97" s="9" t="s">
        <v>1386</v>
      </c>
      <c r="N97" s="90" t="s">
        <v>1588</v>
      </c>
      <c r="O97" s="9"/>
      <c r="P97" s="9">
        <v>36</v>
      </c>
      <c r="Q97" s="9">
        <v>4</v>
      </c>
    </row>
    <row r="98" spans="1:17">
      <c r="A98" s="8" t="s">
        <v>1589</v>
      </c>
      <c r="B98" s="8" t="s">
        <v>516</v>
      </c>
      <c r="C98" s="8" t="s">
        <v>20</v>
      </c>
      <c r="D98" s="8" t="s">
        <v>1360</v>
      </c>
      <c r="E98" s="8" t="s">
        <v>1411</v>
      </c>
      <c r="F98" s="8" t="s">
        <v>1384</v>
      </c>
      <c r="G98" s="8">
        <v>99.93</v>
      </c>
      <c r="H98" s="8">
        <v>10.37</v>
      </c>
      <c r="I98" s="8">
        <v>1.5143</v>
      </c>
      <c r="J98" s="8">
        <v>3.2418</v>
      </c>
      <c r="K98" s="8" t="s">
        <v>1358</v>
      </c>
      <c r="L98" s="8">
        <v>775</v>
      </c>
      <c r="M98" s="8" t="s">
        <v>1396</v>
      </c>
      <c r="N98" s="89" t="s">
        <v>1590</v>
      </c>
      <c r="O98" s="8" t="s">
        <v>1591</v>
      </c>
      <c r="P98" s="8">
        <v>36</v>
      </c>
      <c r="Q98" s="8">
        <v>46.57</v>
      </c>
    </row>
    <row r="99" spans="1:17">
      <c r="A99" s="9" t="s">
        <v>1592</v>
      </c>
      <c r="B99" s="9" t="s">
        <v>402</v>
      </c>
      <c r="C99" s="9" t="s">
        <v>35</v>
      </c>
      <c r="D99" s="9" t="s">
        <v>31</v>
      </c>
      <c r="E99" s="9" t="s">
        <v>1408</v>
      </c>
      <c r="F99" s="9" t="s">
        <v>1375</v>
      </c>
      <c r="G99" s="9">
        <v>77.17</v>
      </c>
      <c r="H99" s="9">
        <v>13.63</v>
      </c>
      <c r="I99" s="9">
        <v>1.4234</v>
      </c>
      <c r="J99" s="9">
        <v>0.93899999999999995</v>
      </c>
      <c r="K99" s="9" t="s">
        <v>1358</v>
      </c>
      <c r="L99" s="9">
        <v>729</v>
      </c>
      <c r="M99" s="9" t="s">
        <v>1381</v>
      </c>
      <c r="N99" s="90" t="s">
        <v>564</v>
      </c>
      <c r="O99" s="9"/>
      <c r="P99" s="9">
        <v>240</v>
      </c>
      <c r="Q99" s="9">
        <v>54.05</v>
      </c>
    </row>
    <row r="100" spans="1:17">
      <c r="A100" s="8" t="s">
        <v>1593</v>
      </c>
      <c r="B100" s="8" t="s">
        <v>721</v>
      </c>
      <c r="C100" s="8" t="s">
        <v>12</v>
      </c>
      <c r="D100" s="8" t="s">
        <v>10</v>
      </c>
      <c r="E100" s="8" t="s">
        <v>1411</v>
      </c>
      <c r="F100" s="8" t="s">
        <v>1390</v>
      </c>
      <c r="G100" s="8">
        <v>78.430000000000007</v>
      </c>
      <c r="H100" s="8">
        <v>16.559999999999999</v>
      </c>
      <c r="I100" s="8">
        <v>0.4415</v>
      </c>
      <c r="J100" s="8">
        <v>3.8612000000000002</v>
      </c>
      <c r="K100" s="8" t="s">
        <v>1395</v>
      </c>
      <c r="L100" s="8">
        <v>563</v>
      </c>
      <c r="M100" s="8" t="s">
        <v>1381</v>
      </c>
      <c r="N100" s="89" t="s">
        <v>1594</v>
      </c>
      <c r="O100" s="8"/>
      <c r="P100" s="8">
        <v>24</v>
      </c>
      <c r="Q100" s="8">
        <v>65.900000000000006</v>
      </c>
    </row>
    <row r="101" spans="1:17">
      <c r="A101" s="9" t="s">
        <v>1595</v>
      </c>
      <c r="B101" s="9" t="s">
        <v>500</v>
      </c>
      <c r="C101" s="9" t="s">
        <v>35</v>
      </c>
      <c r="D101" s="9" t="s">
        <v>23</v>
      </c>
      <c r="E101" s="9" t="s">
        <v>1400</v>
      </c>
      <c r="F101" s="9" t="s">
        <v>1390</v>
      </c>
      <c r="G101" s="9">
        <v>87.18</v>
      </c>
      <c r="H101" s="9">
        <v>11.5</v>
      </c>
      <c r="I101" s="9">
        <v>1.5071000000000001</v>
      </c>
      <c r="J101" s="9">
        <v>4.0834999999999999</v>
      </c>
      <c r="K101" s="9" t="s">
        <v>1395</v>
      </c>
      <c r="L101" s="9">
        <v>774</v>
      </c>
      <c r="M101" s="9" t="s">
        <v>1377</v>
      </c>
      <c r="N101" s="90" t="s">
        <v>1596</v>
      </c>
      <c r="O101" s="9" t="s">
        <v>1597</v>
      </c>
      <c r="P101" s="9">
        <v>24</v>
      </c>
      <c r="Q101" s="9">
        <v>70.58</v>
      </c>
    </row>
    <row r="102" spans="1:17">
      <c r="A102" s="8" t="s">
        <v>1598</v>
      </c>
      <c r="B102" s="8" t="s">
        <v>328</v>
      </c>
      <c r="C102" s="8" t="s">
        <v>12</v>
      </c>
      <c r="D102" s="8" t="s">
        <v>31</v>
      </c>
      <c r="E102" s="8" t="s">
        <v>1408</v>
      </c>
      <c r="F102" s="8" t="s">
        <v>1390</v>
      </c>
      <c r="G102" s="8">
        <v>75.73</v>
      </c>
      <c r="H102" s="8">
        <v>14.81</v>
      </c>
      <c r="I102" s="8">
        <v>0.55089999999999995</v>
      </c>
      <c r="J102" s="8">
        <v>0.98660000000000003</v>
      </c>
      <c r="K102" s="8" t="s">
        <v>1376</v>
      </c>
      <c r="L102" s="8">
        <v>739</v>
      </c>
      <c r="M102" s="8" t="s">
        <v>1386</v>
      </c>
      <c r="N102" s="89" t="s">
        <v>1599</v>
      </c>
      <c r="O102" s="8"/>
      <c r="P102" s="8">
        <v>240</v>
      </c>
      <c r="Q102" s="8">
        <v>59.18</v>
      </c>
    </row>
    <row r="103" spans="1:17">
      <c r="A103" s="9" t="s">
        <v>1600</v>
      </c>
      <c r="B103" s="9" t="s">
        <v>721</v>
      </c>
      <c r="C103" s="9" t="s">
        <v>38</v>
      </c>
      <c r="D103" s="9" t="s">
        <v>31</v>
      </c>
      <c r="E103" s="9" t="s">
        <v>1380</v>
      </c>
      <c r="F103" s="9" t="s">
        <v>1375</v>
      </c>
      <c r="G103" s="9">
        <v>15.41</v>
      </c>
      <c r="H103" s="9"/>
      <c r="I103" s="9">
        <v>0.26340000000000002</v>
      </c>
      <c r="J103" s="9"/>
      <c r="K103" s="9" t="s">
        <v>1385</v>
      </c>
      <c r="L103" s="9">
        <v>563</v>
      </c>
      <c r="M103" s="9" t="s">
        <v>1426</v>
      </c>
      <c r="N103" s="90" t="s">
        <v>1601</v>
      </c>
      <c r="O103" s="9"/>
      <c r="P103" s="9">
        <v>24</v>
      </c>
      <c r="Q103" s="9">
        <v>0</v>
      </c>
    </row>
    <row r="104" spans="1:17">
      <c r="A104" s="8" t="s">
        <v>1602</v>
      </c>
      <c r="B104" s="8" t="s">
        <v>691</v>
      </c>
      <c r="C104" s="8" t="s">
        <v>7</v>
      </c>
      <c r="D104" s="8" t="s">
        <v>44</v>
      </c>
      <c r="E104" s="8" t="s">
        <v>1380</v>
      </c>
      <c r="F104" s="8" t="s">
        <v>1390</v>
      </c>
      <c r="G104" s="8">
        <v>92.33</v>
      </c>
      <c r="H104" s="8">
        <v>13.82</v>
      </c>
      <c r="I104" s="8">
        <v>1.8158000000000001</v>
      </c>
      <c r="J104" s="8">
        <v>1.1361000000000001</v>
      </c>
      <c r="K104" s="8" t="s">
        <v>1412</v>
      </c>
      <c r="L104" s="8">
        <v>862</v>
      </c>
      <c r="M104" s="8" t="s">
        <v>1377</v>
      </c>
      <c r="N104" s="89" t="s">
        <v>1603</v>
      </c>
      <c r="O104" s="8" t="s">
        <v>972</v>
      </c>
      <c r="P104" s="8">
        <v>240</v>
      </c>
      <c r="Q104" s="8">
        <v>62.67</v>
      </c>
    </row>
    <row r="105" spans="1:17">
      <c r="A105" s="9" t="s">
        <v>1604</v>
      </c>
      <c r="B105" s="9" t="s">
        <v>1075</v>
      </c>
      <c r="C105" s="9" t="s">
        <v>28</v>
      </c>
      <c r="D105" s="9" t="s">
        <v>31</v>
      </c>
      <c r="E105" s="9" t="s">
        <v>1380</v>
      </c>
      <c r="F105" s="9" t="s">
        <v>1375</v>
      </c>
      <c r="G105" s="9">
        <v>90.12</v>
      </c>
      <c r="H105" s="9">
        <v>9.1199999999999992</v>
      </c>
      <c r="I105" s="9">
        <v>0.99660000000000004</v>
      </c>
      <c r="J105" s="9">
        <v>2.2477999999999998</v>
      </c>
      <c r="K105" s="9" t="s">
        <v>1358</v>
      </c>
      <c r="L105" s="9">
        <v>745</v>
      </c>
      <c r="M105" s="9" t="s">
        <v>1403</v>
      </c>
      <c r="N105" s="90" t="s">
        <v>1605</v>
      </c>
      <c r="O105" s="9" t="s">
        <v>482</v>
      </c>
      <c r="P105" s="9">
        <v>48</v>
      </c>
      <c r="Q105" s="9">
        <v>35.46</v>
      </c>
    </row>
    <row r="106" spans="1:17">
      <c r="A106" s="8" t="s">
        <v>1606</v>
      </c>
      <c r="B106" s="8" t="s">
        <v>1114</v>
      </c>
      <c r="C106" s="8" t="s">
        <v>20</v>
      </c>
      <c r="D106" s="8" t="s">
        <v>31</v>
      </c>
      <c r="E106" s="8" t="s">
        <v>1380</v>
      </c>
      <c r="F106" s="8" t="s">
        <v>1384</v>
      </c>
      <c r="G106" s="8">
        <v>54.21</v>
      </c>
      <c r="H106" s="8">
        <v>15.41</v>
      </c>
      <c r="I106" s="8">
        <v>0.98650000000000004</v>
      </c>
      <c r="J106" s="8">
        <v>0.73029999999999995</v>
      </c>
      <c r="K106" s="8" t="s">
        <v>1358</v>
      </c>
      <c r="L106" s="8">
        <v>776</v>
      </c>
      <c r="M106" s="8" t="s">
        <v>1426</v>
      </c>
      <c r="N106" s="89" t="s">
        <v>1218</v>
      </c>
      <c r="O106" s="8"/>
      <c r="P106" s="8">
        <v>240</v>
      </c>
      <c r="Q106" s="8">
        <v>9.6999999999999993</v>
      </c>
    </row>
    <row r="107" spans="1:17">
      <c r="A107" s="9" t="s">
        <v>1607</v>
      </c>
      <c r="B107" s="9" t="s">
        <v>1091</v>
      </c>
      <c r="C107" s="9" t="s">
        <v>16</v>
      </c>
      <c r="D107" s="9" t="s">
        <v>10</v>
      </c>
      <c r="E107" s="9" t="s">
        <v>1380</v>
      </c>
      <c r="F107" s="9" t="s">
        <v>1390</v>
      </c>
      <c r="G107" s="9">
        <v>59.66</v>
      </c>
      <c r="H107" s="9">
        <v>16.02</v>
      </c>
      <c r="I107" s="9">
        <v>0.94850000000000001</v>
      </c>
      <c r="J107" s="9">
        <v>0.83089999999999997</v>
      </c>
      <c r="K107" s="9" t="s">
        <v>1385</v>
      </c>
      <c r="L107" s="9">
        <v>592</v>
      </c>
      <c r="M107" s="9" t="s">
        <v>1381</v>
      </c>
      <c r="N107" s="90" t="s">
        <v>449</v>
      </c>
      <c r="O107" s="9"/>
      <c r="P107" s="9">
        <v>240</v>
      </c>
      <c r="Q107" s="9">
        <v>0</v>
      </c>
    </row>
    <row r="108" spans="1:17">
      <c r="A108" s="8" t="s">
        <v>1608</v>
      </c>
      <c r="B108" s="8" t="s">
        <v>784</v>
      </c>
      <c r="C108" s="8" t="s">
        <v>28</v>
      </c>
      <c r="D108" s="8" t="s">
        <v>10</v>
      </c>
      <c r="E108" s="8" t="s">
        <v>1380</v>
      </c>
      <c r="F108" s="8" t="s">
        <v>1390</v>
      </c>
      <c r="G108" s="8">
        <v>94.19</v>
      </c>
      <c r="H108" s="8">
        <v>13.8</v>
      </c>
      <c r="I108" s="8">
        <v>0.4783</v>
      </c>
      <c r="J108" s="8">
        <v>1.7546999999999999</v>
      </c>
      <c r="K108" s="8" t="s">
        <v>1395</v>
      </c>
      <c r="L108" s="8">
        <v>662</v>
      </c>
      <c r="M108" s="8" t="s">
        <v>1381</v>
      </c>
      <c r="N108" s="89" t="s">
        <v>1609</v>
      </c>
      <c r="O108" s="8"/>
      <c r="P108" s="8">
        <v>84</v>
      </c>
      <c r="Q108" s="8">
        <v>77.03</v>
      </c>
    </row>
    <row r="109" spans="1:17">
      <c r="A109" s="9" t="s">
        <v>1610</v>
      </c>
      <c r="B109" s="9" t="s">
        <v>988</v>
      </c>
      <c r="C109" s="9" t="s">
        <v>41</v>
      </c>
      <c r="D109" s="9" t="s">
        <v>1360</v>
      </c>
      <c r="E109" s="9" t="s">
        <v>1374</v>
      </c>
      <c r="F109" s="9" t="s">
        <v>1375</v>
      </c>
      <c r="G109" s="9">
        <v>52.45</v>
      </c>
      <c r="H109" s="9">
        <v>11.11</v>
      </c>
      <c r="I109" s="9">
        <v>0.72040000000000004</v>
      </c>
      <c r="J109" s="9">
        <v>0.90110000000000001</v>
      </c>
      <c r="K109" s="9" t="s">
        <v>1376</v>
      </c>
      <c r="L109" s="9">
        <v>825</v>
      </c>
      <c r="M109" s="9" t="s">
        <v>1396</v>
      </c>
      <c r="N109" s="90" t="s">
        <v>1611</v>
      </c>
      <c r="O109" s="9" t="s">
        <v>1612</v>
      </c>
      <c r="P109" s="9">
        <v>84</v>
      </c>
      <c r="Q109" s="9">
        <v>24.22</v>
      </c>
    </row>
    <row r="110" spans="1:17">
      <c r="A110" s="8" t="s">
        <v>1613</v>
      </c>
      <c r="B110" s="8" t="s">
        <v>677</v>
      </c>
      <c r="C110" s="8" t="s">
        <v>16</v>
      </c>
      <c r="D110" s="8" t="s">
        <v>44</v>
      </c>
      <c r="E110" s="8" t="s">
        <v>1389</v>
      </c>
      <c r="F110" s="8" t="s">
        <v>1375</v>
      </c>
      <c r="G110" s="8">
        <v>8.73</v>
      </c>
      <c r="H110" s="8">
        <v>11.93</v>
      </c>
      <c r="I110" s="8">
        <v>0.1168</v>
      </c>
      <c r="J110" s="8">
        <v>0.1249</v>
      </c>
      <c r="K110" s="8" t="s">
        <v>1412</v>
      </c>
      <c r="L110" s="8">
        <v>880</v>
      </c>
      <c r="M110" s="8" t="s">
        <v>1403</v>
      </c>
      <c r="N110" s="89" t="s">
        <v>1614</v>
      </c>
      <c r="O110" s="8" t="s">
        <v>1615</v>
      </c>
      <c r="P110" s="8">
        <v>120</v>
      </c>
      <c r="Q110" s="8">
        <v>4.0199999999999996</v>
      </c>
    </row>
    <row r="111" spans="1:17">
      <c r="A111" s="9" t="s">
        <v>1616</v>
      </c>
      <c r="B111" s="9" t="s">
        <v>761</v>
      </c>
      <c r="C111" s="9" t="s">
        <v>32</v>
      </c>
      <c r="D111" s="9" t="s">
        <v>1360</v>
      </c>
      <c r="E111" s="9" t="s">
        <v>1389</v>
      </c>
      <c r="F111" s="9" t="s">
        <v>1390</v>
      </c>
      <c r="G111" s="9">
        <v>13.59</v>
      </c>
      <c r="H111" s="9">
        <v>8.92</v>
      </c>
      <c r="I111" s="9">
        <v>0.21160000000000001</v>
      </c>
      <c r="J111" s="9">
        <v>0.1216</v>
      </c>
      <c r="K111" s="9" t="s">
        <v>1385</v>
      </c>
      <c r="L111" s="9">
        <v>751</v>
      </c>
      <c r="M111" s="9" t="s">
        <v>1381</v>
      </c>
      <c r="N111" s="90" t="s">
        <v>657</v>
      </c>
      <c r="O111" s="9"/>
      <c r="P111" s="9">
        <v>240</v>
      </c>
      <c r="Q111" s="9">
        <v>0</v>
      </c>
    </row>
    <row r="112" spans="1:17">
      <c r="A112" s="8" t="s">
        <v>1617</v>
      </c>
      <c r="B112" s="8" t="s">
        <v>309</v>
      </c>
      <c r="C112" s="8" t="s">
        <v>38</v>
      </c>
      <c r="D112" s="8" t="s">
        <v>31</v>
      </c>
      <c r="E112" s="8" t="s">
        <v>1380</v>
      </c>
      <c r="F112" s="8" t="s">
        <v>1390</v>
      </c>
      <c r="G112" s="8">
        <v>85.38</v>
      </c>
      <c r="H112" s="8">
        <v>11.57</v>
      </c>
      <c r="I112" s="8">
        <v>0.79779999999999995</v>
      </c>
      <c r="J112" s="8">
        <v>0.91459999999999997</v>
      </c>
      <c r="K112" s="8" t="s">
        <v>1395</v>
      </c>
      <c r="L112" s="8">
        <v>667</v>
      </c>
      <c r="M112" s="8" t="s">
        <v>1396</v>
      </c>
      <c r="N112" s="89" t="s">
        <v>1618</v>
      </c>
      <c r="O112" s="8" t="s">
        <v>1619</v>
      </c>
      <c r="P112" s="8">
        <v>240</v>
      </c>
      <c r="Q112" s="8">
        <v>80.459999999999994</v>
      </c>
    </row>
    <row r="113" spans="1:17">
      <c r="A113" s="9" t="s">
        <v>1620</v>
      </c>
      <c r="B113" s="9" t="s">
        <v>1134</v>
      </c>
      <c r="C113" s="9" t="s">
        <v>16</v>
      </c>
      <c r="D113" s="9" t="s">
        <v>1360</v>
      </c>
      <c r="E113" s="9" t="s">
        <v>1411</v>
      </c>
      <c r="F113" s="9" t="s">
        <v>1375</v>
      </c>
      <c r="G113" s="9">
        <v>5.82</v>
      </c>
      <c r="H113" s="9">
        <v>17.28</v>
      </c>
      <c r="I113" s="9">
        <v>4.7899999999999998E-2</v>
      </c>
      <c r="J113" s="9">
        <v>9.0700000000000003E-2</v>
      </c>
      <c r="K113" s="9" t="s">
        <v>1385</v>
      </c>
      <c r="L113" s="9">
        <v>559</v>
      </c>
      <c r="M113" s="9" t="s">
        <v>1396</v>
      </c>
      <c r="N113" s="90" t="s">
        <v>1504</v>
      </c>
      <c r="O113" s="9" t="s">
        <v>1621</v>
      </c>
      <c r="P113" s="9">
        <v>180</v>
      </c>
      <c r="Q113" s="9">
        <v>0</v>
      </c>
    </row>
    <row r="114" spans="1:17">
      <c r="A114" s="8" t="s">
        <v>1622</v>
      </c>
      <c r="B114" s="8" t="s">
        <v>870</v>
      </c>
      <c r="C114" s="8" t="s">
        <v>24</v>
      </c>
      <c r="D114" s="8" t="s">
        <v>23</v>
      </c>
      <c r="E114" s="8" t="s">
        <v>1400</v>
      </c>
      <c r="F114" s="8" t="s">
        <v>1375</v>
      </c>
      <c r="G114" s="8">
        <v>78.349999999999994</v>
      </c>
      <c r="H114" s="8">
        <v>15.42</v>
      </c>
      <c r="I114" s="8">
        <v>1.1035999999999999</v>
      </c>
      <c r="J114" s="8">
        <v>2.7322000000000002</v>
      </c>
      <c r="K114" s="8" t="s">
        <v>1358</v>
      </c>
      <c r="L114" s="8">
        <v>876</v>
      </c>
      <c r="M114" s="8" t="s">
        <v>1381</v>
      </c>
      <c r="N114" s="89" t="s">
        <v>281</v>
      </c>
      <c r="O114" s="8"/>
      <c r="P114" s="8">
        <v>36</v>
      </c>
      <c r="Q114" s="8">
        <v>58.56</v>
      </c>
    </row>
    <row r="115" spans="1:17">
      <c r="A115" s="9" t="s">
        <v>1623</v>
      </c>
      <c r="B115" s="9" t="s">
        <v>1061</v>
      </c>
      <c r="C115" s="9" t="s">
        <v>28</v>
      </c>
      <c r="D115" s="9" t="s">
        <v>10</v>
      </c>
      <c r="E115" s="9" t="s">
        <v>1411</v>
      </c>
      <c r="F115" s="9" t="s">
        <v>1390</v>
      </c>
      <c r="G115" s="9">
        <v>62.74</v>
      </c>
      <c r="H115" s="9">
        <v>17.399999999999999</v>
      </c>
      <c r="I115" s="9">
        <v>0.63270000000000004</v>
      </c>
      <c r="J115" s="9">
        <v>5.7340999999999998</v>
      </c>
      <c r="K115" s="9" t="s">
        <v>1376</v>
      </c>
      <c r="L115" s="9">
        <v>662</v>
      </c>
      <c r="M115" s="9" t="s">
        <v>1381</v>
      </c>
      <c r="N115" s="90" t="s">
        <v>1624</v>
      </c>
      <c r="O115" s="9"/>
      <c r="P115" s="9">
        <v>12</v>
      </c>
      <c r="Q115" s="9">
        <v>40.72</v>
      </c>
    </row>
    <row r="116" spans="1:17">
      <c r="A116" s="8" t="s">
        <v>1625</v>
      </c>
      <c r="B116" s="8" t="s">
        <v>867</v>
      </c>
      <c r="C116" s="8" t="s">
        <v>24</v>
      </c>
      <c r="D116" s="8" t="s">
        <v>23</v>
      </c>
      <c r="E116" s="8" t="s">
        <v>1374</v>
      </c>
      <c r="F116" s="8" t="s">
        <v>1384</v>
      </c>
      <c r="G116" s="8">
        <v>64.75</v>
      </c>
      <c r="H116" s="8">
        <v>18.010000000000002</v>
      </c>
      <c r="I116" s="8">
        <v>0.85</v>
      </c>
      <c r="J116" s="8">
        <v>5.9366000000000003</v>
      </c>
      <c r="K116" s="8" t="s">
        <v>1358</v>
      </c>
      <c r="L116" s="8">
        <v>701</v>
      </c>
      <c r="M116" s="8" t="s">
        <v>1403</v>
      </c>
      <c r="N116" s="89" t="s">
        <v>1626</v>
      </c>
      <c r="O116" s="8" t="s">
        <v>1627</v>
      </c>
      <c r="P116" s="8">
        <v>12</v>
      </c>
      <c r="Q116" s="8">
        <v>32.659999999999997</v>
      </c>
    </row>
    <row r="117" spans="1:17">
      <c r="A117" s="9" t="s">
        <v>1628</v>
      </c>
      <c r="B117" s="9" t="s">
        <v>1309</v>
      </c>
      <c r="C117" s="9" t="s">
        <v>38</v>
      </c>
      <c r="D117" s="9" t="s">
        <v>1360</v>
      </c>
      <c r="E117" s="9" t="s">
        <v>1380</v>
      </c>
      <c r="F117" s="9" t="s">
        <v>1375</v>
      </c>
      <c r="G117" s="9">
        <v>78.89</v>
      </c>
      <c r="H117" s="9">
        <v>15.26</v>
      </c>
      <c r="I117" s="9">
        <v>1.4449000000000001</v>
      </c>
      <c r="J117" s="9">
        <v>1.1182000000000001</v>
      </c>
      <c r="K117" s="9" t="s">
        <v>1385</v>
      </c>
      <c r="L117" s="9">
        <v>738</v>
      </c>
      <c r="M117" s="9" t="s">
        <v>1403</v>
      </c>
      <c r="N117" s="90" t="s">
        <v>1629</v>
      </c>
      <c r="O117" s="9" t="s">
        <v>1630</v>
      </c>
      <c r="P117" s="9">
        <v>180</v>
      </c>
      <c r="Q117" s="9">
        <v>0</v>
      </c>
    </row>
    <row r="118" spans="1:17">
      <c r="A118" s="8" t="s">
        <v>1631</v>
      </c>
      <c r="B118" s="8" t="s">
        <v>1307</v>
      </c>
      <c r="C118" s="8" t="s">
        <v>7</v>
      </c>
      <c r="D118" s="8" t="s">
        <v>31</v>
      </c>
      <c r="E118" s="8" t="s">
        <v>1400</v>
      </c>
      <c r="F118" s="8" t="s">
        <v>1384</v>
      </c>
      <c r="G118" s="8">
        <v>42.08</v>
      </c>
      <c r="H118" s="8">
        <v>10.99</v>
      </c>
      <c r="I118" s="8">
        <v>0.37269999999999998</v>
      </c>
      <c r="J118" s="8">
        <v>1.9611000000000001</v>
      </c>
      <c r="K118" s="8" t="s">
        <v>1385</v>
      </c>
      <c r="L118" s="8">
        <v>767</v>
      </c>
      <c r="M118" s="8" t="s">
        <v>1403</v>
      </c>
      <c r="N118" s="89" t="s">
        <v>1632</v>
      </c>
      <c r="O118" s="8" t="s">
        <v>1633</v>
      </c>
      <c r="P118" s="8">
        <v>24</v>
      </c>
      <c r="Q118" s="8">
        <v>0</v>
      </c>
    </row>
    <row r="119" spans="1:17">
      <c r="A119" s="9" t="s">
        <v>1634</v>
      </c>
      <c r="B119" s="9" t="s">
        <v>208</v>
      </c>
      <c r="C119" s="9" t="s">
        <v>16</v>
      </c>
      <c r="D119" s="9" t="s">
        <v>31</v>
      </c>
      <c r="E119" s="9" t="s">
        <v>1400</v>
      </c>
      <c r="F119" s="9" t="s">
        <v>1390</v>
      </c>
      <c r="G119" s="9">
        <v>17.75</v>
      </c>
      <c r="H119" s="9">
        <v>11.08</v>
      </c>
      <c r="I119" s="9">
        <v>9.6000000000000002E-2</v>
      </c>
      <c r="J119" s="9">
        <v>1.5693999999999999</v>
      </c>
      <c r="K119" s="9" t="s">
        <v>1412</v>
      </c>
      <c r="L119" s="9">
        <v>681</v>
      </c>
      <c r="M119" s="9" t="s">
        <v>1377</v>
      </c>
      <c r="N119" s="90" t="s">
        <v>488</v>
      </c>
      <c r="O119" s="9" t="s">
        <v>1635</v>
      </c>
      <c r="P119" s="9">
        <v>12</v>
      </c>
      <c r="Q119" s="9">
        <v>3.92</v>
      </c>
    </row>
    <row r="120" spans="1:17">
      <c r="A120" s="8" t="s">
        <v>1636</v>
      </c>
      <c r="B120" s="8" t="s">
        <v>1318</v>
      </c>
      <c r="C120" s="8" t="s">
        <v>12</v>
      </c>
      <c r="D120" s="8" t="s">
        <v>10</v>
      </c>
      <c r="E120" s="8" t="s">
        <v>1389</v>
      </c>
      <c r="F120" s="8" t="s">
        <v>1384</v>
      </c>
      <c r="G120" s="8">
        <v>75.459999999999994</v>
      </c>
      <c r="H120" s="8">
        <v>12.92</v>
      </c>
      <c r="I120" s="8">
        <v>1.2289000000000001</v>
      </c>
      <c r="J120" s="8">
        <v>1.1231</v>
      </c>
      <c r="K120" s="8" t="s">
        <v>1385</v>
      </c>
      <c r="L120" s="8">
        <v>838</v>
      </c>
      <c r="M120" s="8" t="s">
        <v>1426</v>
      </c>
      <c r="N120" s="89" t="s">
        <v>1637</v>
      </c>
      <c r="O120" s="8"/>
      <c r="P120" s="8">
        <v>120</v>
      </c>
      <c r="Q120" s="8">
        <v>0</v>
      </c>
    </row>
    <row r="121" spans="1:17">
      <c r="A121" s="9" t="s">
        <v>1638</v>
      </c>
      <c r="B121" s="9" t="s">
        <v>175</v>
      </c>
      <c r="C121" s="9" t="s">
        <v>35</v>
      </c>
      <c r="D121" s="9" t="s">
        <v>10</v>
      </c>
      <c r="E121" s="9" t="s">
        <v>1400</v>
      </c>
      <c r="F121" s="9" t="s">
        <v>1390</v>
      </c>
      <c r="G121" s="9">
        <v>24.14</v>
      </c>
      <c r="H121" s="9">
        <v>10.46</v>
      </c>
      <c r="I121" s="9">
        <v>0.46960000000000002</v>
      </c>
      <c r="J121" s="9">
        <v>1.1191</v>
      </c>
      <c r="K121" s="9" t="s">
        <v>1395</v>
      </c>
      <c r="L121" s="9">
        <v>636</v>
      </c>
      <c r="M121" s="9" t="s">
        <v>1403</v>
      </c>
      <c r="N121" s="90" t="s">
        <v>1639</v>
      </c>
      <c r="O121" s="9" t="s">
        <v>1640</v>
      </c>
      <c r="P121" s="9">
        <v>24</v>
      </c>
      <c r="Q121" s="9">
        <v>14.07</v>
      </c>
    </row>
    <row r="122" spans="1:17">
      <c r="A122" s="8" t="s">
        <v>1641</v>
      </c>
      <c r="B122" s="8" t="s">
        <v>776</v>
      </c>
      <c r="C122" s="8" t="s">
        <v>20</v>
      </c>
      <c r="D122" s="8" t="s">
        <v>1360</v>
      </c>
      <c r="E122" s="8" t="s">
        <v>1408</v>
      </c>
      <c r="F122" s="8" t="s">
        <v>1390</v>
      </c>
      <c r="G122" s="8">
        <v>98.55</v>
      </c>
      <c r="H122" s="8">
        <v>13.41</v>
      </c>
      <c r="I122" s="8">
        <v>1.1192</v>
      </c>
      <c r="J122" s="8">
        <v>1.1835</v>
      </c>
      <c r="K122" s="8" t="s">
        <v>1376</v>
      </c>
      <c r="L122" s="8">
        <v>745</v>
      </c>
      <c r="M122" s="8" t="s">
        <v>1396</v>
      </c>
      <c r="N122" s="89" t="s">
        <v>1642</v>
      </c>
      <c r="O122" s="8" t="s">
        <v>1643</v>
      </c>
      <c r="P122" s="8">
        <v>240</v>
      </c>
      <c r="Q122" s="8">
        <v>48.78</v>
      </c>
    </row>
    <row r="123" spans="1:17">
      <c r="A123" s="9" t="s">
        <v>1644</v>
      </c>
      <c r="B123" s="9" t="s">
        <v>1348</v>
      </c>
      <c r="C123" s="9" t="s">
        <v>16</v>
      </c>
      <c r="D123" s="9" t="s">
        <v>10</v>
      </c>
      <c r="E123" s="9" t="s">
        <v>1380</v>
      </c>
      <c r="F123" s="9" t="s">
        <v>1375</v>
      </c>
      <c r="G123" s="9">
        <v>28.06</v>
      </c>
      <c r="H123" s="9">
        <v>14.98</v>
      </c>
      <c r="I123" s="9">
        <v>0.56089999999999995</v>
      </c>
      <c r="J123" s="9">
        <v>0.78059999999999996</v>
      </c>
      <c r="K123" s="9" t="s">
        <v>1358</v>
      </c>
      <c r="L123" s="9">
        <v>585</v>
      </c>
      <c r="M123" s="9" t="s">
        <v>1403</v>
      </c>
      <c r="N123" s="90" t="s">
        <v>1645</v>
      </c>
      <c r="O123" s="9" t="s">
        <v>1243</v>
      </c>
      <c r="P123" s="9">
        <v>48</v>
      </c>
      <c r="Q123" s="9">
        <v>6.66</v>
      </c>
    </row>
    <row r="124" spans="1:17">
      <c r="A124" s="8" t="s">
        <v>1646</v>
      </c>
      <c r="B124" s="8" t="s">
        <v>208</v>
      </c>
      <c r="C124" s="8" t="s">
        <v>32</v>
      </c>
      <c r="D124" s="8" t="s">
        <v>10</v>
      </c>
      <c r="E124" s="8" t="s">
        <v>1389</v>
      </c>
      <c r="F124" s="8" t="s">
        <v>1390</v>
      </c>
      <c r="G124" s="8">
        <v>56.09</v>
      </c>
      <c r="H124" s="8">
        <v>12.25</v>
      </c>
      <c r="I124" s="8">
        <v>0.79400000000000004</v>
      </c>
      <c r="J124" s="8">
        <v>0.99770000000000003</v>
      </c>
      <c r="K124" s="8" t="s">
        <v>1412</v>
      </c>
      <c r="L124" s="8">
        <v>681</v>
      </c>
      <c r="M124" s="8" t="s">
        <v>1381</v>
      </c>
      <c r="N124" s="89" t="s">
        <v>1647</v>
      </c>
      <c r="O124" s="8"/>
      <c r="P124" s="8">
        <v>84</v>
      </c>
      <c r="Q124" s="8">
        <v>52.31</v>
      </c>
    </row>
    <row r="125" spans="1:17">
      <c r="A125" s="9" t="s">
        <v>1648</v>
      </c>
      <c r="B125" s="9" t="s">
        <v>983</v>
      </c>
      <c r="C125" s="9" t="s">
        <v>28</v>
      </c>
      <c r="D125" s="9" t="s">
        <v>31</v>
      </c>
      <c r="E125" s="9" t="s">
        <v>1389</v>
      </c>
      <c r="F125" s="9" t="s">
        <v>1375</v>
      </c>
      <c r="G125" s="9">
        <v>95.94</v>
      </c>
      <c r="H125" s="9">
        <v>17.55</v>
      </c>
      <c r="I125" s="9">
        <v>0.67210000000000003</v>
      </c>
      <c r="J125" s="9">
        <v>8.7751999999999999</v>
      </c>
      <c r="K125" s="9" t="s">
        <v>1358</v>
      </c>
      <c r="L125" s="9">
        <v>604</v>
      </c>
      <c r="M125" s="9" t="s">
        <v>1377</v>
      </c>
      <c r="N125" s="90" t="s">
        <v>1448</v>
      </c>
      <c r="O125" s="9" t="s">
        <v>1649</v>
      </c>
      <c r="P125" s="9">
        <v>12</v>
      </c>
      <c r="Q125" s="9">
        <v>10.38</v>
      </c>
    </row>
    <row r="126" spans="1:17">
      <c r="A126" s="8" t="s">
        <v>1650</v>
      </c>
      <c r="B126" s="8" t="s">
        <v>1020</v>
      </c>
      <c r="C126" s="8" t="s">
        <v>35</v>
      </c>
      <c r="D126" s="8" t="s">
        <v>44</v>
      </c>
      <c r="E126" s="8" t="s">
        <v>1411</v>
      </c>
      <c r="F126" s="8" t="s">
        <v>1384</v>
      </c>
      <c r="G126" s="8">
        <v>78.94</v>
      </c>
      <c r="H126" s="8">
        <v>8.35</v>
      </c>
      <c r="I126" s="8">
        <v>0.43130000000000002</v>
      </c>
      <c r="J126" s="8">
        <v>0.77039999999999997</v>
      </c>
      <c r="K126" s="8" t="s">
        <v>1385</v>
      </c>
      <c r="L126" s="8">
        <v>796</v>
      </c>
      <c r="M126" s="8" t="s">
        <v>1426</v>
      </c>
      <c r="N126" s="89" t="s">
        <v>1651</v>
      </c>
      <c r="O126" s="8"/>
      <c r="P126" s="8">
        <v>180</v>
      </c>
      <c r="Q126" s="8">
        <v>0</v>
      </c>
    </row>
    <row r="127" spans="1:17">
      <c r="A127" s="9" t="s">
        <v>1652</v>
      </c>
      <c r="B127" s="9" t="s">
        <v>336</v>
      </c>
      <c r="C127" s="9" t="s">
        <v>7</v>
      </c>
      <c r="D127" s="9" t="s">
        <v>10</v>
      </c>
      <c r="E127" s="9" t="s">
        <v>1400</v>
      </c>
      <c r="F127" s="9" t="s">
        <v>1375</v>
      </c>
      <c r="G127" s="9">
        <v>93.69</v>
      </c>
      <c r="H127" s="9">
        <v>9.94</v>
      </c>
      <c r="I127" s="9">
        <v>0.49630000000000002</v>
      </c>
      <c r="J127" s="9">
        <v>1.9879</v>
      </c>
      <c r="K127" s="9" t="s">
        <v>1412</v>
      </c>
      <c r="L127" s="9">
        <v>606</v>
      </c>
      <c r="M127" s="9" t="s">
        <v>1386</v>
      </c>
      <c r="N127" s="90" t="s">
        <v>1653</v>
      </c>
      <c r="O127" s="9"/>
      <c r="P127" s="9">
        <v>60</v>
      </c>
      <c r="Q127" s="9">
        <v>74.37</v>
      </c>
    </row>
    <row r="128" spans="1:17">
      <c r="A128" s="8" t="s">
        <v>1654</v>
      </c>
      <c r="B128" s="8" t="s">
        <v>400</v>
      </c>
      <c r="C128" s="8" t="s">
        <v>20</v>
      </c>
      <c r="D128" s="8" t="s">
        <v>44</v>
      </c>
      <c r="E128" s="8" t="s">
        <v>1408</v>
      </c>
      <c r="F128" s="8" t="s">
        <v>1384</v>
      </c>
      <c r="G128" s="8">
        <v>28.79</v>
      </c>
      <c r="H128" s="8">
        <v>15.28</v>
      </c>
      <c r="I128" s="8">
        <v>0.23419999999999999</v>
      </c>
      <c r="J128" s="8">
        <v>0.80530000000000002</v>
      </c>
      <c r="K128" s="8" t="s">
        <v>1376</v>
      </c>
      <c r="L128" s="8">
        <v>873</v>
      </c>
      <c r="M128" s="8" t="s">
        <v>1396</v>
      </c>
      <c r="N128" s="89" t="s">
        <v>1624</v>
      </c>
      <c r="O128" s="8" t="s">
        <v>1655</v>
      </c>
      <c r="P128" s="8">
        <v>48</v>
      </c>
      <c r="Q128" s="8">
        <v>15.12</v>
      </c>
    </row>
    <row r="129" spans="1:17">
      <c r="A129" s="9" t="s">
        <v>1656</v>
      </c>
      <c r="B129" s="9" t="s">
        <v>1072</v>
      </c>
      <c r="C129" s="9" t="s">
        <v>41</v>
      </c>
      <c r="D129" s="9" t="s">
        <v>23</v>
      </c>
      <c r="E129" s="9" t="s">
        <v>1411</v>
      </c>
      <c r="F129" s="9" t="s">
        <v>1384</v>
      </c>
      <c r="G129" s="9">
        <v>7.47</v>
      </c>
      <c r="H129" s="9">
        <v>8.2200000000000006</v>
      </c>
      <c r="I129" s="9">
        <v>6.6400000000000001E-2</v>
      </c>
      <c r="J129" s="9">
        <v>0.18310000000000001</v>
      </c>
      <c r="K129" s="9" t="s">
        <v>1358</v>
      </c>
      <c r="L129" s="9">
        <v>735</v>
      </c>
      <c r="M129" s="9" t="s">
        <v>1381</v>
      </c>
      <c r="N129" s="90" t="s">
        <v>1657</v>
      </c>
      <c r="O129" s="9"/>
      <c r="P129" s="9">
        <v>48</v>
      </c>
      <c r="Q129" s="9">
        <v>1.97</v>
      </c>
    </row>
    <row r="130" spans="1:17">
      <c r="A130" s="8" t="s">
        <v>1658</v>
      </c>
      <c r="B130" s="8" t="s">
        <v>1016</v>
      </c>
      <c r="C130" s="8" t="s">
        <v>38</v>
      </c>
      <c r="D130" s="8" t="s">
        <v>23</v>
      </c>
      <c r="E130" s="8" t="s">
        <v>1408</v>
      </c>
      <c r="F130" s="8" t="s">
        <v>1390</v>
      </c>
      <c r="G130" s="8">
        <v>56.45</v>
      </c>
      <c r="H130" s="8">
        <v>17.82</v>
      </c>
      <c r="I130" s="8">
        <v>0.82499999999999996</v>
      </c>
      <c r="J130" s="8">
        <v>5.1704999999999997</v>
      </c>
      <c r="K130" s="8" t="s">
        <v>1412</v>
      </c>
      <c r="L130" s="8">
        <v>657</v>
      </c>
      <c r="M130" s="8" t="s">
        <v>1377</v>
      </c>
      <c r="N130" s="89" t="s">
        <v>1659</v>
      </c>
      <c r="O130" s="8" t="s">
        <v>972</v>
      </c>
      <c r="P130" s="8">
        <v>12</v>
      </c>
      <c r="Q130" s="8">
        <v>11.49</v>
      </c>
    </row>
    <row r="131" spans="1:17">
      <c r="A131" s="9" t="s">
        <v>1660</v>
      </c>
      <c r="B131" s="9" t="s">
        <v>798</v>
      </c>
      <c r="C131" s="9" t="s">
        <v>7</v>
      </c>
      <c r="D131" s="9" t="s">
        <v>1360</v>
      </c>
      <c r="E131" s="9" t="s">
        <v>1380</v>
      </c>
      <c r="F131" s="9" t="s">
        <v>1375</v>
      </c>
      <c r="G131" s="9">
        <v>91.92</v>
      </c>
      <c r="H131" s="9">
        <v>10.98</v>
      </c>
      <c r="I131" s="9">
        <v>0.99990000000000001</v>
      </c>
      <c r="J131" s="9">
        <v>1.5729</v>
      </c>
      <c r="K131" s="9" t="s">
        <v>1385</v>
      </c>
      <c r="L131" s="9">
        <v>704</v>
      </c>
      <c r="M131" s="9" t="s">
        <v>1403</v>
      </c>
      <c r="N131" s="90" t="s">
        <v>1661</v>
      </c>
      <c r="O131" s="9" t="s">
        <v>1662</v>
      </c>
      <c r="P131" s="9">
        <v>84</v>
      </c>
      <c r="Q131" s="9">
        <v>0</v>
      </c>
    </row>
    <row r="132" spans="1:17">
      <c r="A132" s="8" t="s">
        <v>1663</v>
      </c>
      <c r="B132" s="8" t="s">
        <v>1334</v>
      </c>
      <c r="C132" s="8" t="s">
        <v>12</v>
      </c>
      <c r="D132" s="8" t="s">
        <v>1360</v>
      </c>
      <c r="E132" s="8" t="s">
        <v>1389</v>
      </c>
      <c r="F132" s="8" t="s">
        <v>1384</v>
      </c>
      <c r="G132" s="8">
        <v>33.590000000000003</v>
      </c>
      <c r="H132" s="8">
        <v>14.38</v>
      </c>
      <c r="I132" s="8">
        <v>0.182</v>
      </c>
      <c r="J132" s="8">
        <v>0.5292</v>
      </c>
      <c r="K132" s="8" t="s">
        <v>1385</v>
      </c>
      <c r="L132" s="8">
        <v>556</v>
      </c>
      <c r="M132" s="8" t="s">
        <v>1403</v>
      </c>
      <c r="N132" s="89" t="s">
        <v>1223</v>
      </c>
      <c r="O132" s="8" t="s">
        <v>1664</v>
      </c>
      <c r="P132" s="8">
        <v>120</v>
      </c>
      <c r="Q132" s="8">
        <v>0</v>
      </c>
    </row>
    <row r="133" spans="1:17">
      <c r="A133" s="9" t="s">
        <v>1665</v>
      </c>
      <c r="B133" s="9" t="s">
        <v>426</v>
      </c>
      <c r="C133" s="9" t="s">
        <v>28</v>
      </c>
      <c r="D133" s="9" t="s">
        <v>10</v>
      </c>
      <c r="E133" s="9" t="s">
        <v>1408</v>
      </c>
      <c r="F133" s="9" t="s">
        <v>1390</v>
      </c>
      <c r="G133" s="9">
        <v>79.62</v>
      </c>
      <c r="H133" s="9">
        <v>16.03</v>
      </c>
      <c r="I133" s="9">
        <v>1.1379999999999999</v>
      </c>
      <c r="J133" s="9">
        <v>3.8996</v>
      </c>
      <c r="K133" s="9" t="s">
        <v>1376</v>
      </c>
      <c r="L133" s="9">
        <v>882</v>
      </c>
      <c r="M133" s="9" t="s">
        <v>1403</v>
      </c>
      <c r="N133" s="90" t="s">
        <v>197</v>
      </c>
      <c r="O133" s="9" t="s">
        <v>1639</v>
      </c>
      <c r="P133" s="9">
        <v>24</v>
      </c>
      <c r="Q133" s="9">
        <v>73.91</v>
      </c>
    </row>
    <row r="134" spans="1:17">
      <c r="A134" s="8" t="s">
        <v>1666</v>
      </c>
      <c r="B134" s="8" t="s">
        <v>1252</v>
      </c>
      <c r="C134" s="8" t="s">
        <v>12</v>
      </c>
      <c r="D134" s="8" t="s">
        <v>1360</v>
      </c>
      <c r="E134" s="8" t="s">
        <v>1380</v>
      </c>
      <c r="F134" s="8" t="s">
        <v>1375</v>
      </c>
      <c r="G134" s="8">
        <v>6.42</v>
      </c>
      <c r="H134" s="8">
        <v>12.25</v>
      </c>
      <c r="I134" s="8">
        <v>4.19E-2</v>
      </c>
      <c r="J134" s="8">
        <v>0.57120000000000004</v>
      </c>
      <c r="K134" s="8" t="s">
        <v>1358</v>
      </c>
      <c r="L134" s="8">
        <v>721</v>
      </c>
      <c r="M134" s="8" t="s">
        <v>1396</v>
      </c>
      <c r="N134" s="89" t="s">
        <v>1667</v>
      </c>
      <c r="O134" s="8" t="s">
        <v>1668</v>
      </c>
      <c r="P134" s="8">
        <v>12</v>
      </c>
      <c r="Q134" s="8">
        <v>2.72</v>
      </c>
    </row>
    <row r="135" spans="1:17">
      <c r="A135" s="9" t="s">
        <v>1669</v>
      </c>
      <c r="B135" s="9" t="s">
        <v>417</v>
      </c>
      <c r="C135" s="9" t="s">
        <v>41</v>
      </c>
      <c r="D135" s="9" t="s">
        <v>23</v>
      </c>
      <c r="E135" s="9" t="s">
        <v>1380</v>
      </c>
      <c r="F135" s="9" t="s">
        <v>1375</v>
      </c>
      <c r="G135" s="9">
        <v>39.01</v>
      </c>
      <c r="H135" s="9">
        <v>17.18</v>
      </c>
      <c r="I135" s="9">
        <v>0.55740000000000001</v>
      </c>
      <c r="J135" s="9">
        <v>0.80130000000000001</v>
      </c>
      <c r="K135" s="9" t="s">
        <v>1385</v>
      </c>
      <c r="L135" s="9">
        <v>694</v>
      </c>
      <c r="M135" s="9" t="s">
        <v>1377</v>
      </c>
      <c r="N135" s="90" t="s">
        <v>1670</v>
      </c>
      <c r="O135" s="9" t="s">
        <v>1671</v>
      </c>
      <c r="P135" s="9">
        <v>84</v>
      </c>
      <c r="Q135" s="9">
        <v>0</v>
      </c>
    </row>
    <row r="136" spans="1:17">
      <c r="A136" s="8" t="s">
        <v>1672</v>
      </c>
      <c r="B136" s="8" t="s">
        <v>84</v>
      </c>
      <c r="C136" s="8" t="s">
        <v>41</v>
      </c>
      <c r="D136" s="8" t="s">
        <v>10</v>
      </c>
      <c r="E136" s="8" t="s">
        <v>1411</v>
      </c>
      <c r="F136" s="8" t="s">
        <v>1384</v>
      </c>
      <c r="G136" s="8">
        <v>90.53</v>
      </c>
      <c r="H136" s="8">
        <v>13.1</v>
      </c>
      <c r="I136" s="8">
        <v>0.93530000000000002</v>
      </c>
      <c r="J136" s="8">
        <v>1.1514</v>
      </c>
      <c r="K136" s="8" t="s">
        <v>1358</v>
      </c>
      <c r="L136" s="8">
        <v>724</v>
      </c>
      <c r="M136" s="8" t="s">
        <v>1377</v>
      </c>
      <c r="N136" s="89" t="s">
        <v>1673</v>
      </c>
      <c r="O136" s="8" t="s">
        <v>941</v>
      </c>
      <c r="P136" s="8">
        <v>180</v>
      </c>
      <c r="Q136" s="8">
        <v>19.649999999999999</v>
      </c>
    </row>
    <row r="137" spans="1:17">
      <c r="A137" s="9" t="s">
        <v>1674</v>
      </c>
      <c r="B137" s="9" t="s">
        <v>886</v>
      </c>
      <c r="C137" s="9" t="s">
        <v>32</v>
      </c>
      <c r="D137" s="9" t="s">
        <v>23</v>
      </c>
      <c r="E137" s="9" t="s">
        <v>1374</v>
      </c>
      <c r="F137" s="9" t="s">
        <v>1375</v>
      </c>
      <c r="G137" s="9">
        <v>31.81</v>
      </c>
      <c r="H137" s="9">
        <v>16.03</v>
      </c>
      <c r="I137" s="9">
        <v>0.22939999999999999</v>
      </c>
      <c r="J137" s="9">
        <v>0.77410000000000001</v>
      </c>
      <c r="K137" s="9" t="s">
        <v>1358</v>
      </c>
      <c r="L137" s="9">
        <v>725</v>
      </c>
      <c r="M137" s="9" t="s">
        <v>1426</v>
      </c>
      <c r="N137" s="90" t="s">
        <v>1675</v>
      </c>
      <c r="O137" s="9"/>
      <c r="P137" s="9">
        <v>60</v>
      </c>
      <c r="Q137" s="9">
        <v>29.42</v>
      </c>
    </row>
    <row r="138" spans="1:17">
      <c r="A138" s="8" t="s">
        <v>1676</v>
      </c>
      <c r="B138" s="8" t="s">
        <v>291</v>
      </c>
      <c r="C138" s="8" t="s">
        <v>7</v>
      </c>
      <c r="D138" s="8" t="s">
        <v>1360</v>
      </c>
      <c r="E138" s="8" t="s">
        <v>1411</v>
      </c>
      <c r="F138" s="8" t="s">
        <v>1390</v>
      </c>
      <c r="G138" s="8">
        <v>86.01</v>
      </c>
      <c r="H138" s="8">
        <v>9.65</v>
      </c>
      <c r="I138" s="8">
        <v>0.68859999999999999</v>
      </c>
      <c r="J138" s="8">
        <v>2.1669999999999998</v>
      </c>
      <c r="K138" s="8" t="s">
        <v>1385</v>
      </c>
      <c r="L138" s="8">
        <v>823</v>
      </c>
      <c r="M138" s="8" t="s">
        <v>1426</v>
      </c>
      <c r="N138" s="89" t="s">
        <v>1626</v>
      </c>
      <c r="O138" s="8"/>
      <c r="P138" s="8">
        <v>48</v>
      </c>
      <c r="Q138" s="8">
        <v>0</v>
      </c>
    </row>
    <row r="139" spans="1:17">
      <c r="A139" s="9" t="s">
        <v>1677</v>
      </c>
      <c r="B139" s="9" t="s">
        <v>732</v>
      </c>
      <c r="C139" s="9" t="s">
        <v>41</v>
      </c>
      <c r="D139" s="9" t="s">
        <v>31</v>
      </c>
      <c r="E139" s="9" t="s">
        <v>1411</v>
      </c>
      <c r="F139" s="9" t="s">
        <v>1390</v>
      </c>
      <c r="G139" s="9"/>
      <c r="H139" s="9">
        <v>12.11</v>
      </c>
      <c r="I139" s="9">
        <v>0.71619999999999995</v>
      </c>
      <c r="J139" s="9">
        <v>1.1631</v>
      </c>
      <c r="K139" s="9" t="s">
        <v>1385</v>
      </c>
      <c r="L139" s="9">
        <v>579</v>
      </c>
      <c r="M139" s="9" t="s">
        <v>1377</v>
      </c>
      <c r="N139" s="90" t="s">
        <v>1678</v>
      </c>
      <c r="O139" s="9" t="s">
        <v>439</v>
      </c>
      <c r="P139" s="9">
        <v>180</v>
      </c>
      <c r="Q139" s="9">
        <v>0</v>
      </c>
    </row>
    <row r="140" spans="1:17">
      <c r="A140" s="8" t="s">
        <v>1679</v>
      </c>
      <c r="B140" s="8" t="s">
        <v>411</v>
      </c>
      <c r="C140" s="8" t="s">
        <v>35</v>
      </c>
      <c r="D140" s="8" t="s">
        <v>23</v>
      </c>
      <c r="E140" s="8" t="s">
        <v>1389</v>
      </c>
      <c r="F140" s="8" t="s">
        <v>1384</v>
      </c>
      <c r="G140" s="8">
        <v>48.59</v>
      </c>
      <c r="H140" s="8">
        <v>16.46</v>
      </c>
      <c r="I140" s="8">
        <v>0.83130000000000004</v>
      </c>
      <c r="J140" s="8">
        <v>0.82789999999999997</v>
      </c>
      <c r="K140" s="8" t="s">
        <v>1395</v>
      </c>
      <c r="L140" s="8">
        <v>855</v>
      </c>
      <c r="M140" s="8" t="s">
        <v>1377</v>
      </c>
      <c r="N140" s="89" t="s">
        <v>416</v>
      </c>
      <c r="O140" s="8" t="s">
        <v>771</v>
      </c>
      <c r="P140" s="8">
        <v>120</v>
      </c>
      <c r="Q140" s="8">
        <v>45.74</v>
      </c>
    </row>
    <row r="141" spans="1:17">
      <c r="A141" s="9" t="s">
        <v>1680</v>
      </c>
      <c r="B141" s="9" t="s">
        <v>116</v>
      </c>
      <c r="C141" s="9" t="s">
        <v>38</v>
      </c>
      <c r="D141" s="9" t="s">
        <v>10</v>
      </c>
      <c r="E141" s="9" t="s">
        <v>1389</v>
      </c>
      <c r="F141" s="9" t="s">
        <v>1375</v>
      </c>
      <c r="G141" s="9">
        <v>44.6</v>
      </c>
      <c r="H141" s="9">
        <v>17.54</v>
      </c>
      <c r="I141" s="9">
        <v>0.46379999999999999</v>
      </c>
      <c r="J141" s="9">
        <v>4.0792000000000002</v>
      </c>
      <c r="K141" s="9" t="s">
        <v>1395</v>
      </c>
      <c r="L141" s="9">
        <v>580</v>
      </c>
      <c r="M141" s="9" t="s">
        <v>1386</v>
      </c>
      <c r="N141" s="90" t="s">
        <v>1681</v>
      </c>
      <c r="O141" s="9"/>
      <c r="P141" s="9">
        <v>12</v>
      </c>
      <c r="Q141" s="9">
        <v>11.06</v>
      </c>
    </row>
    <row r="142" spans="1:17">
      <c r="A142" s="8" t="s">
        <v>1682</v>
      </c>
      <c r="B142" s="8" t="s">
        <v>563</v>
      </c>
      <c r="C142" s="8" t="s">
        <v>38</v>
      </c>
      <c r="D142" s="8" t="s">
        <v>1360</v>
      </c>
      <c r="E142" s="8" t="s">
        <v>1389</v>
      </c>
      <c r="F142" s="8" t="s">
        <v>1384</v>
      </c>
      <c r="G142" s="8">
        <v>3.13</v>
      </c>
      <c r="H142" s="8">
        <v>17.52</v>
      </c>
      <c r="I142" s="8">
        <v>1.66E-2</v>
      </c>
      <c r="J142" s="8">
        <v>0.1124</v>
      </c>
      <c r="K142" s="8" t="s">
        <v>1376</v>
      </c>
      <c r="L142" s="8">
        <v>791</v>
      </c>
      <c r="M142" s="8" t="s">
        <v>1381</v>
      </c>
      <c r="N142" s="89" t="s">
        <v>1683</v>
      </c>
      <c r="O142" s="8"/>
      <c r="P142" s="8">
        <v>36</v>
      </c>
      <c r="Q142" s="8">
        <v>1.21</v>
      </c>
    </row>
    <row r="143" spans="1:17">
      <c r="A143" s="9" t="s">
        <v>1684</v>
      </c>
      <c r="B143" s="9" t="s">
        <v>605</v>
      </c>
      <c r="C143" s="9" t="s">
        <v>28</v>
      </c>
      <c r="D143" s="9" t="s">
        <v>1360</v>
      </c>
      <c r="E143" s="9" t="s">
        <v>1411</v>
      </c>
      <c r="F143" s="9" t="s">
        <v>1390</v>
      </c>
      <c r="G143" s="9">
        <v>88.28</v>
      </c>
      <c r="H143" s="9">
        <v>8.2200000000000006</v>
      </c>
      <c r="I143" s="9">
        <v>0.63270000000000004</v>
      </c>
      <c r="J143" s="9">
        <v>2.7753000000000001</v>
      </c>
      <c r="K143" s="9" t="s">
        <v>1395</v>
      </c>
      <c r="L143" s="9">
        <v>741</v>
      </c>
      <c r="M143" s="9" t="s">
        <v>1386</v>
      </c>
      <c r="N143" s="90" t="s">
        <v>1473</v>
      </c>
      <c r="O143" s="9"/>
      <c r="P143" s="9">
        <v>36</v>
      </c>
      <c r="Q143" s="9">
        <v>37.21</v>
      </c>
    </row>
    <row r="144" spans="1:17">
      <c r="A144" s="8" t="s">
        <v>1685</v>
      </c>
      <c r="B144" s="8" t="s">
        <v>950</v>
      </c>
      <c r="C144" s="8" t="s">
        <v>20</v>
      </c>
      <c r="D144" s="8" t="s">
        <v>10</v>
      </c>
      <c r="E144" s="8" t="s">
        <v>1411</v>
      </c>
      <c r="F144" s="8" t="s">
        <v>1390</v>
      </c>
      <c r="G144" s="8">
        <v>19.72</v>
      </c>
      <c r="H144" s="8">
        <v>16.190000000000001</v>
      </c>
      <c r="I144" s="8">
        <v>0.19550000000000001</v>
      </c>
      <c r="J144" s="8">
        <v>1.7909999999999999</v>
      </c>
      <c r="K144" s="8" t="s">
        <v>1412</v>
      </c>
      <c r="L144" s="8">
        <v>763</v>
      </c>
      <c r="M144" s="8" t="s">
        <v>1386</v>
      </c>
      <c r="N144" s="89" t="s">
        <v>1686</v>
      </c>
      <c r="O144" s="8"/>
      <c r="P144" s="8">
        <v>12</v>
      </c>
      <c r="Q144" s="8">
        <v>18.2</v>
      </c>
    </row>
    <row r="145" spans="1:17">
      <c r="A145" s="9" t="s">
        <v>1687</v>
      </c>
      <c r="B145" s="9" t="s">
        <v>198</v>
      </c>
      <c r="C145" s="9" t="s">
        <v>35</v>
      </c>
      <c r="D145" s="9" t="s">
        <v>23</v>
      </c>
      <c r="E145" s="9" t="s">
        <v>1380</v>
      </c>
      <c r="F145" s="9" t="s">
        <v>1384</v>
      </c>
      <c r="G145" s="9">
        <v>51.35</v>
      </c>
      <c r="H145" s="9">
        <v>14.6</v>
      </c>
      <c r="I145" s="9">
        <v>0.64890000000000003</v>
      </c>
      <c r="J145" s="9">
        <v>0.70469999999999999</v>
      </c>
      <c r="K145" s="9" t="s">
        <v>1358</v>
      </c>
      <c r="L145" s="9">
        <v>892</v>
      </c>
      <c r="M145" s="9" t="s">
        <v>1377</v>
      </c>
      <c r="N145" s="90" t="s">
        <v>1688</v>
      </c>
      <c r="O145" s="9" t="s">
        <v>1689</v>
      </c>
      <c r="P145" s="9">
        <v>180</v>
      </c>
      <c r="Q145" s="9">
        <v>36.229999999999997</v>
      </c>
    </row>
    <row r="146" spans="1:17">
      <c r="A146" s="8" t="s">
        <v>1690</v>
      </c>
      <c r="B146" s="8" t="s">
        <v>1332</v>
      </c>
      <c r="C146" s="8" t="s">
        <v>35</v>
      </c>
      <c r="D146" s="8" t="s">
        <v>44</v>
      </c>
      <c r="E146" s="8" t="s">
        <v>1408</v>
      </c>
      <c r="F146" s="8" t="s">
        <v>1390</v>
      </c>
      <c r="G146" s="8">
        <v>40.69</v>
      </c>
      <c r="H146" s="8">
        <v>13.92</v>
      </c>
      <c r="I146" s="8">
        <v>0.2258</v>
      </c>
      <c r="J146" s="8">
        <v>1.1103000000000001</v>
      </c>
      <c r="K146" s="8" t="s">
        <v>1395</v>
      </c>
      <c r="L146" s="8">
        <v>849</v>
      </c>
      <c r="M146" s="8" t="s">
        <v>1377</v>
      </c>
      <c r="N146" s="89" t="s">
        <v>1691</v>
      </c>
      <c r="O146" s="8" t="s">
        <v>1230</v>
      </c>
      <c r="P146" s="8">
        <v>48</v>
      </c>
      <c r="Q146" s="8">
        <v>11.63</v>
      </c>
    </row>
    <row r="147" spans="1:17">
      <c r="A147" s="9" t="s">
        <v>1692</v>
      </c>
      <c r="B147" s="9" t="s">
        <v>309</v>
      </c>
      <c r="C147" s="9" t="s">
        <v>28</v>
      </c>
      <c r="D147" s="9" t="s">
        <v>31</v>
      </c>
      <c r="E147" s="9" t="s">
        <v>1411</v>
      </c>
      <c r="F147" s="9" t="s">
        <v>1384</v>
      </c>
      <c r="G147" s="9">
        <v>14.3</v>
      </c>
      <c r="H147" s="9">
        <v>12.39</v>
      </c>
      <c r="I147" s="9">
        <v>0.1469</v>
      </c>
      <c r="J147" s="9">
        <v>1.2730999999999999</v>
      </c>
      <c r="K147" s="9" t="s">
        <v>1376</v>
      </c>
      <c r="L147" s="9">
        <v>667</v>
      </c>
      <c r="M147" s="9" t="s">
        <v>1403</v>
      </c>
      <c r="N147" s="90" t="s">
        <v>920</v>
      </c>
      <c r="O147" s="9" t="s">
        <v>794</v>
      </c>
      <c r="P147" s="9">
        <v>12</v>
      </c>
      <c r="Q147" s="9">
        <v>6.91</v>
      </c>
    </row>
    <row r="148" spans="1:17">
      <c r="A148" s="8" t="s">
        <v>1693</v>
      </c>
      <c r="B148" s="8" t="s">
        <v>772</v>
      </c>
      <c r="C148" s="8" t="s">
        <v>28</v>
      </c>
      <c r="D148" s="8" t="s">
        <v>31</v>
      </c>
      <c r="E148" s="8" t="s">
        <v>1400</v>
      </c>
      <c r="F148" s="8" t="s">
        <v>1384</v>
      </c>
      <c r="G148" s="8">
        <v>18.78</v>
      </c>
      <c r="H148" s="8">
        <v>14.6</v>
      </c>
      <c r="I148" s="8">
        <v>0.1951</v>
      </c>
      <c r="J148" s="8">
        <v>0.90700000000000003</v>
      </c>
      <c r="K148" s="8" t="s">
        <v>1412</v>
      </c>
      <c r="L148" s="8">
        <v>663</v>
      </c>
      <c r="M148" s="8" t="s">
        <v>1403</v>
      </c>
      <c r="N148" s="89" t="s">
        <v>1694</v>
      </c>
      <c r="O148" s="8" t="s">
        <v>1670</v>
      </c>
      <c r="P148" s="8">
        <v>24</v>
      </c>
      <c r="Q148" s="8">
        <v>12.15</v>
      </c>
    </row>
    <row r="149" spans="1:17">
      <c r="A149" s="9" t="s">
        <v>1695</v>
      </c>
      <c r="B149" s="9" t="s">
        <v>223</v>
      </c>
      <c r="C149" s="9" t="s">
        <v>12</v>
      </c>
      <c r="D149" s="9" t="s">
        <v>10</v>
      </c>
      <c r="E149" s="9" t="s">
        <v>1408</v>
      </c>
      <c r="F149" s="9" t="s">
        <v>1384</v>
      </c>
      <c r="G149" s="9">
        <v>55.06</v>
      </c>
      <c r="H149" s="9">
        <v>14.93</v>
      </c>
      <c r="I149" s="9">
        <v>0.48180000000000001</v>
      </c>
      <c r="J149" s="9">
        <v>1.3079000000000001</v>
      </c>
      <c r="K149" s="9" t="s">
        <v>1395</v>
      </c>
      <c r="L149" s="9">
        <v>722</v>
      </c>
      <c r="M149" s="9" t="s">
        <v>1381</v>
      </c>
      <c r="N149" s="90" t="s">
        <v>1599</v>
      </c>
      <c r="O149" s="9"/>
      <c r="P149" s="9">
        <v>60</v>
      </c>
      <c r="Q149" s="9">
        <v>52.23</v>
      </c>
    </row>
    <row r="150" spans="1:17">
      <c r="A150" s="8" t="s">
        <v>1696</v>
      </c>
      <c r="B150" s="8" t="s">
        <v>1285</v>
      </c>
      <c r="C150" s="8" t="s">
        <v>24</v>
      </c>
      <c r="D150" s="8" t="s">
        <v>10</v>
      </c>
      <c r="E150" s="8" t="s">
        <v>1408</v>
      </c>
      <c r="F150" s="8" t="s">
        <v>1375</v>
      </c>
      <c r="G150" s="8">
        <v>82.41</v>
      </c>
      <c r="H150" s="8">
        <v>11.94</v>
      </c>
      <c r="I150" s="8">
        <v>0.91359999999999997</v>
      </c>
      <c r="J150" s="8">
        <v>7.3197000000000001</v>
      </c>
      <c r="K150" s="8" t="s">
        <v>1376</v>
      </c>
      <c r="L150" s="8">
        <v>729</v>
      </c>
      <c r="M150" s="8" t="s">
        <v>1381</v>
      </c>
      <c r="N150" s="89" t="s">
        <v>1697</v>
      </c>
      <c r="O150" s="8"/>
      <c r="P150" s="8">
        <v>12</v>
      </c>
      <c r="Q150" s="8">
        <v>77.540000000000006</v>
      </c>
    </row>
    <row r="151" spans="1:17">
      <c r="A151" s="9" t="s">
        <v>1698</v>
      </c>
      <c r="B151" s="9" t="s">
        <v>408</v>
      </c>
      <c r="C151" s="9" t="s">
        <v>20</v>
      </c>
      <c r="D151" s="9" t="s">
        <v>1360</v>
      </c>
      <c r="E151" s="9" t="s">
        <v>1400</v>
      </c>
      <c r="F151" s="9" t="s">
        <v>1384</v>
      </c>
      <c r="G151" s="9">
        <v>52.07</v>
      </c>
      <c r="H151" s="9">
        <v>15.83</v>
      </c>
      <c r="I151" s="9">
        <v>0.82469999999999999</v>
      </c>
      <c r="J151" s="9">
        <v>0.75860000000000005</v>
      </c>
      <c r="K151" s="9" t="s">
        <v>1412</v>
      </c>
      <c r="L151" s="9">
        <v>798</v>
      </c>
      <c r="M151" s="9" t="s">
        <v>1396</v>
      </c>
      <c r="N151" s="90" t="s">
        <v>1512</v>
      </c>
      <c r="O151" s="9" t="s">
        <v>1699</v>
      </c>
      <c r="P151" s="9">
        <v>180</v>
      </c>
      <c r="Q151" s="9">
        <v>13.52</v>
      </c>
    </row>
    <row r="152" spans="1:17">
      <c r="A152" s="8" t="s">
        <v>1700</v>
      </c>
      <c r="B152" s="8" t="s">
        <v>383</v>
      </c>
      <c r="C152" s="8" t="s">
        <v>35</v>
      </c>
      <c r="D152" s="8" t="s">
        <v>44</v>
      </c>
      <c r="E152" s="8" t="s">
        <v>1411</v>
      </c>
      <c r="F152" s="8" t="s">
        <v>1384</v>
      </c>
      <c r="G152" s="8">
        <v>38.1</v>
      </c>
      <c r="H152" s="8">
        <v>8.91</v>
      </c>
      <c r="I152" s="8">
        <v>0.72960000000000003</v>
      </c>
      <c r="J152" s="8">
        <v>3.3302999999999998</v>
      </c>
      <c r="K152" s="8" t="s">
        <v>1376</v>
      </c>
      <c r="L152" s="8">
        <v>728</v>
      </c>
      <c r="M152" s="8" t="s">
        <v>1381</v>
      </c>
      <c r="N152" s="89" t="s">
        <v>1701</v>
      </c>
      <c r="O152" s="8"/>
      <c r="P152" s="8">
        <v>12</v>
      </c>
      <c r="Q152" s="8">
        <v>14.82</v>
      </c>
    </row>
    <row r="153" spans="1:17">
      <c r="A153" s="9" t="s">
        <v>1702</v>
      </c>
      <c r="B153" s="9" t="s">
        <v>648</v>
      </c>
      <c r="C153" s="9" t="s">
        <v>38</v>
      </c>
      <c r="D153" s="9" t="s">
        <v>31</v>
      </c>
      <c r="E153" s="9" t="s">
        <v>1408</v>
      </c>
      <c r="F153" s="9" t="s">
        <v>1390</v>
      </c>
      <c r="G153" s="9">
        <v>3.3</v>
      </c>
      <c r="H153" s="9">
        <v>17.64</v>
      </c>
      <c r="I153" s="9">
        <v>2.41E-2</v>
      </c>
      <c r="J153" s="9">
        <v>6.8699999999999997E-2</v>
      </c>
      <c r="K153" s="9" t="s">
        <v>1358</v>
      </c>
      <c r="L153" s="9">
        <v>887</v>
      </c>
      <c r="M153" s="9" t="s">
        <v>1381</v>
      </c>
      <c r="N153" s="90" t="s">
        <v>1703</v>
      </c>
      <c r="O153" s="9"/>
      <c r="P153" s="9">
        <v>84</v>
      </c>
      <c r="Q153" s="9">
        <v>3.08</v>
      </c>
    </row>
    <row r="154" spans="1:17">
      <c r="A154" s="8" t="s">
        <v>1704</v>
      </c>
      <c r="B154" s="8" t="s">
        <v>820</v>
      </c>
      <c r="C154" s="8" t="s">
        <v>32</v>
      </c>
      <c r="D154" s="8" t="s">
        <v>1360</v>
      </c>
      <c r="E154" s="8" t="s">
        <v>1400</v>
      </c>
      <c r="F154" s="8" t="s">
        <v>1384</v>
      </c>
      <c r="G154" s="8">
        <v>33.56</v>
      </c>
      <c r="H154" s="8">
        <v>14.53</v>
      </c>
      <c r="I154" s="8">
        <v>0.32119999999999999</v>
      </c>
      <c r="J154" s="8">
        <v>1.1556999999999999</v>
      </c>
      <c r="K154" s="8" t="s">
        <v>1385</v>
      </c>
      <c r="L154" s="8">
        <v>655</v>
      </c>
      <c r="M154" s="8" t="s">
        <v>1381</v>
      </c>
      <c r="N154" s="89" t="s">
        <v>1705</v>
      </c>
      <c r="O154" s="8"/>
      <c r="P154" s="8">
        <v>36</v>
      </c>
      <c r="Q154" s="8">
        <v>0</v>
      </c>
    </row>
    <row r="155" spans="1:17">
      <c r="A155" s="9" t="s">
        <v>1706</v>
      </c>
      <c r="B155" s="9" t="s">
        <v>761</v>
      </c>
      <c r="C155" s="9" t="s">
        <v>7</v>
      </c>
      <c r="D155" s="9" t="s">
        <v>1360</v>
      </c>
      <c r="E155" s="9" t="s">
        <v>1389</v>
      </c>
      <c r="F155" s="9" t="s">
        <v>1384</v>
      </c>
      <c r="G155" s="9">
        <v>91.22</v>
      </c>
      <c r="H155" s="9">
        <v>9.76</v>
      </c>
      <c r="I155" s="9">
        <v>0.85440000000000005</v>
      </c>
      <c r="J155" s="9">
        <v>0.86580000000000001</v>
      </c>
      <c r="K155" s="9" t="s">
        <v>1385</v>
      </c>
      <c r="L155" s="9">
        <v>751</v>
      </c>
      <c r="M155" s="9" t="s">
        <v>1377</v>
      </c>
      <c r="N155" s="90" t="s">
        <v>1707</v>
      </c>
      <c r="O155" s="9" t="s">
        <v>1708</v>
      </c>
      <c r="P155" s="9">
        <v>240</v>
      </c>
      <c r="Q155" s="9">
        <v>0</v>
      </c>
    </row>
    <row r="156" spans="1:17">
      <c r="A156" s="8" t="s">
        <v>1709</v>
      </c>
      <c r="B156" s="8" t="s">
        <v>1217</v>
      </c>
      <c r="C156" s="8" t="s">
        <v>32</v>
      </c>
      <c r="D156" s="8" t="s">
        <v>44</v>
      </c>
      <c r="E156" s="8" t="s">
        <v>1389</v>
      </c>
      <c r="F156" s="8" t="s">
        <v>1384</v>
      </c>
      <c r="G156" s="8">
        <v>13.78</v>
      </c>
      <c r="H156" s="8">
        <v>15.67</v>
      </c>
      <c r="I156" s="8">
        <v>0.14929999999999999</v>
      </c>
      <c r="J156" s="8">
        <v>0.38819999999999999</v>
      </c>
      <c r="K156" s="8" t="s">
        <v>1395</v>
      </c>
      <c r="L156" s="8">
        <v>814</v>
      </c>
      <c r="M156" s="8" t="s">
        <v>1386</v>
      </c>
      <c r="N156" s="89" t="s">
        <v>1710</v>
      </c>
      <c r="O156" s="8"/>
      <c r="P156" s="8">
        <v>48</v>
      </c>
      <c r="Q156" s="8">
        <v>6.44</v>
      </c>
    </row>
    <row r="157" spans="1:17">
      <c r="A157" s="9" t="s">
        <v>1711</v>
      </c>
      <c r="B157" s="9" t="s">
        <v>912</v>
      </c>
      <c r="C157" s="9" t="s">
        <v>41</v>
      </c>
      <c r="D157" s="9" t="s">
        <v>31</v>
      </c>
      <c r="E157" s="9" t="s">
        <v>1411</v>
      </c>
      <c r="F157" s="9" t="s">
        <v>1384</v>
      </c>
      <c r="G157" s="9">
        <v>50.75</v>
      </c>
      <c r="H157" s="9">
        <v>10.53</v>
      </c>
      <c r="I157" s="9">
        <v>0.25940000000000002</v>
      </c>
      <c r="J157" s="9">
        <v>1.6501999999999999</v>
      </c>
      <c r="K157" s="9" t="s">
        <v>1376</v>
      </c>
      <c r="L157" s="9">
        <v>868</v>
      </c>
      <c r="M157" s="9" t="s">
        <v>1396</v>
      </c>
      <c r="N157" s="90" t="s">
        <v>354</v>
      </c>
      <c r="O157" s="9" t="s">
        <v>1058</v>
      </c>
      <c r="P157" s="9">
        <v>36</v>
      </c>
      <c r="Q157" s="9">
        <v>39.909999999999997</v>
      </c>
    </row>
    <row r="158" spans="1:17">
      <c r="A158" s="8" t="s">
        <v>1712</v>
      </c>
      <c r="B158" s="8" t="s">
        <v>1240</v>
      </c>
      <c r="C158" s="8" t="s">
        <v>35</v>
      </c>
      <c r="D158" s="8" t="s">
        <v>44</v>
      </c>
      <c r="E158" s="8" t="s">
        <v>1400</v>
      </c>
      <c r="F158" s="8" t="s">
        <v>1390</v>
      </c>
      <c r="G158" s="8">
        <v>4.87</v>
      </c>
      <c r="H158" s="8">
        <v>14.61</v>
      </c>
      <c r="I158" s="8">
        <v>9.1499999999999998E-2</v>
      </c>
      <c r="J158" s="8">
        <v>9.2899999999999996E-2</v>
      </c>
      <c r="K158" s="8" t="s">
        <v>1412</v>
      </c>
      <c r="L158" s="8">
        <v>797</v>
      </c>
      <c r="M158" s="8" t="s">
        <v>1377</v>
      </c>
      <c r="N158" s="89" t="s">
        <v>1713</v>
      </c>
      <c r="O158" s="8" t="s">
        <v>1714</v>
      </c>
      <c r="P158" s="8">
        <v>84</v>
      </c>
      <c r="Q158" s="8">
        <v>1.52</v>
      </c>
    </row>
    <row r="159" spans="1:17">
      <c r="A159" s="9" t="s">
        <v>1715</v>
      </c>
      <c r="B159" s="9" t="s">
        <v>721</v>
      </c>
      <c r="C159" s="9" t="s">
        <v>32</v>
      </c>
      <c r="D159" s="9" t="s">
        <v>1360</v>
      </c>
      <c r="E159" s="9" t="s">
        <v>1374</v>
      </c>
      <c r="F159" s="9" t="s">
        <v>1390</v>
      </c>
      <c r="G159" s="9">
        <v>10.46</v>
      </c>
      <c r="H159" s="9">
        <v>7.98</v>
      </c>
      <c r="I159" s="9">
        <v>0.19120000000000001</v>
      </c>
      <c r="J159" s="9">
        <v>0.32769999999999999</v>
      </c>
      <c r="K159" s="9" t="s">
        <v>1412</v>
      </c>
      <c r="L159" s="9">
        <v>563</v>
      </c>
      <c r="M159" s="9" t="s">
        <v>1381</v>
      </c>
      <c r="N159" s="90" t="s">
        <v>552</v>
      </c>
      <c r="O159" s="9"/>
      <c r="P159" s="9">
        <v>36</v>
      </c>
      <c r="Q159" s="9">
        <v>6.97</v>
      </c>
    </row>
    <row r="160" spans="1:17">
      <c r="A160" s="8" t="s">
        <v>1716</v>
      </c>
      <c r="B160" s="8" t="s">
        <v>1269</v>
      </c>
      <c r="C160" s="8" t="s">
        <v>20</v>
      </c>
      <c r="D160" s="8" t="s">
        <v>44</v>
      </c>
      <c r="E160" s="8" t="s">
        <v>1400</v>
      </c>
      <c r="F160" s="8" t="s">
        <v>1390</v>
      </c>
      <c r="G160" s="8">
        <v>13</v>
      </c>
      <c r="H160" s="8">
        <v>15.81</v>
      </c>
      <c r="I160" s="8">
        <v>0.16339999999999999</v>
      </c>
      <c r="J160" s="8">
        <v>0.25679999999999997</v>
      </c>
      <c r="K160" s="8"/>
      <c r="L160" s="8">
        <v>845</v>
      </c>
      <c r="M160" s="8" t="s">
        <v>1377</v>
      </c>
      <c r="N160" s="89" t="s">
        <v>1717</v>
      </c>
      <c r="O160" s="8" t="s">
        <v>1718</v>
      </c>
      <c r="P160" s="8">
        <v>84</v>
      </c>
      <c r="Q160" s="8">
        <v>3.59</v>
      </c>
    </row>
    <row r="161" spans="1:17">
      <c r="A161" s="9" t="s">
        <v>1719</v>
      </c>
      <c r="B161" s="9" t="s">
        <v>956</v>
      </c>
      <c r="C161" s="9" t="s">
        <v>35</v>
      </c>
      <c r="D161" s="9" t="s">
        <v>44</v>
      </c>
      <c r="E161" s="9" t="s">
        <v>1408</v>
      </c>
      <c r="F161" s="9" t="s">
        <v>1390</v>
      </c>
      <c r="G161" s="9">
        <v>40.53</v>
      </c>
      <c r="H161" s="9">
        <v>7.92</v>
      </c>
      <c r="I161" s="9">
        <v>0.35499999999999998</v>
      </c>
      <c r="J161" s="9">
        <v>1.2685999999999999</v>
      </c>
      <c r="K161" s="9" t="s">
        <v>1412</v>
      </c>
      <c r="L161" s="9">
        <v>837</v>
      </c>
      <c r="M161" s="9" t="s">
        <v>1381</v>
      </c>
      <c r="N161" s="90" t="s">
        <v>1720</v>
      </c>
      <c r="O161" s="9"/>
      <c r="P161" s="9">
        <v>36</v>
      </c>
      <c r="Q161" s="9">
        <v>20.75</v>
      </c>
    </row>
    <row r="162" spans="1:17">
      <c r="A162" s="8" t="s">
        <v>1721</v>
      </c>
      <c r="B162" s="8" t="s">
        <v>432</v>
      </c>
      <c r="C162" s="8" t="s">
        <v>35</v>
      </c>
      <c r="D162" s="8" t="s">
        <v>1360</v>
      </c>
      <c r="E162" s="8" t="s">
        <v>1400</v>
      </c>
      <c r="F162" s="8" t="s">
        <v>1375</v>
      </c>
      <c r="G162" s="8">
        <v>84.31</v>
      </c>
      <c r="H162" s="8">
        <v>7.7</v>
      </c>
      <c r="I162" s="8">
        <v>0.54869999999999997</v>
      </c>
      <c r="J162" s="8">
        <v>1.6974</v>
      </c>
      <c r="K162" s="8" t="s">
        <v>1385</v>
      </c>
      <c r="L162" s="8">
        <v>868</v>
      </c>
      <c r="M162" s="8" t="s">
        <v>1403</v>
      </c>
      <c r="N162" s="89" t="s">
        <v>1703</v>
      </c>
      <c r="O162" s="8" t="s">
        <v>1722</v>
      </c>
      <c r="P162" s="8">
        <v>60</v>
      </c>
      <c r="Q162" s="8">
        <v>0</v>
      </c>
    </row>
    <row r="163" spans="1:17">
      <c r="A163" s="9" t="s">
        <v>1723</v>
      </c>
      <c r="B163" s="9" t="s">
        <v>1000</v>
      </c>
      <c r="C163" s="9" t="s">
        <v>24</v>
      </c>
      <c r="D163" s="9" t="s">
        <v>1360</v>
      </c>
      <c r="E163" s="9" t="s">
        <v>1400</v>
      </c>
      <c r="F163" s="9" t="s">
        <v>1375</v>
      </c>
      <c r="G163" s="9">
        <v>18.62</v>
      </c>
      <c r="H163" s="9">
        <v>17.32</v>
      </c>
      <c r="I163" s="9">
        <v>0.24179999999999999</v>
      </c>
      <c r="J163" s="9">
        <v>0.2908</v>
      </c>
      <c r="K163" s="9" t="s">
        <v>1385</v>
      </c>
      <c r="L163" s="9">
        <v>621</v>
      </c>
      <c r="M163" s="9" t="s">
        <v>1381</v>
      </c>
      <c r="N163" s="90" t="s">
        <v>1093</v>
      </c>
      <c r="O163" s="9"/>
      <c r="P163" s="9">
        <v>180</v>
      </c>
      <c r="Q163" s="9">
        <v>0</v>
      </c>
    </row>
    <row r="164" spans="1:17">
      <c r="A164" s="8" t="s">
        <v>1724</v>
      </c>
      <c r="B164" s="8" t="s">
        <v>1263</v>
      </c>
      <c r="C164" s="8" t="s">
        <v>12</v>
      </c>
      <c r="D164" s="8" t="s">
        <v>44</v>
      </c>
      <c r="E164" s="8" t="s">
        <v>1374</v>
      </c>
      <c r="F164" s="8" t="s">
        <v>1375</v>
      </c>
      <c r="G164" s="8"/>
      <c r="H164" s="8">
        <v>8.0399999999999991</v>
      </c>
      <c r="I164" s="8">
        <v>0.47920000000000001</v>
      </c>
      <c r="J164" s="8">
        <v>1.0982000000000001</v>
      </c>
      <c r="K164" s="8"/>
      <c r="L164" s="8">
        <v>818</v>
      </c>
      <c r="M164" s="8" t="s">
        <v>1426</v>
      </c>
      <c r="N164" s="89" t="s">
        <v>1725</v>
      </c>
      <c r="O164" s="8"/>
      <c r="P164" s="8">
        <v>48</v>
      </c>
      <c r="Q164" s="8">
        <v>12.14</v>
      </c>
    </row>
    <row r="165" spans="1:17">
      <c r="A165" s="9" t="s">
        <v>1726</v>
      </c>
      <c r="B165" s="9" t="s">
        <v>87</v>
      </c>
      <c r="C165" s="9" t="s">
        <v>28</v>
      </c>
      <c r="D165" s="9" t="s">
        <v>1360</v>
      </c>
      <c r="E165" s="9" t="s">
        <v>1374</v>
      </c>
      <c r="F165" s="9" t="s">
        <v>1390</v>
      </c>
      <c r="G165" s="9">
        <v>7.25</v>
      </c>
      <c r="H165" s="9">
        <v>8.56</v>
      </c>
      <c r="I165" s="9">
        <v>0.12709999999999999</v>
      </c>
      <c r="J165" s="9">
        <v>0.2291</v>
      </c>
      <c r="K165" s="9" t="s">
        <v>1395</v>
      </c>
      <c r="L165" s="9">
        <v>861</v>
      </c>
      <c r="M165" s="9" t="s">
        <v>1396</v>
      </c>
      <c r="N165" s="90" t="s">
        <v>1727</v>
      </c>
      <c r="O165" s="9" t="s">
        <v>1728</v>
      </c>
      <c r="P165" s="9">
        <v>36</v>
      </c>
      <c r="Q165" s="9">
        <v>1.39</v>
      </c>
    </row>
    <row r="166" spans="1:17">
      <c r="A166" s="8" t="s">
        <v>1729</v>
      </c>
      <c r="B166" s="8" t="s">
        <v>355</v>
      </c>
      <c r="C166" s="8" t="s">
        <v>41</v>
      </c>
      <c r="D166" s="8" t="s">
        <v>1360</v>
      </c>
      <c r="E166" s="8" t="s">
        <v>1411</v>
      </c>
      <c r="F166" s="8" t="s">
        <v>1375</v>
      </c>
      <c r="G166" s="8">
        <v>93.95</v>
      </c>
      <c r="H166" s="8">
        <v>9.85</v>
      </c>
      <c r="I166" s="8">
        <v>0.97230000000000005</v>
      </c>
      <c r="J166" s="8">
        <v>3.0249000000000001</v>
      </c>
      <c r="K166" s="8" t="s">
        <v>1385</v>
      </c>
      <c r="L166" s="8">
        <v>576</v>
      </c>
      <c r="M166" s="8" t="s">
        <v>1377</v>
      </c>
      <c r="N166" s="89" t="s">
        <v>1730</v>
      </c>
      <c r="O166" s="8" t="s">
        <v>1731</v>
      </c>
      <c r="P166" s="8">
        <v>36</v>
      </c>
      <c r="Q166" s="8">
        <v>0</v>
      </c>
    </row>
    <row r="167" spans="1:17">
      <c r="A167" s="9" t="s">
        <v>1732</v>
      </c>
      <c r="B167" s="9" t="s">
        <v>175</v>
      </c>
      <c r="C167" s="9" t="s">
        <v>24</v>
      </c>
      <c r="D167" s="9" t="s">
        <v>23</v>
      </c>
      <c r="E167" s="9" t="s">
        <v>1408</v>
      </c>
      <c r="F167" s="9" t="s">
        <v>1384</v>
      </c>
      <c r="G167" s="9">
        <v>7.67</v>
      </c>
      <c r="H167" s="9">
        <v>10.82</v>
      </c>
      <c r="I167" s="9">
        <v>0.1072</v>
      </c>
      <c r="J167" s="9">
        <v>0.35680000000000001</v>
      </c>
      <c r="K167" s="9" t="s">
        <v>1358</v>
      </c>
      <c r="L167" s="9">
        <v>636</v>
      </c>
      <c r="M167" s="9" t="s">
        <v>1403</v>
      </c>
      <c r="N167" s="90" t="s">
        <v>1733</v>
      </c>
      <c r="O167" s="9" t="s">
        <v>1734</v>
      </c>
      <c r="P167" s="9">
        <v>24</v>
      </c>
      <c r="Q167" s="9">
        <v>7.02</v>
      </c>
    </row>
    <row r="168" spans="1:17">
      <c r="A168" s="8" t="s">
        <v>1735</v>
      </c>
      <c r="B168" s="8" t="s">
        <v>1020</v>
      </c>
      <c r="C168" s="8" t="s">
        <v>32</v>
      </c>
      <c r="D168" s="8" t="s">
        <v>1360</v>
      </c>
      <c r="E168" s="8" t="s">
        <v>1408</v>
      </c>
      <c r="F168" s="8" t="s">
        <v>1384</v>
      </c>
      <c r="G168" s="8">
        <v>63.9</v>
      </c>
      <c r="H168" s="8">
        <v>11</v>
      </c>
      <c r="I168" s="8">
        <v>1.1356999999999999</v>
      </c>
      <c r="J168" s="8">
        <v>0.72629999999999995</v>
      </c>
      <c r="K168" s="8" t="s">
        <v>1385</v>
      </c>
      <c r="L168" s="8">
        <v>796</v>
      </c>
      <c r="M168" s="8" t="s">
        <v>1426</v>
      </c>
      <c r="N168" s="89" t="s">
        <v>1736</v>
      </c>
      <c r="O168" s="8"/>
      <c r="P168" s="8">
        <v>180</v>
      </c>
      <c r="Q168" s="8">
        <v>0</v>
      </c>
    </row>
    <row r="169" spans="1:17">
      <c r="A169" s="9" t="s">
        <v>1737</v>
      </c>
      <c r="B169" s="9" t="s">
        <v>620</v>
      </c>
      <c r="C169" s="9" t="s">
        <v>38</v>
      </c>
      <c r="D169" s="9" t="s">
        <v>1360</v>
      </c>
      <c r="E169" s="9" t="s">
        <v>1411</v>
      </c>
      <c r="F169" s="9" t="s">
        <v>1390</v>
      </c>
      <c r="G169" s="9">
        <v>70.760000000000005</v>
      </c>
      <c r="H169" s="9"/>
      <c r="I169" s="9">
        <v>0.37630000000000002</v>
      </c>
      <c r="J169" s="9"/>
      <c r="K169" s="9" t="s">
        <v>1412</v>
      </c>
      <c r="L169" s="9">
        <v>749</v>
      </c>
      <c r="M169" s="9" t="s">
        <v>1386</v>
      </c>
      <c r="N169" s="90" t="s">
        <v>1738</v>
      </c>
      <c r="O169" s="9"/>
      <c r="P169" s="9">
        <v>24</v>
      </c>
      <c r="Q169" s="9">
        <v>52.62</v>
      </c>
    </row>
    <row r="170" spans="1:17">
      <c r="A170" s="8" t="s">
        <v>1739</v>
      </c>
      <c r="B170" s="8" t="s">
        <v>611</v>
      </c>
      <c r="C170" s="8" t="s">
        <v>35</v>
      </c>
      <c r="D170" s="8" t="s">
        <v>31</v>
      </c>
      <c r="E170" s="8" t="s">
        <v>1389</v>
      </c>
      <c r="F170" s="8" t="s">
        <v>1384</v>
      </c>
      <c r="G170" s="8">
        <v>38.200000000000003</v>
      </c>
      <c r="H170" s="8">
        <v>10.119999999999999</v>
      </c>
      <c r="I170" s="8">
        <v>0.60660000000000003</v>
      </c>
      <c r="J170" s="8">
        <v>0.4133</v>
      </c>
      <c r="K170" s="8" t="s">
        <v>1412</v>
      </c>
      <c r="L170" s="8">
        <v>731</v>
      </c>
      <c r="M170" s="8" t="s">
        <v>1386</v>
      </c>
      <c r="N170" s="89" t="s">
        <v>1740</v>
      </c>
      <c r="O170" s="8"/>
      <c r="P170" s="8">
        <v>180</v>
      </c>
      <c r="Q170" s="8">
        <v>14.13</v>
      </c>
    </row>
    <row r="171" spans="1:17">
      <c r="A171" s="9" t="s">
        <v>1741</v>
      </c>
      <c r="B171" s="9" t="s">
        <v>1134</v>
      </c>
      <c r="C171" s="9" t="s">
        <v>32</v>
      </c>
      <c r="D171" s="9" t="s">
        <v>31</v>
      </c>
      <c r="E171" s="9" t="s">
        <v>1380</v>
      </c>
      <c r="F171" s="9" t="s">
        <v>1384</v>
      </c>
      <c r="G171" s="9">
        <v>84.85</v>
      </c>
      <c r="H171" s="9">
        <v>10.16</v>
      </c>
      <c r="I171" s="9">
        <v>1.1107</v>
      </c>
      <c r="J171" s="9">
        <v>2.1585000000000001</v>
      </c>
      <c r="K171" s="9"/>
      <c r="L171" s="9">
        <v>559</v>
      </c>
      <c r="M171" s="9" t="s">
        <v>1403</v>
      </c>
      <c r="N171" s="90" t="s">
        <v>1742</v>
      </c>
      <c r="O171" s="9" t="s">
        <v>1743</v>
      </c>
      <c r="P171" s="9">
        <v>48</v>
      </c>
      <c r="Q171" s="9">
        <v>31.68</v>
      </c>
    </row>
    <row r="172" spans="1:17">
      <c r="A172" s="8" t="s">
        <v>1744</v>
      </c>
      <c r="B172" s="8" t="s">
        <v>1229</v>
      </c>
      <c r="C172" s="8" t="s">
        <v>35</v>
      </c>
      <c r="D172" s="8" t="s">
        <v>10</v>
      </c>
      <c r="E172" s="8" t="s">
        <v>1389</v>
      </c>
      <c r="F172" s="8" t="s">
        <v>1384</v>
      </c>
      <c r="G172" s="8">
        <v>63.8</v>
      </c>
      <c r="H172" s="8">
        <v>9.75</v>
      </c>
      <c r="I172" s="8">
        <v>0.40679999999999999</v>
      </c>
      <c r="J172" s="8">
        <v>0.60519999999999996</v>
      </c>
      <c r="K172" s="8" t="s">
        <v>1395</v>
      </c>
      <c r="L172" s="8">
        <v>671</v>
      </c>
      <c r="M172" s="8" t="s">
        <v>1386</v>
      </c>
      <c r="N172" s="89" t="s">
        <v>1745</v>
      </c>
      <c r="O172" s="8"/>
      <c r="P172" s="8">
        <v>240</v>
      </c>
      <c r="Q172" s="8">
        <v>10.62</v>
      </c>
    </row>
    <row r="173" spans="1:17">
      <c r="A173" s="9" t="s">
        <v>1746</v>
      </c>
      <c r="B173" s="9" t="s">
        <v>1053</v>
      </c>
      <c r="C173" s="9" t="s">
        <v>20</v>
      </c>
      <c r="D173" s="9" t="s">
        <v>1360</v>
      </c>
      <c r="E173" s="9" t="s">
        <v>1400</v>
      </c>
      <c r="F173" s="9" t="s">
        <v>1384</v>
      </c>
      <c r="G173" s="9">
        <v>60.98</v>
      </c>
      <c r="H173" s="9">
        <v>13.84</v>
      </c>
      <c r="I173" s="9">
        <v>1.1900999999999999</v>
      </c>
      <c r="J173" s="9">
        <v>1.6615</v>
      </c>
      <c r="K173" s="9" t="s">
        <v>1412</v>
      </c>
      <c r="L173" s="9">
        <v>596</v>
      </c>
      <c r="M173" s="9" t="s">
        <v>1377</v>
      </c>
      <c r="N173" s="90" t="s">
        <v>1747</v>
      </c>
      <c r="O173" s="9" t="s">
        <v>728</v>
      </c>
      <c r="P173" s="9">
        <v>48</v>
      </c>
      <c r="Q173" s="9">
        <v>26.74</v>
      </c>
    </row>
    <row r="174" spans="1:17">
      <c r="A174" s="8" t="s">
        <v>1748</v>
      </c>
      <c r="B174" s="8" t="s">
        <v>782</v>
      </c>
      <c r="C174" s="8" t="s">
        <v>41</v>
      </c>
      <c r="D174" s="8" t="s">
        <v>44</v>
      </c>
      <c r="E174" s="8" t="s">
        <v>1389</v>
      </c>
      <c r="F174" s="8" t="s">
        <v>1375</v>
      </c>
      <c r="G174" s="8">
        <v>2.96</v>
      </c>
      <c r="H174" s="8">
        <v>16.89</v>
      </c>
      <c r="I174" s="8">
        <v>4.8500000000000001E-2</v>
      </c>
      <c r="J174" s="8">
        <v>7.3400000000000007E-2</v>
      </c>
      <c r="K174" s="8" t="s">
        <v>1358</v>
      </c>
      <c r="L174" s="8">
        <v>828</v>
      </c>
      <c r="M174" s="8" t="s">
        <v>1403</v>
      </c>
      <c r="N174" s="89" t="s">
        <v>1612</v>
      </c>
      <c r="O174" s="8" t="s">
        <v>1749</v>
      </c>
      <c r="P174" s="8">
        <v>60</v>
      </c>
      <c r="Q174" s="8">
        <v>2.12</v>
      </c>
    </row>
    <row r="175" spans="1:17">
      <c r="A175" s="9" t="s">
        <v>1750</v>
      </c>
      <c r="B175" s="9" t="s">
        <v>716</v>
      </c>
      <c r="C175" s="9" t="s">
        <v>24</v>
      </c>
      <c r="D175" s="9" t="s">
        <v>44</v>
      </c>
      <c r="E175" s="9" t="s">
        <v>1411</v>
      </c>
      <c r="F175" s="9" t="s">
        <v>1390</v>
      </c>
      <c r="G175" s="9">
        <v>48.6</v>
      </c>
      <c r="H175" s="9">
        <v>15.36</v>
      </c>
      <c r="I175" s="9">
        <v>0.38569999999999999</v>
      </c>
      <c r="J175" s="9">
        <v>1.3614999999999999</v>
      </c>
      <c r="K175" s="9" t="s">
        <v>1385</v>
      </c>
      <c r="L175" s="9">
        <v>659</v>
      </c>
      <c r="M175" s="9" t="s">
        <v>1396</v>
      </c>
      <c r="N175" s="90" t="s">
        <v>1482</v>
      </c>
      <c r="O175" s="9" t="s">
        <v>1751</v>
      </c>
      <c r="P175" s="9">
        <v>48</v>
      </c>
      <c r="Q175" s="9">
        <v>0</v>
      </c>
    </row>
    <row r="176" spans="1:17">
      <c r="A176" s="8" t="s">
        <v>1752</v>
      </c>
      <c r="B176" s="8" t="s">
        <v>1295</v>
      </c>
      <c r="C176" s="8" t="s">
        <v>32</v>
      </c>
      <c r="D176" s="8" t="s">
        <v>44</v>
      </c>
      <c r="E176" s="8" t="s">
        <v>1374</v>
      </c>
      <c r="F176" s="8" t="s">
        <v>1375</v>
      </c>
      <c r="G176" s="8">
        <v>39.020000000000003</v>
      </c>
      <c r="H176" s="8">
        <v>18.36</v>
      </c>
      <c r="I176" s="8">
        <v>0.23680000000000001</v>
      </c>
      <c r="J176" s="8">
        <v>3.5840000000000001</v>
      </c>
      <c r="K176" s="8" t="s">
        <v>1385</v>
      </c>
      <c r="L176" s="8">
        <v>897</v>
      </c>
      <c r="M176" s="8" t="s">
        <v>1377</v>
      </c>
      <c r="N176" s="89" t="s">
        <v>259</v>
      </c>
      <c r="O176" s="8" t="s">
        <v>1753</v>
      </c>
      <c r="P176" s="8">
        <v>12</v>
      </c>
      <c r="Q176" s="8">
        <v>0</v>
      </c>
    </row>
    <row r="177" spans="1:17">
      <c r="A177" s="9" t="s">
        <v>1754</v>
      </c>
      <c r="B177" s="9" t="s">
        <v>1108</v>
      </c>
      <c r="C177" s="9" t="s">
        <v>28</v>
      </c>
      <c r="D177" s="9" t="s">
        <v>23</v>
      </c>
      <c r="E177" s="9" t="s">
        <v>1374</v>
      </c>
      <c r="F177" s="9" t="s">
        <v>1375</v>
      </c>
      <c r="G177" s="9">
        <v>63.86</v>
      </c>
      <c r="H177" s="9">
        <v>8.1300000000000008</v>
      </c>
      <c r="I177" s="9">
        <v>0.68840000000000001</v>
      </c>
      <c r="J177" s="9">
        <v>0.7792</v>
      </c>
      <c r="K177" s="9" t="s">
        <v>1395</v>
      </c>
      <c r="L177" s="9">
        <v>714</v>
      </c>
      <c r="M177" s="9" t="s">
        <v>1386</v>
      </c>
      <c r="N177" s="90" t="s">
        <v>1755</v>
      </c>
      <c r="O177" s="9"/>
      <c r="P177" s="9">
        <v>120</v>
      </c>
      <c r="Q177" s="9">
        <v>8.26</v>
      </c>
    </row>
    <row r="178" spans="1:17">
      <c r="A178" s="8" t="s">
        <v>1756</v>
      </c>
      <c r="B178" s="8" t="s">
        <v>1000</v>
      </c>
      <c r="C178" s="8" t="s">
        <v>7</v>
      </c>
      <c r="D178" s="8" t="s">
        <v>1360</v>
      </c>
      <c r="E178" s="8" t="s">
        <v>1408</v>
      </c>
      <c r="F178" s="8" t="s">
        <v>1390</v>
      </c>
      <c r="G178" s="8">
        <v>46.09</v>
      </c>
      <c r="H178" s="8">
        <v>10.3</v>
      </c>
      <c r="I178" s="8">
        <v>0.64670000000000005</v>
      </c>
      <c r="J178" s="8">
        <v>1.4937</v>
      </c>
      <c r="K178" s="8" t="s">
        <v>1385</v>
      </c>
      <c r="L178" s="8">
        <v>621</v>
      </c>
      <c r="M178" s="8" t="s">
        <v>1396</v>
      </c>
      <c r="N178" s="89" t="s">
        <v>1757</v>
      </c>
      <c r="O178" s="8" t="s">
        <v>1413</v>
      </c>
      <c r="P178" s="8">
        <v>36</v>
      </c>
      <c r="Q178" s="8">
        <v>0</v>
      </c>
    </row>
    <row r="179" spans="1:17">
      <c r="A179" s="9" t="s">
        <v>1758</v>
      </c>
      <c r="B179" s="9" t="s">
        <v>1033</v>
      </c>
      <c r="C179" s="9" t="s">
        <v>41</v>
      </c>
      <c r="D179" s="9" t="s">
        <v>10</v>
      </c>
      <c r="E179" s="9" t="s">
        <v>1411</v>
      </c>
      <c r="F179" s="9" t="s">
        <v>1384</v>
      </c>
      <c r="G179" s="9">
        <v>87.72</v>
      </c>
      <c r="H179" s="9">
        <v>12.2</v>
      </c>
      <c r="I179" s="9">
        <v>1.3489</v>
      </c>
      <c r="J179" s="9">
        <v>0.97809999999999997</v>
      </c>
      <c r="K179" s="9" t="s">
        <v>1358</v>
      </c>
      <c r="L179" s="9">
        <v>552</v>
      </c>
      <c r="M179" s="9" t="s">
        <v>1381</v>
      </c>
      <c r="N179" s="90" t="s">
        <v>1759</v>
      </c>
      <c r="O179" s="9"/>
      <c r="P179" s="9">
        <v>240</v>
      </c>
      <c r="Q179" s="9">
        <v>52.47</v>
      </c>
    </row>
    <row r="180" spans="1:17">
      <c r="A180" s="8" t="s">
        <v>1760</v>
      </c>
      <c r="B180" s="8" t="s">
        <v>1295</v>
      </c>
      <c r="C180" s="8" t="s">
        <v>12</v>
      </c>
      <c r="D180" s="8" t="s">
        <v>10</v>
      </c>
      <c r="E180" s="8" t="s">
        <v>1374</v>
      </c>
      <c r="F180" s="8" t="s">
        <v>1390</v>
      </c>
      <c r="G180" s="8">
        <v>77.89</v>
      </c>
      <c r="H180" s="8">
        <v>9.07</v>
      </c>
      <c r="I180" s="8">
        <v>1.2642</v>
      </c>
      <c r="J180" s="8">
        <v>0.98960000000000004</v>
      </c>
      <c r="K180" s="8" t="s">
        <v>1412</v>
      </c>
      <c r="L180" s="8">
        <v>897</v>
      </c>
      <c r="M180" s="8" t="s">
        <v>1396</v>
      </c>
      <c r="N180" s="89" t="s">
        <v>1632</v>
      </c>
      <c r="O180" s="8" t="s">
        <v>1713</v>
      </c>
      <c r="P180" s="8">
        <v>120</v>
      </c>
      <c r="Q180" s="8">
        <v>40.340000000000003</v>
      </c>
    </row>
    <row r="181" spans="1:17">
      <c r="A181" s="9" t="s">
        <v>1761</v>
      </c>
      <c r="B181" s="9" t="s">
        <v>666</v>
      </c>
      <c r="C181" s="9" t="s">
        <v>38</v>
      </c>
      <c r="D181" s="9" t="s">
        <v>44</v>
      </c>
      <c r="E181" s="9" t="s">
        <v>1374</v>
      </c>
      <c r="F181" s="9" t="s">
        <v>1375</v>
      </c>
      <c r="G181" s="9">
        <v>73.569999999999993</v>
      </c>
      <c r="H181" s="9">
        <v>11.62</v>
      </c>
      <c r="I181" s="9">
        <v>1.1448</v>
      </c>
      <c r="J181" s="9">
        <v>1.9237</v>
      </c>
      <c r="K181" s="9" t="s">
        <v>1376</v>
      </c>
      <c r="L181" s="9">
        <v>651</v>
      </c>
      <c r="M181" s="9" t="s">
        <v>1386</v>
      </c>
      <c r="N181" s="90" t="s">
        <v>1762</v>
      </c>
      <c r="O181" s="9"/>
      <c r="P181" s="9">
        <v>48</v>
      </c>
      <c r="Q181" s="9">
        <v>66.67</v>
      </c>
    </row>
    <row r="182" spans="1:17">
      <c r="A182" s="8" t="s">
        <v>1763</v>
      </c>
      <c r="B182" s="8" t="s">
        <v>350</v>
      </c>
      <c r="C182" s="8" t="s">
        <v>20</v>
      </c>
      <c r="D182" s="8" t="s">
        <v>10</v>
      </c>
      <c r="E182" s="8" t="s">
        <v>1374</v>
      </c>
      <c r="F182" s="8" t="s">
        <v>1384</v>
      </c>
      <c r="G182" s="8">
        <v>81.11</v>
      </c>
      <c r="H182" s="8">
        <v>18.309999999999999</v>
      </c>
      <c r="I182" s="8">
        <v>1.466</v>
      </c>
      <c r="J182" s="8">
        <v>1.3243</v>
      </c>
      <c r="K182" s="8" t="s">
        <v>1358</v>
      </c>
      <c r="L182" s="8">
        <v>754</v>
      </c>
      <c r="M182" s="8" t="s">
        <v>1396</v>
      </c>
      <c r="N182" s="89" t="s">
        <v>1443</v>
      </c>
      <c r="O182" s="8" t="s">
        <v>1718</v>
      </c>
      <c r="P182" s="8">
        <v>180</v>
      </c>
      <c r="Q182" s="8">
        <v>28.32</v>
      </c>
    </row>
    <row r="183" spans="1:17">
      <c r="A183" s="9" t="s">
        <v>1764</v>
      </c>
      <c r="B183" s="9" t="s">
        <v>568</v>
      </c>
      <c r="C183" s="9" t="s">
        <v>7</v>
      </c>
      <c r="D183" s="9" t="s">
        <v>23</v>
      </c>
      <c r="E183" s="9" t="s">
        <v>1389</v>
      </c>
      <c r="F183" s="9" t="s">
        <v>1375</v>
      </c>
      <c r="G183" s="9"/>
      <c r="H183" s="9">
        <v>7.6</v>
      </c>
      <c r="I183" s="9">
        <v>0.44080000000000003</v>
      </c>
      <c r="J183" s="9">
        <v>4.2560000000000002</v>
      </c>
      <c r="K183" s="9" t="s">
        <v>1358</v>
      </c>
      <c r="L183" s="9">
        <v>828</v>
      </c>
      <c r="M183" s="9" t="s">
        <v>1396</v>
      </c>
      <c r="N183" s="90" t="s">
        <v>1765</v>
      </c>
      <c r="O183" s="9" t="s">
        <v>488</v>
      </c>
      <c r="P183" s="9">
        <v>12</v>
      </c>
      <c r="Q183" s="9">
        <v>26.67</v>
      </c>
    </row>
    <row r="184" spans="1:17">
      <c r="A184" s="8" t="s">
        <v>1766</v>
      </c>
      <c r="B184" s="8" t="s">
        <v>1338</v>
      </c>
      <c r="C184" s="8" t="s">
        <v>24</v>
      </c>
      <c r="D184" s="8" t="s">
        <v>44</v>
      </c>
      <c r="E184" s="8" t="s">
        <v>1400</v>
      </c>
      <c r="F184" s="8" t="s">
        <v>1375</v>
      </c>
      <c r="G184" s="8">
        <v>60.83</v>
      </c>
      <c r="H184" s="8">
        <v>15</v>
      </c>
      <c r="I184" s="8">
        <v>0.61719999999999997</v>
      </c>
      <c r="J184" s="8">
        <v>1.1738</v>
      </c>
      <c r="K184" s="8" t="s">
        <v>1395</v>
      </c>
      <c r="L184" s="8">
        <v>644</v>
      </c>
      <c r="M184" s="8" t="s">
        <v>1426</v>
      </c>
      <c r="N184" s="89" t="s">
        <v>1767</v>
      </c>
      <c r="O184" s="8"/>
      <c r="P184" s="8">
        <v>84</v>
      </c>
      <c r="Q184" s="8">
        <v>25.65</v>
      </c>
    </row>
    <row r="185" spans="1:17">
      <c r="A185" s="9" t="s">
        <v>1768</v>
      </c>
      <c r="B185" s="9" t="s">
        <v>553</v>
      </c>
      <c r="C185" s="9" t="s">
        <v>12</v>
      </c>
      <c r="D185" s="9" t="s">
        <v>10</v>
      </c>
      <c r="E185" s="9" t="s">
        <v>1400</v>
      </c>
      <c r="F185" s="9" t="s">
        <v>1390</v>
      </c>
      <c r="G185" s="9">
        <v>40.78</v>
      </c>
      <c r="H185" s="9">
        <v>17.68</v>
      </c>
      <c r="I185" s="9">
        <v>0.21959999999999999</v>
      </c>
      <c r="J185" s="9">
        <v>2.0295999999999998</v>
      </c>
      <c r="K185" s="9" t="s">
        <v>1358</v>
      </c>
      <c r="L185" s="9">
        <v>860</v>
      </c>
      <c r="M185" s="9" t="s">
        <v>1426</v>
      </c>
      <c r="N185" s="90" t="s">
        <v>1769</v>
      </c>
      <c r="O185" s="9"/>
      <c r="P185" s="9">
        <v>24</v>
      </c>
      <c r="Q185" s="9">
        <v>16.850000000000001</v>
      </c>
    </row>
    <row r="186" spans="1:17">
      <c r="A186" s="8" t="s">
        <v>1770</v>
      </c>
      <c r="B186" s="8" t="s">
        <v>743</v>
      </c>
      <c r="C186" s="8" t="s">
        <v>38</v>
      </c>
      <c r="D186" s="8" t="s">
        <v>44</v>
      </c>
      <c r="E186" s="8" t="s">
        <v>1374</v>
      </c>
      <c r="F186" s="8" t="s">
        <v>1384</v>
      </c>
      <c r="G186" s="8">
        <v>1.31</v>
      </c>
      <c r="H186" s="8">
        <v>17.86</v>
      </c>
      <c r="I186" s="8">
        <v>1.29E-2</v>
      </c>
      <c r="J186" s="8">
        <v>2.7400000000000001E-2</v>
      </c>
      <c r="K186" s="8" t="s">
        <v>1385</v>
      </c>
      <c r="L186" s="8">
        <v>556</v>
      </c>
      <c r="M186" s="8" t="s">
        <v>1381</v>
      </c>
      <c r="N186" s="89" t="s">
        <v>1516</v>
      </c>
      <c r="O186" s="8"/>
      <c r="P186" s="8">
        <v>84</v>
      </c>
      <c r="Q186" s="8">
        <v>0</v>
      </c>
    </row>
    <row r="187" spans="1:17">
      <c r="A187" s="9" t="s">
        <v>1771</v>
      </c>
      <c r="B187" s="9" t="s">
        <v>755</v>
      </c>
      <c r="C187" s="9" t="s">
        <v>32</v>
      </c>
      <c r="D187" s="9" t="s">
        <v>23</v>
      </c>
      <c r="E187" s="9" t="s">
        <v>1380</v>
      </c>
      <c r="F187" s="9" t="s">
        <v>1375</v>
      </c>
      <c r="G187" s="9">
        <v>43.36</v>
      </c>
      <c r="H187" s="9">
        <v>17.739999999999998</v>
      </c>
      <c r="I187" s="9">
        <v>0.85870000000000002</v>
      </c>
      <c r="J187" s="9">
        <v>2.1593</v>
      </c>
      <c r="K187" s="9" t="s">
        <v>1376</v>
      </c>
      <c r="L187" s="9">
        <v>580</v>
      </c>
      <c r="M187" s="9" t="s">
        <v>1426</v>
      </c>
      <c r="N187" s="90" t="s">
        <v>1772</v>
      </c>
      <c r="O187" s="9"/>
      <c r="P187" s="9">
        <v>24</v>
      </c>
      <c r="Q187" s="9">
        <v>30.58</v>
      </c>
    </row>
    <row r="188" spans="1:17">
      <c r="A188" s="8" t="s">
        <v>1773</v>
      </c>
      <c r="B188" s="8" t="s">
        <v>1123</v>
      </c>
      <c r="C188" s="8" t="s">
        <v>38</v>
      </c>
      <c r="D188" s="8" t="s">
        <v>10</v>
      </c>
      <c r="E188" s="8" t="s">
        <v>1389</v>
      </c>
      <c r="F188" s="8" t="s">
        <v>1375</v>
      </c>
      <c r="G188" s="8">
        <v>79.89</v>
      </c>
      <c r="H188" s="8">
        <v>14.9</v>
      </c>
      <c r="I188" s="8">
        <v>1.0569999999999999</v>
      </c>
      <c r="J188" s="8">
        <v>1.1127</v>
      </c>
      <c r="K188" s="8" t="s">
        <v>1395</v>
      </c>
      <c r="L188" s="8">
        <v>870</v>
      </c>
      <c r="M188" s="8" t="s">
        <v>1377</v>
      </c>
      <c r="N188" s="89" t="s">
        <v>1487</v>
      </c>
      <c r="O188" s="8" t="s">
        <v>1774</v>
      </c>
      <c r="P188" s="8">
        <v>180</v>
      </c>
      <c r="Q188" s="8">
        <v>52.99</v>
      </c>
    </row>
    <row r="189" spans="1:17">
      <c r="A189" s="9" t="s">
        <v>1775</v>
      </c>
      <c r="B189" s="9" t="s">
        <v>1087</v>
      </c>
      <c r="C189" s="9" t="s">
        <v>12</v>
      </c>
      <c r="D189" s="9" t="s">
        <v>10</v>
      </c>
      <c r="E189" s="9" t="s">
        <v>1400</v>
      </c>
      <c r="F189" s="9" t="s">
        <v>1390</v>
      </c>
      <c r="G189" s="9">
        <v>3.89</v>
      </c>
      <c r="H189" s="9">
        <v>11.09</v>
      </c>
      <c r="I189" s="9">
        <v>4.1799999999999997E-2</v>
      </c>
      <c r="J189" s="9">
        <v>8.48E-2</v>
      </c>
      <c r="K189" s="9" t="s">
        <v>1395</v>
      </c>
      <c r="L189" s="9">
        <v>686</v>
      </c>
      <c r="M189" s="9" t="s">
        <v>1381</v>
      </c>
      <c r="N189" s="90" t="s">
        <v>1776</v>
      </c>
      <c r="O189" s="9"/>
      <c r="P189" s="9">
        <v>60</v>
      </c>
      <c r="Q189" s="9">
        <v>2.59</v>
      </c>
    </row>
    <row r="190" spans="1:17">
      <c r="A190" s="8" t="s">
        <v>1777</v>
      </c>
      <c r="B190" s="8" t="s">
        <v>985</v>
      </c>
      <c r="C190" s="8" t="s">
        <v>16</v>
      </c>
      <c r="D190" s="8" t="s">
        <v>23</v>
      </c>
      <c r="E190" s="8" t="s">
        <v>1374</v>
      </c>
      <c r="F190" s="8" t="s">
        <v>1390</v>
      </c>
      <c r="G190" s="8">
        <v>49.7</v>
      </c>
      <c r="H190" s="8">
        <v>11.16</v>
      </c>
      <c r="I190" s="8">
        <v>0.4153</v>
      </c>
      <c r="J190" s="8">
        <v>2.3201000000000001</v>
      </c>
      <c r="K190" s="8" t="s">
        <v>1412</v>
      </c>
      <c r="L190" s="8">
        <v>829</v>
      </c>
      <c r="M190" s="8" t="s">
        <v>1377</v>
      </c>
      <c r="N190" s="89" t="s">
        <v>1742</v>
      </c>
      <c r="O190" s="8" t="s">
        <v>267</v>
      </c>
      <c r="P190" s="8">
        <v>24</v>
      </c>
      <c r="Q190" s="8">
        <v>32.1</v>
      </c>
    </row>
    <row r="191" spans="1:17">
      <c r="A191" s="9" t="s">
        <v>1778</v>
      </c>
      <c r="B191" s="9" t="s">
        <v>1153</v>
      </c>
      <c r="C191" s="9" t="s">
        <v>20</v>
      </c>
      <c r="D191" s="9" t="s">
        <v>1360</v>
      </c>
      <c r="E191" s="9" t="s">
        <v>1408</v>
      </c>
      <c r="F191" s="9" t="s">
        <v>1384</v>
      </c>
      <c r="G191" s="9">
        <v>29.81</v>
      </c>
      <c r="H191" s="9">
        <v>11.24</v>
      </c>
      <c r="I191" s="9">
        <v>0.41389999999999999</v>
      </c>
      <c r="J191" s="9">
        <v>0.77390000000000003</v>
      </c>
      <c r="K191" s="9" t="s">
        <v>1385</v>
      </c>
      <c r="L191" s="9">
        <v>742</v>
      </c>
      <c r="M191" s="9" t="s">
        <v>1403</v>
      </c>
      <c r="N191" s="90" t="s">
        <v>622</v>
      </c>
      <c r="O191" s="9" t="s">
        <v>1779</v>
      </c>
      <c r="P191" s="9">
        <v>48</v>
      </c>
      <c r="Q191" s="9">
        <v>0</v>
      </c>
    </row>
    <row r="192" spans="1:17">
      <c r="A192" s="8" t="s">
        <v>1780</v>
      </c>
      <c r="B192" s="8" t="s">
        <v>876</v>
      </c>
      <c r="C192" s="8" t="s">
        <v>7</v>
      </c>
      <c r="D192" s="8" t="s">
        <v>31</v>
      </c>
      <c r="E192" s="8" t="s">
        <v>1380</v>
      </c>
      <c r="F192" s="8" t="s">
        <v>1390</v>
      </c>
      <c r="G192" s="8">
        <v>54.02</v>
      </c>
      <c r="H192" s="8">
        <v>18.28</v>
      </c>
      <c r="I192" s="8">
        <v>0.52910000000000001</v>
      </c>
      <c r="J192" s="8">
        <v>1.1443000000000001</v>
      </c>
      <c r="K192" s="8" t="s">
        <v>1395</v>
      </c>
      <c r="L192" s="8">
        <v>740</v>
      </c>
      <c r="M192" s="8" t="s">
        <v>1403</v>
      </c>
      <c r="N192" s="89" t="s">
        <v>1452</v>
      </c>
      <c r="O192" s="8" t="s">
        <v>83</v>
      </c>
      <c r="P192" s="8">
        <v>84</v>
      </c>
      <c r="Q192" s="8">
        <v>23.55</v>
      </c>
    </row>
    <row r="193" spans="1:17">
      <c r="A193" s="9" t="s">
        <v>1781</v>
      </c>
      <c r="B193" s="9" t="s">
        <v>291</v>
      </c>
      <c r="C193" s="9" t="s">
        <v>24</v>
      </c>
      <c r="D193" s="9" t="s">
        <v>1360</v>
      </c>
      <c r="E193" s="9" t="s">
        <v>1400</v>
      </c>
      <c r="F193" s="9" t="s">
        <v>1390</v>
      </c>
      <c r="G193" s="9">
        <v>46.12</v>
      </c>
      <c r="H193" s="9">
        <v>9.1</v>
      </c>
      <c r="I193" s="9">
        <v>0.69089999999999996</v>
      </c>
      <c r="J193" s="9">
        <v>4.0354000000000001</v>
      </c>
      <c r="K193" s="9" t="s">
        <v>1358</v>
      </c>
      <c r="L193" s="9">
        <v>823</v>
      </c>
      <c r="M193" s="9" t="s">
        <v>1426</v>
      </c>
      <c r="N193" s="90" t="s">
        <v>1069</v>
      </c>
      <c r="O193" s="9"/>
      <c r="P193" s="9">
        <v>12</v>
      </c>
      <c r="Q193" s="9">
        <v>24.31</v>
      </c>
    </row>
    <row r="194" spans="1:17">
      <c r="A194" s="8" t="s">
        <v>1782</v>
      </c>
      <c r="B194" s="8" t="s">
        <v>1205</v>
      </c>
      <c r="C194" s="8" t="s">
        <v>41</v>
      </c>
      <c r="D194" s="8" t="s">
        <v>44</v>
      </c>
      <c r="E194" s="8" t="s">
        <v>1374</v>
      </c>
      <c r="F194" s="8" t="s">
        <v>1384</v>
      </c>
      <c r="G194" s="8">
        <v>50.01</v>
      </c>
      <c r="H194" s="8">
        <v>11.64</v>
      </c>
      <c r="I194" s="8">
        <v>0.98609999999999998</v>
      </c>
      <c r="J194" s="8">
        <v>0.87319999999999998</v>
      </c>
      <c r="K194" s="8" t="s">
        <v>1395</v>
      </c>
      <c r="L194" s="8">
        <v>863</v>
      </c>
      <c r="M194" s="8" t="s">
        <v>1381</v>
      </c>
      <c r="N194" s="89" t="s">
        <v>270</v>
      </c>
      <c r="O194" s="8"/>
      <c r="P194" s="8">
        <v>84</v>
      </c>
      <c r="Q194" s="8">
        <v>41.05</v>
      </c>
    </row>
    <row r="195" spans="1:17">
      <c r="A195" s="9" t="s">
        <v>1783</v>
      </c>
      <c r="B195" s="9" t="s">
        <v>1068</v>
      </c>
      <c r="C195" s="9" t="s">
        <v>7</v>
      </c>
      <c r="D195" s="9" t="s">
        <v>1360</v>
      </c>
      <c r="E195" s="9" t="s">
        <v>1400</v>
      </c>
      <c r="F195" s="9" t="s">
        <v>1390</v>
      </c>
      <c r="G195" s="9">
        <v>39.79</v>
      </c>
      <c r="H195" s="9">
        <v>14.75</v>
      </c>
      <c r="I195" s="9">
        <v>0.70540000000000003</v>
      </c>
      <c r="J195" s="9">
        <v>3.5867</v>
      </c>
      <c r="K195" s="9" t="s">
        <v>1358</v>
      </c>
      <c r="L195" s="9">
        <v>690</v>
      </c>
      <c r="M195" s="9" t="s">
        <v>1377</v>
      </c>
      <c r="N195" s="90" t="s">
        <v>1784</v>
      </c>
      <c r="O195" s="9" t="s">
        <v>1664</v>
      </c>
      <c r="P195" s="9">
        <v>12</v>
      </c>
      <c r="Q195" s="9">
        <v>26.91</v>
      </c>
    </row>
    <row r="196" spans="1:17">
      <c r="A196" s="8" t="s">
        <v>1785</v>
      </c>
      <c r="B196" s="8" t="s">
        <v>633</v>
      </c>
      <c r="C196" s="8" t="s">
        <v>12</v>
      </c>
      <c r="D196" s="8" t="s">
        <v>23</v>
      </c>
      <c r="E196" s="8" t="s">
        <v>1374</v>
      </c>
      <c r="F196" s="8" t="s">
        <v>1375</v>
      </c>
      <c r="G196" s="8">
        <v>28.95</v>
      </c>
      <c r="H196" s="8">
        <v>15.21</v>
      </c>
      <c r="I196" s="8">
        <v>0.38269999999999998</v>
      </c>
      <c r="J196" s="8">
        <v>1.4066000000000001</v>
      </c>
      <c r="K196" s="8" t="s">
        <v>1395</v>
      </c>
      <c r="L196" s="8">
        <v>715</v>
      </c>
      <c r="M196" s="8" t="s">
        <v>1403</v>
      </c>
      <c r="N196" s="89" t="s">
        <v>890</v>
      </c>
      <c r="O196" s="8" t="s">
        <v>1637</v>
      </c>
      <c r="P196" s="8">
        <v>24</v>
      </c>
      <c r="Q196" s="8">
        <v>25.89</v>
      </c>
    </row>
    <row r="197" spans="1:17">
      <c r="A197" s="9" t="s">
        <v>1786</v>
      </c>
      <c r="B197" s="9" t="s">
        <v>876</v>
      </c>
      <c r="C197" s="9" t="s">
        <v>16</v>
      </c>
      <c r="D197" s="9" t="s">
        <v>44</v>
      </c>
      <c r="E197" s="9" t="s">
        <v>1374</v>
      </c>
      <c r="F197" s="9" t="s">
        <v>1375</v>
      </c>
      <c r="G197" s="9">
        <v>29.82</v>
      </c>
      <c r="H197" s="9">
        <v>9.9</v>
      </c>
      <c r="I197" s="9">
        <v>0.4839</v>
      </c>
      <c r="J197" s="9">
        <v>2.6202999999999999</v>
      </c>
      <c r="K197" s="9" t="s">
        <v>1412</v>
      </c>
      <c r="L197" s="9">
        <v>740</v>
      </c>
      <c r="M197" s="9" t="s">
        <v>1381</v>
      </c>
      <c r="N197" s="90" t="s">
        <v>1635</v>
      </c>
      <c r="O197" s="9"/>
      <c r="P197" s="9">
        <v>12</v>
      </c>
      <c r="Q197" s="9">
        <v>20.18</v>
      </c>
    </row>
    <row r="198" spans="1:17">
      <c r="A198" s="8" t="s">
        <v>1787</v>
      </c>
      <c r="B198" s="8" t="s">
        <v>1325</v>
      </c>
      <c r="C198" s="8" t="s">
        <v>32</v>
      </c>
      <c r="D198" s="8" t="s">
        <v>1360</v>
      </c>
      <c r="E198" s="8" t="s">
        <v>1380</v>
      </c>
      <c r="F198" s="8" t="s">
        <v>1384</v>
      </c>
      <c r="G198" s="8">
        <v>36.200000000000003</v>
      </c>
      <c r="H198" s="8">
        <v>17.899999999999999</v>
      </c>
      <c r="I198" s="8">
        <v>0.2447</v>
      </c>
      <c r="J198" s="8">
        <v>0.55589999999999995</v>
      </c>
      <c r="K198" s="8" t="s">
        <v>1412</v>
      </c>
      <c r="L198" s="8">
        <v>685</v>
      </c>
      <c r="M198" s="8" t="s">
        <v>1403</v>
      </c>
      <c r="N198" s="89" t="s">
        <v>1540</v>
      </c>
      <c r="O198" s="8" t="s">
        <v>1788</v>
      </c>
      <c r="P198" s="8">
        <v>240</v>
      </c>
      <c r="Q198" s="8">
        <v>22.91</v>
      </c>
    </row>
    <row r="199" spans="1:17">
      <c r="A199" s="9" t="s">
        <v>1789</v>
      </c>
      <c r="B199" s="9" t="s">
        <v>429</v>
      </c>
      <c r="C199" s="9" t="s">
        <v>32</v>
      </c>
      <c r="D199" s="9" t="s">
        <v>44</v>
      </c>
      <c r="E199" s="9" t="s">
        <v>1408</v>
      </c>
      <c r="F199" s="9" t="s">
        <v>1390</v>
      </c>
      <c r="G199" s="9">
        <v>60.02</v>
      </c>
      <c r="H199" s="9">
        <v>15.7</v>
      </c>
      <c r="I199" s="9">
        <v>0.99860000000000004</v>
      </c>
      <c r="J199" s="9">
        <v>2.9302000000000001</v>
      </c>
      <c r="K199" s="9" t="s">
        <v>1376</v>
      </c>
      <c r="L199" s="9">
        <v>882</v>
      </c>
      <c r="M199" s="9" t="s">
        <v>1377</v>
      </c>
      <c r="N199" s="90" t="s">
        <v>1790</v>
      </c>
      <c r="O199" s="9" t="s">
        <v>1791</v>
      </c>
      <c r="P199" s="9">
        <v>24</v>
      </c>
      <c r="Q199" s="9">
        <v>39.33</v>
      </c>
    </row>
    <row r="200" spans="1:17">
      <c r="A200" s="8" t="s">
        <v>1792</v>
      </c>
      <c r="B200" s="8" t="s">
        <v>201</v>
      </c>
      <c r="C200" s="8" t="s">
        <v>12</v>
      </c>
      <c r="D200" s="8" t="s">
        <v>44</v>
      </c>
      <c r="E200" s="8" t="s">
        <v>1374</v>
      </c>
      <c r="F200" s="8" t="s">
        <v>1390</v>
      </c>
      <c r="G200" s="8">
        <v>90.94</v>
      </c>
      <c r="H200" s="8">
        <v>13.96</v>
      </c>
      <c r="I200" s="8">
        <v>1.8015000000000001</v>
      </c>
      <c r="J200" s="8">
        <v>1.2085999999999999</v>
      </c>
      <c r="K200" s="8" t="s">
        <v>1412</v>
      </c>
      <c r="L200" s="8">
        <v>769</v>
      </c>
      <c r="M200" s="8" t="s">
        <v>1381</v>
      </c>
      <c r="N200" s="89" t="s">
        <v>1793</v>
      </c>
      <c r="O200" s="8"/>
      <c r="P200" s="8">
        <v>180</v>
      </c>
      <c r="Q200" s="8">
        <v>70.5</v>
      </c>
    </row>
    <row r="201" spans="1:17">
      <c r="A201" s="9" t="s">
        <v>1794</v>
      </c>
      <c r="B201" s="9" t="s">
        <v>963</v>
      </c>
      <c r="C201" s="9" t="s">
        <v>32</v>
      </c>
      <c r="D201" s="9" t="s">
        <v>31</v>
      </c>
      <c r="E201" s="9" t="s">
        <v>1411</v>
      </c>
      <c r="F201" s="9" t="s">
        <v>1384</v>
      </c>
      <c r="G201" s="9">
        <v>10.84</v>
      </c>
      <c r="H201" s="9">
        <v>17.5</v>
      </c>
      <c r="I201" s="9">
        <v>0.1835</v>
      </c>
      <c r="J201" s="9">
        <v>0.38919999999999999</v>
      </c>
      <c r="K201" s="9" t="s">
        <v>1376</v>
      </c>
      <c r="L201" s="9">
        <v>560</v>
      </c>
      <c r="M201" s="9" t="s">
        <v>1377</v>
      </c>
      <c r="N201" s="90" t="s">
        <v>1441</v>
      </c>
      <c r="O201" s="9" t="s">
        <v>1795</v>
      </c>
      <c r="P201" s="9">
        <v>36</v>
      </c>
      <c r="Q201" s="9">
        <v>1.67</v>
      </c>
    </row>
    <row r="202" spans="1:17">
      <c r="A202" s="8" t="s">
        <v>1796</v>
      </c>
      <c r="B202" s="8" t="s">
        <v>1168</v>
      </c>
      <c r="C202" s="8" t="s">
        <v>12</v>
      </c>
      <c r="D202" s="8" t="s">
        <v>1360</v>
      </c>
      <c r="E202" s="8" t="s">
        <v>1374</v>
      </c>
      <c r="F202" s="8" t="s">
        <v>1384</v>
      </c>
      <c r="G202" s="8">
        <v>18.89</v>
      </c>
      <c r="H202" s="8">
        <v>9.48</v>
      </c>
      <c r="I202" s="8">
        <v>0.25159999999999999</v>
      </c>
      <c r="J202" s="8">
        <v>0.3085</v>
      </c>
      <c r="K202" s="8" t="s">
        <v>1385</v>
      </c>
      <c r="L202" s="8">
        <v>854</v>
      </c>
      <c r="M202" s="8" t="s">
        <v>1396</v>
      </c>
      <c r="N202" s="89" t="s">
        <v>1797</v>
      </c>
      <c r="O202" s="8" t="s">
        <v>1798</v>
      </c>
      <c r="P202" s="8">
        <v>84</v>
      </c>
      <c r="Q202" s="8">
        <v>0</v>
      </c>
    </row>
    <row r="203" spans="1:17">
      <c r="A203" s="9" t="s">
        <v>1799</v>
      </c>
      <c r="B203" s="9" t="s">
        <v>856</v>
      </c>
      <c r="C203" s="9" t="s">
        <v>24</v>
      </c>
      <c r="D203" s="9" t="s">
        <v>10</v>
      </c>
      <c r="E203" s="9" t="s">
        <v>1380</v>
      </c>
      <c r="F203" s="9" t="s">
        <v>1384</v>
      </c>
      <c r="G203" s="9">
        <v>51.11</v>
      </c>
      <c r="H203" s="9">
        <v>13.49</v>
      </c>
      <c r="I203" s="9">
        <v>0.57989999999999997</v>
      </c>
      <c r="J203" s="9">
        <v>4.5768000000000004</v>
      </c>
      <c r="K203" s="9" t="s">
        <v>1395</v>
      </c>
      <c r="L203" s="9">
        <v>596</v>
      </c>
      <c r="M203" s="9" t="s">
        <v>1426</v>
      </c>
      <c r="N203" s="90" t="s">
        <v>1800</v>
      </c>
      <c r="O203" s="9"/>
      <c r="P203" s="9">
        <v>12</v>
      </c>
      <c r="Q203" s="9">
        <v>46.22</v>
      </c>
    </row>
    <row r="204" spans="1:17">
      <c r="A204" s="8" t="s">
        <v>1801</v>
      </c>
      <c r="B204" s="8" t="s">
        <v>979</v>
      </c>
      <c r="C204" s="8" t="s">
        <v>38</v>
      </c>
      <c r="D204" s="8" t="s">
        <v>44</v>
      </c>
      <c r="E204" s="8" t="s">
        <v>1389</v>
      </c>
      <c r="F204" s="8" t="s">
        <v>1390</v>
      </c>
      <c r="G204" s="8">
        <v>49.55</v>
      </c>
      <c r="H204" s="8">
        <v>17.52</v>
      </c>
      <c r="I204" s="8">
        <v>0.98860000000000003</v>
      </c>
      <c r="J204" s="8">
        <v>0.74650000000000005</v>
      </c>
      <c r="K204" s="8" t="s">
        <v>1358</v>
      </c>
      <c r="L204" s="8">
        <v>577</v>
      </c>
      <c r="M204" s="8" t="s">
        <v>1386</v>
      </c>
      <c r="N204" s="89" t="s">
        <v>488</v>
      </c>
      <c r="O204" s="8"/>
      <c r="P204" s="8">
        <v>240</v>
      </c>
      <c r="Q204" s="8">
        <v>32.86</v>
      </c>
    </row>
    <row r="205" spans="1:17">
      <c r="A205" s="9" t="s">
        <v>1802</v>
      </c>
      <c r="B205" s="9" t="s">
        <v>285</v>
      </c>
      <c r="C205" s="9" t="s">
        <v>24</v>
      </c>
      <c r="D205" s="9" t="s">
        <v>1360</v>
      </c>
      <c r="E205" s="9" t="s">
        <v>1389</v>
      </c>
      <c r="F205" s="9" t="s">
        <v>1390</v>
      </c>
      <c r="G205" s="9">
        <v>55.65</v>
      </c>
      <c r="H205" s="9">
        <v>10.55</v>
      </c>
      <c r="I205" s="9">
        <v>0.88690000000000002</v>
      </c>
      <c r="J205" s="9">
        <v>0.75249999999999995</v>
      </c>
      <c r="K205" s="9" t="s">
        <v>1385</v>
      </c>
      <c r="L205" s="9">
        <v>883</v>
      </c>
      <c r="M205" s="9" t="s">
        <v>1403</v>
      </c>
      <c r="N205" s="90" t="s">
        <v>236</v>
      </c>
      <c r="O205" s="9" t="s">
        <v>1776</v>
      </c>
      <c r="P205" s="9">
        <v>120</v>
      </c>
      <c r="Q205" s="9">
        <v>0</v>
      </c>
    </row>
    <row r="206" spans="1:17">
      <c r="A206" s="8" t="s">
        <v>1803</v>
      </c>
      <c r="B206" s="8" t="s">
        <v>642</v>
      </c>
      <c r="C206" s="8" t="s">
        <v>35</v>
      </c>
      <c r="D206" s="8" t="s">
        <v>10</v>
      </c>
      <c r="E206" s="8" t="s">
        <v>1408</v>
      </c>
      <c r="F206" s="8" t="s">
        <v>1390</v>
      </c>
      <c r="G206" s="8">
        <v>43.11</v>
      </c>
      <c r="H206" s="8">
        <v>13.39</v>
      </c>
      <c r="I206" s="8">
        <v>0.26119999999999999</v>
      </c>
      <c r="J206" s="8">
        <v>0.98950000000000005</v>
      </c>
      <c r="K206" s="8" t="s">
        <v>1395</v>
      </c>
      <c r="L206" s="8">
        <v>844</v>
      </c>
      <c r="M206" s="8" t="s">
        <v>1381</v>
      </c>
      <c r="N206" s="89" t="s">
        <v>1804</v>
      </c>
      <c r="O206" s="8"/>
      <c r="P206" s="8">
        <v>60</v>
      </c>
      <c r="Q206" s="8">
        <v>24.96</v>
      </c>
    </row>
    <row r="207" spans="1:17">
      <c r="A207" s="9" t="s">
        <v>1805</v>
      </c>
      <c r="B207" s="9" t="s">
        <v>317</v>
      </c>
      <c r="C207" s="9" t="s">
        <v>32</v>
      </c>
      <c r="D207" s="9" t="s">
        <v>1360</v>
      </c>
      <c r="E207" s="9" t="s">
        <v>1408</v>
      </c>
      <c r="F207" s="9" t="s">
        <v>1375</v>
      </c>
      <c r="G207" s="9">
        <v>38.520000000000003</v>
      </c>
      <c r="H207" s="9">
        <v>10.220000000000001</v>
      </c>
      <c r="I207" s="9">
        <v>0.34870000000000001</v>
      </c>
      <c r="J207" s="9">
        <v>0.37740000000000001</v>
      </c>
      <c r="K207" s="9" t="s">
        <v>1385</v>
      </c>
      <c r="L207" s="9">
        <v>665</v>
      </c>
      <c r="M207" s="9" t="s">
        <v>1381</v>
      </c>
      <c r="N207" s="90" t="s">
        <v>1659</v>
      </c>
      <c r="O207" s="9"/>
      <c r="P207" s="9">
        <v>240</v>
      </c>
      <c r="Q207" s="9">
        <v>0</v>
      </c>
    </row>
    <row r="208" spans="1:17">
      <c r="A208" s="8" t="s">
        <v>1806</v>
      </c>
      <c r="B208" s="8" t="s">
        <v>593</v>
      </c>
      <c r="C208" s="8" t="s">
        <v>28</v>
      </c>
      <c r="D208" s="8" t="s">
        <v>31</v>
      </c>
      <c r="E208" s="8" t="s">
        <v>1389</v>
      </c>
      <c r="F208" s="8" t="s">
        <v>1384</v>
      </c>
      <c r="G208" s="8">
        <v>28.09</v>
      </c>
      <c r="H208" s="8">
        <v>18.27</v>
      </c>
      <c r="I208" s="8">
        <v>0.2341</v>
      </c>
      <c r="J208" s="8">
        <v>1.4059999999999999</v>
      </c>
      <c r="K208" s="8" t="s">
        <v>1385</v>
      </c>
      <c r="L208" s="8">
        <v>713</v>
      </c>
      <c r="M208" s="8" t="s">
        <v>1386</v>
      </c>
      <c r="N208" s="89" t="s">
        <v>1807</v>
      </c>
      <c r="O208" s="8"/>
      <c r="P208" s="8">
        <v>24</v>
      </c>
      <c r="Q208" s="8">
        <v>0</v>
      </c>
    </row>
    <row r="209" spans="1:17">
      <c r="A209" s="9" t="s">
        <v>1808</v>
      </c>
      <c r="B209" s="9" t="s">
        <v>1171</v>
      </c>
      <c r="C209" s="9" t="s">
        <v>35</v>
      </c>
      <c r="D209" s="9" t="s">
        <v>10</v>
      </c>
      <c r="E209" s="9" t="s">
        <v>1411</v>
      </c>
      <c r="F209" s="9" t="s">
        <v>1375</v>
      </c>
      <c r="G209" s="9">
        <v>70.349999999999994</v>
      </c>
      <c r="H209" s="9">
        <v>13.57</v>
      </c>
      <c r="I209" s="9">
        <v>0.99280000000000002</v>
      </c>
      <c r="J209" s="9">
        <v>6.3022999999999998</v>
      </c>
      <c r="K209" s="9" t="s">
        <v>1395</v>
      </c>
      <c r="L209" s="9">
        <v>684</v>
      </c>
      <c r="M209" s="9" t="s">
        <v>1426</v>
      </c>
      <c r="N209" s="90" t="s">
        <v>1809</v>
      </c>
      <c r="O209" s="9"/>
      <c r="P209" s="9">
        <v>12</v>
      </c>
      <c r="Q209" s="9">
        <v>17.84</v>
      </c>
    </row>
    <row r="210" spans="1:17">
      <c r="A210" s="8" t="s">
        <v>1810</v>
      </c>
      <c r="B210" s="8" t="s">
        <v>1129</v>
      </c>
      <c r="C210" s="8" t="s">
        <v>38</v>
      </c>
      <c r="D210" s="8" t="s">
        <v>23</v>
      </c>
      <c r="E210" s="8" t="s">
        <v>1411</v>
      </c>
      <c r="F210" s="8" t="s">
        <v>1375</v>
      </c>
      <c r="G210" s="8">
        <v>48.21</v>
      </c>
      <c r="H210" s="8">
        <v>7.6</v>
      </c>
      <c r="I210" s="8">
        <v>0.61240000000000006</v>
      </c>
      <c r="J210" s="8">
        <v>1.5018</v>
      </c>
      <c r="K210" s="8" t="s">
        <v>1395</v>
      </c>
      <c r="L210" s="8">
        <v>700</v>
      </c>
      <c r="M210" s="8" t="s">
        <v>1386</v>
      </c>
      <c r="N210" s="89" t="s">
        <v>1811</v>
      </c>
      <c r="O210" s="8"/>
      <c r="P210" s="8">
        <v>36</v>
      </c>
      <c r="Q210" s="8">
        <v>28.08</v>
      </c>
    </row>
    <row r="211" spans="1:17">
      <c r="A211" s="9" t="s">
        <v>1812</v>
      </c>
      <c r="B211" s="9" t="s">
        <v>956</v>
      </c>
      <c r="C211" s="9" t="s">
        <v>28</v>
      </c>
      <c r="D211" s="9" t="s">
        <v>1360</v>
      </c>
      <c r="E211" s="9" t="s">
        <v>1374</v>
      </c>
      <c r="F211" s="9" t="s">
        <v>1390</v>
      </c>
      <c r="G211" s="9">
        <v>42.41</v>
      </c>
      <c r="H211" s="9">
        <v>12.33</v>
      </c>
      <c r="I211" s="9">
        <v>0.43719999999999998</v>
      </c>
      <c r="J211" s="9">
        <v>0.51800000000000002</v>
      </c>
      <c r="K211" s="9" t="s">
        <v>1358</v>
      </c>
      <c r="L211" s="9">
        <v>837</v>
      </c>
      <c r="M211" s="9" t="s">
        <v>1426</v>
      </c>
      <c r="N211" s="90" t="s">
        <v>1813</v>
      </c>
      <c r="O211" s="9"/>
      <c r="P211" s="9">
        <v>180</v>
      </c>
      <c r="Q211" s="9">
        <v>38.58</v>
      </c>
    </row>
    <row r="212" spans="1:17">
      <c r="A212" s="8" t="s">
        <v>1814</v>
      </c>
      <c r="B212" s="8" t="s">
        <v>1294</v>
      </c>
      <c r="C212" s="8" t="s">
        <v>20</v>
      </c>
      <c r="D212" s="8" t="s">
        <v>31</v>
      </c>
      <c r="E212" s="8" t="s">
        <v>1374</v>
      </c>
      <c r="F212" s="8" t="s">
        <v>1384</v>
      </c>
      <c r="G212" s="8">
        <v>94.8</v>
      </c>
      <c r="H212" s="8">
        <v>10.94</v>
      </c>
      <c r="I212" s="8">
        <v>0.60219999999999996</v>
      </c>
      <c r="J212" s="8">
        <v>4.4157999999999999</v>
      </c>
      <c r="K212" s="8" t="s">
        <v>1385</v>
      </c>
      <c r="L212" s="8">
        <v>672</v>
      </c>
      <c r="M212" s="8" t="s">
        <v>1396</v>
      </c>
      <c r="N212" s="89" t="s">
        <v>399</v>
      </c>
      <c r="O212" s="8" t="s">
        <v>1815</v>
      </c>
      <c r="P212" s="8">
        <v>24</v>
      </c>
      <c r="Q212" s="8">
        <v>0</v>
      </c>
    </row>
    <row r="213" spans="1:17">
      <c r="A213" s="9" t="s">
        <v>1816</v>
      </c>
      <c r="B213" s="9" t="s">
        <v>846</v>
      </c>
      <c r="C213" s="9" t="s">
        <v>35</v>
      </c>
      <c r="D213" s="9" t="s">
        <v>10</v>
      </c>
      <c r="E213" s="9" t="s">
        <v>1400</v>
      </c>
      <c r="F213" s="9" t="s">
        <v>1390</v>
      </c>
      <c r="G213" s="9">
        <v>51.36</v>
      </c>
      <c r="H213" s="9">
        <v>12.78</v>
      </c>
      <c r="I213" s="9">
        <v>0.65359999999999996</v>
      </c>
      <c r="J213" s="9">
        <v>0.59370000000000001</v>
      </c>
      <c r="K213" s="9" t="s">
        <v>1385</v>
      </c>
      <c r="L213" s="9">
        <v>714</v>
      </c>
      <c r="M213" s="9" t="s">
        <v>1377</v>
      </c>
      <c r="N213" s="90" t="s">
        <v>1817</v>
      </c>
      <c r="O213" s="9" t="s">
        <v>1818</v>
      </c>
      <c r="P213" s="9">
        <v>240</v>
      </c>
      <c r="Q213" s="9">
        <v>0</v>
      </c>
    </row>
    <row r="214" spans="1:17">
      <c r="A214" s="8" t="s">
        <v>1819</v>
      </c>
      <c r="B214" s="8" t="s">
        <v>71</v>
      </c>
      <c r="C214" s="8" t="s">
        <v>32</v>
      </c>
      <c r="D214" s="8" t="s">
        <v>23</v>
      </c>
      <c r="E214" s="8" t="s">
        <v>1374</v>
      </c>
      <c r="F214" s="8" t="s">
        <v>1375</v>
      </c>
      <c r="G214" s="8">
        <v>25.18</v>
      </c>
      <c r="H214" s="8">
        <v>17.96</v>
      </c>
      <c r="I214" s="8">
        <v>0.43690000000000001</v>
      </c>
      <c r="J214" s="8">
        <v>0.38779999999999998</v>
      </c>
      <c r="K214" s="8" t="s">
        <v>1358</v>
      </c>
      <c r="L214" s="8">
        <v>711</v>
      </c>
      <c r="M214" s="8" t="s">
        <v>1396</v>
      </c>
      <c r="N214" s="89" t="s">
        <v>1820</v>
      </c>
      <c r="O214" s="8" t="s">
        <v>1821</v>
      </c>
      <c r="P214" s="8">
        <v>240</v>
      </c>
      <c r="Q214" s="8">
        <v>16.95</v>
      </c>
    </row>
    <row r="215" spans="1:17">
      <c r="A215" s="9" t="s">
        <v>1822</v>
      </c>
      <c r="B215" s="9" t="s">
        <v>405</v>
      </c>
      <c r="C215" s="9" t="s">
        <v>16</v>
      </c>
      <c r="D215" s="9" t="s">
        <v>10</v>
      </c>
      <c r="E215" s="9" t="s">
        <v>1408</v>
      </c>
      <c r="F215" s="9" t="s">
        <v>1384</v>
      </c>
      <c r="G215" s="9">
        <v>51.85</v>
      </c>
      <c r="H215" s="9">
        <v>12.15</v>
      </c>
      <c r="I215" s="9">
        <v>0.55410000000000004</v>
      </c>
      <c r="J215" s="9">
        <v>0.91949999999999998</v>
      </c>
      <c r="K215" s="9" t="s">
        <v>1385</v>
      </c>
      <c r="L215" s="9">
        <v>900</v>
      </c>
      <c r="M215" s="9" t="s">
        <v>1426</v>
      </c>
      <c r="N215" s="90" t="s">
        <v>1311</v>
      </c>
      <c r="O215" s="9"/>
      <c r="P215" s="9">
        <v>84</v>
      </c>
      <c r="Q215" s="9">
        <v>0</v>
      </c>
    </row>
    <row r="216" spans="1:17">
      <c r="A216" s="8" t="s">
        <v>1823</v>
      </c>
      <c r="B216" s="8" t="s">
        <v>1215</v>
      </c>
      <c r="C216" s="8" t="s">
        <v>12</v>
      </c>
      <c r="D216" s="8" t="s">
        <v>31</v>
      </c>
      <c r="E216" s="8" t="s">
        <v>1408</v>
      </c>
      <c r="F216" s="8" t="s">
        <v>1375</v>
      </c>
      <c r="G216" s="8">
        <v>30.06</v>
      </c>
      <c r="H216" s="8">
        <v>15.62</v>
      </c>
      <c r="I216" s="8">
        <v>0.40679999999999999</v>
      </c>
      <c r="J216" s="8">
        <v>0.84609999999999996</v>
      </c>
      <c r="K216" s="8" t="s">
        <v>1412</v>
      </c>
      <c r="L216" s="8">
        <v>814</v>
      </c>
      <c r="M216" s="8" t="s">
        <v>1381</v>
      </c>
      <c r="N216" s="89" t="s">
        <v>1824</v>
      </c>
      <c r="O216" s="8"/>
      <c r="P216" s="8">
        <v>48</v>
      </c>
      <c r="Q216" s="8">
        <v>24.1</v>
      </c>
    </row>
    <row r="217" spans="1:17">
      <c r="A217" s="9" t="s">
        <v>1825</v>
      </c>
      <c r="B217" s="9" t="s">
        <v>928</v>
      </c>
      <c r="C217" s="9" t="s">
        <v>35</v>
      </c>
      <c r="D217" s="9" t="s">
        <v>10</v>
      </c>
      <c r="E217" s="9" t="s">
        <v>1408</v>
      </c>
      <c r="F217" s="9" t="s">
        <v>1384</v>
      </c>
      <c r="G217" s="9">
        <v>61.94</v>
      </c>
      <c r="H217" s="9">
        <v>11.39</v>
      </c>
      <c r="I217" s="9">
        <v>0.3145</v>
      </c>
      <c r="J217" s="9">
        <v>2.0392999999999999</v>
      </c>
      <c r="K217" s="9" t="s">
        <v>1376</v>
      </c>
      <c r="L217" s="9">
        <v>596</v>
      </c>
      <c r="M217" s="9" t="s">
        <v>1426</v>
      </c>
      <c r="N217" s="90" t="s">
        <v>1009</v>
      </c>
      <c r="O217" s="9"/>
      <c r="P217" s="9">
        <v>36</v>
      </c>
      <c r="Q217" s="9">
        <v>11.53</v>
      </c>
    </row>
    <row r="218" spans="1:17">
      <c r="A218" s="8" t="s">
        <v>1826</v>
      </c>
      <c r="B218" s="8" t="s">
        <v>795</v>
      </c>
      <c r="C218" s="8" t="s">
        <v>16</v>
      </c>
      <c r="D218" s="8" t="s">
        <v>44</v>
      </c>
      <c r="E218" s="8" t="s">
        <v>1380</v>
      </c>
      <c r="F218" s="8" t="s">
        <v>1375</v>
      </c>
      <c r="G218" s="8">
        <v>1.68</v>
      </c>
      <c r="H218" s="8">
        <v>10.25</v>
      </c>
      <c r="I218" s="8">
        <v>2.0299999999999999E-2</v>
      </c>
      <c r="J218" s="8">
        <v>2.81E-2</v>
      </c>
      <c r="K218" s="8" t="s">
        <v>1412</v>
      </c>
      <c r="L218" s="8">
        <v>580</v>
      </c>
      <c r="M218" s="8" t="s">
        <v>1426</v>
      </c>
      <c r="N218" s="89" t="s">
        <v>1738</v>
      </c>
      <c r="O218" s="8"/>
      <c r="P218" s="8">
        <v>84</v>
      </c>
      <c r="Q218" s="8">
        <v>1.44</v>
      </c>
    </row>
    <row r="219" spans="1:17">
      <c r="A219" s="9" t="s">
        <v>1827</v>
      </c>
      <c r="B219" s="9" t="s">
        <v>696</v>
      </c>
      <c r="C219" s="9" t="s">
        <v>35</v>
      </c>
      <c r="D219" s="9" t="s">
        <v>1360</v>
      </c>
      <c r="E219" s="9" t="s">
        <v>1389</v>
      </c>
      <c r="F219" s="9" t="s">
        <v>1375</v>
      </c>
      <c r="G219" s="9">
        <v>74.959999999999994</v>
      </c>
      <c r="H219" s="9"/>
      <c r="I219" s="9">
        <v>1.3683000000000001</v>
      </c>
      <c r="J219" s="9"/>
      <c r="K219" s="9" t="s">
        <v>1385</v>
      </c>
      <c r="L219" s="9">
        <v>677</v>
      </c>
      <c r="M219" s="9" t="s">
        <v>1386</v>
      </c>
      <c r="N219" s="90" t="s">
        <v>75</v>
      </c>
      <c r="O219" s="9"/>
      <c r="P219" s="9">
        <v>48</v>
      </c>
      <c r="Q219" s="9">
        <v>0</v>
      </c>
    </row>
    <row r="220" spans="1:17">
      <c r="A220" s="8" t="s">
        <v>1828</v>
      </c>
      <c r="B220" s="8" t="s">
        <v>1075</v>
      </c>
      <c r="C220" s="8" t="s">
        <v>28</v>
      </c>
      <c r="D220" s="8" t="s">
        <v>10</v>
      </c>
      <c r="E220" s="8" t="s">
        <v>1389</v>
      </c>
      <c r="F220" s="8" t="s">
        <v>1390</v>
      </c>
      <c r="G220" s="8">
        <v>20.7</v>
      </c>
      <c r="H220" s="8">
        <v>14.82</v>
      </c>
      <c r="I220" s="8">
        <v>0.186</v>
      </c>
      <c r="J220" s="8">
        <v>0.33169999999999999</v>
      </c>
      <c r="K220" s="8" t="s">
        <v>1376</v>
      </c>
      <c r="L220" s="8">
        <v>745</v>
      </c>
      <c r="M220" s="8" t="s">
        <v>1403</v>
      </c>
      <c r="N220" s="89" t="s">
        <v>1829</v>
      </c>
      <c r="O220" s="8" t="s">
        <v>457</v>
      </c>
      <c r="P220" s="8">
        <v>120</v>
      </c>
      <c r="Q220" s="8">
        <v>14.07</v>
      </c>
    </row>
    <row r="221" spans="1:17">
      <c r="A221" s="9" t="s">
        <v>1830</v>
      </c>
      <c r="B221" s="9" t="s">
        <v>1118</v>
      </c>
      <c r="C221" s="9" t="s">
        <v>32</v>
      </c>
      <c r="D221" s="9" t="s">
        <v>23</v>
      </c>
      <c r="E221" s="9" t="s">
        <v>1374</v>
      </c>
      <c r="F221" s="9" t="s">
        <v>1390</v>
      </c>
      <c r="G221" s="9">
        <v>84.46</v>
      </c>
      <c r="H221" s="9">
        <v>8.7100000000000009</v>
      </c>
      <c r="I221" s="9">
        <v>0.55900000000000005</v>
      </c>
      <c r="J221" s="9">
        <v>7.3747999999999996</v>
      </c>
      <c r="K221" s="9" t="s">
        <v>1395</v>
      </c>
      <c r="L221" s="9">
        <v>607</v>
      </c>
      <c r="M221" s="9" t="s">
        <v>1386</v>
      </c>
      <c r="N221" s="90" t="s">
        <v>1831</v>
      </c>
      <c r="O221" s="9"/>
      <c r="P221" s="9">
        <v>12</v>
      </c>
      <c r="Q221" s="9">
        <v>44.34</v>
      </c>
    </row>
    <row r="222" spans="1:17">
      <c r="A222" s="8" t="s">
        <v>1832</v>
      </c>
      <c r="B222" s="8" t="s">
        <v>1001</v>
      </c>
      <c r="C222" s="8" t="s">
        <v>28</v>
      </c>
      <c r="D222" s="8" t="s">
        <v>44</v>
      </c>
      <c r="E222" s="8" t="s">
        <v>1411</v>
      </c>
      <c r="F222" s="8" t="s">
        <v>1390</v>
      </c>
      <c r="G222" s="8">
        <v>1.79</v>
      </c>
      <c r="H222" s="8">
        <v>10.6</v>
      </c>
      <c r="I222" s="8">
        <v>1.12E-2</v>
      </c>
      <c r="J222" s="8">
        <v>2.4299999999999999E-2</v>
      </c>
      <c r="K222" s="8" t="s">
        <v>1395</v>
      </c>
      <c r="L222" s="8">
        <v>852</v>
      </c>
      <c r="M222" s="8" t="s">
        <v>1403</v>
      </c>
      <c r="N222" s="89" t="s">
        <v>1612</v>
      </c>
      <c r="O222" s="8" t="s">
        <v>1833</v>
      </c>
      <c r="P222" s="8">
        <v>120</v>
      </c>
      <c r="Q222" s="8">
        <v>0.96</v>
      </c>
    </row>
    <row r="223" spans="1:17">
      <c r="A223" s="9" t="s">
        <v>1834</v>
      </c>
      <c r="B223" s="9" t="s">
        <v>1222</v>
      </c>
      <c r="C223" s="9" t="s">
        <v>24</v>
      </c>
      <c r="D223" s="9" t="s">
        <v>1360</v>
      </c>
      <c r="E223" s="9" t="s">
        <v>1374</v>
      </c>
      <c r="F223" s="9" t="s">
        <v>1375</v>
      </c>
      <c r="G223" s="9">
        <v>20.64</v>
      </c>
      <c r="H223" s="9">
        <v>16.41</v>
      </c>
      <c r="I223" s="9">
        <v>0.32029999999999997</v>
      </c>
      <c r="J223" s="9">
        <v>0.29349999999999998</v>
      </c>
      <c r="K223" s="9" t="s">
        <v>1358</v>
      </c>
      <c r="L223" s="9">
        <v>874</v>
      </c>
      <c r="M223" s="9" t="s">
        <v>1386</v>
      </c>
      <c r="N223" s="90" t="s">
        <v>1835</v>
      </c>
      <c r="O223" s="9"/>
      <c r="P223" s="9">
        <v>240</v>
      </c>
      <c r="Q223" s="9">
        <v>19.48</v>
      </c>
    </row>
    <row r="224" spans="1:17">
      <c r="A224" s="8" t="s">
        <v>1836</v>
      </c>
      <c r="B224" s="8" t="s">
        <v>411</v>
      </c>
      <c r="C224" s="8" t="s">
        <v>12</v>
      </c>
      <c r="D224" s="8" t="s">
        <v>1360</v>
      </c>
      <c r="E224" s="8" t="s">
        <v>1400</v>
      </c>
      <c r="F224" s="8" t="s">
        <v>1384</v>
      </c>
      <c r="G224" s="8">
        <v>28.11</v>
      </c>
      <c r="H224" s="8">
        <v>9.11</v>
      </c>
      <c r="I224" s="8">
        <v>0.14799999999999999</v>
      </c>
      <c r="J224" s="8">
        <v>0.70099999999999996</v>
      </c>
      <c r="K224" s="8" t="s">
        <v>1385</v>
      </c>
      <c r="L224" s="8">
        <v>855</v>
      </c>
      <c r="M224" s="8" t="s">
        <v>1396</v>
      </c>
      <c r="N224" s="89" t="s">
        <v>1837</v>
      </c>
      <c r="O224" s="8" t="s">
        <v>1838</v>
      </c>
      <c r="P224" s="8">
        <v>48</v>
      </c>
      <c r="Q224" s="8">
        <v>0</v>
      </c>
    </row>
    <row r="225" spans="1:17">
      <c r="A225" s="9" t="s">
        <v>1839</v>
      </c>
      <c r="B225" s="9" t="s">
        <v>414</v>
      </c>
      <c r="C225" s="9" t="s">
        <v>20</v>
      </c>
      <c r="D225" s="9" t="s">
        <v>31</v>
      </c>
      <c r="E225" s="9" t="s">
        <v>1400</v>
      </c>
      <c r="F225" s="9" t="s">
        <v>1375</v>
      </c>
      <c r="G225" s="9">
        <v>7.07</v>
      </c>
      <c r="H225" s="9">
        <v>8.07</v>
      </c>
      <c r="I225" s="9">
        <v>4.7E-2</v>
      </c>
      <c r="J225" s="9">
        <v>0.1104</v>
      </c>
      <c r="K225" s="9" t="s">
        <v>1412</v>
      </c>
      <c r="L225" s="9">
        <v>777</v>
      </c>
      <c r="M225" s="9" t="s">
        <v>1426</v>
      </c>
      <c r="N225" s="90" t="s">
        <v>1006</v>
      </c>
      <c r="O225" s="9"/>
      <c r="P225" s="9">
        <v>84</v>
      </c>
      <c r="Q225" s="9">
        <v>2.19</v>
      </c>
    </row>
    <row r="226" spans="1:17">
      <c r="A226" s="8" t="s">
        <v>1840</v>
      </c>
      <c r="B226" s="8" t="s">
        <v>55</v>
      </c>
      <c r="C226" s="8" t="s">
        <v>7</v>
      </c>
      <c r="D226" s="8" t="s">
        <v>31</v>
      </c>
      <c r="E226" s="8" t="s">
        <v>1389</v>
      </c>
      <c r="F226" s="8" t="s">
        <v>1375</v>
      </c>
      <c r="G226" s="8">
        <v>47.73</v>
      </c>
      <c r="H226" s="8">
        <v>8.61</v>
      </c>
      <c r="I226" s="8">
        <v>0.371</v>
      </c>
      <c r="J226" s="8">
        <v>0.47310000000000002</v>
      </c>
      <c r="K226" s="8" t="s">
        <v>1412</v>
      </c>
      <c r="L226" s="8">
        <v>585</v>
      </c>
      <c r="M226" s="8" t="s">
        <v>1426</v>
      </c>
      <c r="N226" s="89" t="s">
        <v>1841</v>
      </c>
      <c r="O226" s="8"/>
      <c r="P226" s="8">
        <v>180</v>
      </c>
      <c r="Q226" s="8">
        <v>9.3000000000000007</v>
      </c>
    </row>
    <row r="227" spans="1:17">
      <c r="A227" s="9" t="s">
        <v>1842</v>
      </c>
      <c r="B227" s="9" t="s">
        <v>1108</v>
      </c>
      <c r="C227" s="9" t="s">
        <v>16</v>
      </c>
      <c r="D227" s="9" t="s">
        <v>31</v>
      </c>
      <c r="E227" s="9" t="s">
        <v>1408</v>
      </c>
      <c r="F227" s="9" t="s">
        <v>1390</v>
      </c>
      <c r="G227" s="9">
        <v>81.19</v>
      </c>
      <c r="H227" s="9">
        <v>13.98</v>
      </c>
      <c r="I227" s="9">
        <v>1.1424000000000001</v>
      </c>
      <c r="J227" s="9">
        <v>2.2178</v>
      </c>
      <c r="K227" s="9" t="s">
        <v>1412</v>
      </c>
      <c r="L227" s="9">
        <v>714</v>
      </c>
      <c r="M227" s="9" t="s">
        <v>1386</v>
      </c>
      <c r="N227" s="90" t="s">
        <v>1537</v>
      </c>
      <c r="O227" s="9"/>
      <c r="P227" s="9">
        <v>48</v>
      </c>
      <c r="Q227" s="9">
        <v>14.14</v>
      </c>
    </row>
    <row r="228" spans="1:17">
      <c r="A228" s="8" t="s">
        <v>1843</v>
      </c>
      <c r="B228" s="8" t="s">
        <v>909</v>
      </c>
      <c r="C228" s="8" t="s">
        <v>12</v>
      </c>
      <c r="D228" s="8" t="s">
        <v>10</v>
      </c>
      <c r="E228" s="8" t="s">
        <v>1411</v>
      </c>
      <c r="F228" s="8" t="s">
        <v>1390</v>
      </c>
      <c r="G228" s="8">
        <v>81.92</v>
      </c>
      <c r="H228" s="8">
        <v>12.4</v>
      </c>
      <c r="I228" s="8">
        <v>0.53080000000000005</v>
      </c>
      <c r="J228" s="8">
        <v>0.92500000000000004</v>
      </c>
      <c r="K228" s="8" t="s">
        <v>1358</v>
      </c>
      <c r="L228" s="8">
        <v>698</v>
      </c>
      <c r="M228" s="8" t="s">
        <v>1426</v>
      </c>
      <c r="N228" s="89" t="s">
        <v>1668</v>
      </c>
      <c r="O228" s="8"/>
      <c r="P228" s="8">
        <v>240</v>
      </c>
      <c r="Q228" s="8">
        <v>58.7</v>
      </c>
    </row>
    <row r="229" spans="1:17">
      <c r="A229" s="9" t="s">
        <v>1844</v>
      </c>
      <c r="B229" s="9" t="s">
        <v>1053</v>
      </c>
      <c r="C229" s="9" t="s">
        <v>16</v>
      </c>
      <c r="D229" s="9" t="s">
        <v>10</v>
      </c>
      <c r="E229" s="9" t="s">
        <v>1389</v>
      </c>
      <c r="F229" s="9" t="s">
        <v>1384</v>
      </c>
      <c r="G229" s="9">
        <v>42.4</v>
      </c>
      <c r="H229" s="9">
        <v>17.309999999999999</v>
      </c>
      <c r="I229" s="9">
        <v>0.69489999999999996</v>
      </c>
      <c r="J229" s="9">
        <v>0.63190000000000002</v>
      </c>
      <c r="K229" s="9" t="s">
        <v>1412</v>
      </c>
      <c r="L229" s="9">
        <v>596</v>
      </c>
      <c r="M229" s="9" t="s">
        <v>1426</v>
      </c>
      <c r="N229" s="90" t="s">
        <v>1820</v>
      </c>
      <c r="O229" s="9"/>
      <c r="P229" s="9">
        <v>240</v>
      </c>
      <c r="Q229" s="9">
        <v>26.94</v>
      </c>
    </row>
    <row r="230" spans="1:17">
      <c r="A230" s="8" t="s">
        <v>1845</v>
      </c>
      <c r="B230" s="8" t="s">
        <v>753</v>
      </c>
      <c r="C230" s="8" t="s">
        <v>32</v>
      </c>
      <c r="D230" s="8" t="s">
        <v>23</v>
      </c>
      <c r="E230" s="8" t="s">
        <v>1411</v>
      </c>
      <c r="F230" s="8" t="s">
        <v>1384</v>
      </c>
      <c r="G230" s="8">
        <v>17.53</v>
      </c>
      <c r="H230" s="8">
        <v>18.14</v>
      </c>
      <c r="I230" s="8">
        <v>0.1638</v>
      </c>
      <c r="J230" s="8">
        <v>1.6083000000000001</v>
      </c>
      <c r="K230" s="8" t="s">
        <v>1395</v>
      </c>
      <c r="L230" s="8">
        <v>669</v>
      </c>
      <c r="M230" s="8" t="s">
        <v>1381</v>
      </c>
      <c r="N230" s="89" t="s">
        <v>1846</v>
      </c>
      <c r="O230" s="8"/>
      <c r="P230" s="8">
        <v>12</v>
      </c>
      <c r="Q230" s="8">
        <v>9.1300000000000008</v>
      </c>
    </row>
    <row r="231" spans="1:17">
      <c r="A231" s="9" t="s">
        <v>1847</v>
      </c>
      <c r="B231" s="9" t="s">
        <v>190</v>
      </c>
      <c r="C231" s="9" t="s">
        <v>16</v>
      </c>
      <c r="D231" s="9" t="s">
        <v>44</v>
      </c>
      <c r="E231" s="9" t="s">
        <v>1411</v>
      </c>
      <c r="F231" s="9" t="s">
        <v>1375</v>
      </c>
      <c r="G231" s="9">
        <v>56.69</v>
      </c>
      <c r="H231" s="9">
        <v>14.18</v>
      </c>
      <c r="I231" s="9">
        <v>0.45939999999999998</v>
      </c>
      <c r="J231" s="9">
        <v>5.0948000000000002</v>
      </c>
      <c r="K231" s="9" t="s">
        <v>1395</v>
      </c>
      <c r="L231" s="9">
        <v>721</v>
      </c>
      <c r="M231" s="9" t="s">
        <v>1403</v>
      </c>
      <c r="N231" s="90" t="s">
        <v>1848</v>
      </c>
      <c r="O231" s="9" t="s">
        <v>83</v>
      </c>
      <c r="P231" s="9">
        <v>12</v>
      </c>
      <c r="Q231" s="9">
        <v>39.24</v>
      </c>
    </row>
    <row r="232" spans="1:17">
      <c r="A232" s="8" t="s">
        <v>1849</v>
      </c>
      <c r="B232" s="8" t="s">
        <v>718</v>
      </c>
      <c r="C232" s="8" t="s">
        <v>38</v>
      </c>
      <c r="D232" s="8" t="s">
        <v>23</v>
      </c>
      <c r="E232" s="8" t="s">
        <v>1408</v>
      </c>
      <c r="F232" s="8" t="s">
        <v>1375</v>
      </c>
      <c r="G232" s="8">
        <v>85.4</v>
      </c>
      <c r="H232" s="8">
        <v>10.45</v>
      </c>
      <c r="I232" s="8">
        <v>0.5796</v>
      </c>
      <c r="J232" s="8">
        <v>2.1844999999999999</v>
      </c>
      <c r="K232" s="8" t="s">
        <v>1385</v>
      </c>
      <c r="L232" s="8">
        <v>769</v>
      </c>
      <c r="M232" s="8" t="s">
        <v>1403</v>
      </c>
      <c r="N232" s="89" t="s">
        <v>1230</v>
      </c>
      <c r="O232" s="8" t="s">
        <v>1850</v>
      </c>
      <c r="P232" s="8">
        <v>48</v>
      </c>
      <c r="Q232" s="8">
        <v>0</v>
      </c>
    </row>
    <row r="233" spans="1:17">
      <c r="A233" s="9" t="s">
        <v>1851</v>
      </c>
      <c r="B233" s="9" t="s">
        <v>1244</v>
      </c>
      <c r="C233" s="9" t="s">
        <v>24</v>
      </c>
      <c r="D233" s="9" t="s">
        <v>1360</v>
      </c>
      <c r="E233" s="9" t="s">
        <v>1408</v>
      </c>
      <c r="F233" s="9" t="s">
        <v>1384</v>
      </c>
      <c r="G233" s="9">
        <v>64.599999999999994</v>
      </c>
      <c r="H233" s="9">
        <v>16.559999999999999</v>
      </c>
      <c r="I233" s="9">
        <v>0.84099999999999997</v>
      </c>
      <c r="J233" s="9">
        <v>5.8783000000000003</v>
      </c>
      <c r="K233" s="9" t="s">
        <v>1412</v>
      </c>
      <c r="L233" s="9">
        <v>873</v>
      </c>
      <c r="M233" s="9" t="s">
        <v>1403</v>
      </c>
      <c r="N233" s="90" t="s">
        <v>1675</v>
      </c>
      <c r="O233" s="9" t="s">
        <v>1852</v>
      </c>
      <c r="P233" s="9">
        <v>12</v>
      </c>
      <c r="Q233" s="9">
        <v>11.03</v>
      </c>
    </row>
    <row r="234" spans="1:17">
      <c r="A234" s="8" t="s">
        <v>1853</v>
      </c>
      <c r="B234" s="8" t="s">
        <v>1053</v>
      </c>
      <c r="C234" s="8" t="s">
        <v>16</v>
      </c>
      <c r="D234" s="8" t="s">
        <v>44</v>
      </c>
      <c r="E234" s="8" t="s">
        <v>1411</v>
      </c>
      <c r="F234" s="8" t="s">
        <v>1375</v>
      </c>
      <c r="G234" s="8">
        <v>33.14</v>
      </c>
      <c r="H234" s="8">
        <v>16.48</v>
      </c>
      <c r="I234" s="8">
        <v>0.57530000000000003</v>
      </c>
      <c r="J234" s="8">
        <v>0.94740000000000002</v>
      </c>
      <c r="K234" s="8" t="s">
        <v>1412</v>
      </c>
      <c r="L234" s="8">
        <v>596</v>
      </c>
      <c r="M234" s="8" t="s">
        <v>1386</v>
      </c>
      <c r="N234" s="89" t="s">
        <v>1191</v>
      </c>
      <c r="O234" s="8"/>
      <c r="P234" s="8">
        <v>48</v>
      </c>
      <c r="Q234" s="8">
        <v>30.68</v>
      </c>
    </row>
    <row r="235" spans="1:17">
      <c r="A235" s="9" t="s">
        <v>1854</v>
      </c>
      <c r="B235" s="9" t="s">
        <v>1116</v>
      </c>
      <c r="C235" s="9" t="s">
        <v>41</v>
      </c>
      <c r="D235" s="9" t="s">
        <v>10</v>
      </c>
      <c r="E235" s="9" t="s">
        <v>1374</v>
      </c>
      <c r="F235" s="9" t="s">
        <v>1390</v>
      </c>
      <c r="G235" s="9">
        <v>69.12</v>
      </c>
      <c r="H235" s="9">
        <v>10.33</v>
      </c>
      <c r="I235" s="9">
        <v>0.99490000000000001</v>
      </c>
      <c r="J235" s="9">
        <v>0.68220000000000003</v>
      </c>
      <c r="K235" s="9" t="s">
        <v>1395</v>
      </c>
      <c r="L235" s="9">
        <v>631</v>
      </c>
      <c r="M235" s="9" t="s">
        <v>1377</v>
      </c>
      <c r="N235" s="90" t="s">
        <v>1855</v>
      </c>
      <c r="O235" s="9" t="s">
        <v>1856</v>
      </c>
      <c r="P235" s="9">
        <v>240</v>
      </c>
      <c r="Q235" s="9">
        <v>22.7</v>
      </c>
    </row>
    <row r="236" spans="1:17">
      <c r="A236" s="8" t="s">
        <v>1857</v>
      </c>
      <c r="B236" s="8" t="s">
        <v>1087</v>
      </c>
      <c r="C236" s="8" t="s">
        <v>32</v>
      </c>
      <c r="D236" s="8" t="s">
        <v>1360</v>
      </c>
      <c r="E236" s="8" t="s">
        <v>1400</v>
      </c>
      <c r="F236" s="8" t="s">
        <v>1384</v>
      </c>
      <c r="G236" s="8">
        <v>73.25</v>
      </c>
      <c r="H236" s="8">
        <v>9.1300000000000008</v>
      </c>
      <c r="I236" s="8">
        <v>0.89259999999999995</v>
      </c>
      <c r="J236" s="8">
        <v>0.74860000000000004</v>
      </c>
      <c r="K236" s="8" t="s">
        <v>1395</v>
      </c>
      <c r="L236" s="8">
        <v>686</v>
      </c>
      <c r="M236" s="8" t="s">
        <v>1377</v>
      </c>
      <c r="N236" s="89" t="s">
        <v>831</v>
      </c>
      <c r="O236" s="8" t="s">
        <v>1576</v>
      </c>
      <c r="P236" s="8">
        <v>180</v>
      </c>
      <c r="Q236" s="8">
        <v>61.02</v>
      </c>
    </row>
    <row r="237" spans="1:17">
      <c r="A237" s="9" t="s">
        <v>1858</v>
      </c>
      <c r="B237" s="9" t="s">
        <v>1062</v>
      </c>
      <c r="C237" s="9" t="s">
        <v>16</v>
      </c>
      <c r="D237" s="9" t="s">
        <v>31</v>
      </c>
      <c r="E237" s="9" t="s">
        <v>1380</v>
      </c>
      <c r="F237" s="9" t="s">
        <v>1375</v>
      </c>
      <c r="G237" s="9">
        <v>17.13</v>
      </c>
      <c r="H237" s="9">
        <v>11.84</v>
      </c>
      <c r="I237" s="9">
        <v>0.24179999999999999</v>
      </c>
      <c r="J237" s="9">
        <v>0.80510000000000004</v>
      </c>
      <c r="K237" s="9" t="s">
        <v>1395</v>
      </c>
      <c r="L237" s="9">
        <v>725</v>
      </c>
      <c r="M237" s="9" t="s">
        <v>1396</v>
      </c>
      <c r="N237" s="90" t="s">
        <v>1859</v>
      </c>
      <c r="O237" s="9" t="s">
        <v>1738</v>
      </c>
      <c r="P237" s="9">
        <v>24</v>
      </c>
      <c r="Q237" s="9">
        <v>8.34</v>
      </c>
    </row>
    <row r="238" spans="1:17">
      <c r="A238" s="8" t="s">
        <v>1860</v>
      </c>
      <c r="B238" s="8" t="s">
        <v>1056</v>
      </c>
      <c r="C238" s="8" t="s">
        <v>38</v>
      </c>
      <c r="D238" s="8" t="s">
        <v>1360</v>
      </c>
      <c r="E238" s="8" t="s">
        <v>1374</v>
      </c>
      <c r="F238" s="8" t="s">
        <v>1384</v>
      </c>
      <c r="G238" s="8">
        <v>60.73</v>
      </c>
      <c r="H238" s="8">
        <v>7.73</v>
      </c>
      <c r="I238" s="8">
        <v>1.0566</v>
      </c>
      <c r="J238" s="8">
        <v>5.2751999999999999</v>
      </c>
      <c r="K238" s="8" t="s">
        <v>1395</v>
      </c>
      <c r="L238" s="8">
        <v>758</v>
      </c>
      <c r="M238" s="8" t="s">
        <v>1386</v>
      </c>
      <c r="N238" s="89" t="s">
        <v>158</v>
      </c>
      <c r="O238" s="8"/>
      <c r="P238" s="8">
        <v>12</v>
      </c>
      <c r="Q238" s="8">
        <v>19.89</v>
      </c>
    </row>
    <row r="239" spans="1:17">
      <c r="A239" s="9" t="s">
        <v>1861</v>
      </c>
      <c r="B239" s="9" t="s">
        <v>1134</v>
      </c>
      <c r="C239" s="9" t="s">
        <v>7</v>
      </c>
      <c r="D239" s="9" t="s">
        <v>10</v>
      </c>
      <c r="E239" s="9" t="s">
        <v>1411</v>
      </c>
      <c r="F239" s="9" t="s">
        <v>1390</v>
      </c>
      <c r="G239" s="9">
        <v>82.01</v>
      </c>
      <c r="H239" s="9">
        <v>8.43</v>
      </c>
      <c r="I239" s="9">
        <v>0.58130000000000004</v>
      </c>
      <c r="J239" s="9">
        <v>0.80420000000000003</v>
      </c>
      <c r="K239" s="9" t="s">
        <v>1395</v>
      </c>
      <c r="L239" s="9">
        <v>559</v>
      </c>
      <c r="M239" s="9" t="s">
        <v>1426</v>
      </c>
      <c r="N239" s="90" t="s">
        <v>1862</v>
      </c>
      <c r="O239" s="9"/>
      <c r="P239" s="9">
        <v>180</v>
      </c>
      <c r="Q239" s="9">
        <v>41.58</v>
      </c>
    </row>
    <row r="240" spans="1:17">
      <c r="A240" s="8" t="s">
        <v>1863</v>
      </c>
      <c r="B240" s="8" t="s">
        <v>464</v>
      </c>
      <c r="C240" s="8" t="s">
        <v>38</v>
      </c>
      <c r="D240" s="8" t="s">
        <v>10</v>
      </c>
      <c r="E240" s="8" t="s">
        <v>1380</v>
      </c>
      <c r="F240" s="8" t="s">
        <v>1384</v>
      </c>
      <c r="G240" s="8">
        <v>11.18</v>
      </c>
      <c r="H240" s="8">
        <v>13.13</v>
      </c>
      <c r="I240" s="8">
        <v>0.19620000000000001</v>
      </c>
      <c r="J240" s="8">
        <v>0.37740000000000001</v>
      </c>
      <c r="K240" s="8" t="s">
        <v>1385</v>
      </c>
      <c r="L240" s="8">
        <v>801</v>
      </c>
      <c r="M240" s="8" t="s">
        <v>1386</v>
      </c>
      <c r="N240" s="89" t="s">
        <v>1466</v>
      </c>
      <c r="O240" s="8"/>
      <c r="P240" s="8">
        <v>36</v>
      </c>
      <c r="Q240" s="8">
        <v>0</v>
      </c>
    </row>
    <row r="241" spans="1:17">
      <c r="A241" s="9" t="s">
        <v>1864</v>
      </c>
      <c r="B241" s="9" t="s">
        <v>582</v>
      </c>
      <c r="C241" s="9" t="s">
        <v>24</v>
      </c>
      <c r="D241" s="9" t="s">
        <v>1360</v>
      </c>
      <c r="E241" s="9" t="s">
        <v>1374</v>
      </c>
      <c r="F241" s="9" t="s">
        <v>1375</v>
      </c>
      <c r="G241" s="9">
        <v>68.989999999999995</v>
      </c>
      <c r="H241" s="9">
        <v>17.420000000000002</v>
      </c>
      <c r="I241" s="9">
        <v>0.85389999999999999</v>
      </c>
      <c r="J241" s="9">
        <v>3.4249999999999998</v>
      </c>
      <c r="K241" s="9" t="s">
        <v>1395</v>
      </c>
      <c r="L241" s="9">
        <v>742</v>
      </c>
      <c r="M241" s="9" t="s">
        <v>1396</v>
      </c>
      <c r="N241" s="90" t="s">
        <v>1243</v>
      </c>
      <c r="O241" s="9" t="s">
        <v>75</v>
      </c>
      <c r="P241" s="9">
        <v>24</v>
      </c>
      <c r="Q241" s="9">
        <v>11.37</v>
      </c>
    </row>
    <row r="242" spans="1:17">
      <c r="A242" s="8" t="s">
        <v>1865</v>
      </c>
      <c r="B242" s="8" t="s">
        <v>1295</v>
      </c>
      <c r="C242" s="8" t="s">
        <v>12</v>
      </c>
      <c r="D242" s="8" t="s">
        <v>10</v>
      </c>
      <c r="E242" s="8" t="s">
        <v>1411</v>
      </c>
      <c r="F242" s="8" t="s">
        <v>1384</v>
      </c>
      <c r="G242" s="8">
        <v>18.63</v>
      </c>
      <c r="H242" s="8">
        <v>14.1</v>
      </c>
      <c r="I242" s="8">
        <v>0.28299999999999997</v>
      </c>
      <c r="J242" s="8">
        <v>0.63759999999999994</v>
      </c>
      <c r="K242" s="8" t="s">
        <v>1412</v>
      </c>
      <c r="L242" s="8">
        <v>897</v>
      </c>
      <c r="M242" s="8" t="s">
        <v>1403</v>
      </c>
      <c r="N242" s="89" t="s">
        <v>1866</v>
      </c>
      <c r="O242" s="8" t="s">
        <v>1867</v>
      </c>
      <c r="P242" s="8">
        <v>36</v>
      </c>
      <c r="Q242" s="8">
        <v>15.73</v>
      </c>
    </row>
    <row r="243" spans="1:17">
      <c r="A243" s="9" t="s">
        <v>1868</v>
      </c>
      <c r="B243" s="9" t="s">
        <v>602</v>
      </c>
      <c r="C243" s="9" t="s">
        <v>24</v>
      </c>
      <c r="D243" s="9" t="s">
        <v>10</v>
      </c>
      <c r="E243" s="9" t="s">
        <v>1380</v>
      </c>
      <c r="F243" s="9" t="s">
        <v>1384</v>
      </c>
      <c r="G243" s="9">
        <v>78</v>
      </c>
      <c r="H243" s="9">
        <v>9.1300000000000008</v>
      </c>
      <c r="I243" s="9">
        <v>0.91259999999999997</v>
      </c>
      <c r="J243" s="9">
        <v>0.79720000000000002</v>
      </c>
      <c r="K243" s="9" t="s">
        <v>1385</v>
      </c>
      <c r="L243" s="9">
        <v>580</v>
      </c>
      <c r="M243" s="9" t="s">
        <v>1396</v>
      </c>
      <c r="N243" s="90" t="s">
        <v>1455</v>
      </c>
      <c r="O243" s="9" t="s">
        <v>1869</v>
      </c>
      <c r="P243" s="9">
        <v>180</v>
      </c>
      <c r="Q243" s="9">
        <v>0</v>
      </c>
    </row>
    <row r="244" spans="1:17">
      <c r="A244" s="8" t="s">
        <v>1870</v>
      </c>
      <c r="B244" s="8" t="s">
        <v>265</v>
      </c>
      <c r="C244" s="8" t="s">
        <v>16</v>
      </c>
      <c r="D244" s="8" t="s">
        <v>44</v>
      </c>
      <c r="E244" s="8" t="s">
        <v>1408</v>
      </c>
      <c r="F244" s="8" t="s">
        <v>1375</v>
      </c>
      <c r="G244" s="8">
        <v>49.93</v>
      </c>
      <c r="H244" s="8">
        <v>18.2</v>
      </c>
      <c r="I244" s="8">
        <v>0.70030000000000003</v>
      </c>
      <c r="J244" s="8">
        <v>1.0552999999999999</v>
      </c>
      <c r="K244" s="8" t="s">
        <v>1395</v>
      </c>
      <c r="L244" s="8">
        <v>755</v>
      </c>
      <c r="M244" s="8" t="s">
        <v>1381</v>
      </c>
      <c r="N244" s="89" t="s">
        <v>1871</v>
      </c>
      <c r="O244" s="8"/>
      <c r="P244" s="8">
        <v>84</v>
      </c>
      <c r="Q244" s="8">
        <v>21.26</v>
      </c>
    </row>
    <row r="245" spans="1:17">
      <c r="A245" s="9" t="s">
        <v>1872</v>
      </c>
      <c r="B245" s="9" t="s">
        <v>766</v>
      </c>
      <c r="C245" s="9" t="s">
        <v>38</v>
      </c>
      <c r="D245" s="9" t="s">
        <v>23</v>
      </c>
      <c r="E245" s="9" t="s">
        <v>1389</v>
      </c>
      <c r="F245" s="9" t="s">
        <v>1375</v>
      </c>
      <c r="G245" s="9"/>
      <c r="H245" s="9">
        <v>13.3</v>
      </c>
      <c r="I245" s="9">
        <v>0.1545</v>
      </c>
      <c r="J245" s="9">
        <v>0.25030000000000002</v>
      </c>
      <c r="K245" s="9" t="s">
        <v>1385</v>
      </c>
      <c r="L245" s="9">
        <v>858</v>
      </c>
      <c r="M245" s="9" t="s">
        <v>1386</v>
      </c>
      <c r="N245" s="90" t="s">
        <v>1873</v>
      </c>
      <c r="O245" s="9"/>
      <c r="P245" s="9">
        <v>48</v>
      </c>
      <c r="Q245" s="9">
        <v>0</v>
      </c>
    </row>
    <row r="246" spans="1:17">
      <c r="A246" s="8" t="s">
        <v>1874</v>
      </c>
      <c r="B246" s="8" t="s">
        <v>91</v>
      </c>
      <c r="C246" s="8" t="s">
        <v>28</v>
      </c>
      <c r="D246" s="8" t="s">
        <v>23</v>
      </c>
      <c r="E246" s="8" t="s">
        <v>1400</v>
      </c>
      <c r="F246" s="8" t="s">
        <v>1384</v>
      </c>
      <c r="G246" s="8">
        <v>92.17</v>
      </c>
      <c r="H246" s="8">
        <v>11.34</v>
      </c>
      <c r="I246" s="8">
        <v>1.6343000000000001</v>
      </c>
      <c r="J246" s="8">
        <v>3.0324</v>
      </c>
      <c r="K246" s="8" t="s">
        <v>1412</v>
      </c>
      <c r="L246" s="8">
        <v>707</v>
      </c>
      <c r="M246" s="8" t="s">
        <v>1377</v>
      </c>
      <c r="N246" s="89" t="s">
        <v>247</v>
      </c>
      <c r="O246" s="8" t="s">
        <v>1875</v>
      </c>
      <c r="P246" s="8">
        <v>36</v>
      </c>
      <c r="Q246" s="8">
        <v>76.069999999999993</v>
      </c>
    </row>
    <row r="247" spans="1:17">
      <c r="A247" s="9" t="s">
        <v>1876</v>
      </c>
      <c r="B247" s="9" t="s">
        <v>432</v>
      </c>
      <c r="C247" s="9" t="s">
        <v>20</v>
      </c>
      <c r="D247" s="9" t="s">
        <v>1360</v>
      </c>
      <c r="E247" s="9" t="s">
        <v>1380</v>
      </c>
      <c r="F247" s="9" t="s">
        <v>1390</v>
      </c>
      <c r="G247" s="9">
        <v>14.64</v>
      </c>
      <c r="H247" s="9">
        <v>15.24</v>
      </c>
      <c r="I247" s="9">
        <v>0.15609999999999999</v>
      </c>
      <c r="J247" s="9">
        <v>1.323</v>
      </c>
      <c r="K247" s="9" t="s">
        <v>1376</v>
      </c>
      <c r="L247" s="9">
        <v>868</v>
      </c>
      <c r="M247" s="9" t="s">
        <v>1426</v>
      </c>
      <c r="N247" s="90" t="s">
        <v>890</v>
      </c>
      <c r="O247" s="9"/>
      <c r="P247" s="9">
        <v>12</v>
      </c>
      <c r="Q247" s="9">
        <v>10.19</v>
      </c>
    </row>
    <row r="248" spans="1:17">
      <c r="A248" s="8" t="s">
        <v>1877</v>
      </c>
      <c r="B248" s="8" t="s">
        <v>1192</v>
      </c>
      <c r="C248" s="8" t="s">
        <v>41</v>
      </c>
      <c r="D248" s="8" t="s">
        <v>1360</v>
      </c>
      <c r="E248" s="8" t="s">
        <v>1380</v>
      </c>
      <c r="F248" s="8" t="s">
        <v>1384</v>
      </c>
      <c r="G248" s="8">
        <v>37.159999999999997</v>
      </c>
      <c r="H248" s="8">
        <v>8.35</v>
      </c>
      <c r="I248" s="8">
        <v>0.50309999999999999</v>
      </c>
      <c r="J248" s="8">
        <v>0.45779999999999998</v>
      </c>
      <c r="K248" s="8" t="s">
        <v>1395</v>
      </c>
      <c r="L248" s="8">
        <v>821</v>
      </c>
      <c r="M248" s="8" t="s">
        <v>1386</v>
      </c>
      <c r="N248" s="89" t="s">
        <v>1501</v>
      </c>
      <c r="O248" s="8"/>
      <c r="P248" s="8">
        <v>120</v>
      </c>
      <c r="Q248" s="8">
        <v>27.2</v>
      </c>
    </row>
    <row r="249" spans="1:17">
      <c r="A249" s="9" t="s">
        <v>1878</v>
      </c>
      <c r="B249" s="9" t="s">
        <v>510</v>
      </c>
      <c r="C249" s="9" t="s">
        <v>35</v>
      </c>
      <c r="D249" s="9" t="s">
        <v>44</v>
      </c>
      <c r="E249" s="9" t="s">
        <v>1374</v>
      </c>
      <c r="F249" s="9" t="s">
        <v>1375</v>
      </c>
      <c r="G249" s="9">
        <v>44.95</v>
      </c>
      <c r="H249" s="9">
        <v>7.65</v>
      </c>
      <c r="I249" s="9">
        <v>0.29980000000000001</v>
      </c>
      <c r="J249" s="9">
        <v>3.9028999999999998</v>
      </c>
      <c r="K249" s="9" t="s">
        <v>1385</v>
      </c>
      <c r="L249" s="9">
        <v>606</v>
      </c>
      <c r="M249" s="9" t="s">
        <v>1403</v>
      </c>
      <c r="N249" s="90" t="s">
        <v>1879</v>
      </c>
      <c r="O249" s="9" t="s">
        <v>1880</v>
      </c>
      <c r="P249" s="9">
        <v>12</v>
      </c>
      <c r="Q249" s="9">
        <v>0</v>
      </c>
    </row>
    <row r="250" spans="1:17">
      <c r="A250" s="8" t="s">
        <v>1881</v>
      </c>
      <c r="B250" s="8" t="s">
        <v>674</v>
      </c>
      <c r="C250" s="8" t="s">
        <v>35</v>
      </c>
      <c r="D250" s="8" t="s">
        <v>23</v>
      </c>
      <c r="E250" s="8" t="s">
        <v>1374</v>
      </c>
      <c r="F250" s="8" t="s">
        <v>1375</v>
      </c>
      <c r="G250" s="8">
        <v>92</v>
      </c>
      <c r="H250" s="8">
        <v>15.3</v>
      </c>
      <c r="I250" s="8">
        <v>1.0447</v>
      </c>
      <c r="J250" s="8">
        <v>3.2027000000000001</v>
      </c>
      <c r="K250" s="8" t="s">
        <v>1412</v>
      </c>
      <c r="L250" s="8">
        <v>643</v>
      </c>
      <c r="M250" s="8" t="s">
        <v>1396</v>
      </c>
      <c r="N250" s="89" t="s">
        <v>1882</v>
      </c>
      <c r="O250" s="8" t="s">
        <v>1883</v>
      </c>
      <c r="P250" s="8">
        <v>36</v>
      </c>
      <c r="Q250" s="8">
        <v>85.67</v>
      </c>
    </row>
    <row r="251" spans="1:17">
      <c r="A251" s="9" t="s">
        <v>1884</v>
      </c>
      <c r="B251" s="9" t="s">
        <v>928</v>
      </c>
      <c r="C251" s="9" t="s">
        <v>7</v>
      </c>
      <c r="D251" s="9" t="s">
        <v>1360</v>
      </c>
      <c r="E251" s="9" t="s">
        <v>1400</v>
      </c>
      <c r="F251" s="9" t="s">
        <v>1384</v>
      </c>
      <c r="G251" s="9">
        <v>82.43</v>
      </c>
      <c r="H251" s="9">
        <v>14.16</v>
      </c>
      <c r="I251" s="9">
        <v>0.50760000000000005</v>
      </c>
      <c r="J251" s="9">
        <v>1.1066</v>
      </c>
      <c r="K251" s="9" t="s">
        <v>1376</v>
      </c>
      <c r="L251" s="9">
        <v>596</v>
      </c>
      <c r="M251" s="9" t="s">
        <v>1426</v>
      </c>
      <c r="N251" s="90" t="s">
        <v>1055</v>
      </c>
      <c r="O251" s="9"/>
      <c r="P251" s="9">
        <v>180</v>
      </c>
      <c r="Q251" s="9">
        <v>66.2</v>
      </c>
    </row>
    <row r="252" spans="1:17">
      <c r="A252" s="8" t="s">
        <v>1885</v>
      </c>
      <c r="B252" s="8" t="s">
        <v>965</v>
      </c>
      <c r="C252" s="8" t="s">
        <v>32</v>
      </c>
      <c r="D252" s="8" t="s">
        <v>1360</v>
      </c>
      <c r="E252" s="8" t="s">
        <v>1408</v>
      </c>
      <c r="F252" s="8" t="s">
        <v>1384</v>
      </c>
      <c r="G252" s="8">
        <v>11.34</v>
      </c>
      <c r="H252" s="8">
        <v>16.07</v>
      </c>
      <c r="I252" s="8">
        <v>0.1138</v>
      </c>
      <c r="J252" s="8">
        <v>0.32179999999999997</v>
      </c>
      <c r="K252" s="8" t="s">
        <v>1412</v>
      </c>
      <c r="L252" s="8">
        <v>855</v>
      </c>
      <c r="M252" s="8" t="s">
        <v>1386</v>
      </c>
      <c r="N252" s="89" t="s">
        <v>1886</v>
      </c>
      <c r="O252" s="8"/>
      <c r="P252" s="8">
        <v>48</v>
      </c>
      <c r="Q252" s="8">
        <v>1.76</v>
      </c>
    </row>
    <row r="253" spans="1:17">
      <c r="A253" s="9" t="s">
        <v>1887</v>
      </c>
      <c r="B253" s="9" t="s">
        <v>524</v>
      </c>
      <c r="C253" s="9" t="s">
        <v>20</v>
      </c>
      <c r="D253" s="9" t="s">
        <v>23</v>
      </c>
      <c r="E253" s="9" t="s">
        <v>1389</v>
      </c>
      <c r="F253" s="9" t="s">
        <v>1390</v>
      </c>
      <c r="G253" s="9">
        <v>92.99</v>
      </c>
      <c r="H253" s="9">
        <v>8.44</v>
      </c>
      <c r="I253" s="9">
        <v>1.2602</v>
      </c>
      <c r="J253" s="9">
        <v>8.1080000000000005</v>
      </c>
      <c r="K253" s="9"/>
      <c r="L253" s="9">
        <v>656</v>
      </c>
      <c r="M253" s="9" t="s">
        <v>1377</v>
      </c>
      <c r="N253" s="90" t="s">
        <v>1888</v>
      </c>
      <c r="O253" s="9" t="s">
        <v>1800</v>
      </c>
      <c r="P253" s="9">
        <v>12</v>
      </c>
      <c r="Q253" s="9">
        <v>34.159999999999997</v>
      </c>
    </row>
    <row r="254" spans="1:17">
      <c r="A254" s="8" t="s">
        <v>1889</v>
      </c>
      <c r="B254" s="8" t="s">
        <v>586</v>
      </c>
      <c r="C254" s="8" t="s">
        <v>24</v>
      </c>
      <c r="D254" s="8" t="s">
        <v>44</v>
      </c>
      <c r="E254" s="8" t="s">
        <v>1411</v>
      </c>
      <c r="F254" s="8" t="s">
        <v>1384</v>
      </c>
      <c r="G254" s="8">
        <v>32.130000000000003</v>
      </c>
      <c r="H254" s="8">
        <v>11.41</v>
      </c>
      <c r="I254" s="8">
        <v>0.22309999999999999</v>
      </c>
      <c r="J254" s="8">
        <v>1.5036</v>
      </c>
      <c r="K254" s="8"/>
      <c r="L254" s="8">
        <v>687</v>
      </c>
      <c r="M254" s="8" t="s">
        <v>1377</v>
      </c>
      <c r="N254" s="89" t="s">
        <v>1890</v>
      </c>
      <c r="O254" s="8" t="s">
        <v>945</v>
      </c>
      <c r="P254" s="8">
        <v>24</v>
      </c>
      <c r="Q254" s="8">
        <v>16.93</v>
      </c>
    </row>
    <row r="255" spans="1:17">
      <c r="A255" s="9" t="s">
        <v>1891</v>
      </c>
      <c r="B255" s="9" t="s">
        <v>1139</v>
      </c>
      <c r="C255" s="9" t="s">
        <v>32</v>
      </c>
      <c r="D255" s="9" t="s">
        <v>44</v>
      </c>
      <c r="E255" s="9" t="s">
        <v>1411</v>
      </c>
      <c r="F255" s="9" t="s">
        <v>1384</v>
      </c>
      <c r="G255" s="9">
        <v>29.72</v>
      </c>
      <c r="H255" s="9">
        <v>12.59</v>
      </c>
      <c r="I255" s="9">
        <v>0.54320000000000002</v>
      </c>
      <c r="J255" s="9">
        <v>1.4072</v>
      </c>
      <c r="K255" s="9" t="s">
        <v>1395</v>
      </c>
      <c r="L255" s="9">
        <v>653</v>
      </c>
      <c r="M255" s="9" t="s">
        <v>1386</v>
      </c>
      <c r="N255" s="90" t="s">
        <v>581</v>
      </c>
      <c r="O255" s="9"/>
      <c r="P255" s="9">
        <v>24</v>
      </c>
      <c r="Q255" s="9">
        <v>22.39</v>
      </c>
    </row>
    <row r="256" spans="1:17">
      <c r="A256" s="8" t="s">
        <v>1892</v>
      </c>
      <c r="B256" s="8" t="s">
        <v>798</v>
      </c>
      <c r="C256" s="8" t="s">
        <v>41</v>
      </c>
      <c r="D256" s="8" t="s">
        <v>23</v>
      </c>
      <c r="E256" s="8" t="s">
        <v>1408</v>
      </c>
      <c r="F256" s="8" t="s">
        <v>1375</v>
      </c>
      <c r="G256" s="8">
        <v>78.75</v>
      </c>
      <c r="H256" s="8">
        <v>11.46</v>
      </c>
      <c r="I256" s="8">
        <v>1.4048</v>
      </c>
      <c r="J256" s="8">
        <v>1.1053999999999999</v>
      </c>
      <c r="K256" s="8" t="s">
        <v>1385</v>
      </c>
      <c r="L256" s="8">
        <v>704</v>
      </c>
      <c r="M256" s="8" t="s">
        <v>1381</v>
      </c>
      <c r="N256" s="89" t="s">
        <v>115</v>
      </c>
      <c r="O256" s="8"/>
      <c r="P256" s="8">
        <v>120</v>
      </c>
      <c r="Q256" s="8">
        <v>0</v>
      </c>
    </row>
    <row r="257" spans="1:17">
      <c r="A257" s="9" t="s">
        <v>1893</v>
      </c>
      <c r="B257" s="9" t="s">
        <v>915</v>
      </c>
      <c r="C257" s="9" t="s">
        <v>12</v>
      </c>
      <c r="D257" s="9" t="s">
        <v>1360</v>
      </c>
      <c r="E257" s="9" t="s">
        <v>1411</v>
      </c>
      <c r="F257" s="9" t="s">
        <v>1390</v>
      </c>
      <c r="G257" s="9">
        <v>99.45</v>
      </c>
      <c r="H257" s="9">
        <v>7.66</v>
      </c>
      <c r="I257" s="9">
        <v>1.6404000000000001</v>
      </c>
      <c r="J257" s="9">
        <v>2.0003000000000002</v>
      </c>
      <c r="K257" s="9" t="s">
        <v>1358</v>
      </c>
      <c r="L257" s="9">
        <v>765</v>
      </c>
      <c r="M257" s="9" t="s">
        <v>1396</v>
      </c>
      <c r="N257" s="90" t="s">
        <v>1614</v>
      </c>
      <c r="O257" s="9" t="s">
        <v>174</v>
      </c>
      <c r="P257" s="9">
        <v>60</v>
      </c>
      <c r="Q257" s="9">
        <v>48.39</v>
      </c>
    </row>
    <row r="258" spans="1:17">
      <c r="A258" s="8" t="s">
        <v>1894</v>
      </c>
      <c r="B258" s="8" t="s">
        <v>178</v>
      </c>
      <c r="C258" s="8" t="s">
        <v>24</v>
      </c>
      <c r="D258" s="8" t="s">
        <v>23</v>
      </c>
      <c r="E258" s="8" t="s">
        <v>1408</v>
      </c>
      <c r="F258" s="8" t="s">
        <v>1375</v>
      </c>
      <c r="G258" s="8">
        <v>9.83</v>
      </c>
      <c r="H258" s="8">
        <v>15.99</v>
      </c>
      <c r="I258" s="8">
        <v>8.72E-2</v>
      </c>
      <c r="J258" s="8">
        <v>0.14430000000000001</v>
      </c>
      <c r="K258" s="8" t="s">
        <v>1412</v>
      </c>
      <c r="L258" s="8">
        <v>573</v>
      </c>
      <c r="M258" s="8" t="s">
        <v>1377</v>
      </c>
      <c r="N258" s="89" t="s">
        <v>1522</v>
      </c>
      <c r="O258" s="8" t="s">
        <v>1895</v>
      </c>
      <c r="P258" s="8">
        <v>180</v>
      </c>
      <c r="Q258" s="8">
        <v>9.1</v>
      </c>
    </row>
    <row r="259" spans="1:17">
      <c r="A259" s="9" t="s">
        <v>1896</v>
      </c>
      <c r="B259" s="9" t="s">
        <v>492</v>
      </c>
      <c r="C259" s="9" t="s">
        <v>32</v>
      </c>
      <c r="D259" s="9" t="s">
        <v>44</v>
      </c>
      <c r="E259" s="9" t="s">
        <v>1411</v>
      </c>
      <c r="F259" s="9" t="s">
        <v>1390</v>
      </c>
      <c r="G259" s="9">
        <v>13.77</v>
      </c>
      <c r="H259" s="9">
        <v>16.79</v>
      </c>
      <c r="I259" s="9">
        <v>0.26550000000000001</v>
      </c>
      <c r="J259" s="9">
        <v>0.2797</v>
      </c>
      <c r="K259" s="9" t="s">
        <v>1385</v>
      </c>
      <c r="L259" s="9">
        <v>622</v>
      </c>
      <c r="M259" s="9" t="s">
        <v>1381</v>
      </c>
      <c r="N259" s="90" t="s">
        <v>1897</v>
      </c>
      <c r="O259" s="9"/>
      <c r="P259" s="9">
        <v>84</v>
      </c>
      <c r="Q259" s="9">
        <v>0</v>
      </c>
    </row>
    <row r="260" spans="1:17">
      <c r="A260" s="8" t="s">
        <v>1898</v>
      </c>
      <c r="B260" s="8" t="s">
        <v>1236</v>
      </c>
      <c r="C260" s="8" t="s">
        <v>7</v>
      </c>
      <c r="D260" s="8" t="s">
        <v>23</v>
      </c>
      <c r="E260" s="8" t="s">
        <v>1374</v>
      </c>
      <c r="F260" s="8" t="s">
        <v>1384</v>
      </c>
      <c r="G260" s="8">
        <v>74.36</v>
      </c>
      <c r="H260" s="8">
        <v>16.53</v>
      </c>
      <c r="I260" s="8">
        <v>0.38069999999999998</v>
      </c>
      <c r="J260" s="8">
        <v>3.6598000000000002</v>
      </c>
      <c r="K260" s="8" t="s">
        <v>1412</v>
      </c>
      <c r="L260" s="8">
        <v>846</v>
      </c>
      <c r="M260" s="8" t="s">
        <v>1377</v>
      </c>
      <c r="N260" s="89" t="s">
        <v>1833</v>
      </c>
      <c r="O260" s="8" t="s">
        <v>1552</v>
      </c>
      <c r="P260" s="8">
        <v>24</v>
      </c>
      <c r="Q260" s="8">
        <v>32.67</v>
      </c>
    </row>
    <row r="261" spans="1:17">
      <c r="A261" s="9" t="s">
        <v>1899</v>
      </c>
      <c r="B261" s="9" t="s">
        <v>725</v>
      </c>
      <c r="C261" s="9" t="s">
        <v>12</v>
      </c>
      <c r="D261" s="9" t="s">
        <v>31</v>
      </c>
      <c r="E261" s="9" t="s">
        <v>1400</v>
      </c>
      <c r="F261" s="9" t="s">
        <v>1375</v>
      </c>
      <c r="G261" s="9">
        <v>64.61</v>
      </c>
      <c r="H261" s="9">
        <v>12.61</v>
      </c>
      <c r="I261" s="9">
        <v>0.40620000000000001</v>
      </c>
      <c r="J261" s="9">
        <v>3.0598999999999998</v>
      </c>
      <c r="K261" s="9" t="s">
        <v>1376</v>
      </c>
      <c r="L261" s="9">
        <v>841</v>
      </c>
      <c r="M261" s="9" t="s">
        <v>1377</v>
      </c>
      <c r="N261" s="90" t="s">
        <v>1900</v>
      </c>
      <c r="O261" s="9" t="s">
        <v>343</v>
      </c>
      <c r="P261" s="9">
        <v>24</v>
      </c>
      <c r="Q261" s="9">
        <v>24.51</v>
      </c>
    </row>
    <row r="262" spans="1:17">
      <c r="A262" s="8" t="s">
        <v>1901</v>
      </c>
      <c r="B262" s="8" t="s">
        <v>755</v>
      </c>
      <c r="C262" s="8" t="s">
        <v>20</v>
      </c>
      <c r="D262" s="8" t="s">
        <v>44</v>
      </c>
      <c r="E262" s="8" t="s">
        <v>1380</v>
      </c>
      <c r="F262" s="8" t="s">
        <v>1375</v>
      </c>
      <c r="G262" s="8">
        <v>46</v>
      </c>
      <c r="H262" s="8">
        <v>17.93</v>
      </c>
      <c r="I262" s="8">
        <v>0.33040000000000003</v>
      </c>
      <c r="J262" s="8">
        <v>1.3495999999999999</v>
      </c>
      <c r="K262" s="8" t="s">
        <v>1412</v>
      </c>
      <c r="L262" s="8">
        <v>580</v>
      </c>
      <c r="M262" s="8" t="s">
        <v>1403</v>
      </c>
      <c r="N262" s="89" t="s">
        <v>1902</v>
      </c>
      <c r="O262" s="8" t="s">
        <v>1499</v>
      </c>
      <c r="P262" s="8">
        <v>48</v>
      </c>
      <c r="Q262" s="8">
        <v>34.869999999999997</v>
      </c>
    </row>
    <row r="263" spans="1:17">
      <c r="A263" s="9" t="s">
        <v>1903</v>
      </c>
      <c r="B263" s="9" t="s">
        <v>1132</v>
      </c>
      <c r="C263" s="9" t="s">
        <v>32</v>
      </c>
      <c r="D263" s="9" t="s">
        <v>44</v>
      </c>
      <c r="E263" s="9" t="s">
        <v>1389</v>
      </c>
      <c r="F263" s="9" t="s">
        <v>1384</v>
      </c>
      <c r="G263" s="9">
        <v>21.94</v>
      </c>
      <c r="H263" s="9">
        <v>15.84</v>
      </c>
      <c r="I263" s="9">
        <v>0.24890000000000001</v>
      </c>
      <c r="J263" s="9">
        <v>0.53169999999999995</v>
      </c>
      <c r="K263" s="9" t="s">
        <v>1395</v>
      </c>
      <c r="L263" s="9">
        <v>632</v>
      </c>
      <c r="M263" s="9" t="s">
        <v>1396</v>
      </c>
      <c r="N263" s="90" t="s">
        <v>1212</v>
      </c>
      <c r="O263" s="9" t="s">
        <v>1904</v>
      </c>
      <c r="P263" s="9">
        <v>60</v>
      </c>
      <c r="Q263" s="9">
        <v>7.3</v>
      </c>
    </row>
    <row r="264" spans="1:17">
      <c r="A264" s="8" t="s">
        <v>1905</v>
      </c>
      <c r="B264" s="8" t="s">
        <v>714</v>
      </c>
      <c r="C264" s="8" t="s">
        <v>32</v>
      </c>
      <c r="D264" s="8" t="s">
        <v>23</v>
      </c>
      <c r="E264" s="8" t="s">
        <v>1389</v>
      </c>
      <c r="F264" s="8" t="s">
        <v>1390</v>
      </c>
      <c r="G264" s="8">
        <v>89.41</v>
      </c>
      <c r="H264" s="8">
        <v>8.09</v>
      </c>
      <c r="I264" s="8">
        <v>1.6473</v>
      </c>
      <c r="J264" s="8">
        <v>1.089</v>
      </c>
      <c r="K264" s="8" t="s">
        <v>1412</v>
      </c>
      <c r="L264" s="8">
        <v>738</v>
      </c>
      <c r="M264" s="8" t="s">
        <v>1426</v>
      </c>
      <c r="N264" s="89" t="s">
        <v>1753</v>
      </c>
      <c r="O264" s="8"/>
      <c r="P264" s="8">
        <v>120</v>
      </c>
      <c r="Q264" s="8">
        <v>24.03</v>
      </c>
    </row>
    <row r="265" spans="1:17">
      <c r="A265" s="9" t="s">
        <v>1906</v>
      </c>
      <c r="B265" s="9" t="s">
        <v>822</v>
      </c>
      <c r="C265" s="9" t="s">
        <v>16</v>
      </c>
      <c r="D265" s="9" t="s">
        <v>44</v>
      </c>
      <c r="E265" s="9" t="s">
        <v>1408</v>
      </c>
      <c r="F265" s="9" t="s">
        <v>1390</v>
      </c>
      <c r="G265" s="9">
        <v>57.46</v>
      </c>
      <c r="H265" s="9">
        <v>13.67</v>
      </c>
      <c r="I265" s="9">
        <v>1.0576000000000001</v>
      </c>
      <c r="J265" s="9">
        <v>1.5607</v>
      </c>
      <c r="K265" s="9" t="s">
        <v>1385</v>
      </c>
      <c r="L265" s="9">
        <v>748</v>
      </c>
      <c r="M265" s="9" t="s">
        <v>1381</v>
      </c>
      <c r="N265" s="90" t="s">
        <v>1907</v>
      </c>
      <c r="O265" s="9"/>
      <c r="P265" s="9">
        <v>48</v>
      </c>
      <c r="Q265" s="9">
        <v>0</v>
      </c>
    </row>
    <row r="266" spans="1:17">
      <c r="A266" s="8" t="s">
        <v>1908</v>
      </c>
      <c r="B266" s="8" t="s">
        <v>1312</v>
      </c>
      <c r="C266" s="8" t="s">
        <v>28</v>
      </c>
      <c r="D266" s="8" t="s">
        <v>10</v>
      </c>
      <c r="E266" s="8" t="s">
        <v>1389</v>
      </c>
      <c r="F266" s="8" t="s">
        <v>1375</v>
      </c>
      <c r="G266" s="8">
        <v>93.45</v>
      </c>
      <c r="H266" s="8">
        <v>10.98</v>
      </c>
      <c r="I266" s="8">
        <v>1.5774999999999999</v>
      </c>
      <c r="J266" s="8">
        <v>1.2862</v>
      </c>
      <c r="K266" s="8" t="s">
        <v>1412</v>
      </c>
      <c r="L266" s="8">
        <v>872</v>
      </c>
      <c r="M266" s="8" t="s">
        <v>1403</v>
      </c>
      <c r="N266" s="89" t="s">
        <v>872</v>
      </c>
      <c r="O266" s="8" t="s">
        <v>1909</v>
      </c>
      <c r="P266" s="8">
        <v>120</v>
      </c>
      <c r="Q266" s="8">
        <v>84.28</v>
      </c>
    </row>
    <row r="267" spans="1:17">
      <c r="A267" s="9" t="s">
        <v>1910</v>
      </c>
      <c r="B267" s="9" t="s">
        <v>956</v>
      </c>
      <c r="C267" s="9" t="s">
        <v>41</v>
      </c>
      <c r="D267" s="9" t="s">
        <v>10</v>
      </c>
      <c r="E267" s="9" t="s">
        <v>1380</v>
      </c>
      <c r="F267" s="9" t="s">
        <v>1384</v>
      </c>
      <c r="G267" s="9">
        <v>74.83</v>
      </c>
      <c r="H267" s="9">
        <v>15.16</v>
      </c>
      <c r="I267" s="9">
        <v>1.2434000000000001</v>
      </c>
      <c r="J267" s="9">
        <v>1.2145999999999999</v>
      </c>
      <c r="K267" s="9" t="s">
        <v>1395</v>
      </c>
      <c r="L267" s="9">
        <v>837</v>
      </c>
      <c r="M267" s="9" t="s">
        <v>1426</v>
      </c>
      <c r="N267" s="90" t="s">
        <v>647</v>
      </c>
      <c r="O267" s="9"/>
      <c r="P267" s="9">
        <v>120</v>
      </c>
      <c r="Q267" s="9">
        <v>68.06</v>
      </c>
    </row>
    <row r="268" spans="1:17">
      <c r="A268" s="8" t="s">
        <v>1911</v>
      </c>
      <c r="B268" s="8" t="s">
        <v>87</v>
      </c>
      <c r="C268" s="8" t="s">
        <v>28</v>
      </c>
      <c r="D268" s="8" t="s">
        <v>31</v>
      </c>
      <c r="E268" s="8" t="s">
        <v>1380</v>
      </c>
      <c r="F268" s="8" t="s">
        <v>1375</v>
      </c>
      <c r="G268" s="8">
        <v>89.77</v>
      </c>
      <c r="H268" s="8">
        <v>17.05</v>
      </c>
      <c r="I268" s="8">
        <v>1.3905000000000001</v>
      </c>
      <c r="J268" s="8">
        <v>1.3847</v>
      </c>
      <c r="K268" s="8" t="s">
        <v>1376</v>
      </c>
      <c r="L268" s="8">
        <v>861</v>
      </c>
      <c r="M268" s="8" t="s">
        <v>1377</v>
      </c>
      <c r="N268" s="89" t="s">
        <v>1470</v>
      </c>
      <c r="O268" s="8" t="s">
        <v>1701</v>
      </c>
      <c r="P268" s="8">
        <v>180</v>
      </c>
      <c r="Q268" s="8">
        <v>72.17</v>
      </c>
    </row>
    <row r="269" spans="1:17">
      <c r="A269" s="9" t="s">
        <v>1912</v>
      </c>
      <c r="B269" s="9" t="s">
        <v>559</v>
      </c>
      <c r="C269" s="9" t="s">
        <v>12</v>
      </c>
      <c r="D269" s="9" t="s">
        <v>1360</v>
      </c>
      <c r="E269" s="9" t="s">
        <v>1400</v>
      </c>
      <c r="F269" s="9" t="s">
        <v>1375</v>
      </c>
      <c r="G269" s="9">
        <v>37.94</v>
      </c>
      <c r="H269" s="9">
        <v>9.2899999999999991</v>
      </c>
      <c r="I269" s="9">
        <v>0.43780000000000002</v>
      </c>
      <c r="J269" s="9">
        <v>0.79290000000000005</v>
      </c>
      <c r="K269" s="9" t="s">
        <v>1376</v>
      </c>
      <c r="L269" s="9">
        <v>800</v>
      </c>
      <c r="M269" s="9" t="s">
        <v>1381</v>
      </c>
      <c r="N269" s="90" t="s">
        <v>1913</v>
      </c>
      <c r="O269" s="9"/>
      <c r="P269" s="9">
        <v>60</v>
      </c>
      <c r="Q269" s="9">
        <v>26.44</v>
      </c>
    </row>
    <row r="270" spans="1:17">
      <c r="A270" s="8" t="s">
        <v>1914</v>
      </c>
      <c r="B270" s="8" t="s">
        <v>223</v>
      </c>
      <c r="C270" s="8" t="s">
        <v>12</v>
      </c>
      <c r="D270" s="8" t="s">
        <v>10</v>
      </c>
      <c r="E270" s="8" t="s">
        <v>1380</v>
      </c>
      <c r="F270" s="8" t="s">
        <v>1390</v>
      </c>
      <c r="G270" s="8">
        <v>2.63</v>
      </c>
      <c r="H270" s="8">
        <v>8.64</v>
      </c>
      <c r="I270" s="8">
        <v>4.2700000000000002E-2</v>
      </c>
      <c r="J270" s="8">
        <v>2.3099999999999999E-2</v>
      </c>
      <c r="K270" s="8" t="s">
        <v>1385</v>
      </c>
      <c r="L270" s="8">
        <v>722</v>
      </c>
      <c r="M270" s="8" t="s">
        <v>1381</v>
      </c>
      <c r="N270" s="89" t="s">
        <v>1915</v>
      </c>
      <c r="O270" s="8"/>
      <c r="P270" s="8">
        <v>240</v>
      </c>
      <c r="Q270" s="8">
        <v>0</v>
      </c>
    </row>
    <row r="271" spans="1:17">
      <c r="A271" s="9" t="s">
        <v>1916</v>
      </c>
      <c r="B271" s="9" t="s">
        <v>988</v>
      </c>
      <c r="C271" s="9" t="s">
        <v>24</v>
      </c>
      <c r="D271" s="9" t="s">
        <v>44</v>
      </c>
      <c r="E271" s="9" t="s">
        <v>1389</v>
      </c>
      <c r="F271" s="9" t="s">
        <v>1384</v>
      </c>
      <c r="G271" s="9">
        <v>77.91</v>
      </c>
      <c r="H271" s="9">
        <v>8.76</v>
      </c>
      <c r="I271" s="9">
        <v>1.3903000000000001</v>
      </c>
      <c r="J271" s="9">
        <v>3.5507</v>
      </c>
      <c r="K271" s="9" t="s">
        <v>1412</v>
      </c>
      <c r="L271" s="9">
        <v>825</v>
      </c>
      <c r="M271" s="9" t="s">
        <v>1377</v>
      </c>
      <c r="N271" s="90" t="s">
        <v>1917</v>
      </c>
      <c r="O271" s="9" t="s">
        <v>1728</v>
      </c>
      <c r="P271" s="9">
        <v>24</v>
      </c>
      <c r="Q271" s="9">
        <v>62.12</v>
      </c>
    </row>
    <row r="272" spans="1:17">
      <c r="A272" s="8" t="s">
        <v>1918</v>
      </c>
      <c r="B272" s="8" t="s">
        <v>71</v>
      </c>
      <c r="C272" s="8" t="s">
        <v>28</v>
      </c>
      <c r="D272" s="8" t="s">
        <v>1360</v>
      </c>
      <c r="E272" s="8" t="s">
        <v>1411</v>
      </c>
      <c r="F272" s="8" t="s">
        <v>1375</v>
      </c>
      <c r="G272" s="8">
        <v>27.49</v>
      </c>
      <c r="H272" s="8">
        <v>10.88</v>
      </c>
      <c r="I272" s="8">
        <v>0.50970000000000004</v>
      </c>
      <c r="J272" s="8">
        <v>0.37680000000000002</v>
      </c>
      <c r="K272" s="8" t="s">
        <v>1395</v>
      </c>
      <c r="L272" s="8">
        <v>711</v>
      </c>
      <c r="M272" s="8" t="s">
        <v>1396</v>
      </c>
      <c r="N272" s="89" t="s">
        <v>1097</v>
      </c>
      <c r="O272" s="8" t="s">
        <v>1919</v>
      </c>
      <c r="P272" s="8">
        <v>120</v>
      </c>
      <c r="Q272" s="8">
        <v>3.11</v>
      </c>
    </row>
    <row r="273" spans="1:17">
      <c r="A273" s="9" t="s">
        <v>1920</v>
      </c>
      <c r="B273" s="9" t="s">
        <v>1165</v>
      </c>
      <c r="C273" s="9" t="s">
        <v>38</v>
      </c>
      <c r="D273" s="9" t="s">
        <v>23</v>
      </c>
      <c r="E273" s="9" t="s">
        <v>1408</v>
      </c>
      <c r="F273" s="9" t="s">
        <v>1375</v>
      </c>
      <c r="G273" s="9">
        <v>17.87</v>
      </c>
      <c r="H273" s="9">
        <v>12.23</v>
      </c>
      <c r="I273" s="9">
        <v>0.23830000000000001</v>
      </c>
      <c r="J273" s="9">
        <v>0.25879999999999997</v>
      </c>
      <c r="K273" s="9" t="s">
        <v>1395</v>
      </c>
      <c r="L273" s="9">
        <v>818</v>
      </c>
      <c r="M273" s="9" t="s">
        <v>1403</v>
      </c>
      <c r="N273" s="90" t="s">
        <v>1921</v>
      </c>
      <c r="O273" s="9" t="s">
        <v>1922</v>
      </c>
      <c r="P273" s="9">
        <v>120</v>
      </c>
      <c r="Q273" s="9">
        <v>2.57</v>
      </c>
    </row>
    <row r="274" spans="1:17">
      <c r="A274" s="8" t="s">
        <v>1923</v>
      </c>
      <c r="B274" s="8" t="s">
        <v>1312</v>
      </c>
      <c r="C274" s="8" t="s">
        <v>32</v>
      </c>
      <c r="D274" s="8" t="s">
        <v>1360</v>
      </c>
      <c r="E274" s="8" t="s">
        <v>1400</v>
      </c>
      <c r="F274" s="8" t="s">
        <v>1375</v>
      </c>
      <c r="G274" s="8">
        <v>52.21</v>
      </c>
      <c r="H274" s="8">
        <v>8.6</v>
      </c>
      <c r="I274" s="8">
        <v>0.88849999999999996</v>
      </c>
      <c r="J274" s="8">
        <v>0.45639999999999997</v>
      </c>
      <c r="K274" s="8" t="s">
        <v>1385</v>
      </c>
      <c r="L274" s="8">
        <v>872</v>
      </c>
      <c r="M274" s="8" t="s">
        <v>1381</v>
      </c>
      <c r="N274" s="89" t="s">
        <v>1580</v>
      </c>
      <c r="O274" s="8"/>
      <c r="P274" s="8">
        <v>240</v>
      </c>
      <c r="Q274" s="8">
        <v>0</v>
      </c>
    </row>
    <row r="275" spans="1:17">
      <c r="A275" s="9" t="s">
        <v>1924</v>
      </c>
      <c r="B275" s="9" t="s">
        <v>456</v>
      </c>
      <c r="C275" s="9" t="s">
        <v>38</v>
      </c>
      <c r="D275" s="9" t="s">
        <v>1360</v>
      </c>
      <c r="E275" s="9" t="s">
        <v>1408</v>
      </c>
      <c r="F275" s="9" t="s">
        <v>1384</v>
      </c>
      <c r="G275" s="9">
        <v>10.23</v>
      </c>
      <c r="H275" s="9">
        <v>7.63</v>
      </c>
      <c r="I275" s="9">
        <v>0.16930000000000001</v>
      </c>
      <c r="J275" s="9">
        <v>0.31879999999999997</v>
      </c>
      <c r="K275" s="9" t="s">
        <v>1385</v>
      </c>
      <c r="L275" s="9">
        <v>565</v>
      </c>
      <c r="M275" s="9" t="s">
        <v>1403</v>
      </c>
      <c r="N275" s="90" t="s">
        <v>1925</v>
      </c>
      <c r="O275" s="9" t="s">
        <v>158</v>
      </c>
      <c r="P275" s="9">
        <v>36</v>
      </c>
      <c r="Q275" s="9">
        <v>0</v>
      </c>
    </row>
    <row r="276" spans="1:17">
      <c r="A276" s="8" t="s">
        <v>1926</v>
      </c>
      <c r="B276" s="8" t="s">
        <v>268</v>
      </c>
      <c r="C276" s="8" t="s">
        <v>35</v>
      </c>
      <c r="D276" s="8" t="s">
        <v>31</v>
      </c>
      <c r="E276" s="8" t="s">
        <v>1389</v>
      </c>
      <c r="F276" s="8" t="s">
        <v>1384</v>
      </c>
      <c r="G276" s="8">
        <v>65.599999999999994</v>
      </c>
      <c r="H276" s="8">
        <v>9.6300000000000008</v>
      </c>
      <c r="I276" s="8">
        <v>1.155</v>
      </c>
      <c r="J276" s="8">
        <v>0.85350000000000004</v>
      </c>
      <c r="K276" s="8" t="s">
        <v>1412</v>
      </c>
      <c r="L276" s="8">
        <v>887</v>
      </c>
      <c r="M276" s="8" t="s">
        <v>1396</v>
      </c>
      <c r="N276" s="89" t="s">
        <v>1790</v>
      </c>
      <c r="O276" s="8" t="s">
        <v>1927</v>
      </c>
      <c r="P276" s="8">
        <v>120</v>
      </c>
      <c r="Q276" s="8">
        <v>58.69</v>
      </c>
    </row>
    <row r="277" spans="1:17">
      <c r="A277" s="9" t="s">
        <v>1928</v>
      </c>
      <c r="B277" s="9" t="s">
        <v>878</v>
      </c>
      <c r="C277" s="9" t="s">
        <v>12</v>
      </c>
      <c r="D277" s="9" t="s">
        <v>10</v>
      </c>
      <c r="E277" s="9" t="s">
        <v>1400</v>
      </c>
      <c r="F277" s="9" t="s">
        <v>1390</v>
      </c>
      <c r="G277" s="9">
        <v>13.15</v>
      </c>
      <c r="H277" s="9">
        <v>10.38</v>
      </c>
      <c r="I277" s="9">
        <v>0.1014</v>
      </c>
      <c r="J277" s="9">
        <v>0.60909999999999997</v>
      </c>
      <c r="K277" s="9"/>
      <c r="L277" s="9">
        <v>898</v>
      </c>
      <c r="M277" s="9" t="s">
        <v>1426</v>
      </c>
      <c r="N277" s="90" t="s">
        <v>1929</v>
      </c>
      <c r="O277" s="9"/>
      <c r="P277" s="9">
        <v>24</v>
      </c>
      <c r="Q277" s="9">
        <v>5.68</v>
      </c>
    </row>
    <row r="278" spans="1:17">
      <c r="A278" s="8" t="s">
        <v>1930</v>
      </c>
      <c r="B278" s="8" t="s">
        <v>187</v>
      </c>
      <c r="C278" s="8" t="s">
        <v>35</v>
      </c>
      <c r="D278" s="8" t="s">
        <v>10</v>
      </c>
      <c r="E278" s="8" t="s">
        <v>1389</v>
      </c>
      <c r="F278" s="8" t="s">
        <v>1390</v>
      </c>
      <c r="G278" s="8">
        <v>42.57</v>
      </c>
      <c r="H278" s="8">
        <v>14.47</v>
      </c>
      <c r="I278" s="8">
        <v>0.50080000000000002</v>
      </c>
      <c r="J278" s="8">
        <v>1.4646999999999999</v>
      </c>
      <c r="K278" s="8" t="s">
        <v>1395</v>
      </c>
      <c r="L278" s="8">
        <v>793</v>
      </c>
      <c r="M278" s="8" t="s">
        <v>1426</v>
      </c>
      <c r="N278" s="89" t="s">
        <v>1931</v>
      </c>
      <c r="O278" s="8"/>
      <c r="P278" s="8">
        <v>36</v>
      </c>
      <c r="Q278" s="8">
        <v>36.950000000000003</v>
      </c>
    </row>
    <row r="279" spans="1:17">
      <c r="A279" s="9" t="s">
        <v>1932</v>
      </c>
      <c r="B279" s="9" t="s">
        <v>1210</v>
      </c>
      <c r="C279" s="9" t="s">
        <v>7</v>
      </c>
      <c r="D279" s="9" t="s">
        <v>10</v>
      </c>
      <c r="E279" s="9" t="s">
        <v>1408</v>
      </c>
      <c r="F279" s="9" t="s">
        <v>1375</v>
      </c>
      <c r="G279" s="9">
        <v>48.91</v>
      </c>
      <c r="H279" s="9">
        <v>13.51</v>
      </c>
      <c r="I279" s="9">
        <v>0.36080000000000001</v>
      </c>
      <c r="J279" s="9">
        <v>1.1256999999999999</v>
      </c>
      <c r="K279" s="9" t="s">
        <v>1385</v>
      </c>
      <c r="L279" s="9">
        <v>784</v>
      </c>
      <c r="M279" s="9" t="s">
        <v>1386</v>
      </c>
      <c r="N279" s="90" t="s">
        <v>322</v>
      </c>
      <c r="O279" s="9"/>
      <c r="P279" s="9">
        <v>60</v>
      </c>
      <c r="Q279" s="9">
        <v>0</v>
      </c>
    </row>
    <row r="280" spans="1:17">
      <c r="A280" s="8" t="s">
        <v>1933</v>
      </c>
      <c r="B280" s="8" t="s">
        <v>1096</v>
      </c>
      <c r="C280" s="8" t="s">
        <v>16</v>
      </c>
      <c r="D280" s="8" t="s">
        <v>1360</v>
      </c>
      <c r="E280" s="8" t="s">
        <v>1408</v>
      </c>
      <c r="F280" s="8" t="s">
        <v>1384</v>
      </c>
      <c r="G280" s="8">
        <v>89.96</v>
      </c>
      <c r="H280" s="8">
        <v>9.02</v>
      </c>
      <c r="I280" s="8">
        <v>0.56240000000000001</v>
      </c>
      <c r="J280" s="8">
        <v>2.8614999999999999</v>
      </c>
      <c r="K280" s="8" t="s">
        <v>1412</v>
      </c>
      <c r="L280" s="8">
        <v>855</v>
      </c>
      <c r="M280" s="8" t="s">
        <v>1426</v>
      </c>
      <c r="N280" s="89" t="s">
        <v>1934</v>
      </c>
      <c r="O280" s="8"/>
      <c r="P280" s="8">
        <v>36</v>
      </c>
      <c r="Q280" s="8">
        <v>24.23</v>
      </c>
    </row>
    <row r="281" spans="1:17">
      <c r="A281" s="9" t="s">
        <v>1935</v>
      </c>
      <c r="B281" s="9" t="s">
        <v>971</v>
      </c>
      <c r="C281" s="9" t="s">
        <v>24</v>
      </c>
      <c r="D281" s="9" t="s">
        <v>44</v>
      </c>
      <c r="E281" s="9" t="s">
        <v>1374</v>
      </c>
      <c r="F281" s="9" t="s">
        <v>1375</v>
      </c>
      <c r="G281" s="9">
        <v>44.17</v>
      </c>
      <c r="H281" s="9">
        <v>17.649999999999999</v>
      </c>
      <c r="I281" s="9">
        <v>0.38650000000000001</v>
      </c>
      <c r="J281" s="9">
        <v>1.2894000000000001</v>
      </c>
      <c r="K281" s="9" t="s">
        <v>1412</v>
      </c>
      <c r="L281" s="9">
        <v>866</v>
      </c>
      <c r="M281" s="9" t="s">
        <v>1377</v>
      </c>
      <c r="N281" s="90" t="s">
        <v>632</v>
      </c>
      <c r="O281" s="9" t="s">
        <v>1936</v>
      </c>
      <c r="P281" s="9">
        <v>48</v>
      </c>
      <c r="Q281" s="9">
        <v>34.200000000000003</v>
      </c>
    </row>
    <row r="282" spans="1:17">
      <c r="A282" s="8" t="s">
        <v>1937</v>
      </c>
      <c r="B282" s="8" t="s">
        <v>377</v>
      </c>
      <c r="C282" s="8" t="s">
        <v>35</v>
      </c>
      <c r="D282" s="8" t="s">
        <v>44</v>
      </c>
      <c r="E282" s="8" t="s">
        <v>1400</v>
      </c>
      <c r="F282" s="8" t="s">
        <v>1375</v>
      </c>
      <c r="G282" s="8">
        <v>60.04</v>
      </c>
      <c r="H282" s="8">
        <v>11.01</v>
      </c>
      <c r="I282" s="8">
        <v>0.39710000000000001</v>
      </c>
      <c r="J282" s="8">
        <v>0.82740000000000002</v>
      </c>
      <c r="K282" s="8" t="s">
        <v>1376</v>
      </c>
      <c r="L282" s="8">
        <v>877</v>
      </c>
      <c r="M282" s="8" t="s">
        <v>1386</v>
      </c>
      <c r="N282" s="89" t="s">
        <v>1938</v>
      </c>
      <c r="O282" s="8"/>
      <c r="P282" s="8">
        <v>120</v>
      </c>
      <c r="Q282" s="8">
        <v>25.09</v>
      </c>
    </row>
    <row r="283" spans="1:17">
      <c r="A283" s="9" t="s">
        <v>1939</v>
      </c>
      <c r="B283" s="9" t="s">
        <v>323</v>
      </c>
      <c r="C283" s="9" t="s">
        <v>7</v>
      </c>
      <c r="D283" s="9" t="s">
        <v>23</v>
      </c>
      <c r="E283" s="9" t="s">
        <v>1408</v>
      </c>
      <c r="F283" s="9" t="s">
        <v>1390</v>
      </c>
      <c r="G283" s="9">
        <v>41.57</v>
      </c>
      <c r="H283" s="9">
        <v>17.149999999999999</v>
      </c>
      <c r="I283" s="9">
        <v>0.80049999999999999</v>
      </c>
      <c r="J283" s="9">
        <v>0.61450000000000005</v>
      </c>
      <c r="K283" s="9" t="s">
        <v>1412</v>
      </c>
      <c r="L283" s="9">
        <v>787</v>
      </c>
      <c r="M283" s="9" t="s">
        <v>1377</v>
      </c>
      <c r="N283" s="90" t="s">
        <v>1940</v>
      </c>
      <c r="O283" s="9" t="s">
        <v>1662</v>
      </c>
      <c r="P283" s="9">
        <v>240</v>
      </c>
      <c r="Q283" s="9">
        <v>10.51</v>
      </c>
    </row>
    <row r="284" spans="1:17">
      <c r="A284" s="8" t="s">
        <v>1941</v>
      </c>
      <c r="B284" s="8" t="s">
        <v>588</v>
      </c>
      <c r="C284" s="8" t="s">
        <v>20</v>
      </c>
      <c r="D284" s="8" t="s">
        <v>10</v>
      </c>
      <c r="E284" s="8" t="s">
        <v>1389</v>
      </c>
      <c r="F284" s="8" t="s">
        <v>1390</v>
      </c>
      <c r="G284" s="8">
        <v>37.79</v>
      </c>
      <c r="H284" s="8">
        <v>10.96</v>
      </c>
      <c r="I284" s="8">
        <v>0.19439999999999999</v>
      </c>
      <c r="J284" s="8">
        <v>3.3391999999999999</v>
      </c>
      <c r="K284" s="8" t="s">
        <v>1412</v>
      </c>
      <c r="L284" s="8">
        <v>557</v>
      </c>
      <c r="M284" s="8" t="s">
        <v>1386</v>
      </c>
      <c r="N284" s="89" t="s">
        <v>1942</v>
      </c>
      <c r="O284" s="8"/>
      <c r="P284" s="8">
        <v>12</v>
      </c>
      <c r="Q284" s="8">
        <v>22.01</v>
      </c>
    </row>
    <row r="285" spans="1:17">
      <c r="A285" s="9" t="s">
        <v>1943</v>
      </c>
      <c r="B285" s="9" t="s">
        <v>175</v>
      </c>
      <c r="C285" s="9" t="s">
        <v>32</v>
      </c>
      <c r="D285" s="9" t="s">
        <v>31</v>
      </c>
      <c r="E285" s="9" t="s">
        <v>1411</v>
      </c>
      <c r="F285" s="9" t="s">
        <v>1384</v>
      </c>
      <c r="G285" s="9">
        <v>53.2</v>
      </c>
      <c r="H285" s="9">
        <v>10.56</v>
      </c>
      <c r="I285" s="9">
        <v>0.75109999999999999</v>
      </c>
      <c r="J285" s="9">
        <v>2.4687000000000001</v>
      </c>
      <c r="K285" s="9" t="s">
        <v>1358</v>
      </c>
      <c r="L285" s="9">
        <v>636</v>
      </c>
      <c r="M285" s="9" t="s">
        <v>1381</v>
      </c>
      <c r="N285" s="90" t="s">
        <v>1944</v>
      </c>
      <c r="O285" s="9"/>
      <c r="P285" s="9">
        <v>24</v>
      </c>
      <c r="Q285" s="9">
        <v>36.17</v>
      </c>
    </row>
    <row r="286" spans="1:17">
      <c r="A286" s="8" t="s">
        <v>1945</v>
      </c>
      <c r="B286" s="8" t="s">
        <v>367</v>
      </c>
      <c r="C286" s="8" t="s">
        <v>20</v>
      </c>
      <c r="D286" s="8" t="s">
        <v>10</v>
      </c>
      <c r="E286" s="8" t="s">
        <v>1400</v>
      </c>
      <c r="F286" s="8" t="s">
        <v>1375</v>
      </c>
      <c r="G286" s="8"/>
      <c r="H286" s="8">
        <v>8.81</v>
      </c>
      <c r="I286" s="8">
        <v>6.6400000000000001E-2</v>
      </c>
      <c r="J286" s="8">
        <v>0.09</v>
      </c>
      <c r="K286" s="8" t="s">
        <v>1358</v>
      </c>
      <c r="L286" s="8">
        <v>593</v>
      </c>
      <c r="M286" s="8" t="s">
        <v>1377</v>
      </c>
      <c r="N286" s="89" t="s">
        <v>1946</v>
      </c>
      <c r="O286" s="8" t="s">
        <v>1947</v>
      </c>
      <c r="P286" s="8">
        <v>84</v>
      </c>
      <c r="Q286" s="8">
        <v>0.66</v>
      </c>
    </row>
    <row r="287" spans="1:17">
      <c r="A287" s="9" t="s">
        <v>1948</v>
      </c>
      <c r="B287" s="9" t="s">
        <v>873</v>
      </c>
      <c r="C287" s="9" t="s">
        <v>7</v>
      </c>
      <c r="D287" s="9" t="s">
        <v>44</v>
      </c>
      <c r="E287" s="9" t="s">
        <v>1408</v>
      </c>
      <c r="F287" s="9" t="s">
        <v>1384</v>
      </c>
      <c r="G287" s="9">
        <v>84.32</v>
      </c>
      <c r="H287" s="9">
        <v>17.350000000000001</v>
      </c>
      <c r="I287" s="9">
        <v>1.5827</v>
      </c>
      <c r="J287" s="9">
        <v>7.7043999999999997</v>
      </c>
      <c r="K287" s="9" t="s">
        <v>1412</v>
      </c>
      <c r="L287" s="9">
        <v>836</v>
      </c>
      <c r="M287" s="9" t="s">
        <v>1381</v>
      </c>
      <c r="N287" s="90" t="s">
        <v>1949</v>
      </c>
      <c r="O287" s="9"/>
      <c r="P287" s="9">
        <v>12</v>
      </c>
      <c r="Q287" s="9">
        <v>13.41</v>
      </c>
    </row>
    <row r="288" spans="1:17">
      <c r="A288" s="8" t="s">
        <v>1950</v>
      </c>
      <c r="B288" s="8" t="s">
        <v>1056</v>
      </c>
      <c r="C288" s="8" t="s">
        <v>24</v>
      </c>
      <c r="D288" s="8" t="s">
        <v>31</v>
      </c>
      <c r="E288" s="8" t="s">
        <v>1408</v>
      </c>
      <c r="F288" s="8" t="s">
        <v>1375</v>
      </c>
      <c r="G288" s="8">
        <v>40.630000000000003</v>
      </c>
      <c r="H288" s="8">
        <v>10.94</v>
      </c>
      <c r="I288" s="8">
        <v>0.57630000000000003</v>
      </c>
      <c r="J288" s="8">
        <v>0.55830000000000002</v>
      </c>
      <c r="K288" s="8" t="s">
        <v>1412</v>
      </c>
      <c r="L288" s="8">
        <v>758</v>
      </c>
      <c r="M288" s="8" t="s">
        <v>1381</v>
      </c>
      <c r="N288" s="89" t="s">
        <v>1951</v>
      </c>
      <c r="O288" s="8"/>
      <c r="P288" s="8">
        <v>120</v>
      </c>
      <c r="Q288" s="8">
        <v>21.1</v>
      </c>
    </row>
    <row r="289" spans="1:17">
      <c r="A289" s="9" t="s">
        <v>1952</v>
      </c>
      <c r="B289" s="9" t="s">
        <v>1199</v>
      </c>
      <c r="C289" s="9" t="s">
        <v>28</v>
      </c>
      <c r="D289" s="9" t="s">
        <v>23</v>
      </c>
      <c r="E289" s="9" t="s">
        <v>1380</v>
      </c>
      <c r="F289" s="9" t="s">
        <v>1384</v>
      </c>
      <c r="G289" s="9">
        <v>23.18</v>
      </c>
      <c r="H289" s="9">
        <v>9.0299999999999994</v>
      </c>
      <c r="I289" s="9">
        <v>0.46139999999999998</v>
      </c>
      <c r="J289" s="9">
        <v>0.29399999999999998</v>
      </c>
      <c r="K289" s="9" t="s">
        <v>1395</v>
      </c>
      <c r="L289" s="9">
        <v>779</v>
      </c>
      <c r="M289" s="9" t="s">
        <v>1386</v>
      </c>
      <c r="N289" s="90" t="s">
        <v>1048</v>
      </c>
      <c r="O289" s="9"/>
      <c r="P289" s="9">
        <v>120</v>
      </c>
      <c r="Q289" s="9">
        <v>6.08</v>
      </c>
    </row>
    <row r="290" spans="1:17">
      <c r="A290" s="8" t="s">
        <v>1953</v>
      </c>
      <c r="B290" s="8" t="s">
        <v>1271</v>
      </c>
      <c r="C290" s="8" t="s">
        <v>38</v>
      </c>
      <c r="D290" s="8" t="s">
        <v>10</v>
      </c>
      <c r="E290" s="8" t="s">
        <v>1374</v>
      </c>
      <c r="F290" s="8" t="s">
        <v>1384</v>
      </c>
      <c r="G290" s="8">
        <v>26.71</v>
      </c>
      <c r="H290" s="8">
        <v>8.7200000000000006</v>
      </c>
      <c r="I290" s="8">
        <v>0.51300000000000001</v>
      </c>
      <c r="J290" s="8">
        <v>1.2168000000000001</v>
      </c>
      <c r="K290" s="8" t="s">
        <v>1412</v>
      </c>
      <c r="L290" s="8">
        <v>608</v>
      </c>
      <c r="M290" s="8" t="s">
        <v>1426</v>
      </c>
      <c r="N290" s="89" t="s">
        <v>1954</v>
      </c>
      <c r="O290" s="8"/>
      <c r="P290" s="8">
        <v>24</v>
      </c>
      <c r="Q290" s="8">
        <v>8.8000000000000007</v>
      </c>
    </row>
    <row r="291" spans="1:17">
      <c r="A291" s="9" t="s">
        <v>1955</v>
      </c>
      <c r="B291" s="9" t="s">
        <v>723</v>
      </c>
      <c r="C291" s="9" t="s">
        <v>12</v>
      </c>
      <c r="D291" s="9" t="s">
        <v>1360</v>
      </c>
      <c r="E291" s="9" t="s">
        <v>1408</v>
      </c>
      <c r="F291" s="9" t="s">
        <v>1384</v>
      </c>
      <c r="G291" s="9">
        <v>75.55</v>
      </c>
      <c r="H291" s="9">
        <v>18.12</v>
      </c>
      <c r="I291" s="9">
        <v>0.84609999999999996</v>
      </c>
      <c r="J291" s="9">
        <v>1.2232000000000001</v>
      </c>
      <c r="K291" s="9" t="s">
        <v>1385</v>
      </c>
      <c r="L291" s="9">
        <v>672</v>
      </c>
      <c r="M291" s="9" t="s">
        <v>1403</v>
      </c>
      <c r="N291" s="90" t="s">
        <v>1956</v>
      </c>
      <c r="O291" s="9" t="s">
        <v>1476</v>
      </c>
      <c r="P291" s="9">
        <v>180</v>
      </c>
      <c r="Q291" s="9">
        <v>0</v>
      </c>
    </row>
    <row r="292" spans="1:17">
      <c r="A292" s="8" t="s">
        <v>1957</v>
      </c>
      <c r="B292" s="8" t="s">
        <v>1353</v>
      </c>
      <c r="C292" s="8" t="s">
        <v>24</v>
      </c>
      <c r="D292" s="8" t="s">
        <v>31</v>
      </c>
      <c r="E292" s="8" t="s">
        <v>1374</v>
      </c>
      <c r="F292" s="8" t="s">
        <v>1375</v>
      </c>
      <c r="G292" s="8">
        <v>23.36</v>
      </c>
      <c r="H292" s="8">
        <v>10.76</v>
      </c>
      <c r="I292" s="8">
        <v>0.14580000000000001</v>
      </c>
      <c r="J292" s="8">
        <v>0.23730000000000001</v>
      </c>
      <c r="K292" s="8" t="s">
        <v>1395</v>
      </c>
      <c r="L292" s="8">
        <v>703</v>
      </c>
      <c r="M292" s="8" t="s">
        <v>1381</v>
      </c>
      <c r="N292" s="89" t="s">
        <v>1958</v>
      </c>
      <c r="O292" s="8"/>
      <c r="P292" s="8">
        <v>240</v>
      </c>
      <c r="Q292" s="8">
        <v>16.14</v>
      </c>
    </row>
    <row r="293" spans="1:17">
      <c r="A293" s="9" t="s">
        <v>1959</v>
      </c>
      <c r="B293" s="9" t="s">
        <v>386</v>
      </c>
      <c r="C293" s="9" t="s">
        <v>7</v>
      </c>
      <c r="D293" s="9" t="s">
        <v>1360</v>
      </c>
      <c r="E293" s="9" t="s">
        <v>1400</v>
      </c>
      <c r="F293" s="9" t="s">
        <v>1375</v>
      </c>
      <c r="G293" s="9">
        <v>19.600000000000001</v>
      </c>
      <c r="H293" s="9">
        <v>9.8000000000000007</v>
      </c>
      <c r="I293" s="9">
        <v>0.27160000000000001</v>
      </c>
      <c r="J293" s="9">
        <v>0.18659999999999999</v>
      </c>
      <c r="K293" s="9" t="s">
        <v>1358</v>
      </c>
      <c r="L293" s="9">
        <v>871</v>
      </c>
      <c r="M293" s="9" t="s">
        <v>1426</v>
      </c>
      <c r="N293" s="90" t="s">
        <v>1960</v>
      </c>
      <c r="O293" s="9"/>
      <c r="P293" s="9">
        <v>240</v>
      </c>
      <c r="Q293" s="9">
        <v>13.76</v>
      </c>
    </row>
    <row r="294" spans="1:17">
      <c r="A294" s="8" t="s">
        <v>1961</v>
      </c>
      <c r="B294" s="8" t="s">
        <v>234</v>
      </c>
      <c r="C294" s="8" t="s">
        <v>16</v>
      </c>
      <c r="D294" s="8" t="s">
        <v>1360</v>
      </c>
      <c r="E294" s="8" t="s">
        <v>1408</v>
      </c>
      <c r="F294" s="8" t="s">
        <v>1375</v>
      </c>
      <c r="G294" s="8">
        <v>97.53</v>
      </c>
      <c r="H294" s="8">
        <v>13.15</v>
      </c>
      <c r="I294" s="8">
        <v>1.6288</v>
      </c>
      <c r="J294" s="8">
        <v>2.6238000000000001</v>
      </c>
      <c r="K294" s="8" t="s">
        <v>1385</v>
      </c>
      <c r="L294" s="8">
        <v>648</v>
      </c>
      <c r="M294" s="8" t="s">
        <v>1426</v>
      </c>
      <c r="N294" s="89" t="s">
        <v>1962</v>
      </c>
      <c r="O294" s="8"/>
      <c r="P294" s="8">
        <v>48</v>
      </c>
      <c r="Q294" s="8">
        <v>0</v>
      </c>
    </row>
    <row r="295" spans="1:17">
      <c r="A295" s="9" t="s">
        <v>1963</v>
      </c>
      <c r="B295" s="9" t="s">
        <v>1229</v>
      </c>
      <c r="C295" s="9" t="s">
        <v>41</v>
      </c>
      <c r="D295" s="9" t="s">
        <v>10</v>
      </c>
      <c r="E295" s="9" t="s">
        <v>1389</v>
      </c>
      <c r="F295" s="9" t="s">
        <v>1375</v>
      </c>
      <c r="G295" s="9">
        <v>87.74</v>
      </c>
      <c r="H295" s="9">
        <v>10.15</v>
      </c>
      <c r="I295" s="9">
        <v>1.6153999999999999</v>
      </c>
      <c r="J295" s="9">
        <v>2.8372999999999999</v>
      </c>
      <c r="K295" s="9" t="s">
        <v>1412</v>
      </c>
      <c r="L295" s="9">
        <v>671</v>
      </c>
      <c r="M295" s="9" t="s">
        <v>1396</v>
      </c>
      <c r="N295" s="90" t="s">
        <v>1964</v>
      </c>
      <c r="O295" s="9" t="s">
        <v>1934</v>
      </c>
      <c r="P295" s="9">
        <v>36</v>
      </c>
      <c r="Q295" s="9">
        <v>48.37</v>
      </c>
    </row>
    <row r="296" spans="1:17">
      <c r="A296" s="8" t="s">
        <v>1965</v>
      </c>
      <c r="B296" s="8" t="s">
        <v>840</v>
      </c>
      <c r="C296" s="8" t="s">
        <v>12</v>
      </c>
      <c r="D296" s="8" t="s">
        <v>31</v>
      </c>
      <c r="E296" s="8" t="s">
        <v>1400</v>
      </c>
      <c r="F296" s="8" t="s">
        <v>1384</v>
      </c>
      <c r="G296" s="8">
        <v>15.91</v>
      </c>
      <c r="H296" s="8">
        <v>13.09</v>
      </c>
      <c r="I296" s="8">
        <v>9.2200000000000004E-2</v>
      </c>
      <c r="J296" s="8">
        <v>0.36270000000000002</v>
      </c>
      <c r="K296" s="8" t="s">
        <v>1412</v>
      </c>
      <c r="L296" s="8">
        <v>638</v>
      </c>
      <c r="M296" s="8" t="s">
        <v>1396</v>
      </c>
      <c r="N296" s="89" t="s">
        <v>1966</v>
      </c>
      <c r="O296" s="8" t="s">
        <v>681</v>
      </c>
      <c r="P296" s="8">
        <v>60</v>
      </c>
      <c r="Q296" s="8">
        <v>6.76</v>
      </c>
    </row>
    <row r="297" spans="1:17">
      <c r="A297" s="9" t="s">
        <v>1967</v>
      </c>
      <c r="B297" s="9" t="s">
        <v>353</v>
      </c>
      <c r="C297" s="9" t="s">
        <v>32</v>
      </c>
      <c r="D297" s="9" t="s">
        <v>1360</v>
      </c>
      <c r="E297" s="9" t="s">
        <v>1411</v>
      </c>
      <c r="F297" s="9" t="s">
        <v>1375</v>
      </c>
      <c r="G297" s="9">
        <v>53.43</v>
      </c>
      <c r="H297" s="9">
        <v>12.27</v>
      </c>
      <c r="I297" s="9">
        <v>0.81310000000000004</v>
      </c>
      <c r="J297" s="9">
        <v>1.4140999999999999</v>
      </c>
      <c r="K297" s="9" t="s">
        <v>1385</v>
      </c>
      <c r="L297" s="9">
        <v>740</v>
      </c>
      <c r="M297" s="9" t="s">
        <v>1386</v>
      </c>
      <c r="N297" s="90" t="s">
        <v>1968</v>
      </c>
      <c r="O297" s="9"/>
      <c r="P297" s="9">
        <v>48</v>
      </c>
      <c r="Q297" s="9">
        <v>0</v>
      </c>
    </row>
    <row r="298" spans="1:17">
      <c r="A298" s="8" t="s">
        <v>1969</v>
      </c>
      <c r="B298" s="8" t="s">
        <v>464</v>
      </c>
      <c r="C298" s="8" t="s">
        <v>20</v>
      </c>
      <c r="D298" s="8" t="s">
        <v>10</v>
      </c>
      <c r="E298" s="8" t="s">
        <v>1411</v>
      </c>
      <c r="F298" s="8" t="s">
        <v>1384</v>
      </c>
      <c r="G298" s="8">
        <v>28.27</v>
      </c>
      <c r="H298" s="8">
        <v>15.19</v>
      </c>
      <c r="I298" s="8">
        <v>0.31290000000000001</v>
      </c>
      <c r="J298" s="8">
        <v>0.45939999999999998</v>
      </c>
      <c r="K298" s="8" t="s">
        <v>1385</v>
      </c>
      <c r="L298" s="8">
        <v>801</v>
      </c>
      <c r="M298" s="8" t="s">
        <v>1386</v>
      </c>
      <c r="N298" s="89" t="s">
        <v>819</v>
      </c>
      <c r="O298" s="8"/>
      <c r="P298" s="8">
        <v>120</v>
      </c>
      <c r="Q298" s="8">
        <v>0</v>
      </c>
    </row>
    <row r="299" spans="1:17">
      <c r="A299" s="9" t="s">
        <v>1970</v>
      </c>
      <c r="B299" s="9" t="s">
        <v>374</v>
      </c>
      <c r="C299" s="9" t="s">
        <v>28</v>
      </c>
      <c r="D299" s="9" t="s">
        <v>31</v>
      </c>
      <c r="E299" s="9" t="s">
        <v>1374</v>
      </c>
      <c r="F299" s="9" t="s">
        <v>1390</v>
      </c>
      <c r="G299" s="9">
        <v>29.51</v>
      </c>
      <c r="H299" s="9"/>
      <c r="I299" s="9">
        <v>0.22950000000000001</v>
      </c>
      <c r="J299" s="9"/>
      <c r="K299" s="9" t="s">
        <v>1412</v>
      </c>
      <c r="L299" s="9">
        <v>667</v>
      </c>
      <c r="M299" s="9" t="s">
        <v>1381</v>
      </c>
      <c r="N299" s="90" t="s">
        <v>1725</v>
      </c>
      <c r="O299" s="9"/>
      <c r="P299" s="9">
        <v>180</v>
      </c>
      <c r="Q299" s="9">
        <v>7.22</v>
      </c>
    </row>
    <row r="300" spans="1:17">
      <c r="A300" s="8" t="s">
        <v>1971</v>
      </c>
      <c r="B300" s="8" t="s">
        <v>556</v>
      </c>
      <c r="C300" s="8" t="s">
        <v>35</v>
      </c>
      <c r="D300" s="8" t="s">
        <v>1360</v>
      </c>
      <c r="E300" s="8" t="s">
        <v>1380</v>
      </c>
      <c r="F300" s="8" t="s">
        <v>1390</v>
      </c>
      <c r="G300" s="8">
        <v>47.99</v>
      </c>
      <c r="H300" s="8">
        <v>9.4499999999999993</v>
      </c>
      <c r="I300" s="8">
        <v>0.4299</v>
      </c>
      <c r="J300" s="8">
        <v>2.2023000000000001</v>
      </c>
      <c r="K300" s="8" t="s">
        <v>1395</v>
      </c>
      <c r="L300" s="8">
        <v>838</v>
      </c>
      <c r="M300" s="8" t="s">
        <v>1381</v>
      </c>
      <c r="N300" s="89" t="s">
        <v>1972</v>
      </c>
      <c r="O300" s="8"/>
      <c r="P300" s="8">
        <v>24</v>
      </c>
      <c r="Q300" s="8">
        <v>29.03</v>
      </c>
    </row>
    <row r="301" spans="1:17">
      <c r="A301" s="9" t="s">
        <v>1973</v>
      </c>
      <c r="B301" s="9" t="s">
        <v>761</v>
      </c>
      <c r="C301" s="9" t="s">
        <v>20</v>
      </c>
      <c r="D301" s="9" t="s">
        <v>44</v>
      </c>
      <c r="E301" s="9" t="s">
        <v>1380</v>
      </c>
      <c r="F301" s="9" t="s">
        <v>1384</v>
      </c>
      <c r="G301" s="9">
        <v>82.07</v>
      </c>
      <c r="H301" s="9">
        <v>18.39</v>
      </c>
      <c r="I301" s="9">
        <v>1.4387000000000001</v>
      </c>
      <c r="J301" s="9">
        <v>1.2912999999999999</v>
      </c>
      <c r="K301" s="9" t="s">
        <v>1358</v>
      </c>
      <c r="L301" s="9">
        <v>751</v>
      </c>
      <c r="M301" s="9" t="s">
        <v>1386</v>
      </c>
      <c r="N301" s="90" t="s">
        <v>1611</v>
      </c>
      <c r="O301" s="9"/>
      <c r="P301" s="9">
        <v>240</v>
      </c>
      <c r="Q301" s="9">
        <v>62.29</v>
      </c>
    </row>
    <row r="302" spans="1:17">
      <c r="A302" s="8" t="s">
        <v>1974</v>
      </c>
      <c r="B302" s="8" t="s">
        <v>559</v>
      </c>
      <c r="C302" s="8" t="s">
        <v>35</v>
      </c>
      <c r="D302" s="8" t="s">
        <v>44</v>
      </c>
      <c r="E302" s="8" t="s">
        <v>1374</v>
      </c>
      <c r="F302" s="8" t="s">
        <v>1375</v>
      </c>
      <c r="G302" s="8">
        <v>98.99</v>
      </c>
      <c r="H302" s="8">
        <v>12.85</v>
      </c>
      <c r="I302" s="8">
        <v>1.0359</v>
      </c>
      <c r="J302" s="8">
        <v>8.8346</v>
      </c>
      <c r="K302" s="8" t="s">
        <v>1412</v>
      </c>
      <c r="L302" s="8">
        <v>800</v>
      </c>
      <c r="M302" s="8" t="s">
        <v>1426</v>
      </c>
      <c r="N302" s="89" t="s">
        <v>1975</v>
      </c>
      <c r="O302" s="8"/>
      <c r="P302" s="8">
        <v>12</v>
      </c>
      <c r="Q302" s="8">
        <v>84.9</v>
      </c>
    </row>
    <row r="303" spans="1:17">
      <c r="A303" s="9" t="s">
        <v>1976</v>
      </c>
      <c r="B303" s="9" t="s">
        <v>1269</v>
      </c>
      <c r="C303" s="9" t="s">
        <v>41</v>
      </c>
      <c r="D303" s="9" t="s">
        <v>44</v>
      </c>
      <c r="E303" s="9" t="s">
        <v>1380</v>
      </c>
      <c r="F303" s="9" t="s">
        <v>1375</v>
      </c>
      <c r="G303" s="9">
        <v>68.89</v>
      </c>
      <c r="H303" s="9">
        <v>7.73</v>
      </c>
      <c r="I303" s="9">
        <v>1.3556999999999999</v>
      </c>
      <c r="J303" s="9">
        <v>1.6731</v>
      </c>
      <c r="K303" s="9" t="s">
        <v>1395</v>
      </c>
      <c r="L303" s="9">
        <v>845</v>
      </c>
      <c r="M303" s="9" t="s">
        <v>1426</v>
      </c>
      <c r="N303" s="90" t="s">
        <v>1206</v>
      </c>
      <c r="O303" s="9"/>
      <c r="P303" s="9">
        <v>48</v>
      </c>
      <c r="Q303" s="9">
        <v>8.6999999999999993</v>
      </c>
    </row>
    <row r="304" spans="1:17">
      <c r="A304" s="8" t="s">
        <v>1977</v>
      </c>
      <c r="B304" s="8" t="s">
        <v>685</v>
      </c>
      <c r="C304" s="8" t="s">
        <v>28</v>
      </c>
      <c r="D304" s="8" t="s">
        <v>1360</v>
      </c>
      <c r="E304" s="8" t="s">
        <v>1374</v>
      </c>
      <c r="F304" s="8" t="s">
        <v>1384</v>
      </c>
      <c r="G304" s="8">
        <v>20.190000000000001</v>
      </c>
      <c r="H304" s="8">
        <v>14.53</v>
      </c>
      <c r="I304" s="8">
        <v>0.39329999999999998</v>
      </c>
      <c r="J304" s="8">
        <v>0.25890000000000002</v>
      </c>
      <c r="K304" s="8" t="s">
        <v>1376</v>
      </c>
      <c r="L304" s="8">
        <v>811</v>
      </c>
      <c r="M304" s="8" t="s">
        <v>1403</v>
      </c>
      <c r="N304" s="89" t="s">
        <v>1713</v>
      </c>
      <c r="O304" s="8" t="s">
        <v>1705</v>
      </c>
      <c r="P304" s="8">
        <v>240</v>
      </c>
      <c r="Q304" s="8">
        <v>17.64</v>
      </c>
    </row>
    <row r="305" spans="1:17">
      <c r="A305" s="9" t="s">
        <v>1978</v>
      </c>
      <c r="B305" s="9" t="s">
        <v>891</v>
      </c>
      <c r="C305" s="9" t="s">
        <v>32</v>
      </c>
      <c r="D305" s="9" t="s">
        <v>31</v>
      </c>
      <c r="E305" s="9" t="s">
        <v>1408</v>
      </c>
      <c r="F305" s="9" t="s">
        <v>1384</v>
      </c>
      <c r="G305" s="9"/>
      <c r="H305" s="9">
        <v>11.28</v>
      </c>
      <c r="I305" s="9">
        <v>7.1900000000000006E-2</v>
      </c>
      <c r="J305" s="9">
        <v>7.0599999999999996E-2</v>
      </c>
      <c r="K305" s="9" t="s">
        <v>1376</v>
      </c>
      <c r="L305" s="9">
        <v>772</v>
      </c>
      <c r="M305" s="9" t="s">
        <v>1403</v>
      </c>
      <c r="N305" s="90" t="s">
        <v>1979</v>
      </c>
      <c r="O305" s="9" t="s">
        <v>1331</v>
      </c>
      <c r="P305" s="9">
        <v>120</v>
      </c>
      <c r="Q305" s="9">
        <v>0.98</v>
      </c>
    </row>
    <row r="306" spans="1:17">
      <c r="A306" s="8" t="s">
        <v>1980</v>
      </c>
      <c r="B306" s="8" t="s">
        <v>294</v>
      </c>
      <c r="C306" s="8" t="s">
        <v>35</v>
      </c>
      <c r="D306" s="8" t="s">
        <v>1360</v>
      </c>
      <c r="E306" s="8" t="s">
        <v>1411</v>
      </c>
      <c r="F306" s="8" t="s">
        <v>1375</v>
      </c>
      <c r="G306" s="8">
        <v>62.76</v>
      </c>
      <c r="H306" s="8">
        <v>10.84</v>
      </c>
      <c r="I306" s="8">
        <v>0.58520000000000005</v>
      </c>
      <c r="J306" s="8">
        <v>1.3595999999999999</v>
      </c>
      <c r="K306" s="8" t="s">
        <v>1385</v>
      </c>
      <c r="L306" s="8">
        <v>666</v>
      </c>
      <c r="M306" s="8" t="s">
        <v>1377</v>
      </c>
      <c r="N306" s="89" t="s">
        <v>1981</v>
      </c>
      <c r="O306" s="8" t="s">
        <v>1982</v>
      </c>
      <c r="P306" s="8">
        <v>60</v>
      </c>
      <c r="Q306" s="8">
        <v>0</v>
      </c>
    </row>
    <row r="307" spans="1:17">
      <c r="A307" s="9" t="s">
        <v>1983</v>
      </c>
      <c r="B307" s="9" t="s">
        <v>155</v>
      </c>
      <c r="C307" s="9" t="s">
        <v>35</v>
      </c>
      <c r="D307" s="9" t="s">
        <v>31</v>
      </c>
      <c r="E307" s="9" t="s">
        <v>1380</v>
      </c>
      <c r="F307" s="9" t="s">
        <v>1375</v>
      </c>
      <c r="G307" s="9">
        <v>35.869999999999997</v>
      </c>
      <c r="H307" s="9">
        <v>8.0500000000000007</v>
      </c>
      <c r="I307" s="9">
        <v>0.25340000000000001</v>
      </c>
      <c r="J307" s="9">
        <v>0.72819999999999996</v>
      </c>
      <c r="K307" s="9" t="s">
        <v>1358</v>
      </c>
      <c r="L307" s="9">
        <v>562</v>
      </c>
      <c r="M307" s="9" t="s">
        <v>1381</v>
      </c>
      <c r="N307" s="90" t="s">
        <v>1120</v>
      </c>
      <c r="O307" s="9"/>
      <c r="P307" s="9">
        <v>60</v>
      </c>
      <c r="Q307" s="9">
        <v>32.659999999999997</v>
      </c>
    </row>
    <row r="308" spans="1:17">
      <c r="A308" s="8" t="s">
        <v>1984</v>
      </c>
      <c r="B308" s="8" t="s">
        <v>1067</v>
      </c>
      <c r="C308" s="8" t="s">
        <v>20</v>
      </c>
      <c r="D308" s="8" t="s">
        <v>44</v>
      </c>
      <c r="E308" s="8" t="s">
        <v>1411</v>
      </c>
      <c r="F308" s="8" t="s">
        <v>1384</v>
      </c>
      <c r="G308" s="8">
        <v>29.79</v>
      </c>
      <c r="H308" s="8">
        <v>17.760000000000002</v>
      </c>
      <c r="I308" s="8">
        <v>0.2601</v>
      </c>
      <c r="J308" s="8">
        <v>0.53220000000000001</v>
      </c>
      <c r="K308" s="8" t="s">
        <v>1376</v>
      </c>
      <c r="L308" s="8">
        <v>889</v>
      </c>
      <c r="M308" s="8" t="s">
        <v>1377</v>
      </c>
      <c r="N308" s="89" t="s">
        <v>1413</v>
      </c>
      <c r="O308" s="8" t="s">
        <v>1985</v>
      </c>
      <c r="P308" s="8">
        <v>120</v>
      </c>
      <c r="Q308" s="8">
        <v>9.59</v>
      </c>
    </row>
    <row r="309" spans="1:17">
      <c r="A309" s="9" t="s">
        <v>1986</v>
      </c>
      <c r="B309" s="9" t="s">
        <v>858</v>
      </c>
      <c r="C309" s="9" t="s">
        <v>32</v>
      </c>
      <c r="D309" s="9" t="s">
        <v>31</v>
      </c>
      <c r="E309" s="9" t="s">
        <v>1411</v>
      </c>
      <c r="F309" s="9" t="s">
        <v>1384</v>
      </c>
      <c r="G309" s="9">
        <v>68.650000000000006</v>
      </c>
      <c r="H309" s="9">
        <v>8.99</v>
      </c>
      <c r="I309" s="9">
        <v>0.91400000000000003</v>
      </c>
      <c r="J309" s="9">
        <v>1.4247000000000001</v>
      </c>
      <c r="K309" s="9" t="s">
        <v>1412</v>
      </c>
      <c r="L309" s="9">
        <v>899</v>
      </c>
      <c r="M309" s="9" t="s">
        <v>1396</v>
      </c>
      <c r="N309" s="90" t="s">
        <v>1987</v>
      </c>
      <c r="O309" s="9" t="s">
        <v>1988</v>
      </c>
      <c r="P309" s="9">
        <v>60</v>
      </c>
      <c r="Q309" s="9">
        <v>60.96</v>
      </c>
    </row>
    <row r="310" spans="1:17">
      <c r="A310" s="8" t="s">
        <v>1989</v>
      </c>
      <c r="B310" s="8" t="s">
        <v>1121</v>
      </c>
      <c r="C310" s="8" t="s">
        <v>32</v>
      </c>
      <c r="D310" s="8" t="s">
        <v>10</v>
      </c>
      <c r="E310" s="8" t="s">
        <v>1389</v>
      </c>
      <c r="F310" s="8" t="s">
        <v>1390</v>
      </c>
      <c r="G310" s="8">
        <v>44.75</v>
      </c>
      <c r="H310" s="8">
        <v>17.78</v>
      </c>
      <c r="I310" s="8">
        <v>0.70209999999999995</v>
      </c>
      <c r="J310" s="8">
        <v>0.71360000000000001</v>
      </c>
      <c r="K310" s="8"/>
      <c r="L310" s="8">
        <v>768</v>
      </c>
      <c r="M310" s="8" t="s">
        <v>1377</v>
      </c>
      <c r="N310" s="89" t="s">
        <v>1990</v>
      </c>
      <c r="O310" s="8" t="s">
        <v>1457</v>
      </c>
      <c r="P310" s="8">
        <v>180</v>
      </c>
      <c r="Q310" s="8">
        <v>22.02</v>
      </c>
    </row>
    <row r="311" spans="1:17">
      <c r="A311" s="9" t="s">
        <v>1991</v>
      </c>
      <c r="B311" s="9" t="s">
        <v>1103</v>
      </c>
      <c r="C311" s="9" t="s">
        <v>32</v>
      </c>
      <c r="D311" s="9" t="s">
        <v>10</v>
      </c>
      <c r="E311" s="9" t="s">
        <v>1389</v>
      </c>
      <c r="F311" s="9" t="s">
        <v>1390</v>
      </c>
      <c r="G311" s="9">
        <v>90.78</v>
      </c>
      <c r="H311" s="9">
        <v>13.88</v>
      </c>
      <c r="I311" s="9">
        <v>0.96199999999999997</v>
      </c>
      <c r="J311" s="9">
        <v>1.121</v>
      </c>
      <c r="K311" s="9" t="s">
        <v>1358</v>
      </c>
      <c r="L311" s="9">
        <v>880</v>
      </c>
      <c r="M311" s="9" t="s">
        <v>1426</v>
      </c>
      <c r="N311" s="90" t="s">
        <v>1992</v>
      </c>
      <c r="O311" s="9"/>
      <c r="P311" s="9">
        <v>240</v>
      </c>
      <c r="Q311" s="9">
        <v>67.36</v>
      </c>
    </row>
    <row r="312" spans="1:17">
      <c r="A312" s="8" t="s">
        <v>1993</v>
      </c>
      <c r="B312" s="8" t="s">
        <v>71</v>
      </c>
      <c r="C312" s="8" t="s">
        <v>35</v>
      </c>
      <c r="D312" s="8" t="s">
        <v>23</v>
      </c>
      <c r="E312" s="8" t="s">
        <v>1400</v>
      </c>
      <c r="F312" s="8" t="s">
        <v>1384</v>
      </c>
      <c r="G312" s="8">
        <v>9.3800000000000008</v>
      </c>
      <c r="H312" s="8">
        <v>18.350000000000001</v>
      </c>
      <c r="I312" s="8">
        <v>6.2E-2</v>
      </c>
      <c r="J312" s="8">
        <v>0.46989999999999998</v>
      </c>
      <c r="K312" s="8" t="s">
        <v>1412</v>
      </c>
      <c r="L312" s="8">
        <v>711</v>
      </c>
      <c r="M312" s="8" t="s">
        <v>1403</v>
      </c>
      <c r="N312" s="89" t="s">
        <v>1934</v>
      </c>
      <c r="O312" s="8" t="s">
        <v>357</v>
      </c>
      <c r="P312" s="8">
        <v>24</v>
      </c>
      <c r="Q312" s="8">
        <v>3.58</v>
      </c>
    </row>
    <row r="313" spans="1:17">
      <c r="A313" s="9" t="s">
        <v>1994</v>
      </c>
      <c r="B313" s="9" t="s">
        <v>998</v>
      </c>
      <c r="C313" s="9" t="s">
        <v>38</v>
      </c>
      <c r="D313" s="9" t="s">
        <v>10</v>
      </c>
      <c r="E313" s="9" t="s">
        <v>1374</v>
      </c>
      <c r="F313" s="9" t="s">
        <v>1384</v>
      </c>
      <c r="G313" s="9">
        <v>52.11</v>
      </c>
      <c r="H313" s="9">
        <v>18.14</v>
      </c>
      <c r="I313" s="9">
        <v>0.36720000000000003</v>
      </c>
      <c r="J313" s="9">
        <v>1.8875999999999999</v>
      </c>
      <c r="K313" s="9" t="s">
        <v>1412</v>
      </c>
      <c r="L313" s="9">
        <v>618</v>
      </c>
      <c r="M313" s="9" t="s">
        <v>1381</v>
      </c>
      <c r="N313" s="90" t="s">
        <v>1995</v>
      </c>
      <c r="O313" s="9"/>
      <c r="P313" s="9">
        <v>36</v>
      </c>
      <c r="Q313" s="9">
        <v>37.06</v>
      </c>
    </row>
    <row r="314" spans="1:17">
      <c r="A314" s="8" t="s">
        <v>1996</v>
      </c>
      <c r="B314" s="8" t="s">
        <v>936</v>
      </c>
      <c r="C314" s="8" t="s">
        <v>20</v>
      </c>
      <c r="D314" s="8" t="s">
        <v>10</v>
      </c>
      <c r="E314" s="8" t="s">
        <v>1380</v>
      </c>
      <c r="F314" s="8" t="s">
        <v>1384</v>
      </c>
      <c r="G314" s="8">
        <v>16.149999999999999</v>
      </c>
      <c r="H314" s="8">
        <v>13.22</v>
      </c>
      <c r="I314" s="8">
        <v>0.1406</v>
      </c>
      <c r="J314" s="8">
        <v>0.76949999999999996</v>
      </c>
      <c r="K314" s="8" t="s">
        <v>1376</v>
      </c>
      <c r="L314" s="8">
        <v>680</v>
      </c>
      <c r="M314" s="8" t="s">
        <v>1396</v>
      </c>
      <c r="N314" s="89" t="s">
        <v>1997</v>
      </c>
      <c r="O314" s="8" t="s">
        <v>1998</v>
      </c>
      <c r="P314" s="8">
        <v>24</v>
      </c>
      <c r="Q314" s="8">
        <v>6.98</v>
      </c>
    </row>
    <row r="315" spans="1:17">
      <c r="A315" s="9" t="s">
        <v>1999</v>
      </c>
      <c r="B315" s="9" t="s">
        <v>753</v>
      </c>
      <c r="C315" s="9" t="s">
        <v>16</v>
      </c>
      <c r="D315" s="9" t="s">
        <v>1360</v>
      </c>
      <c r="E315" s="9" t="s">
        <v>1411</v>
      </c>
      <c r="F315" s="9" t="s">
        <v>1375</v>
      </c>
      <c r="G315" s="9">
        <v>82.35</v>
      </c>
      <c r="H315" s="9">
        <v>16.95</v>
      </c>
      <c r="I315" s="9">
        <v>1.1740999999999999</v>
      </c>
      <c r="J315" s="9">
        <v>1.4286000000000001</v>
      </c>
      <c r="K315" s="9" t="s">
        <v>1395</v>
      </c>
      <c r="L315" s="9">
        <v>669</v>
      </c>
      <c r="M315" s="9" t="s">
        <v>1381</v>
      </c>
      <c r="N315" s="90" t="s">
        <v>2000</v>
      </c>
      <c r="O315" s="9"/>
      <c r="P315" s="9">
        <v>120</v>
      </c>
      <c r="Q315" s="9">
        <v>21.17</v>
      </c>
    </row>
    <row r="316" spans="1:17">
      <c r="A316" s="8" t="s">
        <v>2001</v>
      </c>
      <c r="B316" s="8" t="s">
        <v>328</v>
      </c>
      <c r="C316" s="8" t="s">
        <v>38</v>
      </c>
      <c r="D316" s="8" t="s">
        <v>23</v>
      </c>
      <c r="E316" s="8" t="s">
        <v>1389</v>
      </c>
      <c r="F316" s="8" t="s">
        <v>1375</v>
      </c>
      <c r="G316" s="8">
        <v>48.57</v>
      </c>
      <c r="H316" s="8">
        <v>8.6</v>
      </c>
      <c r="I316" s="8">
        <v>0.67179999999999995</v>
      </c>
      <c r="J316" s="8">
        <v>0.77159999999999995</v>
      </c>
      <c r="K316" s="8" t="s">
        <v>1412</v>
      </c>
      <c r="L316" s="8">
        <v>739</v>
      </c>
      <c r="M316" s="8" t="s">
        <v>1377</v>
      </c>
      <c r="N316" s="89" t="s">
        <v>1743</v>
      </c>
      <c r="O316" s="8" t="s">
        <v>1580</v>
      </c>
      <c r="P316" s="8">
        <v>84</v>
      </c>
      <c r="Q316" s="8">
        <v>37.880000000000003</v>
      </c>
    </row>
    <row r="317" spans="1:17">
      <c r="A317" s="9" t="s">
        <v>2002</v>
      </c>
      <c r="B317" s="9" t="s">
        <v>294</v>
      </c>
      <c r="C317" s="9" t="s">
        <v>7</v>
      </c>
      <c r="D317" s="9" t="s">
        <v>31</v>
      </c>
      <c r="E317" s="9" t="s">
        <v>1400</v>
      </c>
      <c r="F317" s="9" t="s">
        <v>1384</v>
      </c>
      <c r="G317" s="9">
        <v>56.86</v>
      </c>
      <c r="H317" s="9"/>
      <c r="I317" s="9">
        <v>0.54249999999999998</v>
      </c>
      <c r="J317" s="9"/>
      <c r="K317" s="9" t="s">
        <v>1385</v>
      </c>
      <c r="L317" s="9">
        <v>666</v>
      </c>
      <c r="M317" s="9" t="s">
        <v>1426</v>
      </c>
      <c r="N317" s="90" t="s">
        <v>2003</v>
      </c>
      <c r="O317" s="9"/>
      <c r="P317" s="9">
        <v>180</v>
      </c>
      <c r="Q317" s="9">
        <v>0</v>
      </c>
    </row>
    <row r="318" spans="1:17">
      <c r="A318" s="8" t="s">
        <v>2004</v>
      </c>
      <c r="B318" s="8" t="s">
        <v>477</v>
      </c>
      <c r="C318" s="8" t="s">
        <v>7</v>
      </c>
      <c r="D318" s="8" t="s">
        <v>1360</v>
      </c>
      <c r="E318" s="8" t="s">
        <v>1408</v>
      </c>
      <c r="F318" s="8" t="s">
        <v>1390</v>
      </c>
      <c r="G318" s="8">
        <v>85.73</v>
      </c>
      <c r="H318" s="8">
        <v>11.34</v>
      </c>
      <c r="I318" s="8">
        <v>1.3368</v>
      </c>
      <c r="J318" s="8">
        <v>1.1975</v>
      </c>
      <c r="K318" s="8" t="s">
        <v>1358</v>
      </c>
      <c r="L318" s="8">
        <v>727</v>
      </c>
      <c r="M318" s="8" t="s">
        <v>1396</v>
      </c>
      <c r="N318" s="89" t="s">
        <v>2005</v>
      </c>
      <c r="O318" s="8" t="s">
        <v>1043</v>
      </c>
      <c r="P318" s="8">
        <v>120</v>
      </c>
      <c r="Q318" s="8">
        <v>19.61</v>
      </c>
    </row>
    <row r="319" spans="1:17">
      <c r="A319" s="9" t="s">
        <v>2006</v>
      </c>
      <c r="B319" s="9" t="s">
        <v>723</v>
      </c>
      <c r="C319" s="9" t="s">
        <v>16</v>
      </c>
      <c r="D319" s="9" t="s">
        <v>31</v>
      </c>
      <c r="E319" s="9" t="s">
        <v>1374</v>
      </c>
      <c r="F319" s="9" t="s">
        <v>1375</v>
      </c>
      <c r="G319" s="9">
        <v>92.42</v>
      </c>
      <c r="H319" s="9">
        <v>16.73</v>
      </c>
      <c r="I319" s="9">
        <v>1.1327</v>
      </c>
      <c r="J319" s="9">
        <v>1.4047000000000001</v>
      </c>
      <c r="K319" s="9" t="s">
        <v>1358</v>
      </c>
      <c r="L319" s="9">
        <v>672</v>
      </c>
      <c r="M319" s="9" t="s">
        <v>1381</v>
      </c>
      <c r="N319" s="90" t="s">
        <v>2007</v>
      </c>
      <c r="O319" s="9"/>
      <c r="P319" s="9">
        <v>180</v>
      </c>
      <c r="Q319" s="9">
        <v>54.49</v>
      </c>
    </row>
    <row r="320" spans="1:17">
      <c r="A320" s="8" t="s">
        <v>2008</v>
      </c>
      <c r="B320" s="8" t="s">
        <v>811</v>
      </c>
      <c r="C320" s="8" t="s">
        <v>24</v>
      </c>
      <c r="D320" s="8" t="s">
        <v>1360</v>
      </c>
      <c r="E320" s="8" t="s">
        <v>1374</v>
      </c>
      <c r="F320" s="8" t="s">
        <v>1375</v>
      </c>
      <c r="G320" s="8">
        <v>59.3</v>
      </c>
      <c r="H320" s="8">
        <v>13.93</v>
      </c>
      <c r="I320" s="8">
        <v>1.0347</v>
      </c>
      <c r="J320" s="8">
        <v>2.8452000000000002</v>
      </c>
      <c r="K320" s="8" t="s">
        <v>1385</v>
      </c>
      <c r="L320" s="8">
        <v>845</v>
      </c>
      <c r="M320" s="8" t="s">
        <v>1396</v>
      </c>
      <c r="N320" s="89" t="s">
        <v>2009</v>
      </c>
      <c r="O320" s="8" t="s">
        <v>2010</v>
      </c>
      <c r="P320" s="8">
        <v>24</v>
      </c>
      <c r="Q320" s="8">
        <v>0</v>
      </c>
    </row>
    <row r="321" spans="1:17">
      <c r="A321" s="9" t="s">
        <v>2011</v>
      </c>
      <c r="B321" s="9" t="s">
        <v>1307</v>
      </c>
      <c r="C321" s="9" t="s">
        <v>35</v>
      </c>
      <c r="D321" s="9" t="s">
        <v>31</v>
      </c>
      <c r="E321" s="9" t="s">
        <v>1389</v>
      </c>
      <c r="F321" s="9" t="s">
        <v>1390</v>
      </c>
      <c r="G321" s="9">
        <v>79.760000000000005</v>
      </c>
      <c r="H321" s="9">
        <v>17.190000000000001</v>
      </c>
      <c r="I321" s="9">
        <v>1.27</v>
      </c>
      <c r="J321" s="9">
        <v>1.3957999999999999</v>
      </c>
      <c r="K321" s="9" t="s">
        <v>1376</v>
      </c>
      <c r="L321" s="9">
        <v>767</v>
      </c>
      <c r="M321" s="9" t="s">
        <v>1396</v>
      </c>
      <c r="N321" s="90" t="s">
        <v>2012</v>
      </c>
      <c r="O321" s="9" t="s">
        <v>1591</v>
      </c>
      <c r="P321" s="9">
        <v>120</v>
      </c>
      <c r="Q321" s="9">
        <v>24.96</v>
      </c>
    </row>
    <row r="322" spans="1:17">
      <c r="A322" s="8" t="s">
        <v>2013</v>
      </c>
      <c r="B322" s="8" t="s">
        <v>702</v>
      </c>
      <c r="C322" s="8" t="s">
        <v>28</v>
      </c>
      <c r="D322" s="8" t="s">
        <v>23</v>
      </c>
      <c r="E322" s="8" t="s">
        <v>1374</v>
      </c>
      <c r="F322" s="8" t="s">
        <v>1384</v>
      </c>
      <c r="G322" s="8">
        <v>92.43</v>
      </c>
      <c r="H322" s="8">
        <v>15.19</v>
      </c>
      <c r="I322" s="8">
        <v>0.98570000000000002</v>
      </c>
      <c r="J322" s="8">
        <v>1.2301</v>
      </c>
      <c r="K322" s="8" t="s">
        <v>1395</v>
      </c>
      <c r="L322" s="8">
        <v>582</v>
      </c>
      <c r="M322" s="8" t="s">
        <v>1386</v>
      </c>
      <c r="N322" s="89" t="s">
        <v>2014</v>
      </c>
      <c r="O322" s="8"/>
      <c r="P322" s="8">
        <v>240</v>
      </c>
      <c r="Q322" s="8">
        <v>47.83</v>
      </c>
    </row>
    <row r="323" spans="1:17">
      <c r="A323" s="9" t="s">
        <v>2015</v>
      </c>
      <c r="B323" s="9" t="s">
        <v>1074</v>
      </c>
      <c r="C323" s="9" t="s">
        <v>16</v>
      </c>
      <c r="D323" s="9" t="s">
        <v>44</v>
      </c>
      <c r="E323" s="9" t="s">
        <v>1411</v>
      </c>
      <c r="F323" s="9" t="s">
        <v>1384</v>
      </c>
      <c r="G323" s="9">
        <v>9.52</v>
      </c>
      <c r="H323" s="9">
        <v>18.059999999999999</v>
      </c>
      <c r="I323" s="9">
        <v>6.13E-2</v>
      </c>
      <c r="J323" s="9">
        <v>0.87309999999999999</v>
      </c>
      <c r="K323" s="9" t="s">
        <v>1395</v>
      </c>
      <c r="L323" s="9">
        <v>740</v>
      </c>
      <c r="M323" s="9" t="s">
        <v>1396</v>
      </c>
      <c r="N323" s="90" t="s">
        <v>2016</v>
      </c>
      <c r="O323" s="9" t="s">
        <v>2017</v>
      </c>
      <c r="P323" s="9">
        <v>12</v>
      </c>
      <c r="Q323" s="9">
        <v>4.25</v>
      </c>
    </row>
    <row r="324" spans="1:17">
      <c r="A324" s="8" t="s">
        <v>2018</v>
      </c>
      <c r="B324" s="8" t="s">
        <v>347</v>
      </c>
      <c r="C324" s="8" t="s">
        <v>38</v>
      </c>
      <c r="D324" s="8" t="s">
        <v>44</v>
      </c>
      <c r="E324" s="8" t="s">
        <v>1389</v>
      </c>
      <c r="F324" s="8" t="s">
        <v>1384</v>
      </c>
      <c r="G324" s="8">
        <v>57.47</v>
      </c>
      <c r="H324" s="8">
        <v>11.37</v>
      </c>
      <c r="I324" s="8">
        <v>0.82050000000000001</v>
      </c>
      <c r="J324" s="8">
        <v>0.60770000000000002</v>
      </c>
      <c r="K324" s="8" t="s">
        <v>1395</v>
      </c>
      <c r="L324" s="8">
        <v>859</v>
      </c>
      <c r="M324" s="8" t="s">
        <v>1396</v>
      </c>
      <c r="N324" s="89" t="s">
        <v>1032</v>
      </c>
      <c r="O324" s="8" t="s">
        <v>1605</v>
      </c>
      <c r="P324" s="8">
        <v>240</v>
      </c>
      <c r="Q324" s="8">
        <v>36.299999999999997</v>
      </c>
    </row>
    <row r="325" spans="1:17">
      <c r="A325" s="9" t="s">
        <v>2019</v>
      </c>
      <c r="B325" s="9" t="s">
        <v>265</v>
      </c>
      <c r="C325" s="9" t="s">
        <v>38</v>
      </c>
      <c r="D325" s="9" t="s">
        <v>31</v>
      </c>
      <c r="E325" s="9" t="s">
        <v>1380</v>
      </c>
      <c r="F325" s="9" t="s">
        <v>1384</v>
      </c>
      <c r="G325" s="9">
        <v>50.37</v>
      </c>
      <c r="H325" s="9">
        <v>13.45</v>
      </c>
      <c r="I325" s="9">
        <v>0.26889999999999997</v>
      </c>
      <c r="J325" s="9">
        <v>1.1577</v>
      </c>
      <c r="K325" s="9" t="s">
        <v>1412</v>
      </c>
      <c r="L325" s="9">
        <v>755</v>
      </c>
      <c r="M325" s="9" t="s">
        <v>1377</v>
      </c>
      <c r="N325" s="90" t="s">
        <v>2020</v>
      </c>
      <c r="O325" s="9" t="s">
        <v>765</v>
      </c>
      <c r="P325" s="9">
        <v>60</v>
      </c>
      <c r="Q325" s="9">
        <v>42.39</v>
      </c>
    </row>
    <row r="326" spans="1:17">
      <c r="A326" s="8" t="s">
        <v>2021</v>
      </c>
      <c r="B326" s="8" t="s">
        <v>820</v>
      </c>
      <c r="C326" s="8" t="s">
        <v>41</v>
      </c>
      <c r="D326" s="8" t="s">
        <v>1360</v>
      </c>
      <c r="E326" s="8" t="s">
        <v>1411</v>
      </c>
      <c r="F326" s="8" t="s">
        <v>1390</v>
      </c>
      <c r="G326" s="8">
        <v>50.5</v>
      </c>
      <c r="H326" s="8">
        <v>8.1199999999999992</v>
      </c>
      <c r="I326" s="8">
        <v>0.78090000000000004</v>
      </c>
      <c r="J326" s="8">
        <v>2.2867000000000002</v>
      </c>
      <c r="K326" s="8" t="s">
        <v>1358</v>
      </c>
      <c r="L326" s="8">
        <v>655</v>
      </c>
      <c r="M326" s="8" t="s">
        <v>1377</v>
      </c>
      <c r="N326" s="89" t="s">
        <v>2022</v>
      </c>
      <c r="O326" s="8" t="s">
        <v>819</v>
      </c>
      <c r="P326" s="8">
        <v>24</v>
      </c>
      <c r="Q326" s="8">
        <v>6.34</v>
      </c>
    </row>
    <row r="327" spans="1:17">
      <c r="A327" s="9" t="s">
        <v>2023</v>
      </c>
      <c r="B327" s="9" t="s">
        <v>559</v>
      </c>
      <c r="C327" s="9" t="s">
        <v>7</v>
      </c>
      <c r="D327" s="9" t="s">
        <v>1360</v>
      </c>
      <c r="E327" s="9" t="s">
        <v>1389</v>
      </c>
      <c r="F327" s="9" t="s">
        <v>1390</v>
      </c>
      <c r="G327" s="9">
        <v>81.86</v>
      </c>
      <c r="H327" s="9">
        <v>15.83</v>
      </c>
      <c r="I327" s="9">
        <v>1.5295000000000001</v>
      </c>
      <c r="J327" s="9">
        <v>7.4206000000000003</v>
      </c>
      <c r="K327" s="9" t="s">
        <v>1395</v>
      </c>
      <c r="L327" s="9">
        <v>800</v>
      </c>
      <c r="M327" s="9" t="s">
        <v>1377</v>
      </c>
      <c r="N327" s="90" t="s">
        <v>2024</v>
      </c>
      <c r="O327" s="9" t="s">
        <v>2025</v>
      </c>
      <c r="P327" s="9">
        <v>12</v>
      </c>
      <c r="Q327" s="9">
        <v>74.150000000000006</v>
      </c>
    </row>
    <row r="328" spans="1:17">
      <c r="A328" s="8" t="s">
        <v>2026</v>
      </c>
      <c r="B328" s="8" t="s">
        <v>1100</v>
      </c>
      <c r="C328" s="8" t="s">
        <v>7</v>
      </c>
      <c r="D328" s="8" t="s">
        <v>31</v>
      </c>
      <c r="E328" s="8" t="s">
        <v>1380</v>
      </c>
      <c r="F328" s="8" t="s">
        <v>1375</v>
      </c>
      <c r="G328" s="8">
        <v>60.22</v>
      </c>
      <c r="H328" s="8">
        <v>8.39</v>
      </c>
      <c r="I328" s="8">
        <v>0.79920000000000002</v>
      </c>
      <c r="J328" s="8">
        <v>1.8978999999999999</v>
      </c>
      <c r="K328" s="8" t="s">
        <v>1412</v>
      </c>
      <c r="L328" s="8">
        <v>794</v>
      </c>
      <c r="M328" s="8" t="s">
        <v>1381</v>
      </c>
      <c r="N328" s="89" t="s">
        <v>2027</v>
      </c>
      <c r="O328" s="8"/>
      <c r="P328" s="8">
        <v>36</v>
      </c>
      <c r="Q328" s="8">
        <v>11.35</v>
      </c>
    </row>
    <row r="329" spans="1:17">
      <c r="A329" s="9" t="s">
        <v>2028</v>
      </c>
      <c r="B329" s="9" t="s">
        <v>579</v>
      </c>
      <c r="C329" s="9" t="s">
        <v>32</v>
      </c>
      <c r="D329" s="9" t="s">
        <v>44</v>
      </c>
      <c r="E329" s="9" t="s">
        <v>1408</v>
      </c>
      <c r="F329" s="9" t="s">
        <v>1384</v>
      </c>
      <c r="G329" s="9">
        <v>3.12</v>
      </c>
      <c r="H329" s="9">
        <v>16.010000000000002</v>
      </c>
      <c r="I329" s="9">
        <v>5.3600000000000002E-2</v>
      </c>
      <c r="J329" s="9">
        <v>4.3400000000000001E-2</v>
      </c>
      <c r="K329" s="9" t="s">
        <v>1358</v>
      </c>
      <c r="L329" s="9">
        <v>639</v>
      </c>
      <c r="M329" s="9" t="s">
        <v>1377</v>
      </c>
      <c r="N329" s="90" t="s">
        <v>2029</v>
      </c>
      <c r="O329" s="9" t="s">
        <v>2030</v>
      </c>
      <c r="P329" s="9">
        <v>240</v>
      </c>
      <c r="Q329" s="9">
        <v>1.59</v>
      </c>
    </row>
    <row r="330" spans="1:17">
      <c r="A330" s="8" t="s">
        <v>2031</v>
      </c>
      <c r="B330" s="8" t="s">
        <v>262</v>
      </c>
      <c r="C330" s="8" t="s">
        <v>32</v>
      </c>
      <c r="D330" s="8" t="s">
        <v>44</v>
      </c>
      <c r="E330" s="8" t="s">
        <v>1411</v>
      </c>
      <c r="F330" s="8" t="s">
        <v>1384</v>
      </c>
      <c r="G330" s="8">
        <v>12.44</v>
      </c>
      <c r="H330" s="8">
        <v>14.27</v>
      </c>
      <c r="I330" s="8">
        <v>0.23080000000000001</v>
      </c>
      <c r="J330" s="8">
        <v>0.23499999999999999</v>
      </c>
      <c r="K330" s="8" t="s">
        <v>1395</v>
      </c>
      <c r="L330" s="8">
        <v>849</v>
      </c>
      <c r="M330" s="8" t="s">
        <v>1426</v>
      </c>
      <c r="N330" s="89" t="s">
        <v>2032</v>
      </c>
      <c r="O330" s="8"/>
      <c r="P330" s="8">
        <v>84</v>
      </c>
      <c r="Q330" s="8">
        <v>10.95</v>
      </c>
    </row>
    <row r="331" spans="1:17">
      <c r="A331" s="9" t="s">
        <v>2033</v>
      </c>
      <c r="B331" s="9" t="s">
        <v>80</v>
      </c>
      <c r="C331" s="9" t="s">
        <v>20</v>
      </c>
      <c r="D331" s="9" t="s">
        <v>44</v>
      </c>
      <c r="E331" s="9" t="s">
        <v>1374</v>
      </c>
      <c r="F331" s="9" t="s">
        <v>1390</v>
      </c>
      <c r="G331" s="9">
        <v>57.24</v>
      </c>
      <c r="H331" s="9">
        <v>7.66</v>
      </c>
      <c r="I331" s="9">
        <v>0.9042</v>
      </c>
      <c r="J331" s="9">
        <v>4.9702000000000002</v>
      </c>
      <c r="K331" s="9" t="s">
        <v>1385</v>
      </c>
      <c r="L331" s="9">
        <v>747</v>
      </c>
      <c r="M331" s="9" t="s">
        <v>1396</v>
      </c>
      <c r="N331" s="90" t="s">
        <v>2034</v>
      </c>
      <c r="O331" s="9" t="s">
        <v>2035</v>
      </c>
      <c r="P331" s="9">
        <v>12</v>
      </c>
      <c r="Q331" s="9">
        <v>0</v>
      </c>
    </row>
    <row r="332" spans="1:17">
      <c r="A332" s="8" t="s">
        <v>2036</v>
      </c>
      <c r="B332" s="8" t="s">
        <v>579</v>
      </c>
      <c r="C332" s="8" t="s">
        <v>41</v>
      </c>
      <c r="D332" s="8" t="s">
        <v>1360</v>
      </c>
      <c r="E332" s="8" t="s">
        <v>1408</v>
      </c>
      <c r="F332" s="8" t="s">
        <v>1384</v>
      </c>
      <c r="G332" s="8">
        <v>61.01</v>
      </c>
      <c r="H332" s="8">
        <v>8.85</v>
      </c>
      <c r="I332" s="8">
        <v>0.37530000000000002</v>
      </c>
      <c r="J332" s="8">
        <v>1.262</v>
      </c>
      <c r="K332" s="8" t="s">
        <v>1358</v>
      </c>
      <c r="L332" s="8">
        <v>639</v>
      </c>
      <c r="M332" s="8" t="s">
        <v>1386</v>
      </c>
      <c r="N332" s="89" t="s">
        <v>2037</v>
      </c>
      <c r="O332" s="8"/>
      <c r="P332" s="8">
        <v>60</v>
      </c>
      <c r="Q332" s="8">
        <v>42.67</v>
      </c>
    </row>
    <row r="333" spans="1:17">
      <c r="A333" s="9" t="s">
        <v>2038</v>
      </c>
      <c r="B333" s="9" t="s">
        <v>1215</v>
      </c>
      <c r="C333" s="9" t="s">
        <v>20</v>
      </c>
      <c r="D333" s="9" t="s">
        <v>44</v>
      </c>
      <c r="E333" s="9" t="s">
        <v>1374</v>
      </c>
      <c r="F333" s="9" t="s">
        <v>1375</v>
      </c>
      <c r="G333" s="9">
        <v>94.2</v>
      </c>
      <c r="H333" s="9">
        <v>10.72</v>
      </c>
      <c r="I333" s="9">
        <v>1.3946000000000001</v>
      </c>
      <c r="J333" s="9">
        <v>0.95440000000000003</v>
      </c>
      <c r="K333" s="9" t="s">
        <v>1412</v>
      </c>
      <c r="L333" s="9">
        <v>814</v>
      </c>
      <c r="M333" s="9" t="s">
        <v>1426</v>
      </c>
      <c r="N333" s="90" t="s">
        <v>1890</v>
      </c>
      <c r="O333" s="9"/>
      <c r="P333" s="9">
        <v>240</v>
      </c>
      <c r="Q333" s="9">
        <v>17.78</v>
      </c>
    </row>
    <row r="334" spans="1:17">
      <c r="A334" s="8" t="s">
        <v>2039</v>
      </c>
      <c r="B334" s="8" t="s">
        <v>1325</v>
      </c>
      <c r="C334" s="8" t="s">
        <v>41</v>
      </c>
      <c r="D334" s="8" t="s">
        <v>44</v>
      </c>
      <c r="E334" s="8" t="s">
        <v>1408</v>
      </c>
      <c r="F334" s="8" t="s">
        <v>1384</v>
      </c>
      <c r="G334" s="8">
        <v>21.15</v>
      </c>
      <c r="H334" s="8">
        <v>18.239999999999998</v>
      </c>
      <c r="I334" s="8">
        <v>0.1789</v>
      </c>
      <c r="J334" s="8">
        <v>0.33029999999999998</v>
      </c>
      <c r="K334" s="8" t="s">
        <v>1395</v>
      </c>
      <c r="L334" s="8">
        <v>685</v>
      </c>
      <c r="M334" s="8" t="s">
        <v>1396</v>
      </c>
      <c r="N334" s="89" t="s">
        <v>1804</v>
      </c>
      <c r="O334" s="8" t="s">
        <v>2040</v>
      </c>
      <c r="P334" s="8">
        <v>240</v>
      </c>
      <c r="Q334" s="8">
        <v>16.79</v>
      </c>
    </row>
    <row r="335" spans="1:17">
      <c r="A335" s="9" t="s">
        <v>2041</v>
      </c>
      <c r="B335" s="9" t="s">
        <v>1022</v>
      </c>
      <c r="C335" s="9" t="s">
        <v>35</v>
      </c>
      <c r="D335" s="9" t="s">
        <v>44</v>
      </c>
      <c r="E335" s="9" t="s">
        <v>1380</v>
      </c>
      <c r="F335" s="9" t="s">
        <v>1384</v>
      </c>
      <c r="G335" s="9">
        <v>50.39</v>
      </c>
      <c r="H335" s="9">
        <v>10.56</v>
      </c>
      <c r="I335" s="9">
        <v>0.5423</v>
      </c>
      <c r="J335" s="9">
        <v>2.3382999999999998</v>
      </c>
      <c r="K335" s="9" t="s">
        <v>1385</v>
      </c>
      <c r="L335" s="9">
        <v>855</v>
      </c>
      <c r="M335" s="9" t="s">
        <v>1426</v>
      </c>
      <c r="N335" s="90" t="s">
        <v>1537</v>
      </c>
      <c r="O335" s="9"/>
      <c r="P335" s="9">
        <v>24</v>
      </c>
      <c r="Q335" s="9">
        <v>0</v>
      </c>
    </row>
    <row r="336" spans="1:17">
      <c r="A336" s="8" t="s">
        <v>2042</v>
      </c>
      <c r="B336" s="8" t="s">
        <v>623</v>
      </c>
      <c r="C336" s="8" t="s">
        <v>35</v>
      </c>
      <c r="D336" s="8" t="s">
        <v>10</v>
      </c>
      <c r="E336" s="8" t="s">
        <v>1389</v>
      </c>
      <c r="F336" s="8" t="s">
        <v>1384</v>
      </c>
      <c r="G336" s="8">
        <v>38.549999999999997</v>
      </c>
      <c r="H336" s="8">
        <v>13.36</v>
      </c>
      <c r="I336" s="8">
        <v>0.5746</v>
      </c>
      <c r="J336" s="8">
        <v>3.4497</v>
      </c>
      <c r="K336" s="8" t="s">
        <v>1358</v>
      </c>
      <c r="L336" s="8">
        <v>668</v>
      </c>
      <c r="M336" s="8" t="s">
        <v>1426</v>
      </c>
      <c r="N336" s="89" t="s">
        <v>2043</v>
      </c>
      <c r="O336" s="8"/>
      <c r="P336" s="8">
        <v>12</v>
      </c>
      <c r="Q336" s="8">
        <v>33.68</v>
      </c>
    </row>
    <row r="337" spans="1:17">
      <c r="A337" s="9" t="s">
        <v>2044</v>
      </c>
      <c r="B337" s="9" t="s">
        <v>1182</v>
      </c>
      <c r="C337" s="9" t="s">
        <v>24</v>
      </c>
      <c r="D337" s="9" t="s">
        <v>23</v>
      </c>
      <c r="E337" s="9" t="s">
        <v>1389</v>
      </c>
      <c r="F337" s="9" t="s">
        <v>1384</v>
      </c>
      <c r="G337" s="9">
        <v>34.75</v>
      </c>
      <c r="H337" s="9">
        <v>12.27</v>
      </c>
      <c r="I337" s="9">
        <v>0.39660000000000001</v>
      </c>
      <c r="J337" s="9">
        <v>3.0918999999999999</v>
      </c>
      <c r="K337" s="9" t="s">
        <v>1385</v>
      </c>
      <c r="L337" s="9">
        <v>791</v>
      </c>
      <c r="M337" s="9" t="s">
        <v>1403</v>
      </c>
      <c r="N337" s="90" t="s">
        <v>781</v>
      </c>
      <c r="O337" s="9" t="s">
        <v>2045</v>
      </c>
      <c r="P337" s="9">
        <v>12</v>
      </c>
      <c r="Q337" s="9">
        <v>0</v>
      </c>
    </row>
    <row r="338" spans="1:17">
      <c r="A338" s="8" t="s">
        <v>2046</v>
      </c>
      <c r="B338" s="8" t="s">
        <v>1312</v>
      </c>
      <c r="C338" s="8" t="s">
        <v>38</v>
      </c>
      <c r="D338" s="8" t="s">
        <v>44</v>
      </c>
      <c r="E338" s="8" t="s">
        <v>1400</v>
      </c>
      <c r="F338" s="8" t="s">
        <v>1390</v>
      </c>
      <c r="G338" s="8">
        <v>72.2</v>
      </c>
      <c r="H338" s="8">
        <v>10.36</v>
      </c>
      <c r="I338" s="8">
        <v>1.401</v>
      </c>
      <c r="J338" s="8">
        <v>0.79179999999999995</v>
      </c>
      <c r="K338" s="8" t="s">
        <v>1395</v>
      </c>
      <c r="L338" s="8">
        <v>872</v>
      </c>
      <c r="M338" s="8" t="s">
        <v>1386</v>
      </c>
      <c r="N338" s="89" t="s">
        <v>997</v>
      </c>
      <c r="O338" s="8"/>
      <c r="P338" s="8">
        <v>180</v>
      </c>
      <c r="Q338" s="8">
        <v>24.45</v>
      </c>
    </row>
    <row r="339" spans="1:17">
      <c r="A339" s="9" t="s">
        <v>2047</v>
      </c>
      <c r="B339" s="9" t="s">
        <v>440</v>
      </c>
      <c r="C339" s="9" t="s">
        <v>38</v>
      </c>
      <c r="D339" s="9" t="s">
        <v>31</v>
      </c>
      <c r="E339" s="9" t="s">
        <v>1408</v>
      </c>
      <c r="F339" s="9" t="s">
        <v>1390</v>
      </c>
      <c r="G339" s="9">
        <v>40.07</v>
      </c>
      <c r="H339" s="9">
        <v>11.48</v>
      </c>
      <c r="I339" s="9">
        <v>0.59660000000000002</v>
      </c>
      <c r="J339" s="9">
        <v>3.5503999999999998</v>
      </c>
      <c r="K339" s="9" t="s">
        <v>1385</v>
      </c>
      <c r="L339" s="9">
        <v>871</v>
      </c>
      <c r="M339" s="9" t="s">
        <v>1426</v>
      </c>
      <c r="N339" s="90" t="s">
        <v>2048</v>
      </c>
      <c r="O339" s="9"/>
      <c r="P339" s="9">
        <v>12</v>
      </c>
      <c r="Q339" s="9">
        <v>0</v>
      </c>
    </row>
    <row r="340" spans="1:17">
      <c r="A340" s="8" t="s">
        <v>2049</v>
      </c>
      <c r="B340" s="8" t="s">
        <v>705</v>
      </c>
      <c r="C340" s="8" t="s">
        <v>35</v>
      </c>
      <c r="D340" s="8" t="s">
        <v>10</v>
      </c>
      <c r="E340" s="8" t="s">
        <v>1400</v>
      </c>
      <c r="F340" s="8" t="s">
        <v>1384</v>
      </c>
      <c r="G340" s="8">
        <v>47.18</v>
      </c>
      <c r="H340" s="8">
        <v>12.78</v>
      </c>
      <c r="I340" s="8">
        <v>0.83340000000000003</v>
      </c>
      <c r="J340" s="8">
        <v>1.2605999999999999</v>
      </c>
      <c r="K340" s="8" t="s">
        <v>1376</v>
      </c>
      <c r="L340" s="8">
        <v>798</v>
      </c>
      <c r="M340" s="8" t="s">
        <v>1396</v>
      </c>
      <c r="N340" s="89" t="s">
        <v>2025</v>
      </c>
      <c r="O340" s="8" t="s">
        <v>1570</v>
      </c>
      <c r="P340" s="8">
        <v>48</v>
      </c>
      <c r="Q340" s="8">
        <v>40.69</v>
      </c>
    </row>
    <row r="341" spans="1:17">
      <c r="A341" s="9" t="s">
        <v>2050</v>
      </c>
      <c r="B341" s="9" t="s">
        <v>699</v>
      </c>
      <c r="C341" s="9" t="s">
        <v>16</v>
      </c>
      <c r="D341" s="9" t="s">
        <v>31</v>
      </c>
      <c r="E341" s="9" t="s">
        <v>1408</v>
      </c>
      <c r="F341" s="9" t="s">
        <v>1375</v>
      </c>
      <c r="G341" s="9">
        <v>87.04</v>
      </c>
      <c r="H341" s="9">
        <v>14.43</v>
      </c>
      <c r="I341" s="9">
        <v>0.627</v>
      </c>
      <c r="J341" s="9">
        <v>7.8327</v>
      </c>
      <c r="K341" s="9" t="s">
        <v>1395</v>
      </c>
      <c r="L341" s="9">
        <v>597</v>
      </c>
      <c r="M341" s="9" t="s">
        <v>1396</v>
      </c>
      <c r="N341" s="90" t="s">
        <v>2051</v>
      </c>
      <c r="O341" s="9" t="s">
        <v>2052</v>
      </c>
      <c r="P341" s="9">
        <v>12</v>
      </c>
      <c r="Q341" s="9">
        <v>59.34</v>
      </c>
    </row>
    <row r="342" spans="1:17">
      <c r="A342" s="8" t="s">
        <v>2053</v>
      </c>
      <c r="B342" s="8" t="s">
        <v>136</v>
      </c>
      <c r="C342" s="8" t="s">
        <v>38</v>
      </c>
      <c r="D342" s="8" t="s">
        <v>1360</v>
      </c>
      <c r="E342" s="8" t="s">
        <v>1380</v>
      </c>
      <c r="F342" s="8" t="s">
        <v>1390</v>
      </c>
      <c r="G342" s="8">
        <v>99.21</v>
      </c>
      <c r="H342" s="8">
        <v>7.68</v>
      </c>
      <c r="I342" s="8">
        <v>1.7534000000000001</v>
      </c>
      <c r="J342" s="8">
        <v>1.5305</v>
      </c>
      <c r="K342" s="8" t="s">
        <v>1358</v>
      </c>
      <c r="L342" s="8">
        <v>618</v>
      </c>
      <c r="M342" s="8" t="s">
        <v>1381</v>
      </c>
      <c r="N342" s="89" t="s">
        <v>1293</v>
      </c>
      <c r="O342" s="8"/>
      <c r="P342" s="8">
        <v>84</v>
      </c>
      <c r="Q342" s="8">
        <v>60.57</v>
      </c>
    </row>
    <row r="343" spans="1:17">
      <c r="A343" s="9" t="s">
        <v>2054</v>
      </c>
      <c r="B343" s="9" t="s">
        <v>705</v>
      </c>
      <c r="C343" s="9" t="s">
        <v>12</v>
      </c>
      <c r="D343" s="9" t="s">
        <v>23</v>
      </c>
      <c r="E343" s="9" t="s">
        <v>1380</v>
      </c>
      <c r="F343" s="9" t="s">
        <v>1384</v>
      </c>
      <c r="G343" s="9">
        <v>21.2</v>
      </c>
      <c r="H343" s="9">
        <v>16.62</v>
      </c>
      <c r="I343" s="9">
        <v>0.3226</v>
      </c>
      <c r="J343" s="9">
        <v>1.0443</v>
      </c>
      <c r="K343" s="9" t="s">
        <v>1376</v>
      </c>
      <c r="L343" s="9">
        <v>798</v>
      </c>
      <c r="M343" s="9" t="s">
        <v>1426</v>
      </c>
      <c r="N343" s="90" t="s">
        <v>2055</v>
      </c>
      <c r="O343" s="9"/>
      <c r="P343" s="9">
        <v>24</v>
      </c>
      <c r="Q343" s="9">
        <v>2.56</v>
      </c>
    </row>
    <row r="344" spans="1:17">
      <c r="A344" s="8" t="s">
        <v>2056</v>
      </c>
      <c r="B344" s="8" t="s">
        <v>1353</v>
      </c>
      <c r="C344" s="8" t="s">
        <v>32</v>
      </c>
      <c r="D344" s="8" t="s">
        <v>31</v>
      </c>
      <c r="E344" s="8" t="s">
        <v>1400</v>
      </c>
      <c r="F344" s="8" t="s">
        <v>1375</v>
      </c>
      <c r="G344" s="8">
        <v>62.57</v>
      </c>
      <c r="H344" s="8">
        <v>7.99</v>
      </c>
      <c r="I344" s="8">
        <v>1.1859999999999999</v>
      </c>
      <c r="J344" s="8">
        <v>5.4425999999999997</v>
      </c>
      <c r="K344" s="8" t="s">
        <v>1385</v>
      </c>
      <c r="L344" s="8">
        <v>703</v>
      </c>
      <c r="M344" s="8" t="s">
        <v>1403</v>
      </c>
      <c r="N344" s="89" t="s">
        <v>2057</v>
      </c>
      <c r="O344" s="8" t="s">
        <v>1848</v>
      </c>
      <c r="P344" s="8">
        <v>12</v>
      </c>
      <c r="Q344" s="8">
        <v>0</v>
      </c>
    </row>
    <row r="345" spans="1:17">
      <c r="A345" s="9" t="s">
        <v>2058</v>
      </c>
      <c r="B345" s="9" t="s">
        <v>1074</v>
      </c>
      <c r="C345" s="9" t="s">
        <v>38</v>
      </c>
      <c r="D345" s="9" t="s">
        <v>23</v>
      </c>
      <c r="E345" s="9" t="s">
        <v>1374</v>
      </c>
      <c r="F345" s="9" t="s">
        <v>1375</v>
      </c>
      <c r="G345" s="9">
        <v>94.05</v>
      </c>
      <c r="H345" s="9">
        <v>13.91</v>
      </c>
      <c r="I345" s="9">
        <v>1.3972</v>
      </c>
      <c r="J345" s="9">
        <v>3.2103000000000002</v>
      </c>
      <c r="K345" s="9" t="s">
        <v>1376</v>
      </c>
      <c r="L345" s="9">
        <v>740</v>
      </c>
      <c r="M345" s="9" t="s">
        <v>1381</v>
      </c>
      <c r="N345" s="90" t="s">
        <v>382</v>
      </c>
      <c r="O345" s="9"/>
      <c r="P345" s="9">
        <v>36</v>
      </c>
      <c r="Q345" s="9">
        <v>85.76</v>
      </c>
    </row>
    <row r="346" spans="1:17">
      <c r="A346" s="8" t="s">
        <v>2059</v>
      </c>
      <c r="B346" s="8" t="s">
        <v>861</v>
      </c>
      <c r="C346" s="8" t="s">
        <v>38</v>
      </c>
      <c r="D346" s="8" t="s">
        <v>23</v>
      </c>
      <c r="E346" s="8" t="s">
        <v>1374</v>
      </c>
      <c r="F346" s="8" t="s">
        <v>1390</v>
      </c>
      <c r="G346" s="8">
        <v>73.66</v>
      </c>
      <c r="H346" s="8">
        <v>8.83</v>
      </c>
      <c r="I346" s="8">
        <v>1.3389</v>
      </c>
      <c r="J346" s="8">
        <v>6.4359000000000002</v>
      </c>
      <c r="K346" s="8" t="s">
        <v>1358</v>
      </c>
      <c r="L346" s="8">
        <v>742</v>
      </c>
      <c r="M346" s="8" t="s">
        <v>1377</v>
      </c>
      <c r="N346" s="89" t="s">
        <v>930</v>
      </c>
      <c r="O346" s="8" t="s">
        <v>2060</v>
      </c>
      <c r="P346" s="8">
        <v>12</v>
      </c>
      <c r="Q346" s="8">
        <v>34.979999999999997</v>
      </c>
    </row>
    <row r="347" spans="1:17">
      <c r="A347" s="9" t="s">
        <v>2061</v>
      </c>
      <c r="B347" s="9" t="s">
        <v>503</v>
      </c>
      <c r="C347" s="9" t="s">
        <v>20</v>
      </c>
      <c r="D347" s="9" t="s">
        <v>31</v>
      </c>
      <c r="E347" s="9" t="s">
        <v>1389</v>
      </c>
      <c r="F347" s="9" t="s">
        <v>1375</v>
      </c>
      <c r="G347" s="9">
        <v>23.86</v>
      </c>
      <c r="H347" s="9">
        <v>18.2</v>
      </c>
      <c r="I347" s="9">
        <v>0.3674</v>
      </c>
      <c r="J347" s="9">
        <v>0.38769999999999999</v>
      </c>
      <c r="K347" s="9" t="s">
        <v>1376</v>
      </c>
      <c r="L347" s="9">
        <v>898</v>
      </c>
      <c r="M347" s="9" t="s">
        <v>1426</v>
      </c>
      <c r="N347" s="90" t="s">
        <v>1747</v>
      </c>
      <c r="O347" s="9"/>
      <c r="P347" s="9">
        <v>180</v>
      </c>
      <c r="Q347" s="9">
        <v>9.52</v>
      </c>
    </row>
    <row r="348" spans="1:17">
      <c r="A348" s="8" t="s">
        <v>2062</v>
      </c>
      <c r="B348" s="8" t="s">
        <v>973</v>
      </c>
      <c r="C348" s="8" t="s">
        <v>35</v>
      </c>
      <c r="D348" s="8" t="s">
        <v>23</v>
      </c>
      <c r="E348" s="8" t="s">
        <v>1389</v>
      </c>
      <c r="F348" s="8" t="s">
        <v>1375</v>
      </c>
      <c r="G348" s="8">
        <v>78.84</v>
      </c>
      <c r="H348" s="8">
        <v>16.61</v>
      </c>
      <c r="I348" s="8">
        <v>1.5610999999999999</v>
      </c>
      <c r="J348" s="8">
        <v>1.1331</v>
      </c>
      <c r="K348" s="8" t="s">
        <v>1395</v>
      </c>
      <c r="L348" s="8">
        <v>745</v>
      </c>
      <c r="M348" s="8" t="s">
        <v>1377</v>
      </c>
      <c r="N348" s="89" t="s">
        <v>1599</v>
      </c>
      <c r="O348" s="8" t="s">
        <v>1904</v>
      </c>
      <c r="P348" s="8">
        <v>240</v>
      </c>
      <c r="Q348" s="8">
        <v>25.33</v>
      </c>
    </row>
    <row r="349" spans="1:17">
      <c r="A349" s="9" t="s">
        <v>2063</v>
      </c>
      <c r="B349" s="9" t="s">
        <v>198</v>
      </c>
      <c r="C349" s="9" t="s">
        <v>32</v>
      </c>
      <c r="D349" s="9" t="s">
        <v>44</v>
      </c>
      <c r="E349" s="9" t="s">
        <v>1411</v>
      </c>
      <c r="F349" s="9" t="s">
        <v>1384</v>
      </c>
      <c r="G349" s="9">
        <v>58.03</v>
      </c>
      <c r="H349" s="9">
        <v>16</v>
      </c>
      <c r="I349" s="9">
        <v>1.0733999999999999</v>
      </c>
      <c r="J349" s="9">
        <v>0.85229999999999995</v>
      </c>
      <c r="K349" s="9" t="s">
        <v>1385</v>
      </c>
      <c r="L349" s="9">
        <v>892</v>
      </c>
      <c r="M349" s="9" t="s">
        <v>1386</v>
      </c>
      <c r="N349" s="90" t="s">
        <v>2064</v>
      </c>
      <c r="O349" s="9"/>
      <c r="P349" s="9">
        <v>180</v>
      </c>
      <c r="Q349" s="9">
        <v>0</v>
      </c>
    </row>
    <row r="350" spans="1:17">
      <c r="A350" s="8" t="s">
        <v>2065</v>
      </c>
      <c r="B350" s="8" t="s">
        <v>1041</v>
      </c>
      <c r="C350" s="8" t="s">
        <v>35</v>
      </c>
      <c r="D350" s="8" t="s">
        <v>10</v>
      </c>
      <c r="E350" s="8" t="s">
        <v>1389</v>
      </c>
      <c r="F350" s="8" t="s">
        <v>1384</v>
      </c>
      <c r="G350" s="8">
        <v>83.55</v>
      </c>
      <c r="H350" s="8">
        <v>9.34</v>
      </c>
      <c r="I350" s="8">
        <v>0.50929999999999997</v>
      </c>
      <c r="J350" s="8">
        <v>0.77010000000000001</v>
      </c>
      <c r="K350" s="8" t="s">
        <v>1358</v>
      </c>
      <c r="L350" s="8">
        <v>610</v>
      </c>
      <c r="M350" s="8" t="s">
        <v>1377</v>
      </c>
      <c r="N350" s="89" t="s">
        <v>2066</v>
      </c>
      <c r="O350" s="8" t="s">
        <v>2067</v>
      </c>
      <c r="P350" s="8">
        <v>240</v>
      </c>
      <c r="Q350" s="8">
        <v>17.41</v>
      </c>
    </row>
    <row r="351" spans="1:17">
      <c r="A351" s="9" t="s">
        <v>2068</v>
      </c>
      <c r="B351" s="9" t="s">
        <v>503</v>
      </c>
      <c r="C351" s="9" t="s">
        <v>12</v>
      </c>
      <c r="D351" s="9" t="s">
        <v>31</v>
      </c>
      <c r="E351" s="9" t="s">
        <v>1408</v>
      </c>
      <c r="F351" s="9" t="s">
        <v>1390</v>
      </c>
      <c r="G351" s="9">
        <v>61.27</v>
      </c>
      <c r="H351" s="9">
        <v>15.44</v>
      </c>
      <c r="I351" s="9">
        <v>0.37409999999999999</v>
      </c>
      <c r="J351" s="9">
        <v>1.1975</v>
      </c>
      <c r="K351" s="9" t="s">
        <v>1376</v>
      </c>
      <c r="L351" s="9">
        <v>898</v>
      </c>
      <c r="M351" s="9" t="s">
        <v>1377</v>
      </c>
      <c r="N351" s="90" t="s">
        <v>1821</v>
      </c>
      <c r="O351" s="9" t="s">
        <v>2069</v>
      </c>
      <c r="P351" s="9">
        <v>84</v>
      </c>
      <c r="Q351" s="9">
        <v>49.6</v>
      </c>
    </row>
    <row r="352" spans="1:17">
      <c r="A352" s="8" t="s">
        <v>2070</v>
      </c>
      <c r="B352" s="8" t="s">
        <v>273</v>
      </c>
      <c r="C352" s="8" t="s">
        <v>16</v>
      </c>
      <c r="D352" s="8" t="s">
        <v>23</v>
      </c>
      <c r="E352" s="8" t="s">
        <v>1411</v>
      </c>
      <c r="F352" s="8" t="s">
        <v>1384</v>
      </c>
      <c r="G352" s="8">
        <v>16.07</v>
      </c>
      <c r="H352" s="8"/>
      <c r="I352" s="8">
        <v>0.2233</v>
      </c>
      <c r="J352" s="8"/>
      <c r="K352" s="8" t="s">
        <v>1376</v>
      </c>
      <c r="L352" s="8">
        <v>608</v>
      </c>
      <c r="M352" s="8" t="s">
        <v>1426</v>
      </c>
      <c r="N352" s="89" t="s">
        <v>1032</v>
      </c>
      <c r="O352" s="8"/>
      <c r="P352" s="8">
        <v>180</v>
      </c>
      <c r="Q352" s="8">
        <v>4.0199999999999996</v>
      </c>
    </row>
    <row r="353" spans="1:17">
      <c r="A353" s="9" t="s">
        <v>2071</v>
      </c>
      <c r="B353" s="9" t="s">
        <v>1111</v>
      </c>
      <c r="C353" s="9" t="s">
        <v>12</v>
      </c>
      <c r="D353" s="9" t="s">
        <v>1360</v>
      </c>
      <c r="E353" s="9" t="s">
        <v>1408</v>
      </c>
      <c r="F353" s="9" t="s">
        <v>1375</v>
      </c>
      <c r="G353" s="9">
        <v>34.770000000000003</v>
      </c>
      <c r="H353" s="9">
        <v>17.37</v>
      </c>
      <c r="I353" s="9">
        <v>0.4763</v>
      </c>
      <c r="J353" s="9">
        <v>0.61250000000000004</v>
      </c>
      <c r="K353" s="9" t="s">
        <v>1412</v>
      </c>
      <c r="L353" s="9">
        <v>557</v>
      </c>
      <c r="M353" s="9" t="s">
        <v>1426</v>
      </c>
      <c r="N353" s="90" t="s">
        <v>1537</v>
      </c>
      <c r="O353" s="9"/>
      <c r="P353" s="9">
        <v>120</v>
      </c>
      <c r="Q353" s="9">
        <v>12.89</v>
      </c>
    </row>
    <row r="354" spans="1:17">
      <c r="A354" s="8" t="s">
        <v>2072</v>
      </c>
      <c r="B354" s="8" t="s">
        <v>1161</v>
      </c>
      <c r="C354" s="8" t="s">
        <v>20</v>
      </c>
      <c r="D354" s="8" t="s">
        <v>44</v>
      </c>
      <c r="E354" s="8" t="s">
        <v>1411</v>
      </c>
      <c r="F354" s="8" t="s">
        <v>1375</v>
      </c>
      <c r="G354" s="8">
        <v>57.94</v>
      </c>
      <c r="H354" s="8">
        <v>8.59</v>
      </c>
      <c r="I354" s="8">
        <v>0.53720000000000001</v>
      </c>
      <c r="J354" s="8">
        <v>2.6360999999999999</v>
      </c>
      <c r="K354" s="8" t="s">
        <v>1412</v>
      </c>
      <c r="L354" s="8">
        <v>589</v>
      </c>
      <c r="M354" s="8" t="s">
        <v>1426</v>
      </c>
      <c r="N354" s="89" t="s">
        <v>2073</v>
      </c>
      <c r="O354" s="8"/>
      <c r="P354" s="8">
        <v>24</v>
      </c>
      <c r="Q354" s="8">
        <v>27.41</v>
      </c>
    </row>
    <row r="355" spans="1:17">
      <c r="A355" s="9" t="s">
        <v>2074</v>
      </c>
      <c r="B355" s="9" t="s">
        <v>1288</v>
      </c>
      <c r="C355" s="9" t="s">
        <v>24</v>
      </c>
      <c r="D355" s="9" t="s">
        <v>23</v>
      </c>
      <c r="E355" s="9" t="s">
        <v>1380</v>
      </c>
      <c r="F355" s="9" t="s">
        <v>1384</v>
      </c>
      <c r="G355" s="9">
        <v>66.98</v>
      </c>
      <c r="H355" s="9">
        <v>9.7799999999999994</v>
      </c>
      <c r="I355" s="9">
        <v>1.1776</v>
      </c>
      <c r="J355" s="9">
        <v>2.1543000000000001</v>
      </c>
      <c r="K355" s="9" t="s">
        <v>1385</v>
      </c>
      <c r="L355" s="9">
        <v>724</v>
      </c>
      <c r="M355" s="9" t="s">
        <v>1403</v>
      </c>
      <c r="N355" s="90" t="s">
        <v>2052</v>
      </c>
      <c r="O355" s="9" t="s">
        <v>2075</v>
      </c>
      <c r="P355" s="9">
        <v>36</v>
      </c>
      <c r="Q355" s="9">
        <v>0</v>
      </c>
    </row>
    <row r="356" spans="1:17">
      <c r="A356" s="8" t="s">
        <v>2076</v>
      </c>
      <c r="B356" s="8" t="s">
        <v>71</v>
      </c>
      <c r="C356" s="8" t="s">
        <v>35</v>
      </c>
      <c r="D356" s="8" t="s">
        <v>10</v>
      </c>
      <c r="E356" s="8" t="s">
        <v>1408</v>
      </c>
      <c r="F356" s="8" t="s">
        <v>1384</v>
      </c>
      <c r="G356" s="8">
        <v>28.9</v>
      </c>
      <c r="H356" s="8">
        <v>12.19</v>
      </c>
      <c r="I356" s="8">
        <v>0.33729999999999999</v>
      </c>
      <c r="J356" s="8">
        <v>0.96250000000000002</v>
      </c>
      <c r="K356" s="8" t="s">
        <v>1376</v>
      </c>
      <c r="L356" s="8">
        <v>711</v>
      </c>
      <c r="M356" s="8" t="s">
        <v>1426</v>
      </c>
      <c r="N356" s="89" t="s">
        <v>2077</v>
      </c>
      <c r="O356" s="8"/>
      <c r="P356" s="8">
        <v>36</v>
      </c>
      <c r="Q356" s="8">
        <v>20.48</v>
      </c>
    </row>
    <row r="357" spans="1:17">
      <c r="A357" s="9" t="s">
        <v>2078</v>
      </c>
      <c r="B357" s="9" t="s">
        <v>1252</v>
      </c>
      <c r="C357" s="9" t="s">
        <v>32</v>
      </c>
      <c r="D357" s="9" t="s">
        <v>44</v>
      </c>
      <c r="E357" s="9" t="s">
        <v>1408</v>
      </c>
      <c r="F357" s="9" t="s">
        <v>1384</v>
      </c>
      <c r="G357" s="9">
        <v>86.59</v>
      </c>
      <c r="H357" s="9">
        <v>15.55</v>
      </c>
      <c r="I357" s="9">
        <v>0.58420000000000005</v>
      </c>
      <c r="J357" s="9">
        <v>1.6977</v>
      </c>
      <c r="K357" s="9" t="s">
        <v>1385</v>
      </c>
      <c r="L357" s="9">
        <v>721</v>
      </c>
      <c r="M357" s="9" t="s">
        <v>1381</v>
      </c>
      <c r="N357" s="90" t="s">
        <v>2079</v>
      </c>
      <c r="O357" s="9"/>
      <c r="P357" s="9">
        <v>84</v>
      </c>
      <c r="Q357" s="9">
        <v>0</v>
      </c>
    </row>
    <row r="358" spans="1:17">
      <c r="A358" s="8" t="s">
        <v>2080</v>
      </c>
      <c r="B358" s="8" t="s">
        <v>784</v>
      </c>
      <c r="C358" s="8" t="s">
        <v>28</v>
      </c>
      <c r="D358" s="8" t="s">
        <v>31</v>
      </c>
      <c r="E358" s="8" t="s">
        <v>1400</v>
      </c>
      <c r="F358" s="8" t="s">
        <v>1390</v>
      </c>
      <c r="G358" s="8">
        <v>73.819999999999993</v>
      </c>
      <c r="H358" s="8">
        <v>8.31</v>
      </c>
      <c r="I358" s="8">
        <v>1.1309</v>
      </c>
      <c r="J358" s="8">
        <v>6.4321000000000002</v>
      </c>
      <c r="K358" s="8" t="s">
        <v>1376</v>
      </c>
      <c r="L358" s="8">
        <v>662</v>
      </c>
      <c r="M358" s="8" t="s">
        <v>1396</v>
      </c>
      <c r="N358" s="89" t="s">
        <v>673</v>
      </c>
      <c r="O358" s="8" t="s">
        <v>2081</v>
      </c>
      <c r="P358" s="8">
        <v>12</v>
      </c>
      <c r="Q358" s="8">
        <v>19.329999999999998</v>
      </c>
    </row>
    <row r="359" spans="1:17">
      <c r="A359" s="9" t="s">
        <v>2082</v>
      </c>
      <c r="B359" s="9" t="s">
        <v>939</v>
      </c>
      <c r="C359" s="9" t="s">
        <v>7</v>
      </c>
      <c r="D359" s="9" t="s">
        <v>10</v>
      </c>
      <c r="E359" s="9" t="s">
        <v>1389</v>
      </c>
      <c r="F359" s="9" t="s">
        <v>1384</v>
      </c>
      <c r="G359" s="9">
        <v>59.05</v>
      </c>
      <c r="H359" s="9">
        <v>9.92</v>
      </c>
      <c r="I359" s="9">
        <v>0.46860000000000002</v>
      </c>
      <c r="J359" s="9">
        <v>0.63170000000000004</v>
      </c>
      <c r="K359" s="9" t="s">
        <v>1395</v>
      </c>
      <c r="L359" s="9">
        <v>894</v>
      </c>
      <c r="M359" s="9" t="s">
        <v>1377</v>
      </c>
      <c r="N359" s="90" t="s">
        <v>2083</v>
      </c>
      <c r="O359" s="9" t="s">
        <v>2084</v>
      </c>
      <c r="P359" s="9">
        <v>180</v>
      </c>
      <c r="Q359" s="9">
        <v>30.84</v>
      </c>
    </row>
    <row r="360" spans="1:17">
      <c r="A360" s="8" t="s">
        <v>2085</v>
      </c>
      <c r="B360" s="8" t="s">
        <v>208</v>
      </c>
      <c r="C360" s="8" t="s">
        <v>38</v>
      </c>
      <c r="D360" s="8" t="s">
        <v>1360</v>
      </c>
      <c r="E360" s="8" t="s">
        <v>1380</v>
      </c>
      <c r="F360" s="8" t="s">
        <v>1375</v>
      </c>
      <c r="G360" s="8">
        <v>7.66</v>
      </c>
      <c r="H360" s="8">
        <v>9.7899999999999991</v>
      </c>
      <c r="I360" s="8">
        <v>5.8799999999999998E-2</v>
      </c>
      <c r="J360" s="8">
        <v>0.1003</v>
      </c>
      <c r="K360" s="8" t="s">
        <v>1412</v>
      </c>
      <c r="L360" s="8">
        <v>681</v>
      </c>
      <c r="M360" s="8" t="s">
        <v>1403</v>
      </c>
      <c r="N360" s="89" t="s">
        <v>1837</v>
      </c>
      <c r="O360" s="8" t="s">
        <v>2086</v>
      </c>
      <c r="P360" s="8">
        <v>120</v>
      </c>
      <c r="Q360" s="8">
        <v>4.57</v>
      </c>
    </row>
    <row r="361" spans="1:17">
      <c r="A361" s="9" t="s">
        <v>2087</v>
      </c>
      <c r="B361" s="9" t="s">
        <v>977</v>
      </c>
      <c r="C361" s="9" t="s">
        <v>16</v>
      </c>
      <c r="D361" s="9" t="s">
        <v>31</v>
      </c>
      <c r="E361" s="9" t="s">
        <v>1389</v>
      </c>
      <c r="F361" s="9" t="s">
        <v>1375</v>
      </c>
      <c r="G361" s="9">
        <v>67.13</v>
      </c>
      <c r="H361" s="9">
        <v>14.43</v>
      </c>
      <c r="I361" s="9">
        <v>0.93759999999999999</v>
      </c>
      <c r="J361" s="9">
        <v>0.85580000000000001</v>
      </c>
      <c r="K361" s="9" t="s">
        <v>1376</v>
      </c>
      <c r="L361" s="9">
        <v>659</v>
      </c>
      <c r="M361" s="9" t="s">
        <v>1426</v>
      </c>
      <c r="N361" s="90" t="s">
        <v>2088</v>
      </c>
      <c r="O361" s="9"/>
      <c r="P361" s="9">
        <v>240</v>
      </c>
      <c r="Q361" s="9">
        <v>19.21</v>
      </c>
    </row>
    <row r="362" spans="1:17">
      <c r="A362" s="8" t="s">
        <v>2089</v>
      </c>
      <c r="B362" s="8" t="s">
        <v>1100</v>
      </c>
      <c r="C362" s="8" t="s">
        <v>24</v>
      </c>
      <c r="D362" s="8" t="s">
        <v>44</v>
      </c>
      <c r="E362" s="8" t="s">
        <v>1400</v>
      </c>
      <c r="F362" s="8" t="s">
        <v>1375</v>
      </c>
      <c r="G362" s="8">
        <v>25.49</v>
      </c>
      <c r="H362" s="8">
        <v>9.44</v>
      </c>
      <c r="I362" s="8">
        <v>0.49309999999999998</v>
      </c>
      <c r="J362" s="8">
        <v>1.1697</v>
      </c>
      <c r="K362" s="8" t="s">
        <v>1412</v>
      </c>
      <c r="L362" s="8">
        <v>794</v>
      </c>
      <c r="M362" s="8" t="s">
        <v>1381</v>
      </c>
      <c r="N362" s="89" t="s">
        <v>2090</v>
      </c>
      <c r="O362" s="8"/>
      <c r="P362" s="8">
        <v>24</v>
      </c>
      <c r="Q362" s="8">
        <v>17.82</v>
      </c>
    </row>
    <row r="363" spans="1:17">
      <c r="A363" s="9" t="s">
        <v>2091</v>
      </c>
      <c r="B363" s="9" t="s">
        <v>1151</v>
      </c>
      <c r="C363" s="9" t="s">
        <v>35</v>
      </c>
      <c r="D363" s="9" t="s">
        <v>23</v>
      </c>
      <c r="E363" s="9" t="s">
        <v>1400</v>
      </c>
      <c r="F363" s="9" t="s">
        <v>1390</v>
      </c>
      <c r="G363" s="9">
        <v>24.25</v>
      </c>
      <c r="H363" s="9">
        <v>13.08</v>
      </c>
      <c r="I363" s="9">
        <v>0.44490000000000002</v>
      </c>
      <c r="J363" s="9">
        <v>0.36320000000000002</v>
      </c>
      <c r="K363" s="9" t="s">
        <v>1385</v>
      </c>
      <c r="L363" s="9">
        <v>857</v>
      </c>
      <c r="M363" s="9" t="s">
        <v>1403</v>
      </c>
      <c r="N363" s="90" t="s">
        <v>1050</v>
      </c>
      <c r="O363" s="9" t="s">
        <v>1516</v>
      </c>
      <c r="P363" s="9">
        <v>120</v>
      </c>
      <c r="Q363" s="9">
        <v>0</v>
      </c>
    </row>
    <row r="364" spans="1:17">
      <c r="A364" s="8" t="s">
        <v>2092</v>
      </c>
      <c r="B364" s="8" t="s">
        <v>1156</v>
      </c>
      <c r="C364" s="8" t="s">
        <v>35</v>
      </c>
      <c r="D364" s="8" t="s">
        <v>44</v>
      </c>
      <c r="E364" s="8" t="s">
        <v>1400</v>
      </c>
      <c r="F364" s="8" t="s">
        <v>1375</v>
      </c>
      <c r="G364" s="8">
        <v>91.32</v>
      </c>
      <c r="H364" s="8">
        <v>15.51</v>
      </c>
      <c r="I364" s="8">
        <v>0.92210000000000003</v>
      </c>
      <c r="J364" s="8">
        <v>8.2644000000000002</v>
      </c>
      <c r="K364" s="8" t="s">
        <v>1412</v>
      </c>
      <c r="L364" s="8">
        <v>704</v>
      </c>
      <c r="M364" s="8" t="s">
        <v>1377</v>
      </c>
      <c r="N364" s="89" t="s">
        <v>2093</v>
      </c>
      <c r="O364" s="8" t="s">
        <v>839</v>
      </c>
      <c r="P364" s="8">
        <v>12</v>
      </c>
      <c r="Q364" s="8">
        <v>53.57</v>
      </c>
    </row>
    <row r="365" spans="1:17">
      <c r="A365" s="9" t="s">
        <v>2094</v>
      </c>
      <c r="B365" s="9" t="s">
        <v>939</v>
      </c>
      <c r="C365" s="9" t="s">
        <v>12</v>
      </c>
      <c r="D365" s="9" t="s">
        <v>23</v>
      </c>
      <c r="E365" s="9" t="s">
        <v>1411</v>
      </c>
      <c r="F365" s="9" t="s">
        <v>1375</v>
      </c>
      <c r="G365" s="9">
        <v>13.79</v>
      </c>
      <c r="H365" s="9">
        <v>17.95</v>
      </c>
      <c r="I365" s="9">
        <v>7.3300000000000004E-2</v>
      </c>
      <c r="J365" s="9">
        <v>0.248</v>
      </c>
      <c r="K365" s="9" t="s">
        <v>1385</v>
      </c>
      <c r="L365" s="9">
        <v>894</v>
      </c>
      <c r="M365" s="9" t="s">
        <v>1381</v>
      </c>
      <c r="N365" s="90" t="s">
        <v>2095</v>
      </c>
      <c r="O365" s="9"/>
      <c r="P365" s="9">
        <v>120</v>
      </c>
      <c r="Q365" s="9">
        <v>0</v>
      </c>
    </row>
    <row r="366" spans="1:17">
      <c r="A366" s="8" t="s">
        <v>2096</v>
      </c>
      <c r="B366" s="8" t="s">
        <v>846</v>
      </c>
      <c r="C366" s="8" t="s">
        <v>12</v>
      </c>
      <c r="D366" s="8" t="s">
        <v>10</v>
      </c>
      <c r="E366" s="8" t="s">
        <v>1411</v>
      </c>
      <c r="F366" s="8" t="s">
        <v>1384</v>
      </c>
      <c r="G366" s="8">
        <v>36.85</v>
      </c>
      <c r="H366" s="8">
        <v>9.23</v>
      </c>
      <c r="I366" s="8">
        <v>0.48039999999999999</v>
      </c>
      <c r="J366" s="8">
        <v>0.92100000000000004</v>
      </c>
      <c r="K366" s="8" t="s">
        <v>1412</v>
      </c>
      <c r="L366" s="8">
        <v>714</v>
      </c>
      <c r="M366" s="8" t="s">
        <v>1386</v>
      </c>
      <c r="N366" s="89" t="s">
        <v>1619</v>
      </c>
      <c r="O366" s="8"/>
      <c r="P366" s="8">
        <v>48</v>
      </c>
      <c r="Q366" s="8">
        <v>14.07</v>
      </c>
    </row>
    <row r="367" spans="1:17">
      <c r="A367" s="9" t="s">
        <v>2097</v>
      </c>
      <c r="B367" s="9" t="s">
        <v>1315</v>
      </c>
      <c r="C367" s="9" t="s">
        <v>7</v>
      </c>
      <c r="D367" s="9" t="s">
        <v>10</v>
      </c>
      <c r="E367" s="9" t="s">
        <v>1380</v>
      </c>
      <c r="F367" s="9" t="s">
        <v>1390</v>
      </c>
      <c r="G367" s="9">
        <v>11.15</v>
      </c>
      <c r="H367" s="9">
        <v>12.83</v>
      </c>
      <c r="I367" s="9">
        <v>8.2000000000000003E-2</v>
      </c>
      <c r="J367" s="9">
        <v>0.25269999999999998</v>
      </c>
      <c r="K367" s="9" t="s">
        <v>1385</v>
      </c>
      <c r="L367" s="9">
        <v>790</v>
      </c>
      <c r="M367" s="9" t="s">
        <v>1386</v>
      </c>
      <c r="N367" s="90" t="s">
        <v>2098</v>
      </c>
      <c r="O367" s="9"/>
      <c r="P367" s="9">
        <v>60</v>
      </c>
      <c r="Q367" s="9">
        <v>0</v>
      </c>
    </row>
    <row r="368" spans="1:17">
      <c r="A368" s="8" t="s">
        <v>2099</v>
      </c>
      <c r="B368" s="8" t="s">
        <v>1161</v>
      </c>
      <c r="C368" s="8" t="s">
        <v>32</v>
      </c>
      <c r="D368" s="8" t="s">
        <v>44</v>
      </c>
      <c r="E368" s="8" t="s">
        <v>1389</v>
      </c>
      <c r="F368" s="8" t="s">
        <v>1390</v>
      </c>
      <c r="G368" s="8">
        <v>87.79</v>
      </c>
      <c r="H368" s="8">
        <v>8.34</v>
      </c>
      <c r="I368" s="8">
        <v>1.1032999999999999</v>
      </c>
      <c r="J368" s="8">
        <v>1.081</v>
      </c>
      <c r="K368" s="8" t="s">
        <v>1385</v>
      </c>
      <c r="L368" s="8">
        <v>589</v>
      </c>
      <c r="M368" s="8" t="s">
        <v>1396</v>
      </c>
      <c r="N368" s="89" t="s">
        <v>2100</v>
      </c>
      <c r="O368" s="8" t="s">
        <v>1612</v>
      </c>
      <c r="P368" s="8">
        <v>120</v>
      </c>
      <c r="Q368" s="8">
        <v>0</v>
      </c>
    </row>
    <row r="369" spans="1:17">
      <c r="A369" s="9" t="s">
        <v>2101</v>
      </c>
      <c r="B369" s="9" t="s">
        <v>361</v>
      </c>
      <c r="C369" s="9" t="s">
        <v>41</v>
      </c>
      <c r="D369" s="9" t="s">
        <v>31</v>
      </c>
      <c r="E369" s="9" t="s">
        <v>1408</v>
      </c>
      <c r="F369" s="9" t="s">
        <v>1375</v>
      </c>
      <c r="G369" s="9">
        <v>51.72</v>
      </c>
      <c r="H369" s="9">
        <v>10.51</v>
      </c>
      <c r="I369" s="9">
        <v>0.4158</v>
      </c>
      <c r="J369" s="9">
        <v>1.1119000000000001</v>
      </c>
      <c r="K369" s="9" t="s">
        <v>1358</v>
      </c>
      <c r="L369" s="9">
        <v>686</v>
      </c>
      <c r="M369" s="9" t="s">
        <v>1377</v>
      </c>
      <c r="N369" s="90" t="s">
        <v>1301</v>
      </c>
      <c r="O369" s="9" t="s">
        <v>726</v>
      </c>
      <c r="P369" s="9">
        <v>60</v>
      </c>
      <c r="Q369" s="9">
        <v>24.06</v>
      </c>
    </row>
    <row r="370" spans="1:17">
      <c r="A370" s="8" t="s">
        <v>2102</v>
      </c>
      <c r="B370" s="8" t="s">
        <v>480</v>
      </c>
      <c r="C370" s="8" t="s">
        <v>35</v>
      </c>
      <c r="D370" s="8" t="s">
        <v>31</v>
      </c>
      <c r="E370" s="8" t="s">
        <v>1374</v>
      </c>
      <c r="F370" s="8" t="s">
        <v>1390</v>
      </c>
      <c r="G370" s="8">
        <v>51.15</v>
      </c>
      <c r="H370" s="8">
        <v>18.420000000000002</v>
      </c>
      <c r="I370" s="8">
        <v>0.81399999999999995</v>
      </c>
      <c r="J370" s="8">
        <v>1.0876999999999999</v>
      </c>
      <c r="K370" s="8"/>
      <c r="L370" s="8">
        <v>878</v>
      </c>
      <c r="M370" s="8" t="s">
        <v>1381</v>
      </c>
      <c r="N370" s="89" t="s">
        <v>1021</v>
      </c>
      <c r="O370" s="8"/>
      <c r="P370" s="8">
        <v>84</v>
      </c>
      <c r="Q370" s="8">
        <v>24.78</v>
      </c>
    </row>
    <row r="371" spans="1:17">
      <c r="A371" s="9" t="s">
        <v>2103</v>
      </c>
      <c r="B371" s="9" t="s">
        <v>1108</v>
      </c>
      <c r="C371" s="9" t="s">
        <v>20</v>
      </c>
      <c r="D371" s="9" t="s">
        <v>44</v>
      </c>
      <c r="E371" s="9" t="s">
        <v>1408</v>
      </c>
      <c r="F371" s="9" t="s">
        <v>1375</v>
      </c>
      <c r="G371" s="9">
        <v>56.75</v>
      </c>
      <c r="H371" s="9">
        <v>11.16</v>
      </c>
      <c r="I371" s="9">
        <v>0.97299999999999998</v>
      </c>
      <c r="J371" s="9">
        <v>2.6492</v>
      </c>
      <c r="K371" s="9" t="s">
        <v>1385</v>
      </c>
      <c r="L371" s="9">
        <v>714</v>
      </c>
      <c r="M371" s="9" t="s">
        <v>1403</v>
      </c>
      <c r="N371" s="90" t="s">
        <v>2104</v>
      </c>
      <c r="O371" s="9" t="s">
        <v>1444</v>
      </c>
      <c r="P371" s="9">
        <v>24</v>
      </c>
      <c r="Q371" s="9">
        <v>0</v>
      </c>
    </row>
    <row r="372" spans="1:17">
      <c r="A372" s="8" t="s">
        <v>2105</v>
      </c>
      <c r="B372" s="8" t="s">
        <v>440</v>
      </c>
      <c r="C372" s="8" t="s">
        <v>12</v>
      </c>
      <c r="D372" s="8" t="s">
        <v>1360</v>
      </c>
      <c r="E372" s="8" t="s">
        <v>1400</v>
      </c>
      <c r="F372" s="8" t="s">
        <v>1390</v>
      </c>
      <c r="G372" s="8">
        <v>83.97</v>
      </c>
      <c r="H372" s="8">
        <v>16.739999999999998</v>
      </c>
      <c r="I372" s="8">
        <v>1.3777999999999999</v>
      </c>
      <c r="J372" s="8">
        <v>7.6481000000000003</v>
      </c>
      <c r="K372" s="8" t="s">
        <v>1376</v>
      </c>
      <c r="L372" s="8">
        <v>871</v>
      </c>
      <c r="M372" s="8" t="s">
        <v>1426</v>
      </c>
      <c r="N372" s="89" t="s">
        <v>839</v>
      </c>
      <c r="O372" s="8"/>
      <c r="P372" s="8">
        <v>12</v>
      </c>
      <c r="Q372" s="8">
        <v>30.63</v>
      </c>
    </row>
    <row r="373" spans="1:17">
      <c r="A373" s="9" t="s">
        <v>2106</v>
      </c>
      <c r="B373" s="9" t="s">
        <v>541</v>
      </c>
      <c r="C373" s="9" t="s">
        <v>41</v>
      </c>
      <c r="D373" s="9" t="s">
        <v>23</v>
      </c>
      <c r="E373" s="9" t="s">
        <v>1400</v>
      </c>
      <c r="F373" s="9" t="s">
        <v>1384</v>
      </c>
      <c r="G373" s="9">
        <v>27.55</v>
      </c>
      <c r="H373" s="9">
        <v>13.69</v>
      </c>
      <c r="I373" s="9">
        <v>0.3397</v>
      </c>
      <c r="J373" s="9">
        <v>0.36120000000000002</v>
      </c>
      <c r="K373" s="9" t="s">
        <v>1412</v>
      </c>
      <c r="L373" s="9">
        <v>604</v>
      </c>
      <c r="M373" s="9" t="s">
        <v>1381</v>
      </c>
      <c r="N373" s="90" t="s">
        <v>1328</v>
      </c>
      <c r="O373" s="9"/>
      <c r="P373" s="9">
        <v>180</v>
      </c>
      <c r="Q373" s="9">
        <v>10.29</v>
      </c>
    </row>
    <row r="374" spans="1:17">
      <c r="A374" s="8" t="s">
        <v>2107</v>
      </c>
      <c r="B374" s="8" t="s">
        <v>1215</v>
      </c>
      <c r="C374" s="8" t="s">
        <v>12</v>
      </c>
      <c r="D374" s="8" t="s">
        <v>10</v>
      </c>
      <c r="E374" s="8" t="s">
        <v>1400</v>
      </c>
      <c r="F374" s="8" t="s">
        <v>1390</v>
      </c>
      <c r="G374" s="8">
        <v>8.67</v>
      </c>
      <c r="H374" s="8">
        <v>7.65</v>
      </c>
      <c r="I374" s="8">
        <v>0.111</v>
      </c>
      <c r="J374" s="8">
        <v>0.39069999999999999</v>
      </c>
      <c r="K374" s="8" t="s">
        <v>1395</v>
      </c>
      <c r="L374" s="8">
        <v>814</v>
      </c>
      <c r="M374" s="8" t="s">
        <v>1386</v>
      </c>
      <c r="N374" s="89" t="s">
        <v>2108</v>
      </c>
      <c r="O374" s="8"/>
      <c r="P374" s="8">
        <v>24</v>
      </c>
      <c r="Q374" s="8">
        <v>7.28</v>
      </c>
    </row>
    <row r="375" spans="1:17">
      <c r="A375" s="9" t="s">
        <v>2109</v>
      </c>
      <c r="B375" s="9" t="s">
        <v>769</v>
      </c>
      <c r="C375" s="9" t="s">
        <v>16</v>
      </c>
      <c r="D375" s="9" t="s">
        <v>23</v>
      </c>
      <c r="E375" s="9" t="s">
        <v>1400</v>
      </c>
      <c r="F375" s="9" t="s">
        <v>1384</v>
      </c>
      <c r="G375" s="9">
        <v>75.150000000000006</v>
      </c>
      <c r="H375" s="9">
        <v>11.89</v>
      </c>
      <c r="I375" s="9">
        <v>0.71030000000000004</v>
      </c>
      <c r="J375" s="9">
        <v>1.0733999999999999</v>
      </c>
      <c r="K375" s="9" t="s">
        <v>1412</v>
      </c>
      <c r="L375" s="9">
        <v>565</v>
      </c>
      <c r="M375" s="9" t="s">
        <v>1381</v>
      </c>
      <c r="N375" s="90" t="s">
        <v>2110</v>
      </c>
      <c r="O375" s="9"/>
      <c r="P375" s="9">
        <v>120</v>
      </c>
      <c r="Q375" s="9">
        <v>40.89</v>
      </c>
    </row>
    <row r="376" spans="1:17">
      <c r="A376" s="8" t="s">
        <v>2111</v>
      </c>
      <c r="B376" s="8" t="s">
        <v>968</v>
      </c>
      <c r="C376" s="8" t="s">
        <v>16</v>
      </c>
      <c r="D376" s="8" t="s">
        <v>1360</v>
      </c>
      <c r="E376" s="8" t="s">
        <v>1408</v>
      </c>
      <c r="F376" s="8" t="s">
        <v>1390</v>
      </c>
      <c r="G376" s="8">
        <v>68.819999999999993</v>
      </c>
      <c r="H376" s="8">
        <v>17.97</v>
      </c>
      <c r="I376" s="8">
        <v>0.72729999999999995</v>
      </c>
      <c r="J376" s="8">
        <v>1.7464999999999999</v>
      </c>
      <c r="K376" s="8" t="s">
        <v>1376</v>
      </c>
      <c r="L376" s="8">
        <v>584</v>
      </c>
      <c r="M376" s="8" t="s">
        <v>1377</v>
      </c>
      <c r="N376" s="89" t="s">
        <v>270</v>
      </c>
      <c r="O376" s="8" t="s">
        <v>1848</v>
      </c>
      <c r="P376" s="8">
        <v>60</v>
      </c>
      <c r="Q376" s="8">
        <v>26.2</v>
      </c>
    </row>
    <row r="377" spans="1:17">
      <c r="A377" s="9" t="s">
        <v>2112</v>
      </c>
      <c r="B377" s="9" t="s">
        <v>1299</v>
      </c>
      <c r="C377" s="9" t="s">
        <v>16</v>
      </c>
      <c r="D377" s="9" t="s">
        <v>1360</v>
      </c>
      <c r="E377" s="9" t="s">
        <v>1411</v>
      </c>
      <c r="F377" s="9" t="s">
        <v>1390</v>
      </c>
      <c r="G377" s="9">
        <v>83.11</v>
      </c>
      <c r="H377" s="9"/>
      <c r="I377" s="9">
        <v>0.9345</v>
      </c>
      <c r="J377" s="9"/>
      <c r="K377" s="9" t="s">
        <v>1376</v>
      </c>
      <c r="L377" s="9">
        <v>757</v>
      </c>
      <c r="M377" s="9" t="s">
        <v>1396</v>
      </c>
      <c r="N377" s="90" t="s">
        <v>652</v>
      </c>
      <c r="O377" s="9" t="s">
        <v>1643</v>
      </c>
      <c r="P377" s="9">
        <v>36</v>
      </c>
      <c r="Q377" s="9">
        <v>57.86</v>
      </c>
    </row>
    <row r="378" spans="1:17">
      <c r="A378" s="8" t="s">
        <v>2113</v>
      </c>
      <c r="B378" s="8" t="s">
        <v>721</v>
      </c>
      <c r="C378" s="8" t="s">
        <v>28</v>
      </c>
      <c r="D378" s="8" t="s">
        <v>10</v>
      </c>
      <c r="E378" s="8" t="s">
        <v>1380</v>
      </c>
      <c r="F378" s="8" t="s">
        <v>1390</v>
      </c>
      <c r="G378" s="8">
        <v>47.4</v>
      </c>
      <c r="H378" s="8">
        <v>11.35</v>
      </c>
      <c r="I378" s="8">
        <v>0.63460000000000005</v>
      </c>
      <c r="J378" s="8">
        <v>1.2331000000000001</v>
      </c>
      <c r="K378" s="8" t="s">
        <v>1412</v>
      </c>
      <c r="L378" s="8">
        <v>563</v>
      </c>
      <c r="M378" s="8" t="s">
        <v>1381</v>
      </c>
      <c r="N378" s="89" t="s">
        <v>1817</v>
      </c>
      <c r="O378" s="8"/>
      <c r="P378" s="8">
        <v>48</v>
      </c>
      <c r="Q378" s="8">
        <v>42.12</v>
      </c>
    </row>
    <row r="379" spans="1:17">
      <c r="A379" s="9" t="s">
        <v>2114</v>
      </c>
      <c r="B379" s="9" t="s">
        <v>1226</v>
      </c>
      <c r="C379" s="9" t="s">
        <v>32</v>
      </c>
      <c r="D379" s="9" t="s">
        <v>23</v>
      </c>
      <c r="E379" s="9" t="s">
        <v>1374</v>
      </c>
      <c r="F379" s="9" t="s">
        <v>1375</v>
      </c>
      <c r="G379" s="9">
        <v>37.36</v>
      </c>
      <c r="H379" s="9">
        <v>17.78</v>
      </c>
      <c r="I379" s="9">
        <v>0.50119999999999998</v>
      </c>
      <c r="J379" s="9">
        <v>1.0931999999999999</v>
      </c>
      <c r="K379" s="9" t="s">
        <v>1385</v>
      </c>
      <c r="L379" s="9">
        <v>610</v>
      </c>
      <c r="M379" s="9" t="s">
        <v>1403</v>
      </c>
      <c r="N379" s="90" t="s">
        <v>1612</v>
      </c>
      <c r="O379" s="9" t="s">
        <v>2115</v>
      </c>
      <c r="P379" s="9">
        <v>48</v>
      </c>
      <c r="Q379" s="9">
        <v>0</v>
      </c>
    </row>
    <row r="380" spans="1:17">
      <c r="A380" s="8" t="s">
        <v>2116</v>
      </c>
      <c r="B380" s="8" t="s">
        <v>458</v>
      </c>
      <c r="C380" s="8" t="s">
        <v>41</v>
      </c>
      <c r="D380" s="8" t="s">
        <v>10</v>
      </c>
      <c r="E380" s="8" t="s">
        <v>1389</v>
      </c>
      <c r="F380" s="8" t="s">
        <v>1390</v>
      </c>
      <c r="G380" s="8"/>
      <c r="H380" s="8">
        <v>11.13</v>
      </c>
      <c r="I380" s="8">
        <v>0.98050000000000004</v>
      </c>
      <c r="J380" s="8">
        <v>1.2897000000000001</v>
      </c>
      <c r="K380" s="8" t="s">
        <v>1358</v>
      </c>
      <c r="L380" s="8">
        <v>897</v>
      </c>
      <c r="M380" s="8" t="s">
        <v>1381</v>
      </c>
      <c r="N380" s="89" t="s">
        <v>2117</v>
      </c>
      <c r="O380" s="8"/>
      <c r="P380" s="8">
        <v>60</v>
      </c>
      <c r="Q380" s="8">
        <v>16.440000000000001</v>
      </c>
    </row>
    <row r="381" spans="1:17">
      <c r="A381" s="9" t="s">
        <v>2118</v>
      </c>
      <c r="B381" s="9" t="s">
        <v>391</v>
      </c>
      <c r="C381" s="9" t="s">
        <v>12</v>
      </c>
      <c r="D381" s="9" t="s">
        <v>23</v>
      </c>
      <c r="E381" s="9" t="s">
        <v>1389</v>
      </c>
      <c r="F381" s="9" t="s">
        <v>1384</v>
      </c>
      <c r="G381" s="9">
        <v>17.32</v>
      </c>
      <c r="H381" s="9">
        <v>11.06</v>
      </c>
      <c r="I381" s="9">
        <v>0.31940000000000002</v>
      </c>
      <c r="J381" s="9">
        <v>1.5313000000000001</v>
      </c>
      <c r="K381" s="9" t="s">
        <v>1395</v>
      </c>
      <c r="L381" s="9">
        <v>589</v>
      </c>
      <c r="M381" s="9" t="s">
        <v>1403</v>
      </c>
      <c r="N381" s="90" t="s">
        <v>165</v>
      </c>
      <c r="O381" s="9" t="s">
        <v>2119</v>
      </c>
      <c r="P381" s="9">
        <v>12</v>
      </c>
      <c r="Q381" s="9">
        <v>11.52</v>
      </c>
    </row>
    <row r="382" spans="1:17">
      <c r="A382" s="8" t="s">
        <v>2120</v>
      </c>
      <c r="B382" s="8" t="s">
        <v>251</v>
      </c>
      <c r="C382" s="8" t="s">
        <v>20</v>
      </c>
      <c r="D382" s="8" t="s">
        <v>23</v>
      </c>
      <c r="E382" s="8" t="s">
        <v>1400</v>
      </c>
      <c r="F382" s="8" t="s">
        <v>1375</v>
      </c>
      <c r="G382" s="8">
        <v>77.62</v>
      </c>
      <c r="H382" s="8">
        <v>11.4</v>
      </c>
      <c r="I382" s="8">
        <v>1.3645</v>
      </c>
      <c r="J382" s="8">
        <v>1.3453999999999999</v>
      </c>
      <c r="K382" s="8" t="s">
        <v>1358</v>
      </c>
      <c r="L382" s="8">
        <v>782</v>
      </c>
      <c r="M382" s="8" t="s">
        <v>1396</v>
      </c>
      <c r="N382" s="89" t="s">
        <v>2121</v>
      </c>
      <c r="O382" s="8" t="s">
        <v>2122</v>
      </c>
      <c r="P382" s="8">
        <v>84</v>
      </c>
      <c r="Q382" s="8">
        <v>70.14</v>
      </c>
    </row>
    <row r="383" spans="1:17">
      <c r="A383" s="9" t="s">
        <v>2123</v>
      </c>
      <c r="B383" s="9" t="s">
        <v>1196</v>
      </c>
      <c r="C383" s="9" t="s">
        <v>32</v>
      </c>
      <c r="D383" s="9" t="s">
        <v>23</v>
      </c>
      <c r="E383" s="9" t="s">
        <v>1400</v>
      </c>
      <c r="F383" s="9" t="s">
        <v>1375</v>
      </c>
      <c r="G383" s="9">
        <v>69.81</v>
      </c>
      <c r="H383" s="9">
        <v>8.82</v>
      </c>
      <c r="I383" s="9">
        <v>1.2911999999999999</v>
      </c>
      <c r="J383" s="9">
        <v>1.1168</v>
      </c>
      <c r="K383" s="9" t="s">
        <v>1395</v>
      </c>
      <c r="L383" s="9">
        <v>594</v>
      </c>
      <c r="M383" s="9" t="s">
        <v>1396</v>
      </c>
      <c r="N383" s="90" t="s">
        <v>2124</v>
      </c>
      <c r="O383" s="9" t="s">
        <v>1804</v>
      </c>
      <c r="P383" s="9">
        <v>84</v>
      </c>
      <c r="Q383" s="9">
        <v>34.64</v>
      </c>
    </row>
    <row r="384" spans="1:17">
      <c r="A384" s="8" t="s">
        <v>2125</v>
      </c>
      <c r="B384" s="8" t="s">
        <v>389</v>
      </c>
      <c r="C384" s="8" t="s">
        <v>41</v>
      </c>
      <c r="D384" s="8" t="s">
        <v>23</v>
      </c>
      <c r="E384" s="8" t="s">
        <v>1389</v>
      </c>
      <c r="F384" s="8" t="s">
        <v>1375</v>
      </c>
      <c r="G384" s="8">
        <v>38.049999999999997</v>
      </c>
      <c r="H384" s="8">
        <v>18.45</v>
      </c>
      <c r="I384" s="8">
        <v>0.30199999999999999</v>
      </c>
      <c r="J384" s="8">
        <v>0.80979999999999996</v>
      </c>
      <c r="K384" s="8" t="s">
        <v>1358</v>
      </c>
      <c r="L384" s="8">
        <v>584</v>
      </c>
      <c r="M384" s="8" t="s">
        <v>1386</v>
      </c>
      <c r="N384" s="89" t="s">
        <v>652</v>
      </c>
      <c r="O384" s="8"/>
      <c r="P384" s="8">
        <v>84</v>
      </c>
      <c r="Q384" s="8">
        <v>22.76</v>
      </c>
    </row>
    <row r="385" spans="1:17">
      <c r="A385" s="9" t="s">
        <v>2126</v>
      </c>
      <c r="B385" s="9" t="s">
        <v>1287</v>
      </c>
      <c r="C385" s="9" t="s">
        <v>24</v>
      </c>
      <c r="D385" s="9" t="s">
        <v>23</v>
      </c>
      <c r="E385" s="9" t="s">
        <v>1380</v>
      </c>
      <c r="F385" s="9" t="s">
        <v>1390</v>
      </c>
      <c r="G385" s="9">
        <v>28.03</v>
      </c>
      <c r="H385" s="9">
        <v>14.56</v>
      </c>
      <c r="I385" s="9">
        <v>0.30759999999999998</v>
      </c>
      <c r="J385" s="9">
        <v>0.66039999999999999</v>
      </c>
      <c r="K385" s="9" t="s">
        <v>1412</v>
      </c>
      <c r="L385" s="9">
        <v>882</v>
      </c>
      <c r="M385" s="9" t="s">
        <v>1381</v>
      </c>
      <c r="N385" s="90" t="s">
        <v>1707</v>
      </c>
      <c r="O385" s="9"/>
      <c r="P385" s="9">
        <v>60</v>
      </c>
      <c r="Q385" s="9">
        <v>25.94</v>
      </c>
    </row>
    <row r="386" spans="1:17">
      <c r="A386" s="8" t="s">
        <v>2127</v>
      </c>
      <c r="B386" s="8" t="s">
        <v>1296</v>
      </c>
      <c r="C386" s="8" t="s">
        <v>35</v>
      </c>
      <c r="D386" s="8" t="s">
        <v>23</v>
      </c>
      <c r="E386" s="8" t="s">
        <v>1374</v>
      </c>
      <c r="F386" s="8" t="s">
        <v>1375</v>
      </c>
      <c r="G386" s="8">
        <v>49.54</v>
      </c>
      <c r="H386" s="8">
        <v>17.12</v>
      </c>
      <c r="I386" s="8">
        <v>0.80549999999999999</v>
      </c>
      <c r="J386" s="8">
        <v>2.4521999999999999</v>
      </c>
      <c r="K386" s="8" t="s">
        <v>1385</v>
      </c>
      <c r="L386" s="8">
        <v>577</v>
      </c>
      <c r="M386" s="8" t="s">
        <v>1426</v>
      </c>
      <c r="N386" s="89" t="s">
        <v>1558</v>
      </c>
      <c r="O386" s="8"/>
      <c r="P386" s="8">
        <v>24</v>
      </c>
      <c r="Q386" s="8">
        <v>0</v>
      </c>
    </row>
    <row r="387" spans="1:17">
      <c r="A387" s="9" t="s">
        <v>2128</v>
      </c>
      <c r="B387" s="9" t="s">
        <v>1033</v>
      </c>
      <c r="C387" s="9" t="s">
        <v>16</v>
      </c>
      <c r="D387" s="9" t="s">
        <v>1360</v>
      </c>
      <c r="E387" s="9" t="s">
        <v>1380</v>
      </c>
      <c r="F387" s="9" t="s">
        <v>1375</v>
      </c>
      <c r="G387" s="9">
        <v>83.57</v>
      </c>
      <c r="H387" s="9">
        <v>12.38</v>
      </c>
      <c r="I387" s="9">
        <v>1.3086</v>
      </c>
      <c r="J387" s="9">
        <v>1.4923</v>
      </c>
      <c r="K387" s="9" t="s">
        <v>1385</v>
      </c>
      <c r="L387" s="9">
        <v>552</v>
      </c>
      <c r="M387" s="9" t="s">
        <v>1403</v>
      </c>
      <c r="N387" s="90" t="s">
        <v>1624</v>
      </c>
      <c r="O387" s="9" t="s">
        <v>2129</v>
      </c>
      <c r="P387" s="9">
        <v>84</v>
      </c>
      <c r="Q387" s="9">
        <v>0</v>
      </c>
    </row>
    <row r="388" spans="1:17">
      <c r="A388" s="8" t="s">
        <v>2130</v>
      </c>
      <c r="B388" s="8" t="s">
        <v>91</v>
      </c>
      <c r="C388" s="8" t="s">
        <v>28</v>
      </c>
      <c r="D388" s="8" t="s">
        <v>31</v>
      </c>
      <c r="E388" s="8" t="s">
        <v>1374</v>
      </c>
      <c r="F388" s="8" t="s">
        <v>1384</v>
      </c>
      <c r="G388" s="8">
        <v>90.67</v>
      </c>
      <c r="H388" s="8">
        <v>17.89</v>
      </c>
      <c r="I388" s="8">
        <v>1.1556</v>
      </c>
      <c r="J388" s="8">
        <v>1.6273</v>
      </c>
      <c r="K388" s="8" t="s">
        <v>1376</v>
      </c>
      <c r="L388" s="8">
        <v>707</v>
      </c>
      <c r="M388" s="8" t="s">
        <v>1381</v>
      </c>
      <c r="N388" s="89" t="s">
        <v>2131</v>
      </c>
      <c r="O388" s="8"/>
      <c r="P388" s="8">
        <v>120</v>
      </c>
      <c r="Q388" s="8">
        <v>14.07</v>
      </c>
    </row>
    <row r="389" spans="1:17">
      <c r="A389" s="9" t="s">
        <v>2132</v>
      </c>
      <c r="B389" s="9" t="s">
        <v>1062</v>
      </c>
      <c r="C389" s="9" t="s">
        <v>24</v>
      </c>
      <c r="D389" s="9" t="s">
        <v>10</v>
      </c>
      <c r="E389" s="9" t="s">
        <v>1389</v>
      </c>
      <c r="F389" s="9" t="s">
        <v>1375</v>
      </c>
      <c r="G389" s="9">
        <v>5.41</v>
      </c>
      <c r="H389" s="9">
        <v>15.08</v>
      </c>
      <c r="I389" s="9">
        <v>6.0299999999999999E-2</v>
      </c>
      <c r="J389" s="9">
        <v>0.48849999999999999</v>
      </c>
      <c r="K389" s="9" t="s">
        <v>1412</v>
      </c>
      <c r="L389" s="9">
        <v>725</v>
      </c>
      <c r="M389" s="9" t="s">
        <v>1426</v>
      </c>
      <c r="N389" s="90" t="s">
        <v>2133</v>
      </c>
      <c r="O389" s="9"/>
      <c r="P389" s="9">
        <v>12</v>
      </c>
      <c r="Q389" s="9">
        <v>1.08</v>
      </c>
    </row>
    <row r="390" spans="1:17">
      <c r="A390" s="8" t="s">
        <v>2134</v>
      </c>
      <c r="B390" s="8" t="s">
        <v>207</v>
      </c>
      <c r="C390" s="8" t="s">
        <v>41</v>
      </c>
      <c r="D390" s="8" t="s">
        <v>44</v>
      </c>
      <c r="E390" s="8" t="s">
        <v>1380</v>
      </c>
      <c r="F390" s="8" t="s">
        <v>1384</v>
      </c>
      <c r="G390" s="8">
        <v>91.88</v>
      </c>
      <c r="H390" s="8">
        <v>8.4499999999999993</v>
      </c>
      <c r="I390" s="8">
        <v>0.89700000000000002</v>
      </c>
      <c r="J390" s="8">
        <v>8.0115999999999996</v>
      </c>
      <c r="K390" s="8" t="s">
        <v>1395</v>
      </c>
      <c r="L390" s="8">
        <v>555</v>
      </c>
      <c r="M390" s="8" t="s">
        <v>1386</v>
      </c>
      <c r="N390" s="89" t="s">
        <v>1416</v>
      </c>
      <c r="O390" s="8"/>
      <c r="P390" s="8">
        <v>12</v>
      </c>
      <c r="Q390" s="8">
        <v>45.14</v>
      </c>
    </row>
    <row r="391" spans="1:17">
      <c r="A391" s="9" t="s">
        <v>2135</v>
      </c>
      <c r="B391" s="9" t="s">
        <v>522</v>
      </c>
      <c r="C391" s="9" t="s">
        <v>20</v>
      </c>
      <c r="D391" s="9" t="s">
        <v>1360</v>
      </c>
      <c r="E391" s="9" t="s">
        <v>1408</v>
      </c>
      <c r="F391" s="9" t="s">
        <v>1384</v>
      </c>
      <c r="G391" s="9">
        <v>38.549999999999997</v>
      </c>
      <c r="H391" s="9">
        <v>10.57</v>
      </c>
      <c r="I391" s="9">
        <v>0.51949999999999996</v>
      </c>
      <c r="J391" s="9">
        <v>0.52170000000000005</v>
      </c>
      <c r="K391" s="9" t="s">
        <v>1395</v>
      </c>
      <c r="L391" s="9">
        <v>879</v>
      </c>
      <c r="M391" s="9" t="s">
        <v>1386</v>
      </c>
      <c r="N391" s="90" t="s">
        <v>2136</v>
      </c>
      <c r="O391" s="9"/>
      <c r="P391" s="9">
        <v>120</v>
      </c>
      <c r="Q391" s="9">
        <v>32.81</v>
      </c>
    </row>
    <row r="392" spans="1:17">
      <c r="A392" s="8" t="s">
        <v>2137</v>
      </c>
      <c r="B392" s="8" t="s">
        <v>1022</v>
      </c>
      <c r="C392" s="8" t="s">
        <v>35</v>
      </c>
      <c r="D392" s="8" t="s">
        <v>31</v>
      </c>
      <c r="E392" s="8" t="s">
        <v>1380</v>
      </c>
      <c r="F392" s="8" t="s">
        <v>1375</v>
      </c>
      <c r="G392" s="8">
        <v>36.159999999999997</v>
      </c>
      <c r="H392" s="8">
        <v>16</v>
      </c>
      <c r="I392" s="8">
        <v>0.46450000000000002</v>
      </c>
      <c r="J392" s="8">
        <v>1.2713000000000001</v>
      </c>
      <c r="K392" s="8" t="s">
        <v>1385</v>
      </c>
      <c r="L392" s="8">
        <v>855</v>
      </c>
      <c r="M392" s="8" t="s">
        <v>1403</v>
      </c>
      <c r="N392" s="89" t="s">
        <v>2086</v>
      </c>
      <c r="O392" s="8" t="s">
        <v>267</v>
      </c>
      <c r="P392" s="8">
        <v>36</v>
      </c>
      <c r="Q392" s="8">
        <v>0</v>
      </c>
    </row>
    <row r="393" spans="1:17">
      <c r="A393" s="9" t="s">
        <v>2138</v>
      </c>
      <c r="B393" s="9" t="s">
        <v>1028</v>
      </c>
      <c r="C393" s="9" t="s">
        <v>32</v>
      </c>
      <c r="D393" s="9" t="s">
        <v>31</v>
      </c>
      <c r="E393" s="9" t="s">
        <v>1374</v>
      </c>
      <c r="F393" s="9" t="s">
        <v>1390</v>
      </c>
      <c r="G393" s="9">
        <v>79.83</v>
      </c>
      <c r="H393" s="9">
        <v>15.2</v>
      </c>
      <c r="I393" s="9">
        <v>1.0024</v>
      </c>
      <c r="J393" s="9">
        <v>1.9075</v>
      </c>
      <c r="K393" s="9" t="s">
        <v>1385</v>
      </c>
      <c r="L393" s="9">
        <v>550</v>
      </c>
      <c r="M393" s="9" t="s">
        <v>1403</v>
      </c>
      <c r="N393" s="90" t="s">
        <v>270</v>
      </c>
      <c r="O393" s="9" t="s">
        <v>2139</v>
      </c>
      <c r="P393" s="9">
        <v>60</v>
      </c>
      <c r="Q393" s="9">
        <v>0</v>
      </c>
    </row>
    <row r="394" spans="1:17">
      <c r="A394" s="8" t="s">
        <v>2140</v>
      </c>
      <c r="B394" s="8" t="s">
        <v>1294</v>
      </c>
      <c r="C394" s="8" t="s">
        <v>12</v>
      </c>
      <c r="D394" s="8" t="s">
        <v>23</v>
      </c>
      <c r="E394" s="8" t="s">
        <v>1374</v>
      </c>
      <c r="F394" s="8" t="s">
        <v>1390</v>
      </c>
      <c r="G394" s="8">
        <v>19.46</v>
      </c>
      <c r="H394" s="8">
        <v>13.96</v>
      </c>
      <c r="I394" s="8">
        <v>0.20599999999999999</v>
      </c>
      <c r="J394" s="8">
        <v>0.30170000000000002</v>
      </c>
      <c r="K394" s="8"/>
      <c r="L394" s="8">
        <v>567</v>
      </c>
      <c r="M394" s="8" t="s">
        <v>1426</v>
      </c>
      <c r="N394" s="89" t="s">
        <v>2141</v>
      </c>
      <c r="O394" s="8"/>
      <c r="P394" s="8">
        <v>120</v>
      </c>
      <c r="Q394" s="8">
        <v>12.36</v>
      </c>
    </row>
    <row r="395" spans="1:17">
      <c r="A395" s="9" t="s">
        <v>2142</v>
      </c>
      <c r="B395" s="9" t="s">
        <v>672</v>
      </c>
      <c r="C395" s="9" t="s">
        <v>35</v>
      </c>
      <c r="D395" s="9" t="s">
        <v>31</v>
      </c>
      <c r="E395" s="9" t="s">
        <v>1408</v>
      </c>
      <c r="F395" s="9" t="s">
        <v>1390</v>
      </c>
      <c r="G395" s="9">
        <v>90.4</v>
      </c>
      <c r="H395" s="9">
        <v>11.44</v>
      </c>
      <c r="I395" s="9">
        <v>0.67269999999999996</v>
      </c>
      <c r="J395" s="9">
        <v>0.96030000000000004</v>
      </c>
      <c r="K395" s="9" t="s">
        <v>1395</v>
      </c>
      <c r="L395" s="9">
        <v>730</v>
      </c>
      <c r="M395" s="9" t="s">
        <v>1396</v>
      </c>
      <c r="N395" s="90" t="s">
        <v>2143</v>
      </c>
      <c r="O395" s="9" t="s">
        <v>2144</v>
      </c>
      <c r="P395" s="9">
        <v>240</v>
      </c>
      <c r="Q395" s="9">
        <v>56.42</v>
      </c>
    </row>
    <row r="396" spans="1:17">
      <c r="A396" s="8" t="s">
        <v>2145</v>
      </c>
      <c r="B396" s="8" t="s">
        <v>1065</v>
      </c>
      <c r="C396" s="8" t="s">
        <v>32</v>
      </c>
      <c r="D396" s="8" t="s">
        <v>44</v>
      </c>
      <c r="E396" s="8" t="s">
        <v>1389</v>
      </c>
      <c r="F396" s="8" t="s">
        <v>1375</v>
      </c>
      <c r="G396" s="8">
        <v>72.61</v>
      </c>
      <c r="H396" s="8">
        <v>12.81</v>
      </c>
      <c r="I396" s="8">
        <v>0.8</v>
      </c>
      <c r="J396" s="8">
        <v>6.4789000000000003</v>
      </c>
      <c r="K396" s="8" t="s">
        <v>1395</v>
      </c>
      <c r="L396" s="8">
        <v>652</v>
      </c>
      <c r="M396" s="8" t="s">
        <v>1403</v>
      </c>
      <c r="N396" s="89" t="s">
        <v>1936</v>
      </c>
      <c r="O396" s="8" t="s">
        <v>1683</v>
      </c>
      <c r="P396" s="8">
        <v>12</v>
      </c>
      <c r="Q396" s="8">
        <v>33.549999999999997</v>
      </c>
    </row>
    <row r="397" spans="1:17">
      <c r="A397" s="9" t="s">
        <v>2146</v>
      </c>
      <c r="B397" s="9" t="s">
        <v>897</v>
      </c>
      <c r="C397" s="9" t="s">
        <v>7</v>
      </c>
      <c r="D397" s="9" t="s">
        <v>1360</v>
      </c>
      <c r="E397" s="9" t="s">
        <v>1411</v>
      </c>
      <c r="F397" s="9" t="s">
        <v>1384</v>
      </c>
      <c r="G397" s="9">
        <v>92.31</v>
      </c>
      <c r="H397" s="9">
        <v>18.12</v>
      </c>
      <c r="I397" s="9">
        <v>1.7670999999999999</v>
      </c>
      <c r="J397" s="9">
        <v>2.7174</v>
      </c>
      <c r="K397" s="9" t="s">
        <v>1358</v>
      </c>
      <c r="L397" s="9">
        <v>621</v>
      </c>
      <c r="M397" s="9" t="s">
        <v>1386</v>
      </c>
      <c r="N397" s="90" t="s">
        <v>2095</v>
      </c>
      <c r="O397" s="9"/>
      <c r="P397" s="9">
        <v>48</v>
      </c>
      <c r="Q397" s="9">
        <v>71.099999999999994</v>
      </c>
    </row>
    <row r="398" spans="1:17">
      <c r="A398" s="8" t="s">
        <v>2147</v>
      </c>
      <c r="B398" s="8" t="s">
        <v>1134</v>
      </c>
      <c r="C398" s="8" t="s">
        <v>16</v>
      </c>
      <c r="D398" s="8" t="s">
        <v>31</v>
      </c>
      <c r="E398" s="8" t="s">
        <v>1400</v>
      </c>
      <c r="F398" s="8" t="s">
        <v>1375</v>
      </c>
      <c r="G398" s="8">
        <v>17.37</v>
      </c>
      <c r="H398" s="8"/>
      <c r="I398" s="8">
        <v>0.12529999999999999</v>
      </c>
      <c r="J398" s="8"/>
      <c r="K398" s="8" t="s">
        <v>1412</v>
      </c>
      <c r="L398" s="8">
        <v>559</v>
      </c>
      <c r="M398" s="8" t="s">
        <v>1426</v>
      </c>
      <c r="N398" s="89" t="s">
        <v>613</v>
      </c>
      <c r="O398" s="8"/>
      <c r="P398" s="8">
        <v>36</v>
      </c>
      <c r="Q398" s="8">
        <v>4.46</v>
      </c>
    </row>
    <row r="399" spans="1:17">
      <c r="A399" s="9" t="s">
        <v>2148</v>
      </c>
      <c r="B399" s="9" t="s">
        <v>1056</v>
      </c>
      <c r="C399" s="9" t="s">
        <v>20</v>
      </c>
      <c r="D399" s="9" t="s">
        <v>1360</v>
      </c>
      <c r="E399" s="9" t="s">
        <v>1374</v>
      </c>
      <c r="F399" s="9" t="s">
        <v>1390</v>
      </c>
      <c r="G399" s="9">
        <v>84.72</v>
      </c>
      <c r="H399" s="9">
        <v>12.75</v>
      </c>
      <c r="I399" s="9">
        <v>0.86170000000000002</v>
      </c>
      <c r="J399" s="9">
        <v>1.0580000000000001</v>
      </c>
      <c r="K399" s="9" t="s">
        <v>1358</v>
      </c>
      <c r="L399" s="9">
        <v>758</v>
      </c>
      <c r="M399" s="9" t="s">
        <v>1381</v>
      </c>
      <c r="N399" s="90" t="s">
        <v>2149</v>
      </c>
      <c r="O399" s="9"/>
      <c r="P399" s="9">
        <v>180</v>
      </c>
      <c r="Q399" s="9">
        <v>58.79</v>
      </c>
    </row>
    <row r="400" spans="1:17">
      <c r="A400" s="8" t="s">
        <v>2150</v>
      </c>
      <c r="B400" s="8" t="s">
        <v>1184</v>
      </c>
      <c r="C400" s="8" t="s">
        <v>35</v>
      </c>
      <c r="D400" s="8" t="s">
        <v>1360</v>
      </c>
      <c r="E400" s="8" t="s">
        <v>1380</v>
      </c>
      <c r="F400" s="8" t="s">
        <v>1375</v>
      </c>
      <c r="G400" s="8">
        <v>13.72</v>
      </c>
      <c r="H400" s="8">
        <v>8.9700000000000006</v>
      </c>
      <c r="I400" s="8">
        <v>0.22770000000000001</v>
      </c>
      <c r="J400" s="8">
        <v>0.28460000000000002</v>
      </c>
      <c r="K400" s="8" t="s">
        <v>1376</v>
      </c>
      <c r="L400" s="8">
        <v>892</v>
      </c>
      <c r="M400" s="8" t="s">
        <v>1403</v>
      </c>
      <c r="N400" s="89" t="s">
        <v>2045</v>
      </c>
      <c r="O400" s="8" t="s">
        <v>2090</v>
      </c>
      <c r="P400" s="8">
        <v>60</v>
      </c>
      <c r="Q400" s="8">
        <v>2.21</v>
      </c>
    </row>
    <row r="401" spans="1:17">
      <c r="A401" s="9" t="s">
        <v>2151</v>
      </c>
      <c r="B401" s="9" t="s">
        <v>889</v>
      </c>
      <c r="C401" s="9" t="s">
        <v>7</v>
      </c>
      <c r="D401" s="9" t="s">
        <v>1360</v>
      </c>
      <c r="E401" s="9" t="s">
        <v>1411</v>
      </c>
      <c r="F401" s="9" t="s">
        <v>1384</v>
      </c>
      <c r="G401" s="9">
        <v>77.02</v>
      </c>
      <c r="H401" s="9">
        <v>11.24</v>
      </c>
      <c r="I401" s="9">
        <v>1.3362000000000001</v>
      </c>
      <c r="J401" s="9">
        <v>1.0713999999999999</v>
      </c>
      <c r="K401" s="9" t="s">
        <v>1385</v>
      </c>
      <c r="L401" s="9">
        <v>709</v>
      </c>
      <c r="M401" s="9" t="s">
        <v>1381</v>
      </c>
      <c r="N401" s="90" t="s">
        <v>744</v>
      </c>
      <c r="O401" s="9"/>
      <c r="P401" s="9">
        <v>120</v>
      </c>
      <c r="Q401" s="9">
        <v>0</v>
      </c>
    </row>
    <row r="402" spans="1:17">
      <c r="A402" s="8" t="s">
        <v>2152</v>
      </c>
      <c r="B402" s="8" t="s">
        <v>386</v>
      </c>
      <c r="C402" s="8" t="s">
        <v>24</v>
      </c>
      <c r="D402" s="8" t="s">
        <v>44</v>
      </c>
      <c r="E402" s="8" t="s">
        <v>1380</v>
      </c>
      <c r="F402" s="8" t="s">
        <v>1375</v>
      </c>
      <c r="G402" s="8">
        <v>39.020000000000003</v>
      </c>
      <c r="H402" s="8">
        <v>9.16</v>
      </c>
      <c r="I402" s="8">
        <v>0.37719999999999998</v>
      </c>
      <c r="J402" s="8">
        <v>0.39950000000000002</v>
      </c>
      <c r="K402" s="8" t="s">
        <v>1385</v>
      </c>
      <c r="L402" s="8">
        <v>871</v>
      </c>
      <c r="M402" s="8" t="s">
        <v>1426</v>
      </c>
      <c r="N402" s="89" t="s">
        <v>1944</v>
      </c>
      <c r="O402" s="8"/>
      <c r="P402" s="8">
        <v>180</v>
      </c>
      <c r="Q402" s="8">
        <v>0</v>
      </c>
    </row>
    <row r="403" spans="1:17">
      <c r="A403" s="9" t="s">
        <v>2153</v>
      </c>
      <c r="B403" s="9" t="s">
        <v>798</v>
      </c>
      <c r="C403" s="9" t="s">
        <v>12</v>
      </c>
      <c r="D403" s="9" t="s">
        <v>44</v>
      </c>
      <c r="E403" s="9" t="s">
        <v>1380</v>
      </c>
      <c r="F403" s="9" t="s">
        <v>1375</v>
      </c>
      <c r="G403" s="9">
        <v>68.92</v>
      </c>
      <c r="H403" s="9">
        <v>16.989999999999998</v>
      </c>
      <c r="I403" s="9">
        <v>1.1753</v>
      </c>
      <c r="J403" s="9">
        <v>6.2854999999999999</v>
      </c>
      <c r="K403" s="9" t="s">
        <v>1395</v>
      </c>
      <c r="L403" s="9">
        <v>704</v>
      </c>
      <c r="M403" s="9" t="s">
        <v>1426</v>
      </c>
      <c r="N403" s="90" t="s">
        <v>1797</v>
      </c>
      <c r="O403" s="9"/>
      <c r="P403" s="9">
        <v>12</v>
      </c>
      <c r="Q403" s="9">
        <v>40.56</v>
      </c>
    </row>
    <row r="404" spans="1:17">
      <c r="A404" s="8" t="s">
        <v>2154</v>
      </c>
      <c r="B404" s="8" t="s">
        <v>755</v>
      </c>
      <c r="C404" s="8" t="s">
        <v>32</v>
      </c>
      <c r="D404" s="8" t="s">
        <v>44</v>
      </c>
      <c r="E404" s="8" t="s">
        <v>1380</v>
      </c>
      <c r="F404" s="8" t="s">
        <v>1375</v>
      </c>
      <c r="G404" s="8">
        <v>43.07</v>
      </c>
      <c r="H404" s="8">
        <v>8.7799999999999994</v>
      </c>
      <c r="I404" s="8">
        <v>0.73680000000000001</v>
      </c>
      <c r="J404" s="8">
        <v>0.43120000000000003</v>
      </c>
      <c r="K404" s="8" t="s">
        <v>1358</v>
      </c>
      <c r="L404" s="8">
        <v>580</v>
      </c>
      <c r="M404" s="8" t="s">
        <v>1426</v>
      </c>
      <c r="N404" s="89" t="s">
        <v>2117</v>
      </c>
      <c r="O404" s="8"/>
      <c r="P404" s="8">
        <v>180</v>
      </c>
      <c r="Q404" s="8">
        <v>30.37</v>
      </c>
    </row>
    <row r="405" spans="1:17">
      <c r="A405" s="9" t="s">
        <v>2155</v>
      </c>
      <c r="B405" s="9" t="s">
        <v>243</v>
      </c>
      <c r="C405" s="9" t="s">
        <v>16</v>
      </c>
      <c r="D405" s="9" t="s">
        <v>44</v>
      </c>
      <c r="E405" s="9" t="s">
        <v>1411</v>
      </c>
      <c r="F405" s="9" t="s">
        <v>1375</v>
      </c>
      <c r="G405" s="9">
        <v>87.16</v>
      </c>
      <c r="H405" s="9">
        <v>7.58</v>
      </c>
      <c r="I405" s="9">
        <v>1.6755</v>
      </c>
      <c r="J405" s="9">
        <v>1.7498</v>
      </c>
      <c r="K405" s="9" t="s">
        <v>1395</v>
      </c>
      <c r="L405" s="9">
        <v>838</v>
      </c>
      <c r="M405" s="9" t="s">
        <v>1403</v>
      </c>
      <c r="N405" s="90" t="s">
        <v>2156</v>
      </c>
      <c r="O405" s="9" t="s">
        <v>627</v>
      </c>
      <c r="P405" s="9">
        <v>60</v>
      </c>
      <c r="Q405" s="9">
        <v>12.31</v>
      </c>
    </row>
    <row r="406" spans="1:17">
      <c r="A406" s="8" t="s">
        <v>2157</v>
      </c>
      <c r="B406" s="8" t="s">
        <v>761</v>
      </c>
      <c r="C406" s="8" t="s">
        <v>35</v>
      </c>
      <c r="D406" s="8" t="s">
        <v>31</v>
      </c>
      <c r="E406" s="8" t="s">
        <v>1380</v>
      </c>
      <c r="F406" s="8" t="s">
        <v>1390</v>
      </c>
      <c r="G406" s="8">
        <v>68.95</v>
      </c>
      <c r="H406" s="8">
        <v>11.21</v>
      </c>
      <c r="I406" s="8">
        <v>0.65100000000000002</v>
      </c>
      <c r="J406" s="8">
        <v>6.1006999999999998</v>
      </c>
      <c r="K406" s="8" t="s">
        <v>1358</v>
      </c>
      <c r="L406" s="8">
        <v>751</v>
      </c>
      <c r="M406" s="8" t="s">
        <v>1426</v>
      </c>
      <c r="N406" s="89" t="s">
        <v>1688</v>
      </c>
      <c r="O406" s="8"/>
      <c r="P406" s="8">
        <v>12</v>
      </c>
      <c r="Q406" s="8">
        <v>24.08</v>
      </c>
    </row>
    <row r="407" spans="1:17">
      <c r="A407" s="9" t="s">
        <v>2158</v>
      </c>
      <c r="B407" s="9" t="s">
        <v>509</v>
      </c>
      <c r="C407" s="9" t="s">
        <v>7</v>
      </c>
      <c r="D407" s="9" t="s">
        <v>23</v>
      </c>
      <c r="E407" s="9" t="s">
        <v>1380</v>
      </c>
      <c r="F407" s="9" t="s">
        <v>1375</v>
      </c>
      <c r="G407" s="9">
        <v>73.459999999999994</v>
      </c>
      <c r="H407" s="9">
        <v>11.86</v>
      </c>
      <c r="I407" s="9">
        <v>0.56040000000000001</v>
      </c>
      <c r="J407" s="9">
        <v>0.80169999999999997</v>
      </c>
      <c r="K407" s="9" t="s">
        <v>1385</v>
      </c>
      <c r="L407" s="9">
        <v>865</v>
      </c>
      <c r="M407" s="9" t="s">
        <v>1386</v>
      </c>
      <c r="N407" s="90" t="s">
        <v>1907</v>
      </c>
      <c r="O407" s="9"/>
      <c r="P407" s="9">
        <v>240</v>
      </c>
      <c r="Q407" s="9">
        <v>0</v>
      </c>
    </row>
    <row r="408" spans="1:17">
      <c r="A408" s="8" t="s">
        <v>2159</v>
      </c>
      <c r="B408" s="8" t="s">
        <v>475</v>
      </c>
      <c r="C408" s="8" t="s">
        <v>28</v>
      </c>
      <c r="D408" s="8" t="s">
        <v>44</v>
      </c>
      <c r="E408" s="8" t="s">
        <v>1374</v>
      </c>
      <c r="F408" s="8" t="s">
        <v>1390</v>
      </c>
      <c r="G408" s="8">
        <v>25.17</v>
      </c>
      <c r="H408" s="8">
        <v>16.68</v>
      </c>
      <c r="I408" s="8">
        <v>0.40250000000000002</v>
      </c>
      <c r="J408" s="8">
        <v>0.36309999999999998</v>
      </c>
      <c r="K408" s="8" t="s">
        <v>1358</v>
      </c>
      <c r="L408" s="8">
        <v>643</v>
      </c>
      <c r="M408" s="8" t="s">
        <v>1377</v>
      </c>
      <c r="N408" s="89" t="s">
        <v>1981</v>
      </c>
      <c r="O408" s="8" t="s">
        <v>2027</v>
      </c>
      <c r="P408" s="8">
        <v>240</v>
      </c>
      <c r="Q408" s="8">
        <v>9.5</v>
      </c>
    </row>
    <row r="409" spans="1:17">
      <c r="A409" s="9" t="s">
        <v>2160</v>
      </c>
      <c r="B409" s="9" t="s">
        <v>1056</v>
      </c>
      <c r="C409" s="9" t="s">
        <v>12</v>
      </c>
      <c r="D409" s="9" t="s">
        <v>44</v>
      </c>
      <c r="E409" s="9" t="s">
        <v>1411</v>
      </c>
      <c r="F409" s="9" t="s">
        <v>1390</v>
      </c>
      <c r="G409" s="9">
        <v>8.8000000000000007</v>
      </c>
      <c r="H409" s="9">
        <v>15.74</v>
      </c>
      <c r="I409" s="9">
        <v>9.98E-2</v>
      </c>
      <c r="J409" s="9">
        <v>0.79730000000000001</v>
      </c>
      <c r="K409" s="9" t="s">
        <v>1395</v>
      </c>
      <c r="L409" s="9">
        <v>758</v>
      </c>
      <c r="M409" s="9" t="s">
        <v>1381</v>
      </c>
      <c r="N409" s="90" t="s">
        <v>2161</v>
      </c>
      <c r="O409" s="9"/>
      <c r="P409" s="9">
        <v>12</v>
      </c>
      <c r="Q409" s="9">
        <v>6.28</v>
      </c>
    </row>
    <row r="410" spans="1:17">
      <c r="A410" s="8" t="s">
        <v>2162</v>
      </c>
      <c r="B410" s="8" t="s">
        <v>1285</v>
      </c>
      <c r="C410" s="8" t="s">
        <v>32</v>
      </c>
      <c r="D410" s="8" t="s">
        <v>10</v>
      </c>
      <c r="E410" s="8" t="s">
        <v>1389</v>
      </c>
      <c r="F410" s="8" t="s">
        <v>1390</v>
      </c>
      <c r="G410" s="8">
        <v>26.84</v>
      </c>
      <c r="H410" s="8">
        <v>13.15</v>
      </c>
      <c r="I410" s="8">
        <v>0.47810000000000002</v>
      </c>
      <c r="J410" s="8">
        <v>0.72199999999999998</v>
      </c>
      <c r="K410" s="8" t="s">
        <v>1385</v>
      </c>
      <c r="L410" s="8">
        <v>729</v>
      </c>
      <c r="M410" s="8" t="s">
        <v>1426</v>
      </c>
      <c r="N410" s="89" t="s">
        <v>2163</v>
      </c>
      <c r="O410" s="8"/>
      <c r="P410" s="8">
        <v>48</v>
      </c>
      <c r="Q410" s="8">
        <v>0</v>
      </c>
    </row>
    <row r="411" spans="1:17">
      <c r="A411" s="9" t="s">
        <v>2164</v>
      </c>
      <c r="B411" s="9" t="s">
        <v>475</v>
      </c>
      <c r="C411" s="9" t="s">
        <v>16</v>
      </c>
      <c r="D411" s="9" t="s">
        <v>31</v>
      </c>
      <c r="E411" s="9" t="s">
        <v>1411</v>
      </c>
      <c r="F411" s="9" t="s">
        <v>1390</v>
      </c>
      <c r="G411" s="9">
        <v>5.53</v>
      </c>
      <c r="H411" s="9">
        <v>9.49</v>
      </c>
      <c r="I411" s="9">
        <v>5.1299999999999998E-2</v>
      </c>
      <c r="J411" s="9">
        <v>0.4849</v>
      </c>
      <c r="K411" s="9" t="s">
        <v>1376</v>
      </c>
      <c r="L411" s="9">
        <v>643</v>
      </c>
      <c r="M411" s="9" t="s">
        <v>1386</v>
      </c>
      <c r="N411" s="90" t="s">
        <v>1818</v>
      </c>
      <c r="O411" s="9"/>
      <c r="P411" s="9">
        <v>12</v>
      </c>
      <c r="Q411" s="9">
        <v>4.2300000000000004</v>
      </c>
    </row>
    <row r="412" spans="1:17">
      <c r="A412" s="8" t="s">
        <v>2165</v>
      </c>
      <c r="B412" s="8" t="s">
        <v>725</v>
      </c>
      <c r="C412" s="8" t="s">
        <v>41</v>
      </c>
      <c r="D412" s="8" t="s">
        <v>31</v>
      </c>
      <c r="E412" s="8" t="s">
        <v>1380</v>
      </c>
      <c r="F412" s="8" t="s">
        <v>1384</v>
      </c>
      <c r="G412" s="8">
        <v>23.26</v>
      </c>
      <c r="H412" s="8">
        <v>9.93</v>
      </c>
      <c r="I412" s="8">
        <v>0.3296</v>
      </c>
      <c r="J412" s="8">
        <v>0.249</v>
      </c>
      <c r="K412" s="8"/>
      <c r="L412" s="8">
        <v>841</v>
      </c>
      <c r="M412" s="8" t="s">
        <v>1377</v>
      </c>
      <c r="N412" s="89" t="s">
        <v>2166</v>
      </c>
      <c r="O412" s="8" t="s">
        <v>2095</v>
      </c>
      <c r="P412" s="8">
        <v>180</v>
      </c>
      <c r="Q412" s="8">
        <v>10.02</v>
      </c>
    </row>
    <row r="413" spans="1:17">
      <c r="A413" s="9" t="s">
        <v>2167</v>
      </c>
      <c r="B413" s="9" t="s">
        <v>565</v>
      </c>
      <c r="C413" s="9" t="s">
        <v>28</v>
      </c>
      <c r="D413" s="9" t="s">
        <v>31</v>
      </c>
      <c r="E413" s="9" t="s">
        <v>1400</v>
      </c>
      <c r="F413" s="9" t="s">
        <v>1384</v>
      </c>
      <c r="G413" s="9">
        <v>46.73</v>
      </c>
      <c r="H413" s="9">
        <v>9.82</v>
      </c>
      <c r="I413" s="9">
        <v>0.72270000000000001</v>
      </c>
      <c r="J413" s="9">
        <v>0.6129</v>
      </c>
      <c r="K413" s="9" t="s">
        <v>1412</v>
      </c>
      <c r="L413" s="9">
        <v>826</v>
      </c>
      <c r="M413" s="9" t="s">
        <v>1377</v>
      </c>
      <c r="N413" s="90" t="s">
        <v>2168</v>
      </c>
      <c r="O413" s="9" t="s">
        <v>2169</v>
      </c>
      <c r="P413" s="9">
        <v>120</v>
      </c>
      <c r="Q413" s="9">
        <v>38.53</v>
      </c>
    </row>
    <row r="414" spans="1:17">
      <c r="A414" s="8" t="s">
        <v>2170</v>
      </c>
      <c r="B414" s="8" t="s">
        <v>856</v>
      </c>
      <c r="C414" s="8" t="s">
        <v>28</v>
      </c>
      <c r="D414" s="8" t="s">
        <v>10</v>
      </c>
      <c r="E414" s="8" t="s">
        <v>1389</v>
      </c>
      <c r="F414" s="8" t="s">
        <v>1390</v>
      </c>
      <c r="G414" s="8">
        <v>98.5</v>
      </c>
      <c r="H414" s="8">
        <v>10.71</v>
      </c>
      <c r="I414" s="8">
        <v>0.95840000000000003</v>
      </c>
      <c r="J414" s="8">
        <v>1.1016999999999999</v>
      </c>
      <c r="K414" s="8" t="s">
        <v>1385</v>
      </c>
      <c r="L414" s="8">
        <v>596</v>
      </c>
      <c r="M414" s="8" t="s">
        <v>1386</v>
      </c>
      <c r="N414" s="89" t="s">
        <v>2171</v>
      </c>
      <c r="O414" s="8"/>
      <c r="P414" s="8">
        <v>180</v>
      </c>
      <c r="Q414" s="8">
        <v>0</v>
      </c>
    </row>
    <row r="415" spans="1:17">
      <c r="A415" s="9" t="s">
        <v>2172</v>
      </c>
      <c r="B415" s="9" t="s">
        <v>664</v>
      </c>
      <c r="C415" s="9" t="s">
        <v>7</v>
      </c>
      <c r="D415" s="9" t="s">
        <v>31</v>
      </c>
      <c r="E415" s="9" t="s">
        <v>1411</v>
      </c>
      <c r="F415" s="9" t="s">
        <v>1390</v>
      </c>
      <c r="G415" s="9">
        <v>49.58</v>
      </c>
      <c r="H415" s="9">
        <v>17.63</v>
      </c>
      <c r="I415" s="9">
        <v>0.3458</v>
      </c>
      <c r="J415" s="9">
        <v>2.4664000000000001</v>
      </c>
      <c r="K415" s="9" t="s">
        <v>1385</v>
      </c>
      <c r="L415" s="9">
        <v>836</v>
      </c>
      <c r="M415" s="9" t="s">
        <v>1377</v>
      </c>
      <c r="N415" s="90" t="s">
        <v>2173</v>
      </c>
      <c r="O415" s="9" t="s">
        <v>1855</v>
      </c>
      <c r="P415" s="9">
        <v>24</v>
      </c>
      <c r="Q415" s="9">
        <v>0</v>
      </c>
    </row>
    <row r="416" spans="1:17">
      <c r="A416" s="8" t="s">
        <v>2174</v>
      </c>
      <c r="B416" s="8" t="s">
        <v>339</v>
      </c>
      <c r="C416" s="8" t="s">
        <v>16</v>
      </c>
      <c r="D416" s="8" t="s">
        <v>44</v>
      </c>
      <c r="E416" s="8" t="s">
        <v>1411</v>
      </c>
      <c r="F416" s="8" t="s">
        <v>1375</v>
      </c>
      <c r="G416" s="8">
        <v>35.85</v>
      </c>
      <c r="H416" s="8">
        <v>17.41</v>
      </c>
      <c r="I416" s="8">
        <v>0.32919999999999999</v>
      </c>
      <c r="J416" s="8">
        <v>0.74109999999999998</v>
      </c>
      <c r="K416" s="8" t="s">
        <v>1385</v>
      </c>
      <c r="L416" s="8">
        <v>608</v>
      </c>
      <c r="M416" s="8" t="s">
        <v>1381</v>
      </c>
      <c r="N416" s="89" t="s">
        <v>2175</v>
      </c>
      <c r="O416" s="8"/>
      <c r="P416" s="8">
        <v>84</v>
      </c>
      <c r="Q416" s="8">
        <v>0</v>
      </c>
    </row>
    <row r="417" spans="1:17">
      <c r="A417" s="9" t="s">
        <v>2176</v>
      </c>
      <c r="B417" s="9" t="s">
        <v>405</v>
      </c>
      <c r="C417" s="9" t="s">
        <v>32</v>
      </c>
      <c r="D417" s="9" t="s">
        <v>44</v>
      </c>
      <c r="E417" s="9" t="s">
        <v>1400</v>
      </c>
      <c r="F417" s="9" t="s">
        <v>1375</v>
      </c>
      <c r="G417" s="9">
        <v>82.79</v>
      </c>
      <c r="H417" s="9">
        <v>17.66</v>
      </c>
      <c r="I417" s="9">
        <v>0.63449999999999995</v>
      </c>
      <c r="J417" s="9">
        <v>2.0870000000000002</v>
      </c>
      <c r="K417" s="9" t="s">
        <v>1385</v>
      </c>
      <c r="L417" s="9">
        <v>900</v>
      </c>
      <c r="M417" s="9" t="s">
        <v>1403</v>
      </c>
      <c r="N417" s="90" t="s">
        <v>1223</v>
      </c>
      <c r="O417" s="9" t="s">
        <v>2177</v>
      </c>
      <c r="P417" s="9">
        <v>60</v>
      </c>
      <c r="Q417" s="9">
        <v>0</v>
      </c>
    </row>
    <row r="418" spans="1:17">
      <c r="A418" s="8" t="s">
        <v>2178</v>
      </c>
      <c r="B418" s="8" t="s">
        <v>1277</v>
      </c>
      <c r="C418" s="8" t="s">
        <v>12</v>
      </c>
      <c r="D418" s="8" t="s">
        <v>44</v>
      </c>
      <c r="E418" s="8" t="s">
        <v>1411</v>
      </c>
      <c r="F418" s="8" t="s">
        <v>1390</v>
      </c>
      <c r="G418" s="8">
        <v>42.39</v>
      </c>
      <c r="H418" s="8">
        <v>9.58</v>
      </c>
      <c r="I418" s="8">
        <v>0.23039999999999999</v>
      </c>
      <c r="J418" s="8">
        <v>1.0666</v>
      </c>
      <c r="K418" s="8" t="s">
        <v>1395</v>
      </c>
      <c r="L418" s="8">
        <v>575</v>
      </c>
      <c r="M418" s="8" t="s">
        <v>1403</v>
      </c>
      <c r="N418" s="89" t="s">
        <v>2179</v>
      </c>
      <c r="O418" s="8" t="s">
        <v>1615</v>
      </c>
      <c r="P418" s="8">
        <v>48</v>
      </c>
      <c r="Q418" s="8">
        <v>25.84</v>
      </c>
    </row>
    <row r="419" spans="1:17">
      <c r="A419" s="9" t="s">
        <v>2180</v>
      </c>
      <c r="B419" s="9" t="s">
        <v>546</v>
      </c>
      <c r="C419" s="9" t="s">
        <v>41</v>
      </c>
      <c r="D419" s="9" t="s">
        <v>1360</v>
      </c>
      <c r="E419" s="9" t="s">
        <v>1389</v>
      </c>
      <c r="F419" s="9" t="s">
        <v>1390</v>
      </c>
      <c r="G419" s="9">
        <v>62.92</v>
      </c>
      <c r="H419" s="9">
        <v>17.97</v>
      </c>
      <c r="I419" s="9">
        <v>0.33600000000000002</v>
      </c>
      <c r="J419" s="9">
        <v>1.1325000000000001</v>
      </c>
      <c r="K419" s="9" t="s">
        <v>1358</v>
      </c>
      <c r="L419" s="9">
        <v>768</v>
      </c>
      <c r="M419" s="9" t="s">
        <v>1403</v>
      </c>
      <c r="N419" s="90" t="s">
        <v>2084</v>
      </c>
      <c r="O419" s="9" t="s">
        <v>2181</v>
      </c>
      <c r="P419" s="9">
        <v>120</v>
      </c>
      <c r="Q419" s="9">
        <v>55.13</v>
      </c>
    </row>
    <row r="420" spans="1:17">
      <c r="A420" s="8" t="s">
        <v>2182</v>
      </c>
      <c r="B420" s="8" t="s">
        <v>426</v>
      </c>
      <c r="C420" s="8" t="s">
        <v>16</v>
      </c>
      <c r="D420" s="8" t="s">
        <v>44</v>
      </c>
      <c r="E420" s="8" t="s">
        <v>1374</v>
      </c>
      <c r="F420" s="8" t="s">
        <v>1384</v>
      </c>
      <c r="G420" s="8">
        <v>32.950000000000003</v>
      </c>
      <c r="H420" s="8">
        <v>17.34</v>
      </c>
      <c r="I420" s="8">
        <v>0.2671</v>
      </c>
      <c r="J420" s="8">
        <v>0.5151</v>
      </c>
      <c r="K420" s="8" t="s">
        <v>1376</v>
      </c>
      <c r="L420" s="8">
        <v>882</v>
      </c>
      <c r="M420" s="8" t="s">
        <v>1386</v>
      </c>
      <c r="N420" s="89" t="s">
        <v>2183</v>
      </c>
      <c r="O420" s="8"/>
      <c r="P420" s="8">
        <v>180</v>
      </c>
      <c r="Q420" s="8">
        <v>31.01</v>
      </c>
    </row>
    <row r="421" spans="1:17">
      <c r="A421" s="9" t="s">
        <v>2184</v>
      </c>
      <c r="B421" s="9" t="s">
        <v>776</v>
      </c>
      <c r="C421" s="9" t="s">
        <v>12</v>
      </c>
      <c r="D421" s="9" t="s">
        <v>23</v>
      </c>
      <c r="E421" s="9" t="s">
        <v>1408</v>
      </c>
      <c r="F421" s="9" t="s">
        <v>1384</v>
      </c>
      <c r="G421" s="9">
        <v>25.24</v>
      </c>
      <c r="H421" s="9">
        <v>8.27</v>
      </c>
      <c r="I421" s="9">
        <v>0.40960000000000002</v>
      </c>
      <c r="J421" s="9">
        <v>0.30980000000000002</v>
      </c>
      <c r="K421" s="9" t="s">
        <v>1358</v>
      </c>
      <c r="L421" s="9">
        <v>745</v>
      </c>
      <c r="M421" s="9" t="s">
        <v>1377</v>
      </c>
      <c r="N421" s="90" t="s">
        <v>2086</v>
      </c>
      <c r="O421" s="9" t="s">
        <v>2185</v>
      </c>
      <c r="P421" s="9">
        <v>120</v>
      </c>
      <c r="Q421" s="9">
        <v>19.32</v>
      </c>
    </row>
    <row r="422" spans="1:17">
      <c r="A422" s="8" t="s">
        <v>2186</v>
      </c>
      <c r="B422" s="8" t="s">
        <v>825</v>
      </c>
      <c r="C422" s="8" t="s">
        <v>12</v>
      </c>
      <c r="D422" s="8" t="s">
        <v>23</v>
      </c>
      <c r="E422" s="8" t="s">
        <v>1374</v>
      </c>
      <c r="F422" s="8" t="s">
        <v>1390</v>
      </c>
      <c r="G422" s="8">
        <v>71.760000000000005</v>
      </c>
      <c r="H422" s="8">
        <v>16.61</v>
      </c>
      <c r="I422" s="8">
        <v>0.42320000000000002</v>
      </c>
      <c r="J422" s="8">
        <v>1.2295</v>
      </c>
      <c r="K422" s="8" t="s">
        <v>1385</v>
      </c>
      <c r="L422" s="8">
        <v>891</v>
      </c>
      <c r="M422" s="8" t="s">
        <v>1426</v>
      </c>
      <c r="N422" s="89" t="s">
        <v>2187</v>
      </c>
      <c r="O422" s="8"/>
      <c r="P422" s="8">
        <v>120</v>
      </c>
      <c r="Q422" s="8">
        <v>0</v>
      </c>
    </row>
    <row r="423" spans="1:17">
      <c r="A423" s="9" t="s">
        <v>2188</v>
      </c>
      <c r="B423" s="9" t="s">
        <v>968</v>
      </c>
      <c r="C423" s="9" t="s">
        <v>35</v>
      </c>
      <c r="D423" s="9" t="s">
        <v>44</v>
      </c>
      <c r="E423" s="9" t="s">
        <v>1380</v>
      </c>
      <c r="F423" s="9" t="s">
        <v>1384</v>
      </c>
      <c r="G423" s="9">
        <v>15.45</v>
      </c>
      <c r="H423" s="9">
        <v>16.579999999999998</v>
      </c>
      <c r="I423" s="9">
        <v>0.25190000000000001</v>
      </c>
      <c r="J423" s="9">
        <v>0.76080000000000003</v>
      </c>
      <c r="K423" s="9" t="s">
        <v>1395</v>
      </c>
      <c r="L423" s="9">
        <v>584</v>
      </c>
      <c r="M423" s="9" t="s">
        <v>1426</v>
      </c>
      <c r="N423" s="90" t="s">
        <v>1917</v>
      </c>
      <c r="O423" s="9"/>
      <c r="P423" s="9">
        <v>24</v>
      </c>
      <c r="Q423" s="9">
        <v>10.17</v>
      </c>
    </row>
    <row r="424" spans="1:17">
      <c r="A424" s="8" t="s">
        <v>2189</v>
      </c>
      <c r="B424" s="8" t="s">
        <v>753</v>
      </c>
      <c r="C424" s="8" t="s">
        <v>20</v>
      </c>
      <c r="D424" s="8" t="s">
        <v>31</v>
      </c>
      <c r="E424" s="8" t="s">
        <v>1380</v>
      </c>
      <c r="F424" s="8" t="s">
        <v>1375</v>
      </c>
      <c r="G424" s="8">
        <v>64.56</v>
      </c>
      <c r="H424" s="8">
        <v>17.39</v>
      </c>
      <c r="I424" s="8">
        <v>0.79879999999999995</v>
      </c>
      <c r="J424" s="8">
        <v>1.8758999999999999</v>
      </c>
      <c r="K424" s="8" t="s">
        <v>1412</v>
      </c>
      <c r="L424" s="8">
        <v>669</v>
      </c>
      <c r="M424" s="8" t="s">
        <v>1426</v>
      </c>
      <c r="N424" s="89" t="s">
        <v>2190</v>
      </c>
      <c r="O424" s="8"/>
      <c r="P424" s="8">
        <v>48</v>
      </c>
      <c r="Q424" s="8">
        <v>44.28</v>
      </c>
    </row>
    <row r="425" spans="1:17">
      <c r="A425" s="9" t="s">
        <v>2191</v>
      </c>
      <c r="B425" s="9" t="s">
        <v>453</v>
      </c>
      <c r="C425" s="9" t="s">
        <v>41</v>
      </c>
      <c r="D425" s="9" t="s">
        <v>31</v>
      </c>
      <c r="E425" s="9" t="s">
        <v>1411</v>
      </c>
      <c r="F425" s="9" t="s">
        <v>1384</v>
      </c>
      <c r="G425" s="9">
        <v>76.37</v>
      </c>
      <c r="H425" s="9">
        <v>10.67</v>
      </c>
      <c r="I425" s="9">
        <v>0.63500000000000001</v>
      </c>
      <c r="J425" s="9">
        <v>1.2944</v>
      </c>
      <c r="K425" s="9" t="s">
        <v>1358</v>
      </c>
      <c r="L425" s="9">
        <v>571</v>
      </c>
      <c r="M425" s="9" t="s">
        <v>1426</v>
      </c>
      <c r="N425" s="90" t="s">
        <v>2192</v>
      </c>
      <c r="O425" s="9"/>
      <c r="P425" s="9">
        <v>84</v>
      </c>
      <c r="Q425" s="9">
        <v>27.54</v>
      </c>
    </row>
    <row r="426" spans="1:17">
      <c r="A426" s="8" t="s">
        <v>2193</v>
      </c>
      <c r="B426" s="8" t="s">
        <v>519</v>
      </c>
      <c r="C426" s="8" t="s">
        <v>35</v>
      </c>
      <c r="D426" s="8" t="s">
        <v>44</v>
      </c>
      <c r="E426" s="8" t="s">
        <v>1374</v>
      </c>
      <c r="F426" s="8" t="s">
        <v>1375</v>
      </c>
      <c r="G426" s="8">
        <v>16.29</v>
      </c>
      <c r="H426" s="8">
        <v>8.91</v>
      </c>
      <c r="I426" s="8">
        <v>0.22989999999999999</v>
      </c>
      <c r="J426" s="8">
        <v>0.2056</v>
      </c>
      <c r="K426" s="8" t="s">
        <v>1412</v>
      </c>
      <c r="L426" s="8">
        <v>837</v>
      </c>
      <c r="M426" s="8" t="s">
        <v>1381</v>
      </c>
      <c r="N426" s="89" t="s">
        <v>499</v>
      </c>
      <c r="O426" s="8"/>
      <c r="P426" s="8">
        <v>120</v>
      </c>
      <c r="Q426" s="8">
        <v>2.02</v>
      </c>
    </row>
    <row r="427" spans="1:17">
      <c r="A427" s="9" t="s">
        <v>2194</v>
      </c>
      <c r="B427" s="9" t="s">
        <v>886</v>
      </c>
      <c r="C427" s="9" t="s">
        <v>7</v>
      </c>
      <c r="D427" s="9" t="s">
        <v>31</v>
      </c>
      <c r="E427" s="9" t="s">
        <v>1408</v>
      </c>
      <c r="F427" s="9" t="s">
        <v>1390</v>
      </c>
      <c r="G427" s="9">
        <v>51.35</v>
      </c>
      <c r="H427" s="9">
        <v>13.18</v>
      </c>
      <c r="I427" s="9">
        <v>0.62409999999999999</v>
      </c>
      <c r="J427" s="9">
        <v>1.7345999999999999</v>
      </c>
      <c r="K427" s="9" t="s">
        <v>1412</v>
      </c>
      <c r="L427" s="9">
        <v>879</v>
      </c>
      <c r="M427" s="9" t="s">
        <v>1386</v>
      </c>
      <c r="N427" s="90" t="s">
        <v>2195</v>
      </c>
      <c r="O427" s="9"/>
      <c r="P427" s="9">
        <v>36</v>
      </c>
      <c r="Q427" s="9">
        <v>18.850000000000001</v>
      </c>
    </row>
    <row r="428" spans="1:17">
      <c r="A428" s="8" t="s">
        <v>2196</v>
      </c>
      <c r="B428" s="8" t="s">
        <v>755</v>
      </c>
      <c r="C428" s="8" t="s">
        <v>16</v>
      </c>
      <c r="D428" s="8" t="s">
        <v>23</v>
      </c>
      <c r="E428" s="8" t="s">
        <v>1400</v>
      </c>
      <c r="F428" s="8" t="s">
        <v>1384</v>
      </c>
      <c r="G428" s="8">
        <v>48.92</v>
      </c>
      <c r="H428" s="8">
        <v>14.86</v>
      </c>
      <c r="I428" s="8">
        <v>0.29210000000000003</v>
      </c>
      <c r="J428" s="8">
        <v>1.3580000000000001</v>
      </c>
      <c r="K428" s="8" t="s">
        <v>1412</v>
      </c>
      <c r="L428" s="8">
        <v>580</v>
      </c>
      <c r="M428" s="8" t="s">
        <v>1386</v>
      </c>
      <c r="N428" s="89" t="s">
        <v>1567</v>
      </c>
      <c r="O428" s="8"/>
      <c r="P428" s="8">
        <v>48</v>
      </c>
      <c r="Q428" s="8">
        <v>11.13</v>
      </c>
    </row>
    <row r="429" spans="1:17">
      <c r="A429" s="9" t="s">
        <v>2197</v>
      </c>
      <c r="B429" s="9" t="s">
        <v>254</v>
      </c>
      <c r="C429" s="9" t="s">
        <v>20</v>
      </c>
      <c r="D429" s="9" t="s">
        <v>31</v>
      </c>
      <c r="E429" s="9" t="s">
        <v>1400</v>
      </c>
      <c r="F429" s="9" t="s">
        <v>1375</v>
      </c>
      <c r="G429" s="9">
        <v>57.37</v>
      </c>
      <c r="H429" s="9">
        <v>7.63</v>
      </c>
      <c r="I429" s="9">
        <v>0.92900000000000005</v>
      </c>
      <c r="J429" s="9">
        <v>0.4667</v>
      </c>
      <c r="K429" s="9" t="s">
        <v>1395</v>
      </c>
      <c r="L429" s="9">
        <v>586</v>
      </c>
      <c r="M429" s="9" t="s">
        <v>1381</v>
      </c>
      <c r="N429" s="90" t="s">
        <v>2198</v>
      </c>
      <c r="O429" s="9"/>
      <c r="P429" s="9">
        <v>240</v>
      </c>
      <c r="Q429" s="9">
        <v>23.47</v>
      </c>
    </row>
    <row r="430" spans="1:17">
      <c r="A430" s="8" t="s">
        <v>2199</v>
      </c>
      <c r="B430" s="8" t="s">
        <v>1327</v>
      </c>
      <c r="C430" s="8" t="s">
        <v>28</v>
      </c>
      <c r="D430" s="8" t="s">
        <v>23</v>
      </c>
      <c r="E430" s="8" t="s">
        <v>1380</v>
      </c>
      <c r="F430" s="8" t="s">
        <v>1375</v>
      </c>
      <c r="G430" s="8">
        <v>55.78</v>
      </c>
      <c r="H430" s="8">
        <v>15.65</v>
      </c>
      <c r="I430" s="8">
        <v>1.0089999999999999</v>
      </c>
      <c r="J430" s="8">
        <v>5.0517000000000003</v>
      </c>
      <c r="K430" s="8" t="s">
        <v>1376</v>
      </c>
      <c r="L430" s="8">
        <v>899</v>
      </c>
      <c r="M430" s="8" t="s">
        <v>1403</v>
      </c>
      <c r="N430" s="89" t="s">
        <v>1093</v>
      </c>
      <c r="O430" s="8" t="s">
        <v>930</v>
      </c>
      <c r="P430" s="8">
        <v>12</v>
      </c>
      <c r="Q430" s="8">
        <v>17.18</v>
      </c>
    </row>
    <row r="431" spans="1:17">
      <c r="A431" s="9" t="s">
        <v>2200</v>
      </c>
      <c r="B431" s="9" t="s">
        <v>1309</v>
      </c>
      <c r="C431" s="9" t="s">
        <v>20</v>
      </c>
      <c r="D431" s="9" t="s">
        <v>1360</v>
      </c>
      <c r="E431" s="9" t="s">
        <v>1374</v>
      </c>
      <c r="F431" s="9" t="s">
        <v>1390</v>
      </c>
      <c r="G431" s="9">
        <v>46.15</v>
      </c>
      <c r="H431" s="9">
        <v>14.2</v>
      </c>
      <c r="I431" s="9">
        <v>0.6129</v>
      </c>
      <c r="J431" s="9">
        <v>2.2202000000000002</v>
      </c>
      <c r="K431" s="9" t="s">
        <v>1395</v>
      </c>
      <c r="L431" s="9">
        <v>738</v>
      </c>
      <c r="M431" s="9" t="s">
        <v>1381</v>
      </c>
      <c r="N431" s="90" t="s">
        <v>1590</v>
      </c>
      <c r="O431" s="9"/>
      <c r="P431" s="9">
        <v>24</v>
      </c>
      <c r="Q431" s="9">
        <v>40.159999999999997</v>
      </c>
    </row>
    <row r="432" spans="1:17">
      <c r="A432" s="8" t="s">
        <v>2201</v>
      </c>
      <c r="B432" s="8" t="s">
        <v>380</v>
      </c>
      <c r="C432" s="8" t="s">
        <v>20</v>
      </c>
      <c r="D432" s="8" t="s">
        <v>1360</v>
      </c>
      <c r="E432" s="8" t="s">
        <v>1411</v>
      </c>
      <c r="F432" s="8" t="s">
        <v>1390</v>
      </c>
      <c r="G432" s="8">
        <v>48.25</v>
      </c>
      <c r="H432" s="8">
        <v>17.2</v>
      </c>
      <c r="I432" s="8">
        <v>0.2782</v>
      </c>
      <c r="J432" s="8">
        <v>2.3902000000000001</v>
      </c>
      <c r="K432" s="8" t="s">
        <v>1395</v>
      </c>
      <c r="L432" s="8">
        <v>755</v>
      </c>
      <c r="M432" s="8" t="s">
        <v>1377</v>
      </c>
      <c r="N432" s="89" t="s">
        <v>2202</v>
      </c>
      <c r="O432" s="8" t="s">
        <v>848</v>
      </c>
      <c r="P432" s="8">
        <v>24</v>
      </c>
      <c r="Q432" s="8">
        <v>8.24</v>
      </c>
    </row>
    <row r="433" spans="1:17">
      <c r="A433" s="9" t="s">
        <v>2203</v>
      </c>
      <c r="B433" s="9" t="s">
        <v>391</v>
      </c>
      <c r="C433" s="9" t="s">
        <v>41</v>
      </c>
      <c r="D433" s="9" t="s">
        <v>44</v>
      </c>
      <c r="E433" s="9" t="s">
        <v>1408</v>
      </c>
      <c r="F433" s="9" t="s">
        <v>1390</v>
      </c>
      <c r="G433" s="9">
        <v>1.95</v>
      </c>
      <c r="H433" s="9">
        <v>17.45</v>
      </c>
      <c r="I433" s="9">
        <v>3.0800000000000001E-2</v>
      </c>
      <c r="J433" s="9">
        <v>3.0599999999999999E-2</v>
      </c>
      <c r="K433" s="9" t="s">
        <v>1395</v>
      </c>
      <c r="L433" s="9">
        <v>589</v>
      </c>
      <c r="M433" s="9" t="s">
        <v>1403</v>
      </c>
      <c r="N433" s="90" t="s">
        <v>2204</v>
      </c>
      <c r="O433" s="9" t="s">
        <v>2205</v>
      </c>
      <c r="P433" s="9">
        <v>180</v>
      </c>
      <c r="Q433" s="9">
        <v>0.61</v>
      </c>
    </row>
    <row r="434" spans="1:17">
      <c r="A434" s="8" t="s">
        <v>2206</v>
      </c>
      <c r="B434" s="8" t="s">
        <v>946</v>
      </c>
      <c r="C434" s="8" t="s">
        <v>16</v>
      </c>
      <c r="D434" s="8" t="s">
        <v>31</v>
      </c>
      <c r="E434" s="8" t="s">
        <v>1411</v>
      </c>
      <c r="F434" s="8" t="s">
        <v>1375</v>
      </c>
      <c r="G434" s="8">
        <v>51.91</v>
      </c>
      <c r="H434" s="8">
        <v>10.8</v>
      </c>
      <c r="I434" s="8">
        <v>0.93479999999999996</v>
      </c>
      <c r="J434" s="8">
        <v>1.3366</v>
      </c>
      <c r="K434" s="8" t="s">
        <v>1412</v>
      </c>
      <c r="L434" s="8">
        <v>703</v>
      </c>
      <c r="M434" s="8" t="s">
        <v>1426</v>
      </c>
      <c r="N434" s="89" t="s">
        <v>2179</v>
      </c>
      <c r="O434" s="8"/>
      <c r="P434" s="8">
        <v>48</v>
      </c>
      <c r="Q434" s="8">
        <v>18.82</v>
      </c>
    </row>
    <row r="435" spans="1:17">
      <c r="A435" s="9" t="s">
        <v>2207</v>
      </c>
      <c r="B435" s="9" t="s">
        <v>1322</v>
      </c>
      <c r="C435" s="9" t="s">
        <v>16</v>
      </c>
      <c r="D435" s="9" t="s">
        <v>44</v>
      </c>
      <c r="E435" s="9" t="s">
        <v>1380</v>
      </c>
      <c r="F435" s="9" t="s">
        <v>1375</v>
      </c>
      <c r="G435" s="9">
        <v>89.44</v>
      </c>
      <c r="H435" s="9">
        <v>12.95</v>
      </c>
      <c r="I435" s="9">
        <v>0.68710000000000004</v>
      </c>
      <c r="J435" s="9">
        <v>1.3328</v>
      </c>
      <c r="K435" s="9" t="s">
        <v>1412</v>
      </c>
      <c r="L435" s="9">
        <v>778</v>
      </c>
      <c r="M435" s="9" t="s">
        <v>1396</v>
      </c>
      <c r="N435" s="90" t="s">
        <v>2119</v>
      </c>
      <c r="O435" s="9" t="s">
        <v>2208</v>
      </c>
      <c r="P435" s="9">
        <v>120</v>
      </c>
      <c r="Q435" s="9">
        <v>57.44</v>
      </c>
    </row>
    <row r="436" spans="1:17">
      <c r="A436" s="8" t="s">
        <v>2209</v>
      </c>
      <c r="B436" s="8" t="s">
        <v>1116</v>
      </c>
      <c r="C436" s="8" t="s">
        <v>12</v>
      </c>
      <c r="D436" s="8" t="s">
        <v>1360</v>
      </c>
      <c r="E436" s="8" t="s">
        <v>1389</v>
      </c>
      <c r="F436" s="8" t="s">
        <v>1375</v>
      </c>
      <c r="G436" s="8">
        <v>50.68</v>
      </c>
      <c r="H436" s="8">
        <v>13.33</v>
      </c>
      <c r="I436" s="8">
        <v>0.33160000000000001</v>
      </c>
      <c r="J436" s="8">
        <v>1.1617</v>
      </c>
      <c r="K436" s="8" t="s">
        <v>1358</v>
      </c>
      <c r="L436" s="8">
        <v>631</v>
      </c>
      <c r="M436" s="8" t="s">
        <v>1386</v>
      </c>
      <c r="N436" s="89" t="s">
        <v>296</v>
      </c>
      <c r="O436" s="8"/>
      <c r="P436" s="8">
        <v>60</v>
      </c>
      <c r="Q436" s="8">
        <v>19.02</v>
      </c>
    </row>
    <row r="437" spans="1:17">
      <c r="A437" s="9" t="s">
        <v>2210</v>
      </c>
      <c r="B437" s="9" t="s">
        <v>328</v>
      </c>
      <c r="C437" s="9" t="s">
        <v>16</v>
      </c>
      <c r="D437" s="9" t="s">
        <v>23</v>
      </c>
      <c r="E437" s="9" t="s">
        <v>1374</v>
      </c>
      <c r="F437" s="9" t="s">
        <v>1384</v>
      </c>
      <c r="G437" s="9">
        <v>33.24</v>
      </c>
      <c r="H437" s="9">
        <v>12.71</v>
      </c>
      <c r="I437" s="9">
        <v>0.46300000000000002</v>
      </c>
      <c r="J437" s="9">
        <v>0.49059999999999998</v>
      </c>
      <c r="K437" s="9" t="s">
        <v>1412</v>
      </c>
      <c r="L437" s="9">
        <v>739</v>
      </c>
      <c r="M437" s="9" t="s">
        <v>1386</v>
      </c>
      <c r="N437" s="90" t="s">
        <v>2022</v>
      </c>
      <c r="O437" s="9"/>
      <c r="P437" s="9">
        <v>120</v>
      </c>
      <c r="Q437" s="9">
        <v>16.66</v>
      </c>
    </row>
    <row r="438" spans="1:17">
      <c r="A438" s="8" t="s">
        <v>2211</v>
      </c>
      <c r="B438" s="8" t="s">
        <v>291</v>
      </c>
      <c r="C438" s="8" t="s">
        <v>24</v>
      </c>
      <c r="D438" s="8" t="s">
        <v>31</v>
      </c>
      <c r="E438" s="8" t="s">
        <v>1374</v>
      </c>
      <c r="F438" s="8" t="s">
        <v>1375</v>
      </c>
      <c r="G438" s="8">
        <v>83.09</v>
      </c>
      <c r="H438" s="8">
        <v>10.89</v>
      </c>
      <c r="I438" s="8">
        <v>1.1174999999999999</v>
      </c>
      <c r="J438" s="8">
        <v>1.1394</v>
      </c>
      <c r="K438" s="8" t="s">
        <v>1385</v>
      </c>
      <c r="L438" s="8">
        <v>823</v>
      </c>
      <c r="M438" s="8" t="s">
        <v>1377</v>
      </c>
      <c r="N438" s="89" t="s">
        <v>2212</v>
      </c>
      <c r="O438" s="8" t="s">
        <v>2213</v>
      </c>
      <c r="P438" s="8">
        <v>120</v>
      </c>
      <c r="Q438" s="8">
        <v>0</v>
      </c>
    </row>
    <row r="439" spans="1:17">
      <c r="A439" s="9" t="s">
        <v>2214</v>
      </c>
      <c r="B439" s="9" t="s">
        <v>1353</v>
      </c>
      <c r="C439" s="9" t="s">
        <v>35</v>
      </c>
      <c r="D439" s="9" t="s">
        <v>31</v>
      </c>
      <c r="E439" s="9" t="s">
        <v>1380</v>
      </c>
      <c r="F439" s="9" t="s">
        <v>1390</v>
      </c>
      <c r="G439" s="9">
        <v>21.02</v>
      </c>
      <c r="H439" s="9">
        <v>10.32</v>
      </c>
      <c r="I439" s="9">
        <v>0.36759999999999998</v>
      </c>
      <c r="J439" s="9">
        <v>1.8511</v>
      </c>
      <c r="K439" s="9" t="s">
        <v>1412</v>
      </c>
      <c r="L439" s="9">
        <v>703</v>
      </c>
      <c r="M439" s="9" t="s">
        <v>1377</v>
      </c>
      <c r="N439" s="90" t="s">
        <v>1759</v>
      </c>
      <c r="O439" s="9" t="s">
        <v>2086</v>
      </c>
      <c r="P439" s="9">
        <v>12</v>
      </c>
      <c r="Q439" s="9">
        <v>12.07</v>
      </c>
    </row>
    <row r="440" spans="1:17">
      <c r="A440" s="8" t="s">
        <v>2215</v>
      </c>
      <c r="B440" s="8" t="s">
        <v>928</v>
      </c>
      <c r="C440" s="8" t="s">
        <v>38</v>
      </c>
      <c r="D440" s="8" t="s">
        <v>44</v>
      </c>
      <c r="E440" s="8" t="s">
        <v>1408</v>
      </c>
      <c r="F440" s="8" t="s">
        <v>1384</v>
      </c>
      <c r="G440" s="8">
        <v>8.3699999999999992</v>
      </c>
      <c r="H440" s="8">
        <v>15.45</v>
      </c>
      <c r="I440" s="8">
        <v>0.16009999999999999</v>
      </c>
      <c r="J440" s="8">
        <v>0.1197</v>
      </c>
      <c r="K440" s="8" t="s">
        <v>1385</v>
      </c>
      <c r="L440" s="8">
        <v>596</v>
      </c>
      <c r="M440" s="8" t="s">
        <v>1381</v>
      </c>
      <c r="N440" s="89" t="s">
        <v>471</v>
      </c>
      <c r="O440" s="8"/>
      <c r="P440" s="8">
        <v>180</v>
      </c>
      <c r="Q440" s="8">
        <v>0</v>
      </c>
    </row>
    <row r="441" spans="1:17">
      <c r="A441" s="9" t="s">
        <v>2216</v>
      </c>
      <c r="B441" s="9" t="s">
        <v>758</v>
      </c>
      <c r="C441" s="9" t="s">
        <v>20</v>
      </c>
      <c r="D441" s="9" t="s">
        <v>31</v>
      </c>
      <c r="E441" s="9" t="s">
        <v>1411</v>
      </c>
      <c r="F441" s="9" t="s">
        <v>1390</v>
      </c>
      <c r="G441" s="9">
        <v>38.130000000000003</v>
      </c>
      <c r="H441" s="9">
        <v>14.54</v>
      </c>
      <c r="I441" s="9">
        <v>0.34849999999999998</v>
      </c>
      <c r="J441" s="9">
        <v>0.72599999999999998</v>
      </c>
      <c r="K441" s="9" t="s">
        <v>1376</v>
      </c>
      <c r="L441" s="9">
        <v>618</v>
      </c>
      <c r="M441" s="9" t="s">
        <v>1426</v>
      </c>
      <c r="N441" s="90" t="s">
        <v>1683</v>
      </c>
      <c r="O441" s="9"/>
      <c r="P441" s="9">
        <v>84</v>
      </c>
      <c r="Q441" s="9">
        <v>19.11</v>
      </c>
    </row>
    <row r="442" spans="1:17">
      <c r="A442" s="8" t="s">
        <v>2217</v>
      </c>
      <c r="B442" s="8" t="s">
        <v>1113</v>
      </c>
      <c r="C442" s="8" t="s">
        <v>32</v>
      </c>
      <c r="D442" s="8" t="s">
        <v>1360</v>
      </c>
      <c r="E442" s="8" t="s">
        <v>1389</v>
      </c>
      <c r="F442" s="8" t="s">
        <v>1390</v>
      </c>
      <c r="G442" s="8">
        <v>30.59</v>
      </c>
      <c r="H442" s="8">
        <v>8.4700000000000006</v>
      </c>
      <c r="I442" s="8">
        <v>0.26550000000000001</v>
      </c>
      <c r="J442" s="8">
        <v>0.26490000000000002</v>
      </c>
      <c r="K442" s="8" t="s">
        <v>1412</v>
      </c>
      <c r="L442" s="8">
        <v>686</v>
      </c>
      <c r="M442" s="8" t="s">
        <v>1403</v>
      </c>
      <c r="N442" s="89" t="s">
        <v>2218</v>
      </c>
      <c r="O442" s="8" t="s">
        <v>2219</v>
      </c>
      <c r="P442" s="8">
        <v>240</v>
      </c>
      <c r="Q442" s="8">
        <v>10.64</v>
      </c>
    </row>
    <row r="443" spans="1:17">
      <c r="A443" s="9" t="s">
        <v>2220</v>
      </c>
      <c r="B443" s="9" t="s">
        <v>178</v>
      </c>
      <c r="C443" s="9" t="s">
        <v>28</v>
      </c>
      <c r="D443" s="9" t="s">
        <v>31</v>
      </c>
      <c r="E443" s="9" t="s">
        <v>1400</v>
      </c>
      <c r="F443" s="9" t="s">
        <v>1390</v>
      </c>
      <c r="G443" s="9">
        <v>88.57</v>
      </c>
      <c r="H443" s="9">
        <v>12.65</v>
      </c>
      <c r="I443" s="9">
        <v>1.0550999999999999</v>
      </c>
      <c r="J443" s="9">
        <v>1.5945</v>
      </c>
      <c r="K443" s="9"/>
      <c r="L443" s="9">
        <v>573</v>
      </c>
      <c r="M443" s="9" t="s">
        <v>1381</v>
      </c>
      <c r="N443" s="90" t="s">
        <v>2221</v>
      </c>
      <c r="O443" s="9"/>
      <c r="P443" s="9">
        <v>84</v>
      </c>
      <c r="Q443" s="9">
        <v>28.08</v>
      </c>
    </row>
    <row r="444" spans="1:17">
      <c r="A444" s="8" t="s">
        <v>2222</v>
      </c>
      <c r="B444" s="8" t="s">
        <v>254</v>
      </c>
      <c r="C444" s="8" t="s">
        <v>32</v>
      </c>
      <c r="D444" s="8" t="s">
        <v>44</v>
      </c>
      <c r="E444" s="8" t="s">
        <v>1400</v>
      </c>
      <c r="F444" s="8" t="s">
        <v>1375</v>
      </c>
      <c r="G444" s="8">
        <v>80.010000000000005</v>
      </c>
      <c r="H444" s="8">
        <v>8.16</v>
      </c>
      <c r="I444" s="8">
        <v>1.5878000000000001</v>
      </c>
      <c r="J444" s="8">
        <v>1.2534000000000001</v>
      </c>
      <c r="K444" s="8" t="s">
        <v>1385</v>
      </c>
      <c r="L444" s="8">
        <v>586</v>
      </c>
      <c r="M444" s="8" t="s">
        <v>1403</v>
      </c>
      <c r="N444" s="89" t="s">
        <v>261</v>
      </c>
      <c r="O444" s="8" t="s">
        <v>2108</v>
      </c>
      <c r="P444" s="8">
        <v>84</v>
      </c>
      <c r="Q444" s="8">
        <v>0</v>
      </c>
    </row>
    <row r="445" spans="1:17">
      <c r="A445" s="9" t="s">
        <v>2223</v>
      </c>
      <c r="B445" s="9" t="s">
        <v>549</v>
      </c>
      <c r="C445" s="9" t="s">
        <v>38</v>
      </c>
      <c r="D445" s="9" t="s">
        <v>44</v>
      </c>
      <c r="E445" s="9" t="s">
        <v>1408</v>
      </c>
      <c r="F445" s="9" t="s">
        <v>1390</v>
      </c>
      <c r="G445" s="9">
        <v>34.04</v>
      </c>
      <c r="H445" s="9">
        <v>8.33</v>
      </c>
      <c r="I445" s="9">
        <v>0.2172</v>
      </c>
      <c r="J445" s="9">
        <v>0.2918</v>
      </c>
      <c r="K445" s="9" t="s">
        <v>1385</v>
      </c>
      <c r="L445" s="9">
        <v>778</v>
      </c>
      <c r="M445" s="9" t="s">
        <v>1403</v>
      </c>
      <c r="N445" s="90" t="s">
        <v>1833</v>
      </c>
      <c r="O445" s="9" t="s">
        <v>1717</v>
      </c>
      <c r="P445" s="9">
        <v>240</v>
      </c>
      <c r="Q445" s="9">
        <v>0</v>
      </c>
    </row>
    <row r="446" spans="1:17">
      <c r="A446" s="8" t="s">
        <v>2224</v>
      </c>
      <c r="B446" s="8" t="s">
        <v>870</v>
      </c>
      <c r="C446" s="8" t="s">
        <v>35</v>
      </c>
      <c r="D446" s="8" t="s">
        <v>23</v>
      </c>
      <c r="E446" s="8" t="s">
        <v>1374</v>
      </c>
      <c r="F446" s="8" t="s">
        <v>1384</v>
      </c>
      <c r="G446" s="8">
        <v>75.44</v>
      </c>
      <c r="H446" s="8">
        <v>12.24</v>
      </c>
      <c r="I446" s="8">
        <v>0.6905</v>
      </c>
      <c r="J446" s="8">
        <v>0.91710000000000003</v>
      </c>
      <c r="K446" s="8" t="s">
        <v>1395</v>
      </c>
      <c r="L446" s="8">
        <v>876</v>
      </c>
      <c r="M446" s="8" t="s">
        <v>1381</v>
      </c>
      <c r="N446" s="89" t="s">
        <v>2225</v>
      </c>
      <c r="O446" s="8"/>
      <c r="P446" s="8">
        <v>180</v>
      </c>
      <c r="Q446" s="8">
        <v>12.23</v>
      </c>
    </row>
    <row r="447" spans="1:17">
      <c r="A447" s="9" t="s">
        <v>2226</v>
      </c>
      <c r="B447" s="9" t="s">
        <v>814</v>
      </c>
      <c r="C447" s="9" t="s">
        <v>32</v>
      </c>
      <c r="D447" s="9" t="s">
        <v>10</v>
      </c>
      <c r="E447" s="9" t="s">
        <v>1400</v>
      </c>
      <c r="F447" s="9" t="s">
        <v>1390</v>
      </c>
      <c r="G447" s="9">
        <v>30.09</v>
      </c>
      <c r="H447" s="9">
        <v>11.79</v>
      </c>
      <c r="I447" s="9">
        <v>0.15429999999999999</v>
      </c>
      <c r="J447" s="9">
        <v>0.52780000000000005</v>
      </c>
      <c r="K447" s="9" t="s">
        <v>1376</v>
      </c>
      <c r="L447" s="9">
        <v>742</v>
      </c>
      <c r="M447" s="9" t="s">
        <v>1386</v>
      </c>
      <c r="N447" s="90" t="s">
        <v>2221</v>
      </c>
      <c r="O447" s="9"/>
      <c r="P447" s="9">
        <v>84</v>
      </c>
      <c r="Q447" s="9">
        <v>24.89</v>
      </c>
    </row>
    <row r="448" spans="1:17">
      <c r="A448" s="8" t="s">
        <v>2227</v>
      </c>
      <c r="B448" s="8" t="s">
        <v>817</v>
      </c>
      <c r="C448" s="8" t="s">
        <v>35</v>
      </c>
      <c r="D448" s="8" t="s">
        <v>1360</v>
      </c>
      <c r="E448" s="8" t="s">
        <v>1411</v>
      </c>
      <c r="F448" s="8" t="s">
        <v>1375</v>
      </c>
      <c r="G448" s="8">
        <v>89.43</v>
      </c>
      <c r="H448" s="8">
        <v>13.85</v>
      </c>
      <c r="I448" s="8">
        <v>0.70050000000000001</v>
      </c>
      <c r="J448" s="8">
        <v>3.05</v>
      </c>
      <c r="K448" s="8" t="s">
        <v>1395</v>
      </c>
      <c r="L448" s="8">
        <v>751</v>
      </c>
      <c r="M448" s="8" t="s">
        <v>1426</v>
      </c>
      <c r="N448" s="89" t="s">
        <v>2228</v>
      </c>
      <c r="O448" s="8"/>
      <c r="P448" s="8">
        <v>36</v>
      </c>
      <c r="Q448" s="8">
        <v>16.61</v>
      </c>
    </row>
    <row r="449" spans="1:17">
      <c r="A449" s="9" t="s">
        <v>2229</v>
      </c>
      <c r="B449" s="9" t="s">
        <v>133</v>
      </c>
      <c r="C449" s="9" t="s">
        <v>16</v>
      </c>
      <c r="D449" s="9" t="s">
        <v>23</v>
      </c>
      <c r="E449" s="9" t="s">
        <v>1408</v>
      </c>
      <c r="F449" s="9" t="s">
        <v>1384</v>
      </c>
      <c r="G449" s="9">
        <v>33.42</v>
      </c>
      <c r="H449" s="9">
        <v>10.029999999999999</v>
      </c>
      <c r="I449" s="9">
        <v>0.27179999999999999</v>
      </c>
      <c r="J449" s="9">
        <v>0.71060000000000001</v>
      </c>
      <c r="K449" s="9" t="s">
        <v>1395</v>
      </c>
      <c r="L449" s="9">
        <v>739</v>
      </c>
      <c r="M449" s="9" t="s">
        <v>1377</v>
      </c>
      <c r="N449" s="90" t="s">
        <v>2110</v>
      </c>
      <c r="O449" s="9" t="s">
        <v>2230</v>
      </c>
      <c r="P449" s="9">
        <v>60</v>
      </c>
      <c r="Q449" s="9">
        <v>29.94</v>
      </c>
    </row>
    <row r="450" spans="1:17">
      <c r="A450" s="8" t="s">
        <v>2231</v>
      </c>
      <c r="B450" s="8" t="s">
        <v>279</v>
      </c>
      <c r="C450" s="8" t="s">
        <v>35</v>
      </c>
      <c r="D450" s="8" t="s">
        <v>10</v>
      </c>
      <c r="E450" s="8" t="s">
        <v>1400</v>
      </c>
      <c r="F450" s="8" t="s">
        <v>1384</v>
      </c>
      <c r="G450" s="8">
        <v>44.95</v>
      </c>
      <c r="H450" s="8">
        <v>15.64</v>
      </c>
      <c r="I450" s="8">
        <v>0.48120000000000002</v>
      </c>
      <c r="J450" s="8">
        <v>0.64890000000000003</v>
      </c>
      <c r="K450" s="8" t="s">
        <v>1376</v>
      </c>
      <c r="L450" s="8">
        <v>694</v>
      </c>
      <c r="M450" s="8" t="s">
        <v>1377</v>
      </c>
      <c r="N450" s="89" t="s">
        <v>1306</v>
      </c>
      <c r="O450" s="8" t="s">
        <v>2232</v>
      </c>
      <c r="P450" s="8">
        <v>180</v>
      </c>
      <c r="Q450" s="8">
        <v>33.950000000000003</v>
      </c>
    </row>
    <row r="451" spans="1:17">
      <c r="A451" s="9" t="s">
        <v>2233</v>
      </c>
      <c r="B451" s="9" t="s">
        <v>1346</v>
      </c>
      <c r="C451" s="9" t="s">
        <v>16</v>
      </c>
      <c r="D451" s="9" t="s">
        <v>23</v>
      </c>
      <c r="E451" s="9" t="s">
        <v>1411</v>
      </c>
      <c r="F451" s="9" t="s">
        <v>1390</v>
      </c>
      <c r="G451" s="9">
        <v>52.13</v>
      </c>
      <c r="H451" s="9">
        <v>9.81</v>
      </c>
      <c r="I451" s="9">
        <v>0.99619999999999997</v>
      </c>
      <c r="J451" s="9">
        <v>0.86029999999999995</v>
      </c>
      <c r="K451" s="9" t="s">
        <v>1412</v>
      </c>
      <c r="L451" s="9">
        <v>686</v>
      </c>
      <c r="M451" s="9" t="s">
        <v>1377</v>
      </c>
      <c r="N451" s="90" t="s">
        <v>771</v>
      </c>
      <c r="O451" s="9" t="s">
        <v>2084</v>
      </c>
      <c r="P451" s="9">
        <v>84</v>
      </c>
      <c r="Q451" s="9">
        <v>48.87</v>
      </c>
    </row>
    <row r="452" spans="1:17">
      <c r="A452" s="8" t="s">
        <v>2234</v>
      </c>
      <c r="B452" s="8" t="s">
        <v>448</v>
      </c>
      <c r="C452" s="8" t="s">
        <v>38</v>
      </c>
      <c r="D452" s="8" t="s">
        <v>10</v>
      </c>
      <c r="E452" s="8" t="s">
        <v>1400</v>
      </c>
      <c r="F452" s="8" t="s">
        <v>1384</v>
      </c>
      <c r="G452" s="8">
        <v>1.72</v>
      </c>
      <c r="H452" s="8">
        <v>11.9</v>
      </c>
      <c r="I452" s="8">
        <v>3.0700000000000002E-2</v>
      </c>
      <c r="J452" s="8">
        <v>3.0300000000000001E-2</v>
      </c>
      <c r="K452" s="8" t="s">
        <v>1412</v>
      </c>
      <c r="L452" s="8">
        <v>775</v>
      </c>
      <c r="M452" s="8" t="s">
        <v>1426</v>
      </c>
      <c r="N452" s="89" t="s">
        <v>2235</v>
      </c>
      <c r="O452" s="8"/>
      <c r="P452" s="8">
        <v>84</v>
      </c>
      <c r="Q452" s="8">
        <v>0.81</v>
      </c>
    </row>
    <row r="453" spans="1:17">
      <c r="A453" s="9" t="s">
        <v>2236</v>
      </c>
      <c r="B453" s="9" t="s">
        <v>1028</v>
      </c>
      <c r="C453" s="9" t="s">
        <v>12</v>
      </c>
      <c r="D453" s="9" t="s">
        <v>44</v>
      </c>
      <c r="E453" s="9" t="s">
        <v>1400</v>
      </c>
      <c r="F453" s="9" t="s">
        <v>1384</v>
      </c>
      <c r="G453" s="9">
        <v>95.18</v>
      </c>
      <c r="H453" s="9">
        <v>14.62</v>
      </c>
      <c r="I453" s="9">
        <v>0.93740000000000001</v>
      </c>
      <c r="J453" s="9">
        <v>3.2818000000000001</v>
      </c>
      <c r="K453" s="9" t="s">
        <v>1395</v>
      </c>
      <c r="L453" s="9">
        <v>550</v>
      </c>
      <c r="M453" s="9" t="s">
        <v>1386</v>
      </c>
      <c r="N453" s="90" t="s">
        <v>1009</v>
      </c>
      <c r="O453" s="9"/>
      <c r="P453" s="9">
        <v>36</v>
      </c>
      <c r="Q453" s="9">
        <v>19.87</v>
      </c>
    </row>
    <row r="454" spans="1:17">
      <c r="A454" s="8" t="s">
        <v>2237</v>
      </c>
      <c r="B454" s="8" t="s">
        <v>1098</v>
      </c>
      <c r="C454" s="8" t="s">
        <v>7</v>
      </c>
      <c r="D454" s="8" t="s">
        <v>10</v>
      </c>
      <c r="E454" s="8" t="s">
        <v>1411</v>
      </c>
      <c r="F454" s="8" t="s">
        <v>1384</v>
      </c>
      <c r="G454" s="8">
        <v>86.77</v>
      </c>
      <c r="H454" s="8">
        <v>11.59</v>
      </c>
      <c r="I454" s="8">
        <v>0.9738</v>
      </c>
      <c r="J454" s="8">
        <v>2.8650000000000002</v>
      </c>
      <c r="K454" s="8" t="s">
        <v>1376</v>
      </c>
      <c r="L454" s="8">
        <v>761</v>
      </c>
      <c r="M454" s="8" t="s">
        <v>1386</v>
      </c>
      <c r="N454" s="89" t="s">
        <v>2005</v>
      </c>
      <c r="O454" s="8"/>
      <c r="P454" s="8">
        <v>36</v>
      </c>
      <c r="Q454" s="8">
        <v>77.73</v>
      </c>
    </row>
    <row r="455" spans="1:17">
      <c r="A455" s="9" t="s">
        <v>2238</v>
      </c>
      <c r="B455" s="9" t="s">
        <v>1156</v>
      </c>
      <c r="C455" s="9" t="s">
        <v>16</v>
      </c>
      <c r="D455" s="9" t="s">
        <v>31</v>
      </c>
      <c r="E455" s="9" t="s">
        <v>1380</v>
      </c>
      <c r="F455" s="9" t="s">
        <v>1384</v>
      </c>
      <c r="G455" s="9">
        <v>3.97</v>
      </c>
      <c r="H455" s="9">
        <v>11.94</v>
      </c>
      <c r="I455" s="9">
        <v>4.2099999999999999E-2</v>
      </c>
      <c r="J455" s="9">
        <v>8.8200000000000001E-2</v>
      </c>
      <c r="K455" s="9" t="s">
        <v>1358</v>
      </c>
      <c r="L455" s="9">
        <v>704</v>
      </c>
      <c r="M455" s="9" t="s">
        <v>1426</v>
      </c>
      <c r="N455" s="90" t="s">
        <v>460</v>
      </c>
      <c r="O455" s="9"/>
      <c r="P455" s="9">
        <v>60</v>
      </c>
      <c r="Q455" s="9">
        <v>3.04</v>
      </c>
    </row>
    <row r="456" spans="1:17">
      <c r="A456" s="8" t="s">
        <v>2239</v>
      </c>
      <c r="B456" s="8" t="s">
        <v>122</v>
      </c>
      <c r="C456" s="8" t="s">
        <v>16</v>
      </c>
      <c r="D456" s="8" t="s">
        <v>44</v>
      </c>
      <c r="E456" s="8" t="s">
        <v>1380</v>
      </c>
      <c r="F456" s="8" t="s">
        <v>1390</v>
      </c>
      <c r="G456" s="8">
        <v>38.33</v>
      </c>
      <c r="H456" s="8">
        <v>13.28</v>
      </c>
      <c r="I456" s="8">
        <v>0.28260000000000002</v>
      </c>
      <c r="J456" s="8">
        <v>3.4285999999999999</v>
      </c>
      <c r="K456" s="8" t="s">
        <v>1412</v>
      </c>
      <c r="L456" s="8">
        <v>810</v>
      </c>
      <c r="M456" s="8" t="s">
        <v>1386</v>
      </c>
      <c r="N456" s="89" t="s">
        <v>112</v>
      </c>
      <c r="O456" s="8"/>
      <c r="P456" s="8">
        <v>12</v>
      </c>
      <c r="Q456" s="8">
        <v>17.510000000000002</v>
      </c>
    </row>
    <row r="457" spans="1:17">
      <c r="A457" s="9" t="s">
        <v>2240</v>
      </c>
      <c r="B457" s="9" t="s">
        <v>727</v>
      </c>
      <c r="C457" s="9" t="s">
        <v>32</v>
      </c>
      <c r="D457" s="9" t="s">
        <v>23</v>
      </c>
      <c r="E457" s="9" t="s">
        <v>1400</v>
      </c>
      <c r="F457" s="9" t="s">
        <v>1384</v>
      </c>
      <c r="G457" s="9">
        <v>85.83</v>
      </c>
      <c r="H457" s="9">
        <v>7.51</v>
      </c>
      <c r="I457" s="9">
        <v>1.0423</v>
      </c>
      <c r="J457" s="9">
        <v>1.7202999999999999</v>
      </c>
      <c r="K457" s="9" t="s">
        <v>1395</v>
      </c>
      <c r="L457" s="9">
        <v>580</v>
      </c>
      <c r="M457" s="9" t="s">
        <v>1426</v>
      </c>
      <c r="N457" s="90" t="s">
        <v>2124</v>
      </c>
      <c r="O457" s="9"/>
      <c r="P457" s="9">
        <v>60</v>
      </c>
      <c r="Q457" s="9">
        <v>78.39</v>
      </c>
    </row>
    <row r="458" spans="1:17">
      <c r="A458" s="8" t="s">
        <v>2241</v>
      </c>
      <c r="B458" s="8" t="s">
        <v>766</v>
      </c>
      <c r="C458" s="8" t="s">
        <v>41</v>
      </c>
      <c r="D458" s="8" t="s">
        <v>1360</v>
      </c>
      <c r="E458" s="8" t="s">
        <v>1389</v>
      </c>
      <c r="F458" s="8" t="s">
        <v>1384</v>
      </c>
      <c r="G458" s="8">
        <v>51.96</v>
      </c>
      <c r="H458" s="8">
        <v>9.07</v>
      </c>
      <c r="I458" s="8">
        <v>0.77359999999999995</v>
      </c>
      <c r="J458" s="8">
        <v>2.3754</v>
      </c>
      <c r="K458" s="8" t="s">
        <v>1376</v>
      </c>
      <c r="L458" s="8">
        <v>858</v>
      </c>
      <c r="M458" s="8" t="s">
        <v>1426</v>
      </c>
      <c r="N458" s="89" t="s">
        <v>1985</v>
      </c>
      <c r="O458" s="8"/>
      <c r="P458" s="8">
        <v>24</v>
      </c>
      <c r="Q458" s="8">
        <v>16.23</v>
      </c>
    </row>
    <row r="459" spans="1:17">
      <c r="A459" s="9" t="s">
        <v>2242</v>
      </c>
      <c r="B459" s="9" t="s">
        <v>513</v>
      </c>
      <c r="C459" s="9" t="s">
        <v>28</v>
      </c>
      <c r="D459" s="9" t="s">
        <v>44</v>
      </c>
      <c r="E459" s="9" t="s">
        <v>1374</v>
      </c>
      <c r="F459" s="9" t="s">
        <v>1390</v>
      </c>
      <c r="G459" s="9">
        <v>52.47</v>
      </c>
      <c r="H459" s="9">
        <v>17.22</v>
      </c>
      <c r="I459" s="9">
        <v>0.86040000000000005</v>
      </c>
      <c r="J459" s="9">
        <v>1.8764000000000001</v>
      </c>
      <c r="K459" s="9" t="s">
        <v>1412</v>
      </c>
      <c r="L459" s="9">
        <v>576</v>
      </c>
      <c r="M459" s="9" t="s">
        <v>1377</v>
      </c>
      <c r="N459" s="90" t="s">
        <v>1416</v>
      </c>
      <c r="O459" s="9" t="s">
        <v>1837</v>
      </c>
      <c r="P459" s="9">
        <v>36</v>
      </c>
      <c r="Q459" s="9">
        <v>11.72</v>
      </c>
    </row>
    <row r="460" spans="1:17">
      <c r="A460" s="8" t="s">
        <v>2243</v>
      </c>
      <c r="B460" s="8" t="s">
        <v>1080</v>
      </c>
      <c r="C460" s="8" t="s">
        <v>32</v>
      </c>
      <c r="D460" s="8" t="s">
        <v>10</v>
      </c>
      <c r="E460" s="8" t="s">
        <v>1389</v>
      </c>
      <c r="F460" s="8" t="s">
        <v>1384</v>
      </c>
      <c r="G460" s="8">
        <v>2.42</v>
      </c>
      <c r="H460" s="8">
        <v>16.690000000000001</v>
      </c>
      <c r="I460" s="8">
        <v>2.07E-2</v>
      </c>
      <c r="J460" s="8">
        <v>4.1599999999999998E-2</v>
      </c>
      <c r="K460" s="8" t="s">
        <v>1412</v>
      </c>
      <c r="L460" s="8">
        <v>683</v>
      </c>
      <c r="M460" s="8" t="s">
        <v>1396</v>
      </c>
      <c r="N460" s="89" t="s">
        <v>2244</v>
      </c>
      <c r="O460" s="8" t="s">
        <v>2245</v>
      </c>
      <c r="P460" s="8">
        <v>120</v>
      </c>
      <c r="Q460" s="8">
        <v>2.0099999999999998</v>
      </c>
    </row>
    <row r="461" spans="1:17">
      <c r="A461" s="9" t="s">
        <v>2246</v>
      </c>
      <c r="B461" s="9" t="s">
        <v>1348</v>
      </c>
      <c r="C461" s="9" t="s">
        <v>41</v>
      </c>
      <c r="D461" s="9" t="s">
        <v>44</v>
      </c>
      <c r="E461" s="9" t="s">
        <v>1400</v>
      </c>
      <c r="F461" s="9" t="s">
        <v>1384</v>
      </c>
      <c r="G461" s="9">
        <v>45.87</v>
      </c>
      <c r="H461" s="9">
        <v>12.34</v>
      </c>
      <c r="I461" s="9">
        <v>0.7419</v>
      </c>
      <c r="J461" s="9">
        <v>0.51600000000000001</v>
      </c>
      <c r="K461" s="9" t="s">
        <v>1412</v>
      </c>
      <c r="L461" s="9">
        <v>585</v>
      </c>
      <c r="M461" s="9" t="s">
        <v>1426</v>
      </c>
      <c r="N461" s="90" t="s">
        <v>2247</v>
      </c>
      <c r="O461" s="9"/>
      <c r="P461" s="9">
        <v>240</v>
      </c>
      <c r="Q461" s="9">
        <v>14.54</v>
      </c>
    </row>
    <row r="462" spans="1:17">
      <c r="A462" s="8" t="s">
        <v>2248</v>
      </c>
      <c r="B462" s="8" t="s">
        <v>840</v>
      </c>
      <c r="C462" s="8" t="s">
        <v>35</v>
      </c>
      <c r="D462" s="8" t="s">
        <v>10</v>
      </c>
      <c r="E462" s="8" t="s">
        <v>1374</v>
      </c>
      <c r="F462" s="8" t="s">
        <v>1375</v>
      </c>
      <c r="G462" s="8">
        <v>76.56</v>
      </c>
      <c r="H462" s="8">
        <v>16.100000000000001</v>
      </c>
      <c r="I462" s="8">
        <v>0.87260000000000004</v>
      </c>
      <c r="J462" s="8">
        <v>6.95</v>
      </c>
      <c r="K462" s="8" t="s">
        <v>1358</v>
      </c>
      <c r="L462" s="8">
        <v>638</v>
      </c>
      <c r="M462" s="8" t="s">
        <v>1386</v>
      </c>
      <c r="N462" s="89" t="s">
        <v>1793</v>
      </c>
      <c r="O462" s="8"/>
      <c r="P462" s="8">
        <v>12</v>
      </c>
      <c r="Q462" s="8">
        <v>22.44</v>
      </c>
    </row>
    <row r="463" spans="1:17">
      <c r="A463" s="9" t="s">
        <v>2249</v>
      </c>
      <c r="B463" s="9" t="s">
        <v>840</v>
      </c>
      <c r="C463" s="9" t="s">
        <v>24</v>
      </c>
      <c r="D463" s="9" t="s">
        <v>1360</v>
      </c>
      <c r="E463" s="9" t="s">
        <v>1408</v>
      </c>
      <c r="F463" s="9" t="s">
        <v>1375</v>
      </c>
      <c r="G463" s="9">
        <v>45.8</v>
      </c>
      <c r="H463" s="9">
        <v>17.84</v>
      </c>
      <c r="I463" s="9">
        <v>0.89280000000000004</v>
      </c>
      <c r="J463" s="9">
        <v>0.70120000000000005</v>
      </c>
      <c r="K463" s="9" t="s">
        <v>1395</v>
      </c>
      <c r="L463" s="9">
        <v>638</v>
      </c>
      <c r="M463" s="9" t="s">
        <v>1377</v>
      </c>
      <c r="N463" s="90" t="s">
        <v>2250</v>
      </c>
      <c r="O463" s="9" t="s">
        <v>1694</v>
      </c>
      <c r="P463" s="9">
        <v>240</v>
      </c>
      <c r="Q463" s="9">
        <v>10.1</v>
      </c>
    </row>
    <row r="464" spans="1:17">
      <c r="A464" s="8" t="s">
        <v>2251</v>
      </c>
      <c r="B464" s="8" t="s">
        <v>367</v>
      </c>
      <c r="C464" s="8" t="s">
        <v>28</v>
      </c>
      <c r="D464" s="8" t="s">
        <v>23</v>
      </c>
      <c r="E464" s="8" t="s">
        <v>1411</v>
      </c>
      <c r="F464" s="8" t="s">
        <v>1384</v>
      </c>
      <c r="G464" s="8">
        <v>56.73</v>
      </c>
      <c r="H464" s="8">
        <v>8.02</v>
      </c>
      <c r="I464" s="8">
        <v>0.73729999999999996</v>
      </c>
      <c r="J464" s="8">
        <v>0.47520000000000001</v>
      </c>
      <c r="K464" s="8" t="s">
        <v>1395</v>
      </c>
      <c r="L464" s="8">
        <v>593</v>
      </c>
      <c r="M464" s="8" t="s">
        <v>1381</v>
      </c>
      <c r="N464" s="89" t="s">
        <v>2218</v>
      </c>
      <c r="O464" s="8"/>
      <c r="P464" s="8">
        <v>240</v>
      </c>
      <c r="Q464" s="8">
        <v>13.71</v>
      </c>
    </row>
    <row r="465" spans="1:17">
      <c r="A465" s="9" t="s">
        <v>2252</v>
      </c>
      <c r="B465" s="9" t="s">
        <v>950</v>
      </c>
      <c r="C465" s="9" t="s">
        <v>41</v>
      </c>
      <c r="D465" s="9" t="s">
        <v>1360</v>
      </c>
      <c r="E465" s="9" t="s">
        <v>1374</v>
      </c>
      <c r="F465" s="9" t="s">
        <v>1384</v>
      </c>
      <c r="G465" s="9">
        <v>54.54</v>
      </c>
      <c r="H465" s="9">
        <v>12.16</v>
      </c>
      <c r="I465" s="9">
        <v>0.43809999999999999</v>
      </c>
      <c r="J465" s="9">
        <v>4.8498999999999999</v>
      </c>
      <c r="K465" s="9" t="s">
        <v>1376</v>
      </c>
      <c r="L465" s="9">
        <v>763</v>
      </c>
      <c r="M465" s="9" t="s">
        <v>1426</v>
      </c>
      <c r="N465" s="90" t="s">
        <v>471</v>
      </c>
      <c r="O465" s="9"/>
      <c r="P465" s="9">
        <v>12</v>
      </c>
      <c r="Q465" s="9">
        <v>47.22</v>
      </c>
    </row>
    <row r="466" spans="1:17">
      <c r="A466" s="8" t="s">
        <v>2253</v>
      </c>
      <c r="B466" s="8" t="s">
        <v>732</v>
      </c>
      <c r="C466" s="8" t="s">
        <v>28</v>
      </c>
      <c r="D466" s="8" t="s">
        <v>1360</v>
      </c>
      <c r="E466" s="8" t="s">
        <v>1374</v>
      </c>
      <c r="F466" s="8" t="s">
        <v>1375</v>
      </c>
      <c r="G466" s="8">
        <v>1.04</v>
      </c>
      <c r="H466" s="8">
        <v>13.61</v>
      </c>
      <c r="I466" s="8">
        <v>1.01E-2</v>
      </c>
      <c r="J466" s="8">
        <v>4.9700000000000001E-2</v>
      </c>
      <c r="K466" s="8" t="s">
        <v>1385</v>
      </c>
      <c r="L466" s="8">
        <v>579</v>
      </c>
      <c r="M466" s="8" t="s">
        <v>1377</v>
      </c>
      <c r="N466" s="89" t="s">
        <v>1522</v>
      </c>
      <c r="O466" s="8" t="s">
        <v>1212</v>
      </c>
      <c r="P466" s="8">
        <v>24</v>
      </c>
      <c r="Q466" s="8">
        <v>0</v>
      </c>
    </row>
    <row r="467" spans="1:17">
      <c r="A467" s="9" t="s">
        <v>2254</v>
      </c>
      <c r="B467" s="9" t="s">
        <v>1348</v>
      </c>
      <c r="C467" s="9" t="s">
        <v>20</v>
      </c>
      <c r="D467" s="9" t="s">
        <v>44</v>
      </c>
      <c r="E467" s="9" t="s">
        <v>1389</v>
      </c>
      <c r="F467" s="9" t="s">
        <v>1390</v>
      </c>
      <c r="G467" s="9">
        <v>42.48</v>
      </c>
      <c r="H467" s="9">
        <v>10.23</v>
      </c>
      <c r="I467" s="9">
        <v>0.43569999999999998</v>
      </c>
      <c r="J467" s="9">
        <v>1.0821000000000001</v>
      </c>
      <c r="K467" s="9" t="s">
        <v>1412</v>
      </c>
      <c r="L467" s="9">
        <v>585</v>
      </c>
      <c r="M467" s="9" t="s">
        <v>1386</v>
      </c>
      <c r="N467" s="90" t="s">
        <v>2255</v>
      </c>
      <c r="O467" s="9"/>
      <c r="P467" s="9">
        <v>48</v>
      </c>
      <c r="Q467" s="9">
        <v>8.7100000000000009</v>
      </c>
    </row>
    <row r="468" spans="1:17">
      <c r="A468" s="8" t="s">
        <v>2256</v>
      </c>
      <c r="B468" s="8" t="s">
        <v>300</v>
      </c>
      <c r="C468" s="8" t="s">
        <v>20</v>
      </c>
      <c r="D468" s="8" t="s">
        <v>44</v>
      </c>
      <c r="E468" s="8" t="s">
        <v>1389</v>
      </c>
      <c r="F468" s="8" t="s">
        <v>1390</v>
      </c>
      <c r="G468" s="8">
        <v>28.27</v>
      </c>
      <c r="H468" s="8">
        <v>14.5</v>
      </c>
      <c r="I468" s="8">
        <v>0.36209999999999998</v>
      </c>
      <c r="J468" s="8">
        <v>0.3619</v>
      </c>
      <c r="K468" s="8" t="s">
        <v>1385</v>
      </c>
      <c r="L468" s="8">
        <v>848</v>
      </c>
      <c r="M468" s="8" t="s">
        <v>1381</v>
      </c>
      <c r="N468" s="89" t="s">
        <v>2257</v>
      </c>
      <c r="O468" s="8"/>
      <c r="P468" s="8">
        <v>240</v>
      </c>
      <c r="Q468" s="8">
        <v>0</v>
      </c>
    </row>
    <row r="469" spans="1:17">
      <c r="A469" s="9" t="s">
        <v>2258</v>
      </c>
      <c r="B469" s="9" t="s">
        <v>1171</v>
      </c>
      <c r="C469" s="9" t="s">
        <v>12</v>
      </c>
      <c r="D469" s="9" t="s">
        <v>23</v>
      </c>
      <c r="E469" s="9" t="s">
        <v>1374</v>
      </c>
      <c r="F469" s="9" t="s">
        <v>1390</v>
      </c>
      <c r="G469" s="9">
        <v>45.98</v>
      </c>
      <c r="H469" s="9">
        <v>18.27</v>
      </c>
      <c r="I469" s="9">
        <v>0.8579</v>
      </c>
      <c r="J469" s="9">
        <v>0.97370000000000001</v>
      </c>
      <c r="K469" s="9" t="s">
        <v>1412</v>
      </c>
      <c r="L469" s="9">
        <v>684</v>
      </c>
      <c r="M469" s="9" t="s">
        <v>1396</v>
      </c>
      <c r="N469" s="90" t="s">
        <v>1742</v>
      </c>
      <c r="O469" s="9" t="s">
        <v>2259</v>
      </c>
      <c r="P469" s="9">
        <v>84</v>
      </c>
      <c r="Q469" s="9">
        <v>39.43</v>
      </c>
    </row>
    <row r="470" spans="1:17">
      <c r="A470" s="8" t="s">
        <v>2260</v>
      </c>
      <c r="B470" s="8" t="s">
        <v>886</v>
      </c>
      <c r="C470" s="8" t="s">
        <v>16</v>
      </c>
      <c r="D470" s="8" t="s">
        <v>44</v>
      </c>
      <c r="E470" s="8" t="s">
        <v>1408</v>
      </c>
      <c r="F470" s="8" t="s">
        <v>1384</v>
      </c>
      <c r="G470" s="8">
        <v>52.76</v>
      </c>
      <c r="H470" s="8">
        <v>15.55</v>
      </c>
      <c r="I470" s="8">
        <v>1.0233000000000001</v>
      </c>
      <c r="J470" s="8">
        <v>1.0344</v>
      </c>
      <c r="K470" s="8" t="s">
        <v>1395</v>
      </c>
      <c r="L470" s="8">
        <v>890</v>
      </c>
      <c r="M470" s="8" t="s">
        <v>1377</v>
      </c>
      <c r="N470" s="89" t="s">
        <v>2261</v>
      </c>
      <c r="O470" s="8" t="s">
        <v>1550</v>
      </c>
      <c r="P470" s="8">
        <v>84</v>
      </c>
      <c r="Q470" s="8">
        <v>7.82</v>
      </c>
    </row>
    <row r="471" spans="1:17">
      <c r="A471" s="9" t="s">
        <v>2262</v>
      </c>
      <c r="B471" s="9" t="s">
        <v>1199</v>
      </c>
      <c r="C471" s="9" t="s">
        <v>24</v>
      </c>
      <c r="D471" s="9" t="s">
        <v>31</v>
      </c>
      <c r="E471" s="9" t="s">
        <v>1374</v>
      </c>
      <c r="F471" s="9" t="s">
        <v>1390</v>
      </c>
      <c r="G471" s="9">
        <v>33.549999999999997</v>
      </c>
      <c r="H471" s="9">
        <v>10.26</v>
      </c>
      <c r="I471" s="9">
        <v>0.34720000000000001</v>
      </c>
      <c r="J471" s="9">
        <v>2.9535999999999998</v>
      </c>
      <c r="K471" s="9" t="s">
        <v>1385</v>
      </c>
      <c r="L471" s="9">
        <v>779</v>
      </c>
      <c r="M471" s="9" t="s">
        <v>1381</v>
      </c>
      <c r="N471" s="90" t="s">
        <v>2263</v>
      </c>
      <c r="O471" s="9"/>
      <c r="P471" s="9">
        <v>12</v>
      </c>
      <c r="Q471" s="9">
        <v>0</v>
      </c>
    </row>
    <row r="472" spans="1:17">
      <c r="A472" s="8" t="s">
        <v>2264</v>
      </c>
      <c r="B472" s="8" t="s">
        <v>894</v>
      </c>
      <c r="C472" s="8" t="s">
        <v>32</v>
      </c>
      <c r="D472" s="8" t="s">
        <v>31</v>
      </c>
      <c r="E472" s="8" t="s">
        <v>1380</v>
      </c>
      <c r="F472" s="8" t="s">
        <v>1390</v>
      </c>
      <c r="G472" s="8">
        <v>49.3</v>
      </c>
      <c r="H472" s="8">
        <v>13.72</v>
      </c>
      <c r="I472" s="8">
        <v>0.69510000000000005</v>
      </c>
      <c r="J472" s="8">
        <v>0.75719999999999998</v>
      </c>
      <c r="K472" s="8" t="s">
        <v>1385</v>
      </c>
      <c r="L472" s="8">
        <v>561</v>
      </c>
      <c r="M472" s="8" t="s">
        <v>1403</v>
      </c>
      <c r="N472" s="89" t="s">
        <v>1936</v>
      </c>
      <c r="O472" s="8" t="s">
        <v>1107</v>
      </c>
      <c r="P472" s="8">
        <v>120</v>
      </c>
      <c r="Q472" s="8">
        <v>0</v>
      </c>
    </row>
    <row r="473" spans="1:17">
      <c r="A473" s="9" t="s">
        <v>2265</v>
      </c>
      <c r="B473" s="9" t="s">
        <v>223</v>
      </c>
      <c r="C473" s="9" t="s">
        <v>41</v>
      </c>
      <c r="D473" s="9" t="s">
        <v>10</v>
      </c>
      <c r="E473" s="9" t="s">
        <v>1380</v>
      </c>
      <c r="F473" s="9" t="s">
        <v>1384</v>
      </c>
      <c r="G473" s="9">
        <v>36.71</v>
      </c>
      <c r="H473" s="9">
        <v>17.440000000000001</v>
      </c>
      <c r="I473" s="9">
        <v>0.4158</v>
      </c>
      <c r="J473" s="9">
        <v>0.64829999999999999</v>
      </c>
      <c r="K473" s="9" t="s">
        <v>1385</v>
      </c>
      <c r="L473" s="9">
        <v>722</v>
      </c>
      <c r="M473" s="9" t="s">
        <v>1426</v>
      </c>
      <c r="N473" s="90" t="s">
        <v>2266</v>
      </c>
      <c r="O473" s="9"/>
      <c r="P473" s="9">
        <v>120</v>
      </c>
      <c r="Q473" s="9">
        <v>0</v>
      </c>
    </row>
    <row r="474" spans="1:17">
      <c r="A474" s="8" t="s">
        <v>2267</v>
      </c>
      <c r="B474" s="8" t="s">
        <v>806</v>
      </c>
      <c r="C474" s="8" t="s">
        <v>7</v>
      </c>
      <c r="D474" s="8" t="s">
        <v>44</v>
      </c>
      <c r="E474" s="8" t="s">
        <v>1374</v>
      </c>
      <c r="F474" s="8" t="s">
        <v>1390</v>
      </c>
      <c r="G474" s="8">
        <v>77.989999999999995</v>
      </c>
      <c r="H474" s="8">
        <v>7.78</v>
      </c>
      <c r="I474" s="8">
        <v>1.0531999999999999</v>
      </c>
      <c r="J474" s="8">
        <v>6.7763</v>
      </c>
      <c r="K474" s="8" t="s">
        <v>1412</v>
      </c>
      <c r="L474" s="8">
        <v>635</v>
      </c>
      <c r="M474" s="8" t="s">
        <v>1396</v>
      </c>
      <c r="N474" s="89" t="s">
        <v>419</v>
      </c>
      <c r="O474" s="8" t="s">
        <v>2268</v>
      </c>
      <c r="P474" s="8">
        <v>12</v>
      </c>
      <c r="Q474" s="8">
        <v>35.119999999999997</v>
      </c>
    </row>
    <row r="475" spans="1:17">
      <c r="A475" s="9" t="s">
        <v>2269</v>
      </c>
      <c r="B475" s="9" t="s">
        <v>1254</v>
      </c>
      <c r="C475" s="9" t="s">
        <v>24</v>
      </c>
      <c r="D475" s="9" t="s">
        <v>31</v>
      </c>
      <c r="E475" s="9" t="s">
        <v>1374</v>
      </c>
      <c r="F475" s="9" t="s">
        <v>1375</v>
      </c>
      <c r="G475" s="9">
        <v>35.89</v>
      </c>
      <c r="H475" s="9">
        <v>10.54</v>
      </c>
      <c r="I475" s="9">
        <v>0.60140000000000005</v>
      </c>
      <c r="J475" s="9">
        <v>0.60589999999999999</v>
      </c>
      <c r="K475" s="9" t="s">
        <v>1376</v>
      </c>
      <c r="L475" s="9">
        <v>731</v>
      </c>
      <c r="M475" s="9" t="s">
        <v>1381</v>
      </c>
      <c r="N475" s="90" t="s">
        <v>2022</v>
      </c>
      <c r="O475" s="9"/>
      <c r="P475" s="9">
        <v>84</v>
      </c>
      <c r="Q475" s="9">
        <v>27.04</v>
      </c>
    </row>
    <row r="476" spans="1:17">
      <c r="A476" s="8" t="s">
        <v>2270</v>
      </c>
      <c r="B476" s="8" t="s">
        <v>1222</v>
      </c>
      <c r="C476" s="8" t="s">
        <v>38</v>
      </c>
      <c r="D476" s="8" t="s">
        <v>31</v>
      </c>
      <c r="E476" s="8" t="s">
        <v>1374</v>
      </c>
      <c r="F476" s="8" t="s">
        <v>1375</v>
      </c>
      <c r="G476" s="8">
        <v>75.58</v>
      </c>
      <c r="H476" s="8">
        <v>9.39</v>
      </c>
      <c r="I476" s="8">
        <v>0.9446</v>
      </c>
      <c r="J476" s="8">
        <v>3.4664000000000001</v>
      </c>
      <c r="K476" s="8" t="s">
        <v>1412</v>
      </c>
      <c r="L476" s="8">
        <v>874</v>
      </c>
      <c r="M476" s="8" t="s">
        <v>1426</v>
      </c>
      <c r="N476" s="89" t="s">
        <v>499</v>
      </c>
      <c r="O476" s="8"/>
      <c r="P476" s="8">
        <v>24</v>
      </c>
      <c r="Q476" s="8">
        <v>27.89</v>
      </c>
    </row>
    <row r="477" spans="1:17">
      <c r="A477" s="9" t="s">
        <v>2271</v>
      </c>
      <c r="B477" s="9" t="s">
        <v>211</v>
      </c>
      <c r="C477" s="9" t="s">
        <v>32</v>
      </c>
      <c r="D477" s="9" t="s">
        <v>31</v>
      </c>
      <c r="E477" s="9" t="s">
        <v>1411</v>
      </c>
      <c r="F477" s="9" t="s">
        <v>1375</v>
      </c>
      <c r="G477" s="9">
        <v>64.31</v>
      </c>
      <c r="H477" s="9">
        <v>9.7200000000000006</v>
      </c>
      <c r="I477" s="9">
        <v>1.1473</v>
      </c>
      <c r="J477" s="9">
        <v>0.68010000000000004</v>
      </c>
      <c r="K477" s="9" t="s">
        <v>1412</v>
      </c>
      <c r="L477" s="9">
        <v>896</v>
      </c>
      <c r="M477" s="9" t="s">
        <v>1426</v>
      </c>
      <c r="N477" s="90" t="s">
        <v>2108</v>
      </c>
      <c r="O477" s="9"/>
      <c r="P477" s="9">
        <v>180</v>
      </c>
      <c r="Q477" s="9">
        <v>55.4</v>
      </c>
    </row>
    <row r="478" spans="1:17">
      <c r="A478" s="8" t="s">
        <v>2272</v>
      </c>
      <c r="B478" s="8" t="s">
        <v>544</v>
      </c>
      <c r="C478" s="8" t="s">
        <v>7</v>
      </c>
      <c r="D478" s="8" t="s">
        <v>10</v>
      </c>
      <c r="E478" s="8" t="s">
        <v>1389</v>
      </c>
      <c r="F478" s="8" t="s">
        <v>1390</v>
      </c>
      <c r="G478" s="8">
        <v>31.74</v>
      </c>
      <c r="H478" s="8">
        <v>14.57</v>
      </c>
      <c r="I478" s="8">
        <v>0.29970000000000002</v>
      </c>
      <c r="J478" s="8">
        <v>0.40789999999999998</v>
      </c>
      <c r="K478" s="8" t="s">
        <v>1358</v>
      </c>
      <c r="L478" s="8">
        <v>633</v>
      </c>
      <c r="M478" s="8" t="s">
        <v>1386</v>
      </c>
      <c r="N478" s="89" t="s">
        <v>2090</v>
      </c>
      <c r="O478" s="8"/>
      <c r="P478" s="8">
        <v>240</v>
      </c>
      <c r="Q478" s="8">
        <v>19.86</v>
      </c>
    </row>
    <row r="479" spans="1:17">
      <c r="A479" s="9" t="s">
        <v>2273</v>
      </c>
      <c r="B479" s="9" t="s">
        <v>1041</v>
      </c>
      <c r="C479" s="9" t="s">
        <v>41</v>
      </c>
      <c r="D479" s="9" t="s">
        <v>44</v>
      </c>
      <c r="E479" s="9" t="s">
        <v>1408</v>
      </c>
      <c r="F479" s="9" t="s">
        <v>1384</v>
      </c>
      <c r="G479" s="9">
        <v>71.87</v>
      </c>
      <c r="H479" s="9">
        <v>11.86</v>
      </c>
      <c r="I479" s="9">
        <v>1.3525</v>
      </c>
      <c r="J479" s="9">
        <v>3.3784999999999998</v>
      </c>
      <c r="K479" s="9" t="s">
        <v>1412</v>
      </c>
      <c r="L479" s="9">
        <v>610</v>
      </c>
      <c r="M479" s="9" t="s">
        <v>1403</v>
      </c>
      <c r="N479" s="90" t="s">
        <v>704</v>
      </c>
      <c r="O479" s="9" t="s">
        <v>2274</v>
      </c>
      <c r="P479" s="9">
        <v>24</v>
      </c>
      <c r="Q479" s="9">
        <v>68.239999999999995</v>
      </c>
    </row>
    <row r="480" spans="1:17">
      <c r="A480" s="8" t="s">
        <v>2275</v>
      </c>
      <c r="B480" s="8" t="s">
        <v>838</v>
      </c>
      <c r="C480" s="8" t="s">
        <v>16</v>
      </c>
      <c r="D480" s="8" t="s">
        <v>31</v>
      </c>
      <c r="E480" s="8" t="s">
        <v>1380</v>
      </c>
      <c r="F480" s="8" t="s">
        <v>1375</v>
      </c>
      <c r="G480" s="8">
        <v>23.22</v>
      </c>
      <c r="H480" s="8">
        <v>9.91</v>
      </c>
      <c r="I480" s="8">
        <v>0.4209</v>
      </c>
      <c r="J480" s="8">
        <v>0.2482</v>
      </c>
      <c r="K480" s="8" t="s">
        <v>1395</v>
      </c>
      <c r="L480" s="8">
        <v>601</v>
      </c>
      <c r="M480" s="8" t="s">
        <v>1386</v>
      </c>
      <c r="N480" s="89" t="s">
        <v>2276</v>
      </c>
      <c r="O480" s="8"/>
      <c r="P480" s="8">
        <v>180</v>
      </c>
      <c r="Q480" s="8">
        <v>8.18</v>
      </c>
    </row>
    <row r="481" spans="1:17">
      <c r="A481" s="9" t="s">
        <v>2277</v>
      </c>
      <c r="B481" s="9" t="s">
        <v>753</v>
      </c>
      <c r="C481" s="9" t="s">
        <v>35</v>
      </c>
      <c r="D481" s="9" t="s">
        <v>44</v>
      </c>
      <c r="E481" s="9" t="s">
        <v>1411</v>
      </c>
      <c r="F481" s="9" t="s">
        <v>1390</v>
      </c>
      <c r="G481" s="9">
        <v>99.84</v>
      </c>
      <c r="H481" s="9">
        <v>9.5500000000000007</v>
      </c>
      <c r="I481" s="9">
        <v>1.2758</v>
      </c>
      <c r="J481" s="9">
        <v>1.2946</v>
      </c>
      <c r="K481" s="9" t="s">
        <v>1358</v>
      </c>
      <c r="L481" s="9">
        <v>669</v>
      </c>
      <c r="M481" s="9" t="s">
        <v>1377</v>
      </c>
      <c r="N481" s="90" t="s">
        <v>1647</v>
      </c>
      <c r="O481" s="9" t="s">
        <v>2278</v>
      </c>
      <c r="P481" s="9">
        <v>120</v>
      </c>
      <c r="Q481" s="9">
        <v>77.599999999999994</v>
      </c>
    </row>
    <row r="482" spans="1:17">
      <c r="A482" s="8" t="s">
        <v>2279</v>
      </c>
      <c r="B482" s="8" t="s">
        <v>685</v>
      </c>
      <c r="C482" s="8" t="s">
        <v>28</v>
      </c>
      <c r="D482" s="8" t="s">
        <v>31</v>
      </c>
      <c r="E482" s="8" t="s">
        <v>1389</v>
      </c>
      <c r="F482" s="8" t="s">
        <v>1375</v>
      </c>
      <c r="G482" s="8">
        <v>54.5</v>
      </c>
      <c r="H482" s="8">
        <v>15.13</v>
      </c>
      <c r="I482" s="8">
        <v>0.53549999999999998</v>
      </c>
      <c r="J482" s="8">
        <v>1.5204</v>
      </c>
      <c r="K482" s="8" t="s">
        <v>1358</v>
      </c>
      <c r="L482" s="8">
        <v>811</v>
      </c>
      <c r="M482" s="8" t="s">
        <v>1403</v>
      </c>
      <c r="N482" s="89" t="s">
        <v>1797</v>
      </c>
      <c r="O482" s="8" t="s">
        <v>2280</v>
      </c>
      <c r="P482" s="8">
        <v>48</v>
      </c>
      <c r="Q482" s="8">
        <v>50.9</v>
      </c>
    </row>
    <row r="483" spans="1:17">
      <c r="A483" s="9" t="s">
        <v>2281</v>
      </c>
      <c r="B483" s="9" t="s">
        <v>743</v>
      </c>
      <c r="C483" s="9" t="s">
        <v>38</v>
      </c>
      <c r="D483" s="9" t="s">
        <v>31</v>
      </c>
      <c r="E483" s="9" t="s">
        <v>1380</v>
      </c>
      <c r="F483" s="9" t="s">
        <v>1390</v>
      </c>
      <c r="G483" s="9">
        <v>23.55</v>
      </c>
      <c r="H483" s="9">
        <v>15.22</v>
      </c>
      <c r="I483" s="9">
        <v>0.4627</v>
      </c>
      <c r="J483" s="9">
        <v>0.65800000000000003</v>
      </c>
      <c r="K483" s="9" t="s">
        <v>1376</v>
      </c>
      <c r="L483" s="9">
        <v>556</v>
      </c>
      <c r="M483" s="9" t="s">
        <v>1426</v>
      </c>
      <c r="N483" s="90" t="s">
        <v>2282</v>
      </c>
      <c r="O483" s="9"/>
      <c r="P483" s="9">
        <v>48</v>
      </c>
      <c r="Q483" s="9">
        <v>11.57</v>
      </c>
    </row>
    <row r="484" spans="1:17">
      <c r="A484" s="8" t="s">
        <v>2283</v>
      </c>
      <c r="B484" s="8" t="s">
        <v>175</v>
      </c>
      <c r="C484" s="8" t="s">
        <v>16</v>
      </c>
      <c r="D484" s="8" t="s">
        <v>10</v>
      </c>
      <c r="E484" s="8" t="s">
        <v>1411</v>
      </c>
      <c r="F484" s="8" t="s">
        <v>1375</v>
      </c>
      <c r="G484" s="8">
        <v>56.34</v>
      </c>
      <c r="H484" s="8">
        <v>11.32</v>
      </c>
      <c r="I484" s="8">
        <v>1.0148999999999999</v>
      </c>
      <c r="J484" s="8">
        <v>1.853</v>
      </c>
      <c r="K484" s="8" t="s">
        <v>1385</v>
      </c>
      <c r="L484" s="8">
        <v>636</v>
      </c>
      <c r="M484" s="8" t="s">
        <v>1381</v>
      </c>
      <c r="N484" s="89" t="s">
        <v>952</v>
      </c>
      <c r="O484" s="8"/>
      <c r="P484" s="8">
        <v>36</v>
      </c>
      <c r="Q484" s="8">
        <v>0</v>
      </c>
    </row>
    <row r="485" spans="1:17">
      <c r="A485" s="9" t="s">
        <v>2284</v>
      </c>
      <c r="B485" s="9" t="s">
        <v>865</v>
      </c>
      <c r="C485" s="9" t="s">
        <v>24</v>
      </c>
      <c r="D485" s="9" t="s">
        <v>10</v>
      </c>
      <c r="E485" s="9" t="s">
        <v>1374</v>
      </c>
      <c r="F485" s="9" t="s">
        <v>1390</v>
      </c>
      <c r="G485" s="9">
        <v>49.59</v>
      </c>
      <c r="H485" s="9">
        <v>17.87</v>
      </c>
      <c r="I485" s="9">
        <v>0.98150000000000004</v>
      </c>
      <c r="J485" s="9">
        <v>1.4533</v>
      </c>
      <c r="K485" s="9" t="s">
        <v>1376</v>
      </c>
      <c r="L485" s="9">
        <v>883</v>
      </c>
      <c r="M485" s="9" t="s">
        <v>1426</v>
      </c>
      <c r="N485" s="90" t="s">
        <v>1841</v>
      </c>
      <c r="O485" s="9"/>
      <c r="P485" s="9">
        <v>48</v>
      </c>
      <c r="Q485" s="9">
        <v>18.89</v>
      </c>
    </row>
    <row r="486" spans="1:17">
      <c r="A486" s="8" t="s">
        <v>2285</v>
      </c>
      <c r="B486" s="8" t="s">
        <v>1322</v>
      </c>
      <c r="C486" s="8" t="s">
        <v>32</v>
      </c>
      <c r="D486" s="8" t="s">
        <v>1360</v>
      </c>
      <c r="E486" s="8" t="s">
        <v>1411</v>
      </c>
      <c r="F486" s="8" t="s">
        <v>1390</v>
      </c>
      <c r="G486" s="8">
        <v>59.1</v>
      </c>
      <c r="H486" s="8">
        <v>18.18</v>
      </c>
      <c r="I486" s="8">
        <v>0.34250000000000003</v>
      </c>
      <c r="J486" s="8">
        <v>1.2484</v>
      </c>
      <c r="K486" s="8" t="s">
        <v>1358</v>
      </c>
      <c r="L486" s="8">
        <v>778</v>
      </c>
      <c r="M486" s="8" t="s">
        <v>1396</v>
      </c>
      <c r="N486" s="89" t="s">
        <v>2286</v>
      </c>
      <c r="O486" s="8" t="s">
        <v>2287</v>
      </c>
      <c r="P486" s="8">
        <v>84</v>
      </c>
      <c r="Q486" s="8">
        <v>9.11</v>
      </c>
    </row>
    <row r="487" spans="1:17">
      <c r="A487" s="9" t="s">
        <v>2288</v>
      </c>
      <c r="B487" s="9" t="s">
        <v>361</v>
      </c>
      <c r="C487" s="9" t="s">
        <v>20</v>
      </c>
      <c r="D487" s="9" t="s">
        <v>23</v>
      </c>
      <c r="E487" s="9" t="s">
        <v>1389</v>
      </c>
      <c r="F487" s="9" t="s">
        <v>1384</v>
      </c>
      <c r="G487" s="9">
        <v>3.92</v>
      </c>
      <c r="H487" s="9">
        <v>15.52</v>
      </c>
      <c r="I487" s="9">
        <v>3.9100000000000003E-2</v>
      </c>
      <c r="J487" s="9">
        <v>0.191</v>
      </c>
      <c r="K487" s="9" t="s">
        <v>1376</v>
      </c>
      <c r="L487" s="9">
        <v>686</v>
      </c>
      <c r="M487" s="9" t="s">
        <v>1403</v>
      </c>
      <c r="N487" s="90" t="s">
        <v>115</v>
      </c>
      <c r="O487" s="9" t="s">
        <v>2045</v>
      </c>
      <c r="P487" s="9">
        <v>24</v>
      </c>
      <c r="Q487" s="9">
        <v>1.75</v>
      </c>
    </row>
    <row r="488" spans="1:17">
      <c r="A488" s="8" t="s">
        <v>2289</v>
      </c>
      <c r="B488" s="8" t="s">
        <v>568</v>
      </c>
      <c r="C488" s="8" t="s">
        <v>16</v>
      </c>
      <c r="D488" s="8" t="s">
        <v>10</v>
      </c>
      <c r="E488" s="8" t="s">
        <v>1408</v>
      </c>
      <c r="F488" s="8" t="s">
        <v>1375</v>
      </c>
      <c r="G488" s="8">
        <v>18.559999999999999</v>
      </c>
      <c r="H488" s="8">
        <v>10.27</v>
      </c>
      <c r="I488" s="8">
        <v>0.1181</v>
      </c>
      <c r="J488" s="8">
        <v>0.39679999999999999</v>
      </c>
      <c r="K488" s="8" t="s">
        <v>1376</v>
      </c>
      <c r="L488" s="8">
        <v>828</v>
      </c>
      <c r="M488" s="8" t="s">
        <v>1386</v>
      </c>
      <c r="N488" s="89" t="s">
        <v>439</v>
      </c>
      <c r="O488" s="8"/>
      <c r="P488" s="8">
        <v>60</v>
      </c>
      <c r="Q488" s="8">
        <v>7.4</v>
      </c>
    </row>
    <row r="489" spans="1:17">
      <c r="A489" s="9" t="s">
        <v>2290</v>
      </c>
      <c r="B489" s="9" t="s">
        <v>714</v>
      </c>
      <c r="C489" s="9" t="s">
        <v>12</v>
      </c>
      <c r="D489" s="9" t="s">
        <v>23</v>
      </c>
      <c r="E489" s="9" t="s">
        <v>1408</v>
      </c>
      <c r="F489" s="9" t="s">
        <v>1384</v>
      </c>
      <c r="G489" s="9">
        <v>88.05</v>
      </c>
      <c r="H489" s="9">
        <v>13.63</v>
      </c>
      <c r="I489" s="9">
        <v>1.3419000000000001</v>
      </c>
      <c r="J489" s="9">
        <v>4.2122000000000002</v>
      </c>
      <c r="K489" s="9"/>
      <c r="L489" s="9">
        <v>738</v>
      </c>
      <c r="M489" s="9" t="s">
        <v>1396</v>
      </c>
      <c r="N489" s="90" t="s">
        <v>2060</v>
      </c>
      <c r="O489" s="9" t="s">
        <v>1476</v>
      </c>
      <c r="P489" s="9">
        <v>24</v>
      </c>
      <c r="Q489" s="9">
        <v>9.15</v>
      </c>
    </row>
    <row r="490" spans="1:17">
      <c r="A490" s="8" t="s">
        <v>2291</v>
      </c>
      <c r="B490" s="8" t="s">
        <v>1274</v>
      </c>
      <c r="C490" s="8" t="s">
        <v>41</v>
      </c>
      <c r="D490" s="8" t="s">
        <v>23</v>
      </c>
      <c r="E490" s="8" t="s">
        <v>1408</v>
      </c>
      <c r="F490" s="8" t="s">
        <v>1384</v>
      </c>
      <c r="G490" s="8">
        <v>95.62</v>
      </c>
      <c r="H490" s="8">
        <v>14.33</v>
      </c>
      <c r="I490" s="8">
        <v>0.73880000000000001</v>
      </c>
      <c r="J490" s="8">
        <v>2.6288</v>
      </c>
      <c r="K490" s="8" t="s">
        <v>1412</v>
      </c>
      <c r="L490" s="8">
        <v>843</v>
      </c>
      <c r="M490" s="8" t="s">
        <v>1396</v>
      </c>
      <c r="N490" s="89" t="s">
        <v>296</v>
      </c>
      <c r="O490" s="8" t="s">
        <v>2292</v>
      </c>
      <c r="P490" s="8">
        <v>48</v>
      </c>
      <c r="Q490" s="8">
        <v>39.97</v>
      </c>
    </row>
    <row r="491" spans="1:17">
      <c r="A491" s="9" t="s">
        <v>2293</v>
      </c>
      <c r="B491" s="9" t="s">
        <v>1203</v>
      </c>
      <c r="C491" s="9" t="s">
        <v>16</v>
      </c>
      <c r="D491" s="9" t="s">
        <v>23</v>
      </c>
      <c r="E491" s="9" t="s">
        <v>1389</v>
      </c>
      <c r="F491" s="9" t="s">
        <v>1375</v>
      </c>
      <c r="G491" s="9">
        <v>4</v>
      </c>
      <c r="H491" s="9">
        <v>13.41</v>
      </c>
      <c r="I491" s="9">
        <v>7.7499999999999999E-2</v>
      </c>
      <c r="J491" s="9">
        <v>0.19089999999999999</v>
      </c>
      <c r="K491" s="9" t="s">
        <v>1412</v>
      </c>
      <c r="L491" s="9">
        <v>624</v>
      </c>
      <c r="M491" s="9" t="s">
        <v>1426</v>
      </c>
      <c r="N491" s="90" t="s">
        <v>1936</v>
      </c>
      <c r="O491" s="9"/>
      <c r="P491" s="9">
        <v>24</v>
      </c>
      <c r="Q491" s="9">
        <v>1.59</v>
      </c>
    </row>
    <row r="492" spans="1:17">
      <c r="A492" s="8" t="s">
        <v>2294</v>
      </c>
      <c r="B492" s="8" t="s">
        <v>1266</v>
      </c>
      <c r="C492" s="8" t="s">
        <v>12</v>
      </c>
      <c r="D492" s="8" t="s">
        <v>44</v>
      </c>
      <c r="E492" s="8" t="s">
        <v>1389</v>
      </c>
      <c r="F492" s="8" t="s">
        <v>1390</v>
      </c>
      <c r="G492" s="8">
        <v>16.37</v>
      </c>
      <c r="H492" s="8">
        <v>11.21</v>
      </c>
      <c r="I492" s="8">
        <v>0.19350000000000001</v>
      </c>
      <c r="J492" s="8">
        <v>0.17130000000000001</v>
      </c>
      <c r="K492" s="8" t="s">
        <v>1376</v>
      </c>
      <c r="L492" s="8">
        <v>609</v>
      </c>
      <c r="M492" s="8" t="s">
        <v>1377</v>
      </c>
      <c r="N492" s="89" t="s">
        <v>2202</v>
      </c>
      <c r="O492" s="8" t="s">
        <v>2295</v>
      </c>
      <c r="P492" s="8">
        <v>240</v>
      </c>
      <c r="Q492" s="8">
        <v>9.35</v>
      </c>
    </row>
    <row r="493" spans="1:17">
      <c r="A493" s="9" t="s">
        <v>2296</v>
      </c>
      <c r="B493" s="9" t="s">
        <v>426</v>
      </c>
      <c r="C493" s="9" t="s">
        <v>35</v>
      </c>
      <c r="D493" s="9" t="s">
        <v>1360</v>
      </c>
      <c r="E493" s="9" t="s">
        <v>1400</v>
      </c>
      <c r="F493" s="9" t="s">
        <v>1384</v>
      </c>
      <c r="G493" s="9">
        <v>36.47</v>
      </c>
      <c r="H493" s="9">
        <v>17.63</v>
      </c>
      <c r="I493" s="9">
        <v>0.626</v>
      </c>
      <c r="J493" s="9">
        <v>1.8142</v>
      </c>
      <c r="K493" s="9" t="s">
        <v>1358</v>
      </c>
      <c r="L493" s="9">
        <v>882</v>
      </c>
      <c r="M493" s="9" t="s">
        <v>1396</v>
      </c>
      <c r="N493" s="90" t="s">
        <v>1629</v>
      </c>
      <c r="O493" s="9" t="s">
        <v>1198</v>
      </c>
      <c r="P493" s="9">
        <v>24</v>
      </c>
      <c r="Q493" s="9">
        <v>19.989999999999998</v>
      </c>
    </row>
    <row r="494" spans="1:17">
      <c r="A494" s="8" t="s">
        <v>2297</v>
      </c>
      <c r="B494" s="8" t="s">
        <v>636</v>
      </c>
      <c r="C494" s="8" t="s">
        <v>38</v>
      </c>
      <c r="D494" s="8" t="s">
        <v>1360</v>
      </c>
      <c r="E494" s="8" t="s">
        <v>1408</v>
      </c>
      <c r="F494" s="8" t="s">
        <v>1375</v>
      </c>
      <c r="G494" s="8">
        <v>14.41</v>
      </c>
      <c r="H494" s="8">
        <v>10.72</v>
      </c>
      <c r="I494" s="8">
        <v>0.2074</v>
      </c>
      <c r="J494" s="8">
        <v>0.19620000000000001</v>
      </c>
      <c r="K494" s="8" t="s">
        <v>1376</v>
      </c>
      <c r="L494" s="8">
        <v>582</v>
      </c>
      <c r="M494" s="8" t="s">
        <v>1377</v>
      </c>
      <c r="N494" s="89" t="s">
        <v>704</v>
      </c>
      <c r="O494" s="8" t="s">
        <v>2298</v>
      </c>
      <c r="P494" s="8">
        <v>120</v>
      </c>
      <c r="Q494" s="8">
        <v>1.73</v>
      </c>
    </row>
    <row r="495" spans="1:17">
      <c r="A495" s="9" t="s">
        <v>2299</v>
      </c>
      <c r="B495" s="9" t="s">
        <v>919</v>
      </c>
      <c r="C495" s="9" t="s">
        <v>32</v>
      </c>
      <c r="D495" s="9" t="s">
        <v>31</v>
      </c>
      <c r="E495" s="9" t="s">
        <v>1400</v>
      </c>
      <c r="F495" s="9" t="s">
        <v>1375</v>
      </c>
      <c r="G495" s="9">
        <v>77.31</v>
      </c>
      <c r="H495" s="9">
        <v>13.3</v>
      </c>
      <c r="I495" s="9">
        <v>0.43480000000000002</v>
      </c>
      <c r="J495" s="9">
        <v>3.6863999999999999</v>
      </c>
      <c r="K495" s="9"/>
      <c r="L495" s="9">
        <v>556</v>
      </c>
      <c r="M495" s="9" t="s">
        <v>1403</v>
      </c>
      <c r="N495" s="90" t="s">
        <v>1879</v>
      </c>
      <c r="O495" s="9" t="s">
        <v>1688</v>
      </c>
      <c r="P495" s="9">
        <v>24</v>
      </c>
      <c r="Q495" s="9">
        <v>28.34</v>
      </c>
    </row>
    <row r="496" spans="1:17">
      <c r="A496" s="8" t="s">
        <v>2300</v>
      </c>
      <c r="B496" s="8" t="s">
        <v>1342</v>
      </c>
      <c r="C496" s="8" t="s">
        <v>24</v>
      </c>
      <c r="D496" s="8" t="s">
        <v>44</v>
      </c>
      <c r="E496" s="8" t="s">
        <v>1389</v>
      </c>
      <c r="F496" s="8" t="s">
        <v>1375</v>
      </c>
      <c r="G496" s="8">
        <v>96.45</v>
      </c>
      <c r="H496" s="8">
        <v>16.579999999999998</v>
      </c>
      <c r="I496" s="8">
        <v>1.7463</v>
      </c>
      <c r="J496" s="8">
        <v>1.3839999999999999</v>
      </c>
      <c r="K496" s="8" t="s">
        <v>1358</v>
      </c>
      <c r="L496" s="8">
        <v>652</v>
      </c>
      <c r="M496" s="8" t="s">
        <v>1386</v>
      </c>
      <c r="N496" s="89" t="s">
        <v>2301</v>
      </c>
      <c r="O496" s="8"/>
      <c r="P496" s="8">
        <v>240</v>
      </c>
      <c r="Q496" s="8">
        <v>40.049999999999997</v>
      </c>
    </row>
    <row r="497" spans="1:17">
      <c r="A497" s="9" t="s">
        <v>2302</v>
      </c>
      <c r="B497" s="9" t="s">
        <v>223</v>
      </c>
      <c r="C497" s="9" t="s">
        <v>35</v>
      </c>
      <c r="D497" s="9" t="s">
        <v>1360</v>
      </c>
      <c r="E497" s="9" t="s">
        <v>1389</v>
      </c>
      <c r="F497" s="9" t="s">
        <v>1390</v>
      </c>
      <c r="G497" s="9">
        <v>32.71</v>
      </c>
      <c r="H497" s="9">
        <v>12.95</v>
      </c>
      <c r="I497" s="9">
        <v>0.44379999999999997</v>
      </c>
      <c r="J497" s="9">
        <v>2.9207999999999998</v>
      </c>
      <c r="K497" s="9" t="s">
        <v>1385</v>
      </c>
      <c r="L497" s="9">
        <v>722</v>
      </c>
      <c r="M497" s="9" t="s">
        <v>1377</v>
      </c>
      <c r="N497" s="90" t="s">
        <v>1958</v>
      </c>
      <c r="O497" s="9" t="s">
        <v>2139</v>
      </c>
      <c r="P497" s="9">
        <v>12</v>
      </c>
      <c r="Q497" s="9">
        <v>0</v>
      </c>
    </row>
    <row r="498" spans="1:17">
      <c r="A498" s="8" t="s">
        <v>2303</v>
      </c>
      <c r="B498" s="8" t="s">
        <v>66</v>
      </c>
      <c r="C498" s="8" t="s">
        <v>20</v>
      </c>
      <c r="D498" s="8" t="s">
        <v>31</v>
      </c>
      <c r="E498" s="8" t="s">
        <v>1389</v>
      </c>
      <c r="F498" s="8" t="s">
        <v>1375</v>
      </c>
      <c r="G498" s="8">
        <v>82.83</v>
      </c>
      <c r="H498" s="8">
        <v>16.72</v>
      </c>
      <c r="I498" s="8">
        <v>0.4698</v>
      </c>
      <c r="J498" s="8">
        <v>2.9416000000000002</v>
      </c>
      <c r="K498" s="8" t="s">
        <v>1358</v>
      </c>
      <c r="L498" s="8">
        <v>835</v>
      </c>
      <c r="M498" s="8" t="s">
        <v>1386</v>
      </c>
      <c r="N498" s="89" t="s">
        <v>2304</v>
      </c>
      <c r="O498" s="8"/>
      <c r="P498" s="8">
        <v>36</v>
      </c>
      <c r="Q498" s="8">
        <v>70.38</v>
      </c>
    </row>
    <row r="499" spans="1:17">
      <c r="A499" s="9" t="s">
        <v>2305</v>
      </c>
      <c r="B499" s="9" t="s">
        <v>1222</v>
      </c>
      <c r="C499" s="9" t="s">
        <v>24</v>
      </c>
      <c r="D499" s="9" t="s">
        <v>1360</v>
      </c>
      <c r="E499" s="9" t="s">
        <v>1374</v>
      </c>
      <c r="F499" s="9" t="s">
        <v>1390</v>
      </c>
      <c r="G499" s="9"/>
      <c r="H499" s="9">
        <v>7.61</v>
      </c>
      <c r="I499" s="9">
        <v>1.5871</v>
      </c>
      <c r="J499" s="9">
        <v>1.0909</v>
      </c>
      <c r="K499" s="9" t="s">
        <v>1412</v>
      </c>
      <c r="L499" s="9">
        <v>874</v>
      </c>
      <c r="M499" s="9" t="s">
        <v>1386</v>
      </c>
      <c r="N499" s="90" t="s">
        <v>1398</v>
      </c>
      <c r="O499" s="9"/>
      <c r="P499" s="9">
        <v>120</v>
      </c>
      <c r="Q499" s="9">
        <v>28.85</v>
      </c>
    </row>
    <row r="500" spans="1:17">
      <c r="A500" s="8" t="s">
        <v>2306</v>
      </c>
      <c r="B500" s="8" t="s">
        <v>136</v>
      </c>
      <c r="C500" s="8" t="s">
        <v>35</v>
      </c>
      <c r="D500" s="8" t="s">
        <v>1360</v>
      </c>
      <c r="E500" s="8" t="s">
        <v>1374</v>
      </c>
      <c r="F500" s="8" t="s">
        <v>1390</v>
      </c>
      <c r="G500" s="8">
        <v>23.07</v>
      </c>
      <c r="H500" s="8">
        <v>8.77</v>
      </c>
      <c r="I500" s="8">
        <v>0.42759999999999998</v>
      </c>
      <c r="J500" s="8">
        <v>0.23080000000000001</v>
      </c>
      <c r="K500" s="8" t="s">
        <v>1385</v>
      </c>
      <c r="L500" s="8">
        <v>618</v>
      </c>
      <c r="M500" s="8" t="s">
        <v>1386</v>
      </c>
      <c r="N500" s="89" t="s">
        <v>2307</v>
      </c>
      <c r="O500" s="8"/>
      <c r="P500" s="8">
        <v>180</v>
      </c>
      <c r="Q500" s="8">
        <v>0</v>
      </c>
    </row>
    <row r="501" spans="1:17">
      <c r="A501" s="9" t="s">
        <v>2308</v>
      </c>
      <c r="B501" s="9" t="s">
        <v>1332</v>
      </c>
      <c r="C501" s="9" t="s">
        <v>32</v>
      </c>
      <c r="D501" s="9" t="s">
        <v>31</v>
      </c>
      <c r="E501" s="9" t="s">
        <v>1411</v>
      </c>
      <c r="F501" s="9" t="s">
        <v>1375</v>
      </c>
      <c r="G501" s="9">
        <v>29.19</v>
      </c>
      <c r="H501" s="9">
        <v>8.69</v>
      </c>
      <c r="I501" s="9">
        <v>0.19819999999999999</v>
      </c>
      <c r="J501" s="9">
        <v>0.72209999999999996</v>
      </c>
      <c r="K501" s="9" t="s">
        <v>1385</v>
      </c>
      <c r="L501" s="9">
        <v>849</v>
      </c>
      <c r="M501" s="9" t="s">
        <v>1403</v>
      </c>
      <c r="N501" s="90" t="s">
        <v>1206</v>
      </c>
      <c r="O501" s="9" t="s">
        <v>174</v>
      </c>
      <c r="P501" s="9">
        <v>48</v>
      </c>
      <c r="Q501" s="9">
        <v>0</v>
      </c>
    </row>
    <row r="502" spans="1:17">
      <c r="A502" s="8" t="s">
        <v>2309</v>
      </c>
      <c r="B502" s="8" t="s">
        <v>735</v>
      </c>
      <c r="C502" s="8" t="s">
        <v>35</v>
      </c>
      <c r="D502" s="8" t="s">
        <v>10</v>
      </c>
      <c r="E502" s="8" t="s">
        <v>1380</v>
      </c>
      <c r="F502" s="8" t="s">
        <v>1384</v>
      </c>
      <c r="G502" s="8">
        <v>4.7699999999999996</v>
      </c>
      <c r="H502" s="8">
        <v>8.42</v>
      </c>
      <c r="I502" s="8">
        <v>7.3499999999999996E-2</v>
      </c>
      <c r="J502" s="8">
        <v>0.21659999999999999</v>
      </c>
      <c r="K502" s="8" t="s">
        <v>1395</v>
      </c>
      <c r="L502" s="8">
        <v>555</v>
      </c>
      <c r="M502" s="8" t="s">
        <v>1377</v>
      </c>
      <c r="N502" s="89" t="s">
        <v>121</v>
      </c>
      <c r="O502" s="8" t="s">
        <v>1416</v>
      </c>
      <c r="P502" s="8">
        <v>24</v>
      </c>
      <c r="Q502" s="8">
        <v>3.47</v>
      </c>
    </row>
    <row r="503" spans="1:17">
      <c r="A503" s="9" t="s">
        <v>2310</v>
      </c>
      <c r="B503" s="9" t="s">
        <v>983</v>
      </c>
      <c r="C503" s="9" t="s">
        <v>38</v>
      </c>
      <c r="D503" s="9" t="s">
        <v>1360</v>
      </c>
      <c r="E503" s="9" t="s">
        <v>1389</v>
      </c>
      <c r="F503" s="9" t="s">
        <v>1390</v>
      </c>
      <c r="G503" s="9">
        <v>32.47</v>
      </c>
      <c r="H503" s="9">
        <v>17.93</v>
      </c>
      <c r="I503" s="9">
        <v>0.3286</v>
      </c>
      <c r="J503" s="9">
        <v>0.82330000000000003</v>
      </c>
      <c r="K503" s="9" t="s">
        <v>1395</v>
      </c>
      <c r="L503" s="9">
        <v>604</v>
      </c>
      <c r="M503" s="9" t="s">
        <v>1426</v>
      </c>
      <c r="N503" s="90" t="s">
        <v>2311</v>
      </c>
      <c r="O503" s="9"/>
      <c r="P503" s="9">
        <v>60</v>
      </c>
      <c r="Q503" s="9">
        <v>8.7799999999999994</v>
      </c>
    </row>
    <row r="504" spans="1:17">
      <c r="A504" s="8" t="s">
        <v>2312</v>
      </c>
      <c r="B504" s="8" t="s">
        <v>303</v>
      </c>
      <c r="C504" s="8" t="s">
        <v>24</v>
      </c>
      <c r="D504" s="8" t="s">
        <v>23</v>
      </c>
      <c r="E504" s="8" t="s">
        <v>1380</v>
      </c>
      <c r="F504" s="8" t="s">
        <v>1384</v>
      </c>
      <c r="G504" s="8">
        <v>19.21</v>
      </c>
      <c r="H504" s="8">
        <v>14.74</v>
      </c>
      <c r="I504" s="8">
        <v>0.2225</v>
      </c>
      <c r="J504" s="8">
        <v>0.26540000000000002</v>
      </c>
      <c r="K504" s="8" t="s">
        <v>1385</v>
      </c>
      <c r="L504" s="8">
        <v>726</v>
      </c>
      <c r="M504" s="8" t="s">
        <v>1386</v>
      </c>
      <c r="N504" s="89" t="s">
        <v>2313</v>
      </c>
      <c r="O504" s="8"/>
      <c r="P504" s="8">
        <v>180</v>
      </c>
      <c r="Q504" s="8">
        <v>0</v>
      </c>
    </row>
    <row r="505" spans="1:17">
      <c r="A505" s="9" t="s">
        <v>2314</v>
      </c>
      <c r="B505" s="9" t="s">
        <v>838</v>
      </c>
      <c r="C505" s="9" t="s">
        <v>28</v>
      </c>
      <c r="D505" s="9" t="s">
        <v>10</v>
      </c>
      <c r="E505" s="9" t="s">
        <v>1380</v>
      </c>
      <c r="F505" s="9" t="s">
        <v>1390</v>
      </c>
      <c r="G505" s="9">
        <v>7.45</v>
      </c>
      <c r="H505" s="9">
        <v>7.69</v>
      </c>
      <c r="I505" s="9">
        <v>0.1178</v>
      </c>
      <c r="J505" s="9">
        <v>0.115</v>
      </c>
      <c r="K505" s="9" t="s">
        <v>1412</v>
      </c>
      <c r="L505" s="9">
        <v>601</v>
      </c>
      <c r="M505" s="9" t="s">
        <v>1396</v>
      </c>
      <c r="N505" s="90" t="s">
        <v>2055</v>
      </c>
      <c r="O505" s="9" t="s">
        <v>2315</v>
      </c>
      <c r="P505" s="9">
        <v>84</v>
      </c>
      <c r="Q505" s="9">
        <v>1.4</v>
      </c>
    </row>
    <row r="506" spans="1:17">
      <c r="A506" s="8" t="s">
        <v>2316</v>
      </c>
      <c r="B506" s="8" t="s">
        <v>858</v>
      </c>
      <c r="C506" s="8" t="s">
        <v>7</v>
      </c>
      <c r="D506" s="8" t="s">
        <v>44</v>
      </c>
      <c r="E506" s="8" t="s">
        <v>1411</v>
      </c>
      <c r="F506" s="8" t="s">
        <v>1384</v>
      </c>
      <c r="G506" s="8">
        <v>85.84</v>
      </c>
      <c r="H506" s="8">
        <v>7.89</v>
      </c>
      <c r="I506" s="8">
        <v>1.1316999999999999</v>
      </c>
      <c r="J506" s="8">
        <v>7.4626999999999999</v>
      </c>
      <c r="K506" s="8" t="s">
        <v>1376</v>
      </c>
      <c r="L506" s="8">
        <v>899</v>
      </c>
      <c r="M506" s="8" t="s">
        <v>1403</v>
      </c>
      <c r="N506" s="89" t="s">
        <v>1743</v>
      </c>
      <c r="O506" s="8" t="s">
        <v>2259</v>
      </c>
      <c r="P506" s="8">
        <v>12</v>
      </c>
      <c r="Q506" s="8">
        <v>58.61</v>
      </c>
    </row>
    <row r="507" spans="1:17">
      <c r="A507" s="9" t="s">
        <v>2317</v>
      </c>
      <c r="B507" s="9" t="s">
        <v>423</v>
      </c>
      <c r="C507" s="9" t="s">
        <v>35</v>
      </c>
      <c r="D507" s="9" t="s">
        <v>23</v>
      </c>
      <c r="E507" s="9" t="s">
        <v>1408</v>
      </c>
      <c r="F507" s="9" t="s">
        <v>1375</v>
      </c>
      <c r="G507" s="9">
        <v>98.03</v>
      </c>
      <c r="H507" s="9">
        <v>12.77</v>
      </c>
      <c r="I507" s="9">
        <v>1.8115000000000001</v>
      </c>
      <c r="J507" s="9">
        <v>1.2255</v>
      </c>
      <c r="K507" s="9" t="s">
        <v>1358</v>
      </c>
      <c r="L507" s="9">
        <v>780</v>
      </c>
      <c r="M507" s="9" t="s">
        <v>1426</v>
      </c>
      <c r="N507" s="90" t="s">
        <v>2318</v>
      </c>
      <c r="O507" s="9"/>
      <c r="P507" s="9">
        <v>180</v>
      </c>
      <c r="Q507" s="9">
        <v>21.84</v>
      </c>
    </row>
    <row r="508" spans="1:17">
      <c r="A508" s="8" t="s">
        <v>2319</v>
      </c>
      <c r="B508" s="8" t="s">
        <v>1344</v>
      </c>
      <c r="C508" s="8" t="s">
        <v>32</v>
      </c>
      <c r="D508" s="8" t="s">
        <v>31</v>
      </c>
      <c r="E508" s="8" t="s">
        <v>1389</v>
      </c>
      <c r="F508" s="8" t="s">
        <v>1375</v>
      </c>
      <c r="G508" s="8">
        <v>74.260000000000005</v>
      </c>
      <c r="H508" s="8">
        <v>10.8</v>
      </c>
      <c r="I508" s="8">
        <v>0.41870000000000002</v>
      </c>
      <c r="J508" s="8">
        <v>1.0145</v>
      </c>
      <c r="K508" s="8" t="s">
        <v>1358</v>
      </c>
      <c r="L508" s="8">
        <v>602</v>
      </c>
      <c r="M508" s="8" t="s">
        <v>1386</v>
      </c>
      <c r="N508" s="89" t="s">
        <v>1603</v>
      </c>
      <c r="O508" s="8"/>
      <c r="P508" s="8">
        <v>120</v>
      </c>
      <c r="Q508" s="8">
        <v>15.32</v>
      </c>
    </row>
    <row r="509" spans="1:17">
      <c r="A509" s="9" t="s">
        <v>2320</v>
      </c>
      <c r="B509" s="9" t="s">
        <v>650</v>
      </c>
      <c r="C509" s="9" t="s">
        <v>32</v>
      </c>
      <c r="D509" s="9" t="s">
        <v>44</v>
      </c>
      <c r="E509" s="9" t="s">
        <v>1400</v>
      </c>
      <c r="F509" s="9" t="s">
        <v>1390</v>
      </c>
      <c r="G509" s="9">
        <v>45.78</v>
      </c>
      <c r="H509" s="9">
        <v>12.6</v>
      </c>
      <c r="I509" s="9">
        <v>0.46089999999999998</v>
      </c>
      <c r="J509" s="9">
        <v>0.67279999999999995</v>
      </c>
      <c r="K509" s="9" t="s">
        <v>1395</v>
      </c>
      <c r="L509" s="9">
        <v>828</v>
      </c>
      <c r="M509" s="9" t="s">
        <v>1381</v>
      </c>
      <c r="N509" s="90" t="s">
        <v>1441</v>
      </c>
      <c r="O509" s="9"/>
      <c r="P509" s="9">
        <v>120</v>
      </c>
      <c r="Q509" s="9">
        <v>12.59</v>
      </c>
    </row>
    <row r="510" spans="1:17">
      <c r="A510" s="8" t="s">
        <v>2321</v>
      </c>
      <c r="B510" s="8" t="s">
        <v>361</v>
      </c>
      <c r="C510" s="8" t="s">
        <v>41</v>
      </c>
      <c r="D510" s="8" t="s">
        <v>31</v>
      </c>
      <c r="E510" s="8" t="s">
        <v>1400</v>
      </c>
      <c r="F510" s="8" t="s">
        <v>1390</v>
      </c>
      <c r="G510" s="8">
        <v>86.38</v>
      </c>
      <c r="H510" s="8">
        <v>11.62</v>
      </c>
      <c r="I510" s="8">
        <v>0.82950000000000002</v>
      </c>
      <c r="J510" s="8">
        <v>1.2203999999999999</v>
      </c>
      <c r="K510" s="8" t="s">
        <v>1395</v>
      </c>
      <c r="L510" s="8">
        <v>686</v>
      </c>
      <c r="M510" s="8" t="s">
        <v>1377</v>
      </c>
      <c r="N510" s="89" t="s">
        <v>1017</v>
      </c>
      <c r="O510" s="8" t="s">
        <v>2322</v>
      </c>
      <c r="P510" s="8">
        <v>120</v>
      </c>
      <c r="Q510" s="8">
        <v>56.53</v>
      </c>
    </row>
    <row r="511" spans="1:17">
      <c r="A511" s="9" t="s">
        <v>2323</v>
      </c>
      <c r="B511" s="9" t="s">
        <v>1113</v>
      </c>
      <c r="C511" s="9" t="s">
        <v>41</v>
      </c>
      <c r="D511" s="9" t="s">
        <v>44</v>
      </c>
      <c r="E511" s="9" t="s">
        <v>1380</v>
      </c>
      <c r="F511" s="9" t="s">
        <v>1384</v>
      </c>
      <c r="G511" s="9">
        <v>22.5</v>
      </c>
      <c r="H511" s="9">
        <v>9.2200000000000006</v>
      </c>
      <c r="I511" s="9">
        <v>0.2422</v>
      </c>
      <c r="J511" s="9">
        <v>0.2056</v>
      </c>
      <c r="K511" s="9" t="s">
        <v>1376</v>
      </c>
      <c r="L511" s="9">
        <v>686</v>
      </c>
      <c r="M511" s="9" t="s">
        <v>1386</v>
      </c>
      <c r="N511" s="90" t="s">
        <v>2119</v>
      </c>
      <c r="O511" s="9"/>
      <c r="P511" s="9">
        <v>240</v>
      </c>
      <c r="Q511" s="9">
        <v>2.71</v>
      </c>
    </row>
    <row r="512" spans="1:17">
      <c r="A512" s="8" t="s">
        <v>2324</v>
      </c>
      <c r="B512" s="8" t="s">
        <v>330</v>
      </c>
      <c r="C512" s="8" t="s">
        <v>24</v>
      </c>
      <c r="D512" s="8" t="s">
        <v>23</v>
      </c>
      <c r="E512" s="8" t="s">
        <v>1389</v>
      </c>
      <c r="F512" s="8" t="s">
        <v>1390</v>
      </c>
      <c r="G512" s="8">
        <v>40.79</v>
      </c>
      <c r="H512" s="8">
        <v>9.68</v>
      </c>
      <c r="I512" s="8">
        <v>0.4556</v>
      </c>
      <c r="J512" s="8">
        <v>0.4304</v>
      </c>
      <c r="K512" s="8" t="s">
        <v>1395</v>
      </c>
      <c r="L512" s="8">
        <v>782</v>
      </c>
      <c r="M512" s="8" t="s">
        <v>1381</v>
      </c>
      <c r="N512" s="89" t="s">
        <v>2035</v>
      </c>
      <c r="O512" s="8"/>
      <c r="P512" s="8">
        <v>180</v>
      </c>
      <c r="Q512" s="8">
        <v>30.52</v>
      </c>
    </row>
    <row r="513" spans="1:17">
      <c r="A513" s="9" t="s">
        <v>2325</v>
      </c>
      <c r="B513" s="9" t="s">
        <v>1098</v>
      </c>
      <c r="C513" s="9" t="s">
        <v>41</v>
      </c>
      <c r="D513" s="9" t="s">
        <v>23</v>
      </c>
      <c r="E513" s="9" t="s">
        <v>1374</v>
      </c>
      <c r="F513" s="9" t="s">
        <v>1390</v>
      </c>
      <c r="G513" s="9">
        <v>87.72</v>
      </c>
      <c r="H513" s="9">
        <v>16.16</v>
      </c>
      <c r="I513" s="9">
        <v>0.5514</v>
      </c>
      <c r="J513" s="9">
        <v>7.9656000000000002</v>
      </c>
      <c r="K513" s="9" t="s">
        <v>1385</v>
      </c>
      <c r="L513" s="9">
        <v>761</v>
      </c>
      <c r="M513" s="9" t="s">
        <v>1426</v>
      </c>
      <c r="N513" s="90" t="s">
        <v>1653</v>
      </c>
      <c r="O513" s="9"/>
      <c r="P513" s="9">
        <v>12</v>
      </c>
      <c r="Q513" s="9">
        <v>0</v>
      </c>
    </row>
    <row r="514" spans="1:17">
      <c r="A514" s="8" t="s">
        <v>2326</v>
      </c>
      <c r="B514" s="8" t="s">
        <v>372</v>
      </c>
      <c r="C514" s="8" t="s">
        <v>16</v>
      </c>
      <c r="D514" s="8" t="s">
        <v>1360</v>
      </c>
      <c r="E514" s="8" t="s">
        <v>1408</v>
      </c>
      <c r="F514" s="8" t="s">
        <v>1384</v>
      </c>
      <c r="G514" s="8">
        <v>36.93</v>
      </c>
      <c r="H514" s="8">
        <v>13.92</v>
      </c>
      <c r="I514" s="8">
        <v>0.64349999999999996</v>
      </c>
      <c r="J514" s="8">
        <v>0.48980000000000001</v>
      </c>
      <c r="K514" s="8" t="s">
        <v>1412</v>
      </c>
      <c r="L514" s="8">
        <v>654</v>
      </c>
      <c r="M514" s="8" t="s">
        <v>1381</v>
      </c>
      <c r="N514" s="89" t="s">
        <v>1713</v>
      </c>
      <c r="O514" s="8"/>
      <c r="P514" s="8">
        <v>180</v>
      </c>
      <c r="Q514" s="8">
        <v>12.79</v>
      </c>
    </row>
    <row r="515" spans="1:17">
      <c r="A515" s="9" t="s">
        <v>2327</v>
      </c>
      <c r="B515" s="9" t="s">
        <v>1269</v>
      </c>
      <c r="C515" s="9" t="s">
        <v>16</v>
      </c>
      <c r="D515" s="9" t="s">
        <v>1360</v>
      </c>
      <c r="E515" s="9" t="s">
        <v>1400</v>
      </c>
      <c r="F515" s="9" t="s">
        <v>1384</v>
      </c>
      <c r="G515" s="9">
        <v>53.7</v>
      </c>
      <c r="H515" s="9">
        <v>9.24</v>
      </c>
      <c r="I515" s="9">
        <v>0.71340000000000003</v>
      </c>
      <c r="J515" s="9">
        <v>0.5524</v>
      </c>
      <c r="K515" s="9" t="s">
        <v>1412</v>
      </c>
      <c r="L515" s="9">
        <v>845</v>
      </c>
      <c r="M515" s="9" t="s">
        <v>1381</v>
      </c>
      <c r="N515" s="90" t="s">
        <v>2328</v>
      </c>
      <c r="O515" s="9"/>
      <c r="P515" s="9">
        <v>180</v>
      </c>
      <c r="Q515" s="9">
        <v>49.93</v>
      </c>
    </row>
    <row r="516" spans="1:17">
      <c r="A516" s="8" t="s">
        <v>2329</v>
      </c>
      <c r="B516" s="8" t="s">
        <v>705</v>
      </c>
      <c r="C516" s="8" t="s">
        <v>12</v>
      </c>
      <c r="D516" s="8" t="s">
        <v>10</v>
      </c>
      <c r="E516" s="8" t="s">
        <v>1389</v>
      </c>
      <c r="F516" s="8" t="s">
        <v>1375</v>
      </c>
      <c r="G516" s="8">
        <v>47.81</v>
      </c>
      <c r="H516" s="8">
        <v>15.94</v>
      </c>
      <c r="I516" s="8">
        <v>0.65939999999999999</v>
      </c>
      <c r="J516" s="8">
        <v>0.94799999999999995</v>
      </c>
      <c r="K516" s="8" t="s">
        <v>1376</v>
      </c>
      <c r="L516" s="8">
        <v>798</v>
      </c>
      <c r="M516" s="8" t="s">
        <v>1403</v>
      </c>
      <c r="N516" s="89" t="s">
        <v>1689</v>
      </c>
      <c r="O516" s="8" t="s">
        <v>1673</v>
      </c>
      <c r="P516" s="8">
        <v>84</v>
      </c>
      <c r="Q516" s="8">
        <v>41.11</v>
      </c>
    </row>
    <row r="517" spans="1:17">
      <c r="A517" s="9" t="s">
        <v>2330</v>
      </c>
      <c r="B517" s="9" t="s">
        <v>863</v>
      </c>
      <c r="C517" s="9" t="s">
        <v>28</v>
      </c>
      <c r="D517" s="9" t="s">
        <v>31</v>
      </c>
      <c r="E517" s="9" t="s">
        <v>1380</v>
      </c>
      <c r="F517" s="9" t="s">
        <v>1375</v>
      </c>
      <c r="G517" s="9">
        <v>7.82</v>
      </c>
      <c r="H517" s="9">
        <v>10.8</v>
      </c>
      <c r="I517" s="9">
        <v>8.5300000000000001E-2</v>
      </c>
      <c r="J517" s="9">
        <v>0.25530000000000003</v>
      </c>
      <c r="K517" s="9" t="s">
        <v>1385</v>
      </c>
      <c r="L517" s="9">
        <v>741</v>
      </c>
      <c r="M517" s="9" t="s">
        <v>1381</v>
      </c>
      <c r="N517" s="90" t="s">
        <v>2331</v>
      </c>
      <c r="O517" s="9"/>
      <c r="P517" s="9">
        <v>36</v>
      </c>
      <c r="Q517" s="9">
        <v>0</v>
      </c>
    </row>
    <row r="518" spans="1:17">
      <c r="A518" s="8" t="s">
        <v>2332</v>
      </c>
      <c r="B518" s="8" t="s">
        <v>1041</v>
      </c>
      <c r="C518" s="8" t="s">
        <v>12</v>
      </c>
      <c r="D518" s="8" t="s">
        <v>31</v>
      </c>
      <c r="E518" s="8" t="s">
        <v>1411</v>
      </c>
      <c r="F518" s="8" t="s">
        <v>1375</v>
      </c>
      <c r="G518" s="8">
        <v>2.58</v>
      </c>
      <c r="H518" s="8">
        <v>12.1</v>
      </c>
      <c r="I518" s="8">
        <v>1.9400000000000001E-2</v>
      </c>
      <c r="J518" s="8">
        <v>5.7500000000000002E-2</v>
      </c>
      <c r="K518" s="8" t="s">
        <v>1395</v>
      </c>
      <c r="L518" s="8">
        <v>610</v>
      </c>
      <c r="M518" s="8" t="s">
        <v>1403</v>
      </c>
      <c r="N518" s="89" t="s">
        <v>2333</v>
      </c>
      <c r="O518" s="8" t="s">
        <v>2129</v>
      </c>
      <c r="P518" s="8">
        <v>60</v>
      </c>
      <c r="Q518" s="8">
        <v>2.2400000000000002</v>
      </c>
    </row>
    <row r="519" spans="1:17">
      <c r="A519" s="9" t="s">
        <v>2334</v>
      </c>
      <c r="B519" s="9" t="s">
        <v>323</v>
      </c>
      <c r="C519" s="9" t="s">
        <v>7</v>
      </c>
      <c r="D519" s="9" t="s">
        <v>1360</v>
      </c>
      <c r="E519" s="9" t="s">
        <v>1374</v>
      </c>
      <c r="F519" s="9" t="s">
        <v>1375</v>
      </c>
      <c r="G519" s="9">
        <v>27.05</v>
      </c>
      <c r="H519" s="9">
        <v>11.21</v>
      </c>
      <c r="I519" s="9">
        <v>0.246</v>
      </c>
      <c r="J519" s="9">
        <v>0.311</v>
      </c>
      <c r="K519" s="9" t="s">
        <v>1385</v>
      </c>
      <c r="L519" s="9">
        <v>787</v>
      </c>
      <c r="M519" s="9" t="s">
        <v>1426</v>
      </c>
      <c r="N519" s="90" t="s">
        <v>1902</v>
      </c>
      <c r="O519" s="9"/>
      <c r="P519" s="9">
        <v>180</v>
      </c>
      <c r="Q519" s="9">
        <v>0</v>
      </c>
    </row>
    <row r="520" spans="1:17">
      <c r="A520" s="8" t="s">
        <v>2335</v>
      </c>
      <c r="B520" s="8" t="s">
        <v>936</v>
      </c>
      <c r="C520" s="8" t="s">
        <v>7</v>
      </c>
      <c r="D520" s="8" t="s">
        <v>23</v>
      </c>
      <c r="E520" s="8" t="s">
        <v>1380</v>
      </c>
      <c r="F520" s="8" t="s">
        <v>1375</v>
      </c>
      <c r="G520" s="8">
        <v>38.69</v>
      </c>
      <c r="H520" s="8">
        <v>11.68</v>
      </c>
      <c r="I520" s="8">
        <v>0.21429999999999999</v>
      </c>
      <c r="J520" s="8">
        <v>0.85440000000000005</v>
      </c>
      <c r="K520" s="8" t="s">
        <v>1376</v>
      </c>
      <c r="L520" s="8">
        <v>680</v>
      </c>
      <c r="M520" s="8" t="s">
        <v>1426</v>
      </c>
      <c r="N520" s="89" t="s">
        <v>191</v>
      </c>
      <c r="O520" s="8"/>
      <c r="P520" s="8">
        <v>60</v>
      </c>
      <c r="Q520" s="8">
        <v>30.28</v>
      </c>
    </row>
    <row r="521" spans="1:17">
      <c r="A521" s="9" t="s">
        <v>2336</v>
      </c>
      <c r="B521" s="9" t="s">
        <v>653</v>
      </c>
      <c r="C521" s="9" t="s">
        <v>28</v>
      </c>
      <c r="D521" s="9" t="s">
        <v>1360</v>
      </c>
      <c r="E521" s="9" t="s">
        <v>1408</v>
      </c>
      <c r="F521" s="9" t="s">
        <v>1390</v>
      </c>
      <c r="G521" s="9">
        <v>26.9</v>
      </c>
      <c r="H521" s="9">
        <v>10.6</v>
      </c>
      <c r="I521" s="9">
        <v>0.1681</v>
      </c>
      <c r="J521" s="9">
        <v>0.29899999999999999</v>
      </c>
      <c r="K521" s="9" t="s">
        <v>1385</v>
      </c>
      <c r="L521" s="9">
        <v>896</v>
      </c>
      <c r="M521" s="9" t="s">
        <v>1381</v>
      </c>
      <c r="N521" s="90" t="s">
        <v>422</v>
      </c>
      <c r="O521" s="9"/>
      <c r="P521" s="9">
        <v>180</v>
      </c>
      <c r="Q521" s="9">
        <v>0</v>
      </c>
    </row>
    <row r="522" spans="1:17">
      <c r="A522" s="8" t="s">
        <v>2337</v>
      </c>
      <c r="B522" s="8" t="s">
        <v>103</v>
      </c>
      <c r="C522" s="8" t="s">
        <v>16</v>
      </c>
      <c r="D522" s="8" t="s">
        <v>10</v>
      </c>
      <c r="E522" s="8" t="s">
        <v>1389</v>
      </c>
      <c r="F522" s="8" t="s">
        <v>1384</v>
      </c>
      <c r="G522" s="8">
        <v>18.53</v>
      </c>
      <c r="H522" s="8">
        <v>13.79</v>
      </c>
      <c r="I522" s="8">
        <v>0.1585</v>
      </c>
      <c r="J522" s="8">
        <v>0.88780000000000003</v>
      </c>
      <c r="K522" s="8" t="s">
        <v>1385</v>
      </c>
      <c r="L522" s="8">
        <v>566</v>
      </c>
      <c r="M522" s="8" t="s">
        <v>1396</v>
      </c>
      <c r="N522" s="89" t="s">
        <v>2338</v>
      </c>
      <c r="O522" s="8" t="s">
        <v>2339</v>
      </c>
      <c r="P522" s="8">
        <v>24</v>
      </c>
      <c r="Q522" s="8">
        <v>0</v>
      </c>
    </row>
    <row r="523" spans="1:17">
      <c r="A523" s="9" t="s">
        <v>2340</v>
      </c>
      <c r="B523" s="9" t="s">
        <v>928</v>
      </c>
      <c r="C523" s="9" t="s">
        <v>12</v>
      </c>
      <c r="D523" s="9" t="s">
        <v>1360</v>
      </c>
      <c r="E523" s="9" t="s">
        <v>1411</v>
      </c>
      <c r="F523" s="9" t="s">
        <v>1390</v>
      </c>
      <c r="G523" s="9">
        <v>96.6</v>
      </c>
      <c r="H523" s="9">
        <v>14.44</v>
      </c>
      <c r="I523" s="9">
        <v>0.96250000000000002</v>
      </c>
      <c r="J523" s="9">
        <v>4.6581000000000001</v>
      </c>
      <c r="K523" s="9" t="s">
        <v>1358</v>
      </c>
      <c r="L523" s="9">
        <v>596</v>
      </c>
      <c r="M523" s="9" t="s">
        <v>1396</v>
      </c>
      <c r="N523" s="90" t="s">
        <v>923</v>
      </c>
      <c r="O523" s="9" t="s">
        <v>2341</v>
      </c>
      <c r="P523" s="9">
        <v>24</v>
      </c>
      <c r="Q523" s="9">
        <v>21.05</v>
      </c>
    </row>
    <row r="524" spans="1:17">
      <c r="A524" s="8" t="s">
        <v>2342</v>
      </c>
      <c r="B524" s="8" t="s">
        <v>350</v>
      </c>
      <c r="C524" s="8" t="s">
        <v>12</v>
      </c>
      <c r="D524" s="8" t="s">
        <v>10</v>
      </c>
      <c r="E524" s="8" t="s">
        <v>1380</v>
      </c>
      <c r="F524" s="8" t="s">
        <v>1375</v>
      </c>
      <c r="G524" s="8">
        <v>79.37</v>
      </c>
      <c r="H524" s="8">
        <v>8.0500000000000007</v>
      </c>
      <c r="I524" s="8">
        <v>0.4914</v>
      </c>
      <c r="J524" s="8">
        <v>1.2391000000000001</v>
      </c>
      <c r="K524" s="8" t="s">
        <v>1358</v>
      </c>
      <c r="L524" s="8">
        <v>754</v>
      </c>
      <c r="M524" s="8" t="s">
        <v>1386</v>
      </c>
      <c r="N524" s="89" t="s">
        <v>2343</v>
      </c>
      <c r="O524" s="8"/>
      <c r="P524" s="8">
        <v>84</v>
      </c>
      <c r="Q524" s="8">
        <v>63.09</v>
      </c>
    </row>
    <row r="525" spans="1:17">
      <c r="A525" s="9" t="s">
        <v>2344</v>
      </c>
      <c r="B525" s="9" t="s">
        <v>1033</v>
      </c>
      <c r="C525" s="9" t="s">
        <v>16</v>
      </c>
      <c r="D525" s="9" t="s">
        <v>44</v>
      </c>
      <c r="E525" s="9" t="s">
        <v>1408</v>
      </c>
      <c r="F525" s="9" t="s">
        <v>1390</v>
      </c>
      <c r="G525" s="9">
        <v>67.94</v>
      </c>
      <c r="H525" s="9">
        <v>8.17</v>
      </c>
      <c r="I525" s="9">
        <v>0.5282</v>
      </c>
      <c r="J525" s="9">
        <v>5.9153000000000002</v>
      </c>
      <c r="K525" s="9" t="s">
        <v>1385</v>
      </c>
      <c r="L525" s="9">
        <v>552</v>
      </c>
      <c r="M525" s="9" t="s">
        <v>1386</v>
      </c>
      <c r="N525" s="90" t="s">
        <v>2345</v>
      </c>
      <c r="O525" s="9"/>
      <c r="P525" s="9">
        <v>12</v>
      </c>
      <c r="Q525" s="9">
        <v>0</v>
      </c>
    </row>
    <row r="526" spans="1:17">
      <c r="A526" s="8" t="s">
        <v>2346</v>
      </c>
      <c r="B526" s="8" t="s">
        <v>873</v>
      </c>
      <c r="C526" s="8" t="s">
        <v>20</v>
      </c>
      <c r="D526" s="8" t="s">
        <v>10</v>
      </c>
      <c r="E526" s="8" t="s">
        <v>1374</v>
      </c>
      <c r="F526" s="8" t="s">
        <v>1384</v>
      </c>
      <c r="G526" s="8">
        <v>19.63</v>
      </c>
      <c r="H526" s="8">
        <v>15.82</v>
      </c>
      <c r="I526" s="8">
        <v>0.16520000000000001</v>
      </c>
      <c r="J526" s="8">
        <v>0.3266</v>
      </c>
      <c r="K526" s="8" t="s">
        <v>1358</v>
      </c>
      <c r="L526" s="8">
        <v>836</v>
      </c>
      <c r="M526" s="8" t="s">
        <v>1426</v>
      </c>
      <c r="N526" s="89" t="s">
        <v>2347</v>
      </c>
      <c r="O526" s="8"/>
      <c r="P526" s="8">
        <v>120</v>
      </c>
      <c r="Q526" s="8">
        <v>10.42</v>
      </c>
    </row>
    <row r="527" spans="1:17">
      <c r="A527" s="9" t="s">
        <v>2348</v>
      </c>
      <c r="B527" s="9" t="s">
        <v>1177</v>
      </c>
      <c r="C527" s="9" t="s">
        <v>28</v>
      </c>
      <c r="D527" s="9" t="s">
        <v>1360</v>
      </c>
      <c r="E527" s="9" t="s">
        <v>1411</v>
      </c>
      <c r="F527" s="9" t="s">
        <v>1384</v>
      </c>
      <c r="G527" s="9">
        <v>65.83</v>
      </c>
      <c r="H527" s="9">
        <v>10.27</v>
      </c>
      <c r="I527" s="9">
        <v>1.0740000000000001</v>
      </c>
      <c r="J527" s="9">
        <v>3.0459000000000001</v>
      </c>
      <c r="K527" s="9" t="s">
        <v>1385</v>
      </c>
      <c r="L527" s="9">
        <v>885</v>
      </c>
      <c r="M527" s="9" t="s">
        <v>1396</v>
      </c>
      <c r="N527" s="90" t="s">
        <v>1460</v>
      </c>
      <c r="O527" s="9" t="s">
        <v>396</v>
      </c>
      <c r="P527" s="9">
        <v>24</v>
      </c>
      <c r="Q527" s="9">
        <v>0</v>
      </c>
    </row>
    <row r="528" spans="1:17">
      <c r="A528" s="8" t="s">
        <v>2349</v>
      </c>
      <c r="B528" s="8" t="s">
        <v>1089</v>
      </c>
      <c r="C528" s="8" t="s">
        <v>32</v>
      </c>
      <c r="D528" s="8" t="s">
        <v>10</v>
      </c>
      <c r="E528" s="8" t="s">
        <v>1374</v>
      </c>
      <c r="F528" s="8" t="s">
        <v>1390</v>
      </c>
      <c r="G528" s="8">
        <v>45.15</v>
      </c>
      <c r="H528" s="8">
        <v>14.92</v>
      </c>
      <c r="I528" s="8">
        <v>0.44140000000000001</v>
      </c>
      <c r="J528" s="8">
        <v>0.86919999999999997</v>
      </c>
      <c r="K528" s="8" t="s">
        <v>1358</v>
      </c>
      <c r="L528" s="8">
        <v>897</v>
      </c>
      <c r="M528" s="8" t="s">
        <v>1396</v>
      </c>
      <c r="N528" s="89" t="s">
        <v>2350</v>
      </c>
      <c r="O528" s="8" t="s">
        <v>819</v>
      </c>
      <c r="P528" s="8">
        <v>84</v>
      </c>
      <c r="Q528" s="8">
        <v>36.74</v>
      </c>
    </row>
    <row r="529" spans="1:17">
      <c r="A529" s="9" t="s">
        <v>2351</v>
      </c>
      <c r="B529" s="9" t="s">
        <v>747</v>
      </c>
      <c r="C529" s="9" t="s">
        <v>28</v>
      </c>
      <c r="D529" s="9" t="s">
        <v>44</v>
      </c>
      <c r="E529" s="9" t="s">
        <v>1408</v>
      </c>
      <c r="F529" s="9" t="s">
        <v>1375</v>
      </c>
      <c r="G529" s="9">
        <v>32.03</v>
      </c>
      <c r="H529" s="9">
        <v>9.59</v>
      </c>
      <c r="I529" s="9">
        <v>0.44230000000000003</v>
      </c>
      <c r="J529" s="9">
        <v>2.8098000000000001</v>
      </c>
      <c r="K529" s="9" t="s">
        <v>1412</v>
      </c>
      <c r="L529" s="9">
        <v>759</v>
      </c>
      <c r="M529" s="9" t="s">
        <v>1377</v>
      </c>
      <c r="N529" s="90" t="s">
        <v>2352</v>
      </c>
      <c r="O529" s="9" t="s">
        <v>2353</v>
      </c>
      <c r="P529" s="9">
        <v>12</v>
      </c>
      <c r="Q529" s="9">
        <v>28.34</v>
      </c>
    </row>
    <row r="530" spans="1:17">
      <c r="A530" s="8" t="s">
        <v>2354</v>
      </c>
      <c r="B530" s="8" t="s">
        <v>727</v>
      </c>
      <c r="C530" s="8" t="s">
        <v>35</v>
      </c>
      <c r="D530" s="8" t="s">
        <v>44</v>
      </c>
      <c r="E530" s="8" t="s">
        <v>1389</v>
      </c>
      <c r="F530" s="8" t="s">
        <v>1384</v>
      </c>
      <c r="G530" s="8"/>
      <c r="H530" s="8">
        <v>17.95</v>
      </c>
      <c r="I530" s="8">
        <v>1.3403</v>
      </c>
      <c r="J530" s="8">
        <v>1.5542</v>
      </c>
      <c r="K530" s="8" t="s">
        <v>1376</v>
      </c>
      <c r="L530" s="8">
        <v>580</v>
      </c>
      <c r="M530" s="8" t="s">
        <v>1381</v>
      </c>
      <c r="N530" s="89" t="s">
        <v>1382</v>
      </c>
      <c r="O530" s="8"/>
      <c r="P530" s="8">
        <v>84</v>
      </c>
      <c r="Q530" s="8">
        <v>32.549999999999997</v>
      </c>
    </row>
    <row r="531" spans="1:17">
      <c r="A531" s="9" t="s">
        <v>2355</v>
      </c>
      <c r="B531" s="9" t="s">
        <v>981</v>
      </c>
      <c r="C531" s="9" t="s">
        <v>16</v>
      </c>
      <c r="D531" s="9" t="s">
        <v>1360</v>
      </c>
      <c r="E531" s="9" t="s">
        <v>1411</v>
      </c>
      <c r="F531" s="9" t="s">
        <v>1384</v>
      </c>
      <c r="G531" s="9">
        <v>22.48</v>
      </c>
      <c r="H531" s="9"/>
      <c r="I531" s="9">
        <v>0.2717</v>
      </c>
      <c r="J531" s="9"/>
      <c r="K531" s="9" t="s">
        <v>1412</v>
      </c>
      <c r="L531" s="9">
        <v>651</v>
      </c>
      <c r="M531" s="9" t="s">
        <v>1396</v>
      </c>
      <c r="N531" s="90" t="s">
        <v>2356</v>
      </c>
      <c r="O531" s="9" t="s">
        <v>1482</v>
      </c>
      <c r="P531" s="9">
        <v>60</v>
      </c>
      <c r="Q531" s="9">
        <v>5.27</v>
      </c>
    </row>
    <row r="532" spans="1:17">
      <c r="A532" s="8" t="s">
        <v>2357</v>
      </c>
      <c r="B532" s="8" t="s">
        <v>480</v>
      </c>
      <c r="C532" s="8" t="s">
        <v>20</v>
      </c>
      <c r="D532" s="8" t="s">
        <v>1360</v>
      </c>
      <c r="E532" s="8" t="s">
        <v>1400</v>
      </c>
      <c r="F532" s="8" t="s">
        <v>1390</v>
      </c>
      <c r="G532" s="8">
        <v>72.650000000000006</v>
      </c>
      <c r="H532" s="8">
        <v>17.920000000000002</v>
      </c>
      <c r="I532" s="8">
        <v>0.53739999999999999</v>
      </c>
      <c r="J532" s="8">
        <v>6.6577999999999999</v>
      </c>
      <c r="K532" s="8" t="s">
        <v>1412</v>
      </c>
      <c r="L532" s="8">
        <v>878</v>
      </c>
      <c r="M532" s="8" t="s">
        <v>1396</v>
      </c>
      <c r="N532" s="89" t="s">
        <v>2358</v>
      </c>
      <c r="O532" s="8" t="s">
        <v>2359</v>
      </c>
      <c r="P532" s="8">
        <v>12</v>
      </c>
      <c r="Q532" s="8">
        <v>50.86</v>
      </c>
    </row>
    <row r="533" spans="1:17">
      <c r="A533" s="9" t="s">
        <v>2360</v>
      </c>
      <c r="B533" s="9" t="s">
        <v>801</v>
      </c>
      <c r="C533" s="9" t="s">
        <v>35</v>
      </c>
      <c r="D533" s="9" t="s">
        <v>1360</v>
      </c>
      <c r="E533" s="9" t="s">
        <v>1400</v>
      </c>
      <c r="F533" s="9" t="s">
        <v>1375</v>
      </c>
      <c r="G533" s="9">
        <v>2.2799999999999998</v>
      </c>
      <c r="H533" s="9">
        <v>9.24</v>
      </c>
      <c r="I533" s="9">
        <v>3.3000000000000002E-2</v>
      </c>
      <c r="J533" s="9">
        <v>2.92E-2</v>
      </c>
      <c r="K533" s="9" t="s">
        <v>1358</v>
      </c>
      <c r="L533" s="9">
        <v>890</v>
      </c>
      <c r="M533" s="9" t="s">
        <v>1396</v>
      </c>
      <c r="N533" s="90" t="s">
        <v>2280</v>
      </c>
      <c r="O533" s="9" t="s">
        <v>2361</v>
      </c>
      <c r="P533" s="9">
        <v>120</v>
      </c>
      <c r="Q533" s="9">
        <v>0.77</v>
      </c>
    </row>
    <row r="534" spans="1:17">
      <c r="A534" s="8" t="s">
        <v>2362</v>
      </c>
      <c r="B534" s="8" t="s">
        <v>1222</v>
      </c>
      <c r="C534" s="8" t="s">
        <v>16</v>
      </c>
      <c r="D534" s="8" t="s">
        <v>31</v>
      </c>
      <c r="E534" s="8" t="s">
        <v>1411</v>
      </c>
      <c r="F534" s="8" t="s">
        <v>1375</v>
      </c>
      <c r="G534" s="8">
        <v>7.25</v>
      </c>
      <c r="H534" s="8">
        <v>12.09</v>
      </c>
      <c r="I534" s="8">
        <v>5.8999999999999997E-2</v>
      </c>
      <c r="J534" s="8">
        <v>0.1283</v>
      </c>
      <c r="K534" s="8" t="s">
        <v>1395</v>
      </c>
      <c r="L534" s="8">
        <v>874</v>
      </c>
      <c r="M534" s="8" t="s">
        <v>1426</v>
      </c>
      <c r="N534" s="89" t="s">
        <v>1964</v>
      </c>
      <c r="O534" s="8"/>
      <c r="P534" s="8">
        <v>84</v>
      </c>
      <c r="Q534" s="8">
        <v>5.57</v>
      </c>
    </row>
    <row r="535" spans="1:17">
      <c r="A535" s="9" t="s">
        <v>2363</v>
      </c>
      <c r="B535" s="9" t="s">
        <v>553</v>
      </c>
      <c r="C535" s="9" t="s">
        <v>20</v>
      </c>
      <c r="D535" s="9" t="s">
        <v>1360</v>
      </c>
      <c r="E535" s="9" t="s">
        <v>1408</v>
      </c>
      <c r="F535" s="9" t="s">
        <v>1390</v>
      </c>
      <c r="G535" s="9">
        <v>57.66</v>
      </c>
      <c r="H535" s="9">
        <v>15.29</v>
      </c>
      <c r="I535" s="9">
        <v>0.81540000000000001</v>
      </c>
      <c r="J535" s="9">
        <v>1.6132</v>
      </c>
      <c r="K535" s="9" t="s">
        <v>1376</v>
      </c>
      <c r="L535" s="9">
        <v>860</v>
      </c>
      <c r="M535" s="9" t="s">
        <v>1403</v>
      </c>
      <c r="N535" s="90" t="s">
        <v>1501</v>
      </c>
      <c r="O535" s="9" t="s">
        <v>2364</v>
      </c>
      <c r="P535" s="9">
        <v>48</v>
      </c>
      <c r="Q535" s="9">
        <v>6.72</v>
      </c>
    </row>
    <row r="536" spans="1:17">
      <c r="A536" s="8" t="s">
        <v>2365</v>
      </c>
      <c r="B536" s="8" t="s">
        <v>1085</v>
      </c>
      <c r="C536" s="8" t="s">
        <v>16</v>
      </c>
      <c r="D536" s="8" t="s">
        <v>23</v>
      </c>
      <c r="E536" s="8" t="s">
        <v>1408</v>
      </c>
      <c r="F536" s="8" t="s">
        <v>1384</v>
      </c>
      <c r="G536" s="8">
        <v>53.39</v>
      </c>
      <c r="H536" s="8">
        <v>17.399999999999999</v>
      </c>
      <c r="I536" s="8">
        <v>1.0255000000000001</v>
      </c>
      <c r="J536" s="8">
        <v>1.3384</v>
      </c>
      <c r="K536" s="8" t="s">
        <v>1385</v>
      </c>
      <c r="L536" s="8">
        <v>624</v>
      </c>
      <c r="M536" s="8" t="s">
        <v>1377</v>
      </c>
      <c r="N536" s="89" t="s">
        <v>1809</v>
      </c>
      <c r="O536" s="8" t="s">
        <v>2366</v>
      </c>
      <c r="P536" s="8">
        <v>60</v>
      </c>
      <c r="Q536" s="8">
        <v>0</v>
      </c>
    </row>
    <row r="537" spans="1:17">
      <c r="A537" s="9" t="s">
        <v>2367</v>
      </c>
      <c r="B537" s="9" t="s">
        <v>1041</v>
      </c>
      <c r="C537" s="9" t="s">
        <v>16</v>
      </c>
      <c r="D537" s="9" t="s">
        <v>31</v>
      </c>
      <c r="E537" s="9" t="s">
        <v>1380</v>
      </c>
      <c r="F537" s="9" t="s">
        <v>1375</v>
      </c>
      <c r="G537" s="9">
        <v>25.41</v>
      </c>
      <c r="H537" s="9">
        <v>11.1</v>
      </c>
      <c r="I537" s="9">
        <v>0.44140000000000001</v>
      </c>
      <c r="J537" s="9">
        <v>0.29039999999999999</v>
      </c>
      <c r="K537" s="9" t="s">
        <v>1358</v>
      </c>
      <c r="L537" s="9">
        <v>610</v>
      </c>
      <c r="M537" s="9" t="s">
        <v>1386</v>
      </c>
      <c r="N537" s="90" t="s">
        <v>2136</v>
      </c>
      <c r="O537" s="9"/>
      <c r="P537" s="9">
        <v>180</v>
      </c>
      <c r="Q537" s="9">
        <v>23.2</v>
      </c>
    </row>
    <row r="538" spans="1:17">
      <c r="A538" s="8" t="s">
        <v>2368</v>
      </c>
      <c r="B538" s="8" t="s">
        <v>1244</v>
      </c>
      <c r="C538" s="8" t="s">
        <v>38</v>
      </c>
      <c r="D538" s="8" t="s">
        <v>1360</v>
      </c>
      <c r="E538" s="8" t="s">
        <v>1374</v>
      </c>
      <c r="F538" s="8" t="s">
        <v>1384</v>
      </c>
      <c r="G538" s="8">
        <v>95.81</v>
      </c>
      <c r="H538" s="8">
        <v>8.82</v>
      </c>
      <c r="I538" s="8">
        <v>1.5330999999999999</v>
      </c>
      <c r="J538" s="8">
        <v>2.3761000000000001</v>
      </c>
      <c r="K538" s="8" t="s">
        <v>1358</v>
      </c>
      <c r="L538" s="8">
        <v>808</v>
      </c>
      <c r="M538" s="8" t="s">
        <v>1426</v>
      </c>
      <c r="N538" s="89" t="s">
        <v>2369</v>
      </c>
      <c r="O538" s="8"/>
      <c r="P538" s="8">
        <v>48</v>
      </c>
      <c r="Q538" s="8">
        <v>73.98</v>
      </c>
    </row>
    <row r="539" spans="1:17">
      <c r="A539" s="9" t="s">
        <v>2370</v>
      </c>
      <c r="B539" s="9" t="s">
        <v>80</v>
      </c>
      <c r="C539" s="9" t="s">
        <v>24</v>
      </c>
      <c r="D539" s="9" t="s">
        <v>31</v>
      </c>
      <c r="E539" s="9" t="s">
        <v>1389</v>
      </c>
      <c r="F539" s="9" t="s">
        <v>1384</v>
      </c>
      <c r="G539" s="9">
        <v>30.31</v>
      </c>
      <c r="H539" s="9">
        <v>14.58</v>
      </c>
      <c r="I539" s="9">
        <v>0.34320000000000001</v>
      </c>
      <c r="J539" s="9">
        <v>0.57779999999999998</v>
      </c>
      <c r="K539" s="9" t="s">
        <v>1376</v>
      </c>
      <c r="L539" s="9">
        <v>747</v>
      </c>
      <c r="M539" s="9" t="s">
        <v>1386</v>
      </c>
      <c r="N539" s="90" t="s">
        <v>2371</v>
      </c>
      <c r="O539" s="9"/>
      <c r="P539" s="9">
        <v>84</v>
      </c>
      <c r="Q539" s="9">
        <v>19.16</v>
      </c>
    </row>
    <row r="540" spans="1:17">
      <c r="A540" s="8" t="s">
        <v>2372</v>
      </c>
      <c r="B540" s="8" t="s">
        <v>1094</v>
      </c>
      <c r="C540" s="8" t="s">
        <v>28</v>
      </c>
      <c r="D540" s="8" t="s">
        <v>10</v>
      </c>
      <c r="E540" s="8" t="s">
        <v>1408</v>
      </c>
      <c r="F540" s="8" t="s">
        <v>1375</v>
      </c>
      <c r="G540" s="8">
        <v>28.32</v>
      </c>
      <c r="H540" s="8">
        <v>12.49</v>
      </c>
      <c r="I540" s="8">
        <v>0.21079999999999999</v>
      </c>
      <c r="J540" s="8">
        <v>0.94730000000000003</v>
      </c>
      <c r="K540" s="8" t="s">
        <v>1412</v>
      </c>
      <c r="L540" s="8">
        <v>637</v>
      </c>
      <c r="M540" s="8" t="s">
        <v>1396</v>
      </c>
      <c r="N540" s="89" t="s">
        <v>869</v>
      </c>
      <c r="O540" s="8" t="s">
        <v>2373</v>
      </c>
      <c r="P540" s="8">
        <v>36</v>
      </c>
      <c r="Q540" s="8">
        <v>23.72</v>
      </c>
    </row>
    <row r="541" spans="1:17">
      <c r="A541" s="9" t="s">
        <v>2374</v>
      </c>
      <c r="B541" s="9" t="s">
        <v>533</v>
      </c>
      <c r="C541" s="9" t="s">
        <v>32</v>
      </c>
      <c r="D541" s="9" t="s">
        <v>23</v>
      </c>
      <c r="E541" s="9" t="s">
        <v>1380</v>
      </c>
      <c r="F541" s="9" t="s">
        <v>1390</v>
      </c>
      <c r="G541" s="9">
        <v>43.99</v>
      </c>
      <c r="H541" s="9">
        <v>9.4600000000000009</v>
      </c>
      <c r="I541" s="9">
        <v>0.62450000000000006</v>
      </c>
      <c r="J541" s="9">
        <v>3.8563999999999998</v>
      </c>
      <c r="K541" s="9" t="s">
        <v>1412</v>
      </c>
      <c r="L541" s="9">
        <v>601</v>
      </c>
      <c r="M541" s="9" t="s">
        <v>1426</v>
      </c>
      <c r="N541" s="90" t="s">
        <v>2375</v>
      </c>
      <c r="O541" s="9"/>
      <c r="P541" s="9">
        <v>12</v>
      </c>
      <c r="Q541" s="9">
        <v>37.43</v>
      </c>
    </row>
    <row r="542" spans="1:17">
      <c r="A542" s="8" t="s">
        <v>2376</v>
      </c>
      <c r="B542" s="8" t="s">
        <v>271</v>
      </c>
      <c r="C542" s="8" t="s">
        <v>35</v>
      </c>
      <c r="D542" s="8" t="s">
        <v>10</v>
      </c>
      <c r="E542" s="8" t="s">
        <v>1380</v>
      </c>
      <c r="F542" s="8" t="s">
        <v>1384</v>
      </c>
      <c r="G542" s="8">
        <v>16.010000000000002</v>
      </c>
      <c r="H542" s="8">
        <v>17.84</v>
      </c>
      <c r="I542" s="8">
        <v>0.13650000000000001</v>
      </c>
      <c r="J542" s="8">
        <v>0.33500000000000002</v>
      </c>
      <c r="K542" s="8" t="s">
        <v>1412</v>
      </c>
      <c r="L542" s="8">
        <v>617</v>
      </c>
      <c r="M542" s="8" t="s">
        <v>1426</v>
      </c>
      <c r="N542" s="89" t="s">
        <v>319</v>
      </c>
      <c r="O542" s="8"/>
      <c r="P542" s="8">
        <v>84</v>
      </c>
      <c r="Q542" s="8">
        <v>7.22</v>
      </c>
    </row>
    <row r="543" spans="1:17">
      <c r="A543" s="9" t="s">
        <v>2377</v>
      </c>
      <c r="B543" s="9" t="s">
        <v>835</v>
      </c>
      <c r="C543" s="9" t="s">
        <v>7</v>
      </c>
      <c r="D543" s="9" t="s">
        <v>23</v>
      </c>
      <c r="E543" s="9" t="s">
        <v>1400</v>
      </c>
      <c r="F543" s="9" t="s">
        <v>1390</v>
      </c>
      <c r="G543" s="9">
        <v>79.180000000000007</v>
      </c>
      <c r="H543" s="9">
        <v>13.53</v>
      </c>
      <c r="I543" s="9">
        <v>0.50219999999999998</v>
      </c>
      <c r="J543" s="9">
        <v>2.1450999999999998</v>
      </c>
      <c r="K543" s="9" t="s">
        <v>1376</v>
      </c>
      <c r="L543" s="9">
        <v>556</v>
      </c>
      <c r="M543" s="9" t="s">
        <v>1386</v>
      </c>
      <c r="N543" s="90" t="s">
        <v>1487</v>
      </c>
      <c r="O543" s="9"/>
      <c r="P543" s="9">
        <v>48</v>
      </c>
      <c r="Q543" s="9">
        <v>59.25</v>
      </c>
    </row>
    <row r="544" spans="1:17">
      <c r="A544" s="8" t="s">
        <v>2378</v>
      </c>
      <c r="B544" s="8" t="s">
        <v>159</v>
      </c>
      <c r="C544" s="8" t="s">
        <v>38</v>
      </c>
      <c r="D544" s="8" t="s">
        <v>10</v>
      </c>
      <c r="E544" s="8" t="s">
        <v>1380</v>
      </c>
      <c r="F544" s="8" t="s">
        <v>1390</v>
      </c>
      <c r="G544" s="8">
        <v>84.45</v>
      </c>
      <c r="H544" s="8">
        <v>7.97</v>
      </c>
      <c r="I544" s="8">
        <v>0.69969999999999999</v>
      </c>
      <c r="J544" s="8">
        <v>2.0605000000000002</v>
      </c>
      <c r="K544" s="8" t="s">
        <v>1395</v>
      </c>
      <c r="L544" s="8">
        <v>564</v>
      </c>
      <c r="M544" s="8" t="s">
        <v>1386</v>
      </c>
      <c r="N544" s="89" t="s">
        <v>1482</v>
      </c>
      <c r="O544" s="8"/>
      <c r="P544" s="8">
        <v>48</v>
      </c>
      <c r="Q544" s="8">
        <v>31.38</v>
      </c>
    </row>
    <row r="545" spans="1:17">
      <c r="A545" s="9" t="s">
        <v>2379</v>
      </c>
      <c r="B545" s="9" t="s">
        <v>638</v>
      </c>
      <c r="C545" s="9" t="s">
        <v>7</v>
      </c>
      <c r="D545" s="9" t="s">
        <v>23</v>
      </c>
      <c r="E545" s="9" t="s">
        <v>1408</v>
      </c>
      <c r="F545" s="9" t="s">
        <v>1375</v>
      </c>
      <c r="G545" s="9"/>
      <c r="H545" s="9">
        <v>12.06</v>
      </c>
      <c r="I545" s="9">
        <v>0.02</v>
      </c>
      <c r="J545" s="9">
        <v>8.7800000000000003E-2</v>
      </c>
      <c r="K545" s="9" t="s">
        <v>1358</v>
      </c>
      <c r="L545" s="9">
        <v>604</v>
      </c>
      <c r="M545" s="9" t="s">
        <v>1396</v>
      </c>
      <c r="N545" s="90" t="s">
        <v>302</v>
      </c>
      <c r="O545" s="9" t="s">
        <v>270</v>
      </c>
      <c r="P545" s="9">
        <v>48</v>
      </c>
      <c r="Q545" s="9">
        <v>1.98</v>
      </c>
    </row>
    <row r="546" spans="1:17">
      <c r="A546" s="8" t="s">
        <v>2380</v>
      </c>
      <c r="B546" s="8" t="s">
        <v>881</v>
      </c>
      <c r="C546" s="8" t="s">
        <v>28</v>
      </c>
      <c r="D546" s="8" t="s">
        <v>23</v>
      </c>
      <c r="E546" s="8" t="s">
        <v>1389</v>
      </c>
      <c r="F546" s="8" t="s">
        <v>1375</v>
      </c>
      <c r="G546" s="8">
        <v>22.07</v>
      </c>
      <c r="H546" s="8">
        <v>17.57</v>
      </c>
      <c r="I546" s="8">
        <v>0.35670000000000002</v>
      </c>
      <c r="J546" s="8">
        <v>0.55530000000000002</v>
      </c>
      <c r="K546" s="8" t="s">
        <v>1412</v>
      </c>
      <c r="L546" s="8">
        <v>623</v>
      </c>
      <c r="M546" s="8" t="s">
        <v>1403</v>
      </c>
      <c r="N546" s="89" t="s">
        <v>2381</v>
      </c>
      <c r="O546" s="8" t="s">
        <v>1811</v>
      </c>
      <c r="P546" s="8">
        <v>60</v>
      </c>
      <c r="Q546" s="8">
        <v>9.49</v>
      </c>
    </row>
    <row r="547" spans="1:17">
      <c r="A547" s="9" t="s">
        <v>2382</v>
      </c>
      <c r="B547" s="9" t="s">
        <v>450</v>
      </c>
      <c r="C547" s="9" t="s">
        <v>28</v>
      </c>
      <c r="D547" s="9" t="s">
        <v>1360</v>
      </c>
      <c r="E547" s="9" t="s">
        <v>1408</v>
      </c>
      <c r="F547" s="9" t="s">
        <v>1375</v>
      </c>
      <c r="G547" s="9">
        <v>39.869999999999997</v>
      </c>
      <c r="H547" s="9">
        <v>12.47</v>
      </c>
      <c r="I547" s="9">
        <v>0.46579999999999999</v>
      </c>
      <c r="J547" s="9">
        <v>0.4521</v>
      </c>
      <c r="K547" s="9" t="s">
        <v>1376</v>
      </c>
      <c r="L547" s="9">
        <v>642</v>
      </c>
      <c r="M547" s="9" t="s">
        <v>1386</v>
      </c>
      <c r="N547" s="90" t="s">
        <v>831</v>
      </c>
      <c r="O547" s="9"/>
      <c r="P547" s="9">
        <v>240</v>
      </c>
      <c r="Q547" s="9">
        <v>7.81</v>
      </c>
    </row>
    <row r="548" spans="1:17">
      <c r="A548" s="8" t="s">
        <v>2383</v>
      </c>
      <c r="B548" s="8" t="s">
        <v>1305</v>
      </c>
      <c r="C548" s="8" t="s">
        <v>20</v>
      </c>
      <c r="D548" s="8" t="s">
        <v>1360</v>
      </c>
      <c r="E548" s="8" t="s">
        <v>1411</v>
      </c>
      <c r="F548" s="8" t="s">
        <v>1390</v>
      </c>
      <c r="G548" s="8">
        <v>74.98</v>
      </c>
      <c r="H548" s="8">
        <v>14.92</v>
      </c>
      <c r="I548" s="8">
        <v>1.3721000000000001</v>
      </c>
      <c r="J548" s="8">
        <v>1.7806</v>
      </c>
      <c r="K548" s="8" t="s">
        <v>1412</v>
      </c>
      <c r="L548" s="8">
        <v>878</v>
      </c>
      <c r="M548" s="8" t="s">
        <v>1377</v>
      </c>
      <c r="N548" s="89" t="s">
        <v>681</v>
      </c>
      <c r="O548" s="8" t="s">
        <v>449</v>
      </c>
      <c r="P548" s="8">
        <v>60</v>
      </c>
      <c r="Q548" s="8">
        <v>47.4</v>
      </c>
    </row>
    <row r="549" spans="1:17">
      <c r="A549" s="9" t="s">
        <v>2384</v>
      </c>
      <c r="B549" s="9" t="s">
        <v>445</v>
      </c>
      <c r="C549" s="9" t="s">
        <v>20</v>
      </c>
      <c r="D549" s="9" t="s">
        <v>23</v>
      </c>
      <c r="E549" s="9" t="s">
        <v>1380</v>
      </c>
      <c r="F549" s="9" t="s">
        <v>1375</v>
      </c>
      <c r="G549" s="9">
        <v>2.2200000000000002</v>
      </c>
      <c r="H549" s="9">
        <v>16.96</v>
      </c>
      <c r="I549" s="9">
        <v>1.7999999999999999E-2</v>
      </c>
      <c r="J549" s="9">
        <v>3.85E-2</v>
      </c>
      <c r="K549" s="9" t="s">
        <v>1412</v>
      </c>
      <c r="L549" s="9">
        <v>679</v>
      </c>
      <c r="M549" s="9" t="s">
        <v>1377</v>
      </c>
      <c r="N549" s="90" t="s">
        <v>1703</v>
      </c>
      <c r="O549" s="9" t="s">
        <v>2366</v>
      </c>
      <c r="P549" s="9">
        <v>120</v>
      </c>
      <c r="Q549" s="9">
        <v>1.64</v>
      </c>
    </row>
    <row r="550" spans="1:17">
      <c r="A550" s="8" t="s">
        <v>2385</v>
      </c>
      <c r="B550" s="8" t="s">
        <v>903</v>
      </c>
      <c r="C550" s="8" t="s">
        <v>24</v>
      </c>
      <c r="D550" s="8" t="s">
        <v>1360</v>
      </c>
      <c r="E550" s="8" t="s">
        <v>1380</v>
      </c>
      <c r="F550" s="8" t="s">
        <v>1390</v>
      </c>
      <c r="G550" s="8">
        <v>11.62</v>
      </c>
      <c r="H550" s="8"/>
      <c r="I550" s="8">
        <v>6.3500000000000001E-2</v>
      </c>
      <c r="J550" s="8"/>
      <c r="K550" s="8" t="s">
        <v>1385</v>
      </c>
      <c r="L550" s="8">
        <v>866</v>
      </c>
      <c r="M550" s="8" t="s">
        <v>1426</v>
      </c>
      <c r="N550" s="89" t="s">
        <v>1095</v>
      </c>
      <c r="O550" s="8"/>
      <c r="P550" s="8">
        <v>12</v>
      </c>
      <c r="Q550" s="8">
        <v>0</v>
      </c>
    </row>
    <row r="551" spans="1:17">
      <c r="A551" s="9" t="s">
        <v>2386</v>
      </c>
      <c r="B551" s="9" t="s">
        <v>863</v>
      </c>
      <c r="C551" s="9" t="s">
        <v>16</v>
      </c>
      <c r="D551" s="9" t="s">
        <v>10</v>
      </c>
      <c r="E551" s="9" t="s">
        <v>1380</v>
      </c>
      <c r="F551" s="9" t="s">
        <v>1375</v>
      </c>
      <c r="G551" s="9">
        <v>22.32</v>
      </c>
      <c r="H551" s="9">
        <v>12.15</v>
      </c>
      <c r="I551" s="9">
        <v>0.40500000000000003</v>
      </c>
      <c r="J551" s="9">
        <v>1.0522</v>
      </c>
      <c r="K551" s="9" t="s">
        <v>1412</v>
      </c>
      <c r="L551" s="9">
        <v>741</v>
      </c>
      <c r="M551" s="9" t="s">
        <v>1377</v>
      </c>
      <c r="N551" s="90" t="s">
        <v>2387</v>
      </c>
      <c r="O551" s="9" t="s">
        <v>2388</v>
      </c>
      <c r="P551" s="9">
        <v>24</v>
      </c>
      <c r="Q551" s="9">
        <v>16.850000000000001</v>
      </c>
    </row>
    <row r="552" spans="1:17">
      <c r="A552" s="8" t="s">
        <v>2389</v>
      </c>
      <c r="B552" s="8" t="s">
        <v>458</v>
      </c>
      <c r="C552" s="8" t="s">
        <v>35</v>
      </c>
      <c r="D552" s="8" t="s">
        <v>1360</v>
      </c>
      <c r="E552" s="8" t="s">
        <v>1380</v>
      </c>
      <c r="F552" s="8" t="s">
        <v>1390</v>
      </c>
      <c r="G552" s="8">
        <v>74.680000000000007</v>
      </c>
      <c r="H552" s="8">
        <v>7.83</v>
      </c>
      <c r="I552" s="8">
        <v>1.4164000000000001</v>
      </c>
      <c r="J552" s="8">
        <v>0.70640000000000003</v>
      </c>
      <c r="K552" s="8" t="s">
        <v>1395</v>
      </c>
      <c r="L552" s="8">
        <v>897</v>
      </c>
      <c r="M552" s="8" t="s">
        <v>1396</v>
      </c>
      <c r="N552" s="89" t="s">
        <v>1107</v>
      </c>
      <c r="O552" s="8" t="s">
        <v>2390</v>
      </c>
      <c r="P552" s="8">
        <v>180</v>
      </c>
      <c r="Q552" s="8">
        <v>53.48</v>
      </c>
    </row>
    <row r="553" spans="1:17">
      <c r="A553" s="9" t="s">
        <v>2391</v>
      </c>
      <c r="B553" s="9" t="s">
        <v>1018</v>
      </c>
      <c r="C553" s="9" t="s">
        <v>38</v>
      </c>
      <c r="D553" s="9" t="s">
        <v>31</v>
      </c>
      <c r="E553" s="9" t="s">
        <v>1408</v>
      </c>
      <c r="F553" s="9" t="s">
        <v>1384</v>
      </c>
      <c r="G553" s="9">
        <v>70.58</v>
      </c>
      <c r="H553" s="9">
        <v>15.55</v>
      </c>
      <c r="I553" s="9">
        <v>0.51519999999999999</v>
      </c>
      <c r="J553" s="9">
        <v>3.4407000000000001</v>
      </c>
      <c r="K553" s="9" t="s">
        <v>1376</v>
      </c>
      <c r="L553" s="9">
        <v>578</v>
      </c>
      <c r="M553" s="9" t="s">
        <v>1381</v>
      </c>
      <c r="N553" s="90" t="s">
        <v>1536</v>
      </c>
      <c r="O553" s="9"/>
      <c r="P553" s="9">
        <v>24</v>
      </c>
      <c r="Q553" s="9">
        <v>8.85</v>
      </c>
    </row>
    <row r="554" spans="1:17">
      <c r="A554" s="8" t="s">
        <v>2392</v>
      </c>
      <c r="B554" s="8" t="s">
        <v>661</v>
      </c>
      <c r="C554" s="8" t="s">
        <v>16</v>
      </c>
      <c r="D554" s="8" t="s">
        <v>10</v>
      </c>
      <c r="E554" s="8" t="s">
        <v>1411</v>
      </c>
      <c r="F554" s="8" t="s">
        <v>1384</v>
      </c>
      <c r="G554" s="8">
        <v>66</v>
      </c>
      <c r="H554" s="8">
        <v>17.14</v>
      </c>
      <c r="I554" s="8">
        <v>1.0327999999999999</v>
      </c>
      <c r="J554" s="8">
        <v>1.0223</v>
      </c>
      <c r="K554" s="8" t="s">
        <v>1395</v>
      </c>
      <c r="L554" s="8">
        <v>713</v>
      </c>
      <c r="M554" s="8" t="s">
        <v>1426</v>
      </c>
      <c r="N554" s="89" t="s">
        <v>1466</v>
      </c>
      <c r="O554" s="8"/>
      <c r="P554" s="8">
        <v>180</v>
      </c>
      <c r="Q554" s="8">
        <v>44.26</v>
      </c>
    </row>
    <row r="555" spans="1:17">
      <c r="A555" s="9" t="s">
        <v>2393</v>
      </c>
      <c r="B555" s="9" t="s">
        <v>1015</v>
      </c>
      <c r="C555" s="9" t="s">
        <v>35</v>
      </c>
      <c r="D555" s="9" t="s">
        <v>10</v>
      </c>
      <c r="E555" s="9" t="s">
        <v>1374</v>
      </c>
      <c r="F555" s="9" t="s">
        <v>1384</v>
      </c>
      <c r="G555" s="9">
        <v>87.48</v>
      </c>
      <c r="H555" s="9">
        <v>12.29</v>
      </c>
      <c r="I555" s="9">
        <v>1.6868000000000001</v>
      </c>
      <c r="J555" s="9">
        <v>1.0663</v>
      </c>
      <c r="K555" s="9" t="s">
        <v>1395</v>
      </c>
      <c r="L555" s="9">
        <v>658</v>
      </c>
      <c r="M555" s="9" t="s">
        <v>1381</v>
      </c>
      <c r="N555" s="90" t="s">
        <v>2075</v>
      </c>
      <c r="O555" s="9"/>
      <c r="P555" s="9">
        <v>180</v>
      </c>
      <c r="Q555" s="9">
        <v>30.05</v>
      </c>
    </row>
    <row r="556" spans="1:17">
      <c r="A556" s="8" t="s">
        <v>2394</v>
      </c>
      <c r="B556" s="8" t="s">
        <v>1171</v>
      </c>
      <c r="C556" s="8" t="s">
        <v>35</v>
      </c>
      <c r="D556" s="8" t="s">
        <v>23</v>
      </c>
      <c r="E556" s="8" t="s">
        <v>1389</v>
      </c>
      <c r="F556" s="8" t="s">
        <v>1375</v>
      </c>
      <c r="G556" s="8">
        <v>66.2</v>
      </c>
      <c r="H556" s="8">
        <v>13.56</v>
      </c>
      <c r="I556" s="8">
        <v>0.47570000000000001</v>
      </c>
      <c r="J556" s="8">
        <v>1.2245999999999999</v>
      </c>
      <c r="K556" s="8" t="s">
        <v>1376</v>
      </c>
      <c r="L556" s="8">
        <v>684</v>
      </c>
      <c r="M556" s="8" t="s">
        <v>1386</v>
      </c>
      <c r="N556" s="89" t="s">
        <v>2255</v>
      </c>
      <c r="O556" s="8"/>
      <c r="P556" s="8">
        <v>84</v>
      </c>
      <c r="Q556" s="8">
        <v>27.56</v>
      </c>
    </row>
    <row r="557" spans="1:17">
      <c r="A557" s="9" t="s">
        <v>2395</v>
      </c>
      <c r="B557" s="9" t="s">
        <v>294</v>
      </c>
      <c r="C557" s="9" t="s">
        <v>35</v>
      </c>
      <c r="D557" s="9" t="s">
        <v>23</v>
      </c>
      <c r="E557" s="9" t="s">
        <v>1400</v>
      </c>
      <c r="F557" s="9" t="s">
        <v>1375</v>
      </c>
      <c r="G557" s="9">
        <v>96.18</v>
      </c>
      <c r="H557" s="9">
        <v>10.29</v>
      </c>
      <c r="I557" s="9">
        <v>0.67949999999999999</v>
      </c>
      <c r="J557" s="9">
        <v>1.6112</v>
      </c>
      <c r="K557" s="9" t="s">
        <v>1376</v>
      </c>
      <c r="L557" s="9">
        <v>666</v>
      </c>
      <c r="M557" s="9" t="s">
        <v>1377</v>
      </c>
      <c r="N557" s="90" t="s">
        <v>1753</v>
      </c>
      <c r="O557" s="9" t="s">
        <v>1733</v>
      </c>
      <c r="P557" s="9">
        <v>84</v>
      </c>
      <c r="Q557" s="9">
        <v>13.11</v>
      </c>
    </row>
    <row r="558" spans="1:17">
      <c r="A558" s="8" t="s">
        <v>2396</v>
      </c>
      <c r="B558" s="8" t="s">
        <v>939</v>
      </c>
      <c r="C558" s="8" t="s">
        <v>16</v>
      </c>
      <c r="D558" s="8" t="s">
        <v>23</v>
      </c>
      <c r="E558" s="8" t="s">
        <v>1408</v>
      </c>
      <c r="F558" s="8" t="s">
        <v>1390</v>
      </c>
      <c r="G558" s="8">
        <v>63.64</v>
      </c>
      <c r="H558" s="8">
        <v>16.86</v>
      </c>
      <c r="I558" s="8">
        <v>0.86580000000000001</v>
      </c>
      <c r="J558" s="8">
        <v>1.8317000000000001</v>
      </c>
      <c r="K558" s="8" t="s">
        <v>1376</v>
      </c>
      <c r="L558" s="8">
        <v>894</v>
      </c>
      <c r="M558" s="8" t="s">
        <v>1396</v>
      </c>
      <c r="N558" s="89" t="s">
        <v>2397</v>
      </c>
      <c r="O558" s="8" t="s">
        <v>1859</v>
      </c>
      <c r="P558" s="8">
        <v>48</v>
      </c>
      <c r="Q558" s="8">
        <v>12.42</v>
      </c>
    </row>
    <row r="559" spans="1:17">
      <c r="A559" s="9" t="s">
        <v>2398</v>
      </c>
      <c r="B559" s="9" t="s">
        <v>230</v>
      </c>
      <c r="C559" s="9" t="s">
        <v>41</v>
      </c>
      <c r="D559" s="9" t="s">
        <v>10</v>
      </c>
      <c r="E559" s="9" t="s">
        <v>1408</v>
      </c>
      <c r="F559" s="9" t="s">
        <v>1390</v>
      </c>
      <c r="G559" s="9">
        <v>66.8</v>
      </c>
      <c r="H559" s="9">
        <v>9.99</v>
      </c>
      <c r="I559" s="9">
        <v>1.0451999999999999</v>
      </c>
      <c r="J559" s="9">
        <v>1.1086</v>
      </c>
      <c r="K559" s="9" t="s">
        <v>1376</v>
      </c>
      <c r="L559" s="9">
        <v>730</v>
      </c>
      <c r="M559" s="9" t="s">
        <v>1396</v>
      </c>
      <c r="N559" s="90" t="s">
        <v>1516</v>
      </c>
      <c r="O559" s="9" t="s">
        <v>2399</v>
      </c>
      <c r="P559" s="9">
        <v>84</v>
      </c>
      <c r="Q559" s="9">
        <v>54.17</v>
      </c>
    </row>
    <row r="560" spans="1:17">
      <c r="A560" s="8" t="s">
        <v>2400</v>
      </c>
      <c r="B560" s="8" t="s">
        <v>806</v>
      </c>
      <c r="C560" s="8" t="s">
        <v>32</v>
      </c>
      <c r="D560" s="8" t="s">
        <v>1360</v>
      </c>
      <c r="E560" s="8" t="s">
        <v>1411</v>
      </c>
      <c r="F560" s="8" t="s">
        <v>1375</v>
      </c>
      <c r="G560" s="8">
        <v>75.23</v>
      </c>
      <c r="H560" s="8">
        <v>18.37</v>
      </c>
      <c r="I560" s="8">
        <v>0.63100000000000001</v>
      </c>
      <c r="J560" s="8">
        <v>1.2316</v>
      </c>
      <c r="K560" s="8" t="s">
        <v>1395</v>
      </c>
      <c r="L560" s="8">
        <v>635</v>
      </c>
      <c r="M560" s="8" t="s">
        <v>1381</v>
      </c>
      <c r="N560" s="89" t="s">
        <v>2401</v>
      </c>
      <c r="O560" s="8"/>
      <c r="P560" s="8">
        <v>180</v>
      </c>
      <c r="Q560" s="8">
        <v>53.32</v>
      </c>
    </row>
    <row r="561" spans="1:17">
      <c r="A561" s="9" t="s">
        <v>2402</v>
      </c>
      <c r="B561" s="9" t="s">
        <v>1144</v>
      </c>
      <c r="C561" s="9" t="s">
        <v>12</v>
      </c>
      <c r="D561" s="9" t="s">
        <v>44</v>
      </c>
      <c r="E561" s="9" t="s">
        <v>1389</v>
      </c>
      <c r="F561" s="9" t="s">
        <v>1384</v>
      </c>
      <c r="G561" s="9">
        <v>69.8</v>
      </c>
      <c r="H561" s="9">
        <v>15.81</v>
      </c>
      <c r="I561" s="9">
        <v>0.66610000000000003</v>
      </c>
      <c r="J561" s="9">
        <v>1.9714</v>
      </c>
      <c r="K561" s="9"/>
      <c r="L561" s="9">
        <v>738</v>
      </c>
      <c r="M561" s="9" t="s">
        <v>1381</v>
      </c>
      <c r="N561" s="90" t="s">
        <v>2088</v>
      </c>
      <c r="O561" s="9"/>
      <c r="P561" s="9">
        <v>48</v>
      </c>
      <c r="Q561" s="9">
        <v>63.44</v>
      </c>
    </row>
    <row r="562" spans="1:17">
      <c r="A562" s="8" t="s">
        <v>2403</v>
      </c>
      <c r="B562" s="8" t="s">
        <v>506</v>
      </c>
      <c r="C562" s="8" t="s">
        <v>12</v>
      </c>
      <c r="D562" s="8" t="s">
        <v>1360</v>
      </c>
      <c r="E562" s="8" t="s">
        <v>1389</v>
      </c>
      <c r="F562" s="8" t="s">
        <v>1390</v>
      </c>
      <c r="G562" s="8">
        <v>8.06</v>
      </c>
      <c r="H562" s="8">
        <v>17.96</v>
      </c>
      <c r="I562" s="8">
        <v>9.1300000000000006E-2</v>
      </c>
      <c r="J562" s="8">
        <v>0.16919999999999999</v>
      </c>
      <c r="K562" s="8" t="s">
        <v>1376</v>
      </c>
      <c r="L562" s="8">
        <v>555</v>
      </c>
      <c r="M562" s="8" t="s">
        <v>1381</v>
      </c>
      <c r="N562" s="89" t="s">
        <v>2404</v>
      </c>
      <c r="O562" s="8"/>
      <c r="P562" s="8">
        <v>84</v>
      </c>
      <c r="Q562" s="8">
        <v>3.16</v>
      </c>
    </row>
    <row r="563" spans="1:17">
      <c r="A563" s="9" t="s">
        <v>2405</v>
      </c>
      <c r="B563" s="9" t="s">
        <v>931</v>
      </c>
      <c r="C563" s="9" t="s">
        <v>41</v>
      </c>
      <c r="D563" s="9" t="s">
        <v>44</v>
      </c>
      <c r="E563" s="9" t="s">
        <v>1374</v>
      </c>
      <c r="F563" s="9" t="s">
        <v>1390</v>
      </c>
      <c r="G563" s="9">
        <v>59.74</v>
      </c>
      <c r="H563" s="9">
        <v>18.25</v>
      </c>
      <c r="I563" s="9">
        <v>0.74670000000000003</v>
      </c>
      <c r="J563" s="9">
        <v>1.2644</v>
      </c>
      <c r="K563" s="9" t="s">
        <v>1385</v>
      </c>
      <c r="L563" s="9">
        <v>782</v>
      </c>
      <c r="M563" s="9" t="s">
        <v>1426</v>
      </c>
      <c r="N563" s="90" t="s">
        <v>2117</v>
      </c>
      <c r="O563" s="9"/>
      <c r="P563" s="9">
        <v>84</v>
      </c>
      <c r="Q563" s="9">
        <v>0</v>
      </c>
    </row>
    <row r="564" spans="1:17">
      <c r="A564" s="8" t="s">
        <v>2406</v>
      </c>
      <c r="B564" s="8" t="s">
        <v>825</v>
      </c>
      <c r="C564" s="8" t="s">
        <v>12</v>
      </c>
      <c r="D564" s="8" t="s">
        <v>44</v>
      </c>
      <c r="E564" s="8" t="s">
        <v>1374</v>
      </c>
      <c r="F564" s="8" t="s">
        <v>1390</v>
      </c>
      <c r="G564" s="8">
        <v>62.4</v>
      </c>
      <c r="H564" s="8">
        <v>18.18</v>
      </c>
      <c r="I564" s="8">
        <v>0.77090000000000003</v>
      </c>
      <c r="J564" s="8">
        <v>5.7262000000000004</v>
      </c>
      <c r="K564" s="8" t="s">
        <v>1376</v>
      </c>
      <c r="L564" s="8">
        <v>891</v>
      </c>
      <c r="M564" s="8" t="s">
        <v>1396</v>
      </c>
      <c r="N564" s="89" t="s">
        <v>357</v>
      </c>
      <c r="O564" s="8" t="s">
        <v>1460</v>
      </c>
      <c r="P564" s="8">
        <v>12</v>
      </c>
      <c r="Q564" s="8">
        <v>54.29</v>
      </c>
    </row>
    <row r="565" spans="1:17">
      <c r="A565" s="9" t="s">
        <v>2407</v>
      </c>
      <c r="B565" s="9" t="s">
        <v>201</v>
      </c>
      <c r="C565" s="9" t="s">
        <v>20</v>
      </c>
      <c r="D565" s="9" t="s">
        <v>10</v>
      </c>
      <c r="E565" s="9" t="s">
        <v>1400</v>
      </c>
      <c r="F565" s="9" t="s">
        <v>1375</v>
      </c>
      <c r="G565" s="9">
        <v>75.16</v>
      </c>
      <c r="H565" s="9">
        <v>18.32</v>
      </c>
      <c r="I565" s="9">
        <v>0.41449999999999998</v>
      </c>
      <c r="J565" s="9">
        <v>1.9217</v>
      </c>
      <c r="K565" s="9"/>
      <c r="L565" s="9">
        <v>769</v>
      </c>
      <c r="M565" s="9" t="s">
        <v>1381</v>
      </c>
      <c r="N565" s="90" t="s">
        <v>2408</v>
      </c>
      <c r="O565" s="9"/>
      <c r="P565" s="9">
        <v>60</v>
      </c>
      <c r="Q565" s="9">
        <v>21.35</v>
      </c>
    </row>
    <row r="566" spans="1:17">
      <c r="A566" s="8" t="s">
        <v>2409</v>
      </c>
      <c r="B566" s="8" t="s">
        <v>265</v>
      </c>
      <c r="C566" s="8" t="s">
        <v>41</v>
      </c>
      <c r="D566" s="8" t="s">
        <v>10</v>
      </c>
      <c r="E566" s="8" t="s">
        <v>1411</v>
      </c>
      <c r="F566" s="8" t="s">
        <v>1375</v>
      </c>
      <c r="G566" s="8">
        <v>7.84</v>
      </c>
      <c r="H566" s="8">
        <v>10.52</v>
      </c>
      <c r="I566" s="8">
        <v>0.1056</v>
      </c>
      <c r="J566" s="8">
        <v>7.8399999999999997E-2</v>
      </c>
      <c r="K566" s="8" t="s">
        <v>1385</v>
      </c>
      <c r="L566" s="8">
        <v>755</v>
      </c>
      <c r="M566" s="8" t="s">
        <v>1426</v>
      </c>
      <c r="N566" s="89" t="s">
        <v>2410</v>
      </c>
      <c r="O566" s="8"/>
      <c r="P566" s="8">
        <v>240</v>
      </c>
      <c r="Q566" s="8">
        <v>0</v>
      </c>
    </row>
    <row r="567" spans="1:17">
      <c r="A567" s="9" t="s">
        <v>2411</v>
      </c>
      <c r="B567" s="9" t="s">
        <v>1269</v>
      </c>
      <c r="C567" s="9" t="s">
        <v>35</v>
      </c>
      <c r="D567" s="9" t="s">
        <v>31</v>
      </c>
      <c r="E567" s="9" t="s">
        <v>1389</v>
      </c>
      <c r="F567" s="9" t="s">
        <v>1384</v>
      </c>
      <c r="G567" s="9">
        <v>29.74</v>
      </c>
      <c r="H567" s="9">
        <v>8.7100000000000009</v>
      </c>
      <c r="I567" s="9">
        <v>0.21779999999999999</v>
      </c>
      <c r="J567" s="9">
        <v>1.3547</v>
      </c>
      <c r="K567" s="9" t="s">
        <v>1395</v>
      </c>
      <c r="L567" s="9">
        <v>845</v>
      </c>
      <c r="M567" s="9" t="s">
        <v>1377</v>
      </c>
      <c r="N567" s="90" t="s">
        <v>2412</v>
      </c>
      <c r="O567" s="9" t="s">
        <v>1398</v>
      </c>
      <c r="P567" s="9">
        <v>24</v>
      </c>
      <c r="Q567" s="9">
        <v>3.12</v>
      </c>
    </row>
    <row r="568" spans="1:17">
      <c r="A568" s="8" t="s">
        <v>2413</v>
      </c>
      <c r="B568" s="8" t="s">
        <v>1274</v>
      </c>
      <c r="C568" s="8" t="s">
        <v>16</v>
      </c>
      <c r="D568" s="8" t="s">
        <v>44</v>
      </c>
      <c r="E568" s="8" t="s">
        <v>1380</v>
      </c>
      <c r="F568" s="8" t="s">
        <v>1375</v>
      </c>
      <c r="G568" s="8">
        <v>19.09</v>
      </c>
      <c r="H568" s="8">
        <v>15.01</v>
      </c>
      <c r="I568" s="8">
        <v>0.33760000000000001</v>
      </c>
      <c r="J568" s="8">
        <v>0.53139999999999998</v>
      </c>
      <c r="K568" s="8" t="s">
        <v>1376</v>
      </c>
      <c r="L568" s="8">
        <v>843</v>
      </c>
      <c r="M568" s="8" t="s">
        <v>1381</v>
      </c>
      <c r="N568" s="89" t="s">
        <v>2414</v>
      </c>
      <c r="O568" s="8"/>
      <c r="P568" s="8">
        <v>48</v>
      </c>
      <c r="Q568" s="8">
        <v>3.56</v>
      </c>
    </row>
    <row r="569" spans="1:17">
      <c r="A569" s="9" t="s">
        <v>2415</v>
      </c>
      <c r="B569" s="9" t="s">
        <v>1322</v>
      </c>
      <c r="C569" s="9" t="s">
        <v>41</v>
      </c>
      <c r="D569" s="9" t="s">
        <v>23</v>
      </c>
      <c r="E569" s="9" t="s">
        <v>1380</v>
      </c>
      <c r="F569" s="9" t="s">
        <v>1375</v>
      </c>
      <c r="G569" s="9">
        <v>50.12</v>
      </c>
      <c r="H569" s="9">
        <v>12.23</v>
      </c>
      <c r="I569" s="9">
        <v>0.78320000000000001</v>
      </c>
      <c r="J569" s="9">
        <v>0.89090000000000003</v>
      </c>
      <c r="K569" s="9" t="s">
        <v>1358</v>
      </c>
      <c r="L569" s="9">
        <v>778</v>
      </c>
      <c r="M569" s="9" t="s">
        <v>1396</v>
      </c>
      <c r="N569" s="90" t="s">
        <v>216</v>
      </c>
      <c r="O569" s="9" t="s">
        <v>1531</v>
      </c>
      <c r="P569" s="9">
        <v>84</v>
      </c>
      <c r="Q569" s="9">
        <v>6.44</v>
      </c>
    </row>
    <row r="570" spans="1:17">
      <c r="A570" s="8" t="s">
        <v>2416</v>
      </c>
      <c r="B570" s="8" t="s">
        <v>178</v>
      </c>
      <c r="C570" s="8" t="s">
        <v>12</v>
      </c>
      <c r="D570" s="8" t="s">
        <v>10</v>
      </c>
      <c r="E570" s="8" t="s">
        <v>1408</v>
      </c>
      <c r="F570" s="8" t="s">
        <v>1390</v>
      </c>
      <c r="G570" s="8">
        <v>36.409999999999997</v>
      </c>
      <c r="H570" s="8">
        <v>17.61</v>
      </c>
      <c r="I570" s="8">
        <v>0.67720000000000002</v>
      </c>
      <c r="J570" s="8">
        <v>1.3091999999999999</v>
      </c>
      <c r="K570" s="8" t="s">
        <v>1385</v>
      </c>
      <c r="L570" s="8">
        <v>573</v>
      </c>
      <c r="M570" s="8" t="s">
        <v>1396</v>
      </c>
      <c r="N570" s="89" t="s">
        <v>2417</v>
      </c>
      <c r="O570" s="8" t="s">
        <v>135</v>
      </c>
      <c r="P570" s="8">
        <v>36</v>
      </c>
      <c r="Q570" s="8">
        <v>0</v>
      </c>
    </row>
    <row r="571" spans="1:17">
      <c r="A571" s="9" t="s">
        <v>2418</v>
      </c>
      <c r="B571" s="9" t="s">
        <v>708</v>
      </c>
      <c r="C571" s="9" t="s">
        <v>38</v>
      </c>
      <c r="D571" s="9" t="s">
        <v>31</v>
      </c>
      <c r="E571" s="9" t="s">
        <v>1411</v>
      </c>
      <c r="F571" s="9" t="s">
        <v>1375</v>
      </c>
      <c r="G571" s="9">
        <v>48.31</v>
      </c>
      <c r="H571" s="9">
        <v>14.72</v>
      </c>
      <c r="I571" s="9">
        <v>0.66339999999999999</v>
      </c>
      <c r="J571" s="9">
        <v>2.3359999999999999</v>
      </c>
      <c r="K571" s="9" t="s">
        <v>1358</v>
      </c>
      <c r="L571" s="9">
        <v>617</v>
      </c>
      <c r="M571" s="9" t="s">
        <v>1396</v>
      </c>
      <c r="N571" s="90" t="s">
        <v>2419</v>
      </c>
      <c r="O571" s="9" t="s">
        <v>2420</v>
      </c>
      <c r="P571" s="9">
        <v>24</v>
      </c>
      <c r="Q571" s="9">
        <v>10.88</v>
      </c>
    </row>
    <row r="572" spans="1:17">
      <c r="A572" s="8" t="s">
        <v>2421</v>
      </c>
      <c r="B572" s="8" t="s">
        <v>80</v>
      </c>
      <c r="C572" s="8" t="s">
        <v>28</v>
      </c>
      <c r="D572" s="8" t="s">
        <v>10</v>
      </c>
      <c r="E572" s="8" t="s">
        <v>1411</v>
      </c>
      <c r="F572" s="8" t="s">
        <v>1384</v>
      </c>
      <c r="G572" s="8">
        <v>12.16</v>
      </c>
      <c r="H572" s="8">
        <v>13.94</v>
      </c>
      <c r="I572" s="8">
        <v>6.2399999999999997E-2</v>
      </c>
      <c r="J572" s="8">
        <v>0.41520000000000001</v>
      </c>
      <c r="K572" s="8" t="s">
        <v>1412</v>
      </c>
      <c r="L572" s="8">
        <v>747</v>
      </c>
      <c r="M572" s="8" t="s">
        <v>1386</v>
      </c>
      <c r="N572" s="89" t="s">
        <v>2422</v>
      </c>
      <c r="O572" s="8"/>
      <c r="P572" s="8">
        <v>36</v>
      </c>
      <c r="Q572" s="8">
        <v>9.5</v>
      </c>
    </row>
    <row r="573" spans="1:17">
      <c r="A573" s="9" t="s">
        <v>2423</v>
      </c>
      <c r="B573" s="9" t="s">
        <v>747</v>
      </c>
      <c r="C573" s="9" t="s">
        <v>20</v>
      </c>
      <c r="D573" s="9" t="s">
        <v>10</v>
      </c>
      <c r="E573" s="9" t="s">
        <v>1389</v>
      </c>
      <c r="F573" s="9" t="s">
        <v>1375</v>
      </c>
      <c r="G573" s="9">
        <v>55.75</v>
      </c>
      <c r="H573" s="9">
        <v>16.95</v>
      </c>
      <c r="I573" s="9">
        <v>0.33810000000000001</v>
      </c>
      <c r="J573" s="9">
        <v>1.9863</v>
      </c>
      <c r="K573" s="9" t="s">
        <v>1358</v>
      </c>
      <c r="L573" s="9">
        <v>624</v>
      </c>
      <c r="M573" s="9" t="s">
        <v>1396</v>
      </c>
      <c r="N573" s="90" t="s">
        <v>1755</v>
      </c>
      <c r="O573" s="9" t="s">
        <v>2424</v>
      </c>
      <c r="P573" s="9">
        <v>36</v>
      </c>
      <c r="Q573" s="9">
        <v>52.48</v>
      </c>
    </row>
    <row r="574" spans="1:17">
      <c r="A574" s="8" t="s">
        <v>2425</v>
      </c>
      <c r="B574" s="8" t="s">
        <v>939</v>
      </c>
      <c r="C574" s="8" t="s">
        <v>32</v>
      </c>
      <c r="D574" s="8" t="s">
        <v>31</v>
      </c>
      <c r="E574" s="8" t="s">
        <v>1389</v>
      </c>
      <c r="F574" s="8" t="s">
        <v>1375</v>
      </c>
      <c r="G574" s="8">
        <v>41.23</v>
      </c>
      <c r="H574" s="8">
        <v>7.97</v>
      </c>
      <c r="I574" s="8">
        <v>0.40439999999999998</v>
      </c>
      <c r="J574" s="8">
        <v>0.49959999999999999</v>
      </c>
      <c r="K574" s="8" t="s">
        <v>1385</v>
      </c>
      <c r="L574" s="8">
        <v>894</v>
      </c>
      <c r="M574" s="8" t="s">
        <v>1386</v>
      </c>
      <c r="N574" s="89" t="s">
        <v>1619</v>
      </c>
      <c r="O574" s="8"/>
      <c r="P574" s="8">
        <v>120</v>
      </c>
      <c r="Q574" s="8">
        <v>0</v>
      </c>
    </row>
    <row r="575" spans="1:17">
      <c r="A575" s="9" t="s">
        <v>2426</v>
      </c>
      <c r="B575" s="9" t="s">
        <v>1224</v>
      </c>
      <c r="C575" s="9" t="s">
        <v>20</v>
      </c>
      <c r="D575" s="9" t="s">
        <v>1360</v>
      </c>
      <c r="E575" s="9" t="s">
        <v>1400</v>
      </c>
      <c r="F575" s="9" t="s">
        <v>1390</v>
      </c>
      <c r="G575" s="9">
        <v>94.99</v>
      </c>
      <c r="H575" s="9">
        <v>11.97</v>
      </c>
      <c r="I575" s="9">
        <v>1.7172000000000001</v>
      </c>
      <c r="J575" s="9">
        <v>3.1537000000000002</v>
      </c>
      <c r="K575" s="9" t="s">
        <v>1395</v>
      </c>
      <c r="L575" s="9">
        <v>839</v>
      </c>
      <c r="M575" s="9" t="s">
        <v>1403</v>
      </c>
      <c r="N575" s="90" t="s">
        <v>673</v>
      </c>
      <c r="O575" s="9" t="s">
        <v>2427</v>
      </c>
      <c r="P575" s="9">
        <v>36</v>
      </c>
      <c r="Q575" s="9">
        <v>49.64</v>
      </c>
    </row>
    <row r="576" spans="1:17">
      <c r="A576" s="8" t="s">
        <v>2428</v>
      </c>
      <c r="B576" s="8" t="s">
        <v>666</v>
      </c>
      <c r="C576" s="8" t="s">
        <v>12</v>
      </c>
      <c r="D576" s="8" t="s">
        <v>23</v>
      </c>
      <c r="E576" s="8" t="s">
        <v>1380</v>
      </c>
      <c r="F576" s="8" t="s">
        <v>1390</v>
      </c>
      <c r="G576" s="8">
        <v>89.27</v>
      </c>
      <c r="H576" s="8">
        <v>14.56</v>
      </c>
      <c r="I576" s="8">
        <v>0.94120000000000004</v>
      </c>
      <c r="J576" s="8">
        <v>1.4162999999999999</v>
      </c>
      <c r="K576" s="8" t="s">
        <v>1412</v>
      </c>
      <c r="L576" s="8">
        <v>651</v>
      </c>
      <c r="M576" s="8" t="s">
        <v>1377</v>
      </c>
      <c r="N576" s="89" t="s">
        <v>2429</v>
      </c>
      <c r="O576" s="8" t="s">
        <v>1831</v>
      </c>
      <c r="P576" s="8">
        <v>120</v>
      </c>
      <c r="Q576" s="8">
        <v>72.39</v>
      </c>
    </row>
    <row r="577" spans="1:17">
      <c r="A577" s="9" t="s">
        <v>2430</v>
      </c>
      <c r="B577" s="9" t="s">
        <v>1210</v>
      </c>
      <c r="C577" s="9" t="s">
        <v>35</v>
      </c>
      <c r="D577" s="9" t="s">
        <v>23</v>
      </c>
      <c r="E577" s="9" t="s">
        <v>1400</v>
      </c>
      <c r="F577" s="9" t="s">
        <v>1375</v>
      </c>
      <c r="G577" s="9">
        <v>75.98</v>
      </c>
      <c r="H577" s="9">
        <v>13.99</v>
      </c>
      <c r="I577" s="9">
        <v>1.0183</v>
      </c>
      <c r="J577" s="9">
        <v>2.5964</v>
      </c>
      <c r="K577" s="9" t="s">
        <v>1376</v>
      </c>
      <c r="L577" s="9">
        <v>784</v>
      </c>
      <c r="M577" s="9" t="s">
        <v>1426</v>
      </c>
      <c r="N577" s="90" t="s">
        <v>2431</v>
      </c>
      <c r="O577" s="9"/>
      <c r="P577" s="9">
        <v>36</v>
      </c>
      <c r="Q577" s="9">
        <v>52.25</v>
      </c>
    </row>
    <row r="578" spans="1:17">
      <c r="A578" s="8" t="s">
        <v>2432</v>
      </c>
      <c r="B578" s="8" t="s">
        <v>926</v>
      </c>
      <c r="C578" s="8" t="s">
        <v>12</v>
      </c>
      <c r="D578" s="8" t="s">
        <v>31</v>
      </c>
      <c r="E578" s="8" t="s">
        <v>1374</v>
      </c>
      <c r="F578" s="8" t="s">
        <v>1375</v>
      </c>
      <c r="G578" s="8">
        <v>93.48</v>
      </c>
      <c r="H578" s="8">
        <v>14.04</v>
      </c>
      <c r="I578" s="8">
        <v>0.78690000000000004</v>
      </c>
      <c r="J578" s="8">
        <v>1.7539</v>
      </c>
      <c r="K578" s="8" t="s">
        <v>1395</v>
      </c>
      <c r="L578" s="8">
        <v>777</v>
      </c>
      <c r="M578" s="8" t="s">
        <v>1403</v>
      </c>
      <c r="N578" s="89" t="s">
        <v>771</v>
      </c>
      <c r="O578" s="8" t="s">
        <v>2433</v>
      </c>
      <c r="P578" s="8">
        <v>84</v>
      </c>
      <c r="Q578" s="8">
        <v>86.61</v>
      </c>
    </row>
    <row r="579" spans="1:17">
      <c r="A579" s="9" t="s">
        <v>2434</v>
      </c>
      <c r="B579" s="9" t="s">
        <v>1000</v>
      </c>
      <c r="C579" s="9" t="s">
        <v>32</v>
      </c>
      <c r="D579" s="9" t="s">
        <v>31</v>
      </c>
      <c r="E579" s="9" t="s">
        <v>1408</v>
      </c>
      <c r="F579" s="9" t="s">
        <v>1390</v>
      </c>
      <c r="G579" s="9">
        <v>42.96</v>
      </c>
      <c r="H579" s="9">
        <v>15.95</v>
      </c>
      <c r="I579" s="9">
        <v>0.78869999999999996</v>
      </c>
      <c r="J579" s="9">
        <v>1.5093000000000001</v>
      </c>
      <c r="K579" s="9" t="s">
        <v>1412</v>
      </c>
      <c r="L579" s="9">
        <v>621</v>
      </c>
      <c r="M579" s="9" t="s">
        <v>1386</v>
      </c>
      <c r="N579" s="90" t="s">
        <v>1873</v>
      </c>
      <c r="O579" s="9"/>
      <c r="P579" s="9">
        <v>36</v>
      </c>
      <c r="Q579" s="9">
        <v>30.32</v>
      </c>
    </row>
    <row r="580" spans="1:17">
      <c r="A580" s="8" t="s">
        <v>2435</v>
      </c>
      <c r="B580" s="8" t="s">
        <v>725</v>
      </c>
      <c r="C580" s="8" t="s">
        <v>41</v>
      </c>
      <c r="D580" s="8" t="s">
        <v>23</v>
      </c>
      <c r="E580" s="8" t="s">
        <v>1389</v>
      </c>
      <c r="F580" s="8" t="s">
        <v>1384</v>
      </c>
      <c r="G580" s="8">
        <v>72.73</v>
      </c>
      <c r="H580" s="8">
        <v>14.52</v>
      </c>
      <c r="I580" s="8">
        <v>0.58809999999999996</v>
      </c>
      <c r="J580" s="8">
        <v>1.3838999999999999</v>
      </c>
      <c r="K580" s="8" t="s">
        <v>1395</v>
      </c>
      <c r="L580" s="8">
        <v>841</v>
      </c>
      <c r="M580" s="8" t="s">
        <v>1381</v>
      </c>
      <c r="N580" s="89" t="s">
        <v>396</v>
      </c>
      <c r="O580" s="8"/>
      <c r="P580" s="8">
        <v>84</v>
      </c>
      <c r="Q580" s="8">
        <v>30.46</v>
      </c>
    </row>
    <row r="581" spans="1:17">
      <c r="A581" s="9" t="s">
        <v>2436</v>
      </c>
      <c r="B581" s="9" t="s">
        <v>1305</v>
      </c>
      <c r="C581" s="9" t="s">
        <v>41</v>
      </c>
      <c r="D581" s="9" t="s">
        <v>44</v>
      </c>
      <c r="E581" s="9" t="s">
        <v>1411</v>
      </c>
      <c r="F581" s="9" t="s">
        <v>1375</v>
      </c>
      <c r="G581" s="9">
        <v>15.49</v>
      </c>
      <c r="H581" s="9">
        <v>10.28</v>
      </c>
      <c r="I581" s="9">
        <v>0.30199999999999999</v>
      </c>
      <c r="J581" s="9">
        <v>0.15240000000000001</v>
      </c>
      <c r="K581" s="9" t="s">
        <v>1376</v>
      </c>
      <c r="L581" s="9">
        <v>878</v>
      </c>
      <c r="M581" s="9" t="s">
        <v>1396</v>
      </c>
      <c r="N581" s="90" t="s">
        <v>1591</v>
      </c>
      <c r="O581" s="9" t="s">
        <v>2437</v>
      </c>
      <c r="P581" s="9">
        <v>240</v>
      </c>
      <c r="Q581" s="9">
        <v>12.24</v>
      </c>
    </row>
    <row r="582" spans="1:17">
      <c r="A582" s="8" t="s">
        <v>2438</v>
      </c>
      <c r="B582" s="8" t="s">
        <v>1307</v>
      </c>
      <c r="C582" s="8" t="s">
        <v>38</v>
      </c>
      <c r="D582" s="8" t="s">
        <v>23</v>
      </c>
      <c r="E582" s="8" t="s">
        <v>1408</v>
      </c>
      <c r="F582" s="8" t="s">
        <v>1390</v>
      </c>
      <c r="G582" s="8">
        <v>57.18</v>
      </c>
      <c r="H582" s="8">
        <v>8.06</v>
      </c>
      <c r="I582" s="8">
        <v>0.65269999999999995</v>
      </c>
      <c r="J582" s="8">
        <v>0.5484</v>
      </c>
      <c r="K582" s="8" t="s">
        <v>1358</v>
      </c>
      <c r="L582" s="8">
        <v>767</v>
      </c>
      <c r="M582" s="8" t="s">
        <v>1396</v>
      </c>
      <c r="N582" s="89" t="s">
        <v>1964</v>
      </c>
      <c r="O582" s="8" t="s">
        <v>2439</v>
      </c>
      <c r="P582" s="8">
        <v>180</v>
      </c>
      <c r="Q582" s="8">
        <v>24.52</v>
      </c>
    </row>
    <row r="583" spans="1:17">
      <c r="A583" s="9" t="s">
        <v>2440</v>
      </c>
      <c r="B583" s="9" t="s">
        <v>593</v>
      </c>
      <c r="C583" s="9" t="s">
        <v>7</v>
      </c>
      <c r="D583" s="9" t="s">
        <v>10</v>
      </c>
      <c r="E583" s="9" t="s">
        <v>1380</v>
      </c>
      <c r="F583" s="9" t="s">
        <v>1375</v>
      </c>
      <c r="G583" s="9">
        <v>11.64</v>
      </c>
      <c r="H583" s="9">
        <v>8.9</v>
      </c>
      <c r="I583" s="9">
        <v>7.4899999999999994E-2</v>
      </c>
      <c r="J583" s="9">
        <v>0.14680000000000001</v>
      </c>
      <c r="K583" s="9" t="s">
        <v>1395</v>
      </c>
      <c r="L583" s="9">
        <v>713</v>
      </c>
      <c r="M583" s="9" t="s">
        <v>1396</v>
      </c>
      <c r="N583" s="90" t="s">
        <v>449</v>
      </c>
      <c r="O583" s="9" t="s">
        <v>1708</v>
      </c>
      <c r="P583" s="9">
        <v>120</v>
      </c>
      <c r="Q583" s="9">
        <v>2.27</v>
      </c>
    </row>
    <row r="584" spans="1:17">
      <c r="A584" s="8" t="s">
        <v>2441</v>
      </c>
      <c r="B584" s="8" t="s">
        <v>489</v>
      </c>
      <c r="C584" s="8" t="s">
        <v>32</v>
      </c>
      <c r="D584" s="8" t="s">
        <v>1360</v>
      </c>
      <c r="E584" s="8" t="s">
        <v>1389</v>
      </c>
      <c r="F584" s="8" t="s">
        <v>1384</v>
      </c>
      <c r="G584" s="8">
        <v>62.21</v>
      </c>
      <c r="H584" s="8">
        <v>10.43</v>
      </c>
      <c r="I584" s="8">
        <v>0.82669999999999999</v>
      </c>
      <c r="J584" s="8">
        <v>1.5907</v>
      </c>
      <c r="K584" s="8" t="s">
        <v>1395</v>
      </c>
      <c r="L584" s="8">
        <v>713</v>
      </c>
      <c r="M584" s="8" t="s">
        <v>1396</v>
      </c>
      <c r="N584" s="89" t="s">
        <v>1731</v>
      </c>
      <c r="O584" s="8" t="s">
        <v>1050</v>
      </c>
      <c r="P584" s="8">
        <v>48</v>
      </c>
      <c r="Q584" s="8">
        <v>17.850000000000001</v>
      </c>
    </row>
    <row r="585" spans="1:17">
      <c r="A585" s="9" t="s">
        <v>2442</v>
      </c>
      <c r="B585" s="9" t="s">
        <v>374</v>
      </c>
      <c r="C585" s="9" t="s">
        <v>38</v>
      </c>
      <c r="D585" s="9" t="s">
        <v>23</v>
      </c>
      <c r="E585" s="9" t="s">
        <v>1380</v>
      </c>
      <c r="F585" s="9" t="s">
        <v>1384</v>
      </c>
      <c r="G585" s="9">
        <v>10.029999999999999</v>
      </c>
      <c r="H585" s="9">
        <v>18.27</v>
      </c>
      <c r="I585" s="9">
        <v>9.0700000000000003E-2</v>
      </c>
      <c r="J585" s="9">
        <v>0.16350000000000001</v>
      </c>
      <c r="K585" s="9" t="s">
        <v>1385</v>
      </c>
      <c r="L585" s="9">
        <v>667</v>
      </c>
      <c r="M585" s="9" t="s">
        <v>1396</v>
      </c>
      <c r="N585" s="90" t="s">
        <v>2443</v>
      </c>
      <c r="O585" s="9" t="s">
        <v>2444</v>
      </c>
      <c r="P585" s="9">
        <v>180</v>
      </c>
      <c r="Q585" s="9">
        <v>0</v>
      </c>
    </row>
    <row r="586" spans="1:17">
      <c r="A586" s="8" t="s">
        <v>2445</v>
      </c>
      <c r="B586" s="8" t="s">
        <v>919</v>
      </c>
      <c r="C586" s="8" t="s">
        <v>16</v>
      </c>
      <c r="D586" s="8" t="s">
        <v>1360</v>
      </c>
      <c r="E586" s="8" t="s">
        <v>1389</v>
      </c>
      <c r="F586" s="8" t="s">
        <v>1375</v>
      </c>
      <c r="G586" s="8">
        <v>11.63</v>
      </c>
      <c r="H586" s="8">
        <v>10.89</v>
      </c>
      <c r="I586" s="8">
        <v>0.1593</v>
      </c>
      <c r="J586" s="8">
        <v>0.1595</v>
      </c>
      <c r="K586" s="8" t="s">
        <v>1376</v>
      </c>
      <c r="L586" s="8">
        <v>556</v>
      </c>
      <c r="M586" s="8" t="s">
        <v>1386</v>
      </c>
      <c r="N586" s="89" t="s">
        <v>2419</v>
      </c>
      <c r="O586" s="8"/>
      <c r="P586" s="8">
        <v>120</v>
      </c>
      <c r="Q586" s="8">
        <v>2.16</v>
      </c>
    </row>
    <row r="587" spans="1:17">
      <c r="A587" s="9" t="s">
        <v>2446</v>
      </c>
      <c r="B587" s="9" t="s">
        <v>702</v>
      </c>
      <c r="C587" s="9" t="s">
        <v>16</v>
      </c>
      <c r="D587" s="9" t="s">
        <v>44</v>
      </c>
      <c r="E587" s="9" t="s">
        <v>1411</v>
      </c>
      <c r="F587" s="9" t="s">
        <v>1375</v>
      </c>
      <c r="G587" s="9">
        <v>3.28</v>
      </c>
      <c r="H587" s="9">
        <v>9.76</v>
      </c>
      <c r="I587" s="9">
        <v>4.9500000000000002E-2</v>
      </c>
      <c r="J587" s="9">
        <v>4.2900000000000001E-2</v>
      </c>
      <c r="K587" s="9" t="s">
        <v>1358</v>
      </c>
      <c r="L587" s="9">
        <v>582</v>
      </c>
      <c r="M587" s="9" t="s">
        <v>1426</v>
      </c>
      <c r="N587" s="90" t="s">
        <v>2447</v>
      </c>
      <c r="O587" s="9"/>
      <c r="P587" s="9">
        <v>120</v>
      </c>
      <c r="Q587" s="9">
        <v>0.39</v>
      </c>
    </row>
    <row r="588" spans="1:17">
      <c r="A588" s="8" t="s">
        <v>2448</v>
      </c>
      <c r="B588" s="8" t="s">
        <v>702</v>
      </c>
      <c r="C588" s="8" t="s">
        <v>41</v>
      </c>
      <c r="D588" s="8" t="s">
        <v>1360</v>
      </c>
      <c r="E588" s="8" t="s">
        <v>1408</v>
      </c>
      <c r="F588" s="8" t="s">
        <v>1384</v>
      </c>
      <c r="G588" s="8">
        <v>70.64</v>
      </c>
      <c r="H588" s="8">
        <v>15.19</v>
      </c>
      <c r="I588" s="8">
        <v>0.75339999999999996</v>
      </c>
      <c r="J588" s="8">
        <v>1.1478999999999999</v>
      </c>
      <c r="K588" s="8" t="s">
        <v>1395</v>
      </c>
      <c r="L588" s="8">
        <v>582</v>
      </c>
      <c r="M588" s="8" t="s">
        <v>1386</v>
      </c>
      <c r="N588" s="89" t="s">
        <v>2449</v>
      </c>
      <c r="O588" s="8"/>
      <c r="P588" s="8">
        <v>120</v>
      </c>
      <c r="Q588" s="8">
        <v>28.28</v>
      </c>
    </row>
    <row r="589" spans="1:17">
      <c r="A589" s="9" t="s">
        <v>2450</v>
      </c>
      <c r="B589" s="9" t="s">
        <v>1266</v>
      </c>
      <c r="C589" s="9" t="s">
        <v>20</v>
      </c>
      <c r="D589" s="9" t="s">
        <v>44</v>
      </c>
      <c r="E589" s="9" t="s">
        <v>1411</v>
      </c>
      <c r="F589" s="9" t="s">
        <v>1375</v>
      </c>
      <c r="G589" s="9">
        <v>96.1</v>
      </c>
      <c r="H589" s="9">
        <v>13.7</v>
      </c>
      <c r="I589" s="9">
        <v>1.411</v>
      </c>
      <c r="J589" s="9">
        <v>4.6003999999999996</v>
      </c>
      <c r="K589" s="9" t="s">
        <v>1376</v>
      </c>
      <c r="L589" s="9">
        <v>609</v>
      </c>
      <c r="M589" s="9" t="s">
        <v>1381</v>
      </c>
      <c r="N589" s="90" t="s">
        <v>2000</v>
      </c>
      <c r="O589" s="9"/>
      <c r="P589" s="9">
        <v>24</v>
      </c>
      <c r="Q589" s="9">
        <v>41.37</v>
      </c>
    </row>
    <row r="590" spans="1:17">
      <c r="A590" s="8" t="s">
        <v>2451</v>
      </c>
      <c r="B590" s="8" t="s">
        <v>764</v>
      </c>
      <c r="C590" s="8" t="s">
        <v>32</v>
      </c>
      <c r="D590" s="8" t="s">
        <v>44</v>
      </c>
      <c r="E590" s="8" t="s">
        <v>1400</v>
      </c>
      <c r="F590" s="8" t="s">
        <v>1384</v>
      </c>
      <c r="G590" s="8">
        <v>44.3</v>
      </c>
      <c r="H590" s="8">
        <v>10.46</v>
      </c>
      <c r="I590" s="8">
        <v>0.82730000000000004</v>
      </c>
      <c r="J590" s="8">
        <v>0.95130000000000003</v>
      </c>
      <c r="K590" s="8" t="s">
        <v>1376</v>
      </c>
      <c r="L590" s="8">
        <v>710</v>
      </c>
      <c r="M590" s="8" t="s">
        <v>1386</v>
      </c>
      <c r="N590" s="89" t="s">
        <v>2452</v>
      </c>
      <c r="O590" s="8"/>
      <c r="P590" s="8">
        <v>60</v>
      </c>
      <c r="Q590" s="8">
        <v>12.68</v>
      </c>
    </row>
    <row r="591" spans="1:17">
      <c r="A591" s="9" t="s">
        <v>2453</v>
      </c>
      <c r="B591" s="9" t="s">
        <v>815</v>
      </c>
      <c r="C591" s="9" t="s">
        <v>20</v>
      </c>
      <c r="D591" s="9" t="s">
        <v>10</v>
      </c>
      <c r="E591" s="9" t="s">
        <v>1400</v>
      </c>
      <c r="F591" s="9" t="s">
        <v>1375</v>
      </c>
      <c r="G591" s="9">
        <v>5.75</v>
      </c>
      <c r="H591" s="9">
        <v>15.28</v>
      </c>
      <c r="I591" s="9">
        <v>4.24E-2</v>
      </c>
      <c r="J591" s="9">
        <v>7.6899999999999996E-2</v>
      </c>
      <c r="K591" s="9" t="s">
        <v>1385</v>
      </c>
      <c r="L591" s="9">
        <v>630</v>
      </c>
      <c r="M591" s="9" t="s">
        <v>1426</v>
      </c>
      <c r="N591" s="90" t="s">
        <v>2025</v>
      </c>
      <c r="O591" s="9"/>
      <c r="P591" s="9">
        <v>240</v>
      </c>
      <c r="Q591" s="9">
        <v>0</v>
      </c>
    </row>
    <row r="592" spans="1:17">
      <c r="A592" s="8" t="s">
        <v>2454</v>
      </c>
      <c r="B592" s="8" t="s">
        <v>297</v>
      </c>
      <c r="C592" s="8" t="s">
        <v>24</v>
      </c>
      <c r="D592" s="8" t="s">
        <v>1360</v>
      </c>
      <c r="E592" s="8" t="s">
        <v>1400</v>
      </c>
      <c r="F592" s="8" t="s">
        <v>1375</v>
      </c>
      <c r="G592" s="8">
        <v>87.23</v>
      </c>
      <c r="H592" s="8">
        <v>12</v>
      </c>
      <c r="I592" s="8">
        <v>0.6542</v>
      </c>
      <c r="J592" s="8">
        <v>4.1062000000000003</v>
      </c>
      <c r="K592" s="8" t="s">
        <v>1395</v>
      </c>
      <c r="L592" s="8">
        <v>741</v>
      </c>
      <c r="M592" s="8" t="s">
        <v>1396</v>
      </c>
      <c r="N592" s="89" t="s">
        <v>2455</v>
      </c>
      <c r="O592" s="8" t="s">
        <v>2456</v>
      </c>
      <c r="P592" s="8">
        <v>24</v>
      </c>
      <c r="Q592" s="8">
        <v>57.26</v>
      </c>
    </row>
    <row r="593" spans="1:17">
      <c r="A593" s="9" t="s">
        <v>2457</v>
      </c>
      <c r="B593" s="9" t="s">
        <v>1318</v>
      </c>
      <c r="C593" s="9" t="s">
        <v>16</v>
      </c>
      <c r="D593" s="9" t="s">
        <v>31</v>
      </c>
      <c r="E593" s="9" t="s">
        <v>1411</v>
      </c>
      <c r="F593" s="9" t="s">
        <v>1375</v>
      </c>
      <c r="G593" s="9">
        <v>94.26</v>
      </c>
      <c r="H593" s="9">
        <v>10.1</v>
      </c>
      <c r="I593" s="9">
        <v>1.6133</v>
      </c>
      <c r="J593" s="9">
        <v>2.3952</v>
      </c>
      <c r="K593" s="9" t="s">
        <v>1358</v>
      </c>
      <c r="L593" s="9">
        <v>838</v>
      </c>
      <c r="M593" s="9" t="s">
        <v>1381</v>
      </c>
      <c r="N593" s="90" t="s">
        <v>1468</v>
      </c>
      <c r="O593" s="9"/>
      <c r="P593" s="9">
        <v>48</v>
      </c>
      <c r="Q593" s="9">
        <v>14.82</v>
      </c>
    </row>
    <row r="594" spans="1:17">
      <c r="A594" s="8" t="s">
        <v>2458</v>
      </c>
      <c r="B594" s="8" t="s">
        <v>339</v>
      </c>
      <c r="C594" s="8" t="s">
        <v>38</v>
      </c>
      <c r="D594" s="8" t="s">
        <v>10</v>
      </c>
      <c r="E594" s="8" t="s">
        <v>1400</v>
      </c>
      <c r="F594" s="8" t="s">
        <v>1390</v>
      </c>
      <c r="G594" s="8">
        <v>76.33</v>
      </c>
      <c r="H594" s="8">
        <v>9.18</v>
      </c>
      <c r="I594" s="8">
        <v>1.4489000000000001</v>
      </c>
      <c r="J594" s="8">
        <v>1.9059999999999999</v>
      </c>
      <c r="K594" s="8" t="s">
        <v>1385</v>
      </c>
      <c r="L594" s="8">
        <v>608</v>
      </c>
      <c r="M594" s="8" t="s">
        <v>1426</v>
      </c>
      <c r="N594" s="89" t="s">
        <v>1733</v>
      </c>
      <c r="O594" s="8"/>
      <c r="P594" s="8">
        <v>48</v>
      </c>
      <c r="Q594" s="8">
        <v>0</v>
      </c>
    </row>
    <row r="595" spans="1:17">
      <c r="A595" s="9" t="s">
        <v>2459</v>
      </c>
      <c r="B595" s="9" t="s">
        <v>99</v>
      </c>
      <c r="C595" s="9" t="s">
        <v>38</v>
      </c>
      <c r="D595" s="9" t="s">
        <v>23</v>
      </c>
      <c r="E595" s="9" t="s">
        <v>1380</v>
      </c>
      <c r="F595" s="9" t="s">
        <v>1375</v>
      </c>
      <c r="G595" s="9">
        <v>14.36</v>
      </c>
      <c r="H595" s="9">
        <v>9.2200000000000006</v>
      </c>
      <c r="I595" s="9">
        <v>0.1003</v>
      </c>
      <c r="J595" s="9">
        <v>0.2326</v>
      </c>
      <c r="K595" s="9" t="s">
        <v>1358</v>
      </c>
      <c r="L595" s="9">
        <v>611</v>
      </c>
      <c r="M595" s="9" t="s">
        <v>1426</v>
      </c>
      <c r="N595" s="90" t="s">
        <v>1420</v>
      </c>
      <c r="O595" s="9"/>
      <c r="P595" s="9">
        <v>84</v>
      </c>
      <c r="Q595" s="9">
        <v>4.4400000000000004</v>
      </c>
    </row>
    <row r="596" spans="1:17">
      <c r="A596" s="8" t="s">
        <v>2460</v>
      </c>
      <c r="B596" s="8" t="s">
        <v>440</v>
      </c>
      <c r="C596" s="8" t="s">
        <v>16</v>
      </c>
      <c r="D596" s="8" t="s">
        <v>23</v>
      </c>
      <c r="E596" s="8" t="s">
        <v>1380</v>
      </c>
      <c r="F596" s="8" t="s">
        <v>1384</v>
      </c>
      <c r="G596" s="8">
        <v>98.3</v>
      </c>
      <c r="H596" s="8">
        <v>10.66</v>
      </c>
      <c r="I596" s="8">
        <v>1.2714000000000001</v>
      </c>
      <c r="J596" s="8">
        <v>1.0964</v>
      </c>
      <c r="K596" s="8" t="s">
        <v>1376</v>
      </c>
      <c r="L596" s="8">
        <v>871</v>
      </c>
      <c r="M596" s="8" t="s">
        <v>1403</v>
      </c>
      <c r="N596" s="89" t="s">
        <v>1058</v>
      </c>
      <c r="O596" s="8" t="s">
        <v>2461</v>
      </c>
      <c r="P596" s="8">
        <v>180</v>
      </c>
      <c r="Q596" s="8">
        <v>53.7</v>
      </c>
    </row>
    <row r="597" spans="1:17">
      <c r="A597" s="9" t="s">
        <v>2462</v>
      </c>
      <c r="B597" s="9" t="s">
        <v>584</v>
      </c>
      <c r="C597" s="9" t="s">
        <v>41</v>
      </c>
      <c r="D597" s="9" t="s">
        <v>23</v>
      </c>
      <c r="E597" s="9" t="s">
        <v>1374</v>
      </c>
      <c r="F597" s="9" t="s">
        <v>1390</v>
      </c>
      <c r="G597" s="9">
        <v>41.11</v>
      </c>
      <c r="H597" s="9">
        <v>17.809999999999999</v>
      </c>
      <c r="I597" s="9">
        <v>0.3085</v>
      </c>
      <c r="J597" s="9">
        <v>0.65639999999999998</v>
      </c>
      <c r="K597" s="9" t="s">
        <v>1395</v>
      </c>
      <c r="L597" s="9">
        <v>835</v>
      </c>
      <c r="M597" s="9" t="s">
        <v>1396</v>
      </c>
      <c r="N597" s="90" t="s">
        <v>2463</v>
      </c>
      <c r="O597" s="9" t="s">
        <v>1929</v>
      </c>
      <c r="P597" s="9">
        <v>180</v>
      </c>
      <c r="Q597" s="9">
        <v>25.07</v>
      </c>
    </row>
    <row r="598" spans="1:17">
      <c r="A598" s="8" t="s">
        <v>2464</v>
      </c>
      <c r="B598" s="8" t="s">
        <v>912</v>
      </c>
      <c r="C598" s="8" t="s">
        <v>32</v>
      </c>
      <c r="D598" s="8" t="s">
        <v>44</v>
      </c>
      <c r="E598" s="8" t="s">
        <v>1400</v>
      </c>
      <c r="F598" s="8" t="s">
        <v>1375</v>
      </c>
      <c r="G598" s="8">
        <v>37.99</v>
      </c>
      <c r="H598" s="8">
        <v>9.69</v>
      </c>
      <c r="I598" s="8">
        <v>0.1991</v>
      </c>
      <c r="J598" s="8">
        <v>0.4955</v>
      </c>
      <c r="K598" s="8" t="s">
        <v>1395</v>
      </c>
      <c r="L598" s="8">
        <v>868</v>
      </c>
      <c r="M598" s="8" t="s">
        <v>1377</v>
      </c>
      <c r="N598" s="89" t="s">
        <v>2465</v>
      </c>
      <c r="O598" s="8" t="s">
        <v>739</v>
      </c>
      <c r="P598" s="8">
        <v>120</v>
      </c>
      <c r="Q598" s="8">
        <v>29.43</v>
      </c>
    </row>
    <row r="599" spans="1:17">
      <c r="A599" s="9" t="s">
        <v>2466</v>
      </c>
      <c r="B599" s="9" t="s">
        <v>1269</v>
      </c>
      <c r="C599" s="9" t="s">
        <v>20</v>
      </c>
      <c r="D599" s="9" t="s">
        <v>44</v>
      </c>
      <c r="E599" s="9" t="s">
        <v>1408</v>
      </c>
      <c r="F599" s="9" t="s">
        <v>1375</v>
      </c>
      <c r="G599" s="9">
        <v>40.520000000000003</v>
      </c>
      <c r="H599" s="9">
        <v>11.59</v>
      </c>
      <c r="I599" s="9">
        <v>0.32700000000000001</v>
      </c>
      <c r="J599" s="9">
        <v>1.3379000000000001</v>
      </c>
      <c r="K599" s="9" t="s">
        <v>1376</v>
      </c>
      <c r="L599" s="9">
        <v>845</v>
      </c>
      <c r="M599" s="9" t="s">
        <v>1396</v>
      </c>
      <c r="N599" s="90" t="s">
        <v>1463</v>
      </c>
      <c r="O599" s="9" t="s">
        <v>2467</v>
      </c>
      <c r="P599" s="9">
        <v>36</v>
      </c>
      <c r="Q599" s="9">
        <v>34.950000000000003</v>
      </c>
    </row>
    <row r="600" spans="1:17">
      <c r="A600" s="8" t="s">
        <v>2468</v>
      </c>
      <c r="B600" s="8" t="s">
        <v>155</v>
      </c>
      <c r="C600" s="8" t="s">
        <v>28</v>
      </c>
      <c r="D600" s="8" t="s">
        <v>44</v>
      </c>
      <c r="E600" s="8" t="s">
        <v>1400</v>
      </c>
      <c r="F600" s="8" t="s">
        <v>1390</v>
      </c>
      <c r="G600" s="8">
        <v>87.34</v>
      </c>
      <c r="H600" s="8">
        <v>10.73</v>
      </c>
      <c r="I600" s="8">
        <v>1.5124</v>
      </c>
      <c r="J600" s="8">
        <v>0.88549999999999995</v>
      </c>
      <c r="K600" s="8" t="s">
        <v>1376</v>
      </c>
      <c r="L600" s="8">
        <v>562</v>
      </c>
      <c r="M600" s="8" t="s">
        <v>1396</v>
      </c>
      <c r="N600" s="89" t="s">
        <v>2469</v>
      </c>
      <c r="O600" s="8" t="s">
        <v>2422</v>
      </c>
      <c r="P600" s="8">
        <v>240</v>
      </c>
      <c r="Q600" s="8">
        <v>34.9</v>
      </c>
    </row>
    <row r="601" spans="1:17">
      <c r="A601" s="9" t="s">
        <v>2470</v>
      </c>
      <c r="B601" s="9" t="s">
        <v>320</v>
      </c>
      <c r="C601" s="9" t="s">
        <v>7</v>
      </c>
      <c r="D601" s="9" t="s">
        <v>10</v>
      </c>
      <c r="E601" s="9" t="s">
        <v>1389</v>
      </c>
      <c r="F601" s="9" t="s">
        <v>1390</v>
      </c>
      <c r="G601" s="9">
        <v>71.400000000000006</v>
      </c>
      <c r="H601" s="9">
        <v>7.77</v>
      </c>
      <c r="I601" s="9">
        <v>0.59119999999999995</v>
      </c>
      <c r="J601" s="9">
        <v>0.58699999999999997</v>
      </c>
      <c r="K601" s="9" t="s">
        <v>1412</v>
      </c>
      <c r="L601" s="9">
        <v>849</v>
      </c>
      <c r="M601" s="9" t="s">
        <v>1396</v>
      </c>
      <c r="N601" s="90" t="s">
        <v>1820</v>
      </c>
      <c r="O601" s="9" t="s">
        <v>2471</v>
      </c>
      <c r="P601" s="9">
        <v>240</v>
      </c>
      <c r="Q601" s="9">
        <v>27.41</v>
      </c>
    </row>
    <row r="602" spans="1:17">
      <c r="A602" s="8" t="s">
        <v>2472</v>
      </c>
      <c r="B602" s="8" t="s">
        <v>549</v>
      </c>
      <c r="C602" s="8" t="s">
        <v>24</v>
      </c>
      <c r="D602" s="8" t="s">
        <v>31</v>
      </c>
      <c r="E602" s="8" t="s">
        <v>1380</v>
      </c>
      <c r="F602" s="8" t="s">
        <v>1390</v>
      </c>
      <c r="G602" s="8">
        <v>58.98</v>
      </c>
      <c r="H602" s="8">
        <v>15.84</v>
      </c>
      <c r="I602" s="8">
        <v>0.67830000000000001</v>
      </c>
      <c r="J602" s="8">
        <v>0.8135</v>
      </c>
      <c r="K602" s="8" t="s">
        <v>1385</v>
      </c>
      <c r="L602" s="8">
        <v>778</v>
      </c>
      <c r="M602" s="8" t="s">
        <v>1381</v>
      </c>
      <c r="N602" s="89" t="s">
        <v>2473</v>
      </c>
      <c r="O602" s="8"/>
      <c r="P602" s="8">
        <v>240</v>
      </c>
      <c r="Q602" s="8">
        <v>0</v>
      </c>
    </row>
    <row r="603" spans="1:17">
      <c r="A603" s="9" t="s">
        <v>2474</v>
      </c>
      <c r="B603" s="9" t="s">
        <v>1305</v>
      </c>
      <c r="C603" s="9" t="s">
        <v>32</v>
      </c>
      <c r="D603" s="9" t="s">
        <v>31</v>
      </c>
      <c r="E603" s="9" t="s">
        <v>1374</v>
      </c>
      <c r="F603" s="9" t="s">
        <v>1390</v>
      </c>
      <c r="G603" s="9">
        <v>44.55</v>
      </c>
      <c r="H603" s="9">
        <v>10.44</v>
      </c>
      <c r="I603" s="9">
        <v>0.31780000000000003</v>
      </c>
      <c r="J603" s="9">
        <v>1.1393</v>
      </c>
      <c r="K603" s="9" t="s">
        <v>1385</v>
      </c>
      <c r="L603" s="9">
        <v>878</v>
      </c>
      <c r="M603" s="9" t="s">
        <v>1403</v>
      </c>
      <c r="N603" s="90" t="s">
        <v>1537</v>
      </c>
      <c r="O603" s="9" t="s">
        <v>2185</v>
      </c>
      <c r="P603" s="9">
        <v>48</v>
      </c>
      <c r="Q603" s="9">
        <v>0</v>
      </c>
    </row>
    <row r="604" spans="1:17">
      <c r="A604" s="8" t="s">
        <v>2475</v>
      </c>
      <c r="B604" s="8" t="s">
        <v>516</v>
      </c>
      <c r="C604" s="8" t="s">
        <v>7</v>
      </c>
      <c r="D604" s="8" t="s">
        <v>1360</v>
      </c>
      <c r="E604" s="8" t="s">
        <v>1389</v>
      </c>
      <c r="F604" s="8" t="s">
        <v>1375</v>
      </c>
      <c r="G604" s="8">
        <v>57.36</v>
      </c>
      <c r="H604" s="8">
        <v>16.59</v>
      </c>
      <c r="I604" s="8">
        <v>0.4173</v>
      </c>
      <c r="J604" s="8">
        <v>0.82350000000000001</v>
      </c>
      <c r="K604" s="8" t="s">
        <v>1358</v>
      </c>
      <c r="L604" s="8">
        <v>775</v>
      </c>
      <c r="M604" s="8" t="s">
        <v>1426</v>
      </c>
      <c r="N604" s="89" t="s">
        <v>270</v>
      </c>
      <c r="O604" s="8"/>
      <c r="P604" s="8">
        <v>240</v>
      </c>
      <c r="Q604" s="8">
        <v>5.76</v>
      </c>
    </row>
    <row r="605" spans="1:17">
      <c r="A605" s="9" t="s">
        <v>2476</v>
      </c>
      <c r="B605" s="9" t="s">
        <v>461</v>
      </c>
      <c r="C605" s="9" t="s">
        <v>35</v>
      </c>
      <c r="D605" s="9" t="s">
        <v>10</v>
      </c>
      <c r="E605" s="9" t="s">
        <v>1389</v>
      </c>
      <c r="F605" s="9" t="s">
        <v>1375</v>
      </c>
      <c r="G605" s="9">
        <v>91.6</v>
      </c>
      <c r="H605" s="9">
        <v>14.9</v>
      </c>
      <c r="I605" s="9">
        <v>0.61499999999999999</v>
      </c>
      <c r="J605" s="9">
        <v>1.2758</v>
      </c>
      <c r="K605" s="9" t="s">
        <v>1412</v>
      </c>
      <c r="L605" s="9">
        <v>608</v>
      </c>
      <c r="M605" s="9" t="s">
        <v>1403</v>
      </c>
      <c r="N605" s="90" t="s">
        <v>1804</v>
      </c>
      <c r="O605" s="9" t="s">
        <v>726</v>
      </c>
      <c r="P605" s="9">
        <v>180</v>
      </c>
      <c r="Q605" s="9">
        <v>45.67</v>
      </c>
    </row>
    <row r="606" spans="1:17">
      <c r="A606" s="8" t="s">
        <v>2477</v>
      </c>
      <c r="B606" s="8" t="s">
        <v>838</v>
      </c>
      <c r="C606" s="8" t="s">
        <v>28</v>
      </c>
      <c r="D606" s="8" t="s">
        <v>31</v>
      </c>
      <c r="E606" s="8" t="s">
        <v>1411</v>
      </c>
      <c r="F606" s="8" t="s">
        <v>1384</v>
      </c>
      <c r="G606" s="8">
        <v>67.11</v>
      </c>
      <c r="H606" s="8">
        <v>13.99</v>
      </c>
      <c r="I606" s="8">
        <v>1.0226999999999999</v>
      </c>
      <c r="J606" s="8">
        <v>1.8334999999999999</v>
      </c>
      <c r="K606" s="8" t="s">
        <v>1395</v>
      </c>
      <c r="L606" s="8">
        <v>601</v>
      </c>
      <c r="M606" s="8" t="s">
        <v>1396</v>
      </c>
      <c r="N606" s="89" t="s">
        <v>1540</v>
      </c>
      <c r="O606" s="8" t="s">
        <v>2108</v>
      </c>
      <c r="P606" s="8">
        <v>48</v>
      </c>
      <c r="Q606" s="8">
        <v>22.24</v>
      </c>
    </row>
    <row r="607" spans="1:17">
      <c r="A607" s="9" t="s">
        <v>2478</v>
      </c>
      <c r="B607" s="9" t="s">
        <v>1351</v>
      </c>
      <c r="C607" s="9" t="s">
        <v>32</v>
      </c>
      <c r="D607" s="9" t="s">
        <v>10</v>
      </c>
      <c r="E607" s="9" t="s">
        <v>1411</v>
      </c>
      <c r="F607" s="9" t="s">
        <v>1375</v>
      </c>
      <c r="G607" s="9">
        <v>80.37</v>
      </c>
      <c r="H607" s="9">
        <v>16.559999999999999</v>
      </c>
      <c r="I607" s="9">
        <v>1.0709</v>
      </c>
      <c r="J607" s="9">
        <v>2.3008000000000002</v>
      </c>
      <c r="K607" s="9" t="s">
        <v>1395</v>
      </c>
      <c r="L607" s="9">
        <v>881</v>
      </c>
      <c r="M607" s="9" t="s">
        <v>1377</v>
      </c>
      <c r="N607" s="90" t="s">
        <v>2479</v>
      </c>
      <c r="O607" s="9" t="s">
        <v>2480</v>
      </c>
      <c r="P607" s="9">
        <v>48</v>
      </c>
      <c r="Q607" s="9">
        <v>14.77</v>
      </c>
    </row>
    <row r="608" spans="1:17">
      <c r="A608" s="8" t="s">
        <v>2481</v>
      </c>
      <c r="B608" s="8" t="s">
        <v>1075</v>
      </c>
      <c r="C608" s="8" t="s">
        <v>32</v>
      </c>
      <c r="D608" s="8" t="s">
        <v>44</v>
      </c>
      <c r="E608" s="8" t="s">
        <v>1411</v>
      </c>
      <c r="F608" s="8" t="s">
        <v>1375</v>
      </c>
      <c r="G608" s="8">
        <v>30.61</v>
      </c>
      <c r="H608" s="8">
        <v>14.35</v>
      </c>
      <c r="I608" s="8">
        <v>0.58850000000000002</v>
      </c>
      <c r="J608" s="8">
        <v>1.4746999999999999</v>
      </c>
      <c r="K608" s="8" t="s">
        <v>1412</v>
      </c>
      <c r="L608" s="8">
        <v>745</v>
      </c>
      <c r="M608" s="8" t="s">
        <v>1396</v>
      </c>
      <c r="N608" s="89" t="s">
        <v>1550</v>
      </c>
      <c r="O608" s="8" t="s">
        <v>2143</v>
      </c>
      <c r="P608" s="8">
        <v>24</v>
      </c>
      <c r="Q608" s="8">
        <v>24.27</v>
      </c>
    </row>
    <row r="609" spans="1:17">
      <c r="A609" s="9" t="s">
        <v>2482</v>
      </c>
      <c r="B609" s="9" t="s">
        <v>116</v>
      </c>
      <c r="C609" s="9" t="s">
        <v>28</v>
      </c>
      <c r="D609" s="9" t="s">
        <v>31</v>
      </c>
      <c r="E609" s="9" t="s">
        <v>1380</v>
      </c>
      <c r="F609" s="9" t="s">
        <v>1375</v>
      </c>
      <c r="G609" s="9">
        <v>24.33</v>
      </c>
      <c r="H609" s="9">
        <v>12.91</v>
      </c>
      <c r="I609" s="9">
        <v>0.47139999999999999</v>
      </c>
      <c r="J609" s="9">
        <v>0.65159999999999996</v>
      </c>
      <c r="K609" s="9" t="s">
        <v>1376</v>
      </c>
      <c r="L609" s="9">
        <v>580</v>
      </c>
      <c r="M609" s="9" t="s">
        <v>1377</v>
      </c>
      <c r="N609" s="90" t="s">
        <v>2483</v>
      </c>
      <c r="O609" s="9" t="s">
        <v>2484</v>
      </c>
      <c r="P609" s="9">
        <v>48</v>
      </c>
      <c r="Q609" s="9">
        <v>7.46</v>
      </c>
    </row>
    <row r="610" spans="1:17">
      <c r="A610" s="8" t="s">
        <v>2485</v>
      </c>
      <c r="B610" s="8" t="s">
        <v>905</v>
      </c>
      <c r="C610" s="8" t="s">
        <v>28</v>
      </c>
      <c r="D610" s="8" t="s">
        <v>23</v>
      </c>
      <c r="E610" s="8" t="s">
        <v>1400</v>
      </c>
      <c r="F610" s="8" t="s">
        <v>1384</v>
      </c>
      <c r="G610" s="8">
        <v>10.97</v>
      </c>
      <c r="H610" s="8">
        <v>15.61</v>
      </c>
      <c r="I610" s="8">
        <v>7.9500000000000001E-2</v>
      </c>
      <c r="J610" s="8">
        <v>0.18110000000000001</v>
      </c>
      <c r="K610" s="8" t="s">
        <v>1376</v>
      </c>
      <c r="L610" s="8">
        <v>830</v>
      </c>
      <c r="M610" s="8" t="s">
        <v>1396</v>
      </c>
      <c r="N610" s="89" t="s">
        <v>2486</v>
      </c>
      <c r="O610" s="8" t="s">
        <v>1612</v>
      </c>
      <c r="P610" s="8">
        <v>120</v>
      </c>
      <c r="Q610" s="8">
        <v>1.1200000000000001</v>
      </c>
    </row>
    <row r="611" spans="1:17">
      <c r="A611" s="9" t="s">
        <v>2487</v>
      </c>
      <c r="B611" s="9" t="s">
        <v>1199</v>
      </c>
      <c r="C611" s="9" t="s">
        <v>28</v>
      </c>
      <c r="D611" s="9" t="s">
        <v>31</v>
      </c>
      <c r="E611" s="9" t="s">
        <v>1374</v>
      </c>
      <c r="F611" s="9" t="s">
        <v>1390</v>
      </c>
      <c r="G611" s="9">
        <v>9.66</v>
      </c>
      <c r="H611" s="9">
        <v>10.91</v>
      </c>
      <c r="I611" s="9">
        <v>6.2799999999999995E-2</v>
      </c>
      <c r="J611" s="9">
        <v>0.44979999999999998</v>
      </c>
      <c r="K611" s="9" t="s">
        <v>1385</v>
      </c>
      <c r="L611" s="9">
        <v>779</v>
      </c>
      <c r="M611" s="9" t="s">
        <v>1403</v>
      </c>
      <c r="N611" s="90" t="s">
        <v>1095</v>
      </c>
      <c r="O611" s="9" t="s">
        <v>2488</v>
      </c>
      <c r="P611" s="9">
        <v>24</v>
      </c>
      <c r="Q611" s="9">
        <v>0</v>
      </c>
    </row>
    <row r="612" spans="1:17">
      <c r="A612" s="8" t="s">
        <v>2489</v>
      </c>
      <c r="B612" s="8" t="s">
        <v>1263</v>
      </c>
      <c r="C612" s="8" t="s">
        <v>32</v>
      </c>
      <c r="D612" s="8" t="s">
        <v>44</v>
      </c>
      <c r="E612" s="8" t="s">
        <v>1380</v>
      </c>
      <c r="F612" s="8" t="s">
        <v>1375</v>
      </c>
      <c r="G612" s="8">
        <v>59.74</v>
      </c>
      <c r="H612" s="8">
        <v>13.29</v>
      </c>
      <c r="I612" s="8">
        <v>1.0441</v>
      </c>
      <c r="J612" s="8">
        <v>1.3682000000000001</v>
      </c>
      <c r="K612" s="8" t="s">
        <v>1395</v>
      </c>
      <c r="L612" s="8">
        <v>818</v>
      </c>
      <c r="M612" s="8" t="s">
        <v>1396</v>
      </c>
      <c r="N612" s="89" t="s">
        <v>2311</v>
      </c>
      <c r="O612" s="8" t="s">
        <v>1221</v>
      </c>
      <c r="P612" s="8">
        <v>60</v>
      </c>
      <c r="Q612" s="8">
        <v>49.26</v>
      </c>
    </row>
    <row r="613" spans="1:17">
      <c r="A613" s="9" t="s">
        <v>2490</v>
      </c>
      <c r="B613" s="9" t="s">
        <v>795</v>
      </c>
      <c r="C613" s="9" t="s">
        <v>12</v>
      </c>
      <c r="D613" s="9" t="s">
        <v>44</v>
      </c>
      <c r="E613" s="9" t="s">
        <v>1411</v>
      </c>
      <c r="F613" s="9" t="s">
        <v>1384</v>
      </c>
      <c r="G613" s="9">
        <v>69.209999999999994</v>
      </c>
      <c r="H613" s="9">
        <v>16.87</v>
      </c>
      <c r="I613" s="9">
        <v>1.0364</v>
      </c>
      <c r="J613" s="9">
        <v>1.0588</v>
      </c>
      <c r="K613" s="9" t="s">
        <v>1376</v>
      </c>
      <c r="L613" s="9">
        <v>580</v>
      </c>
      <c r="M613" s="9" t="s">
        <v>1426</v>
      </c>
      <c r="N613" s="90" t="s">
        <v>2491</v>
      </c>
      <c r="O613" s="9"/>
      <c r="P613" s="9">
        <v>180</v>
      </c>
      <c r="Q613" s="9">
        <v>24.95</v>
      </c>
    </row>
    <row r="614" spans="1:17">
      <c r="A614" s="8" t="s">
        <v>2492</v>
      </c>
      <c r="B614" s="8" t="s">
        <v>669</v>
      </c>
      <c r="C614" s="8" t="s">
        <v>20</v>
      </c>
      <c r="D614" s="8" t="s">
        <v>31</v>
      </c>
      <c r="E614" s="8" t="s">
        <v>1374</v>
      </c>
      <c r="F614" s="8" t="s">
        <v>1375</v>
      </c>
      <c r="G614" s="8">
        <v>21.84</v>
      </c>
      <c r="H614" s="8">
        <v>15.24</v>
      </c>
      <c r="I614" s="8">
        <v>0.12130000000000001</v>
      </c>
      <c r="J614" s="8">
        <v>1.9737</v>
      </c>
      <c r="K614" s="8" t="s">
        <v>1358</v>
      </c>
      <c r="L614" s="8">
        <v>716</v>
      </c>
      <c r="M614" s="8" t="s">
        <v>1396</v>
      </c>
      <c r="N614" s="89" t="s">
        <v>1102</v>
      </c>
      <c r="O614" s="8" t="s">
        <v>2493</v>
      </c>
      <c r="P614" s="8">
        <v>12</v>
      </c>
      <c r="Q614" s="8">
        <v>20.72</v>
      </c>
    </row>
    <row r="615" spans="1:17">
      <c r="A615" s="9" t="s">
        <v>2494</v>
      </c>
      <c r="B615" s="9" t="s">
        <v>486</v>
      </c>
      <c r="C615" s="9" t="s">
        <v>28</v>
      </c>
      <c r="D615" s="9" t="s">
        <v>31</v>
      </c>
      <c r="E615" s="9" t="s">
        <v>1411</v>
      </c>
      <c r="F615" s="9" t="s">
        <v>1384</v>
      </c>
      <c r="G615" s="9">
        <v>72.150000000000006</v>
      </c>
      <c r="H615" s="9">
        <v>8.85</v>
      </c>
      <c r="I615" s="9">
        <v>1.0581</v>
      </c>
      <c r="J615" s="9">
        <v>0.64219999999999999</v>
      </c>
      <c r="K615" s="9" t="s">
        <v>1358</v>
      </c>
      <c r="L615" s="9">
        <v>704</v>
      </c>
      <c r="M615" s="9" t="s">
        <v>1426</v>
      </c>
      <c r="N615" s="90" t="s">
        <v>647</v>
      </c>
      <c r="O615" s="9"/>
      <c r="P615" s="9">
        <v>240</v>
      </c>
      <c r="Q615" s="9">
        <v>62.14</v>
      </c>
    </row>
    <row r="616" spans="1:17">
      <c r="A616" s="8" t="s">
        <v>2495</v>
      </c>
      <c r="B616" s="8" t="s">
        <v>633</v>
      </c>
      <c r="C616" s="8" t="s">
        <v>20</v>
      </c>
      <c r="D616" s="8" t="s">
        <v>31</v>
      </c>
      <c r="E616" s="8" t="s">
        <v>1380</v>
      </c>
      <c r="F616" s="8" t="s">
        <v>1384</v>
      </c>
      <c r="G616" s="8">
        <v>4.1100000000000003</v>
      </c>
      <c r="H616" s="8">
        <v>10.27</v>
      </c>
      <c r="I616" s="8">
        <v>3.2099999999999997E-2</v>
      </c>
      <c r="J616" s="8">
        <v>4.48E-2</v>
      </c>
      <c r="K616" s="8" t="s">
        <v>1376</v>
      </c>
      <c r="L616" s="8">
        <v>887</v>
      </c>
      <c r="M616" s="8" t="s">
        <v>1377</v>
      </c>
      <c r="N616" s="89" t="s">
        <v>2496</v>
      </c>
      <c r="O616" s="8" t="s">
        <v>2307</v>
      </c>
      <c r="P616" s="8">
        <v>180</v>
      </c>
      <c r="Q616" s="8">
        <v>0.88</v>
      </c>
    </row>
    <row r="617" spans="1:17">
      <c r="A617" s="9" t="s">
        <v>2497</v>
      </c>
      <c r="B617" s="9" t="s">
        <v>674</v>
      </c>
      <c r="C617" s="9" t="s">
        <v>28</v>
      </c>
      <c r="D617" s="9" t="s">
        <v>23</v>
      </c>
      <c r="E617" s="9" t="s">
        <v>1374</v>
      </c>
      <c r="F617" s="9" t="s">
        <v>1384</v>
      </c>
      <c r="G617" s="9">
        <v>1.74</v>
      </c>
      <c r="H617" s="9">
        <v>18</v>
      </c>
      <c r="I617" s="9">
        <v>1.9599999999999999E-2</v>
      </c>
      <c r="J617" s="9">
        <v>2.8000000000000001E-2</v>
      </c>
      <c r="K617" s="9" t="s">
        <v>1412</v>
      </c>
      <c r="L617" s="9">
        <v>643</v>
      </c>
      <c r="M617" s="9" t="s">
        <v>1386</v>
      </c>
      <c r="N617" s="90" t="s">
        <v>1520</v>
      </c>
      <c r="O617" s="9"/>
      <c r="P617" s="9">
        <v>180</v>
      </c>
      <c r="Q617" s="9">
        <v>1.48</v>
      </c>
    </row>
    <row r="618" spans="1:17">
      <c r="A618" s="8" t="s">
        <v>2498</v>
      </c>
      <c r="B618" s="8" t="s">
        <v>1334</v>
      </c>
      <c r="C618" s="8" t="s">
        <v>24</v>
      </c>
      <c r="D618" s="8" t="s">
        <v>1360</v>
      </c>
      <c r="E618" s="8" t="s">
        <v>1374</v>
      </c>
      <c r="F618" s="8" t="s">
        <v>1384</v>
      </c>
      <c r="G618" s="8">
        <v>42.37</v>
      </c>
      <c r="H618" s="8">
        <v>14.45</v>
      </c>
      <c r="I618" s="8">
        <v>0.66400000000000003</v>
      </c>
      <c r="J618" s="8">
        <v>0.80459999999999998</v>
      </c>
      <c r="K618" s="8" t="s">
        <v>1412</v>
      </c>
      <c r="L618" s="8">
        <v>556</v>
      </c>
      <c r="M618" s="8" t="s">
        <v>1396</v>
      </c>
      <c r="N618" s="89" t="s">
        <v>2141</v>
      </c>
      <c r="O618" s="8" t="s">
        <v>1017</v>
      </c>
      <c r="P618" s="8">
        <v>84</v>
      </c>
      <c r="Q618" s="8">
        <v>32.020000000000003</v>
      </c>
    </row>
    <row r="619" spans="1:17">
      <c r="A619" s="9" t="s">
        <v>2499</v>
      </c>
      <c r="B619" s="9" t="s">
        <v>294</v>
      </c>
      <c r="C619" s="9" t="s">
        <v>28</v>
      </c>
      <c r="D619" s="9" t="s">
        <v>23</v>
      </c>
      <c r="E619" s="9" t="s">
        <v>1408</v>
      </c>
      <c r="F619" s="9" t="s">
        <v>1390</v>
      </c>
      <c r="G619" s="9">
        <v>39.68</v>
      </c>
      <c r="H619" s="9">
        <v>14</v>
      </c>
      <c r="I619" s="9">
        <v>0.74990000000000001</v>
      </c>
      <c r="J619" s="9">
        <v>1.0843</v>
      </c>
      <c r="K619" s="9" t="s">
        <v>1376</v>
      </c>
      <c r="L619" s="9">
        <v>666</v>
      </c>
      <c r="M619" s="9" t="s">
        <v>1381</v>
      </c>
      <c r="N619" s="90" t="s">
        <v>2375</v>
      </c>
      <c r="O619" s="9"/>
      <c r="P619" s="9">
        <v>48</v>
      </c>
      <c r="Q619" s="9">
        <v>19.309999999999999</v>
      </c>
    </row>
    <row r="620" spans="1:17">
      <c r="A620" s="8" t="s">
        <v>2500</v>
      </c>
      <c r="B620" s="8" t="s">
        <v>825</v>
      </c>
      <c r="C620" s="8" t="s">
        <v>35</v>
      </c>
      <c r="D620" s="8" t="s">
        <v>10</v>
      </c>
      <c r="E620" s="8" t="s">
        <v>1408</v>
      </c>
      <c r="F620" s="8" t="s">
        <v>1375</v>
      </c>
      <c r="G620" s="8">
        <v>2.77</v>
      </c>
      <c r="H620" s="8">
        <v>18.12</v>
      </c>
      <c r="I620" s="8">
        <v>1.6500000000000001E-2</v>
      </c>
      <c r="J620" s="8">
        <v>5.0099999999999999E-2</v>
      </c>
      <c r="K620" s="8" t="s">
        <v>1376</v>
      </c>
      <c r="L620" s="8">
        <v>891</v>
      </c>
      <c r="M620" s="8" t="s">
        <v>1403</v>
      </c>
      <c r="N620" s="89" t="s">
        <v>2501</v>
      </c>
      <c r="O620" s="8" t="s">
        <v>1230</v>
      </c>
      <c r="P620" s="8">
        <v>120</v>
      </c>
      <c r="Q620" s="8">
        <v>1.02</v>
      </c>
    </row>
    <row r="621" spans="1:17">
      <c r="A621" s="9" t="s">
        <v>2502</v>
      </c>
      <c r="B621" s="9" t="s">
        <v>510</v>
      </c>
      <c r="C621" s="9" t="s">
        <v>7</v>
      </c>
      <c r="D621" s="9" t="s">
        <v>1360</v>
      </c>
      <c r="E621" s="9" t="s">
        <v>1374</v>
      </c>
      <c r="F621" s="9" t="s">
        <v>1390</v>
      </c>
      <c r="G621" s="9">
        <v>26.16</v>
      </c>
      <c r="H621" s="9">
        <v>13.34</v>
      </c>
      <c r="I621" s="9">
        <v>0.1467</v>
      </c>
      <c r="J621" s="9">
        <v>0.33689999999999998</v>
      </c>
      <c r="K621" s="9" t="s">
        <v>1395</v>
      </c>
      <c r="L621" s="9">
        <v>606</v>
      </c>
      <c r="M621" s="9" t="s">
        <v>1377</v>
      </c>
      <c r="N621" s="90" t="s">
        <v>2503</v>
      </c>
      <c r="O621" s="9" t="s">
        <v>652</v>
      </c>
      <c r="P621" s="9">
        <v>180</v>
      </c>
      <c r="Q621" s="9">
        <v>3.68</v>
      </c>
    </row>
    <row r="622" spans="1:17">
      <c r="A622" s="8" t="s">
        <v>2504</v>
      </c>
      <c r="B622" s="8" t="s">
        <v>822</v>
      </c>
      <c r="C622" s="8" t="s">
        <v>38</v>
      </c>
      <c r="D622" s="8" t="s">
        <v>44</v>
      </c>
      <c r="E622" s="8" t="s">
        <v>1380</v>
      </c>
      <c r="F622" s="8" t="s">
        <v>1390</v>
      </c>
      <c r="G622" s="8">
        <v>86.99</v>
      </c>
      <c r="H622" s="8">
        <v>15.93</v>
      </c>
      <c r="I622" s="8">
        <v>1.4632000000000001</v>
      </c>
      <c r="J622" s="8">
        <v>7.8898000000000001</v>
      </c>
      <c r="K622" s="8" t="s">
        <v>1376</v>
      </c>
      <c r="L622" s="8">
        <v>748</v>
      </c>
      <c r="M622" s="8" t="s">
        <v>1403</v>
      </c>
      <c r="N622" s="89" t="s">
        <v>1218</v>
      </c>
      <c r="O622" s="8" t="s">
        <v>1848</v>
      </c>
      <c r="P622" s="8">
        <v>12</v>
      </c>
      <c r="Q622" s="8">
        <v>57.6</v>
      </c>
    </row>
    <row r="623" spans="1:17">
      <c r="A623" s="9" t="s">
        <v>2505</v>
      </c>
      <c r="B623" s="9" t="s">
        <v>420</v>
      </c>
      <c r="C623" s="9" t="s">
        <v>32</v>
      </c>
      <c r="D623" s="9" t="s">
        <v>23</v>
      </c>
      <c r="E623" s="9" t="s">
        <v>1374</v>
      </c>
      <c r="F623" s="9" t="s">
        <v>1375</v>
      </c>
      <c r="G623" s="9">
        <v>18.55</v>
      </c>
      <c r="H623" s="9">
        <v>7.66</v>
      </c>
      <c r="I623" s="9">
        <v>0.21229999999999999</v>
      </c>
      <c r="J623" s="9">
        <v>0.28599999999999998</v>
      </c>
      <c r="K623" s="9" t="s">
        <v>1395</v>
      </c>
      <c r="L623" s="9">
        <v>602</v>
      </c>
      <c r="M623" s="9" t="s">
        <v>1377</v>
      </c>
      <c r="N623" s="90" t="s">
        <v>2506</v>
      </c>
      <c r="O623" s="9" t="s">
        <v>2000</v>
      </c>
      <c r="P623" s="9">
        <v>84</v>
      </c>
      <c r="Q623" s="9">
        <v>3.9</v>
      </c>
    </row>
    <row r="624" spans="1:17">
      <c r="A624" s="8" t="s">
        <v>2507</v>
      </c>
      <c r="B624" s="8" t="s">
        <v>977</v>
      </c>
      <c r="C624" s="8" t="s">
        <v>24</v>
      </c>
      <c r="D624" s="8" t="s">
        <v>31</v>
      </c>
      <c r="E624" s="8" t="s">
        <v>1400</v>
      </c>
      <c r="F624" s="8" t="s">
        <v>1384</v>
      </c>
      <c r="G624" s="8">
        <v>90.69</v>
      </c>
      <c r="H624" s="8">
        <v>9.3000000000000007</v>
      </c>
      <c r="I624" s="8">
        <v>0.58620000000000005</v>
      </c>
      <c r="J624" s="8">
        <v>1.8957999999999999</v>
      </c>
      <c r="K624" s="8" t="s">
        <v>1412</v>
      </c>
      <c r="L624" s="8">
        <v>659</v>
      </c>
      <c r="M624" s="8" t="s">
        <v>1403</v>
      </c>
      <c r="N624" s="89" t="s">
        <v>2437</v>
      </c>
      <c r="O624" s="8" t="s">
        <v>1378</v>
      </c>
      <c r="P624" s="8">
        <v>60</v>
      </c>
      <c r="Q624" s="8">
        <v>84.83</v>
      </c>
    </row>
    <row r="625" spans="1:17">
      <c r="A625" s="9" t="s">
        <v>2508</v>
      </c>
      <c r="B625" s="9" t="s">
        <v>61</v>
      </c>
      <c r="C625" s="9" t="s">
        <v>20</v>
      </c>
      <c r="D625" s="9" t="s">
        <v>10</v>
      </c>
      <c r="E625" s="9" t="s">
        <v>1408</v>
      </c>
      <c r="F625" s="9" t="s">
        <v>1384</v>
      </c>
      <c r="G625" s="9">
        <v>12.22</v>
      </c>
      <c r="H625" s="9">
        <v>8.84</v>
      </c>
      <c r="I625" s="9">
        <v>0.20150000000000001</v>
      </c>
      <c r="J625" s="9">
        <v>0.1087</v>
      </c>
      <c r="K625" s="9" t="s">
        <v>1376</v>
      </c>
      <c r="L625" s="9">
        <v>657</v>
      </c>
      <c r="M625" s="9" t="s">
        <v>1403</v>
      </c>
      <c r="N625" s="90" t="s">
        <v>2509</v>
      </c>
      <c r="O625" s="9" t="s">
        <v>2510</v>
      </c>
      <c r="P625" s="9">
        <v>240</v>
      </c>
      <c r="Q625" s="9">
        <v>8.16</v>
      </c>
    </row>
    <row r="626" spans="1:17">
      <c r="A626" s="8" t="s">
        <v>2511</v>
      </c>
      <c r="B626" s="8" t="s">
        <v>1129</v>
      </c>
      <c r="C626" s="8" t="s">
        <v>12</v>
      </c>
      <c r="D626" s="8" t="s">
        <v>31</v>
      </c>
      <c r="E626" s="8" t="s">
        <v>1389</v>
      </c>
      <c r="F626" s="8" t="s">
        <v>1375</v>
      </c>
      <c r="G626" s="8">
        <v>80.849999999999994</v>
      </c>
      <c r="H626" s="8">
        <v>10.25</v>
      </c>
      <c r="I626" s="8">
        <v>0.4264</v>
      </c>
      <c r="J626" s="8">
        <v>3.7402000000000002</v>
      </c>
      <c r="K626" s="8" t="s">
        <v>1385</v>
      </c>
      <c r="L626" s="8">
        <v>700</v>
      </c>
      <c r="M626" s="8" t="s">
        <v>1386</v>
      </c>
      <c r="N626" s="89" t="s">
        <v>668</v>
      </c>
      <c r="O626" s="8"/>
      <c r="P626" s="8">
        <v>24</v>
      </c>
      <c r="Q626" s="8">
        <v>0</v>
      </c>
    </row>
    <row r="627" spans="1:17">
      <c r="A627" s="9" t="s">
        <v>2512</v>
      </c>
      <c r="B627" s="9" t="s">
        <v>1015</v>
      </c>
      <c r="C627" s="9" t="s">
        <v>38</v>
      </c>
      <c r="D627" s="9" t="s">
        <v>1360</v>
      </c>
      <c r="E627" s="9" t="s">
        <v>1400</v>
      </c>
      <c r="F627" s="9" t="s">
        <v>1390</v>
      </c>
      <c r="G627" s="9">
        <v>35.79</v>
      </c>
      <c r="H627" s="9">
        <v>11.78</v>
      </c>
      <c r="I627" s="9">
        <v>0.58520000000000005</v>
      </c>
      <c r="J627" s="9">
        <v>1.6811</v>
      </c>
      <c r="K627" s="9" t="s">
        <v>1358</v>
      </c>
      <c r="L627" s="9">
        <v>658</v>
      </c>
      <c r="M627" s="9" t="s">
        <v>1377</v>
      </c>
      <c r="N627" s="90" t="s">
        <v>1545</v>
      </c>
      <c r="O627" s="9" t="s">
        <v>1218</v>
      </c>
      <c r="P627" s="9">
        <v>24</v>
      </c>
      <c r="Q627" s="9">
        <v>9.36</v>
      </c>
    </row>
    <row r="628" spans="1:17">
      <c r="A628" s="8" t="s">
        <v>2513</v>
      </c>
      <c r="B628" s="8" t="s">
        <v>1080</v>
      </c>
      <c r="C628" s="8" t="s">
        <v>12</v>
      </c>
      <c r="D628" s="8" t="s">
        <v>1360</v>
      </c>
      <c r="E628" s="8" t="s">
        <v>1374</v>
      </c>
      <c r="F628" s="8" t="s">
        <v>1375</v>
      </c>
      <c r="G628" s="8">
        <v>56.19</v>
      </c>
      <c r="H628" s="8">
        <v>11.04</v>
      </c>
      <c r="I628" s="8">
        <v>0.59189999999999998</v>
      </c>
      <c r="J628" s="8">
        <v>4.9672000000000001</v>
      </c>
      <c r="K628" s="8"/>
      <c r="L628" s="8">
        <v>683</v>
      </c>
      <c r="M628" s="8" t="s">
        <v>1377</v>
      </c>
      <c r="N628" s="89" t="s">
        <v>2401</v>
      </c>
      <c r="O628" s="8" t="s">
        <v>1835</v>
      </c>
      <c r="P628" s="8">
        <v>12</v>
      </c>
      <c r="Q628" s="8">
        <v>0</v>
      </c>
    </row>
    <row r="629" spans="1:17">
      <c r="A629" s="9" t="s">
        <v>2514</v>
      </c>
      <c r="B629" s="9" t="s">
        <v>985</v>
      </c>
      <c r="C629" s="9" t="s">
        <v>28</v>
      </c>
      <c r="D629" s="9" t="s">
        <v>31</v>
      </c>
      <c r="E629" s="9" t="s">
        <v>1400</v>
      </c>
      <c r="F629" s="9" t="s">
        <v>1390</v>
      </c>
      <c r="G629" s="9">
        <v>83.91</v>
      </c>
      <c r="H629" s="9">
        <v>16.98</v>
      </c>
      <c r="I629" s="9">
        <v>0.52680000000000005</v>
      </c>
      <c r="J629" s="9">
        <v>4.1478999999999999</v>
      </c>
      <c r="K629" s="9" t="s">
        <v>1358</v>
      </c>
      <c r="L629" s="9">
        <v>829</v>
      </c>
      <c r="M629" s="9" t="s">
        <v>1403</v>
      </c>
      <c r="N629" s="90" t="s">
        <v>2202</v>
      </c>
      <c r="O629" s="9" t="s">
        <v>2515</v>
      </c>
      <c r="P629" s="9">
        <v>24</v>
      </c>
      <c r="Q629" s="9">
        <v>18.07</v>
      </c>
    </row>
    <row r="630" spans="1:17">
      <c r="A630" s="8" t="s">
        <v>2516</v>
      </c>
      <c r="B630" s="8" t="s">
        <v>1059</v>
      </c>
      <c r="C630" s="8" t="s">
        <v>28</v>
      </c>
      <c r="D630" s="8" t="s">
        <v>10</v>
      </c>
      <c r="E630" s="8" t="s">
        <v>1411</v>
      </c>
      <c r="F630" s="8" t="s">
        <v>1384</v>
      </c>
      <c r="G630" s="8">
        <v>78.83</v>
      </c>
      <c r="H630" s="8">
        <v>10.210000000000001</v>
      </c>
      <c r="I630" s="8">
        <v>1.0291999999999999</v>
      </c>
      <c r="J630" s="8">
        <v>1.0508999999999999</v>
      </c>
      <c r="K630" s="8" t="s">
        <v>1412</v>
      </c>
      <c r="L630" s="8">
        <v>743</v>
      </c>
      <c r="M630" s="8" t="s">
        <v>1396</v>
      </c>
      <c r="N630" s="89" t="s">
        <v>1886</v>
      </c>
      <c r="O630" s="8" t="s">
        <v>2517</v>
      </c>
      <c r="P630" s="8">
        <v>120</v>
      </c>
      <c r="Q630" s="8">
        <v>70.8</v>
      </c>
    </row>
    <row r="631" spans="1:17">
      <c r="A631" s="9" t="s">
        <v>2518</v>
      </c>
      <c r="B631" s="9" t="s">
        <v>1020</v>
      </c>
      <c r="C631" s="9" t="s">
        <v>24</v>
      </c>
      <c r="D631" s="9" t="s">
        <v>44</v>
      </c>
      <c r="E631" s="9" t="s">
        <v>1389</v>
      </c>
      <c r="F631" s="9" t="s">
        <v>1375</v>
      </c>
      <c r="G631" s="9">
        <v>34.65</v>
      </c>
      <c r="H631" s="9">
        <v>8.32</v>
      </c>
      <c r="I631" s="9">
        <v>0.44919999999999999</v>
      </c>
      <c r="J631" s="9">
        <v>1.5722</v>
      </c>
      <c r="K631" s="9" t="s">
        <v>1376</v>
      </c>
      <c r="L631" s="9">
        <v>796</v>
      </c>
      <c r="M631" s="9" t="s">
        <v>1426</v>
      </c>
      <c r="N631" s="90" t="s">
        <v>2404</v>
      </c>
      <c r="O631" s="9"/>
      <c r="P631" s="9">
        <v>24</v>
      </c>
      <c r="Q631" s="9">
        <v>15.45</v>
      </c>
    </row>
    <row r="632" spans="1:17">
      <c r="A632" s="8" t="s">
        <v>2519</v>
      </c>
      <c r="B632" s="8" t="s">
        <v>347</v>
      </c>
      <c r="C632" s="8" t="s">
        <v>12</v>
      </c>
      <c r="D632" s="8" t="s">
        <v>1360</v>
      </c>
      <c r="E632" s="8" t="s">
        <v>1411</v>
      </c>
      <c r="F632" s="8" t="s">
        <v>1390</v>
      </c>
      <c r="G632" s="8">
        <v>60.36</v>
      </c>
      <c r="H632" s="8">
        <v>8.75</v>
      </c>
      <c r="I632" s="8">
        <v>1.1841999999999999</v>
      </c>
      <c r="J632" s="8">
        <v>0.96350000000000002</v>
      </c>
      <c r="K632" s="8" t="s">
        <v>1412</v>
      </c>
      <c r="L632" s="8">
        <v>859</v>
      </c>
      <c r="M632" s="8" t="s">
        <v>1396</v>
      </c>
      <c r="N632" s="89" t="s">
        <v>927</v>
      </c>
      <c r="O632" s="8" t="s">
        <v>941</v>
      </c>
      <c r="P632" s="8">
        <v>84</v>
      </c>
      <c r="Q632" s="8">
        <v>16.93</v>
      </c>
    </row>
    <row r="633" spans="1:17">
      <c r="A633" s="9" t="s">
        <v>2520</v>
      </c>
      <c r="B633" s="9" t="s">
        <v>477</v>
      </c>
      <c r="C633" s="9" t="s">
        <v>24</v>
      </c>
      <c r="D633" s="9" t="s">
        <v>23</v>
      </c>
      <c r="E633" s="9" t="s">
        <v>1411</v>
      </c>
      <c r="F633" s="9" t="s">
        <v>1384</v>
      </c>
      <c r="G633" s="9">
        <v>81.349999999999994</v>
      </c>
      <c r="H633" s="9">
        <v>13.85</v>
      </c>
      <c r="I633" s="9">
        <v>1.2493000000000001</v>
      </c>
      <c r="J633" s="9">
        <v>1.8866000000000001</v>
      </c>
      <c r="K633" s="9" t="s">
        <v>1358</v>
      </c>
      <c r="L633" s="9">
        <v>727</v>
      </c>
      <c r="M633" s="9" t="s">
        <v>1381</v>
      </c>
      <c r="N633" s="90" t="s">
        <v>2521</v>
      </c>
      <c r="O633" s="9"/>
      <c r="P633" s="9">
        <v>60</v>
      </c>
      <c r="Q633" s="9">
        <v>15.08</v>
      </c>
    </row>
    <row r="634" spans="1:17">
      <c r="A634" s="8" t="s">
        <v>2522</v>
      </c>
      <c r="B634" s="8" t="s">
        <v>527</v>
      </c>
      <c r="C634" s="8" t="s">
        <v>32</v>
      </c>
      <c r="D634" s="8" t="s">
        <v>10</v>
      </c>
      <c r="E634" s="8" t="s">
        <v>1374</v>
      </c>
      <c r="F634" s="8" t="s">
        <v>1375</v>
      </c>
      <c r="G634" s="8">
        <v>27.64</v>
      </c>
      <c r="H634" s="8">
        <v>8.26</v>
      </c>
      <c r="I634" s="8">
        <v>0.53159999999999996</v>
      </c>
      <c r="J634" s="8">
        <v>2.4077000000000002</v>
      </c>
      <c r="K634" s="8" t="s">
        <v>1385</v>
      </c>
      <c r="L634" s="8">
        <v>752</v>
      </c>
      <c r="M634" s="8" t="s">
        <v>1377</v>
      </c>
      <c r="N634" s="89" t="s">
        <v>1982</v>
      </c>
      <c r="O634" s="8" t="s">
        <v>2523</v>
      </c>
      <c r="P634" s="8">
        <v>12</v>
      </c>
      <c r="Q634" s="8">
        <v>0</v>
      </c>
    </row>
    <row r="635" spans="1:17">
      <c r="A635" s="9" t="s">
        <v>2524</v>
      </c>
      <c r="B635" s="9" t="s">
        <v>234</v>
      </c>
      <c r="C635" s="9" t="s">
        <v>24</v>
      </c>
      <c r="D635" s="9" t="s">
        <v>1360</v>
      </c>
      <c r="E635" s="9" t="s">
        <v>1411</v>
      </c>
      <c r="F635" s="9" t="s">
        <v>1390</v>
      </c>
      <c r="G635" s="9">
        <v>89.61</v>
      </c>
      <c r="H635" s="9">
        <v>11.17</v>
      </c>
      <c r="I635" s="9">
        <v>0.69689999999999996</v>
      </c>
      <c r="J635" s="9">
        <v>4.1836000000000002</v>
      </c>
      <c r="K635" s="9" t="s">
        <v>1385</v>
      </c>
      <c r="L635" s="9">
        <v>648</v>
      </c>
      <c r="M635" s="9" t="s">
        <v>1377</v>
      </c>
      <c r="N635" s="90" t="s">
        <v>2173</v>
      </c>
      <c r="O635" s="9" t="s">
        <v>1567</v>
      </c>
      <c r="P635" s="9">
        <v>24</v>
      </c>
      <c r="Q635" s="9">
        <v>0</v>
      </c>
    </row>
    <row r="636" spans="1:17">
      <c r="A636" s="8" t="s">
        <v>2525</v>
      </c>
      <c r="B636" s="8" t="s">
        <v>1334</v>
      </c>
      <c r="C636" s="8" t="s">
        <v>38</v>
      </c>
      <c r="D636" s="8" t="s">
        <v>1360</v>
      </c>
      <c r="E636" s="8" t="s">
        <v>1400</v>
      </c>
      <c r="F636" s="8" t="s">
        <v>1384</v>
      </c>
      <c r="G636" s="8">
        <v>68.459999999999994</v>
      </c>
      <c r="H636" s="8">
        <v>13.84</v>
      </c>
      <c r="I636" s="8">
        <v>1.0918000000000001</v>
      </c>
      <c r="J636" s="8">
        <v>1.8653</v>
      </c>
      <c r="K636" s="8" t="s">
        <v>1376</v>
      </c>
      <c r="L636" s="8">
        <v>556</v>
      </c>
      <c r="M636" s="8" t="s">
        <v>1403</v>
      </c>
      <c r="N636" s="89" t="s">
        <v>1230</v>
      </c>
      <c r="O636" s="8" t="s">
        <v>1725</v>
      </c>
      <c r="P636" s="8">
        <v>48</v>
      </c>
      <c r="Q636" s="8">
        <v>31.85</v>
      </c>
    </row>
    <row r="637" spans="1:17">
      <c r="A637" s="9" t="s">
        <v>2526</v>
      </c>
      <c r="B637" s="9" t="s">
        <v>1177</v>
      </c>
      <c r="C637" s="9" t="s">
        <v>38</v>
      </c>
      <c r="D637" s="9" t="s">
        <v>31</v>
      </c>
      <c r="E637" s="9" t="s">
        <v>1408</v>
      </c>
      <c r="F637" s="9" t="s">
        <v>1384</v>
      </c>
      <c r="G637" s="9">
        <v>41.05</v>
      </c>
      <c r="H637" s="9">
        <v>17.52</v>
      </c>
      <c r="I637" s="9">
        <v>0.38240000000000002</v>
      </c>
      <c r="J637" s="9">
        <v>1.1956</v>
      </c>
      <c r="K637" s="9" t="s">
        <v>1358</v>
      </c>
      <c r="L637" s="9">
        <v>885</v>
      </c>
      <c r="M637" s="9" t="s">
        <v>1396</v>
      </c>
      <c r="N637" s="90" t="s">
        <v>1728</v>
      </c>
      <c r="O637" s="9" t="s">
        <v>1531</v>
      </c>
      <c r="P637" s="9">
        <v>48</v>
      </c>
      <c r="Q637" s="9">
        <v>26.73</v>
      </c>
    </row>
    <row r="638" spans="1:17">
      <c r="A638" s="8" t="s">
        <v>2527</v>
      </c>
      <c r="B638" s="8" t="s">
        <v>650</v>
      </c>
      <c r="C638" s="8" t="s">
        <v>41</v>
      </c>
      <c r="D638" s="8" t="s">
        <v>1360</v>
      </c>
      <c r="E638" s="8" t="s">
        <v>1374</v>
      </c>
      <c r="F638" s="8" t="s">
        <v>1375</v>
      </c>
      <c r="G638" s="8">
        <v>69.44</v>
      </c>
      <c r="H638" s="8">
        <v>16.46</v>
      </c>
      <c r="I638" s="8">
        <v>0.95150000000000001</v>
      </c>
      <c r="J638" s="8">
        <v>1.9843</v>
      </c>
      <c r="K638" s="8" t="s">
        <v>1395</v>
      </c>
      <c r="L638" s="8">
        <v>828</v>
      </c>
      <c r="M638" s="8" t="s">
        <v>1381</v>
      </c>
      <c r="N638" s="89" t="s">
        <v>1423</v>
      </c>
      <c r="O638" s="8"/>
      <c r="P638" s="8">
        <v>48</v>
      </c>
      <c r="Q638" s="8">
        <v>20.57</v>
      </c>
    </row>
    <row r="639" spans="1:17">
      <c r="A639" s="9" t="s">
        <v>2528</v>
      </c>
      <c r="B639" s="9" t="s">
        <v>184</v>
      </c>
      <c r="C639" s="9" t="s">
        <v>32</v>
      </c>
      <c r="D639" s="9" t="s">
        <v>1360</v>
      </c>
      <c r="E639" s="9" t="s">
        <v>1389</v>
      </c>
      <c r="F639" s="9" t="s">
        <v>1375</v>
      </c>
      <c r="G639" s="9">
        <v>95.98</v>
      </c>
      <c r="H639" s="9">
        <v>14.67</v>
      </c>
      <c r="I639" s="9">
        <v>1.5125</v>
      </c>
      <c r="J639" s="9">
        <v>8.6480999999999995</v>
      </c>
      <c r="K639" s="9" t="s">
        <v>1376</v>
      </c>
      <c r="L639" s="9">
        <v>787</v>
      </c>
      <c r="M639" s="9" t="s">
        <v>1396</v>
      </c>
      <c r="N639" s="90" t="s">
        <v>2429</v>
      </c>
      <c r="O639" s="9" t="s">
        <v>1418</v>
      </c>
      <c r="P639" s="9">
        <v>12</v>
      </c>
      <c r="Q639" s="9">
        <v>46.07</v>
      </c>
    </row>
    <row r="640" spans="1:17">
      <c r="A640" s="8" t="s">
        <v>2529</v>
      </c>
      <c r="B640" s="8" t="s">
        <v>260</v>
      </c>
      <c r="C640" s="8" t="s">
        <v>28</v>
      </c>
      <c r="D640" s="8" t="s">
        <v>31</v>
      </c>
      <c r="E640" s="8" t="s">
        <v>1400</v>
      </c>
      <c r="F640" s="8" t="s">
        <v>1375</v>
      </c>
      <c r="G640" s="8">
        <v>66.290000000000006</v>
      </c>
      <c r="H640" s="8">
        <v>12.38</v>
      </c>
      <c r="I640" s="8">
        <v>0.53190000000000004</v>
      </c>
      <c r="J640" s="8">
        <v>2.2138</v>
      </c>
      <c r="K640" s="8" t="s">
        <v>1395</v>
      </c>
      <c r="L640" s="8">
        <v>895</v>
      </c>
      <c r="M640" s="8" t="s">
        <v>1377</v>
      </c>
      <c r="N640" s="89" t="s">
        <v>2530</v>
      </c>
      <c r="O640" s="8" t="s">
        <v>2531</v>
      </c>
      <c r="P640" s="8">
        <v>36</v>
      </c>
      <c r="Q640" s="8">
        <v>55.65</v>
      </c>
    </row>
    <row r="641" spans="1:17">
      <c r="A641" s="9" t="s">
        <v>2532</v>
      </c>
      <c r="B641" s="9" t="s">
        <v>761</v>
      </c>
      <c r="C641" s="9" t="s">
        <v>35</v>
      </c>
      <c r="D641" s="9" t="s">
        <v>31</v>
      </c>
      <c r="E641" s="9" t="s">
        <v>1400</v>
      </c>
      <c r="F641" s="9" t="s">
        <v>1384</v>
      </c>
      <c r="G641" s="9">
        <v>25.96</v>
      </c>
      <c r="H641" s="9">
        <v>9.24</v>
      </c>
      <c r="I641" s="9">
        <v>0.43409999999999999</v>
      </c>
      <c r="J641" s="9">
        <v>2.2730999999999999</v>
      </c>
      <c r="K641" s="9" t="s">
        <v>1376</v>
      </c>
      <c r="L641" s="9">
        <v>751</v>
      </c>
      <c r="M641" s="9" t="s">
        <v>1403</v>
      </c>
      <c r="N641" s="90" t="s">
        <v>2533</v>
      </c>
      <c r="O641" s="9" t="s">
        <v>2192</v>
      </c>
      <c r="P641" s="9">
        <v>12</v>
      </c>
      <c r="Q641" s="9">
        <v>11.72</v>
      </c>
    </row>
    <row r="642" spans="1:17">
      <c r="A642" s="8" t="s">
        <v>2534</v>
      </c>
      <c r="B642" s="8" t="s">
        <v>483</v>
      </c>
      <c r="C642" s="8" t="s">
        <v>16</v>
      </c>
      <c r="D642" s="8" t="s">
        <v>44</v>
      </c>
      <c r="E642" s="8" t="s">
        <v>1380</v>
      </c>
      <c r="F642" s="8" t="s">
        <v>1375</v>
      </c>
      <c r="G642" s="8">
        <v>78.78</v>
      </c>
      <c r="H642" s="8">
        <v>13.95</v>
      </c>
      <c r="I642" s="8">
        <v>0.80489999999999995</v>
      </c>
      <c r="J642" s="8">
        <v>2.1507999999999998</v>
      </c>
      <c r="K642" s="8" t="s">
        <v>1376</v>
      </c>
      <c r="L642" s="8">
        <v>878</v>
      </c>
      <c r="M642" s="8" t="s">
        <v>1386</v>
      </c>
      <c r="N642" s="89" t="s">
        <v>1813</v>
      </c>
      <c r="O642" s="8"/>
      <c r="P642" s="8">
        <v>48</v>
      </c>
      <c r="Q642" s="8">
        <v>64.09</v>
      </c>
    </row>
    <row r="643" spans="1:17">
      <c r="A643" s="9" t="s">
        <v>2535</v>
      </c>
      <c r="B643" s="9" t="s">
        <v>747</v>
      </c>
      <c r="C643" s="9" t="s">
        <v>20</v>
      </c>
      <c r="D643" s="9" t="s">
        <v>44</v>
      </c>
      <c r="E643" s="9" t="s">
        <v>1389</v>
      </c>
      <c r="F643" s="9" t="s">
        <v>1384</v>
      </c>
      <c r="G643" s="9">
        <v>78.319999999999993</v>
      </c>
      <c r="H643" s="9">
        <v>11.73</v>
      </c>
      <c r="I643" s="9">
        <v>1.5505</v>
      </c>
      <c r="J643" s="9">
        <v>0.84770000000000001</v>
      </c>
      <c r="K643" s="9" t="s">
        <v>1358</v>
      </c>
      <c r="L643" s="9">
        <v>878</v>
      </c>
      <c r="M643" s="9" t="s">
        <v>1386</v>
      </c>
      <c r="N643" s="90" t="s">
        <v>2077</v>
      </c>
      <c r="O643" s="9"/>
      <c r="P643" s="9">
        <v>240</v>
      </c>
      <c r="Q643" s="9">
        <v>25.65</v>
      </c>
    </row>
    <row r="644" spans="1:17">
      <c r="A644" s="8" t="s">
        <v>2536</v>
      </c>
      <c r="B644" s="8" t="s">
        <v>223</v>
      </c>
      <c r="C644" s="8" t="s">
        <v>24</v>
      </c>
      <c r="D644" s="8" t="s">
        <v>23</v>
      </c>
      <c r="E644" s="8" t="s">
        <v>1408</v>
      </c>
      <c r="F644" s="8" t="s">
        <v>1390</v>
      </c>
      <c r="G644" s="8">
        <v>40.97</v>
      </c>
      <c r="H644" s="8">
        <v>18.03</v>
      </c>
      <c r="I644" s="8">
        <v>0.2707</v>
      </c>
      <c r="J644" s="8">
        <v>1.0409999999999999</v>
      </c>
      <c r="K644" s="8" t="s">
        <v>1412</v>
      </c>
      <c r="L644" s="8">
        <v>722</v>
      </c>
      <c r="M644" s="8" t="s">
        <v>1386</v>
      </c>
      <c r="N644" s="89" t="s">
        <v>1441</v>
      </c>
      <c r="O644" s="8"/>
      <c r="P644" s="8">
        <v>60</v>
      </c>
      <c r="Q644" s="8">
        <v>36.200000000000003</v>
      </c>
    </row>
    <row r="645" spans="1:17">
      <c r="A645" s="9" t="s">
        <v>2537</v>
      </c>
      <c r="B645" s="9" t="s">
        <v>61</v>
      </c>
      <c r="C645" s="9" t="s">
        <v>16</v>
      </c>
      <c r="D645" s="9" t="s">
        <v>10</v>
      </c>
      <c r="E645" s="9" t="s">
        <v>1408</v>
      </c>
      <c r="F645" s="9" t="s">
        <v>1390</v>
      </c>
      <c r="G645" s="9">
        <v>77.2</v>
      </c>
      <c r="H645" s="9">
        <v>11.25</v>
      </c>
      <c r="I645" s="9">
        <v>0.94299999999999995</v>
      </c>
      <c r="J645" s="9">
        <v>2.5366</v>
      </c>
      <c r="K645" s="9" t="s">
        <v>1385</v>
      </c>
      <c r="L645" s="9">
        <v>657</v>
      </c>
      <c r="M645" s="9" t="s">
        <v>1381</v>
      </c>
      <c r="N645" s="90" t="s">
        <v>2538</v>
      </c>
      <c r="O645" s="9"/>
      <c r="P645" s="9">
        <v>36</v>
      </c>
      <c r="Q645" s="9">
        <v>0</v>
      </c>
    </row>
    <row r="646" spans="1:17">
      <c r="A646" s="8" t="s">
        <v>2539</v>
      </c>
      <c r="B646" s="8" t="s">
        <v>1020</v>
      </c>
      <c r="C646" s="8" t="s">
        <v>24</v>
      </c>
      <c r="D646" s="8" t="s">
        <v>23</v>
      </c>
      <c r="E646" s="8" t="s">
        <v>1389</v>
      </c>
      <c r="F646" s="8" t="s">
        <v>1390</v>
      </c>
      <c r="G646" s="8">
        <v>40.79</v>
      </c>
      <c r="H646" s="8">
        <v>14.12</v>
      </c>
      <c r="I646" s="8">
        <v>0.54900000000000004</v>
      </c>
      <c r="J646" s="8">
        <v>1.9608000000000001</v>
      </c>
      <c r="K646" s="8" t="s">
        <v>1376</v>
      </c>
      <c r="L646" s="8">
        <v>796</v>
      </c>
      <c r="M646" s="8" t="s">
        <v>1377</v>
      </c>
      <c r="N646" s="89" t="s">
        <v>2540</v>
      </c>
      <c r="O646" s="8" t="s">
        <v>1542</v>
      </c>
      <c r="P646" s="8">
        <v>24</v>
      </c>
      <c r="Q646" s="8">
        <v>12.57</v>
      </c>
    </row>
    <row r="647" spans="1:17">
      <c r="A647" s="9" t="s">
        <v>2541</v>
      </c>
      <c r="B647" s="9" t="s">
        <v>738</v>
      </c>
      <c r="C647" s="9" t="s">
        <v>20</v>
      </c>
      <c r="D647" s="9" t="s">
        <v>23</v>
      </c>
      <c r="E647" s="9" t="s">
        <v>1408</v>
      </c>
      <c r="F647" s="9" t="s">
        <v>1375</v>
      </c>
      <c r="G647" s="9">
        <v>23.53</v>
      </c>
      <c r="H647" s="9">
        <v>7.68</v>
      </c>
      <c r="I647" s="9">
        <v>0.14460000000000001</v>
      </c>
      <c r="J647" s="9">
        <v>0.7339</v>
      </c>
      <c r="K647" s="9" t="s">
        <v>1395</v>
      </c>
      <c r="L647" s="9">
        <v>565</v>
      </c>
      <c r="M647" s="9" t="s">
        <v>1377</v>
      </c>
      <c r="N647" s="90" t="s">
        <v>2542</v>
      </c>
      <c r="O647" s="9" t="s">
        <v>1888</v>
      </c>
      <c r="P647" s="9">
        <v>36</v>
      </c>
      <c r="Q647" s="9">
        <v>11.69</v>
      </c>
    </row>
    <row r="648" spans="1:17">
      <c r="A648" s="8" t="s">
        <v>2543</v>
      </c>
      <c r="B648" s="8" t="s">
        <v>228</v>
      </c>
      <c r="C648" s="8" t="s">
        <v>38</v>
      </c>
      <c r="D648" s="8" t="s">
        <v>44</v>
      </c>
      <c r="E648" s="8" t="s">
        <v>1374</v>
      </c>
      <c r="F648" s="8" t="s">
        <v>1384</v>
      </c>
      <c r="G648" s="8">
        <v>22.85</v>
      </c>
      <c r="H648" s="8">
        <v>11.58</v>
      </c>
      <c r="I648" s="8">
        <v>0.1268</v>
      </c>
      <c r="J648" s="8">
        <v>2.0257000000000001</v>
      </c>
      <c r="K648" s="8" t="s">
        <v>1358</v>
      </c>
      <c r="L648" s="8">
        <v>759</v>
      </c>
      <c r="M648" s="8" t="s">
        <v>1396</v>
      </c>
      <c r="N648" s="89" t="s">
        <v>1791</v>
      </c>
      <c r="O648" s="8" t="s">
        <v>1561</v>
      </c>
      <c r="P648" s="8">
        <v>12</v>
      </c>
      <c r="Q648" s="8">
        <v>13.72</v>
      </c>
    </row>
    <row r="649" spans="1:17">
      <c r="A649" s="9" t="s">
        <v>2544</v>
      </c>
      <c r="B649" s="9" t="s">
        <v>565</v>
      </c>
      <c r="C649" s="9" t="s">
        <v>20</v>
      </c>
      <c r="D649" s="9" t="s">
        <v>23</v>
      </c>
      <c r="E649" s="9" t="s">
        <v>1380</v>
      </c>
      <c r="F649" s="9" t="s">
        <v>1384</v>
      </c>
      <c r="G649" s="9">
        <v>80.739999999999995</v>
      </c>
      <c r="H649" s="9">
        <v>13.41</v>
      </c>
      <c r="I649" s="9">
        <v>1.1656</v>
      </c>
      <c r="J649" s="9">
        <v>2.1825000000000001</v>
      </c>
      <c r="K649" s="9" t="s">
        <v>1385</v>
      </c>
      <c r="L649" s="9">
        <v>826</v>
      </c>
      <c r="M649" s="9" t="s">
        <v>1377</v>
      </c>
      <c r="N649" s="90" t="s">
        <v>287</v>
      </c>
      <c r="O649" s="9" t="s">
        <v>1645</v>
      </c>
      <c r="P649" s="9">
        <v>48</v>
      </c>
      <c r="Q649" s="9">
        <v>0</v>
      </c>
    </row>
    <row r="650" spans="1:17">
      <c r="A650" s="8" t="s">
        <v>2545</v>
      </c>
      <c r="B650" s="8" t="s">
        <v>1062</v>
      </c>
      <c r="C650" s="8" t="s">
        <v>7</v>
      </c>
      <c r="D650" s="8" t="s">
        <v>44</v>
      </c>
      <c r="E650" s="8" t="s">
        <v>1389</v>
      </c>
      <c r="F650" s="8" t="s">
        <v>1375</v>
      </c>
      <c r="G650" s="8">
        <v>88.86</v>
      </c>
      <c r="H650" s="8">
        <v>13.04</v>
      </c>
      <c r="I650" s="8">
        <v>0.75</v>
      </c>
      <c r="J650" s="8">
        <v>2.0236999999999998</v>
      </c>
      <c r="K650" s="8" t="s">
        <v>1385</v>
      </c>
      <c r="L650" s="8">
        <v>725</v>
      </c>
      <c r="M650" s="8" t="s">
        <v>1377</v>
      </c>
      <c r="N650" s="89" t="s">
        <v>1504</v>
      </c>
      <c r="O650" s="8" t="s">
        <v>982</v>
      </c>
      <c r="P650" s="8">
        <v>60</v>
      </c>
      <c r="Q650" s="8">
        <v>0</v>
      </c>
    </row>
    <row r="651" spans="1:17">
      <c r="A651" s="9" t="s">
        <v>2546</v>
      </c>
      <c r="B651" s="9" t="s">
        <v>1020</v>
      </c>
      <c r="C651" s="9" t="s">
        <v>16</v>
      </c>
      <c r="D651" s="9" t="s">
        <v>10</v>
      </c>
      <c r="E651" s="9" t="s">
        <v>1374</v>
      </c>
      <c r="F651" s="9" t="s">
        <v>1384</v>
      </c>
      <c r="G651" s="9">
        <v>98.09</v>
      </c>
      <c r="H651" s="9">
        <v>14.84</v>
      </c>
      <c r="I651" s="9">
        <v>0.77380000000000004</v>
      </c>
      <c r="J651" s="9">
        <v>3.3925999999999998</v>
      </c>
      <c r="K651" s="9" t="s">
        <v>1395</v>
      </c>
      <c r="L651" s="9">
        <v>796</v>
      </c>
      <c r="M651" s="9" t="s">
        <v>1381</v>
      </c>
      <c r="N651" s="90" t="s">
        <v>569</v>
      </c>
      <c r="O651" s="9"/>
      <c r="P651" s="9">
        <v>36</v>
      </c>
      <c r="Q651" s="9">
        <v>70.88</v>
      </c>
    </row>
    <row r="652" spans="1:17">
      <c r="A652" s="8" t="s">
        <v>2547</v>
      </c>
      <c r="B652" s="8" t="s">
        <v>271</v>
      </c>
      <c r="C652" s="8" t="s">
        <v>24</v>
      </c>
      <c r="D652" s="8" t="s">
        <v>44</v>
      </c>
      <c r="E652" s="8" t="s">
        <v>1380</v>
      </c>
      <c r="F652" s="8" t="s">
        <v>1390</v>
      </c>
      <c r="G652" s="8">
        <v>45.5</v>
      </c>
      <c r="H652" s="8">
        <v>7.85</v>
      </c>
      <c r="I652" s="8">
        <v>0.7228</v>
      </c>
      <c r="J652" s="8">
        <v>1.1075999999999999</v>
      </c>
      <c r="K652" s="8" t="s">
        <v>1412</v>
      </c>
      <c r="L652" s="8">
        <v>617</v>
      </c>
      <c r="M652" s="8" t="s">
        <v>1381</v>
      </c>
      <c r="N652" s="89" t="s">
        <v>2268</v>
      </c>
      <c r="O652" s="8"/>
      <c r="P652" s="8">
        <v>48</v>
      </c>
      <c r="Q652" s="8">
        <v>36.83</v>
      </c>
    </row>
    <row r="653" spans="1:17">
      <c r="A653" s="9" t="s">
        <v>2548</v>
      </c>
      <c r="B653" s="9" t="s">
        <v>1187</v>
      </c>
      <c r="C653" s="9" t="s">
        <v>16</v>
      </c>
      <c r="D653" s="9" t="s">
        <v>44</v>
      </c>
      <c r="E653" s="9" t="s">
        <v>1400</v>
      </c>
      <c r="F653" s="9" t="s">
        <v>1384</v>
      </c>
      <c r="G653" s="9">
        <v>17.97</v>
      </c>
      <c r="H653" s="9">
        <v>9.43</v>
      </c>
      <c r="I653" s="9">
        <v>0.31709999999999999</v>
      </c>
      <c r="J653" s="9">
        <v>0.23180000000000001</v>
      </c>
      <c r="K653" s="9" t="s">
        <v>1385</v>
      </c>
      <c r="L653" s="9">
        <v>885</v>
      </c>
      <c r="M653" s="9" t="s">
        <v>1396</v>
      </c>
      <c r="N653" s="90" t="s">
        <v>2549</v>
      </c>
      <c r="O653" s="9" t="s">
        <v>2292</v>
      </c>
      <c r="P653" s="9">
        <v>120</v>
      </c>
      <c r="Q653" s="9">
        <v>0</v>
      </c>
    </row>
    <row r="654" spans="1:17">
      <c r="A654" s="8" t="s">
        <v>2550</v>
      </c>
      <c r="B654" s="8" t="s">
        <v>691</v>
      </c>
      <c r="C654" s="8" t="s">
        <v>20</v>
      </c>
      <c r="D654" s="8" t="s">
        <v>1360</v>
      </c>
      <c r="E654" s="8" t="s">
        <v>1408</v>
      </c>
      <c r="F654" s="8" t="s">
        <v>1390</v>
      </c>
      <c r="G654" s="8">
        <v>52.51</v>
      </c>
      <c r="H654" s="8">
        <v>14.95</v>
      </c>
      <c r="I654" s="8">
        <v>1.0107999999999999</v>
      </c>
      <c r="J654" s="8">
        <v>1.0118</v>
      </c>
      <c r="K654" s="8" t="s">
        <v>1376</v>
      </c>
      <c r="L654" s="8">
        <v>862</v>
      </c>
      <c r="M654" s="8" t="s">
        <v>1386</v>
      </c>
      <c r="N654" s="89" t="s">
        <v>837</v>
      </c>
      <c r="O654" s="8"/>
      <c r="P654" s="8">
        <v>84</v>
      </c>
      <c r="Q654" s="8">
        <v>34.729999999999997</v>
      </c>
    </row>
    <row r="655" spans="1:17">
      <c r="A655" s="9" t="s">
        <v>2551</v>
      </c>
      <c r="B655" s="9" t="s">
        <v>330</v>
      </c>
      <c r="C655" s="9" t="s">
        <v>41</v>
      </c>
      <c r="D655" s="9" t="s">
        <v>44</v>
      </c>
      <c r="E655" s="9" t="s">
        <v>1408</v>
      </c>
      <c r="F655" s="9" t="s">
        <v>1375</v>
      </c>
      <c r="G655" s="9">
        <v>26.76</v>
      </c>
      <c r="H655" s="9">
        <v>15.57</v>
      </c>
      <c r="I655" s="9">
        <v>0.44359999999999999</v>
      </c>
      <c r="J655" s="9">
        <v>2.4224999999999999</v>
      </c>
      <c r="K655" s="9" t="s">
        <v>1395</v>
      </c>
      <c r="L655" s="9">
        <v>782</v>
      </c>
      <c r="M655" s="9" t="s">
        <v>1377</v>
      </c>
      <c r="N655" s="90" t="s">
        <v>1427</v>
      </c>
      <c r="O655" s="9" t="s">
        <v>2552</v>
      </c>
      <c r="P655" s="9">
        <v>12</v>
      </c>
      <c r="Q655" s="9">
        <v>20.25</v>
      </c>
    </row>
    <row r="656" spans="1:17">
      <c r="A656" s="8" t="s">
        <v>2553</v>
      </c>
      <c r="B656" s="8" t="s">
        <v>881</v>
      </c>
      <c r="C656" s="8" t="s">
        <v>12</v>
      </c>
      <c r="D656" s="8" t="s">
        <v>1360</v>
      </c>
      <c r="E656" s="8" t="s">
        <v>1380</v>
      </c>
      <c r="F656" s="8" t="s">
        <v>1384</v>
      </c>
      <c r="G656" s="8">
        <v>73.959999999999994</v>
      </c>
      <c r="H656" s="8">
        <v>16.93</v>
      </c>
      <c r="I656" s="8">
        <v>0.99109999999999998</v>
      </c>
      <c r="J656" s="8">
        <v>1.2821</v>
      </c>
      <c r="K656" s="8" t="s">
        <v>1358</v>
      </c>
      <c r="L656" s="8">
        <v>623</v>
      </c>
      <c r="M656" s="8" t="s">
        <v>1381</v>
      </c>
      <c r="N656" s="89" t="s">
        <v>978</v>
      </c>
      <c r="O656" s="8"/>
      <c r="P656" s="8">
        <v>120</v>
      </c>
      <c r="Q656" s="8">
        <v>10.72</v>
      </c>
    </row>
    <row r="657" spans="1:17">
      <c r="A657" s="9" t="s">
        <v>2554</v>
      </c>
      <c r="B657" s="9" t="s">
        <v>1144</v>
      </c>
      <c r="C657" s="9" t="s">
        <v>16</v>
      </c>
      <c r="D657" s="9" t="s">
        <v>1360</v>
      </c>
      <c r="E657" s="9" t="s">
        <v>1380</v>
      </c>
      <c r="F657" s="9" t="s">
        <v>1390</v>
      </c>
      <c r="G657" s="9">
        <v>85.97</v>
      </c>
      <c r="H657" s="9">
        <v>8.32</v>
      </c>
      <c r="I657" s="9">
        <v>1.1249</v>
      </c>
      <c r="J657" s="9">
        <v>3.9007000000000001</v>
      </c>
      <c r="K657" s="9" t="s">
        <v>1412</v>
      </c>
      <c r="L657" s="9">
        <v>738</v>
      </c>
      <c r="M657" s="9" t="s">
        <v>1403</v>
      </c>
      <c r="N657" s="90" t="s">
        <v>1554</v>
      </c>
      <c r="O657" s="9" t="s">
        <v>2555</v>
      </c>
      <c r="P657" s="9">
        <v>24</v>
      </c>
      <c r="Q657" s="9">
        <v>27.68</v>
      </c>
    </row>
    <row r="658" spans="1:17">
      <c r="A658" s="8" t="s">
        <v>2556</v>
      </c>
      <c r="B658" s="8" t="s">
        <v>139</v>
      </c>
      <c r="C658" s="8" t="s">
        <v>32</v>
      </c>
      <c r="D658" s="8" t="s">
        <v>44</v>
      </c>
      <c r="E658" s="8" t="s">
        <v>1389</v>
      </c>
      <c r="F658" s="8" t="s">
        <v>1384</v>
      </c>
      <c r="G658" s="8">
        <v>80.48</v>
      </c>
      <c r="H658" s="8">
        <v>14.5</v>
      </c>
      <c r="I658" s="8">
        <v>1.0277000000000001</v>
      </c>
      <c r="J658" s="8">
        <v>1.099</v>
      </c>
      <c r="K658" s="8" t="s">
        <v>1385</v>
      </c>
      <c r="L658" s="8">
        <v>678</v>
      </c>
      <c r="M658" s="8" t="s">
        <v>1377</v>
      </c>
      <c r="N658" s="89" t="s">
        <v>613</v>
      </c>
      <c r="O658" s="8" t="s">
        <v>2298</v>
      </c>
      <c r="P658" s="8">
        <v>180</v>
      </c>
      <c r="Q658" s="8">
        <v>0</v>
      </c>
    </row>
    <row r="659" spans="1:17">
      <c r="A659" s="9" t="s">
        <v>2557</v>
      </c>
      <c r="B659" s="9" t="s">
        <v>1003</v>
      </c>
      <c r="C659" s="9" t="s">
        <v>24</v>
      </c>
      <c r="D659" s="9" t="s">
        <v>31</v>
      </c>
      <c r="E659" s="9" t="s">
        <v>1380</v>
      </c>
      <c r="F659" s="9" t="s">
        <v>1384</v>
      </c>
      <c r="G659" s="9">
        <v>76.78</v>
      </c>
      <c r="H659" s="9">
        <v>16.03</v>
      </c>
      <c r="I659" s="9">
        <v>1.1796</v>
      </c>
      <c r="J659" s="9">
        <v>6.9673999999999996</v>
      </c>
      <c r="K659" s="9" t="s">
        <v>1385</v>
      </c>
      <c r="L659" s="9">
        <v>698</v>
      </c>
      <c r="M659" s="9" t="s">
        <v>1426</v>
      </c>
      <c r="N659" s="90" t="s">
        <v>1717</v>
      </c>
      <c r="O659" s="9"/>
      <c r="P659" s="9">
        <v>12</v>
      </c>
      <c r="Q659" s="9">
        <v>0</v>
      </c>
    </row>
    <row r="660" spans="1:17">
      <c r="A660" s="8" t="s">
        <v>2558</v>
      </c>
      <c r="B660" s="8" t="s">
        <v>886</v>
      </c>
      <c r="C660" s="8" t="s">
        <v>12</v>
      </c>
      <c r="D660" s="8" t="s">
        <v>10</v>
      </c>
      <c r="E660" s="8" t="s">
        <v>1374</v>
      </c>
      <c r="F660" s="8" t="s">
        <v>1384</v>
      </c>
      <c r="G660" s="8">
        <v>48.6</v>
      </c>
      <c r="H660" s="8">
        <v>12.33</v>
      </c>
      <c r="I660" s="8">
        <v>0.89490000000000003</v>
      </c>
      <c r="J660" s="8">
        <v>0.86650000000000005</v>
      </c>
      <c r="K660" s="8" t="s">
        <v>1385</v>
      </c>
      <c r="L660" s="8">
        <v>872</v>
      </c>
      <c r="M660" s="8" t="s">
        <v>1381</v>
      </c>
      <c r="N660" s="89" t="s">
        <v>2559</v>
      </c>
      <c r="O660" s="8"/>
      <c r="P660" s="8">
        <v>84</v>
      </c>
      <c r="Q660" s="8">
        <v>0</v>
      </c>
    </row>
    <row r="661" spans="1:17">
      <c r="A661" s="9" t="s">
        <v>2560</v>
      </c>
      <c r="B661" s="9" t="s">
        <v>530</v>
      </c>
      <c r="C661" s="9" t="s">
        <v>32</v>
      </c>
      <c r="D661" s="9" t="s">
        <v>10</v>
      </c>
      <c r="E661" s="9" t="s">
        <v>1411</v>
      </c>
      <c r="F661" s="9" t="s">
        <v>1390</v>
      </c>
      <c r="G661" s="9">
        <v>29.7</v>
      </c>
      <c r="H661" s="9">
        <v>9.25</v>
      </c>
      <c r="I661" s="9">
        <v>0.3916</v>
      </c>
      <c r="J661" s="9">
        <v>0.94789999999999996</v>
      </c>
      <c r="K661" s="9" t="s">
        <v>1358</v>
      </c>
      <c r="L661" s="9">
        <v>837</v>
      </c>
      <c r="M661" s="9" t="s">
        <v>1381</v>
      </c>
      <c r="N661" s="90" t="s">
        <v>834</v>
      </c>
      <c r="O661" s="9"/>
      <c r="P661" s="9">
        <v>36</v>
      </c>
      <c r="Q661" s="9">
        <v>10.220000000000001</v>
      </c>
    </row>
    <row r="662" spans="1:17">
      <c r="A662" s="8" t="s">
        <v>2561</v>
      </c>
      <c r="B662" s="8" t="s">
        <v>300</v>
      </c>
      <c r="C662" s="8" t="s">
        <v>16</v>
      </c>
      <c r="D662" s="8" t="s">
        <v>31</v>
      </c>
      <c r="E662" s="8" t="s">
        <v>1411</v>
      </c>
      <c r="F662" s="8" t="s">
        <v>1390</v>
      </c>
      <c r="G662" s="8">
        <v>79.040000000000006</v>
      </c>
      <c r="H662" s="8">
        <v>12.66</v>
      </c>
      <c r="I662" s="8">
        <v>0.99650000000000005</v>
      </c>
      <c r="J662" s="8">
        <v>0.98240000000000005</v>
      </c>
      <c r="K662" s="8" t="s">
        <v>1385</v>
      </c>
      <c r="L662" s="8">
        <v>848</v>
      </c>
      <c r="M662" s="8" t="s">
        <v>1396</v>
      </c>
      <c r="N662" s="89" t="s">
        <v>1966</v>
      </c>
      <c r="O662" s="8" t="s">
        <v>824</v>
      </c>
      <c r="P662" s="8">
        <v>180</v>
      </c>
      <c r="Q662" s="8">
        <v>0</v>
      </c>
    </row>
    <row r="663" spans="1:17">
      <c r="A663" s="9" t="s">
        <v>2562</v>
      </c>
      <c r="B663" s="9" t="s">
        <v>616</v>
      </c>
      <c r="C663" s="9" t="s">
        <v>28</v>
      </c>
      <c r="D663" s="9" t="s">
        <v>31</v>
      </c>
      <c r="E663" s="9" t="s">
        <v>1380</v>
      </c>
      <c r="F663" s="9" t="s">
        <v>1375</v>
      </c>
      <c r="G663" s="9">
        <v>72.67</v>
      </c>
      <c r="H663" s="9">
        <v>9.15</v>
      </c>
      <c r="I663" s="9">
        <v>0.77510000000000001</v>
      </c>
      <c r="J663" s="9">
        <v>3.3249</v>
      </c>
      <c r="K663" s="9" t="s">
        <v>1395</v>
      </c>
      <c r="L663" s="9">
        <v>719</v>
      </c>
      <c r="M663" s="9" t="s">
        <v>1377</v>
      </c>
      <c r="N663" s="90" t="s">
        <v>1382</v>
      </c>
      <c r="O663" s="9" t="s">
        <v>734</v>
      </c>
      <c r="P663" s="9">
        <v>24</v>
      </c>
      <c r="Q663" s="9">
        <v>23.91</v>
      </c>
    </row>
    <row r="664" spans="1:17">
      <c r="A664" s="8" t="s">
        <v>2563</v>
      </c>
      <c r="B664" s="8" t="s">
        <v>981</v>
      </c>
      <c r="C664" s="8" t="s">
        <v>7</v>
      </c>
      <c r="D664" s="8" t="s">
        <v>31</v>
      </c>
      <c r="E664" s="8" t="s">
        <v>1408</v>
      </c>
      <c r="F664" s="8" t="s">
        <v>1384</v>
      </c>
      <c r="G664" s="8">
        <v>78.73</v>
      </c>
      <c r="H664" s="8">
        <v>7.96</v>
      </c>
      <c r="I664" s="8">
        <v>1.2372000000000001</v>
      </c>
      <c r="J664" s="8">
        <v>0.75060000000000004</v>
      </c>
      <c r="K664" s="8" t="s">
        <v>1385</v>
      </c>
      <c r="L664" s="8">
        <v>758</v>
      </c>
      <c r="M664" s="8" t="s">
        <v>1386</v>
      </c>
      <c r="N664" s="89" t="s">
        <v>1850</v>
      </c>
      <c r="O664" s="8"/>
      <c r="P664" s="8">
        <v>180</v>
      </c>
      <c r="Q664" s="8">
        <v>0</v>
      </c>
    </row>
    <row r="665" spans="1:17">
      <c r="A665" s="9" t="s">
        <v>2564</v>
      </c>
      <c r="B665" s="9" t="s">
        <v>852</v>
      </c>
      <c r="C665" s="9" t="s">
        <v>35</v>
      </c>
      <c r="D665" s="9" t="s">
        <v>23</v>
      </c>
      <c r="E665" s="9" t="s">
        <v>1408</v>
      </c>
      <c r="F665" s="9" t="s">
        <v>1384</v>
      </c>
      <c r="G665" s="9">
        <v>77.459999999999994</v>
      </c>
      <c r="H665" s="9">
        <v>17.98</v>
      </c>
      <c r="I665" s="9">
        <v>1.3821000000000001</v>
      </c>
      <c r="J665" s="9">
        <v>1.1942999999999999</v>
      </c>
      <c r="K665" s="9" t="s">
        <v>1395</v>
      </c>
      <c r="L665" s="9">
        <v>652</v>
      </c>
      <c r="M665" s="9" t="s">
        <v>1386</v>
      </c>
      <c r="N665" s="90" t="s">
        <v>2565</v>
      </c>
      <c r="O665" s="9"/>
      <c r="P665" s="9">
        <v>240</v>
      </c>
      <c r="Q665" s="9">
        <v>11.74</v>
      </c>
    </row>
    <row r="666" spans="1:17">
      <c r="A666" s="8" t="s">
        <v>2566</v>
      </c>
      <c r="B666" s="8" t="s">
        <v>1224</v>
      </c>
      <c r="C666" s="8" t="s">
        <v>32</v>
      </c>
      <c r="D666" s="8" t="s">
        <v>31</v>
      </c>
      <c r="E666" s="8" t="s">
        <v>1411</v>
      </c>
      <c r="F666" s="8" t="s">
        <v>1384</v>
      </c>
      <c r="G666" s="8">
        <v>89.13</v>
      </c>
      <c r="H666" s="8">
        <v>15.62</v>
      </c>
      <c r="I666" s="8">
        <v>0.7954</v>
      </c>
      <c r="J666" s="8">
        <v>2.1495000000000002</v>
      </c>
      <c r="K666" s="8" t="s">
        <v>1395</v>
      </c>
      <c r="L666" s="8">
        <v>839</v>
      </c>
      <c r="M666" s="8" t="s">
        <v>1403</v>
      </c>
      <c r="N666" s="89" t="s">
        <v>1502</v>
      </c>
      <c r="O666" s="8" t="s">
        <v>1755</v>
      </c>
      <c r="P666" s="8">
        <v>60</v>
      </c>
      <c r="Q666" s="8">
        <v>75.62</v>
      </c>
    </row>
    <row r="667" spans="1:17">
      <c r="A667" s="9" t="s">
        <v>2567</v>
      </c>
      <c r="B667" s="9" t="s">
        <v>1049</v>
      </c>
      <c r="C667" s="9" t="s">
        <v>20</v>
      </c>
      <c r="D667" s="9" t="s">
        <v>23</v>
      </c>
      <c r="E667" s="9" t="s">
        <v>1374</v>
      </c>
      <c r="F667" s="9" t="s">
        <v>1384</v>
      </c>
      <c r="G667" s="9">
        <v>40.57</v>
      </c>
      <c r="H667" s="9">
        <v>14.9</v>
      </c>
      <c r="I667" s="9">
        <v>0.28899999999999998</v>
      </c>
      <c r="J667" s="9">
        <v>0.65210000000000001</v>
      </c>
      <c r="K667" s="9" t="s">
        <v>1358</v>
      </c>
      <c r="L667" s="9">
        <v>886</v>
      </c>
      <c r="M667" s="9" t="s">
        <v>1381</v>
      </c>
      <c r="N667" s="90" t="s">
        <v>2190</v>
      </c>
      <c r="O667" s="9"/>
      <c r="P667" s="9">
        <v>120</v>
      </c>
      <c r="Q667" s="9">
        <v>29.09</v>
      </c>
    </row>
    <row r="668" spans="1:17">
      <c r="A668" s="8" t="s">
        <v>2568</v>
      </c>
      <c r="B668" s="8" t="s">
        <v>988</v>
      </c>
      <c r="C668" s="8" t="s">
        <v>24</v>
      </c>
      <c r="D668" s="8" t="s">
        <v>44</v>
      </c>
      <c r="E668" s="8" t="s">
        <v>1408</v>
      </c>
      <c r="F668" s="8" t="s">
        <v>1384</v>
      </c>
      <c r="G668" s="8">
        <v>3.05</v>
      </c>
      <c r="H668" s="8">
        <v>15.82</v>
      </c>
      <c r="I668" s="8">
        <v>2.12E-2</v>
      </c>
      <c r="J668" s="8">
        <v>4.2000000000000003E-2</v>
      </c>
      <c r="K668" s="8" t="s">
        <v>1376</v>
      </c>
      <c r="L668" s="8">
        <v>825</v>
      </c>
      <c r="M668" s="8" t="s">
        <v>1386</v>
      </c>
      <c r="N668" s="89" t="s">
        <v>564</v>
      </c>
      <c r="O668" s="8"/>
      <c r="P668" s="8">
        <v>240</v>
      </c>
      <c r="Q668" s="8">
        <v>1.1100000000000001</v>
      </c>
    </row>
    <row r="669" spans="1:17">
      <c r="A669" s="9" t="s">
        <v>2569</v>
      </c>
      <c r="B669" s="9" t="s">
        <v>1234</v>
      </c>
      <c r="C669" s="9" t="s">
        <v>7</v>
      </c>
      <c r="D669" s="9" t="s">
        <v>44</v>
      </c>
      <c r="E669" s="9" t="s">
        <v>1408</v>
      </c>
      <c r="F669" s="9" t="s">
        <v>1390</v>
      </c>
      <c r="G669" s="9">
        <v>39.6</v>
      </c>
      <c r="H669" s="9">
        <v>15.75</v>
      </c>
      <c r="I669" s="9">
        <v>0.64800000000000002</v>
      </c>
      <c r="J669" s="9">
        <v>3.5882999999999998</v>
      </c>
      <c r="K669" s="9" t="s">
        <v>1395</v>
      </c>
      <c r="L669" s="9">
        <v>756</v>
      </c>
      <c r="M669" s="9" t="s">
        <v>1386</v>
      </c>
      <c r="N669" s="90" t="s">
        <v>1675</v>
      </c>
      <c r="O669" s="9"/>
      <c r="P669" s="9">
        <v>12</v>
      </c>
      <c r="Q669" s="9">
        <v>15.4</v>
      </c>
    </row>
    <row r="670" spans="1:17">
      <c r="A670" s="8" t="s">
        <v>2570</v>
      </c>
      <c r="B670" s="8" t="s">
        <v>1336</v>
      </c>
      <c r="C670" s="8" t="s">
        <v>7</v>
      </c>
      <c r="D670" s="8" t="s">
        <v>10</v>
      </c>
      <c r="E670" s="8" t="s">
        <v>1400</v>
      </c>
      <c r="F670" s="8" t="s">
        <v>1375</v>
      </c>
      <c r="G670" s="8">
        <v>31.47</v>
      </c>
      <c r="H670" s="8">
        <v>16.989999999999998</v>
      </c>
      <c r="I670" s="8">
        <v>0.39950000000000002</v>
      </c>
      <c r="J670" s="8">
        <v>0.46139999999999998</v>
      </c>
      <c r="K670" s="8" t="s">
        <v>1358</v>
      </c>
      <c r="L670" s="8">
        <v>854</v>
      </c>
      <c r="M670" s="8" t="s">
        <v>1396</v>
      </c>
      <c r="N670" s="89" t="s">
        <v>2571</v>
      </c>
      <c r="O670" s="8" t="s">
        <v>2572</v>
      </c>
      <c r="P670" s="8">
        <v>240</v>
      </c>
      <c r="Q670" s="8">
        <v>6.06</v>
      </c>
    </row>
    <row r="671" spans="1:17">
      <c r="A671" s="9" t="s">
        <v>2573</v>
      </c>
      <c r="B671" s="9" t="s">
        <v>801</v>
      </c>
      <c r="C671" s="9" t="s">
        <v>16</v>
      </c>
      <c r="D671" s="9" t="s">
        <v>31</v>
      </c>
      <c r="E671" s="9" t="s">
        <v>1408</v>
      </c>
      <c r="F671" s="9" t="s">
        <v>1390</v>
      </c>
      <c r="G671" s="9">
        <v>97.28</v>
      </c>
      <c r="H671" s="9">
        <v>16.649999999999999</v>
      </c>
      <c r="I671" s="9">
        <v>0.57620000000000005</v>
      </c>
      <c r="J671" s="9">
        <v>1.9683999999999999</v>
      </c>
      <c r="K671" s="9" t="s">
        <v>1385</v>
      </c>
      <c r="L671" s="9">
        <v>890</v>
      </c>
      <c r="M671" s="9" t="s">
        <v>1426</v>
      </c>
      <c r="N671" s="90" t="s">
        <v>1707</v>
      </c>
      <c r="O671" s="9"/>
      <c r="P671" s="9">
        <v>84</v>
      </c>
      <c r="Q671" s="9">
        <v>0</v>
      </c>
    </row>
    <row r="672" spans="1:17">
      <c r="A672" s="8" t="s">
        <v>2574</v>
      </c>
      <c r="B672" s="8" t="s">
        <v>374</v>
      </c>
      <c r="C672" s="8" t="s">
        <v>20</v>
      </c>
      <c r="D672" s="8" t="s">
        <v>1360</v>
      </c>
      <c r="E672" s="8" t="s">
        <v>1408</v>
      </c>
      <c r="F672" s="8" t="s">
        <v>1384</v>
      </c>
      <c r="G672" s="8">
        <v>83.02</v>
      </c>
      <c r="H672" s="8">
        <v>10.97</v>
      </c>
      <c r="I672" s="8">
        <v>1.2979000000000001</v>
      </c>
      <c r="J672" s="8">
        <v>1.1422000000000001</v>
      </c>
      <c r="K672" s="8" t="s">
        <v>1395</v>
      </c>
      <c r="L672" s="8">
        <v>667</v>
      </c>
      <c r="M672" s="8" t="s">
        <v>1386</v>
      </c>
      <c r="N672" s="89" t="s">
        <v>2575</v>
      </c>
      <c r="O672" s="8"/>
      <c r="P672" s="8">
        <v>120</v>
      </c>
      <c r="Q672" s="8">
        <v>14.66</v>
      </c>
    </row>
    <row r="673" spans="1:17">
      <c r="A673" s="9" t="s">
        <v>2576</v>
      </c>
      <c r="B673" s="9" t="s">
        <v>729</v>
      </c>
      <c r="C673" s="9" t="s">
        <v>12</v>
      </c>
      <c r="D673" s="9" t="s">
        <v>23</v>
      </c>
      <c r="E673" s="9" t="s">
        <v>1380</v>
      </c>
      <c r="F673" s="9" t="s">
        <v>1390</v>
      </c>
      <c r="G673" s="9">
        <v>97.58</v>
      </c>
      <c r="H673" s="9">
        <v>8.51</v>
      </c>
      <c r="I673" s="9">
        <v>1.4814000000000001</v>
      </c>
      <c r="J673" s="9">
        <v>0.96150000000000002</v>
      </c>
      <c r="K673" s="9" t="s">
        <v>1395</v>
      </c>
      <c r="L673" s="9">
        <v>592</v>
      </c>
      <c r="M673" s="9" t="s">
        <v>1386</v>
      </c>
      <c r="N673" s="90" t="s">
        <v>1055</v>
      </c>
      <c r="O673" s="9"/>
      <c r="P673" s="9">
        <v>180</v>
      </c>
      <c r="Q673" s="9">
        <v>63.18</v>
      </c>
    </row>
    <row r="674" spans="1:17">
      <c r="A674" s="8" t="s">
        <v>2577</v>
      </c>
      <c r="B674" s="8" t="s">
        <v>653</v>
      </c>
      <c r="C674" s="8" t="s">
        <v>7</v>
      </c>
      <c r="D674" s="8" t="s">
        <v>10</v>
      </c>
      <c r="E674" s="8" t="s">
        <v>1380</v>
      </c>
      <c r="F674" s="8" t="s">
        <v>1390</v>
      </c>
      <c r="G674" s="8">
        <v>76.37</v>
      </c>
      <c r="H674" s="8">
        <v>18.079999999999998</v>
      </c>
      <c r="I674" s="8">
        <v>1.5176000000000001</v>
      </c>
      <c r="J674" s="8">
        <v>3.8157000000000001</v>
      </c>
      <c r="K674" s="8" t="s">
        <v>1376</v>
      </c>
      <c r="L674" s="8">
        <v>896</v>
      </c>
      <c r="M674" s="8" t="s">
        <v>1403</v>
      </c>
      <c r="N674" s="89" t="s">
        <v>1659</v>
      </c>
      <c r="O674" s="8" t="s">
        <v>1897</v>
      </c>
      <c r="P674" s="8">
        <v>24</v>
      </c>
      <c r="Q674" s="8">
        <v>43.51</v>
      </c>
    </row>
    <row r="675" spans="1:17">
      <c r="A675" s="9" t="s">
        <v>2578</v>
      </c>
      <c r="B675" s="9" t="s">
        <v>80</v>
      </c>
      <c r="C675" s="9" t="s">
        <v>16</v>
      </c>
      <c r="D675" s="9" t="s">
        <v>1360</v>
      </c>
      <c r="E675" s="9" t="s">
        <v>1380</v>
      </c>
      <c r="F675" s="9" t="s">
        <v>1384</v>
      </c>
      <c r="G675" s="9">
        <v>59.02</v>
      </c>
      <c r="H675" s="9">
        <v>12.07</v>
      </c>
      <c r="I675" s="9">
        <v>0.78180000000000005</v>
      </c>
      <c r="J675" s="9">
        <v>0.65269999999999995</v>
      </c>
      <c r="K675" s="9" t="s">
        <v>1385</v>
      </c>
      <c r="L675" s="9">
        <v>747</v>
      </c>
      <c r="M675" s="9" t="s">
        <v>1386</v>
      </c>
      <c r="N675" s="90" t="s">
        <v>1536</v>
      </c>
      <c r="O675" s="9"/>
      <c r="P675" s="9">
        <v>240</v>
      </c>
      <c r="Q675" s="9">
        <v>0</v>
      </c>
    </row>
    <row r="676" spans="1:17">
      <c r="A676" s="8" t="s">
        <v>2579</v>
      </c>
      <c r="B676" s="8" t="s">
        <v>772</v>
      </c>
      <c r="C676" s="8" t="s">
        <v>24</v>
      </c>
      <c r="D676" s="8" t="s">
        <v>31</v>
      </c>
      <c r="E676" s="8" t="s">
        <v>1411</v>
      </c>
      <c r="F676" s="8" t="s">
        <v>1384</v>
      </c>
      <c r="G676" s="8">
        <v>96.08</v>
      </c>
      <c r="H676" s="8">
        <v>17.579999999999998</v>
      </c>
      <c r="I676" s="8">
        <v>1.7519</v>
      </c>
      <c r="J676" s="8">
        <v>2.8012999999999999</v>
      </c>
      <c r="K676" s="8" t="s">
        <v>1376</v>
      </c>
      <c r="L676" s="8">
        <v>663</v>
      </c>
      <c r="M676" s="8" t="s">
        <v>1426</v>
      </c>
      <c r="N676" s="89" t="s">
        <v>2580</v>
      </c>
      <c r="O676" s="8"/>
      <c r="P676" s="8">
        <v>48</v>
      </c>
      <c r="Q676" s="8">
        <v>20.55</v>
      </c>
    </row>
    <row r="677" spans="1:17">
      <c r="A677" s="9" t="s">
        <v>2581</v>
      </c>
      <c r="B677" s="9" t="s">
        <v>184</v>
      </c>
      <c r="C677" s="9" t="s">
        <v>12</v>
      </c>
      <c r="D677" s="9" t="s">
        <v>23</v>
      </c>
      <c r="E677" s="9" t="s">
        <v>1374</v>
      </c>
      <c r="F677" s="9" t="s">
        <v>1390</v>
      </c>
      <c r="G677" s="9">
        <v>29.4</v>
      </c>
      <c r="H677" s="9">
        <v>9.98</v>
      </c>
      <c r="I677" s="9">
        <v>0.3221</v>
      </c>
      <c r="J677" s="9">
        <v>0.31559999999999999</v>
      </c>
      <c r="K677" s="9" t="s">
        <v>1412</v>
      </c>
      <c r="L677" s="9">
        <v>787</v>
      </c>
      <c r="M677" s="9" t="s">
        <v>1396</v>
      </c>
      <c r="N677" s="90" t="s">
        <v>2003</v>
      </c>
      <c r="O677" s="9" t="s">
        <v>668</v>
      </c>
      <c r="P677" s="9">
        <v>180</v>
      </c>
      <c r="Q677" s="9">
        <v>27.85</v>
      </c>
    </row>
    <row r="678" spans="1:17">
      <c r="A678" s="8" t="s">
        <v>2582</v>
      </c>
      <c r="B678" s="8" t="s">
        <v>309</v>
      </c>
      <c r="C678" s="8" t="s">
        <v>20</v>
      </c>
      <c r="D678" s="8" t="s">
        <v>23</v>
      </c>
      <c r="E678" s="8" t="s">
        <v>1411</v>
      </c>
      <c r="F678" s="8" t="s">
        <v>1390</v>
      </c>
      <c r="G678" s="8">
        <v>15.64</v>
      </c>
      <c r="H678" s="8">
        <v>10.53</v>
      </c>
      <c r="I678" s="8">
        <v>0.15740000000000001</v>
      </c>
      <c r="J678" s="8">
        <v>0.72550000000000003</v>
      </c>
      <c r="K678" s="8" t="s">
        <v>1385</v>
      </c>
      <c r="L678" s="8">
        <v>667</v>
      </c>
      <c r="M678" s="8" t="s">
        <v>1426</v>
      </c>
      <c r="N678" s="89" t="s">
        <v>1499</v>
      </c>
      <c r="O678" s="8"/>
      <c r="P678" s="8">
        <v>24</v>
      </c>
      <c r="Q678" s="8">
        <v>0</v>
      </c>
    </row>
    <row r="679" spans="1:17">
      <c r="A679" s="9" t="s">
        <v>2583</v>
      </c>
      <c r="B679" s="9" t="s">
        <v>503</v>
      </c>
      <c r="C679" s="9" t="s">
        <v>16</v>
      </c>
      <c r="D679" s="9" t="s">
        <v>23</v>
      </c>
      <c r="E679" s="9" t="s">
        <v>1411</v>
      </c>
      <c r="F679" s="9" t="s">
        <v>1375</v>
      </c>
      <c r="G679" s="9">
        <v>94.13</v>
      </c>
      <c r="H679" s="9">
        <v>11.54</v>
      </c>
      <c r="I679" s="9">
        <v>0.50070000000000003</v>
      </c>
      <c r="J679" s="9">
        <v>1.6386000000000001</v>
      </c>
      <c r="K679" s="9" t="s">
        <v>1395</v>
      </c>
      <c r="L679" s="9">
        <v>898</v>
      </c>
      <c r="M679" s="9" t="s">
        <v>1377</v>
      </c>
      <c r="N679" s="90" t="s">
        <v>2584</v>
      </c>
      <c r="O679" s="9" t="s">
        <v>1767</v>
      </c>
      <c r="P679" s="9">
        <v>84</v>
      </c>
      <c r="Q679" s="9">
        <v>44.25</v>
      </c>
    </row>
    <row r="680" spans="1:17">
      <c r="A680" s="8" t="s">
        <v>2585</v>
      </c>
      <c r="B680" s="8" t="s">
        <v>1018</v>
      </c>
      <c r="C680" s="8" t="s">
        <v>12</v>
      </c>
      <c r="D680" s="8" t="s">
        <v>10</v>
      </c>
      <c r="E680" s="8" t="s">
        <v>1374</v>
      </c>
      <c r="F680" s="8" t="s">
        <v>1384</v>
      </c>
      <c r="G680" s="8">
        <v>43.23</v>
      </c>
      <c r="H680" s="8">
        <v>17.829999999999998</v>
      </c>
      <c r="I680" s="8">
        <v>0.82820000000000005</v>
      </c>
      <c r="J680" s="8">
        <v>3.9598</v>
      </c>
      <c r="K680" s="8" t="s">
        <v>1358</v>
      </c>
      <c r="L680" s="8">
        <v>578</v>
      </c>
      <c r="M680" s="8" t="s">
        <v>1386</v>
      </c>
      <c r="N680" s="89" t="s">
        <v>2586</v>
      </c>
      <c r="O680" s="8"/>
      <c r="P680" s="8">
        <v>12</v>
      </c>
      <c r="Q680" s="8">
        <v>18.68</v>
      </c>
    </row>
    <row r="681" spans="1:17">
      <c r="A681" s="9" t="s">
        <v>2587</v>
      </c>
      <c r="B681" s="9" t="s">
        <v>1231</v>
      </c>
      <c r="C681" s="9" t="s">
        <v>7</v>
      </c>
      <c r="D681" s="9" t="s">
        <v>44</v>
      </c>
      <c r="E681" s="9" t="s">
        <v>1389</v>
      </c>
      <c r="F681" s="9" t="s">
        <v>1390</v>
      </c>
      <c r="G681" s="9">
        <v>46.11</v>
      </c>
      <c r="H681" s="9">
        <v>15.7</v>
      </c>
      <c r="I681" s="9">
        <v>0.29970000000000002</v>
      </c>
      <c r="J681" s="9">
        <v>1.6143000000000001</v>
      </c>
      <c r="K681" s="9" t="s">
        <v>1395</v>
      </c>
      <c r="L681" s="9">
        <v>656</v>
      </c>
      <c r="M681" s="9" t="s">
        <v>1426</v>
      </c>
      <c r="N681" s="90" t="s">
        <v>2177</v>
      </c>
      <c r="O681" s="9"/>
      <c r="P681" s="9">
        <v>36</v>
      </c>
      <c r="Q681" s="9">
        <v>18.559999999999999</v>
      </c>
    </row>
    <row r="682" spans="1:17">
      <c r="A682" s="8" t="s">
        <v>2588</v>
      </c>
      <c r="B682" s="8" t="s">
        <v>344</v>
      </c>
      <c r="C682" s="8" t="s">
        <v>32</v>
      </c>
      <c r="D682" s="8" t="s">
        <v>23</v>
      </c>
      <c r="E682" s="8" t="s">
        <v>1380</v>
      </c>
      <c r="F682" s="8" t="s">
        <v>1375</v>
      </c>
      <c r="G682" s="8">
        <v>63.01</v>
      </c>
      <c r="H682" s="8">
        <v>15.89</v>
      </c>
      <c r="I682" s="8">
        <v>0.92390000000000005</v>
      </c>
      <c r="J682" s="8">
        <v>2.2118000000000002</v>
      </c>
      <c r="K682" s="8" t="s">
        <v>1358</v>
      </c>
      <c r="L682" s="8">
        <v>714</v>
      </c>
      <c r="M682" s="8" t="s">
        <v>1386</v>
      </c>
      <c r="N682" s="89" t="s">
        <v>930</v>
      </c>
      <c r="O682" s="8"/>
      <c r="P682" s="8">
        <v>36</v>
      </c>
      <c r="Q682" s="8">
        <v>50.83</v>
      </c>
    </row>
    <row r="683" spans="1:17">
      <c r="A683" s="9" t="s">
        <v>2589</v>
      </c>
      <c r="B683" s="9" t="s">
        <v>248</v>
      </c>
      <c r="C683" s="9" t="s">
        <v>20</v>
      </c>
      <c r="D683" s="9" t="s">
        <v>31</v>
      </c>
      <c r="E683" s="9" t="s">
        <v>1411</v>
      </c>
      <c r="F683" s="9" t="s">
        <v>1384</v>
      </c>
      <c r="G683" s="9">
        <v>79.59</v>
      </c>
      <c r="H683" s="9">
        <v>16.079999999999998</v>
      </c>
      <c r="I683" s="9">
        <v>0.80700000000000005</v>
      </c>
      <c r="J683" s="9">
        <v>2.2589000000000001</v>
      </c>
      <c r="K683" s="9" t="s">
        <v>1376</v>
      </c>
      <c r="L683" s="9">
        <v>672</v>
      </c>
      <c r="M683" s="9" t="s">
        <v>1381</v>
      </c>
      <c r="N683" s="90" t="s">
        <v>2313</v>
      </c>
      <c r="O683" s="9"/>
      <c r="P683" s="9">
        <v>48</v>
      </c>
      <c r="Q683" s="9">
        <v>17.190000000000001</v>
      </c>
    </row>
    <row r="684" spans="1:17">
      <c r="A684" s="8" t="s">
        <v>2590</v>
      </c>
      <c r="B684" s="8" t="s">
        <v>611</v>
      </c>
      <c r="C684" s="8" t="s">
        <v>41</v>
      </c>
      <c r="D684" s="8" t="s">
        <v>10</v>
      </c>
      <c r="E684" s="8" t="s">
        <v>1380</v>
      </c>
      <c r="F684" s="8" t="s">
        <v>1384</v>
      </c>
      <c r="G684" s="8">
        <v>67.040000000000006</v>
      </c>
      <c r="H684" s="8">
        <v>15.13</v>
      </c>
      <c r="I684" s="8">
        <v>0.94430000000000003</v>
      </c>
      <c r="J684" s="8">
        <v>6.0549999999999997</v>
      </c>
      <c r="K684" s="8" t="s">
        <v>1358</v>
      </c>
      <c r="L684" s="8">
        <v>731</v>
      </c>
      <c r="M684" s="8" t="s">
        <v>1426</v>
      </c>
      <c r="N684" s="89" t="s">
        <v>2565</v>
      </c>
      <c r="O684" s="8"/>
      <c r="P684" s="8">
        <v>12</v>
      </c>
      <c r="Q684" s="8">
        <v>52.48</v>
      </c>
    </row>
    <row r="685" spans="1:17">
      <c r="A685" s="9" t="s">
        <v>2591</v>
      </c>
      <c r="B685" s="9" t="s">
        <v>91</v>
      </c>
      <c r="C685" s="9" t="s">
        <v>35</v>
      </c>
      <c r="D685" s="9" t="s">
        <v>31</v>
      </c>
      <c r="E685" s="9" t="s">
        <v>1411</v>
      </c>
      <c r="F685" s="9" t="s">
        <v>1384</v>
      </c>
      <c r="G685" s="9">
        <v>40.880000000000003</v>
      </c>
      <c r="H685" s="9">
        <v>13.8</v>
      </c>
      <c r="I685" s="9">
        <v>0.78239999999999998</v>
      </c>
      <c r="J685" s="9">
        <v>0.62980000000000003</v>
      </c>
      <c r="K685" s="9" t="s">
        <v>1358</v>
      </c>
      <c r="L685" s="9">
        <v>707</v>
      </c>
      <c r="M685" s="9" t="s">
        <v>1403</v>
      </c>
      <c r="N685" s="90" t="s">
        <v>2592</v>
      </c>
      <c r="O685" s="9" t="s">
        <v>1759</v>
      </c>
      <c r="P685" s="9">
        <v>120</v>
      </c>
      <c r="Q685" s="9">
        <v>31.21</v>
      </c>
    </row>
    <row r="686" spans="1:17">
      <c r="A686" s="8" t="s">
        <v>2593</v>
      </c>
      <c r="B686" s="8" t="s">
        <v>912</v>
      </c>
      <c r="C686" s="8" t="s">
        <v>41</v>
      </c>
      <c r="D686" s="8" t="s">
        <v>44</v>
      </c>
      <c r="E686" s="8" t="s">
        <v>1380</v>
      </c>
      <c r="F686" s="8" t="s">
        <v>1390</v>
      </c>
      <c r="G686" s="8">
        <v>30.26</v>
      </c>
      <c r="H686" s="8">
        <v>11.53</v>
      </c>
      <c r="I686" s="8">
        <v>0.3256</v>
      </c>
      <c r="J686" s="8">
        <v>0.78990000000000005</v>
      </c>
      <c r="K686" s="8" t="s">
        <v>1395</v>
      </c>
      <c r="L686" s="8">
        <v>868</v>
      </c>
      <c r="M686" s="8" t="s">
        <v>1426</v>
      </c>
      <c r="N686" s="89" t="s">
        <v>632</v>
      </c>
      <c r="O686" s="8"/>
      <c r="P686" s="8">
        <v>48</v>
      </c>
      <c r="Q686" s="8">
        <v>10.6</v>
      </c>
    </row>
    <row r="687" spans="1:17">
      <c r="A687" s="9" t="s">
        <v>2594</v>
      </c>
      <c r="B687" s="9" t="s">
        <v>865</v>
      </c>
      <c r="C687" s="9" t="s">
        <v>41</v>
      </c>
      <c r="D687" s="9" t="s">
        <v>1360</v>
      </c>
      <c r="E687" s="9" t="s">
        <v>1389</v>
      </c>
      <c r="F687" s="9" t="s">
        <v>1384</v>
      </c>
      <c r="G687" s="9">
        <v>11.73</v>
      </c>
      <c r="H687" s="9">
        <v>16.38</v>
      </c>
      <c r="I687" s="9">
        <v>9.7900000000000001E-2</v>
      </c>
      <c r="J687" s="9">
        <v>0.41460000000000002</v>
      </c>
      <c r="K687" s="9" t="s">
        <v>1376</v>
      </c>
      <c r="L687" s="9">
        <v>883</v>
      </c>
      <c r="M687" s="9" t="s">
        <v>1377</v>
      </c>
      <c r="N687" s="90" t="s">
        <v>2595</v>
      </c>
      <c r="O687" s="9" t="s">
        <v>2596</v>
      </c>
      <c r="P687" s="9">
        <v>36</v>
      </c>
      <c r="Q687" s="9">
        <v>7.38</v>
      </c>
    </row>
    <row r="688" spans="1:17">
      <c r="A688" s="8" t="s">
        <v>2597</v>
      </c>
      <c r="B688" s="8" t="s">
        <v>306</v>
      </c>
      <c r="C688" s="8" t="s">
        <v>32</v>
      </c>
      <c r="D688" s="8" t="s">
        <v>10</v>
      </c>
      <c r="E688" s="8" t="s">
        <v>1400</v>
      </c>
      <c r="F688" s="8" t="s">
        <v>1375</v>
      </c>
      <c r="G688" s="8">
        <v>97.26</v>
      </c>
      <c r="H688" s="8">
        <v>12.36</v>
      </c>
      <c r="I688" s="8">
        <v>1.5793999999999999</v>
      </c>
      <c r="J688" s="8">
        <v>2.1812</v>
      </c>
      <c r="K688" s="8" t="s">
        <v>1358</v>
      </c>
      <c r="L688" s="8">
        <v>733</v>
      </c>
      <c r="M688" s="8" t="s">
        <v>1381</v>
      </c>
      <c r="N688" s="89" t="s">
        <v>1453</v>
      </c>
      <c r="O688" s="8"/>
      <c r="P688" s="8">
        <v>60</v>
      </c>
      <c r="Q688" s="8">
        <v>52.71</v>
      </c>
    </row>
    <row r="689" spans="1:17">
      <c r="A689" s="9" t="s">
        <v>2598</v>
      </c>
      <c r="B689" s="9" t="s">
        <v>909</v>
      </c>
      <c r="C689" s="9" t="s">
        <v>28</v>
      </c>
      <c r="D689" s="9" t="s">
        <v>1360</v>
      </c>
      <c r="E689" s="9" t="s">
        <v>1411</v>
      </c>
      <c r="F689" s="9" t="s">
        <v>1384</v>
      </c>
      <c r="G689" s="9">
        <v>66.069999999999993</v>
      </c>
      <c r="H689" s="9">
        <v>7.69</v>
      </c>
      <c r="I689" s="9">
        <v>1.1417999999999999</v>
      </c>
      <c r="J689" s="9">
        <v>1.3299000000000001</v>
      </c>
      <c r="K689" s="9" t="s">
        <v>1385</v>
      </c>
      <c r="L689" s="9">
        <v>698</v>
      </c>
      <c r="M689" s="9" t="s">
        <v>1426</v>
      </c>
      <c r="N689" s="90" t="s">
        <v>1082</v>
      </c>
      <c r="O689" s="9"/>
      <c r="P689" s="9">
        <v>60</v>
      </c>
      <c r="Q689" s="9">
        <v>0</v>
      </c>
    </row>
    <row r="690" spans="1:17">
      <c r="A690" s="8" t="s">
        <v>2599</v>
      </c>
      <c r="B690" s="8" t="s">
        <v>285</v>
      </c>
      <c r="C690" s="8" t="s">
        <v>41</v>
      </c>
      <c r="D690" s="8" t="s">
        <v>23</v>
      </c>
      <c r="E690" s="8" t="s">
        <v>1400</v>
      </c>
      <c r="F690" s="8" t="s">
        <v>1375</v>
      </c>
      <c r="G690" s="8">
        <v>3.96</v>
      </c>
      <c r="H690" s="8">
        <v>16.12</v>
      </c>
      <c r="I690" s="8">
        <v>4.3900000000000002E-2</v>
      </c>
      <c r="J690" s="8">
        <v>7.8899999999999998E-2</v>
      </c>
      <c r="K690" s="8" t="s">
        <v>1358</v>
      </c>
      <c r="L690" s="8">
        <v>883</v>
      </c>
      <c r="M690" s="8" t="s">
        <v>1381</v>
      </c>
      <c r="N690" s="89" t="s">
        <v>1611</v>
      </c>
      <c r="O690" s="8"/>
      <c r="P690" s="8">
        <v>84</v>
      </c>
      <c r="Q690" s="8">
        <v>1.86</v>
      </c>
    </row>
    <row r="691" spans="1:17">
      <c r="A691" s="9" t="s">
        <v>2600</v>
      </c>
      <c r="B691" s="9" t="s">
        <v>620</v>
      </c>
      <c r="C691" s="9" t="s">
        <v>41</v>
      </c>
      <c r="D691" s="9" t="s">
        <v>44</v>
      </c>
      <c r="E691" s="9" t="s">
        <v>1408</v>
      </c>
      <c r="F691" s="9" t="s">
        <v>1375</v>
      </c>
      <c r="G691" s="9">
        <v>63.4</v>
      </c>
      <c r="H691" s="9">
        <v>9.8800000000000008</v>
      </c>
      <c r="I691" s="9">
        <v>0.85129999999999995</v>
      </c>
      <c r="J691" s="9">
        <v>0.83360000000000001</v>
      </c>
      <c r="K691" s="9" t="s">
        <v>1385</v>
      </c>
      <c r="L691" s="9">
        <v>749</v>
      </c>
      <c r="M691" s="9" t="s">
        <v>1381</v>
      </c>
      <c r="N691" s="90" t="s">
        <v>668</v>
      </c>
      <c r="O691" s="9"/>
      <c r="P691" s="9">
        <v>120</v>
      </c>
      <c r="Q691" s="9">
        <v>0</v>
      </c>
    </row>
    <row r="692" spans="1:17">
      <c r="A692" s="8" t="s">
        <v>2601</v>
      </c>
      <c r="B692" s="8" t="s">
        <v>530</v>
      </c>
      <c r="C692" s="8" t="s">
        <v>41</v>
      </c>
      <c r="D692" s="8" t="s">
        <v>31</v>
      </c>
      <c r="E692" s="8" t="s">
        <v>1380</v>
      </c>
      <c r="F692" s="8" t="s">
        <v>1375</v>
      </c>
      <c r="G692" s="8">
        <v>84.49</v>
      </c>
      <c r="H692" s="8">
        <v>11.89</v>
      </c>
      <c r="I692" s="8">
        <v>0.61119999999999997</v>
      </c>
      <c r="J692" s="8">
        <v>1.8747</v>
      </c>
      <c r="K692" s="8" t="s">
        <v>1358</v>
      </c>
      <c r="L692" s="8">
        <v>837</v>
      </c>
      <c r="M692" s="8" t="s">
        <v>1426</v>
      </c>
      <c r="N692" s="89" t="s">
        <v>1981</v>
      </c>
      <c r="O692" s="8"/>
      <c r="P692" s="8">
        <v>60</v>
      </c>
      <c r="Q692" s="8">
        <v>69.83</v>
      </c>
    </row>
    <row r="693" spans="1:17">
      <c r="A693" s="9" t="s">
        <v>2602</v>
      </c>
      <c r="B693" s="9" t="s">
        <v>1087</v>
      </c>
      <c r="C693" s="9" t="s">
        <v>20</v>
      </c>
      <c r="D693" s="9" t="s">
        <v>10</v>
      </c>
      <c r="E693" s="9" t="s">
        <v>1380</v>
      </c>
      <c r="F693" s="9" t="s">
        <v>1390</v>
      </c>
      <c r="G693" s="9">
        <v>85.37</v>
      </c>
      <c r="H693" s="9">
        <v>11.8</v>
      </c>
      <c r="I693" s="9">
        <v>1.5604</v>
      </c>
      <c r="J693" s="9">
        <v>4.0106999999999999</v>
      </c>
      <c r="K693" s="9" t="s">
        <v>1385</v>
      </c>
      <c r="L693" s="9">
        <v>686</v>
      </c>
      <c r="M693" s="9" t="s">
        <v>1396</v>
      </c>
      <c r="N693" s="90" t="s">
        <v>267</v>
      </c>
      <c r="O693" s="9" t="s">
        <v>2603</v>
      </c>
      <c r="P693" s="9">
        <v>24</v>
      </c>
      <c r="Q693" s="9">
        <v>0</v>
      </c>
    </row>
    <row r="694" spans="1:17">
      <c r="A694" s="8" t="s">
        <v>2604</v>
      </c>
      <c r="B694" s="8" t="s">
        <v>358</v>
      </c>
      <c r="C694" s="8" t="s">
        <v>41</v>
      </c>
      <c r="D694" s="8" t="s">
        <v>31</v>
      </c>
      <c r="E694" s="8" t="s">
        <v>1380</v>
      </c>
      <c r="F694" s="8" t="s">
        <v>1384</v>
      </c>
      <c r="G694" s="8">
        <v>94.59</v>
      </c>
      <c r="H694" s="8">
        <v>8.1199999999999992</v>
      </c>
      <c r="I694" s="8">
        <v>1.3928</v>
      </c>
      <c r="J694" s="8">
        <v>4.2831999999999999</v>
      </c>
      <c r="K694" s="8" t="s">
        <v>1412</v>
      </c>
      <c r="L694" s="8">
        <v>834</v>
      </c>
      <c r="M694" s="8" t="s">
        <v>1381</v>
      </c>
      <c r="N694" s="89" t="s">
        <v>2024</v>
      </c>
      <c r="O694" s="8"/>
      <c r="P694" s="8">
        <v>24</v>
      </c>
      <c r="Q694" s="8">
        <v>78.430000000000007</v>
      </c>
    </row>
    <row r="695" spans="1:17">
      <c r="A695" s="9" t="s">
        <v>2605</v>
      </c>
      <c r="B695" s="9" t="s">
        <v>1113</v>
      </c>
      <c r="C695" s="9" t="s">
        <v>16</v>
      </c>
      <c r="D695" s="9" t="s">
        <v>23</v>
      </c>
      <c r="E695" s="9" t="s">
        <v>1389</v>
      </c>
      <c r="F695" s="9" t="s">
        <v>1390</v>
      </c>
      <c r="G695" s="9">
        <v>94.99</v>
      </c>
      <c r="H695" s="9">
        <v>14.4</v>
      </c>
      <c r="I695" s="9">
        <v>0.54659999999999997</v>
      </c>
      <c r="J695" s="9">
        <v>1.8011999999999999</v>
      </c>
      <c r="K695" s="9" t="s">
        <v>1395</v>
      </c>
      <c r="L695" s="9">
        <v>686</v>
      </c>
      <c r="M695" s="9" t="s">
        <v>1381</v>
      </c>
      <c r="N695" s="90" t="s">
        <v>2333</v>
      </c>
      <c r="O695" s="9"/>
      <c r="P695" s="9">
        <v>84</v>
      </c>
      <c r="Q695" s="9">
        <v>31.31</v>
      </c>
    </row>
    <row r="696" spans="1:17">
      <c r="A696" s="8" t="s">
        <v>2606</v>
      </c>
      <c r="B696" s="8" t="s">
        <v>905</v>
      </c>
      <c r="C696" s="8" t="s">
        <v>24</v>
      </c>
      <c r="D696" s="8" t="s">
        <v>44</v>
      </c>
      <c r="E696" s="8" t="s">
        <v>1389</v>
      </c>
      <c r="F696" s="8" t="s">
        <v>1384</v>
      </c>
      <c r="G696" s="8">
        <v>71.72</v>
      </c>
      <c r="H696" s="8">
        <v>9.0399999999999991</v>
      </c>
      <c r="I696" s="8">
        <v>0.79239999999999999</v>
      </c>
      <c r="J696" s="8">
        <v>0.91010000000000002</v>
      </c>
      <c r="K696" s="8" t="s">
        <v>1395</v>
      </c>
      <c r="L696" s="8">
        <v>830</v>
      </c>
      <c r="M696" s="8" t="s">
        <v>1403</v>
      </c>
      <c r="N696" s="89" t="s">
        <v>2607</v>
      </c>
      <c r="O696" s="8" t="s">
        <v>2465</v>
      </c>
      <c r="P696" s="8">
        <v>120</v>
      </c>
      <c r="Q696" s="8">
        <v>8.36</v>
      </c>
    </row>
    <row r="697" spans="1:17">
      <c r="A697" s="9" t="s">
        <v>2608</v>
      </c>
      <c r="B697" s="9" t="s">
        <v>764</v>
      </c>
      <c r="C697" s="9" t="s">
        <v>35</v>
      </c>
      <c r="D697" s="9" t="s">
        <v>44</v>
      </c>
      <c r="E697" s="9" t="s">
        <v>1380</v>
      </c>
      <c r="F697" s="9" t="s">
        <v>1384</v>
      </c>
      <c r="G697" s="9">
        <v>56.98</v>
      </c>
      <c r="H697" s="9">
        <v>8.23</v>
      </c>
      <c r="I697" s="9">
        <v>0.9496</v>
      </c>
      <c r="J697" s="9">
        <v>4.9626999999999999</v>
      </c>
      <c r="K697" s="9" t="s">
        <v>1376</v>
      </c>
      <c r="L697" s="9">
        <v>710</v>
      </c>
      <c r="M697" s="9" t="s">
        <v>1403</v>
      </c>
      <c r="N697" s="90" t="s">
        <v>1609</v>
      </c>
      <c r="O697" s="9" t="s">
        <v>2609</v>
      </c>
      <c r="P697" s="9">
        <v>12</v>
      </c>
      <c r="Q697" s="9">
        <v>8.9499999999999993</v>
      </c>
    </row>
    <row r="698" spans="1:17">
      <c r="A698" s="8" t="s">
        <v>2610</v>
      </c>
      <c r="B698" s="8" t="s">
        <v>414</v>
      </c>
      <c r="C698" s="8" t="s">
        <v>12</v>
      </c>
      <c r="D698" s="8" t="s">
        <v>1360</v>
      </c>
      <c r="E698" s="8" t="s">
        <v>1408</v>
      </c>
      <c r="F698" s="8" t="s">
        <v>1375</v>
      </c>
      <c r="G698" s="8">
        <v>71.78</v>
      </c>
      <c r="H698" s="8">
        <v>11.29</v>
      </c>
      <c r="I698" s="8">
        <v>1.3935999999999999</v>
      </c>
      <c r="J698" s="8">
        <v>3.3552</v>
      </c>
      <c r="K698" s="8" t="s">
        <v>1376</v>
      </c>
      <c r="L698" s="8">
        <v>777</v>
      </c>
      <c r="M698" s="8" t="s">
        <v>1403</v>
      </c>
      <c r="N698" s="89" t="s">
        <v>2025</v>
      </c>
      <c r="O698" s="8" t="s">
        <v>2611</v>
      </c>
      <c r="P698" s="8">
        <v>24</v>
      </c>
      <c r="Q698" s="8">
        <v>7.83</v>
      </c>
    </row>
    <row r="699" spans="1:17">
      <c r="A699" s="9" t="s">
        <v>2612</v>
      </c>
      <c r="B699" s="9" t="s">
        <v>320</v>
      </c>
      <c r="C699" s="9" t="s">
        <v>12</v>
      </c>
      <c r="D699" s="9" t="s">
        <v>10</v>
      </c>
      <c r="E699" s="9" t="s">
        <v>1411</v>
      </c>
      <c r="F699" s="9" t="s">
        <v>1384</v>
      </c>
      <c r="G699" s="9">
        <v>1.05</v>
      </c>
      <c r="H699" s="9">
        <v>15.75</v>
      </c>
      <c r="I699" s="9">
        <v>8.9999999999999993E-3</v>
      </c>
      <c r="J699" s="9">
        <v>1.44E-2</v>
      </c>
      <c r="K699" s="9" t="s">
        <v>1412</v>
      </c>
      <c r="L699" s="9">
        <v>849</v>
      </c>
      <c r="M699" s="9" t="s">
        <v>1386</v>
      </c>
      <c r="N699" s="90" t="s">
        <v>2613</v>
      </c>
      <c r="O699" s="9"/>
      <c r="P699" s="9">
        <v>240</v>
      </c>
      <c r="Q699" s="9">
        <v>0.55000000000000004</v>
      </c>
    </row>
    <row r="700" spans="1:17">
      <c r="A700" s="8" t="s">
        <v>2614</v>
      </c>
      <c r="B700" s="8" t="s">
        <v>257</v>
      </c>
      <c r="C700" s="8" t="s">
        <v>20</v>
      </c>
      <c r="D700" s="8" t="s">
        <v>1360</v>
      </c>
      <c r="E700" s="8" t="s">
        <v>1400</v>
      </c>
      <c r="F700" s="8" t="s">
        <v>1384</v>
      </c>
      <c r="G700" s="8">
        <v>89.25</v>
      </c>
      <c r="H700" s="8">
        <v>10.88</v>
      </c>
      <c r="I700" s="8">
        <v>1.2395</v>
      </c>
      <c r="J700" s="8">
        <v>2.9169</v>
      </c>
      <c r="K700" s="8" t="s">
        <v>1358</v>
      </c>
      <c r="L700" s="8">
        <v>806</v>
      </c>
      <c r="M700" s="8" t="s">
        <v>1426</v>
      </c>
      <c r="N700" s="89" t="s">
        <v>2615</v>
      </c>
      <c r="O700" s="8"/>
      <c r="P700" s="8">
        <v>36</v>
      </c>
      <c r="Q700" s="8">
        <v>19.61</v>
      </c>
    </row>
    <row r="701" spans="1:17">
      <c r="A701" s="9" t="s">
        <v>2616</v>
      </c>
      <c r="B701" s="9" t="s">
        <v>1351</v>
      </c>
      <c r="C701" s="9" t="s">
        <v>12</v>
      </c>
      <c r="D701" s="9" t="s">
        <v>44</v>
      </c>
      <c r="E701" s="9" t="s">
        <v>1408</v>
      </c>
      <c r="F701" s="9" t="s">
        <v>1375</v>
      </c>
      <c r="G701" s="9">
        <v>99.5</v>
      </c>
      <c r="H701" s="9">
        <v>9.75</v>
      </c>
      <c r="I701" s="9">
        <v>0.87080000000000002</v>
      </c>
      <c r="J701" s="9">
        <v>4.5799000000000003</v>
      </c>
      <c r="K701" s="9" t="s">
        <v>1376</v>
      </c>
      <c r="L701" s="9">
        <v>881</v>
      </c>
      <c r="M701" s="9" t="s">
        <v>1377</v>
      </c>
      <c r="N701" s="90" t="s">
        <v>2617</v>
      </c>
      <c r="O701" s="9" t="s">
        <v>2618</v>
      </c>
      <c r="P701" s="9">
        <v>24</v>
      </c>
      <c r="Q701" s="9">
        <v>88.41</v>
      </c>
    </row>
    <row r="702" spans="1:17">
      <c r="A702" s="8" t="s">
        <v>2619</v>
      </c>
      <c r="B702" s="8" t="s">
        <v>775</v>
      </c>
      <c r="C702" s="8" t="s">
        <v>38</v>
      </c>
      <c r="D702" s="8" t="s">
        <v>1360</v>
      </c>
      <c r="E702" s="8" t="s">
        <v>1389</v>
      </c>
      <c r="F702" s="8" t="s">
        <v>1384</v>
      </c>
      <c r="G702" s="8">
        <v>2.39</v>
      </c>
      <c r="H702" s="8">
        <v>8.51</v>
      </c>
      <c r="I702" s="8">
        <v>2.9600000000000001E-2</v>
      </c>
      <c r="J702" s="8">
        <v>2.0799999999999999E-2</v>
      </c>
      <c r="K702" s="8" t="s">
        <v>1395</v>
      </c>
      <c r="L702" s="8">
        <v>880</v>
      </c>
      <c r="M702" s="8" t="s">
        <v>1396</v>
      </c>
      <c r="N702" s="89" t="s">
        <v>2620</v>
      </c>
      <c r="O702" s="8" t="s">
        <v>2540</v>
      </c>
      <c r="P702" s="8">
        <v>240</v>
      </c>
      <c r="Q702" s="8">
        <v>1.29</v>
      </c>
    </row>
    <row r="703" spans="1:17">
      <c r="A703" s="9" t="s">
        <v>2621</v>
      </c>
      <c r="B703" s="9" t="s">
        <v>835</v>
      </c>
      <c r="C703" s="9" t="s">
        <v>28</v>
      </c>
      <c r="D703" s="9" t="s">
        <v>44</v>
      </c>
      <c r="E703" s="9" t="s">
        <v>1374</v>
      </c>
      <c r="F703" s="9" t="s">
        <v>1390</v>
      </c>
      <c r="G703" s="9">
        <v>61.04</v>
      </c>
      <c r="H703" s="9">
        <v>12.19</v>
      </c>
      <c r="I703" s="9">
        <v>1.0618000000000001</v>
      </c>
      <c r="J703" s="9">
        <v>0.68020000000000003</v>
      </c>
      <c r="K703" s="9" t="s">
        <v>1395</v>
      </c>
      <c r="L703" s="9">
        <v>556</v>
      </c>
      <c r="M703" s="9" t="s">
        <v>1396</v>
      </c>
      <c r="N703" s="90" t="s">
        <v>1824</v>
      </c>
      <c r="O703" s="9" t="s">
        <v>2622</v>
      </c>
      <c r="P703" s="9">
        <v>240</v>
      </c>
      <c r="Q703" s="9">
        <v>34.299999999999997</v>
      </c>
    </row>
    <row r="704" spans="1:17">
      <c r="A704" s="8" t="s">
        <v>2623</v>
      </c>
      <c r="B704" s="8" t="s">
        <v>563</v>
      </c>
      <c r="C704" s="8" t="s">
        <v>20</v>
      </c>
      <c r="D704" s="8" t="s">
        <v>23</v>
      </c>
      <c r="E704" s="8" t="s">
        <v>1400</v>
      </c>
      <c r="F704" s="8" t="s">
        <v>1390</v>
      </c>
      <c r="G704" s="8">
        <v>3.27</v>
      </c>
      <c r="H704" s="8">
        <v>13.97</v>
      </c>
      <c r="I704" s="8">
        <v>5.16E-2</v>
      </c>
      <c r="J704" s="8">
        <v>5.0700000000000002E-2</v>
      </c>
      <c r="K704" s="8" t="s">
        <v>1376</v>
      </c>
      <c r="L704" s="8">
        <v>791</v>
      </c>
      <c r="M704" s="8" t="s">
        <v>1381</v>
      </c>
      <c r="N704" s="89" t="s">
        <v>1488</v>
      </c>
      <c r="O704" s="8"/>
      <c r="P704" s="8">
        <v>120</v>
      </c>
      <c r="Q704" s="8">
        <v>1.59</v>
      </c>
    </row>
    <row r="705" spans="1:17">
      <c r="A705" s="9" t="s">
        <v>2624</v>
      </c>
      <c r="B705" s="9" t="s">
        <v>1312</v>
      </c>
      <c r="C705" s="9" t="s">
        <v>35</v>
      </c>
      <c r="D705" s="9" t="s">
        <v>1360</v>
      </c>
      <c r="E705" s="9" t="s">
        <v>1400</v>
      </c>
      <c r="F705" s="9" t="s">
        <v>1390</v>
      </c>
      <c r="G705" s="9">
        <v>78.209999999999994</v>
      </c>
      <c r="H705" s="9">
        <v>16.22</v>
      </c>
      <c r="I705" s="9">
        <v>0.81940000000000002</v>
      </c>
      <c r="J705" s="9">
        <v>7.1041999999999996</v>
      </c>
      <c r="K705" s="9" t="s">
        <v>1376</v>
      </c>
      <c r="L705" s="9">
        <v>872</v>
      </c>
      <c r="M705" s="9" t="s">
        <v>1403</v>
      </c>
      <c r="N705" s="90" t="s">
        <v>2625</v>
      </c>
      <c r="O705" s="9" t="s">
        <v>1907</v>
      </c>
      <c r="P705" s="9">
        <v>12</v>
      </c>
      <c r="Q705" s="9">
        <v>51.62</v>
      </c>
    </row>
    <row r="706" spans="1:17">
      <c r="A706" s="8" t="s">
        <v>2626</v>
      </c>
      <c r="B706" s="8" t="s">
        <v>576</v>
      </c>
      <c r="C706" s="8" t="s">
        <v>28</v>
      </c>
      <c r="D706" s="8" t="s">
        <v>1360</v>
      </c>
      <c r="E706" s="8" t="s">
        <v>1380</v>
      </c>
      <c r="F706" s="8" t="s">
        <v>1375</v>
      </c>
      <c r="G706" s="8">
        <v>68.2</v>
      </c>
      <c r="H706" s="8">
        <v>7.66</v>
      </c>
      <c r="I706" s="8">
        <v>0.68379999999999996</v>
      </c>
      <c r="J706" s="8">
        <v>0.63839999999999997</v>
      </c>
      <c r="K706" s="8" t="s">
        <v>1385</v>
      </c>
      <c r="L706" s="8">
        <v>856</v>
      </c>
      <c r="M706" s="8" t="s">
        <v>1381</v>
      </c>
      <c r="N706" s="89" t="s">
        <v>1572</v>
      </c>
      <c r="O706" s="8"/>
      <c r="P706" s="8">
        <v>180</v>
      </c>
      <c r="Q706" s="8">
        <v>0</v>
      </c>
    </row>
    <row r="707" spans="1:17">
      <c r="A707" s="9" t="s">
        <v>2627</v>
      </c>
      <c r="B707" s="9" t="s">
        <v>187</v>
      </c>
      <c r="C707" s="9" t="s">
        <v>38</v>
      </c>
      <c r="D707" s="9" t="s">
        <v>1360</v>
      </c>
      <c r="E707" s="9" t="s">
        <v>1380</v>
      </c>
      <c r="F707" s="9" t="s">
        <v>1390</v>
      </c>
      <c r="G707" s="9">
        <v>14.74</v>
      </c>
      <c r="H707" s="9">
        <v>18.16</v>
      </c>
      <c r="I707" s="9">
        <v>0.24060000000000001</v>
      </c>
      <c r="J707" s="9">
        <v>1.3525</v>
      </c>
      <c r="K707" s="9" t="s">
        <v>1358</v>
      </c>
      <c r="L707" s="9">
        <v>793</v>
      </c>
      <c r="M707" s="9" t="s">
        <v>1403</v>
      </c>
      <c r="N707" s="90" t="s">
        <v>2617</v>
      </c>
      <c r="O707" s="9" t="s">
        <v>2628</v>
      </c>
      <c r="P707" s="9">
        <v>12</v>
      </c>
      <c r="Q707" s="9">
        <v>10.02</v>
      </c>
    </row>
    <row r="708" spans="1:17">
      <c r="A708" s="8" t="s">
        <v>2629</v>
      </c>
      <c r="B708" s="8" t="s">
        <v>830</v>
      </c>
      <c r="C708" s="8" t="s">
        <v>24</v>
      </c>
      <c r="D708" s="8" t="s">
        <v>23</v>
      </c>
      <c r="E708" s="8" t="s">
        <v>1380</v>
      </c>
      <c r="F708" s="8" t="s">
        <v>1384</v>
      </c>
      <c r="G708" s="8">
        <v>13.56</v>
      </c>
      <c r="H708" s="8">
        <v>16.86</v>
      </c>
      <c r="I708" s="8">
        <v>0.23019999999999999</v>
      </c>
      <c r="J708" s="8">
        <v>0.39029999999999998</v>
      </c>
      <c r="K708" s="8" t="s">
        <v>1358</v>
      </c>
      <c r="L708" s="8">
        <v>867</v>
      </c>
      <c r="M708" s="8" t="s">
        <v>1377</v>
      </c>
      <c r="N708" s="89" t="s">
        <v>2630</v>
      </c>
      <c r="O708" s="8" t="s">
        <v>236</v>
      </c>
      <c r="P708" s="8">
        <v>48</v>
      </c>
      <c r="Q708" s="8">
        <v>12.53</v>
      </c>
    </row>
    <row r="709" spans="1:17">
      <c r="A709" s="9" t="s">
        <v>2631</v>
      </c>
      <c r="B709" s="9" t="s">
        <v>915</v>
      </c>
      <c r="C709" s="9" t="s">
        <v>28</v>
      </c>
      <c r="D709" s="9" t="s">
        <v>23</v>
      </c>
      <c r="E709" s="9" t="s">
        <v>1411</v>
      </c>
      <c r="F709" s="9" t="s">
        <v>1390</v>
      </c>
      <c r="G709" s="9">
        <v>63.32</v>
      </c>
      <c r="H709" s="9">
        <v>10.62</v>
      </c>
      <c r="I709" s="9">
        <v>0.74580000000000002</v>
      </c>
      <c r="J709" s="9">
        <v>0.63729999999999998</v>
      </c>
      <c r="K709" s="9" t="s">
        <v>1358</v>
      </c>
      <c r="L709" s="9">
        <v>765</v>
      </c>
      <c r="M709" s="9" t="s">
        <v>1377</v>
      </c>
      <c r="N709" s="90" t="s">
        <v>1498</v>
      </c>
      <c r="O709" s="9" t="s">
        <v>2027</v>
      </c>
      <c r="P709" s="9">
        <v>240</v>
      </c>
      <c r="Q709" s="9">
        <v>41.58</v>
      </c>
    </row>
    <row r="710" spans="1:17">
      <c r="A710" s="8" t="s">
        <v>2632</v>
      </c>
      <c r="B710" s="8" t="s">
        <v>420</v>
      </c>
      <c r="C710" s="8" t="s">
        <v>38</v>
      </c>
      <c r="D710" s="8" t="s">
        <v>44</v>
      </c>
      <c r="E710" s="8" t="s">
        <v>1400</v>
      </c>
      <c r="F710" s="8" t="s">
        <v>1375</v>
      </c>
      <c r="G710" s="8">
        <v>48.28</v>
      </c>
      <c r="H710" s="8">
        <v>18.190000000000001</v>
      </c>
      <c r="I710" s="8">
        <v>0.37669999999999998</v>
      </c>
      <c r="J710" s="8">
        <v>0.78410000000000002</v>
      </c>
      <c r="K710" s="8" t="s">
        <v>1412</v>
      </c>
      <c r="L710" s="8">
        <v>602</v>
      </c>
      <c r="M710" s="8" t="s">
        <v>1377</v>
      </c>
      <c r="N710" s="89" t="s">
        <v>2633</v>
      </c>
      <c r="O710" s="8" t="s">
        <v>728</v>
      </c>
      <c r="P710" s="8">
        <v>180</v>
      </c>
      <c r="Q710" s="8">
        <v>7.43</v>
      </c>
    </row>
    <row r="711" spans="1:17">
      <c r="A711" s="9" t="s">
        <v>2634</v>
      </c>
      <c r="B711" s="9" t="s">
        <v>769</v>
      </c>
      <c r="C711" s="9" t="s">
        <v>41</v>
      </c>
      <c r="D711" s="9" t="s">
        <v>23</v>
      </c>
      <c r="E711" s="9" t="s">
        <v>1400</v>
      </c>
      <c r="F711" s="9" t="s">
        <v>1375</v>
      </c>
      <c r="G711" s="9">
        <v>54.66</v>
      </c>
      <c r="H711" s="9">
        <v>13.82</v>
      </c>
      <c r="I711" s="9">
        <v>0.63119999999999998</v>
      </c>
      <c r="J711" s="9">
        <v>0.72130000000000005</v>
      </c>
      <c r="K711" s="9" t="s">
        <v>1395</v>
      </c>
      <c r="L711" s="9">
        <v>565</v>
      </c>
      <c r="M711" s="9" t="s">
        <v>1386</v>
      </c>
      <c r="N711" s="90" t="s">
        <v>1699</v>
      </c>
      <c r="O711" s="9"/>
      <c r="P711" s="9">
        <v>180</v>
      </c>
      <c r="Q711" s="9">
        <v>29.45</v>
      </c>
    </row>
    <row r="712" spans="1:17">
      <c r="A712" s="8" t="s">
        <v>2635</v>
      </c>
      <c r="B712" s="8" t="s">
        <v>130</v>
      </c>
      <c r="C712" s="8" t="s">
        <v>38</v>
      </c>
      <c r="D712" s="8" t="s">
        <v>31</v>
      </c>
      <c r="E712" s="8" t="s">
        <v>1374</v>
      </c>
      <c r="F712" s="8" t="s">
        <v>1390</v>
      </c>
      <c r="G712" s="8">
        <v>1.06</v>
      </c>
      <c r="H712" s="8">
        <v>15.01</v>
      </c>
      <c r="I712" s="8">
        <v>1.7899999999999999E-2</v>
      </c>
      <c r="J712" s="8">
        <v>2.0500000000000001E-2</v>
      </c>
      <c r="K712" s="8" t="s">
        <v>1385</v>
      </c>
      <c r="L712" s="8">
        <v>587</v>
      </c>
      <c r="M712" s="8" t="s">
        <v>1381</v>
      </c>
      <c r="N712" s="89" t="s">
        <v>2636</v>
      </c>
      <c r="O712" s="8"/>
      <c r="P712" s="8">
        <v>84</v>
      </c>
      <c r="Q712" s="8">
        <v>0</v>
      </c>
    </row>
    <row r="713" spans="1:17">
      <c r="A713" s="9" t="s">
        <v>2637</v>
      </c>
      <c r="B713" s="9" t="s">
        <v>1226</v>
      </c>
      <c r="C713" s="9" t="s">
        <v>28</v>
      </c>
      <c r="D713" s="9" t="s">
        <v>44</v>
      </c>
      <c r="E713" s="9" t="s">
        <v>1400</v>
      </c>
      <c r="F713" s="9" t="s">
        <v>1390</v>
      </c>
      <c r="G713" s="9">
        <v>62.33</v>
      </c>
      <c r="H713" s="9">
        <v>13.76</v>
      </c>
      <c r="I713" s="9">
        <v>0.34029999999999999</v>
      </c>
      <c r="J713" s="9">
        <v>2.9855999999999998</v>
      </c>
      <c r="K713" s="9" t="s">
        <v>1395</v>
      </c>
      <c r="L713" s="9">
        <v>610</v>
      </c>
      <c r="M713" s="9" t="s">
        <v>1426</v>
      </c>
      <c r="N713" s="90" t="s">
        <v>329</v>
      </c>
      <c r="O713" s="9"/>
      <c r="P713" s="9">
        <v>24</v>
      </c>
      <c r="Q713" s="9">
        <v>47.47</v>
      </c>
    </row>
    <row r="714" spans="1:17">
      <c r="A714" s="8" t="s">
        <v>2638</v>
      </c>
      <c r="B714" s="8" t="s">
        <v>443</v>
      </c>
      <c r="C714" s="8" t="s">
        <v>16</v>
      </c>
      <c r="D714" s="8" t="s">
        <v>23</v>
      </c>
      <c r="E714" s="8" t="s">
        <v>1400</v>
      </c>
      <c r="F714" s="8" t="s">
        <v>1375</v>
      </c>
      <c r="G714" s="8">
        <v>59.77</v>
      </c>
      <c r="H714" s="8">
        <v>11.38</v>
      </c>
      <c r="I714" s="8">
        <v>1.0297000000000001</v>
      </c>
      <c r="J714" s="8">
        <v>1.3109</v>
      </c>
      <c r="K714" s="8" t="s">
        <v>1395</v>
      </c>
      <c r="L714" s="8">
        <v>619</v>
      </c>
      <c r="M714" s="8" t="s">
        <v>1381</v>
      </c>
      <c r="N714" s="89" t="s">
        <v>2467</v>
      </c>
      <c r="O714" s="8"/>
      <c r="P714" s="8">
        <v>60</v>
      </c>
      <c r="Q714" s="8">
        <v>38.18</v>
      </c>
    </row>
    <row r="715" spans="1:17">
      <c r="A715" s="9" t="s">
        <v>2639</v>
      </c>
      <c r="B715" s="9" t="s">
        <v>873</v>
      </c>
      <c r="C715" s="9" t="s">
        <v>24</v>
      </c>
      <c r="D715" s="9" t="s">
        <v>44</v>
      </c>
      <c r="E715" s="9" t="s">
        <v>1389</v>
      </c>
      <c r="F715" s="9" t="s">
        <v>1384</v>
      </c>
      <c r="G715" s="9">
        <v>55.07</v>
      </c>
      <c r="H715" s="9">
        <v>13.8</v>
      </c>
      <c r="I715" s="9">
        <v>0.36049999999999999</v>
      </c>
      <c r="J715" s="9">
        <v>0.84840000000000004</v>
      </c>
      <c r="K715" s="9" t="s">
        <v>1395</v>
      </c>
      <c r="L715" s="9">
        <v>836</v>
      </c>
      <c r="M715" s="9" t="s">
        <v>1426</v>
      </c>
      <c r="N715" s="90" t="s">
        <v>1747</v>
      </c>
      <c r="O715" s="9"/>
      <c r="P715" s="9">
        <v>120</v>
      </c>
      <c r="Q715" s="9">
        <v>37.549999999999997</v>
      </c>
    </row>
    <row r="716" spans="1:17">
      <c r="A716" s="8" t="s">
        <v>2640</v>
      </c>
      <c r="B716" s="8" t="s">
        <v>1096</v>
      </c>
      <c r="C716" s="8" t="s">
        <v>28</v>
      </c>
      <c r="D716" s="8" t="s">
        <v>44</v>
      </c>
      <c r="E716" s="8" t="s">
        <v>1389</v>
      </c>
      <c r="F716" s="8" t="s">
        <v>1375</v>
      </c>
      <c r="G716" s="8">
        <v>39.520000000000003</v>
      </c>
      <c r="H716" s="8">
        <v>9.39</v>
      </c>
      <c r="I716" s="8">
        <v>0.75839999999999996</v>
      </c>
      <c r="J716" s="8">
        <v>0.99080000000000001</v>
      </c>
      <c r="K716" s="8" t="s">
        <v>1395</v>
      </c>
      <c r="L716" s="8">
        <v>855</v>
      </c>
      <c r="M716" s="8" t="s">
        <v>1426</v>
      </c>
      <c r="N716" s="89" t="s">
        <v>1476</v>
      </c>
      <c r="O716" s="8"/>
      <c r="P716" s="8">
        <v>48</v>
      </c>
      <c r="Q716" s="8">
        <v>24.37</v>
      </c>
    </row>
    <row r="717" spans="1:17">
      <c r="A717" s="9" t="s">
        <v>2641</v>
      </c>
      <c r="B717" s="9" t="s">
        <v>1217</v>
      </c>
      <c r="C717" s="9" t="s">
        <v>38</v>
      </c>
      <c r="D717" s="9" t="s">
        <v>10</v>
      </c>
      <c r="E717" s="9" t="s">
        <v>1411</v>
      </c>
      <c r="F717" s="9" t="s">
        <v>1390</v>
      </c>
      <c r="G717" s="9">
        <v>39.729999999999997</v>
      </c>
      <c r="H717" s="9">
        <v>17.97</v>
      </c>
      <c r="I717" s="9">
        <v>0.4904</v>
      </c>
      <c r="J717" s="9">
        <v>1.0082</v>
      </c>
      <c r="K717" s="9" t="s">
        <v>1376</v>
      </c>
      <c r="L717" s="9">
        <v>814</v>
      </c>
      <c r="M717" s="9" t="s">
        <v>1403</v>
      </c>
      <c r="N717" s="90" t="s">
        <v>479</v>
      </c>
      <c r="O717" s="9" t="s">
        <v>2642</v>
      </c>
      <c r="P717" s="9">
        <v>60</v>
      </c>
      <c r="Q717" s="9">
        <v>24.57</v>
      </c>
    </row>
    <row r="718" spans="1:17">
      <c r="A718" s="8" t="s">
        <v>2643</v>
      </c>
      <c r="B718" s="8" t="s">
        <v>495</v>
      </c>
      <c r="C718" s="8" t="s">
        <v>24</v>
      </c>
      <c r="D718" s="8" t="s">
        <v>1360</v>
      </c>
      <c r="E718" s="8" t="s">
        <v>1380</v>
      </c>
      <c r="F718" s="8" t="s">
        <v>1384</v>
      </c>
      <c r="G718" s="8">
        <v>31.36</v>
      </c>
      <c r="H718" s="8">
        <v>17.16</v>
      </c>
      <c r="I718" s="8">
        <v>0.57730000000000004</v>
      </c>
      <c r="J718" s="8">
        <v>1.5528999999999999</v>
      </c>
      <c r="K718" s="8" t="s">
        <v>1385</v>
      </c>
      <c r="L718" s="8">
        <v>813</v>
      </c>
      <c r="M718" s="8" t="s">
        <v>1377</v>
      </c>
      <c r="N718" s="89" t="s">
        <v>2644</v>
      </c>
      <c r="O718" s="8" t="s">
        <v>2263</v>
      </c>
      <c r="P718" s="8">
        <v>24</v>
      </c>
      <c r="Q718" s="8">
        <v>0</v>
      </c>
    </row>
    <row r="719" spans="1:17">
      <c r="A719" s="9" t="s">
        <v>2645</v>
      </c>
      <c r="B719" s="9" t="s">
        <v>1030</v>
      </c>
      <c r="C719" s="9" t="s">
        <v>28</v>
      </c>
      <c r="D719" s="9" t="s">
        <v>23</v>
      </c>
      <c r="E719" s="9" t="s">
        <v>1389</v>
      </c>
      <c r="F719" s="9" t="s">
        <v>1375</v>
      </c>
      <c r="G719" s="9">
        <v>79.55</v>
      </c>
      <c r="H719" s="9">
        <v>11.51</v>
      </c>
      <c r="I719" s="9">
        <v>0.86850000000000005</v>
      </c>
      <c r="J719" s="9">
        <v>3.7265000000000001</v>
      </c>
      <c r="K719" s="9" t="s">
        <v>1412</v>
      </c>
      <c r="L719" s="9">
        <v>729</v>
      </c>
      <c r="M719" s="9" t="s">
        <v>1426</v>
      </c>
      <c r="N719" s="90" t="s">
        <v>512</v>
      </c>
      <c r="O719" s="9"/>
      <c r="P719" s="9">
        <v>24</v>
      </c>
      <c r="Q719" s="9">
        <v>15.23</v>
      </c>
    </row>
    <row r="720" spans="1:17">
      <c r="A720" s="8" t="s">
        <v>2646</v>
      </c>
      <c r="B720" s="8" t="s">
        <v>391</v>
      </c>
      <c r="C720" s="8" t="s">
        <v>16</v>
      </c>
      <c r="D720" s="8" t="s">
        <v>31</v>
      </c>
      <c r="E720" s="8" t="s">
        <v>1411</v>
      </c>
      <c r="F720" s="8" t="s">
        <v>1384</v>
      </c>
      <c r="G720" s="8">
        <v>81.94</v>
      </c>
      <c r="H720" s="8">
        <v>16.8</v>
      </c>
      <c r="I720" s="8">
        <v>1.0544</v>
      </c>
      <c r="J720" s="8">
        <v>2.3559000000000001</v>
      </c>
      <c r="K720" s="8" t="s">
        <v>1376</v>
      </c>
      <c r="L720" s="8">
        <v>589</v>
      </c>
      <c r="M720" s="8" t="s">
        <v>1377</v>
      </c>
      <c r="N720" s="89" t="s">
        <v>1548</v>
      </c>
      <c r="O720" s="8" t="s">
        <v>2175</v>
      </c>
      <c r="P720" s="8">
        <v>48</v>
      </c>
      <c r="Q720" s="8">
        <v>9.31</v>
      </c>
    </row>
    <row r="721" spans="1:17">
      <c r="A721" s="9" t="s">
        <v>2647</v>
      </c>
      <c r="B721" s="9" t="s">
        <v>297</v>
      </c>
      <c r="C721" s="9" t="s">
        <v>12</v>
      </c>
      <c r="D721" s="9" t="s">
        <v>31</v>
      </c>
      <c r="E721" s="9" t="s">
        <v>1380</v>
      </c>
      <c r="F721" s="9" t="s">
        <v>1384</v>
      </c>
      <c r="G721" s="9">
        <v>77.86</v>
      </c>
      <c r="H721" s="9">
        <v>11.71</v>
      </c>
      <c r="I721" s="9">
        <v>1.0074000000000001</v>
      </c>
      <c r="J721" s="9">
        <v>3.6545999999999998</v>
      </c>
      <c r="K721" s="9" t="s">
        <v>1358</v>
      </c>
      <c r="L721" s="9">
        <v>741</v>
      </c>
      <c r="M721" s="9" t="s">
        <v>1403</v>
      </c>
      <c r="N721" s="90" t="s">
        <v>2163</v>
      </c>
      <c r="O721" s="9" t="s">
        <v>2364</v>
      </c>
      <c r="P721" s="9">
        <v>24</v>
      </c>
      <c r="Q721" s="9">
        <v>11.77</v>
      </c>
    </row>
    <row r="722" spans="1:17">
      <c r="A722" s="8" t="s">
        <v>2648</v>
      </c>
      <c r="B722" s="8" t="s">
        <v>745</v>
      </c>
      <c r="C722" s="8" t="s">
        <v>7</v>
      </c>
      <c r="D722" s="8" t="s">
        <v>31</v>
      </c>
      <c r="E722" s="8" t="s">
        <v>1408</v>
      </c>
      <c r="F722" s="8" t="s">
        <v>1384</v>
      </c>
      <c r="G722" s="8">
        <v>24.27</v>
      </c>
      <c r="H722" s="8">
        <v>13.64</v>
      </c>
      <c r="I722" s="8">
        <v>0.40060000000000001</v>
      </c>
      <c r="J722" s="8">
        <v>0.37159999999999999</v>
      </c>
      <c r="K722" s="8" t="s">
        <v>1395</v>
      </c>
      <c r="L722" s="8">
        <v>763</v>
      </c>
      <c r="M722" s="8" t="s">
        <v>1386</v>
      </c>
      <c r="N722" s="89" t="s">
        <v>2649</v>
      </c>
      <c r="O722" s="8"/>
      <c r="P722" s="8">
        <v>120</v>
      </c>
      <c r="Q722" s="8">
        <v>13.93</v>
      </c>
    </row>
    <row r="723" spans="1:17">
      <c r="A723" s="9" t="s">
        <v>2650</v>
      </c>
      <c r="B723" s="9" t="s">
        <v>666</v>
      </c>
      <c r="C723" s="9" t="s">
        <v>7</v>
      </c>
      <c r="D723" s="9" t="s">
        <v>31</v>
      </c>
      <c r="E723" s="9" t="s">
        <v>1411</v>
      </c>
      <c r="F723" s="9" t="s">
        <v>1390</v>
      </c>
      <c r="G723" s="9">
        <v>42.14</v>
      </c>
      <c r="H723" s="9">
        <v>13.43</v>
      </c>
      <c r="I723" s="9">
        <v>0.38740000000000002</v>
      </c>
      <c r="J723" s="9">
        <v>1.4286000000000001</v>
      </c>
      <c r="K723" s="9" t="s">
        <v>1395</v>
      </c>
      <c r="L723" s="9">
        <v>651</v>
      </c>
      <c r="M723" s="9" t="s">
        <v>1377</v>
      </c>
      <c r="N723" s="90" t="s">
        <v>1784</v>
      </c>
      <c r="O723" s="9" t="s">
        <v>2651</v>
      </c>
      <c r="P723" s="9">
        <v>36</v>
      </c>
      <c r="Q723" s="9">
        <v>16.3</v>
      </c>
    </row>
    <row r="724" spans="1:17">
      <c r="A724" s="8" t="s">
        <v>2652</v>
      </c>
      <c r="B724" s="8" t="s">
        <v>830</v>
      </c>
      <c r="C724" s="8" t="s">
        <v>28</v>
      </c>
      <c r="D724" s="8" t="s">
        <v>23</v>
      </c>
      <c r="E724" s="8" t="s">
        <v>1400</v>
      </c>
      <c r="F724" s="8" t="s">
        <v>1375</v>
      </c>
      <c r="G724" s="8">
        <v>79.86</v>
      </c>
      <c r="H724" s="8">
        <v>15.34</v>
      </c>
      <c r="I724" s="8">
        <v>1.1344000000000001</v>
      </c>
      <c r="J724" s="8">
        <v>2.7816999999999998</v>
      </c>
      <c r="K724" s="8" t="s">
        <v>1358</v>
      </c>
      <c r="L724" s="8">
        <v>867</v>
      </c>
      <c r="M724" s="8" t="s">
        <v>1386</v>
      </c>
      <c r="N724" s="89" t="s">
        <v>1841</v>
      </c>
      <c r="O724" s="8"/>
      <c r="P724" s="8">
        <v>36</v>
      </c>
      <c r="Q724" s="8">
        <v>73.02</v>
      </c>
    </row>
    <row r="725" spans="1:17">
      <c r="A725" s="9" t="s">
        <v>2653</v>
      </c>
      <c r="B725" s="9" t="s">
        <v>1159</v>
      </c>
      <c r="C725" s="9" t="s">
        <v>32</v>
      </c>
      <c r="D725" s="9" t="s">
        <v>31</v>
      </c>
      <c r="E725" s="9" t="s">
        <v>1380</v>
      </c>
      <c r="F725" s="9" t="s">
        <v>1384</v>
      </c>
      <c r="G725" s="9">
        <v>93.32</v>
      </c>
      <c r="H725" s="9"/>
      <c r="I725" s="9">
        <v>0.52180000000000004</v>
      </c>
      <c r="J725" s="9"/>
      <c r="K725" s="9" t="s">
        <v>1412</v>
      </c>
      <c r="L725" s="9">
        <v>740</v>
      </c>
      <c r="M725" s="9" t="s">
        <v>1381</v>
      </c>
      <c r="N725" s="90" t="s">
        <v>2654</v>
      </c>
      <c r="O725" s="9"/>
      <c r="P725" s="9">
        <v>36</v>
      </c>
      <c r="Q725" s="9">
        <v>55.84</v>
      </c>
    </row>
    <row r="726" spans="1:17">
      <c r="A726" s="8" t="s">
        <v>2655</v>
      </c>
      <c r="B726" s="8" t="s">
        <v>423</v>
      </c>
      <c r="C726" s="8" t="s">
        <v>16</v>
      </c>
      <c r="D726" s="8" t="s">
        <v>10</v>
      </c>
      <c r="E726" s="8" t="s">
        <v>1408</v>
      </c>
      <c r="F726" s="8" t="s">
        <v>1375</v>
      </c>
      <c r="G726" s="8">
        <v>7.86</v>
      </c>
      <c r="H726" s="8"/>
      <c r="I726" s="8">
        <v>7.9399999999999998E-2</v>
      </c>
      <c r="J726" s="8"/>
      <c r="K726" s="8" t="s">
        <v>1358</v>
      </c>
      <c r="L726" s="8">
        <v>780</v>
      </c>
      <c r="M726" s="8" t="s">
        <v>1386</v>
      </c>
      <c r="N726" s="89" t="s">
        <v>2656</v>
      </c>
      <c r="O726" s="8"/>
      <c r="P726" s="8">
        <v>12</v>
      </c>
      <c r="Q726" s="8">
        <v>4.5</v>
      </c>
    </row>
    <row r="727" spans="1:17">
      <c r="A727" s="9" t="s">
        <v>2657</v>
      </c>
      <c r="B727" s="9" t="s">
        <v>516</v>
      </c>
      <c r="C727" s="9" t="s">
        <v>24</v>
      </c>
      <c r="D727" s="9" t="s">
        <v>23</v>
      </c>
      <c r="E727" s="9" t="s">
        <v>1411</v>
      </c>
      <c r="F727" s="9" t="s">
        <v>1390</v>
      </c>
      <c r="G727" s="9">
        <v>38.92</v>
      </c>
      <c r="H727" s="9">
        <v>18.45</v>
      </c>
      <c r="I727" s="9">
        <v>0.48099999999999998</v>
      </c>
      <c r="J727" s="9">
        <v>0.63939999999999997</v>
      </c>
      <c r="K727" s="9" t="s">
        <v>1395</v>
      </c>
      <c r="L727" s="9">
        <v>775</v>
      </c>
      <c r="M727" s="9" t="s">
        <v>1377</v>
      </c>
      <c r="N727" s="90" t="s">
        <v>2658</v>
      </c>
      <c r="O727" s="9" t="s">
        <v>2204</v>
      </c>
      <c r="P727" s="9">
        <v>180</v>
      </c>
      <c r="Q727" s="9">
        <v>24.98</v>
      </c>
    </row>
    <row r="728" spans="1:17">
      <c r="A728" s="8" t="s">
        <v>2659</v>
      </c>
      <c r="B728" s="8" t="s">
        <v>961</v>
      </c>
      <c r="C728" s="8" t="s">
        <v>32</v>
      </c>
      <c r="D728" s="8" t="s">
        <v>1360</v>
      </c>
      <c r="E728" s="8" t="s">
        <v>1374</v>
      </c>
      <c r="F728" s="8" t="s">
        <v>1384</v>
      </c>
      <c r="G728" s="8">
        <v>13.84</v>
      </c>
      <c r="H728" s="8">
        <v>18.329999999999998</v>
      </c>
      <c r="I728" s="8">
        <v>0.21529999999999999</v>
      </c>
      <c r="J728" s="8">
        <v>0.29360000000000003</v>
      </c>
      <c r="K728" s="8" t="s">
        <v>1412</v>
      </c>
      <c r="L728" s="8">
        <v>829</v>
      </c>
      <c r="M728" s="8" t="s">
        <v>1386</v>
      </c>
      <c r="N728" s="89" t="s">
        <v>1378</v>
      </c>
      <c r="O728" s="8"/>
      <c r="P728" s="8">
        <v>84</v>
      </c>
      <c r="Q728" s="8">
        <v>7.57</v>
      </c>
    </row>
    <row r="729" spans="1:17">
      <c r="A729" s="9" t="s">
        <v>2660</v>
      </c>
      <c r="B729" s="9" t="s">
        <v>832</v>
      </c>
      <c r="C729" s="9" t="s">
        <v>12</v>
      </c>
      <c r="D729" s="9" t="s">
        <v>1360</v>
      </c>
      <c r="E729" s="9" t="s">
        <v>1389</v>
      </c>
      <c r="F729" s="9" t="s">
        <v>1384</v>
      </c>
      <c r="G729" s="9">
        <v>13.5</v>
      </c>
      <c r="H729" s="9">
        <v>17.170000000000002</v>
      </c>
      <c r="I729" s="9">
        <v>0.1981</v>
      </c>
      <c r="J729" s="9">
        <v>0.3367</v>
      </c>
      <c r="K729" s="9" t="s">
        <v>1358</v>
      </c>
      <c r="L729" s="9">
        <v>871</v>
      </c>
      <c r="M729" s="9" t="s">
        <v>1396</v>
      </c>
      <c r="N729" s="90" t="s">
        <v>2213</v>
      </c>
      <c r="O729" s="9" t="s">
        <v>2341</v>
      </c>
      <c r="P729" s="9">
        <v>60</v>
      </c>
      <c r="Q729" s="9">
        <v>9.82</v>
      </c>
    </row>
    <row r="730" spans="1:17">
      <c r="A730" s="8" t="s">
        <v>2661</v>
      </c>
      <c r="B730" s="8" t="s">
        <v>664</v>
      </c>
      <c r="C730" s="8" t="s">
        <v>24</v>
      </c>
      <c r="D730" s="8" t="s">
        <v>44</v>
      </c>
      <c r="E730" s="8" t="s">
        <v>1389</v>
      </c>
      <c r="F730" s="8" t="s">
        <v>1384</v>
      </c>
      <c r="G730" s="8">
        <v>72.040000000000006</v>
      </c>
      <c r="H730" s="8">
        <v>7.77</v>
      </c>
      <c r="I730" s="8">
        <v>0.53859999999999997</v>
      </c>
      <c r="J730" s="8">
        <v>0.67889999999999995</v>
      </c>
      <c r="K730" s="8" t="s">
        <v>1376</v>
      </c>
      <c r="L730" s="8">
        <v>836</v>
      </c>
      <c r="M730" s="8" t="s">
        <v>1403</v>
      </c>
      <c r="N730" s="89" t="s">
        <v>1436</v>
      </c>
      <c r="O730" s="8" t="s">
        <v>1757</v>
      </c>
      <c r="P730" s="8">
        <v>180</v>
      </c>
      <c r="Q730" s="8">
        <v>35.130000000000003</v>
      </c>
    </row>
    <row r="731" spans="1:17">
      <c r="A731" s="9" t="s">
        <v>2662</v>
      </c>
      <c r="B731" s="9" t="s">
        <v>747</v>
      </c>
      <c r="C731" s="9" t="s">
        <v>35</v>
      </c>
      <c r="D731" s="9" t="s">
        <v>31</v>
      </c>
      <c r="E731" s="9" t="s">
        <v>1408</v>
      </c>
      <c r="F731" s="9" t="s">
        <v>1390</v>
      </c>
      <c r="G731" s="9">
        <v>97.36</v>
      </c>
      <c r="H731" s="9">
        <v>10.42</v>
      </c>
      <c r="I731" s="9">
        <v>0.68489999999999995</v>
      </c>
      <c r="J731" s="9">
        <v>3.1608000000000001</v>
      </c>
      <c r="K731" s="9" t="s">
        <v>1358</v>
      </c>
      <c r="L731" s="9">
        <v>566</v>
      </c>
      <c r="M731" s="9" t="s">
        <v>1426</v>
      </c>
      <c r="N731" s="90" t="s">
        <v>2663</v>
      </c>
      <c r="O731" s="9"/>
      <c r="P731" s="9">
        <v>36</v>
      </c>
      <c r="Q731" s="9">
        <v>60.93</v>
      </c>
    </row>
    <row r="732" spans="1:17">
      <c r="A732" s="8" t="s">
        <v>2664</v>
      </c>
      <c r="B732" s="8" t="s">
        <v>990</v>
      </c>
      <c r="C732" s="8" t="s">
        <v>35</v>
      </c>
      <c r="D732" s="8" t="s">
        <v>44</v>
      </c>
      <c r="E732" s="8" t="s">
        <v>1374</v>
      </c>
      <c r="F732" s="8" t="s">
        <v>1390</v>
      </c>
      <c r="G732" s="8">
        <v>24.87</v>
      </c>
      <c r="H732" s="8">
        <v>8.08</v>
      </c>
      <c r="I732" s="8">
        <v>0.44850000000000001</v>
      </c>
      <c r="J732" s="8">
        <v>0.23880000000000001</v>
      </c>
      <c r="K732" s="8" t="s">
        <v>1385</v>
      </c>
      <c r="L732" s="8">
        <v>649</v>
      </c>
      <c r="M732" s="8" t="s">
        <v>1381</v>
      </c>
      <c r="N732" s="89" t="s">
        <v>2665</v>
      </c>
      <c r="O732" s="8"/>
      <c r="P732" s="8">
        <v>180</v>
      </c>
      <c r="Q732" s="8">
        <v>0</v>
      </c>
    </row>
    <row r="733" spans="1:17">
      <c r="A733" s="9" t="s">
        <v>2666</v>
      </c>
      <c r="B733" s="9" t="s">
        <v>391</v>
      </c>
      <c r="C733" s="9" t="s">
        <v>20</v>
      </c>
      <c r="D733" s="9" t="s">
        <v>44</v>
      </c>
      <c r="E733" s="9" t="s">
        <v>1374</v>
      </c>
      <c r="F733" s="9" t="s">
        <v>1390</v>
      </c>
      <c r="G733" s="9">
        <v>22.51</v>
      </c>
      <c r="H733" s="9">
        <v>13.91</v>
      </c>
      <c r="I733" s="9">
        <v>0.1754</v>
      </c>
      <c r="J733" s="9">
        <v>2.0202</v>
      </c>
      <c r="K733" s="9" t="s">
        <v>1412</v>
      </c>
      <c r="L733" s="9">
        <v>589</v>
      </c>
      <c r="M733" s="9" t="s">
        <v>1386</v>
      </c>
      <c r="N733" s="90" t="s">
        <v>2667</v>
      </c>
      <c r="O733" s="9"/>
      <c r="P733" s="9">
        <v>12</v>
      </c>
      <c r="Q733" s="9">
        <v>5.22</v>
      </c>
    </row>
    <row r="734" spans="1:17">
      <c r="A734" s="8" t="s">
        <v>2668</v>
      </c>
      <c r="B734" s="8" t="s">
        <v>389</v>
      </c>
      <c r="C734" s="8" t="s">
        <v>32</v>
      </c>
      <c r="D734" s="8" t="s">
        <v>1360</v>
      </c>
      <c r="E734" s="8" t="s">
        <v>1380</v>
      </c>
      <c r="F734" s="8" t="s">
        <v>1390</v>
      </c>
      <c r="G734" s="8">
        <v>43.28</v>
      </c>
      <c r="H734" s="8">
        <v>16.89</v>
      </c>
      <c r="I734" s="8">
        <v>0.26529999999999998</v>
      </c>
      <c r="J734" s="8">
        <v>1.0730999999999999</v>
      </c>
      <c r="K734" s="8" t="s">
        <v>1395</v>
      </c>
      <c r="L734" s="8">
        <v>584</v>
      </c>
      <c r="M734" s="8" t="s">
        <v>1403</v>
      </c>
      <c r="N734" s="89" t="s">
        <v>2625</v>
      </c>
      <c r="O734" s="8" t="s">
        <v>668</v>
      </c>
      <c r="P734" s="8">
        <v>60</v>
      </c>
      <c r="Q734" s="8">
        <v>37.32</v>
      </c>
    </row>
    <row r="735" spans="1:17">
      <c r="A735" s="9" t="s">
        <v>2669</v>
      </c>
      <c r="B735" s="9" t="s">
        <v>1340</v>
      </c>
      <c r="C735" s="9" t="s">
        <v>20</v>
      </c>
      <c r="D735" s="9" t="s">
        <v>23</v>
      </c>
      <c r="E735" s="9" t="s">
        <v>1411</v>
      </c>
      <c r="F735" s="9" t="s">
        <v>1384</v>
      </c>
      <c r="G735" s="9">
        <v>32.700000000000003</v>
      </c>
      <c r="H735" s="9">
        <v>10.43</v>
      </c>
      <c r="I735" s="9">
        <v>0.22339999999999999</v>
      </c>
      <c r="J735" s="9">
        <v>0.36</v>
      </c>
      <c r="K735" s="9" t="s">
        <v>1376</v>
      </c>
      <c r="L735" s="9">
        <v>681</v>
      </c>
      <c r="M735" s="9" t="s">
        <v>1386</v>
      </c>
      <c r="N735" s="90" t="s">
        <v>2670</v>
      </c>
      <c r="O735" s="9"/>
      <c r="P735" s="9">
        <v>180</v>
      </c>
      <c r="Q735" s="9">
        <v>25.74</v>
      </c>
    </row>
    <row r="736" spans="1:17">
      <c r="A736" s="8" t="s">
        <v>2671</v>
      </c>
      <c r="B736" s="8" t="s">
        <v>867</v>
      </c>
      <c r="C736" s="8" t="s">
        <v>28</v>
      </c>
      <c r="D736" s="8" t="s">
        <v>31</v>
      </c>
      <c r="E736" s="8" t="s">
        <v>1408</v>
      </c>
      <c r="F736" s="8" t="s">
        <v>1390</v>
      </c>
      <c r="G736" s="8">
        <v>81.27</v>
      </c>
      <c r="H736" s="8">
        <v>14.22</v>
      </c>
      <c r="I736" s="8">
        <v>1.2902</v>
      </c>
      <c r="J736" s="8">
        <v>2.7863000000000002</v>
      </c>
      <c r="K736" s="8" t="s">
        <v>1376</v>
      </c>
      <c r="L736" s="8">
        <v>701</v>
      </c>
      <c r="M736" s="8" t="s">
        <v>1403</v>
      </c>
      <c r="N736" s="89" t="s">
        <v>1032</v>
      </c>
      <c r="O736" s="8" t="s">
        <v>2143</v>
      </c>
      <c r="P736" s="8">
        <v>36</v>
      </c>
      <c r="Q736" s="8">
        <v>21.03</v>
      </c>
    </row>
    <row r="737" spans="1:17">
      <c r="A737" s="9" t="s">
        <v>2672</v>
      </c>
      <c r="B737" s="9" t="s">
        <v>159</v>
      </c>
      <c r="C737" s="9" t="s">
        <v>28</v>
      </c>
      <c r="D737" s="9" t="s">
        <v>1360</v>
      </c>
      <c r="E737" s="9" t="s">
        <v>1374</v>
      </c>
      <c r="F737" s="9" t="s">
        <v>1390</v>
      </c>
      <c r="G737" s="9">
        <v>47.38</v>
      </c>
      <c r="H737" s="9">
        <v>12.97</v>
      </c>
      <c r="I737" s="9">
        <v>0.31690000000000002</v>
      </c>
      <c r="J737" s="9">
        <v>0.59850000000000003</v>
      </c>
      <c r="K737" s="9" t="s">
        <v>1412</v>
      </c>
      <c r="L737" s="9">
        <v>564</v>
      </c>
      <c r="M737" s="9" t="s">
        <v>1386</v>
      </c>
      <c r="N737" s="90" t="s">
        <v>2673</v>
      </c>
      <c r="O737" s="9"/>
      <c r="P737" s="9">
        <v>180</v>
      </c>
      <c r="Q737" s="9">
        <v>14.53</v>
      </c>
    </row>
    <row r="738" spans="1:17">
      <c r="A738" s="8" t="s">
        <v>2674</v>
      </c>
      <c r="B738" s="8" t="s">
        <v>1087</v>
      </c>
      <c r="C738" s="8" t="s">
        <v>12</v>
      </c>
      <c r="D738" s="8" t="s">
        <v>1360</v>
      </c>
      <c r="E738" s="8" t="s">
        <v>1408</v>
      </c>
      <c r="F738" s="8" t="s">
        <v>1375</v>
      </c>
      <c r="G738" s="8">
        <v>73.19</v>
      </c>
      <c r="H738" s="8">
        <v>8.1</v>
      </c>
      <c r="I738" s="8">
        <v>0.57279999999999998</v>
      </c>
      <c r="J738" s="8">
        <v>6.3700999999999999</v>
      </c>
      <c r="K738" s="8" t="s">
        <v>1385</v>
      </c>
      <c r="L738" s="8">
        <v>686</v>
      </c>
      <c r="M738" s="8" t="s">
        <v>1426</v>
      </c>
      <c r="N738" s="89" t="s">
        <v>2675</v>
      </c>
      <c r="O738" s="8"/>
      <c r="P738" s="8">
        <v>12</v>
      </c>
      <c r="Q738" s="8">
        <v>0</v>
      </c>
    </row>
    <row r="739" spans="1:17">
      <c r="A739" s="9" t="s">
        <v>2676</v>
      </c>
      <c r="B739" s="9" t="s">
        <v>1246</v>
      </c>
      <c r="C739" s="9" t="s">
        <v>35</v>
      </c>
      <c r="D739" s="9" t="s">
        <v>23</v>
      </c>
      <c r="E739" s="9" t="s">
        <v>1411</v>
      </c>
      <c r="F739" s="9" t="s">
        <v>1390</v>
      </c>
      <c r="G739" s="9">
        <v>86.5</v>
      </c>
      <c r="H739" s="9">
        <v>15.02</v>
      </c>
      <c r="I739" s="9">
        <v>1.3321000000000001</v>
      </c>
      <c r="J739" s="9">
        <v>1.6700999999999999</v>
      </c>
      <c r="K739" s="9" t="s">
        <v>1358</v>
      </c>
      <c r="L739" s="9">
        <v>694</v>
      </c>
      <c r="M739" s="9" t="s">
        <v>1426</v>
      </c>
      <c r="N739" s="90" t="s">
        <v>831</v>
      </c>
      <c r="O739" s="9"/>
      <c r="P739" s="9">
        <v>84</v>
      </c>
      <c r="Q739" s="9">
        <v>26.06</v>
      </c>
    </row>
    <row r="740" spans="1:17">
      <c r="A740" s="8" t="s">
        <v>2677</v>
      </c>
      <c r="B740" s="8" t="s">
        <v>1141</v>
      </c>
      <c r="C740" s="8" t="s">
        <v>7</v>
      </c>
      <c r="D740" s="8" t="s">
        <v>1360</v>
      </c>
      <c r="E740" s="8" t="s">
        <v>1380</v>
      </c>
      <c r="F740" s="8" t="s">
        <v>1375</v>
      </c>
      <c r="G740" s="8">
        <v>97.82</v>
      </c>
      <c r="H740" s="8">
        <v>11.77</v>
      </c>
      <c r="I740" s="8">
        <v>0.60940000000000005</v>
      </c>
      <c r="J740" s="8">
        <v>1.7148000000000001</v>
      </c>
      <c r="K740" s="8" t="s">
        <v>1385</v>
      </c>
      <c r="L740" s="8">
        <v>860</v>
      </c>
      <c r="M740" s="8" t="s">
        <v>1377</v>
      </c>
      <c r="N740" s="89" t="s">
        <v>1591</v>
      </c>
      <c r="O740" s="8" t="s">
        <v>1378</v>
      </c>
      <c r="P740" s="8">
        <v>84</v>
      </c>
      <c r="Q740" s="8">
        <v>0</v>
      </c>
    </row>
    <row r="741" spans="1:17">
      <c r="A741" s="9" t="s">
        <v>2678</v>
      </c>
      <c r="B741" s="9" t="s">
        <v>383</v>
      </c>
      <c r="C741" s="9" t="s">
        <v>41</v>
      </c>
      <c r="D741" s="9" t="s">
        <v>10</v>
      </c>
      <c r="E741" s="9" t="s">
        <v>1380</v>
      </c>
      <c r="F741" s="9" t="s">
        <v>1384</v>
      </c>
      <c r="G741" s="9">
        <v>64.650000000000006</v>
      </c>
      <c r="H741" s="9">
        <v>17.7</v>
      </c>
      <c r="I741" s="9">
        <v>1.2365999999999999</v>
      </c>
      <c r="J741" s="9">
        <v>1.3474999999999999</v>
      </c>
      <c r="K741" s="9" t="s">
        <v>1385</v>
      </c>
      <c r="L741" s="9">
        <v>728</v>
      </c>
      <c r="M741" s="9" t="s">
        <v>1396</v>
      </c>
      <c r="N741" s="90" t="s">
        <v>2679</v>
      </c>
      <c r="O741" s="9" t="s">
        <v>2680</v>
      </c>
      <c r="P741" s="9">
        <v>84</v>
      </c>
      <c r="Q741" s="9">
        <v>0</v>
      </c>
    </row>
    <row r="742" spans="1:17">
      <c r="A742" s="8" t="s">
        <v>2681</v>
      </c>
      <c r="B742" s="8" t="s">
        <v>1068</v>
      </c>
      <c r="C742" s="8" t="s">
        <v>38</v>
      </c>
      <c r="D742" s="8" t="s">
        <v>1360</v>
      </c>
      <c r="E742" s="8" t="s">
        <v>1380</v>
      </c>
      <c r="F742" s="8" t="s">
        <v>1390</v>
      </c>
      <c r="G742" s="8">
        <v>82.5</v>
      </c>
      <c r="H742" s="8">
        <v>13.84</v>
      </c>
      <c r="I742" s="8">
        <v>1.6403000000000001</v>
      </c>
      <c r="J742" s="8">
        <v>3.9548000000000001</v>
      </c>
      <c r="K742" s="8" t="s">
        <v>1395</v>
      </c>
      <c r="L742" s="8">
        <v>690</v>
      </c>
      <c r="M742" s="8" t="s">
        <v>1381</v>
      </c>
      <c r="N742" s="89" t="s">
        <v>174</v>
      </c>
      <c r="O742" s="8"/>
      <c r="P742" s="8">
        <v>24</v>
      </c>
      <c r="Q742" s="8">
        <v>14.77</v>
      </c>
    </row>
    <row r="743" spans="1:17">
      <c r="A743" s="9" t="s">
        <v>2682</v>
      </c>
      <c r="B743" s="9" t="s">
        <v>146</v>
      </c>
      <c r="C743" s="9" t="s">
        <v>16</v>
      </c>
      <c r="D743" s="9" t="s">
        <v>1360</v>
      </c>
      <c r="E743" s="9" t="s">
        <v>1380</v>
      </c>
      <c r="F743" s="9" t="s">
        <v>1384</v>
      </c>
      <c r="G743" s="9">
        <v>16.579999999999998</v>
      </c>
      <c r="H743" s="9">
        <v>17.66</v>
      </c>
      <c r="I743" s="9">
        <v>0.32169999999999999</v>
      </c>
      <c r="J743" s="9">
        <v>0.29509999999999997</v>
      </c>
      <c r="K743" s="9" t="s">
        <v>1376</v>
      </c>
      <c r="L743" s="9">
        <v>888</v>
      </c>
      <c r="M743" s="9" t="s">
        <v>1386</v>
      </c>
      <c r="N743" s="90" t="s">
        <v>1992</v>
      </c>
      <c r="O743" s="9"/>
      <c r="P743" s="9">
        <v>120</v>
      </c>
      <c r="Q743" s="9">
        <v>3.28</v>
      </c>
    </row>
    <row r="744" spans="1:17">
      <c r="A744" s="8" t="s">
        <v>2683</v>
      </c>
      <c r="B744" s="8" t="s">
        <v>248</v>
      </c>
      <c r="C744" s="8" t="s">
        <v>12</v>
      </c>
      <c r="D744" s="8" t="s">
        <v>44</v>
      </c>
      <c r="E744" s="8" t="s">
        <v>1400</v>
      </c>
      <c r="F744" s="8" t="s">
        <v>1384</v>
      </c>
      <c r="G744" s="8">
        <v>13.82</v>
      </c>
      <c r="H744" s="8">
        <v>8.83</v>
      </c>
      <c r="I744" s="8">
        <v>0.21870000000000001</v>
      </c>
      <c r="J744" s="8">
        <v>0.13880000000000001</v>
      </c>
      <c r="K744" s="8" t="s">
        <v>1395</v>
      </c>
      <c r="L744" s="8">
        <v>672</v>
      </c>
      <c r="M744" s="8" t="s">
        <v>1381</v>
      </c>
      <c r="N744" s="89" t="s">
        <v>2684</v>
      </c>
      <c r="O744" s="8"/>
      <c r="P744" s="8">
        <v>180</v>
      </c>
      <c r="Q744" s="8">
        <v>9.16</v>
      </c>
    </row>
    <row r="745" spans="1:17">
      <c r="A745" s="9" t="s">
        <v>2685</v>
      </c>
      <c r="B745" s="9" t="s">
        <v>1305</v>
      </c>
      <c r="C745" s="9" t="s">
        <v>20</v>
      </c>
      <c r="D745" s="9" t="s">
        <v>1360</v>
      </c>
      <c r="E745" s="9" t="s">
        <v>1411</v>
      </c>
      <c r="F745" s="9" t="s">
        <v>1390</v>
      </c>
      <c r="G745" s="9">
        <v>73.239999999999995</v>
      </c>
      <c r="H745" s="9">
        <v>13.79</v>
      </c>
      <c r="I745" s="9">
        <v>0.84019999999999995</v>
      </c>
      <c r="J745" s="9">
        <v>1.3640000000000001</v>
      </c>
      <c r="K745" s="9" t="s">
        <v>1395</v>
      </c>
      <c r="L745" s="9">
        <v>878</v>
      </c>
      <c r="M745" s="9" t="s">
        <v>1403</v>
      </c>
      <c r="N745" s="90" t="s">
        <v>2338</v>
      </c>
      <c r="O745" s="9" t="s">
        <v>1818</v>
      </c>
      <c r="P745" s="9">
        <v>84</v>
      </c>
      <c r="Q745" s="9">
        <v>18.46</v>
      </c>
    </row>
    <row r="746" spans="1:17">
      <c r="A746" s="8" t="s">
        <v>2686</v>
      </c>
      <c r="B746" s="8" t="s">
        <v>513</v>
      </c>
      <c r="C746" s="8" t="s">
        <v>38</v>
      </c>
      <c r="D746" s="8" t="s">
        <v>10</v>
      </c>
      <c r="E746" s="8" t="s">
        <v>1389</v>
      </c>
      <c r="F746" s="8" t="s">
        <v>1375</v>
      </c>
      <c r="G746" s="8">
        <v>18.440000000000001</v>
      </c>
      <c r="H746" s="8">
        <v>7.75</v>
      </c>
      <c r="I746" s="8">
        <v>0.24660000000000001</v>
      </c>
      <c r="J746" s="8">
        <v>0.2213</v>
      </c>
      <c r="K746" s="8" t="s">
        <v>1358</v>
      </c>
      <c r="L746" s="8">
        <v>576</v>
      </c>
      <c r="M746" s="8" t="s">
        <v>1386</v>
      </c>
      <c r="N746" s="89" t="s">
        <v>1335</v>
      </c>
      <c r="O746" s="8"/>
      <c r="P746" s="8">
        <v>120</v>
      </c>
      <c r="Q746" s="8">
        <v>15.32</v>
      </c>
    </row>
    <row r="747" spans="1:17">
      <c r="A747" s="9" t="s">
        <v>2687</v>
      </c>
      <c r="B747" s="9" t="s">
        <v>273</v>
      </c>
      <c r="C747" s="9" t="s">
        <v>16</v>
      </c>
      <c r="D747" s="9" t="s">
        <v>23</v>
      </c>
      <c r="E747" s="9" t="s">
        <v>1408</v>
      </c>
      <c r="F747" s="9" t="s">
        <v>1375</v>
      </c>
      <c r="G747" s="9">
        <v>13.75</v>
      </c>
      <c r="H747" s="9">
        <v>14.01</v>
      </c>
      <c r="I747" s="9">
        <v>0.21329999999999999</v>
      </c>
      <c r="J747" s="9">
        <v>0.25779999999999997</v>
      </c>
      <c r="K747" s="9" t="s">
        <v>1412</v>
      </c>
      <c r="L747" s="9">
        <v>608</v>
      </c>
      <c r="M747" s="9" t="s">
        <v>1381</v>
      </c>
      <c r="N747" s="90" t="s">
        <v>2688</v>
      </c>
      <c r="O747" s="9"/>
      <c r="P747" s="9">
        <v>84</v>
      </c>
      <c r="Q747" s="9">
        <v>11.19</v>
      </c>
    </row>
    <row r="748" spans="1:17">
      <c r="A748" s="8" t="s">
        <v>2689</v>
      </c>
      <c r="B748" s="8" t="s">
        <v>975</v>
      </c>
      <c r="C748" s="8" t="s">
        <v>7</v>
      </c>
      <c r="D748" s="8" t="s">
        <v>1360</v>
      </c>
      <c r="E748" s="8" t="s">
        <v>1374</v>
      </c>
      <c r="F748" s="8" t="s">
        <v>1390</v>
      </c>
      <c r="G748" s="8">
        <v>57.32</v>
      </c>
      <c r="H748" s="8">
        <v>16.07</v>
      </c>
      <c r="I748" s="8">
        <v>0.7883</v>
      </c>
      <c r="J748" s="8">
        <v>5.2026000000000003</v>
      </c>
      <c r="K748" s="8" t="s">
        <v>1385</v>
      </c>
      <c r="L748" s="8">
        <v>667</v>
      </c>
      <c r="M748" s="8" t="s">
        <v>1377</v>
      </c>
      <c r="N748" s="89" t="s">
        <v>2690</v>
      </c>
      <c r="O748" s="8" t="s">
        <v>2691</v>
      </c>
      <c r="P748" s="8">
        <v>12</v>
      </c>
      <c r="Q748" s="8">
        <v>0</v>
      </c>
    </row>
    <row r="749" spans="1:17">
      <c r="A749" s="9" t="s">
        <v>2692</v>
      </c>
      <c r="B749" s="9" t="s">
        <v>588</v>
      </c>
      <c r="C749" s="9" t="s">
        <v>38</v>
      </c>
      <c r="D749" s="9" t="s">
        <v>31</v>
      </c>
      <c r="E749" s="9" t="s">
        <v>1411</v>
      </c>
      <c r="F749" s="9" t="s">
        <v>1375</v>
      </c>
      <c r="G749" s="9">
        <v>39.35</v>
      </c>
      <c r="H749" s="9">
        <v>8.93</v>
      </c>
      <c r="I749" s="9">
        <v>0.69630000000000003</v>
      </c>
      <c r="J749" s="9">
        <v>0.8155</v>
      </c>
      <c r="K749" s="9" t="s">
        <v>1385</v>
      </c>
      <c r="L749" s="9">
        <v>557</v>
      </c>
      <c r="M749" s="9" t="s">
        <v>1381</v>
      </c>
      <c r="N749" s="90" t="s">
        <v>86</v>
      </c>
      <c r="O749" s="9"/>
      <c r="P749" s="9">
        <v>60</v>
      </c>
      <c r="Q749" s="9">
        <v>0</v>
      </c>
    </row>
    <row r="750" spans="1:17">
      <c r="A750" s="8" t="s">
        <v>2693</v>
      </c>
      <c r="B750" s="8" t="s">
        <v>1302</v>
      </c>
      <c r="C750" s="8" t="s">
        <v>7</v>
      </c>
      <c r="D750" s="8" t="s">
        <v>44</v>
      </c>
      <c r="E750" s="8" t="s">
        <v>1380</v>
      </c>
      <c r="F750" s="8" t="s">
        <v>1375</v>
      </c>
      <c r="G750" s="8">
        <v>61.81</v>
      </c>
      <c r="H750" s="8">
        <v>13.63</v>
      </c>
      <c r="I750" s="8">
        <v>0.56669999999999998</v>
      </c>
      <c r="J750" s="8">
        <v>2.1013999999999999</v>
      </c>
      <c r="K750" s="8" t="s">
        <v>1358</v>
      </c>
      <c r="L750" s="8">
        <v>697</v>
      </c>
      <c r="M750" s="8" t="s">
        <v>1403</v>
      </c>
      <c r="N750" s="89" t="s">
        <v>2131</v>
      </c>
      <c r="O750" s="8" t="s">
        <v>2235</v>
      </c>
      <c r="P750" s="8">
        <v>36</v>
      </c>
      <c r="Q750" s="8">
        <v>43.95</v>
      </c>
    </row>
    <row r="751" spans="1:17">
      <c r="A751" s="9" t="s">
        <v>2694</v>
      </c>
      <c r="B751" s="9" t="s">
        <v>1219</v>
      </c>
      <c r="C751" s="9" t="s">
        <v>41</v>
      </c>
      <c r="D751" s="9" t="s">
        <v>10</v>
      </c>
      <c r="E751" s="9" t="s">
        <v>1400</v>
      </c>
      <c r="F751" s="9" t="s">
        <v>1384</v>
      </c>
      <c r="G751" s="9">
        <v>13.87</v>
      </c>
      <c r="H751" s="9">
        <v>13.34</v>
      </c>
      <c r="I751" s="9">
        <v>0.26600000000000001</v>
      </c>
      <c r="J751" s="9">
        <v>0.66159999999999997</v>
      </c>
      <c r="K751" s="9" t="s">
        <v>1412</v>
      </c>
      <c r="L751" s="9">
        <v>562</v>
      </c>
      <c r="M751" s="9" t="s">
        <v>1426</v>
      </c>
      <c r="N751" s="90" t="s">
        <v>2695</v>
      </c>
      <c r="O751" s="9"/>
      <c r="P751" s="9">
        <v>24</v>
      </c>
      <c r="Q751" s="9">
        <v>12.62</v>
      </c>
    </row>
    <row r="752" spans="1:17">
      <c r="A752" s="8" t="s">
        <v>2696</v>
      </c>
      <c r="B752" s="8" t="s">
        <v>946</v>
      </c>
      <c r="C752" s="8" t="s">
        <v>7</v>
      </c>
      <c r="D752" s="8" t="s">
        <v>1360</v>
      </c>
      <c r="E752" s="8" t="s">
        <v>1374</v>
      </c>
      <c r="F752" s="8" t="s">
        <v>1390</v>
      </c>
      <c r="G752" s="8">
        <v>86.78</v>
      </c>
      <c r="H752" s="8">
        <v>8.15</v>
      </c>
      <c r="I752" s="8">
        <v>0.45579999999999998</v>
      </c>
      <c r="J752" s="8">
        <v>1.3591</v>
      </c>
      <c r="K752" s="8" t="s">
        <v>1376</v>
      </c>
      <c r="L752" s="8">
        <v>703</v>
      </c>
      <c r="M752" s="8" t="s">
        <v>1377</v>
      </c>
      <c r="N752" s="89" t="s">
        <v>2408</v>
      </c>
      <c r="O752" s="8" t="s">
        <v>1951</v>
      </c>
      <c r="P752" s="8">
        <v>84</v>
      </c>
      <c r="Q752" s="8">
        <v>39.89</v>
      </c>
    </row>
    <row r="753" spans="1:17">
      <c r="A753" s="9" t="s">
        <v>2697</v>
      </c>
      <c r="B753" s="9" t="s">
        <v>605</v>
      </c>
      <c r="C753" s="9" t="s">
        <v>35</v>
      </c>
      <c r="D753" s="9" t="s">
        <v>23</v>
      </c>
      <c r="E753" s="9" t="s">
        <v>1374</v>
      </c>
      <c r="F753" s="9" t="s">
        <v>1375</v>
      </c>
      <c r="G753" s="9">
        <v>37.83</v>
      </c>
      <c r="H753" s="9">
        <v>9.4</v>
      </c>
      <c r="I753" s="9">
        <v>0.32879999999999998</v>
      </c>
      <c r="J753" s="9">
        <v>0.39279999999999998</v>
      </c>
      <c r="K753" s="9"/>
      <c r="L753" s="9">
        <v>741</v>
      </c>
      <c r="M753" s="9" t="s">
        <v>1386</v>
      </c>
      <c r="N753" s="90" t="s">
        <v>2698</v>
      </c>
      <c r="O753" s="9"/>
      <c r="P753" s="9">
        <v>180</v>
      </c>
      <c r="Q753" s="9">
        <v>0</v>
      </c>
    </row>
    <row r="754" spans="1:17">
      <c r="A754" s="8" t="s">
        <v>2699</v>
      </c>
      <c r="B754" s="8" t="s">
        <v>139</v>
      </c>
      <c r="C754" s="8" t="s">
        <v>38</v>
      </c>
      <c r="D754" s="8" t="s">
        <v>10</v>
      </c>
      <c r="E754" s="8" t="s">
        <v>1380</v>
      </c>
      <c r="F754" s="8" t="s">
        <v>1390</v>
      </c>
      <c r="G754" s="8">
        <v>13.14</v>
      </c>
      <c r="H754" s="8">
        <v>16.37</v>
      </c>
      <c r="I754" s="8">
        <v>0.2109</v>
      </c>
      <c r="J754" s="8">
        <v>0.22320000000000001</v>
      </c>
      <c r="K754" s="8" t="s">
        <v>1358</v>
      </c>
      <c r="L754" s="8">
        <v>678</v>
      </c>
      <c r="M754" s="8" t="s">
        <v>1386</v>
      </c>
      <c r="N754" s="89" t="s">
        <v>1404</v>
      </c>
      <c r="O754" s="8"/>
      <c r="P754" s="8">
        <v>120</v>
      </c>
      <c r="Q754" s="8">
        <v>6.33</v>
      </c>
    </row>
    <row r="755" spans="1:17">
      <c r="A755" s="9" t="s">
        <v>2700</v>
      </c>
      <c r="B755" s="9" t="s">
        <v>761</v>
      </c>
      <c r="C755" s="9" t="s">
        <v>16</v>
      </c>
      <c r="D755" s="9" t="s">
        <v>44</v>
      </c>
      <c r="E755" s="9" t="s">
        <v>1411</v>
      </c>
      <c r="F755" s="9" t="s">
        <v>1384</v>
      </c>
      <c r="G755" s="9">
        <v>54.89</v>
      </c>
      <c r="H755" s="9">
        <v>16.440000000000001</v>
      </c>
      <c r="I755" s="9">
        <v>0.82630000000000003</v>
      </c>
      <c r="J755" s="9">
        <v>0.82310000000000005</v>
      </c>
      <c r="K755" s="9" t="s">
        <v>1385</v>
      </c>
      <c r="L755" s="9">
        <v>751</v>
      </c>
      <c r="M755" s="9" t="s">
        <v>1386</v>
      </c>
      <c r="N755" s="90" t="s">
        <v>2701</v>
      </c>
      <c r="O755" s="9"/>
      <c r="P755" s="9">
        <v>180</v>
      </c>
      <c r="Q755" s="9">
        <v>0</v>
      </c>
    </row>
    <row r="756" spans="1:17">
      <c r="A756" s="8" t="s">
        <v>2702</v>
      </c>
      <c r="B756" s="8" t="s">
        <v>568</v>
      </c>
      <c r="C756" s="8" t="s">
        <v>7</v>
      </c>
      <c r="D756" s="8" t="s">
        <v>44</v>
      </c>
      <c r="E756" s="8" t="s">
        <v>1380</v>
      </c>
      <c r="F756" s="8" t="s">
        <v>1384</v>
      </c>
      <c r="G756" s="8">
        <v>51.33</v>
      </c>
      <c r="H756" s="8">
        <v>8.6199999999999992</v>
      </c>
      <c r="I756" s="8">
        <v>0.29809999999999998</v>
      </c>
      <c r="J756" s="8">
        <v>1.2681</v>
      </c>
      <c r="K756" s="8" t="s">
        <v>1412</v>
      </c>
      <c r="L756" s="8">
        <v>828</v>
      </c>
      <c r="M756" s="8" t="s">
        <v>1396</v>
      </c>
      <c r="N756" s="89" t="s">
        <v>2615</v>
      </c>
      <c r="O756" s="8" t="s">
        <v>681</v>
      </c>
      <c r="P756" s="8">
        <v>48</v>
      </c>
      <c r="Q756" s="8">
        <v>43.1</v>
      </c>
    </row>
    <row r="757" spans="1:17">
      <c r="A757" s="9" t="s">
        <v>2703</v>
      </c>
      <c r="B757" s="9" t="s">
        <v>477</v>
      </c>
      <c r="C757" s="9" t="s">
        <v>35</v>
      </c>
      <c r="D757" s="9" t="s">
        <v>31</v>
      </c>
      <c r="E757" s="9" t="s">
        <v>1389</v>
      </c>
      <c r="F757" s="9" t="s">
        <v>1375</v>
      </c>
      <c r="G757" s="9">
        <v>18.32</v>
      </c>
      <c r="H757" s="9">
        <v>7.77</v>
      </c>
      <c r="I757" s="9">
        <v>0.24690000000000001</v>
      </c>
      <c r="J757" s="9">
        <v>0.57210000000000005</v>
      </c>
      <c r="K757" s="9" t="s">
        <v>1412</v>
      </c>
      <c r="L757" s="9">
        <v>727</v>
      </c>
      <c r="M757" s="9" t="s">
        <v>1403</v>
      </c>
      <c r="N757" s="90" t="s">
        <v>2704</v>
      </c>
      <c r="O757" s="9" t="s">
        <v>1609</v>
      </c>
      <c r="P757" s="9">
        <v>36</v>
      </c>
      <c r="Q757" s="9">
        <v>7.37</v>
      </c>
    </row>
    <row r="758" spans="1:17">
      <c r="A758" s="8" t="s">
        <v>2705</v>
      </c>
      <c r="B758" s="8" t="s">
        <v>445</v>
      </c>
      <c r="C758" s="8" t="s">
        <v>35</v>
      </c>
      <c r="D758" s="8" t="s">
        <v>10</v>
      </c>
      <c r="E758" s="8" t="s">
        <v>1389</v>
      </c>
      <c r="F758" s="8" t="s">
        <v>1384</v>
      </c>
      <c r="G758" s="8">
        <v>56.56</v>
      </c>
      <c r="H758" s="8">
        <v>18.5</v>
      </c>
      <c r="I758" s="8">
        <v>0.96460000000000001</v>
      </c>
      <c r="J758" s="8">
        <v>1.6762999999999999</v>
      </c>
      <c r="K758" s="8" t="s">
        <v>1358</v>
      </c>
      <c r="L758" s="8">
        <v>679</v>
      </c>
      <c r="M758" s="8" t="s">
        <v>1377</v>
      </c>
      <c r="N758" s="89" t="s">
        <v>2706</v>
      </c>
      <c r="O758" s="8" t="s">
        <v>1552</v>
      </c>
      <c r="P758" s="8">
        <v>48</v>
      </c>
      <c r="Q758" s="8">
        <v>44.59</v>
      </c>
    </row>
    <row r="759" spans="1:17">
      <c r="A759" s="9" t="s">
        <v>2707</v>
      </c>
      <c r="B759" s="9" t="s">
        <v>1194</v>
      </c>
      <c r="C759" s="9" t="s">
        <v>32</v>
      </c>
      <c r="D759" s="9" t="s">
        <v>44</v>
      </c>
      <c r="E759" s="9" t="s">
        <v>1400</v>
      </c>
      <c r="F759" s="9" t="s">
        <v>1384</v>
      </c>
      <c r="G759" s="9">
        <v>8.81</v>
      </c>
      <c r="H759" s="9">
        <v>13.27</v>
      </c>
      <c r="I759" s="9">
        <v>0.15379999999999999</v>
      </c>
      <c r="J759" s="9">
        <v>0.113</v>
      </c>
      <c r="K759" s="9" t="s">
        <v>1385</v>
      </c>
      <c r="L759" s="9">
        <v>806</v>
      </c>
      <c r="M759" s="9" t="s">
        <v>1396</v>
      </c>
      <c r="N759" s="90" t="s">
        <v>1707</v>
      </c>
      <c r="O759" s="9" t="s">
        <v>449</v>
      </c>
      <c r="P759" s="9">
        <v>180</v>
      </c>
      <c r="Q759" s="9">
        <v>0</v>
      </c>
    </row>
    <row r="760" spans="1:17">
      <c r="A760" s="8" t="s">
        <v>2708</v>
      </c>
      <c r="B760" s="8" t="s">
        <v>527</v>
      </c>
      <c r="C760" s="8" t="s">
        <v>28</v>
      </c>
      <c r="D760" s="8" t="s">
        <v>23</v>
      </c>
      <c r="E760" s="8" t="s">
        <v>1380</v>
      </c>
      <c r="F760" s="8" t="s">
        <v>1384</v>
      </c>
      <c r="G760" s="8">
        <v>79.72</v>
      </c>
      <c r="H760" s="8">
        <v>13.97</v>
      </c>
      <c r="I760" s="8">
        <v>1.1956</v>
      </c>
      <c r="J760" s="8">
        <v>3.8264999999999998</v>
      </c>
      <c r="K760" s="8" t="s">
        <v>1412</v>
      </c>
      <c r="L760" s="8">
        <v>752</v>
      </c>
      <c r="M760" s="8" t="s">
        <v>1396</v>
      </c>
      <c r="N760" s="89" t="s">
        <v>2709</v>
      </c>
      <c r="O760" s="8" t="s">
        <v>2559</v>
      </c>
      <c r="P760" s="8">
        <v>24</v>
      </c>
      <c r="Q760" s="8">
        <v>52.36</v>
      </c>
    </row>
    <row r="761" spans="1:17">
      <c r="A761" s="9" t="s">
        <v>2710</v>
      </c>
      <c r="B761" s="9" t="s">
        <v>1318</v>
      </c>
      <c r="C761" s="9" t="s">
        <v>38</v>
      </c>
      <c r="D761" s="9" t="s">
        <v>10</v>
      </c>
      <c r="E761" s="9" t="s">
        <v>1374</v>
      </c>
      <c r="F761" s="9" t="s">
        <v>1390</v>
      </c>
      <c r="G761" s="9">
        <v>75.97</v>
      </c>
      <c r="H761" s="9">
        <v>14.44</v>
      </c>
      <c r="I761" s="9">
        <v>0.68700000000000006</v>
      </c>
      <c r="J761" s="9">
        <v>6.8369</v>
      </c>
      <c r="K761" s="9" t="s">
        <v>1412</v>
      </c>
      <c r="L761" s="9">
        <v>838</v>
      </c>
      <c r="M761" s="9" t="s">
        <v>1386</v>
      </c>
      <c r="N761" s="90" t="s">
        <v>2711</v>
      </c>
      <c r="O761" s="9"/>
      <c r="P761" s="9">
        <v>12</v>
      </c>
      <c r="Q761" s="9">
        <v>28.05</v>
      </c>
    </row>
    <row r="762" spans="1:17">
      <c r="A762" s="8" t="s">
        <v>2712</v>
      </c>
      <c r="B762" s="8" t="s">
        <v>918</v>
      </c>
      <c r="C762" s="8" t="s">
        <v>38</v>
      </c>
      <c r="D762" s="8" t="s">
        <v>10</v>
      </c>
      <c r="E762" s="8" t="s">
        <v>1411</v>
      </c>
      <c r="F762" s="8" t="s">
        <v>1375</v>
      </c>
      <c r="G762" s="8">
        <v>65.010000000000005</v>
      </c>
      <c r="H762" s="8">
        <v>12.97</v>
      </c>
      <c r="I762" s="8">
        <v>1.2149000000000001</v>
      </c>
      <c r="J762" s="8">
        <v>0.76029999999999998</v>
      </c>
      <c r="K762" s="8" t="s">
        <v>1376</v>
      </c>
      <c r="L762" s="8">
        <v>862</v>
      </c>
      <c r="M762" s="8" t="s">
        <v>1381</v>
      </c>
      <c r="N762" s="89" t="s">
        <v>2318</v>
      </c>
      <c r="O762" s="8"/>
      <c r="P762" s="8">
        <v>240</v>
      </c>
      <c r="Q762" s="8">
        <v>42.31</v>
      </c>
    </row>
    <row r="763" spans="1:17">
      <c r="A763" s="9" t="s">
        <v>2713</v>
      </c>
      <c r="B763" s="9" t="s">
        <v>1007</v>
      </c>
      <c r="C763" s="9" t="s">
        <v>12</v>
      </c>
      <c r="D763" s="9" t="s">
        <v>44</v>
      </c>
      <c r="E763" s="9" t="s">
        <v>1400</v>
      </c>
      <c r="F763" s="9" t="s">
        <v>1390</v>
      </c>
      <c r="G763" s="9">
        <v>56.1</v>
      </c>
      <c r="H763" s="9">
        <v>12.02</v>
      </c>
      <c r="I763" s="9">
        <v>0.60199999999999998</v>
      </c>
      <c r="J763" s="9">
        <v>2.6413000000000002</v>
      </c>
      <c r="K763" s="9" t="s">
        <v>1395</v>
      </c>
      <c r="L763" s="9">
        <v>892</v>
      </c>
      <c r="M763" s="9" t="s">
        <v>1386</v>
      </c>
      <c r="N763" s="90" t="s">
        <v>2714</v>
      </c>
      <c r="O763" s="9"/>
      <c r="P763" s="9">
        <v>24</v>
      </c>
      <c r="Q763" s="9">
        <v>19.28</v>
      </c>
    </row>
    <row r="764" spans="1:17">
      <c r="A764" s="8" t="s">
        <v>2715</v>
      </c>
      <c r="B764" s="8" t="s">
        <v>464</v>
      </c>
      <c r="C764" s="8" t="s">
        <v>20</v>
      </c>
      <c r="D764" s="8" t="s">
        <v>1360</v>
      </c>
      <c r="E764" s="8" t="s">
        <v>1389</v>
      </c>
      <c r="F764" s="8" t="s">
        <v>1375</v>
      </c>
      <c r="G764" s="8"/>
      <c r="H764" s="8">
        <v>15.08</v>
      </c>
      <c r="I764" s="8">
        <v>0.56330000000000002</v>
      </c>
      <c r="J764" s="8">
        <v>1.0546</v>
      </c>
      <c r="K764" s="8" t="s">
        <v>1358</v>
      </c>
      <c r="L764" s="8">
        <v>801</v>
      </c>
      <c r="M764" s="8" t="s">
        <v>1403</v>
      </c>
      <c r="N764" s="89" t="s">
        <v>1239</v>
      </c>
      <c r="O764" s="8" t="s">
        <v>1488</v>
      </c>
      <c r="P764" s="8">
        <v>60</v>
      </c>
      <c r="Q764" s="8">
        <v>21.2</v>
      </c>
    </row>
    <row r="765" spans="1:17">
      <c r="A765" s="9" t="s">
        <v>2716</v>
      </c>
      <c r="B765" s="9" t="s">
        <v>1282</v>
      </c>
      <c r="C765" s="9" t="s">
        <v>24</v>
      </c>
      <c r="D765" s="9" t="s">
        <v>1360</v>
      </c>
      <c r="E765" s="9" t="s">
        <v>1400</v>
      </c>
      <c r="F765" s="9" t="s">
        <v>1390</v>
      </c>
      <c r="G765" s="9">
        <v>14.82</v>
      </c>
      <c r="H765" s="9">
        <v>8.06</v>
      </c>
      <c r="I765" s="9">
        <v>0.17649999999999999</v>
      </c>
      <c r="J765" s="9">
        <v>0.1245</v>
      </c>
      <c r="K765" s="9" t="s">
        <v>1395</v>
      </c>
      <c r="L765" s="9">
        <v>788</v>
      </c>
      <c r="M765" s="9" t="s">
        <v>1396</v>
      </c>
      <c r="N765" s="90" t="s">
        <v>2717</v>
      </c>
      <c r="O765" s="9" t="s">
        <v>1757</v>
      </c>
      <c r="P765" s="9">
        <v>240</v>
      </c>
      <c r="Q765" s="9">
        <v>2.17</v>
      </c>
    </row>
    <row r="766" spans="1:17">
      <c r="A766" s="8" t="s">
        <v>2718</v>
      </c>
      <c r="B766" s="8" t="s">
        <v>113</v>
      </c>
      <c r="C766" s="8" t="s">
        <v>24</v>
      </c>
      <c r="D766" s="8" t="s">
        <v>10</v>
      </c>
      <c r="E766" s="8" t="s">
        <v>1411</v>
      </c>
      <c r="F766" s="8" t="s">
        <v>1384</v>
      </c>
      <c r="G766" s="8">
        <v>24.29</v>
      </c>
      <c r="H766" s="8">
        <v>15.76</v>
      </c>
      <c r="I766" s="8">
        <v>0.32969999999999999</v>
      </c>
      <c r="J766" s="8">
        <v>0.33360000000000001</v>
      </c>
      <c r="K766" s="8" t="s">
        <v>1358</v>
      </c>
      <c r="L766" s="8">
        <v>588</v>
      </c>
      <c r="M766" s="8" t="s">
        <v>1377</v>
      </c>
      <c r="N766" s="89" t="s">
        <v>1611</v>
      </c>
      <c r="O766" s="8" t="s">
        <v>2719</v>
      </c>
      <c r="P766" s="8">
        <v>240</v>
      </c>
      <c r="Q766" s="8">
        <v>4.74</v>
      </c>
    </row>
    <row r="767" spans="1:17">
      <c r="A767" s="9" t="s">
        <v>2720</v>
      </c>
      <c r="B767" s="9" t="s">
        <v>1065</v>
      </c>
      <c r="C767" s="9" t="s">
        <v>38</v>
      </c>
      <c r="D767" s="9" t="s">
        <v>23</v>
      </c>
      <c r="E767" s="9" t="s">
        <v>1374</v>
      </c>
      <c r="F767" s="9" t="s">
        <v>1390</v>
      </c>
      <c r="G767" s="9">
        <v>96.49</v>
      </c>
      <c r="H767" s="9">
        <v>13.09</v>
      </c>
      <c r="I767" s="9">
        <v>1.6625000000000001</v>
      </c>
      <c r="J767" s="9">
        <v>4.5914000000000001</v>
      </c>
      <c r="K767" s="9" t="s">
        <v>1358</v>
      </c>
      <c r="L767" s="9">
        <v>652</v>
      </c>
      <c r="M767" s="9" t="s">
        <v>1377</v>
      </c>
      <c r="N767" s="90" t="s">
        <v>2721</v>
      </c>
      <c r="O767" s="9" t="s">
        <v>2350</v>
      </c>
      <c r="P767" s="9">
        <v>24</v>
      </c>
      <c r="Q767" s="9">
        <v>53.54</v>
      </c>
    </row>
    <row r="768" spans="1:17">
      <c r="A768" s="8" t="s">
        <v>2722</v>
      </c>
      <c r="B768" s="8" t="s">
        <v>1322</v>
      </c>
      <c r="C768" s="8" t="s">
        <v>28</v>
      </c>
      <c r="D768" s="8" t="s">
        <v>23</v>
      </c>
      <c r="E768" s="8" t="s">
        <v>1411</v>
      </c>
      <c r="F768" s="8" t="s">
        <v>1390</v>
      </c>
      <c r="G768" s="8">
        <v>92.78</v>
      </c>
      <c r="H768" s="8">
        <v>12.34</v>
      </c>
      <c r="I768" s="8">
        <v>1.1693</v>
      </c>
      <c r="J768" s="8">
        <v>1.1338999999999999</v>
      </c>
      <c r="K768" s="8" t="s">
        <v>1385</v>
      </c>
      <c r="L768" s="8">
        <v>778</v>
      </c>
      <c r="M768" s="8" t="s">
        <v>1403</v>
      </c>
      <c r="N768" s="89" t="s">
        <v>2667</v>
      </c>
      <c r="O768" s="8" t="s">
        <v>2723</v>
      </c>
      <c r="P768" s="8">
        <v>180</v>
      </c>
      <c r="Q768" s="8">
        <v>0</v>
      </c>
    </row>
    <row r="769" spans="1:17">
      <c r="A769" s="9" t="s">
        <v>2724</v>
      </c>
      <c r="B769" s="9" t="s">
        <v>142</v>
      </c>
      <c r="C769" s="9" t="s">
        <v>32</v>
      </c>
      <c r="D769" s="9" t="s">
        <v>44</v>
      </c>
      <c r="E769" s="9" t="s">
        <v>1408</v>
      </c>
      <c r="F769" s="9" t="s">
        <v>1375</v>
      </c>
      <c r="G769" s="9">
        <v>66.989999999999995</v>
      </c>
      <c r="H769" s="9">
        <v>9.48</v>
      </c>
      <c r="I769" s="9">
        <v>0.52480000000000004</v>
      </c>
      <c r="J769" s="9">
        <v>3.0752000000000002</v>
      </c>
      <c r="K769" s="9" t="s">
        <v>1412</v>
      </c>
      <c r="L769" s="9">
        <v>832</v>
      </c>
      <c r="M769" s="9" t="s">
        <v>1403</v>
      </c>
      <c r="N769" s="90" t="s">
        <v>2725</v>
      </c>
      <c r="O769" s="9" t="s">
        <v>1058</v>
      </c>
      <c r="P769" s="9">
        <v>24</v>
      </c>
      <c r="Q769" s="9">
        <v>50.24</v>
      </c>
    </row>
    <row r="770" spans="1:17">
      <c r="A770" s="8" t="s">
        <v>2726</v>
      </c>
      <c r="B770" s="8" t="s">
        <v>789</v>
      </c>
      <c r="C770" s="8" t="s">
        <v>35</v>
      </c>
      <c r="D770" s="8" t="s">
        <v>23</v>
      </c>
      <c r="E770" s="8" t="s">
        <v>1408</v>
      </c>
      <c r="F770" s="8" t="s">
        <v>1384</v>
      </c>
      <c r="G770" s="8">
        <v>60.39</v>
      </c>
      <c r="H770" s="8">
        <v>17.440000000000001</v>
      </c>
      <c r="I770" s="8">
        <v>0.43819999999999998</v>
      </c>
      <c r="J770" s="8">
        <v>1.0665</v>
      </c>
      <c r="K770" s="8" t="s">
        <v>1358</v>
      </c>
      <c r="L770" s="8">
        <v>564</v>
      </c>
      <c r="M770" s="8" t="s">
        <v>1381</v>
      </c>
      <c r="N770" s="89" t="s">
        <v>2364</v>
      </c>
      <c r="O770" s="8"/>
      <c r="P770" s="8">
        <v>120</v>
      </c>
      <c r="Q770" s="8">
        <v>40.15</v>
      </c>
    </row>
    <row r="771" spans="1:17">
      <c r="A771" s="9" t="s">
        <v>2727</v>
      </c>
      <c r="B771" s="9" t="s">
        <v>584</v>
      </c>
      <c r="C771" s="9" t="s">
        <v>20</v>
      </c>
      <c r="D771" s="9" t="s">
        <v>10</v>
      </c>
      <c r="E771" s="9" t="s">
        <v>1408</v>
      </c>
      <c r="F771" s="9" t="s">
        <v>1384</v>
      </c>
      <c r="G771" s="9">
        <v>79.22</v>
      </c>
      <c r="H771" s="9">
        <v>11.4</v>
      </c>
      <c r="I771" s="9">
        <v>0.44840000000000002</v>
      </c>
      <c r="J771" s="9">
        <v>0.83940000000000003</v>
      </c>
      <c r="K771" s="9" t="s">
        <v>1395</v>
      </c>
      <c r="L771" s="9">
        <v>835</v>
      </c>
      <c r="M771" s="9" t="s">
        <v>1386</v>
      </c>
      <c r="N771" s="90" t="s">
        <v>357</v>
      </c>
      <c r="O771" s="9"/>
      <c r="P771" s="9">
        <v>240</v>
      </c>
      <c r="Q771" s="9">
        <v>27.05</v>
      </c>
    </row>
    <row r="772" spans="1:17">
      <c r="A772" s="8" t="s">
        <v>2728</v>
      </c>
      <c r="B772" s="8" t="s">
        <v>852</v>
      </c>
      <c r="C772" s="8" t="s">
        <v>20</v>
      </c>
      <c r="D772" s="8" t="s">
        <v>31</v>
      </c>
      <c r="E772" s="8" t="s">
        <v>1374</v>
      </c>
      <c r="F772" s="8" t="s">
        <v>1375</v>
      </c>
      <c r="G772" s="8">
        <v>36.049999999999997</v>
      </c>
      <c r="H772" s="8">
        <v>12.56</v>
      </c>
      <c r="I772" s="8">
        <v>0.61170000000000002</v>
      </c>
      <c r="J772" s="8">
        <v>0.52900000000000003</v>
      </c>
      <c r="K772" s="8" t="s">
        <v>1395</v>
      </c>
      <c r="L772" s="8">
        <v>652</v>
      </c>
      <c r="M772" s="8" t="s">
        <v>1426</v>
      </c>
      <c r="N772" s="89" t="s">
        <v>569</v>
      </c>
      <c r="O772" s="8"/>
      <c r="P772" s="8">
        <v>120</v>
      </c>
      <c r="Q772" s="8">
        <v>30.72</v>
      </c>
    </row>
    <row r="773" spans="1:17">
      <c r="A773" s="9" t="s">
        <v>2729</v>
      </c>
      <c r="B773" s="9" t="s">
        <v>486</v>
      </c>
      <c r="C773" s="9" t="s">
        <v>41</v>
      </c>
      <c r="D773" s="9" t="s">
        <v>44</v>
      </c>
      <c r="E773" s="9" t="s">
        <v>1400</v>
      </c>
      <c r="F773" s="9" t="s">
        <v>1390</v>
      </c>
      <c r="G773" s="9"/>
      <c r="H773" s="9">
        <v>14.23</v>
      </c>
      <c r="I773" s="9">
        <v>0.13789999999999999</v>
      </c>
      <c r="J773" s="9">
        <v>0.34520000000000001</v>
      </c>
      <c r="K773" s="9" t="s">
        <v>1358</v>
      </c>
      <c r="L773" s="9">
        <v>704</v>
      </c>
      <c r="M773" s="9" t="s">
        <v>1426</v>
      </c>
      <c r="N773" s="90" t="s">
        <v>2100</v>
      </c>
      <c r="O773" s="9"/>
      <c r="P773" s="9">
        <v>180</v>
      </c>
      <c r="Q773" s="9">
        <v>3.97</v>
      </c>
    </row>
    <row r="774" spans="1:17">
      <c r="A774" s="8" t="s">
        <v>2730</v>
      </c>
      <c r="B774" s="8" t="s">
        <v>228</v>
      </c>
      <c r="C774" s="8" t="s">
        <v>32</v>
      </c>
      <c r="D774" s="8" t="s">
        <v>1360</v>
      </c>
      <c r="E774" s="8" t="s">
        <v>1389</v>
      </c>
      <c r="F774" s="8" t="s">
        <v>1375</v>
      </c>
      <c r="G774" s="8">
        <v>58.42</v>
      </c>
      <c r="H774" s="8">
        <v>14.43</v>
      </c>
      <c r="I774" s="8">
        <v>0.5333</v>
      </c>
      <c r="J774" s="8">
        <v>0.74480000000000002</v>
      </c>
      <c r="K774" s="8" t="s">
        <v>1395</v>
      </c>
      <c r="L774" s="8">
        <v>550</v>
      </c>
      <c r="M774" s="8" t="s">
        <v>1403</v>
      </c>
      <c r="N774" s="89" t="s">
        <v>1452</v>
      </c>
      <c r="O774" s="8" t="s">
        <v>1567</v>
      </c>
      <c r="P774" s="8">
        <v>240</v>
      </c>
      <c r="Q774" s="8">
        <v>32.39</v>
      </c>
    </row>
    <row r="775" spans="1:17">
      <c r="A775" s="9" t="s">
        <v>2731</v>
      </c>
      <c r="B775" s="9" t="s">
        <v>924</v>
      </c>
      <c r="C775" s="9" t="s">
        <v>7</v>
      </c>
      <c r="D775" s="9" t="s">
        <v>44</v>
      </c>
      <c r="E775" s="9" t="s">
        <v>1389</v>
      </c>
      <c r="F775" s="9" t="s">
        <v>1375</v>
      </c>
      <c r="G775" s="9">
        <v>40.119999999999997</v>
      </c>
      <c r="H775" s="9">
        <v>18.36</v>
      </c>
      <c r="I775" s="9">
        <v>0.51790000000000003</v>
      </c>
      <c r="J775" s="9">
        <v>2.0099</v>
      </c>
      <c r="K775" s="9" t="s">
        <v>1376</v>
      </c>
      <c r="L775" s="9">
        <v>588</v>
      </c>
      <c r="M775" s="9" t="s">
        <v>1396</v>
      </c>
      <c r="N775" s="90" t="s">
        <v>585</v>
      </c>
      <c r="O775" s="9" t="s">
        <v>2732</v>
      </c>
      <c r="P775" s="9">
        <v>24</v>
      </c>
      <c r="Q775" s="9">
        <v>14.24</v>
      </c>
    </row>
    <row r="776" spans="1:17">
      <c r="A776" s="8" t="s">
        <v>2733</v>
      </c>
      <c r="B776" s="8" t="s">
        <v>889</v>
      </c>
      <c r="C776" s="8" t="s">
        <v>20</v>
      </c>
      <c r="D776" s="8" t="s">
        <v>31</v>
      </c>
      <c r="E776" s="8" t="s">
        <v>1374</v>
      </c>
      <c r="F776" s="8" t="s">
        <v>1390</v>
      </c>
      <c r="G776" s="8">
        <v>64.37</v>
      </c>
      <c r="H776" s="8">
        <v>16.53</v>
      </c>
      <c r="I776" s="8">
        <v>0.51939999999999997</v>
      </c>
      <c r="J776" s="8">
        <v>1.0995999999999999</v>
      </c>
      <c r="K776" s="8" t="s">
        <v>1385</v>
      </c>
      <c r="L776" s="8">
        <v>709</v>
      </c>
      <c r="M776" s="8" t="s">
        <v>1386</v>
      </c>
      <c r="N776" s="89" t="s">
        <v>2139</v>
      </c>
      <c r="O776" s="8"/>
      <c r="P776" s="8">
        <v>120</v>
      </c>
      <c r="Q776" s="8">
        <v>0</v>
      </c>
    </row>
    <row r="777" spans="1:17">
      <c r="A777" s="9" t="s">
        <v>2734</v>
      </c>
      <c r="B777" s="9" t="s">
        <v>55</v>
      </c>
      <c r="C777" s="9" t="s">
        <v>28</v>
      </c>
      <c r="D777" s="9" t="s">
        <v>1360</v>
      </c>
      <c r="E777" s="9" t="s">
        <v>1389</v>
      </c>
      <c r="F777" s="9" t="s">
        <v>1384</v>
      </c>
      <c r="G777" s="9">
        <v>91.92</v>
      </c>
      <c r="H777" s="9">
        <v>13.12</v>
      </c>
      <c r="I777" s="9">
        <v>1.012</v>
      </c>
      <c r="J777" s="9">
        <v>8.2151999999999994</v>
      </c>
      <c r="K777" s="9" t="s">
        <v>1395</v>
      </c>
      <c r="L777" s="9">
        <v>585</v>
      </c>
      <c r="M777" s="9" t="s">
        <v>1426</v>
      </c>
      <c r="N777" s="90" t="s">
        <v>2735</v>
      </c>
      <c r="O777" s="9"/>
      <c r="P777" s="9">
        <v>12</v>
      </c>
      <c r="Q777" s="9">
        <v>67.83</v>
      </c>
    </row>
    <row r="778" spans="1:17">
      <c r="A778" s="8" t="s">
        <v>2736</v>
      </c>
      <c r="B778" s="8" t="s">
        <v>926</v>
      </c>
      <c r="C778" s="8" t="s">
        <v>12</v>
      </c>
      <c r="D778" s="8" t="s">
        <v>44</v>
      </c>
      <c r="E778" s="8" t="s">
        <v>1408</v>
      </c>
      <c r="F778" s="8" t="s">
        <v>1390</v>
      </c>
      <c r="G778" s="8">
        <v>4.13</v>
      </c>
      <c r="H778" s="8">
        <v>10.68</v>
      </c>
      <c r="I778" s="8">
        <v>2.24E-2</v>
      </c>
      <c r="J778" s="8">
        <v>5.6099999999999997E-2</v>
      </c>
      <c r="K778" s="8" t="s">
        <v>1376</v>
      </c>
      <c r="L778" s="8">
        <v>777</v>
      </c>
      <c r="M778" s="8" t="s">
        <v>1396</v>
      </c>
      <c r="N778" s="89" t="s">
        <v>1501</v>
      </c>
      <c r="O778" s="8" t="s">
        <v>1964</v>
      </c>
      <c r="P778" s="8">
        <v>120</v>
      </c>
      <c r="Q778" s="8">
        <v>3.01</v>
      </c>
    </row>
    <row r="779" spans="1:17">
      <c r="A779" s="9" t="s">
        <v>2737</v>
      </c>
      <c r="B779" s="9" t="s">
        <v>175</v>
      </c>
      <c r="C779" s="9" t="s">
        <v>38</v>
      </c>
      <c r="D779" s="9" t="s">
        <v>1360</v>
      </c>
      <c r="E779" s="9" t="s">
        <v>1374</v>
      </c>
      <c r="F779" s="9" t="s">
        <v>1375</v>
      </c>
      <c r="G779" s="9">
        <v>59.86</v>
      </c>
      <c r="H779" s="9">
        <v>13.51</v>
      </c>
      <c r="I779" s="9">
        <v>0.33689999999999998</v>
      </c>
      <c r="J779" s="9">
        <v>0.72319999999999995</v>
      </c>
      <c r="K779" s="9" t="s">
        <v>1385</v>
      </c>
      <c r="L779" s="9">
        <v>636</v>
      </c>
      <c r="M779" s="9" t="s">
        <v>1377</v>
      </c>
      <c r="N779" s="90" t="s">
        <v>2352</v>
      </c>
      <c r="O779" s="9" t="s">
        <v>1289</v>
      </c>
      <c r="P779" s="9">
        <v>240</v>
      </c>
      <c r="Q779" s="9">
        <v>0</v>
      </c>
    </row>
    <row r="780" spans="1:17">
      <c r="A780" s="8" t="s">
        <v>2738</v>
      </c>
      <c r="B780" s="8" t="s">
        <v>195</v>
      </c>
      <c r="C780" s="8" t="s">
        <v>35</v>
      </c>
      <c r="D780" s="8" t="s">
        <v>31</v>
      </c>
      <c r="E780" s="8" t="s">
        <v>1400</v>
      </c>
      <c r="F780" s="8" t="s">
        <v>1390</v>
      </c>
      <c r="G780" s="8">
        <v>84.93</v>
      </c>
      <c r="H780" s="8">
        <v>9.99</v>
      </c>
      <c r="I780" s="8">
        <v>0.84050000000000002</v>
      </c>
      <c r="J780" s="8">
        <v>2.7401</v>
      </c>
      <c r="K780" s="8" t="s">
        <v>1376</v>
      </c>
      <c r="L780" s="8">
        <v>749</v>
      </c>
      <c r="M780" s="8" t="s">
        <v>1381</v>
      </c>
      <c r="N780" s="89" t="s">
        <v>1301</v>
      </c>
      <c r="O780" s="8"/>
      <c r="P780" s="8">
        <v>36</v>
      </c>
      <c r="Q780" s="8">
        <v>76.87</v>
      </c>
    </row>
    <row r="781" spans="1:17">
      <c r="A781" s="9" t="s">
        <v>2739</v>
      </c>
      <c r="B781" s="9" t="s">
        <v>825</v>
      </c>
      <c r="C781" s="9" t="s">
        <v>41</v>
      </c>
      <c r="D781" s="9" t="s">
        <v>1360</v>
      </c>
      <c r="E781" s="9" t="s">
        <v>1374</v>
      </c>
      <c r="F781" s="9" t="s">
        <v>1390</v>
      </c>
      <c r="G781" s="9">
        <v>40.19</v>
      </c>
      <c r="H781" s="9">
        <v>12.34</v>
      </c>
      <c r="I781" s="9">
        <v>0.76180000000000003</v>
      </c>
      <c r="J781" s="9">
        <v>0.58450000000000002</v>
      </c>
      <c r="K781" s="9" t="s">
        <v>1358</v>
      </c>
      <c r="L781" s="9">
        <v>891</v>
      </c>
      <c r="M781" s="9" t="s">
        <v>1426</v>
      </c>
      <c r="N781" s="90" t="s">
        <v>1653</v>
      </c>
      <c r="O781" s="9"/>
      <c r="P781" s="9">
        <v>120</v>
      </c>
      <c r="Q781" s="9">
        <v>15.2</v>
      </c>
    </row>
    <row r="782" spans="1:17">
      <c r="A782" s="8" t="s">
        <v>2740</v>
      </c>
      <c r="B782" s="8" t="s">
        <v>1149</v>
      </c>
      <c r="C782" s="8" t="s">
        <v>7</v>
      </c>
      <c r="D782" s="8" t="s">
        <v>10</v>
      </c>
      <c r="E782" s="8" t="s">
        <v>1380</v>
      </c>
      <c r="F782" s="8" t="s">
        <v>1390</v>
      </c>
      <c r="G782" s="8">
        <v>14.34</v>
      </c>
      <c r="H782" s="8">
        <v>9.49</v>
      </c>
      <c r="I782" s="8">
        <v>0.25340000000000001</v>
      </c>
      <c r="J782" s="8">
        <v>0.1497</v>
      </c>
      <c r="K782" s="8" t="s">
        <v>1412</v>
      </c>
      <c r="L782" s="8">
        <v>876</v>
      </c>
      <c r="M782" s="8" t="s">
        <v>1386</v>
      </c>
      <c r="N782" s="89" t="s">
        <v>1742</v>
      </c>
      <c r="O782" s="8"/>
      <c r="P782" s="8">
        <v>180</v>
      </c>
      <c r="Q782" s="8">
        <v>12.27</v>
      </c>
    </row>
    <row r="783" spans="1:17">
      <c r="A783" s="9" t="s">
        <v>2741</v>
      </c>
      <c r="B783" s="9" t="s">
        <v>740</v>
      </c>
      <c r="C783" s="9" t="s">
        <v>12</v>
      </c>
      <c r="D783" s="9" t="s">
        <v>44</v>
      </c>
      <c r="E783" s="9" t="s">
        <v>1374</v>
      </c>
      <c r="F783" s="9" t="s">
        <v>1390</v>
      </c>
      <c r="G783" s="9">
        <v>7.12</v>
      </c>
      <c r="H783" s="9">
        <v>13.42</v>
      </c>
      <c r="I783" s="9">
        <v>0.11799999999999999</v>
      </c>
      <c r="J783" s="9">
        <v>0.1081</v>
      </c>
      <c r="K783" s="9" t="s">
        <v>1395</v>
      </c>
      <c r="L783" s="9">
        <v>840</v>
      </c>
      <c r="M783" s="9" t="s">
        <v>1377</v>
      </c>
      <c r="N783" s="90" t="s">
        <v>2449</v>
      </c>
      <c r="O783" s="9" t="s">
        <v>1730</v>
      </c>
      <c r="P783" s="9">
        <v>120</v>
      </c>
      <c r="Q783" s="9">
        <v>3.2</v>
      </c>
    </row>
    <row r="784" spans="1:17">
      <c r="A784" s="8" t="s">
        <v>2742</v>
      </c>
      <c r="B784" s="8" t="s">
        <v>795</v>
      </c>
      <c r="C784" s="8" t="s">
        <v>41</v>
      </c>
      <c r="D784" s="8" t="s">
        <v>31</v>
      </c>
      <c r="E784" s="8" t="s">
        <v>1408</v>
      </c>
      <c r="F784" s="8" t="s">
        <v>1375</v>
      </c>
      <c r="G784" s="8">
        <v>60.35</v>
      </c>
      <c r="H784" s="8">
        <v>7.58</v>
      </c>
      <c r="I784" s="8">
        <v>0.32419999999999999</v>
      </c>
      <c r="J784" s="8">
        <v>1.2116</v>
      </c>
      <c r="K784" s="8" t="s">
        <v>1395</v>
      </c>
      <c r="L784" s="8">
        <v>580</v>
      </c>
      <c r="M784" s="8" t="s">
        <v>1426</v>
      </c>
      <c r="N784" s="89" t="s">
        <v>2743</v>
      </c>
      <c r="O784" s="8"/>
      <c r="P784" s="8">
        <v>60</v>
      </c>
      <c r="Q784" s="8">
        <v>55.86</v>
      </c>
    </row>
    <row r="785" spans="1:17">
      <c r="A785" s="9" t="s">
        <v>2744</v>
      </c>
      <c r="B785" s="9" t="s">
        <v>1292</v>
      </c>
      <c r="C785" s="9" t="s">
        <v>32</v>
      </c>
      <c r="D785" s="9" t="s">
        <v>44</v>
      </c>
      <c r="E785" s="9" t="s">
        <v>1374</v>
      </c>
      <c r="F785" s="9" t="s">
        <v>1375</v>
      </c>
      <c r="G785" s="9">
        <v>78.77</v>
      </c>
      <c r="H785" s="9">
        <v>13.62</v>
      </c>
      <c r="I785" s="9">
        <v>0.90769999999999995</v>
      </c>
      <c r="J785" s="9">
        <v>1.0289999999999999</v>
      </c>
      <c r="K785" s="9" t="s">
        <v>1376</v>
      </c>
      <c r="L785" s="9">
        <v>900</v>
      </c>
      <c r="M785" s="9" t="s">
        <v>1396</v>
      </c>
      <c r="N785" s="90" t="s">
        <v>2745</v>
      </c>
      <c r="O785" s="9" t="s">
        <v>2095</v>
      </c>
      <c r="P785" s="9">
        <v>180</v>
      </c>
      <c r="Q785" s="9">
        <v>37.06</v>
      </c>
    </row>
    <row r="786" spans="1:17">
      <c r="A786" s="8" t="s">
        <v>2746</v>
      </c>
      <c r="B786" s="8" t="s">
        <v>1302</v>
      </c>
      <c r="C786" s="8" t="s">
        <v>24</v>
      </c>
      <c r="D786" s="8" t="s">
        <v>31</v>
      </c>
      <c r="E786" s="8" t="s">
        <v>1400</v>
      </c>
      <c r="F786" s="8" t="s">
        <v>1375</v>
      </c>
      <c r="G786" s="8">
        <v>49.51</v>
      </c>
      <c r="H786" s="8">
        <v>13.41</v>
      </c>
      <c r="I786" s="8">
        <v>0.26919999999999999</v>
      </c>
      <c r="J786" s="8">
        <v>0.63980000000000004</v>
      </c>
      <c r="K786" s="8" t="s">
        <v>1412</v>
      </c>
      <c r="L786" s="8">
        <v>697</v>
      </c>
      <c r="M786" s="8" t="s">
        <v>1426</v>
      </c>
      <c r="N786" s="89" t="s">
        <v>2747</v>
      </c>
      <c r="O786" s="8"/>
      <c r="P786" s="8">
        <v>180</v>
      </c>
      <c r="Q786" s="8">
        <v>13.04</v>
      </c>
    </row>
    <row r="787" spans="1:17">
      <c r="A787" s="9" t="s">
        <v>2748</v>
      </c>
      <c r="B787" s="9" t="s">
        <v>677</v>
      </c>
      <c r="C787" s="9" t="s">
        <v>16</v>
      </c>
      <c r="D787" s="9" t="s">
        <v>1360</v>
      </c>
      <c r="E787" s="9" t="s">
        <v>1408</v>
      </c>
      <c r="F787" s="9" t="s">
        <v>1375</v>
      </c>
      <c r="G787" s="9">
        <v>80.09</v>
      </c>
      <c r="H787" s="9">
        <v>16.12</v>
      </c>
      <c r="I787" s="9">
        <v>1.4267000000000001</v>
      </c>
      <c r="J787" s="9">
        <v>2.8205</v>
      </c>
      <c r="K787" s="9" t="s">
        <v>1376</v>
      </c>
      <c r="L787" s="9">
        <v>880</v>
      </c>
      <c r="M787" s="9" t="s">
        <v>1426</v>
      </c>
      <c r="N787" s="90" t="s">
        <v>2533</v>
      </c>
      <c r="O787" s="9"/>
      <c r="P787" s="9">
        <v>36</v>
      </c>
      <c r="Q787" s="9">
        <v>11.7</v>
      </c>
    </row>
    <row r="788" spans="1:17">
      <c r="A788" s="8" t="s">
        <v>2749</v>
      </c>
      <c r="B788" s="8" t="s">
        <v>918</v>
      </c>
      <c r="C788" s="8" t="s">
        <v>28</v>
      </c>
      <c r="D788" s="8" t="s">
        <v>1360</v>
      </c>
      <c r="E788" s="8" t="s">
        <v>1380</v>
      </c>
      <c r="F788" s="8" t="s">
        <v>1384</v>
      </c>
      <c r="G788" s="8">
        <v>69.78</v>
      </c>
      <c r="H788" s="8">
        <v>9.26</v>
      </c>
      <c r="I788" s="8">
        <v>0.5444</v>
      </c>
      <c r="J788" s="8">
        <v>2.2273999999999998</v>
      </c>
      <c r="K788" s="8" t="s">
        <v>1395</v>
      </c>
      <c r="L788" s="8">
        <v>862</v>
      </c>
      <c r="M788" s="8" t="s">
        <v>1426</v>
      </c>
      <c r="N788" s="89" t="s">
        <v>2750</v>
      </c>
      <c r="O788" s="8"/>
      <c r="P788" s="8">
        <v>36</v>
      </c>
      <c r="Q788" s="8">
        <v>64.11</v>
      </c>
    </row>
    <row r="789" spans="1:17">
      <c r="A789" s="9" t="s">
        <v>2751</v>
      </c>
      <c r="B789" s="9" t="s">
        <v>1241</v>
      </c>
      <c r="C789" s="9" t="s">
        <v>35</v>
      </c>
      <c r="D789" s="9" t="s">
        <v>44</v>
      </c>
      <c r="E789" s="9" t="s">
        <v>1408</v>
      </c>
      <c r="F789" s="9" t="s">
        <v>1375</v>
      </c>
      <c r="G789" s="9">
        <v>14.3</v>
      </c>
      <c r="H789" s="9">
        <v>8.24</v>
      </c>
      <c r="I789" s="9">
        <v>7.7499999999999999E-2</v>
      </c>
      <c r="J789" s="9">
        <v>0.64829999999999999</v>
      </c>
      <c r="K789" s="9" t="s">
        <v>1395</v>
      </c>
      <c r="L789" s="9">
        <v>816</v>
      </c>
      <c r="M789" s="9" t="s">
        <v>1426</v>
      </c>
      <c r="N789" s="90" t="s">
        <v>2752</v>
      </c>
      <c r="O789" s="9"/>
      <c r="P789" s="9">
        <v>24</v>
      </c>
      <c r="Q789" s="9">
        <v>2.5499999999999998</v>
      </c>
    </row>
    <row r="790" spans="1:17">
      <c r="A790" s="8" t="s">
        <v>2753</v>
      </c>
      <c r="B790" s="8" t="s">
        <v>1163</v>
      </c>
      <c r="C790" s="8" t="s">
        <v>24</v>
      </c>
      <c r="D790" s="8" t="s">
        <v>23</v>
      </c>
      <c r="E790" s="8" t="s">
        <v>1411</v>
      </c>
      <c r="F790" s="8" t="s">
        <v>1390</v>
      </c>
      <c r="G790" s="8">
        <v>39.44</v>
      </c>
      <c r="H790" s="8">
        <v>15.87</v>
      </c>
      <c r="I790" s="8">
        <v>0.77659999999999996</v>
      </c>
      <c r="J790" s="8">
        <v>3.5760000000000001</v>
      </c>
      <c r="K790" s="8" t="s">
        <v>1385</v>
      </c>
      <c r="L790" s="8">
        <v>578</v>
      </c>
      <c r="M790" s="8" t="s">
        <v>1377</v>
      </c>
      <c r="N790" s="89" t="s">
        <v>1027</v>
      </c>
      <c r="O790" s="8" t="s">
        <v>607</v>
      </c>
      <c r="P790" s="8">
        <v>12</v>
      </c>
      <c r="Q790" s="8">
        <v>0</v>
      </c>
    </row>
    <row r="791" spans="1:17">
      <c r="A791" s="9" t="s">
        <v>2754</v>
      </c>
      <c r="B791" s="9" t="s">
        <v>854</v>
      </c>
      <c r="C791" s="9" t="s">
        <v>16</v>
      </c>
      <c r="D791" s="9" t="s">
        <v>1360</v>
      </c>
      <c r="E791" s="9" t="s">
        <v>1380</v>
      </c>
      <c r="F791" s="9" t="s">
        <v>1384</v>
      </c>
      <c r="G791" s="9">
        <v>58.21</v>
      </c>
      <c r="H791" s="9">
        <v>11.44</v>
      </c>
      <c r="I791" s="9">
        <v>1.1036999999999999</v>
      </c>
      <c r="J791" s="9">
        <v>5.1566999999999998</v>
      </c>
      <c r="K791" s="9" t="s">
        <v>1412</v>
      </c>
      <c r="L791" s="9">
        <v>613</v>
      </c>
      <c r="M791" s="9" t="s">
        <v>1377</v>
      </c>
      <c r="N791" s="90" t="s">
        <v>978</v>
      </c>
      <c r="O791" s="9" t="s">
        <v>581</v>
      </c>
      <c r="P791" s="9">
        <v>12</v>
      </c>
      <c r="Q791" s="9">
        <v>26.04</v>
      </c>
    </row>
    <row r="792" spans="1:17">
      <c r="A792" s="8" t="s">
        <v>2755</v>
      </c>
      <c r="B792" s="8" t="s">
        <v>1159</v>
      </c>
      <c r="C792" s="8" t="s">
        <v>32</v>
      </c>
      <c r="D792" s="8" t="s">
        <v>10</v>
      </c>
      <c r="E792" s="8" t="s">
        <v>1389</v>
      </c>
      <c r="F792" s="8" t="s">
        <v>1390</v>
      </c>
      <c r="G792" s="8">
        <v>11.98</v>
      </c>
      <c r="H792" s="8">
        <v>9.74</v>
      </c>
      <c r="I792" s="8">
        <v>0.105</v>
      </c>
      <c r="J792" s="8">
        <v>0.1268</v>
      </c>
      <c r="K792" s="8" t="s">
        <v>1412</v>
      </c>
      <c r="L792" s="8">
        <v>666</v>
      </c>
      <c r="M792" s="8" t="s">
        <v>1377</v>
      </c>
      <c r="N792" s="89" t="s">
        <v>2580</v>
      </c>
      <c r="O792" s="8" t="s">
        <v>1470</v>
      </c>
      <c r="P792" s="8">
        <v>180</v>
      </c>
      <c r="Q792" s="8">
        <v>7.19</v>
      </c>
    </row>
    <row r="793" spans="1:17">
      <c r="A793" s="9" t="s">
        <v>2756</v>
      </c>
      <c r="B793" s="9" t="s">
        <v>146</v>
      </c>
      <c r="C793" s="9" t="s">
        <v>35</v>
      </c>
      <c r="D793" s="9" t="s">
        <v>23</v>
      </c>
      <c r="E793" s="9" t="s">
        <v>1408</v>
      </c>
      <c r="F793" s="9" t="s">
        <v>1390</v>
      </c>
      <c r="G793" s="9">
        <v>17.71</v>
      </c>
      <c r="H793" s="9">
        <v>17.93</v>
      </c>
      <c r="I793" s="9">
        <v>0.13500000000000001</v>
      </c>
      <c r="J793" s="9">
        <v>0.63959999999999995</v>
      </c>
      <c r="K793" s="9" t="s">
        <v>1385</v>
      </c>
      <c r="L793" s="9">
        <v>893</v>
      </c>
      <c r="M793" s="9" t="s">
        <v>1403</v>
      </c>
      <c r="N793" s="90" t="s">
        <v>2757</v>
      </c>
      <c r="O793" s="9" t="s">
        <v>180</v>
      </c>
      <c r="P793" s="9">
        <v>36</v>
      </c>
      <c r="Q793" s="9">
        <v>0</v>
      </c>
    </row>
    <row r="794" spans="1:17">
      <c r="A794" s="8" t="s">
        <v>2758</v>
      </c>
      <c r="B794" s="8" t="s">
        <v>1141</v>
      </c>
      <c r="C794" s="8" t="s">
        <v>24</v>
      </c>
      <c r="D794" s="8" t="s">
        <v>10</v>
      </c>
      <c r="E794" s="8" t="s">
        <v>1380</v>
      </c>
      <c r="F794" s="8" t="s">
        <v>1390</v>
      </c>
      <c r="G794" s="8">
        <v>94.51</v>
      </c>
      <c r="H794" s="8">
        <v>14.68</v>
      </c>
      <c r="I794" s="8">
        <v>0.87690000000000001</v>
      </c>
      <c r="J794" s="8">
        <v>1.3021</v>
      </c>
      <c r="K794" s="8" t="s">
        <v>1412</v>
      </c>
      <c r="L794" s="8">
        <v>860</v>
      </c>
      <c r="M794" s="8" t="s">
        <v>1381</v>
      </c>
      <c r="N794" s="89" t="s">
        <v>668</v>
      </c>
      <c r="O794" s="8"/>
      <c r="P794" s="8">
        <v>180</v>
      </c>
      <c r="Q794" s="8">
        <v>79.33</v>
      </c>
    </row>
    <row r="795" spans="1:17">
      <c r="A795" s="9" t="s">
        <v>2759</v>
      </c>
      <c r="B795" s="9" t="s">
        <v>282</v>
      </c>
      <c r="C795" s="9" t="s">
        <v>20</v>
      </c>
      <c r="D795" s="9" t="s">
        <v>1360</v>
      </c>
      <c r="E795" s="9" t="s">
        <v>1374</v>
      </c>
      <c r="F795" s="9" t="s">
        <v>1375</v>
      </c>
      <c r="G795" s="9">
        <v>29.26</v>
      </c>
      <c r="H795" s="9">
        <v>15.92</v>
      </c>
      <c r="I795" s="9">
        <v>0.46710000000000002</v>
      </c>
      <c r="J795" s="9">
        <v>0.42809999999999998</v>
      </c>
      <c r="K795" s="9" t="s">
        <v>1358</v>
      </c>
      <c r="L795" s="9">
        <v>714</v>
      </c>
      <c r="M795" s="9" t="s">
        <v>1381</v>
      </c>
      <c r="N795" s="90" t="s">
        <v>2760</v>
      </c>
      <c r="O795" s="9"/>
      <c r="P795" s="9">
        <v>180</v>
      </c>
      <c r="Q795" s="9">
        <v>14.14</v>
      </c>
    </row>
    <row r="796" spans="1:17">
      <c r="A796" s="8" t="s">
        <v>2761</v>
      </c>
      <c r="B796" s="8" t="s">
        <v>377</v>
      </c>
      <c r="C796" s="8" t="s">
        <v>20</v>
      </c>
      <c r="D796" s="8" t="s">
        <v>31</v>
      </c>
      <c r="E796" s="8" t="s">
        <v>1374</v>
      </c>
      <c r="F796" s="8" t="s">
        <v>1390</v>
      </c>
      <c r="G796" s="8">
        <v>68.17</v>
      </c>
      <c r="H796" s="8">
        <v>9.3699999999999992</v>
      </c>
      <c r="I796" s="8">
        <v>0.53680000000000005</v>
      </c>
      <c r="J796" s="8">
        <v>0.62970000000000004</v>
      </c>
      <c r="K796" s="8" t="s">
        <v>1358</v>
      </c>
      <c r="L796" s="8">
        <v>877</v>
      </c>
      <c r="M796" s="8" t="s">
        <v>1377</v>
      </c>
      <c r="N796" s="89" t="s">
        <v>2762</v>
      </c>
      <c r="O796" s="8" t="s">
        <v>2763</v>
      </c>
      <c r="P796" s="8">
        <v>240</v>
      </c>
      <c r="Q796" s="8">
        <v>11.03</v>
      </c>
    </row>
    <row r="797" spans="1:17">
      <c r="A797" s="9" t="s">
        <v>2764</v>
      </c>
      <c r="B797" s="9" t="s">
        <v>975</v>
      </c>
      <c r="C797" s="9" t="s">
        <v>38</v>
      </c>
      <c r="D797" s="9" t="s">
        <v>10</v>
      </c>
      <c r="E797" s="9" t="s">
        <v>1380</v>
      </c>
      <c r="F797" s="9" t="s">
        <v>1390</v>
      </c>
      <c r="G797" s="9">
        <v>78.62</v>
      </c>
      <c r="H797" s="9">
        <v>16.59</v>
      </c>
      <c r="I797" s="9">
        <v>0.69369999999999998</v>
      </c>
      <c r="J797" s="9">
        <v>2.2519</v>
      </c>
      <c r="K797" s="9" t="s">
        <v>1385</v>
      </c>
      <c r="L797" s="9">
        <v>747</v>
      </c>
      <c r="M797" s="9" t="s">
        <v>1403</v>
      </c>
      <c r="N797" s="90" t="s">
        <v>2654</v>
      </c>
      <c r="O797" s="9" t="s">
        <v>2757</v>
      </c>
      <c r="P797" s="9">
        <v>48</v>
      </c>
      <c r="Q797" s="9">
        <v>0</v>
      </c>
    </row>
    <row r="798" spans="1:17">
      <c r="A798" s="8" t="s">
        <v>2765</v>
      </c>
      <c r="B798" s="8" t="s">
        <v>291</v>
      </c>
      <c r="C798" s="8" t="s">
        <v>24</v>
      </c>
      <c r="D798" s="8" t="s">
        <v>23</v>
      </c>
      <c r="E798" s="8" t="s">
        <v>1389</v>
      </c>
      <c r="F798" s="8" t="s">
        <v>1375</v>
      </c>
      <c r="G798" s="8">
        <v>84.93</v>
      </c>
      <c r="H798" s="8">
        <v>7.63</v>
      </c>
      <c r="I798" s="8">
        <v>1.5175000000000001</v>
      </c>
      <c r="J798" s="8">
        <v>3.8268</v>
      </c>
      <c r="K798" s="8" t="s">
        <v>1358</v>
      </c>
      <c r="L798" s="8">
        <v>823</v>
      </c>
      <c r="M798" s="8" t="s">
        <v>1396</v>
      </c>
      <c r="N798" s="89" t="s">
        <v>1524</v>
      </c>
      <c r="O798" s="8" t="s">
        <v>1922</v>
      </c>
      <c r="P798" s="8">
        <v>24</v>
      </c>
      <c r="Q798" s="8">
        <v>42.72</v>
      </c>
    </row>
    <row r="799" spans="1:17">
      <c r="A799" s="9" t="s">
        <v>2766</v>
      </c>
      <c r="B799" s="9" t="s">
        <v>1199</v>
      </c>
      <c r="C799" s="9" t="s">
        <v>32</v>
      </c>
      <c r="D799" s="9" t="s">
        <v>31</v>
      </c>
      <c r="E799" s="9" t="s">
        <v>1389</v>
      </c>
      <c r="F799" s="9" t="s">
        <v>1375</v>
      </c>
      <c r="G799" s="9">
        <v>26.16</v>
      </c>
      <c r="H799" s="9">
        <v>18.010000000000002</v>
      </c>
      <c r="I799" s="9">
        <v>0.23350000000000001</v>
      </c>
      <c r="J799" s="9">
        <v>0.47149999999999997</v>
      </c>
      <c r="K799" s="9" t="s">
        <v>1385</v>
      </c>
      <c r="L799" s="9">
        <v>779</v>
      </c>
      <c r="M799" s="9" t="s">
        <v>1403</v>
      </c>
      <c r="N799" s="90" t="s">
        <v>203</v>
      </c>
      <c r="O799" s="9" t="s">
        <v>749</v>
      </c>
      <c r="P799" s="9">
        <v>120</v>
      </c>
      <c r="Q799" s="9">
        <v>0</v>
      </c>
    </row>
    <row r="800" spans="1:17">
      <c r="A800" s="8" t="s">
        <v>2767</v>
      </c>
      <c r="B800" s="8" t="s">
        <v>175</v>
      </c>
      <c r="C800" s="8" t="s">
        <v>35</v>
      </c>
      <c r="D800" s="8" t="s">
        <v>23</v>
      </c>
      <c r="E800" s="8" t="s">
        <v>1411</v>
      </c>
      <c r="F800" s="8" t="s">
        <v>1384</v>
      </c>
      <c r="G800" s="8">
        <v>45.58</v>
      </c>
      <c r="H800" s="8">
        <v>8.68</v>
      </c>
      <c r="I800" s="8">
        <v>0.66669999999999996</v>
      </c>
      <c r="J800" s="8">
        <v>0.72599999999999998</v>
      </c>
      <c r="K800" s="8" t="s">
        <v>1395</v>
      </c>
      <c r="L800" s="8">
        <v>636</v>
      </c>
      <c r="M800" s="8" t="s">
        <v>1381</v>
      </c>
      <c r="N800" s="89" t="s">
        <v>2768</v>
      </c>
      <c r="O800" s="8"/>
      <c r="P800" s="8">
        <v>84</v>
      </c>
      <c r="Q800" s="8">
        <v>10.26</v>
      </c>
    </row>
    <row r="801" spans="1:17">
      <c r="A801" s="9" t="s">
        <v>2769</v>
      </c>
      <c r="B801" s="9" t="s">
        <v>981</v>
      </c>
      <c r="C801" s="9" t="s">
        <v>24</v>
      </c>
      <c r="D801" s="9" t="s">
        <v>23</v>
      </c>
      <c r="E801" s="9" t="s">
        <v>1374</v>
      </c>
      <c r="F801" s="9" t="s">
        <v>1375</v>
      </c>
      <c r="G801" s="9">
        <v>80.59</v>
      </c>
      <c r="H801" s="9">
        <v>12.18</v>
      </c>
      <c r="I801" s="9">
        <v>1.1116999999999999</v>
      </c>
      <c r="J801" s="9">
        <v>0.89749999999999996</v>
      </c>
      <c r="K801" s="9" t="s">
        <v>1395</v>
      </c>
      <c r="L801" s="9">
        <v>856</v>
      </c>
      <c r="M801" s="9" t="s">
        <v>1396</v>
      </c>
      <c r="N801" s="90" t="s">
        <v>2770</v>
      </c>
      <c r="O801" s="9" t="s">
        <v>1069</v>
      </c>
      <c r="P801" s="9">
        <v>240</v>
      </c>
      <c r="Q801" s="9">
        <v>41.02</v>
      </c>
    </row>
    <row r="802" spans="1:17">
      <c r="A802" s="8" t="s">
        <v>2771</v>
      </c>
      <c r="B802" s="8" t="s">
        <v>230</v>
      </c>
      <c r="C802" s="8" t="s">
        <v>24</v>
      </c>
      <c r="D802" s="8" t="s">
        <v>44</v>
      </c>
      <c r="E802" s="8" t="s">
        <v>1374</v>
      </c>
      <c r="F802" s="8" t="s">
        <v>1384</v>
      </c>
      <c r="G802" s="8">
        <v>26.13</v>
      </c>
      <c r="H802" s="8">
        <v>16.41</v>
      </c>
      <c r="I802" s="8">
        <v>0.46850000000000003</v>
      </c>
      <c r="J802" s="8">
        <v>0.37159999999999999</v>
      </c>
      <c r="K802" s="8" t="s">
        <v>1376</v>
      </c>
      <c r="L802" s="8">
        <v>730</v>
      </c>
      <c r="M802" s="8" t="s">
        <v>1381</v>
      </c>
      <c r="N802" s="89" t="s">
        <v>2014</v>
      </c>
      <c r="O802" s="8"/>
      <c r="P802" s="8">
        <v>240</v>
      </c>
      <c r="Q802" s="8">
        <v>6.5</v>
      </c>
    </row>
    <row r="803" spans="1:17">
      <c r="A803" s="9" t="s">
        <v>2772</v>
      </c>
      <c r="B803" s="9" t="s">
        <v>852</v>
      </c>
      <c r="C803" s="9" t="s">
        <v>20</v>
      </c>
      <c r="D803" s="9" t="s">
        <v>23</v>
      </c>
      <c r="E803" s="9" t="s">
        <v>1400</v>
      </c>
      <c r="F803" s="9" t="s">
        <v>1384</v>
      </c>
      <c r="G803" s="9">
        <v>52.62</v>
      </c>
      <c r="H803" s="9">
        <v>16.22</v>
      </c>
      <c r="I803" s="9">
        <v>0.38219999999999998</v>
      </c>
      <c r="J803" s="9">
        <v>2.5819999999999999</v>
      </c>
      <c r="K803" s="9" t="s">
        <v>1358</v>
      </c>
      <c r="L803" s="9">
        <v>652</v>
      </c>
      <c r="M803" s="9" t="s">
        <v>1377</v>
      </c>
      <c r="N803" s="90" t="s">
        <v>1940</v>
      </c>
      <c r="O803" s="9" t="s">
        <v>2773</v>
      </c>
      <c r="P803" s="9">
        <v>24</v>
      </c>
      <c r="Q803" s="9">
        <v>46.41</v>
      </c>
    </row>
    <row r="804" spans="1:17">
      <c r="A804" s="8" t="s">
        <v>2774</v>
      </c>
      <c r="B804" s="8" t="s">
        <v>383</v>
      </c>
      <c r="C804" s="8" t="s">
        <v>16</v>
      </c>
      <c r="D804" s="8" t="s">
        <v>23</v>
      </c>
      <c r="E804" s="8" t="s">
        <v>1411</v>
      </c>
      <c r="F804" s="8" t="s">
        <v>1384</v>
      </c>
      <c r="G804" s="8">
        <v>71.459999999999994</v>
      </c>
      <c r="H804" s="8">
        <v>9.83</v>
      </c>
      <c r="I804" s="8">
        <v>0.51349999999999996</v>
      </c>
      <c r="J804" s="8">
        <v>6.2767999999999997</v>
      </c>
      <c r="K804" s="8"/>
      <c r="L804" s="8">
        <v>728</v>
      </c>
      <c r="M804" s="8" t="s">
        <v>1396</v>
      </c>
      <c r="N804" s="89" t="s">
        <v>2775</v>
      </c>
      <c r="O804" s="8" t="s">
        <v>2083</v>
      </c>
      <c r="P804" s="8">
        <v>12</v>
      </c>
      <c r="Q804" s="8">
        <v>0</v>
      </c>
    </row>
    <row r="805" spans="1:17">
      <c r="A805" s="9" t="s">
        <v>2776</v>
      </c>
      <c r="B805" s="9" t="s">
        <v>172</v>
      </c>
      <c r="C805" s="9" t="s">
        <v>38</v>
      </c>
      <c r="D805" s="9" t="s">
        <v>44</v>
      </c>
      <c r="E805" s="9" t="s">
        <v>1400</v>
      </c>
      <c r="F805" s="9" t="s">
        <v>1375</v>
      </c>
      <c r="G805" s="9">
        <v>38.56</v>
      </c>
      <c r="H805" s="9">
        <v>7.83</v>
      </c>
      <c r="I805" s="9">
        <v>0.6794</v>
      </c>
      <c r="J805" s="9">
        <v>0.31850000000000001</v>
      </c>
      <c r="K805" s="9" t="s">
        <v>1376</v>
      </c>
      <c r="L805" s="9">
        <v>770</v>
      </c>
      <c r="M805" s="9" t="s">
        <v>1381</v>
      </c>
      <c r="N805" s="90" t="s">
        <v>2185</v>
      </c>
      <c r="O805" s="9"/>
      <c r="P805" s="9">
        <v>240</v>
      </c>
      <c r="Q805" s="9">
        <v>7.84</v>
      </c>
    </row>
    <row r="806" spans="1:17">
      <c r="A806" s="8" t="s">
        <v>2777</v>
      </c>
      <c r="B806" s="8" t="s">
        <v>353</v>
      </c>
      <c r="C806" s="8" t="s">
        <v>28</v>
      </c>
      <c r="D806" s="8" t="s">
        <v>44</v>
      </c>
      <c r="E806" s="8" t="s">
        <v>1380</v>
      </c>
      <c r="F806" s="8" t="s">
        <v>1375</v>
      </c>
      <c r="G806" s="8">
        <v>7.11</v>
      </c>
      <c r="H806" s="8">
        <v>17.38</v>
      </c>
      <c r="I806" s="8">
        <v>6.6400000000000001E-2</v>
      </c>
      <c r="J806" s="8">
        <v>0.1469</v>
      </c>
      <c r="K806" s="8" t="s">
        <v>1395</v>
      </c>
      <c r="L806" s="8">
        <v>740</v>
      </c>
      <c r="M806" s="8" t="s">
        <v>1381</v>
      </c>
      <c r="N806" s="89" t="s">
        <v>2274</v>
      </c>
      <c r="O806" s="8"/>
      <c r="P806" s="8">
        <v>84</v>
      </c>
      <c r="Q806" s="8">
        <v>4.2699999999999996</v>
      </c>
    </row>
    <row r="807" spans="1:17">
      <c r="A807" s="9" t="s">
        <v>2778</v>
      </c>
      <c r="B807" s="9" t="s">
        <v>477</v>
      </c>
      <c r="C807" s="9" t="s">
        <v>32</v>
      </c>
      <c r="D807" s="9" t="s">
        <v>23</v>
      </c>
      <c r="E807" s="9" t="s">
        <v>1374</v>
      </c>
      <c r="F807" s="9" t="s">
        <v>1384</v>
      </c>
      <c r="G807" s="9">
        <v>20.3</v>
      </c>
      <c r="H807" s="9">
        <v>17.03</v>
      </c>
      <c r="I807" s="9">
        <v>0.28079999999999999</v>
      </c>
      <c r="J807" s="9">
        <v>1.004</v>
      </c>
      <c r="K807" s="9"/>
      <c r="L807" s="9">
        <v>727</v>
      </c>
      <c r="M807" s="9" t="s">
        <v>1396</v>
      </c>
      <c r="N807" s="90" t="s">
        <v>1306</v>
      </c>
      <c r="O807" s="9" t="s">
        <v>2779</v>
      </c>
      <c r="P807" s="9">
        <v>24</v>
      </c>
      <c r="Q807" s="9">
        <v>0</v>
      </c>
    </row>
    <row r="808" spans="1:17">
      <c r="A808" s="8" t="s">
        <v>2780</v>
      </c>
      <c r="B808" s="8" t="s">
        <v>1190</v>
      </c>
      <c r="C808" s="8" t="s">
        <v>32</v>
      </c>
      <c r="D808" s="8" t="s">
        <v>1360</v>
      </c>
      <c r="E808" s="8" t="s">
        <v>1380</v>
      </c>
      <c r="F808" s="8" t="s">
        <v>1375</v>
      </c>
      <c r="G808" s="8">
        <v>81.92</v>
      </c>
      <c r="H808" s="8">
        <v>11.12</v>
      </c>
      <c r="I808" s="8">
        <v>1.3216000000000001</v>
      </c>
      <c r="J808" s="8">
        <v>1.1339999999999999</v>
      </c>
      <c r="K808" s="8" t="s">
        <v>1376</v>
      </c>
      <c r="L808" s="8">
        <v>600</v>
      </c>
      <c r="M808" s="8" t="s">
        <v>1396</v>
      </c>
      <c r="N808" s="89" t="s">
        <v>2399</v>
      </c>
      <c r="O808" s="8" t="s">
        <v>1862</v>
      </c>
      <c r="P808" s="8">
        <v>120</v>
      </c>
      <c r="Q808" s="8">
        <v>71.069999999999993</v>
      </c>
    </row>
    <row r="809" spans="1:17">
      <c r="A809" s="9" t="s">
        <v>2781</v>
      </c>
      <c r="B809" s="9" t="s">
        <v>1263</v>
      </c>
      <c r="C809" s="9" t="s">
        <v>32</v>
      </c>
      <c r="D809" s="9" t="s">
        <v>44</v>
      </c>
      <c r="E809" s="9" t="s">
        <v>1408</v>
      </c>
      <c r="F809" s="9" t="s">
        <v>1384</v>
      </c>
      <c r="G809" s="9">
        <v>8.31</v>
      </c>
      <c r="H809" s="9">
        <v>11.82</v>
      </c>
      <c r="I809" s="9">
        <v>8.7800000000000003E-2</v>
      </c>
      <c r="J809" s="9">
        <v>0.39050000000000001</v>
      </c>
      <c r="K809" s="9"/>
      <c r="L809" s="9">
        <v>818</v>
      </c>
      <c r="M809" s="9" t="s">
        <v>1381</v>
      </c>
      <c r="N809" s="90" t="s">
        <v>2782</v>
      </c>
      <c r="O809" s="9"/>
      <c r="P809" s="9">
        <v>24</v>
      </c>
      <c r="Q809" s="9">
        <v>0</v>
      </c>
    </row>
    <row r="810" spans="1:17">
      <c r="A810" s="8" t="s">
        <v>2783</v>
      </c>
      <c r="B810" s="8" t="s">
        <v>708</v>
      </c>
      <c r="C810" s="8" t="s">
        <v>38</v>
      </c>
      <c r="D810" s="8" t="s">
        <v>31</v>
      </c>
      <c r="E810" s="8" t="s">
        <v>1380</v>
      </c>
      <c r="F810" s="8" t="s">
        <v>1375</v>
      </c>
      <c r="G810" s="8">
        <v>61.8</v>
      </c>
      <c r="H810" s="8">
        <v>14.01</v>
      </c>
      <c r="I810" s="8">
        <v>1.0249999999999999</v>
      </c>
      <c r="J810" s="8">
        <v>0.82340000000000002</v>
      </c>
      <c r="K810" s="8" t="s">
        <v>1385</v>
      </c>
      <c r="L810" s="8">
        <v>617</v>
      </c>
      <c r="M810" s="8" t="s">
        <v>1403</v>
      </c>
      <c r="N810" s="89" t="s">
        <v>1136</v>
      </c>
      <c r="O810" s="8" t="s">
        <v>1736</v>
      </c>
      <c r="P810" s="8">
        <v>180</v>
      </c>
      <c r="Q810" s="8">
        <v>0</v>
      </c>
    </row>
    <row r="811" spans="1:17">
      <c r="A811" s="9" t="s">
        <v>2784</v>
      </c>
      <c r="B811" s="9" t="s">
        <v>685</v>
      </c>
      <c r="C811" s="9" t="s">
        <v>32</v>
      </c>
      <c r="D811" s="9" t="s">
        <v>23</v>
      </c>
      <c r="E811" s="9" t="s">
        <v>1389</v>
      </c>
      <c r="F811" s="9" t="s">
        <v>1375</v>
      </c>
      <c r="G811" s="9">
        <v>55.84</v>
      </c>
      <c r="H811" s="9">
        <v>15.48</v>
      </c>
      <c r="I811" s="9">
        <v>0.75209999999999999</v>
      </c>
      <c r="J811" s="9">
        <v>0.91739999999999999</v>
      </c>
      <c r="K811" s="9" t="s">
        <v>1395</v>
      </c>
      <c r="L811" s="9">
        <v>811</v>
      </c>
      <c r="M811" s="9" t="s">
        <v>1377</v>
      </c>
      <c r="N811" s="90" t="s">
        <v>2785</v>
      </c>
      <c r="O811" s="9" t="s">
        <v>1942</v>
      </c>
      <c r="P811" s="9">
        <v>120</v>
      </c>
      <c r="Q811" s="9">
        <v>6.32</v>
      </c>
    </row>
    <row r="812" spans="1:17">
      <c r="A812" s="8" t="s">
        <v>2786</v>
      </c>
      <c r="B812" s="8" t="s">
        <v>849</v>
      </c>
      <c r="C812" s="8" t="s">
        <v>38</v>
      </c>
      <c r="D812" s="8" t="s">
        <v>23</v>
      </c>
      <c r="E812" s="8" t="s">
        <v>1380</v>
      </c>
      <c r="F812" s="8" t="s">
        <v>1375</v>
      </c>
      <c r="G812" s="8">
        <v>53.38</v>
      </c>
      <c r="H812" s="8">
        <v>14.55</v>
      </c>
      <c r="I812" s="8">
        <v>0.89270000000000005</v>
      </c>
      <c r="J812" s="8">
        <v>2.5768</v>
      </c>
      <c r="K812" s="8" t="s">
        <v>1412</v>
      </c>
      <c r="L812" s="8">
        <v>578</v>
      </c>
      <c r="M812" s="8" t="s">
        <v>1396</v>
      </c>
      <c r="N812" s="89" t="s">
        <v>121</v>
      </c>
      <c r="O812" s="8" t="s">
        <v>1536</v>
      </c>
      <c r="P812" s="8">
        <v>24</v>
      </c>
      <c r="Q812" s="8">
        <v>32.17</v>
      </c>
    </row>
    <row r="813" spans="1:17">
      <c r="A813" s="9" t="s">
        <v>2787</v>
      </c>
      <c r="B813" s="9" t="s">
        <v>192</v>
      </c>
      <c r="C813" s="9" t="s">
        <v>41</v>
      </c>
      <c r="D813" s="9" t="s">
        <v>44</v>
      </c>
      <c r="E813" s="9" t="s">
        <v>1400</v>
      </c>
      <c r="F813" s="9" t="s">
        <v>1384</v>
      </c>
      <c r="G813" s="9">
        <v>69.63</v>
      </c>
      <c r="H813" s="9">
        <v>7.75</v>
      </c>
      <c r="I813" s="9">
        <v>0.439</v>
      </c>
      <c r="J813" s="9">
        <v>0.83560000000000001</v>
      </c>
      <c r="K813" s="9" t="s">
        <v>1412</v>
      </c>
      <c r="L813" s="9">
        <v>788</v>
      </c>
      <c r="M813" s="9" t="s">
        <v>1377</v>
      </c>
      <c r="N813" s="90" t="s">
        <v>2788</v>
      </c>
      <c r="O813" s="9" t="s">
        <v>2789</v>
      </c>
      <c r="P813" s="9">
        <v>120</v>
      </c>
      <c r="Q813" s="9">
        <v>40.049999999999997</v>
      </c>
    </row>
    <row r="814" spans="1:17">
      <c r="A814" s="8" t="s">
        <v>2790</v>
      </c>
      <c r="B814" s="8" t="s">
        <v>513</v>
      </c>
      <c r="C814" s="8" t="s">
        <v>12</v>
      </c>
      <c r="D814" s="8" t="s">
        <v>23</v>
      </c>
      <c r="E814" s="8" t="s">
        <v>1380</v>
      </c>
      <c r="F814" s="8" t="s">
        <v>1390</v>
      </c>
      <c r="G814" s="8">
        <v>37.49</v>
      </c>
      <c r="H814" s="8">
        <v>8.3000000000000007</v>
      </c>
      <c r="I814" s="8">
        <v>0.44669999999999999</v>
      </c>
      <c r="J814" s="8">
        <v>0.58989999999999998</v>
      </c>
      <c r="K814" s="8" t="s">
        <v>1358</v>
      </c>
      <c r="L814" s="8">
        <v>576</v>
      </c>
      <c r="M814" s="8" t="s">
        <v>1426</v>
      </c>
      <c r="N814" s="89" t="s">
        <v>1594</v>
      </c>
      <c r="O814" s="8"/>
      <c r="P814" s="8">
        <v>84</v>
      </c>
      <c r="Q814" s="8">
        <v>18.43</v>
      </c>
    </row>
    <row r="815" spans="1:17">
      <c r="A815" s="9" t="s">
        <v>2791</v>
      </c>
      <c r="B815" s="9" t="s">
        <v>992</v>
      </c>
      <c r="C815" s="9" t="s">
        <v>16</v>
      </c>
      <c r="D815" s="9" t="s">
        <v>44</v>
      </c>
      <c r="E815" s="9" t="s">
        <v>1408</v>
      </c>
      <c r="F815" s="9" t="s">
        <v>1375</v>
      </c>
      <c r="G815" s="9">
        <v>60.61</v>
      </c>
      <c r="H815" s="9">
        <v>8.56</v>
      </c>
      <c r="I815" s="9">
        <v>0.91490000000000005</v>
      </c>
      <c r="J815" s="9">
        <v>0.52829999999999999</v>
      </c>
      <c r="K815" s="9" t="s">
        <v>1395</v>
      </c>
      <c r="L815" s="9">
        <v>719</v>
      </c>
      <c r="M815" s="9" t="s">
        <v>1426</v>
      </c>
      <c r="N815" s="90" t="s">
        <v>112</v>
      </c>
      <c r="O815" s="9"/>
      <c r="P815" s="9">
        <v>240</v>
      </c>
      <c r="Q815" s="9">
        <v>37.409999999999997</v>
      </c>
    </row>
    <row r="816" spans="1:17">
      <c r="A816" s="8" t="s">
        <v>2792</v>
      </c>
      <c r="B816" s="8" t="s">
        <v>694</v>
      </c>
      <c r="C816" s="8" t="s">
        <v>24</v>
      </c>
      <c r="D816" s="8" t="s">
        <v>1360</v>
      </c>
      <c r="E816" s="8" t="s">
        <v>1389</v>
      </c>
      <c r="F816" s="8" t="s">
        <v>1384</v>
      </c>
      <c r="G816" s="8">
        <v>60.71</v>
      </c>
      <c r="H816" s="8">
        <v>13.13</v>
      </c>
      <c r="I816" s="8">
        <v>0.37130000000000002</v>
      </c>
      <c r="J816" s="8">
        <v>5.4261999999999997</v>
      </c>
      <c r="K816" s="8" t="s">
        <v>1412</v>
      </c>
      <c r="L816" s="8">
        <v>699</v>
      </c>
      <c r="M816" s="8" t="s">
        <v>1381</v>
      </c>
      <c r="N816" s="89" t="s">
        <v>1167</v>
      </c>
      <c r="O816" s="8"/>
      <c r="P816" s="8">
        <v>12</v>
      </c>
      <c r="Q816" s="8">
        <v>19.82</v>
      </c>
    </row>
    <row r="817" spans="1:17">
      <c r="A817" s="9" t="s">
        <v>2793</v>
      </c>
      <c r="B817" s="9" t="s">
        <v>573</v>
      </c>
      <c r="C817" s="9" t="s">
        <v>24</v>
      </c>
      <c r="D817" s="9" t="s">
        <v>31</v>
      </c>
      <c r="E817" s="9" t="s">
        <v>1400</v>
      </c>
      <c r="F817" s="9" t="s">
        <v>1384</v>
      </c>
      <c r="G817" s="9">
        <v>32.58</v>
      </c>
      <c r="H817" s="9">
        <v>8.89</v>
      </c>
      <c r="I817" s="9">
        <v>0.57579999999999998</v>
      </c>
      <c r="J817" s="9">
        <v>1.0344</v>
      </c>
      <c r="K817" s="9"/>
      <c r="L817" s="9">
        <v>572</v>
      </c>
      <c r="M817" s="9" t="s">
        <v>1426</v>
      </c>
      <c r="N817" s="90" t="s">
        <v>396</v>
      </c>
      <c r="O817" s="9"/>
      <c r="P817" s="9">
        <v>36</v>
      </c>
      <c r="Q817" s="9">
        <v>26.26</v>
      </c>
    </row>
    <row r="818" spans="1:17">
      <c r="A818" s="8" t="s">
        <v>2794</v>
      </c>
      <c r="B818" s="8" t="s">
        <v>1067</v>
      </c>
      <c r="C818" s="8" t="s">
        <v>7</v>
      </c>
      <c r="D818" s="8" t="s">
        <v>10</v>
      </c>
      <c r="E818" s="8" t="s">
        <v>1374</v>
      </c>
      <c r="F818" s="8" t="s">
        <v>1375</v>
      </c>
      <c r="G818" s="8">
        <v>22.74</v>
      </c>
      <c r="H818" s="8">
        <v>11.26</v>
      </c>
      <c r="I818" s="8">
        <v>0.20749999999999999</v>
      </c>
      <c r="J818" s="8">
        <v>2.0125999999999999</v>
      </c>
      <c r="K818" s="8" t="s">
        <v>1376</v>
      </c>
      <c r="L818" s="8">
        <v>889</v>
      </c>
      <c r="M818" s="8" t="s">
        <v>1386</v>
      </c>
      <c r="N818" s="89" t="s">
        <v>2795</v>
      </c>
      <c r="O818" s="8"/>
      <c r="P818" s="8">
        <v>12</v>
      </c>
      <c r="Q818" s="8">
        <v>18.260000000000002</v>
      </c>
    </row>
    <row r="819" spans="1:17">
      <c r="A819" s="9" t="s">
        <v>2796</v>
      </c>
      <c r="B819" s="9" t="s">
        <v>336</v>
      </c>
      <c r="C819" s="9" t="s">
        <v>38</v>
      </c>
      <c r="D819" s="9" t="s">
        <v>1360</v>
      </c>
      <c r="E819" s="9" t="s">
        <v>1411</v>
      </c>
      <c r="F819" s="9" t="s">
        <v>1390</v>
      </c>
      <c r="G819" s="9">
        <v>33.479999999999997</v>
      </c>
      <c r="H819" s="9">
        <v>16.16</v>
      </c>
      <c r="I819" s="9">
        <v>0.1699</v>
      </c>
      <c r="J819" s="9">
        <v>1.6417999999999999</v>
      </c>
      <c r="K819" s="9" t="s">
        <v>1376</v>
      </c>
      <c r="L819" s="9">
        <v>606</v>
      </c>
      <c r="M819" s="9" t="s">
        <v>1403</v>
      </c>
      <c r="N819" s="90" t="s">
        <v>2622</v>
      </c>
      <c r="O819" s="9" t="s">
        <v>1321</v>
      </c>
      <c r="P819" s="9">
        <v>24</v>
      </c>
      <c r="Q819" s="9">
        <v>7.93</v>
      </c>
    </row>
    <row r="820" spans="1:17">
      <c r="A820" s="8" t="s">
        <v>2797</v>
      </c>
      <c r="B820" s="8" t="s">
        <v>211</v>
      </c>
      <c r="C820" s="8" t="s">
        <v>16</v>
      </c>
      <c r="D820" s="8" t="s">
        <v>44</v>
      </c>
      <c r="E820" s="8" t="s">
        <v>1380</v>
      </c>
      <c r="F820" s="8" t="s">
        <v>1375</v>
      </c>
      <c r="G820" s="8">
        <v>94.22</v>
      </c>
      <c r="H820" s="8">
        <v>17.739999999999998</v>
      </c>
      <c r="I820" s="8">
        <v>1.5628</v>
      </c>
      <c r="J820" s="8">
        <v>8.6264000000000003</v>
      </c>
      <c r="K820" s="8" t="s">
        <v>1376</v>
      </c>
      <c r="L820" s="8">
        <v>896</v>
      </c>
      <c r="M820" s="8" t="s">
        <v>1396</v>
      </c>
      <c r="N820" s="89" t="s">
        <v>2213</v>
      </c>
      <c r="O820" s="8" t="s">
        <v>2235</v>
      </c>
      <c r="P820" s="8">
        <v>12</v>
      </c>
      <c r="Q820" s="8">
        <v>37.57</v>
      </c>
    </row>
    <row r="821" spans="1:17">
      <c r="A821" s="9" t="s">
        <v>2798</v>
      </c>
      <c r="B821" s="9" t="s">
        <v>1324</v>
      </c>
      <c r="C821" s="9" t="s">
        <v>7</v>
      </c>
      <c r="D821" s="9" t="s">
        <v>10</v>
      </c>
      <c r="E821" s="9" t="s">
        <v>1380</v>
      </c>
      <c r="F821" s="9" t="s">
        <v>1390</v>
      </c>
      <c r="G821" s="9">
        <v>37.81</v>
      </c>
      <c r="H821" s="9"/>
      <c r="I821" s="9">
        <v>0.28999999999999998</v>
      </c>
      <c r="J821" s="9"/>
      <c r="K821" s="9" t="s">
        <v>1385</v>
      </c>
      <c r="L821" s="9">
        <v>628</v>
      </c>
      <c r="M821" s="9" t="s">
        <v>1381</v>
      </c>
      <c r="N821" s="90" t="s">
        <v>2298</v>
      </c>
      <c r="O821" s="9"/>
      <c r="P821" s="9">
        <v>180</v>
      </c>
      <c r="Q821" s="9">
        <v>0</v>
      </c>
    </row>
    <row r="822" spans="1:17">
      <c r="A822" s="8" t="s">
        <v>2799</v>
      </c>
      <c r="B822" s="8" t="s">
        <v>1080</v>
      </c>
      <c r="C822" s="8" t="s">
        <v>7</v>
      </c>
      <c r="D822" s="8" t="s">
        <v>31</v>
      </c>
      <c r="E822" s="8" t="s">
        <v>1389</v>
      </c>
      <c r="F822" s="8" t="s">
        <v>1375</v>
      </c>
      <c r="G822" s="8">
        <v>6.27</v>
      </c>
      <c r="H822" s="8">
        <v>9.6999999999999993</v>
      </c>
      <c r="I822" s="8">
        <v>3.44E-2</v>
      </c>
      <c r="J822" s="8">
        <v>0.28849999999999998</v>
      </c>
      <c r="K822" s="8" t="s">
        <v>1376</v>
      </c>
      <c r="L822" s="8">
        <v>683</v>
      </c>
      <c r="M822" s="8" t="s">
        <v>1403</v>
      </c>
      <c r="N822" s="89" t="s">
        <v>2800</v>
      </c>
      <c r="O822" s="8" t="s">
        <v>2801</v>
      </c>
      <c r="P822" s="8">
        <v>24</v>
      </c>
      <c r="Q822" s="8">
        <v>0.71</v>
      </c>
    </row>
    <row r="823" spans="1:17">
      <c r="A823" s="9" t="s">
        <v>2802</v>
      </c>
      <c r="B823" s="9" t="s">
        <v>1025</v>
      </c>
      <c r="C823" s="9" t="s">
        <v>12</v>
      </c>
      <c r="D823" s="9" t="s">
        <v>23</v>
      </c>
      <c r="E823" s="9" t="s">
        <v>1411</v>
      </c>
      <c r="F823" s="9" t="s">
        <v>1375</v>
      </c>
      <c r="G823" s="9">
        <v>56.62</v>
      </c>
      <c r="H823" s="9">
        <v>10.72</v>
      </c>
      <c r="I823" s="9">
        <v>0.97170000000000001</v>
      </c>
      <c r="J823" s="9">
        <v>1.8462000000000001</v>
      </c>
      <c r="K823" s="9" t="s">
        <v>1358</v>
      </c>
      <c r="L823" s="9">
        <v>640</v>
      </c>
      <c r="M823" s="9" t="s">
        <v>1403</v>
      </c>
      <c r="N823" s="90" t="s">
        <v>1289</v>
      </c>
      <c r="O823" s="9" t="s">
        <v>2803</v>
      </c>
      <c r="P823" s="9">
        <v>36</v>
      </c>
      <c r="Q823" s="9">
        <v>34.21</v>
      </c>
    </row>
    <row r="824" spans="1:17">
      <c r="A824" s="8" t="s">
        <v>2804</v>
      </c>
      <c r="B824" s="8" t="s">
        <v>661</v>
      </c>
      <c r="C824" s="8" t="s">
        <v>28</v>
      </c>
      <c r="D824" s="8" t="s">
        <v>1360</v>
      </c>
      <c r="E824" s="8" t="s">
        <v>1411</v>
      </c>
      <c r="F824" s="8" t="s">
        <v>1375</v>
      </c>
      <c r="G824" s="8">
        <v>28.62</v>
      </c>
      <c r="H824" s="8">
        <v>8.77</v>
      </c>
      <c r="I824" s="8">
        <v>0.50209999999999999</v>
      </c>
      <c r="J824" s="8">
        <v>1.3045</v>
      </c>
      <c r="K824" s="8" t="s">
        <v>1358</v>
      </c>
      <c r="L824" s="8">
        <v>713</v>
      </c>
      <c r="M824" s="8" t="s">
        <v>1381</v>
      </c>
      <c r="N824" s="89" t="s">
        <v>2805</v>
      </c>
      <c r="O824" s="8"/>
      <c r="P824" s="8">
        <v>24</v>
      </c>
      <c r="Q824" s="8">
        <v>25.38</v>
      </c>
    </row>
    <row r="825" spans="1:17">
      <c r="A825" s="9" t="s">
        <v>2806</v>
      </c>
      <c r="B825" s="9" t="s">
        <v>527</v>
      </c>
      <c r="C825" s="9" t="s">
        <v>38</v>
      </c>
      <c r="D825" s="9" t="s">
        <v>10</v>
      </c>
      <c r="E825" s="9" t="s">
        <v>1389</v>
      </c>
      <c r="F825" s="9" t="s">
        <v>1390</v>
      </c>
      <c r="G825" s="9">
        <v>77.569999999999993</v>
      </c>
      <c r="H825" s="9">
        <v>11.16</v>
      </c>
      <c r="I825" s="9">
        <v>0.56669999999999998</v>
      </c>
      <c r="J825" s="9">
        <v>0.80910000000000004</v>
      </c>
      <c r="K825" s="9" t="s">
        <v>1358</v>
      </c>
      <c r="L825" s="9">
        <v>752</v>
      </c>
      <c r="M825" s="9" t="s">
        <v>1377</v>
      </c>
      <c r="N825" s="90" t="s">
        <v>1452</v>
      </c>
      <c r="O825" s="9" t="s">
        <v>2807</v>
      </c>
      <c r="P825" s="9">
        <v>240</v>
      </c>
      <c r="Q825" s="9">
        <v>19.829999999999998</v>
      </c>
    </row>
    <row r="826" spans="1:17">
      <c r="A826" s="8" t="s">
        <v>2808</v>
      </c>
      <c r="B826" s="8" t="s">
        <v>1348</v>
      </c>
      <c r="C826" s="8" t="s">
        <v>28</v>
      </c>
      <c r="D826" s="8" t="s">
        <v>44</v>
      </c>
      <c r="E826" s="8" t="s">
        <v>1408</v>
      </c>
      <c r="F826" s="8" t="s">
        <v>1390</v>
      </c>
      <c r="G826" s="8">
        <v>76.63</v>
      </c>
      <c r="H826" s="8">
        <v>11.21</v>
      </c>
      <c r="I826" s="8">
        <v>1.4388000000000001</v>
      </c>
      <c r="J826" s="8">
        <v>1.0647</v>
      </c>
      <c r="K826" s="8" t="s">
        <v>1358</v>
      </c>
      <c r="L826" s="8">
        <v>585</v>
      </c>
      <c r="M826" s="8" t="s">
        <v>1396</v>
      </c>
      <c r="N826" s="89" t="s">
        <v>2809</v>
      </c>
      <c r="O826" s="8" t="s">
        <v>2347</v>
      </c>
      <c r="P826" s="8">
        <v>120</v>
      </c>
      <c r="Q826" s="8">
        <v>25.45</v>
      </c>
    </row>
    <row r="827" spans="1:17">
      <c r="A827" s="9" t="s">
        <v>2810</v>
      </c>
      <c r="B827" s="9" t="s">
        <v>682</v>
      </c>
      <c r="C827" s="9" t="s">
        <v>35</v>
      </c>
      <c r="D827" s="9" t="s">
        <v>1360</v>
      </c>
      <c r="E827" s="9" t="s">
        <v>1411</v>
      </c>
      <c r="F827" s="9" t="s">
        <v>1390</v>
      </c>
      <c r="G827" s="9">
        <v>22.68</v>
      </c>
      <c r="H827" s="9">
        <v>10.27</v>
      </c>
      <c r="I827" s="9">
        <v>0.21529999999999999</v>
      </c>
      <c r="J827" s="9">
        <v>0.22289999999999999</v>
      </c>
      <c r="K827" s="9" t="s">
        <v>1358</v>
      </c>
      <c r="L827" s="9">
        <v>839</v>
      </c>
      <c r="M827" s="9" t="s">
        <v>1386</v>
      </c>
      <c r="N827" s="90" t="s">
        <v>943</v>
      </c>
      <c r="O827" s="9"/>
      <c r="P827" s="9">
        <v>240</v>
      </c>
      <c r="Q827" s="9">
        <v>20.92</v>
      </c>
    </row>
    <row r="828" spans="1:17">
      <c r="A828" s="8" t="s">
        <v>2811</v>
      </c>
      <c r="B828" s="8" t="s">
        <v>1292</v>
      </c>
      <c r="C828" s="8" t="s">
        <v>24</v>
      </c>
      <c r="D828" s="8" t="s">
        <v>44</v>
      </c>
      <c r="E828" s="8" t="s">
        <v>1389</v>
      </c>
      <c r="F828" s="8" t="s">
        <v>1390</v>
      </c>
      <c r="G828" s="8">
        <v>5.7</v>
      </c>
      <c r="H828" s="8">
        <v>12.4</v>
      </c>
      <c r="I828" s="8">
        <v>6.6500000000000004E-2</v>
      </c>
      <c r="J828" s="8">
        <v>0.12790000000000001</v>
      </c>
      <c r="K828" s="8" t="s">
        <v>1385</v>
      </c>
      <c r="L828" s="8">
        <v>900</v>
      </c>
      <c r="M828" s="8" t="s">
        <v>1377</v>
      </c>
      <c r="N828" s="89" t="s">
        <v>2812</v>
      </c>
      <c r="O828" s="8" t="s">
        <v>2813</v>
      </c>
      <c r="P828" s="8">
        <v>60</v>
      </c>
      <c r="Q828" s="8">
        <v>0</v>
      </c>
    </row>
    <row r="829" spans="1:17">
      <c r="A829" s="9" t="s">
        <v>2814</v>
      </c>
      <c r="B829" s="9" t="s">
        <v>596</v>
      </c>
      <c r="C829" s="9" t="s">
        <v>32</v>
      </c>
      <c r="D829" s="9" t="s">
        <v>1360</v>
      </c>
      <c r="E829" s="9" t="s">
        <v>1389</v>
      </c>
      <c r="F829" s="9" t="s">
        <v>1390</v>
      </c>
      <c r="G829" s="9">
        <v>19.09</v>
      </c>
      <c r="H829" s="9">
        <v>14.03</v>
      </c>
      <c r="I829" s="9">
        <v>0.25030000000000002</v>
      </c>
      <c r="J829" s="9">
        <v>0.35809999999999997</v>
      </c>
      <c r="K829" s="9"/>
      <c r="L829" s="9">
        <v>763</v>
      </c>
      <c r="M829" s="9" t="s">
        <v>1396</v>
      </c>
      <c r="N829" s="90" t="s">
        <v>1982</v>
      </c>
      <c r="O829" s="9" t="s">
        <v>2523</v>
      </c>
      <c r="P829" s="9">
        <v>84</v>
      </c>
      <c r="Q829" s="9">
        <v>12.11</v>
      </c>
    </row>
    <row r="830" spans="1:17">
      <c r="A830" s="8" t="s">
        <v>2815</v>
      </c>
      <c r="B830" s="8" t="s">
        <v>907</v>
      </c>
      <c r="C830" s="8" t="s">
        <v>12</v>
      </c>
      <c r="D830" s="8" t="s">
        <v>1360</v>
      </c>
      <c r="E830" s="8" t="s">
        <v>1380</v>
      </c>
      <c r="F830" s="8" t="s">
        <v>1384</v>
      </c>
      <c r="G830" s="8">
        <v>99.68</v>
      </c>
      <c r="H830" s="8">
        <v>13.08</v>
      </c>
      <c r="I830" s="8">
        <v>1.0784</v>
      </c>
      <c r="J830" s="8">
        <v>8.9069000000000003</v>
      </c>
      <c r="K830" s="8" t="s">
        <v>1395</v>
      </c>
      <c r="L830" s="8">
        <v>596</v>
      </c>
      <c r="M830" s="8" t="s">
        <v>1426</v>
      </c>
      <c r="N830" s="89" t="s">
        <v>2190</v>
      </c>
      <c r="O830" s="8"/>
      <c r="P830" s="8">
        <v>12</v>
      </c>
      <c r="Q830" s="8">
        <v>69.63</v>
      </c>
    </row>
    <row r="831" spans="1:17">
      <c r="A831" s="9" t="s">
        <v>2816</v>
      </c>
      <c r="B831" s="9" t="s">
        <v>1010</v>
      </c>
      <c r="C831" s="9" t="s">
        <v>16</v>
      </c>
      <c r="D831" s="9" t="s">
        <v>1360</v>
      </c>
      <c r="E831" s="9" t="s">
        <v>1374</v>
      </c>
      <c r="F831" s="9" t="s">
        <v>1384</v>
      </c>
      <c r="G831" s="9">
        <v>41.21</v>
      </c>
      <c r="H831" s="9">
        <v>17.61</v>
      </c>
      <c r="I831" s="9">
        <v>0.40079999999999999</v>
      </c>
      <c r="J831" s="9">
        <v>1.0377000000000001</v>
      </c>
      <c r="K831" s="9" t="s">
        <v>1385</v>
      </c>
      <c r="L831" s="9">
        <v>684</v>
      </c>
      <c r="M831" s="9" t="s">
        <v>1381</v>
      </c>
      <c r="N831" s="90" t="s">
        <v>2817</v>
      </c>
      <c r="O831" s="9"/>
      <c r="P831" s="9">
        <v>60</v>
      </c>
      <c r="Q831" s="9">
        <v>0</v>
      </c>
    </row>
    <row r="832" spans="1:17">
      <c r="A832" s="8" t="s">
        <v>2818</v>
      </c>
      <c r="B832" s="8" t="s">
        <v>988</v>
      </c>
      <c r="C832" s="8" t="s">
        <v>16</v>
      </c>
      <c r="D832" s="8" t="s">
        <v>1360</v>
      </c>
      <c r="E832" s="8" t="s">
        <v>1400</v>
      </c>
      <c r="F832" s="8" t="s">
        <v>1375</v>
      </c>
      <c r="G832" s="8">
        <v>78.709999999999994</v>
      </c>
      <c r="H832" s="8">
        <v>11.43</v>
      </c>
      <c r="I832" s="8">
        <v>1.5293000000000001</v>
      </c>
      <c r="J832" s="8">
        <v>6.9722999999999997</v>
      </c>
      <c r="K832" s="8" t="s">
        <v>1395</v>
      </c>
      <c r="L832" s="8">
        <v>825</v>
      </c>
      <c r="M832" s="8" t="s">
        <v>1377</v>
      </c>
      <c r="N832" s="89" t="s">
        <v>2819</v>
      </c>
      <c r="O832" s="8" t="s">
        <v>783</v>
      </c>
      <c r="P832" s="8">
        <v>12</v>
      </c>
      <c r="Q832" s="8">
        <v>29.25</v>
      </c>
    </row>
    <row r="833" spans="1:17">
      <c r="A833" s="9" t="s">
        <v>2820</v>
      </c>
      <c r="B833" s="9" t="s">
        <v>1302</v>
      </c>
      <c r="C833" s="9" t="s">
        <v>16</v>
      </c>
      <c r="D833" s="9" t="s">
        <v>31</v>
      </c>
      <c r="E833" s="9" t="s">
        <v>1374</v>
      </c>
      <c r="F833" s="9" t="s">
        <v>1390</v>
      </c>
      <c r="G833" s="9">
        <v>68.95</v>
      </c>
      <c r="H833" s="9">
        <v>14.47</v>
      </c>
      <c r="I833" s="9">
        <v>0.98350000000000004</v>
      </c>
      <c r="J833" s="9">
        <v>6.2061000000000002</v>
      </c>
      <c r="K833" s="9" t="s">
        <v>1376</v>
      </c>
      <c r="L833" s="9">
        <v>697</v>
      </c>
      <c r="M833" s="9" t="s">
        <v>1426</v>
      </c>
      <c r="N833" s="90" t="s">
        <v>2542</v>
      </c>
      <c r="O833" s="9"/>
      <c r="P833" s="9">
        <v>12</v>
      </c>
      <c r="Q833" s="9">
        <v>62.92</v>
      </c>
    </row>
    <row r="834" spans="1:17">
      <c r="A834" s="8" t="s">
        <v>2821</v>
      </c>
      <c r="B834" s="8" t="s">
        <v>1030</v>
      </c>
      <c r="C834" s="8" t="s">
        <v>20</v>
      </c>
      <c r="D834" s="8" t="s">
        <v>1360</v>
      </c>
      <c r="E834" s="8" t="s">
        <v>1400</v>
      </c>
      <c r="F834" s="8" t="s">
        <v>1390</v>
      </c>
      <c r="G834" s="8">
        <v>55.52</v>
      </c>
      <c r="H834" s="8">
        <v>15.29</v>
      </c>
      <c r="I834" s="8">
        <v>0.76890000000000003</v>
      </c>
      <c r="J834" s="8">
        <v>1.0804</v>
      </c>
      <c r="K834" s="8" t="s">
        <v>1385</v>
      </c>
      <c r="L834" s="8">
        <v>729</v>
      </c>
      <c r="M834" s="8" t="s">
        <v>1386</v>
      </c>
      <c r="N834" s="89" t="s">
        <v>2711</v>
      </c>
      <c r="O834" s="8"/>
      <c r="P834" s="8">
        <v>84</v>
      </c>
      <c r="Q834" s="8">
        <v>0</v>
      </c>
    </row>
    <row r="835" spans="1:17">
      <c r="A835" s="9" t="s">
        <v>2822</v>
      </c>
      <c r="B835" s="9" t="s">
        <v>495</v>
      </c>
      <c r="C835" s="9" t="s">
        <v>41</v>
      </c>
      <c r="D835" s="9" t="s">
        <v>1360</v>
      </c>
      <c r="E835" s="9" t="s">
        <v>1408</v>
      </c>
      <c r="F835" s="9" t="s">
        <v>1390</v>
      </c>
      <c r="G835" s="9">
        <v>2.21</v>
      </c>
      <c r="H835" s="9">
        <v>13.87</v>
      </c>
      <c r="I835" s="9">
        <v>1.11E-2</v>
      </c>
      <c r="J835" s="9">
        <v>4.1300000000000003E-2</v>
      </c>
      <c r="K835" s="9" t="s">
        <v>1395</v>
      </c>
      <c r="L835" s="9">
        <v>813</v>
      </c>
      <c r="M835" s="9" t="s">
        <v>1396</v>
      </c>
      <c r="N835" s="90" t="s">
        <v>2823</v>
      </c>
      <c r="O835" s="9" t="s">
        <v>1848</v>
      </c>
      <c r="P835" s="9">
        <v>84</v>
      </c>
      <c r="Q835" s="9">
        <v>0.31</v>
      </c>
    </row>
    <row r="836" spans="1:17">
      <c r="A836" s="8" t="s">
        <v>2824</v>
      </c>
      <c r="B836" s="8" t="s">
        <v>489</v>
      </c>
      <c r="C836" s="8" t="s">
        <v>12</v>
      </c>
      <c r="D836" s="8" t="s">
        <v>10</v>
      </c>
      <c r="E836" s="8" t="s">
        <v>1411</v>
      </c>
      <c r="F836" s="8" t="s">
        <v>1375</v>
      </c>
      <c r="G836" s="8">
        <v>63.06</v>
      </c>
      <c r="H836" s="8">
        <v>18.010000000000002</v>
      </c>
      <c r="I836" s="8">
        <v>1.2522</v>
      </c>
      <c r="J836" s="8">
        <v>1.3258000000000001</v>
      </c>
      <c r="K836" s="8" t="s">
        <v>1358</v>
      </c>
      <c r="L836" s="8">
        <v>713</v>
      </c>
      <c r="M836" s="8" t="s">
        <v>1403</v>
      </c>
      <c r="N836" s="89" t="s">
        <v>1734</v>
      </c>
      <c r="O836" s="8" t="s">
        <v>1714</v>
      </c>
      <c r="P836" s="8">
        <v>84</v>
      </c>
      <c r="Q836" s="8">
        <v>25.56</v>
      </c>
    </row>
    <row r="837" spans="1:17">
      <c r="A837" s="9" t="s">
        <v>2825</v>
      </c>
      <c r="B837" s="9" t="s">
        <v>611</v>
      </c>
      <c r="C837" s="9" t="s">
        <v>41</v>
      </c>
      <c r="D837" s="9" t="s">
        <v>31</v>
      </c>
      <c r="E837" s="9" t="s">
        <v>1389</v>
      </c>
      <c r="F837" s="9" t="s">
        <v>1384</v>
      </c>
      <c r="G837" s="9">
        <v>36.770000000000003</v>
      </c>
      <c r="H837" s="9">
        <v>8.15</v>
      </c>
      <c r="I837" s="9">
        <v>0.71540000000000004</v>
      </c>
      <c r="J837" s="9">
        <v>3.2010999999999998</v>
      </c>
      <c r="K837" s="9" t="s">
        <v>1385</v>
      </c>
      <c r="L837" s="9">
        <v>731</v>
      </c>
      <c r="M837" s="9" t="s">
        <v>1377</v>
      </c>
      <c r="N837" s="90" t="s">
        <v>1738</v>
      </c>
      <c r="O837" s="9" t="s">
        <v>1550</v>
      </c>
      <c r="P837" s="9">
        <v>12</v>
      </c>
      <c r="Q837" s="9">
        <v>0</v>
      </c>
    </row>
    <row r="838" spans="1:17">
      <c r="A838" s="8" t="s">
        <v>2826</v>
      </c>
      <c r="B838" s="8" t="s">
        <v>187</v>
      </c>
      <c r="C838" s="8" t="s">
        <v>38</v>
      </c>
      <c r="D838" s="8" t="s">
        <v>44</v>
      </c>
      <c r="E838" s="8" t="s">
        <v>1374</v>
      </c>
      <c r="F838" s="8" t="s">
        <v>1375</v>
      </c>
      <c r="G838" s="8">
        <v>48.27</v>
      </c>
      <c r="H838" s="8">
        <v>15.15</v>
      </c>
      <c r="I838" s="8">
        <v>0.4163</v>
      </c>
      <c r="J838" s="8">
        <v>0.68049999999999999</v>
      </c>
      <c r="K838" s="8" t="s">
        <v>1358</v>
      </c>
      <c r="L838" s="8">
        <v>793</v>
      </c>
      <c r="M838" s="8" t="s">
        <v>1426</v>
      </c>
      <c r="N838" s="89" t="s">
        <v>2827</v>
      </c>
      <c r="O838" s="8"/>
      <c r="P838" s="8">
        <v>180</v>
      </c>
      <c r="Q838" s="8">
        <v>34.229999999999997</v>
      </c>
    </row>
    <row r="839" spans="1:17">
      <c r="A839" s="9" t="s">
        <v>2828</v>
      </c>
      <c r="B839" s="9" t="s">
        <v>865</v>
      </c>
      <c r="C839" s="9" t="s">
        <v>24</v>
      </c>
      <c r="D839" s="9" t="s">
        <v>31</v>
      </c>
      <c r="E839" s="9" t="s">
        <v>1411</v>
      </c>
      <c r="F839" s="9" t="s">
        <v>1390</v>
      </c>
      <c r="G839" s="9">
        <v>96.35</v>
      </c>
      <c r="H839" s="9">
        <v>9.98</v>
      </c>
      <c r="I839" s="9">
        <v>0.48580000000000001</v>
      </c>
      <c r="J839" s="9">
        <v>1.0342</v>
      </c>
      <c r="K839" s="9" t="s">
        <v>1376</v>
      </c>
      <c r="L839" s="9">
        <v>883</v>
      </c>
      <c r="M839" s="9" t="s">
        <v>1377</v>
      </c>
      <c r="N839" s="90" t="s">
        <v>1749</v>
      </c>
      <c r="O839" s="9" t="s">
        <v>1406</v>
      </c>
      <c r="P839" s="9">
        <v>180</v>
      </c>
      <c r="Q839" s="9">
        <v>36.5</v>
      </c>
    </row>
    <row r="840" spans="1:17">
      <c r="A840" s="8" t="s">
        <v>2829</v>
      </c>
      <c r="B840" s="8" t="s">
        <v>1182</v>
      </c>
      <c r="C840" s="8" t="s">
        <v>7</v>
      </c>
      <c r="D840" s="8" t="s">
        <v>10</v>
      </c>
      <c r="E840" s="8" t="s">
        <v>1400</v>
      </c>
      <c r="F840" s="8" t="s">
        <v>1384</v>
      </c>
      <c r="G840" s="8">
        <v>98.55</v>
      </c>
      <c r="H840" s="8">
        <v>8.93</v>
      </c>
      <c r="I840" s="8">
        <v>1.071</v>
      </c>
      <c r="J840" s="8">
        <v>2.0424000000000002</v>
      </c>
      <c r="K840" s="8" t="s">
        <v>1385</v>
      </c>
      <c r="L840" s="8">
        <v>791</v>
      </c>
      <c r="M840" s="8" t="s">
        <v>1377</v>
      </c>
      <c r="N840" s="89" t="s">
        <v>2830</v>
      </c>
      <c r="O840" s="8" t="s">
        <v>1191</v>
      </c>
      <c r="P840" s="8">
        <v>60</v>
      </c>
      <c r="Q840" s="8">
        <v>0</v>
      </c>
    </row>
    <row r="841" spans="1:17">
      <c r="A841" s="9" t="s">
        <v>2831</v>
      </c>
      <c r="B841" s="9" t="s">
        <v>981</v>
      </c>
      <c r="C841" s="9" t="s">
        <v>41</v>
      </c>
      <c r="D841" s="9" t="s">
        <v>1360</v>
      </c>
      <c r="E841" s="9" t="s">
        <v>1389</v>
      </c>
      <c r="F841" s="9" t="s">
        <v>1384</v>
      </c>
      <c r="G841" s="9">
        <v>31.46</v>
      </c>
      <c r="H841" s="9">
        <v>8.27</v>
      </c>
      <c r="I841" s="9">
        <v>0.50519999999999998</v>
      </c>
      <c r="J841" s="9">
        <v>2.7406000000000001</v>
      </c>
      <c r="K841" s="9" t="s">
        <v>1358</v>
      </c>
      <c r="L841" s="9">
        <v>570</v>
      </c>
      <c r="M841" s="9" t="s">
        <v>1381</v>
      </c>
      <c r="N841" s="90" t="s">
        <v>1944</v>
      </c>
      <c r="O841" s="9"/>
      <c r="P841" s="9">
        <v>12</v>
      </c>
      <c r="Q841" s="9">
        <v>25.58</v>
      </c>
    </row>
    <row r="842" spans="1:17">
      <c r="A842" s="8" t="s">
        <v>2832</v>
      </c>
      <c r="B842" s="8" t="s">
        <v>953</v>
      </c>
      <c r="C842" s="8" t="s">
        <v>38</v>
      </c>
      <c r="D842" s="8" t="s">
        <v>23</v>
      </c>
      <c r="E842" s="8" t="s">
        <v>1400</v>
      </c>
      <c r="F842" s="8" t="s">
        <v>1390</v>
      </c>
      <c r="G842" s="8">
        <v>26.07</v>
      </c>
      <c r="H842" s="8"/>
      <c r="I842" s="8">
        <v>0.47699999999999998</v>
      </c>
      <c r="J842" s="8"/>
      <c r="K842" s="8" t="s">
        <v>1385</v>
      </c>
      <c r="L842" s="8">
        <v>632</v>
      </c>
      <c r="M842" s="8" t="s">
        <v>1377</v>
      </c>
      <c r="N842" s="89" t="s">
        <v>2833</v>
      </c>
      <c r="O842" s="8" t="s">
        <v>2834</v>
      </c>
      <c r="P842" s="8">
        <v>24</v>
      </c>
      <c r="Q842" s="8">
        <v>0</v>
      </c>
    </row>
    <row r="843" spans="1:17">
      <c r="A843" s="9" t="s">
        <v>2835</v>
      </c>
      <c r="B843" s="9" t="s">
        <v>1296</v>
      </c>
      <c r="C843" s="9" t="s">
        <v>7</v>
      </c>
      <c r="D843" s="9" t="s">
        <v>31</v>
      </c>
      <c r="E843" s="9" t="s">
        <v>1374</v>
      </c>
      <c r="F843" s="9" t="s">
        <v>1375</v>
      </c>
      <c r="G843" s="9">
        <v>95.81</v>
      </c>
      <c r="H843" s="9">
        <v>12.52</v>
      </c>
      <c r="I843" s="9">
        <v>1.5629999999999999</v>
      </c>
      <c r="J843" s="9">
        <v>1.0899000000000001</v>
      </c>
      <c r="K843" s="9" t="s">
        <v>1358</v>
      </c>
      <c r="L843" s="9">
        <v>577</v>
      </c>
      <c r="M843" s="9" t="s">
        <v>1377</v>
      </c>
      <c r="N843" s="90" t="s">
        <v>2496</v>
      </c>
      <c r="O843" s="9" t="s">
        <v>2225</v>
      </c>
      <c r="P843" s="9">
        <v>240</v>
      </c>
      <c r="Q843" s="9">
        <v>55.64</v>
      </c>
    </row>
    <row r="844" spans="1:17">
      <c r="A844" s="8" t="s">
        <v>2836</v>
      </c>
      <c r="B844" s="8" t="s">
        <v>1070</v>
      </c>
      <c r="C844" s="8" t="s">
        <v>41</v>
      </c>
      <c r="D844" s="8" t="s">
        <v>44</v>
      </c>
      <c r="E844" s="8" t="s">
        <v>1408</v>
      </c>
      <c r="F844" s="8" t="s">
        <v>1384</v>
      </c>
      <c r="G844" s="8">
        <v>40.130000000000003</v>
      </c>
      <c r="H844" s="8">
        <v>16.77</v>
      </c>
      <c r="I844" s="8">
        <v>0.45290000000000002</v>
      </c>
      <c r="J844" s="8">
        <v>1.4261999999999999</v>
      </c>
      <c r="K844" s="8" t="s">
        <v>1385</v>
      </c>
      <c r="L844" s="8">
        <v>751</v>
      </c>
      <c r="M844" s="8" t="s">
        <v>1381</v>
      </c>
      <c r="N844" s="89" t="s">
        <v>1895</v>
      </c>
      <c r="O844" s="8"/>
      <c r="P844" s="8">
        <v>36</v>
      </c>
      <c r="Q844" s="8">
        <v>0</v>
      </c>
    </row>
    <row r="845" spans="1:17">
      <c r="A845" s="9" t="s">
        <v>2837</v>
      </c>
      <c r="B845" s="9" t="s">
        <v>350</v>
      </c>
      <c r="C845" s="9" t="s">
        <v>12</v>
      </c>
      <c r="D845" s="9" t="s">
        <v>31</v>
      </c>
      <c r="E845" s="9" t="s">
        <v>1400</v>
      </c>
      <c r="F845" s="9" t="s">
        <v>1375</v>
      </c>
      <c r="G845" s="9">
        <v>89.1</v>
      </c>
      <c r="H845" s="9">
        <v>8.89</v>
      </c>
      <c r="I845" s="9">
        <v>1.6580999999999999</v>
      </c>
      <c r="J845" s="9">
        <v>4.0659999999999998</v>
      </c>
      <c r="K845" s="9" t="s">
        <v>1385</v>
      </c>
      <c r="L845" s="9">
        <v>754</v>
      </c>
      <c r="M845" s="9" t="s">
        <v>1426</v>
      </c>
      <c r="N845" s="90" t="s">
        <v>2417</v>
      </c>
      <c r="O845" s="9"/>
      <c r="P845" s="9">
        <v>24</v>
      </c>
      <c r="Q845" s="9">
        <v>0</v>
      </c>
    </row>
    <row r="846" spans="1:17">
      <c r="A846" s="8" t="s">
        <v>2838</v>
      </c>
      <c r="B846" s="8" t="s">
        <v>71</v>
      </c>
      <c r="C846" s="8" t="s">
        <v>16</v>
      </c>
      <c r="D846" s="8" t="s">
        <v>1360</v>
      </c>
      <c r="E846" s="8" t="s">
        <v>1400</v>
      </c>
      <c r="F846" s="8" t="s">
        <v>1390</v>
      </c>
      <c r="G846" s="8">
        <v>95.79</v>
      </c>
      <c r="H846" s="8">
        <v>16.25</v>
      </c>
      <c r="I846" s="8">
        <v>1.5215000000000001</v>
      </c>
      <c r="J846" s="8">
        <v>3.3795000000000002</v>
      </c>
      <c r="K846" s="8" t="s">
        <v>1385</v>
      </c>
      <c r="L846" s="8">
        <v>711</v>
      </c>
      <c r="M846" s="8" t="s">
        <v>1426</v>
      </c>
      <c r="N846" s="89" t="s">
        <v>930</v>
      </c>
      <c r="O846" s="8"/>
      <c r="P846" s="8">
        <v>36</v>
      </c>
      <c r="Q846" s="8">
        <v>0</v>
      </c>
    </row>
    <row r="847" spans="1:17">
      <c r="A847" s="9" t="s">
        <v>2839</v>
      </c>
      <c r="B847" s="9" t="s">
        <v>1279</v>
      </c>
      <c r="C847" s="9" t="s">
        <v>35</v>
      </c>
      <c r="D847" s="9" t="s">
        <v>10</v>
      </c>
      <c r="E847" s="9" t="s">
        <v>1374</v>
      </c>
      <c r="F847" s="9" t="s">
        <v>1375</v>
      </c>
      <c r="G847" s="9">
        <v>56.99</v>
      </c>
      <c r="H847" s="9">
        <v>16</v>
      </c>
      <c r="I847" s="9">
        <v>0.71509999999999996</v>
      </c>
      <c r="J847" s="9">
        <v>1.6151</v>
      </c>
      <c r="K847" s="9" t="s">
        <v>1358</v>
      </c>
      <c r="L847" s="9">
        <v>709</v>
      </c>
      <c r="M847" s="9" t="s">
        <v>1426</v>
      </c>
      <c r="N847" s="90" t="s">
        <v>129</v>
      </c>
      <c r="O847" s="9"/>
      <c r="P847" s="9">
        <v>48</v>
      </c>
      <c r="Q847" s="9">
        <v>32.35</v>
      </c>
    </row>
    <row r="848" spans="1:17">
      <c r="A848" s="8" t="s">
        <v>2840</v>
      </c>
      <c r="B848" s="8" t="s">
        <v>530</v>
      </c>
      <c r="C848" s="8" t="s">
        <v>41</v>
      </c>
      <c r="D848" s="8" t="s">
        <v>44</v>
      </c>
      <c r="E848" s="8" t="s">
        <v>1374</v>
      </c>
      <c r="F848" s="8" t="s">
        <v>1375</v>
      </c>
      <c r="G848" s="8">
        <v>17.579999999999998</v>
      </c>
      <c r="H848" s="8">
        <v>11.7</v>
      </c>
      <c r="I848" s="8">
        <v>0.22420000000000001</v>
      </c>
      <c r="J848" s="8">
        <v>1.5595000000000001</v>
      </c>
      <c r="K848" s="8" t="s">
        <v>1412</v>
      </c>
      <c r="L848" s="8">
        <v>837</v>
      </c>
      <c r="M848" s="8" t="s">
        <v>1386</v>
      </c>
      <c r="N848" s="89" t="s">
        <v>1450</v>
      </c>
      <c r="O848" s="8"/>
      <c r="P848" s="8">
        <v>12</v>
      </c>
      <c r="Q848" s="8">
        <v>9.75</v>
      </c>
    </row>
    <row r="849" spans="1:17">
      <c r="A849" s="9" t="s">
        <v>2841</v>
      </c>
      <c r="B849" s="9" t="s">
        <v>391</v>
      </c>
      <c r="C849" s="9" t="s">
        <v>12</v>
      </c>
      <c r="D849" s="9" t="s">
        <v>23</v>
      </c>
      <c r="E849" s="9" t="s">
        <v>1400</v>
      </c>
      <c r="F849" s="9" t="s">
        <v>1390</v>
      </c>
      <c r="G849" s="9">
        <v>94.32</v>
      </c>
      <c r="H849" s="9">
        <v>13.9</v>
      </c>
      <c r="I849" s="9">
        <v>1.7438</v>
      </c>
      <c r="J849" s="9">
        <v>1.1659999999999999</v>
      </c>
      <c r="K849" s="9" t="s">
        <v>1412</v>
      </c>
      <c r="L849" s="9">
        <v>589</v>
      </c>
      <c r="M849" s="9" t="s">
        <v>1426</v>
      </c>
      <c r="N849" s="90" t="s">
        <v>1995</v>
      </c>
      <c r="O849" s="9"/>
      <c r="P849" s="9">
        <v>240</v>
      </c>
      <c r="Q849" s="9">
        <v>78.88</v>
      </c>
    </row>
    <row r="850" spans="1:17">
      <c r="A850" s="8" t="s">
        <v>2842</v>
      </c>
      <c r="B850" s="8" t="s">
        <v>279</v>
      </c>
      <c r="C850" s="8" t="s">
        <v>16</v>
      </c>
      <c r="D850" s="8" t="s">
        <v>44</v>
      </c>
      <c r="E850" s="8" t="s">
        <v>1389</v>
      </c>
      <c r="F850" s="8" t="s">
        <v>1384</v>
      </c>
      <c r="G850" s="8">
        <v>6.34</v>
      </c>
      <c r="H850" s="8">
        <v>14.27</v>
      </c>
      <c r="I850" s="8">
        <v>8.2699999999999996E-2</v>
      </c>
      <c r="J850" s="8">
        <v>0.1741</v>
      </c>
      <c r="K850" s="8" t="s">
        <v>1395</v>
      </c>
      <c r="L850" s="8">
        <v>694</v>
      </c>
      <c r="M850" s="8" t="s">
        <v>1381</v>
      </c>
      <c r="N850" s="89" t="s">
        <v>734</v>
      </c>
      <c r="O850" s="8"/>
      <c r="P850" s="8">
        <v>48</v>
      </c>
      <c r="Q850" s="8">
        <v>0.95</v>
      </c>
    </row>
    <row r="851" spans="1:17">
      <c r="A851" s="9" t="s">
        <v>2843</v>
      </c>
      <c r="B851" s="9" t="s">
        <v>480</v>
      </c>
      <c r="C851" s="9" t="s">
        <v>20</v>
      </c>
      <c r="D851" s="9" t="s">
        <v>1360</v>
      </c>
      <c r="E851" s="9" t="s">
        <v>1374</v>
      </c>
      <c r="F851" s="9" t="s">
        <v>1390</v>
      </c>
      <c r="G851" s="9">
        <v>75.03</v>
      </c>
      <c r="H851" s="9">
        <v>18.21</v>
      </c>
      <c r="I851" s="9">
        <v>1.4517</v>
      </c>
      <c r="J851" s="9">
        <v>2.2122000000000002</v>
      </c>
      <c r="K851" s="9" t="s">
        <v>1385</v>
      </c>
      <c r="L851" s="9">
        <v>878</v>
      </c>
      <c r="M851" s="9" t="s">
        <v>1381</v>
      </c>
      <c r="N851" s="90" t="s">
        <v>2034</v>
      </c>
      <c r="O851" s="9"/>
      <c r="P851" s="9">
        <v>48</v>
      </c>
      <c r="Q851" s="9">
        <v>0</v>
      </c>
    </row>
    <row r="852" spans="1:17">
      <c r="A852" s="8" t="s">
        <v>2844</v>
      </c>
      <c r="B852" s="8" t="s">
        <v>265</v>
      </c>
      <c r="C852" s="8" t="s">
        <v>7</v>
      </c>
      <c r="D852" s="8" t="s">
        <v>1360</v>
      </c>
      <c r="E852" s="8" t="s">
        <v>1380</v>
      </c>
      <c r="F852" s="8" t="s">
        <v>1375</v>
      </c>
      <c r="G852" s="8">
        <v>93.77</v>
      </c>
      <c r="H852" s="8">
        <v>9.91</v>
      </c>
      <c r="I852" s="8">
        <v>0.65339999999999998</v>
      </c>
      <c r="J852" s="8">
        <v>1.0024999999999999</v>
      </c>
      <c r="K852" s="8" t="s">
        <v>1376</v>
      </c>
      <c r="L852" s="8">
        <v>755</v>
      </c>
      <c r="M852" s="8" t="s">
        <v>1426</v>
      </c>
      <c r="N852" s="89" t="s">
        <v>2845</v>
      </c>
      <c r="O852" s="8"/>
      <c r="P852" s="8">
        <v>180</v>
      </c>
      <c r="Q852" s="8">
        <v>64.81</v>
      </c>
    </row>
    <row r="853" spans="1:17">
      <c r="A853" s="9" t="s">
        <v>2846</v>
      </c>
      <c r="B853" s="9" t="s">
        <v>361</v>
      </c>
      <c r="C853" s="9" t="s">
        <v>7</v>
      </c>
      <c r="D853" s="9" t="s">
        <v>1360</v>
      </c>
      <c r="E853" s="9" t="s">
        <v>1411</v>
      </c>
      <c r="F853" s="9" t="s">
        <v>1384</v>
      </c>
      <c r="G853" s="9">
        <v>42.37</v>
      </c>
      <c r="H853" s="9">
        <v>11.98</v>
      </c>
      <c r="I853" s="9">
        <v>0.46339999999999998</v>
      </c>
      <c r="J853" s="9">
        <v>3.7641</v>
      </c>
      <c r="K853" s="9" t="s">
        <v>1385</v>
      </c>
      <c r="L853" s="9">
        <v>686</v>
      </c>
      <c r="M853" s="9" t="s">
        <v>1426</v>
      </c>
      <c r="N853" s="90" t="s">
        <v>2501</v>
      </c>
      <c r="O853" s="9"/>
      <c r="P853" s="9">
        <v>12</v>
      </c>
      <c r="Q853" s="9">
        <v>0</v>
      </c>
    </row>
    <row r="854" spans="1:17">
      <c r="A854" s="8" t="s">
        <v>2847</v>
      </c>
      <c r="B854" s="8" t="s">
        <v>723</v>
      </c>
      <c r="C854" s="8" t="s">
        <v>28</v>
      </c>
      <c r="D854" s="8" t="s">
        <v>44</v>
      </c>
      <c r="E854" s="8" t="s">
        <v>1411</v>
      </c>
      <c r="F854" s="8" t="s">
        <v>1384</v>
      </c>
      <c r="G854" s="8">
        <v>61.5</v>
      </c>
      <c r="H854" s="8">
        <v>15.95</v>
      </c>
      <c r="I854" s="8">
        <v>0.93830000000000002</v>
      </c>
      <c r="J854" s="8">
        <v>2.1606000000000001</v>
      </c>
      <c r="K854" s="8" t="s">
        <v>1358</v>
      </c>
      <c r="L854" s="8">
        <v>672</v>
      </c>
      <c r="M854" s="8" t="s">
        <v>1396</v>
      </c>
      <c r="N854" s="89" t="s">
        <v>1727</v>
      </c>
      <c r="O854" s="8" t="s">
        <v>991</v>
      </c>
      <c r="P854" s="8">
        <v>36</v>
      </c>
      <c r="Q854" s="8">
        <v>52.33</v>
      </c>
    </row>
    <row r="855" spans="1:17">
      <c r="A855" s="9" t="s">
        <v>2848</v>
      </c>
      <c r="B855" s="9" t="s">
        <v>735</v>
      </c>
      <c r="C855" s="9" t="s">
        <v>24</v>
      </c>
      <c r="D855" s="9" t="s">
        <v>44</v>
      </c>
      <c r="E855" s="9" t="s">
        <v>1411</v>
      </c>
      <c r="F855" s="9" t="s">
        <v>1384</v>
      </c>
      <c r="G855" s="9">
        <v>86.2</v>
      </c>
      <c r="H855" s="9">
        <v>15.74</v>
      </c>
      <c r="I855" s="9">
        <v>1.1173999999999999</v>
      </c>
      <c r="J855" s="9">
        <v>4.2099000000000002</v>
      </c>
      <c r="K855" s="9" t="s">
        <v>1385</v>
      </c>
      <c r="L855" s="9">
        <v>555</v>
      </c>
      <c r="M855" s="9" t="s">
        <v>1426</v>
      </c>
      <c r="N855" s="90" t="s">
        <v>2849</v>
      </c>
      <c r="O855" s="9"/>
      <c r="P855" s="9">
        <v>24</v>
      </c>
      <c r="Q855" s="9">
        <v>0</v>
      </c>
    </row>
    <row r="856" spans="1:17">
      <c r="A856" s="8" t="s">
        <v>2850</v>
      </c>
      <c r="B856" s="8" t="s">
        <v>1171</v>
      </c>
      <c r="C856" s="8" t="s">
        <v>24</v>
      </c>
      <c r="D856" s="8" t="s">
        <v>10</v>
      </c>
      <c r="E856" s="8" t="s">
        <v>1411</v>
      </c>
      <c r="F856" s="8" t="s">
        <v>1375</v>
      </c>
      <c r="G856" s="8">
        <v>39.799999999999997</v>
      </c>
      <c r="H856" s="8">
        <v>8.39</v>
      </c>
      <c r="I856" s="8">
        <v>0.71760000000000002</v>
      </c>
      <c r="J856" s="8">
        <v>1.8070999999999999</v>
      </c>
      <c r="K856" s="8" t="s">
        <v>1376</v>
      </c>
      <c r="L856" s="8">
        <v>684</v>
      </c>
      <c r="M856" s="8" t="s">
        <v>1377</v>
      </c>
      <c r="N856" s="89" t="s">
        <v>1817</v>
      </c>
      <c r="O856" s="8" t="s">
        <v>2029</v>
      </c>
      <c r="P856" s="8">
        <v>24</v>
      </c>
      <c r="Q856" s="8">
        <v>5.87</v>
      </c>
    </row>
    <row r="857" spans="1:17">
      <c r="A857" s="9" t="s">
        <v>2851</v>
      </c>
      <c r="B857" s="9" t="s">
        <v>1346</v>
      </c>
      <c r="C857" s="9" t="s">
        <v>32</v>
      </c>
      <c r="D857" s="9" t="s">
        <v>44</v>
      </c>
      <c r="E857" s="9" t="s">
        <v>1400</v>
      </c>
      <c r="F857" s="9" t="s">
        <v>1384</v>
      </c>
      <c r="G857" s="9">
        <v>38.93</v>
      </c>
      <c r="H857" s="9">
        <v>17.73</v>
      </c>
      <c r="I857" s="9">
        <v>0.24379999999999999</v>
      </c>
      <c r="J857" s="9">
        <v>0.5927</v>
      </c>
      <c r="K857" s="9" t="s">
        <v>1376</v>
      </c>
      <c r="L857" s="9">
        <v>686</v>
      </c>
      <c r="M857" s="9" t="s">
        <v>1426</v>
      </c>
      <c r="N857" s="90" t="s">
        <v>1873</v>
      </c>
      <c r="O857" s="9"/>
      <c r="P857" s="9">
        <v>240</v>
      </c>
      <c r="Q857" s="9">
        <v>5.89</v>
      </c>
    </row>
    <row r="858" spans="1:17">
      <c r="A858" s="8" t="s">
        <v>2852</v>
      </c>
      <c r="B858" s="8" t="s">
        <v>1123</v>
      </c>
      <c r="C858" s="8" t="s">
        <v>24</v>
      </c>
      <c r="D858" s="8" t="s">
        <v>31</v>
      </c>
      <c r="E858" s="8" t="s">
        <v>1374</v>
      </c>
      <c r="F858" s="8" t="s">
        <v>1384</v>
      </c>
      <c r="G858" s="8">
        <v>44.66</v>
      </c>
      <c r="H858" s="8">
        <v>18.28</v>
      </c>
      <c r="I858" s="8">
        <v>0.68210000000000004</v>
      </c>
      <c r="J858" s="8">
        <v>1.3184</v>
      </c>
      <c r="K858" s="8" t="s">
        <v>1395</v>
      </c>
      <c r="L858" s="8">
        <v>870</v>
      </c>
      <c r="M858" s="8" t="s">
        <v>1403</v>
      </c>
      <c r="N858" s="89" t="s">
        <v>2853</v>
      </c>
      <c r="O858" s="8" t="s">
        <v>2854</v>
      </c>
      <c r="P858" s="8">
        <v>48</v>
      </c>
      <c r="Q858" s="8">
        <v>4.79</v>
      </c>
    </row>
    <row r="859" spans="1:17">
      <c r="A859" s="9" t="s">
        <v>2855</v>
      </c>
      <c r="B859" s="9" t="s">
        <v>716</v>
      </c>
      <c r="C859" s="9" t="s">
        <v>20</v>
      </c>
      <c r="D859" s="9" t="s">
        <v>1360</v>
      </c>
      <c r="E859" s="9" t="s">
        <v>1389</v>
      </c>
      <c r="F859" s="9" t="s">
        <v>1375</v>
      </c>
      <c r="G859" s="9">
        <v>14.33</v>
      </c>
      <c r="H859" s="9">
        <v>8.7899999999999991</v>
      </c>
      <c r="I859" s="9">
        <v>0.13519999999999999</v>
      </c>
      <c r="J859" s="9">
        <v>0.45429999999999998</v>
      </c>
      <c r="K859" s="9" t="s">
        <v>1412</v>
      </c>
      <c r="L859" s="9">
        <v>659</v>
      </c>
      <c r="M859" s="9" t="s">
        <v>1386</v>
      </c>
      <c r="N859" s="90" t="s">
        <v>2856</v>
      </c>
      <c r="O859" s="9"/>
      <c r="P859" s="9">
        <v>36</v>
      </c>
      <c r="Q859" s="9">
        <v>9.5399999999999991</v>
      </c>
    </row>
    <row r="860" spans="1:17">
      <c r="A860" s="8" t="s">
        <v>2857</v>
      </c>
      <c r="B860" s="8" t="s">
        <v>1315</v>
      </c>
      <c r="C860" s="8" t="s">
        <v>38</v>
      </c>
      <c r="D860" s="8" t="s">
        <v>31</v>
      </c>
      <c r="E860" s="8" t="s">
        <v>1408</v>
      </c>
      <c r="F860" s="8" t="s">
        <v>1390</v>
      </c>
      <c r="G860" s="8">
        <v>15.98</v>
      </c>
      <c r="H860" s="8">
        <v>16.850000000000001</v>
      </c>
      <c r="I860" s="8">
        <v>0.2324</v>
      </c>
      <c r="J860" s="8">
        <v>1.4562999999999999</v>
      </c>
      <c r="K860" s="8" t="s">
        <v>1358</v>
      </c>
      <c r="L860" s="8">
        <v>790</v>
      </c>
      <c r="M860" s="8" t="s">
        <v>1381</v>
      </c>
      <c r="N860" s="89" t="s">
        <v>2858</v>
      </c>
      <c r="O860" s="8"/>
      <c r="P860" s="8">
        <v>12</v>
      </c>
      <c r="Q860" s="8">
        <v>14.49</v>
      </c>
    </row>
    <row r="861" spans="1:17">
      <c r="A861" s="9" t="s">
        <v>2859</v>
      </c>
      <c r="B861" s="9" t="s">
        <v>223</v>
      </c>
      <c r="C861" s="9" t="s">
        <v>41</v>
      </c>
      <c r="D861" s="9" t="s">
        <v>44</v>
      </c>
      <c r="E861" s="9" t="s">
        <v>1389</v>
      </c>
      <c r="F861" s="9" t="s">
        <v>1390</v>
      </c>
      <c r="G861" s="9">
        <v>24.77</v>
      </c>
      <c r="H861" s="9">
        <v>16.53</v>
      </c>
      <c r="I861" s="9">
        <v>0.15529999999999999</v>
      </c>
      <c r="J861" s="9">
        <v>0.42309999999999998</v>
      </c>
      <c r="K861" s="9" t="s">
        <v>1412</v>
      </c>
      <c r="L861" s="9">
        <v>722</v>
      </c>
      <c r="M861" s="9" t="s">
        <v>1386</v>
      </c>
      <c r="N861" s="90" t="s">
        <v>2860</v>
      </c>
      <c r="O861" s="9"/>
      <c r="P861" s="9">
        <v>120</v>
      </c>
      <c r="Q861" s="9">
        <v>14.26</v>
      </c>
    </row>
    <row r="862" spans="1:17">
      <c r="A862" s="8" t="s">
        <v>2861</v>
      </c>
      <c r="B862" s="8" t="s">
        <v>1051</v>
      </c>
      <c r="C862" s="8" t="s">
        <v>24</v>
      </c>
      <c r="D862" s="8" t="s">
        <v>44</v>
      </c>
      <c r="E862" s="8" t="s">
        <v>1389</v>
      </c>
      <c r="F862" s="8" t="s">
        <v>1375</v>
      </c>
      <c r="G862" s="8">
        <v>67</v>
      </c>
      <c r="H862" s="8">
        <v>10.09</v>
      </c>
      <c r="I862" s="8">
        <v>0.58179999999999998</v>
      </c>
      <c r="J862" s="8">
        <v>1.7021999999999999</v>
      </c>
      <c r="K862" s="8" t="s">
        <v>1385</v>
      </c>
      <c r="L862" s="8">
        <v>550</v>
      </c>
      <c r="M862" s="8" t="s">
        <v>1381</v>
      </c>
      <c r="N862" s="89" t="s">
        <v>2862</v>
      </c>
      <c r="O862" s="8"/>
      <c r="P862" s="8">
        <v>48</v>
      </c>
      <c r="Q862" s="8">
        <v>0</v>
      </c>
    </row>
    <row r="863" spans="1:17">
      <c r="A863" s="9" t="s">
        <v>2863</v>
      </c>
      <c r="B863" s="9" t="s">
        <v>599</v>
      </c>
      <c r="C863" s="9" t="s">
        <v>38</v>
      </c>
      <c r="D863" s="9" t="s">
        <v>44</v>
      </c>
      <c r="E863" s="9" t="s">
        <v>1400</v>
      </c>
      <c r="F863" s="9" t="s">
        <v>1384</v>
      </c>
      <c r="G863" s="9">
        <v>38.01</v>
      </c>
      <c r="H863" s="9">
        <v>11.57</v>
      </c>
      <c r="I863" s="9">
        <v>0.45629999999999998</v>
      </c>
      <c r="J863" s="9">
        <v>0.53590000000000004</v>
      </c>
      <c r="K863" s="9" t="s">
        <v>1358</v>
      </c>
      <c r="L863" s="9">
        <v>800</v>
      </c>
      <c r="M863" s="9" t="s">
        <v>1381</v>
      </c>
      <c r="N863" s="90" t="s">
        <v>2864</v>
      </c>
      <c r="O863" s="9"/>
      <c r="P863" s="9">
        <v>120</v>
      </c>
      <c r="Q863" s="9">
        <v>19.940000000000001</v>
      </c>
    </row>
    <row r="864" spans="1:17">
      <c r="A864" s="8" t="s">
        <v>2865</v>
      </c>
      <c r="B864" s="8" t="s">
        <v>1041</v>
      </c>
      <c r="C864" s="8" t="s">
        <v>24</v>
      </c>
      <c r="D864" s="8" t="s">
        <v>31</v>
      </c>
      <c r="E864" s="8" t="s">
        <v>1389</v>
      </c>
      <c r="F864" s="8" t="s">
        <v>1375</v>
      </c>
      <c r="G864" s="8">
        <v>96.74</v>
      </c>
      <c r="H864" s="8">
        <v>13.71</v>
      </c>
      <c r="I864" s="8">
        <v>1.9218999999999999</v>
      </c>
      <c r="J864" s="8">
        <v>2.2364999999999999</v>
      </c>
      <c r="K864" s="8" t="s">
        <v>1376</v>
      </c>
      <c r="L864" s="8">
        <v>610</v>
      </c>
      <c r="M864" s="8" t="s">
        <v>1377</v>
      </c>
      <c r="N864" s="89" t="s">
        <v>1762</v>
      </c>
      <c r="O864" s="8" t="s">
        <v>2473</v>
      </c>
      <c r="P864" s="8">
        <v>60</v>
      </c>
      <c r="Q864" s="8">
        <v>88.8</v>
      </c>
    </row>
    <row r="865" spans="1:17">
      <c r="A865" s="9" t="s">
        <v>2866</v>
      </c>
      <c r="B865" s="9" t="s">
        <v>483</v>
      </c>
      <c r="C865" s="9" t="s">
        <v>16</v>
      </c>
      <c r="D865" s="9" t="s">
        <v>10</v>
      </c>
      <c r="E865" s="9" t="s">
        <v>1389</v>
      </c>
      <c r="F865" s="9" t="s">
        <v>1375</v>
      </c>
      <c r="G865" s="9">
        <v>29.27</v>
      </c>
      <c r="H865" s="9">
        <v>15.18</v>
      </c>
      <c r="I865" s="9">
        <v>0.14979999999999999</v>
      </c>
      <c r="J865" s="9">
        <v>0.56779999999999997</v>
      </c>
      <c r="K865" s="9" t="s">
        <v>1358</v>
      </c>
      <c r="L865" s="9">
        <v>878</v>
      </c>
      <c r="M865" s="9" t="s">
        <v>1426</v>
      </c>
      <c r="N865" s="90" t="s">
        <v>1686</v>
      </c>
      <c r="O865" s="9"/>
      <c r="P865" s="9">
        <v>84</v>
      </c>
      <c r="Q865" s="9">
        <v>5.0999999999999996</v>
      </c>
    </row>
    <row r="866" spans="1:17">
      <c r="A866" s="8" t="s">
        <v>2867</v>
      </c>
      <c r="B866" s="8" t="s">
        <v>903</v>
      </c>
      <c r="C866" s="8" t="s">
        <v>16</v>
      </c>
      <c r="D866" s="8" t="s">
        <v>31</v>
      </c>
      <c r="E866" s="8" t="s">
        <v>1408</v>
      </c>
      <c r="F866" s="8" t="s">
        <v>1390</v>
      </c>
      <c r="G866" s="8">
        <v>38.75</v>
      </c>
      <c r="H866" s="8">
        <v>12.41</v>
      </c>
      <c r="I866" s="8">
        <v>0.25929999999999997</v>
      </c>
      <c r="J866" s="8">
        <v>1.0283</v>
      </c>
      <c r="K866" s="8" t="s">
        <v>1385</v>
      </c>
      <c r="L866" s="8">
        <v>866</v>
      </c>
      <c r="M866" s="8" t="s">
        <v>1377</v>
      </c>
      <c r="N866" s="89" t="s">
        <v>1927</v>
      </c>
      <c r="O866" s="8" t="s">
        <v>1624</v>
      </c>
      <c r="P866" s="8">
        <v>48</v>
      </c>
      <c r="Q866" s="8">
        <v>0</v>
      </c>
    </row>
    <row r="867" spans="1:17">
      <c r="A867" s="9" t="s">
        <v>2868</v>
      </c>
      <c r="B867" s="9" t="s">
        <v>891</v>
      </c>
      <c r="C867" s="9" t="s">
        <v>12</v>
      </c>
      <c r="D867" s="9" t="s">
        <v>31</v>
      </c>
      <c r="E867" s="9" t="s">
        <v>1389</v>
      </c>
      <c r="F867" s="9" t="s">
        <v>1375</v>
      </c>
      <c r="G867" s="9">
        <v>13.13</v>
      </c>
      <c r="H867" s="9">
        <v>8.08</v>
      </c>
      <c r="I867" s="9">
        <v>0.19719999999999999</v>
      </c>
      <c r="J867" s="9">
        <v>0.26669999999999999</v>
      </c>
      <c r="K867" s="9" t="s">
        <v>1358</v>
      </c>
      <c r="L867" s="9">
        <v>772</v>
      </c>
      <c r="M867" s="9" t="s">
        <v>1403</v>
      </c>
      <c r="N867" s="90" t="s">
        <v>1627</v>
      </c>
      <c r="O867" s="9" t="s">
        <v>2345</v>
      </c>
      <c r="P867" s="9">
        <v>60</v>
      </c>
      <c r="Q867" s="9">
        <v>10.16</v>
      </c>
    </row>
    <row r="868" spans="1:17">
      <c r="A868" s="8" t="s">
        <v>2869</v>
      </c>
      <c r="B868" s="8" t="s">
        <v>248</v>
      </c>
      <c r="C868" s="8" t="s">
        <v>24</v>
      </c>
      <c r="D868" s="8" t="s">
        <v>31</v>
      </c>
      <c r="E868" s="8" t="s">
        <v>1408</v>
      </c>
      <c r="F868" s="8" t="s">
        <v>1384</v>
      </c>
      <c r="G868" s="8">
        <v>72.12</v>
      </c>
      <c r="H868" s="8">
        <v>13.73</v>
      </c>
      <c r="I868" s="8">
        <v>0.59860000000000002</v>
      </c>
      <c r="J868" s="8">
        <v>0.94740000000000002</v>
      </c>
      <c r="K868" s="8" t="s">
        <v>1395</v>
      </c>
      <c r="L868" s="8">
        <v>672</v>
      </c>
      <c r="M868" s="8" t="s">
        <v>1396</v>
      </c>
      <c r="N868" s="89" t="s">
        <v>2029</v>
      </c>
      <c r="O868" s="8" t="s">
        <v>1818</v>
      </c>
      <c r="P868" s="8">
        <v>180</v>
      </c>
      <c r="Q868" s="8">
        <v>39.96</v>
      </c>
    </row>
    <row r="869" spans="1:17">
      <c r="A869" s="9" t="s">
        <v>2870</v>
      </c>
      <c r="B869" s="9" t="s">
        <v>1315</v>
      </c>
      <c r="C869" s="9" t="s">
        <v>38</v>
      </c>
      <c r="D869" s="9" t="s">
        <v>31</v>
      </c>
      <c r="E869" s="9" t="s">
        <v>1389</v>
      </c>
      <c r="F869" s="9" t="s">
        <v>1384</v>
      </c>
      <c r="G869" s="9">
        <v>93.26</v>
      </c>
      <c r="H869" s="9">
        <v>15.53</v>
      </c>
      <c r="I869" s="9">
        <v>1.0911</v>
      </c>
      <c r="J869" s="9">
        <v>1.2646999999999999</v>
      </c>
      <c r="K869" s="9" t="s">
        <v>1412</v>
      </c>
      <c r="L869" s="9">
        <v>790</v>
      </c>
      <c r="M869" s="9" t="s">
        <v>1426</v>
      </c>
      <c r="N869" s="90" t="s">
        <v>2706</v>
      </c>
      <c r="O869" s="9"/>
      <c r="P869" s="9">
        <v>240</v>
      </c>
      <c r="Q869" s="9">
        <v>25.9</v>
      </c>
    </row>
    <row r="870" spans="1:17">
      <c r="A870" s="8" t="s">
        <v>2871</v>
      </c>
      <c r="B870" s="8" t="s">
        <v>1072</v>
      </c>
      <c r="C870" s="8" t="s">
        <v>16</v>
      </c>
      <c r="D870" s="8" t="s">
        <v>44</v>
      </c>
      <c r="E870" s="8" t="s">
        <v>1411</v>
      </c>
      <c r="F870" s="8" t="s">
        <v>1375</v>
      </c>
      <c r="G870" s="8">
        <v>26.72</v>
      </c>
      <c r="H870" s="8">
        <v>14.66</v>
      </c>
      <c r="I870" s="8">
        <v>0.40560000000000002</v>
      </c>
      <c r="J870" s="8">
        <v>2.4074</v>
      </c>
      <c r="K870" s="8" t="s">
        <v>1385</v>
      </c>
      <c r="L870" s="8">
        <v>735</v>
      </c>
      <c r="M870" s="8" t="s">
        <v>1377</v>
      </c>
      <c r="N870" s="89" t="s">
        <v>2433</v>
      </c>
      <c r="O870" s="8" t="s">
        <v>1900</v>
      </c>
      <c r="P870" s="8">
        <v>12</v>
      </c>
      <c r="Q870" s="8">
        <v>0</v>
      </c>
    </row>
    <row r="871" spans="1:17">
      <c r="A871" s="9" t="s">
        <v>2872</v>
      </c>
      <c r="B871" s="9" t="s">
        <v>1307</v>
      </c>
      <c r="C871" s="9" t="s">
        <v>7</v>
      </c>
      <c r="D871" s="9" t="s">
        <v>23</v>
      </c>
      <c r="E871" s="9" t="s">
        <v>1400</v>
      </c>
      <c r="F871" s="9" t="s">
        <v>1375</v>
      </c>
      <c r="G871" s="9">
        <v>87.66</v>
      </c>
      <c r="H871" s="9">
        <v>9.9499999999999993</v>
      </c>
      <c r="I871" s="9">
        <v>1.0229999999999999</v>
      </c>
      <c r="J871" s="9">
        <v>0.93930000000000002</v>
      </c>
      <c r="K871" s="9" t="s">
        <v>1395</v>
      </c>
      <c r="L871" s="9">
        <v>767</v>
      </c>
      <c r="M871" s="9" t="s">
        <v>1403</v>
      </c>
      <c r="N871" s="90" t="s">
        <v>2873</v>
      </c>
      <c r="O871" s="9" t="s">
        <v>1869</v>
      </c>
      <c r="P871" s="9">
        <v>180</v>
      </c>
      <c r="Q871" s="9">
        <v>59.58</v>
      </c>
    </row>
    <row r="872" spans="1:17">
      <c r="A872" s="8" t="s">
        <v>2874</v>
      </c>
      <c r="B872" s="8" t="s">
        <v>61</v>
      </c>
      <c r="C872" s="8" t="s">
        <v>12</v>
      </c>
      <c r="D872" s="8" t="s">
        <v>31</v>
      </c>
      <c r="E872" s="8" t="s">
        <v>1380</v>
      </c>
      <c r="F872" s="8" t="s">
        <v>1390</v>
      </c>
      <c r="G872" s="8">
        <v>82.91</v>
      </c>
      <c r="H872" s="8">
        <v>14.42</v>
      </c>
      <c r="I872" s="8">
        <v>0.85870000000000002</v>
      </c>
      <c r="J872" s="8">
        <v>2.8506</v>
      </c>
      <c r="K872" s="8" t="s">
        <v>1376</v>
      </c>
      <c r="L872" s="8">
        <v>657</v>
      </c>
      <c r="M872" s="8" t="s">
        <v>1403</v>
      </c>
      <c r="N872" s="89" t="s">
        <v>2875</v>
      </c>
      <c r="O872" s="8" t="s">
        <v>585</v>
      </c>
      <c r="P872" s="8">
        <v>36</v>
      </c>
      <c r="Q872" s="8">
        <v>73.66</v>
      </c>
    </row>
    <row r="873" spans="1:17">
      <c r="A873" s="9" t="s">
        <v>2876</v>
      </c>
      <c r="B873" s="9" t="s">
        <v>979</v>
      </c>
      <c r="C873" s="9" t="s">
        <v>7</v>
      </c>
      <c r="D873" s="9" t="s">
        <v>10</v>
      </c>
      <c r="E873" s="9" t="s">
        <v>1380</v>
      </c>
      <c r="F873" s="9" t="s">
        <v>1384</v>
      </c>
      <c r="G873" s="9">
        <v>48.9</v>
      </c>
      <c r="H873" s="9">
        <v>15.52</v>
      </c>
      <c r="I873" s="9">
        <v>0.29270000000000002</v>
      </c>
      <c r="J873" s="9">
        <v>1.7076</v>
      </c>
      <c r="K873" s="9" t="s">
        <v>1412</v>
      </c>
      <c r="L873" s="9">
        <v>577</v>
      </c>
      <c r="M873" s="9" t="s">
        <v>1377</v>
      </c>
      <c r="N873" s="90" t="s">
        <v>1772</v>
      </c>
      <c r="O873" s="9" t="s">
        <v>2540</v>
      </c>
      <c r="P873" s="9">
        <v>36</v>
      </c>
      <c r="Q873" s="9">
        <v>22.57</v>
      </c>
    </row>
    <row r="874" spans="1:17">
      <c r="A874" s="8" t="s">
        <v>2877</v>
      </c>
      <c r="B874" s="8" t="s">
        <v>870</v>
      </c>
      <c r="C874" s="8" t="s">
        <v>12</v>
      </c>
      <c r="D874" s="8" t="s">
        <v>1360</v>
      </c>
      <c r="E874" s="8" t="s">
        <v>1400</v>
      </c>
      <c r="F874" s="8" t="s">
        <v>1390</v>
      </c>
      <c r="G874" s="8">
        <v>80.81</v>
      </c>
      <c r="H874" s="8">
        <v>12.94</v>
      </c>
      <c r="I874" s="8">
        <v>0.60340000000000005</v>
      </c>
      <c r="J874" s="8">
        <v>7.2154999999999996</v>
      </c>
      <c r="K874" s="8" t="s">
        <v>1395</v>
      </c>
      <c r="L874" s="8">
        <v>876</v>
      </c>
      <c r="M874" s="8" t="s">
        <v>1396</v>
      </c>
      <c r="N874" s="89" t="s">
        <v>2878</v>
      </c>
      <c r="O874" s="8" t="s">
        <v>2879</v>
      </c>
      <c r="P874" s="8">
        <v>12</v>
      </c>
      <c r="Q874" s="8">
        <v>50.84</v>
      </c>
    </row>
    <row r="875" spans="1:17">
      <c r="A875" s="9" t="s">
        <v>2880</v>
      </c>
      <c r="B875" s="9" t="s">
        <v>1114</v>
      </c>
      <c r="C875" s="9" t="s">
        <v>32</v>
      </c>
      <c r="D875" s="9" t="s">
        <v>1360</v>
      </c>
      <c r="E875" s="9" t="s">
        <v>1374</v>
      </c>
      <c r="F875" s="9" t="s">
        <v>1384</v>
      </c>
      <c r="G875" s="9">
        <v>60.49</v>
      </c>
      <c r="H875" s="9">
        <v>15.49</v>
      </c>
      <c r="I875" s="9">
        <v>1.0790999999999999</v>
      </c>
      <c r="J875" s="9">
        <v>1.6984999999999999</v>
      </c>
      <c r="K875" s="9" t="s">
        <v>1412</v>
      </c>
      <c r="L875" s="9">
        <v>776</v>
      </c>
      <c r="M875" s="9" t="s">
        <v>1386</v>
      </c>
      <c r="N875" s="90" t="s">
        <v>1415</v>
      </c>
      <c r="O875" s="9"/>
      <c r="P875" s="9">
        <v>48</v>
      </c>
      <c r="Q875" s="9">
        <v>55.74</v>
      </c>
    </row>
    <row r="876" spans="1:17">
      <c r="A876" s="8" t="s">
        <v>2881</v>
      </c>
      <c r="B876" s="8" t="s">
        <v>979</v>
      </c>
      <c r="C876" s="8" t="s">
        <v>20</v>
      </c>
      <c r="D876" s="8" t="s">
        <v>1360</v>
      </c>
      <c r="E876" s="8" t="s">
        <v>1389</v>
      </c>
      <c r="F876" s="8" t="s">
        <v>1384</v>
      </c>
      <c r="G876" s="8">
        <v>15.93</v>
      </c>
      <c r="H876" s="8">
        <v>16.46</v>
      </c>
      <c r="I876" s="8">
        <v>0.13389999999999999</v>
      </c>
      <c r="J876" s="8">
        <v>0.45519999999999999</v>
      </c>
      <c r="K876" s="8" t="s">
        <v>1358</v>
      </c>
      <c r="L876" s="8">
        <v>577</v>
      </c>
      <c r="M876" s="8" t="s">
        <v>1403</v>
      </c>
      <c r="N876" s="89" t="s">
        <v>1734</v>
      </c>
      <c r="O876" s="8" t="s">
        <v>2005</v>
      </c>
      <c r="P876" s="8">
        <v>48</v>
      </c>
      <c r="Q876" s="8">
        <v>5.48</v>
      </c>
    </row>
    <row r="877" spans="1:17">
      <c r="A877" s="9" t="s">
        <v>2882</v>
      </c>
      <c r="B877" s="9" t="s">
        <v>1182</v>
      </c>
      <c r="C877" s="9" t="s">
        <v>20</v>
      </c>
      <c r="D877" s="9" t="s">
        <v>31</v>
      </c>
      <c r="E877" s="9" t="s">
        <v>1389</v>
      </c>
      <c r="F877" s="9" t="s">
        <v>1384</v>
      </c>
      <c r="G877" s="9">
        <v>23.44</v>
      </c>
      <c r="H877" s="9">
        <v>13.08</v>
      </c>
      <c r="I877" s="9">
        <v>0.45900000000000002</v>
      </c>
      <c r="J877" s="9">
        <v>0.29780000000000001</v>
      </c>
      <c r="K877" s="9" t="s">
        <v>1376</v>
      </c>
      <c r="L877" s="9">
        <v>791</v>
      </c>
      <c r="M877" s="9" t="s">
        <v>1396</v>
      </c>
      <c r="N877" s="90" t="s">
        <v>1966</v>
      </c>
      <c r="O877" s="9" t="s">
        <v>1992</v>
      </c>
      <c r="P877" s="9">
        <v>180</v>
      </c>
      <c r="Q877" s="9">
        <v>21.79</v>
      </c>
    </row>
    <row r="878" spans="1:17">
      <c r="A878" s="8" t="s">
        <v>2883</v>
      </c>
      <c r="B878" s="8" t="s">
        <v>915</v>
      </c>
      <c r="C878" s="8" t="s">
        <v>35</v>
      </c>
      <c r="D878" s="8" t="s">
        <v>10</v>
      </c>
      <c r="E878" s="8" t="s">
        <v>1411</v>
      </c>
      <c r="F878" s="8" t="s">
        <v>1384</v>
      </c>
      <c r="G878" s="8">
        <v>83.15</v>
      </c>
      <c r="H878" s="8">
        <v>7.92</v>
      </c>
      <c r="I878" s="8">
        <v>0.43340000000000001</v>
      </c>
      <c r="J878" s="8">
        <v>3.7576000000000001</v>
      </c>
      <c r="K878" s="8" t="s">
        <v>1395</v>
      </c>
      <c r="L878" s="8">
        <v>765</v>
      </c>
      <c r="M878" s="8" t="s">
        <v>1377</v>
      </c>
      <c r="N878" s="89" t="s">
        <v>2752</v>
      </c>
      <c r="O878" s="8" t="s">
        <v>632</v>
      </c>
      <c r="P878" s="8">
        <v>24</v>
      </c>
      <c r="Q878" s="8">
        <v>53.89</v>
      </c>
    </row>
    <row r="879" spans="1:17">
      <c r="A879" s="9" t="s">
        <v>2884</v>
      </c>
      <c r="B879" s="9" t="s">
        <v>400</v>
      </c>
      <c r="C879" s="9" t="s">
        <v>38</v>
      </c>
      <c r="D879" s="9" t="s">
        <v>23</v>
      </c>
      <c r="E879" s="9" t="s">
        <v>1374</v>
      </c>
      <c r="F879" s="9" t="s">
        <v>1384</v>
      </c>
      <c r="G879" s="9">
        <v>70.900000000000006</v>
      </c>
      <c r="H879" s="9">
        <v>12.92</v>
      </c>
      <c r="I879" s="9">
        <v>1.1987000000000001</v>
      </c>
      <c r="J879" s="9">
        <v>1.0552999999999999</v>
      </c>
      <c r="K879" s="9" t="s">
        <v>1412</v>
      </c>
      <c r="L879" s="9">
        <v>873</v>
      </c>
      <c r="M879" s="9" t="s">
        <v>1403</v>
      </c>
      <c r="N879" s="90" t="s">
        <v>2304</v>
      </c>
      <c r="O879" s="9" t="s">
        <v>526</v>
      </c>
      <c r="P879" s="9">
        <v>120</v>
      </c>
      <c r="Q879" s="9">
        <v>31.35</v>
      </c>
    </row>
    <row r="880" spans="1:17">
      <c r="A880" s="8" t="s">
        <v>2885</v>
      </c>
      <c r="B880" s="8" t="s">
        <v>458</v>
      </c>
      <c r="C880" s="8" t="s">
        <v>16</v>
      </c>
      <c r="D880" s="8" t="s">
        <v>1360</v>
      </c>
      <c r="E880" s="8" t="s">
        <v>1389</v>
      </c>
      <c r="F880" s="8" t="s">
        <v>1384</v>
      </c>
      <c r="G880" s="8">
        <v>98.23</v>
      </c>
      <c r="H880" s="8">
        <v>9.06</v>
      </c>
      <c r="I880" s="8">
        <v>0.72889999999999999</v>
      </c>
      <c r="J880" s="8">
        <v>0.88759999999999994</v>
      </c>
      <c r="K880" s="8" t="s">
        <v>1385</v>
      </c>
      <c r="L880" s="8">
        <v>897</v>
      </c>
      <c r="M880" s="8" t="s">
        <v>1381</v>
      </c>
      <c r="N880" s="89" t="s">
        <v>1138</v>
      </c>
      <c r="O880" s="8"/>
      <c r="P880" s="8">
        <v>240</v>
      </c>
      <c r="Q880" s="8">
        <v>0</v>
      </c>
    </row>
    <row r="881" spans="1:17">
      <c r="A881" s="9" t="s">
        <v>2886</v>
      </c>
      <c r="B881" s="9" t="s">
        <v>303</v>
      </c>
      <c r="C881" s="9" t="s">
        <v>28</v>
      </c>
      <c r="D881" s="9" t="s">
        <v>23</v>
      </c>
      <c r="E881" s="9" t="s">
        <v>1374</v>
      </c>
      <c r="F881" s="9" t="s">
        <v>1390</v>
      </c>
      <c r="G881" s="9">
        <v>57.04</v>
      </c>
      <c r="H881" s="9">
        <v>14.82</v>
      </c>
      <c r="I881" s="9">
        <v>0.87160000000000004</v>
      </c>
      <c r="J881" s="9">
        <v>1.9722999999999999</v>
      </c>
      <c r="K881" s="9" t="s">
        <v>1395</v>
      </c>
      <c r="L881" s="9">
        <v>726</v>
      </c>
      <c r="M881" s="9" t="s">
        <v>1381</v>
      </c>
      <c r="N881" s="90" t="s">
        <v>592</v>
      </c>
      <c r="O881" s="9"/>
      <c r="P881" s="9">
        <v>36</v>
      </c>
      <c r="Q881" s="9">
        <v>25.34</v>
      </c>
    </row>
    <row r="882" spans="1:17">
      <c r="A882" s="8" t="s">
        <v>2887</v>
      </c>
      <c r="B882" s="8" t="s">
        <v>928</v>
      </c>
      <c r="C882" s="8" t="s">
        <v>28</v>
      </c>
      <c r="D882" s="8" t="s">
        <v>1360</v>
      </c>
      <c r="E882" s="8" t="s">
        <v>1408</v>
      </c>
      <c r="F882" s="8" t="s">
        <v>1390</v>
      </c>
      <c r="G882" s="8">
        <v>5.88</v>
      </c>
      <c r="H882" s="8">
        <v>16.66</v>
      </c>
      <c r="I882" s="8">
        <v>8.5400000000000004E-2</v>
      </c>
      <c r="J882" s="8">
        <v>8.9099999999999999E-2</v>
      </c>
      <c r="K882" s="8" t="s">
        <v>1395</v>
      </c>
      <c r="L882" s="8">
        <v>596</v>
      </c>
      <c r="M882" s="8" t="s">
        <v>1396</v>
      </c>
      <c r="N882" s="89" t="s">
        <v>1253</v>
      </c>
      <c r="O882" s="8" t="s">
        <v>1488</v>
      </c>
      <c r="P882" s="8">
        <v>180</v>
      </c>
      <c r="Q882" s="8">
        <v>0.86</v>
      </c>
    </row>
    <row r="883" spans="1:17">
      <c r="A883" s="9" t="s">
        <v>2888</v>
      </c>
      <c r="B883" s="9" t="s">
        <v>477</v>
      </c>
      <c r="C883" s="9" t="s">
        <v>12</v>
      </c>
      <c r="D883" s="9" t="s">
        <v>1360</v>
      </c>
      <c r="E883" s="9" t="s">
        <v>1380</v>
      </c>
      <c r="F883" s="9" t="s">
        <v>1375</v>
      </c>
      <c r="G883" s="9">
        <v>67.23</v>
      </c>
      <c r="H883" s="9">
        <v>13.65</v>
      </c>
      <c r="I883" s="9">
        <v>0.64359999999999995</v>
      </c>
      <c r="J883" s="9">
        <v>3.2168000000000001</v>
      </c>
      <c r="K883" s="9" t="s">
        <v>1358</v>
      </c>
      <c r="L883" s="9">
        <v>727</v>
      </c>
      <c r="M883" s="9" t="s">
        <v>1426</v>
      </c>
      <c r="N883" s="90" t="s">
        <v>2493</v>
      </c>
      <c r="O883" s="9"/>
      <c r="P883" s="9">
        <v>24</v>
      </c>
      <c r="Q883" s="9">
        <v>7.5</v>
      </c>
    </row>
    <row r="884" spans="1:17">
      <c r="A884" s="8" t="s">
        <v>2889</v>
      </c>
      <c r="B884" s="8" t="s">
        <v>625</v>
      </c>
      <c r="C884" s="8" t="s">
        <v>16</v>
      </c>
      <c r="D884" s="8" t="s">
        <v>44</v>
      </c>
      <c r="E884" s="8" t="s">
        <v>1374</v>
      </c>
      <c r="F884" s="8" t="s">
        <v>1384</v>
      </c>
      <c r="G884" s="8">
        <v>51.36</v>
      </c>
      <c r="H884" s="8">
        <v>11.89</v>
      </c>
      <c r="I884" s="8">
        <v>0.6966</v>
      </c>
      <c r="J884" s="8">
        <v>0.61280000000000001</v>
      </c>
      <c r="K884" s="8" t="s">
        <v>1412</v>
      </c>
      <c r="L884" s="8">
        <v>771</v>
      </c>
      <c r="M884" s="8" t="s">
        <v>1377</v>
      </c>
      <c r="N884" s="89" t="s">
        <v>585</v>
      </c>
      <c r="O884" s="8" t="s">
        <v>2890</v>
      </c>
      <c r="P884" s="8">
        <v>180</v>
      </c>
      <c r="Q884" s="8">
        <v>37.03</v>
      </c>
    </row>
    <row r="885" spans="1:17">
      <c r="A885" s="9" t="s">
        <v>2891</v>
      </c>
      <c r="B885" s="9" t="s">
        <v>538</v>
      </c>
      <c r="C885" s="9" t="s">
        <v>24</v>
      </c>
      <c r="D885" s="9" t="s">
        <v>23</v>
      </c>
      <c r="E885" s="9" t="s">
        <v>1380</v>
      </c>
      <c r="F885" s="9" t="s">
        <v>1384</v>
      </c>
      <c r="G885" s="9">
        <v>93.74</v>
      </c>
      <c r="H885" s="9">
        <v>11.55</v>
      </c>
      <c r="I885" s="9">
        <v>1.0707</v>
      </c>
      <c r="J885" s="9">
        <v>2.0638999999999998</v>
      </c>
      <c r="K885" s="9"/>
      <c r="L885" s="9">
        <v>639</v>
      </c>
      <c r="M885" s="9" t="s">
        <v>1396</v>
      </c>
      <c r="N885" s="90" t="s">
        <v>2651</v>
      </c>
      <c r="O885" s="9" t="s">
        <v>2892</v>
      </c>
      <c r="P885" s="9">
        <v>60</v>
      </c>
      <c r="Q885" s="9">
        <v>0</v>
      </c>
    </row>
    <row r="886" spans="1:17">
      <c r="A886" s="8" t="s">
        <v>2893</v>
      </c>
      <c r="B886" s="8" t="s">
        <v>1305</v>
      </c>
      <c r="C886" s="8" t="s">
        <v>12</v>
      </c>
      <c r="D886" s="8" t="s">
        <v>23</v>
      </c>
      <c r="E886" s="8" t="s">
        <v>1374</v>
      </c>
      <c r="F886" s="8" t="s">
        <v>1375</v>
      </c>
      <c r="G886" s="8">
        <v>59.65</v>
      </c>
      <c r="H886" s="8">
        <v>11.03</v>
      </c>
      <c r="I886" s="8">
        <v>0.78779999999999994</v>
      </c>
      <c r="J886" s="8">
        <v>1.0223</v>
      </c>
      <c r="K886" s="8" t="s">
        <v>1395</v>
      </c>
      <c r="L886" s="8">
        <v>878</v>
      </c>
      <c r="M886" s="8" t="s">
        <v>1396</v>
      </c>
      <c r="N886" s="89" t="s">
        <v>2364</v>
      </c>
      <c r="O886" s="8" t="s">
        <v>2894</v>
      </c>
      <c r="P886" s="8">
        <v>84</v>
      </c>
      <c r="Q886" s="8">
        <v>5.99</v>
      </c>
    </row>
    <row r="887" spans="1:17">
      <c r="A887" s="9" t="s">
        <v>2895</v>
      </c>
      <c r="B887" s="9" t="s">
        <v>691</v>
      </c>
      <c r="C887" s="9" t="s">
        <v>16</v>
      </c>
      <c r="D887" s="9" t="s">
        <v>10</v>
      </c>
      <c r="E887" s="9" t="s">
        <v>1380</v>
      </c>
      <c r="F887" s="9" t="s">
        <v>1390</v>
      </c>
      <c r="G887" s="9">
        <v>86.82</v>
      </c>
      <c r="H887" s="9">
        <v>9</v>
      </c>
      <c r="I887" s="9">
        <v>1.2957000000000001</v>
      </c>
      <c r="J887" s="9">
        <v>2.7608999999999999</v>
      </c>
      <c r="K887" s="9" t="s">
        <v>1412</v>
      </c>
      <c r="L887" s="9">
        <v>862</v>
      </c>
      <c r="M887" s="9" t="s">
        <v>1396</v>
      </c>
      <c r="N887" s="90" t="s">
        <v>444</v>
      </c>
      <c r="O887" s="9" t="s">
        <v>2463</v>
      </c>
      <c r="P887" s="9">
        <v>36</v>
      </c>
      <c r="Q887" s="9">
        <v>26.66</v>
      </c>
    </row>
    <row r="888" spans="1:17">
      <c r="A888" s="8" t="s">
        <v>2896</v>
      </c>
      <c r="B888" s="8" t="s">
        <v>931</v>
      </c>
      <c r="C888" s="8" t="s">
        <v>32</v>
      </c>
      <c r="D888" s="8" t="s">
        <v>44</v>
      </c>
      <c r="E888" s="8" t="s">
        <v>1411</v>
      </c>
      <c r="F888" s="8" t="s">
        <v>1390</v>
      </c>
      <c r="G888" s="8">
        <v>65.08</v>
      </c>
      <c r="H888" s="8">
        <v>13.73</v>
      </c>
      <c r="I888" s="8">
        <v>0.83620000000000005</v>
      </c>
      <c r="J888" s="8">
        <v>1.7696000000000001</v>
      </c>
      <c r="K888" s="8" t="s">
        <v>1385</v>
      </c>
      <c r="L888" s="8">
        <v>782</v>
      </c>
      <c r="M888" s="8" t="s">
        <v>1386</v>
      </c>
      <c r="N888" s="89" t="s">
        <v>1859</v>
      </c>
      <c r="O888" s="8"/>
      <c r="P888" s="8">
        <v>48</v>
      </c>
      <c r="Q888" s="8">
        <v>0</v>
      </c>
    </row>
    <row r="889" spans="1:17">
      <c r="A889" s="9" t="s">
        <v>2897</v>
      </c>
      <c r="B889" s="9" t="s">
        <v>195</v>
      </c>
      <c r="C889" s="9" t="s">
        <v>41</v>
      </c>
      <c r="D889" s="9" t="s">
        <v>1360</v>
      </c>
      <c r="E889" s="9" t="s">
        <v>1389</v>
      </c>
      <c r="F889" s="9" t="s">
        <v>1375</v>
      </c>
      <c r="G889" s="9">
        <v>65.55</v>
      </c>
      <c r="H889" s="9">
        <v>7.81</v>
      </c>
      <c r="I889" s="9">
        <v>1.2707999999999999</v>
      </c>
      <c r="J889" s="9">
        <v>0.54059999999999997</v>
      </c>
      <c r="K889" s="9" t="s">
        <v>1358</v>
      </c>
      <c r="L889" s="9">
        <v>749</v>
      </c>
      <c r="M889" s="9" t="s">
        <v>1403</v>
      </c>
      <c r="N889" s="90" t="s">
        <v>2898</v>
      </c>
      <c r="O889" s="9" t="s">
        <v>2244</v>
      </c>
      <c r="P889" s="9">
        <v>240</v>
      </c>
      <c r="Q889" s="9">
        <v>36.9</v>
      </c>
    </row>
    <row r="890" spans="1:17">
      <c r="A890" s="8" t="s">
        <v>2899</v>
      </c>
      <c r="B890" s="8" t="s">
        <v>1309</v>
      </c>
      <c r="C890" s="8" t="s">
        <v>20</v>
      </c>
      <c r="D890" s="8" t="s">
        <v>23</v>
      </c>
      <c r="E890" s="8" t="s">
        <v>1374</v>
      </c>
      <c r="F890" s="8" t="s">
        <v>1390</v>
      </c>
      <c r="G890" s="8">
        <v>31.57</v>
      </c>
      <c r="H890" s="8">
        <v>8.51</v>
      </c>
      <c r="I890" s="8">
        <v>0.52249999999999996</v>
      </c>
      <c r="J890" s="8">
        <v>0.50009999999999999</v>
      </c>
      <c r="K890" s="8" t="s">
        <v>1412</v>
      </c>
      <c r="L890" s="8">
        <v>738</v>
      </c>
      <c r="M890" s="8" t="s">
        <v>1386</v>
      </c>
      <c r="N890" s="89" t="s">
        <v>1662</v>
      </c>
      <c r="O890" s="8"/>
      <c r="P890" s="8">
        <v>84</v>
      </c>
      <c r="Q890" s="8">
        <v>28.75</v>
      </c>
    </row>
    <row r="891" spans="1:17">
      <c r="A891" s="9" t="s">
        <v>2900</v>
      </c>
      <c r="B891" s="9" t="s">
        <v>953</v>
      </c>
      <c r="C891" s="9" t="s">
        <v>28</v>
      </c>
      <c r="D891" s="9" t="s">
        <v>1360</v>
      </c>
      <c r="E891" s="9" t="s">
        <v>1389</v>
      </c>
      <c r="F891" s="9" t="s">
        <v>1384</v>
      </c>
      <c r="G891" s="9">
        <v>15.33</v>
      </c>
      <c r="H891" s="9">
        <v>13.95</v>
      </c>
      <c r="I891" s="9">
        <v>0.15759999999999999</v>
      </c>
      <c r="J891" s="9">
        <v>1.3761000000000001</v>
      </c>
      <c r="K891" s="9" t="s">
        <v>1412</v>
      </c>
      <c r="L891" s="9">
        <v>632</v>
      </c>
      <c r="M891" s="9" t="s">
        <v>1377</v>
      </c>
      <c r="N891" s="90" t="s">
        <v>2040</v>
      </c>
      <c r="O891" s="9" t="s">
        <v>2688</v>
      </c>
      <c r="P891" s="9">
        <v>12</v>
      </c>
      <c r="Q891" s="9">
        <v>14.47</v>
      </c>
    </row>
    <row r="892" spans="1:17">
      <c r="A892" s="8" t="s">
        <v>2901</v>
      </c>
      <c r="B892" s="8" t="s">
        <v>1292</v>
      </c>
      <c r="C892" s="8" t="s">
        <v>24</v>
      </c>
      <c r="D892" s="8" t="s">
        <v>44</v>
      </c>
      <c r="E892" s="8" t="s">
        <v>1380</v>
      </c>
      <c r="F892" s="8" t="s">
        <v>1390</v>
      </c>
      <c r="G892" s="8">
        <v>5.94</v>
      </c>
      <c r="H892" s="8">
        <v>18.149999999999999</v>
      </c>
      <c r="I892" s="8">
        <v>7.1099999999999997E-2</v>
      </c>
      <c r="J892" s="8">
        <v>0.15129999999999999</v>
      </c>
      <c r="K892" s="8" t="s">
        <v>1412</v>
      </c>
      <c r="L892" s="8">
        <v>900</v>
      </c>
      <c r="M892" s="8" t="s">
        <v>1403</v>
      </c>
      <c r="N892" s="89" t="s">
        <v>1788</v>
      </c>
      <c r="O892" s="8" t="s">
        <v>2143</v>
      </c>
      <c r="P892" s="8">
        <v>60</v>
      </c>
      <c r="Q892" s="8">
        <v>2.62</v>
      </c>
    </row>
    <row r="893" spans="1:17">
      <c r="A893" s="9" t="s">
        <v>2902</v>
      </c>
      <c r="B893" s="9" t="s">
        <v>1294</v>
      </c>
      <c r="C893" s="9" t="s">
        <v>24</v>
      </c>
      <c r="D893" s="9" t="s">
        <v>10</v>
      </c>
      <c r="E893" s="9" t="s">
        <v>1400</v>
      </c>
      <c r="F893" s="9" t="s">
        <v>1384</v>
      </c>
      <c r="G893" s="9">
        <v>39.18</v>
      </c>
      <c r="H893" s="9">
        <v>15.1</v>
      </c>
      <c r="I893" s="9">
        <v>0.2157</v>
      </c>
      <c r="J893" s="9">
        <v>0.75819999999999999</v>
      </c>
      <c r="K893" s="9" t="s">
        <v>1385</v>
      </c>
      <c r="L893" s="9">
        <v>561</v>
      </c>
      <c r="M893" s="9" t="s">
        <v>1377</v>
      </c>
      <c r="N893" s="90" t="s">
        <v>2903</v>
      </c>
      <c r="O893" s="9" t="s">
        <v>2098</v>
      </c>
      <c r="P893" s="9">
        <v>84</v>
      </c>
      <c r="Q893" s="9">
        <v>0</v>
      </c>
    </row>
    <row r="894" spans="1:17">
      <c r="A894" s="8" t="s">
        <v>2904</v>
      </c>
      <c r="B894" s="8" t="s">
        <v>367</v>
      </c>
      <c r="C894" s="8" t="s">
        <v>7</v>
      </c>
      <c r="D894" s="8" t="s">
        <v>23</v>
      </c>
      <c r="E894" s="8" t="s">
        <v>1374</v>
      </c>
      <c r="F894" s="8" t="s">
        <v>1375</v>
      </c>
      <c r="G894" s="8">
        <v>97.53</v>
      </c>
      <c r="H894" s="8">
        <v>14.28</v>
      </c>
      <c r="I894" s="8">
        <v>1.8963000000000001</v>
      </c>
      <c r="J894" s="8">
        <v>1.3171999999999999</v>
      </c>
      <c r="K894" s="8" t="s">
        <v>1385</v>
      </c>
      <c r="L894" s="8">
        <v>593</v>
      </c>
      <c r="M894" s="8" t="s">
        <v>1396</v>
      </c>
      <c r="N894" s="89" t="s">
        <v>2905</v>
      </c>
      <c r="O894" s="8" t="s">
        <v>2016</v>
      </c>
      <c r="P894" s="8">
        <v>180</v>
      </c>
      <c r="Q894" s="8">
        <v>0</v>
      </c>
    </row>
    <row r="895" spans="1:17">
      <c r="A895" s="9" t="s">
        <v>2906</v>
      </c>
      <c r="B895" s="9" t="s">
        <v>541</v>
      </c>
      <c r="C895" s="9" t="s">
        <v>20</v>
      </c>
      <c r="D895" s="9" t="s">
        <v>10</v>
      </c>
      <c r="E895" s="9" t="s">
        <v>1374</v>
      </c>
      <c r="F895" s="9" t="s">
        <v>1375</v>
      </c>
      <c r="G895" s="9">
        <v>59.76</v>
      </c>
      <c r="H895" s="9">
        <v>9.4700000000000006</v>
      </c>
      <c r="I895" s="9">
        <v>0.61229999999999996</v>
      </c>
      <c r="J895" s="9">
        <v>1.9135</v>
      </c>
      <c r="K895" s="9" t="s">
        <v>1358</v>
      </c>
      <c r="L895" s="9">
        <v>604</v>
      </c>
      <c r="M895" s="9" t="s">
        <v>1386</v>
      </c>
      <c r="N895" s="90" t="s">
        <v>1420</v>
      </c>
      <c r="O895" s="9"/>
      <c r="P895" s="9">
        <v>36</v>
      </c>
      <c r="Q895" s="9">
        <v>26.98</v>
      </c>
    </row>
    <row r="896" spans="1:17">
      <c r="A896" s="8" t="s">
        <v>2907</v>
      </c>
      <c r="B896" s="8" t="s">
        <v>195</v>
      </c>
      <c r="C896" s="8" t="s">
        <v>28</v>
      </c>
      <c r="D896" s="8" t="s">
        <v>23</v>
      </c>
      <c r="E896" s="8" t="s">
        <v>1408</v>
      </c>
      <c r="F896" s="8" t="s">
        <v>1390</v>
      </c>
      <c r="G896" s="8">
        <v>62.46</v>
      </c>
      <c r="H896" s="8">
        <v>13.77</v>
      </c>
      <c r="I896" s="8">
        <v>0.62649999999999995</v>
      </c>
      <c r="J896" s="8">
        <v>0.96120000000000005</v>
      </c>
      <c r="K896" s="8" t="s">
        <v>1412</v>
      </c>
      <c r="L896" s="8">
        <v>749</v>
      </c>
      <c r="M896" s="8" t="s">
        <v>1426</v>
      </c>
      <c r="N896" s="89" t="s">
        <v>1401</v>
      </c>
      <c r="O896" s="8"/>
      <c r="P896" s="8">
        <v>120</v>
      </c>
      <c r="Q896" s="8">
        <v>41.15</v>
      </c>
    </row>
    <row r="897" spans="1:17">
      <c r="A897" s="9" t="s">
        <v>2908</v>
      </c>
      <c r="B897" s="9" t="s">
        <v>1087</v>
      </c>
      <c r="C897" s="9" t="s">
        <v>24</v>
      </c>
      <c r="D897" s="9" t="s">
        <v>31</v>
      </c>
      <c r="E897" s="9" t="s">
        <v>1374</v>
      </c>
      <c r="F897" s="9" t="s">
        <v>1384</v>
      </c>
      <c r="G897" s="9">
        <v>31.43</v>
      </c>
      <c r="H897" s="9">
        <v>8.3000000000000007</v>
      </c>
      <c r="I897" s="9">
        <v>0.57989999999999997</v>
      </c>
      <c r="J897" s="9">
        <v>1.4258</v>
      </c>
      <c r="K897" s="9" t="s">
        <v>1376</v>
      </c>
      <c r="L897" s="9">
        <v>686</v>
      </c>
      <c r="M897" s="9" t="s">
        <v>1403</v>
      </c>
      <c r="N897" s="90" t="s">
        <v>2903</v>
      </c>
      <c r="O897" s="9" t="s">
        <v>2630</v>
      </c>
      <c r="P897" s="9">
        <v>24</v>
      </c>
      <c r="Q897" s="9">
        <v>19.37</v>
      </c>
    </row>
    <row r="898" spans="1:17">
      <c r="A898" s="8" t="s">
        <v>2909</v>
      </c>
      <c r="B898" s="8" t="s">
        <v>453</v>
      </c>
      <c r="C898" s="8" t="s">
        <v>24</v>
      </c>
      <c r="D898" s="8" t="s">
        <v>23</v>
      </c>
      <c r="E898" s="8" t="s">
        <v>1400</v>
      </c>
      <c r="F898" s="8" t="s">
        <v>1375</v>
      </c>
      <c r="G898" s="8">
        <v>23.42</v>
      </c>
      <c r="H898" s="8">
        <v>17.149999999999999</v>
      </c>
      <c r="I898" s="8">
        <v>0.20979999999999999</v>
      </c>
      <c r="J898" s="8">
        <v>0.34620000000000001</v>
      </c>
      <c r="K898" s="8" t="s">
        <v>1358</v>
      </c>
      <c r="L898" s="8">
        <v>571</v>
      </c>
      <c r="M898" s="8" t="s">
        <v>1386</v>
      </c>
      <c r="N898" s="89" t="s">
        <v>371</v>
      </c>
      <c r="O898" s="8"/>
      <c r="P898" s="8">
        <v>240</v>
      </c>
      <c r="Q898" s="8">
        <v>6.81</v>
      </c>
    </row>
    <row r="899" spans="1:17">
      <c r="A899" s="9" t="s">
        <v>2910</v>
      </c>
      <c r="B899" s="9" t="s">
        <v>265</v>
      </c>
      <c r="C899" s="9" t="s">
        <v>41</v>
      </c>
      <c r="D899" s="9" t="s">
        <v>44</v>
      </c>
      <c r="E899" s="9" t="s">
        <v>1374</v>
      </c>
      <c r="F899" s="9" t="s">
        <v>1384</v>
      </c>
      <c r="G899" s="9">
        <v>98.84</v>
      </c>
      <c r="H899" s="9">
        <v>13.36</v>
      </c>
      <c r="I899" s="9">
        <v>1.6366000000000001</v>
      </c>
      <c r="J899" s="9">
        <v>1.1834</v>
      </c>
      <c r="K899" s="9"/>
      <c r="L899" s="9">
        <v>755</v>
      </c>
      <c r="M899" s="9" t="s">
        <v>1426</v>
      </c>
      <c r="N899" s="90" t="s">
        <v>2752</v>
      </c>
      <c r="O899" s="9"/>
      <c r="P899" s="9">
        <v>240</v>
      </c>
      <c r="Q899" s="9">
        <v>30.82</v>
      </c>
    </row>
    <row r="900" spans="1:17">
      <c r="A900" s="8" t="s">
        <v>2911</v>
      </c>
      <c r="B900" s="8" t="s">
        <v>1257</v>
      </c>
      <c r="C900" s="8" t="s">
        <v>41</v>
      </c>
      <c r="D900" s="8" t="s">
        <v>44</v>
      </c>
      <c r="E900" s="8" t="s">
        <v>1389</v>
      </c>
      <c r="F900" s="8" t="s">
        <v>1384</v>
      </c>
      <c r="G900" s="8">
        <v>69.44</v>
      </c>
      <c r="H900" s="8">
        <v>12.77</v>
      </c>
      <c r="I900" s="8">
        <v>0.39240000000000003</v>
      </c>
      <c r="J900" s="8">
        <v>1.2545999999999999</v>
      </c>
      <c r="K900" s="8" t="s">
        <v>1412</v>
      </c>
      <c r="L900" s="8">
        <v>707</v>
      </c>
      <c r="M900" s="8" t="s">
        <v>1403</v>
      </c>
      <c r="N900" s="89" t="s">
        <v>2912</v>
      </c>
      <c r="O900" s="8" t="s">
        <v>1621</v>
      </c>
      <c r="P900" s="8">
        <v>84</v>
      </c>
      <c r="Q900" s="8">
        <v>23.89</v>
      </c>
    </row>
    <row r="901" spans="1:17">
      <c r="A901" s="9" t="s">
        <v>2913</v>
      </c>
      <c r="B901" s="9" t="s">
        <v>561</v>
      </c>
      <c r="C901" s="9" t="s">
        <v>35</v>
      </c>
      <c r="D901" s="9" t="s">
        <v>23</v>
      </c>
      <c r="E901" s="9" t="s">
        <v>1389</v>
      </c>
      <c r="F901" s="9" t="s">
        <v>1384</v>
      </c>
      <c r="G901" s="9">
        <v>4.6900000000000004</v>
      </c>
      <c r="H901" s="9"/>
      <c r="I901" s="9">
        <v>4.4699999999999997E-2</v>
      </c>
      <c r="J901" s="9"/>
      <c r="K901" s="9" t="s">
        <v>1412</v>
      </c>
      <c r="L901" s="9">
        <v>561</v>
      </c>
      <c r="M901" s="9" t="s">
        <v>1377</v>
      </c>
      <c r="N901" s="90" t="s">
        <v>2732</v>
      </c>
      <c r="O901" s="9" t="s">
        <v>2711</v>
      </c>
      <c r="P901" s="9">
        <v>120</v>
      </c>
      <c r="Q901" s="9">
        <v>3.35</v>
      </c>
    </row>
    <row r="902" spans="1:17">
      <c r="A902" s="8" t="s">
        <v>2914</v>
      </c>
      <c r="B902" s="8" t="s">
        <v>113</v>
      </c>
      <c r="C902" s="8" t="s">
        <v>16</v>
      </c>
      <c r="D902" s="8" t="s">
        <v>31</v>
      </c>
      <c r="E902" s="8" t="s">
        <v>1380</v>
      </c>
      <c r="F902" s="8" t="s">
        <v>1384</v>
      </c>
      <c r="G902" s="8">
        <v>78.099999999999994</v>
      </c>
      <c r="H902" s="8">
        <v>17</v>
      </c>
      <c r="I902" s="8">
        <v>0.78100000000000003</v>
      </c>
      <c r="J902" s="8">
        <v>1.3573999999999999</v>
      </c>
      <c r="K902" s="8" t="s">
        <v>1412</v>
      </c>
      <c r="L902" s="8">
        <v>588</v>
      </c>
      <c r="M902" s="8" t="s">
        <v>1403</v>
      </c>
      <c r="N902" s="89" t="s">
        <v>1580</v>
      </c>
      <c r="O902" s="8" t="s">
        <v>2045</v>
      </c>
      <c r="P902" s="8">
        <v>120</v>
      </c>
      <c r="Q902" s="8">
        <v>29.77</v>
      </c>
    </row>
    <row r="903" spans="1:17">
      <c r="A903" s="9" t="s">
        <v>2915</v>
      </c>
      <c r="B903" s="9" t="s">
        <v>738</v>
      </c>
      <c r="C903" s="9" t="s">
        <v>7</v>
      </c>
      <c r="D903" s="9" t="s">
        <v>23</v>
      </c>
      <c r="E903" s="9" t="s">
        <v>1400</v>
      </c>
      <c r="F903" s="9" t="s">
        <v>1384</v>
      </c>
      <c r="G903" s="9">
        <v>92.35</v>
      </c>
      <c r="H903" s="9">
        <v>17.89</v>
      </c>
      <c r="I903" s="9">
        <v>0.82340000000000002</v>
      </c>
      <c r="J903" s="9">
        <v>1.9350000000000001</v>
      </c>
      <c r="K903" s="9" t="s">
        <v>1358</v>
      </c>
      <c r="L903" s="9">
        <v>565</v>
      </c>
      <c r="M903" s="9" t="s">
        <v>1426</v>
      </c>
      <c r="N903" s="90" t="s">
        <v>1626</v>
      </c>
      <c r="O903" s="9"/>
      <c r="P903" s="9">
        <v>84</v>
      </c>
      <c r="Q903" s="9">
        <v>29.6</v>
      </c>
    </row>
    <row r="904" spans="1:17">
      <c r="A904" s="8" t="s">
        <v>2916</v>
      </c>
      <c r="B904" s="8" t="s">
        <v>204</v>
      </c>
      <c r="C904" s="8" t="s">
        <v>12</v>
      </c>
      <c r="D904" s="8" t="s">
        <v>1360</v>
      </c>
      <c r="E904" s="8" t="s">
        <v>1411</v>
      </c>
      <c r="F904" s="8" t="s">
        <v>1390</v>
      </c>
      <c r="G904" s="8">
        <v>37.729999999999997</v>
      </c>
      <c r="H904" s="8">
        <v>10.76</v>
      </c>
      <c r="I904" s="8">
        <v>0.29249999999999998</v>
      </c>
      <c r="J904" s="8">
        <v>0.51459999999999995</v>
      </c>
      <c r="K904" s="8" t="s">
        <v>1395</v>
      </c>
      <c r="L904" s="8">
        <v>765</v>
      </c>
      <c r="M904" s="8" t="s">
        <v>1381</v>
      </c>
      <c r="N904" s="89" t="s">
        <v>2917</v>
      </c>
      <c r="O904" s="8"/>
      <c r="P904" s="8">
        <v>120</v>
      </c>
      <c r="Q904" s="8">
        <v>4.8499999999999996</v>
      </c>
    </row>
    <row r="905" spans="1:17">
      <c r="A905" s="9" t="s">
        <v>2918</v>
      </c>
      <c r="B905" s="9" t="s">
        <v>500</v>
      </c>
      <c r="C905" s="9" t="s">
        <v>16</v>
      </c>
      <c r="D905" s="9" t="s">
        <v>31</v>
      </c>
      <c r="E905" s="9" t="s">
        <v>1400</v>
      </c>
      <c r="F905" s="9" t="s">
        <v>1384</v>
      </c>
      <c r="G905" s="9">
        <v>65.95</v>
      </c>
      <c r="H905" s="9"/>
      <c r="I905" s="9">
        <v>0.55920000000000003</v>
      </c>
      <c r="J905" s="9"/>
      <c r="K905" s="9" t="s">
        <v>1358</v>
      </c>
      <c r="L905" s="9">
        <v>762</v>
      </c>
      <c r="M905" s="9" t="s">
        <v>1403</v>
      </c>
      <c r="N905" s="90" t="s">
        <v>1524</v>
      </c>
      <c r="O905" s="9" t="s">
        <v>1563</v>
      </c>
      <c r="P905" s="9">
        <v>180</v>
      </c>
      <c r="Q905" s="9">
        <v>52.65</v>
      </c>
    </row>
    <row r="906" spans="1:17">
      <c r="A906" s="8" t="s">
        <v>2919</v>
      </c>
      <c r="B906" s="8" t="s">
        <v>1134</v>
      </c>
      <c r="C906" s="8" t="s">
        <v>28</v>
      </c>
      <c r="D906" s="8" t="s">
        <v>1360</v>
      </c>
      <c r="E906" s="8" t="s">
        <v>1411</v>
      </c>
      <c r="F906" s="8" t="s">
        <v>1375</v>
      </c>
      <c r="G906" s="8">
        <v>38.76</v>
      </c>
      <c r="H906" s="8">
        <v>8.0500000000000007</v>
      </c>
      <c r="I906" s="8">
        <v>0.70899999999999996</v>
      </c>
      <c r="J906" s="8">
        <v>1.7539</v>
      </c>
      <c r="K906" s="8" t="s">
        <v>1376</v>
      </c>
      <c r="L906" s="8">
        <v>559</v>
      </c>
      <c r="M906" s="8" t="s">
        <v>1377</v>
      </c>
      <c r="N906" s="89" t="s">
        <v>1561</v>
      </c>
      <c r="O906" s="8" t="s">
        <v>1866</v>
      </c>
      <c r="P906" s="8">
        <v>24</v>
      </c>
      <c r="Q906" s="8">
        <v>19.22</v>
      </c>
    </row>
    <row r="907" spans="1:17">
      <c r="A907" s="9" t="s">
        <v>2920</v>
      </c>
      <c r="B907" s="9" t="s">
        <v>380</v>
      </c>
      <c r="C907" s="9" t="s">
        <v>28</v>
      </c>
      <c r="D907" s="9" t="s">
        <v>10</v>
      </c>
      <c r="E907" s="9" t="s">
        <v>1389</v>
      </c>
      <c r="F907" s="9" t="s">
        <v>1384</v>
      </c>
      <c r="G907" s="9">
        <v>54.12</v>
      </c>
      <c r="H907" s="9">
        <v>11.53</v>
      </c>
      <c r="I907" s="9">
        <v>0.30869999999999997</v>
      </c>
      <c r="J907" s="9">
        <v>1.7854000000000001</v>
      </c>
      <c r="K907" s="9" t="s">
        <v>1358</v>
      </c>
      <c r="L907" s="9">
        <v>755</v>
      </c>
      <c r="M907" s="9" t="s">
        <v>1403</v>
      </c>
      <c r="N907" s="90" t="s">
        <v>1791</v>
      </c>
      <c r="O907" s="9" t="s">
        <v>1681</v>
      </c>
      <c r="P907" s="9">
        <v>36</v>
      </c>
      <c r="Q907" s="9">
        <v>23.39</v>
      </c>
    </row>
    <row r="908" spans="1:17">
      <c r="A908" s="8" t="s">
        <v>2921</v>
      </c>
      <c r="B908" s="8" t="s">
        <v>1062</v>
      </c>
      <c r="C908" s="8" t="s">
        <v>16</v>
      </c>
      <c r="D908" s="8" t="s">
        <v>1360</v>
      </c>
      <c r="E908" s="8" t="s">
        <v>1389</v>
      </c>
      <c r="F908" s="8" t="s">
        <v>1384</v>
      </c>
      <c r="G908" s="8">
        <v>52.51</v>
      </c>
      <c r="H908" s="8">
        <v>16.23</v>
      </c>
      <c r="I908" s="8">
        <v>0.26989999999999997</v>
      </c>
      <c r="J908" s="8">
        <v>4.7699999999999996</v>
      </c>
      <c r="K908" s="8" t="s">
        <v>1395</v>
      </c>
      <c r="L908" s="8">
        <v>725</v>
      </c>
      <c r="M908" s="8" t="s">
        <v>1426</v>
      </c>
      <c r="N908" s="89" t="s">
        <v>2922</v>
      </c>
      <c r="O908" s="8"/>
      <c r="P908" s="8">
        <v>12</v>
      </c>
      <c r="Q908" s="8">
        <v>30.85</v>
      </c>
    </row>
    <row r="909" spans="1:17">
      <c r="A909" s="9" t="s">
        <v>2923</v>
      </c>
      <c r="B909" s="9" t="s">
        <v>80</v>
      </c>
      <c r="C909" s="9" t="s">
        <v>20</v>
      </c>
      <c r="D909" s="9" t="s">
        <v>10</v>
      </c>
      <c r="E909" s="9" t="s">
        <v>1389</v>
      </c>
      <c r="F909" s="9" t="s">
        <v>1384</v>
      </c>
      <c r="G909" s="9">
        <v>26.11</v>
      </c>
      <c r="H909" s="9">
        <v>8.24</v>
      </c>
      <c r="I909" s="9">
        <v>0.4017</v>
      </c>
      <c r="J909" s="9">
        <v>0.3201</v>
      </c>
      <c r="K909" s="9" t="s">
        <v>1376</v>
      </c>
      <c r="L909" s="9">
        <v>747</v>
      </c>
      <c r="M909" s="9" t="s">
        <v>1426</v>
      </c>
      <c r="N909" s="90" t="s">
        <v>1480</v>
      </c>
      <c r="O909" s="9"/>
      <c r="P909" s="9">
        <v>120</v>
      </c>
      <c r="Q909" s="9">
        <v>12.32</v>
      </c>
    </row>
    <row r="910" spans="1:17">
      <c r="A910" s="8" t="s">
        <v>2924</v>
      </c>
      <c r="B910" s="8" t="s">
        <v>919</v>
      </c>
      <c r="C910" s="8" t="s">
        <v>41</v>
      </c>
      <c r="D910" s="8" t="s">
        <v>31</v>
      </c>
      <c r="E910" s="8" t="s">
        <v>1408</v>
      </c>
      <c r="F910" s="8" t="s">
        <v>1384</v>
      </c>
      <c r="G910" s="8">
        <v>89.97</v>
      </c>
      <c r="H910" s="8">
        <v>10.56</v>
      </c>
      <c r="I910" s="8">
        <v>0.94940000000000002</v>
      </c>
      <c r="J910" s="8">
        <v>7.9332000000000003</v>
      </c>
      <c r="K910" s="8" t="s">
        <v>1385</v>
      </c>
      <c r="L910" s="8">
        <v>556</v>
      </c>
      <c r="M910" s="8" t="s">
        <v>1386</v>
      </c>
      <c r="N910" s="89" t="s">
        <v>2501</v>
      </c>
      <c r="O910" s="8"/>
      <c r="P910" s="8">
        <v>12</v>
      </c>
      <c r="Q910" s="8">
        <v>0</v>
      </c>
    </row>
    <row r="911" spans="1:17">
      <c r="A911" s="9" t="s">
        <v>2925</v>
      </c>
      <c r="B911" s="9" t="s">
        <v>453</v>
      </c>
      <c r="C911" s="9" t="s">
        <v>35</v>
      </c>
      <c r="D911" s="9" t="s">
        <v>1360</v>
      </c>
      <c r="E911" s="9" t="s">
        <v>1389</v>
      </c>
      <c r="F911" s="9" t="s">
        <v>1384</v>
      </c>
      <c r="G911" s="9">
        <v>22.46</v>
      </c>
      <c r="H911" s="9">
        <v>17.96</v>
      </c>
      <c r="I911" s="9">
        <v>0.15670000000000001</v>
      </c>
      <c r="J911" s="9">
        <v>0.8115</v>
      </c>
      <c r="K911" s="9" t="s">
        <v>1358</v>
      </c>
      <c r="L911" s="9">
        <v>571</v>
      </c>
      <c r="M911" s="9" t="s">
        <v>1426</v>
      </c>
      <c r="N911" s="90" t="s">
        <v>627</v>
      </c>
      <c r="O911" s="9"/>
      <c r="P911" s="9">
        <v>36</v>
      </c>
      <c r="Q911" s="9">
        <v>3.55</v>
      </c>
    </row>
    <row r="912" spans="1:17">
      <c r="A912" s="8" t="s">
        <v>2926</v>
      </c>
      <c r="B912" s="8" t="s">
        <v>1074</v>
      </c>
      <c r="C912" s="8" t="s">
        <v>7</v>
      </c>
      <c r="D912" s="8" t="s">
        <v>10</v>
      </c>
      <c r="E912" s="8" t="s">
        <v>1400</v>
      </c>
      <c r="F912" s="8" t="s">
        <v>1390</v>
      </c>
      <c r="G912" s="8">
        <v>17.14</v>
      </c>
      <c r="H912" s="8">
        <v>16.27</v>
      </c>
      <c r="I912" s="8">
        <v>0.16089999999999999</v>
      </c>
      <c r="J912" s="8">
        <v>0.34310000000000002</v>
      </c>
      <c r="K912" s="8" t="s">
        <v>1385</v>
      </c>
      <c r="L912" s="8">
        <v>740</v>
      </c>
      <c r="M912" s="8" t="s">
        <v>1377</v>
      </c>
      <c r="N912" s="89" t="s">
        <v>1401</v>
      </c>
      <c r="O912" s="8" t="s">
        <v>991</v>
      </c>
      <c r="P912" s="8">
        <v>84</v>
      </c>
      <c r="Q912" s="8">
        <v>0</v>
      </c>
    </row>
    <row r="913" spans="1:17">
      <c r="A913" s="9" t="s">
        <v>2927</v>
      </c>
      <c r="B913" s="9" t="s">
        <v>835</v>
      </c>
      <c r="C913" s="9" t="s">
        <v>35</v>
      </c>
      <c r="D913" s="9" t="s">
        <v>10</v>
      </c>
      <c r="E913" s="9" t="s">
        <v>1400</v>
      </c>
      <c r="F913" s="9" t="s">
        <v>1390</v>
      </c>
      <c r="G913" s="9">
        <v>63.97</v>
      </c>
      <c r="H913" s="9">
        <v>16.57</v>
      </c>
      <c r="I913" s="9">
        <v>0.71699999999999997</v>
      </c>
      <c r="J913" s="9">
        <v>2.2669999999999999</v>
      </c>
      <c r="K913" s="9" t="s">
        <v>1412</v>
      </c>
      <c r="L913" s="9">
        <v>556</v>
      </c>
      <c r="M913" s="9" t="s">
        <v>1396</v>
      </c>
      <c r="N913" s="90" t="s">
        <v>2185</v>
      </c>
      <c r="O913" s="9" t="s">
        <v>1809</v>
      </c>
      <c r="P913" s="9">
        <v>36</v>
      </c>
      <c r="Q913" s="9">
        <v>41.19</v>
      </c>
    </row>
    <row r="914" spans="1:17">
      <c r="A914" s="8" t="s">
        <v>2928</v>
      </c>
      <c r="B914" s="8" t="s">
        <v>699</v>
      </c>
      <c r="C914" s="8" t="s">
        <v>16</v>
      </c>
      <c r="D914" s="8" t="s">
        <v>44</v>
      </c>
      <c r="E914" s="8" t="s">
        <v>1374</v>
      </c>
      <c r="F914" s="8" t="s">
        <v>1384</v>
      </c>
      <c r="G914" s="8">
        <v>34.61</v>
      </c>
      <c r="H914" s="8">
        <v>8.1999999999999993</v>
      </c>
      <c r="I914" s="8">
        <v>0.25380000000000003</v>
      </c>
      <c r="J914" s="8">
        <v>3.0139</v>
      </c>
      <c r="K914" s="8" t="s">
        <v>1358</v>
      </c>
      <c r="L914" s="8">
        <v>597</v>
      </c>
      <c r="M914" s="8" t="s">
        <v>1381</v>
      </c>
      <c r="N914" s="89" t="s">
        <v>2684</v>
      </c>
      <c r="O914" s="8"/>
      <c r="P914" s="8">
        <v>12</v>
      </c>
      <c r="Q914" s="8">
        <v>14.8</v>
      </c>
    </row>
    <row r="915" spans="1:17">
      <c r="A915" s="9" t="s">
        <v>2929</v>
      </c>
      <c r="B915" s="9" t="s">
        <v>448</v>
      </c>
      <c r="C915" s="9" t="s">
        <v>38</v>
      </c>
      <c r="D915" s="9" t="s">
        <v>1360</v>
      </c>
      <c r="E915" s="9" t="s">
        <v>1389</v>
      </c>
      <c r="F915" s="9" t="s">
        <v>1375</v>
      </c>
      <c r="G915" s="9">
        <v>25.66</v>
      </c>
      <c r="H915" s="9">
        <v>13.81</v>
      </c>
      <c r="I915" s="9">
        <v>0.49030000000000001</v>
      </c>
      <c r="J915" s="9">
        <v>0.87460000000000004</v>
      </c>
      <c r="K915" s="9" t="s">
        <v>1385</v>
      </c>
      <c r="L915" s="9">
        <v>775</v>
      </c>
      <c r="M915" s="9" t="s">
        <v>1386</v>
      </c>
      <c r="N915" s="90" t="s">
        <v>2760</v>
      </c>
      <c r="O915" s="9"/>
      <c r="P915" s="9">
        <v>36</v>
      </c>
      <c r="Q915" s="9">
        <v>0</v>
      </c>
    </row>
    <row r="916" spans="1:17">
      <c r="A916" s="8" t="s">
        <v>2930</v>
      </c>
      <c r="B916" s="8" t="s">
        <v>815</v>
      </c>
      <c r="C916" s="8" t="s">
        <v>35</v>
      </c>
      <c r="D916" s="8" t="s">
        <v>23</v>
      </c>
      <c r="E916" s="8" t="s">
        <v>1380</v>
      </c>
      <c r="F916" s="8" t="s">
        <v>1384</v>
      </c>
      <c r="G916" s="8">
        <v>69.989999999999995</v>
      </c>
      <c r="H916" s="8">
        <v>13.58</v>
      </c>
      <c r="I916" s="8">
        <v>1.1975</v>
      </c>
      <c r="J916" s="8">
        <v>6.2704000000000004</v>
      </c>
      <c r="K916" s="8" t="s">
        <v>1385</v>
      </c>
      <c r="L916" s="8">
        <v>630</v>
      </c>
      <c r="M916" s="8" t="s">
        <v>1377</v>
      </c>
      <c r="N916" s="89" t="s">
        <v>824</v>
      </c>
      <c r="O916" s="8" t="s">
        <v>923</v>
      </c>
      <c r="P916" s="8">
        <v>12</v>
      </c>
      <c r="Q916" s="8">
        <v>0</v>
      </c>
    </row>
    <row r="917" spans="1:17">
      <c r="A917" s="9" t="s">
        <v>2931</v>
      </c>
      <c r="B917" s="9" t="s">
        <v>126</v>
      </c>
      <c r="C917" s="9" t="s">
        <v>20</v>
      </c>
      <c r="D917" s="9" t="s">
        <v>23</v>
      </c>
      <c r="E917" s="9" t="s">
        <v>1389</v>
      </c>
      <c r="F917" s="9" t="s">
        <v>1375</v>
      </c>
      <c r="G917" s="9">
        <v>11.25</v>
      </c>
      <c r="H917" s="9">
        <v>14.29</v>
      </c>
      <c r="I917" s="9">
        <v>0.1734</v>
      </c>
      <c r="J917" s="9">
        <v>0.3861</v>
      </c>
      <c r="K917" s="9" t="s">
        <v>1358</v>
      </c>
      <c r="L917" s="9">
        <v>886</v>
      </c>
      <c r="M917" s="9" t="s">
        <v>1426</v>
      </c>
      <c r="N917" s="90" t="s">
        <v>2077</v>
      </c>
      <c r="O917" s="9"/>
      <c r="P917" s="9">
        <v>36</v>
      </c>
      <c r="Q917" s="9">
        <v>5.85</v>
      </c>
    </row>
    <row r="918" spans="1:17">
      <c r="A918" s="8" t="s">
        <v>2932</v>
      </c>
      <c r="B918" s="8" t="s">
        <v>766</v>
      </c>
      <c r="C918" s="8" t="s">
        <v>32</v>
      </c>
      <c r="D918" s="8" t="s">
        <v>31</v>
      </c>
      <c r="E918" s="8" t="s">
        <v>1389</v>
      </c>
      <c r="F918" s="8" t="s">
        <v>1384</v>
      </c>
      <c r="G918" s="8">
        <v>56.2</v>
      </c>
      <c r="H918" s="8">
        <v>7.74</v>
      </c>
      <c r="I918" s="8">
        <v>1.0036</v>
      </c>
      <c r="J918" s="8">
        <v>1.7544</v>
      </c>
      <c r="K918" s="8" t="s">
        <v>1395</v>
      </c>
      <c r="L918" s="8">
        <v>858</v>
      </c>
      <c r="M918" s="8" t="s">
        <v>1396</v>
      </c>
      <c r="N918" s="89" t="s">
        <v>2592</v>
      </c>
      <c r="O918" s="8" t="s">
        <v>1536</v>
      </c>
      <c r="P918" s="8">
        <v>36</v>
      </c>
      <c r="Q918" s="8">
        <v>23.62</v>
      </c>
    </row>
    <row r="919" spans="1:17">
      <c r="A919" s="9" t="s">
        <v>2933</v>
      </c>
      <c r="B919" s="9" t="s">
        <v>894</v>
      </c>
      <c r="C919" s="9" t="s">
        <v>32</v>
      </c>
      <c r="D919" s="9" t="s">
        <v>1360</v>
      </c>
      <c r="E919" s="9" t="s">
        <v>1389</v>
      </c>
      <c r="F919" s="9" t="s">
        <v>1390</v>
      </c>
      <c r="G919" s="9">
        <v>73.86</v>
      </c>
      <c r="H919" s="9">
        <v>16.48</v>
      </c>
      <c r="I919" s="9">
        <v>0.59350000000000003</v>
      </c>
      <c r="J919" s="9">
        <v>1.8149999999999999</v>
      </c>
      <c r="K919" s="9" t="s">
        <v>1412</v>
      </c>
      <c r="L919" s="9">
        <v>561</v>
      </c>
      <c r="M919" s="9" t="s">
        <v>1426</v>
      </c>
      <c r="N919" s="90" t="s">
        <v>1308</v>
      </c>
      <c r="O919" s="9"/>
      <c r="P919" s="9">
        <v>60</v>
      </c>
      <c r="Q919" s="9">
        <v>62.46</v>
      </c>
    </row>
    <row r="920" spans="1:17">
      <c r="A920" s="8" t="s">
        <v>2934</v>
      </c>
      <c r="B920" s="8" t="s">
        <v>1196</v>
      </c>
      <c r="C920" s="8" t="s">
        <v>38</v>
      </c>
      <c r="D920" s="8" t="s">
        <v>44</v>
      </c>
      <c r="E920" s="8" t="s">
        <v>1411</v>
      </c>
      <c r="F920" s="8" t="s">
        <v>1390</v>
      </c>
      <c r="G920" s="8">
        <v>58.43</v>
      </c>
      <c r="H920" s="8">
        <v>10.48</v>
      </c>
      <c r="I920" s="8">
        <v>0.31040000000000001</v>
      </c>
      <c r="J920" s="8">
        <v>1.8986000000000001</v>
      </c>
      <c r="K920" s="8" t="s">
        <v>1385</v>
      </c>
      <c r="L920" s="8">
        <v>594</v>
      </c>
      <c r="M920" s="8" t="s">
        <v>1426</v>
      </c>
      <c r="N920" s="89" t="s">
        <v>2935</v>
      </c>
      <c r="O920" s="8"/>
      <c r="P920" s="8">
        <v>36</v>
      </c>
      <c r="Q920" s="8">
        <v>0</v>
      </c>
    </row>
    <row r="921" spans="1:17">
      <c r="A921" s="9" t="s">
        <v>2936</v>
      </c>
      <c r="B921" s="9" t="s">
        <v>184</v>
      </c>
      <c r="C921" s="9" t="s">
        <v>41</v>
      </c>
      <c r="D921" s="9" t="s">
        <v>31</v>
      </c>
      <c r="E921" s="9" t="s">
        <v>1389</v>
      </c>
      <c r="F921" s="9" t="s">
        <v>1390</v>
      </c>
      <c r="G921" s="9">
        <v>45.37</v>
      </c>
      <c r="H921" s="9">
        <v>15.22</v>
      </c>
      <c r="I921" s="9">
        <v>0.35049999999999998</v>
      </c>
      <c r="J921" s="9">
        <v>0.73809999999999998</v>
      </c>
      <c r="K921" s="9" t="s">
        <v>1395</v>
      </c>
      <c r="L921" s="9">
        <v>787</v>
      </c>
      <c r="M921" s="9" t="s">
        <v>1386</v>
      </c>
      <c r="N921" s="90" t="s">
        <v>1731</v>
      </c>
      <c r="O921" s="9"/>
      <c r="P921" s="9">
        <v>120</v>
      </c>
      <c r="Q921" s="9">
        <v>20.51</v>
      </c>
    </row>
    <row r="922" spans="1:17">
      <c r="A922" s="8" t="s">
        <v>2937</v>
      </c>
      <c r="B922" s="8" t="s">
        <v>772</v>
      </c>
      <c r="C922" s="8" t="s">
        <v>35</v>
      </c>
      <c r="D922" s="8" t="s">
        <v>31</v>
      </c>
      <c r="E922" s="8" t="s">
        <v>1389</v>
      </c>
      <c r="F922" s="8" t="s">
        <v>1384</v>
      </c>
      <c r="G922" s="8">
        <v>91.29</v>
      </c>
      <c r="H922" s="8">
        <v>7.69</v>
      </c>
      <c r="I922" s="8">
        <v>0.56679999999999997</v>
      </c>
      <c r="J922" s="8">
        <v>1.0927</v>
      </c>
      <c r="K922" s="8" t="s">
        <v>1412</v>
      </c>
      <c r="L922" s="8">
        <v>663</v>
      </c>
      <c r="M922" s="8" t="s">
        <v>1403</v>
      </c>
      <c r="N922" s="89" t="s">
        <v>158</v>
      </c>
      <c r="O922" s="8" t="s">
        <v>2274</v>
      </c>
      <c r="P922" s="8">
        <v>120</v>
      </c>
      <c r="Q922" s="8">
        <v>71.95</v>
      </c>
    </row>
    <row r="923" spans="1:17">
      <c r="A923" s="9" t="s">
        <v>2938</v>
      </c>
      <c r="B923" s="9" t="s">
        <v>870</v>
      </c>
      <c r="C923" s="9" t="s">
        <v>16</v>
      </c>
      <c r="D923" s="9" t="s">
        <v>1360</v>
      </c>
      <c r="E923" s="9" t="s">
        <v>1411</v>
      </c>
      <c r="F923" s="9" t="s">
        <v>1375</v>
      </c>
      <c r="G923" s="9">
        <v>12.59</v>
      </c>
      <c r="H923" s="9">
        <v>17.010000000000002</v>
      </c>
      <c r="I923" s="9">
        <v>0.2384</v>
      </c>
      <c r="J923" s="9">
        <v>0.21890000000000001</v>
      </c>
      <c r="K923" s="9" t="s">
        <v>1395</v>
      </c>
      <c r="L923" s="9">
        <v>876</v>
      </c>
      <c r="M923" s="9" t="s">
        <v>1396</v>
      </c>
      <c r="N923" s="90" t="s">
        <v>2100</v>
      </c>
      <c r="O923" s="9" t="s">
        <v>2706</v>
      </c>
      <c r="P923" s="9">
        <v>120</v>
      </c>
      <c r="Q923" s="9">
        <v>4.66</v>
      </c>
    </row>
    <row r="924" spans="1:17">
      <c r="A924" s="8" t="s">
        <v>2939</v>
      </c>
      <c r="B924" s="8" t="s">
        <v>645</v>
      </c>
      <c r="C924" s="8" t="s">
        <v>20</v>
      </c>
      <c r="D924" s="8" t="s">
        <v>44</v>
      </c>
      <c r="E924" s="8" t="s">
        <v>1389</v>
      </c>
      <c r="F924" s="8" t="s">
        <v>1375</v>
      </c>
      <c r="G924" s="8">
        <v>67.17</v>
      </c>
      <c r="H924" s="8">
        <v>14.6</v>
      </c>
      <c r="I924" s="8">
        <v>0.50949999999999995</v>
      </c>
      <c r="J924" s="8">
        <v>1.5839000000000001</v>
      </c>
      <c r="K924" s="8" t="s">
        <v>1395</v>
      </c>
      <c r="L924" s="8">
        <v>831</v>
      </c>
      <c r="M924" s="8" t="s">
        <v>1396</v>
      </c>
      <c r="N924" s="89" t="s">
        <v>2940</v>
      </c>
      <c r="O924" s="8" t="s">
        <v>2941</v>
      </c>
      <c r="P924" s="8">
        <v>60</v>
      </c>
      <c r="Q924" s="8">
        <v>11.06</v>
      </c>
    </row>
    <row r="925" spans="1:17">
      <c r="A925" s="9" t="s">
        <v>2942</v>
      </c>
      <c r="B925" s="9" t="s">
        <v>110</v>
      </c>
      <c r="C925" s="9" t="s">
        <v>38</v>
      </c>
      <c r="D925" s="9" t="s">
        <v>31</v>
      </c>
      <c r="E925" s="9" t="s">
        <v>1380</v>
      </c>
      <c r="F925" s="9" t="s">
        <v>1384</v>
      </c>
      <c r="G925" s="9">
        <v>21.27</v>
      </c>
      <c r="H925" s="9">
        <v>14.7</v>
      </c>
      <c r="I925" s="9">
        <v>0.34889999999999999</v>
      </c>
      <c r="J925" s="9">
        <v>1.9168000000000001</v>
      </c>
      <c r="K925" s="9" t="s">
        <v>1385</v>
      </c>
      <c r="L925" s="9">
        <v>880</v>
      </c>
      <c r="M925" s="9" t="s">
        <v>1426</v>
      </c>
      <c r="N925" s="90" t="s">
        <v>2617</v>
      </c>
      <c r="O925" s="9"/>
      <c r="P925" s="9">
        <v>12</v>
      </c>
      <c r="Q925" s="9">
        <v>0</v>
      </c>
    </row>
    <row r="926" spans="1:17">
      <c r="A926" s="8" t="s">
        <v>2943</v>
      </c>
      <c r="B926" s="8" t="s">
        <v>1213</v>
      </c>
      <c r="C926" s="8" t="s">
        <v>16</v>
      </c>
      <c r="D926" s="8" t="s">
        <v>10</v>
      </c>
      <c r="E926" s="8" t="s">
        <v>1374</v>
      </c>
      <c r="F926" s="8" t="s">
        <v>1384</v>
      </c>
      <c r="G926" s="8">
        <v>18.5</v>
      </c>
      <c r="H926" s="8">
        <v>17.95</v>
      </c>
      <c r="I926" s="8">
        <v>0.14050000000000001</v>
      </c>
      <c r="J926" s="8">
        <v>0.92310000000000003</v>
      </c>
      <c r="K926" s="8" t="s">
        <v>1412</v>
      </c>
      <c r="L926" s="8">
        <v>878</v>
      </c>
      <c r="M926" s="8" t="s">
        <v>1381</v>
      </c>
      <c r="N926" s="89" t="s">
        <v>2944</v>
      </c>
      <c r="O926" s="8"/>
      <c r="P926" s="8">
        <v>24</v>
      </c>
      <c r="Q926" s="8">
        <v>9.89</v>
      </c>
    </row>
    <row r="927" spans="1:17">
      <c r="A927" s="9" t="s">
        <v>2945</v>
      </c>
      <c r="B927" s="9" t="s">
        <v>608</v>
      </c>
      <c r="C927" s="9" t="s">
        <v>38</v>
      </c>
      <c r="D927" s="9" t="s">
        <v>1360</v>
      </c>
      <c r="E927" s="9" t="s">
        <v>1400</v>
      </c>
      <c r="F927" s="9" t="s">
        <v>1390</v>
      </c>
      <c r="G927" s="9">
        <v>42.3</v>
      </c>
      <c r="H927" s="9">
        <v>11.92</v>
      </c>
      <c r="I927" s="9">
        <v>0.77849999999999997</v>
      </c>
      <c r="J927" s="9">
        <v>1.9896</v>
      </c>
      <c r="K927" s="9" t="s">
        <v>1358</v>
      </c>
      <c r="L927" s="9">
        <v>690</v>
      </c>
      <c r="M927" s="9" t="s">
        <v>1396</v>
      </c>
      <c r="N927" s="90" t="s">
        <v>2218</v>
      </c>
      <c r="O927" s="9" t="s">
        <v>1795</v>
      </c>
      <c r="P927" s="9">
        <v>24</v>
      </c>
      <c r="Q927" s="9">
        <v>13.66</v>
      </c>
    </row>
    <row r="928" spans="1:17">
      <c r="A928" s="8" t="s">
        <v>2946</v>
      </c>
      <c r="B928" s="8" t="s">
        <v>519</v>
      </c>
      <c r="C928" s="8" t="s">
        <v>16</v>
      </c>
      <c r="D928" s="8" t="s">
        <v>10</v>
      </c>
      <c r="E928" s="8" t="s">
        <v>1380</v>
      </c>
      <c r="F928" s="8" t="s">
        <v>1375</v>
      </c>
      <c r="G928" s="8">
        <v>18.59</v>
      </c>
      <c r="H928" s="8">
        <v>17.57</v>
      </c>
      <c r="I928" s="8">
        <v>0.23180000000000001</v>
      </c>
      <c r="J928" s="8">
        <v>0.28079999999999999</v>
      </c>
      <c r="K928" s="8" t="s">
        <v>1376</v>
      </c>
      <c r="L928" s="8">
        <v>837</v>
      </c>
      <c r="M928" s="8" t="s">
        <v>1386</v>
      </c>
      <c r="N928" s="89" t="s">
        <v>2800</v>
      </c>
      <c r="O928" s="8"/>
      <c r="P928" s="8">
        <v>240</v>
      </c>
      <c r="Q928" s="8">
        <v>10.09</v>
      </c>
    </row>
    <row r="929" spans="1:17">
      <c r="A929" s="9" t="s">
        <v>2947</v>
      </c>
      <c r="B929" s="9" t="s">
        <v>953</v>
      </c>
      <c r="C929" s="9" t="s">
        <v>32</v>
      </c>
      <c r="D929" s="9" t="s">
        <v>31</v>
      </c>
      <c r="E929" s="9" t="s">
        <v>1400</v>
      </c>
      <c r="F929" s="9" t="s">
        <v>1390</v>
      </c>
      <c r="G929" s="9">
        <v>31.77</v>
      </c>
      <c r="H929" s="9">
        <v>14.05</v>
      </c>
      <c r="I929" s="9">
        <v>0.504</v>
      </c>
      <c r="J929" s="9">
        <v>0.86899999999999999</v>
      </c>
      <c r="K929" s="9" t="s">
        <v>1412</v>
      </c>
      <c r="L929" s="9">
        <v>632</v>
      </c>
      <c r="M929" s="9" t="s">
        <v>1381</v>
      </c>
      <c r="N929" s="90" t="s">
        <v>2007</v>
      </c>
      <c r="O929" s="9"/>
      <c r="P929" s="9">
        <v>48</v>
      </c>
      <c r="Q929" s="9">
        <v>6.2</v>
      </c>
    </row>
    <row r="930" spans="1:17">
      <c r="A930" s="8" t="s">
        <v>2948</v>
      </c>
      <c r="B930" s="8" t="s">
        <v>1156</v>
      </c>
      <c r="C930" s="8" t="s">
        <v>16</v>
      </c>
      <c r="D930" s="8" t="s">
        <v>1360</v>
      </c>
      <c r="E930" s="8" t="s">
        <v>1380</v>
      </c>
      <c r="F930" s="8" t="s">
        <v>1384</v>
      </c>
      <c r="G930" s="8">
        <v>19.12</v>
      </c>
      <c r="H930" s="8">
        <v>8.1999999999999993</v>
      </c>
      <c r="I930" s="8">
        <v>0.17710000000000001</v>
      </c>
      <c r="J930" s="8">
        <v>0.38950000000000001</v>
      </c>
      <c r="K930" s="8" t="s">
        <v>1358</v>
      </c>
      <c r="L930" s="8">
        <v>704</v>
      </c>
      <c r="M930" s="8" t="s">
        <v>1386</v>
      </c>
      <c r="N930" s="89" t="s">
        <v>1107</v>
      </c>
      <c r="O930" s="8"/>
      <c r="P930" s="8">
        <v>60</v>
      </c>
      <c r="Q930" s="8">
        <v>6.49</v>
      </c>
    </row>
    <row r="931" spans="1:17">
      <c r="A931" s="9" t="s">
        <v>2949</v>
      </c>
      <c r="B931" s="9" t="s">
        <v>1240</v>
      </c>
      <c r="C931" s="9" t="s">
        <v>41</v>
      </c>
      <c r="D931" s="9" t="s">
        <v>10</v>
      </c>
      <c r="E931" s="9" t="s">
        <v>1380</v>
      </c>
      <c r="F931" s="9" t="s">
        <v>1375</v>
      </c>
      <c r="G931" s="9">
        <v>86.41</v>
      </c>
      <c r="H931" s="9">
        <v>16.579999999999998</v>
      </c>
      <c r="I931" s="9">
        <v>0.95860000000000001</v>
      </c>
      <c r="J931" s="9">
        <v>2.1280000000000001</v>
      </c>
      <c r="K931" s="9" t="s">
        <v>1358</v>
      </c>
      <c r="L931" s="9">
        <v>797</v>
      </c>
      <c r="M931" s="9" t="s">
        <v>1381</v>
      </c>
      <c r="N931" s="90" t="s">
        <v>1807</v>
      </c>
      <c r="O931" s="9"/>
      <c r="P931" s="9">
        <v>60</v>
      </c>
      <c r="Q931" s="9">
        <v>15.73</v>
      </c>
    </row>
    <row r="932" spans="1:17">
      <c r="A932" s="8" t="s">
        <v>2950</v>
      </c>
      <c r="B932" s="8" t="s">
        <v>240</v>
      </c>
      <c r="C932" s="8" t="s">
        <v>38</v>
      </c>
      <c r="D932" s="8" t="s">
        <v>10</v>
      </c>
      <c r="E932" s="8" t="s">
        <v>1380</v>
      </c>
      <c r="F932" s="8" t="s">
        <v>1384</v>
      </c>
      <c r="G932" s="8">
        <v>87.64</v>
      </c>
      <c r="H932" s="8">
        <v>7.73</v>
      </c>
      <c r="I932" s="8">
        <v>1.3429</v>
      </c>
      <c r="J932" s="8">
        <v>2.7353999999999998</v>
      </c>
      <c r="K932" s="8" t="s">
        <v>1385</v>
      </c>
      <c r="L932" s="8">
        <v>644</v>
      </c>
      <c r="M932" s="8" t="s">
        <v>1396</v>
      </c>
      <c r="N932" s="89" t="s">
        <v>652</v>
      </c>
      <c r="O932" s="8" t="s">
        <v>1597</v>
      </c>
      <c r="P932" s="8">
        <v>36</v>
      </c>
      <c r="Q932" s="8">
        <v>0</v>
      </c>
    </row>
    <row r="933" spans="1:17">
      <c r="A933" s="9" t="s">
        <v>2951</v>
      </c>
      <c r="B933" s="9" t="s">
        <v>828</v>
      </c>
      <c r="C933" s="9" t="s">
        <v>28</v>
      </c>
      <c r="D933" s="9" t="s">
        <v>1360</v>
      </c>
      <c r="E933" s="9" t="s">
        <v>1411</v>
      </c>
      <c r="F933" s="9" t="s">
        <v>1375</v>
      </c>
      <c r="G933" s="9">
        <v>19.670000000000002</v>
      </c>
      <c r="H933" s="9">
        <v>11.04</v>
      </c>
      <c r="I933" s="9">
        <v>0.112</v>
      </c>
      <c r="J933" s="9">
        <v>0.64429999999999998</v>
      </c>
      <c r="K933" s="9"/>
      <c r="L933" s="9">
        <v>793</v>
      </c>
      <c r="M933" s="9" t="s">
        <v>1386</v>
      </c>
      <c r="N933" s="90" t="s">
        <v>1476</v>
      </c>
      <c r="O933" s="9"/>
      <c r="P933" s="9">
        <v>36</v>
      </c>
      <c r="Q933" s="9">
        <v>17</v>
      </c>
    </row>
    <row r="934" spans="1:17">
      <c r="A934" s="8" t="s">
        <v>2952</v>
      </c>
      <c r="B934" s="8" t="s">
        <v>584</v>
      </c>
      <c r="C934" s="8" t="s">
        <v>38</v>
      </c>
      <c r="D934" s="8" t="s">
        <v>1360</v>
      </c>
      <c r="E934" s="8" t="s">
        <v>1400</v>
      </c>
      <c r="F934" s="8" t="s">
        <v>1390</v>
      </c>
      <c r="G934" s="8">
        <v>17.920000000000002</v>
      </c>
      <c r="H934" s="8">
        <v>15.94</v>
      </c>
      <c r="I934" s="8">
        <v>0.10639999999999999</v>
      </c>
      <c r="J934" s="8">
        <v>0.26240000000000002</v>
      </c>
      <c r="K934" s="8" t="s">
        <v>1376</v>
      </c>
      <c r="L934" s="8">
        <v>835</v>
      </c>
      <c r="M934" s="8" t="s">
        <v>1403</v>
      </c>
      <c r="N934" s="89" t="s">
        <v>2261</v>
      </c>
      <c r="O934" s="8" t="s">
        <v>1540</v>
      </c>
      <c r="P934" s="8">
        <v>180</v>
      </c>
      <c r="Q934" s="8">
        <v>14.32</v>
      </c>
    </row>
    <row r="935" spans="1:17">
      <c r="A935" s="9" t="s">
        <v>2953</v>
      </c>
      <c r="B935" s="9" t="s">
        <v>1215</v>
      </c>
      <c r="C935" s="9" t="s">
        <v>20</v>
      </c>
      <c r="D935" s="9" t="s">
        <v>1360</v>
      </c>
      <c r="E935" s="9" t="s">
        <v>1411</v>
      </c>
      <c r="F935" s="9" t="s">
        <v>1384</v>
      </c>
      <c r="G935" s="9">
        <v>88.32</v>
      </c>
      <c r="H935" s="9">
        <v>17.32</v>
      </c>
      <c r="I935" s="9">
        <v>1.3333999999999999</v>
      </c>
      <c r="J935" s="9">
        <v>2.5630999999999999</v>
      </c>
      <c r="K935" s="9" t="s">
        <v>1395</v>
      </c>
      <c r="L935" s="9">
        <v>814</v>
      </c>
      <c r="M935" s="9" t="s">
        <v>1377</v>
      </c>
      <c r="N935" s="90" t="s">
        <v>1082</v>
      </c>
      <c r="O935" s="9" t="s">
        <v>1097</v>
      </c>
      <c r="P935" s="9">
        <v>48</v>
      </c>
      <c r="Q935" s="9">
        <v>64.91</v>
      </c>
    </row>
    <row r="936" spans="1:17">
      <c r="A936" s="8" t="s">
        <v>2954</v>
      </c>
      <c r="B936" s="8" t="s">
        <v>1244</v>
      </c>
      <c r="C936" s="8" t="s">
        <v>38</v>
      </c>
      <c r="D936" s="8" t="s">
        <v>44</v>
      </c>
      <c r="E936" s="8" t="s">
        <v>1389</v>
      </c>
      <c r="F936" s="8" t="s">
        <v>1375</v>
      </c>
      <c r="G936" s="8">
        <v>46.03</v>
      </c>
      <c r="H936" s="8">
        <v>13.57</v>
      </c>
      <c r="I936" s="8">
        <v>0.89649999999999996</v>
      </c>
      <c r="J936" s="8">
        <v>2.2006999999999999</v>
      </c>
      <c r="K936" s="8" t="s">
        <v>1385</v>
      </c>
      <c r="L936" s="8">
        <v>588</v>
      </c>
      <c r="M936" s="8" t="s">
        <v>1386</v>
      </c>
      <c r="N936" s="89" t="s">
        <v>1120</v>
      </c>
      <c r="O936" s="8"/>
      <c r="P936" s="8">
        <v>24</v>
      </c>
      <c r="Q936" s="8">
        <v>0</v>
      </c>
    </row>
    <row r="937" spans="1:17">
      <c r="A937" s="9" t="s">
        <v>2955</v>
      </c>
      <c r="B937" s="9" t="s">
        <v>369</v>
      </c>
      <c r="C937" s="9" t="s">
        <v>20</v>
      </c>
      <c r="D937" s="9" t="s">
        <v>23</v>
      </c>
      <c r="E937" s="9" t="s">
        <v>1389</v>
      </c>
      <c r="F937" s="9" t="s">
        <v>1384</v>
      </c>
      <c r="G937" s="9">
        <v>67.63</v>
      </c>
      <c r="H937" s="9">
        <v>15.54</v>
      </c>
      <c r="I937" s="9">
        <v>0.56520000000000004</v>
      </c>
      <c r="J937" s="9">
        <v>2.3622999999999998</v>
      </c>
      <c r="K937" s="9" t="s">
        <v>1376</v>
      </c>
      <c r="L937" s="9">
        <v>812</v>
      </c>
      <c r="M937" s="9" t="s">
        <v>1381</v>
      </c>
      <c r="N937" s="90" t="s">
        <v>585</v>
      </c>
      <c r="O937" s="9"/>
      <c r="P937" s="9">
        <v>36</v>
      </c>
      <c r="Q937" s="9">
        <v>37.14</v>
      </c>
    </row>
    <row r="938" spans="1:17">
      <c r="A938" s="8" t="s">
        <v>2956</v>
      </c>
      <c r="B938" s="8" t="s">
        <v>1068</v>
      </c>
      <c r="C938" s="8" t="s">
        <v>7</v>
      </c>
      <c r="D938" s="8" t="s">
        <v>44</v>
      </c>
      <c r="E938" s="8" t="s">
        <v>1400</v>
      </c>
      <c r="F938" s="8" t="s">
        <v>1375</v>
      </c>
      <c r="G938" s="8">
        <v>39.18</v>
      </c>
      <c r="H938" s="8">
        <v>12.15</v>
      </c>
      <c r="I938" s="8">
        <v>0.56569999999999998</v>
      </c>
      <c r="J938" s="8">
        <v>0.69479999999999997</v>
      </c>
      <c r="K938" s="8" t="s">
        <v>1358</v>
      </c>
      <c r="L938" s="8">
        <v>690</v>
      </c>
      <c r="M938" s="8" t="s">
        <v>1386</v>
      </c>
      <c r="N938" s="89" t="s">
        <v>2957</v>
      </c>
      <c r="O938" s="8"/>
      <c r="P938" s="8">
        <v>84</v>
      </c>
      <c r="Q938" s="8">
        <v>25.06</v>
      </c>
    </row>
    <row r="939" spans="1:17">
      <c r="A939" s="9" t="s">
        <v>2958</v>
      </c>
      <c r="B939" s="9" t="s">
        <v>1213</v>
      </c>
      <c r="C939" s="9" t="s">
        <v>24</v>
      </c>
      <c r="D939" s="9" t="s">
        <v>1360</v>
      </c>
      <c r="E939" s="9" t="s">
        <v>1380</v>
      </c>
      <c r="F939" s="9" t="s">
        <v>1390</v>
      </c>
      <c r="G939" s="9">
        <v>13.62</v>
      </c>
      <c r="H939" s="9">
        <v>18.02</v>
      </c>
      <c r="I939" s="9">
        <v>9.1999999999999998E-2</v>
      </c>
      <c r="J939" s="9">
        <v>0.2104</v>
      </c>
      <c r="K939" s="9" t="s">
        <v>1385</v>
      </c>
      <c r="L939" s="9">
        <v>878</v>
      </c>
      <c r="M939" s="9" t="s">
        <v>1426</v>
      </c>
      <c r="N939" s="90" t="s">
        <v>2397</v>
      </c>
      <c r="O939" s="9"/>
      <c r="P939" s="9">
        <v>240</v>
      </c>
      <c r="Q939" s="9">
        <v>0</v>
      </c>
    </row>
    <row r="940" spans="1:17">
      <c r="A940" s="8" t="s">
        <v>2959</v>
      </c>
      <c r="B940" s="8" t="s">
        <v>437</v>
      </c>
      <c r="C940" s="8" t="s">
        <v>38</v>
      </c>
      <c r="D940" s="8" t="s">
        <v>31</v>
      </c>
      <c r="E940" s="8" t="s">
        <v>1408</v>
      </c>
      <c r="F940" s="8" t="s">
        <v>1390</v>
      </c>
      <c r="G940" s="8">
        <v>50.25</v>
      </c>
      <c r="H940" s="8">
        <v>7.68</v>
      </c>
      <c r="I940" s="8">
        <v>0.79110000000000003</v>
      </c>
      <c r="J940" s="8">
        <v>1.5671999999999999</v>
      </c>
      <c r="K940" s="8" t="s">
        <v>1376</v>
      </c>
      <c r="L940" s="8">
        <v>560</v>
      </c>
      <c r="M940" s="8" t="s">
        <v>1377</v>
      </c>
      <c r="N940" s="89" t="s">
        <v>2960</v>
      </c>
      <c r="O940" s="8" t="s">
        <v>2381</v>
      </c>
      <c r="P940" s="8">
        <v>36</v>
      </c>
      <c r="Q940" s="8">
        <v>45.74</v>
      </c>
    </row>
    <row r="941" spans="1:17">
      <c r="A941" s="9" t="s">
        <v>2961</v>
      </c>
      <c r="B941" s="9" t="s">
        <v>328</v>
      </c>
      <c r="C941" s="9" t="s">
        <v>41</v>
      </c>
      <c r="D941" s="9" t="s">
        <v>31</v>
      </c>
      <c r="E941" s="9" t="s">
        <v>1411</v>
      </c>
      <c r="F941" s="9" t="s">
        <v>1384</v>
      </c>
      <c r="G941" s="9">
        <v>14.7</v>
      </c>
      <c r="H941" s="9">
        <v>10.89</v>
      </c>
      <c r="I941" s="9">
        <v>0.18529999999999999</v>
      </c>
      <c r="J941" s="9">
        <v>0.48049999999999998</v>
      </c>
      <c r="K941" s="9" t="s">
        <v>1412</v>
      </c>
      <c r="L941" s="9">
        <v>739</v>
      </c>
      <c r="M941" s="9" t="s">
        <v>1426</v>
      </c>
      <c r="N941" s="90" t="s">
        <v>1856</v>
      </c>
      <c r="O941" s="9"/>
      <c r="P941" s="9">
        <v>36</v>
      </c>
      <c r="Q941" s="9">
        <v>9</v>
      </c>
    </row>
    <row r="942" spans="1:17">
      <c r="A942" s="8" t="s">
        <v>2962</v>
      </c>
      <c r="B942" s="8" t="s">
        <v>76</v>
      </c>
      <c r="C942" s="8" t="s">
        <v>35</v>
      </c>
      <c r="D942" s="8" t="s">
        <v>31</v>
      </c>
      <c r="E942" s="8" t="s">
        <v>1389</v>
      </c>
      <c r="F942" s="8" t="s">
        <v>1390</v>
      </c>
      <c r="G942" s="8">
        <v>86.3</v>
      </c>
      <c r="H942" s="8">
        <v>10.45</v>
      </c>
      <c r="I942" s="8">
        <v>1.0466</v>
      </c>
      <c r="J942" s="8">
        <v>1.1620999999999999</v>
      </c>
      <c r="K942" s="8" t="s">
        <v>1376</v>
      </c>
      <c r="L942" s="8">
        <v>848</v>
      </c>
      <c r="M942" s="8" t="s">
        <v>1403</v>
      </c>
      <c r="N942" s="89" t="s">
        <v>1841</v>
      </c>
      <c r="O942" s="8" t="s">
        <v>2963</v>
      </c>
      <c r="P942" s="8">
        <v>120</v>
      </c>
      <c r="Q942" s="8">
        <v>64.709999999999994</v>
      </c>
    </row>
    <row r="943" spans="1:17">
      <c r="A943" s="9" t="s">
        <v>2964</v>
      </c>
      <c r="B943" s="9" t="s">
        <v>103</v>
      </c>
      <c r="C943" s="9" t="s">
        <v>38</v>
      </c>
      <c r="D943" s="9" t="s">
        <v>10</v>
      </c>
      <c r="E943" s="9" t="s">
        <v>1411</v>
      </c>
      <c r="F943" s="9" t="s">
        <v>1390</v>
      </c>
      <c r="G943" s="9">
        <v>46.27</v>
      </c>
      <c r="H943" s="9">
        <v>12.98</v>
      </c>
      <c r="I943" s="9">
        <v>0.61939999999999995</v>
      </c>
      <c r="J943" s="9">
        <v>1.0523</v>
      </c>
      <c r="K943" s="9" t="s">
        <v>1376</v>
      </c>
      <c r="L943" s="9">
        <v>566</v>
      </c>
      <c r="M943" s="9" t="s">
        <v>1426</v>
      </c>
      <c r="N943" s="90" t="s">
        <v>760</v>
      </c>
      <c r="O943" s="9"/>
      <c r="P943" s="9">
        <v>60</v>
      </c>
      <c r="Q943" s="9">
        <v>42.13</v>
      </c>
    </row>
    <row r="944" spans="1:17">
      <c r="A944" s="8" t="s">
        <v>2965</v>
      </c>
      <c r="B944" s="8" t="s">
        <v>782</v>
      </c>
      <c r="C944" s="8" t="s">
        <v>24</v>
      </c>
      <c r="D944" s="8" t="s">
        <v>10</v>
      </c>
      <c r="E944" s="8" t="s">
        <v>1400</v>
      </c>
      <c r="F944" s="8" t="s">
        <v>1375</v>
      </c>
      <c r="G944" s="8">
        <v>25.01</v>
      </c>
      <c r="H944" s="8">
        <v>13.21</v>
      </c>
      <c r="I944" s="8">
        <v>0.3614</v>
      </c>
      <c r="J944" s="8">
        <v>0.67359999999999998</v>
      </c>
      <c r="K944" s="8" t="s">
        <v>1376</v>
      </c>
      <c r="L944" s="8">
        <v>828</v>
      </c>
      <c r="M944" s="8" t="s">
        <v>1381</v>
      </c>
      <c r="N944" s="89" t="s">
        <v>1609</v>
      </c>
      <c r="O944" s="8"/>
      <c r="P944" s="8">
        <v>48</v>
      </c>
      <c r="Q944" s="8">
        <v>4.7699999999999996</v>
      </c>
    </row>
    <row r="945" spans="1:17">
      <c r="A945" s="9" t="s">
        <v>2966</v>
      </c>
      <c r="B945" s="9" t="s">
        <v>820</v>
      </c>
      <c r="C945" s="9" t="s">
        <v>7</v>
      </c>
      <c r="D945" s="9" t="s">
        <v>31</v>
      </c>
      <c r="E945" s="9" t="s">
        <v>1408</v>
      </c>
      <c r="F945" s="9" t="s">
        <v>1375</v>
      </c>
      <c r="G945" s="9">
        <v>1.98</v>
      </c>
      <c r="H945" s="9">
        <v>14.79</v>
      </c>
      <c r="I945" s="9">
        <v>2.52E-2</v>
      </c>
      <c r="J945" s="9">
        <v>3.1699999999999999E-2</v>
      </c>
      <c r="K945" s="9" t="s">
        <v>1385</v>
      </c>
      <c r="L945" s="9">
        <v>655</v>
      </c>
      <c r="M945" s="9" t="s">
        <v>1426</v>
      </c>
      <c r="N945" s="90" t="s">
        <v>1444</v>
      </c>
      <c r="O945" s="9"/>
      <c r="P945" s="9">
        <v>120</v>
      </c>
      <c r="Q945" s="9">
        <v>0</v>
      </c>
    </row>
    <row r="946" spans="1:17">
      <c r="A946" s="8" t="s">
        <v>2967</v>
      </c>
      <c r="B946" s="8" t="s">
        <v>119</v>
      </c>
      <c r="C946" s="8" t="s">
        <v>16</v>
      </c>
      <c r="D946" s="8" t="s">
        <v>44</v>
      </c>
      <c r="E946" s="8" t="s">
        <v>1389</v>
      </c>
      <c r="F946" s="8" t="s">
        <v>1375</v>
      </c>
      <c r="G946" s="8">
        <v>4.87</v>
      </c>
      <c r="H946" s="8">
        <v>13.58</v>
      </c>
      <c r="I946" s="8">
        <v>9.0200000000000002E-2</v>
      </c>
      <c r="J946" s="8">
        <v>0.43630000000000002</v>
      </c>
      <c r="K946" s="8" t="s">
        <v>1358</v>
      </c>
      <c r="L946" s="8">
        <v>579</v>
      </c>
      <c r="M946" s="8" t="s">
        <v>1386</v>
      </c>
      <c r="N946" s="89" t="s">
        <v>2968</v>
      </c>
      <c r="O946" s="8"/>
      <c r="P946" s="8">
        <v>12</v>
      </c>
      <c r="Q946" s="8">
        <v>2.7</v>
      </c>
    </row>
    <row r="947" spans="1:17">
      <c r="A947" s="9" t="s">
        <v>2969</v>
      </c>
      <c r="B947" s="9" t="s">
        <v>1108</v>
      </c>
      <c r="C947" s="9" t="s">
        <v>20</v>
      </c>
      <c r="D947" s="9" t="s">
        <v>10</v>
      </c>
      <c r="E947" s="9" t="s">
        <v>1411</v>
      </c>
      <c r="F947" s="9" t="s">
        <v>1390</v>
      </c>
      <c r="G947" s="9">
        <v>57.74</v>
      </c>
      <c r="H947" s="9">
        <v>14.82</v>
      </c>
      <c r="I947" s="9">
        <v>0.32429999999999998</v>
      </c>
      <c r="J947" s="9">
        <v>0.80100000000000005</v>
      </c>
      <c r="K947" s="9" t="s">
        <v>1412</v>
      </c>
      <c r="L947" s="9">
        <v>714</v>
      </c>
      <c r="M947" s="9" t="s">
        <v>1381</v>
      </c>
      <c r="N947" s="90" t="s">
        <v>180</v>
      </c>
      <c r="O947" s="9"/>
      <c r="P947" s="9">
        <v>180</v>
      </c>
      <c r="Q947" s="9">
        <v>36.15</v>
      </c>
    </row>
    <row r="948" spans="1:17">
      <c r="A948" s="8" t="s">
        <v>2970</v>
      </c>
      <c r="B948" s="8" t="s">
        <v>1210</v>
      </c>
      <c r="C948" s="8" t="s">
        <v>12</v>
      </c>
      <c r="D948" s="8" t="s">
        <v>23</v>
      </c>
      <c r="E948" s="8" t="s">
        <v>1408</v>
      </c>
      <c r="F948" s="8" t="s">
        <v>1375</v>
      </c>
      <c r="G948" s="8">
        <v>98.44</v>
      </c>
      <c r="H948" s="8">
        <v>9.14</v>
      </c>
      <c r="I948" s="8">
        <v>1.9098999999999999</v>
      </c>
      <c r="J948" s="8">
        <v>1.5908</v>
      </c>
      <c r="K948" s="8" t="s">
        <v>1385</v>
      </c>
      <c r="L948" s="8">
        <v>784</v>
      </c>
      <c r="M948" s="8" t="s">
        <v>1396</v>
      </c>
      <c r="N948" s="89" t="s">
        <v>2971</v>
      </c>
      <c r="O948" s="8" t="s">
        <v>2972</v>
      </c>
      <c r="P948" s="8">
        <v>84</v>
      </c>
      <c r="Q948" s="8">
        <v>0</v>
      </c>
    </row>
    <row r="949" spans="1:17">
      <c r="A949" s="9" t="s">
        <v>2973</v>
      </c>
      <c r="B949" s="9" t="s">
        <v>630</v>
      </c>
      <c r="C949" s="9" t="s">
        <v>32</v>
      </c>
      <c r="D949" s="9" t="s">
        <v>10</v>
      </c>
      <c r="E949" s="9" t="s">
        <v>1411</v>
      </c>
      <c r="F949" s="9" t="s">
        <v>1390</v>
      </c>
      <c r="G949" s="9">
        <v>36.229999999999997</v>
      </c>
      <c r="H949" s="9">
        <v>17.52</v>
      </c>
      <c r="I949" s="9">
        <v>0.6976</v>
      </c>
      <c r="J949" s="9">
        <v>0.64170000000000005</v>
      </c>
      <c r="K949" s="9" t="s">
        <v>1412</v>
      </c>
      <c r="L949" s="9">
        <v>835</v>
      </c>
      <c r="M949" s="9" t="s">
        <v>1396</v>
      </c>
      <c r="N949" s="90" t="s">
        <v>2695</v>
      </c>
      <c r="O949" s="9" t="s">
        <v>2278</v>
      </c>
      <c r="P949" s="9">
        <v>120</v>
      </c>
      <c r="Q949" s="9">
        <v>21.03</v>
      </c>
    </row>
    <row r="950" spans="1:17">
      <c r="A950" s="8" t="s">
        <v>2974</v>
      </c>
      <c r="B950" s="8" t="s">
        <v>985</v>
      </c>
      <c r="C950" s="8" t="s">
        <v>24</v>
      </c>
      <c r="D950" s="8" t="s">
        <v>44</v>
      </c>
      <c r="E950" s="8" t="s">
        <v>1400</v>
      </c>
      <c r="F950" s="8" t="s">
        <v>1390</v>
      </c>
      <c r="G950" s="8">
        <v>6.13</v>
      </c>
      <c r="H950" s="8">
        <v>17.55</v>
      </c>
      <c r="I950" s="8">
        <v>0.1145</v>
      </c>
      <c r="J950" s="8">
        <v>0.30470000000000003</v>
      </c>
      <c r="K950" s="8" t="s">
        <v>1358</v>
      </c>
      <c r="L950" s="8">
        <v>829</v>
      </c>
      <c r="M950" s="8" t="s">
        <v>1377</v>
      </c>
      <c r="N950" s="89" t="s">
        <v>2417</v>
      </c>
      <c r="O950" s="8" t="s">
        <v>399</v>
      </c>
      <c r="P950" s="8">
        <v>24</v>
      </c>
      <c r="Q950" s="8">
        <v>5.19</v>
      </c>
    </row>
    <row r="951" spans="1:17">
      <c r="A951" s="9" t="s">
        <v>2975</v>
      </c>
      <c r="B951" s="9" t="s">
        <v>946</v>
      </c>
      <c r="C951" s="9" t="s">
        <v>20</v>
      </c>
      <c r="D951" s="9" t="s">
        <v>44</v>
      </c>
      <c r="E951" s="9" t="s">
        <v>1408</v>
      </c>
      <c r="F951" s="9" t="s">
        <v>1390</v>
      </c>
      <c r="G951" s="9">
        <v>13.16</v>
      </c>
      <c r="H951" s="9">
        <v>17.61</v>
      </c>
      <c r="I951" s="9">
        <v>0.12559999999999999</v>
      </c>
      <c r="J951" s="9">
        <v>0.33139999999999997</v>
      </c>
      <c r="K951" s="9" t="s">
        <v>1395</v>
      </c>
      <c r="L951" s="9">
        <v>703</v>
      </c>
      <c r="M951" s="9" t="s">
        <v>1403</v>
      </c>
      <c r="N951" s="90" t="s">
        <v>1104</v>
      </c>
      <c r="O951" s="9" t="s">
        <v>2523</v>
      </c>
      <c r="P951" s="9">
        <v>60</v>
      </c>
      <c r="Q951" s="9">
        <v>6.73</v>
      </c>
    </row>
    <row r="952" spans="1:17">
      <c r="A952" s="8" t="s">
        <v>2976</v>
      </c>
      <c r="B952" s="8" t="s">
        <v>854</v>
      </c>
      <c r="C952" s="8" t="s">
        <v>32</v>
      </c>
      <c r="D952" s="8" t="s">
        <v>31</v>
      </c>
      <c r="E952" s="8" t="s">
        <v>1389</v>
      </c>
      <c r="F952" s="8" t="s">
        <v>1375</v>
      </c>
      <c r="G952" s="8">
        <v>94.06</v>
      </c>
      <c r="H952" s="8">
        <v>16.16</v>
      </c>
      <c r="I952" s="8">
        <v>0.64810000000000001</v>
      </c>
      <c r="J952" s="8">
        <v>1.8768</v>
      </c>
      <c r="K952" s="8" t="s">
        <v>1412</v>
      </c>
      <c r="L952" s="8">
        <v>613</v>
      </c>
      <c r="M952" s="8" t="s">
        <v>1403</v>
      </c>
      <c r="N952" s="89" t="s">
        <v>1584</v>
      </c>
      <c r="O952" s="8" t="s">
        <v>2119</v>
      </c>
      <c r="P952" s="8">
        <v>84</v>
      </c>
      <c r="Q952" s="8">
        <v>47.6</v>
      </c>
    </row>
    <row r="953" spans="1:17">
      <c r="A953" s="9" t="s">
        <v>2977</v>
      </c>
      <c r="B953" s="9" t="s">
        <v>339</v>
      </c>
      <c r="C953" s="9" t="s">
        <v>16</v>
      </c>
      <c r="D953" s="9" t="s">
        <v>1360</v>
      </c>
      <c r="E953" s="9" t="s">
        <v>1380</v>
      </c>
      <c r="F953" s="9" t="s">
        <v>1390</v>
      </c>
      <c r="G953" s="9">
        <v>1.78</v>
      </c>
      <c r="H953" s="9">
        <v>17.75</v>
      </c>
      <c r="I953" s="9">
        <v>2.6200000000000001E-2</v>
      </c>
      <c r="J953" s="9">
        <v>4.4999999999999998E-2</v>
      </c>
      <c r="K953" s="9" t="s">
        <v>1376</v>
      </c>
      <c r="L953" s="9">
        <v>608</v>
      </c>
      <c r="M953" s="9" t="s">
        <v>1396</v>
      </c>
      <c r="N953" s="90" t="s">
        <v>2978</v>
      </c>
      <c r="O953" s="9" t="s">
        <v>2350</v>
      </c>
      <c r="P953" s="9">
        <v>60</v>
      </c>
      <c r="Q953" s="9">
        <v>0.64</v>
      </c>
    </row>
    <row r="954" spans="1:17">
      <c r="A954" s="8" t="s">
        <v>2979</v>
      </c>
      <c r="B954" s="8" t="s">
        <v>495</v>
      </c>
      <c r="C954" s="8" t="s">
        <v>28</v>
      </c>
      <c r="D954" s="8" t="s">
        <v>31</v>
      </c>
      <c r="E954" s="8" t="s">
        <v>1411</v>
      </c>
      <c r="F954" s="8" t="s">
        <v>1384</v>
      </c>
      <c r="G954" s="8">
        <v>60.48</v>
      </c>
      <c r="H954" s="8">
        <v>8.56</v>
      </c>
      <c r="I954" s="8">
        <v>1.05</v>
      </c>
      <c r="J954" s="8">
        <v>1.4923999999999999</v>
      </c>
      <c r="K954" s="8" t="s">
        <v>1358</v>
      </c>
      <c r="L954" s="8">
        <v>813</v>
      </c>
      <c r="M954" s="8" t="s">
        <v>1386</v>
      </c>
      <c r="N954" s="89" t="s">
        <v>2980</v>
      </c>
      <c r="O954" s="8"/>
      <c r="P954" s="8">
        <v>48</v>
      </c>
      <c r="Q954" s="8">
        <v>6.36</v>
      </c>
    </row>
    <row r="955" spans="1:17">
      <c r="A955" s="9" t="s">
        <v>2981</v>
      </c>
      <c r="B955" s="9" t="s">
        <v>495</v>
      </c>
      <c r="C955" s="9" t="s">
        <v>28</v>
      </c>
      <c r="D955" s="9" t="s">
        <v>31</v>
      </c>
      <c r="E955" s="9" t="s">
        <v>1389</v>
      </c>
      <c r="F955" s="9" t="s">
        <v>1384</v>
      </c>
      <c r="G955" s="9">
        <v>17.46</v>
      </c>
      <c r="H955" s="9">
        <v>17.39</v>
      </c>
      <c r="I955" s="9">
        <v>0.1021</v>
      </c>
      <c r="J955" s="9">
        <v>0.50729999999999997</v>
      </c>
      <c r="K955" s="9" t="s">
        <v>1376</v>
      </c>
      <c r="L955" s="9">
        <v>813</v>
      </c>
      <c r="M955" s="9" t="s">
        <v>1386</v>
      </c>
      <c r="N955" s="90" t="s">
        <v>831</v>
      </c>
      <c r="O955" s="9"/>
      <c r="P955" s="9">
        <v>48</v>
      </c>
      <c r="Q955" s="9">
        <v>15.79</v>
      </c>
    </row>
    <row r="956" spans="1:17">
      <c r="A956" s="8" t="s">
        <v>2982</v>
      </c>
      <c r="B956" s="8" t="s">
        <v>1049</v>
      </c>
      <c r="C956" s="8" t="s">
        <v>35</v>
      </c>
      <c r="D956" s="8" t="s">
        <v>1360</v>
      </c>
      <c r="E956" s="8" t="s">
        <v>1374</v>
      </c>
      <c r="F956" s="8" t="s">
        <v>1384</v>
      </c>
      <c r="G956" s="8">
        <v>63.7</v>
      </c>
      <c r="H956" s="8">
        <v>9.23</v>
      </c>
      <c r="I956" s="8">
        <v>1.0565</v>
      </c>
      <c r="J956" s="8">
        <v>0.58260000000000001</v>
      </c>
      <c r="K956" s="8" t="s">
        <v>1358</v>
      </c>
      <c r="L956" s="8">
        <v>886</v>
      </c>
      <c r="M956" s="8" t="s">
        <v>1381</v>
      </c>
      <c r="N956" s="89" t="s">
        <v>2443</v>
      </c>
      <c r="O956" s="8"/>
      <c r="P956" s="8">
        <v>240</v>
      </c>
      <c r="Q956" s="8">
        <v>39.799999999999997</v>
      </c>
    </row>
    <row r="957" spans="1:17">
      <c r="A957" s="9" t="s">
        <v>2983</v>
      </c>
      <c r="B957" s="9" t="s">
        <v>541</v>
      </c>
      <c r="C957" s="9" t="s">
        <v>38</v>
      </c>
      <c r="D957" s="9" t="s">
        <v>31</v>
      </c>
      <c r="E957" s="9" t="s">
        <v>1389</v>
      </c>
      <c r="F957" s="9" t="s">
        <v>1384</v>
      </c>
      <c r="G957" s="9">
        <v>58.86</v>
      </c>
      <c r="H957" s="9">
        <v>14.99</v>
      </c>
      <c r="I957" s="9">
        <v>0.6</v>
      </c>
      <c r="J957" s="9">
        <v>1.1355</v>
      </c>
      <c r="K957" s="9" t="s">
        <v>1385</v>
      </c>
      <c r="L957" s="9">
        <v>604</v>
      </c>
      <c r="M957" s="9" t="s">
        <v>1377</v>
      </c>
      <c r="N957" s="90" t="s">
        <v>1487</v>
      </c>
      <c r="O957" s="9" t="s">
        <v>2691</v>
      </c>
      <c r="P957" s="9">
        <v>84</v>
      </c>
      <c r="Q957" s="9">
        <v>0</v>
      </c>
    </row>
    <row r="958" spans="1:17">
      <c r="A958" s="8" t="s">
        <v>2984</v>
      </c>
      <c r="B958" s="8" t="s">
        <v>204</v>
      </c>
      <c r="C958" s="8" t="s">
        <v>35</v>
      </c>
      <c r="D958" s="8" t="s">
        <v>10</v>
      </c>
      <c r="E958" s="8" t="s">
        <v>1380</v>
      </c>
      <c r="F958" s="8" t="s">
        <v>1375</v>
      </c>
      <c r="G958" s="8">
        <v>91.71</v>
      </c>
      <c r="H958" s="8">
        <v>14.5</v>
      </c>
      <c r="I958" s="8">
        <v>0.95830000000000004</v>
      </c>
      <c r="J958" s="8">
        <v>4.4249999999999998</v>
      </c>
      <c r="K958" s="8" t="s">
        <v>1412</v>
      </c>
      <c r="L958" s="8">
        <v>765</v>
      </c>
      <c r="M958" s="8" t="s">
        <v>1377</v>
      </c>
      <c r="N958" s="89" t="s">
        <v>1951</v>
      </c>
      <c r="O958" s="8" t="s">
        <v>2205</v>
      </c>
      <c r="P958" s="8">
        <v>24</v>
      </c>
      <c r="Q958" s="8">
        <v>30.16</v>
      </c>
    </row>
    <row r="959" spans="1:17">
      <c r="A959" s="9" t="s">
        <v>2985</v>
      </c>
      <c r="B959" s="9" t="s">
        <v>389</v>
      </c>
      <c r="C959" s="9" t="s">
        <v>28</v>
      </c>
      <c r="D959" s="9" t="s">
        <v>1360</v>
      </c>
      <c r="E959" s="9" t="s">
        <v>1408</v>
      </c>
      <c r="F959" s="9" t="s">
        <v>1375</v>
      </c>
      <c r="G959" s="9">
        <v>87.51</v>
      </c>
      <c r="H959" s="9">
        <v>16.88</v>
      </c>
      <c r="I959" s="9">
        <v>0.82579999999999998</v>
      </c>
      <c r="J959" s="9">
        <v>1.3392999999999999</v>
      </c>
      <c r="K959" s="9" t="s">
        <v>1385</v>
      </c>
      <c r="L959" s="9">
        <v>584</v>
      </c>
      <c r="M959" s="9" t="s">
        <v>1426</v>
      </c>
      <c r="N959" s="90" t="s">
        <v>2404</v>
      </c>
      <c r="O959" s="9"/>
      <c r="P959" s="9">
        <v>180</v>
      </c>
      <c r="Q959" s="9">
        <v>0</v>
      </c>
    </row>
    <row r="960" spans="1:17">
      <c r="A960" s="8" t="s">
        <v>2986</v>
      </c>
      <c r="B960" s="8" t="s">
        <v>723</v>
      </c>
      <c r="C960" s="8" t="s">
        <v>20</v>
      </c>
      <c r="D960" s="8" t="s">
        <v>31</v>
      </c>
      <c r="E960" s="8" t="s">
        <v>1408</v>
      </c>
      <c r="F960" s="8" t="s">
        <v>1390</v>
      </c>
      <c r="G960" s="8">
        <v>21.11</v>
      </c>
      <c r="H960" s="8">
        <v>12.87</v>
      </c>
      <c r="I960" s="8">
        <v>0.2747</v>
      </c>
      <c r="J960" s="8">
        <v>0.56499999999999995</v>
      </c>
      <c r="K960" s="8" t="s">
        <v>1395</v>
      </c>
      <c r="L960" s="8">
        <v>672</v>
      </c>
      <c r="M960" s="8" t="s">
        <v>1396</v>
      </c>
      <c r="N960" s="89" t="s">
        <v>1441</v>
      </c>
      <c r="O960" s="8" t="s">
        <v>2987</v>
      </c>
      <c r="P960" s="8">
        <v>48</v>
      </c>
      <c r="Q960" s="8">
        <v>9.67</v>
      </c>
    </row>
    <row r="961" spans="1:17">
      <c r="A961" s="9" t="s">
        <v>2988</v>
      </c>
      <c r="B961" s="9" t="s">
        <v>369</v>
      </c>
      <c r="C961" s="9" t="s">
        <v>20</v>
      </c>
      <c r="D961" s="9" t="s">
        <v>23</v>
      </c>
      <c r="E961" s="9" t="s">
        <v>1411</v>
      </c>
      <c r="F961" s="9" t="s">
        <v>1384</v>
      </c>
      <c r="G961" s="9">
        <v>43.29</v>
      </c>
      <c r="H961" s="9">
        <v>12.72</v>
      </c>
      <c r="I961" s="9">
        <v>0.56379999999999997</v>
      </c>
      <c r="J961" s="9">
        <v>1.4528000000000001</v>
      </c>
      <c r="K961" s="9" t="s">
        <v>1358</v>
      </c>
      <c r="L961" s="9">
        <v>812</v>
      </c>
      <c r="M961" s="9" t="s">
        <v>1396</v>
      </c>
      <c r="N961" s="90" t="s">
        <v>1938</v>
      </c>
      <c r="O961" s="9" t="s">
        <v>2989</v>
      </c>
      <c r="P961" s="9">
        <v>36</v>
      </c>
      <c r="Q961" s="9">
        <v>10.73</v>
      </c>
    </row>
    <row r="962" spans="1:17">
      <c r="A962" s="8" t="s">
        <v>2990</v>
      </c>
      <c r="B962" s="8" t="s">
        <v>492</v>
      </c>
      <c r="C962" s="8" t="s">
        <v>38</v>
      </c>
      <c r="D962" s="8" t="s">
        <v>44</v>
      </c>
      <c r="E962" s="8" t="s">
        <v>1389</v>
      </c>
      <c r="F962" s="8" t="s">
        <v>1375</v>
      </c>
      <c r="G962" s="8">
        <v>68.739999999999995</v>
      </c>
      <c r="H962" s="8">
        <v>8.84</v>
      </c>
      <c r="I962" s="8">
        <v>1.0567</v>
      </c>
      <c r="J962" s="8">
        <v>0.86480000000000001</v>
      </c>
      <c r="K962" s="8" t="s">
        <v>1412</v>
      </c>
      <c r="L962" s="8">
        <v>622</v>
      </c>
      <c r="M962" s="8" t="s">
        <v>1381</v>
      </c>
      <c r="N962" s="89" t="s">
        <v>657</v>
      </c>
      <c r="O962" s="8"/>
      <c r="P962" s="8">
        <v>120</v>
      </c>
      <c r="Q962" s="8">
        <v>61.01</v>
      </c>
    </row>
    <row r="963" spans="1:17">
      <c r="A963" s="9" t="s">
        <v>2991</v>
      </c>
      <c r="B963" s="9" t="s">
        <v>1151</v>
      </c>
      <c r="C963" s="9" t="s">
        <v>38</v>
      </c>
      <c r="D963" s="9" t="s">
        <v>10</v>
      </c>
      <c r="E963" s="9" t="s">
        <v>1380</v>
      </c>
      <c r="F963" s="9" t="s">
        <v>1390</v>
      </c>
      <c r="G963" s="9">
        <v>56.89</v>
      </c>
      <c r="H963" s="9">
        <v>12.17</v>
      </c>
      <c r="I963" s="9">
        <v>0.69269999999999998</v>
      </c>
      <c r="J963" s="9">
        <v>1.2704</v>
      </c>
      <c r="K963" s="9" t="s">
        <v>1412</v>
      </c>
      <c r="L963" s="9">
        <v>857</v>
      </c>
      <c r="M963" s="9" t="s">
        <v>1377</v>
      </c>
      <c r="N963" s="90" t="s">
        <v>587</v>
      </c>
      <c r="O963" s="9" t="s">
        <v>2356</v>
      </c>
      <c r="P963" s="9">
        <v>60</v>
      </c>
      <c r="Q963" s="9">
        <v>41.24</v>
      </c>
    </row>
    <row r="964" spans="1:17">
      <c r="A964" s="8" t="s">
        <v>2992</v>
      </c>
      <c r="B964" s="8" t="s">
        <v>317</v>
      </c>
      <c r="C964" s="8" t="s">
        <v>41</v>
      </c>
      <c r="D964" s="8" t="s">
        <v>44</v>
      </c>
      <c r="E964" s="8" t="s">
        <v>1411</v>
      </c>
      <c r="F964" s="8" t="s">
        <v>1384</v>
      </c>
      <c r="G964" s="8">
        <v>98.71</v>
      </c>
      <c r="H964" s="8">
        <v>16.45</v>
      </c>
      <c r="I964" s="8">
        <v>0.69569999999999999</v>
      </c>
      <c r="J964" s="8">
        <v>2.4241000000000001</v>
      </c>
      <c r="K964" s="8" t="s">
        <v>1376</v>
      </c>
      <c r="L964" s="8">
        <v>665</v>
      </c>
      <c r="M964" s="8" t="s">
        <v>1381</v>
      </c>
      <c r="N964" s="89" t="s">
        <v>2873</v>
      </c>
      <c r="O964" s="8"/>
      <c r="P964" s="8">
        <v>60</v>
      </c>
      <c r="Q964" s="8">
        <v>31.85</v>
      </c>
    </row>
    <row r="965" spans="1:17">
      <c r="A965" s="9" t="s">
        <v>2993</v>
      </c>
      <c r="B965" s="9" t="s">
        <v>889</v>
      </c>
      <c r="C965" s="9" t="s">
        <v>41</v>
      </c>
      <c r="D965" s="9" t="s">
        <v>23</v>
      </c>
      <c r="E965" s="9" t="s">
        <v>1380</v>
      </c>
      <c r="F965" s="9" t="s">
        <v>1390</v>
      </c>
      <c r="G965" s="9">
        <v>4.66</v>
      </c>
      <c r="H965" s="9">
        <v>14.05</v>
      </c>
      <c r="I965" s="9">
        <v>4.7100000000000003E-2</v>
      </c>
      <c r="J965" s="9">
        <v>0.1275</v>
      </c>
      <c r="K965" s="9" t="s">
        <v>1358</v>
      </c>
      <c r="L965" s="9">
        <v>709</v>
      </c>
      <c r="M965" s="9" t="s">
        <v>1396</v>
      </c>
      <c r="N965" s="90" t="s">
        <v>2994</v>
      </c>
      <c r="O965" s="9" t="s">
        <v>2995</v>
      </c>
      <c r="P965" s="9">
        <v>48</v>
      </c>
      <c r="Q965" s="9">
        <v>1.39</v>
      </c>
    </row>
    <row r="966" spans="1:17">
      <c r="A966" s="8" t="s">
        <v>2996</v>
      </c>
      <c r="B966" s="8" t="s">
        <v>317</v>
      </c>
      <c r="C966" s="8" t="s">
        <v>12</v>
      </c>
      <c r="D966" s="8" t="s">
        <v>10</v>
      </c>
      <c r="E966" s="8" t="s">
        <v>1411</v>
      </c>
      <c r="F966" s="8" t="s">
        <v>1390</v>
      </c>
      <c r="G966" s="8">
        <v>41.55</v>
      </c>
      <c r="H966" s="8">
        <v>17.45</v>
      </c>
      <c r="I966" s="8">
        <v>0.31380000000000002</v>
      </c>
      <c r="J966" s="8">
        <v>1.0427</v>
      </c>
      <c r="K966" s="8" t="s">
        <v>1376</v>
      </c>
      <c r="L966" s="8">
        <v>665</v>
      </c>
      <c r="M966" s="8" t="s">
        <v>1426</v>
      </c>
      <c r="N966" s="89" t="s">
        <v>1485</v>
      </c>
      <c r="O966" s="8"/>
      <c r="P966" s="8">
        <v>60</v>
      </c>
      <c r="Q966" s="8">
        <v>31.58</v>
      </c>
    </row>
    <row r="967" spans="1:17">
      <c r="A967" s="9" t="s">
        <v>2997</v>
      </c>
      <c r="B967" s="9" t="s">
        <v>1269</v>
      </c>
      <c r="C967" s="9" t="s">
        <v>41</v>
      </c>
      <c r="D967" s="9" t="s">
        <v>44</v>
      </c>
      <c r="E967" s="9" t="s">
        <v>1411</v>
      </c>
      <c r="F967" s="9" t="s">
        <v>1375</v>
      </c>
      <c r="G967" s="9">
        <v>44.37</v>
      </c>
      <c r="H967" s="9">
        <v>17.149999999999999</v>
      </c>
      <c r="I967" s="9">
        <v>0.7702</v>
      </c>
      <c r="J967" s="9">
        <v>0.68759999999999999</v>
      </c>
      <c r="K967" s="9" t="s">
        <v>1412</v>
      </c>
      <c r="L967" s="9">
        <v>845</v>
      </c>
      <c r="M967" s="9" t="s">
        <v>1381</v>
      </c>
      <c r="N967" s="90" t="s">
        <v>2998</v>
      </c>
      <c r="O967" s="9"/>
      <c r="P967" s="9">
        <v>180</v>
      </c>
      <c r="Q967" s="9">
        <v>32.880000000000003</v>
      </c>
    </row>
    <row r="968" spans="1:17">
      <c r="A968" s="8" t="s">
        <v>2999</v>
      </c>
      <c r="B968" s="8" t="s">
        <v>240</v>
      </c>
      <c r="C968" s="8" t="s">
        <v>41</v>
      </c>
      <c r="D968" s="8" t="s">
        <v>10</v>
      </c>
      <c r="E968" s="8" t="s">
        <v>1389</v>
      </c>
      <c r="F968" s="8" t="s">
        <v>1384</v>
      </c>
      <c r="G968" s="8">
        <v>8.07</v>
      </c>
      <c r="H968" s="8">
        <v>12.59</v>
      </c>
      <c r="I968" s="8">
        <v>0.1056</v>
      </c>
      <c r="J968" s="8">
        <v>0.3821</v>
      </c>
      <c r="K968" s="8" t="s">
        <v>1395</v>
      </c>
      <c r="L968" s="8">
        <v>644</v>
      </c>
      <c r="M968" s="8" t="s">
        <v>1426</v>
      </c>
      <c r="N968" s="89" t="s">
        <v>2060</v>
      </c>
      <c r="O968" s="8"/>
      <c r="P968" s="8">
        <v>24</v>
      </c>
      <c r="Q968" s="8">
        <v>4.51</v>
      </c>
    </row>
    <row r="969" spans="1:17">
      <c r="A969" s="9" t="s">
        <v>3000</v>
      </c>
      <c r="B969" s="9" t="s">
        <v>714</v>
      </c>
      <c r="C969" s="9" t="s">
        <v>12</v>
      </c>
      <c r="D969" s="9" t="s">
        <v>44</v>
      </c>
      <c r="E969" s="9" t="s">
        <v>1380</v>
      </c>
      <c r="F969" s="9" t="s">
        <v>1375</v>
      </c>
      <c r="G969" s="9">
        <v>75.31</v>
      </c>
      <c r="H969" s="9">
        <v>17.57</v>
      </c>
      <c r="I969" s="9">
        <v>0.67330000000000001</v>
      </c>
      <c r="J969" s="9">
        <v>1.5639000000000001</v>
      </c>
      <c r="K969" s="9" t="s">
        <v>1385</v>
      </c>
      <c r="L969" s="9">
        <v>738</v>
      </c>
      <c r="M969" s="9" t="s">
        <v>1426</v>
      </c>
      <c r="N969" s="90" t="s">
        <v>1433</v>
      </c>
      <c r="O969" s="9"/>
      <c r="P969" s="9">
        <v>84</v>
      </c>
      <c r="Q969" s="9">
        <v>0</v>
      </c>
    </row>
    <row r="970" spans="1:17">
      <c r="A970" s="8" t="s">
        <v>3001</v>
      </c>
      <c r="B970" s="8" t="s">
        <v>312</v>
      </c>
      <c r="C970" s="8" t="s">
        <v>38</v>
      </c>
      <c r="D970" s="8" t="s">
        <v>44</v>
      </c>
      <c r="E970" s="8" t="s">
        <v>1411</v>
      </c>
      <c r="F970" s="8" t="s">
        <v>1384</v>
      </c>
      <c r="G970" s="8">
        <v>9.2200000000000006</v>
      </c>
      <c r="H970" s="8">
        <v>14.52</v>
      </c>
      <c r="I970" s="8">
        <v>7.51E-2</v>
      </c>
      <c r="J970" s="8">
        <v>0.1182</v>
      </c>
      <c r="K970" s="8" t="s">
        <v>1412</v>
      </c>
      <c r="L970" s="8">
        <v>772</v>
      </c>
      <c r="M970" s="8" t="s">
        <v>1403</v>
      </c>
      <c r="N970" s="89" t="s">
        <v>1239</v>
      </c>
      <c r="O970" s="8" t="s">
        <v>848</v>
      </c>
      <c r="P970" s="8">
        <v>240</v>
      </c>
      <c r="Q970" s="8">
        <v>1.56</v>
      </c>
    </row>
    <row r="971" spans="1:17">
      <c r="A971" s="9" t="s">
        <v>3002</v>
      </c>
      <c r="B971" s="9" t="s">
        <v>764</v>
      </c>
      <c r="C971" s="9" t="s">
        <v>38</v>
      </c>
      <c r="D971" s="9" t="s">
        <v>10</v>
      </c>
      <c r="E971" s="9" t="s">
        <v>1408</v>
      </c>
      <c r="F971" s="9" t="s">
        <v>1375</v>
      </c>
      <c r="G971" s="9">
        <v>58.07</v>
      </c>
      <c r="H971" s="9">
        <v>7.75</v>
      </c>
      <c r="I971" s="9">
        <v>0.98280000000000001</v>
      </c>
      <c r="J971" s="9">
        <v>1.8129999999999999</v>
      </c>
      <c r="K971" s="9" t="s">
        <v>1385</v>
      </c>
      <c r="L971" s="9">
        <v>710</v>
      </c>
      <c r="M971" s="9" t="s">
        <v>1377</v>
      </c>
      <c r="N971" s="90" t="s">
        <v>3003</v>
      </c>
      <c r="O971" s="9" t="s">
        <v>2163</v>
      </c>
      <c r="P971" s="9">
        <v>36</v>
      </c>
      <c r="Q971" s="9">
        <v>0</v>
      </c>
    </row>
    <row r="972" spans="1:17">
      <c r="A972" s="8" t="s">
        <v>3004</v>
      </c>
      <c r="B972" s="8" t="s">
        <v>854</v>
      </c>
      <c r="C972" s="8" t="s">
        <v>32</v>
      </c>
      <c r="D972" s="8" t="s">
        <v>44</v>
      </c>
      <c r="E972" s="8" t="s">
        <v>1411</v>
      </c>
      <c r="F972" s="8" t="s">
        <v>1384</v>
      </c>
      <c r="G972" s="8">
        <v>22.88</v>
      </c>
      <c r="H972" s="8">
        <v>8.48</v>
      </c>
      <c r="I972" s="8">
        <v>0.39889999999999998</v>
      </c>
      <c r="J972" s="8">
        <v>0.36209999999999998</v>
      </c>
      <c r="K972" s="8"/>
      <c r="L972" s="8">
        <v>613</v>
      </c>
      <c r="M972" s="8" t="s">
        <v>1403</v>
      </c>
      <c r="N972" s="89" t="s">
        <v>2506</v>
      </c>
      <c r="O972" s="8" t="s">
        <v>1040</v>
      </c>
      <c r="P972" s="8">
        <v>84</v>
      </c>
      <c r="Q972" s="8">
        <v>16.329999999999998</v>
      </c>
    </row>
    <row r="973" spans="1:17">
      <c r="A973" s="9" t="s">
        <v>3005</v>
      </c>
      <c r="B973" s="9" t="s">
        <v>1192</v>
      </c>
      <c r="C973" s="9" t="s">
        <v>28</v>
      </c>
      <c r="D973" s="9" t="s">
        <v>1360</v>
      </c>
      <c r="E973" s="9" t="s">
        <v>1389</v>
      </c>
      <c r="F973" s="9" t="s">
        <v>1390</v>
      </c>
      <c r="G973" s="9">
        <v>40.06</v>
      </c>
      <c r="H973" s="9">
        <v>8.84</v>
      </c>
      <c r="I973" s="9">
        <v>0.54620000000000002</v>
      </c>
      <c r="J973" s="9">
        <v>1.8271999999999999</v>
      </c>
      <c r="K973" s="9" t="s">
        <v>1385</v>
      </c>
      <c r="L973" s="9">
        <v>821</v>
      </c>
      <c r="M973" s="9" t="s">
        <v>1386</v>
      </c>
      <c r="N973" s="90" t="s">
        <v>1473</v>
      </c>
      <c r="O973" s="9"/>
      <c r="P973" s="9">
        <v>24</v>
      </c>
      <c r="Q973" s="9">
        <v>0</v>
      </c>
    </row>
    <row r="974" spans="1:17">
      <c r="A974" s="8" t="s">
        <v>3006</v>
      </c>
      <c r="B974" s="8" t="s">
        <v>740</v>
      </c>
      <c r="C974" s="8" t="s">
        <v>24</v>
      </c>
      <c r="D974" s="8" t="s">
        <v>1360</v>
      </c>
      <c r="E974" s="8" t="s">
        <v>1374</v>
      </c>
      <c r="F974" s="8" t="s">
        <v>1375</v>
      </c>
      <c r="G974" s="8">
        <v>35.61</v>
      </c>
      <c r="H974" s="8">
        <v>12.19</v>
      </c>
      <c r="I974" s="8">
        <v>0.48459999999999998</v>
      </c>
      <c r="J974" s="8">
        <v>0.39679999999999999</v>
      </c>
      <c r="K974" s="8" t="s">
        <v>1412</v>
      </c>
      <c r="L974" s="8">
        <v>840</v>
      </c>
      <c r="M974" s="8" t="s">
        <v>1403</v>
      </c>
      <c r="N974" s="89" t="s">
        <v>3007</v>
      </c>
      <c r="O974" s="8" t="s">
        <v>1936</v>
      </c>
      <c r="P974" s="8">
        <v>240</v>
      </c>
      <c r="Q974" s="8">
        <v>18.760000000000002</v>
      </c>
    </row>
    <row r="975" spans="1:17">
      <c r="A975" s="9" t="s">
        <v>3008</v>
      </c>
      <c r="B975" s="9" t="s">
        <v>169</v>
      </c>
      <c r="C975" s="9" t="s">
        <v>16</v>
      </c>
      <c r="D975" s="9" t="s">
        <v>31</v>
      </c>
      <c r="E975" s="9" t="s">
        <v>1389</v>
      </c>
      <c r="F975" s="9" t="s">
        <v>1390</v>
      </c>
      <c r="G975" s="9">
        <v>46.64</v>
      </c>
      <c r="H975" s="9">
        <v>17.46</v>
      </c>
      <c r="I975" s="9">
        <v>0.88570000000000004</v>
      </c>
      <c r="J975" s="9">
        <v>0.70050000000000001</v>
      </c>
      <c r="K975" s="9" t="s">
        <v>1376</v>
      </c>
      <c r="L975" s="9">
        <v>833</v>
      </c>
      <c r="M975" s="9" t="s">
        <v>1386</v>
      </c>
      <c r="N975" s="90" t="s">
        <v>726</v>
      </c>
      <c r="O975" s="9"/>
      <c r="P975" s="9">
        <v>240</v>
      </c>
      <c r="Q975" s="9">
        <v>34.700000000000003</v>
      </c>
    </row>
    <row r="976" spans="1:17">
      <c r="A976" s="8" t="s">
        <v>3009</v>
      </c>
      <c r="B976" s="8" t="s">
        <v>394</v>
      </c>
      <c r="C976" s="8" t="s">
        <v>28</v>
      </c>
      <c r="D976" s="8" t="s">
        <v>23</v>
      </c>
      <c r="E976" s="8" t="s">
        <v>1374</v>
      </c>
      <c r="F976" s="8" t="s">
        <v>1390</v>
      </c>
      <c r="G976" s="8">
        <v>40.69</v>
      </c>
      <c r="H976" s="8">
        <v>11.39</v>
      </c>
      <c r="I976" s="8">
        <v>0.69079999999999997</v>
      </c>
      <c r="J976" s="8">
        <v>3.6036999999999999</v>
      </c>
      <c r="K976" s="8" t="s">
        <v>1385</v>
      </c>
      <c r="L976" s="8">
        <v>883</v>
      </c>
      <c r="M976" s="8" t="s">
        <v>1381</v>
      </c>
      <c r="N976" s="89" t="s">
        <v>1975</v>
      </c>
      <c r="O976" s="8"/>
      <c r="P976" s="8">
        <v>12</v>
      </c>
      <c r="Q976" s="8">
        <v>0</v>
      </c>
    </row>
    <row r="977" spans="1:17">
      <c r="A977" s="9" t="s">
        <v>3010</v>
      </c>
      <c r="B977" s="9" t="s">
        <v>1085</v>
      </c>
      <c r="C977" s="9" t="s">
        <v>32</v>
      </c>
      <c r="D977" s="9" t="s">
        <v>10</v>
      </c>
      <c r="E977" s="9" t="s">
        <v>1408</v>
      </c>
      <c r="F977" s="9" t="s">
        <v>1390</v>
      </c>
      <c r="G977" s="9">
        <v>95.61</v>
      </c>
      <c r="H977" s="9">
        <v>10.210000000000001</v>
      </c>
      <c r="I977" s="9">
        <v>1.4112</v>
      </c>
      <c r="J977" s="9">
        <v>1.2746</v>
      </c>
      <c r="K977" s="9" t="s">
        <v>1376</v>
      </c>
      <c r="L977" s="9">
        <v>624</v>
      </c>
      <c r="M977" s="9" t="s">
        <v>1386</v>
      </c>
      <c r="N977" s="90" t="s">
        <v>357</v>
      </c>
      <c r="O977" s="9"/>
      <c r="P977" s="9">
        <v>120</v>
      </c>
      <c r="Q977" s="9">
        <v>55.73</v>
      </c>
    </row>
    <row r="978" spans="1:17">
      <c r="A978" s="8" t="s">
        <v>3011</v>
      </c>
      <c r="B978" s="8" t="s">
        <v>248</v>
      </c>
      <c r="C978" s="8" t="s">
        <v>12</v>
      </c>
      <c r="D978" s="8" t="s">
        <v>44</v>
      </c>
      <c r="E978" s="8" t="s">
        <v>1408</v>
      </c>
      <c r="F978" s="8" t="s">
        <v>1384</v>
      </c>
      <c r="G978" s="8">
        <v>39.9</v>
      </c>
      <c r="H978" s="8">
        <v>7.97</v>
      </c>
      <c r="I978" s="8">
        <v>0.2797</v>
      </c>
      <c r="J978" s="8">
        <v>0.33300000000000002</v>
      </c>
      <c r="K978" s="8" t="s">
        <v>1395</v>
      </c>
      <c r="L978" s="8">
        <v>672</v>
      </c>
      <c r="M978" s="8" t="s">
        <v>1377</v>
      </c>
      <c r="N978" s="89" t="s">
        <v>2412</v>
      </c>
      <c r="O978" s="8" t="s">
        <v>357</v>
      </c>
      <c r="P978" s="8">
        <v>240</v>
      </c>
      <c r="Q978" s="8">
        <v>19.489999999999998</v>
      </c>
    </row>
    <row r="979" spans="1:17">
      <c r="A979" s="9" t="s">
        <v>3012</v>
      </c>
      <c r="B979" s="9" t="s">
        <v>672</v>
      </c>
      <c r="C979" s="9" t="s">
        <v>32</v>
      </c>
      <c r="D979" s="9" t="s">
        <v>44</v>
      </c>
      <c r="E979" s="9" t="s">
        <v>1380</v>
      </c>
      <c r="F979" s="9" t="s">
        <v>1375</v>
      </c>
      <c r="G979" s="9">
        <v>91.5</v>
      </c>
      <c r="H979" s="9">
        <v>13.23</v>
      </c>
      <c r="I979" s="9">
        <v>0.97589999999999999</v>
      </c>
      <c r="J979" s="9">
        <v>2.0926999999999998</v>
      </c>
      <c r="K979" s="9" t="s">
        <v>1412</v>
      </c>
      <c r="L979" s="9">
        <v>730</v>
      </c>
      <c r="M979" s="9" t="s">
        <v>1396</v>
      </c>
      <c r="N979" s="90" t="s">
        <v>2347</v>
      </c>
      <c r="O979" s="9" t="s">
        <v>1897</v>
      </c>
      <c r="P979" s="9">
        <v>60</v>
      </c>
      <c r="Q979" s="9">
        <v>11.87</v>
      </c>
    </row>
    <row r="980" spans="1:17">
      <c r="A980" s="8" t="s">
        <v>3013</v>
      </c>
      <c r="B980" s="8" t="s">
        <v>725</v>
      </c>
      <c r="C980" s="8" t="s">
        <v>28</v>
      </c>
      <c r="D980" s="8" t="s">
        <v>1360</v>
      </c>
      <c r="E980" s="8" t="s">
        <v>1408</v>
      </c>
      <c r="F980" s="8" t="s">
        <v>1390</v>
      </c>
      <c r="G980" s="8">
        <v>87.35</v>
      </c>
      <c r="H980" s="8">
        <v>10.8</v>
      </c>
      <c r="I980" s="8">
        <v>1.5219</v>
      </c>
      <c r="J980" s="8">
        <v>7.7119999999999997</v>
      </c>
      <c r="K980" s="8" t="s">
        <v>1412</v>
      </c>
      <c r="L980" s="8">
        <v>841</v>
      </c>
      <c r="M980" s="8" t="s">
        <v>1396</v>
      </c>
      <c r="N980" s="89" t="s">
        <v>213</v>
      </c>
      <c r="O980" s="8" t="s">
        <v>2375</v>
      </c>
      <c r="P980" s="8">
        <v>12</v>
      </c>
      <c r="Q980" s="8">
        <v>58.43</v>
      </c>
    </row>
    <row r="981" spans="1:17">
      <c r="A981" s="9" t="s">
        <v>3014</v>
      </c>
      <c r="B981" s="9" t="s">
        <v>389</v>
      </c>
      <c r="C981" s="9" t="s">
        <v>7</v>
      </c>
      <c r="D981" s="9" t="s">
        <v>31</v>
      </c>
      <c r="E981" s="9" t="s">
        <v>1389</v>
      </c>
      <c r="F981" s="9" t="s">
        <v>1375</v>
      </c>
      <c r="G981" s="9">
        <v>42.55</v>
      </c>
      <c r="H981" s="9">
        <v>17.77</v>
      </c>
      <c r="I981" s="9">
        <v>0.53769999999999996</v>
      </c>
      <c r="J981" s="9">
        <v>2.1194999999999999</v>
      </c>
      <c r="K981" s="9" t="s">
        <v>1412</v>
      </c>
      <c r="L981" s="9">
        <v>584</v>
      </c>
      <c r="M981" s="9" t="s">
        <v>1381</v>
      </c>
      <c r="N981" s="90" t="s">
        <v>2221</v>
      </c>
      <c r="O981" s="9"/>
      <c r="P981" s="9">
        <v>24</v>
      </c>
      <c r="Q981" s="9">
        <v>28.72</v>
      </c>
    </row>
    <row r="982" spans="1:17">
      <c r="A982" s="8" t="s">
        <v>3015</v>
      </c>
      <c r="B982" s="8" t="s">
        <v>878</v>
      </c>
      <c r="C982" s="8" t="s">
        <v>20</v>
      </c>
      <c r="D982" s="8" t="s">
        <v>23</v>
      </c>
      <c r="E982" s="8" t="s">
        <v>1408</v>
      </c>
      <c r="F982" s="8" t="s">
        <v>1384</v>
      </c>
      <c r="G982" s="8">
        <v>92.73</v>
      </c>
      <c r="H982" s="8">
        <v>13.83</v>
      </c>
      <c r="I982" s="8">
        <v>0.52610000000000001</v>
      </c>
      <c r="J982" s="8">
        <v>1.2243999999999999</v>
      </c>
      <c r="K982" s="8" t="s">
        <v>1376</v>
      </c>
      <c r="L982" s="8">
        <v>898</v>
      </c>
      <c r="M982" s="8" t="s">
        <v>1426</v>
      </c>
      <c r="N982" s="89" t="s">
        <v>872</v>
      </c>
      <c r="O982" s="8"/>
      <c r="P982" s="8">
        <v>180</v>
      </c>
      <c r="Q982" s="8">
        <v>54.17</v>
      </c>
    </row>
    <row r="983" spans="1:17">
      <c r="A983" s="9" t="s">
        <v>3016</v>
      </c>
      <c r="B983" s="9" t="s">
        <v>1215</v>
      </c>
      <c r="C983" s="9" t="s">
        <v>24</v>
      </c>
      <c r="D983" s="9" t="s">
        <v>23</v>
      </c>
      <c r="E983" s="9" t="s">
        <v>1411</v>
      </c>
      <c r="F983" s="9" t="s">
        <v>1375</v>
      </c>
      <c r="G983" s="9">
        <v>76.760000000000005</v>
      </c>
      <c r="H983" s="9">
        <v>15.8</v>
      </c>
      <c r="I983" s="9">
        <v>0.78749999999999998</v>
      </c>
      <c r="J983" s="9">
        <v>2.1675</v>
      </c>
      <c r="K983" s="9" t="s">
        <v>1412</v>
      </c>
      <c r="L983" s="9">
        <v>814</v>
      </c>
      <c r="M983" s="9" t="s">
        <v>1403</v>
      </c>
      <c r="N983" s="90" t="s">
        <v>512</v>
      </c>
      <c r="O983" s="9" t="s">
        <v>3017</v>
      </c>
      <c r="P983" s="9">
        <v>48</v>
      </c>
      <c r="Q983" s="9">
        <v>62.86</v>
      </c>
    </row>
    <row r="984" spans="1:17">
      <c r="A984" s="8" t="s">
        <v>3018</v>
      </c>
      <c r="B984" s="8" t="s">
        <v>364</v>
      </c>
      <c r="C984" s="8" t="s">
        <v>7</v>
      </c>
      <c r="D984" s="8" t="s">
        <v>44</v>
      </c>
      <c r="E984" s="8" t="s">
        <v>1411</v>
      </c>
      <c r="F984" s="8" t="s">
        <v>1390</v>
      </c>
      <c r="G984" s="8">
        <v>98.53</v>
      </c>
      <c r="H984" s="8">
        <v>15.83</v>
      </c>
      <c r="I984" s="8">
        <v>1.7329000000000001</v>
      </c>
      <c r="J984" s="8">
        <v>2.3872</v>
      </c>
      <c r="K984" s="8" t="s">
        <v>1385</v>
      </c>
      <c r="L984" s="8">
        <v>565</v>
      </c>
      <c r="M984" s="8" t="s">
        <v>1386</v>
      </c>
      <c r="N984" s="89" t="s">
        <v>2680</v>
      </c>
      <c r="O984" s="8"/>
      <c r="P984" s="8">
        <v>60</v>
      </c>
      <c r="Q984" s="8">
        <v>0</v>
      </c>
    </row>
    <row r="985" spans="1:17">
      <c r="A985" s="9" t="s">
        <v>3019</v>
      </c>
      <c r="B985" s="9" t="s">
        <v>1096</v>
      </c>
      <c r="C985" s="9" t="s">
        <v>38</v>
      </c>
      <c r="D985" s="9" t="s">
        <v>10</v>
      </c>
      <c r="E985" s="9" t="s">
        <v>1411</v>
      </c>
      <c r="F985" s="9" t="s">
        <v>1375</v>
      </c>
      <c r="G985" s="9">
        <v>21.35</v>
      </c>
      <c r="H985" s="9">
        <v>14.67</v>
      </c>
      <c r="I985" s="9">
        <v>0.2218</v>
      </c>
      <c r="J985" s="9">
        <v>0.27589999999999998</v>
      </c>
      <c r="K985" s="9" t="s">
        <v>1395</v>
      </c>
      <c r="L985" s="9">
        <v>855</v>
      </c>
      <c r="M985" s="9" t="s">
        <v>1381</v>
      </c>
      <c r="N985" s="90" t="s">
        <v>2420</v>
      </c>
      <c r="O985" s="9"/>
      <c r="P985" s="9">
        <v>240</v>
      </c>
      <c r="Q985" s="9">
        <v>6.03</v>
      </c>
    </row>
    <row r="986" spans="1:17">
      <c r="A986" s="8" t="s">
        <v>3020</v>
      </c>
      <c r="B986" s="8" t="s">
        <v>87</v>
      </c>
      <c r="C986" s="8" t="s">
        <v>24</v>
      </c>
      <c r="D986" s="8" t="s">
        <v>10</v>
      </c>
      <c r="E986" s="8" t="s">
        <v>1389</v>
      </c>
      <c r="F986" s="8" t="s">
        <v>1390</v>
      </c>
      <c r="G986" s="8">
        <v>1.83</v>
      </c>
      <c r="H986" s="8"/>
      <c r="I986" s="8">
        <v>3.4200000000000001E-2</v>
      </c>
      <c r="J986" s="8"/>
      <c r="K986" s="8" t="s">
        <v>1395</v>
      </c>
      <c r="L986" s="8">
        <v>861</v>
      </c>
      <c r="M986" s="8" t="s">
        <v>1403</v>
      </c>
      <c r="N986" s="89" t="s">
        <v>2397</v>
      </c>
      <c r="O986" s="8" t="s">
        <v>2854</v>
      </c>
      <c r="P986" s="8">
        <v>84</v>
      </c>
      <c r="Q986" s="8">
        <v>0.47</v>
      </c>
    </row>
    <row r="987" spans="1:17">
      <c r="A987" s="9" t="s">
        <v>3021</v>
      </c>
      <c r="B987" s="9" t="s">
        <v>461</v>
      </c>
      <c r="C987" s="9" t="s">
        <v>16</v>
      </c>
      <c r="D987" s="9" t="s">
        <v>10</v>
      </c>
      <c r="E987" s="9" t="s">
        <v>1408</v>
      </c>
      <c r="F987" s="9" t="s">
        <v>1384</v>
      </c>
      <c r="G987" s="9">
        <v>65.87</v>
      </c>
      <c r="H987" s="9">
        <v>17.07</v>
      </c>
      <c r="I987" s="9">
        <v>1.2131000000000001</v>
      </c>
      <c r="J987" s="9">
        <v>6.0098000000000003</v>
      </c>
      <c r="K987" s="9" t="s">
        <v>1412</v>
      </c>
      <c r="L987" s="9">
        <v>608</v>
      </c>
      <c r="M987" s="9" t="s">
        <v>1377</v>
      </c>
      <c r="N987" s="90" t="s">
        <v>2352</v>
      </c>
      <c r="O987" s="9" t="s">
        <v>3022</v>
      </c>
      <c r="P987" s="9">
        <v>12</v>
      </c>
      <c r="Q987" s="9">
        <v>7</v>
      </c>
    </row>
    <row r="988" spans="1:17">
      <c r="A988" s="8" t="s">
        <v>3023</v>
      </c>
      <c r="B988" s="8" t="s">
        <v>159</v>
      </c>
      <c r="C988" s="8" t="s">
        <v>35</v>
      </c>
      <c r="D988" s="8" t="s">
        <v>23</v>
      </c>
      <c r="E988" s="8" t="s">
        <v>1374</v>
      </c>
      <c r="F988" s="8" t="s">
        <v>1375</v>
      </c>
      <c r="G988" s="8">
        <v>10.87</v>
      </c>
      <c r="H988" s="8">
        <v>10.48</v>
      </c>
      <c r="I988" s="8">
        <v>0.217</v>
      </c>
      <c r="J988" s="8">
        <v>0.2782</v>
      </c>
      <c r="K988" s="8" t="s">
        <v>1358</v>
      </c>
      <c r="L988" s="8">
        <v>564</v>
      </c>
      <c r="M988" s="8" t="s">
        <v>1381</v>
      </c>
      <c r="N988" s="89" t="s">
        <v>760</v>
      </c>
      <c r="O988" s="8"/>
      <c r="P988" s="8">
        <v>48</v>
      </c>
      <c r="Q988" s="8">
        <v>1.64</v>
      </c>
    </row>
    <row r="989" spans="1:17">
      <c r="A989" s="9" t="s">
        <v>3024</v>
      </c>
      <c r="B989" s="9" t="s">
        <v>223</v>
      </c>
      <c r="C989" s="9" t="s">
        <v>16</v>
      </c>
      <c r="D989" s="9" t="s">
        <v>1360</v>
      </c>
      <c r="E989" s="9" t="s">
        <v>1408</v>
      </c>
      <c r="F989" s="9" t="s">
        <v>1390</v>
      </c>
      <c r="G989" s="9">
        <v>95.26</v>
      </c>
      <c r="H989" s="9">
        <v>15.53</v>
      </c>
      <c r="I989" s="9">
        <v>1.2737000000000001</v>
      </c>
      <c r="J989" s="9">
        <v>3.327</v>
      </c>
      <c r="K989" s="9" t="s">
        <v>1376</v>
      </c>
      <c r="L989" s="9">
        <v>722</v>
      </c>
      <c r="M989" s="9" t="s">
        <v>1426</v>
      </c>
      <c r="N989" s="90" t="s">
        <v>1659</v>
      </c>
      <c r="O989" s="9"/>
      <c r="P989" s="9">
        <v>36</v>
      </c>
      <c r="Q989" s="9">
        <v>26.1</v>
      </c>
    </row>
    <row r="990" spans="1:17">
      <c r="A990" s="8" t="s">
        <v>3025</v>
      </c>
      <c r="B990" s="8" t="s">
        <v>769</v>
      </c>
      <c r="C990" s="8" t="s">
        <v>24</v>
      </c>
      <c r="D990" s="8" t="s">
        <v>1360</v>
      </c>
      <c r="E990" s="8" t="s">
        <v>1389</v>
      </c>
      <c r="F990" s="8" t="s">
        <v>1375</v>
      </c>
      <c r="G990" s="8">
        <v>2.38</v>
      </c>
      <c r="H990" s="8">
        <v>15.13</v>
      </c>
      <c r="I990" s="8">
        <v>3.5900000000000001E-2</v>
      </c>
      <c r="J990" s="8">
        <v>8.2699999999999996E-2</v>
      </c>
      <c r="K990" s="8" t="s">
        <v>1376</v>
      </c>
      <c r="L990" s="8">
        <v>565</v>
      </c>
      <c r="M990" s="8" t="s">
        <v>1396</v>
      </c>
      <c r="N990" s="89" t="s">
        <v>1936</v>
      </c>
      <c r="O990" s="8" t="s">
        <v>3026</v>
      </c>
      <c r="P990" s="8">
        <v>36</v>
      </c>
      <c r="Q990" s="8">
        <v>1.91</v>
      </c>
    </row>
    <row r="991" spans="1:17">
      <c r="A991" s="9" t="s">
        <v>3027</v>
      </c>
      <c r="B991" s="9" t="s">
        <v>620</v>
      </c>
      <c r="C991" s="9" t="s">
        <v>38</v>
      </c>
      <c r="D991" s="9" t="s">
        <v>44</v>
      </c>
      <c r="E991" s="9" t="s">
        <v>1380</v>
      </c>
      <c r="F991" s="9" t="s">
        <v>1390</v>
      </c>
      <c r="G991" s="9">
        <v>38.770000000000003</v>
      </c>
      <c r="H991" s="9">
        <v>7.63</v>
      </c>
      <c r="I991" s="9">
        <v>0.51149999999999995</v>
      </c>
      <c r="J991" s="9">
        <v>0.36230000000000001</v>
      </c>
      <c r="K991" s="9" t="s">
        <v>1395</v>
      </c>
      <c r="L991" s="9">
        <v>749</v>
      </c>
      <c r="M991" s="9" t="s">
        <v>1396</v>
      </c>
      <c r="N991" s="90" t="s">
        <v>2100</v>
      </c>
      <c r="O991" s="9" t="s">
        <v>1409</v>
      </c>
      <c r="P991" s="9">
        <v>180</v>
      </c>
      <c r="Q991" s="9">
        <v>5.04</v>
      </c>
    </row>
    <row r="992" spans="1:17">
      <c r="A992" s="8" t="s">
        <v>3028</v>
      </c>
      <c r="B992" s="8" t="s">
        <v>423</v>
      </c>
      <c r="C992" s="8" t="s">
        <v>32</v>
      </c>
      <c r="D992" s="8" t="s">
        <v>44</v>
      </c>
      <c r="E992" s="8" t="s">
        <v>1374</v>
      </c>
      <c r="F992" s="8" t="s">
        <v>1384</v>
      </c>
      <c r="G992" s="8">
        <v>7.94</v>
      </c>
      <c r="H992" s="8">
        <v>12</v>
      </c>
      <c r="I992" s="8">
        <v>0.1045</v>
      </c>
      <c r="J992" s="8">
        <v>0.70550000000000002</v>
      </c>
      <c r="K992" s="8" t="s">
        <v>1385</v>
      </c>
      <c r="L992" s="8">
        <v>780</v>
      </c>
      <c r="M992" s="8" t="s">
        <v>1426</v>
      </c>
      <c r="N992" s="89" t="s">
        <v>1421</v>
      </c>
      <c r="O992" s="8"/>
      <c r="P992" s="8">
        <v>12</v>
      </c>
      <c r="Q992" s="8">
        <v>0</v>
      </c>
    </row>
    <row r="993" spans="1:17">
      <c r="A993" s="9" t="s">
        <v>3029</v>
      </c>
      <c r="B993" s="9" t="s">
        <v>166</v>
      </c>
      <c r="C993" s="9" t="s">
        <v>12</v>
      </c>
      <c r="D993" s="9" t="s">
        <v>44</v>
      </c>
      <c r="E993" s="9" t="s">
        <v>1389</v>
      </c>
      <c r="F993" s="9" t="s">
        <v>1384</v>
      </c>
      <c r="G993" s="9">
        <v>34.020000000000003</v>
      </c>
      <c r="H993" s="9">
        <v>18.12</v>
      </c>
      <c r="I993" s="9">
        <v>0.18340000000000001</v>
      </c>
      <c r="J993" s="9">
        <v>0.55079999999999996</v>
      </c>
      <c r="K993" s="9" t="s">
        <v>1395</v>
      </c>
      <c r="L993" s="9">
        <v>736</v>
      </c>
      <c r="M993" s="9" t="s">
        <v>1403</v>
      </c>
      <c r="N993" s="90" t="s">
        <v>2352</v>
      </c>
      <c r="O993" s="9" t="s">
        <v>1420</v>
      </c>
      <c r="P993" s="9">
        <v>180</v>
      </c>
      <c r="Q993" s="9">
        <v>8.8800000000000008</v>
      </c>
    </row>
    <row r="994" spans="1:17">
      <c r="A994" s="8" t="s">
        <v>3030</v>
      </c>
      <c r="B994" s="8" t="s">
        <v>328</v>
      </c>
      <c r="C994" s="8" t="s">
        <v>16</v>
      </c>
      <c r="D994" s="8" t="s">
        <v>10</v>
      </c>
      <c r="E994" s="8" t="s">
        <v>1380</v>
      </c>
      <c r="F994" s="8" t="s">
        <v>1384</v>
      </c>
      <c r="G994" s="8">
        <v>54.51</v>
      </c>
      <c r="H994" s="8">
        <v>7.95</v>
      </c>
      <c r="I994" s="8">
        <v>0.68899999999999995</v>
      </c>
      <c r="J994" s="8">
        <v>2.4641000000000002</v>
      </c>
      <c r="K994" s="8" t="s">
        <v>1376</v>
      </c>
      <c r="L994" s="8">
        <v>739</v>
      </c>
      <c r="M994" s="8" t="s">
        <v>1377</v>
      </c>
      <c r="N994" s="89" t="s">
        <v>2663</v>
      </c>
      <c r="O994" s="8" t="s">
        <v>2625</v>
      </c>
      <c r="P994" s="8">
        <v>24</v>
      </c>
      <c r="Q994" s="8">
        <v>11.01</v>
      </c>
    </row>
    <row r="995" spans="1:17">
      <c r="A995" s="9" t="s">
        <v>3031</v>
      </c>
      <c r="B995" s="9" t="s">
        <v>1229</v>
      </c>
      <c r="C995" s="9" t="s">
        <v>24</v>
      </c>
      <c r="D995" s="9" t="s">
        <v>44</v>
      </c>
      <c r="E995" s="9" t="s">
        <v>1380</v>
      </c>
      <c r="F995" s="9" t="s">
        <v>1375</v>
      </c>
      <c r="G995" s="9">
        <v>11.98</v>
      </c>
      <c r="H995" s="9">
        <v>16.39</v>
      </c>
      <c r="I995" s="9">
        <v>0.23319999999999999</v>
      </c>
      <c r="J995" s="9">
        <v>0.1792</v>
      </c>
      <c r="K995" s="9" t="s">
        <v>1385</v>
      </c>
      <c r="L995" s="9">
        <v>671</v>
      </c>
      <c r="M995" s="9" t="s">
        <v>1377</v>
      </c>
      <c r="N995" s="90" t="s">
        <v>3032</v>
      </c>
      <c r="O995" s="9" t="s">
        <v>2221</v>
      </c>
      <c r="P995" s="9">
        <v>180</v>
      </c>
      <c r="Q995" s="9">
        <v>0</v>
      </c>
    </row>
    <row r="996" spans="1:17">
      <c r="A996" s="8" t="s">
        <v>3033</v>
      </c>
      <c r="B996" s="8" t="s">
        <v>291</v>
      </c>
      <c r="C996" s="8" t="s">
        <v>20</v>
      </c>
      <c r="D996" s="8" t="s">
        <v>31</v>
      </c>
      <c r="E996" s="8" t="s">
        <v>1408</v>
      </c>
      <c r="F996" s="8" t="s">
        <v>1384</v>
      </c>
      <c r="G996" s="8">
        <v>19.18</v>
      </c>
      <c r="H996" s="8">
        <v>14.63</v>
      </c>
      <c r="I996" s="8">
        <v>0.1003</v>
      </c>
      <c r="J996" s="8">
        <v>0.36609999999999998</v>
      </c>
      <c r="K996" s="8" t="s">
        <v>1395</v>
      </c>
      <c r="L996" s="8">
        <v>823</v>
      </c>
      <c r="M996" s="8" t="s">
        <v>1386</v>
      </c>
      <c r="N996" s="89" t="s">
        <v>3034</v>
      </c>
      <c r="O996" s="8"/>
      <c r="P996" s="8">
        <v>84</v>
      </c>
      <c r="Q996" s="8">
        <v>14.23</v>
      </c>
    </row>
    <row r="997" spans="1:17">
      <c r="A997" s="9" t="s">
        <v>3035</v>
      </c>
      <c r="B997" s="9" t="s">
        <v>1309</v>
      </c>
      <c r="C997" s="9" t="s">
        <v>7</v>
      </c>
      <c r="D997" s="9" t="s">
        <v>23</v>
      </c>
      <c r="E997" s="9" t="s">
        <v>1408</v>
      </c>
      <c r="F997" s="9" t="s">
        <v>1375</v>
      </c>
      <c r="G997" s="9">
        <v>74.45</v>
      </c>
      <c r="H997" s="9">
        <v>16.77</v>
      </c>
      <c r="I997" s="9">
        <v>1.3587</v>
      </c>
      <c r="J997" s="9">
        <v>1.2830999999999999</v>
      </c>
      <c r="K997" s="9" t="s">
        <v>1358</v>
      </c>
      <c r="L997" s="9">
        <v>738</v>
      </c>
      <c r="M997" s="9" t="s">
        <v>1396</v>
      </c>
      <c r="N997" s="90" t="s">
        <v>3036</v>
      </c>
      <c r="O997" s="9" t="s">
        <v>1218</v>
      </c>
      <c r="P997" s="9">
        <v>120</v>
      </c>
      <c r="Q997" s="9">
        <v>19</v>
      </c>
    </row>
    <row r="998" spans="1:17">
      <c r="A998" s="8" t="s">
        <v>3037</v>
      </c>
      <c r="B998" s="8" t="s">
        <v>217</v>
      </c>
      <c r="C998" s="8" t="s">
        <v>20</v>
      </c>
      <c r="D998" s="8" t="s">
        <v>1360</v>
      </c>
      <c r="E998" s="8" t="s">
        <v>1400</v>
      </c>
      <c r="F998" s="8" t="s">
        <v>1375</v>
      </c>
      <c r="G998" s="8">
        <v>8.81</v>
      </c>
      <c r="H998" s="8">
        <v>16.5</v>
      </c>
      <c r="I998" s="8">
        <v>0.13919999999999999</v>
      </c>
      <c r="J998" s="8">
        <v>0.8014</v>
      </c>
      <c r="K998" s="8" t="s">
        <v>1395</v>
      </c>
      <c r="L998" s="8">
        <v>800</v>
      </c>
      <c r="M998" s="8" t="s">
        <v>1426</v>
      </c>
      <c r="N998" s="89" t="s">
        <v>2892</v>
      </c>
      <c r="O998" s="8"/>
      <c r="P998" s="8">
        <v>12</v>
      </c>
      <c r="Q998" s="8">
        <v>7.08</v>
      </c>
    </row>
    <row r="999" spans="1:17">
      <c r="A999" s="9" t="s">
        <v>3038</v>
      </c>
      <c r="B999" s="9" t="s">
        <v>243</v>
      </c>
      <c r="C999" s="9" t="s">
        <v>32</v>
      </c>
      <c r="D999" s="9" t="s">
        <v>10</v>
      </c>
      <c r="E999" s="9" t="s">
        <v>1389</v>
      </c>
      <c r="F999" s="9" t="s">
        <v>1384</v>
      </c>
      <c r="G999" s="9">
        <v>11.52</v>
      </c>
      <c r="H999" s="9">
        <v>11.02</v>
      </c>
      <c r="I999" s="9">
        <v>0.21829999999999999</v>
      </c>
      <c r="J999" s="9">
        <v>0.53700000000000003</v>
      </c>
      <c r="K999" s="9" t="s">
        <v>1395</v>
      </c>
      <c r="L999" s="9">
        <v>838</v>
      </c>
      <c r="M999" s="9" t="s">
        <v>1377</v>
      </c>
      <c r="N999" s="90" t="s">
        <v>186</v>
      </c>
      <c r="O999" s="9" t="s">
        <v>2856</v>
      </c>
      <c r="P999" s="9">
        <v>24</v>
      </c>
      <c r="Q999" s="9">
        <v>8.0399999999999991</v>
      </c>
    </row>
    <row r="1000" spans="1:17">
      <c r="A1000" s="8" t="s">
        <v>3039</v>
      </c>
      <c r="B1000" s="8" t="s">
        <v>1246</v>
      </c>
      <c r="C1000" s="8" t="s">
        <v>32</v>
      </c>
      <c r="D1000" s="8" t="s">
        <v>31</v>
      </c>
      <c r="E1000" s="8" t="s">
        <v>1400</v>
      </c>
      <c r="F1000" s="8" t="s">
        <v>1390</v>
      </c>
      <c r="G1000" s="8">
        <v>43.37</v>
      </c>
      <c r="H1000" s="8">
        <v>18.29</v>
      </c>
      <c r="I1000" s="8">
        <v>0.65559999999999996</v>
      </c>
      <c r="J1000" s="8">
        <v>1.5742</v>
      </c>
      <c r="K1000" s="8" t="s">
        <v>1395</v>
      </c>
      <c r="L1000" s="8">
        <v>694</v>
      </c>
      <c r="M1000" s="8" t="s">
        <v>1377</v>
      </c>
      <c r="N1000" s="89" t="s">
        <v>726</v>
      </c>
      <c r="O1000" s="8" t="s">
        <v>1954</v>
      </c>
      <c r="P1000" s="8">
        <v>36</v>
      </c>
      <c r="Q1000" s="8">
        <v>37.799999999999997</v>
      </c>
    </row>
    <row r="1001" spans="1:17">
      <c r="A1001" s="9" t="s">
        <v>3040</v>
      </c>
      <c r="B1001" s="9" t="s">
        <v>718</v>
      </c>
      <c r="C1001" s="9" t="s">
        <v>24</v>
      </c>
      <c r="D1001" s="9" t="s">
        <v>10</v>
      </c>
      <c r="E1001" s="9" t="s">
        <v>1411</v>
      </c>
      <c r="F1001" s="9" t="s">
        <v>1390</v>
      </c>
      <c r="G1001" s="9">
        <v>23.84</v>
      </c>
      <c r="H1001" s="9">
        <v>13.63</v>
      </c>
      <c r="I1001" s="9">
        <v>0.15090000000000001</v>
      </c>
      <c r="J1001" s="9">
        <v>1.1405000000000001</v>
      </c>
      <c r="K1001" s="9" t="s">
        <v>1358</v>
      </c>
      <c r="L1001" s="9">
        <v>769</v>
      </c>
      <c r="M1001" s="9" t="s">
        <v>1396</v>
      </c>
      <c r="N1001" s="90" t="s">
        <v>3041</v>
      </c>
      <c r="O1001" s="9" t="s">
        <v>2858</v>
      </c>
      <c r="P1001" s="9">
        <v>24</v>
      </c>
      <c r="Q1001" s="9">
        <v>14.94</v>
      </c>
    </row>
    <row r="1002" spans="1:17">
      <c r="A1002" s="8" t="s">
        <v>3042</v>
      </c>
      <c r="B1002" s="8" t="s">
        <v>510</v>
      </c>
      <c r="C1002" s="8" t="s">
        <v>7</v>
      </c>
      <c r="D1002" s="8" t="s">
        <v>10</v>
      </c>
      <c r="E1002" s="8" t="s">
        <v>1400</v>
      </c>
      <c r="F1002" s="8" t="s">
        <v>1390</v>
      </c>
      <c r="G1002" s="8">
        <v>73.959999999999994</v>
      </c>
      <c r="H1002" s="8">
        <v>17.77</v>
      </c>
      <c r="I1002" s="8">
        <v>1.2223999999999999</v>
      </c>
      <c r="J1002" s="8">
        <v>2.1637</v>
      </c>
      <c r="K1002" s="8" t="s">
        <v>1376</v>
      </c>
      <c r="L1002" s="8">
        <v>606</v>
      </c>
      <c r="M1002" s="8" t="s">
        <v>1403</v>
      </c>
      <c r="N1002" s="89" t="s">
        <v>171</v>
      </c>
      <c r="O1002" s="8" t="s">
        <v>3043</v>
      </c>
      <c r="P1002" s="8">
        <v>48</v>
      </c>
      <c r="Q1002" s="8">
        <v>19.8</v>
      </c>
    </row>
    <row r="1003" spans="1:17">
      <c r="A1003" s="9" t="s">
        <v>3044</v>
      </c>
      <c r="B1003" s="9" t="s">
        <v>828</v>
      </c>
      <c r="C1003" s="9" t="s">
        <v>24</v>
      </c>
      <c r="D1003" s="9" t="s">
        <v>23</v>
      </c>
      <c r="E1003" s="9" t="s">
        <v>1400</v>
      </c>
      <c r="F1003" s="9" t="s">
        <v>1375</v>
      </c>
      <c r="G1003" s="9">
        <v>45.46</v>
      </c>
      <c r="H1003" s="9">
        <v>13.05</v>
      </c>
      <c r="I1003" s="9">
        <v>0.30730000000000002</v>
      </c>
      <c r="J1003" s="9">
        <v>0.53420000000000001</v>
      </c>
      <c r="K1003" s="9" t="s">
        <v>1376</v>
      </c>
      <c r="L1003" s="9">
        <v>793</v>
      </c>
      <c r="M1003" s="9" t="s">
        <v>1426</v>
      </c>
      <c r="N1003" s="90" t="s">
        <v>1657</v>
      </c>
      <c r="O1003" s="9"/>
      <c r="P1003" s="9">
        <v>240</v>
      </c>
      <c r="Q1003" s="9">
        <v>21.23</v>
      </c>
    </row>
    <row r="1004" spans="1:17">
      <c r="A1004" s="8" t="s">
        <v>3045</v>
      </c>
      <c r="B1004" s="8" t="s">
        <v>326</v>
      </c>
      <c r="C1004" s="8" t="s">
        <v>12</v>
      </c>
      <c r="D1004" s="8" t="s">
        <v>1360</v>
      </c>
      <c r="E1004" s="8" t="s">
        <v>1389</v>
      </c>
      <c r="F1004" s="8" t="s">
        <v>1390</v>
      </c>
      <c r="G1004" s="8">
        <v>72.959999999999994</v>
      </c>
      <c r="H1004" s="8">
        <v>15.67</v>
      </c>
      <c r="I1004" s="8">
        <v>1.3128</v>
      </c>
      <c r="J1004" s="8">
        <v>1.4355</v>
      </c>
      <c r="K1004" s="8"/>
      <c r="L1004" s="8">
        <v>748</v>
      </c>
      <c r="M1004" s="8" t="s">
        <v>1396</v>
      </c>
      <c r="N1004" s="89" t="s">
        <v>3036</v>
      </c>
      <c r="O1004" s="8" t="s">
        <v>2823</v>
      </c>
      <c r="P1004" s="8">
        <v>84</v>
      </c>
      <c r="Q1004" s="8">
        <v>20.8</v>
      </c>
    </row>
    <row r="1005" spans="1:17">
      <c r="A1005" s="9" t="s">
        <v>3046</v>
      </c>
      <c r="B1005" s="9" t="s">
        <v>801</v>
      </c>
      <c r="C1005" s="9" t="s">
        <v>32</v>
      </c>
      <c r="D1005" s="9" t="s">
        <v>1360</v>
      </c>
      <c r="E1005" s="9" t="s">
        <v>1408</v>
      </c>
      <c r="F1005" s="9" t="s">
        <v>1390</v>
      </c>
      <c r="G1005" s="9">
        <v>71.72</v>
      </c>
      <c r="H1005" s="9">
        <v>10.130000000000001</v>
      </c>
      <c r="I1005" s="9">
        <v>0.4783</v>
      </c>
      <c r="J1005" s="9">
        <v>6.3097000000000003</v>
      </c>
      <c r="K1005" s="9" t="s">
        <v>1385</v>
      </c>
      <c r="L1005" s="9">
        <v>890</v>
      </c>
      <c r="M1005" s="9" t="s">
        <v>1403</v>
      </c>
      <c r="N1005" s="90" t="s">
        <v>673</v>
      </c>
      <c r="O1005" s="9" t="s">
        <v>933</v>
      </c>
      <c r="P1005" s="9">
        <v>12</v>
      </c>
      <c r="Q1005" s="9">
        <v>0</v>
      </c>
    </row>
    <row r="1006" spans="1:17">
      <c r="A1006" s="8" t="s">
        <v>3047</v>
      </c>
      <c r="B1006" s="8" t="s">
        <v>211</v>
      </c>
      <c r="C1006" s="8" t="s">
        <v>12</v>
      </c>
      <c r="D1006" s="8" t="s">
        <v>31</v>
      </c>
      <c r="E1006" s="8" t="s">
        <v>1380</v>
      </c>
      <c r="F1006" s="8" t="s">
        <v>1375</v>
      </c>
      <c r="G1006" s="8">
        <v>80.03</v>
      </c>
      <c r="H1006" s="8">
        <v>18</v>
      </c>
      <c r="I1006" s="8">
        <v>1.421</v>
      </c>
      <c r="J1006" s="8">
        <v>1.4419999999999999</v>
      </c>
      <c r="K1006" s="8" t="s">
        <v>1358</v>
      </c>
      <c r="L1006" s="8">
        <v>896</v>
      </c>
      <c r="M1006" s="8" t="s">
        <v>1381</v>
      </c>
      <c r="N1006" s="89" t="s">
        <v>2486</v>
      </c>
      <c r="O1006" s="8"/>
      <c r="P1006" s="8">
        <v>120</v>
      </c>
      <c r="Q1006" s="8">
        <v>63.81</v>
      </c>
    </row>
    <row r="1007" spans="1:17">
      <c r="A1007" s="9" t="s">
        <v>3048</v>
      </c>
      <c r="B1007" s="9" t="s">
        <v>1307</v>
      </c>
      <c r="C1007" s="9" t="s">
        <v>35</v>
      </c>
      <c r="D1007" s="9" t="s">
        <v>23</v>
      </c>
      <c r="E1007" s="9" t="s">
        <v>1374</v>
      </c>
      <c r="F1007" s="9" t="s">
        <v>1390</v>
      </c>
      <c r="G1007" s="9">
        <v>94.56</v>
      </c>
      <c r="H1007" s="9">
        <v>12.56</v>
      </c>
      <c r="I1007" s="9">
        <v>1.4888999999999999</v>
      </c>
      <c r="J1007" s="9">
        <v>8.4262999999999995</v>
      </c>
      <c r="K1007" s="9" t="s">
        <v>1376</v>
      </c>
      <c r="L1007" s="9">
        <v>767</v>
      </c>
      <c r="M1007" s="9" t="s">
        <v>1396</v>
      </c>
      <c r="N1007" s="90" t="s">
        <v>3049</v>
      </c>
      <c r="O1007" s="9" t="s">
        <v>3050</v>
      </c>
      <c r="P1007" s="9">
        <v>12</v>
      </c>
      <c r="Q1007" s="9">
        <v>53.13</v>
      </c>
    </row>
    <row r="1008" spans="1:17">
      <c r="A1008" s="8" t="s">
        <v>3051</v>
      </c>
      <c r="B1008" s="8" t="s">
        <v>1210</v>
      </c>
      <c r="C1008" s="8" t="s">
        <v>38</v>
      </c>
      <c r="D1008" s="8" t="s">
        <v>44</v>
      </c>
      <c r="E1008" s="8" t="s">
        <v>1400</v>
      </c>
      <c r="F1008" s="8" t="s">
        <v>1375</v>
      </c>
      <c r="G1008" s="8">
        <v>39.46</v>
      </c>
      <c r="H1008" s="8">
        <v>7.75</v>
      </c>
      <c r="I1008" s="8">
        <v>0.55049999999999999</v>
      </c>
      <c r="J1008" s="8">
        <v>0.32390000000000002</v>
      </c>
      <c r="K1008" s="8" t="s">
        <v>1412</v>
      </c>
      <c r="L1008" s="8">
        <v>784</v>
      </c>
      <c r="M1008" s="8" t="s">
        <v>1381</v>
      </c>
      <c r="N1008" s="89" t="s">
        <v>3052</v>
      </c>
      <c r="O1008" s="8"/>
      <c r="P1008" s="8">
        <v>240</v>
      </c>
      <c r="Q1008" s="8">
        <v>12.3</v>
      </c>
    </row>
    <row r="1009" spans="1:17">
      <c r="A1009" s="9" t="s">
        <v>3053</v>
      </c>
      <c r="B1009" s="9" t="s">
        <v>1190</v>
      </c>
      <c r="C1009" s="9" t="s">
        <v>20</v>
      </c>
      <c r="D1009" s="9" t="s">
        <v>44</v>
      </c>
      <c r="E1009" s="9" t="s">
        <v>1380</v>
      </c>
      <c r="F1009" s="9" t="s">
        <v>1384</v>
      </c>
      <c r="G1009" s="9">
        <v>52.82</v>
      </c>
      <c r="H1009" s="9">
        <v>8.52</v>
      </c>
      <c r="I1009" s="9">
        <v>0.74280000000000002</v>
      </c>
      <c r="J1009" s="9">
        <v>0.83699999999999997</v>
      </c>
      <c r="K1009" s="9" t="s">
        <v>1412</v>
      </c>
      <c r="L1009" s="9">
        <v>600</v>
      </c>
      <c r="M1009" s="9" t="s">
        <v>1426</v>
      </c>
      <c r="N1009" s="90" t="s">
        <v>2195</v>
      </c>
      <c r="O1009" s="9"/>
      <c r="P1009" s="9">
        <v>84</v>
      </c>
      <c r="Q1009" s="9">
        <v>11.64</v>
      </c>
    </row>
    <row r="1010" spans="1:17">
      <c r="A1010" s="8" t="s">
        <v>3054</v>
      </c>
      <c r="B1010" s="8" t="s">
        <v>297</v>
      </c>
      <c r="C1010" s="8" t="s">
        <v>7</v>
      </c>
      <c r="D1010" s="8" t="s">
        <v>1360</v>
      </c>
      <c r="E1010" s="8" t="s">
        <v>1374</v>
      </c>
      <c r="F1010" s="8" t="s">
        <v>1375</v>
      </c>
      <c r="G1010" s="8">
        <v>80.69</v>
      </c>
      <c r="H1010" s="8">
        <v>8.25</v>
      </c>
      <c r="I1010" s="8">
        <v>0.64970000000000006</v>
      </c>
      <c r="J1010" s="8">
        <v>1.9794</v>
      </c>
      <c r="K1010" s="8" t="s">
        <v>1412</v>
      </c>
      <c r="L1010" s="8">
        <v>741</v>
      </c>
      <c r="M1010" s="8" t="s">
        <v>1377</v>
      </c>
      <c r="N1010" s="89" t="s">
        <v>2856</v>
      </c>
      <c r="O1010" s="8" t="s">
        <v>2461</v>
      </c>
      <c r="P1010" s="8">
        <v>48</v>
      </c>
      <c r="Q1010" s="8">
        <v>38.69</v>
      </c>
    </row>
    <row r="1011" spans="1:17">
      <c r="A1011" s="9" t="s">
        <v>3055</v>
      </c>
      <c r="B1011" s="9" t="s">
        <v>903</v>
      </c>
      <c r="C1011" s="9" t="s">
        <v>24</v>
      </c>
      <c r="D1011" s="9" t="s">
        <v>31</v>
      </c>
      <c r="E1011" s="9" t="s">
        <v>1411</v>
      </c>
      <c r="F1011" s="9" t="s">
        <v>1390</v>
      </c>
      <c r="G1011" s="9">
        <v>28.06</v>
      </c>
      <c r="H1011" s="9">
        <v>12.36</v>
      </c>
      <c r="I1011" s="9">
        <v>0.44169999999999998</v>
      </c>
      <c r="J1011" s="9">
        <v>1.3255999999999999</v>
      </c>
      <c r="K1011" s="9" t="s">
        <v>1385</v>
      </c>
      <c r="L1011" s="9">
        <v>866</v>
      </c>
      <c r="M1011" s="9" t="s">
        <v>1403</v>
      </c>
      <c r="N1011" s="90" t="s">
        <v>1599</v>
      </c>
      <c r="O1011" s="9" t="s">
        <v>1522</v>
      </c>
      <c r="P1011" s="9">
        <v>24</v>
      </c>
      <c r="Q1011" s="9">
        <v>0</v>
      </c>
    </row>
    <row r="1012" spans="1:17">
      <c r="A1012" s="8" t="s">
        <v>3056</v>
      </c>
      <c r="B1012" s="8" t="s">
        <v>1156</v>
      </c>
      <c r="C1012" s="8" t="s">
        <v>16</v>
      </c>
      <c r="D1012" s="8" t="s">
        <v>23</v>
      </c>
      <c r="E1012" s="8" t="s">
        <v>1380</v>
      </c>
      <c r="F1012" s="8" t="s">
        <v>1390</v>
      </c>
      <c r="G1012" s="8">
        <v>51.19</v>
      </c>
      <c r="H1012" s="8">
        <v>14.68</v>
      </c>
      <c r="I1012" s="8">
        <v>0.65010000000000001</v>
      </c>
      <c r="J1012" s="8">
        <v>1.2092000000000001</v>
      </c>
      <c r="K1012" s="8" t="s">
        <v>1385</v>
      </c>
      <c r="L1012" s="8">
        <v>704</v>
      </c>
      <c r="M1012" s="8" t="s">
        <v>1386</v>
      </c>
      <c r="N1012" s="89" t="s">
        <v>1703</v>
      </c>
      <c r="O1012" s="8"/>
      <c r="P1012" s="8">
        <v>60</v>
      </c>
      <c r="Q1012" s="8">
        <v>0</v>
      </c>
    </row>
    <row r="1013" spans="1:17">
      <c r="A1013" s="9" t="s">
        <v>3057</v>
      </c>
      <c r="B1013" s="9" t="s">
        <v>776</v>
      </c>
      <c r="C1013" s="9" t="s">
        <v>12</v>
      </c>
      <c r="D1013" s="9" t="s">
        <v>44</v>
      </c>
      <c r="E1013" s="9" t="s">
        <v>1408</v>
      </c>
      <c r="F1013" s="9" t="s">
        <v>1390</v>
      </c>
      <c r="G1013" s="9">
        <v>33.15</v>
      </c>
      <c r="H1013" s="9">
        <v>10</v>
      </c>
      <c r="I1013" s="9">
        <v>0.61960000000000004</v>
      </c>
      <c r="J1013" s="9">
        <v>0.84079999999999999</v>
      </c>
      <c r="K1013" s="9" t="s">
        <v>1376</v>
      </c>
      <c r="L1013" s="9">
        <v>745</v>
      </c>
      <c r="M1013" s="9" t="s">
        <v>1426</v>
      </c>
      <c r="N1013" s="90" t="s">
        <v>1406</v>
      </c>
      <c r="O1013" s="9"/>
      <c r="P1013" s="9">
        <v>48</v>
      </c>
      <c r="Q1013" s="9">
        <v>30.11</v>
      </c>
    </row>
    <row r="1014" spans="1:17">
      <c r="A1014" s="8" t="s">
        <v>3058</v>
      </c>
      <c r="B1014" s="8" t="s">
        <v>91</v>
      </c>
      <c r="C1014" s="8" t="s">
        <v>7</v>
      </c>
      <c r="D1014" s="8" t="s">
        <v>31</v>
      </c>
      <c r="E1014" s="8" t="s">
        <v>1380</v>
      </c>
      <c r="F1014" s="8" t="s">
        <v>1384</v>
      </c>
      <c r="G1014" s="8">
        <v>62.36</v>
      </c>
      <c r="H1014" s="8">
        <v>13.66</v>
      </c>
      <c r="I1014" s="8">
        <v>0.44230000000000003</v>
      </c>
      <c r="J1014" s="8">
        <v>1.1569</v>
      </c>
      <c r="K1014" s="8" t="s">
        <v>1385</v>
      </c>
      <c r="L1014" s="8">
        <v>707</v>
      </c>
      <c r="M1014" s="8" t="s">
        <v>1403</v>
      </c>
      <c r="N1014" s="89" t="s">
        <v>2414</v>
      </c>
      <c r="O1014" s="8" t="s">
        <v>2515</v>
      </c>
      <c r="P1014" s="8">
        <v>84</v>
      </c>
      <c r="Q1014" s="8">
        <v>0</v>
      </c>
    </row>
    <row r="1015" spans="1:17">
      <c r="A1015" s="9" t="s">
        <v>3059</v>
      </c>
      <c r="B1015" s="9" t="s">
        <v>336</v>
      </c>
      <c r="C1015" s="9" t="s">
        <v>28</v>
      </c>
      <c r="D1015" s="9" t="s">
        <v>31</v>
      </c>
      <c r="E1015" s="9" t="s">
        <v>1411</v>
      </c>
      <c r="F1015" s="9" t="s">
        <v>1384</v>
      </c>
      <c r="G1015" s="9">
        <v>29.4</v>
      </c>
      <c r="H1015" s="9">
        <v>11.87</v>
      </c>
      <c r="I1015" s="9">
        <v>0.53659999999999997</v>
      </c>
      <c r="J1015" s="9">
        <v>2.6103999999999998</v>
      </c>
      <c r="K1015" s="9"/>
      <c r="L1015" s="9">
        <v>606</v>
      </c>
      <c r="M1015" s="9" t="s">
        <v>1403</v>
      </c>
      <c r="N1015" s="90" t="s">
        <v>2723</v>
      </c>
      <c r="O1015" s="9" t="s">
        <v>1713</v>
      </c>
      <c r="P1015" s="9">
        <v>12</v>
      </c>
      <c r="Q1015" s="9">
        <v>4.32</v>
      </c>
    </row>
    <row r="1016" spans="1:17">
      <c r="A1016" s="8" t="s">
        <v>3060</v>
      </c>
      <c r="B1016" s="8" t="s">
        <v>204</v>
      </c>
      <c r="C1016" s="8" t="s">
        <v>16</v>
      </c>
      <c r="D1016" s="8" t="s">
        <v>23</v>
      </c>
      <c r="E1016" s="8" t="s">
        <v>1389</v>
      </c>
      <c r="F1016" s="8" t="s">
        <v>1390</v>
      </c>
      <c r="G1016" s="8">
        <v>15.19</v>
      </c>
      <c r="H1016" s="8">
        <v>8.49</v>
      </c>
      <c r="I1016" s="8">
        <v>0.2762</v>
      </c>
      <c r="J1016" s="8">
        <v>0.47939999999999999</v>
      </c>
      <c r="K1016" s="8"/>
      <c r="L1016" s="8">
        <v>765</v>
      </c>
      <c r="M1016" s="8" t="s">
        <v>1386</v>
      </c>
      <c r="N1016" s="89" t="s">
        <v>1011</v>
      </c>
      <c r="O1016" s="8"/>
      <c r="P1016" s="8">
        <v>36</v>
      </c>
      <c r="Q1016" s="8">
        <v>2.41</v>
      </c>
    </row>
    <row r="1017" spans="1:17">
      <c r="A1017" s="9" t="s">
        <v>3061</v>
      </c>
      <c r="B1017" s="9" t="s">
        <v>1274</v>
      </c>
      <c r="C1017" s="9" t="s">
        <v>24</v>
      </c>
      <c r="D1017" s="9" t="s">
        <v>23</v>
      </c>
      <c r="E1017" s="9" t="s">
        <v>1374</v>
      </c>
      <c r="F1017" s="9" t="s">
        <v>1375</v>
      </c>
      <c r="G1017" s="9">
        <v>2.14</v>
      </c>
      <c r="H1017" s="9">
        <v>12.29</v>
      </c>
      <c r="I1017" s="9">
        <v>2.1100000000000001E-2</v>
      </c>
      <c r="J1017" s="9">
        <v>4.7899999999999998E-2</v>
      </c>
      <c r="K1017" s="9" t="s">
        <v>1412</v>
      </c>
      <c r="L1017" s="9">
        <v>843</v>
      </c>
      <c r="M1017" s="9" t="s">
        <v>1377</v>
      </c>
      <c r="N1017" s="90" t="s">
        <v>1800</v>
      </c>
      <c r="O1017" s="9" t="s">
        <v>1992</v>
      </c>
      <c r="P1017" s="9">
        <v>60</v>
      </c>
      <c r="Q1017" s="9">
        <v>0.77</v>
      </c>
    </row>
    <row r="1018" spans="1:17">
      <c r="A1018" s="8" t="s">
        <v>3062</v>
      </c>
      <c r="B1018" s="8" t="s">
        <v>699</v>
      </c>
      <c r="C1018" s="8" t="s">
        <v>32</v>
      </c>
      <c r="D1018" s="8" t="s">
        <v>1360</v>
      </c>
      <c r="E1018" s="8" t="s">
        <v>1374</v>
      </c>
      <c r="F1018" s="8" t="s">
        <v>1375</v>
      </c>
      <c r="G1018" s="8">
        <v>38.9</v>
      </c>
      <c r="H1018" s="8">
        <v>8.68</v>
      </c>
      <c r="I1018" s="8">
        <v>0.24590000000000001</v>
      </c>
      <c r="J1018" s="8">
        <v>0.96209999999999996</v>
      </c>
      <c r="K1018" s="8" t="s">
        <v>1385</v>
      </c>
      <c r="L1018" s="8">
        <v>597</v>
      </c>
      <c r="M1018" s="8" t="s">
        <v>1426</v>
      </c>
      <c r="N1018" s="89" t="s">
        <v>3063</v>
      </c>
      <c r="O1018" s="8"/>
      <c r="P1018" s="8">
        <v>48</v>
      </c>
      <c r="Q1018" s="8">
        <v>0</v>
      </c>
    </row>
    <row r="1019" spans="1:17">
      <c r="A1019" s="9" t="s">
        <v>3064</v>
      </c>
      <c r="B1019" s="9" t="s">
        <v>374</v>
      </c>
      <c r="C1019" s="9" t="s">
        <v>24</v>
      </c>
      <c r="D1019" s="9" t="s">
        <v>44</v>
      </c>
      <c r="E1019" s="9" t="s">
        <v>1389</v>
      </c>
      <c r="F1019" s="9" t="s">
        <v>1375</v>
      </c>
      <c r="G1019" s="9">
        <v>24.25</v>
      </c>
      <c r="H1019" s="9">
        <v>12.14</v>
      </c>
      <c r="I1019" s="9">
        <v>0.2999</v>
      </c>
      <c r="J1019" s="9">
        <v>0.34989999999999999</v>
      </c>
      <c r="K1019" s="9" t="s">
        <v>1358</v>
      </c>
      <c r="L1019" s="9">
        <v>667</v>
      </c>
      <c r="M1019" s="9" t="s">
        <v>1386</v>
      </c>
      <c r="N1019" s="90" t="s">
        <v>1552</v>
      </c>
      <c r="O1019" s="9"/>
      <c r="P1019" s="9">
        <v>120</v>
      </c>
      <c r="Q1019" s="9">
        <v>21.8</v>
      </c>
    </row>
    <row r="1020" spans="1:17">
      <c r="A1020" s="8" t="s">
        <v>3065</v>
      </c>
      <c r="B1020" s="8" t="s">
        <v>262</v>
      </c>
      <c r="C1020" s="8" t="s">
        <v>35</v>
      </c>
      <c r="D1020" s="8" t="s">
        <v>1360</v>
      </c>
      <c r="E1020" s="8" t="s">
        <v>1400</v>
      </c>
      <c r="F1020" s="8" t="s">
        <v>1375</v>
      </c>
      <c r="G1020" s="8">
        <v>98.7</v>
      </c>
      <c r="H1020" s="8">
        <v>16.82</v>
      </c>
      <c r="I1020" s="8">
        <v>1.5351999999999999</v>
      </c>
      <c r="J1020" s="8">
        <v>1.7040999999999999</v>
      </c>
      <c r="K1020" s="8" t="s">
        <v>1412</v>
      </c>
      <c r="L1020" s="8">
        <v>849</v>
      </c>
      <c r="M1020" s="8" t="s">
        <v>1381</v>
      </c>
      <c r="N1020" s="89" t="s">
        <v>1922</v>
      </c>
      <c r="O1020" s="8"/>
      <c r="P1020" s="8">
        <v>120</v>
      </c>
      <c r="Q1020" s="8">
        <v>89.8</v>
      </c>
    </row>
    <row r="1021" spans="1:17">
      <c r="A1021" s="9" t="s">
        <v>3066</v>
      </c>
      <c r="B1021" s="9" t="s">
        <v>192</v>
      </c>
      <c r="C1021" s="9" t="s">
        <v>41</v>
      </c>
      <c r="D1021" s="9" t="s">
        <v>44</v>
      </c>
      <c r="E1021" s="9" t="s">
        <v>1400</v>
      </c>
      <c r="F1021" s="9" t="s">
        <v>1390</v>
      </c>
      <c r="G1021" s="9">
        <v>44.76</v>
      </c>
      <c r="H1021" s="9">
        <v>10.47</v>
      </c>
      <c r="I1021" s="9">
        <v>0.64239999999999997</v>
      </c>
      <c r="J1021" s="9">
        <v>0.49390000000000001</v>
      </c>
      <c r="K1021" s="9"/>
      <c r="L1021" s="9">
        <v>788</v>
      </c>
      <c r="M1021" s="9" t="s">
        <v>1396</v>
      </c>
      <c r="N1021" s="90" t="s">
        <v>2292</v>
      </c>
      <c r="O1021" s="9" t="s">
        <v>1753</v>
      </c>
      <c r="P1021" s="9">
        <v>180</v>
      </c>
      <c r="Q1021" s="9">
        <v>6.76</v>
      </c>
    </row>
    <row r="1022" spans="1:17">
      <c r="A1022" s="8" t="s">
        <v>3067</v>
      </c>
      <c r="B1022" s="8" t="s">
        <v>661</v>
      </c>
      <c r="C1022" s="8" t="s">
        <v>12</v>
      </c>
      <c r="D1022" s="8" t="s">
        <v>23</v>
      </c>
      <c r="E1022" s="8" t="s">
        <v>1408</v>
      </c>
      <c r="F1022" s="8" t="s">
        <v>1390</v>
      </c>
      <c r="G1022" s="8">
        <v>57</v>
      </c>
      <c r="H1022" s="8">
        <v>18.21</v>
      </c>
      <c r="I1022" s="8">
        <v>0.39229999999999998</v>
      </c>
      <c r="J1022" s="8">
        <v>1.2050000000000001</v>
      </c>
      <c r="K1022" s="8" t="s">
        <v>1412</v>
      </c>
      <c r="L1022" s="8">
        <v>713</v>
      </c>
      <c r="M1022" s="8" t="s">
        <v>1386</v>
      </c>
      <c r="N1022" s="89" t="s">
        <v>560</v>
      </c>
      <c r="O1022" s="8"/>
      <c r="P1022" s="8">
        <v>84</v>
      </c>
      <c r="Q1022" s="8">
        <v>8.3000000000000007</v>
      </c>
    </row>
    <row r="1023" spans="1:17">
      <c r="A1023" s="9" t="s">
        <v>3068</v>
      </c>
      <c r="B1023" s="9" t="s">
        <v>1087</v>
      </c>
      <c r="C1023" s="9" t="s">
        <v>32</v>
      </c>
      <c r="D1023" s="9" t="s">
        <v>23</v>
      </c>
      <c r="E1023" s="9" t="s">
        <v>1389</v>
      </c>
      <c r="F1023" s="9" t="s">
        <v>1384</v>
      </c>
      <c r="G1023" s="9">
        <v>15.93</v>
      </c>
      <c r="H1023" s="9">
        <v>14.51</v>
      </c>
      <c r="I1023" s="9">
        <v>0.28120000000000001</v>
      </c>
      <c r="J1023" s="9">
        <v>0.30299999999999999</v>
      </c>
      <c r="K1023" s="9" t="s">
        <v>1395</v>
      </c>
      <c r="L1023" s="9">
        <v>686</v>
      </c>
      <c r="M1023" s="9" t="s">
        <v>1426</v>
      </c>
      <c r="N1023" s="90" t="s">
        <v>3032</v>
      </c>
      <c r="O1023" s="9"/>
      <c r="P1023" s="9">
        <v>84</v>
      </c>
      <c r="Q1023" s="9">
        <v>9.3800000000000008</v>
      </c>
    </row>
    <row r="1024" spans="1:17">
      <c r="A1024" s="8" t="s">
        <v>3069</v>
      </c>
      <c r="B1024" s="8" t="s">
        <v>979</v>
      </c>
      <c r="C1024" s="8" t="s">
        <v>24</v>
      </c>
      <c r="D1024" s="8" t="s">
        <v>31</v>
      </c>
      <c r="E1024" s="8" t="s">
        <v>1374</v>
      </c>
      <c r="F1024" s="8" t="s">
        <v>1384</v>
      </c>
      <c r="G1024" s="8">
        <v>76.88</v>
      </c>
      <c r="H1024" s="8">
        <v>15.31</v>
      </c>
      <c r="I1024" s="8">
        <v>0.95299999999999996</v>
      </c>
      <c r="J1024" s="8">
        <v>2.1516999999999999</v>
      </c>
      <c r="K1024" s="8" t="s">
        <v>1358</v>
      </c>
      <c r="L1024" s="8">
        <v>577</v>
      </c>
      <c r="M1024" s="8" t="s">
        <v>1403</v>
      </c>
      <c r="N1024" s="89" t="s">
        <v>613</v>
      </c>
      <c r="O1024" s="8" t="s">
        <v>2760</v>
      </c>
      <c r="P1024" s="8">
        <v>48</v>
      </c>
      <c r="Q1024" s="8">
        <v>17.28</v>
      </c>
    </row>
    <row r="1025" spans="1:17">
      <c r="A1025" s="9" t="s">
        <v>3070</v>
      </c>
      <c r="B1025" s="9" t="s">
        <v>682</v>
      </c>
      <c r="C1025" s="9" t="s">
        <v>20</v>
      </c>
      <c r="D1025" s="9" t="s">
        <v>31</v>
      </c>
      <c r="E1025" s="9" t="s">
        <v>1389</v>
      </c>
      <c r="F1025" s="9" t="s">
        <v>1375</v>
      </c>
      <c r="G1025" s="9">
        <v>68.040000000000006</v>
      </c>
      <c r="H1025" s="9">
        <v>13</v>
      </c>
      <c r="I1025" s="9">
        <v>1.222</v>
      </c>
      <c r="J1025" s="9">
        <v>2.2925</v>
      </c>
      <c r="K1025" s="9" t="s">
        <v>1385</v>
      </c>
      <c r="L1025" s="9">
        <v>839</v>
      </c>
      <c r="M1025" s="9" t="s">
        <v>1403</v>
      </c>
      <c r="N1025" s="90" t="s">
        <v>2622</v>
      </c>
      <c r="O1025" s="9" t="s">
        <v>3071</v>
      </c>
      <c r="P1025" s="9">
        <v>36</v>
      </c>
      <c r="Q1025" s="9">
        <v>0</v>
      </c>
    </row>
    <row r="1026" spans="1:17">
      <c r="A1026" s="8" t="s">
        <v>3072</v>
      </c>
      <c r="B1026" s="8" t="s">
        <v>103</v>
      </c>
      <c r="C1026" s="8" t="s">
        <v>32</v>
      </c>
      <c r="D1026" s="8" t="s">
        <v>44</v>
      </c>
      <c r="E1026" s="8" t="s">
        <v>1408</v>
      </c>
      <c r="F1026" s="8" t="s">
        <v>1384</v>
      </c>
      <c r="G1026" s="8">
        <v>35.380000000000003</v>
      </c>
      <c r="H1026" s="8">
        <v>8.61</v>
      </c>
      <c r="I1026" s="8">
        <v>0.2001</v>
      </c>
      <c r="J1026" s="8">
        <v>1.61</v>
      </c>
      <c r="K1026" s="8" t="s">
        <v>1395</v>
      </c>
      <c r="L1026" s="8">
        <v>566</v>
      </c>
      <c r="M1026" s="8" t="s">
        <v>1426</v>
      </c>
      <c r="N1026" s="89" t="s">
        <v>1995</v>
      </c>
      <c r="O1026" s="8"/>
      <c r="P1026" s="8">
        <v>24</v>
      </c>
      <c r="Q1026" s="8">
        <v>9.43</v>
      </c>
    </row>
    <row r="1027" spans="1:17">
      <c r="A1027" s="9" t="s">
        <v>3073</v>
      </c>
      <c r="B1027" s="9" t="s">
        <v>1059</v>
      </c>
      <c r="C1027" s="9" t="s">
        <v>16</v>
      </c>
      <c r="D1027" s="9" t="s">
        <v>1360</v>
      </c>
      <c r="E1027" s="9" t="s">
        <v>1380</v>
      </c>
      <c r="F1027" s="9" t="s">
        <v>1384</v>
      </c>
      <c r="G1027" s="9">
        <v>71.12</v>
      </c>
      <c r="H1027" s="9">
        <v>14.22</v>
      </c>
      <c r="I1027" s="9">
        <v>1.3702000000000001</v>
      </c>
      <c r="J1027" s="9">
        <v>1.1136999999999999</v>
      </c>
      <c r="K1027" s="9" t="s">
        <v>1385</v>
      </c>
      <c r="L1027" s="9">
        <v>743</v>
      </c>
      <c r="M1027" s="9" t="s">
        <v>1386</v>
      </c>
      <c r="N1027" s="90" t="s">
        <v>396</v>
      </c>
      <c r="O1027" s="9"/>
      <c r="P1027" s="9">
        <v>120</v>
      </c>
      <c r="Q1027" s="9">
        <v>0</v>
      </c>
    </row>
    <row r="1028" spans="1:17">
      <c r="A1028" s="8" t="s">
        <v>3074</v>
      </c>
      <c r="B1028" s="8" t="s">
        <v>958</v>
      </c>
      <c r="C1028" s="8" t="s">
        <v>38</v>
      </c>
      <c r="D1028" s="8" t="s">
        <v>44</v>
      </c>
      <c r="E1028" s="8" t="s">
        <v>1380</v>
      </c>
      <c r="F1028" s="8" t="s">
        <v>1384</v>
      </c>
      <c r="G1028" s="8">
        <v>21.06</v>
      </c>
      <c r="H1028" s="8">
        <v>15.19</v>
      </c>
      <c r="I1028" s="8">
        <v>0.13850000000000001</v>
      </c>
      <c r="J1028" s="8">
        <v>0.29749999999999999</v>
      </c>
      <c r="K1028" s="8" t="s">
        <v>1358</v>
      </c>
      <c r="L1028" s="8">
        <v>710</v>
      </c>
      <c r="M1028" s="8" t="s">
        <v>1403</v>
      </c>
      <c r="N1028" s="89" t="s">
        <v>824</v>
      </c>
      <c r="O1028" s="8" t="s">
        <v>2819</v>
      </c>
      <c r="P1028" s="8">
        <v>180</v>
      </c>
      <c r="Q1028" s="8">
        <v>3.71</v>
      </c>
    </row>
    <row r="1029" spans="1:17">
      <c r="A1029" s="9" t="s">
        <v>3075</v>
      </c>
      <c r="B1029" s="9" t="s">
        <v>383</v>
      </c>
      <c r="C1029" s="9" t="s">
        <v>24</v>
      </c>
      <c r="D1029" s="9" t="s">
        <v>44</v>
      </c>
      <c r="E1029" s="9" t="s">
        <v>1380</v>
      </c>
      <c r="F1029" s="9" t="s">
        <v>1384</v>
      </c>
      <c r="G1029" s="9">
        <v>11.59</v>
      </c>
      <c r="H1029" s="9">
        <v>15.72</v>
      </c>
      <c r="I1029" s="9">
        <v>0.1605</v>
      </c>
      <c r="J1029" s="9">
        <v>0.16800000000000001</v>
      </c>
      <c r="K1029" s="9" t="s">
        <v>1358</v>
      </c>
      <c r="L1029" s="9">
        <v>728</v>
      </c>
      <c r="M1029" s="9" t="s">
        <v>1377</v>
      </c>
      <c r="N1029" s="90" t="s">
        <v>1888</v>
      </c>
      <c r="O1029" s="9" t="s">
        <v>2455</v>
      </c>
      <c r="P1029" s="9">
        <v>180</v>
      </c>
      <c r="Q1029" s="9">
        <v>8.5399999999999991</v>
      </c>
    </row>
    <row r="1030" spans="1:17">
      <c r="A1030" s="8" t="s">
        <v>3076</v>
      </c>
      <c r="B1030" s="8" t="s">
        <v>1244</v>
      </c>
      <c r="C1030" s="8" t="s">
        <v>16</v>
      </c>
      <c r="D1030" s="8" t="s">
        <v>31</v>
      </c>
      <c r="E1030" s="8" t="s">
        <v>1374</v>
      </c>
      <c r="F1030" s="8" t="s">
        <v>1390</v>
      </c>
      <c r="G1030" s="8">
        <v>62.07</v>
      </c>
      <c r="H1030" s="8">
        <v>8.06</v>
      </c>
      <c r="I1030" s="8">
        <v>0.78269999999999995</v>
      </c>
      <c r="J1030" s="8">
        <v>2.8090000000000002</v>
      </c>
      <c r="K1030" s="8" t="s">
        <v>1358</v>
      </c>
      <c r="L1030" s="8">
        <v>881</v>
      </c>
      <c r="M1030" s="8" t="s">
        <v>1426</v>
      </c>
      <c r="N1030" s="89" t="s">
        <v>3077</v>
      </c>
      <c r="O1030" s="8"/>
      <c r="P1030" s="8">
        <v>24</v>
      </c>
      <c r="Q1030" s="8">
        <v>49.55</v>
      </c>
    </row>
    <row r="1031" spans="1:17">
      <c r="A1031" s="9" t="s">
        <v>3078</v>
      </c>
      <c r="B1031" s="9" t="s">
        <v>76</v>
      </c>
      <c r="C1031" s="9" t="s">
        <v>12</v>
      </c>
      <c r="D1031" s="9" t="s">
        <v>10</v>
      </c>
      <c r="E1031" s="9" t="s">
        <v>1389</v>
      </c>
      <c r="F1031" s="9" t="s">
        <v>1375</v>
      </c>
      <c r="G1031" s="9">
        <v>34.729999999999997</v>
      </c>
      <c r="H1031" s="9">
        <v>9.32</v>
      </c>
      <c r="I1031" s="9">
        <v>0.23580000000000001</v>
      </c>
      <c r="J1031" s="9">
        <v>0.3589</v>
      </c>
      <c r="K1031" s="9" t="s">
        <v>1395</v>
      </c>
      <c r="L1031" s="9">
        <v>848</v>
      </c>
      <c r="M1031" s="9" t="s">
        <v>1403</v>
      </c>
      <c r="N1031" s="90" t="s">
        <v>2313</v>
      </c>
      <c r="O1031" s="9" t="s">
        <v>1795</v>
      </c>
      <c r="P1031" s="9">
        <v>180</v>
      </c>
      <c r="Q1031" s="9">
        <v>29.07</v>
      </c>
    </row>
    <row r="1032" spans="1:17">
      <c r="A1032" s="8" t="s">
        <v>3079</v>
      </c>
      <c r="B1032" s="8" t="s">
        <v>738</v>
      </c>
      <c r="C1032" s="8" t="s">
        <v>16</v>
      </c>
      <c r="D1032" s="8" t="s">
        <v>44</v>
      </c>
      <c r="E1032" s="8" t="s">
        <v>1411</v>
      </c>
      <c r="F1032" s="8" t="s">
        <v>1384</v>
      </c>
      <c r="G1032" s="8">
        <v>71.790000000000006</v>
      </c>
      <c r="H1032" s="8">
        <v>17.899999999999999</v>
      </c>
      <c r="I1032" s="8">
        <v>0.47289999999999999</v>
      </c>
      <c r="J1032" s="8">
        <v>6.5782999999999996</v>
      </c>
      <c r="K1032" s="8" t="s">
        <v>1358</v>
      </c>
      <c r="L1032" s="8">
        <v>565</v>
      </c>
      <c r="M1032" s="8" t="s">
        <v>1381</v>
      </c>
      <c r="N1032" s="89" t="s">
        <v>3080</v>
      </c>
      <c r="O1032" s="8"/>
      <c r="P1032" s="8">
        <v>12</v>
      </c>
      <c r="Q1032" s="8">
        <v>13.96</v>
      </c>
    </row>
    <row r="1033" spans="1:17">
      <c r="A1033" s="9" t="s">
        <v>3081</v>
      </c>
      <c r="B1033" s="9" t="s">
        <v>306</v>
      </c>
      <c r="C1033" s="9" t="s">
        <v>16</v>
      </c>
      <c r="D1033" s="9" t="s">
        <v>1360</v>
      </c>
      <c r="E1033" s="9" t="s">
        <v>1374</v>
      </c>
      <c r="F1033" s="9" t="s">
        <v>1390</v>
      </c>
      <c r="G1033" s="9">
        <v>88.03</v>
      </c>
      <c r="H1033" s="9">
        <v>18.37</v>
      </c>
      <c r="I1033" s="9">
        <v>0.77200000000000002</v>
      </c>
      <c r="J1033" s="9">
        <v>1.4411</v>
      </c>
      <c r="K1033" s="9" t="s">
        <v>1385</v>
      </c>
      <c r="L1033" s="9">
        <v>733</v>
      </c>
      <c r="M1033" s="9" t="s">
        <v>1403</v>
      </c>
      <c r="N1033" s="90" t="s">
        <v>2878</v>
      </c>
      <c r="O1033" s="9" t="s">
        <v>444</v>
      </c>
      <c r="P1033" s="9">
        <v>180</v>
      </c>
      <c r="Q1033" s="9">
        <v>0</v>
      </c>
    </row>
    <row r="1034" spans="1:17">
      <c r="A1034" s="8" t="s">
        <v>3082</v>
      </c>
      <c r="B1034" s="8" t="s">
        <v>711</v>
      </c>
      <c r="C1034" s="8" t="s">
        <v>32</v>
      </c>
      <c r="D1034" s="8" t="s">
        <v>23</v>
      </c>
      <c r="E1034" s="8" t="s">
        <v>1380</v>
      </c>
      <c r="F1034" s="8" t="s">
        <v>1384</v>
      </c>
      <c r="G1034" s="8">
        <v>19.02</v>
      </c>
      <c r="H1034" s="8">
        <v>7.66</v>
      </c>
      <c r="I1034" s="8">
        <v>0.30130000000000001</v>
      </c>
      <c r="J1034" s="8">
        <v>0.15509999999999999</v>
      </c>
      <c r="K1034" s="8"/>
      <c r="L1034" s="8">
        <v>706</v>
      </c>
      <c r="M1034" s="8" t="s">
        <v>1426</v>
      </c>
      <c r="N1034" s="89" t="s">
        <v>1942</v>
      </c>
      <c r="O1034" s="8"/>
      <c r="P1034" s="8">
        <v>240</v>
      </c>
      <c r="Q1034" s="8">
        <v>15.92</v>
      </c>
    </row>
    <row r="1035" spans="1:17">
      <c r="A1035" s="9" t="s">
        <v>3083</v>
      </c>
      <c r="B1035" s="9" t="s">
        <v>971</v>
      </c>
      <c r="C1035" s="9" t="s">
        <v>24</v>
      </c>
      <c r="D1035" s="9" t="s">
        <v>31</v>
      </c>
      <c r="E1035" s="9" t="s">
        <v>1389</v>
      </c>
      <c r="F1035" s="9" t="s">
        <v>1384</v>
      </c>
      <c r="G1035" s="9">
        <v>22.12</v>
      </c>
      <c r="H1035" s="9">
        <v>9.5500000000000007</v>
      </c>
      <c r="I1035" s="9">
        <v>0.4325</v>
      </c>
      <c r="J1035" s="9">
        <v>1.0161</v>
      </c>
      <c r="K1035" s="9" t="s">
        <v>1376</v>
      </c>
      <c r="L1035" s="9">
        <v>866</v>
      </c>
      <c r="M1035" s="9" t="s">
        <v>1403</v>
      </c>
      <c r="N1035" s="90" t="s">
        <v>2169</v>
      </c>
      <c r="O1035" s="9" t="s">
        <v>1424</v>
      </c>
      <c r="P1035" s="9">
        <v>24</v>
      </c>
      <c r="Q1035" s="9">
        <v>20.89</v>
      </c>
    </row>
    <row r="1036" spans="1:17">
      <c r="A1036" s="8" t="s">
        <v>3084</v>
      </c>
      <c r="B1036" s="8" t="s">
        <v>843</v>
      </c>
      <c r="C1036" s="8" t="s">
        <v>28</v>
      </c>
      <c r="D1036" s="8" t="s">
        <v>44</v>
      </c>
      <c r="E1036" s="8" t="s">
        <v>1408</v>
      </c>
      <c r="F1036" s="8" t="s">
        <v>1375</v>
      </c>
      <c r="G1036" s="8">
        <v>66.97</v>
      </c>
      <c r="H1036" s="8"/>
      <c r="I1036" s="8">
        <v>1.1393</v>
      </c>
      <c r="J1036" s="8"/>
      <c r="K1036" s="8" t="s">
        <v>1385</v>
      </c>
      <c r="L1036" s="8">
        <v>740</v>
      </c>
      <c r="M1036" s="8" t="s">
        <v>1377</v>
      </c>
      <c r="N1036" s="89" t="s">
        <v>2690</v>
      </c>
      <c r="O1036" s="8" t="s">
        <v>848</v>
      </c>
      <c r="P1036" s="8">
        <v>84</v>
      </c>
      <c r="Q1036" s="8">
        <v>0</v>
      </c>
    </row>
    <row r="1037" spans="1:17">
      <c r="A1037" s="9" t="s">
        <v>3085</v>
      </c>
      <c r="B1037" s="9" t="s">
        <v>1302</v>
      </c>
      <c r="C1037" s="9" t="s">
        <v>28</v>
      </c>
      <c r="D1037" s="9" t="s">
        <v>1360</v>
      </c>
      <c r="E1037" s="9" t="s">
        <v>1380</v>
      </c>
      <c r="F1037" s="9" t="s">
        <v>1375</v>
      </c>
      <c r="G1037" s="9">
        <v>6.44</v>
      </c>
      <c r="H1037" s="9">
        <v>11.97</v>
      </c>
      <c r="I1037" s="9">
        <v>6.0999999999999999E-2</v>
      </c>
      <c r="J1037" s="9">
        <v>0.21379999999999999</v>
      </c>
      <c r="K1037" s="9" t="s">
        <v>1376</v>
      </c>
      <c r="L1037" s="9">
        <v>697</v>
      </c>
      <c r="M1037" s="9" t="s">
        <v>1396</v>
      </c>
      <c r="N1037" s="90" t="s">
        <v>3086</v>
      </c>
      <c r="O1037" s="9" t="s">
        <v>1597</v>
      </c>
      <c r="P1037" s="9">
        <v>36</v>
      </c>
      <c r="Q1037" s="9">
        <v>5.72</v>
      </c>
    </row>
    <row r="1038" spans="1:17">
      <c r="A1038" s="8" t="s">
        <v>3087</v>
      </c>
      <c r="B1038" s="8" t="s">
        <v>1315</v>
      </c>
      <c r="C1038" s="8" t="s">
        <v>38</v>
      </c>
      <c r="D1038" s="8" t="s">
        <v>31</v>
      </c>
      <c r="E1038" s="8" t="s">
        <v>1389</v>
      </c>
      <c r="F1038" s="8" t="s">
        <v>1375</v>
      </c>
      <c r="G1038" s="8">
        <v>85</v>
      </c>
      <c r="H1038" s="8">
        <v>15.14</v>
      </c>
      <c r="I1038" s="8">
        <v>1.2155</v>
      </c>
      <c r="J1038" s="8">
        <v>2.3717000000000001</v>
      </c>
      <c r="K1038" s="8" t="s">
        <v>1358</v>
      </c>
      <c r="L1038" s="8">
        <v>790</v>
      </c>
      <c r="M1038" s="8" t="s">
        <v>1386</v>
      </c>
      <c r="N1038" s="89" t="s">
        <v>3088</v>
      </c>
      <c r="O1038" s="8"/>
      <c r="P1038" s="8">
        <v>48</v>
      </c>
      <c r="Q1038" s="8">
        <v>47.65</v>
      </c>
    </row>
    <row r="1039" spans="1:17">
      <c r="A1039" s="9" t="s">
        <v>3089</v>
      </c>
      <c r="B1039" s="9" t="s">
        <v>107</v>
      </c>
      <c r="C1039" s="9" t="s">
        <v>7</v>
      </c>
      <c r="D1039" s="9" t="s">
        <v>31</v>
      </c>
      <c r="E1039" s="9" t="s">
        <v>1380</v>
      </c>
      <c r="F1039" s="9" t="s">
        <v>1390</v>
      </c>
      <c r="G1039" s="9">
        <v>43.08</v>
      </c>
      <c r="H1039" s="9">
        <v>8.32</v>
      </c>
      <c r="I1039" s="9">
        <v>0.22539999999999999</v>
      </c>
      <c r="J1039" s="9">
        <v>1.0582</v>
      </c>
      <c r="K1039" s="9" t="s">
        <v>1385</v>
      </c>
      <c r="L1039" s="9">
        <v>792</v>
      </c>
      <c r="M1039" s="9" t="s">
        <v>1386</v>
      </c>
      <c r="N1039" s="90" t="s">
        <v>3007</v>
      </c>
      <c r="O1039" s="9"/>
      <c r="P1039" s="9">
        <v>48</v>
      </c>
      <c r="Q1039" s="9">
        <v>0</v>
      </c>
    </row>
    <row r="1040" spans="1:17">
      <c r="A1040" s="8" t="s">
        <v>3090</v>
      </c>
      <c r="B1040" s="8" t="s">
        <v>743</v>
      </c>
      <c r="C1040" s="8" t="s">
        <v>28</v>
      </c>
      <c r="D1040" s="8" t="s">
        <v>23</v>
      </c>
      <c r="E1040" s="8" t="s">
        <v>1400</v>
      </c>
      <c r="F1040" s="8" t="s">
        <v>1390</v>
      </c>
      <c r="G1040" s="8">
        <v>29.79</v>
      </c>
      <c r="H1040" s="8">
        <v>10.199999999999999</v>
      </c>
      <c r="I1040" s="8">
        <v>0.44729999999999998</v>
      </c>
      <c r="J1040" s="8">
        <v>0.49759999999999999</v>
      </c>
      <c r="K1040" s="8" t="s">
        <v>1395</v>
      </c>
      <c r="L1040" s="8">
        <v>556</v>
      </c>
      <c r="M1040" s="8" t="s">
        <v>1426</v>
      </c>
      <c r="N1040" s="89" t="s">
        <v>3091</v>
      </c>
      <c r="O1040" s="8"/>
      <c r="P1040" s="8">
        <v>84</v>
      </c>
      <c r="Q1040" s="8">
        <v>5.35</v>
      </c>
    </row>
    <row r="1041" spans="1:17">
      <c r="A1041" s="9" t="s">
        <v>3092</v>
      </c>
      <c r="B1041" s="9" t="s">
        <v>1240</v>
      </c>
      <c r="C1041" s="9" t="s">
        <v>24</v>
      </c>
      <c r="D1041" s="9" t="s">
        <v>44</v>
      </c>
      <c r="E1041" s="9" t="s">
        <v>1400</v>
      </c>
      <c r="F1041" s="9" t="s">
        <v>1375</v>
      </c>
      <c r="G1041" s="9">
        <v>77.099999999999994</v>
      </c>
      <c r="H1041" s="9">
        <v>13.06</v>
      </c>
      <c r="I1041" s="9">
        <v>1.3204</v>
      </c>
      <c r="J1041" s="9">
        <v>1.1538999999999999</v>
      </c>
      <c r="K1041" s="9" t="s">
        <v>1385</v>
      </c>
      <c r="L1041" s="9">
        <v>797</v>
      </c>
      <c r="M1041" s="9" t="s">
        <v>1426</v>
      </c>
      <c r="N1041" s="90" t="s">
        <v>3093</v>
      </c>
      <c r="O1041" s="9"/>
      <c r="P1041" s="9">
        <v>120</v>
      </c>
      <c r="Q1041" s="9">
        <v>0</v>
      </c>
    </row>
    <row r="1042" spans="1:17">
      <c r="A1042" s="8" t="s">
        <v>3094</v>
      </c>
      <c r="B1042" s="8" t="s">
        <v>1077</v>
      </c>
      <c r="C1042" s="8" t="s">
        <v>12</v>
      </c>
      <c r="D1042" s="8" t="s">
        <v>1360</v>
      </c>
      <c r="E1042" s="8" t="s">
        <v>1411</v>
      </c>
      <c r="F1042" s="8" t="s">
        <v>1384</v>
      </c>
      <c r="G1042" s="8">
        <v>90.68</v>
      </c>
      <c r="H1042" s="8">
        <v>11.12</v>
      </c>
      <c r="I1042" s="8">
        <v>0.58740000000000003</v>
      </c>
      <c r="J1042" s="8">
        <v>2.3490000000000002</v>
      </c>
      <c r="K1042" s="8" t="s">
        <v>1358</v>
      </c>
      <c r="L1042" s="8">
        <v>837</v>
      </c>
      <c r="M1042" s="8" t="s">
        <v>1426</v>
      </c>
      <c r="N1042" s="89" t="s">
        <v>1206</v>
      </c>
      <c r="O1042" s="8"/>
      <c r="P1042" s="8">
        <v>48</v>
      </c>
      <c r="Q1042" s="8">
        <v>48.12</v>
      </c>
    </row>
    <row r="1043" spans="1:17">
      <c r="A1043" s="9" t="s">
        <v>3095</v>
      </c>
      <c r="B1043" s="9" t="s">
        <v>614</v>
      </c>
      <c r="C1043" s="9" t="s">
        <v>7</v>
      </c>
      <c r="D1043" s="9" t="s">
        <v>23</v>
      </c>
      <c r="E1043" s="9" t="s">
        <v>1400</v>
      </c>
      <c r="F1043" s="9" t="s">
        <v>1384</v>
      </c>
      <c r="G1043" s="9">
        <v>23.48</v>
      </c>
      <c r="H1043" s="9">
        <v>9.19</v>
      </c>
      <c r="I1043" s="9">
        <v>0.39450000000000002</v>
      </c>
      <c r="J1043" s="9">
        <v>0.2999</v>
      </c>
      <c r="K1043" s="9" t="s">
        <v>1412</v>
      </c>
      <c r="L1043" s="9">
        <v>882</v>
      </c>
      <c r="M1043" s="9" t="s">
        <v>1426</v>
      </c>
      <c r="N1043" s="90" t="s">
        <v>1531</v>
      </c>
      <c r="O1043" s="9"/>
      <c r="P1043" s="9">
        <v>120</v>
      </c>
      <c r="Q1043" s="9">
        <v>17.78</v>
      </c>
    </row>
    <row r="1044" spans="1:17">
      <c r="A1044" s="8" t="s">
        <v>3096</v>
      </c>
      <c r="B1044" s="8" t="s">
        <v>175</v>
      </c>
      <c r="C1044" s="8" t="s">
        <v>35</v>
      </c>
      <c r="D1044" s="8" t="s">
        <v>10</v>
      </c>
      <c r="E1044" s="8" t="s">
        <v>1380</v>
      </c>
      <c r="F1044" s="8" t="s">
        <v>1375</v>
      </c>
      <c r="G1044" s="8">
        <v>21.15</v>
      </c>
      <c r="H1044" s="8">
        <v>12.6</v>
      </c>
      <c r="I1044" s="8">
        <v>0.2205</v>
      </c>
      <c r="J1044" s="8">
        <v>0.47689999999999999</v>
      </c>
      <c r="K1044" s="8" t="s">
        <v>1376</v>
      </c>
      <c r="L1044" s="8">
        <v>636</v>
      </c>
      <c r="M1044" s="8" t="s">
        <v>1403</v>
      </c>
      <c r="N1044" s="89" t="s">
        <v>2654</v>
      </c>
      <c r="O1044" s="8" t="s">
        <v>3097</v>
      </c>
      <c r="P1044" s="8">
        <v>60</v>
      </c>
      <c r="Q1044" s="8">
        <v>14.06</v>
      </c>
    </row>
    <row r="1045" spans="1:17">
      <c r="A1045" s="9" t="s">
        <v>3098</v>
      </c>
      <c r="B1045" s="9" t="s">
        <v>536</v>
      </c>
      <c r="C1045" s="9" t="s">
        <v>24</v>
      </c>
      <c r="D1045" s="9" t="s">
        <v>1360</v>
      </c>
      <c r="E1045" s="9" t="s">
        <v>1411</v>
      </c>
      <c r="F1045" s="9" t="s">
        <v>1384</v>
      </c>
      <c r="G1045" s="9">
        <v>77.86</v>
      </c>
      <c r="H1045" s="9">
        <v>10.76</v>
      </c>
      <c r="I1045" s="9">
        <v>0.47439999999999999</v>
      </c>
      <c r="J1045" s="9">
        <v>1.6836</v>
      </c>
      <c r="K1045" s="9" t="s">
        <v>1358</v>
      </c>
      <c r="L1045" s="9">
        <v>883</v>
      </c>
      <c r="M1045" s="9" t="s">
        <v>1426</v>
      </c>
      <c r="N1045" s="90" t="s">
        <v>2785</v>
      </c>
      <c r="O1045" s="9"/>
      <c r="P1045" s="9">
        <v>60</v>
      </c>
      <c r="Q1045" s="9">
        <v>52.24</v>
      </c>
    </row>
    <row r="1046" spans="1:17">
      <c r="A1046" s="8" t="s">
        <v>3099</v>
      </c>
      <c r="B1046" s="8" t="s">
        <v>330</v>
      </c>
      <c r="C1046" s="8" t="s">
        <v>28</v>
      </c>
      <c r="D1046" s="8" t="s">
        <v>31</v>
      </c>
      <c r="E1046" s="8" t="s">
        <v>1400</v>
      </c>
      <c r="F1046" s="8" t="s">
        <v>1390</v>
      </c>
      <c r="G1046" s="8">
        <v>53.28</v>
      </c>
      <c r="H1046" s="8">
        <v>17.329999999999998</v>
      </c>
      <c r="I1046" s="8">
        <v>0.41499999999999998</v>
      </c>
      <c r="J1046" s="8">
        <v>0.79490000000000005</v>
      </c>
      <c r="K1046" s="8" t="s">
        <v>1412</v>
      </c>
      <c r="L1046" s="8">
        <v>782</v>
      </c>
      <c r="M1046" s="8" t="s">
        <v>1396</v>
      </c>
      <c r="N1046" s="89" t="s">
        <v>1820</v>
      </c>
      <c r="O1046" s="8" t="s">
        <v>2471</v>
      </c>
      <c r="P1046" s="8">
        <v>240</v>
      </c>
      <c r="Q1046" s="8">
        <v>24.74</v>
      </c>
    </row>
    <row r="1047" spans="1:17">
      <c r="A1047" s="9" t="s">
        <v>3100</v>
      </c>
      <c r="B1047" s="9" t="s">
        <v>1254</v>
      </c>
      <c r="C1047" s="9" t="s">
        <v>32</v>
      </c>
      <c r="D1047" s="9" t="s">
        <v>1360</v>
      </c>
      <c r="E1047" s="9" t="s">
        <v>1389</v>
      </c>
      <c r="F1047" s="9" t="s">
        <v>1375</v>
      </c>
      <c r="G1047" s="9">
        <v>94.61</v>
      </c>
      <c r="H1047" s="9">
        <v>15.27</v>
      </c>
      <c r="I1047" s="9">
        <v>1.8113999999999999</v>
      </c>
      <c r="J1047" s="9">
        <v>2.6459999999999999</v>
      </c>
      <c r="K1047" s="9" t="s">
        <v>1358</v>
      </c>
      <c r="L1047" s="9">
        <v>731</v>
      </c>
      <c r="M1047" s="9" t="s">
        <v>1377</v>
      </c>
      <c r="N1047" s="90" t="s">
        <v>2343</v>
      </c>
      <c r="O1047" s="9" t="s">
        <v>2469</v>
      </c>
      <c r="P1047" s="9">
        <v>48</v>
      </c>
      <c r="Q1047" s="9">
        <v>65.08</v>
      </c>
    </row>
    <row r="1048" spans="1:17">
      <c r="A1048" s="8" t="s">
        <v>3101</v>
      </c>
      <c r="B1048" s="8" t="s">
        <v>1257</v>
      </c>
      <c r="C1048" s="8" t="s">
        <v>38</v>
      </c>
      <c r="D1048" s="8" t="s">
        <v>44</v>
      </c>
      <c r="E1048" s="8" t="s">
        <v>1374</v>
      </c>
      <c r="F1048" s="8" t="s">
        <v>1390</v>
      </c>
      <c r="G1048" s="8">
        <v>83.75</v>
      </c>
      <c r="H1048" s="8">
        <v>11.97</v>
      </c>
      <c r="I1048" s="8">
        <v>1.2626999999999999</v>
      </c>
      <c r="J1048" s="8">
        <v>7.4398999999999997</v>
      </c>
      <c r="K1048" s="8" t="s">
        <v>1412</v>
      </c>
      <c r="L1048" s="8">
        <v>707</v>
      </c>
      <c r="M1048" s="8" t="s">
        <v>1403</v>
      </c>
      <c r="N1048" s="89" t="s">
        <v>1475</v>
      </c>
      <c r="O1048" s="8" t="s">
        <v>1807</v>
      </c>
      <c r="P1048" s="8">
        <v>12</v>
      </c>
      <c r="Q1048" s="8">
        <v>50.47</v>
      </c>
    </row>
    <row r="1049" spans="1:17">
      <c r="A1049" s="9" t="s">
        <v>3102</v>
      </c>
      <c r="B1049" s="9" t="s">
        <v>559</v>
      </c>
      <c r="C1049" s="9" t="s">
        <v>28</v>
      </c>
      <c r="D1049" s="9" t="s">
        <v>1360</v>
      </c>
      <c r="E1049" s="9" t="s">
        <v>1408</v>
      </c>
      <c r="F1049" s="9" t="s">
        <v>1384</v>
      </c>
      <c r="G1049" s="9">
        <v>35.340000000000003</v>
      </c>
      <c r="H1049" s="9">
        <v>13.27</v>
      </c>
      <c r="I1049" s="9">
        <v>0.61890000000000001</v>
      </c>
      <c r="J1049" s="9">
        <v>1.1953</v>
      </c>
      <c r="K1049" s="9" t="s">
        <v>1376</v>
      </c>
      <c r="L1049" s="9">
        <v>800</v>
      </c>
      <c r="M1049" s="9" t="s">
        <v>1386</v>
      </c>
      <c r="N1049" s="90" t="s">
        <v>1006</v>
      </c>
      <c r="O1049" s="9"/>
      <c r="P1049" s="9">
        <v>36</v>
      </c>
      <c r="Q1049" s="9">
        <v>25.83</v>
      </c>
    </row>
    <row r="1050" spans="1:17">
      <c r="A1050" s="8" t="s">
        <v>3103</v>
      </c>
      <c r="B1050" s="8" t="s">
        <v>1210</v>
      </c>
      <c r="C1050" s="8" t="s">
        <v>35</v>
      </c>
      <c r="D1050" s="8" t="s">
        <v>44</v>
      </c>
      <c r="E1050" s="8" t="s">
        <v>1408</v>
      </c>
      <c r="F1050" s="8" t="s">
        <v>1384</v>
      </c>
      <c r="G1050" s="8">
        <v>32.11</v>
      </c>
      <c r="H1050" s="8">
        <v>15.62</v>
      </c>
      <c r="I1050" s="8">
        <v>0.35870000000000002</v>
      </c>
      <c r="J1050" s="8">
        <v>2.9076</v>
      </c>
      <c r="K1050" s="8" t="s">
        <v>1376</v>
      </c>
      <c r="L1050" s="8">
        <v>784</v>
      </c>
      <c r="M1050" s="8" t="s">
        <v>1403</v>
      </c>
      <c r="N1050" s="89" t="s">
        <v>3022</v>
      </c>
      <c r="O1050" s="8" t="s">
        <v>1221</v>
      </c>
      <c r="P1050" s="8">
        <v>12</v>
      </c>
      <c r="Q1050" s="8">
        <v>22.61</v>
      </c>
    </row>
    <row r="1051" spans="1:17">
      <c r="A1051" s="9" t="s">
        <v>3104</v>
      </c>
      <c r="B1051" s="9" t="s">
        <v>1207</v>
      </c>
      <c r="C1051" s="9" t="s">
        <v>12</v>
      </c>
      <c r="D1051" s="9" t="s">
        <v>23</v>
      </c>
      <c r="E1051" s="9" t="s">
        <v>1374</v>
      </c>
      <c r="F1051" s="9" t="s">
        <v>1384</v>
      </c>
      <c r="G1051" s="9">
        <v>24.88</v>
      </c>
      <c r="H1051" s="9">
        <v>10.36</v>
      </c>
      <c r="I1051" s="9">
        <v>0.43980000000000002</v>
      </c>
      <c r="J1051" s="9">
        <v>0.27289999999999998</v>
      </c>
      <c r="K1051" s="9" t="s">
        <v>1395</v>
      </c>
      <c r="L1051" s="9">
        <v>859</v>
      </c>
      <c r="M1051" s="9" t="s">
        <v>1377</v>
      </c>
      <c r="N1051" s="90" t="s">
        <v>3105</v>
      </c>
      <c r="O1051" s="9" t="s">
        <v>2361</v>
      </c>
      <c r="P1051" s="9">
        <v>180</v>
      </c>
      <c r="Q1051" s="9">
        <v>17.899999999999999</v>
      </c>
    </row>
    <row r="1052" spans="1:17">
      <c r="A1052" s="8" t="s">
        <v>3106</v>
      </c>
      <c r="B1052" s="8" t="s">
        <v>333</v>
      </c>
      <c r="C1052" s="8" t="s">
        <v>16</v>
      </c>
      <c r="D1052" s="8" t="s">
        <v>44</v>
      </c>
      <c r="E1052" s="8" t="s">
        <v>1380</v>
      </c>
      <c r="F1052" s="8" t="s">
        <v>1384</v>
      </c>
      <c r="G1052" s="8">
        <v>76.400000000000006</v>
      </c>
      <c r="H1052" s="8">
        <v>16.63</v>
      </c>
      <c r="I1052" s="8">
        <v>1.1283000000000001</v>
      </c>
      <c r="J1052" s="8">
        <v>1.1557999999999999</v>
      </c>
      <c r="K1052" s="8" t="s">
        <v>1376</v>
      </c>
      <c r="L1052" s="8">
        <v>833</v>
      </c>
      <c r="M1052" s="8" t="s">
        <v>1403</v>
      </c>
      <c r="N1052" s="89" t="s">
        <v>2064</v>
      </c>
      <c r="O1052" s="8" t="s">
        <v>197</v>
      </c>
      <c r="P1052" s="8">
        <v>180</v>
      </c>
      <c r="Q1052" s="8">
        <v>14.56</v>
      </c>
    </row>
    <row r="1053" spans="1:17">
      <c r="A1053" s="9" t="s">
        <v>3107</v>
      </c>
      <c r="B1053" s="9" t="s">
        <v>309</v>
      </c>
      <c r="C1053" s="9" t="s">
        <v>41</v>
      </c>
      <c r="D1053" s="9" t="s">
        <v>23</v>
      </c>
      <c r="E1053" s="9" t="s">
        <v>1408</v>
      </c>
      <c r="F1053" s="9" t="s">
        <v>1384</v>
      </c>
      <c r="G1053" s="9">
        <v>29.61</v>
      </c>
      <c r="H1053" s="9">
        <v>11.95</v>
      </c>
      <c r="I1053" s="9">
        <v>0.39389999999999997</v>
      </c>
      <c r="J1053" s="9">
        <v>2.6301000000000001</v>
      </c>
      <c r="K1053" s="9"/>
      <c r="L1053" s="9">
        <v>667</v>
      </c>
      <c r="M1053" s="9" t="s">
        <v>1386</v>
      </c>
      <c r="N1053" s="90" t="s">
        <v>3108</v>
      </c>
      <c r="O1053" s="9"/>
      <c r="P1053" s="9">
        <v>12</v>
      </c>
      <c r="Q1053" s="9">
        <v>23.99</v>
      </c>
    </row>
    <row r="1054" spans="1:17">
      <c r="A1054" s="8" t="s">
        <v>3109</v>
      </c>
      <c r="B1054" s="8" t="s">
        <v>886</v>
      </c>
      <c r="C1054" s="8" t="s">
        <v>16</v>
      </c>
      <c r="D1054" s="8" t="s">
        <v>1360</v>
      </c>
      <c r="E1054" s="8" t="s">
        <v>1380</v>
      </c>
      <c r="F1054" s="8" t="s">
        <v>1384</v>
      </c>
      <c r="G1054" s="8">
        <v>74.94</v>
      </c>
      <c r="H1054" s="8">
        <v>18.32</v>
      </c>
      <c r="I1054" s="8">
        <v>1.268</v>
      </c>
      <c r="J1054" s="8">
        <v>6.8818999999999999</v>
      </c>
      <c r="K1054" s="8" t="s">
        <v>1385</v>
      </c>
      <c r="L1054" s="8">
        <v>686</v>
      </c>
      <c r="M1054" s="8" t="s">
        <v>1386</v>
      </c>
      <c r="N1054" s="89" t="s">
        <v>1846</v>
      </c>
      <c r="O1054" s="8"/>
      <c r="P1054" s="8">
        <v>12</v>
      </c>
      <c r="Q1054" s="8">
        <v>0</v>
      </c>
    </row>
    <row r="1055" spans="1:17">
      <c r="A1055" s="9" t="s">
        <v>3110</v>
      </c>
      <c r="B1055" s="9" t="s">
        <v>169</v>
      </c>
      <c r="C1055" s="9" t="s">
        <v>32</v>
      </c>
      <c r="D1055" s="9" t="s">
        <v>23</v>
      </c>
      <c r="E1055" s="9" t="s">
        <v>1380</v>
      </c>
      <c r="F1055" s="9" t="s">
        <v>1384</v>
      </c>
      <c r="G1055" s="9">
        <v>45.61</v>
      </c>
      <c r="H1055" s="9">
        <v>15.85</v>
      </c>
      <c r="I1055" s="9">
        <v>0.85860000000000003</v>
      </c>
      <c r="J1055" s="9">
        <v>2.2299000000000002</v>
      </c>
      <c r="K1055" s="9" t="s">
        <v>1376</v>
      </c>
      <c r="L1055" s="9">
        <v>833</v>
      </c>
      <c r="M1055" s="9" t="s">
        <v>1386</v>
      </c>
      <c r="N1055" s="90" t="s">
        <v>2144</v>
      </c>
      <c r="O1055" s="9"/>
      <c r="P1055" s="9">
        <v>24</v>
      </c>
      <c r="Q1055" s="9">
        <v>38.950000000000003</v>
      </c>
    </row>
    <row r="1056" spans="1:17">
      <c r="A1056" s="8" t="s">
        <v>3111</v>
      </c>
      <c r="B1056" s="8" t="s">
        <v>80</v>
      </c>
      <c r="C1056" s="8" t="s">
        <v>7</v>
      </c>
      <c r="D1056" s="8" t="s">
        <v>31</v>
      </c>
      <c r="E1056" s="8" t="s">
        <v>1411</v>
      </c>
      <c r="F1056" s="8" t="s">
        <v>1384</v>
      </c>
      <c r="G1056" s="8">
        <v>21.66</v>
      </c>
      <c r="H1056" s="8">
        <v>12.55</v>
      </c>
      <c r="I1056" s="8">
        <v>0.1908</v>
      </c>
      <c r="J1056" s="8">
        <v>0.4879</v>
      </c>
      <c r="K1056" s="8" t="s">
        <v>1376</v>
      </c>
      <c r="L1056" s="8">
        <v>747</v>
      </c>
      <c r="M1056" s="8" t="s">
        <v>1403</v>
      </c>
      <c r="N1056" s="89" t="s">
        <v>2318</v>
      </c>
      <c r="O1056" s="8" t="s">
        <v>2501</v>
      </c>
      <c r="P1056" s="8">
        <v>60</v>
      </c>
      <c r="Q1056" s="8">
        <v>4.25</v>
      </c>
    </row>
    <row r="1057" spans="1:17">
      <c r="A1057" s="9" t="s">
        <v>3112</v>
      </c>
      <c r="B1057" s="9" t="s">
        <v>480</v>
      </c>
      <c r="C1057" s="9" t="s">
        <v>35</v>
      </c>
      <c r="D1057" s="9" t="s">
        <v>44</v>
      </c>
      <c r="E1057" s="9" t="s">
        <v>1389</v>
      </c>
      <c r="F1057" s="9" t="s">
        <v>1390</v>
      </c>
      <c r="G1057" s="9">
        <v>1.53</v>
      </c>
      <c r="H1057" s="9">
        <v>13.69</v>
      </c>
      <c r="I1057" s="9">
        <v>2.47E-2</v>
      </c>
      <c r="J1057" s="9">
        <v>2.8400000000000002E-2</v>
      </c>
      <c r="K1057" s="9" t="s">
        <v>1412</v>
      </c>
      <c r="L1057" s="9">
        <v>878</v>
      </c>
      <c r="M1057" s="9" t="s">
        <v>1396</v>
      </c>
      <c r="N1057" s="90" t="s">
        <v>2706</v>
      </c>
      <c r="O1057" s="9" t="s">
        <v>1128</v>
      </c>
      <c r="P1057" s="9">
        <v>84</v>
      </c>
      <c r="Q1057" s="9">
        <v>0.61</v>
      </c>
    </row>
    <row r="1058" spans="1:17">
      <c r="A1058" s="8" t="s">
        <v>3113</v>
      </c>
      <c r="B1058" s="8" t="s">
        <v>840</v>
      </c>
      <c r="C1058" s="8" t="s">
        <v>28</v>
      </c>
      <c r="D1058" s="8" t="s">
        <v>10</v>
      </c>
      <c r="E1058" s="8" t="s">
        <v>1374</v>
      </c>
      <c r="F1058" s="8" t="s">
        <v>1390</v>
      </c>
      <c r="G1058" s="8">
        <v>22.68</v>
      </c>
      <c r="H1058" s="8">
        <v>8.9</v>
      </c>
      <c r="I1058" s="8">
        <v>0.3518</v>
      </c>
      <c r="J1058" s="8">
        <v>0.22869999999999999</v>
      </c>
      <c r="K1058" s="8" t="s">
        <v>1395</v>
      </c>
      <c r="L1058" s="8">
        <v>638</v>
      </c>
      <c r="M1058" s="8" t="s">
        <v>1403</v>
      </c>
      <c r="N1058" s="89" t="s">
        <v>1436</v>
      </c>
      <c r="O1058" s="8" t="s">
        <v>3114</v>
      </c>
      <c r="P1058" s="8">
        <v>180</v>
      </c>
      <c r="Q1058" s="8">
        <v>19.52</v>
      </c>
    </row>
    <row r="1059" spans="1:17">
      <c r="A1059" s="9" t="s">
        <v>3115</v>
      </c>
      <c r="B1059" s="9" t="s">
        <v>576</v>
      </c>
      <c r="C1059" s="9" t="s">
        <v>7</v>
      </c>
      <c r="D1059" s="9" t="s">
        <v>31</v>
      </c>
      <c r="E1059" s="9" t="s">
        <v>1411</v>
      </c>
      <c r="F1059" s="9" t="s">
        <v>1375</v>
      </c>
      <c r="G1059" s="9">
        <v>6.89</v>
      </c>
      <c r="H1059" s="9">
        <v>15.4</v>
      </c>
      <c r="I1059" s="9">
        <v>8.1199999999999994E-2</v>
      </c>
      <c r="J1059" s="9">
        <v>0.13450000000000001</v>
      </c>
      <c r="K1059" s="9" t="s">
        <v>1395</v>
      </c>
      <c r="L1059" s="9">
        <v>856</v>
      </c>
      <c r="M1059" s="9" t="s">
        <v>1377</v>
      </c>
      <c r="N1059" s="90" t="s">
        <v>1443</v>
      </c>
      <c r="O1059" s="9" t="s">
        <v>1633</v>
      </c>
      <c r="P1059" s="9">
        <v>84</v>
      </c>
      <c r="Q1059" s="9">
        <v>4.46</v>
      </c>
    </row>
    <row r="1060" spans="1:17">
      <c r="A1060" s="8" t="s">
        <v>3116</v>
      </c>
      <c r="B1060" s="8" t="s">
        <v>761</v>
      </c>
      <c r="C1060" s="8" t="s">
        <v>24</v>
      </c>
      <c r="D1060" s="8" t="s">
        <v>23</v>
      </c>
      <c r="E1060" s="8" t="s">
        <v>1374</v>
      </c>
      <c r="F1060" s="8" t="s">
        <v>1390</v>
      </c>
      <c r="G1060" s="8">
        <v>59.05</v>
      </c>
      <c r="H1060" s="8">
        <v>15.45</v>
      </c>
      <c r="I1060" s="8">
        <v>0.74309999999999998</v>
      </c>
      <c r="J1060" s="8">
        <v>0.79730000000000001</v>
      </c>
      <c r="K1060" s="8" t="s">
        <v>1376</v>
      </c>
      <c r="L1060" s="8">
        <v>751</v>
      </c>
      <c r="M1060" s="8" t="s">
        <v>1426</v>
      </c>
      <c r="N1060" s="89" t="s">
        <v>2972</v>
      </c>
      <c r="O1060" s="8"/>
      <c r="P1060" s="8">
        <v>240</v>
      </c>
      <c r="Q1060" s="8">
        <v>26.92</v>
      </c>
    </row>
    <row r="1061" spans="1:17">
      <c r="A1061" s="9" t="s">
        <v>3117</v>
      </c>
      <c r="B1061" s="9" t="s">
        <v>661</v>
      </c>
      <c r="C1061" s="9" t="s">
        <v>7</v>
      </c>
      <c r="D1061" s="9" t="s">
        <v>1360</v>
      </c>
      <c r="E1061" s="9" t="s">
        <v>1380</v>
      </c>
      <c r="F1061" s="9" t="s">
        <v>1390</v>
      </c>
      <c r="G1061" s="9">
        <v>2.0099999999999998</v>
      </c>
      <c r="H1061" s="9">
        <v>8.64</v>
      </c>
      <c r="I1061" s="9">
        <v>3.9E-2</v>
      </c>
      <c r="J1061" s="9">
        <v>6.3600000000000004E-2</v>
      </c>
      <c r="K1061" s="9" t="s">
        <v>1358</v>
      </c>
      <c r="L1061" s="9">
        <v>713</v>
      </c>
      <c r="M1061" s="9" t="s">
        <v>1396</v>
      </c>
      <c r="N1061" s="90" t="s">
        <v>3118</v>
      </c>
      <c r="O1061" s="9" t="s">
        <v>1718</v>
      </c>
      <c r="P1061" s="9">
        <v>36</v>
      </c>
      <c r="Q1061" s="9">
        <v>1.52</v>
      </c>
    </row>
    <row r="1062" spans="1:17">
      <c r="A1062" s="8" t="s">
        <v>3119</v>
      </c>
      <c r="B1062" s="8" t="s">
        <v>1320</v>
      </c>
      <c r="C1062" s="8" t="s">
        <v>24</v>
      </c>
      <c r="D1062" s="8" t="s">
        <v>1360</v>
      </c>
      <c r="E1062" s="8" t="s">
        <v>1411</v>
      </c>
      <c r="F1062" s="8" t="s">
        <v>1384</v>
      </c>
      <c r="G1062" s="8">
        <v>28.67</v>
      </c>
      <c r="H1062" s="8">
        <v>17.55</v>
      </c>
      <c r="I1062" s="8">
        <v>0.39479999999999998</v>
      </c>
      <c r="J1062" s="8">
        <v>1.03</v>
      </c>
      <c r="K1062" s="8" t="s">
        <v>1395</v>
      </c>
      <c r="L1062" s="8">
        <v>692</v>
      </c>
      <c r="M1062" s="8" t="s">
        <v>1426</v>
      </c>
      <c r="N1062" s="89" t="s">
        <v>3120</v>
      </c>
      <c r="O1062" s="8"/>
      <c r="P1062" s="8">
        <v>36</v>
      </c>
      <c r="Q1062" s="8">
        <v>8.89</v>
      </c>
    </row>
    <row r="1063" spans="1:17">
      <c r="A1063" s="9" t="s">
        <v>3121</v>
      </c>
      <c r="B1063" s="9" t="s">
        <v>435</v>
      </c>
      <c r="C1063" s="9" t="s">
        <v>28</v>
      </c>
      <c r="D1063" s="9" t="s">
        <v>10</v>
      </c>
      <c r="E1063" s="9" t="s">
        <v>1380</v>
      </c>
      <c r="F1063" s="9" t="s">
        <v>1384</v>
      </c>
      <c r="G1063" s="9">
        <v>81.150000000000006</v>
      </c>
      <c r="H1063" s="9">
        <v>16.36</v>
      </c>
      <c r="I1063" s="9">
        <v>0.82450000000000001</v>
      </c>
      <c r="J1063" s="9">
        <v>7.3765999999999998</v>
      </c>
      <c r="K1063" s="9" t="s">
        <v>1385</v>
      </c>
      <c r="L1063" s="9">
        <v>866</v>
      </c>
      <c r="M1063" s="9" t="s">
        <v>1381</v>
      </c>
      <c r="N1063" s="90" t="s">
        <v>3122</v>
      </c>
      <c r="O1063" s="9"/>
      <c r="P1063" s="9">
        <v>12</v>
      </c>
      <c r="Q1063" s="9">
        <v>0</v>
      </c>
    </row>
    <row r="1064" spans="1:17">
      <c r="A1064" s="8" t="s">
        <v>3123</v>
      </c>
      <c r="B1064" s="8" t="s">
        <v>1139</v>
      </c>
      <c r="C1064" s="8" t="s">
        <v>7</v>
      </c>
      <c r="D1064" s="8" t="s">
        <v>1360</v>
      </c>
      <c r="E1064" s="8" t="s">
        <v>1400</v>
      </c>
      <c r="F1064" s="8" t="s">
        <v>1390</v>
      </c>
      <c r="G1064" s="8">
        <v>50.93</v>
      </c>
      <c r="H1064" s="8">
        <v>13.66</v>
      </c>
      <c r="I1064" s="8">
        <v>0.78569999999999995</v>
      </c>
      <c r="J1064" s="8">
        <v>1.3831</v>
      </c>
      <c r="K1064" s="8" t="s">
        <v>1358</v>
      </c>
      <c r="L1064" s="8">
        <v>653</v>
      </c>
      <c r="M1064" s="8" t="s">
        <v>1386</v>
      </c>
      <c r="N1064" s="89" t="s">
        <v>1463</v>
      </c>
      <c r="O1064" s="8"/>
      <c r="P1064" s="8">
        <v>48</v>
      </c>
      <c r="Q1064" s="8">
        <v>13.44</v>
      </c>
    </row>
    <row r="1065" spans="1:17">
      <c r="A1065" s="9" t="s">
        <v>3124</v>
      </c>
      <c r="B1065" s="9" t="s">
        <v>636</v>
      </c>
      <c r="C1065" s="9" t="s">
        <v>16</v>
      </c>
      <c r="D1065" s="9" t="s">
        <v>23</v>
      </c>
      <c r="E1065" s="9" t="s">
        <v>1400</v>
      </c>
      <c r="F1065" s="9" t="s">
        <v>1384</v>
      </c>
      <c r="G1065" s="9">
        <v>1.72</v>
      </c>
      <c r="H1065" s="9">
        <v>11.32</v>
      </c>
      <c r="I1065" s="9">
        <v>2.7900000000000001E-2</v>
      </c>
      <c r="J1065" s="9">
        <v>1.8100000000000002E-2</v>
      </c>
      <c r="K1065" s="9" t="s">
        <v>1395</v>
      </c>
      <c r="L1065" s="9">
        <v>582</v>
      </c>
      <c r="M1065" s="9" t="s">
        <v>1396</v>
      </c>
      <c r="N1065" s="90" t="s">
        <v>2510</v>
      </c>
      <c r="O1065" s="9" t="s">
        <v>98</v>
      </c>
      <c r="P1065" s="9">
        <v>240</v>
      </c>
      <c r="Q1065" s="9">
        <v>1.58</v>
      </c>
    </row>
    <row r="1066" spans="1:17">
      <c r="A1066" s="8" t="s">
        <v>3125</v>
      </c>
      <c r="B1066" s="8" t="s">
        <v>315</v>
      </c>
      <c r="C1066" s="8" t="s">
        <v>41</v>
      </c>
      <c r="D1066" s="8" t="s">
        <v>10</v>
      </c>
      <c r="E1066" s="8" t="s">
        <v>1400</v>
      </c>
      <c r="F1066" s="8" t="s">
        <v>1375</v>
      </c>
      <c r="G1066" s="8">
        <v>75.38</v>
      </c>
      <c r="H1066" s="8">
        <v>17.48</v>
      </c>
      <c r="I1066" s="8">
        <v>1.0686</v>
      </c>
      <c r="J1066" s="8">
        <v>2.7054999999999998</v>
      </c>
      <c r="K1066" s="8" t="s">
        <v>1385</v>
      </c>
      <c r="L1066" s="8">
        <v>737</v>
      </c>
      <c r="M1066" s="8" t="s">
        <v>1396</v>
      </c>
      <c r="N1066" s="89" t="s">
        <v>1904</v>
      </c>
      <c r="O1066" s="8" t="s">
        <v>1907</v>
      </c>
      <c r="P1066" s="8">
        <v>36</v>
      </c>
      <c r="Q1066" s="8">
        <v>0</v>
      </c>
    </row>
    <row r="1067" spans="1:17">
      <c r="A1067" s="9" t="s">
        <v>3126</v>
      </c>
      <c r="B1067" s="9" t="s">
        <v>190</v>
      </c>
      <c r="C1067" s="9" t="s">
        <v>35</v>
      </c>
      <c r="D1067" s="9" t="s">
        <v>44</v>
      </c>
      <c r="E1067" s="9" t="s">
        <v>1408</v>
      </c>
      <c r="F1067" s="9" t="s">
        <v>1390</v>
      </c>
      <c r="G1067" s="9">
        <v>37.799999999999997</v>
      </c>
      <c r="H1067" s="9">
        <v>17.47</v>
      </c>
      <c r="I1067" s="9">
        <v>0.40670000000000001</v>
      </c>
      <c r="J1067" s="9">
        <v>0.94899999999999995</v>
      </c>
      <c r="K1067" s="9" t="s">
        <v>1385</v>
      </c>
      <c r="L1067" s="9">
        <v>721</v>
      </c>
      <c r="M1067" s="9" t="s">
        <v>1403</v>
      </c>
      <c r="N1067" s="90" t="s">
        <v>1542</v>
      </c>
      <c r="O1067" s="9" t="s">
        <v>270</v>
      </c>
      <c r="P1067" s="9">
        <v>60</v>
      </c>
      <c r="Q1067" s="9">
        <v>0</v>
      </c>
    </row>
    <row r="1068" spans="1:17">
      <c r="A1068" s="8" t="s">
        <v>3127</v>
      </c>
      <c r="B1068" s="8" t="s">
        <v>1139</v>
      </c>
      <c r="C1068" s="8" t="s">
        <v>12</v>
      </c>
      <c r="D1068" s="8" t="s">
        <v>23</v>
      </c>
      <c r="E1068" s="8" t="s">
        <v>1389</v>
      </c>
      <c r="F1068" s="8" t="s">
        <v>1384</v>
      </c>
      <c r="G1068" s="8">
        <v>40.159999999999997</v>
      </c>
      <c r="H1068" s="8">
        <v>10.02</v>
      </c>
      <c r="I1068" s="8">
        <v>0.4909</v>
      </c>
      <c r="J1068" s="8">
        <v>1.0188999999999999</v>
      </c>
      <c r="K1068" s="8" t="s">
        <v>1376</v>
      </c>
      <c r="L1068" s="8">
        <v>653</v>
      </c>
      <c r="M1068" s="8" t="s">
        <v>1386</v>
      </c>
      <c r="N1068" s="89" t="s">
        <v>1526</v>
      </c>
      <c r="O1068" s="8"/>
      <c r="P1068" s="8">
        <v>48</v>
      </c>
      <c r="Q1068" s="8">
        <v>33.200000000000003</v>
      </c>
    </row>
    <row r="1069" spans="1:17">
      <c r="A1069" s="9" t="s">
        <v>3128</v>
      </c>
      <c r="B1069" s="9" t="s">
        <v>988</v>
      </c>
      <c r="C1069" s="9" t="s">
        <v>38</v>
      </c>
      <c r="D1069" s="9" t="s">
        <v>44</v>
      </c>
      <c r="E1069" s="9" t="s">
        <v>1408</v>
      </c>
      <c r="F1069" s="9" t="s">
        <v>1375</v>
      </c>
      <c r="G1069" s="9"/>
      <c r="H1069" s="9">
        <v>15.21</v>
      </c>
      <c r="I1069" s="9">
        <v>0.2054</v>
      </c>
      <c r="J1069" s="9">
        <v>0.182</v>
      </c>
      <c r="K1069" s="9" t="s">
        <v>1385</v>
      </c>
      <c r="L1069" s="9">
        <v>825</v>
      </c>
      <c r="M1069" s="9" t="s">
        <v>1377</v>
      </c>
      <c r="N1069" s="90" t="s">
        <v>3129</v>
      </c>
      <c r="O1069" s="9" t="s">
        <v>3130</v>
      </c>
      <c r="P1069" s="9">
        <v>120</v>
      </c>
      <c r="Q1069" s="9">
        <v>0</v>
      </c>
    </row>
    <row r="1070" spans="1:17">
      <c r="A1070" s="8" t="s">
        <v>3131</v>
      </c>
      <c r="B1070" s="8" t="s">
        <v>979</v>
      </c>
      <c r="C1070" s="8" t="s">
        <v>38</v>
      </c>
      <c r="D1070" s="8" t="s">
        <v>31</v>
      </c>
      <c r="E1070" s="8" t="s">
        <v>1408</v>
      </c>
      <c r="F1070" s="8" t="s">
        <v>1384</v>
      </c>
      <c r="G1070" s="8">
        <v>27.78</v>
      </c>
      <c r="H1070" s="8">
        <v>15.26</v>
      </c>
      <c r="I1070" s="8">
        <v>0.1651</v>
      </c>
      <c r="J1070" s="8">
        <v>0.77680000000000005</v>
      </c>
      <c r="K1070" s="8" t="s">
        <v>1412</v>
      </c>
      <c r="L1070" s="8">
        <v>577</v>
      </c>
      <c r="M1070" s="8" t="s">
        <v>1426</v>
      </c>
      <c r="N1070" s="89" t="s">
        <v>1931</v>
      </c>
      <c r="O1070" s="8"/>
      <c r="P1070" s="8">
        <v>48</v>
      </c>
      <c r="Q1070" s="8">
        <v>10.28</v>
      </c>
    </row>
    <row r="1071" spans="1:17">
      <c r="A1071" s="9" t="s">
        <v>3132</v>
      </c>
      <c r="B1071" s="9" t="s">
        <v>282</v>
      </c>
      <c r="C1071" s="9" t="s">
        <v>12</v>
      </c>
      <c r="D1071" s="9" t="s">
        <v>23</v>
      </c>
      <c r="E1071" s="9" t="s">
        <v>1374</v>
      </c>
      <c r="F1071" s="9" t="s">
        <v>1384</v>
      </c>
      <c r="G1071" s="9">
        <v>30.65</v>
      </c>
      <c r="H1071" s="9">
        <v>8.0399999999999991</v>
      </c>
      <c r="I1071" s="9">
        <v>0.54469999999999996</v>
      </c>
      <c r="J1071" s="9">
        <v>0.29360000000000003</v>
      </c>
      <c r="K1071" s="9" t="s">
        <v>1358</v>
      </c>
      <c r="L1071" s="9">
        <v>714</v>
      </c>
      <c r="M1071" s="9" t="s">
        <v>1377</v>
      </c>
      <c r="N1071" s="90" t="s">
        <v>2465</v>
      </c>
      <c r="O1071" s="9" t="s">
        <v>2663</v>
      </c>
      <c r="P1071" s="9">
        <v>180</v>
      </c>
      <c r="Q1071" s="9">
        <v>15.21</v>
      </c>
    </row>
    <row r="1072" spans="1:17">
      <c r="A1072" s="8" t="s">
        <v>3133</v>
      </c>
      <c r="B1072" s="8" t="s">
        <v>1074</v>
      </c>
      <c r="C1072" s="8" t="s">
        <v>24</v>
      </c>
      <c r="D1072" s="8" t="s">
        <v>1360</v>
      </c>
      <c r="E1072" s="8" t="s">
        <v>1389</v>
      </c>
      <c r="F1072" s="8" t="s">
        <v>1384</v>
      </c>
      <c r="G1072" s="8"/>
      <c r="H1072" s="8">
        <v>16.510000000000002</v>
      </c>
      <c r="I1072" s="8">
        <v>0.73089999999999999</v>
      </c>
      <c r="J1072" s="8">
        <v>1.0212000000000001</v>
      </c>
      <c r="K1072" s="8" t="s">
        <v>1358</v>
      </c>
      <c r="L1072" s="8">
        <v>740</v>
      </c>
      <c r="M1072" s="8" t="s">
        <v>1396</v>
      </c>
      <c r="N1072" s="89" t="s">
        <v>2007</v>
      </c>
      <c r="O1072" s="8" t="s">
        <v>2247</v>
      </c>
      <c r="P1072" s="8">
        <v>84</v>
      </c>
      <c r="Q1072" s="8">
        <v>45.02</v>
      </c>
    </row>
    <row r="1073" spans="1:17">
      <c r="A1073" s="9" t="s">
        <v>3134</v>
      </c>
      <c r="B1073" s="9" t="s">
        <v>753</v>
      </c>
      <c r="C1073" s="9" t="s">
        <v>35</v>
      </c>
      <c r="D1073" s="9" t="s">
        <v>10</v>
      </c>
      <c r="E1073" s="9" t="s">
        <v>1400</v>
      </c>
      <c r="F1073" s="9" t="s">
        <v>1375</v>
      </c>
      <c r="G1073" s="9">
        <v>63.77</v>
      </c>
      <c r="H1073" s="9">
        <v>9.68</v>
      </c>
      <c r="I1073" s="9">
        <v>0.51870000000000005</v>
      </c>
      <c r="J1073" s="9">
        <v>1.6075999999999999</v>
      </c>
      <c r="K1073" s="9" t="s">
        <v>1395</v>
      </c>
      <c r="L1073" s="9">
        <v>669</v>
      </c>
      <c r="M1073" s="9" t="s">
        <v>1403</v>
      </c>
      <c r="N1073" s="90" t="s">
        <v>2873</v>
      </c>
      <c r="O1073" s="9" t="s">
        <v>3135</v>
      </c>
      <c r="P1073" s="9">
        <v>48</v>
      </c>
      <c r="Q1073" s="9">
        <v>11.54</v>
      </c>
    </row>
    <row r="1074" spans="1:17">
      <c r="A1074" s="8" t="s">
        <v>3136</v>
      </c>
      <c r="B1074" s="8" t="s">
        <v>320</v>
      </c>
      <c r="C1074" s="8" t="s">
        <v>28</v>
      </c>
      <c r="D1074" s="8" t="s">
        <v>44</v>
      </c>
      <c r="E1074" s="8" t="s">
        <v>1374</v>
      </c>
      <c r="F1074" s="8" t="s">
        <v>1390</v>
      </c>
      <c r="G1074" s="8">
        <v>66.89</v>
      </c>
      <c r="H1074" s="8">
        <v>10.52</v>
      </c>
      <c r="I1074" s="8">
        <v>1.2208000000000001</v>
      </c>
      <c r="J1074" s="8">
        <v>1.1285000000000001</v>
      </c>
      <c r="K1074" s="8" t="s">
        <v>1358</v>
      </c>
      <c r="L1074" s="8">
        <v>849</v>
      </c>
      <c r="M1074" s="8" t="s">
        <v>1426</v>
      </c>
      <c r="N1074" s="89" t="s">
        <v>2789</v>
      </c>
      <c r="O1074" s="8"/>
      <c r="P1074" s="8">
        <v>84</v>
      </c>
      <c r="Q1074" s="8">
        <v>36.85</v>
      </c>
    </row>
    <row r="1075" spans="1:17">
      <c r="A1075" s="9" t="s">
        <v>3137</v>
      </c>
      <c r="B1075" s="9" t="s">
        <v>1351</v>
      </c>
      <c r="C1075" s="9" t="s">
        <v>28</v>
      </c>
      <c r="D1075" s="9" t="s">
        <v>44</v>
      </c>
      <c r="E1075" s="9" t="s">
        <v>1374</v>
      </c>
      <c r="F1075" s="9" t="s">
        <v>1375</v>
      </c>
      <c r="G1075" s="9">
        <v>14.36</v>
      </c>
      <c r="H1075" s="9">
        <v>7.7</v>
      </c>
      <c r="I1075" s="9">
        <v>0.1812</v>
      </c>
      <c r="J1075" s="9">
        <v>0.17199999999999999</v>
      </c>
      <c r="K1075" s="9" t="s">
        <v>1376</v>
      </c>
      <c r="L1075" s="9">
        <v>881</v>
      </c>
      <c r="M1075" s="9" t="s">
        <v>1386</v>
      </c>
      <c r="N1075" s="90" t="s">
        <v>1632</v>
      </c>
      <c r="O1075" s="9"/>
      <c r="P1075" s="9">
        <v>120</v>
      </c>
      <c r="Q1075" s="9">
        <v>5.86</v>
      </c>
    </row>
    <row r="1076" spans="1:17">
      <c r="A1076" s="8" t="s">
        <v>3138</v>
      </c>
      <c r="B1076" s="8" t="s">
        <v>953</v>
      </c>
      <c r="C1076" s="8" t="s">
        <v>28</v>
      </c>
      <c r="D1076" s="8" t="s">
        <v>31</v>
      </c>
      <c r="E1076" s="8" t="s">
        <v>1380</v>
      </c>
      <c r="F1076" s="8" t="s">
        <v>1390</v>
      </c>
      <c r="G1076" s="8">
        <v>39.79</v>
      </c>
      <c r="H1076" s="8">
        <v>9.4</v>
      </c>
      <c r="I1076" s="8">
        <v>0.71799999999999997</v>
      </c>
      <c r="J1076" s="8">
        <v>3.4870999999999999</v>
      </c>
      <c r="K1076" s="8" t="s">
        <v>1385</v>
      </c>
      <c r="L1076" s="8">
        <v>632</v>
      </c>
      <c r="M1076" s="8" t="s">
        <v>1403</v>
      </c>
      <c r="N1076" s="89" t="s">
        <v>3139</v>
      </c>
      <c r="O1076" s="8" t="s">
        <v>2247</v>
      </c>
      <c r="P1076" s="8">
        <v>12</v>
      </c>
      <c r="Q1076" s="8">
        <v>0</v>
      </c>
    </row>
    <row r="1077" spans="1:17">
      <c r="A1077" s="9" t="s">
        <v>3140</v>
      </c>
      <c r="B1077" s="9" t="s">
        <v>950</v>
      </c>
      <c r="C1077" s="9" t="s">
        <v>32</v>
      </c>
      <c r="D1077" s="9" t="s">
        <v>1360</v>
      </c>
      <c r="E1077" s="9" t="s">
        <v>1408</v>
      </c>
      <c r="F1077" s="9" t="s">
        <v>1375</v>
      </c>
      <c r="G1077" s="9">
        <v>18.04</v>
      </c>
      <c r="H1077" s="9">
        <v>13.98</v>
      </c>
      <c r="I1077" s="9">
        <v>0.15840000000000001</v>
      </c>
      <c r="J1077" s="9">
        <v>0.61639999999999995</v>
      </c>
      <c r="K1077" s="9" t="s">
        <v>1385</v>
      </c>
      <c r="L1077" s="9">
        <v>763</v>
      </c>
      <c r="M1077" s="9" t="s">
        <v>1396</v>
      </c>
      <c r="N1077" s="90" t="s">
        <v>2762</v>
      </c>
      <c r="O1077" s="9" t="s">
        <v>329</v>
      </c>
      <c r="P1077" s="9">
        <v>36</v>
      </c>
      <c r="Q1077" s="9">
        <v>0</v>
      </c>
    </row>
    <row r="1078" spans="1:17">
      <c r="A1078" s="8" t="s">
        <v>3141</v>
      </c>
      <c r="B1078" s="8" t="s">
        <v>207</v>
      </c>
      <c r="C1078" s="8" t="s">
        <v>24</v>
      </c>
      <c r="D1078" s="8" t="s">
        <v>23</v>
      </c>
      <c r="E1078" s="8" t="s">
        <v>1411</v>
      </c>
      <c r="F1078" s="8" t="s">
        <v>1384</v>
      </c>
      <c r="G1078" s="8">
        <v>59.81</v>
      </c>
      <c r="H1078" s="8">
        <v>14.16</v>
      </c>
      <c r="I1078" s="8">
        <v>0.88680000000000003</v>
      </c>
      <c r="J1078" s="8">
        <v>0.93440000000000001</v>
      </c>
      <c r="K1078" s="8" t="s">
        <v>1395</v>
      </c>
      <c r="L1078" s="8">
        <v>777</v>
      </c>
      <c r="M1078" s="8" t="s">
        <v>1396</v>
      </c>
      <c r="N1078" s="89" t="s">
        <v>3043</v>
      </c>
      <c r="O1078" s="8" t="s">
        <v>1599</v>
      </c>
      <c r="P1078" s="8">
        <v>120</v>
      </c>
      <c r="Q1078" s="8">
        <v>26.24</v>
      </c>
    </row>
    <row r="1079" spans="1:17">
      <c r="A1079" s="9" t="s">
        <v>3142</v>
      </c>
      <c r="B1079" s="9" t="s">
        <v>568</v>
      </c>
      <c r="C1079" s="9" t="s">
        <v>7</v>
      </c>
      <c r="D1079" s="9" t="s">
        <v>23</v>
      </c>
      <c r="E1079" s="9" t="s">
        <v>1408</v>
      </c>
      <c r="F1079" s="9" t="s">
        <v>1375</v>
      </c>
      <c r="G1079" s="9">
        <v>20.23</v>
      </c>
      <c r="H1079" s="9">
        <v>16.7</v>
      </c>
      <c r="I1079" s="9">
        <v>0.29749999999999999</v>
      </c>
      <c r="J1079" s="9">
        <v>1.8422000000000001</v>
      </c>
      <c r="K1079" s="9" t="s">
        <v>1395</v>
      </c>
      <c r="L1079" s="9">
        <v>828</v>
      </c>
      <c r="M1079" s="9" t="s">
        <v>1403</v>
      </c>
      <c r="N1079" s="90" t="s">
        <v>3143</v>
      </c>
      <c r="O1079" s="9" t="s">
        <v>760</v>
      </c>
      <c r="P1079" s="9">
        <v>12</v>
      </c>
      <c r="Q1079" s="9">
        <v>14.7</v>
      </c>
    </row>
    <row r="1080" spans="1:17">
      <c r="A1080" s="8" t="s">
        <v>3144</v>
      </c>
      <c r="B1080" s="8" t="s">
        <v>605</v>
      </c>
      <c r="C1080" s="8" t="s">
        <v>20</v>
      </c>
      <c r="D1080" s="8" t="s">
        <v>23</v>
      </c>
      <c r="E1080" s="8" t="s">
        <v>1411</v>
      </c>
      <c r="F1080" s="8" t="s">
        <v>1384</v>
      </c>
      <c r="G1080" s="8">
        <v>14.31</v>
      </c>
      <c r="H1080" s="8">
        <v>12.6</v>
      </c>
      <c r="I1080" s="8">
        <v>9.0200000000000002E-2</v>
      </c>
      <c r="J1080" s="8">
        <v>0.38109999999999999</v>
      </c>
      <c r="K1080" s="8" t="s">
        <v>1376</v>
      </c>
      <c r="L1080" s="8">
        <v>741</v>
      </c>
      <c r="M1080" s="8" t="s">
        <v>1396</v>
      </c>
      <c r="N1080" s="89" t="s">
        <v>2523</v>
      </c>
      <c r="O1080" s="8" t="s">
        <v>1387</v>
      </c>
      <c r="P1080" s="8">
        <v>48</v>
      </c>
      <c r="Q1080" s="8">
        <v>13.17</v>
      </c>
    </row>
    <row r="1081" spans="1:17">
      <c r="A1081" s="9" t="s">
        <v>3145</v>
      </c>
      <c r="B1081" s="9" t="s">
        <v>755</v>
      </c>
      <c r="C1081" s="9" t="s">
        <v>7</v>
      </c>
      <c r="D1081" s="9" t="s">
        <v>31</v>
      </c>
      <c r="E1081" s="9" t="s">
        <v>1400</v>
      </c>
      <c r="F1081" s="9" t="s">
        <v>1375</v>
      </c>
      <c r="G1081" s="9">
        <v>40.619999999999997</v>
      </c>
      <c r="H1081" s="9">
        <v>15.73</v>
      </c>
      <c r="I1081" s="9">
        <v>0.70940000000000003</v>
      </c>
      <c r="J1081" s="9">
        <v>3.6802999999999999</v>
      </c>
      <c r="K1081" s="9" t="s">
        <v>1376</v>
      </c>
      <c r="L1081" s="9">
        <v>580</v>
      </c>
      <c r="M1081" s="9" t="s">
        <v>1377</v>
      </c>
      <c r="N1081" s="90" t="s">
        <v>2280</v>
      </c>
      <c r="O1081" s="9" t="s">
        <v>98</v>
      </c>
      <c r="P1081" s="9">
        <v>12</v>
      </c>
      <c r="Q1081" s="9">
        <v>13.78</v>
      </c>
    </row>
    <row r="1082" spans="1:17">
      <c r="A1082" s="8" t="s">
        <v>3146</v>
      </c>
      <c r="B1082" s="8" t="s">
        <v>584</v>
      </c>
      <c r="C1082" s="8" t="s">
        <v>7</v>
      </c>
      <c r="D1082" s="8" t="s">
        <v>10</v>
      </c>
      <c r="E1082" s="8" t="s">
        <v>1411</v>
      </c>
      <c r="F1082" s="8" t="s">
        <v>1375</v>
      </c>
      <c r="G1082" s="8">
        <v>23.6</v>
      </c>
      <c r="H1082" s="8">
        <v>10.49</v>
      </c>
      <c r="I1082" s="8">
        <v>0.14990000000000001</v>
      </c>
      <c r="J1082" s="8">
        <v>0.31830000000000003</v>
      </c>
      <c r="K1082" s="8" t="s">
        <v>1395</v>
      </c>
      <c r="L1082" s="8">
        <v>835</v>
      </c>
      <c r="M1082" s="8" t="s">
        <v>1386</v>
      </c>
      <c r="N1082" s="89" t="s">
        <v>1683</v>
      </c>
      <c r="O1082" s="8"/>
      <c r="P1082" s="8">
        <v>120</v>
      </c>
      <c r="Q1082" s="8">
        <v>6.48</v>
      </c>
    </row>
    <row r="1083" spans="1:17">
      <c r="A1083" s="9" t="s">
        <v>3147</v>
      </c>
      <c r="B1083" s="9" t="s">
        <v>658</v>
      </c>
      <c r="C1083" s="9" t="s">
        <v>12</v>
      </c>
      <c r="D1083" s="9" t="s">
        <v>10</v>
      </c>
      <c r="E1083" s="9" t="s">
        <v>1374</v>
      </c>
      <c r="F1083" s="9" t="s">
        <v>1390</v>
      </c>
      <c r="G1083" s="9">
        <v>26.64</v>
      </c>
      <c r="H1083" s="9">
        <v>18.11</v>
      </c>
      <c r="I1083" s="9">
        <v>0.25290000000000001</v>
      </c>
      <c r="J1083" s="9">
        <v>0.78410000000000002</v>
      </c>
      <c r="K1083" s="9" t="s">
        <v>1385</v>
      </c>
      <c r="L1083" s="9">
        <v>609</v>
      </c>
      <c r="M1083" s="9" t="s">
        <v>1377</v>
      </c>
      <c r="N1083" s="90" t="s">
        <v>1504</v>
      </c>
      <c r="O1083" s="9" t="s">
        <v>3148</v>
      </c>
      <c r="P1083" s="9">
        <v>48</v>
      </c>
      <c r="Q1083" s="9">
        <v>0</v>
      </c>
    </row>
    <row r="1084" spans="1:17">
      <c r="A1084" s="8" t="s">
        <v>3149</v>
      </c>
      <c r="B1084" s="8" t="s">
        <v>1287</v>
      </c>
      <c r="C1084" s="8" t="s">
        <v>20</v>
      </c>
      <c r="D1084" s="8" t="s">
        <v>44</v>
      </c>
      <c r="E1084" s="8" t="s">
        <v>1389</v>
      </c>
      <c r="F1084" s="8" t="s">
        <v>1375</v>
      </c>
      <c r="G1084" s="8">
        <v>47.52</v>
      </c>
      <c r="H1084" s="8">
        <v>13.26</v>
      </c>
      <c r="I1084" s="8">
        <v>0.57730000000000004</v>
      </c>
      <c r="J1084" s="8">
        <v>0.71679999999999999</v>
      </c>
      <c r="K1084" s="8" t="s">
        <v>1385</v>
      </c>
      <c r="L1084" s="8">
        <v>882</v>
      </c>
      <c r="M1084" s="8" t="s">
        <v>1377</v>
      </c>
      <c r="N1084" s="89" t="s">
        <v>3036</v>
      </c>
      <c r="O1084" s="8" t="s">
        <v>2823</v>
      </c>
      <c r="P1084" s="8">
        <v>120</v>
      </c>
      <c r="Q1084" s="8">
        <v>0</v>
      </c>
    </row>
    <row r="1085" spans="1:17">
      <c r="A1085" s="9" t="s">
        <v>3150</v>
      </c>
      <c r="B1085" s="9" t="s">
        <v>936</v>
      </c>
      <c r="C1085" s="9" t="s">
        <v>7</v>
      </c>
      <c r="D1085" s="9" t="s">
        <v>31</v>
      </c>
      <c r="E1085" s="9" t="s">
        <v>1400</v>
      </c>
      <c r="F1085" s="9" t="s">
        <v>1384</v>
      </c>
      <c r="G1085" s="9">
        <v>47.86</v>
      </c>
      <c r="H1085" s="9">
        <v>8.6</v>
      </c>
      <c r="I1085" s="9">
        <v>0.63449999999999995</v>
      </c>
      <c r="J1085" s="9">
        <v>4.1765999999999996</v>
      </c>
      <c r="K1085" s="9" t="s">
        <v>1385</v>
      </c>
      <c r="L1085" s="9">
        <v>680</v>
      </c>
      <c r="M1085" s="9" t="s">
        <v>1377</v>
      </c>
      <c r="N1085" s="90" t="s">
        <v>1835</v>
      </c>
      <c r="O1085" s="9" t="s">
        <v>3151</v>
      </c>
      <c r="P1085" s="9">
        <v>12</v>
      </c>
      <c r="Q1085" s="9">
        <v>0</v>
      </c>
    </row>
    <row r="1086" spans="1:17">
      <c r="A1086" s="8" t="s">
        <v>3152</v>
      </c>
      <c r="B1086" s="8" t="s">
        <v>1241</v>
      </c>
      <c r="C1086" s="8" t="s">
        <v>16</v>
      </c>
      <c r="D1086" s="8" t="s">
        <v>31</v>
      </c>
      <c r="E1086" s="8" t="s">
        <v>1411</v>
      </c>
      <c r="F1086" s="8" t="s">
        <v>1384</v>
      </c>
      <c r="G1086" s="8">
        <v>45.08</v>
      </c>
      <c r="H1086" s="8">
        <v>10.44</v>
      </c>
      <c r="I1086" s="8">
        <v>0.74509999999999998</v>
      </c>
      <c r="J1086" s="8">
        <v>1.4639</v>
      </c>
      <c r="K1086" s="8" t="s">
        <v>1395</v>
      </c>
      <c r="L1086" s="8">
        <v>816</v>
      </c>
      <c r="M1086" s="8" t="s">
        <v>1426</v>
      </c>
      <c r="N1086" s="89" t="s">
        <v>3153</v>
      </c>
      <c r="O1086" s="8"/>
      <c r="P1086" s="8">
        <v>36</v>
      </c>
      <c r="Q1086" s="8">
        <v>20.92</v>
      </c>
    </row>
    <row r="1087" spans="1:17">
      <c r="A1087" s="9" t="s">
        <v>3154</v>
      </c>
      <c r="B1087" s="9" t="s">
        <v>1174</v>
      </c>
      <c r="C1087" s="9" t="s">
        <v>32</v>
      </c>
      <c r="D1087" s="9" t="s">
        <v>23</v>
      </c>
      <c r="E1087" s="9" t="s">
        <v>1408</v>
      </c>
      <c r="F1087" s="9" t="s">
        <v>1375</v>
      </c>
      <c r="G1087" s="9">
        <v>57.46</v>
      </c>
      <c r="H1087" s="9">
        <v>9.32</v>
      </c>
      <c r="I1087" s="9">
        <v>1.0407</v>
      </c>
      <c r="J1087" s="9">
        <v>0.52890000000000004</v>
      </c>
      <c r="K1087" s="9" t="s">
        <v>1412</v>
      </c>
      <c r="L1087" s="9">
        <v>818</v>
      </c>
      <c r="M1087" s="9" t="s">
        <v>1381</v>
      </c>
      <c r="N1087" s="90" t="s">
        <v>3155</v>
      </c>
      <c r="O1087" s="9"/>
      <c r="P1087" s="9">
        <v>240</v>
      </c>
      <c r="Q1087" s="9">
        <v>24.23</v>
      </c>
    </row>
    <row r="1088" spans="1:17">
      <c r="A1088" s="8" t="s">
        <v>3156</v>
      </c>
      <c r="B1088" s="8" t="s">
        <v>863</v>
      </c>
      <c r="C1088" s="8" t="s">
        <v>7</v>
      </c>
      <c r="D1088" s="8" t="s">
        <v>31</v>
      </c>
      <c r="E1088" s="8" t="s">
        <v>1374</v>
      </c>
      <c r="F1088" s="8" t="s">
        <v>1375</v>
      </c>
      <c r="G1088" s="8">
        <v>18.12</v>
      </c>
      <c r="H1088" s="8">
        <v>15.57</v>
      </c>
      <c r="I1088" s="8">
        <v>0.16300000000000001</v>
      </c>
      <c r="J1088" s="8">
        <v>1.6404000000000001</v>
      </c>
      <c r="K1088" s="8" t="s">
        <v>1385</v>
      </c>
      <c r="L1088" s="8">
        <v>741</v>
      </c>
      <c r="M1088" s="8" t="s">
        <v>1403</v>
      </c>
      <c r="N1088" s="89" t="s">
        <v>3050</v>
      </c>
      <c r="O1088" s="8" t="s">
        <v>1664</v>
      </c>
      <c r="P1088" s="8">
        <v>12</v>
      </c>
      <c r="Q1088" s="8">
        <v>0</v>
      </c>
    </row>
    <row r="1089" spans="1:17">
      <c r="A1089" s="9" t="s">
        <v>3157</v>
      </c>
      <c r="B1089" s="9" t="s">
        <v>1246</v>
      </c>
      <c r="C1089" s="9" t="s">
        <v>28</v>
      </c>
      <c r="D1089" s="9" t="s">
        <v>44</v>
      </c>
      <c r="E1089" s="9" t="s">
        <v>1374</v>
      </c>
      <c r="F1089" s="9" t="s">
        <v>1375</v>
      </c>
      <c r="G1089" s="9">
        <v>18.260000000000002</v>
      </c>
      <c r="H1089" s="9">
        <v>10.56</v>
      </c>
      <c r="I1089" s="9">
        <v>0.17929999999999999</v>
      </c>
      <c r="J1089" s="9">
        <v>1.6101000000000001</v>
      </c>
      <c r="K1089" s="9" t="s">
        <v>1385</v>
      </c>
      <c r="L1089" s="9">
        <v>694</v>
      </c>
      <c r="M1089" s="9" t="s">
        <v>1403</v>
      </c>
      <c r="N1089" s="90" t="s">
        <v>1855</v>
      </c>
      <c r="O1089" s="9" t="s">
        <v>1567</v>
      </c>
      <c r="P1089" s="9">
        <v>12</v>
      </c>
      <c r="Q1089" s="9">
        <v>0</v>
      </c>
    </row>
    <row r="1090" spans="1:17">
      <c r="A1090" s="8" t="s">
        <v>3158</v>
      </c>
      <c r="B1090" s="8" t="s">
        <v>680</v>
      </c>
      <c r="C1090" s="8" t="s">
        <v>7</v>
      </c>
      <c r="D1090" s="8" t="s">
        <v>31</v>
      </c>
      <c r="E1090" s="8" t="s">
        <v>1400</v>
      </c>
      <c r="F1090" s="8" t="s">
        <v>1390</v>
      </c>
      <c r="G1090" s="8">
        <v>63.87</v>
      </c>
      <c r="H1090" s="8">
        <v>10.73</v>
      </c>
      <c r="I1090" s="8">
        <v>0.75580000000000003</v>
      </c>
      <c r="J1090" s="8">
        <v>0.64759999999999995</v>
      </c>
      <c r="K1090" s="8" t="s">
        <v>1412</v>
      </c>
      <c r="L1090" s="8">
        <v>798</v>
      </c>
      <c r="M1090" s="8" t="s">
        <v>1426</v>
      </c>
      <c r="N1090" s="89" t="s">
        <v>1545</v>
      </c>
      <c r="O1090" s="8"/>
      <c r="P1090" s="8">
        <v>240</v>
      </c>
      <c r="Q1090" s="8">
        <v>31.2</v>
      </c>
    </row>
    <row r="1091" spans="1:17">
      <c r="A1091" s="9" t="s">
        <v>3159</v>
      </c>
      <c r="B1091" s="9" t="s">
        <v>830</v>
      </c>
      <c r="C1091" s="9" t="s">
        <v>35</v>
      </c>
      <c r="D1091" s="9" t="s">
        <v>31</v>
      </c>
      <c r="E1091" s="9" t="s">
        <v>1400</v>
      </c>
      <c r="F1091" s="9" t="s">
        <v>1375</v>
      </c>
      <c r="G1091" s="9">
        <v>89.71</v>
      </c>
      <c r="H1091" s="9">
        <v>8.9499999999999993</v>
      </c>
      <c r="I1091" s="9">
        <v>1.6285000000000001</v>
      </c>
      <c r="J1091" s="9">
        <v>2.2303000000000002</v>
      </c>
      <c r="K1091" s="9" t="s">
        <v>1376</v>
      </c>
      <c r="L1091" s="9">
        <v>867</v>
      </c>
      <c r="M1091" s="9" t="s">
        <v>1403</v>
      </c>
      <c r="N1091" s="90" t="s">
        <v>2358</v>
      </c>
      <c r="O1091" s="9" t="s">
        <v>2359</v>
      </c>
      <c r="P1091" s="9">
        <v>48</v>
      </c>
      <c r="Q1091" s="9">
        <v>59.23</v>
      </c>
    </row>
    <row r="1092" spans="1:17">
      <c r="A1092" s="8" t="s">
        <v>3160</v>
      </c>
      <c r="B1092" s="8" t="s">
        <v>608</v>
      </c>
      <c r="C1092" s="8" t="s">
        <v>38</v>
      </c>
      <c r="D1092" s="8" t="s">
        <v>23</v>
      </c>
      <c r="E1092" s="8" t="s">
        <v>1411</v>
      </c>
      <c r="F1092" s="8" t="s">
        <v>1384</v>
      </c>
      <c r="G1092" s="8">
        <v>93.9</v>
      </c>
      <c r="H1092" s="8">
        <v>12.73</v>
      </c>
      <c r="I1092" s="8">
        <v>1.4495</v>
      </c>
      <c r="J1092" s="8">
        <v>4.4523000000000001</v>
      </c>
      <c r="K1092" s="8" t="s">
        <v>1385</v>
      </c>
      <c r="L1092" s="8">
        <v>690</v>
      </c>
      <c r="M1092" s="8" t="s">
        <v>1403</v>
      </c>
      <c r="N1092" s="89" t="s">
        <v>3161</v>
      </c>
      <c r="O1092" s="8" t="s">
        <v>1995</v>
      </c>
      <c r="P1092" s="8">
        <v>24</v>
      </c>
      <c r="Q1092" s="8">
        <v>0</v>
      </c>
    </row>
    <row r="1093" spans="1:17">
      <c r="A1093" s="9" t="s">
        <v>3162</v>
      </c>
      <c r="B1093" s="9" t="s">
        <v>1196</v>
      </c>
      <c r="C1093" s="9" t="s">
        <v>38</v>
      </c>
      <c r="D1093" s="9" t="s">
        <v>44</v>
      </c>
      <c r="E1093" s="9" t="s">
        <v>1380</v>
      </c>
      <c r="F1093" s="9" t="s">
        <v>1375</v>
      </c>
      <c r="G1093" s="9">
        <v>97.65</v>
      </c>
      <c r="H1093" s="9">
        <v>15.78</v>
      </c>
      <c r="I1093" s="9">
        <v>1.1157999999999999</v>
      </c>
      <c r="J1093" s="9">
        <v>1.9273</v>
      </c>
      <c r="K1093" s="9" t="s">
        <v>1385</v>
      </c>
      <c r="L1093" s="9">
        <v>594</v>
      </c>
      <c r="M1093" s="9" t="s">
        <v>1386</v>
      </c>
      <c r="N1093" s="90" t="s">
        <v>2849</v>
      </c>
      <c r="O1093" s="9"/>
      <c r="P1093" s="9">
        <v>84</v>
      </c>
      <c r="Q1093" s="9">
        <v>0</v>
      </c>
    </row>
    <row r="1094" spans="1:17">
      <c r="A1094" s="8" t="s">
        <v>3163</v>
      </c>
      <c r="B1094" s="8" t="s">
        <v>897</v>
      </c>
      <c r="C1094" s="8" t="s">
        <v>38</v>
      </c>
      <c r="D1094" s="8" t="s">
        <v>1360</v>
      </c>
      <c r="E1094" s="8" t="s">
        <v>1389</v>
      </c>
      <c r="F1094" s="8" t="s">
        <v>1384</v>
      </c>
      <c r="G1094" s="8">
        <v>40.24</v>
      </c>
      <c r="H1094" s="8">
        <v>14.82</v>
      </c>
      <c r="I1094" s="8">
        <v>0.21460000000000001</v>
      </c>
      <c r="J1094" s="8">
        <v>0.64480000000000004</v>
      </c>
      <c r="K1094" s="8" t="s">
        <v>1376</v>
      </c>
      <c r="L1094" s="8">
        <v>611</v>
      </c>
      <c r="M1094" s="8" t="s">
        <v>1403</v>
      </c>
      <c r="N1094" s="89" t="s">
        <v>2917</v>
      </c>
      <c r="O1094" s="8" t="s">
        <v>2607</v>
      </c>
      <c r="P1094" s="8">
        <v>120</v>
      </c>
      <c r="Q1094" s="8">
        <v>29.16</v>
      </c>
    </row>
    <row r="1095" spans="1:17">
      <c r="A1095" s="9" t="s">
        <v>3164</v>
      </c>
      <c r="B1095" s="9" t="s">
        <v>743</v>
      </c>
      <c r="C1095" s="9" t="s">
        <v>41</v>
      </c>
      <c r="D1095" s="9" t="s">
        <v>31</v>
      </c>
      <c r="E1095" s="9" t="s">
        <v>1380</v>
      </c>
      <c r="F1095" s="9" t="s">
        <v>1390</v>
      </c>
      <c r="G1095" s="9">
        <v>2.6</v>
      </c>
      <c r="H1095" s="9">
        <v>13.09</v>
      </c>
      <c r="I1095" s="9">
        <v>3.2800000000000003E-2</v>
      </c>
      <c r="J1095" s="9">
        <v>4.7399999999999998E-2</v>
      </c>
      <c r="K1095" s="9" t="s">
        <v>1395</v>
      </c>
      <c r="L1095" s="9">
        <v>556</v>
      </c>
      <c r="M1095" s="9" t="s">
        <v>1403</v>
      </c>
      <c r="N1095" s="90" t="s">
        <v>3165</v>
      </c>
      <c r="O1095" s="9" t="s">
        <v>3166</v>
      </c>
      <c r="P1095" s="9">
        <v>84</v>
      </c>
      <c r="Q1095" s="9">
        <v>1.58</v>
      </c>
    </row>
    <row r="1096" spans="1:17">
      <c r="A1096" s="8" t="s">
        <v>3167</v>
      </c>
      <c r="B1096" s="8" t="s">
        <v>1085</v>
      </c>
      <c r="C1096" s="8" t="s">
        <v>20</v>
      </c>
      <c r="D1096" s="8" t="s">
        <v>23</v>
      </c>
      <c r="E1096" s="8" t="s">
        <v>1400</v>
      </c>
      <c r="F1096" s="8" t="s">
        <v>1384</v>
      </c>
      <c r="G1096" s="8">
        <v>31.16</v>
      </c>
      <c r="H1096" s="8">
        <v>15.16</v>
      </c>
      <c r="I1096" s="8">
        <v>0.48</v>
      </c>
      <c r="J1096" s="8">
        <v>0.41399999999999998</v>
      </c>
      <c r="K1096" s="8" t="s">
        <v>1376</v>
      </c>
      <c r="L1096" s="8">
        <v>624</v>
      </c>
      <c r="M1096" s="8" t="s">
        <v>1377</v>
      </c>
      <c r="N1096" s="89" t="s">
        <v>1466</v>
      </c>
      <c r="O1096" s="8" t="s">
        <v>1940</v>
      </c>
      <c r="P1096" s="8">
        <v>240</v>
      </c>
      <c r="Q1096" s="8">
        <v>25.47</v>
      </c>
    </row>
    <row r="1097" spans="1:17">
      <c r="A1097" s="9" t="s">
        <v>3168</v>
      </c>
      <c r="B1097" s="9" t="s">
        <v>1205</v>
      </c>
      <c r="C1097" s="9" t="s">
        <v>7</v>
      </c>
      <c r="D1097" s="9" t="s">
        <v>31</v>
      </c>
      <c r="E1097" s="9" t="s">
        <v>1411</v>
      </c>
      <c r="F1097" s="9" t="s">
        <v>1384</v>
      </c>
      <c r="G1097" s="9">
        <v>14.76</v>
      </c>
      <c r="H1097" s="9">
        <v>12.51</v>
      </c>
      <c r="I1097" s="9">
        <v>0.13189999999999999</v>
      </c>
      <c r="J1097" s="9">
        <v>0.1678</v>
      </c>
      <c r="K1097" s="9" t="s">
        <v>1376</v>
      </c>
      <c r="L1097" s="9">
        <v>863</v>
      </c>
      <c r="M1097" s="9" t="s">
        <v>1381</v>
      </c>
      <c r="N1097" s="90" t="s">
        <v>2633</v>
      </c>
      <c r="O1097" s="9"/>
      <c r="P1097" s="9">
        <v>240</v>
      </c>
      <c r="Q1097" s="9">
        <v>8.31</v>
      </c>
    </row>
    <row r="1098" spans="1:17">
      <c r="A1098" s="8" t="s">
        <v>3169</v>
      </c>
      <c r="B1098" s="8" t="s">
        <v>116</v>
      </c>
      <c r="C1098" s="8" t="s">
        <v>32</v>
      </c>
      <c r="D1098" s="8" t="s">
        <v>44</v>
      </c>
      <c r="E1098" s="8" t="s">
        <v>1389</v>
      </c>
      <c r="F1098" s="8" t="s">
        <v>1384</v>
      </c>
      <c r="G1098" s="8">
        <v>84.05</v>
      </c>
      <c r="H1098" s="8">
        <v>11.92</v>
      </c>
      <c r="I1098" s="8">
        <v>0.62560000000000004</v>
      </c>
      <c r="J1098" s="8">
        <v>7.4645999999999999</v>
      </c>
      <c r="K1098" s="8" t="s">
        <v>1376</v>
      </c>
      <c r="L1098" s="8">
        <v>580</v>
      </c>
      <c r="M1098" s="8" t="s">
        <v>1386</v>
      </c>
      <c r="N1098" s="89" t="s">
        <v>1705</v>
      </c>
      <c r="O1098" s="8"/>
      <c r="P1098" s="8">
        <v>12</v>
      </c>
      <c r="Q1098" s="8">
        <v>63.18</v>
      </c>
    </row>
    <row r="1099" spans="1:17">
      <c r="A1099" s="9" t="s">
        <v>3170</v>
      </c>
      <c r="B1099" s="9" t="s">
        <v>995</v>
      </c>
      <c r="C1099" s="9" t="s">
        <v>41</v>
      </c>
      <c r="D1099" s="9" t="s">
        <v>23</v>
      </c>
      <c r="E1099" s="9" t="s">
        <v>1389</v>
      </c>
      <c r="F1099" s="9" t="s">
        <v>1375</v>
      </c>
      <c r="G1099" s="9">
        <v>12.88</v>
      </c>
      <c r="H1099" s="9">
        <v>15.23</v>
      </c>
      <c r="I1099" s="9">
        <v>0.251</v>
      </c>
      <c r="J1099" s="9">
        <v>0.36</v>
      </c>
      <c r="K1099" s="9" t="s">
        <v>1395</v>
      </c>
      <c r="L1099" s="9">
        <v>628</v>
      </c>
      <c r="M1099" s="9" t="s">
        <v>1377</v>
      </c>
      <c r="N1099" s="90" t="s">
        <v>3091</v>
      </c>
      <c r="O1099" s="9" t="s">
        <v>1793</v>
      </c>
      <c r="P1099" s="9">
        <v>48</v>
      </c>
      <c r="Q1099" s="9">
        <v>9.36</v>
      </c>
    </row>
    <row r="1100" spans="1:17">
      <c r="A1100" s="8" t="s">
        <v>3171</v>
      </c>
      <c r="B1100" s="8" t="s">
        <v>1174</v>
      </c>
      <c r="C1100" s="8" t="s">
        <v>24</v>
      </c>
      <c r="D1100" s="8" t="s">
        <v>23</v>
      </c>
      <c r="E1100" s="8" t="s">
        <v>1408</v>
      </c>
      <c r="F1100" s="8" t="s">
        <v>1384</v>
      </c>
      <c r="G1100" s="8">
        <v>41.12</v>
      </c>
      <c r="H1100" s="8">
        <v>7.83</v>
      </c>
      <c r="I1100" s="8">
        <v>0.64839999999999998</v>
      </c>
      <c r="J1100" s="8">
        <v>0.33960000000000001</v>
      </c>
      <c r="K1100" s="8" t="s">
        <v>1395</v>
      </c>
      <c r="L1100" s="8">
        <v>818</v>
      </c>
      <c r="M1100" s="8" t="s">
        <v>1396</v>
      </c>
      <c r="N1100" s="89" t="s">
        <v>2484</v>
      </c>
      <c r="O1100" s="8" t="s">
        <v>1850</v>
      </c>
      <c r="P1100" s="8">
        <v>240</v>
      </c>
      <c r="Q1100" s="8">
        <v>14.68</v>
      </c>
    </row>
    <row r="1101" spans="1:17">
      <c r="A1101" s="9" t="s">
        <v>3172</v>
      </c>
      <c r="B1101" s="9" t="s">
        <v>95</v>
      </c>
      <c r="C1101" s="9" t="s">
        <v>12</v>
      </c>
      <c r="D1101" s="9" t="s">
        <v>31</v>
      </c>
      <c r="E1101" s="9" t="s">
        <v>1408</v>
      </c>
      <c r="F1101" s="9" t="s">
        <v>1390</v>
      </c>
      <c r="G1101" s="9">
        <v>61.44</v>
      </c>
      <c r="H1101" s="9">
        <v>7.79</v>
      </c>
      <c r="I1101" s="9">
        <v>0.65780000000000005</v>
      </c>
      <c r="J1101" s="9">
        <v>1.9194</v>
      </c>
      <c r="K1101" s="9" t="s">
        <v>1385</v>
      </c>
      <c r="L1101" s="9">
        <v>820</v>
      </c>
      <c r="M1101" s="9" t="s">
        <v>1403</v>
      </c>
      <c r="N1101" s="90" t="s">
        <v>3173</v>
      </c>
      <c r="O1101" s="9" t="s">
        <v>1979</v>
      </c>
      <c r="P1101" s="9">
        <v>36</v>
      </c>
      <c r="Q1101" s="9">
        <v>0</v>
      </c>
    </row>
    <row r="1102" spans="1:17">
      <c r="A1102" s="8" t="s">
        <v>3174</v>
      </c>
      <c r="B1102" s="8" t="s">
        <v>602</v>
      </c>
      <c r="C1102" s="8" t="s">
        <v>24</v>
      </c>
      <c r="D1102" s="8" t="s">
        <v>23</v>
      </c>
      <c r="E1102" s="8" t="s">
        <v>1411</v>
      </c>
      <c r="F1102" s="8" t="s">
        <v>1384</v>
      </c>
      <c r="G1102" s="8">
        <v>95.9</v>
      </c>
      <c r="H1102" s="8">
        <v>13.68</v>
      </c>
      <c r="I1102" s="8">
        <v>1.2169000000000001</v>
      </c>
      <c r="J1102" s="8">
        <v>2.2155</v>
      </c>
      <c r="K1102" s="8" t="s">
        <v>1395</v>
      </c>
      <c r="L1102" s="8">
        <v>580</v>
      </c>
      <c r="M1102" s="8" t="s">
        <v>1396</v>
      </c>
      <c r="N1102" s="89" t="s">
        <v>1611</v>
      </c>
      <c r="O1102" s="8" t="s">
        <v>2479</v>
      </c>
      <c r="P1102" s="8">
        <v>60</v>
      </c>
      <c r="Q1102" s="8">
        <v>80.64</v>
      </c>
    </row>
    <row r="1103" spans="1:17">
      <c r="A1103" s="9" t="s">
        <v>3175</v>
      </c>
      <c r="B1103" s="9" t="s">
        <v>729</v>
      </c>
      <c r="C1103" s="9" t="s">
        <v>38</v>
      </c>
      <c r="D1103" s="9" t="s">
        <v>10</v>
      </c>
      <c r="E1103" s="9" t="s">
        <v>1400</v>
      </c>
      <c r="F1103" s="9" t="s">
        <v>1375</v>
      </c>
      <c r="G1103" s="9">
        <v>50.7</v>
      </c>
      <c r="H1103" s="9">
        <v>11.75</v>
      </c>
      <c r="I1103" s="9">
        <v>0.54010000000000002</v>
      </c>
      <c r="J1103" s="9">
        <v>1.1214</v>
      </c>
      <c r="K1103" s="9" t="s">
        <v>1395</v>
      </c>
      <c r="L1103" s="9">
        <v>592</v>
      </c>
      <c r="M1103" s="9" t="s">
        <v>1381</v>
      </c>
      <c r="N1103" s="90" t="s">
        <v>1239</v>
      </c>
      <c r="O1103" s="9"/>
      <c r="P1103" s="9">
        <v>60</v>
      </c>
      <c r="Q1103" s="9">
        <v>19.88</v>
      </c>
    </row>
    <row r="1104" spans="1:17">
      <c r="A1104" s="8" t="s">
        <v>3176</v>
      </c>
      <c r="B1104" s="8" t="s">
        <v>1089</v>
      </c>
      <c r="C1104" s="8" t="s">
        <v>7</v>
      </c>
      <c r="D1104" s="8" t="s">
        <v>10</v>
      </c>
      <c r="E1104" s="8" t="s">
        <v>1400</v>
      </c>
      <c r="F1104" s="8" t="s">
        <v>1390</v>
      </c>
      <c r="G1104" s="8">
        <v>85.24</v>
      </c>
      <c r="H1104" s="8">
        <v>13.89</v>
      </c>
      <c r="I1104" s="8">
        <v>1.3503000000000001</v>
      </c>
      <c r="J1104" s="8">
        <v>2.9087000000000001</v>
      </c>
      <c r="K1104" s="8" t="s">
        <v>1358</v>
      </c>
      <c r="L1104" s="8">
        <v>597</v>
      </c>
      <c r="M1104" s="8" t="s">
        <v>1426</v>
      </c>
      <c r="N1104" s="89" t="s">
        <v>3177</v>
      </c>
      <c r="O1104" s="8"/>
      <c r="P1104" s="8">
        <v>36</v>
      </c>
      <c r="Q1104" s="8">
        <v>22.99</v>
      </c>
    </row>
    <row r="1105" spans="1:17">
      <c r="A1105" s="9" t="s">
        <v>3178</v>
      </c>
      <c r="B1105" s="9" t="s">
        <v>743</v>
      </c>
      <c r="C1105" s="9" t="s">
        <v>7</v>
      </c>
      <c r="D1105" s="9" t="s">
        <v>23</v>
      </c>
      <c r="E1105" s="9" t="s">
        <v>1389</v>
      </c>
      <c r="F1105" s="9" t="s">
        <v>1375</v>
      </c>
      <c r="G1105" s="9">
        <v>63.45</v>
      </c>
      <c r="H1105" s="9">
        <v>17.18</v>
      </c>
      <c r="I1105" s="9">
        <v>0.51100000000000001</v>
      </c>
      <c r="J1105" s="9">
        <v>0.93940000000000001</v>
      </c>
      <c r="K1105" s="9" t="s">
        <v>1358</v>
      </c>
      <c r="L1105" s="9">
        <v>556</v>
      </c>
      <c r="M1105" s="9" t="s">
        <v>1396</v>
      </c>
      <c r="N1105" s="90" t="s">
        <v>967</v>
      </c>
      <c r="O1105" s="9" t="s">
        <v>1475</v>
      </c>
      <c r="P1105" s="9">
        <v>240</v>
      </c>
      <c r="Q1105" s="9">
        <v>54.79</v>
      </c>
    </row>
    <row r="1106" spans="1:17">
      <c r="A1106" s="8" t="s">
        <v>3179</v>
      </c>
      <c r="B1106" s="8" t="s">
        <v>312</v>
      </c>
      <c r="C1106" s="8" t="s">
        <v>32</v>
      </c>
      <c r="D1106" s="8" t="s">
        <v>1360</v>
      </c>
      <c r="E1106" s="8" t="s">
        <v>1411</v>
      </c>
      <c r="F1106" s="8" t="s">
        <v>1384</v>
      </c>
      <c r="G1106" s="8"/>
      <c r="H1106" s="8">
        <v>9.41</v>
      </c>
      <c r="I1106" s="8">
        <v>1.0913999999999999</v>
      </c>
      <c r="J1106" s="8">
        <v>1.2670999999999999</v>
      </c>
      <c r="K1106" s="8" t="s">
        <v>1412</v>
      </c>
      <c r="L1106" s="8">
        <v>819</v>
      </c>
      <c r="M1106" s="8" t="s">
        <v>1426</v>
      </c>
      <c r="N1106" s="89" t="s">
        <v>1940</v>
      </c>
      <c r="O1106" s="8"/>
      <c r="P1106" s="8">
        <v>60</v>
      </c>
      <c r="Q1106" s="8">
        <v>39.99</v>
      </c>
    </row>
    <row r="1107" spans="1:17">
      <c r="A1107" s="9" t="s">
        <v>3180</v>
      </c>
      <c r="B1107" s="9" t="s">
        <v>784</v>
      </c>
      <c r="C1107" s="9" t="s">
        <v>41</v>
      </c>
      <c r="D1107" s="9" t="s">
        <v>31</v>
      </c>
      <c r="E1107" s="9" t="s">
        <v>1411</v>
      </c>
      <c r="F1107" s="9" t="s">
        <v>1384</v>
      </c>
      <c r="G1107" s="9">
        <v>64.52</v>
      </c>
      <c r="H1107" s="9">
        <v>10.53</v>
      </c>
      <c r="I1107" s="9">
        <v>0.39539999999999997</v>
      </c>
      <c r="J1107" s="9">
        <v>0.64549999999999996</v>
      </c>
      <c r="K1107" s="9" t="s">
        <v>1385</v>
      </c>
      <c r="L1107" s="9">
        <v>662</v>
      </c>
      <c r="M1107" s="9" t="s">
        <v>1377</v>
      </c>
      <c r="N1107" s="90" t="s">
        <v>1107</v>
      </c>
      <c r="O1107" s="9" t="s">
        <v>2690</v>
      </c>
      <c r="P1107" s="9">
        <v>240</v>
      </c>
      <c r="Q1107" s="9">
        <v>0</v>
      </c>
    </row>
    <row r="1108" spans="1:17">
      <c r="A1108" s="8" t="s">
        <v>3181</v>
      </c>
      <c r="B1108" s="8" t="s">
        <v>1215</v>
      </c>
      <c r="C1108" s="8" t="s">
        <v>12</v>
      </c>
      <c r="D1108" s="8" t="s">
        <v>1360</v>
      </c>
      <c r="E1108" s="8" t="s">
        <v>1400</v>
      </c>
      <c r="F1108" s="8" t="s">
        <v>1375</v>
      </c>
      <c r="G1108" s="8">
        <v>39.799999999999997</v>
      </c>
      <c r="H1108" s="8"/>
      <c r="I1108" s="8">
        <v>0.21879999999999999</v>
      </c>
      <c r="J1108" s="8"/>
      <c r="K1108" s="8" t="s">
        <v>1385</v>
      </c>
      <c r="L1108" s="8">
        <v>814</v>
      </c>
      <c r="M1108" s="8" t="s">
        <v>1386</v>
      </c>
      <c r="N1108" s="89" t="s">
        <v>2691</v>
      </c>
      <c r="O1108" s="8"/>
      <c r="P1108" s="8">
        <v>36</v>
      </c>
      <c r="Q1108" s="8">
        <v>0</v>
      </c>
    </row>
    <row r="1109" spans="1:17">
      <c r="A1109" s="9" t="s">
        <v>3182</v>
      </c>
      <c r="B1109" s="9" t="s">
        <v>1149</v>
      </c>
      <c r="C1109" s="9" t="s">
        <v>16</v>
      </c>
      <c r="D1109" s="9" t="s">
        <v>44</v>
      </c>
      <c r="E1109" s="9" t="s">
        <v>1389</v>
      </c>
      <c r="F1109" s="9" t="s">
        <v>1390</v>
      </c>
      <c r="G1109" s="9">
        <v>90.23</v>
      </c>
      <c r="H1109" s="9">
        <v>10.46</v>
      </c>
      <c r="I1109" s="9">
        <v>0.89249999999999996</v>
      </c>
      <c r="J1109" s="9">
        <v>1.2155</v>
      </c>
      <c r="K1109" s="9" t="s">
        <v>1395</v>
      </c>
      <c r="L1109" s="9">
        <v>876</v>
      </c>
      <c r="M1109" s="9" t="s">
        <v>1381</v>
      </c>
      <c r="N1109" s="90" t="s">
        <v>2444</v>
      </c>
      <c r="O1109" s="9"/>
      <c r="P1109" s="9">
        <v>120</v>
      </c>
      <c r="Q1109" s="9">
        <v>34.64</v>
      </c>
    </row>
    <row r="1110" spans="1:17">
      <c r="A1110" s="8" t="s">
        <v>3183</v>
      </c>
      <c r="B1110" s="8" t="s">
        <v>755</v>
      </c>
      <c r="C1110" s="8" t="s">
        <v>7</v>
      </c>
      <c r="D1110" s="8" t="s">
        <v>10</v>
      </c>
      <c r="E1110" s="8" t="s">
        <v>1389</v>
      </c>
      <c r="F1110" s="8" t="s">
        <v>1384</v>
      </c>
      <c r="G1110" s="8">
        <v>73.84</v>
      </c>
      <c r="H1110" s="8">
        <v>14.78</v>
      </c>
      <c r="I1110" s="8">
        <v>1.0976999999999999</v>
      </c>
      <c r="J1110" s="8">
        <v>1.7481</v>
      </c>
      <c r="K1110" s="8" t="s">
        <v>1395</v>
      </c>
      <c r="L1110" s="8">
        <v>580</v>
      </c>
      <c r="M1110" s="8" t="s">
        <v>1381</v>
      </c>
      <c r="N1110" s="89" t="s">
        <v>1619</v>
      </c>
      <c r="O1110" s="8"/>
      <c r="P1110" s="8">
        <v>60</v>
      </c>
      <c r="Q1110" s="8">
        <v>20.88</v>
      </c>
    </row>
    <row r="1111" spans="1:17">
      <c r="A1111" s="9" t="s">
        <v>3184</v>
      </c>
      <c r="B1111" s="9" t="s">
        <v>1312</v>
      </c>
      <c r="C1111" s="9" t="s">
        <v>16</v>
      </c>
      <c r="D1111" s="9" t="s">
        <v>1360</v>
      </c>
      <c r="E1111" s="9" t="s">
        <v>1400</v>
      </c>
      <c r="F1111" s="9" t="s">
        <v>1375</v>
      </c>
      <c r="G1111" s="9">
        <v>25.62</v>
      </c>
      <c r="H1111" s="9">
        <v>17.5</v>
      </c>
      <c r="I1111" s="9">
        <v>0.34710000000000002</v>
      </c>
      <c r="J1111" s="9">
        <v>0.45340000000000003</v>
      </c>
      <c r="K1111" s="9" t="s">
        <v>1385</v>
      </c>
      <c r="L1111" s="9">
        <v>872</v>
      </c>
      <c r="M1111" s="9" t="s">
        <v>1386</v>
      </c>
      <c r="N1111" s="90" t="s">
        <v>1301</v>
      </c>
      <c r="O1111" s="9"/>
      <c r="P1111" s="9">
        <v>120</v>
      </c>
      <c r="Q1111" s="9">
        <v>0</v>
      </c>
    </row>
    <row r="1112" spans="1:17">
      <c r="A1112" s="8" t="s">
        <v>3185</v>
      </c>
      <c r="B1112" s="8" t="s">
        <v>271</v>
      </c>
      <c r="C1112" s="8" t="s">
        <v>24</v>
      </c>
      <c r="D1112" s="8" t="s">
        <v>1360</v>
      </c>
      <c r="E1112" s="8" t="s">
        <v>1400</v>
      </c>
      <c r="F1112" s="8" t="s">
        <v>1375</v>
      </c>
      <c r="G1112" s="8">
        <v>14.16</v>
      </c>
      <c r="H1112" s="8">
        <v>15.09</v>
      </c>
      <c r="I1112" s="8">
        <v>7.9699999999999993E-2</v>
      </c>
      <c r="J1112" s="8">
        <v>0.27400000000000002</v>
      </c>
      <c r="K1112" s="8" t="s">
        <v>1395</v>
      </c>
      <c r="L1112" s="8">
        <v>617</v>
      </c>
      <c r="M1112" s="8" t="s">
        <v>1381</v>
      </c>
      <c r="N1112" s="89" t="s">
        <v>2067</v>
      </c>
      <c r="O1112" s="8"/>
      <c r="P1112" s="8">
        <v>84</v>
      </c>
      <c r="Q1112" s="8">
        <v>4.5</v>
      </c>
    </row>
    <row r="1113" spans="1:17">
      <c r="A1113" s="9" t="s">
        <v>3186</v>
      </c>
      <c r="B1113" s="9" t="s">
        <v>1163</v>
      </c>
      <c r="C1113" s="9" t="s">
        <v>35</v>
      </c>
      <c r="D1113" s="9" t="s">
        <v>31</v>
      </c>
      <c r="E1113" s="9" t="s">
        <v>1408</v>
      </c>
      <c r="F1113" s="9" t="s">
        <v>1390</v>
      </c>
      <c r="G1113" s="9">
        <v>2.61</v>
      </c>
      <c r="H1113" s="9">
        <v>11.9</v>
      </c>
      <c r="I1113" s="9">
        <v>4.0500000000000001E-2</v>
      </c>
      <c r="J1113" s="9">
        <v>2.86E-2</v>
      </c>
      <c r="K1113" s="9" t="s">
        <v>1358</v>
      </c>
      <c r="L1113" s="9">
        <v>578</v>
      </c>
      <c r="M1113" s="9" t="s">
        <v>1386</v>
      </c>
      <c r="N1113" s="90" t="s">
        <v>1488</v>
      </c>
      <c r="O1113" s="9"/>
      <c r="P1113" s="9">
        <v>240</v>
      </c>
      <c r="Q1113" s="9">
        <v>1.04</v>
      </c>
    </row>
    <row r="1114" spans="1:17">
      <c r="A1114" s="8" t="s">
        <v>3187</v>
      </c>
      <c r="B1114" s="8" t="s">
        <v>775</v>
      </c>
      <c r="C1114" s="8" t="s">
        <v>20</v>
      </c>
      <c r="D1114" s="8" t="s">
        <v>23</v>
      </c>
      <c r="E1114" s="8" t="s">
        <v>1408</v>
      </c>
      <c r="F1114" s="8" t="s">
        <v>1375</v>
      </c>
      <c r="G1114" s="8">
        <v>93.97</v>
      </c>
      <c r="H1114" s="8">
        <v>9.17</v>
      </c>
      <c r="I1114" s="8">
        <v>0.74839999999999995</v>
      </c>
      <c r="J1114" s="8">
        <v>2.9956999999999998</v>
      </c>
      <c r="K1114" s="8" t="s">
        <v>1395</v>
      </c>
      <c r="L1114" s="8">
        <v>880</v>
      </c>
      <c r="M1114" s="8" t="s">
        <v>1377</v>
      </c>
      <c r="N1114" s="89" t="s">
        <v>2051</v>
      </c>
      <c r="O1114" s="8" t="s">
        <v>2027</v>
      </c>
      <c r="P1114" s="8">
        <v>36</v>
      </c>
      <c r="Q1114" s="8">
        <v>41.6</v>
      </c>
    </row>
    <row r="1115" spans="1:17">
      <c r="A1115" s="9" t="s">
        <v>3188</v>
      </c>
      <c r="B1115" s="9" t="s">
        <v>1346</v>
      </c>
      <c r="C1115" s="9" t="s">
        <v>38</v>
      </c>
      <c r="D1115" s="9" t="s">
        <v>44</v>
      </c>
      <c r="E1115" s="9" t="s">
        <v>1408</v>
      </c>
      <c r="F1115" s="9" t="s">
        <v>1390</v>
      </c>
      <c r="G1115" s="9">
        <v>8.3000000000000007</v>
      </c>
      <c r="H1115" s="9">
        <v>10.91</v>
      </c>
      <c r="I1115" s="9">
        <v>0.14319999999999999</v>
      </c>
      <c r="J1115" s="9">
        <v>0.27139999999999997</v>
      </c>
      <c r="K1115" s="9" t="s">
        <v>1395</v>
      </c>
      <c r="L1115" s="9">
        <v>686</v>
      </c>
      <c r="M1115" s="9" t="s">
        <v>1381</v>
      </c>
      <c r="N1115" s="90" t="s">
        <v>2819</v>
      </c>
      <c r="O1115" s="9"/>
      <c r="P1115" s="9">
        <v>36</v>
      </c>
      <c r="Q1115" s="9">
        <v>7.54</v>
      </c>
    </row>
    <row r="1116" spans="1:17">
      <c r="A1116" s="8" t="s">
        <v>3189</v>
      </c>
      <c r="B1116" s="8" t="s">
        <v>347</v>
      </c>
      <c r="C1116" s="8" t="s">
        <v>16</v>
      </c>
      <c r="D1116" s="8" t="s">
        <v>44</v>
      </c>
      <c r="E1116" s="8" t="s">
        <v>1411</v>
      </c>
      <c r="F1116" s="8" t="s">
        <v>1390</v>
      </c>
      <c r="G1116" s="8">
        <v>13.75</v>
      </c>
      <c r="H1116" s="8">
        <v>11.88</v>
      </c>
      <c r="I1116" s="8">
        <v>0.2681</v>
      </c>
      <c r="J1116" s="8">
        <v>0.1963</v>
      </c>
      <c r="K1116" s="8" t="s">
        <v>1395</v>
      </c>
      <c r="L1116" s="8">
        <v>859</v>
      </c>
      <c r="M1116" s="8" t="s">
        <v>1386</v>
      </c>
      <c r="N1116" s="89" t="s">
        <v>2892</v>
      </c>
      <c r="O1116" s="8"/>
      <c r="P1116" s="8">
        <v>120</v>
      </c>
      <c r="Q1116" s="8">
        <v>5.78</v>
      </c>
    </row>
    <row r="1117" spans="1:17">
      <c r="A1117" s="9" t="s">
        <v>3190</v>
      </c>
      <c r="B1117" s="9" t="s">
        <v>1324</v>
      </c>
      <c r="C1117" s="9" t="s">
        <v>41</v>
      </c>
      <c r="D1117" s="9" t="s">
        <v>1360</v>
      </c>
      <c r="E1117" s="9" t="s">
        <v>1411</v>
      </c>
      <c r="F1117" s="9" t="s">
        <v>1390</v>
      </c>
      <c r="G1117" s="9">
        <v>60.72</v>
      </c>
      <c r="H1117" s="9">
        <v>13.53</v>
      </c>
      <c r="I1117" s="9">
        <v>0.49969999999999998</v>
      </c>
      <c r="J1117" s="9">
        <v>0.73440000000000005</v>
      </c>
      <c r="K1117" s="9" t="s">
        <v>1376</v>
      </c>
      <c r="L1117" s="9">
        <v>628</v>
      </c>
      <c r="M1117" s="9" t="s">
        <v>1377</v>
      </c>
      <c r="N1117" s="90" t="s">
        <v>2805</v>
      </c>
      <c r="O1117" s="9" t="s">
        <v>2673</v>
      </c>
      <c r="P1117" s="9">
        <v>240</v>
      </c>
      <c r="Q1117" s="9">
        <v>42.72</v>
      </c>
    </row>
    <row r="1118" spans="1:17">
      <c r="A1118" s="8" t="s">
        <v>3191</v>
      </c>
      <c r="B1118" s="8" t="s">
        <v>1288</v>
      </c>
      <c r="C1118" s="8" t="s">
        <v>32</v>
      </c>
      <c r="D1118" s="8" t="s">
        <v>10</v>
      </c>
      <c r="E1118" s="8" t="s">
        <v>1408</v>
      </c>
      <c r="F1118" s="8" t="s">
        <v>1384</v>
      </c>
      <c r="G1118" s="8">
        <v>25.46</v>
      </c>
      <c r="H1118" s="8">
        <v>8.0399999999999991</v>
      </c>
      <c r="I1118" s="8">
        <v>0.48920000000000002</v>
      </c>
      <c r="J1118" s="8">
        <v>0.51670000000000005</v>
      </c>
      <c r="K1118" s="8" t="s">
        <v>1358</v>
      </c>
      <c r="L1118" s="8">
        <v>724</v>
      </c>
      <c r="M1118" s="8" t="s">
        <v>1386</v>
      </c>
      <c r="N1118" s="89" t="s">
        <v>200</v>
      </c>
      <c r="O1118" s="8"/>
      <c r="P1118" s="8">
        <v>60</v>
      </c>
      <c r="Q1118" s="8">
        <v>9.6300000000000008</v>
      </c>
    </row>
    <row r="1119" spans="1:17">
      <c r="A1119" s="9" t="s">
        <v>3192</v>
      </c>
      <c r="B1119" s="9" t="s">
        <v>1353</v>
      </c>
      <c r="C1119" s="9" t="s">
        <v>41</v>
      </c>
      <c r="D1119" s="9" t="s">
        <v>10</v>
      </c>
      <c r="E1119" s="9" t="s">
        <v>1389</v>
      </c>
      <c r="F1119" s="9" t="s">
        <v>1384</v>
      </c>
      <c r="G1119" s="9">
        <v>40.840000000000003</v>
      </c>
      <c r="H1119" s="9">
        <v>17.36</v>
      </c>
      <c r="I1119" s="9">
        <v>0.38159999999999999</v>
      </c>
      <c r="J1119" s="9">
        <v>3.7317999999999998</v>
      </c>
      <c r="K1119" s="9" t="s">
        <v>1376</v>
      </c>
      <c r="L1119" s="9">
        <v>703</v>
      </c>
      <c r="M1119" s="9" t="s">
        <v>1377</v>
      </c>
      <c r="N1119" s="90" t="s">
        <v>1611</v>
      </c>
      <c r="O1119" s="9" t="s">
        <v>2115</v>
      </c>
      <c r="P1119" s="9">
        <v>12</v>
      </c>
      <c r="Q1119" s="9">
        <v>25.5</v>
      </c>
    </row>
    <row r="1120" spans="1:17">
      <c r="A1120" s="8" t="s">
        <v>3193</v>
      </c>
      <c r="B1120" s="8" t="s">
        <v>1134</v>
      </c>
      <c r="C1120" s="8" t="s">
        <v>24</v>
      </c>
      <c r="D1120" s="8" t="s">
        <v>1360</v>
      </c>
      <c r="E1120" s="8" t="s">
        <v>1380</v>
      </c>
      <c r="F1120" s="8" t="s">
        <v>1375</v>
      </c>
      <c r="G1120" s="8">
        <v>73.38</v>
      </c>
      <c r="H1120" s="8">
        <v>9.89</v>
      </c>
      <c r="I1120" s="8">
        <v>0.497</v>
      </c>
      <c r="J1120" s="8">
        <v>1.8572</v>
      </c>
      <c r="K1120" s="8" t="s">
        <v>1358</v>
      </c>
      <c r="L1120" s="8">
        <v>559</v>
      </c>
      <c r="M1120" s="8" t="s">
        <v>1403</v>
      </c>
      <c r="N1120" s="89" t="s">
        <v>3194</v>
      </c>
      <c r="O1120" s="8" t="s">
        <v>1614</v>
      </c>
      <c r="P1120" s="8">
        <v>48</v>
      </c>
      <c r="Q1120" s="8">
        <v>16.84</v>
      </c>
    </row>
    <row r="1121" spans="1:17">
      <c r="A1121" s="9" t="s">
        <v>3195</v>
      </c>
      <c r="B1121" s="9" t="s">
        <v>271</v>
      </c>
      <c r="C1121" s="9" t="s">
        <v>7</v>
      </c>
      <c r="D1121" s="9" t="s">
        <v>23</v>
      </c>
      <c r="E1121" s="9" t="s">
        <v>1411</v>
      </c>
      <c r="F1121" s="9" t="s">
        <v>1390</v>
      </c>
      <c r="G1121" s="9">
        <v>44.04</v>
      </c>
      <c r="H1121" s="9">
        <v>14.88</v>
      </c>
      <c r="I1121" s="9">
        <v>0.41649999999999998</v>
      </c>
      <c r="J1121" s="9">
        <v>1.5241</v>
      </c>
      <c r="K1121" s="9" t="s">
        <v>1412</v>
      </c>
      <c r="L1121" s="9">
        <v>617</v>
      </c>
      <c r="M1121" s="9" t="s">
        <v>1396</v>
      </c>
      <c r="N1121" s="90" t="s">
        <v>3165</v>
      </c>
      <c r="O1121" s="9" t="s">
        <v>1223</v>
      </c>
      <c r="P1121" s="9">
        <v>36</v>
      </c>
      <c r="Q1121" s="9">
        <v>40.700000000000003</v>
      </c>
    </row>
    <row r="1122" spans="1:17">
      <c r="A1122" s="8" t="s">
        <v>3196</v>
      </c>
      <c r="B1122" s="8" t="s">
        <v>344</v>
      </c>
      <c r="C1122" s="8" t="s">
        <v>20</v>
      </c>
      <c r="D1122" s="8" t="s">
        <v>31</v>
      </c>
      <c r="E1122" s="8" t="s">
        <v>1389</v>
      </c>
      <c r="F1122" s="8" t="s">
        <v>1384</v>
      </c>
      <c r="G1122" s="8">
        <v>57.45</v>
      </c>
      <c r="H1122" s="8">
        <v>12.19</v>
      </c>
      <c r="I1122" s="8">
        <v>0.81169999999999998</v>
      </c>
      <c r="J1122" s="8">
        <v>2.7094999999999998</v>
      </c>
      <c r="K1122" s="8" t="s">
        <v>1358</v>
      </c>
      <c r="L1122" s="8">
        <v>714</v>
      </c>
      <c r="M1122" s="8" t="s">
        <v>1426</v>
      </c>
      <c r="N1122" s="89" t="s">
        <v>3197</v>
      </c>
      <c r="O1122" s="8"/>
      <c r="P1122" s="8">
        <v>24</v>
      </c>
      <c r="Q1122" s="8">
        <v>11.85</v>
      </c>
    </row>
    <row r="1123" spans="1:17">
      <c r="A1123" s="9" t="s">
        <v>3198</v>
      </c>
      <c r="B1123" s="9" t="s">
        <v>1180</v>
      </c>
      <c r="C1123" s="9" t="s">
        <v>38</v>
      </c>
      <c r="D1123" s="9" t="s">
        <v>10</v>
      </c>
      <c r="E1123" s="9" t="s">
        <v>1374</v>
      </c>
      <c r="F1123" s="9" t="s">
        <v>1375</v>
      </c>
      <c r="G1123" s="9">
        <v>40.83</v>
      </c>
      <c r="H1123" s="9">
        <v>7.55</v>
      </c>
      <c r="I1123" s="9">
        <v>0.49440000000000001</v>
      </c>
      <c r="J1123" s="9">
        <v>0.62729999999999997</v>
      </c>
      <c r="K1123" s="9" t="s">
        <v>1395</v>
      </c>
      <c r="L1123" s="9">
        <v>629</v>
      </c>
      <c r="M1123" s="9" t="s">
        <v>1381</v>
      </c>
      <c r="N1123" s="90" t="s">
        <v>2972</v>
      </c>
      <c r="O1123" s="9"/>
      <c r="P1123" s="9">
        <v>84</v>
      </c>
      <c r="Q1123" s="9">
        <v>19.649999999999999</v>
      </c>
    </row>
    <row r="1124" spans="1:17">
      <c r="A1124" s="8" t="s">
        <v>3199</v>
      </c>
      <c r="B1124" s="8" t="s">
        <v>811</v>
      </c>
      <c r="C1124" s="8" t="s">
        <v>32</v>
      </c>
      <c r="D1124" s="8" t="s">
        <v>23</v>
      </c>
      <c r="E1124" s="8" t="s">
        <v>1408</v>
      </c>
      <c r="F1124" s="8" t="s">
        <v>1375</v>
      </c>
      <c r="G1124" s="8">
        <v>16.14</v>
      </c>
      <c r="H1124" s="8">
        <v>17.57</v>
      </c>
      <c r="I1124" s="8">
        <v>0.2361</v>
      </c>
      <c r="J1124" s="8">
        <v>0.40610000000000002</v>
      </c>
      <c r="K1124" s="8" t="s">
        <v>1385</v>
      </c>
      <c r="L1124" s="8">
        <v>845</v>
      </c>
      <c r="M1124" s="8" t="s">
        <v>1426</v>
      </c>
      <c r="N1124" s="89" t="s">
        <v>2849</v>
      </c>
      <c r="O1124" s="8"/>
      <c r="P1124" s="8">
        <v>60</v>
      </c>
      <c r="Q1124" s="8">
        <v>0</v>
      </c>
    </row>
    <row r="1125" spans="1:17">
      <c r="A1125" s="9" t="s">
        <v>3200</v>
      </c>
      <c r="B1125" s="9" t="s">
        <v>450</v>
      </c>
      <c r="C1125" s="9" t="s">
        <v>12</v>
      </c>
      <c r="D1125" s="9" t="s">
        <v>1360</v>
      </c>
      <c r="E1125" s="9" t="s">
        <v>1408</v>
      </c>
      <c r="F1125" s="9" t="s">
        <v>1384</v>
      </c>
      <c r="G1125" s="9">
        <v>96.47</v>
      </c>
      <c r="H1125" s="9">
        <v>12.8</v>
      </c>
      <c r="I1125" s="9">
        <v>1.3775999999999999</v>
      </c>
      <c r="J1125" s="9">
        <v>1.429</v>
      </c>
      <c r="K1125" s="9" t="s">
        <v>1385</v>
      </c>
      <c r="L1125" s="9">
        <v>642</v>
      </c>
      <c r="M1125" s="9" t="s">
        <v>1396</v>
      </c>
      <c r="N1125" s="90" t="s">
        <v>2455</v>
      </c>
      <c r="O1125" s="9" t="s">
        <v>3201</v>
      </c>
      <c r="P1125" s="9">
        <v>120</v>
      </c>
      <c r="Q1125" s="9">
        <v>0</v>
      </c>
    </row>
    <row r="1126" spans="1:17">
      <c r="A1126" s="8" t="s">
        <v>3202</v>
      </c>
      <c r="B1126" s="8" t="s">
        <v>326</v>
      </c>
      <c r="C1126" s="8" t="s">
        <v>12</v>
      </c>
      <c r="D1126" s="8" t="s">
        <v>44</v>
      </c>
      <c r="E1126" s="8" t="s">
        <v>1408</v>
      </c>
      <c r="F1126" s="8" t="s">
        <v>1384</v>
      </c>
      <c r="G1126" s="8">
        <v>23.35</v>
      </c>
      <c r="H1126" s="8">
        <v>13.83</v>
      </c>
      <c r="I1126" s="8">
        <v>0.34910000000000002</v>
      </c>
      <c r="J1126" s="8">
        <v>2.0947</v>
      </c>
      <c r="K1126" s="8" t="s">
        <v>1395</v>
      </c>
      <c r="L1126" s="8">
        <v>748</v>
      </c>
      <c r="M1126" s="8" t="s">
        <v>1381</v>
      </c>
      <c r="N1126" s="89" t="s">
        <v>1975</v>
      </c>
      <c r="O1126" s="8"/>
      <c r="P1126" s="8">
        <v>12</v>
      </c>
      <c r="Q1126" s="8">
        <v>18.87</v>
      </c>
    </row>
    <row r="1127" spans="1:17">
      <c r="A1127" s="9" t="s">
        <v>3203</v>
      </c>
      <c r="B1127" s="9" t="s">
        <v>1053</v>
      </c>
      <c r="C1127" s="9" t="s">
        <v>12</v>
      </c>
      <c r="D1127" s="9" t="s">
        <v>23</v>
      </c>
      <c r="E1127" s="9" t="s">
        <v>1389</v>
      </c>
      <c r="F1127" s="9" t="s">
        <v>1390</v>
      </c>
      <c r="G1127" s="9">
        <v>48.94</v>
      </c>
      <c r="H1127" s="9">
        <v>7.94</v>
      </c>
      <c r="I1127" s="9">
        <v>0.4637</v>
      </c>
      <c r="J1127" s="9">
        <v>1.5322</v>
      </c>
      <c r="K1127" s="9" t="s">
        <v>1412</v>
      </c>
      <c r="L1127" s="9">
        <v>596</v>
      </c>
      <c r="M1127" s="9" t="s">
        <v>1426</v>
      </c>
      <c r="N1127" s="90" t="s">
        <v>1790</v>
      </c>
      <c r="O1127" s="9"/>
      <c r="P1127" s="9">
        <v>36</v>
      </c>
      <c r="Q1127" s="9">
        <v>40.11</v>
      </c>
    </row>
    <row r="1128" spans="1:17">
      <c r="A1128" s="8" t="s">
        <v>3204</v>
      </c>
      <c r="B1128" s="8" t="s">
        <v>1118</v>
      </c>
      <c r="C1128" s="8" t="s">
        <v>24</v>
      </c>
      <c r="D1128" s="8" t="s">
        <v>44</v>
      </c>
      <c r="E1128" s="8" t="s">
        <v>1400</v>
      </c>
      <c r="F1128" s="8" t="s">
        <v>1384</v>
      </c>
      <c r="G1128" s="8">
        <v>44.95</v>
      </c>
      <c r="H1128" s="8">
        <v>12.08</v>
      </c>
      <c r="I1128" s="8">
        <v>0.3115</v>
      </c>
      <c r="J1128" s="8">
        <v>1.1855</v>
      </c>
      <c r="K1128" s="8" t="s">
        <v>1412</v>
      </c>
      <c r="L1128" s="8">
        <v>607</v>
      </c>
      <c r="M1128" s="8" t="s">
        <v>1396</v>
      </c>
      <c r="N1128" s="89" t="s">
        <v>3205</v>
      </c>
      <c r="O1128" s="8" t="s">
        <v>219</v>
      </c>
      <c r="P1128" s="8">
        <v>48</v>
      </c>
      <c r="Q1128" s="8">
        <v>36.47</v>
      </c>
    </row>
    <row r="1129" spans="1:17">
      <c r="A1129" s="9" t="s">
        <v>3206</v>
      </c>
      <c r="B1129" s="9" t="s">
        <v>1091</v>
      </c>
      <c r="C1129" s="9" t="s">
        <v>41</v>
      </c>
      <c r="D1129" s="9" t="s">
        <v>10</v>
      </c>
      <c r="E1129" s="9" t="s">
        <v>1400</v>
      </c>
      <c r="F1129" s="9" t="s">
        <v>1390</v>
      </c>
      <c r="G1129" s="9">
        <v>4.38</v>
      </c>
      <c r="H1129" s="9">
        <v>13.63</v>
      </c>
      <c r="I1129" s="9">
        <v>7.3200000000000001E-2</v>
      </c>
      <c r="J1129" s="9">
        <v>8.1199999999999994E-2</v>
      </c>
      <c r="K1129" s="9" t="s">
        <v>1385</v>
      </c>
      <c r="L1129" s="9">
        <v>592</v>
      </c>
      <c r="M1129" s="9" t="s">
        <v>1377</v>
      </c>
      <c r="N1129" s="90" t="s">
        <v>341</v>
      </c>
      <c r="O1129" s="9" t="s">
        <v>2903</v>
      </c>
      <c r="P1129" s="9">
        <v>84</v>
      </c>
      <c r="Q1129" s="9">
        <v>0</v>
      </c>
    </row>
    <row r="1130" spans="1:17">
      <c r="A1130" s="8" t="s">
        <v>3207</v>
      </c>
      <c r="B1130" s="8" t="s">
        <v>573</v>
      </c>
      <c r="C1130" s="8" t="s">
        <v>12</v>
      </c>
      <c r="D1130" s="8" t="s">
        <v>31</v>
      </c>
      <c r="E1130" s="8" t="s">
        <v>1408</v>
      </c>
      <c r="F1130" s="8" t="s">
        <v>1375</v>
      </c>
      <c r="G1130" s="8">
        <v>20.07</v>
      </c>
      <c r="H1130" s="8">
        <v>14.16</v>
      </c>
      <c r="I1130" s="8">
        <v>0.12239999999999999</v>
      </c>
      <c r="J1130" s="8">
        <v>0.37790000000000001</v>
      </c>
      <c r="K1130" s="8" t="s">
        <v>1358</v>
      </c>
      <c r="L1130" s="8">
        <v>572</v>
      </c>
      <c r="M1130" s="8" t="s">
        <v>1396</v>
      </c>
      <c r="N1130" s="89" t="s">
        <v>3208</v>
      </c>
      <c r="O1130" s="8" t="s">
        <v>366</v>
      </c>
      <c r="P1130" s="8">
        <v>84</v>
      </c>
      <c r="Q1130" s="8">
        <v>11.3</v>
      </c>
    </row>
    <row r="1131" spans="1:17">
      <c r="A1131" s="9" t="s">
        <v>3209</v>
      </c>
      <c r="B1131" s="9" t="s">
        <v>217</v>
      </c>
      <c r="C1131" s="9" t="s">
        <v>28</v>
      </c>
      <c r="D1131" s="9" t="s">
        <v>44</v>
      </c>
      <c r="E1131" s="9" t="s">
        <v>1408</v>
      </c>
      <c r="F1131" s="9" t="s">
        <v>1375</v>
      </c>
      <c r="G1131" s="9">
        <v>72.11</v>
      </c>
      <c r="H1131" s="9">
        <v>14.86</v>
      </c>
      <c r="I1131" s="9">
        <v>0.62970000000000004</v>
      </c>
      <c r="J1131" s="9">
        <v>3.4916</v>
      </c>
      <c r="K1131" s="9"/>
      <c r="L1131" s="9">
        <v>800</v>
      </c>
      <c r="M1131" s="9" t="s">
        <v>1396</v>
      </c>
      <c r="N1131" s="90" t="s">
        <v>1588</v>
      </c>
      <c r="O1131" s="9" t="s">
        <v>1614</v>
      </c>
      <c r="P1131" s="9">
        <v>24</v>
      </c>
      <c r="Q1131" s="9">
        <v>36.19</v>
      </c>
    </row>
    <row r="1132" spans="1:17">
      <c r="A1132" s="8" t="s">
        <v>3210</v>
      </c>
      <c r="B1132" s="8" t="s">
        <v>435</v>
      </c>
      <c r="C1132" s="8" t="s">
        <v>7</v>
      </c>
      <c r="D1132" s="8" t="s">
        <v>31</v>
      </c>
      <c r="E1132" s="8" t="s">
        <v>1408</v>
      </c>
      <c r="F1132" s="8" t="s">
        <v>1375</v>
      </c>
      <c r="G1132" s="8">
        <v>12.61</v>
      </c>
      <c r="H1132" s="8">
        <v>7.7</v>
      </c>
      <c r="I1132" s="8">
        <v>0.20699999999999999</v>
      </c>
      <c r="J1132" s="8">
        <v>0.1031</v>
      </c>
      <c r="K1132" s="8" t="s">
        <v>1395</v>
      </c>
      <c r="L1132" s="8">
        <v>641</v>
      </c>
      <c r="M1132" s="8" t="s">
        <v>1396</v>
      </c>
      <c r="N1132" s="89" t="s">
        <v>1466</v>
      </c>
      <c r="O1132" s="8" t="s">
        <v>322</v>
      </c>
      <c r="P1132" s="8">
        <v>240</v>
      </c>
      <c r="Q1132" s="8">
        <v>3.5</v>
      </c>
    </row>
    <row r="1133" spans="1:17">
      <c r="A1133" s="9" t="s">
        <v>3211</v>
      </c>
      <c r="B1133" s="9" t="s">
        <v>1103</v>
      </c>
      <c r="C1133" s="9" t="s">
        <v>7</v>
      </c>
      <c r="D1133" s="9" t="s">
        <v>1360</v>
      </c>
      <c r="E1133" s="9" t="s">
        <v>1411</v>
      </c>
      <c r="F1133" s="9" t="s">
        <v>1375</v>
      </c>
      <c r="G1133" s="9">
        <v>91.62</v>
      </c>
      <c r="H1133" s="9">
        <v>11.89</v>
      </c>
      <c r="I1133" s="9">
        <v>1.7617</v>
      </c>
      <c r="J1133" s="9">
        <v>8.1356000000000002</v>
      </c>
      <c r="K1133" s="9" t="s">
        <v>1376</v>
      </c>
      <c r="L1133" s="9">
        <v>880</v>
      </c>
      <c r="M1133" s="9" t="s">
        <v>1403</v>
      </c>
      <c r="N1133" s="90" t="s">
        <v>2276</v>
      </c>
      <c r="O1133" s="9" t="s">
        <v>1817</v>
      </c>
      <c r="P1133" s="9">
        <v>12</v>
      </c>
      <c r="Q1133" s="9">
        <v>39.67</v>
      </c>
    </row>
    <row r="1134" spans="1:17">
      <c r="A1134" s="8" t="s">
        <v>3212</v>
      </c>
      <c r="B1134" s="8" t="s">
        <v>211</v>
      </c>
      <c r="C1134" s="8" t="s">
        <v>32</v>
      </c>
      <c r="D1134" s="8" t="s">
        <v>31</v>
      </c>
      <c r="E1134" s="8" t="s">
        <v>1374</v>
      </c>
      <c r="F1134" s="8" t="s">
        <v>1375</v>
      </c>
      <c r="G1134" s="8">
        <v>71.22</v>
      </c>
      <c r="H1134" s="8">
        <v>9.74</v>
      </c>
      <c r="I1134" s="8">
        <v>0.60899999999999999</v>
      </c>
      <c r="J1134" s="8">
        <v>0.93100000000000005</v>
      </c>
      <c r="K1134" s="8" t="s">
        <v>1395</v>
      </c>
      <c r="L1134" s="8">
        <v>896</v>
      </c>
      <c r="M1134" s="8" t="s">
        <v>1386</v>
      </c>
      <c r="N1134" s="89" t="s">
        <v>2212</v>
      </c>
      <c r="O1134" s="8"/>
      <c r="P1134" s="8">
        <v>120</v>
      </c>
      <c r="Q1134" s="8">
        <v>63.58</v>
      </c>
    </row>
    <row r="1135" spans="1:17">
      <c r="A1135" s="9" t="s">
        <v>3213</v>
      </c>
      <c r="B1135" s="9" t="s">
        <v>458</v>
      </c>
      <c r="C1135" s="9" t="s">
        <v>7</v>
      </c>
      <c r="D1135" s="9" t="s">
        <v>23</v>
      </c>
      <c r="E1135" s="9" t="s">
        <v>1411</v>
      </c>
      <c r="F1135" s="9" t="s">
        <v>1384</v>
      </c>
      <c r="G1135" s="9">
        <v>76.45</v>
      </c>
      <c r="H1135" s="9">
        <v>12.86</v>
      </c>
      <c r="I1135" s="9">
        <v>0.96199999999999997</v>
      </c>
      <c r="J1135" s="9">
        <v>0.8881</v>
      </c>
      <c r="K1135" s="9" t="s">
        <v>1376</v>
      </c>
      <c r="L1135" s="9">
        <v>897</v>
      </c>
      <c r="M1135" s="9" t="s">
        <v>1396</v>
      </c>
      <c r="N1135" s="90" t="s">
        <v>1632</v>
      </c>
      <c r="O1135" s="9" t="s">
        <v>2452</v>
      </c>
      <c r="P1135" s="9">
        <v>240</v>
      </c>
      <c r="Q1135" s="9">
        <v>71.27</v>
      </c>
    </row>
    <row r="1136" spans="1:17">
      <c r="A1136" s="8" t="s">
        <v>3214</v>
      </c>
      <c r="B1136" s="8" t="s">
        <v>924</v>
      </c>
      <c r="C1136" s="8" t="s">
        <v>12</v>
      </c>
      <c r="D1136" s="8" t="s">
        <v>23</v>
      </c>
      <c r="E1136" s="8" t="s">
        <v>1374</v>
      </c>
      <c r="F1136" s="8" t="s">
        <v>1390</v>
      </c>
      <c r="G1136" s="8">
        <v>63.29</v>
      </c>
      <c r="H1136" s="8">
        <v>17.02</v>
      </c>
      <c r="I1136" s="8">
        <v>0.39129999999999998</v>
      </c>
      <c r="J1136" s="8">
        <v>1.8269</v>
      </c>
      <c r="K1136" s="8" t="s">
        <v>1395</v>
      </c>
      <c r="L1136" s="8">
        <v>588</v>
      </c>
      <c r="M1136" s="8" t="s">
        <v>1377</v>
      </c>
      <c r="N1136" s="89" t="s">
        <v>1811</v>
      </c>
      <c r="O1136" s="8" t="s">
        <v>1954</v>
      </c>
      <c r="P1136" s="8">
        <v>48</v>
      </c>
      <c r="Q1136" s="8">
        <v>11.51</v>
      </c>
    </row>
    <row r="1137" spans="1:17">
      <c r="A1137" s="9" t="s">
        <v>3215</v>
      </c>
      <c r="B1137" s="9" t="s">
        <v>856</v>
      </c>
      <c r="C1137" s="9" t="s">
        <v>7</v>
      </c>
      <c r="D1137" s="9" t="s">
        <v>31</v>
      </c>
      <c r="E1137" s="9" t="s">
        <v>1389</v>
      </c>
      <c r="F1137" s="9" t="s">
        <v>1375</v>
      </c>
      <c r="G1137" s="9">
        <v>24.86</v>
      </c>
      <c r="H1137" s="9">
        <v>8.73</v>
      </c>
      <c r="I1137" s="9">
        <v>0.36899999999999999</v>
      </c>
      <c r="J1137" s="9">
        <v>2.1709000000000001</v>
      </c>
      <c r="K1137" s="9" t="s">
        <v>1412</v>
      </c>
      <c r="L1137" s="9">
        <v>596</v>
      </c>
      <c r="M1137" s="9" t="s">
        <v>1377</v>
      </c>
      <c r="N1137" s="90" t="s">
        <v>2009</v>
      </c>
      <c r="O1137" s="9" t="s">
        <v>2480</v>
      </c>
      <c r="P1137" s="9">
        <v>12</v>
      </c>
      <c r="Q1137" s="9">
        <v>2.87</v>
      </c>
    </row>
    <row r="1138" spans="1:17">
      <c r="A1138" s="8" t="s">
        <v>3216</v>
      </c>
      <c r="B1138" s="8" t="s">
        <v>1001</v>
      </c>
      <c r="C1138" s="8" t="s">
        <v>7</v>
      </c>
      <c r="D1138" s="8" t="s">
        <v>44</v>
      </c>
      <c r="E1138" s="8" t="s">
        <v>1400</v>
      </c>
      <c r="F1138" s="8" t="s">
        <v>1375</v>
      </c>
      <c r="G1138" s="8">
        <v>36.97</v>
      </c>
      <c r="H1138" s="8">
        <v>12.78</v>
      </c>
      <c r="I1138" s="8">
        <v>0.57210000000000005</v>
      </c>
      <c r="J1138" s="8">
        <v>3.2982</v>
      </c>
      <c r="K1138" s="8" t="s">
        <v>1358</v>
      </c>
      <c r="L1138" s="8">
        <v>852</v>
      </c>
      <c r="M1138" s="8" t="s">
        <v>1381</v>
      </c>
      <c r="N1138" s="89" t="s">
        <v>3217</v>
      </c>
      <c r="O1138" s="8"/>
      <c r="P1138" s="8">
        <v>12</v>
      </c>
      <c r="Q1138" s="8">
        <v>32.56</v>
      </c>
    </row>
    <row r="1139" spans="1:17">
      <c r="A1139" s="9" t="s">
        <v>3218</v>
      </c>
      <c r="B1139" s="9" t="s">
        <v>1085</v>
      </c>
      <c r="C1139" s="9" t="s">
        <v>12</v>
      </c>
      <c r="D1139" s="9" t="s">
        <v>31</v>
      </c>
      <c r="E1139" s="9" t="s">
        <v>1400</v>
      </c>
      <c r="F1139" s="9" t="s">
        <v>1390</v>
      </c>
      <c r="G1139" s="9">
        <v>8.27</v>
      </c>
      <c r="H1139" s="9">
        <v>11.23</v>
      </c>
      <c r="I1139" s="9">
        <v>7.1599999999999997E-2</v>
      </c>
      <c r="J1139" s="9">
        <v>0.18079999999999999</v>
      </c>
      <c r="K1139" s="9" t="s">
        <v>1376</v>
      </c>
      <c r="L1139" s="9">
        <v>624</v>
      </c>
      <c r="M1139" s="9" t="s">
        <v>1377</v>
      </c>
      <c r="N1139" s="90" t="s">
        <v>115</v>
      </c>
      <c r="O1139" s="9" t="s">
        <v>1703</v>
      </c>
      <c r="P1139" s="9">
        <v>60</v>
      </c>
      <c r="Q1139" s="9">
        <v>1.76</v>
      </c>
    </row>
    <row r="1140" spans="1:17">
      <c r="A1140" s="8" t="s">
        <v>3219</v>
      </c>
      <c r="B1140" s="8" t="s">
        <v>1028</v>
      </c>
      <c r="C1140" s="8" t="s">
        <v>41</v>
      </c>
      <c r="D1140" s="8" t="s">
        <v>44</v>
      </c>
      <c r="E1140" s="8" t="s">
        <v>1380</v>
      </c>
      <c r="F1140" s="8" t="s">
        <v>1375</v>
      </c>
      <c r="G1140" s="8">
        <v>23.98</v>
      </c>
      <c r="H1140" s="8"/>
      <c r="I1140" s="8">
        <v>0.38929999999999998</v>
      </c>
      <c r="J1140" s="8"/>
      <c r="K1140" s="8" t="s">
        <v>1358</v>
      </c>
      <c r="L1140" s="8">
        <v>550</v>
      </c>
      <c r="M1140" s="8" t="s">
        <v>1426</v>
      </c>
      <c r="N1140" s="89" t="s">
        <v>1949</v>
      </c>
      <c r="O1140" s="8"/>
      <c r="P1140" s="8">
        <v>24</v>
      </c>
      <c r="Q1140" s="8">
        <v>5.04</v>
      </c>
    </row>
    <row r="1141" spans="1:17">
      <c r="A1141" s="9" t="s">
        <v>3220</v>
      </c>
      <c r="B1141" s="9" t="s">
        <v>711</v>
      </c>
      <c r="C1141" s="9" t="s">
        <v>7</v>
      </c>
      <c r="D1141" s="9" t="s">
        <v>1360</v>
      </c>
      <c r="E1141" s="9" t="s">
        <v>1400</v>
      </c>
      <c r="F1141" s="9" t="s">
        <v>1390</v>
      </c>
      <c r="G1141" s="9">
        <v>40.729999999999997</v>
      </c>
      <c r="H1141" s="9">
        <v>16.440000000000001</v>
      </c>
      <c r="I1141" s="9">
        <v>0.44400000000000001</v>
      </c>
      <c r="J1141" s="9">
        <v>3.7040000000000002</v>
      </c>
      <c r="K1141" s="9" t="s">
        <v>1376</v>
      </c>
      <c r="L1141" s="9">
        <v>706</v>
      </c>
      <c r="M1141" s="9" t="s">
        <v>1377</v>
      </c>
      <c r="N1141" s="90" t="s">
        <v>1725</v>
      </c>
      <c r="O1141" s="9" t="s">
        <v>3221</v>
      </c>
      <c r="P1141" s="9">
        <v>12</v>
      </c>
      <c r="Q1141" s="9">
        <v>32.78</v>
      </c>
    </row>
    <row r="1142" spans="1:17">
      <c r="A1142" s="8" t="s">
        <v>3222</v>
      </c>
      <c r="B1142" s="8" t="s">
        <v>815</v>
      </c>
      <c r="C1142" s="8" t="s">
        <v>12</v>
      </c>
      <c r="D1142" s="8" t="s">
        <v>44</v>
      </c>
      <c r="E1142" s="8" t="s">
        <v>1408</v>
      </c>
      <c r="F1142" s="8" t="s">
        <v>1384</v>
      </c>
      <c r="G1142" s="8">
        <v>62.76</v>
      </c>
      <c r="H1142" s="8">
        <v>7.62</v>
      </c>
      <c r="I1142" s="8">
        <v>0.51749999999999996</v>
      </c>
      <c r="J1142" s="8">
        <v>5.4484000000000004</v>
      </c>
      <c r="K1142" s="8"/>
      <c r="L1142" s="8">
        <v>630</v>
      </c>
      <c r="M1142" s="8" t="s">
        <v>1396</v>
      </c>
      <c r="N1142" s="89" t="s">
        <v>1717</v>
      </c>
      <c r="O1142" s="8" t="s">
        <v>399</v>
      </c>
      <c r="P1142" s="8">
        <v>12</v>
      </c>
      <c r="Q1142" s="8">
        <v>49.25</v>
      </c>
    </row>
    <row r="1143" spans="1:17">
      <c r="A1143" s="9" t="s">
        <v>3223</v>
      </c>
      <c r="B1143" s="9" t="s">
        <v>596</v>
      </c>
      <c r="C1143" s="9" t="s">
        <v>16</v>
      </c>
      <c r="D1143" s="9" t="s">
        <v>10</v>
      </c>
      <c r="E1143" s="9" t="s">
        <v>1411</v>
      </c>
      <c r="F1143" s="9" t="s">
        <v>1375</v>
      </c>
      <c r="G1143" s="9">
        <v>34.56</v>
      </c>
      <c r="H1143" s="9">
        <v>15.94</v>
      </c>
      <c r="I1143" s="9">
        <v>0.4113</v>
      </c>
      <c r="J1143" s="9">
        <v>0.68530000000000002</v>
      </c>
      <c r="K1143" s="9" t="s">
        <v>1358</v>
      </c>
      <c r="L1143" s="9">
        <v>763</v>
      </c>
      <c r="M1143" s="9" t="s">
        <v>1377</v>
      </c>
      <c r="N1143" s="90" t="s">
        <v>1167</v>
      </c>
      <c r="O1143" s="9" t="s">
        <v>2960</v>
      </c>
      <c r="P1143" s="9">
        <v>84</v>
      </c>
      <c r="Q1143" s="9">
        <v>28.64</v>
      </c>
    </row>
    <row r="1144" spans="1:17">
      <c r="A1144" s="8" t="s">
        <v>3224</v>
      </c>
      <c r="B1144" s="8" t="s">
        <v>1346</v>
      </c>
      <c r="C1144" s="8" t="s">
        <v>32</v>
      </c>
      <c r="D1144" s="8" t="s">
        <v>10</v>
      </c>
      <c r="E1144" s="8" t="s">
        <v>1380</v>
      </c>
      <c r="F1144" s="8" t="s">
        <v>1390</v>
      </c>
      <c r="G1144" s="8">
        <v>71.94</v>
      </c>
      <c r="H1144" s="8">
        <v>8.9600000000000009</v>
      </c>
      <c r="I1144" s="8">
        <v>1.4032</v>
      </c>
      <c r="J1144" s="8">
        <v>1.1559999999999999</v>
      </c>
      <c r="K1144" s="8" t="s">
        <v>1376</v>
      </c>
      <c r="L1144" s="8">
        <v>686</v>
      </c>
      <c r="M1144" s="8" t="s">
        <v>1426</v>
      </c>
      <c r="N1144" s="89" t="s">
        <v>3225</v>
      </c>
      <c r="O1144" s="8"/>
      <c r="P1144" s="8">
        <v>84</v>
      </c>
      <c r="Q1144" s="8">
        <v>22.96</v>
      </c>
    </row>
    <row r="1145" spans="1:17">
      <c r="A1145" s="9" t="s">
        <v>3226</v>
      </c>
      <c r="B1145" s="9" t="s">
        <v>1327</v>
      </c>
      <c r="C1145" s="9" t="s">
        <v>16</v>
      </c>
      <c r="D1145" s="9" t="s">
        <v>10</v>
      </c>
      <c r="E1145" s="9" t="s">
        <v>1408</v>
      </c>
      <c r="F1145" s="9" t="s">
        <v>1375</v>
      </c>
      <c r="G1145" s="9">
        <v>74.97</v>
      </c>
      <c r="H1145" s="9">
        <v>10.6</v>
      </c>
      <c r="I1145" s="9">
        <v>0.69569999999999999</v>
      </c>
      <c r="J1145" s="9">
        <v>1.268</v>
      </c>
      <c r="K1145" s="9" t="s">
        <v>1395</v>
      </c>
      <c r="L1145" s="9">
        <v>899</v>
      </c>
      <c r="M1145" s="9" t="s">
        <v>1403</v>
      </c>
      <c r="N1145" s="90" t="s">
        <v>3091</v>
      </c>
      <c r="O1145" s="9" t="s">
        <v>3227</v>
      </c>
      <c r="P1145" s="9">
        <v>84</v>
      </c>
      <c r="Q1145" s="9">
        <v>43.02</v>
      </c>
    </row>
    <row r="1146" spans="1:17">
      <c r="A1146" s="8" t="s">
        <v>3228</v>
      </c>
      <c r="B1146" s="8" t="s">
        <v>838</v>
      </c>
      <c r="C1146" s="8" t="s">
        <v>41</v>
      </c>
      <c r="D1146" s="8" t="s">
        <v>44</v>
      </c>
      <c r="E1146" s="8" t="s">
        <v>1408</v>
      </c>
      <c r="F1146" s="8" t="s">
        <v>1390</v>
      </c>
      <c r="G1146" s="8">
        <v>35.69</v>
      </c>
      <c r="H1146" s="8">
        <v>17.25</v>
      </c>
      <c r="I1146" s="8">
        <v>0.63100000000000001</v>
      </c>
      <c r="J1146" s="8">
        <v>0.73450000000000004</v>
      </c>
      <c r="K1146" s="8" t="s">
        <v>1376</v>
      </c>
      <c r="L1146" s="8">
        <v>601</v>
      </c>
      <c r="M1146" s="8" t="s">
        <v>1377</v>
      </c>
      <c r="N1146" s="89" t="s">
        <v>1749</v>
      </c>
      <c r="O1146" s="8" t="s">
        <v>1128</v>
      </c>
      <c r="P1146" s="8">
        <v>84</v>
      </c>
      <c r="Q1146" s="8">
        <v>8.66</v>
      </c>
    </row>
    <row r="1147" spans="1:17">
      <c r="A1147" s="9" t="s">
        <v>3229</v>
      </c>
      <c r="B1147" s="9" t="s">
        <v>260</v>
      </c>
      <c r="C1147" s="9" t="s">
        <v>35</v>
      </c>
      <c r="D1147" s="9" t="s">
        <v>23</v>
      </c>
      <c r="E1147" s="9" t="s">
        <v>1400</v>
      </c>
      <c r="F1147" s="9" t="s">
        <v>1384</v>
      </c>
      <c r="G1147" s="9">
        <v>32.17</v>
      </c>
      <c r="H1147" s="9">
        <v>7.63</v>
      </c>
      <c r="I1147" s="9">
        <v>0.62870000000000004</v>
      </c>
      <c r="J1147" s="9">
        <v>0.38400000000000001</v>
      </c>
      <c r="K1147" s="9" t="s">
        <v>1385</v>
      </c>
      <c r="L1147" s="9">
        <v>895</v>
      </c>
      <c r="M1147" s="9" t="s">
        <v>1377</v>
      </c>
      <c r="N1147" s="90" t="s">
        <v>2003</v>
      </c>
      <c r="O1147" s="9" t="s">
        <v>1212</v>
      </c>
      <c r="P1147" s="9">
        <v>120</v>
      </c>
      <c r="Q1147" s="9">
        <v>0</v>
      </c>
    </row>
    <row r="1148" spans="1:17">
      <c r="A1148" s="8" t="s">
        <v>3230</v>
      </c>
      <c r="B1148" s="8" t="s">
        <v>80</v>
      </c>
      <c r="C1148" s="8" t="s">
        <v>24</v>
      </c>
      <c r="D1148" s="8" t="s">
        <v>44</v>
      </c>
      <c r="E1148" s="8" t="s">
        <v>1374</v>
      </c>
      <c r="F1148" s="8" t="s">
        <v>1384</v>
      </c>
      <c r="G1148" s="8">
        <v>76.02</v>
      </c>
      <c r="H1148" s="8">
        <v>11.97</v>
      </c>
      <c r="I1148" s="8">
        <v>0.52959999999999996</v>
      </c>
      <c r="J1148" s="8">
        <v>1.3407</v>
      </c>
      <c r="K1148" s="8" t="s">
        <v>1385</v>
      </c>
      <c r="L1148" s="8">
        <v>747</v>
      </c>
      <c r="M1148" s="8" t="s">
        <v>1426</v>
      </c>
      <c r="N1148" s="89" t="s">
        <v>1615</v>
      </c>
      <c r="O1148" s="8"/>
      <c r="P1148" s="8">
        <v>84</v>
      </c>
      <c r="Q1148" s="8">
        <v>0</v>
      </c>
    </row>
    <row r="1149" spans="1:17">
      <c r="A1149" s="9" t="s">
        <v>3231</v>
      </c>
      <c r="B1149" s="9" t="s">
        <v>1329</v>
      </c>
      <c r="C1149" s="9" t="s">
        <v>20</v>
      </c>
      <c r="D1149" s="9" t="s">
        <v>10</v>
      </c>
      <c r="E1149" s="9" t="s">
        <v>1380</v>
      </c>
      <c r="F1149" s="9" t="s">
        <v>1375</v>
      </c>
      <c r="G1149" s="9">
        <v>23.81</v>
      </c>
      <c r="H1149" s="9">
        <v>17.96</v>
      </c>
      <c r="I1149" s="9">
        <v>0.2702</v>
      </c>
      <c r="J1149" s="9">
        <v>1.1881999999999999</v>
      </c>
      <c r="K1149" s="9" t="s">
        <v>1412</v>
      </c>
      <c r="L1149" s="9">
        <v>571</v>
      </c>
      <c r="M1149" s="9" t="s">
        <v>1377</v>
      </c>
      <c r="N1149" s="90" t="s">
        <v>890</v>
      </c>
      <c r="O1149" s="9" t="s">
        <v>2456</v>
      </c>
      <c r="P1149" s="9">
        <v>24</v>
      </c>
      <c r="Q1149" s="9">
        <v>13.04</v>
      </c>
    </row>
    <row r="1150" spans="1:17">
      <c r="A1150" s="8" t="s">
        <v>3232</v>
      </c>
      <c r="B1150" s="8" t="s">
        <v>339</v>
      </c>
      <c r="C1150" s="8" t="s">
        <v>24</v>
      </c>
      <c r="D1150" s="8" t="s">
        <v>31</v>
      </c>
      <c r="E1150" s="8" t="s">
        <v>1380</v>
      </c>
      <c r="F1150" s="8" t="s">
        <v>1384</v>
      </c>
      <c r="G1150" s="8">
        <v>25.28</v>
      </c>
      <c r="H1150" s="8">
        <v>12.37</v>
      </c>
      <c r="I1150" s="8">
        <v>0.22700000000000001</v>
      </c>
      <c r="J1150" s="8">
        <v>0.36809999999999998</v>
      </c>
      <c r="K1150" s="8" t="s">
        <v>1412</v>
      </c>
      <c r="L1150" s="8">
        <v>608</v>
      </c>
      <c r="M1150" s="8" t="s">
        <v>1381</v>
      </c>
      <c r="N1150" s="89" t="s">
        <v>2124</v>
      </c>
      <c r="O1150" s="8"/>
      <c r="P1150" s="8">
        <v>120</v>
      </c>
      <c r="Q1150" s="8">
        <v>7.12</v>
      </c>
    </row>
    <row r="1151" spans="1:17">
      <c r="A1151" s="9" t="s">
        <v>3233</v>
      </c>
      <c r="B1151" s="9" t="s">
        <v>1312</v>
      </c>
      <c r="C1151" s="9" t="s">
        <v>35</v>
      </c>
      <c r="D1151" s="9" t="s">
        <v>23</v>
      </c>
      <c r="E1151" s="9" t="s">
        <v>1380</v>
      </c>
      <c r="F1151" s="9" t="s">
        <v>1375</v>
      </c>
      <c r="G1151" s="9">
        <v>72.55</v>
      </c>
      <c r="H1151" s="9">
        <v>17.77</v>
      </c>
      <c r="I1151" s="9">
        <v>0.44979999999999998</v>
      </c>
      <c r="J1151" s="9">
        <v>1.1068</v>
      </c>
      <c r="K1151" s="9" t="s">
        <v>1358</v>
      </c>
      <c r="L1151" s="9">
        <v>872</v>
      </c>
      <c r="M1151" s="9" t="s">
        <v>1403</v>
      </c>
      <c r="N1151" s="90" t="s">
        <v>1846</v>
      </c>
      <c r="O1151" s="9" t="s">
        <v>2922</v>
      </c>
      <c r="P1151" s="9">
        <v>240</v>
      </c>
      <c r="Q1151" s="9">
        <v>66.73</v>
      </c>
    </row>
    <row r="1152" spans="1:17">
      <c r="A1152" s="8" t="s">
        <v>3234</v>
      </c>
      <c r="B1152" s="8" t="s">
        <v>650</v>
      </c>
      <c r="C1152" s="8" t="s">
        <v>41</v>
      </c>
      <c r="D1152" s="8" t="s">
        <v>1360</v>
      </c>
      <c r="E1152" s="8" t="s">
        <v>1400</v>
      </c>
      <c r="F1152" s="8" t="s">
        <v>1375</v>
      </c>
      <c r="G1152" s="8">
        <v>39.450000000000003</v>
      </c>
      <c r="H1152" s="8">
        <v>10.09</v>
      </c>
      <c r="I1152" s="8">
        <v>0.71860000000000002</v>
      </c>
      <c r="J1152" s="8">
        <v>0.42609999999999998</v>
      </c>
      <c r="K1152" s="8" t="s">
        <v>1412</v>
      </c>
      <c r="L1152" s="8">
        <v>828</v>
      </c>
      <c r="M1152" s="8" t="s">
        <v>1381</v>
      </c>
      <c r="N1152" s="89" t="s">
        <v>3235</v>
      </c>
      <c r="O1152" s="8"/>
      <c r="P1152" s="8">
        <v>180</v>
      </c>
      <c r="Q1152" s="8">
        <v>17.22</v>
      </c>
    </row>
    <row r="1153" spans="1:17">
      <c r="A1153" s="9" t="s">
        <v>3236</v>
      </c>
      <c r="B1153" s="9" t="s">
        <v>732</v>
      </c>
      <c r="C1153" s="9" t="s">
        <v>7</v>
      </c>
      <c r="D1153" s="9" t="s">
        <v>1360</v>
      </c>
      <c r="E1153" s="9" t="s">
        <v>1389</v>
      </c>
      <c r="F1153" s="9" t="s">
        <v>1390</v>
      </c>
      <c r="G1153" s="9">
        <v>69.709999999999994</v>
      </c>
      <c r="H1153" s="9">
        <v>16.309999999999999</v>
      </c>
      <c r="I1153" s="9">
        <v>0.44130000000000003</v>
      </c>
      <c r="J1153" s="9">
        <v>1.7067000000000001</v>
      </c>
      <c r="K1153" s="9" t="s">
        <v>1395</v>
      </c>
      <c r="L1153" s="9">
        <v>579</v>
      </c>
      <c r="M1153" s="9" t="s">
        <v>1396</v>
      </c>
      <c r="N1153" s="90" t="s">
        <v>1404</v>
      </c>
      <c r="O1153" s="9" t="s">
        <v>1985</v>
      </c>
      <c r="P1153" s="9">
        <v>60</v>
      </c>
      <c r="Q1153" s="9">
        <v>17.97</v>
      </c>
    </row>
    <row r="1154" spans="1:17">
      <c r="A1154" s="8" t="s">
        <v>3237</v>
      </c>
      <c r="B1154" s="8" t="s">
        <v>761</v>
      </c>
      <c r="C1154" s="8" t="s">
        <v>20</v>
      </c>
      <c r="D1154" s="8" t="s">
        <v>1360</v>
      </c>
      <c r="E1154" s="8" t="s">
        <v>1389</v>
      </c>
      <c r="F1154" s="8" t="s">
        <v>1384</v>
      </c>
      <c r="G1154" s="8">
        <v>69.33</v>
      </c>
      <c r="H1154" s="8">
        <v>12.77</v>
      </c>
      <c r="I1154" s="8">
        <v>1.1641999999999999</v>
      </c>
      <c r="J1154" s="8">
        <v>2.3283</v>
      </c>
      <c r="K1154" s="8" t="s">
        <v>1395</v>
      </c>
      <c r="L1154" s="8">
        <v>751</v>
      </c>
      <c r="M1154" s="8" t="s">
        <v>1403</v>
      </c>
      <c r="N1154" s="89" t="s">
        <v>1055</v>
      </c>
      <c r="O1154" s="8" t="s">
        <v>1082</v>
      </c>
      <c r="P1154" s="8">
        <v>36</v>
      </c>
      <c r="Q1154" s="8">
        <v>22.2</v>
      </c>
    </row>
    <row r="1155" spans="1:17">
      <c r="A1155" s="9" t="s">
        <v>3238</v>
      </c>
      <c r="B1155" s="9" t="s">
        <v>273</v>
      </c>
      <c r="C1155" s="9" t="s">
        <v>28</v>
      </c>
      <c r="D1155" s="9" t="s">
        <v>1360</v>
      </c>
      <c r="E1155" s="9" t="s">
        <v>1389</v>
      </c>
      <c r="F1155" s="9" t="s">
        <v>1375</v>
      </c>
      <c r="G1155" s="9">
        <v>93.54</v>
      </c>
      <c r="H1155" s="9">
        <v>12.56</v>
      </c>
      <c r="I1155" s="9">
        <v>1.3338000000000001</v>
      </c>
      <c r="J1155" s="9">
        <v>3.1318999999999999</v>
      </c>
      <c r="K1155" s="9" t="s">
        <v>1412</v>
      </c>
      <c r="L1155" s="9">
        <v>608</v>
      </c>
      <c r="M1155" s="9" t="s">
        <v>1386</v>
      </c>
      <c r="N1155" s="90" t="s">
        <v>2143</v>
      </c>
      <c r="O1155" s="9"/>
      <c r="P1155" s="9">
        <v>36</v>
      </c>
      <c r="Q1155" s="9">
        <v>46.99</v>
      </c>
    </row>
    <row r="1156" spans="1:17">
      <c r="A1156" s="8" t="s">
        <v>3239</v>
      </c>
      <c r="B1156" s="8" t="s">
        <v>312</v>
      </c>
      <c r="C1156" s="8" t="s">
        <v>20</v>
      </c>
      <c r="D1156" s="8" t="s">
        <v>23</v>
      </c>
      <c r="E1156" s="8" t="s">
        <v>1408</v>
      </c>
      <c r="F1156" s="8" t="s">
        <v>1390</v>
      </c>
      <c r="G1156" s="8">
        <v>14.93</v>
      </c>
      <c r="H1156" s="8">
        <v>15.05</v>
      </c>
      <c r="I1156" s="8">
        <v>7.9500000000000001E-2</v>
      </c>
      <c r="J1156" s="8">
        <v>0.72430000000000005</v>
      </c>
      <c r="K1156" s="8" t="s">
        <v>1412</v>
      </c>
      <c r="L1156" s="8">
        <v>550</v>
      </c>
      <c r="M1156" s="8" t="s">
        <v>1396</v>
      </c>
      <c r="N1156" s="89" t="s">
        <v>1962</v>
      </c>
      <c r="O1156" s="8" t="s">
        <v>436</v>
      </c>
      <c r="P1156" s="8">
        <v>24</v>
      </c>
      <c r="Q1156" s="8">
        <v>3.89</v>
      </c>
    </row>
    <row r="1157" spans="1:17">
      <c r="A1157" s="9" t="s">
        <v>3240</v>
      </c>
      <c r="B1157" s="9" t="s">
        <v>480</v>
      </c>
      <c r="C1157" s="9" t="s">
        <v>24</v>
      </c>
      <c r="D1157" s="9" t="s">
        <v>1360</v>
      </c>
      <c r="E1157" s="9" t="s">
        <v>1389</v>
      </c>
      <c r="F1157" s="9" t="s">
        <v>1375</v>
      </c>
      <c r="G1157" s="9">
        <v>49.97</v>
      </c>
      <c r="H1157" s="9">
        <v>14</v>
      </c>
      <c r="I1157" s="9">
        <v>0.36180000000000001</v>
      </c>
      <c r="J1157" s="9">
        <v>4.4866999999999999</v>
      </c>
      <c r="K1157" s="9" t="s">
        <v>1376</v>
      </c>
      <c r="L1157" s="9">
        <v>878</v>
      </c>
      <c r="M1157" s="9" t="s">
        <v>1426</v>
      </c>
      <c r="N1157" s="90" t="s">
        <v>2048</v>
      </c>
      <c r="O1157" s="9"/>
      <c r="P1157" s="9">
        <v>12</v>
      </c>
      <c r="Q1157" s="9">
        <v>41.61</v>
      </c>
    </row>
    <row r="1158" spans="1:17">
      <c r="A1158" s="8" t="s">
        <v>3241</v>
      </c>
      <c r="B1158" s="8" t="s">
        <v>568</v>
      </c>
      <c r="C1158" s="8" t="s">
        <v>16</v>
      </c>
      <c r="D1158" s="8" t="s">
        <v>44</v>
      </c>
      <c r="E1158" s="8" t="s">
        <v>1380</v>
      </c>
      <c r="F1158" s="8" t="s">
        <v>1375</v>
      </c>
      <c r="G1158" s="8">
        <v>33.04</v>
      </c>
      <c r="H1158" s="8">
        <v>14.2</v>
      </c>
      <c r="I1158" s="8">
        <v>0.1996</v>
      </c>
      <c r="J1158" s="8">
        <v>0.41570000000000001</v>
      </c>
      <c r="K1158" s="8" t="s">
        <v>1395</v>
      </c>
      <c r="L1158" s="8">
        <v>828</v>
      </c>
      <c r="M1158" s="8" t="s">
        <v>1396</v>
      </c>
      <c r="N1158" s="89" t="s">
        <v>322</v>
      </c>
      <c r="O1158" s="8" t="s">
        <v>1940</v>
      </c>
      <c r="P1158" s="8">
        <v>240</v>
      </c>
      <c r="Q1158" s="8">
        <v>23.43</v>
      </c>
    </row>
    <row r="1159" spans="1:17">
      <c r="A1159" s="9" t="s">
        <v>3242</v>
      </c>
      <c r="B1159" s="9" t="s">
        <v>435</v>
      </c>
      <c r="C1159" s="9" t="s">
        <v>20</v>
      </c>
      <c r="D1159" s="9" t="s">
        <v>1360</v>
      </c>
      <c r="E1159" s="9" t="s">
        <v>1389</v>
      </c>
      <c r="F1159" s="9" t="s">
        <v>1375</v>
      </c>
      <c r="G1159" s="9">
        <v>99.3</v>
      </c>
      <c r="H1159" s="9">
        <v>9.16</v>
      </c>
      <c r="I1159" s="9">
        <v>0.68759999999999999</v>
      </c>
      <c r="J1159" s="9">
        <v>1.0165999999999999</v>
      </c>
      <c r="K1159" s="9" t="s">
        <v>1376</v>
      </c>
      <c r="L1159" s="9">
        <v>789</v>
      </c>
      <c r="M1159" s="9" t="s">
        <v>1386</v>
      </c>
      <c r="N1159" s="90" t="s">
        <v>1150</v>
      </c>
      <c r="O1159" s="9"/>
      <c r="P1159" s="9">
        <v>180</v>
      </c>
      <c r="Q1159" s="9">
        <v>89.21</v>
      </c>
    </row>
    <row r="1160" spans="1:17">
      <c r="A1160" s="8" t="s">
        <v>3243</v>
      </c>
      <c r="B1160" s="8" t="s">
        <v>1025</v>
      </c>
      <c r="C1160" s="8" t="s">
        <v>7</v>
      </c>
      <c r="D1160" s="8" t="s">
        <v>44</v>
      </c>
      <c r="E1160" s="8" t="s">
        <v>1400</v>
      </c>
      <c r="F1160" s="8" t="s">
        <v>1375</v>
      </c>
      <c r="G1160" s="8">
        <v>73.28</v>
      </c>
      <c r="H1160" s="8">
        <v>16.329999999999998</v>
      </c>
      <c r="I1160" s="8">
        <v>0.37019999999999997</v>
      </c>
      <c r="J1160" s="8">
        <v>1.0377000000000001</v>
      </c>
      <c r="K1160" s="8" t="s">
        <v>1412</v>
      </c>
      <c r="L1160" s="8">
        <v>640</v>
      </c>
      <c r="M1160" s="8" t="s">
        <v>1396</v>
      </c>
      <c r="N1160" s="89" t="s">
        <v>1230</v>
      </c>
      <c r="O1160" s="8" t="s">
        <v>1947</v>
      </c>
      <c r="P1160" s="8">
        <v>240</v>
      </c>
      <c r="Q1160" s="8">
        <v>57.01</v>
      </c>
    </row>
    <row r="1161" spans="1:17">
      <c r="A1161" s="9" t="s">
        <v>3244</v>
      </c>
      <c r="B1161" s="9" t="s">
        <v>936</v>
      </c>
      <c r="C1161" s="9" t="s">
        <v>38</v>
      </c>
      <c r="D1161" s="9" t="s">
        <v>31</v>
      </c>
      <c r="E1161" s="9" t="s">
        <v>1389</v>
      </c>
      <c r="F1161" s="9" t="s">
        <v>1390</v>
      </c>
      <c r="G1161" s="9">
        <v>29.48</v>
      </c>
      <c r="H1161" s="9">
        <v>7.91</v>
      </c>
      <c r="I1161" s="9">
        <v>0.35649999999999998</v>
      </c>
      <c r="J1161" s="9">
        <v>0.59650000000000003</v>
      </c>
      <c r="K1161" s="9" t="s">
        <v>1385</v>
      </c>
      <c r="L1161" s="9">
        <v>680</v>
      </c>
      <c r="M1161" s="9" t="s">
        <v>1386</v>
      </c>
      <c r="N1161" s="90" t="s">
        <v>3194</v>
      </c>
      <c r="O1161" s="9"/>
      <c r="P1161" s="9">
        <v>60</v>
      </c>
      <c r="Q1161" s="9">
        <v>0</v>
      </c>
    </row>
    <row r="1162" spans="1:17">
      <c r="A1162" s="8" t="s">
        <v>3245</v>
      </c>
      <c r="B1162" s="8" t="s">
        <v>1226</v>
      </c>
      <c r="C1162" s="8" t="s">
        <v>32</v>
      </c>
      <c r="D1162" s="8" t="s">
        <v>44</v>
      </c>
      <c r="E1162" s="8" t="s">
        <v>1408</v>
      </c>
      <c r="F1162" s="8" t="s">
        <v>1390</v>
      </c>
      <c r="G1162" s="8">
        <v>17.53</v>
      </c>
      <c r="H1162" s="8">
        <v>9.01</v>
      </c>
      <c r="I1162" s="8">
        <v>0.23730000000000001</v>
      </c>
      <c r="J1162" s="8">
        <v>1.5330999999999999</v>
      </c>
      <c r="K1162" s="8" t="s">
        <v>1376</v>
      </c>
      <c r="L1162" s="8">
        <v>610</v>
      </c>
      <c r="M1162" s="8" t="s">
        <v>1386</v>
      </c>
      <c r="N1162" s="89" t="s">
        <v>1817</v>
      </c>
      <c r="O1162" s="8"/>
      <c r="P1162" s="8">
        <v>12</v>
      </c>
      <c r="Q1162" s="8">
        <v>14.31</v>
      </c>
    </row>
    <row r="1163" spans="1:17">
      <c r="A1163" s="9" t="s">
        <v>3246</v>
      </c>
      <c r="B1163" s="9" t="s">
        <v>1151</v>
      </c>
      <c r="C1163" s="9" t="s">
        <v>38</v>
      </c>
      <c r="D1163" s="9" t="s">
        <v>31</v>
      </c>
      <c r="E1163" s="9" t="s">
        <v>1374</v>
      </c>
      <c r="F1163" s="9" t="s">
        <v>1375</v>
      </c>
      <c r="G1163" s="9">
        <v>88.42</v>
      </c>
      <c r="H1163" s="9">
        <v>17.899999999999999</v>
      </c>
      <c r="I1163" s="9">
        <v>1.4089</v>
      </c>
      <c r="J1163" s="9">
        <v>2.2404999999999999</v>
      </c>
      <c r="K1163" s="9" t="s">
        <v>1358</v>
      </c>
      <c r="L1163" s="9">
        <v>857</v>
      </c>
      <c r="M1163" s="9" t="s">
        <v>1377</v>
      </c>
      <c r="N1163" s="90" t="s">
        <v>2278</v>
      </c>
      <c r="O1163" s="9" t="s">
        <v>264</v>
      </c>
      <c r="P1163" s="9">
        <v>60</v>
      </c>
      <c r="Q1163" s="9">
        <v>53.56</v>
      </c>
    </row>
    <row r="1164" spans="1:17">
      <c r="A1164" s="8" t="s">
        <v>3247</v>
      </c>
      <c r="B1164" s="8" t="s">
        <v>806</v>
      </c>
      <c r="C1164" s="8" t="s">
        <v>20</v>
      </c>
      <c r="D1164" s="8" t="s">
        <v>23</v>
      </c>
      <c r="E1164" s="8" t="s">
        <v>1374</v>
      </c>
      <c r="F1164" s="8" t="s">
        <v>1390</v>
      </c>
      <c r="G1164" s="8">
        <v>68.260000000000005</v>
      </c>
      <c r="H1164" s="8">
        <v>16.73</v>
      </c>
      <c r="I1164" s="8">
        <v>1.0663</v>
      </c>
      <c r="J1164" s="8">
        <v>3.3660999999999999</v>
      </c>
      <c r="K1164" s="8" t="s">
        <v>1412</v>
      </c>
      <c r="L1164" s="8">
        <v>635</v>
      </c>
      <c r="M1164" s="8" t="s">
        <v>1403</v>
      </c>
      <c r="N1164" s="89" t="s">
        <v>2473</v>
      </c>
      <c r="O1164" s="8" t="s">
        <v>1998</v>
      </c>
      <c r="P1164" s="8">
        <v>24</v>
      </c>
      <c r="Q1164" s="8">
        <v>8.82</v>
      </c>
    </row>
    <row r="1165" spans="1:17">
      <c r="A1165" s="9" t="s">
        <v>3248</v>
      </c>
      <c r="B1165" s="9" t="s">
        <v>1161</v>
      </c>
      <c r="C1165" s="9" t="s">
        <v>28</v>
      </c>
      <c r="D1165" s="9" t="s">
        <v>10</v>
      </c>
      <c r="E1165" s="9" t="s">
        <v>1408</v>
      </c>
      <c r="F1165" s="9" t="s">
        <v>1390</v>
      </c>
      <c r="G1165" s="9">
        <v>70.52</v>
      </c>
      <c r="H1165" s="9">
        <v>9.07</v>
      </c>
      <c r="I1165" s="9">
        <v>0.79359999999999997</v>
      </c>
      <c r="J1165" s="9">
        <v>0.89600000000000002</v>
      </c>
      <c r="K1165" s="9" t="s">
        <v>1412</v>
      </c>
      <c r="L1165" s="9">
        <v>589</v>
      </c>
      <c r="M1165" s="9" t="s">
        <v>1386</v>
      </c>
      <c r="N1165" s="90" t="s">
        <v>171</v>
      </c>
      <c r="O1165" s="9"/>
      <c r="P1165" s="9">
        <v>120</v>
      </c>
      <c r="Q1165" s="9">
        <v>14.95</v>
      </c>
    </row>
    <row r="1166" spans="1:17">
      <c r="A1166" s="8" t="s">
        <v>3249</v>
      </c>
      <c r="B1166" s="8" t="s">
        <v>1257</v>
      </c>
      <c r="C1166" s="8" t="s">
        <v>32</v>
      </c>
      <c r="D1166" s="8" t="s">
        <v>10</v>
      </c>
      <c r="E1166" s="8" t="s">
        <v>1389</v>
      </c>
      <c r="F1166" s="8" t="s">
        <v>1384</v>
      </c>
      <c r="G1166" s="8">
        <v>16.54</v>
      </c>
      <c r="H1166" s="8">
        <v>15.24</v>
      </c>
      <c r="I1166" s="8">
        <v>0.30120000000000002</v>
      </c>
      <c r="J1166" s="8">
        <v>0.80389999999999995</v>
      </c>
      <c r="K1166" s="8" t="s">
        <v>1385</v>
      </c>
      <c r="L1166" s="8">
        <v>707</v>
      </c>
      <c r="M1166" s="8" t="s">
        <v>1426</v>
      </c>
      <c r="N1166" s="89" t="s">
        <v>3088</v>
      </c>
      <c r="O1166" s="8"/>
      <c r="P1166" s="8">
        <v>24</v>
      </c>
      <c r="Q1166" s="8">
        <v>0</v>
      </c>
    </row>
    <row r="1167" spans="1:17">
      <c r="A1167" s="9" t="s">
        <v>3250</v>
      </c>
      <c r="B1167" s="9" t="s">
        <v>443</v>
      </c>
      <c r="C1167" s="9" t="s">
        <v>7</v>
      </c>
      <c r="D1167" s="9" t="s">
        <v>10</v>
      </c>
      <c r="E1167" s="9" t="s">
        <v>1374</v>
      </c>
      <c r="F1167" s="9" t="s">
        <v>1384</v>
      </c>
      <c r="G1167" s="9">
        <v>19.059999999999999</v>
      </c>
      <c r="H1167" s="9">
        <v>15.65</v>
      </c>
      <c r="I1167" s="9">
        <v>0.37769999999999998</v>
      </c>
      <c r="J1167" s="9">
        <v>0.66679999999999995</v>
      </c>
      <c r="K1167" s="9" t="s">
        <v>1395</v>
      </c>
      <c r="L1167" s="9">
        <v>619</v>
      </c>
      <c r="M1167" s="9" t="s">
        <v>1386</v>
      </c>
      <c r="N1167" s="90" t="s">
        <v>2218</v>
      </c>
      <c r="O1167" s="9"/>
      <c r="P1167" s="9">
        <v>36</v>
      </c>
      <c r="Q1167" s="9">
        <v>13.3</v>
      </c>
    </row>
    <row r="1168" spans="1:17">
      <c r="A1168" s="8" t="s">
        <v>3251</v>
      </c>
      <c r="B1168" s="8" t="s">
        <v>330</v>
      </c>
      <c r="C1168" s="8" t="s">
        <v>16</v>
      </c>
      <c r="D1168" s="8" t="s">
        <v>31</v>
      </c>
      <c r="E1168" s="8" t="s">
        <v>1400</v>
      </c>
      <c r="F1168" s="8" t="s">
        <v>1390</v>
      </c>
      <c r="G1168" s="8">
        <v>46.65</v>
      </c>
      <c r="H1168" s="8">
        <v>12.91</v>
      </c>
      <c r="I1168" s="8">
        <v>0.82609999999999995</v>
      </c>
      <c r="J1168" s="8">
        <v>0.54359999999999997</v>
      </c>
      <c r="K1168" s="8" t="s">
        <v>1358</v>
      </c>
      <c r="L1168" s="8">
        <v>782</v>
      </c>
      <c r="M1168" s="8" t="s">
        <v>1386</v>
      </c>
      <c r="N1168" s="89" t="s">
        <v>1797</v>
      </c>
      <c r="O1168" s="8"/>
      <c r="P1168" s="8">
        <v>240</v>
      </c>
      <c r="Q1168" s="8">
        <v>12.79</v>
      </c>
    </row>
    <row r="1169" spans="1:17">
      <c r="A1169" s="9" t="s">
        <v>3252</v>
      </c>
      <c r="B1169" s="9" t="s">
        <v>753</v>
      </c>
      <c r="C1169" s="9" t="s">
        <v>7</v>
      </c>
      <c r="D1169" s="9" t="s">
        <v>31</v>
      </c>
      <c r="E1169" s="9" t="s">
        <v>1374</v>
      </c>
      <c r="F1169" s="9" t="s">
        <v>1390</v>
      </c>
      <c r="G1169" s="9">
        <v>97.28</v>
      </c>
      <c r="H1169" s="9">
        <v>11.77</v>
      </c>
      <c r="I1169" s="9">
        <v>0.55859999999999999</v>
      </c>
      <c r="J1169" s="9">
        <v>4.5689000000000002</v>
      </c>
      <c r="K1169" s="9" t="s">
        <v>1395</v>
      </c>
      <c r="L1169" s="9">
        <v>669</v>
      </c>
      <c r="M1169" s="9" t="s">
        <v>1381</v>
      </c>
      <c r="N1169" s="90" t="s">
        <v>3253</v>
      </c>
      <c r="O1169" s="9"/>
      <c r="P1169" s="9">
        <v>24</v>
      </c>
      <c r="Q1169" s="9">
        <v>57.32</v>
      </c>
    </row>
    <row r="1170" spans="1:17">
      <c r="A1170" s="8" t="s">
        <v>3254</v>
      </c>
      <c r="B1170" s="8" t="s">
        <v>1080</v>
      </c>
      <c r="C1170" s="8" t="s">
        <v>41</v>
      </c>
      <c r="D1170" s="8" t="s">
        <v>23</v>
      </c>
      <c r="E1170" s="8" t="s">
        <v>1411</v>
      </c>
      <c r="F1170" s="8" t="s">
        <v>1375</v>
      </c>
      <c r="G1170" s="8">
        <v>39.75</v>
      </c>
      <c r="H1170" s="8">
        <v>11.07</v>
      </c>
      <c r="I1170" s="8">
        <v>0.45419999999999999</v>
      </c>
      <c r="J1170" s="8">
        <v>0.45350000000000001</v>
      </c>
      <c r="K1170" s="8" t="s">
        <v>1358</v>
      </c>
      <c r="L1170" s="8">
        <v>683</v>
      </c>
      <c r="M1170" s="8" t="s">
        <v>1426</v>
      </c>
      <c r="N1170" s="89" t="s">
        <v>267</v>
      </c>
      <c r="O1170" s="8"/>
      <c r="P1170" s="8">
        <v>180</v>
      </c>
      <c r="Q1170" s="8">
        <v>10.49</v>
      </c>
    </row>
    <row r="1171" spans="1:17">
      <c r="A1171" s="9" t="s">
        <v>3255</v>
      </c>
      <c r="B1171" s="9" t="s">
        <v>61</v>
      </c>
      <c r="C1171" s="9" t="s">
        <v>41</v>
      </c>
      <c r="D1171" s="9" t="s">
        <v>44</v>
      </c>
      <c r="E1171" s="9" t="s">
        <v>1389</v>
      </c>
      <c r="F1171" s="9" t="s">
        <v>1384</v>
      </c>
      <c r="G1171" s="9">
        <v>40.1</v>
      </c>
      <c r="H1171" s="9">
        <v>16.73</v>
      </c>
      <c r="I1171" s="9">
        <v>0.23619999999999999</v>
      </c>
      <c r="J1171" s="9">
        <v>1.4242999999999999</v>
      </c>
      <c r="K1171" s="9" t="s">
        <v>1376</v>
      </c>
      <c r="L1171" s="9">
        <v>657</v>
      </c>
      <c r="M1171" s="9" t="s">
        <v>1396</v>
      </c>
      <c r="N1171" s="90" t="s">
        <v>1537</v>
      </c>
      <c r="O1171" s="9" t="s">
        <v>115</v>
      </c>
      <c r="P1171" s="9">
        <v>36</v>
      </c>
      <c r="Q1171" s="9">
        <v>8.52</v>
      </c>
    </row>
    <row r="1172" spans="1:17">
      <c r="A1172" s="8" t="s">
        <v>3256</v>
      </c>
      <c r="B1172" s="8" t="s">
        <v>1269</v>
      </c>
      <c r="C1172" s="8" t="s">
        <v>28</v>
      </c>
      <c r="D1172" s="8" t="s">
        <v>44</v>
      </c>
      <c r="E1172" s="8" t="s">
        <v>1374</v>
      </c>
      <c r="F1172" s="8" t="s">
        <v>1390</v>
      </c>
      <c r="G1172" s="8">
        <v>41.23</v>
      </c>
      <c r="H1172" s="8">
        <v>12.99</v>
      </c>
      <c r="I1172" s="8">
        <v>0.77929999999999999</v>
      </c>
      <c r="J1172" s="8">
        <v>0.61539999999999995</v>
      </c>
      <c r="K1172" s="8" t="s">
        <v>1412</v>
      </c>
      <c r="L1172" s="8">
        <v>845</v>
      </c>
      <c r="M1172" s="8" t="s">
        <v>1426</v>
      </c>
      <c r="N1172" s="89" t="s">
        <v>765</v>
      </c>
      <c r="O1172" s="8"/>
      <c r="P1172" s="8">
        <v>120</v>
      </c>
      <c r="Q1172" s="8">
        <v>35.26</v>
      </c>
    </row>
    <row r="1173" spans="1:17">
      <c r="A1173" s="9" t="s">
        <v>3257</v>
      </c>
      <c r="B1173" s="9" t="s">
        <v>330</v>
      </c>
      <c r="C1173" s="9" t="s">
        <v>24</v>
      </c>
      <c r="D1173" s="9" t="s">
        <v>44</v>
      </c>
      <c r="E1173" s="9" t="s">
        <v>1400</v>
      </c>
      <c r="F1173" s="9" t="s">
        <v>1375</v>
      </c>
      <c r="G1173" s="9">
        <v>1.57</v>
      </c>
      <c r="H1173" s="9">
        <v>13.26</v>
      </c>
      <c r="I1173" s="9">
        <v>1.5800000000000002E-2</v>
      </c>
      <c r="J1173" s="9">
        <v>2.3699999999999999E-2</v>
      </c>
      <c r="K1173" s="9" t="s">
        <v>1358</v>
      </c>
      <c r="L1173" s="9">
        <v>782</v>
      </c>
      <c r="M1173" s="9" t="s">
        <v>1386</v>
      </c>
      <c r="N1173" s="90" t="s">
        <v>2192</v>
      </c>
      <c r="O1173" s="9"/>
      <c r="P1173" s="9">
        <v>120</v>
      </c>
      <c r="Q1173" s="9">
        <v>1.07</v>
      </c>
    </row>
    <row r="1174" spans="1:17">
      <c r="A1174" s="8" t="s">
        <v>3258</v>
      </c>
      <c r="B1174" s="8" t="s">
        <v>582</v>
      </c>
      <c r="C1174" s="8" t="s">
        <v>24</v>
      </c>
      <c r="D1174" s="8" t="s">
        <v>31</v>
      </c>
      <c r="E1174" s="8" t="s">
        <v>1380</v>
      </c>
      <c r="F1174" s="8" t="s">
        <v>1384</v>
      </c>
      <c r="G1174" s="8">
        <v>18.34</v>
      </c>
      <c r="H1174" s="8">
        <v>10.83</v>
      </c>
      <c r="I1174" s="8">
        <v>0.1106</v>
      </c>
      <c r="J1174" s="8">
        <v>0.18720000000000001</v>
      </c>
      <c r="K1174" s="8" t="s">
        <v>1358</v>
      </c>
      <c r="L1174" s="8">
        <v>742</v>
      </c>
      <c r="M1174" s="8" t="s">
        <v>1403</v>
      </c>
      <c r="N1174" s="89" t="s">
        <v>3093</v>
      </c>
      <c r="O1174" s="8" t="s">
        <v>2439</v>
      </c>
      <c r="P1174" s="8">
        <v>240</v>
      </c>
      <c r="Q1174" s="8">
        <v>6.45</v>
      </c>
    </row>
    <row r="1175" spans="1:17">
      <c r="A1175" s="9" t="s">
        <v>3259</v>
      </c>
      <c r="B1175" s="9" t="s">
        <v>372</v>
      </c>
      <c r="C1175" s="9" t="s">
        <v>20</v>
      </c>
      <c r="D1175" s="9" t="s">
        <v>23</v>
      </c>
      <c r="E1175" s="9" t="s">
        <v>1400</v>
      </c>
      <c r="F1175" s="9" t="s">
        <v>1390</v>
      </c>
      <c r="G1175" s="9">
        <v>99.81</v>
      </c>
      <c r="H1175" s="9"/>
      <c r="I1175" s="9">
        <v>1.6600999999999999</v>
      </c>
      <c r="J1175" s="9"/>
      <c r="K1175" s="9" t="s">
        <v>1376</v>
      </c>
      <c r="L1175" s="9">
        <v>654</v>
      </c>
      <c r="M1175" s="9" t="s">
        <v>1396</v>
      </c>
      <c r="N1175" s="90" t="s">
        <v>1590</v>
      </c>
      <c r="O1175" s="9" t="s">
        <v>3260</v>
      </c>
      <c r="P1175" s="9">
        <v>84</v>
      </c>
      <c r="Q1175" s="9">
        <v>11.67</v>
      </c>
    </row>
    <row r="1176" spans="1:17">
      <c r="A1176" s="8" t="s">
        <v>3261</v>
      </c>
      <c r="B1176" s="8" t="s">
        <v>1241</v>
      </c>
      <c r="C1176" s="8" t="s">
        <v>41</v>
      </c>
      <c r="D1176" s="8" t="s">
        <v>31</v>
      </c>
      <c r="E1176" s="8" t="s">
        <v>1408</v>
      </c>
      <c r="F1176" s="8" t="s">
        <v>1384</v>
      </c>
      <c r="G1176" s="8">
        <v>91.71</v>
      </c>
      <c r="H1176" s="8">
        <v>12.02</v>
      </c>
      <c r="I1176" s="8">
        <v>0.69699999999999995</v>
      </c>
      <c r="J1176" s="8">
        <v>1.6198999999999999</v>
      </c>
      <c r="K1176" s="8" t="s">
        <v>1385</v>
      </c>
      <c r="L1176" s="8">
        <v>816</v>
      </c>
      <c r="M1176" s="8" t="s">
        <v>1403</v>
      </c>
      <c r="N1176" s="89" t="s">
        <v>3262</v>
      </c>
      <c r="O1176" s="8" t="s">
        <v>3263</v>
      </c>
      <c r="P1176" s="8">
        <v>84</v>
      </c>
      <c r="Q1176" s="8">
        <v>0</v>
      </c>
    </row>
    <row r="1177" spans="1:17">
      <c r="A1177" s="9" t="s">
        <v>3264</v>
      </c>
      <c r="B1177" s="9" t="s">
        <v>1231</v>
      </c>
      <c r="C1177" s="9" t="s">
        <v>24</v>
      </c>
      <c r="D1177" s="9" t="s">
        <v>10</v>
      </c>
      <c r="E1177" s="9" t="s">
        <v>1389</v>
      </c>
      <c r="F1177" s="9" t="s">
        <v>1375</v>
      </c>
      <c r="G1177" s="9">
        <v>67.13</v>
      </c>
      <c r="H1177" s="9"/>
      <c r="I1177" s="9">
        <v>1.1112</v>
      </c>
      <c r="J1177" s="9"/>
      <c r="K1177" s="9" t="s">
        <v>1358</v>
      </c>
      <c r="L1177" s="9">
        <v>656</v>
      </c>
      <c r="M1177" s="9" t="s">
        <v>1377</v>
      </c>
      <c r="N1177" s="90" t="s">
        <v>2245</v>
      </c>
      <c r="O1177" s="9" t="s">
        <v>805</v>
      </c>
      <c r="P1177" s="9">
        <v>24</v>
      </c>
      <c r="Q1177" s="9">
        <v>54.91</v>
      </c>
    </row>
    <row r="1178" spans="1:17">
      <c r="A1178" s="8" t="s">
        <v>3265</v>
      </c>
      <c r="B1178" s="8" t="s">
        <v>758</v>
      </c>
      <c r="C1178" s="8" t="s">
        <v>16</v>
      </c>
      <c r="D1178" s="8" t="s">
        <v>31</v>
      </c>
      <c r="E1178" s="8" t="s">
        <v>1408</v>
      </c>
      <c r="F1178" s="8" t="s">
        <v>1384</v>
      </c>
      <c r="G1178" s="8">
        <v>55.97</v>
      </c>
      <c r="H1178" s="8">
        <v>11.49</v>
      </c>
      <c r="I1178" s="8">
        <v>0.79149999999999998</v>
      </c>
      <c r="J1178" s="8">
        <v>0.59650000000000003</v>
      </c>
      <c r="K1178" s="8" t="s">
        <v>1385</v>
      </c>
      <c r="L1178" s="8">
        <v>618</v>
      </c>
      <c r="M1178" s="8" t="s">
        <v>1426</v>
      </c>
      <c r="N1178" s="89" t="s">
        <v>2175</v>
      </c>
      <c r="O1178" s="8"/>
      <c r="P1178" s="8">
        <v>240</v>
      </c>
      <c r="Q1178" s="8">
        <v>0</v>
      </c>
    </row>
    <row r="1179" spans="1:17">
      <c r="A1179" s="9" t="s">
        <v>3266</v>
      </c>
      <c r="B1179" s="9" t="s">
        <v>584</v>
      </c>
      <c r="C1179" s="9" t="s">
        <v>32</v>
      </c>
      <c r="D1179" s="9" t="s">
        <v>44</v>
      </c>
      <c r="E1179" s="9" t="s">
        <v>1408</v>
      </c>
      <c r="F1179" s="9" t="s">
        <v>1390</v>
      </c>
      <c r="G1179" s="9">
        <v>97.39</v>
      </c>
      <c r="H1179" s="9"/>
      <c r="I1179" s="9">
        <v>0.95720000000000005</v>
      </c>
      <c r="J1179" s="9"/>
      <c r="K1179" s="9" t="s">
        <v>1358</v>
      </c>
      <c r="L1179" s="9">
        <v>835</v>
      </c>
      <c r="M1179" s="9" t="s">
        <v>1426</v>
      </c>
      <c r="N1179" s="90" t="s">
        <v>1818</v>
      </c>
      <c r="O1179" s="9"/>
      <c r="P1179" s="9">
        <v>48</v>
      </c>
      <c r="Q1179" s="9">
        <v>83.27</v>
      </c>
    </row>
    <row r="1180" spans="1:17">
      <c r="A1180" s="8" t="s">
        <v>3267</v>
      </c>
      <c r="B1180" s="8" t="s">
        <v>838</v>
      </c>
      <c r="C1180" s="8" t="s">
        <v>7</v>
      </c>
      <c r="D1180" s="8" t="s">
        <v>1360</v>
      </c>
      <c r="E1180" s="8" t="s">
        <v>1374</v>
      </c>
      <c r="F1180" s="8" t="s">
        <v>1375</v>
      </c>
      <c r="G1180" s="8">
        <v>1.1100000000000001</v>
      </c>
      <c r="H1180" s="8">
        <v>10.26</v>
      </c>
      <c r="I1180" s="8">
        <v>8.0000000000000002E-3</v>
      </c>
      <c r="J1180" s="8">
        <v>9.7699999999999995E-2</v>
      </c>
      <c r="K1180" s="8" t="s">
        <v>1395</v>
      </c>
      <c r="L1180" s="8">
        <v>601</v>
      </c>
      <c r="M1180" s="8" t="s">
        <v>1396</v>
      </c>
      <c r="N1180" s="89" t="s">
        <v>592</v>
      </c>
      <c r="O1180" s="8" t="s">
        <v>2586</v>
      </c>
      <c r="P1180" s="8">
        <v>12</v>
      </c>
      <c r="Q1180" s="8">
        <v>0.61</v>
      </c>
    </row>
    <row r="1181" spans="1:17">
      <c r="A1181" s="9" t="s">
        <v>3268</v>
      </c>
      <c r="B1181" s="9" t="s">
        <v>803</v>
      </c>
      <c r="C1181" s="9" t="s">
        <v>24</v>
      </c>
      <c r="D1181" s="9" t="s">
        <v>23</v>
      </c>
      <c r="E1181" s="9" t="s">
        <v>1380</v>
      </c>
      <c r="F1181" s="9" t="s">
        <v>1375</v>
      </c>
      <c r="G1181" s="9">
        <v>19.93</v>
      </c>
      <c r="H1181" s="9">
        <v>7.95</v>
      </c>
      <c r="I1181" s="9">
        <v>0.1285</v>
      </c>
      <c r="J1181" s="9">
        <v>0.18990000000000001</v>
      </c>
      <c r="K1181" s="9" t="s">
        <v>1376</v>
      </c>
      <c r="L1181" s="9">
        <v>840</v>
      </c>
      <c r="M1181" s="9" t="s">
        <v>1377</v>
      </c>
      <c r="N1181" s="90" t="s">
        <v>1561</v>
      </c>
      <c r="O1181" s="9" t="s">
        <v>1173</v>
      </c>
      <c r="P1181" s="9">
        <v>180</v>
      </c>
      <c r="Q1181" s="9">
        <v>9.39</v>
      </c>
    </row>
    <row r="1182" spans="1:17">
      <c r="A1182" s="8" t="s">
        <v>3269</v>
      </c>
      <c r="B1182" s="8" t="s">
        <v>1324</v>
      </c>
      <c r="C1182" s="8" t="s">
        <v>12</v>
      </c>
      <c r="D1182" s="8" t="s">
        <v>31</v>
      </c>
      <c r="E1182" s="8" t="s">
        <v>1380</v>
      </c>
      <c r="F1182" s="8" t="s">
        <v>1390</v>
      </c>
      <c r="G1182" s="8">
        <v>90.04</v>
      </c>
      <c r="H1182" s="8">
        <v>18.43</v>
      </c>
      <c r="I1182" s="8">
        <v>1.3776999999999999</v>
      </c>
      <c r="J1182" s="8">
        <v>3.2746</v>
      </c>
      <c r="K1182" s="8" t="s">
        <v>1395</v>
      </c>
      <c r="L1182" s="8">
        <v>628</v>
      </c>
      <c r="M1182" s="8" t="s">
        <v>1396</v>
      </c>
      <c r="N1182" s="89" t="s">
        <v>1482</v>
      </c>
      <c r="O1182" s="8" t="s">
        <v>3270</v>
      </c>
      <c r="P1182" s="8">
        <v>36</v>
      </c>
      <c r="Q1182" s="8">
        <v>66.760000000000005</v>
      </c>
    </row>
    <row r="1183" spans="1:17">
      <c r="A1183" s="9" t="s">
        <v>3271</v>
      </c>
      <c r="B1183" s="9" t="s">
        <v>1126</v>
      </c>
      <c r="C1183" s="9" t="s">
        <v>38</v>
      </c>
      <c r="D1183" s="9" t="s">
        <v>44</v>
      </c>
      <c r="E1183" s="9" t="s">
        <v>1374</v>
      </c>
      <c r="F1183" s="9" t="s">
        <v>1390</v>
      </c>
      <c r="G1183" s="9">
        <v>80.790000000000006</v>
      </c>
      <c r="H1183" s="9">
        <v>13.78</v>
      </c>
      <c r="I1183" s="9">
        <v>0.5968</v>
      </c>
      <c r="J1183" s="9">
        <v>2.1987999999999999</v>
      </c>
      <c r="K1183" s="9" t="s">
        <v>1395</v>
      </c>
      <c r="L1183" s="9">
        <v>727</v>
      </c>
      <c r="M1183" s="9" t="s">
        <v>1377</v>
      </c>
      <c r="N1183" s="90" t="s">
        <v>1662</v>
      </c>
      <c r="O1183" s="9" t="s">
        <v>3272</v>
      </c>
      <c r="P1183" s="9">
        <v>48</v>
      </c>
      <c r="Q1183" s="9">
        <v>52.22</v>
      </c>
    </row>
    <row r="1184" spans="1:17">
      <c r="A1184" s="8" t="s">
        <v>3273</v>
      </c>
      <c r="B1184" s="8" t="s">
        <v>934</v>
      </c>
      <c r="C1184" s="8" t="s">
        <v>24</v>
      </c>
      <c r="D1184" s="8" t="s">
        <v>1360</v>
      </c>
      <c r="E1184" s="8" t="s">
        <v>1400</v>
      </c>
      <c r="F1184" s="8" t="s">
        <v>1375</v>
      </c>
      <c r="G1184" s="8">
        <v>84.03</v>
      </c>
      <c r="H1184" s="8">
        <v>13.18</v>
      </c>
      <c r="I1184" s="8">
        <v>0.54449999999999998</v>
      </c>
      <c r="J1184" s="8">
        <v>1.0731999999999999</v>
      </c>
      <c r="K1184" s="8" t="s">
        <v>1395</v>
      </c>
      <c r="L1184" s="8">
        <v>874</v>
      </c>
      <c r="M1184" s="8" t="s">
        <v>1381</v>
      </c>
      <c r="N1184" s="89" t="s">
        <v>2972</v>
      </c>
      <c r="O1184" s="8"/>
      <c r="P1184" s="8">
        <v>180</v>
      </c>
      <c r="Q1184" s="8">
        <v>35.83</v>
      </c>
    </row>
    <row r="1185" spans="1:17">
      <c r="A1185" s="9" t="s">
        <v>3274</v>
      </c>
      <c r="B1185" s="9" t="s">
        <v>977</v>
      </c>
      <c r="C1185" s="9" t="s">
        <v>12</v>
      </c>
      <c r="D1185" s="9" t="s">
        <v>31</v>
      </c>
      <c r="E1185" s="9" t="s">
        <v>1380</v>
      </c>
      <c r="F1185" s="9" t="s">
        <v>1390</v>
      </c>
      <c r="G1185" s="9">
        <v>92.41</v>
      </c>
      <c r="H1185" s="9">
        <v>8.49</v>
      </c>
      <c r="I1185" s="9">
        <v>1.2118</v>
      </c>
      <c r="J1185" s="9">
        <v>2.9167000000000001</v>
      </c>
      <c r="K1185" s="9" t="s">
        <v>1412</v>
      </c>
      <c r="L1185" s="9">
        <v>659</v>
      </c>
      <c r="M1185" s="9" t="s">
        <v>1386</v>
      </c>
      <c r="N1185" s="90" t="s">
        <v>1742</v>
      </c>
      <c r="O1185" s="9"/>
      <c r="P1185" s="9">
        <v>36</v>
      </c>
      <c r="Q1185" s="9">
        <v>73.91</v>
      </c>
    </row>
    <row r="1186" spans="1:17">
      <c r="A1186" s="8" t="s">
        <v>3275</v>
      </c>
      <c r="B1186" s="8" t="s">
        <v>664</v>
      </c>
      <c r="C1186" s="8" t="s">
        <v>41</v>
      </c>
      <c r="D1186" s="8" t="s">
        <v>23</v>
      </c>
      <c r="E1186" s="8" t="s">
        <v>1411</v>
      </c>
      <c r="F1186" s="8" t="s">
        <v>1384</v>
      </c>
      <c r="G1186" s="8">
        <v>93.42</v>
      </c>
      <c r="H1186" s="8">
        <v>10.09</v>
      </c>
      <c r="I1186" s="8">
        <v>1.1119000000000001</v>
      </c>
      <c r="J1186" s="8">
        <v>3.0183</v>
      </c>
      <c r="K1186" s="8" t="s">
        <v>1395</v>
      </c>
      <c r="L1186" s="8">
        <v>836</v>
      </c>
      <c r="M1186" s="8" t="s">
        <v>1381</v>
      </c>
      <c r="N1186" s="89" t="s">
        <v>1502</v>
      </c>
      <c r="O1186" s="8"/>
      <c r="P1186" s="8">
        <v>36</v>
      </c>
      <c r="Q1186" s="8">
        <v>18.8</v>
      </c>
    </row>
    <row r="1187" spans="1:17">
      <c r="A1187" s="9" t="s">
        <v>3276</v>
      </c>
      <c r="B1187" s="9" t="s">
        <v>110</v>
      </c>
      <c r="C1187" s="9" t="s">
        <v>16</v>
      </c>
      <c r="D1187" s="9" t="s">
        <v>1360</v>
      </c>
      <c r="E1187" s="9" t="s">
        <v>1389</v>
      </c>
      <c r="F1187" s="9" t="s">
        <v>1375</v>
      </c>
      <c r="G1187" s="9">
        <v>68.25</v>
      </c>
      <c r="H1187" s="9">
        <v>7.9</v>
      </c>
      <c r="I1187" s="9">
        <v>1.1731</v>
      </c>
      <c r="J1187" s="9">
        <v>0.82450000000000001</v>
      </c>
      <c r="K1187" s="9" t="s">
        <v>1412</v>
      </c>
      <c r="L1187" s="9">
        <v>880</v>
      </c>
      <c r="M1187" s="9" t="s">
        <v>1426</v>
      </c>
      <c r="N1187" s="90" t="s">
        <v>482</v>
      </c>
      <c r="O1187" s="9"/>
      <c r="P1187" s="9">
        <v>120</v>
      </c>
      <c r="Q1187" s="9">
        <v>10.050000000000001</v>
      </c>
    </row>
    <row r="1188" spans="1:17">
      <c r="A1188" s="8" t="s">
        <v>3277</v>
      </c>
      <c r="B1188" s="8" t="s">
        <v>729</v>
      </c>
      <c r="C1188" s="8" t="s">
        <v>35</v>
      </c>
      <c r="D1188" s="8" t="s">
        <v>23</v>
      </c>
      <c r="E1188" s="8" t="s">
        <v>1408</v>
      </c>
      <c r="F1188" s="8" t="s">
        <v>1390</v>
      </c>
      <c r="G1188" s="8">
        <v>26.69</v>
      </c>
      <c r="H1188" s="8">
        <v>12.4</v>
      </c>
      <c r="I1188" s="8">
        <v>0.3322</v>
      </c>
      <c r="J1188" s="8">
        <v>0.47689999999999999</v>
      </c>
      <c r="K1188" s="8" t="s">
        <v>1395</v>
      </c>
      <c r="L1188" s="8">
        <v>592</v>
      </c>
      <c r="M1188" s="8" t="s">
        <v>1403</v>
      </c>
      <c r="N1188" s="89" t="s">
        <v>930</v>
      </c>
      <c r="O1188" s="8" t="s">
        <v>1472</v>
      </c>
      <c r="P1188" s="8">
        <v>84</v>
      </c>
      <c r="Q1188" s="8">
        <v>25.1</v>
      </c>
    </row>
    <row r="1189" spans="1:17">
      <c r="A1189" s="9" t="s">
        <v>3278</v>
      </c>
      <c r="B1189" s="9" t="s">
        <v>936</v>
      </c>
      <c r="C1189" s="9" t="s">
        <v>7</v>
      </c>
      <c r="D1189" s="9" t="s">
        <v>44</v>
      </c>
      <c r="E1189" s="9" t="s">
        <v>1374</v>
      </c>
      <c r="F1189" s="9" t="s">
        <v>1384</v>
      </c>
      <c r="G1189" s="9">
        <v>46.81</v>
      </c>
      <c r="H1189" s="9">
        <v>13.92</v>
      </c>
      <c r="I1189" s="9">
        <v>0.45900000000000002</v>
      </c>
      <c r="J1189" s="9">
        <v>4.2012</v>
      </c>
      <c r="K1189" s="9" t="s">
        <v>1358</v>
      </c>
      <c r="L1189" s="9">
        <v>680</v>
      </c>
      <c r="M1189" s="9" t="s">
        <v>1403</v>
      </c>
      <c r="N1189" s="90" t="s">
        <v>3279</v>
      </c>
      <c r="O1189" s="9" t="s">
        <v>2963</v>
      </c>
      <c r="P1189" s="9">
        <v>12</v>
      </c>
      <c r="Q1189" s="9">
        <v>24.97</v>
      </c>
    </row>
    <row r="1190" spans="1:17">
      <c r="A1190" s="8" t="s">
        <v>3280</v>
      </c>
      <c r="B1190" s="8" t="s">
        <v>630</v>
      </c>
      <c r="C1190" s="8" t="s">
        <v>16</v>
      </c>
      <c r="D1190" s="8" t="s">
        <v>44</v>
      </c>
      <c r="E1190" s="8" t="s">
        <v>1411</v>
      </c>
      <c r="F1190" s="8" t="s">
        <v>1384</v>
      </c>
      <c r="G1190" s="8">
        <v>51.05</v>
      </c>
      <c r="H1190" s="8">
        <v>12.38</v>
      </c>
      <c r="I1190" s="8">
        <v>0.41249999999999998</v>
      </c>
      <c r="J1190" s="8">
        <v>4.5448000000000004</v>
      </c>
      <c r="K1190" s="8" t="s">
        <v>1395</v>
      </c>
      <c r="L1190" s="8">
        <v>835</v>
      </c>
      <c r="M1190" s="8" t="s">
        <v>1396</v>
      </c>
      <c r="N1190" s="89" t="s">
        <v>1450</v>
      </c>
      <c r="O1190" s="8" t="s">
        <v>2424</v>
      </c>
      <c r="P1190" s="8">
        <v>12</v>
      </c>
      <c r="Q1190" s="8">
        <v>8.5399999999999991</v>
      </c>
    </row>
    <row r="1191" spans="1:17">
      <c r="A1191" s="9" t="s">
        <v>3281</v>
      </c>
      <c r="B1191" s="9" t="s">
        <v>237</v>
      </c>
      <c r="C1191" s="9" t="s">
        <v>16</v>
      </c>
      <c r="D1191" s="9" t="s">
        <v>10</v>
      </c>
      <c r="E1191" s="9" t="s">
        <v>1374</v>
      </c>
      <c r="F1191" s="9" t="s">
        <v>1390</v>
      </c>
      <c r="G1191" s="9">
        <v>60.66</v>
      </c>
      <c r="H1191" s="9">
        <v>11.17</v>
      </c>
      <c r="I1191" s="9">
        <v>0.3836</v>
      </c>
      <c r="J1191" s="9">
        <v>0.63319999999999999</v>
      </c>
      <c r="K1191" s="9" t="s">
        <v>1385</v>
      </c>
      <c r="L1191" s="9">
        <v>823</v>
      </c>
      <c r="M1191" s="9" t="s">
        <v>1386</v>
      </c>
      <c r="N1191" s="90" t="s">
        <v>1475</v>
      </c>
      <c r="O1191" s="9"/>
      <c r="P1191" s="9">
        <v>240</v>
      </c>
      <c r="Q1191" s="9">
        <v>0</v>
      </c>
    </row>
    <row r="1192" spans="1:17">
      <c r="A1192" s="8" t="s">
        <v>3282</v>
      </c>
      <c r="B1192" s="8" t="s">
        <v>1123</v>
      </c>
      <c r="C1192" s="8" t="s">
        <v>12</v>
      </c>
      <c r="D1192" s="8" t="s">
        <v>23</v>
      </c>
      <c r="E1192" s="8" t="s">
        <v>1389</v>
      </c>
      <c r="F1192" s="8" t="s">
        <v>1384</v>
      </c>
      <c r="G1192" s="8">
        <v>65.239999999999995</v>
      </c>
      <c r="H1192" s="8">
        <v>17.57</v>
      </c>
      <c r="I1192" s="8">
        <v>0.70589999999999997</v>
      </c>
      <c r="J1192" s="8">
        <v>5.9679000000000002</v>
      </c>
      <c r="K1192" s="8" t="s">
        <v>1385</v>
      </c>
      <c r="L1192" s="8">
        <v>870</v>
      </c>
      <c r="M1192" s="8" t="s">
        <v>1396</v>
      </c>
      <c r="N1192" s="89" t="s">
        <v>2156</v>
      </c>
      <c r="O1192" s="8" t="s">
        <v>797</v>
      </c>
      <c r="P1192" s="8">
        <v>12</v>
      </c>
      <c r="Q1192" s="8">
        <v>0</v>
      </c>
    </row>
    <row r="1193" spans="1:17">
      <c r="A1193" s="9" t="s">
        <v>3283</v>
      </c>
      <c r="B1193" s="9" t="s">
        <v>294</v>
      </c>
      <c r="C1193" s="9" t="s">
        <v>41</v>
      </c>
      <c r="D1193" s="9" t="s">
        <v>23</v>
      </c>
      <c r="E1193" s="9" t="s">
        <v>1389</v>
      </c>
      <c r="F1193" s="9" t="s">
        <v>1375</v>
      </c>
      <c r="G1193" s="9">
        <v>55.77</v>
      </c>
      <c r="H1193" s="9">
        <v>9.9600000000000009</v>
      </c>
      <c r="I1193" s="9">
        <v>1.0362</v>
      </c>
      <c r="J1193" s="9">
        <v>0.53669999999999995</v>
      </c>
      <c r="K1193" s="9" t="s">
        <v>1376</v>
      </c>
      <c r="L1193" s="9">
        <v>666</v>
      </c>
      <c r="M1193" s="9" t="s">
        <v>1381</v>
      </c>
      <c r="N1193" s="90" t="s">
        <v>3284</v>
      </c>
      <c r="O1193" s="9"/>
      <c r="P1193" s="9">
        <v>240</v>
      </c>
      <c r="Q1193" s="9">
        <v>34.369999999999997</v>
      </c>
    </row>
    <row r="1194" spans="1:17">
      <c r="A1194" s="8" t="s">
        <v>3285</v>
      </c>
      <c r="B1194" s="8" t="s">
        <v>1044</v>
      </c>
      <c r="C1194" s="8" t="s">
        <v>28</v>
      </c>
      <c r="D1194" s="8" t="s">
        <v>10</v>
      </c>
      <c r="E1194" s="8" t="s">
        <v>1400</v>
      </c>
      <c r="F1194" s="8" t="s">
        <v>1375</v>
      </c>
      <c r="G1194" s="8"/>
      <c r="H1194" s="8">
        <v>12.05</v>
      </c>
      <c r="I1194" s="8">
        <v>0.42759999999999998</v>
      </c>
      <c r="J1194" s="8">
        <v>0.88200000000000001</v>
      </c>
      <c r="K1194" s="8" t="s">
        <v>1395</v>
      </c>
      <c r="L1194" s="8">
        <v>875</v>
      </c>
      <c r="M1194" s="8" t="s">
        <v>1426</v>
      </c>
      <c r="N1194" s="89" t="s">
        <v>952</v>
      </c>
      <c r="O1194" s="8"/>
      <c r="P1194" s="8">
        <v>48</v>
      </c>
      <c r="Q1194" s="8">
        <v>22.98</v>
      </c>
    </row>
    <row r="1195" spans="1:17">
      <c r="A1195" s="9" t="s">
        <v>3286</v>
      </c>
      <c r="B1195" s="9" t="s">
        <v>420</v>
      </c>
      <c r="C1195" s="9" t="s">
        <v>12</v>
      </c>
      <c r="D1195" s="9" t="s">
        <v>1360</v>
      </c>
      <c r="E1195" s="9" t="s">
        <v>1374</v>
      </c>
      <c r="F1195" s="9" t="s">
        <v>1384</v>
      </c>
      <c r="G1195" s="9">
        <v>10.91</v>
      </c>
      <c r="H1195" s="9">
        <v>14.45</v>
      </c>
      <c r="I1195" s="9">
        <v>0.1661</v>
      </c>
      <c r="J1195" s="9">
        <v>0.2072</v>
      </c>
      <c r="K1195" s="9" t="s">
        <v>1376</v>
      </c>
      <c r="L1195" s="9">
        <v>602</v>
      </c>
      <c r="M1195" s="9" t="s">
        <v>1381</v>
      </c>
      <c r="N1195" s="90" t="s">
        <v>888</v>
      </c>
      <c r="O1195" s="9"/>
      <c r="P1195" s="9">
        <v>84</v>
      </c>
      <c r="Q1195" s="9">
        <v>4.41</v>
      </c>
    </row>
    <row r="1196" spans="1:17">
      <c r="A1196" s="8" t="s">
        <v>3287</v>
      </c>
      <c r="B1196" s="8" t="s">
        <v>928</v>
      </c>
      <c r="C1196" s="8" t="s">
        <v>41</v>
      </c>
      <c r="D1196" s="8" t="s">
        <v>1360</v>
      </c>
      <c r="E1196" s="8" t="s">
        <v>1411</v>
      </c>
      <c r="F1196" s="8" t="s">
        <v>1375</v>
      </c>
      <c r="G1196" s="8">
        <v>71.38</v>
      </c>
      <c r="H1196" s="8">
        <v>7.99</v>
      </c>
      <c r="I1196" s="8">
        <v>0.75049999999999994</v>
      </c>
      <c r="J1196" s="8">
        <v>0.59660000000000002</v>
      </c>
      <c r="K1196" s="8" t="s">
        <v>1358</v>
      </c>
      <c r="L1196" s="8">
        <v>596</v>
      </c>
      <c r="M1196" s="8" t="s">
        <v>1386</v>
      </c>
      <c r="N1196" s="89" t="s">
        <v>2141</v>
      </c>
      <c r="O1196" s="8"/>
      <c r="P1196" s="8">
        <v>240</v>
      </c>
      <c r="Q1196" s="8">
        <v>66.099999999999994</v>
      </c>
    </row>
    <row r="1197" spans="1:17">
      <c r="A1197" s="9" t="s">
        <v>3288</v>
      </c>
      <c r="B1197" s="9" t="s">
        <v>753</v>
      </c>
      <c r="C1197" s="9" t="s">
        <v>7</v>
      </c>
      <c r="D1197" s="9" t="s">
        <v>10</v>
      </c>
      <c r="E1197" s="9" t="s">
        <v>1389</v>
      </c>
      <c r="F1197" s="9" t="s">
        <v>1384</v>
      </c>
      <c r="G1197" s="9">
        <v>97.8</v>
      </c>
      <c r="H1197" s="9">
        <v>16.86</v>
      </c>
      <c r="I1197" s="9">
        <v>0.78010000000000002</v>
      </c>
      <c r="J1197" s="9">
        <v>1.4240999999999999</v>
      </c>
      <c r="K1197" s="9" t="s">
        <v>1376</v>
      </c>
      <c r="L1197" s="9">
        <v>669</v>
      </c>
      <c r="M1197" s="9" t="s">
        <v>1396</v>
      </c>
      <c r="N1197" s="90" t="s">
        <v>479</v>
      </c>
      <c r="O1197" s="9" t="s">
        <v>3289</v>
      </c>
      <c r="P1197" s="9">
        <v>240</v>
      </c>
      <c r="Q1197" s="9">
        <v>72.13</v>
      </c>
    </row>
    <row r="1198" spans="1:17">
      <c r="A1198" s="8" t="s">
        <v>3290</v>
      </c>
      <c r="B1198" s="8" t="s">
        <v>909</v>
      </c>
      <c r="C1198" s="8" t="s">
        <v>12</v>
      </c>
      <c r="D1198" s="8" t="s">
        <v>10</v>
      </c>
      <c r="E1198" s="8" t="s">
        <v>1411</v>
      </c>
      <c r="F1198" s="8" t="s">
        <v>1390</v>
      </c>
      <c r="G1198" s="8">
        <v>44.35</v>
      </c>
      <c r="H1198" s="8">
        <v>14.3</v>
      </c>
      <c r="I1198" s="8">
        <v>0.57950000000000002</v>
      </c>
      <c r="J1198" s="8">
        <v>1.5222</v>
      </c>
      <c r="K1198" s="8" t="s">
        <v>1395</v>
      </c>
      <c r="L1198" s="8">
        <v>698</v>
      </c>
      <c r="M1198" s="8" t="s">
        <v>1381</v>
      </c>
      <c r="N1198" s="89" t="s">
        <v>3279</v>
      </c>
      <c r="O1198" s="8"/>
      <c r="P1198" s="8">
        <v>36</v>
      </c>
      <c r="Q1198" s="8">
        <v>34.75</v>
      </c>
    </row>
    <row r="1199" spans="1:17">
      <c r="A1199" s="9" t="s">
        <v>3291</v>
      </c>
      <c r="B1199" s="9" t="s">
        <v>792</v>
      </c>
      <c r="C1199" s="9" t="s">
        <v>24</v>
      </c>
      <c r="D1199" s="9" t="s">
        <v>31</v>
      </c>
      <c r="E1199" s="9" t="s">
        <v>1400</v>
      </c>
      <c r="F1199" s="9" t="s">
        <v>1375</v>
      </c>
      <c r="G1199" s="9">
        <v>57.88</v>
      </c>
      <c r="H1199" s="9">
        <v>17.559999999999999</v>
      </c>
      <c r="I1199" s="9">
        <v>1.1486000000000001</v>
      </c>
      <c r="J1199" s="9">
        <v>1.0266</v>
      </c>
      <c r="K1199" s="9" t="s">
        <v>1376</v>
      </c>
      <c r="L1199" s="9">
        <v>858</v>
      </c>
      <c r="M1199" s="9" t="s">
        <v>1426</v>
      </c>
      <c r="N1199" s="90" t="s">
        <v>2000</v>
      </c>
      <c r="O1199" s="9"/>
      <c r="P1199" s="9">
        <v>120</v>
      </c>
      <c r="Q1199" s="9">
        <v>9.0500000000000007</v>
      </c>
    </row>
    <row r="1200" spans="1:17">
      <c r="A1200" s="8" t="s">
        <v>3292</v>
      </c>
      <c r="B1200" s="8" t="s">
        <v>538</v>
      </c>
      <c r="C1200" s="8" t="s">
        <v>35</v>
      </c>
      <c r="D1200" s="8" t="s">
        <v>1360</v>
      </c>
      <c r="E1200" s="8" t="s">
        <v>1400</v>
      </c>
      <c r="F1200" s="8" t="s">
        <v>1390</v>
      </c>
      <c r="G1200" s="8">
        <v>66.53</v>
      </c>
      <c r="H1200" s="8">
        <v>11.41</v>
      </c>
      <c r="I1200" s="8">
        <v>1.2756000000000001</v>
      </c>
      <c r="J1200" s="8">
        <v>1.1535</v>
      </c>
      <c r="K1200" s="8" t="s">
        <v>1376</v>
      </c>
      <c r="L1200" s="8">
        <v>639</v>
      </c>
      <c r="M1200" s="8" t="s">
        <v>1381</v>
      </c>
      <c r="N1200" s="89" t="s">
        <v>2480</v>
      </c>
      <c r="O1200" s="8"/>
      <c r="P1200" s="8">
        <v>84</v>
      </c>
      <c r="Q1200" s="8">
        <v>40.659999999999997</v>
      </c>
    </row>
    <row r="1201" spans="1:17">
      <c r="A1201" s="9" t="s">
        <v>3293</v>
      </c>
      <c r="B1201" s="9" t="s">
        <v>696</v>
      </c>
      <c r="C1201" s="9" t="s">
        <v>20</v>
      </c>
      <c r="D1201" s="9" t="s">
        <v>10</v>
      </c>
      <c r="E1201" s="9" t="s">
        <v>1411</v>
      </c>
      <c r="F1201" s="9" t="s">
        <v>1375</v>
      </c>
      <c r="G1201" s="9">
        <v>96.21</v>
      </c>
      <c r="H1201" s="9">
        <v>9.7899999999999991</v>
      </c>
      <c r="I1201" s="9">
        <v>0.53549999999999998</v>
      </c>
      <c r="J1201" s="9">
        <v>4.4302999999999999</v>
      </c>
      <c r="K1201" s="9" t="s">
        <v>1412</v>
      </c>
      <c r="L1201" s="9">
        <v>677</v>
      </c>
      <c r="M1201" s="9" t="s">
        <v>1403</v>
      </c>
      <c r="N1201" s="90" t="s">
        <v>2960</v>
      </c>
      <c r="O1201" s="9" t="s">
        <v>2592</v>
      </c>
      <c r="P1201" s="9">
        <v>24</v>
      </c>
      <c r="Q1201" s="9">
        <v>67.290000000000006</v>
      </c>
    </row>
    <row r="1202" spans="1:17">
      <c r="A1202" s="8" t="s">
        <v>3294</v>
      </c>
      <c r="B1202" s="8" t="s">
        <v>1171</v>
      </c>
      <c r="C1202" s="8" t="s">
        <v>20</v>
      </c>
      <c r="D1202" s="8" t="s">
        <v>1360</v>
      </c>
      <c r="E1202" s="8" t="s">
        <v>1389</v>
      </c>
      <c r="F1202" s="8" t="s">
        <v>1375</v>
      </c>
      <c r="G1202" s="8">
        <v>9.9600000000000009</v>
      </c>
      <c r="H1202" s="8">
        <v>15.6</v>
      </c>
      <c r="I1202" s="8">
        <v>6.0100000000000001E-2</v>
      </c>
      <c r="J1202" s="8">
        <v>0.1956</v>
      </c>
      <c r="K1202" s="8" t="s">
        <v>1412</v>
      </c>
      <c r="L1202" s="8">
        <v>684</v>
      </c>
      <c r="M1202" s="8" t="s">
        <v>1403</v>
      </c>
      <c r="N1202" s="89" t="s">
        <v>2098</v>
      </c>
      <c r="O1202" s="8" t="s">
        <v>3295</v>
      </c>
      <c r="P1202" s="8">
        <v>84</v>
      </c>
      <c r="Q1202" s="8">
        <v>4.66</v>
      </c>
    </row>
    <row r="1203" spans="1:17">
      <c r="A1203" s="9" t="s">
        <v>3296</v>
      </c>
      <c r="B1203" s="9" t="s">
        <v>1282</v>
      </c>
      <c r="C1203" s="9" t="s">
        <v>20</v>
      </c>
      <c r="D1203" s="9" t="s">
        <v>31</v>
      </c>
      <c r="E1203" s="9" t="s">
        <v>1408</v>
      </c>
      <c r="F1203" s="9" t="s">
        <v>1375</v>
      </c>
      <c r="G1203" s="9">
        <v>84.81</v>
      </c>
      <c r="H1203" s="9">
        <v>11.78</v>
      </c>
      <c r="I1203" s="9">
        <v>1.3491</v>
      </c>
      <c r="J1203" s="9">
        <v>1.4872000000000001</v>
      </c>
      <c r="K1203" s="9" t="s">
        <v>1358</v>
      </c>
      <c r="L1203" s="9">
        <v>788</v>
      </c>
      <c r="M1203" s="9" t="s">
        <v>1426</v>
      </c>
      <c r="N1203" s="90" t="s">
        <v>1913</v>
      </c>
      <c r="O1203" s="9"/>
      <c r="P1203" s="9">
        <v>84</v>
      </c>
      <c r="Q1203" s="9">
        <v>55.36</v>
      </c>
    </row>
    <row r="1204" spans="1:17">
      <c r="A1204" s="8" t="s">
        <v>3297</v>
      </c>
      <c r="B1204" s="8" t="s">
        <v>1074</v>
      </c>
      <c r="C1204" s="8" t="s">
        <v>41</v>
      </c>
      <c r="D1204" s="8" t="s">
        <v>10</v>
      </c>
      <c r="E1204" s="8" t="s">
        <v>1400</v>
      </c>
      <c r="F1204" s="8" t="s">
        <v>1384</v>
      </c>
      <c r="G1204" s="8">
        <v>44.75</v>
      </c>
      <c r="H1204" s="8">
        <v>17.93</v>
      </c>
      <c r="I1204" s="8">
        <v>0.82620000000000005</v>
      </c>
      <c r="J1204" s="8">
        <v>2.2326000000000001</v>
      </c>
      <c r="K1204" s="8" t="s">
        <v>1358</v>
      </c>
      <c r="L1204" s="8">
        <v>740</v>
      </c>
      <c r="M1204" s="8" t="s">
        <v>1381</v>
      </c>
      <c r="N1204" s="89" t="s">
        <v>3298</v>
      </c>
      <c r="O1204" s="8"/>
      <c r="P1204" s="8">
        <v>24</v>
      </c>
      <c r="Q1204" s="8">
        <v>19.86</v>
      </c>
    </row>
    <row r="1205" spans="1:17">
      <c r="A1205" s="9" t="s">
        <v>3299</v>
      </c>
      <c r="B1205" s="9" t="s">
        <v>1318</v>
      </c>
      <c r="C1205" s="9" t="s">
        <v>24</v>
      </c>
      <c r="D1205" s="9" t="s">
        <v>10</v>
      </c>
      <c r="E1205" s="9" t="s">
        <v>1389</v>
      </c>
      <c r="F1205" s="9" t="s">
        <v>1375</v>
      </c>
      <c r="G1205" s="9">
        <v>83.94</v>
      </c>
      <c r="H1205" s="9">
        <v>11.75</v>
      </c>
      <c r="I1205" s="9">
        <v>1.5395000000000001</v>
      </c>
      <c r="J1205" s="9">
        <v>1.8566</v>
      </c>
      <c r="K1205" s="9" t="s">
        <v>1358</v>
      </c>
      <c r="L1205" s="9">
        <v>838</v>
      </c>
      <c r="M1205" s="9" t="s">
        <v>1386</v>
      </c>
      <c r="N1205" s="90" t="s">
        <v>1397</v>
      </c>
      <c r="O1205" s="9"/>
      <c r="P1205" s="9">
        <v>60</v>
      </c>
      <c r="Q1205" s="9">
        <v>66.25</v>
      </c>
    </row>
    <row r="1206" spans="1:17">
      <c r="A1206" s="8" t="s">
        <v>3300</v>
      </c>
      <c r="B1206" s="8" t="s">
        <v>265</v>
      </c>
      <c r="C1206" s="8" t="s">
        <v>41</v>
      </c>
      <c r="D1206" s="8" t="s">
        <v>1360</v>
      </c>
      <c r="E1206" s="8" t="s">
        <v>1411</v>
      </c>
      <c r="F1206" s="8" t="s">
        <v>1375</v>
      </c>
      <c r="G1206" s="8">
        <v>29.57</v>
      </c>
      <c r="H1206" s="8">
        <v>10.16</v>
      </c>
      <c r="I1206" s="8">
        <v>0.23710000000000001</v>
      </c>
      <c r="J1206" s="8">
        <v>2.6019000000000001</v>
      </c>
      <c r="K1206" s="8" t="s">
        <v>1395</v>
      </c>
      <c r="L1206" s="8">
        <v>755</v>
      </c>
      <c r="M1206" s="8" t="s">
        <v>1377</v>
      </c>
      <c r="N1206" s="89" t="s">
        <v>2912</v>
      </c>
      <c r="O1206" s="8" t="s">
        <v>2531</v>
      </c>
      <c r="P1206" s="8">
        <v>12</v>
      </c>
      <c r="Q1206" s="8">
        <v>21.79</v>
      </c>
    </row>
    <row r="1207" spans="1:17">
      <c r="A1207" s="9" t="s">
        <v>3301</v>
      </c>
      <c r="B1207" s="9" t="s">
        <v>623</v>
      </c>
      <c r="C1207" s="9" t="s">
        <v>16</v>
      </c>
      <c r="D1207" s="9" t="s">
        <v>10</v>
      </c>
      <c r="E1207" s="9" t="s">
        <v>1411</v>
      </c>
      <c r="F1207" s="9" t="s">
        <v>1384</v>
      </c>
      <c r="G1207" s="9">
        <v>42.15</v>
      </c>
      <c r="H1207" s="9">
        <v>8.85</v>
      </c>
      <c r="I1207" s="9">
        <v>0.68259999999999998</v>
      </c>
      <c r="J1207" s="9">
        <v>0.53049999999999997</v>
      </c>
      <c r="K1207" s="9" t="s">
        <v>1376</v>
      </c>
      <c r="L1207" s="9">
        <v>668</v>
      </c>
      <c r="M1207" s="9" t="s">
        <v>1377</v>
      </c>
      <c r="N1207" s="90" t="s">
        <v>2633</v>
      </c>
      <c r="O1207" s="9" t="s">
        <v>382</v>
      </c>
      <c r="P1207" s="9">
        <v>120</v>
      </c>
      <c r="Q1207" s="9">
        <v>9.2100000000000009</v>
      </c>
    </row>
    <row r="1208" spans="1:17">
      <c r="A1208" s="8" t="s">
        <v>3302</v>
      </c>
      <c r="B1208" s="8" t="s">
        <v>429</v>
      </c>
      <c r="C1208" s="8" t="s">
        <v>24</v>
      </c>
      <c r="D1208" s="8" t="s">
        <v>1360</v>
      </c>
      <c r="E1208" s="8" t="s">
        <v>1380</v>
      </c>
      <c r="F1208" s="8" t="s">
        <v>1384</v>
      </c>
      <c r="G1208" s="8">
        <v>79.55</v>
      </c>
      <c r="H1208" s="8">
        <v>8.9700000000000006</v>
      </c>
      <c r="I1208" s="8">
        <v>1.2318</v>
      </c>
      <c r="J1208" s="8">
        <v>1.9784999999999999</v>
      </c>
      <c r="K1208" s="8" t="s">
        <v>1412</v>
      </c>
      <c r="L1208" s="8">
        <v>864</v>
      </c>
      <c r="M1208" s="8" t="s">
        <v>1403</v>
      </c>
      <c r="N1208" s="89" t="s">
        <v>2052</v>
      </c>
      <c r="O1208" s="8" t="s">
        <v>1981</v>
      </c>
      <c r="P1208" s="8">
        <v>48</v>
      </c>
      <c r="Q1208" s="8">
        <v>68.790000000000006</v>
      </c>
    </row>
    <row r="1209" spans="1:17">
      <c r="A1209" s="9" t="s">
        <v>3303</v>
      </c>
      <c r="B1209" s="9" t="s">
        <v>674</v>
      </c>
      <c r="C1209" s="9" t="s">
        <v>38</v>
      </c>
      <c r="D1209" s="9" t="s">
        <v>1360</v>
      </c>
      <c r="E1209" s="9" t="s">
        <v>1400</v>
      </c>
      <c r="F1209" s="9" t="s">
        <v>1375</v>
      </c>
      <c r="G1209" s="9">
        <v>36.450000000000003</v>
      </c>
      <c r="H1209" s="9">
        <v>8.5299999999999994</v>
      </c>
      <c r="I1209" s="9">
        <v>0.65480000000000005</v>
      </c>
      <c r="J1209" s="9">
        <v>1.6574</v>
      </c>
      <c r="K1209" s="9" t="s">
        <v>1412</v>
      </c>
      <c r="L1209" s="9">
        <v>643</v>
      </c>
      <c r="M1209" s="9" t="s">
        <v>1386</v>
      </c>
      <c r="N1209" s="90" t="s">
        <v>1841</v>
      </c>
      <c r="O1209" s="9"/>
      <c r="P1209" s="9">
        <v>24</v>
      </c>
      <c r="Q1209" s="9">
        <v>12.2</v>
      </c>
    </row>
    <row r="1210" spans="1:17">
      <c r="A1210" s="8" t="s">
        <v>3304</v>
      </c>
      <c r="B1210" s="8" t="s">
        <v>110</v>
      </c>
      <c r="C1210" s="8" t="s">
        <v>41</v>
      </c>
      <c r="D1210" s="8" t="s">
        <v>1360</v>
      </c>
      <c r="E1210" s="8" t="s">
        <v>1389</v>
      </c>
      <c r="F1210" s="8" t="s">
        <v>1384</v>
      </c>
      <c r="G1210" s="8">
        <v>77.91</v>
      </c>
      <c r="H1210" s="8">
        <v>12.54</v>
      </c>
      <c r="I1210" s="8">
        <v>1.3846000000000001</v>
      </c>
      <c r="J1210" s="8">
        <v>1.3978999999999999</v>
      </c>
      <c r="K1210" s="8" t="s">
        <v>1376</v>
      </c>
      <c r="L1210" s="8">
        <v>880</v>
      </c>
      <c r="M1210" s="8" t="s">
        <v>1426</v>
      </c>
      <c r="N1210" s="89" t="s">
        <v>2465</v>
      </c>
      <c r="O1210" s="8"/>
      <c r="P1210" s="8">
        <v>84</v>
      </c>
      <c r="Q1210" s="8">
        <v>65.31</v>
      </c>
    </row>
    <row r="1211" spans="1:17">
      <c r="A1211" s="9" t="s">
        <v>3305</v>
      </c>
      <c r="B1211" s="9" t="s">
        <v>840</v>
      </c>
      <c r="C1211" s="9" t="s">
        <v>32</v>
      </c>
      <c r="D1211" s="9" t="s">
        <v>1360</v>
      </c>
      <c r="E1211" s="9" t="s">
        <v>1400</v>
      </c>
      <c r="F1211" s="9" t="s">
        <v>1384</v>
      </c>
      <c r="G1211" s="9">
        <v>38.58</v>
      </c>
      <c r="H1211" s="9">
        <v>13.93</v>
      </c>
      <c r="I1211" s="9">
        <v>0.62719999999999998</v>
      </c>
      <c r="J1211" s="9">
        <v>0.59740000000000004</v>
      </c>
      <c r="K1211" s="9" t="s">
        <v>1358</v>
      </c>
      <c r="L1211" s="9">
        <v>638</v>
      </c>
      <c r="M1211" s="9" t="s">
        <v>1381</v>
      </c>
      <c r="N1211" s="90" t="s">
        <v>3166</v>
      </c>
      <c r="O1211" s="9"/>
      <c r="P1211" s="9">
        <v>120</v>
      </c>
      <c r="Q1211" s="9">
        <v>15.53</v>
      </c>
    </row>
    <row r="1212" spans="1:17">
      <c r="A1212" s="8" t="s">
        <v>3306</v>
      </c>
      <c r="B1212" s="8" t="s">
        <v>755</v>
      </c>
      <c r="C1212" s="8" t="s">
        <v>35</v>
      </c>
      <c r="D1212" s="8" t="s">
        <v>44</v>
      </c>
      <c r="E1212" s="8" t="s">
        <v>1408</v>
      </c>
      <c r="F1212" s="8" t="s">
        <v>1384</v>
      </c>
      <c r="G1212" s="8">
        <v>30.56</v>
      </c>
      <c r="H1212" s="8">
        <v>9.8800000000000008</v>
      </c>
      <c r="I1212" s="8">
        <v>0.54630000000000001</v>
      </c>
      <c r="J1212" s="8">
        <v>0.29249999999999998</v>
      </c>
      <c r="K1212" s="8" t="s">
        <v>1412</v>
      </c>
      <c r="L1212" s="8">
        <v>580</v>
      </c>
      <c r="M1212" s="8" t="s">
        <v>1396</v>
      </c>
      <c r="N1212" s="89" t="s">
        <v>1688</v>
      </c>
      <c r="O1212" s="8" t="s">
        <v>831</v>
      </c>
      <c r="P1212" s="8">
        <v>240</v>
      </c>
      <c r="Q1212" s="8">
        <v>23.88</v>
      </c>
    </row>
    <row r="1213" spans="1:17">
      <c r="A1213" s="9" t="s">
        <v>3307</v>
      </c>
      <c r="B1213" s="9" t="s">
        <v>380</v>
      </c>
      <c r="C1213" s="9" t="s">
        <v>24</v>
      </c>
      <c r="D1213" s="9" t="s">
        <v>31</v>
      </c>
      <c r="E1213" s="9" t="s">
        <v>1374</v>
      </c>
      <c r="F1213" s="9" t="s">
        <v>1375</v>
      </c>
      <c r="G1213" s="9">
        <v>87.63</v>
      </c>
      <c r="H1213" s="9">
        <v>9.0500000000000007</v>
      </c>
      <c r="I1213" s="9">
        <v>1.1393</v>
      </c>
      <c r="J1213" s="9">
        <v>0.79120000000000001</v>
      </c>
      <c r="K1213" s="9" t="s">
        <v>1395</v>
      </c>
      <c r="L1213" s="9">
        <v>755</v>
      </c>
      <c r="M1213" s="9" t="s">
        <v>1403</v>
      </c>
      <c r="N1213" s="90" t="s">
        <v>2971</v>
      </c>
      <c r="O1213" s="9" t="s">
        <v>3308</v>
      </c>
      <c r="P1213" s="9">
        <v>240</v>
      </c>
      <c r="Q1213" s="9">
        <v>43.68</v>
      </c>
    </row>
    <row r="1214" spans="1:17">
      <c r="A1214" s="8" t="s">
        <v>3309</v>
      </c>
      <c r="B1214" s="8" t="s">
        <v>445</v>
      </c>
      <c r="C1214" s="8" t="s">
        <v>28</v>
      </c>
      <c r="D1214" s="8" t="s">
        <v>31</v>
      </c>
      <c r="E1214" s="8" t="s">
        <v>1400</v>
      </c>
      <c r="F1214" s="8" t="s">
        <v>1390</v>
      </c>
      <c r="G1214" s="8">
        <v>74.150000000000006</v>
      </c>
      <c r="H1214" s="8">
        <v>15.05</v>
      </c>
      <c r="I1214" s="8">
        <v>0.69599999999999995</v>
      </c>
      <c r="J1214" s="8">
        <v>2.0655000000000001</v>
      </c>
      <c r="K1214" s="8" t="s">
        <v>1395</v>
      </c>
      <c r="L1214" s="8">
        <v>679</v>
      </c>
      <c r="M1214" s="8" t="s">
        <v>1426</v>
      </c>
      <c r="N1214" s="89" t="s">
        <v>3310</v>
      </c>
      <c r="O1214" s="8"/>
      <c r="P1214" s="8">
        <v>48</v>
      </c>
      <c r="Q1214" s="8">
        <v>14.63</v>
      </c>
    </row>
    <row r="1215" spans="1:17">
      <c r="A1215" s="9" t="s">
        <v>3311</v>
      </c>
      <c r="B1215" s="9" t="s">
        <v>811</v>
      </c>
      <c r="C1215" s="9" t="s">
        <v>38</v>
      </c>
      <c r="D1215" s="9" t="s">
        <v>44</v>
      </c>
      <c r="E1215" s="9" t="s">
        <v>1411</v>
      </c>
      <c r="F1215" s="9" t="s">
        <v>1375</v>
      </c>
      <c r="G1215" s="9">
        <v>22.15</v>
      </c>
      <c r="H1215" s="9">
        <v>15.07</v>
      </c>
      <c r="I1215" s="9">
        <v>0.2069</v>
      </c>
      <c r="J1215" s="9">
        <v>0.42830000000000001</v>
      </c>
      <c r="K1215" s="9" t="s">
        <v>1412</v>
      </c>
      <c r="L1215" s="9">
        <v>845</v>
      </c>
      <c r="M1215" s="9" t="s">
        <v>1386</v>
      </c>
      <c r="N1215" s="90" t="s">
        <v>3312</v>
      </c>
      <c r="O1215" s="9"/>
      <c r="P1215" s="9">
        <v>84</v>
      </c>
      <c r="Q1215" s="9">
        <v>11.54</v>
      </c>
    </row>
    <row r="1216" spans="1:17">
      <c r="A1216" s="8" t="s">
        <v>3313</v>
      </c>
      <c r="B1216" s="8" t="s">
        <v>361</v>
      </c>
      <c r="C1216" s="8" t="s">
        <v>7</v>
      </c>
      <c r="D1216" s="8" t="s">
        <v>23</v>
      </c>
      <c r="E1216" s="8" t="s">
        <v>1408</v>
      </c>
      <c r="F1216" s="8" t="s">
        <v>1390</v>
      </c>
      <c r="G1216" s="8">
        <v>6.11</v>
      </c>
      <c r="H1216" s="8">
        <v>15.16</v>
      </c>
      <c r="I1216" s="8">
        <v>7.46E-2</v>
      </c>
      <c r="J1216" s="8">
        <v>0.17050000000000001</v>
      </c>
      <c r="K1216" s="8" t="s">
        <v>1385</v>
      </c>
      <c r="L1216" s="8">
        <v>686</v>
      </c>
      <c r="M1216" s="8" t="s">
        <v>1426</v>
      </c>
      <c r="N1216" s="89" t="s">
        <v>1433</v>
      </c>
      <c r="O1216" s="8"/>
      <c r="P1216" s="8">
        <v>48</v>
      </c>
      <c r="Q1216" s="8">
        <v>0</v>
      </c>
    </row>
    <row r="1217" spans="1:17">
      <c r="A1217" s="9" t="s">
        <v>3314</v>
      </c>
      <c r="B1217" s="9" t="s">
        <v>1312</v>
      </c>
      <c r="C1217" s="9" t="s">
        <v>12</v>
      </c>
      <c r="D1217" s="9" t="s">
        <v>31</v>
      </c>
      <c r="E1217" s="9" t="s">
        <v>1389</v>
      </c>
      <c r="F1217" s="9" t="s">
        <v>1375</v>
      </c>
      <c r="G1217" s="9">
        <v>48.66</v>
      </c>
      <c r="H1217" s="9">
        <v>14.44</v>
      </c>
      <c r="I1217" s="9">
        <v>0.93330000000000002</v>
      </c>
      <c r="J1217" s="9">
        <v>4.3791000000000002</v>
      </c>
      <c r="K1217" s="9" t="s">
        <v>1376</v>
      </c>
      <c r="L1217" s="9">
        <v>872</v>
      </c>
      <c r="M1217" s="9" t="s">
        <v>1403</v>
      </c>
      <c r="N1217" s="90" t="s">
        <v>1088</v>
      </c>
      <c r="O1217" s="9" t="s">
        <v>1570</v>
      </c>
      <c r="P1217" s="9">
        <v>12</v>
      </c>
      <c r="Q1217" s="9">
        <v>23.73</v>
      </c>
    </row>
    <row r="1218" spans="1:17">
      <c r="A1218" s="8" t="s">
        <v>3315</v>
      </c>
      <c r="B1218" s="8" t="s">
        <v>946</v>
      </c>
      <c r="C1218" s="8" t="s">
        <v>38</v>
      </c>
      <c r="D1218" s="8" t="s">
        <v>31</v>
      </c>
      <c r="E1218" s="8" t="s">
        <v>1400</v>
      </c>
      <c r="F1218" s="8" t="s">
        <v>1375</v>
      </c>
      <c r="G1218" s="8">
        <v>13.76</v>
      </c>
      <c r="H1218" s="8">
        <v>16.73</v>
      </c>
      <c r="I1218" s="8">
        <v>0.1527</v>
      </c>
      <c r="J1218" s="8">
        <v>0.19900000000000001</v>
      </c>
      <c r="K1218" s="8" t="s">
        <v>1385</v>
      </c>
      <c r="L1218" s="8">
        <v>703</v>
      </c>
      <c r="M1218" s="8" t="s">
        <v>1386</v>
      </c>
      <c r="N1218" s="89" t="s">
        <v>436</v>
      </c>
      <c r="O1218" s="8"/>
      <c r="P1218" s="8">
        <v>240</v>
      </c>
      <c r="Q1218" s="8">
        <v>0</v>
      </c>
    </row>
    <row r="1219" spans="1:17">
      <c r="A1219" s="9" t="s">
        <v>3316</v>
      </c>
      <c r="B1219" s="9" t="s">
        <v>435</v>
      </c>
      <c r="C1219" s="9" t="s">
        <v>12</v>
      </c>
      <c r="D1219" s="9" t="s">
        <v>31</v>
      </c>
      <c r="E1219" s="9" t="s">
        <v>1408</v>
      </c>
      <c r="F1219" s="9" t="s">
        <v>1384</v>
      </c>
      <c r="G1219" s="9">
        <v>70.97</v>
      </c>
      <c r="H1219" s="9">
        <v>11.95</v>
      </c>
      <c r="I1219" s="9">
        <v>0.41110000000000002</v>
      </c>
      <c r="J1219" s="9">
        <v>1.8672</v>
      </c>
      <c r="K1219" s="9" t="s">
        <v>1385</v>
      </c>
      <c r="L1219" s="9">
        <v>644</v>
      </c>
      <c r="M1219" s="9" t="s">
        <v>1403</v>
      </c>
      <c r="N1219" s="90" t="s">
        <v>3317</v>
      </c>
      <c r="O1219" s="9" t="s">
        <v>1032</v>
      </c>
      <c r="P1219" s="9">
        <v>48</v>
      </c>
      <c r="Q1219" s="9">
        <v>0</v>
      </c>
    </row>
    <row r="1220" spans="1:17">
      <c r="A1220" s="8" t="s">
        <v>3318</v>
      </c>
      <c r="B1220" s="8" t="s">
        <v>1318</v>
      </c>
      <c r="C1220" s="8" t="s">
        <v>28</v>
      </c>
      <c r="D1220" s="8" t="s">
        <v>10</v>
      </c>
      <c r="E1220" s="8" t="s">
        <v>1374</v>
      </c>
      <c r="F1220" s="8" t="s">
        <v>1375</v>
      </c>
      <c r="G1220" s="8">
        <v>91.64</v>
      </c>
      <c r="H1220" s="8">
        <v>10.67</v>
      </c>
      <c r="I1220" s="8">
        <v>0.58960000000000001</v>
      </c>
      <c r="J1220" s="8">
        <v>1.9774</v>
      </c>
      <c r="K1220" s="8" t="s">
        <v>1395</v>
      </c>
      <c r="L1220" s="8">
        <v>838</v>
      </c>
      <c r="M1220" s="8" t="s">
        <v>1396</v>
      </c>
      <c r="N1220" s="89" t="s">
        <v>3319</v>
      </c>
      <c r="O1220" s="8" t="s">
        <v>1659</v>
      </c>
      <c r="P1220" s="8">
        <v>60</v>
      </c>
      <c r="Q1220" s="8">
        <v>46.58</v>
      </c>
    </row>
    <row r="1221" spans="1:17">
      <c r="A1221" s="9" t="s">
        <v>3320</v>
      </c>
      <c r="B1221" s="9" t="s">
        <v>538</v>
      </c>
      <c r="C1221" s="9" t="s">
        <v>41</v>
      </c>
      <c r="D1221" s="9" t="s">
        <v>23</v>
      </c>
      <c r="E1221" s="9" t="s">
        <v>1389</v>
      </c>
      <c r="F1221" s="9" t="s">
        <v>1384</v>
      </c>
      <c r="G1221" s="9">
        <v>10.45</v>
      </c>
      <c r="H1221" s="9">
        <v>12.17</v>
      </c>
      <c r="I1221" s="9">
        <v>9.1399999999999995E-2</v>
      </c>
      <c r="J1221" s="9">
        <v>0.1163</v>
      </c>
      <c r="K1221" s="9" t="s">
        <v>1395</v>
      </c>
      <c r="L1221" s="9">
        <v>639</v>
      </c>
      <c r="M1221" s="9" t="s">
        <v>1386</v>
      </c>
      <c r="N1221" s="90" t="s">
        <v>2917</v>
      </c>
      <c r="O1221" s="9"/>
      <c r="P1221" s="9">
        <v>240</v>
      </c>
      <c r="Q1221" s="9">
        <v>8.6199999999999992</v>
      </c>
    </row>
    <row r="1222" spans="1:17">
      <c r="A1222" s="8" t="s">
        <v>3321</v>
      </c>
      <c r="B1222" s="8" t="s">
        <v>538</v>
      </c>
      <c r="C1222" s="8" t="s">
        <v>20</v>
      </c>
      <c r="D1222" s="8" t="s">
        <v>23</v>
      </c>
      <c r="E1222" s="8" t="s">
        <v>1389</v>
      </c>
      <c r="F1222" s="8" t="s">
        <v>1384</v>
      </c>
      <c r="G1222" s="8">
        <v>66.819999999999993</v>
      </c>
      <c r="H1222" s="8">
        <v>11.66</v>
      </c>
      <c r="I1222" s="8">
        <v>0.99060000000000004</v>
      </c>
      <c r="J1222" s="8">
        <v>3.1349</v>
      </c>
      <c r="K1222" s="8" t="s">
        <v>1358</v>
      </c>
      <c r="L1222" s="8">
        <v>639</v>
      </c>
      <c r="M1222" s="8" t="s">
        <v>1396</v>
      </c>
      <c r="N1222" s="89" t="s">
        <v>760</v>
      </c>
      <c r="O1222" s="8" t="s">
        <v>3322</v>
      </c>
      <c r="P1222" s="8">
        <v>24</v>
      </c>
      <c r="Q1222" s="8">
        <v>49.74</v>
      </c>
    </row>
    <row r="1223" spans="1:17">
      <c r="A1223" s="9" t="s">
        <v>3323</v>
      </c>
      <c r="B1223" s="9" t="s">
        <v>402</v>
      </c>
      <c r="C1223" s="9" t="s">
        <v>41</v>
      </c>
      <c r="D1223" s="9" t="s">
        <v>10</v>
      </c>
      <c r="E1223" s="9" t="s">
        <v>1389</v>
      </c>
      <c r="F1223" s="9" t="s">
        <v>1384</v>
      </c>
      <c r="G1223" s="9">
        <v>64.53</v>
      </c>
      <c r="H1223" s="9">
        <v>13.19</v>
      </c>
      <c r="I1223" s="9">
        <v>1.2474000000000001</v>
      </c>
      <c r="J1223" s="9">
        <v>3.0735999999999999</v>
      </c>
      <c r="K1223" s="9" t="s">
        <v>1395</v>
      </c>
      <c r="L1223" s="9">
        <v>729</v>
      </c>
      <c r="M1223" s="9" t="s">
        <v>1386</v>
      </c>
      <c r="N1223" s="90" t="s">
        <v>521</v>
      </c>
      <c r="O1223" s="9"/>
      <c r="P1223" s="9">
        <v>24</v>
      </c>
      <c r="Q1223" s="9">
        <v>46.65</v>
      </c>
    </row>
    <row r="1224" spans="1:17">
      <c r="A1224" s="8" t="s">
        <v>3324</v>
      </c>
      <c r="B1224" s="8" t="s">
        <v>658</v>
      </c>
      <c r="C1224" s="8" t="s">
        <v>24</v>
      </c>
      <c r="D1224" s="8" t="s">
        <v>31</v>
      </c>
      <c r="E1224" s="8" t="s">
        <v>1389</v>
      </c>
      <c r="F1224" s="8" t="s">
        <v>1384</v>
      </c>
      <c r="G1224" s="8">
        <v>31.12</v>
      </c>
      <c r="H1224" s="8">
        <v>10.78</v>
      </c>
      <c r="I1224" s="8">
        <v>0.53100000000000003</v>
      </c>
      <c r="J1224" s="8">
        <v>0.34939999999999999</v>
      </c>
      <c r="K1224" s="8" t="s">
        <v>1376</v>
      </c>
      <c r="L1224" s="8">
        <v>609</v>
      </c>
      <c r="M1224" s="8" t="s">
        <v>1396</v>
      </c>
      <c r="N1224" s="89" t="s">
        <v>2723</v>
      </c>
      <c r="O1224" s="8" t="s">
        <v>3325</v>
      </c>
      <c r="P1224" s="8">
        <v>180</v>
      </c>
      <c r="Q1224" s="8">
        <v>18.55</v>
      </c>
    </row>
    <row r="1225" spans="1:17">
      <c r="A1225" s="9" t="s">
        <v>3326</v>
      </c>
      <c r="B1225" s="9" t="s">
        <v>333</v>
      </c>
      <c r="C1225" s="9" t="s">
        <v>7</v>
      </c>
      <c r="D1225" s="9" t="s">
        <v>23</v>
      </c>
      <c r="E1225" s="9" t="s">
        <v>1408</v>
      </c>
      <c r="F1225" s="9" t="s">
        <v>1384</v>
      </c>
      <c r="G1225" s="9">
        <v>44.29</v>
      </c>
      <c r="H1225" s="9">
        <v>14.87</v>
      </c>
      <c r="I1225" s="9">
        <v>0.63670000000000004</v>
      </c>
      <c r="J1225" s="9">
        <v>1.2297</v>
      </c>
      <c r="K1225" s="9" t="s">
        <v>1412</v>
      </c>
      <c r="L1225" s="9">
        <v>833</v>
      </c>
      <c r="M1225" s="9" t="s">
        <v>1381</v>
      </c>
      <c r="N1225" s="90" t="s">
        <v>3327</v>
      </c>
      <c r="O1225" s="9"/>
      <c r="P1225" s="9">
        <v>48</v>
      </c>
      <c r="Q1225" s="9">
        <v>11.11</v>
      </c>
    </row>
    <row r="1226" spans="1:17">
      <c r="A1226" s="8" t="s">
        <v>3328</v>
      </c>
      <c r="B1226" s="8" t="s">
        <v>650</v>
      </c>
      <c r="C1226" s="8" t="s">
        <v>12</v>
      </c>
      <c r="D1226" s="8" t="s">
        <v>31</v>
      </c>
      <c r="E1226" s="8" t="s">
        <v>1374</v>
      </c>
      <c r="F1226" s="8" t="s">
        <v>1384</v>
      </c>
      <c r="G1226" s="8">
        <v>99.73</v>
      </c>
      <c r="H1226" s="8">
        <v>11.95</v>
      </c>
      <c r="I1226" s="8">
        <v>1.7164999999999999</v>
      </c>
      <c r="J1226" s="8">
        <v>4.6923000000000004</v>
      </c>
      <c r="K1226" s="8" t="s">
        <v>1412</v>
      </c>
      <c r="L1226" s="8">
        <v>828</v>
      </c>
      <c r="M1226" s="8" t="s">
        <v>1377</v>
      </c>
      <c r="N1226" s="89" t="s">
        <v>471</v>
      </c>
      <c r="O1226" s="8" t="s">
        <v>2603</v>
      </c>
      <c r="P1226" s="8">
        <v>24</v>
      </c>
      <c r="Q1226" s="8">
        <v>41.32</v>
      </c>
    </row>
    <row r="1227" spans="1:17">
      <c r="A1227" s="9" t="s">
        <v>3329</v>
      </c>
      <c r="B1227" s="9" t="s">
        <v>169</v>
      </c>
      <c r="C1227" s="9" t="s">
        <v>41</v>
      </c>
      <c r="D1227" s="9" t="s">
        <v>44</v>
      </c>
      <c r="E1227" s="9" t="s">
        <v>1400</v>
      </c>
      <c r="F1227" s="9" t="s">
        <v>1375</v>
      </c>
      <c r="G1227" s="9">
        <v>11.42</v>
      </c>
      <c r="H1227" s="9">
        <v>18.420000000000002</v>
      </c>
      <c r="I1227" s="9">
        <v>9.4600000000000004E-2</v>
      </c>
      <c r="J1227" s="9">
        <v>0.2089</v>
      </c>
      <c r="K1227" s="9" t="s">
        <v>1358</v>
      </c>
      <c r="L1227" s="9">
        <v>833</v>
      </c>
      <c r="M1227" s="9" t="s">
        <v>1381</v>
      </c>
      <c r="N1227" s="90" t="s">
        <v>121</v>
      </c>
      <c r="O1227" s="9"/>
      <c r="P1227" s="9">
        <v>120</v>
      </c>
      <c r="Q1227" s="9">
        <v>2.69</v>
      </c>
    </row>
    <row r="1228" spans="1:17">
      <c r="A1228" s="8" t="s">
        <v>3330</v>
      </c>
      <c r="B1228" s="8" t="s">
        <v>1324</v>
      </c>
      <c r="C1228" s="8" t="s">
        <v>24</v>
      </c>
      <c r="D1228" s="8" t="s">
        <v>44</v>
      </c>
      <c r="E1228" s="8" t="s">
        <v>1400</v>
      </c>
      <c r="F1228" s="8" t="s">
        <v>1390</v>
      </c>
      <c r="G1228" s="8">
        <v>32.46</v>
      </c>
      <c r="H1228" s="8">
        <v>9.7899999999999991</v>
      </c>
      <c r="I1228" s="8">
        <v>0.44500000000000001</v>
      </c>
      <c r="J1228" s="8">
        <v>0.42520000000000002</v>
      </c>
      <c r="K1228" s="8" t="s">
        <v>1395</v>
      </c>
      <c r="L1228" s="8">
        <v>628</v>
      </c>
      <c r="M1228" s="8" t="s">
        <v>1381</v>
      </c>
      <c r="N1228" s="89" t="s">
        <v>3050</v>
      </c>
      <c r="O1228" s="8"/>
      <c r="P1228" s="8">
        <v>120</v>
      </c>
      <c r="Q1228" s="8">
        <v>23.88</v>
      </c>
    </row>
    <row r="1229" spans="1:17">
      <c r="A1229" s="9" t="s">
        <v>3331</v>
      </c>
      <c r="B1229" s="9" t="s">
        <v>1282</v>
      </c>
      <c r="C1229" s="9" t="s">
        <v>32</v>
      </c>
      <c r="D1229" s="9" t="s">
        <v>44</v>
      </c>
      <c r="E1229" s="9" t="s">
        <v>1411</v>
      </c>
      <c r="F1229" s="9" t="s">
        <v>1384</v>
      </c>
      <c r="G1229" s="9">
        <v>30.48</v>
      </c>
      <c r="H1229" s="9">
        <v>8.4</v>
      </c>
      <c r="I1229" s="9">
        <v>0.44540000000000002</v>
      </c>
      <c r="J1229" s="9">
        <v>0.37630000000000002</v>
      </c>
      <c r="K1229" s="9" t="s">
        <v>1395</v>
      </c>
      <c r="L1229" s="9">
        <v>788</v>
      </c>
      <c r="M1229" s="9" t="s">
        <v>1381</v>
      </c>
      <c r="N1229" s="90" t="s">
        <v>1567</v>
      </c>
      <c r="O1229" s="9"/>
      <c r="P1229" s="9">
        <v>120</v>
      </c>
      <c r="Q1229" s="9">
        <v>11.44</v>
      </c>
    </row>
    <row r="1230" spans="1:17">
      <c r="A1230" s="8" t="s">
        <v>3332</v>
      </c>
      <c r="B1230" s="8" t="s">
        <v>658</v>
      </c>
      <c r="C1230" s="8" t="s">
        <v>38</v>
      </c>
      <c r="D1230" s="8" t="s">
        <v>31</v>
      </c>
      <c r="E1230" s="8" t="s">
        <v>1411</v>
      </c>
      <c r="F1230" s="8" t="s">
        <v>1390</v>
      </c>
      <c r="G1230" s="8">
        <v>43.49</v>
      </c>
      <c r="H1230" s="8">
        <v>7.79</v>
      </c>
      <c r="I1230" s="8">
        <v>0.72940000000000005</v>
      </c>
      <c r="J1230" s="8">
        <v>0.52280000000000004</v>
      </c>
      <c r="K1230" s="8" t="s">
        <v>1358</v>
      </c>
      <c r="L1230" s="8">
        <v>609</v>
      </c>
      <c r="M1230" s="8" t="s">
        <v>1386</v>
      </c>
      <c r="N1230" s="89" t="s">
        <v>2944</v>
      </c>
      <c r="O1230" s="8"/>
      <c r="P1230" s="8">
        <v>120</v>
      </c>
      <c r="Q1230" s="8">
        <v>25.25</v>
      </c>
    </row>
    <row r="1231" spans="1:17">
      <c r="A1231" s="9" t="s">
        <v>3333</v>
      </c>
      <c r="B1231" s="9" t="s">
        <v>918</v>
      </c>
      <c r="C1231" s="9" t="s">
        <v>38</v>
      </c>
      <c r="D1231" s="9" t="s">
        <v>10</v>
      </c>
      <c r="E1231" s="9" t="s">
        <v>1400</v>
      </c>
      <c r="F1231" s="9" t="s">
        <v>1384</v>
      </c>
      <c r="G1231" s="9">
        <v>36.090000000000003</v>
      </c>
      <c r="H1231" s="9">
        <v>17.91</v>
      </c>
      <c r="I1231" s="9">
        <v>0.22550000000000001</v>
      </c>
      <c r="J1231" s="9">
        <v>0.6482</v>
      </c>
      <c r="K1231" s="9" t="s">
        <v>1358</v>
      </c>
      <c r="L1231" s="9">
        <v>862</v>
      </c>
      <c r="M1231" s="9" t="s">
        <v>1381</v>
      </c>
      <c r="N1231" s="90" t="s">
        <v>3334</v>
      </c>
      <c r="O1231" s="9"/>
      <c r="P1231" s="9">
        <v>120</v>
      </c>
      <c r="Q1231" s="9">
        <v>24.92</v>
      </c>
    </row>
    <row r="1232" spans="1:17">
      <c r="A1232" s="8" t="s">
        <v>3335</v>
      </c>
      <c r="B1232" s="8" t="s">
        <v>772</v>
      </c>
      <c r="C1232" s="8" t="s">
        <v>20</v>
      </c>
      <c r="D1232" s="8" t="s">
        <v>44</v>
      </c>
      <c r="E1232" s="8" t="s">
        <v>1389</v>
      </c>
      <c r="F1232" s="8" t="s">
        <v>1375</v>
      </c>
      <c r="G1232" s="8">
        <v>6.83</v>
      </c>
      <c r="H1232" s="8">
        <v>16.03</v>
      </c>
      <c r="I1232" s="8">
        <v>0.1134</v>
      </c>
      <c r="J1232" s="8">
        <v>0.33450000000000002</v>
      </c>
      <c r="K1232" s="8" t="s">
        <v>1412</v>
      </c>
      <c r="L1232" s="8">
        <v>663</v>
      </c>
      <c r="M1232" s="8" t="s">
        <v>1403</v>
      </c>
      <c r="N1232" s="89" t="s">
        <v>1526</v>
      </c>
      <c r="O1232" s="8" t="s">
        <v>3336</v>
      </c>
      <c r="P1232" s="8">
        <v>24</v>
      </c>
      <c r="Q1232" s="8">
        <v>3.48</v>
      </c>
    </row>
    <row r="1233" spans="1:17">
      <c r="A1233" s="9" t="s">
        <v>3337</v>
      </c>
      <c r="B1233" s="9" t="s">
        <v>849</v>
      </c>
      <c r="C1233" s="9" t="s">
        <v>16</v>
      </c>
      <c r="D1233" s="9" t="s">
        <v>44</v>
      </c>
      <c r="E1233" s="9" t="s">
        <v>1374</v>
      </c>
      <c r="F1233" s="9" t="s">
        <v>1375</v>
      </c>
      <c r="G1233" s="9">
        <v>57.81</v>
      </c>
      <c r="H1233" s="9">
        <v>18.27</v>
      </c>
      <c r="I1233" s="9">
        <v>1.1379999999999999</v>
      </c>
      <c r="J1233" s="9">
        <v>1.0517000000000001</v>
      </c>
      <c r="K1233" s="9" t="s">
        <v>1395</v>
      </c>
      <c r="L1233" s="9">
        <v>578</v>
      </c>
      <c r="M1233" s="9" t="s">
        <v>1403</v>
      </c>
      <c r="N1233" s="90" t="s">
        <v>2521</v>
      </c>
      <c r="O1233" s="9" t="s">
        <v>3284</v>
      </c>
      <c r="P1233" s="9">
        <v>120</v>
      </c>
      <c r="Q1233" s="9">
        <v>43.78</v>
      </c>
    </row>
    <row r="1234" spans="1:17">
      <c r="A1234" s="8" t="s">
        <v>3338</v>
      </c>
      <c r="B1234" s="8" t="s">
        <v>480</v>
      </c>
      <c r="C1234" s="8" t="s">
        <v>16</v>
      </c>
      <c r="D1234" s="8" t="s">
        <v>23</v>
      </c>
      <c r="E1234" s="8" t="s">
        <v>1374</v>
      </c>
      <c r="F1234" s="8" t="s">
        <v>1384</v>
      </c>
      <c r="G1234" s="8">
        <v>39.47</v>
      </c>
      <c r="H1234" s="8">
        <v>11.29</v>
      </c>
      <c r="I1234" s="8">
        <v>0.43740000000000001</v>
      </c>
      <c r="J1234" s="8">
        <v>1.0257000000000001</v>
      </c>
      <c r="K1234" s="8" t="s">
        <v>1358</v>
      </c>
      <c r="L1234" s="8">
        <v>878</v>
      </c>
      <c r="M1234" s="8" t="s">
        <v>1396</v>
      </c>
      <c r="N1234" s="89" t="s">
        <v>3235</v>
      </c>
      <c r="O1234" s="8" t="s">
        <v>2352</v>
      </c>
      <c r="P1234" s="8">
        <v>48</v>
      </c>
      <c r="Q1234" s="8">
        <v>29.04</v>
      </c>
    </row>
    <row r="1235" spans="1:17">
      <c r="A1235" s="9" t="s">
        <v>3339</v>
      </c>
      <c r="B1235" s="9" t="s">
        <v>944</v>
      </c>
      <c r="C1235" s="9" t="s">
        <v>24</v>
      </c>
      <c r="D1235" s="9" t="s">
        <v>10</v>
      </c>
      <c r="E1235" s="9" t="s">
        <v>1389</v>
      </c>
      <c r="F1235" s="9" t="s">
        <v>1375</v>
      </c>
      <c r="G1235" s="9">
        <v>82.25</v>
      </c>
      <c r="H1235" s="9">
        <v>16.809999999999999</v>
      </c>
      <c r="I1235" s="9">
        <v>0.50990000000000002</v>
      </c>
      <c r="J1235" s="9">
        <v>4.0590999999999999</v>
      </c>
      <c r="K1235" s="9" t="s">
        <v>1395</v>
      </c>
      <c r="L1235" s="9">
        <v>746</v>
      </c>
      <c r="M1235" s="9" t="s">
        <v>1381</v>
      </c>
      <c r="N1235" s="90" t="s">
        <v>1401</v>
      </c>
      <c r="O1235" s="9"/>
      <c r="P1235" s="9">
        <v>24</v>
      </c>
      <c r="Q1235" s="9">
        <v>57.34</v>
      </c>
    </row>
    <row r="1236" spans="1:17">
      <c r="A1236" s="8" t="s">
        <v>3340</v>
      </c>
      <c r="B1236" s="8" t="s">
        <v>723</v>
      </c>
      <c r="C1236" s="8" t="s">
        <v>12</v>
      </c>
      <c r="D1236" s="8" t="s">
        <v>23</v>
      </c>
      <c r="E1236" s="8" t="s">
        <v>1400</v>
      </c>
      <c r="F1236" s="8" t="s">
        <v>1375</v>
      </c>
      <c r="G1236" s="8">
        <v>98.97</v>
      </c>
      <c r="H1236" s="8">
        <v>15</v>
      </c>
      <c r="I1236" s="8">
        <v>1.3124</v>
      </c>
      <c r="J1236" s="8">
        <v>2.7544</v>
      </c>
      <c r="K1236" s="8" t="s">
        <v>1412</v>
      </c>
      <c r="L1236" s="8">
        <v>672</v>
      </c>
      <c r="M1236" s="8" t="s">
        <v>1386</v>
      </c>
      <c r="N1236" s="89" t="s">
        <v>1683</v>
      </c>
      <c r="O1236" s="8"/>
      <c r="P1236" s="8">
        <v>48</v>
      </c>
      <c r="Q1236" s="8">
        <v>12.66</v>
      </c>
    </row>
    <row r="1237" spans="1:17">
      <c r="A1237" s="9" t="s">
        <v>3341</v>
      </c>
      <c r="B1237" s="9" t="s">
        <v>579</v>
      </c>
      <c r="C1237" s="9" t="s">
        <v>41</v>
      </c>
      <c r="D1237" s="9" t="s">
        <v>10</v>
      </c>
      <c r="E1237" s="9" t="s">
        <v>1380</v>
      </c>
      <c r="F1237" s="9" t="s">
        <v>1375</v>
      </c>
      <c r="G1237" s="9">
        <v>77.83</v>
      </c>
      <c r="H1237" s="9">
        <v>14.12</v>
      </c>
      <c r="I1237" s="9">
        <v>1.2430000000000001</v>
      </c>
      <c r="J1237" s="9">
        <v>6.9924999999999997</v>
      </c>
      <c r="K1237" s="9" t="s">
        <v>1385</v>
      </c>
      <c r="L1237" s="9">
        <v>639</v>
      </c>
      <c r="M1237" s="9" t="s">
        <v>1386</v>
      </c>
      <c r="N1237" s="90" t="s">
        <v>3122</v>
      </c>
      <c r="O1237" s="9"/>
      <c r="P1237" s="9">
        <v>12</v>
      </c>
      <c r="Q1237" s="9">
        <v>0</v>
      </c>
    </row>
    <row r="1238" spans="1:17">
      <c r="A1238" s="8" t="s">
        <v>3342</v>
      </c>
      <c r="B1238" s="8" t="s">
        <v>391</v>
      </c>
      <c r="C1238" s="8" t="s">
        <v>35</v>
      </c>
      <c r="D1238" s="8" t="s">
        <v>44</v>
      </c>
      <c r="E1238" s="8" t="s">
        <v>1400</v>
      </c>
      <c r="F1238" s="8" t="s">
        <v>1390</v>
      </c>
      <c r="G1238" s="8">
        <v>80.209999999999994</v>
      </c>
      <c r="H1238" s="8">
        <v>10.51</v>
      </c>
      <c r="I1238" s="8">
        <v>1.357</v>
      </c>
      <c r="J1238" s="8">
        <v>1.7243999999999999</v>
      </c>
      <c r="K1238" s="8" t="s">
        <v>1385</v>
      </c>
      <c r="L1238" s="8">
        <v>589</v>
      </c>
      <c r="M1238" s="8" t="s">
        <v>1403</v>
      </c>
      <c r="N1238" s="89" t="s">
        <v>3343</v>
      </c>
      <c r="O1238" s="8" t="s">
        <v>1193</v>
      </c>
      <c r="P1238" s="8">
        <v>60</v>
      </c>
      <c r="Q1238" s="8">
        <v>0</v>
      </c>
    </row>
    <row r="1239" spans="1:17">
      <c r="A1239" s="9" t="s">
        <v>3344</v>
      </c>
      <c r="B1239" s="9" t="s">
        <v>1222</v>
      </c>
      <c r="C1239" s="9" t="s">
        <v>32</v>
      </c>
      <c r="D1239" s="9" t="s">
        <v>44</v>
      </c>
      <c r="E1239" s="9" t="s">
        <v>1411</v>
      </c>
      <c r="F1239" s="9" t="s">
        <v>1384</v>
      </c>
      <c r="G1239" s="9">
        <v>4.7300000000000004</v>
      </c>
      <c r="H1239" s="9">
        <v>17.5</v>
      </c>
      <c r="I1239" s="9">
        <v>3.0099999999999998E-2</v>
      </c>
      <c r="J1239" s="9">
        <v>8.3699999999999997E-2</v>
      </c>
      <c r="K1239" s="9" t="s">
        <v>1385</v>
      </c>
      <c r="L1239" s="9">
        <v>874</v>
      </c>
      <c r="M1239" s="9" t="s">
        <v>1426</v>
      </c>
      <c r="N1239" s="90" t="s">
        <v>2611</v>
      </c>
      <c r="O1239" s="9"/>
      <c r="P1239" s="9">
        <v>120</v>
      </c>
      <c r="Q1239" s="9">
        <v>0</v>
      </c>
    </row>
    <row r="1240" spans="1:17">
      <c r="A1240" s="8" t="s">
        <v>3345</v>
      </c>
      <c r="B1240" s="8" t="s">
        <v>527</v>
      </c>
      <c r="C1240" s="8" t="s">
        <v>16</v>
      </c>
      <c r="D1240" s="8" t="s">
        <v>10</v>
      </c>
      <c r="E1240" s="8" t="s">
        <v>1389</v>
      </c>
      <c r="F1240" s="8" t="s">
        <v>1390</v>
      </c>
      <c r="G1240" s="8">
        <v>56.62</v>
      </c>
      <c r="H1240" s="8">
        <v>16.89</v>
      </c>
      <c r="I1240" s="8">
        <v>1.0693999999999999</v>
      </c>
      <c r="J1240" s="8">
        <v>0.98009999999999997</v>
      </c>
      <c r="K1240" s="8" t="s">
        <v>1358</v>
      </c>
      <c r="L1240" s="8">
        <v>752</v>
      </c>
      <c r="M1240" s="8" t="s">
        <v>1396</v>
      </c>
      <c r="N1240" s="89" t="s">
        <v>3346</v>
      </c>
      <c r="O1240" s="8" t="s">
        <v>1747</v>
      </c>
      <c r="P1240" s="8">
        <v>120</v>
      </c>
      <c r="Q1240" s="8">
        <v>35.54</v>
      </c>
    </row>
    <row r="1241" spans="1:17">
      <c r="A1241" s="9" t="s">
        <v>3347</v>
      </c>
      <c r="B1241" s="9" t="s">
        <v>257</v>
      </c>
      <c r="C1241" s="9" t="s">
        <v>20</v>
      </c>
      <c r="D1241" s="9" t="s">
        <v>31</v>
      </c>
      <c r="E1241" s="9" t="s">
        <v>1411</v>
      </c>
      <c r="F1241" s="9" t="s">
        <v>1390</v>
      </c>
      <c r="G1241" s="9">
        <v>93.52</v>
      </c>
      <c r="H1241" s="9">
        <v>10.37</v>
      </c>
      <c r="I1241" s="9">
        <v>0.68630000000000002</v>
      </c>
      <c r="J1241" s="9">
        <v>8.2379999999999995</v>
      </c>
      <c r="K1241" s="9" t="s">
        <v>1395</v>
      </c>
      <c r="L1241" s="9">
        <v>806</v>
      </c>
      <c r="M1241" s="9" t="s">
        <v>1426</v>
      </c>
      <c r="N1241" s="90" t="s">
        <v>2345</v>
      </c>
      <c r="O1241" s="9"/>
      <c r="P1241" s="9">
        <v>12</v>
      </c>
      <c r="Q1241" s="9">
        <v>15.29</v>
      </c>
    </row>
    <row r="1242" spans="1:17">
      <c r="A1242" s="8" t="s">
        <v>3348</v>
      </c>
      <c r="B1242" s="8" t="s">
        <v>992</v>
      </c>
      <c r="C1242" s="8" t="s">
        <v>12</v>
      </c>
      <c r="D1242" s="8" t="s">
        <v>44</v>
      </c>
      <c r="E1242" s="8" t="s">
        <v>1411</v>
      </c>
      <c r="F1242" s="8" t="s">
        <v>1384</v>
      </c>
      <c r="G1242" s="8">
        <v>21.34</v>
      </c>
      <c r="H1242" s="8">
        <v>8.15</v>
      </c>
      <c r="I1242" s="8">
        <v>0.2104</v>
      </c>
      <c r="J1242" s="8">
        <v>0.20580000000000001</v>
      </c>
      <c r="K1242" s="8" t="s">
        <v>1385</v>
      </c>
      <c r="L1242" s="8">
        <v>719</v>
      </c>
      <c r="M1242" s="8" t="s">
        <v>1381</v>
      </c>
      <c r="N1242" s="89" t="s">
        <v>2298</v>
      </c>
      <c r="O1242" s="8"/>
      <c r="P1242" s="8">
        <v>180</v>
      </c>
      <c r="Q1242" s="8">
        <v>0</v>
      </c>
    </row>
    <row r="1243" spans="1:17">
      <c r="A1243" s="9" t="s">
        <v>3349</v>
      </c>
      <c r="B1243" s="9" t="s">
        <v>1236</v>
      </c>
      <c r="C1243" s="9" t="s">
        <v>16</v>
      </c>
      <c r="D1243" s="9" t="s">
        <v>10</v>
      </c>
      <c r="E1243" s="9" t="s">
        <v>1411</v>
      </c>
      <c r="F1243" s="9" t="s">
        <v>1390</v>
      </c>
      <c r="G1243" s="9">
        <v>31.63</v>
      </c>
      <c r="H1243" s="9">
        <v>7.68</v>
      </c>
      <c r="I1243" s="9">
        <v>0.22239999999999999</v>
      </c>
      <c r="J1243" s="9">
        <v>0.29649999999999999</v>
      </c>
      <c r="K1243" s="9" t="s">
        <v>1385</v>
      </c>
      <c r="L1243" s="9">
        <v>846</v>
      </c>
      <c r="M1243" s="9" t="s">
        <v>1386</v>
      </c>
      <c r="N1243" s="90" t="s">
        <v>3350</v>
      </c>
      <c r="O1243" s="9"/>
      <c r="P1243" s="9">
        <v>180</v>
      </c>
      <c r="Q1243" s="9">
        <v>0</v>
      </c>
    </row>
    <row r="1244" spans="1:17">
      <c r="A1244" s="8" t="s">
        <v>3351</v>
      </c>
      <c r="B1244" s="8" t="s">
        <v>498</v>
      </c>
      <c r="C1244" s="8" t="s">
        <v>12</v>
      </c>
      <c r="D1244" s="8" t="s">
        <v>10</v>
      </c>
      <c r="E1244" s="8" t="s">
        <v>1389</v>
      </c>
      <c r="F1244" s="8" t="s">
        <v>1390</v>
      </c>
      <c r="G1244" s="8">
        <v>46.48</v>
      </c>
      <c r="H1244" s="8">
        <v>10.99</v>
      </c>
      <c r="I1244" s="8">
        <v>0.8659</v>
      </c>
      <c r="J1244" s="8">
        <v>2.1661000000000001</v>
      </c>
      <c r="K1244" s="8" t="s">
        <v>1358</v>
      </c>
      <c r="L1244" s="8">
        <v>855</v>
      </c>
      <c r="M1244" s="8" t="s">
        <v>1386</v>
      </c>
      <c r="N1244" s="89" t="s">
        <v>1584</v>
      </c>
      <c r="O1244" s="8"/>
      <c r="P1244" s="8">
        <v>24</v>
      </c>
      <c r="Q1244" s="8">
        <v>23.47</v>
      </c>
    </row>
    <row r="1245" spans="1:17">
      <c r="A1245" s="9" t="s">
        <v>3352</v>
      </c>
      <c r="B1245" s="9" t="s">
        <v>503</v>
      </c>
      <c r="C1245" s="9" t="s">
        <v>32</v>
      </c>
      <c r="D1245" s="9" t="s">
        <v>1360</v>
      </c>
      <c r="E1245" s="9" t="s">
        <v>1411</v>
      </c>
      <c r="F1245" s="9" t="s">
        <v>1384</v>
      </c>
      <c r="G1245" s="9">
        <v>24.65</v>
      </c>
      <c r="H1245" s="9">
        <v>8.3800000000000008</v>
      </c>
      <c r="I1245" s="9">
        <v>0.4627</v>
      </c>
      <c r="J1245" s="9">
        <v>0.24099999999999999</v>
      </c>
      <c r="K1245" s="9" t="s">
        <v>1412</v>
      </c>
      <c r="L1245" s="9">
        <v>898</v>
      </c>
      <c r="M1245" s="9" t="s">
        <v>1403</v>
      </c>
      <c r="N1245" s="90" t="s">
        <v>1683</v>
      </c>
      <c r="O1245" s="9" t="s">
        <v>2202</v>
      </c>
      <c r="P1245" s="9">
        <v>180</v>
      </c>
      <c r="Q1245" s="9">
        <v>23.12</v>
      </c>
    </row>
    <row r="1246" spans="1:17">
      <c r="A1246" s="8" t="s">
        <v>3353</v>
      </c>
      <c r="B1246" s="8" t="s">
        <v>492</v>
      </c>
      <c r="C1246" s="8" t="s">
        <v>16</v>
      </c>
      <c r="D1246" s="8" t="s">
        <v>1360</v>
      </c>
      <c r="E1246" s="8" t="s">
        <v>1374</v>
      </c>
      <c r="F1246" s="8" t="s">
        <v>1384</v>
      </c>
      <c r="G1246" s="8">
        <v>12.78</v>
      </c>
      <c r="H1246" s="8">
        <v>8.0299999999999994</v>
      </c>
      <c r="I1246" s="8">
        <v>0.2</v>
      </c>
      <c r="J1246" s="8">
        <v>0.57820000000000005</v>
      </c>
      <c r="K1246" s="8" t="s">
        <v>1412</v>
      </c>
      <c r="L1246" s="8">
        <v>622</v>
      </c>
      <c r="M1246" s="8" t="s">
        <v>1386</v>
      </c>
      <c r="N1246" s="89" t="s">
        <v>2399</v>
      </c>
      <c r="O1246" s="8"/>
      <c r="P1246" s="8">
        <v>24</v>
      </c>
      <c r="Q1246" s="8">
        <v>1.84</v>
      </c>
    </row>
    <row r="1247" spans="1:17">
      <c r="A1247" s="9" t="s">
        <v>3354</v>
      </c>
      <c r="B1247" s="9" t="s">
        <v>981</v>
      </c>
      <c r="C1247" s="9" t="s">
        <v>16</v>
      </c>
      <c r="D1247" s="9" t="s">
        <v>44</v>
      </c>
      <c r="E1247" s="9" t="s">
        <v>1380</v>
      </c>
      <c r="F1247" s="9" t="s">
        <v>1375</v>
      </c>
      <c r="G1247" s="9">
        <v>55.24</v>
      </c>
      <c r="H1247" s="9">
        <v>11.21</v>
      </c>
      <c r="I1247" s="9">
        <v>1.1033999999999999</v>
      </c>
      <c r="J1247" s="9">
        <v>1.8140000000000001</v>
      </c>
      <c r="K1247" s="9" t="s">
        <v>1376</v>
      </c>
      <c r="L1247" s="9">
        <v>709</v>
      </c>
      <c r="M1247" s="9" t="s">
        <v>1396</v>
      </c>
      <c r="N1247" s="90" t="s">
        <v>2503</v>
      </c>
      <c r="O1247" s="9" t="s">
        <v>872</v>
      </c>
      <c r="P1247" s="9">
        <v>36</v>
      </c>
      <c r="Q1247" s="9">
        <v>35.25</v>
      </c>
    </row>
    <row r="1248" spans="1:17">
      <c r="A1248" s="8" t="s">
        <v>3355</v>
      </c>
      <c r="B1248" s="8" t="s">
        <v>175</v>
      </c>
      <c r="C1248" s="8" t="s">
        <v>35</v>
      </c>
      <c r="D1248" s="8" t="s">
        <v>23</v>
      </c>
      <c r="E1248" s="8" t="s">
        <v>1411</v>
      </c>
      <c r="F1248" s="8" t="s">
        <v>1390</v>
      </c>
      <c r="G1248" s="8">
        <v>70.77</v>
      </c>
      <c r="H1248" s="8">
        <v>13.28</v>
      </c>
      <c r="I1248" s="8">
        <v>1.3197000000000001</v>
      </c>
      <c r="J1248" s="8">
        <v>1.0684</v>
      </c>
      <c r="K1248" s="8" t="s">
        <v>1376</v>
      </c>
      <c r="L1248" s="8">
        <v>636</v>
      </c>
      <c r="M1248" s="8" t="s">
        <v>1403</v>
      </c>
      <c r="N1248" s="89" t="s">
        <v>1655</v>
      </c>
      <c r="O1248" s="8" t="s">
        <v>1866</v>
      </c>
      <c r="P1248" s="8">
        <v>120</v>
      </c>
      <c r="Q1248" s="8">
        <v>41.38</v>
      </c>
    </row>
    <row r="1249" spans="1:17">
      <c r="A1249" s="9" t="s">
        <v>3356</v>
      </c>
      <c r="B1249" s="9" t="s">
        <v>163</v>
      </c>
      <c r="C1249" s="9" t="s">
        <v>7</v>
      </c>
      <c r="D1249" s="9" t="s">
        <v>31</v>
      </c>
      <c r="E1249" s="9" t="s">
        <v>1380</v>
      </c>
      <c r="F1249" s="9" t="s">
        <v>1390</v>
      </c>
      <c r="G1249" s="9">
        <v>99.05</v>
      </c>
      <c r="H1249" s="9">
        <v>11.25</v>
      </c>
      <c r="I1249" s="9">
        <v>1.1658999999999999</v>
      </c>
      <c r="J1249" s="9">
        <v>1.3785000000000001</v>
      </c>
      <c r="K1249" s="9" t="s">
        <v>1395</v>
      </c>
      <c r="L1249" s="9">
        <v>811</v>
      </c>
      <c r="M1249" s="9" t="s">
        <v>1426</v>
      </c>
      <c r="N1249" s="90" t="s">
        <v>2813</v>
      </c>
      <c r="O1249" s="9"/>
      <c r="P1249" s="9">
        <v>120</v>
      </c>
      <c r="Q1249" s="9">
        <v>75.430000000000007</v>
      </c>
    </row>
    <row r="1250" spans="1:17">
      <c r="A1250" s="8" t="s">
        <v>3357</v>
      </c>
      <c r="B1250" s="8" t="s">
        <v>347</v>
      </c>
      <c r="C1250" s="8" t="s">
        <v>35</v>
      </c>
      <c r="D1250" s="8" t="s">
        <v>10</v>
      </c>
      <c r="E1250" s="8" t="s">
        <v>1400</v>
      </c>
      <c r="F1250" s="8" t="s">
        <v>1384</v>
      </c>
      <c r="G1250" s="8">
        <v>39.58</v>
      </c>
      <c r="H1250" s="8">
        <v>14.69</v>
      </c>
      <c r="I1250" s="8">
        <v>0.43840000000000001</v>
      </c>
      <c r="J1250" s="8">
        <v>3.5666000000000002</v>
      </c>
      <c r="K1250" s="8" t="s">
        <v>1412</v>
      </c>
      <c r="L1250" s="8">
        <v>859</v>
      </c>
      <c r="M1250" s="8" t="s">
        <v>1377</v>
      </c>
      <c r="N1250" s="89" t="s">
        <v>1643</v>
      </c>
      <c r="O1250" s="8" t="s">
        <v>3358</v>
      </c>
      <c r="P1250" s="8">
        <v>12</v>
      </c>
      <c r="Q1250" s="8">
        <v>4.72</v>
      </c>
    </row>
    <row r="1251" spans="1:17">
      <c r="A1251" s="9" t="s">
        <v>3359</v>
      </c>
      <c r="B1251" s="9" t="s">
        <v>973</v>
      </c>
      <c r="C1251" s="9" t="s">
        <v>24</v>
      </c>
      <c r="D1251" s="9" t="s">
        <v>10</v>
      </c>
      <c r="E1251" s="9" t="s">
        <v>1389</v>
      </c>
      <c r="F1251" s="9" t="s">
        <v>1384</v>
      </c>
      <c r="G1251" s="9">
        <v>98.7</v>
      </c>
      <c r="H1251" s="9">
        <v>14.63</v>
      </c>
      <c r="I1251" s="9">
        <v>1.9162999999999999</v>
      </c>
      <c r="J1251" s="9">
        <v>3.4036</v>
      </c>
      <c r="K1251" s="9"/>
      <c r="L1251" s="9">
        <v>745</v>
      </c>
      <c r="M1251" s="9" t="s">
        <v>1396</v>
      </c>
      <c r="N1251" s="90" t="s">
        <v>3080</v>
      </c>
      <c r="O1251" s="9" t="s">
        <v>3360</v>
      </c>
      <c r="P1251" s="9">
        <v>36</v>
      </c>
      <c r="Q1251" s="9">
        <v>75.14</v>
      </c>
    </row>
    <row r="1252" spans="1:17">
      <c r="A1252" s="8" t="s">
        <v>3361</v>
      </c>
      <c r="B1252" s="8" t="s">
        <v>1344</v>
      </c>
      <c r="C1252" s="8" t="s">
        <v>32</v>
      </c>
      <c r="D1252" s="8" t="s">
        <v>44</v>
      </c>
      <c r="E1252" s="8" t="s">
        <v>1411</v>
      </c>
      <c r="F1252" s="8" t="s">
        <v>1390</v>
      </c>
      <c r="G1252" s="8">
        <v>6.84</v>
      </c>
      <c r="H1252" s="8">
        <v>18.190000000000001</v>
      </c>
      <c r="I1252" s="8">
        <v>0.11210000000000001</v>
      </c>
      <c r="J1252" s="8">
        <v>0.1111</v>
      </c>
      <c r="K1252" s="8" t="s">
        <v>1395</v>
      </c>
      <c r="L1252" s="8">
        <v>602</v>
      </c>
      <c r="M1252" s="8" t="s">
        <v>1403</v>
      </c>
      <c r="N1252" s="89" t="s">
        <v>581</v>
      </c>
      <c r="O1252" s="8" t="s">
        <v>1895</v>
      </c>
      <c r="P1252" s="8">
        <v>180</v>
      </c>
      <c r="Q1252" s="8">
        <v>3.43</v>
      </c>
    </row>
    <row r="1253" spans="1:17">
      <c r="A1253" s="9" t="s">
        <v>3362</v>
      </c>
      <c r="B1253" s="9" t="s">
        <v>240</v>
      </c>
      <c r="C1253" s="9" t="s">
        <v>12</v>
      </c>
      <c r="D1253" s="9" t="s">
        <v>31</v>
      </c>
      <c r="E1253" s="9" t="s">
        <v>1374</v>
      </c>
      <c r="F1253" s="9" t="s">
        <v>1384</v>
      </c>
      <c r="G1253" s="9">
        <v>14.86</v>
      </c>
      <c r="H1253" s="9">
        <v>9.1300000000000008</v>
      </c>
      <c r="I1253" s="9">
        <v>0.1133</v>
      </c>
      <c r="J1253" s="9">
        <v>0.47339999999999999</v>
      </c>
      <c r="K1253" s="9" t="s">
        <v>1412</v>
      </c>
      <c r="L1253" s="9">
        <v>644</v>
      </c>
      <c r="M1253" s="9" t="s">
        <v>1396</v>
      </c>
      <c r="N1253" s="90" t="s">
        <v>1624</v>
      </c>
      <c r="O1253" s="9" t="s">
        <v>1645</v>
      </c>
      <c r="P1253" s="9">
        <v>36</v>
      </c>
      <c r="Q1253" s="9">
        <v>5.61</v>
      </c>
    </row>
    <row r="1254" spans="1:17">
      <c r="A1254" s="8" t="s">
        <v>3363</v>
      </c>
      <c r="B1254" s="8" t="s">
        <v>915</v>
      </c>
      <c r="C1254" s="8" t="s">
        <v>41</v>
      </c>
      <c r="D1254" s="8" t="s">
        <v>23</v>
      </c>
      <c r="E1254" s="8" t="s">
        <v>1408</v>
      </c>
      <c r="F1254" s="8" t="s">
        <v>1384</v>
      </c>
      <c r="G1254" s="8">
        <v>1.1299999999999999</v>
      </c>
      <c r="H1254" s="8">
        <v>15.49</v>
      </c>
      <c r="I1254" s="8">
        <v>1.4999999999999999E-2</v>
      </c>
      <c r="J1254" s="8">
        <v>1.6199999999999999E-2</v>
      </c>
      <c r="K1254" s="8" t="s">
        <v>1358</v>
      </c>
      <c r="L1254" s="8">
        <v>765</v>
      </c>
      <c r="M1254" s="8" t="s">
        <v>1396</v>
      </c>
      <c r="N1254" s="89" t="s">
        <v>1453</v>
      </c>
      <c r="O1254" s="8" t="s">
        <v>535</v>
      </c>
      <c r="P1254" s="8">
        <v>180</v>
      </c>
      <c r="Q1254" s="8">
        <v>0.97</v>
      </c>
    </row>
    <row r="1255" spans="1:17">
      <c r="A1255" s="9" t="s">
        <v>3364</v>
      </c>
      <c r="B1255" s="9" t="s">
        <v>437</v>
      </c>
      <c r="C1255" s="9" t="s">
        <v>28</v>
      </c>
      <c r="D1255" s="9" t="s">
        <v>10</v>
      </c>
      <c r="E1255" s="9" t="s">
        <v>1408</v>
      </c>
      <c r="F1255" s="9" t="s">
        <v>1384</v>
      </c>
      <c r="G1255" s="9">
        <v>32.549999999999997</v>
      </c>
      <c r="H1255" s="9">
        <v>12.37</v>
      </c>
      <c r="I1255" s="9">
        <v>0.23380000000000001</v>
      </c>
      <c r="J1255" s="9">
        <v>0.36680000000000001</v>
      </c>
      <c r="K1255" s="9" t="s">
        <v>1358</v>
      </c>
      <c r="L1255" s="9">
        <v>560</v>
      </c>
      <c r="M1255" s="9" t="s">
        <v>1386</v>
      </c>
      <c r="N1255" s="90" t="s">
        <v>1909</v>
      </c>
      <c r="O1255" s="9"/>
      <c r="P1255" s="9">
        <v>240</v>
      </c>
      <c r="Q1255" s="9">
        <v>25.16</v>
      </c>
    </row>
    <row r="1256" spans="1:17">
      <c r="A1256" s="8" t="s">
        <v>3365</v>
      </c>
      <c r="B1256" s="8" t="s">
        <v>1025</v>
      </c>
      <c r="C1256" s="8" t="s">
        <v>28</v>
      </c>
      <c r="D1256" s="8" t="s">
        <v>44</v>
      </c>
      <c r="E1256" s="8" t="s">
        <v>1411</v>
      </c>
      <c r="F1256" s="8" t="s">
        <v>1384</v>
      </c>
      <c r="G1256" s="8">
        <v>60.28</v>
      </c>
      <c r="H1256" s="8">
        <v>10.14</v>
      </c>
      <c r="I1256" s="8">
        <v>0.4168</v>
      </c>
      <c r="J1256" s="8">
        <v>0.58730000000000004</v>
      </c>
      <c r="K1256" s="8" t="s">
        <v>1385</v>
      </c>
      <c r="L1256" s="8">
        <v>640</v>
      </c>
      <c r="M1256" s="8" t="s">
        <v>1396</v>
      </c>
      <c r="N1256" s="89" t="s">
        <v>3366</v>
      </c>
      <c r="O1256" s="8" t="s">
        <v>1662</v>
      </c>
      <c r="P1256" s="8">
        <v>240</v>
      </c>
      <c r="Q1256" s="8">
        <v>0</v>
      </c>
    </row>
    <row r="1257" spans="1:17">
      <c r="A1257" s="9" t="s">
        <v>3367</v>
      </c>
      <c r="B1257" s="9" t="s">
        <v>1279</v>
      </c>
      <c r="C1257" s="9" t="s">
        <v>28</v>
      </c>
      <c r="D1257" s="9" t="s">
        <v>1360</v>
      </c>
      <c r="E1257" s="9" t="s">
        <v>1408</v>
      </c>
      <c r="F1257" s="9" t="s">
        <v>1384</v>
      </c>
      <c r="G1257" s="9">
        <v>61.71</v>
      </c>
      <c r="H1257" s="9">
        <v>8.89</v>
      </c>
      <c r="I1257" s="9">
        <v>1.014</v>
      </c>
      <c r="J1257" s="9">
        <v>2.8161</v>
      </c>
      <c r="K1257" s="9" t="s">
        <v>1412</v>
      </c>
      <c r="L1257" s="9">
        <v>709</v>
      </c>
      <c r="M1257" s="9" t="s">
        <v>1426</v>
      </c>
      <c r="N1257" s="90" t="s">
        <v>3368</v>
      </c>
      <c r="O1257" s="9"/>
      <c r="P1257" s="9">
        <v>24</v>
      </c>
      <c r="Q1257" s="9">
        <v>35.32</v>
      </c>
    </row>
    <row r="1258" spans="1:17">
      <c r="A1258" s="8" t="s">
        <v>3369</v>
      </c>
      <c r="B1258" s="8" t="s">
        <v>1244</v>
      </c>
      <c r="C1258" s="8" t="s">
        <v>16</v>
      </c>
      <c r="D1258" s="8" t="s">
        <v>23</v>
      </c>
      <c r="E1258" s="8" t="s">
        <v>1380</v>
      </c>
      <c r="F1258" s="8" t="s">
        <v>1384</v>
      </c>
      <c r="G1258" s="8">
        <v>9.42</v>
      </c>
      <c r="H1258" s="8">
        <v>13.61</v>
      </c>
      <c r="I1258" s="8">
        <v>0.1333</v>
      </c>
      <c r="J1258" s="8">
        <v>0.84409999999999996</v>
      </c>
      <c r="K1258" s="8" t="s">
        <v>1376</v>
      </c>
      <c r="L1258" s="8">
        <v>663</v>
      </c>
      <c r="M1258" s="8" t="s">
        <v>1426</v>
      </c>
      <c r="N1258" s="89" t="s">
        <v>1206</v>
      </c>
      <c r="O1258" s="8"/>
      <c r="P1258" s="8">
        <v>12</v>
      </c>
      <c r="Q1258" s="8">
        <v>8.8000000000000007</v>
      </c>
    </row>
    <row r="1259" spans="1:17">
      <c r="A1259" s="9" t="s">
        <v>3370</v>
      </c>
      <c r="B1259" s="9" t="s">
        <v>107</v>
      </c>
      <c r="C1259" s="9" t="s">
        <v>20</v>
      </c>
      <c r="D1259" s="9" t="s">
        <v>44</v>
      </c>
      <c r="E1259" s="9" t="s">
        <v>1411</v>
      </c>
      <c r="F1259" s="9" t="s">
        <v>1390</v>
      </c>
      <c r="G1259" s="9"/>
      <c r="H1259" s="9">
        <v>8.57</v>
      </c>
      <c r="I1259" s="9">
        <v>1.3460000000000001</v>
      </c>
      <c r="J1259" s="9">
        <v>0.76680000000000004</v>
      </c>
      <c r="K1259" s="9" t="s">
        <v>1412</v>
      </c>
      <c r="L1259" s="9">
        <v>792</v>
      </c>
      <c r="M1259" s="9" t="s">
        <v>1386</v>
      </c>
      <c r="N1259" s="90" t="s">
        <v>1563</v>
      </c>
      <c r="O1259" s="9"/>
      <c r="P1259" s="9">
        <v>180</v>
      </c>
      <c r="Q1259" s="9">
        <v>47.05</v>
      </c>
    </row>
    <row r="1260" spans="1:17">
      <c r="A1260" s="8" t="s">
        <v>3371</v>
      </c>
      <c r="B1260" s="8" t="s">
        <v>843</v>
      </c>
      <c r="C1260" s="8" t="s">
        <v>28</v>
      </c>
      <c r="D1260" s="8" t="s">
        <v>31</v>
      </c>
      <c r="E1260" s="8" t="s">
        <v>1400</v>
      </c>
      <c r="F1260" s="8" t="s">
        <v>1375</v>
      </c>
      <c r="G1260" s="8">
        <v>59.64</v>
      </c>
      <c r="H1260" s="8">
        <v>15.95</v>
      </c>
      <c r="I1260" s="8">
        <v>0.78549999999999998</v>
      </c>
      <c r="J1260" s="8">
        <v>1.4487000000000001</v>
      </c>
      <c r="K1260" s="8" t="s">
        <v>1395</v>
      </c>
      <c r="L1260" s="8">
        <v>740</v>
      </c>
      <c r="M1260" s="8" t="s">
        <v>1403</v>
      </c>
      <c r="N1260" s="89" t="s">
        <v>2971</v>
      </c>
      <c r="O1260" s="8" t="s">
        <v>1909</v>
      </c>
      <c r="P1260" s="8">
        <v>60</v>
      </c>
      <c r="Q1260" s="8">
        <v>27.21</v>
      </c>
    </row>
    <row r="1261" spans="1:17">
      <c r="A1261" s="9" t="s">
        <v>3372</v>
      </c>
      <c r="B1261" s="9" t="s">
        <v>149</v>
      </c>
      <c r="C1261" s="9" t="s">
        <v>24</v>
      </c>
      <c r="D1261" s="9" t="s">
        <v>31</v>
      </c>
      <c r="E1261" s="9" t="s">
        <v>1389</v>
      </c>
      <c r="F1261" s="9" t="s">
        <v>1390</v>
      </c>
      <c r="G1261" s="9">
        <v>61.17</v>
      </c>
      <c r="H1261" s="9">
        <v>7.66</v>
      </c>
      <c r="I1261" s="9">
        <v>0.36699999999999999</v>
      </c>
      <c r="J1261" s="9">
        <v>5.3114999999999997</v>
      </c>
      <c r="K1261" s="9" t="s">
        <v>1376</v>
      </c>
      <c r="L1261" s="9">
        <v>629</v>
      </c>
      <c r="M1261" s="9" t="s">
        <v>1426</v>
      </c>
      <c r="N1261" s="90" t="s">
        <v>1728</v>
      </c>
      <c r="O1261" s="9"/>
      <c r="P1261" s="9">
        <v>12</v>
      </c>
      <c r="Q1261" s="9">
        <v>30.02</v>
      </c>
    </row>
    <row r="1262" spans="1:17">
      <c r="A1262" s="8" t="s">
        <v>3373</v>
      </c>
      <c r="B1262" s="8" t="s">
        <v>608</v>
      </c>
      <c r="C1262" s="8" t="s">
        <v>35</v>
      </c>
      <c r="D1262" s="8" t="s">
        <v>10</v>
      </c>
      <c r="E1262" s="8" t="s">
        <v>1380</v>
      </c>
      <c r="F1262" s="8" t="s">
        <v>1375</v>
      </c>
      <c r="G1262" s="8">
        <v>32.520000000000003</v>
      </c>
      <c r="H1262" s="8">
        <v>8.5299999999999994</v>
      </c>
      <c r="I1262" s="8">
        <v>0.2712</v>
      </c>
      <c r="J1262" s="8">
        <v>0.2828</v>
      </c>
      <c r="K1262" s="8" t="s">
        <v>1385</v>
      </c>
      <c r="L1262" s="8">
        <v>690</v>
      </c>
      <c r="M1262" s="8" t="s">
        <v>1426</v>
      </c>
      <c r="N1262" s="89" t="s">
        <v>2596</v>
      </c>
      <c r="O1262" s="8"/>
      <c r="P1262" s="8">
        <v>240</v>
      </c>
      <c r="Q1262" s="8">
        <v>0</v>
      </c>
    </row>
    <row r="1263" spans="1:17">
      <c r="A1263" s="9" t="s">
        <v>3374</v>
      </c>
      <c r="B1263" s="9" t="s">
        <v>99</v>
      </c>
      <c r="C1263" s="9" t="s">
        <v>38</v>
      </c>
      <c r="D1263" s="9" t="s">
        <v>31</v>
      </c>
      <c r="E1263" s="9" t="s">
        <v>1389</v>
      </c>
      <c r="F1263" s="9" t="s">
        <v>1375</v>
      </c>
      <c r="G1263" s="9">
        <v>72.569999999999993</v>
      </c>
      <c r="H1263" s="9">
        <v>9.27</v>
      </c>
      <c r="I1263" s="9">
        <v>1.03</v>
      </c>
      <c r="J1263" s="9">
        <v>0.92989999999999995</v>
      </c>
      <c r="K1263" s="9" t="s">
        <v>1412</v>
      </c>
      <c r="L1263" s="9">
        <v>611</v>
      </c>
      <c r="M1263" s="9" t="s">
        <v>1426</v>
      </c>
      <c r="N1263" s="90" t="s">
        <v>1668</v>
      </c>
      <c r="O1263" s="9"/>
      <c r="P1263" s="9">
        <v>120</v>
      </c>
      <c r="Q1263" s="9">
        <v>35.619999999999997</v>
      </c>
    </row>
    <row r="1264" spans="1:17">
      <c r="A1264" s="8" t="s">
        <v>3375</v>
      </c>
      <c r="B1264" s="8" t="s">
        <v>342</v>
      </c>
      <c r="C1264" s="8" t="s">
        <v>28</v>
      </c>
      <c r="D1264" s="8" t="s">
        <v>10</v>
      </c>
      <c r="E1264" s="8" t="s">
        <v>1411</v>
      </c>
      <c r="F1264" s="8" t="s">
        <v>1375</v>
      </c>
      <c r="G1264" s="8">
        <v>67.86</v>
      </c>
      <c r="H1264" s="8">
        <v>9.0500000000000007</v>
      </c>
      <c r="I1264" s="8">
        <v>0.59430000000000005</v>
      </c>
      <c r="J1264" s="8">
        <v>1.6902999999999999</v>
      </c>
      <c r="K1264" s="8" t="s">
        <v>1412</v>
      </c>
      <c r="L1264" s="8">
        <v>887</v>
      </c>
      <c r="M1264" s="8" t="s">
        <v>1403</v>
      </c>
      <c r="N1264" s="89" t="s">
        <v>3086</v>
      </c>
      <c r="O1264" s="8" t="s">
        <v>219</v>
      </c>
      <c r="P1264" s="8">
        <v>48</v>
      </c>
      <c r="Q1264" s="8">
        <v>8.6300000000000008</v>
      </c>
    </row>
    <row r="1265" spans="1:17">
      <c r="A1265" s="9" t="s">
        <v>3376</v>
      </c>
      <c r="B1265" s="9" t="s">
        <v>522</v>
      </c>
      <c r="C1265" s="9" t="s">
        <v>12</v>
      </c>
      <c r="D1265" s="9" t="s">
        <v>31</v>
      </c>
      <c r="E1265" s="9" t="s">
        <v>1408</v>
      </c>
      <c r="F1265" s="9" t="s">
        <v>1384</v>
      </c>
      <c r="G1265" s="9">
        <v>94.29</v>
      </c>
      <c r="H1265" s="9">
        <v>8.69</v>
      </c>
      <c r="I1265" s="9">
        <v>1.2275</v>
      </c>
      <c r="J1265" s="9">
        <v>1.5022</v>
      </c>
      <c r="K1265" s="9" t="s">
        <v>1376</v>
      </c>
      <c r="L1265" s="9">
        <v>879</v>
      </c>
      <c r="M1265" s="9" t="s">
        <v>1426</v>
      </c>
      <c r="N1265" s="90" t="s">
        <v>460</v>
      </c>
      <c r="O1265" s="9"/>
      <c r="P1265" s="9">
        <v>84</v>
      </c>
      <c r="Q1265" s="9">
        <v>40.22</v>
      </c>
    </row>
    <row r="1266" spans="1:17">
      <c r="A1266" s="8" t="s">
        <v>3377</v>
      </c>
      <c r="B1266" s="8" t="s">
        <v>616</v>
      </c>
      <c r="C1266" s="8" t="s">
        <v>7</v>
      </c>
      <c r="D1266" s="8" t="s">
        <v>1360</v>
      </c>
      <c r="E1266" s="8" t="s">
        <v>1408</v>
      </c>
      <c r="F1266" s="8" t="s">
        <v>1384</v>
      </c>
      <c r="G1266" s="8">
        <v>37.520000000000003</v>
      </c>
      <c r="H1266" s="8">
        <v>18.46</v>
      </c>
      <c r="I1266" s="8">
        <v>0.30740000000000001</v>
      </c>
      <c r="J1266" s="8">
        <v>1.3651</v>
      </c>
      <c r="K1266" s="8" t="s">
        <v>1358</v>
      </c>
      <c r="L1266" s="8">
        <v>719</v>
      </c>
      <c r="M1266" s="8" t="s">
        <v>1426</v>
      </c>
      <c r="N1266" s="89" t="s">
        <v>2192</v>
      </c>
      <c r="O1266" s="8"/>
      <c r="P1266" s="8">
        <v>36</v>
      </c>
      <c r="Q1266" s="8">
        <v>15.2</v>
      </c>
    </row>
    <row r="1267" spans="1:17">
      <c r="A1267" s="9" t="s">
        <v>3378</v>
      </c>
      <c r="B1267" s="9" t="s">
        <v>541</v>
      </c>
      <c r="C1267" s="9" t="s">
        <v>38</v>
      </c>
      <c r="D1267" s="9" t="s">
        <v>1360</v>
      </c>
      <c r="E1267" s="9" t="s">
        <v>1411</v>
      </c>
      <c r="F1267" s="9" t="s">
        <v>1375</v>
      </c>
      <c r="G1267" s="9">
        <v>23.41</v>
      </c>
      <c r="H1267" s="9">
        <v>17.53</v>
      </c>
      <c r="I1267" s="9">
        <v>0.1661</v>
      </c>
      <c r="J1267" s="9">
        <v>0.4148</v>
      </c>
      <c r="K1267" s="9" t="s">
        <v>1376</v>
      </c>
      <c r="L1267" s="9">
        <v>604</v>
      </c>
      <c r="M1267" s="9" t="s">
        <v>1386</v>
      </c>
      <c r="N1267" s="90" t="s">
        <v>3091</v>
      </c>
      <c r="O1267" s="9"/>
      <c r="P1267" s="9">
        <v>120</v>
      </c>
      <c r="Q1267" s="9">
        <v>11.15</v>
      </c>
    </row>
    <row r="1268" spans="1:17">
      <c r="A1268" s="8" t="s">
        <v>3379</v>
      </c>
      <c r="B1268" s="8" t="s">
        <v>309</v>
      </c>
      <c r="C1268" s="8" t="s">
        <v>41</v>
      </c>
      <c r="D1268" s="8" t="s">
        <v>1360</v>
      </c>
      <c r="E1268" s="8" t="s">
        <v>1389</v>
      </c>
      <c r="F1268" s="8" t="s">
        <v>1384</v>
      </c>
      <c r="G1268" s="8">
        <v>30.9</v>
      </c>
      <c r="H1268" s="8">
        <v>13.46</v>
      </c>
      <c r="I1268" s="8">
        <v>0.51100000000000001</v>
      </c>
      <c r="J1268" s="8">
        <v>1.4757</v>
      </c>
      <c r="K1268" s="8" t="s">
        <v>1412</v>
      </c>
      <c r="L1268" s="8">
        <v>667</v>
      </c>
      <c r="M1268" s="8" t="s">
        <v>1381</v>
      </c>
      <c r="N1268" s="89" t="s">
        <v>2862</v>
      </c>
      <c r="O1268" s="8"/>
      <c r="P1268" s="8">
        <v>24</v>
      </c>
      <c r="Q1268" s="8">
        <v>18.600000000000001</v>
      </c>
    </row>
    <row r="1269" spans="1:17">
      <c r="A1269" s="9" t="s">
        <v>3380</v>
      </c>
      <c r="B1269" s="9" t="s">
        <v>383</v>
      </c>
      <c r="C1269" s="9" t="s">
        <v>35</v>
      </c>
      <c r="D1269" s="9" t="s">
        <v>10</v>
      </c>
      <c r="E1269" s="9" t="s">
        <v>1400</v>
      </c>
      <c r="F1269" s="9" t="s">
        <v>1384</v>
      </c>
      <c r="G1269" s="9">
        <v>98.63</v>
      </c>
      <c r="H1269" s="9">
        <v>15.77</v>
      </c>
      <c r="I1269" s="9">
        <v>1.93</v>
      </c>
      <c r="J1269" s="9">
        <v>4.8183999999999996</v>
      </c>
      <c r="K1269" s="9" t="s">
        <v>1395</v>
      </c>
      <c r="L1269" s="9">
        <v>728</v>
      </c>
      <c r="M1269" s="9" t="s">
        <v>1403</v>
      </c>
      <c r="N1269" s="90" t="s">
        <v>1749</v>
      </c>
      <c r="O1269" s="9" t="s">
        <v>2670</v>
      </c>
      <c r="P1269" s="9">
        <v>24</v>
      </c>
      <c r="Q1269" s="9">
        <v>13.65</v>
      </c>
    </row>
    <row r="1270" spans="1:17">
      <c r="A1270" s="8" t="s">
        <v>3381</v>
      </c>
      <c r="B1270" s="8" t="s">
        <v>588</v>
      </c>
      <c r="C1270" s="8" t="s">
        <v>7</v>
      </c>
      <c r="D1270" s="8" t="s">
        <v>1360</v>
      </c>
      <c r="E1270" s="8" t="s">
        <v>1389</v>
      </c>
      <c r="F1270" s="8" t="s">
        <v>1384</v>
      </c>
      <c r="G1270" s="8">
        <v>42.38</v>
      </c>
      <c r="H1270" s="8">
        <v>8.0399999999999991</v>
      </c>
      <c r="I1270" s="8">
        <v>0.57840000000000003</v>
      </c>
      <c r="J1270" s="8">
        <v>1.0354000000000001</v>
      </c>
      <c r="K1270" s="8" t="s">
        <v>1395</v>
      </c>
      <c r="L1270" s="8">
        <v>557</v>
      </c>
      <c r="M1270" s="8" t="s">
        <v>1426</v>
      </c>
      <c r="N1270" s="89" t="s">
        <v>2571</v>
      </c>
      <c r="O1270" s="8"/>
      <c r="P1270" s="8">
        <v>48</v>
      </c>
      <c r="Q1270" s="8">
        <v>21.87</v>
      </c>
    </row>
    <row r="1271" spans="1:17">
      <c r="A1271" s="9" t="s">
        <v>3382</v>
      </c>
      <c r="B1271" s="9" t="s">
        <v>61</v>
      </c>
      <c r="C1271" s="9" t="s">
        <v>7</v>
      </c>
      <c r="D1271" s="9" t="s">
        <v>10</v>
      </c>
      <c r="E1271" s="9" t="s">
        <v>1389</v>
      </c>
      <c r="F1271" s="9" t="s">
        <v>1390</v>
      </c>
      <c r="G1271" s="9">
        <v>58.59</v>
      </c>
      <c r="H1271" s="9">
        <v>8.59</v>
      </c>
      <c r="I1271" s="9">
        <v>0.42149999999999999</v>
      </c>
      <c r="J1271" s="9">
        <v>0.93049999999999999</v>
      </c>
      <c r="K1271" s="9" t="s">
        <v>1376</v>
      </c>
      <c r="L1271" s="9">
        <v>657</v>
      </c>
      <c r="M1271" s="9" t="s">
        <v>1381</v>
      </c>
      <c r="N1271" s="90" t="s">
        <v>3383</v>
      </c>
      <c r="O1271" s="9"/>
      <c r="P1271" s="9">
        <v>84</v>
      </c>
      <c r="Q1271" s="9">
        <v>40.72</v>
      </c>
    </row>
    <row r="1272" spans="1:17">
      <c r="A1272" s="8" t="s">
        <v>3384</v>
      </c>
      <c r="B1272" s="8" t="s">
        <v>584</v>
      </c>
      <c r="C1272" s="8" t="s">
        <v>41</v>
      </c>
      <c r="D1272" s="8" t="s">
        <v>31</v>
      </c>
      <c r="E1272" s="8" t="s">
        <v>1380</v>
      </c>
      <c r="F1272" s="8" t="s">
        <v>1390</v>
      </c>
      <c r="G1272" s="8">
        <v>45.5</v>
      </c>
      <c r="H1272" s="8">
        <v>16.43</v>
      </c>
      <c r="I1272" s="8">
        <v>0.32479999999999998</v>
      </c>
      <c r="J1272" s="8">
        <v>4.1375000000000002</v>
      </c>
      <c r="K1272" s="8" t="s">
        <v>1412</v>
      </c>
      <c r="L1272" s="8">
        <v>835</v>
      </c>
      <c r="M1272" s="8" t="s">
        <v>1426</v>
      </c>
      <c r="N1272" s="89" t="s">
        <v>749</v>
      </c>
      <c r="O1272" s="8"/>
      <c r="P1272" s="8">
        <v>12</v>
      </c>
      <c r="Q1272" s="8">
        <v>9.84</v>
      </c>
    </row>
    <row r="1273" spans="1:17">
      <c r="A1273" s="9" t="s">
        <v>3385</v>
      </c>
      <c r="B1273" s="9" t="s">
        <v>971</v>
      </c>
      <c r="C1273" s="9" t="s">
        <v>35</v>
      </c>
      <c r="D1273" s="9" t="s">
        <v>44</v>
      </c>
      <c r="E1273" s="9" t="s">
        <v>1411</v>
      </c>
      <c r="F1273" s="9" t="s">
        <v>1384</v>
      </c>
      <c r="G1273" s="9">
        <v>29.2</v>
      </c>
      <c r="H1273" s="9">
        <v>12.35</v>
      </c>
      <c r="I1273" s="9">
        <v>0.27210000000000001</v>
      </c>
      <c r="J1273" s="9">
        <v>0.77400000000000002</v>
      </c>
      <c r="K1273" s="9" t="s">
        <v>1376</v>
      </c>
      <c r="L1273" s="9">
        <v>866</v>
      </c>
      <c r="M1273" s="9" t="s">
        <v>1396</v>
      </c>
      <c r="N1273" s="90" t="s">
        <v>2690</v>
      </c>
      <c r="O1273" s="9" t="s">
        <v>2768</v>
      </c>
      <c r="P1273" s="9">
        <v>48</v>
      </c>
      <c r="Q1273" s="9">
        <v>10.26</v>
      </c>
    </row>
    <row r="1274" spans="1:17">
      <c r="A1274" s="8" t="s">
        <v>3386</v>
      </c>
      <c r="B1274" s="8" t="s">
        <v>924</v>
      </c>
      <c r="C1274" s="8" t="s">
        <v>12</v>
      </c>
      <c r="D1274" s="8" t="s">
        <v>10</v>
      </c>
      <c r="E1274" s="8" t="s">
        <v>1374</v>
      </c>
      <c r="F1274" s="8" t="s">
        <v>1375</v>
      </c>
      <c r="G1274" s="8">
        <v>97.43</v>
      </c>
      <c r="H1274" s="8">
        <v>12.13</v>
      </c>
      <c r="I1274" s="8">
        <v>1.1127</v>
      </c>
      <c r="J1274" s="8">
        <v>8.6624999999999996</v>
      </c>
      <c r="K1274" s="8" t="s">
        <v>1412</v>
      </c>
      <c r="L1274" s="8">
        <v>588</v>
      </c>
      <c r="M1274" s="8" t="s">
        <v>1386</v>
      </c>
      <c r="N1274" s="89" t="s">
        <v>2257</v>
      </c>
      <c r="O1274" s="8"/>
      <c r="P1274" s="8">
        <v>12</v>
      </c>
      <c r="Q1274" s="8">
        <v>63.42</v>
      </c>
    </row>
    <row r="1275" spans="1:17">
      <c r="A1275" s="9" t="s">
        <v>3387</v>
      </c>
      <c r="B1275" s="9" t="s">
        <v>110</v>
      </c>
      <c r="C1275" s="9" t="s">
        <v>41</v>
      </c>
      <c r="D1275" s="9" t="s">
        <v>1360</v>
      </c>
      <c r="E1275" s="9" t="s">
        <v>1411</v>
      </c>
      <c r="F1275" s="9" t="s">
        <v>1384</v>
      </c>
      <c r="G1275" s="9">
        <v>82.32</v>
      </c>
      <c r="H1275" s="9">
        <v>12.74</v>
      </c>
      <c r="I1275" s="9">
        <v>0.47939999999999999</v>
      </c>
      <c r="J1275" s="9">
        <v>3.9036</v>
      </c>
      <c r="K1275" s="9" t="s">
        <v>1358</v>
      </c>
      <c r="L1275" s="9">
        <v>880</v>
      </c>
      <c r="M1275" s="9" t="s">
        <v>1396</v>
      </c>
      <c r="N1275" s="90" t="s">
        <v>86</v>
      </c>
      <c r="O1275" s="9" t="s">
        <v>2549</v>
      </c>
      <c r="P1275" s="9">
        <v>24</v>
      </c>
      <c r="Q1275" s="9">
        <v>25.44</v>
      </c>
    </row>
    <row r="1276" spans="1:17">
      <c r="A1276" s="8" t="s">
        <v>3388</v>
      </c>
      <c r="B1276" s="8" t="s">
        <v>939</v>
      </c>
      <c r="C1276" s="8" t="s">
        <v>38</v>
      </c>
      <c r="D1276" s="8" t="s">
        <v>44</v>
      </c>
      <c r="E1276" s="8" t="s">
        <v>1380</v>
      </c>
      <c r="F1276" s="8" t="s">
        <v>1375</v>
      </c>
      <c r="G1276" s="8">
        <v>63.29</v>
      </c>
      <c r="H1276" s="8">
        <v>12.2</v>
      </c>
      <c r="I1276" s="8">
        <v>0.63480000000000003</v>
      </c>
      <c r="J1276" s="8">
        <v>2.1082000000000001</v>
      </c>
      <c r="K1276" s="8" t="s">
        <v>1395</v>
      </c>
      <c r="L1276" s="8">
        <v>894</v>
      </c>
      <c r="M1276" s="8" t="s">
        <v>1386</v>
      </c>
      <c r="N1276" s="89" t="s">
        <v>2412</v>
      </c>
      <c r="O1276" s="8"/>
      <c r="P1276" s="8">
        <v>36</v>
      </c>
      <c r="Q1276" s="8">
        <v>12.95</v>
      </c>
    </row>
    <row r="1277" spans="1:17">
      <c r="A1277" s="9" t="s">
        <v>3389</v>
      </c>
      <c r="B1277" s="9" t="s">
        <v>1226</v>
      </c>
      <c r="C1277" s="9" t="s">
        <v>16</v>
      </c>
      <c r="D1277" s="9" t="s">
        <v>44</v>
      </c>
      <c r="E1277" s="9" t="s">
        <v>1374</v>
      </c>
      <c r="F1277" s="9" t="s">
        <v>1390</v>
      </c>
      <c r="G1277" s="9">
        <v>72.33</v>
      </c>
      <c r="H1277" s="9">
        <v>11.54</v>
      </c>
      <c r="I1277" s="9">
        <v>0.60109999999999997</v>
      </c>
      <c r="J1277" s="9">
        <v>0.8468</v>
      </c>
      <c r="K1277" s="9" t="s">
        <v>1385</v>
      </c>
      <c r="L1277" s="9">
        <v>610</v>
      </c>
      <c r="M1277" s="9" t="s">
        <v>1396</v>
      </c>
      <c r="N1277" s="90" t="s">
        <v>1561</v>
      </c>
      <c r="O1277" s="9" t="s">
        <v>3390</v>
      </c>
      <c r="P1277" s="9">
        <v>180</v>
      </c>
      <c r="Q1277" s="9">
        <v>0</v>
      </c>
    </row>
    <row r="1278" spans="1:17">
      <c r="A1278" s="8" t="s">
        <v>3391</v>
      </c>
      <c r="B1278" s="8" t="s">
        <v>103</v>
      </c>
      <c r="C1278" s="8" t="s">
        <v>7</v>
      </c>
      <c r="D1278" s="8" t="s">
        <v>10</v>
      </c>
      <c r="E1278" s="8" t="s">
        <v>1374</v>
      </c>
      <c r="F1278" s="8" t="s">
        <v>1384</v>
      </c>
      <c r="G1278" s="8">
        <v>45.9</v>
      </c>
      <c r="H1278" s="8">
        <v>17.489999999999998</v>
      </c>
      <c r="I1278" s="8">
        <v>0.62180000000000002</v>
      </c>
      <c r="J1278" s="8">
        <v>0.69040000000000001</v>
      </c>
      <c r="K1278" s="8" t="s">
        <v>1358</v>
      </c>
      <c r="L1278" s="8">
        <v>566</v>
      </c>
      <c r="M1278" s="8" t="s">
        <v>1381</v>
      </c>
      <c r="N1278" s="89" t="s">
        <v>2493</v>
      </c>
      <c r="O1278" s="8"/>
      <c r="P1278" s="8">
        <v>240</v>
      </c>
      <c r="Q1278" s="8">
        <v>38.68</v>
      </c>
    </row>
    <row r="1279" spans="1:17">
      <c r="A1279" s="9" t="s">
        <v>3392</v>
      </c>
      <c r="B1279" s="9" t="s">
        <v>288</v>
      </c>
      <c r="C1279" s="9" t="s">
        <v>24</v>
      </c>
      <c r="D1279" s="9" t="s">
        <v>44</v>
      </c>
      <c r="E1279" s="9" t="s">
        <v>1408</v>
      </c>
      <c r="F1279" s="9" t="s">
        <v>1390</v>
      </c>
      <c r="G1279" s="9">
        <v>66.209999999999994</v>
      </c>
      <c r="H1279" s="9">
        <v>11.68</v>
      </c>
      <c r="I1279" s="9">
        <v>0.9395</v>
      </c>
      <c r="J1279" s="9">
        <v>2.1890000000000001</v>
      </c>
      <c r="K1279" s="9" t="s">
        <v>1376</v>
      </c>
      <c r="L1279" s="9">
        <v>759</v>
      </c>
      <c r="M1279" s="9" t="s">
        <v>1403</v>
      </c>
      <c r="N1279" s="90" t="s">
        <v>2304</v>
      </c>
      <c r="O1279" s="9" t="s">
        <v>2221</v>
      </c>
      <c r="P1279" s="9">
        <v>36</v>
      </c>
      <c r="Q1279" s="9">
        <v>34.25</v>
      </c>
    </row>
    <row r="1280" spans="1:17">
      <c r="A1280" s="8" t="s">
        <v>3393</v>
      </c>
      <c r="B1280" s="8" t="s">
        <v>772</v>
      </c>
      <c r="C1280" s="8" t="s">
        <v>32</v>
      </c>
      <c r="D1280" s="8" t="s">
        <v>31</v>
      </c>
      <c r="E1280" s="8" t="s">
        <v>1411</v>
      </c>
      <c r="F1280" s="8" t="s">
        <v>1384</v>
      </c>
      <c r="G1280" s="8">
        <v>88.36</v>
      </c>
      <c r="H1280" s="8">
        <v>9.81</v>
      </c>
      <c r="I1280" s="8">
        <v>1.1359999999999999</v>
      </c>
      <c r="J1280" s="8">
        <v>7.7603999999999997</v>
      </c>
      <c r="K1280" s="8" t="s">
        <v>1385</v>
      </c>
      <c r="L1280" s="8">
        <v>663</v>
      </c>
      <c r="M1280" s="8" t="s">
        <v>1396</v>
      </c>
      <c r="N1280" s="89" t="s">
        <v>3394</v>
      </c>
      <c r="O1280" s="8" t="s">
        <v>2333</v>
      </c>
      <c r="P1280" s="8">
        <v>12</v>
      </c>
      <c r="Q1280" s="8">
        <v>0</v>
      </c>
    </row>
    <row r="1281" spans="1:17">
      <c r="A1281" s="9" t="s">
        <v>3395</v>
      </c>
      <c r="B1281" s="9" t="s">
        <v>1149</v>
      </c>
      <c r="C1281" s="9" t="s">
        <v>28</v>
      </c>
      <c r="D1281" s="9" t="s">
        <v>1360</v>
      </c>
      <c r="E1281" s="9" t="s">
        <v>1374</v>
      </c>
      <c r="F1281" s="9" t="s">
        <v>1375</v>
      </c>
      <c r="G1281" s="9">
        <v>39.9</v>
      </c>
      <c r="H1281" s="9">
        <v>12.4</v>
      </c>
      <c r="I1281" s="9">
        <v>0.67410000000000003</v>
      </c>
      <c r="J1281" s="9">
        <v>1.0586</v>
      </c>
      <c r="K1281" s="9" t="s">
        <v>1412</v>
      </c>
      <c r="L1281" s="9">
        <v>876</v>
      </c>
      <c r="M1281" s="9" t="s">
        <v>1396</v>
      </c>
      <c r="N1281" s="90" t="s">
        <v>247</v>
      </c>
      <c r="O1281" s="9" t="s">
        <v>3396</v>
      </c>
      <c r="P1281" s="9">
        <v>48</v>
      </c>
      <c r="Q1281" s="9">
        <v>10.199999999999999</v>
      </c>
    </row>
    <row r="1282" spans="1:17">
      <c r="A1282" s="8" t="s">
        <v>3397</v>
      </c>
      <c r="B1282" s="8" t="s">
        <v>397</v>
      </c>
      <c r="C1282" s="8" t="s">
        <v>20</v>
      </c>
      <c r="D1282" s="8" t="s">
        <v>44</v>
      </c>
      <c r="E1282" s="8" t="s">
        <v>1408</v>
      </c>
      <c r="F1282" s="8" t="s">
        <v>1390</v>
      </c>
      <c r="G1282" s="8">
        <v>39.83</v>
      </c>
      <c r="H1282" s="8">
        <v>11.74</v>
      </c>
      <c r="I1282" s="8">
        <v>0.47949999999999998</v>
      </c>
      <c r="J1282" s="8">
        <v>0.5655</v>
      </c>
      <c r="K1282" s="8" t="s">
        <v>1412</v>
      </c>
      <c r="L1282" s="8">
        <v>820</v>
      </c>
      <c r="M1282" s="8" t="s">
        <v>1377</v>
      </c>
      <c r="N1282" s="89" t="s">
        <v>3398</v>
      </c>
      <c r="O1282" s="8" t="s">
        <v>3399</v>
      </c>
      <c r="P1282" s="8">
        <v>120</v>
      </c>
      <c r="Q1282" s="8">
        <v>23.91</v>
      </c>
    </row>
    <row r="1283" spans="1:17">
      <c r="A1283" s="9" t="s">
        <v>3400</v>
      </c>
      <c r="B1283" s="9" t="s">
        <v>1146</v>
      </c>
      <c r="C1283" s="9" t="s">
        <v>41</v>
      </c>
      <c r="D1283" s="9" t="s">
        <v>31</v>
      </c>
      <c r="E1283" s="9" t="s">
        <v>1374</v>
      </c>
      <c r="F1283" s="9" t="s">
        <v>1375</v>
      </c>
      <c r="G1283" s="9">
        <v>83.22</v>
      </c>
      <c r="H1283" s="9">
        <v>11.97</v>
      </c>
      <c r="I1283" s="9">
        <v>0.58850000000000002</v>
      </c>
      <c r="J1283" s="9">
        <v>7.3928000000000003</v>
      </c>
      <c r="K1283" s="9" t="s">
        <v>1376</v>
      </c>
      <c r="L1283" s="9">
        <v>668</v>
      </c>
      <c r="M1283" s="9" t="s">
        <v>1403</v>
      </c>
      <c r="N1283" s="90" t="s">
        <v>2280</v>
      </c>
      <c r="O1283" s="9" t="s">
        <v>3043</v>
      </c>
      <c r="P1283" s="9">
        <v>12</v>
      </c>
      <c r="Q1283" s="9">
        <v>37.950000000000003</v>
      </c>
    </row>
    <row r="1284" spans="1:17">
      <c r="A1284" s="8" t="s">
        <v>3401</v>
      </c>
      <c r="B1284" s="8" t="s">
        <v>1215</v>
      </c>
      <c r="C1284" s="8" t="s">
        <v>12</v>
      </c>
      <c r="D1284" s="8" t="s">
        <v>1360</v>
      </c>
      <c r="E1284" s="8" t="s">
        <v>1374</v>
      </c>
      <c r="F1284" s="8" t="s">
        <v>1384</v>
      </c>
      <c r="G1284" s="8">
        <v>86.77</v>
      </c>
      <c r="H1284" s="8">
        <v>15.76</v>
      </c>
      <c r="I1284" s="8">
        <v>1.5738000000000001</v>
      </c>
      <c r="J1284" s="8">
        <v>1.2599</v>
      </c>
      <c r="K1284" s="8" t="s">
        <v>1395</v>
      </c>
      <c r="L1284" s="8">
        <v>814</v>
      </c>
      <c r="M1284" s="8" t="s">
        <v>1403</v>
      </c>
      <c r="N1284" s="89" t="s">
        <v>535</v>
      </c>
      <c r="O1284" s="8" t="s">
        <v>180</v>
      </c>
      <c r="P1284" s="8">
        <v>180</v>
      </c>
      <c r="Q1284" s="8">
        <v>32.25</v>
      </c>
    </row>
    <row r="1285" spans="1:17">
      <c r="A1285" s="9" t="s">
        <v>3402</v>
      </c>
      <c r="B1285" s="9" t="s">
        <v>1116</v>
      </c>
      <c r="C1285" s="9" t="s">
        <v>20</v>
      </c>
      <c r="D1285" s="9" t="s">
        <v>31</v>
      </c>
      <c r="E1285" s="9" t="s">
        <v>1374</v>
      </c>
      <c r="F1285" s="9" t="s">
        <v>1375</v>
      </c>
      <c r="G1285" s="9">
        <v>86.78</v>
      </c>
      <c r="H1285" s="9">
        <v>13.83</v>
      </c>
      <c r="I1285" s="9">
        <v>0.82589999999999997</v>
      </c>
      <c r="J1285" s="9">
        <v>1.6181000000000001</v>
      </c>
      <c r="K1285" s="9" t="s">
        <v>1385</v>
      </c>
      <c r="L1285" s="9">
        <v>631</v>
      </c>
      <c r="M1285" s="9" t="s">
        <v>1386</v>
      </c>
      <c r="N1285" s="90" t="s">
        <v>3403</v>
      </c>
      <c r="O1285" s="9"/>
      <c r="P1285" s="9">
        <v>84</v>
      </c>
      <c r="Q1285" s="9">
        <v>0</v>
      </c>
    </row>
    <row r="1286" spans="1:17">
      <c r="A1286" s="8" t="s">
        <v>3404</v>
      </c>
      <c r="B1286" s="8" t="s">
        <v>766</v>
      </c>
      <c r="C1286" s="8" t="s">
        <v>35</v>
      </c>
      <c r="D1286" s="8" t="s">
        <v>23</v>
      </c>
      <c r="E1286" s="8" t="s">
        <v>1374</v>
      </c>
      <c r="F1286" s="8" t="s">
        <v>1390</v>
      </c>
      <c r="G1286" s="8">
        <v>67.14</v>
      </c>
      <c r="H1286" s="8">
        <v>10.66</v>
      </c>
      <c r="I1286" s="8">
        <v>0.68300000000000005</v>
      </c>
      <c r="J1286" s="8">
        <v>0.74880000000000002</v>
      </c>
      <c r="K1286" s="8" t="s">
        <v>1358</v>
      </c>
      <c r="L1286" s="8">
        <v>858</v>
      </c>
      <c r="M1286" s="8" t="s">
        <v>1377</v>
      </c>
      <c r="N1286" s="89" t="s">
        <v>2607</v>
      </c>
      <c r="O1286" s="8" t="s">
        <v>2465</v>
      </c>
      <c r="P1286" s="8">
        <v>180</v>
      </c>
      <c r="Q1286" s="8">
        <v>13.35</v>
      </c>
    </row>
    <row r="1287" spans="1:17">
      <c r="A1287" s="9" t="s">
        <v>3405</v>
      </c>
      <c r="B1287" s="9" t="s">
        <v>152</v>
      </c>
      <c r="C1287" s="9" t="s">
        <v>35</v>
      </c>
      <c r="D1287" s="9" t="s">
        <v>10</v>
      </c>
      <c r="E1287" s="9" t="s">
        <v>1389</v>
      </c>
      <c r="F1287" s="9" t="s">
        <v>1384</v>
      </c>
      <c r="G1287" s="9">
        <v>65.319999999999993</v>
      </c>
      <c r="H1287" s="9">
        <v>8.5299999999999994</v>
      </c>
      <c r="I1287" s="9">
        <v>0.7702</v>
      </c>
      <c r="J1287" s="9">
        <v>2.0629</v>
      </c>
      <c r="K1287" s="9" t="s">
        <v>1395</v>
      </c>
      <c r="L1287" s="9">
        <v>686</v>
      </c>
      <c r="M1287" s="9" t="s">
        <v>1386</v>
      </c>
      <c r="N1287" s="90" t="s">
        <v>3406</v>
      </c>
      <c r="O1287" s="9"/>
      <c r="P1287" s="9">
        <v>36</v>
      </c>
      <c r="Q1287" s="9">
        <v>42.35</v>
      </c>
    </row>
    <row r="1288" spans="1:17">
      <c r="A1288" s="8" t="s">
        <v>3407</v>
      </c>
      <c r="B1288" s="8" t="s">
        <v>1296</v>
      </c>
      <c r="C1288" s="8" t="s">
        <v>41</v>
      </c>
      <c r="D1288" s="8" t="s">
        <v>31</v>
      </c>
      <c r="E1288" s="8" t="s">
        <v>1408</v>
      </c>
      <c r="F1288" s="8" t="s">
        <v>1384</v>
      </c>
      <c r="G1288" s="8">
        <v>72.06</v>
      </c>
      <c r="H1288" s="8">
        <v>11.9</v>
      </c>
      <c r="I1288" s="8">
        <v>1.1492</v>
      </c>
      <c r="J1288" s="8">
        <v>6.3990999999999998</v>
      </c>
      <c r="K1288" s="8" t="s">
        <v>1376</v>
      </c>
      <c r="L1288" s="8">
        <v>577</v>
      </c>
      <c r="M1288" s="8" t="s">
        <v>1386</v>
      </c>
      <c r="N1288" s="89" t="s">
        <v>1659</v>
      </c>
      <c r="O1288" s="8"/>
      <c r="P1288" s="8">
        <v>12</v>
      </c>
      <c r="Q1288" s="8">
        <v>45.8</v>
      </c>
    </row>
    <row r="1289" spans="1:17">
      <c r="A1289" s="9" t="s">
        <v>3408</v>
      </c>
      <c r="B1289" s="9" t="s">
        <v>1123</v>
      </c>
      <c r="C1289" s="9" t="s">
        <v>38</v>
      </c>
      <c r="D1289" s="9" t="s">
        <v>44</v>
      </c>
      <c r="E1289" s="9" t="s">
        <v>1389</v>
      </c>
      <c r="F1289" s="9" t="s">
        <v>1384</v>
      </c>
      <c r="G1289" s="9">
        <v>12.17</v>
      </c>
      <c r="H1289" s="9">
        <v>17.22</v>
      </c>
      <c r="I1289" s="9">
        <v>0.21149999999999999</v>
      </c>
      <c r="J1289" s="9">
        <v>1.1112</v>
      </c>
      <c r="K1289" s="9" t="s">
        <v>1385</v>
      </c>
      <c r="L1289" s="9">
        <v>870</v>
      </c>
      <c r="M1289" s="9" t="s">
        <v>1381</v>
      </c>
      <c r="N1289" s="90" t="s">
        <v>967</v>
      </c>
      <c r="O1289" s="9"/>
      <c r="P1289" s="9">
        <v>12</v>
      </c>
      <c r="Q1289" s="9">
        <v>0</v>
      </c>
    </row>
    <row r="1290" spans="1:17">
      <c r="A1290" s="8" t="s">
        <v>3409</v>
      </c>
      <c r="B1290" s="8" t="s">
        <v>262</v>
      </c>
      <c r="C1290" s="8" t="s">
        <v>32</v>
      </c>
      <c r="D1290" s="8" t="s">
        <v>31</v>
      </c>
      <c r="E1290" s="8" t="s">
        <v>1411</v>
      </c>
      <c r="F1290" s="8" t="s">
        <v>1384</v>
      </c>
      <c r="G1290" s="8">
        <v>21.25</v>
      </c>
      <c r="H1290" s="8">
        <v>12.15</v>
      </c>
      <c r="I1290" s="8">
        <v>0.25009999999999999</v>
      </c>
      <c r="J1290" s="8">
        <v>0.30669999999999997</v>
      </c>
      <c r="K1290" s="8" t="s">
        <v>1385</v>
      </c>
      <c r="L1290" s="8">
        <v>849</v>
      </c>
      <c r="M1290" s="8" t="s">
        <v>1403</v>
      </c>
      <c r="N1290" s="89" t="s">
        <v>1443</v>
      </c>
      <c r="O1290" s="8" t="s">
        <v>3410</v>
      </c>
      <c r="P1290" s="8">
        <v>120</v>
      </c>
      <c r="Q1290" s="8">
        <v>0</v>
      </c>
    </row>
    <row r="1291" spans="1:17">
      <c r="A1291" s="9" t="s">
        <v>3411</v>
      </c>
      <c r="B1291" s="9" t="s">
        <v>1056</v>
      </c>
      <c r="C1291" s="9" t="s">
        <v>12</v>
      </c>
      <c r="D1291" s="9" t="s">
        <v>1360</v>
      </c>
      <c r="E1291" s="9" t="s">
        <v>1400</v>
      </c>
      <c r="F1291" s="9" t="s">
        <v>1384</v>
      </c>
      <c r="G1291" s="9">
        <v>85.33</v>
      </c>
      <c r="H1291" s="9">
        <v>10.29</v>
      </c>
      <c r="I1291" s="9">
        <v>1.6008</v>
      </c>
      <c r="J1291" s="9">
        <v>1.1414</v>
      </c>
      <c r="K1291" s="9" t="s">
        <v>1358</v>
      </c>
      <c r="L1291" s="9">
        <v>758</v>
      </c>
      <c r="M1291" s="9" t="s">
        <v>1386</v>
      </c>
      <c r="N1291" s="90" t="s">
        <v>1466</v>
      </c>
      <c r="O1291" s="9"/>
      <c r="P1291" s="9">
        <v>120</v>
      </c>
      <c r="Q1291" s="9">
        <v>49.32</v>
      </c>
    </row>
    <row r="1292" spans="1:17">
      <c r="A1292" s="8" t="s">
        <v>3412</v>
      </c>
      <c r="B1292" s="8" t="s">
        <v>863</v>
      </c>
      <c r="C1292" s="8" t="s">
        <v>7</v>
      </c>
      <c r="D1292" s="8" t="s">
        <v>10</v>
      </c>
      <c r="E1292" s="8" t="s">
        <v>1389</v>
      </c>
      <c r="F1292" s="8" t="s">
        <v>1384</v>
      </c>
      <c r="G1292" s="8">
        <v>26.89</v>
      </c>
      <c r="H1292" s="8">
        <v>17.04</v>
      </c>
      <c r="I1292" s="8">
        <v>0.50070000000000003</v>
      </c>
      <c r="J1292" s="8">
        <v>0.77649999999999997</v>
      </c>
      <c r="K1292" s="8" t="s">
        <v>1412</v>
      </c>
      <c r="L1292" s="8">
        <v>741</v>
      </c>
      <c r="M1292" s="8" t="s">
        <v>1396</v>
      </c>
      <c r="N1292" s="89" t="s">
        <v>2971</v>
      </c>
      <c r="O1292" s="8" t="s">
        <v>3177</v>
      </c>
      <c r="P1292" s="8">
        <v>48</v>
      </c>
      <c r="Q1292" s="8">
        <v>5.16</v>
      </c>
    </row>
    <row r="1293" spans="1:17">
      <c r="A1293" s="9" t="s">
        <v>3413</v>
      </c>
      <c r="B1293" s="9" t="s">
        <v>743</v>
      </c>
      <c r="C1293" s="9" t="s">
        <v>28</v>
      </c>
      <c r="D1293" s="9" t="s">
        <v>23</v>
      </c>
      <c r="E1293" s="9" t="s">
        <v>1374</v>
      </c>
      <c r="F1293" s="9" t="s">
        <v>1390</v>
      </c>
      <c r="G1293" s="9">
        <v>89.56</v>
      </c>
      <c r="H1293" s="9">
        <v>13.45</v>
      </c>
      <c r="I1293" s="9">
        <v>0.51329999999999998</v>
      </c>
      <c r="J1293" s="9">
        <v>1.0781000000000001</v>
      </c>
      <c r="K1293" s="9" t="s">
        <v>1358</v>
      </c>
      <c r="L1293" s="9">
        <v>556</v>
      </c>
      <c r="M1293" s="9" t="s">
        <v>1403</v>
      </c>
      <c r="N1293" s="90" t="s">
        <v>1498</v>
      </c>
      <c r="O1293" s="9" t="s">
        <v>2051</v>
      </c>
      <c r="P1293" s="9">
        <v>240</v>
      </c>
      <c r="Q1293" s="9">
        <v>28.39</v>
      </c>
    </row>
    <row r="1294" spans="1:17">
      <c r="A1294" s="8" t="s">
        <v>3414</v>
      </c>
      <c r="B1294" s="8" t="s">
        <v>472</v>
      </c>
      <c r="C1294" s="8" t="s">
        <v>20</v>
      </c>
      <c r="D1294" s="8" t="s">
        <v>10</v>
      </c>
      <c r="E1294" s="8" t="s">
        <v>1408</v>
      </c>
      <c r="F1294" s="8" t="s">
        <v>1375</v>
      </c>
      <c r="G1294" s="8">
        <v>39.11</v>
      </c>
      <c r="H1294" s="8">
        <v>8.33</v>
      </c>
      <c r="I1294" s="8">
        <v>0.32079999999999997</v>
      </c>
      <c r="J1294" s="8">
        <v>0.61599999999999999</v>
      </c>
      <c r="K1294" s="8" t="s">
        <v>1395</v>
      </c>
      <c r="L1294" s="8">
        <v>844</v>
      </c>
      <c r="M1294" s="8" t="s">
        <v>1403</v>
      </c>
      <c r="N1294" s="89" t="s">
        <v>3415</v>
      </c>
      <c r="O1294" s="8" t="s">
        <v>3416</v>
      </c>
      <c r="P1294" s="8">
        <v>84</v>
      </c>
      <c r="Q1294" s="8">
        <v>21.03</v>
      </c>
    </row>
    <row r="1295" spans="1:17">
      <c r="A1295" s="9" t="s">
        <v>3417</v>
      </c>
      <c r="B1295" s="9" t="s">
        <v>538</v>
      </c>
      <c r="C1295" s="9" t="s">
        <v>28</v>
      </c>
      <c r="D1295" s="9" t="s">
        <v>23</v>
      </c>
      <c r="E1295" s="9" t="s">
        <v>1380</v>
      </c>
      <c r="F1295" s="9" t="s">
        <v>1384</v>
      </c>
      <c r="G1295" s="9">
        <v>5.16</v>
      </c>
      <c r="H1295" s="9">
        <v>8.6300000000000008</v>
      </c>
      <c r="I1295" s="9">
        <v>5.7000000000000002E-2</v>
      </c>
      <c r="J1295" s="9">
        <v>8.2100000000000006E-2</v>
      </c>
      <c r="K1295" s="9" t="s">
        <v>1376</v>
      </c>
      <c r="L1295" s="9">
        <v>639</v>
      </c>
      <c r="M1295" s="9" t="s">
        <v>1426</v>
      </c>
      <c r="N1295" s="90" t="s">
        <v>3418</v>
      </c>
      <c r="O1295" s="9"/>
      <c r="P1295" s="9">
        <v>84</v>
      </c>
      <c r="Q1295" s="9">
        <v>1</v>
      </c>
    </row>
    <row r="1296" spans="1:17">
      <c r="A1296" s="8" t="s">
        <v>3419</v>
      </c>
      <c r="B1296" s="8" t="s">
        <v>458</v>
      </c>
      <c r="C1296" s="8" t="s">
        <v>7</v>
      </c>
      <c r="D1296" s="8" t="s">
        <v>10</v>
      </c>
      <c r="E1296" s="8" t="s">
        <v>1411</v>
      </c>
      <c r="F1296" s="8" t="s">
        <v>1384</v>
      </c>
      <c r="G1296" s="8">
        <v>16.32</v>
      </c>
      <c r="H1296" s="8">
        <v>17.53</v>
      </c>
      <c r="I1296" s="8">
        <v>0.1067</v>
      </c>
      <c r="J1296" s="8">
        <v>0.246</v>
      </c>
      <c r="K1296" s="8" t="s">
        <v>1358</v>
      </c>
      <c r="L1296" s="8">
        <v>897</v>
      </c>
      <c r="M1296" s="8" t="s">
        <v>1381</v>
      </c>
      <c r="N1296" s="89" t="s">
        <v>2779</v>
      </c>
      <c r="O1296" s="8"/>
      <c r="P1296" s="8">
        <v>240</v>
      </c>
      <c r="Q1296" s="8">
        <v>8.34</v>
      </c>
    </row>
    <row r="1297" spans="1:17">
      <c r="A1297" s="9" t="s">
        <v>3420</v>
      </c>
      <c r="B1297" s="9" t="s">
        <v>599</v>
      </c>
      <c r="C1297" s="9" t="s">
        <v>38</v>
      </c>
      <c r="D1297" s="9" t="s">
        <v>44</v>
      </c>
      <c r="E1297" s="9" t="s">
        <v>1400</v>
      </c>
      <c r="F1297" s="9" t="s">
        <v>1390</v>
      </c>
      <c r="G1297" s="9">
        <v>97.8</v>
      </c>
      <c r="H1297" s="9">
        <v>13.76</v>
      </c>
      <c r="I1297" s="9">
        <v>1.1785000000000001</v>
      </c>
      <c r="J1297" s="9">
        <v>1.5044</v>
      </c>
      <c r="K1297" s="9" t="s">
        <v>1376</v>
      </c>
      <c r="L1297" s="9">
        <v>800</v>
      </c>
      <c r="M1297" s="9" t="s">
        <v>1426</v>
      </c>
      <c r="N1297" s="90" t="s">
        <v>673</v>
      </c>
      <c r="O1297" s="9"/>
      <c r="P1297" s="9">
        <v>120</v>
      </c>
      <c r="Q1297" s="9">
        <v>26.57</v>
      </c>
    </row>
    <row r="1298" spans="1:17">
      <c r="A1298" s="8" t="s">
        <v>3421</v>
      </c>
      <c r="B1298" s="8" t="s">
        <v>743</v>
      </c>
      <c r="C1298" s="8" t="s">
        <v>7</v>
      </c>
      <c r="D1298" s="8" t="s">
        <v>31</v>
      </c>
      <c r="E1298" s="8" t="s">
        <v>1380</v>
      </c>
      <c r="F1298" s="8" t="s">
        <v>1375</v>
      </c>
      <c r="G1298" s="8">
        <v>97</v>
      </c>
      <c r="H1298" s="8">
        <v>11.62</v>
      </c>
      <c r="I1298" s="8">
        <v>0.8569</v>
      </c>
      <c r="J1298" s="8">
        <v>1.0425</v>
      </c>
      <c r="K1298" s="8" t="s">
        <v>1385</v>
      </c>
      <c r="L1298" s="8">
        <v>556</v>
      </c>
      <c r="M1298" s="8" t="s">
        <v>1403</v>
      </c>
      <c r="N1298" s="89" t="s">
        <v>2912</v>
      </c>
      <c r="O1298" s="8" t="s">
        <v>3148</v>
      </c>
      <c r="P1298" s="8">
        <v>240</v>
      </c>
      <c r="Q1298" s="8">
        <v>0</v>
      </c>
    </row>
    <row r="1299" spans="1:17">
      <c r="A1299" s="9" t="s">
        <v>3422</v>
      </c>
      <c r="B1299" s="9" t="s">
        <v>835</v>
      </c>
      <c r="C1299" s="9" t="s">
        <v>28</v>
      </c>
      <c r="D1299" s="9" t="s">
        <v>1360</v>
      </c>
      <c r="E1299" s="9" t="s">
        <v>1408</v>
      </c>
      <c r="F1299" s="9" t="s">
        <v>1384</v>
      </c>
      <c r="G1299" s="9">
        <v>98.75</v>
      </c>
      <c r="H1299" s="9">
        <v>14.03</v>
      </c>
      <c r="I1299" s="9">
        <v>1.6211</v>
      </c>
      <c r="J1299" s="9">
        <v>3.3765000000000001</v>
      </c>
      <c r="K1299" s="9" t="s">
        <v>1412</v>
      </c>
      <c r="L1299" s="9">
        <v>556</v>
      </c>
      <c r="M1299" s="9" t="s">
        <v>1386</v>
      </c>
      <c r="N1299" s="90" t="s">
        <v>781</v>
      </c>
      <c r="O1299" s="9"/>
      <c r="P1299" s="9">
        <v>36</v>
      </c>
      <c r="Q1299" s="9">
        <v>43.47</v>
      </c>
    </row>
    <row r="1300" spans="1:17">
      <c r="A1300" s="8" t="s">
        <v>3423</v>
      </c>
      <c r="B1300" s="8" t="s">
        <v>1114</v>
      </c>
      <c r="C1300" s="8" t="s">
        <v>35</v>
      </c>
      <c r="D1300" s="8" t="s">
        <v>31</v>
      </c>
      <c r="E1300" s="8" t="s">
        <v>1411</v>
      </c>
      <c r="F1300" s="8" t="s">
        <v>1384</v>
      </c>
      <c r="G1300" s="8">
        <v>7.59</v>
      </c>
      <c r="H1300" s="8">
        <v>16.46</v>
      </c>
      <c r="I1300" s="8">
        <v>0.14369999999999999</v>
      </c>
      <c r="J1300" s="8">
        <v>0.1293</v>
      </c>
      <c r="K1300" s="8"/>
      <c r="L1300" s="8">
        <v>776</v>
      </c>
      <c r="M1300" s="8" t="s">
        <v>1377</v>
      </c>
      <c r="N1300" s="89" t="s">
        <v>3036</v>
      </c>
      <c r="O1300" s="8" t="s">
        <v>302</v>
      </c>
      <c r="P1300" s="8">
        <v>120</v>
      </c>
      <c r="Q1300" s="8">
        <v>6.02</v>
      </c>
    </row>
    <row r="1301" spans="1:17">
      <c r="A1301" s="9" t="s">
        <v>3424</v>
      </c>
      <c r="B1301" s="9" t="s">
        <v>1129</v>
      </c>
      <c r="C1301" s="9" t="s">
        <v>38</v>
      </c>
      <c r="D1301" s="9" t="s">
        <v>31</v>
      </c>
      <c r="E1301" s="9" t="s">
        <v>1389</v>
      </c>
      <c r="F1301" s="9" t="s">
        <v>1384</v>
      </c>
      <c r="G1301" s="9">
        <v>90.19</v>
      </c>
      <c r="H1301" s="9">
        <v>12.77</v>
      </c>
      <c r="I1301" s="9">
        <v>0.9708</v>
      </c>
      <c r="J1301" s="9">
        <v>1.0419</v>
      </c>
      <c r="K1301" s="9" t="s">
        <v>1395</v>
      </c>
      <c r="L1301" s="9">
        <v>700</v>
      </c>
      <c r="M1301" s="9" t="s">
        <v>1426</v>
      </c>
      <c r="N1301" s="90" t="s">
        <v>1731</v>
      </c>
      <c r="O1301" s="9"/>
      <c r="P1301" s="9">
        <v>240</v>
      </c>
      <c r="Q1301" s="9">
        <v>14.36</v>
      </c>
    </row>
    <row r="1302" spans="1:17">
      <c r="A1302" s="8" t="s">
        <v>3425</v>
      </c>
      <c r="B1302" s="8" t="s">
        <v>169</v>
      </c>
      <c r="C1302" s="8" t="s">
        <v>16</v>
      </c>
      <c r="D1302" s="8" t="s">
        <v>31</v>
      </c>
      <c r="E1302" s="8" t="s">
        <v>1389</v>
      </c>
      <c r="F1302" s="8" t="s">
        <v>1390</v>
      </c>
      <c r="G1302" s="8">
        <v>37.69</v>
      </c>
      <c r="H1302" s="8">
        <v>8.67</v>
      </c>
      <c r="I1302" s="8">
        <v>0.32329999999999998</v>
      </c>
      <c r="J1302" s="8">
        <v>0.33110000000000001</v>
      </c>
      <c r="K1302" s="8" t="s">
        <v>1376</v>
      </c>
      <c r="L1302" s="8">
        <v>833</v>
      </c>
      <c r="M1302" s="8" t="s">
        <v>1386</v>
      </c>
      <c r="N1302" s="89" t="s">
        <v>1909</v>
      </c>
      <c r="O1302" s="8"/>
      <c r="P1302" s="8">
        <v>240</v>
      </c>
      <c r="Q1302" s="8">
        <v>20.91</v>
      </c>
    </row>
    <row r="1303" spans="1:17">
      <c r="A1303" s="9" t="s">
        <v>3426</v>
      </c>
      <c r="B1303" s="9" t="s">
        <v>1246</v>
      </c>
      <c r="C1303" s="9" t="s">
        <v>7</v>
      </c>
      <c r="D1303" s="9" t="s">
        <v>44</v>
      </c>
      <c r="E1303" s="9" t="s">
        <v>1389</v>
      </c>
      <c r="F1303" s="9" t="s">
        <v>1390</v>
      </c>
      <c r="G1303" s="9">
        <v>86.64</v>
      </c>
      <c r="H1303" s="9">
        <v>17.95</v>
      </c>
      <c r="I1303" s="9">
        <v>1.4641999999999999</v>
      </c>
      <c r="J1303" s="9">
        <v>1.3922000000000001</v>
      </c>
      <c r="K1303" s="9" t="s">
        <v>1376</v>
      </c>
      <c r="L1303" s="9">
        <v>694</v>
      </c>
      <c r="M1303" s="9" t="s">
        <v>1381</v>
      </c>
      <c r="N1303" s="90" t="s">
        <v>2414</v>
      </c>
      <c r="O1303" s="9"/>
      <c r="P1303" s="9">
        <v>180</v>
      </c>
      <c r="Q1303" s="9">
        <v>17.57</v>
      </c>
    </row>
    <row r="1304" spans="1:17">
      <c r="A1304" s="8" t="s">
        <v>3427</v>
      </c>
      <c r="B1304" s="8" t="s">
        <v>538</v>
      </c>
      <c r="C1304" s="8" t="s">
        <v>16</v>
      </c>
      <c r="D1304" s="8" t="s">
        <v>44</v>
      </c>
      <c r="E1304" s="8" t="s">
        <v>1374</v>
      </c>
      <c r="F1304" s="8" t="s">
        <v>1390</v>
      </c>
      <c r="G1304" s="8">
        <v>92.23</v>
      </c>
      <c r="H1304" s="8">
        <v>16.079999999999998</v>
      </c>
      <c r="I1304" s="8">
        <v>0.54620000000000002</v>
      </c>
      <c r="J1304" s="8">
        <v>1.3596999999999999</v>
      </c>
      <c r="K1304" s="8" t="s">
        <v>1385</v>
      </c>
      <c r="L1304" s="8">
        <v>639</v>
      </c>
      <c r="M1304" s="8" t="s">
        <v>1386</v>
      </c>
      <c r="N1304" s="89" t="s">
        <v>2024</v>
      </c>
      <c r="O1304" s="8"/>
      <c r="P1304" s="8">
        <v>180</v>
      </c>
      <c r="Q1304" s="8">
        <v>0</v>
      </c>
    </row>
    <row r="1305" spans="1:17">
      <c r="A1305" s="9" t="s">
        <v>3428</v>
      </c>
      <c r="B1305" s="9" t="s">
        <v>1215</v>
      </c>
      <c r="C1305" s="9" t="s">
        <v>24</v>
      </c>
      <c r="D1305" s="9" t="s">
        <v>1360</v>
      </c>
      <c r="E1305" s="9" t="s">
        <v>1389</v>
      </c>
      <c r="F1305" s="9" t="s">
        <v>1375</v>
      </c>
      <c r="G1305" s="9">
        <v>67.84</v>
      </c>
      <c r="H1305" s="9">
        <v>17.27</v>
      </c>
      <c r="I1305" s="9">
        <v>1.3205</v>
      </c>
      <c r="J1305" s="9">
        <v>1.397</v>
      </c>
      <c r="K1305" s="9" t="s">
        <v>1376</v>
      </c>
      <c r="L1305" s="9">
        <v>814</v>
      </c>
      <c r="M1305" s="9" t="s">
        <v>1381</v>
      </c>
      <c r="N1305" s="90" t="s">
        <v>3429</v>
      </c>
      <c r="O1305" s="9"/>
      <c r="P1305" s="9">
        <v>84</v>
      </c>
      <c r="Q1305" s="9">
        <v>63.61</v>
      </c>
    </row>
    <row r="1306" spans="1:17">
      <c r="A1306" s="8" t="s">
        <v>3430</v>
      </c>
      <c r="B1306" s="8" t="s">
        <v>1299</v>
      </c>
      <c r="C1306" s="8" t="s">
        <v>32</v>
      </c>
      <c r="D1306" s="8" t="s">
        <v>10</v>
      </c>
      <c r="E1306" s="8" t="s">
        <v>1374</v>
      </c>
      <c r="F1306" s="8" t="s">
        <v>1390</v>
      </c>
      <c r="G1306" s="8">
        <v>58.67</v>
      </c>
      <c r="H1306" s="8">
        <v>11.64</v>
      </c>
      <c r="I1306" s="8">
        <v>0.91800000000000004</v>
      </c>
      <c r="J1306" s="8">
        <v>0.8296</v>
      </c>
      <c r="K1306" s="8" t="s">
        <v>1412</v>
      </c>
      <c r="L1306" s="8">
        <v>757</v>
      </c>
      <c r="M1306" s="8" t="s">
        <v>1377</v>
      </c>
      <c r="N1306" s="89" t="s">
        <v>1563</v>
      </c>
      <c r="O1306" s="8" t="s">
        <v>957</v>
      </c>
      <c r="P1306" s="8">
        <v>120</v>
      </c>
      <c r="Q1306" s="8">
        <v>28.57</v>
      </c>
    </row>
    <row r="1307" spans="1:17">
      <c r="A1307" s="9" t="s">
        <v>3431</v>
      </c>
      <c r="B1307" s="9" t="s">
        <v>1056</v>
      </c>
      <c r="C1307" s="9" t="s">
        <v>32</v>
      </c>
      <c r="D1307" s="9" t="s">
        <v>23</v>
      </c>
      <c r="E1307" s="9" t="s">
        <v>1389</v>
      </c>
      <c r="F1307" s="9" t="s">
        <v>1384</v>
      </c>
      <c r="G1307" s="9">
        <v>29.47</v>
      </c>
      <c r="H1307" s="9">
        <v>7.69</v>
      </c>
      <c r="I1307" s="9">
        <v>0.4627</v>
      </c>
      <c r="J1307" s="9">
        <v>0.91930000000000001</v>
      </c>
      <c r="K1307" s="9" t="s">
        <v>1395</v>
      </c>
      <c r="L1307" s="9">
        <v>758</v>
      </c>
      <c r="M1307" s="9" t="s">
        <v>1426</v>
      </c>
      <c r="N1307" s="90" t="s">
        <v>3432</v>
      </c>
      <c r="O1307" s="9"/>
      <c r="P1307" s="9">
        <v>36</v>
      </c>
      <c r="Q1307" s="9">
        <v>27.66</v>
      </c>
    </row>
    <row r="1308" spans="1:17">
      <c r="A1308" s="8" t="s">
        <v>3433</v>
      </c>
      <c r="B1308" s="8" t="s">
        <v>364</v>
      </c>
      <c r="C1308" s="8" t="s">
        <v>35</v>
      </c>
      <c r="D1308" s="8" t="s">
        <v>23</v>
      </c>
      <c r="E1308" s="8" t="s">
        <v>1389</v>
      </c>
      <c r="F1308" s="8" t="s">
        <v>1390</v>
      </c>
      <c r="G1308" s="8">
        <v>19.05</v>
      </c>
      <c r="H1308" s="8">
        <v>13.87</v>
      </c>
      <c r="I1308" s="8">
        <v>0.3125</v>
      </c>
      <c r="J1308" s="8">
        <v>0.51929999999999998</v>
      </c>
      <c r="K1308" s="8" t="s">
        <v>1358</v>
      </c>
      <c r="L1308" s="8">
        <v>565</v>
      </c>
      <c r="M1308" s="8" t="s">
        <v>1381</v>
      </c>
      <c r="N1308" s="89" t="s">
        <v>2338</v>
      </c>
      <c r="O1308" s="8"/>
      <c r="P1308" s="8">
        <v>48</v>
      </c>
      <c r="Q1308" s="8">
        <v>9.33</v>
      </c>
    </row>
    <row r="1309" spans="1:17">
      <c r="A1309" s="9" t="s">
        <v>3434</v>
      </c>
      <c r="B1309" s="9" t="s">
        <v>992</v>
      </c>
      <c r="C1309" s="9" t="s">
        <v>20</v>
      </c>
      <c r="D1309" s="9" t="s">
        <v>44</v>
      </c>
      <c r="E1309" s="9" t="s">
        <v>1380</v>
      </c>
      <c r="F1309" s="9" t="s">
        <v>1384</v>
      </c>
      <c r="G1309" s="9">
        <v>34.119999999999997</v>
      </c>
      <c r="H1309" s="9">
        <v>13.95</v>
      </c>
      <c r="I1309" s="9">
        <v>0.21290000000000001</v>
      </c>
      <c r="J1309" s="9">
        <v>0.63849999999999996</v>
      </c>
      <c r="K1309" s="9" t="s">
        <v>1385</v>
      </c>
      <c r="L1309" s="9">
        <v>719</v>
      </c>
      <c r="M1309" s="9" t="s">
        <v>1381</v>
      </c>
      <c r="N1309" s="90" t="s">
        <v>2555</v>
      </c>
      <c r="O1309" s="9"/>
      <c r="P1309" s="9">
        <v>84</v>
      </c>
      <c r="Q1309" s="9">
        <v>0</v>
      </c>
    </row>
    <row r="1310" spans="1:17">
      <c r="A1310" s="8" t="s">
        <v>3435</v>
      </c>
      <c r="B1310" s="8" t="s">
        <v>1182</v>
      </c>
      <c r="C1310" s="8" t="s">
        <v>16</v>
      </c>
      <c r="D1310" s="8" t="s">
        <v>44</v>
      </c>
      <c r="E1310" s="8" t="s">
        <v>1380</v>
      </c>
      <c r="F1310" s="8" t="s">
        <v>1384</v>
      </c>
      <c r="G1310" s="8">
        <v>50.89</v>
      </c>
      <c r="H1310" s="8">
        <v>11.34</v>
      </c>
      <c r="I1310" s="8">
        <v>0.69089999999999996</v>
      </c>
      <c r="J1310" s="8">
        <v>1.3237000000000001</v>
      </c>
      <c r="K1310" s="8" t="s">
        <v>1412</v>
      </c>
      <c r="L1310" s="8">
        <v>791</v>
      </c>
      <c r="M1310" s="8" t="s">
        <v>1377</v>
      </c>
      <c r="N1310" s="89" t="s">
        <v>920</v>
      </c>
      <c r="O1310" s="8" t="s">
        <v>1664</v>
      </c>
      <c r="P1310" s="8">
        <v>48</v>
      </c>
      <c r="Q1310" s="8">
        <v>24.8</v>
      </c>
    </row>
    <row r="1311" spans="1:17">
      <c r="A1311" s="9" t="s">
        <v>3436</v>
      </c>
      <c r="B1311" s="9" t="s">
        <v>397</v>
      </c>
      <c r="C1311" s="9" t="s">
        <v>28</v>
      </c>
      <c r="D1311" s="9" t="s">
        <v>31</v>
      </c>
      <c r="E1311" s="9" t="s">
        <v>1411</v>
      </c>
      <c r="F1311" s="9" t="s">
        <v>1390</v>
      </c>
      <c r="G1311" s="9">
        <v>71.66</v>
      </c>
      <c r="H1311" s="9">
        <v>17.34</v>
      </c>
      <c r="I1311" s="9">
        <v>1.0034000000000001</v>
      </c>
      <c r="J1311" s="9">
        <v>3.5548000000000002</v>
      </c>
      <c r="K1311" s="9" t="s">
        <v>1412</v>
      </c>
      <c r="L1311" s="9">
        <v>842</v>
      </c>
      <c r="M1311" s="9" t="s">
        <v>1377</v>
      </c>
      <c r="N1311" s="90" t="s">
        <v>2803</v>
      </c>
      <c r="O1311" s="9" t="s">
        <v>834</v>
      </c>
      <c r="P1311" s="9">
        <v>24</v>
      </c>
      <c r="Q1311" s="9">
        <v>12.73</v>
      </c>
    </row>
    <row r="1312" spans="1:17">
      <c r="A1312" s="8" t="s">
        <v>3437</v>
      </c>
      <c r="B1312" s="8" t="s">
        <v>1260</v>
      </c>
      <c r="C1312" s="8" t="s">
        <v>38</v>
      </c>
      <c r="D1312" s="8" t="s">
        <v>44</v>
      </c>
      <c r="E1312" s="8" t="s">
        <v>1374</v>
      </c>
      <c r="F1312" s="8" t="s">
        <v>1375</v>
      </c>
      <c r="G1312" s="8">
        <v>85.45</v>
      </c>
      <c r="H1312" s="8">
        <v>10.14</v>
      </c>
      <c r="I1312" s="8">
        <v>0.62690000000000001</v>
      </c>
      <c r="J1312" s="8">
        <v>2.173</v>
      </c>
      <c r="K1312" s="8" t="s">
        <v>1385</v>
      </c>
      <c r="L1312" s="8">
        <v>639</v>
      </c>
      <c r="M1312" s="8" t="s">
        <v>1377</v>
      </c>
      <c r="N1312" s="89" t="s">
        <v>3438</v>
      </c>
      <c r="O1312" s="8" t="s">
        <v>668</v>
      </c>
      <c r="P1312" s="8">
        <v>48</v>
      </c>
      <c r="Q1312" s="8">
        <v>0</v>
      </c>
    </row>
    <row r="1313" spans="1:17">
      <c r="A1313" s="9" t="s">
        <v>3439</v>
      </c>
      <c r="B1313" s="9" t="s">
        <v>291</v>
      </c>
      <c r="C1313" s="9" t="s">
        <v>38</v>
      </c>
      <c r="D1313" s="9" t="s">
        <v>1360</v>
      </c>
      <c r="E1313" s="9" t="s">
        <v>1408</v>
      </c>
      <c r="F1313" s="9" t="s">
        <v>1375</v>
      </c>
      <c r="G1313" s="9">
        <v>54.33</v>
      </c>
      <c r="H1313" s="9">
        <v>17.28</v>
      </c>
      <c r="I1313" s="9">
        <v>1.0064</v>
      </c>
      <c r="J1313" s="9">
        <v>0.84689999999999999</v>
      </c>
      <c r="K1313" s="9" t="s">
        <v>1395</v>
      </c>
      <c r="L1313" s="9">
        <v>823</v>
      </c>
      <c r="M1313" s="9" t="s">
        <v>1426</v>
      </c>
      <c r="N1313" s="90" t="s">
        <v>2972</v>
      </c>
      <c r="O1313" s="9"/>
      <c r="P1313" s="9">
        <v>180</v>
      </c>
      <c r="Q1313" s="9">
        <v>7.25</v>
      </c>
    </row>
    <row r="1314" spans="1:17">
      <c r="A1314" s="8" t="s">
        <v>3440</v>
      </c>
      <c r="B1314" s="8" t="s">
        <v>998</v>
      </c>
      <c r="C1314" s="8" t="s">
        <v>16</v>
      </c>
      <c r="D1314" s="8" t="s">
        <v>10</v>
      </c>
      <c r="E1314" s="8" t="s">
        <v>1411</v>
      </c>
      <c r="F1314" s="8" t="s">
        <v>1375</v>
      </c>
      <c r="G1314" s="8">
        <v>66.739999999999995</v>
      </c>
      <c r="H1314" s="8">
        <v>14.83</v>
      </c>
      <c r="I1314" s="8">
        <v>0.71109999999999995</v>
      </c>
      <c r="J1314" s="8">
        <v>6.0185000000000004</v>
      </c>
      <c r="K1314" s="8" t="s">
        <v>1412</v>
      </c>
      <c r="L1314" s="8">
        <v>618</v>
      </c>
      <c r="M1314" s="8" t="s">
        <v>1396</v>
      </c>
      <c r="N1314" s="89" t="s">
        <v>1466</v>
      </c>
      <c r="O1314" s="8" t="s">
        <v>460</v>
      </c>
      <c r="P1314" s="8">
        <v>12</v>
      </c>
      <c r="Q1314" s="8">
        <v>50.11</v>
      </c>
    </row>
    <row r="1315" spans="1:17">
      <c r="A1315" s="9" t="s">
        <v>3441</v>
      </c>
      <c r="B1315" s="9" t="s">
        <v>769</v>
      </c>
      <c r="C1315" s="9" t="s">
        <v>12</v>
      </c>
      <c r="D1315" s="9" t="s">
        <v>44</v>
      </c>
      <c r="E1315" s="9" t="s">
        <v>1374</v>
      </c>
      <c r="F1315" s="9" t="s">
        <v>1384</v>
      </c>
      <c r="G1315" s="9">
        <v>73.23</v>
      </c>
      <c r="H1315" s="9">
        <v>15.16</v>
      </c>
      <c r="I1315" s="9">
        <v>0.58379999999999999</v>
      </c>
      <c r="J1315" s="9">
        <v>2.044</v>
      </c>
      <c r="K1315" s="9" t="s">
        <v>1412</v>
      </c>
      <c r="L1315" s="9">
        <v>565</v>
      </c>
      <c r="M1315" s="9" t="s">
        <v>1377</v>
      </c>
      <c r="N1315" s="90" t="s">
        <v>749</v>
      </c>
      <c r="O1315" s="9" t="s">
        <v>1855</v>
      </c>
      <c r="P1315" s="9">
        <v>48</v>
      </c>
      <c r="Q1315" s="9">
        <v>44.56</v>
      </c>
    </row>
    <row r="1316" spans="1:17">
      <c r="A1316" s="8" t="s">
        <v>3442</v>
      </c>
      <c r="B1316" s="8" t="s">
        <v>1159</v>
      </c>
      <c r="C1316" s="8" t="s">
        <v>7</v>
      </c>
      <c r="D1316" s="8" t="s">
        <v>10</v>
      </c>
      <c r="E1316" s="8" t="s">
        <v>1380</v>
      </c>
      <c r="F1316" s="8" t="s">
        <v>1384</v>
      </c>
      <c r="G1316" s="8">
        <v>72.52</v>
      </c>
      <c r="H1316" s="8">
        <v>13.29</v>
      </c>
      <c r="I1316" s="8">
        <v>1.01</v>
      </c>
      <c r="J1316" s="8">
        <v>1.956</v>
      </c>
      <c r="K1316" s="8" t="s">
        <v>1385</v>
      </c>
      <c r="L1316" s="8">
        <v>833</v>
      </c>
      <c r="M1316" s="8" t="s">
        <v>1377</v>
      </c>
      <c r="N1316" s="89" t="s">
        <v>673</v>
      </c>
      <c r="O1316" s="8" t="s">
        <v>2788</v>
      </c>
      <c r="P1316" s="8">
        <v>48</v>
      </c>
      <c r="Q1316" s="8">
        <v>0</v>
      </c>
    </row>
    <row r="1317" spans="1:17">
      <c r="A1317" s="9" t="s">
        <v>3443</v>
      </c>
      <c r="B1317" s="9" t="s">
        <v>524</v>
      </c>
      <c r="C1317" s="9" t="s">
        <v>38</v>
      </c>
      <c r="D1317" s="9" t="s">
        <v>10</v>
      </c>
      <c r="E1317" s="9" t="s">
        <v>1389</v>
      </c>
      <c r="F1317" s="9" t="s">
        <v>1390</v>
      </c>
      <c r="G1317" s="9">
        <v>64.73</v>
      </c>
      <c r="H1317" s="9">
        <v>11.2</v>
      </c>
      <c r="I1317" s="9">
        <v>1.2478</v>
      </c>
      <c r="J1317" s="9">
        <v>3.0228999999999999</v>
      </c>
      <c r="K1317" s="9" t="s">
        <v>1412</v>
      </c>
      <c r="L1317" s="9">
        <v>656</v>
      </c>
      <c r="M1317" s="9" t="s">
        <v>1403</v>
      </c>
      <c r="N1317" s="90" t="s">
        <v>1043</v>
      </c>
      <c r="O1317" s="9" t="s">
        <v>831</v>
      </c>
      <c r="P1317" s="9">
        <v>24</v>
      </c>
      <c r="Q1317" s="9">
        <v>44.05</v>
      </c>
    </row>
    <row r="1318" spans="1:17">
      <c r="A1318" s="8" t="s">
        <v>3444</v>
      </c>
      <c r="B1318" s="8" t="s">
        <v>1294</v>
      </c>
      <c r="C1318" s="8" t="s">
        <v>24</v>
      </c>
      <c r="D1318" s="8" t="s">
        <v>1360</v>
      </c>
      <c r="E1318" s="8" t="s">
        <v>1374</v>
      </c>
      <c r="F1318" s="8" t="s">
        <v>1375</v>
      </c>
      <c r="G1318" s="8">
        <v>42.3</v>
      </c>
      <c r="H1318" s="8">
        <v>15.97</v>
      </c>
      <c r="I1318" s="8">
        <v>0.46139999999999998</v>
      </c>
      <c r="J1318" s="8">
        <v>0.58750000000000002</v>
      </c>
      <c r="K1318" s="8" t="s">
        <v>1385</v>
      </c>
      <c r="L1318" s="8">
        <v>812</v>
      </c>
      <c r="M1318" s="8" t="s">
        <v>1396</v>
      </c>
      <c r="N1318" s="89" t="s">
        <v>1522</v>
      </c>
      <c r="O1318" s="8" t="s">
        <v>1212</v>
      </c>
      <c r="P1318" s="8">
        <v>240</v>
      </c>
      <c r="Q1318" s="8">
        <v>0</v>
      </c>
    </row>
    <row r="1319" spans="1:17">
      <c r="A1319" s="9" t="s">
        <v>3445</v>
      </c>
      <c r="B1319" s="9" t="s">
        <v>178</v>
      </c>
      <c r="C1319" s="9" t="s">
        <v>28</v>
      </c>
      <c r="D1319" s="9" t="s">
        <v>23</v>
      </c>
      <c r="E1319" s="9" t="s">
        <v>1408</v>
      </c>
      <c r="F1319" s="9" t="s">
        <v>1375</v>
      </c>
      <c r="G1319" s="9">
        <v>89.52</v>
      </c>
      <c r="H1319" s="9">
        <v>15.96</v>
      </c>
      <c r="I1319" s="9">
        <v>1.5847</v>
      </c>
      <c r="J1319" s="9">
        <v>1.776</v>
      </c>
      <c r="K1319" s="9" t="s">
        <v>1395</v>
      </c>
      <c r="L1319" s="9">
        <v>573</v>
      </c>
      <c r="M1319" s="9" t="s">
        <v>1396</v>
      </c>
      <c r="N1319" s="90" t="s">
        <v>1048</v>
      </c>
      <c r="O1319" s="9" t="s">
        <v>3114</v>
      </c>
      <c r="P1319" s="9">
        <v>84</v>
      </c>
      <c r="Q1319" s="9">
        <v>83.48</v>
      </c>
    </row>
    <row r="1320" spans="1:17">
      <c r="A1320" s="8" t="s">
        <v>3446</v>
      </c>
      <c r="B1320" s="8" t="s">
        <v>998</v>
      </c>
      <c r="C1320" s="8" t="s">
        <v>20</v>
      </c>
      <c r="D1320" s="8" t="s">
        <v>10</v>
      </c>
      <c r="E1320" s="8" t="s">
        <v>1411</v>
      </c>
      <c r="F1320" s="8" t="s">
        <v>1375</v>
      </c>
      <c r="G1320" s="8">
        <v>50.22</v>
      </c>
      <c r="H1320" s="8">
        <v>12.43</v>
      </c>
      <c r="I1320" s="8">
        <v>0.63060000000000005</v>
      </c>
      <c r="J1320" s="8">
        <v>1.6783999999999999</v>
      </c>
      <c r="K1320" s="8" t="s">
        <v>1385</v>
      </c>
      <c r="L1320" s="8">
        <v>618</v>
      </c>
      <c r="M1320" s="8" t="s">
        <v>1403</v>
      </c>
      <c r="N1320" s="89" t="s">
        <v>197</v>
      </c>
      <c r="O1320" s="8" t="s">
        <v>2035</v>
      </c>
      <c r="P1320" s="8">
        <v>36</v>
      </c>
      <c r="Q1320" s="8">
        <v>0</v>
      </c>
    </row>
    <row r="1321" spans="1:17">
      <c r="A1321" s="9" t="s">
        <v>3447</v>
      </c>
      <c r="B1321" s="9" t="s">
        <v>915</v>
      </c>
      <c r="C1321" s="9" t="s">
        <v>20</v>
      </c>
      <c r="D1321" s="9" t="s">
        <v>44</v>
      </c>
      <c r="E1321" s="9" t="s">
        <v>1400</v>
      </c>
      <c r="F1321" s="9" t="s">
        <v>1390</v>
      </c>
      <c r="G1321" s="9">
        <v>86.49</v>
      </c>
      <c r="H1321" s="9">
        <v>15.83</v>
      </c>
      <c r="I1321" s="9">
        <v>0.56720000000000004</v>
      </c>
      <c r="J1321" s="9">
        <v>1.26</v>
      </c>
      <c r="K1321" s="9" t="s">
        <v>1376</v>
      </c>
      <c r="L1321" s="9">
        <v>765</v>
      </c>
      <c r="M1321" s="9" t="s">
        <v>1377</v>
      </c>
      <c r="N1321" s="90" t="s">
        <v>3448</v>
      </c>
      <c r="O1321" s="9" t="s">
        <v>632</v>
      </c>
      <c r="P1321" s="9">
        <v>180</v>
      </c>
      <c r="Q1321" s="9">
        <v>45.06</v>
      </c>
    </row>
    <row r="1322" spans="1:17">
      <c r="A1322" s="8" t="s">
        <v>3449</v>
      </c>
      <c r="B1322" s="8" t="s">
        <v>977</v>
      </c>
      <c r="C1322" s="8" t="s">
        <v>38</v>
      </c>
      <c r="D1322" s="8" t="s">
        <v>23</v>
      </c>
      <c r="E1322" s="8" t="s">
        <v>1389</v>
      </c>
      <c r="F1322" s="8" t="s">
        <v>1375</v>
      </c>
      <c r="G1322" s="8">
        <v>92.76</v>
      </c>
      <c r="H1322" s="8">
        <v>13.29</v>
      </c>
      <c r="I1322" s="8">
        <v>1.3888</v>
      </c>
      <c r="J1322" s="8">
        <v>1.7020999999999999</v>
      </c>
      <c r="K1322" s="8" t="s">
        <v>1385</v>
      </c>
      <c r="L1322" s="8">
        <v>659</v>
      </c>
      <c r="M1322" s="8" t="s">
        <v>1396</v>
      </c>
      <c r="N1322" s="89" t="s">
        <v>2834</v>
      </c>
      <c r="O1322" s="8" t="s">
        <v>1058</v>
      </c>
      <c r="P1322" s="8">
        <v>84</v>
      </c>
      <c r="Q1322" s="8">
        <v>0</v>
      </c>
    </row>
    <row r="1323" spans="1:17">
      <c r="A1323" s="9" t="s">
        <v>3450</v>
      </c>
      <c r="B1323" s="9" t="s">
        <v>723</v>
      </c>
      <c r="C1323" s="9" t="s">
        <v>32</v>
      </c>
      <c r="D1323" s="9" t="s">
        <v>1360</v>
      </c>
      <c r="E1323" s="9" t="s">
        <v>1411</v>
      </c>
      <c r="F1323" s="9" t="s">
        <v>1384</v>
      </c>
      <c r="G1323" s="9">
        <v>19.22</v>
      </c>
      <c r="H1323" s="9">
        <v>12.38</v>
      </c>
      <c r="I1323" s="9">
        <v>0.33560000000000001</v>
      </c>
      <c r="J1323" s="9">
        <v>0.2167</v>
      </c>
      <c r="K1323" s="9" t="s">
        <v>1385</v>
      </c>
      <c r="L1323" s="9">
        <v>672</v>
      </c>
      <c r="M1323" s="9" t="s">
        <v>1403</v>
      </c>
      <c r="N1323" s="90" t="s">
        <v>3451</v>
      </c>
      <c r="O1323" s="9" t="s">
        <v>1306</v>
      </c>
      <c r="P1323" s="9">
        <v>240</v>
      </c>
      <c r="Q1323" s="9">
        <v>0</v>
      </c>
    </row>
    <row r="1324" spans="1:17">
      <c r="A1324" s="8" t="s">
        <v>3452</v>
      </c>
      <c r="B1324" s="8" t="s">
        <v>638</v>
      </c>
      <c r="C1324" s="8" t="s">
        <v>28</v>
      </c>
      <c r="D1324" s="8" t="s">
        <v>1360</v>
      </c>
      <c r="E1324" s="8" t="s">
        <v>1389</v>
      </c>
      <c r="F1324" s="8" t="s">
        <v>1390</v>
      </c>
      <c r="G1324" s="8">
        <v>91.76</v>
      </c>
      <c r="H1324" s="8">
        <v>17.309999999999999</v>
      </c>
      <c r="I1324" s="8">
        <v>1.1990000000000001</v>
      </c>
      <c r="J1324" s="8">
        <v>8.3825000000000003</v>
      </c>
      <c r="K1324" s="8" t="s">
        <v>1376</v>
      </c>
      <c r="L1324" s="8">
        <v>604</v>
      </c>
      <c r="M1324" s="8" t="s">
        <v>1426</v>
      </c>
      <c r="N1324" s="89" t="s">
        <v>3221</v>
      </c>
      <c r="O1324" s="8"/>
      <c r="P1324" s="8">
        <v>12</v>
      </c>
      <c r="Q1324" s="8">
        <v>72.23</v>
      </c>
    </row>
    <row r="1325" spans="1:17">
      <c r="A1325" s="9" t="s">
        <v>3453</v>
      </c>
      <c r="B1325" s="9" t="s">
        <v>544</v>
      </c>
      <c r="C1325" s="9" t="s">
        <v>28</v>
      </c>
      <c r="D1325" s="9" t="s">
        <v>23</v>
      </c>
      <c r="E1325" s="9" t="s">
        <v>1400</v>
      </c>
      <c r="F1325" s="9" t="s">
        <v>1375</v>
      </c>
      <c r="G1325" s="9">
        <v>47.02</v>
      </c>
      <c r="H1325" s="9">
        <v>18.22</v>
      </c>
      <c r="I1325" s="9">
        <v>0.82469999999999999</v>
      </c>
      <c r="J1325" s="9">
        <v>0.85389999999999999</v>
      </c>
      <c r="K1325" s="9" t="s">
        <v>1412</v>
      </c>
      <c r="L1325" s="9">
        <v>633</v>
      </c>
      <c r="M1325" s="9" t="s">
        <v>1396</v>
      </c>
      <c r="N1325" s="90" t="s">
        <v>941</v>
      </c>
      <c r="O1325" s="9" t="s">
        <v>1772</v>
      </c>
      <c r="P1325" s="9">
        <v>120</v>
      </c>
      <c r="Q1325" s="9">
        <v>26.97</v>
      </c>
    </row>
    <row r="1326" spans="1:17">
      <c r="A1326" s="8" t="s">
        <v>3454</v>
      </c>
      <c r="B1326" s="8" t="s">
        <v>536</v>
      </c>
      <c r="C1326" s="8" t="s">
        <v>7</v>
      </c>
      <c r="D1326" s="8" t="s">
        <v>10</v>
      </c>
      <c r="E1326" s="8" t="s">
        <v>1374</v>
      </c>
      <c r="F1326" s="8" t="s">
        <v>1375</v>
      </c>
      <c r="G1326" s="8">
        <v>13.36</v>
      </c>
      <c r="H1326" s="8">
        <v>17.309999999999999</v>
      </c>
      <c r="I1326" s="8">
        <v>0.2233</v>
      </c>
      <c r="J1326" s="8">
        <v>0.27539999999999998</v>
      </c>
      <c r="K1326" s="8" t="s">
        <v>1376</v>
      </c>
      <c r="L1326" s="8">
        <v>883</v>
      </c>
      <c r="M1326" s="8" t="s">
        <v>1403</v>
      </c>
      <c r="N1326" s="89" t="s">
        <v>2401</v>
      </c>
      <c r="O1326" s="8" t="s">
        <v>2084</v>
      </c>
      <c r="P1326" s="8">
        <v>84</v>
      </c>
      <c r="Q1326" s="8">
        <v>2.13</v>
      </c>
    </row>
    <row r="1327" spans="1:17">
      <c r="A1327" s="9" t="s">
        <v>3455</v>
      </c>
      <c r="B1327" s="9" t="s">
        <v>1324</v>
      </c>
      <c r="C1327" s="9" t="s">
        <v>28</v>
      </c>
      <c r="D1327" s="9" t="s">
        <v>44</v>
      </c>
      <c r="E1327" s="9" t="s">
        <v>1408</v>
      </c>
      <c r="F1327" s="9" t="s">
        <v>1384</v>
      </c>
      <c r="G1327" s="9">
        <v>53.9</v>
      </c>
      <c r="H1327" s="9">
        <v>14.63</v>
      </c>
      <c r="I1327" s="9">
        <v>0.94989999999999997</v>
      </c>
      <c r="J1327" s="9">
        <v>1.2718</v>
      </c>
      <c r="K1327" s="9" t="s">
        <v>1358</v>
      </c>
      <c r="L1327" s="9">
        <v>628</v>
      </c>
      <c r="M1327" s="9" t="s">
        <v>1377</v>
      </c>
      <c r="N1327" s="90" t="s">
        <v>2375</v>
      </c>
      <c r="O1327" s="9" t="s">
        <v>2052</v>
      </c>
      <c r="P1327" s="9">
        <v>60</v>
      </c>
      <c r="Q1327" s="9">
        <v>45.39</v>
      </c>
    </row>
    <row r="1328" spans="1:17">
      <c r="A1328" s="8" t="s">
        <v>3456</v>
      </c>
      <c r="B1328" s="8" t="s">
        <v>1049</v>
      </c>
      <c r="C1328" s="8" t="s">
        <v>41</v>
      </c>
      <c r="D1328" s="8" t="s">
        <v>1360</v>
      </c>
      <c r="E1328" s="8" t="s">
        <v>1408</v>
      </c>
      <c r="F1328" s="8" t="s">
        <v>1375</v>
      </c>
      <c r="G1328" s="8">
        <v>59.84</v>
      </c>
      <c r="H1328" s="8">
        <v>13.25</v>
      </c>
      <c r="I1328" s="8">
        <v>0.7006</v>
      </c>
      <c r="J1328" s="8">
        <v>0.76700000000000002</v>
      </c>
      <c r="K1328" s="8" t="s">
        <v>1412</v>
      </c>
      <c r="L1328" s="8">
        <v>886</v>
      </c>
      <c r="M1328" s="8" t="s">
        <v>1381</v>
      </c>
      <c r="N1328" s="89" t="s">
        <v>3022</v>
      </c>
      <c r="O1328" s="8"/>
      <c r="P1328" s="8">
        <v>180</v>
      </c>
      <c r="Q1328" s="8">
        <v>56.46</v>
      </c>
    </row>
    <row r="1329" spans="1:17">
      <c r="A1329" s="9" t="s">
        <v>3457</v>
      </c>
      <c r="B1329" s="9" t="s">
        <v>1113</v>
      </c>
      <c r="C1329" s="9" t="s">
        <v>16</v>
      </c>
      <c r="D1329" s="9" t="s">
        <v>23</v>
      </c>
      <c r="E1329" s="9" t="s">
        <v>1389</v>
      </c>
      <c r="F1329" s="9" t="s">
        <v>1384</v>
      </c>
      <c r="G1329" s="9">
        <v>13.23</v>
      </c>
      <c r="H1329" s="9">
        <v>9.15</v>
      </c>
      <c r="I1329" s="9">
        <v>0.19189999999999999</v>
      </c>
      <c r="J1329" s="9">
        <v>0.60529999999999995</v>
      </c>
      <c r="K1329" s="9" t="s">
        <v>1358</v>
      </c>
      <c r="L1329" s="9">
        <v>686</v>
      </c>
      <c r="M1329" s="9" t="s">
        <v>1377</v>
      </c>
      <c r="N1329" s="90" t="s">
        <v>1498</v>
      </c>
      <c r="O1329" s="9" t="s">
        <v>2052</v>
      </c>
      <c r="P1329" s="9">
        <v>24</v>
      </c>
      <c r="Q1329" s="9">
        <v>4.42</v>
      </c>
    </row>
    <row r="1330" spans="1:17">
      <c r="A1330" s="8" t="s">
        <v>3458</v>
      </c>
      <c r="B1330" s="8" t="s">
        <v>645</v>
      </c>
      <c r="C1330" s="8" t="s">
        <v>41</v>
      </c>
      <c r="D1330" s="8" t="s">
        <v>31</v>
      </c>
      <c r="E1330" s="8" t="s">
        <v>1389</v>
      </c>
      <c r="F1330" s="8" t="s">
        <v>1384</v>
      </c>
      <c r="G1330" s="8"/>
      <c r="H1330" s="8">
        <v>11.99</v>
      </c>
      <c r="I1330" s="8">
        <v>0.1391</v>
      </c>
      <c r="J1330" s="8">
        <v>0.80210000000000004</v>
      </c>
      <c r="K1330" s="8" t="s">
        <v>1358</v>
      </c>
      <c r="L1330" s="8">
        <v>831</v>
      </c>
      <c r="M1330" s="8" t="s">
        <v>1396</v>
      </c>
      <c r="N1330" s="89" t="s">
        <v>3459</v>
      </c>
      <c r="O1330" s="8" t="s">
        <v>1743</v>
      </c>
      <c r="P1330" s="8">
        <v>24</v>
      </c>
      <c r="Q1330" s="8">
        <v>14.54</v>
      </c>
    </row>
    <row r="1331" spans="1:17">
      <c r="A1331" s="9" t="s">
        <v>3460</v>
      </c>
      <c r="B1331" s="9" t="s">
        <v>956</v>
      </c>
      <c r="C1331" s="9" t="s">
        <v>20</v>
      </c>
      <c r="D1331" s="9" t="s">
        <v>10</v>
      </c>
      <c r="E1331" s="9" t="s">
        <v>1389</v>
      </c>
      <c r="F1331" s="9" t="s">
        <v>1375</v>
      </c>
      <c r="G1331" s="9">
        <v>78.760000000000005</v>
      </c>
      <c r="H1331" s="9">
        <v>14.66</v>
      </c>
      <c r="I1331" s="9">
        <v>0.89410000000000001</v>
      </c>
      <c r="J1331" s="9">
        <v>1.8596999999999999</v>
      </c>
      <c r="K1331" s="9" t="s">
        <v>1358</v>
      </c>
      <c r="L1331" s="9">
        <v>837</v>
      </c>
      <c r="M1331" s="9" t="s">
        <v>1377</v>
      </c>
      <c r="N1331" s="90" t="s">
        <v>3461</v>
      </c>
      <c r="O1331" s="9" t="s">
        <v>2124</v>
      </c>
      <c r="P1331" s="9">
        <v>60</v>
      </c>
      <c r="Q1331" s="9">
        <v>39.31</v>
      </c>
    </row>
    <row r="1332" spans="1:17">
      <c r="A1332" s="8" t="s">
        <v>3462</v>
      </c>
      <c r="B1332" s="8" t="s">
        <v>107</v>
      </c>
      <c r="C1332" s="8" t="s">
        <v>28</v>
      </c>
      <c r="D1332" s="8" t="s">
        <v>44</v>
      </c>
      <c r="E1332" s="8" t="s">
        <v>1374</v>
      </c>
      <c r="F1332" s="8" t="s">
        <v>1384</v>
      </c>
      <c r="G1332" s="8">
        <v>80.87</v>
      </c>
      <c r="H1332" s="8">
        <v>10.86</v>
      </c>
      <c r="I1332" s="8">
        <v>1.5519000000000001</v>
      </c>
      <c r="J1332" s="8">
        <v>1.3787</v>
      </c>
      <c r="K1332" s="8" t="s">
        <v>1376</v>
      </c>
      <c r="L1332" s="8">
        <v>792</v>
      </c>
      <c r="M1332" s="8" t="s">
        <v>1381</v>
      </c>
      <c r="N1332" s="89" t="s">
        <v>3194</v>
      </c>
      <c r="O1332" s="8"/>
      <c r="P1332" s="8">
        <v>84</v>
      </c>
      <c r="Q1332" s="8">
        <v>25.66</v>
      </c>
    </row>
    <row r="1333" spans="1:17">
      <c r="A1333" s="9" t="s">
        <v>3463</v>
      </c>
      <c r="B1333" s="9" t="s">
        <v>766</v>
      </c>
      <c r="C1333" s="9" t="s">
        <v>20</v>
      </c>
      <c r="D1333" s="9" t="s">
        <v>31</v>
      </c>
      <c r="E1333" s="9" t="s">
        <v>1374</v>
      </c>
      <c r="F1333" s="9" t="s">
        <v>1375</v>
      </c>
      <c r="G1333" s="9">
        <v>26.06</v>
      </c>
      <c r="H1333" s="9">
        <v>10.3</v>
      </c>
      <c r="I1333" s="9">
        <v>0.41349999999999998</v>
      </c>
      <c r="J1333" s="9">
        <v>0.55759999999999998</v>
      </c>
      <c r="K1333" s="9" t="s">
        <v>1376</v>
      </c>
      <c r="L1333" s="9">
        <v>858</v>
      </c>
      <c r="M1333" s="9" t="s">
        <v>1381</v>
      </c>
      <c r="N1333" s="90" t="s">
        <v>1539</v>
      </c>
      <c r="O1333" s="9"/>
      <c r="P1333" s="9">
        <v>60</v>
      </c>
      <c r="Q1333" s="9">
        <v>22.46</v>
      </c>
    </row>
    <row r="1334" spans="1:17">
      <c r="A1334" s="8" t="s">
        <v>3464</v>
      </c>
      <c r="B1334" s="8" t="s">
        <v>669</v>
      </c>
      <c r="C1334" s="8" t="s">
        <v>28</v>
      </c>
      <c r="D1334" s="8" t="s">
        <v>23</v>
      </c>
      <c r="E1334" s="8" t="s">
        <v>1389</v>
      </c>
      <c r="F1334" s="8" t="s">
        <v>1390</v>
      </c>
      <c r="G1334" s="8">
        <v>75.010000000000005</v>
      </c>
      <c r="H1334" s="8">
        <v>9.68</v>
      </c>
      <c r="I1334" s="8">
        <v>0.70889999999999997</v>
      </c>
      <c r="J1334" s="8">
        <v>1.8909</v>
      </c>
      <c r="K1334" s="8" t="s">
        <v>1412</v>
      </c>
      <c r="L1334" s="8">
        <v>716</v>
      </c>
      <c r="M1334" s="8" t="s">
        <v>1381</v>
      </c>
      <c r="N1334" s="89" t="s">
        <v>1539</v>
      </c>
      <c r="O1334" s="8"/>
      <c r="P1334" s="8">
        <v>48</v>
      </c>
      <c r="Q1334" s="8">
        <v>47.67</v>
      </c>
    </row>
    <row r="1335" spans="1:17">
      <c r="A1335" s="9" t="s">
        <v>3465</v>
      </c>
      <c r="B1335" s="9" t="s">
        <v>391</v>
      </c>
      <c r="C1335" s="9" t="s">
        <v>32</v>
      </c>
      <c r="D1335" s="9" t="s">
        <v>44</v>
      </c>
      <c r="E1335" s="9" t="s">
        <v>1408</v>
      </c>
      <c r="F1335" s="9" t="s">
        <v>1390</v>
      </c>
      <c r="G1335" s="9">
        <v>32.01</v>
      </c>
      <c r="H1335" s="9">
        <v>16.97</v>
      </c>
      <c r="I1335" s="9">
        <v>0.54959999999999998</v>
      </c>
      <c r="J1335" s="9">
        <v>0.49199999999999999</v>
      </c>
      <c r="K1335" s="9" t="s">
        <v>1412</v>
      </c>
      <c r="L1335" s="9">
        <v>589</v>
      </c>
      <c r="M1335" s="9" t="s">
        <v>1403</v>
      </c>
      <c r="N1335" s="90" t="s">
        <v>2257</v>
      </c>
      <c r="O1335" s="9" t="s">
        <v>222</v>
      </c>
      <c r="P1335" s="9">
        <v>180</v>
      </c>
      <c r="Q1335" s="9">
        <v>28.35</v>
      </c>
    </row>
    <row r="1336" spans="1:17">
      <c r="A1336" s="8" t="s">
        <v>3466</v>
      </c>
      <c r="B1336" s="8" t="s">
        <v>312</v>
      </c>
      <c r="C1336" s="8" t="s">
        <v>32</v>
      </c>
      <c r="D1336" s="8" t="s">
        <v>23</v>
      </c>
      <c r="E1336" s="8" t="s">
        <v>1411</v>
      </c>
      <c r="F1336" s="8" t="s">
        <v>1384</v>
      </c>
      <c r="G1336" s="8">
        <v>66.03</v>
      </c>
      <c r="H1336" s="8">
        <v>10.81</v>
      </c>
      <c r="I1336" s="8">
        <v>1.1931</v>
      </c>
      <c r="J1336" s="8">
        <v>0.90249999999999997</v>
      </c>
      <c r="K1336" s="8" t="s">
        <v>1358</v>
      </c>
      <c r="L1336" s="8">
        <v>722</v>
      </c>
      <c r="M1336" s="8" t="s">
        <v>1403</v>
      </c>
      <c r="N1336" s="89" t="s">
        <v>1902</v>
      </c>
      <c r="O1336" s="8" t="s">
        <v>90</v>
      </c>
      <c r="P1336" s="8">
        <v>120</v>
      </c>
      <c r="Q1336" s="8">
        <v>7.94</v>
      </c>
    </row>
    <row r="1337" spans="1:17">
      <c r="A1337" s="9" t="s">
        <v>3467</v>
      </c>
      <c r="B1337" s="9" t="s">
        <v>1144</v>
      </c>
      <c r="C1337" s="9" t="s">
        <v>7</v>
      </c>
      <c r="D1337" s="9" t="s">
        <v>31</v>
      </c>
      <c r="E1337" s="9" t="s">
        <v>1374</v>
      </c>
      <c r="F1337" s="9" t="s">
        <v>1384</v>
      </c>
      <c r="G1337" s="9">
        <v>59.99</v>
      </c>
      <c r="H1337" s="9">
        <v>11.91</v>
      </c>
      <c r="I1337" s="9">
        <v>0.4486</v>
      </c>
      <c r="J1337" s="9">
        <v>5.3274999999999997</v>
      </c>
      <c r="K1337" s="9" t="s">
        <v>1385</v>
      </c>
      <c r="L1337" s="9">
        <v>738</v>
      </c>
      <c r="M1337" s="9" t="s">
        <v>1377</v>
      </c>
      <c r="N1337" s="90" t="s">
        <v>2331</v>
      </c>
      <c r="O1337" s="9" t="s">
        <v>1900</v>
      </c>
      <c r="P1337" s="9">
        <v>12</v>
      </c>
      <c r="Q1337" s="9">
        <v>0</v>
      </c>
    </row>
    <row r="1338" spans="1:17">
      <c r="A1338" s="8" t="s">
        <v>3468</v>
      </c>
      <c r="B1338" s="8" t="s">
        <v>909</v>
      </c>
      <c r="C1338" s="8" t="s">
        <v>20</v>
      </c>
      <c r="D1338" s="8" t="s">
        <v>23</v>
      </c>
      <c r="E1338" s="8" t="s">
        <v>1380</v>
      </c>
      <c r="F1338" s="8" t="s">
        <v>1390</v>
      </c>
      <c r="G1338" s="8">
        <v>47.28</v>
      </c>
      <c r="H1338" s="8">
        <v>15.62</v>
      </c>
      <c r="I1338" s="8">
        <v>0.87960000000000005</v>
      </c>
      <c r="J1338" s="8">
        <v>0.92889999999999995</v>
      </c>
      <c r="K1338" s="8"/>
      <c r="L1338" s="8">
        <v>698</v>
      </c>
      <c r="M1338" s="8" t="s">
        <v>1381</v>
      </c>
      <c r="N1338" s="89" t="s">
        <v>3153</v>
      </c>
      <c r="O1338" s="8"/>
      <c r="P1338" s="8">
        <v>84</v>
      </c>
      <c r="Q1338" s="8">
        <v>31.53</v>
      </c>
    </row>
    <row r="1339" spans="1:17">
      <c r="A1339" s="9" t="s">
        <v>3469</v>
      </c>
      <c r="B1339" s="9" t="s">
        <v>856</v>
      </c>
      <c r="C1339" s="9" t="s">
        <v>7</v>
      </c>
      <c r="D1339" s="9" t="s">
        <v>10</v>
      </c>
      <c r="E1339" s="9" t="s">
        <v>1400</v>
      </c>
      <c r="F1339" s="9" t="s">
        <v>1384</v>
      </c>
      <c r="G1339" s="9">
        <v>34.17</v>
      </c>
      <c r="H1339" s="9">
        <v>8.7100000000000009</v>
      </c>
      <c r="I1339" s="9">
        <v>0.19059999999999999</v>
      </c>
      <c r="J1339" s="9">
        <v>1.0820000000000001</v>
      </c>
      <c r="K1339" s="9" t="s">
        <v>1385</v>
      </c>
      <c r="L1339" s="9">
        <v>596</v>
      </c>
      <c r="M1339" s="9" t="s">
        <v>1426</v>
      </c>
      <c r="N1339" s="90" t="s">
        <v>1418</v>
      </c>
      <c r="O1339" s="9"/>
      <c r="P1339" s="9">
        <v>36</v>
      </c>
      <c r="Q1339" s="9">
        <v>0</v>
      </c>
    </row>
    <row r="1340" spans="1:17">
      <c r="A1340" s="8" t="s">
        <v>3470</v>
      </c>
      <c r="B1340" s="8" t="s">
        <v>856</v>
      </c>
      <c r="C1340" s="8" t="s">
        <v>12</v>
      </c>
      <c r="D1340" s="8" t="s">
        <v>31</v>
      </c>
      <c r="E1340" s="8" t="s">
        <v>1389</v>
      </c>
      <c r="F1340" s="8" t="s">
        <v>1375</v>
      </c>
      <c r="G1340" s="8">
        <v>23.47</v>
      </c>
      <c r="H1340" s="8">
        <v>17.5</v>
      </c>
      <c r="I1340" s="8">
        <v>0.32740000000000002</v>
      </c>
      <c r="J1340" s="8">
        <v>0.68330000000000002</v>
      </c>
      <c r="K1340" s="8" t="s">
        <v>1395</v>
      </c>
      <c r="L1340" s="8">
        <v>596</v>
      </c>
      <c r="M1340" s="8" t="s">
        <v>1377</v>
      </c>
      <c r="N1340" s="89" t="s">
        <v>2649</v>
      </c>
      <c r="O1340" s="8" t="s">
        <v>3471</v>
      </c>
      <c r="P1340" s="8">
        <v>48</v>
      </c>
      <c r="Q1340" s="8">
        <v>3.92</v>
      </c>
    </row>
    <row r="1341" spans="1:17">
      <c r="A1341" s="9" t="s">
        <v>3472</v>
      </c>
      <c r="B1341" s="9" t="s">
        <v>243</v>
      </c>
      <c r="C1341" s="9" t="s">
        <v>16</v>
      </c>
      <c r="D1341" s="9" t="s">
        <v>1360</v>
      </c>
      <c r="E1341" s="9" t="s">
        <v>1374</v>
      </c>
      <c r="F1341" s="9" t="s">
        <v>1375</v>
      </c>
      <c r="G1341" s="9">
        <v>58.03</v>
      </c>
      <c r="H1341" s="9">
        <v>17.059999999999999</v>
      </c>
      <c r="I1341" s="9">
        <v>0.63929999999999998</v>
      </c>
      <c r="J1341" s="9">
        <v>2.0707</v>
      </c>
      <c r="K1341" s="9" t="s">
        <v>1376</v>
      </c>
      <c r="L1341" s="9">
        <v>838</v>
      </c>
      <c r="M1341" s="9" t="s">
        <v>1426</v>
      </c>
      <c r="N1341" s="90" t="s">
        <v>1382</v>
      </c>
      <c r="O1341" s="9"/>
      <c r="P1341" s="9">
        <v>36</v>
      </c>
      <c r="Q1341" s="9">
        <v>33</v>
      </c>
    </row>
    <row r="1342" spans="1:17">
      <c r="A1342" s="8" t="s">
        <v>3473</v>
      </c>
      <c r="B1342" s="8" t="s">
        <v>344</v>
      </c>
      <c r="C1342" s="8" t="s">
        <v>28</v>
      </c>
      <c r="D1342" s="8" t="s">
        <v>10</v>
      </c>
      <c r="E1342" s="8" t="s">
        <v>1374</v>
      </c>
      <c r="F1342" s="8" t="s">
        <v>1384</v>
      </c>
      <c r="G1342" s="8">
        <v>52.83</v>
      </c>
      <c r="H1342" s="8">
        <v>13.31</v>
      </c>
      <c r="I1342" s="8">
        <v>0.70320000000000005</v>
      </c>
      <c r="J1342" s="8">
        <v>0.97</v>
      </c>
      <c r="K1342" s="8" t="s">
        <v>1412</v>
      </c>
      <c r="L1342" s="8">
        <v>714</v>
      </c>
      <c r="M1342" s="8" t="s">
        <v>1426</v>
      </c>
      <c r="N1342" s="89" t="s">
        <v>2651</v>
      </c>
      <c r="O1342" s="8"/>
      <c r="P1342" s="8">
        <v>84</v>
      </c>
      <c r="Q1342" s="8">
        <v>48.15</v>
      </c>
    </row>
    <row r="1343" spans="1:17">
      <c r="A1343" s="9" t="s">
        <v>3474</v>
      </c>
      <c r="B1343" s="9" t="s">
        <v>133</v>
      </c>
      <c r="C1343" s="9" t="s">
        <v>41</v>
      </c>
      <c r="D1343" s="9" t="s">
        <v>10</v>
      </c>
      <c r="E1343" s="9" t="s">
        <v>1411</v>
      </c>
      <c r="F1343" s="9" t="s">
        <v>1384</v>
      </c>
      <c r="G1343" s="9">
        <v>33.090000000000003</v>
      </c>
      <c r="H1343" s="9">
        <v>14.82</v>
      </c>
      <c r="I1343" s="9">
        <v>0.62370000000000003</v>
      </c>
      <c r="J1343" s="9">
        <v>0.63519999999999999</v>
      </c>
      <c r="K1343" s="9" t="s">
        <v>1412</v>
      </c>
      <c r="L1343" s="9">
        <v>739</v>
      </c>
      <c r="M1343" s="9" t="s">
        <v>1426</v>
      </c>
      <c r="N1343" s="90" t="s">
        <v>3475</v>
      </c>
      <c r="O1343" s="9"/>
      <c r="P1343" s="9">
        <v>84</v>
      </c>
      <c r="Q1343" s="9">
        <v>22.68</v>
      </c>
    </row>
    <row r="1344" spans="1:17">
      <c r="A1344" s="8" t="s">
        <v>3476</v>
      </c>
      <c r="B1344" s="8" t="s">
        <v>666</v>
      </c>
      <c r="C1344" s="8" t="s">
        <v>16</v>
      </c>
      <c r="D1344" s="8" t="s">
        <v>44</v>
      </c>
      <c r="E1344" s="8" t="s">
        <v>1389</v>
      </c>
      <c r="F1344" s="8" t="s">
        <v>1390</v>
      </c>
      <c r="G1344" s="8">
        <v>84.67</v>
      </c>
      <c r="H1344" s="8">
        <v>9.6999999999999993</v>
      </c>
      <c r="I1344" s="8">
        <v>0.98499999999999999</v>
      </c>
      <c r="J1344" s="8">
        <v>1.1049</v>
      </c>
      <c r="K1344" s="8" t="s">
        <v>1385</v>
      </c>
      <c r="L1344" s="8">
        <v>651</v>
      </c>
      <c r="M1344" s="8" t="s">
        <v>1386</v>
      </c>
      <c r="N1344" s="89" t="s">
        <v>3477</v>
      </c>
      <c r="O1344" s="8"/>
      <c r="P1344" s="8">
        <v>120</v>
      </c>
      <c r="Q1344" s="8">
        <v>0</v>
      </c>
    </row>
    <row r="1345" spans="1:17">
      <c r="A1345" s="9" t="s">
        <v>3478</v>
      </c>
      <c r="B1345" s="9" t="s">
        <v>611</v>
      </c>
      <c r="C1345" s="9" t="s">
        <v>32</v>
      </c>
      <c r="D1345" s="9" t="s">
        <v>1360</v>
      </c>
      <c r="E1345" s="9" t="s">
        <v>1400</v>
      </c>
      <c r="F1345" s="9" t="s">
        <v>1375</v>
      </c>
      <c r="G1345" s="9">
        <v>88.41</v>
      </c>
      <c r="H1345" s="9">
        <v>12.17</v>
      </c>
      <c r="I1345" s="9">
        <v>1.1233</v>
      </c>
      <c r="J1345" s="9">
        <v>0.98399999999999999</v>
      </c>
      <c r="K1345" s="9" t="s">
        <v>1385</v>
      </c>
      <c r="L1345" s="9">
        <v>731</v>
      </c>
      <c r="M1345" s="9" t="s">
        <v>1403</v>
      </c>
      <c r="N1345" s="90" t="s">
        <v>1605</v>
      </c>
      <c r="O1345" s="9" t="s">
        <v>2144</v>
      </c>
      <c r="P1345" s="9">
        <v>240</v>
      </c>
      <c r="Q1345" s="9">
        <v>0</v>
      </c>
    </row>
    <row r="1346" spans="1:17">
      <c r="A1346" s="8" t="s">
        <v>3479</v>
      </c>
      <c r="B1346" s="8" t="s">
        <v>1305</v>
      </c>
      <c r="C1346" s="8" t="s">
        <v>7</v>
      </c>
      <c r="D1346" s="8" t="s">
        <v>44</v>
      </c>
      <c r="E1346" s="8" t="s">
        <v>1411</v>
      </c>
      <c r="F1346" s="8" t="s">
        <v>1384</v>
      </c>
      <c r="G1346" s="8">
        <v>9.3000000000000007</v>
      </c>
      <c r="H1346" s="8">
        <v>10.15</v>
      </c>
      <c r="I1346" s="8">
        <v>0.15670000000000001</v>
      </c>
      <c r="J1346" s="8">
        <v>0.23649999999999999</v>
      </c>
      <c r="K1346" s="8" t="s">
        <v>1358</v>
      </c>
      <c r="L1346" s="8">
        <v>878</v>
      </c>
      <c r="M1346" s="8" t="s">
        <v>1403</v>
      </c>
      <c r="N1346" s="89" t="s">
        <v>920</v>
      </c>
      <c r="O1346" s="8" t="s">
        <v>1335</v>
      </c>
      <c r="P1346" s="8">
        <v>48</v>
      </c>
      <c r="Q1346" s="8">
        <v>4.38</v>
      </c>
    </row>
    <row r="1347" spans="1:17">
      <c r="A1347" s="9" t="s">
        <v>3480</v>
      </c>
      <c r="B1347" s="9" t="s">
        <v>559</v>
      </c>
      <c r="C1347" s="9" t="s">
        <v>7</v>
      </c>
      <c r="D1347" s="9" t="s">
        <v>31</v>
      </c>
      <c r="E1347" s="9" t="s">
        <v>1374</v>
      </c>
      <c r="F1347" s="9" t="s">
        <v>1390</v>
      </c>
      <c r="G1347" s="9">
        <v>82.33</v>
      </c>
      <c r="H1347" s="9">
        <v>17.59</v>
      </c>
      <c r="I1347" s="9">
        <v>0.56610000000000005</v>
      </c>
      <c r="J1347" s="9">
        <v>1.4618</v>
      </c>
      <c r="K1347" s="9" t="s">
        <v>1376</v>
      </c>
      <c r="L1347" s="9">
        <v>800</v>
      </c>
      <c r="M1347" s="9" t="s">
        <v>1386</v>
      </c>
      <c r="N1347" s="90" t="s">
        <v>2752</v>
      </c>
      <c r="O1347" s="9"/>
      <c r="P1347" s="9">
        <v>120</v>
      </c>
      <c r="Q1347" s="9">
        <v>74.55</v>
      </c>
    </row>
    <row r="1348" spans="1:17">
      <c r="A1348" s="8" t="s">
        <v>3481</v>
      </c>
      <c r="B1348" s="8" t="s">
        <v>1121</v>
      </c>
      <c r="C1348" s="8" t="s">
        <v>20</v>
      </c>
      <c r="D1348" s="8" t="s">
        <v>23</v>
      </c>
      <c r="E1348" s="8" t="s">
        <v>1411</v>
      </c>
      <c r="F1348" s="8" t="s">
        <v>1390</v>
      </c>
      <c r="G1348" s="8">
        <v>95.77</v>
      </c>
      <c r="H1348" s="8">
        <v>11.29</v>
      </c>
      <c r="I1348" s="8">
        <v>1.8230999999999999</v>
      </c>
      <c r="J1348" s="8">
        <v>2.0960999999999999</v>
      </c>
      <c r="K1348" s="8" t="s">
        <v>1395</v>
      </c>
      <c r="L1348" s="8">
        <v>579</v>
      </c>
      <c r="M1348" s="8" t="s">
        <v>1386</v>
      </c>
      <c r="N1348" s="89" t="s">
        <v>1779</v>
      </c>
      <c r="O1348" s="8"/>
      <c r="P1348" s="8">
        <v>60</v>
      </c>
      <c r="Q1348" s="8">
        <v>59.06</v>
      </c>
    </row>
    <row r="1349" spans="1:17">
      <c r="A1349" s="9" t="s">
        <v>3482</v>
      </c>
      <c r="B1349" s="9" t="s">
        <v>142</v>
      </c>
      <c r="C1349" s="9" t="s">
        <v>16</v>
      </c>
      <c r="D1349" s="9" t="s">
        <v>23</v>
      </c>
      <c r="E1349" s="9" t="s">
        <v>1389</v>
      </c>
      <c r="F1349" s="9" t="s">
        <v>1390</v>
      </c>
      <c r="G1349" s="9">
        <v>24.52</v>
      </c>
      <c r="H1349" s="9">
        <v>8.9600000000000009</v>
      </c>
      <c r="I1349" s="9">
        <v>0.25569999999999998</v>
      </c>
      <c r="J1349" s="9">
        <v>0.39400000000000002</v>
      </c>
      <c r="K1349" s="9" t="s">
        <v>1376</v>
      </c>
      <c r="L1349" s="9">
        <v>832</v>
      </c>
      <c r="M1349" s="9" t="s">
        <v>1377</v>
      </c>
      <c r="N1349" s="90" t="s">
        <v>3077</v>
      </c>
      <c r="O1349" s="9" t="s">
        <v>3003</v>
      </c>
      <c r="P1349" s="9">
        <v>84</v>
      </c>
      <c r="Q1349" s="9">
        <v>15.09</v>
      </c>
    </row>
    <row r="1350" spans="1:17">
      <c r="A1350" s="8" t="s">
        <v>3483</v>
      </c>
      <c r="B1350" s="8" t="s">
        <v>500</v>
      </c>
      <c r="C1350" s="8" t="s">
        <v>41</v>
      </c>
      <c r="D1350" s="8" t="s">
        <v>10</v>
      </c>
      <c r="E1350" s="8" t="s">
        <v>1374</v>
      </c>
      <c r="F1350" s="8" t="s">
        <v>1375</v>
      </c>
      <c r="G1350" s="8">
        <v>63.24</v>
      </c>
      <c r="H1350" s="8">
        <v>8.44</v>
      </c>
      <c r="I1350" s="8">
        <v>1.1233</v>
      </c>
      <c r="J1350" s="8">
        <v>1.5569999999999999</v>
      </c>
      <c r="K1350" s="8" t="s">
        <v>1412</v>
      </c>
      <c r="L1350" s="8">
        <v>677</v>
      </c>
      <c r="M1350" s="8" t="s">
        <v>1377</v>
      </c>
      <c r="N1350" s="89" t="s">
        <v>1804</v>
      </c>
      <c r="O1350" s="8" t="s">
        <v>2381</v>
      </c>
      <c r="P1350" s="8">
        <v>48</v>
      </c>
      <c r="Q1350" s="8">
        <v>55.53</v>
      </c>
    </row>
    <row r="1351" spans="1:17">
      <c r="A1351" s="9" t="s">
        <v>3484</v>
      </c>
      <c r="B1351" s="9" t="s">
        <v>973</v>
      </c>
      <c r="C1351" s="9" t="s">
        <v>16</v>
      </c>
      <c r="D1351" s="9" t="s">
        <v>23</v>
      </c>
      <c r="E1351" s="9" t="s">
        <v>1400</v>
      </c>
      <c r="F1351" s="9" t="s">
        <v>1375</v>
      </c>
      <c r="G1351" s="9">
        <v>12.75</v>
      </c>
      <c r="H1351" s="9">
        <v>11.03</v>
      </c>
      <c r="I1351" s="9">
        <v>0.14180000000000001</v>
      </c>
      <c r="J1351" s="9">
        <v>0.59440000000000004</v>
      </c>
      <c r="K1351" s="9" t="s">
        <v>1376</v>
      </c>
      <c r="L1351" s="9">
        <v>745</v>
      </c>
      <c r="M1351" s="9" t="s">
        <v>1403</v>
      </c>
      <c r="N1351" s="90" t="s">
        <v>2034</v>
      </c>
      <c r="O1351" s="9" t="s">
        <v>3105</v>
      </c>
      <c r="P1351" s="9">
        <v>24</v>
      </c>
      <c r="Q1351" s="9">
        <v>11.06</v>
      </c>
    </row>
    <row r="1352" spans="1:17">
      <c r="A1352" s="8" t="s">
        <v>3485</v>
      </c>
      <c r="B1352" s="8" t="s">
        <v>1279</v>
      </c>
      <c r="C1352" s="8" t="s">
        <v>35</v>
      </c>
      <c r="D1352" s="8" t="s">
        <v>1360</v>
      </c>
      <c r="E1352" s="8" t="s">
        <v>1389</v>
      </c>
      <c r="F1352" s="8" t="s">
        <v>1390</v>
      </c>
      <c r="G1352" s="8">
        <v>12.04</v>
      </c>
      <c r="H1352" s="8">
        <v>15.04</v>
      </c>
      <c r="I1352" s="8">
        <v>7.5300000000000006E-2</v>
      </c>
      <c r="J1352" s="8">
        <v>1.0869</v>
      </c>
      <c r="K1352" s="8" t="s">
        <v>1358</v>
      </c>
      <c r="L1352" s="8">
        <v>709</v>
      </c>
      <c r="M1352" s="8" t="s">
        <v>1377</v>
      </c>
      <c r="N1352" s="89" t="s">
        <v>3129</v>
      </c>
      <c r="O1352" s="8" t="s">
        <v>1328</v>
      </c>
      <c r="P1352" s="8">
        <v>12</v>
      </c>
      <c r="Q1352" s="8">
        <v>7.53</v>
      </c>
    </row>
    <row r="1353" spans="1:17">
      <c r="A1353" s="9" t="s">
        <v>3486</v>
      </c>
      <c r="B1353" s="9" t="s">
        <v>437</v>
      </c>
      <c r="C1353" s="9" t="s">
        <v>32</v>
      </c>
      <c r="D1353" s="9" t="s">
        <v>23</v>
      </c>
      <c r="E1353" s="9" t="s">
        <v>1380</v>
      </c>
      <c r="F1353" s="9" t="s">
        <v>1375</v>
      </c>
      <c r="G1353" s="9">
        <v>44.82</v>
      </c>
      <c r="H1353" s="9">
        <v>12.29</v>
      </c>
      <c r="I1353" s="9">
        <v>0.54949999999999999</v>
      </c>
      <c r="J1353" s="9">
        <v>3.9883000000000002</v>
      </c>
      <c r="K1353" s="9" t="s">
        <v>1412</v>
      </c>
      <c r="L1353" s="9">
        <v>560</v>
      </c>
      <c r="M1353" s="9" t="s">
        <v>1386</v>
      </c>
      <c r="N1353" s="90" t="s">
        <v>3399</v>
      </c>
      <c r="O1353" s="9"/>
      <c r="P1353" s="9">
        <v>12</v>
      </c>
      <c r="Q1353" s="9">
        <v>30.48</v>
      </c>
    </row>
    <row r="1354" spans="1:17">
      <c r="A1354" s="8" t="s">
        <v>3487</v>
      </c>
      <c r="B1354" s="8" t="s">
        <v>500</v>
      </c>
      <c r="C1354" s="8" t="s">
        <v>28</v>
      </c>
      <c r="D1354" s="8" t="s">
        <v>23</v>
      </c>
      <c r="E1354" s="8" t="s">
        <v>1374</v>
      </c>
      <c r="F1354" s="8" t="s">
        <v>1390</v>
      </c>
      <c r="G1354" s="8">
        <v>84.21</v>
      </c>
      <c r="H1354" s="8">
        <v>17</v>
      </c>
      <c r="I1354" s="8">
        <v>0.4924</v>
      </c>
      <c r="J1354" s="8">
        <v>2.0928</v>
      </c>
      <c r="K1354" s="8" t="s">
        <v>1412</v>
      </c>
      <c r="L1354" s="8">
        <v>576</v>
      </c>
      <c r="M1354" s="8" t="s">
        <v>1396</v>
      </c>
      <c r="N1354" s="89" t="s">
        <v>1705</v>
      </c>
      <c r="O1354" s="8" t="s">
        <v>1880</v>
      </c>
      <c r="P1354" s="8">
        <v>60</v>
      </c>
      <c r="Q1354" s="8">
        <v>17.79</v>
      </c>
    </row>
    <row r="1355" spans="1:17">
      <c r="A1355" s="9" t="s">
        <v>3488</v>
      </c>
      <c r="B1355" s="9" t="s">
        <v>803</v>
      </c>
      <c r="C1355" s="9" t="s">
        <v>20</v>
      </c>
      <c r="D1355" s="9" t="s">
        <v>23</v>
      </c>
      <c r="E1355" s="9" t="s">
        <v>1400</v>
      </c>
      <c r="F1355" s="9" t="s">
        <v>1390</v>
      </c>
      <c r="G1355" s="9">
        <v>61.68</v>
      </c>
      <c r="H1355" s="9">
        <v>15.69</v>
      </c>
      <c r="I1355" s="9">
        <v>0.59489999999999998</v>
      </c>
      <c r="J1355" s="9">
        <v>1.2141999999999999</v>
      </c>
      <c r="K1355" s="9" t="s">
        <v>1385</v>
      </c>
      <c r="L1355" s="9">
        <v>840</v>
      </c>
      <c r="M1355" s="9" t="s">
        <v>1386</v>
      </c>
      <c r="N1355" s="90" t="s">
        <v>1730</v>
      </c>
      <c r="O1355" s="9"/>
      <c r="P1355" s="9">
        <v>84</v>
      </c>
      <c r="Q1355" s="9">
        <v>0</v>
      </c>
    </row>
    <row r="1356" spans="1:17">
      <c r="A1356" s="8" t="s">
        <v>3489</v>
      </c>
      <c r="B1356" s="8" t="s">
        <v>640</v>
      </c>
      <c r="C1356" s="8" t="s">
        <v>7</v>
      </c>
      <c r="D1356" s="8" t="s">
        <v>1360</v>
      </c>
      <c r="E1356" s="8" t="s">
        <v>1374</v>
      </c>
      <c r="F1356" s="8" t="s">
        <v>1384</v>
      </c>
      <c r="G1356" s="8">
        <v>27.95</v>
      </c>
      <c r="H1356" s="8">
        <v>15.41</v>
      </c>
      <c r="I1356" s="8">
        <v>0.22600000000000001</v>
      </c>
      <c r="J1356" s="8">
        <v>0.45800000000000002</v>
      </c>
      <c r="K1356" s="8" t="s">
        <v>1376</v>
      </c>
      <c r="L1356" s="8">
        <v>854</v>
      </c>
      <c r="M1356" s="8" t="s">
        <v>1381</v>
      </c>
      <c r="N1356" s="89" t="s">
        <v>2912</v>
      </c>
      <c r="O1356" s="8"/>
      <c r="P1356" s="8">
        <v>120</v>
      </c>
      <c r="Q1356" s="8">
        <v>9.8699999999999992</v>
      </c>
    </row>
    <row r="1357" spans="1:17">
      <c r="A1357" s="9" t="s">
        <v>3490</v>
      </c>
      <c r="B1357" s="9" t="s">
        <v>291</v>
      </c>
      <c r="C1357" s="9" t="s">
        <v>20</v>
      </c>
      <c r="D1357" s="9" t="s">
        <v>44</v>
      </c>
      <c r="E1357" s="9" t="s">
        <v>1411</v>
      </c>
      <c r="F1357" s="9" t="s">
        <v>1390</v>
      </c>
      <c r="G1357" s="9">
        <v>10.53</v>
      </c>
      <c r="H1357" s="9">
        <v>10.18</v>
      </c>
      <c r="I1357" s="9">
        <v>0.1394</v>
      </c>
      <c r="J1357" s="9">
        <v>0.3407</v>
      </c>
      <c r="K1357" s="9" t="s">
        <v>1376</v>
      </c>
      <c r="L1357" s="9">
        <v>823</v>
      </c>
      <c r="M1357" s="9" t="s">
        <v>1386</v>
      </c>
      <c r="N1357" s="90" t="s">
        <v>3491</v>
      </c>
      <c r="O1357" s="9"/>
      <c r="P1357" s="9">
        <v>36</v>
      </c>
      <c r="Q1357" s="9">
        <v>1.49</v>
      </c>
    </row>
    <row r="1358" spans="1:17">
      <c r="A1358" s="8" t="s">
        <v>3492</v>
      </c>
      <c r="B1358" s="8" t="s">
        <v>435</v>
      </c>
      <c r="C1358" s="8" t="s">
        <v>24</v>
      </c>
      <c r="D1358" s="8" t="s">
        <v>44</v>
      </c>
      <c r="E1358" s="8" t="s">
        <v>1380</v>
      </c>
      <c r="F1358" s="8" t="s">
        <v>1384</v>
      </c>
      <c r="G1358" s="8">
        <v>55</v>
      </c>
      <c r="H1358" s="8">
        <v>7.53</v>
      </c>
      <c r="I1358" s="8">
        <v>0.46889999999999998</v>
      </c>
      <c r="J1358" s="8">
        <v>0.44409999999999999</v>
      </c>
      <c r="K1358" s="8" t="s">
        <v>1395</v>
      </c>
      <c r="L1358" s="8">
        <v>735</v>
      </c>
      <c r="M1358" s="8" t="s">
        <v>1386</v>
      </c>
      <c r="N1358" s="89" t="s">
        <v>1879</v>
      </c>
      <c r="O1358" s="8"/>
      <c r="P1358" s="8">
        <v>240</v>
      </c>
      <c r="Q1358" s="8">
        <v>6.97</v>
      </c>
    </row>
    <row r="1359" spans="1:17">
      <c r="A1359" s="9" t="s">
        <v>3493</v>
      </c>
      <c r="B1359" s="9" t="s">
        <v>1065</v>
      </c>
      <c r="C1359" s="9" t="s">
        <v>12</v>
      </c>
      <c r="D1359" s="9" t="s">
        <v>44</v>
      </c>
      <c r="E1359" s="9" t="s">
        <v>1411</v>
      </c>
      <c r="F1359" s="9" t="s">
        <v>1384</v>
      </c>
      <c r="G1359" s="9">
        <v>72.64</v>
      </c>
      <c r="H1359" s="9">
        <v>9.94</v>
      </c>
      <c r="I1359" s="9">
        <v>1.2797000000000001</v>
      </c>
      <c r="J1359" s="9">
        <v>1.8402000000000001</v>
      </c>
      <c r="K1359" s="9" t="s">
        <v>1358</v>
      </c>
      <c r="L1359" s="9">
        <v>652</v>
      </c>
      <c r="M1359" s="9" t="s">
        <v>1403</v>
      </c>
      <c r="N1359" s="90" t="s">
        <v>2298</v>
      </c>
      <c r="O1359" s="9" t="s">
        <v>3227</v>
      </c>
      <c r="P1359" s="9">
        <v>48</v>
      </c>
      <c r="Q1359" s="9">
        <v>65.209999999999994</v>
      </c>
    </row>
    <row r="1360" spans="1:17">
      <c r="A1360" s="8" t="s">
        <v>3494</v>
      </c>
      <c r="B1360" s="8" t="s">
        <v>618</v>
      </c>
      <c r="C1360" s="8" t="s">
        <v>41</v>
      </c>
      <c r="D1360" s="8" t="s">
        <v>10</v>
      </c>
      <c r="E1360" s="8" t="s">
        <v>1400</v>
      </c>
      <c r="F1360" s="8" t="s">
        <v>1390</v>
      </c>
      <c r="G1360" s="8">
        <v>51.52</v>
      </c>
      <c r="H1360" s="8">
        <v>14.63</v>
      </c>
      <c r="I1360" s="8">
        <v>0.5887</v>
      </c>
      <c r="J1360" s="8">
        <v>1.7766</v>
      </c>
      <c r="K1360" s="8" t="s">
        <v>1385</v>
      </c>
      <c r="L1360" s="8">
        <v>828</v>
      </c>
      <c r="M1360" s="8" t="s">
        <v>1396</v>
      </c>
      <c r="N1360" s="89" t="s">
        <v>752</v>
      </c>
      <c r="O1360" s="8" t="s">
        <v>2043</v>
      </c>
      <c r="P1360" s="8">
        <v>36</v>
      </c>
      <c r="Q1360" s="8">
        <v>0</v>
      </c>
    </row>
    <row r="1361" spans="1:17">
      <c r="A1361" s="9" t="s">
        <v>3495</v>
      </c>
      <c r="B1361" s="9" t="s">
        <v>1049</v>
      </c>
      <c r="C1361" s="9" t="s">
        <v>12</v>
      </c>
      <c r="D1361" s="9" t="s">
        <v>10</v>
      </c>
      <c r="E1361" s="9" t="s">
        <v>1400</v>
      </c>
      <c r="F1361" s="9" t="s">
        <v>1384</v>
      </c>
      <c r="G1361" s="9">
        <v>46.22</v>
      </c>
      <c r="H1361" s="9">
        <v>10.46</v>
      </c>
      <c r="I1361" s="9">
        <v>0.48430000000000001</v>
      </c>
      <c r="J1361" s="9">
        <v>4.0734000000000004</v>
      </c>
      <c r="K1361" s="9" t="s">
        <v>1358</v>
      </c>
      <c r="L1361" s="9">
        <v>886</v>
      </c>
      <c r="M1361" s="9" t="s">
        <v>1403</v>
      </c>
      <c r="N1361" s="90" t="s">
        <v>1629</v>
      </c>
      <c r="O1361" s="9" t="s">
        <v>3225</v>
      </c>
      <c r="P1361" s="9">
        <v>12</v>
      </c>
      <c r="Q1361" s="9">
        <v>11.71</v>
      </c>
    </row>
    <row r="1362" spans="1:17">
      <c r="A1362" s="8" t="s">
        <v>3496</v>
      </c>
      <c r="B1362" s="8" t="s">
        <v>198</v>
      </c>
      <c r="C1362" s="8" t="s">
        <v>12</v>
      </c>
      <c r="D1362" s="8" t="s">
        <v>23</v>
      </c>
      <c r="E1362" s="8" t="s">
        <v>1380</v>
      </c>
      <c r="F1362" s="8" t="s">
        <v>1390</v>
      </c>
      <c r="G1362" s="8">
        <v>27.22</v>
      </c>
      <c r="H1362" s="8">
        <v>11.48</v>
      </c>
      <c r="I1362" s="8">
        <v>0.51780000000000004</v>
      </c>
      <c r="J1362" s="8">
        <v>0.38240000000000002</v>
      </c>
      <c r="K1362" s="8" t="s">
        <v>1358</v>
      </c>
      <c r="L1362" s="8">
        <v>892</v>
      </c>
      <c r="M1362" s="8" t="s">
        <v>1377</v>
      </c>
      <c r="N1362" s="89" t="s">
        <v>1212</v>
      </c>
      <c r="O1362" s="8" t="s">
        <v>1611</v>
      </c>
      <c r="P1362" s="8">
        <v>120</v>
      </c>
      <c r="Q1362" s="8">
        <v>11.87</v>
      </c>
    </row>
    <row r="1363" spans="1:17">
      <c r="A1363" s="9" t="s">
        <v>3497</v>
      </c>
      <c r="B1363" s="9" t="s">
        <v>907</v>
      </c>
      <c r="C1363" s="9" t="s">
        <v>16</v>
      </c>
      <c r="D1363" s="9" t="s">
        <v>44</v>
      </c>
      <c r="E1363" s="9" t="s">
        <v>1400</v>
      </c>
      <c r="F1363" s="9" t="s">
        <v>1375</v>
      </c>
      <c r="G1363" s="9">
        <v>8.75</v>
      </c>
      <c r="H1363" s="9">
        <v>15.58</v>
      </c>
      <c r="I1363" s="9">
        <v>0.1502</v>
      </c>
      <c r="J1363" s="9">
        <v>0.11899999999999999</v>
      </c>
      <c r="K1363" s="9" t="s">
        <v>1358</v>
      </c>
      <c r="L1363" s="9">
        <v>596</v>
      </c>
      <c r="M1363" s="9" t="s">
        <v>1377</v>
      </c>
      <c r="N1363" s="90" t="s">
        <v>1895</v>
      </c>
      <c r="O1363" s="9" t="s">
        <v>3396</v>
      </c>
      <c r="P1363" s="9">
        <v>240</v>
      </c>
      <c r="Q1363" s="9">
        <v>4.04</v>
      </c>
    </row>
    <row r="1364" spans="1:17">
      <c r="A1364" s="8" t="s">
        <v>3498</v>
      </c>
      <c r="B1364" s="8" t="s">
        <v>273</v>
      </c>
      <c r="C1364" s="8" t="s">
        <v>32</v>
      </c>
      <c r="D1364" s="8" t="s">
        <v>44</v>
      </c>
      <c r="E1364" s="8" t="s">
        <v>1400</v>
      </c>
      <c r="F1364" s="8" t="s">
        <v>1390</v>
      </c>
      <c r="G1364" s="8">
        <v>22.66</v>
      </c>
      <c r="H1364" s="8">
        <v>11.5</v>
      </c>
      <c r="I1364" s="8">
        <v>0.18379999999999999</v>
      </c>
      <c r="J1364" s="8">
        <v>1.0613999999999999</v>
      </c>
      <c r="K1364" s="8" t="s">
        <v>1395</v>
      </c>
      <c r="L1364" s="8">
        <v>608</v>
      </c>
      <c r="M1364" s="8" t="s">
        <v>1403</v>
      </c>
      <c r="N1364" s="89" t="s">
        <v>930</v>
      </c>
      <c r="O1364" s="8" t="s">
        <v>2313</v>
      </c>
      <c r="P1364" s="8">
        <v>24</v>
      </c>
      <c r="Q1364" s="8">
        <v>16.66</v>
      </c>
    </row>
    <row r="1365" spans="1:17">
      <c r="A1365" s="9" t="s">
        <v>3499</v>
      </c>
      <c r="B1365" s="9" t="s">
        <v>1062</v>
      </c>
      <c r="C1365" s="9" t="s">
        <v>16</v>
      </c>
      <c r="D1365" s="9" t="s">
        <v>1360</v>
      </c>
      <c r="E1365" s="9" t="s">
        <v>1374</v>
      </c>
      <c r="F1365" s="9" t="s">
        <v>1390</v>
      </c>
      <c r="G1365" s="9">
        <v>92.84</v>
      </c>
      <c r="H1365" s="9">
        <v>10.68</v>
      </c>
      <c r="I1365" s="9">
        <v>0.99450000000000005</v>
      </c>
      <c r="J1365" s="9">
        <v>4.3132999999999999</v>
      </c>
      <c r="K1365" s="9" t="s">
        <v>1412</v>
      </c>
      <c r="L1365" s="9">
        <v>725</v>
      </c>
      <c r="M1365" s="9" t="s">
        <v>1426</v>
      </c>
      <c r="N1365" s="90" t="s">
        <v>1703</v>
      </c>
      <c r="O1365" s="9"/>
      <c r="P1365" s="9">
        <v>24</v>
      </c>
      <c r="Q1365" s="9">
        <v>79.180000000000007</v>
      </c>
    </row>
    <row r="1366" spans="1:17">
      <c r="A1366" s="8" t="s">
        <v>3500</v>
      </c>
      <c r="B1366" s="8" t="s">
        <v>1061</v>
      </c>
      <c r="C1366" s="8" t="s">
        <v>20</v>
      </c>
      <c r="D1366" s="8" t="s">
        <v>10</v>
      </c>
      <c r="E1366" s="8" t="s">
        <v>1408</v>
      </c>
      <c r="F1366" s="8" t="s">
        <v>1390</v>
      </c>
      <c r="G1366" s="8">
        <v>11.93</v>
      </c>
      <c r="H1366" s="8">
        <v>12.08</v>
      </c>
      <c r="I1366" s="8">
        <v>7.6999999999999999E-2</v>
      </c>
      <c r="J1366" s="8">
        <v>0.26590000000000003</v>
      </c>
      <c r="K1366" s="8" t="s">
        <v>1395</v>
      </c>
      <c r="L1366" s="8">
        <v>662</v>
      </c>
      <c r="M1366" s="8" t="s">
        <v>1381</v>
      </c>
      <c r="N1366" s="89" t="s">
        <v>2575</v>
      </c>
      <c r="O1366" s="8"/>
      <c r="P1366" s="8">
        <v>60</v>
      </c>
      <c r="Q1366" s="8">
        <v>4.99</v>
      </c>
    </row>
    <row r="1367" spans="1:17">
      <c r="A1367" s="9" t="s">
        <v>3501</v>
      </c>
      <c r="B1367" s="9" t="s">
        <v>907</v>
      </c>
      <c r="C1367" s="9" t="s">
        <v>32</v>
      </c>
      <c r="D1367" s="9" t="s">
        <v>23</v>
      </c>
      <c r="E1367" s="9" t="s">
        <v>1374</v>
      </c>
      <c r="F1367" s="9" t="s">
        <v>1375</v>
      </c>
      <c r="G1367" s="9">
        <v>21.51</v>
      </c>
      <c r="H1367" s="9">
        <v>10.38</v>
      </c>
      <c r="I1367" s="9">
        <v>0.1163</v>
      </c>
      <c r="J1367" s="9">
        <v>0.46110000000000001</v>
      </c>
      <c r="K1367" s="9" t="s">
        <v>1376</v>
      </c>
      <c r="L1367" s="9">
        <v>596</v>
      </c>
      <c r="M1367" s="9" t="s">
        <v>1426</v>
      </c>
      <c r="N1367" s="90" t="s">
        <v>1536</v>
      </c>
      <c r="O1367" s="9"/>
      <c r="P1367" s="9">
        <v>60</v>
      </c>
      <c r="Q1367" s="9">
        <v>12</v>
      </c>
    </row>
    <row r="1368" spans="1:17">
      <c r="A1368" s="8" t="s">
        <v>3502</v>
      </c>
      <c r="B1368" s="8" t="s">
        <v>1271</v>
      </c>
      <c r="C1368" s="8" t="s">
        <v>35</v>
      </c>
      <c r="D1368" s="8" t="s">
        <v>10</v>
      </c>
      <c r="E1368" s="8" t="s">
        <v>1389</v>
      </c>
      <c r="F1368" s="8" t="s">
        <v>1375</v>
      </c>
      <c r="G1368" s="8">
        <v>55.57</v>
      </c>
      <c r="H1368" s="8">
        <v>10.039999999999999</v>
      </c>
      <c r="I1368" s="8">
        <v>0.3014</v>
      </c>
      <c r="J1368" s="8">
        <v>0.53769999999999996</v>
      </c>
      <c r="K1368" s="8" t="s">
        <v>1395</v>
      </c>
      <c r="L1368" s="8">
        <v>608</v>
      </c>
      <c r="M1368" s="8" t="s">
        <v>1377</v>
      </c>
      <c r="N1368" s="89" t="s">
        <v>499</v>
      </c>
      <c r="O1368" s="8" t="s">
        <v>535</v>
      </c>
      <c r="P1368" s="8">
        <v>240</v>
      </c>
      <c r="Q1368" s="8">
        <v>39.99</v>
      </c>
    </row>
    <row r="1369" spans="1:17">
      <c r="A1369" s="9" t="s">
        <v>3503</v>
      </c>
      <c r="B1369" s="9" t="s">
        <v>570</v>
      </c>
      <c r="C1369" s="9" t="s">
        <v>41</v>
      </c>
      <c r="D1369" s="9" t="s">
        <v>1360</v>
      </c>
      <c r="E1369" s="9" t="s">
        <v>1374</v>
      </c>
      <c r="F1369" s="9" t="s">
        <v>1384</v>
      </c>
      <c r="G1369" s="9">
        <v>78.17</v>
      </c>
      <c r="H1369" s="9">
        <v>17.93</v>
      </c>
      <c r="I1369" s="9">
        <v>0.52410000000000001</v>
      </c>
      <c r="J1369" s="9">
        <v>2.8233000000000001</v>
      </c>
      <c r="K1369" s="9" t="s">
        <v>1376</v>
      </c>
      <c r="L1369" s="9">
        <v>864</v>
      </c>
      <c r="M1369" s="9" t="s">
        <v>1396</v>
      </c>
      <c r="N1369" s="90" t="s">
        <v>1838</v>
      </c>
      <c r="O1369" s="9" t="s">
        <v>2185</v>
      </c>
      <c r="P1369" s="9">
        <v>36</v>
      </c>
      <c r="Q1369" s="9">
        <v>47.57</v>
      </c>
    </row>
    <row r="1370" spans="1:17">
      <c r="A1370" s="8" t="s">
        <v>3504</v>
      </c>
      <c r="B1370" s="8" t="s">
        <v>461</v>
      </c>
      <c r="C1370" s="8" t="s">
        <v>7</v>
      </c>
      <c r="D1370" s="8" t="s">
        <v>44</v>
      </c>
      <c r="E1370" s="8" t="s">
        <v>1374</v>
      </c>
      <c r="F1370" s="8" t="s">
        <v>1390</v>
      </c>
      <c r="G1370" s="8">
        <v>15.37</v>
      </c>
      <c r="H1370" s="8">
        <v>13.48</v>
      </c>
      <c r="I1370" s="8">
        <v>0.11609999999999999</v>
      </c>
      <c r="J1370" s="8">
        <v>0.18540000000000001</v>
      </c>
      <c r="K1370" s="8" t="s">
        <v>1395</v>
      </c>
      <c r="L1370" s="8">
        <v>608</v>
      </c>
      <c r="M1370" s="8" t="s">
        <v>1426</v>
      </c>
      <c r="N1370" s="89" t="s">
        <v>2439</v>
      </c>
      <c r="O1370" s="8"/>
      <c r="P1370" s="8">
        <v>240</v>
      </c>
      <c r="Q1370" s="8">
        <v>3.16</v>
      </c>
    </row>
    <row r="1371" spans="1:17">
      <c r="A1371" s="9" t="s">
        <v>3505</v>
      </c>
      <c r="B1371" s="9" t="s">
        <v>246</v>
      </c>
      <c r="C1371" s="9" t="s">
        <v>35</v>
      </c>
      <c r="D1371" s="9" t="s">
        <v>23</v>
      </c>
      <c r="E1371" s="9" t="s">
        <v>1400</v>
      </c>
      <c r="F1371" s="9" t="s">
        <v>1390</v>
      </c>
      <c r="G1371" s="9">
        <v>6.29</v>
      </c>
      <c r="H1371" s="9">
        <v>11.18</v>
      </c>
      <c r="I1371" s="9">
        <v>7.3700000000000002E-2</v>
      </c>
      <c r="J1371" s="9">
        <v>6.5699999999999995E-2</v>
      </c>
      <c r="K1371" s="9" t="s">
        <v>1412</v>
      </c>
      <c r="L1371" s="9">
        <v>702</v>
      </c>
      <c r="M1371" s="9" t="s">
        <v>1403</v>
      </c>
      <c r="N1371" s="90" t="s">
        <v>2364</v>
      </c>
      <c r="O1371" s="9" t="s">
        <v>2245</v>
      </c>
      <c r="P1371" s="9">
        <v>240</v>
      </c>
      <c r="Q1371" s="9">
        <v>2.15</v>
      </c>
    </row>
    <row r="1372" spans="1:17">
      <c r="A1372" s="8" t="s">
        <v>3506</v>
      </c>
      <c r="B1372" s="8" t="s">
        <v>163</v>
      </c>
      <c r="C1372" s="8" t="s">
        <v>28</v>
      </c>
      <c r="D1372" s="8" t="s">
        <v>1360</v>
      </c>
      <c r="E1372" s="8" t="s">
        <v>1389</v>
      </c>
      <c r="F1372" s="8" t="s">
        <v>1384</v>
      </c>
      <c r="G1372" s="8">
        <v>49.54</v>
      </c>
      <c r="H1372" s="8">
        <v>13.51</v>
      </c>
      <c r="I1372" s="8">
        <v>0.55179999999999996</v>
      </c>
      <c r="J1372" s="8">
        <v>0.91500000000000004</v>
      </c>
      <c r="K1372" s="8" t="s">
        <v>1376</v>
      </c>
      <c r="L1372" s="8">
        <v>811</v>
      </c>
      <c r="M1372" s="8" t="s">
        <v>1426</v>
      </c>
      <c r="N1372" s="89" t="s">
        <v>2622</v>
      </c>
      <c r="O1372" s="8"/>
      <c r="P1372" s="8">
        <v>84</v>
      </c>
      <c r="Q1372" s="8">
        <v>36.020000000000003</v>
      </c>
    </row>
    <row r="1373" spans="1:17">
      <c r="A1373" s="9" t="s">
        <v>3507</v>
      </c>
      <c r="B1373" s="9" t="s">
        <v>228</v>
      </c>
      <c r="C1373" s="9" t="s">
        <v>7</v>
      </c>
      <c r="D1373" s="9" t="s">
        <v>44</v>
      </c>
      <c r="E1373" s="9" t="s">
        <v>1380</v>
      </c>
      <c r="F1373" s="9" t="s">
        <v>1375</v>
      </c>
      <c r="G1373" s="9">
        <v>21.91</v>
      </c>
      <c r="H1373" s="9">
        <v>16.899999999999999</v>
      </c>
      <c r="I1373" s="9">
        <v>0.39389999999999997</v>
      </c>
      <c r="J1373" s="9">
        <v>0.44650000000000001</v>
      </c>
      <c r="K1373" s="9" t="s">
        <v>1376</v>
      </c>
      <c r="L1373" s="9">
        <v>674</v>
      </c>
      <c r="M1373" s="9" t="s">
        <v>1396</v>
      </c>
      <c r="N1373" s="90" t="s">
        <v>3508</v>
      </c>
      <c r="O1373" s="9" t="s">
        <v>2093</v>
      </c>
      <c r="P1373" s="9">
        <v>84</v>
      </c>
      <c r="Q1373" s="9">
        <v>17.63</v>
      </c>
    </row>
    <row r="1374" spans="1:17">
      <c r="A1374" s="8" t="s">
        <v>3509</v>
      </c>
      <c r="B1374" s="8" t="s">
        <v>1332</v>
      </c>
      <c r="C1374" s="8" t="s">
        <v>28</v>
      </c>
      <c r="D1374" s="8" t="s">
        <v>31</v>
      </c>
      <c r="E1374" s="8" t="s">
        <v>1400</v>
      </c>
      <c r="F1374" s="8" t="s">
        <v>1384</v>
      </c>
      <c r="G1374" s="8">
        <v>74.739999999999995</v>
      </c>
      <c r="H1374" s="8">
        <v>8.64</v>
      </c>
      <c r="I1374" s="8">
        <v>1.0426</v>
      </c>
      <c r="J1374" s="8">
        <v>0.93230000000000002</v>
      </c>
      <c r="K1374" s="8" t="s">
        <v>1395</v>
      </c>
      <c r="L1374" s="8">
        <v>849</v>
      </c>
      <c r="M1374" s="8" t="s">
        <v>1377</v>
      </c>
      <c r="N1374" s="89" t="s">
        <v>3510</v>
      </c>
      <c r="O1374" s="8" t="s">
        <v>1686</v>
      </c>
      <c r="P1374" s="8">
        <v>120</v>
      </c>
      <c r="Q1374" s="8">
        <v>13.11</v>
      </c>
    </row>
    <row r="1375" spans="1:17">
      <c r="A1375" s="9" t="s">
        <v>3511</v>
      </c>
      <c r="B1375" s="9" t="s">
        <v>1209</v>
      </c>
      <c r="C1375" s="9" t="s">
        <v>41</v>
      </c>
      <c r="D1375" s="9" t="s">
        <v>23</v>
      </c>
      <c r="E1375" s="9" t="s">
        <v>1411</v>
      </c>
      <c r="F1375" s="9" t="s">
        <v>1384</v>
      </c>
      <c r="G1375" s="9">
        <v>39.799999999999997</v>
      </c>
      <c r="H1375" s="9">
        <v>9.33</v>
      </c>
      <c r="I1375" s="9">
        <v>0.2273</v>
      </c>
      <c r="J1375" s="9">
        <v>0.99670000000000003</v>
      </c>
      <c r="K1375" s="9" t="s">
        <v>1385</v>
      </c>
      <c r="L1375" s="9">
        <v>805</v>
      </c>
      <c r="M1375" s="9" t="s">
        <v>1396</v>
      </c>
      <c r="N1375" s="90" t="s">
        <v>1391</v>
      </c>
      <c r="O1375" s="9" t="s">
        <v>2873</v>
      </c>
      <c r="P1375" s="9">
        <v>48</v>
      </c>
      <c r="Q1375" s="9">
        <v>0</v>
      </c>
    </row>
    <row r="1376" spans="1:17">
      <c r="A1376" s="8" t="s">
        <v>3512</v>
      </c>
      <c r="B1376" s="8" t="s">
        <v>1020</v>
      </c>
      <c r="C1376" s="8" t="s">
        <v>16</v>
      </c>
      <c r="D1376" s="8" t="s">
        <v>10</v>
      </c>
      <c r="E1376" s="8" t="s">
        <v>1400</v>
      </c>
      <c r="F1376" s="8" t="s">
        <v>1384</v>
      </c>
      <c r="G1376" s="8">
        <v>80.45</v>
      </c>
      <c r="H1376" s="8">
        <v>12.14</v>
      </c>
      <c r="I1376" s="8">
        <v>0.54769999999999996</v>
      </c>
      <c r="J1376" s="8">
        <v>2.1240999999999999</v>
      </c>
      <c r="K1376" s="8" t="s">
        <v>1385</v>
      </c>
      <c r="L1376" s="8">
        <v>796</v>
      </c>
      <c r="M1376" s="8" t="s">
        <v>1377</v>
      </c>
      <c r="N1376" s="89" t="s">
        <v>2789</v>
      </c>
      <c r="O1376" s="8" t="s">
        <v>1441</v>
      </c>
      <c r="P1376" s="8">
        <v>48</v>
      </c>
      <c r="Q1376" s="8">
        <v>0</v>
      </c>
    </row>
    <row r="1377" spans="1:17">
      <c r="A1377" s="9" t="s">
        <v>3513</v>
      </c>
      <c r="B1377" s="9" t="s">
        <v>1205</v>
      </c>
      <c r="C1377" s="9" t="s">
        <v>7</v>
      </c>
      <c r="D1377" s="9" t="s">
        <v>31</v>
      </c>
      <c r="E1377" s="9" t="s">
        <v>1374</v>
      </c>
      <c r="F1377" s="9" t="s">
        <v>1390</v>
      </c>
      <c r="G1377" s="9">
        <v>83.64</v>
      </c>
      <c r="H1377" s="9">
        <v>14.9</v>
      </c>
      <c r="I1377" s="9">
        <v>1.1727000000000001</v>
      </c>
      <c r="J1377" s="9">
        <v>1.9854000000000001</v>
      </c>
      <c r="K1377" s="9" t="s">
        <v>1412</v>
      </c>
      <c r="L1377" s="9">
        <v>863</v>
      </c>
      <c r="M1377" s="9" t="s">
        <v>1403</v>
      </c>
      <c r="N1377" s="90" t="s">
        <v>3471</v>
      </c>
      <c r="O1377" s="9" t="s">
        <v>1335</v>
      </c>
      <c r="P1377" s="9">
        <v>60</v>
      </c>
      <c r="Q1377" s="9">
        <v>24.35</v>
      </c>
    </row>
    <row r="1378" spans="1:17">
      <c r="A1378" s="8" t="s">
        <v>3514</v>
      </c>
      <c r="B1378" s="8" t="s">
        <v>1171</v>
      </c>
      <c r="C1378" s="8" t="s">
        <v>20</v>
      </c>
      <c r="D1378" s="8" t="s">
        <v>23</v>
      </c>
      <c r="E1378" s="8" t="s">
        <v>1411</v>
      </c>
      <c r="F1378" s="8" t="s">
        <v>1390</v>
      </c>
      <c r="G1378" s="8">
        <v>76.09</v>
      </c>
      <c r="H1378" s="8">
        <v>12.8</v>
      </c>
      <c r="I1378" s="8">
        <v>0.69830000000000003</v>
      </c>
      <c r="J1378" s="8">
        <v>2.0337999999999998</v>
      </c>
      <c r="K1378" s="8" t="s">
        <v>1358</v>
      </c>
      <c r="L1378" s="8">
        <v>684</v>
      </c>
      <c r="M1378" s="8" t="s">
        <v>1381</v>
      </c>
      <c r="N1378" s="89" t="s">
        <v>2719</v>
      </c>
      <c r="O1378" s="8"/>
      <c r="P1378" s="8">
        <v>48</v>
      </c>
      <c r="Q1378" s="8">
        <v>17.02</v>
      </c>
    </row>
    <row r="1379" spans="1:17">
      <c r="A1379" s="9" t="s">
        <v>3515</v>
      </c>
      <c r="B1379" s="9" t="s">
        <v>568</v>
      </c>
      <c r="C1379" s="9" t="s">
        <v>12</v>
      </c>
      <c r="D1379" s="9" t="s">
        <v>44</v>
      </c>
      <c r="E1379" s="9" t="s">
        <v>1408</v>
      </c>
      <c r="F1379" s="9" t="s">
        <v>1384</v>
      </c>
      <c r="G1379" s="9">
        <v>83.53</v>
      </c>
      <c r="H1379" s="9">
        <v>9.5299999999999994</v>
      </c>
      <c r="I1379" s="9">
        <v>1.1164000000000001</v>
      </c>
      <c r="J1379" s="9">
        <v>3.8363999999999998</v>
      </c>
      <c r="K1379" s="9" t="s">
        <v>1412</v>
      </c>
      <c r="L1379" s="9">
        <v>828</v>
      </c>
      <c r="M1379" s="9" t="s">
        <v>1377</v>
      </c>
      <c r="N1379" s="90" t="s">
        <v>991</v>
      </c>
      <c r="O1379" s="9" t="s">
        <v>1738</v>
      </c>
      <c r="P1379" s="9">
        <v>24</v>
      </c>
      <c r="Q1379" s="9">
        <v>21.1</v>
      </c>
    </row>
    <row r="1380" spans="1:17">
      <c r="A1380" s="8" t="s">
        <v>3516</v>
      </c>
      <c r="B1380" s="8" t="s">
        <v>344</v>
      </c>
      <c r="C1380" s="8" t="s">
        <v>20</v>
      </c>
      <c r="D1380" s="8" t="s">
        <v>44</v>
      </c>
      <c r="E1380" s="8" t="s">
        <v>1380</v>
      </c>
      <c r="F1380" s="8" t="s">
        <v>1384</v>
      </c>
      <c r="G1380" s="8">
        <v>69.930000000000007</v>
      </c>
      <c r="H1380" s="8">
        <v>13.79</v>
      </c>
      <c r="I1380" s="8">
        <v>0.62360000000000004</v>
      </c>
      <c r="J1380" s="8">
        <v>1.6194999999999999</v>
      </c>
      <c r="K1380" s="8" t="s">
        <v>1385</v>
      </c>
      <c r="L1380" s="8">
        <v>714</v>
      </c>
      <c r="M1380" s="8" t="s">
        <v>1386</v>
      </c>
      <c r="N1380" s="89" t="s">
        <v>1162</v>
      </c>
      <c r="O1380" s="8"/>
      <c r="P1380" s="8">
        <v>60</v>
      </c>
      <c r="Q1380" s="8">
        <v>0</v>
      </c>
    </row>
    <row r="1381" spans="1:17">
      <c r="A1381" s="9" t="s">
        <v>3517</v>
      </c>
      <c r="B1381" s="9" t="s">
        <v>630</v>
      </c>
      <c r="C1381" s="9" t="s">
        <v>20</v>
      </c>
      <c r="D1381" s="9" t="s">
        <v>10</v>
      </c>
      <c r="E1381" s="9" t="s">
        <v>1411</v>
      </c>
      <c r="F1381" s="9" t="s">
        <v>1384</v>
      </c>
      <c r="G1381" s="9">
        <v>1.86</v>
      </c>
      <c r="H1381" s="9">
        <v>12.67</v>
      </c>
      <c r="I1381" s="9">
        <v>2.0500000000000001E-2</v>
      </c>
      <c r="J1381" s="9">
        <v>3.3500000000000002E-2</v>
      </c>
      <c r="K1381" s="9" t="s">
        <v>1358</v>
      </c>
      <c r="L1381" s="9">
        <v>835</v>
      </c>
      <c r="M1381" s="9" t="s">
        <v>1396</v>
      </c>
      <c r="N1381" s="90" t="s">
        <v>1738</v>
      </c>
      <c r="O1381" s="9" t="s">
        <v>3518</v>
      </c>
      <c r="P1381" s="9">
        <v>84</v>
      </c>
      <c r="Q1381" s="9">
        <v>1.23</v>
      </c>
    </row>
    <row r="1382" spans="1:17">
      <c r="A1382" s="8" t="s">
        <v>3519</v>
      </c>
      <c r="B1382" s="8" t="s">
        <v>825</v>
      </c>
      <c r="C1382" s="8" t="s">
        <v>35</v>
      </c>
      <c r="D1382" s="8" t="s">
        <v>1360</v>
      </c>
      <c r="E1382" s="8" t="s">
        <v>1374</v>
      </c>
      <c r="F1382" s="8" t="s">
        <v>1375</v>
      </c>
      <c r="G1382" s="8">
        <v>91.55</v>
      </c>
      <c r="H1382" s="8">
        <v>18.34</v>
      </c>
      <c r="I1382" s="8">
        <v>1.2971999999999999</v>
      </c>
      <c r="J1382" s="8">
        <v>3.3254000000000001</v>
      </c>
      <c r="K1382" s="8" t="s">
        <v>1385</v>
      </c>
      <c r="L1382" s="8">
        <v>891</v>
      </c>
      <c r="M1382" s="8" t="s">
        <v>1377</v>
      </c>
      <c r="N1382" s="89" t="s">
        <v>2894</v>
      </c>
      <c r="O1382" s="8" t="s">
        <v>2675</v>
      </c>
      <c r="P1382" s="8">
        <v>36</v>
      </c>
      <c r="Q1382" s="8">
        <v>0</v>
      </c>
    </row>
    <row r="1383" spans="1:17">
      <c r="A1383" s="9" t="s">
        <v>3520</v>
      </c>
      <c r="B1383" s="9" t="s">
        <v>971</v>
      </c>
      <c r="C1383" s="9" t="s">
        <v>12</v>
      </c>
      <c r="D1383" s="9" t="s">
        <v>44</v>
      </c>
      <c r="E1383" s="9" t="s">
        <v>1400</v>
      </c>
      <c r="F1383" s="9" t="s">
        <v>1390</v>
      </c>
      <c r="G1383" s="9">
        <v>7.37</v>
      </c>
      <c r="H1383" s="9">
        <v>9.8699999999999992</v>
      </c>
      <c r="I1383" s="9">
        <v>0.1056</v>
      </c>
      <c r="J1383" s="9">
        <v>0.1865</v>
      </c>
      <c r="K1383" s="9" t="s">
        <v>1376</v>
      </c>
      <c r="L1383" s="9">
        <v>866</v>
      </c>
      <c r="M1383" s="9" t="s">
        <v>1377</v>
      </c>
      <c r="N1383" s="90" t="s">
        <v>460</v>
      </c>
      <c r="O1383" s="9" t="s">
        <v>2168</v>
      </c>
      <c r="P1383" s="9">
        <v>48</v>
      </c>
      <c r="Q1383" s="9">
        <v>5.07</v>
      </c>
    </row>
    <row r="1384" spans="1:17">
      <c r="A1384" s="8" t="s">
        <v>3521</v>
      </c>
      <c r="B1384" s="8" t="s">
        <v>1033</v>
      </c>
      <c r="C1384" s="8" t="s">
        <v>24</v>
      </c>
      <c r="D1384" s="8" t="s">
        <v>10</v>
      </c>
      <c r="E1384" s="8" t="s">
        <v>1374</v>
      </c>
      <c r="F1384" s="8" t="s">
        <v>1384</v>
      </c>
      <c r="G1384" s="8">
        <v>31.26</v>
      </c>
      <c r="H1384" s="8">
        <v>14.61</v>
      </c>
      <c r="I1384" s="8">
        <v>0.50090000000000001</v>
      </c>
      <c r="J1384" s="8">
        <v>0.73729999999999996</v>
      </c>
      <c r="K1384" s="8" t="s">
        <v>1385</v>
      </c>
      <c r="L1384" s="8">
        <v>552</v>
      </c>
      <c r="M1384" s="8" t="s">
        <v>1381</v>
      </c>
      <c r="N1384" s="89" t="s">
        <v>1883</v>
      </c>
      <c r="O1384" s="8"/>
      <c r="P1384" s="8">
        <v>60</v>
      </c>
      <c r="Q1384" s="8">
        <v>0</v>
      </c>
    </row>
    <row r="1385" spans="1:17">
      <c r="A1385" s="9" t="s">
        <v>3522</v>
      </c>
      <c r="B1385" s="9" t="s">
        <v>411</v>
      </c>
      <c r="C1385" s="9" t="s">
        <v>7</v>
      </c>
      <c r="D1385" s="9" t="s">
        <v>44</v>
      </c>
      <c r="E1385" s="9" t="s">
        <v>1374</v>
      </c>
      <c r="F1385" s="9" t="s">
        <v>1384</v>
      </c>
      <c r="G1385" s="9">
        <v>19.3</v>
      </c>
      <c r="H1385" s="9">
        <v>10.94</v>
      </c>
      <c r="I1385" s="9">
        <v>0.35759999999999997</v>
      </c>
      <c r="J1385" s="9">
        <v>0.89900000000000002</v>
      </c>
      <c r="K1385" s="9" t="s">
        <v>1358</v>
      </c>
      <c r="L1385" s="9">
        <v>855</v>
      </c>
      <c r="M1385" s="9" t="s">
        <v>1396</v>
      </c>
      <c r="N1385" s="90" t="s">
        <v>1710</v>
      </c>
      <c r="O1385" s="9" t="s">
        <v>1506</v>
      </c>
      <c r="P1385" s="9">
        <v>24</v>
      </c>
      <c r="Q1385" s="9">
        <v>6.33</v>
      </c>
    </row>
    <row r="1386" spans="1:17">
      <c r="A1386" s="8" t="s">
        <v>3523</v>
      </c>
      <c r="B1386" s="8" t="s">
        <v>1231</v>
      </c>
      <c r="C1386" s="8" t="s">
        <v>24</v>
      </c>
      <c r="D1386" s="8" t="s">
        <v>1360</v>
      </c>
      <c r="E1386" s="8" t="s">
        <v>1374</v>
      </c>
      <c r="F1386" s="8" t="s">
        <v>1390</v>
      </c>
      <c r="G1386" s="8">
        <v>4.05</v>
      </c>
      <c r="H1386" s="8">
        <v>10.19</v>
      </c>
      <c r="I1386" s="8">
        <v>7.1099999999999997E-2</v>
      </c>
      <c r="J1386" s="8">
        <v>6.7599999999999993E-2</v>
      </c>
      <c r="K1386" s="8" t="s">
        <v>1385</v>
      </c>
      <c r="L1386" s="8">
        <v>656</v>
      </c>
      <c r="M1386" s="8" t="s">
        <v>1381</v>
      </c>
      <c r="N1386" s="89" t="s">
        <v>3161</v>
      </c>
      <c r="O1386" s="8"/>
      <c r="P1386" s="8">
        <v>84</v>
      </c>
      <c r="Q1386" s="8">
        <v>0</v>
      </c>
    </row>
    <row r="1387" spans="1:17">
      <c r="A1387" s="9" t="s">
        <v>3524</v>
      </c>
      <c r="B1387" s="9" t="s">
        <v>1257</v>
      </c>
      <c r="C1387" s="9" t="s">
        <v>12</v>
      </c>
      <c r="D1387" s="9" t="s">
        <v>10</v>
      </c>
      <c r="E1387" s="9" t="s">
        <v>1374</v>
      </c>
      <c r="F1387" s="9" t="s">
        <v>1390</v>
      </c>
      <c r="G1387" s="9">
        <v>51.96</v>
      </c>
      <c r="H1387" s="9">
        <v>18.28</v>
      </c>
      <c r="I1387" s="9">
        <v>0.58440000000000003</v>
      </c>
      <c r="J1387" s="9">
        <v>1.3273999999999999</v>
      </c>
      <c r="K1387" s="9" t="s">
        <v>1385</v>
      </c>
      <c r="L1387" s="9">
        <v>707</v>
      </c>
      <c r="M1387" s="9" t="s">
        <v>1403</v>
      </c>
      <c r="N1387" s="90" t="s">
        <v>75</v>
      </c>
      <c r="O1387" s="9" t="s">
        <v>1561</v>
      </c>
      <c r="P1387" s="9">
        <v>60</v>
      </c>
      <c r="Q1387" s="9">
        <v>0</v>
      </c>
    </row>
    <row r="1388" spans="1:17">
      <c r="A1388" s="8" t="s">
        <v>3525</v>
      </c>
      <c r="B1388" s="8" t="s">
        <v>931</v>
      </c>
      <c r="C1388" s="8" t="s">
        <v>38</v>
      </c>
      <c r="D1388" s="8" t="s">
        <v>23</v>
      </c>
      <c r="E1388" s="8" t="s">
        <v>1374</v>
      </c>
      <c r="F1388" s="8" t="s">
        <v>1384</v>
      </c>
      <c r="G1388" s="8">
        <v>89.83</v>
      </c>
      <c r="H1388" s="8">
        <v>11.02</v>
      </c>
      <c r="I1388" s="8">
        <v>1.5686</v>
      </c>
      <c r="J1388" s="8">
        <v>2.9418000000000002</v>
      </c>
      <c r="K1388" s="8" t="s">
        <v>1412</v>
      </c>
      <c r="L1388" s="8">
        <v>782</v>
      </c>
      <c r="M1388" s="8" t="s">
        <v>1426</v>
      </c>
      <c r="N1388" s="89" t="s">
        <v>1554</v>
      </c>
      <c r="O1388" s="8"/>
      <c r="P1388" s="8">
        <v>36</v>
      </c>
      <c r="Q1388" s="8">
        <v>61.24</v>
      </c>
    </row>
    <row r="1389" spans="1:17">
      <c r="A1389" s="9" t="s">
        <v>3526</v>
      </c>
      <c r="B1389" s="9" t="s">
        <v>1177</v>
      </c>
      <c r="C1389" s="9" t="s">
        <v>16</v>
      </c>
      <c r="D1389" s="9" t="s">
        <v>44</v>
      </c>
      <c r="E1389" s="9" t="s">
        <v>1380</v>
      </c>
      <c r="F1389" s="9" t="s">
        <v>1390</v>
      </c>
      <c r="G1389" s="9">
        <v>90.28</v>
      </c>
      <c r="H1389" s="9">
        <v>7.8</v>
      </c>
      <c r="I1389" s="9">
        <v>0.72170000000000001</v>
      </c>
      <c r="J1389" s="9">
        <v>1.0858000000000001</v>
      </c>
      <c r="K1389" s="9" t="s">
        <v>1412</v>
      </c>
      <c r="L1389" s="9">
        <v>885</v>
      </c>
      <c r="M1389" s="9" t="s">
        <v>1403</v>
      </c>
      <c r="N1389" s="90" t="s">
        <v>2278</v>
      </c>
      <c r="O1389" s="9" t="s">
        <v>2864</v>
      </c>
      <c r="P1389" s="9">
        <v>120</v>
      </c>
      <c r="Q1389" s="9">
        <v>66.53</v>
      </c>
    </row>
    <row r="1390" spans="1:17">
      <c r="A1390" s="8" t="s">
        <v>3527</v>
      </c>
      <c r="B1390" s="8" t="s">
        <v>948</v>
      </c>
      <c r="C1390" s="8" t="s">
        <v>16</v>
      </c>
      <c r="D1390" s="8" t="s">
        <v>1360</v>
      </c>
      <c r="E1390" s="8" t="s">
        <v>1400</v>
      </c>
      <c r="F1390" s="8" t="s">
        <v>1375</v>
      </c>
      <c r="G1390" s="8">
        <v>71.400000000000006</v>
      </c>
      <c r="H1390" s="8">
        <v>14.8</v>
      </c>
      <c r="I1390" s="8">
        <v>1.4269000000000001</v>
      </c>
      <c r="J1390" s="8">
        <v>2.4681000000000002</v>
      </c>
      <c r="K1390" s="8" t="s">
        <v>1395</v>
      </c>
      <c r="L1390" s="8">
        <v>894</v>
      </c>
      <c r="M1390" s="8" t="s">
        <v>1403</v>
      </c>
      <c r="N1390" s="89" t="s">
        <v>1979</v>
      </c>
      <c r="O1390" s="8" t="s">
        <v>1504</v>
      </c>
      <c r="P1390" s="8">
        <v>36</v>
      </c>
      <c r="Q1390" s="8">
        <v>21.2</v>
      </c>
    </row>
    <row r="1391" spans="1:17">
      <c r="A1391" s="9" t="s">
        <v>3528</v>
      </c>
      <c r="B1391" s="9" t="s">
        <v>214</v>
      </c>
      <c r="C1391" s="9" t="s">
        <v>12</v>
      </c>
      <c r="D1391" s="9" t="s">
        <v>23</v>
      </c>
      <c r="E1391" s="9" t="s">
        <v>1389</v>
      </c>
      <c r="F1391" s="9" t="s">
        <v>1390</v>
      </c>
      <c r="G1391" s="9">
        <v>68</v>
      </c>
      <c r="H1391" s="9">
        <v>16.22</v>
      </c>
      <c r="I1391" s="9">
        <v>1.1391</v>
      </c>
      <c r="J1391" s="9">
        <v>1.6616</v>
      </c>
      <c r="K1391" s="9" t="s">
        <v>1395</v>
      </c>
      <c r="L1391" s="9">
        <v>611</v>
      </c>
      <c r="M1391" s="9" t="s">
        <v>1426</v>
      </c>
      <c r="N1391" s="90" t="s">
        <v>2493</v>
      </c>
      <c r="O1391" s="9"/>
      <c r="P1391" s="9">
        <v>60</v>
      </c>
      <c r="Q1391" s="9">
        <v>23.8</v>
      </c>
    </row>
    <row r="1392" spans="1:17">
      <c r="A1392" s="8" t="s">
        <v>3529</v>
      </c>
      <c r="B1392" s="8" t="s">
        <v>792</v>
      </c>
      <c r="C1392" s="8" t="s">
        <v>20</v>
      </c>
      <c r="D1392" s="8" t="s">
        <v>31</v>
      </c>
      <c r="E1392" s="8" t="s">
        <v>1400</v>
      </c>
      <c r="F1392" s="8" t="s">
        <v>1384</v>
      </c>
      <c r="G1392" s="8">
        <v>20.96</v>
      </c>
      <c r="H1392" s="8">
        <v>13.19</v>
      </c>
      <c r="I1392" s="8">
        <v>0.2949</v>
      </c>
      <c r="J1392" s="8">
        <v>0.56430000000000002</v>
      </c>
      <c r="K1392" s="8" t="s">
        <v>1412</v>
      </c>
      <c r="L1392" s="8">
        <v>858</v>
      </c>
      <c r="M1392" s="8" t="s">
        <v>1386</v>
      </c>
      <c r="N1392" s="89" t="s">
        <v>3093</v>
      </c>
      <c r="O1392" s="8"/>
      <c r="P1392" s="8">
        <v>48</v>
      </c>
      <c r="Q1392" s="8">
        <v>8.6999999999999993</v>
      </c>
    </row>
    <row r="1393" spans="1:17">
      <c r="A1393" s="9" t="s">
        <v>3530</v>
      </c>
      <c r="B1393" s="9" t="s">
        <v>620</v>
      </c>
      <c r="C1393" s="9" t="s">
        <v>32</v>
      </c>
      <c r="D1393" s="9" t="s">
        <v>23</v>
      </c>
      <c r="E1393" s="9" t="s">
        <v>1408</v>
      </c>
      <c r="F1393" s="9" t="s">
        <v>1390</v>
      </c>
      <c r="G1393" s="9">
        <v>4.6900000000000004</v>
      </c>
      <c r="H1393" s="9">
        <v>16.39</v>
      </c>
      <c r="I1393" s="9">
        <v>8.0600000000000005E-2</v>
      </c>
      <c r="J1393" s="9">
        <v>0.1658</v>
      </c>
      <c r="K1393" s="9" t="s">
        <v>1412</v>
      </c>
      <c r="L1393" s="9">
        <v>749</v>
      </c>
      <c r="M1393" s="9" t="s">
        <v>1386</v>
      </c>
      <c r="N1393" s="90" t="s">
        <v>2763</v>
      </c>
      <c r="O1393" s="9"/>
      <c r="P1393" s="9">
        <v>36</v>
      </c>
      <c r="Q1393" s="9">
        <v>2</v>
      </c>
    </row>
    <row r="1394" spans="1:17">
      <c r="A1394" s="8" t="s">
        <v>3531</v>
      </c>
      <c r="B1394" s="8" t="s">
        <v>551</v>
      </c>
      <c r="C1394" s="8" t="s">
        <v>28</v>
      </c>
      <c r="D1394" s="8" t="s">
        <v>10</v>
      </c>
      <c r="E1394" s="8" t="s">
        <v>1400</v>
      </c>
      <c r="F1394" s="8" t="s">
        <v>1375</v>
      </c>
      <c r="G1394" s="8">
        <v>21.22</v>
      </c>
      <c r="H1394" s="8">
        <v>7.74</v>
      </c>
      <c r="I1394" s="8">
        <v>0.3805</v>
      </c>
      <c r="J1394" s="8">
        <v>0.66239999999999999</v>
      </c>
      <c r="K1394" s="8" t="s">
        <v>1358</v>
      </c>
      <c r="L1394" s="8">
        <v>631</v>
      </c>
      <c r="M1394" s="8" t="s">
        <v>1381</v>
      </c>
      <c r="N1394" s="89" t="s">
        <v>1475</v>
      </c>
      <c r="O1394" s="8"/>
      <c r="P1394" s="8">
        <v>36</v>
      </c>
      <c r="Q1394" s="8">
        <v>16.68</v>
      </c>
    </row>
    <row r="1395" spans="1:17">
      <c r="A1395" s="9" t="s">
        <v>3532</v>
      </c>
      <c r="B1395" s="9" t="s">
        <v>1240</v>
      </c>
      <c r="C1395" s="9" t="s">
        <v>35</v>
      </c>
      <c r="D1395" s="9" t="s">
        <v>10</v>
      </c>
      <c r="E1395" s="9" t="s">
        <v>1389</v>
      </c>
      <c r="F1395" s="9" t="s">
        <v>1390</v>
      </c>
      <c r="G1395" s="9">
        <v>43.27</v>
      </c>
      <c r="H1395" s="9">
        <v>17.11</v>
      </c>
      <c r="I1395" s="9">
        <v>0.49020000000000002</v>
      </c>
      <c r="J1395" s="9">
        <v>0.88700000000000001</v>
      </c>
      <c r="K1395" s="9" t="s">
        <v>1395</v>
      </c>
      <c r="L1395" s="9">
        <v>797</v>
      </c>
      <c r="M1395" s="9" t="s">
        <v>1426</v>
      </c>
      <c r="N1395" s="90" t="s">
        <v>2555</v>
      </c>
      <c r="O1395" s="9"/>
      <c r="P1395" s="9">
        <v>84</v>
      </c>
      <c r="Q1395" s="9">
        <v>35.200000000000003</v>
      </c>
    </row>
    <row r="1396" spans="1:17">
      <c r="A1396" s="8" t="s">
        <v>3533</v>
      </c>
      <c r="B1396" s="8" t="s">
        <v>453</v>
      </c>
      <c r="C1396" s="8" t="s">
        <v>35</v>
      </c>
      <c r="D1396" s="8" t="s">
        <v>10</v>
      </c>
      <c r="E1396" s="8" t="s">
        <v>1411</v>
      </c>
      <c r="F1396" s="8" t="s">
        <v>1390</v>
      </c>
      <c r="G1396" s="8">
        <v>20.94</v>
      </c>
      <c r="H1396" s="8">
        <v>14.01</v>
      </c>
      <c r="I1396" s="8">
        <v>0.28960000000000002</v>
      </c>
      <c r="J1396" s="8">
        <v>0.48730000000000001</v>
      </c>
      <c r="K1396" s="8" t="s">
        <v>1395</v>
      </c>
      <c r="L1396" s="8">
        <v>571</v>
      </c>
      <c r="M1396" s="8" t="s">
        <v>1403</v>
      </c>
      <c r="N1396" s="89" t="s">
        <v>2301</v>
      </c>
      <c r="O1396" s="8" t="s">
        <v>1697</v>
      </c>
      <c r="P1396" s="8">
        <v>60</v>
      </c>
      <c r="Q1396" s="8">
        <v>5.87</v>
      </c>
    </row>
    <row r="1397" spans="1:17">
      <c r="A1397" s="9" t="s">
        <v>3534</v>
      </c>
      <c r="B1397" s="9" t="s">
        <v>1062</v>
      </c>
      <c r="C1397" s="9" t="s">
        <v>41</v>
      </c>
      <c r="D1397" s="9" t="s">
        <v>44</v>
      </c>
      <c r="E1397" s="9" t="s">
        <v>1374</v>
      </c>
      <c r="F1397" s="9" t="s">
        <v>1375</v>
      </c>
      <c r="G1397" s="9">
        <v>52.12</v>
      </c>
      <c r="H1397" s="9">
        <v>12.45</v>
      </c>
      <c r="I1397" s="9">
        <v>0.68189999999999995</v>
      </c>
      <c r="J1397" s="9">
        <v>1.1713</v>
      </c>
      <c r="K1397" s="9" t="s">
        <v>1376</v>
      </c>
      <c r="L1397" s="9">
        <v>725</v>
      </c>
      <c r="M1397" s="9" t="s">
        <v>1396</v>
      </c>
      <c r="N1397" s="90" t="s">
        <v>145</v>
      </c>
      <c r="O1397" s="9" t="s">
        <v>388</v>
      </c>
      <c r="P1397" s="9">
        <v>60</v>
      </c>
      <c r="Q1397" s="9">
        <v>9.93</v>
      </c>
    </row>
    <row r="1398" spans="1:17">
      <c r="A1398" s="8" t="s">
        <v>3535</v>
      </c>
      <c r="B1398" s="8" t="s">
        <v>103</v>
      </c>
      <c r="C1398" s="8" t="s">
        <v>32</v>
      </c>
      <c r="D1398" s="8" t="s">
        <v>23</v>
      </c>
      <c r="E1398" s="8" t="s">
        <v>1380</v>
      </c>
      <c r="F1398" s="8" t="s">
        <v>1384</v>
      </c>
      <c r="G1398" s="8">
        <v>84.78</v>
      </c>
      <c r="H1398" s="8">
        <v>17.489999999999998</v>
      </c>
      <c r="I1398" s="8">
        <v>0.52659999999999996</v>
      </c>
      <c r="J1398" s="8">
        <v>2.4679000000000002</v>
      </c>
      <c r="K1398" s="8" t="s">
        <v>1358</v>
      </c>
      <c r="L1398" s="8">
        <v>566</v>
      </c>
      <c r="M1398" s="8" t="s">
        <v>1426</v>
      </c>
      <c r="N1398" s="89" t="s">
        <v>482</v>
      </c>
      <c r="O1398" s="8"/>
      <c r="P1398" s="8">
        <v>48</v>
      </c>
      <c r="Q1398" s="8">
        <v>15.87</v>
      </c>
    </row>
    <row r="1399" spans="1:17">
      <c r="A1399" s="9" t="s">
        <v>3536</v>
      </c>
      <c r="B1399" s="9" t="s">
        <v>669</v>
      </c>
      <c r="C1399" s="9" t="s">
        <v>32</v>
      </c>
      <c r="D1399" s="9" t="s">
        <v>31</v>
      </c>
      <c r="E1399" s="9" t="s">
        <v>1380</v>
      </c>
      <c r="F1399" s="9" t="s">
        <v>1390</v>
      </c>
      <c r="G1399" s="9">
        <v>34.53</v>
      </c>
      <c r="H1399" s="9">
        <v>13.06</v>
      </c>
      <c r="I1399" s="9">
        <v>0.66139999999999999</v>
      </c>
      <c r="J1399" s="9">
        <v>1.6426000000000001</v>
      </c>
      <c r="K1399" s="9" t="s">
        <v>1376</v>
      </c>
      <c r="L1399" s="9">
        <v>716</v>
      </c>
      <c r="M1399" s="9" t="s">
        <v>1377</v>
      </c>
      <c r="N1399" s="90" t="s">
        <v>3390</v>
      </c>
      <c r="O1399" s="9" t="s">
        <v>2190</v>
      </c>
      <c r="P1399" s="9">
        <v>24</v>
      </c>
      <c r="Q1399" s="9">
        <v>19.98</v>
      </c>
    </row>
    <row r="1400" spans="1:17">
      <c r="A1400" s="8" t="s">
        <v>3537</v>
      </c>
      <c r="B1400" s="8" t="s">
        <v>489</v>
      </c>
      <c r="C1400" s="8" t="s">
        <v>20</v>
      </c>
      <c r="D1400" s="8" t="s">
        <v>31</v>
      </c>
      <c r="E1400" s="8" t="s">
        <v>1411</v>
      </c>
      <c r="F1400" s="8" t="s">
        <v>1390</v>
      </c>
      <c r="G1400" s="8">
        <v>98.35</v>
      </c>
      <c r="H1400" s="8">
        <v>11.1</v>
      </c>
      <c r="I1400" s="8">
        <v>1.7943</v>
      </c>
      <c r="J1400" s="8">
        <v>2.1433</v>
      </c>
      <c r="K1400" s="8" t="s">
        <v>1412</v>
      </c>
      <c r="L1400" s="8">
        <v>713</v>
      </c>
      <c r="M1400" s="8" t="s">
        <v>1396</v>
      </c>
      <c r="N1400" s="89" t="s">
        <v>3538</v>
      </c>
      <c r="O1400" s="8" t="s">
        <v>2429</v>
      </c>
      <c r="P1400" s="8">
        <v>60</v>
      </c>
      <c r="Q1400" s="8">
        <v>44.02</v>
      </c>
    </row>
    <row r="1401" spans="1:17">
      <c r="A1401" s="9" t="s">
        <v>3539</v>
      </c>
      <c r="B1401" s="9" t="s">
        <v>1324</v>
      </c>
      <c r="C1401" s="9" t="s">
        <v>20</v>
      </c>
      <c r="D1401" s="9" t="s">
        <v>44</v>
      </c>
      <c r="E1401" s="9" t="s">
        <v>1408</v>
      </c>
      <c r="F1401" s="9" t="s">
        <v>1375</v>
      </c>
      <c r="G1401" s="9">
        <v>5.51</v>
      </c>
      <c r="H1401" s="9">
        <v>15.74</v>
      </c>
      <c r="I1401" s="9">
        <v>4.9399999999999999E-2</v>
      </c>
      <c r="J1401" s="9">
        <v>0.193</v>
      </c>
      <c r="K1401" s="9" t="s">
        <v>1358</v>
      </c>
      <c r="L1401" s="9">
        <v>628</v>
      </c>
      <c r="M1401" s="9" t="s">
        <v>1377</v>
      </c>
      <c r="N1401" s="90" t="s">
        <v>3540</v>
      </c>
      <c r="O1401" s="9" t="s">
        <v>2287</v>
      </c>
      <c r="P1401" s="9">
        <v>36</v>
      </c>
      <c r="Q1401" s="9">
        <v>4.45</v>
      </c>
    </row>
    <row r="1402" spans="1:17">
      <c r="A1402" s="8" t="s">
        <v>3541</v>
      </c>
      <c r="B1402" s="8" t="s">
        <v>553</v>
      </c>
      <c r="C1402" s="8" t="s">
        <v>35</v>
      </c>
      <c r="D1402" s="8" t="s">
        <v>10</v>
      </c>
      <c r="E1402" s="8" t="s">
        <v>1408</v>
      </c>
      <c r="F1402" s="8" t="s">
        <v>1384</v>
      </c>
      <c r="G1402" s="8">
        <v>84.6</v>
      </c>
      <c r="H1402" s="8">
        <v>18.28</v>
      </c>
      <c r="I1402" s="8">
        <v>1.2890999999999999</v>
      </c>
      <c r="J1402" s="8">
        <v>2.4975000000000001</v>
      </c>
      <c r="K1402" s="8" t="s">
        <v>1358</v>
      </c>
      <c r="L1402" s="8">
        <v>860</v>
      </c>
      <c r="M1402" s="8" t="s">
        <v>1426</v>
      </c>
      <c r="N1402" s="89" t="s">
        <v>3041</v>
      </c>
      <c r="O1402" s="8"/>
      <c r="P1402" s="8">
        <v>48</v>
      </c>
      <c r="Q1402" s="8">
        <v>39.229999999999997</v>
      </c>
    </row>
    <row r="1403" spans="1:17">
      <c r="A1403" s="9" t="s">
        <v>3542</v>
      </c>
      <c r="B1403" s="9" t="s">
        <v>1184</v>
      </c>
      <c r="C1403" s="9" t="s">
        <v>24</v>
      </c>
      <c r="D1403" s="9" t="s">
        <v>23</v>
      </c>
      <c r="E1403" s="9" t="s">
        <v>1380</v>
      </c>
      <c r="F1403" s="9" t="s">
        <v>1390</v>
      </c>
      <c r="G1403" s="9">
        <v>41.72</v>
      </c>
      <c r="H1403" s="9">
        <v>13.19</v>
      </c>
      <c r="I1403" s="9">
        <v>0.38850000000000001</v>
      </c>
      <c r="J1403" s="9">
        <v>1.1232</v>
      </c>
      <c r="K1403" s="9" t="s">
        <v>1376</v>
      </c>
      <c r="L1403" s="9">
        <v>892</v>
      </c>
      <c r="M1403" s="9" t="s">
        <v>1403</v>
      </c>
      <c r="N1403" s="90" t="s">
        <v>2455</v>
      </c>
      <c r="O1403" s="9" t="s">
        <v>1707</v>
      </c>
      <c r="P1403" s="9">
        <v>48</v>
      </c>
      <c r="Q1403" s="9">
        <v>17.84</v>
      </c>
    </row>
    <row r="1404" spans="1:17">
      <c r="A1404" s="8" t="s">
        <v>3543</v>
      </c>
      <c r="B1404" s="8" t="s">
        <v>95</v>
      </c>
      <c r="C1404" s="8" t="s">
        <v>12</v>
      </c>
      <c r="D1404" s="8" t="s">
        <v>10</v>
      </c>
      <c r="E1404" s="8" t="s">
        <v>1380</v>
      </c>
      <c r="F1404" s="8" t="s">
        <v>1384</v>
      </c>
      <c r="G1404" s="8">
        <v>44.49</v>
      </c>
      <c r="H1404" s="8">
        <v>14.11</v>
      </c>
      <c r="I1404" s="8">
        <v>0.27850000000000003</v>
      </c>
      <c r="J1404" s="8">
        <v>1.2181999999999999</v>
      </c>
      <c r="K1404" s="8" t="s">
        <v>1385</v>
      </c>
      <c r="L1404" s="8">
        <v>820</v>
      </c>
      <c r="M1404" s="8" t="s">
        <v>1426</v>
      </c>
      <c r="N1404" s="89" t="s">
        <v>1890</v>
      </c>
      <c r="O1404" s="8"/>
      <c r="P1404" s="8">
        <v>48</v>
      </c>
      <c r="Q1404" s="8">
        <v>0</v>
      </c>
    </row>
    <row r="1405" spans="1:17">
      <c r="A1405" s="9" t="s">
        <v>3544</v>
      </c>
      <c r="B1405" s="9" t="s">
        <v>1226</v>
      </c>
      <c r="C1405" s="9" t="s">
        <v>35</v>
      </c>
      <c r="D1405" s="9" t="s">
        <v>44</v>
      </c>
      <c r="E1405" s="9" t="s">
        <v>1408</v>
      </c>
      <c r="F1405" s="9" t="s">
        <v>1390</v>
      </c>
      <c r="G1405" s="9">
        <v>38.229999999999997</v>
      </c>
      <c r="H1405" s="9">
        <v>17.309999999999999</v>
      </c>
      <c r="I1405" s="9">
        <v>0.41320000000000001</v>
      </c>
      <c r="J1405" s="9">
        <v>0.67200000000000004</v>
      </c>
      <c r="K1405" s="9" t="s">
        <v>1395</v>
      </c>
      <c r="L1405" s="9">
        <v>610</v>
      </c>
      <c r="M1405" s="9" t="s">
        <v>1396</v>
      </c>
      <c r="N1405" s="90" t="s">
        <v>2433</v>
      </c>
      <c r="O1405" s="9" t="s">
        <v>2181</v>
      </c>
      <c r="P1405" s="9">
        <v>120</v>
      </c>
      <c r="Q1405" s="9">
        <v>17.55</v>
      </c>
    </row>
    <row r="1406" spans="1:17">
      <c r="A1406" s="8" t="s">
        <v>3545</v>
      </c>
      <c r="B1406" s="8" t="s">
        <v>386</v>
      </c>
      <c r="C1406" s="8" t="s">
        <v>41</v>
      </c>
      <c r="D1406" s="8" t="s">
        <v>31</v>
      </c>
      <c r="E1406" s="8" t="s">
        <v>1400</v>
      </c>
      <c r="F1406" s="8" t="s">
        <v>1390</v>
      </c>
      <c r="G1406" s="8">
        <v>78.31</v>
      </c>
      <c r="H1406" s="8">
        <v>15.63</v>
      </c>
      <c r="I1406" s="8">
        <v>0.67889999999999995</v>
      </c>
      <c r="J1406" s="8">
        <v>3.8205</v>
      </c>
      <c r="K1406" s="8" t="s">
        <v>1358</v>
      </c>
      <c r="L1406" s="8">
        <v>871</v>
      </c>
      <c r="M1406" s="8" t="s">
        <v>1396</v>
      </c>
      <c r="N1406" s="89" t="s">
        <v>2315</v>
      </c>
      <c r="O1406" s="8" t="s">
        <v>1612</v>
      </c>
      <c r="P1406" s="8">
        <v>24</v>
      </c>
      <c r="Q1406" s="8">
        <v>22.63</v>
      </c>
    </row>
    <row r="1407" spans="1:17">
      <c r="A1407" s="9" t="s">
        <v>3546</v>
      </c>
      <c r="B1407" s="9" t="s">
        <v>745</v>
      </c>
      <c r="C1407" s="9" t="s">
        <v>7</v>
      </c>
      <c r="D1407" s="9" t="s">
        <v>44</v>
      </c>
      <c r="E1407" s="9" t="s">
        <v>1389</v>
      </c>
      <c r="F1407" s="9" t="s">
        <v>1384</v>
      </c>
      <c r="G1407" s="9">
        <v>88.7</v>
      </c>
      <c r="H1407" s="9">
        <v>17.03</v>
      </c>
      <c r="I1407" s="9">
        <v>1.0568</v>
      </c>
      <c r="J1407" s="9">
        <v>1.5432999999999999</v>
      </c>
      <c r="K1407" s="9" t="s">
        <v>1395</v>
      </c>
      <c r="L1407" s="9">
        <v>763</v>
      </c>
      <c r="M1407" s="9" t="s">
        <v>1381</v>
      </c>
      <c r="N1407" s="90" t="s">
        <v>1897</v>
      </c>
      <c r="O1407" s="9"/>
      <c r="P1407" s="9">
        <v>120</v>
      </c>
      <c r="Q1407" s="9">
        <v>75.989999999999995</v>
      </c>
    </row>
    <row r="1408" spans="1:17">
      <c r="A1408" s="8" t="s">
        <v>3547</v>
      </c>
      <c r="B1408" s="8" t="s">
        <v>705</v>
      </c>
      <c r="C1408" s="8" t="s">
        <v>38</v>
      </c>
      <c r="D1408" s="8" t="s">
        <v>31</v>
      </c>
      <c r="E1408" s="8" t="s">
        <v>1374</v>
      </c>
      <c r="F1408" s="8" t="s">
        <v>1384</v>
      </c>
      <c r="G1408" s="8">
        <v>51.43</v>
      </c>
      <c r="H1408" s="8">
        <v>13.6</v>
      </c>
      <c r="I1408" s="8">
        <v>0.94099999999999995</v>
      </c>
      <c r="J1408" s="8">
        <v>0.67110000000000003</v>
      </c>
      <c r="K1408" s="8" t="s">
        <v>1376</v>
      </c>
      <c r="L1408" s="8">
        <v>798</v>
      </c>
      <c r="M1408" s="8" t="s">
        <v>1426</v>
      </c>
      <c r="N1408" s="89" t="s">
        <v>3194</v>
      </c>
      <c r="O1408" s="8"/>
      <c r="P1408" s="8">
        <v>180</v>
      </c>
      <c r="Q1408" s="8">
        <v>47.38</v>
      </c>
    </row>
    <row r="1409" spans="1:17">
      <c r="A1409" s="9" t="s">
        <v>3548</v>
      </c>
      <c r="B1409" s="9" t="s">
        <v>1007</v>
      </c>
      <c r="C1409" s="9" t="s">
        <v>24</v>
      </c>
      <c r="D1409" s="9" t="s">
        <v>1360</v>
      </c>
      <c r="E1409" s="9" t="s">
        <v>1408</v>
      </c>
      <c r="F1409" s="9" t="s">
        <v>1390</v>
      </c>
      <c r="G1409" s="9">
        <v>71.569999999999993</v>
      </c>
      <c r="H1409" s="9">
        <v>11.4</v>
      </c>
      <c r="I1409" s="9">
        <v>0.56210000000000004</v>
      </c>
      <c r="J1409" s="9">
        <v>0.83150000000000002</v>
      </c>
      <c r="K1409" s="9" t="s">
        <v>1412</v>
      </c>
      <c r="L1409" s="9">
        <v>892</v>
      </c>
      <c r="M1409" s="9" t="s">
        <v>1396</v>
      </c>
      <c r="N1409" s="90" t="s">
        <v>3549</v>
      </c>
      <c r="O1409" s="9" t="s">
        <v>3550</v>
      </c>
      <c r="P1409" s="9">
        <v>180</v>
      </c>
      <c r="Q1409" s="9">
        <v>30.84</v>
      </c>
    </row>
    <row r="1410" spans="1:17">
      <c r="A1410" s="8" t="s">
        <v>3551</v>
      </c>
      <c r="B1410" s="8" t="s">
        <v>107</v>
      </c>
      <c r="C1410" s="8" t="s">
        <v>24</v>
      </c>
      <c r="D1410" s="8" t="s">
        <v>1360</v>
      </c>
      <c r="E1410" s="8" t="s">
        <v>1380</v>
      </c>
      <c r="F1410" s="8" t="s">
        <v>1375</v>
      </c>
      <c r="G1410" s="8">
        <v>42.7</v>
      </c>
      <c r="H1410" s="8">
        <v>10.89</v>
      </c>
      <c r="I1410" s="8">
        <v>0.49859999999999999</v>
      </c>
      <c r="J1410" s="8">
        <v>1.1012999999999999</v>
      </c>
      <c r="K1410" s="8" t="s">
        <v>1412</v>
      </c>
      <c r="L1410" s="8">
        <v>792</v>
      </c>
      <c r="M1410" s="8" t="s">
        <v>1396</v>
      </c>
      <c r="N1410" s="89" t="s">
        <v>2287</v>
      </c>
      <c r="O1410" s="8" t="s">
        <v>1925</v>
      </c>
      <c r="P1410" s="8">
        <v>48</v>
      </c>
      <c r="Q1410" s="8">
        <v>31.65</v>
      </c>
    </row>
    <row r="1411" spans="1:17">
      <c r="A1411" s="9" t="s">
        <v>3552</v>
      </c>
      <c r="B1411" s="9" t="s">
        <v>380</v>
      </c>
      <c r="C1411" s="9" t="s">
        <v>7</v>
      </c>
      <c r="D1411" s="9" t="s">
        <v>23</v>
      </c>
      <c r="E1411" s="9" t="s">
        <v>1411</v>
      </c>
      <c r="F1411" s="9" t="s">
        <v>1384</v>
      </c>
      <c r="G1411" s="9">
        <v>79.09</v>
      </c>
      <c r="H1411" s="9">
        <v>8.01</v>
      </c>
      <c r="I1411" s="9">
        <v>1.4052</v>
      </c>
      <c r="J1411" s="9">
        <v>6.8803000000000001</v>
      </c>
      <c r="K1411" s="9" t="s">
        <v>1376</v>
      </c>
      <c r="L1411" s="9">
        <v>755</v>
      </c>
      <c r="M1411" s="9" t="s">
        <v>1426</v>
      </c>
      <c r="N1411" s="90" t="s">
        <v>2090</v>
      </c>
      <c r="O1411" s="9"/>
      <c r="P1411" s="9">
        <v>12</v>
      </c>
      <c r="Q1411" s="9">
        <v>31.91</v>
      </c>
    </row>
    <row r="1412" spans="1:17">
      <c r="A1412" s="8" t="s">
        <v>3553</v>
      </c>
      <c r="B1412" s="8" t="s">
        <v>498</v>
      </c>
      <c r="C1412" s="8" t="s">
        <v>24</v>
      </c>
      <c r="D1412" s="8" t="s">
        <v>31</v>
      </c>
      <c r="E1412" s="8" t="s">
        <v>1389</v>
      </c>
      <c r="F1412" s="8" t="s">
        <v>1390</v>
      </c>
      <c r="G1412" s="8">
        <v>98.34</v>
      </c>
      <c r="H1412" s="8">
        <v>14.7</v>
      </c>
      <c r="I1412" s="8">
        <v>1.1152</v>
      </c>
      <c r="J1412" s="8">
        <v>2.7219000000000002</v>
      </c>
      <c r="K1412" s="8" t="s">
        <v>1412</v>
      </c>
      <c r="L1412" s="8">
        <v>855</v>
      </c>
      <c r="M1412" s="8" t="s">
        <v>1386</v>
      </c>
      <c r="N1412" s="89" t="s">
        <v>2232</v>
      </c>
      <c r="O1412" s="8"/>
      <c r="P1412" s="8">
        <v>48</v>
      </c>
      <c r="Q1412" s="8">
        <v>82.13</v>
      </c>
    </row>
    <row r="1413" spans="1:17">
      <c r="A1413" s="9" t="s">
        <v>3554</v>
      </c>
      <c r="B1413" s="9" t="s">
        <v>119</v>
      </c>
      <c r="C1413" s="9" t="s">
        <v>7</v>
      </c>
      <c r="D1413" s="9" t="s">
        <v>10</v>
      </c>
      <c r="E1413" s="9" t="s">
        <v>1408</v>
      </c>
      <c r="F1413" s="9" t="s">
        <v>1375</v>
      </c>
      <c r="G1413" s="9">
        <v>3.86</v>
      </c>
      <c r="H1413" s="9">
        <v>15.61</v>
      </c>
      <c r="I1413" s="9">
        <v>2.3400000000000001E-2</v>
      </c>
      <c r="J1413" s="9">
        <v>0.1086</v>
      </c>
      <c r="K1413" s="9" t="s">
        <v>1412</v>
      </c>
      <c r="L1413" s="9">
        <v>579</v>
      </c>
      <c r="M1413" s="9" t="s">
        <v>1403</v>
      </c>
      <c r="N1413" s="90" t="s">
        <v>1873</v>
      </c>
      <c r="O1413" s="9" t="s">
        <v>2960</v>
      </c>
      <c r="P1413" s="9">
        <v>48</v>
      </c>
      <c r="Q1413" s="9">
        <v>1.77</v>
      </c>
    </row>
    <row r="1414" spans="1:17">
      <c r="A1414" s="8" t="s">
        <v>3555</v>
      </c>
      <c r="B1414" s="8" t="s">
        <v>905</v>
      </c>
      <c r="C1414" s="8" t="s">
        <v>38</v>
      </c>
      <c r="D1414" s="8" t="s">
        <v>23</v>
      </c>
      <c r="E1414" s="8" t="s">
        <v>1411</v>
      </c>
      <c r="F1414" s="8" t="s">
        <v>1390</v>
      </c>
      <c r="G1414" s="8">
        <v>40.51</v>
      </c>
      <c r="H1414" s="8">
        <v>8.3800000000000008</v>
      </c>
      <c r="I1414" s="8">
        <v>0.5353</v>
      </c>
      <c r="J1414" s="8">
        <v>0.6391</v>
      </c>
      <c r="K1414" s="8" t="s">
        <v>1358</v>
      </c>
      <c r="L1414" s="8">
        <v>830</v>
      </c>
      <c r="M1414" s="8" t="s">
        <v>1386</v>
      </c>
      <c r="N1414" s="89" t="s">
        <v>482</v>
      </c>
      <c r="O1414" s="8"/>
      <c r="P1414" s="8">
        <v>84</v>
      </c>
      <c r="Q1414" s="8">
        <v>31.17</v>
      </c>
    </row>
    <row r="1415" spans="1:17">
      <c r="A1415" s="9" t="s">
        <v>3556</v>
      </c>
      <c r="B1415" s="9" t="s">
        <v>527</v>
      </c>
      <c r="C1415" s="9" t="s">
        <v>24</v>
      </c>
      <c r="D1415" s="9" t="s">
        <v>44</v>
      </c>
      <c r="E1415" s="9" t="s">
        <v>1400</v>
      </c>
      <c r="F1415" s="9" t="s">
        <v>1375</v>
      </c>
      <c r="G1415" s="9">
        <v>92.41</v>
      </c>
      <c r="H1415" s="9">
        <v>15.91</v>
      </c>
      <c r="I1415" s="9">
        <v>1.0281</v>
      </c>
      <c r="J1415" s="9">
        <v>1.3513999999999999</v>
      </c>
      <c r="K1415" s="9" t="s">
        <v>1385</v>
      </c>
      <c r="L1415" s="9">
        <v>752</v>
      </c>
      <c r="M1415" s="9" t="s">
        <v>1426</v>
      </c>
      <c r="N1415" s="90" t="s">
        <v>2352</v>
      </c>
      <c r="O1415" s="9"/>
      <c r="P1415" s="9">
        <v>180</v>
      </c>
      <c r="Q1415" s="9">
        <v>0</v>
      </c>
    </row>
    <row r="1416" spans="1:17">
      <c r="A1416" s="8" t="s">
        <v>3557</v>
      </c>
      <c r="B1416" s="8" t="s">
        <v>992</v>
      </c>
      <c r="C1416" s="8" t="s">
        <v>32</v>
      </c>
      <c r="D1416" s="8" t="s">
        <v>23</v>
      </c>
      <c r="E1416" s="8" t="s">
        <v>1389</v>
      </c>
      <c r="F1416" s="8" t="s">
        <v>1390</v>
      </c>
      <c r="G1416" s="8">
        <v>61.8</v>
      </c>
      <c r="H1416" s="8">
        <v>15.33</v>
      </c>
      <c r="I1416" s="8">
        <v>0.65090000000000003</v>
      </c>
      <c r="J1416" s="8">
        <v>1.204</v>
      </c>
      <c r="K1416" s="8" t="s">
        <v>1358</v>
      </c>
      <c r="L1416" s="8">
        <v>719</v>
      </c>
      <c r="M1416" s="8" t="s">
        <v>1403</v>
      </c>
      <c r="N1416" s="89" t="s">
        <v>1416</v>
      </c>
      <c r="O1416" s="8" t="s">
        <v>3558</v>
      </c>
      <c r="P1416" s="8">
        <v>84</v>
      </c>
      <c r="Q1416" s="8">
        <v>33.85</v>
      </c>
    </row>
    <row r="1417" spans="1:17">
      <c r="A1417" s="9" t="s">
        <v>3559</v>
      </c>
      <c r="B1417" s="9" t="s">
        <v>320</v>
      </c>
      <c r="C1417" s="9" t="s">
        <v>20</v>
      </c>
      <c r="D1417" s="9" t="s">
        <v>1360</v>
      </c>
      <c r="E1417" s="9" t="s">
        <v>1380</v>
      </c>
      <c r="F1417" s="9" t="s">
        <v>1390</v>
      </c>
      <c r="G1417" s="9">
        <v>18.87</v>
      </c>
      <c r="H1417" s="9">
        <v>12.96</v>
      </c>
      <c r="I1417" s="9">
        <v>0.35139999999999999</v>
      </c>
      <c r="J1417" s="9">
        <v>1.6851</v>
      </c>
      <c r="K1417" s="9" t="s">
        <v>1412</v>
      </c>
      <c r="L1417" s="9">
        <v>849</v>
      </c>
      <c r="M1417" s="9" t="s">
        <v>1426</v>
      </c>
      <c r="N1417" s="90" t="s">
        <v>3560</v>
      </c>
      <c r="O1417" s="9"/>
      <c r="P1417" s="9">
        <v>12</v>
      </c>
      <c r="Q1417" s="9">
        <v>12.8</v>
      </c>
    </row>
    <row r="1418" spans="1:17">
      <c r="A1418" s="8" t="s">
        <v>3561</v>
      </c>
      <c r="B1418" s="8" t="s">
        <v>1287</v>
      </c>
      <c r="C1418" s="8" t="s">
        <v>16</v>
      </c>
      <c r="D1418" s="8" t="s">
        <v>10</v>
      </c>
      <c r="E1418" s="8" t="s">
        <v>1408</v>
      </c>
      <c r="F1418" s="8" t="s">
        <v>1384</v>
      </c>
      <c r="G1418" s="8">
        <v>36.1</v>
      </c>
      <c r="H1418" s="8">
        <v>8.4700000000000006</v>
      </c>
      <c r="I1418" s="8">
        <v>0.39090000000000003</v>
      </c>
      <c r="J1418" s="8">
        <v>3.1480999999999999</v>
      </c>
      <c r="K1418" s="8" t="s">
        <v>1412</v>
      </c>
      <c r="L1418" s="8">
        <v>882</v>
      </c>
      <c r="M1418" s="8" t="s">
        <v>1377</v>
      </c>
      <c r="N1418" s="89" t="s">
        <v>560</v>
      </c>
      <c r="O1418" s="8" t="s">
        <v>3562</v>
      </c>
      <c r="P1418" s="8">
        <v>12</v>
      </c>
      <c r="Q1418" s="8">
        <v>30.23</v>
      </c>
    </row>
    <row r="1419" spans="1:17">
      <c r="A1419" s="9" t="s">
        <v>3563</v>
      </c>
      <c r="B1419" s="9" t="s">
        <v>211</v>
      </c>
      <c r="C1419" s="9" t="s">
        <v>24</v>
      </c>
      <c r="D1419" s="9" t="s">
        <v>44</v>
      </c>
      <c r="E1419" s="9" t="s">
        <v>1374</v>
      </c>
      <c r="F1419" s="9" t="s">
        <v>1390</v>
      </c>
      <c r="G1419" s="9">
        <v>50.53</v>
      </c>
      <c r="H1419" s="9">
        <v>12.51</v>
      </c>
      <c r="I1419" s="9">
        <v>0.90810000000000002</v>
      </c>
      <c r="J1419" s="9">
        <v>1.6907000000000001</v>
      </c>
      <c r="K1419" s="9" t="s">
        <v>1385</v>
      </c>
      <c r="L1419" s="9">
        <v>896</v>
      </c>
      <c r="M1419" s="9" t="s">
        <v>1386</v>
      </c>
      <c r="N1419" s="90" t="s">
        <v>2307</v>
      </c>
      <c r="O1419" s="9"/>
      <c r="P1419" s="9">
        <v>36</v>
      </c>
      <c r="Q1419" s="9">
        <v>0</v>
      </c>
    </row>
    <row r="1420" spans="1:17">
      <c r="A1420" s="8" t="s">
        <v>3564</v>
      </c>
      <c r="B1420" s="8" t="s">
        <v>91</v>
      </c>
      <c r="C1420" s="8" t="s">
        <v>16</v>
      </c>
      <c r="D1420" s="8" t="s">
        <v>1360</v>
      </c>
      <c r="E1420" s="8" t="s">
        <v>1411</v>
      </c>
      <c r="F1420" s="8" t="s">
        <v>1375</v>
      </c>
      <c r="G1420" s="8">
        <v>64.87</v>
      </c>
      <c r="H1420" s="8">
        <v>18.41</v>
      </c>
      <c r="I1420" s="8">
        <v>0.84709999999999996</v>
      </c>
      <c r="J1420" s="8">
        <v>1.1859999999999999</v>
      </c>
      <c r="K1420" s="8" t="s">
        <v>1376</v>
      </c>
      <c r="L1420" s="8">
        <v>707</v>
      </c>
      <c r="M1420" s="8" t="s">
        <v>1426</v>
      </c>
      <c r="N1420" s="89" t="s">
        <v>396</v>
      </c>
      <c r="O1420" s="8"/>
      <c r="P1420" s="8">
        <v>120</v>
      </c>
      <c r="Q1420" s="8">
        <v>32.9</v>
      </c>
    </row>
    <row r="1421" spans="1:17">
      <c r="A1421" s="9" t="s">
        <v>3565</v>
      </c>
      <c r="B1421" s="9" t="s">
        <v>374</v>
      </c>
      <c r="C1421" s="9" t="s">
        <v>28</v>
      </c>
      <c r="D1421" s="9" t="s">
        <v>10</v>
      </c>
      <c r="E1421" s="9" t="s">
        <v>1411</v>
      </c>
      <c r="F1421" s="9" t="s">
        <v>1390</v>
      </c>
      <c r="G1421" s="9">
        <v>19.600000000000001</v>
      </c>
      <c r="H1421" s="9">
        <v>13.16</v>
      </c>
      <c r="I1421" s="9">
        <v>0.1555</v>
      </c>
      <c r="J1421" s="9">
        <v>0.29449999999999998</v>
      </c>
      <c r="K1421" s="9" t="s">
        <v>1412</v>
      </c>
      <c r="L1421" s="9">
        <v>667</v>
      </c>
      <c r="M1421" s="9" t="s">
        <v>1403</v>
      </c>
      <c r="N1421" s="90" t="s">
        <v>382</v>
      </c>
      <c r="O1421" s="9" t="s">
        <v>319</v>
      </c>
      <c r="P1421" s="9">
        <v>120</v>
      </c>
      <c r="Q1421" s="9">
        <v>5.46</v>
      </c>
    </row>
    <row r="1422" spans="1:17">
      <c r="A1422" s="8" t="s">
        <v>3566</v>
      </c>
      <c r="B1422" s="8" t="s">
        <v>825</v>
      </c>
      <c r="C1422" s="8" t="s">
        <v>28</v>
      </c>
      <c r="D1422" s="8" t="s">
        <v>1360</v>
      </c>
      <c r="E1422" s="8" t="s">
        <v>1374</v>
      </c>
      <c r="F1422" s="8" t="s">
        <v>1384</v>
      </c>
      <c r="G1422" s="8">
        <v>49.41</v>
      </c>
      <c r="H1422" s="8">
        <v>11.28</v>
      </c>
      <c r="I1422" s="8">
        <v>0.70850000000000002</v>
      </c>
      <c r="J1422" s="8">
        <v>4.3734000000000002</v>
      </c>
      <c r="K1422" s="8" t="s">
        <v>1358</v>
      </c>
      <c r="L1422" s="8">
        <v>891</v>
      </c>
      <c r="M1422" s="8" t="s">
        <v>1403</v>
      </c>
      <c r="N1422" s="89" t="s">
        <v>943</v>
      </c>
      <c r="O1422" s="8" t="s">
        <v>731</v>
      </c>
      <c r="P1422" s="8">
        <v>12</v>
      </c>
      <c r="Q1422" s="8">
        <v>42.16</v>
      </c>
    </row>
    <row r="1423" spans="1:17">
      <c r="A1423" s="9" t="s">
        <v>3567</v>
      </c>
      <c r="B1423" s="9" t="s">
        <v>328</v>
      </c>
      <c r="C1423" s="9" t="s">
        <v>38</v>
      </c>
      <c r="D1423" s="9" t="s">
        <v>44</v>
      </c>
      <c r="E1423" s="9" t="s">
        <v>1408</v>
      </c>
      <c r="F1423" s="9" t="s">
        <v>1375</v>
      </c>
      <c r="G1423" s="9">
        <v>80.959999999999994</v>
      </c>
      <c r="H1423" s="9">
        <v>18.2</v>
      </c>
      <c r="I1423" s="9">
        <v>0.53910000000000002</v>
      </c>
      <c r="J1423" s="9">
        <v>1.3154999999999999</v>
      </c>
      <c r="K1423" s="9" t="s">
        <v>1412</v>
      </c>
      <c r="L1423" s="9">
        <v>739</v>
      </c>
      <c r="M1423" s="9" t="s">
        <v>1403</v>
      </c>
      <c r="N1423" s="90" t="s">
        <v>1880</v>
      </c>
      <c r="O1423" s="9" t="s">
        <v>1043</v>
      </c>
      <c r="P1423" s="9">
        <v>180</v>
      </c>
      <c r="Q1423" s="9">
        <v>45.12</v>
      </c>
    </row>
    <row r="1424" spans="1:17">
      <c r="A1424" s="8" t="s">
        <v>3568</v>
      </c>
      <c r="B1424" s="8" t="s">
        <v>397</v>
      </c>
      <c r="C1424" s="8" t="s">
        <v>24</v>
      </c>
      <c r="D1424" s="8" t="s">
        <v>23</v>
      </c>
      <c r="E1424" s="8" t="s">
        <v>1411</v>
      </c>
      <c r="F1424" s="8" t="s">
        <v>1384</v>
      </c>
      <c r="G1424" s="8">
        <v>55.23</v>
      </c>
      <c r="H1424" s="8">
        <v>7.95</v>
      </c>
      <c r="I1424" s="8">
        <v>0.3221</v>
      </c>
      <c r="J1424" s="8">
        <v>1.347</v>
      </c>
      <c r="K1424" s="8" t="s">
        <v>1358</v>
      </c>
      <c r="L1424" s="8">
        <v>583</v>
      </c>
      <c r="M1424" s="8" t="s">
        <v>1426</v>
      </c>
      <c r="N1424" s="89" t="s">
        <v>555</v>
      </c>
      <c r="O1424" s="8"/>
      <c r="P1424" s="8">
        <v>48</v>
      </c>
      <c r="Q1424" s="8">
        <v>14.4</v>
      </c>
    </row>
    <row r="1425" spans="1:17">
      <c r="A1425" s="9" t="s">
        <v>3569</v>
      </c>
      <c r="B1425" s="9" t="s">
        <v>1165</v>
      </c>
      <c r="C1425" s="9" t="s">
        <v>16</v>
      </c>
      <c r="D1425" s="9" t="s">
        <v>31</v>
      </c>
      <c r="E1425" s="9" t="s">
        <v>1389</v>
      </c>
      <c r="F1425" s="9" t="s">
        <v>1384</v>
      </c>
      <c r="G1425" s="9">
        <v>69.22</v>
      </c>
      <c r="H1425" s="9">
        <v>13.82</v>
      </c>
      <c r="I1425" s="9">
        <v>1.1192</v>
      </c>
      <c r="J1425" s="9">
        <v>1.8853</v>
      </c>
      <c r="K1425" s="9" t="s">
        <v>1385</v>
      </c>
      <c r="L1425" s="9">
        <v>818</v>
      </c>
      <c r="M1425" s="9" t="s">
        <v>1403</v>
      </c>
      <c r="N1425" s="90" t="s">
        <v>1635</v>
      </c>
      <c r="O1425" s="9" t="s">
        <v>3415</v>
      </c>
      <c r="P1425" s="9">
        <v>48</v>
      </c>
      <c r="Q1425" s="9">
        <v>0</v>
      </c>
    </row>
    <row r="1426" spans="1:17">
      <c r="A1426" s="8" t="s">
        <v>3570</v>
      </c>
      <c r="B1426" s="8" t="s">
        <v>738</v>
      </c>
      <c r="C1426" s="8" t="s">
        <v>20</v>
      </c>
      <c r="D1426" s="8" t="s">
        <v>31</v>
      </c>
      <c r="E1426" s="8" t="s">
        <v>1380</v>
      </c>
      <c r="F1426" s="8" t="s">
        <v>1384</v>
      </c>
      <c r="G1426" s="8">
        <v>30.28</v>
      </c>
      <c r="H1426" s="8">
        <v>9.66</v>
      </c>
      <c r="I1426" s="8">
        <v>0.1895</v>
      </c>
      <c r="J1426" s="8">
        <v>0.49740000000000001</v>
      </c>
      <c r="K1426" s="8" t="s">
        <v>1412</v>
      </c>
      <c r="L1426" s="8">
        <v>565</v>
      </c>
      <c r="M1426" s="8" t="s">
        <v>1386</v>
      </c>
      <c r="N1426" s="89" t="s">
        <v>890</v>
      </c>
      <c r="O1426" s="8"/>
      <c r="P1426" s="8">
        <v>84</v>
      </c>
      <c r="Q1426" s="8">
        <v>27.54</v>
      </c>
    </row>
    <row r="1427" spans="1:17">
      <c r="A1427" s="9" t="s">
        <v>3571</v>
      </c>
      <c r="B1427" s="9" t="s">
        <v>166</v>
      </c>
      <c r="C1427" s="9" t="s">
        <v>24</v>
      </c>
      <c r="D1427" s="9" t="s">
        <v>31</v>
      </c>
      <c r="E1427" s="9" t="s">
        <v>1380</v>
      </c>
      <c r="F1427" s="9" t="s">
        <v>1375</v>
      </c>
      <c r="G1427" s="9">
        <v>44.65</v>
      </c>
      <c r="H1427" s="9">
        <v>15.33</v>
      </c>
      <c r="I1427" s="9">
        <v>0.82179999999999997</v>
      </c>
      <c r="J1427" s="9">
        <v>0.72940000000000005</v>
      </c>
      <c r="K1427" s="9" t="s">
        <v>1412</v>
      </c>
      <c r="L1427" s="9">
        <v>736</v>
      </c>
      <c r="M1427" s="9" t="s">
        <v>1403</v>
      </c>
      <c r="N1427" s="90" t="s">
        <v>2679</v>
      </c>
      <c r="O1427" s="9" t="s">
        <v>3572</v>
      </c>
      <c r="P1427" s="9">
        <v>120</v>
      </c>
      <c r="Q1427" s="9">
        <v>33.61</v>
      </c>
    </row>
    <row r="1428" spans="1:17">
      <c r="A1428" s="8" t="s">
        <v>3573</v>
      </c>
      <c r="B1428" s="8" t="s">
        <v>1194</v>
      </c>
      <c r="C1428" s="8" t="s">
        <v>32</v>
      </c>
      <c r="D1428" s="8" t="s">
        <v>1360</v>
      </c>
      <c r="E1428" s="8" t="s">
        <v>1374</v>
      </c>
      <c r="F1428" s="8" t="s">
        <v>1375</v>
      </c>
      <c r="G1428" s="8">
        <v>33.229999999999997</v>
      </c>
      <c r="H1428" s="8">
        <v>8.82</v>
      </c>
      <c r="I1428" s="8">
        <v>0.44450000000000001</v>
      </c>
      <c r="J1428" s="8">
        <v>1.0539000000000001</v>
      </c>
      <c r="K1428" s="8" t="s">
        <v>1358</v>
      </c>
      <c r="L1428" s="8">
        <v>806</v>
      </c>
      <c r="M1428" s="8" t="s">
        <v>1403</v>
      </c>
      <c r="N1428" s="89" t="s">
        <v>3448</v>
      </c>
      <c r="O1428" s="8" t="s">
        <v>2752</v>
      </c>
      <c r="P1428" s="8">
        <v>36</v>
      </c>
      <c r="Q1428" s="8">
        <v>14.81</v>
      </c>
    </row>
    <row r="1429" spans="1:17">
      <c r="A1429" s="9" t="s">
        <v>3574</v>
      </c>
      <c r="B1429" s="9" t="s">
        <v>464</v>
      </c>
      <c r="C1429" s="9" t="s">
        <v>28</v>
      </c>
      <c r="D1429" s="9" t="s">
        <v>1360</v>
      </c>
      <c r="E1429" s="9" t="s">
        <v>1380</v>
      </c>
      <c r="F1429" s="9" t="s">
        <v>1375</v>
      </c>
      <c r="G1429" s="9">
        <v>31.37</v>
      </c>
      <c r="H1429" s="9">
        <v>14.3</v>
      </c>
      <c r="I1429" s="9">
        <v>0.50209999999999999</v>
      </c>
      <c r="J1429" s="9">
        <v>1.5105999999999999</v>
      </c>
      <c r="K1429" s="9" t="s">
        <v>1385</v>
      </c>
      <c r="L1429" s="9">
        <v>801</v>
      </c>
      <c r="M1429" s="9" t="s">
        <v>1377</v>
      </c>
      <c r="N1429" s="90" t="s">
        <v>2141</v>
      </c>
      <c r="O1429" s="9" t="s">
        <v>3026</v>
      </c>
      <c r="P1429" s="9">
        <v>24</v>
      </c>
      <c r="Q1429" s="9">
        <v>0</v>
      </c>
    </row>
    <row r="1430" spans="1:17">
      <c r="A1430" s="8" t="s">
        <v>3575</v>
      </c>
      <c r="B1430" s="8" t="s">
        <v>958</v>
      </c>
      <c r="C1430" s="8" t="s">
        <v>32</v>
      </c>
      <c r="D1430" s="8" t="s">
        <v>23</v>
      </c>
      <c r="E1430" s="8" t="s">
        <v>1380</v>
      </c>
      <c r="F1430" s="8" t="s">
        <v>1384</v>
      </c>
      <c r="G1430" s="8">
        <v>6.83</v>
      </c>
      <c r="H1430" s="8">
        <v>16.739999999999998</v>
      </c>
      <c r="I1430" s="8">
        <v>0.1061</v>
      </c>
      <c r="J1430" s="8">
        <v>9.8799999999999999E-2</v>
      </c>
      <c r="K1430" s="8" t="s">
        <v>1395</v>
      </c>
      <c r="L1430" s="8">
        <v>710</v>
      </c>
      <c r="M1430" s="8" t="s">
        <v>1386</v>
      </c>
      <c r="N1430" s="89" t="s">
        <v>3576</v>
      </c>
      <c r="O1430" s="8"/>
      <c r="P1430" s="8">
        <v>240</v>
      </c>
      <c r="Q1430" s="8">
        <v>1.46</v>
      </c>
    </row>
    <row r="1431" spans="1:17">
      <c r="A1431" s="9" t="s">
        <v>3577</v>
      </c>
      <c r="B1431" s="9" t="s">
        <v>285</v>
      </c>
      <c r="C1431" s="9" t="s">
        <v>32</v>
      </c>
      <c r="D1431" s="9" t="s">
        <v>23</v>
      </c>
      <c r="E1431" s="9" t="s">
        <v>1389</v>
      </c>
      <c r="F1431" s="9" t="s">
        <v>1384</v>
      </c>
      <c r="G1431" s="9">
        <v>69.010000000000005</v>
      </c>
      <c r="H1431" s="9">
        <v>12.99</v>
      </c>
      <c r="I1431" s="9">
        <v>1.3055000000000001</v>
      </c>
      <c r="J1431" s="9">
        <v>1.03</v>
      </c>
      <c r="K1431" s="9" t="s">
        <v>1395</v>
      </c>
      <c r="L1431" s="9">
        <v>883</v>
      </c>
      <c r="M1431" s="9" t="s">
        <v>1381</v>
      </c>
      <c r="N1431" s="90" t="s">
        <v>3578</v>
      </c>
      <c r="O1431" s="9"/>
      <c r="P1431" s="9">
        <v>120</v>
      </c>
      <c r="Q1431" s="9">
        <v>55.92</v>
      </c>
    </row>
    <row r="1432" spans="1:17">
      <c r="A1432" s="8" t="s">
        <v>3579</v>
      </c>
      <c r="B1432" s="8" t="s">
        <v>291</v>
      </c>
      <c r="C1432" s="8" t="s">
        <v>7</v>
      </c>
      <c r="D1432" s="8" t="s">
        <v>23</v>
      </c>
      <c r="E1432" s="8" t="s">
        <v>1389</v>
      </c>
      <c r="F1432" s="8" t="s">
        <v>1390</v>
      </c>
      <c r="G1432" s="8">
        <v>27.83</v>
      </c>
      <c r="H1432" s="8">
        <v>17.760000000000002</v>
      </c>
      <c r="I1432" s="8">
        <v>0.17519999999999999</v>
      </c>
      <c r="J1432" s="8">
        <v>2.5482999999999998</v>
      </c>
      <c r="K1432" s="8" t="s">
        <v>1385</v>
      </c>
      <c r="L1432" s="8">
        <v>823</v>
      </c>
      <c r="M1432" s="8" t="s">
        <v>1426</v>
      </c>
      <c r="N1432" s="89" t="s">
        <v>744</v>
      </c>
      <c r="O1432" s="8"/>
      <c r="P1432" s="8">
        <v>12</v>
      </c>
      <c r="Q1432" s="8">
        <v>0</v>
      </c>
    </row>
    <row r="1433" spans="1:17">
      <c r="A1433" s="9" t="s">
        <v>3580</v>
      </c>
      <c r="B1433" s="9" t="s">
        <v>948</v>
      </c>
      <c r="C1433" s="9" t="s">
        <v>28</v>
      </c>
      <c r="D1433" s="9" t="s">
        <v>44</v>
      </c>
      <c r="E1433" s="9" t="s">
        <v>1389</v>
      </c>
      <c r="F1433" s="9" t="s">
        <v>1384</v>
      </c>
      <c r="G1433" s="9">
        <v>55.58</v>
      </c>
      <c r="H1433" s="9">
        <v>15.24</v>
      </c>
      <c r="I1433" s="9">
        <v>0.40949999999999998</v>
      </c>
      <c r="J1433" s="9">
        <v>5.0228999999999999</v>
      </c>
      <c r="K1433" s="9" t="s">
        <v>1385</v>
      </c>
      <c r="L1433" s="9">
        <v>894</v>
      </c>
      <c r="M1433" s="9" t="s">
        <v>1381</v>
      </c>
      <c r="N1433" s="90" t="s">
        <v>3022</v>
      </c>
      <c r="O1433" s="9"/>
      <c r="P1433" s="9">
        <v>12</v>
      </c>
      <c r="Q1433" s="9">
        <v>0</v>
      </c>
    </row>
    <row r="1434" spans="1:17">
      <c r="A1434" s="8" t="s">
        <v>3581</v>
      </c>
      <c r="B1434" s="8" t="s">
        <v>563</v>
      </c>
      <c r="C1434" s="8" t="s">
        <v>41</v>
      </c>
      <c r="D1434" s="8" t="s">
        <v>44</v>
      </c>
      <c r="E1434" s="8" t="s">
        <v>1374</v>
      </c>
      <c r="F1434" s="8" t="s">
        <v>1384</v>
      </c>
      <c r="G1434" s="8">
        <v>26.15</v>
      </c>
      <c r="H1434" s="8">
        <v>12.59</v>
      </c>
      <c r="I1434" s="8">
        <v>0.17860000000000001</v>
      </c>
      <c r="J1434" s="8">
        <v>0.46989999999999998</v>
      </c>
      <c r="K1434" s="8" t="s">
        <v>1385</v>
      </c>
      <c r="L1434" s="8">
        <v>791</v>
      </c>
      <c r="M1434" s="8" t="s">
        <v>1426</v>
      </c>
      <c r="N1434" s="89" t="s">
        <v>3166</v>
      </c>
      <c r="O1434" s="8"/>
      <c r="P1434" s="8">
        <v>84</v>
      </c>
      <c r="Q1434" s="8">
        <v>0</v>
      </c>
    </row>
    <row r="1435" spans="1:17">
      <c r="A1435" s="9" t="s">
        <v>3582</v>
      </c>
      <c r="B1435" s="9" t="s">
        <v>139</v>
      </c>
      <c r="C1435" s="9" t="s">
        <v>28</v>
      </c>
      <c r="D1435" s="9" t="s">
        <v>23</v>
      </c>
      <c r="E1435" s="9" t="s">
        <v>1374</v>
      </c>
      <c r="F1435" s="9" t="s">
        <v>1384</v>
      </c>
      <c r="G1435" s="9">
        <v>70.94</v>
      </c>
      <c r="H1435" s="9">
        <v>14.45</v>
      </c>
      <c r="I1435" s="9">
        <v>0.90380000000000005</v>
      </c>
      <c r="J1435" s="9">
        <v>6.3845000000000001</v>
      </c>
      <c r="K1435" s="9" t="s">
        <v>1376</v>
      </c>
      <c r="L1435" s="9">
        <v>678</v>
      </c>
      <c r="M1435" s="9" t="s">
        <v>1396</v>
      </c>
      <c r="N1435" s="90" t="s">
        <v>3583</v>
      </c>
      <c r="O1435" s="9" t="s">
        <v>419</v>
      </c>
      <c r="P1435" s="9">
        <v>12</v>
      </c>
      <c r="Q1435" s="9">
        <v>8.82</v>
      </c>
    </row>
    <row r="1436" spans="1:17">
      <c r="A1436" s="8" t="s">
        <v>3584</v>
      </c>
      <c r="B1436" s="8" t="s">
        <v>458</v>
      </c>
      <c r="C1436" s="8" t="s">
        <v>7</v>
      </c>
      <c r="D1436" s="8" t="s">
        <v>44</v>
      </c>
      <c r="E1436" s="8" t="s">
        <v>1408</v>
      </c>
      <c r="F1436" s="8" t="s">
        <v>1375</v>
      </c>
      <c r="G1436" s="8">
        <v>88.75</v>
      </c>
      <c r="H1436" s="8">
        <v>18</v>
      </c>
      <c r="I1436" s="8">
        <v>0.97509999999999997</v>
      </c>
      <c r="J1436" s="8">
        <v>1.8653</v>
      </c>
      <c r="K1436" s="8" t="s">
        <v>1385</v>
      </c>
      <c r="L1436" s="8">
        <v>897</v>
      </c>
      <c r="M1436" s="8" t="s">
        <v>1381</v>
      </c>
      <c r="N1436" s="89" t="s">
        <v>752</v>
      </c>
      <c r="O1436" s="8"/>
      <c r="P1436" s="8">
        <v>84</v>
      </c>
      <c r="Q1436" s="8">
        <v>0</v>
      </c>
    </row>
    <row r="1437" spans="1:17">
      <c r="A1437" s="9" t="s">
        <v>3585</v>
      </c>
      <c r="B1437" s="9" t="s">
        <v>779</v>
      </c>
      <c r="C1437" s="9" t="s">
        <v>41</v>
      </c>
      <c r="D1437" s="9" t="s">
        <v>23</v>
      </c>
      <c r="E1437" s="9" t="s">
        <v>1408</v>
      </c>
      <c r="F1437" s="9" t="s">
        <v>1375</v>
      </c>
      <c r="G1437" s="9">
        <v>39.82</v>
      </c>
      <c r="H1437" s="9">
        <v>9.75</v>
      </c>
      <c r="I1437" s="9">
        <v>0.25509999999999999</v>
      </c>
      <c r="J1437" s="9">
        <v>0.52070000000000005</v>
      </c>
      <c r="K1437" s="9" t="s">
        <v>1412</v>
      </c>
      <c r="L1437" s="9">
        <v>701</v>
      </c>
      <c r="M1437" s="9" t="s">
        <v>1381</v>
      </c>
      <c r="N1437" s="90" t="s">
        <v>952</v>
      </c>
      <c r="O1437" s="9"/>
      <c r="P1437" s="9">
        <v>120</v>
      </c>
      <c r="Q1437" s="9">
        <v>18.579999999999998</v>
      </c>
    </row>
    <row r="1438" spans="1:17">
      <c r="A1438" s="8" t="s">
        <v>3586</v>
      </c>
      <c r="B1438" s="8" t="s">
        <v>764</v>
      </c>
      <c r="C1438" s="8" t="s">
        <v>38</v>
      </c>
      <c r="D1438" s="8" t="s">
        <v>23</v>
      </c>
      <c r="E1438" s="8" t="s">
        <v>1411</v>
      </c>
      <c r="F1438" s="8" t="s">
        <v>1375</v>
      </c>
      <c r="G1438" s="8">
        <v>73.069999999999993</v>
      </c>
      <c r="H1438" s="8">
        <v>12.18</v>
      </c>
      <c r="I1438" s="8">
        <v>1.4422999999999999</v>
      </c>
      <c r="J1438" s="8">
        <v>1.9307000000000001</v>
      </c>
      <c r="K1438" s="8" t="s">
        <v>1385</v>
      </c>
      <c r="L1438" s="8">
        <v>710</v>
      </c>
      <c r="M1438" s="8" t="s">
        <v>1386</v>
      </c>
      <c r="N1438" s="89" t="s">
        <v>1809</v>
      </c>
      <c r="O1438" s="8"/>
      <c r="P1438" s="8">
        <v>48</v>
      </c>
      <c r="Q1438" s="8">
        <v>0</v>
      </c>
    </row>
    <row r="1439" spans="1:17">
      <c r="A1439" s="9" t="s">
        <v>3587</v>
      </c>
      <c r="B1439" s="9" t="s">
        <v>965</v>
      </c>
      <c r="C1439" s="9" t="s">
        <v>16</v>
      </c>
      <c r="D1439" s="9" t="s">
        <v>1360</v>
      </c>
      <c r="E1439" s="9" t="s">
        <v>1411</v>
      </c>
      <c r="F1439" s="9" t="s">
        <v>1384</v>
      </c>
      <c r="G1439" s="9">
        <v>88.59</v>
      </c>
      <c r="H1439" s="9">
        <v>16.29</v>
      </c>
      <c r="I1439" s="9">
        <v>1.5966</v>
      </c>
      <c r="J1439" s="9">
        <v>1.2518</v>
      </c>
      <c r="K1439" s="9" t="s">
        <v>1376</v>
      </c>
      <c r="L1439" s="9">
        <v>855</v>
      </c>
      <c r="M1439" s="9" t="s">
        <v>1396</v>
      </c>
      <c r="N1439" s="90" t="s">
        <v>3588</v>
      </c>
      <c r="O1439" s="9" t="s">
        <v>1913</v>
      </c>
      <c r="P1439" s="9">
        <v>240</v>
      </c>
      <c r="Q1439" s="9">
        <v>71.41</v>
      </c>
    </row>
    <row r="1440" spans="1:17">
      <c r="A1440" s="8" t="s">
        <v>3589</v>
      </c>
      <c r="B1440" s="8" t="s">
        <v>1271</v>
      </c>
      <c r="C1440" s="8" t="s">
        <v>12</v>
      </c>
      <c r="D1440" s="8" t="s">
        <v>23</v>
      </c>
      <c r="E1440" s="8" t="s">
        <v>1411</v>
      </c>
      <c r="F1440" s="8" t="s">
        <v>1384</v>
      </c>
      <c r="G1440" s="8">
        <v>22.22</v>
      </c>
      <c r="H1440" s="8"/>
      <c r="I1440" s="8">
        <v>0.2208</v>
      </c>
      <c r="J1440" s="8"/>
      <c r="K1440" s="8" t="s">
        <v>1358</v>
      </c>
      <c r="L1440" s="8">
        <v>608</v>
      </c>
      <c r="M1440" s="8" t="s">
        <v>1403</v>
      </c>
      <c r="N1440" s="89" t="s">
        <v>3590</v>
      </c>
      <c r="O1440" s="8" t="s">
        <v>3591</v>
      </c>
      <c r="P1440" s="8">
        <v>60</v>
      </c>
      <c r="Q1440" s="8">
        <v>6.87</v>
      </c>
    </row>
    <row r="1441" spans="1:17">
      <c r="A1441" s="9" t="s">
        <v>3592</v>
      </c>
      <c r="B1441" s="9" t="s">
        <v>498</v>
      </c>
      <c r="C1441" s="9" t="s">
        <v>24</v>
      </c>
      <c r="D1441" s="9" t="s">
        <v>10</v>
      </c>
      <c r="E1441" s="9" t="s">
        <v>1411</v>
      </c>
      <c r="F1441" s="9" t="s">
        <v>1390</v>
      </c>
      <c r="G1441" s="9">
        <v>75.599999999999994</v>
      </c>
      <c r="H1441" s="9">
        <v>16.399999999999999</v>
      </c>
      <c r="I1441" s="9">
        <v>1.2070000000000001</v>
      </c>
      <c r="J1441" s="9">
        <v>1.5187999999999999</v>
      </c>
      <c r="K1441" s="9" t="s">
        <v>1395</v>
      </c>
      <c r="L1441" s="9">
        <v>855</v>
      </c>
      <c r="M1441" s="9" t="s">
        <v>1426</v>
      </c>
      <c r="N1441" s="90" t="s">
        <v>3312</v>
      </c>
      <c r="O1441" s="9"/>
      <c r="P1441" s="9">
        <v>84</v>
      </c>
      <c r="Q1441" s="9">
        <v>15.79</v>
      </c>
    </row>
    <row r="1442" spans="1:17">
      <c r="A1442" s="8" t="s">
        <v>3593</v>
      </c>
      <c r="B1442" s="8" t="s">
        <v>214</v>
      </c>
      <c r="C1442" s="8" t="s">
        <v>32</v>
      </c>
      <c r="D1442" s="8" t="s">
        <v>44</v>
      </c>
      <c r="E1442" s="8" t="s">
        <v>1389</v>
      </c>
      <c r="F1442" s="8" t="s">
        <v>1390</v>
      </c>
      <c r="G1442" s="8">
        <v>6.57</v>
      </c>
      <c r="H1442" s="8">
        <v>15.52</v>
      </c>
      <c r="I1442" s="8">
        <v>4.53E-2</v>
      </c>
      <c r="J1442" s="8">
        <v>0.1081</v>
      </c>
      <c r="K1442" s="8" t="s">
        <v>1376</v>
      </c>
      <c r="L1442" s="8">
        <v>611</v>
      </c>
      <c r="M1442" s="8" t="s">
        <v>1396</v>
      </c>
      <c r="N1442" s="89" t="s">
        <v>3253</v>
      </c>
      <c r="O1442" s="8" t="s">
        <v>2350</v>
      </c>
      <c r="P1442" s="8">
        <v>120</v>
      </c>
      <c r="Q1442" s="8">
        <v>3.51</v>
      </c>
    </row>
    <row r="1443" spans="1:17">
      <c r="A1443" s="9" t="s">
        <v>3594</v>
      </c>
      <c r="B1443" s="9" t="s">
        <v>814</v>
      </c>
      <c r="C1443" s="9" t="s">
        <v>32</v>
      </c>
      <c r="D1443" s="9" t="s">
        <v>31</v>
      </c>
      <c r="E1443" s="9" t="s">
        <v>1400</v>
      </c>
      <c r="F1443" s="9" t="s">
        <v>1390</v>
      </c>
      <c r="G1443" s="9">
        <v>66.42</v>
      </c>
      <c r="H1443" s="9">
        <v>9.33</v>
      </c>
      <c r="I1443" s="9">
        <v>1.1034999999999999</v>
      </c>
      <c r="J1443" s="9">
        <v>0.61180000000000001</v>
      </c>
      <c r="K1443" s="9" t="s">
        <v>1395</v>
      </c>
      <c r="L1443" s="9">
        <v>742</v>
      </c>
      <c r="M1443" s="9" t="s">
        <v>1386</v>
      </c>
      <c r="N1443" s="90" t="s">
        <v>1472</v>
      </c>
      <c r="O1443" s="9"/>
      <c r="P1443" s="9">
        <v>240</v>
      </c>
      <c r="Q1443" s="9">
        <v>57.81</v>
      </c>
    </row>
    <row r="1444" spans="1:17">
      <c r="A1444" s="8" t="s">
        <v>3595</v>
      </c>
      <c r="B1444" s="8" t="s">
        <v>1096</v>
      </c>
      <c r="C1444" s="8" t="s">
        <v>12</v>
      </c>
      <c r="D1444" s="8" t="s">
        <v>23</v>
      </c>
      <c r="E1444" s="8" t="s">
        <v>1389</v>
      </c>
      <c r="F1444" s="8" t="s">
        <v>1384</v>
      </c>
      <c r="G1444" s="8">
        <v>25.3</v>
      </c>
      <c r="H1444" s="8">
        <v>12.3</v>
      </c>
      <c r="I1444" s="8">
        <v>0.32</v>
      </c>
      <c r="J1444" s="8">
        <v>0.45069999999999999</v>
      </c>
      <c r="K1444" s="8" t="s">
        <v>1376</v>
      </c>
      <c r="L1444" s="8">
        <v>855</v>
      </c>
      <c r="M1444" s="8" t="s">
        <v>1403</v>
      </c>
      <c r="N1444" s="89" t="s">
        <v>3596</v>
      </c>
      <c r="O1444" s="8" t="s">
        <v>943</v>
      </c>
      <c r="P1444" s="8">
        <v>84</v>
      </c>
      <c r="Q1444" s="8">
        <v>22.79</v>
      </c>
    </row>
    <row r="1445" spans="1:17">
      <c r="A1445" s="9" t="s">
        <v>3597</v>
      </c>
      <c r="B1445" s="9" t="s">
        <v>956</v>
      </c>
      <c r="C1445" s="9" t="s">
        <v>35</v>
      </c>
      <c r="D1445" s="9" t="s">
        <v>23</v>
      </c>
      <c r="E1445" s="9" t="s">
        <v>1380</v>
      </c>
      <c r="F1445" s="9" t="s">
        <v>1390</v>
      </c>
      <c r="G1445" s="9">
        <v>94.96</v>
      </c>
      <c r="H1445" s="9">
        <v>16.32</v>
      </c>
      <c r="I1445" s="9">
        <v>0.78649999999999998</v>
      </c>
      <c r="J1445" s="9">
        <v>2.3254000000000001</v>
      </c>
      <c r="K1445" s="9" t="s">
        <v>1412</v>
      </c>
      <c r="L1445" s="9">
        <v>837</v>
      </c>
      <c r="M1445" s="9" t="s">
        <v>1403</v>
      </c>
      <c r="N1445" s="90" t="s">
        <v>1516</v>
      </c>
      <c r="O1445" s="9" t="s">
        <v>129</v>
      </c>
      <c r="P1445" s="9">
        <v>60</v>
      </c>
      <c r="Q1445" s="9">
        <v>55.89</v>
      </c>
    </row>
    <row r="1446" spans="1:17">
      <c r="A1446" s="8" t="s">
        <v>3598</v>
      </c>
      <c r="B1446" s="8" t="s">
        <v>586</v>
      </c>
      <c r="C1446" s="8" t="s">
        <v>20</v>
      </c>
      <c r="D1446" s="8" t="s">
        <v>10</v>
      </c>
      <c r="E1446" s="8" t="s">
        <v>1400</v>
      </c>
      <c r="F1446" s="8" t="s">
        <v>1375</v>
      </c>
      <c r="G1446" s="8">
        <v>89.83</v>
      </c>
      <c r="H1446" s="8">
        <v>15.3</v>
      </c>
      <c r="I1446" s="8">
        <v>1.2572000000000001</v>
      </c>
      <c r="J1446" s="8">
        <v>3.1272000000000002</v>
      </c>
      <c r="K1446" s="8" t="s">
        <v>1358</v>
      </c>
      <c r="L1446" s="8">
        <v>687</v>
      </c>
      <c r="M1446" s="8" t="s">
        <v>1381</v>
      </c>
      <c r="N1446" s="89" t="s">
        <v>3599</v>
      </c>
      <c r="O1446" s="8"/>
      <c r="P1446" s="8">
        <v>36</v>
      </c>
      <c r="Q1446" s="8">
        <v>29.95</v>
      </c>
    </row>
    <row r="1447" spans="1:17">
      <c r="A1447" s="9" t="s">
        <v>3600</v>
      </c>
      <c r="B1447" s="9" t="s">
        <v>207</v>
      </c>
      <c r="C1447" s="9" t="s">
        <v>12</v>
      </c>
      <c r="D1447" s="9" t="s">
        <v>31</v>
      </c>
      <c r="E1447" s="9" t="s">
        <v>1411</v>
      </c>
      <c r="F1447" s="9" t="s">
        <v>1375</v>
      </c>
      <c r="G1447" s="9">
        <v>68.709999999999994</v>
      </c>
      <c r="H1447" s="9">
        <v>9.2200000000000006</v>
      </c>
      <c r="I1447" s="9">
        <v>0.80089999999999995</v>
      </c>
      <c r="J1447" s="9">
        <v>3.1459000000000001</v>
      </c>
      <c r="K1447" s="9" t="s">
        <v>1385</v>
      </c>
      <c r="L1447" s="9">
        <v>865</v>
      </c>
      <c r="M1447" s="9" t="s">
        <v>1403</v>
      </c>
      <c r="N1447" s="90" t="s">
        <v>2858</v>
      </c>
      <c r="O1447" s="9" t="s">
        <v>587</v>
      </c>
      <c r="P1447" s="9">
        <v>24</v>
      </c>
      <c r="Q1447" s="9">
        <v>0</v>
      </c>
    </row>
    <row r="1448" spans="1:17">
      <c r="A1448" s="8" t="s">
        <v>3601</v>
      </c>
      <c r="B1448" s="8" t="s">
        <v>921</v>
      </c>
      <c r="C1448" s="8" t="s">
        <v>32</v>
      </c>
      <c r="D1448" s="8" t="s">
        <v>31</v>
      </c>
      <c r="E1448" s="8" t="s">
        <v>1408</v>
      </c>
      <c r="F1448" s="8" t="s">
        <v>1384</v>
      </c>
      <c r="G1448" s="8"/>
      <c r="H1448" s="8">
        <v>12.29</v>
      </c>
      <c r="I1448" s="8">
        <v>1.4088000000000001</v>
      </c>
      <c r="J1448" s="8">
        <v>1.1173999999999999</v>
      </c>
      <c r="K1448" s="8" t="s">
        <v>1376</v>
      </c>
      <c r="L1448" s="8">
        <v>677</v>
      </c>
      <c r="M1448" s="8" t="s">
        <v>1403</v>
      </c>
      <c r="N1448" s="89" t="s">
        <v>1011</v>
      </c>
      <c r="O1448" s="8" t="s">
        <v>1539</v>
      </c>
      <c r="P1448" s="8">
        <v>120</v>
      </c>
      <c r="Q1448" s="8">
        <v>68.900000000000006</v>
      </c>
    </row>
    <row r="1449" spans="1:17">
      <c r="A1449" s="9" t="s">
        <v>3602</v>
      </c>
      <c r="B1449" s="9" t="s">
        <v>861</v>
      </c>
      <c r="C1449" s="9" t="s">
        <v>20</v>
      </c>
      <c r="D1449" s="9" t="s">
        <v>31</v>
      </c>
      <c r="E1449" s="9" t="s">
        <v>1374</v>
      </c>
      <c r="F1449" s="9" t="s">
        <v>1390</v>
      </c>
      <c r="G1449" s="9">
        <v>82</v>
      </c>
      <c r="H1449" s="9">
        <v>8.7100000000000009</v>
      </c>
      <c r="I1449" s="9">
        <v>1.3747</v>
      </c>
      <c r="J1449" s="9">
        <v>7.16</v>
      </c>
      <c r="K1449" s="9" t="s">
        <v>1385</v>
      </c>
      <c r="L1449" s="9">
        <v>742</v>
      </c>
      <c r="M1449" s="9" t="s">
        <v>1381</v>
      </c>
      <c r="N1449" s="90" t="s">
        <v>2307</v>
      </c>
      <c r="O1449" s="9"/>
      <c r="P1449" s="9">
        <v>12</v>
      </c>
      <c r="Q1449" s="9">
        <v>0</v>
      </c>
    </row>
    <row r="1450" spans="1:17">
      <c r="A1450" s="8" t="s">
        <v>3603</v>
      </c>
      <c r="B1450" s="8" t="s">
        <v>306</v>
      </c>
      <c r="C1450" s="8" t="s">
        <v>16</v>
      </c>
      <c r="D1450" s="8" t="s">
        <v>31</v>
      </c>
      <c r="E1450" s="8" t="s">
        <v>1389</v>
      </c>
      <c r="F1450" s="8" t="s">
        <v>1384</v>
      </c>
      <c r="G1450" s="8">
        <v>52.91</v>
      </c>
      <c r="H1450" s="8">
        <v>16.21</v>
      </c>
      <c r="I1450" s="8">
        <v>0.43519999999999998</v>
      </c>
      <c r="J1450" s="8">
        <v>1.8655999999999999</v>
      </c>
      <c r="K1450" s="8" t="s">
        <v>1376</v>
      </c>
      <c r="L1450" s="8">
        <v>733</v>
      </c>
      <c r="M1450" s="8" t="s">
        <v>1377</v>
      </c>
      <c r="N1450" s="89" t="s">
        <v>502</v>
      </c>
      <c r="O1450" s="8" t="s">
        <v>1097</v>
      </c>
      <c r="P1450" s="8">
        <v>36</v>
      </c>
      <c r="Q1450" s="8">
        <v>7.49</v>
      </c>
    </row>
    <row r="1451" spans="1:17">
      <c r="A1451" s="9" t="s">
        <v>3604</v>
      </c>
      <c r="B1451" s="9" t="s">
        <v>694</v>
      </c>
      <c r="C1451" s="9" t="s">
        <v>7</v>
      </c>
      <c r="D1451" s="9" t="s">
        <v>10</v>
      </c>
      <c r="E1451" s="9" t="s">
        <v>1374</v>
      </c>
      <c r="F1451" s="9" t="s">
        <v>1390</v>
      </c>
      <c r="G1451" s="9">
        <v>97.11</v>
      </c>
      <c r="H1451" s="9">
        <v>16.23</v>
      </c>
      <c r="I1451" s="9">
        <v>0.77180000000000004</v>
      </c>
      <c r="J1451" s="9">
        <v>2.3734000000000002</v>
      </c>
      <c r="K1451" s="9" t="s">
        <v>1358</v>
      </c>
      <c r="L1451" s="9">
        <v>699</v>
      </c>
      <c r="M1451" s="9" t="s">
        <v>1396</v>
      </c>
      <c r="N1451" s="90" t="s">
        <v>3540</v>
      </c>
      <c r="O1451" s="9" t="s">
        <v>1925</v>
      </c>
      <c r="P1451" s="9">
        <v>60</v>
      </c>
      <c r="Q1451" s="9">
        <v>80.23</v>
      </c>
    </row>
    <row r="1452" spans="1:17">
      <c r="A1452" s="8" t="s">
        <v>3605</v>
      </c>
      <c r="B1452" s="8" t="s">
        <v>429</v>
      </c>
      <c r="C1452" s="8" t="s">
        <v>28</v>
      </c>
      <c r="D1452" s="8" t="s">
        <v>23</v>
      </c>
      <c r="E1452" s="8" t="s">
        <v>1400</v>
      </c>
      <c r="F1452" s="8" t="s">
        <v>1375</v>
      </c>
      <c r="G1452" s="8">
        <v>98.69</v>
      </c>
      <c r="H1452" s="8">
        <v>17.71</v>
      </c>
      <c r="I1452" s="8">
        <v>0.97650000000000003</v>
      </c>
      <c r="J1452" s="8">
        <v>2.4904999999999999</v>
      </c>
      <c r="K1452" s="8" t="s">
        <v>1376</v>
      </c>
      <c r="L1452" s="8">
        <v>558</v>
      </c>
      <c r="M1452" s="8" t="s">
        <v>1426</v>
      </c>
      <c r="N1452" s="89" t="s">
        <v>1462</v>
      </c>
      <c r="O1452" s="8"/>
      <c r="P1452" s="8">
        <v>60</v>
      </c>
      <c r="Q1452" s="8">
        <v>59.01</v>
      </c>
    </row>
    <row r="1453" spans="1:17">
      <c r="A1453" s="9" t="s">
        <v>3606</v>
      </c>
      <c r="B1453" s="9" t="s">
        <v>1252</v>
      </c>
      <c r="C1453" s="9" t="s">
        <v>32</v>
      </c>
      <c r="D1453" s="9" t="s">
        <v>44</v>
      </c>
      <c r="E1453" s="9" t="s">
        <v>1408</v>
      </c>
      <c r="F1453" s="9" t="s">
        <v>1390</v>
      </c>
      <c r="G1453" s="9">
        <v>82.64</v>
      </c>
      <c r="H1453" s="9">
        <v>15.21</v>
      </c>
      <c r="I1453" s="9">
        <v>1.0278</v>
      </c>
      <c r="J1453" s="9">
        <v>7.4671000000000003</v>
      </c>
      <c r="K1453" s="9" t="s">
        <v>1412</v>
      </c>
      <c r="L1453" s="9">
        <v>721</v>
      </c>
      <c r="M1453" s="9" t="s">
        <v>1381</v>
      </c>
      <c r="N1453" s="90" t="s">
        <v>1433</v>
      </c>
      <c r="O1453" s="9"/>
      <c r="P1453" s="9">
        <v>12</v>
      </c>
      <c r="Q1453" s="9">
        <v>36.020000000000003</v>
      </c>
    </row>
    <row r="1454" spans="1:17">
      <c r="A1454" s="8" t="s">
        <v>3607</v>
      </c>
      <c r="B1454" s="8" t="s">
        <v>936</v>
      </c>
      <c r="C1454" s="8" t="s">
        <v>41</v>
      </c>
      <c r="D1454" s="8" t="s">
        <v>10</v>
      </c>
      <c r="E1454" s="8" t="s">
        <v>1380</v>
      </c>
      <c r="F1454" s="8" t="s">
        <v>1390</v>
      </c>
      <c r="G1454" s="8">
        <v>69.400000000000006</v>
      </c>
      <c r="H1454" s="8">
        <v>16.53</v>
      </c>
      <c r="I1454" s="8">
        <v>0.71030000000000004</v>
      </c>
      <c r="J1454" s="8">
        <v>1.0449999999999999</v>
      </c>
      <c r="K1454" s="8" t="s">
        <v>1395</v>
      </c>
      <c r="L1454" s="8">
        <v>680</v>
      </c>
      <c r="M1454" s="8" t="s">
        <v>1403</v>
      </c>
      <c r="N1454" s="89" t="s">
        <v>3608</v>
      </c>
      <c r="O1454" s="8" t="s">
        <v>1429</v>
      </c>
      <c r="P1454" s="8">
        <v>180</v>
      </c>
      <c r="Q1454" s="8">
        <v>9.4499999999999993</v>
      </c>
    </row>
    <row r="1455" spans="1:17">
      <c r="A1455" s="9" t="s">
        <v>3609</v>
      </c>
      <c r="B1455" s="9" t="s">
        <v>1325</v>
      </c>
      <c r="C1455" s="9" t="s">
        <v>28</v>
      </c>
      <c r="D1455" s="9" t="s">
        <v>31</v>
      </c>
      <c r="E1455" s="9" t="s">
        <v>1374</v>
      </c>
      <c r="F1455" s="9" t="s">
        <v>1390</v>
      </c>
      <c r="G1455" s="9">
        <v>84</v>
      </c>
      <c r="H1455" s="9">
        <v>10.199999999999999</v>
      </c>
      <c r="I1455" s="9">
        <v>0.44469999999999998</v>
      </c>
      <c r="J1455" s="9">
        <v>0.91300000000000003</v>
      </c>
      <c r="K1455" s="9" t="s">
        <v>1376</v>
      </c>
      <c r="L1455" s="9">
        <v>685</v>
      </c>
      <c r="M1455" s="9" t="s">
        <v>1426</v>
      </c>
      <c r="N1455" s="90" t="s">
        <v>1699</v>
      </c>
      <c r="O1455" s="9"/>
      <c r="P1455" s="9">
        <v>180</v>
      </c>
      <c r="Q1455" s="9">
        <v>47.6</v>
      </c>
    </row>
    <row r="1456" spans="1:17">
      <c r="A1456" s="8" t="s">
        <v>3610</v>
      </c>
      <c r="B1456" s="8" t="s">
        <v>344</v>
      </c>
      <c r="C1456" s="8" t="s">
        <v>32</v>
      </c>
      <c r="D1456" s="8" t="s">
        <v>31</v>
      </c>
      <c r="E1456" s="8" t="s">
        <v>1389</v>
      </c>
      <c r="F1456" s="8" t="s">
        <v>1390</v>
      </c>
      <c r="G1456" s="8">
        <v>37.71</v>
      </c>
      <c r="H1456" s="8">
        <v>13.13</v>
      </c>
      <c r="I1456" s="8">
        <v>0.3518</v>
      </c>
      <c r="J1456" s="8">
        <v>0.56589999999999996</v>
      </c>
      <c r="K1456" s="8" t="s">
        <v>1385</v>
      </c>
      <c r="L1456" s="8">
        <v>714</v>
      </c>
      <c r="M1456" s="8" t="s">
        <v>1377</v>
      </c>
      <c r="N1456" s="89" t="s">
        <v>2387</v>
      </c>
      <c r="O1456" s="8" t="s">
        <v>1558</v>
      </c>
      <c r="P1456" s="8">
        <v>120</v>
      </c>
      <c r="Q1456" s="8">
        <v>0</v>
      </c>
    </row>
    <row r="1457" spans="1:17">
      <c r="A1457" s="9" t="s">
        <v>3611</v>
      </c>
      <c r="B1457" s="9" t="s">
        <v>988</v>
      </c>
      <c r="C1457" s="9" t="s">
        <v>41</v>
      </c>
      <c r="D1457" s="9" t="s">
        <v>23</v>
      </c>
      <c r="E1457" s="9" t="s">
        <v>1380</v>
      </c>
      <c r="F1457" s="9" t="s">
        <v>1390</v>
      </c>
      <c r="G1457" s="9">
        <v>50.98</v>
      </c>
      <c r="H1457" s="9">
        <v>11.62</v>
      </c>
      <c r="I1457" s="9">
        <v>0.30730000000000002</v>
      </c>
      <c r="J1457" s="9">
        <v>1.1243000000000001</v>
      </c>
      <c r="K1457" s="9" t="s">
        <v>1412</v>
      </c>
      <c r="L1457" s="9">
        <v>825</v>
      </c>
      <c r="M1457" s="9" t="s">
        <v>1396</v>
      </c>
      <c r="N1457" s="90" t="s">
        <v>3612</v>
      </c>
      <c r="O1457" s="9" t="s">
        <v>1960</v>
      </c>
      <c r="P1457" s="9">
        <v>60</v>
      </c>
      <c r="Q1457" s="9">
        <v>38.93</v>
      </c>
    </row>
    <row r="1458" spans="1:17">
      <c r="A1458" s="8" t="s">
        <v>3613</v>
      </c>
      <c r="B1458" s="8" t="s">
        <v>682</v>
      </c>
      <c r="C1458" s="8" t="s">
        <v>24</v>
      </c>
      <c r="D1458" s="8" t="s">
        <v>23</v>
      </c>
      <c r="E1458" s="8" t="s">
        <v>1411</v>
      </c>
      <c r="F1458" s="8" t="s">
        <v>1384</v>
      </c>
      <c r="G1458" s="8">
        <v>52.48</v>
      </c>
      <c r="H1458" s="8">
        <v>10.19</v>
      </c>
      <c r="I1458" s="8">
        <v>0.87690000000000001</v>
      </c>
      <c r="J1458" s="8">
        <v>0.87639999999999996</v>
      </c>
      <c r="K1458" s="8" t="s">
        <v>1358</v>
      </c>
      <c r="L1458" s="8">
        <v>839</v>
      </c>
      <c r="M1458" s="8" t="s">
        <v>1377</v>
      </c>
      <c r="N1458" s="89" t="s">
        <v>3614</v>
      </c>
      <c r="O1458" s="8" t="s">
        <v>1927</v>
      </c>
      <c r="P1458" s="8">
        <v>84</v>
      </c>
      <c r="Q1458" s="8">
        <v>25.1</v>
      </c>
    </row>
    <row r="1459" spans="1:17">
      <c r="A1459" s="9" t="s">
        <v>3615</v>
      </c>
      <c r="B1459" s="9" t="s">
        <v>884</v>
      </c>
      <c r="C1459" s="9" t="s">
        <v>7</v>
      </c>
      <c r="D1459" s="9" t="s">
        <v>44</v>
      </c>
      <c r="E1459" s="9" t="s">
        <v>1380</v>
      </c>
      <c r="F1459" s="9" t="s">
        <v>1375</v>
      </c>
      <c r="G1459" s="9">
        <v>33.29</v>
      </c>
      <c r="H1459" s="9">
        <v>10.4</v>
      </c>
      <c r="I1459" s="9">
        <v>0.56279999999999997</v>
      </c>
      <c r="J1459" s="9">
        <v>0.85070000000000001</v>
      </c>
      <c r="K1459" s="9" t="s">
        <v>1412</v>
      </c>
      <c r="L1459" s="9">
        <v>845</v>
      </c>
      <c r="M1459" s="9" t="s">
        <v>1386</v>
      </c>
      <c r="N1459" s="90" t="s">
        <v>3317</v>
      </c>
      <c r="O1459" s="9"/>
      <c r="P1459" s="9">
        <v>48</v>
      </c>
      <c r="Q1459" s="9">
        <v>18.53</v>
      </c>
    </row>
    <row r="1460" spans="1:17">
      <c r="A1460" s="8" t="s">
        <v>3616</v>
      </c>
      <c r="B1460" s="8" t="s">
        <v>1217</v>
      </c>
      <c r="C1460" s="8" t="s">
        <v>32</v>
      </c>
      <c r="D1460" s="8" t="s">
        <v>23</v>
      </c>
      <c r="E1460" s="8" t="s">
        <v>1389</v>
      </c>
      <c r="F1460" s="8" t="s">
        <v>1384</v>
      </c>
      <c r="G1460" s="8">
        <v>72.87</v>
      </c>
      <c r="H1460" s="8">
        <v>10.42</v>
      </c>
      <c r="I1460" s="8">
        <v>1.0338000000000001</v>
      </c>
      <c r="J1460" s="8">
        <v>6.4207000000000001</v>
      </c>
      <c r="K1460" s="8" t="s">
        <v>1376</v>
      </c>
      <c r="L1460" s="8">
        <v>814</v>
      </c>
      <c r="M1460" s="8" t="s">
        <v>1377</v>
      </c>
      <c r="N1460" s="89" t="s">
        <v>2862</v>
      </c>
      <c r="O1460" s="8" t="s">
        <v>521</v>
      </c>
      <c r="P1460" s="8">
        <v>12</v>
      </c>
      <c r="Q1460" s="8">
        <v>60.87</v>
      </c>
    </row>
    <row r="1461" spans="1:17">
      <c r="A1461" s="9" t="s">
        <v>3617</v>
      </c>
      <c r="B1461" s="9" t="s">
        <v>727</v>
      </c>
      <c r="C1461" s="9" t="s">
        <v>35</v>
      </c>
      <c r="D1461" s="9" t="s">
        <v>10</v>
      </c>
      <c r="E1461" s="9" t="s">
        <v>1380</v>
      </c>
      <c r="F1461" s="9" t="s">
        <v>1390</v>
      </c>
      <c r="G1461" s="9">
        <v>5.73</v>
      </c>
      <c r="H1461" s="9">
        <v>11.16</v>
      </c>
      <c r="I1461" s="9">
        <v>5.0299999999999997E-2</v>
      </c>
      <c r="J1461" s="9">
        <v>6.5699999999999995E-2</v>
      </c>
      <c r="K1461" s="9" t="s">
        <v>1395</v>
      </c>
      <c r="L1461" s="9">
        <v>580</v>
      </c>
      <c r="M1461" s="9" t="s">
        <v>1426</v>
      </c>
      <c r="N1461" s="90" t="s">
        <v>2022</v>
      </c>
      <c r="O1461" s="9"/>
      <c r="P1461" s="9">
        <v>180</v>
      </c>
      <c r="Q1461" s="9">
        <v>1.74</v>
      </c>
    </row>
    <row r="1462" spans="1:17">
      <c r="A1462" s="8" t="s">
        <v>3618</v>
      </c>
      <c r="B1462" s="8" t="s">
        <v>458</v>
      </c>
      <c r="C1462" s="8" t="s">
        <v>38</v>
      </c>
      <c r="D1462" s="8" t="s">
        <v>44</v>
      </c>
      <c r="E1462" s="8" t="s">
        <v>1389</v>
      </c>
      <c r="F1462" s="8" t="s">
        <v>1384</v>
      </c>
      <c r="G1462" s="8">
        <v>35.89</v>
      </c>
      <c r="H1462" s="8">
        <v>18.079999999999998</v>
      </c>
      <c r="I1462" s="8">
        <v>0.36070000000000002</v>
      </c>
      <c r="J1462" s="8">
        <v>0.91290000000000004</v>
      </c>
      <c r="K1462" s="8" t="s">
        <v>1385</v>
      </c>
      <c r="L1462" s="8">
        <v>897</v>
      </c>
      <c r="M1462" s="8" t="s">
        <v>1386</v>
      </c>
      <c r="N1462" s="89" t="s">
        <v>3619</v>
      </c>
      <c r="O1462" s="8"/>
      <c r="P1462" s="8">
        <v>60</v>
      </c>
      <c r="Q1462" s="8">
        <v>0</v>
      </c>
    </row>
    <row r="1463" spans="1:17">
      <c r="A1463" s="9" t="s">
        <v>3620</v>
      </c>
      <c r="B1463" s="9" t="s">
        <v>948</v>
      </c>
      <c r="C1463" s="9" t="s">
        <v>35</v>
      </c>
      <c r="D1463" s="9" t="s">
        <v>31</v>
      </c>
      <c r="E1463" s="9" t="s">
        <v>1380</v>
      </c>
      <c r="F1463" s="9" t="s">
        <v>1375</v>
      </c>
      <c r="G1463" s="9">
        <v>53.86</v>
      </c>
      <c r="H1463" s="9">
        <v>11.62</v>
      </c>
      <c r="I1463" s="9">
        <v>0.44219999999999998</v>
      </c>
      <c r="J1463" s="9">
        <v>0.93989999999999996</v>
      </c>
      <c r="K1463" s="9" t="s">
        <v>1395</v>
      </c>
      <c r="L1463" s="9">
        <v>894</v>
      </c>
      <c r="M1463" s="9" t="s">
        <v>1386</v>
      </c>
      <c r="N1463" s="90" t="s">
        <v>1907</v>
      </c>
      <c r="O1463" s="9"/>
      <c r="P1463" s="9">
        <v>84</v>
      </c>
      <c r="Q1463" s="9">
        <v>29.94</v>
      </c>
    </row>
    <row r="1464" spans="1:17">
      <c r="A1464" s="8" t="s">
        <v>3621</v>
      </c>
      <c r="B1464" s="8" t="s">
        <v>95</v>
      </c>
      <c r="C1464" s="8" t="s">
        <v>41</v>
      </c>
      <c r="D1464" s="8" t="s">
        <v>31</v>
      </c>
      <c r="E1464" s="8" t="s">
        <v>1400</v>
      </c>
      <c r="F1464" s="8" t="s">
        <v>1390</v>
      </c>
      <c r="G1464" s="8">
        <v>60.18</v>
      </c>
      <c r="H1464" s="8">
        <v>11.48</v>
      </c>
      <c r="I1464" s="8">
        <v>0.75370000000000004</v>
      </c>
      <c r="J1464" s="8">
        <v>0.84540000000000004</v>
      </c>
      <c r="K1464" s="8" t="s">
        <v>1376</v>
      </c>
      <c r="L1464" s="8">
        <v>820</v>
      </c>
      <c r="M1464" s="8" t="s">
        <v>1396</v>
      </c>
      <c r="N1464" s="89" t="s">
        <v>734</v>
      </c>
      <c r="O1464" s="8" t="s">
        <v>2417</v>
      </c>
      <c r="P1464" s="8">
        <v>120</v>
      </c>
      <c r="Q1464" s="8">
        <v>51.95</v>
      </c>
    </row>
    <row r="1465" spans="1:17">
      <c r="A1465" s="9" t="s">
        <v>3622</v>
      </c>
      <c r="B1465" s="9" t="s">
        <v>942</v>
      </c>
      <c r="C1465" s="9" t="s">
        <v>12</v>
      </c>
      <c r="D1465" s="9" t="s">
        <v>1360</v>
      </c>
      <c r="E1465" s="9" t="s">
        <v>1400</v>
      </c>
      <c r="F1465" s="9" t="s">
        <v>1384</v>
      </c>
      <c r="G1465" s="9">
        <v>24.6</v>
      </c>
      <c r="H1465" s="9">
        <v>14.71</v>
      </c>
      <c r="I1465" s="9">
        <v>0.47810000000000002</v>
      </c>
      <c r="J1465" s="9">
        <v>0.58150000000000002</v>
      </c>
      <c r="K1465" s="9" t="s">
        <v>1376</v>
      </c>
      <c r="L1465" s="9">
        <v>849</v>
      </c>
      <c r="M1465" s="9" t="s">
        <v>1396</v>
      </c>
      <c r="N1465" s="90" t="s">
        <v>3623</v>
      </c>
      <c r="O1465" s="9" t="s">
        <v>3624</v>
      </c>
      <c r="P1465" s="9">
        <v>60</v>
      </c>
      <c r="Q1465" s="9">
        <v>12.18</v>
      </c>
    </row>
    <row r="1466" spans="1:17">
      <c r="A1466" s="8" t="s">
        <v>3625</v>
      </c>
      <c r="B1466" s="8" t="s">
        <v>1353</v>
      </c>
      <c r="C1466" s="8" t="s">
        <v>35</v>
      </c>
      <c r="D1466" s="8" t="s">
        <v>10</v>
      </c>
      <c r="E1466" s="8" t="s">
        <v>1408</v>
      </c>
      <c r="F1466" s="8" t="s">
        <v>1390</v>
      </c>
      <c r="G1466" s="8">
        <v>97.93</v>
      </c>
      <c r="H1466" s="8">
        <v>12.88</v>
      </c>
      <c r="I1466" s="8">
        <v>1.6786000000000001</v>
      </c>
      <c r="J1466" s="8">
        <v>2.6214</v>
      </c>
      <c r="K1466" s="8" t="s">
        <v>1412</v>
      </c>
      <c r="L1466" s="8">
        <v>703</v>
      </c>
      <c r="M1466" s="8" t="s">
        <v>1396</v>
      </c>
      <c r="N1466" s="89" t="s">
        <v>1331</v>
      </c>
      <c r="O1466" s="8" t="s">
        <v>2531</v>
      </c>
      <c r="P1466" s="8">
        <v>48</v>
      </c>
      <c r="Q1466" s="8">
        <v>36.380000000000003</v>
      </c>
    </row>
    <row r="1467" spans="1:17">
      <c r="A1467" s="9" t="s">
        <v>3626</v>
      </c>
      <c r="B1467" s="9" t="s">
        <v>1041</v>
      </c>
      <c r="C1467" s="9" t="s">
        <v>20</v>
      </c>
      <c r="D1467" s="9" t="s">
        <v>44</v>
      </c>
      <c r="E1467" s="9" t="s">
        <v>1408</v>
      </c>
      <c r="F1467" s="9" t="s">
        <v>1375</v>
      </c>
      <c r="G1467" s="9">
        <v>71.67</v>
      </c>
      <c r="H1467" s="9">
        <v>8.85</v>
      </c>
      <c r="I1467" s="9">
        <v>0.38569999999999999</v>
      </c>
      <c r="J1467" s="9">
        <v>0.90210000000000001</v>
      </c>
      <c r="K1467" s="9" t="s">
        <v>1385</v>
      </c>
      <c r="L1467" s="9">
        <v>610</v>
      </c>
      <c r="M1467" s="9" t="s">
        <v>1396</v>
      </c>
      <c r="N1467" s="90" t="s">
        <v>2633</v>
      </c>
      <c r="O1467" s="9" t="s">
        <v>1570</v>
      </c>
      <c r="P1467" s="9">
        <v>120</v>
      </c>
      <c r="Q1467" s="9">
        <v>0</v>
      </c>
    </row>
    <row r="1468" spans="1:17">
      <c r="A1468" s="8" t="s">
        <v>3627</v>
      </c>
      <c r="B1468" s="8" t="s">
        <v>979</v>
      </c>
      <c r="C1468" s="8" t="s">
        <v>7</v>
      </c>
      <c r="D1468" s="8" t="s">
        <v>10</v>
      </c>
      <c r="E1468" s="8" t="s">
        <v>1400</v>
      </c>
      <c r="F1468" s="8" t="s">
        <v>1390</v>
      </c>
      <c r="G1468" s="8">
        <v>4.49</v>
      </c>
      <c r="H1468" s="8">
        <v>13.8</v>
      </c>
      <c r="I1468" s="8">
        <v>6.6000000000000003E-2</v>
      </c>
      <c r="J1468" s="8">
        <v>0.4027</v>
      </c>
      <c r="K1468" s="8" t="s">
        <v>1376</v>
      </c>
      <c r="L1468" s="8">
        <v>577</v>
      </c>
      <c r="M1468" s="8" t="s">
        <v>1403</v>
      </c>
      <c r="N1468" s="89" t="s">
        <v>2261</v>
      </c>
      <c r="O1468" s="8" t="s">
        <v>3628</v>
      </c>
      <c r="P1468" s="8">
        <v>12</v>
      </c>
      <c r="Q1468" s="8">
        <v>2.73</v>
      </c>
    </row>
    <row r="1469" spans="1:17">
      <c r="A1469" s="9" t="s">
        <v>3629</v>
      </c>
      <c r="B1469" s="9" t="s">
        <v>1003</v>
      </c>
      <c r="C1469" s="9" t="s">
        <v>12</v>
      </c>
      <c r="D1469" s="9" t="s">
        <v>44</v>
      </c>
      <c r="E1469" s="9" t="s">
        <v>1374</v>
      </c>
      <c r="F1469" s="9" t="s">
        <v>1384</v>
      </c>
      <c r="G1469" s="9">
        <v>11.87</v>
      </c>
      <c r="H1469" s="9">
        <v>13.86</v>
      </c>
      <c r="I1469" s="9">
        <v>0.1983</v>
      </c>
      <c r="J1469" s="9">
        <v>0.1464</v>
      </c>
      <c r="K1469" s="9" t="s">
        <v>1358</v>
      </c>
      <c r="L1469" s="9">
        <v>698</v>
      </c>
      <c r="M1469" s="9" t="s">
        <v>1377</v>
      </c>
      <c r="N1469" s="90" t="s">
        <v>3630</v>
      </c>
      <c r="O1469" s="9" t="s">
        <v>1820</v>
      </c>
      <c r="P1469" s="9">
        <v>240</v>
      </c>
      <c r="Q1469" s="9">
        <v>8.02</v>
      </c>
    </row>
    <row r="1470" spans="1:17">
      <c r="A1470" s="8" t="s">
        <v>3631</v>
      </c>
      <c r="B1470" s="8" t="s">
        <v>682</v>
      </c>
      <c r="C1470" s="8" t="s">
        <v>35</v>
      </c>
      <c r="D1470" s="8" t="s">
        <v>1360</v>
      </c>
      <c r="E1470" s="8" t="s">
        <v>1408</v>
      </c>
      <c r="F1470" s="8" t="s">
        <v>1390</v>
      </c>
      <c r="G1470" s="8">
        <v>79.760000000000005</v>
      </c>
      <c r="H1470" s="8">
        <v>14.04</v>
      </c>
      <c r="I1470" s="8">
        <v>0.45319999999999999</v>
      </c>
      <c r="J1470" s="8">
        <v>7.1628999999999996</v>
      </c>
      <c r="K1470" s="8" t="s">
        <v>1376</v>
      </c>
      <c r="L1470" s="8">
        <v>839</v>
      </c>
      <c r="M1470" s="8" t="s">
        <v>1386</v>
      </c>
      <c r="N1470" s="89" t="s">
        <v>98</v>
      </c>
      <c r="O1470" s="8"/>
      <c r="P1470" s="8">
        <v>12</v>
      </c>
      <c r="Q1470" s="8">
        <v>44.18</v>
      </c>
    </row>
    <row r="1471" spans="1:17">
      <c r="A1471" s="9" t="s">
        <v>3632</v>
      </c>
      <c r="B1471" s="9" t="s">
        <v>1344</v>
      </c>
      <c r="C1471" s="9" t="s">
        <v>20</v>
      </c>
      <c r="D1471" s="9" t="s">
        <v>1360</v>
      </c>
      <c r="E1471" s="9" t="s">
        <v>1408</v>
      </c>
      <c r="F1471" s="9" t="s">
        <v>1384</v>
      </c>
      <c r="G1471" s="9">
        <v>75.569999999999993</v>
      </c>
      <c r="H1471" s="9">
        <v>8.32</v>
      </c>
      <c r="I1471" s="9">
        <v>0.5927</v>
      </c>
      <c r="J1471" s="9">
        <v>0.73619999999999997</v>
      </c>
      <c r="K1471" s="9" t="s">
        <v>1412</v>
      </c>
      <c r="L1471" s="9">
        <v>602</v>
      </c>
      <c r="M1471" s="9" t="s">
        <v>1386</v>
      </c>
      <c r="N1471" s="90" t="s">
        <v>3633</v>
      </c>
      <c r="O1471" s="9"/>
      <c r="P1471" s="9">
        <v>180</v>
      </c>
      <c r="Q1471" s="9">
        <v>48.36</v>
      </c>
    </row>
    <row r="1472" spans="1:17">
      <c r="A1472" s="8" t="s">
        <v>3634</v>
      </c>
      <c r="B1472" s="8" t="s">
        <v>650</v>
      </c>
      <c r="C1472" s="8" t="s">
        <v>20</v>
      </c>
      <c r="D1472" s="8" t="s">
        <v>31</v>
      </c>
      <c r="E1472" s="8" t="s">
        <v>1400</v>
      </c>
      <c r="F1472" s="8" t="s">
        <v>1390</v>
      </c>
      <c r="G1472" s="8">
        <v>77.42</v>
      </c>
      <c r="H1472" s="8">
        <v>12.36</v>
      </c>
      <c r="I1472" s="8">
        <v>1.3395999999999999</v>
      </c>
      <c r="J1472" s="8">
        <v>3.6575000000000002</v>
      </c>
      <c r="K1472" s="8" t="s">
        <v>1412</v>
      </c>
      <c r="L1472" s="8">
        <v>828</v>
      </c>
      <c r="M1472" s="8" t="s">
        <v>1403</v>
      </c>
      <c r="N1472" s="89" t="s">
        <v>2387</v>
      </c>
      <c r="O1472" s="8" t="s">
        <v>1466</v>
      </c>
      <c r="P1472" s="8">
        <v>24</v>
      </c>
      <c r="Q1472" s="8">
        <v>54.04</v>
      </c>
    </row>
    <row r="1473" spans="1:17">
      <c r="A1473" s="9" t="s">
        <v>3635</v>
      </c>
      <c r="B1473" s="9" t="s">
        <v>80</v>
      </c>
      <c r="C1473" s="9" t="s">
        <v>7</v>
      </c>
      <c r="D1473" s="9" t="s">
        <v>44</v>
      </c>
      <c r="E1473" s="9" t="s">
        <v>1374</v>
      </c>
      <c r="F1473" s="9" t="s">
        <v>1390</v>
      </c>
      <c r="G1473" s="9">
        <v>23.6</v>
      </c>
      <c r="H1473" s="9">
        <v>14.42</v>
      </c>
      <c r="I1473" s="9">
        <v>0.41660000000000003</v>
      </c>
      <c r="J1473" s="9">
        <v>0.30070000000000002</v>
      </c>
      <c r="K1473" s="9" t="s">
        <v>1395</v>
      </c>
      <c r="L1473" s="9">
        <v>747</v>
      </c>
      <c r="M1473" s="9" t="s">
        <v>1377</v>
      </c>
      <c r="N1473" s="90" t="s">
        <v>1661</v>
      </c>
      <c r="O1473" s="9" t="s">
        <v>322</v>
      </c>
      <c r="P1473" s="9">
        <v>240</v>
      </c>
      <c r="Q1473" s="9">
        <v>5.85</v>
      </c>
    </row>
    <row r="1474" spans="1:17">
      <c r="A1474" s="8" t="s">
        <v>3636</v>
      </c>
      <c r="B1474" s="8" t="s">
        <v>990</v>
      </c>
      <c r="C1474" s="8" t="s">
        <v>32</v>
      </c>
      <c r="D1474" s="8" t="s">
        <v>1360</v>
      </c>
      <c r="E1474" s="8" t="s">
        <v>1374</v>
      </c>
      <c r="F1474" s="8" t="s">
        <v>1375</v>
      </c>
      <c r="G1474" s="8">
        <v>81.17</v>
      </c>
      <c r="H1474" s="8">
        <v>15.28</v>
      </c>
      <c r="I1474" s="8">
        <v>1.3797999999999999</v>
      </c>
      <c r="J1474" s="8">
        <v>2.8249</v>
      </c>
      <c r="K1474" s="8" t="s">
        <v>1358</v>
      </c>
      <c r="L1474" s="8">
        <v>649</v>
      </c>
      <c r="M1474" s="8" t="s">
        <v>1403</v>
      </c>
      <c r="N1474" s="89" t="s">
        <v>1586</v>
      </c>
      <c r="O1474" s="8" t="s">
        <v>2045</v>
      </c>
      <c r="P1474" s="8">
        <v>36</v>
      </c>
      <c r="Q1474" s="8">
        <v>72.900000000000006</v>
      </c>
    </row>
    <row r="1475" spans="1:17">
      <c r="A1475" s="9" t="s">
        <v>3637</v>
      </c>
      <c r="B1475" s="9" t="s">
        <v>995</v>
      </c>
      <c r="C1475" s="9" t="s">
        <v>16</v>
      </c>
      <c r="D1475" s="9" t="s">
        <v>1360</v>
      </c>
      <c r="E1475" s="9" t="s">
        <v>1389</v>
      </c>
      <c r="F1475" s="9" t="s">
        <v>1384</v>
      </c>
      <c r="G1475" s="9">
        <v>27.12</v>
      </c>
      <c r="H1475" s="9">
        <v>11.04</v>
      </c>
      <c r="I1475" s="9">
        <v>0.20030000000000001</v>
      </c>
      <c r="J1475" s="9">
        <v>0.37419999999999998</v>
      </c>
      <c r="K1475" s="9" t="s">
        <v>1385</v>
      </c>
      <c r="L1475" s="9">
        <v>628</v>
      </c>
      <c r="M1475" s="9" t="s">
        <v>1396</v>
      </c>
      <c r="N1475" s="90" t="s">
        <v>2675</v>
      </c>
      <c r="O1475" s="9" t="s">
        <v>1829</v>
      </c>
      <c r="P1475" s="9">
        <v>120</v>
      </c>
      <c r="Q1475" s="9">
        <v>0</v>
      </c>
    </row>
    <row r="1476" spans="1:17">
      <c r="A1476" s="8" t="s">
        <v>3638</v>
      </c>
      <c r="B1476" s="8" t="s">
        <v>294</v>
      </c>
      <c r="C1476" s="8" t="s">
        <v>28</v>
      </c>
      <c r="D1476" s="8" t="s">
        <v>23</v>
      </c>
      <c r="E1476" s="8" t="s">
        <v>1408</v>
      </c>
      <c r="F1476" s="8" t="s">
        <v>1375</v>
      </c>
      <c r="G1476" s="8">
        <v>97.7</v>
      </c>
      <c r="H1476" s="8">
        <v>12.47</v>
      </c>
      <c r="I1476" s="8">
        <v>0.87549999999999994</v>
      </c>
      <c r="J1476" s="8">
        <v>2.1966000000000001</v>
      </c>
      <c r="K1476" s="8" t="s">
        <v>1376</v>
      </c>
      <c r="L1476" s="8">
        <v>666</v>
      </c>
      <c r="M1476" s="8" t="s">
        <v>1426</v>
      </c>
      <c r="N1476" s="89" t="s">
        <v>2823</v>
      </c>
      <c r="O1476" s="8"/>
      <c r="P1476" s="8">
        <v>60</v>
      </c>
      <c r="Q1476" s="8">
        <v>24.79</v>
      </c>
    </row>
    <row r="1477" spans="1:17">
      <c r="A1477" s="9" t="s">
        <v>3639</v>
      </c>
      <c r="B1477" s="9" t="s">
        <v>492</v>
      </c>
      <c r="C1477" s="9" t="s">
        <v>12</v>
      </c>
      <c r="D1477" s="9" t="s">
        <v>10</v>
      </c>
      <c r="E1477" s="9" t="s">
        <v>1411</v>
      </c>
      <c r="F1477" s="9" t="s">
        <v>1384</v>
      </c>
      <c r="G1477" s="9">
        <v>79.930000000000007</v>
      </c>
      <c r="H1477" s="9">
        <v>14.82</v>
      </c>
      <c r="I1477" s="9">
        <v>1.3163</v>
      </c>
      <c r="J1477" s="9">
        <v>1.5343</v>
      </c>
      <c r="K1477" s="9" t="s">
        <v>1385</v>
      </c>
      <c r="L1477" s="9">
        <v>622</v>
      </c>
      <c r="M1477" s="9" t="s">
        <v>1386</v>
      </c>
      <c r="N1477" s="90" t="s">
        <v>558</v>
      </c>
      <c r="O1477" s="9"/>
      <c r="P1477" s="9">
        <v>84</v>
      </c>
      <c r="Q1477" s="9">
        <v>0</v>
      </c>
    </row>
    <row r="1478" spans="1:17">
      <c r="A1478" s="8" t="s">
        <v>3640</v>
      </c>
      <c r="B1478" s="8" t="s">
        <v>1342</v>
      </c>
      <c r="C1478" s="8" t="s">
        <v>7</v>
      </c>
      <c r="D1478" s="8" t="s">
        <v>31</v>
      </c>
      <c r="E1478" s="8" t="s">
        <v>1389</v>
      </c>
      <c r="F1478" s="8" t="s">
        <v>1384</v>
      </c>
      <c r="G1478" s="8">
        <v>21.4</v>
      </c>
      <c r="H1478" s="8">
        <v>14.58</v>
      </c>
      <c r="I1478" s="8">
        <v>0.13919999999999999</v>
      </c>
      <c r="J1478" s="8">
        <v>0.59099999999999997</v>
      </c>
      <c r="K1478" s="8" t="s">
        <v>1376</v>
      </c>
      <c r="L1478" s="8">
        <v>652</v>
      </c>
      <c r="M1478" s="8" t="s">
        <v>1381</v>
      </c>
      <c r="N1478" s="89" t="s">
        <v>1539</v>
      </c>
      <c r="O1478" s="8"/>
      <c r="P1478" s="8">
        <v>48</v>
      </c>
      <c r="Q1478" s="8">
        <v>11.47</v>
      </c>
    </row>
    <row r="1479" spans="1:17">
      <c r="A1479" s="9" t="s">
        <v>3641</v>
      </c>
      <c r="B1479" s="9" t="s">
        <v>1263</v>
      </c>
      <c r="C1479" s="9" t="s">
        <v>24</v>
      </c>
      <c r="D1479" s="9" t="s">
        <v>44</v>
      </c>
      <c r="E1479" s="9" t="s">
        <v>1380</v>
      </c>
      <c r="F1479" s="9" t="s">
        <v>1375</v>
      </c>
      <c r="G1479" s="9">
        <v>38.82</v>
      </c>
      <c r="H1479" s="9">
        <v>7.81</v>
      </c>
      <c r="I1479" s="9">
        <v>0.23749999999999999</v>
      </c>
      <c r="J1479" s="9">
        <v>0.3201</v>
      </c>
      <c r="K1479" s="9" t="s">
        <v>1395</v>
      </c>
      <c r="L1479" s="9">
        <v>818</v>
      </c>
      <c r="M1479" s="9" t="s">
        <v>1386</v>
      </c>
      <c r="N1479" s="90" t="s">
        <v>3642</v>
      </c>
      <c r="O1479" s="9"/>
      <c r="P1479" s="9">
        <v>240</v>
      </c>
      <c r="Q1479" s="9">
        <v>14.56</v>
      </c>
    </row>
    <row r="1480" spans="1:17">
      <c r="A1480" s="8" t="s">
        <v>3643</v>
      </c>
      <c r="B1480" s="8" t="s">
        <v>240</v>
      </c>
      <c r="C1480" s="8" t="s">
        <v>16</v>
      </c>
      <c r="D1480" s="8" t="s">
        <v>44</v>
      </c>
      <c r="E1480" s="8" t="s">
        <v>1389</v>
      </c>
      <c r="F1480" s="8" t="s">
        <v>1390</v>
      </c>
      <c r="G1480" s="8"/>
      <c r="H1480" s="8">
        <v>9.65</v>
      </c>
      <c r="I1480" s="8">
        <v>0.27139999999999997</v>
      </c>
      <c r="J1480" s="8">
        <v>0.28000000000000003</v>
      </c>
      <c r="K1480" s="8" t="s">
        <v>1412</v>
      </c>
      <c r="L1480" s="8">
        <v>644</v>
      </c>
      <c r="M1480" s="8" t="s">
        <v>1377</v>
      </c>
      <c r="N1480" s="89" t="s">
        <v>3644</v>
      </c>
      <c r="O1480" s="8" t="s">
        <v>3645</v>
      </c>
      <c r="P1480" s="8">
        <v>120</v>
      </c>
      <c r="Q1480" s="8">
        <v>15.53</v>
      </c>
    </row>
    <row r="1481" spans="1:17">
      <c r="A1481" s="9" t="s">
        <v>3646</v>
      </c>
      <c r="B1481" s="9" t="s">
        <v>985</v>
      </c>
      <c r="C1481" s="9" t="s">
        <v>35</v>
      </c>
      <c r="D1481" s="9" t="s">
        <v>44</v>
      </c>
      <c r="E1481" s="9" t="s">
        <v>1380</v>
      </c>
      <c r="F1481" s="9" t="s">
        <v>1390</v>
      </c>
      <c r="G1481" s="9">
        <v>24.49</v>
      </c>
      <c r="H1481" s="9">
        <v>9.09</v>
      </c>
      <c r="I1481" s="9">
        <v>0.34420000000000001</v>
      </c>
      <c r="J1481" s="9">
        <v>2.1427</v>
      </c>
      <c r="K1481" s="9" t="s">
        <v>1376</v>
      </c>
      <c r="L1481" s="9">
        <v>829</v>
      </c>
      <c r="M1481" s="9" t="s">
        <v>1377</v>
      </c>
      <c r="N1481" s="90" t="s">
        <v>3644</v>
      </c>
      <c r="O1481" s="9" t="s">
        <v>3599</v>
      </c>
      <c r="P1481" s="9">
        <v>12</v>
      </c>
      <c r="Q1481" s="9">
        <v>19.899999999999999</v>
      </c>
    </row>
    <row r="1482" spans="1:17">
      <c r="A1482" s="8" t="s">
        <v>3647</v>
      </c>
      <c r="B1482" s="8" t="s">
        <v>217</v>
      </c>
      <c r="C1482" s="8" t="s">
        <v>35</v>
      </c>
      <c r="D1482" s="8" t="s">
        <v>1360</v>
      </c>
      <c r="E1482" s="8" t="s">
        <v>1380</v>
      </c>
      <c r="F1482" s="8" t="s">
        <v>1375</v>
      </c>
      <c r="G1482" s="8">
        <v>55.01</v>
      </c>
      <c r="H1482" s="8">
        <v>11.84</v>
      </c>
      <c r="I1482" s="8">
        <v>0.31580000000000003</v>
      </c>
      <c r="J1482" s="8">
        <v>1.2192000000000001</v>
      </c>
      <c r="K1482" s="8" t="s">
        <v>1385</v>
      </c>
      <c r="L1482" s="8">
        <v>800</v>
      </c>
      <c r="M1482" s="8" t="s">
        <v>1403</v>
      </c>
      <c r="N1482" s="89" t="s">
        <v>471</v>
      </c>
      <c r="O1482" s="8" t="s">
        <v>2834</v>
      </c>
      <c r="P1482" s="8">
        <v>60</v>
      </c>
      <c r="Q1482" s="8">
        <v>0</v>
      </c>
    </row>
    <row r="1483" spans="1:17">
      <c r="A1483" s="9" t="s">
        <v>3648</v>
      </c>
      <c r="B1483" s="9" t="s">
        <v>1246</v>
      </c>
      <c r="C1483" s="9" t="s">
        <v>16</v>
      </c>
      <c r="D1483" s="9" t="s">
        <v>44</v>
      </c>
      <c r="E1483" s="9" t="s">
        <v>1408</v>
      </c>
      <c r="F1483" s="9" t="s">
        <v>1390</v>
      </c>
      <c r="G1483" s="9">
        <v>33.520000000000003</v>
      </c>
      <c r="H1483" s="9">
        <v>14.26</v>
      </c>
      <c r="I1483" s="9">
        <v>0.40250000000000002</v>
      </c>
      <c r="J1483" s="9">
        <v>1.6134999999999999</v>
      </c>
      <c r="K1483" s="9" t="s">
        <v>1358</v>
      </c>
      <c r="L1483" s="9">
        <v>694</v>
      </c>
      <c r="M1483" s="9" t="s">
        <v>1403</v>
      </c>
      <c r="N1483" s="90" t="s">
        <v>2611</v>
      </c>
      <c r="O1483" s="9" t="s">
        <v>3477</v>
      </c>
      <c r="P1483" s="9">
        <v>24</v>
      </c>
      <c r="Q1483" s="9">
        <v>4.41</v>
      </c>
    </row>
    <row r="1484" spans="1:17">
      <c r="A1484" s="8" t="s">
        <v>3649</v>
      </c>
      <c r="B1484" s="8" t="s">
        <v>414</v>
      </c>
      <c r="C1484" s="8" t="s">
        <v>41</v>
      </c>
      <c r="D1484" s="8" t="s">
        <v>10</v>
      </c>
      <c r="E1484" s="8" t="s">
        <v>1400</v>
      </c>
      <c r="F1484" s="8" t="s">
        <v>1375</v>
      </c>
      <c r="G1484" s="8">
        <v>79.81</v>
      </c>
      <c r="H1484" s="8">
        <v>18.12</v>
      </c>
      <c r="I1484" s="8">
        <v>1.2602</v>
      </c>
      <c r="J1484" s="8">
        <v>1.2922</v>
      </c>
      <c r="K1484" s="8" t="s">
        <v>1385</v>
      </c>
      <c r="L1484" s="8">
        <v>777</v>
      </c>
      <c r="M1484" s="8" t="s">
        <v>1386</v>
      </c>
      <c r="N1484" s="89" t="s">
        <v>3650</v>
      </c>
      <c r="O1484" s="8"/>
      <c r="P1484" s="8">
        <v>180</v>
      </c>
      <c r="Q1484" s="8">
        <v>0</v>
      </c>
    </row>
    <row r="1485" spans="1:17">
      <c r="A1485" s="9" t="s">
        <v>3651</v>
      </c>
      <c r="B1485" s="9" t="s">
        <v>246</v>
      </c>
      <c r="C1485" s="9" t="s">
        <v>41</v>
      </c>
      <c r="D1485" s="9" t="s">
        <v>44</v>
      </c>
      <c r="E1485" s="9" t="s">
        <v>1374</v>
      </c>
      <c r="F1485" s="9" t="s">
        <v>1384</v>
      </c>
      <c r="G1485" s="9">
        <v>13.21</v>
      </c>
      <c r="H1485" s="9">
        <v>17</v>
      </c>
      <c r="I1485" s="9">
        <v>0.1767</v>
      </c>
      <c r="J1485" s="9">
        <v>0.65310000000000001</v>
      </c>
      <c r="K1485" s="9" t="s">
        <v>1395</v>
      </c>
      <c r="L1485" s="9">
        <v>702</v>
      </c>
      <c r="M1485" s="9" t="s">
        <v>1377</v>
      </c>
      <c r="N1485" s="90" t="s">
        <v>2663</v>
      </c>
      <c r="O1485" s="9" t="s">
        <v>3403</v>
      </c>
      <c r="P1485" s="9">
        <v>24</v>
      </c>
      <c r="Q1485" s="9">
        <v>5.71</v>
      </c>
    </row>
    <row r="1486" spans="1:17">
      <c r="A1486" s="8" t="s">
        <v>3652</v>
      </c>
      <c r="B1486" s="8" t="s">
        <v>333</v>
      </c>
      <c r="C1486" s="8" t="s">
        <v>12</v>
      </c>
      <c r="D1486" s="8" t="s">
        <v>31</v>
      </c>
      <c r="E1486" s="8" t="s">
        <v>1389</v>
      </c>
      <c r="F1486" s="8" t="s">
        <v>1384</v>
      </c>
      <c r="G1486" s="8">
        <v>60.24</v>
      </c>
      <c r="H1486" s="8">
        <v>11.88</v>
      </c>
      <c r="I1486" s="8">
        <v>0.4264</v>
      </c>
      <c r="J1486" s="8">
        <v>1.0595000000000001</v>
      </c>
      <c r="K1486" s="8" t="s">
        <v>1395</v>
      </c>
      <c r="L1486" s="8">
        <v>833</v>
      </c>
      <c r="M1486" s="8" t="s">
        <v>1377</v>
      </c>
      <c r="N1486" s="89" t="s">
        <v>872</v>
      </c>
      <c r="O1486" s="8" t="s">
        <v>3205</v>
      </c>
      <c r="P1486" s="8">
        <v>84</v>
      </c>
      <c r="Q1486" s="8">
        <v>14.95</v>
      </c>
    </row>
    <row r="1487" spans="1:17">
      <c r="A1487" s="9" t="s">
        <v>3653</v>
      </c>
      <c r="B1487" s="9" t="s">
        <v>1091</v>
      </c>
      <c r="C1487" s="9" t="s">
        <v>7</v>
      </c>
      <c r="D1487" s="9" t="s">
        <v>23</v>
      </c>
      <c r="E1487" s="9" t="s">
        <v>1374</v>
      </c>
      <c r="F1487" s="9" t="s">
        <v>1390</v>
      </c>
      <c r="G1487" s="9">
        <v>46.09</v>
      </c>
      <c r="H1487" s="9">
        <v>13.16</v>
      </c>
      <c r="I1487" s="9">
        <v>0.32829999999999998</v>
      </c>
      <c r="J1487" s="9">
        <v>1.2401</v>
      </c>
      <c r="K1487" s="9" t="s">
        <v>1395</v>
      </c>
      <c r="L1487" s="9">
        <v>592</v>
      </c>
      <c r="M1487" s="9" t="s">
        <v>1426</v>
      </c>
      <c r="N1487" s="90" t="s">
        <v>2501</v>
      </c>
      <c r="O1487" s="9"/>
      <c r="P1487" s="9">
        <v>48</v>
      </c>
      <c r="Q1487" s="9">
        <v>34.229999999999997</v>
      </c>
    </row>
    <row r="1488" spans="1:17">
      <c r="A1488" s="8" t="s">
        <v>3654</v>
      </c>
      <c r="B1488" s="8" t="s">
        <v>1194</v>
      </c>
      <c r="C1488" s="8" t="s">
        <v>41</v>
      </c>
      <c r="D1488" s="8" t="s">
        <v>10</v>
      </c>
      <c r="E1488" s="8" t="s">
        <v>1380</v>
      </c>
      <c r="F1488" s="8" t="s">
        <v>1375</v>
      </c>
      <c r="G1488" s="8">
        <v>36.85</v>
      </c>
      <c r="H1488" s="8">
        <v>16.34</v>
      </c>
      <c r="I1488" s="8">
        <v>0.65480000000000005</v>
      </c>
      <c r="J1488" s="8">
        <v>0.55000000000000004</v>
      </c>
      <c r="K1488" s="8" t="s">
        <v>1412</v>
      </c>
      <c r="L1488" s="8">
        <v>806</v>
      </c>
      <c r="M1488" s="8" t="s">
        <v>1426</v>
      </c>
      <c r="N1488" s="89" t="s">
        <v>3655</v>
      </c>
      <c r="O1488" s="8"/>
      <c r="P1488" s="8">
        <v>180</v>
      </c>
      <c r="Q1488" s="8">
        <v>15.51</v>
      </c>
    </row>
    <row r="1489" spans="1:17">
      <c r="A1489" s="9" t="s">
        <v>3656</v>
      </c>
      <c r="B1489" s="9" t="s">
        <v>570</v>
      </c>
      <c r="C1489" s="9" t="s">
        <v>12</v>
      </c>
      <c r="D1489" s="9" t="s">
        <v>10</v>
      </c>
      <c r="E1489" s="9" t="s">
        <v>1389</v>
      </c>
      <c r="F1489" s="9" t="s">
        <v>1390</v>
      </c>
      <c r="G1489" s="9">
        <v>9.07</v>
      </c>
      <c r="H1489" s="9">
        <v>16.39</v>
      </c>
      <c r="I1489" s="9">
        <v>5.74E-2</v>
      </c>
      <c r="J1489" s="9">
        <v>0.1288</v>
      </c>
      <c r="K1489" s="9" t="s">
        <v>1395</v>
      </c>
      <c r="L1489" s="9">
        <v>864</v>
      </c>
      <c r="M1489" s="9" t="s">
        <v>1386</v>
      </c>
      <c r="N1489" s="90" t="s">
        <v>3477</v>
      </c>
      <c r="O1489" s="9"/>
      <c r="P1489" s="9">
        <v>240</v>
      </c>
      <c r="Q1489" s="9">
        <v>5.31</v>
      </c>
    </row>
    <row r="1490" spans="1:17">
      <c r="A1490" s="8" t="s">
        <v>3657</v>
      </c>
      <c r="B1490" s="8" t="s">
        <v>884</v>
      </c>
      <c r="C1490" s="8" t="s">
        <v>35</v>
      </c>
      <c r="D1490" s="8" t="s">
        <v>23</v>
      </c>
      <c r="E1490" s="8" t="s">
        <v>1411</v>
      </c>
      <c r="F1490" s="8" t="s">
        <v>1384</v>
      </c>
      <c r="G1490" s="8">
        <v>93.24</v>
      </c>
      <c r="H1490" s="8">
        <v>15.84</v>
      </c>
      <c r="I1490" s="8">
        <v>1.3093999999999999</v>
      </c>
      <c r="J1490" s="8">
        <v>4.5582000000000003</v>
      </c>
      <c r="K1490" s="8" t="s">
        <v>1376</v>
      </c>
      <c r="L1490" s="8">
        <v>845</v>
      </c>
      <c r="M1490" s="8" t="s">
        <v>1377</v>
      </c>
      <c r="N1490" s="89" t="s">
        <v>319</v>
      </c>
      <c r="O1490" s="8" t="s">
        <v>1048</v>
      </c>
      <c r="P1490" s="8">
        <v>24</v>
      </c>
      <c r="Q1490" s="8">
        <v>47.84</v>
      </c>
    </row>
    <row r="1491" spans="1:17">
      <c r="A1491" s="9" t="s">
        <v>3658</v>
      </c>
      <c r="B1491" s="9" t="s">
        <v>658</v>
      </c>
      <c r="C1491" s="9" t="s">
        <v>38</v>
      </c>
      <c r="D1491" s="9" t="s">
        <v>44</v>
      </c>
      <c r="E1491" s="9" t="s">
        <v>1380</v>
      </c>
      <c r="F1491" s="9" t="s">
        <v>1390</v>
      </c>
      <c r="G1491" s="9">
        <v>31.04</v>
      </c>
      <c r="H1491" s="9">
        <v>17.510000000000002</v>
      </c>
      <c r="I1491" s="9">
        <v>0.48049999999999998</v>
      </c>
      <c r="J1491" s="9">
        <v>2.8384999999999998</v>
      </c>
      <c r="K1491" s="9" t="s">
        <v>1412</v>
      </c>
      <c r="L1491" s="9">
        <v>609</v>
      </c>
      <c r="M1491" s="9" t="s">
        <v>1396</v>
      </c>
      <c r="N1491" s="90" t="s">
        <v>1722</v>
      </c>
      <c r="O1491" s="9" t="s">
        <v>3659</v>
      </c>
      <c r="P1491" s="9">
        <v>12</v>
      </c>
      <c r="Q1491" s="9">
        <v>17.37</v>
      </c>
    </row>
    <row r="1492" spans="1:17">
      <c r="A1492" s="8" t="s">
        <v>3660</v>
      </c>
      <c r="B1492" s="8" t="s">
        <v>849</v>
      </c>
      <c r="C1492" s="8" t="s">
        <v>41</v>
      </c>
      <c r="D1492" s="8" t="s">
        <v>31</v>
      </c>
      <c r="E1492" s="8" t="s">
        <v>1389</v>
      </c>
      <c r="F1492" s="8" t="s">
        <v>1384</v>
      </c>
      <c r="G1492" s="8">
        <v>45.37</v>
      </c>
      <c r="H1492" s="8">
        <v>8.77</v>
      </c>
      <c r="I1492" s="8">
        <v>0.60619999999999996</v>
      </c>
      <c r="J1492" s="8">
        <v>0.56910000000000005</v>
      </c>
      <c r="K1492" s="8" t="s">
        <v>1376</v>
      </c>
      <c r="L1492" s="8">
        <v>578</v>
      </c>
      <c r="M1492" s="8" t="s">
        <v>1377</v>
      </c>
      <c r="N1492" s="89" t="s">
        <v>1550</v>
      </c>
      <c r="O1492" s="8" t="s">
        <v>1308</v>
      </c>
      <c r="P1492" s="8">
        <v>120</v>
      </c>
      <c r="Q1492" s="8">
        <v>6.88</v>
      </c>
    </row>
    <row r="1493" spans="1:17">
      <c r="A1493" s="9" t="s">
        <v>3661</v>
      </c>
      <c r="B1493" s="9" t="s">
        <v>546</v>
      </c>
      <c r="C1493" s="9" t="s">
        <v>41</v>
      </c>
      <c r="D1493" s="9" t="s">
        <v>44</v>
      </c>
      <c r="E1493" s="9" t="s">
        <v>1374</v>
      </c>
      <c r="F1493" s="9" t="s">
        <v>1390</v>
      </c>
      <c r="G1493" s="9">
        <v>67.16</v>
      </c>
      <c r="H1493" s="9">
        <v>8.3800000000000008</v>
      </c>
      <c r="I1493" s="9">
        <v>1.1040000000000001</v>
      </c>
      <c r="J1493" s="9">
        <v>1.6516</v>
      </c>
      <c r="K1493" s="9" t="s">
        <v>1385</v>
      </c>
      <c r="L1493" s="9">
        <v>768</v>
      </c>
      <c r="M1493" s="9" t="s">
        <v>1386</v>
      </c>
      <c r="N1493" s="90" t="s">
        <v>2571</v>
      </c>
      <c r="O1493" s="9"/>
      <c r="P1493" s="9">
        <v>48</v>
      </c>
      <c r="Q1493" s="9">
        <v>0</v>
      </c>
    </row>
    <row r="1494" spans="1:17">
      <c r="A1494" s="8" t="s">
        <v>3662</v>
      </c>
      <c r="B1494" s="8" t="s">
        <v>672</v>
      </c>
      <c r="C1494" s="8" t="s">
        <v>35</v>
      </c>
      <c r="D1494" s="8" t="s">
        <v>31</v>
      </c>
      <c r="E1494" s="8" t="s">
        <v>1400</v>
      </c>
      <c r="F1494" s="8" t="s">
        <v>1375</v>
      </c>
      <c r="G1494" s="8">
        <v>99.46</v>
      </c>
      <c r="H1494" s="8">
        <v>16.07</v>
      </c>
      <c r="I1494" s="8">
        <v>0.94810000000000005</v>
      </c>
      <c r="J1494" s="8">
        <v>2.4224000000000001</v>
      </c>
      <c r="K1494" s="8" t="s">
        <v>1358</v>
      </c>
      <c r="L1494" s="8">
        <v>730</v>
      </c>
      <c r="M1494" s="8" t="s">
        <v>1396</v>
      </c>
      <c r="N1494" s="89" t="s">
        <v>943</v>
      </c>
      <c r="O1494" s="8" t="s">
        <v>731</v>
      </c>
      <c r="P1494" s="8">
        <v>60</v>
      </c>
      <c r="Q1494" s="8">
        <v>83.77</v>
      </c>
    </row>
    <row r="1495" spans="1:17">
      <c r="A1495" s="9" t="s">
        <v>3663</v>
      </c>
      <c r="B1495" s="9" t="s">
        <v>1199</v>
      </c>
      <c r="C1495" s="9" t="s">
        <v>12</v>
      </c>
      <c r="D1495" s="9" t="s">
        <v>23</v>
      </c>
      <c r="E1495" s="9" t="s">
        <v>1380</v>
      </c>
      <c r="F1495" s="9" t="s">
        <v>1375</v>
      </c>
      <c r="G1495" s="9">
        <v>39.31</v>
      </c>
      <c r="H1495" s="9">
        <v>16.8</v>
      </c>
      <c r="I1495" s="9">
        <v>0.29220000000000002</v>
      </c>
      <c r="J1495" s="9">
        <v>3.5815000000000001</v>
      </c>
      <c r="K1495" s="9" t="s">
        <v>1376</v>
      </c>
      <c r="L1495" s="9">
        <v>779</v>
      </c>
      <c r="M1495" s="9" t="s">
        <v>1403</v>
      </c>
      <c r="N1495" s="90" t="s">
        <v>2812</v>
      </c>
      <c r="O1495" s="9" t="s">
        <v>191</v>
      </c>
      <c r="P1495" s="9">
        <v>12</v>
      </c>
      <c r="Q1495" s="9">
        <v>23.3</v>
      </c>
    </row>
    <row r="1496" spans="1:17">
      <c r="A1496" s="8" t="s">
        <v>3664</v>
      </c>
      <c r="B1496" s="8" t="s">
        <v>661</v>
      </c>
      <c r="C1496" s="8" t="s">
        <v>12</v>
      </c>
      <c r="D1496" s="8" t="s">
        <v>10</v>
      </c>
      <c r="E1496" s="8" t="s">
        <v>1380</v>
      </c>
      <c r="F1496" s="8" t="s">
        <v>1384</v>
      </c>
      <c r="G1496" s="8">
        <v>48.93</v>
      </c>
      <c r="H1496" s="8">
        <v>12.7</v>
      </c>
      <c r="I1496" s="8">
        <v>0.46970000000000001</v>
      </c>
      <c r="J1496" s="8">
        <v>0.60950000000000004</v>
      </c>
      <c r="K1496" s="8" t="s">
        <v>1412</v>
      </c>
      <c r="L1496" s="8">
        <v>713</v>
      </c>
      <c r="M1496" s="8" t="s">
        <v>1426</v>
      </c>
      <c r="N1496" s="89" t="s">
        <v>3148</v>
      </c>
      <c r="O1496" s="8"/>
      <c r="P1496" s="8">
        <v>180</v>
      </c>
      <c r="Q1496" s="8">
        <v>22.29</v>
      </c>
    </row>
    <row r="1497" spans="1:17">
      <c r="A1497" s="9" t="s">
        <v>3665</v>
      </c>
      <c r="B1497" s="9" t="s">
        <v>1132</v>
      </c>
      <c r="C1497" s="9" t="s">
        <v>35</v>
      </c>
      <c r="D1497" s="9" t="s">
        <v>1360</v>
      </c>
      <c r="E1497" s="9" t="s">
        <v>1389</v>
      </c>
      <c r="F1497" s="9" t="s">
        <v>1375</v>
      </c>
      <c r="G1497" s="9">
        <v>68.63</v>
      </c>
      <c r="H1497" s="9">
        <v>13.08</v>
      </c>
      <c r="I1497" s="9">
        <v>0.61939999999999995</v>
      </c>
      <c r="J1497" s="9">
        <v>6.1323999999999996</v>
      </c>
      <c r="K1497" s="9" t="s">
        <v>1395</v>
      </c>
      <c r="L1497" s="9">
        <v>632</v>
      </c>
      <c r="M1497" s="9" t="s">
        <v>1403</v>
      </c>
      <c r="N1497" s="90" t="s">
        <v>1480</v>
      </c>
      <c r="O1497" s="9" t="s">
        <v>997</v>
      </c>
      <c r="P1497" s="9">
        <v>12</v>
      </c>
      <c r="Q1497" s="9">
        <v>36.47</v>
      </c>
    </row>
    <row r="1498" spans="1:17">
      <c r="A1498" s="8" t="s">
        <v>3666</v>
      </c>
      <c r="B1498" s="8" t="s">
        <v>1215</v>
      </c>
      <c r="C1498" s="8" t="s">
        <v>28</v>
      </c>
      <c r="D1498" s="8" t="s">
        <v>44</v>
      </c>
      <c r="E1498" s="8" t="s">
        <v>1380</v>
      </c>
      <c r="F1498" s="8" t="s">
        <v>1375</v>
      </c>
      <c r="G1498" s="8">
        <v>38.520000000000003</v>
      </c>
      <c r="H1498" s="8">
        <v>14.07</v>
      </c>
      <c r="I1498" s="8">
        <v>0.72540000000000004</v>
      </c>
      <c r="J1498" s="8">
        <v>0.59970000000000001</v>
      </c>
      <c r="K1498" s="8" t="s">
        <v>1385</v>
      </c>
      <c r="L1498" s="8">
        <v>814</v>
      </c>
      <c r="M1498" s="8" t="s">
        <v>1386</v>
      </c>
      <c r="N1498" s="89" t="s">
        <v>3071</v>
      </c>
      <c r="O1498" s="8"/>
      <c r="P1498" s="8">
        <v>120</v>
      </c>
      <c r="Q1498" s="8">
        <v>0</v>
      </c>
    </row>
    <row r="1499" spans="1:17">
      <c r="A1499" s="9" t="s">
        <v>3667</v>
      </c>
      <c r="B1499" s="9" t="s">
        <v>838</v>
      </c>
      <c r="C1499" s="9" t="s">
        <v>35</v>
      </c>
      <c r="D1499" s="9" t="s">
        <v>10</v>
      </c>
      <c r="E1499" s="9" t="s">
        <v>1411</v>
      </c>
      <c r="F1499" s="9" t="s">
        <v>1375</v>
      </c>
      <c r="G1499" s="9">
        <v>88.43</v>
      </c>
      <c r="H1499" s="9">
        <v>12.33</v>
      </c>
      <c r="I1499" s="9">
        <v>0.93899999999999995</v>
      </c>
      <c r="J1499" s="9">
        <v>7.8705999999999996</v>
      </c>
      <c r="K1499" s="9" t="s">
        <v>1395</v>
      </c>
      <c r="L1499" s="9">
        <v>601</v>
      </c>
      <c r="M1499" s="9" t="s">
        <v>1403</v>
      </c>
      <c r="N1499" s="90" t="s">
        <v>3668</v>
      </c>
      <c r="O1499" s="9" t="s">
        <v>3508</v>
      </c>
      <c r="P1499" s="9">
        <v>12</v>
      </c>
      <c r="Q1499" s="9">
        <v>37.119999999999997</v>
      </c>
    </row>
    <row r="1500" spans="1:17">
      <c r="A1500" s="8" t="s">
        <v>3669</v>
      </c>
      <c r="B1500" s="8" t="s">
        <v>1240</v>
      </c>
      <c r="C1500" s="8" t="s">
        <v>35</v>
      </c>
      <c r="D1500" s="8" t="s">
        <v>10</v>
      </c>
      <c r="E1500" s="8" t="s">
        <v>1374</v>
      </c>
      <c r="F1500" s="8" t="s">
        <v>1384</v>
      </c>
      <c r="G1500" s="8">
        <v>6.46</v>
      </c>
      <c r="H1500" s="8">
        <v>10.119999999999999</v>
      </c>
      <c r="I1500" s="8">
        <v>6.7000000000000004E-2</v>
      </c>
      <c r="J1500" s="8">
        <v>0.20880000000000001</v>
      </c>
      <c r="K1500" s="8" t="s">
        <v>1358</v>
      </c>
      <c r="L1500" s="8">
        <v>797</v>
      </c>
      <c r="M1500" s="8" t="s">
        <v>1403</v>
      </c>
      <c r="N1500" s="89" t="s">
        <v>2854</v>
      </c>
      <c r="O1500" s="8" t="s">
        <v>991</v>
      </c>
      <c r="P1500" s="8">
        <v>36</v>
      </c>
      <c r="Q1500" s="8">
        <v>1.68</v>
      </c>
    </row>
    <row r="1501" spans="1:17">
      <c r="A1501" s="9" t="s">
        <v>3670</v>
      </c>
      <c r="B1501" s="9" t="s">
        <v>1344</v>
      </c>
      <c r="C1501" s="9" t="s">
        <v>16</v>
      </c>
      <c r="D1501" s="9" t="s">
        <v>31</v>
      </c>
      <c r="E1501" s="9" t="s">
        <v>1389</v>
      </c>
      <c r="F1501" s="9" t="s">
        <v>1384</v>
      </c>
      <c r="G1501" s="9">
        <v>23.95</v>
      </c>
      <c r="H1501" s="9">
        <v>16.04</v>
      </c>
      <c r="I1501" s="9">
        <v>0.1384</v>
      </c>
      <c r="J1501" s="9">
        <v>0.84250000000000003</v>
      </c>
      <c r="K1501" s="9" t="s">
        <v>1395</v>
      </c>
      <c r="L1501" s="9">
        <v>602</v>
      </c>
      <c r="M1501" s="9" t="s">
        <v>1403</v>
      </c>
      <c r="N1501" s="90" t="s">
        <v>2654</v>
      </c>
      <c r="O1501" s="9" t="s">
        <v>2419</v>
      </c>
      <c r="P1501" s="9">
        <v>36</v>
      </c>
      <c r="Q1501" s="9">
        <v>8.09</v>
      </c>
    </row>
    <row r="1502" spans="1:17">
      <c r="A1502" s="8" t="s">
        <v>3671</v>
      </c>
      <c r="B1502" s="8" t="s">
        <v>1035</v>
      </c>
      <c r="C1502" s="8" t="s">
        <v>7</v>
      </c>
      <c r="D1502" s="8" t="s">
        <v>44</v>
      </c>
      <c r="E1502" s="8" t="s">
        <v>1411</v>
      </c>
      <c r="F1502" s="8" t="s">
        <v>1375</v>
      </c>
      <c r="G1502" s="8">
        <v>71.06</v>
      </c>
      <c r="H1502" s="8">
        <v>7.53</v>
      </c>
      <c r="I1502" s="8">
        <v>1.0076000000000001</v>
      </c>
      <c r="J1502" s="8">
        <v>2.2113999999999998</v>
      </c>
      <c r="K1502" s="8" t="s">
        <v>1395</v>
      </c>
      <c r="L1502" s="8">
        <v>768</v>
      </c>
      <c r="M1502" s="8" t="s">
        <v>1426</v>
      </c>
      <c r="N1502" s="89" t="s">
        <v>2108</v>
      </c>
      <c r="O1502" s="8"/>
      <c r="P1502" s="8">
        <v>36</v>
      </c>
      <c r="Q1502" s="8">
        <v>39.58</v>
      </c>
    </row>
    <row r="1503" spans="1:17">
      <c r="A1503" s="9" t="s">
        <v>3672</v>
      </c>
      <c r="B1503" s="9" t="s">
        <v>905</v>
      </c>
      <c r="C1503" s="9" t="s">
        <v>24</v>
      </c>
      <c r="D1503" s="9" t="s">
        <v>10</v>
      </c>
      <c r="E1503" s="9" t="s">
        <v>1389</v>
      </c>
      <c r="F1503" s="9" t="s">
        <v>1390</v>
      </c>
      <c r="G1503" s="9">
        <v>35.020000000000003</v>
      </c>
      <c r="H1503" s="9">
        <v>16.68</v>
      </c>
      <c r="I1503" s="9">
        <v>0.19239999999999999</v>
      </c>
      <c r="J1503" s="9">
        <v>0.60160000000000002</v>
      </c>
      <c r="K1503" s="9" t="s">
        <v>1412</v>
      </c>
      <c r="L1503" s="9">
        <v>830</v>
      </c>
      <c r="M1503" s="9" t="s">
        <v>1426</v>
      </c>
      <c r="N1503" s="90" t="s">
        <v>2218</v>
      </c>
      <c r="O1503" s="9"/>
      <c r="P1503" s="9">
        <v>120</v>
      </c>
      <c r="Q1503" s="9">
        <v>29.87</v>
      </c>
    </row>
    <row r="1504" spans="1:17">
      <c r="A1504" s="8" t="s">
        <v>3673</v>
      </c>
      <c r="B1504" s="8" t="s">
        <v>747</v>
      </c>
      <c r="C1504" s="8" t="s">
        <v>28</v>
      </c>
      <c r="D1504" s="8" t="s">
        <v>1360</v>
      </c>
      <c r="E1504" s="8" t="s">
        <v>1380</v>
      </c>
      <c r="F1504" s="8" t="s">
        <v>1384</v>
      </c>
      <c r="G1504" s="8">
        <v>96.22</v>
      </c>
      <c r="H1504" s="8">
        <v>15.91</v>
      </c>
      <c r="I1504" s="8">
        <v>1.232</v>
      </c>
      <c r="J1504" s="8">
        <v>8.7260000000000009</v>
      </c>
      <c r="K1504" s="8" t="s">
        <v>1412</v>
      </c>
      <c r="L1504" s="8">
        <v>635</v>
      </c>
      <c r="M1504" s="8" t="s">
        <v>1426</v>
      </c>
      <c r="N1504" s="89" t="s">
        <v>1621</v>
      </c>
      <c r="O1504" s="8"/>
      <c r="P1504" s="8">
        <v>12</v>
      </c>
      <c r="Q1504" s="8">
        <v>88.39</v>
      </c>
    </row>
    <row r="1505" spans="1:17">
      <c r="A1505" s="9" t="s">
        <v>3674</v>
      </c>
      <c r="B1505" s="9" t="s">
        <v>71</v>
      </c>
      <c r="C1505" s="9" t="s">
        <v>28</v>
      </c>
      <c r="D1505" s="9" t="s">
        <v>1360</v>
      </c>
      <c r="E1505" s="9" t="s">
        <v>1400</v>
      </c>
      <c r="F1505" s="9" t="s">
        <v>1375</v>
      </c>
      <c r="G1505" s="9">
        <v>76.25</v>
      </c>
      <c r="H1505" s="9">
        <v>8.9499999999999993</v>
      </c>
      <c r="I1505" s="9">
        <v>0.7621</v>
      </c>
      <c r="J1505" s="9">
        <v>6.6664000000000003</v>
      </c>
      <c r="K1505" s="9" t="s">
        <v>1376</v>
      </c>
      <c r="L1505" s="9">
        <v>711</v>
      </c>
      <c r="M1505" s="9" t="s">
        <v>1403</v>
      </c>
      <c r="N1505" s="90" t="s">
        <v>1457</v>
      </c>
      <c r="O1505" s="9" t="s">
        <v>1738</v>
      </c>
      <c r="P1505" s="9">
        <v>12</v>
      </c>
      <c r="Q1505" s="9">
        <v>41.98</v>
      </c>
    </row>
    <row r="1506" spans="1:17">
      <c r="A1506" s="8" t="s">
        <v>3675</v>
      </c>
      <c r="B1506" s="8" t="s">
        <v>113</v>
      </c>
      <c r="C1506" s="8" t="s">
        <v>16</v>
      </c>
      <c r="D1506" s="8" t="s">
        <v>10</v>
      </c>
      <c r="E1506" s="8" t="s">
        <v>1389</v>
      </c>
      <c r="F1506" s="8" t="s">
        <v>1390</v>
      </c>
      <c r="G1506" s="8">
        <v>59.42</v>
      </c>
      <c r="H1506" s="8">
        <v>8.85</v>
      </c>
      <c r="I1506" s="8">
        <v>1.0883</v>
      </c>
      <c r="J1506" s="8">
        <v>0.59740000000000004</v>
      </c>
      <c r="K1506" s="8" t="s">
        <v>1385</v>
      </c>
      <c r="L1506" s="8">
        <v>588</v>
      </c>
      <c r="M1506" s="8" t="s">
        <v>1396</v>
      </c>
      <c r="N1506" s="89" t="s">
        <v>3676</v>
      </c>
      <c r="O1506" s="8" t="s">
        <v>2225</v>
      </c>
      <c r="P1506" s="8">
        <v>180</v>
      </c>
      <c r="Q1506" s="8">
        <v>0</v>
      </c>
    </row>
    <row r="1507" spans="1:17">
      <c r="A1507" s="9" t="s">
        <v>3677</v>
      </c>
      <c r="B1507" s="9" t="s">
        <v>380</v>
      </c>
      <c r="C1507" s="9" t="s">
        <v>41</v>
      </c>
      <c r="D1507" s="9" t="s">
        <v>23</v>
      </c>
      <c r="E1507" s="9" t="s">
        <v>1374</v>
      </c>
      <c r="F1507" s="9" t="s">
        <v>1384</v>
      </c>
      <c r="G1507" s="9">
        <v>54.45</v>
      </c>
      <c r="H1507" s="9">
        <v>13.27</v>
      </c>
      <c r="I1507" s="9">
        <v>0.66759999999999997</v>
      </c>
      <c r="J1507" s="9">
        <v>0.64839999999999998</v>
      </c>
      <c r="K1507" s="9" t="s">
        <v>1376</v>
      </c>
      <c r="L1507" s="9">
        <v>755</v>
      </c>
      <c r="M1507" s="9" t="s">
        <v>1386</v>
      </c>
      <c r="N1507" s="90" t="s">
        <v>3322</v>
      </c>
      <c r="O1507" s="9"/>
      <c r="P1507" s="9">
        <v>240</v>
      </c>
      <c r="Q1507" s="9">
        <v>17.09</v>
      </c>
    </row>
    <row r="1508" spans="1:17">
      <c r="A1508" s="8" t="s">
        <v>3678</v>
      </c>
      <c r="B1508" s="8" t="s">
        <v>593</v>
      </c>
      <c r="C1508" s="8" t="s">
        <v>32</v>
      </c>
      <c r="D1508" s="8" t="s">
        <v>1360</v>
      </c>
      <c r="E1508" s="8" t="s">
        <v>1411</v>
      </c>
      <c r="F1508" s="8" t="s">
        <v>1384</v>
      </c>
      <c r="G1508" s="8">
        <v>47.92</v>
      </c>
      <c r="H1508" s="8">
        <v>11.82</v>
      </c>
      <c r="I1508" s="8">
        <v>0.45550000000000002</v>
      </c>
      <c r="J1508" s="8">
        <v>0.6825</v>
      </c>
      <c r="K1508" s="8" t="s">
        <v>1385</v>
      </c>
      <c r="L1508" s="8">
        <v>713</v>
      </c>
      <c r="M1508" s="8" t="s">
        <v>1386</v>
      </c>
      <c r="N1508" s="89" t="s">
        <v>3451</v>
      </c>
      <c r="O1508" s="8"/>
      <c r="P1508" s="8">
        <v>120</v>
      </c>
      <c r="Q1508" s="8">
        <v>0</v>
      </c>
    </row>
    <row r="1509" spans="1:17">
      <c r="A1509" s="9" t="s">
        <v>3679</v>
      </c>
      <c r="B1509" s="9" t="s">
        <v>784</v>
      </c>
      <c r="C1509" s="9" t="s">
        <v>7</v>
      </c>
      <c r="D1509" s="9" t="s">
        <v>44</v>
      </c>
      <c r="E1509" s="9" t="s">
        <v>1380</v>
      </c>
      <c r="F1509" s="9" t="s">
        <v>1384</v>
      </c>
      <c r="G1509" s="9">
        <v>33.090000000000003</v>
      </c>
      <c r="H1509" s="9">
        <v>9.4700000000000006</v>
      </c>
      <c r="I1509" s="9">
        <v>0.40749999999999997</v>
      </c>
      <c r="J1509" s="9">
        <v>0.5403</v>
      </c>
      <c r="K1509" s="9" t="s">
        <v>1385</v>
      </c>
      <c r="L1509" s="9">
        <v>662</v>
      </c>
      <c r="M1509" s="9" t="s">
        <v>1386</v>
      </c>
      <c r="N1509" s="90" t="s">
        <v>3680</v>
      </c>
      <c r="O1509" s="9"/>
      <c r="P1509" s="9">
        <v>84</v>
      </c>
      <c r="Q1509" s="9">
        <v>0</v>
      </c>
    </row>
    <row r="1510" spans="1:17">
      <c r="A1510" s="8" t="s">
        <v>3681</v>
      </c>
      <c r="B1510" s="8" t="s">
        <v>1030</v>
      </c>
      <c r="C1510" s="8" t="s">
        <v>7</v>
      </c>
      <c r="D1510" s="8" t="s">
        <v>10</v>
      </c>
      <c r="E1510" s="8" t="s">
        <v>1374</v>
      </c>
      <c r="F1510" s="8" t="s">
        <v>1375</v>
      </c>
      <c r="G1510" s="8">
        <v>36.72</v>
      </c>
      <c r="H1510" s="8">
        <v>10.49</v>
      </c>
      <c r="I1510" s="8">
        <v>0.40300000000000002</v>
      </c>
      <c r="J1510" s="8">
        <v>0.3664</v>
      </c>
      <c r="K1510" s="8" t="s">
        <v>1376</v>
      </c>
      <c r="L1510" s="8">
        <v>729</v>
      </c>
      <c r="M1510" s="8" t="s">
        <v>1403</v>
      </c>
      <c r="N1510" s="89" t="s">
        <v>3217</v>
      </c>
      <c r="O1510" s="8" t="s">
        <v>1904</v>
      </c>
      <c r="P1510" s="8">
        <v>240</v>
      </c>
      <c r="Q1510" s="8">
        <v>30.67</v>
      </c>
    </row>
    <row r="1511" spans="1:17">
      <c r="A1511" s="9" t="s">
        <v>3682</v>
      </c>
      <c r="B1511" s="9" t="s">
        <v>467</v>
      </c>
      <c r="C1511" s="9" t="s">
        <v>32</v>
      </c>
      <c r="D1511" s="9" t="s">
        <v>44</v>
      </c>
      <c r="E1511" s="9" t="s">
        <v>1389</v>
      </c>
      <c r="F1511" s="9" t="s">
        <v>1375</v>
      </c>
      <c r="G1511" s="9">
        <v>32.630000000000003</v>
      </c>
      <c r="H1511" s="9">
        <v>16.079999999999998</v>
      </c>
      <c r="I1511" s="9">
        <v>0.3372</v>
      </c>
      <c r="J1511" s="9">
        <v>0.54820000000000002</v>
      </c>
      <c r="K1511" s="9" t="s">
        <v>1358</v>
      </c>
      <c r="L1511" s="9">
        <v>703</v>
      </c>
      <c r="M1511" s="9" t="s">
        <v>1377</v>
      </c>
      <c r="N1511" s="90" t="s">
        <v>2014</v>
      </c>
      <c r="O1511" s="9" t="s">
        <v>236</v>
      </c>
      <c r="P1511" s="9">
        <v>120</v>
      </c>
      <c r="Q1511" s="9">
        <v>8</v>
      </c>
    </row>
    <row r="1512" spans="1:17">
      <c r="A1512" s="8" t="s">
        <v>3683</v>
      </c>
      <c r="B1512" s="8" t="s">
        <v>640</v>
      </c>
      <c r="C1512" s="8" t="s">
        <v>7</v>
      </c>
      <c r="D1512" s="8" t="s">
        <v>44</v>
      </c>
      <c r="E1512" s="8" t="s">
        <v>1411</v>
      </c>
      <c r="F1512" s="8" t="s">
        <v>1375</v>
      </c>
      <c r="G1512" s="8">
        <v>29.94</v>
      </c>
      <c r="H1512" s="8">
        <v>17.829999999999998</v>
      </c>
      <c r="I1512" s="8">
        <v>0.2344</v>
      </c>
      <c r="J1512" s="8">
        <v>2.7425000000000002</v>
      </c>
      <c r="K1512" s="8" t="s">
        <v>1358</v>
      </c>
      <c r="L1512" s="8">
        <v>854</v>
      </c>
      <c r="M1512" s="8" t="s">
        <v>1426</v>
      </c>
      <c r="N1512" s="89" t="s">
        <v>1745</v>
      </c>
      <c r="O1512" s="8"/>
      <c r="P1512" s="8">
        <v>12</v>
      </c>
      <c r="Q1512" s="8">
        <v>27.23</v>
      </c>
    </row>
    <row r="1513" spans="1:17">
      <c r="A1513" s="9" t="s">
        <v>3684</v>
      </c>
      <c r="B1513" s="9" t="s">
        <v>849</v>
      </c>
      <c r="C1513" s="9" t="s">
        <v>20</v>
      </c>
      <c r="D1513" s="9" t="s">
        <v>44</v>
      </c>
      <c r="E1513" s="9" t="s">
        <v>1411</v>
      </c>
      <c r="F1513" s="9" t="s">
        <v>1390</v>
      </c>
      <c r="G1513" s="9">
        <v>64.78</v>
      </c>
      <c r="H1513" s="9">
        <v>16.25</v>
      </c>
      <c r="I1513" s="9">
        <v>1.1638999999999999</v>
      </c>
      <c r="J1513" s="9">
        <v>1.2959000000000001</v>
      </c>
      <c r="K1513" s="9" t="s">
        <v>1376</v>
      </c>
      <c r="L1513" s="9">
        <v>578</v>
      </c>
      <c r="M1513" s="9" t="s">
        <v>1403</v>
      </c>
      <c r="N1513" s="90" t="s">
        <v>2115</v>
      </c>
      <c r="O1513" s="9" t="s">
        <v>734</v>
      </c>
      <c r="P1513" s="9">
        <v>84</v>
      </c>
      <c r="Q1513" s="9">
        <v>13.89</v>
      </c>
    </row>
    <row r="1514" spans="1:17">
      <c r="A1514" s="8" t="s">
        <v>3685</v>
      </c>
      <c r="B1514" s="8" t="s">
        <v>983</v>
      </c>
      <c r="C1514" s="8" t="s">
        <v>38</v>
      </c>
      <c r="D1514" s="8" t="s">
        <v>31</v>
      </c>
      <c r="E1514" s="8" t="s">
        <v>1411</v>
      </c>
      <c r="F1514" s="8" t="s">
        <v>1390</v>
      </c>
      <c r="G1514" s="8">
        <v>10.87</v>
      </c>
      <c r="H1514" s="8">
        <v>7.58</v>
      </c>
      <c r="I1514" s="8">
        <v>0.1139</v>
      </c>
      <c r="J1514" s="8">
        <v>0.48949999999999999</v>
      </c>
      <c r="K1514" s="8" t="s">
        <v>1358</v>
      </c>
      <c r="L1514" s="8">
        <v>604</v>
      </c>
      <c r="M1514" s="8" t="s">
        <v>1377</v>
      </c>
      <c r="N1514" s="89" t="s">
        <v>587</v>
      </c>
      <c r="O1514" s="8" t="s">
        <v>2195</v>
      </c>
      <c r="P1514" s="8">
        <v>24</v>
      </c>
      <c r="Q1514" s="8">
        <v>10.15</v>
      </c>
    </row>
    <row r="1515" spans="1:17">
      <c r="A1515" s="9" t="s">
        <v>3686</v>
      </c>
      <c r="B1515" s="9" t="s">
        <v>113</v>
      </c>
      <c r="C1515" s="9" t="s">
        <v>41</v>
      </c>
      <c r="D1515" s="9" t="s">
        <v>1360</v>
      </c>
      <c r="E1515" s="9" t="s">
        <v>1408</v>
      </c>
      <c r="F1515" s="9" t="s">
        <v>1384</v>
      </c>
      <c r="G1515" s="9">
        <v>57.57</v>
      </c>
      <c r="H1515" s="9">
        <v>16.829999999999998</v>
      </c>
      <c r="I1515" s="9">
        <v>0.42149999999999999</v>
      </c>
      <c r="J1515" s="9">
        <v>1.1708000000000001</v>
      </c>
      <c r="K1515" s="9" t="s">
        <v>1395</v>
      </c>
      <c r="L1515" s="9">
        <v>588</v>
      </c>
      <c r="M1515" s="9" t="s">
        <v>1386</v>
      </c>
      <c r="N1515" s="90" t="s">
        <v>439</v>
      </c>
      <c r="O1515" s="9"/>
      <c r="P1515" s="9">
        <v>84</v>
      </c>
      <c r="Q1515" s="9">
        <v>40.26</v>
      </c>
    </row>
    <row r="1516" spans="1:17">
      <c r="A1516" s="8" t="s">
        <v>3687</v>
      </c>
      <c r="B1516" s="8" t="s">
        <v>61</v>
      </c>
      <c r="C1516" s="8" t="s">
        <v>24</v>
      </c>
      <c r="D1516" s="8" t="s">
        <v>23</v>
      </c>
      <c r="E1516" s="8" t="s">
        <v>1374</v>
      </c>
      <c r="F1516" s="8" t="s">
        <v>1384</v>
      </c>
      <c r="G1516" s="8">
        <v>75.64</v>
      </c>
      <c r="H1516" s="8">
        <v>13.06</v>
      </c>
      <c r="I1516" s="8">
        <v>1.0515000000000001</v>
      </c>
      <c r="J1516" s="8">
        <v>3.5981999999999998</v>
      </c>
      <c r="K1516" s="8" t="s">
        <v>1412</v>
      </c>
      <c r="L1516" s="8">
        <v>657</v>
      </c>
      <c r="M1516" s="8" t="s">
        <v>1403</v>
      </c>
      <c r="N1516" s="89" t="s">
        <v>1852</v>
      </c>
      <c r="O1516" s="8" t="s">
        <v>726</v>
      </c>
      <c r="P1516" s="8">
        <v>24</v>
      </c>
      <c r="Q1516" s="8">
        <v>28.31</v>
      </c>
    </row>
    <row r="1517" spans="1:17">
      <c r="A1517" s="9" t="s">
        <v>3688</v>
      </c>
      <c r="B1517" s="9" t="s">
        <v>386</v>
      </c>
      <c r="C1517" s="9" t="s">
        <v>41</v>
      </c>
      <c r="D1517" s="9" t="s">
        <v>44</v>
      </c>
      <c r="E1517" s="9" t="s">
        <v>1380</v>
      </c>
      <c r="F1517" s="9" t="s">
        <v>1375</v>
      </c>
      <c r="G1517" s="9">
        <v>60.55</v>
      </c>
      <c r="H1517" s="9">
        <v>17.440000000000001</v>
      </c>
      <c r="I1517" s="9">
        <v>0.72660000000000002</v>
      </c>
      <c r="J1517" s="9">
        <v>0.95079999999999998</v>
      </c>
      <c r="K1517" s="9" t="s">
        <v>1412</v>
      </c>
      <c r="L1517" s="9">
        <v>871</v>
      </c>
      <c r="M1517" s="9" t="s">
        <v>1381</v>
      </c>
      <c r="N1517" s="90" t="s">
        <v>3689</v>
      </c>
      <c r="O1517" s="9"/>
      <c r="P1517" s="9">
        <v>180</v>
      </c>
      <c r="Q1517" s="9">
        <v>57.26</v>
      </c>
    </row>
    <row r="1518" spans="1:17">
      <c r="A1518" s="8" t="s">
        <v>3690</v>
      </c>
      <c r="B1518" s="8" t="s">
        <v>510</v>
      </c>
      <c r="C1518" s="8" t="s">
        <v>38</v>
      </c>
      <c r="D1518" s="8" t="s">
        <v>44</v>
      </c>
      <c r="E1518" s="8" t="s">
        <v>1389</v>
      </c>
      <c r="F1518" s="8" t="s">
        <v>1390</v>
      </c>
      <c r="G1518" s="8">
        <v>41.79</v>
      </c>
      <c r="H1518" s="8">
        <v>11.3</v>
      </c>
      <c r="I1518" s="8">
        <v>0.25890000000000002</v>
      </c>
      <c r="J1518" s="8">
        <v>0.43990000000000001</v>
      </c>
      <c r="K1518" s="8" t="s">
        <v>1395</v>
      </c>
      <c r="L1518" s="8">
        <v>606</v>
      </c>
      <c r="M1518" s="8" t="s">
        <v>1381</v>
      </c>
      <c r="N1518" s="89" t="s">
        <v>2359</v>
      </c>
      <c r="O1518" s="8"/>
      <c r="P1518" s="8">
        <v>240</v>
      </c>
      <c r="Q1518" s="8">
        <v>10.5</v>
      </c>
    </row>
    <row r="1519" spans="1:17">
      <c r="A1519" s="9" t="s">
        <v>3691</v>
      </c>
      <c r="B1519" s="9" t="s">
        <v>1344</v>
      </c>
      <c r="C1519" s="9" t="s">
        <v>35</v>
      </c>
      <c r="D1519" s="9" t="s">
        <v>44</v>
      </c>
      <c r="E1519" s="9" t="s">
        <v>1389</v>
      </c>
      <c r="F1519" s="9" t="s">
        <v>1390</v>
      </c>
      <c r="G1519" s="9">
        <v>43.99</v>
      </c>
      <c r="H1519" s="9">
        <v>12.78</v>
      </c>
      <c r="I1519" s="9">
        <v>0.80189999999999995</v>
      </c>
      <c r="J1519" s="9">
        <v>0.996</v>
      </c>
      <c r="K1519" s="9" t="s">
        <v>1412</v>
      </c>
      <c r="L1519" s="9">
        <v>602</v>
      </c>
      <c r="M1519" s="9" t="s">
        <v>1386</v>
      </c>
      <c r="N1519" s="90" t="s">
        <v>2770</v>
      </c>
      <c r="O1519" s="9"/>
      <c r="P1519" s="9">
        <v>60</v>
      </c>
      <c r="Q1519" s="9">
        <v>11.79</v>
      </c>
    </row>
    <row r="1520" spans="1:17">
      <c r="A1520" s="8" t="s">
        <v>3692</v>
      </c>
      <c r="B1520" s="8" t="s">
        <v>934</v>
      </c>
      <c r="C1520" s="8" t="s">
        <v>35</v>
      </c>
      <c r="D1520" s="8" t="s">
        <v>23</v>
      </c>
      <c r="E1520" s="8" t="s">
        <v>1400</v>
      </c>
      <c r="F1520" s="8" t="s">
        <v>1384</v>
      </c>
      <c r="G1520" s="8">
        <v>60.76</v>
      </c>
      <c r="H1520" s="8">
        <v>11.48</v>
      </c>
      <c r="I1520" s="8">
        <v>0.40429999999999999</v>
      </c>
      <c r="J1520" s="8">
        <v>0.85360000000000003</v>
      </c>
      <c r="K1520" s="8" t="s">
        <v>1412</v>
      </c>
      <c r="L1520" s="8">
        <v>874</v>
      </c>
      <c r="M1520" s="8" t="s">
        <v>1386</v>
      </c>
      <c r="N1520" s="89" t="s">
        <v>1321</v>
      </c>
      <c r="O1520" s="8"/>
      <c r="P1520" s="8">
        <v>120</v>
      </c>
      <c r="Q1520" s="8">
        <v>50.83</v>
      </c>
    </row>
    <row r="1521" spans="1:17">
      <c r="A1521" s="9" t="s">
        <v>3693</v>
      </c>
      <c r="B1521" s="9" t="s">
        <v>924</v>
      </c>
      <c r="C1521" s="9" t="s">
        <v>41</v>
      </c>
      <c r="D1521" s="9" t="s">
        <v>10</v>
      </c>
      <c r="E1521" s="9" t="s">
        <v>1389</v>
      </c>
      <c r="F1521" s="9" t="s">
        <v>1375</v>
      </c>
      <c r="G1521" s="9">
        <v>92.88</v>
      </c>
      <c r="H1521" s="9">
        <v>14.55</v>
      </c>
      <c r="I1521" s="9">
        <v>0.6391</v>
      </c>
      <c r="J1521" s="9">
        <v>1.2714000000000001</v>
      </c>
      <c r="K1521" s="9" t="s">
        <v>1358</v>
      </c>
      <c r="L1521" s="9">
        <v>588</v>
      </c>
      <c r="M1521" s="9" t="s">
        <v>1377</v>
      </c>
      <c r="N1521" s="90" t="s">
        <v>2819</v>
      </c>
      <c r="O1521" s="9" t="s">
        <v>3201</v>
      </c>
      <c r="P1521" s="9">
        <v>180</v>
      </c>
      <c r="Q1521" s="9">
        <v>11.7</v>
      </c>
    </row>
    <row r="1522" spans="1:17">
      <c r="A1522" s="8" t="s">
        <v>3694</v>
      </c>
      <c r="B1522" s="8" t="s">
        <v>907</v>
      </c>
      <c r="C1522" s="8" t="s">
        <v>12</v>
      </c>
      <c r="D1522" s="8" t="s">
        <v>44</v>
      </c>
      <c r="E1522" s="8" t="s">
        <v>1374</v>
      </c>
      <c r="F1522" s="8" t="s">
        <v>1375</v>
      </c>
      <c r="G1522" s="8">
        <v>48.81</v>
      </c>
      <c r="H1522" s="8">
        <v>8.9</v>
      </c>
      <c r="I1522" s="8">
        <v>0.88759999999999994</v>
      </c>
      <c r="J1522" s="8">
        <v>0.61570000000000003</v>
      </c>
      <c r="K1522" s="8" t="s">
        <v>1376</v>
      </c>
      <c r="L1522" s="8">
        <v>596</v>
      </c>
      <c r="M1522" s="8" t="s">
        <v>1381</v>
      </c>
      <c r="N1522" s="89" t="s">
        <v>3432</v>
      </c>
      <c r="O1522" s="8"/>
      <c r="P1522" s="8">
        <v>120</v>
      </c>
      <c r="Q1522" s="8">
        <v>10.1</v>
      </c>
    </row>
    <row r="1523" spans="1:17">
      <c r="A1523" s="9" t="s">
        <v>3695</v>
      </c>
      <c r="B1523" s="9" t="s">
        <v>119</v>
      </c>
      <c r="C1523" s="9" t="s">
        <v>20</v>
      </c>
      <c r="D1523" s="9" t="s">
        <v>44</v>
      </c>
      <c r="E1523" s="9" t="s">
        <v>1411</v>
      </c>
      <c r="F1523" s="9" t="s">
        <v>1384</v>
      </c>
      <c r="G1523" s="9">
        <v>6.25</v>
      </c>
      <c r="H1523" s="9">
        <v>15.4</v>
      </c>
      <c r="I1523" s="9">
        <v>5.6399999999999999E-2</v>
      </c>
      <c r="J1523" s="9">
        <v>0.56530000000000002</v>
      </c>
      <c r="K1523" s="9" t="s">
        <v>1385</v>
      </c>
      <c r="L1523" s="9">
        <v>579</v>
      </c>
      <c r="M1523" s="9" t="s">
        <v>1381</v>
      </c>
      <c r="N1523" s="90" t="s">
        <v>129</v>
      </c>
      <c r="O1523" s="9"/>
      <c r="P1523" s="9">
        <v>12</v>
      </c>
      <c r="Q1523" s="9">
        <v>0</v>
      </c>
    </row>
    <row r="1524" spans="1:17">
      <c r="A1524" s="8" t="s">
        <v>3696</v>
      </c>
      <c r="B1524" s="8" t="s">
        <v>1320</v>
      </c>
      <c r="C1524" s="8" t="s">
        <v>12</v>
      </c>
      <c r="D1524" s="8" t="s">
        <v>44</v>
      </c>
      <c r="E1524" s="8" t="s">
        <v>1389</v>
      </c>
      <c r="F1524" s="8" t="s">
        <v>1384</v>
      </c>
      <c r="G1524" s="8">
        <v>40.200000000000003</v>
      </c>
      <c r="H1524" s="8">
        <v>10.34</v>
      </c>
      <c r="I1524" s="8">
        <v>0.77990000000000004</v>
      </c>
      <c r="J1524" s="8">
        <v>0.67449999999999999</v>
      </c>
      <c r="K1524" s="8" t="s">
        <v>1376</v>
      </c>
      <c r="L1524" s="8">
        <v>692</v>
      </c>
      <c r="M1524" s="8" t="s">
        <v>1403</v>
      </c>
      <c r="N1524" s="89" t="s">
        <v>1490</v>
      </c>
      <c r="O1524" s="8" t="s">
        <v>1508</v>
      </c>
      <c r="P1524" s="8">
        <v>84</v>
      </c>
      <c r="Q1524" s="8">
        <v>4.41</v>
      </c>
    </row>
    <row r="1525" spans="1:17">
      <c r="A1525" s="9" t="s">
        <v>3697</v>
      </c>
      <c r="B1525" s="9" t="s">
        <v>1290</v>
      </c>
      <c r="C1525" s="9" t="s">
        <v>41</v>
      </c>
      <c r="D1525" s="9" t="s">
        <v>1360</v>
      </c>
      <c r="E1525" s="9" t="s">
        <v>1389</v>
      </c>
      <c r="F1525" s="9" t="s">
        <v>1375</v>
      </c>
      <c r="G1525" s="9">
        <v>61.47</v>
      </c>
      <c r="H1525" s="9">
        <v>10.5</v>
      </c>
      <c r="I1525" s="9">
        <v>1.046</v>
      </c>
      <c r="J1525" s="9">
        <v>1.9979</v>
      </c>
      <c r="K1525" s="9" t="s">
        <v>1395</v>
      </c>
      <c r="L1525" s="9">
        <v>843</v>
      </c>
      <c r="M1525" s="9" t="s">
        <v>1403</v>
      </c>
      <c r="N1525" s="90" t="s">
        <v>3698</v>
      </c>
      <c r="O1525" s="9" t="s">
        <v>2328</v>
      </c>
      <c r="P1525" s="9">
        <v>36</v>
      </c>
      <c r="Q1525" s="9">
        <v>47.63</v>
      </c>
    </row>
    <row r="1526" spans="1:17">
      <c r="A1526" s="8" t="s">
        <v>3699</v>
      </c>
      <c r="B1526" s="8" t="s">
        <v>926</v>
      </c>
      <c r="C1526" s="8" t="s">
        <v>32</v>
      </c>
      <c r="D1526" s="8" t="s">
        <v>44</v>
      </c>
      <c r="E1526" s="8" t="s">
        <v>1374</v>
      </c>
      <c r="F1526" s="8" t="s">
        <v>1375</v>
      </c>
      <c r="G1526" s="8">
        <v>78.959999999999994</v>
      </c>
      <c r="H1526" s="8">
        <v>8.41</v>
      </c>
      <c r="I1526" s="8">
        <v>0.81279999999999997</v>
      </c>
      <c r="J1526" s="8">
        <v>6.8836000000000004</v>
      </c>
      <c r="K1526" s="8" t="s">
        <v>1395</v>
      </c>
      <c r="L1526" s="8">
        <v>777</v>
      </c>
      <c r="M1526" s="8" t="s">
        <v>1386</v>
      </c>
      <c r="N1526" s="89" t="s">
        <v>2940</v>
      </c>
      <c r="O1526" s="8"/>
      <c r="P1526" s="8">
        <v>12</v>
      </c>
      <c r="Q1526" s="8">
        <v>59.52</v>
      </c>
    </row>
    <row r="1527" spans="1:17">
      <c r="A1527" s="9" t="s">
        <v>3700</v>
      </c>
      <c r="B1527" s="9" t="s">
        <v>1062</v>
      </c>
      <c r="C1527" s="9" t="s">
        <v>20</v>
      </c>
      <c r="D1527" s="9" t="s">
        <v>44</v>
      </c>
      <c r="E1527" s="9" t="s">
        <v>1408</v>
      </c>
      <c r="F1527" s="9" t="s">
        <v>1384</v>
      </c>
      <c r="G1527" s="9">
        <v>5.23</v>
      </c>
      <c r="H1527" s="9">
        <v>14.16</v>
      </c>
      <c r="I1527" s="9">
        <v>2.7400000000000001E-2</v>
      </c>
      <c r="J1527" s="9">
        <v>0.47</v>
      </c>
      <c r="K1527" s="9" t="s">
        <v>1385</v>
      </c>
      <c r="L1527" s="9">
        <v>725</v>
      </c>
      <c r="M1527" s="9" t="s">
        <v>1377</v>
      </c>
      <c r="N1527" s="90" t="s">
        <v>3623</v>
      </c>
      <c r="O1527" s="9" t="s">
        <v>560</v>
      </c>
      <c r="P1527" s="9">
        <v>12</v>
      </c>
      <c r="Q1527" s="9">
        <v>0</v>
      </c>
    </row>
    <row r="1528" spans="1:17">
      <c r="A1528" s="8" t="s">
        <v>3701</v>
      </c>
      <c r="B1528" s="8" t="s">
        <v>1196</v>
      </c>
      <c r="C1528" s="8" t="s">
        <v>24</v>
      </c>
      <c r="D1528" s="8" t="s">
        <v>31</v>
      </c>
      <c r="E1528" s="8" t="s">
        <v>1389</v>
      </c>
      <c r="F1528" s="8" t="s">
        <v>1375</v>
      </c>
      <c r="G1528" s="8">
        <v>50.82</v>
      </c>
      <c r="H1528" s="8">
        <v>15.61</v>
      </c>
      <c r="I1528" s="8">
        <v>0.50180000000000002</v>
      </c>
      <c r="J1528" s="8">
        <v>1.2253000000000001</v>
      </c>
      <c r="K1528" s="8" t="s">
        <v>1385</v>
      </c>
      <c r="L1528" s="8">
        <v>594</v>
      </c>
      <c r="M1528" s="8" t="s">
        <v>1381</v>
      </c>
      <c r="N1528" s="89" t="s">
        <v>1681</v>
      </c>
      <c r="O1528" s="8"/>
      <c r="P1528" s="8">
        <v>60</v>
      </c>
      <c r="Q1528" s="8">
        <v>0</v>
      </c>
    </row>
    <row r="1529" spans="1:17">
      <c r="A1529" s="9" t="s">
        <v>3702</v>
      </c>
      <c r="B1529" s="9" t="s">
        <v>645</v>
      </c>
      <c r="C1529" s="9" t="s">
        <v>41</v>
      </c>
      <c r="D1529" s="9" t="s">
        <v>44</v>
      </c>
      <c r="E1529" s="9" t="s">
        <v>1411</v>
      </c>
      <c r="F1529" s="9" t="s">
        <v>1384</v>
      </c>
      <c r="G1529" s="9">
        <v>72.69</v>
      </c>
      <c r="H1529" s="9">
        <v>15.58</v>
      </c>
      <c r="I1529" s="9">
        <v>0.84630000000000005</v>
      </c>
      <c r="J1529" s="9">
        <v>1.4263999999999999</v>
      </c>
      <c r="K1529" s="9" t="s">
        <v>1412</v>
      </c>
      <c r="L1529" s="9">
        <v>831</v>
      </c>
      <c r="M1529" s="9" t="s">
        <v>1403</v>
      </c>
      <c r="N1529" s="90" t="s">
        <v>2782</v>
      </c>
      <c r="O1529" s="9" t="s">
        <v>2654</v>
      </c>
      <c r="P1529" s="9">
        <v>84</v>
      </c>
      <c r="Q1529" s="9">
        <v>19.41</v>
      </c>
    </row>
    <row r="1530" spans="1:17">
      <c r="A1530" s="8" t="s">
        <v>3703</v>
      </c>
      <c r="B1530" s="8" t="s">
        <v>642</v>
      </c>
      <c r="C1530" s="8" t="s">
        <v>41</v>
      </c>
      <c r="D1530" s="8" t="s">
        <v>10</v>
      </c>
      <c r="E1530" s="8" t="s">
        <v>1408</v>
      </c>
      <c r="F1530" s="8" t="s">
        <v>1375</v>
      </c>
      <c r="G1530" s="8">
        <v>85.51</v>
      </c>
      <c r="H1530" s="8">
        <v>14.89</v>
      </c>
      <c r="I1530" s="8">
        <v>1.5371999999999999</v>
      </c>
      <c r="J1530" s="8">
        <v>1.6448</v>
      </c>
      <c r="K1530" s="8" t="s">
        <v>1395</v>
      </c>
      <c r="L1530" s="8">
        <v>844</v>
      </c>
      <c r="M1530" s="8" t="s">
        <v>1403</v>
      </c>
      <c r="N1530" s="89" t="s">
        <v>2665</v>
      </c>
      <c r="O1530" s="8" t="s">
        <v>2117</v>
      </c>
      <c r="P1530" s="8">
        <v>84</v>
      </c>
      <c r="Q1530" s="8">
        <v>58.99</v>
      </c>
    </row>
    <row r="1531" spans="1:17">
      <c r="A1531" s="9" t="s">
        <v>3704</v>
      </c>
      <c r="B1531" s="9" t="s">
        <v>1180</v>
      </c>
      <c r="C1531" s="9" t="s">
        <v>38</v>
      </c>
      <c r="D1531" s="9" t="s">
        <v>10</v>
      </c>
      <c r="E1531" s="9" t="s">
        <v>1389</v>
      </c>
      <c r="F1531" s="9" t="s">
        <v>1384</v>
      </c>
      <c r="G1531" s="9">
        <v>2.95</v>
      </c>
      <c r="H1531" s="9">
        <v>10.55</v>
      </c>
      <c r="I1531" s="9">
        <v>2.5700000000000001E-2</v>
      </c>
      <c r="J1531" s="9">
        <v>7.5600000000000001E-2</v>
      </c>
      <c r="K1531" s="9" t="s">
        <v>1385</v>
      </c>
      <c r="L1531" s="9">
        <v>629</v>
      </c>
      <c r="M1531" s="9" t="s">
        <v>1386</v>
      </c>
      <c r="N1531" s="90" t="s">
        <v>744</v>
      </c>
      <c r="O1531" s="9"/>
      <c r="P1531" s="9">
        <v>48</v>
      </c>
      <c r="Q1531" s="9">
        <v>0</v>
      </c>
    </row>
    <row r="1532" spans="1:17">
      <c r="A1532" s="8" t="s">
        <v>3705</v>
      </c>
      <c r="B1532" s="8" t="s">
        <v>339</v>
      </c>
      <c r="C1532" s="8" t="s">
        <v>16</v>
      </c>
      <c r="D1532" s="8" t="s">
        <v>31</v>
      </c>
      <c r="E1532" s="8" t="s">
        <v>1400</v>
      </c>
      <c r="F1532" s="8" t="s">
        <v>1375</v>
      </c>
      <c r="G1532" s="8">
        <v>3.14</v>
      </c>
      <c r="H1532" s="8">
        <v>11.62</v>
      </c>
      <c r="I1532" s="8">
        <v>4.9399999999999999E-2</v>
      </c>
      <c r="J1532" s="8">
        <v>3.6900000000000002E-2</v>
      </c>
      <c r="K1532" s="8" t="s">
        <v>1395</v>
      </c>
      <c r="L1532" s="8">
        <v>608</v>
      </c>
      <c r="M1532" s="8" t="s">
        <v>1396</v>
      </c>
      <c r="N1532" s="89" t="s">
        <v>3221</v>
      </c>
      <c r="O1532" s="8" t="s">
        <v>3550</v>
      </c>
      <c r="P1532" s="8">
        <v>180</v>
      </c>
      <c r="Q1532" s="8">
        <v>1.24</v>
      </c>
    </row>
    <row r="1533" spans="1:17">
      <c r="A1533" s="9" t="s">
        <v>3706</v>
      </c>
      <c r="B1533" s="9" t="s">
        <v>146</v>
      </c>
      <c r="C1533" s="9" t="s">
        <v>16</v>
      </c>
      <c r="D1533" s="9" t="s">
        <v>1360</v>
      </c>
      <c r="E1533" s="9" t="s">
        <v>1389</v>
      </c>
      <c r="F1533" s="9" t="s">
        <v>1375</v>
      </c>
      <c r="G1533" s="9">
        <v>10.49</v>
      </c>
      <c r="H1533" s="9">
        <v>15.3</v>
      </c>
      <c r="I1533" s="9">
        <v>0.11</v>
      </c>
      <c r="J1533" s="9">
        <v>0.20419999999999999</v>
      </c>
      <c r="K1533" s="9" t="s">
        <v>1412</v>
      </c>
      <c r="L1533" s="9">
        <v>823</v>
      </c>
      <c r="M1533" s="9" t="s">
        <v>1377</v>
      </c>
      <c r="N1533" s="90" t="s">
        <v>890</v>
      </c>
      <c r="O1533" s="9" t="s">
        <v>1708</v>
      </c>
      <c r="P1533" s="9">
        <v>84</v>
      </c>
      <c r="Q1533" s="9">
        <v>6.29</v>
      </c>
    </row>
    <row r="1534" spans="1:17">
      <c r="A1534" s="8" t="s">
        <v>3707</v>
      </c>
      <c r="B1534" s="8" t="s">
        <v>1022</v>
      </c>
      <c r="C1534" s="8" t="s">
        <v>7</v>
      </c>
      <c r="D1534" s="8" t="s">
        <v>31</v>
      </c>
      <c r="E1534" s="8" t="s">
        <v>1389</v>
      </c>
      <c r="F1534" s="8" t="s">
        <v>1384</v>
      </c>
      <c r="G1534" s="8">
        <v>89.64</v>
      </c>
      <c r="H1534" s="8">
        <v>14.93</v>
      </c>
      <c r="I1534" s="8">
        <v>1.7205999999999999</v>
      </c>
      <c r="J1534" s="8">
        <v>1.4423999999999999</v>
      </c>
      <c r="K1534" s="8" t="s">
        <v>1412</v>
      </c>
      <c r="L1534" s="8">
        <v>855</v>
      </c>
      <c r="M1534" s="8" t="s">
        <v>1396</v>
      </c>
      <c r="N1534" s="89" t="s">
        <v>1925</v>
      </c>
      <c r="O1534" s="8" t="s">
        <v>158</v>
      </c>
      <c r="P1534" s="8">
        <v>120</v>
      </c>
      <c r="Q1534" s="8">
        <v>56.25</v>
      </c>
    </row>
    <row r="1535" spans="1:17">
      <c r="A1535" s="9" t="s">
        <v>3708</v>
      </c>
      <c r="B1535" s="9" t="s">
        <v>207</v>
      </c>
      <c r="C1535" s="9" t="s">
        <v>16</v>
      </c>
      <c r="D1535" s="9" t="s">
        <v>31</v>
      </c>
      <c r="E1535" s="9" t="s">
        <v>1389</v>
      </c>
      <c r="F1535" s="9" t="s">
        <v>1390</v>
      </c>
      <c r="G1535" s="9">
        <v>80.28</v>
      </c>
      <c r="H1535" s="9">
        <v>12.85</v>
      </c>
      <c r="I1535" s="9">
        <v>1.0238</v>
      </c>
      <c r="J1535" s="9">
        <v>3.8109999999999999</v>
      </c>
      <c r="K1535" s="9" t="s">
        <v>1395</v>
      </c>
      <c r="L1535" s="9">
        <v>726</v>
      </c>
      <c r="M1535" s="9" t="s">
        <v>1396</v>
      </c>
      <c r="N1535" s="90" t="s">
        <v>1331</v>
      </c>
      <c r="O1535" s="9" t="s">
        <v>2531</v>
      </c>
      <c r="P1535" s="9">
        <v>24</v>
      </c>
      <c r="Q1535" s="9">
        <v>58.72</v>
      </c>
    </row>
    <row r="1536" spans="1:17">
      <c r="A1536" s="8" t="s">
        <v>3709</v>
      </c>
      <c r="B1536" s="8" t="s">
        <v>1338</v>
      </c>
      <c r="C1536" s="8" t="s">
        <v>24</v>
      </c>
      <c r="D1536" s="8" t="s">
        <v>10</v>
      </c>
      <c r="E1536" s="8" t="s">
        <v>1411</v>
      </c>
      <c r="F1536" s="8" t="s">
        <v>1390</v>
      </c>
      <c r="G1536" s="8">
        <v>87.57</v>
      </c>
      <c r="H1536" s="8">
        <v>15.11</v>
      </c>
      <c r="I1536" s="8">
        <v>1.5652999999999999</v>
      </c>
      <c r="J1536" s="8">
        <v>1.6952</v>
      </c>
      <c r="K1536" s="8" t="s">
        <v>1412</v>
      </c>
      <c r="L1536" s="8">
        <v>644</v>
      </c>
      <c r="M1536" s="8" t="s">
        <v>1377</v>
      </c>
      <c r="N1536" s="89" t="s">
        <v>2515</v>
      </c>
      <c r="O1536" s="8" t="s">
        <v>1797</v>
      </c>
      <c r="P1536" s="8">
        <v>84</v>
      </c>
      <c r="Q1536" s="8">
        <v>78.12</v>
      </c>
    </row>
    <row r="1537" spans="1:17">
      <c r="A1537" s="9" t="s">
        <v>3710</v>
      </c>
      <c r="B1537" s="9" t="s">
        <v>1334</v>
      </c>
      <c r="C1537" s="9" t="s">
        <v>38</v>
      </c>
      <c r="D1537" s="9" t="s">
        <v>1360</v>
      </c>
      <c r="E1537" s="9" t="s">
        <v>1408</v>
      </c>
      <c r="F1537" s="9" t="s">
        <v>1375</v>
      </c>
      <c r="G1537" s="9">
        <v>25.36</v>
      </c>
      <c r="H1537" s="9">
        <v>12.24</v>
      </c>
      <c r="I1537" s="9">
        <v>0.41020000000000001</v>
      </c>
      <c r="J1537" s="9">
        <v>0.84519999999999995</v>
      </c>
      <c r="K1537" s="9" t="s">
        <v>1385</v>
      </c>
      <c r="L1537" s="9">
        <v>556</v>
      </c>
      <c r="M1537" s="9" t="s">
        <v>1381</v>
      </c>
      <c r="N1537" s="90" t="s">
        <v>3608</v>
      </c>
      <c r="O1537" s="9"/>
      <c r="P1537" s="9">
        <v>36</v>
      </c>
      <c r="Q1537" s="9">
        <v>0</v>
      </c>
    </row>
    <row r="1538" spans="1:17">
      <c r="A1538" s="8" t="s">
        <v>3711</v>
      </c>
      <c r="B1538" s="8" t="s">
        <v>423</v>
      </c>
      <c r="C1538" s="8" t="s">
        <v>28</v>
      </c>
      <c r="D1538" s="8" t="s">
        <v>1360</v>
      </c>
      <c r="E1538" s="8" t="s">
        <v>1380</v>
      </c>
      <c r="F1538" s="8" t="s">
        <v>1384</v>
      </c>
      <c r="G1538" s="8">
        <v>46.36</v>
      </c>
      <c r="H1538" s="8">
        <v>10.94</v>
      </c>
      <c r="I1538" s="8">
        <v>0.43290000000000001</v>
      </c>
      <c r="J1538" s="8">
        <v>4.0960999999999999</v>
      </c>
      <c r="K1538" s="8" t="s">
        <v>1412</v>
      </c>
      <c r="L1538" s="8">
        <v>780</v>
      </c>
      <c r="M1538" s="8" t="s">
        <v>1403</v>
      </c>
      <c r="N1538" s="89" t="s">
        <v>2086</v>
      </c>
      <c r="O1538" s="8" t="s">
        <v>471</v>
      </c>
      <c r="P1538" s="8">
        <v>12</v>
      </c>
      <c r="Q1538" s="8">
        <v>36.5</v>
      </c>
    </row>
    <row r="1539" spans="1:17">
      <c r="A1539" s="9" t="s">
        <v>3712</v>
      </c>
      <c r="B1539" s="9" t="s">
        <v>708</v>
      </c>
      <c r="C1539" s="9" t="s">
        <v>35</v>
      </c>
      <c r="D1539" s="9" t="s">
        <v>10</v>
      </c>
      <c r="E1539" s="9" t="s">
        <v>1408</v>
      </c>
      <c r="F1539" s="9" t="s">
        <v>1384</v>
      </c>
      <c r="G1539" s="9">
        <v>68.900000000000006</v>
      </c>
      <c r="H1539" s="9">
        <v>12.15</v>
      </c>
      <c r="I1539" s="9">
        <v>1.288</v>
      </c>
      <c r="J1539" s="9">
        <v>0.76590000000000003</v>
      </c>
      <c r="K1539" s="9" t="s">
        <v>1385</v>
      </c>
      <c r="L1539" s="9">
        <v>617</v>
      </c>
      <c r="M1539" s="9" t="s">
        <v>1381</v>
      </c>
      <c r="N1539" s="90" t="s">
        <v>2169</v>
      </c>
      <c r="O1539" s="9"/>
      <c r="P1539" s="9">
        <v>240</v>
      </c>
      <c r="Q1539" s="9">
        <v>0</v>
      </c>
    </row>
    <row r="1540" spans="1:17">
      <c r="A1540" s="8" t="s">
        <v>3713</v>
      </c>
      <c r="B1540" s="8" t="s">
        <v>489</v>
      </c>
      <c r="C1540" s="8" t="s">
        <v>32</v>
      </c>
      <c r="D1540" s="8" t="s">
        <v>10</v>
      </c>
      <c r="E1540" s="8" t="s">
        <v>1380</v>
      </c>
      <c r="F1540" s="8" t="s">
        <v>1390</v>
      </c>
      <c r="G1540" s="8">
        <v>22.44</v>
      </c>
      <c r="H1540" s="8">
        <v>16.64</v>
      </c>
      <c r="I1540" s="8">
        <v>0.28870000000000001</v>
      </c>
      <c r="J1540" s="8">
        <v>0.32300000000000001</v>
      </c>
      <c r="K1540" s="8" t="s">
        <v>1385</v>
      </c>
      <c r="L1540" s="8">
        <v>713</v>
      </c>
      <c r="M1540" s="8" t="s">
        <v>1403</v>
      </c>
      <c r="N1540" s="89" t="s">
        <v>3714</v>
      </c>
      <c r="O1540" s="8" t="s">
        <v>1929</v>
      </c>
      <c r="P1540" s="8">
        <v>240</v>
      </c>
      <c r="Q1540" s="8">
        <v>0</v>
      </c>
    </row>
    <row r="1541" spans="1:17">
      <c r="A1541" s="9" t="s">
        <v>3715</v>
      </c>
      <c r="B1541" s="9" t="s">
        <v>633</v>
      </c>
      <c r="C1541" s="9" t="s">
        <v>12</v>
      </c>
      <c r="D1541" s="9" t="s">
        <v>44</v>
      </c>
      <c r="E1541" s="9" t="s">
        <v>1389</v>
      </c>
      <c r="F1541" s="9" t="s">
        <v>1390</v>
      </c>
      <c r="G1541" s="9">
        <v>52.78</v>
      </c>
      <c r="H1541" s="9">
        <v>13.09</v>
      </c>
      <c r="I1541" s="9">
        <v>0.82420000000000004</v>
      </c>
      <c r="J1541" s="9">
        <v>0.96279999999999999</v>
      </c>
      <c r="K1541" s="9" t="s">
        <v>1385</v>
      </c>
      <c r="L1541" s="9">
        <v>820</v>
      </c>
      <c r="M1541" s="9" t="s">
        <v>1381</v>
      </c>
      <c r="N1541" s="90" t="s">
        <v>2530</v>
      </c>
      <c r="O1541" s="9"/>
      <c r="P1541" s="9">
        <v>84</v>
      </c>
      <c r="Q1541" s="9">
        <v>0</v>
      </c>
    </row>
    <row r="1542" spans="1:17">
      <c r="A1542" s="8" t="s">
        <v>3716</v>
      </c>
      <c r="B1542" s="8" t="s">
        <v>142</v>
      </c>
      <c r="C1542" s="8" t="s">
        <v>28</v>
      </c>
      <c r="D1542" s="8" t="s">
        <v>10</v>
      </c>
      <c r="E1542" s="8" t="s">
        <v>1374</v>
      </c>
      <c r="F1542" s="8" t="s">
        <v>1390</v>
      </c>
      <c r="G1542" s="8">
        <v>38.799999999999997</v>
      </c>
      <c r="H1542" s="8">
        <v>15.85</v>
      </c>
      <c r="I1542" s="8">
        <v>0.50609999999999999</v>
      </c>
      <c r="J1542" s="8">
        <v>1.3612</v>
      </c>
      <c r="K1542" s="8" t="s">
        <v>1376</v>
      </c>
      <c r="L1542" s="8">
        <v>832</v>
      </c>
      <c r="M1542" s="8" t="s">
        <v>1377</v>
      </c>
      <c r="N1542" s="89" t="s">
        <v>329</v>
      </c>
      <c r="O1542" s="8" t="s">
        <v>2007</v>
      </c>
      <c r="P1542" s="8">
        <v>36</v>
      </c>
      <c r="Q1542" s="8">
        <v>5.01</v>
      </c>
    </row>
    <row r="1543" spans="1:17">
      <c r="A1543" s="9" t="s">
        <v>3717</v>
      </c>
      <c r="B1543" s="9" t="s">
        <v>758</v>
      </c>
      <c r="C1543" s="9" t="s">
        <v>16</v>
      </c>
      <c r="D1543" s="9" t="s">
        <v>10</v>
      </c>
      <c r="E1543" s="9" t="s">
        <v>1374</v>
      </c>
      <c r="F1543" s="9" t="s">
        <v>1390</v>
      </c>
      <c r="G1543" s="9">
        <v>98.37</v>
      </c>
      <c r="H1543" s="9">
        <v>14.86</v>
      </c>
      <c r="I1543" s="9">
        <v>1.7679</v>
      </c>
      <c r="J1543" s="9">
        <v>1.3673999999999999</v>
      </c>
      <c r="K1543" s="9" t="s">
        <v>1395</v>
      </c>
      <c r="L1543" s="9">
        <v>618</v>
      </c>
      <c r="M1543" s="9" t="s">
        <v>1381</v>
      </c>
      <c r="N1543" s="90" t="s">
        <v>2084</v>
      </c>
      <c r="O1543" s="9"/>
      <c r="P1543" s="9">
        <v>180</v>
      </c>
      <c r="Q1543" s="9">
        <v>48.14</v>
      </c>
    </row>
    <row r="1544" spans="1:17">
      <c r="A1544" s="8" t="s">
        <v>3718</v>
      </c>
      <c r="B1544" s="8" t="s">
        <v>729</v>
      </c>
      <c r="C1544" s="8" t="s">
        <v>38</v>
      </c>
      <c r="D1544" s="8" t="s">
        <v>1360</v>
      </c>
      <c r="E1544" s="8" t="s">
        <v>1374</v>
      </c>
      <c r="F1544" s="8" t="s">
        <v>1390</v>
      </c>
      <c r="G1544" s="8">
        <v>71.48</v>
      </c>
      <c r="H1544" s="8">
        <v>13.37</v>
      </c>
      <c r="I1544" s="8">
        <v>0.41070000000000001</v>
      </c>
      <c r="J1544" s="8">
        <v>1.0829</v>
      </c>
      <c r="K1544" s="8" t="s">
        <v>1358</v>
      </c>
      <c r="L1544" s="8">
        <v>592</v>
      </c>
      <c r="M1544" s="8" t="s">
        <v>1377</v>
      </c>
      <c r="N1544" s="89" t="s">
        <v>1671</v>
      </c>
      <c r="O1544" s="8" t="s">
        <v>1807</v>
      </c>
      <c r="P1544" s="8">
        <v>120</v>
      </c>
      <c r="Q1544" s="8">
        <v>43.51</v>
      </c>
    </row>
    <row r="1545" spans="1:17">
      <c r="A1545" s="9" t="s">
        <v>3719</v>
      </c>
      <c r="B1545" s="9" t="s">
        <v>228</v>
      </c>
      <c r="C1545" s="9" t="s">
        <v>24</v>
      </c>
      <c r="D1545" s="9" t="s">
        <v>31</v>
      </c>
      <c r="E1545" s="9" t="s">
        <v>1408</v>
      </c>
      <c r="F1545" s="9" t="s">
        <v>1390</v>
      </c>
      <c r="G1545" s="9">
        <v>55.31</v>
      </c>
      <c r="H1545" s="9">
        <v>17.309999999999999</v>
      </c>
      <c r="I1545" s="9">
        <v>0.4924</v>
      </c>
      <c r="J1545" s="9">
        <v>0.86339999999999995</v>
      </c>
      <c r="K1545" s="9" t="s">
        <v>1412</v>
      </c>
      <c r="L1545" s="9">
        <v>838</v>
      </c>
      <c r="M1545" s="9" t="s">
        <v>1396</v>
      </c>
      <c r="N1545" s="90" t="s">
        <v>2941</v>
      </c>
      <c r="O1545" s="9" t="s">
        <v>3628</v>
      </c>
      <c r="P1545" s="9">
        <v>180</v>
      </c>
      <c r="Q1545" s="9">
        <v>30.3</v>
      </c>
    </row>
    <row r="1546" spans="1:17">
      <c r="A1546" s="8" t="s">
        <v>3720</v>
      </c>
      <c r="B1546" s="8" t="s">
        <v>181</v>
      </c>
      <c r="C1546" s="8" t="s">
        <v>38</v>
      </c>
      <c r="D1546" s="8" t="s">
        <v>31</v>
      </c>
      <c r="E1546" s="8" t="s">
        <v>1400</v>
      </c>
      <c r="F1546" s="8" t="s">
        <v>1384</v>
      </c>
      <c r="G1546" s="8">
        <v>9.32</v>
      </c>
      <c r="H1546" s="8">
        <v>12.24</v>
      </c>
      <c r="I1546" s="8">
        <v>9.5699999999999993E-2</v>
      </c>
      <c r="J1546" s="8">
        <v>0.16569999999999999</v>
      </c>
      <c r="K1546" s="8" t="s">
        <v>1376</v>
      </c>
      <c r="L1546" s="8">
        <v>885</v>
      </c>
      <c r="M1546" s="8" t="s">
        <v>1386</v>
      </c>
      <c r="N1546" s="89" t="s">
        <v>943</v>
      </c>
      <c r="O1546" s="8"/>
      <c r="P1546" s="8">
        <v>84</v>
      </c>
      <c r="Q1546" s="8">
        <v>2.9</v>
      </c>
    </row>
    <row r="1547" spans="1:17">
      <c r="A1547" s="9" t="s">
        <v>3721</v>
      </c>
      <c r="B1547" s="9" t="s">
        <v>1288</v>
      </c>
      <c r="C1547" s="9" t="s">
        <v>35</v>
      </c>
      <c r="D1547" s="9" t="s">
        <v>1360</v>
      </c>
      <c r="E1547" s="9" t="s">
        <v>1411</v>
      </c>
      <c r="F1547" s="9" t="s">
        <v>1384</v>
      </c>
      <c r="G1547" s="9">
        <v>2.61</v>
      </c>
      <c r="H1547" s="9">
        <v>11.34</v>
      </c>
      <c r="I1547" s="9">
        <v>4.5699999999999998E-2</v>
      </c>
      <c r="J1547" s="9">
        <v>4.5199999999999997E-2</v>
      </c>
      <c r="K1547" s="9" t="s">
        <v>1376</v>
      </c>
      <c r="L1547" s="9">
        <v>724</v>
      </c>
      <c r="M1547" s="9" t="s">
        <v>1426</v>
      </c>
      <c r="N1547" s="90" t="s">
        <v>2121</v>
      </c>
      <c r="O1547" s="9"/>
      <c r="P1547" s="9">
        <v>84</v>
      </c>
      <c r="Q1547" s="9">
        <v>0.79</v>
      </c>
    </row>
    <row r="1548" spans="1:17">
      <c r="A1548" s="8" t="s">
        <v>3722</v>
      </c>
      <c r="B1548" s="8" t="s">
        <v>1137</v>
      </c>
      <c r="C1548" s="8" t="s">
        <v>20</v>
      </c>
      <c r="D1548" s="8" t="s">
        <v>10</v>
      </c>
      <c r="E1548" s="8" t="s">
        <v>1374</v>
      </c>
      <c r="F1548" s="8" t="s">
        <v>1384</v>
      </c>
      <c r="G1548" s="8">
        <v>10.84</v>
      </c>
      <c r="H1548" s="8">
        <v>13.63</v>
      </c>
      <c r="I1548" s="8">
        <v>7.1800000000000003E-2</v>
      </c>
      <c r="J1548" s="8">
        <v>0.36849999999999999</v>
      </c>
      <c r="K1548" s="8"/>
      <c r="L1548" s="8">
        <v>863</v>
      </c>
      <c r="M1548" s="8" t="s">
        <v>1396</v>
      </c>
      <c r="N1548" s="89" t="s">
        <v>1618</v>
      </c>
      <c r="O1548" s="8" t="s">
        <v>1619</v>
      </c>
      <c r="P1548" s="8">
        <v>36</v>
      </c>
      <c r="Q1548" s="8">
        <v>6.13</v>
      </c>
    </row>
    <row r="1549" spans="1:17">
      <c r="A1549" s="9" t="s">
        <v>3723</v>
      </c>
      <c r="B1549" s="9" t="s">
        <v>228</v>
      </c>
      <c r="C1549" s="9" t="s">
        <v>16</v>
      </c>
      <c r="D1549" s="9" t="s">
        <v>31</v>
      </c>
      <c r="E1549" s="9" t="s">
        <v>1374</v>
      </c>
      <c r="F1549" s="9" t="s">
        <v>1384</v>
      </c>
      <c r="G1549" s="9">
        <v>14.71</v>
      </c>
      <c r="H1549" s="9">
        <v>16.5</v>
      </c>
      <c r="I1549" s="9">
        <v>0.1479</v>
      </c>
      <c r="J1549" s="9">
        <v>1.3381000000000001</v>
      </c>
      <c r="K1549" s="9" t="s">
        <v>1385</v>
      </c>
      <c r="L1549" s="9">
        <v>725</v>
      </c>
      <c r="M1549" s="9" t="s">
        <v>1426</v>
      </c>
      <c r="N1549" s="90" t="s">
        <v>1902</v>
      </c>
      <c r="O1549" s="9"/>
      <c r="P1549" s="9">
        <v>12</v>
      </c>
      <c r="Q1549" s="9">
        <v>0</v>
      </c>
    </row>
    <row r="1550" spans="1:17">
      <c r="A1550" s="8" t="s">
        <v>3724</v>
      </c>
      <c r="B1550" s="8" t="s">
        <v>126</v>
      </c>
      <c r="C1550" s="8" t="s">
        <v>41</v>
      </c>
      <c r="D1550" s="8" t="s">
        <v>23</v>
      </c>
      <c r="E1550" s="8" t="s">
        <v>1411</v>
      </c>
      <c r="F1550" s="8" t="s">
        <v>1384</v>
      </c>
      <c r="G1550" s="8">
        <v>57.23</v>
      </c>
      <c r="H1550" s="8">
        <v>14.44</v>
      </c>
      <c r="I1550" s="8">
        <v>0.48949999999999999</v>
      </c>
      <c r="J1550" s="8">
        <v>0.73</v>
      </c>
      <c r="K1550" s="8"/>
      <c r="L1550" s="8">
        <v>886</v>
      </c>
      <c r="M1550" s="8" t="s">
        <v>1386</v>
      </c>
      <c r="N1550" s="89" t="s">
        <v>1710</v>
      </c>
      <c r="O1550" s="8"/>
      <c r="P1550" s="8">
        <v>240</v>
      </c>
      <c r="Q1550" s="8">
        <v>24.09</v>
      </c>
    </row>
    <row r="1551" spans="1:17">
      <c r="A1551" s="9" t="s">
        <v>3725</v>
      </c>
      <c r="B1551" s="9" t="s">
        <v>1141</v>
      </c>
      <c r="C1551" s="9" t="s">
        <v>24</v>
      </c>
      <c r="D1551" s="9" t="s">
        <v>1360</v>
      </c>
      <c r="E1551" s="9" t="s">
        <v>1411</v>
      </c>
      <c r="F1551" s="9" t="s">
        <v>1384</v>
      </c>
      <c r="G1551" s="9">
        <v>77.47</v>
      </c>
      <c r="H1551" s="9">
        <v>7.83</v>
      </c>
      <c r="I1551" s="9">
        <v>0.47970000000000002</v>
      </c>
      <c r="J1551" s="9">
        <v>1.8851</v>
      </c>
      <c r="K1551" s="9"/>
      <c r="L1551" s="9">
        <v>860</v>
      </c>
      <c r="M1551" s="9" t="s">
        <v>1386</v>
      </c>
      <c r="N1551" s="90" t="s">
        <v>560</v>
      </c>
      <c r="O1551" s="9"/>
      <c r="P1551" s="9">
        <v>48</v>
      </c>
      <c r="Q1551" s="9">
        <v>48.47</v>
      </c>
    </row>
    <row r="1552" spans="1:17">
      <c r="A1552" s="8" t="s">
        <v>3726</v>
      </c>
      <c r="B1552" s="8" t="s">
        <v>1016</v>
      </c>
      <c r="C1552" s="8" t="s">
        <v>24</v>
      </c>
      <c r="D1552" s="8" t="s">
        <v>10</v>
      </c>
      <c r="E1552" s="8" t="s">
        <v>1400</v>
      </c>
      <c r="F1552" s="8" t="s">
        <v>1390</v>
      </c>
      <c r="G1552" s="8">
        <v>57.07</v>
      </c>
      <c r="H1552" s="8">
        <v>10.96</v>
      </c>
      <c r="I1552" s="8">
        <v>0.51770000000000005</v>
      </c>
      <c r="J1552" s="8">
        <v>0.78480000000000005</v>
      </c>
      <c r="K1552" s="8" t="s">
        <v>1395</v>
      </c>
      <c r="L1552" s="8">
        <v>657</v>
      </c>
      <c r="M1552" s="8" t="s">
        <v>1403</v>
      </c>
      <c r="N1552" s="89" t="s">
        <v>587</v>
      </c>
      <c r="O1552" s="8" t="s">
        <v>3727</v>
      </c>
      <c r="P1552" s="8">
        <v>120</v>
      </c>
      <c r="Q1552" s="8">
        <v>15.15</v>
      </c>
    </row>
    <row r="1553" spans="1:17">
      <c r="A1553" s="9" t="s">
        <v>3728</v>
      </c>
      <c r="B1553" s="9" t="s">
        <v>616</v>
      </c>
      <c r="C1553" s="9" t="s">
        <v>16</v>
      </c>
      <c r="D1553" s="9" t="s">
        <v>1360</v>
      </c>
      <c r="E1553" s="9" t="s">
        <v>1408</v>
      </c>
      <c r="F1553" s="9" t="s">
        <v>1384</v>
      </c>
      <c r="G1553" s="9">
        <v>45.78</v>
      </c>
      <c r="H1553" s="9">
        <v>11.95</v>
      </c>
      <c r="I1553" s="9">
        <v>0.23180000000000001</v>
      </c>
      <c r="J1553" s="9">
        <v>1.5195000000000001</v>
      </c>
      <c r="K1553" s="9" t="s">
        <v>1395</v>
      </c>
      <c r="L1553" s="9">
        <v>719</v>
      </c>
      <c r="M1553" s="9" t="s">
        <v>1396</v>
      </c>
      <c r="N1553" s="90" t="s">
        <v>2280</v>
      </c>
      <c r="O1553" s="9" t="s">
        <v>3729</v>
      </c>
      <c r="P1553" s="9">
        <v>36</v>
      </c>
      <c r="Q1553" s="9">
        <v>39.47</v>
      </c>
    </row>
    <row r="1554" spans="1:17">
      <c r="A1554" s="8" t="s">
        <v>3730</v>
      </c>
      <c r="B1554" s="8" t="s">
        <v>1075</v>
      </c>
      <c r="C1554" s="8" t="s">
        <v>35</v>
      </c>
      <c r="D1554" s="8" t="s">
        <v>44</v>
      </c>
      <c r="E1554" s="8" t="s">
        <v>1380</v>
      </c>
      <c r="F1554" s="8" t="s">
        <v>1384</v>
      </c>
      <c r="G1554" s="8">
        <v>36.58</v>
      </c>
      <c r="H1554" s="8">
        <v>13.21</v>
      </c>
      <c r="I1554" s="8">
        <v>0.58709999999999996</v>
      </c>
      <c r="J1554" s="8">
        <v>0.83620000000000005</v>
      </c>
      <c r="K1554" s="8" t="s">
        <v>1385</v>
      </c>
      <c r="L1554" s="8">
        <v>745</v>
      </c>
      <c r="M1554" s="8" t="s">
        <v>1403</v>
      </c>
      <c r="N1554" s="89" t="s">
        <v>3118</v>
      </c>
      <c r="O1554" s="8" t="s">
        <v>3410</v>
      </c>
      <c r="P1554" s="8">
        <v>60</v>
      </c>
      <c r="Q1554" s="8">
        <v>0</v>
      </c>
    </row>
    <row r="1555" spans="1:17">
      <c r="A1555" s="9" t="s">
        <v>3731</v>
      </c>
      <c r="B1555" s="9" t="s">
        <v>84</v>
      </c>
      <c r="C1555" s="9" t="s">
        <v>28</v>
      </c>
      <c r="D1555" s="9" t="s">
        <v>10</v>
      </c>
      <c r="E1555" s="9" t="s">
        <v>1400</v>
      </c>
      <c r="F1555" s="9" t="s">
        <v>1375</v>
      </c>
      <c r="G1555" s="9">
        <v>43.7</v>
      </c>
      <c r="H1555" s="9">
        <v>16.309999999999999</v>
      </c>
      <c r="I1555" s="9">
        <v>0.77549999999999997</v>
      </c>
      <c r="J1555" s="9">
        <v>1.2454000000000001</v>
      </c>
      <c r="K1555" s="9" t="s">
        <v>1358</v>
      </c>
      <c r="L1555" s="9">
        <v>724</v>
      </c>
      <c r="M1555" s="9" t="s">
        <v>1386</v>
      </c>
      <c r="N1555" s="90" t="s">
        <v>1398</v>
      </c>
      <c r="O1555" s="9"/>
      <c r="P1555" s="9">
        <v>48</v>
      </c>
      <c r="Q1555" s="9">
        <v>23.95</v>
      </c>
    </row>
    <row r="1556" spans="1:17">
      <c r="A1556" s="8" t="s">
        <v>3732</v>
      </c>
      <c r="B1556" s="8" t="s">
        <v>950</v>
      </c>
      <c r="C1556" s="8" t="s">
        <v>41</v>
      </c>
      <c r="D1556" s="8" t="s">
        <v>10</v>
      </c>
      <c r="E1556" s="8" t="s">
        <v>1411</v>
      </c>
      <c r="F1556" s="8" t="s">
        <v>1390</v>
      </c>
      <c r="G1556" s="8">
        <v>38.78</v>
      </c>
      <c r="H1556" s="8">
        <v>8.41</v>
      </c>
      <c r="I1556" s="8">
        <v>0.27560000000000001</v>
      </c>
      <c r="J1556" s="8">
        <v>0.47899999999999998</v>
      </c>
      <c r="K1556" s="8" t="s">
        <v>1358</v>
      </c>
      <c r="L1556" s="8">
        <v>763</v>
      </c>
      <c r="M1556" s="8" t="s">
        <v>1426</v>
      </c>
      <c r="N1556" s="89" t="s">
        <v>1243</v>
      </c>
      <c r="O1556" s="8"/>
      <c r="P1556" s="8">
        <v>120</v>
      </c>
      <c r="Q1556" s="8">
        <v>13.86</v>
      </c>
    </row>
    <row r="1557" spans="1:17">
      <c r="A1557" s="9" t="s">
        <v>3733</v>
      </c>
      <c r="B1557" s="9" t="s">
        <v>1144</v>
      </c>
      <c r="C1557" s="9" t="s">
        <v>24</v>
      </c>
      <c r="D1557" s="9" t="s">
        <v>23</v>
      </c>
      <c r="E1557" s="9" t="s">
        <v>1389</v>
      </c>
      <c r="F1557" s="9" t="s">
        <v>1375</v>
      </c>
      <c r="G1557" s="9">
        <v>54.13</v>
      </c>
      <c r="H1557" s="9">
        <v>9.61</v>
      </c>
      <c r="I1557" s="9">
        <v>0.32790000000000002</v>
      </c>
      <c r="J1557" s="9">
        <v>0.56879999999999997</v>
      </c>
      <c r="K1557" s="9" t="s">
        <v>1395</v>
      </c>
      <c r="L1557" s="9">
        <v>738</v>
      </c>
      <c r="M1557" s="9" t="s">
        <v>1377</v>
      </c>
      <c r="N1557" s="90" t="s">
        <v>1468</v>
      </c>
      <c r="O1557" s="9" t="s">
        <v>2025</v>
      </c>
      <c r="P1557" s="9">
        <v>180</v>
      </c>
      <c r="Q1557" s="9">
        <v>22.3</v>
      </c>
    </row>
    <row r="1558" spans="1:17">
      <c r="A1558" s="8" t="s">
        <v>3734</v>
      </c>
      <c r="B1558" s="8" t="s">
        <v>1190</v>
      </c>
      <c r="C1558" s="8" t="s">
        <v>12</v>
      </c>
      <c r="D1558" s="8" t="s">
        <v>23</v>
      </c>
      <c r="E1558" s="8" t="s">
        <v>1380</v>
      </c>
      <c r="F1558" s="8" t="s">
        <v>1390</v>
      </c>
      <c r="G1558" s="8">
        <v>16.100000000000001</v>
      </c>
      <c r="H1558" s="8">
        <v>14.44</v>
      </c>
      <c r="I1558" s="8">
        <v>0.27660000000000001</v>
      </c>
      <c r="J1558" s="8">
        <v>0.37830000000000003</v>
      </c>
      <c r="K1558" s="8"/>
      <c r="L1558" s="8">
        <v>600</v>
      </c>
      <c r="M1558" s="8" t="s">
        <v>1403</v>
      </c>
      <c r="N1558" s="89" t="s">
        <v>1769</v>
      </c>
      <c r="O1558" s="8" t="s">
        <v>3735</v>
      </c>
      <c r="P1558" s="8">
        <v>60</v>
      </c>
      <c r="Q1558" s="8">
        <v>0</v>
      </c>
    </row>
    <row r="1559" spans="1:17">
      <c r="A1559" s="9" t="s">
        <v>3736</v>
      </c>
      <c r="B1559" s="9" t="s">
        <v>204</v>
      </c>
      <c r="C1559" s="9" t="s">
        <v>7</v>
      </c>
      <c r="D1559" s="9" t="s">
        <v>31</v>
      </c>
      <c r="E1559" s="9" t="s">
        <v>1400</v>
      </c>
      <c r="F1559" s="9" t="s">
        <v>1384</v>
      </c>
      <c r="G1559" s="9">
        <v>87.46</v>
      </c>
      <c r="H1559" s="9">
        <v>15.69</v>
      </c>
      <c r="I1559" s="9">
        <v>1.5273000000000001</v>
      </c>
      <c r="J1559" s="9">
        <v>3.0615000000000001</v>
      </c>
      <c r="K1559" s="9" t="s">
        <v>1412</v>
      </c>
      <c r="L1559" s="9">
        <v>765</v>
      </c>
      <c r="M1559" s="9" t="s">
        <v>1377</v>
      </c>
      <c r="N1559" s="90" t="s">
        <v>1904</v>
      </c>
      <c r="O1559" s="9" t="s">
        <v>3737</v>
      </c>
      <c r="P1559" s="9">
        <v>36</v>
      </c>
      <c r="Q1559" s="9">
        <v>31.33</v>
      </c>
    </row>
    <row r="1560" spans="1:17">
      <c r="A1560" s="8" t="s">
        <v>3738</v>
      </c>
      <c r="B1560" s="8" t="s">
        <v>990</v>
      </c>
      <c r="C1560" s="8" t="s">
        <v>20</v>
      </c>
      <c r="D1560" s="8" t="s">
        <v>31</v>
      </c>
      <c r="E1560" s="8" t="s">
        <v>1380</v>
      </c>
      <c r="F1560" s="8" t="s">
        <v>1384</v>
      </c>
      <c r="G1560" s="8"/>
      <c r="H1560" s="8">
        <v>8.5299999999999994</v>
      </c>
      <c r="I1560" s="8">
        <v>0.37269999999999998</v>
      </c>
      <c r="J1560" s="8">
        <v>0.19850000000000001</v>
      </c>
      <c r="K1560" s="8" t="s">
        <v>1385</v>
      </c>
      <c r="L1560" s="8">
        <v>649</v>
      </c>
      <c r="M1560" s="8" t="s">
        <v>1396</v>
      </c>
      <c r="N1560" s="89" t="s">
        <v>3108</v>
      </c>
      <c r="O1560" s="8" t="s">
        <v>1138</v>
      </c>
      <c r="P1560" s="8">
        <v>240</v>
      </c>
      <c r="Q1560" s="8">
        <v>0</v>
      </c>
    </row>
    <row r="1561" spans="1:17">
      <c r="A1561" s="9" t="s">
        <v>3739</v>
      </c>
      <c r="B1561" s="9" t="s">
        <v>1292</v>
      </c>
      <c r="C1561" s="9" t="s">
        <v>12</v>
      </c>
      <c r="D1561" s="9" t="s">
        <v>1360</v>
      </c>
      <c r="E1561" s="9" t="s">
        <v>1389</v>
      </c>
      <c r="F1561" s="9" t="s">
        <v>1375</v>
      </c>
      <c r="G1561" s="9">
        <v>63.98</v>
      </c>
      <c r="H1561" s="9">
        <v>13.96</v>
      </c>
      <c r="I1561" s="9">
        <v>0.32200000000000001</v>
      </c>
      <c r="J1561" s="9">
        <v>1.4874000000000001</v>
      </c>
      <c r="K1561" s="9" t="s">
        <v>1376</v>
      </c>
      <c r="L1561" s="9">
        <v>900</v>
      </c>
      <c r="M1561" s="9" t="s">
        <v>1396</v>
      </c>
      <c r="N1561" s="90" t="s">
        <v>3727</v>
      </c>
      <c r="O1561" s="9" t="s">
        <v>3270</v>
      </c>
      <c r="P1561" s="9">
        <v>60</v>
      </c>
      <c r="Q1561" s="9">
        <v>28.92</v>
      </c>
    </row>
    <row r="1562" spans="1:17">
      <c r="A1562" s="8" t="s">
        <v>3740</v>
      </c>
      <c r="B1562" s="8" t="s">
        <v>146</v>
      </c>
      <c r="C1562" s="8" t="s">
        <v>32</v>
      </c>
      <c r="D1562" s="8" t="s">
        <v>44</v>
      </c>
      <c r="E1562" s="8" t="s">
        <v>1380</v>
      </c>
      <c r="F1562" s="8" t="s">
        <v>1375</v>
      </c>
      <c r="G1562" s="8">
        <v>66.400000000000006</v>
      </c>
      <c r="H1562" s="8">
        <v>13.29</v>
      </c>
      <c r="I1562" s="8">
        <v>0.40089999999999998</v>
      </c>
      <c r="J1562" s="8">
        <v>1.7908999999999999</v>
      </c>
      <c r="K1562" s="8" t="s">
        <v>1385</v>
      </c>
      <c r="L1562" s="8">
        <v>684</v>
      </c>
      <c r="M1562" s="8" t="s">
        <v>1426</v>
      </c>
      <c r="N1562" s="89" t="s">
        <v>471</v>
      </c>
      <c r="O1562" s="8"/>
      <c r="P1562" s="8">
        <v>48</v>
      </c>
      <c r="Q1562" s="8">
        <v>0</v>
      </c>
    </row>
    <row r="1563" spans="1:17">
      <c r="A1563" s="9" t="s">
        <v>3741</v>
      </c>
      <c r="B1563" s="9" t="s">
        <v>1322</v>
      </c>
      <c r="C1563" s="9" t="s">
        <v>16</v>
      </c>
      <c r="D1563" s="9" t="s">
        <v>44</v>
      </c>
      <c r="E1563" s="9" t="s">
        <v>1408</v>
      </c>
      <c r="F1563" s="9" t="s">
        <v>1390</v>
      </c>
      <c r="G1563" s="9">
        <v>97.69</v>
      </c>
      <c r="H1563" s="9">
        <v>16.2</v>
      </c>
      <c r="I1563" s="9">
        <v>1.1552</v>
      </c>
      <c r="J1563" s="9">
        <v>2.3860000000000001</v>
      </c>
      <c r="K1563" s="9" t="s">
        <v>1385</v>
      </c>
      <c r="L1563" s="9">
        <v>778</v>
      </c>
      <c r="M1563" s="9" t="s">
        <v>1386</v>
      </c>
      <c r="N1563" s="90" t="s">
        <v>2823</v>
      </c>
      <c r="O1563" s="9"/>
      <c r="P1563" s="9">
        <v>60</v>
      </c>
      <c r="Q1563" s="9">
        <v>0</v>
      </c>
    </row>
    <row r="1564" spans="1:17">
      <c r="A1564" s="8" t="s">
        <v>3742</v>
      </c>
      <c r="B1564" s="8" t="s">
        <v>461</v>
      </c>
      <c r="C1564" s="8" t="s">
        <v>24</v>
      </c>
      <c r="D1564" s="8" t="s">
        <v>23</v>
      </c>
      <c r="E1564" s="8" t="s">
        <v>1374</v>
      </c>
      <c r="F1564" s="8" t="s">
        <v>1390</v>
      </c>
      <c r="G1564" s="8">
        <v>61.73</v>
      </c>
      <c r="H1564" s="8">
        <v>12.45</v>
      </c>
      <c r="I1564" s="8">
        <v>0.86819999999999997</v>
      </c>
      <c r="J1564" s="8">
        <v>1.6393</v>
      </c>
      <c r="K1564" s="8" t="s">
        <v>1395</v>
      </c>
      <c r="L1564" s="8">
        <v>608</v>
      </c>
      <c r="M1564" s="8" t="s">
        <v>1403</v>
      </c>
      <c r="N1564" s="89" t="s">
        <v>1886</v>
      </c>
      <c r="O1564" s="8" t="s">
        <v>1107</v>
      </c>
      <c r="P1564" s="8">
        <v>48</v>
      </c>
      <c r="Q1564" s="8">
        <v>18.18</v>
      </c>
    </row>
    <row r="1565" spans="1:17">
      <c r="A1565" s="9" t="s">
        <v>3743</v>
      </c>
      <c r="B1565" s="9" t="s">
        <v>495</v>
      </c>
      <c r="C1565" s="9" t="s">
        <v>12</v>
      </c>
      <c r="D1565" s="9" t="s">
        <v>1360</v>
      </c>
      <c r="E1565" s="9" t="s">
        <v>1374</v>
      </c>
      <c r="F1565" s="9" t="s">
        <v>1375</v>
      </c>
      <c r="G1565" s="9">
        <v>96.38</v>
      </c>
      <c r="H1565" s="9">
        <v>16.670000000000002</v>
      </c>
      <c r="I1565" s="9">
        <v>0.50639999999999996</v>
      </c>
      <c r="J1565" s="9">
        <v>3.4203999999999999</v>
      </c>
      <c r="K1565" s="9" t="s">
        <v>1376</v>
      </c>
      <c r="L1565" s="9">
        <v>813</v>
      </c>
      <c r="M1565" s="9" t="s">
        <v>1377</v>
      </c>
      <c r="N1565" s="90" t="s">
        <v>2133</v>
      </c>
      <c r="O1565" s="9" t="s">
        <v>1938</v>
      </c>
      <c r="P1565" s="9">
        <v>36</v>
      </c>
      <c r="Q1565" s="9">
        <v>86.67</v>
      </c>
    </row>
    <row r="1566" spans="1:17">
      <c r="A1566" s="8" t="s">
        <v>3744</v>
      </c>
      <c r="B1566" s="8" t="s">
        <v>576</v>
      </c>
      <c r="C1566" s="8" t="s">
        <v>35</v>
      </c>
      <c r="D1566" s="8" t="s">
        <v>44</v>
      </c>
      <c r="E1566" s="8" t="s">
        <v>1389</v>
      </c>
      <c r="F1566" s="8" t="s">
        <v>1384</v>
      </c>
      <c r="G1566" s="8">
        <v>68.86</v>
      </c>
      <c r="H1566" s="8">
        <v>7.79</v>
      </c>
      <c r="I1566" s="8">
        <v>0.89570000000000005</v>
      </c>
      <c r="J1566" s="8">
        <v>0.82779999999999998</v>
      </c>
      <c r="K1566" s="8" t="s">
        <v>1412</v>
      </c>
      <c r="L1566" s="8">
        <v>856</v>
      </c>
      <c r="M1566" s="8" t="s">
        <v>1426</v>
      </c>
      <c r="N1566" s="89" t="s">
        <v>1659</v>
      </c>
      <c r="O1566" s="8"/>
      <c r="P1566" s="8">
        <v>120</v>
      </c>
      <c r="Q1566" s="8">
        <v>52.94</v>
      </c>
    </row>
    <row r="1567" spans="1:17">
      <c r="A1567" s="9" t="s">
        <v>3745</v>
      </c>
      <c r="B1567" s="9" t="s">
        <v>130</v>
      </c>
      <c r="C1567" s="9" t="s">
        <v>32</v>
      </c>
      <c r="D1567" s="9" t="s">
        <v>31</v>
      </c>
      <c r="E1567" s="9" t="s">
        <v>1380</v>
      </c>
      <c r="F1567" s="9" t="s">
        <v>1384</v>
      </c>
      <c r="G1567" s="9">
        <v>28.81</v>
      </c>
      <c r="H1567" s="9">
        <v>13.23</v>
      </c>
      <c r="I1567" s="9">
        <v>0.34449999999999997</v>
      </c>
      <c r="J1567" s="9">
        <v>0.65890000000000004</v>
      </c>
      <c r="K1567" s="9" t="s">
        <v>1358</v>
      </c>
      <c r="L1567" s="9">
        <v>587</v>
      </c>
      <c r="M1567" s="9" t="s">
        <v>1377</v>
      </c>
      <c r="N1567" s="90" t="s">
        <v>2673</v>
      </c>
      <c r="O1567" s="9" t="s">
        <v>2427</v>
      </c>
      <c r="P1567" s="9">
        <v>60</v>
      </c>
      <c r="Q1567" s="9">
        <v>9.5299999999999994</v>
      </c>
    </row>
    <row r="1568" spans="1:17">
      <c r="A1568" s="8" t="s">
        <v>3746</v>
      </c>
      <c r="B1568" s="8" t="s">
        <v>84</v>
      </c>
      <c r="C1568" s="8" t="s">
        <v>20</v>
      </c>
      <c r="D1568" s="8" t="s">
        <v>44</v>
      </c>
      <c r="E1568" s="8" t="s">
        <v>1380</v>
      </c>
      <c r="F1568" s="8" t="s">
        <v>1384</v>
      </c>
      <c r="G1568" s="8">
        <v>98.83</v>
      </c>
      <c r="H1568" s="8">
        <v>12.52</v>
      </c>
      <c r="I1568" s="8">
        <v>1.1887000000000001</v>
      </c>
      <c r="J1568" s="8">
        <v>4.6763000000000003</v>
      </c>
      <c r="K1568" s="8" t="s">
        <v>1376</v>
      </c>
      <c r="L1568" s="8">
        <v>724</v>
      </c>
      <c r="M1568" s="8" t="s">
        <v>1377</v>
      </c>
      <c r="N1568" s="89" t="s">
        <v>1452</v>
      </c>
      <c r="O1568" s="8" t="s">
        <v>2807</v>
      </c>
      <c r="P1568" s="8">
        <v>24</v>
      </c>
      <c r="Q1568" s="8">
        <v>50.25</v>
      </c>
    </row>
    <row r="1569" spans="1:17">
      <c r="A1569" s="9" t="s">
        <v>3747</v>
      </c>
      <c r="B1569" s="9" t="s">
        <v>367</v>
      </c>
      <c r="C1569" s="9" t="s">
        <v>20</v>
      </c>
      <c r="D1569" s="9" t="s">
        <v>10</v>
      </c>
      <c r="E1569" s="9" t="s">
        <v>1400</v>
      </c>
      <c r="F1569" s="9" t="s">
        <v>1390</v>
      </c>
      <c r="G1569" s="9">
        <v>11.22</v>
      </c>
      <c r="H1569" s="9">
        <v>8.31</v>
      </c>
      <c r="I1569" s="9">
        <v>7.3999999999999996E-2</v>
      </c>
      <c r="J1569" s="9">
        <v>0.13800000000000001</v>
      </c>
      <c r="K1569" s="9" t="s">
        <v>1385</v>
      </c>
      <c r="L1569" s="9">
        <v>593</v>
      </c>
      <c r="M1569" s="9" t="s">
        <v>1396</v>
      </c>
      <c r="N1569" s="90" t="s">
        <v>1740</v>
      </c>
      <c r="O1569" s="9" t="s">
        <v>1560</v>
      </c>
      <c r="P1569" s="9">
        <v>120</v>
      </c>
      <c r="Q1569" s="9">
        <v>0</v>
      </c>
    </row>
    <row r="1570" spans="1:17">
      <c r="A1570" s="8" t="s">
        <v>3748</v>
      </c>
      <c r="B1570" s="8" t="s">
        <v>467</v>
      </c>
      <c r="C1570" s="8" t="s">
        <v>24</v>
      </c>
      <c r="D1570" s="8" t="s">
        <v>31</v>
      </c>
      <c r="E1570" s="8" t="s">
        <v>1380</v>
      </c>
      <c r="F1570" s="8" t="s">
        <v>1375</v>
      </c>
      <c r="G1570" s="8">
        <v>34.08</v>
      </c>
      <c r="H1570" s="8">
        <v>12.43</v>
      </c>
      <c r="I1570" s="8">
        <v>0.28670000000000001</v>
      </c>
      <c r="J1570" s="8">
        <v>0.90469999999999995</v>
      </c>
      <c r="K1570" s="8" t="s">
        <v>1358</v>
      </c>
      <c r="L1570" s="8">
        <v>703</v>
      </c>
      <c r="M1570" s="8" t="s">
        <v>1426</v>
      </c>
      <c r="N1570" s="89" t="s">
        <v>1659</v>
      </c>
      <c r="O1570" s="8"/>
      <c r="P1570" s="8">
        <v>48</v>
      </c>
      <c r="Q1570" s="8">
        <v>31.94</v>
      </c>
    </row>
    <row r="1571" spans="1:17">
      <c r="A1571" s="9" t="s">
        <v>3749</v>
      </c>
      <c r="B1571" s="9" t="s">
        <v>315</v>
      </c>
      <c r="C1571" s="9" t="s">
        <v>20</v>
      </c>
      <c r="D1571" s="9" t="s">
        <v>23</v>
      </c>
      <c r="E1571" s="9" t="s">
        <v>1380</v>
      </c>
      <c r="F1571" s="9" t="s">
        <v>1375</v>
      </c>
      <c r="G1571" s="9">
        <v>77.84</v>
      </c>
      <c r="H1571" s="9">
        <v>9.82</v>
      </c>
      <c r="I1571" s="9">
        <v>0.66259999999999997</v>
      </c>
      <c r="J1571" s="9">
        <v>1.9675</v>
      </c>
      <c r="K1571" s="9" t="s">
        <v>1385</v>
      </c>
      <c r="L1571" s="9">
        <v>737</v>
      </c>
      <c r="M1571" s="9" t="s">
        <v>1396</v>
      </c>
      <c r="N1571" s="90" t="s">
        <v>3562</v>
      </c>
      <c r="O1571" s="9" t="s">
        <v>1730</v>
      </c>
      <c r="P1571" s="9">
        <v>48</v>
      </c>
      <c r="Q1571" s="9">
        <v>0</v>
      </c>
    </row>
    <row r="1572" spans="1:17">
      <c r="A1572" s="8" t="s">
        <v>3750</v>
      </c>
      <c r="B1572" s="8" t="s">
        <v>342</v>
      </c>
      <c r="C1572" s="8" t="s">
        <v>32</v>
      </c>
      <c r="D1572" s="8" t="s">
        <v>44</v>
      </c>
      <c r="E1572" s="8" t="s">
        <v>1408</v>
      </c>
      <c r="F1572" s="8" t="s">
        <v>1384</v>
      </c>
      <c r="G1572" s="8">
        <v>72.209999999999994</v>
      </c>
      <c r="H1572" s="8">
        <v>18.03</v>
      </c>
      <c r="I1572" s="8">
        <v>1.0255000000000001</v>
      </c>
      <c r="J1572" s="8">
        <v>1.1644000000000001</v>
      </c>
      <c r="K1572" s="8" t="s">
        <v>1395</v>
      </c>
      <c r="L1572" s="8">
        <v>887</v>
      </c>
      <c r="M1572" s="8" t="s">
        <v>1396</v>
      </c>
      <c r="N1572" s="89" t="s">
        <v>1951</v>
      </c>
      <c r="O1572" s="8" t="s">
        <v>2204</v>
      </c>
      <c r="P1572" s="8">
        <v>180</v>
      </c>
      <c r="Q1572" s="8">
        <v>66.239999999999995</v>
      </c>
    </row>
    <row r="1573" spans="1:17">
      <c r="A1573" s="9" t="s">
        <v>3751</v>
      </c>
      <c r="B1573" s="9" t="s">
        <v>1018</v>
      </c>
      <c r="C1573" s="9" t="s">
        <v>16</v>
      </c>
      <c r="D1573" s="9" t="s">
        <v>31</v>
      </c>
      <c r="E1573" s="9" t="s">
        <v>1411</v>
      </c>
      <c r="F1573" s="9" t="s">
        <v>1375</v>
      </c>
      <c r="G1573" s="9">
        <v>72.05</v>
      </c>
      <c r="H1573" s="9">
        <v>17.600000000000001</v>
      </c>
      <c r="I1573" s="9">
        <v>1.2170000000000001</v>
      </c>
      <c r="J1573" s="9">
        <v>1.0898000000000001</v>
      </c>
      <c r="K1573" s="9" t="s">
        <v>1412</v>
      </c>
      <c r="L1573" s="9">
        <v>578</v>
      </c>
      <c r="M1573" s="9" t="s">
        <v>1403</v>
      </c>
      <c r="N1573" s="90" t="s">
        <v>1651</v>
      </c>
      <c r="O1573" s="9" t="s">
        <v>3752</v>
      </c>
      <c r="P1573" s="9">
        <v>240</v>
      </c>
      <c r="Q1573" s="9">
        <v>27.39</v>
      </c>
    </row>
    <row r="1574" spans="1:17">
      <c r="A1574" s="8" t="s">
        <v>3753</v>
      </c>
      <c r="B1574" s="8" t="s">
        <v>303</v>
      </c>
      <c r="C1574" s="8" t="s">
        <v>35</v>
      </c>
      <c r="D1574" s="8" t="s">
        <v>44</v>
      </c>
      <c r="E1574" s="8" t="s">
        <v>1411</v>
      </c>
      <c r="F1574" s="8" t="s">
        <v>1375</v>
      </c>
      <c r="G1574" s="8">
        <v>66.709999999999994</v>
      </c>
      <c r="H1574" s="8">
        <v>8.36</v>
      </c>
      <c r="I1574" s="8">
        <v>1.2595000000000001</v>
      </c>
      <c r="J1574" s="8">
        <v>1.6398999999999999</v>
      </c>
      <c r="K1574" s="8" t="s">
        <v>1412</v>
      </c>
      <c r="L1574" s="8">
        <v>726</v>
      </c>
      <c r="M1574" s="8" t="s">
        <v>1403</v>
      </c>
      <c r="N1574" s="89" t="s">
        <v>2860</v>
      </c>
      <c r="O1574" s="8" t="s">
        <v>3714</v>
      </c>
      <c r="P1574" s="8">
        <v>48</v>
      </c>
      <c r="Q1574" s="8">
        <v>13.72</v>
      </c>
    </row>
    <row r="1575" spans="1:17">
      <c r="A1575" s="9" t="s">
        <v>3754</v>
      </c>
      <c r="B1575" s="9" t="s">
        <v>630</v>
      </c>
      <c r="C1575" s="9" t="s">
        <v>35</v>
      </c>
      <c r="D1575" s="9" t="s">
        <v>10</v>
      </c>
      <c r="E1575" s="9" t="s">
        <v>1400</v>
      </c>
      <c r="F1575" s="9" t="s">
        <v>1384</v>
      </c>
      <c r="G1575" s="9">
        <v>37.159999999999997</v>
      </c>
      <c r="H1575" s="9">
        <v>8.61</v>
      </c>
      <c r="I1575" s="9">
        <v>0.67230000000000001</v>
      </c>
      <c r="J1575" s="9">
        <v>0.59050000000000002</v>
      </c>
      <c r="K1575" s="9" t="s">
        <v>1376</v>
      </c>
      <c r="L1575" s="9">
        <v>835</v>
      </c>
      <c r="M1575" s="9" t="s">
        <v>1403</v>
      </c>
      <c r="N1575" s="90" t="s">
        <v>2827</v>
      </c>
      <c r="O1575" s="9" t="s">
        <v>2510</v>
      </c>
      <c r="P1575" s="9">
        <v>84</v>
      </c>
      <c r="Q1575" s="9">
        <v>31.54</v>
      </c>
    </row>
    <row r="1576" spans="1:17">
      <c r="A1576" s="8" t="s">
        <v>3755</v>
      </c>
      <c r="B1576" s="8" t="s">
        <v>107</v>
      </c>
      <c r="C1576" s="8" t="s">
        <v>32</v>
      </c>
      <c r="D1576" s="8" t="s">
        <v>23</v>
      </c>
      <c r="E1576" s="8" t="s">
        <v>1411</v>
      </c>
      <c r="F1576" s="8" t="s">
        <v>1390</v>
      </c>
      <c r="G1576" s="8"/>
      <c r="H1576" s="8">
        <v>15.75</v>
      </c>
      <c r="I1576" s="8">
        <v>0.2137</v>
      </c>
      <c r="J1576" s="8">
        <v>0.32540000000000002</v>
      </c>
      <c r="K1576" s="8" t="s">
        <v>1395</v>
      </c>
      <c r="L1576" s="8">
        <v>792</v>
      </c>
      <c r="M1576" s="8" t="s">
        <v>1403</v>
      </c>
      <c r="N1576" s="89" t="s">
        <v>3262</v>
      </c>
      <c r="O1576" s="8" t="s">
        <v>2628</v>
      </c>
      <c r="P1576" s="8">
        <v>120</v>
      </c>
      <c r="Q1576" s="8">
        <v>11.89</v>
      </c>
    </row>
    <row r="1577" spans="1:17">
      <c r="A1577" s="9" t="s">
        <v>3756</v>
      </c>
      <c r="B1577" s="9" t="s">
        <v>983</v>
      </c>
      <c r="C1577" s="9" t="s">
        <v>28</v>
      </c>
      <c r="D1577" s="9" t="s">
        <v>31</v>
      </c>
      <c r="E1577" s="9" t="s">
        <v>1400</v>
      </c>
      <c r="F1577" s="9" t="s">
        <v>1384</v>
      </c>
      <c r="G1577" s="9">
        <v>84.85</v>
      </c>
      <c r="H1577" s="9">
        <v>15.39</v>
      </c>
      <c r="I1577" s="9">
        <v>0.74309999999999998</v>
      </c>
      <c r="J1577" s="9">
        <v>2.9575999999999998</v>
      </c>
      <c r="K1577" s="9" t="s">
        <v>1376</v>
      </c>
      <c r="L1577" s="9">
        <v>604</v>
      </c>
      <c r="M1577" s="9" t="s">
        <v>1381</v>
      </c>
      <c r="N1577" s="90" t="s">
        <v>488</v>
      </c>
      <c r="O1577" s="9"/>
      <c r="P1577" s="9">
        <v>36</v>
      </c>
      <c r="Q1577" s="9">
        <v>60.72</v>
      </c>
    </row>
    <row r="1578" spans="1:17">
      <c r="A1578" s="8" t="s">
        <v>3757</v>
      </c>
      <c r="B1578" s="8" t="s">
        <v>1080</v>
      </c>
      <c r="C1578" s="8" t="s">
        <v>41</v>
      </c>
      <c r="D1578" s="8" t="s">
        <v>1360</v>
      </c>
      <c r="E1578" s="8" t="s">
        <v>1408</v>
      </c>
      <c r="F1578" s="8" t="s">
        <v>1375</v>
      </c>
      <c r="G1578" s="8">
        <v>13.49</v>
      </c>
      <c r="H1578" s="8">
        <v>14.63</v>
      </c>
      <c r="I1578" s="8">
        <v>0.1341</v>
      </c>
      <c r="J1578" s="8">
        <v>0.4652</v>
      </c>
      <c r="K1578" s="8" t="s">
        <v>1376</v>
      </c>
      <c r="L1578" s="8">
        <v>683</v>
      </c>
      <c r="M1578" s="8" t="s">
        <v>1396</v>
      </c>
      <c r="N1578" s="89" t="s">
        <v>2488</v>
      </c>
      <c r="O1578" s="8" t="s">
        <v>1909</v>
      </c>
      <c r="P1578" s="8">
        <v>36</v>
      </c>
      <c r="Q1578" s="8">
        <v>8.99</v>
      </c>
    </row>
    <row r="1579" spans="1:17">
      <c r="A1579" s="9" t="s">
        <v>3758</v>
      </c>
      <c r="B1579" s="9" t="s">
        <v>240</v>
      </c>
      <c r="C1579" s="9" t="s">
        <v>7</v>
      </c>
      <c r="D1579" s="9" t="s">
        <v>10</v>
      </c>
      <c r="E1579" s="9" t="s">
        <v>1408</v>
      </c>
      <c r="F1579" s="9" t="s">
        <v>1375</v>
      </c>
      <c r="G1579" s="9">
        <v>8.31</v>
      </c>
      <c r="H1579" s="9">
        <v>13.94</v>
      </c>
      <c r="I1579" s="9">
        <v>6.5500000000000003E-2</v>
      </c>
      <c r="J1579" s="9">
        <v>0.19309999999999999</v>
      </c>
      <c r="K1579" s="9" t="s">
        <v>1412</v>
      </c>
      <c r="L1579" s="9">
        <v>644</v>
      </c>
      <c r="M1579" s="9" t="s">
        <v>1381</v>
      </c>
      <c r="N1579" s="90" t="s">
        <v>1485</v>
      </c>
      <c r="O1579" s="9"/>
      <c r="P1579" s="9">
        <v>60</v>
      </c>
      <c r="Q1579" s="9">
        <v>1.41</v>
      </c>
    </row>
    <row r="1580" spans="1:17">
      <c r="A1580" s="8" t="s">
        <v>3759</v>
      </c>
      <c r="B1580" s="8" t="s">
        <v>55</v>
      </c>
      <c r="C1580" s="8" t="s">
        <v>7</v>
      </c>
      <c r="D1580" s="8" t="s">
        <v>23</v>
      </c>
      <c r="E1580" s="8" t="s">
        <v>1411</v>
      </c>
      <c r="F1580" s="8" t="s">
        <v>1384</v>
      </c>
      <c r="G1580" s="8">
        <v>65.86</v>
      </c>
      <c r="H1580" s="8">
        <v>16.89</v>
      </c>
      <c r="I1580" s="8">
        <v>0.98729999999999996</v>
      </c>
      <c r="J1580" s="8">
        <v>1.1399999999999999</v>
      </c>
      <c r="K1580" s="8" t="s">
        <v>1358</v>
      </c>
      <c r="L1580" s="8">
        <v>585</v>
      </c>
      <c r="M1580" s="8" t="s">
        <v>1403</v>
      </c>
      <c r="N1580" s="89" t="s">
        <v>3760</v>
      </c>
      <c r="O1580" s="8" t="s">
        <v>1707</v>
      </c>
      <c r="P1580" s="8">
        <v>120</v>
      </c>
      <c r="Q1580" s="8">
        <v>44.68</v>
      </c>
    </row>
    <row r="1581" spans="1:17">
      <c r="A1581" s="9" t="s">
        <v>3761</v>
      </c>
      <c r="B1581" s="9" t="s">
        <v>1168</v>
      </c>
      <c r="C1581" s="9" t="s">
        <v>38</v>
      </c>
      <c r="D1581" s="9" t="s">
        <v>44</v>
      </c>
      <c r="E1581" s="9" t="s">
        <v>1400</v>
      </c>
      <c r="F1581" s="9" t="s">
        <v>1384</v>
      </c>
      <c r="G1581" s="9">
        <v>20.47</v>
      </c>
      <c r="H1581" s="9">
        <v>8.31</v>
      </c>
      <c r="I1581" s="9">
        <v>0.18329999999999999</v>
      </c>
      <c r="J1581" s="9">
        <v>0.41810000000000003</v>
      </c>
      <c r="K1581" s="9" t="s">
        <v>1358</v>
      </c>
      <c r="L1581" s="9">
        <v>854</v>
      </c>
      <c r="M1581" s="9" t="s">
        <v>1396</v>
      </c>
      <c r="N1581" s="90" t="s">
        <v>1460</v>
      </c>
      <c r="O1581" s="9" t="s">
        <v>3063</v>
      </c>
      <c r="P1581" s="9">
        <v>60</v>
      </c>
      <c r="Q1581" s="9">
        <v>17.510000000000002</v>
      </c>
    </row>
    <row r="1582" spans="1:17">
      <c r="A1582" s="8" t="s">
        <v>3762</v>
      </c>
      <c r="B1582" s="8" t="s">
        <v>435</v>
      </c>
      <c r="C1582" s="8" t="s">
        <v>32</v>
      </c>
      <c r="D1582" s="8" t="s">
        <v>31</v>
      </c>
      <c r="E1582" s="8" t="s">
        <v>1408</v>
      </c>
      <c r="F1582" s="8" t="s">
        <v>1390</v>
      </c>
      <c r="G1582" s="8">
        <v>42.48</v>
      </c>
      <c r="H1582" s="8">
        <v>8.89</v>
      </c>
      <c r="I1582" s="8">
        <v>0.25819999999999999</v>
      </c>
      <c r="J1582" s="8">
        <v>0.37919999999999998</v>
      </c>
      <c r="K1582" s="8" t="s">
        <v>1358</v>
      </c>
      <c r="L1582" s="8">
        <v>619</v>
      </c>
      <c r="M1582" s="8" t="s">
        <v>1386</v>
      </c>
      <c r="N1582" s="89" t="s">
        <v>2506</v>
      </c>
      <c r="O1582" s="8"/>
      <c r="P1582" s="8">
        <v>240</v>
      </c>
      <c r="Q1582" s="8">
        <v>19.079999999999998</v>
      </c>
    </row>
    <row r="1583" spans="1:17">
      <c r="A1583" s="9" t="s">
        <v>3763</v>
      </c>
      <c r="B1583" s="9" t="s">
        <v>640</v>
      </c>
      <c r="C1583" s="9" t="s">
        <v>24</v>
      </c>
      <c r="D1583" s="9" t="s">
        <v>10</v>
      </c>
      <c r="E1583" s="9" t="s">
        <v>1400</v>
      </c>
      <c r="F1583" s="9" t="s">
        <v>1375</v>
      </c>
      <c r="G1583" s="9">
        <v>7.25</v>
      </c>
      <c r="H1583" s="9">
        <v>18.22</v>
      </c>
      <c r="I1583" s="9">
        <v>6.0499999999999998E-2</v>
      </c>
      <c r="J1583" s="9">
        <v>0.66539999999999999</v>
      </c>
      <c r="K1583" s="9" t="s">
        <v>1395</v>
      </c>
      <c r="L1583" s="9">
        <v>854</v>
      </c>
      <c r="M1583" s="9" t="s">
        <v>1386</v>
      </c>
      <c r="N1583" s="90" t="s">
        <v>1897</v>
      </c>
      <c r="O1583" s="9"/>
      <c r="P1583" s="9">
        <v>12</v>
      </c>
      <c r="Q1583" s="9">
        <v>2.34</v>
      </c>
    </row>
    <row r="1584" spans="1:17">
      <c r="A1584" s="8" t="s">
        <v>3764</v>
      </c>
      <c r="B1584" s="8" t="s">
        <v>918</v>
      </c>
      <c r="C1584" s="8" t="s">
        <v>20</v>
      </c>
      <c r="D1584" s="8" t="s">
        <v>44</v>
      </c>
      <c r="E1584" s="8" t="s">
        <v>1411</v>
      </c>
      <c r="F1584" s="8" t="s">
        <v>1384</v>
      </c>
      <c r="G1584" s="8">
        <v>32.369999999999997</v>
      </c>
      <c r="H1584" s="8">
        <v>14</v>
      </c>
      <c r="I1584" s="8">
        <v>0.36280000000000001</v>
      </c>
      <c r="J1584" s="8">
        <v>0.43109999999999998</v>
      </c>
      <c r="K1584" s="8" t="s">
        <v>1376</v>
      </c>
      <c r="L1584" s="8">
        <v>862</v>
      </c>
      <c r="M1584" s="8" t="s">
        <v>1426</v>
      </c>
      <c r="N1584" s="89" t="s">
        <v>1136</v>
      </c>
      <c r="O1584" s="8"/>
      <c r="P1584" s="8">
        <v>180</v>
      </c>
      <c r="Q1584" s="8">
        <v>26.26</v>
      </c>
    </row>
    <row r="1585" spans="1:17">
      <c r="A1585" s="9" t="s">
        <v>3765</v>
      </c>
      <c r="B1585" s="9" t="s">
        <v>988</v>
      </c>
      <c r="C1585" s="9" t="s">
        <v>12</v>
      </c>
      <c r="D1585" s="9" t="s">
        <v>23</v>
      </c>
      <c r="E1585" s="9" t="s">
        <v>1374</v>
      </c>
      <c r="F1585" s="9" t="s">
        <v>1384</v>
      </c>
      <c r="G1585" s="9">
        <v>66.2</v>
      </c>
      <c r="H1585" s="9">
        <v>9.0399999999999991</v>
      </c>
      <c r="I1585" s="9">
        <v>1.2243999999999999</v>
      </c>
      <c r="J1585" s="9">
        <v>2.1063999999999998</v>
      </c>
      <c r="K1585" s="9" t="s">
        <v>1376</v>
      </c>
      <c r="L1585" s="9">
        <v>825</v>
      </c>
      <c r="M1585" s="9" t="s">
        <v>1377</v>
      </c>
      <c r="N1585" s="90" t="s">
        <v>1635</v>
      </c>
      <c r="O1585" s="9" t="s">
        <v>3415</v>
      </c>
      <c r="P1585" s="9">
        <v>36</v>
      </c>
      <c r="Q1585" s="9">
        <v>28.03</v>
      </c>
    </row>
    <row r="1586" spans="1:17">
      <c r="A1586" s="8" t="s">
        <v>3766</v>
      </c>
      <c r="B1586" s="8" t="s">
        <v>456</v>
      </c>
      <c r="C1586" s="8" t="s">
        <v>41</v>
      </c>
      <c r="D1586" s="8" t="s">
        <v>23</v>
      </c>
      <c r="E1586" s="8" t="s">
        <v>1411</v>
      </c>
      <c r="F1586" s="8" t="s">
        <v>1375</v>
      </c>
      <c r="G1586" s="8">
        <v>84.72</v>
      </c>
      <c r="H1586" s="8">
        <v>9.5500000000000007</v>
      </c>
      <c r="I1586" s="8">
        <v>0.65869999999999995</v>
      </c>
      <c r="J1586" s="8">
        <v>1.0986</v>
      </c>
      <c r="K1586" s="8" t="s">
        <v>1412</v>
      </c>
      <c r="L1586" s="8">
        <v>565</v>
      </c>
      <c r="M1586" s="8" t="s">
        <v>1426</v>
      </c>
      <c r="N1586" s="89" t="s">
        <v>1668</v>
      </c>
      <c r="O1586" s="8"/>
      <c r="P1586" s="8">
        <v>120</v>
      </c>
      <c r="Q1586" s="8">
        <v>57.71</v>
      </c>
    </row>
    <row r="1587" spans="1:17">
      <c r="A1587" s="9" t="s">
        <v>3767</v>
      </c>
      <c r="B1587" s="9" t="s">
        <v>1146</v>
      </c>
      <c r="C1587" s="9" t="s">
        <v>32</v>
      </c>
      <c r="D1587" s="9" t="s">
        <v>23</v>
      </c>
      <c r="E1587" s="9" t="s">
        <v>1400</v>
      </c>
      <c r="F1587" s="9" t="s">
        <v>1390</v>
      </c>
      <c r="G1587" s="9">
        <v>12.18</v>
      </c>
      <c r="H1587" s="9">
        <v>8.7799999999999994</v>
      </c>
      <c r="I1587" s="9">
        <v>0.1174</v>
      </c>
      <c r="J1587" s="9">
        <v>0.30180000000000001</v>
      </c>
      <c r="K1587" s="9"/>
      <c r="L1587" s="9">
        <v>668</v>
      </c>
      <c r="M1587" s="9" t="s">
        <v>1396</v>
      </c>
      <c r="N1587" s="90" t="s">
        <v>1391</v>
      </c>
      <c r="O1587" s="9" t="s">
        <v>1738</v>
      </c>
      <c r="P1587" s="9">
        <v>48</v>
      </c>
      <c r="Q1587" s="9">
        <v>1.47</v>
      </c>
    </row>
    <row r="1588" spans="1:17">
      <c r="A1588" s="8" t="s">
        <v>3768</v>
      </c>
      <c r="B1588" s="8" t="s">
        <v>856</v>
      </c>
      <c r="C1588" s="8" t="s">
        <v>35</v>
      </c>
      <c r="D1588" s="8" t="s">
        <v>44</v>
      </c>
      <c r="E1588" s="8" t="s">
        <v>1380</v>
      </c>
      <c r="F1588" s="8" t="s">
        <v>1375</v>
      </c>
      <c r="G1588" s="8">
        <v>32.409999999999997</v>
      </c>
      <c r="H1588" s="8">
        <v>14.92</v>
      </c>
      <c r="I1588" s="8">
        <v>0.54210000000000003</v>
      </c>
      <c r="J1588" s="8">
        <v>2.9239999999999999</v>
      </c>
      <c r="K1588" s="8" t="s">
        <v>1376</v>
      </c>
      <c r="L1588" s="8">
        <v>596</v>
      </c>
      <c r="M1588" s="8" t="s">
        <v>1381</v>
      </c>
      <c r="N1588" s="89" t="s">
        <v>2171</v>
      </c>
      <c r="O1588" s="8"/>
      <c r="P1588" s="8">
        <v>12</v>
      </c>
      <c r="Q1588" s="8">
        <v>24.73</v>
      </c>
    </row>
    <row r="1589" spans="1:17">
      <c r="A1589" s="9" t="s">
        <v>3769</v>
      </c>
      <c r="B1589" s="9" t="s">
        <v>152</v>
      </c>
      <c r="C1589" s="9" t="s">
        <v>16</v>
      </c>
      <c r="D1589" s="9" t="s">
        <v>31</v>
      </c>
      <c r="E1589" s="9" t="s">
        <v>1411</v>
      </c>
      <c r="F1589" s="9" t="s">
        <v>1384</v>
      </c>
      <c r="G1589" s="9">
        <v>69.12</v>
      </c>
      <c r="H1589" s="9"/>
      <c r="I1589" s="9">
        <v>1.1022000000000001</v>
      </c>
      <c r="J1589" s="9"/>
      <c r="K1589" s="9" t="s">
        <v>1395</v>
      </c>
      <c r="L1589" s="9">
        <v>686</v>
      </c>
      <c r="M1589" s="9" t="s">
        <v>1377</v>
      </c>
      <c r="N1589" s="90" t="s">
        <v>1632</v>
      </c>
      <c r="O1589" s="9" t="s">
        <v>2104</v>
      </c>
      <c r="P1589" s="9">
        <v>120</v>
      </c>
      <c r="Q1589" s="9">
        <v>31.14</v>
      </c>
    </row>
    <row r="1590" spans="1:17">
      <c r="A1590" s="8" t="s">
        <v>3770</v>
      </c>
      <c r="B1590" s="8" t="s">
        <v>638</v>
      </c>
      <c r="C1590" s="8" t="s">
        <v>7</v>
      </c>
      <c r="D1590" s="8" t="s">
        <v>1360</v>
      </c>
      <c r="E1590" s="8" t="s">
        <v>1389</v>
      </c>
      <c r="F1590" s="8" t="s">
        <v>1384</v>
      </c>
      <c r="G1590" s="8">
        <v>33.08</v>
      </c>
      <c r="H1590" s="8">
        <v>13.39</v>
      </c>
      <c r="I1590" s="8">
        <v>0.16869999999999999</v>
      </c>
      <c r="J1590" s="8">
        <v>0.60880000000000001</v>
      </c>
      <c r="K1590" s="8" t="s">
        <v>1412</v>
      </c>
      <c r="L1590" s="8">
        <v>604</v>
      </c>
      <c r="M1590" s="8" t="s">
        <v>1381</v>
      </c>
      <c r="N1590" s="89" t="s">
        <v>1565</v>
      </c>
      <c r="O1590" s="8"/>
      <c r="P1590" s="8">
        <v>84</v>
      </c>
      <c r="Q1590" s="8">
        <v>16.48</v>
      </c>
    </row>
    <row r="1591" spans="1:17">
      <c r="A1591" s="9" t="s">
        <v>3771</v>
      </c>
      <c r="B1591" s="9" t="s">
        <v>1288</v>
      </c>
      <c r="C1591" s="9" t="s">
        <v>41</v>
      </c>
      <c r="D1591" s="9" t="s">
        <v>1360</v>
      </c>
      <c r="E1591" s="9" t="s">
        <v>1411</v>
      </c>
      <c r="F1591" s="9" t="s">
        <v>1375</v>
      </c>
      <c r="G1591" s="9">
        <v>97.7</v>
      </c>
      <c r="H1591" s="9">
        <v>10.97</v>
      </c>
      <c r="I1591" s="9">
        <v>0.99590000000000001</v>
      </c>
      <c r="J1591" s="9">
        <v>3.1972</v>
      </c>
      <c r="K1591" s="9" t="s">
        <v>1412</v>
      </c>
      <c r="L1591" s="9">
        <v>724</v>
      </c>
      <c r="M1591" s="9" t="s">
        <v>1381</v>
      </c>
      <c r="N1591" s="90" t="s">
        <v>2408</v>
      </c>
      <c r="O1591" s="9"/>
      <c r="P1591" s="9">
        <v>36</v>
      </c>
      <c r="Q1591" s="9">
        <v>32.15</v>
      </c>
    </row>
    <row r="1592" spans="1:17">
      <c r="A1592" s="8" t="s">
        <v>3772</v>
      </c>
      <c r="B1592" s="8" t="s">
        <v>998</v>
      </c>
      <c r="C1592" s="8" t="s">
        <v>20</v>
      </c>
      <c r="D1592" s="8" t="s">
        <v>44</v>
      </c>
      <c r="E1592" s="8" t="s">
        <v>1400</v>
      </c>
      <c r="F1592" s="8" t="s">
        <v>1384</v>
      </c>
      <c r="G1592" s="8">
        <v>22.62</v>
      </c>
      <c r="H1592" s="8">
        <v>9.1300000000000008</v>
      </c>
      <c r="I1592" s="8">
        <v>0.2336</v>
      </c>
      <c r="J1592" s="8">
        <v>0.23119999999999999</v>
      </c>
      <c r="K1592" s="8" t="s">
        <v>1376</v>
      </c>
      <c r="L1592" s="8">
        <v>618</v>
      </c>
      <c r="M1592" s="8" t="s">
        <v>1396</v>
      </c>
      <c r="N1592" s="89" t="s">
        <v>3415</v>
      </c>
      <c r="O1592" s="8" t="s">
        <v>2141</v>
      </c>
      <c r="P1592" s="8">
        <v>180</v>
      </c>
      <c r="Q1592" s="8">
        <v>9.2799999999999994</v>
      </c>
    </row>
    <row r="1593" spans="1:17">
      <c r="A1593" s="9" t="s">
        <v>3773</v>
      </c>
      <c r="B1593" s="9" t="s">
        <v>315</v>
      </c>
      <c r="C1593" s="9" t="s">
        <v>20</v>
      </c>
      <c r="D1593" s="9" t="s">
        <v>1360</v>
      </c>
      <c r="E1593" s="9" t="s">
        <v>1380</v>
      </c>
      <c r="F1593" s="9" t="s">
        <v>1384</v>
      </c>
      <c r="G1593" s="9">
        <v>54.76</v>
      </c>
      <c r="H1593" s="9">
        <v>18.02</v>
      </c>
      <c r="I1593" s="9">
        <v>0.30009999999999998</v>
      </c>
      <c r="J1593" s="9">
        <v>0.84599999999999997</v>
      </c>
      <c r="K1593" s="9" t="s">
        <v>1395</v>
      </c>
      <c r="L1593" s="9">
        <v>737</v>
      </c>
      <c r="M1593" s="9" t="s">
        <v>1403</v>
      </c>
      <c r="N1593" s="90" t="s">
        <v>1443</v>
      </c>
      <c r="O1593" s="9" t="s">
        <v>1733</v>
      </c>
      <c r="P1593" s="9">
        <v>240</v>
      </c>
      <c r="Q1593" s="9">
        <v>17.239999999999998</v>
      </c>
    </row>
    <row r="1594" spans="1:17">
      <c r="A1594" s="8" t="s">
        <v>3774</v>
      </c>
      <c r="B1594" s="8" t="s">
        <v>729</v>
      </c>
      <c r="C1594" s="8" t="s">
        <v>20</v>
      </c>
      <c r="D1594" s="8" t="s">
        <v>1360</v>
      </c>
      <c r="E1594" s="8" t="s">
        <v>1380</v>
      </c>
      <c r="F1594" s="8" t="s">
        <v>1384</v>
      </c>
      <c r="G1594" s="8">
        <v>88.91</v>
      </c>
      <c r="H1594" s="8">
        <v>13.24</v>
      </c>
      <c r="I1594" s="8">
        <v>0.71489999999999998</v>
      </c>
      <c r="J1594" s="8">
        <v>3.0059999999999998</v>
      </c>
      <c r="K1594" s="8" t="s">
        <v>1376</v>
      </c>
      <c r="L1594" s="8">
        <v>592</v>
      </c>
      <c r="M1594" s="8" t="s">
        <v>1386</v>
      </c>
      <c r="N1594" s="89" t="s">
        <v>1011</v>
      </c>
      <c r="O1594" s="8"/>
      <c r="P1594" s="8">
        <v>36</v>
      </c>
      <c r="Q1594" s="8">
        <v>83.07</v>
      </c>
    </row>
    <row r="1595" spans="1:17">
      <c r="A1595" s="9" t="s">
        <v>3775</v>
      </c>
      <c r="B1595" s="9" t="s">
        <v>576</v>
      </c>
      <c r="C1595" s="9" t="s">
        <v>16</v>
      </c>
      <c r="D1595" s="9" t="s">
        <v>1360</v>
      </c>
      <c r="E1595" s="9" t="s">
        <v>1380</v>
      </c>
      <c r="F1595" s="9" t="s">
        <v>1375</v>
      </c>
      <c r="G1595" s="9">
        <v>14.24</v>
      </c>
      <c r="H1595" s="9">
        <v>12.44</v>
      </c>
      <c r="I1595" s="9">
        <v>7.5999999999999998E-2</v>
      </c>
      <c r="J1595" s="9">
        <v>0.31990000000000002</v>
      </c>
      <c r="K1595" s="9" t="s">
        <v>1395</v>
      </c>
      <c r="L1595" s="9">
        <v>856</v>
      </c>
      <c r="M1595" s="9" t="s">
        <v>1403</v>
      </c>
      <c r="N1595" s="90" t="s">
        <v>1501</v>
      </c>
      <c r="O1595" s="9" t="s">
        <v>3093</v>
      </c>
      <c r="P1595" s="9">
        <v>60</v>
      </c>
      <c r="Q1595" s="9">
        <v>11.47</v>
      </c>
    </row>
    <row r="1596" spans="1:17">
      <c r="A1596" s="8" t="s">
        <v>3776</v>
      </c>
      <c r="B1596" s="8" t="s">
        <v>315</v>
      </c>
      <c r="C1596" s="8" t="s">
        <v>35</v>
      </c>
      <c r="D1596" s="8" t="s">
        <v>23</v>
      </c>
      <c r="E1596" s="8" t="s">
        <v>1374</v>
      </c>
      <c r="F1596" s="8" t="s">
        <v>1375</v>
      </c>
      <c r="G1596" s="8"/>
      <c r="H1596" s="8">
        <v>11.85</v>
      </c>
      <c r="I1596" s="8">
        <v>0.45810000000000001</v>
      </c>
      <c r="J1596" s="8">
        <v>1.3432999999999999</v>
      </c>
      <c r="K1596" s="8" t="s">
        <v>1412</v>
      </c>
      <c r="L1596" s="8">
        <v>737</v>
      </c>
      <c r="M1596" s="8" t="s">
        <v>1426</v>
      </c>
      <c r="N1596" s="89" t="s">
        <v>3227</v>
      </c>
      <c r="O1596" s="8"/>
      <c r="P1596" s="8">
        <v>84</v>
      </c>
      <c r="Q1596" s="8">
        <v>52.11</v>
      </c>
    </row>
    <row r="1597" spans="1:17">
      <c r="A1597" s="9" t="s">
        <v>3777</v>
      </c>
      <c r="B1597" s="9" t="s">
        <v>1246</v>
      </c>
      <c r="C1597" s="9" t="s">
        <v>12</v>
      </c>
      <c r="D1597" s="9" t="s">
        <v>10</v>
      </c>
      <c r="E1597" s="9" t="s">
        <v>1411</v>
      </c>
      <c r="F1597" s="9" t="s">
        <v>1384</v>
      </c>
      <c r="G1597" s="9"/>
      <c r="H1597" s="9">
        <v>15.95</v>
      </c>
      <c r="I1597" s="9">
        <v>0.97389999999999999</v>
      </c>
      <c r="J1597" s="9">
        <v>2.1863000000000001</v>
      </c>
      <c r="K1597" s="9" t="s">
        <v>1376</v>
      </c>
      <c r="L1597" s="9">
        <v>694</v>
      </c>
      <c r="M1597" s="9" t="s">
        <v>1386</v>
      </c>
      <c r="N1597" s="90" t="s">
        <v>1929</v>
      </c>
      <c r="O1597" s="9"/>
      <c r="P1597" s="9">
        <v>36</v>
      </c>
      <c r="Q1597" s="9">
        <v>42.73</v>
      </c>
    </row>
    <row r="1598" spans="1:17">
      <c r="A1598" s="8" t="s">
        <v>3778</v>
      </c>
      <c r="B1598" s="8" t="s">
        <v>714</v>
      </c>
      <c r="C1598" s="8" t="s">
        <v>16</v>
      </c>
      <c r="D1598" s="8" t="s">
        <v>1360</v>
      </c>
      <c r="E1598" s="8" t="s">
        <v>1389</v>
      </c>
      <c r="F1598" s="8" t="s">
        <v>1375</v>
      </c>
      <c r="G1598" s="8">
        <v>4.79</v>
      </c>
      <c r="H1598" s="8">
        <v>13.32</v>
      </c>
      <c r="I1598" s="8">
        <v>2.4199999999999999E-2</v>
      </c>
      <c r="J1598" s="8">
        <v>0.1293</v>
      </c>
      <c r="K1598" s="8" t="s">
        <v>1412</v>
      </c>
      <c r="L1598" s="8">
        <v>738</v>
      </c>
      <c r="M1598" s="8" t="s">
        <v>1381</v>
      </c>
      <c r="N1598" s="89" t="s">
        <v>2663</v>
      </c>
      <c r="O1598" s="8"/>
      <c r="P1598" s="8">
        <v>48</v>
      </c>
      <c r="Q1598" s="8">
        <v>4.05</v>
      </c>
    </row>
    <row r="1599" spans="1:17">
      <c r="A1599" s="9" t="s">
        <v>3779</v>
      </c>
      <c r="B1599" s="9" t="s">
        <v>718</v>
      </c>
      <c r="C1599" s="9" t="s">
        <v>28</v>
      </c>
      <c r="D1599" s="9" t="s">
        <v>1360</v>
      </c>
      <c r="E1599" s="9" t="s">
        <v>1411</v>
      </c>
      <c r="F1599" s="9" t="s">
        <v>1384</v>
      </c>
      <c r="G1599" s="9">
        <v>98.08</v>
      </c>
      <c r="H1599" s="9">
        <v>9.06</v>
      </c>
      <c r="I1599" s="9">
        <v>1.8978999999999999</v>
      </c>
      <c r="J1599" s="9">
        <v>8.58</v>
      </c>
      <c r="K1599" s="9" t="s">
        <v>1358</v>
      </c>
      <c r="L1599" s="9">
        <v>769</v>
      </c>
      <c r="M1599" s="9" t="s">
        <v>1396</v>
      </c>
      <c r="N1599" s="90" t="s">
        <v>1727</v>
      </c>
      <c r="O1599" s="9" t="s">
        <v>1944</v>
      </c>
      <c r="P1599" s="9">
        <v>12</v>
      </c>
      <c r="Q1599" s="9">
        <v>42.85</v>
      </c>
    </row>
    <row r="1600" spans="1:17">
      <c r="A1600" s="8" t="s">
        <v>3780</v>
      </c>
      <c r="B1600" s="8" t="s">
        <v>1123</v>
      </c>
      <c r="C1600" s="8" t="s">
        <v>32</v>
      </c>
      <c r="D1600" s="8" t="s">
        <v>23</v>
      </c>
      <c r="E1600" s="8" t="s">
        <v>1400</v>
      </c>
      <c r="F1600" s="8" t="s">
        <v>1390</v>
      </c>
      <c r="G1600" s="8">
        <v>47.65</v>
      </c>
      <c r="H1600" s="8">
        <v>7.6</v>
      </c>
      <c r="I1600" s="8">
        <v>0.38569999999999999</v>
      </c>
      <c r="J1600" s="8">
        <v>4.1361999999999997</v>
      </c>
      <c r="K1600" s="8"/>
      <c r="L1600" s="8">
        <v>870</v>
      </c>
      <c r="M1600" s="8" t="s">
        <v>1426</v>
      </c>
      <c r="N1600" s="89" t="s">
        <v>2735</v>
      </c>
      <c r="O1600" s="8"/>
      <c r="P1600" s="8">
        <v>12</v>
      </c>
      <c r="Q1600" s="8">
        <v>41.62</v>
      </c>
    </row>
    <row r="1601" spans="1:17">
      <c r="A1601" s="9" t="s">
        <v>3781</v>
      </c>
      <c r="B1601" s="9" t="s">
        <v>223</v>
      </c>
      <c r="C1601" s="9" t="s">
        <v>32</v>
      </c>
      <c r="D1601" s="9" t="s">
        <v>44</v>
      </c>
      <c r="E1601" s="9" t="s">
        <v>1408</v>
      </c>
      <c r="F1601" s="9" t="s">
        <v>1390</v>
      </c>
      <c r="G1601" s="9">
        <v>46.97</v>
      </c>
      <c r="H1601" s="9">
        <v>13.51</v>
      </c>
      <c r="I1601" s="9">
        <v>0.43930000000000002</v>
      </c>
      <c r="J1601" s="9">
        <v>0.86760000000000004</v>
      </c>
      <c r="K1601" s="9" t="s">
        <v>1358</v>
      </c>
      <c r="L1601" s="9">
        <v>722</v>
      </c>
      <c r="M1601" s="9" t="s">
        <v>1396</v>
      </c>
      <c r="N1601" s="90" t="s">
        <v>2752</v>
      </c>
      <c r="O1601" s="9" t="s">
        <v>632</v>
      </c>
      <c r="P1601" s="9">
        <v>84</v>
      </c>
      <c r="Q1601" s="9">
        <v>33.799999999999997</v>
      </c>
    </row>
    <row r="1602" spans="1:17">
      <c r="A1602" s="8" t="s">
        <v>3782</v>
      </c>
      <c r="B1602" s="8" t="s">
        <v>288</v>
      </c>
      <c r="C1602" s="8" t="s">
        <v>41</v>
      </c>
      <c r="D1602" s="8" t="s">
        <v>44</v>
      </c>
      <c r="E1602" s="8" t="s">
        <v>1374</v>
      </c>
      <c r="F1602" s="8" t="s">
        <v>1384</v>
      </c>
      <c r="G1602" s="8">
        <v>52.06</v>
      </c>
      <c r="H1602" s="8">
        <v>10.75</v>
      </c>
      <c r="I1602" s="8">
        <v>0.35320000000000001</v>
      </c>
      <c r="J1602" s="8">
        <v>4.5951000000000004</v>
      </c>
      <c r="K1602" s="8" t="s">
        <v>1412</v>
      </c>
      <c r="L1602" s="8">
        <v>759</v>
      </c>
      <c r="M1602" s="8" t="s">
        <v>1396</v>
      </c>
      <c r="N1602" s="89" t="s">
        <v>3508</v>
      </c>
      <c r="O1602" s="8" t="s">
        <v>1917</v>
      </c>
      <c r="P1602" s="8">
        <v>12</v>
      </c>
      <c r="Q1602" s="8">
        <v>30.57</v>
      </c>
    </row>
    <row r="1603" spans="1:17">
      <c r="A1603" s="9" t="s">
        <v>3783</v>
      </c>
      <c r="B1603" s="9" t="s">
        <v>1051</v>
      </c>
      <c r="C1603" s="9" t="s">
        <v>20</v>
      </c>
      <c r="D1603" s="9" t="s">
        <v>10</v>
      </c>
      <c r="E1603" s="9" t="s">
        <v>1408</v>
      </c>
      <c r="F1603" s="9" t="s">
        <v>1384</v>
      </c>
      <c r="G1603" s="9">
        <v>71.13</v>
      </c>
      <c r="H1603" s="9">
        <v>15.18</v>
      </c>
      <c r="I1603" s="9">
        <v>1.0986</v>
      </c>
      <c r="J1603" s="9">
        <v>2.472</v>
      </c>
      <c r="K1603" s="9" t="s">
        <v>1358</v>
      </c>
      <c r="L1603" s="9">
        <v>550</v>
      </c>
      <c r="M1603" s="9" t="s">
        <v>1396</v>
      </c>
      <c r="N1603" s="90" t="s">
        <v>479</v>
      </c>
      <c r="O1603" s="9" t="s">
        <v>2166</v>
      </c>
      <c r="P1603" s="9">
        <v>36</v>
      </c>
      <c r="Q1603" s="9">
        <v>57.75</v>
      </c>
    </row>
    <row r="1604" spans="1:17">
      <c r="A1604" s="8" t="s">
        <v>3784</v>
      </c>
      <c r="B1604" s="8" t="s">
        <v>705</v>
      </c>
      <c r="C1604" s="8" t="s">
        <v>24</v>
      </c>
      <c r="D1604" s="8" t="s">
        <v>1360</v>
      </c>
      <c r="E1604" s="8" t="s">
        <v>1408</v>
      </c>
      <c r="F1604" s="8" t="s">
        <v>1375</v>
      </c>
      <c r="G1604" s="8">
        <v>74.28</v>
      </c>
      <c r="H1604" s="8">
        <v>16.86</v>
      </c>
      <c r="I1604" s="8">
        <v>0.71240000000000003</v>
      </c>
      <c r="J1604" s="8">
        <v>1.2844</v>
      </c>
      <c r="K1604" s="8" t="s">
        <v>1395</v>
      </c>
      <c r="L1604" s="8">
        <v>798</v>
      </c>
      <c r="M1604" s="8" t="s">
        <v>1426</v>
      </c>
      <c r="N1604" s="89" t="s">
        <v>1306</v>
      </c>
      <c r="O1604" s="8"/>
      <c r="P1604" s="8">
        <v>120</v>
      </c>
      <c r="Q1604" s="8">
        <v>45.05</v>
      </c>
    </row>
    <row r="1605" spans="1:17">
      <c r="A1605" s="9" t="s">
        <v>3785</v>
      </c>
      <c r="B1605" s="9" t="s">
        <v>248</v>
      </c>
      <c r="C1605" s="9" t="s">
        <v>28</v>
      </c>
      <c r="D1605" s="9" t="s">
        <v>1360</v>
      </c>
      <c r="E1605" s="9" t="s">
        <v>1408</v>
      </c>
      <c r="F1605" s="9" t="s">
        <v>1375</v>
      </c>
      <c r="G1605" s="9">
        <v>51.15</v>
      </c>
      <c r="H1605" s="9">
        <v>9.5</v>
      </c>
      <c r="I1605" s="9">
        <v>0.59740000000000004</v>
      </c>
      <c r="J1605" s="9">
        <v>0.4768</v>
      </c>
      <c r="K1605" s="9" t="s">
        <v>1358</v>
      </c>
      <c r="L1605" s="9">
        <v>672</v>
      </c>
      <c r="M1605" s="9" t="s">
        <v>1403</v>
      </c>
      <c r="N1605" s="90" t="s">
        <v>2817</v>
      </c>
      <c r="O1605" s="9" t="s">
        <v>2007</v>
      </c>
      <c r="P1605" s="9">
        <v>240</v>
      </c>
      <c r="Q1605" s="9">
        <v>6.87</v>
      </c>
    </row>
    <row r="1606" spans="1:17">
      <c r="A1606" s="8" t="s">
        <v>3786</v>
      </c>
      <c r="B1606" s="8" t="s">
        <v>817</v>
      </c>
      <c r="C1606" s="8" t="s">
        <v>41</v>
      </c>
      <c r="D1606" s="8" t="s">
        <v>10</v>
      </c>
      <c r="E1606" s="8" t="s">
        <v>1389</v>
      </c>
      <c r="F1606" s="8" t="s">
        <v>1384</v>
      </c>
      <c r="G1606" s="8">
        <v>26.22</v>
      </c>
      <c r="H1606" s="8">
        <v>16.329999999999998</v>
      </c>
      <c r="I1606" s="8">
        <v>0.34100000000000003</v>
      </c>
      <c r="J1606" s="8">
        <v>0.37130000000000002</v>
      </c>
      <c r="K1606" s="8" t="s">
        <v>1385</v>
      </c>
      <c r="L1606" s="8">
        <v>751</v>
      </c>
      <c r="M1606" s="8" t="s">
        <v>1381</v>
      </c>
      <c r="N1606" s="89" t="s">
        <v>2257</v>
      </c>
      <c r="O1606" s="8"/>
      <c r="P1606" s="8">
        <v>240</v>
      </c>
      <c r="Q1606" s="8">
        <v>0</v>
      </c>
    </row>
    <row r="1607" spans="1:17">
      <c r="A1607" s="9" t="s">
        <v>3787</v>
      </c>
      <c r="B1607" s="9" t="s">
        <v>178</v>
      </c>
      <c r="C1607" s="9" t="s">
        <v>24</v>
      </c>
      <c r="D1607" s="9" t="s">
        <v>1360</v>
      </c>
      <c r="E1607" s="9" t="s">
        <v>1389</v>
      </c>
      <c r="F1607" s="9" t="s">
        <v>1390</v>
      </c>
      <c r="G1607" s="9">
        <v>99.17</v>
      </c>
      <c r="H1607" s="9">
        <v>18.03</v>
      </c>
      <c r="I1607" s="9">
        <v>0.98450000000000004</v>
      </c>
      <c r="J1607" s="9">
        <v>2.5198999999999998</v>
      </c>
      <c r="K1607" s="9" t="s">
        <v>1412</v>
      </c>
      <c r="L1607" s="9">
        <v>573</v>
      </c>
      <c r="M1607" s="9" t="s">
        <v>1403</v>
      </c>
      <c r="N1607" s="90" t="s">
        <v>2750</v>
      </c>
      <c r="O1607" s="9" t="s">
        <v>2228</v>
      </c>
      <c r="P1607" s="9">
        <v>60</v>
      </c>
      <c r="Q1607" s="9">
        <v>37.4</v>
      </c>
    </row>
    <row r="1608" spans="1:17">
      <c r="A1608" s="8" t="s">
        <v>3788</v>
      </c>
      <c r="B1608" s="8" t="s">
        <v>702</v>
      </c>
      <c r="C1608" s="8" t="s">
        <v>28</v>
      </c>
      <c r="D1608" s="8" t="s">
        <v>44</v>
      </c>
      <c r="E1608" s="8" t="s">
        <v>1400</v>
      </c>
      <c r="F1608" s="8" t="s">
        <v>1390</v>
      </c>
      <c r="G1608" s="8">
        <v>61.12</v>
      </c>
      <c r="H1608" s="8">
        <v>8.68</v>
      </c>
      <c r="I1608" s="8">
        <v>0.4783</v>
      </c>
      <c r="J1608" s="8">
        <v>0.60829999999999995</v>
      </c>
      <c r="K1608" s="8" t="s">
        <v>1358</v>
      </c>
      <c r="L1608" s="8">
        <v>582</v>
      </c>
      <c r="M1608" s="8" t="s">
        <v>1403</v>
      </c>
      <c r="N1608" s="89" t="s">
        <v>1856</v>
      </c>
      <c r="O1608" s="8" t="s">
        <v>2318</v>
      </c>
      <c r="P1608" s="8">
        <v>180</v>
      </c>
      <c r="Q1608" s="8">
        <v>42.93</v>
      </c>
    </row>
    <row r="1609" spans="1:17">
      <c r="A1609" s="9" t="s">
        <v>3789</v>
      </c>
      <c r="B1609" s="9" t="s">
        <v>1348</v>
      </c>
      <c r="C1609" s="9" t="s">
        <v>16</v>
      </c>
      <c r="D1609" s="9" t="s">
        <v>44</v>
      </c>
      <c r="E1609" s="9" t="s">
        <v>1408</v>
      </c>
      <c r="F1609" s="9" t="s">
        <v>1375</v>
      </c>
      <c r="G1609" s="9">
        <v>76.94</v>
      </c>
      <c r="H1609" s="9">
        <v>8.4700000000000006</v>
      </c>
      <c r="I1609" s="9">
        <v>0.8337</v>
      </c>
      <c r="J1609" s="9">
        <v>0.66620000000000001</v>
      </c>
      <c r="K1609" s="9" t="s">
        <v>1358</v>
      </c>
      <c r="L1609" s="9">
        <v>585</v>
      </c>
      <c r="M1609" s="9" t="s">
        <v>1426</v>
      </c>
      <c r="N1609" s="90" t="s">
        <v>2743</v>
      </c>
      <c r="O1609" s="9"/>
      <c r="P1609" s="9">
        <v>240</v>
      </c>
      <c r="Q1609" s="9">
        <v>45</v>
      </c>
    </row>
    <row r="1610" spans="1:17">
      <c r="A1610" s="8" t="s">
        <v>3790</v>
      </c>
      <c r="B1610" s="8" t="s">
        <v>1091</v>
      </c>
      <c r="C1610" s="8" t="s">
        <v>12</v>
      </c>
      <c r="D1610" s="8" t="s">
        <v>31</v>
      </c>
      <c r="E1610" s="8" t="s">
        <v>1374</v>
      </c>
      <c r="F1610" s="8" t="s">
        <v>1384</v>
      </c>
      <c r="G1610" s="8">
        <v>18.97</v>
      </c>
      <c r="H1610" s="8">
        <v>9.7200000000000006</v>
      </c>
      <c r="I1610" s="8">
        <v>0.29670000000000002</v>
      </c>
      <c r="J1610" s="8">
        <v>0.24779999999999999</v>
      </c>
      <c r="K1610" s="8" t="s">
        <v>1385</v>
      </c>
      <c r="L1610" s="8">
        <v>592</v>
      </c>
      <c r="M1610" s="8" t="s">
        <v>1396</v>
      </c>
      <c r="N1610" s="89" t="s">
        <v>3399</v>
      </c>
      <c r="O1610" s="8" t="s">
        <v>3360</v>
      </c>
      <c r="P1610" s="8">
        <v>120</v>
      </c>
      <c r="Q1610" s="8">
        <v>0</v>
      </c>
    </row>
    <row r="1611" spans="1:17">
      <c r="A1611" s="9" t="s">
        <v>3791</v>
      </c>
      <c r="B1611" s="9" t="s">
        <v>1083</v>
      </c>
      <c r="C1611" s="9" t="s">
        <v>12</v>
      </c>
      <c r="D1611" s="9" t="s">
        <v>1360</v>
      </c>
      <c r="E1611" s="9" t="s">
        <v>1374</v>
      </c>
      <c r="F1611" s="9" t="s">
        <v>1390</v>
      </c>
      <c r="G1611" s="9">
        <v>63.93</v>
      </c>
      <c r="H1611" s="9">
        <v>13.95</v>
      </c>
      <c r="I1611" s="9">
        <v>1.0115000000000001</v>
      </c>
      <c r="J1611" s="9">
        <v>5.7385999999999999</v>
      </c>
      <c r="K1611" s="9" t="s">
        <v>1376</v>
      </c>
      <c r="L1611" s="9">
        <v>882</v>
      </c>
      <c r="M1611" s="9" t="s">
        <v>1426</v>
      </c>
      <c r="N1611" s="90" t="s">
        <v>1586</v>
      </c>
      <c r="O1611" s="9"/>
      <c r="P1611" s="9">
        <v>12</v>
      </c>
      <c r="Q1611" s="9">
        <v>55.44</v>
      </c>
    </row>
    <row r="1612" spans="1:17">
      <c r="A1612" s="8" t="s">
        <v>3792</v>
      </c>
      <c r="B1612" s="8" t="s">
        <v>1065</v>
      </c>
      <c r="C1612" s="8" t="s">
        <v>41</v>
      </c>
      <c r="D1612" s="8" t="s">
        <v>23</v>
      </c>
      <c r="E1612" s="8" t="s">
        <v>1374</v>
      </c>
      <c r="F1612" s="8" t="s">
        <v>1375</v>
      </c>
      <c r="G1612" s="8">
        <v>58.15</v>
      </c>
      <c r="H1612" s="8">
        <v>14.04</v>
      </c>
      <c r="I1612" s="8">
        <v>0.69769999999999999</v>
      </c>
      <c r="J1612" s="8">
        <v>1.091</v>
      </c>
      <c r="K1612" s="8" t="s">
        <v>1376</v>
      </c>
      <c r="L1612" s="8">
        <v>652</v>
      </c>
      <c r="M1612" s="8" t="s">
        <v>1396</v>
      </c>
      <c r="N1612" s="89" t="s">
        <v>1855</v>
      </c>
      <c r="O1612" s="8" t="s">
        <v>2079</v>
      </c>
      <c r="P1612" s="8">
        <v>84</v>
      </c>
      <c r="Q1612" s="8">
        <v>31.56</v>
      </c>
    </row>
    <row r="1613" spans="1:17">
      <c r="A1613" s="9" t="s">
        <v>3793</v>
      </c>
      <c r="B1613" s="9" t="s">
        <v>801</v>
      </c>
      <c r="C1613" s="9" t="s">
        <v>28</v>
      </c>
      <c r="D1613" s="9" t="s">
        <v>1360</v>
      </c>
      <c r="E1613" s="9" t="s">
        <v>1411</v>
      </c>
      <c r="F1613" s="9" t="s">
        <v>1375</v>
      </c>
      <c r="G1613" s="9">
        <v>73.650000000000006</v>
      </c>
      <c r="H1613" s="9">
        <v>13.67</v>
      </c>
      <c r="I1613" s="9">
        <v>1.0474000000000001</v>
      </c>
      <c r="J1613" s="9">
        <v>1.129</v>
      </c>
      <c r="K1613" s="9" t="s">
        <v>1358</v>
      </c>
      <c r="L1613" s="9">
        <v>890</v>
      </c>
      <c r="M1613" s="9" t="s">
        <v>1381</v>
      </c>
      <c r="N1613" s="90" t="s">
        <v>2141</v>
      </c>
      <c r="O1613" s="9"/>
      <c r="P1613" s="9">
        <v>120</v>
      </c>
      <c r="Q1613" s="9">
        <v>41.55</v>
      </c>
    </row>
    <row r="1614" spans="1:17">
      <c r="A1614" s="8" t="s">
        <v>3794</v>
      </c>
      <c r="B1614" s="8" t="s">
        <v>1346</v>
      </c>
      <c r="C1614" s="8" t="s">
        <v>41</v>
      </c>
      <c r="D1614" s="8" t="s">
        <v>44</v>
      </c>
      <c r="E1614" s="8" t="s">
        <v>1400</v>
      </c>
      <c r="F1614" s="8" t="s">
        <v>1390</v>
      </c>
      <c r="G1614" s="8">
        <v>25.03</v>
      </c>
      <c r="H1614" s="8">
        <v>17.36</v>
      </c>
      <c r="I1614" s="8">
        <v>0.12839999999999999</v>
      </c>
      <c r="J1614" s="8">
        <v>2.2871000000000001</v>
      </c>
      <c r="K1614" s="8" t="s">
        <v>1376</v>
      </c>
      <c r="L1614" s="8">
        <v>686</v>
      </c>
      <c r="M1614" s="8" t="s">
        <v>1386</v>
      </c>
      <c r="N1614" s="89" t="s">
        <v>587</v>
      </c>
      <c r="O1614" s="8"/>
      <c r="P1614" s="8">
        <v>12</v>
      </c>
      <c r="Q1614" s="8">
        <v>15</v>
      </c>
    </row>
    <row r="1615" spans="1:17">
      <c r="A1615" s="9" t="s">
        <v>3795</v>
      </c>
      <c r="B1615" s="9" t="s">
        <v>1207</v>
      </c>
      <c r="C1615" s="9" t="s">
        <v>24</v>
      </c>
      <c r="D1615" s="9" t="s">
        <v>31</v>
      </c>
      <c r="E1615" s="9" t="s">
        <v>1408</v>
      </c>
      <c r="F1615" s="9" t="s">
        <v>1375</v>
      </c>
      <c r="G1615" s="9">
        <v>68.72</v>
      </c>
      <c r="H1615" s="9">
        <v>10.28</v>
      </c>
      <c r="I1615" s="9">
        <v>1.1681999999999999</v>
      </c>
      <c r="J1615" s="9">
        <v>1.4696</v>
      </c>
      <c r="K1615" s="9" t="s">
        <v>1385</v>
      </c>
      <c r="L1615" s="9">
        <v>859</v>
      </c>
      <c r="M1615" s="9" t="s">
        <v>1396</v>
      </c>
      <c r="N1615" s="90" t="s">
        <v>2471</v>
      </c>
      <c r="O1615" s="9" t="s">
        <v>3017</v>
      </c>
      <c r="P1615" s="9">
        <v>60</v>
      </c>
      <c r="Q1615" s="9">
        <v>0</v>
      </c>
    </row>
    <row r="1616" spans="1:17">
      <c r="A1616" s="8" t="s">
        <v>3796</v>
      </c>
      <c r="B1616" s="8" t="s">
        <v>1075</v>
      </c>
      <c r="C1616" s="8" t="s">
        <v>32</v>
      </c>
      <c r="D1616" s="8" t="s">
        <v>1360</v>
      </c>
      <c r="E1616" s="8" t="s">
        <v>1400</v>
      </c>
      <c r="F1616" s="8" t="s">
        <v>1390</v>
      </c>
      <c r="G1616" s="8">
        <v>77.349999999999994</v>
      </c>
      <c r="H1616" s="8">
        <v>14.7</v>
      </c>
      <c r="I1616" s="8">
        <v>0.73219999999999996</v>
      </c>
      <c r="J1616" s="8">
        <v>1.0667</v>
      </c>
      <c r="K1616" s="8" t="s">
        <v>1412</v>
      </c>
      <c r="L1616" s="8">
        <v>745</v>
      </c>
      <c r="M1616" s="8" t="s">
        <v>1403</v>
      </c>
      <c r="N1616" s="89" t="s">
        <v>3797</v>
      </c>
      <c r="O1616" s="8" t="s">
        <v>1968</v>
      </c>
      <c r="P1616" s="8">
        <v>180</v>
      </c>
      <c r="Q1616" s="8">
        <v>33.44</v>
      </c>
    </row>
    <row r="1617" spans="1:17">
      <c r="A1617" s="9" t="s">
        <v>3798</v>
      </c>
      <c r="B1617" s="9" t="s">
        <v>440</v>
      </c>
      <c r="C1617" s="9" t="s">
        <v>28</v>
      </c>
      <c r="D1617" s="9" t="s">
        <v>23</v>
      </c>
      <c r="E1617" s="9" t="s">
        <v>1374</v>
      </c>
      <c r="F1617" s="9" t="s">
        <v>1390</v>
      </c>
      <c r="G1617" s="9">
        <v>21.72</v>
      </c>
      <c r="H1617" s="9">
        <v>11.12</v>
      </c>
      <c r="I1617" s="9">
        <v>0.31280000000000002</v>
      </c>
      <c r="J1617" s="9">
        <v>1.9209000000000001</v>
      </c>
      <c r="K1617" s="9" t="s">
        <v>1376</v>
      </c>
      <c r="L1617" s="9">
        <v>871</v>
      </c>
      <c r="M1617" s="9" t="s">
        <v>1403</v>
      </c>
      <c r="N1617" s="90" t="s">
        <v>1539</v>
      </c>
      <c r="O1617" s="9" t="s">
        <v>3317</v>
      </c>
      <c r="P1617" s="9">
        <v>12</v>
      </c>
      <c r="Q1617" s="9">
        <v>11.52</v>
      </c>
    </row>
    <row r="1618" spans="1:17">
      <c r="A1618" s="8" t="s">
        <v>3799</v>
      </c>
      <c r="B1618" s="8" t="s">
        <v>402</v>
      </c>
      <c r="C1618" s="8" t="s">
        <v>35</v>
      </c>
      <c r="D1618" s="8" t="s">
        <v>31</v>
      </c>
      <c r="E1618" s="8" t="s">
        <v>1400</v>
      </c>
      <c r="F1618" s="8" t="s">
        <v>1390</v>
      </c>
      <c r="G1618" s="8">
        <v>98.64</v>
      </c>
      <c r="H1618" s="8">
        <v>11.66</v>
      </c>
      <c r="I1618" s="8">
        <v>1.2718</v>
      </c>
      <c r="J1618" s="8">
        <v>2.5811000000000002</v>
      </c>
      <c r="K1618" s="8" t="s">
        <v>1412</v>
      </c>
      <c r="L1618" s="8">
        <v>729</v>
      </c>
      <c r="M1618" s="8" t="s">
        <v>1381</v>
      </c>
      <c r="N1618" s="89" t="s">
        <v>3800</v>
      </c>
      <c r="O1618" s="8"/>
      <c r="P1618" s="8">
        <v>48</v>
      </c>
      <c r="Q1618" s="8">
        <v>50.85</v>
      </c>
    </row>
    <row r="1619" spans="1:17">
      <c r="A1619" s="9" t="s">
        <v>3801</v>
      </c>
      <c r="B1619" s="9" t="s">
        <v>702</v>
      </c>
      <c r="C1619" s="9" t="s">
        <v>12</v>
      </c>
      <c r="D1619" s="9" t="s">
        <v>44</v>
      </c>
      <c r="E1619" s="9" t="s">
        <v>1400</v>
      </c>
      <c r="F1619" s="9" t="s">
        <v>1375</v>
      </c>
      <c r="G1619" s="9">
        <v>10.3</v>
      </c>
      <c r="H1619" s="9">
        <v>14.51</v>
      </c>
      <c r="I1619" s="9">
        <v>8.14E-2</v>
      </c>
      <c r="J1619" s="9">
        <v>0.92730000000000001</v>
      </c>
      <c r="K1619" s="9" t="s">
        <v>1385</v>
      </c>
      <c r="L1619" s="9">
        <v>582</v>
      </c>
      <c r="M1619" s="9" t="s">
        <v>1377</v>
      </c>
      <c r="N1619" s="90" t="s">
        <v>1686</v>
      </c>
      <c r="O1619" s="9" t="s">
        <v>1697</v>
      </c>
      <c r="P1619" s="9">
        <v>12</v>
      </c>
      <c r="Q1619" s="9">
        <v>0</v>
      </c>
    </row>
    <row r="1620" spans="1:17">
      <c r="A1620" s="8" t="s">
        <v>3802</v>
      </c>
      <c r="B1620" s="8" t="s">
        <v>297</v>
      </c>
      <c r="C1620" s="8" t="s">
        <v>20</v>
      </c>
      <c r="D1620" s="8" t="s">
        <v>1360</v>
      </c>
      <c r="E1620" s="8" t="s">
        <v>1374</v>
      </c>
      <c r="F1620" s="8" t="s">
        <v>1390</v>
      </c>
      <c r="G1620" s="8">
        <v>50.6</v>
      </c>
      <c r="H1620" s="8">
        <v>10.1</v>
      </c>
      <c r="I1620" s="8">
        <v>0.39650000000000002</v>
      </c>
      <c r="J1620" s="8">
        <v>0.84260000000000002</v>
      </c>
      <c r="K1620" s="8" t="s">
        <v>1395</v>
      </c>
      <c r="L1620" s="8">
        <v>741</v>
      </c>
      <c r="M1620" s="8" t="s">
        <v>1403</v>
      </c>
      <c r="N1620" s="89" t="s">
        <v>2095</v>
      </c>
      <c r="O1620" s="8" t="s">
        <v>3803</v>
      </c>
      <c r="P1620" s="8">
        <v>84</v>
      </c>
      <c r="Q1620" s="8">
        <v>38</v>
      </c>
    </row>
    <row r="1621" spans="1:17">
      <c r="A1621" s="9" t="s">
        <v>3804</v>
      </c>
      <c r="B1621" s="9" t="s">
        <v>1100</v>
      </c>
      <c r="C1621" s="9" t="s">
        <v>16</v>
      </c>
      <c r="D1621" s="9" t="s">
        <v>44</v>
      </c>
      <c r="E1621" s="9" t="s">
        <v>1408</v>
      </c>
      <c r="F1621" s="9" t="s">
        <v>1384</v>
      </c>
      <c r="G1621" s="9">
        <v>16.7</v>
      </c>
      <c r="H1621" s="9">
        <v>15.14</v>
      </c>
      <c r="I1621" s="9">
        <v>0.2616</v>
      </c>
      <c r="J1621" s="9">
        <v>0.81079999999999997</v>
      </c>
      <c r="K1621" s="9" t="s">
        <v>1412</v>
      </c>
      <c r="L1621" s="9">
        <v>794</v>
      </c>
      <c r="M1621" s="9" t="s">
        <v>1403</v>
      </c>
      <c r="N1621" s="90" t="s">
        <v>442</v>
      </c>
      <c r="O1621" s="9" t="s">
        <v>2471</v>
      </c>
      <c r="P1621" s="9">
        <v>24</v>
      </c>
      <c r="Q1621" s="9">
        <v>5.4</v>
      </c>
    </row>
    <row r="1622" spans="1:17">
      <c r="A1622" s="8" t="s">
        <v>3805</v>
      </c>
      <c r="B1622" s="8" t="s">
        <v>1344</v>
      </c>
      <c r="C1622" s="8" t="s">
        <v>16</v>
      </c>
      <c r="D1622" s="8" t="s">
        <v>1360</v>
      </c>
      <c r="E1622" s="8" t="s">
        <v>1408</v>
      </c>
      <c r="F1622" s="8" t="s">
        <v>1375</v>
      </c>
      <c r="G1622" s="8">
        <v>49.24</v>
      </c>
      <c r="H1622" s="8">
        <v>16.21</v>
      </c>
      <c r="I1622" s="8">
        <v>0.48970000000000002</v>
      </c>
      <c r="J1622" s="8">
        <v>4.4725000000000001</v>
      </c>
      <c r="K1622" s="8" t="s">
        <v>1358</v>
      </c>
      <c r="L1622" s="8">
        <v>602</v>
      </c>
      <c r="M1622" s="8" t="s">
        <v>1386</v>
      </c>
      <c r="N1622" s="89" t="s">
        <v>3806</v>
      </c>
      <c r="O1622" s="8"/>
      <c r="P1622" s="8">
        <v>12</v>
      </c>
      <c r="Q1622" s="8">
        <v>18.059999999999999</v>
      </c>
    </row>
    <row r="1623" spans="1:17">
      <c r="A1623" s="9" t="s">
        <v>3807</v>
      </c>
      <c r="B1623" s="9" t="s">
        <v>136</v>
      </c>
      <c r="C1623" s="9" t="s">
        <v>16</v>
      </c>
      <c r="D1623" s="9" t="s">
        <v>10</v>
      </c>
      <c r="E1623" s="9" t="s">
        <v>1380</v>
      </c>
      <c r="F1623" s="9" t="s">
        <v>1375</v>
      </c>
      <c r="G1623" s="9">
        <v>12.24</v>
      </c>
      <c r="H1623" s="9">
        <v>9.64</v>
      </c>
      <c r="I1623" s="9">
        <v>0.24010000000000001</v>
      </c>
      <c r="J1623" s="9">
        <v>0.25790000000000002</v>
      </c>
      <c r="K1623" s="9" t="s">
        <v>1412</v>
      </c>
      <c r="L1623" s="9">
        <v>618</v>
      </c>
      <c r="M1623" s="9" t="s">
        <v>1403</v>
      </c>
      <c r="N1623" s="90" t="s">
        <v>1657</v>
      </c>
      <c r="O1623" s="9" t="s">
        <v>1791</v>
      </c>
      <c r="P1623" s="9">
        <v>60</v>
      </c>
      <c r="Q1623" s="9">
        <v>6.11</v>
      </c>
    </row>
    <row r="1624" spans="1:17">
      <c r="A1624" s="8" t="s">
        <v>3808</v>
      </c>
      <c r="B1624" s="8" t="s">
        <v>237</v>
      </c>
      <c r="C1624" s="8" t="s">
        <v>38</v>
      </c>
      <c r="D1624" s="8" t="s">
        <v>23</v>
      </c>
      <c r="E1624" s="8" t="s">
        <v>1389</v>
      </c>
      <c r="F1624" s="8" t="s">
        <v>1390</v>
      </c>
      <c r="G1624" s="8">
        <v>60.11</v>
      </c>
      <c r="H1624" s="8">
        <v>9.1199999999999992</v>
      </c>
      <c r="I1624" s="8">
        <v>0.91100000000000003</v>
      </c>
      <c r="J1624" s="8">
        <v>5.2601000000000004</v>
      </c>
      <c r="K1624" s="8" t="s">
        <v>1376</v>
      </c>
      <c r="L1624" s="8">
        <v>823</v>
      </c>
      <c r="M1624" s="8" t="s">
        <v>1426</v>
      </c>
      <c r="N1624" s="89" t="s">
        <v>322</v>
      </c>
      <c r="O1624" s="8"/>
      <c r="P1624" s="8">
        <v>12</v>
      </c>
      <c r="Q1624" s="8">
        <v>28.37</v>
      </c>
    </row>
    <row r="1625" spans="1:17">
      <c r="A1625" s="9" t="s">
        <v>3809</v>
      </c>
      <c r="B1625" s="9" t="s">
        <v>326</v>
      </c>
      <c r="C1625" s="9" t="s">
        <v>16</v>
      </c>
      <c r="D1625" s="9" t="s">
        <v>23</v>
      </c>
      <c r="E1625" s="9" t="s">
        <v>1374</v>
      </c>
      <c r="F1625" s="9" t="s">
        <v>1384</v>
      </c>
      <c r="G1625" s="9"/>
      <c r="H1625" s="9">
        <v>11.51</v>
      </c>
      <c r="I1625" s="9">
        <v>0.62280000000000002</v>
      </c>
      <c r="J1625" s="9">
        <v>0.92789999999999995</v>
      </c>
      <c r="K1625" s="9" t="s">
        <v>1358</v>
      </c>
      <c r="L1625" s="9">
        <v>748</v>
      </c>
      <c r="M1625" s="9" t="s">
        <v>1381</v>
      </c>
      <c r="N1625" s="90" t="s">
        <v>1938</v>
      </c>
      <c r="O1625" s="9"/>
      <c r="P1625" s="9">
        <v>120</v>
      </c>
      <c r="Q1625" s="9">
        <v>20.52</v>
      </c>
    </row>
    <row r="1626" spans="1:17">
      <c r="A1626" s="8" t="s">
        <v>3810</v>
      </c>
      <c r="B1626" s="8" t="s">
        <v>605</v>
      </c>
      <c r="C1626" s="8" t="s">
        <v>28</v>
      </c>
      <c r="D1626" s="8" t="s">
        <v>31</v>
      </c>
      <c r="E1626" s="8" t="s">
        <v>1411</v>
      </c>
      <c r="F1626" s="8" t="s">
        <v>1375</v>
      </c>
      <c r="G1626" s="8">
        <v>6.05</v>
      </c>
      <c r="H1626" s="8">
        <v>9.83</v>
      </c>
      <c r="I1626" s="8">
        <v>6.0499999999999998E-2</v>
      </c>
      <c r="J1626" s="8">
        <v>0.53139999999999998</v>
      </c>
      <c r="K1626" s="8" t="s">
        <v>1376</v>
      </c>
      <c r="L1626" s="8">
        <v>741</v>
      </c>
      <c r="M1626" s="8" t="s">
        <v>1377</v>
      </c>
      <c r="N1626" s="89" t="s">
        <v>1397</v>
      </c>
      <c r="O1626" s="8" t="s">
        <v>3811</v>
      </c>
      <c r="P1626" s="8">
        <v>12</v>
      </c>
      <c r="Q1626" s="8">
        <v>3.38</v>
      </c>
    </row>
    <row r="1627" spans="1:17">
      <c r="A1627" s="9" t="s">
        <v>3812</v>
      </c>
      <c r="B1627" s="9" t="s">
        <v>1137</v>
      </c>
      <c r="C1627" s="9" t="s">
        <v>20</v>
      </c>
      <c r="D1627" s="9" t="s">
        <v>1360</v>
      </c>
      <c r="E1627" s="9" t="s">
        <v>1374</v>
      </c>
      <c r="F1627" s="9" t="s">
        <v>1384</v>
      </c>
      <c r="G1627" s="9">
        <v>49.33</v>
      </c>
      <c r="H1627" s="9">
        <v>9.61</v>
      </c>
      <c r="I1627" s="9">
        <v>0.78180000000000005</v>
      </c>
      <c r="J1627" s="9">
        <v>4.3278999999999996</v>
      </c>
      <c r="K1627" s="9" t="s">
        <v>1412</v>
      </c>
      <c r="L1627" s="9">
        <v>863</v>
      </c>
      <c r="M1627" s="9" t="s">
        <v>1381</v>
      </c>
      <c r="N1627" s="90" t="s">
        <v>2856</v>
      </c>
      <c r="O1627" s="9"/>
      <c r="P1627" s="9">
        <v>12</v>
      </c>
      <c r="Q1627" s="9">
        <v>6.42</v>
      </c>
    </row>
    <row r="1628" spans="1:17">
      <c r="A1628" s="8" t="s">
        <v>3813</v>
      </c>
      <c r="B1628" s="8" t="s">
        <v>1177</v>
      </c>
      <c r="C1628" s="8" t="s">
        <v>20</v>
      </c>
      <c r="D1628" s="8" t="s">
        <v>44</v>
      </c>
      <c r="E1628" s="8" t="s">
        <v>1411</v>
      </c>
      <c r="F1628" s="8" t="s">
        <v>1375</v>
      </c>
      <c r="G1628" s="8">
        <v>72.37</v>
      </c>
      <c r="H1628" s="8">
        <v>16.690000000000001</v>
      </c>
      <c r="I1628" s="8">
        <v>1.391</v>
      </c>
      <c r="J1628" s="8">
        <v>1.2436</v>
      </c>
      <c r="K1628" s="8" t="s">
        <v>1358</v>
      </c>
      <c r="L1628" s="8">
        <v>885</v>
      </c>
      <c r="M1628" s="8" t="s">
        <v>1396</v>
      </c>
      <c r="N1628" s="89" t="s">
        <v>1533</v>
      </c>
      <c r="O1628" s="8" t="s">
        <v>1626</v>
      </c>
      <c r="P1628" s="8">
        <v>120</v>
      </c>
      <c r="Q1628" s="8">
        <v>18.54</v>
      </c>
    </row>
    <row r="1629" spans="1:17">
      <c r="A1629" s="9" t="s">
        <v>3814</v>
      </c>
      <c r="B1629" s="9" t="s">
        <v>1324</v>
      </c>
      <c r="C1629" s="9" t="s">
        <v>28</v>
      </c>
      <c r="D1629" s="9" t="s">
        <v>10</v>
      </c>
      <c r="E1629" s="9" t="s">
        <v>1400</v>
      </c>
      <c r="F1629" s="9" t="s">
        <v>1384</v>
      </c>
      <c r="G1629" s="9">
        <v>46.33</v>
      </c>
      <c r="H1629" s="9">
        <v>12.25</v>
      </c>
      <c r="I1629" s="9">
        <v>0.88390000000000002</v>
      </c>
      <c r="J1629" s="9">
        <v>0.5635</v>
      </c>
      <c r="K1629" s="9" t="s">
        <v>1385</v>
      </c>
      <c r="L1629" s="9">
        <v>628</v>
      </c>
      <c r="M1629" s="9" t="s">
        <v>1381</v>
      </c>
      <c r="N1629" s="90" t="s">
        <v>2358</v>
      </c>
      <c r="O1629" s="9"/>
      <c r="P1629" s="9">
        <v>180</v>
      </c>
      <c r="Q1629" s="9">
        <v>0</v>
      </c>
    </row>
    <row r="1630" spans="1:17">
      <c r="A1630" s="8" t="s">
        <v>3815</v>
      </c>
      <c r="B1630" s="8" t="s">
        <v>330</v>
      </c>
      <c r="C1630" s="8" t="s">
        <v>7</v>
      </c>
      <c r="D1630" s="8" t="s">
        <v>10</v>
      </c>
      <c r="E1630" s="8" t="s">
        <v>1389</v>
      </c>
      <c r="F1630" s="8" t="s">
        <v>1390</v>
      </c>
      <c r="G1630" s="8">
        <v>84.99</v>
      </c>
      <c r="H1630" s="8">
        <v>14.23</v>
      </c>
      <c r="I1630" s="8">
        <v>1.0077</v>
      </c>
      <c r="J1630" s="8">
        <v>1.145</v>
      </c>
      <c r="K1630" s="8" t="s">
        <v>1395</v>
      </c>
      <c r="L1630" s="8">
        <v>782</v>
      </c>
      <c r="M1630" s="8" t="s">
        <v>1396</v>
      </c>
      <c r="N1630" s="89" t="s">
        <v>1759</v>
      </c>
      <c r="O1630" s="8" t="s">
        <v>1537</v>
      </c>
      <c r="P1630" s="8">
        <v>180</v>
      </c>
      <c r="Q1630" s="8">
        <v>61.1</v>
      </c>
    </row>
    <row r="1631" spans="1:17">
      <c r="A1631" s="9" t="s">
        <v>3816</v>
      </c>
      <c r="B1631" s="9" t="s">
        <v>423</v>
      </c>
      <c r="C1631" s="9" t="s">
        <v>20</v>
      </c>
      <c r="D1631" s="9" t="s">
        <v>23</v>
      </c>
      <c r="E1631" s="9" t="s">
        <v>1374</v>
      </c>
      <c r="F1631" s="9" t="s">
        <v>1390</v>
      </c>
      <c r="G1631" s="9">
        <v>85.66</v>
      </c>
      <c r="H1631" s="9">
        <v>14.06</v>
      </c>
      <c r="I1631" s="9">
        <v>1.171</v>
      </c>
      <c r="J1631" s="9">
        <v>1.3331</v>
      </c>
      <c r="K1631" s="9"/>
      <c r="L1631" s="9">
        <v>780</v>
      </c>
      <c r="M1631" s="9" t="s">
        <v>1386</v>
      </c>
      <c r="N1631" s="90" t="s">
        <v>1107</v>
      </c>
      <c r="O1631" s="9"/>
      <c r="P1631" s="9">
        <v>120</v>
      </c>
      <c r="Q1631" s="9">
        <v>8.74</v>
      </c>
    </row>
    <row r="1632" spans="1:17">
      <c r="A1632" s="8" t="s">
        <v>3817</v>
      </c>
      <c r="B1632" s="8" t="s">
        <v>204</v>
      </c>
      <c r="C1632" s="8" t="s">
        <v>16</v>
      </c>
      <c r="D1632" s="8" t="s">
        <v>1360</v>
      </c>
      <c r="E1632" s="8" t="s">
        <v>1400</v>
      </c>
      <c r="F1632" s="8" t="s">
        <v>1384</v>
      </c>
      <c r="G1632" s="8">
        <v>86.72</v>
      </c>
      <c r="H1632" s="8">
        <v>8.89</v>
      </c>
      <c r="I1632" s="8">
        <v>0.62260000000000004</v>
      </c>
      <c r="J1632" s="8">
        <v>2.1535000000000002</v>
      </c>
      <c r="K1632" s="8" t="s">
        <v>1376</v>
      </c>
      <c r="L1632" s="8">
        <v>765</v>
      </c>
      <c r="M1632" s="8" t="s">
        <v>1377</v>
      </c>
      <c r="N1632" s="89" t="s">
        <v>3588</v>
      </c>
      <c r="O1632" s="8" t="s">
        <v>3383</v>
      </c>
      <c r="P1632" s="8">
        <v>48</v>
      </c>
      <c r="Q1632" s="8">
        <v>42.14</v>
      </c>
    </row>
    <row r="1633" spans="1:17">
      <c r="A1633" s="9" t="s">
        <v>3818</v>
      </c>
      <c r="B1633" s="9" t="s">
        <v>854</v>
      </c>
      <c r="C1633" s="9" t="s">
        <v>28</v>
      </c>
      <c r="D1633" s="9" t="s">
        <v>44</v>
      </c>
      <c r="E1633" s="9" t="s">
        <v>1374</v>
      </c>
      <c r="F1633" s="9" t="s">
        <v>1390</v>
      </c>
      <c r="G1633" s="9">
        <v>54.01</v>
      </c>
      <c r="H1633" s="9">
        <v>9.33</v>
      </c>
      <c r="I1633" s="9">
        <v>0.71360000000000001</v>
      </c>
      <c r="J1633" s="9">
        <v>1.7258</v>
      </c>
      <c r="K1633" s="9" t="s">
        <v>1385</v>
      </c>
      <c r="L1633" s="9">
        <v>613</v>
      </c>
      <c r="M1633" s="9" t="s">
        <v>1377</v>
      </c>
      <c r="N1633" s="90" t="s">
        <v>2620</v>
      </c>
      <c r="O1633" s="9" t="s">
        <v>1772</v>
      </c>
      <c r="P1633" s="9">
        <v>36</v>
      </c>
      <c r="Q1633" s="9">
        <v>0</v>
      </c>
    </row>
    <row r="1634" spans="1:17">
      <c r="A1634" s="8" t="s">
        <v>3819</v>
      </c>
      <c r="B1634" s="8" t="s">
        <v>1184</v>
      </c>
      <c r="C1634" s="8" t="s">
        <v>7</v>
      </c>
      <c r="D1634" s="8" t="s">
        <v>10</v>
      </c>
      <c r="E1634" s="8" t="s">
        <v>1389</v>
      </c>
      <c r="F1634" s="8" t="s">
        <v>1375</v>
      </c>
      <c r="G1634" s="8">
        <v>97.63</v>
      </c>
      <c r="H1634" s="8">
        <v>17.420000000000002</v>
      </c>
      <c r="I1634" s="8">
        <v>0.86699999999999999</v>
      </c>
      <c r="J1634" s="8">
        <v>1.7229000000000001</v>
      </c>
      <c r="K1634" s="8" t="s">
        <v>1412</v>
      </c>
      <c r="L1634" s="8">
        <v>892</v>
      </c>
      <c r="M1634" s="8" t="s">
        <v>1403</v>
      </c>
      <c r="N1634" s="89" t="s">
        <v>1630</v>
      </c>
      <c r="O1634" s="8" t="s">
        <v>1516</v>
      </c>
      <c r="P1634" s="8">
        <v>120</v>
      </c>
      <c r="Q1634" s="8">
        <v>71.23</v>
      </c>
    </row>
    <row r="1635" spans="1:17">
      <c r="A1635" s="9" t="s">
        <v>3820</v>
      </c>
      <c r="B1635" s="9" t="s">
        <v>1201</v>
      </c>
      <c r="C1635" s="9" t="s">
        <v>41</v>
      </c>
      <c r="D1635" s="9" t="s">
        <v>44</v>
      </c>
      <c r="E1635" s="9" t="s">
        <v>1374</v>
      </c>
      <c r="F1635" s="9" t="s">
        <v>1384</v>
      </c>
      <c r="G1635" s="9">
        <v>65.03</v>
      </c>
      <c r="H1635" s="9">
        <v>17.96</v>
      </c>
      <c r="I1635" s="9">
        <v>0.75429999999999997</v>
      </c>
      <c r="J1635" s="9">
        <v>1.6498999999999999</v>
      </c>
      <c r="K1635" s="9" t="s">
        <v>1412</v>
      </c>
      <c r="L1635" s="9">
        <v>770</v>
      </c>
      <c r="M1635" s="9" t="s">
        <v>1386</v>
      </c>
      <c r="N1635" s="90" t="s">
        <v>1873</v>
      </c>
      <c r="O1635" s="9"/>
      <c r="P1635" s="9">
        <v>60</v>
      </c>
      <c r="Q1635" s="9">
        <v>31.99</v>
      </c>
    </row>
    <row r="1636" spans="1:17">
      <c r="A1636" s="8" t="s">
        <v>3821</v>
      </c>
      <c r="B1636" s="8" t="s">
        <v>443</v>
      </c>
      <c r="C1636" s="8" t="s">
        <v>35</v>
      </c>
      <c r="D1636" s="8" t="s">
        <v>44</v>
      </c>
      <c r="E1636" s="8" t="s">
        <v>1411</v>
      </c>
      <c r="F1636" s="8" t="s">
        <v>1390</v>
      </c>
      <c r="G1636" s="8">
        <v>26.83</v>
      </c>
      <c r="H1636" s="8">
        <v>16.420000000000002</v>
      </c>
      <c r="I1636" s="8">
        <v>0.41549999999999998</v>
      </c>
      <c r="J1636" s="8">
        <v>0.65849999999999997</v>
      </c>
      <c r="K1636" s="8" t="s">
        <v>1376</v>
      </c>
      <c r="L1636" s="8">
        <v>619</v>
      </c>
      <c r="M1636" s="8" t="s">
        <v>1426</v>
      </c>
      <c r="N1636" s="89" t="s">
        <v>1450</v>
      </c>
      <c r="O1636" s="8"/>
      <c r="P1636" s="8">
        <v>60</v>
      </c>
      <c r="Q1636" s="8">
        <v>13.36</v>
      </c>
    </row>
    <row r="1637" spans="1:17">
      <c r="A1637" s="9" t="s">
        <v>3822</v>
      </c>
      <c r="B1637" s="9" t="s">
        <v>691</v>
      </c>
      <c r="C1637" s="9" t="s">
        <v>12</v>
      </c>
      <c r="D1637" s="9" t="s">
        <v>1360</v>
      </c>
      <c r="E1637" s="9" t="s">
        <v>1411</v>
      </c>
      <c r="F1637" s="9" t="s">
        <v>1390</v>
      </c>
      <c r="G1637" s="9">
        <v>50.51</v>
      </c>
      <c r="H1637" s="9">
        <v>17.63</v>
      </c>
      <c r="I1637" s="9">
        <v>0.66600000000000004</v>
      </c>
      <c r="J1637" s="9">
        <v>1.8167</v>
      </c>
      <c r="K1637" s="9" t="s">
        <v>1376</v>
      </c>
      <c r="L1637" s="9">
        <v>862</v>
      </c>
      <c r="M1637" s="9" t="s">
        <v>1403</v>
      </c>
      <c r="N1637" s="90" t="s">
        <v>2131</v>
      </c>
      <c r="O1637" s="9" t="s">
        <v>3260</v>
      </c>
      <c r="P1637" s="9">
        <v>36</v>
      </c>
      <c r="Q1637" s="9">
        <v>30.76</v>
      </c>
    </row>
    <row r="1638" spans="1:17">
      <c r="A1638" s="8" t="s">
        <v>3823</v>
      </c>
      <c r="B1638" s="8" t="s">
        <v>1257</v>
      </c>
      <c r="C1638" s="8" t="s">
        <v>32</v>
      </c>
      <c r="D1638" s="8" t="s">
        <v>10</v>
      </c>
      <c r="E1638" s="8" t="s">
        <v>1374</v>
      </c>
      <c r="F1638" s="8" t="s">
        <v>1390</v>
      </c>
      <c r="G1638" s="8">
        <v>75.83</v>
      </c>
      <c r="H1638" s="8">
        <v>12.31</v>
      </c>
      <c r="I1638" s="8">
        <v>0.38059999999999999</v>
      </c>
      <c r="J1638" s="8">
        <v>2.0085000000000002</v>
      </c>
      <c r="K1638" s="8" t="s">
        <v>1376</v>
      </c>
      <c r="L1638" s="8">
        <v>707</v>
      </c>
      <c r="M1638" s="8" t="s">
        <v>1396</v>
      </c>
      <c r="N1638" s="89" t="s">
        <v>3360</v>
      </c>
      <c r="O1638" s="8" t="s">
        <v>3071</v>
      </c>
      <c r="P1638" s="8">
        <v>48</v>
      </c>
      <c r="Q1638" s="8">
        <v>9.73</v>
      </c>
    </row>
    <row r="1639" spans="1:17">
      <c r="A1639" s="9" t="s">
        <v>3824</v>
      </c>
      <c r="B1639" s="9" t="s">
        <v>830</v>
      </c>
      <c r="C1639" s="9" t="s">
        <v>38</v>
      </c>
      <c r="D1639" s="9" t="s">
        <v>10</v>
      </c>
      <c r="E1639" s="9" t="s">
        <v>1389</v>
      </c>
      <c r="F1639" s="9" t="s">
        <v>1384</v>
      </c>
      <c r="G1639" s="9">
        <v>69.31</v>
      </c>
      <c r="H1639" s="9">
        <v>11.92</v>
      </c>
      <c r="I1639" s="9">
        <v>0.6643</v>
      </c>
      <c r="J1639" s="9">
        <v>0.82830000000000004</v>
      </c>
      <c r="K1639" s="9" t="s">
        <v>1358</v>
      </c>
      <c r="L1639" s="9">
        <v>867</v>
      </c>
      <c r="M1639" s="9" t="s">
        <v>1426</v>
      </c>
      <c r="N1639" s="90" t="s">
        <v>2732</v>
      </c>
      <c r="O1639" s="9"/>
      <c r="P1639" s="9">
        <v>180</v>
      </c>
      <c r="Q1639" s="9">
        <v>15.43</v>
      </c>
    </row>
    <row r="1640" spans="1:17">
      <c r="A1640" s="8" t="s">
        <v>3825</v>
      </c>
      <c r="B1640" s="8" t="s">
        <v>260</v>
      </c>
      <c r="C1640" s="8" t="s">
        <v>16</v>
      </c>
      <c r="D1640" s="8" t="s">
        <v>31</v>
      </c>
      <c r="E1640" s="8" t="s">
        <v>1389</v>
      </c>
      <c r="F1640" s="8" t="s">
        <v>1390</v>
      </c>
      <c r="G1640" s="8">
        <v>68.790000000000006</v>
      </c>
      <c r="H1640" s="8">
        <v>11.6</v>
      </c>
      <c r="I1640" s="8">
        <v>1.0515000000000001</v>
      </c>
      <c r="J1640" s="8">
        <v>3.2252999999999998</v>
      </c>
      <c r="K1640" s="8" t="s">
        <v>1376</v>
      </c>
      <c r="L1640" s="8">
        <v>895</v>
      </c>
      <c r="M1640" s="8" t="s">
        <v>1396</v>
      </c>
      <c r="N1640" s="89" t="s">
        <v>2760</v>
      </c>
      <c r="O1640" s="8" t="s">
        <v>3826</v>
      </c>
      <c r="P1640" s="8">
        <v>24</v>
      </c>
      <c r="Q1640" s="8">
        <v>42.19</v>
      </c>
    </row>
    <row r="1641" spans="1:17">
      <c r="A1641" s="9" t="s">
        <v>3827</v>
      </c>
      <c r="B1641" s="9" t="s">
        <v>456</v>
      </c>
      <c r="C1641" s="9" t="s">
        <v>38</v>
      </c>
      <c r="D1641" s="9" t="s">
        <v>10</v>
      </c>
      <c r="E1641" s="9" t="s">
        <v>1411</v>
      </c>
      <c r="F1641" s="9" t="s">
        <v>1375</v>
      </c>
      <c r="G1641" s="9">
        <v>1.27</v>
      </c>
      <c r="H1641" s="9">
        <v>12.68</v>
      </c>
      <c r="I1641" s="9">
        <v>1.95E-2</v>
      </c>
      <c r="J1641" s="9">
        <v>1.8700000000000001E-2</v>
      </c>
      <c r="K1641" s="9" t="s">
        <v>1376</v>
      </c>
      <c r="L1641" s="9">
        <v>565</v>
      </c>
      <c r="M1641" s="9" t="s">
        <v>1396</v>
      </c>
      <c r="N1641" s="90" t="s">
        <v>191</v>
      </c>
      <c r="O1641" s="9" t="s">
        <v>2960</v>
      </c>
      <c r="P1641" s="9">
        <v>120</v>
      </c>
      <c r="Q1641" s="9">
        <v>0.17</v>
      </c>
    </row>
    <row r="1642" spans="1:17">
      <c r="A1642" s="8" t="s">
        <v>3828</v>
      </c>
      <c r="B1642" s="8" t="s">
        <v>1324</v>
      </c>
      <c r="C1642" s="8" t="s">
        <v>7</v>
      </c>
      <c r="D1642" s="8" t="s">
        <v>44</v>
      </c>
      <c r="E1642" s="8" t="s">
        <v>1408</v>
      </c>
      <c r="F1642" s="8" t="s">
        <v>1384</v>
      </c>
      <c r="G1642" s="8">
        <v>29.21</v>
      </c>
      <c r="H1642" s="8">
        <v>18.23</v>
      </c>
      <c r="I1642" s="8">
        <v>0.3997</v>
      </c>
      <c r="J1642" s="8">
        <v>0.47520000000000001</v>
      </c>
      <c r="K1642" s="8" t="s">
        <v>1358</v>
      </c>
      <c r="L1642" s="8">
        <v>628</v>
      </c>
      <c r="M1642" s="8" t="s">
        <v>1377</v>
      </c>
      <c r="N1642" s="89" t="s">
        <v>3829</v>
      </c>
      <c r="O1642" s="8" t="s">
        <v>3830</v>
      </c>
      <c r="P1642" s="8">
        <v>180</v>
      </c>
      <c r="Q1642" s="8">
        <v>6.69</v>
      </c>
    </row>
    <row r="1643" spans="1:17">
      <c r="A1643" s="9" t="s">
        <v>3831</v>
      </c>
      <c r="B1643" s="9" t="s">
        <v>990</v>
      </c>
      <c r="C1643" s="9" t="s">
        <v>7</v>
      </c>
      <c r="D1643" s="9" t="s">
        <v>31</v>
      </c>
      <c r="E1643" s="9" t="s">
        <v>1380</v>
      </c>
      <c r="F1643" s="9" t="s">
        <v>1384</v>
      </c>
      <c r="G1643" s="9">
        <v>4.46</v>
      </c>
      <c r="H1643" s="9">
        <v>17.68</v>
      </c>
      <c r="I1643" s="9">
        <v>2.5700000000000001E-2</v>
      </c>
      <c r="J1643" s="9">
        <v>7.0800000000000002E-2</v>
      </c>
      <c r="K1643" s="9"/>
      <c r="L1643" s="9">
        <v>649</v>
      </c>
      <c r="M1643" s="9" t="s">
        <v>1396</v>
      </c>
      <c r="N1643" s="90" t="s">
        <v>587</v>
      </c>
      <c r="O1643" s="9" t="s">
        <v>1482</v>
      </c>
      <c r="P1643" s="9">
        <v>180</v>
      </c>
      <c r="Q1643" s="9">
        <v>0</v>
      </c>
    </row>
    <row r="1644" spans="1:17">
      <c r="A1644" s="8" t="s">
        <v>3832</v>
      </c>
      <c r="B1644" s="8" t="s">
        <v>336</v>
      </c>
      <c r="C1644" s="8" t="s">
        <v>7</v>
      </c>
      <c r="D1644" s="8" t="s">
        <v>31</v>
      </c>
      <c r="E1644" s="8" t="s">
        <v>1380</v>
      </c>
      <c r="F1644" s="8" t="s">
        <v>1384</v>
      </c>
      <c r="G1644" s="8">
        <v>35.450000000000003</v>
      </c>
      <c r="H1644" s="8">
        <v>12.71</v>
      </c>
      <c r="I1644" s="8">
        <v>0.54210000000000003</v>
      </c>
      <c r="J1644" s="8">
        <v>0.94589999999999996</v>
      </c>
      <c r="K1644" s="8" t="s">
        <v>1358</v>
      </c>
      <c r="L1644" s="8">
        <v>606</v>
      </c>
      <c r="M1644" s="8" t="s">
        <v>1386</v>
      </c>
      <c r="N1644" s="89" t="s">
        <v>888</v>
      </c>
      <c r="O1644" s="8"/>
      <c r="P1644" s="8">
        <v>48</v>
      </c>
      <c r="Q1644" s="8">
        <v>6.01</v>
      </c>
    </row>
    <row r="1645" spans="1:17">
      <c r="A1645" s="9" t="s">
        <v>3833</v>
      </c>
      <c r="B1645" s="9" t="s">
        <v>1269</v>
      </c>
      <c r="C1645" s="9" t="s">
        <v>35</v>
      </c>
      <c r="D1645" s="9" t="s">
        <v>31</v>
      </c>
      <c r="E1645" s="9" t="s">
        <v>1411</v>
      </c>
      <c r="F1645" s="9" t="s">
        <v>1390</v>
      </c>
      <c r="G1645" s="9">
        <v>47.86</v>
      </c>
      <c r="H1645" s="9">
        <v>14.92</v>
      </c>
      <c r="I1645" s="9">
        <v>0.70879999999999999</v>
      </c>
      <c r="J1645" s="9">
        <v>0.9214</v>
      </c>
      <c r="K1645" s="9" t="s">
        <v>1395</v>
      </c>
      <c r="L1645" s="9">
        <v>845</v>
      </c>
      <c r="M1645" s="9" t="s">
        <v>1403</v>
      </c>
      <c r="N1645" s="90" t="s">
        <v>2066</v>
      </c>
      <c r="O1645" s="9" t="s">
        <v>2067</v>
      </c>
      <c r="P1645" s="9">
        <v>84</v>
      </c>
      <c r="Q1645" s="9">
        <v>28.99</v>
      </c>
    </row>
    <row r="1646" spans="1:17">
      <c r="A1646" s="8" t="s">
        <v>3834</v>
      </c>
      <c r="B1646" s="8" t="s">
        <v>524</v>
      </c>
      <c r="C1646" s="8" t="s">
        <v>24</v>
      </c>
      <c r="D1646" s="8" t="s">
        <v>1360</v>
      </c>
      <c r="E1646" s="8" t="s">
        <v>1408</v>
      </c>
      <c r="F1646" s="8" t="s">
        <v>1384</v>
      </c>
      <c r="G1646" s="8">
        <v>38.97</v>
      </c>
      <c r="H1646" s="8">
        <v>14.27</v>
      </c>
      <c r="I1646" s="8">
        <v>0.62860000000000005</v>
      </c>
      <c r="J1646" s="8">
        <v>1.337</v>
      </c>
      <c r="K1646" s="8" t="s">
        <v>1385</v>
      </c>
      <c r="L1646" s="8">
        <v>656</v>
      </c>
      <c r="M1646" s="8" t="s">
        <v>1426</v>
      </c>
      <c r="N1646" s="89" t="s">
        <v>2611</v>
      </c>
      <c r="O1646" s="8"/>
      <c r="P1646" s="8">
        <v>36</v>
      </c>
      <c r="Q1646" s="8">
        <v>0</v>
      </c>
    </row>
    <row r="1647" spans="1:17">
      <c r="A1647" s="9" t="s">
        <v>3835</v>
      </c>
      <c r="B1647" s="9" t="s">
        <v>1116</v>
      </c>
      <c r="C1647" s="9" t="s">
        <v>20</v>
      </c>
      <c r="D1647" s="9" t="s">
        <v>44</v>
      </c>
      <c r="E1647" s="9" t="s">
        <v>1408</v>
      </c>
      <c r="F1647" s="9" t="s">
        <v>1384</v>
      </c>
      <c r="G1647" s="9">
        <v>94.17</v>
      </c>
      <c r="H1647" s="9">
        <v>16.86</v>
      </c>
      <c r="I1647" s="9">
        <v>0.60209999999999997</v>
      </c>
      <c r="J1647" s="9">
        <v>2.7105000000000001</v>
      </c>
      <c r="K1647" s="9" t="s">
        <v>1395</v>
      </c>
      <c r="L1647" s="9">
        <v>631</v>
      </c>
      <c r="M1647" s="9" t="s">
        <v>1377</v>
      </c>
      <c r="N1647" s="90" t="s">
        <v>2654</v>
      </c>
      <c r="O1647" s="9" t="s">
        <v>1946</v>
      </c>
      <c r="P1647" s="9">
        <v>48</v>
      </c>
      <c r="Q1647" s="9">
        <v>44.97</v>
      </c>
    </row>
    <row r="1648" spans="1:17">
      <c r="A1648" s="8" t="s">
        <v>3836</v>
      </c>
      <c r="B1648" s="8" t="s">
        <v>1074</v>
      </c>
      <c r="C1648" s="8" t="s">
        <v>41</v>
      </c>
      <c r="D1648" s="8" t="s">
        <v>23</v>
      </c>
      <c r="E1648" s="8" t="s">
        <v>1400</v>
      </c>
      <c r="F1648" s="8" t="s">
        <v>1375</v>
      </c>
      <c r="G1648" s="8">
        <v>53.82</v>
      </c>
      <c r="H1648" s="8">
        <v>17.41</v>
      </c>
      <c r="I1648" s="8">
        <v>0.88839999999999997</v>
      </c>
      <c r="J1648" s="8">
        <v>4.9191000000000003</v>
      </c>
      <c r="K1648" s="8" t="s">
        <v>1358</v>
      </c>
      <c r="L1648" s="8">
        <v>740</v>
      </c>
      <c r="M1648" s="8" t="s">
        <v>1426</v>
      </c>
      <c r="N1648" s="89" t="s">
        <v>1418</v>
      </c>
      <c r="O1648" s="8"/>
      <c r="P1648" s="8">
        <v>12</v>
      </c>
      <c r="Q1648" s="8">
        <v>28.09</v>
      </c>
    </row>
    <row r="1649" spans="1:17">
      <c r="A1649" s="9" t="s">
        <v>3837</v>
      </c>
      <c r="B1649" s="9" t="s">
        <v>513</v>
      </c>
      <c r="C1649" s="9" t="s">
        <v>41</v>
      </c>
      <c r="D1649" s="9" t="s">
        <v>10</v>
      </c>
      <c r="E1649" s="9" t="s">
        <v>1408</v>
      </c>
      <c r="F1649" s="9" t="s">
        <v>1390</v>
      </c>
      <c r="G1649" s="9">
        <v>30.53</v>
      </c>
      <c r="H1649" s="9">
        <v>13.18</v>
      </c>
      <c r="I1649" s="9">
        <v>0.1888</v>
      </c>
      <c r="J1649" s="9">
        <v>0.69750000000000001</v>
      </c>
      <c r="K1649" s="9" t="s">
        <v>1358</v>
      </c>
      <c r="L1649" s="9">
        <v>576</v>
      </c>
      <c r="M1649" s="9" t="s">
        <v>1403</v>
      </c>
      <c r="N1649" s="90" t="s">
        <v>1446</v>
      </c>
      <c r="O1649" s="9" t="s">
        <v>2375</v>
      </c>
      <c r="P1649" s="9">
        <v>60</v>
      </c>
      <c r="Q1649" s="9">
        <v>4.57</v>
      </c>
    </row>
    <row r="1650" spans="1:17">
      <c r="A1650" s="8" t="s">
        <v>3838</v>
      </c>
      <c r="B1650" s="8" t="s">
        <v>779</v>
      </c>
      <c r="C1650" s="8" t="s">
        <v>32</v>
      </c>
      <c r="D1650" s="8" t="s">
        <v>1360</v>
      </c>
      <c r="E1650" s="8" t="s">
        <v>1408</v>
      </c>
      <c r="F1650" s="8" t="s">
        <v>1390</v>
      </c>
      <c r="G1650" s="8">
        <v>5.47</v>
      </c>
      <c r="H1650" s="8">
        <v>10.31</v>
      </c>
      <c r="I1650" s="8">
        <v>5.45E-2</v>
      </c>
      <c r="J1650" s="8">
        <v>5.3900000000000003E-2</v>
      </c>
      <c r="K1650" s="8" t="s">
        <v>1376</v>
      </c>
      <c r="L1650" s="8">
        <v>701</v>
      </c>
      <c r="M1650" s="8" t="s">
        <v>1386</v>
      </c>
      <c r="N1650" s="89" t="s">
        <v>927</v>
      </c>
      <c r="O1650" s="8"/>
      <c r="P1650" s="8">
        <v>240</v>
      </c>
      <c r="Q1650" s="8">
        <v>1.75</v>
      </c>
    </row>
    <row r="1651" spans="1:17">
      <c r="A1651" s="9" t="s">
        <v>3839</v>
      </c>
      <c r="B1651" s="9" t="s">
        <v>1351</v>
      </c>
      <c r="C1651" s="9" t="s">
        <v>35</v>
      </c>
      <c r="D1651" s="9" t="s">
        <v>23</v>
      </c>
      <c r="E1651" s="9" t="s">
        <v>1380</v>
      </c>
      <c r="F1651" s="9" t="s">
        <v>1384</v>
      </c>
      <c r="G1651" s="9">
        <v>90.23</v>
      </c>
      <c r="H1651" s="9">
        <v>18.09</v>
      </c>
      <c r="I1651" s="9">
        <v>1.6841999999999999</v>
      </c>
      <c r="J1651" s="9">
        <v>1.3988</v>
      </c>
      <c r="K1651" s="9" t="s">
        <v>1412</v>
      </c>
      <c r="L1651" s="9">
        <v>881</v>
      </c>
      <c r="M1651" s="9" t="s">
        <v>1381</v>
      </c>
      <c r="N1651" s="90" t="s">
        <v>2286</v>
      </c>
      <c r="O1651" s="9"/>
      <c r="P1651" s="9">
        <v>240</v>
      </c>
      <c r="Q1651" s="9">
        <v>82.82</v>
      </c>
    </row>
    <row r="1652" spans="1:17">
      <c r="A1652" s="8" t="s">
        <v>3840</v>
      </c>
      <c r="B1652" s="8" t="s">
        <v>1263</v>
      </c>
      <c r="C1652" s="8" t="s">
        <v>38</v>
      </c>
      <c r="D1652" s="8" t="s">
        <v>23</v>
      </c>
      <c r="E1652" s="8" t="s">
        <v>1411</v>
      </c>
      <c r="F1652" s="8" t="s">
        <v>1390</v>
      </c>
      <c r="G1652" s="8">
        <v>99.55</v>
      </c>
      <c r="H1652" s="8">
        <v>9.9499999999999993</v>
      </c>
      <c r="I1652" s="8">
        <v>0.74550000000000005</v>
      </c>
      <c r="J1652" s="8">
        <v>2.5225</v>
      </c>
      <c r="K1652" s="8" t="s">
        <v>1412</v>
      </c>
      <c r="L1652" s="8">
        <v>818</v>
      </c>
      <c r="M1652" s="8" t="s">
        <v>1403</v>
      </c>
      <c r="N1652" s="89" t="s">
        <v>839</v>
      </c>
      <c r="O1652" s="8" t="s">
        <v>1917</v>
      </c>
      <c r="P1652" s="8">
        <v>48</v>
      </c>
      <c r="Q1652" s="8">
        <v>52.27</v>
      </c>
    </row>
    <row r="1653" spans="1:17">
      <c r="A1653" s="9" t="s">
        <v>3841</v>
      </c>
      <c r="B1653" s="9" t="s">
        <v>716</v>
      </c>
      <c r="C1653" s="9" t="s">
        <v>20</v>
      </c>
      <c r="D1653" s="9" t="s">
        <v>31</v>
      </c>
      <c r="E1653" s="9" t="s">
        <v>1374</v>
      </c>
      <c r="F1653" s="9" t="s">
        <v>1390</v>
      </c>
      <c r="G1653" s="9">
        <v>1.82</v>
      </c>
      <c r="H1653" s="9">
        <v>17.23</v>
      </c>
      <c r="I1653" s="9">
        <v>1.3100000000000001E-2</v>
      </c>
      <c r="J1653" s="9">
        <v>3.1899999999999998E-2</v>
      </c>
      <c r="K1653" s="9" t="s">
        <v>1412</v>
      </c>
      <c r="L1653" s="9">
        <v>659</v>
      </c>
      <c r="M1653" s="9" t="s">
        <v>1386</v>
      </c>
      <c r="N1653" s="90" t="s">
        <v>2580</v>
      </c>
      <c r="O1653" s="9"/>
      <c r="P1653" s="9">
        <v>120</v>
      </c>
      <c r="Q1653" s="9">
        <v>1.1399999999999999</v>
      </c>
    </row>
    <row r="1654" spans="1:17">
      <c r="A1654" s="8" t="s">
        <v>3842</v>
      </c>
      <c r="B1654" s="8" t="s">
        <v>273</v>
      </c>
      <c r="C1654" s="8" t="s">
        <v>7</v>
      </c>
      <c r="D1654" s="8" t="s">
        <v>31</v>
      </c>
      <c r="E1654" s="8" t="s">
        <v>1408</v>
      </c>
      <c r="F1654" s="8" t="s">
        <v>1375</v>
      </c>
      <c r="G1654" s="8">
        <v>55.12</v>
      </c>
      <c r="H1654" s="8">
        <v>13.82</v>
      </c>
      <c r="I1654" s="8">
        <v>0.99470000000000003</v>
      </c>
      <c r="J1654" s="8">
        <v>0.72740000000000005</v>
      </c>
      <c r="K1654" s="8" t="s">
        <v>1358</v>
      </c>
      <c r="L1654" s="8">
        <v>608</v>
      </c>
      <c r="M1654" s="8" t="s">
        <v>1396</v>
      </c>
      <c r="N1654" s="89" t="s">
        <v>581</v>
      </c>
      <c r="O1654" s="8" t="s">
        <v>1212</v>
      </c>
      <c r="P1654" s="8">
        <v>180</v>
      </c>
      <c r="Q1654" s="8">
        <v>45.52</v>
      </c>
    </row>
    <row r="1655" spans="1:17">
      <c r="A1655" s="9" t="s">
        <v>3843</v>
      </c>
      <c r="B1655" s="9" t="s">
        <v>1005</v>
      </c>
      <c r="C1655" s="9" t="s">
        <v>24</v>
      </c>
      <c r="D1655" s="9" t="s">
        <v>23</v>
      </c>
      <c r="E1655" s="9" t="s">
        <v>1374</v>
      </c>
      <c r="F1655" s="9" t="s">
        <v>1390</v>
      </c>
      <c r="G1655" s="9">
        <v>28.72</v>
      </c>
      <c r="H1655" s="9">
        <v>7.55</v>
      </c>
      <c r="I1655" s="9">
        <v>0.21879999999999999</v>
      </c>
      <c r="J1655" s="9">
        <v>0.69510000000000005</v>
      </c>
      <c r="K1655" s="9" t="s">
        <v>1376</v>
      </c>
      <c r="L1655" s="9">
        <v>631</v>
      </c>
      <c r="M1655" s="9" t="s">
        <v>1396</v>
      </c>
      <c r="N1655" s="90" t="s">
        <v>1934</v>
      </c>
      <c r="O1655" s="9" t="s">
        <v>357</v>
      </c>
      <c r="P1655" s="9">
        <v>48</v>
      </c>
      <c r="Q1655" s="9">
        <v>16.239999999999998</v>
      </c>
    </row>
    <row r="1656" spans="1:17">
      <c r="A1656" s="8" t="s">
        <v>3844</v>
      </c>
      <c r="B1656" s="8" t="s">
        <v>1137</v>
      </c>
      <c r="C1656" s="8" t="s">
        <v>16</v>
      </c>
      <c r="D1656" s="8" t="s">
        <v>10</v>
      </c>
      <c r="E1656" s="8" t="s">
        <v>1408</v>
      </c>
      <c r="F1656" s="8" t="s">
        <v>1375</v>
      </c>
      <c r="G1656" s="8">
        <v>8.77</v>
      </c>
      <c r="H1656" s="8">
        <v>11.2</v>
      </c>
      <c r="I1656" s="8">
        <v>5.0099999999999999E-2</v>
      </c>
      <c r="J1656" s="8">
        <v>0.19159999999999999</v>
      </c>
      <c r="K1656" s="8" t="s">
        <v>1412</v>
      </c>
      <c r="L1656" s="8">
        <v>863</v>
      </c>
      <c r="M1656" s="8" t="s">
        <v>1386</v>
      </c>
      <c r="N1656" s="89" t="s">
        <v>2750</v>
      </c>
      <c r="O1656" s="8"/>
      <c r="P1656" s="8">
        <v>60</v>
      </c>
      <c r="Q1656" s="8">
        <v>4.04</v>
      </c>
    </row>
    <row r="1657" spans="1:17">
      <c r="A1657" s="9" t="s">
        <v>3845</v>
      </c>
      <c r="B1657" s="9" t="s">
        <v>931</v>
      </c>
      <c r="C1657" s="9" t="s">
        <v>38</v>
      </c>
      <c r="D1657" s="9" t="s">
        <v>23</v>
      </c>
      <c r="E1657" s="9" t="s">
        <v>1374</v>
      </c>
      <c r="F1657" s="9" t="s">
        <v>1390</v>
      </c>
      <c r="G1657" s="9">
        <v>46.04</v>
      </c>
      <c r="H1657" s="9">
        <v>13.27</v>
      </c>
      <c r="I1657" s="9">
        <v>0.87990000000000002</v>
      </c>
      <c r="J1657" s="9">
        <v>0.84430000000000005</v>
      </c>
      <c r="K1657" s="9" t="s">
        <v>1412</v>
      </c>
      <c r="L1657" s="9">
        <v>782</v>
      </c>
      <c r="M1657" s="9" t="s">
        <v>1426</v>
      </c>
      <c r="N1657" s="90" t="s">
        <v>3165</v>
      </c>
      <c r="O1657" s="9"/>
      <c r="P1657" s="9">
        <v>84</v>
      </c>
      <c r="Q1657" s="9">
        <v>24.67</v>
      </c>
    </row>
    <row r="1658" spans="1:17">
      <c r="A1658" s="8" t="s">
        <v>3846</v>
      </c>
      <c r="B1658" s="8" t="s">
        <v>1342</v>
      </c>
      <c r="C1658" s="8" t="s">
        <v>12</v>
      </c>
      <c r="D1658" s="8" t="s">
        <v>1360</v>
      </c>
      <c r="E1658" s="8" t="s">
        <v>1408</v>
      </c>
      <c r="F1658" s="8" t="s">
        <v>1384</v>
      </c>
      <c r="G1658" s="8">
        <v>12.44</v>
      </c>
      <c r="H1658" s="8">
        <v>18.45</v>
      </c>
      <c r="I1658" s="8">
        <v>0.19689999999999999</v>
      </c>
      <c r="J1658" s="8">
        <v>0.36840000000000001</v>
      </c>
      <c r="K1658" s="8" t="s">
        <v>1376</v>
      </c>
      <c r="L1658" s="8">
        <v>652</v>
      </c>
      <c r="M1658" s="8" t="s">
        <v>1396</v>
      </c>
      <c r="N1658" s="89" t="s">
        <v>3591</v>
      </c>
      <c r="O1658" s="8" t="s">
        <v>2095</v>
      </c>
      <c r="P1658" s="8">
        <v>48</v>
      </c>
      <c r="Q1658" s="8">
        <v>5.84</v>
      </c>
    </row>
    <row r="1659" spans="1:17">
      <c r="A1659" s="9" t="s">
        <v>3847</v>
      </c>
      <c r="B1659" s="9" t="s">
        <v>172</v>
      </c>
      <c r="C1659" s="9" t="s">
        <v>41</v>
      </c>
      <c r="D1659" s="9" t="s">
        <v>1360</v>
      </c>
      <c r="E1659" s="9" t="s">
        <v>1408</v>
      </c>
      <c r="F1659" s="9" t="s">
        <v>1375</v>
      </c>
      <c r="G1659" s="9">
        <v>89.69</v>
      </c>
      <c r="H1659" s="9">
        <v>7.8</v>
      </c>
      <c r="I1659" s="9">
        <v>0.65449999999999997</v>
      </c>
      <c r="J1659" s="9">
        <v>1.81</v>
      </c>
      <c r="K1659" s="9" t="s">
        <v>1358</v>
      </c>
      <c r="L1659" s="9">
        <v>770</v>
      </c>
      <c r="M1659" s="9" t="s">
        <v>1426</v>
      </c>
      <c r="N1659" s="90" t="s">
        <v>1667</v>
      </c>
      <c r="O1659" s="9"/>
      <c r="P1659" s="9">
        <v>60</v>
      </c>
      <c r="Q1659" s="9">
        <v>45.45</v>
      </c>
    </row>
    <row r="1660" spans="1:17">
      <c r="A1660" s="8" t="s">
        <v>3848</v>
      </c>
      <c r="B1660" s="8" t="s">
        <v>990</v>
      </c>
      <c r="C1660" s="8" t="s">
        <v>28</v>
      </c>
      <c r="D1660" s="8" t="s">
        <v>44</v>
      </c>
      <c r="E1660" s="8" t="s">
        <v>1380</v>
      </c>
      <c r="F1660" s="8" t="s">
        <v>1384</v>
      </c>
      <c r="G1660" s="8">
        <v>98.14</v>
      </c>
      <c r="H1660" s="8">
        <v>16.34</v>
      </c>
      <c r="I1660" s="8">
        <v>0.69110000000000005</v>
      </c>
      <c r="J1660" s="8">
        <v>3.4668000000000001</v>
      </c>
      <c r="K1660" s="8" t="s">
        <v>1395</v>
      </c>
      <c r="L1660" s="8">
        <v>649</v>
      </c>
      <c r="M1660" s="8" t="s">
        <v>1396</v>
      </c>
      <c r="N1660" s="89" t="s">
        <v>1942</v>
      </c>
      <c r="O1660" s="8" t="s">
        <v>3849</v>
      </c>
      <c r="P1660" s="8">
        <v>36</v>
      </c>
      <c r="Q1660" s="8">
        <v>64.64</v>
      </c>
    </row>
    <row r="1661" spans="1:17">
      <c r="A1661" s="9" t="s">
        <v>3850</v>
      </c>
      <c r="B1661" s="9" t="s">
        <v>116</v>
      </c>
      <c r="C1661" s="9" t="s">
        <v>28</v>
      </c>
      <c r="D1661" s="9" t="s">
        <v>1360</v>
      </c>
      <c r="E1661" s="9" t="s">
        <v>1380</v>
      </c>
      <c r="F1661" s="9" t="s">
        <v>1375</v>
      </c>
      <c r="G1661" s="9">
        <v>4.4800000000000004</v>
      </c>
      <c r="H1661" s="9">
        <v>12.44</v>
      </c>
      <c r="I1661" s="9">
        <v>8.4500000000000006E-2</v>
      </c>
      <c r="J1661" s="9">
        <v>0.11890000000000001</v>
      </c>
      <c r="K1661" s="9" t="s">
        <v>1395</v>
      </c>
      <c r="L1661" s="9">
        <v>580</v>
      </c>
      <c r="M1661" s="9" t="s">
        <v>1396</v>
      </c>
      <c r="N1661" s="90" t="s">
        <v>2139</v>
      </c>
      <c r="O1661" s="9" t="s">
        <v>3475</v>
      </c>
      <c r="P1661" s="9">
        <v>48</v>
      </c>
      <c r="Q1661" s="9">
        <v>2.12</v>
      </c>
    </row>
    <row r="1662" spans="1:17">
      <c r="A1662" s="8" t="s">
        <v>3851</v>
      </c>
      <c r="B1662" s="8" t="s">
        <v>1285</v>
      </c>
      <c r="C1662" s="8" t="s">
        <v>35</v>
      </c>
      <c r="D1662" s="8" t="s">
        <v>10</v>
      </c>
      <c r="E1662" s="8" t="s">
        <v>1411</v>
      </c>
      <c r="F1662" s="8" t="s">
        <v>1375</v>
      </c>
      <c r="G1662" s="8">
        <v>63.94</v>
      </c>
      <c r="H1662" s="8">
        <v>10.78</v>
      </c>
      <c r="I1662" s="8">
        <v>1.1561999999999999</v>
      </c>
      <c r="J1662" s="8">
        <v>1.0873999999999999</v>
      </c>
      <c r="K1662" s="8" t="s">
        <v>1376</v>
      </c>
      <c r="L1662" s="8">
        <v>729</v>
      </c>
      <c r="M1662" s="8" t="s">
        <v>1386</v>
      </c>
      <c r="N1662" s="89" t="s">
        <v>2875</v>
      </c>
      <c r="O1662" s="8"/>
      <c r="P1662" s="8">
        <v>84</v>
      </c>
      <c r="Q1662" s="8">
        <v>49.86</v>
      </c>
    </row>
    <row r="1663" spans="1:17">
      <c r="A1663" s="9" t="s">
        <v>3852</v>
      </c>
      <c r="B1663" s="9" t="s">
        <v>383</v>
      </c>
      <c r="C1663" s="9" t="s">
        <v>38</v>
      </c>
      <c r="D1663" s="9" t="s">
        <v>10</v>
      </c>
      <c r="E1663" s="9" t="s">
        <v>1400</v>
      </c>
      <c r="F1663" s="9" t="s">
        <v>1390</v>
      </c>
      <c r="G1663" s="9">
        <v>84.9</v>
      </c>
      <c r="H1663" s="9">
        <v>12.87</v>
      </c>
      <c r="I1663" s="9">
        <v>1.3902000000000001</v>
      </c>
      <c r="J1663" s="9">
        <v>7.5778999999999996</v>
      </c>
      <c r="K1663" s="9" t="s">
        <v>1376</v>
      </c>
      <c r="L1663" s="9">
        <v>728</v>
      </c>
      <c r="M1663" s="9" t="s">
        <v>1377</v>
      </c>
      <c r="N1663" s="90" t="s">
        <v>1088</v>
      </c>
      <c r="O1663" s="9" t="s">
        <v>613</v>
      </c>
      <c r="P1663" s="9">
        <v>12</v>
      </c>
      <c r="Q1663" s="9">
        <v>58.79</v>
      </c>
    </row>
    <row r="1664" spans="1:17">
      <c r="A1664" s="8" t="s">
        <v>3853</v>
      </c>
      <c r="B1664" s="8" t="s">
        <v>789</v>
      </c>
      <c r="C1664" s="8" t="s">
        <v>28</v>
      </c>
      <c r="D1664" s="8" t="s">
        <v>23</v>
      </c>
      <c r="E1664" s="8" t="s">
        <v>1400</v>
      </c>
      <c r="F1664" s="8" t="s">
        <v>1375</v>
      </c>
      <c r="G1664" s="8">
        <v>23.93</v>
      </c>
      <c r="H1664" s="8">
        <v>15.3</v>
      </c>
      <c r="I1664" s="8">
        <v>0.2261</v>
      </c>
      <c r="J1664" s="8">
        <v>0.32040000000000002</v>
      </c>
      <c r="K1664" s="8" t="s">
        <v>1385</v>
      </c>
      <c r="L1664" s="8">
        <v>564</v>
      </c>
      <c r="M1664" s="8" t="s">
        <v>1386</v>
      </c>
      <c r="N1664" s="89" t="s">
        <v>2788</v>
      </c>
      <c r="O1664" s="8"/>
      <c r="P1664" s="8">
        <v>240</v>
      </c>
      <c r="Q1664" s="8">
        <v>0</v>
      </c>
    </row>
    <row r="1665" spans="1:17">
      <c r="A1665" s="9" t="s">
        <v>3854</v>
      </c>
      <c r="B1665" s="9" t="s">
        <v>1312</v>
      </c>
      <c r="C1665" s="9" t="s">
        <v>16</v>
      </c>
      <c r="D1665" s="9" t="s">
        <v>23</v>
      </c>
      <c r="E1665" s="9" t="s">
        <v>1374</v>
      </c>
      <c r="F1665" s="9" t="s">
        <v>1390</v>
      </c>
      <c r="G1665" s="9">
        <v>38.74</v>
      </c>
      <c r="H1665" s="9">
        <v>17.52</v>
      </c>
      <c r="I1665" s="9">
        <v>0.37740000000000001</v>
      </c>
      <c r="J1665" s="9">
        <v>0.97370000000000001</v>
      </c>
      <c r="K1665" s="9" t="s">
        <v>1376</v>
      </c>
      <c r="L1665" s="9">
        <v>872</v>
      </c>
      <c r="M1665" s="9" t="s">
        <v>1403</v>
      </c>
      <c r="N1665" s="90" t="s">
        <v>933</v>
      </c>
      <c r="O1665" s="9" t="s">
        <v>1473</v>
      </c>
      <c r="P1665" s="9">
        <v>60</v>
      </c>
      <c r="Q1665" s="9">
        <v>14.09</v>
      </c>
    </row>
    <row r="1666" spans="1:17">
      <c r="A1666" s="8" t="s">
        <v>3855</v>
      </c>
      <c r="B1666" s="8" t="s">
        <v>1016</v>
      </c>
      <c r="C1666" s="8" t="s">
        <v>38</v>
      </c>
      <c r="D1666" s="8" t="s">
        <v>31</v>
      </c>
      <c r="E1666" s="8" t="s">
        <v>1400</v>
      </c>
      <c r="F1666" s="8" t="s">
        <v>1384</v>
      </c>
      <c r="G1666" s="8">
        <v>33.51</v>
      </c>
      <c r="H1666" s="8">
        <v>8.3699999999999992</v>
      </c>
      <c r="I1666" s="8">
        <v>0.2782</v>
      </c>
      <c r="J1666" s="8">
        <v>1.0558000000000001</v>
      </c>
      <c r="K1666" s="8" t="s">
        <v>1358</v>
      </c>
      <c r="L1666" s="8">
        <v>657</v>
      </c>
      <c r="M1666" s="8" t="s">
        <v>1403</v>
      </c>
      <c r="N1666" s="89" t="s">
        <v>3235</v>
      </c>
      <c r="O1666" s="8" t="s">
        <v>3856</v>
      </c>
      <c r="P1666" s="8">
        <v>36</v>
      </c>
      <c r="Q1666" s="8">
        <v>25.93</v>
      </c>
    </row>
    <row r="1667" spans="1:17">
      <c r="A1667" s="9" t="s">
        <v>3857</v>
      </c>
      <c r="B1667" s="9" t="s">
        <v>1077</v>
      </c>
      <c r="C1667" s="9" t="s">
        <v>16</v>
      </c>
      <c r="D1667" s="9" t="s">
        <v>10</v>
      </c>
      <c r="E1667" s="9" t="s">
        <v>1389</v>
      </c>
      <c r="F1667" s="9" t="s">
        <v>1375</v>
      </c>
      <c r="G1667" s="9">
        <v>94.52</v>
      </c>
      <c r="H1667" s="9">
        <v>18.28</v>
      </c>
      <c r="I1667" s="9">
        <v>0.65229999999999999</v>
      </c>
      <c r="J1667" s="9">
        <v>1.5411999999999999</v>
      </c>
      <c r="K1667" s="9" t="s">
        <v>1376</v>
      </c>
      <c r="L1667" s="9">
        <v>837</v>
      </c>
      <c r="M1667" s="9" t="s">
        <v>1403</v>
      </c>
      <c r="N1667" s="90" t="s">
        <v>1809</v>
      </c>
      <c r="O1667" s="9" t="s">
        <v>1703</v>
      </c>
      <c r="P1667" s="9">
        <v>180</v>
      </c>
      <c r="Q1667" s="9">
        <v>43.8</v>
      </c>
    </row>
    <row r="1668" spans="1:17">
      <c r="A1668" s="8" t="s">
        <v>3858</v>
      </c>
      <c r="B1668" s="8" t="s">
        <v>563</v>
      </c>
      <c r="C1668" s="8" t="s">
        <v>16</v>
      </c>
      <c r="D1668" s="8" t="s">
        <v>44</v>
      </c>
      <c r="E1668" s="8" t="s">
        <v>1389</v>
      </c>
      <c r="F1668" s="8" t="s">
        <v>1390</v>
      </c>
      <c r="G1668" s="8">
        <v>46.81</v>
      </c>
      <c r="H1668" s="8">
        <v>7.82</v>
      </c>
      <c r="I1668" s="8">
        <v>0.40479999999999999</v>
      </c>
      <c r="J1668" s="8">
        <v>4.0679999999999996</v>
      </c>
      <c r="K1668" s="8" t="s">
        <v>1358</v>
      </c>
      <c r="L1668" s="8">
        <v>791</v>
      </c>
      <c r="M1668" s="8" t="s">
        <v>1377</v>
      </c>
      <c r="N1668" s="89" t="s">
        <v>2658</v>
      </c>
      <c r="O1668" s="8" t="s">
        <v>3859</v>
      </c>
      <c r="P1668" s="8">
        <v>12</v>
      </c>
      <c r="Q1668" s="8">
        <v>13.69</v>
      </c>
    </row>
    <row r="1669" spans="1:17">
      <c r="A1669" s="9" t="s">
        <v>3860</v>
      </c>
      <c r="B1669" s="9" t="s">
        <v>1332</v>
      </c>
      <c r="C1669" s="9" t="s">
        <v>7</v>
      </c>
      <c r="D1669" s="9" t="s">
        <v>44</v>
      </c>
      <c r="E1669" s="9" t="s">
        <v>1389</v>
      </c>
      <c r="F1669" s="9" t="s">
        <v>1390</v>
      </c>
      <c r="G1669" s="9">
        <v>54.16</v>
      </c>
      <c r="H1669" s="9">
        <v>10.43</v>
      </c>
      <c r="I1669" s="9">
        <v>0.7853</v>
      </c>
      <c r="J1669" s="9">
        <v>0.91120000000000001</v>
      </c>
      <c r="K1669" s="9" t="s">
        <v>1376</v>
      </c>
      <c r="L1669" s="9">
        <v>849</v>
      </c>
      <c r="M1669" s="9" t="s">
        <v>1386</v>
      </c>
      <c r="N1669" s="90" t="s">
        <v>2651</v>
      </c>
      <c r="O1669" s="9"/>
      <c r="P1669" s="9">
        <v>84</v>
      </c>
      <c r="Q1669" s="9">
        <v>46.42</v>
      </c>
    </row>
    <row r="1670" spans="1:17">
      <c r="A1670" s="8" t="s">
        <v>3861</v>
      </c>
      <c r="B1670" s="8" t="s">
        <v>268</v>
      </c>
      <c r="C1670" s="8" t="s">
        <v>35</v>
      </c>
      <c r="D1670" s="8" t="s">
        <v>44</v>
      </c>
      <c r="E1670" s="8" t="s">
        <v>1374</v>
      </c>
      <c r="F1670" s="8" t="s">
        <v>1390</v>
      </c>
      <c r="G1670" s="8">
        <v>76.94</v>
      </c>
      <c r="H1670" s="8">
        <v>11.14</v>
      </c>
      <c r="I1670" s="8">
        <v>0.77669999999999995</v>
      </c>
      <c r="J1670" s="8">
        <v>1.3230999999999999</v>
      </c>
      <c r="K1670" s="8" t="s">
        <v>1358</v>
      </c>
      <c r="L1670" s="8">
        <v>790</v>
      </c>
      <c r="M1670" s="8" t="s">
        <v>1386</v>
      </c>
      <c r="N1670" s="89" t="s">
        <v>1637</v>
      </c>
      <c r="O1670" s="8"/>
      <c r="P1670" s="8">
        <v>84</v>
      </c>
      <c r="Q1670" s="8">
        <v>69.27</v>
      </c>
    </row>
    <row r="1671" spans="1:17">
      <c r="A1671" s="9" t="s">
        <v>3862</v>
      </c>
      <c r="B1671" s="9" t="s">
        <v>950</v>
      </c>
      <c r="C1671" s="9" t="s">
        <v>16</v>
      </c>
      <c r="D1671" s="9" t="s">
        <v>1360</v>
      </c>
      <c r="E1671" s="9" t="s">
        <v>1411</v>
      </c>
      <c r="F1671" s="9" t="s">
        <v>1375</v>
      </c>
      <c r="G1671" s="9">
        <v>81.77</v>
      </c>
      <c r="H1671" s="9">
        <v>17.649999999999999</v>
      </c>
      <c r="I1671" s="9">
        <v>0.43659999999999999</v>
      </c>
      <c r="J1671" s="9">
        <v>2.9418000000000002</v>
      </c>
      <c r="K1671" s="9" t="s">
        <v>1412</v>
      </c>
      <c r="L1671" s="9">
        <v>763</v>
      </c>
      <c r="M1671" s="9" t="s">
        <v>1396</v>
      </c>
      <c r="N1671" s="90" t="s">
        <v>1612</v>
      </c>
      <c r="O1671" s="9" t="s">
        <v>734</v>
      </c>
      <c r="P1671" s="9">
        <v>36</v>
      </c>
      <c r="Q1671" s="9">
        <v>31.96</v>
      </c>
    </row>
    <row r="1672" spans="1:17">
      <c r="A1672" s="8" t="s">
        <v>3863</v>
      </c>
      <c r="B1672" s="8" t="s">
        <v>912</v>
      </c>
      <c r="C1672" s="8" t="s">
        <v>20</v>
      </c>
      <c r="D1672" s="8" t="s">
        <v>23</v>
      </c>
      <c r="E1672" s="8" t="s">
        <v>1400</v>
      </c>
      <c r="F1672" s="8" t="s">
        <v>1375</v>
      </c>
      <c r="G1672" s="8">
        <v>65.27</v>
      </c>
      <c r="H1672" s="8">
        <v>8.64</v>
      </c>
      <c r="I1672" s="8">
        <v>0.79300000000000004</v>
      </c>
      <c r="J1672" s="8">
        <v>0.57220000000000004</v>
      </c>
      <c r="K1672" s="8" t="s">
        <v>1358</v>
      </c>
      <c r="L1672" s="8">
        <v>868</v>
      </c>
      <c r="M1672" s="8" t="s">
        <v>1396</v>
      </c>
      <c r="N1672" s="89" t="s">
        <v>2016</v>
      </c>
      <c r="O1672" s="8" t="s">
        <v>2017</v>
      </c>
      <c r="P1672" s="8">
        <v>240</v>
      </c>
      <c r="Q1672" s="8">
        <v>38.909999999999997</v>
      </c>
    </row>
    <row r="1673" spans="1:17">
      <c r="A1673" s="9" t="s">
        <v>3864</v>
      </c>
      <c r="B1673" s="9" t="s">
        <v>642</v>
      </c>
      <c r="C1673" s="9" t="s">
        <v>35</v>
      </c>
      <c r="D1673" s="9" t="s">
        <v>1360</v>
      </c>
      <c r="E1673" s="9" t="s">
        <v>1411</v>
      </c>
      <c r="F1673" s="9" t="s">
        <v>1375</v>
      </c>
      <c r="G1673" s="9">
        <v>84.3</v>
      </c>
      <c r="H1673" s="9">
        <v>11.28</v>
      </c>
      <c r="I1673" s="9">
        <v>1.1912</v>
      </c>
      <c r="J1673" s="9">
        <v>1.8447</v>
      </c>
      <c r="K1673" s="9" t="s">
        <v>1412</v>
      </c>
      <c r="L1673" s="9">
        <v>844</v>
      </c>
      <c r="M1673" s="9" t="s">
        <v>1403</v>
      </c>
      <c r="N1673" s="90" t="s">
        <v>526</v>
      </c>
      <c r="O1673" s="9" t="s">
        <v>264</v>
      </c>
      <c r="P1673" s="9">
        <v>60</v>
      </c>
      <c r="Q1673" s="9">
        <v>56.52</v>
      </c>
    </row>
    <row r="1674" spans="1:17">
      <c r="A1674" s="8" t="s">
        <v>3865</v>
      </c>
      <c r="B1674" s="8" t="s">
        <v>350</v>
      </c>
      <c r="C1674" s="8" t="s">
        <v>16</v>
      </c>
      <c r="D1674" s="8" t="s">
        <v>23</v>
      </c>
      <c r="E1674" s="8" t="s">
        <v>1380</v>
      </c>
      <c r="F1674" s="8" t="s">
        <v>1390</v>
      </c>
      <c r="G1674" s="8">
        <v>17.14</v>
      </c>
      <c r="H1674" s="8">
        <v>11.13</v>
      </c>
      <c r="I1674" s="8">
        <v>0.22320000000000001</v>
      </c>
      <c r="J1674" s="8">
        <v>0.19620000000000001</v>
      </c>
      <c r="K1674" s="8" t="s">
        <v>1385</v>
      </c>
      <c r="L1674" s="8">
        <v>754</v>
      </c>
      <c r="M1674" s="8" t="s">
        <v>1396</v>
      </c>
      <c r="N1674" s="89" t="s">
        <v>1962</v>
      </c>
      <c r="O1674" s="8" t="s">
        <v>3336</v>
      </c>
      <c r="P1674" s="8">
        <v>180</v>
      </c>
      <c r="Q1674" s="8">
        <v>0</v>
      </c>
    </row>
    <row r="1675" spans="1:17">
      <c r="A1675" s="9" t="s">
        <v>3866</v>
      </c>
      <c r="B1675" s="9" t="s">
        <v>458</v>
      </c>
      <c r="C1675" s="9" t="s">
        <v>28</v>
      </c>
      <c r="D1675" s="9" t="s">
        <v>23</v>
      </c>
      <c r="E1675" s="9" t="s">
        <v>1411</v>
      </c>
      <c r="F1675" s="9" t="s">
        <v>1390</v>
      </c>
      <c r="G1675" s="9">
        <v>84.34</v>
      </c>
      <c r="H1675" s="9">
        <v>12.14</v>
      </c>
      <c r="I1675" s="9">
        <v>0.46189999999999998</v>
      </c>
      <c r="J1675" s="9">
        <v>1.2169000000000001</v>
      </c>
      <c r="K1675" s="9" t="s">
        <v>1385</v>
      </c>
      <c r="L1675" s="9">
        <v>897</v>
      </c>
      <c r="M1675" s="9" t="s">
        <v>1381</v>
      </c>
      <c r="N1675" s="90" t="s">
        <v>1050</v>
      </c>
      <c r="O1675" s="9"/>
      <c r="P1675" s="9">
        <v>120</v>
      </c>
      <c r="Q1675" s="9">
        <v>0</v>
      </c>
    </row>
    <row r="1676" spans="1:17">
      <c r="A1676" s="8" t="s">
        <v>3867</v>
      </c>
      <c r="B1676" s="8" t="s">
        <v>1320</v>
      </c>
      <c r="C1676" s="8" t="s">
        <v>7</v>
      </c>
      <c r="D1676" s="8" t="s">
        <v>1360</v>
      </c>
      <c r="E1676" s="8" t="s">
        <v>1389</v>
      </c>
      <c r="F1676" s="8" t="s">
        <v>1390</v>
      </c>
      <c r="G1676" s="8">
        <v>51.65</v>
      </c>
      <c r="H1676" s="8">
        <v>10.15</v>
      </c>
      <c r="I1676" s="8">
        <v>0.99060000000000004</v>
      </c>
      <c r="J1676" s="8">
        <v>0.55979999999999996</v>
      </c>
      <c r="K1676" s="8" t="s">
        <v>1385</v>
      </c>
      <c r="L1676" s="8">
        <v>692</v>
      </c>
      <c r="M1676" s="8" t="s">
        <v>1377</v>
      </c>
      <c r="N1676" s="89" t="s">
        <v>2625</v>
      </c>
      <c r="O1676" s="8" t="s">
        <v>3396</v>
      </c>
      <c r="P1676" s="8">
        <v>180</v>
      </c>
      <c r="Q1676" s="8">
        <v>0</v>
      </c>
    </row>
    <row r="1677" spans="1:17">
      <c r="A1677" s="9" t="s">
        <v>3868</v>
      </c>
      <c r="B1677" s="9" t="s">
        <v>840</v>
      </c>
      <c r="C1677" s="9" t="s">
        <v>41</v>
      </c>
      <c r="D1677" s="9" t="s">
        <v>10</v>
      </c>
      <c r="E1677" s="9" t="s">
        <v>1408</v>
      </c>
      <c r="F1677" s="9" t="s">
        <v>1390</v>
      </c>
      <c r="G1677" s="9">
        <v>77.73</v>
      </c>
      <c r="H1677" s="9">
        <v>13.45</v>
      </c>
      <c r="I1677" s="9">
        <v>0.40839999999999999</v>
      </c>
      <c r="J1677" s="9">
        <v>3.7119</v>
      </c>
      <c r="K1677" s="9" t="s">
        <v>1412</v>
      </c>
      <c r="L1677" s="9">
        <v>638</v>
      </c>
      <c r="M1677" s="9" t="s">
        <v>1386</v>
      </c>
      <c r="N1677" s="90" t="s">
        <v>2463</v>
      </c>
      <c r="O1677" s="9"/>
      <c r="P1677" s="9">
        <v>24</v>
      </c>
      <c r="Q1677" s="9">
        <v>37.97</v>
      </c>
    </row>
    <row r="1678" spans="1:17">
      <c r="A1678" s="8" t="s">
        <v>3869</v>
      </c>
      <c r="B1678" s="8" t="s">
        <v>648</v>
      </c>
      <c r="C1678" s="8" t="s">
        <v>35</v>
      </c>
      <c r="D1678" s="8" t="s">
        <v>10</v>
      </c>
      <c r="E1678" s="8" t="s">
        <v>1389</v>
      </c>
      <c r="F1678" s="8" t="s">
        <v>1390</v>
      </c>
      <c r="G1678" s="8">
        <v>65.94</v>
      </c>
      <c r="H1678" s="8">
        <v>13.13</v>
      </c>
      <c r="I1678" s="8">
        <v>0.78549999999999998</v>
      </c>
      <c r="J1678" s="8">
        <v>1.2041999999999999</v>
      </c>
      <c r="K1678" s="8" t="s">
        <v>1376</v>
      </c>
      <c r="L1678" s="8">
        <v>887</v>
      </c>
      <c r="M1678" s="8" t="s">
        <v>1426</v>
      </c>
      <c r="N1678" s="89" t="s">
        <v>2940</v>
      </c>
      <c r="O1678" s="8"/>
      <c r="P1678" s="8">
        <v>84</v>
      </c>
      <c r="Q1678" s="8">
        <v>43.59</v>
      </c>
    </row>
    <row r="1679" spans="1:17">
      <c r="A1679" s="9" t="s">
        <v>3870</v>
      </c>
      <c r="B1679" s="9" t="s">
        <v>881</v>
      </c>
      <c r="C1679" s="9" t="s">
        <v>24</v>
      </c>
      <c r="D1679" s="9" t="s">
        <v>31</v>
      </c>
      <c r="E1679" s="9" t="s">
        <v>1400</v>
      </c>
      <c r="F1679" s="9" t="s">
        <v>1375</v>
      </c>
      <c r="G1679" s="9">
        <v>57.27</v>
      </c>
      <c r="H1679" s="9">
        <v>11.58</v>
      </c>
      <c r="I1679" s="9">
        <v>0.60229999999999995</v>
      </c>
      <c r="J1679" s="9">
        <v>0.99819999999999998</v>
      </c>
      <c r="K1679" s="9" t="s">
        <v>1412</v>
      </c>
      <c r="L1679" s="9">
        <v>623</v>
      </c>
      <c r="M1679" s="9" t="s">
        <v>1381</v>
      </c>
      <c r="N1679" s="90" t="s">
        <v>3549</v>
      </c>
      <c r="O1679" s="9"/>
      <c r="P1679" s="9">
        <v>84</v>
      </c>
      <c r="Q1679" s="9">
        <v>39.229999999999997</v>
      </c>
    </row>
    <row r="1680" spans="1:17">
      <c r="A1680" s="8" t="s">
        <v>3871</v>
      </c>
      <c r="B1680" s="8" t="s">
        <v>946</v>
      </c>
      <c r="C1680" s="8" t="s">
        <v>12</v>
      </c>
      <c r="D1680" s="8" t="s">
        <v>44</v>
      </c>
      <c r="E1680" s="8" t="s">
        <v>1380</v>
      </c>
      <c r="F1680" s="8" t="s">
        <v>1375</v>
      </c>
      <c r="G1680" s="8">
        <v>51.88</v>
      </c>
      <c r="H1680" s="8">
        <v>18.03</v>
      </c>
      <c r="I1680" s="8">
        <v>0.48209999999999997</v>
      </c>
      <c r="J1680" s="8">
        <v>2.5908000000000002</v>
      </c>
      <c r="K1680" s="8" t="s">
        <v>1358</v>
      </c>
      <c r="L1680" s="8">
        <v>703</v>
      </c>
      <c r="M1680" s="8" t="s">
        <v>1386</v>
      </c>
      <c r="N1680" s="89" t="s">
        <v>2892</v>
      </c>
      <c r="O1680" s="8"/>
      <c r="P1680" s="8">
        <v>24</v>
      </c>
      <c r="Q1680" s="8">
        <v>46.73</v>
      </c>
    </row>
    <row r="1681" spans="1:17">
      <c r="A1681" s="9" t="s">
        <v>3872</v>
      </c>
      <c r="B1681" s="9" t="s">
        <v>1209</v>
      </c>
      <c r="C1681" s="9" t="s">
        <v>28</v>
      </c>
      <c r="D1681" s="9" t="s">
        <v>1360</v>
      </c>
      <c r="E1681" s="9" t="s">
        <v>1380</v>
      </c>
      <c r="F1681" s="9" t="s">
        <v>1375</v>
      </c>
      <c r="G1681" s="9">
        <v>89.53</v>
      </c>
      <c r="H1681" s="9">
        <v>14.6</v>
      </c>
      <c r="I1681" s="9">
        <v>1.1200000000000001</v>
      </c>
      <c r="J1681" s="9">
        <v>4.3239999999999998</v>
      </c>
      <c r="K1681" s="9" t="s">
        <v>1376</v>
      </c>
      <c r="L1681" s="9">
        <v>882</v>
      </c>
      <c r="M1681" s="9" t="s">
        <v>1426</v>
      </c>
      <c r="N1681" s="90" t="s">
        <v>2088</v>
      </c>
      <c r="O1681" s="9"/>
      <c r="P1681" s="9">
        <v>24</v>
      </c>
      <c r="Q1681" s="9">
        <v>75.44</v>
      </c>
    </row>
    <row r="1682" spans="1:17">
      <c r="A1682" s="8" t="s">
        <v>3873</v>
      </c>
      <c r="B1682" s="8" t="s">
        <v>214</v>
      </c>
      <c r="C1682" s="8" t="s">
        <v>24</v>
      </c>
      <c r="D1682" s="8" t="s">
        <v>31</v>
      </c>
      <c r="E1682" s="8" t="s">
        <v>1400</v>
      </c>
      <c r="F1682" s="8" t="s">
        <v>1375</v>
      </c>
      <c r="G1682" s="8">
        <v>71.34</v>
      </c>
      <c r="H1682" s="8">
        <v>8.16</v>
      </c>
      <c r="I1682" s="8">
        <v>0.57550000000000001</v>
      </c>
      <c r="J1682" s="8">
        <v>2.2408000000000001</v>
      </c>
      <c r="K1682" s="8" t="s">
        <v>1376</v>
      </c>
      <c r="L1682" s="8">
        <v>611</v>
      </c>
      <c r="M1682" s="8" t="s">
        <v>1381</v>
      </c>
      <c r="N1682" s="89" t="s">
        <v>2086</v>
      </c>
      <c r="O1682" s="8"/>
      <c r="P1682" s="8">
        <v>36</v>
      </c>
      <c r="Q1682" s="8">
        <v>53.52</v>
      </c>
    </row>
    <row r="1683" spans="1:17">
      <c r="A1683" s="9" t="s">
        <v>3874</v>
      </c>
      <c r="B1683" s="9" t="s">
        <v>110</v>
      </c>
      <c r="C1683" s="9" t="s">
        <v>38</v>
      </c>
      <c r="D1683" s="9" t="s">
        <v>23</v>
      </c>
      <c r="E1683" s="9" t="s">
        <v>1389</v>
      </c>
      <c r="F1683" s="9" t="s">
        <v>1375</v>
      </c>
      <c r="G1683" s="9">
        <v>95.16</v>
      </c>
      <c r="H1683" s="9">
        <v>15.52</v>
      </c>
      <c r="I1683" s="9">
        <v>1.4510000000000001</v>
      </c>
      <c r="J1683" s="9">
        <v>2.6735000000000002</v>
      </c>
      <c r="K1683" s="9" t="s">
        <v>1395</v>
      </c>
      <c r="L1683" s="9">
        <v>880</v>
      </c>
      <c r="M1683" s="9" t="s">
        <v>1381</v>
      </c>
      <c r="N1683" s="90" t="s">
        <v>3227</v>
      </c>
      <c r="O1683" s="9"/>
      <c r="P1683" s="9">
        <v>48</v>
      </c>
      <c r="Q1683" s="9">
        <v>73.069999999999993</v>
      </c>
    </row>
    <row r="1684" spans="1:17">
      <c r="A1684" s="8" t="s">
        <v>3875</v>
      </c>
      <c r="B1684" s="8" t="s">
        <v>492</v>
      </c>
      <c r="C1684" s="8" t="s">
        <v>7</v>
      </c>
      <c r="D1684" s="8" t="s">
        <v>1360</v>
      </c>
      <c r="E1684" s="8" t="s">
        <v>1411</v>
      </c>
      <c r="F1684" s="8" t="s">
        <v>1384</v>
      </c>
      <c r="G1684" s="8">
        <v>99.87</v>
      </c>
      <c r="H1684" s="8">
        <v>10.69</v>
      </c>
      <c r="I1684" s="8">
        <v>1.7509999999999999</v>
      </c>
      <c r="J1684" s="8">
        <v>8.8122000000000007</v>
      </c>
      <c r="K1684" s="8" t="s">
        <v>1358</v>
      </c>
      <c r="L1684" s="8">
        <v>622</v>
      </c>
      <c r="M1684" s="8" t="s">
        <v>1426</v>
      </c>
      <c r="N1684" s="89" t="s">
        <v>1653</v>
      </c>
      <c r="O1684" s="8"/>
      <c r="P1684" s="8">
        <v>12</v>
      </c>
      <c r="Q1684" s="8">
        <v>24.93</v>
      </c>
    </row>
    <row r="1685" spans="1:17">
      <c r="A1685" s="9" t="s">
        <v>3876</v>
      </c>
      <c r="B1685" s="9" t="s">
        <v>1269</v>
      </c>
      <c r="C1685" s="9" t="s">
        <v>7</v>
      </c>
      <c r="D1685" s="9" t="s">
        <v>31</v>
      </c>
      <c r="E1685" s="9" t="s">
        <v>1374</v>
      </c>
      <c r="F1685" s="9" t="s">
        <v>1390</v>
      </c>
      <c r="G1685" s="9">
        <v>17.309999999999999</v>
      </c>
      <c r="H1685" s="9">
        <v>10.99</v>
      </c>
      <c r="I1685" s="9">
        <v>0.2341</v>
      </c>
      <c r="J1685" s="9">
        <v>1.5298</v>
      </c>
      <c r="K1685" s="9" t="s">
        <v>1412</v>
      </c>
      <c r="L1685" s="9">
        <v>845</v>
      </c>
      <c r="M1685" s="9" t="s">
        <v>1377</v>
      </c>
      <c r="N1685" s="90" t="s">
        <v>2014</v>
      </c>
      <c r="O1685" s="9" t="s">
        <v>3655</v>
      </c>
      <c r="P1685" s="9">
        <v>12</v>
      </c>
      <c r="Q1685" s="9">
        <v>3.74</v>
      </c>
    </row>
    <row r="1686" spans="1:17">
      <c r="A1686" s="8" t="s">
        <v>3877</v>
      </c>
      <c r="B1686" s="8" t="s">
        <v>303</v>
      </c>
      <c r="C1686" s="8" t="s">
        <v>28</v>
      </c>
      <c r="D1686" s="8" t="s">
        <v>31</v>
      </c>
      <c r="E1686" s="8" t="s">
        <v>1400</v>
      </c>
      <c r="F1686" s="8" t="s">
        <v>1384</v>
      </c>
      <c r="G1686" s="8">
        <v>9.5500000000000007</v>
      </c>
      <c r="H1686" s="8">
        <v>8.4600000000000009</v>
      </c>
      <c r="I1686" s="8">
        <v>0.1862</v>
      </c>
      <c r="J1686" s="8">
        <v>0.43390000000000001</v>
      </c>
      <c r="K1686" s="8" t="s">
        <v>1395</v>
      </c>
      <c r="L1686" s="8">
        <v>726</v>
      </c>
      <c r="M1686" s="8" t="s">
        <v>1426</v>
      </c>
      <c r="N1686" s="89" t="s">
        <v>1319</v>
      </c>
      <c r="O1686" s="8"/>
      <c r="P1686" s="8">
        <v>24</v>
      </c>
      <c r="Q1686" s="8">
        <v>3.08</v>
      </c>
    </row>
    <row r="1687" spans="1:17">
      <c r="A1687" s="9" t="s">
        <v>3878</v>
      </c>
      <c r="B1687" s="9" t="s">
        <v>181</v>
      </c>
      <c r="C1687" s="9" t="s">
        <v>20</v>
      </c>
      <c r="D1687" s="9" t="s">
        <v>1360</v>
      </c>
      <c r="E1687" s="9" t="s">
        <v>1411</v>
      </c>
      <c r="F1687" s="9" t="s">
        <v>1390</v>
      </c>
      <c r="G1687" s="9">
        <v>62.72</v>
      </c>
      <c r="H1687" s="9">
        <v>17.32</v>
      </c>
      <c r="I1687" s="9">
        <v>0.71579999999999999</v>
      </c>
      <c r="J1687" s="9">
        <v>1.1028</v>
      </c>
      <c r="K1687" s="9" t="s">
        <v>1385</v>
      </c>
      <c r="L1687" s="9">
        <v>885</v>
      </c>
      <c r="M1687" s="9" t="s">
        <v>1386</v>
      </c>
      <c r="N1687" s="90" t="s">
        <v>3811</v>
      </c>
      <c r="O1687" s="9"/>
      <c r="P1687" s="9">
        <v>120</v>
      </c>
      <c r="Q1687" s="9">
        <v>0</v>
      </c>
    </row>
    <row r="1688" spans="1:17">
      <c r="A1688" s="8" t="s">
        <v>3879</v>
      </c>
      <c r="B1688" s="8" t="s">
        <v>248</v>
      </c>
      <c r="C1688" s="8" t="s">
        <v>12</v>
      </c>
      <c r="D1688" s="8" t="s">
        <v>1360</v>
      </c>
      <c r="E1688" s="8" t="s">
        <v>1380</v>
      </c>
      <c r="F1688" s="8" t="s">
        <v>1384</v>
      </c>
      <c r="G1688" s="8">
        <v>62.31</v>
      </c>
      <c r="H1688" s="8">
        <v>15.29</v>
      </c>
      <c r="I1688" s="8">
        <v>0.78120000000000001</v>
      </c>
      <c r="J1688" s="8">
        <v>1.7433000000000001</v>
      </c>
      <c r="K1688" s="8" t="s">
        <v>1385</v>
      </c>
      <c r="L1688" s="8">
        <v>672</v>
      </c>
      <c r="M1688" s="8" t="s">
        <v>1396</v>
      </c>
      <c r="N1688" s="89" t="s">
        <v>1867</v>
      </c>
      <c r="O1688" s="8" t="s">
        <v>1667</v>
      </c>
      <c r="P1688" s="8">
        <v>48</v>
      </c>
      <c r="Q1688" s="8">
        <v>0</v>
      </c>
    </row>
    <row r="1689" spans="1:17">
      <c r="A1689" s="9" t="s">
        <v>3880</v>
      </c>
      <c r="B1689" s="9" t="s">
        <v>317</v>
      </c>
      <c r="C1689" s="9" t="s">
        <v>41</v>
      </c>
      <c r="D1689" s="9" t="s">
        <v>23</v>
      </c>
      <c r="E1689" s="9" t="s">
        <v>1411</v>
      </c>
      <c r="F1689" s="9" t="s">
        <v>1384</v>
      </c>
      <c r="G1689" s="9">
        <v>56.05</v>
      </c>
      <c r="H1689" s="9">
        <v>15.33</v>
      </c>
      <c r="I1689" s="9">
        <v>0.76649999999999996</v>
      </c>
      <c r="J1689" s="9">
        <v>0.91559999999999997</v>
      </c>
      <c r="K1689" s="9" t="s">
        <v>1412</v>
      </c>
      <c r="L1689" s="9">
        <v>665</v>
      </c>
      <c r="M1689" s="9" t="s">
        <v>1426</v>
      </c>
      <c r="N1689" s="90" t="s">
        <v>1409</v>
      </c>
      <c r="O1689" s="9"/>
      <c r="P1689" s="9">
        <v>120</v>
      </c>
      <c r="Q1689" s="9">
        <v>14.57</v>
      </c>
    </row>
    <row r="1690" spans="1:17">
      <c r="A1690" s="8" t="s">
        <v>3881</v>
      </c>
      <c r="B1690" s="8" t="s">
        <v>873</v>
      </c>
      <c r="C1690" s="8" t="s">
        <v>41</v>
      </c>
      <c r="D1690" s="8" t="s">
        <v>10</v>
      </c>
      <c r="E1690" s="8" t="s">
        <v>1411</v>
      </c>
      <c r="F1690" s="8" t="s">
        <v>1384</v>
      </c>
      <c r="G1690" s="8">
        <v>7.94</v>
      </c>
      <c r="H1690" s="8">
        <v>11.03</v>
      </c>
      <c r="I1690" s="8">
        <v>0.1545</v>
      </c>
      <c r="J1690" s="8">
        <v>0.20530000000000001</v>
      </c>
      <c r="K1690" s="8" t="s">
        <v>1385</v>
      </c>
      <c r="L1690" s="8">
        <v>836</v>
      </c>
      <c r="M1690" s="8" t="s">
        <v>1377</v>
      </c>
      <c r="N1690" s="89" t="s">
        <v>2100</v>
      </c>
      <c r="O1690" s="8" t="s">
        <v>2115</v>
      </c>
      <c r="P1690" s="8">
        <v>48</v>
      </c>
      <c r="Q1690" s="8">
        <v>0</v>
      </c>
    </row>
    <row r="1691" spans="1:17">
      <c r="A1691" s="9" t="s">
        <v>3882</v>
      </c>
      <c r="B1691" s="9" t="s">
        <v>939</v>
      </c>
      <c r="C1691" s="9" t="s">
        <v>32</v>
      </c>
      <c r="D1691" s="9" t="s">
        <v>44</v>
      </c>
      <c r="E1691" s="9" t="s">
        <v>1380</v>
      </c>
      <c r="F1691" s="9" t="s">
        <v>1375</v>
      </c>
      <c r="G1691" s="9">
        <v>97.41</v>
      </c>
      <c r="H1691" s="9">
        <v>15.15</v>
      </c>
      <c r="I1691" s="9">
        <v>0.58819999999999995</v>
      </c>
      <c r="J1691" s="9">
        <v>1.3734</v>
      </c>
      <c r="K1691" s="9" t="s">
        <v>1385</v>
      </c>
      <c r="L1691" s="9">
        <v>894</v>
      </c>
      <c r="M1691" s="9" t="s">
        <v>1396</v>
      </c>
      <c r="N1691" s="90" t="s">
        <v>3883</v>
      </c>
      <c r="O1691" s="9" t="s">
        <v>1856</v>
      </c>
      <c r="P1691" s="9">
        <v>180</v>
      </c>
      <c r="Q1691" s="9">
        <v>0</v>
      </c>
    </row>
    <row r="1692" spans="1:17">
      <c r="A1692" s="8" t="s">
        <v>3884</v>
      </c>
      <c r="B1692" s="8" t="s">
        <v>928</v>
      </c>
      <c r="C1692" s="8" t="s">
        <v>12</v>
      </c>
      <c r="D1692" s="8" t="s">
        <v>23</v>
      </c>
      <c r="E1692" s="8" t="s">
        <v>1400</v>
      </c>
      <c r="F1692" s="8" t="s">
        <v>1375</v>
      </c>
      <c r="G1692" s="8">
        <v>4.54</v>
      </c>
      <c r="H1692" s="8">
        <v>7.83</v>
      </c>
      <c r="I1692" s="8">
        <v>3.9E-2</v>
      </c>
      <c r="J1692" s="8">
        <v>0.1105</v>
      </c>
      <c r="K1692" s="8" t="s">
        <v>1395</v>
      </c>
      <c r="L1692" s="8">
        <v>596</v>
      </c>
      <c r="M1692" s="8" t="s">
        <v>1396</v>
      </c>
      <c r="N1692" s="89" t="s">
        <v>1769</v>
      </c>
      <c r="O1692" s="8" t="s">
        <v>2698</v>
      </c>
      <c r="P1692" s="8">
        <v>48</v>
      </c>
      <c r="Q1692" s="8">
        <v>4.13</v>
      </c>
    </row>
    <row r="1693" spans="1:17">
      <c r="A1693" s="9" t="s">
        <v>3885</v>
      </c>
      <c r="B1693" s="9" t="s">
        <v>113</v>
      </c>
      <c r="C1693" s="9" t="s">
        <v>35</v>
      </c>
      <c r="D1693" s="9" t="s">
        <v>10</v>
      </c>
      <c r="E1693" s="9" t="s">
        <v>1408</v>
      </c>
      <c r="F1693" s="9" t="s">
        <v>1390</v>
      </c>
      <c r="G1693" s="9">
        <v>48</v>
      </c>
      <c r="H1693" s="9">
        <v>8.14</v>
      </c>
      <c r="I1693" s="9">
        <v>0.75519999999999998</v>
      </c>
      <c r="J1693" s="9">
        <v>0.46260000000000001</v>
      </c>
      <c r="K1693" s="9" t="s">
        <v>1412</v>
      </c>
      <c r="L1693" s="9">
        <v>588</v>
      </c>
      <c r="M1693" s="9" t="s">
        <v>1381</v>
      </c>
      <c r="N1693" s="90" t="s">
        <v>2115</v>
      </c>
      <c r="O1693" s="9"/>
      <c r="P1693" s="9">
        <v>180</v>
      </c>
      <c r="Q1693" s="9">
        <v>19.41</v>
      </c>
    </row>
    <row r="1694" spans="1:17">
      <c r="A1694" s="8" t="s">
        <v>3886</v>
      </c>
      <c r="B1694" s="8" t="s">
        <v>405</v>
      </c>
      <c r="C1694" s="8" t="s">
        <v>12</v>
      </c>
      <c r="D1694" s="8" t="s">
        <v>44</v>
      </c>
      <c r="E1694" s="8" t="s">
        <v>1374</v>
      </c>
      <c r="F1694" s="8" t="s">
        <v>1384</v>
      </c>
      <c r="G1694" s="8">
        <v>12.65</v>
      </c>
      <c r="H1694" s="8">
        <v>9.65</v>
      </c>
      <c r="I1694" s="8">
        <v>0.15759999999999999</v>
      </c>
      <c r="J1694" s="8">
        <v>0.1192</v>
      </c>
      <c r="K1694" s="8" t="s">
        <v>1385</v>
      </c>
      <c r="L1694" s="8">
        <v>900</v>
      </c>
      <c r="M1694" s="8" t="s">
        <v>1396</v>
      </c>
      <c r="N1694" s="89" t="s">
        <v>2595</v>
      </c>
      <c r="O1694" s="8" t="s">
        <v>3887</v>
      </c>
      <c r="P1694" s="8">
        <v>240</v>
      </c>
      <c r="Q1694" s="8">
        <v>0</v>
      </c>
    </row>
    <row r="1695" spans="1:17">
      <c r="A1695" s="9" t="s">
        <v>3888</v>
      </c>
      <c r="B1695" s="9" t="s">
        <v>699</v>
      </c>
      <c r="C1695" s="9" t="s">
        <v>7</v>
      </c>
      <c r="D1695" s="9" t="s">
        <v>1360</v>
      </c>
      <c r="E1695" s="9" t="s">
        <v>1411</v>
      </c>
      <c r="F1695" s="9" t="s">
        <v>1390</v>
      </c>
      <c r="G1695" s="9">
        <v>38.53</v>
      </c>
      <c r="H1695" s="9">
        <v>8.16</v>
      </c>
      <c r="I1695" s="9">
        <v>0.42320000000000002</v>
      </c>
      <c r="J1695" s="9">
        <v>0.37180000000000002</v>
      </c>
      <c r="K1695" s="9" t="s">
        <v>1385</v>
      </c>
      <c r="L1695" s="9">
        <v>597</v>
      </c>
      <c r="M1695" s="9" t="s">
        <v>1396</v>
      </c>
      <c r="N1695" s="90" t="s">
        <v>3153</v>
      </c>
      <c r="O1695" s="9" t="s">
        <v>3889</v>
      </c>
      <c r="P1695" s="9">
        <v>180</v>
      </c>
      <c r="Q1695" s="9">
        <v>0</v>
      </c>
    </row>
    <row r="1696" spans="1:17">
      <c r="A1696" s="8" t="s">
        <v>3890</v>
      </c>
      <c r="B1696" s="8" t="s">
        <v>903</v>
      </c>
      <c r="C1696" s="8" t="s">
        <v>32</v>
      </c>
      <c r="D1696" s="8" t="s">
        <v>44</v>
      </c>
      <c r="E1696" s="8" t="s">
        <v>1374</v>
      </c>
      <c r="F1696" s="8" t="s">
        <v>1390</v>
      </c>
      <c r="G1696" s="8">
        <v>25.31</v>
      </c>
      <c r="H1696" s="8">
        <v>18.350000000000001</v>
      </c>
      <c r="I1696" s="8">
        <v>0.22059999999999999</v>
      </c>
      <c r="J1696" s="8">
        <v>0.41399999999999998</v>
      </c>
      <c r="K1696" s="8" t="s">
        <v>1385</v>
      </c>
      <c r="L1696" s="8">
        <v>866</v>
      </c>
      <c r="M1696" s="8" t="s">
        <v>1396</v>
      </c>
      <c r="N1696" s="89" t="s">
        <v>2858</v>
      </c>
      <c r="O1696" s="8" t="s">
        <v>1460</v>
      </c>
      <c r="P1696" s="8">
        <v>180</v>
      </c>
      <c r="Q1696" s="8">
        <v>0</v>
      </c>
    </row>
    <row r="1697" spans="1:17">
      <c r="A1697" s="9" t="s">
        <v>3891</v>
      </c>
      <c r="B1697" s="9" t="s">
        <v>1168</v>
      </c>
      <c r="C1697" s="9" t="s">
        <v>7</v>
      </c>
      <c r="D1697" s="9" t="s">
        <v>10</v>
      </c>
      <c r="E1697" s="9" t="s">
        <v>1411</v>
      </c>
      <c r="F1697" s="9" t="s">
        <v>1375</v>
      </c>
      <c r="G1697" s="9">
        <v>86.8</v>
      </c>
      <c r="H1697" s="9">
        <v>14.72</v>
      </c>
      <c r="I1697" s="9">
        <v>1.1624000000000001</v>
      </c>
      <c r="J1697" s="9">
        <v>2.4034</v>
      </c>
      <c r="K1697" s="9" t="s">
        <v>1395</v>
      </c>
      <c r="L1697" s="9">
        <v>854</v>
      </c>
      <c r="M1697" s="9" t="s">
        <v>1386</v>
      </c>
      <c r="N1697" s="90" t="s">
        <v>3892</v>
      </c>
      <c r="O1697" s="9"/>
      <c r="P1697" s="9">
        <v>48</v>
      </c>
      <c r="Q1697" s="9">
        <v>30.68</v>
      </c>
    </row>
    <row r="1698" spans="1:17">
      <c r="A1698" s="8" t="s">
        <v>3893</v>
      </c>
      <c r="B1698" s="8" t="s">
        <v>650</v>
      </c>
      <c r="C1698" s="8" t="s">
        <v>28</v>
      </c>
      <c r="D1698" s="8" t="s">
        <v>23</v>
      </c>
      <c r="E1698" s="8" t="s">
        <v>1400</v>
      </c>
      <c r="F1698" s="8" t="s">
        <v>1375</v>
      </c>
      <c r="G1698" s="8">
        <v>29.25</v>
      </c>
      <c r="H1698" s="8">
        <v>15.13</v>
      </c>
      <c r="I1698" s="8">
        <v>0.38850000000000001</v>
      </c>
      <c r="J1698" s="8">
        <v>1.0158</v>
      </c>
      <c r="K1698" s="8" t="s">
        <v>1395</v>
      </c>
      <c r="L1698" s="8">
        <v>828</v>
      </c>
      <c r="M1698" s="8" t="s">
        <v>1377</v>
      </c>
      <c r="N1698" s="89" t="s">
        <v>3538</v>
      </c>
      <c r="O1698" s="8" t="s">
        <v>3173</v>
      </c>
      <c r="P1698" s="8">
        <v>36</v>
      </c>
      <c r="Q1698" s="8">
        <v>21.13</v>
      </c>
    </row>
    <row r="1699" spans="1:17">
      <c r="A1699" s="9" t="s">
        <v>3894</v>
      </c>
      <c r="B1699" s="9" t="s">
        <v>285</v>
      </c>
      <c r="C1699" s="9" t="s">
        <v>38</v>
      </c>
      <c r="D1699" s="9" t="s">
        <v>31</v>
      </c>
      <c r="E1699" s="9" t="s">
        <v>1411</v>
      </c>
      <c r="F1699" s="9" t="s">
        <v>1390</v>
      </c>
      <c r="G1699" s="9">
        <v>15</v>
      </c>
      <c r="H1699" s="9">
        <v>17.899999999999999</v>
      </c>
      <c r="I1699" s="9">
        <v>0.24210000000000001</v>
      </c>
      <c r="J1699" s="9">
        <v>0.31440000000000001</v>
      </c>
      <c r="K1699" s="9" t="s">
        <v>1412</v>
      </c>
      <c r="L1699" s="9">
        <v>883</v>
      </c>
      <c r="M1699" s="9" t="s">
        <v>1396</v>
      </c>
      <c r="N1699" s="90" t="s">
        <v>2057</v>
      </c>
      <c r="O1699" s="9" t="s">
        <v>3895</v>
      </c>
      <c r="P1699" s="9">
        <v>84</v>
      </c>
      <c r="Q1699" s="9">
        <v>11.31</v>
      </c>
    </row>
    <row r="1700" spans="1:17">
      <c r="A1700" s="8" t="s">
        <v>3896</v>
      </c>
      <c r="B1700" s="8" t="s">
        <v>1121</v>
      </c>
      <c r="C1700" s="8" t="s">
        <v>7</v>
      </c>
      <c r="D1700" s="8" t="s">
        <v>1360</v>
      </c>
      <c r="E1700" s="8" t="s">
        <v>1408</v>
      </c>
      <c r="F1700" s="8" t="s">
        <v>1390</v>
      </c>
      <c r="G1700" s="8">
        <v>86.33</v>
      </c>
      <c r="H1700" s="8">
        <v>10.09</v>
      </c>
      <c r="I1700" s="8">
        <v>1.0733999999999999</v>
      </c>
      <c r="J1700" s="8">
        <v>0.83830000000000005</v>
      </c>
      <c r="K1700" s="8" t="s">
        <v>1395</v>
      </c>
      <c r="L1700" s="8">
        <v>830</v>
      </c>
      <c r="M1700" s="8" t="s">
        <v>1381</v>
      </c>
      <c r="N1700" s="89" t="s">
        <v>2675</v>
      </c>
      <c r="O1700" s="8"/>
      <c r="P1700" s="8">
        <v>240</v>
      </c>
      <c r="Q1700" s="8">
        <v>22.98</v>
      </c>
    </row>
    <row r="1701" spans="1:17">
      <c r="A1701" s="9" t="s">
        <v>3897</v>
      </c>
      <c r="B1701" s="9" t="s">
        <v>358</v>
      </c>
      <c r="C1701" s="9" t="s">
        <v>16</v>
      </c>
      <c r="D1701" s="9" t="s">
        <v>1360</v>
      </c>
      <c r="E1701" s="9" t="s">
        <v>1411</v>
      </c>
      <c r="F1701" s="9" t="s">
        <v>1384</v>
      </c>
      <c r="G1701" s="9">
        <v>4.22</v>
      </c>
      <c r="H1701" s="9">
        <v>12.02</v>
      </c>
      <c r="I1701" s="9">
        <v>4.8899999999999999E-2</v>
      </c>
      <c r="J1701" s="9">
        <v>4.65E-2</v>
      </c>
      <c r="K1701" s="9" t="s">
        <v>1412</v>
      </c>
      <c r="L1701" s="9">
        <v>834</v>
      </c>
      <c r="M1701" s="9" t="s">
        <v>1377</v>
      </c>
      <c r="N1701" s="90" t="s">
        <v>991</v>
      </c>
      <c r="O1701" s="9" t="s">
        <v>1738</v>
      </c>
      <c r="P1701" s="9">
        <v>240</v>
      </c>
      <c r="Q1701" s="9">
        <v>3.29</v>
      </c>
    </row>
    <row r="1702" spans="1:17">
      <c r="A1702" s="8" t="s">
        <v>3898</v>
      </c>
      <c r="B1702" s="8" t="s">
        <v>1320</v>
      </c>
      <c r="C1702" s="8" t="s">
        <v>24</v>
      </c>
      <c r="D1702" s="8" t="s">
        <v>10</v>
      </c>
      <c r="E1702" s="8" t="s">
        <v>1400</v>
      </c>
      <c r="F1702" s="8" t="s">
        <v>1384</v>
      </c>
      <c r="G1702" s="8">
        <v>49.62</v>
      </c>
      <c r="H1702" s="8">
        <v>7.92</v>
      </c>
      <c r="I1702" s="8">
        <v>0.4178</v>
      </c>
      <c r="J1702" s="8">
        <v>0.47189999999999999</v>
      </c>
      <c r="K1702" s="8" t="s">
        <v>1412</v>
      </c>
      <c r="L1702" s="8">
        <v>692</v>
      </c>
      <c r="M1702" s="8" t="s">
        <v>1426</v>
      </c>
      <c r="N1702" s="89" t="s">
        <v>2452</v>
      </c>
      <c r="O1702" s="8"/>
      <c r="P1702" s="8">
        <v>180</v>
      </c>
      <c r="Q1702" s="8">
        <v>29.22</v>
      </c>
    </row>
    <row r="1703" spans="1:17">
      <c r="A1703" s="9" t="s">
        <v>3899</v>
      </c>
      <c r="B1703" s="9" t="s">
        <v>456</v>
      </c>
      <c r="C1703" s="9" t="s">
        <v>28</v>
      </c>
      <c r="D1703" s="9" t="s">
        <v>23</v>
      </c>
      <c r="E1703" s="9" t="s">
        <v>1408</v>
      </c>
      <c r="F1703" s="9" t="s">
        <v>1384</v>
      </c>
      <c r="G1703" s="9">
        <v>51.77</v>
      </c>
      <c r="H1703" s="9">
        <v>16.04</v>
      </c>
      <c r="I1703" s="9">
        <v>0.45540000000000003</v>
      </c>
      <c r="J1703" s="9">
        <v>2.5358000000000001</v>
      </c>
      <c r="K1703" s="9" t="s">
        <v>1412</v>
      </c>
      <c r="L1703" s="9">
        <v>565</v>
      </c>
      <c r="M1703" s="9" t="s">
        <v>1377</v>
      </c>
      <c r="N1703" s="90" t="s">
        <v>1714</v>
      </c>
      <c r="O1703" s="9" t="s">
        <v>927</v>
      </c>
      <c r="P1703" s="9">
        <v>24</v>
      </c>
      <c r="Q1703" s="9">
        <v>10.14</v>
      </c>
    </row>
    <row r="1704" spans="1:17">
      <c r="A1704" s="8" t="s">
        <v>3900</v>
      </c>
      <c r="B1704" s="8" t="s">
        <v>618</v>
      </c>
      <c r="C1704" s="8" t="s">
        <v>12</v>
      </c>
      <c r="D1704" s="8" t="s">
        <v>10</v>
      </c>
      <c r="E1704" s="8" t="s">
        <v>1400</v>
      </c>
      <c r="F1704" s="8" t="s">
        <v>1390</v>
      </c>
      <c r="G1704" s="8">
        <v>38.74</v>
      </c>
      <c r="H1704" s="8">
        <v>11.75</v>
      </c>
      <c r="I1704" s="8">
        <v>0.2117</v>
      </c>
      <c r="J1704" s="8">
        <v>1.0154000000000001</v>
      </c>
      <c r="K1704" s="8" t="s">
        <v>1376</v>
      </c>
      <c r="L1704" s="8">
        <v>828</v>
      </c>
      <c r="M1704" s="8" t="s">
        <v>1396</v>
      </c>
      <c r="N1704" s="89" t="s">
        <v>2717</v>
      </c>
      <c r="O1704" s="8" t="s">
        <v>1554</v>
      </c>
      <c r="P1704" s="8">
        <v>48</v>
      </c>
      <c r="Q1704" s="8">
        <v>23.88</v>
      </c>
    </row>
    <row r="1705" spans="1:17">
      <c r="A1705" s="9" t="s">
        <v>3901</v>
      </c>
      <c r="B1705" s="9" t="s">
        <v>1121</v>
      </c>
      <c r="C1705" s="9" t="s">
        <v>28</v>
      </c>
      <c r="D1705" s="9" t="s">
        <v>31</v>
      </c>
      <c r="E1705" s="9" t="s">
        <v>1408</v>
      </c>
      <c r="F1705" s="9" t="s">
        <v>1390</v>
      </c>
      <c r="G1705" s="9">
        <v>63.43</v>
      </c>
      <c r="H1705" s="9">
        <v>11.36</v>
      </c>
      <c r="I1705" s="9">
        <v>0.56279999999999997</v>
      </c>
      <c r="J1705" s="9">
        <v>0.88670000000000004</v>
      </c>
      <c r="K1705" s="9" t="s">
        <v>1358</v>
      </c>
      <c r="L1705" s="9">
        <v>676</v>
      </c>
      <c r="M1705" s="9" t="s">
        <v>1377</v>
      </c>
      <c r="N1705" s="90" t="s">
        <v>1751</v>
      </c>
      <c r="O1705" s="9" t="s">
        <v>1694</v>
      </c>
      <c r="P1705" s="9">
        <v>120</v>
      </c>
      <c r="Q1705" s="9">
        <v>20.12</v>
      </c>
    </row>
    <row r="1706" spans="1:17">
      <c r="A1706" s="8" t="s">
        <v>3902</v>
      </c>
      <c r="B1706" s="8" t="s">
        <v>1201</v>
      </c>
      <c r="C1706" s="8" t="s">
        <v>20</v>
      </c>
      <c r="D1706" s="8" t="s">
        <v>44</v>
      </c>
      <c r="E1706" s="8" t="s">
        <v>1400</v>
      </c>
      <c r="F1706" s="8" t="s">
        <v>1384</v>
      </c>
      <c r="G1706" s="8">
        <v>98.88</v>
      </c>
      <c r="H1706" s="8">
        <v>9.68</v>
      </c>
      <c r="I1706" s="8">
        <v>1.7956000000000001</v>
      </c>
      <c r="J1706" s="8">
        <v>2.0853999999999999</v>
      </c>
      <c r="K1706" s="8" t="s">
        <v>1412</v>
      </c>
      <c r="L1706" s="8">
        <v>770</v>
      </c>
      <c r="M1706" s="8" t="s">
        <v>1426</v>
      </c>
      <c r="N1706" s="89" t="s">
        <v>3903</v>
      </c>
      <c r="O1706" s="8"/>
      <c r="P1706" s="8">
        <v>60</v>
      </c>
      <c r="Q1706" s="8">
        <v>81.13</v>
      </c>
    </row>
    <row r="1707" spans="1:17">
      <c r="A1707" s="9" t="s">
        <v>3904</v>
      </c>
      <c r="B1707" s="9" t="s">
        <v>677</v>
      </c>
      <c r="C1707" s="9" t="s">
        <v>7</v>
      </c>
      <c r="D1707" s="9" t="s">
        <v>10</v>
      </c>
      <c r="E1707" s="9" t="s">
        <v>1389</v>
      </c>
      <c r="F1707" s="9" t="s">
        <v>1384</v>
      </c>
      <c r="G1707" s="9">
        <v>85.27</v>
      </c>
      <c r="H1707" s="9">
        <v>18.010000000000002</v>
      </c>
      <c r="I1707" s="9">
        <v>1.2495000000000001</v>
      </c>
      <c r="J1707" s="9">
        <v>3.0831</v>
      </c>
      <c r="K1707" s="9" t="s">
        <v>1395</v>
      </c>
      <c r="L1707" s="9">
        <v>880</v>
      </c>
      <c r="M1707" s="9" t="s">
        <v>1377</v>
      </c>
      <c r="N1707" s="90" t="s">
        <v>1029</v>
      </c>
      <c r="O1707" s="9" t="s">
        <v>2100</v>
      </c>
      <c r="P1707" s="9">
        <v>36</v>
      </c>
      <c r="Q1707" s="9">
        <v>78.739999999999995</v>
      </c>
    </row>
    <row r="1708" spans="1:17">
      <c r="A1708" s="8" t="s">
        <v>3905</v>
      </c>
      <c r="B1708" s="8" t="s">
        <v>1277</v>
      </c>
      <c r="C1708" s="8" t="s">
        <v>24</v>
      </c>
      <c r="D1708" s="8" t="s">
        <v>1360</v>
      </c>
      <c r="E1708" s="8" t="s">
        <v>1374</v>
      </c>
      <c r="F1708" s="8" t="s">
        <v>1384</v>
      </c>
      <c r="G1708" s="8">
        <v>65.510000000000005</v>
      </c>
      <c r="H1708" s="8">
        <v>15.93</v>
      </c>
      <c r="I1708" s="8">
        <v>1.0584</v>
      </c>
      <c r="J1708" s="8">
        <v>1.8542000000000001</v>
      </c>
      <c r="K1708" s="8" t="s">
        <v>1376</v>
      </c>
      <c r="L1708" s="8">
        <v>575</v>
      </c>
      <c r="M1708" s="8" t="s">
        <v>1403</v>
      </c>
      <c r="N1708" s="89" t="s">
        <v>2572</v>
      </c>
      <c r="O1708" s="8" t="s">
        <v>3906</v>
      </c>
      <c r="P1708" s="8">
        <v>48</v>
      </c>
      <c r="Q1708" s="8">
        <v>27.02</v>
      </c>
    </row>
    <row r="1709" spans="1:17">
      <c r="A1709" s="9" t="s">
        <v>3907</v>
      </c>
      <c r="B1709" s="9" t="s">
        <v>881</v>
      </c>
      <c r="C1709" s="9" t="s">
        <v>28</v>
      </c>
      <c r="D1709" s="9" t="s">
        <v>44</v>
      </c>
      <c r="E1709" s="9" t="s">
        <v>1380</v>
      </c>
      <c r="F1709" s="9" t="s">
        <v>1390</v>
      </c>
      <c r="G1709" s="9">
        <v>20.170000000000002</v>
      </c>
      <c r="H1709" s="9">
        <v>15.38</v>
      </c>
      <c r="I1709" s="9">
        <v>0.27439999999999998</v>
      </c>
      <c r="J1709" s="9">
        <v>0.3301</v>
      </c>
      <c r="K1709" s="9" t="s">
        <v>1412</v>
      </c>
      <c r="L1709" s="9">
        <v>623</v>
      </c>
      <c r="M1709" s="9" t="s">
        <v>1396</v>
      </c>
      <c r="N1709" s="90" t="s">
        <v>2390</v>
      </c>
      <c r="O1709" s="9" t="s">
        <v>1253</v>
      </c>
      <c r="P1709" s="9">
        <v>120</v>
      </c>
      <c r="Q1709" s="9">
        <v>5.26</v>
      </c>
    </row>
    <row r="1710" spans="1:17">
      <c r="A1710" s="8" t="s">
        <v>3908</v>
      </c>
      <c r="B1710" s="8" t="s">
        <v>1213</v>
      </c>
      <c r="C1710" s="8" t="s">
        <v>7</v>
      </c>
      <c r="D1710" s="8" t="s">
        <v>1360</v>
      </c>
      <c r="E1710" s="8" t="s">
        <v>1408</v>
      </c>
      <c r="F1710" s="8" t="s">
        <v>1390</v>
      </c>
      <c r="G1710" s="8">
        <v>63.21</v>
      </c>
      <c r="H1710" s="8">
        <v>9.58</v>
      </c>
      <c r="I1710" s="8">
        <v>1.0228999999999999</v>
      </c>
      <c r="J1710" s="8">
        <v>0.66310000000000002</v>
      </c>
      <c r="K1710" s="8" t="s">
        <v>1376</v>
      </c>
      <c r="L1710" s="8">
        <v>878</v>
      </c>
      <c r="M1710" s="8" t="s">
        <v>1396</v>
      </c>
      <c r="N1710" s="89" t="s">
        <v>997</v>
      </c>
      <c r="O1710" s="8" t="s">
        <v>3680</v>
      </c>
      <c r="P1710" s="8">
        <v>180</v>
      </c>
      <c r="Q1710" s="8">
        <v>28.89</v>
      </c>
    </row>
    <row r="1711" spans="1:17">
      <c r="A1711" s="9" t="s">
        <v>3909</v>
      </c>
      <c r="B1711" s="9" t="s">
        <v>553</v>
      </c>
      <c r="C1711" s="9" t="s">
        <v>41</v>
      </c>
      <c r="D1711" s="9" t="s">
        <v>31</v>
      </c>
      <c r="E1711" s="9" t="s">
        <v>1374</v>
      </c>
      <c r="F1711" s="9" t="s">
        <v>1384</v>
      </c>
      <c r="G1711" s="9">
        <v>31.18</v>
      </c>
      <c r="H1711" s="9">
        <v>18</v>
      </c>
      <c r="I1711" s="9">
        <v>0.2752</v>
      </c>
      <c r="J1711" s="9">
        <v>0.56179999999999997</v>
      </c>
      <c r="K1711" s="9" t="s">
        <v>1376</v>
      </c>
      <c r="L1711" s="9">
        <v>860</v>
      </c>
      <c r="M1711" s="9" t="s">
        <v>1403</v>
      </c>
      <c r="N1711" s="90" t="s">
        <v>3165</v>
      </c>
      <c r="O1711" s="9" t="s">
        <v>1862</v>
      </c>
      <c r="P1711" s="9">
        <v>120</v>
      </c>
      <c r="Q1711" s="9">
        <v>6.78</v>
      </c>
    </row>
    <row r="1712" spans="1:17">
      <c r="A1712" s="8" t="s">
        <v>3910</v>
      </c>
      <c r="B1712" s="8" t="s">
        <v>1020</v>
      </c>
      <c r="C1712" s="8" t="s">
        <v>35</v>
      </c>
      <c r="D1712" s="8" t="s">
        <v>31</v>
      </c>
      <c r="E1712" s="8" t="s">
        <v>1400</v>
      </c>
      <c r="F1712" s="8" t="s">
        <v>1384</v>
      </c>
      <c r="G1712" s="8">
        <v>47.99</v>
      </c>
      <c r="H1712" s="8">
        <v>7.59</v>
      </c>
      <c r="I1712" s="8">
        <v>0.24859999999999999</v>
      </c>
      <c r="J1712" s="8">
        <v>0.57189999999999996</v>
      </c>
      <c r="K1712" s="8" t="s">
        <v>1385</v>
      </c>
      <c r="L1712" s="8">
        <v>796</v>
      </c>
      <c r="M1712" s="8" t="s">
        <v>1381</v>
      </c>
      <c r="N1712" s="89" t="s">
        <v>3429</v>
      </c>
      <c r="O1712" s="8"/>
      <c r="P1712" s="8">
        <v>120</v>
      </c>
      <c r="Q1712" s="8">
        <v>0</v>
      </c>
    </row>
    <row r="1713" spans="1:17">
      <c r="A1713" s="9" t="s">
        <v>3911</v>
      </c>
      <c r="B1713" s="9" t="s">
        <v>878</v>
      </c>
      <c r="C1713" s="9" t="s">
        <v>24</v>
      </c>
      <c r="D1713" s="9" t="s">
        <v>31</v>
      </c>
      <c r="E1713" s="9" t="s">
        <v>1411</v>
      </c>
      <c r="F1713" s="9" t="s">
        <v>1384</v>
      </c>
      <c r="G1713" s="9">
        <v>24.19</v>
      </c>
      <c r="H1713" s="9">
        <v>16.48</v>
      </c>
      <c r="I1713" s="9">
        <v>0.37919999999999998</v>
      </c>
      <c r="J1713" s="9">
        <v>0.3453</v>
      </c>
      <c r="K1713" s="9" t="s">
        <v>1395</v>
      </c>
      <c r="L1713" s="9">
        <v>898</v>
      </c>
      <c r="M1713" s="9" t="s">
        <v>1386</v>
      </c>
      <c r="N1713" s="90" t="s">
        <v>1531</v>
      </c>
      <c r="O1713" s="9"/>
      <c r="P1713" s="9">
        <v>240</v>
      </c>
      <c r="Q1713" s="9">
        <v>8.15</v>
      </c>
    </row>
    <row r="1714" spans="1:17">
      <c r="A1714" s="8" t="s">
        <v>3912</v>
      </c>
      <c r="B1714" s="8" t="s">
        <v>1049</v>
      </c>
      <c r="C1714" s="8" t="s">
        <v>12</v>
      </c>
      <c r="D1714" s="8" t="s">
        <v>10</v>
      </c>
      <c r="E1714" s="8" t="s">
        <v>1380</v>
      </c>
      <c r="F1714" s="8" t="s">
        <v>1384</v>
      </c>
      <c r="G1714" s="8">
        <v>45.05</v>
      </c>
      <c r="H1714" s="8">
        <v>18.13</v>
      </c>
      <c r="I1714" s="8">
        <v>0.29509999999999997</v>
      </c>
      <c r="J1714" s="8">
        <v>1.1472</v>
      </c>
      <c r="K1714" s="8" t="s">
        <v>1412</v>
      </c>
      <c r="L1714" s="8">
        <v>886</v>
      </c>
      <c r="M1714" s="8" t="s">
        <v>1377</v>
      </c>
      <c r="N1714" s="89" t="s">
        <v>1055</v>
      </c>
      <c r="O1714" s="8" t="s">
        <v>3913</v>
      </c>
      <c r="P1714" s="8">
        <v>60</v>
      </c>
      <c r="Q1714" s="8">
        <v>32.75</v>
      </c>
    </row>
    <row r="1715" spans="1:17">
      <c r="A1715" s="9" t="s">
        <v>3914</v>
      </c>
      <c r="B1715" s="9" t="s">
        <v>1234</v>
      </c>
      <c r="C1715" s="9" t="s">
        <v>41</v>
      </c>
      <c r="D1715" s="9" t="s">
        <v>31</v>
      </c>
      <c r="E1715" s="9" t="s">
        <v>1411</v>
      </c>
      <c r="F1715" s="9" t="s">
        <v>1375</v>
      </c>
      <c r="G1715" s="9">
        <v>9.9</v>
      </c>
      <c r="H1715" s="9">
        <v>10.67</v>
      </c>
      <c r="I1715" s="9">
        <v>0.1424</v>
      </c>
      <c r="J1715" s="9">
        <v>0.25430000000000003</v>
      </c>
      <c r="K1715" s="9" t="s">
        <v>1412</v>
      </c>
      <c r="L1715" s="9">
        <v>729</v>
      </c>
      <c r="M1715" s="9" t="s">
        <v>1386</v>
      </c>
      <c r="N1715" s="90" t="s">
        <v>444</v>
      </c>
      <c r="O1715" s="9"/>
      <c r="P1715" s="9">
        <v>48</v>
      </c>
      <c r="Q1715" s="9">
        <v>6.37</v>
      </c>
    </row>
    <row r="1716" spans="1:17">
      <c r="A1716" s="8" t="s">
        <v>3915</v>
      </c>
      <c r="B1716" s="8" t="s">
        <v>1156</v>
      </c>
      <c r="C1716" s="8" t="s">
        <v>35</v>
      </c>
      <c r="D1716" s="8" t="s">
        <v>31</v>
      </c>
      <c r="E1716" s="8" t="s">
        <v>1400</v>
      </c>
      <c r="F1716" s="8" t="s">
        <v>1390</v>
      </c>
      <c r="G1716" s="8">
        <v>49.7</v>
      </c>
      <c r="H1716" s="8">
        <v>8.8699999999999992</v>
      </c>
      <c r="I1716" s="8">
        <v>0.4037</v>
      </c>
      <c r="J1716" s="8">
        <v>1.5773999999999999</v>
      </c>
      <c r="K1716" s="8" t="s">
        <v>1376</v>
      </c>
      <c r="L1716" s="8">
        <v>704</v>
      </c>
      <c r="M1716" s="8" t="s">
        <v>1426</v>
      </c>
      <c r="N1716" s="89" t="s">
        <v>2040</v>
      </c>
      <c r="O1716" s="8"/>
      <c r="P1716" s="8">
        <v>36</v>
      </c>
      <c r="Q1716" s="8">
        <v>16.54</v>
      </c>
    </row>
    <row r="1717" spans="1:17">
      <c r="A1717" s="9" t="s">
        <v>3916</v>
      </c>
      <c r="B1717" s="9" t="s">
        <v>220</v>
      </c>
      <c r="C1717" s="9" t="s">
        <v>12</v>
      </c>
      <c r="D1717" s="9" t="s">
        <v>31</v>
      </c>
      <c r="E1717" s="9" t="s">
        <v>1411</v>
      </c>
      <c r="F1717" s="9" t="s">
        <v>1390</v>
      </c>
      <c r="G1717" s="9">
        <v>13.86</v>
      </c>
      <c r="H1717" s="9">
        <v>18.329999999999998</v>
      </c>
      <c r="I1717" s="9">
        <v>0.24310000000000001</v>
      </c>
      <c r="J1717" s="9">
        <v>0.22650000000000001</v>
      </c>
      <c r="K1717" s="9" t="s">
        <v>1385</v>
      </c>
      <c r="L1717" s="9">
        <v>797</v>
      </c>
      <c r="M1717" s="9" t="s">
        <v>1381</v>
      </c>
      <c r="N1717" s="90" t="s">
        <v>1882</v>
      </c>
      <c r="O1717" s="9"/>
      <c r="P1717" s="9">
        <v>180</v>
      </c>
      <c r="Q1717" s="9">
        <v>0</v>
      </c>
    </row>
    <row r="1718" spans="1:17">
      <c r="A1718" s="8" t="s">
        <v>3917</v>
      </c>
      <c r="B1718" s="8" t="s">
        <v>1305</v>
      </c>
      <c r="C1718" s="8" t="s">
        <v>7</v>
      </c>
      <c r="D1718" s="8" t="s">
        <v>44</v>
      </c>
      <c r="E1718" s="8" t="s">
        <v>1374</v>
      </c>
      <c r="F1718" s="8" t="s">
        <v>1390</v>
      </c>
      <c r="G1718" s="8">
        <v>12.96</v>
      </c>
      <c r="H1718" s="8">
        <v>8.81</v>
      </c>
      <c r="I1718" s="8">
        <v>0.12330000000000001</v>
      </c>
      <c r="J1718" s="8">
        <v>0.1628</v>
      </c>
      <c r="K1718" s="8" t="s">
        <v>1412</v>
      </c>
      <c r="L1718" s="8">
        <v>878</v>
      </c>
      <c r="M1718" s="8" t="s">
        <v>1426</v>
      </c>
      <c r="N1718" s="89" t="s">
        <v>1742</v>
      </c>
      <c r="O1718" s="8"/>
      <c r="P1718" s="8">
        <v>120</v>
      </c>
      <c r="Q1718" s="8">
        <v>9.15</v>
      </c>
    </row>
    <row r="1719" spans="1:17">
      <c r="A1719" s="9" t="s">
        <v>3918</v>
      </c>
      <c r="B1719" s="9" t="s">
        <v>884</v>
      </c>
      <c r="C1719" s="9" t="s">
        <v>38</v>
      </c>
      <c r="D1719" s="9" t="s">
        <v>1360</v>
      </c>
      <c r="E1719" s="9" t="s">
        <v>1380</v>
      </c>
      <c r="F1719" s="9" t="s">
        <v>1390</v>
      </c>
      <c r="G1719" s="9">
        <v>46.29</v>
      </c>
      <c r="H1719" s="9">
        <v>9.4</v>
      </c>
      <c r="I1719" s="9">
        <v>0.76429999999999998</v>
      </c>
      <c r="J1719" s="9">
        <v>0.48060000000000003</v>
      </c>
      <c r="K1719" s="9" t="s">
        <v>1395</v>
      </c>
      <c r="L1719" s="9">
        <v>845</v>
      </c>
      <c r="M1719" s="9" t="s">
        <v>1381</v>
      </c>
      <c r="N1719" s="90" t="s">
        <v>1027</v>
      </c>
      <c r="O1719" s="9"/>
      <c r="P1719" s="9">
        <v>180</v>
      </c>
      <c r="Q1719" s="9">
        <v>40.72</v>
      </c>
    </row>
    <row r="1720" spans="1:17">
      <c r="A1720" s="8" t="s">
        <v>3919</v>
      </c>
      <c r="B1720" s="8" t="s">
        <v>1346</v>
      </c>
      <c r="C1720" s="8" t="s">
        <v>16</v>
      </c>
      <c r="D1720" s="8" t="s">
        <v>1360</v>
      </c>
      <c r="E1720" s="8" t="s">
        <v>1400</v>
      </c>
      <c r="F1720" s="8" t="s">
        <v>1390</v>
      </c>
      <c r="G1720" s="8">
        <v>67.239999999999995</v>
      </c>
      <c r="H1720" s="8">
        <v>13.66</v>
      </c>
      <c r="I1720" s="8">
        <v>1.1821999999999999</v>
      </c>
      <c r="J1720" s="8">
        <v>0.88019999999999998</v>
      </c>
      <c r="K1720" s="8" t="s">
        <v>1376</v>
      </c>
      <c r="L1720" s="8">
        <v>686</v>
      </c>
      <c r="M1720" s="8" t="s">
        <v>1396</v>
      </c>
      <c r="N1720" s="89" t="s">
        <v>923</v>
      </c>
      <c r="O1720" s="8" t="s">
        <v>1708</v>
      </c>
      <c r="P1720" s="8">
        <v>180</v>
      </c>
      <c r="Q1720" s="8">
        <v>38.75</v>
      </c>
    </row>
    <row r="1721" spans="1:17">
      <c r="A1721" s="9" t="s">
        <v>3920</v>
      </c>
      <c r="B1721" s="9" t="s">
        <v>565</v>
      </c>
      <c r="C1721" s="9" t="s">
        <v>20</v>
      </c>
      <c r="D1721" s="9" t="s">
        <v>1360</v>
      </c>
      <c r="E1721" s="9" t="s">
        <v>1408</v>
      </c>
      <c r="F1721" s="9" t="s">
        <v>1384</v>
      </c>
      <c r="G1721" s="9">
        <v>16.53</v>
      </c>
      <c r="H1721" s="9">
        <v>15.5</v>
      </c>
      <c r="I1721" s="9">
        <v>0.22020000000000001</v>
      </c>
      <c r="J1721" s="9">
        <v>1.4959</v>
      </c>
      <c r="K1721" s="9" t="s">
        <v>1358</v>
      </c>
      <c r="L1721" s="9">
        <v>826</v>
      </c>
      <c r="M1721" s="9" t="s">
        <v>1386</v>
      </c>
      <c r="N1721" s="90" t="s">
        <v>3118</v>
      </c>
      <c r="O1721" s="9"/>
      <c r="P1721" s="9">
        <v>12</v>
      </c>
      <c r="Q1721" s="9">
        <v>7.36</v>
      </c>
    </row>
    <row r="1722" spans="1:17">
      <c r="A1722" s="8" t="s">
        <v>3921</v>
      </c>
      <c r="B1722" s="8" t="s">
        <v>924</v>
      </c>
      <c r="C1722" s="8" t="s">
        <v>32</v>
      </c>
      <c r="D1722" s="8" t="s">
        <v>44</v>
      </c>
      <c r="E1722" s="8" t="s">
        <v>1400</v>
      </c>
      <c r="F1722" s="8" t="s">
        <v>1390</v>
      </c>
      <c r="G1722" s="8">
        <v>2.93</v>
      </c>
      <c r="H1722" s="8">
        <v>11.47</v>
      </c>
      <c r="I1722" s="8">
        <v>4.6199999999999998E-2</v>
      </c>
      <c r="J1722" s="8">
        <v>7.6399999999999996E-2</v>
      </c>
      <c r="K1722" s="8" t="s">
        <v>1358</v>
      </c>
      <c r="L1722" s="8">
        <v>588</v>
      </c>
      <c r="M1722" s="8" t="s">
        <v>1386</v>
      </c>
      <c r="N1722" s="89" t="s">
        <v>2586</v>
      </c>
      <c r="O1722" s="8"/>
      <c r="P1722" s="8">
        <v>48</v>
      </c>
      <c r="Q1722" s="8">
        <v>1.44</v>
      </c>
    </row>
    <row r="1723" spans="1:17">
      <c r="A1723" s="9" t="s">
        <v>3922</v>
      </c>
      <c r="B1723" s="9" t="s">
        <v>1177</v>
      </c>
      <c r="C1723" s="9" t="s">
        <v>38</v>
      </c>
      <c r="D1723" s="9" t="s">
        <v>1360</v>
      </c>
      <c r="E1723" s="9" t="s">
        <v>1380</v>
      </c>
      <c r="F1723" s="9" t="s">
        <v>1390</v>
      </c>
      <c r="G1723" s="9">
        <v>1.1200000000000001</v>
      </c>
      <c r="H1723" s="9"/>
      <c r="I1723" s="9">
        <v>1.7100000000000001E-2</v>
      </c>
      <c r="J1723" s="9"/>
      <c r="K1723" s="9" t="s">
        <v>1385</v>
      </c>
      <c r="L1723" s="9">
        <v>885</v>
      </c>
      <c r="M1723" s="9" t="s">
        <v>1381</v>
      </c>
      <c r="N1723" s="90" t="s">
        <v>3680</v>
      </c>
      <c r="O1723" s="9"/>
      <c r="P1723" s="9">
        <v>180</v>
      </c>
      <c r="Q1723" s="9">
        <v>0</v>
      </c>
    </row>
    <row r="1724" spans="1:17">
      <c r="A1724" s="8" t="s">
        <v>3923</v>
      </c>
      <c r="B1724" s="8" t="s">
        <v>758</v>
      </c>
      <c r="C1724" s="8" t="s">
        <v>38</v>
      </c>
      <c r="D1724" s="8" t="s">
        <v>10</v>
      </c>
      <c r="E1724" s="8" t="s">
        <v>1411</v>
      </c>
      <c r="F1724" s="8" t="s">
        <v>1390</v>
      </c>
      <c r="G1724" s="8">
        <v>51.7</v>
      </c>
      <c r="H1724" s="8">
        <v>17.61</v>
      </c>
      <c r="I1724" s="8">
        <v>0.80530000000000002</v>
      </c>
      <c r="J1724" s="8">
        <v>0.91859999999999997</v>
      </c>
      <c r="K1724" s="8" t="s">
        <v>1358</v>
      </c>
      <c r="L1724" s="8">
        <v>618</v>
      </c>
      <c r="M1724" s="8" t="s">
        <v>1386</v>
      </c>
      <c r="N1724" s="89" t="s">
        <v>1753</v>
      </c>
      <c r="O1724" s="8"/>
      <c r="P1724" s="8">
        <v>120</v>
      </c>
      <c r="Q1724" s="8">
        <v>6.78</v>
      </c>
    </row>
    <row r="1725" spans="1:17">
      <c r="A1725" s="9" t="s">
        <v>3924</v>
      </c>
      <c r="B1725" s="9" t="s">
        <v>1033</v>
      </c>
      <c r="C1725" s="9" t="s">
        <v>7</v>
      </c>
      <c r="D1725" s="9" t="s">
        <v>23</v>
      </c>
      <c r="E1725" s="9" t="s">
        <v>1411</v>
      </c>
      <c r="F1725" s="9" t="s">
        <v>1384</v>
      </c>
      <c r="G1725" s="9">
        <v>28.02</v>
      </c>
      <c r="H1725" s="9">
        <v>9.1999999999999993</v>
      </c>
      <c r="I1725" s="9">
        <v>0.43230000000000002</v>
      </c>
      <c r="J1725" s="9">
        <v>0.35799999999999998</v>
      </c>
      <c r="K1725" s="9" t="s">
        <v>1376</v>
      </c>
      <c r="L1725" s="9">
        <v>552</v>
      </c>
      <c r="M1725" s="9" t="s">
        <v>1381</v>
      </c>
      <c r="N1725" s="90" t="s">
        <v>1841</v>
      </c>
      <c r="O1725" s="9"/>
      <c r="P1725" s="9">
        <v>120</v>
      </c>
      <c r="Q1725" s="9">
        <v>15.68</v>
      </c>
    </row>
    <row r="1726" spans="1:17">
      <c r="A1726" s="8" t="s">
        <v>3925</v>
      </c>
      <c r="B1726" s="8" t="s">
        <v>336</v>
      </c>
      <c r="C1726" s="8" t="s">
        <v>41</v>
      </c>
      <c r="D1726" s="8" t="s">
        <v>44</v>
      </c>
      <c r="E1726" s="8" t="s">
        <v>1408</v>
      </c>
      <c r="F1726" s="8" t="s">
        <v>1384</v>
      </c>
      <c r="G1726" s="8">
        <v>85.39</v>
      </c>
      <c r="H1726" s="8">
        <v>14.91</v>
      </c>
      <c r="I1726" s="8">
        <v>0.77149999999999996</v>
      </c>
      <c r="J1726" s="8">
        <v>1.6434</v>
      </c>
      <c r="K1726" s="8" t="s">
        <v>1376</v>
      </c>
      <c r="L1726" s="8">
        <v>606</v>
      </c>
      <c r="M1726" s="8" t="s">
        <v>1426</v>
      </c>
      <c r="N1726" s="89" t="s">
        <v>3926</v>
      </c>
      <c r="O1726" s="8"/>
      <c r="P1726" s="8">
        <v>84</v>
      </c>
      <c r="Q1726" s="8">
        <v>18.21</v>
      </c>
    </row>
    <row r="1727" spans="1:17">
      <c r="A1727" s="9" t="s">
        <v>3927</v>
      </c>
      <c r="B1727" s="9" t="s">
        <v>477</v>
      </c>
      <c r="C1727" s="9" t="s">
        <v>12</v>
      </c>
      <c r="D1727" s="9" t="s">
        <v>23</v>
      </c>
      <c r="E1727" s="9" t="s">
        <v>1411</v>
      </c>
      <c r="F1727" s="9" t="s">
        <v>1384</v>
      </c>
      <c r="G1727" s="9">
        <v>50.71</v>
      </c>
      <c r="H1727" s="9">
        <v>13.95</v>
      </c>
      <c r="I1727" s="9">
        <v>0.63270000000000004</v>
      </c>
      <c r="J1727" s="9">
        <v>0.94889999999999997</v>
      </c>
      <c r="K1727" s="9" t="s">
        <v>1385</v>
      </c>
      <c r="L1727" s="9">
        <v>727</v>
      </c>
      <c r="M1727" s="9" t="s">
        <v>1396</v>
      </c>
      <c r="N1727" s="90" t="s">
        <v>2620</v>
      </c>
      <c r="O1727" s="9" t="s">
        <v>2540</v>
      </c>
      <c r="P1727" s="9">
        <v>84</v>
      </c>
      <c r="Q1727" s="9">
        <v>0</v>
      </c>
    </row>
    <row r="1728" spans="1:17">
      <c r="A1728" s="8" t="s">
        <v>3928</v>
      </c>
      <c r="B1728" s="8" t="s">
        <v>297</v>
      </c>
      <c r="C1728" s="8" t="s">
        <v>7</v>
      </c>
      <c r="D1728" s="8" t="s">
        <v>1360</v>
      </c>
      <c r="E1728" s="8" t="s">
        <v>1400</v>
      </c>
      <c r="F1728" s="8" t="s">
        <v>1384</v>
      </c>
      <c r="G1728" s="8">
        <v>40.32</v>
      </c>
      <c r="H1728" s="8">
        <v>9.98</v>
      </c>
      <c r="I1728" s="8">
        <v>0.3327</v>
      </c>
      <c r="J1728" s="8">
        <v>0.53239999999999998</v>
      </c>
      <c r="K1728" s="8" t="s">
        <v>1412</v>
      </c>
      <c r="L1728" s="8">
        <v>741</v>
      </c>
      <c r="M1728" s="8" t="s">
        <v>1426</v>
      </c>
      <c r="N1728" s="89" t="s">
        <v>1733</v>
      </c>
      <c r="O1728" s="8"/>
      <c r="P1728" s="8">
        <v>120</v>
      </c>
      <c r="Q1728" s="8">
        <v>36.69</v>
      </c>
    </row>
    <row r="1729" spans="1:17">
      <c r="A1729" s="9" t="s">
        <v>3929</v>
      </c>
      <c r="B1729" s="9" t="s">
        <v>429</v>
      </c>
      <c r="C1729" s="9" t="s">
        <v>7</v>
      </c>
      <c r="D1729" s="9" t="s">
        <v>23</v>
      </c>
      <c r="E1729" s="9" t="s">
        <v>1374</v>
      </c>
      <c r="F1729" s="9" t="s">
        <v>1384</v>
      </c>
      <c r="G1729" s="9">
        <v>99.91</v>
      </c>
      <c r="H1729" s="9">
        <v>16.03</v>
      </c>
      <c r="I1729" s="9">
        <v>0.8861</v>
      </c>
      <c r="J1729" s="9">
        <v>9.0663</v>
      </c>
      <c r="K1729" s="9" t="s">
        <v>1376</v>
      </c>
      <c r="L1729" s="9">
        <v>666</v>
      </c>
      <c r="M1729" s="9" t="s">
        <v>1426</v>
      </c>
      <c r="N1729" s="90" t="s">
        <v>3477</v>
      </c>
      <c r="O1729" s="9"/>
      <c r="P1729" s="9">
        <v>12</v>
      </c>
      <c r="Q1729" s="9">
        <v>46.74</v>
      </c>
    </row>
    <row r="1730" spans="1:17">
      <c r="A1730" s="8" t="s">
        <v>3930</v>
      </c>
      <c r="B1730" s="8" t="s">
        <v>472</v>
      </c>
      <c r="C1730" s="8" t="s">
        <v>35</v>
      </c>
      <c r="D1730" s="8" t="s">
        <v>44</v>
      </c>
      <c r="E1730" s="8" t="s">
        <v>1374</v>
      </c>
      <c r="F1730" s="8" t="s">
        <v>1375</v>
      </c>
      <c r="G1730" s="8">
        <v>37.44</v>
      </c>
      <c r="H1730" s="8">
        <v>15.29</v>
      </c>
      <c r="I1730" s="8">
        <v>0.29959999999999998</v>
      </c>
      <c r="J1730" s="8">
        <v>3.3843999999999999</v>
      </c>
      <c r="K1730" s="8" t="s">
        <v>1385</v>
      </c>
      <c r="L1730" s="8">
        <v>844</v>
      </c>
      <c r="M1730" s="8" t="s">
        <v>1381</v>
      </c>
      <c r="N1730" s="89" t="s">
        <v>2905</v>
      </c>
      <c r="O1730" s="8"/>
      <c r="P1730" s="8">
        <v>12</v>
      </c>
      <c r="Q1730" s="8">
        <v>0</v>
      </c>
    </row>
    <row r="1731" spans="1:17">
      <c r="A1731" s="9" t="s">
        <v>3931</v>
      </c>
      <c r="B1731" s="9" t="s">
        <v>642</v>
      </c>
      <c r="C1731" s="9" t="s">
        <v>32</v>
      </c>
      <c r="D1731" s="9" t="s">
        <v>23</v>
      </c>
      <c r="E1731" s="9" t="s">
        <v>1389</v>
      </c>
      <c r="F1731" s="9" t="s">
        <v>1384</v>
      </c>
      <c r="G1731" s="9">
        <v>14.46</v>
      </c>
      <c r="H1731" s="9">
        <v>9.89</v>
      </c>
      <c r="I1731" s="9">
        <v>0.12820000000000001</v>
      </c>
      <c r="J1731" s="9">
        <v>0.46579999999999999</v>
      </c>
      <c r="K1731" s="9" t="s">
        <v>1358</v>
      </c>
      <c r="L1731" s="9">
        <v>844</v>
      </c>
      <c r="M1731" s="9" t="s">
        <v>1426</v>
      </c>
      <c r="N1731" s="90" t="s">
        <v>1922</v>
      </c>
      <c r="O1731" s="9"/>
      <c r="P1731" s="9">
        <v>36</v>
      </c>
      <c r="Q1731" s="9">
        <v>3.4</v>
      </c>
    </row>
    <row r="1732" spans="1:17">
      <c r="A1732" s="8" t="s">
        <v>3932</v>
      </c>
      <c r="B1732" s="8" t="s">
        <v>729</v>
      </c>
      <c r="C1732" s="8" t="s">
        <v>16</v>
      </c>
      <c r="D1732" s="8" t="s">
        <v>1360</v>
      </c>
      <c r="E1732" s="8" t="s">
        <v>1400</v>
      </c>
      <c r="F1732" s="8" t="s">
        <v>1390</v>
      </c>
      <c r="G1732" s="8">
        <v>18.489999999999998</v>
      </c>
      <c r="H1732" s="8">
        <v>13.88</v>
      </c>
      <c r="I1732" s="8">
        <v>0.1207</v>
      </c>
      <c r="J1732" s="8">
        <v>0.50419999999999998</v>
      </c>
      <c r="K1732" s="8" t="s">
        <v>1395</v>
      </c>
      <c r="L1732" s="8">
        <v>592</v>
      </c>
      <c r="M1732" s="8" t="s">
        <v>1381</v>
      </c>
      <c r="N1732" s="89" t="s">
        <v>222</v>
      </c>
      <c r="O1732" s="8"/>
      <c r="P1732" s="8">
        <v>48</v>
      </c>
      <c r="Q1732" s="8">
        <v>14.81</v>
      </c>
    </row>
    <row r="1733" spans="1:17">
      <c r="A1733" s="9" t="s">
        <v>3933</v>
      </c>
      <c r="B1733" s="9" t="s">
        <v>155</v>
      </c>
      <c r="C1733" s="9" t="s">
        <v>7</v>
      </c>
      <c r="D1733" s="9" t="s">
        <v>23</v>
      </c>
      <c r="E1733" s="9" t="s">
        <v>1374</v>
      </c>
      <c r="F1733" s="9" t="s">
        <v>1390</v>
      </c>
      <c r="G1733" s="9">
        <v>31.91</v>
      </c>
      <c r="H1733" s="9">
        <v>10.26</v>
      </c>
      <c r="I1733" s="9">
        <v>0.58850000000000002</v>
      </c>
      <c r="J1733" s="9">
        <v>0.81330000000000002</v>
      </c>
      <c r="K1733" s="9" t="s">
        <v>1376</v>
      </c>
      <c r="L1733" s="9">
        <v>562</v>
      </c>
      <c r="M1733" s="9" t="s">
        <v>1396</v>
      </c>
      <c r="N1733" s="90" t="s">
        <v>2278</v>
      </c>
      <c r="O1733" s="9" t="s">
        <v>2636</v>
      </c>
      <c r="P1733" s="9">
        <v>48</v>
      </c>
      <c r="Q1733" s="9">
        <v>8.3699999999999992</v>
      </c>
    </row>
    <row r="1734" spans="1:17">
      <c r="A1734" s="8" t="s">
        <v>3934</v>
      </c>
      <c r="B1734" s="8" t="s">
        <v>260</v>
      </c>
      <c r="C1734" s="8" t="s">
        <v>38</v>
      </c>
      <c r="D1734" s="8" t="s">
        <v>23</v>
      </c>
      <c r="E1734" s="8" t="s">
        <v>1389</v>
      </c>
      <c r="F1734" s="8" t="s">
        <v>1390</v>
      </c>
      <c r="G1734" s="8">
        <v>28.81</v>
      </c>
      <c r="H1734" s="8">
        <v>15.93</v>
      </c>
      <c r="I1734" s="8">
        <v>0.1797</v>
      </c>
      <c r="J1734" s="8">
        <v>0.57110000000000005</v>
      </c>
      <c r="K1734" s="8" t="s">
        <v>1376</v>
      </c>
      <c r="L1734" s="8">
        <v>895</v>
      </c>
      <c r="M1734" s="8" t="s">
        <v>1403</v>
      </c>
      <c r="N1734" s="89" t="s">
        <v>2276</v>
      </c>
      <c r="O1734" s="8" t="s">
        <v>1136</v>
      </c>
      <c r="P1734" s="8">
        <v>84</v>
      </c>
      <c r="Q1734" s="8">
        <v>14.26</v>
      </c>
    </row>
    <row r="1735" spans="1:17">
      <c r="A1735" s="9" t="s">
        <v>3935</v>
      </c>
      <c r="B1735" s="9" t="s">
        <v>1146</v>
      </c>
      <c r="C1735" s="9" t="s">
        <v>28</v>
      </c>
      <c r="D1735" s="9" t="s">
        <v>10</v>
      </c>
      <c r="E1735" s="9" t="s">
        <v>1400</v>
      </c>
      <c r="F1735" s="9" t="s">
        <v>1375</v>
      </c>
      <c r="G1735" s="9">
        <v>57.57</v>
      </c>
      <c r="H1735" s="9">
        <v>7.68</v>
      </c>
      <c r="I1735" s="9">
        <v>1.1316999999999999</v>
      </c>
      <c r="J1735" s="9">
        <v>0.68879999999999997</v>
      </c>
      <c r="K1735" s="9" t="s">
        <v>1412</v>
      </c>
      <c r="L1735" s="9">
        <v>668</v>
      </c>
      <c r="M1735" s="9" t="s">
        <v>1426</v>
      </c>
      <c r="N1735" s="90" t="s">
        <v>3936</v>
      </c>
      <c r="O1735" s="9"/>
      <c r="P1735" s="9">
        <v>120</v>
      </c>
      <c r="Q1735" s="9">
        <v>20.79</v>
      </c>
    </row>
    <row r="1736" spans="1:17">
      <c r="A1736" s="8" t="s">
        <v>3937</v>
      </c>
      <c r="B1736" s="8" t="s">
        <v>220</v>
      </c>
      <c r="C1736" s="8" t="s">
        <v>28</v>
      </c>
      <c r="D1736" s="8" t="s">
        <v>44</v>
      </c>
      <c r="E1736" s="8" t="s">
        <v>1374</v>
      </c>
      <c r="F1736" s="8" t="s">
        <v>1390</v>
      </c>
      <c r="G1736" s="8">
        <v>54.4</v>
      </c>
      <c r="H1736" s="8">
        <v>14.33</v>
      </c>
      <c r="I1736" s="8">
        <v>0.40039999999999998</v>
      </c>
      <c r="J1736" s="8">
        <v>1.2750999999999999</v>
      </c>
      <c r="K1736" s="8" t="s">
        <v>1385</v>
      </c>
      <c r="L1736" s="8">
        <v>797</v>
      </c>
      <c r="M1736" s="8" t="s">
        <v>1426</v>
      </c>
      <c r="N1736" s="89" t="s">
        <v>1433</v>
      </c>
      <c r="O1736" s="8"/>
      <c r="P1736" s="8">
        <v>60</v>
      </c>
      <c r="Q1736" s="8">
        <v>0</v>
      </c>
    </row>
    <row r="1737" spans="1:17">
      <c r="A1737" s="9" t="s">
        <v>3938</v>
      </c>
      <c r="B1737" s="9" t="s">
        <v>712</v>
      </c>
      <c r="C1737" s="9" t="s">
        <v>20</v>
      </c>
      <c r="D1737" s="9" t="s">
        <v>23</v>
      </c>
      <c r="E1737" s="9" t="s">
        <v>1400</v>
      </c>
      <c r="F1737" s="9" t="s">
        <v>1390</v>
      </c>
      <c r="G1737" s="9">
        <v>53.4</v>
      </c>
      <c r="H1737" s="9">
        <v>10.39</v>
      </c>
      <c r="I1737" s="9">
        <v>1.0371999999999999</v>
      </c>
      <c r="J1737" s="9">
        <v>0.5292</v>
      </c>
      <c r="K1737" s="9" t="s">
        <v>1358</v>
      </c>
      <c r="L1737" s="9">
        <v>554</v>
      </c>
      <c r="M1737" s="9" t="s">
        <v>1386</v>
      </c>
      <c r="N1737" s="90" t="s">
        <v>2169</v>
      </c>
      <c r="O1737" s="9"/>
      <c r="P1737" s="9">
        <v>240</v>
      </c>
      <c r="Q1737" s="9">
        <v>15.37</v>
      </c>
    </row>
    <row r="1738" spans="1:17">
      <c r="A1738" s="8" t="s">
        <v>3939</v>
      </c>
      <c r="B1738" s="8" t="s">
        <v>732</v>
      </c>
      <c r="C1738" s="8" t="s">
        <v>38</v>
      </c>
      <c r="D1738" s="8" t="s">
        <v>1360</v>
      </c>
      <c r="E1738" s="8" t="s">
        <v>1374</v>
      </c>
      <c r="F1738" s="8" t="s">
        <v>1384</v>
      </c>
      <c r="G1738" s="8">
        <v>8.9499999999999993</v>
      </c>
      <c r="H1738" s="8">
        <v>10.119999999999999</v>
      </c>
      <c r="I1738" s="8">
        <v>5.7500000000000002E-2</v>
      </c>
      <c r="J1738" s="8">
        <v>8.7099999999999997E-2</v>
      </c>
      <c r="K1738" s="8" t="s">
        <v>1412</v>
      </c>
      <c r="L1738" s="8">
        <v>579</v>
      </c>
      <c r="M1738" s="8" t="s">
        <v>1403</v>
      </c>
      <c r="N1738" s="89" t="s">
        <v>1990</v>
      </c>
      <c r="O1738" s="8" t="s">
        <v>1526</v>
      </c>
      <c r="P1738" s="8">
        <v>240</v>
      </c>
      <c r="Q1738" s="8">
        <v>6.96</v>
      </c>
    </row>
    <row r="1739" spans="1:17">
      <c r="A1739" s="9" t="s">
        <v>3940</v>
      </c>
      <c r="B1739" s="9" t="s">
        <v>1061</v>
      </c>
      <c r="C1739" s="9" t="s">
        <v>7</v>
      </c>
      <c r="D1739" s="9" t="s">
        <v>1360</v>
      </c>
      <c r="E1739" s="9" t="s">
        <v>1408</v>
      </c>
      <c r="F1739" s="9" t="s">
        <v>1384</v>
      </c>
      <c r="G1739" s="9">
        <v>40.22</v>
      </c>
      <c r="H1739" s="9">
        <v>17.53</v>
      </c>
      <c r="I1739" s="9">
        <v>0.59289999999999998</v>
      </c>
      <c r="J1739" s="9">
        <v>0.71260000000000001</v>
      </c>
      <c r="K1739" s="9" t="s">
        <v>1385</v>
      </c>
      <c r="L1739" s="9">
        <v>662</v>
      </c>
      <c r="M1739" s="9" t="s">
        <v>1377</v>
      </c>
      <c r="N1739" s="90" t="s">
        <v>3941</v>
      </c>
      <c r="O1739" s="9" t="s">
        <v>797</v>
      </c>
      <c r="P1739" s="9">
        <v>120</v>
      </c>
      <c r="Q1739" s="9">
        <v>0</v>
      </c>
    </row>
    <row r="1740" spans="1:17">
      <c r="A1740" s="8" t="s">
        <v>3942</v>
      </c>
      <c r="B1740" s="8" t="s">
        <v>738</v>
      </c>
      <c r="C1740" s="8" t="s">
        <v>12</v>
      </c>
      <c r="D1740" s="8" t="s">
        <v>31</v>
      </c>
      <c r="E1740" s="8" t="s">
        <v>1411</v>
      </c>
      <c r="F1740" s="8" t="s">
        <v>1390</v>
      </c>
      <c r="G1740" s="8">
        <v>68.180000000000007</v>
      </c>
      <c r="H1740" s="8">
        <v>9.07</v>
      </c>
      <c r="I1740" s="8">
        <v>0.93769999999999998</v>
      </c>
      <c r="J1740" s="8">
        <v>3.117</v>
      </c>
      <c r="K1740" s="8" t="s">
        <v>1385</v>
      </c>
      <c r="L1740" s="8">
        <v>565</v>
      </c>
      <c r="M1740" s="8" t="s">
        <v>1386</v>
      </c>
      <c r="N1740" s="89" t="s">
        <v>1956</v>
      </c>
      <c r="O1740" s="8"/>
      <c r="P1740" s="8">
        <v>24</v>
      </c>
      <c r="Q1740" s="8">
        <v>0</v>
      </c>
    </row>
    <row r="1741" spans="1:17">
      <c r="A1741" s="9" t="s">
        <v>3943</v>
      </c>
      <c r="B1741" s="9" t="s">
        <v>1213</v>
      </c>
      <c r="C1741" s="9" t="s">
        <v>35</v>
      </c>
      <c r="D1741" s="9" t="s">
        <v>44</v>
      </c>
      <c r="E1741" s="9" t="s">
        <v>1389</v>
      </c>
      <c r="F1741" s="9" t="s">
        <v>1384</v>
      </c>
      <c r="G1741" s="9">
        <v>11.21</v>
      </c>
      <c r="H1741" s="9">
        <v>15.85</v>
      </c>
      <c r="I1741" s="9">
        <v>9.6699999999999994E-2</v>
      </c>
      <c r="J1741" s="9">
        <v>0.16350000000000001</v>
      </c>
      <c r="K1741" s="9" t="s">
        <v>1412</v>
      </c>
      <c r="L1741" s="9">
        <v>878</v>
      </c>
      <c r="M1741" s="9" t="s">
        <v>1386</v>
      </c>
      <c r="N1741" s="90" t="s">
        <v>1097</v>
      </c>
      <c r="O1741" s="9"/>
      <c r="P1741" s="9">
        <v>180</v>
      </c>
      <c r="Q1741" s="9">
        <v>3.29</v>
      </c>
    </row>
    <row r="1742" spans="1:17">
      <c r="A1742" s="8" t="s">
        <v>3944</v>
      </c>
      <c r="B1742" s="8" t="s">
        <v>1288</v>
      </c>
      <c r="C1742" s="8" t="s">
        <v>41</v>
      </c>
      <c r="D1742" s="8" t="s">
        <v>31</v>
      </c>
      <c r="E1742" s="8" t="s">
        <v>1380</v>
      </c>
      <c r="F1742" s="8" t="s">
        <v>1384</v>
      </c>
      <c r="G1742" s="8">
        <v>56.08</v>
      </c>
      <c r="H1742" s="8">
        <v>16.170000000000002</v>
      </c>
      <c r="I1742" s="8">
        <v>0.52100000000000002</v>
      </c>
      <c r="J1742" s="8">
        <v>1.1193</v>
      </c>
      <c r="K1742" s="8" t="s">
        <v>1376</v>
      </c>
      <c r="L1742" s="8">
        <v>724</v>
      </c>
      <c r="M1742" s="8" t="s">
        <v>1381</v>
      </c>
      <c r="N1742" s="89" t="s">
        <v>622</v>
      </c>
      <c r="O1742" s="8"/>
      <c r="P1742" s="8">
        <v>84</v>
      </c>
      <c r="Q1742" s="8">
        <v>15.06</v>
      </c>
    </row>
    <row r="1743" spans="1:17">
      <c r="A1743" s="9" t="s">
        <v>3945</v>
      </c>
      <c r="B1743" s="9" t="s">
        <v>394</v>
      </c>
      <c r="C1743" s="9" t="s">
        <v>7</v>
      </c>
      <c r="D1743" s="9" t="s">
        <v>10</v>
      </c>
      <c r="E1743" s="9" t="s">
        <v>1389</v>
      </c>
      <c r="F1743" s="9" t="s">
        <v>1390</v>
      </c>
      <c r="G1743" s="9">
        <v>85.37</v>
      </c>
      <c r="H1743" s="9"/>
      <c r="I1743" s="9">
        <v>0.61439999999999995</v>
      </c>
      <c r="J1743" s="9"/>
      <c r="K1743" s="9" t="s">
        <v>1395</v>
      </c>
      <c r="L1743" s="9">
        <v>883</v>
      </c>
      <c r="M1743" s="9" t="s">
        <v>1377</v>
      </c>
      <c r="N1743" s="90" t="s">
        <v>1651</v>
      </c>
      <c r="O1743" s="9" t="s">
        <v>2040</v>
      </c>
      <c r="P1743" s="9">
        <v>180</v>
      </c>
      <c r="Q1743" s="9">
        <v>58.09</v>
      </c>
    </row>
    <row r="1744" spans="1:17">
      <c r="A1744" s="8" t="s">
        <v>3946</v>
      </c>
      <c r="B1744" s="8" t="s">
        <v>630</v>
      </c>
      <c r="C1744" s="8" t="s">
        <v>35</v>
      </c>
      <c r="D1744" s="8" t="s">
        <v>1360</v>
      </c>
      <c r="E1744" s="8" t="s">
        <v>1374</v>
      </c>
      <c r="F1744" s="8" t="s">
        <v>1390</v>
      </c>
      <c r="G1744" s="8">
        <v>82.86</v>
      </c>
      <c r="H1744" s="8">
        <v>15.53</v>
      </c>
      <c r="I1744" s="8">
        <v>0.76859999999999995</v>
      </c>
      <c r="J1744" s="8">
        <v>1.1236999999999999</v>
      </c>
      <c r="K1744" s="8" t="s">
        <v>1376</v>
      </c>
      <c r="L1744" s="8">
        <v>835</v>
      </c>
      <c r="M1744" s="8" t="s">
        <v>1426</v>
      </c>
      <c r="N1744" s="89" t="s">
        <v>1218</v>
      </c>
      <c r="O1744" s="8"/>
      <c r="P1744" s="8">
        <v>240</v>
      </c>
      <c r="Q1744" s="8">
        <v>50.43</v>
      </c>
    </row>
    <row r="1745" spans="1:17">
      <c r="A1745" s="9" t="s">
        <v>3947</v>
      </c>
      <c r="B1745" s="9" t="s">
        <v>66</v>
      </c>
      <c r="C1745" s="9" t="s">
        <v>12</v>
      </c>
      <c r="D1745" s="9" t="s">
        <v>23</v>
      </c>
      <c r="E1745" s="9" t="s">
        <v>1380</v>
      </c>
      <c r="F1745" s="9" t="s">
        <v>1384</v>
      </c>
      <c r="G1745" s="9">
        <v>60.72</v>
      </c>
      <c r="H1745" s="9">
        <v>13.21</v>
      </c>
      <c r="I1745" s="9">
        <v>0.66459999999999997</v>
      </c>
      <c r="J1745" s="9">
        <v>5.4292999999999996</v>
      </c>
      <c r="K1745" s="9" t="s">
        <v>1376</v>
      </c>
      <c r="L1745" s="9">
        <v>835</v>
      </c>
      <c r="M1745" s="9" t="s">
        <v>1386</v>
      </c>
      <c r="N1745" s="90" t="s">
        <v>2719</v>
      </c>
      <c r="O1745" s="9"/>
      <c r="P1745" s="9">
        <v>12</v>
      </c>
      <c r="Q1745" s="9">
        <v>27.41</v>
      </c>
    </row>
    <row r="1746" spans="1:17">
      <c r="A1746" s="8" t="s">
        <v>3948</v>
      </c>
      <c r="B1746" s="8" t="s">
        <v>1113</v>
      </c>
      <c r="C1746" s="8" t="s">
        <v>38</v>
      </c>
      <c r="D1746" s="8" t="s">
        <v>23</v>
      </c>
      <c r="E1746" s="8" t="s">
        <v>1374</v>
      </c>
      <c r="F1746" s="8" t="s">
        <v>1390</v>
      </c>
      <c r="G1746" s="8">
        <v>20.57</v>
      </c>
      <c r="H1746" s="8">
        <v>11.43</v>
      </c>
      <c r="I1746" s="8">
        <v>0.21490000000000001</v>
      </c>
      <c r="J1746" s="8">
        <v>0.45169999999999999</v>
      </c>
      <c r="K1746" s="8" t="s">
        <v>1385</v>
      </c>
      <c r="L1746" s="8">
        <v>686</v>
      </c>
      <c r="M1746" s="8" t="s">
        <v>1377</v>
      </c>
      <c r="N1746" s="89" t="s">
        <v>3949</v>
      </c>
      <c r="O1746" s="8" t="s">
        <v>261</v>
      </c>
      <c r="P1746" s="8">
        <v>60</v>
      </c>
      <c r="Q1746" s="8">
        <v>0</v>
      </c>
    </row>
    <row r="1747" spans="1:17">
      <c r="A1747" s="9" t="s">
        <v>3950</v>
      </c>
      <c r="B1747" s="9" t="s">
        <v>992</v>
      </c>
      <c r="C1747" s="9" t="s">
        <v>7</v>
      </c>
      <c r="D1747" s="9" t="s">
        <v>23</v>
      </c>
      <c r="E1747" s="9" t="s">
        <v>1389</v>
      </c>
      <c r="F1747" s="9" t="s">
        <v>1375</v>
      </c>
      <c r="G1747" s="9">
        <v>10.58</v>
      </c>
      <c r="H1747" s="9">
        <v>17.57</v>
      </c>
      <c r="I1747" s="9">
        <v>0.17530000000000001</v>
      </c>
      <c r="J1747" s="9">
        <v>0.21970000000000001</v>
      </c>
      <c r="K1747" s="9" t="s">
        <v>1358</v>
      </c>
      <c r="L1747" s="9">
        <v>719</v>
      </c>
      <c r="M1747" s="9" t="s">
        <v>1396</v>
      </c>
      <c r="N1747" s="90" t="s">
        <v>3951</v>
      </c>
      <c r="O1747" s="9" t="s">
        <v>3952</v>
      </c>
      <c r="P1747" s="9">
        <v>84</v>
      </c>
      <c r="Q1747" s="9">
        <v>4.21</v>
      </c>
    </row>
    <row r="1748" spans="1:17">
      <c r="A1748" s="8" t="s">
        <v>3953</v>
      </c>
      <c r="B1748" s="8" t="s">
        <v>472</v>
      </c>
      <c r="C1748" s="8" t="s">
        <v>32</v>
      </c>
      <c r="D1748" s="8" t="s">
        <v>44</v>
      </c>
      <c r="E1748" s="8" t="s">
        <v>1411</v>
      </c>
      <c r="F1748" s="8" t="s">
        <v>1375</v>
      </c>
      <c r="G1748" s="8">
        <v>26.24</v>
      </c>
      <c r="H1748" s="8">
        <v>9.85</v>
      </c>
      <c r="I1748" s="8">
        <v>0.50919999999999999</v>
      </c>
      <c r="J1748" s="8">
        <v>0.66359999999999997</v>
      </c>
      <c r="K1748" s="8" t="s">
        <v>1358</v>
      </c>
      <c r="L1748" s="8">
        <v>844</v>
      </c>
      <c r="M1748" s="8" t="s">
        <v>1377</v>
      </c>
      <c r="N1748" s="89" t="s">
        <v>2456</v>
      </c>
      <c r="O1748" s="8" t="s">
        <v>2875</v>
      </c>
      <c r="P1748" s="8">
        <v>48</v>
      </c>
      <c r="Q1748" s="8">
        <v>19.82</v>
      </c>
    </row>
    <row r="1749" spans="1:17">
      <c r="A1749" s="9" t="s">
        <v>3954</v>
      </c>
      <c r="B1749" s="9" t="s">
        <v>268</v>
      </c>
      <c r="C1749" s="9" t="s">
        <v>38</v>
      </c>
      <c r="D1749" s="9" t="s">
        <v>23</v>
      </c>
      <c r="E1749" s="9" t="s">
        <v>1380</v>
      </c>
      <c r="F1749" s="9" t="s">
        <v>1390</v>
      </c>
      <c r="G1749" s="9">
        <v>33.840000000000003</v>
      </c>
      <c r="H1749" s="9">
        <v>17.600000000000001</v>
      </c>
      <c r="I1749" s="9">
        <v>0.21379999999999999</v>
      </c>
      <c r="J1749" s="9">
        <v>0.98699999999999999</v>
      </c>
      <c r="K1749" s="9" t="s">
        <v>1376</v>
      </c>
      <c r="L1749" s="9">
        <v>827</v>
      </c>
      <c r="M1749" s="9" t="s">
        <v>1426</v>
      </c>
      <c r="N1749" s="90" t="s">
        <v>3955</v>
      </c>
      <c r="O1749" s="9"/>
      <c r="P1749" s="9">
        <v>48</v>
      </c>
      <c r="Q1749" s="9">
        <v>16.11</v>
      </c>
    </row>
    <row r="1750" spans="1:17">
      <c r="A1750" s="8" t="s">
        <v>3956</v>
      </c>
      <c r="B1750" s="8" t="s">
        <v>828</v>
      </c>
      <c r="C1750" s="8" t="s">
        <v>38</v>
      </c>
      <c r="D1750" s="8" t="s">
        <v>1360</v>
      </c>
      <c r="E1750" s="8" t="s">
        <v>1400</v>
      </c>
      <c r="F1750" s="8" t="s">
        <v>1375</v>
      </c>
      <c r="G1750" s="8">
        <v>25.31</v>
      </c>
      <c r="H1750" s="8">
        <v>7.98</v>
      </c>
      <c r="I1750" s="8">
        <v>0.43759999999999999</v>
      </c>
      <c r="J1750" s="8">
        <v>0.2114</v>
      </c>
      <c r="K1750" s="8" t="s">
        <v>1412</v>
      </c>
      <c r="L1750" s="8">
        <v>793</v>
      </c>
      <c r="M1750" s="8" t="s">
        <v>1403</v>
      </c>
      <c r="N1750" s="89" t="s">
        <v>2121</v>
      </c>
      <c r="O1750" s="8" t="s">
        <v>2173</v>
      </c>
      <c r="P1750" s="8">
        <v>240</v>
      </c>
      <c r="Q1750" s="8">
        <v>3.4</v>
      </c>
    </row>
    <row r="1751" spans="1:17">
      <c r="A1751" s="9" t="s">
        <v>3957</v>
      </c>
      <c r="B1751" s="9" t="s">
        <v>297</v>
      </c>
      <c r="C1751" s="9" t="s">
        <v>20</v>
      </c>
      <c r="D1751" s="9" t="s">
        <v>10</v>
      </c>
      <c r="E1751" s="9" t="s">
        <v>1411</v>
      </c>
      <c r="F1751" s="9" t="s">
        <v>1390</v>
      </c>
      <c r="G1751" s="9">
        <v>64.849999999999994</v>
      </c>
      <c r="H1751" s="9">
        <v>11.79</v>
      </c>
      <c r="I1751" s="9">
        <v>0.70679999999999998</v>
      </c>
      <c r="J1751" s="9">
        <v>2.1474000000000002</v>
      </c>
      <c r="K1751" s="9" t="s">
        <v>1412</v>
      </c>
      <c r="L1751" s="9">
        <v>741</v>
      </c>
      <c r="M1751" s="9" t="s">
        <v>1386</v>
      </c>
      <c r="N1751" s="90" t="s">
        <v>3596</v>
      </c>
      <c r="O1751" s="9"/>
      <c r="P1751" s="9">
        <v>36</v>
      </c>
      <c r="Q1751" s="9">
        <v>49.18</v>
      </c>
    </row>
    <row r="1752" spans="1:17">
      <c r="A1752" s="8" t="s">
        <v>3958</v>
      </c>
      <c r="B1752" s="8" t="s">
        <v>650</v>
      </c>
      <c r="C1752" s="8" t="s">
        <v>41</v>
      </c>
      <c r="D1752" s="8" t="s">
        <v>31</v>
      </c>
      <c r="E1752" s="8" t="s">
        <v>1389</v>
      </c>
      <c r="F1752" s="8" t="s">
        <v>1384</v>
      </c>
      <c r="G1752" s="8">
        <v>19.48</v>
      </c>
      <c r="H1752" s="8">
        <v>11.41</v>
      </c>
      <c r="I1752" s="8">
        <v>0.10680000000000001</v>
      </c>
      <c r="J1752" s="8">
        <v>0.50739999999999996</v>
      </c>
      <c r="K1752" s="8" t="s">
        <v>1358</v>
      </c>
      <c r="L1752" s="8">
        <v>828</v>
      </c>
      <c r="M1752" s="8" t="s">
        <v>1377</v>
      </c>
      <c r="N1752" s="89" t="s">
        <v>1590</v>
      </c>
      <c r="O1752" s="8" t="s">
        <v>2732</v>
      </c>
      <c r="P1752" s="8">
        <v>48</v>
      </c>
      <c r="Q1752" s="8">
        <v>10.58</v>
      </c>
    </row>
    <row r="1753" spans="1:17">
      <c r="A1753" s="9" t="s">
        <v>3959</v>
      </c>
      <c r="B1753" s="9" t="s">
        <v>524</v>
      </c>
      <c r="C1753" s="9" t="s">
        <v>32</v>
      </c>
      <c r="D1753" s="9" t="s">
        <v>23</v>
      </c>
      <c r="E1753" s="9" t="s">
        <v>1408</v>
      </c>
      <c r="F1753" s="9" t="s">
        <v>1375</v>
      </c>
      <c r="G1753" s="9">
        <v>43.29</v>
      </c>
      <c r="H1753" s="9">
        <v>13.96</v>
      </c>
      <c r="I1753" s="9">
        <v>0.2545</v>
      </c>
      <c r="J1753" s="9">
        <v>0.57530000000000003</v>
      </c>
      <c r="K1753" s="9" t="s">
        <v>1376</v>
      </c>
      <c r="L1753" s="9">
        <v>656</v>
      </c>
      <c r="M1753" s="9" t="s">
        <v>1426</v>
      </c>
      <c r="N1753" s="90" t="s">
        <v>3960</v>
      </c>
      <c r="O1753" s="9"/>
      <c r="P1753" s="9">
        <v>180</v>
      </c>
      <c r="Q1753" s="9">
        <v>14.49</v>
      </c>
    </row>
    <row r="1754" spans="1:17">
      <c r="A1754" s="8" t="s">
        <v>3961</v>
      </c>
      <c r="B1754" s="8" t="s">
        <v>257</v>
      </c>
      <c r="C1754" s="8" t="s">
        <v>12</v>
      </c>
      <c r="D1754" s="8" t="s">
        <v>44</v>
      </c>
      <c r="E1754" s="8" t="s">
        <v>1380</v>
      </c>
      <c r="F1754" s="8" t="s">
        <v>1384</v>
      </c>
      <c r="G1754" s="8">
        <v>18.559999999999999</v>
      </c>
      <c r="H1754" s="8">
        <v>7.99</v>
      </c>
      <c r="I1754" s="8">
        <v>0.3029</v>
      </c>
      <c r="J1754" s="8">
        <v>0.22509999999999999</v>
      </c>
      <c r="K1754" s="8" t="s">
        <v>1412</v>
      </c>
      <c r="L1754" s="8">
        <v>806</v>
      </c>
      <c r="M1754" s="8" t="s">
        <v>1426</v>
      </c>
      <c r="N1754" s="89" t="s">
        <v>957</v>
      </c>
      <c r="O1754" s="8"/>
      <c r="P1754" s="8">
        <v>120</v>
      </c>
      <c r="Q1754" s="8">
        <v>13.06</v>
      </c>
    </row>
    <row r="1755" spans="1:17">
      <c r="A1755" s="9" t="s">
        <v>3962</v>
      </c>
      <c r="B1755" s="9" t="s">
        <v>953</v>
      </c>
      <c r="C1755" s="9" t="s">
        <v>41</v>
      </c>
      <c r="D1755" s="9" t="s">
        <v>10</v>
      </c>
      <c r="E1755" s="9" t="s">
        <v>1380</v>
      </c>
      <c r="F1755" s="9" t="s">
        <v>1375</v>
      </c>
      <c r="G1755" s="9">
        <v>13.14</v>
      </c>
      <c r="H1755" s="9">
        <v>9.94</v>
      </c>
      <c r="I1755" s="9">
        <v>0.1084</v>
      </c>
      <c r="J1755" s="9">
        <v>0.42359999999999998</v>
      </c>
      <c r="K1755" s="9" t="s">
        <v>1358</v>
      </c>
      <c r="L1755" s="9">
        <v>632</v>
      </c>
      <c r="M1755" s="9" t="s">
        <v>1377</v>
      </c>
      <c r="N1755" s="90" t="s">
        <v>2922</v>
      </c>
      <c r="O1755" s="9" t="s">
        <v>2255</v>
      </c>
      <c r="P1755" s="9">
        <v>36</v>
      </c>
      <c r="Q1755" s="9">
        <v>2.44</v>
      </c>
    </row>
    <row r="1756" spans="1:17">
      <c r="A1756" s="8" t="s">
        <v>3963</v>
      </c>
      <c r="B1756" s="8" t="s">
        <v>1083</v>
      </c>
      <c r="C1756" s="8" t="s">
        <v>7</v>
      </c>
      <c r="D1756" s="8" t="s">
        <v>10</v>
      </c>
      <c r="E1756" s="8" t="s">
        <v>1389</v>
      </c>
      <c r="F1756" s="8" t="s">
        <v>1390</v>
      </c>
      <c r="G1756" s="8">
        <v>34.53</v>
      </c>
      <c r="H1756" s="8">
        <v>9.6199999999999992</v>
      </c>
      <c r="I1756" s="8">
        <v>0.44130000000000003</v>
      </c>
      <c r="J1756" s="8">
        <v>1.5872999999999999</v>
      </c>
      <c r="K1756" s="8" t="s">
        <v>1385</v>
      </c>
      <c r="L1756" s="8">
        <v>882</v>
      </c>
      <c r="M1756" s="8" t="s">
        <v>1396</v>
      </c>
      <c r="N1756" s="89" t="s">
        <v>416</v>
      </c>
      <c r="O1756" s="8" t="s">
        <v>771</v>
      </c>
      <c r="P1756" s="8">
        <v>24</v>
      </c>
      <c r="Q1756" s="8">
        <v>0</v>
      </c>
    </row>
    <row r="1757" spans="1:17">
      <c r="A1757" s="9" t="s">
        <v>3964</v>
      </c>
      <c r="B1757" s="9" t="s">
        <v>729</v>
      </c>
      <c r="C1757" s="9" t="s">
        <v>12</v>
      </c>
      <c r="D1757" s="9" t="s">
        <v>23</v>
      </c>
      <c r="E1757" s="9" t="s">
        <v>1380</v>
      </c>
      <c r="F1757" s="9" t="s">
        <v>1375</v>
      </c>
      <c r="G1757" s="9">
        <v>56.33</v>
      </c>
      <c r="H1757" s="9">
        <v>17.559999999999999</v>
      </c>
      <c r="I1757" s="9">
        <v>0.9647</v>
      </c>
      <c r="J1757" s="9">
        <v>1.417</v>
      </c>
      <c r="K1757" s="9" t="s">
        <v>1358</v>
      </c>
      <c r="L1757" s="9">
        <v>592</v>
      </c>
      <c r="M1757" s="9" t="s">
        <v>1403</v>
      </c>
      <c r="N1757" s="90" t="s">
        <v>2414</v>
      </c>
      <c r="O1757" s="9" t="s">
        <v>1594</v>
      </c>
      <c r="P1757" s="9">
        <v>60</v>
      </c>
      <c r="Q1757" s="9">
        <v>49.36</v>
      </c>
    </row>
    <row r="1758" spans="1:17">
      <c r="A1758" s="8" t="s">
        <v>3965</v>
      </c>
      <c r="B1758" s="8" t="s">
        <v>126</v>
      </c>
      <c r="C1758" s="8" t="s">
        <v>28</v>
      </c>
      <c r="D1758" s="8" t="s">
        <v>31</v>
      </c>
      <c r="E1758" s="8" t="s">
        <v>1380</v>
      </c>
      <c r="F1758" s="8" t="s">
        <v>1390</v>
      </c>
      <c r="G1758" s="8">
        <v>10.39</v>
      </c>
      <c r="H1758" s="8">
        <v>16.420000000000002</v>
      </c>
      <c r="I1758" s="8">
        <v>8.6599999999999996E-2</v>
      </c>
      <c r="J1758" s="8">
        <v>0.17680000000000001</v>
      </c>
      <c r="K1758" s="8" t="s">
        <v>1358</v>
      </c>
      <c r="L1758" s="8">
        <v>886</v>
      </c>
      <c r="M1758" s="8" t="s">
        <v>1377</v>
      </c>
      <c r="N1758" s="89" t="s">
        <v>319</v>
      </c>
      <c r="O1758" s="8" t="s">
        <v>3966</v>
      </c>
      <c r="P1758" s="8">
        <v>120</v>
      </c>
      <c r="Q1758" s="8">
        <v>4.8600000000000003</v>
      </c>
    </row>
    <row r="1759" spans="1:17">
      <c r="A1759" s="9" t="s">
        <v>3967</v>
      </c>
      <c r="B1759" s="9" t="s">
        <v>71</v>
      </c>
      <c r="C1759" s="9" t="s">
        <v>38</v>
      </c>
      <c r="D1759" s="9" t="s">
        <v>10</v>
      </c>
      <c r="E1759" s="9" t="s">
        <v>1374</v>
      </c>
      <c r="F1759" s="9" t="s">
        <v>1375</v>
      </c>
      <c r="G1759" s="9">
        <v>61.42</v>
      </c>
      <c r="H1759" s="9">
        <v>16.86</v>
      </c>
      <c r="I1759" s="9">
        <v>0.95860000000000001</v>
      </c>
      <c r="J1759" s="9">
        <v>0.89439999999999997</v>
      </c>
      <c r="K1759" s="9" t="s">
        <v>1412</v>
      </c>
      <c r="L1759" s="9">
        <v>711</v>
      </c>
      <c r="M1759" s="9" t="s">
        <v>1396</v>
      </c>
      <c r="N1759" s="90" t="s">
        <v>3041</v>
      </c>
      <c r="O1759" s="9" t="s">
        <v>1206</v>
      </c>
      <c r="P1759" s="9">
        <v>240</v>
      </c>
      <c r="Q1759" s="9">
        <v>53.74</v>
      </c>
    </row>
    <row r="1760" spans="1:17">
      <c r="A1760" s="8" t="s">
        <v>3968</v>
      </c>
      <c r="B1760" s="8" t="s">
        <v>303</v>
      </c>
      <c r="C1760" s="8" t="s">
        <v>41</v>
      </c>
      <c r="D1760" s="8" t="s">
        <v>1360</v>
      </c>
      <c r="E1760" s="8" t="s">
        <v>1389</v>
      </c>
      <c r="F1760" s="8" t="s">
        <v>1384</v>
      </c>
      <c r="G1760" s="8">
        <v>8.35</v>
      </c>
      <c r="H1760" s="8">
        <v>13.84</v>
      </c>
      <c r="I1760" s="8">
        <v>6.2199999999999998E-2</v>
      </c>
      <c r="J1760" s="8">
        <v>0.28470000000000001</v>
      </c>
      <c r="K1760" s="8" t="s">
        <v>1385</v>
      </c>
      <c r="L1760" s="8">
        <v>726</v>
      </c>
      <c r="M1760" s="8" t="s">
        <v>1403</v>
      </c>
      <c r="N1760" s="89" t="s">
        <v>3343</v>
      </c>
      <c r="O1760" s="8" t="s">
        <v>885</v>
      </c>
      <c r="P1760" s="8">
        <v>36</v>
      </c>
      <c r="Q1760" s="8">
        <v>0</v>
      </c>
    </row>
    <row r="1761" spans="1:17">
      <c r="A1761" s="9" t="s">
        <v>3969</v>
      </c>
      <c r="B1761" s="9" t="s">
        <v>1180</v>
      </c>
      <c r="C1761" s="9" t="s">
        <v>20</v>
      </c>
      <c r="D1761" s="9" t="s">
        <v>44</v>
      </c>
      <c r="E1761" s="9" t="s">
        <v>1374</v>
      </c>
      <c r="F1761" s="9" t="s">
        <v>1384</v>
      </c>
      <c r="G1761" s="9"/>
      <c r="H1761" s="9">
        <v>11.5</v>
      </c>
      <c r="I1761" s="9">
        <v>1.2485999999999999</v>
      </c>
      <c r="J1761" s="9">
        <v>1.3164</v>
      </c>
      <c r="K1761" s="9" t="s">
        <v>1395</v>
      </c>
      <c r="L1761" s="9">
        <v>629</v>
      </c>
      <c r="M1761" s="9" t="s">
        <v>1381</v>
      </c>
      <c r="N1761" s="90" t="s">
        <v>2658</v>
      </c>
      <c r="O1761" s="9"/>
      <c r="P1761" s="9">
        <v>120</v>
      </c>
      <c r="Q1761" s="9">
        <v>29.65</v>
      </c>
    </row>
    <row r="1762" spans="1:17">
      <c r="A1762" s="8" t="s">
        <v>3970</v>
      </c>
      <c r="B1762" s="8" t="s">
        <v>178</v>
      </c>
      <c r="C1762" s="8" t="s">
        <v>16</v>
      </c>
      <c r="D1762" s="8" t="s">
        <v>44</v>
      </c>
      <c r="E1762" s="8" t="s">
        <v>1374</v>
      </c>
      <c r="F1762" s="8" t="s">
        <v>1384</v>
      </c>
      <c r="G1762" s="8">
        <v>72.36</v>
      </c>
      <c r="H1762" s="8">
        <v>17.59</v>
      </c>
      <c r="I1762" s="8">
        <v>1.4414</v>
      </c>
      <c r="J1762" s="8">
        <v>1.5035000000000001</v>
      </c>
      <c r="K1762" s="8" t="s">
        <v>1385</v>
      </c>
      <c r="L1762" s="8">
        <v>573</v>
      </c>
      <c r="M1762" s="8" t="s">
        <v>1377</v>
      </c>
      <c r="N1762" s="89" t="s">
        <v>3971</v>
      </c>
      <c r="O1762" s="8" t="s">
        <v>2447</v>
      </c>
      <c r="P1762" s="8">
        <v>84</v>
      </c>
      <c r="Q1762" s="8">
        <v>0</v>
      </c>
    </row>
    <row r="1763" spans="1:17">
      <c r="A1763" s="9" t="s">
        <v>3972</v>
      </c>
      <c r="B1763" s="9" t="s">
        <v>251</v>
      </c>
      <c r="C1763" s="9" t="s">
        <v>38</v>
      </c>
      <c r="D1763" s="9" t="s">
        <v>44</v>
      </c>
      <c r="E1763" s="9" t="s">
        <v>1380</v>
      </c>
      <c r="F1763" s="9" t="s">
        <v>1390</v>
      </c>
      <c r="G1763" s="9">
        <v>7.28</v>
      </c>
      <c r="H1763" s="9">
        <v>8.84</v>
      </c>
      <c r="I1763" s="9">
        <v>0.11609999999999999</v>
      </c>
      <c r="J1763" s="9">
        <v>0.18060000000000001</v>
      </c>
      <c r="K1763" s="9" t="s">
        <v>1358</v>
      </c>
      <c r="L1763" s="9">
        <v>782</v>
      </c>
      <c r="M1763" s="9" t="s">
        <v>1403</v>
      </c>
      <c r="N1763" s="90" t="s">
        <v>3973</v>
      </c>
      <c r="O1763" s="9" t="s">
        <v>1856</v>
      </c>
      <c r="P1763" s="9">
        <v>48</v>
      </c>
      <c r="Q1763" s="9">
        <v>1.0900000000000001</v>
      </c>
    </row>
    <row r="1764" spans="1:17">
      <c r="A1764" s="8" t="s">
        <v>3974</v>
      </c>
      <c r="B1764" s="8" t="s">
        <v>1077</v>
      </c>
      <c r="C1764" s="8" t="s">
        <v>38</v>
      </c>
      <c r="D1764" s="8" t="s">
        <v>44</v>
      </c>
      <c r="E1764" s="8" t="s">
        <v>1411</v>
      </c>
      <c r="F1764" s="8" t="s">
        <v>1390</v>
      </c>
      <c r="G1764" s="8">
        <v>91.61</v>
      </c>
      <c r="H1764" s="8">
        <v>16.170000000000002</v>
      </c>
      <c r="I1764" s="8">
        <v>0.76200000000000001</v>
      </c>
      <c r="J1764" s="8">
        <v>2.2361</v>
      </c>
      <c r="K1764" s="8" t="s">
        <v>1412</v>
      </c>
      <c r="L1764" s="8">
        <v>837</v>
      </c>
      <c r="M1764" s="8" t="s">
        <v>1403</v>
      </c>
      <c r="N1764" s="89" t="s">
        <v>3336</v>
      </c>
      <c r="O1764" s="8" t="s">
        <v>2941</v>
      </c>
      <c r="P1764" s="8">
        <v>60</v>
      </c>
      <c r="Q1764" s="8">
        <v>60.41</v>
      </c>
    </row>
    <row r="1765" spans="1:17">
      <c r="A1765" s="9" t="s">
        <v>3975</v>
      </c>
      <c r="B1765" s="9" t="s">
        <v>1203</v>
      </c>
      <c r="C1765" s="9" t="s">
        <v>12</v>
      </c>
      <c r="D1765" s="9" t="s">
        <v>10</v>
      </c>
      <c r="E1765" s="9" t="s">
        <v>1411</v>
      </c>
      <c r="F1765" s="9" t="s">
        <v>1390</v>
      </c>
      <c r="G1765" s="9">
        <v>39.299999999999997</v>
      </c>
      <c r="H1765" s="9">
        <v>15.89</v>
      </c>
      <c r="I1765" s="9">
        <v>0.7036</v>
      </c>
      <c r="J1765" s="9">
        <v>3.5636999999999999</v>
      </c>
      <c r="K1765" s="9" t="s">
        <v>1412</v>
      </c>
      <c r="L1765" s="9">
        <v>624</v>
      </c>
      <c r="M1765" s="9" t="s">
        <v>1426</v>
      </c>
      <c r="N1765" s="90" t="s">
        <v>1662</v>
      </c>
      <c r="O1765" s="9"/>
      <c r="P1765" s="9">
        <v>12</v>
      </c>
      <c r="Q1765" s="9">
        <v>15.41</v>
      </c>
    </row>
    <row r="1766" spans="1:17">
      <c r="A1766" s="8" t="s">
        <v>3976</v>
      </c>
      <c r="B1766" s="8" t="s">
        <v>149</v>
      </c>
      <c r="C1766" s="8" t="s">
        <v>20</v>
      </c>
      <c r="D1766" s="8" t="s">
        <v>44</v>
      </c>
      <c r="E1766" s="8" t="s">
        <v>1380</v>
      </c>
      <c r="F1766" s="8" t="s">
        <v>1390</v>
      </c>
      <c r="G1766" s="8">
        <v>13.12</v>
      </c>
      <c r="H1766" s="8">
        <v>16.04</v>
      </c>
      <c r="I1766" s="8">
        <v>0.25090000000000001</v>
      </c>
      <c r="J1766" s="8">
        <v>0.18290000000000001</v>
      </c>
      <c r="K1766" s="8" t="s">
        <v>1385</v>
      </c>
      <c r="L1766" s="8">
        <v>629</v>
      </c>
      <c r="M1766" s="8" t="s">
        <v>1426</v>
      </c>
      <c r="N1766" s="89" t="s">
        <v>236</v>
      </c>
      <c r="O1766" s="8"/>
      <c r="P1766" s="8">
        <v>240</v>
      </c>
      <c r="Q1766" s="8">
        <v>0</v>
      </c>
    </row>
    <row r="1767" spans="1:17">
      <c r="A1767" s="9" t="s">
        <v>3977</v>
      </c>
      <c r="B1767" s="9" t="s">
        <v>1194</v>
      </c>
      <c r="C1767" s="9" t="s">
        <v>7</v>
      </c>
      <c r="D1767" s="9" t="s">
        <v>23</v>
      </c>
      <c r="E1767" s="9" t="s">
        <v>1374</v>
      </c>
      <c r="F1767" s="9" t="s">
        <v>1384</v>
      </c>
      <c r="G1767" s="9">
        <v>69.489999999999995</v>
      </c>
      <c r="H1767" s="9">
        <v>8.6199999999999992</v>
      </c>
      <c r="I1767" s="9">
        <v>0.38719999999999999</v>
      </c>
      <c r="J1767" s="9">
        <v>0.60829999999999995</v>
      </c>
      <c r="K1767" s="9" t="s">
        <v>1395</v>
      </c>
      <c r="L1767" s="9">
        <v>806</v>
      </c>
      <c r="M1767" s="9" t="s">
        <v>1426</v>
      </c>
      <c r="N1767" s="90" t="s">
        <v>2067</v>
      </c>
      <c r="O1767" s="9"/>
      <c r="P1767" s="9">
        <v>240</v>
      </c>
      <c r="Q1767" s="9">
        <v>40.26</v>
      </c>
    </row>
    <row r="1768" spans="1:17">
      <c r="A1768" s="8" t="s">
        <v>3978</v>
      </c>
      <c r="B1768" s="8" t="s">
        <v>582</v>
      </c>
      <c r="C1768" s="8" t="s">
        <v>7</v>
      </c>
      <c r="D1768" s="8" t="s">
        <v>44</v>
      </c>
      <c r="E1768" s="8" t="s">
        <v>1380</v>
      </c>
      <c r="F1768" s="8" t="s">
        <v>1390</v>
      </c>
      <c r="G1768" s="8">
        <v>68.33</v>
      </c>
      <c r="H1768" s="8">
        <v>11.16</v>
      </c>
      <c r="I1768" s="8">
        <v>1.2729999999999999</v>
      </c>
      <c r="J1768" s="8">
        <v>0.7127</v>
      </c>
      <c r="K1768" s="8" t="s">
        <v>1385</v>
      </c>
      <c r="L1768" s="8">
        <v>742</v>
      </c>
      <c r="M1768" s="8" t="s">
        <v>1377</v>
      </c>
      <c r="N1768" s="89" t="s">
        <v>3729</v>
      </c>
      <c r="O1768" s="8" t="s">
        <v>3217</v>
      </c>
      <c r="P1768" s="8">
        <v>240</v>
      </c>
      <c r="Q1768" s="8">
        <v>0</v>
      </c>
    </row>
    <row r="1769" spans="1:17">
      <c r="A1769" s="9" t="s">
        <v>3979</v>
      </c>
      <c r="B1769" s="9" t="s">
        <v>640</v>
      </c>
      <c r="C1769" s="9" t="s">
        <v>32</v>
      </c>
      <c r="D1769" s="9" t="s">
        <v>23</v>
      </c>
      <c r="E1769" s="9" t="s">
        <v>1411</v>
      </c>
      <c r="F1769" s="9" t="s">
        <v>1384</v>
      </c>
      <c r="G1769" s="9">
        <v>68.739999999999995</v>
      </c>
      <c r="H1769" s="9">
        <v>17.559999999999999</v>
      </c>
      <c r="I1769" s="9">
        <v>0.70289999999999997</v>
      </c>
      <c r="J1769" s="9">
        <v>6.2877000000000001</v>
      </c>
      <c r="K1769" s="9" t="s">
        <v>1376</v>
      </c>
      <c r="L1769" s="9">
        <v>854</v>
      </c>
      <c r="M1769" s="9" t="s">
        <v>1426</v>
      </c>
      <c r="N1769" s="90" t="s">
        <v>1212</v>
      </c>
      <c r="O1769" s="9"/>
      <c r="P1769" s="9">
        <v>12</v>
      </c>
      <c r="Q1769" s="9">
        <v>42.42</v>
      </c>
    </row>
    <row r="1770" spans="1:17">
      <c r="A1770" s="8" t="s">
        <v>3980</v>
      </c>
      <c r="B1770" s="8" t="s">
        <v>985</v>
      </c>
      <c r="C1770" s="8" t="s">
        <v>41</v>
      </c>
      <c r="D1770" s="8" t="s">
        <v>10</v>
      </c>
      <c r="E1770" s="8" t="s">
        <v>1408</v>
      </c>
      <c r="F1770" s="8" t="s">
        <v>1390</v>
      </c>
      <c r="G1770" s="8">
        <v>36.549999999999997</v>
      </c>
      <c r="H1770" s="8">
        <v>18.46</v>
      </c>
      <c r="I1770" s="8">
        <v>0.42570000000000002</v>
      </c>
      <c r="J1770" s="8">
        <v>0.6694</v>
      </c>
      <c r="K1770" s="8" t="s">
        <v>1395</v>
      </c>
      <c r="L1770" s="8">
        <v>829</v>
      </c>
      <c r="M1770" s="8" t="s">
        <v>1426</v>
      </c>
      <c r="N1770" s="89" t="s">
        <v>1575</v>
      </c>
      <c r="O1770" s="8"/>
      <c r="P1770" s="8">
        <v>120</v>
      </c>
      <c r="Q1770" s="8">
        <v>24.61</v>
      </c>
    </row>
    <row r="1771" spans="1:17">
      <c r="A1771" s="9" t="s">
        <v>3981</v>
      </c>
      <c r="B1771" s="9" t="s">
        <v>650</v>
      </c>
      <c r="C1771" s="9" t="s">
        <v>32</v>
      </c>
      <c r="D1771" s="9" t="s">
        <v>23</v>
      </c>
      <c r="E1771" s="9" t="s">
        <v>1380</v>
      </c>
      <c r="F1771" s="9" t="s">
        <v>1390</v>
      </c>
      <c r="G1771" s="9">
        <v>80.84</v>
      </c>
      <c r="H1771" s="9">
        <v>8.5500000000000007</v>
      </c>
      <c r="I1771" s="9">
        <v>1.5418000000000001</v>
      </c>
      <c r="J1771" s="9">
        <v>1.6605000000000001</v>
      </c>
      <c r="K1771" s="9" t="s">
        <v>1376</v>
      </c>
      <c r="L1771" s="9">
        <v>828</v>
      </c>
      <c r="M1771" s="9" t="s">
        <v>1386</v>
      </c>
      <c r="N1771" s="90" t="s">
        <v>930</v>
      </c>
      <c r="O1771" s="9"/>
      <c r="P1771" s="9">
        <v>60</v>
      </c>
      <c r="Q1771" s="9">
        <v>75.45</v>
      </c>
    </row>
    <row r="1772" spans="1:17">
      <c r="A1772" s="8" t="s">
        <v>3982</v>
      </c>
      <c r="B1772" s="8" t="s">
        <v>503</v>
      </c>
      <c r="C1772" s="8" t="s">
        <v>32</v>
      </c>
      <c r="D1772" s="8" t="s">
        <v>23</v>
      </c>
      <c r="E1772" s="8" t="s">
        <v>1408</v>
      </c>
      <c r="F1772" s="8" t="s">
        <v>1390</v>
      </c>
      <c r="G1772" s="8">
        <v>90.76</v>
      </c>
      <c r="H1772" s="8">
        <v>16.11</v>
      </c>
      <c r="I1772" s="8">
        <v>1.3882000000000001</v>
      </c>
      <c r="J1772" s="8">
        <v>3.1958000000000002</v>
      </c>
      <c r="K1772" s="8" t="s">
        <v>1358</v>
      </c>
      <c r="L1772" s="8">
        <v>898</v>
      </c>
      <c r="M1772" s="8" t="s">
        <v>1377</v>
      </c>
      <c r="N1772" s="89" t="s">
        <v>781</v>
      </c>
      <c r="O1772" s="8" t="s">
        <v>3983</v>
      </c>
      <c r="P1772" s="8">
        <v>36</v>
      </c>
      <c r="Q1772" s="8">
        <v>18.41</v>
      </c>
    </row>
    <row r="1773" spans="1:17">
      <c r="A1773" s="9" t="s">
        <v>3984</v>
      </c>
      <c r="B1773" s="9" t="s">
        <v>1051</v>
      </c>
      <c r="C1773" s="9" t="s">
        <v>38</v>
      </c>
      <c r="D1773" s="9" t="s">
        <v>44</v>
      </c>
      <c r="E1773" s="9" t="s">
        <v>1400</v>
      </c>
      <c r="F1773" s="9" t="s">
        <v>1384</v>
      </c>
      <c r="G1773" s="9">
        <v>77.03</v>
      </c>
      <c r="H1773" s="9">
        <v>13.24</v>
      </c>
      <c r="I1773" s="9">
        <v>0.69720000000000004</v>
      </c>
      <c r="J1773" s="9">
        <v>1.1611</v>
      </c>
      <c r="K1773" s="9" t="s">
        <v>1358</v>
      </c>
      <c r="L1773" s="9">
        <v>550</v>
      </c>
      <c r="M1773" s="9" t="s">
        <v>1403</v>
      </c>
      <c r="N1773" s="90" t="s">
        <v>1917</v>
      </c>
      <c r="O1773" s="9" t="s">
        <v>2853</v>
      </c>
      <c r="P1773" s="9">
        <v>120</v>
      </c>
      <c r="Q1773" s="9">
        <v>50.29</v>
      </c>
    </row>
    <row r="1774" spans="1:17">
      <c r="A1774" s="8" t="s">
        <v>3985</v>
      </c>
      <c r="B1774" s="8" t="s">
        <v>309</v>
      </c>
      <c r="C1774" s="8" t="s">
        <v>35</v>
      </c>
      <c r="D1774" s="8" t="s">
        <v>44</v>
      </c>
      <c r="E1774" s="8" t="s">
        <v>1374</v>
      </c>
      <c r="F1774" s="8" t="s">
        <v>1375</v>
      </c>
      <c r="G1774" s="8">
        <v>5.44</v>
      </c>
      <c r="H1774" s="8">
        <v>11.5</v>
      </c>
      <c r="I1774" s="8">
        <v>0.10349999999999999</v>
      </c>
      <c r="J1774" s="8">
        <v>0.1794</v>
      </c>
      <c r="K1774" s="8" t="s">
        <v>1395</v>
      </c>
      <c r="L1774" s="8">
        <v>667</v>
      </c>
      <c r="M1774" s="8" t="s">
        <v>1396</v>
      </c>
      <c r="N1774" s="89" t="s">
        <v>1102</v>
      </c>
      <c r="O1774" s="8" t="s">
        <v>2315</v>
      </c>
      <c r="P1774" s="8">
        <v>36</v>
      </c>
      <c r="Q1774" s="8">
        <v>1.23</v>
      </c>
    </row>
    <row r="1775" spans="1:17">
      <c r="A1775" s="9" t="s">
        <v>3986</v>
      </c>
      <c r="B1775" s="9" t="s">
        <v>300</v>
      </c>
      <c r="C1775" s="9" t="s">
        <v>28</v>
      </c>
      <c r="D1775" s="9" t="s">
        <v>44</v>
      </c>
      <c r="E1775" s="9" t="s">
        <v>1380</v>
      </c>
      <c r="F1775" s="9" t="s">
        <v>1384</v>
      </c>
      <c r="G1775" s="9">
        <v>52.58</v>
      </c>
      <c r="H1775" s="9">
        <v>13.25</v>
      </c>
      <c r="I1775" s="9">
        <v>0.75129999999999997</v>
      </c>
      <c r="J1775" s="9">
        <v>0.79279999999999995</v>
      </c>
      <c r="K1775" s="9" t="s">
        <v>1385</v>
      </c>
      <c r="L1775" s="9">
        <v>848</v>
      </c>
      <c r="M1775" s="9" t="s">
        <v>1377</v>
      </c>
      <c r="N1775" s="90" t="s">
        <v>1043</v>
      </c>
      <c r="O1775" s="9" t="s">
        <v>2750</v>
      </c>
      <c r="P1775" s="9">
        <v>120</v>
      </c>
      <c r="Q1775" s="9">
        <v>0</v>
      </c>
    </row>
    <row r="1776" spans="1:17">
      <c r="A1776" s="8" t="s">
        <v>3987</v>
      </c>
      <c r="B1776" s="8" t="s">
        <v>563</v>
      </c>
      <c r="C1776" s="8" t="s">
        <v>16</v>
      </c>
      <c r="D1776" s="8" t="s">
        <v>10</v>
      </c>
      <c r="E1776" s="8" t="s">
        <v>1374</v>
      </c>
      <c r="F1776" s="8" t="s">
        <v>1375</v>
      </c>
      <c r="G1776" s="8">
        <v>90.91</v>
      </c>
      <c r="H1776" s="8">
        <v>11.14</v>
      </c>
      <c r="I1776" s="8">
        <v>1.5012000000000001</v>
      </c>
      <c r="J1776" s="8">
        <v>2.3557999999999999</v>
      </c>
      <c r="K1776" s="8"/>
      <c r="L1776" s="8">
        <v>791</v>
      </c>
      <c r="M1776" s="8" t="s">
        <v>1403</v>
      </c>
      <c r="N1776" s="89" t="s">
        <v>3614</v>
      </c>
      <c r="O1776" s="8" t="s">
        <v>1790</v>
      </c>
      <c r="P1776" s="8">
        <v>48</v>
      </c>
      <c r="Q1776" s="8">
        <v>0</v>
      </c>
    </row>
    <row r="1777" spans="1:17">
      <c r="A1777" s="9" t="s">
        <v>3988</v>
      </c>
      <c r="B1777" s="9" t="s">
        <v>921</v>
      </c>
      <c r="C1777" s="9" t="s">
        <v>41</v>
      </c>
      <c r="D1777" s="9" t="s">
        <v>1360</v>
      </c>
      <c r="E1777" s="9" t="s">
        <v>1408</v>
      </c>
      <c r="F1777" s="9" t="s">
        <v>1390</v>
      </c>
      <c r="G1777" s="9">
        <v>15.79</v>
      </c>
      <c r="H1777" s="9">
        <v>15.48</v>
      </c>
      <c r="I1777" s="9">
        <v>0.24740000000000001</v>
      </c>
      <c r="J1777" s="9">
        <v>1.4288000000000001</v>
      </c>
      <c r="K1777" s="9" t="s">
        <v>1358</v>
      </c>
      <c r="L1777" s="9">
        <v>677</v>
      </c>
      <c r="M1777" s="9" t="s">
        <v>1396</v>
      </c>
      <c r="N1777" s="90" t="s">
        <v>1611</v>
      </c>
      <c r="O1777" s="9" t="s">
        <v>2719</v>
      </c>
      <c r="P1777" s="9">
        <v>12</v>
      </c>
      <c r="Q1777" s="9">
        <v>13.37</v>
      </c>
    </row>
    <row r="1778" spans="1:17">
      <c r="A1778" s="8" t="s">
        <v>3989</v>
      </c>
      <c r="B1778" s="8" t="s">
        <v>1077</v>
      </c>
      <c r="C1778" s="8" t="s">
        <v>20</v>
      </c>
      <c r="D1778" s="8" t="s">
        <v>10</v>
      </c>
      <c r="E1778" s="8" t="s">
        <v>1408</v>
      </c>
      <c r="F1778" s="8" t="s">
        <v>1390</v>
      </c>
      <c r="G1778" s="8">
        <v>64.430000000000007</v>
      </c>
      <c r="H1778" s="8">
        <v>16.98</v>
      </c>
      <c r="I1778" s="8">
        <v>1.1025</v>
      </c>
      <c r="J1778" s="8">
        <v>0.94410000000000005</v>
      </c>
      <c r="K1778" s="8" t="s">
        <v>1376</v>
      </c>
      <c r="L1778" s="8">
        <v>837</v>
      </c>
      <c r="M1778" s="8" t="s">
        <v>1403</v>
      </c>
      <c r="N1778" s="89" t="s">
        <v>2079</v>
      </c>
      <c r="O1778" s="8" t="s">
        <v>2782</v>
      </c>
      <c r="P1778" s="8">
        <v>240</v>
      </c>
      <c r="Q1778" s="8">
        <v>44.49</v>
      </c>
    </row>
    <row r="1779" spans="1:17">
      <c r="A1779" s="9" t="s">
        <v>3990</v>
      </c>
      <c r="B1779" s="9" t="s">
        <v>1199</v>
      </c>
      <c r="C1779" s="9" t="s">
        <v>35</v>
      </c>
      <c r="D1779" s="9" t="s">
        <v>44</v>
      </c>
      <c r="E1779" s="9" t="s">
        <v>1411</v>
      </c>
      <c r="F1779" s="9" t="s">
        <v>1390</v>
      </c>
      <c r="G1779" s="9">
        <v>15.96</v>
      </c>
      <c r="H1779" s="9">
        <v>8</v>
      </c>
      <c r="I1779" s="9">
        <v>0.1154</v>
      </c>
      <c r="J1779" s="9">
        <v>0.7218</v>
      </c>
      <c r="K1779" s="9" t="s">
        <v>1376</v>
      </c>
      <c r="L1779" s="9">
        <v>779</v>
      </c>
      <c r="M1779" s="9" t="s">
        <v>1403</v>
      </c>
      <c r="N1779" s="90" t="s">
        <v>3403</v>
      </c>
      <c r="O1779" s="9" t="s">
        <v>1382</v>
      </c>
      <c r="P1779" s="9">
        <v>24</v>
      </c>
      <c r="Q1779" s="9">
        <v>2.85</v>
      </c>
    </row>
    <row r="1780" spans="1:17">
      <c r="A1780" s="8" t="s">
        <v>3991</v>
      </c>
      <c r="B1780" s="8" t="s">
        <v>1224</v>
      </c>
      <c r="C1780" s="8" t="s">
        <v>38</v>
      </c>
      <c r="D1780" s="8" t="s">
        <v>10</v>
      </c>
      <c r="E1780" s="8" t="s">
        <v>1411</v>
      </c>
      <c r="F1780" s="8" t="s">
        <v>1384</v>
      </c>
      <c r="G1780" s="8">
        <v>65.66</v>
      </c>
      <c r="H1780" s="8">
        <v>16.34</v>
      </c>
      <c r="I1780" s="8">
        <v>0.88660000000000005</v>
      </c>
      <c r="J1780" s="8">
        <v>2.3193999999999999</v>
      </c>
      <c r="K1780" s="8" t="s">
        <v>1412</v>
      </c>
      <c r="L1780" s="8">
        <v>839</v>
      </c>
      <c r="M1780" s="8" t="s">
        <v>1386</v>
      </c>
      <c r="N1780" s="89" t="s">
        <v>145</v>
      </c>
      <c r="O1780" s="8"/>
      <c r="P1780" s="8">
        <v>36</v>
      </c>
      <c r="Q1780" s="8">
        <v>25.75</v>
      </c>
    </row>
    <row r="1781" spans="1:17">
      <c r="A1781" s="9" t="s">
        <v>3992</v>
      </c>
      <c r="B1781" s="9" t="s">
        <v>1089</v>
      </c>
      <c r="C1781" s="9" t="s">
        <v>32</v>
      </c>
      <c r="D1781" s="9" t="s">
        <v>1360</v>
      </c>
      <c r="E1781" s="9" t="s">
        <v>1374</v>
      </c>
      <c r="F1781" s="9" t="s">
        <v>1375</v>
      </c>
      <c r="G1781" s="9">
        <v>36.799999999999997</v>
      </c>
      <c r="H1781" s="9">
        <v>18.2</v>
      </c>
      <c r="I1781" s="9">
        <v>0.61250000000000004</v>
      </c>
      <c r="J1781" s="9">
        <v>0.77780000000000005</v>
      </c>
      <c r="K1781" s="9" t="s">
        <v>1395</v>
      </c>
      <c r="L1781" s="9">
        <v>763</v>
      </c>
      <c r="M1781" s="9" t="s">
        <v>1386</v>
      </c>
      <c r="N1781" s="90" t="s">
        <v>3623</v>
      </c>
      <c r="O1781" s="9"/>
      <c r="P1781" s="9">
        <v>84</v>
      </c>
      <c r="Q1781" s="9">
        <v>19.39</v>
      </c>
    </row>
    <row r="1782" spans="1:17">
      <c r="A1782" s="8" t="s">
        <v>3993</v>
      </c>
      <c r="B1782" s="8" t="s">
        <v>1083</v>
      </c>
      <c r="C1782" s="8" t="s">
        <v>35</v>
      </c>
      <c r="D1782" s="8" t="s">
        <v>1360</v>
      </c>
      <c r="E1782" s="8" t="s">
        <v>1408</v>
      </c>
      <c r="F1782" s="8" t="s">
        <v>1375</v>
      </c>
      <c r="G1782" s="8">
        <v>30.25</v>
      </c>
      <c r="H1782" s="8">
        <v>14.53</v>
      </c>
      <c r="I1782" s="8">
        <v>0.2432</v>
      </c>
      <c r="J1782" s="8">
        <v>1.46</v>
      </c>
      <c r="K1782" s="8" t="s">
        <v>1385</v>
      </c>
      <c r="L1782" s="8">
        <v>882</v>
      </c>
      <c r="M1782" s="8" t="s">
        <v>1377</v>
      </c>
      <c r="N1782" s="89" t="s">
        <v>1807</v>
      </c>
      <c r="O1782" s="8" t="s">
        <v>2987</v>
      </c>
      <c r="P1782" s="8">
        <v>24</v>
      </c>
      <c r="Q1782" s="8">
        <v>0</v>
      </c>
    </row>
    <row r="1783" spans="1:17">
      <c r="A1783" s="9" t="s">
        <v>3994</v>
      </c>
      <c r="B1783" s="9" t="s">
        <v>107</v>
      </c>
      <c r="C1783" s="9" t="s">
        <v>28</v>
      </c>
      <c r="D1783" s="9" t="s">
        <v>10</v>
      </c>
      <c r="E1783" s="9" t="s">
        <v>1389</v>
      </c>
      <c r="F1783" s="9" t="s">
        <v>1375</v>
      </c>
      <c r="G1783" s="9">
        <v>34.299999999999997</v>
      </c>
      <c r="H1783" s="9">
        <v>15.6</v>
      </c>
      <c r="I1783" s="9">
        <v>0.2676</v>
      </c>
      <c r="J1783" s="9">
        <v>0.49419999999999997</v>
      </c>
      <c r="K1783" s="9" t="s">
        <v>1395</v>
      </c>
      <c r="L1783" s="9">
        <v>792</v>
      </c>
      <c r="M1783" s="9" t="s">
        <v>1396</v>
      </c>
      <c r="N1783" s="90" t="s">
        <v>3995</v>
      </c>
      <c r="O1783" s="9" t="s">
        <v>885</v>
      </c>
      <c r="P1783" s="9">
        <v>180</v>
      </c>
      <c r="Q1783" s="9">
        <v>15</v>
      </c>
    </row>
    <row r="1784" spans="1:17">
      <c r="A1784" s="8" t="s">
        <v>3996</v>
      </c>
      <c r="B1784" s="8" t="s">
        <v>1035</v>
      </c>
      <c r="C1784" s="8" t="s">
        <v>7</v>
      </c>
      <c r="D1784" s="8" t="s">
        <v>23</v>
      </c>
      <c r="E1784" s="8" t="s">
        <v>1389</v>
      </c>
      <c r="F1784" s="8" t="s">
        <v>1390</v>
      </c>
      <c r="G1784" s="8">
        <v>55.05</v>
      </c>
      <c r="H1784" s="8">
        <v>11.03</v>
      </c>
      <c r="I1784" s="8">
        <v>0.85019999999999996</v>
      </c>
      <c r="J1784" s="8">
        <v>0.56930000000000003</v>
      </c>
      <c r="K1784" s="8" t="s">
        <v>1376</v>
      </c>
      <c r="L1784" s="8">
        <v>768</v>
      </c>
      <c r="M1784" s="8" t="s">
        <v>1396</v>
      </c>
      <c r="N1784" s="89" t="s">
        <v>3997</v>
      </c>
      <c r="O1784" s="8" t="s">
        <v>2280</v>
      </c>
      <c r="P1784" s="8">
        <v>240</v>
      </c>
      <c r="Q1784" s="8">
        <v>34.79</v>
      </c>
    </row>
    <row r="1785" spans="1:17">
      <c r="A1785" s="9" t="s">
        <v>3998</v>
      </c>
      <c r="B1785" s="9" t="s">
        <v>1199</v>
      </c>
      <c r="C1785" s="9" t="s">
        <v>20</v>
      </c>
      <c r="D1785" s="9" t="s">
        <v>44</v>
      </c>
      <c r="E1785" s="9" t="s">
        <v>1411</v>
      </c>
      <c r="F1785" s="9" t="s">
        <v>1375</v>
      </c>
      <c r="G1785" s="9">
        <v>60.81</v>
      </c>
      <c r="H1785" s="9">
        <v>16.05</v>
      </c>
      <c r="I1785" s="9">
        <v>0.95109999999999995</v>
      </c>
      <c r="J1785" s="9">
        <v>1.0205</v>
      </c>
      <c r="K1785" s="9" t="s">
        <v>1395</v>
      </c>
      <c r="L1785" s="9">
        <v>779</v>
      </c>
      <c r="M1785" s="9" t="s">
        <v>1396</v>
      </c>
      <c r="N1785" s="90" t="s">
        <v>90</v>
      </c>
      <c r="O1785" s="9" t="s">
        <v>2051</v>
      </c>
      <c r="P1785" s="9">
        <v>120</v>
      </c>
      <c r="Q1785" s="9">
        <v>49.57</v>
      </c>
    </row>
    <row r="1786" spans="1:17">
      <c r="A1786" s="8" t="s">
        <v>3999</v>
      </c>
      <c r="B1786" s="8" t="s">
        <v>450</v>
      </c>
      <c r="C1786" s="8" t="s">
        <v>24</v>
      </c>
      <c r="D1786" s="8" t="s">
        <v>1360</v>
      </c>
      <c r="E1786" s="8" t="s">
        <v>1380</v>
      </c>
      <c r="F1786" s="8" t="s">
        <v>1390</v>
      </c>
      <c r="G1786" s="8">
        <v>82.08</v>
      </c>
      <c r="H1786" s="8"/>
      <c r="I1786" s="8">
        <v>0.88770000000000004</v>
      </c>
      <c r="J1786" s="8"/>
      <c r="K1786" s="8" t="s">
        <v>1412</v>
      </c>
      <c r="L1786" s="8">
        <v>642</v>
      </c>
      <c r="M1786" s="8" t="s">
        <v>1426</v>
      </c>
      <c r="N1786" s="89" t="s">
        <v>2663</v>
      </c>
      <c r="O1786" s="8"/>
      <c r="P1786" s="8">
        <v>60</v>
      </c>
      <c r="Q1786" s="8">
        <v>49.43</v>
      </c>
    </row>
    <row r="1787" spans="1:17">
      <c r="A1787" s="9" t="s">
        <v>4000</v>
      </c>
      <c r="B1787" s="9" t="s">
        <v>519</v>
      </c>
      <c r="C1787" s="9" t="s">
        <v>28</v>
      </c>
      <c r="D1787" s="9" t="s">
        <v>44</v>
      </c>
      <c r="E1787" s="9" t="s">
        <v>1408</v>
      </c>
      <c r="F1787" s="9" t="s">
        <v>1375</v>
      </c>
      <c r="G1787" s="9">
        <v>93.23</v>
      </c>
      <c r="H1787" s="9">
        <v>14.05</v>
      </c>
      <c r="I1787" s="9">
        <v>1.3225</v>
      </c>
      <c r="J1787" s="9">
        <v>1.2446999999999999</v>
      </c>
      <c r="K1787" s="9" t="s">
        <v>1385</v>
      </c>
      <c r="L1787" s="9">
        <v>837</v>
      </c>
      <c r="M1787" s="9" t="s">
        <v>1396</v>
      </c>
      <c r="N1787" s="90" t="s">
        <v>583</v>
      </c>
      <c r="O1787" s="9" t="s">
        <v>3608</v>
      </c>
      <c r="P1787" s="9">
        <v>180</v>
      </c>
      <c r="Q1787" s="9">
        <v>0</v>
      </c>
    </row>
    <row r="1788" spans="1:17">
      <c r="A1788" s="8" t="s">
        <v>4001</v>
      </c>
      <c r="B1788" s="8" t="s">
        <v>477</v>
      </c>
      <c r="C1788" s="8" t="s">
        <v>41</v>
      </c>
      <c r="D1788" s="8" t="s">
        <v>44</v>
      </c>
      <c r="E1788" s="8" t="s">
        <v>1389</v>
      </c>
      <c r="F1788" s="8" t="s">
        <v>1390</v>
      </c>
      <c r="G1788" s="8">
        <v>43.78</v>
      </c>
      <c r="H1788" s="8">
        <v>7.81</v>
      </c>
      <c r="I1788" s="8">
        <v>0.2354</v>
      </c>
      <c r="J1788" s="8">
        <v>3.8045</v>
      </c>
      <c r="K1788" s="8" t="s">
        <v>1395</v>
      </c>
      <c r="L1788" s="8">
        <v>727</v>
      </c>
      <c r="M1788" s="8" t="s">
        <v>1381</v>
      </c>
      <c r="N1788" s="89" t="s">
        <v>3279</v>
      </c>
      <c r="O1788" s="8"/>
      <c r="P1788" s="8">
        <v>12</v>
      </c>
      <c r="Q1788" s="8">
        <v>12.8</v>
      </c>
    </row>
    <row r="1789" spans="1:17">
      <c r="A1789" s="9" t="s">
        <v>4002</v>
      </c>
      <c r="B1789" s="9" t="s">
        <v>596</v>
      </c>
      <c r="C1789" s="9" t="s">
        <v>38</v>
      </c>
      <c r="D1789" s="9" t="s">
        <v>31</v>
      </c>
      <c r="E1789" s="9" t="s">
        <v>1411</v>
      </c>
      <c r="F1789" s="9" t="s">
        <v>1390</v>
      </c>
      <c r="G1789" s="9">
        <v>41.92</v>
      </c>
      <c r="H1789" s="9">
        <v>13.34</v>
      </c>
      <c r="I1789" s="9">
        <v>0.52810000000000001</v>
      </c>
      <c r="J1789" s="9">
        <v>0.53979999999999995</v>
      </c>
      <c r="K1789" s="9" t="s">
        <v>1358</v>
      </c>
      <c r="L1789" s="9">
        <v>763</v>
      </c>
      <c r="M1789" s="9" t="s">
        <v>1377</v>
      </c>
      <c r="N1789" s="90" t="s">
        <v>1992</v>
      </c>
      <c r="O1789" s="9" t="s">
        <v>4003</v>
      </c>
      <c r="P1789" s="9">
        <v>180</v>
      </c>
      <c r="Q1789" s="9">
        <v>39.68</v>
      </c>
    </row>
    <row r="1790" spans="1:17">
      <c r="A1790" s="8" t="s">
        <v>4004</v>
      </c>
      <c r="B1790" s="8" t="s">
        <v>599</v>
      </c>
      <c r="C1790" s="8" t="s">
        <v>41</v>
      </c>
      <c r="D1790" s="8" t="s">
        <v>23</v>
      </c>
      <c r="E1790" s="8" t="s">
        <v>1389</v>
      </c>
      <c r="F1790" s="8" t="s">
        <v>1375</v>
      </c>
      <c r="G1790" s="8">
        <v>61.09</v>
      </c>
      <c r="H1790" s="8">
        <v>12.31</v>
      </c>
      <c r="I1790" s="8">
        <v>1.1469</v>
      </c>
      <c r="J1790" s="8">
        <v>0.68589999999999995</v>
      </c>
      <c r="K1790" s="8" t="s">
        <v>1395</v>
      </c>
      <c r="L1790" s="8">
        <v>800</v>
      </c>
      <c r="M1790" s="8" t="s">
        <v>1377</v>
      </c>
      <c r="N1790" s="89" t="s">
        <v>3088</v>
      </c>
      <c r="O1790" s="8" t="s">
        <v>4005</v>
      </c>
      <c r="P1790" s="8">
        <v>240</v>
      </c>
      <c r="Q1790" s="8">
        <v>51.15</v>
      </c>
    </row>
    <row r="1791" spans="1:17">
      <c r="A1791" s="9" t="s">
        <v>4006</v>
      </c>
      <c r="B1791" s="9" t="s">
        <v>251</v>
      </c>
      <c r="C1791" s="9" t="s">
        <v>16</v>
      </c>
      <c r="D1791" s="9" t="s">
        <v>1360</v>
      </c>
      <c r="E1791" s="9" t="s">
        <v>1389</v>
      </c>
      <c r="F1791" s="9" t="s">
        <v>1384</v>
      </c>
      <c r="G1791" s="9">
        <v>87.22</v>
      </c>
      <c r="H1791" s="9">
        <v>13.62</v>
      </c>
      <c r="I1791" s="9">
        <v>1.6519999999999999</v>
      </c>
      <c r="J1791" s="9">
        <v>1.1394</v>
      </c>
      <c r="K1791" s="9" t="s">
        <v>1385</v>
      </c>
      <c r="L1791" s="9">
        <v>782</v>
      </c>
      <c r="M1791" s="9" t="s">
        <v>1426</v>
      </c>
      <c r="N1791" s="90" t="s">
        <v>442</v>
      </c>
      <c r="O1791" s="9"/>
      <c r="P1791" s="9">
        <v>180</v>
      </c>
      <c r="Q1791" s="9">
        <v>0</v>
      </c>
    </row>
    <row r="1792" spans="1:17">
      <c r="A1792" s="8" t="s">
        <v>4007</v>
      </c>
      <c r="B1792" s="8" t="s">
        <v>527</v>
      </c>
      <c r="C1792" s="8" t="s">
        <v>38</v>
      </c>
      <c r="D1792" s="8" t="s">
        <v>1360</v>
      </c>
      <c r="E1792" s="8" t="s">
        <v>1400</v>
      </c>
      <c r="F1792" s="8" t="s">
        <v>1390</v>
      </c>
      <c r="G1792" s="8">
        <v>46.87</v>
      </c>
      <c r="H1792" s="8">
        <v>15.45</v>
      </c>
      <c r="I1792" s="8">
        <v>0.58330000000000004</v>
      </c>
      <c r="J1792" s="8">
        <v>4.2404000000000002</v>
      </c>
      <c r="K1792" s="8" t="s">
        <v>1376</v>
      </c>
      <c r="L1792" s="8">
        <v>752</v>
      </c>
      <c r="M1792" s="8" t="s">
        <v>1396</v>
      </c>
      <c r="N1792" s="89" t="s">
        <v>2747</v>
      </c>
      <c r="O1792" s="8" t="s">
        <v>1567</v>
      </c>
      <c r="P1792" s="8">
        <v>12</v>
      </c>
      <c r="Q1792" s="8">
        <v>20.03</v>
      </c>
    </row>
    <row r="1793" spans="1:17">
      <c r="A1793" s="9" t="s">
        <v>4008</v>
      </c>
      <c r="B1793" s="9" t="s">
        <v>582</v>
      </c>
      <c r="C1793" s="9" t="s">
        <v>32</v>
      </c>
      <c r="D1793" s="9" t="s">
        <v>10</v>
      </c>
      <c r="E1793" s="9" t="s">
        <v>1380</v>
      </c>
      <c r="F1793" s="9" t="s">
        <v>1390</v>
      </c>
      <c r="G1793" s="9">
        <v>96.73</v>
      </c>
      <c r="H1793" s="9">
        <v>15.39</v>
      </c>
      <c r="I1793" s="9">
        <v>0.71879999999999999</v>
      </c>
      <c r="J1793" s="9">
        <v>1.3017000000000001</v>
      </c>
      <c r="K1793" s="9" t="s">
        <v>1395</v>
      </c>
      <c r="L1793" s="9">
        <v>742</v>
      </c>
      <c r="M1793" s="9" t="s">
        <v>1396</v>
      </c>
      <c r="N1793" s="90" t="s">
        <v>2750</v>
      </c>
      <c r="O1793" s="9" t="s">
        <v>2083</v>
      </c>
      <c r="P1793" s="9">
        <v>240</v>
      </c>
      <c r="Q1793" s="9">
        <v>66.19</v>
      </c>
    </row>
    <row r="1794" spans="1:17">
      <c r="A1794" s="8" t="s">
        <v>4009</v>
      </c>
      <c r="B1794" s="8" t="s">
        <v>1182</v>
      </c>
      <c r="C1794" s="8" t="s">
        <v>20</v>
      </c>
      <c r="D1794" s="8" t="s">
        <v>23</v>
      </c>
      <c r="E1794" s="8" t="s">
        <v>1400</v>
      </c>
      <c r="F1794" s="8" t="s">
        <v>1390</v>
      </c>
      <c r="G1794" s="8">
        <v>17.34</v>
      </c>
      <c r="H1794" s="8">
        <v>10.38</v>
      </c>
      <c r="I1794" s="8">
        <v>0.20119999999999999</v>
      </c>
      <c r="J1794" s="8">
        <v>0.23280000000000001</v>
      </c>
      <c r="K1794" s="8"/>
      <c r="L1794" s="8">
        <v>791</v>
      </c>
      <c r="M1794" s="8" t="s">
        <v>1381</v>
      </c>
      <c r="N1794" s="89" t="s">
        <v>2122</v>
      </c>
      <c r="O1794" s="8"/>
      <c r="P1794" s="8">
        <v>120</v>
      </c>
      <c r="Q1794" s="8">
        <v>10.56</v>
      </c>
    </row>
    <row r="1795" spans="1:17">
      <c r="A1795" s="9" t="s">
        <v>4010</v>
      </c>
      <c r="B1795" s="9" t="s">
        <v>510</v>
      </c>
      <c r="C1795" s="9" t="s">
        <v>28</v>
      </c>
      <c r="D1795" s="9" t="s">
        <v>23</v>
      </c>
      <c r="E1795" s="9" t="s">
        <v>1400</v>
      </c>
      <c r="F1795" s="9" t="s">
        <v>1390</v>
      </c>
      <c r="G1795" s="9">
        <v>17.440000000000001</v>
      </c>
      <c r="H1795" s="9">
        <v>17.399999999999999</v>
      </c>
      <c r="I1795" s="9">
        <v>0.19209999999999999</v>
      </c>
      <c r="J1795" s="9">
        <v>0.3075</v>
      </c>
      <c r="K1795" s="9" t="s">
        <v>1385</v>
      </c>
      <c r="L1795" s="9">
        <v>606</v>
      </c>
      <c r="M1795" s="9" t="s">
        <v>1426</v>
      </c>
      <c r="N1795" s="90" t="s">
        <v>4011</v>
      </c>
      <c r="O1795" s="9"/>
      <c r="P1795" s="9">
        <v>120</v>
      </c>
      <c r="Q1795" s="9">
        <v>0</v>
      </c>
    </row>
    <row r="1796" spans="1:17">
      <c r="A1796" s="8" t="s">
        <v>4012</v>
      </c>
      <c r="B1796" s="8" t="s">
        <v>372</v>
      </c>
      <c r="C1796" s="8" t="s">
        <v>24</v>
      </c>
      <c r="D1796" s="8" t="s">
        <v>31</v>
      </c>
      <c r="E1796" s="8" t="s">
        <v>1389</v>
      </c>
      <c r="F1796" s="8" t="s">
        <v>1375</v>
      </c>
      <c r="G1796" s="8">
        <v>52.58</v>
      </c>
      <c r="H1796" s="8">
        <v>13.86</v>
      </c>
      <c r="I1796" s="8">
        <v>1.0512999999999999</v>
      </c>
      <c r="J1796" s="8">
        <v>2.5209999999999999</v>
      </c>
      <c r="K1796" s="8" t="s">
        <v>1385</v>
      </c>
      <c r="L1796" s="8">
        <v>654</v>
      </c>
      <c r="M1796" s="8" t="s">
        <v>1403</v>
      </c>
      <c r="N1796" s="89" t="s">
        <v>731</v>
      </c>
      <c r="O1796" s="8" t="s">
        <v>1730</v>
      </c>
      <c r="P1796" s="8">
        <v>24</v>
      </c>
      <c r="Q1796" s="8">
        <v>0</v>
      </c>
    </row>
    <row r="1797" spans="1:17">
      <c r="A1797" s="9" t="s">
        <v>4013</v>
      </c>
      <c r="B1797" s="9" t="s">
        <v>303</v>
      </c>
      <c r="C1797" s="9" t="s">
        <v>24</v>
      </c>
      <c r="D1797" s="9" t="s">
        <v>1360</v>
      </c>
      <c r="E1797" s="9" t="s">
        <v>1380</v>
      </c>
      <c r="F1797" s="9" t="s">
        <v>1384</v>
      </c>
      <c r="G1797" s="9">
        <v>87.42</v>
      </c>
      <c r="H1797" s="9">
        <v>12.64</v>
      </c>
      <c r="I1797" s="9">
        <v>1.3317000000000001</v>
      </c>
      <c r="J1797" s="9">
        <v>1.0853999999999999</v>
      </c>
      <c r="K1797" s="9" t="s">
        <v>1385</v>
      </c>
      <c r="L1797" s="9">
        <v>726</v>
      </c>
      <c r="M1797" s="9" t="s">
        <v>1426</v>
      </c>
      <c r="N1797" s="90" t="s">
        <v>3155</v>
      </c>
      <c r="O1797" s="9"/>
      <c r="P1797" s="9">
        <v>180</v>
      </c>
      <c r="Q1797" s="9">
        <v>0</v>
      </c>
    </row>
    <row r="1798" spans="1:17">
      <c r="A1798" s="8" t="s">
        <v>4014</v>
      </c>
      <c r="B1798" s="8" t="s">
        <v>1325</v>
      </c>
      <c r="C1798" s="8" t="s">
        <v>38</v>
      </c>
      <c r="D1798" s="8" t="s">
        <v>10</v>
      </c>
      <c r="E1798" s="8" t="s">
        <v>1380</v>
      </c>
      <c r="F1798" s="8" t="s">
        <v>1390</v>
      </c>
      <c r="G1798" s="8">
        <v>41.67</v>
      </c>
      <c r="H1798" s="8">
        <v>11.35</v>
      </c>
      <c r="I1798" s="8">
        <v>0.43430000000000002</v>
      </c>
      <c r="J1798" s="8">
        <v>0.44009999999999999</v>
      </c>
      <c r="K1798" s="8" t="s">
        <v>1412</v>
      </c>
      <c r="L1798" s="8">
        <v>685</v>
      </c>
      <c r="M1798" s="8" t="s">
        <v>1403</v>
      </c>
      <c r="N1798" s="89" t="s">
        <v>2304</v>
      </c>
      <c r="O1798" s="8" t="s">
        <v>4015</v>
      </c>
      <c r="P1798" s="8">
        <v>240</v>
      </c>
      <c r="Q1798" s="8">
        <v>6.76</v>
      </c>
    </row>
    <row r="1799" spans="1:17">
      <c r="A1799" s="9" t="s">
        <v>4016</v>
      </c>
      <c r="B1799" s="9" t="s">
        <v>367</v>
      </c>
      <c r="C1799" s="9" t="s">
        <v>12</v>
      </c>
      <c r="D1799" s="9" t="s">
        <v>1360</v>
      </c>
      <c r="E1799" s="9" t="s">
        <v>1400</v>
      </c>
      <c r="F1799" s="9" t="s">
        <v>1384</v>
      </c>
      <c r="G1799" s="9">
        <v>91.05</v>
      </c>
      <c r="H1799" s="9">
        <v>13.84</v>
      </c>
      <c r="I1799" s="9">
        <v>0.69740000000000002</v>
      </c>
      <c r="J1799" s="9">
        <v>1.405</v>
      </c>
      <c r="K1799" s="9" t="s">
        <v>1376</v>
      </c>
      <c r="L1799" s="9">
        <v>593</v>
      </c>
      <c r="M1799" s="9" t="s">
        <v>1377</v>
      </c>
      <c r="N1799" s="90" t="s">
        <v>607</v>
      </c>
      <c r="O1799" s="9" t="s">
        <v>2427</v>
      </c>
      <c r="P1799" s="9">
        <v>120</v>
      </c>
      <c r="Q1799" s="9">
        <v>45.96</v>
      </c>
    </row>
    <row r="1800" spans="1:17">
      <c r="A1800" s="8" t="s">
        <v>4017</v>
      </c>
      <c r="B1800" s="8" t="s">
        <v>1129</v>
      </c>
      <c r="C1800" s="8" t="s">
        <v>38</v>
      </c>
      <c r="D1800" s="8" t="s">
        <v>44</v>
      </c>
      <c r="E1800" s="8" t="s">
        <v>1380</v>
      </c>
      <c r="F1800" s="8" t="s">
        <v>1384</v>
      </c>
      <c r="G1800" s="8">
        <v>83.51</v>
      </c>
      <c r="H1800" s="8">
        <v>12.84</v>
      </c>
      <c r="I1800" s="8">
        <v>1.6681999999999999</v>
      </c>
      <c r="J1800" s="8">
        <v>3.9639000000000002</v>
      </c>
      <c r="K1800" s="8"/>
      <c r="L1800" s="8">
        <v>700</v>
      </c>
      <c r="M1800" s="8" t="s">
        <v>1426</v>
      </c>
      <c r="N1800" s="89" t="s">
        <v>3475</v>
      </c>
      <c r="O1800" s="8"/>
      <c r="P1800" s="8">
        <v>24</v>
      </c>
      <c r="Q1800" s="8">
        <v>63.32</v>
      </c>
    </row>
    <row r="1801" spans="1:17">
      <c r="A1801" s="9" t="s">
        <v>4018</v>
      </c>
      <c r="B1801" s="9" t="s">
        <v>838</v>
      </c>
      <c r="C1801" s="9" t="s">
        <v>38</v>
      </c>
      <c r="D1801" s="9" t="s">
        <v>31</v>
      </c>
      <c r="E1801" s="9" t="s">
        <v>1389</v>
      </c>
      <c r="F1801" s="9" t="s">
        <v>1375</v>
      </c>
      <c r="G1801" s="9">
        <v>78.88</v>
      </c>
      <c r="H1801" s="9">
        <v>9.61</v>
      </c>
      <c r="I1801" s="9">
        <v>1.1135999999999999</v>
      </c>
      <c r="J1801" s="9">
        <v>6.9204999999999997</v>
      </c>
      <c r="K1801" s="9" t="s">
        <v>1376</v>
      </c>
      <c r="L1801" s="9">
        <v>601</v>
      </c>
      <c r="M1801" s="9" t="s">
        <v>1377</v>
      </c>
      <c r="N1801" s="90" t="s">
        <v>1968</v>
      </c>
      <c r="O1801" s="9" t="s">
        <v>1594</v>
      </c>
      <c r="P1801" s="9">
        <v>12</v>
      </c>
      <c r="Q1801" s="9">
        <v>65.94</v>
      </c>
    </row>
    <row r="1802" spans="1:17">
      <c r="A1802" s="8" t="s">
        <v>4019</v>
      </c>
      <c r="B1802" s="8" t="s">
        <v>402</v>
      </c>
      <c r="C1802" s="8" t="s">
        <v>41</v>
      </c>
      <c r="D1802" s="8" t="s">
        <v>10</v>
      </c>
      <c r="E1802" s="8" t="s">
        <v>1408</v>
      </c>
      <c r="F1802" s="8" t="s">
        <v>1375</v>
      </c>
      <c r="G1802" s="8">
        <v>53.04</v>
      </c>
      <c r="H1802" s="8"/>
      <c r="I1802" s="8">
        <v>0.4904</v>
      </c>
      <c r="J1802" s="8"/>
      <c r="K1802" s="8" t="s">
        <v>1376</v>
      </c>
      <c r="L1802" s="8">
        <v>729</v>
      </c>
      <c r="M1802" s="8" t="s">
        <v>1426</v>
      </c>
      <c r="N1802" s="89" t="s">
        <v>3063</v>
      </c>
      <c r="O1802" s="8"/>
      <c r="P1802" s="8">
        <v>48</v>
      </c>
      <c r="Q1802" s="8">
        <v>33.19</v>
      </c>
    </row>
    <row r="1803" spans="1:17">
      <c r="A1803" s="9" t="s">
        <v>4020</v>
      </c>
      <c r="B1803" s="9" t="s">
        <v>886</v>
      </c>
      <c r="C1803" s="9" t="s">
        <v>41</v>
      </c>
      <c r="D1803" s="9" t="s">
        <v>10</v>
      </c>
      <c r="E1803" s="9" t="s">
        <v>1380</v>
      </c>
      <c r="F1803" s="9" t="s">
        <v>1384</v>
      </c>
      <c r="G1803" s="9">
        <v>86.54</v>
      </c>
      <c r="H1803" s="9">
        <v>11.83</v>
      </c>
      <c r="I1803" s="9">
        <v>1.4715</v>
      </c>
      <c r="J1803" s="9">
        <v>1.2331000000000001</v>
      </c>
      <c r="K1803" s="9" t="s">
        <v>1412</v>
      </c>
      <c r="L1803" s="9">
        <v>785</v>
      </c>
      <c r="M1803" s="9" t="s">
        <v>1381</v>
      </c>
      <c r="N1803" s="90" t="s">
        <v>2029</v>
      </c>
      <c r="O1803" s="9"/>
      <c r="P1803" s="9">
        <v>120</v>
      </c>
      <c r="Q1803" s="9">
        <v>31.59</v>
      </c>
    </row>
    <row r="1804" spans="1:17">
      <c r="A1804" s="8" t="s">
        <v>4021</v>
      </c>
      <c r="B1804" s="8" t="s">
        <v>909</v>
      </c>
      <c r="C1804" s="8" t="s">
        <v>41</v>
      </c>
      <c r="D1804" s="8" t="s">
        <v>10</v>
      </c>
      <c r="E1804" s="8" t="s">
        <v>1408</v>
      </c>
      <c r="F1804" s="8" t="s">
        <v>1375</v>
      </c>
      <c r="G1804" s="8">
        <v>23.19</v>
      </c>
      <c r="H1804" s="8">
        <v>7.79</v>
      </c>
      <c r="I1804" s="8">
        <v>0.27389999999999998</v>
      </c>
      <c r="J1804" s="8">
        <v>0.27879999999999999</v>
      </c>
      <c r="K1804" s="8" t="s">
        <v>1376</v>
      </c>
      <c r="L1804" s="8">
        <v>698</v>
      </c>
      <c r="M1804" s="8" t="s">
        <v>1381</v>
      </c>
      <c r="N1804" s="89" t="s">
        <v>535</v>
      </c>
      <c r="O1804" s="8"/>
      <c r="P1804" s="8">
        <v>120</v>
      </c>
      <c r="Q1804" s="8">
        <v>9.9499999999999993</v>
      </c>
    </row>
    <row r="1805" spans="1:17">
      <c r="A1805" s="9" t="s">
        <v>4022</v>
      </c>
      <c r="B1805" s="9" t="s">
        <v>998</v>
      </c>
      <c r="C1805" s="9" t="s">
        <v>32</v>
      </c>
      <c r="D1805" s="9" t="s">
        <v>10</v>
      </c>
      <c r="E1805" s="9" t="s">
        <v>1380</v>
      </c>
      <c r="F1805" s="9" t="s">
        <v>1384</v>
      </c>
      <c r="G1805" s="9">
        <v>76.41</v>
      </c>
      <c r="H1805" s="9">
        <v>12.26</v>
      </c>
      <c r="I1805" s="9">
        <v>0.63849999999999996</v>
      </c>
      <c r="J1805" s="9">
        <v>2.5474000000000001</v>
      </c>
      <c r="K1805" s="9" t="s">
        <v>1385</v>
      </c>
      <c r="L1805" s="9">
        <v>618</v>
      </c>
      <c r="M1805" s="9" t="s">
        <v>1426</v>
      </c>
      <c r="N1805" s="90" t="s">
        <v>2491</v>
      </c>
      <c r="O1805" s="9"/>
      <c r="P1805" s="9">
        <v>36</v>
      </c>
      <c r="Q1805" s="9">
        <v>0</v>
      </c>
    </row>
    <row r="1806" spans="1:17">
      <c r="A1806" s="8" t="s">
        <v>4023</v>
      </c>
      <c r="B1806" s="8" t="s">
        <v>696</v>
      </c>
      <c r="C1806" s="8" t="s">
        <v>16</v>
      </c>
      <c r="D1806" s="8" t="s">
        <v>31</v>
      </c>
      <c r="E1806" s="8" t="s">
        <v>1408</v>
      </c>
      <c r="F1806" s="8" t="s">
        <v>1390</v>
      </c>
      <c r="G1806" s="8">
        <v>98.43</v>
      </c>
      <c r="H1806" s="8">
        <v>16.79</v>
      </c>
      <c r="I1806" s="8">
        <v>1.4454</v>
      </c>
      <c r="J1806" s="8">
        <v>1.9996</v>
      </c>
      <c r="K1806" s="8"/>
      <c r="L1806" s="8">
        <v>677</v>
      </c>
      <c r="M1806" s="8" t="s">
        <v>1403</v>
      </c>
      <c r="N1806" s="89" t="s">
        <v>1627</v>
      </c>
      <c r="O1806" s="8" t="s">
        <v>2331</v>
      </c>
      <c r="P1806" s="8">
        <v>84</v>
      </c>
      <c r="Q1806" s="8">
        <v>74.12</v>
      </c>
    </row>
    <row r="1807" spans="1:17">
      <c r="A1807" s="9" t="s">
        <v>4024</v>
      </c>
      <c r="B1807" s="9" t="s">
        <v>248</v>
      </c>
      <c r="C1807" s="9" t="s">
        <v>28</v>
      </c>
      <c r="D1807" s="9" t="s">
        <v>31</v>
      </c>
      <c r="E1807" s="9" t="s">
        <v>1374</v>
      </c>
      <c r="F1807" s="9" t="s">
        <v>1390</v>
      </c>
      <c r="G1807" s="9">
        <v>10.49</v>
      </c>
      <c r="H1807" s="9">
        <v>14.94</v>
      </c>
      <c r="I1807" s="9">
        <v>8.48E-2</v>
      </c>
      <c r="J1807" s="9">
        <v>0.36330000000000001</v>
      </c>
      <c r="K1807" s="9" t="s">
        <v>1376</v>
      </c>
      <c r="L1807" s="9">
        <v>672</v>
      </c>
      <c r="M1807" s="9" t="s">
        <v>1396</v>
      </c>
      <c r="N1807" s="90" t="s">
        <v>1457</v>
      </c>
      <c r="O1807" s="9" t="s">
        <v>1738</v>
      </c>
      <c r="P1807" s="9">
        <v>36</v>
      </c>
      <c r="Q1807" s="9">
        <v>4.08</v>
      </c>
    </row>
    <row r="1808" spans="1:17">
      <c r="A1808" s="8" t="s">
        <v>4025</v>
      </c>
      <c r="B1808" s="8" t="s">
        <v>1226</v>
      </c>
      <c r="C1808" s="8" t="s">
        <v>38</v>
      </c>
      <c r="D1808" s="8" t="s">
        <v>44</v>
      </c>
      <c r="E1808" s="8" t="s">
        <v>1380</v>
      </c>
      <c r="F1808" s="8" t="s">
        <v>1384</v>
      </c>
      <c r="G1808" s="8">
        <v>92.86</v>
      </c>
      <c r="H1808" s="8">
        <v>14.91</v>
      </c>
      <c r="I1808" s="8">
        <v>1.1249</v>
      </c>
      <c r="J1808" s="8">
        <v>1.7871999999999999</v>
      </c>
      <c r="K1808" s="8" t="s">
        <v>1358</v>
      </c>
      <c r="L1808" s="8">
        <v>610</v>
      </c>
      <c r="M1808" s="8" t="s">
        <v>1377</v>
      </c>
      <c r="N1808" s="89" t="s">
        <v>1450</v>
      </c>
      <c r="O1808" s="8" t="s">
        <v>2263</v>
      </c>
      <c r="P1808" s="8">
        <v>84</v>
      </c>
      <c r="Q1808" s="8">
        <v>74.8</v>
      </c>
    </row>
    <row r="1809" spans="1:17">
      <c r="A1809" s="9" t="s">
        <v>4026</v>
      </c>
      <c r="B1809" s="9" t="s">
        <v>1182</v>
      </c>
      <c r="C1809" s="9" t="s">
        <v>20</v>
      </c>
      <c r="D1809" s="9" t="s">
        <v>1360</v>
      </c>
      <c r="E1809" s="9" t="s">
        <v>1400</v>
      </c>
      <c r="F1809" s="9" t="s">
        <v>1375</v>
      </c>
      <c r="G1809" s="9">
        <v>27.88</v>
      </c>
      <c r="H1809" s="9">
        <v>9.35</v>
      </c>
      <c r="I1809" s="9">
        <v>0.22339999999999999</v>
      </c>
      <c r="J1809" s="9">
        <v>0.28860000000000002</v>
      </c>
      <c r="K1809" s="9" t="s">
        <v>1376</v>
      </c>
      <c r="L1809" s="9">
        <v>791</v>
      </c>
      <c r="M1809" s="9" t="s">
        <v>1377</v>
      </c>
      <c r="N1809" s="90" t="s">
        <v>1457</v>
      </c>
      <c r="O1809" s="9" t="s">
        <v>2940</v>
      </c>
      <c r="P1809" s="9">
        <v>180</v>
      </c>
      <c r="Q1809" s="9">
        <v>21.79</v>
      </c>
    </row>
    <row r="1810" spans="1:17">
      <c r="A1810" s="8" t="s">
        <v>4027</v>
      </c>
      <c r="B1810" s="8" t="s">
        <v>1153</v>
      </c>
      <c r="C1810" s="8" t="s">
        <v>24</v>
      </c>
      <c r="D1810" s="8" t="s">
        <v>31</v>
      </c>
      <c r="E1810" s="8" t="s">
        <v>1411</v>
      </c>
      <c r="F1810" s="8" t="s">
        <v>1375</v>
      </c>
      <c r="G1810" s="8">
        <v>65.930000000000007</v>
      </c>
      <c r="H1810" s="8">
        <v>14.31</v>
      </c>
      <c r="I1810" s="8">
        <v>1.1398999999999999</v>
      </c>
      <c r="J1810" s="8">
        <v>1.5447</v>
      </c>
      <c r="K1810" s="8" t="s">
        <v>1376</v>
      </c>
      <c r="L1810" s="8">
        <v>742</v>
      </c>
      <c r="M1810" s="8" t="s">
        <v>1381</v>
      </c>
      <c r="N1810" s="89" t="s">
        <v>382</v>
      </c>
      <c r="O1810" s="8"/>
      <c r="P1810" s="8">
        <v>60</v>
      </c>
      <c r="Q1810" s="8">
        <v>26.14</v>
      </c>
    </row>
    <row r="1811" spans="1:17">
      <c r="A1811" s="9" t="s">
        <v>4028</v>
      </c>
      <c r="B1811" s="9" t="s">
        <v>426</v>
      </c>
      <c r="C1811" s="9" t="s">
        <v>24</v>
      </c>
      <c r="D1811" s="9" t="s">
        <v>44</v>
      </c>
      <c r="E1811" s="9" t="s">
        <v>1408</v>
      </c>
      <c r="F1811" s="9" t="s">
        <v>1375</v>
      </c>
      <c r="G1811" s="9"/>
      <c r="H1811" s="9">
        <v>8.93</v>
      </c>
      <c r="I1811" s="9">
        <v>0.34860000000000002</v>
      </c>
      <c r="J1811" s="9">
        <v>1.0456000000000001</v>
      </c>
      <c r="K1811" s="9" t="s">
        <v>1395</v>
      </c>
      <c r="L1811" s="9">
        <v>882</v>
      </c>
      <c r="M1811" s="9" t="s">
        <v>1377</v>
      </c>
      <c r="N1811" s="90" t="s">
        <v>1829</v>
      </c>
      <c r="O1811" s="9" t="s">
        <v>396</v>
      </c>
      <c r="P1811" s="9">
        <v>84</v>
      </c>
      <c r="Q1811" s="9">
        <v>39.76</v>
      </c>
    </row>
    <row r="1812" spans="1:17">
      <c r="A1812" s="8" t="s">
        <v>4029</v>
      </c>
      <c r="B1812" s="8" t="s">
        <v>1001</v>
      </c>
      <c r="C1812" s="8" t="s">
        <v>38</v>
      </c>
      <c r="D1812" s="8" t="s">
        <v>23</v>
      </c>
      <c r="E1812" s="8" t="s">
        <v>1400</v>
      </c>
      <c r="F1812" s="8" t="s">
        <v>1375</v>
      </c>
      <c r="G1812" s="8">
        <v>87.97</v>
      </c>
      <c r="H1812" s="8">
        <v>10.35</v>
      </c>
      <c r="I1812" s="8">
        <v>1.5978000000000001</v>
      </c>
      <c r="J1812" s="8">
        <v>2.246</v>
      </c>
      <c r="K1812" s="8" t="s">
        <v>1376</v>
      </c>
      <c r="L1812" s="8">
        <v>852</v>
      </c>
      <c r="M1812" s="8" t="s">
        <v>1426</v>
      </c>
      <c r="N1812" s="89" t="s">
        <v>3588</v>
      </c>
      <c r="O1812" s="8"/>
      <c r="P1812" s="8">
        <v>48</v>
      </c>
      <c r="Q1812" s="8">
        <v>50.22</v>
      </c>
    </row>
    <row r="1813" spans="1:17">
      <c r="A1813" s="9" t="s">
        <v>4030</v>
      </c>
      <c r="B1813" s="9" t="s">
        <v>750</v>
      </c>
      <c r="C1813" s="9" t="s">
        <v>38</v>
      </c>
      <c r="D1813" s="9" t="s">
        <v>10</v>
      </c>
      <c r="E1813" s="9" t="s">
        <v>1408</v>
      </c>
      <c r="F1813" s="9" t="s">
        <v>1384</v>
      </c>
      <c r="G1813" s="9">
        <v>53.68</v>
      </c>
      <c r="H1813" s="9">
        <v>13.37</v>
      </c>
      <c r="I1813" s="9">
        <v>1.0130999999999999</v>
      </c>
      <c r="J1813" s="9">
        <v>1.45</v>
      </c>
      <c r="K1813" s="9" t="s">
        <v>1395</v>
      </c>
      <c r="L1813" s="9">
        <v>868</v>
      </c>
      <c r="M1813" s="9" t="s">
        <v>1381</v>
      </c>
      <c r="N1813" s="90" t="s">
        <v>2064</v>
      </c>
      <c r="O1813" s="9"/>
      <c r="P1813" s="9">
        <v>48</v>
      </c>
      <c r="Q1813" s="9">
        <v>16.670000000000002</v>
      </c>
    </row>
    <row r="1814" spans="1:17">
      <c r="A1814" s="8" t="s">
        <v>4031</v>
      </c>
      <c r="B1814" s="8" t="s">
        <v>1074</v>
      </c>
      <c r="C1814" s="8" t="s">
        <v>38</v>
      </c>
      <c r="D1814" s="8" t="s">
        <v>10</v>
      </c>
      <c r="E1814" s="8" t="s">
        <v>1374</v>
      </c>
      <c r="F1814" s="8" t="s">
        <v>1375</v>
      </c>
      <c r="G1814" s="8">
        <v>81.33</v>
      </c>
      <c r="H1814" s="8">
        <v>9.94</v>
      </c>
      <c r="I1814" s="8">
        <v>0.66169999999999995</v>
      </c>
      <c r="J1814" s="8">
        <v>1.7256</v>
      </c>
      <c r="K1814" s="8" t="s">
        <v>1385</v>
      </c>
      <c r="L1814" s="8">
        <v>740</v>
      </c>
      <c r="M1814" s="8" t="s">
        <v>1426</v>
      </c>
      <c r="N1814" s="89" t="s">
        <v>1642</v>
      </c>
      <c r="O1814" s="8"/>
      <c r="P1814" s="8">
        <v>60</v>
      </c>
      <c r="Q1814" s="8">
        <v>0</v>
      </c>
    </row>
    <row r="1815" spans="1:17">
      <c r="A1815" s="9" t="s">
        <v>4032</v>
      </c>
      <c r="B1815" s="9" t="s">
        <v>336</v>
      </c>
      <c r="C1815" s="9" t="s">
        <v>24</v>
      </c>
      <c r="D1815" s="9" t="s">
        <v>10</v>
      </c>
      <c r="E1815" s="9" t="s">
        <v>1408</v>
      </c>
      <c r="F1815" s="9" t="s">
        <v>1384</v>
      </c>
      <c r="G1815" s="9">
        <v>5.54</v>
      </c>
      <c r="H1815" s="9">
        <v>9.0500000000000007</v>
      </c>
      <c r="I1815" s="9">
        <v>5.7700000000000001E-2</v>
      </c>
      <c r="J1815" s="9">
        <v>0.13800000000000001</v>
      </c>
      <c r="K1815" s="9" t="s">
        <v>1358</v>
      </c>
      <c r="L1815" s="9">
        <v>606</v>
      </c>
      <c r="M1815" s="9" t="s">
        <v>1377</v>
      </c>
      <c r="N1815" s="90" t="s">
        <v>3317</v>
      </c>
      <c r="O1815" s="9" t="s">
        <v>1540</v>
      </c>
      <c r="P1815" s="9">
        <v>48</v>
      </c>
      <c r="Q1815" s="9">
        <v>1.51</v>
      </c>
    </row>
    <row r="1816" spans="1:17">
      <c r="A1816" s="8" t="s">
        <v>4033</v>
      </c>
      <c r="B1816" s="8" t="s">
        <v>483</v>
      </c>
      <c r="C1816" s="8" t="s">
        <v>32</v>
      </c>
      <c r="D1816" s="8" t="s">
        <v>31</v>
      </c>
      <c r="E1816" s="8" t="s">
        <v>1374</v>
      </c>
      <c r="F1816" s="8" t="s">
        <v>1375</v>
      </c>
      <c r="G1816" s="8">
        <v>86.51</v>
      </c>
      <c r="H1816" s="8">
        <v>10.220000000000001</v>
      </c>
      <c r="I1816" s="8">
        <v>1.5365</v>
      </c>
      <c r="J1816" s="8">
        <v>2.8003999999999998</v>
      </c>
      <c r="K1816" s="8" t="s">
        <v>1376</v>
      </c>
      <c r="L1816" s="8">
        <v>878</v>
      </c>
      <c r="M1816" s="8" t="s">
        <v>1386</v>
      </c>
      <c r="N1816" s="89" t="s">
        <v>864</v>
      </c>
      <c r="O1816" s="8"/>
      <c r="P1816" s="8">
        <v>36</v>
      </c>
      <c r="Q1816" s="8">
        <v>28.1</v>
      </c>
    </row>
    <row r="1817" spans="1:17">
      <c r="A1817" s="9" t="s">
        <v>4034</v>
      </c>
      <c r="B1817" s="9" t="s">
        <v>155</v>
      </c>
      <c r="C1817" s="9" t="s">
        <v>41</v>
      </c>
      <c r="D1817" s="9" t="s">
        <v>31</v>
      </c>
      <c r="E1817" s="9" t="s">
        <v>1380</v>
      </c>
      <c r="F1817" s="9" t="s">
        <v>1384</v>
      </c>
      <c r="G1817" s="9">
        <v>87.84</v>
      </c>
      <c r="H1817" s="9">
        <v>14.41</v>
      </c>
      <c r="I1817" s="9">
        <v>1.014</v>
      </c>
      <c r="J1817" s="9">
        <v>1.1940999999999999</v>
      </c>
      <c r="K1817" s="9" t="s">
        <v>1358</v>
      </c>
      <c r="L1817" s="9">
        <v>562</v>
      </c>
      <c r="M1817" s="9" t="s">
        <v>1396</v>
      </c>
      <c r="N1817" s="90" t="s">
        <v>1198</v>
      </c>
      <c r="O1817" s="9" t="s">
        <v>2166</v>
      </c>
      <c r="P1817" s="9">
        <v>180</v>
      </c>
      <c r="Q1817" s="9">
        <v>38.03</v>
      </c>
    </row>
    <row r="1818" spans="1:17">
      <c r="A1818" s="8" t="s">
        <v>4035</v>
      </c>
      <c r="B1818" s="8" t="s">
        <v>1241</v>
      </c>
      <c r="C1818" s="8" t="s">
        <v>35</v>
      </c>
      <c r="D1818" s="8" t="s">
        <v>44</v>
      </c>
      <c r="E1818" s="8" t="s">
        <v>1411</v>
      </c>
      <c r="F1818" s="8" t="s">
        <v>1390</v>
      </c>
      <c r="G1818" s="8">
        <v>47.46</v>
      </c>
      <c r="H1818" s="8">
        <v>18.45</v>
      </c>
      <c r="I1818" s="8">
        <v>0.85170000000000001</v>
      </c>
      <c r="J1818" s="8">
        <v>4.3613</v>
      </c>
      <c r="K1818" s="8" t="s">
        <v>1376</v>
      </c>
      <c r="L1818" s="8">
        <v>816</v>
      </c>
      <c r="M1818" s="8" t="s">
        <v>1396</v>
      </c>
      <c r="N1818" s="89" t="s">
        <v>4036</v>
      </c>
      <c r="O1818" s="8" t="s">
        <v>885</v>
      </c>
      <c r="P1818" s="8">
        <v>12</v>
      </c>
      <c r="Q1818" s="8">
        <v>13.42</v>
      </c>
    </row>
    <row r="1819" spans="1:17">
      <c r="A1819" s="9" t="s">
        <v>4037</v>
      </c>
      <c r="B1819" s="9" t="s">
        <v>608</v>
      </c>
      <c r="C1819" s="9" t="s">
        <v>24</v>
      </c>
      <c r="D1819" s="9" t="s">
        <v>44</v>
      </c>
      <c r="E1819" s="9" t="s">
        <v>1411</v>
      </c>
      <c r="F1819" s="9" t="s">
        <v>1390</v>
      </c>
      <c r="G1819" s="9">
        <v>21.83</v>
      </c>
      <c r="H1819" s="9">
        <v>17.899999999999999</v>
      </c>
      <c r="I1819" s="9">
        <v>0.40760000000000002</v>
      </c>
      <c r="J1819" s="9">
        <v>0.78810000000000002</v>
      </c>
      <c r="K1819" s="9" t="s">
        <v>1376</v>
      </c>
      <c r="L1819" s="9">
        <v>690</v>
      </c>
      <c r="M1819" s="9" t="s">
        <v>1396</v>
      </c>
      <c r="N1819" s="90" t="s">
        <v>1673</v>
      </c>
      <c r="O1819" s="9" t="s">
        <v>4038</v>
      </c>
      <c r="P1819" s="9">
        <v>36</v>
      </c>
      <c r="Q1819" s="9">
        <v>10.85</v>
      </c>
    </row>
    <row r="1820" spans="1:17">
      <c r="A1820" s="8" t="s">
        <v>4039</v>
      </c>
      <c r="B1820" s="8" t="s">
        <v>735</v>
      </c>
      <c r="C1820" s="8" t="s">
        <v>28</v>
      </c>
      <c r="D1820" s="8" t="s">
        <v>44</v>
      </c>
      <c r="E1820" s="8" t="s">
        <v>1400</v>
      </c>
      <c r="F1820" s="8" t="s">
        <v>1384</v>
      </c>
      <c r="G1820" s="8">
        <v>48.61</v>
      </c>
      <c r="H1820" s="8">
        <v>17.559999999999999</v>
      </c>
      <c r="I1820" s="8">
        <v>0.6381</v>
      </c>
      <c r="J1820" s="8">
        <v>2.4165000000000001</v>
      </c>
      <c r="K1820" s="8" t="s">
        <v>1395</v>
      </c>
      <c r="L1820" s="8">
        <v>555</v>
      </c>
      <c r="M1820" s="8" t="s">
        <v>1403</v>
      </c>
      <c r="N1820" s="89" t="s">
        <v>4040</v>
      </c>
      <c r="O1820" s="8" t="s">
        <v>416</v>
      </c>
      <c r="P1820" s="8">
        <v>24</v>
      </c>
      <c r="Q1820" s="8">
        <v>41.35</v>
      </c>
    </row>
    <row r="1821" spans="1:17">
      <c r="A1821" s="9" t="s">
        <v>4041</v>
      </c>
      <c r="B1821" s="9" t="s">
        <v>394</v>
      </c>
      <c r="C1821" s="9" t="s">
        <v>41</v>
      </c>
      <c r="D1821" s="9" t="s">
        <v>10</v>
      </c>
      <c r="E1821" s="9" t="s">
        <v>1389</v>
      </c>
      <c r="F1821" s="9" t="s">
        <v>1384</v>
      </c>
      <c r="G1821" s="9">
        <v>49.71</v>
      </c>
      <c r="H1821" s="9">
        <v>14.08</v>
      </c>
      <c r="I1821" s="9">
        <v>0.68720000000000003</v>
      </c>
      <c r="J1821" s="9">
        <v>1.1587000000000001</v>
      </c>
      <c r="K1821" s="9" t="s">
        <v>1385</v>
      </c>
      <c r="L1821" s="9">
        <v>883</v>
      </c>
      <c r="M1821" s="9" t="s">
        <v>1381</v>
      </c>
      <c r="N1821" s="90" t="s">
        <v>3714</v>
      </c>
      <c r="O1821" s="9"/>
      <c r="P1821" s="9">
        <v>60</v>
      </c>
      <c r="Q1821" s="9">
        <v>0</v>
      </c>
    </row>
    <row r="1822" spans="1:17">
      <c r="A1822" s="8" t="s">
        <v>4042</v>
      </c>
      <c r="B1822" s="8" t="s">
        <v>658</v>
      </c>
      <c r="C1822" s="8" t="s">
        <v>38</v>
      </c>
      <c r="D1822" s="8" t="s">
        <v>44</v>
      </c>
      <c r="E1822" s="8" t="s">
        <v>1380</v>
      </c>
      <c r="F1822" s="8" t="s">
        <v>1375</v>
      </c>
      <c r="G1822" s="8">
        <v>91.75</v>
      </c>
      <c r="H1822" s="8">
        <v>18.27</v>
      </c>
      <c r="I1822" s="8">
        <v>1.1321000000000001</v>
      </c>
      <c r="J1822" s="8">
        <v>4.5925000000000002</v>
      </c>
      <c r="K1822" s="8" t="s">
        <v>1385</v>
      </c>
      <c r="L1822" s="8">
        <v>609</v>
      </c>
      <c r="M1822" s="8" t="s">
        <v>1381</v>
      </c>
      <c r="N1822" s="89" t="s">
        <v>186</v>
      </c>
      <c r="O1822" s="8"/>
      <c r="P1822" s="8">
        <v>24</v>
      </c>
      <c r="Q1822" s="8">
        <v>0</v>
      </c>
    </row>
    <row r="1823" spans="1:17">
      <c r="A1823" s="9" t="s">
        <v>4043</v>
      </c>
      <c r="B1823" s="9" t="s">
        <v>1246</v>
      </c>
      <c r="C1823" s="9" t="s">
        <v>7</v>
      </c>
      <c r="D1823" s="9" t="s">
        <v>44</v>
      </c>
      <c r="E1823" s="9" t="s">
        <v>1408</v>
      </c>
      <c r="F1823" s="9" t="s">
        <v>1384</v>
      </c>
      <c r="G1823" s="9">
        <v>50.1</v>
      </c>
      <c r="H1823" s="9">
        <v>13.3</v>
      </c>
      <c r="I1823" s="9">
        <v>0.82269999999999999</v>
      </c>
      <c r="J1823" s="9">
        <v>1.1476</v>
      </c>
      <c r="K1823" s="9" t="s">
        <v>1376</v>
      </c>
      <c r="L1823" s="9">
        <v>694</v>
      </c>
      <c r="M1823" s="9" t="s">
        <v>1403</v>
      </c>
      <c r="N1823" s="90" t="s">
        <v>2864</v>
      </c>
      <c r="O1823" s="9" t="s">
        <v>2230</v>
      </c>
      <c r="P1823" s="9">
        <v>60</v>
      </c>
      <c r="Q1823" s="9">
        <v>46.27</v>
      </c>
    </row>
    <row r="1824" spans="1:17">
      <c r="A1824" s="8" t="s">
        <v>4044</v>
      </c>
      <c r="B1824" s="8" t="s">
        <v>798</v>
      </c>
      <c r="C1824" s="8" t="s">
        <v>28</v>
      </c>
      <c r="D1824" s="8" t="s">
        <v>44</v>
      </c>
      <c r="E1824" s="8" t="s">
        <v>1389</v>
      </c>
      <c r="F1824" s="8" t="s">
        <v>1375</v>
      </c>
      <c r="G1824" s="8">
        <v>93.04</v>
      </c>
      <c r="H1824" s="8">
        <v>10.63</v>
      </c>
      <c r="I1824" s="8">
        <v>1.4119999999999999</v>
      </c>
      <c r="J1824" s="8">
        <v>2.0057999999999998</v>
      </c>
      <c r="K1824" s="8"/>
      <c r="L1824" s="8">
        <v>704</v>
      </c>
      <c r="M1824" s="8" t="s">
        <v>1403</v>
      </c>
      <c r="N1824" s="89" t="s">
        <v>3997</v>
      </c>
      <c r="O1824" s="8" t="s">
        <v>98</v>
      </c>
      <c r="P1824" s="8">
        <v>60</v>
      </c>
      <c r="Q1824" s="8">
        <v>23.91</v>
      </c>
    </row>
    <row r="1825" spans="1:17">
      <c r="A1825" s="9" t="s">
        <v>4045</v>
      </c>
      <c r="B1825" s="9" t="s">
        <v>251</v>
      </c>
      <c r="C1825" s="9" t="s">
        <v>35</v>
      </c>
      <c r="D1825" s="9" t="s">
        <v>23</v>
      </c>
      <c r="E1825" s="9" t="s">
        <v>1411</v>
      </c>
      <c r="F1825" s="9" t="s">
        <v>1384</v>
      </c>
      <c r="G1825" s="9">
        <v>79.39</v>
      </c>
      <c r="H1825" s="9">
        <v>16.34</v>
      </c>
      <c r="I1825" s="9">
        <v>0.70220000000000005</v>
      </c>
      <c r="J1825" s="9">
        <v>3.9001000000000001</v>
      </c>
      <c r="K1825" s="9" t="s">
        <v>1376</v>
      </c>
      <c r="L1825" s="9">
        <v>782</v>
      </c>
      <c r="M1825" s="9" t="s">
        <v>1377</v>
      </c>
      <c r="N1825" s="90" t="s">
        <v>3071</v>
      </c>
      <c r="O1825" s="9" t="s">
        <v>2788</v>
      </c>
      <c r="P1825" s="9">
        <v>24</v>
      </c>
      <c r="Q1825" s="9">
        <v>58.29</v>
      </c>
    </row>
    <row r="1826" spans="1:17">
      <c r="A1826" s="8" t="s">
        <v>4046</v>
      </c>
      <c r="B1826" s="8" t="s">
        <v>456</v>
      </c>
      <c r="C1826" s="8" t="s">
        <v>24</v>
      </c>
      <c r="D1826" s="8" t="s">
        <v>10</v>
      </c>
      <c r="E1826" s="8" t="s">
        <v>1411</v>
      </c>
      <c r="F1826" s="8" t="s">
        <v>1390</v>
      </c>
      <c r="G1826" s="8">
        <v>66.239999999999995</v>
      </c>
      <c r="H1826" s="8">
        <v>18.46</v>
      </c>
      <c r="I1826" s="8">
        <v>0.91510000000000002</v>
      </c>
      <c r="J1826" s="8">
        <v>6.0873999999999997</v>
      </c>
      <c r="K1826" s="8" t="s">
        <v>1395</v>
      </c>
      <c r="L1826" s="8">
        <v>565</v>
      </c>
      <c r="M1826" s="8" t="s">
        <v>1386</v>
      </c>
      <c r="N1826" s="89" t="s">
        <v>2773</v>
      </c>
      <c r="O1826" s="8"/>
      <c r="P1826" s="8">
        <v>12</v>
      </c>
      <c r="Q1826" s="8">
        <v>32.590000000000003</v>
      </c>
    </row>
    <row r="1827" spans="1:17">
      <c r="A1827" s="9" t="s">
        <v>4047</v>
      </c>
      <c r="B1827" s="9" t="s">
        <v>1201</v>
      </c>
      <c r="C1827" s="9" t="s">
        <v>28</v>
      </c>
      <c r="D1827" s="9" t="s">
        <v>1360</v>
      </c>
      <c r="E1827" s="9" t="s">
        <v>1400</v>
      </c>
      <c r="F1827" s="9" t="s">
        <v>1390</v>
      </c>
      <c r="G1827" s="9">
        <v>62.87</v>
      </c>
      <c r="H1827" s="9">
        <v>15.68</v>
      </c>
      <c r="I1827" s="9">
        <v>0.46429999999999999</v>
      </c>
      <c r="J1827" s="9">
        <v>5.6947000000000001</v>
      </c>
      <c r="K1827" s="9" t="s">
        <v>1395</v>
      </c>
      <c r="L1827" s="9">
        <v>770</v>
      </c>
      <c r="M1827" s="9" t="s">
        <v>1403</v>
      </c>
      <c r="N1827" s="90" t="s">
        <v>1603</v>
      </c>
      <c r="O1827" s="9" t="s">
        <v>2809</v>
      </c>
      <c r="P1827" s="9">
        <v>12</v>
      </c>
      <c r="Q1827" s="9">
        <v>16.75</v>
      </c>
    </row>
    <row r="1828" spans="1:17">
      <c r="A1828" s="8" t="s">
        <v>4048</v>
      </c>
      <c r="B1828" s="8" t="s">
        <v>1254</v>
      </c>
      <c r="C1828" s="8" t="s">
        <v>16</v>
      </c>
      <c r="D1828" s="8" t="s">
        <v>1360</v>
      </c>
      <c r="E1828" s="8" t="s">
        <v>1408</v>
      </c>
      <c r="F1828" s="8" t="s">
        <v>1375</v>
      </c>
      <c r="G1828" s="8">
        <v>35.909999999999997</v>
      </c>
      <c r="H1828" s="8">
        <v>18.260000000000002</v>
      </c>
      <c r="I1828" s="8">
        <v>0.19539999999999999</v>
      </c>
      <c r="J1828" s="8">
        <v>1.7972999999999999</v>
      </c>
      <c r="K1828" s="8" t="s">
        <v>1412</v>
      </c>
      <c r="L1828" s="8">
        <v>731</v>
      </c>
      <c r="M1828" s="8" t="s">
        <v>1426</v>
      </c>
      <c r="N1828" s="89" t="s">
        <v>1708</v>
      </c>
      <c r="O1828" s="8"/>
      <c r="P1828" s="8">
        <v>24</v>
      </c>
      <c r="Q1828" s="8">
        <v>28.14</v>
      </c>
    </row>
    <row r="1829" spans="1:17">
      <c r="A1829" s="9" t="s">
        <v>4049</v>
      </c>
      <c r="B1829" s="9" t="s">
        <v>317</v>
      </c>
      <c r="C1829" s="9" t="s">
        <v>7</v>
      </c>
      <c r="D1829" s="9" t="s">
        <v>10</v>
      </c>
      <c r="E1829" s="9" t="s">
        <v>1389</v>
      </c>
      <c r="F1829" s="9" t="s">
        <v>1390</v>
      </c>
      <c r="G1829" s="9">
        <v>61.32</v>
      </c>
      <c r="H1829" s="9">
        <v>13.64</v>
      </c>
      <c r="I1829" s="9">
        <v>1.1540999999999999</v>
      </c>
      <c r="J1829" s="9">
        <v>5.4954000000000001</v>
      </c>
      <c r="K1829" s="9" t="s">
        <v>1385</v>
      </c>
      <c r="L1829" s="9">
        <v>665</v>
      </c>
      <c r="M1829" s="9" t="s">
        <v>1426</v>
      </c>
      <c r="N1829" s="90" t="s">
        <v>1640</v>
      </c>
      <c r="O1829" s="9"/>
      <c r="P1829" s="9">
        <v>12</v>
      </c>
      <c r="Q1829" s="9">
        <v>0</v>
      </c>
    </row>
    <row r="1830" spans="1:17">
      <c r="A1830" s="8" t="s">
        <v>4050</v>
      </c>
      <c r="B1830" s="8" t="s">
        <v>817</v>
      </c>
      <c r="C1830" s="8" t="s">
        <v>16</v>
      </c>
      <c r="D1830" s="8" t="s">
        <v>10</v>
      </c>
      <c r="E1830" s="8" t="s">
        <v>1374</v>
      </c>
      <c r="F1830" s="8" t="s">
        <v>1375</v>
      </c>
      <c r="G1830" s="8">
        <v>93.39</v>
      </c>
      <c r="H1830" s="8">
        <v>17.489999999999998</v>
      </c>
      <c r="I1830" s="8">
        <v>0.88849999999999996</v>
      </c>
      <c r="J1830" s="8">
        <v>4.6394000000000002</v>
      </c>
      <c r="K1830" s="8" t="s">
        <v>1385</v>
      </c>
      <c r="L1830" s="8">
        <v>751</v>
      </c>
      <c r="M1830" s="8" t="s">
        <v>1403</v>
      </c>
      <c r="N1830" s="89" t="s">
        <v>2484</v>
      </c>
      <c r="O1830" s="8" t="s">
        <v>1462</v>
      </c>
      <c r="P1830" s="8">
        <v>24</v>
      </c>
      <c r="Q1830" s="8">
        <v>0</v>
      </c>
    </row>
    <row r="1831" spans="1:17">
      <c r="A1831" s="9" t="s">
        <v>4051</v>
      </c>
      <c r="B1831" s="9" t="s">
        <v>573</v>
      </c>
      <c r="C1831" s="9" t="s">
        <v>24</v>
      </c>
      <c r="D1831" s="9" t="s">
        <v>23</v>
      </c>
      <c r="E1831" s="9" t="s">
        <v>1408</v>
      </c>
      <c r="F1831" s="9" t="s">
        <v>1390</v>
      </c>
      <c r="G1831" s="9">
        <v>45.38</v>
      </c>
      <c r="H1831" s="9">
        <v>11.45</v>
      </c>
      <c r="I1831" s="9">
        <v>0.74180000000000001</v>
      </c>
      <c r="J1831" s="9">
        <v>0.52869999999999995</v>
      </c>
      <c r="K1831" s="9" t="s">
        <v>1358</v>
      </c>
      <c r="L1831" s="9">
        <v>572</v>
      </c>
      <c r="M1831" s="9" t="s">
        <v>1377</v>
      </c>
      <c r="N1831" s="90" t="s">
        <v>2779</v>
      </c>
      <c r="O1831" s="9" t="s">
        <v>4052</v>
      </c>
      <c r="P1831" s="9">
        <v>180</v>
      </c>
      <c r="Q1831" s="9">
        <v>35.83</v>
      </c>
    </row>
    <row r="1832" spans="1:17">
      <c r="A1832" s="8" t="s">
        <v>4053</v>
      </c>
      <c r="B1832" s="8" t="s">
        <v>1184</v>
      </c>
      <c r="C1832" s="8" t="s">
        <v>28</v>
      </c>
      <c r="D1832" s="8" t="s">
        <v>31</v>
      </c>
      <c r="E1832" s="8" t="s">
        <v>1389</v>
      </c>
      <c r="F1832" s="8" t="s">
        <v>1390</v>
      </c>
      <c r="G1832" s="8">
        <v>83.16</v>
      </c>
      <c r="H1832" s="8">
        <v>8.43</v>
      </c>
      <c r="I1832" s="8">
        <v>0.61140000000000005</v>
      </c>
      <c r="J1832" s="8">
        <v>2.6225000000000001</v>
      </c>
      <c r="K1832" s="8" t="s">
        <v>1395</v>
      </c>
      <c r="L1832" s="8">
        <v>892</v>
      </c>
      <c r="M1832" s="8" t="s">
        <v>1403</v>
      </c>
      <c r="N1832" s="89" t="s">
        <v>1599</v>
      </c>
      <c r="O1832" s="8" t="s">
        <v>1895</v>
      </c>
      <c r="P1832" s="8">
        <v>36</v>
      </c>
      <c r="Q1832" s="8">
        <v>74.180000000000007</v>
      </c>
    </row>
    <row r="1833" spans="1:17">
      <c r="A1833" s="9" t="s">
        <v>4054</v>
      </c>
      <c r="B1833" s="9" t="s">
        <v>1226</v>
      </c>
      <c r="C1833" s="9" t="s">
        <v>12</v>
      </c>
      <c r="D1833" s="9" t="s">
        <v>23</v>
      </c>
      <c r="E1833" s="9" t="s">
        <v>1408</v>
      </c>
      <c r="F1833" s="9" t="s">
        <v>1384</v>
      </c>
      <c r="G1833" s="9">
        <v>87.21</v>
      </c>
      <c r="H1833" s="9">
        <v>12.64</v>
      </c>
      <c r="I1833" s="9">
        <v>0.9839</v>
      </c>
      <c r="J1833" s="9">
        <v>0.99939999999999996</v>
      </c>
      <c r="K1833" s="9" t="s">
        <v>1358</v>
      </c>
      <c r="L1833" s="9">
        <v>610</v>
      </c>
      <c r="M1833" s="9" t="s">
        <v>1381</v>
      </c>
      <c r="N1833" s="90" t="s">
        <v>2025</v>
      </c>
      <c r="O1833" s="9"/>
      <c r="P1833" s="9">
        <v>240</v>
      </c>
      <c r="Q1833" s="9">
        <v>33.67</v>
      </c>
    </row>
    <row r="1834" spans="1:17">
      <c r="A1834" s="8" t="s">
        <v>4055</v>
      </c>
      <c r="B1834" s="8" t="s">
        <v>155</v>
      </c>
      <c r="C1834" s="8" t="s">
        <v>38</v>
      </c>
      <c r="D1834" s="8" t="s">
        <v>10</v>
      </c>
      <c r="E1834" s="8" t="s">
        <v>1411</v>
      </c>
      <c r="F1834" s="8" t="s">
        <v>1375</v>
      </c>
      <c r="G1834" s="8">
        <v>73.069999999999993</v>
      </c>
      <c r="H1834" s="8">
        <v>14.33</v>
      </c>
      <c r="I1834" s="8">
        <v>1.2915000000000001</v>
      </c>
      <c r="J1834" s="8">
        <v>1.7126999999999999</v>
      </c>
      <c r="K1834" s="8" t="s">
        <v>1358</v>
      </c>
      <c r="L1834" s="8">
        <v>562</v>
      </c>
      <c r="M1834" s="8" t="s">
        <v>1377</v>
      </c>
      <c r="N1834" s="89" t="s">
        <v>115</v>
      </c>
      <c r="O1834" s="8" t="s">
        <v>2259</v>
      </c>
      <c r="P1834" s="8">
        <v>60</v>
      </c>
      <c r="Q1834" s="8">
        <v>49.24</v>
      </c>
    </row>
    <row r="1835" spans="1:17">
      <c r="A1835" s="9" t="s">
        <v>4056</v>
      </c>
      <c r="B1835" s="9" t="s">
        <v>1098</v>
      </c>
      <c r="C1835" s="9" t="s">
        <v>24</v>
      </c>
      <c r="D1835" s="9" t="s">
        <v>23</v>
      </c>
      <c r="E1835" s="9" t="s">
        <v>1411</v>
      </c>
      <c r="F1835" s="9" t="s">
        <v>1375</v>
      </c>
      <c r="G1835" s="9">
        <v>58.94</v>
      </c>
      <c r="H1835" s="9">
        <v>15.34</v>
      </c>
      <c r="I1835" s="9">
        <v>0.58230000000000004</v>
      </c>
      <c r="J1835" s="9">
        <v>5.3292999999999999</v>
      </c>
      <c r="K1835" s="9" t="s">
        <v>1358</v>
      </c>
      <c r="L1835" s="9">
        <v>761</v>
      </c>
      <c r="M1835" s="9" t="s">
        <v>1403</v>
      </c>
      <c r="N1835" s="90" t="s">
        <v>1439</v>
      </c>
      <c r="O1835" s="9" t="s">
        <v>1895</v>
      </c>
      <c r="P1835" s="9">
        <v>12</v>
      </c>
      <c r="Q1835" s="9">
        <v>18.68</v>
      </c>
    </row>
    <row r="1836" spans="1:17">
      <c r="A1836" s="8" t="s">
        <v>4057</v>
      </c>
      <c r="B1836" s="8" t="s">
        <v>423</v>
      </c>
      <c r="C1836" s="8" t="s">
        <v>28</v>
      </c>
      <c r="D1836" s="8" t="s">
        <v>10</v>
      </c>
      <c r="E1836" s="8" t="s">
        <v>1400</v>
      </c>
      <c r="F1836" s="8" t="s">
        <v>1375</v>
      </c>
      <c r="G1836" s="8">
        <v>59.97</v>
      </c>
      <c r="H1836" s="8">
        <v>16.12</v>
      </c>
      <c r="I1836" s="8">
        <v>0.84079999999999999</v>
      </c>
      <c r="J1836" s="8">
        <v>1.7033</v>
      </c>
      <c r="K1836" s="8" t="s">
        <v>1412</v>
      </c>
      <c r="L1836" s="8">
        <v>780</v>
      </c>
      <c r="M1836" s="8" t="s">
        <v>1426</v>
      </c>
      <c r="N1836" s="89" t="s">
        <v>2301</v>
      </c>
      <c r="O1836" s="8"/>
      <c r="P1836" s="8">
        <v>48</v>
      </c>
      <c r="Q1836" s="8">
        <v>32.03</v>
      </c>
    </row>
    <row r="1837" spans="1:17">
      <c r="A1837" s="9" t="s">
        <v>4058</v>
      </c>
      <c r="B1837" s="9" t="s">
        <v>1041</v>
      </c>
      <c r="C1837" s="9" t="s">
        <v>16</v>
      </c>
      <c r="D1837" s="9" t="s">
        <v>1360</v>
      </c>
      <c r="E1837" s="9" t="s">
        <v>1400</v>
      </c>
      <c r="F1837" s="9" t="s">
        <v>1375</v>
      </c>
      <c r="G1837" s="9">
        <v>77.819999999999993</v>
      </c>
      <c r="H1837" s="9">
        <v>15.94</v>
      </c>
      <c r="I1837" s="9">
        <v>0.91669999999999996</v>
      </c>
      <c r="J1837" s="9">
        <v>1.1396999999999999</v>
      </c>
      <c r="K1837" s="9" t="s">
        <v>1376</v>
      </c>
      <c r="L1837" s="9">
        <v>610</v>
      </c>
      <c r="M1837" s="9" t="s">
        <v>1426</v>
      </c>
      <c r="N1837" s="90" t="s">
        <v>1804</v>
      </c>
      <c r="O1837" s="9"/>
      <c r="P1837" s="9">
        <v>180</v>
      </c>
      <c r="Q1837" s="9">
        <v>45.78</v>
      </c>
    </row>
    <row r="1838" spans="1:17">
      <c r="A1838" s="8" t="s">
        <v>4059</v>
      </c>
      <c r="B1838" s="8" t="s">
        <v>1035</v>
      </c>
      <c r="C1838" s="8" t="s">
        <v>12</v>
      </c>
      <c r="D1838" s="8" t="s">
        <v>1360</v>
      </c>
      <c r="E1838" s="8" t="s">
        <v>1389</v>
      </c>
      <c r="F1838" s="8" t="s">
        <v>1390</v>
      </c>
      <c r="G1838" s="8">
        <v>45.29</v>
      </c>
      <c r="H1838" s="8">
        <v>15.6</v>
      </c>
      <c r="I1838" s="8">
        <v>0.7782</v>
      </c>
      <c r="J1838" s="8">
        <v>1.2743</v>
      </c>
      <c r="K1838" s="8" t="s">
        <v>1376</v>
      </c>
      <c r="L1838" s="8">
        <v>768</v>
      </c>
      <c r="M1838" s="8" t="s">
        <v>1403</v>
      </c>
      <c r="N1838" s="89" t="s">
        <v>1501</v>
      </c>
      <c r="O1838" s="8" t="s">
        <v>4060</v>
      </c>
      <c r="P1838" s="8">
        <v>48</v>
      </c>
      <c r="Q1838" s="8">
        <v>6.01</v>
      </c>
    </row>
    <row r="1839" spans="1:17">
      <c r="A1839" s="9" t="s">
        <v>4061</v>
      </c>
      <c r="B1839" s="9" t="s">
        <v>1234</v>
      </c>
      <c r="C1839" s="9" t="s">
        <v>28</v>
      </c>
      <c r="D1839" s="9" t="s">
        <v>31</v>
      </c>
      <c r="E1839" s="9" t="s">
        <v>1411</v>
      </c>
      <c r="F1839" s="9" t="s">
        <v>1375</v>
      </c>
      <c r="G1839" s="9">
        <v>55.19</v>
      </c>
      <c r="H1839" s="9">
        <v>15.07</v>
      </c>
      <c r="I1839" s="9">
        <v>0.62039999999999995</v>
      </c>
      <c r="J1839" s="9">
        <v>1.3149999999999999</v>
      </c>
      <c r="K1839" s="9" t="s">
        <v>1385</v>
      </c>
      <c r="L1839" s="9">
        <v>773</v>
      </c>
      <c r="M1839" s="9" t="s">
        <v>1377</v>
      </c>
      <c r="N1839" s="90" t="s">
        <v>4062</v>
      </c>
      <c r="O1839" s="9" t="s">
        <v>3043</v>
      </c>
      <c r="P1839" s="9">
        <v>60</v>
      </c>
      <c r="Q1839" s="9">
        <v>0</v>
      </c>
    </row>
    <row r="1840" spans="1:17">
      <c r="A1840" s="8" t="s">
        <v>4063</v>
      </c>
      <c r="B1840" s="8" t="s">
        <v>672</v>
      </c>
      <c r="C1840" s="8" t="s">
        <v>35</v>
      </c>
      <c r="D1840" s="8" t="s">
        <v>10</v>
      </c>
      <c r="E1840" s="8" t="s">
        <v>1389</v>
      </c>
      <c r="F1840" s="8" t="s">
        <v>1375</v>
      </c>
      <c r="G1840" s="8">
        <v>37.04</v>
      </c>
      <c r="H1840" s="8">
        <v>17.420000000000002</v>
      </c>
      <c r="I1840" s="8">
        <v>0.70199999999999996</v>
      </c>
      <c r="J1840" s="8">
        <v>0.58109999999999995</v>
      </c>
      <c r="K1840" s="8" t="s">
        <v>1376</v>
      </c>
      <c r="L1840" s="8">
        <v>730</v>
      </c>
      <c r="M1840" s="8" t="s">
        <v>1377</v>
      </c>
      <c r="N1840" s="89" t="s">
        <v>4036</v>
      </c>
      <c r="O1840" s="8" t="s">
        <v>819</v>
      </c>
      <c r="P1840" s="8">
        <v>180</v>
      </c>
      <c r="Q1840" s="8">
        <v>26.82</v>
      </c>
    </row>
    <row r="1841" spans="1:17">
      <c r="A1841" s="9" t="s">
        <v>4064</v>
      </c>
      <c r="B1841" s="9" t="s">
        <v>1121</v>
      </c>
      <c r="C1841" s="9" t="s">
        <v>16</v>
      </c>
      <c r="D1841" s="9" t="s">
        <v>1360</v>
      </c>
      <c r="E1841" s="9" t="s">
        <v>1400</v>
      </c>
      <c r="F1841" s="9" t="s">
        <v>1384</v>
      </c>
      <c r="G1841" s="9">
        <v>68.27</v>
      </c>
      <c r="H1841" s="9">
        <v>9.67</v>
      </c>
      <c r="I1841" s="9">
        <v>0.40560000000000002</v>
      </c>
      <c r="J1841" s="9">
        <v>1.4395</v>
      </c>
      <c r="K1841" s="9" t="s">
        <v>1412</v>
      </c>
      <c r="L1841" s="9">
        <v>607</v>
      </c>
      <c r="M1841" s="9" t="s">
        <v>1381</v>
      </c>
      <c r="N1841" s="90" t="s">
        <v>444</v>
      </c>
      <c r="O1841" s="9"/>
      <c r="P1841" s="9">
        <v>60</v>
      </c>
      <c r="Q1841" s="9">
        <v>22.86</v>
      </c>
    </row>
    <row r="1842" spans="1:17">
      <c r="A1842" s="8" t="s">
        <v>4065</v>
      </c>
      <c r="B1842" s="8" t="s">
        <v>1168</v>
      </c>
      <c r="C1842" s="8" t="s">
        <v>7</v>
      </c>
      <c r="D1842" s="8" t="s">
        <v>10</v>
      </c>
      <c r="E1842" s="8" t="s">
        <v>1408</v>
      </c>
      <c r="F1842" s="8" t="s">
        <v>1375</v>
      </c>
      <c r="G1842" s="8">
        <v>96.08</v>
      </c>
      <c r="H1842" s="8">
        <v>10.15</v>
      </c>
      <c r="I1842" s="8">
        <v>0.89800000000000002</v>
      </c>
      <c r="J1842" s="8">
        <v>1.6025</v>
      </c>
      <c r="K1842" s="8" t="s">
        <v>1358</v>
      </c>
      <c r="L1842" s="8">
        <v>854</v>
      </c>
      <c r="M1842" s="8" t="s">
        <v>1426</v>
      </c>
      <c r="N1842" s="89" t="s">
        <v>3461</v>
      </c>
      <c r="O1842" s="8"/>
      <c r="P1842" s="8">
        <v>84</v>
      </c>
      <c r="Q1842" s="8">
        <v>85.04</v>
      </c>
    </row>
    <row r="1843" spans="1:17">
      <c r="A1843" s="9" t="s">
        <v>4066</v>
      </c>
      <c r="B1843" s="9" t="s">
        <v>677</v>
      </c>
      <c r="C1843" s="9" t="s">
        <v>38</v>
      </c>
      <c r="D1843" s="9" t="s">
        <v>1360</v>
      </c>
      <c r="E1843" s="9" t="s">
        <v>1389</v>
      </c>
      <c r="F1843" s="9" t="s">
        <v>1375</v>
      </c>
      <c r="G1843" s="9">
        <v>79.64</v>
      </c>
      <c r="H1843" s="9">
        <v>12.82</v>
      </c>
      <c r="I1843" s="9">
        <v>1.5576000000000001</v>
      </c>
      <c r="J1843" s="9">
        <v>1.1807000000000001</v>
      </c>
      <c r="K1843" s="9" t="s">
        <v>1376</v>
      </c>
      <c r="L1843" s="9">
        <v>880</v>
      </c>
      <c r="M1843" s="9" t="s">
        <v>1403</v>
      </c>
      <c r="N1843" s="90" t="s">
        <v>890</v>
      </c>
      <c r="O1843" s="9" t="s">
        <v>2596</v>
      </c>
      <c r="P1843" s="9">
        <v>120</v>
      </c>
      <c r="Q1843" s="9">
        <v>63.5</v>
      </c>
    </row>
    <row r="1844" spans="1:17">
      <c r="A1844" s="8" t="s">
        <v>4067</v>
      </c>
      <c r="B1844" s="8" t="s">
        <v>513</v>
      </c>
      <c r="C1844" s="8" t="s">
        <v>41</v>
      </c>
      <c r="D1844" s="8" t="s">
        <v>10</v>
      </c>
      <c r="E1844" s="8" t="s">
        <v>1380</v>
      </c>
      <c r="F1844" s="8" t="s">
        <v>1390</v>
      </c>
      <c r="G1844" s="8">
        <v>42.32</v>
      </c>
      <c r="H1844" s="8">
        <v>10.73</v>
      </c>
      <c r="I1844" s="8">
        <v>0.26200000000000001</v>
      </c>
      <c r="J1844" s="8">
        <v>1.9671000000000001</v>
      </c>
      <c r="K1844" s="8" t="s">
        <v>1412</v>
      </c>
      <c r="L1844" s="8">
        <v>576</v>
      </c>
      <c r="M1844" s="8" t="s">
        <v>1426</v>
      </c>
      <c r="N1844" s="89" t="s">
        <v>222</v>
      </c>
      <c r="O1844" s="8"/>
      <c r="P1844" s="8">
        <v>24</v>
      </c>
      <c r="Q1844" s="8">
        <v>24.35</v>
      </c>
    </row>
    <row r="1845" spans="1:17">
      <c r="A1845" s="9" t="s">
        <v>4068</v>
      </c>
      <c r="B1845" s="9" t="s">
        <v>1049</v>
      </c>
      <c r="C1845" s="9" t="s">
        <v>41</v>
      </c>
      <c r="D1845" s="9" t="s">
        <v>44</v>
      </c>
      <c r="E1845" s="9" t="s">
        <v>1411</v>
      </c>
      <c r="F1845" s="9" t="s">
        <v>1384</v>
      </c>
      <c r="G1845" s="9">
        <v>23.08</v>
      </c>
      <c r="H1845" s="9">
        <v>17.260000000000002</v>
      </c>
      <c r="I1845" s="9">
        <v>0.38490000000000002</v>
      </c>
      <c r="J1845" s="9">
        <v>0.66910000000000003</v>
      </c>
      <c r="K1845" s="9" t="s">
        <v>1385</v>
      </c>
      <c r="L1845" s="9">
        <v>886</v>
      </c>
      <c r="M1845" s="9" t="s">
        <v>1381</v>
      </c>
      <c r="N1845" s="90" t="s">
        <v>1728</v>
      </c>
      <c r="O1845" s="9"/>
      <c r="P1845" s="9">
        <v>48</v>
      </c>
      <c r="Q1845" s="9">
        <v>0</v>
      </c>
    </row>
    <row r="1846" spans="1:17">
      <c r="A1846" s="8" t="s">
        <v>4069</v>
      </c>
      <c r="B1846" s="8" t="s">
        <v>1340</v>
      </c>
      <c r="C1846" s="8" t="s">
        <v>38</v>
      </c>
      <c r="D1846" s="8" t="s">
        <v>23</v>
      </c>
      <c r="E1846" s="8" t="s">
        <v>1411</v>
      </c>
      <c r="F1846" s="8" t="s">
        <v>1375</v>
      </c>
      <c r="G1846" s="8">
        <v>64.98</v>
      </c>
      <c r="H1846" s="8">
        <v>8.4700000000000006</v>
      </c>
      <c r="I1846" s="8">
        <v>0.68410000000000004</v>
      </c>
      <c r="J1846" s="8">
        <v>0.56269999999999998</v>
      </c>
      <c r="K1846" s="8" t="s">
        <v>1395</v>
      </c>
      <c r="L1846" s="8">
        <v>681</v>
      </c>
      <c r="M1846" s="8" t="s">
        <v>1403</v>
      </c>
      <c r="N1846" s="89" t="s">
        <v>382</v>
      </c>
      <c r="O1846" s="8" t="s">
        <v>2025</v>
      </c>
      <c r="P1846" s="8">
        <v>240</v>
      </c>
      <c r="Q1846" s="8">
        <v>12.46</v>
      </c>
    </row>
    <row r="1847" spans="1:17">
      <c r="A1847" s="9" t="s">
        <v>4070</v>
      </c>
      <c r="B1847" s="9" t="s">
        <v>315</v>
      </c>
      <c r="C1847" s="9" t="s">
        <v>32</v>
      </c>
      <c r="D1847" s="9" t="s">
        <v>31</v>
      </c>
      <c r="E1847" s="9" t="s">
        <v>1380</v>
      </c>
      <c r="F1847" s="9" t="s">
        <v>1384</v>
      </c>
      <c r="G1847" s="9">
        <v>61.5</v>
      </c>
      <c r="H1847" s="9">
        <v>14.96</v>
      </c>
      <c r="I1847" s="9">
        <v>0.52649999999999997</v>
      </c>
      <c r="J1847" s="9">
        <v>1.7102999999999999</v>
      </c>
      <c r="K1847" s="9"/>
      <c r="L1847" s="9">
        <v>737</v>
      </c>
      <c r="M1847" s="9" t="s">
        <v>1377</v>
      </c>
      <c r="N1847" s="90" t="s">
        <v>3642</v>
      </c>
      <c r="O1847" s="9" t="s">
        <v>2467</v>
      </c>
      <c r="P1847" s="9">
        <v>48</v>
      </c>
      <c r="Q1847" s="9">
        <v>36.86</v>
      </c>
    </row>
    <row r="1848" spans="1:17">
      <c r="A1848" s="8" t="s">
        <v>4071</v>
      </c>
      <c r="B1848" s="8" t="s">
        <v>990</v>
      </c>
      <c r="C1848" s="8" t="s">
        <v>20</v>
      </c>
      <c r="D1848" s="8" t="s">
        <v>23</v>
      </c>
      <c r="E1848" s="8" t="s">
        <v>1411</v>
      </c>
      <c r="F1848" s="8" t="s">
        <v>1390</v>
      </c>
      <c r="G1848" s="8">
        <v>45.31</v>
      </c>
      <c r="H1848" s="8">
        <v>14.7</v>
      </c>
      <c r="I1848" s="8">
        <v>0.87360000000000004</v>
      </c>
      <c r="J1848" s="8">
        <v>0.58660000000000001</v>
      </c>
      <c r="K1848" s="8" t="s">
        <v>1358</v>
      </c>
      <c r="L1848" s="8">
        <v>649</v>
      </c>
      <c r="M1848" s="8" t="s">
        <v>1403</v>
      </c>
      <c r="N1848" s="89" t="s">
        <v>2795</v>
      </c>
      <c r="O1848" s="8" t="s">
        <v>2122</v>
      </c>
      <c r="P1848" s="8">
        <v>240</v>
      </c>
      <c r="Q1848" s="8">
        <v>15.98</v>
      </c>
    </row>
    <row r="1849" spans="1:17">
      <c r="A1849" s="9" t="s">
        <v>4072</v>
      </c>
      <c r="B1849" s="9" t="s">
        <v>223</v>
      </c>
      <c r="C1849" s="9" t="s">
        <v>32</v>
      </c>
      <c r="D1849" s="9" t="s">
        <v>44</v>
      </c>
      <c r="E1849" s="9" t="s">
        <v>1400</v>
      </c>
      <c r="F1849" s="9" t="s">
        <v>1375</v>
      </c>
      <c r="G1849" s="9">
        <v>25.6</v>
      </c>
      <c r="H1849" s="9">
        <v>17.190000000000001</v>
      </c>
      <c r="I1849" s="9">
        <v>0.43690000000000001</v>
      </c>
      <c r="J1849" s="9">
        <v>2.3372000000000002</v>
      </c>
      <c r="K1849" s="9" t="s">
        <v>1358</v>
      </c>
      <c r="L1849" s="9">
        <v>722</v>
      </c>
      <c r="M1849" s="9" t="s">
        <v>1386</v>
      </c>
      <c r="N1849" s="90" t="s">
        <v>2552</v>
      </c>
      <c r="O1849" s="9"/>
      <c r="P1849" s="9">
        <v>12</v>
      </c>
      <c r="Q1849" s="9">
        <v>13.71</v>
      </c>
    </row>
    <row r="1850" spans="1:17">
      <c r="A1850" s="8" t="s">
        <v>4073</v>
      </c>
      <c r="B1850" s="8" t="s">
        <v>1075</v>
      </c>
      <c r="C1850" s="8" t="s">
        <v>32</v>
      </c>
      <c r="D1850" s="8" t="s">
        <v>44</v>
      </c>
      <c r="E1850" s="8" t="s">
        <v>1408</v>
      </c>
      <c r="F1850" s="8" t="s">
        <v>1375</v>
      </c>
      <c r="G1850" s="8">
        <v>28.53</v>
      </c>
      <c r="H1850" s="8">
        <v>12.04</v>
      </c>
      <c r="I1850" s="8">
        <v>0.26029999999999998</v>
      </c>
      <c r="J1850" s="8">
        <v>2.5354000000000001</v>
      </c>
      <c r="K1850" s="8" t="s">
        <v>1412</v>
      </c>
      <c r="L1850" s="8">
        <v>745</v>
      </c>
      <c r="M1850" s="8" t="s">
        <v>1377</v>
      </c>
      <c r="N1850" s="89" t="s">
        <v>2433</v>
      </c>
      <c r="O1850" s="8" t="s">
        <v>2232</v>
      </c>
      <c r="P1850" s="8">
        <v>12</v>
      </c>
      <c r="Q1850" s="8">
        <v>19.45</v>
      </c>
    </row>
    <row r="1851" spans="1:17">
      <c r="A1851" s="9" t="s">
        <v>4074</v>
      </c>
      <c r="B1851" s="9" t="s">
        <v>1171</v>
      </c>
      <c r="C1851" s="9" t="s">
        <v>32</v>
      </c>
      <c r="D1851" s="9" t="s">
        <v>44</v>
      </c>
      <c r="E1851" s="9" t="s">
        <v>1389</v>
      </c>
      <c r="F1851" s="9" t="s">
        <v>1375</v>
      </c>
      <c r="G1851" s="9">
        <v>59.79</v>
      </c>
      <c r="H1851" s="9">
        <v>13.2</v>
      </c>
      <c r="I1851" s="9">
        <v>0.91159999999999997</v>
      </c>
      <c r="J1851" s="9">
        <v>0.70899999999999996</v>
      </c>
      <c r="K1851" s="9" t="s">
        <v>1376</v>
      </c>
      <c r="L1851" s="9">
        <v>684</v>
      </c>
      <c r="M1851" s="9" t="s">
        <v>1377</v>
      </c>
      <c r="N1851" s="90" t="s">
        <v>3279</v>
      </c>
      <c r="O1851" s="9" t="s">
        <v>2680</v>
      </c>
      <c r="P1851" s="9">
        <v>240</v>
      </c>
      <c r="Q1851" s="9">
        <v>36.950000000000003</v>
      </c>
    </row>
    <row r="1852" spans="1:17">
      <c r="A1852" s="8" t="s">
        <v>4075</v>
      </c>
      <c r="B1852" s="8" t="s">
        <v>708</v>
      </c>
      <c r="C1852" s="8" t="s">
        <v>12</v>
      </c>
      <c r="D1852" s="8" t="s">
        <v>31</v>
      </c>
      <c r="E1852" s="8" t="s">
        <v>1408</v>
      </c>
      <c r="F1852" s="8" t="s">
        <v>1375</v>
      </c>
      <c r="G1852" s="8">
        <v>81.73</v>
      </c>
      <c r="H1852" s="8">
        <v>16.22</v>
      </c>
      <c r="I1852" s="8">
        <v>1.1646000000000001</v>
      </c>
      <c r="J1852" s="8">
        <v>1.6335999999999999</v>
      </c>
      <c r="K1852" s="8" t="s">
        <v>1395</v>
      </c>
      <c r="L1852" s="8">
        <v>617</v>
      </c>
      <c r="M1852" s="8" t="s">
        <v>1396</v>
      </c>
      <c r="N1852" s="89" t="s">
        <v>2745</v>
      </c>
      <c r="O1852" s="8" t="s">
        <v>3289</v>
      </c>
      <c r="P1852" s="8">
        <v>84</v>
      </c>
      <c r="Q1852" s="8">
        <v>64.31</v>
      </c>
    </row>
    <row r="1853" spans="1:17">
      <c r="A1853" s="9" t="s">
        <v>4076</v>
      </c>
      <c r="B1853" s="9" t="s">
        <v>364</v>
      </c>
      <c r="C1853" s="9" t="s">
        <v>41</v>
      </c>
      <c r="D1853" s="9" t="s">
        <v>31</v>
      </c>
      <c r="E1853" s="9" t="s">
        <v>1380</v>
      </c>
      <c r="F1853" s="9" t="s">
        <v>1384</v>
      </c>
      <c r="G1853" s="9">
        <v>63.03</v>
      </c>
      <c r="H1853" s="9">
        <v>13.92</v>
      </c>
      <c r="I1853" s="9">
        <v>0.32569999999999999</v>
      </c>
      <c r="J1853" s="9">
        <v>0.78010000000000002</v>
      </c>
      <c r="K1853" s="9" t="s">
        <v>1358</v>
      </c>
      <c r="L1853" s="9">
        <v>565</v>
      </c>
      <c r="M1853" s="9" t="s">
        <v>1377</v>
      </c>
      <c r="N1853" s="90" t="s">
        <v>819</v>
      </c>
      <c r="O1853" s="9" t="s">
        <v>3394</v>
      </c>
      <c r="P1853" s="9">
        <v>240</v>
      </c>
      <c r="Q1853" s="9">
        <v>57.48</v>
      </c>
    </row>
    <row r="1854" spans="1:17">
      <c r="A1854" s="8" t="s">
        <v>4077</v>
      </c>
      <c r="B1854" s="8" t="s">
        <v>1153</v>
      </c>
      <c r="C1854" s="8" t="s">
        <v>38</v>
      </c>
      <c r="D1854" s="8" t="s">
        <v>10</v>
      </c>
      <c r="E1854" s="8" t="s">
        <v>1380</v>
      </c>
      <c r="F1854" s="8" t="s">
        <v>1390</v>
      </c>
      <c r="G1854" s="8">
        <v>98.65</v>
      </c>
      <c r="H1854" s="8">
        <v>9.0299999999999994</v>
      </c>
      <c r="I1854" s="8">
        <v>1.6496999999999999</v>
      </c>
      <c r="J1854" s="8">
        <v>3.1383999999999999</v>
      </c>
      <c r="K1854" s="8" t="s">
        <v>1395</v>
      </c>
      <c r="L1854" s="8">
        <v>742</v>
      </c>
      <c r="M1854" s="8" t="s">
        <v>1381</v>
      </c>
      <c r="N1854" s="89" t="s">
        <v>4078</v>
      </c>
      <c r="O1854" s="8"/>
      <c r="P1854" s="8">
        <v>36</v>
      </c>
      <c r="Q1854" s="8">
        <v>32.19</v>
      </c>
    </row>
    <row r="1855" spans="1:17">
      <c r="A1855" s="9" t="s">
        <v>4079</v>
      </c>
      <c r="B1855" s="9" t="s">
        <v>1271</v>
      </c>
      <c r="C1855" s="9" t="s">
        <v>7</v>
      </c>
      <c r="D1855" s="9" t="s">
        <v>1360</v>
      </c>
      <c r="E1855" s="9" t="s">
        <v>1400</v>
      </c>
      <c r="F1855" s="9" t="s">
        <v>1384</v>
      </c>
      <c r="G1855" s="9">
        <v>23.81</v>
      </c>
      <c r="H1855" s="9">
        <v>16.010000000000002</v>
      </c>
      <c r="I1855" s="9">
        <v>0.1381</v>
      </c>
      <c r="J1855" s="9">
        <v>0.39900000000000002</v>
      </c>
      <c r="K1855" s="9" t="s">
        <v>1385</v>
      </c>
      <c r="L1855" s="9">
        <v>608</v>
      </c>
      <c r="M1855" s="9" t="s">
        <v>1386</v>
      </c>
      <c r="N1855" s="90" t="s">
        <v>2805</v>
      </c>
      <c r="O1855" s="9"/>
      <c r="P1855" s="9">
        <v>120</v>
      </c>
      <c r="Q1855" s="9">
        <v>0</v>
      </c>
    </row>
    <row r="1856" spans="1:17">
      <c r="A1856" s="8" t="s">
        <v>4080</v>
      </c>
      <c r="B1856" s="8" t="s">
        <v>1033</v>
      </c>
      <c r="C1856" s="8" t="s">
        <v>38</v>
      </c>
      <c r="D1856" s="8" t="s">
        <v>31</v>
      </c>
      <c r="E1856" s="8" t="s">
        <v>1400</v>
      </c>
      <c r="F1856" s="8" t="s">
        <v>1390</v>
      </c>
      <c r="G1856" s="8">
        <v>25.22</v>
      </c>
      <c r="H1856" s="8">
        <v>16.16</v>
      </c>
      <c r="I1856" s="8">
        <v>0.25009999999999999</v>
      </c>
      <c r="J1856" s="8">
        <v>0.42499999999999999</v>
      </c>
      <c r="K1856" s="8" t="s">
        <v>1412</v>
      </c>
      <c r="L1856" s="8">
        <v>552</v>
      </c>
      <c r="M1856" s="8" t="s">
        <v>1381</v>
      </c>
      <c r="N1856" s="89" t="s">
        <v>3955</v>
      </c>
      <c r="O1856" s="8"/>
      <c r="P1856" s="8">
        <v>120</v>
      </c>
      <c r="Q1856" s="8">
        <v>16.73</v>
      </c>
    </row>
    <row r="1857" spans="1:17">
      <c r="A1857" s="9" t="s">
        <v>4081</v>
      </c>
      <c r="B1857" s="9" t="s">
        <v>1132</v>
      </c>
      <c r="C1857" s="9" t="s">
        <v>28</v>
      </c>
      <c r="D1857" s="9" t="s">
        <v>44</v>
      </c>
      <c r="E1857" s="9" t="s">
        <v>1411</v>
      </c>
      <c r="F1857" s="9" t="s">
        <v>1375</v>
      </c>
      <c r="G1857" s="9">
        <v>56.6</v>
      </c>
      <c r="H1857" s="9"/>
      <c r="I1857" s="9">
        <v>1.0358000000000001</v>
      </c>
      <c r="J1857" s="9"/>
      <c r="K1857" s="9" t="s">
        <v>1385</v>
      </c>
      <c r="L1857" s="9">
        <v>632</v>
      </c>
      <c r="M1857" s="9" t="s">
        <v>1381</v>
      </c>
      <c r="N1857" s="90" t="s">
        <v>3729</v>
      </c>
      <c r="O1857" s="9"/>
      <c r="P1857" s="9">
        <v>84</v>
      </c>
      <c r="Q1857" s="9">
        <v>0</v>
      </c>
    </row>
    <row r="1858" spans="1:17">
      <c r="A1858" s="8" t="s">
        <v>4082</v>
      </c>
      <c r="B1858" s="8" t="s">
        <v>747</v>
      </c>
      <c r="C1858" s="8" t="s">
        <v>32</v>
      </c>
      <c r="D1858" s="8" t="s">
        <v>31</v>
      </c>
      <c r="E1858" s="8" t="s">
        <v>1374</v>
      </c>
      <c r="F1858" s="8" t="s">
        <v>1375</v>
      </c>
      <c r="G1858" s="8">
        <v>94.12</v>
      </c>
      <c r="H1858" s="8">
        <v>18.149999999999999</v>
      </c>
      <c r="I1858" s="8">
        <v>1.7630999999999999</v>
      </c>
      <c r="J1858" s="8">
        <v>3.4097</v>
      </c>
      <c r="K1858" s="8" t="s">
        <v>1376</v>
      </c>
      <c r="L1858" s="8">
        <v>568</v>
      </c>
      <c r="M1858" s="8" t="s">
        <v>1426</v>
      </c>
      <c r="N1858" s="89" t="s">
        <v>2856</v>
      </c>
      <c r="O1858" s="8"/>
      <c r="P1858" s="8">
        <v>36</v>
      </c>
      <c r="Q1858" s="8">
        <v>18</v>
      </c>
    </row>
    <row r="1859" spans="1:17">
      <c r="A1859" s="9" t="s">
        <v>4083</v>
      </c>
      <c r="B1859" s="9" t="s">
        <v>1241</v>
      </c>
      <c r="C1859" s="9" t="s">
        <v>24</v>
      </c>
      <c r="D1859" s="9" t="s">
        <v>31</v>
      </c>
      <c r="E1859" s="9" t="s">
        <v>1389</v>
      </c>
      <c r="F1859" s="9" t="s">
        <v>1384</v>
      </c>
      <c r="G1859" s="9">
        <v>7.08</v>
      </c>
      <c r="H1859" s="9">
        <v>18.29</v>
      </c>
      <c r="I1859" s="9">
        <v>8.9599999999999999E-2</v>
      </c>
      <c r="J1859" s="9">
        <v>0.11550000000000001</v>
      </c>
      <c r="K1859" s="9" t="s">
        <v>1412</v>
      </c>
      <c r="L1859" s="9">
        <v>816</v>
      </c>
      <c r="M1859" s="9" t="s">
        <v>1377</v>
      </c>
      <c r="N1859" s="90" t="s">
        <v>2752</v>
      </c>
      <c r="O1859" s="9" t="s">
        <v>1886</v>
      </c>
      <c r="P1859" s="9">
        <v>180</v>
      </c>
      <c r="Q1859" s="9">
        <v>2.93</v>
      </c>
    </row>
    <row r="1860" spans="1:17">
      <c r="A1860" s="8" t="s">
        <v>4084</v>
      </c>
      <c r="B1860" s="8" t="s">
        <v>946</v>
      </c>
      <c r="C1860" s="8" t="s">
        <v>41</v>
      </c>
      <c r="D1860" s="8" t="s">
        <v>10</v>
      </c>
      <c r="E1860" s="8" t="s">
        <v>1411</v>
      </c>
      <c r="F1860" s="8" t="s">
        <v>1390</v>
      </c>
      <c r="G1860" s="8">
        <v>35.409999999999997</v>
      </c>
      <c r="H1860" s="8">
        <v>7.74</v>
      </c>
      <c r="I1860" s="8">
        <v>0.35780000000000001</v>
      </c>
      <c r="J1860" s="8">
        <v>0.54730000000000001</v>
      </c>
      <c r="K1860" s="8" t="s">
        <v>1385</v>
      </c>
      <c r="L1860" s="8">
        <v>703</v>
      </c>
      <c r="M1860" s="8" t="s">
        <v>1386</v>
      </c>
      <c r="N1860" s="89" t="s">
        <v>2318</v>
      </c>
      <c r="O1860" s="8"/>
      <c r="P1860" s="8">
        <v>84</v>
      </c>
      <c r="Q1860" s="8">
        <v>0</v>
      </c>
    </row>
    <row r="1861" spans="1:17">
      <c r="A1861" s="9" t="s">
        <v>4085</v>
      </c>
      <c r="B1861" s="9" t="s">
        <v>538</v>
      </c>
      <c r="C1861" s="9" t="s">
        <v>7</v>
      </c>
      <c r="D1861" s="9" t="s">
        <v>23</v>
      </c>
      <c r="E1861" s="9" t="s">
        <v>1380</v>
      </c>
      <c r="F1861" s="9" t="s">
        <v>1390</v>
      </c>
      <c r="G1861" s="9">
        <v>27.05</v>
      </c>
      <c r="H1861" s="9">
        <v>9.5399999999999991</v>
      </c>
      <c r="I1861" s="9">
        <v>0.21060000000000001</v>
      </c>
      <c r="J1861" s="9">
        <v>0.25280000000000002</v>
      </c>
      <c r="K1861" s="9" t="s">
        <v>1376</v>
      </c>
      <c r="L1861" s="9">
        <v>639</v>
      </c>
      <c r="M1861" s="9" t="s">
        <v>1377</v>
      </c>
      <c r="N1861" s="90" t="s">
        <v>2856</v>
      </c>
      <c r="O1861" s="9" t="s">
        <v>2853</v>
      </c>
      <c r="P1861" s="9">
        <v>240</v>
      </c>
      <c r="Q1861" s="9">
        <v>25.58</v>
      </c>
    </row>
    <row r="1862" spans="1:17">
      <c r="A1862" s="8" t="s">
        <v>4086</v>
      </c>
      <c r="B1862" s="8" t="s">
        <v>894</v>
      </c>
      <c r="C1862" s="8" t="s">
        <v>7</v>
      </c>
      <c r="D1862" s="8" t="s">
        <v>31</v>
      </c>
      <c r="E1862" s="8" t="s">
        <v>1389</v>
      </c>
      <c r="F1862" s="8" t="s">
        <v>1384</v>
      </c>
      <c r="G1862" s="8">
        <v>21.24</v>
      </c>
      <c r="H1862" s="8">
        <v>11.92</v>
      </c>
      <c r="I1862" s="8">
        <v>0.39929999999999999</v>
      </c>
      <c r="J1862" s="8">
        <v>0.23269999999999999</v>
      </c>
      <c r="K1862" s="8" t="s">
        <v>1358</v>
      </c>
      <c r="L1862" s="8">
        <v>561</v>
      </c>
      <c r="M1862" s="8" t="s">
        <v>1396</v>
      </c>
      <c r="N1862" s="89" t="s">
        <v>4087</v>
      </c>
      <c r="O1862" s="8" t="s">
        <v>805</v>
      </c>
      <c r="P1862" s="8">
        <v>240</v>
      </c>
      <c r="Q1862" s="8">
        <v>2.81</v>
      </c>
    </row>
    <row r="1863" spans="1:17">
      <c r="A1863" s="9" t="s">
        <v>4088</v>
      </c>
      <c r="B1863" s="9" t="s">
        <v>814</v>
      </c>
      <c r="C1863" s="9" t="s">
        <v>24</v>
      </c>
      <c r="D1863" s="9" t="s">
        <v>31</v>
      </c>
      <c r="E1863" s="9" t="s">
        <v>1400</v>
      </c>
      <c r="F1863" s="9" t="s">
        <v>1390</v>
      </c>
      <c r="G1863" s="9">
        <v>78.069999999999993</v>
      </c>
      <c r="H1863" s="9">
        <v>13.88</v>
      </c>
      <c r="I1863" s="9">
        <v>1.2881</v>
      </c>
      <c r="J1863" s="9">
        <v>1.4579</v>
      </c>
      <c r="K1863" s="9" t="s">
        <v>1358</v>
      </c>
      <c r="L1863" s="9">
        <v>742</v>
      </c>
      <c r="M1863" s="9" t="s">
        <v>1403</v>
      </c>
      <c r="N1863" s="90" t="s">
        <v>2506</v>
      </c>
      <c r="O1863" s="9" t="s">
        <v>3366</v>
      </c>
      <c r="P1863" s="9">
        <v>84</v>
      </c>
      <c r="Q1863" s="9">
        <v>64.03</v>
      </c>
    </row>
    <row r="1864" spans="1:17">
      <c r="A1864" s="8" t="s">
        <v>4089</v>
      </c>
      <c r="B1864" s="8" t="s">
        <v>579</v>
      </c>
      <c r="C1864" s="8" t="s">
        <v>41</v>
      </c>
      <c r="D1864" s="8" t="s">
        <v>23</v>
      </c>
      <c r="E1864" s="8" t="s">
        <v>1400</v>
      </c>
      <c r="F1864" s="8" t="s">
        <v>1384</v>
      </c>
      <c r="G1864" s="8">
        <v>95.79</v>
      </c>
      <c r="H1864" s="8">
        <v>9.8699999999999992</v>
      </c>
      <c r="I1864" s="8">
        <v>1.7771999999999999</v>
      </c>
      <c r="J1864" s="8">
        <v>0.91620000000000001</v>
      </c>
      <c r="K1864" s="8" t="s">
        <v>1395</v>
      </c>
      <c r="L1864" s="8">
        <v>639</v>
      </c>
      <c r="M1864" s="8" t="s">
        <v>1396</v>
      </c>
      <c r="N1864" s="89" t="s">
        <v>1506</v>
      </c>
      <c r="O1864" s="8" t="s">
        <v>2801</v>
      </c>
      <c r="P1864" s="8">
        <v>240</v>
      </c>
      <c r="Q1864" s="8">
        <v>10.09</v>
      </c>
    </row>
    <row r="1865" spans="1:17">
      <c r="A1865" s="9" t="s">
        <v>4090</v>
      </c>
      <c r="B1865" s="9" t="s">
        <v>1074</v>
      </c>
      <c r="C1865" s="9" t="s">
        <v>28</v>
      </c>
      <c r="D1865" s="9" t="s">
        <v>10</v>
      </c>
      <c r="E1865" s="9" t="s">
        <v>1389</v>
      </c>
      <c r="F1865" s="9" t="s">
        <v>1384</v>
      </c>
      <c r="G1865" s="9">
        <v>43.38</v>
      </c>
      <c r="H1865" s="9"/>
      <c r="I1865" s="9">
        <v>0.70569999999999999</v>
      </c>
      <c r="J1865" s="9"/>
      <c r="K1865" s="9" t="s">
        <v>1385</v>
      </c>
      <c r="L1865" s="9">
        <v>740</v>
      </c>
      <c r="M1865" s="9" t="s">
        <v>1377</v>
      </c>
      <c r="N1865" s="90" t="s">
        <v>2069</v>
      </c>
      <c r="O1865" s="9" t="s">
        <v>627</v>
      </c>
      <c r="P1865" s="9">
        <v>36</v>
      </c>
      <c r="Q1865" s="9">
        <v>0</v>
      </c>
    </row>
    <row r="1866" spans="1:17">
      <c r="A1866" s="8" t="s">
        <v>4091</v>
      </c>
      <c r="B1866" s="8" t="s">
        <v>1174</v>
      </c>
      <c r="C1866" s="8" t="s">
        <v>35</v>
      </c>
      <c r="D1866" s="8" t="s">
        <v>10</v>
      </c>
      <c r="E1866" s="8" t="s">
        <v>1408</v>
      </c>
      <c r="F1866" s="8" t="s">
        <v>1375</v>
      </c>
      <c r="G1866" s="8">
        <v>24.68</v>
      </c>
      <c r="H1866" s="8">
        <v>7.98</v>
      </c>
      <c r="I1866" s="8">
        <v>0.21440000000000001</v>
      </c>
      <c r="J1866" s="8">
        <v>0.7732</v>
      </c>
      <c r="K1866" s="8" t="s">
        <v>1376</v>
      </c>
      <c r="L1866" s="8">
        <v>818</v>
      </c>
      <c r="M1866" s="8" t="s">
        <v>1426</v>
      </c>
      <c r="N1866" s="89" t="s">
        <v>1769</v>
      </c>
      <c r="O1866" s="8"/>
      <c r="P1866" s="8">
        <v>36</v>
      </c>
      <c r="Q1866" s="8">
        <v>19.25</v>
      </c>
    </row>
    <row r="1867" spans="1:17">
      <c r="A1867" s="9" t="s">
        <v>4092</v>
      </c>
      <c r="B1867" s="9" t="s">
        <v>579</v>
      </c>
      <c r="C1867" s="9" t="s">
        <v>32</v>
      </c>
      <c r="D1867" s="9" t="s">
        <v>10</v>
      </c>
      <c r="E1867" s="9" t="s">
        <v>1389</v>
      </c>
      <c r="F1867" s="9" t="s">
        <v>1384</v>
      </c>
      <c r="G1867" s="9">
        <v>20.92</v>
      </c>
      <c r="H1867" s="9">
        <v>12.05</v>
      </c>
      <c r="I1867" s="9">
        <v>0.21629999999999999</v>
      </c>
      <c r="J1867" s="9">
        <v>0.2311</v>
      </c>
      <c r="K1867" s="9" t="s">
        <v>1385</v>
      </c>
      <c r="L1867" s="9">
        <v>639</v>
      </c>
      <c r="M1867" s="9" t="s">
        <v>1377</v>
      </c>
      <c r="N1867" s="90" t="s">
        <v>668</v>
      </c>
      <c r="O1867" s="9" t="s">
        <v>3396</v>
      </c>
      <c r="P1867" s="9">
        <v>240</v>
      </c>
      <c r="Q1867" s="9">
        <v>0</v>
      </c>
    </row>
    <row r="1868" spans="1:17">
      <c r="A1868" s="8" t="s">
        <v>4093</v>
      </c>
      <c r="B1868" s="8" t="s">
        <v>297</v>
      </c>
      <c r="C1868" s="8" t="s">
        <v>32</v>
      </c>
      <c r="D1868" s="8" t="s">
        <v>44</v>
      </c>
      <c r="E1868" s="8" t="s">
        <v>1389</v>
      </c>
      <c r="F1868" s="8" t="s">
        <v>1384</v>
      </c>
      <c r="G1868" s="8"/>
      <c r="H1868" s="8">
        <v>17.309999999999999</v>
      </c>
      <c r="I1868" s="8">
        <v>1.0986</v>
      </c>
      <c r="J1868" s="8">
        <v>2.4266999999999999</v>
      </c>
      <c r="K1868" s="8" t="s">
        <v>1376</v>
      </c>
      <c r="L1868" s="8">
        <v>741</v>
      </c>
      <c r="M1868" s="8" t="s">
        <v>1381</v>
      </c>
      <c r="N1868" s="89" t="s">
        <v>2449</v>
      </c>
      <c r="O1868" s="8"/>
      <c r="P1868" s="8">
        <v>36</v>
      </c>
      <c r="Q1868" s="8">
        <v>13.27</v>
      </c>
    </row>
    <row r="1869" spans="1:17">
      <c r="A1869" s="9" t="s">
        <v>4094</v>
      </c>
      <c r="B1869" s="9" t="s">
        <v>1271</v>
      </c>
      <c r="C1869" s="9" t="s">
        <v>32</v>
      </c>
      <c r="D1869" s="9" t="s">
        <v>23</v>
      </c>
      <c r="E1869" s="9" t="s">
        <v>1400</v>
      </c>
      <c r="F1869" s="9" t="s">
        <v>1384</v>
      </c>
      <c r="G1869" s="9">
        <v>43.2</v>
      </c>
      <c r="H1869" s="9"/>
      <c r="I1869" s="9">
        <v>0.51559999999999995</v>
      </c>
      <c r="J1869" s="9"/>
      <c r="K1869" s="9" t="s">
        <v>1385</v>
      </c>
      <c r="L1869" s="9">
        <v>608</v>
      </c>
      <c r="M1869" s="9" t="s">
        <v>1386</v>
      </c>
      <c r="N1869" s="90" t="s">
        <v>2611</v>
      </c>
      <c r="O1869" s="9"/>
      <c r="P1869" s="9">
        <v>24</v>
      </c>
      <c r="Q1869" s="9">
        <v>0</v>
      </c>
    </row>
    <row r="1870" spans="1:17">
      <c r="A1870" s="8" t="s">
        <v>4095</v>
      </c>
      <c r="B1870" s="8" t="s">
        <v>623</v>
      </c>
      <c r="C1870" s="8" t="s">
        <v>35</v>
      </c>
      <c r="D1870" s="8" t="s">
        <v>23</v>
      </c>
      <c r="E1870" s="8" t="s">
        <v>1389</v>
      </c>
      <c r="F1870" s="8" t="s">
        <v>1384</v>
      </c>
      <c r="G1870" s="8">
        <v>97.21</v>
      </c>
      <c r="H1870" s="8">
        <v>16.25</v>
      </c>
      <c r="I1870" s="8">
        <v>1.3234999999999999</v>
      </c>
      <c r="J1870" s="8">
        <v>2.7673999999999999</v>
      </c>
      <c r="K1870" s="8" t="s">
        <v>1395</v>
      </c>
      <c r="L1870" s="8">
        <v>668</v>
      </c>
      <c r="M1870" s="8" t="s">
        <v>1396</v>
      </c>
      <c r="N1870" s="89" t="s">
        <v>1429</v>
      </c>
      <c r="O1870" s="8" t="s">
        <v>4096</v>
      </c>
      <c r="P1870" s="8">
        <v>48</v>
      </c>
      <c r="Q1870" s="8">
        <v>53.49</v>
      </c>
    </row>
    <row r="1871" spans="1:17">
      <c r="A1871" s="9" t="s">
        <v>4097</v>
      </c>
      <c r="B1871" s="9" t="s">
        <v>1344</v>
      </c>
      <c r="C1871" s="9" t="s">
        <v>12</v>
      </c>
      <c r="D1871" s="9" t="s">
        <v>44</v>
      </c>
      <c r="E1871" s="9" t="s">
        <v>1408</v>
      </c>
      <c r="F1871" s="9" t="s">
        <v>1375</v>
      </c>
      <c r="G1871" s="9">
        <v>81.95</v>
      </c>
      <c r="H1871" s="9">
        <v>13.9</v>
      </c>
      <c r="I1871" s="9">
        <v>0.64129999999999998</v>
      </c>
      <c r="J1871" s="9">
        <v>3.9308000000000001</v>
      </c>
      <c r="K1871" s="9" t="s">
        <v>1358</v>
      </c>
      <c r="L1871" s="9">
        <v>602</v>
      </c>
      <c r="M1871" s="9" t="s">
        <v>1386</v>
      </c>
      <c r="N1871" s="90" t="s">
        <v>4098</v>
      </c>
      <c r="O1871" s="9"/>
      <c r="P1871" s="9">
        <v>24</v>
      </c>
      <c r="Q1871" s="9">
        <v>18.5</v>
      </c>
    </row>
    <row r="1872" spans="1:17">
      <c r="A1872" s="8" t="s">
        <v>4099</v>
      </c>
      <c r="B1872" s="8" t="s">
        <v>661</v>
      </c>
      <c r="C1872" s="8" t="s">
        <v>38</v>
      </c>
      <c r="D1872" s="8" t="s">
        <v>31</v>
      </c>
      <c r="E1872" s="8" t="s">
        <v>1374</v>
      </c>
      <c r="F1872" s="8" t="s">
        <v>1390</v>
      </c>
      <c r="G1872" s="8">
        <v>33.76</v>
      </c>
      <c r="H1872" s="8">
        <v>7.77</v>
      </c>
      <c r="I1872" s="8">
        <v>0.53380000000000005</v>
      </c>
      <c r="J1872" s="8">
        <v>0.68079999999999996</v>
      </c>
      <c r="K1872" s="8" t="s">
        <v>1385</v>
      </c>
      <c r="L1872" s="8">
        <v>713</v>
      </c>
      <c r="M1872" s="8" t="s">
        <v>1381</v>
      </c>
      <c r="N1872" s="89" t="s">
        <v>2565</v>
      </c>
      <c r="O1872" s="8"/>
      <c r="P1872" s="8">
        <v>60</v>
      </c>
      <c r="Q1872" s="8">
        <v>0</v>
      </c>
    </row>
    <row r="1873" spans="1:17">
      <c r="A1873" s="9" t="s">
        <v>4100</v>
      </c>
      <c r="B1873" s="9" t="s">
        <v>782</v>
      </c>
      <c r="C1873" s="9" t="s">
        <v>7</v>
      </c>
      <c r="D1873" s="9" t="s">
        <v>31</v>
      </c>
      <c r="E1873" s="9" t="s">
        <v>1380</v>
      </c>
      <c r="F1873" s="9" t="s">
        <v>1384</v>
      </c>
      <c r="G1873" s="9">
        <v>61.07</v>
      </c>
      <c r="H1873" s="9">
        <v>11.8</v>
      </c>
      <c r="I1873" s="9">
        <v>0.63970000000000005</v>
      </c>
      <c r="J1873" s="9">
        <v>1.6022000000000001</v>
      </c>
      <c r="K1873" s="9" t="s">
        <v>1395</v>
      </c>
      <c r="L1873" s="9">
        <v>828</v>
      </c>
      <c r="M1873" s="9" t="s">
        <v>1377</v>
      </c>
      <c r="N1873" s="90" t="s">
        <v>343</v>
      </c>
      <c r="O1873" s="9" t="s">
        <v>4052</v>
      </c>
      <c r="P1873" s="9">
        <v>48</v>
      </c>
      <c r="Q1873" s="9">
        <v>18.47</v>
      </c>
    </row>
    <row r="1874" spans="1:17">
      <c r="A1874" s="8" t="s">
        <v>4101</v>
      </c>
      <c r="B1874" s="8" t="s">
        <v>602</v>
      </c>
      <c r="C1874" s="8" t="s">
        <v>24</v>
      </c>
      <c r="D1874" s="8" t="s">
        <v>1360</v>
      </c>
      <c r="E1874" s="8" t="s">
        <v>1400</v>
      </c>
      <c r="F1874" s="8" t="s">
        <v>1390</v>
      </c>
      <c r="G1874" s="8">
        <v>87.18</v>
      </c>
      <c r="H1874" s="8"/>
      <c r="I1874" s="8">
        <v>1.5077</v>
      </c>
      <c r="J1874" s="8"/>
      <c r="K1874" s="8" t="s">
        <v>1385</v>
      </c>
      <c r="L1874" s="8">
        <v>580</v>
      </c>
      <c r="M1874" s="8" t="s">
        <v>1377</v>
      </c>
      <c r="N1874" s="89" t="s">
        <v>4036</v>
      </c>
      <c r="O1874" s="8" t="s">
        <v>3343</v>
      </c>
      <c r="P1874" s="8">
        <v>60</v>
      </c>
      <c r="Q1874" s="8">
        <v>0</v>
      </c>
    </row>
    <row r="1875" spans="1:17">
      <c r="A1875" s="9" t="s">
        <v>4102</v>
      </c>
      <c r="B1875" s="9" t="s">
        <v>956</v>
      </c>
      <c r="C1875" s="9" t="s">
        <v>16</v>
      </c>
      <c r="D1875" s="9" t="s">
        <v>10</v>
      </c>
      <c r="E1875" s="9" t="s">
        <v>1400</v>
      </c>
      <c r="F1875" s="9" t="s">
        <v>1384</v>
      </c>
      <c r="G1875" s="9">
        <v>83.02</v>
      </c>
      <c r="H1875" s="9">
        <v>12.35</v>
      </c>
      <c r="I1875" s="9">
        <v>0.55369999999999997</v>
      </c>
      <c r="J1875" s="9">
        <v>2.7713999999999999</v>
      </c>
      <c r="K1875" s="9" t="s">
        <v>1412</v>
      </c>
      <c r="L1875" s="9">
        <v>837</v>
      </c>
      <c r="M1875" s="9" t="s">
        <v>1381</v>
      </c>
      <c r="N1875" s="90" t="s">
        <v>2762</v>
      </c>
      <c r="O1875" s="9"/>
      <c r="P1875" s="9">
        <v>36</v>
      </c>
      <c r="Q1875" s="9">
        <v>47.24</v>
      </c>
    </row>
    <row r="1876" spans="1:17">
      <c r="A1876" s="8" t="s">
        <v>4103</v>
      </c>
      <c r="B1876" s="8" t="s">
        <v>1219</v>
      </c>
      <c r="C1876" s="8" t="s">
        <v>20</v>
      </c>
      <c r="D1876" s="8" t="s">
        <v>23</v>
      </c>
      <c r="E1876" s="8" t="s">
        <v>1374</v>
      </c>
      <c r="F1876" s="8" t="s">
        <v>1375</v>
      </c>
      <c r="G1876" s="8">
        <v>10.16</v>
      </c>
      <c r="H1876" s="8">
        <v>16.82</v>
      </c>
      <c r="I1876" s="8">
        <v>0.10780000000000001</v>
      </c>
      <c r="J1876" s="8">
        <v>0.14760000000000001</v>
      </c>
      <c r="K1876" s="8" t="s">
        <v>1385</v>
      </c>
      <c r="L1876" s="8">
        <v>562</v>
      </c>
      <c r="M1876" s="8" t="s">
        <v>1377</v>
      </c>
      <c r="N1876" s="89" t="s">
        <v>1811</v>
      </c>
      <c r="O1876" s="8" t="s">
        <v>1838</v>
      </c>
      <c r="P1876" s="8">
        <v>240</v>
      </c>
      <c r="Q1876" s="8">
        <v>0</v>
      </c>
    </row>
    <row r="1877" spans="1:17">
      <c r="A1877" s="9" t="s">
        <v>4104</v>
      </c>
      <c r="B1877" s="9" t="s">
        <v>912</v>
      </c>
      <c r="C1877" s="9" t="s">
        <v>12</v>
      </c>
      <c r="D1877" s="9" t="s">
        <v>44</v>
      </c>
      <c r="E1877" s="9" t="s">
        <v>1374</v>
      </c>
      <c r="F1877" s="9" t="s">
        <v>1384</v>
      </c>
      <c r="G1877" s="9">
        <v>96.82</v>
      </c>
      <c r="H1877" s="9">
        <v>10.130000000000001</v>
      </c>
      <c r="I1877" s="9">
        <v>1.5929</v>
      </c>
      <c r="J1877" s="9">
        <v>4.4736000000000002</v>
      </c>
      <c r="K1877" s="9" t="s">
        <v>1385</v>
      </c>
      <c r="L1877" s="9">
        <v>868</v>
      </c>
      <c r="M1877" s="9" t="s">
        <v>1381</v>
      </c>
      <c r="N1877" s="90" t="s">
        <v>1979</v>
      </c>
      <c r="O1877" s="9"/>
      <c r="P1877" s="9">
        <v>24</v>
      </c>
      <c r="Q1877" s="9">
        <v>0</v>
      </c>
    </row>
    <row r="1878" spans="1:17">
      <c r="A1878" s="8" t="s">
        <v>4105</v>
      </c>
      <c r="B1878" s="8" t="s">
        <v>891</v>
      </c>
      <c r="C1878" s="8" t="s">
        <v>12</v>
      </c>
      <c r="D1878" s="8" t="s">
        <v>44</v>
      </c>
      <c r="E1878" s="8" t="s">
        <v>1411</v>
      </c>
      <c r="F1878" s="8" t="s">
        <v>1390</v>
      </c>
      <c r="G1878" s="8">
        <v>19.73</v>
      </c>
      <c r="H1878" s="8">
        <v>8.31</v>
      </c>
      <c r="I1878" s="8">
        <v>0.27289999999999998</v>
      </c>
      <c r="J1878" s="8">
        <v>0.24260000000000001</v>
      </c>
      <c r="K1878" s="8" t="s">
        <v>1412</v>
      </c>
      <c r="L1878" s="8">
        <v>772</v>
      </c>
      <c r="M1878" s="8" t="s">
        <v>1381</v>
      </c>
      <c r="N1878" s="89" t="s">
        <v>174</v>
      </c>
      <c r="O1878" s="8"/>
      <c r="P1878" s="8">
        <v>120</v>
      </c>
      <c r="Q1878" s="8">
        <v>2.44</v>
      </c>
    </row>
    <row r="1879" spans="1:17">
      <c r="A1879" s="9" t="s">
        <v>4106</v>
      </c>
      <c r="B1879" s="9" t="s">
        <v>1056</v>
      </c>
      <c r="C1879" s="9" t="s">
        <v>24</v>
      </c>
      <c r="D1879" s="9" t="s">
        <v>10</v>
      </c>
      <c r="E1879" s="9" t="s">
        <v>1400</v>
      </c>
      <c r="F1879" s="9" t="s">
        <v>1375</v>
      </c>
      <c r="G1879" s="9">
        <v>70.72</v>
      </c>
      <c r="H1879" s="9">
        <v>10.76</v>
      </c>
      <c r="I1879" s="9">
        <v>1.4067000000000001</v>
      </c>
      <c r="J1879" s="9">
        <v>1.202</v>
      </c>
      <c r="K1879" s="9" t="s">
        <v>1395</v>
      </c>
      <c r="L1879" s="9">
        <v>758</v>
      </c>
      <c r="M1879" s="9" t="s">
        <v>1381</v>
      </c>
      <c r="N1879" s="90" t="s">
        <v>1223</v>
      </c>
      <c r="O1879" s="9"/>
      <c r="P1879" s="9">
        <v>84</v>
      </c>
      <c r="Q1879" s="9">
        <v>41.39</v>
      </c>
    </row>
    <row r="1880" spans="1:17">
      <c r="A1880" s="8" t="s">
        <v>4107</v>
      </c>
      <c r="B1880" s="8" t="s">
        <v>99</v>
      </c>
      <c r="C1880" s="8" t="s">
        <v>35</v>
      </c>
      <c r="D1880" s="8" t="s">
        <v>44</v>
      </c>
      <c r="E1880" s="8" t="s">
        <v>1408</v>
      </c>
      <c r="F1880" s="8" t="s">
        <v>1384</v>
      </c>
      <c r="G1880" s="8">
        <v>58.08</v>
      </c>
      <c r="H1880" s="8">
        <v>17.059999999999999</v>
      </c>
      <c r="I1880" s="8">
        <v>0.69899999999999995</v>
      </c>
      <c r="J1880" s="8">
        <v>1.1889000000000001</v>
      </c>
      <c r="K1880" s="8" t="s">
        <v>1376</v>
      </c>
      <c r="L1880" s="8">
        <v>611</v>
      </c>
      <c r="M1880" s="8" t="s">
        <v>1386</v>
      </c>
      <c r="N1880" s="89" t="s">
        <v>4040</v>
      </c>
      <c r="O1880" s="8"/>
      <c r="P1880" s="8">
        <v>84</v>
      </c>
      <c r="Q1880" s="8">
        <v>28.03</v>
      </c>
    </row>
    <row r="1881" spans="1:17">
      <c r="A1881" s="9" t="s">
        <v>4108</v>
      </c>
      <c r="B1881" s="9" t="s">
        <v>658</v>
      </c>
      <c r="C1881" s="9" t="s">
        <v>7</v>
      </c>
      <c r="D1881" s="9" t="s">
        <v>1360</v>
      </c>
      <c r="E1881" s="9" t="s">
        <v>1374</v>
      </c>
      <c r="F1881" s="9" t="s">
        <v>1390</v>
      </c>
      <c r="G1881" s="9">
        <v>38.92</v>
      </c>
      <c r="H1881" s="9">
        <v>18.05</v>
      </c>
      <c r="I1881" s="9">
        <v>0.26540000000000002</v>
      </c>
      <c r="J1881" s="9">
        <v>0.70250000000000001</v>
      </c>
      <c r="K1881" s="9" t="s">
        <v>1358</v>
      </c>
      <c r="L1881" s="9">
        <v>609</v>
      </c>
      <c r="M1881" s="9" t="s">
        <v>1396</v>
      </c>
      <c r="N1881" s="90" t="s">
        <v>2410</v>
      </c>
      <c r="O1881" s="9" t="s">
        <v>1594</v>
      </c>
      <c r="P1881" s="9">
        <v>120</v>
      </c>
      <c r="Q1881" s="9">
        <v>36.64</v>
      </c>
    </row>
    <row r="1882" spans="1:17">
      <c r="A1882" s="8" t="s">
        <v>4109</v>
      </c>
      <c r="B1882" s="8" t="s">
        <v>694</v>
      </c>
      <c r="C1882" s="8" t="s">
        <v>7</v>
      </c>
      <c r="D1882" s="8" t="s">
        <v>23</v>
      </c>
      <c r="E1882" s="8" t="s">
        <v>1374</v>
      </c>
      <c r="F1882" s="8" t="s">
        <v>1384</v>
      </c>
      <c r="G1882" s="8">
        <v>59.37</v>
      </c>
      <c r="H1882" s="8">
        <v>7.54</v>
      </c>
      <c r="I1882" s="8">
        <v>0.79179999999999995</v>
      </c>
      <c r="J1882" s="8">
        <v>0.55169999999999997</v>
      </c>
      <c r="K1882" s="8" t="s">
        <v>1385</v>
      </c>
      <c r="L1882" s="8">
        <v>699</v>
      </c>
      <c r="M1882" s="8" t="s">
        <v>1396</v>
      </c>
      <c r="N1882" s="89" t="s">
        <v>3334</v>
      </c>
      <c r="O1882" s="8" t="s">
        <v>2878</v>
      </c>
      <c r="P1882" s="8">
        <v>180</v>
      </c>
      <c r="Q1882" s="8">
        <v>0</v>
      </c>
    </row>
    <row r="1883" spans="1:17">
      <c r="A1883" s="9" t="s">
        <v>4110</v>
      </c>
      <c r="B1883" s="9" t="s">
        <v>326</v>
      </c>
      <c r="C1883" s="9" t="s">
        <v>38</v>
      </c>
      <c r="D1883" s="9" t="s">
        <v>10</v>
      </c>
      <c r="E1883" s="9" t="s">
        <v>1408</v>
      </c>
      <c r="F1883" s="9" t="s">
        <v>1390</v>
      </c>
      <c r="G1883" s="9">
        <v>67.03</v>
      </c>
      <c r="H1883" s="9">
        <v>12.61</v>
      </c>
      <c r="I1883" s="9">
        <v>0.82879999999999998</v>
      </c>
      <c r="J1883" s="9">
        <v>0.83099999999999996</v>
      </c>
      <c r="K1883" s="9" t="s">
        <v>1385</v>
      </c>
      <c r="L1883" s="9">
        <v>748</v>
      </c>
      <c r="M1883" s="9" t="s">
        <v>1396</v>
      </c>
      <c r="N1883" s="90" t="s">
        <v>1624</v>
      </c>
      <c r="O1883" s="9" t="s">
        <v>1560</v>
      </c>
      <c r="P1883" s="9">
        <v>180</v>
      </c>
      <c r="Q1883" s="9">
        <v>0</v>
      </c>
    </row>
    <row r="1884" spans="1:17">
      <c r="A1884" s="8" t="s">
        <v>4111</v>
      </c>
      <c r="B1884" s="8" t="s">
        <v>625</v>
      </c>
      <c r="C1884" s="8" t="s">
        <v>38</v>
      </c>
      <c r="D1884" s="8" t="s">
        <v>1360</v>
      </c>
      <c r="E1884" s="8" t="s">
        <v>1380</v>
      </c>
      <c r="F1884" s="8" t="s">
        <v>1384</v>
      </c>
      <c r="G1884" s="8">
        <v>56.75</v>
      </c>
      <c r="H1884" s="8">
        <v>14.72</v>
      </c>
      <c r="I1884" s="8">
        <v>0.90959999999999996</v>
      </c>
      <c r="J1884" s="8">
        <v>0.90590000000000004</v>
      </c>
      <c r="K1884" s="8" t="s">
        <v>1412</v>
      </c>
      <c r="L1884" s="8">
        <v>771</v>
      </c>
      <c r="M1884" s="8" t="s">
        <v>1377</v>
      </c>
      <c r="N1884" s="89" t="s">
        <v>595</v>
      </c>
      <c r="O1884" s="8" t="s">
        <v>4098</v>
      </c>
      <c r="P1884" s="8">
        <v>120</v>
      </c>
      <c r="Q1884" s="8">
        <v>27.36</v>
      </c>
    </row>
    <row r="1885" spans="1:17">
      <c r="A1885" s="9" t="s">
        <v>4112</v>
      </c>
      <c r="B1885" s="9" t="s">
        <v>593</v>
      </c>
      <c r="C1885" s="9" t="s">
        <v>32</v>
      </c>
      <c r="D1885" s="9" t="s">
        <v>23</v>
      </c>
      <c r="E1885" s="9" t="s">
        <v>1374</v>
      </c>
      <c r="F1885" s="9" t="s">
        <v>1384</v>
      </c>
      <c r="G1885" s="9">
        <v>99.06</v>
      </c>
      <c r="H1885" s="9">
        <v>9.14</v>
      </c>
      <c r="I1885" s="9">
        <v>1.0215000000000001</v>
      </c>
      <c r="J1885" s="9">
        <v>4.5319000000000003</v>
      </c>
      <c r="K1885" s="9" t="s">
        <v>1395</v>
      </c>
      <c r="L1885" s="9">
        <v>713</v>
      </c>
      <c r="M1885" s="9" t="s">
        <v>1426</v>
      </c>
      <c r="N1885" s="90" t="s">
        <v>2922</v>
      </c>
      <c r="O1885" s="9"/>
      <c r="P1885" s="9">
        <v>24</v>
      </c>
      <c r="Q1885" s="9">
        <v>30.13</v>
      </c>
    </row>
    <row r="1886" spans="1:17">
      <c r="A1886" s="8" t="s">
        <v>4113</v>
      </c>
      <c r="B1886" s="8" t="s">
        <v>1307</v>
      </c>
      <c r="C1886" s="8" t="s">
        <v>35</v>
      </c>
      <c r="D1886" s="8" t="s">
        <v>31</v>
      </c>
      <c r="E1886" s="8" t="s">
        <v>1374</v>
      </c>
      <c r="F1886" s="8" t="s">
        <v>1390</v>
      </c>
      <c r="G1886" s="8">
        <v>78.459999999999994</v>
      </c>
      <c r="H1886" s="8">
        <v>11.37</v>
      </c>
      <c r="I1886" s="8">
        <v>0.4496</v>
      </c>
      <c r="J1886" s="8">
        <v>1.3587</v>
      </c>
      <c r="K1886" s="8" t="s">
        <v>1385</v>
      </c>
      <c r="L1886" s="8">
        <v>767</v>
      </c>
      <c r="M1886" s="8" t="s">
        <v>1377</v>
      </c>
      <c r="N1886" s="89" t="s">
        <v>1221</v>
      </c>
      <c r="O1886" s="8" t="s">
        <v>2163</v>
      </c>
      <c r="P1886" s="8">
        <v>84</v>
      </c>
      <c r="Q1886" s="8">
        <v>0</v>
      </c>
    </row>
    <row r="1887" spans="1:17">
      <c r="A1887" s="9" t="s">
        <v>4114</v>
      </c>
      <c r="B1887" s="9" t="s">
        <v>809</v>
      </c>
      <c r="C1887" s="9" t="s">
        <v>32</v>
      </c>
      <c r="D1887" s="9" t="s">
        <v>44</v>
      </c>
      <c r="E1887" s="9" t="s">
        <v>1389</v>
      </c>
      <c r="F1887" s="9" t="s">
        <v>1375</v>
      </c>
      <c r="G1887" s="9">
        <v>54.59</v>
      </c>
      <c r="H1887" s="9">
        <v>15.54</v>
      </c>
      <c r="I1887" s="9">
        <v>0.67420000000000002</v>
      </c>
      <c r="J1887" s="9">
        <v>0.7843</v>
      </c>
      <c r="K1887" s="9" t="s">
        <v>1412</v>
      </c>
      <c r="L1887" s="9">
        <v>605</v>
      </c>
      <c r="M1887" s="9" t="s">
        <v>1403</v>
      </c>
      <c r="N1887" s="90" t="s">
        <v>3955</v>
      </c>
      <c r="O1887" s="9" t="s">
        <v>2471</v>
      </c>
      <c r="P1887" s="9">
        <v>180</v>
      </c>
      <c r="Q1887" s="9">
        <v>28.62</v>
      </c>
    </row>
    <row r="1888" spans="1:17">
      <c r="A1888" s="8" t="s">
        <v>4115</v>
      </c>
      <c r="B1888" s="8" t="s">
        <v>924</v>
      </c>
      <c r="C1888" s="8" t="s">
        <v>41</v>
      </c>
      <c r="D1888" s="8" t="s">
        <v>31</v>
      </c>
      <c r="E1888" s="8" t="s">
        <v>1374</v>
      </c>
      <c r="F1888" s="8" t="s">
        <v>1390</v>
      </c>
      <c r="G1888" s="8">
        <v>31.38</v>
      </c>
      <c r="H1888" s="8">
        <v>11.6</v>
      </c>
      <c r="I1888" s="8">
        <v>0.44140000000000001</v>
      </c>
      <c r="J1888" s="8">
        <v>0.36859999999999998</v>
      </c>
      <c r="K1888" s="8" t="s">
        <v>1385</v>
      </c>
      <c r="L1888" s="8">
        <v>588</v>
      </c>
      <c r="M1888" s="8" t="s">
        <v>1386</v>
      </c>
      <c r="N1888" s="89" t="s">
        <v>2133</v>
      </c>
      <c r="O1888" s="8"/>
      <c r="P1888" s="8">
        <v>180</v>
      </c>
      <c r="Q1888" s="8">
        <v>0</v>
      </c>
    </row>
    <row r="1889" spans="1:17">
      <c r="A1889" s="9" t="s">
        <v>4116</v>
      </c>
      <c r="B1889" s="9" t="s">
        <v>198</v>
      </c>
      <c r="C1889" s="9" t="s">
        <v>41</v>
      </c>
      <c r="D1889" s="9" t="s">
        <v>1360</v>
      </c>
      <c r="E1889" s="9" t="s">
        <v>1380</v>
      </c>
      <c r="F1889" s="9" t="s">
        <v>1390</v>
      </c>
      <c r="G1889" s="9">
        <v>38.619999999999997</v>
      </c>
      <c r="H1889" s="9">
        <v>14.54</v>
      </c>
      <c r="I1889" s="9">
        <v>0.26440000000000002</v>
      </c>
      <c r="J1889" s="9">
        <v>0.61219999999999997</v>
      </c>
      <c r="K1889" s="9" t="s">
        <v>1376</v>
      </c>
      <c r="L1889" s="9">
        <v>892</v>
      </c>
      <c r="M1889" s="9" t="s">
        <v>1396</v>
      </c>
      <c r="N1889" s="90" t="s">
        <v>2717</v>
      </c>
      <c r="O1889" s="9" t="s">
        <v>3298</v>
      </c>
      <c r="P1889" s="9">
        <v>120</v>
      </c>
      <c r="Q1889" s="9">
        <v>17.66</v>
      </c>
    </row>
    <row r="1890" spans="1:17">
      <c r="A1890" s="8" t="s">
        <v>4117</v>
      </c>
      <c r="B1890" s="8" t="s">
        <v>605</v>
      </c>
      <c r="C1890" s="8" t="s">
        <v>20</v>
      </c>
      <c r="D1890" s="8" t="s">
        <v>10</v>
      </c>
      <c r="E1890" s="8" t="s">
        <v>1389</v>
      </c>
      <c r="F1890" s="8" t="s">
        <v>1390</v>
      </c>
      <c r="G1890" s="8">
        <v>8.5500000000000007</v>
      </c>
      <c r="H1890" s="8">
        <v>12.76</v>
      </c>
      <c r="I1890" s="8">
        <v>7.0499999999999993E-2</v>
      </c>
      <c r="J1890" s="8">
        <v>0.15440000000000001</v>
      </c>
      <c r="K1890" s="8" t="s">
        <v>1376</v>
      </c>
      <c r="L1890" s="8">
        <v>741</v>
      </c>
      <c r="M1890" s="8" t="s">
        <v>1403</v>
      </c>
      <c r="N1890" s="89" t="s">
        <v>4062</v>
      </c>
      <c r="O1890" s="8" t="s">
        <v>2607</v>
      </c>
      <c r="P1890" s="8">
        <v>84</v>
      </c>
      <c r="Q1890" s="8">
        <v>6.65</v>
      </c>
    </row>
    <row r="1891" spans="1:17">
      <c r="A1891" s="9" t="s">
        <v>4118</v>
      </c>
      <c r="B1891" s="9" t="s">
        <v>414</v>
      </c>
      <c r="C1891" s="9" t="s">
        <v>20</v>
      </c>
      <c r="D1891" s="9" t="s">
        <v>31</v>
      </c>
      <c r="E1891" s="9" t="s">
        <v>1408</v>
      </c>
      <c r="F1891" s="9" t="s">
        <v>1384</v>
      </c>
      <c r="G1891" s="9">
        <v>42.93</v>
      </c>
      <c r="H1891" s="9">
        <v>8.99</v>
      </c>
      <c r="I1891" s="9">
        <v>0.64970000000000006</v>
      </c>
      <c r="J1891" s="9">
        <v>0.38600000000000001</v>
      </c>
      <c r="K1891" s="9" t="s">
        <v>1376</v>
      </c>
      <c r="L1891" s="9">
        <v>777</v>
      </c>
      <c r="M1891" s="9" t="s">
        <v>1426</v>
      </c>
      <c r="N1891" s="90" t="s">
        <v>2422</v>
      </c>
      <c r="O1891" s="9"/>
      <c r="P1891" s="9">
        <v>240</v>
      </c>
      <c r="Q1891" s="9">
        <v>22.69</v>
      </c>
    </row>
    <row r="1892" spans="1:17">
      <c r="A1892" s="8" t="s">
        <v>4119</v>
      </c>
      <c r="B1892" s="8" t="s">
        <v>648</v>
      </c>
      <c r="C1892" s="8" t="s">
        <v>41</v>
      </c>
      <c r="D1892" s="8" t="s">
        <v>23</v>
      </c>
      <c r="E1892" s="8" t="s">
        <v>1389</v>
      </c>
      <c r="F1892" s="8" t="s">
        <v>1375</v>
      </c>
      <c r="G1892" s="8">
        <v>74.849999999999994</v>
      </c>
      <c r="H1892" s="8">
        <v>10.039999999999999</v>
      </c>
      <c r="I1892" s="8">
        <v>1.4673</v>
      </c>
      <c r="J1892" s="8">
        <v>2.4165999999999999</v>
      </c>
      <c r="K1892" s="8" t="s">
        <v>1395</v>
      </c>
      <c r="L1892" s="8">
        <v>887</v>
      </c>
      <c r="M1892" s="8" t="s">
        <v>1403</v>
      </c>
      <c r="N1892" s="89" t="s">
        <v>2747</v>
      </c>
      <c r="O1892" s="8" t="s">
        <v>1452</v>
      </c>
      <c r="P1892" s="8">
        <v>36</v>
      </c>
      <c r="Q1892" s="8">
        <v>35.51</v>
      </c>
    </row>
    <row r="1893" spans="1:17">
      <c r="A1893" s="9" t="s">
        <v>4120</v>
      </c>
      <c r="B1893" s="9" t="s">
        <v>1274</v>
      </c>
      <c r="C1893" s="9" t="s">
        <v>7</v>
      </c>
      <c r="D1893" s="9" t="s">
        <v>1360</v>
      </c>
      <c r="E1893" s="9" t="s">
        <v>1411</v>
      </c>
      <c r="F1893" s="9" t="s">
        <v>1390</v>
      </c>
      <c r="G1893" s="9">
        <v>28.41</v>
      </c>
      <c r="H1893" s="9">
        <v>16.78</v>
      </c>
      <c r="I1893" s="9">
        <v>0.30120000000000002</v>
      </c>
      <c r="J1893" s="9">
        <v>2.5882000000000001</v>
      </c>
      <c r="K1893" s="9" t="s">
        <v>1412</v>
      </c>
      <c r="L1893" s="9">
        <v>843</v>
      </c>
      <c r="M1893" s="9" t="s">
        <v>1426</v>
      </c>
      <c r="N1893" s="90" t="s">
        <v>2424</v>
      </c>
      <c r="O1893" s="9"/>
      <c r="P1893" s="9">
        <v>12</v>
      </c>
      <c r="Q1893" s="9">
        <v>19.57</v>
      </c>
    </row>
    <row r="1894" spans="1:17">
      <c r="A1894" s="8" t="s">
        <v>4121</v>
      </c>
      <c r="B1894" s="8" t="s">
        <v>1201</v>
      </c>
      <c r="C1894" s="8" t="s">
        <v>41</v>
      </c>
      <c r="D1894" s="8" t="s">
        <v>10</v>
      </c>
      <c r="E1894" s="8" t="s">
        <v>1400</v>
      </c>
      <c r="F1894" s="8" t="s">
        <v>1375</v>
      </c>
      <c r="G1894" s="8">
        <v>21.18</v>
      </c>
      <c r="H1894" s="8">
        <v>14.86</v>
      </c>
      <c r="I1894" s="8">
        <v>0.17319999999999999</v>
      </c>
      <c r="J1894" s="8">
        <v>0.40699999999999997</v>
      </c>
      <c r="K1894" s="8" t="s">
        <v>1395</v>
      </c>
      <c r="L1894" s="8">
        <v>770</v>
      </c>
      <c r="M1894" s="8" t="s">
        <v>1426</v>
      </c>
      <c r="N1894" s="89" t="s">
        <v>2849</v>
      </c>
      <c r="O1894" s="8"/>
      <c r="P1894" s="8">
        <v>84</v>
      </c>
      <c r="Q1894" s="8">
        <v>11.17</v>
      </c>
    </row>
    <row r="1895" spans="1:17">
      <c r="A1895" s="9" t="s">
        <v>4122</v>
      </c>
      <c r="B1895" s="9" t="s">
        <v>553</v>
      </c>
      <c r="C1895" s="9" t="s">
        <v>35</v>
      </c>
      <c r="D1895" s="9" t="s">
        <v>31</v>
      </c>
      <c r="E1895" s="9" t="s">
        <v>1380</v>
      </c>
      <c r="F1895" s="9" t="s">
        <v>1390</v>
      </c>
      <c r="G1895" s="9">
        <v>14.93</v>
      </c>
      <c r="H1895" s="9">
        <v>9.24</v>
      </c>
      <c r="I1895" s="9">
        <v>0.21329999999999999</v>
      </c>
      <c r="J1895" s="9">
        <v>0.1366</v>
      </c>
      <c r="K1895" s="9" t="s">
        <v>1385</v>
      </c>
      <c r="L1895" s="9">
        <v>860</v>
      </c>
      <c r="M1895" s="9" t="s">
        <v>1381</v>
      </c>
      <c r="N1895" s="90" t="s">
        <v>2401</v>
      </c>
      <c r="O1895" s="9"/>
      <c r="P1895" s="9">
        <v>240</v>
      </c>
      <c r="Q1895" s="9">
        <v>0</v>
      </c>
    </row>
    <row r="1896" spans="1:17">
      <c r="A1896" s="8" t="s">
        <v>4123</v>
      </c>
      <c r="B1896" s="8" t="s">
        <v>611</v>
      </c>
      <c r="C1896" s="8" t="s">
        <v>35</v>
      </c>
      <c r="D1896" s="8" t="s">
        <v>31</v>
      </c>
      <c r="E1896" s="8" t="s">
        <v>1400</v>
      </c>
      <c r="F1896" s="8" t="s">
        <v>1384</v>
      </c>
      <c r="G1896" s="8">
        <v>88.32</v>
      </c>
      <c r="H1896" s="8">
        <v>9.69</v>
      </c>
      <c r="I1896" s="8">
        <v>0.5746</v>
      </c>
      <c r="J1896" s="8">
        <v>0.83420000000000005</v>
      </c>
      <c r="K1896" s="8"/>
      <c r="L1896" s="8">
        <v>731</v>
      </c>
      <c r="M1896" s="8" t="s">
        <v>1377</v>
      </c>
      <c r="N1896" s="89" t="s">
        <v>3086</v>
      </c>
      <c r="O1896" s="8" t="s">
        <v>219</v>
      </c>
      <c r="P1896" s="8">
        <v>240</v>
      </c>
      <c r="Q1896" s="8">
        <v>47.93</v>
      </c>
    </row>
    <row r="1897" spans="1:17">
      <c r="A1897" s="9" t="s">
        <v>4124</v>
      </c>
      <c r="B1897" s="9" t="s">
        <v>870</v>
      </c>
      <c r="C1897" s="9" t="s">
        <v>24</v>
      </c>
      <c r="D1897" s="9" t="s">
        <v>1360</v>
      </c>
      <c r="E1897" s="9" t="s">
        <v>1411</v>
      </c>
      <c r="F1897" s="9" t="s">
        <v>1390</v>
      </c>
      <c r="G1897" s="9">
        <v>91.67</v>
      </c>
      <c r="H1897" s="9">
        <v>8.67</v>
      </c>
      <c r="I1897" s="9">
        <v>1.5388999999999999</v>
      </c>
      <c r="J1897" s="9">
        <v>4.1741000000000001</v>
      </c>
      <c r="K1897" s="9" t="s">
        <v>1385</v>
      </c>
      <c r="L1897" s="9">
        <v>876</v>
      </c>
      <c r="M1897" s="9" t="s">
        <v>1426</v>
      </c>
      <c r="N1897" s="90" t="s">
        <v>668</v>
      </c>
      <c r="O1897" s="9"/>
      <c r="P1897" s="9">
        <v>24</v>
      </c>
      <c r="Q1897" s="9">
        <v>0</v>
      </c>
    </row>
    <row r="1898" spans="1:17">
      <c r="A1898" s="8" t="s">
        <v>4125</v>
      </c>
      <c r="B1898" s="8" t="s">
        <v>897</v>
      </c>
      <c r="C1898" s="8" t="s">
        <v>35</v>
      </c>
      <c r="D1898" s="8" t="s">
        <v>31</v>
      </c>
      <c r="E1898" s="8" t="s">
        <v>1411</v>
      </c>
      <c r="F1898" s="8" t="s">
        <v>1384</v>
      </c>
      <c r="G1898" s="8">
        <v>35.53</v>
      </c>
      <c r="H1898" s="8">
        <v>9.15</v>
      </c>
      <c r="I1898" s="8">
        <v>0.66839999999999999</v>
      </c>
      <c r="J1898" s="8">
        <v>3.1095999999999999</v>
      </c>
      <c r="K1898" s="8" t="s">
        <v>1385</v>
      </c>
      <c r="L1898" s="8">
        <v>818</v>
      </c>
      <c r="M1898" s="8" t="s">
        <v>1396</v>
      </c>
      <c r="N1898" s="89" t="s">
        <v>3270</v>
      </c>
      <c r="O1898" s="8" t="s">
        <v>1998</v>
      </c>
      <c r="P1898" s="8">
        <v>12</v>
      </c>
      <c r="Q1898" s="8">
        <v>0</v>
      </c>
    </row>
    <row r="1899" spans="1:17">
      <c r="A1899" s="9" t="s">
        <v>4126</v>
      </c>
      <c r="B1899" s="9" t="s">
        <v>919</v>
      </c>
      <c r="C1899" s="9" t="s">
        <v>41</v>
      </c>
      <c r="D1899" s="9" t="s">
        <v>10</v>
      </c>
      <c r="E1899" s="9" t="s">
        <v>1389</v>
      </c>
      <c r="F1899" s="9" t="s">
        <v>1384</v>
      </c>
      <c r="G1899" s="9">
        <v>76.5</v>
      </c>
      <c r="H1899" s="9">
        <v>13.95</v>
      </c>
      <c r="I1899" s="9">
        <v>0.80669999999999997</v>
      </c>
      <c r="J1899" s="9">
        <v>1.4315</v>
      </c>
      <c r="K1899" s="9" t="s">
        <v>1395</v>
      </c>
      <c r="L1899" s="9">
        <v>556</v>
      </c>
      <c r="M1899" s="9" t="s">
        <v>1403</v>
      </c>
      <c r="N1899" s="90" t="s">
        <v>3612</v>
      </c>
      <c r="O1899" s="9" t="s">
        <v>1512</v>
      </c>
      <c r="P1899" s="9">
        <v>84</v>
      </c>
      <c r="Q1899" s="9">
        <v>40.340000000000003</v>
      </c>
    </row>
    <row r="1900" spans="1:17">
      <c r="A1900" s="8" t="s">
        <v>4127</v>
      </c>
      <c r="B1900" s="8" t="s">
        <v>546</v>
      </c>
      <c r="C1900" s="8" t="s">
        <v>35</v>
      </c>
      <c r="D1900" s="8" t="s">
        <v>10</v>
      </c>
      <c r="E1900" s="8" t="s">
        <v>1389</v>
      </c>
      <c r="F1900" s="8" t="s">
        <v>1375</v>
      </c>
      <c r="G1900" s="8">
        <v>46.35</v>
      </c>
      <c r="H1900" s="8">
        <v>14.57</v>
      </c>
      <c r="I1900" s="8">
        <v>0.83709999999999996</v>
      </c>
      <c r="J1900" s="8">
        <v>0.73560000000000003</v>
      </c>
      <c r="K1900" s="8" t="s">
        <v>1412</v>
      </c>
      <c r="L1900" s="8">
        <v>768</v>
      </c>
      <c r="M1900" s="8" t="s">
        <v>1381</v>
      </c>
      <c r="N1900" s="89" t="s">
        <v>2670</v>
      </c>
      <c r="O1900" s="8"/>
      <c r="P1900" s="8">
        <v>120</v>
      </c>
      <c r="Q1900" s="8">
        <v>19.78</v>
      </c>
    </row>
    <row r="1901" spans="1:17">
      <c r="A1901" s="9" t="s">
        <v>4128</v>
      </c>
      <c r="B1901" s="9" t="s">
        <v>1279</v>
      </c>
      <c r="C1901" s="9" t="s">
        <v>28</v>
      </c>
      <c r="D1901" s="9" t="s">
        <v>31</v>
      </c>
      <c r="E1901" s="9" t="s">
        <v>1400</v>
      </c>
      <c r="F1901" s="9" t="s">
        <v>1384</v>
      </c>
      <c r="G1901" s="9">
        <v>1.32</v>
      </c>
      <c r="H1901" s="9">
        <v>8.86</v>
      </c>
      <c r="I1901" s="9">
        <v>1.12E-2</v>
      </c>
      <c r="J1901" s="9">
        <v>2.7300000000000001E-2</v>
      </c>
      <c r="K1901" s="9"/>
      <c r="L1901" s="9">
        <v>709</v>
      </c>
      <c r="M1901" s="9" t="s">
        <v>1403</v>
      </c>
      <c r="N1901" s="90" t="s">
        <v>2762</v>
      </c>
      <c r="O1901" s="9" t="s">
        <v>1444</v>
      </c>
      <c r="P1901" s="9">
        <v>60</v>
      </c>
      <c r="Q1901" s="9">
        <v>0.88</v>
      </c>
    </row>
    <row r="1902" spans="1:17">
      <c r="A1902" s="8" t="s">
        <v>4129</v>
      </c>
      <c r="B1902" s="8" t="s">
        <v>1192</v>
      </c>
      <c r="C1902" s="8" t="s">
        <v>12</v>
      </c>
      <c r="D1902" s="8" t="s">
        <v>44</v>
      </c>
      <c r="E1902" s="8" t="s">
        <v>1389</v>
      </c>
      <c r="F1902" s="8" t="s">
        <v>1390</v>
      </c>
      <c r="G1902" s="8">
        <v>30.22</v>
      </c>
      <c r="H1902" s="8">
        <v>11.71</v>
      </c>
      <c r="I1902" s="8">
        <v>0.1792</v>
      </c>
      <c r="J1902" s="8">
        <v>0.52880000000000005</v>
      </c>
      <c r="K1902" s="8" t="s">
        <v>1412</v>
      </c>
      <c r="L1902" s="8">
        <v>821</v>
      </c>
      <c r="M1902" s="8" t="s">
        <v>1377</v>
      </c>
      <c r="N1902" s="89" t="s">
        <v>824</v>
      </c>
      <c r="O1902" s="8" t="s">
        <v>2212</v>
      </c>
      <c r="P1902" s="8">
        <v>84</v>
      </c>
      <c r="Q1902" s="8">
        <v>20.03</v>
      </c>
    </row>
    <row r="1903" spans="1:17">
      <c r="A1903" s="9" t="s">
        <v>4130</v>
      </c>
      <c r="B1903" s="9" t="s">
        <v>440</v>
      </c>
      <c r="C1903" s="9" t="s">
        <v>41</v>
      </c>
      <c r="D1903" s="9" t="s">
        <v>23</v>
      </c>
      <c r="E1903" s="9" t="s">
        <v>1380</v>
      </c>
      <c r="F1903" s="9" t="s">
        <v>1384</v>
      </c>
      <c r="G1903" s="9">
        <v>44.71</v>
      </c>
      <c r="H1903" s="9">
        <v>11.43</v>
      </c>
      <c r="I1903" s="9">
        <v>0.4859</v>
      </c>
      <c r="J1903" s="9">
        <v>0.77569999999999995</v>
      </c>
      <c r="K1903" s="9" t="s">
        <v>1395</v>
      </c>
      <c r="L1903" s="9">
        <v>871</v>
      </c>
      <c r="M1903" s="9" t="s">
        <v>1396</v>
      </c>
      <c r="N1903" s="90" t="s">
        <v>4015</v>
      </c>
      <c r="O1903" s="9" t="s">
        <v>1572</v>
      </c>
      <c r="P1903" s="9">
        <v>84</v>
      </c>
      <c r="Q1903" s="9">
        <v>33.450000000000003</v>
      </c>
    </row>
    <row r="1904" spans="1:17">
      <c r="A1904" s="8" t="s">
        <v>4131</v>
      </c>
      <c r="B1904" s="8" t="s">
        <v>1285</v>
      </c>
      <c r="C1904" s="8" t="s">
        <v>16</v>
      </c>
      <c r="D1904" s="8" t="s">
        <v>1360</v>
      </c>
      <c r="E1904" s="8" t="s">
        <v>1408</v>
      </c>
      <c r="F1904" s="8" t="s">
        <v>1390</v>
      </c>
      <c r="G1904" s="8">
        <v>11.56</v>
      </c>
      <c r="H1904" s="8">
        <v>8.24</v>
      </c>
      <c r="I1904" s="8">
        <v>0.14699999999999999</v>
      </c>
      <c r="J1904" s="8">
        <v>0.18160000000000001</v>
      </c>
      <c r="K1904" s="8" t="s">
        <v>1376</v>
      </c>
      <c r="L1904" s="8">
        <v>729</v>
      </c>
      <c r="M1904" s="8" t="s">
        <v>1426</v>
      </c>
      <c r="N1904" s="89" t="s">
        <v>3966</v>
      </c>
      <c r="O1904" s="8"/>
      <c r="P1904" s="8">
        <v>84</v>
      </c>
      <c r="Q1904" s="8">
        <v>6.35</v>
      </c>
    </row>
    <row r="1905" spans="1:17">
      <c r="A1905" s="9" t="s">
        <v>4132</v>
      </c>
      <c r="B1905" s="9" t="s">
        <v>257</v>
      </c>
      <c r="C1905" s="9" t="s">
        <v>20</v>
      </c>
      <c r="D1905" s="9" t="s">
        <v>1360</v>
      </c>
      <c r="E1905" s="9" t="s">
        <v>1374</v>
      </c>
      <c r="F1905" s="9" t="s">
        <v>1384</v>
      </c>
      <c r="G1905" s="9">
        <v>44.04</v>
      </c>
      <c r="H1905" s="9">
        <v>16.34</v>
      </c>
      <c r="I1905" s="9">
        <v>0.313</v>
      </c>
      <c r="J1905" s="9">
        <v>0.88329999999999997</v>
      </c>
      <c r="K1905" s="9" t="s">
        <v>1358</v>
      </c>
      <c r="L1905" s="9">
        <v>806</v>
      </c>
      <c r="M1905" s="9" t="s">
        <v>1396</v>
      </c>
      <c r="N1905" s="90" t="s">
        <v>2166</v>
      </c>
      <c r="O1905" s="9" t="s">
        <v>920</v>
      </c>
      <c r="P1905" s="9">
        <v>84</v>
      </c>
      <c r="Q1905" s="9">
        <v>20.54</v>
      </c>
    </row>
    <row r="1906" spans="1:17">
      <c r="A1906" s="8" t="s">
        <v>4133</v>
      </c>
      <c r="B1906" s="8" t="s">
        <v>248</v>
      </c>
      <c r="C1906" s="8" t="s">
        <v>35</v>
      </c>
      <c r="D1906" s="8" t="s">
        <v>23</v>
      </c>
      <c r="E1906" s="8" t="s">
        <v>1380</v>
      </c>
      <c r="F1906" s="8" t="s">
        <v>1390</v>
      </c>
      <c r="G1906" s="8">
        <v>37.950000000000003</v>
      </c>
      <c r="H1906" s="8">
        <v>9.3699999999999992</v>
      </c>
      <c r="I1906" s="8">
        <v>0.22359999999999999</v>
      </c>
      <c r="J1906" s="8">
        <v>0.61770000000000003</v>
      </c>
      <c r="K1906" s="8" t="s">
        <v>1395</v>
      </c>
      <c r="L1906" s="8">
        <v>672</v>
      </c>
      <c r="M1906" s="8" t="s">
        <v>1381</v>
      </c>
      <c r="N1906" s="89" t="s">
        <v>3284</v>
      </c>
      <c r="O1906" s="8"/>
      <c r="P1906" s="8">
        <v>84</v>
      </c>
      <c r="Q1906" s="8">
        <v>22.91</v>
      </c>
    </row>
    <row r="1907" spans="1:17">
      <c r="A1907" s="9" t="s">
        <v>4134</v>
      </c>
      <c r="B1907" s="9" t="s">
        <v>1219</v>
      </c>
      <c r="C1907" s="9" t="s">
        <v>12</v>
      </c>
      <c r="D1907" s="9" t="s">
        <v>10</v>
      </c>
      <c r="E1907" s="9" t="s">
        <v>1374</v>
      </c>
      <c r="F1907" s="9" t="s">
        <v>1375</v>
      </c>
      <c r="G1907" s="9">
        <v>16.84</v>
      </c>
      <c r="H1907" s="9">
        <v>14.18</v>
      </c>
      <c r="I1907" s="9">
        <v>0.21149999999999999</v>
      </c>
      <c r="J1907" s="9">
        <v>0.39340000000000003</v>
      </c>
      <c r="K1907" s="9" t="s">
        <v>1385</v>
      </c>
      <c r="L1907" s="9">
        <v>562</v>
      </c>
      <c r="M1907" s="9" t="s">
        <v>1426</v>
      </c>
      <c r="N1907" s="90" t="s">
        <v>2488</v>
      </c>
      <c r="O1907" s="9"/>
      <c r="P1907" s="9">
        <v>60</v>
      </c>
      <c r="Q1907" s="9">
        <v>0</v>
      </c>
    </row>
    <row r="1908" spans="1:17">
      <c r="A1908" s="8" t="s">
        <v>4135</v>
      </c>
      <c r="B1908" s="8" t="s">
        <v>792</v>
      </c>
      <c r="C1908" s="8" t="s">
        <v>28</v>
      </c>
      <c r="D1908" s="8" t="s">
        <v>44</v>
      </c>
      <c r="E1908" s="8" t="s">
        <v>1411</v>
      </c>
      <c r="F1908" s="8" t="s">
        <v>1390</v>
      </c>
      <c r="G1908" s="8">
        <v>19.77</v>
      </c>
      <c r="H1908" s="8">
        <v>16.899999999999999</v>
      </c>
      <c r="I1908" s="8">
        <v>0.22109999999999999</v>
      </c>
      <c r="J1908" s="8">
        <v>0.70389999999999997</v>
      </c>
      <c r="K1908" s="8" t="s">
        <v>1385</v>
      </c>
      <c r="L1908" s="8">
        <v>858</v>
      </c>
      <c r="M1908" s="8" t="s">
        <v>1396</v>
      </c>
      <c r="N1908" s="89" t="s">
        <v>259</v>
      </c>
      <c r="O1908" s="8" t="s">
        <v>2104</v>
      </c>
      <c r="P1908" s="8">
        <v>36</v>
      </c>
      <c r="Q1908" s="8">
        <v>0</v>
      </c>
    </row>
    <row r="1909" spans="1:17">
      <c r="A1909" s="9" t="s">
        <v>4136</v>
      </c>
      <c r="B1909" s="9" t="s">
        <v>513</v>
      </c>
      <c r="C1909" s="9" t="s">
        <v>7</v>
      </c>
      <c r="D1909" s="9" t="s">
        <v>1360</v>
      </c>
      <c r="E1909" s="9" t="s">
        <v>1380</v>
      </c>
      <c r="F1909" s="9" t="s">
        <v>1390</v>
      </c>
      <c r="G1909" s="9">
        <v>90.31</v>
      </c>
      <c r="H1909" s="9">
        <v>15.22</v>
      </c>
      <c r="I1909" s="9">
        <v>1.042</v>
      </c>
      <c r="J1909" s="9">
        <v>1.2039</v>
      </c>
      <c r="K1909" s="9" t="s">
        <v>1358</v>
      </c>
      <c r="L1909" s="9">
        <v>576</v>
      </c>
      <c r="M1909" s="9" t="s">
        <v>1403</v>
      </c>
      <c r="N1909" s="90" t="s">
        <v>1703</v>
      </c>
      <c r="O1909" s="9" t="s">
        <v>2149</v>
      </c>
      <c r="P1909" s="9">
        <v>240</v>
      </c>
      <c r="Q1909" s="9">
        <v>36.97</v>
      </c>
    </row>
    <row r="1910" spans="1:17">
      <c r="A1910" s="8" t="s">
        <v>4137</v>
      </c>
      <c r="B1910" s="8" t="s">
        <v>830</v>
      </c>
      <c r="C1910" s="8" t="s">
        <v>16</v>
      </c>
      <c r="D1910" s="8" t="s">
        <v>44</v>
      </c>
      <c r="E1910" s="8" t="s">
        <v>1389</v>
      </c>
      <c r="F1910" s="8" t="s">
        <v>1390</v>
      </c>
      <c r="G1910" s="8">
        <v>13.34</v>
      </c>
      <c r="H1910" s="8">
        <v>12.53</v>
      </c>
      <c r="I1910" s="8">
        <v>0.20039999999999999</v>
      </c>
      <c r="J1910" s="8">
        <v>0.63129999999999997</v>
      </c>
      <c r="K1910" s="8" t="s">
        <v>1376</v>
      </c>
      <c r="L1910" s="8">
        <v>867</v>
      </c>
      <c r="M1910" s="8" t="s">
        <v>1426</v>
      </c>
      <c r="N1910" s="89" t="s">
        <v>2230</v>
      </c>
      <c r="O1910" s="8"/>
      <c r="P1910" s="8">
        <v>24</v>
      </c>
      <c r="Q1910" s="8">
        <v>9.1999999999999993</v>
      </c>
    </row>
    <row r="1911" spans="1:17">
      <c r="A1911" s="9" t="s">
        <v>4138</v>
      </c>
      <c r="B1911" s="9" t="s">
        <v>1342</v>
      </c>
      <c r="C1911" s="9" t="s">
        <v>28</v>
      </c>
      <c r="D1911" s="9" t="s">
        <v>1360</v>
      </c>
      <c r="E1911" s="9" t="s">
        <v>1389</v>
      </c>
      <c r="F1911" s="9" t="s">
        <v>1390</v>
      </c>
      <c r="G1911" s="9">
        <v>12.25</v>
      </c>
      <c r="H1911" s="9">
        <v>17.32</v>
      </c>
      <c r="I1911" s="9">
        <v>7.9299999999999995E-2</v>
      </c>
      <c r="J1911" s="9">
        <v>1.1191</v>
      </c>
      <c r="K1911" s="9" t="s">
        <v>1358</v>
      </c>
      <c r="L1911" s="9">
        <v>652</v>
      </c>
      <c r="M1911" s="9" t="s">
        <v>1426</v>
      </c>
      <c r="N1911" s="90" t="s">
        <v>3217</v>
      </c>
      <c r="O1911" s="9"/>
      <c r="P1911" s="9">
        <v>12</v>
      </c>
      <c r="Q1911" s="9">
        <v>3.49</v>
      </c>
    </row>
    <row r="1912" spans="1:17">
      <c r="A1912" s="8" t="s">
        <v>4139</v>
      </c>
      <c r="B1912" s="8" t="s">
        <v>820</v>
      </c>
      <c r="C1912" s="8" t="s">
        <v>16</v>
      </c>
      <c r="D1912" s="8" t="s">
        <v>1360</v>
      </c>
      <c r="E1912" s="8" t="s">
        <v>1408</v>
      </c>
      <c r="F1912" s="8" t="s">
        <v>1384</v>
      </c>
      <c r="G1912" s="8">
        <v>54.77</v>
      </c>
      <c r="H1912" s="8">
        <v>18.2</v>
      </c>
      <c r="I1912" s="8">
        <v>0.87129999999999996</v>
      </c>
      <c r="J1912" s="8">
        <v>1.9856</v>
      </c>
      <c r="K1912" s="8" t="s">
        <v>1412</v>
      </c>
      <c r="L1912" s="8">
        <v>655</v>
      </c>
      <c r="M1912" s="8" t="s">
        <v>1377</v>
      </c>
      <c r="N1912" s="89" t="s">
        <v>1734</v>
      </c>
      <c r="O1912" s="8" t="s">
        <v>1705</v>
      </c>
      <c r="P1912" s="8">
        <v>36</v>
      </c>
      <c r="Q1912" s="8">
        <v>27.67</v>
      </c>
    </row>
    <row r="1913" spans="1:17">
      <c r="A1913" s="9" t="s">
        <v>4140</v>
      </c>
      <c r="B1913" s="9" t="s">
        <v>1118</v>
      </c>
      <c r="C1913" s="9" t="s">
        <v>16</v>
      </c>
      <c r="D1913" s="9" t="s">
        <v>10</v>
      </c>
      <c r="E1913" s="9" t="s">
        <v>1389</v>
      </c>
      <c r="F1913" s="9" t="s">
        <v>1375</v>
      </c>
      <c r="G1913" s="9">
        <v>25.44</v>
      </c>
      <c r="H1913" s="9">
        <v>15.83</v>
      </c>
      <c r="I1913" s="9">
        <v>0.2238</v>
      </c>
      <c r="J1913" s="9">
        <v>0.71879999999999999</v>
      </c>
      <c r="K1913" s="9" t="s">
        <v>1358</v>
      </c>
      <c r="L1913" s="9">
        <v>607</v>
      </c>
      <c r="M1913" s="9" t="s">
        <v>1377</v>
      </c>
      <c r="N1913" s="90" t="s">
        <v>3960</v>
      </c>
      <c r="O1913" s="9" t="s">
        <v>3418</v>
      </c>
      <c r="P1913" s="9">
        <v>48</v>
      </c>
      <c r="Q1913" s="9">
        <v>3.4</v>
      </c>
    </row>
    <row r="1914" spans="1:17">
      <c r="A1914" s="8" t="s">
        <v>4141</v>
      </c>
      <c r="B1914" s="8" t="s">
        <v>527</v>
      </c>
      <c r="C1914" s="8" t="s">
        <v>16</v>
      </c>
      <c r="D1914" s="8" t="s">
        <v>23</v>
      </c>
      <c r="E1914" s="8" t="s">
        <v>1374</v>
      </c>
      <c r="F1914" s="8" t="s">
        <v>1384</v>
      </c>
      <c r="G1914" s="8">
        <v>65.53</v>
      </c>
      <c r="H1914" s="8">
        <v>14.77</v>
      </c>
      <c r="I1914" s="8">
        <v>0.90759999999999996</v>
      </c>
      <c r="J1914" s="8">
        <v>0.8518</v>
      </c>
      <c r="K1914" s="8" t="s">
        <v>1376</v>
      </c>
      <c r="L1914" s="8">
        <v>752</v>
      </c>
      <c r="M1914" s="8" t="s">
        <v>1381</v>
      </c>
      <c r="N1914" s="89" t="s">
        <v>1859</v>
      </c>
      <c r="O1914" s="8"/>
      <c r="P1914" s="8">
        <v>240</v>
      </c>
      <c r="Q1914" s="8">
        <v>46.01</v>
      </c>
    </row>
    <row r="1915" spans="1:17">
      <c r="A1915" s="9" t="s">
        <v>4142</v>
      </c>
      <c r="B1915" s="9" t="s">
        <v>1348</v>
      </c>
      <c r="C1915" s="9" t="s">
        <v>38</v>
      </c>
      <c r="D1915" s="9" t="s">
        <v>44</v>
      </c>
      <c r="E1915" s="9" t="s">
        <v>1400</v>
      </c>
      <c r="F1915" s="9" t="s">
        <v>1384</v>
      </c>
      <c r="G1915" s="9">
        <v>8.43</v>
      </c>
      <c r="H1915" s="9">
        <v>11.22</v>
      </c>
      <c r="I1915" s="9">
        <v>0.14249999999999999</v>
      </c>
      <c r="J1915" s="9">
        <v>0.74590000000000001</v>
      </c>
      <c r="K1915" s="9" t="s">
        <v>1385</v>
      </c>
      <c r="L1915" s="9">
        <v>585</v>
      </c>
      <c r="M1915" s="9" t="s">
        <v>1386</v>
      </c>
      <c r="N1915" s="90" t="s">
        <v>2173</v>
      </c>
      <c r="O1915" s="9"/>
      <c r="P1915" s="9">
        <v>12</v>
      </c>
      <c r="Q1915" s="9">
        <v>0</v>
      </c>
    </row>
    <row r="1916" spans="1:17">
      <c r="A1916" s="8" t="s">
        <v>4143</v>
      </c>
      <c r="B1916" s="8" t="s">
        <v>605</v>
      </c>
      <c r="C1916" s="8" t="s">
        <v>12</v>
      </c>
      <c r="D1916" s="8" t="s">
        <v>10</v>
      </c>
      <c r="E1916" s="8" t="s">
        <v>1374</v>
      </c>
      <c r="F1916" s="8" t="s">
        <v>1390</v>
      </c>
      <c r="G1916" s="8">
        <v>81.62</v>
      </c>
      <c r="H1916" s="8">
        <v>15.36</v>
      </c>
      <c r="I1916" s="8">
        <v>1.0117</v>
      </c>
      <c r="J1916" s="8">
        <v>2.8437999999999999</v>
      </c>
      <c r="K1916" s="8" t="s">
        <v>1412</v>
      </c>
      <c r="L1916" s="8">
        <v>741</v>
      </c>
      <c r="M1916" s="8" t="s">
        <v>1377</v>
      </c>
      <c r="N1916" s="89" t="s">
        <v>3217</v>
      </c>
      <c r="O1916" s="8" t="s">
        <v>1522</v>
      </c>
      <c r="P1916" s="8">
        <v>36</v>
      </c>
      <c r="Q1916" s="8">
        <v>27.35</v>
      </c>
    </row>
    <row r="1917" spans="1:17">
      <c r="A1917" s="9" t="s">
        <v>4144</v>
      </c>
      <c r="B1917" s="9" t="s">
        <v>175</v>
      </c>
      <c r="C1917" s="9" t="s">
        <v>32</v>
      </c>
      <c r="D1917" s="9" t="s">
        <v>23</v>
      </c>
      <c r="E1917" s="9" t="s">
        <v>1411</v>
      </c>
      <c r="F1917" s="9" t="s">
        <v>1390</v>
      </c>
      <c r="G1917" s="9">
        <v>21.53</v>
      </c>
      <c r="H1917" s="9">
        <v>18.48</v>
      </c>
      <c r="I1917" s="9">
        <v>0.24790000000000001</v>
      </c>
      <c r="J1917" s="9">
        <v>0.63790000000000002</v>
      </c>
      <c r="K1917" s="9" t="s">
        <v>1358</v>
      </c>
      <c r="L1917" s="9">
        <v>636</v>
      </c>
      <c r="M1917" s="9" t="s">
        <v>1403</v>
      </c>
      <c r="N1917" s="90" t="s">
        <v>2801</v>
      </c>
      <c r="O1917" s="9" t="s">
        <v>2642</v>
      </c>
      <c r="P1917" s="9">
        <v>48</v>
      </c>
      <c r="Q1917" s="9">
        <v>5.54</v>
      </c>
    </row>
    <row r="1918" spans="1:17">
      <c r="A1918" s="8" t="s">
        <v>4145</v>
      </c>
      <c r="B1918" s="8" t="s">
        <v>843</v>
      </c>
      <c r="C1918" s="8" t="s">
        <v>16</v>
      </c>
      <c r="D1918" s="8" t="s">
        <v>23</v>
      </c>
      <c r="E1918" s="8" t="s">
        <v>1411</v>
      </c>
      <c r="F1918" s="8" t="s">
        <v>1384</v>
      </c>
      <c r="G1918" s="8">
        <v>90.88</v>
      </c>
      <c r="H1918" s="8">
        <v>18.170000000000002</v>
      </c>
      <c r="I1918" s="8">
        <v>1.3085</v>
      </c>
      <c r="J1918" s="8">
        <v>1.4746999999999999</v>
      </c>
      <c r="K1918" s="8" t="s">
        <v>1358</v>
      </c>
      <c r="L1918" s="8">
        <v>740</v>
      </c>
      <c r="M1918" s="8" t="s">
        <v>1381</v>
      </c>
      <c r="N1918" s="89" t="s">
        <v>1859</v>
      </c>
      <c r="O1918" s="8"/>
      <c r="P1918" s="8">
        <v>180</v>
      </c>
      <c r="Q1918" s="8">
        <v>48.95</v>
      </c>
    </row>
    <row r="1919" spans="1:17">
      <c r="A1919" s="9" t="s">
        <v>4146</v>
      </c>
      <c r="B1919" s="9" t="s">
        <v>1290</v>
      </c>
      <c r="C1919" s="9" t="s">
        <v>7</v>
      </c>
      <c r="D1919" s="9" t="s">
        <v>31</v>
      </c>
      <c r="E1919" s="9" t="s">
        <v>1389</v>
      </c>
      <c r="F1919" s="9" t="s">
        <v>1390</v>
      </c>
      <c r="G1919" s="9">
        <v>87.76</v>
      </c>
      <c r="H1919" s="9">
        <v>17.55</v>
      </c>
      <c r="I1919" s="9">
        <v>1.4567000000000001</v>
      </c>
      <c r="J1919" s="9">
        <v>2.5573999999999999</v>
      </c>
      <c r="K1919" s="9" t="s">
        <v>1385</v>
      </c>
      <c r="L1919" s="9">
        <v>843</v>
      </c>
      <c r="M1919" s="9" t="s">
        <v>1403</v>
      </c>
      <c r="N1919" s="90" t="s">
        <v>4147</v>
      </c>
      <c r="O1919" s="9" t="s">
        <v>1804</v>
      </c>
      <c r="P1919" s="9">
        <v>48</v>
      </c>
      <c r="Q1919" s="9">
        <v>0</v>
      </c>
    </row>
    <row r="1920" spans="1:17">
      <c r="A1920" s="8" t="s">
        <v>4148</v>
      </c>
      <c r="B1920" s="8" t="s">
        <v>1059</v>
      </c>
      <c r="C1920" s="8" t="s">
        <v>32</v>
      </c>
      <c r="D1920" s="8" t="s">
        <v>23</v>
      </c>
      <c r="E1920" s="8" t="s">
        <v>1411</v>
      </c>
      <c r="F1920" s="8" t="s">
        <v>1384</v>
      </c>
      <c r="G1920" s="8">
        <v>67.77</v>
      </c>
      <c r="H1920" s="8">
        <v>11.01</v>
      </c>
      <c r="I1920" s="8">
        <v>0.65649999999999997</v>
      </c>
      <c r="J1920" s="8">
        <v>0.77070000000000005</v>
      </c>
      <c r="K1920" s="8" t="s">
        <v>1385</v>
      </c>
      <c r="L1920" s="8">
        <v>743</v>
      </c>
      <c r="M1920" s="8" t="s">
        <v>1426</v>
      </c>
      <c r="N1920" s="89" t="s">
        <v>2488</v>
      </c>
      <c r="O1920" s="8"/>
      <c r="P1920" s="8">
        <v>180</v>
      </c>
      <c r="Q1920" s="8">
        <v>0</v>
      </c>
    </row>
    <row r="1921" spans="1:17">
      <c r="A1921" s="9" t="s">
        <v>4149</v>
      </c>
      <c r="B1921" s="9" t="s">
        <v>975</v>
      </c>
      <c r="C1921" s="9" t="s">
        <v>7</v>
      </c>
      <c r="D1921" s="9" t="s">
        <v>44</v>
      </c>
      <c r="E1921" s="9" t="s">
        <v>1400</v>
      </c>
      <c r="F1921" s="9" t="s">
        <v>1375</v>
      </c>
      <c r="G1921" s="9">
        <v>1.61</v>
      </c>
      <c r="H1921" s="9">
        <v>17.61</v>
      </c>
      <c r="I1921" s="9">
        <v>2.98E-2</v>
      </c>
      <c r="J1921" s="9">
        <v>4.0500000000000001E-2</v>
      </c>
      <c r="K1921" s="9" t="s">
        <v>1358</v>
      </c>
      <c r="L1921" s="9">
        <v>862</v>
      </c>
      <c r="M1921" s="9" t="s">
        <v>1403</v>
      </c>
      <c r="N1921" s="90" t="s">
        <v>2187</v>
      </c>
      <c r="O1921" s="9" t="s">
        <v>2255</v>
      </c>
      <c r="P1921" s="9">
        <v>60</v>
      </c>
      <c r="Q1921" s="9">
        <v>1.23</v>
      </c>
    </row>
    <row r="1922" spans="1:17">
      <c r="A1922" s="8" t="s">
        <v>4150</v>
      </c>
      <c r="B1922" s="8" t="s">
        <v>1030</v>
      </c>
      <c r="C1922" s="8" t="s">
        <v>32</v>
      </c>
      <c r="D1922" s="8" t="s">
        <v>1360</v>
      </c>
      <c r="E1922" s="8" t="s">
        <v>1380</v>
      </c>
      <c r="F1922" s="8" t="s">
        <v>1384</v>
      </c>
      <c r="G1922" s="8">
        <v>55.14</v>
      </c>
      <c r="H1922" s="8"/>
      <c r="I1922" s="8">
        <v>0.54479999999999995</v>
      </c>
      <c r="J1922" s="8"/>
      <c r="K1922" s="8" t="s">
        <v>1385</v>
      </c>
      <c r="L1922" s="8">
        <v>729</v>
      </c>
      <c r="M1922" s="8" t="s">
        <v>1403</v>
      </c>
      <c r="N1922" s="89" t="s">
        <v>2161</v>
      </c>
      <c r="O1922" s="8" t="s">
        <v>1647</v>
      </c>
      <c r="P1922" s="8">
        <v>84</v>
      </c>
      <c r="Q1922" s="8">
        <v>0</v>
      </c>
    </row>
    <row r="1923" spans="1:17">
      <c r="A1923" s="9" t="s">
        <v>4151</v>
      </c>
      <c r="B1923" s="9" t="s">
        <v>1083</v>
      </c>
      <c r="C1923" s="9" t="s">
        <v>16</v>
      </c>
      <c r="D1923" s="9" t="s">
        <v>1360</v>
      </c>
      <c r="E1923" s="9" t="s">
        <v>1408</v>
      </c>
      <c r="F1923" s="9" t="s">
        <v>1390</v>
      </c>
      <c r="G1923" s="9">
        <v>33.950000000000003</v>
      </c>
      <c r="H1923" s="9">
        <v>16.489999999999998</v>
      </c>
      <c r="I1923" s="9">
        <v>0.58960000000000001</v>
      </c>
      <c r="J1923" s="9">
        <v>3.0882000000000001</v>
      </c>
      <c r="K1923" s="9" t="s">
        <v>1412</v>
      </c>
      <c r="L1923" s="9">
        <v>882</v>
      </c>
      <c r="M1923" s="9" t="s">
        <v>1403</v>
      </c>
      <c r="N1923" s="90" t="s">
        <v>2358</v>
      </c>
      <c r="O1923" s="9" t="s">
        <v>2359</v>
      </c>
      <c r="P1923" s="9">
        <v>12</v>
      </c>
      <c r="Q1923" s="9">
        <v>11.88</v>
      </c>
    </row>
    <row r="1924" spans="1:17">
      <c r="A1924" s="8" t="s">
        <v>4152</v>
      </c>
      <c r="B1924" s="8" t="s">
        <v>1012</v>
      </c>
      <c r="C1924" s="8" t="s">
        <v>28</v>
      </c>
      <c r="D1924" s="8" t="s">
        <v>10</v>
      </c>
      <c r="E1924" s="8" t="s">
        <v>1374</v>
      </c>
      <c r="F1924" s="8" t="s">
        <v>1390</v>
      </c>
      <c r="G1924" s="8">
        <v>92.46</v>
      </c>
      <c r="H1924" s="8">
        <v>14.06</v>
      </c>
      <c r="I1924" s="8">
        <v>1.1528</v>
      </c>
      <c r="J1924" s="8">
        <v>1.7358</v>
      </c>
      <c r="K1924" s="8" t="s">
        <v>1385</v>
      </c>
      <c r="L1924" s="8">
        <v>757</v>
      </c>
      <c r="M1924" s="8" t="s">
        <v>1381</v>
      </c>
      <c r="N1924" s="89" t="s">
        <v>744</v>
      </c>
      <c r="O1924" s="8"/>
      <c r="P1924" s="8">
        <v>84</v>
      </c>
      <c r="Q1924" s="8">
        <v>0</v>
      </c>
    </row>
    <row r="1925" spans="1:17">
      <c r="A1925" s="9" t="s">
        <v>4153</v>
      </c>
      <c r="B1925" s="9" t="s">
        <v>682</v>
      </c>
      <c r="C1925" s="9" t="s">
        <v>20</v>
      </c>
      <c r="D1925" s="9" t="s">
        <v>44</v>
      </c>
      <c r="E1925" s="9" t="s">
        <v>1408</v>
      </c>
      <c r="F1925" s="9" t="s">
        <v>1390</v>
      </c>
      <c r="G1925" s="9">
        <v>60.94</v>
      </c>
      <c r="H1925" s="9">
        <v>11.19</v>
      </c>
      <c r="I1925" s="9">
        <v>0.33250000000000002</v>
      </c>
      <c r="J1925" s="9">
        <v>2.8456999999999999</v>
      </c>
      <c r="K1925" s="9" t="s">
        <v>1376</v>
      </c>
      <c r="L1925" s="9">
        <v>839</v>
      </c>
      <c r="M1925" s="9" t="s">
        <v>1386</v>
      </c>
      <c r="N1925" s="90" t="s">
        <v>396</v>
      </c>
      <c r="O1925" s="9"/>
      <c r="P1925" s="9">
        <v>24</v>
      </c>
      <c r="Q1925" s="9">
        <v>51.83</v>
      </c>
    </row>
    <row r="1926" spans="1:17">
      <c r="A1926" s="8" t="s">
        <v>4154</v>
      </c>
      <c r="B1926" s="8" t="s">
        <v>456</v>
      </c>
      <c r="C1926" s="8" t="s">
        <v>16</v>
      </c>
      <c r="D1926" s="8" t="s">
        <v>44</v>
      </c>
      <c r="E1926" s="8" t="s">
        <v>1374</v>
      </c>
      <c r="F1926" s="8" t="s">
        <v>1375</v>
      </c>
      <c r="G1926" s="8">
        <v>84.48</v>
      </c>
      <c r="H1926" s="8">
        <v>12.63</v>
      </c>
      <c r="I1926" s="8">
        <v>1.6395999999999999</v>
      </c>
      <c r="J1926" s="8">
        <v>7.5308999999999999</v>
      </c>
      <c r="K1926" s="8" t="s">
        <v>1395</v>
      </c>
      <c r="L1926" s="8">
        <v>565</v>
      </c>
      <c r="M1926" s="8" t="s">
        <v>1381</v>
      </c>
      <c r="N1926" s="89" t="s">
        <v>2667</v>
      </c>
      <c r="O1926" s="8"/>
      <c r="P1926" s="8">
        <v>12</v>
      </c>
      <c r="Q1926" s="8">
        <v>23.99</v>
      </c>
    </row>
    <row r="1927" spans="1:17">
      <c r="A1927" s="9" t="s">
        <v>4155</v>
      </c>
      <c r="B1927" s="9" t="s">
        <v>798</v>
      </c>
      <c r="C1927" s="9" t="s">
        <v>12</v>
      </c>
      <c r="D1927" s="9" t="s">
        <v>44</v>
      </c>
      <c r="E1927" s="9" t="s">
        <v>1380</v>
      </c>
      <c r="F1927" s="9" t="s">
        <v>1390</v>
      </c>
      <c r="G1927" s="9">
        <v>81.78</v>
      </c>
      <c r="H1927" s="9">
        <v>13.77</v>
      </c>
      <c r="I1927" s="9">
        <v>0.69110000000000005</v>
      </c>
      <c r="J1927" s="9">
        <v>1.8931</v>
      </c>
      <c r="K1927" s="9" t="s">
        <v>1376</v>
      </c>
      <c r="L1927" s="9">
        <v>704</v>
      </c>
      <c r="M1927" s="9" t="s">
        <v>1381</v>
      </c>
      <c r="N1927" s="90" t="s">
        <v>1699</v>
      </c>
      <c r="O1927" s="9"/>
      <c r="P1927" s="9">
        <v>60</v>
      </c>
      <c r="Q1927" s="9">
        <v>69.16</v>
      </c>
    </row>
    <row r="1928" spans="1:17">
      <c r="A1928" s="8" t="s">
        <v>4156</v>
      </c>
      <c r="B1928" s="8" t="s">
        <v>1271</v>
      </c>
      <c r="C1928" s="8" t="s">
        <v>16</v>
      </c>
      <c r="D1928" s="8" t="s">
        <v>44</v>
      </c>
      <c r="E1928" s="8" t="s">
        <v>1374</v>
      </c>
      <c r="F1928" s="8" t="s">
        <v>1375</v>
      </c>
      <c r="G1928" s="8">
        <v>94.85</v>
      </c>
      <c r="H1928" s="8">
        <v>15.83</v>
      </c>
      <c r="I1928" s="8">
        <v>1.1828000000000001</v>
      </c>
      <c r="J1928" s="8">
        <v>2.6798000000000002</v>
      </c>
      <c r="K1928" s="8" t="s">
        <v>1385</v>
      </c>
      <c r="L1928" s="8">
        <v>608</v>
      </c>
      <c r="M1928" s="8" t="s">
        <v>1396</v>
      </c>
      <c r="N1928" s="89" t="s">
        <v>2770</v>
      </c>
      <c r="O1928" s="8" t="s">
        <v>1995</v>
      </c>
      <c r="P1928" s="8">
        <v>48</v>
      </c>
      <c r="Q1928" s="8">
        <v>0</v>
      </c>
    </row>
    <row r="1929" spans="1:17">
      <c r="A1929" s="9" t="s">
        <v>4157</v>
      </c>
      <c r="B1929" s="9" t="s">
        <v>230</v>
      </c>
      <c r="C1929" s="9" t="s">
        <v>7</v>
      </c>
      <c r="D1929" s="9" t="s">
        <v>23</v>
      </c>
      <c r="E1929" s="9" t="s">
        <v>1411</v>
      </c>
      <c r="F1929" s="9" t="s">
        <v>1375</v>
      </c>
      <c r="G1929" s="9">
        <v>17.04</v>
      </c>
      <c r="H1929" s="9">
        <v>16.48</v>
      </c>
      <c r="I1929" s="9">
        <v>0.27229999999999999</v>
      </c>
      <c r="J1929" s="9">
        <v>0.34310000000000002</v>
      </c>
      <c r="K1929" s="9" t="s">
        <v>1358</v>
      </c>
      <c r="L1929" s="9">
        <v>730</v>
      </c>
      <c r="M1929" s="9" t="s">
        <v>1426</v>
      </c>
      <c r="N1929" s="90" t="s">
        <v>2043</v>
      </c>
      <c r="O1929" s="9"/>
      <c r="P1929" s="9">
        <v>84</v>
      </c>
      <c r="Q1929" s="9">
        <v>2.09</v>
      </c>
    </row>
    <row r="1930" spans="1:17">
      <c r="A1930" s="8" t="s">
        <v>4158</v>
      </c>
      <c r="B1930" s="8" t="s">
        <v>787</v>
      </c>
      <c r="C1930" s="8" t="s">
        <v>7</v>
      </c>
      <c r="D1930" s="8" t="s">
        <v>1360</v>
      </c>
      <c r="E1930" s="8" t="s">
        <v>1374</v>
      </c>
      <c r="F1930" s="8" t="s">
        <v>1375</v>
      </c>
      <c r="G1930" s="8">
        <v>30.49</v>
      </c>
      <c r="H1930" s="8">
        <v>15.37</v>
      </c>
      <c r="I1930" s="8">
        <v>0.46229999999999999</v>
      </c>
      <c r="J1930" s="8">
        <v>2.7572999999999999</v>
      </c>
      <c r="K1930" s="8"/>
      <c r="L1930" s="8">
        <v>578</v>
      </c>
      <c r="M1930" s="8" t="s">
        <v>1396</v>
      </c>
      <c r="N1930" s="89" t="s">
        <v>1482</v>
      </c>
      <c r="O1930" s="8" t="s">
        <v>3727</v>
      </c>
      <c r="P1930" s="8">
        <v>12</v>
      </c>
      <c r="Q1930" s="8">
        <v>10.94</v>
      </c>
    </row>
    <row r="1931" spans="1:17">
      <c r="A1931" s="9" t="s">
        <v>4159</v>
      </c>
      <c r="B1931" s="9" t="s">
        <v>207</v>
      </c>
      <c r="C1931" s="9" t="s">
        <v>35</v>
      </c>
      <c r="D1931" s="9" t="s">
        <v>10</v>
      </c>
      <c r="E1931" s="9" t="s">
        <v>1389</v>
      </c>
      <c r="F1931" s="9" t="s">
        <v>1390</v>
      </c>
      <c r="G1931" s="9">
        <v>26.92</v>
      </c>
      <c r="H1931" s="9">
        <v>12.17</v>
      </c>
      <c r="I1931" s="9">
        <v>0.35680000000000001</v>
      </c>
      <c r="J1931" s="9">
        <v>0.29959999999999998</v>
      </c>
      <c r="K1931" s="9" t="s">
        <v>1376</v>
      </c>
      <c r="L1931" s="9">
        <v>878</v>
      </c>
      <c r="M1931" s="9" t="s">
        <v>1381</v>
      </c>
      <c r="N1931" s="90" t="s">
        <v>1576</v>
      </c>
      <c r="O1931" s="9"/>
      <c r="P1931" s="9">
        <v>240</v>
      </c>
      <c r="Q1931" s="9">
        <v>6.9</v>
      </c>
    </row>
    <row r="1932" spans="1:17">
      <c r="A1932" s="8" t="s">
        <v>4160</v>
      </c>
      <c r="B1932" s="8" t="s">
        <v>870</v>
      </c>
      <c r="C1932" s="8" t="s">
        <v>35</v>
      </c>
      <c r="D1932" s="8" t="s">
        <v>10</v>
      </c>
      <c r="E1932" s="8" t="s">
        <v>1389</v>
      </c>
      <c r="F1932" s="8" t="s">
        <v>1390</v>
      </c>
      <c r="G1932" s="8">
        <v>13.71</v>
      </c>
      <c r="H1932" s="8">
        <v>9.56</v>
      </c>
      <c r="I1932" s="8">
        <v>0.1326</v>
      </c>
      <c r="J1932" s="8">
        <v>0.14369999999999999</v>
      </c>
      <c r="K1932" s="8" t="s">
        <v>1412</v>
      </c>
      <c r="L1932" s="8">
        <v>876</v>
      </c>
      <c r="M1932" s="8" t="s">
        <v>1386</v>
      </c>
      <c r="N1932" s="89" t="s">
        <v>862</v>
      </c>
      <c r="O1932" s="8"/>
      <c r="P1932" s="8">
        <v>180</v>
      </c>
      <c r="Q1932" s="8">
        <v>4.95</v>
      </c>
    </row>
    <row r="1933" spans="1:17">
      <c r="A1933" s="9" t="s">
        <v>4161</v>
      </c>
      <c r="B1933" s="9" t="s">
        <v>590</v>
      </c>
      <c r="C1933" s="9" t="s">
        <v>12</v>
      </c>
      <c r="D1933" s="9" t="s">
        <v>10</v>
      </c>
      <c r="E1933" s="9" t="s">
        <v>1380</v>
      </c>
      <c r="F1933" s="9" t="s">
        <v>1375</v>
      </c>
      <c r="G1933" s="9">
        <v>84.5</v>
      </c>
      <c r="H1933" s="9"/>
      <c r="I1933" s="9">
        <v>0.43769999999999998</v>
      </c>
      <c r="J1933" s="9"/>
      <c r="K1933" s="9" t="s">
        <v>1385</v>
      </c>
      <c r="L1933" s="9">
        <v>694</v>
      </c>
      <c r="M1933" s="9" t="s">
        <v>1386</v>
      </c>
      <c r="N1933" s="90" t="s">
        <v>2295</v>
      </c>
      <c r="O1933" s="9"/>
      <c r="P1933" s="9">
        <v>60</v>
      </c>
      <c r="Q1933" s="9">
        <v>0</v>
      </c>
    </row>
    <row r="1934" spans="1:17">
      <c r="A1934" s="8" t="s">
        <v>4162</v>
      </c>
      <c r="B1934" s="8" t="s">
        <v>1336</v>
      </c>
      <c r="C1934" s="8" t="s">
        <v>35</v>
      </c>
      <c r="D1934" s="8" t="s">
        <v>23</v>
      </c>
      <c r="E1934" s="8" t="s">
        <v>1408</v>
      </c>
      <c r="F1934" s="8" t="s">
        <v>1384</v>
      </c>
      <c r="G1934" s="8">
        <v>5.69</v>
      </c>
      <c r="H1934" s="8">
        <v>18.23</v>
      </c>
      <c r="I1934" s="8">
        <v>4.1000000000000002E-2</v>
      </c>
      <c r="J1934" s="8">
        <v>0.2064</v>
      </c>
      <c r="K1934" s="8" t="s">
        <v>1395</v>
      </c>
      <c r="L1934" s="8">
        <v>854</v>
      </c>
      <c r="M1934" s="8" t="s">
        <v>1403</v>
      </c>
      <c r="N1934" s="89" t="s">
        <v>3806</v>
      </c>
      <c r="O1934" s="8" t="s">
        <v>3327</v>
      </c>
      <c r="P1934" s="8">
        <v>36</v>
      </c>
      <c r="Q1934" s="8">
        <v>4.22</v>
      </c>
    </row>
    <row r="1935" spans="1:17">
      <c r="A1935" s="9" t="s">
        <v>4163</v>
      </c>
      <c r="B1935" s="9" t="s">
        <v>977</v>
      </c>
      <c r="C1935" s="9" t="s">
        <v>12</v>
      </c>
      <c r="D1935" s="9" t="s">
        <v>44</v>
      </c>
      <c r="E1935" s="9" t="s">
        <v>1400</v>
      </c>
      <c r="F1935" s="9" t="s">
        <v>1384</v>
      </c>
      <c r="G1935" s="9">
        <v>71.37</v>
      </c>
      <c r="H1935" s="9">
        <v>14.1</v>
      </c>
      <c r="I1935" s="9">
        <v>1.1689000000000001</v>
      </c>
      <c r="J1935" s="9">
        <v>0.89270000000000005</v>
      </c>
      <c r="K1935" s="9" t="s">
        <v>1376</v>
      </c>
      <c r="L1935" s="9">
        <v>659</v>
      </c>
      <c r="M1935" s="9" t="s">
        <v>1381</v>
      </c>
      <c r="N1935" s="90" t="s">
        <v>512</v>
      </c>
      <c r="O1935" s="9"/>
      <c r="P1935" s="9">
        <v>240</v>
      </c>
      <c r="Q1935" s="9">
        <v>36.93</v>
      </c>
    </row>
    <row r="1936" spans="1:17">
      <c r="A1936" s="8" t="s">
        <v>4164</v>
      </c>
      <c r="B1936" s="8" t="s">
        <v>605</v>
      </c>
      <c r="C1936" s="8" t="s">
        <v>12</v>
      </c>
      <c r="D1936" s="8" t="s">
        <v>1360</v>
      </c>
      <c r="E1936" s="8" t="s">
        <v>1411</v>
      </c>
      <c r="F1936" s="8" t="s">
        <v>1375</v>
      </c>
      <c r="G1936" s="8">
        <v>47.01</v>
      </c>
      <c r="H1936" s="8">
        <v>16.190000000000001</v>
      </c>
      <c r="I1936" s="8">
        <v>0.66269999999999996</v>
      </c>
      <c r="J1936" s="8">
        <v>2.306</v>
      </c>
      <c r="K1936" s="8" t="s">
        <v>1358</v>
      </c>
      <c r="L1936" s="8">
        <v>741</v>
      </c>
      <c r="M1936" s="8" t="s">
        <v>1403</v>
      </c>
      <c r="N1936" s="89" t="s">
        <v>1856</v>
      </c>
      <c r="O1936" s="8" t="s">
        <v>1453</v>
      </c>
      <c r="P1936" s="8">
        <v>24</v>
      </c>
      <c r="Q1936" s="8">
        <v>22.94</v>
      </c>
    </row>
    <row r="1937" spans="1:17">
      <c r="A1937" s="9" t="s">
        <v>4165</v>
      </c>
      <c r="B1937" s="9" t="s">
        <v>480</v>
      </c>
      <c r="C1937" s="9" t="s">
        <v>38</v>
      </c>
      <c r="D1937" s="9" t="s">
        <v>44</v>
      </c>
      <c r="E1937" s="9" t="s">
        <v>1389</v>
      </c>
      <c r="F1937" s="9" t="s">
        <v>1384</v>
      </c>
      <c r="G1937" s="9">
        <v>28.22</v>
      </c>
      <c r="H1937" s="9">
        <v>10.28</v>
      </c>
      <c r="I1937" s="9">
        <v>0.28570000000000001</v>
      </c>
      <c r="J1937" s="9">
        <v>0.27760000000000001</v>
      </c>
      <c r="K1937" s="9" t="s">
        <v>1376</v>
      </c>
      <c r="L1937" s="9">
        <v>878</v>
      </c>
      <c r="M1937" s="9" t="s">
        <v>1403</v>
      </c>
      <c r="N1937" s="90" t="s">
        <v>2760</v>
      </c>
      <c r="O1937" s="9" t="s">
        <v>1653</v>
      </c>
      <c r="P1937" s="9">
        <v>240</v>
      </c>
      <c r="Q1937" s="9">
        <v>20.49</v>
      </c>
    </row>
    <row r="1938" spans="1:17">
      <c r="A1938" s="8" t="s">
        <v>4166</v>
      </c>
      <c r="B1938" s="8" t="s">
        <v>483</v>
      </c>
      <c r="C1938" s="8" t="s">
        <v>12</v>
      </c>
      <c r="D1938" s="8" t="s">
        <v>23</v>
      </c>
      <c r="E1938" s="8" t="s">
        <v>1411</v>
      </c>
      <c r="F1938" s="8" t="s">
        <v>1390</v>
      </c>
      <c r="G1938" s="8">
        <v>4.03</v>
      </c>
      <c r="H1938" s="8">
        <v>13.87</v>
      </c>
      <c r="I1938" s="8">
        <v>4.4499999999999998E-2</v>
      </c>
      <c r="J1938" s="8">
        <v>9.35E-2</v>
      </c>
      <c r="K1938" s="8" t="s">
        <v>1385</v>
      </c>
      <c r="L1938" s="8">
        <v>878</v>
      </c>
      <c r="M1938" s="8" t="s">
        <v>1386</v>
      </c>
      <c r="N1938" s="89" t="s">
        <v>2517</v>
      </c>
      <c r="O1938" s="8"/>
      <c r="P1938" s="8">
        <v>60</v>
      </c>
      <c r="Q1938" s="8">
        <v>0</v>
      </c>
    </row>
    <row r="1939" spans="1:17">
      <c r="A1939" s="9" t="s">
        <v>4167</v>
      </c>
      <c r="B1939" s="9" t="s">
        <v>538</v>
      </c>
      <c r="C1939" s="9" t="s">
        <v>38</v>
      </c>
      <c r="D1939" s="9" t="s">
        <v>31</v>
      </c>
      <c r="E1939" s="9" t="s">
        <v>1411</v>
      </c>
      <c r="F1939" s="9" t="s">
        <v>1384</v>
      </c>
      <c r="G1939" s="9">
        <v>90.81</v>
      </c>
      <c r="H1939" s="9">
        <v>18.329999999999998</v>
      </c>
      <c r="I1939" s="9">
        <v>1.3225</v>
      </c>
      <c r="J1939" s="9">
        <v>2.6831999999999998</v>
      </c>
      <c r="K1939" s="9" t="s">
        <v>1376</v>
      </c>
      <c r="L1939" s="9">
        <v>639</v>
      </c>
      <c r="M1939" s="9" t="s">
        <v>1381</v>
      </c>
      <c r="N1939" s="90" t="s">
        <v>1522</v>
      </c>
      <c r="O1939" s="9"/>
      <c r="P1939" s="9">
        <v>48</v>
      </c>
      <c r="Q1939" s="9">
        <v>11.63</v>
      </c>
    </row>
    <row r="1940" spans="1:17">
      <c r="A1940" s="8" t="s">
        <v>4168</v>
      </c>
      <c r="B1940" s="8" t="s">
        <v>907</v>
      </c>
      <c r="C1940" s="8" t="s">
        <v>20</v>
      </c>
      <c r="D1940" s="8" t="s">
        <v>1360</v>
      </c>
      <c r="E1940" s="8" t="s">
        <v>1411</v>
      </c>
      <c r="F1940" s="8" t="s">
        <v>1384</v>
      </c>
      <c r="G1940" s="8">
        <v>45.36</v>
      </c>
      <c r="H1940" s="8">
        <v>10.98</v>
      </c>
      <c r="I1940" s="8">
        <v>0.248</v>
      </c>
      <c r="J1940" s="8">
        <v>0.62429999999999997</v>
      </c>
      <c r="K1940" s="8" t="s">
        <v>1395</v>
      </c>
      <c r="L1940" s="8">
        <v>596</v>
      </c>
      <c r="M1940" s="8" t="s">
        <v>1403</v>
      </c>
      <c r="N1940" s="89" t="s">
        <v>2449</v>
      </c>
      <c r="O1940" s="8" t="s">
        <v>2048</v>
      </c>
      <c r="P1940" s="8">
        <v>120</v>
      </c>
      <c r="Q1940" s="8">
        <v>20.75</v>
      </c>
    </row>
    <row r="1941" spans="1:17">
      <c r="A1941" s="9" t="s">
        <v>4169</v>
      </c>
      <c r="B1941" s="9" t="s">
        <v>155</v>
      </c>
      <c r="C1941" s="9" t="s">
        <v>35</v>
      </c>
      <c r="D1941" s="9" t="s">
        <v>10</v>
      </c>
      <c r="E1941" s="9" t="s">
        <v>1408</v>
      </c>
      <c r="F1941" s="9" t="s">
        <v>1384</v>
      </c>
      <c r="G1941" s="9">
        <v>46.41</v>
      </c>
      <c r="H1941" s="9">
        <v>9.5500000000000007</v>
      </c>
      <c r="I1941" s="9">
        <v>0.71020000000000005</v>
      </c>
      <c r="J1941" s="9">
        <v>0.75970000000000004</v>
      </c>
      <c r="K1941" s="9" t="s">
        <v>1412</v>
      </c>
      <c r="L1941" s="9">
        <v>562</v>
      </c>
      <c r="M1941" s="9" t="s">
        <v>1381</v>
      </c>
      <c r="N1941" s="90" t="s">
        <v>2998</v>
      </c>
      <c r="O1941" s="9"/>
      <c r="P1941" s="9">
        <v>84</v>
      </c>
      <c r="Q1941" s="9">
        <v>33</v>
      </c>
    </row>
    <row r="1942" spans="1:17">
      <c r="A1942" s="8" t="s">
        <v>4170</v>
      </c>
      <c r="B1942" s="8" t="s">
        <v>464</v>
      </c>
      <c r="C1942" s="8" t="s">
        <v>24</v>
      </c>
      <c r="D1942" s="8" t="s">
        <v>10</v>
      </c>
      <c r="E1942" s="8" t="s">
        <v>1400</v>
      </c>
      <c r="F1942" s="8" t="s">
        <v>1390</v>
      </c>
      <c r="G1942" s="8">
        <v>71.11</v>
      </c>
      <c r="H1942" s="8">
        <v>12.52</v>
      </c>
      <c r="I1942" s="8">
        <v>1.1007</v>
      </c>
      <c r="J1942" s="8">
        <v>0.80889999999999995</v>
      </c>
      <c r="K1942" s="8" t="s">
        <v>1358</v>
      </c>
      <c r="L1942" s="8">
        <v>801</v>
      </c>
      <c r="M1942" s="8" t="s">
        <v>1403</v>
      </c>
      <c r="N1942" s="89" t="s">
        <v>1717</v>
      </c>
      <c r="O1942" s="8" t="s">
        <v>1815</v>
      </c>
      <c r="P1942" s="8">
        <v>240</v>
      </c>
      <c r="Q1942" s="8">
        <v>50.38</v>
      </c>
    </row>
    <row r="1943" spans="1:17">
      <c r="A1943" s="9" t="s">
        <v>4171</v>
      </c>
      <c r="B1943" s="9" t="s">
        <v>1144</v>
      </c>
      <c r="C1943" s="9" t="s">
        <v>12</v>
      </c>
      <c r="D1943" s="9" t="s">
        <v>10</v>
      </c>
      <c r="E1943" s="9" t="s">
        <v>1374</v>
      </c>
      <c r="F1943" s="9" t="s">
        <v>1384</v>
      </c>
      <c r="G1943" s="9">
        <v>46.1</v>
      </c>
      <c r="H1943" s="9">
        <v>14.83</v>
      </c>
      <c r="I1943" s="9">
        <v>0.87050000000000005</v>
      </c>
      <c r="J1943" s="9">
        <v>4.1571999999999996</v>
      </c>
      <c r="K1943" s="9" t="s">
        <v>1358</v>
      </c>
      <c r="L1943" s="9">
        <v>738</v>
      </c>
      <c r="M1943" s="9" t="s">
        <v>1426</v>
      </c>
      <c r="N1943" s="90" t="s">
        <v>4172</v>
      </c>
      <c r="O1943" s="9"/>
      <c r="P1943" s="9">
        <v>12</v>
      </c>
      <c r="Q1943" s="9">
        <v>34.380000000000003</v>
      </c>
    </row>
    <row r="1944" spans="1:17">
      <c r="A1944" s="8" t="s">
        <v>4173</v>
      </c>
      <c r="B1944" s="8" t="s">
        <v>330</v>
      </c>
      <c r="C1944" s="8" t="s">
        <v>24</v>
      </c>
      <c r="D1944" s="8" t="s">
        <v>44</v>
      </c>
      <c r="E1944" s="8" t="s">
        <v>1380</v>
      </c>
      <c r="F1944" s="8" t="s">
        <v>1390</v>
      </c>
      <c r="G1944" s="8">
        <v>44.92</v>
      </c>
      <c r="H1944" s="8">
        <v>13.41</v>
      </c>
      <c r="I1944" s="8">
        <v>0.2351</v>
      </c>
      <c r="J1944" s="8">
        <v>1.0315000000000001</v>
      </c>
      <c r="K1944" s="8" t="s">
        <v>1385</v>
      </c>
      <c r="L1944" s="8">
        <v>782</v>
      </c>
      <c r="M1944" s="8" t="s">
        <v>1396</v>
      </c>
      <c r="N1944" s="89" t="s">
        <v>1995</v>
      </c>
      <c r="O1944" s="8" t="s">
        <v>1513</v>
      </c>
      <c r="P1944" s="8">
        <v>60</v>
      </c>
      <c r="Q1944" s="8">
        <v>0</v>
      </c>
    </row>
    <row r="1945" spans="1:17">
      <c r="A1945" s="9" t="s">
        <v>4174</v>
      </c>
      <c r="B1945" s="9" t="s">
        <v>806</v>
      </c>
      <c r="C1945" s="9" t="s">
        <v>32</v>
      </c>
      <c r="D1945" s="9" t="s">
        <v>31</v>
      </c>
      <c r="E1945" s="9" t="s">
        <v>1408</v>
      </c>
      <c r="F1945" s="9" t="s">
        <v>1384</v>
      </c>
      <c r="G1945" s="9">
        <v>96.03</v>
      </c>
      <c r="H1945" s="9">
        <v>10.72</v>
      </c>
      <c r="I1945" s="9">
        <v>1.6667000000000001</v>
      </c>
      <c r="J1945" s="9">
        <v>1.0746</v>
      </c>
      <c r="K1945" s="9" t="s">
        <v>1385</v>
      </c>
      <c r="L1945" s="9">
        <v>635</v>
      </c>
      <c r="M1945" s="9" t="s">
        <v>1381</v>
      </c>
      <c r="N1945" s="90" t="s">
        <v>2978</v>
      </c>
      <c r="O1945" s="9"/>
      <c r="P1945" s="9">
        <v>180</v>
      </c>
      <c r="Q1945" s="9">
        <v>0</v>
      </c>
    </row>
    <row r="1946" spans="1:17">
      <c r="A1946" s="8" t="s">
        <v>4175</v>
      </c>
      <c r="B1946" s="8" t="s">
        <v>201</v>
      </c>
      <c r="C1946" s="8" t="s">
        <v>12</v>
      </c>
      <c r="D1946" s="8" t="s">
        <v>10</v>
      </c>
      <c r="E1946" s="8" t="s">
        <v>1380</v>
      </c>
      <c r="F1946" s="8" t="s">
        <v>1390</v>
      </c>
      <c r="G1946" s="8">
        <v>46.86</v>
      </c>
      <c r="H1946" s="8">
        <v>10.039999999999999</v>
      </c>
      <c r="I1946" s="8">
        <v>0.34470000000000001</v>
      </c>
      <c r="J1946" s="8">
        <v>0.50470000000000004</v>
      </c>
      <c r="K1946" s="8" t="s">
        <v>1385</v>
      </c>
      <c r="L1946" s="8">
        <v>769</v>
      </c>
      <c r="M1946" s="8" t="s">
        <v>1381</v>
      </c>
      <c r="N1946" s="89" t="s">
        <v>4176</v>
      </c>
      <c r="O1946" s="8"/>
      <c r="P1946" s="8">
        <v>180</v>
      </c>
      <c r="Q1946" s="8">
        <v>0</v>
      </c>
    </row>
    <row r="1947" spans="1:17">
      <c r="A1947" s="9" t="s">
        <v>4177</v>
      </c>
      <c r="B1947" s="9" t="s">
        <v>1089</v>
      </c>
      <c r="C1947" s="9" t="s">
        <v>7</v>
      </c>
      <c r="D1947" s="9" t="s">
        <v>44</v>
      </c>
      <c r="E1947" s="9" t="s">
        <v>1389</v>
      </c>
      <c r="F1947" s="9" t="s">
        <v>1384</v>
      </c>
      <c r="G1947" s="9">
        <v>31.49</v>
      </c>
      <c r="H1947" s="9">
        <v>12.15</v>
      </c>
      <c r="I1947" s="9">
        <v>0.4078</v>
      </c>
      <c r="J1947" s="9">
        <v>0.38100000000000001</v>
      </c>
      <c r="K1947" s="9" t="s">
        <v>1412</v>
      </c>
      <c r="L1947" s="9">
        <v>857</v>
      </c>
      <c r="M1947" s="9" t="s">
        <v>1381</v>
      </c>
      <c r="N1947" s="90" t="s">
        <v>449</v>
      </c>
      <c r="O1947" s="9"/>
      <c r="P1947" s="9">
        <v>180</v>
      </c>
      <c r="Q1947" s="9">
        <v>23.35</v>
      </c>
    </row>
    <row r="1948" spans="1:17">
      <c r="A1948" s="8" t="s">
        <v>4178</v>
      </c>
      <c r="B1948" s="8" t="s">
        <v>1141</v>
      </c>
      <c r="C1948" s="8" t="s">
        <v>20</v>
      </c>
      <c r="D1948" s="8" t="s">
        <v>23</v>
      </c>
      <c r="E1948" s="8" t="s">
        <v>1380</v>
      </c>
      <c r="F1948" s="8" t="s">
        <v>1375</v>
      </c>
      <c r="G1948" s="8">
        <v>44.79</v>
      </c>
      <c r="H1948" s="8">
        <v>15.65</v>
      </c>
      <c r="I1948" s="8">
        <v>0.85109999999999997</v>
      </c>
      <c r="J1948" s="8">
        <v>1.5669999999999999</v>
      </c>
      <c r="K1948" s="8" t="s">
        <v>1412</v>
      </c>
      <c r="L1948" s="8">
        <v>860</v>
      </c>
      <c r="M1948" s="8" t="s">
        <v>1377</v>
      </c>
      <c r="N1948" s="89" t="s">
        <v>2010</v>
      </c>
      <c r="O1948" s="8" t="s">
        <v>1552</v>
      </c>
      <c r="P1948" s="8">
        <v>36</v>
      </c>
      <c r="Q1948" s="8">
        <v>22.26</v>
      </c>
    </row>
    <row r="1949" spans="1:17">
      <c r="A1949" s="9" t="s">
        <v>4179</v>
      </c>
      <c r="B1949" s="9" t="s">
        <v>230</v>
      </c>
      <c r="C1949" s="9" t="s">
        <v>20</v>
      </c>
      <c r="D1949" s="9" t="s">
        <v>10</v>
      </c>
      <c r="E1949" s="9" t="s">
        <v>1380</v>
      </c>
      <c r="F1949" s="9" t="s">
        <v>1390</v>
      </c>
      <c r="G1949" s="9">
        <v>43.17</v>
      </c>
      <c r="H1949" s="9">
        <v>10.199999999999999</v>
      </c>
      <c r="I1949" s="9">
        <v>0.37609999999999999</v>
      </c>
      <c r="J1949" s="9">
        <v>0.92149999999999999</v>
      </c>
      <c r="K1949" s="9" t="s">
        <v>1412</v>
      </c>
      <c r="L1949" s="9">
        <v>730</v>
      </c>
      <c r="M1949" s="9" t="s">
        <v>1381</v>
      </c>
      <c r="N1949" s="90" t="s">
        <v>726</v>
      </c>
      <c r="O1949" s="9"/>
      <c r="P1949" s="9">
        <v>60</v>
      </c>
      <c r="Q1949" s="9">
        <v>34.24</v>
      </c>
    </row>
    <row r="1950" spans="1:17">
      <c r="A1950" s="8" t="s">
        <v>4180</v>
      </c>
      <c r="B1950" s="8" t="s">
        <v>323</v>
      </c>
      <c r="C1950" s="8" t="s">
        <v>35</v>
      </c>
      <c r="D1950" s="8" t="s">
        <v>31</v>
      </c>
      <c r="E1950" s="8" t="s">
        <v>1411</v>
      </c>
      <c r="F1950" s="8" t="s">
        <v>1384</v>
      </c>
      <c r="G1950" s="8">
        <v>89.86</v>
      </c>
      <c r="H1950" s="8">
        <v>7.74</v>
      </c>
      <c r="I1950" s="8">
        <v>0.81489999999999996</v>
      </c>
      <c r="J1950" s="8">
        <v>0.84530000000000005</v>
      </c>
      <c r="K1950" s="8" t="s">
        <v>1412</v>
      </c>
      <c r="L1950" s="8">
        <v>787</v>
      </c>
      <c r="M1950" s="8" t="s">
        <v>1386</v>
      </c>
      <c r="N1950" s="89" t="s">
        <v>296</v>
      </c>
      <c r="O1950" s="8"/>
      <c r="P1950" s="8">
        <v>180</v>
      </c>
      <c r="Q1950" s="8">
        <v>36.03</v>
      </c>
    </row>
    <row r="1951" spans="1:17">
      <c r="A1951" s="9" t="s">
        <v>4181</v>
      </c>
      <c r="B1951" s="9" t="s">
        <v>506</v>
      </c>
      <c r="C1951" s="9" t="s">
        <v>7</v>
      </c>
      <c r="D1951" s="9" t="s">
        <v>31</v>
      </c>
      <c r="E1951" s="9" t="s">
        <v>1389</v>
      </c>
      <c r="F1951" s="9" t="s">
        <v>1375</v>
      </c>
      <c r="G1951" s="9">
        <v>14.67</v>
      </c>
      <c r="H1951" s="9">
        <v>14.64</v>
      </c>
      <c r="I1951" s="9">
        <v>0.1074</v>
      </c>
      <c r="J1951" s="9">
        <v>0.70879999999999999</v>
      </c>
      <c r="K1951" s="9" t="s">
        <v>1385</v>
      </c>
      <c r="L1951" s="9">
        <v>722</v>
      </c>
      <c r="M1951" s="9" t="s">
        <v>1426</v>
      </c>
      <c r="N1951" s="90" t="s">
        <v>3797</v>
      </c>
      <c r="O1951" s="9"/>
      <c r="P1951" s="9">
        <v>24</v>
      </c>
      <c r="Q1951" s="9">
        <v>0</v>
      </c>
    </row>
    <row r="1952" spans="1:17">
      <c r="A1952" s="8" t="s">
        <v>4182</v>
      </c>
      <c r="B1952" s="8" t="s">
        <v>1192</v>
      </c>
      <c r="C1952" s="8" t="s">
        <v>7</v>
      </c>
      <c r="D1952" s="8" t="s">
        <v>1360</v>
      </c>
      <c r="E1952" s="8" t="s">
        <v>1380</v>
      </c>
      <c r="F1952" s="8" t="s">
        <v>1375</v>
      </c>
      <c r="G1952" s="8">
        <v>2.15</v>
      </c>
      <c r="H1952" s="8">
        <v>15.61</v>
      </c>
      <c r="I1952" s="8">
        <v>3.1699999999999999E-2</v>
      </c>
      <c r="J1952" s="8">
        <v>6.0499999999999998E-2</v>
      </c>
      <c r="K1952" s="8" t="s">
        <v>1385</v>
      </c>
      <c r="L1952" s="8">
        <v>821</v>
      </c>
      <c r="M1952" s="8" t="s">
        <v>1396</v>
      </c>
      <c r="N1952" s="89" t="s">
        <v>3327</v>
      </c>
      <c r="O1952" s="8" t="s">
        <v>4147</v>
      </c>
      <c r="P1952" s="8">
        <v>48</v>
      </c>
      <c r="Q1952" s="8">
        <v>0</v>
      </c>
    </row>
    <row r="1953" spans="1:17">
      <c r="A1953" s="9" t="s">
        <v>4183</v>
      </c>
      <c r="B1953" s="9" t="s">
        <v>998</v>
      </c>
      <c r="C1953" s="9" t="s">
        <v>24</v>
      </c>
      <c r="D1953" s="9" t="s">
        <v>31</v>
      </c>
      <c r="E1953" s="9" t="s">
        <v>1389</v>
      </c>
      <c r="F1953" s="9" t="s">
        <v>1390</v>
      </c>
      <c r="G1953" s="9">
        <v>86.6</v>
      </c>
      <c r="H1953" s="9">
        <v>12.32</v>
      </c>
      <c r="I1953" s="9">
        <v>1.7141999999999999</v>
      </c>
      <c r="J1953" s="9">
        <v>2.2940999999999998</v>
      </c>
      <c r="K1953" s="9" t="s">
        <v>1412</v>
      </c>
      <c r="L1953" s="9">
        <v>618</v>
      </c>
      <c r="M1953" s="9" t="s">
        <v>1386</v>
      </c>
      <c r="N1953" s="90" t="s">
        <v>3343</v>
      </c>
      <c r="O1953" s="9"/>
      <c r="P1953" s="9">
        <v>48</v>
      </c>
      <c r="Q1953" s="9">
        <v>57.96</v>
      </c>
    </row>
    <row r="1954" spans="1:17">
      <c r="A1954" s="8" t="s">
        <v>4184</v>
      </c>
      <c r="B1954" s="8" t="s">
        <v>260</v>
      </c>
      <c r="C1954" s="8" t="s">
        <v>32</v>
      </c>
      <c r="D1954" s="8" t="s">
        <v>10</v>
      </c>
      <c r="E1954" s="8" t="s">
        <v>1374</v>
      </c>
      <c r="F1954" s="8" t="s">
        <v>1375</v>
      </c>
      <c r="G1954" s="8">
        <v>67.14</v>
      </c>
      <c r="H1954" s="8">
        <v>15.37</v>
      </c>
      <c r="I1954" s="8">
        <v>0.64900000000000002</v>
      </c>
      <c r="J1954" s="8">
        <v>2.3395999999999999</v>
      </c>
      <c r="K1954" s="8" t="s">
        <v>1376</v>
      </c>
      <c r="L1954" s="8">
        <v>895</v>
      </c>
      <c r="M1954" s="8" t="s">
        <v>1381</v>
      </c>
      <c r="N1954" s="89" t="s">
        <v>2274</v>
      </c>
      <c r="O1954" s="8"/>
      <c r="P1954" s="8">
        <v>36</v>
      </c>
      <c r="Q1954" s="8">
        <v>37.19</v>
      </c>
    </row>
    <row r="1955" spans="1:17">
      <c r="A1955" s="9" t="s">
        <v>4185</v>
      </c>
      <c r="B1955" s="9" t="s">
        <v>383</v>
      </c>
      <c r="C1955" s="9" t="s">
        <v>35</v>
      </c>
      <c r="D1955" s="9" t="s">
        <v>31</v>
      </c>
      <c r="E1955" s="9" t="s">
        <v>1411</v>
      </c>
      <c r="F1955" s="9" t="s">
        <v>1384</v>
      </c>
      <c r="G1955" s="9">
        <v>40.75</v>
      </c>
      <c r="H1955" s="9">
        <v>14.55</v>
      </c>
      <c r="I1955" s="9">
        <v>0.42909999999999998</v>
      </c>
      <c r="J1955" s="9">
        <v>0.52310000000000001</v>
      </c>
      <c r="K1955" s="9" t="s">
        <v>1385</v>
      </c>
      <c r="L1955" s="9">
        <v>728</v>
      </c>
      <c r="M1955" s="9" t="s">
        <v>1426</v>
      </c>
      <c r="N1955" s="90" t="s">
        <v>1995</v>
      </c>
      <c r="O1955" s="9"/>
      <c r="P1955" s="9">
        <v>240</v>
      </c>
      <c r="Q1955" s="9">
        <v>0</v>
      </c>
    </row>
    <row r="1956" spans="1:17">
      <c r="A1956" s="8" t="s">
        <v>4186</v>
      </c>
      <c r="B1956" s="8" t="s">
        <v>358</v>
      </c>
      <c r="C1956" s="8" t="s">
        <v>16</v>
      </c>
      <c r="D1956" s="8" t="s">
        <v>1360</v>
      </c>
      <c r="E1956" s="8" t="s">
        <v>1408</v>
      </c>
      <c r="F1956" s="8" t="s">
        <v>1390</v>
      </c>
      <c r="G1956" s="8">
        <v>37.67</v>
      </c>
      <c r="H1956" s="8">
        <v>11.33</v>
      </c>
      <c r="I1956" s="8">
        <v>0.22</v>
      </c>
      <c r="J1956" s="8">
        <v>0.97960000000000003</v>
      </c>
      <c r="K1956" s="8"/>
      <c r="L1956" s="8">
        <v>834</v>
      </c>
      <c r="M1956" s="8" t="s">
        <v>1381</v>
      </c>
      <c r="N1956" s="89" t="s">
        <v>1733</v>
      </c>
      <c r="O1956" s="8"/>
      <c r="P1956" s="8">
        <v>48</v>
      </c>
      <c r="Q1956" s="8">
        <v>20.03</v>
      </c>
    </row>
    <row r="1957" spans="1:17">
      <c r="A1957" s="9" t="s">
        <v>4187</v>
      </c>
      <c r="B1957" s="9" t="s">
        <v>1151</v>
      </c>
      <c r="C1957" s="9" t="s">
        <v>35</v>
      </c>
      <c r="D1957" s="9" t="s">
        <v>31</v>
      </c>
      <c r="E1957" s="9" t="s">
        <v>1380</v>
      </c>
      <c r="F1957" s="9" t="s">
        <v>1375</v>
      </c>
      <c r="G1957" s="9">
        <v>71.89</v>
      </c>
      <c r="H1957" s="9">
        <v>13.95</v>
      </c>
      <c r="I1957" s="9">
        <v>1.3110999999999999</v>
      </c>
      <c r="J1957" s="9">
        <v>0.95499999999999996</v>
      </c>
      <c r="K1957" s="9" t="s">
        <v>1395</v>
      </c>
      <c r="L1957" s="9">
        <v>857</v>
      </c>
      <c r="M1957" s="9" t="s">
        <v>1426</v>
      </c>
      <c r="N1957" s="90" t="s">
        <v>2221</v>
      </c>
      <c r="O1957" s="9"/>
      <c r="P1957" s="9">
        <v>180</v>
      </c>
      <c r="Q1957" s="9">
        <v>55.36</v>
      </c>
    </row>
    <row r="1958" spans="1:17">
      <c r="A1958" s="8" t="s">
        <v>4188</v>
      </c>
      <c r="B1958" s="8" t="s">
        <v>588</v>
      </c>
      <c r="C1958" s="8" t="s">
        <v>16</v>
      </c>
      <c r="D1958" s="8" t="s">
        <v>31</v>
      </c>
      <c r="E1958" s="8" t="s">
        <v>1374</v>
      </c>
      <c r="F1958" s="8" t="s">
        <v>1390</v>
      </c>
      <c r="G1958" s="8">
        <v>47.86</v>
      </c>
      <c r="H1958" s="8">
        <v>10.28</v>
      </c>
      <c r="I1958" s="8">
        <v>0.79830000000000001</v>
      </c>
      <c r="J1958" s="8">
        <v>1.0235000000000001</v>
      </c>
      <c r="K1958" s="8" t="s">
        <v>1358</v>
      </c>
      <c r="L1958" s="8">
        <v>557</v>
      </c>
      <c r="M1958" s="8" t="s">
        <v>1377</v>
      </c>
      <c r="N1958" s="89" t="s">
        <v>526</v>
      </c>
      <c r="O1958" s="8" t="s">
        <v>2968</v>
      </c>
      <c r="P1958" s="8">
        <v>60</v>
      </c>
      <c r="Q1958" s="8">
        <v>28.68</v>
      </c>
    </row>
    <row r="1959" spans="1:17">
      <c r="A1959" s="9" t="s">
        <v>4189</v>
      </c>
      <c r="B1959" s="9" t="s">
        <v>1153</v>
      </c>
      <c r="C1959" s="9" t="s">
        <v>7</v>
      </c>
      <c r="D1959" s="9" t="s">
        <v>10</v>
      </c>
      <c r="E1959" s="9" t="s">
        <v>1400</v>
      </c>
      <c r="F1959" s="9" t="s">
        <v>1384</v>
      </c>
      <c r="G1959" s="9">
        <v>39.270000000000003</v>
      </c>
      <c r="H1959" s="9">
        <v>13.12</v>
      </c>
      <c r="I1959" s="9">
        <v>0.27629999999999999</v>
      </c>
      <c r="J1959" s="9">
        <v>0.89590000000000003</v>
      </c>
      <c r="K1959" s="9" t="s">
        <v>1358</v>
      </c>
      <c r="L1959" s="9">
        <v>742</v>
      </c>
      <c r="M1959" s="9" t="s">
        <v>1377</v>
      </c>
      <c r="N1959" s="90" t="s">
        <v>1639</v>
      </c>
      <c r="O1959" s="9" t="s">
        <v>3729</v>
      </c>
      <c r="P1959" s="9">
        <v>60</v>
      </c>
      <c r="Q1959" s="9">
        <v>26.34</v>
      </c>
    </row>
    <row r="1960" spans="1:17">
      <c r="A1960" s="8" t="s">
        <v>4190</v>
      </c>
      <c r="B1960" s="8" t="s">
        <v>380</v>
      </c>
      <c r="C1960" s="8" t="s">
        <v>35</v>
      </c>
      <c r="D1960" s="8" t="s">
        <v>44</v>
      </c>
      <c r="E1960" s="8" t="s">
        <v>1411</v>
      </c>
      <c r="F1960" s="8" t="s">
        <v>1384</v>
      </c>
      <c r="G1960" s="8">
        <v>78.73</v>
      </c>
      <c r="H1960" s="8">
        <v>13.69</v>
      </c>
      <c r="I1960" s="8">
        <v>1.4602999999999999</v>
      </c>
      <c r="J1960" s="8">
        <v>1.8192999999999999</v>
      </c>
      <c r="K1960" s="8" t="s">
        <v>1376</v>
      </c>
      <c r="L1960" s="8">
        <v>755</v>
      </c>
      <c r="M1960" s="8" t="s">
        <v>1396</v>
      </c>
      <c r="N1960" s="89" t="s">
        <v>3007</v>
      </c>
      <c r="O1960" s="8" t="s">
        <v>2575</v>
      </c>
      <c r="P1960" s="8">
        <v>60</v>
      </c>
      <c r="Q1960" s="8">
        <v>15.99</v>
      </c>
    </row>
    <row r="1961" spans="1:17">
      <c r="A1961" s="9" t="s">
        <v>4191</v>
      </c>
      <c r="B1961" s="9" t="s">
        <v>732</v>
      </c>
      <c r="C1961" s="9" t="s">
        <v>16</v>
      </c>
      <c r="D1961" s="9" t="s">
        <v>31</v>
      </c>
      <c r="E1961" s="9" t="s">
        <v>1408</v>
      </c>
      <c r="F1961" s="9" t="s">
        <v>1375</v>
      </c>
      <c r="G1961" s="9">
        <v>73.38</v>
      </c>
      <c r="H1961" s="9">
        <v>7.98</v>
      </c>
      <c r="I1961" s="9">
        <v>1.1987000000000001</v>
      </c>
      <c r="J1961" s="9">
        <v>6.3825000000000003</v>
      </c>
      <c r="K1961" s="9" t="s">
        <v>1358</v>
      </c>
      <c r="L1961" s="9">
        <v>579</v>
      </c>
      <c r="M1961" s="9" t="s">
        <v>1403</v>
      </c>
      <c r="N1961" s="90" t="s">
        <v>2079</v>
      </c>
      <c r="O1961" s="9" t="s">
        <v>2318</v>
      </c>
      <c r="P1961" s="9">
        <v>12</v>
      </c>
      <c r="Q1961" s="9">
        <v>59.88</v>
      </c>
    </row>
    <row r="1962" spans="1:17">
      <c r="A1962" s="8" t="s">
        <v>4192</v>
      </c>
      <c r="B1962" s="8" t="s">
        <v>699</v>
      </c>
      <c r="C1962" s="8" t="s">
        <v>41</v>
      </c>
      <c r="D1962" s="8" t="s">
        <v>1360</v>
      </c>
      <c r="E1962" s="8" t="s">
        <v>1400</v>
      </c>
      <c r="F1962" s="8" t="s">
        <v>1384</v>
      </c>
      <c r="G1962" s="8">
        <v>36.700000000000003</v>
      </c>
      <c r="H1962" s="8">
        <v>16.23</v>
      </c>
      <c r="I1962" s="8">
        <v>0.57250000000000001</v>
      </c>
      <c r="J1962" s="8">
        <v>0.89700000000000002</v>
      </c>
      <c r="K1962" s="8" t="s">
        <v>1395</v>
      </c>
      <c r="L1962" s="8">
        <v>597</v>
      </c>
      <c r="M1962" s="8" t="s">
        <v>1396</v>
      </c>
      <c r="N1962" s="89" t="s">
        <v>2149</v>
      </c>
      <c r="O1962" s="8" t="s">
        <v>3197</v>
      </c>
      <c r="P1962" s="8">
        <v>60</v>
      </c>
      <c r="Q1962" s="8">
        <v>5.44</v>
      </c>
    </row>
    <row r="1963" spans="1:17">
      <c r="A1963" s="9" t="s">
        <v>4193</v>
      </c>
      <c r="B1963" s="9" t="s">
        <v>1177</v>
      </c>
      <c r="C1963" s="9" t="s">
        <v>20</v>
      </c>
      <c r="D1963" s="9" t="s">
        <v>23</v>
      </c>
      <c r="E1963" s="9" t="s">
        <v>1408</v>
      </c>
      <c r="F1963" s="9" t="s">
        <v>1384</v>
      </c>
      <c r="G1963" s="9">
        <v>67.72</v>
      </c>
      <c r="H1963" s="9">
        <v>17.78</v>
      </c>
      <c r="I1963" s="9">
        <v>0.60129999999999995</v>
      </c>
      <c r="J1963" s="9">
        <v>1.7115</v>
      </c>
      <c r="K1963" s="9" t="s">
        <v>1395</v>
      </c>
      <c r="L1963" s="9">
        <v>885</v>
      </c>
      <c r="M1963" s="9" t="s">
        <v>1377</v>
      </c>
      <c r="N1963" s="90" t="s">
        <v>2020</v>
      </c>
      <c r="O1963" s="9" t="s">
        <v>2989</v>
      </c>
      <c r="P1963" s="9">
        <v>60</v>
      </c>
      <c r="Q1963" s="9">
        <v>46.24</v>
      </c>
    </row>
    <row r="1964" spans="1:17">
      <c r="A1964" s="8" t="s">
        <v>4194</v>
      </c>
      <c r="B1964" s="8" t="s">
        <v>1207</v>
      </c>
      <c r="C1964" s="8" t="s">
        <v>35</v>
      </c>
      <c r="D1964" s="8" t="s">
        <v>23</v>
      </c>
      <c r="E1964" s="8" t="s">
        <v>1408</v>
      </c>
      <c r="F1964" s="8" t="s">
        <v>1390</v>
      </c>
      <c r="G1964" s="8">
        <v>42</v>
      </c>
      <c r="H1964" s="8">
        <v>17.690000000000001</v>
      </c>
      <c r="I1964" s="8">
        <v>0.40300000000000002</v>
      </c>
      <c r="J1964" s="8">
        <v>0.87509999999999999</v>
      </c>
      <c r="K1964" s="8" t="s">
        <v>1358</v>
      </c>
      <c r="L1964" s="8">
        <v>859</v>
      </c>
      <c r="M1964" s="8" t="s">
        <v>1426</v>
      </c>
      <c r="N1964" s="89" t="s">
        <v>2204</v>
      </c>
      <c r="O1964" s="8"/>
      <c r="P1964" s="8">
        <v>84</v>
      </c>
      <c r="Q1964" s="8">
        <v>30.37</v>
      </c>
    </row>
    <row r="1965" spans="1:17">
      <c r="A1965" s="9" t="s">
        <v>4195</v>
      </c>
      <c r="B1965" s="9" t="s">
        <v>1059</v>
      </c>
      <c r="C1965" s="9" t="s">
        <v>20</v>
      </c>
      <c r="D1965" s="9" t="s">
        <v>10</v>
      </c>
      <c r="E1965" s="9" t="s">
        <v>1400</v>
      </c>
      <c r="F1965" s="9" t="s">
        <v>1390</v>
      </c>
      <c r="G1965" s="9">
        <v>87.53</v>
      </c>
      <c r="H1965" s="9">
        <v>16.989999999999998</v>
      </c>
      <c r="I1965" s="9">
        <v>1.4893000000000001</v>
      </c>
      <c r="J1965" s="9">
        <v>1.3465</v>
      </c>
      <c r="K1965" s="9" t="s">
        <v>1385</v>
      </c>
      <c r="L1965" s="9">
        <v>743</v>
      </c>
      <c r="M1965" s="9" t="s">
        <v>1403</v>
      </c>
      <c r="N1965" s="90" t="s">
        <v>3129</v>
      </c>
      <c r="O1965" s="9" t="s">
        <v>744</v>
      </c>
      <c r="P1965" s="9">
        <v>180</v>
      </c>
      <c r="Q1965" s="9">
        <v>0</v>
      </c>
    </row>
    <row r="1966" spans="1:17">
      <c r="A1966" s="8" t="s">
        <v>4196</v>
      </c>
      <c r="B1966" s="8" t="s">
        <v>483</v>
      </c>
      <c r="C1966" s="8" t="s">
        <v>7</v>
      </c>
      <c r="D1966" s="8" t="s">
        <v>1360</v>
      </c>
      <c r="E1966" s="8" t="s">
        <v>1389</v>
      </c>
      <c r="F1966" s="8" t="s">
        <v>1390</v>
      </c>
      <c r="G1966" s="8">
        <v>96.53</v>
      </c>
      <c r="H1966" s="8">
        <v>14.82</v>
      </c>
      <c r="I1966" s="8">
        <v>0.66990000000000005</v>
      </c>
      <c r="J1966" s="8">
        <v>1.5467</v>
      </c>
      <c r="K1966" s="8" t="s">
        <v>1385</v>
      </c>
      <c r="L1966" s="8">
        <v>878</v>
      </c>
      <c r="M1966" s="8" t="s">
        <v>1377</v>
      </c>
      <c r="N1966" s="89" t="s">
        <v>145</v>
      </c>
      <c r="O1966" s="8" t="s">
        <v>1727</v>
      </c>
      <c r="P1966" s="8">
        <v>120</v>
      </c>
      <c r="Q1966" s="8">
        <v>0</v>
      </c>
    </row>
    <row r="1967" spans="1:17">
      <c r="A1967" s="9" t="s">
        <v>4197</v>
      </c>
      <c r="B1967" s="9" t="s">
        <v>1103</v>
      </c>
      <c r="C1967" s="9" t="s">
        <v>24</v>
      </c>
      <c r="D1967" s="9" t="s">
        <v>10</v>
      </c>
      <c r="E1967" s="9" t="s">
        <v>1408</v>
      </c>
      <c r="F1967" s="9" t="s">
        <v>1390</v>
      </c>
      <c r="G1967" s="9">
        <v>92.38</v>
      </c>
      <c r="H1967" s="9">
        <v>11.53</v>
      </c>
      <c r="I1967" s="9">
        <v>0.57379999999999998</v>
      </c>
      <c r="J1967" s="9">
        <v>0.98709999999999998</v>
      </c>
      <c r="K1967" s="9"/>
      <c r="L1967" s="9">
        <v>880</v>
      </c>
      <c r="M1967" s="9" t="s">
        <v>1386</v>
      </c>
      <c r="N1967" s="90" t="s">
        <v>945</v>
      </c>
      <c r="O1967" s="9"/>
      <c r="P1967" s="9">
        <v>240</v>
      </c>
      <c r="Q1967" s="9">
        <v>15.48</v>
      </c>
    </row>
    <row r="1968" spans="1:17">
      <c r="A1968" s="8" t="s">
        <v>4198</v>
      </c>
      <c r="B1968" s="8" t="s">
        <v>71</v>
      </c>
      <c r="C1968" s="8" t="s">
        <v>16</v>
      </c>
      <c r="D1968" s="8" t="s">
        <v>1360</v>
      </c>
      <c r="E1968" s="8" t="s">
        <v>1411</v>
      </c>
      <c r="F1968" s="8" t="s">
        <v>1390</v>
      </c>
      <c r="G1968" s="8">
        <v>60.71</v>
      </c>
      <c r="H1968" s="8">
        <v>16.02</v>
      </c>
      <c r="I1968" s="8">
        <v>0.56940000000000002</v>
      </c>
      <c r="J1968" s="8">
        <v>1.2064999999999999</v>
      </c>
      <c r="K1968" s="8" t="s">
        <v>1358</v>
      </c>
      <c r="L1968" s="8">
        <v>711</v>
      </c>
      <c r="M1968" s="8" t="s">
        <v>1426</v>
      </c>
      <c r="N1968" s="89" t="s">
        <v>2762</v>
      </c>
      <c r="O1968" s="8"/>
      <c r="P1968" s="8">
        <v>84</v>
      </c>
      <c r="Q1968" s="8">
        <v>47</v>
      </c>
    </row>
    <row r="1969" spans="1:17">
      <c r="A1969" s="9" t="s">
        <v>4199</v>
      </c>
      <c r="B1969" s="9" t="s">
        <v>1324</v>
      </c>
      <c r="C1969" s="9" t="s">
        <v>16</v>
      </c>
      <c r="D1969" s="9" t="s">
        <v>44</v>
      </c>
      <c r="E1969" s="9" t="s">
        <v>1400</v>
      </c>
      <c r="F1969" s="9" t="s">
        <v>1375</v>
      </c>
      <c r="G1969" s="9">
        <v>48.67</v>
      </c>
      <c r="H1969" s="9">
        <v>9.77</v>
      </c>
      <c r="I1969" s="9">
        <v>0.39679999999999999</v>
      </c>
      <c r="J1969" s="9">
        <v>1.0286</v>
      </c>
      <c r="K1969" s="9" t="s">
        <v>1395</v>
      </c>
      <c r="L1969" s="9">
        <v>628</v>
      </c>
      <c r="M1969" s="9" t="s">
        <v>1386</v>
      </c>
      <c r="N1969" s="90" t="s">
        <v>2205</v>
      </c>
      <c r="O1969" s="9"/>
      <c r="P1969" s="9">
        <v>60</v>
      </c>
      <c r="Q1969" s="9">
        <v>12.87</v>
      </c>
    </row>
    <row r="1970" spans="1:17">
      <c r="A1970" s="8" t="s">
        <v>4200</v>
      </c>
      <c r="B1970" s="8" t="s">
        <v>803</v>
      </c>
      <c r="C1970" s="8" t="s">
        <v>20</v>
      </c>
      <c r="D1970" s="8" t="s">
        <v>23</v>
      </c>
      <c r="E1970" s="8" t="s">
        <v>1400</v>
      </c>
      <c r="F1970" s="8" t="s">
        <v>1390</v>
      </c>
      <c r="G1970" s="8">
        <v>58.27</v>
      </c>
      <c r="H1970" s="8">
        <v>18.04</v>
      </c>
      <c r="I1970" s="8">
        <v>0.39600000000000002</v>
      </c>
      <c r="J1970" s="8">
        <v>5.3433000000000002</v>
      </c>
      <c r="K1970" s="8" t="s">
        <v>1395</v>
      </c>
      <c r="L1970" s="8">
        <v>840</v>
      </c>
      <c r="M1970" s="8" t="s">
        <v>1377</v>
      </c>
      <c r="N1970" s="89" t="s">
        <v>1642</v>
      </c>
      <c r="O1970" s="8" t="s">
        <v>3205</v>
      </c>
      <c r="P1970" s="8">
        <v>12</v>
      </c>
      <c r="Q1970" s="8">
        <v>27.67</v>
      </c>
    </row>
    <row r="1971" spans="1:17">
      <c r="A1971" s="9" t="s">
        <v>4201</v>
      </c>
      <c r="B1971" s="9" t="s">
        <v>1257</v>
      </c>
      <c r="C1971" s="9" t="s">
        <v>24</v>
      </c>
      <c r="D1971" s="9" t="s">
        <v>23</v>
      </c>
      <c r="E1971" s="9" t="s">
        <v>1400</v>
      </c>
      <c r="F1971" s="9" t="s">
        <v>1390</v>
      </c>
      <c r="G1971" s="9">
        <v>66.98</v>
      </c>
      <c r="H1971" s="9">
        <v>16.190000000000001</v>
      </c>
      <c r="I1971" s="9">
        <v>1.1700999999999999</v>
      </c>
      <c r="J1971" s="9">
        <v>1.9048</v>
      </c>
      <c r="K1971" s="9" t="s">
        <v>1376</v>
      </c>
      <c r="L1971" s="9">
        <v>707</v>
      </c>
      <c r="M1971" s="9" t="s">
        <v>1396</v>
      </c>
      <c r="N1971" s="90" t="s">
        <v>2586</v>
      </c>
      <c r="O1971" s="9" t="s">
        <v>2960</v>
      </c>
      <c r="P1971" s="9">
        <v>48</v>
      </c>
      <c r="Q1971" s="9">
        <v>26.99</v>
      </c>
    </row>
    <row r="1972" spans="1:17">
      <c r="A1972" s="8" t="s">
        <v>4202</v>
      </c>
      <c r="B1972" s="8" t="s">
        <v>586</v>
      </c>
      <c r="C1972" s="8" t="s">
        <v>16</v>
      </c>
      <c r="D1972" s="8" t="s">
        <v>10</v>
      </c>
      <c r="E1972" s="8" t="s">
        <v>1411</v>
      </c>
      <c r="F1972" s="8" t="s">
        <v>1390</v>
      </c>
      <c r="G1972" s="8">
        <v>56.38</v>
      </c>
      <c r="H1972" s="8">
        <v>12.48</v>
      </c>
      <c r="I1972" s="8">
        <v>0.3075</v>
      </c>
      <c r="J1972" s="8">
        <v>1.0098</v>
      </c>
      <c r="K1972" s="8" t="s">
        <v>1385</v>
      </c>
      <c r="L1972" s="8">
        <v>687</v>
      </c>
      <c r="M1972" s="8" t="s">
        <v>1377</v>
      </c>
      <c r="N1972" s="89" t="s">
        <v>647</v>
      </c>
      <c r="O1972" s="8" t="s">
        <v>3895</v>
      </c>
      <c r="P1972" s="8">
        <v>84</v>
      </c>
      <c r="Q1972" s="8">
        <v>0</v>
      </c>
    </row>
    <row r="1973" spans="1:17">
      <c r="A1973" s="9" t="s">
        <v>4203</v>
      </c>
      <c r="B1973" s="9" t="s">
        <v>1182</v>
      </c>
      <c r="C1973" s="9" t="s">
        <v>20</v>
      </c>
      <c r="D1973" s="9" t="s">
        <v>10</v>
      </c>
      <c r="E1973" s="9" t="s">
        <v>1389</v>
      </c>
      <c r="F1973" s="9" t="s">
        <v>1390</v>
      </c>
      <c r="G1973" s="9">
        <v>48.16</v>
      </c>
      <c r="H1973" s="9">
        <v>17.91</v>
      </c>
      <c r="I1973" s="9">
        <v>0.92079999999999995</v>
      </c>
      <c r="J1973" s="9">
        <v>1.2205999999999999</v>
      </c>
      <c r="K1973" s="9" t="s">
        <v>1358</v>
      </c>
      <c r="L1973" s="9">
        <v>791</v>
      </c>
      <c r="M1973" s="9" t="s">
        <v>1426</v>
      </c>
      <c r="N1973" s="90" t="s">
        <v>783</v>
      </c>
      <c r="O1973" s="9"/>
      <c r="P1973" s="9">
        <v>60</v>
      </c>
      <c r="Q1973" s="9">
        <v>41.4</v>
      </c>
    </row>
    <row r="1974" spans="1:17">
      <c r="A1974" s="8" t="s">
        <v>4204</v>
      </c>
      <c r="B1974" s="8" t="s">
        <v>716</v>
      </c>
      <c r="C1974" s="8" t="s">
        <v>28</v>
      </c>
      <c r="D1974" s="8" t="s">
        <v>23</v>
      </c>
      <c r="E1974" s="8" t="s">
        <v>1374</v>
      </c>
      <c r="F1974" s="8" t="s">
        <v>1390</v>
      </c>
      <c r="G1974" s="8">
        <v>3.65</v>
      </c>
      <c r="H1974" s="8">
        <v>13.49</v>
      </c>
      <c r="I1974" s="8">
        <v>1.9300000000000001E-2</v>
      </c>
      <c r="J1974" s="8">
        <v>0.32679999999999998</v>
      </c>
      <c r="K1974" s="8" t="s">
        <v>1376</v>
      </c>
      <c r="L1974" s="8">
        <v>659</v>
      </c>
      <c r="M1974" s="8" t="s">
        <v>1386</v>
      </c>
      <c r="N1974" s="89" t="s">
        <v>2667</v>
      </c>
      <c r="O1974" s="8"/>
      <c r="P1974" s="8">
        <v>12</v>
      </c>
      <c r="Q1974" s="8">
        <v>0.45</v>
      </c>
    </row>
    <row r="1975" spans="1:17">
      <c r="A1975" s="9" t="s">
        <v>4205</v>
      </c>
      <c r="B1975" s="9" t="s">
        <v>1231</v>
      </c>
      <c r="C1975" s="9" t="s">
        <v>16</v>
      </c>
      <c r="D1975" s="9" t="s">
        <v>10</v>
      </c>
      <c r="E1975" s="9" t="s">
        <v>1411</v>
      </c>
      <c r="F1975" s="9" t="s">
        <v>1390</v>
      </c>
      <c r="G1975" s="9">
        <v>84.68</v>
      </c>
      <c r="H1975" s="9">
        <v>11.32</v>
      </c>
      <c r="I1975" s="9">
        <v>0.73499999999999999</v>
      </c>
      <c r="J1975" s="9">
        <v>1.4641999999999999</v>
      </c>
      <c r="K1975" s="9" t="s">
        <v>1358</v>
      </c>
      <c r="L1975" s="9">
        <v>656</v>
      </c>
      <c r="M1975" s="9" t="s">
        <v>1377</v>
      </c>
      <c r="N1975" s="90" t="s">
        <v>2169</v>
      </c>
      <c r="O1975" s="9" t="s">
        <v>2375</v>
      </c>
      <c r="P1975" s="9">
        <v>84</v>
      </c>
      <c r="Q1975" s="9">
        <v>25.35</v>
      </c>
    </row>
    <row r="1976" spans="1:17">
      <c r="A1976" s="8" t="s">
        <v>4206</v>
      </c>
      <c r="B1976" s="8" t="s">
        <v>931</v>
      </c>
      <c r="C1976" s="8" t="s">
        <v>41</v>
      </c>
      <c r="D1976" s="8" t="s">
        <v>23</v>
      </c>
      <c r="E1976" s="8" t="s">
        <v>1374</v>
      </c>
      <c r="F1976" s="8" t="s">
        <v>1375</v>
      </c>
      <c r="G1976" s="8">
        <v>94.66</v>
      </c>
      <c r="H1976" s="8">
        <v>11.47</v>
      </c>
      <c r="I1976" s="8">
        <v>1.5944</v>
      </c>
      <c r="J1976" s="8">
        <v>8.3870000000000005</v>
      </c>
      <c r="K1976" s="8" t="s">
        <v>1395</v>
      </c>
      <c r="L1976" s="8">
        <v>782</v>
      </c>
      <c r="M1976" s="8" t="s">
        <v>1386</v>
      </c>
      <c r="N1976" s="89" t="s">
        <v>3334</v>
      </c>
      <c r="O1976" s="8"/>
      <c r="P1976" s="8">
        <v>12</v>
      </c>
      <c r="Q1976" s="8">
        <v>10.57</v>
      </c>
    </row>
    <row r="1977" spans="1:17">
      <c r="A1977" s="9" t="s">
        <v>4207</v>
      </c>
      <c r="B1977" s="9" t="s">
        <v>163</v>
      </c>
      <c r="C1977" s="9" t="s">
        <v>32</v>
      </c>
      <c r="D1977" s="9" t="s">
        <v>10</v>
      </c>
      <c r="E1977" s="9" t="s">
        <v>1411</v>
      </c>
      <c r="F1977" s="9" t="s">
        <v>1375</v>
      </c>
      <c r="G1977" s="9">
        <v>93.96</v>
      </c>
      <c r="H1977" s="9">
        <v>7.63</v>
      </c>
      <c r="I1977" s="9">
        <v>1.8153999999999999</v>
      </c>
      <c r="J1977" s="9">
        <v>1.8886000000000001</v>
      </c>
      <c r="K1977" s="9" t="s">
        <v>1385</v>
      </c>
      <c r="L1977" s="9">
        <v>811</v>
      </c>
      <c r="M1977" s="9" t="s">
        <v>1386</v>
      </c>
      <c r="N1977" s="90" t="s">
        <v>1466</v>
      </c>
      <c r="O1977" s="9"/>
      <c r="P1977" s="9">
        <v>60</v>
      </c>
      <c r="Q1977" s="9">
        <v>0</v>
      </c>
    </row>
    <row r="1978" spans="1:17">
      <c r="A1978" s="8" t="s">
        <v>4208</v>
      </c>
      <c r="B1978" s="8" t="s">
        <v>835</v>
      </c>
      <c r="C1978" s="8" t="s">
        <v>32</v>
      </c>
      <c r="D1978" s="8" t="s">
        <v>44</v>
      </c>
      <c r="E1978" s="8" t="s">
        <v>1374</v>
      </c>
      <c r="F1978" s="8" t="s">
        <v>1375</v>
      </c>
      <c r="G1978" s="8">
        <v>52.05</v>
      </c>
      <c r="H1978" s="8">
        <v>11.07</v>
      </c>
      <c r="I1978" s="8">
        <v>0.79330000000000001</v>
      </c>
      <c r="J1978" s="8">
        <v>0.8931</v>
      </c>
      <c r="K1978" s="8" t="s">
        <v>1385</v>
      </c>
      <c r="L1978" s="8">
        <v>556</v>
      </c>
      <c r="M1978" s="8" t="s">
        <v>1403</v>
      </c>
      <c r="N1978" s="89" t="s">
        <v>3803</v>
      </c>
      <c r="O1978" s="8" t="s">
        <v>1418</v>
      </c>
      <c r="P1978" s="8">
        <v>84</v>
      </c>
      <c r="Q1978" s="8">
        <v>0</v>
      </c>
    </row>
    <row r="1979" spans="1:17">
      <c r="A1979" s="9" t="s">
        <v>4209</v>
      </c>
      <c r="B1979" s="9" t="s">
        <v>139</v>
      </c>
      <c r="C1979" s="9" t="s">
        <v>24</v>
      </c>
      <c r="D1979" s="9" t="s">
        <v>23</v>
      </c>
      <c r="E1979" s="9" t="s">
        <v>1400</v>
      </c>
      <c r="F1979" s="9" t="s">
        <v>1384</v>
      </c>
      <c r="G1979" s="9">
        <v>90.22</v>
      </c>
      <c r="H1979" s="9">
        <v>14.34</v>
      </c>
      <c r="I1979" s="9">
        <v>1.3674999999999999</v>
      </c>
      <c r="J1979" s="9">
        <v>3.0983999999999998</v>
      </c>
      <c r="K1979" s="9" t="s">
        <v>1376</v>
      </c>
      <c r="L1979" s="9">
        <v>678</v>
      </c>
      <c r="M1979" s="9" t="s">
        <v>1386</v>
      </c>
      <c r="N1979" s="90" t="s">
        <v>457</v>
      </c>
      <c r="O1979" s="9"/>
      <c r="P1979" s="9">
        <v>36</v>
      </c>
      <c r="Q1979" s="9">
        <v>41.94</v>
      </c>
    </row>
    <row r="1980" spans="1:17">
      <c r="A1980" s="8" t="s">
        <v>4210</v>
      </c>
      <c r="B1980" s="8" t="s">
        <v>260</v>
      </c>
      <c r="C1980" s="8" t="s">
        <v>24</v>
      </c>
      <c r="D1980" s="8" t="s">
        <v>1360</v>
      </c>
      <c r="E1980" s="8" t="s">
        <v>1380</v>
      </c>
      <c r="F1980" s="8" t="s">
        <v>1375</v>
      </c>
      <c r="G1980" s="8">
        <v>79.53</v>
      </c>
      <c r="H1980" s="8">
        <v>14.66</v>
      </c>
      <c r="I1980" s="8">
        <v>0.72019999999999995</v>
      </c>
      <c r="J1980" s="8">
        <v>1.5195000000000001</v>
      </c>
      <c r="K1980" s="8" t="s">
        <v>1385</v>
      </c>
      <c r="L1980" s="8">
        <v>895</v>
      </c>
      <c r="M1980" s="8" t="s">
        <v>1381</v>
      </c>
      <c r="N1980" s="89" t="s">
        <v>2221</v>
      </c>
      <c r="O1980" s="8"/>
      <c r="P1980" s="8">
        <v>84</v>
      </c>
      <c r="Q1980" s="8">
        <v>0</v>
      </c>
    </row>
    <row r="1981" spans="1:17">
      <c r="A1981" s="9" t="s">
        <v>4211</v>
      </c>
      <c r="B1981" s="9" t="s">
        <v>758</v>
      </c>
      <c r="C1981" s="9" t="s">
        <v>32</v>
      </c>
      <c r="D1981" s="9" t="s">
        <v>31</v>
      </c>
      <c r="E1981" s="9" t="s">
        <v>1374</v>
      </c>
      <c r="F1981" s="9" t="s">
        <v>1384</v>
      </c>
      <c r="G1981" s="9">
        <v>92.98</v>
      </c>
      <c r="H1981" s="9">
        <v>9.7100000000000009</v>
      </c>
      <c r="I1981" s="9">
        <v>1.2654000000000001</v>
      </c>
      <c r="J1981" s="9">
        <v>1.9622999999999999</v>
      </c>
      <c r="K1981" s="9" t="s">
        <v>1385</v>
      </c>
      <c r="L1981" s="9">
        <v>618</v>
      </c>
      <c r="M1981" s="9" t="s">
        <v>1377</v>
      </c>
      <c r="N1981" s="90" t="s">
        <v>2935</v>
      </c>
      <c r="O1981" s="9" t="s">
        <v>1742</v>
      </c>
      <c r="P1981" s="9">
        <v>60</v>
      </c>
      <c r="Q1981" s="9">
        <v>0</v>
      </c>
    </row>
    <row r="1982" spans="1:17">
      <c r="A1982" s="8" t="s">
        <v>4212</v>
      </c>
      <c r="B1982" s="8" t="s">
        <v>849</v>
      </c>
      <c r="C1982" s="8" t="s">
        <v>38</v>
      </c>
      <c r="D1982" s="8" t="s">
        <v>44</v>
      </c>
      <c r="E1982" s="8" t="s">
        <v>1411</v>
      </c>
      <c r="F1982" s="8" t="s">
        <v>1390</v>
      </c>
      <c r="G1982" s="8">
        <v>73.84</v>
      </c>
      <c r="H1982" s="8">
        <v>15.16</v>
      </c>
      <c r="I1982" s="8">
        <v>1.2950999999999999</v>
      </c>
      <c r="J1982" s="8">
        <v>1.4315</v>
      </c>
      <c r="K1982" s="8" t="s">
        <v>1358</v>
      </c>
      <c r="L1982" s="8">
        <v>578</v>
      </c>
      <c r="M1982" s="8" t="s">
        <v>1426</v>
      </c>
      <c r="N1982" s="89" t="s">
        <v>2371</v>
      </c>
      <c r="O1982" s="8"/>
      <c r="P1982" s="8">
        <v>84</v>
      </c>
      <c r="Q1982" s="8">
        <v>24.38</v>
      </c>
    </row>
    <row r="1983" spans="1:17">
      <c r="A1983" s="9" t="s">
        <v>4213</v>
      </c>
      <c r="B1983" s="9" t="s">
        <v>155</v>
      </c>
      <c r="C1983" s="9" t="s">
        <v>32</v>
      </c>
      <c r="D1983" s="9" t="s">
        <v>44</v>
      </c>
      <c r="E1983" s="9" t="s">
        <v>1400</v>
      </c>
      <c r="F1983" s="9" t="s">
        <v>1390</v>
      </c>
      <c r="G1983" s="9">
        <v>15.97</v>
      </c>
      <c r="H1983" s="9">
        <v>17.95</v>
      </c>
      <c r="I1983" s="9">
        <v>0.2006</v>
      </c>
      <c r="J1983" s="9">
        <v>0.46870000000000001</v>
      </c>
      <c r="K1983" s="9" t="s">
        <v>1358</v>
      </c>
      <c r="L1983" s="9">
        <v>562</v>
      </c>
      <c r="M1983" s="9" t="s">
        <v>1377</v>
      </c>
      <c r="N1983" s="90" t="s">
        <v>1548</v>
      </c>
      <c r="O1983" s="9" t="s">
        <v>2801</v>
      </c>
      <c r="P1983" s="9">
        <v>48</v>
      </c>
      <c r="Q1983" s="9">
        <v>7.77</v>
      </c>
    </row>
    <row r="1984" spans="1:17">
      <c r="A1984" s="8" t="s">
        <v>4214</v>
      </c>
      <c r="B1984" s="8" t="s">
        <v>480</v>
      </c>
      <c r="C1984" s="8" t="s">
        <v>41</v>
      </c>
      <c r="D1984" s="8" t="s">
        <v>1360</v>
      </c>
      <c r="E1984" s="8" t="s">
        <v>1380</v>
      </c>
      <c r="F1984" s="8" t="s">
        <v>1375</v>
      </c>
      <c r="G1984" s="8">
        <v>74.31</v>
      </c>
      <c r="H1984" s="8">
        <v>14.87</v>
      </c>
      <c r="I1984" s="8">
        <v>0.95289999999999997</v>
      </c>
      <c r="J1984" s="8">
        <v>2.5712999999999999</v>
      </c>
      <c r="K1984" s="8"/>
      <c r="L1984" s="8">
        <v>878</v>
      </c>
      <c r="M1984" s="8" t="s">
        <v>1386</v>
      </c>
      <c r="N1984" s="89" t="s">
        <v>1032</v>
      </c>
      <c r="O1984" s="8"/>
      <c r="P1984" s="8">
        <v>36</v>
      </c>
      <c r="Q1984" s="8">
        <v>41.96</v>
      </c>
    </row>
    <row r="1985" spans="1:17">
      <c r="A1985" s="9" t="s">
        <v>4215</v>
      </c>
      <c r="B1985" s="9" t="s">
        <v>133</v>
      </c>
      <c r="C1985" s="9" t="s">
        <v>35</v>
      </c>
      <c r="D1985" s="9" t="s">
        <v>23</v>
      </c>
      <c r="E1985" s="9" t="s">
        <v>1389</v>
      </c>
      <c r="F1985" s="9" t="s">
        <v>1375</v>
      </c>
      <c r="G1985" s="9">
        <v>35.11</v>
      </c>
      <c r="H1985" s="9">
        <v>16.72</v>
      </c>
      <c r="I1985" s="9">
        <v>0.37209999999999999</v>
      </c>
      <c r="J1985" s="9">
        <v>1.2468999999999999</v>
      </c>
      <c r="K1985" s="9" t="s">
        <v>1376</v>
      </c>
      <c r="L1985" s="9">
        <v>739</v>
      </c>
      <c r="M1985" s="9" t="s">
        <v>1381</v>
      </c>
      <c r="N1985" s="90" t="s">
        <v>2003</v>
      </c>
      <c r="O1985" s="9"/>
      <c r="P1985" s="9">
        <v>36</v>
      </c>
      <c r="Q1985" s="9">
        <v>26.1</v>
      </c>
    </row>
    <row r="1986" spans="1:17">
      <c r="A1986" s="8" t="s">
        <v>4216</v>
      </c>
      <c r="B1986" s="8" t="s">
        <v>1315</v>
      </c>
      <c r="C1986" s="8" t="s">
        <v>20</v>
      </c>
      <c r="D1986" s="8" t="s">
        <v>1360</v>
      </c>
      <c r="E1986" s="8" t="s">
        <v>1400</v>
      </c>
      <c r="F1986" s="8" t="s">
        <v>1384</v>
      </c>
      <c r="G1986" s="8">
        <v>96.43</v>
      </c>
      <c r="H1986" s="8">
        <v>8.8000000000000007</v>
      </c>
      <c r="I1986" s="8">
        <v>1.0089999999999999</v>
      </c>
      <c r="J1986" s="8">
        <v>0.96660000000000001</v>
      </c>
      <c r="K1986" s="8" t="s">
        <v>1395</v>
      </c>
      <c r="L1986" s="8">
        <v>790</v>
      </c>
      <c r="M1986" s="8" t="s">
        <v>1396</v>
      </c>
      <c r="N1986" s="89" t="s">
        <v>296</v>
      </c>
      <c r="O1986" s="8" t="s">
        <v>2670</v>
      </c>
      <c r="P1986" s="8">
        <v>180</v>
      </c>
      <c r="Q1986" s="8">
        <v>30.07</v>
      </c>
    </row>
    <row r="1987" spans="1:17">
      <c r="A1987" s="9" t="s">
        <v>4217</v>
      </c>
      <c r="B1987" s="9" t="s">
        <v>721</v>
      </c>
      <c r="C1987" s="9" t="s">
        <v>38</v>
      </c>
      <c r="D1987" s="9" t="s">
        <v>23</v>
      </c>
      <c r="E1987" s="9" t="s">
        <v>1408</v>
      </c>
      <c r="F1987" s="9" t="s">
        <v>1390</v>
      </c>
      <c r="G1987" s="9">
        <v>12.4</v>
      </c>
      <c r="H1987" s="9">
        <v>15.26</v>
      </c>
      <c r="I1987" s="9">
        <v>9.5799999999999996E-2</v>
      </c>
      <c r="J1987" s="9">
        <v>0.20200000000000001</v>
      </c>
      <c r="K1987" s="9"/>
      <c r="L1987" s="9">
        <v>563</v>
      </c>
      <c r="M1987" s="9" t="s">
        <v>1396</v>
      </c>
      <c r="N1987" s="90" t="s">
        <v>2488</v>
      </c>
      <c r="O1987" s="9" t="s">
        <v>3358</v>
      </c>
      <c r="P1987" s="9">
        <v>120</v>
      </c>
      <c r="Q1987" s="9">
        <v>6.93</v>
      </c>
    </row>
    <row r="1988" spans="1:17">
      <c r="A1988" s="8" t="s">
        <v>4218</v>
      </c>
      <c r="B1988" s="8" t="s">
        <v>1231</v>
      </c>
      <c r="C1988" s="8" t="s">
        <v>28</v>
      </c>
      <c r="D1988" s="8" t="s">
        <v>44</v>
      </c>
      <c r="E1988" s="8" t="s">
        <v>1411</v>
      </c>
      <c r="F1988" s="8" t="s">
        <v>1384</v>
      </c>
      <c r="G1988" s="8">
        <v>41.32</v>
      </c>
      <c r="H1988" s="8">
        <v>15.18</v>
      </c>
      <c r="I1988" s="8">
        <v>0.33400000000000002</v>
      </c>
      <c r="J1988" s="8">
        <v>1.1536999999999999</v>
      </c>
      <c r="K1988" s="8" t="s">
        <v>1412</v>
      </c>
      <c r="L1988" s="8">
        <v>656</v>
      </c>
      <c r="M1988" s="8" t="s">
        <v>1396</v>
      </c>
      <c r="N1988" s="89" t="s">
        <v>1871</v>
      </c>
      <c r="O1988" s="8" t="s">
        <v>2014</v>
      </c>
      <c r="P1988" s="8">
        <v>48</v>
      </c>
      <c r="Q1988" s="8">
        <v>26.5</v>
      </c>
    </row>
    <row r="1989" spans="1:17">
      <c r="A1989" s="9" t="s">
        <v>4219</v>
      </c>
      <c r="B1989" s="9" t="s">
        <v>891</v>
      </c>
      <c r="C1989" s="9" t="s">
        <v>38</v>
      </c>
      <c r="D1989" s="9" t="s">
        <v>31</v>
      </c>
      <c r="E1989" s="9" t="s">
        <v>1400</v>
      </c>
      <c r="F1989" s="9" t="s">
        <v>1390</v>
      </c>
      <c r="G1989" s="9">
        <v>93.68</v>
      </c>
      <c r="H1989" s="9">
        <v>17.29</v>
      </c>
      <c r="I1989" s="9">
        <v>1.3144</v>
      </c>
      <c r="J1989" s="9">
        <v>1.4610000000000001</v>
      </c>
      <c r="K1989" s="9" t="s">
        <v>1376</v>
      </c>
      <c r="L1989" s="9">
        <v>772</v>
      </c>
      <c r="M1989" s="9" t="s">
        <v>1396</v>
      </c>
      <c r="N1989" s="90" t="s">
        <v>4220</v>
      </c>
      <c r="O1989" s="9" t="s">
        <v>945</v>
      </c>
      <c r="P1989" s="9">
        <v>180</v>
      </c>
      <c r="Q1989" s="9">
        <v>12.83</v>
      </c>
    </row>
    <row r="1990" spans="1:17">
      <c r="A1990" s="8" t="s">
        <v>4221</v>
      </c>
      <c r="B1990" s="8" t="s">
        <v>1312</v>
      </c>
      <c r="C1990" s="8" t="s">
        <v>32</v>
      </c>
      <c r="D1990" s="8" t="s">
        <v>10</v>
      </c>
      <c r="E1990" s="8" t="s">
        <v>1408</v>
      </c>
      <c r="F1990" s="8" t="s">
        <v>1384</v>
      </c>
      <c r="G1990" s="8">
        <v>25.5</v>
      </c>
      <c r="H1990" s="8">
        <v>18.420000000000002</v>
      </c>
      <c r="I1990" s="8">
        <v>0.4274</v>
      </c>
      <c r="J1990" s="8">
        <v>1.2782</v>
      </c>
      <c r="K1990" s="8" t="s">
        <v>1376</v>
      </c>
      <c r="L1990" s="8">
        <v>872</v>
      </c>
      <c r="M1990" s="8" t="s">
        <v>1426</v>
      </c>
      <c r="N1990" s="89" t="s">
        <v>1681</v>
      </c>
      <c r="O1990" s="8"/>
      <c r="P1990" s="8">
        <v>24</v>
      </c>
      <c r="Q1990" s="8">
        <v>6.82</v>
      </c>
    </row>
    <row r="1991" spans="1:17">
      <c r="A1991" s="9" t="s">
        <v>4222</v>
      </c>
      <c r="B1991" s="9" t="s">
        <v>1061</v>
      </c>
      <c r="C1991" s="9" t="s">
        <v>32</v>
      </c>
      <c r="D1991" s="9" t="s">
        <v>1360</v>
      </c>
      <c r="E1991" s="9" t="s">
        <v>1411</v>
      </c>
      <c r="F1991" s="9" t="s">
        <v>1390</v>
      </c>
      <c r="G1991" s="9">
        <v>46.38</v>
      </c>
      <c r="H1991" s="9">
        <v>8.3699999999999992</v>
      </c>
      <c r="I1991" s="9">
        <v>0.48080000000000001</v>
      </c>
      <c r="J1991" s="9">
        <v>0.45319999999999999</v>
      </c>
      <c r="K1991" s="9" t="s">
        <v>1376</v>
      </c>
      <c r="L1991" s="9">
        <v>662</v>
      </c>
      <c r="M1991" s="9" t="s">
        <v>1426</v>
      </c>
      <c r="N1991" s="90" t="s">
        <v>2957</v>
      </c>
      <c r="O1991" s="9"/>
      <c r="P1991" s="9">
        <v>180</v>
      </c>
      <c r="Q1991" s="9">
        <v>33.770000000000003</v>
      </c>
    </row>
    <row r="1992" spans="1:17">
      <c r="A1992" s="8" t="s">
        <v>4223</v>
      </c>
      <c r="B1992" s="8" t="s">
        <v>776</v>
      </c>
      <c r="C1992" s="8" t="s">
        <v>32</v>
      </c>
      <c r="D1992" s="8" t="s">
        <v>44</v>
      </c>
      <c r="E1992" s="8" t="s">
        <v>1380</v>
      </c>
      <c r="F1992" s="8" t="s">
        <v>1390</v>
      </c>
      <c r="G1992" s="8">
        <v>15.77</v>
      </c>
      <c r="H1992" s="8">
        <v>15.47</v>
      </c>
      <c r="I1992" s="8">
        <v>0.15160000000000001</v>
      </c>
      <c r="J1992" s="8">
        <v>0.37909999999999999</v>
      </c>
      <c r="K1992" s="8" t="s">
        <v>1395</v>
      </c>
      <c r="L1992" s="8">
        <v>745</v>
      </c>
      <c r="M1992" s="8" t="s">
        <v>1377</v>
      </c>
      <c r="N1992" s="89" t="s">
        <v>2473</v>
      </c>
      <c r="O1992" s="8" t="s">
        <v>2491</v>
      </c>
      <c r="P1992" s="8">
        <v>60</v>
      </c>
      <c r="Q1992" s="8">
        <v>13.4</v>
      </c>
    </row>
    <row r="1993" spans="1:17">
      <c r="A1993" s="9" t="s">
        <v>4224</v>
      </c>
      <c r="B1993" s="9" t="s">
        <v>1059</v>
      </c>
      <c r="C1993" s="9" t="s">
        <v>41</v>
      </c>
      <c r="D1993" s="9" t="s">
        <v>23</v>
      </c>
      <c r="E1993" s="9" t="s">
        <v>1411</v>
      </c>
      <c r="F1993" s="9" t="s">
        <v>1375</v>
      </c>
      <c r="G1993" s="9">
        <v>18.14</v>
      </c>
      <c r="H1993" s="9">
        <v>10.34</v>
      </c>
      <c r="I1993" s="9">
        <v>0.24629999999999999</v>
      </c>
      <c r="J1993" s="9">
        <v>0.83989999999999998</v>
      </c>
      <c r="K1993" s="9" t="s">
        <v>1395</v>
      </c>
      <c r="L1993" s="9">
        <v>743</v>
      </c>
      <c r="M1993" s="9" t="s">
        <v>1386</v>
      </c>
      <c r="N1993" s="90" t="s">
        <v>862</v>
      </c>
      <c r="O1993" s="9"/>
      <c r="P1993" s="9">
        <v>24</v>
      </c>
      <c r="Q1993" s="9">
        <v>12.82</v>
      </c>
    </row>
    <row r="1994" spans="1:17">
      <c r="A1994" s="8" t="s">
        <v>4225</v>
      </c>
      <c r="B1994" s="8" t="s">
        <v>1146</v>
      </c>
      <c r="C1994" s="8" t="s">
        <v>38</v>
      </c>
      <c r="D1994" s="8" t="s">
        <v>1360</v>
      </c>
      <c r="E1994" s="8" t="s">
        <v>1380</v>
      </c>
      <c r="F1994" s="8" t="s">
        <v>1375</v>
      </c>
      <c r="G1994" s="8">
        <v>56.76</v>
      </c>
      <c r="H1994" s="8">
        <v>12.57</v>
      </c>
      <c r="I1994" s="8">
        <v>0.98380000000000001</v>
      </c>
      <c r="J1994" s="8">
        <v>1.5105999999999999</v>
      </c>
      <c r="K1994" s="8" t="s">
        <v>1395</v>
      </c>
      <c r="L1994" s="8">
        <v>668</v>
      </c>
      <c r="M1994" s="8" t="s">
        <v>1381</v>
      </c>
      <c r="N1994" s="89" t="s">
        <v>1596</v>
      </c>
      <c r="O1994" s="8"/>
      <c r="P1994" s="8">
        <v>48</v>
      </c>
      <c r="Q1994" s="8">
        <v>19.64</v>
      </c>
    </row>
    <row r="1995" spans="1:17">
      <c r="A1995" s="9" t="s">
        <v>4226</v>
      </c>
      <c r="B1995" s="9" t="s">
        <v>1294</v>
      </c>
      <c r="C1995" s="9" t="s">
        <v>28</v>
      </c>
      <c r="D1995" s="9" t="s">
        <v>44</v>
      </c>
      <c r="E1995" s="9" t="s">
        <v>1400</v>
      </c>
      <c r="F1995" s="9" t="s">
        <v>1375</v>
      </c>
      <c r="G1995" s="9">
        <v>8.0399999999999991</v>
      </c>
      <c r="H1995" s="9">
        <v>14.83</v>
      </c>
      <c r="I1995" s="9">
        <v>5.3499999999999999E-2</v>
      </c>
      <c r="J1995" s="9">
        <v>0.1116</v>
      </c>
      <c r="K1995" s="9" t="s">
        <v>1376</v>
      </c>
      <c r="L1995" s="9">
        <v>749</v>
      </c>
      <c r="M1995" s="9" t="s">
        <v>1396</v>
      </c>
      <c r="N1995" s="90" t="s">
        <v>4227</v>
      </c>
      <c r="O1995" s="9" t="s">
        <v>2268</v>
      </c>
      <c r="P1995" s="9">
        <v>180</v>
      </c>
      <c r="Q1995" s="9">
        <v>3.66</v>
      </c>
    </row>
    <row r="1996" spans="1:17">
      <c r="A1996" s="8" t="s">
        <v>4228</v>
      </c>
      <c r="B1996" s="8" t="s">
        <v>204</v>
      </c>
      <c r="C1996" s="8" t="s">
        <v>12</v>
      </c>
      <c r="D1996" s="8" t="s">
        <v>44</v>
      </c>
      <c r="E1996" s="8" t="s">
        <v>1374</v>
      </c>
      <c r="F1996" s="8" t="s">
        <v>1390</v>
      </c>
      <c r="G1996" s="8">
        <v>31.7</v>
      </c>
      <c r="H1996" s="8">
        <v>11.91</v>
      </c>
      <c r="I1996" s="8">
        <v>0.59630000000000005</v>
      </c>
      <c r="J1996" s="8">
        <v>0.37859999999999999</v>
      </c>
      <c r="K1996" s="8" t="s">
        <v>1376</v>
      </c>
      <c r="L1996" s="8">
        <v>765</v>
      </c>
      <c r="M1996" s="8" t="s">
        <v>1426</v>
      </c>
      <c r="N1996" s="89" t="s">
        <v>1502</v>
      </c>
      <c r="O1996" s="8"/>
      <c r="P1996" s="8">
        <v>180</v>
      </c>
      <c r="Q1996" s="8">
        <v>22.56</v>
      </c>
    </row>
    <row r="1997" spans="1:17">
      <c r="A1997" s="9" t="s">
        <v>4229</v>
      </c>
      <c r="B1997" s="9" t="s">
        <v>750</v>
      </c>
      <c r="C1997" s="9" t="s">
        <v>32</v>
      </c>
      <c r="D1997" s="9" t="s">
        <v>10</v>
      </c>
      <c r="E1997" s="9" t="s">
        <v>1411</v>
      </c>
      <c r="F1997" s="9" t="s">
        <v>1375</v>
      </c>
      <c r="G1997" s="9">
        <v>13.45</v>
      </c>
      <c r="H1997" s="9">
        <v>15.61</v>
      </c>
      <c r="I1997" s="9">
        <v>0.1363</v>
      </c>
      <c r="J1997" s="9">
        <v>0.4703</v>
      </c>
      <c r="K1997" s="9" t="s">
        <v>1358</v>
      </c>
      <c r="L1997" s="9">
        <v>868</v>
      </c>
      <c r="M1997" s="9" t="s">
        <v>1377</v>
      </c>
      <c r="N1997" s="90" t="s">
        <v>1995</v>
      </c>
      <c r="O1997" s="9" t="s">
        <v>2800</v>
      </c>
      <c r="P1997" s="9">
        <v>36</v>
      </c>
      <c r="Q1997" s="9">
        <v>11.41</v>
      </c>
    </row>
    <row r="1998" spans="1:17">
      <c r="A1998" s="8" t="s">
        <v>4230</v>
      </c>
      <c r="B1998" s="8" t="s">
        <v>596</v>
      </c>
      <c r="C1998" s="8" t="s">
        <v>7</v>
      </c>
      <c r="D1998" s="8" t="s">
        <v>31</v>
      </c>
      <c r="E1998" s="8" t="s">
        <v>1411</v>
      </c>
      <c r="F1998" s="8" t="s">
        <v>1390</v>
      </c>
      <c r="G1998" s="8">
        <v>54.19</v>
      </c>
      <c r="H1998" s="8">
        <v>8.98</v>
      </c>
      <c r="I1998" s="8">
        <v>0.7248</v>
      </c>
      <c r="J1998" s="8">
        <v>0.54900000000000004</v>
      </c>
      <c r="K1998" s="8"/>
      <c r="L1998" s="8">
        <v>763</v>
      </c>
      <c r="M1998" s="8" t="s">
        <v>1377</v>
      </c>
      <c r="N1998" s="89" t="s">
        <v>3327</v>
      </c>
      <c r="O1998" s="8" t="s">
        <v>4231</v>
      </c>
      <c r="P1998" s="8">
        <v>180</v>
      </c>
      <c r="Q1998" s="8">
        <v>39.520000000000003</v>
      </c>
    </row>
    <row r="1999" spans="1:17">
      <c r="A1999" s="9" t="s">
        <v>4232</v>
      </c>
      <c r="B1999" s="9" t="s">
        <v>192</v>
      </c>
      <c r="C1999" s="9" t="s">
        <v>38</v>
      </c>
      <c r="D1999" s="9" t="s">
        <v>31</v>
      </c>
      <c r="E1999" s="9" t="s">
        <v>1374</v>
      </c>
      <c r="F1999" s="9" t="s">
        <v>1384</v>
      </c>
      <c r="G1999" s="9">
        <v>42</v>
      </c>
      <c r="H1999" s="9">
        <v>14.04</v>
      </c>
      <c r="I1999" s="9">
        <v>0.54779999999999995</v>
      </c>
      <c r="J1999" s="9">
        <v>1.1486000000000001</v>
      </c>
      <c r="K1999" s="9" t="s">
        <v>1358</v>
      </c>
      <c r="L1999" s="9">
        <v>788</v>
      </c>
      <c r="M1999" s="9" t="s">
        <v>1377</v>
      </c>
      <c r="N1999" s="90" t="s">
        <v>1813</v>
      </c>
      <c r="O1999" s="9" t="s">
        <v>1927</v>
      </c>
      <c r="P1999" s="9">
        <v>48</v>
      </c>
      <c r="Q1999" s="9">
        <v>6.4</v>
      </c>
    </row>
    <row r="2000" spans="1:17">
      <c r="A2000" s="8" t="s">
        <v>4233</v>
      </c>
      <c r="B2000" s="8" t="s">
        <v>664</v>
      </c>
      <c r="C2000" s="8" t="s">
        <v>32</v>
      </c>
      <c r="D2000" s="8" t="s">
        <v>1360</v>
      </c>
      <c r="E2000" s="8" t="s">
        <v>1411</v>
      </c>
      <c r="F2000" s="8" t="s">
        <v>1384</v>
      </c>
      <c r="G2000" s="8">
        <v>25.33</v>
      </c>
      <c r="H2000" s="8">
        <v>8.4600000000000009</v>
      </c>
      <c r="I2000" s="8">
        <v>0.22059999999999999</v>
      </c>
      <c r="J2000" s="8">
        <v>0.62390000000000001</v>
      </c>
      <c r="K2000" s="8" t="s">
        <v>1385</v>
      </c>
      <c r="L2000" s="8">
        <v>836</v>
      </c>
      <c r="M2000" s="8" t="s">
        <v>1403</v>
      </c>
      <c r="N2000" s="89" t="s">
        <v>4234</v>
      </c>
      <c r="O2000" s="8" t="s">
        <v>3451</v>
      </c>
      <c r="P2000" s="8">
        <v>48</v>
      </c>
      <c r="Q2000" s="8">
        <v>0</v>
      </c>
    </row>
    <row r="2001" spans="1:17">
      <c r="A2001" s="9" t="s">
        <v>4235</v>
      </c>
      <c r="B2001" s="9" t="s">
        <v>1171</v>
      </c>
      <c r="C2001" s="9" t="s">
        <v>7</v>
      </c>
      <c r="D2001" s="9" t="s">
        <v>10</v>
      </c>
      <c r="E2001" s="9" t="s">
        <v>1380</v>
      </c>
      <c r="F2001" s="9" t="s">
        <v>1384</v>
      </c>
      <c r="G2001" s="9">
        <v>80.3</v>
      </c>
      <c r="H2001" s="9">
        <v>14.85</v>
      </c>
      <c r="I2001" s="9">
        <v>0.88390000000000002</v>
      </c>
      <c r="J2001" s="9">
        <v>1.9039999999999999</v>
      </c>
      <c r="K2001" s="9" t="s">
        <v>1358</v>
      </c>
      <c r="L2001" s="9">
        <v>684</v>
      </c>
      <c r="M2001" s="9" t="s">
        <v>1403</v>
      </c>
      <c r="N2001" s="90" t="s">
        <v>2496</v>
      </c>
      <c r="O2001" s="9" t="s">
        <v>4236</v>
      </c>
      <c r="P2001" s="9">
        <v>60</v>
      </c>
      <c r="Q2001" s="9">
        <v>43.73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607D3-EA21-498C-9A5E-788EEA69D749}">
  <dimension ref="A1:Q2001"/>
  <sheetViews>
    <sheetView workbookViewId="0"/>
  </sheetViews>
  <sheetFormatPr defaultRowHeight="15"/>
  <cols>
    <col min="1" max="3" width="11.42578125" bestFit="1" customWidth="1"/>
    <col min="4" max="4" width="9.42578125" bestFit="1" customWidth="1"/>
    <col min="5" max="5" width="14.28515625" bestFit="1" customWidth="1"/>
    <col min="6" max="6" width="13.140625" bestFit="1" customWidth="1"/>
    <col min="7" max="10" width="11.42578125" bestFit="1" customWidth="1"/>
    <col min="11" max="11" width="12.42578125" bestFit="1" customWidth="1"/>
    <col min="12" max="12" width="11.42578125" bestFit="1" customWidth="1"/>
    <col min="13" max="13" width="13.28515625" bestFit="1" customWidth="1"/>
    <col min="14" max="17" width="11.42578125" bestFit="1" customWidth="1"/>
  </cols>
  <sheetData>
    <row r="1" spans="1:17" ht="36">
      <c r="A1" s="14" t="s">
        <v>1362</v>
      </c>
      <c r="B1" s="15" t="s">
        <v>45</v>
      </c>
      <c r="C1" s="15" t="s">
        <v>0</v>
      </c>
      <c r="D1" s="15" t="s">
        <v>3</v>
      </c>
      <c r="E1" s="15" t="s">
        <v>1363</v>
      </c>
      <c r="F1" s="15" t="s">
        <v>1364</v>
      </c>
      <c r="G1" s="15" t="s">
        <v>1356</v>
      </c>
      <c r="H1" s="15" t="s">
        <v>1365</v>
      </c>
      <c r="I1" s="15" t="s">
        <v>1366</v>
      </c>
      <c r="J1" s="15" t="s">
        <v>1367</v>
      </c>
      <c r="K1" s="15" t="s">
        <v>1357</v>
      </c>
      <c r="L1" s="15" t="s">
        <v>51</v>
      </c>
      <c r="M1" s="15" t="s">
        <v>1368</v>
      </c>
      <c r="N1" s="15" t="s">
        <v>1369</v>
      </c>
      <c r="O1" s="15" t="s">
        <v>1370</v>
      </c>
      <c r="P1" s="15" t="s">
        <v>1371</v>
      </c>
      <c r="Q1" s="16" t="s">
        <v>1372</v>
      </c>
    </row>
    <row r="2" spans="1:17" hidden="1">
      <c r="A2" s="10" t="s">
        <v>1373</v>
      </c>
      <c r="B2" s="8" t="s">
        <v>588</v>
      </c>
      <c r="C2" s="8" t="s">
        <v>35</v>
      </c>
      <c r="D2" s="2" t="s">
        <v>10</v>
      </c>
      <c r="E2" s="8" t="s">
        <v>1374</v>
      </c>
      <c r="F2" s="8" t="s">
        <v>1375</v>
      </c>
      <c r="G2" s="2">
        <v>73.8</v>
      </c>
      <c r="H2" s="2">
        <v>9.6199999999999992</v>
      </c>
      <c r="I2" s="2">
        <v>1.1657999999999999</v>
      </c>
      <c r="J2" s="2">
        <v>1.8583000000000001</v>
      </c>
      <c r="K2" s="2" t="s">
        <v>1376</v>
      </c>
      <c r="L2" s="2">
        <v>557</v>
      </c>
      <c r="M2" s="2" t="s">
        <v>1377</v>
      </c>
      <c r="N2" s="2" t="s">
        <v>585</v>
      </c>
      <c r="O2" s="8" t="s">
        <v>1378</v>
      </c>
      <c r="P2" s="2">
        <v>48</v>
      </c>
      <c r="Q2" s="12">
        <v>41.29</v>
      </c>
    </row>
    <row r="3" spans="1:17">
      <c r="A3" s="11" t="s">
        <v>1379</v>
      </c>
      <c r="B3" s="9" t="s">
        <v>1190</v>
      </c>
      <c r="C3" s="9" t="s">
        <v>35</v>
      </c>
      <c r="D3" s="3" t="s">
        <v>10</v>
      </c>
      <c r="E3" s="9" t="s">
        <v>1380</v>
      </c>
      <c r="F3" s="9" t="s">
        <v>1375</v>
      </c>
      <c r="G3" s="3">
        <v>6.55</v>
      </c>
      <c r="H3" s="3">
        <v>7.97</v>
      </c>
      <c r="I3" s="3">
        <v>4.4400000000000002E-2</v>
      </c>
      <c r="J3" s="3">
        <v>5.4699999999999999E-2</v>
      </c>
      <c r="K3" s="3" t="s">
        <v>1376</v>
      </c>
      <c r="L3" s="3">
        <v>600</v>
      </c>
      <c r="M3" s="3" t="s">
        <v>1381</v>
      </c>
      <c r="N3" s="3" t="s">
        <v>1382</v>
      </c>
      <c r="O3" s="9"/>
      <c r="P3" s="3">
        <v>240</v>
      </c>
      <c r="Q3" s="13">
        <v>4.78</v>
      </c>
    </row>
    <row r="4" spans="1:17" hidden="1">
      <c r="A4" s="10" t="s">
        <v>1383</v>
      </c>
      <c r="B4" s="8" t="s">
        <v>1068</v>
      </c>
      <c r="C4" s="8" t="s">
        <v>16</v>
      </c>
      <c r="D4" s="2" t="s">
        <v>44</v>
      </c>
      <c r="E4" s="8" t="s">
        <v>1374</v>
      </c>
      <c r="F4" s="8" t="s">
        <v>1384</v>
      </c>
      <c r="G4" s="2">
        <v>47.65</v>
      </c>
      <c r="H4" s="2">
        <v>8</v>
      </c>
      <c r="I4" s="2">
        <v>0.73950000000000005</v>
      </c>
      <c r="J4" s="2">
        <v>1.4932000000000001</v>
      </c>
      <c r="K4" s="2" t="s">
        <v>1385</v>
      </c>
      <c r="L4" s="2">
        <v>690</v>
      </c>
      <c r="M4" s="2" t="s">
        <v>1386</v>
      </c>
      <c r="N4" s="2" t="s">
        <v>1387</v>
      </c>
      <c r="O4" s="8"/>
      <c r="P4" s="2">
        <v>36</v>
      </c>
      <c r="Q4" s="12">
        <v>0</v>
      </c>
    </row>
    <row r="5" spans="1:17" hidden="1">
      <c r="A5" s="11" t="s">
        <v>1388</v>
      </c>
      <c r="B5" s="9" t="s">
        <v>220</v>
      </c>
      <c r="C5" s="21" t="s">
        <v>35</v>
      </c>
      <c r="D5" s="3" t="s">
        <v>23</v>
      </c>
      <c r="E5" s="9" t="s">
        <v>1389</v>
      </c>
      <c r="F5" s="9" t="s">
        <v>1390</v>
      </c>
      <c r="G5" s="3">
        <v>7.33</v>
      </c>
      <c r="H5" s="3">
        <v>8.76</v>
      </c>
      <c r="I5" s="3">
        <v>0.1021</v>
      </c>
      <c r="J5" s="3">
        <v>0.18160000000000001</v>
      </c>
      <c r="K5" s="3" t="s">
        <v>1385</v>
      </c>
      <c r="L5" s="3">
        <v>797</v>
      </c>
      <c r="M5" s="3" t="s">
        <v>1386</v>
      </c>
      <c r="N5" s="3" t="s">
        <v>1391</v>
      </c>
      <c r="O5" s="9"/>
      <c r="P5" s="3">
        <v>48</v>
      </c>
      <c r="Q5" s="13">
        <v>0</v>
      </c>
    </row>
    <row r="6" spans="1:17">
      <c r="A6" s="10" t="s">
        <v>1392</v>
      </c>
      <c r="B6" s="8" t="s">
        <v>1070</v>
      </c>
      <c r="C6" s="8" t="s">
        <v>32</v>
      </c>
      <c r="D6" s="2" t="s">
        <v>31</v>
      </c>
      <c r="E6" s="8" t="s">
        <v>1380</v>
      </c>
      <c r="F6" s="8" t="s">
        <v>1390</v>
      </c>
      <c r="G6" s="2">
        <v>58.02</v>
      </c>
      <c r="H6" s="2">
        <v>16.7</v>
      </c>
      <c r="I6" s="2">
        <v>0.98029999999999995</v>
      </c>
      <c r="J6" s="2">
        <v>5.2834000000000003</v>
      </c>
      <c r="K6" s="2" t="s">
        <v>1358</v>
      </c>
      <c r="L6" s="2">
        <v>751</v>
      </c>
      <c r="M6" s="2" t="s">
        <v>1386</v>
      </c>
      <c r="N6" s="2" t="s">
        <v>1393</v>
      </c>
      <c r="O6" s="8"/>
      <c r="P6" s="2">
        <v>12</v>
      </c>
      <c r="Q6" s="12">
        <v>8.92</v>
      </c>
    </row>
    <row r="7" spans="1:17" hidden="1">
      <c r="A7" s="11" t="s">
        <v>1394</v>
      </c>
      <c r="B7" s="9" t="s">
        <v>326</v>
      </c>
      <c r="C7" s="9" t="s">
        <v>28</v>
      </c>
      <c r="D7" s="3" t="s">
        <v>23</v>
      </c>
      <c r="E7" s="9" t="s">
        <v>1389</v>
      </c>
      <c r="F7" s="9" t="s">
        <v>1375</v>
      </c>
      <c r="G7" s="3">
        <v>25.12</v>
      </c>
      <c r="H7" s="3">
        <v>8.9700000000000006</v>
      </c>
      <c r="I7" s="3">
        <v>0.42370000000000002</v>
      </c>
      <c r="J7" s="3">
        <v>0.31780000000000003</v>
      </c>
      <c r="K7" s="3" t="s">
        <v>1395</v>
      </c>
      <c r="L7" s="3">
        <v>748</v>
      </c>
      <c r="M7" s="3" t="s">
        <v>1396</v>
      </c>
      <c r="N7" s="3" t="s">
        <v>1397</v>
      </c>
      <c r="O7" s="9" t="s">
        <v>1398</v>
      </c>
      <c r="P7" s="3">
        <v>120</v>
      </c>
      <c r="Q7" s="13">
        <v>2.65</v>
      </c>
    </row>
    <row r="8" spans="1:17" hidden="1">
      <c r="A8" s="10" t="s">
        <v>1399</v>
      </c>
      <c r="B8" s="8" t="s">
        <v>971</v>
      </c>
      <c r="C8" s="8" t="s">
        <v>41</v>
      </c>
      <c r="D8" s="2" t="s">
        <v>31</v>
      </c>
      <c r="E8" s="8" t="s">
        <v>1400</v>
      </c>
      <c r="F8" s="8" t="s">
        <v>1390</v>
      </c>
      <c r="G8" s="2">
        <v>80.930000000000007</v>
      </c>
      <c r="H8" s="2">
        <v>15.12</v>
      </c>
      <c r="I8" s="2">
        <v>0.65490000000000004</v>
      </c>
      <c r="J8" s="2">
        <v>1.9303999999999999</v>
      </c>
      <c r="K8" s="2" t="s">
        <v>1358</v>
      </c>
      <c r="L8" s="2">
        <v>866</v>
      </c>
      <c r="M8" s="2" t="s">
        <v>1377</v>
      </c>
      <c r="N8" s="2" t="s">
        <v>839</v>
      </c>
      <c r="O8" s="8" t="s">
        <v>1401</v>
      </c>
      <c r="P8" s="2">
        <v>60</v>
      </c>
      <c r="Q8" s="12">
        <v>72.62</v>
      </c>
    </row>
    <row r="9" spans="1:17">
      <c r="A9" s="11" t="s">
        <v>1402</v>
      </c>
      <c r="B9" s="9" t="s">
        <v>342</v>
      </c>
      <c r="C9" s="9" t="s">
        <v>35</v>
      </c>
      <c r="D9" s="3" t="s">
        <v>23</v>
      </c>
      <c r="E9" s="9" t="s">
        <v>1380</v>
      </c>
      <c r="F9" s="9" t="s">
        <v>1390</v>
      </c>
      <c r="G9" s="3">
        <v>82.82</v>
      </c>
      <c r="H9" s="3">
        <v>12.11</v>
      </c>
      <c r="I9" s="3">
        <v>1.1069</v>
      </c>
      <c r="J9" s="3">
        <v>2.1854</v>
      </c>
      <c r="K9" s="3" t="s">
        <v>1385</v>
      </c>
      <c r="L9" s="3">
        <v>887</v>
      </c>
      <c r="M9" s="3" t="s">
        <v>1403</v>
      </c>
      <c r="N9" s="3" t="s">
        <v>200</v>
      </c>
      <c r="O9" s="9" t="s">
        <v>1404</v>
      </c>
      <c r="P9" s="3">
        <v>48</v>
      </c>
      <c r="Q9" s="13">
        <v>0</v>
      </c>
    </row>
    <row r="10" spans="1:17" hidden="1">
      <c r="A10" s="10" t="s">
        <v>1405</v>
      </c>
      <c r="B10" s="8" t="s">
        <v>828</v>
      </c>
      <c r="C10" s="8" t="s">
        <v>38</v>
      </c>
      <c r="D10" s="2" t="s">
        <v>1360</v>
      </c>
      <c r="E10" s="8" t="s">
        <v>1400</v>
      </c>
      <c r="F10" s="8" t="s">
        <v>1390</v>
      </c>
      <c r="G10" s="2">
        <v>66.27</v>
      </c>
      <c r="H10" s="2">
        <v>9.6300000000000008</v>
      </c>
      <c r="I10" s="2">
        <v>1.1232</v>
      </c>
      <c r="J10" s="2">
        <v>0.69720000000000004</v>
      </c>
      <c r="K10" s="2" t="s">
        <v>1376</v>
      </c>
      <c r="L10" s="2">
        <v>793</v>
      </c>
      <c r="M10" s="2" t="s">
        <v>1386</v>
      </c>
      <c r="N10" s="2" t="s">
        <v>1406</v>
      </c>
      <c r="O10" s="8"/>
      <c r="P10" s="2">
        <v>180</v>
      </c>
      <c r="Q10" s="12">
        <v>44.38</v>
      </c>
    </row>
    <row r="11" spans="1:17" hidden="1">
      <c r="A11" s="11" t="s">
        <v>1407</v>
      </c>
      <c r="B11" s="9" t="s">
        <v>489</v>
      </c>
      <c r="C11" s="9" t="s">
        <v>20</v>
      </c>
      <c r="D11" s="3" t="s">
        <v>44</v>
      </c>
      <c r="E11" s="9" t="s">
        <v>1408</v>
      </c>
      <c r="F11" s="9" t="s">
        <v>1375</v>
      </c>
      <c r="G11" s="3">
        <v>62.07</v>
      </c>
      <c r="H11" s="3">
        <v>12.48</v>
      </c>
      <c r="I11" s="3">
        <v>0.40760000000000002</v>
      </c>
      <c r="J11" s="3">
        <v>5.5288000000000004</v>
      </c>
      <c r="K11" s="3" t="s">
        <v>1358</v>
      </c>
      <c r="L11" s="3">
        <v>713</v>
      </c>
      <c r="M11" s="3" t="s">
        <v>1386</v>
      </c>
      <c r="N11" s="3" t="s">
        <v>1409</v>
      </c>
      <c r="O11" s="9"/>
      <c r="P11" s="3">
        <v>12</v>
      </c>
      <c r="Q11" s="13">
        <v>47.65</v>
      </c>
    </row>
    <row r="12" spans="1:17" hidden="1">
      <c r="A12" s="10" t="s">
        <v>1410</v>
      </c>
      <c r="B12" s="8" t="s">
        <v>1260</v>
      </c>
      <c r="C12" s="8" t="s">
        <v>20</v>
      </c>
      <c r="D12" s="2" t="s">
        <v>44</v>
      </c>
      <c r="E12" s="8" t="s">
        <v>1411</v>
      </c>
      <c r="F12" s="8" t="s">
        <v>1390</v>
      </c>
      <c r="G12" s="2">
        <v>33.270000000000003</v>
      </c>
      <c r="H12" s="2">
        <v>14.95</v>
      </c>
      <c r="I12" s="2">
        <v>0.32890000000000003</v>
      </c>
      <c r="J12" s="2">
        <v>1.6124000000000001</v>
      </c>
      <c r="K12" s="2" t="s">
        <v>1412</v>
      </c>
      <c r="L12" s="2">
        <v>639</v>
      </c>
      <c r="M12" s="2" t="s">
        <v>1386</v>
      </c>
      <c r="N12" s="2" t="s">
        <v>1413</v>
      </c>
      <c r="O12" s="8"/>
      <c r="P12" s="2">
        <v>24</v>
      </c>
      <c r="Q12" s="12">
        <v>10.029999999999999</v>
      </c>
    </row>
    <row r="13" spans="1:17" hidden="1">
      <c r="A13" s="11" t="s">
        <v>1414</v>
      </c>
      <c r="B13" s="9" t="s">
        <v>1254</v>
      </c>
      <c r="C13" s="9" t="s">
        <v>20</v>
      </c>
      <c r="D13" s="3" t="s">
        <v>10</v>
      </c>
      <c r="E13" s="9" t="s">
        <v>1400</v>
      </c>
      <c r="F13" s="9" t="s">
        <v>1390</v>
      </c>
      <c r="G13" s="3">
        <v>48.96</v>
      </c>
      <c r="H13" s="3">
        <v>9.09</v>
      </c>
      <c r="I13" s="3">
        <v>0.92620000000000002</v>
      </c>
      <c r="J13" s="3">
        <v>0.49919999999999998</v>
      </c>
      <c r="K13" s="3" t="s">
        <v>1395</v>
      </c>
      <c r="L13" s="3">
        <v>731</v>
      </c>
      <c r="M13" s="3" t="s">
        <v>1377</v>
      </c>
      <c r="N13" s="3" t="s">
        <v>1415</v>
      </c>
      <c r="O13" s="9" t="s">
        <v>1416</v>
      </c>
      <c r="P13" s="3">
        <v>180</v>
      </c>
      <c r="Q13" s="13">
        <v>23.95</v>
      </c>
    </row>
    <row r="14" spans="1:17" hidden="1">
      <c r="A14" s="10" t="s">
        <v>1417</v>
      </c>
      <c r="B14" s="8" t="s">
        <v>470</v>
      </c>
      <c r="C14" s="8" t="s">
        <v>20</v>
      </c>
      <c r="D14" s="2" t="s">
        <v>31</v>
      </c>
      <c r="E14" s="8" t="s">
        <v>1389</v>
      </c>
      <c r="F14" s="8" t="s">
        <v>1384</v>
      </c>
      <c r="G14" s="2">
        <v>69.53</v>
      </c>
      <c r="H14" s="2">
        <v>9</v>
      </c>
      <c r="I14" s="2">
        <v>1.2359</v>
      </c>
      <c r="J14" s="2">
        <v>0.70520000000000005</v>
      </c>
      <c r="K14" s="2" t="s">
        <v>1376</v>
      </c>
      <c r="L14" s="2">
        <v>738</v>
      </c>
      <c r="M14" s="2" t="s">
        <v>1386</v>
      </c>
      <c r="N14" s="2" t="s">
        <v>1418</v>
      </c>
      <c r="O14" s="8"/>
      <c r="P14" s="2">
        <v>180</v>
      </c>
      <c r="Q14" s="12">
        <v>19.95</v>
      </c>
    </row>
    <row r="15" spans="1:17" hidden="1">
      <c r="A15" s="11" t="s">
        <v>1419</v>
      </c>
      <c r="B15" s="9" t="s">
        <v>1137</v>
      </c>
      <c r="C15" s="9" t="s">
        <v>41</v>
      </c>
      <c r="D15" s="3" t="s">
        <v>1360</v>
      </c>
      <c r="E15" s="9" t="s">
        <v>1411</v>
      </c>
      <c r="F15" s="9" t="s">
        <v>1390</v>
      </c>
      <c r="G15" s="3">
        <v>85.65</v>
      </c>
      <c r="H15" s="3">
        <v>16.93</v>
      </c>
      <c r="I15" s="3">
        <v>1.0568</v>
      </c>
      <c r="J15" s="3">
        <v>2.4683000000000002</v>
      </c>
      <c r="K15" s="3" t="s">
        <v>1358</v>
      </c>
      <c r="L15" s="3">
        <v>863</v>
      </c>
      <c r="M15" s="3" t="s">
        <v>1377</v>
      </c>
      <c r="N15" s="3" t="s">
        <v>1420</v>
      </c>
      <c r="O15" s="9" t="s">
        <v>1421</v>
      </c>
      <c r="P15" s="3">
        <v>48</v>
      </c>
      <c r="Q15" s="13">
        <v>9.6199999999999992</v>
      </c>
    </row>
    <row r="16" spans="1:17" hidden="1">
      <c r="A16" s="10" t="s">
        <v>1422</v>
      </c>
      <c r="B16" s="8" t="s">
        <v>437</v>
      </c>
      <c r="C16" s="8" t="s">
        <v>28</v>
      </c>
      <c r="D16" s="2" t="s">
        <v>44</v>
      </c>
      <c r="E16" s="8" t="s">
        <v>1411</v>
      </c>
      <c r="F16" s="8" t="s">
        <v>1384</v>
      </c>
      <c r="G16" s="2">
        <v>89.29</v>
      </c>
      <c r="H16" s="2">
        <v>9.14</v>
      </c>
      <c r="I16" s="2">
        <v>1.2148000000000001</v>
      </c>
      <c r="J16" s="2">
        <v>7.8143000000000002</v>
      </c>
      <c r="K16" s="2" t="s">
        <v>1376</v>
      </c>
      <c r="L16" s="2">
        <v>560</v>
      </c>
      <c r="M16" s="2" t="s">
        <v>1396</v>
      </c>
      <c r="N16" s="2" t="s">
        <v>1423</v>
      </c>
      <c r="O16" s="8" t="s">
        <v>1424</v>
      </c>
      <c r="P16" s="2">
        <v>12</v>
      </c>
      <c r="Q16" s="12">
        <v>64.599999999999994</v>
      </c>
    </row>
    <row r="17" spans="1:17" hidden="1">
      <c r="A17" s="11" t="s">
        <v>1425</v>
      </c>
      <c r="B17" s="9" t="s">
        <v>636</v>
      </c>
      <c r="C17" s="9" t="s">
        <v>35</v>
      </c>
      <c r="D17" s="3" t="s">
        <v>10</v>
      </c>
      <c r="E17" s="9" t="s">
        <v>1400</v>
      </c>
      <c r="F17" s="9" t="s">
        <v>1375</v>
      </c>
      <c r="G17" s="3">
        <v>24.81</v>
      </c>
      <c r="H17" s="3">
        <v>7.64</v>
      </c>
      <c r="I17" s="3">
        <v>0.39639999999999997</v>
      </c>
      <c r="J17" s="3">
        <v>0.60150000000000003</v>
      </c>
      <c r="K17" s="3"/>
      <c r="L17" s="3">
        <v>582</v>
      </c>
      <c r="M17" s="3" t="s">
        <v>1426</v>
      </c>
      <c r="N17" s="3" t="s">
        <v>1427</v>
      </c>
      <c r="O17" s="9"/>
      <c r="P17" s="3">
        <v>48</v>
      </c>
      <c r="Q17" s="13">
        <v>7.52</v>
      </c>
    </row>
    <row r="18" spans="1:17" hidden="1">
      <c r="A18" s="10" t="s">
        <v>1428</v>
      </c>
      <c r="B18" s="8" t="s">
        <v>990</v>
      </c>
      <c r="C18" s="8" t="s">
        <v>24</v>
      </c>
      <c r="D18" s="2" t="s">
        <v>1360</v>
      </c>
      <c r="E18" s="8" t="s">
        <v>1374</v>
      </c>
      <c r="F18" s="8" t="s">
        <v>1375</v>
      </c>
      <c r="G18" s="2">
        <v>85.93</v>
      </c>
      <c r="H18" s="2">
        <v>7.77</v>
      </c>
      <c r="I18" s="2">
        <v>1.0159</v>
      </c>
      <c r="J18" s="2">
        <v>2.6836000000000002</v>
      </c>
      <c r="K18" s="2"/>
      <c r="L18" s="2">
        <v>649</v>
      </c>
      <c r="M18" s="2" t="s">
        <v>1386</v>
      </c>
      <c r="N18" s="2" t="s">
        <v>1429</v>
      </c>
      <c r="O18" s="8"/>
      <c r="P18" s="2">
        <v>36</v>
      </c>
      <c r="Q18" s="12">
        <v>54.38</v>
      </c>
    </row>
    <row r="19" spans="1:17" hidden="1">
      <c r="A19" s="11" t="s">
        <v>1430</v>
      </c>
      <c r="B19" s="9" t="s">
        <v>942</v>
      </c>
      <c r="C19" s="9" t="s">
        <v>12</v>
      </c>
      <c r="D19" s="3" t="s">
        <v>44</v>
      </c>
      <c r="E19" s="9" t="s">
        <v>1374</v>
      </c>
      <c r="F19" s="9" t="s">
        <v>1375</v>
      </c>
      <c r="G19" s="3">
        <v>53.56</v>
      </c>
      <c r="H19" s="3">
        <v>15.78</v>
      </c>
      <c r="I19" s="3">
        <v>0.8286</v>
      </c>
      <c r="J19" s="3">
        <v>0.73629999999999995</v>
      </c>
      <c r="K19" s="3" t="s">
        <v>1358</v>
      </c>
      <c r="L19" s="3">
        <v>849</v>
      </c>
      <c r="M19" s="3" t="s">
        <v>1386</v>
      </c>
      <c r="N19" s="3" t="s">
        <v>1431</v>
      </c>
      <c r="O19" s="9"/>
      <c r="P19" s="3">
        <v>240</v>
      </c>
      <c r="Q19" s="13">
        <v>33.6</v>
      </c>
    </row>
    <row r="20" spans="1:17">
      <c r="A20" s="10" t="s">
        <v>1432</v>
      </c>
      <c r="B20" s="8" t="s">
        <v>795</v>
      </c>
      <c r="C20" s="8" t="s">
        <v>28</v>
      </c>
      <c r="D20" s="2" t="s">
        <v>10</v>
      </c>
      <c r="E20" s="8" t="s">
        <v>1380</v>
      </c>
      <c r="F20" s="8" t="s">
        <v>1375</v>
      </c>
      <c r="G20" s="2">
        <v>37.19</v>
      </c>
      <c r="H20" s="2">
        <v>11.52</v>
      </c>
      <c r="I20" s="2">
        <v>0.28370000000000001</v>
      </c>
      <c r="J20" s="2">
        <v>0.39710000000000001</v>
      </c>
      <c r="K20" s="2" t="s">
        <v>1385</v>
      </c>
      <c r="L20" s="2">
        <v>580</v>
      </c>
      <c r="M20" s="2" t="s">
        <v>1403</v>
      </c>
      <c r="N20" s="2" t="s">
        <v>862</v>
      </c>
      <c r="O20" s="8" t="s">
        <v>1433</v>
      </c>
      <c r="P20" s="2">
        <v>240</v>
      </c>
      <c r="Q20" s="12">
        <v>0</v>
      </c>
    </row>
    <row r="21" spans="1:17" hidden="1">
      <c r="A21" s="11" t="s">
        <v>1434</v>
      </c>
      <c r="B21" s="9" t="s">
        <v>246</v>
      </c>
      <c r="C21" s="9" t="s">
        <v>35</v>
      </c>
      <c r="D21" s="3" t="s">
        <v>23</v>
      </c>
      <c r="E21" s="9" t="s">
        <v>1374</v>
      </c>
      <c r="F21" s="9" t="s">
        <v>1384</v>
      </c>
      <c r="G21" s="3">
        <v>75.56</v>
      </c>
      <c r="H21" s="3">
        <v>11.03</v>
      </c>
      <c r="I21" s="3">
        <v>1.3955</v>
      </c>
      <c r="J21" s="3">
        <v>0.78149999999999997</v>
      </c>
      <c r="K21" s="3" t="s">
        <v>1376</v>
      </c>
      <c r="L21" s="3">
        <v>702</v>
      </c>
      <c r="M21" s="3" t="s">
        <v>1426</v>
      </c>
      <c r="N21" s="3" t="s">
        <v>681</v>
      </c>
      <c r="O21" s="9"/>
      <c r="P21" s="3">
        <v>240</v>
      </c>
      <c r="Q21" s="13">
        <v>11.63</v>
      </c>
    </row>
    <row r="22" spans="1:17" hidden="1">
      <c r="A22" s="10" t="s">
        <v>1435</v>
      </c>
      <c r="B22" s="8" t="s">
        <v>811</v>
      </c>
      <c r="C22" s="8" t="s">
        <v>12</v>
      </c>
      <c r="D22" s="2" t="s">
        <v>44</v>
      </c>
      <c r="E22" s="8" t="s">
        <v>1374</v>
      </c>
      <c r="F22" s="8" t="s">
        <v>1390</v>
      </c>
      <c r="G22" s="2">
        <v>68.150000000000006</v>
      </c>
      <c r="H22" s="2">
        <v>10.71</v>
      </c>
      <c r="I22" s="2">
        <v>0.97550000000000003</v>
      </c>
      <c r="J22" s="2">
        <v>3.1671999999999998</v>
      </c>
      <c r="K22" s="2" t="s">
        <v>1395</v>
      </c>
      <c r="L22" s="2">
        <v>845</v>
      </c>
      <c r="M22" s="2" t="s">
        <v>1377</v>
      </c>
      <c r="N22" s="2" t="s">
        <v>1436</v>
      </c>
      <c r="O22" s="8" t="s">
        <v>1048</v>
      </c>
      <c r="P22" s="2">
        <v>24</v>
      </c>
      <c r="Q22" s="12">
        <v>29.45</v>
      </c>
    </row>
    <row r="23" spans="1:17" hidden="1">
      <c r="A23" s="11" t="s">
        <v>1437</v>
      </c>
      <c r="B23" s="9" t="s">
        <v>192</v>
      </c>
      <c r="C23" s="9" t="s">
        <v>12</v>
      </c>
      <c r="D23" s="3" t="s">
        <v>1360</v>
      </c>
      <c r="E23" s="9" t="s">
        <v>1408</v>
      </c>
      <c r="F23" s="9" t="s">
        <v>1384</v>
      </c>
      <c r="G23" s="3">
        <v>70.010000000000005</v>
      </c>
      <c r="H23" s="3">
        <v>17.12</v>
      </c>
      <c r="I23" s="3">
        <v>0.89690000000000003</v>
      </c>
      <c r="J23" s="3">
        <v>6.3891999999999998</v>
      </c>
      <c r="K23" s="3" t="s">
        <v>1412</v>
      </c>
      <c r="L23" s="3">
        <v>788</v>
      </c>
      <c r="M23" s="3" t="s">
        <v>1377</v>
      </c>
      <c r="N23" s="3" t="s">
        <v>1438</v>
      </c>
      <c r="O23" s="9" t="s">
        <v>1439</v>
      </c>
      <c r="P23" s="3">
        <v>12</v>
      </c>
      <c r="Q23" s="13">
        <v>27.63</v>
      </c>
    </row>
    <row r="24" spans="1:17">
      <c r="A24" s="10" t="s">
        <v>1440</v>
      </c>
      <c r="B24" s="8" t="s">
        <v>500</v>
      </c>
      <c r="C24" s="8" t="s">
        <v>20</v>
      </c>
      <c r="D24" s="2" t="s">
        <v>10</v>
      </c>
      <c r="E24" s="8" t="s">
        <v>1380</v>
      </c>
      <c r="F24" s="8" t="s">
        <v>1384</v>
      </c>
      <c r="G24" s="2">
        <v>83.66</v>
      </c>
      <c r="H24" s="2">
        <v>11.19</v>
      </c>
      <c r="I24" s="2">
        <v>1.1445000000000001</v>
      </c>
      <c r="J24" s="2">
        <v>1.4408000000000001</v>
      </c>
      <c r="K24" s="2" t="s">
        <v>1376</v>
      </c>
      <c r="L24" s="2">
        <v>853</v>
      </c>
      <c r="M24" s="2" t="s">
        <v>1381</v>
      </c>
      <c r="N24" s="2" t="s">
        <v>1441</v>
      </c>
      <c r="O24" s="8"/>
      <c r="P24" s="2">
        <v>84</v>
      </c>
      <c r="Q24" s="12">
        <v>68.23</v>
      </c>
    </row>
    <row r="25" spans="1:17" hidden="1">
      <c r="A25" s="11" t="s">
        <v>1442</v>
      </c>
      <c r="B25" s="9" t="s">
        <v>271</v>
      </c>
      <c r="C25" s="9" t="s">
        <v>24</v>
      </c>
      <c r="D25" s="3" t="s">
        <v>1360</v>
      </c>
      <c r="E25" s="9" t="s">
        <v>1408</v>
      </c>
      <c r="F25" s="9" t="s">
        <v>1384</v>
      </c>
      <c r="G25" s="3">
        <v>48.94</v>
      </c>
      <c r="H25" s="3">
        <v>15.97</v>
      </c>
      <c r="I25" s="3">
        <v>0.27939999999999998</v>
      </c>
      <c r="J25" s="3">
        <v>0.97119999999999995</v>
      </c>
      <c r="K25" s="3" t="s">
        <v>1412</v>
      </c>
      <c r="L25" s="3">
        <v>617</v>
      </c>
      <c r="M25" s="3" t="s">
        <v>1377</v>
      </c>
      <c r="N25" s="3" t="s">
        <v>1443</v>
      </c>
      <c r="O25" s="9" t="s">
        <v>1444</v>
      </c>
      <c r="P25" s="3">
        <v>84</v>
      </c>
      <c r="Q25" s="13">
        <v>43.34</v>
      </c>
    </row>
    <row r="26" spans="1:17" hidden="1">
      <c r="A26" s="10" t="s">
        <v>1445</v>
      </c>
      <c r="B26" s="8" t="s">
        <v>1351</v>
      </c>
      <c r="C26" s="8" t="s">
        <v>16</v>
      </c>
      <c r="D26" s="2" t="s">
        <v>1360</v>
      </c>
      <c r="E26" s="8" t="s">
        <v>1389</v>
      </c>
      <c r="F26" s="8" t="s">
        <v>1384</v>
      </c>
      <c r="G26" s="2">
        <v>12.57</v>
      </c>
      <c r="H26" s="2">
        <v>13.82</v>
      </c>
      <c r="I26" s="2">
        <v>0.14599999999999999</v>
      </c>
      <c r="J26" s="2">
        <v>0.23430000000000001</v>
      </c>
      <c r="K26" s="2" t="s">
        <v>1395</v>
      </c>
      <c r="L26" s="2">
        <v>881</v>
      </c>
      <c r="M26" s="2" t="s">
        <v>1386</v>
      </c>
      <c r="N26" s="2" t="s">
        <v>1446</v>
      </c>
      <c r="O26" s="8"/>
      <c r="P26" s="2">
        <v>84</v>
      </c>
      <c r="Q26" s="12">
        <v>8.3699999999999992</v>
      </c>
    </row>
    <row r="27" spans="1:17" hidden="1">
      <c r="A27" s="11" t="s">
        <v>1447</v>
      </c>
      <c r="B27" s="9" t="s">
        <v>711</v>
      </c>
      <c r="C27" s="9" t="s">
        <v>38</v>
      </c>
      <c r="D27" s="3" t="s">
        <v>1360</v>
      </c>
      <c r="E27" s="9" t="s">
        <v>1411</v>
      </c>
      <c r="F27" s="9" t="s">
        <v>1375</v>
      </c>
      <c r="G27" s="3">
        <v>13.03</v>
      </c>
      <c r="H27" s="3">
        <v>17.739999999999998</v>
      </c>
      <c r="I27" s="3">
        <v>0.21540000000000001</v>
      </c>
      <c r="J27" s="3">
        <v>0.2074</v>
      </c>
      <c r="K27" s="3" t="s">
        <v>1412</v>
      </c>
      <c r="L27" s="3">
        <v>706</v>
      </c>
      <c r="M27" s="3" t="s">
        <v>1386</v>
      </c>
      <c r="N27" s="3" t="s">
        <v>1448</v>
      </c>
      <c r="O27" s="9"/>
      <c r="P27" s="3">
        <v>180</v>
      </c>
      <c r="Q27" s="13">
        <v>12.05</v>
      </c>
    </row>
    <row r="28" spans="1:17" hidden="1">
      <c r="A28" s="10" t="s">
        <v>1449</v>
      </c>
      <c r="B28" s="8" t="s">
        <v>965</v>
      </c>
      <c r="C28" s="8" t="s">
        <v>24</v>
      </c>
      <c r="D28" s="2" t="s">
        <v>44</v>
      </c>
      <c r="E28" s="8" t="s">
        <v>1408</v>
      </c>
      <c r="F28" s="8" t="s">
        <v>1390</v>
      </c>
      <c r="G28" s="2">
        <v>67.02</v>
      </c>
      <c r="H28" s="2">
        <v>15.51</v>
      </c>
      <c r="I28" s="2">
        <v>1.2623</v>
      </c>
      <c r="J28" s="2">
        <v>1.3125</v>
      </c>
      <c r="K28" s="2" t="s">
        <v>1385</v>
      </c>
      <c r="L28" s="2">
        <v>855</v>
      </c>
      <c r="M28" s="2" t="s">
        <v>1381</v>
      </c>
      <c r="N28" s="2" t="s">
        <v>1450</v>
      </c>
      <c r="O28" s="8"/>
      <c r="P28" s="2">
        <v>84</v>
      </c>
      <c r="Q28" s="12">
        <v>0</v>
      </c>
    </row>
    <row r="29" spans="1:17">
      <c r="A29" s="11" t="s">
        <v>1451</v>
      </c>
      <c r="B29" s="9" t="s">
        <v>843</v>
      </c>
      <c r="C29" s="9" t="s">
        <v>12</v>
      </c>
      <c r="D29" s="3" t="s">
        <v>31</v>
      </c>
      <c r="E29" s="9" t="s">
        <v>1380</v>
      </c>
      <c r="F29" s="9" t="s">
        <v>1375</v>
      </c>
      <c r="G29" s="3">
        <v>62.13</v>
      </c>
      <c r="H29" s="3">
        <v>11.43</v>
      </c>
      <c r="I29" s="3">
        <v>0.61480000000000001</v>
      </c>
      <c r="J29" s="3">
        <v>1.6188</v>
      </c>
      <c r="K29" s="3"/>
      <c r="L29" s="3">
        <v>740</v>
      </c>
      <c r="M29" s="3" t="s">
        <v>1403</v>
      </c>
      <c r="N29" s="3" t="s">
        <v>1452</v>
      </c>
      <c r="O29" s="9" t="s">
        <v>1453</v>
      </c>
      <c r="P29" s="3">
        <v>48</v>
      </c>
      <c r="Q29" s="13">
        <v>55.63</v>
      </c>
    </row>
    <row r="30" spans="1:17" hidden="1">
      <c r="A30" s="10" t="s">
        <v>1454</v>
      </c>
      <c r="B30" s="8" t="s">
        <v>825</v>
      </c>
      <c r="C30" s="8" t="s">
        <v>35</v>
      </c>
      <c r="D30" s="2" t="s">
        <v>10</v>
      </c>
      <c r="E30" s="8" t="s">
        <v>1411</v>
      </c>
      <c r="F30" s="8" t="s">
        <v>1375</v>
      </c>
      <c r="G30" s="2">
        <v>20.25</v>
      </c>
      <c r="H30" s="2">
        <v>14.16</v>
      </c>
      <c r="I30" s="2">
        <v>0.38779999999999998</v>
      </c>
      <c r="J30" s="2">
        <v>0.38129999999999997</v>
      </c>
      <c r="K30" s="2" t="s">
        <v>1376</v>
      </c>
      <c r="L30" s="2">
        <v>891</v>
      </c>
      <c r="M30" s="2" t="s">
        <v>1386</v>
      </c>
      <c r="N30" s="2" t="s">
        <v>1455</v>
      </c>
      <c r="O30" s="8"/>
      <c r="P30" s="2">
        <v>84</v>
      </c>
      <c r="Q30" s="12">
        <v>8.39</v>
      </c>
    </row>
    <row r="31" spans="1:17" hidden="1">
      <c r="A31" s="11" t="s">
        <v>1456</v>
      </c>
      <c r="B31" s="9" t="s">
        <v>579</v>
      </c>
      <c r="C31" s="9" t="s">
        <v>24</v>
      </c>
      <c r="D31" s="3" t="s">
        <v>44</v>
      </c>
      <c r="E31" s="9" t="s">
        <v>1411</v>
      </c>
      <c r="F31" s="9" t="s">
        <v>1384</v>
      </c>
      <c r="G31" s="3">
        <v>22.35</v>
      </c>
      <c r="H31" s="3">
        <v>15.66</v>
      </c>
      <c r="I31" s="3">
        <v>0.25109999999999999</v>
      </c>
      <c r="J31" s="3">
        <v>0.32300000000000001</v>
      </c>
      <c r="K31" s="3" t="s">
        <v>1412</v>
      </c>
      <c r="L31" s="3">
        <v>639</v>
      </c>
      <c r="M31" s="3" t="s">
        <v>1386</v>
      </c>
      <c r="N31" s="3" t="s">
        <v>1457</v>
      </c>
      <c r="O31" s="9"/>
      <c r="P31" s="3">
        <v>180</v>
      </c>
      <c r="Q31" s="13">
        <v>16.079999999999998</v>
      </c>
    </row>
    <row r="32" spans="1:17" hidden="1">
      <c r="A32" s="10" t="s">
        <v>1458</v>
      </c>
      <c r="B32" s="8" t="s">
        <v>905</v>
      </c>
      <c r="C32" s="8" t="s">
        <v>12</v>
      </c>
      <c r="D32" s="2" t="s">
        <v>1360</v>
      </c>
      <c r="E32" s="8" t="s">
        <v>1389</v>
      </c>
      <c r="F32" s="8" t="s">
        <v>1375</v>
      </c>
      <c r="G32" s="2">
        <v>47.99</v>
      </c>
      <c r="H32" s="2">
        <v>18.350000000000001</v>
      </c>
      <c r="I32" s="2">
        <v>0.28749999999999998</v>
      </c>
      <c r="J32" s="2">
        <v>0.87560000000000004</v>
      </c>
      <c r="K32" s="2" t="s">
        <v>1385</v>
      </c>
      <c r="L32" s="2">
        <v>830</v>
      </c>
      <c r="M32" s="2" t="s">
        <v>1396</v>
      </c>
      <c r="N32" s="2" t="s">
        <v>972</v>
      </c>
      <c r="O32" s="8" t="s">
        <v>1097</v>
      </c>
      <c r="P32" s="2">
        <v>120</v>
      </c>
      <c r="Q32" s="12">
        <v>0</v>
      </c>
    </row>
    <row r="33" spans="1:17" hidden="1">
      <c r="A33" s="11" t="s">
        <v>1459</v>
      </c>
      <c r="B33" s="9" t="s">
        <v>849</v>
      </c>
      <c r="C33" s="9" t="s">
        <v>35</v>
      </c>
      <c r="D33" s="3" t="s">
        <v>23</v>
      </c>
      <c r="E33" s="9" t="s">
        <v>1389</v>
      </c>
      <c r="F33" s="9" t="s">
        <v>1384</v>
      </c>
      <c r="G33" s="3">
        <v>19.41</v>
      </c>
      <c r="H33" s="3">
        <v>13.59</v>
      </c>
      <c r="I33" s="3">
        <v>0.10929999999999999</v>
      </c>
      <c r="J33" s="3">
        <v>0.44750000000000001</v>
      </c>
      <c r="K33" s="3"/>
      <c r="L33" s="3">
        <v>578</v>
      </c>
      <c r="M33" s="3" t="s">
        <v>1426</v>
      </c>
      <c r="N33" s="3" t="s">
        <v>1460</v>
      </c>
      <c r="O33" s="9"/>
      <c r="P33" s="3">
        <v>60</v>
      </c>
      <c r="Q33" s="13">
        <v>11.17</v>
      </c>
    </row>
    <row r="34" spans="1:17" hidden="1">
      <c r="A34" s="10" t="s">
        <v>1461</v>
      </c>
      <c r="B34" s="8" t="s">
        <v>61</v>
      </c>
      <c r="C34" s="8" t="s">
        <v>16</v>
      </c>
      <c r="D34" s="2" t="s">
        <v>31</v>
      </c>
      <c r="E34" s="8" t="s">
        <v>1408</v>
      </c>
      <c r="F34" s="8" t="s">
        <v>1390</v>
      </c>
      <c r="G34" s="2">
        <v>83.59</v>
      </c>
      <c r="H34" s="2">
        <v>14.69</v>
      </c>
      <c r="I34" s="2">
        <v>1.5371999999999999</v>
      </c>
      <c r="J34" s="2">
        <v>1.3328</v>
      </c>
      <c r="K34" s="2" t="s">
        <v>1395</v>
      </c>
      <c r="L34" s="2">
        <v>657</v>
      </c>
      <c r="M34" s="2" t="s">
        <v>1377</v>
      </c>
      <c r="N34" s="2" t="s">
        <v>1462</v>
      </c>
      <c r="O34" s="8" t="s">
        <v>1463</v>
      </c>
      <c r="P34" s="2">
        <v>120</v>
      </c>
      <c r="Q34" s="12">
        <v>16.84</v>
      </c>
    </row>
    <row r="35" spans="1:17" hidden="1">
      <c r="A35" s="11" t="s">
        <v>1464</v>
      </c>
      <c r="B35" s="9" t="s">
        <v>178</v>
      </c>
      <c r="C35" s="9" t="s">
        <v>41</v>
      </c>
      <c r="D35" s="3" t="s">
        <v>31</v>
      </c>
      <c r="E35" s="9" t="s">
        <v>1411</v>
      </c>
      <c r="F35" s="9" t="s">
        <v>1375</v>
      </c>
      <c r="G35" s="3">
        <v>56.99</v>
      </c>
      <c r="H35" s="3">
        <v>14.41</v>
      </c>
      <c r="I35" s="3">
        <v>0.69189999999999996</v>
      </c>
      <c r="J35" s="3">
        <v>2.7473000000000001</v>
      </c>
      <c r="K35" s="3" t="s">
        <v>1412</v>
      </c>
      <c r="L35" s="3">
        <v>573</v>
      </c>
      <c r="M35" s="3" t="s">
        <v>1403</v>
      </c>
      <c r="N35" s="3" t="s">
        <v>1465</v>
      </c>
      <c r="O35" s="9" t="s">
        <v>1466</v>
      </c>
      <c r="P35" s="3">
        <v>24</v>
      </c>
      <c r="Q35" s="13">
        <v>18.27</v>
      </c>
    </row>
    <row r="36" spans="1:17" hidden="1">
      <c r="A36" s="10" t="s">
        <v>1467</v>
      </c>
      <c r="B36" s="8" t="s">
        <v>725</v>
      </c>
      <c r="C36" s="8" t="s">
        <v>16</v>
      </c>
      <c r="D36" s="2" t="s">
        <v>31</v>
      </c>
      <c r="E36" s="8" t="s">
        <v>1389</v>
      </c>
      <c r="F36" s="8" t="s">
        <v>1384</v>
      </c>
      <c r="G36" s="2">
        <v>27.99</v>
      </c>
      <c r="H36" s="2">
        <v>17.53</v>
      </c>
      <c r="I36" s="2">
        <v>0.28939999999999999</v>
      </c>
      <c r="J36" s="2">
        <v>0.7036</v>
      </c>
      <c r="K36" s="2" t="s">
        <v>1412</v>
      </c>
      <c r="L36" s="2">
        <v>841</v>
      </c>
      <c r="M36" s="2" t="s">
        <v>1403</v>
      </c>
      <c r="N36" s="2" t="s">
        <v>1468</v>
      </c>
      <c r="O36" s="8" t="s">
        <v>319</v>
      </c>
      <c r="P36" s="2">
        <v>60</v>
      </c>
      <c r="Q36" s="12">
        <v>7.41</v>
      </c>
    </row>
    <row r="37" spans="1:17" hidden="1">
      <c r="A37" s="11" t="s">
        <v>1469</v>
      </c>
      <c r="B37" s="9" t="s">
        <v>905</v>
      </c>
      <c r="C37" s="9" t="s">
        <v>16</v>
      </c>
      <c r="D37" s="3" t="s">
        <v>23</v>
      </c>
      <c r="E37" s="9" t="s">
        <v>1408</v>
      </c>
      <c r="F37" s="9" t="s">
        <v>1375</v>
      </c>
      <c r="G37" s="3">
        <v>82.86</v>
      </c>
      <c r="H37" s="3">
        <v>10.81</v>
      </c>
      <c r="I37" s="3">
        <v>1.2662</v>
      </c>
      <c r="J37" s="3">
        <v>1.4105000000000001</v>
      </c>
      <c r="K37" s="3" t="s">
        <v>1385</v>
      </c>
      <c r="L37" s="3">
        <v>830</v>
      </c>
      <c r="M37" s="3" t="s">
        <v>1403</v>
      </c>
      <c r="N37" s="3" t="s">
        <v>1470</v>
      </c>
      <c r="O37" s="9" t="s">
        <v>765</v>
      </c>
      <c r="P37" s="3">
        <v>84</v>
      </c>
      <c r="Q37" s="13">
        <v>0</v>
      </c>
    </row>
    <row r="38" spans="1:17" hidden="1">
      <c r="A38" s="10" t="s">
        <v>1471</v>
      </c>
      <c r="B38" s="8" t="s">
        <v>486</v>
      </c>
      <c r="C38" s="8" t="s">
        <v>28</v>
      </c>
      <c r="D38" s="2" t="s">
        <v>44</v>
      </c>
      <c r="E38" s="8" t="s">
        <v>1400</v>
      </c>
      <c r="F38" s="8" t="s">
        <v>1375</v>
      </c>
      <c r="G38" s="2">
        <v>92.17</v>
      </c>
      <c r="H38" s="2">
        <v>9.9</v>
      </c>
      <c r="I38" s="2">
        <v>1.1568000000000001</v>
      </c>
      <c r="J38" s="2">
        <v>2.3332000000000002</v>
      </c>
      <c r="K38" s="2" t="s">
        <v>1358</v>
      </c>
      <c r="L38" s="2">
        <v>704</v>
      </c>
      <c r="M38" s="2" t="s">
        <v>1403</v>
      </c>
      <c r="N38" s="2" t="s">
        <v>1472</v>
      </c>
      <c r="O38" s="8" t="s">
        <v>1473</v>
      </c>
      <c r="P38" s="2">
        <v>48</v>
      </c>
      <c r="Q38" s="12">
        <v>50.9</v>
      </c>
    </row>
    <row r="39" spans="1:17">
      <c r="A39" s="11" t="s">
        <v>1474</v>
      </c>
      <c r="B39" s="9" t="s">
        <v>246</v>
      </c>
      <c r="C39" s="9" t="s">
        <v>32</v>
      </c>
      <c r="D39" s="3" t="s">
        <v>44</v>
      </c>
      <c r="E39" s="9" t="s">
        <v>1380</v>
      </c>
      <c r="F39" s="9" t="s">
        <v>1384</v>
      </c>
      <c r="G39" s="3">
        <v>82.07</v>
      </c>
      <c r="H39" s="3">
        <v>12.77</v>
      </c>
      <c r="I39" s="3">
        <v>0.79390000000000005</v>
      </c>
      <c r="J39" s="3">
        <v>1.4827999999999999</v>
      </c>
      <c r="K39" s="3" t="s">
        <v>1395</v>
      </c>
      <c r="L39" s="3">
        <v>702</v>
      </c>
      <c r="M39" s="3" t="s">
        <v>1377</v>
      </c>
      <c r="N39" s="3" t="s">
        <v>1475</v>
      </c>
      <c r="O39" s="9" t="s">
        <v>1476</v>
      </c>
      <c r="P39" s="3">
        <v>84</v>
      </c>
      <c r="Q39" s="13">
        <v>75.88</v>
      </c>
    </row>
    <row r="40" spans="1:17" hidden="1">
      <c r="A40" s="10" t="s">
        <v>1477</v>
      </c>
      <c r="B40" s="8" t="s">
        <v>1077</v>
      </c>
      <c r="C40" s="8" t="s">
        <v>12</v>
      </c>
      <c r="D40" s="2" t="s">
        <v>1360</v>
      </c>
      <c r="E40" s="8" t="s">
        <v>1389</v>
      </c>
      <c r="F40" s="8" t="s">
        <v>1390</v>
      </c>
      <c r="G40" s="2">
        <v>15.09</v>
      </c>
      <c r="H40" s="2">
        <v>8.8800000000000008</v>
      </c>
      <c r="I40" s="2">
        <v>0.10489999999999999</v>
      </c>
      <c r="J40" s="2">
        <v>0.68859999999999999</v>
      </c>
      <c r="K40" s="2" t="s">
        <v>1376</v>
      </c>
      <c r="L40" s="2">
        <v>837</v>
      </c>
      <c r="M40" s="2" t="s">
        <v>1381</v>
      </c>
      <c r="N40" s="2" t="s">
        <v>1478</v>
      </c>
      <c r="O40" s="8"/>
      <c r="P40" s="2">
        <v>24</v>
      </c>
      <c r="Q40" s="12">
        <v>2.5099999999999998</v>
      </c>
    </row>
    <row r="41" spans="1:17">
      <c r="A41" s="11" t="s">
        <v>1479</v>
      </c>
      <c r="B41" s="9" t="s">
        <v>136</v>
      </c>
      <c r="C41" s="9" t="s">
        <v>20</v>
      </c>
      <c r="D41" s="3" t="s">
        <v>10</v>
      </c>
      <c r="E41" s="9" t="s">
        <v>1380</v>
      </c>
      <c r="F41" s="9" t="s">
        <v>1390</v>
      </c>
      <c r="G41" s="3">
        <v>51.83</v>
      </c>
      <c r="H41" s="3">
        <v>8.81</v>
      </c>
      <c r="I41" s="3">
        <v>0.45590000000000003</v>
      </c>
      <c r="J41" s="3">
        <v>2.3633000000000002</v>
      </c>
      <c r="K41" s="3" t="s">
        <v>1412</v>
      </c>
      <c r="L41" s="3">
        <v>618</v>
      </c>
      <c r="M41" s="3" t="s">
        <v>1381</v>
      </c>
      <c r="N41" s="3" t="s">
        <v>1480</v>
      </c>
      <c r="O41" s="9"/>
      <c r="P41" s="3">
        <v>24</v>
      </c>
      <c r="Q41" s="13">
        <v>38.43</v>
      </c>
    </row>
    <row r="42" spans="1:17" hidden="1">
      <c r="A42" s="10" t="s">
        <v>1481</v>
      </c>
      <c r="B42" s="8" t="s">
        <v>377</v>
      </c>
      <c r="C42" s="8" t="s">
        <v>41</v>
      </c>
      <c r="D42" s="2" t="s">
        <v>1360</v>
      </c>
      <c r="E42" s="8" t="s">
        <v>1389</v>
      </c>
      <c r="F42" s="8" t="s">
        <v>1390</v>
      </c>
      <c r="G42" s="2">
        <v>35.799999999999997</v>
      </c>
      <c r="H42" s="2">
        <v>16.8</v>
      </c>
      <c r="I42" s="2">
        <v>0.68479999999999996</v>
      </c>
      <c r="J42" s="2">
        <v>0.72750000000000004</v>
      </c>
      <c r="K42" s="2" t="s">
        <v>1412</v>
      </c>
      <c r="L42" s="2">
        <v>877</v>
      </c>
      <c r="M42" s="2" t="s">
        <v>1386</v>
      </c>
      <c r="N42" s="2" t="s">
        <v>1482</v>
      </c>
      <c r="O42" s="8"/>
      <c r="P42" s="2">
        <v>84</v>
      </c>
      <c r="Q42" s="12">
        <v>27.34</v>
      </c>
    </row>
    <row r="43" spans="1:17">
      <c r="A43" s="11" t="s">
        <v>1483</v>
      </c>
      <c r="B43" s="9" t="s">
        <v>178</v>
      </c>
      <c r="C43" s="9" t="s">
        <v>12</v>
      </c>
      <c r="D43" s="3" t="s">
        <v>23</v>
      </c>
      <c r="E43" s="9" t="s">
        <v>1380</v>
      </c>
      <c r="F43" s="9" t="s">
        <v>1390</v>
      </c>
      <c r="G43" s="3">
        <v>22.48</v>
      </c>
      <c r="H43" s="3">
        <v>10.6</v>
      </c>
      <c r="I43" s="3">
        <v>0.41639999999999999</v>
      </c>
      <c r="J43" s="3">
        <v>0.22589999999999999</v>
      </c>
      <c r="K43" s="3" t="s">
        <v>1385</v>
      </c>
      <c r="L43" s="3">
        <v>573</v>
      </c>
      <c r="M43" s="3" t="s">
        <v>1381</v>
      </c>
      <c r="N43" s="3" t="s">
        <v>488</v>
      </c>
      <c r="O43" s="9"/>
      <c r="P43" s="3">
        <v>240</v>
      </c>
      <c r="Q43" s="13">
        <v>0</v>
      </c>
    </row>
    <row r="44" spans="1:17" hidden="1">
      <c r="A44" s="10" t="s">
        <v>1484</v>
      </c>
      <c r="B44" s="8" t="s">
        <v>1207</v>
      </c>
      <c r="C44" s="8" t="s">
        <v>35</v>
      </c>
      <c r="D44" s="2" t="s">
        <v>31</v>
      </c>
      <c r="E44" s="8" t="s">
        <v>1374</v>
      </c>
      <c r="F44" s="8" t="s">
        <v>1390</v>
      </c>
      <c r="G44" s="2">
        <v>19.329999999999998</v>
      </c>
      <c r="H44" s="2">
        <v>8.68</v>
      </c>
      <c r="I44" s="2">
        <v>0.3387</v>
      </c>
      <c r="J44" s="2">
        <v>0.24149999999999999</v>
      </c>
      <c r="K44" s="2" t="s">
        <v>1376</v>
      </c>
      <c r="L44" s="2">
        <v>859</v>
      </c>
      <c r="M44" s="2" t="s">
        <v>1386</v>
      </c>
      <c r="N44" s="2" t="s">
        <v>1485</v>
      </c>
      <c r="O44" s="8"/>
      <c r="P44" s="2">
        <v>120</v>
      </c>
      <c r="Q44" s="12">
        <v>5.67</v>
      </c>
    </row>
    <row r="45" spans="1:17" hidden="1">
      <c r="A45" s="11" t="s">
        <v>1486</v>
      </c>
      <c r="B45" s="9" t="s">
        <v>260</v>
      </c>
      <c r="C45" s="9" t="s">
        <v>35</v>
      </c>
      <c r="D45" s="3" t="s">
        <v>10</v>
      </c>
      <c r="E45" s="9" t="s">
        <v>1411</v>
      </c>
      <c r="F45" s="9" t="s">
        <v>1384</v>
      </c>
      <c r="G45" s="3">
        <v>50.09</v>
      </c>
      <c r="H45" s="3">
        <v>10.67</v>
      </c>
      <c r="I45" s="3">
        <v>0.79300000000000004</v>
      </c>
      <c r="J45" s="3">
        <v>2.3269000000000002</v>
      </c>
      <c r="K45" s="3" t="s">
        <v>1412</v>
      </c>
      <c r="L45" s="3">
        <v>895</v>
      </c>
      <c r="M45" s="3" t="s">
        <v>1377</v>
      </c>
      <c r="N45" s="3" t="s">
        <v>1487</v>
      </c>
      <c r="O45" s="9" t="s">
        <v>1488</v>
      </c>
      <c r="P45" s="3">
        <v>24</v>
      </c>
      <c r="Q45" s="13">
        <v>17.079999999999998</v>
      </c>
    </row>
    <row r="46" spans="1:17" hidden="1">
      <c r="A46" s="10" t="s">
        <v>1489</v>
      </c>
      <c r="B46" s="8" t="s">
        <v>1353</v>
      </c>
      <c r="C46" s="8" t="s">
        <v>35</v>
      </c>
      <c r="D46" s="2" t="s">
        <v>1360</v>
      </c>
      <c r="E46" s="8" t="s">
        <v>1411</v>
      </c>
      <c r="F46" s="8" t="s">
        <v>1375</v>
      </c>
      <c r="G46" s="2">
        <v>29.77</v>
      </c>
      <c r="H46" s="2">
        <v>9.58</v>
      </c>
      <c r="I46" s="2">
        <v>0.1799</v>
      </c>
      <c r="J46" s="2">
        <v>0.31230000000000002</v>
      </c>
      <c r="K46" s="2" t="s">
        <v>1412</v>
      </c>
      <c r="L46" s="2">
        <v>703</v>
      </c>
      <c r="M46" s="2" t="s">
        <v>1386</v>
      </c>
      <c r="N46" s="2" t="s">
        <v>1490</v>
      </c>
      <c r="O46" s="8"/>
      <c r="P46" s="2">
        <v>180</v>
      </c>
      <c r="Q46" s="12">
        <v>28.25</v>
      </c>
    </row>
    <row r="47" spans="1:17">
      <c r="A47" s="11" t="s">
        <v>1491</v>
      </c>
      <c r="B47" s="9" t="s">
        <v>696</v>
      </c>
      <c r="C47" s="9" t="s">
        <v>38</v>
      </c>
      <c r="D47" s="3" t="s">
        <v>10</v>
      </c>
      <c r="E47" s="9" t="s">
        <v>1380</v>
      </c>
      <c r="F47" s="9" t="s">
        <v>1384</v>
      </c>
      <c r="G47" s="3">
        <v>40.090000000000003</v>
      </c>
      <c r="H47" s="3">
        <v>18.25</v>
      </c>
      <c r="I47" s="3">
        <v>0.64629999999999999</v>
      </c>
      <c r="J47" s="3">
        <v>1.4543999999999999</v>
      </c>
      <c r="K47" s="3" t="s">
        <v>1385</v>
      </c>
      <c r="L47" s="3">
        <v>677</v>
      </c>
      <c r="M47" s="3" t="s">
        <v>1426</v>
      </c>
      <c r="N47" s="3" t="s">
        <v>1492</v>
      </c>
      <c r="O47" s="9"/>
      <c r="P47" s="3">
        <v>36</v>
      </c>
      <c r="Q47" s="13">
        <v>0</v>
      </c>
    </row>
    <row r="48" spans="1:17" hidden="1">
      <c r="A48" s="10" t="s">
        <v>1493</v>
      </c>
      <c r="B48" s="8" t="s">
        <v>648</v>
      </c>
      <c r="C48" s="8" t="s">
        <v>12</v>
      </c>
      <c r="D48" s="2" t="s">
        <v>1360</v>
      </c>
      <c r="E48" s="8" t="s">
        <v>1400</v>
      </c>
      <c r="F48" s="8" t="s">
        <v>1390</v>
      </c>
      <c r="G48" s="2">
        <v>50.41</v>
      </c>
      <c r="H48" s="2">
        <v>15.93</v>
      </c>
      <c r="I48" s="2">
        <v>0.70089999999999997</v>
      </c>
      <c r="J48" s="2">
        <v>0.84219999999999995</v>
      </c>
      <c r="K48" s="2" t="s">
        <v>1412</v>
      </c>
      <c r="L48" s="2">
        <v>887</v>
      </c>
      <c r="M48" s="2" t="s">
        <v>1377</v>
      </c>
      <c r="N48" s="2" t="s">
        <v>186</v>
      </c>
      <c r="O48" s="8" t="s">
        <v>145</v>
      </c>
      <c r="P48" s="2">
        <v>120</v>
      </c>
      <c r="Q48" s="12">
        <v>26.95</v>
      </c>
    </row>
    <row r="49" spans="1:17" hidden="1">
      <c r="A49" s="11" t="s">
        <v>1494</v>
      </c>
      <c r="B49" s="9" t="s">
        <v>257</v>
      </c>
      <c r="C49" s="9" t="s">
        <v>24</v>
      </c>
      <c r="D49" s="3" t="s">
        <v>44</v>
      </c>
      <c r="E49" s="9" t="s">
        <v>1400</v>
      </c>
      <c r="F49" s="9" t="s">
        <v>1384</v>
      </c>
      <c r="G49" s="3">
        <v>63.21</v>
      </c>
      <c r="H49" s="3">
        <v>8.6</v>
      </c>
      <c r="I49" s="3">
        <v>0.36620000000000003</v>
      </c>
      <c r="J49" s="3">
        <v>2.8761000000000001</v>
      </c>
      <c r="K49" s="3" t="s">
        <v>1376</v>
      </c>
      <c r="L49" s="3">
        <v>806</v>
      </c>
      <c r="M49" s="3" t="s">
        <v>1381</v>
      </c>
      <c r="N49" s="3" t="s">
        <v>1495</v>
      </c>
      <c r="O49" s="9"/>
      <c r="P49" s="3">
        <v>24</v>
      </c>
      <c r="Q49" s="13">
        <v>58.55</v>
      </c>
    </row>
    <row r="50" spans="1:17" hidden="1">
      <c r="A50" s="10" t="s">
        <v>1496</v>
      </c>
      <c r="B50" s="8" t="s">
        <v>303</v>
      </c>
      <c r="C50" s="8" t="s">
        <v>24</v>
      </c>
      <c r="D50" s="2" t="s">
        <v>23</v>
      </c>
      <c r="E50" s="8" t="s">
        <v>1411</v>
      </c>
      <c r="F50" s="8" t="s">
        <v>1384</v>
      </c>
      <c r="G50" s="2">
        <v>76.260000000000005</v>
      </c>
      <c r="H50" s="2">
        <v>13.22</v>
      </c>
      <c r="I50" s="2">
        <v>0.94430000000000003</v>
      </c>
      <c r="J50" s="2">
        <v>0.97589999999999999</v>
      </c>
      <c r="K50" s="2" t="s">
        <v>1395</v>
      </c>
      <c r="L50" s="2">
        <v>726</v>
      </c>
      <c r="M50" s="2" t="s">
        <v>1426</v>
      </c>
      <c r="N50" s="2" t="s">
        <v>1206</v>
      </c>
      <c r="O50" s="8"/>
      <c r="P50" s="2">
        <v>180</v>
      </c>
      <c r="Q50" s="12">
        <v>39.4</v>
      </c>
    </row>
    <row r="51" spans="1:17">
      <c r="A51" s="11" t="s">
        <v>1497</v>
      </c>
      <c r="B51" s="9" t="s">
        <v>1217</v>
      </c>
      <c r="C51" s="9" t="s">
        <v>38</v>
      </c>
      <c r="D51" s="3" t="s">
        <v>23</v>
      </c>
      <c r="E51" s="9" t="s">
        <v>1380</v>
      </c>
      <c r="F51" s="9" t="s">
        <v>1384</v>
      </c>
      <c r="G51" s="3">
        <v>99.08</v>
      </c>
      <c r="H51" s="3">
        <v>8.81</v>
      </c>
      <c r="I51" s="3">
        <v>1.1644000000000001</v>
      </c>
      <c r="J51" s="3">
        <v>1.2448999999999999</v>
      </c>
      <c r="K51" s="3" t="s">
        <v>1376</v>
      </c>
      <c r="L51" s="3">
        <v>814</v>
      </c>
      <c r="M51" s="3" t="s">
        <v>1377</v>
      </c>
      <c r="N51" s="3" t="s">
        <v>1498</v>
      </c>
      <c r="O51" s="9" t="s">
        <v>1499</v>
      </c>
      <c r="P51" s="3">
        <v>120</v>
      </c>
      <c r="Q51" s="13">
        <v>24.8</v>
      </c>
    </row>
    <row r="52" spans="1:17" hidden="1">
      <c r="A52" s="10" t="s">
        <v>1500</v>
      </c>
      <c r="B52" s="8" t="s">
        <v>1244</v>
      </c>
      <c r="C52" s="8" t="s">
        <v>16</v>
      </c>
      <c r="D52" s="2" t="s">
        <v>44</v>
      </c>
      <c r="E52" s="8" t="s">
        <v>1400</v>
      </c>
      <c r="F52" s="8" t="s">
        <v>1384</v>
      </c>
      <c r="G52" s="2">
        <v>31.93</v>
      </c>
      <c r="H52" s="2">
        <v>15.9</v>
      </c>
      <c r="I52" s="2">
        <v>0.43209999999999998</v>
      </c>
      <c r="J52" s="2">
        <v>0.4667</v>
      </c>
      <c r="K52" s="2" t="s">
        <v>1358</v>
      </c>
      <c r="L52" s="2">
        <v>900</v>
      </c>
      <c r="M52" s="2" t="s">
        <v>1403</v>
      </c>
      <c r="N52" s="2" t="s">
        <v>1501</v>
      </c>
      <c r="O52" s="8" t="s">
        <v>1502</v>
      </c>
      <c r="P52" s="2">
        <v>180</v>
      </c>
      <c r="Q52" s="12">
        <v>18.45</v>
      </c>
    </row>
    <row r="53" spans="1:17" hidden="1">
      <c r="A53" s="11" t="s">
        <v>1503</v>
      </c>
      <c r="B53" s="9" t="s">
        <v>458</v>
      </c>
      <c r="C53" s="9" t="s">
        <v>35</v>
      </c>
      <c r="D53" s="3" t="s">
        <v>23</v>
      </c>
      <c r="E53" s="9" t="s">
        <v>1400</v>
      </c>
      <c r="F53" s="9" t="s">
        <v>1390</v>
      </c>
      <c r="G53" s="3">
        <v>67.97</v>
      </c>
      <c r="H53" s="3">
        <v>10.63</v>
      </c>
      <c r="I53" s="3">
        <v>0.40250000000000002</v>
      </c>
      <c r="J53" s="3">
        <v>5.9955999999999996</v>
      </c>
      <c r="K53" s="3" t="s">
        <v>1395</v>
      </c>
      <c r="L53" s="3">
        <v>897</v>
      </c>
      <c r="M53" s="3" t="s">
        <v>1426</v>
      </c>
      <c r="N53" s="3" t="s">
        <v>1504</v>
      </c>
      <c r="O53" s="9"/>
      <c r="P53" s="3">
        <v>12</v>
      </c>
      <c r="Q53" s="13">
        <v>53.57</v>
      </c>
    </row>
    <row r="54" spans="1:17">
      <c r="A54" s="10" t="s">
        <v>1505</v>
      </c>
      <c r="B54" s="8" t="s">
        <v>939</v>
      </c>
      <c r="C54" s="8" t="s">
        <v>28</v>
      </c>
      <c r="D54" s="2" t="s">
        <v>44</v>
      </c>
      <c r="E54" s="8" t="s">
        <v>1380</v>
      </c>
      <c r="F54" s="8" t="s">
        <v>1375</v>
      </c>
      <c r="G54" s="2">
        <v>35.17</v>
      </c>
      <c r="H54" s="2">
        <v>11.36</v>
      </c>
      <c r="I54" s="2">
        <v>0.52470000000000006</v>
      </c>
      <c r="J54" s="2">
        <v>0.91510000000000002</v>
      </c>
      <c r="K54" s="2" t="s">
        <v>1395</v>
      </c>
      <c r="L54" s="2">
        <v>894</v>
      </c>
      <c r="M54" s="2" t="s">
        <v>1381</v>
      </c>
      <c r="N54" s="2" t="s">
        <v>1506</v>
      </c>
      <c r="O54" s="8"/>
      <c r="P54" s="2">
        <v>48</v>
      </c>
      <c r="Q54" s="12">
        <v>21.23</v>
      </c>
    </row>
    <row r="55" spans="1:17" hidden="1">
      <c r="A55" s="11" t="s">
        <v>1507</v>
      </c>
      <c r="B55" s="9" t="s">
        <v>519</v>
      </c>
      <c r="C55" s="9" t="s">
        <v>12</v>
      </c>
      <c r="D55" s="3" t="s">
        <v>31</v>
      </c>
      <c r="E55" s="9" t="s">
        <v>1389</v>
      </c>
      <c r="F55" s="9" t="s">
        <v>1384</v>
      </c>
      <c r="G55" s="3">
        <v>54.3</v>
      </c>
      <c r="H55" s="3">
        <v>14.74</v>
      </c>
      <c r="I55" s="3">
        <v>0.61560000000000004</v>
      </c>
      <c r="J55" s="3">
        <v>0.7046</v>
      </c>
      <c r="K55" s="3" t="s">
        <v>1376</v>
      </c>
      <c r="L55" s="3">
        <v>837</v>
      </c>
      <c r="M55" s="3" t="s">
        <v>1426</v>
      </c>
      <c r="N55" s="3" t="s">
        <v>1508</v>
      </c>
      <c r="O55" s="9"/>
      <c r="P55" s="3">
        <v>240</v>
      </c>
      <c r="Q55" s="13">
        <v>37.549999999999997</v>
      </c>
    </row>
    <row r="56" spans="1:17" hidden="1">
      <c r="A56" s="10" t="s">
        <v>1509</v>
      </c>
      <c r="B56" s="8" t="s">
        <v>616</v>
      </c>
      <c r="C56" s="8" t="s">
        <v>41</v>
      </c>
      <c r="D56" s="2" t="s">
        <v>44</v>
      </c>
      <c r="E56" s="8" t="s">
        <v>1408</v>
      </c>
      <c r="F56" s="8" t="s">
        <v>1390</v>
      </c>
      <c r="G56" s="2">
        <v>10.67</v>
      </c>
      <c r="H56" s="2">
        <v>15.1</v>
      </c>
      <c r="I56" s="2">
        <v>8.6300000000000002E-2</v>
      </c>
      <c r="J56" s="2">
        <v>0.15010000000000001</v>
      </c>
      <c r="K56" s="2" t="s">
        <v>1358</v>
      </c>
      <c r="L56" s="2">
        <v>719</v>
      </c>
      <c r="M56" s="2" t="s">
        <v>1381</v>
      </c>
      <c r="N56" s="2" t="s">
        <v>794</v>
      </c>
      <c r="O56" s="8"/>
      <c r="P56" s="2">
        <v>180</v>
      </c>
      <c r="Q56" s="12">
        <v>2.58</v>
      </c>
    </row>
    <row r="57" spans="1:17" hidden="1">
      <c r="A57" s="11" t="s">
        <v>1510</v>
      </c>
      <c r="B57" s="9" t="s">
        <v>372</v>
      </c>
      <c r="C57" s="9" t="s">
        <v>35</v>
      </c>
      <c r="D57" s="3" t="s">
        <v>10</v>
      </c>
      <c r="E57" s="9" t="s">
        <v>1411</v>
      </c>
      <c r="F57" s="9" t="s">
        <v>1384</v>
      </c>
      <c r="G57" s="3">
        <v>29.45</v>
      </c>
      <c r="H57" s="3">
        <v>18.46</v>
      </c>
      <c r="I57" s="3">
        <v>0.32479999999999998</v>
      </c>
      <c r="J57" s="3">
        <v>0.87219999999999998</v>
      </c>
      <c r="K57" s="3" t="s">
        <v>1358</v>
      </c>
      <c r="L57" s="3">
        <v>654</v>
      </c>
      <c r="M57" s="3" t="s">
        <v>1381</v>
      </c>
      <c r="N57" s="3" t="s">
        <v>112</v>
      </c>
      <c r="O57" s="9"/>
      <c r="P57" s="3">
        <v>48</v>
      </c>
      <c r="Q57" s="13">
        <v>20.91</v>
      </c>
    </row>
    <row r="58" spans="1:17" hidden="1">
      <c r="A58" s="10" t="s">
        <v>1511</v>
      </c>
      <c r="B58" s="8" t="s">
        <v>472</v>
      </c>
      <c r="C58" s="8" t="s">
        <v>12</v>
      </c>
      <c r="D58" s="2" t="s">
        <v>23</v>
      </c>
      <c r="E58" s="8" t="s">
        <v>1411</v>
      </c>
      <c r="F58" s="8" t="s">
        <v>1375</v>
      </c>
      <c r="G58" s="2">
        <v>43.28</v>
      </c>
      <c r="H58" s="2">
        <v>8.34</v>
      </c>
      <c r="I58" s="2">
        <v>0.75119999999999998</v>
      </c>
      <c r="J58" s="2">
        <v>0.37119999999999997</v>
      </c>
      <c r="K58" s="2" t="s">
        <v>1412</v>
      </c>
      <c r="L58" s="2">
        <v>844</v>
      </c>
      <c r="M58" s="2" t="s">
        <v>1377</v>
      </c>
      <c r="N58" s="2" t="s">
        <v>1512</v>
      </c>
      <c r="O58" s="8" t="s">
        <v>1513</v>
      </c>
      <c r="P58" s="2">
        <v>240</v>
      </c>
      <c r="Q58" s="12">
        <v>19.57</v>
      </c>
    </row>
    <row r="59" spans="1:17">
      <c r="A59" s="11" t="s">
        <v>1514</v>
      </c>
      <c r="B59" s="9" t="s">
        <v>992</v>
      </c>
      <c r="C59" s="9" t="s">
        <v>38</v>
      </c>
      <c r="D59" s="3" t="s">
        <v>1360</v>
      </c>
      <c r="E59" s="9" t="s">
        <v>1380</v>
      </c>
      <c r="F59" s="9" t="s">
        <v>1390</v>
      </c>
      <c r="G59" s="3">
        <v>70.63</v>
      </c>
      <c r="H59" s="3">
        <v>13.85</v>
      </c>
      <c r="I59" s="3">
        <v>0.57879999999999998</v>
      </c>
      <c r="J59" s="3">
        <v>0.9335</v>
      </c>
      <c r="K59" s="3" t="s">
        <v>1412</v>
      </c>
      <c r="L59" s="3">
        <v>719</v>
      </c>
      <c r="M59" s="3" t="s">
        <v>1381</v>
      </c>
      <c r="N59" s="3" t="s">
        <v>837</v>
      </c>
      <c r="O59" s="9"/>
      <c r="P59" s="3">
        <v>180</v>
      </c>
      <c r="Q59" s="13">
        <v>55.63</v>
      </c>
    </row>
    <row r="60" spans="1:17" hidden="1">
      <c r="A60" s="10" t="s">
        <v>1515</v>
      </c>
      <c r="B60" s="8" t="s">
        <v>1307</v>
      </c>
      <c r="C60" s="8" t="s">
        <v>41</v>
      </c>
      <c r="D60" s="2" t="s">
        <v>10</v>
      </c>
      <c r="E60" s="8" t="s">
        <v>1411</v>
      </c>
      <c r="F60" s="8" t="s">
        <v>1384</v>
      </c>
      <c r="G60" s="2">
        <v>37.06</v>
      </c>
      <c r="H60" s="2">
        <v>9.16</v>
      </c>
      <c r="I60" s="2">
        <v>0.56630000000000003</v>
      </c>
      <c r="J60" s="2">
        <v>0.7722</v>
      </c>
      <c r="K60" s="2" t="s">
        <v>1376</v>
      </c>
      <c r="L60" s="2">
        <v>767</v>
      </c>
      <c r="M60" s="2" t="s">
        <v>1377</v>
      </c>
      <c r="N60" s="2" t="s">
        <v>422</v>
      </c>
      <c r="O60" s="8" t="s">
        <v>1516</v>
      </c>
      <c r="P60" s="2">
        <v>60</v>
      </c>
      <c r="Q60" s="12">
        <v>29.86</v>
      </c>
    </row>
    <row r="61" spans="1:17" hidden="1">
      <c r="A61" s="11" t="s">
        <v>1517</v>
      </c>
      <c r="B61" s="9" t="s">
        <v>661</v>
      </c>
      <c r="C61" s="9" t="s">
        <v>24</v>
      </c>
      <c r="D61" s="3" t="s">
        <v>31</v>
      </c>
      <c r="E61" s="9" t="s">
        <v>1374</v>
      </c>
      <c r="F61" s="9" t="s">
        <v>1384</v>
      </c>
      <c r="G61" s="3">
        <v>26.39</v>
      </c>
      <c r="H61" s="3">
        <v>11.96</v>
      </c>
      <c r="I61" s="3">
        <v>0.1769</v>
      </c>
      <c r="J61" s="3">
        <v>0.69440000000000002</v>
      </c>
      <c r="K61" s="3" t="s">
        <v>1385</v>
      </c>
      <c r="L61" s="3">
        <v>713</v>
      </c>
      <c r="M61" s="3" t="s">
        <v>1386</v>
      </c>
      <c r="N61" s="3" t="s">
        <v>1518</v>
      </c>
      <c r="O61" s="9"/>
      <c r="P61" s="3">
        <v>48</v>
      </c>
      <c r="Q61" s="13">
        <v>0</v>
      </c>
    </row>
    <row r="62" spans="1:17" hidden="1">
      <c r="A62" s="10" t="s">
        <v>1519</v>
      </c>
      <c r="B62" s="8" t="s">
        <v>694</v>
      </c>
      <c r="C62" s="8" t="s">
        <v>32</v>
      </c>
      <c r="D62" s="2" t="s">
        <v>10</v>
      </c>
      <c r="E62" s="8" t="s">
        <v>1389</v>
      </c>
      <c r="F62" s="8" t="s">
        <v>1384</v>
      </c>
      <c r="G62" s="2">
        <v>28</v>
      </c>
      <c r="H62" s="2">
        <v>16.190000000000001</v>
      </c>
      <c r="I62" s="2">
        <v>0.25669999999999998</v>
      </c>
      <c r="J62" s="2">
        <v>0.39350000000000002</v>
      </c>
      <c r="K62" s="2"/>
      <c r="L62" s="2">
        <v>699</v>
      </c>
      <c r="M62" s="2" t="s">
        <v>1381</v>
      </c>
      <c r="N62" s="2" t="s">
        <v>1520</v>
      </c>
      <c r="O62" s="8"/>
      <c r="P62" s="2">
        <v>240</v>
      </c>
      <c r="Q62" s="12">
        <v>25.74</v>
      </c>
    </row>
    <row r="63" spans="1:17" hidden="1">
      <c r="A63" s="11" t="s">
        <v>1521</v>
      </c>
      <c r="B63" s="9" t="s">
        <v>1217</v>
      </c>
      <c r="C63" s="9" t="s">
        <v>12</v>
      </c>
      <c r="D63" s="3" t="s">
        <v>31</v>
      </c>
      <c r="E63" s="9" t="s">
        <v>1411</v>
      </c>
      <c r="F63" s="9" t="s">
        <v>1375</v>
      </c>
      <c r="G63" s="3">
        <v>86.85</v>
      </c>
      <c r="H63" s="3">
        <v>11.98</v>
      </c>
      <c r="I63" s="3">
        <v>0.90769999999999995</v>
      </c>
      <c r="J63" s="3">
        <v>4.0875000000000004</v>
      </c>
      <c r="K63" s="3" t="s">
        <v>1376</v>
      </c>
      <c r="L63" s="3">
        <v>814</v>
      </c>
      <c r="M63" s="3" t="s">
        <v>1381</v>
      </c>
      <c r="N63" s="3" t="s">
        <v>1522</v>
      </c>
      <c r="O63" s="9"/>
      <c r="P63" s="3">
        <v>24</v>
      </c>
      <c r="Q63" s="13">
        <v>26.11</v>
      </c>
    </row>
    <row r="64" spans="1:17" hidden="1">
      <c r="A64" s="10" t="s">
        <v>1523</v>
      </c>
      <c r="B64" s="8" t="s">
        <v>254</v>
      </c>
      <c r="C64" s="8" t="s">
        <v>38</v>
      </c>
      <c r="D64" s="2" t="s">
        <v>23</v>
      </c>
      <c r="E64" s="8" t="s">
        <v>1411</v>
      </c>
      <c r="F64" s="8" t="s">
        <v>1375</v>
      </c>
      <c r="G64" s="2">
        <v>50.15</v>
      </c>
      <c r="H64" s="2">
        <v>14.1</v>
      </c>
      <c r="I64" s="2">
        <v>0.83240000000000003</v>
      </c>
      <c r="J64" s="2">
        <v>0.94259999999999999</v>
      </c>
      <c r="K64" s="2" t="s">
        <v>1412</v>
      </c>
      <c r="L64" s="2">
        <v>586</v>
      </c>
      <c r="M64" s="2" t="s">
        <v>1403</v>
      </c>
      <c r="N64" s="2" t="s">
        <v>471</v>
      </c>
      <c r="O64" s="8" t="s">
        <v>1524</v>
      </c>
      <c r="P64" s="2">
        <v>84</v>
      </c>
      <c r="Q64" s="12">
        <v>36.92</v>
      </c>
    </row>
    <row r="65" spans="1:17" hidden="1">
      <c r="A65" s="11" t="s">
        <v>1525</v>
      </c>
      <c r="B65" s="9" t="s">
        <v>288</v>
      </c>
      <c r="C65" s="9" t="s">
        <v>12</v>
      </c>
      <c r="D65" s="3" t="s">
        <v>1360</v>
      </c>
      <c r="E65" s="9" t="s">
        <v>1389</v>
      </c>
      <c r="F65" s="9" t="s">
        <v>1375</v>
      </c>
      <c r="G65" s="3">
        <v>44.51</v>
      </c>
      <c r="H65" s="3">
        <v>13.98</v>
      </c>
      <c r="I65" s="3">
        <v>0.54990000000000006</v>
      </c>
      <c r="J65" s="3">
        <v>0.83360000000000001</v>
      </c>
      <c r="K65" s="3" t="s">
        <v>1385</v>
      </c>
      <c r="L65" s="3">
        <v>759</v>
      </c>
      <c r="M65" s="3" t="s">
        <v>1426</v>
      </c>
      <c r="N65" s="3" t="s">
        <v>1526</v>
      </c>
      <c r="O65" s="9"/>
      <c r="P65" s="3">
        <v>84</v>
      </c>
      <c r="Q65" s="13">
        <v>0</v>
      </c>
    </row>
    <row r="66" spans="1:17" hidden="1">
      <c r="A66" s="10" t="s">
        <v>1527</v>
      </c>
      <c r="B66" s="8" t="s">
        <v>480</v>
      </c>
      <c r="C66" s="8" t="s">
        <v>16</v>
      </c>
      <c r="D66" s="2" t="s">
        <v>31</v>
      </c>
      <c r="E66" s="8" t="s">
        <v>1400</v>
      </c>
      <c r="F66" s="8" t="s">
        <v>1390</v>
      </c>
      <c r="G66" s="2">
        <v>37.409999999999997</v>
      </c>
      <c r="H66" s="2">
        <v>14.6</v>
      </c>
      <c r="I66" s="2">
        <v>0.69499999999999995</v>
      </c>
      <c r="J66" s="2">
        <v>3.3694999999999999</v>
      </c>
      <c r="K66" s="2" t="s">
        <v>1385</v>
      </c>
      <c r="L66" s="2">
        <v>878</v>
      </c>
      <c r="M66" s="2" t="s">
        <v>1381</v>
      </c>
      <c r="N66" s="2" t="s">
        <v>1528</v>
      </c>
      <c r="O66" s="8"/>
      <c r="P66" s="2">
        <v>12</v>
      </c>
      <c r="Q66" s="12">
        <v>0</v>
      </c>
    </row>
    <row r="67" spans="1:17" hidden="1">
      <c r="A67" s="11" t="s">
        <v>1529</v>
      </c>
      <c r="B67" s="9" t="s">
        <v>956</v>
      </c>
      <c r="C67" s="9" t="s">
        <v>28</v>
      </c>
      <c r="D67" s="3" t="s">
        <v>10</v>
      </c>
      <c r="E67" s="9" t="s">
        <v>1411</v>
      </c>
      <c r="F67" s="9" t="s">
        <v>1384</v>
      </c>
      <c r="G67" s="3">
        <v>85.91</v>
      </c>
      <c r="H67" s="3">
        <v>17.510000000000002</v>
      </c>
      <c r="I67" s="3">
        <v>0.93600000000000005</v>
      </c>
      <c r="J67" s="3">
        <v>2.1587000000000001</v>
      </c>
      <c r="K67" s="3" t="s">
        <v>1412</v>
      </c>
      <c r="L67" s="3">
        <v>837</v>
      </c>
      <c r="M67" s="3" t="s">
        <v>1396</v>
      </c>
      <c r="N67" s="3" t="s">
        <v>1328</v>
      </c>
      <c r="O67" s="9" t="s">
        <v>1230</v>
      </c>
      <c r="P67" s="3">
        <v>60</v>
      </c>
      <c r="Q67" s="13">
        <v>23.95</v>
      </c>
    </row>
    <row r="68" spans="1:17">
      <c r="A68" s="10" t="s">
        <v>1530</v>
      </c>
      <c r="B68" s="8" t="s">
        <v>946</v>
      </c>
      <c r="C68" s="8" t="s">
        <v>28</v>
      </c>
      <c r="D68" s="2" t="s">
        <v>44</v>
      </c>
      <c r="E68" s="8" t="s">
        <v>1380</v>
      </c>
      <c r="F68" s="8" t="s">
        <v>1375</v>
      </c>
      <c r="G68" s="2">
        <v>86.78</v>
      </c>
      <c r="H68" s="2">
        <v>17.850000000000001</v>
      </c>
      <c r="I68" s="2">
        <v>1.0470999999999999</v>
      </c>
      <c r="J68" s="2">
        <v>1.5552999999999999</v>
      </c>
      <c r="K68" s="2" t="s">
        <v>1412</v>
      </c>
      <c r="L68" s="2">
        <v>703</v>
      </c>
      <c r="M68" s="2" t="s">
        <v>1381</v>
      </c>
      <c r="N68" s="2" t="s">
        <v>1531</v>
      </c>
      <c r="O68" s="8"/>
      <c r="P68" s="2">
        <v>120</v>
      </c>
      <c r="Q68" s="12">
        <v>73.349999999999994</v>
      </c>
    </row>
    <row r="69" spans="1:17">
      <c r="A69" s="11" t="s">
        <v>1532</v>
      </c>
      <c r="B69" s="9" t="s">
        <v>1022</v>
      </c>
      <c r="C69" s="9" t="s">
        <v>24</v>
      </c>
      <c r="D69" s="3" t="s">
        <v>23</v>
      </c>
      <c r="E69" s="9" t="s">
        <v>1380</v>
      </c>
      <c r="F69" s="9" t="s">
        <v>1375</v>
      </c>
      <c r="G69" s="3">
        <v>42.67</v>
      </c>
      <c r="H69" s="3">
        <v>13.53</v>
      </c>
      <c r="I69" s="3">
        <v>0.42249999999999999</v>
      </c>
      <c r="J69" s="3">
        <v>3.8218000000000001</v>
      </c>
      <c r="K69" s="3" t="s">
        <v>1385</v>
      </c>
      <c r="L69" s="3">
        <v>855</v>
      </c>
      <c r="M69" s="3" t="s">
        <v>1381</v>
      </c>
      <c r="N69" s="3" t="s">
        <v>1533</v>
      </c>
      <c r="O69" s="9"/>
      <c r="P69" s="3">
        <v>12</v>
      </c>
      <c r="Q69" s="13">
        <v>0</v>
      </c>
    </row>
    <row r="70" spans="1:17" hidden="1">
      <c r="A70" s="10" t="s">
        <v>1534</v>
      </c>
      <c r="B70" s="8" t="s">
        <v>276</v>
      </c>
      <c r="C70" s="8" t="s">
        <v>7</v>
      </c>
      <c r="D70" s="2" t="s">
        <v>44</v>
      </c>
      <c r="E70" s="8" t="s">
        <v>1389</v>
      </c>
      <c r="F70" s="8" t="s">
        <v>1390</v>
      </c>
      <c r="G70" s="2">
        <v>31.25</v>
      </c>
      <c r="H70" s="2">
        <v>8.7200000000000006</v>
      </c>
      <c r="I70" s="2">
        <v>0.27329999999999999</v>
      </c>
      <c r="J70" s="2">
        <v>0.98970000000000002</v>
      </c>
      <c r="K70" s="2" t="s">
        <v>1358</v>
      </c>
      <c r="L70" s="2">
        <v>832</v>
      </c>
      <c r="M70" s="2" t="s">
        <v>1381</v>
      </c>
      <c r="N70" s="2" t="s">
        <v>502</v>
      </c>
      <c r="O70" s="8"/>
      <c r="P70" s="2">
        <v>36</v>
      </c>
      <c r="Q70" s="12">
        <v>24.18</v>
      </c>
    </row>
    <row r="71" spans="1:17" hidden="1">
      <c r="A71" s="11" t="s">
        <v>1535</v>
      </c>
      <c r="B71" s="9" t="s">
        <v>1068</v>
      </c>
      <c r="C71" s="9" t="s">
        <v>16</v>
      </c>
      <c r="D71" s="3" t="s">
        <v>31</v>
      </c>
      <c r="E71" s="9" t="s">
        <v>1389</v>
      </c>
      <c r="F71" s="9" t="s">
        <v>1390</v>
      </c>
      <c r="G71" s="3">
        <v>59.71</v>
      </c>
      <c r="H71" s="3">
        <v>10.6</v>
      </c>
      <c r="I71" s="3">
        <v>0.37409999999999999</v>
      </c>
      <c r="J71" s="3">
        <v>1.0099</v>
      </c>
      <c r="K71" s="3" t="s">
        <v>1395</v>
      </c>
      <c r="L71" s="3">
        <v>690</v>
      </c>
      <c r="M71" s="3" t="s">
        <v>1377</v>
      </c>
      <c r="N71" s="3" t="s">
        <v>1536</v>
      </c>
      <c r="O71" s="9" t="s">
        <v>1537</v>
      </c>
      <c r="P71" s="3">
        <v>84</v>
      </c>
      <c r="Q71" s="13">
        <v>50.85</v>
      </c>
    </row>
    <row r="72" spans="1:17" hidden="1">
      <c r="A72" s="10" t="s">
        <v>1538</v>
      </c>
      <c r="B72" s="8" t="s">
        <v>1294</v>
      </c>
      <c r="C72" s="8" t="s">
        <v>38</v>
      </c>
      <c r="D72" s="2" t="s">
        <v>23</v>
      </c>
      <c r="E72" s="8" t="s">
        <v>1374</v>
      </c>
      <c r="F72" s="8" t="s">
        <v>1384</v>
      </c>
      <c r="G72" s="2">
        <v>90.78</v>
      </c>
      <c r="H72" s="2">
        <v>9.68</v>
      </c>
      <c r="I72" s="2">
        <v>1.4088000000000001</v>
      </c>
      <c r="J72" s="2">
        <v>2.9156</v>
      </c>
      <c r="K72" s="2" t="s">
        <v>1385</v>
      </c>
      <c r="L72" s="2">
        <v>755</v>
      </c>
      <c r="M72" s="2" t="s">
        <v>1403</v>
      </c>
      <c r="N72" s="2" t="s">
        <v>1539</v>
      </c>
      <c r="O72" s="8" t="s">
        <v>1540</v>
      </c>
      <c r="P72" s="2">
        <v>36</v>
      </c>
      <c r="Q72" s="12">
        <v>0</v>
      </c>
    </row>
    <row r="73" spans="1:17">
      <c r="A73" s="11" t="s">
        <v>1541</v>
      </c>
      <c r="B73" s="9" t="s">
        <v>602</v>
      </c>
      <c r="C73" s="9" t="s">
        <v>16</v>
      </c>
      <c r="D73" s="3" t="s">
        <v>23</v>
      </c>
      <c r="E73" s="9" t="s">
        <v>1380</v>
      </c>
      <c r="F73" s="9" t="s">
        <v>1384</v>
      </c>
      <c r="G73" s="3">
        <v>72.14</v>
      </c>
      <c r="H73" s="3">
        <v>17.62</v>
      </c>
      <c r="I73" s="3">
        <v>0.85170000000000001</v>
      </c>
      <c r="J73" s="3">
        <v>1.1420999999999999</v>
      </c>
      <c r="K73" s="3" t="s">
        <v>1385</v>
      </c>
      <c r="L73" s="3">
        <v>580</v>
      </c>
      <c r="M73" s="3" t="s">
        <v>1386</v>
      </c>
      <c r="N73" s="3" t="s">
        <v>1542</v>
      </c>
      <c r="O73" s="9"/>
      <c r="P73" s="3">
        <v>180</v>
      </c>
      <c r="Q73" s="13">
        <v>0</v>
      </c>
    </row>
    <row r="74" spans="1:17" hidden="1">
      <c r="A74" s="10" t="s">
        <v>1543</v>
      </c>
      <c r="B74" s="8" t="s">
        <v>1121</v>
      </c>
      <c r="C74" s="8" t="s">
        <v>24</v>
      </c>
      <c r="D74" s="2" t="s">
        <v>31</v>
      </c>
      <c r="E74" s="8" t="s">
        <v>1374</v>
      </c>
      <c r="F74" s="8" t="s">
        <v>1375</v>
      </c>
      <c r="G74" s="2">
        <v>38.83</v>
      </c>
      <c r="H74" s="2">
        <v>9.77</v>
      </c>
      <c r="I74" s="2">
        <v>0.31969999999999998</v>
      </c>
      <c r="J74" s="2">
        <v>0.8206</v>
      </c>
      <c r="K74" s="2" t="s">
        <v>1395</v>
      </c>
      <c r="L74" s="2">
        <v>764</v>
      </c>
      <c r="M74" s="2" t="s">
        <v>1386</v>
      </c>
      <c r="N74" s="2" t="s">
        <v>145</v>
      </c>
      <c r="O74" s="8"/>
      <c r="P74" s="2">
        <v>60</v>
      </c>
      <c r="Q74" s="12">
        <v>30.04</v>
      </c>
    </row>
    <row r="75" spans="1:17" hidden="1">
      <c r="A75" s="11" t="s">
        <v>1544</v>
      </c>
      <c r="B75" s="9" t="s">
        <v>420</v>
      </c>
      <c r="C75" s="9" t="s">
        <v>41</v>
      </c>
      <c r="D75" s="3" t="s">
        <v>44</v>
      </c>
      <c r="E75" s="9" t="s">
        <v>1389</v>
      </c>
      <c r="F75" s="9" t="s">
        <v>1375</v>
      </c>
      <c r="G75" s="3">
        <v>58.71</v>
      </c>
      <c r="H75" s="3">
        <v>8.44</v>
      </c>
      <c r="I75" s="3">
        <v>0.70650000000000002</v>
      </c>
      <c r="J75" s="3">
        <v>0.92800000000000005</v>
      </c>
      <c r="K75" s="3" t="s">
        <v>1376</v>
      </c>
      <c r="L75" s="3">
        <v>602</v>
      </c>
      <c r="M75" s="3" t="s">
        <v>1381</v>
      </c>
      <c r="N75" s="3" t="s">
        <v>1545</v>
      </c>
      <c r="O75" s="9"/>
      <c r="P75" s="3">
        <v>84</v>
      </c>
      <c r="Q75" s="13">
        <v>41.47</v>
      </c>
    </row>
    <row r="76" spans="1:17" hidden="1">
      <c r="A76" s="10" t="s">
        <v>1546</v>
      </c>
      <c r="B76" s="8" t="s">
        <v>450</v>
      </c>
      <c r="C76" s="8" t="s">
        <v>12</v>
      </c>
      <c r="D76" s="2" t="s">
        <v>10</v>
      </c>
      <c r="E76" s="8" t="s">
        <v>1411</v>
      </c>
      <c r="F76" s="8" t="s">
        <v>1384</v>
      </c>
      <c r="G76" s="2">
        <v>6.16</v>
      </c>
      <c r="H76" s="2">
        <v>12.68</v>
      </c>
      <c r="I76" s="2">
        <v>6.3500000000000001E-2</v>
      </c>
      <c r="J76" s="2">
        <v>0.54930000000000001</v>
      </c>
      <c r="K76" s="2" t="s">
        <v>1385</v>
      </c>
      <c r="L76" s="2">
        <v>642</v>
      </c>
      <c r="M76" s="2" t="s">
        <v>1426</v>
      </c>
      <c r="N76" s="2" t="s">
        <v>945</v>
      </c>
      <c r="O76" s="8"/>
      <c r="P76" s="2">
        <v>12</v>
      </c>
      <c r="Q76" s="12">
        <v>0</v>
      </c>
    </row>
    <row r="77" spans="1:17" hidden="1">
      <c r="A77" s="11" t="s">
        <v>1547</v>
      </c>
      <c r="B77" s="9" t="s">
        <v>638</v>
      </c>
      <c r="C77" s="9" t="s">
        <v>28</v>
      </c>
      <c r="D77" s="3" t="s">
        <v>1360</v>
      </c>
      <c r="E77" s="9" t="s">
        <v>1411</v>
      </c>
      <c r="F77" s="9" t="s">
        <v>1384</v>
      </c>
      <c r="G77" s="3">
        <v>58.47</v>
      </c>
      <c r="H77" s="3">
        <v>13.04</v>
      </c>
      <c r="I77" s="3">
        <v>1.1083000000000001</v>
      </c>
      <c r="J77" s="3">
        <v>0.74129999999999996</v>
      </c>
      <c r="K77" s="3" t="s">
        <v>1395</v>
      </c>
      <c r="L77" s="3">
        <v>604</v>
      </c>
      <c r="M77" s="3" t="s">
        <v>1396</v>
      </c>
      <c r="N77" s="3" t="s">
        <v>1548</v>
      </c>
      <c r="O77" s="9" t="s">
        <v>1050</v>
      </c>
      <c r="P77" s="3">
        <v>180</v>
      </c>
      <c r="Q77" s="13">
        <v>32.21</v>
      </c>
    </row>
    <row r="78" spans="1:17" hidden="1">
      <c r="A78" s="10" t="s">
        <v>1549</v>
      </c>
      <c r="B78" s="8" t="s">
        <v>139</v>
      </c>
      <c r="C78" s="8" t="s">
        <v>16</v>
      </c>
      <c r="D78" s="2" t="s">
        <v>44</v>
      </c>
      <c r="E78" s="8" t="s">
        <v>1408</v>
      </c>
      <c r="F78" s="8" t="s">
        <v>1390</v>
      </c>
      <c r="G78" s="2">
        <v>36.700000000000003</v>
      </c>
      <c r="H78" s="2">
        <v>17.43</v>
      </c>
      <c r="I78" s="2">
        <v>0.32840000000000003</v>
      </c>
      <c r="J78" s="2">
        <v>0.92059999999999997</v>
      </c>
      <c r="K78" s="2" t="s">
        <v>1358</v>
      </c>
      <c r="L78" s="2">
        <v>678</v>
      </c>
      <c r="M78" s="2" t="s">
        <v>1426</v>
      </c>
      <c r="N78" s="2" t="s">
        <v>1550</v>
      </c>
      <c r="O78" s="8"/>
      <c r="P78" s="2">
        <v>60</v>
      </c>
      <c r="Q78" s="12">
        <v>31.52</v>
      </c>
    </row>
    <row r="79" spans="1:17" hidden="1">
      <c r="A79" s="11" t="s">
        <v>1551</v>
      </c>
      <c r="B79" s="9" t="s">
        <v>1100</v>
      </c>
      <c r="C79" s="9" t="s">
        <v>16</v>
      </c>
      <c r="D79" s="3" t="s">
        <v>23</v>
      </c>
      <c r="E79" s="9" t="s">
        <v>1374</v>
      </c>
      <c r="F79" s="9" t="s">
        <v>1390</v>
      </c>
      <c r="G79" s="3">
        <v>80.02</v>
      </c>
      <c r="H79" s="3">
        <v>9.1300000000000008</v>
      </c>
      <c r="I79" s="3">
        <v>0.67600000000000005</v>
      </c>
      <c r="J79" s="3">
        <v>7.0026999999999999</v>
      </c>
      <c r="K79" s="3" t="s">
        <v>1376</v>
      </c>
      <c r="L79" s="3">
        <v>794</v>
      </c>
      <c r="M79" s="3" t="s">
        <v>1426</v>
      </c>
      <c r="N79" s="3" t="s">
        <v>1552</v>
      </c>
      <c r="O79" s="9"/>
      <c r="P79" s="3">
        <v>12</v>
      </c>
      <c r="Q79" s="13">
        <v>56.02</v>
      </c>
    </row>
    <row r="80" spans="1:17" hidden="1">
      <c r="A80" s="10" t="s">
        <v>1553</v>
      </c>
      <c r="B80" s="8" t="s">
        <v>1296</v>
      </c>
      <c r="C80" s="8" t="s">
        <v>35</v>
      </c>
      <c r="D80" s="2" t="s">
        <v>10</v>
      </c>
      <c r="E80" s="8" t="s">
        <v>1400</v>
      </c>
      <c r="F80" s="8" t="s">
        <v>1375</v>
      </c>
      <c r="G80" s="2">
        <v>98.89</v>
      </c>
      <c r="H80" s="2">
        <v>12.54</v>
      </c>
      <c r="I80" s="2">
        <v>0.6613</v>
      </c>
      <c r="J80" s="2">
        <v>3.3100999999999998</v>
      </c>
      <c r="K80" s="2" t="s">
        <v>1385</v>
      </c>
      <c r="L80" s="2">
        <v>577</v>
      </c>
      <c r="M80" s="2" t="s">
        <v>1426</v>
      </c>
      <c r="N80" s="2" t="s">
        <v>1554</v>
      </c>
      <c r="O80" s="8"/>
      <c r="P80" s="2">
        <v>36</v>
      </c>
      <c r="Q80" s="12">
        <v>0</v>
      </c>
    </row>
    <row r="81" spans="1:17" hidden="1">
      <c r="A81" s="11" t="s">
        <v>1555</v>
      </c>
      <c r="B81" s="9" t="s">
        <v>1190</v>
      </c>
      <c r="C81" s="9" t="s">
        <v>16</v>
      </c>
      <c r="D81" s="3" t="s">
        <v>23</v>
      </c>
      <c r="E81" s="9" t="s">
        <v>1408</v>
      </c>
      <c r="F81" s="9" t="s">
        <v>1390</v>
      </c>
      <c r="G81" s="3">
        <v>89.2</v>
      </c>
      <c r="H81" s="3">
        <v>13.92</v>
      </c>
      <c r="I81" s="3">
        <v>1.746</v>
      </c>
      <c r="J81" s="3">
        <v>1.1040000000000001</v>
      </c>
      <c r="K81" s="3" t="s">
        <v>1358</v>
      </c>
      <c r="L81" s="3">
        <v>600</v>
      </c>
      <c r="M81" s="3" t="s">
        <v>1386</v>
      </c>
      <c r="N81" s="3" t="s">
        <v>1556</v>
      </c>
      <c r="O81" s="9"/>
      <c r="P81" s="3">
        <v>240</v>
      </c>
      <c r="Q81" s="13">
        <v>78.709999999999994</v>
      </c>
    </row>
    <row r="82" spans="1:17" hidden="1">
      <c r="A82" s="10" t="s">
        <v>1557</v>
      </c>
      <c r="B82" s="8" t="s">
        <v>217</v>
      </c>
      <c r="C82" s="8" t="s">
        <v>28</v>
      </c>
      <c r="D82" s="2" t="s">
        <v>10</v>
      </c>
      <c r="E82" s="8" t="s">
        <v>1408</v>
      </c>
      <c r="F82" s="8" t="s">
        <v>1390</v>
      </c>
      <c r="G82" s="2">
        <v>98.15</v>
      </c>
      <c r="H82" s="2">
        <v>11.61</v>
      </c>
      <c r="I82" s="2">
        <v>1.8587</v>
      </c>
      <c r="J82" s="2">
        <v>4.6024000000000003</v>
      </c>
      <c r="K82" s="2" t="s">
        <v>1412</v>
      </c>
      <c r="L82" s="2">
        <v>800</v>
      </c>
      <c r="M82" s="2" t="s">
        <v>1386</v>
      </c>
      <c r="N82" s="2" t="s">
        <v>1558</v>
      </c>
      <c r="O82" s="8"/>
      <c r="P82" s="2">
        <v>24</v>
      </c>
      <c r="Q82" s="12">
        <v>16.579999999999998</v>
      </c>
    </row>
    <row r="83" spans="1:17" hidden="1">
      <c r="A83" s="11" t="s">
        <v>1559</v>
      </c>
      <c r="B83" s="9" t="s">
        <v>716</v>
      </c>
      <c r="C83" s="9" t="s">
        <v>24</v>
      </c>
      <c r="D83" s="3" t="s">
        <v>23</v>
      </c>
      <c r="E83" s="9" t="s">
        <v>1374</v>
      </c>
      <c r="F83" s="9" t="s">
        <v>1384</v>
      </c>
      <c r="G83" s="3">
        <v>33.61</v>
      </c>
      <c r="H83" s="3">
        <v>14.35</v>
      </c>
      <c r="I83" s="3">
        <v>0.39650000000000002</v>
      </c>
      <c r="J83" s="3">
        <v>1.1544000000000001</v>
      </c>
      <c r="K83" s="3" t="s">
        <v>1395</v>
      </c>
      <c r="L83" s="3">
        <v>659</v>
      </c>
      <c r="M83" s="3" t="s">
        <v>1396</v>
      </c>
      <c r="N83" s="3" t="s">
        <v>1560</v>
      </c>
      <c r="O83" s="9" t="s">
        <v>1561</v>
      </c>
      <c r="P83" s="3">
        <v>36</v>
      </c>
      <c r="Q83" s="13">
        <v>26.16</v>
      </c>
    </row>
    <row r="84" spans="1:17" hidden="1">
      <c r="A84" s="10" t="s">
        <v>1562</v>
      </c>
      <c r="B84" s="8" t="s">
        <v>909</v>
      </c>
      <c r="C84" s="8" t="s">
        <v>32</v>
      </c>
      <c r="D84" s="2" t="s">
        <v>10</v>
      </c>
      <c r="E84" s="8" t="s">
        <v>1400</v>
      </c>
      <c r="F84" s="8" t="s">
        <v>1375</v>
      </c>
      <c r="G84" s="2">
        <v>18.62</v>
      </c>
      <c r="H84" s="2">
        <v>17.02</v>
      </c>
      <c r="I84" s="2">
        <v>0.11799999999999999</v>
      </c>
      <c r="J84" s="2">
        <v>0.53749999999999998</v>
      </c>
      <c r="K84" s="2" t="s">
        <v>1395</v>
      </c>
      <c r="L84" s="2">
        <v>698</v>
      </c>
      <c r="M84" s="2" t="s">
        <v>1377</v>
      </c>
      <c r="N84" s="2" t="s">
        <v>1563</v>
      </c>
      <c r="O84" s="8" t="s">
        <v>1055</v>
      </c>
      <c r="P84" s="2">
        <v>48</v>
      </c>
      <c r="Q84" s="12">
        <v>12.1</v>
      </c>
    </row>
    <row r="85" spans="1:17" hidden="1">
      <c r="A85" s="11" t="s">
        <v>1564</v>
      </c>
      <c r="B85" s="9" t="s">
        <v>509</v>
      </c>
      <c r="C85" s="9" t="s">
        <v>35</v>
      </c>
      <c r="D85" s="3" t="s">
        <v>44</v>
      </c>
      <c r="E85" s="9" t="s">
        <v>1374</v>
      </c>
      <c r="F85" s="9" t="s">
        <v>1375</v>
      </c>
      <c r="G85" s="3">
        <v>90.47</v>
      </c>
      <c r="H85" s="3">
        <v>11.45</v>
      </c>
      <c r="I85" s="3">
        <v>0.58279999999999998</v>
      </c>
      <c r="J85" s="3">
        <v>1.5706</v>
      </c>
      <c r="K85" s="3" t="s">
        <v>1358</v>
      </c>
      <c r="L85" s="3">
        <v>865</v>
      </c>
      <c r="M85" s="3" t="s">
        <v>1386</v>
      </c>
      <c r="N85" s="3" t="s">
        <v>1565</v>
      </c>
      <c r="O85" s="9"/>
      <c r="P85" s="3">
        <v>84</v>
      </c>
      <c r="Q85" s="13">
        <v>43.3</v>
      </c>
    </row>
    <row r="86" spans="1:17" hidden="1">
      <c r="A86" s="10" t="s">
        <v>1566</v>
      </c>
      <c r="B86" s="8" t="s">
        <v>907</v>
      </c>
      <c r="C86" s="8" t="s">
        <v>32</v>
      </c>
      <c r="D86" s="2" t="s">
        <v>10</v>
      </c>
      <c r="E86" s="8" t="s">
        <v>1400</v>
      </c>
      <c r="F86" s="8" t="s">
        <v>1375</v>
      </c>
      <c r="G86" s="2">
        <v>61.77</v>
      </c>
      <c r="H86" s="2">
        <v>12.19</v>
      </c>
      <c r="I86" s="2">
        <v>0.3463</v>
      </c>
      <c r="J86" s="2">
        <v>1.0967</v>
      </c>
      <c r="K86" s="2" t="s">
        <v>1376</v>
      </c>
      <c r="L86" s="2">
        <v>596</v>
      </c>
      <c r="M86" s="2" t="s">
        <v>1381</v>
      </c>
      <c r="N86" s="2" t="s">
        <v>1567</v>
      </c>
      <c r="O86" s="8"/>
      <c r="P86" s="2">
        <v>84</v>
      </c>
      <c r="Q86" s="12">
        <v>40.18</v>
      </c>
    </row>
    <row r="87" spans="1:17" hidden="1">
      <c r="A87" s="11" t="s">
        <v>1568</v>
      </c>
      <c r="B87" s="9" t="s">
        <v>811</v>
      </c>
      <c r="C87" s="9" t="s">
        <v>38</v>
      </c>
      <c r="D87" s="3" t="s">
        <v>10</v>
      </c>
      <c r="E87" s="9" t="s">
        <v>1408</v>
      </c>
      <c r="F87" s="9" t="s">
        <v>1375</v>
      </c>
      <c r="G87" s="3">
        <v>44.3</v>
      </c>
      <c r="H87" s="3">
        <v>12.75</v>
      </c>
      <c r="I87" s="3">
        <v>0.32019999999999998</v>
      </c>
      <c r="J87" s="3">
        <v>1.4873000000000001</v>
      </c>
      <c r="K87" s="3" t="s">
        <v>1412</v>
      </c>
      <c r="L87" s="3">
        <v>845</v>
      </c>
      <c r="M87" s="3" t="s">
        <v>1386</v>
      </c>
      <c r="N87" s="3" t="s">
        <v>1475</v>
      </c>
      <c r="O87" s="9"/>
      <c r="P87" s="3">
        <v>36</v>
      </c>
      <c r="Q87" s="13">
        <v>20.54</v>
      </c>
    </row>
    <row r="88" spans="1:17">
      <c r="A88" s="10" t="s">
        <v>1569</v>
      </c>
      <c r="B88" s="8" t="s">
        <v>1288</v>
      </c>
      <c r="C88" s="8" t="s">
        <v>7</v>
      </c>
      <c r="D88" s="2" t="s">
        <v>23</v>
      </c>
      <c r="E88" s="8" t="s">
        <v>1380</v>
      </c>
      <c r="F88" s="8" t="s">
        <v>1390</v>
      </c>
      <c r="G88" s="2"/>
      <c r="H88" s="2">
        <v>14.77</v>
      </c>
      <c r="I88" s="2">
        <v>0.58260000000000001</v>
      </c>
      <c r="J88" s="2">
        <v>1.0194000000000001</v>
      </c>
      <c r="K88" s="2" t="s">
        <v>1412</v>
      </c>
      <c r="L88" s="2">
        <v>724</v>
      </c>
      <c r="M88" s="2" t="s">
        <v>1426</v>
      </c>
      <c r="N88" s="2" t="s">
        <v>1570</v>
      </c>
      <c r="O88" s="8"/>
      <c r="P88" s="2">
        <v>60</v>
      </c>
      <c r="Q88" s="12">
        <v>32.450000000000003</v>
      </c>
    </row>
    <row r="89" spans="1:17" hidden="1">
      <c r="A89" s="11" t="s">
        <v>1571</v>
      </c>
      <c r="B89" s="9" t="s">
        <v>725</v>
      </c>
      <c r="C89" s="9" t="s">
        <v>16</v>
      </c>
      <c r="D89" s="3" t="s">
        <v>1360</v>
      </c>
      <c r="E89" s="9" t="s">
        <v>1400</v>
      </c>
      <c r="F89" s="9" t="s">
        <v>1384</v>
      </c>
      <c r="G89" s="3">
        <v>9.25</v>
      </c>
      <c r="H89" s="3">
        <v>10.77</v>
      </c>
      <c r="I89" s="3">
        <v>0.12770000000000001</v>
      </c>
      <c r="J89" s="3">
        <v>0.1038</v>
      </c>
      <c r="K89" s="3" t="s">
        <v>1376</v>
      </c>
      <c r="L89" s="3">
        <v>841</v>
      </c>
      <c r="M89" s="3" t="s">
        <v>1403</v>
      </c>
      <c r="N89" s="3" t="s">
        <v>1572</v>
      </c>
      <c r="O89" s="9" t="s">
        <v>601</v>
      </c>
      <c r="P89" s="3">
        <v>180</v>
      </c>
      <c r="Q89" s="13">
        <v>8.5299999999999994</v>
      </c>
    </row>
    <row r="90" spans="1:17" hidden="1">
      <c r="A90" s="10" t="s">
        <v>1573</v>
      </c>
      <c r="B90" s="8" t="s">
        <v>347</v>
      </c>
      <c r="C90" s="8" t="s">
        <v>12</v>
      </c>
      <c r="D90" s="2" t="s">
        <v>23</v>
      </c>
      <c r="E90" s="8" t="s">
        <v>1408</v>
      </c>
      <c r="F90" s="8" t="s">
        <v>1390</v>
      </c>
      <c r="G90" s="2">
        <v>11.53</v>
      </c>
      <c r="H90" s="2">
        <v>7.56</v>
      </c>
      <c r="I90" s="2">
        <v>7.7799999999999994E-2</v>
      </c>
      <c r="J90" s="2">
        <v>0.35899999999999999</v>
      </c>
      <c r="K90" s="2" t="s">
        <v>1376</v>
      </c>
      <c r="L90" s="2">
        <v>859</v>
      </c>
      <c r="M90" s="2" t="s">
        <v>1377</v>
      </c>
      <c r="N90" s="2" t="s">
        <v>1055</v>
      </c>
      <c r="O90" s="8" t="s">
        <v>839</v>
      </c>
      <c r="P90" s="2">
        <v>36</v>
      </c>
      <c r="Q90" s="12">
        <v>7.6</v>
      </c>
    </row>
    <row r="91" spans="1:17" hidden="1">
      <c r="A91" s="11" t="s">
        <v>1574</v>
      </c>
      <c r="B91" s="9" t="s">
        <v>516</v>
      </c>
      <c r="C91" s="9" t="s">
        <v>41</v>
      </c>
      <c r="D91" s="3" t="s">
        <v>23</v>
      </c>
      <c r="E91" s="9" t="s">
        <v>1408</v>
      </c>
      <c r="F91" s="9" t="s">
        <v>1390</v>
      </c>
      <c r="G91" s="3">
        <v>67.709999999999994</v>
      </c>
      <c r="H91" s="3">
        <v>11.84</v>
      </c>
      <c r="I91" s="3">
        <v>0.64590000000000003</v>
      </c>
      <c r="J91" s="3">
        <v>2.2437999999999998</v>
      </c>
      <c r="K91" s="3" t="s">
        <v>1395</v>
      </c>
      <c r="L91" s="3">
        <v>775</v>
      </c>
      <c r="M91" s="3" t="s">
        <v>1396</v>
      </c>
      <c r="N91" s="3" t="s">
        <v>1575</v>
      </c>
      <c r="O91" s="9" t="s">
        <v>1576</v>
      </c>
      <c r="P91" s="3">
        <v>36</v>
      </c>
      <c r="Q91" s="13">
        <v>53.73</v>
      </c>
    </row>
    <row r="92" spans="1:17" hidden="1">
      <c r="A92" s="10" t="s">
        <v>1577</v>
      </c>
      <c r="B92" s="8" t="s">
        <v>110</v>
      </c>
      <c r="C92" s="8" t="s">
        <v>20</v>
      </c>
      <c r="D92" s="2" t="s">
        <v>44</v>
      </c>
      <c r="E92" s="8" t="s">
        <v>1374</v>
      </c>
      <c r="F92" s="8" t="s">
        <v>1384</v>
      </c>
      <c r="G92" s="2">
        <v>65.319999999999993</v>
      </c>
      <c r="H92" s="2">
        <v>14.39</v>
      </c>
      <c r="I92" s="2">
        <v>1.1007</v>
      </c>
      <c r="J92" s="2">
        <v>1.7978000000000001</v>
      </c>
      <c r="K92" s="2" t="s">
        <v>1385</v>
      </c>
      <c r="L92" s="2">
        <v>880</v>
      </c>
      <c r="M92" s="2" t="s">
        <v>1426</v>
      </c>
      <c r="N92" s="2" t="s">
        <v>1578</v>
      </c>
      <c r="O92" s="8"/>
      <c r="P92" s="2">
        <v>48</v>
      </c>
      <c r="Q92" s="12">
        <v>0</v>
      </c>
    </row>
    <row r="93" spans="1:17" hidden="1">
      <c r="A93" s="11" t="s">
        <v>1579</v>
      </c>
      <c r="B93" s="9" t="s">
        <v>248</v>
      </c>
      <c r="C93" s="9" t="s">
        <v>16</v>
      </c>
      <c r="D93" s="3" t="s">
        <v>1360</v>
      </c>
      <c r="E93" s="9" t="s">
        <v>1374</v>
      </c>
      <c r="F93" s="9" t="s">
        <v>1390</v>
      </c>
      <c r="G93" s="3"/>
      <c r="H93" s="3">
        <v>7.72</v>
      </c>
      <c r="I93" s="3">
        <v>0.52939999999999998</v>
      </c>
      <c r="J93" s="3">
        <v>1.0946</v>
      </c>
      <c r="K93" s="3" t="s">
        <v>1395</v>
      </c>
      <c r="L93" s="3">
        <v>672</v>
      </c>
      <c r="M93" s="3" t="s">
        <v>1426</v>
      </c>
      <c r="N93" s="3" t="s">
        <v>1580</v>
      </c>
      <c r="O93" s="9"/>
      <c r="P93" s="3">
        <v>48</v>
      </c>
      <c r="Q93" s="13">
        <v>6.46</v>
      </c>
    </row>
    <row r="94" spans="1:17" hidden="1">
      <c r="A94" s="10" t="s">
        <v>1581</v>
      </c>
      <c r="B94" s="8" t="s">
        <v>1044</v>
      </c>
      <c r="C94" s="8" t="s">
        <v>32</v>
      </c>
      <c r="D94" s="2" t="s">
        <v>44</v>
      </c>
      <c r="E94" s="8" t="s">
        <v>1400</v>
      </c>
      <c r="F94" s="8" t="s">
        <v>1390</v>
      </c>
      <c r="G94" s="2">
        <v>58.29</v>
      </c>
      <c r="H94" s="2">
        <v>18.489999999999998</v>
      </c>
      <c r="I94" s="2">
        <v>0.32379999999999998</v>
      </c>
      <c r="J94" s="2">
        <v>1.0688</v>
      </c>
      <c r="K94" s="2" t="s">
        <v>1376</v>
      </c>
      <c r="L94" s="2">
        <v>875</v>
      </c>
      <c r="M94" s="2" t="s">
        <v>1403</v>
      </c>
      <c r="N94" s="2" t="s">
        <v>1398</v>
      </c>
      <c r="O94" s="8" t="s">
        <v>1582</v>
      </c>
      <c r="P94" s="2">
        <v>120</v>
      </c>
      <c r="Q94" s="12">
        <v>41.22</v>
      </c>
    </row>
    <row r="95" spans="1:17" hidden="1">
      <c r="A95" s="11" t="s">
        <v>1583</v>
      </c>
      <c r="B95" s="9" t="s">
        <v>533</v>
      </c>
      <c r="C95" s="9" t="s">
        <v>38</v>
      </c>
      <c r="D95" s="3" t="s">
        <v>10</v>
      </c>
      <c r="E95" s="9" t="s">
        <v>1408</v>
      </c>
      <c r="F95" s="9" t="s">
        <v>1390</v>
      </c>
      <c r="G95" s="3">
        <v>42.3</v>
      </c>
      <c r="H95" s="3">
        <v>12.94</v>
      </c>
      <c r="I95" s="3">
        <v>0.80730000000000002</v>
      </c>
      <c r="J95" s="3">
        <v>0.7681</v>
      </c>
      <c r="K95" s="3" t="s">
        <v>1376</v>
      </c>
      <c r="L95" s="3">
        <v>601</v>
      </c>
      <c r="M95" s="3" t="s">
        <v>1381</v>
      </c>
      <c r="N95" s="3" t="s">
        <v>1584</v>
      </c>
      <c r="O95" s="9"/>
      <c r="P95" s="3">
        <v>84</v>
      </c>
      <c r="Q95" s="13">
        <v>4.9800000000000004</v>
      </c>
    </row>
    <row r="96" spans="1:17" hidden="1">
      <c r="A96" s="10" t="s">
        <v>1585</v>
      </c>
      <c r="B96" s="8" t="s">
        <v>570</v>
      </c>
      <c r="C96" s="8" t="s">
        <v>35</v>
      </c>
      <c r="D96" s="2" t="s">
        <v>1360</v>
      </c>
      <c r="E96" s="8" t="s">
        <v>1411</v>
      </c>
      <c r="F96" s="8" t="s">
        <v>1384</v>
      </c>
      <c r="G96" s="2">
        <v>59.18</v>
      </c>
      <c r="H96" s="2">
        <v>17.64</v>
      </c>
      <c r="I96" s="2">
        <v>1.0535000000000001</v>
      </c>
      <c r="J96" s="2">
        <v>0.93779999999999997</v>
      </c>
      <c r="K96" s="2" t="s">
        <v>1395</v>
      </c>
      <c r="L96" s="2">
        <v>864</v>
      </c>
      <c r="M96" s="2" t="s">
        <v>1426</v>
      </c>
      <c r="N96" s="2" t="s">
        <v>1586</v>
      </c>
      <c r="O96" s="8"/>
      <c r="P96" s="2">
        <v>180</v>
      </c>
      <c r="Q96" s="12">
        <v>54.2</v>
      </c>
    </row>
    <row r="97" spans="1:17" hidden="1">
      <c r="A97" s="11" t="s">
        <v>1587</v>
      </c>
      <c r="B97" s="9" t="s">
        <v>1068</v>
      </c>
      <c r="C97" s="9" t="s">
        <v>28</v>
      </c>
      <c r="D97" s="3" t="s">
        <v>44</v>
      </c>
      <c r="E97" s="9" t="s">
        <v>1389</v>
      </c>
      <c r="F97" s="9" t="s">
        <v>1390</v>
      </c>
      <c r="G97" s="3">
        <v>21.51</v>
      </c>
      <c r="H97" s="3">
        <v>8.4499999999999993</v>
      </c>
      <c r="I97" s="3">
        <v>0.26340000000000002</v>
      </c>
      <c r="J97" s="3">
        <v>0.67849999999999999</v>
      </c>
      <c r="K97" s="3" t="s">
        <v>1395</v>
      </c>
      <c r="L97" s="3">
        <v>690</v>
      </c>
      <c r="M97" s="3" t="s">
        <v>1386</v>
      </c>
      <c r="N97" s="3" t="s">
        <v>1588</v>
      </c>
      <c r="O97" s="9"/>
      <c r="P97" s="3">
        <v>36</v>
      </c>
      <c r="Q97" s="13">
        <v>4</v>
      </c>
    </row>
    <row r="98" spans="1:17" hidden="1">
      <c r="A98" s="10" t="s">
        <v>1589</v>
      </c>
      <c r="B98" s="8" t="s">
        <v>516</v>
      </c>
      <c r="C98" s="8" t="s">
        <v>20</v>
      </c>
      <c r="D98" s="2" t="s">
        <v>1360</v>
      </c>
      <c r="E98" s="8" t="s">
        <v>1411</v>
      </c>
      <c r="F98" s="8" t="s">
        <v>1384</v>
      </c>
      <c r="G98" s="2">
        <v>99.93</v>
      </c>
      <c r="H98" s="2">
        <v>10.37</v>
      </c>
      <c r="I98" s="2">
        <v>1.5143</v>
      </c>
      <c r="J98" s="2">
        <v>3.2418</v>
      </c>
      <c r="K98" s="2" t="s">
        <v>1358</v>
      </c>
      <c r="L98" s="2">
        <v>775</v>
      </c>
      <c r="M98" s="2" t="s">
        <v>1396</v>
      </c>
      <c r="N98" s="2" t="s">
        <v>1590</v>
      </c>
      <c r="O98" s="8" t="s">
        <v>1591</v>
      </c>
      <c r="P98" s="2">
        <v>36</v>
      </c>
      <c r="Q98" s="12">
        <v>46.57</v>
      </c>
    </row>
    <row r="99" spans="1:17" hidden="1">
      <c r="A99" s="11" t="s">
        <v>1592</v>
      </c>
      <c r="B99" s="9" t="s">
        <v>402</v>
      </c>
      <c r="C99" s="9" t="s">
        <v>35</v>
      </c>
      <c r="D99" s="3" t="s">
        <v>31</v>
      </c>
      <c r="E99" s="9" t="s">
        <v>1408</v>
      </c>
      <c r="F99" s="9" t="s">
        <v>1375</v>
      </c>
      <c r="G99" s="3">
        <v>77.17</v>
      </c>
      <c r="H99" s="3">
        <v>13.63</v>
      </c>
      <c r="I99" s="3">
        <v>1.4234</v>
      </c>
      <c r="J99" s="3">
        <v>0.93899999999999995</v>
      </c>
      <c r="K99" s="3" t="s">
        <v>1358</v>
      </c>
      <c r="L99" s="3">
        <v>729</v>
      </c>
      <c r="M99" s="3" t="s">
        <v>1381</v>
      </c>
      <c r="N99" s="3" t="s">
        <v>564</v>
      </c>
      <c r="O99" s="9"/>
      <c r="P99" s="3">
        <v>240</v>
      </c>
      <c r="Q99" s="13">
        <v>54.05</v>
      </c>
    </row>
    <row r="100" spans="1:17" hidden="1">
      <c r="A100" s="10" t="s">
        <v>1593</v>
      </c>
      <c r="B100" s="8" t="s">
        <v>721</v>
      </c>
      <c r="C100" s="8" t="s">
        <v>12</v>
      </c>
      <c r="D100" s="2" t="s">
        <v>10</v>
      </c>
      <c r="E100" s="8" t="s">
        <v>1411</v>
      </c>
      <c r="F100" s="8" t="s">
        <v>1390</v>
      </c>
      <c r="G100" s="2">
        <v>78.430000000000007</v>
      </c>
      <c r="H100" s="2">
        <v>16.559999999999999</v>
      </c>
      <c r="I100" s="2">
        <v>0.4415</v>
      </c>
      <c r="J100" s="2">
        <v>3.8612000000000002</v>
      </c>
      <c r="K100" s="2" t="s">
        <v>1395</v>
      </c>
      <c r="L100" s="2">
        <v>563</v>
      </c>
      <c r="M100" s="2" t="s">
        <v>1381</v>
      </c>
      <c r="N100" s="2" t="s">
        <v>1594</v>
      </c>
      <c r="O100" s="8"/>
      <c r="P100" s="2">
        <v>24</v>
      </c>
      <c r="Q100" s="12">
        <v>65.900000000000006</v>
      </c>
    </row>
    <row r="101" spans="1:17" hidden="1">
      <c r="A101" s="11" t="s">
        <v>1595</v>
      </c>
      <c r="B101" s="9" t="s">
        <v>500</v>
      </c>
      <c r="C101" s="9" t="s">
        <v>35</v>
      </c>
      <c r="D101" s="3" t="s">
        <v>23</v>
      </c>
      <c r="E101" s="9" t="s">
        <v>1400</v>
      </c>
      <c r="F101" s="9" t="s">
        <v>1390</v>
      </c>
      <c r="G101" s="3">
        <v>87.18</v>
      </c>
      <c r="H101" s="3">
        <v>11.5</v>
      </c>
      <c r="I101" s="3">
        <v>1.5071000000000001</v>
      </c>
      <c r="J101" s="3">
        <v>4.0834999999999999</v>
      </c>
      <c r="K101" s="3" t="s">
        <v>1395</v>
      </c>
      <c r="L101" s="3">
        <v>774</v>
      </c>
      <c r="M101" s="3" t="s">
        <v>1377</v>
      </c>
      <c r="N101" s="3" t="s">
        <v>1596</v>
      </c>
      <c r="O101" s="9" t="s">
        <v>1597</v>
      </c>
      <c r="P101" s="3">
        <v>24</v>
      </c>
      <c r="Q101" s="13">
        <v>70.58</v>
      </c>
    </row>
    <row r="102" spans="1:17" hidden="1">
      <c r="A102" s="10" t="s">
        <v>1598</v>
      </c>
      <c r="B102" s="8" t="s">
        <v>328</v>
      </c>
      <c r="C102" s="8" t="s">
        <v>12</v>
      </c>
      <c r="D102" s="2" t="s">
        <v>31</v>
      </c>
      <c r="E102" s="8" t="s">
        <v>1408</v>
      </c>
      <c r="F102" s="8" t="s">
        <v>1390</v>
      </c>
      <c r="G102" s="2">
        <v>75.73</v>
      </c>
      <c r="H102" s="2">
        <v>14.81</v>
      </c>
      <c r="I102" s="2">
        <v>0.55089999999999995</v>
      </c>
      <c r="J102" s="2">
        <v>0.98660000000000003</v>
      </c>
      <c r="K102" s="2" t="s">
        <v>1376</v>
      </c>
      <c r="L102" s="2">
        <v>739</v>
      </c>
      <c r="M102" s="2" t="s">
        <v>1386</v>
      </c>
      <c r="N102" s="2" t="s">
        <v>1599</v>
      </c>
      <c r="O102" s="8"/>
      <c r="P102" s="2">
        <v>240</v>
      </c>
      <c r="Q102" s="12">
        <v>59.18</v>
      </c>
    </row>
    <row r="103" spans="1:17">
      <c r="A103" s="11" t="s">
        <v>1600</v>
      </c>
      <c r="B103" s="9" t="s">
        <v>721</v>
      </c>
      <c r="C103" s="9" t="s">
        <v>38</v>
      </c>
      <c r="D103" s="3" t="s">
        <v>31</v>
      </c>
      <c r="E103" s="9" t="s">
        <v>1380</v>
      </c>
      <c r="F103" s="9" t="s">
        <v>1375</v>
      </c>
      <c r="G103" s="3">
        <v>15.41</v>
      </c>
      <c r="H103" s="3"/>
      <c r="I103" s="3">
        <v>0.26340000000000002</v>
      </c>
      <c r="J103" s="3"/>
      <c r="K103" s="3" t="s">
        <v>1385</v>
      </c>
      <c r="L103" s="3">
        <v>563</v>
      </c>
      <c r="M103" s="3" t="s">
        <v>1426</v>
      </c>
      <c r="N103" s="3" t="s">
        <v>1601</v>
      </c>
      <c r="O103" s="9"/>
      <c r="P103" s="3">
        <v>24</v>
      </c>
      <c r="Q103" s="13">
        <v>0</v>
      </c>
    </row>
    <row r="104" spans="1:17">
      <c r="A104" s="10" t="s">
        <v>1602</v>
      </c>
      <c r="B104" s="8" t="s">
        <v>691</v>
      </c>
      <c r="C104" s="8" t="s">
        <v>7</v>
      </c>
      <c r="D104" s="2" t="s">
        <v>44</v>
      </c>
      <c r="E104" s="8" t="s">
        <v>1380</v>
      </c>
      <c r="F104" s="8" t="s">
        <v>1390</v>
      </c>
      <c r="G104" s="2">
        <v>92.33</v>
      </c>
      <c r="H104" s="2">
        <v>13.82</v>
      </c>
      <c r="I104" s="2">
        <v>1.8158000000000001</v>
      </c>
      <c r="J104" s="2">
        <v>1.1361000000000001</v>
      </c>
      <c r="K104" s="2" t="s">
        <v>1412</v>
      </c>
      <c r="L104" s="2">
        <v>862</v>
      </c>
      <c r="M104" s="2" t="s">
        <v>1377</v>
      </c>
      <c r="N104" s="2" t="s">
        <v>1603</v>
      </c>
      <c r="O104" s="8" t="s">
        <v>972</v>
      </c>
      <c r="P104" s="2">
        <v>240</v>
      </c>
      <c r="Q104" s="12">
        <v>62.67</v>
      </c>
    </row>
    <row r="105" spans="1:17">
      <c r="A105" s="11" t="s">
        <v>1604</v>
      </c>
      <c r="B105" s="9" t="s">
        <v>1075</v>
      </c>
      <c r="C105" s="9" t="s">
        <v>28</v>
      </c>
      <c r="D105" s="3" t="s">
        <v>31</v>
      </c>
      <c r="E105" s="9" t="s">
        <v>1380</v>
      </c>
      <c r="F105" s="9" t="s">
        <v>1375</v>
      </c>
      <c r="G105" s="3">
        <v>90.12</v>
      </c>
      <c r="H105" s="3">
        <v>9.1199999999999992</v>
      </c>
      <c r="I105" s="3">
        <v>0.99660000000000004</v>
      </c>
      <c r="J105" s="3">
        <v>2.2477999999999998</v>
      </c>
      <c r="K105" s="3" t="s">
        <v>1358</v>
      </c>
      <c r="L105" s="3">
        <v>745</v>
      </c>
      <c r="M105" s="3" t="s">
        <v>1403</v>
      </c>
      <c r="N105" s="3" t="s">
        <v>1605</v>
      </c>
      <c r="O105" s="9" t="s">
        <v>482</v>
      </c>
      <c r="P105" s="3">
        <v>48</v>
      </c>
      <c r="Q105" s="13">
        <v>35.46</v>
      </c>
    </row>
    <row r="106" spans="1:17">
      <c r="A106" s="10" t="s">
        <v>1606</v>
      </c>
      <c r="B106" s="8" t="s">
        <v>1114</v>
      </c>
      <c r="C106" s="8" t="s">
        <v>20</v>
      </c>
      <c r="D106" s="2" t="s">
        <v>31</v>
      </c>
      <c r="E106" s="8" t="s">
        <v>1380</v>
      </c>
      <c r="F106" s="8" t="s">
        <v>1384</v>
      </c>
      <c r="G106" s="2">
        <v>54.21</v>
      </c>
      <c r="H106" s="2">
        <v>15.41</v>
      </c>
      <c r="I106" s="2">
        <v>0.98650000000000004</v>
      </c>
      <c r="J106" s="2">
        <v>0.73029999999999995</v>
      </c>
      <c r="K106" s="2" t="s">
        <v>1358</v>
      </c>
      <c r="L106" s="2">
        <v>776</v>
      </c>
      <c r="M106" s="2" t="s">
        <v>1426</v>
      </c>
      <c r="N106" s="2" t="s">
        <v>1218</v>
      </c>
      <c r="O106" s="8"/>
      <c r="P106" s="2">
        <v>240</v>
      </c>
      <c r="Q106" s="12">
        <v>9.6999999999999993</v>
      </c>
    </row>
    <row r="107" spans="1:17">
      <c r="A107" s="11" t="s">
        <v>1607</v>
      </c>
      <c r="B107" s="9" t="s">
        <v>1091</v>
      </c>
      <c r="C107" s="9" t="s">
        <v>16</v>
      </c>
      <c r="D107" s="3" t="s">
        <v>10</v>
      </c>
      <c r="E107" s="9" t="s">
        <v>1380</v>
      </c>
      <c r="F107" s="9" t="s">
        <v>1390</v>
      </c>
      <c r="G107" s="3">
        <v>59.66</v>
      </c>
      <c r="H107" s="3">
        <v>16.02</v>
      </c>
      <c r="I107" s="3">
        <v>0.94850000000000001</v>
      </c>
      <c r="J107" s="3">
        <v>0.83089999999999997</v>
      </c>
      <c r="K107" s="3" t="s">
        <v>1385</v>
      </c>
      <c r="L107" s="3">
        <v>592</v>
      </c>
      <c r="M107" s="3" t="s">
        <v>1381</v>
      </c>
      <c r="N107" s="3" t="s">
        <v>449</v>
      </c>
      <c r="O107" s="9"/>
      <c r="P107" s="3">
        <v>240</v>
      </c>
      <c r="Q107" s="13">
        <v>0</v>
      </c>
    </row>
    <row r="108" spans="1:17">
      <c r="A108" s="10" t="s">
        <v>1608</v>
      </c>
      <c r="B108" s="8" t="s">
        <v>784</v>
      </c>
      <c r="C108" s="8" t="s">
        <v>28</v>
      </c>
      <c r="D108" s="2" t="s">
        <v>10</v>
      </c>
      <c r="E108" s="8" t="s">
        <v>1380</v>
      </c>
      <c r="F108" s="8" t="s">
        <v>1390</v>
      </c>
      <c r="G108" s="2">
        <v>94.19</v>
      </c>
      <c r="H108" s="2">
        <v>13.8</v>
      </c>
      <c r="I108" s="2">
        <v>0.4783</v>
      </c>
      <c r="J108" s="2">
        <v>1.7546999999999999</v>
      </c>
      <c r="K108" s="2" t="s">
        <v>1395</v>
      </c>
      <c r="L108" s="2">
        <v>662</v>
      </c>
      <c r="M108" s="2" t="s">
        <v>1381</v>
      </c>
      <c r="N108" s="2" t="s">
        <v>1609</v>
      </c>
      <c r="O108" s="8"/>
      <c r="P108" s="2">
        <v>84</v>
      </c>
      <c r="Q108" s="12">
        <v>77.03</v>
      </c>
    </row>
    <row r="109" spans="1:17" hidden="1">
      <c r="A109" s="11" t="s">
        <v>1610</v>
      </c>
      <c r="B109" s="9" t="s">
        <v>988</v>
      </c>
      <c r="C109" s="9" t="s">
        <v>41</v>
      </c>
      <c r="D109" s="3" t="s">
        <v>1360</v>
      </c>
      <c r="E109" s="9" t="s">
        <v>1374</v>
      </c>
      <c r="F109" s="9" t="s">
        <v>1375</v>
      </c>
      <c r="G109" s="3">
        <v>52.45</v>
      </c>
      <c r="H109" s="3">
        <v>11.11</v>
      </c>
      <c r="I109" s="3">
        <v>0.72040000000000004</v>
      </c>
      <c r="J109" s="3">
        <v>0.90110000000000001</v>
      </c>
      <c r="K109" s="3" t="s">
        <v>1376</v>
      </c>
      <c r="L109" s="3">
        <v>825</v>
      </c>
      <c r="M109" s="3" t="s">
        <v>1396</v>
      </c>
      <c r="N109" s="3" t="s">
        <v>1611</v>
      </c>
      <c r="O109" s="9" t="s">
        <v>1612</v>
      </c>
      <c r="P109" s="3">
        <v>84</v>
      </c>
      <c r="Q109" s="13">
        <v>24.22</v>
      </c>
    </row>
    <row r="110" spans="1:17" hidden="1">
      <c r="A110" s="10" t="s">
        <v>1613</v>
      </c>
      <c r="B110" s="8" t="s">
        <v>677</v>
      </c>
      <c r="C110" s="8" t="s">
        <v>16</v>
      </c>
      <c r="D110" s="2" t="s">
        <v>44</v>
      </c>
      <c r="E110" s="8" t="s">
        <v>1389</v>
      </c>
      <c r="F110" s="8" t="s">
        <v>1375</v>
      </c>
      <c r="G110" s="2">
        <v>8.73</v>
      </c>
      <c r="H110" s="2">
        <v>11.93</v>
      </c>
      <c r="I110" s="2">
        <v>0.1168</v>
      </c>
      <c r="J110" s="2">
        <v>0.1249</v>
      </c>
      <c r="K110" s="2" t="s">
        <v>1412</v>
      </c>
      <c r="L110" s="2">
        <v>880</v>
      </c>
      <c r="M110" s="2" t="s">
        <v>1403</v>
      </c>
      <c r="N110" s="2" t="s">
        <v>1614</v>
      </c>
      <c r="O110" s="8" t="s">
        <v>1615</v>
      </c>
      <c r="P110" s="2">
        <v>120</v>
      </c>
      <c r="Q110" s="12">
        <v>4.0199999999999996</v>
      </c>
    </row>
    <row r="111" spans="1:17" hidden="1">
      <c r="A111" s="11" t="s">
        <v>1616</v>
      </c>
      <c r="B111" s="9" t="s">
        <v>761</v>
      </c>
      <c r="C111" s="9" t="s">
        <v>32</v>
      </c>
      <c r="D111" s="3" t="s">
        <v>1360</v>
      </c>
      <c r="E111" s="9" t="s">
        <v>1389</v>
      </c>
      <c r="F111" s="9" t="s">
        <v>1390</v>
      </c>
      <c r="G111" s="3">
        <v>13.59</v>
      </c>
      <c r="H111" s="3">
        <v>8.92</v>
      </c>
      <c r="I111" s="3">
        <v>0.21160000000000001</v>
      </c>
      <c r="J111" s="3">
        <v>0.1216</v>
      </c>
      <c r="K111" s="3" t="s">
        <v>1385</v>
      </c>
      <c r="L111" s="3">
        <v>751</v>
      </c>
      <c r="M111" s="3" t="s">
        <v>1381</v>
      </c>
      <c r="N111" s="3" t="s">
        <v>657</v>
      </c>
      <c r="O111" s="9"/>
      <c r="P111" s="3">
        <v>240</v>
      </c>
      <c r="Q111" s="13">
        <v>0</v>
      </c>
    </row>
    <row r="112" spans="1:17">
      <c r="A112" s="10" t="s">
        <v>1617</v>
      </c>
      <c r="B112" s="8" t="s">
        <v>309</v>
      </c>
      <c r="C112" s="8" t="s">
        <v>38</v>
      </c>
      <c r="D112" s="2" t="s">
        <v>31</v>
      </c>
      <c r="E112" s="8" t="s">
        <v>1380</v>
      </c>
      <c r="F112" s="8" t="s">
        <v>1390</v>
      </c>
      <c r="G112" s="2">
        <v>85.38</v>
      </c>
      <c r="H112" s="2">
        <v>11.57</v>
      </c>
      <c r="I112" s="2">
        <v>0.79779999999999995</v>
      </c>
      <c r="J112" s="2">
        <v>0.91459999999999997</v>
      </c>
      <c r="K112" s="2" t="s">
        <v>1395</v>
      </c>
      <c r="L112" s="2">
        <v>667</v>
      </c>
      <c r="M112" s="2" t="s">
        <v>1396</v>
      </c>
      <c r="N112" s="2" t="s">
        <v>1618</v>
      </c>
      <c r="O112" s="8" t="s">
        <v>1619</v>
      </c>
      <c r="P112" s="2">
        <v>240</v>
      </c>
      <c r="Q112" s="12">
        <v>80.459999999999994</v>
      </c>
    </row>
    <row r="113" spans="1:17" hidden="1">
      <c r="A113" s="11" t="s">
        <v>1620</v>
      </c>
      <c r="B113" s="9" t="s">
        <v>1134</v>
      </c>
      <c r="C113" s="9" t="s">
        <v>16</v>
      </c>
      <c r="D113" s="3" t="s">
        <v>1360</v>
      </c>
      <c r="E113" s="9" t="s">
        <v>1411</v>
      </c>
      <c r="F113" s="9" t="s">
        <v>1375</v>
      </c>
      <c r="G113" s="3">
        <v>5.82</v>
      </c>
      <c r="H113" s="3">
        <v>17.28</v>
      </c>
      <c r="I113" s="3">
        <v>4.7899999999999998E-2</v>
      </c>
      <c r="J113" s="3">
        <v>9.0700000000000003E-2</v>
      </c>
      <c r="K113" s="3" t="s">
        <v>1385</v>
      </c>
      <c r="L113" s="3">
        <v>559</v>
      </c>
      <c r="M113" s="3" t="s">
        <v>1396</v>
      </c>
      <c r="N113" s="3" t="s">
        <v>1504</v>
      </c>
      <c r="O113" s="9" t="s">
        <v>1621</v>
      </c>
      <c r="P113" s="3">
        <v>180</v>
      </c>
      <c r="Q113" s="13">
        <v>0</v>
      </c>
    </row>
    <row r="114" spans="1:17" hidden="1">
      <c r="A114" s="10" t="s">
        <v>1622</v>
      </c>
      <c r="B114" s="8" t="s">
        <v>870</v>
      </c>
      <c r="C114" s="8" t="s">
        <v>24</v>
      </c>
      <c r="D114" s="2" t="s">
        <v>23</v>
      </c>
      <c r="E114" s="8" t="s">
        <v>1400</v>
      </c>
      <c r="F114" s="8" t="s">
        <v>1375</v>
      </c>
      <c r="G114" s="2">
        <v>78.349999999999994</v>
      </c>
      <c r="H114" s="2">
        <v>15.42</v>
      </c>
      <c r="I114" s="2">
        <v>1.1035999999999999</v>
      </c>
      <c r="J114" s="2">
        <v>2.7322000000000002</v>
      </c>
      <c r="K114" s="2" t="s">
        <v>1358</v>
      </c>
      <c r="L114" s="2">
        <v>876</v>
      </c>
      <c r="M114" s="2" t="s">
        <v>1381</v>
      </c>
      <c r="N114" s="2" t="s">
        <v>281</v>
      </c>
      <c r="O114" s="8"/>
      <c r="P114" s="2">
        <v>36</v>
      </c>
      <c r="Q114" s="12">
        <v>58.56</v>
      </c>
    </row>
    <row r="115" spans="1:17" hidden="1">
      <c r="A115" s="11" t="s">
        <v>1623</v>
      </c>
      <c r="B115" s="9" t="s">
        <v>1061</v>
      </c>
      <c r="C115" s="9" t="s">
        <v>28</v>
      </c>
      <c r="D115" s="3" t="s">
        <v>10</v>
      </c>
      <c r="E115" s="9" t="s">
        <v>1411</v>
      </c>
      <c r="F115" s="9" t="s">
        <v>1390</v>
      </c>
      <c r="G115" s="3">
        <v>62.74</v>
      </c>
      <c r="H115" s="3">
        <v>17.399999999999999</v>
      </c>
      <c r="I115" s="3">
        <v>0.63270000000000004</v>
      </c>
      <c r="J115" s="3">
        <v>5.7340999999999998</v>
      </c>
      <c r="K115" s="3" t="s">
        <v>1376</v>
      </c>
      <c r="L115" s="3">
        <v>662</v>
      </c>
      <c r="M115" s="3" t="s">
        <v>1381</v>
      </c>
      <c r="N115" s="3" t="s">
        <v>1624</v>
      </c>
      <c r="O115" s="9"/>
      <c r="P115" s="3">
        <v>12</v>
      </c>
      <c r="Q115" s="13">
        <v>40.72</v>
      </c>
    </row>
    <row r="116" spans="1:17" hidden="1">
      <c r="A116" s="10" t="s">
        <v>1625</v>
      </c>
      <c r="B116" s="8" t="s">
        <v>867</v>
      </c>
      <c r="C116" s="8" t="s">
        <v>24</v>
      </c>
      <c r="D116" s="2" t="s">
        <v>23</v>
      </c>
      <c r="E116" s="8" t="s">
        <v>1374</v>
      </c>
      <c r="F116" s="8" t="s">
        <v>1384</v>
      </c>
      <c r="G116" s="2">
        <v>64.75</v>
      </c>
      <c r="H116" s="2">
        <v>18.010000000000002</v>
      </c>
      <c r="I116" s="2">
        <v>0.85</v>
      </c>
      <c r="J116" s="2">
        <v>5.9366000000000003</v>
      </c>
      <c r="K116" s="2" t="s">
        <v>1358</v>
      </c>
      <c r="L116" s="2">
        <v>701</v>
      </c>
      <c r="M116" s="2" t="s">
        <v>1403</v>
      </c>
      <c r="N116" s="2" t="s">
        <v>1626</v>
      </c>
      <c r="O116" s="8" t="s">
        <v>1627</v>
      </c>
      <c r="P116" s="2">
        <v>12</v>
      </c>
      <c r="Q116" s="12">
        <v>32.659999999999997</v>
      </c>
    </row>
    <row r="117" spans="1:17">
      <c r="A117" s="11" t="s">
        <v>1628</v>
      </c>
      <c r="B117" s="9" t="s">
        <v>1309</v>
      </c>
      <c r="C117" s="9" t="s">
        <v>38</v>
      </c>
      <c r="D117" s="3" t="s">
        <v>1360</v>
      </c>
      <c r="E117" s="9" t="s">
        <v>1380</v>
      </c>
      <c r="F117" s="9" t="s">
        <v>1375</v>
      </c>
      <c r="G117" s="3">
        <v>78.89</v>
      </c>
      <c r="H117" s="3">
        <v>15.26</v>
      </c>
      <c r="I117" s="3">
        <v>1.4449000000000001</v>
      </c>
      <c r="J117" s="3">
        <v>1.1182000000000001</v>
      </c>
      <c r="K117" s="3" t="s">
        <v>1385</v>
      </c>
      <c r="L117" s="3">
        <v>738</v>
      </c>
      <c r="M117" s="3" t="s">
        <v>1403</v>
      </c>
      <c r="N117" s="3" t="s">
        <v>1629</v>
      </c>
      <c r="O117" s="9" t="s">
        <v>1630</v>
      </c>
      <c r="P117" s="3">
        <v>180</v>
      </c>
      <c r="Q117" s="13">
        <v>0</v>
      </c>
    </row>
    <row r="118" spans="1:17" hidden="1">
      <c r="A118" s="10" t="s">
        <v>1631</v>
      </c>
      <c r="B118" s="8" t="s">
        <v>1307</v>
      </c>
      <c r="C118" s="8" t="s">
        <v>7</v>
      </c>
      <c r="D118" s="2" t="s">
        <v>31</v>
      </c>
      <c r="E118" s="8" t="s">
        <v>1400</v>
      </c>
      <c r="F118" s="8" t="s">
        <v>1384</v>
      </c>
      <c r="G118" s="2">
        <v>42.08</v>
      </c>
      <c r="H118" s="2">
        <v>10.99</v>
      </c>
      <c r="I118" s="2">
        <v>0.37269999999999998</v>
      </c>
      <c r="J118" s="2">
        <v>1.9611000000000001</v>
      </c>
      <c r="K118" s="2" t="s">
        <v>1385</v>
      </c>
      <c r="L118" s="2">
        <v>767</v>
      </c>
      <c r="M118" s="2" t="s">
        <v>1403</v>
      </c>
      <c r="N118" s="2" t="s">
        <v>1632</v>
      </c>
      <c r="O118" s="8" t="s">
        <v>1633</v>
      </c>
      <c r="P118" s="2">
        <v>24</v>
      </c>
      <c r="Q118" s="12">
        <v>0</v>
      </c>
    </row>
    <row r="119" spans="1:17" hidden="1">
      <c r="A119" s="11" t="s">
        <v>1634</v>
      </c>
      <c r="B119" s="9" t="s">
        <v>208</v>
      </c>
      <c r="C119" s="9" t="s">
        <v>16</v>
      </c>
      <c r="D119" s="3" t="s">
        <v>31</v>
      </c>
      <c r="E119" s="9" t="s">
        <v>1400</v>
      </c>
      <c r="F119" s="9" t="s">
        <v>1390</v>
      </c>
      <c r="G119" s="3">
        <v>17.75</v>
      </c>
      <c r="H119" s="3">
        <v>11.08</v>
      </c>
      <c r="I119" s="3">
        <v>9.6000000000000002E-2</v>
      </c>
      <c r="J119" s="3">
        <v>1.5693999999999999</v>
      </c>
      <c r="K119" s="3" t="s">
        <v>1412</v>
      </c>
      <c r="L119" s="3">
        <v>681</v>
      </c>
      <c r="M119" s="3" t="s">
        <v>1377</v>
      </c>
      <c r="N119" s="3" t="s">
        <v>488</v>
      </c>
      <c r="O119" s="9" t="s">
        <v>1635</v>
      </c>
      <c r="P119" s="3">
        <v>12</v>
      </c>
      <c r="Q119" s="13">
        <v>3.92</v>
      </c>
    </row>
    <row r="120" spans="1:17" hidden="1">
      <c r="A120" s="10" t="s">
        <v>1636</v>
      </c>
      <c r="B120" s="8" t="s">
        <v>1318</v>
      </c>
      <c r="C120" s="8" t="s">
        <v>12</v>
      </c>
      <c r="D120" s="2" t="s">
        <v>10</v>
      </c>
      <c r="E120" s="8" t="s">
        <v>1389</v>
      </c>
      <c r="F120" s="8" t="s">
        <v>1384</v>
      </c>
      <c r="G120" s="2">
        <v>75.459999999999994</v>
      </c>
      <c r="H120" s="2">
        <v>12.92</v>
      </c>
      <c r="I120" s="2">
        <v>1.2289000000000001</v>
      </c>
      <c r="J120" s="2">
        <v>1.1231</v>
      </c>
      <c r="K120" s="2" t="s">
        <v>1385</v>
      </c>
      <c r="L120" s="2">
        <v>838</v>
      </c>
      <c r="M120" s="2" t="s">
        <v>1426</v>
      </c>
      <c r="N120" s="2" t="s">
        <v>1637</v>
      </c>
      <c r="O120" s="8"/>
      <c r="P120" s="2">
        <v>120</v>
      </c>
      <c r="Q120" s="12">
        <v>0</v>
      </c>
    </row>
    <row r="121" spans="1:17" hidden="1">
      <c r="A121" s="11" t="s">
        <v>1638</v>
      </c>
      <c r="B121" s="9" t="s">
        <v>175</v>
      </c>
      <c r="C121" s="9" t="s">
        <v>35</v>
      </c>
      <c r="D121" s="3" t="s">
        <v>10</v>
      </c>
      <c r="E121" s="9" t="s">
        <v>1400</v>
      </c>
      <c r="F121" s="9" t="s">
        <v>1390</v>
      </c>
      <c r="G121" s="3">
        <v>24.14</v>
      </c>
      <c r="H121" s="3">
        <v>10.46</v>
      </c>
      <c r="I121" s="3">
        <v>0.46960000000000002</v>
      </c>
      <c r="J121" s="3">
        <v>1.1191</v>
      </c>
      <c r="K121" s="3" t="s">
        <v>1395</v>
      </c>
      <c r="L121" s="3">
        <v>636</v>
      </c>
      <c r="M121" s="3" t="s">
        <v>1403</v>
      </c>
      <c r="N121" s="3" t="s">
        <v>1639</v>
      </c>
      <c r="O121" s="9" t="s">
        <v>1640</v>
      </c>
      <c r="P121" s="3">
        <v>24</v>
      </c>
      <c r="Q121" s="13">
        <v>14.07</v>
      </c>
    </row>
    <row r="122" spans="1:17" hidden="1">
      <c r="A122" s="10" t="s">
        <v>1641</v>
      </c>
      <c r="B122" s="8" t="s">
        <v>776</v>
      </c>
      <c r="C122" s="8" t="s">
        <v>20</v>
      </c>
      <c r="D122" s="2" t="s">
        <v>1360</v>
      </c>
      <c r="E122" s="8" t="s">
        <v>1408</v>
      </c>
      <c r="F122" s="8" t="s">
        <v>1390</v>
      </c>
      <c r="G122" s="2">
        <v>98.55</v>
      </c>
      <c r="H122" s="2">
        <v>13.41</v>
      </c>
      <c r="I122" s="2">
        <v>1.1192</v>
      </c>
      <c r="J122" s="2">
        <v>1.1835</v>
      </c>
      <c r="K122" s="2" t="s">
        <v>1376</v>
      </c>
      <c r="L122" s="2">
        <v>745</v>
      </c>
      <c r="M122" s="2" t="s">
        <v>1396</v>
      </c>
      <c r="N122" s="2" t="s">
        <v>1642</v>
      </c>
      <c r="O122" s="8" t="s">
        <v>1643</v>
      </c>
      <c r="P122" s="2">
        <v>240</v>
      </c>
      <c r="Q122" s="12">
        <v>48.78</v>
      </c>
    </row>
    <row r="123" spans="1:17">
      <c r="A123" s="11" t="s">
        <v>1644</v>
      </c>
      <c r="B123" s="9" t="s">
        <v>1348</v>
      </c>
      <c r="C123" s="9" t="s">
        <v>16</v>
      </c>
      <c r="D123" s="3" t="s">
        <v>10</v>
      </c>
      <c r="E123" s="9" t="s">
        <v>1380</v>
      </c>
      <c r="F123" s="9" t="s">
        <v>1375</v>
      </c>
      <c r="G123" s="3">
        <v>28.06</v>
      </c>
      <c r="H123" s="3">
        <v>14.98</v>
      </c>
      <c r="I123" s="3">
        <v>0.56089999999999995</v>
      </c>
      <c r="J123" s="3">
        <v>0.78059999999999996</v>
      </c>
      <c r="K123" s="3" t="s">
        <v>1358</v>
      </c>
      <c r="L123" s="3">
        <v>585</v>
      </c>
      <c r="M123" s="3" t="s">
        <v>1403</v>
      </c>
      <c r="N123" s="3" t="s">
        <v>1645</v>
      </c>
      <c r="O123" s="9" t="s">
        <v>1243</v>
      </c>
      <c r="P123" s="3">
        <v>48</v>
      </c>
      <c r="Q123" s="13">
        <v>6.66</v>
      </c>
    </row>
    <row r="124" spans="1:17" hidden="1">
      <c r="A124" s="10" t="s">
        <v>1646</v>
      </c>
      <c r="B124" s="8" t="s">
        <v>208</v>
      </c>
      <c r="C124" s="8" t="s">
        <v>32</v>
      </c>
      <c r="D124" s="2" t="s">
        <v>10</v>
      </c>
      <c r="E124" s="8" t="s">
        <v>1389</v>
      </c>
      <c r="F124" s="8" t="s">
        <v>1390</v>
      </c>
      <c r="G124" s="2">
        <v>56.09</v>
      </c>
      <c r="H124" s="2">
        <v>12.25</v>
      </c>
      <c r="I124" s="2">
        <v>0.79400000000000004</v>
      </c>
      <c r="J124" s="2">
        <v>0.99770000000000003</v>
      </c>
      <c r="K124" s="2" t="s">
        <v>1412</v>
      </c>
      <c r="L124" s="2">
        <v>681</v>
      </c>
      <c r="M124" s="2" t="s">
        <v>1381</v>
      </c>
      <c r="N124" s="2" t="s">
        <v>1647</v>
      </c>
      <c r="O124" s="8"/>
      <c r="P124" s="2">
        <v>84</v>
      </c>
      <c r="Q124" s="12">
        <v>52.31</v>
      </c>
    </row>
    <row r="125" spans="1:17" hidden="1">
      <c r="A125" s="11" t="s">
        <v>1648</v>
      </c>
      <c r="B125" s="9" t="s">
        <v>983</v>
      </c>
      <c r="C125" s="9" t="s">
        <v>28</v>
      </c>
      <c r="D125" s="3" t="s">
        <v>31</v>
      </c>
      <c r="E125" s="9" t="s">
        <v>1389</v>
      </c>
      <c r="F125" s="9" t="s">
        <v>1375</v>
      </c>
      <c r="G125" s="3">
        <v>95.94</v>
      </c>
      <c r="H125" s="3">
        <v>17.55</v>
      </c>
      <c r="I125" s="3">
        <v>0.67210000000000003</v>
      </c>
      <c r="J125" s="3">
        <v>8.7751999999999999</v>
      </c>
      <c r="K125" s="3" t="s">
        <v>1358</v>
      </c>
      <c r="L125" s="3">
        <v>604</v>
      </c>
      <c r="M125" s="3" t="s">
        <v>1377</v>
      </c>
      <c r="N125" s="3" t="s">
        <v>1448</v>
      </c>
      <c r="O125" s="9" t="s">
        <v>1649</v>
      </c>
      <c r="P125" s="3">
        <v>12</v>
      </c>
      <c r="Q125" s="13">
        <v>10.38</v>
      </c>
    </row>
    <row r="126" spans="1:17" hidden="1">
      <c r="A126" s="10" t="s">
        <v>1650</v>
      </c>
      <c r="B126" s="8" t="s">
        <v>1020</v>
      </c>
      <c r="C126" s="8" t="s">
        <v>35</v>
      </c>
      <c r="D126" s="2" t="s">
        <v>44</v>
      </c>
      <c r="E126" s="8" t="s">
        <v>1411</v>
      </c>
      <c r="F126" s="8" t="s">
        <v>1384</v>
      </c>
      <c r="G126" s="2">
        <v>78.94</v>
      </c>
      <c r="H126" s="2">
        <v>8.35</v>
      </c>
      <c r="I126" s="2">
        <v>0.43130000000000002</v>
      </c>
      <c r="J126" s="2">
        <v>0.77039999999999997</v>
      </c>
      <c r="K126" s="2" t="s">
        <v>1385</v>
      </c>
      <c r="L126" s="2">
        <v>796</v>
      </c>
      <c r="M126" s="2" t="s">
        <v>1426</v>
      </c>
      <c r="N126" s="2" t="s">
        <v>1651</v>
      </c>
      <c r="O126" s="8"/>
      <c r="P126" s="2">
        <v>180</v>
      </c>
      <c r="Q126" s="12">
        <v>0</v>
      </c>
    </row>
    <row r="127" spans="1:17" hidden="1">
      <c r="A127" s="11" t="s">
        <v>1652</v>
      </c>
      <c r="B127" s="9" t="s">
        <v>336</v>
      </c>
      <c r="C127" s="9" t="s">
        <v>7</v>
      </c>
      <c r="D127" s="3" t="s">
        <v>10</v>
      </c>
      <c r="E127" s="9" t="s">
        <v>1400</v>
      </c>
      <c r="F127" s="9" t="s">
        <v>1375</v>
      </c>
      <c r="G127" s="3">
        <v>93.69</v>
      </c>
      <c r="H127" s="3">
        <v>9.94</v>
      </c>
      <c r="I127" s="3">
        <v>0.49630000000000002</v>
      </c>
      <c r="J127" s="3">
        <v>1.9879</v>
      </c>
      <c r="K127" s="3" t="s">
        <v>1412</v>
      </c>
      <c r="L127" s="3">
        <v>606</v>
      </c>
      <c r="M127" s="3" t="s">
        <v>1386</v>
      </c>
      <c r="N127" s="3" t="s">
        <v>1653</v>
      </c>
      <c r="O127" s="9"/>
      <c r="P127" s="3">
        <v>60</v>
      </c>
      <c r="Q127" s="13">
        <v>74.37</v>
      </c>
    </row>
    <row r="128" spans="1:17" hidden="1">
      <c r="A128" s="10" t="s">
        <v>1654</v>
      </c>
      <c r="B128" s="8" t="s">
        <v>400</v>
      </c>
      <c r="C128" s="8" t="s">
        <v>20</v>
      </c>
      <c r="D128" s="2" t="s">
        <v>44</v>
      </c>
      <c r="E128" s="8" t="s">
        <v>1408</v>
      </c>
      <c r="F128" s="8" t="s">
        <v>1384</v>
      </c>
      <c r="G128" s="2">
        <v>28.79</v>
      </c>
      <c r="H128" s="2">
        <v>15.28</v>
      </c>
      <c r="I128" s="2">
        <v>0.23419999999999999</v>
      </c>
      <c r="J128" s="2">
        <v>0.80530000000000002</v>
      </c>
      <c r="K128" s="2" t="s">
        <v>1376</v>
      </c>
      <c r="L128" s="2">
        <v>873</v>
      </c>
      <c r="M128" s="2" t="s">
        <v>1396</v>
      </c>
      <c r="N128" s="2" t="s">
        <v>1624</v>
      </c>
      <c r="O128" s="8" t="s">
        <v>1655</v>
      </c>
      <c r="P128" s="2">
        <v>48</v>
      </c>
      <c r="Q128" s="12">
        <v>15.12</v>
      </c>
    </row>
    <row r="129" spans="1:17" hidden="1">
      <c r="A129" s="11" t="s">
        <v>1656</v>
      </c>
      <c r="B129" s="9" t="s">
        <v>1072</v>
      </c>
      <c r="C129" s="9" t="s">
        <v>41</v>
      </c>
      <c r="D129" s="3" t="s">
        <v>23</v>
      </c>
      <c r="E129" s="9" t="s">
        <v>1411</v>
      </c>
      <c r="F129" s="9" t="s">
        <v>1384</v>
      </c>
      <c r="G129" s="3">
        <v>7.47</v>
      </c>
      <c r="H129" s="3">
        <v>8.2200000000000006</v>
      </c>
      <c r="I129" s="3">
        <v>6.6400000000000001E-2</v>
      </c>
      <c r="J129" s="3">
        <v>0.18310000000000001</v>
      </c>
      <c r="K129" s="3" t="s">
        <v>1358</v>
      </c>
      <c r="L129" s="3">
        <v>735</v>
      </c>
      <c r="M129" s="3" t="s">
        <v>1381</v>
      </c>
      <c r="N129" s="3" t="s">
        <v>1657</v>
      </c>
      <c r="O129" s="9"/>
      <c r="P129" s="3">
        <v>48</v>
      </c>
      <c r="Q129" s="13">
        <v>1.97</v>
      </c>
    </row>
    <row r="130" spans="1:17" hidden="1">
      <c r="A130" s="10" t="s">
        <v>1658</v>
      </c>
      <c r="B130" s="8" t="s">
        <v>1016</v>
      </c>
      <c r="C130" s="8" t="s">
        <v>38</v>
      </c>
      <c r="D130" s="2" t="s">
        <v>23</v>
      </c>
      <c r="E130" s="8" t="s">
        <v>1408</v>
      </c>
      <c r="F130" s="8" t="s">
        <v>1390</v>
      </c>
      <c r="G130" s="2">
        <v>56.45</v>
      </c>
      <c r="H130" s="2">
        <v>17.82</v>
      </c>
      <c r="I130" s="2">
        <v>0.82499999999999996</v>
      </c>
      <c r="J130" s="2">
        <v>5.1704999999999997</v>
      </c>
      <c r="K130" s="2" t="s">
        <v>1412</v>
      </c>
      <c r="L130" s="2">
        <v>657</v>
      </c>
      <c r="M130" s="2" t="s">
        <v>1377</v>
      </c>
      <c r="N130" s="2" t="s">
        <v>1659</v>
      </c>
      <c r="O130" s="8" t="s">
        <v>972</v>
      </c>
      <c r="P130" s="2">
        <v>12</v>
      </c>
      <c r="Q130" s="12">
        <v>11.49</v>
      </c>
    </row>
    <row r="131" spans="1:17">
      <c r="A131" s="11" t="s">
        <v>1660</v>
      </c>
      <c r="B131" s="9" t="s">
        <v>798</v>
      </c>
      <c r="C131" s="9" t="s">
        <v>7</v>
      </c>
      <c r="D131" s="3" t="s">
        <v>1360</v>
      </c>
      <c r="E131" s="9" t="s">
        <v>1380</v>
      </c>
      <c r="F131" s="9" t="s">
        <v>1375</v>
      </c>
      <c r="G131" s="3">
        <v>91.92</v>
      </c>
      <c r="H131" s="3">
        <v>10.98</v>
      </c>
      <c r="I131" s="3">
        <v>0.99990000000000001</v>
      </c>
      <c r="J131" s="3">
        <v>1.5729</v>
      </c>
      <c r="K131" s="3" t="s">
        <v>1385</v>
      </c>
      <c r="L131" s="3">
        <v>704</v>
      </c>
      <c r="M131" s="3" t="s">
        <v>1403</v>
      </c>
      <c r="N131" s="3" t="s">
        <v>1661</v>
      </c>
      <c r="O131" s="9" t="s">
        <v>1662</v>
      </c>
      <c r="P131" s="3">
        <v>84</v>
      </c>
      <c r="Q131" s="13">
        <v>0</v>
      </c>
    </row>
    <row r="132" spans="1:17" hidden="1">
      <c r="A132" s="10" t="s">
        <v>1663</v>
      </c>
      <c r="B132" s="8" t="s">
        <v>1334</v>
      </c>
      <c r="C132" s="8" t="s">
        <v>12</v>
      </c>
      <c r="D132" s="2" t="s">
        <v>1360</v>
      </c>
      <c r="E132" s="8" t="s">
        <v>1389</v>
      </c>
      <c r="F132" s="8" t="s">
        <v>1384</v>
      </c>
      <c r="G132" s="2">
        <v>33.590000000000003</v>
      </c>
      <c r="H132" s="2">
        <v>14.38</v>
      </c>
      <c r="I132" s="2">
        <v>0.182</v>
      </c>
      <c r="J132" s="2">
        <v>0.5292</v>
      </c>
      <c r="K132" s="2" t="s">
        <v>1385</v>
      </c>
      <c r="L132" s="2">
        <v>556</v>
      </c>
      <c r="M132" s="2" t="s">
        <v>1403</v>
      </c>
      <c r="N132" s="2" t="s">
        <v>1223</v>
      </c>
      <c r="O132" s="8" t="s">
        <v>1664</v>
      </c>
      <c r="P132" s="2">
        <v>120</v>
      </c>
      <c r="Q132" s="12">
        <v>0</v>
      </c>
    </row>
    <row r="133" spans="1:17" hidden="1">
      <c r="A133" s="11" t="s">
        <v>1665</v>
      </c>
      <c r="B133" s="9" t="s">
        <v>426</v>
      </c>
      <c r="C133" s="9" t="s">
        <v>28</v>
      </c>
      <c r="D133" s="3" t="s">
        <v>10</v>
      </c>
      <c r="E133" s="9" t="s">
        <v>1408</v>
      </c>
      <c r="F133" s="9" t="s">
        <v>1390</v>
      </c>
      <c r="G133" s="3">
        <v>79.62</v>
      </c>
      <c r="H133" s="3">
        <v>16.03</v>
      </c>
      <c r="I133" s="3">
        <v>1.1379999999999999</v>
      </c>
      <c r="J133" s="3">
        <v>3.8996</v>
      </c>
      <c r="K133" s="3" t="s">
        <v>1376</v>
      </c>
      <c r="L133" s="3">
        <v>882</v>
      </c>
      <c r="M133" s="3" t="s">
        <v>1403</v>
      </c>
      <c r="N133" s="3" t="s">
        <v>197</v>
      </c>
      <c r="O133" s="9" t="s">
        <v>1639</v>
      </c>
      <c r="P133" s="3">
        <v>24</v>
      </c>
      <c r="Q133" s="13">
        <v>73.91</v>
      </c>
    </row>
    <row r="134" spans="1:17">
      <c r="A134" s="10" t="s">
        <v>1666</v>
      </c>
      <c r="B134" s="8" t="s">
        <v>1252</v>
      </c>
      <c r="C134" s="8" t="s">
        <v>12</v>
      </c>
      <c r="D134" s="2" t="s">
        <v>1360</v>
      </c>
      <c r="E134" s="8" t="s">
        <v>1380</v>
      </c>
      <c r="F134" s="8" t="s">
        <v>1375</v>
      </c>
      <c r="G134" s="2">
        <v>6.42</v>
      </c>
      <c r="H134" s="2">
        <v>12.25</v>
      </c>
      <c r="I134" s="2">
        <v>4.19E-2</v>
      </c>
      <c r="J134" s="2">
        <v>0.57120000000000004</v>
      </c>
      <c r="K134" s="2" t="s">
        <v>1358</v>
      </c>
      <c r="L134" s="2">
        <v>721</v>
      </c>
      <c r="M134" s="2" t="s">
        <v>1396</v>
      </c>
      <c r="N134" s="2" t="s">
        <v>1667</v>
      </c>
      <c r="O134" s="8" t="s">
        <v>1668</v>
      </c>
      <c r="P134" s="2">
        <v>12</v>
      </c>
      <c r="Q134" s="12">
        <v>2.72</v>
      </c>
    </row>
    <row r="135" spans="1:17">
      <c r="A135" s="11" t="s">
        <v>1669</v>
      </c>
      <c r="B135" s="9" t="s">
        <v>417</v>
      </c>
      <c r="C135" s="9" t="s">
        <v>41</v>
      </c>
      <c r="D135" s="3" t="s">
        <v>23</v>
      </c>
      <c r="E135" s="9" t="s">
        <v>1380</v>
      </c>
      <c r="F135" s="9" t="s">
        <v>1375</v>
      </c>
      <c r="G135" s="3">
        <v>39.01</v>
      </c>
      <c r="H135" s="3">
        <v>17.18</v>
      </c>
      <c r="I135" s="3">
        <v>0.55740000000000001</v>
      </c>
      <c r="J135" s="3">
        <v>0.80130000000000001</v>
      </c>
      <c r="K135" s="3" t="s">
        <v>1385</v>
      </c>
      <c r="L135" s="3">
        <v>694</v>
      </c>
      <c r="M135" s="3" t="s">
        <v>1377</v>
      </c>
      <c r="N135" s="3" t="s">
        <v>1670</v>
      </c>
      <c r="O135" s="9" t="s">
        <v>1671</v>
      </c>
      <c r="P135" s="3">
        <v>84</v>
      </c>
      <c r="Q135" s="13">
        <v>0</v>
      </c>
    </row>
    <row r="136" spans="1:17" hidden="1">
      <c r="A136" s="10" t="s">
        <v>1672</v>
      </c>
      <c r="B136" s="8" t="s">
        <v>84</v>
      </c>
      <c r="C136" s="8" t="s">
        <v>41</v>
      </c>
      <c r="D136" s="2" t="s">
        <v>10</v>
      </c>
      <c r="E136" s="8" t="s">
        <v>1411</v>
      </c>
      <c r="F136" s="8" t="s">
        <v>1384</v>
      </c>
      <c r="G136" s="2">
        <v>90.53</v>
      </c>
      <c r="H136" s="2">
        <v>13.1</v>
      </c>
      <c r="I136" s="2">
        <v>0.93530000000000002</v>
      </c>
      <c r="J136" s="2">
        <v>1.1514</v>
      </c>
      <c r="K136" s="2" t="s">
        <v>1358</v>
      </c>
      <c r="L136" s="2">
        <v>724</v>
      </c>
      <c r="M136" s="2" t="s">
        <v>1377</v>
      </c>
      <c r="N136" s="2" t="s">
        <v>1673</v>
      </c>
      <c r="O136" s="8" t="s">
        <v>941</v>
      </c>
      <c r="P136" s="2">
        <v>180</v>
      </c>
      <c r="Q136" s="12">
        <v>19.649999999999999</v>
      </c>
    </row>
    <row r="137" spans="1:17" hidden="1">
      <c r="A137" s="11" t="s">
        <v>1674</v>
      </c>
      <c r="B137" s="9" t="s">
        <v>886</v>
      </c>
      <c r="C137" s="9" t="s">
        <v>32</v>
      </c>
      <c r="D137" s="3" t="s">
        <v>23</v>
      </c>
      <c r="E137" s="9" t="s">
        <v>1374</v>
      </c>
      <c r="F137" s="9" t="s">
        <v>1375</v>
      </c>
      <c r="G137" s="3">
        <v>31.81</v>
      </c>
      <c r="H137" s="3">
        <v>16.03</v>
      </c>
      <c r="I137" s="3">
        <v>0.22939999999999999</v>
      </c>
      <c r="J137" s="3">
        <v>0.77410000000000001</v>
      </c>
      <c r="K137" s="3" t="s">
        <v>1358</v>
      </c>
      <c r="L137" s="3">
        <v>725</v>
      </c>
      <c r="M137" s="3" t="s">
        <v>1426</v>
      </c>
      <c r="N137" s="3" t="s">
        <v>1675</v>
      </c>
      <c r="O137" s="9"/>
      <c r="P137" s="3">
        <v>60</v>
      </c>
      <c r="Q137" s="13">
        <v>29.42</v>
      </c>
    </row>
    <row r="138" spans="1:17" hidden="1">
      <c r="A138" s="10" t="s">
        <v>1676</v>
      </c>
      <c r="B138" s="8" t="s">
        <v>291</v>
      </c>
      <c r="C138" s="8" t="s">
        <v>7</v>
      </c>
      <c r="D138" s="2" t="s">
        <v>1360</v>
      </c>
      <c r="E138" s="8" t="s">
        <v>1411</v>
      </c>
      <c r="F138" s="8" t="s">
        <v>1390</v>
      </c>
      <c r="G138" s="2">
        <v>86.01</v>
      </c>
      <c r="H138" s="2">
        <v>9.65</v>
      </c>
      <c r="I138" s="2">
        <v>0.68859999999999999</v>
      </c>
      <c r="J138" s="2">
        <v>2.1669999999999998</v>
      </c>
      <c r="K138" s="2" t="s">
        <v>1385</v>
      </c>
      <c r="L138" s="2">
        <v>823</v>
      </c>
      <c r="M138" s="2" t="s">
        <v>1426</v>
      </c>
      <c r="N138" s="2" t="s">
        <v>1626</v>
      </c>
      <c r="O138" s="8"/>
      <c r="P138" s="2">
        <v>48</v>
      </c>
      <c r="Q138" s="12">
        <v>0</v>
      </c>
    </row>
    <row r="139" spans="1:17" hidden="1">
      <c r="A139" s="11" t="s">
        <v>1677</v>
      </c>
      <c r="B139" s="9" t="s">
        <v>732</v>
      </c>
      <c r="C139" s="9" t="s">
        <v>41</v>
      </c>
      <c r="D139" s="3" t="s">
        <v>31</v>
      </c>
      <c r="E139" s="9" t="s">
        <v>1411</v>
      </c>
      <c r="F139" s="9" t="s">
        <v>1390</v>
      </c>
      <c r="G139" s="3"/>
      <c r="H139" s="3">
        <v>12.11</v>
      </c>
      <c r="I139" s="3">
        <v>0.71619999999999995</v>
      </c>
      <c r="J139" s="3">
        <v>1.1631</v>
      </c>
      <c r="K139" s="3" t="s">
        <v>1385</v>
      </c>
      <c r="L139" s="3">
        <v>579</v>
      </c>
      <c r="M139" s="3" t="s">
        <v>1377</v>
      </c>
      <c r="N139" s="3" t="s">
        <v>1678</v>
      </c>
      <c r="O139" s="9" t="s">
        <v>439</v>
      </c>
      <c r="P139" s="3">
        <v>180</v>
      </c>
      <c r="Q139" s="13">
        <v>0</v>
      </c>
    </row>
    <row r="140" spans="1:17" hidden="1">
      <c r="A140" s="10" t="s">
        <v>1679</v>
      </c>
      <c r="B140" s="8" t="s">
        <v>411</v>
      </c>
      <c r="C140" s="8" t="s">
        <v>35</v>
      </c>
      <c r="D140" s="2" t="s">
        <v>23</v>
      </c>
      <c r="E140" s="8" t="s">
        <v>1389</v>
      </c>
      <c r="F140" s="8" t="s">
        <v>1384</v>
      </c>
      <c r="G140" s="2">
        <v>48.59</v>
      </c>
      <c r="H140" s="2">
        <v>16.46</v>
      </c>
      <c r="I140" s="2">
        <v>0.83130000000000004</v>
      </c>
      <c r="J140" s="2">
        <v>0.82789999999999997</v>
      </c>
      <c r="K140" s="2" t="s">
        <v>1395</v>
      </c>
      <c r="L140" s="2">
        <v>855</v>
      </c>
      <c r="M140" s="2" t="s">
        <v>1377</v>
      </c>
      <c r="N140" s="2" t="s">
        <v>416</v>
      </c>
      <c r="O140" s="8" t="s">
        <v>771</v>
      </c>
      <c r="P140" s="2">
        <v>120</v>
      </c>
      <c r="Q140" s="12">
        <v>45.74</v>
      </c>
    </row>
    <row r="141" spans="1:17" hidden="1">
      <c r="A141" s="11" t="s">
        <v>1680</v>
      </c>
      <c r="B141" s="9" t="s">
        <v>116</v>
      </c>
      <c r="C141" s="9" t="s">
        <v>38</v>
      </c>
      <c r="D141" s="3" t="s">
        <v>10</v>
      </c>
      <c r="E141" s="9" t="s">
        <v>1389</v>
      </c>
      <c r="F141" s="9" t="s">
        <v>1375</v>
      </c>
      <c r="G141" s="3">
        <v>44.6</v>
      </c>
      <c r="H141" s="3">
        <v>17.54</v>
      </c>
      <c r="I141" s="3">
        <v>0.46379999999999999</v>
      </c>
      <c r="J141" s="3">
        <v>4.0792000000000002</v>
      </c>
      <c r="K141" s="3" t="s">
        <v>1395</v>
      </c>
      <c r="L141" s="3">
        <v>580</v>
      </c>
      <c r="M141" s="3" t="s">
        <v>1386</v>
      </c>
      <c r="N141" s="3" t="s">
        <v>1681</v>
      </c>
      <c r="O141" s="9"/>
      <c r="P141" s="3">
        <v>12</v>
      </c>
      <c r="Q141" s="13">
        <v>11.06</v>
      </c>
    </row>
    <row r="142" spans="1:17" hidden="1">
      <c r="A142" s="10" t="s">
        <v>1682</v>
      </c>
      <c r="B142" s="8" t="s">
        <v>563</v>
      </c>
      <c r="C142" s="8" t="s">
        <v>38</v>
      </c>
      <c r="D142" s="2" t="s">
        <v>1360</v>
      </c>
      <c r="E142" s="8" t="s">
        <v>1389</v>
      </c>
      <c r="F142" s="8" t="s">
        <v>1384</v>
      </c>
      <c r="G142" s="2">
        <v>3.13</v>
      </c>
      <c r="H142" s="2">
        <v>17.52</v>
      </c>
      <c r="I142" s="2">
        <v>1.66E-2</v>
      </c>
      <c r="J142" s="2">
        <v>0.1124</v>
      </c>
      <c r="K142" s="2" t="s">
        <v>1376</v>
      </c>
      <c r="L142" s="2">
        <v>791</v>
      </c>
      <c r="M142" s="2" t="s">
        <v>1381</v>
      </c>
      <c r="N142" s="2" t="s">
        <v>1683</v>
      </c>
      <c r="O142" s="8"/>
      <c r="P142" s="2">
        <v>36</v>
      </c>
      <c r="Q142" s="12">
        <v>1.21</v>
      </c>
    </row>
    <row r="143" spans="1:17" hidden="1">
      <c r="A143" s="11" t="s">
        <v>1684</v>
      </c>
      <c r="B143" s="9" t="s">
        <v>605</v>
      </c>
      <c r="C143" s="9" t="s">
        <v>28</v>
      </c>
      <c r="D143" s="3" t="s">
        <v>1360</v>
      </c>
      <c r="E143" s="9" t="s">
        <v>1411</v>
      </c>
      <c r="F143" s="9" t="s">
        <v>1390</v>
      </c>
      <c r="G143" s="3">
        <v>88.28</v>
      </c>
      <c r="H143" s="3">
        <v>8.2200000000000006</v>
      </c>
      <c r="I143" s="3">
        <v>0.63270000000000004</v>
      </c>
      <c r="J143" s="3">
        <v>2.7753000000000001</v>
      </c>
      <c r="K143" s="3" t="s">
        <v>1395</v>
      </c>
      <c r="L143" s="3">
        <v>741</v>
      </c>
      <c r="M143" s="3" t="s">
        <v>1386</v>
      </c>
      <c r="N143" s="3" t="s">
        <v>1473</v>
      </c>
      <c r="O143" s="9"/>
      <c r="P143" s="3">
        <v>36</v>
      </c>
      <c r="Q143" s="13">
        <v>37.21</v>
      </c>
    </row>
    <row r="144" spans="1:17" hidden="1">
      <c r="A144" s="10" t="s">
        <v>1685</v>
      </c>
      <c r="B144" s="8" t="s">
        <v>950</v>
      </c>
      <c r="C144" s="8" t="s">
        <v>20</v>
      </c>
      <c r="D144" s="2" t="s">
        <v>10</v>
      </c>
      <c r="E144" s="8" t="s">
        <v>1411</v>
      </c>
      <c r="F144" s="8" t="s">
        <v>1390</v>
      </c>
      <c r="G144" s="2">
        <v>19.72</v>
      </c>
      <c r="H144" s="2">
        <v>16.190000000000001</v>
      </c>
      <c r="I144" s="2">
        <v>0.19550000000000001</v>
      </c>
      <c r="J144" s="2">
        <v>1.7909999999999999</v>
      </c>
      <c r="K144" s="2" t="s">
        <v>1412</v>
      </c>
      <c r="L144" s="2">
        <v>763</v>
      </c>
      <c r="M144" s="2" t="s">
        <v>1386</v>
      </c>
      <c r="N144" s="2" t="s">
        <v>1686</v>
      </c>
      <c r="O144" s="8"/>
      <c r="P144" s="2">
        <v>12</v>
      </c>
      <c r="Q144" s="12">
        <v>18.2</v>
      </c>
    </row>
    <row r="145" spans="1:17">
      <c r="A145" s="11" t="s">
        <v>1687</v>
      </c>
      <c r="B145" s="9" t="s">
        <v>198</v>
      </c>
      <c r="C145" s="9" t="s">
        <v>35</v>
      </c>
      <c r="D145" s="3" t="s">
        <v>23</v>
      </c>
      <c r="E145" s="9" t="s">
        <v>1380</v>
      </c>
      <c r="F145" s="9" t="s">
        <v>1384</v>
      </c>
      <c r="G145" s="3">
        <v>51.35</v>
      </c>
      <c r="H145" s="3">
        <v>14.6</v>
      </c>
      <c r="I145" s="3">
        <v>0.64890000000000003</v>
      </c>
      <c r="J145" s="3">
        <v>0.70469999999999999</v>
      </c>
      <c r="K145" s="3" t="s">
        <v>1358</v>
      </c>
      <c r="L145" s="3">
        <v>892</v>
      </c>
      <c r="M145" s="3" t="s">
        <v>1377</v>
      </c>
      <c r="N145" s="3" t="s">
        <v>1688</v>
      </c>
      <c r="O145" s="9" t="s">
        <v>1689</v>
      </c>
      <c r="P145" s="3">
        <v>180</v>
      </c>
      <c r="Q145" s="13">
        <v>36.229999999999997</v>
      </c>
    </row>
    <row r="146" spans="1:17" hidden="1">
      <c r="A146" s="10" t="s">
        <v>1690</v>
      </c>
      <c r="B146" s="8" t="s">
        <v>1332</v>
      </c>
      <c r="C146" s="8" t="s">
        <v>35</v>
      </c>
      <c r="D146" s="2" t="s">
        <v>44</v>
      </c>
      <c r="E146" s="8" t="s">
        <v>1408</v>
      </c>
      <c r="F146" s="8" t="s">
        <v>1390</v>
      </c>
      <c r="G146" s="2">
        <v>40.69</v>
      </c>
      <c r="H146" s="2">
        <v>13.92</v>
      </c>
      <c r="I146" s="2">
        <v>0.2258</v>
      </c>
      <c r="J146" s="2">
        <v>1.1103000000000001</v>
      </c>
      <c r="K146" s="2" t="s">
        <v>1395</v>
      </c>
      <c r="L146" s="2">
        <v>849</v>
      </c>
      <c r="M146" s="2" t="s">
        <v>1377</v>
      </c>
      <c r="N146" s="2" t="s">
        <v>1691</v>
      </c>
      <c r="O146" s="8" t="s">
        <v>1230</v>
      </c>
      <c r="P146" s="2">
        <v>48</v>
      </c>
      <c r="Q146" s="12">
        <v>11.63</v>
      </c>
    </row>
    <row r="147" spans="1:17" hidden="1">
      <c r="A147" s="11" t="s">
        <v>1692</v>
      </c>
      <c r="B147" s="9" t="s">
        <v>309</v>
      </c>
      <c r="C147" s="9" t="s">
        <v>28</v>
      </c>
      <c r="D147" s="3" t="s">
        <v>31</v>
      </c>
      <c r="E147" s="9" t="s">
        <v>1411</v>
      </c>
      <c r="F147" s="9" t="s">
        <v>1384</v>
      </c>
      <c r="G147" s="3">
        <v>14.3</v>
      </c>
      <c r="H147" s="3">
        <v>12.39</v>
      </c>
      <c r="I147" s="3">
        <v>0.1469</v>
      </c>
      <c r="J147" s="3">
        <v>1.2730999999999999</v>
      </c>
      <c r="K147" s="3" t="s">
        <v>1376</v>
      </c>
      <c r="L147" s="3">
        <v>667</v>
      </c>
      <c r="M147" s="3" t="s">
        <v>1403</v>
      </c>
      <c r="N147" s="3" t="s">
        <v>920</v>
      </c>
      <c r="O147" s="9" t="s">
        <v>794</v>
      </c>
      <c r="P147" s="3">
        <v>12</v>
      </c>
      <c r="Q147" s="13">
        <v>6.91</v>
      </c>
    </row>
    <row r="148" spans="1:17" hidden="1">
      <c r="A148" s="10" t="s">
        <v>1693</v>
      </c>
      <c r="B148" s="8" t="s">
        <v>772</v>
      </c>
      <c r="C148" s="8" t="s">
        <v>28</v>
      </c>
      <c r="D148" s="2" t="s">
        <v>31</v>
      </c>
      <c r="E148" s="8" t="s">
        <v>1400</v>
      </c>
      <c r="F148" s="8" t="s">
        <v>1384</v>
      </c>
      <c r="G148" s="2">
        <v>18.78</v>
      </c>
      <c r="H148" s="2">
        <v>14.6</v>
      </c>
      <c r="I148" s="2">
        <v>0.1951</v>
      </c>
      <c r="J148" s="2">
        <v>0.90700000000000003</v>
      </c>
      <c r="K148" s="2" t="s">
        <v>1412</v>
      </c>
      <c r="L148" s="2">
        <v>663</v>
      </c>
      <c r="M148" s="2" t="s">
        <v>1403</v>
      </c>
      <c r="N148" s="2" t="s">
        <v>1694</v>
      </c>
      <c r="O148" s="8" t="s">
        <v>1670</v>
      </c>
      <c r="P148" s="2">
        <v>24</v>
      </c>
      <c r="Q148" s="12">
        <v>12.15</v>
      </c>
    </row>
    <row r="149" spans="1:17" hidden="1">
      <c r="A149" s="11" t="s">
        <v>1695</v>
      </c>
      <c r="B149" s="9" t="s">
        <v>223</v>
      </c>
      <c r="C149" s="9" t="s">
        <v>12</v>
      </c>
      <c r="D149" s="3" t="s">
        <v>10</v>
      </c>
      <c r="E149" s="9" t="s">
        <v>1408</v>
      </c>
      <c r="F149" s="9" t="s">
        <v>1384</v>
      </c>
      <c r="G149" s="3">
        <v>55.06</v>
      </c>
      <c r="H149" s="3">
        <v>14.93</v>
      </c>
      <c r="I149" s="3">
        <v>0.48180000000000001</v>
      </c>
      <c r="J149" s="3">
        <v>1.3079000000000001</v>
      </c>
      <c r="K149" s="3" t="s">
        <v>1395</v>
      </c>
      <c r="L149" s="3">
        <v>722</v>
      </c>
      <c r="M149" s="3" t="s">
        <v>1381</v>
      </c>
      <c r="N149" s="3" t="s">
        <v>1599</v>
      </c>
      <c r="O149" s="9"/>
      <c r="P149" s="3">
        <v>60</v>
      </c>
      <c r="Q149" s="13">
        <v>52.23</v>
      </c>
    </row>
    <row r="150" spans="1:17" hidden="1">
      <c r="A150" s="10" t="s">
        <v>1696</v>
      </c>
      <c r="B150" s="8" t="s">
        <v>1285</v>
      </c>
      <c r="C150" s="8" t="s">
        <v>24</v>
      </c>
      <c r="D150" s="2" t="s">
        <v>10</v>
      </c>
      <c r="E150" s="8" t="s">
        <v>1408</v>
      </c>
      <c r="F150" s="8" t="s">
        <v>1375</v>
      </c>
      <c r="G150" s="2">
        <v>82.41</v>
      </c>
      <c r="H150" s="2">
        <v>11.94</v>
      </c>
      <c r="I150" s="2">
        <v>0.91359999999999997</v>
      </c>
      <c r="J150" s="2">
        <v>7.3197000000000001</v>
      </c>
      <c r="K150" s="2" t="s">
        <v>1376</v>
      </c>
      <c r="L150" s="2">
        <v>729</v>
      </c>
      <c r="M150" s="2" t="s">
        <v>1381</v>
      </c>
      <c r="N150" s="2" t="s">
        <v>1697</v>
      </c>
      <c r="O150" s="8"/>
      <c r="P150" s="2">
        <v>12</v>
      </c>
      <c r="Q150" s="12">
        <v>77.540000000000006</v>
      </c>
    </row>
    <row r="151" spans="1:17" hidden="1">
      <c r="A151" s="11" t="s">
        <v>1698</v>
      </c>
      <c r="B151" s="9" t="s">
        <v>408</v>
      </c>
      <c r="C151" s="9" t="s">
        <v>20</v>
      </c>
      <c r="D151" s="3" t="s">
        <v>1360</v>
      </c>
      <c r="E151" s="9" t="s">
        <v>1400</v>
      </c>
      <c r="F151" s="9" t="s">
        <v>1384</v>
      </c>
      <c r="G151" s="3">
        <v>52.07</v>
      </c>
      <c r="H151" s="3">
        <v>15.83</v>
      </c>
      <c r="I151" s="3">
        <v>0.82469999999999999</v>
      </c>
      <c r="J151" s="3">
        <v>0.75860000000000005</v>
      </c>
      <c r="K151" s="3" t="s">
        <v>1412</v>
      </c>
      <c r="L151" s="3">
        <v>798</v>
      </c>
      <c r="M151" s="3" t="s">
        <v>1396</v>
      </c>
      <c r="N151" s="3" t="s">
        <v>1512</v>
      </c>
      <c r="O151" s="9" t="s">
        <v>1699</v>
      </c>
      <c r="P151" s="3">
        <v>180</v>
      </c>
      <c r="Q151" s="13">
        <v>13.52</v>
      </c>
    </row>
    <row r="152" spans="1:17" hidden="1">
      <c r="A152" s="10" t="s">
        <v>1700</v>
      </c>
      <c r="B152" s="8" t="s">
        <v>383</v>
      </c>
      <c r="C152" s="8" t="s">
        <v>35</v>
      </c>
      <c r="D152" s="2" t="s">
        <v>44</v>
      </c>
      <c r="E152" s="8" t="s">
        <v>1411</v>
      </c>
      <c r="F152" s="8" t="s">
        <v>1384</v>
      </c>
      <c r="G152" s="2">
        <v>38.1</v>
      </c>
      <c r="H152" s="2">
        <v>8.91</v>
      </c>
      <c r="I152" s="2">
        <v>0.72960000000000003</v>
      </c>
      <c r="J152" s="2">
        <v>3.3302999999999998</v>
      </c>
      <c r="K152" s="2" t="s">
        <v>1376</v>
      </c>
      <c r="L152" s="2">
        <v>728</v>
      </c>
      <c r="M152" s="2" t="s">
        <v>1381</v>
      </c>
      <c r="N152" s="2" t="s">
        <v>1701</v>
      </c>
      <c r="O152" s="8"/>
      <c r="P152" s="2">
        <v>12</v>
      </c>
      <c r="Q152" s="12">
        <v>14.82</v>
      </c>
    </row>
    <row r="153" spans="1:17" hidden="1">
      <c r="A153" s="11" t="s">
        <v>1702</v>
      </c>
      <c r="B153" s="9" t="s">
        <v>648</v>
      </c>
      <c r="C153" s="9" t="s">
        <v>38</v>
      </c>
      <c r="D153" s="3" t="s">
        <v>31</v>
      </c>
      <c r="E153" s="9" t="s">
        <v>1408</v>
      </c>
      <c r="F153" s="9" t="s">
        <v>1390</v>
      </c>
      <c r="G153" s="3">
        <v>3.3</v>
      </c>
      <c r="H153" s="3">
        <v>17.64</v>
      </c>
      <c r="I153" s="3">
        <v>2.41E-2</v>
      </c>
      <c r="J153" s="3">
        <v>6.8699999999999997E-2</v>
      </c>
      <c r="K153" s="3" t="s">
        <v>1358</v>
      </c>
      <c r="L153" s="3">
        <v>887</v>
      </c>
      <c r="M153" s="3" t="s">
        <v>1381</v>
      </c>
      <c r="N153" s="3" t="s">
        <v>1703</v>
      </c>
      <c r="O153" s="9"/>
      <c r="P153" s="3">
        <v>84</v>
      </c>
      <c r="Q153" s="13">
        <v>3.08</v>
      </c>
    </row>
    <row r="154" spans="1:17" hidden="1">
      <c r="A154" s="10" t="s">
        <v>1704</v>
      </c>
      <c r="B154" s="8" t="s">
        <v>820</v>
      </c>
      <c r="C154" s="8" t="s">
        <v>32</v>
      </c>
      <c r="D154" s="2" t="s">
        <v>1360</v>
      </c>
      <c r="E154" s="8" t="s">
        <v>1400</v>
      </c>
      <c r="F154" s="8" t="s">
        <v>1384</v>
      </c>
      <c r="G154" s="2">
        <v>33.56</v>
      </c>
      <c r="H154" s="2">
        <v>14.53</v>
      </c>
      <c r="I154" s="2">
        <v>0.32119999999999999</v>
      </c>
      <c r="J154" s="2">
        <v>1.1556999999999999</v>
      </c>
      <c r="K154" s="2" t="s">
        <v>1385</v>
      </c>
      <c r="L154" s="2">
        <v>655</v>
      </c>
      <c r="M154" s="2" t="s">
        <v>1381</v>
      </c>
      <c r="N154" s="2" t="s">
        <v>1705</v>
      </c>
      <c r="O154" s="8"/>
      <c r="P154" s="2">
        <v>36</v>
      </c>
      <c r="Q154" s="12">
        <v>0</v>
      </c>
    </row>
    <row r="155" spans="1:17" hidden="1">
      <c r="A155" s="11" t="s">
        <v>1706</v>
      </c>
      <c r="B155" s="9" t="s">
        <v>761</v>
      </c>
      <c r="C155" s="9" t="s">
        <v>7</v>
      </c>
      <c r="D155" s="3" t="s">
        <v>1360</v>
      </c>
      <c r="E155" s="9" t="s">
        <v>1389</v>
      </c>
      <c r="F155" s="9" t="s">
        <v>1384</v>
      </c>
      <c r="G155" s="3">
        <v>91.22</v>
      </c>
      <c r="H155" s="3">
        <v>9.76</v>
      </c>
      <c r="I155" s="3">
        <v>0.85440000000000005</v>
      </c>
      <c r="J155" s="3">
        <v>0.86580000000000001</v>
      </c>
      <c r="K155" s="3" t="s">
        <v>1385</v>
      </c>
      <c r="L155" s="3">
        <v>751</v>
      </c>
      <c r="M155" s="3" t="s">
        <v>1377</v>
      </c>
      <c r="N155" s="3" t="s">
        <v>1707</v>
      </c>
      <c r="O155" s="9" t="s">
        <v>1708</v>
      </c>
      <c r="P155" s="3">
        <v>240</v>
      </c>
      <c r="Q155" s="13">
        <v>0</v>
      </c>
    </row>
    <row r="156" spans="1:17" hidden="1">
      <c r="A156" s="10" t="s">
        <v>1709</v>
      </c>
      <c r="B156" s="8" t="s">
        <v>1217</v>
      </c>
      <c r="C156" s="8" t="s">
        <v>32</v>
      </c>
      <c r="D156" s="2" t="s">
        <v>44</v>
      </c>
      <c r="E156" s="8" t="s">
        <v>1389</v>
      </c>
      <c r="F156" s="8" t="s">
        <v>1384</v>
      </c>
      <c r="G156" s="2">
        <v>13.78</v>
      </c>
      <c r="H156" s="2">
        <v>15.67</v>
      </c>
      <c r="I156" s="2">
        <v>0.14929999999999999</v>
      </c>
      <c r="J156" s="2">
        <v>0.38819999999999999</v>
      </c>
      <c r="K156" s="2" t="s">
        <v>1395</v>
      </c>
      <c r="L156" s="2">
        <v>814</v>
      </c>
      <c r="M156" s="2" t="s">
        <v>1386</v>
      </c>
      <c r="N156" s="2" t="s">
        <v>1710</v>
      </c>
      <c r="O156" s="8"/>
      <c r="P156" s="2">
        <v>48</v>
      </c>
      <c r="Q156" s="12">
        <v>6.44</v>
      </c>
    </row>
    <row r="157" spans="1:17" hidden="1">
      <c r="A157" s="11" t="s">
        <v>1711</v>
      </c>
      <c r="B157" s="9" t="s">
        <v>912</v>
      </c>
      <c r="C157" s="9" t="s">
        <v>41</v>
      </c>
      <c r="D157" s="3" t="s">
        <v>31</v>
      </c>
      <c r="E157" s="9" t="s">
        <v>1411</v>
      </c>
      <c r="F157" s="9" t="s">
        <v>1384</v>
      </c>
      <c r="G157" s="3">
        <v>50.75</v>
      </c>
      <c r="H157" s="3">
        <v>10.53</v>
      </c>
      <c r="I157" s="3">
        <v>0.25940000000000002</v>
      </c>
      <c r="J157" s="3">
        <v>1.6501999999999999</v>
      </c>
      <c r="K157" s="3" t="s">
        <v>1376</v>
      </c>
      <c r="L157" s="3">
        <v>868</v>
      </c>
      <c r="M157" s="3" t="s">
        <v>1396</v>
      </c>
      <c r="N157" s="3" t="s">
        <v>354</v>
      </c>
      <c r="O157" s="9" t="s">
        <v>1058</v>
      </c>
      <c r="P157" s="3">
        <v>36</v>
      </c>
      <c r="Q157" s="13">
        <v>39.909999999999997</v>
      </c>
    </row>
    <row r="158" spans="1:17" hidden="1">
      <c r="A158" s="10" t="s">
        <v>1712</v>
      </c>
      <c r="B158" s="8" t="s">
        <v>1240</v>
      </c>
      <c r="C158" s="8" t="s">
        <v>35</v>
      </c>
      <c r="D158" s="2" t="s">
        <v>44</v>
      </c>
      <c r="E158" s="8" t="s">
        <v>1400</v>
      </c>
      <c r="F158" s="8" t="s">
        <v>1390</v>
      </c>
      <c r="G158" s="2">
        <v>4.87</v>
      </c>
      <c r="H158" s="2">
        <v>14.61</v>
      </c>
      <c r="I158" s="2">
        <v>9.1499999999999998E-2</v>
      </c>
      <c r="J158" s="2">
        <v>9.2899999999999996E-2</v>
      </c>
      <c r="K158" s="2" t="s">
        <v>1412</v>
      </c>
      <c r="L158" s="2">
        <v>797</v>
      </c>
      <c r="M158" s="2" t="s">
        <v>1377</v>
      </c>
      <c r="N158" s="2" t="s">
        <v>1713</v>
      </c>
      <c r="O158" s="8" t="s">
        <v>1714</v>
      </c>
      <c r="P158" s="2">
        <v>84</v>
      </c>
      <c r="Q158" s="12">
        <v>1.52</v>
      </c>
    </row>
    <row r="159" spans="1:17" hidden="1">
      <c r="A159" s="11" t="s">
        <v>1715</v>
      </c>
      <c r="B159" s="9" t="s">
        <v>721</v>
      </c>
      <c r="C159" s="9" t="s">
        <v>32</v>
      </c>
      <c r="D159" s="3" t="s">
        <v>1360</v>
      </c>
      <c r="E159" s="9" t="s">
        <v>1374</v>
      </c>
      <c r="F159" s="9" t="s">
        <v>1390</v>
      </c>
      <c r="G159" s="3">
        <v>10.46</v>
      </c>
      <c r="H159" s="3">
        <v>7.98</v>
      </c>
      <c r="I159" s="3">
        <v>0.19120000000000001</v>
      </c>
      <c r="J159" s="3">
        <v>0.32769999999999999</v>
      </c>
      <c r="K159" s="3" t="s">
        <v>1412</v>
      </c>
      <c r="L159" s="3">
        <v>563</v>
      </c>
      <c r="M159" s="3" t="s">
        <v>1381</v>
      </c>
      <c r="N159" s="3" t="s">
        <v>552</v>
      </c>
      <c r="O159" s="9"/>
      <c r="P159" s="3">
        <v>36</v>
      </c>
      <c r="Q159" s="13">
        <v>6.97</v>
      </c>
    </row>
    <row r="160" spans="1:17" hidden="1">
      <c r="A160" s="10" t="s">
        <v>1716</v>
      </c>
      <c r="B160" s="8" t="s">
        <v>1269</v>
      </c>
      <c r="C160" s="8" t="s">
        <v>20</v>
      </c>
      <c r="D160" s="2" t="s">
        <v>44</v>
      </c>
      <c r="E160" s="8" t="s">
        <v>1400</v>
      </c>
      <c r="F160" s="8" t="s">
        <v>1390</v>
      </c>
      <c r="G160" s="2">
        <v>13</v>
      </c>
      <c r="H160" s="2">
        <v>15.81</v>
      </c>
      <c r="I160" s="2">
        <v>0.16339999999999999</v>
      </c>
      <c r="J160" s="2">
        <v>0.25679999999999997</v>
      </c>
      <c r="K160" s="2"/>
      <c r="L160" s="2">
        <v>845</v>
      </c>
      <c r="M160" s="2" t="s">
        <v>1377</v>
      </c>
      <c r="N160" s="2" t="s">
        <v>1717</v>
      </c>
      <c r="O160" s="8" t="s">
        <v>1718</v>
      </c>
      <c r="P160" s="2">
        <v>84</v>
      </c>
      <c r="Q160" s="12">
        <v>3.59</v>
      </c>
    </row>
    <row r="161" spans="1:17" hidden="1">
      <c r="A161" s="11" t="s">
        <v>1719</v>
      </c>
      <c r="B161" s="9" t="s">
        <v>956</v>
      </c>
      <c r="C161" s="9" t="s">
        <v>35</v>
      </c>
      <c r="D161" s="3" t="s">
        <v>44</v>
      </c>
      <c r="E161" s="9" t="s">
        <v>1408</v>
      </c>
      <c r="F161" s="9" t="s">
        <v>1390</v>
      </c>
      <c r="G161" s="3">
        <v>40.53</v>
      </c>
      <c r="H161" s="3">
        <v>7.92</v>
      </c>
      <c r="I161" s="3">
        <v>0.35499999999999998</v>
      </c>
      <c r="J161" s="3">
        <v>1.2685999999999999</v>
      </c>
      <c r="K161" s="3" t="s">
        <v>1412</v>
      </c>
      <c r="L161" s="3">
        <v>837</v>
      </c>
      <c r="M161" s="3" t="s">
        <v>1381</v>
      </c>
      <c r="N161" s="3" t="s">
        <v>1720</v>
      </c>
      <c r="O161" s="9"/>
      <c r="P161" s="3">
        <v>36</v>
      </c>
      <c r="Q161" s="13">
        <v>20.75</v>
      </c>
    </row>
    <row r="162" spans="1:17" hidden="1">
      <c r="A162" s="10" t="s">
        <v>1721</v>
      </c>
      <c r="B162" s="8" t="s">
        <v>432</v>
      </c>
      <c r="C162" s="8" t="s">
        <v>35</v>
      </c>
      <c r="D162" s="2" t="s">
        <v>1360</v>
      </c>
      <c r="E162" s="8" t="s">
        <v>1400</v>
      </c>
      <c r="F162" s="8" t="s">
        <v>1375</v>
      </c>
      <c r="G162" s="2">
        <v>84.31</v>
      </c>
      <c r="H162" s="2">
        <v>7.7</v>
      </c>
      <c r="I162" s="2">
        <v>0.54869999999999997</v>
      </c>
      <c r="J162" s="2">
        <v>1.6974</v>
      </c>
      <c r="K162" s="2" t="s">
        <v>1385</v>
      </c>
      <c r="L162" s="2">
        <v>868</v>
      </c>
      <c r="M162" s="2" t="s">
        <v>1403</v>
      </c>
      <c r="N162" s="2" t="s">
        <v>1703</v>
      </c>
      <c r="O162" s="8" t="s">
        <v>1722</v>
      </c>
      <c r="P162" s="2">
        <v>60</v>
      </c>
      <c r="Q162" s="12">
        <v>0</v>
      </c>
    </row>
    <row r="163" spans="1:17" hidden="1">
      <c r="A163" s="11" t="s">
        <v>1723</v>
      </c>
      <c r="B163" s="9" t="s">
        <v>1000</v>
      </c>
      <c r="C163" s="9" t="s">
        <v>24</v>
      </c>
      <c r="D163" s="3" t="s">
        <v>1360</v>
      </c>
      <c r="E163" s="9" t="s">
        <v>1400</v>
      </c>
      <c r="F163" s="9" t="s">
        <v>1375</v>
      </c>
      <c r="G163" s="3">
        <v>18.62</v>
      </c>
      <c r="H163" s="3">
        <v>17.32</v>
      </c>
      <c r="I163" s="3">
        <v>0.24179999999999999</v>
      </c>
      <c r="J163" s="3">
        <v>0.2908</v>
      </c>
      <c r="K163" s="3" t="s">
        <v>1385</v>
      </c>
      <c r="L163" s="3">
        <v>621</v>
      </c>
      <c r="M163" s="3" t="s">
        <v>1381</v>
      </c>
      <c r="N163" s="3" t="s">
        <v>1093</v>
      </c>
      <c r="O163" s="9"/>
      <c r="P163" s="3">
        <v>180</v>
      </c>
      <c r="Q163" s="13">
        <v>0</v>
      </c>
    </row>
    <row r="164" spans="1:17" hidden="1">
      <c r="A164" s="10" t="s">
        <v>1724</v>
      </c>
      <c r="B164" s="8" t="s">
        <v>1263</v>
      </c>
      <c r="C164" s="8" t="s">
        <v>12</v>
      </c>
      <c r="D164" s="2" t="s">
        <v>44</v>
      </c>
      <c r="E164" s="8" t="s">
        <v>1374</v>
      </c>
      <c r="F164" s="8" t="s">
        <v>1375</v>
      </c>
      <c r="G164" s="2"/>
      <c r="H164" s="2">
        <v>8.0399999999999991</v>
      </c>
      <c r="I164" s="2">
        <v>0.47920000000000001</v>
      </c>
      <c r="J164" s="2">
        <v>1.0982000000000001</v>
      </c>
      <c r="K164" s="2"/>
      <c r="L164" s="2">
        <v>818</v>
      </c>
      <c r="M164" s="2" t="s">
        <v>1426</v>
      </c>
      <c r="N164" s="2" t="s">
        <v>1725</v>
      </c>
      <c r="O164" s="8"/>
      <c r="P164" s="2">
        <v>48</v>
      </c>
      <c r="Q164" s="12">
        <v>12.14</v>
      </c>
    </row>
    <row r="165" spans="1:17" hidden="1">
      <c r="A165" s="11" t="s">
        <v>1726</v>
      </c>
      <c r="B165" s="9" t="s">
        <v>87</v>
      </c>
      <c r="C165" s="9" t="s">
        <v>28</v>
      </c>
      <c r="D165" s="3" t="s">
        <v>1360</v>
      </c>
      <c r="E165" s="9" t="s">
        <v>1374</v>
      </c>
      <c r="F165" s="9" t="s">
        <v>1390</v>
      </c>
      <c r="G165" s="3">
        <v>7.25</v>
      </c>
      <c r="H165" s="3">
        <v>8.56</v>
      </c>
      <c r="I165" s="3">
        <v>0.12709999999999999</v>
      </c>
      <c r="J165" s="3">
        <v>0.2291</v>
      </c>
      <c r="K165" s="3" t="s">
        <v>1395</v>
      </c>
      <c r="L165" s="3">
        <v>861</v>
      </c>
      <c r="M165" s="3" t="s">
        <v>1396</v>
      </c>
      <c r="N165" s="3" t="s">
        <v>1727</v>
      </c>
      <c r="O165" s="9" t="s">
        <v>1728</v>
      </c>
      <c r="P165" s="3">
        <v>36</v>
      </c>
      <c r="Q165" s="13">
        <v>1.39</v>
      </c>
    </row>
    <row r="166" spans="1:17" hidden="1">
      <c r="A166" s="10" t="s">
        <v>1729</v>
      </c>
      <c r="B166" s="8" t="s">
        <v>355</v>
      </c>
      <c r="C166" s="8" t="s">
        <v>41</v>
      </c>
      <c r="D166" s="2" t="s">
        <v>1360</v>
      </c>
      <c r="E166" s="8" t="s">
        <v>1411</v>
      </c>
      <c r="F166" s="8" t="s">
        <v>1375</v>
      </c>
      <c r="G166" s="2">
        <v>93.95</v>
      </c>
      <c r="H166" s="2">
        <v>9.85</v>
      </c>
      <c r="I166" s="2">
        <v>0.97230000000000005</v>
      </c>
      <c r="J166" s="2">
        <v>3.0249000000000001</v>
      </c>
      <c r="K166" s="2" t="s">
        <v>1385</v>
      </c>
      <c r="L166" s="2">
        <v>576</v>
      </c>
      <c r="M166" s="2" t="s">
        <v>1377</v>
      </c>
      <c r="N166" s="2" t="s">
        <v>1730</v>
      </c>
      <c r="O166" s="8" t="s">
        <v>1731</v>
      </c>
      <c r="P166" s="2">
        <v>36</v>
      </c>
      <c r="Q166" s="12">
        <v>0</v>
      </c>
    </row>
    <row r="167" spans="1:17" hidden="1">
      <c r="A167" s="11" t="s">
        <v>1732</v>
      </c>
      <c r="B167" s="9" t="s">
        <v>175</v>
      </c>
      <c r="C167" s="9" t="s">
        <v>24</v>
      </c>
      <c r="D167" s="3" t="s">
        <v>23</v>
      </c>
      <c r="E167" s="9" t="s">
        <v>1408</v>
      </c>
      <c r="F167" s="9" t="s">
        <v>1384</v>
      </c>
      <c r="G167" s="3">
        <v>7.67</v>
      </c>
      <c r="H167" s="3">
        <v>10.82</v>
      </c>
      <c r="I167" s="3">
        <v>0.1072</v>
      </c>
      <c r="J167" s="3">
        <v>0.35680000000000001</v>
      </c>
      <c r="K167" s="3" t="s">
        <v>1358</v>
      </c>
      <c r="L167" s="3">
        <v>636</v>
      </c>
      <c r="M167" s="3" t="s">
        <v>1403</v>
      </c>
      <c r="N167" s="3" t="s">
        <v>1733</v>
      </c>
      <c r="O167" s="9" t="s">
        <v>1734</v>
      </c>
      <c r="P167" s="3">
        <v>24</v>
      </c>
      <c r="Q167" s="13">
        <v>7.02</v>
      </c>
    </row>
    <row r="168" spans="1:17" hidden="1">
      <c r="A168" s="10" t="s">
        <v>1735</v>
      </c>
      <c r="B168" s="8" t="s">
        <v>1020</v>
      </c>
      <c r="C168" s="8" t="s">
        <v>32</v>
      </c>
      <c r="D168" s="2" t="s">
        <v>1360</v>
      </c>
      <c r="E168" s="8" t="s">
        <v>1408</v>
      </c>
      <c r="F168" s="8" t="s">
        <v>1384</v>
      </c>
      <c r="G168" s="2">
        <v>63.9</v>
      </c>
      <c r="H168" s="2">
        <v>11</v>
      </c>
      <c r="I168" s="2">
        <v>1.1356999999999999</v>
      </c>
      <c r="J168" s="2">
        <v>0.72629999999999995</v>
      </c>
      <c r="K168" s="2" t="s">
        <v>1385</v>
      </c>
      <c r="L168" s="2">
        <v>796</v>
      </c>
      <c r="M168" s="2" t="s">
        <v>1426</v>
      </c>
      <c r="N168" s="2" t="s">
        <v>1736</v>
      </c>
      <c r="O168" s="8"/>
      <c r="P168" s="2">
        <v>180</v>
      </c>
      <c r="Q168" s="12">
        <v>0</v>
      </c>
    </row>
    <row r="169" spans="1:17" hidden="1">
      <c r="A169" s="11" t="s">
        <v>1737</v>
      </c>
      <c r="B169" s="9" t="s">
        <v>620</v>
      </c>
      <c r="C169" s="9" t="s">
        <v>38</v>
      </c>
      <c r="D169" s="3" t="s">
        <v>1360</v>
      </c>
      <c r="E169" s="9" t="s">
        <v>1411</v>
      </c>
      <c r="F169" s="9" t="s">
        <v>1390</v>
      </c>
      <c r="G169" s="3">
        <v>70.760000000000005</v>
      </c>
      <c r="H169" s="3"/>
      <c r="I169" s="3">
        <v>0.37630000000000002</v>
      </c>
      <c r="J169" s="3"/>
      <c r="K169" s="3" t="s">
        <v>1412</v>
      </c>
      <c r="L169" s="3">
        <v>749</v>
      </c>
      <c r="M169" s="3" t="s">
        <v>1386</v>
      </c>
      <c r="N169" s="3" t="s">
        <v>1738</v>
      </c>
      <c r="O169" s="9"/>
      <c r="P169" s="3">
        <v>24</v>
      </c>
      <c r="Q169" s="13">
        <v>52.62</v>
      </c>
    </row>
    <row r="170" spans="1:17" hidden="1">
      <c r="A170" s="10" t="s">
        <v>1739</v>
      </c>
      <c r="B170" s="8" t="s">
        <v>611</v>
      </c>
      <c r="C170" s="8" t="s">
        <v>35</v>
      </c>
      <c r="D170" s="2" t="s">
        <v>31</v>
      </c>
      <c r="E170" s="8" t="s">
        <v>1389</v>
      </c>
      <c r="F170" s="8" t="s">
        <v>1384</v>
      </c>
      <c r="G170" s="2">
        <v>38.200000000000003</v>
      </c>
      <c r="H170" s="2">
        <v>10.119999999999999</v>
      </c>
      <c r="I170" s="2">
        <v>0.60660000000000003</v>
      </c>
      <c r="J170" s="2">
        <v>0.4133</v>
      </c>
      <c r="K170" s="2" t="s">
        <v>1412</v>
      </c>
      <c r="L170" s="2">
        <v>731</v>
      </c>
      <c r="M170" s="2" t="s">
        <v>1386</v>
      </c>
      <c r="N170" s="2" t="s">
        <v>1740</v>
      </c>
      <c r="O170" s="8"/>
      <c r="P170" s="2">
        <v>180</v>
      </c>
      <c r="Q170" s="12">
        <v>14.13</v>
      </c>
    </row>
    <row r="171" spans="1:17">
      <c r="A171" s="11" t="s">
        <v>1741</v>
      </c>
      <c r="B171" s="9" t="s">
        <v>1134</v>
      </c>
      <c r="C171" s="9" t="s">
        <v>32</v>
      </c>
      <c r="D171" s="3" t="s">
        <v>31</v>
      </c>
      <c r="E171" s="9" t="s">
        <v>1380</v>
      </c>
      <c r="F171" s="9" t="s">
        <v>1384</v>
      </c>
      <c r="G171" s="3">
        <v>84.85</v>
      </c>
      <c r="H171" s="3">
        <v>10.16</v>
      </c>
      <c r="I171" s="3">
        <v>1.1107</v>
      </c>
      <c r="J171" s="3">
        <v>2.1585000000000001</v>
      </c>
      <c r="K171" s="3"/>
      <c r="L171" s="3">
        <v>559</v>
      </c>
      <c r="M171" s="3" t="s">
        <v>1403</v>
      </c>
      <c r="N171" s="3" t="s">
        <v>1742</v>
      </c>
      <c r="O171" s="9" t="s">
        <v>1743</v>
      </c>
      <c r="P171" s="3">
        <v>48</v>
      </c>
      <c r="Q171" s="13">
        <v>31.68</v>
      </c>
    </row>
    <row r="172" spans="1:17" hidden="1">
      <c r="A172" s="10" t="s">
        <v>1744</v>
      </c>
      <c r="B172" s="8" t="s">
        <v>1229</v>
      </c>
      <c r="C172" s="8" t="s">
        <v>35</v>
      </c>
      <c r="D172" s="2" t="s">
        <v>10</v>
      </c>
      <c r="E172" s="8" t="s">
        <v>1389</v>
      </c>
      <c r="F172" s="8" t="s">
        <v>1384</v>
      </c>
      <c r="G172" s="2">
        <v>63.8</v>
      </c>
      <c r="H172" s="2">
        <v>9.75</v>
      </c>
      <c r="I172" s="2">
        <v>0.40679999999999999</v>
      </c>
      <c r="J172" s="2">
        <v>0.60519999999999996</v>
      </c>
      <c r="K172" s="2" t="s">
        <v>1395</v>
      </c>
      <c r="L172" s="2">
        <v>671</v>
      </c>
      <c r="M172" s="2" t="s">
        <v>1386</v>
      </c>
      <c r="N172" s="2" t="s">
        <v>1745</v>
      </c>
      <c r="O172" s="8"/>
      <c r="P172" s="2">
        <v>240</v>
      </c>
      <c r="Q172" s="12">
        <v>10.62</v>
      </c>
    </row>
    <row r="173" spans="1:17" hidden="1">
      <c r="A173" s="11" t="s">
        <v>1746</v>
      </c>
      <c r="B173" s="9" t="s">
        <v>1053</v>
      </c>
      <c r="C173" s="9" t="s">
        <v>20</v>
      </c>
      <c r="D173" s="3" t="s">
        <v>1360</v>
      </c>
      <c r="E173" s="9" t="s">
        <v>1400</v>
      </c>
      <c r="F173" s="9" t="s">
        <v>1384</v>
      </c>
      <c r="G173" s="3">
        <v>60.98</v>
      </c>
      <c r="H173" s="3">
        <v>13.84</v>
      </c>
      <c r="I173" s="3">
        <v>1.1900999999999999</v>
      </c>
      <c r="J173" s="3">
        <v>1.6615</v>
      </c>
      <c r="K173" s="3" t="s">
        <v>1412</v>
      </c>
      <c r="L173" s="3">
        <v>596</v>
      </c>
      <c r="M173" s="3" t="s">
        <v>1377</v>
      </c>
      <c r="N173" s="3" t="s">
        <v>1747</v>
      </c>
      <c r="O173" s="9" t="s">
        <v>728</v>
      </c>
      <c r="P173" s="3">
        <v>48</v>
      </c>
      <c r="Q173" s="13">
        <v>26.74</v>
      </c>
    </row>
    <row r="174" spans="1:17" hidden="1">
      <c r="A174" s="10" t="s">
        <v>1748</v>
      </c>
      <c r="B174" s="8" t="s">
        <v>782</v>
      </c>
      <c r="C174" s="8" t="s">
        <v>41</v>
      </c>
      <c r="D174" s="2" t="s">
        <v>44</v>
      </c>
      <c r="E174" s="8" t="s">
        <v>1389</v>
      </c>
      <c r="F174" s="8" t="s">
        <v>1375</v>
      </c>
      <c r="G174" s="2">
        <v>2.96</v>
      </c>
      <c r="H174" s="2">
        <v>16.89</v>
      </c>
      <c r="I174" s="2">
        <v>4.8500000000000001E-2</v>
      </c>
      <c r="J174" s="2">
        <v>7.3400000000000007E-2</v>
      </c>
      <c r="K174" s="2" t="s">
        <v>1358</v>
      </c>
      <c r="L174" s="2">
        <v>828</v>
      </c>
      <c r="M174" s="2" t="s">
        <v>1403</v>
      </c>
      <c r="N174" s="2" t="s">
        <v>1612</v>
      </c>
      <c r="O174" s="8" t="s">
        <v>1749</v>
      </c>
      <c r="P174" s="2">
        <v>60</v>
      </c>
      <c r="Q174" s="12">
        <v>2.12</v>
      </c>
    </row>
    <row r="175" spans="1:17" hidden="1">
      <c r="A175" s="11" t="s">
        <v>1750</v>
      </c>
      <c r="B175" s="9" t="s">
        <v>716</v>
      </c>
      <c r="C175" s="9" t="s">
        <v>24</v>
      </c>
      <c r="D175" s="3" t="s">
        <v>44</v>
      </c>
      <c r="E175" s="9" t="s">
        <v>1411</v>
      </c>
      <c r="F175" s="9" t="s">
        <v>1390</v>
      </c>
      <c r="G175" s="3">
        <v>48.6</v>
      </c>
      <c r="H175" s="3">
        <v>15.36</v>
      </c>
      <c r="I175" s="3">
        <v>0.38569999999999999</v>
      </c>
      <c r="J175" s="3">
        <v>1.3614999999999999</v>
      </c>
      <c r="K175" s="3" t="s">
        <v>1385</v>
      </c>
      <c r="L175" s="3">
        <v>659</v>
      </c>
      <c r="M175" s="3" t="s">
        <v>1396</v>
      </c>
      <c r="N175" s="3" t="s">
        <v>1482</v>
      </c>
      <c r="O175" s="9" t="s">
        <v>1751</v>
      </c>
      <c r="P175" s="3">
        <v>48</v>
      </c>
      <c r="Q175" s="13">
        <v>0</v>
      </c>
    </row>
    <row r="176" spans="1:17" hidden="1">
      <c r="A176" s="10" t="s">
        <v>1752</v>
      </c>
      <c r="B176" s="8" t="s">
        <v>1295</v>
      </c>
      <c r="C176" s="8" t="s">
        <v>32</v>
      </c>
      <c r="D176" s="2" t="s">
        <v>44</v>
      </c>
      <c r="E176" s="8" t="s">
        <v>1374</v>
      </c>
      <c r="F176" s="8" t="s">
        <v>1375</v>
      </c>
      <c r="G176" s="2">
        <v>39.020000000000003</v>
      </c>
      <c r="H176" s="2">
        <v>18.36</v>
      </c>
      <c r="I176" s="2">
        <v>0.23680000000000001</v>
      </c>
      <c r="J176" s="2">
        <v>3.5840000000000001</v>
      </c>
      <c r="K176" s="2" t="s">
        <v>1385</v>
      </c>
      <c r="L176" s="2">
        <v>897</v>
      </c>
      <c r="M176" s="2" t="s">
        <v>1377</v>
      </c>
      <c r="N176" s="2" t="s">
        <v>259</v>
      </c>
      <c r="O176" s="8" t="s">
        <v>1753</v>
      </c>
      <c r="P176" s="2">
        <v>12</v>
      </c>
      <c r="Q176" s="12">
        <v>0</v>
      </c>
    </row>
    <row r="177" spans="1:17" hidden="1">
      <c r="A177" s="11" t="s">
        <v>1754</v>
      </c>
      <c r="B177" s="9" t="s">
        <v>1108</v>
      </c>
      <c r="C177" s="9" t="s">
        <v>28</v>
      </c>
      <c r="D177" s="3" t="s">
        <v>23</v>
      </c>
      <c r="E177" s="9" t="s">
        <v>1374</v>
      </c>
      <c r="F177" s="9" t="s">
        <v>1375</v>
      </c>
      <c r="G177" s="3">
        <v>63.86</v>
      </c>
      <c r="H177" s="3">
        <v>8.1300000000000008</v>
      </c>
      <c r="I177" s="3">
        <v>0.68840000000000001</v>
      </c>
      <c r="J177" s="3">
        <v>0.7792</v>
      </c>
      <c r="K177" s="3" t="s">
        <v>1395</v>
      </c>
      <c r="L177" s="3">
        <v>714</v>
      </c>
      <c r="M177" s="3" t="s">
        <v>1386</v>
      </c>
      <c r="N177" s="3" t="s">
        <v>1755</v>
      </c>
      <c r="O177" s="9"/>
      <c r="P177" s="3">
        <v>120</v>
      </c>
      <c r="Q177" s="13">
        <v>8.26</v>
      </c>
    </row>
    <row r="178" spans="1:17" hidden="1">
      <c r="A178" s="10" t="s">
        <v>1756</v>
      </c>
      <c r="B178" s="8" t="s">
        <v>1000</v>
      </c>
      <c r="C178" s="8" t="s">
        <v>7</v>
      </c>
      <c r="D178" s="2" t="s">
        <v>1360</v>
      </c>
      <c r="E178" s="8" t="s">
        <v>1408</v>
      </c>
      <c r="F178" s="8" t="s">
        <v>1390</v>
      </c>
      <c r="G178" s="2">
        <v>46.09</v>
      </c>
      <c r="H178" s="2">
        <v>10.3</v>
      </c>
      <c r="I178" s="2">
        <v>0.64670000000000005</v>
      </c>
      <c r="J178" s="2">
        <v>1.4937</v>
      </c>
      <c r="K178" s="2" t="s">
        <v>1385</v>
      </c>
      <c r="L178" s="2">
        <v>621</v>
      </c>
      <c r="M178" s="2" t="s">
        <v>1396</v>
      </c>
      <c r="N178" s="2" t="s">
        <v>1757</v>
      </c>
      <c r="O178" s="8" t="s">
        <v>1413</v>
      </c>
      <c r="P178" s="2">
        <v>36</v>
      </c>
      <c r="Q178" s="12">
        <v>0</v>
      </c>
    </row>
    <row r="179" spans="1:17" hidden="1">
      <c r="A179" s="11" t="s">
        <v>1758</v>
      </c>
      <c r="B179" s="9" t="s">
        <v>1033</v>
      </c>
      <c r="C179" s="9" t="s">
        <v>41</v>
      </c>
      <c r="D179" s="3" t="s">
        <v>10</v>
      </c>
      <c r="E179" s="9" t="s">
        <v>1411</v>
      </c>
      <c r="F179" s="9" t="s">
        <v>1384</v>
      </c>
      <c r="G179" s="3">
        <v>87.72</v>
      </c>
      <c r="H179" s="3">
        <v>12.2</v>
      </c>
      <c r="I179" s="3">
        <v>1.3489</v>
      </c>
      <c r="J179" s="3">
        <v>0.97809999999999997</v>
      </c>
      <c r="K179" s="3" t="s">
        <v>1358</v>
      </c>
      <c r="L179" s="3">
        <v>552</v>
      </c>
      <c r="M179" s="3" t="s">
        <v>1381</v>
      </c>
      <c r="N179" s="3" t="s">
        <v>1759</v>
      </c>
      <c r="O179" s="9"/>
      <c r="P179" s="3">
        <v>240</v>
      </c>
      <c r="Q179" s="13">
        <v>52.47</v>
      </c>
    </row>
    <row r="180" spans="1:17" hidden="1">
      <c r="A180" s="10" t="s">
        <v>1760</v>
      </c>
      <c r="B180" s="8" t="s">
        <v>1295</v>
      </c>
      <c r="C180" s="8" t="s">
        <v>12</v>
      </c>
      <c r="D180" s="2" t="s">
        <v>10</v>
      </c>
      <c r="E180" s="8" t="s">
        <v>1374</v>
      </c>
      <c r="F180" s="8" t="s">
        <v>1390</v>
      </c>
      <c r="G180" s="2">
        <v>77.89</v>
      </c>
      <c r="H180" s="2">
        <v>9.07</v>
      </c>
      <c r="I180" s="2">
        <v>1.2642</v>
      </c>
      <c r="J180" s="2">
        <v>0.98960000000000004</v>
      </c>
      <c r="K180" s="2" t="s">
        <v>1412</v>
      </c>
      <c r="L180" s="2">
        <v>897</v>
      </c>
      <c r="M180" s="2" t="s">
        <v>1396</v>
      </c>
      <c r="N180" s="2" t="s">
        <v>1632</v>
      </c>
      <c r="O180" s="8" t="s">
        <v>1713</v>
      </c>
      <c r="P180" s="2">
        <v>120</v>
      </c>
      <c r="Q180" s="12">
        <v>40.340000000000003</v>
      </c>
    </row>
    <row r="181" spans="1:17" hidden="1">
      <c r="A181" s="11" t="s">
        <v>1761</v>
      </c>
      <c r="B181" s="9" t="s">
        <v>666</v>
      </c>
      <c r="C181" s="9" t="s">
        <v>38</v>
      </c>
      <c r="D181" s="3" t="s">
        <v>44</v>
      </c>
      <c r="E181" s="9" t="s">
        <v>1374</v>
      </c>
      <c r="F181" s="9" t="s">
        <v>1375</v>
      </c>
      <c r="G181" s="3">
        <v>73.569999999999993</v>
      </c>
      <c r="H181" s="3">
        <v>11.62</v>
      </c>
      <c r="I181" s="3">
        <v>1.1448</v>
      </c>
      <c r="J181" s="3">
        <v>1.9237</v>
      </c>
      <c r="K181" s="3" t="s">
        <v>1376</v>
      </c>
      <c r="L181" s="3">
        <v>651</v>
      </c>
      <c r="M181" s="3" t="s">
        <v>1386</v>
      </c>
      <c r="N181" s="3" t="s">
        <v>1762</v>
      </c>
      <c r="O181" s="9"/>
      <c r="P181" s="3">
        <v>48</v>
      </c>
      <c r="Q181" s="13">
        <v>66.67</v>
      </c>
    </row>
    <row r="182" spans="1:17" hidden="1">
      <c r="A182" s="10" t="s">
        <v>1763</v>
      </c>
      <c r="B182" s="8" t="s">
        <v>350</v>
      </c>
      <c r="C182" s="8" t="s">
        <v>20</v>
      </c>
      <c r="D182" s="2" t="s">
        <v>10</v>
      </c>
      <c r="E182" s="8" t="s">
        <v>1374</v>
      </c>
      <c r="F182" s="8" t="s">
        <v>1384</v>
      </c>
      <c r="G182" s="2">
        <v>81.11</v>
      </c>
      <c r="H182" s="2">
        <v>18.309999999999999</v>
      </c>
      <c r="I182" s="2">
        <v>1.466</v>
      </c>
      <c r="J182" s="2">
        <v>1.3243</v>
      </c>
      <c r="K182" s="2" t="s">
        <v>1358</v>
      </c>
      <c r="L182" s="2">
        <v>754</v>
      </c>
      <c r="M182" s="2" t="s">
        <v>1396</v>
      </c>
      <c r="N182" s="2" t="s">
        <v>1443</v>
      </c>
      <c r="O182" s="8" t="s">
        <v>1718</v>
      </c>
      <c r="P182" s="2">
        <v>180</v>
      </c>
      <c r="Q182" s="12">
        <v>28.32</v>
      </c>
    </row>
    <row r="183" spans="1:17" hidden="1">
      <c r="A183" s="11" t="s">
        <v>1764</v>
      </c>
      <c r="B183" s="9" t="s">
        <v>568</v>
      </c>
      <c r="C183" s="9" t="s">
        <v>7</v>
      </c>
      <c r="D183" s="3" t="s">
        <v>23</v>
      </c>
      <c r="E183" s="9" t="s">
        <v>1389</v>
      </c>
      <c r="F183" s="9" t="s">
        <v>1375</v>
      </c>
      <c r="G183" s="3"/>
      <c r="H183" s="3">
        <v>7.6</v>
      </c>
      <c r="I183" s="3">
        <v>0.44080000000000003</v>
      </c>
      <c r="J183" s="3">
        <v>4.2560000000000002</v>
      </c>
      <c r="K183" s="3" t="s">
        <v>1358</v>
      </c>
      <c r="L183" s="3">
        <v>828</v>
      </c>
      <c r="M183" s="3" t="s">
        <v>1396</v>
      </c>
      <c r="N183" s="3" t="s">
        <v>1765</v>
      </c>
      <c r="O183" s="9" t="s">
        <v>488</v>
      </c>
      <c r="P183" s="3">
        <v>12</v>
      </c>
      <c r="Q183" s="13">
        <v>26.67</v>
      </c>
    </row>
    <row r="184" spans="1:17" hidden="1">
      <c r="A184" s="10" t="s">
        <v>1766</v>
      </c>
      <c r="B184" s="8" t="s">
        <v>1338</v>
      </c>
      <c r="C184" s="8" t="s">
        <v>24</v>
      </c>
      <c r="D184" s="2" t="s">
        <v>44</v>
      </c>
      <c r="E184" s="8" t="s">
        <v>1400</v>
      </c>
      <c r="F184" s="8" t="s">
        <v>1375</v>
      </c>
      <c r="G184" s="2">
        <v>60.83</v>
      </c>
      <c r="H184" s="2">
        <v>15</v>
      </c>
      <c r="I184" s="2">
        <v>0.61719999999999997</v>
      </c>
      <c r="J184" s="2">
        <v>1.1738</v>
      </c>
      <c r="K184" s="2" t="s">
        <v>1395</v>
      </c>
      <c r="L184" s="2">
        <v>644</v>
      </c>
      <c r="M184" s="2" t="s">
        <v>1426</v>
      </c>
      <c r="N184" s="2" t="s">
        <v>1767</v>
      </c>
      <c r="O184" s="8"/>
      <c r="P184" s="2">
        <v>84</v>
      </c>
      <c r="Q184" s="12">
        <v>25.65</v>
      </c>
    </row>
    <row r="185" spans="1:17" hidden="1">
      <c r="A185" s="11" t="s">
        <v>1768</v>
      </c>
      <c r="B185" s="9" t="s">
        <v>553</v>
      </c>
      <c r="C185" s="9" t="s">
        <v>12</v>
      </c>
      <c r="D185" s="3" t="s">
        <v>10</v>
      </c>
      <c r="E185" s="9" t="s">
        <v>1400</v>
      </c>
      <c r="F185" s="9" t="s">
        <v>1390</v>
      </c>
      <c r="G185" s="3">
        <v>40.78</v>
      </c>
      <c r="H185" s="3">
        <v>17.68</v>
      </c>
      <c r="I185" s="3">
        <v>0.21959999999999999</v>
      </c>
      <c r="J185" s="3">
        <v>2.0295999999999998</v>
      </c>
      <c r="K185" s="3" t="s">
        <v>1358</v>
      </c>
      <c r="L185" s="3">
        <v>860</v>
      </c>
      <c r="M185" s="3" t="s">
        <v>1426</v>
      </c>
      <c r="N185" s="3" t="s">
        <v>1769</v>
      </c>
      <c r="O185" s="9"/>
      <c r="P185" s="3">
        <v>24</v>
      </c>
      <c r="Q185" s="13">
        <v>16.850000000000001</v>
      </c>
    </row>
    <row r="186" spans="1:17" hidden="1">
      <c r="A186" s="10" t="s">
        <v>1770</v>
      </c>
      <c r="B186" s="8" t="s">
        <v>743</v>
      </c>
      <c r="C186" s="8" t="s">
        <v>38</v>
      </c>
      <c r="D186" s="2" t="s">
        <v>44</v>
      </c>
      <c r="E186" s="8" t="s">
        <v>1374</v>
      </c>
      <c r="F186" s="8" t="s">
        <v>1384</v>
      </c>
      <c r="G186" s="2">
        <v>1.31</v>
      </c>
      <c r="H186" s="2">
        <v>17.86</v>
      </c>
      <c r="I186" s="2">
        <v>1.29E-2</v>
      </c>
      <c r="J186" s="2">
        <v>2.7400000000000001E-2</v>
      </c>
      <c r="K186" s="2" t="s">
        <v>1385</v>
      </c>
      <c r="L186" s="2">
        <v>556</v>
      </c>
      <c r="M186" s="2" t="s">
        <v>1381</v>
      </c>
      <c r="N186" s="2" t="s">
        <v>1516</v>
      </c>
      <c r="O186" s="8"/>
      <c r="P186" s="2">
        <v>84</v>
      </c>
      <c r="Q186" s="12">
        <v>0</v>
      </c>
    </row>
    <row r="187" spans="1:17">
      <c r="A187" s="11" t="s">
        <v>1771</v>
      </c>
      <c r="B187" s="9" t="s">
        <v>755</v>
      </c>
      <c r="C187" s="9" t="s">
        <v>32</v>
      </c>
      <c r="D187" s="3" t="s">
        <v>23</v>
      </c>
      <c r="E187" s="9" t="s">
        <v>1380</v>
      </c>
      <c r="F187" s="9" t="s">
        <v>1375</v>
      </c>
      <c r="G187" s="3">
        <v>43.36</v>
      </c>
      <c r="H187" s="3">
        <v>17.739999999999998</v>
      </c>
      <c r="I187" s="3">
        <v>0.85870000000000002</v>
      </c>
      <c r="J187" s="3">
        <v>2.1593</v>
      </c>
      <c r="K187" s="3" t="s">
        <v>1376</v>
      </c>
      <c r="L187" s="3">
        <v>580</v>
      </c>
      <c r="M187" s="3" t="s">
        <v>1426</v>
      </c>
      <c r="N187" s="3" t="s">
        <v>1772</v>
      </c>
      <c r="O187" s="9"/>
      <c r="P187" s="3">
        <v>24</v>
      </c>
      <c r="Q187" s="13">
        <v>30.58</v>
      </c>
    </row>
    <row r="188" spans="1:17" hidden="1">
      <c r="A188" s="10" t="s">
        <v>1773</v>
      </c>
      <c r="B188" s="8" t="s">
        <v>1123</v>
      </c>
      <c r="C188" s="8" t="s">
        <v>38</v>
      </c>
      <c r="D188" s="2" t="s">
        <v>10</v>
      </c>
      <c r="E188" s="8" t="s">
        <v>1389</v>
      </c>
      <c r="F188" s="8" t="s">
        <v>1375</v>
      </c>
      <c r="G188" s="2">
        <v>79.89</v>
      </c>
      <c r="H188" s="2">
        <v>14.9</v>
      </c>
      <c r="I188" s="2">
        <v>1.0569999999999999</v>
      </c>
      <c r="J188" s="2">
        <v>1.1127</v>
      </c>
      <c r="K188" s="2" t="s">
        <v>1395</v>
      </c>
      <c r="L188" s="2">
        <v>870</v>
      </c>
      <c r="M188" s="2" t="s">
        <v>1377</v>
      </c>
      <c r="N188" s="2" t="s">
        <v>1487</v>
      </c>
      <c r="O188" s="8" t="s">
        <v>1774</v>
      </c>
      <c r="P188" s="2">
        <v>180</v>
      </c>
      <c r="Q188" s="12">
        <v>52.99</v>
      </c>
    </row>
    <row r="189" spans="1:17" hidden="1">
      <c r="A189" s="11" t="s">
        <v>1775</v>
      </c>
      <c r="B189" s="9" t="s">
        <v>1087</v>
      </c>
      <c r="C189" s="9" t="s">
        <v>12</v>
      </c>
      <c r="D189" s="3" t="s">
        <v>10</v>
      </c>
      <c r="E189" s="9" t="s">
        <v>1400</v>
      </c>
      <c r="F189" s="9" t="s">
        <v>1390</v>
      </c>
      <c r="G189" s="3">
        <v>3.89</v>
      </c>
      <c r="H189" s="3">
        <v>11.09</v>
      </c>
      <c r="I189" s="3">
        <v>4.1799999999999997E-2</v>
      </c>
      <c r="J189" s="3">
        <v>8.48E-2</v>
      </c>
      <c r="K189" s="3" t="s">
        <v>1395</v>
      </c>
      <c r="L189" s="3">
        <v>686</v>
      </c>
      <c r="M189" s="3" t="s">
        <v>1381</v>
      </c>
      <c r="N189" s="3" t="s">
        <v>1776</v>
      </c>
      <c r="O189" s="9"/>
      <c r="P189" s="3">
        <v>60</v>
      </c>
      <c r="Q189" s="13">
        <v>2.59</v>
      </c>
    </row>
    <row r="190" spans="1:17" hidden="1">
      <c r="A190" s="10" t="s">
        <v>1777</v>
      </c>
      <c r="B190" s="8" t="s">
        <v>985</v>
      </c>
      <c r="C190" s="8" t="s">
        <v>16</v>
      </c>
      <c r="D190" s="2" t="s">
        <v>23</v>
      </c>
      <c r="E190" s="8" t="s">
        <v>1374</v>
      </c>
      <c r="F190" s="8" t="s">
        <v>1390</v>
      </c>
      <c r="G190" s="2">
        <v>49.7</v>
      </c>
      <c r="H190" s="2">
        <v>11.16</v>
      </c>
      <c r="I190" s="2">
        <v>0.4153</v>
      </c>
      <c r="J190" s="2">
        <v>2.3201000000000001</v>
      </c>
      <c r="K190" s="2" t="s">
        <v>1412</v>
      </c>
      <c r="L190" s="2">
        <v>829</v>
      </c>
      <c r="M190" s="2" t="s">
        <v>1377</v>
      </c>
      <c r="N190" s="2" t="s">
        <v>1742</v>
      </c>
      <c r="O190" s="8" t="s">
        <v>267</v>
      </c>
      <c r="P190" s="2">
        <v>24</v>
      </c>
      <c r="Q190" s="12">
        <v>32.1</v>
      </c>
    </row>
    <row r="191" spans="1:17" hidden="1">
      <c r="A191" s="11" t="s">
        <v>1778</v>
      </c>
      <c r="B191" s="9" t="s">
        <v>1153</v>
      </c>
      <c r="C191" s="9" t="s">
        <v>20</v>
      </c>
      <c r="D191" s="3" t="s">
        <v>1360</v>
      </c>
      <c r="E191" s="9" t="s">
        <v>1408</v>
      </c>
      <c r="F191" s="9" t="s">
        <v>1384</v>
      </c>
      <c r="G191" s="3">
        <v>29.81</v>
      </c>
      <c r="H191" s="3">
        <v>11.24</v>
      </c>
      <c r="I191" s="3">
        <v>0.41389999999999999</v>
      </c>
      <c r="J191" s="3">
        <v>0.77390000000000003</v>
      </c>
      <c r="K191" s="3" t="s">
        <v>1385</v>
      </c>
      <c r="L191" s="3">
        <v>742</v>
      </c>
      <c r="M191" s="3" t="s">
        <v>1403</v>
      </c>
      <c r="N191" s="3" t="s">
        <v>622</v>
      </c>
      <c r="O191" s="9" t="s">
        <v>1779</v>
      </c>
      <c r="P191" s="3">
        <v>48</v>
      </c>
      <c r="Q191" s="13">
        <v>0</v>
      </c>
    </row>
    <row r="192" spans="1:17">
      <c r="A192" s="10" t="s">
        <v>1780</v>
      </c>
      <c r="B192" s="8" t="s">
        <v>876</v>
      </c>
      <c r="C192" s="8" t="s">
        <v>7</v>
      </c>
      <c r="D192" s="2" t="s">
        <v>31</v>
      </c>
      <c r="E192" s="8" t="s">
        <v>1380</v>
      </c>
      <c r="F192" s="8" t="s">
        <v>1390</v>
      </c>
      <c r="G192" s="2">
        <v>54.02</v>
      </c>
      <c r="H192" s="2">
        <v>18.28</v>
      </c>
      <c r="I192" s="2">
        <v>0.52910000000000001</v>
      </c>
      <c r="J192" s="2">
        <v>1.1443000000000001</v>
      </c>
      <c r="K192" s="2" t="s">
        <v>1395</v>
      </c>
      <c r="L192" s="2">
        <v>740</v>
      </c>
      <c r="M192" s="2" t="s">
        <v>1403</v>
      </c>
      <c r="N192" s="2" t="s">
        <v>1452</v>
      </c>
      <c r="O192" s="8" t="s">
        <v>83</v>
      </c>
      <c r="P192" s="2">
        <v>84</v>
      </c>
      <c r="Q192" s="12">
        <v>23.55</v>
      </c>
    </row>
    <row r="193" spans="1:17" hidden="1">
      <c r="A193" s="11" t="s">
        <v>1781</v>
      </c>
      <c r="B193" s="9" t="s">
        <v>291</v>
      </c>
      <c r="C193" s="9" t="s">
        <v>24</v>
      </c>
      <c r="D193" s="3" t="s">
        <v>1360</v>
      </c>
      <c r="E193" s="9" t="s">
        <v>1400</v>
      </c>
      <c r="F193" s="9" t="s">
        <v>1390</v>
      </c>
      <c r="G193" s="3">
        <v>46.12</v>
      </c>
      <c r="H193" s="3">
        <v>9.1</v>
      </c>
      <c r="I193" s="3">
        <v>0.69089999999999996</v>
      </c>
      <c r="J193" s="3">
        <v>4.0354000000000001</v>
      </c>
      <c r="K193" s="3" t="s">
        <v>1358</v>
      </c>
      <c r="L193" s="3">
        <v>823</v>
      </c>
      <c r="M193" s="3" t="s">
        <v>1426</v>
      </c>
      <c r="N193" s="3" t="s">
        <v>1069</v>
      </c>
      <c r="O193" s="9"/>
      <c r="P193" s="3">
        <v>12</v>
      </c>
      <c r="Q193" s="13">
        <v>24.31</v>
      </c>
    </row>
    <row r="194" spans="1:17" hidden="1">
      <c r="A194" s="10" t="s">
        <v>1782</v>
      </c>
      <c r="B194" s="8" t="s">
        <v>1205</v>
      </c>
      <c r="C194" s="8" t="s">
        <v>41</v>
      </c>
      <c r="D194" s="2" t="s">
        <v>44</v>
      </c>
      <c r="E194" s="8" t="s">
        <v>1374</v>
      </c>
      <c r="F194" s="8" t="s">
        <v>1384</v>
      </c>
      <c r="G194" s="2">
        <v>50.01</v>
      </c>
      <c r="H194" s="2">
        <v>11.64</v>
      </c>
      <c r="I194" s="2">
        <v>0.98609999999999998</v>
      </c>
      <c r="J194" s="2">
        <v>0.87319999999999998</v>
      </c>
      <c r="K194" s="2" t="s">
        <v>1395</v>
      </c>
      <c r="L194" s="2">
        <v>863</v>
      </c>
      <c r="M194" s="2" t="s">
        <v>1381</v>
      </c>
      <c r="N194" s="2" t="s">
        <v>270</v>
      </c>
      <c r="O194" s="8"/>
      <c r="P194" s="2">
        <v>84</v>
      </c>
      <c r="Q194" s="12">
        <v>41.05</v>
      </c>
    </row>
    <row r="195" spans="1:17" hidden="1">
      <c r="A195" s="11" t="s">
        <v>1783</v>
      </c>
      <c r="B195" s="9" t="s">
        <v>1068</v>
      </c>
      <c r="C195" s="9" t="s">
        <v>7</v>
      </c>
      <c r="D195" s="3" t="s">
        <v>1360</v>
      </c>
      <c r="E195" s="9" t="s">
        <v>1400</v>
      </c>
      <c r="F195" s="9" t="s">
        <v>1390</v>
      </c>
      <c r="G195" s="3">
        <v>39.79</v>
      </c>
      <c r="H195" s="3">
        <v>14.75</v>
      </c>
      <c r="I195" s="3">
        <v>0.70540000000000003</v>
      </c>
      <c r="J195" s="3">
        <v>3.5867</v>
      </c>
      <c r="K195" s="3" t="s">
        <v>1358</v>
      </c>
      <c r="L195" s="3">
        <v>690</v>
      </c>
      <c r="M195" s="3" t="s">
        <v>1377</v>
      </c>
      <c r="N195" s="3" t="s">
        <v>1784</v>
      </c>
      <c r="O195" s="9" t="s">
        <v>1664</v>
      </c>
      <c r="P195" s="3">
        <v>12</v>
      </c>
      <c r="Q195" s="13">
        <v>26.91</v>
      </c>
    </row>
    <row r="196" spans="1:17" hidden="1">
      <c r="A196" s="10" t="s">
        <v>1785</v>
      </c>
      <c r="B196" s="8" t="s">
        <v>633</v>
      </c>
      <c r="C196" s="8" t="s">
        <v>12</v>
      </c>
      <c r="D196" s="2" t="s">
        <v>23</v>
      </c>
      <c r="E196" s="8" t="s">
        <v>1374</v>
      </c>
      <c r="F196" s="8" t="s">
        <v>1375</v>
      </c>
      <c r="G196" s="2">
        <v>28.95</v>
      </c>
      <c r="H196" s="2">
        <v>15.21</v>
      </c>
      <c r="I196" s="2">
        <v>0.38269999999999998</v>
      </c>
      <c r="J196" s="2">
        <v>1.4066000000000001</v>
      </c>
      <c r="K196" s="2" t="s">
        <v>1395</v>
      </c>
      <c r="L196" s="2">
        <v>715</v>
      </c>
      <c r="M196" s="2" t="s">
        <v>1403</v>
      </c>
      <c r="N196" s="2" t="s">
        <v>890</v>
      </c>
      <c r="O196" s="8" t="s">
        <v>1637</v>
      </c>
      <c r="P196" s="2">
        <v>24</v>
      </c>
      <c r="Q196" s="12">
        <v>25.89</v>
      </c>
    </row>
    <row r="197" spans="1:17" hidden="1">
      <c r="A197" s="11" t="s">
        <v>1786</v>
      </c>
      <c r="B197" s="9" t="s">
        <v>876</v>
      </c>
      <c r="C197" s="9" t="s">
        <v>16</v>
      </c>
      <c r="D197" s="3" t="s">
        <v>44</v>
      </c>
      <c r="E197" s="9" t="s">
        <v>1374</v>
      </c>
      <c r="F197" s="9" t="s">
        <v>1375</v>
      </c>
      <c r="G197" s="3">
        <v>29.82</v>
      </c>
      <c r="H197" s="3">
        <v>9.9</v>
      </c>
      <c r="I197" s="3">
        <v>0.4839</v>
      </c>
      <c r="J197" s="3">
        <v>2.6202999999999999</v>
      </c>
      <c r="K197" s="3" t="s">
        <v>1412</v>
      </c>
      <c r="L197" s="3">
        <v>740</v>
      </c>
      <c r="M197" s="3" t="s">
        <v>1381</v>
      </c>
      <c r="N197" s="3" t="s">
        <v>1635</v>
      </c>
      <c r="O197" s="9"/>
      <c r="P197" s="3">
        <v>12</v>
      </c>
      <c r="Q197" s="13">
        <v>20.18</v>
      </c>
    </row>
    <row r="198" spans="1:17">
      <c r="A198" s="10" t="s">
        <v>1787</v>
      </c>
      <c r="B198" s="8" t="s">
        <v>1325</v>
      </c>
      <c r="C198" s="8" t="s">
        <v>32</v>
      </c>
      <c r="D198" s="2" t="s">
        <v>1360</v>
      </c>
      <c r="E198" s="8" t="s">
        <v>1380</v>
      </c>
      <c r="F198" s="8" t="s">
        <v>1384</v>
      </c>
      <c r="G198" s="2">
        <v>36.200000000000003</v>
      </c>
      <c r="H198" s="2">
        <v>17.899999999999999</v>
      </c>
      <c r="I198" s="2">
        <v>0.2447</v>
      </c>
      <c r="J198" s="2">
        <v>0.55589999999999995</v>
      </c>
      <c r="K198" s="2" t="s">
        <v>1412</v>
      </c>
      <c r="L198" s="2">
        <v>685</v>
      </c>
      <c r="M198" s="2" t="s">
        <v>1403</v>
      </c>
      <c r="N198" s="2" t="s">
        <v>1540</v>
      </c>
      <c r="O198" s="8" t="s">
        <v>1788</v>
      </c>
      <c r="P198" s="2">
        <v>240</v>
      </c>
      <c r="Q198" s="12">
        <v>22.91</v>
      </c>
    </row>
    <row r="199" spans="1:17" hidden="1">
      <c r="A199" s="11" t="s">
        <v>1789</v>
      </c>
      <c r="B199" s="9" t="s">
        <v>429</v>
      </c>
      <c r="C199" s="9" t="s">
        <v>32</v>
      </c>
      <c r="D199" s="3" t="s">
        <v>44</v>
      </c>
      <c r="E199" s="9" t="s">
        <v>1408</v>
      </c>
      <c r="F199" s="9" t="s">
        <v>1390</v>
      </c>
      <c r="G199" s="3">
        <v>60.02</v>
      </c>
      <c r="H199" s="3">
        <v>15.7</v>
      </c>
      <c r="I199" s="3">
        <v>0.99860000000000004</v>
      </c>
      <c r="J199" s="3">
        <v>2.9302000000000001</v>
      </c>
      <c r="K199" s="3" t="s">
        <v>1376</v>
      </c>
      <c r="L199" s="3">
        <v>882</v>
      </c>
      <c r="M199" s="3" t="s">
        <v>1377</v>
      </c>
      <c r="N199" s="3" t="s">
        <v>1790</v>
      </c>
      <c r="O199" s="9" t="s">
        <v>1791</v>
      </c>
      <c r="P199" s="3">
        <v>24</v>
      </c>
      <c r="Q199" s="13">
        <v>39.33</v>
      </c>
    </row>
    <row r="200" spans="1:17" hidden="1">
      <c r="A200" s="10" t="s">
        <v>1792</v>
      </c>
      <c r="B200" s="8" t="s">
        <v>201</v>
      </c>
      <c r="C200" s="8" t="s">
        <v>12</v>
      </c>
      <c r="D200" s="2" t="s">
        <v>44</v>
      </c>
      <c r="E200" s="8" t="s">
        <v>1374</v>
      </c>
      <c r="F200" s="8" t="s">
        <v>1390</v>
      </c>
      <c r="G200" s="2">
        <v>90.94</v>
      </c>
      <c r="H200" s="2">
        <v>13.96</v>
      </c>
      <c r="I200" s="2">
        <v>1.8015000000000001</v>
      </c>
      <c r="J200" s="2">
        <v>1.2085999999999999</v>
      </c>
      <c r="K200" s="2" t="s">
        <v>1412</v>
      </c>
      <c r="L200" s="2">
        <v>769</v>
      </c>
      <c r="M200" s="2" t="s">
        <v>1381</v>
      </c>
      <c r="N200" s="2" t="s">
        <v>1793</v>
      </c>
      <c r="O200" s="8"/>
      <c r="P200" s="2">
        <v>180</v>
      </c>
      <c r="Q200" s="12">
        <v>70.5</v>
      </c>
    </row>
    <row r="201" spans="1:17" hidden="1">
      <c r="A201" s="11" t="s">
        <v>1794</v>
      </c>
      <c r="B201" s="9" t="s">
        <v>963</v>
      </c>
      <c r="C201" s="9" t="s">
        <v>32</v>
      </c>
      <c r="D201" s="3" t="s">
        <v>31</v>
      </c>
      <c r="E201" s="9" t="s">
        <v>1411</v>
      </c>
      <c r="F201" s="9" t="s">
        <v>1384</v>
      </c>
      <c r="G201" s="3">
        <v>10.84</v>
      </c>
      <c r="H201" s="3">
        <v>17.5</v>
      </c>
      <c r="I201" s="3">
        <v>0.1835</v>
      </c>
      <c r="J201" s="3">
        <v>0.38919999999999999</v>
      </c>
      <c r="K201" s="3" t="s">
        <v>1376</v>
      </c>
      <c r="L201" s="3">
        <v>560</v>
      </c>
      <c r="M201" s="3" t="s">
        <v>1377</v>
      </c>
      <c r="N201" s="3" t="s">
        <v>1441</v>
      </c>
      <c r="O201" s="9" t="s">
        <v>1795</v>
      </c>
      <c r="P201" s="3">
        <v>36</v>
      </c>
      <c r="Q201" s="13">
        <v>1.67</v>
      </c>
    </row>
    <row r="202" spans="1:17" hidden="1">
      <c r="A202" s="10" t="s">
        <v>1796</v>
      </c>
      <c r="B202" s="8" t="s">
        <v>1168</v>
      </c>
      <c r="C202" s="8" t="s">
        <v>12</v>
      </c>
      <c r="D202" s="2" t="s">
        <v>1360</v>
      </c>
      <c r="E202" s="8" t="s">
        <v>1374</v>
      </c>
      <c r="F202" s="8" t="s">
        <v>1384</v>
      </c>
      <c r="G202" s="2">
        <v>18.89</v>
      </c>
      <c r="H202" s="2">
        <v>9.48</v>
      </c>
      <c r="I202" s="2">
        <v>0.25159999999999999</v>
      </c>
      <c r="J202" s="2">
        <v>0.3085</v>
      </c>
      <c r="K202" s="2" t="s">
        <v>1385</v>
      </c>
      <c r="L202" s="2">
        <v>854</v>
      </c>
      <c r="M202" s="2" t="s">
        <v>1396</v>
      </c>
      <c r="N202" s="2" t="s">
        <v>1797</v>
      </c>
      <c r="O202" s="8" t="s">
        <v>1798</v>
      </c>
      <c r="P202" s="2">
        <v>84</v>
      </c>
      <c r="Q202" s="12">
        <v>0</v>
      </c>
    </row>
    <row r="203" spans="1:17">
      <c r="A203" s="11" t="s">
        <v>1799</v>
      </c>
      <c r="B203" s="9" t="s">
        <v>856</v>
      </c>
      <c r="C203" s="9" t="s">
        <v>24</v>
      </c>
      <c r="D203" s="3" t="s">
        <v>10</v>
      </c>
      <c r="E203" s="9" t="s">
        <v>1380</v>
      </c>
      <c r="F203" s="9" t="s">
        <v>1384</v>
      </c>
      <c r="G203" s="3">
        <v>51.11</v>
      </c>
      <c r="H203" s="3">
        <v>13.49</v>
      </c>
      <c r="I203" s="3">
        <v>0.57989999999999997</v>
      </c>
      <c r="J203" s="3">
        <v>4.5768000000000004</v>
      </c>
      <c r="K203" s="3" t="s">
        <v>1395</v>
      </c>
      <c r="L203" s="3">
        <v>596</v>
      </c>
      <c r="M203" s="3" t="s">
        <v>1426</v>
      </c>
      <c r="N203" s="3" t="s">
        <v>1800</v>
      </c>
      <c r="O203" s="9"/>
      <c r="P203" s="3">
        <v>12</v>
      </c>
      <c r="Q203" s="13">
        <v>46.22</v>
      </c>
    </row>
    <row r="204" spans="1:17" hidden="1">
      <c r="A204" s="10" t="s">
        <v>1801</v>
      </c>
      <c r="B204" s="8" t="s">
        <v>979</v>
      </c>
      <c r="C204" s="8" t="s">
        <v>38</v>
      </c>
      <c r="D204" s="2" t="s">
        <v>44</v>
      </c>
      <c r="E204" s="8" t="s">
        <v>1389</v>
      </c>
      <c r="F204" s="8" t="s">
        <v>1390</v>
      </c>
      <c r="G204" s="2">
        <v>49.55</v>
      </c>
      <c r="H204" s="2">
        <v>17.52</v>
      </c>
      <c r="I204" s="2">
        <v>0.98860000000000003</v>
      </c>
      <c r="J204" s="2">
        <v>0.74650000000000005</v>
      </c>
      <c r="K204" s="2" t="s">
        <v>1358</v>
      </c>
      <c r="L204" s="2">
        <v>577</v>
      </c>
      <c r="M204" s="2" t="s">
        <v>1386</v>
      </c>
      <c r="N204" s="2" t="s">
        <v>488</v>
      </c>
      <c r="O204" s="8"/>
      <c r="P204" s="2">
        <v>240</v>
      </c>
      <c r="Q204" s="12">
        <v>32.86</v>
      </c>
    </row>
    <row r="205" spans="1:17" hidden="1">
      <c r="A205" s="11" t="s">
        <v>1802</v>
      </c>
      <c r="B205" s="9" t="s">
        <v>285</v>
      </c>
      <c r="C205" s="9" t="s">
        <v>24</v>
      </c>
      <c r="D205" s="3" t="s">
        <v>1360</v>
      </c>
      <c r="E205" s="9" t="s">
        <v>1389</v>
      </c>
      <c r="F205" s="9" t="s">
        <v>1390</v>
      </c>
      <c r="G205" s="3">
        <v>55.65</v>
      </c>
      <c r="H205" s="3">
        <v>10.55</v>
      </c>
      <c r="I205" s="3">
        <v>0.88690000000000002</v>
      </c>
      <c r="J205" s="3">
        <v>0.75249999999999995</v>
      </c>
      <c r="K205" s="3" t="s">
        <v>1385</v>
      </c>
      <c r="L205" s="3">
        <v>883</v>
      </c>
      <c r="M205" s="3" t="s">
        <v>1403</v>
      </c>
      <c r="N205" s="3" t="s">
        <v>236</v>
      </c>
      <c r="O205" s="9" t="s">
        <v>1776</v>
      </c>
      <c r="P205" s="3">
        <v>120</v>
      </c>
      <c r="Q205" s="13">
        <v>0</v>
      </c>
    </row>
    <row r="206" spans="1:17" hidden="1">
      <c r="A206" s="10" t="s">
        <v>1803</v>
      </c>
      <c r="B206" s="8" t="s">
        <v>642</v>
      </c>
      <c r="C206" s="8" t="s">
        <v>35</v>
      </c>
      <c r="D206" s="2" t="s">
        <v>10</v>
      </c>
      <c r="E206" s="8" t="s">
        <v>1408</v>
      </c>
      <c r="F206" s="8" t="s">
        <v>1390</v>
      </c>
      <c r="G206" s="2">
        <v>43.11</v>
      </c>
      <c r="H206" s="2">
        <v>13.39</v>
      </c>
      <c r="I206" s="2">
        <v>0.26119999999999999</v>
      </c>
      <c r="J206" s="2">
        <v>0.98950000000000005</v>
      </c>
      <c r="K206" s="2" t="s">
        <v>1395</v>
      </c>
      <c r="L206" s="2">
        <v>844</v>
      </c>
      <c r="M206" s="2" t="s">
        <v>1381</v>
      </c>
      <c r="N206" s="2" t="s">
        <v>1804</v>
      </c>
      <c r="O206" s="8"/>
      <c r="P206" s="2">
        <v>60</v>
      </c>
      <c r="Q206" s="12">
        <v>24.96</v>
      </c>
    </row>
    <row r="207" spans="1:17" hidden="1">
      <c r="A207" s="11" t="s">
        <v>1805</v>
      </c>
      <c r="B207" s="9" t="s">
        <v>317</v>
      </c>
      <c r="C207" s="9" t="s">
        <v>32</v>
      </c>
      <c r="D207" s="3" t="s">
        <v>1360</v>
      </c>
      <c r="E207" s="9" t="s">
        <v>1408</v>
      </c>
      <c r="F207" s="9" t="s">
        <v>1375</v>
      </c>
      <c r="G207" s="3">
        <v>38.520000000000003</v>
      </c>
      <c r="H207" s="3">
        <v>10.220000000000001</v>
      </c>
      <c r="I207" s="3">
        <v>0.34870000000000001</v>
      </c>
      <c r="J207" s="3">
        <v>0.37740000000000001</v>
      </c>
      <c r="K207" s="3" t="s">
        <v>1385</v>
      </c>
      <c r="L207" s="3">
        <v>665</v>
      </c>
      <c r="M207" s="3" t="s">
        <v>1381</v>
      </c>
      <c r="N207" s="3" t="s">
        <v>1659</v>
      </c>
      <c r="O207" s="9"/>
      <c r="P207" s="3">
        <v>240</v>
      </c>
      <c r="Q207" s="13">
        <v>0</v>
      </c>
    </row>
    <row r="208" spans="1:17" hidden="1">
      <c r="A208" s="10" t="s">
        <v>1806</v>
      </c>
      <c r="B208" s="8" t="s">
        <v>593</v>
      </c>
      <c r="C208" s="8" t="s">
        <v>28</v>
      </c>
      <c r="D208" s="2" t="s">
        <v>31</v>
      </c>
      <c r="E208" s="8" t="s">
        <v>1389</v>
      </c>
      <c r="F208" s="8" t="s">
        <v>1384</v>
      </c>
      <c r="G208" s="2">
        <v>28.09</v>
      </c>
      <c r="H208" s="2">
        <v>18.27</v>
      </c>
      <c r="I208" s="2">
        <v>0.2341</v>
      </c>
      <c r="J208" s="2">
        <v>1.4059999999999999</v>
      </c>
      <c r="K208" s="2" t="s">
        <v>1385</v>
      </c>
      <c r="L208" s="2">
        <v>713</v>
      </c>
      <c r="M208" s="2" t="s">
        <v>1386</v>
      </c>
      <c r="N208" s="2" t="s">
        <v>1807</v>
      </c>
      <c r="O208" s="8"/>
      <c r="P208" s="2">
        <v>24</v>
      </c>
      <c r="Q208" s="12">
        <v>0</v>
      </c>
    </row>
    <row r="209" spans="1:17" hidden="1">
      <c r="A209" s="11" t="s">
        <v>1808</v>
      </c>
      <c r="B209" s="9" t="s">
        <v>1171</v>
      </c>
      <c r="C209" s="9" t="s">
        <v>35</v>
      </c>
      <c r="D209" s="3" t="s">
        <v>10</v>
      </c>
      <c r="E209" s="9" t="s">
        <v>1411</v>
      </c>
      <c r="F209" s="9" t="s">
        <v>1375</v>
      </c>
      <c r="G209" s="3">
        <v>70.349999999999994</v>
      </c>
      <c r="H209" s="3">
        <v>13.57</v>
      </c>
      <c r="I209" s="3">
        <v>0.99280000000000002</v>
      </c>
      <c r="J209" s="3">
        <v>6.3022999999999998</v>
      </c>
      <c r="K209" s="3" t="s">
        <v>1395</v>
      </c>
      <c r="L209" s="3">
        <v>684</v>
      </c>
      <c r="M209" s="3" t="s">
        <v>1426</v>
      </c>
      <c r="N209" s="3" t="s">
        <v>1809</v>
      </c>
      <c r="O209" s="9"/>
      <c r="P209" s="3">
        <v>12</v>
      </c>
      <c r="Q209" s="13">
        <v>17.84</v>
      </c>
    </row>
    <row r="210" spans="1:17" hidden="1">
      <c r="A210" s="10" t="s">
        <v>1810</v>
      </c>
      <c r="B210" s="8" t="s">
        <v>1129</v>
      </c>
      <c r="C210" s="8" t="s">
        <v>38</v>
      </c>
      <c r="D210" s="2" t="s">
        <v>23</v>
      </c>
      <c r="E210" s="8" t="s">
        <v>1411</v>
      </c>
      <c r="F210" s="8" t="s">
        <v>1375</v>
      </c>
      <c r="G210" s="2">
        <v>48.21</v>
      </c>
      <c r="H210" s="2">
        <v>7.6</v>
      </c>
      <c r="I210" s="2">
        <v>0.61240000000000006</v>
      </c>
      <c r="J210" s="2">
        <v>1.5018</v>
      </c>
      <c r="K210" s="2" t="s">
        <v>1395</v>
      </c>
      <c r="L210" s="2">
        <v>700</v>
      </c>
      <c r="M210" s="2" t="s">
        <v>1386</v>
      </c>
      <c r="N210" s="2" t="s">
        <v>1811</v>
      </c>
      <c r="O210" s="8"/>
      <c r="P210" s="2">
        <v>36</v>
      </c>
      <c r="Q210" s="12">
        <v>28.08</v>
      </c>
    </row>
    <row r="211" spans="1:17" hidden="1">
      <c r="A211" s="11" t="s">
        <v>1812</v>
      </c>
      <c r="B211" s="9" t="s">
        <v>956</v>
      </c>
      <c r="C211" s="9" t="s">
        <v>28</v>
      </c>
      <c r="D211" s="3" t="s">
        <v>1360</v>
      </c>
      <c r="E211" s="9" t="s">
        <v>1374</v>
      </c>
      <c r="F211" s="9" t="s">
        <v>1390</v>
      </c>
      <c r="G211" s="3">
        <v>42.41</v>
      </c>
      <c r="H211" s="3">
        <v>12.33</v>
      </c>
      <c r="I211" s="3">
        <v>0.43719999999999998</v>
      </c>
      <c r="J211" s="3">
        <v>0.51800000000000002</v>
      </c>
      <c r="K211" s="3" t="s">
        <v>1358</v>
      </c>
      <c r="L211" s="3">
        <v>837</v>
      </c>
      <c r="M211" s="3" t="s">
        <v>1426</v>
      </c>
      <c r="N211" s="3" t="s">
        <v>1813</v>
      </c>
      <c r="O211" s="9"/>
      <c r="P211" s="3">
        <v>180</v>
      </c>
      <c r="Q211" s="13">
        <v>38.58</v>
      </c>
    </row>
    <row r="212" spans="1:17" hidden="1">
      <c r="A212" s="10" t="s">
        <v>1814</v>
      </c>
      <c r="B212" s="8" t="s">
        <v>1294</v>
      </c>
      <c r="C212" s="8" t="s">
        <v>20</v>
      </c>
      <c r="D212" s="2" t="s">
        <v>31</v>
      </c>
      <c r="E212" s="8" t="s">
        <v>1374</v>
      </c>
      <c r="F212" s="8" t="s">
        <v>1384</v>
      </c>
      <c r="G212" s="2">
        <v>94.8</v>
      </c>
      <c r="H212" s="2">
        <v>10.94</v>
      </c>
      <c r="I212" s="2">
        <v>0.60219999999999996</v>
      </c>
      <c r="J212" s="2">
        <v>4.4157999999999999</v>
      </c>
      <c r="K212" s="2" t="s">
        <v>1385</v>
      </c>
      <c r="L212" s="2">
        <v>672</v>
      </c>
      <c r="M212" s="2" t="s">
        <v>1396</v>
      </c>
      <c r="N212" s="2" t="s">
        <v>399</v>
      </c>
      <c r="O212" s="8" t="s">
        <v>1815</v>
      </c>
      <c r="P212" s="2">
        <v>24</v>
      </c>
      <c r="Q212" s="12">
        <v>0</v>
      </c>
    </row>
    <row r="213" spans="1:17" hidden="1">
      <c r="A213" s="11" t="s">
        <v>1816</v>
      </c>
      <c r="B213" s="9" t="s">
        <v>846</v>
      </c>
      <c r="C213" s="9" t="s">
        <v>35</v>
      </c>
      <c r="D213" s="3" t="s">
        <v>10</v>
      </c>
      <c r="E213" s="9" t="s">
        <v>1400</v>
      </c>
      <c r="F213" s="9" t="s">
        <v>1390</v>
      </c>
      <c r="G213" s="3">
        <v>51.36</v>
      </c>
      <c r="H213" s="3">
        <v>12.78</v>
      </c>
      <c r="I213" s="3">
        <v>0.65359999999999996</v>
      </c>
      <c r="J213" s="3">
        <v>0.59370000000000001</v>
      </c>
      <c r="K213" s="3" t="s">
        <v>1385</v>
      </c>
      <c r="L213" s="3">
        <v>714</v>
      </c>
      <c r="M213" s="3" t="s">
        <v>1377</v>
      </c>
      <c r="N213" s="3" t="s">
        <v>1817</v>
      </c>
      <c r="O213" s="9" t="s">
        <v>1818</v>
      </c>
      <c r="P213" s="3">
        <v>240</v>
      </c>
      <c r="Q213" s="13">
        <v>0</v>
      </c>
    </row>
    <row r="214" spans="1:17" hidden="1">
      <c r="A214" s="10" t="s">
        <v>1819</v>
      </c>
      <c r="B214" s="8" t="s">
        <v>71</v>
      </c>
      <c r="C214" s="8" t="s">
        <v>32</v>
      </c>
      <c r="D214" s="2" t="s">
        <v>23</v>
      </c>
      <c r="E214" s="8" t="s">
        <v>1374</v>
      </c>
      <c r="F214" s="8" t="s">
        <v>1375</v>
      </c>
      <c r="G214" s="2">
        <v>25.18</v>
      </c>
      <c r="H214" s="2">
        <v>17.96</v>
      </c>
      <c r="I214" s="2">
        <v>0.43690000000000001</v>
      </c>
      <c r="J214" s="2">
        <v>0.38779999999999998</v>
      </c>
      <c r="K214" s="2" t="s">
        <v>1358</v>
      </c>
      <c r="L214" s="2">
        <v>711</v>
      </c>
      <c r="M214" s="2" t="s">
        <v>1396</v>
      </c>
      <c r="N214" s="2" t="s">
        <v>1820</v>
      </c>
      <c r="O214" s="8" t="s">
        <v>1821</v>
      </c>
      <c r="P214" s="2">
        <v>240</v>
      </c>
      <c r="Q214" s="12">
        <v>16.95</v>
      </c>
    </row>
    <row r="215" spans="1:17" hidden="1">
      <c r="A215" s="11" t="s">
        <v>1822</v>
      </c>
      <c r="B215" s="9" t="s">
        <v>405</v>
      </c>
      <c r="C215" s="9" t="s">
        <v>16</v>
      </c>
      <c r="D215" s="3" t="s">
        <v>10</v>
      </c>
      <c r="E215" s="9" t="s">
        <v>1408</v>
      </c>
      <c r="F215" s="9" t="s">
        <v>1384</v>
      </c>
      <c r="G215" s="3">
        <v>51.85</v>
      </c>
      <c r="H215" s="3">
        <v>12.15</v>
      </c>
      <c r="I215" s="3">
        <v>0.55410000000000004</v>
      </c>
      <c r="J215" s="3">
        <v>0.91949999999999998</v>
      </c>
      <c r="K215" s="3" t="s">
        <v>1385</v>
      </c>
      <c r="L215" s="3">
        <v>900</v>
      </c>
      <c r="M215" s="3" t="s">
        <v>1426</v>
      </c>
      <c r="N215" s="3" t="s">
        <v>1311</v>
      </c>
      <c r="O215" s="9"/>
      <c r="P215" s="3">
        <v>84</v>
      </c>
      <c r="Q215" s="13">
        <v>0</v>
      </c>
    </row>
    <row r="216" spans="1:17" hidden="1">
      <c r="A216" s="10" t="s">
        <v>1823</v>
      </c>
      <c r="B216" s="8" t="s">
        <v>1215</v>
      </c>
      <c r="C216" s="8" t="s">
        <v>12</v>
      </c>
      <c r="D216" s="2" t="s">
        <v>31</v>
      </c>
      <c r="E216" s="8" t="s">
        <v>1408</v>
      </c>
      <c r="F216" s="8" t="s">
        <v>1375</v>
      </c>
      <c r="G216" s="2">
        <v>30.06</v>
      </c>
      <c r="H216" s="2">
        <v>15.62</v>
      </c>
      <c r="I216" s="2">
        <v>0.40679999999999999</v>
      </c>
      <c r="J216" s="2">
        <v>0.84609999999999996</v>
      </c>
      <c r="K216" s="2" t="s">
        <v>1412</v>
      </c>
      <c r="L216" s="2">
        <v>814</v>
      </c>
      <c r="M216" s="2" t="s">
        <v>1381</v>
      </c>
      <c r="N216" s="2" t="s">
        <v>1824</v>
      </c>
      <c r="O216" s="8"/>
      <c r="P216" s="2">
        <v>48</v>
      </c>
      <c r="Q216" s="12">
        <v>24.1</v>
      </c>
    </row>
    <row r="217" spans="1:17" hidden="1">
      <c r="A217" s="11" t="s">
        <v>1825</v>
      </c>
      <c r="B217" s="9" t="s">
        <v>928</v>
      </c>
      <c r="C217" s="9" t="s">
        <v>35</v>
      </c>
      <c r="D217" s="3" t="s">
        <v>10</v>
      </c>
      <c r="E217" s="9" t="s">
        <v>1408</v>
      </c>
      <c r="F217" s="9" t="s">
        <v>1384</v>
      </c>
      <c r="G217" s="3">
        <v>61.94</v>
      </c>
      <c r="H217" s="3">
        <v>11.39</v>
      </c>
      <c r="I217" s="3">
        <v>0.3145</v>
      </c>
      <c r="J217" s="3">
        <v>2.0392999999999999</v>
      </c>
      <c r="K217" s="3" t="s">
        <v>1376</v>
      </c>
      <c r="L217" s="3">
        <v>596</v>
      </c>
      <c r="M217" s="3" t="s">
        <v>1426</v>
      </c>
      <c r="N217" s="3" t="s">
        <v>1009</v>
      </c>
      <c r="O217" s="9"/>
      <c r="P217" s="3">
        <v>36</v>
      </c>
      <c r="Q217" s="13">
        <v>11.53</v>
      </c>
    </row>
    <row r="218" spans="1:17">
      <c r="A218" s="10" t="s">
        <v>1826</v>
      </c>
      <c r="B218" s="8" t="s">
        <v>795</v>
      </c>
      <c r="C218" s="8" t="s">
        <v>16</v>
      </c>
      <c r="D218" s="2" t="s">
        <v>44</v>
      </c>
      <c r="E218" s="8" t="s">
        <v>1380</v>
      </c>
      <c r="F218" s="8" t="s">
        <v>1375</v>
      </c>
      <c r="G218" s="2">
        <v>1.68</v>
      </c>
      <c r="H218" s="2">
        <v>10.25</v>
      </c>
      <c r="I218" s="2">
        <v>2.0299999999999999E-2</v>
      </c>
      <c r="J218" s="2">
        <v>2.81E-2</v>
      </c>
      <c r="K218" s="2" t="s">
        <v>1412</v>
      </c>
      <c r="L218" s="2">
        <v>580</v>
      </c>
      <c r="M218" s="2" t="s">
        <v>1426</v>
      </c>
      <c r="N218" s="2" t="s">
        <v>1738</v>
      </c>
      <c r="O218" s="8"/>
      <c r="P218" s="2">
        <v>84</v>
      </c>
      <c r="Q218" s="12">
        <v>1.44</v>
      </c>
    </row>
    <row r="219" spans="1:17" hidden="1">
      <c r="A219" s="11" t="s">
        <v>1827</v>
      </c>
      <c r="B219" s="9" t="s">
        <v>696</v>
      </c>
      <c r="C219" s="9" t="s">
        <v>35</v>
      </c>
      <c r="D219" s="3" t="s">
        <v>1360</v>
      </c>
      <c r="E219" s="9" t="s">
        <v>1389</v>
      </c>
      <c r="F219" s="9" t="s">
        <v>1375</v>
      </c>
      <c r="G219" s="3">
        <v>74.959999999999994</v>
      </c>
      <c r="H219" s="3"/>
      <c r="I219" s="3">
        <v>1.3683000000000001</v>
      </c>
      <c r="J219" s="3"/>
      <c r="K219" s="3" t="s">
        <v>1385</v>
      </c>
      <c r="L219" s="3">
        <v>677</v>
      </c>
      <c r="M219" s="3" t="s">
        <v>1386</v>
      </c>
      <c r="N219" s="3" t="s">
        <v>75</v>
      </c>
      <c r="O219" s="9"/>
      <c r="P219" s="3">
        <v>48</v>
      </c>
      <c r="Q219" s="13">
        <v>0</v>
      </c>
    </row>
    <row r="220" spans="1:17" hidden="1">
      <c r="A220" s="10" t="s">
        <v>1828</v>
      </c>
      <c r="B220" s="8" t="s">
        <v>1075</v>
      </c>
      <c r="C220" s="8" t="s">
        <v>28</v>
      </c>
      <c r="D220" s="2" t="s">
        <v>10</v>
      </c>
      <c r="E220" s="8" t="s">
        <v>1389</v>
      </c>
      <c r="F220" s="8" t="s">
        <v>1390</v>
      </c>
      <c r="G220" s="2">
        <v>20.7</v>
      </c>
      <c r="H220" s="2">
        <v>14.82</v>
      </c>
      <c r="I220" s="2">
        <v>0.186</v>
      </c>
      <c r="J220" s="2">
        <v>0.33169999999999999</v>
      </c>
      <c r="K220" s="2" t="s">
        <v>1376</v>
      </c>
      <c r="L220" s="2">
        <v>745</v>
      </c>
      <c r="M220" s="2" t="s">
        <v>1403</v>
      </c>
      <c r="N220" s="2" t="s">
        <v>1829</v>
      </c>
      <c r="O220" s="8" t="s">
        <v>457</v>
      </c>
      <c r="P220" s="2">
        <v>120</v>
      </c>
      <c r="Q220" s="12">
        <v>14.07</v>
      </c>
    </row>
    <row r="221" spans="1:17" hidden="1">
      <c r="A221" s="11" t="s">
        <v>1830</v>
      </c>
      <c r="B221" s="9" t="s">
        <v>1118</v>
      </c>
      <c r="C221" s="9" t="s">
        <v>32</v>
      </c>
      <c r="D221" s="3" t="s">
        <v>23</v>
      </c>
      <c r="E221" s="9" t="s">
        <v>1374</v>
      </c>
      <c r="F221" s="9" t="s">
        <v>1390</v>
      </c>
      <c r="G221" s="3">
        <v>84.46</v>
      </c>
      <c r="H221" s="3">
        <v>8.7100000000000009</v>
      </c>
      <c r="I221" s="3">
        <v>0.55900000000000005</v>
      </c>
      <c r="J221" s="3">
        <v>7.3747999999999996</v>
      </c>
      <c r="K221" s="3" t="s">
        <v>1395</v>
      </c>
      <c r="L221" s="3">
        <v>607</v>
      </c>
      <c r="M221" s="3" t="s">
        <v>1386</v>
      </c>
      <c r="N221" s="3" t="s">
        <v>1831</v>
      </c>
      <c r="O221" s="9"/>
      <c r="P221" s="3">
        <v>12</v>
      </c>
      <c r="Q221" s="13">
        <v>44.34</v>
      </c>
    </row>
    <row r="222" spans="1:17" hidden="1">
      <c r="A222" s="10" t="s">
        <v>1832</v>
      </c>
      <c r="B222" s="8" t="s">
        <v>1001</v>
      </c>
      <c r="C222" s="8" t="s">
        <v>28</v>
      </c>
      <c r="D222" s="2" t="s">
        <v>44</v>
      </c>
      <c r="E222" s="8" t="s">
        <v>1411</v>
      </c>
      <c r="F222" s="8" t="s">
        <v>1390</v>
      </c>
      <c r="G222" s="2">
        <v>1.79</v>
      </c>
      <c r="H222" s="2">
        <v>10.6</v>
      </c>
      <c r="I222" s="2">
        <v>1.12E-2</v>
      </c>
      <c r="J222" s="2">
        <v>2.4299999999999999E-2</v>
      </c>
      <c r="K222" s="2" t="s">
        <v>1395</v>
      </c>
      <c r="L222" s="2">
        <v>852</v>
      </c>
      <c r="M222" s="2" t="s">
        <v>1403</v>
      </c>
      <c r="N222" s="2" t="s">
        <v>1612</v>
      </c>
      <c r="O222" s="8" t="s">
        <v>1833</v>
      </c>
      <c r="P222" s="2">
        <v>120</v>
      </c>
      <c r="Q222" s="12">
        <v>0.96</v>
      </c>
    </row>
    <row r="223" spans="1:17" hidden="1">
      <c r="A223" s="11" t="s">
        <v>1834</v>
      </c>
      <c r="B223" s="9" t="s">
        <v>1222</v>
      </c>
      <c r="C223" s="9" t="s">
        <v>24</v>
      </c>
      <c r="D223" s="3" t="s">
        <v>1360</v>
      </c>
      <c r="E223" s="9" t="s">
        <v>1374</v>
      </c>
      <c r="F223" s="9" t="s">
        <v>1375</v>
      </c>
      <c r="G223" s="3">
        <v>20.64</v>
      </c>
      <c r="H223" s="3">
        <v>16.41</v>
      </c>
      <c r="I223" s="3">
        <v>0.32029999999999997</v>
      </c>
      <c r="J223" s="3">
        <v>0.29349999999999998</v>
      </c>
      <c r="K223" s="3" t="s">
        <v>1358</v>
      </c>
      <c r="L223" s="3">
        <v>874</v>
      </c>
      <c r="M223" s="3" t="s">
        <v>1386</v>
      </c>
      <c r="N223" s="3" t="s">
        <v>1835</v>
      </c>
      <c r="O223" s="9"/>
      <c r="P223" s="3">
        <v>240</v>
      </c>
      <c r="Q223" s="13">
        <v>19.48</v>
      </c>
    </row>
    <row r="224" spans="1:17" hidden="1">
      <c r="A224" s="10" t="s">
        <v>1836</v>
      </c>
      <c r="B224" s="8" t="s">
        <v>411</v>
      </c>
      <c r="C224" s="8" t="s">
        <v>12</v>
      </c>
      <c r="D224" s="2" t="s">
        <v>1360</v>
      </c>
      <c r="E224" s="8" t="s">
        <v>1400</v>
      </c>
      <c r="F224" s="8" t="s">
        <v>1384</v>
      </c>
      <c r="G224" s="2">
        <v>28.11</v>
      </c>
      <c r="H224" s="2">
        <v>9.11</v>
      </c>
      <c r="I224" s="2">
        <v>0.14799999999999999</v>
      </c>
      <c r="J224" s="2">
        <v>0.70099999999999996</v>
      </c>
      <c r="K224" s="2" t="s">
        <v>1385</v>
      </c>
      <c r="L224" s="2">
        <v>855</v>
      </c>
      <c r="M224" s="2" t="s">
        <v>1396</v>
      </c>
      <c r="N224" s="2" t="s">
        <v>1837</v>
      </c>
      <c r="O224" s="8" t="s">
        <v>1838</v>
      </c>
      <c r="P224" s="2">
        <v>48</v>
      </c>
      <c r="Q224" s="12">
        <v>0</v>
      </c>
    </row>
    <row r="225" spans="1:17" hidden="1">
      <c r="A225" s="11" t="s">
        <v>1839</v>
      </c>
      <c r="B225" s="9" t="s">
        <v>414</v>
      </c>
      <c r="C225" s="9" t="s">
        <v>20</v>
      </c>
      <c r="D225" s="3" t="s">
        <v>31</v>
      </c>
      <c r="E225" s="9" t="s">
        <v>1400</v>
      </c>
      <c r="F225" s="9" t="s">
        <v>1375</v>
      </c>
      <c r="G225" s="3">
        <v>7.07</v>
      </c>
      <c r="H225" s="3">
        <v>8.07</v>
      </c>
      <c r="I225" s="3">
        <v>4.7E-2</v>
      </c>
      <c r="J225" s="3">
        <v>0.1104</v>
      </c>
      <c r="K225" s="3" t="s">
        <v>1412</v>
      </c>
      <c r="L225" s="3">
        <v>777</v>
      </c>
      <c r="M225" s="3" t="s">
        <v>1426</v>
      </c>
      <c r="N225" s="3" t="s">
        <v>1006</v>
      </c>
      <c r="O225" s="9"/>
      <c r="P225" s="3">
        <v>84</v>
      </c>
      <c r="Q225" s="13">
        <v>2.19</v>
      </c>
    </row>
    <row r="226" spans="1:17" hidden="1">
      <c r="A226" s="10" t="s">
        <v>1840</v>
      </c>
      <c r="B226" s="8" t="s">
        <v>55</v>
      </c>
      <c r="C226" s="8" t="s">
        <v>7</v>
      </c>
      <c r="D226" s="2" t="s">
        <v>31</v>
      </c>
      <c r="E226" s="8" t="s">
        <v>1389</v>
      </c>
      <c r="F226" s="8" t="s">
        <v>1375</v>
      </c>
      <c r="G226" s="2">
        <v>47.73</v>
      </c>
      <c r="H226" s="2">
        <v>8.61</v>
      </c>
      <c r="I226" s="2">
        <v>0.371</v>
      </c>
      <c r="J226" s="2">
        <v>0.47310000000000002</v>
      </c>
      <c r="K226" s="2" t="s">
        <v>1412</v>
      </c>
      <c r="L226" s="2">
        <v>585</v>
      </c>
      <c r="M226" s="2" t="s">
        <v>1426</v>
      </c>
      <c r="N226" s="2" t="s">
        <v>1841</v>
      </c>
      <c r="O226" s="8"/>
      <c r="P226" s="2">
        <v>180</v>
      </c>
      <c r="Q226" s="12">
        <v>9.3000000000000007</v>
      </c>
    </row>
    <row r="227" spans="1:17" hidden="1">
      <c r="A227" s="11" t="s">
        <v>1842</v>
      </c>
      <c r="B227" s="9" t="s">
        <v>1108</v>
      </c>
      <c r="C227" s="9" t="s">
        <v>16</v>
      </c>
      <c r="D227" s="3" t="s">
        <v>31</v>
      </c>
      <c r="E227" s="9" t="s">
        <v>1408</v>
      </c>
      <c r="F227" s="9" t="s">
        <v>1390</v>
      </c>
      <c r="G227" s="3">
        <v>81.19</v>
      </c>
      <c r="H227" s="3">
        <v>13.98</v>
      </c>
      <c r="I227" s="3">
        <v>1.1424000000000001</v>
      </c>
      <c r="J227" s="3">
        <v>2.2178</v>
      </c>
      <c r="K227" s="3" t="s">
        <v>1412</v>
      </c>
      <c r="L227" s="3">
        <v>714</v>
      </c>
      <c r="M227" s="3" t="s">
        <v>1386</v>
      </c>
      <c r="N227" s="3" t="s">
        <v>1537</v>
      </c>
      <c r="O227" s="9"/>
      <c r="P227" s="3">
        <v>48</v>
      </c>
      <c r="Q227" s="13">
        <v>14.14</v>
      </c>
    </row>
    <row r="228" spans="1:17" hidden="1">
      <c r="A228" s="10" t="s">
        <v>1843</v>
      </c>
      <c r="B228" s="8" t="s">
        <v>909</v>
      </c>
      <c r="C228" s="8" t="s">
        <v>12</v>
      </c>
      <c r="D228" s="2" t="s">
        <v>10</v>
      </c>
      <c r="E228" s="8" t="s">
        <v>1411</v>
      </c>
      <c r="F228" s="8" t="s">
        <v>1390</v>
      </c>
      <c r="G228" s="2">
        <v>81.92</v>
      </c>
      <c r="H228" s="2">
        <v>12.4</v>
      </c>
      <c r="I228" s="2">
        <v>0.53080000000000005</v>
      </c>
      <c r="J228" s="2">
        <v>0.92500000000000004</v>
      </c>
      <c r="K228" s="2" t="s">
        <v>1358</v>
      </c>
      <c r="L228" s="2">
        <v>698</v>
      </c>
      <c r="M228" s="2" t="s">
        <v>1426</v>
      </c>
      <c r="N228" s="2" t="s">
        <v>1668</v>
      </c>
      <c r="O228" s="8"/>
      <c r="P228" s="2">
        <v>240</v>
      </c>
      <c r="Q228" s="12">
        <v>58.7</v>
      </c>
    </row>
    <row r="229" spans="1:17" hidden="1">
      <c r="A229" s="11" t="s">
        <v>1844</v>
      </c>
      <c r="B229" s="9" t="s">
        <v>1053</v>
      </c>
      <c r="C229" s="9" t="s">
        <v>16</v>
      </c>
      <c r="D229" s="3" t="s">
        <v>10</v>
      </c>
      <c r="E229" s="9" t="s">
        <v>1389</v>
      </c>
      <c r="F229" s="9" t="s">
        <v>1384</v>
      </c>
      <c r="G229" s="3">
        <v>42.4</v>
      </c>
      <c r="H229" s="3">
        <v>17.309999999999999</v>
      </c>
      <c r="I229" s="3">
        <v>0.69489999999999996</v>
      </c>
      <c r="J229" s="3">
        <v>0.63190000000000002</v>
      </c>
      <c r="K229" s="3" t="s">
        <v>1412</v>
      </c>
      <c r="L229" s="3">
        <v>596</v>
      </c>
      <c r="M229" s="3" t="s">
        <v>1426</v>
      </c>
      <c r="N229" s="3" t="s">
        <v>1820</v>
      </c>
      <c r="O229" s="9"/>
      <c r="P229" s="3">
        <v>240</v>
      </c>
      <c r="Q229" s="13">
        <v>26.94</v>
      </c>
    </row>
    <row r="230" spans="1:17" hidden="1">
      <c r="A230" s="10" t="s">
        <v>1845</v>
      </c>
      <c r="B230" s="8" t="s">
        <v>753</v>
      </c>
      <c r="C230" s="8" t="s">
        <v>32</v>
      </c>
      <c r="D230" s="2" t="s">
        <v>23</v>
      </c>
      <c r="E230" s="8" t="s">
        <v>1411</v>
      </c>
      <c r="F230" s="8" t="s">
        <v>1384</v>
      </c>
      <c r="G230" s="2">
        <v>17.53</v>
      </c>
      <c r="H230" s="2">
        <v>18.14</v>
      </c>
      <c r="I230" s="2">
        <v>0.1638</v>
      </c>
      <c r="J230" s="2">
        <v>1.6083000000000001</v>
      </c>
      <c r="K230" s="2" t="s">
        <v>1395</v>
      </c>
      <c r="L230" s="2">
        <v>669</v>
      </c>
      <c r="M230" s="2" t="s">
        <v>1381</v>
      </c>
      <c r="N230" s="2" t="s">
        <v>1846</v>
      </c>
      <c r="O230" s="8"/>
      <c r="P230" s="2">
        <v>12</v>
      </c>
      <c r="Q230" s="12">
        <v>9.1300000000000008</v>
      </c>
    </row>
    <row r="231" spans="1:17" hidden="1">
      <c r="A231" s="11" t="s">
        <v>1847</v>
      </c>
      <c r="B231" s="9" t="s">
        <v>190</v>
      </c>
      <c r="C231" s="9" t="s">
        <v>16</v>
      </c>
      <c r="D231" s="3" t="s">
        <v>44</v>
      </c>
      <c r="E231" s="9" t="s">
        <v>1411</v>
      </c>
      <c r="F231" s="9" t="s">
        <v>1375</v>
      </c>
      <c r="G231" s="3">
        <v>56.69</v>
      </c>
      <c r="H231" s="3">
        <v>14.18</v>
      </c>
      <c r="I231" s="3">
        <v>0.45939999999999998</v>
      </c>
      <c r="J231" s="3">
        <v>5.0948000000000002</v>
      </c>
      <c r="K231" s="3" t="s">
        <v>1395</v>
      </c>
      <c r="L231" s="3">
        <v>721</v>
      </c>
      <c r="M231" s="3" t="s">
        <v>1403</v>
      </c>
      <c r="N231" s="3" t="s">
        <v>1848</v>
      </c>
      <c r="O231" s="9" t="s">
        <v>83</v>
      </c>
      <c r="P231" s="3">
        <v>12</v>
      </c>
      <c r="Q231" s="13">
        <v>39.24</v>
      </c>
    </row>
    <row r="232" spans="1:17" hidden="1">
      <c r="A232" s="10" t="s">
        <v>1849</v>
      </c>
      <c r="B232" s="8" t="s">
        <v>718</v>
      </c>
      <c r="C232" s="8" t="s">
        <v>38</v>
      </c>
      <c r="D232" s="2" t="s">
        <v>23</v>
      </c>
      <c r="E232" s="8" t="s">
        <v>1408</v>
      </c>
      <c r="F232" s="8" t="s">
        <v>1375</v>
      </c>
      <c r="G232" s="2">
        <v>85.4</v>
      </c>
      <c r="H232" s="2">
        <v>10.45</v>
      </c>
      <c r="I232" s="2">
        <v>0.5796</v>
      </c>
      <c r="J232" s="2">
        <v>2.1844999999999999</v>
      </c>
      <c r="K232" s="2" t="s">
        <v>1385</v>
      </c>
      <c r="L232" s="2">
        <v>769</v>
      </c>
      <c r="M232" s="2" t="s">
        <v>1403</v>
      </c>
      <c r="N232" s="2" t="s">
        <v>1230</v>
      </c>
      <c r="O232" s="8" t="s">
        <v>1850</v>
      </c>
      <c r="P232" s="2">
        <v>48</v>
      </c>
      <c r="Q232" s="12">
        <v>0</v>
      </c>
    </row>
    <row r="233" spans="1:17" hidden="1">
      <c r="A233" s="11" t="s">
        <v>1851</v>
      </c>
      <c r="B233" s="9" t="s">
        <v>1244</v>
      </c>
      <c r="C233" s="9" t="s">
        <v>24</v>
      </c>
      <c r="D233" s="3" t="s">
        <v>1360</v>
      </c>
      <c r="E233" s="9" t="s">
        <v>1408</v>
      </c>
      <c r="F233" s="9" t="s">
        <v>1384</v>
      </c>
      <c r="G233" s="3">
        <v>64.599999999999994</v>
      </c>
      <c r="H233" s="3">
        <v>16.559999999999999</v>
      </c>
      <c r="I233" s="3">
        <v>0.84099999999999997</v>
      </c>
      <c r="J233" s="3">
        <v>5.8783000000000003</v>
      </c>
      <c r="K233" s="3" t="s">
        <v>1412</v>
      </c>
      <c r="L233" s="3">
        <v>873</v>
      </c>
      <c r="M233" s="3" t="s">
        <v>1403</v>
      </c>
      <c r="N233" s="3" t="s">
        <v>1675</v>
      </c>
      <c r="O233" s="9" t="s">
        <v>1852</v>
      </c>
      <c r="P233" s="3">
        <v>12</v>
      </c>
      <c r="Q233" s="13">
        <v>11.03</v>
      </c>
    </row>
    <row r="234" spans="1:17" hidden="1">
      <c r="A234" s="10" t="s">
        <v>1853</v>
      </c>
      <c r="B234" s="8" t="s">
        <v>1053</v>
      </c>
      <c r="C234" s="8" t="s">
        <v>16</v>
      </c>
      <c r="D234" s="2" t="s">
        <v>44</v>
      </c>
      <c r="E234" s="8" t="s">
        <v>1411</v>
      </c>
      <c r="F234" s="8" t="s">
        <v>1375</v>
      </c>
      <c r="G234" s="2">
        <v>33.14</v>
      </c>
      <c r="H234" s="2">
        <v>16.48</v>
      </c>
      <c r="I234" s="2">
        <v>0.57530000000000003</v>
      </c>
      <c r="J234" s="2">
        <v>0.94740000000000002</v>
      </c>
      <c r="K234" s="2" t="s">
        <v>1412</v>
      </c>
      <c r="L234" s="2">
        <v>596</v>
      </c>
      <c r="M234" s="2" t="s">
        <v>1386</v>
      </c>
      <c r="N234" s="2" t="s">
        <v>1191</v>
      </c>
      <c r="O234" s="8"/>
      <c r="P234" s="2">
        <v>48</v>
      </c>
      <c r="Q234" s="12">
        <v>30.68</v>
      </c>
    </row>
    <row r="235" spans="1:17" hidden="1">
      <c r="A235" s="11" t="s">
        <v>1854</v>
      </c>
      <c r="B235" s="9" t="s">
        <v>1116</v>
      </c>
      <c r="C235" s="9" t="s">
        <v>41</v>
      </c>
      <c r="D235" s="3" t="s">
        <v>10</v>
      </c>
      <c r="E235" s="9" t="s">
        <v>1374</v>
      </c>
      <c r="F235" s="9" t="s">
        <v>1390</v>
      </c>
      <c r="G235" s="3">
        <v>69.12</v>
      </c>
      <c r="H235" s="3">
        <v>10.33</v>
      </c>
      <c r="I235" s="3">
        <v>0.99490000000000001</v>
      </c>
      <c r="J235" s="3">
        <v>0.68220000000000003</v>
      </c>
      <c r="K235" s="3" t="s">
        <v>1395</v>
      </c>
      <c r="L235" s="3">
        <v>631</v>
      </c>
      <c r="M235" s="3" t="s">
        <v>1377</v>
      </c>
      <c r="N235" s="3" t="s">
        <v>1855</v>
      </c>
      <c r="O235" s="9" t="s">
        <v>1856</v>
      </c>
      <c r="P235" s="3">
        <v>240</v>
      </c>
      <c r="Q235" s="13">
        <v>22.7</v>
      </c>
    </row>
    <row r="236" spans="1:17" hidden="1">
      <c r="A236" s="10" t="s">
        <v>1857</v>
      </c>
      <c r="B236" s="8" t="s">
        <v>1087</v>
      </c>
      <c r="C236" s="8" t="s">
        <v>32</v>
      </c>
      <c r="D236" s="2" t="s">
        <v>1360</v>
      </c>
      <c r="E236" s="8" t="s">
        <v>1400</v>
      </c>
      <c r="F236" s="8" t="s">
        <v>1384</v>
      </c>
      <c r="G236" s="2">
        <v>73.25</v>
      </c>
      <c r="H236" s="2">
        <v>9.1300000000000008</v>
      </c>
      <c r="I236" s="2">
        <v>0.89259999999999995</v>
      </c>
      <c r="J236" s="2">
        <v>0.74860000000000004</v>
      </c>
      <c r="K236" s="2" t="s">
        <v>1395</v>
      </c>
      <c r="L236" s="2">
        <v>686</v>
      </c>
      <c r="M236" s="2" t="s">
        <v>1377</v>
      </c>
      <c r="N236" s="2" t="s">
        <v>831</v>
      </c>
      <c r="O236" s="8" t="s">
        <v>1576</v>
      </c>
      <c r="P236" s="2">
        <v>180</v>
      </c>
      <c r="Q236" s="12">
        <v>61.02</v>
      </c>
    </row>
    <row r="237" spans="1:17">
      <c r="A237" s="11" t="s">
        <v>1858</v>
      </c>
      <c r="B237" s="9" t="s">
        <v>1062</v>
      </c>
      <c r="C237" s="9" t="s">
        <v>16</v>
      </c>
      <c r="D237" s="3" t="s">
        <v>31</v>
      </c>
      <c r="E237" s="9" t="s">
        <v>1380</v>
      </c>
      <c r="F237" s="9" t="s">
        <v>1375</v>
      </c>
      <c r="G237" s="3">
        <v>17.13</v>
      </c>
      <c r="H237" s="3">
        <v>11.84</v>
      </c>
      <c r="I237" s="3">
        <v>0.24179999999999999</v>
      </c>
      <c r="J237" s="3">
        <v>0.80510000000000004</v>
      </c>
      <c r="K237" s="3" t="s">
        <v>1395</v>
      </c>
      <c r="L237" s="3">
        <v>725</v>
      </c>
      <c r="M237" s="3" t="s">
        <v>1396</v>
      </c>
      <c r="N237" s="3" t="s">
        <v>1859</v>
      </c>
      <c r="O237" s="9" t="s">
        <v>1738</v>
      </c>
      <c r="P237" s="3">
        <v>24</v>
      </c>
      <c r="Q237" s="13">
        <v>8.34</v>
      </c>
    </row>
    <row r="238" spans="1:17" hidden="1">
      <c r="A238" s="10" t="s">
        <v>1860</v>
      </c>
      <c r="B238" s="8" t="s">
        <v>1056</v>
      </c>
      <c r="C238" s="8" t="s">
        <v>38</v>
      </c>
      <c r="D238" s="2" t="s">
        <v>1360</v>
      </c>
      <c r="E238" s="8" t="s">
        <v>1374</v>
      </c>
      <c r="F238" s="8" t="s">
        <v>1384</v>
      </c>
      <c r="G238" s="2">
        <v>60.73</v>
      </c>
      <c r="H238" s="2">
        <v>7.73</v>
      </c>
      <c r="I238" s="2">
        <v>1.0566</v>
      </c>
      <c r="J238" s="2">
        <v>5.2751999999999999</v>
      </c>
      <c r="K238" s="2" t="s">
        <v>1395</v>
      </c>
      <c r="L238" s="2">
        <v>758</v>
      </c>
      <c r="M238" s="2" t="s">
        <v>1386</v>
      </c>
      <c r="N238" s="2" t="s">
        <v>158</v>
      </c>
      <c r="O238" s="8"/>
      <c r="P238" s="2">
        <v>12</v>
      </c>
      <c r="Q238" s="12">
        <v>19.89</v>
      </c>
    </row>
    <row r="239" spans="1:17" hidden="1">
      <c r="A239" s="11" t="s">
        <v>1861</v>
      </c>
      <c r="B239" s="9" t="s">
        <v>1134</v>
      </c>
      <c r="C239" s="9" t="s">
        <v>7</v>
      </c>
      <c r="D239" s="3" t="s">
        <v>10</v>
      </c>
      <c r="E239" s="9" t="s">
        <v>1411</v>
      </c>
      <c r="F239" s="9" t="s">
        <v>1390</v>
      </c>
      <c r="G239" s="3">
        <v>82.01</v>
      </c>
      <c r="H239" s="3">
        <v>8.43</v>
      </c>
      <c r="I239" s="3">
        <v>0.58130000000000004</v>
      </c>
      <c r="J239" s="3">
        <v>0.80420000000000003</v>
      </c>
      <c r="K239" s="3" t="s">
        <v>1395</v>
      </c>
      <c r="L239" s="3">
        <v>559</v>
      </c>
      <c r="M239" s="3" t="s">
        <v>1426</v>
      </c>
      <c r="N239" s="3" t="s">
        <v>1862</v>
      </c>
      <c r="O239" s="9"/>
      <c r="P239" s="3">
        <v>180</v>
      </c>
      <c r="Q239" s="13">
        <v>41.58</v>
      </c>
    </row>
    <row r="240" spans="1:17">
      <c r="A240" s="10" t="s">
        <v>1863</v>
      </c>
      <c r="B240" s="8" t="s">
        <v>464</v>
      </c>
      <c r="C240" s="8" t="s">
        <v>38</v>
      </c>
      <c r="D240" s="2" t="s">
        <v>10</v>
      </c>
      <c r="E240" s="8" t="s">
        <v>1380</v>
      </c>
      <c r="F240" s="8" t="s">
        <v>1384</v>
      </c>
      <c r="G240" s="2">
        <v>11.18</v>
      </c>
      <c r="H240" s="2">
        <v>13.13</v>
      </c>
      <c r="I240" s="2">
        <v>0.19620000000000001</v>
      </c>
      <c r="J240" s="2">
        <v>0.37740000000000001</v>
      </c>
      <c r="K240" s="2" t="s">
        <v>1385</v>
      </c>
      <c r="L240" s="2">
        <v>801</v>
      </c>
      <c r="M240" s="2" t="s">
        <v>1386</v>
      </c>
      <c r="N240" s="2" t="s">
        <v>1466</v>
      </c>
      <c r="O240" s="8"/>
      <c r="P240" s="2">
        <v>36</v>
      </c>
      <c r="Q240" s="12">
        <v>0</v>
      </c>
    </row>
    <row r="241" spans="1:17" hidden="1">
      <c r="A241" s="11" t="s">
        <v>1864</v>
      </c>
      <c r="B241" s="9" t="s">
        <v>582</v>
      </c>
      <c r="C241" s="9" t="s">
        <v>24</v>
      </c>
      <c r="D241" s="3" t="s">
        <v>1360</v>
      </c>
      <c r="E241" s="9" t="s">
        <v>1374</v>
      </c>
      <c r="F241" s="9" t="s">
        <v>1375</v>
      </c>
      <c r="G241" s="3">
        <v>68.989999999999995</v>
      </c>
      <c r="H241" s="3">
        <v>17.420000000000002</v>
      </c>
      <c r="I241" s="3">
        <v>0.85389999999999999</v>
      </c>
      <c r="J241" s="3">
        <v>3.4249999999999998</v>
      </c>
      <c r="K241" s="3" t="s">
        <v>1395</v>
      </c>
      <c r="L241" s="3">
        <v>742</v>
      </c>
      <c r="M241" s="3" t="s">
        <v>1396</v>
      </c>
      <c r="N241" s="3" t="s">
        <v>1243</v>
      </c>
      <c r="O241" s="9" t="s">
        <v>75</v>
      </c>
      <c r="P241" s="3">
        <v>24</v>
      </c>
      <c r="Q241" s="13">
        <v>11.37</v>
      </c>
    </row>
    <row r="242" spans="1:17" hidden="1">
      <c r="A242" s="10" t="s">
        <v>1865</v>
      </c>
      <c r="B242" s="8" t="s">
        <v>1295</v>
      </c>
      <c r="C242" s="8" t="s">
        <v>12</v>
      </c>
      <c r="D242" s="2" t="s">
        <v>10</v>
      </c>
      <c r="E242" s="8" t="s">
        <v>1411</v>
      </c>
      <c r="F242" s="8" t="s">
        <v>1384</v>
      </c>
      <c r="G242" s="2">
        <v>18.63</v>
      </c>
      <c r="H242" s="2">
        <v>14.1</v>
      </c>
      <c r="I242" s="2">
        <v>0.28299999999999997</v>
      </c>
      <c r="J242" s="2">
        <v>0.63759999999999994</v>
      </c>
      <c r="K242" s="2" t="s">
        <v>1412</v>
      </c>
      <c r="L242" s="2">
        <v>897</v>
      </c>
      <c r="M242" s="2" t="s">
        <v>1403</v>
      </c>
      <c r="N242" s="2" t="s">
        <v>1866</v>
      </c>
      <c r="O242" s="8" t="s">
        <v>1867</v>
      </c>
      <c r="P242" s="2">
        <v>36</v>
      </c>
      <c r="Q242" s="12">
        <v>15.73</v>
      </c>
    </row>
    <row r="243" spans="1:17">
      <c r="A243" s="11" t="s">
        <v>1868</v>
      </c>
      <c r="B243" s="9" t="s">
        <v>602</v>
      </c>
      <c r="C243" s="9" t="s">
        <v>24</v>
      </c>
      <c r="D243" s="3" t="s">
        <v>10</v>
      </c>
      <c r="E243" s="9" t="s">
        <v>1380</v>
      </c>
      <c r="F243" s="9" t="s">
        <v>1384</v>
      </c>
      <c r="G243" s="3">
        <v>78</v>
      </c>
      <c r="H243" s="3">
        <v>9.1300000000000008</v>
      </c>
      <c r="I243" s="3">
        <v>0.91259999999999997</v>
      </c>
      <c r="J243" s="3">
        <v>0.79720000000000002</v>
      </c>
      <c r="K243" s="3" t="s">
        <v>1385</v>
      </c>
      <c r="L243" s="3">
        <v>580</v>
      </c>
      <c r="M243" s="3" t="s">
        <v>1396</v>
      </c>
      <c r="N243" s="3" t="s">
        <v>1455</v>
      </c>
      <c r="O243" s="9" t="s">
        <v>1869</v>
      </c>
      <c r="P243" s="3">
        <v>180</v>
      </c>
      <c r="Q243" s="13">
        <v>0</v>
      </c>
    </row>
    <row r="244" spans="1:17" hidden="1">
      <c r="A244" s="10" t="s">
        <v>1870</v>
      </c>
      <c r="B244" s="8" t="s">
        <v>265</v>
      </c>
      <c r="C244" s="8" t="s">
        <v>16</v>
      </c>
      <c r="D244" s="2" t="s">
        <v>44</v>
      </c>
      <c r="E244" s="8" t="s">
        <v>1408</v>
      </c>
      <c r="F244" s="8" t="s">
        <v>1375</v>
      </c>
      <c r="G244" s="2">
        <v>49.93</v>
      </c>
      <c r="H244" s="2">
        <v>18.2</v>
      </c>
      <c r="I244" s="2">
        <v>0.70030000000000003</v>
      </c>
      <c r="J244" s="2">
        <v>1.0552999999999999</v>
      </c>
      <c r="K244" s="2" t="s">
        <v>1395</v>
      </c>
      <c r="L244" s="2">
        <v>755</v>
      </c>
      <c r="M244" s="2" t="s">
        <v>1381</v>
      </c>
      <c r="N244" s="2" t="s">
        <v>1871</v>
      </c>
      <c r="O244" s="8"/>
      <c r="P244" s="2">
        <v>84</v>
      </c>
      <c r="Q244" s="12">
        <v>21.26</v>
      </c>
    </row>
    <row r="245" spans="1:17" hidden="1">
      <c r="A245" s="11" t="s">
        <v>1872</v>
      </c>
      <c r="B245" s="9" t="s">
        <v>766</v>
      </c>
      <c r="C245" s="9" t="s">
        <v>38</v>
      </c>
      <c r="D245" s="3" t="s">
        <v>23</v>
      </c>
      <c r="E245" s="9" t="s">
        <v>1389</v>
      </c>
      <c r="F245" s="9" t="s">
        <v>1375</v>
      </c>
      <c r="G245" s="3"/>
      <c r="H245" s="3">
        <v>13.3</v>
      </c>
      <c r="I245" s="3">
        <v>0.1545</v>
      </c>
      <c r="J245" s="3">
        <v>0.25030000000000002</v>
      </c>
      <c r="K245" s="3" t="s">
        <v>1385</v>
      </c>
      <c r="L245" s="3">
        <v>858</v>
      </c>
      <c r="M245" s="3" t="s">
        <v>1386</v>
      </c>
      <c r="N245" s="3" t="s">
        <v>1873</v>
      </c>
      <c r="O245" s="9"/>
      <c r="P245" s="3">
        <v>48</v>
      </c>
      <c r="Q245" s="13">
        <v>0</v>
      </c>
    </row>
    <row r="246" spans="1:17" hidden="1">
      <c r="A246" s="10" t="s">
        <v>1874</v>
      </c>
      <c r="B246" s="8" t="s">
        <v>91</v>
      </c>
      <c r="C246" s="8" t="s">
        <v>28</v>
      </c>
      <c r="D246" s="2" t="s">
        <v>23</v>
      </c>
      <c r="E246" s="8" t="s">
        <v>1400</v>
      </c>
      <c r="F246" s="8" t="s">
        <v>1384</v>
      </c>
      <c r="G246" s="2">
        <v>92.17</v>
      </c>
      <c r="H246" s="2">
        <v>11.34</v>
      </c>
      <c r="I246" s="2">
        <v>1.6343000000000001</v>
      </c>
      <c r="J246" s="2">
        <v>3.0324</v>
      </c>
      <c r="K246" s="2" t="s">
        <v>1412</v>
      </c>
      <c r="L246" s="2">
        <v>707</v>
      </c>
      <c r="M246" s="2" t="s">
        <v>1377</v>
      </c>
      <c r="N246" s="2" t="s">
        <v>247</v>
      </c>
      <c r="O246" s="8" t="s">
        <v>1875</v>
      </c>
      <c r="P246" s="2">
        <v>36</v>
      </c>
      <c r="Q246" s="12">
        <v>76.069999999999993</v>
      </c>
    </row>
    <row r="247" spans="1:17">
      <c r="A247" s="11" t="s">
        <v>1876</v>
      </c>
      <c r="B247" s="9" t="s">
        <v>432</v>
      </c>
      <c r="C247" s="9" t="s">
        <v>20</v>
      </c>
      <c r="D247" s="3" t="s">
        <v>1360</v>
      </c>
      <c r="E247" s="9" t="s">
        <v>1380</v>
      </c>
      <c r="F247" s="9" t="s">
        <v>1390</v>
      </c>
      <c r="G247" s="3">
        <v>14.64</v>
      </c>
      <c r="H247" s="3">
        <v>15.24</v>
      </c>
      <c r="I247" s="3">
        <v>0.15609999999999999</v>
      </c>
      <c r="J247" s="3">
        <v>1.323</v>
      </c>
      <c r="K247" s="3" t="s">
        <v>1376</v>
      </c>
      <c r="L247" s="3">
        <v>868</v>
      </c>
      <c r="M247" s="3" t="s">
        <v>1426</v>
      </c>
      <c r="N247" s="3" t="s">
        <v>890</v>
      </c>
      <c r="O247" s="9"/>
      <c r="P247" s="3">
        <v>12</v>
      </c>
      <c r="Q247" s="13">
        <v>10.19</v>
      </c>
    </row>
    <row r="248" spans="1:17">
      <c r="A248" s="10" t="s">
        <v>1877</v>
      </c>
      <c r="B248" s="8" t="s">
        <v>1192</v>
      </c>
      <c r="C248" s="8" t="s">
        <v>41</v>
      </c>
      <c r="D248" s="2" t="s">
        <v>1360</v>
      </c>
      <c r="E248" s="8" t="s">
        <v>1380</v>
      </c>
      <c r="F248" s="8" t="s">
        <v>1384</v>
      </c>
      <c r="G248" s="2">
        <v>37.159999999999997</v>
      </c>
      <c r="H248" s="2">
        <v>8.35</v>
      </c>
      <c r="I248" s="2">
        <v>0.50309999999999999</v>
      </c>
      <c r="J248" s="2">
        <v>0.45779999999999998</v>
      </c>
      <c r="K248" s="2" t="s">
        <v>1395</v>
      </c>
      <c r="L248" s="2">
        <v>821</v>
      </c>
      <c r="M248" s="2" t="s">
        <v>1386</v>
      </c>
      <c r="N248" s="2" t="s">
        <v>1501</v>
      </c>
      <c r="O248" s="8"/>
      <c r="P248" s="2">
        <v>120</v>
      </c>
      <c r="Q248" s="12">
        <v>27.2</v>
      </c>
    </row>
    <row r="249" spans="1:17" hidden="1">
      <c r="A249" s="11" t="s">
        <v>1878</v>
      </c>
      <c r="B249" s="9" t="s">
        <v>510</v>
      </c>
      <c r="C249" s="9" t="s">
        <v>35</v>
      </c>
      <c r="D249" s="3" t="s">
        <v>44</v>
      </c>
      <c r="E249" s="9" t="s">
        <v>1374</v>
      </c>
      <c r="F249" s="9" t="s">
        <v>1375</v>
      </c>
      <c r="G249" s="3">
        <v>44.95</v>
      </c>
      <c r="H249" s="3">
        <v>7.65</v>
      </c>
      <c r="I249" s="3">
        <v>0.29980000000000001</v>
      </c>
      <c r="J249" s="3">
        <v>3.9028999999999998</v>
      </c>
      <c r="K249" s="3" t="s">
        <v>1385</v>
      </c>
      <c r="L249" s="3">
        <v>606</v>
      </c>
      <c r="M249" s="3" t="s">
        <v>1403</v>
      </c>
      <c r="N249" s="3" t="s">
        <v>1879</v>
      </c>
      <c r="O249" s="9" t="s">
        <v>1880</v>
      </c>
      <c r="P249" s="3">
        <v>12</v>
      </c>
      <c r="Q249" s="13">
        <v>0</v>
      </c>
    </row>
    <row r="250" spans="1:17" hidden="1">
      <c r="A250" s="10" t="s">
        <v>1881</v>
      </c>
      <c r="B250" s="8" t="s">
        <v>674</v>
      </c>
      <c r="C250" s="8" t="s">
        <v>35</v>
      </c>
      <c r="D250" s="2" t="s">
        <v>23</v>
      </c>
      <c r="E250" s="8" t="s">
        <v>1374</v>
      </c>
      <c r="F250" s="8" t="s">
        <v>1375</v>
      </c>
      <c r="G250" s="2">
        <v>92</v>
      </c>
      <c r="H250" s="2">
        <v>15.3</v>
      </c>
      <c r="I250" s="2">
        <v>1.0447</v>
      </c>
      <c r="J250" s="2">
        <v>3.2027000000000001</v>
      </c>
      <c r="K250" s="2" t="s">
        <v>1412</v>
      </c>
      <c r="L250" s="2">
        <v>643</v>
      </c>
      <c r="M250" s="2" t="s">
        <v>1396</v>
      </c>
      <c r="N250" s="2" t="s">
        <v>1882</v>
      </c>
      <c r="O250" s="8" t="s">
        <v>1883</v>
      </c>
      <c r="P250" s="2">
        <v>36</v>
      </c>
      <c r="Q250" s="12">
        <v>85.67</v>
      </c>
    </row>
    <row r="251" spans="1:17" hidden="1">
      <c r="A251" s="11" t="s">
        <v>1884</v>
      </c>
      <c r="B251" s="9" t="s">
        <v>928</v>
      </c>
      <c r="C251" s="9" t="s">
        <v>7</v>
      </c>
      <c r="D251" s="3" t="s">
        <v>1360</v>
      </c>
      <c r="E251" s="9" t="s">
        <v>1400</v>
      </c>
      <c r="F251" s="9" t="s">
        <v>1384</v>
      </c>
      <c r="G251" s="3">
        <v>82.43</v>
      </c>
      <c r="H251" s="3">
        <v>14.16</v>
      </c>
      <c r="I251" s="3">
        <v>0.50760000000000005</v>
      </c>
      <c r="J251" s="3">
        <v>1.1066</v>
      </c>
      <c r="K251" s="3" t="s">
        <v>1376</v>
      </c>
      <c r="L251" s="3">
        <v>596</v>
      </c>
      <c r="M251" s="3" t="s">
        <v>1426</v>
      </c>
      <c r="N251" s="3" t="s">
        <v>1055</v>
      </c>
      <c r="O251" s="9"/>
      <c r="P251" s="3">
        <v>180</v>
      </c>
      <c r="Q251" s="13">
        <v>66.2</v>
      </c>
    </row>
    <row r="252" spans="1:17" hidden="1">
      <c r="A252" s="10" t="s">
        <v>1885</v>
      </c>
      <c r="B252" s="8" t="s">
        <v>965</v>
      </c>
      <c r="C252" s="8" t="s">
        <v>32</v>
      </c>
      <c r="D252" s="2" t="s">
        <v>1360</v>
      </c>
      <c r="E252" s="8" t="s">
        <v>1408</v>
      </c>
      <c r="F252" s="8" t="s">
        <v>1384</v>
      </c>
      <c r="G252" s="2">
        <v>11.34</v>
      </c>
      <c r="H252" s="2">
        <v>16.07</v>
      </c>
      <c r="I252" s="2">
        <v>0.1138</v>
      </c>
      <c r="J252" s="2">
        <v>0.32179999999999997</v>
      </c>
      <c r="K252" s="2" t="s">
        <v>1412</v>
      </c>
      <c r="L252" s="2">
        <v>855</v>
      </c>
      <c r="M252" s="2" t="s">
        <v>1386</v>
      </c>
      <c r="N252" s="2" t="s">
        <v>1886</v>
      </c>
      <c r="O252" s="8"/>
      <c r="P252" s="2">
        <v>48</v>
      </c>
      <c r="Q252" s="12">
        <v>1.76</v>
      </c>
    </row>
    <row r="253" spans="1:17" hidden="1">
      <c r="A253" s="11" t="s">
        <v>1887</v>
      </c>
      <c r="B253" s="9" t="s">
        <v>524</v>
      </c>
      <c r="C253" s="9" t="s">
        <v>20</v>
      </c>
      <c r="D253" s="3" t="s">
        <v>23</v>
      </c>
      <c r="E253" s="9" t="s">
        <v>1389</v>
      </c>
      <c r="F253" s="9" t="s">
        <v>1390</v>
      </c>
      <c r="G253" s="3">
        <v>92.99</v>
      </c>
      <c r="H253" s="3">
        <v>8.44</v>
      </c>
      <c r="I253" s="3">
        <v>1.2602</v>
      </c>
      <c r="J253" s="3">
        <v>8.1080000000000005</v>
      </c>
      <c r="K253" s="3"/>
      <c r="L253" s="3">
        <v>656</v>
      </c>
      <c r="M253" s="3" t="s">
        <v>1377</v>
      </c>
      <c r="N253" s="3" t="s">
        <v>1888</v>
      </c>
      <c r="O253" s="9" t="s">
        <v>1800</v>
      </c>
      <c r="P253" s="3">
        <v>12</v>
      </c>
      <c r="Q253" s="13">
        <v>34.159999999999997</v>
      </c>
    </row>
    <row r="254" spans="1:17" hidden="1">
      <c r="A254" s="10" t="s">
        <v>1889</v>
      </c>
      <c r="B254" s="8" t="s">
        <v>586</v>
      </c>
      <c r="C254" s="8" t="s">
        <v>24</v>
      </c>
      <c r="D254" s="2" t="s">
        <v>44</v>
      </c>
      <c r="E254" s="8" t="s">
        <v>1411</v>
      </c>
      <c r="F254" s="8" t="s">
        <v>1384</v>
      </c>
      <c r="G254" s="2">
        <v>32.130000000000003</v>
      </c>
      <c r="H254" s="2">
        <v>11.41</v>
      </c>
      <c r="I254" s="2">
        <v>0.22309999999999999</v>
      </c>
      <c r="J254" s="2">
        <v>1.5036</v>
      </c>
      <c r="K254" s="2"/>
      <c r="L254" s="2">
        <v>687</v>
      </c>
      <c r="M254" s="2" t="s">
        <v>1377</v>
      </c>
      <c r="N254" s="2" t="s">
        <v>1890</v>
      </c>
      <c r="O254" s="8" t="s">
        <v>945</v>
      </c>
      <c r="P254" s="2">
        <v>24</v>
      </c>
      <c r="Q254" s="12">
        <v>16.93</v>
      </c>
    </row>
    <row r="255" spans="1:17" hidden="1">
      <c r="A255" s="11" t="s">
        <v>1891</v>
      </c>
      <c r="B255" s="9" t="s">
        <v>1139</v>
      </c>
      <c r="C255" s="9" t="s">
        <v>32</v>
      </c>
      <c r="D255" s="3" t="s">
        <v>44</v>
      </c>
      <c r="E255" s="9" t="s">
        <v>1411</v>
      </c>
      <c r="F255" s="9" t="s">
        <v>1384</v>
      </c>
      <c r="G255" s="3">
        <v>29.72</v>
      </c>
      <c r="H255" s="3">
        <v>12.59</v>
      </c>
      <c r="I255" s="3">
        <v>0.54320000000000002</v>
      </c>
      <c r="J255" s="3">
        <v>1.4072</v>
      </c>
      <c r="K255" s="3" t="s">
        <v>1395</v>
      </c>
      <c r="L255" s="3">
        <v>653</v>
      </c>
      <c r="M255" s="3" t="s">
        <v>1386</v>
      </c>
      <c r="N255" s="3" t="s">
        <v>581</v>
      </c>
      <c r="O255" s="9"/>
      <c r="P255" s="3">
        <v>24</v>
      </c>
      <c r="Q255" s="13">
        <v>22.39</v>
      </c>
    </row>
    <row r="256" spans="1:17" hidden="1">
      <c r="A256" s="10" t="s">
        <v>1892</v>
      </c>
      <c r="B256" s="8" t="s">
        <v>798</v>
      </c>
      <c r="C256" s="8" t="s">
        <v>41</v>
      </c>
      <c r="D256" s="2" t="s">
        <v>23</v>
      </c>
      <c r="E256" s="8" t="s">
        <v>1408</v>
      </c>
      <c r="F256" s="8" t="s">
        <v>1375</v>
      </c>
      <c r="G256" s="2">
        <v>78.75</v>
      </c>
      <c r="H256" s="2">
        <v>11.46</v>
      </c>
      <c r="I256" s="2">
        <v>1.4048</v>
      </c>
      <c r="J256" s="2">
        <v>1.1053999999999999</v>
      </c>
      <c r="K256" s="2" t="s">
        <v>1385</v>
      </c>
      <c r="L256" s="2">
        <v>704</v>
      </c>
      <c r="M256" s="2" t="s">
        <v>1381</v>
      </c>
      <c r="N256" s="2" t="s">
        <v>115</v>
      </c>
      <c r="O256" s="8"/>
      <c r="P256" s="2">
        <v>120</v>
      </c>
      <c r="Q256" s="12">
        <v>0</v>
      </c>
    </row>
    <row r="257" spans="1:17" hidden="1">
      <c r="A257" s="11" t="s">
        <v>1893</v>
      </c>
      <c r="B257" s="9" t="s">
        <v>915</v>
      </c>
      <c r="C257" s="9" t="s">
        <v>12</v>
      </c>
      <c r="D257" s="3" t="s">
        <v>1360</v>
      </c>
      <c r="E257" s="9" t="s">
        <v>1411</v>
      </c>
      <c r="F257" s="9" t="s">
        <v>1390</v>
      </c>
      <c r="G257" s="3">
        <v>99.45</v>
      </c>
      <c r="H257" s="3">
        <v>7.66</v>
      </c>
      <c r="I257" s="3">
        <v>1.6404000000000001</v>
      </c>
      <c r="J257" s="3">
        <v>2.0003000000000002</v>
      </c>
      <c r="K257" s="3" t="s">
        <v>1358</v>
      </c>
      <c r="L257" s="3">
        <v>765</v>
      </c>
      <c r="M257" s="3" t="s">
        <v>1396</v>
      </c>
      <c r="N257" s="3" t="s">
        <v>1614</v>
      </c>
      <c r="O257" s="9" t="s">
        <v>174</v>
      </c>
      <c r="P257" s="3">
        <v>60</v>
      </c>
      <c r="Q257" s="13">
        <v>48.39</v>
      </c>
    </row>
    <row r="258" spans="1:17" hidden="1">
      <c r="A258" s="10" t="s">
        <v>1894</v>
      </c>
      <c r="B258" s="8" t="s">
        <v>178</v>
      </c>
      <c r="C258" s="8" t="s">
        <v>24</v>
      </c>
      <c r="D258" s="2" t="s">
        <v>23</v>
      </c>
      <c r="E258" s="8" t="s">
        <v>1408</v>
      </c>
      <c r="F258" s="8" t="s">
        <v>1375</v>
      </c>
      <c r="G258" s="2">
        <v>9.83</v>
      </c>
      <c r="H258" s="2">
        <v>15.99</v>
      </c>
      <c r="I258" s="2">
        <v>8.72E-2</v>
      </c>
      <c r="J258" s="2">
        <v>0.14430000000000001</v>
      </c>
      <c r="K258" s="2" t="s">
        <v>1412</v>
      </c>
      <c r="L258" s="2">
        <v>573</v>
      </c>
      <c r="M258" s="2" t="s">
        <v>1377</v>
      </c>
      <c r="N258" s="2" t="s">
        <v>1522</v>
      </c>
      <c r="O258" s="8" t="s">
        <v>1895</v>
      </c>
      <c r="P258" s="2">
        <v>180</v>
      </c>
      <c r="Q258" s="12">
        <v>9.1</v>
      </c>
    </row>
    <row r="259" spans="1:17" hidden="1">
      <c r="A259" s="11" t="s">
        <v>1896</v>
      </c>
      <c r="B259" s="9" t="s">
        <v>492</v>
      </c>
      <c r="C259" s="9" t="s">
        <v>32</v>
      </c>
      <c r="D259" s="3" t="s">
        <v>44</v>
      </c>
      <c r="E259" s="9" t="s">
        <v>1411</v>
      </c>
      <c r="F259" s="9" t="s">
        <v>1390</v>
      </c>
      <c r="G259" s="3">
        <v>13.77</v>
      </c>
      <c r="H259" s="3">
        <v>16.79</v>
      </c>
      <c r="I259" s="3">
        <v>0.26550000000000001</v>
      </c>
      <c r="J259" s="3">
        <v>0.2797</v>
      </c>
      <c r="K259" s="3" t="s">
        <v>1385</v>
      </c>
      <c r="L259" s="3">
        <v>622</v>
      </c>
      <c r="M259" s="3" t="s">
        <v>1381</v>
      </c>
      <c r="N259" s="3" t="s">
        <v>1897</v>
      </c>
      <c r="O259" s="9"/>
      <c r="P259" s="3">
        <v>84</v>
      </c>
      <c r="Q259" s="13">
        <v>0</v>
      </c>
    </row>
    <row r="260" spans="1:17" hidden="1">
      <c r="A260" s="10" t="s">
        <v>1898</v>
      </c>
      <c r="B260" s="8" t="s">
        <v>1236</v>
      </c>
      <c r="C260" s="8" t="s">
        <v>7</v>
      </c>
      <c r="D260" s="2" t="s">
        <v>23</v>
      </c>
      <c r="E260" s="8" t="s">
        <v>1374</v>
      </c>
      <c r="F260" s="8" t="s">
        <v>1384</v>
      </c>
      <c r="G260" s="2">
        <v>74.36</v>
      </c>
      <c r="H260" s="2">
        <v>16.53</v>
      </c>
      <c r="I260" s="2">
        <v>0.38069999999999998</v>
      </c>
      <c r="J260" s="2">
        <v>3.6598000000000002</v>
      </c>
      <c r="K260" s="2" t="s">
        <v>1412</v>
      </c>
      <c r="L260" s="2">
        <v>846</v>
      </c>
      <c r="M260" s="2" t="s">
        <v>1377</v>
      </c>
      <c r="N260" s="2" t="s">
        <v>1833</v>
      </c>
      <c r="O260" s="8" t="s">
        <v>1552</v>
      </c>
      <c r="P260" s="2">
        <v>24</v>
      </c>
      <c r="Q260" s="12">
        <v>32.67</v>
      </c>
    </row>
    <row r="261" spans="1:17" hidden="1">
      <c r="A261" s="11" t="s">
        <v>1899</v>
      </c>
      <c r="B261" s="9" t="s">
        <v>725</v>
      </c>
      <c r="C261" s="9" t="s">
        <v>12</v>
      </c>
      <c r="D261" s="3" t="s">
        <v>31</v>
      </c>
      <c r="E261" s="9" t="s">
        <v>1400</v>
      </c>
      <c r="F261" s="9" t="s">
        <v>1375</v>
      </c>
      <c r="G261" s="3">
        <v>64.61</v>
      </c>
      <c r="H261" s="3">
        <v>12.61</v>
      </c>
      <c r="I261" s="3">
        <v>0.40620000000000001</v>
      </c>
      <c r="J261" s="3">
        <v>3.0598999999999998</v>
      </c>
      <c r="K261" s="3" t="s">
        <v>1376</v>
      </c>
      <c r="L261" s="3">
        <v>841</v>
      </c>
      <c r="M261" s="3" t="s">
        <v>1377</v>
      </c>
      <c r="N261" s="3" t="s">
        <v>1900</v>
      </c>
      <c r="O261" s="9" t="s">
        <v>343</v>
      </c>
      <c r="P261" s="3">
        <v>24</v>
      </c>
      <c r="Q261" s="13">
        <v>24.51</v>
      </c>
    </row>
    <row r="262" spans="1:17">
      <c r="A262" s="10" t="s">
        <v>1901</v>
      </c>
      <c r="B262" s="8" t="s">
        <v>755</v>
      </c>
      <c r="C262" s="8" t="s">
        <v>20</v>
      </c>
      <c r="D262" s="2" t="s">
        <v>44</v>
      </c>
      <c r="E262" s="8" t="s">
        <v>1380</v>
      </c>
      <c r="F262" s="8" t="s">
        <v>1375</v>
      </c>
      <c r="G262" s="2">
        <v>46</v>
      </c>
      <c r="H262" s="2">
        <v>17.93</v>
      </c>
      <c r="I262" s="2">
        <v>0.33040000000000003</v>
      </c>
      <c r="J262" s="2">
        <v>1.3495999999999999</v>
      </c>
      <c r="K262" s="2" t="s">
        <v>1412</v>
      </c>
      <c r="L262" s="2">
        <v>580</v>
      </c>
      <c r="M262" s="2" t="s">
        <v>1403</v>
      </c>
      <c r="N262" s="2" t="s">
        <v>1902</v>
      </c>
      <c r="O262" s="8" t="s">
        <v>1499</v>
      </c>
      <c r="P262" s="2">
        <v>48</v>
      </c>
      <c r="Q262" s="12">
        <v>34.869999999999997</v>
      </c>
    </row>
    <row r="263" spans="1:17" hidden="1">
      <c r="A263" s="11" t="s">
        <v>1903</v>
      </c>
      <c r="B263" s="9" t="s">
        <v>1132</v>
      </c>
      <c r="C263" s="9" t="s">
        <v>32</v>
      </c>
      <c r="D263" s="3" t="s">
        <v>44</v>
      </c>
      <c r="E263" s="9" t="s">
        <v>1389</v>
      </c>
      <c r="F263" s="9" t="s">
        <v>1384</v>
      </c>
      <c r="G263" s="3">
        <v>21.94</v>
      </c>
      <c r="H263" s="3">
        <v>15.84</v>
      </c>
      <c r="I263" s="3">
        <v>0.24890000000000001</v>
      </c>
      <c r="J263" s="3">
        <v>0.53169999999999995</v>
      </c>
      <c r="K263" s="3" t="s">
        <v>1395</v>
      </c>
      <c r="L263" s="3">
        <v>632</v>
      </c>
      <c r="M263" s="3" t="s">
        <v>1396</v>
      </c>
      <c r="N263" s="3" t="s">
        <v>1212</v>
      </c>
      <c r="O263" s="9" t="s">
        <v>1904</v>
      </c>
      <c r="P263" s="3">
        <v>60</v>
      </c>
      <c r="Q263" s="13">
        <v>7.3</v>
      </c>
    </row>
    <row r="264" spans="1:17" hidden="1">
      <c r="A264" s="10" t="s">
        <v>1905</v>
      </c>
      <c r="B264" s="8" t="s">
        <v>714</v>
      </c>
      <c r="C264" s="8" t="s">
        <v>32</v>
      </c>
      <c r="D264" s="2" t="s">
        <v>23</v>
      </c>
      <c r="E264" s="8" t="s">
        <v>1389</v>
      </c>
      <c r="F264" s="8" t="s">
        <v>1390</v>
      </c>
      <c r="G264" s="2">
        <v>89.41</v>
      </c>
      <c r="H264" s="2">
        <v>8.09</v>
      </c>
      <c r="I264" s="2">
        <v>1.6473</v>
      </c>
      <c r="J264" s="2">
        <v>1.089</v>
      </c>
      <c r="K264" s="2" t="s">
        <v>1412</v>
      </c>
      <c r="L264" s="2">
        <v>738</v>
      </c>
      <c r="M264" s="2" t="s">
        <v>1426</v>
      </c>
      <c r="N264" s="2" t="s">
        <v>1753</v>
      </c>
      <c r="O264" s="8"/>
      <c r="P264" s="2">
        <v>120</v>
      </c>
      <c r="Q264" s="12">
        <v>24.03</v>
      </c>
    </row>
    <row r="265" spans="1:17" hidden="1">
      <c r="A265" s="11" t="s">
        <v>1906</v>
      </c>
      <c r="B265" s="9" t="s">
        <v>822</v>
      </c>
      <c r="C265" s="9" t="s">
        <v>16</v>
      </c>
      <c r="D265" s="3" t="s">
        <v>44</v>
      </c>
      <c r="E265" s="9" t="s">
        <v>1408</v>
      </c>
      <c r="F265" s="9" t="s">
        <v>1390</v>
      </c>
      <c r="G265" s="3">
        <v>57.46</v>
      </c>
      <c r="H265" s="3">
        <v>13.67</v>
      </c>
      <c r="I265" s="3">
        <v>1.0576000000000001</v>
      </c>
      <c r="J265" s="3">
        <v>1.5607</v>
      </c>
      <c r="K265" s="3" t="s">
        <v>1385</v>
      </c>
      <c r="L265" s="3">
        <v>748</v>
      </c>
      <c r="M265" s="3" t="s">
        <v>1381</v>
      </c>
      <c r="N265" s="3" t="s">
        <v>1907</v>
      </c>
      <c r="O265" s="9"/>
      <c r="P265" s="3">
        <v>48</v>
      </c>
      <c r="Q265" s="13">
        <v>0</v>
      </c>
    </row>
    <row r="266" spans="1:17" hidden="1">
      <c r="A266" s="10" t="s">
        <v>1908</v>
      </c>
      <c r="B266" s="8" t="s">
        <v>1312</v>
      </c>
      <c r="C266" s="8" t="s">
        <v>28</v>
      </c>
      <c r="D266" s="2" t="s">
        <v>10</v>
      </c>
      <c r="E266" s="8" t="s">
        <v>1389</v>
      </c>
      <c r="F266" s="8" t="s">
        <v>1375</v>
      </c>
      <c r="G266" s="2">
        <v>93.45</v>
      </c>
      <c r="H266" s="2">
        <v>10.98</v>
      </c>
      <c r="I266" s="2">
        <v>1.5774999999999999</v>
      </c>
      <c r="J266" s="2">
        <v>1.2862</v>
      </c>
      <c r="K266" s="2" t="s">
        <v>1412</v>
      </c>
      <c r="L266" s="2">
        <v>872</v>
      </c>
      <c r="M266" s="2" t="s">
        <v>1403</v>
      </c>
      <c r="N266" s="2" t="s">
        <v>872</v>
      </c>
      <c r="O266" s="8" t="s">
        <v>1909</v>
      </c>
      <c r="P266" s="2">
        <v>120</v>
      </c>
      <c r="Q266" s="12">
        <v>84.28</v>
      </c>
    </row>
    <row r="267" spans="1:17">
      <c r="A267" s="11" t="s">
        <v>1910</v>
      </c>
      <c r="B267" s="9" t="s">
        <v>956</v>
      </c>
      <c r="C267" s="9" t="s">
        <v>41</v>
      </c>
      <c r="D267" s="3" t="s">
        <v>10</v>
      </c>
      <c r="E267" s="9" t="s">
        <v>1380</v>
      </c>
      <c r="F267" s="9" t="s">
        <v>1384</v>
      </c>
      <c r="G267" s="3">
        <v>74.83</v>
      </c>
      <c r="H267" s="3">
        <v>15.16</v>
      </c>
      <c r="I267" s="3">
        <v>1.2434000000000001</v>
      </c>
      <c r="J267" s="3">
        <v>1.2145999999999999</v>
      </c>
      <c r="K267" s="3" t="s">
        <v>1395</v>
      </c>
      <c r="L267" s="3">
        <v>837</v>
      </c>
      <c r="M267" s="3" t="s">
        <v>1426</v>
      </c>
      <c r="N267" s="3" t="s">
        <v>647</v>
      </c>
      <c r="O267" s="9"/>
      <c r="P267" s="3">
        <v>120</v>
      </c>
      <c r="Q267" s="13">
        <v>68.06</v>
      </c>
    </row>
    <row r="268" spans="1:17">
      <c r="A268" s="10" t="s">
        <v>1911</v>
      </c>
      <c r="B268" s="8" t="s">
        <v>87</v>
      </c>
      <c r="C268" s="8" t="s">
        <v>28</v>
      </c>
      <c r="D268" s="2" t="s">
        <v>31</v>
      </c>
      <c r="E268" s="8" t="s">
        <v>1380</v>
      </c>
      <c r="F268" s="8" t="s">
        <v>1375</v>
      </c>
      <c r="G268" s="2">
        <v>89.77</v>
      </c>
      <c r="H268" s="2">
        <v>17.05</v>
      </c>
      <c r="I268" s="2">
        <v>1.3905000000000001</v>
      </c>
      <c r="J268" s="2">
        <v>1.3847</v>
      </c>
      <c r="K268" s="2" t="s">
        <v>1376</v>
      </c>
      <c r="L268" s="2">
        <v>861</v>
      </c>
      <c r="M268" s="2" t="s">
        <v>1377</v>
      </c>
      <c r="N268" s="2" t="s">
        <v>1470</v>
      </c>
      <c r="O268" s="8" t="s">
        <v>1701</v>
      </c>
      <c r="P268" s="2">
        <v>180</v>
      </c>
      <c r="Q268" s="12">
        <v>72.17</v>
      </c>
    </row>
    <row r="269" spans="1:17" hidden="1">
      <c r="A269" s="11" t="s">
        <v>1912</v>
      </c>
      <c r="B269" s="9" t="s">
        <v>559</v>
      </c>
      <c r="C269" s="9" t="s">
        <v>12</v>
      </c>
      <c r="D269" s="3" t="s">
        <v>1360</v>
      </c>
      <c r="E269" s="9" t="s">
        <v>1400</v>
      </c>
      <c r="F269" s="9" t="s">
        <v>1375</v>
      </c>
      <c r="G269" s="3">
        <v>37.94</v>
      </c>
      <c r="H269" s="3">
        <v>9.2899999999999991</v>
      </c>
      <c r="I269" s="3">
        <v>0.43780000000000002</v>
      </c>
      <c r="J269" s="3">
        <v>0.79290000000000005</v>
      </c>
      <c r="K269" s="3" t="s">
        <v>1376</v>
      </c>
      <c r="L269" s="3">
        <v>800</v>
      </c>
      <c r="M269" s="3" t="s">
        <v>1381</v>
      </c>
      <c r="N269" s="3" t="s">
        <v>1913</v>
      </c>
      <c r="O269" s="9"/>
      <c r="P269" s="3">
        <v>60</v>
      </c>
      <c r="Q269" s="13">
        <v>26.44</v>
      </c>
    </row>
    <row r="270" spans="1:17">
      <c r="A270" s="10" t="s">
        <v>1914</v>
      </c>
      <c r="B270" s="8" t="s">
        <v>223</v>
      </c>
      <c r="C270" s="8" t="s">
        <v>12</v>
      </c>
      <c r="D270" s="2" t="s">
        <v>10</v>
      </c>
      <c r="E270" s="8" t="s">
        <v>1380</v>
      </c>
      <c r="F270" s="8" t="s">
        <v>1390</v>
      </c>
      <c r="G270" s="2">
        <v>2.63</v>
      </c>
      <c r="H270" s="2">
        <v>8.64</v>
      </c>
      <c r="I270" s="2">
        <v>4.2700000000000002E-2</v>
      </c>
      <c r="J270" s="2">
        <v>2.3099999999999999E-2</v>
      </c>
      <c r="K270" s="2" t="s">
        <v>1385</v>
      </c>
      <c r="L270" s="2">
        <v>722</v>
      </c>
      <c r="M270" s="2" t="s">
        <v>1381</v>
      </c>
      <c r="N270" s="2" t="s">
        <v>1915</v>
      </c>
      <c r="O270" s="8"/>
      <c r="P270" s="2">
        <v>240</v>
      </c>
      <c r="Q270" s="12">
        <v>0</v>
      </c>
    </row>
    <row r="271" spans="1:17" hidden="1">
      <c r="A271" s="11" t="s">
        <v>1916</v>
      </c>
      <c r="B271" s="9" t="s">
        <v>988</v>
      </c>
      <c r="C271" s="9" t="s">
        <v>24</v>
      </c>
      <c r="D271" s="3" t="s">
        <v>44</v>
      </c>
      <c r="E271" s="9" t="s">
        <v>1389</v>
      </c>
      <c r="F271" s="9" t="s">
        <v>1384</v>
      </c>
      <c r="G271" s="3">
        <v>77.91</v>
      </c>
      <c r="H271" s="3">
        <v>8.76</v>
      </c>
      <c r="I271" s="3">
        <v>1.3903000000000001</v>
      </c>
      <c r="J271" s="3">
        <v>3.5507</v>
      </c>
      <c r="K271" s="3" t="s">
        <v>1412</v>
      </c>
      <c r="L271" s="3">
        <v>825</v>
      </c>
      <c r="M271" s="3" t="s">
        <v>1377</v>
      </c>
      <c r="N271" s="3" t="s">
        <v>1917</v>
      </c>
      <c r="O271" s="9" t="s">
        <v>1728</v>
      </c>
      <c r="P271" s="3">
        <v>24</v>
      </c>
      <c r="Q271" s="13">
        <v>62.12</v>
      </c>
    </row>
    <row r="272" spans="1:17" hidden="1">
      <c r="A272" s="10" t="s">
        <v>1918</v>
      </c>
      <c r="B272" s="8" t="s">
        <v>71</v>
      </c>
      <c r="C272" s="8" t="s">
        <v>28</v>
      </c>
      <c r="D272" s="2" t="s">
        <v>1360</v>
      </c>
      <c r="E272" s="8" t="s">
        <v>1411</v>
      </c>
      <c r="F272" s="8" t="s">
        <v>1375</v>
      </c>
      <c r="G272" s="2">
        <v>27.49</v>
      </c>
      <c r="H272" s="2">
        <v>10.88</v>
      </c>
      <c r="I272" s="2">
        <v>0.50970000000000004</v>
      </c>
      <c r="J272" s="2">
        <v>0.37680000000000002</v>
      </c>
      <c r="K272" s="2" t="s">
        <v>1395</v>
      </c>
      <c r="L272" s="2">
        <v>711</v>
      </c>
      <c r="M272" s="2" t="s">
        <v>1396</v>
      </c>
      <c r="N272" s="2" t="s">
        <v>1097</v>
      </c>
      <c r="O272" s="8" t="s">
        <v>1919</v>
      </c>
      <c r="P272" s="2">
        <v>120</v>
      </c>
      <c r="Q272" s="12">
        <v>3.11</v>
      </c>
    </row>
    <row r="273" spans="1:17" hidden="1">
      <c r="A273" s="11" t="s">
        <v>1920</v>
      </c>
      <c r="B273" s="9" t="s">
        <v>1165</v>
      </c>
      <c r="C273" s="9" t="s">
        <v>38</v>
      </c>
      <c r="D273" s="3" t="s">
        <v>23</v>
      </c>
      <c r="E273" s="9" t="s">
        <v>1408</v>
      </c>
      <c r="F273" s="9" t="s">
        <v>1375</v>
      </c>
      <c r="G273" s="3">
        <v>17.87</v>
      </c>
      <c r="H273" s="3">
        <v>12.23</v>
      </c>
      <c r="I273" s="3">
        <v>0.23830000000000001</v>
      </c>
      <c r="J273" s="3">
        <v>0.25879999999999997</v>
      </c>
      <c r="K273" s="3" t="s">
        <v>1395</v>
      </c>
      <c r="L273" s="3">
        <v>818</v>
      </c>
      <c r="M273" s="3" t="s">
        <v>1403</v>
      </c>
      <c r="N273" s="3" t="s">
        <v>1921</v>
      </c>
      <c r="O273" s="9" t="s">
        <v>1922</v>
      </c>
      <c r="P273" s="3">
        <v>120</v>
      </c>
      <c r="Q273" s="13">
        <v>2.57</v>
      </c>
    </row>
    <row r="274" spans="1:17" hidden="1">
      <c r="A274" s="10" t="s">
        <v>1923</v>
      </c>
      <c r="B274" s="8" t="s">
        <v>1312</v>
      </c>
      <c r="C274" s="8" t="s">
        <v>32</v>
      </c>
      <c r="D274" s="2" t="s">
        <v>1360</v>
      </c>
      <c r="E274" s="8" t="s">
        <v>1400</v>
      </c>
      <c r="F274" s="8" t="s">
        <v>1375</v>
      </c>
      <c r="G274" s="2">
        <v>52.21</v>
      </c>
      <c r="H274" s="2">
        <v>8.6</v>
      </c>
      <c r="I274" s="2">
        <v>0.88849999999999996</v>
      </c>
      <c r="J274" s="2">
        <v>0.45639999999999997</v>
      </c>
      <c r="K274" s="2" t="s">
        <v>1385</v>
      </c>
      <c r="L274" s="2">
        <v>872</v>
      </c>
      <c r="M274" s="2" t="s">
        <v>1381</v>
      </c>
      <c r="N274" s="2" t="s">
        <v>1580</v>
      </c>
      <c r="O274" s="8"/>
      <c r="P274" s="2">
        <v>240</v>
      </c>
      <c r="Q274" s="12">
        <v>0</v>
      </c>
    </row>
    <row r="275" spans="1:17" hidden="1">
      <c r="A275" s="11" t="s">
        <v>1924</v>
      </c>
      <c r="B275" s="9" t="s">
        <v>456</v>
      </c>
      <c r="C275" s="9" t="s">
        <v>38</v>
      </c>
      <c r="D275" s="3" t="s">
        <v>1360</v>
      </c>
      <c r="E275" s="9" t="s">
        <v>1408</v>
      </c>
      <c r="F275" s="9" t="s">
        <v>1384</v>
      </c>
      <c r="G275" s="3">
        <v>10.23</v>
      </c>
      <c r="H275" s="3">
        <v>7.63</v>
      </c>
      <c r="I275" s="3">
        <v>0.16930000000000001</v>
      </c>
      <c r="J275" s="3">
        <v>0.31879999999999997</v>
      </c>
      <c r="K275" s="3" t="s">
        <v>1385</v>
      </c>
      <c r="L275" s="3">
        <v>565</v>
      </c>
      <c r="M275" s="3" t="s">
        <v>1403</v>
      </c>
      <c r="N275" s="3" t="s">
        <v>1925</v>
      </c>
      <c r="O275" s="9" t="s">
        <v>158</v>
      </c>
      <c r="P275" s="3">
        <v>36</v>
      </c>
      <c r="Q275" s="13">
        <v>0</v>
      </c>
    </row>
    <row r="276" spans="1:17" hidden="1">
      <c r="A276" s="10" t="s">
        <v>1926</v>
      </c>
      <c r="B276" s="8" t="s">
        <v>268</v>
      </c>
      <c r="C276" s="8" t="s">
        <v>35</v>
      </c>
      <c r="D276" s="2" t="s">
        <v>31</v>
      </c>
      <c r="E276" s="8" t="s">
        <v>1389</v>
      </c>
      <c r="F276" s="8" t="s">
        <v>1384</v>
      </c>
      <c r="G276" s="2">
        <v>65.599999999999994</v>
      </c>
      <c r="H276" s="2">
        <v>9.6300000000000008</v>
      </c>
      <c r="I276" s="2">
        <v>1.155</v>
      </c>
      <c r="J276" s="2">
        <v>0.85350000000000004</v>
      </c>
      <c r="K276" s="2" t="s">
        <v>1412</v>
      </c>
      <c r="L276" s="2">
        <v>887</v>
      </c>
      <c r="M276" s="2" t="s">
        <v>1396</v>
      </c>
      <c r="N276" s="2" t="s">
        <v>1790</v>
      </c>
      <c r="O276" s="8" t="s">
        <v>1927</v>
      </c>
      <c r="P276" s="2">
        <v>120</v>
      </c>
      <c r="Q276" s="12">
        <v>58.69</v>
      </c>
    </row>
    <row r="277" spans="1:17" hidden="1">
      <c r="A277" s="11" t="s">
        <v>1928</v>
      </c>
      <c r="B277" s="9" t="s">
        <v>878</v>
      </c>
      <c r="C277" s="9" t="s">
        <v>12</v>
      </c>
      <c r="D277" s="3" t="s">
        <v>10</v>
      </c>
      <c r="E277" s="9" t="s">
        <v>1400</v>
      </c>
      <c r="F277" s="9" t="s">
        <v>1390</v>
      </c>
      <c r="G277" s="3">
        <v>13.15</v>
      </c>
      <c r="H277" s="3">
        <v>10.38</v>
      </c>
      <c r="I277" s="3">
        <v>0.1014</v>
      </c>
      <c r="J277" s="3">
        <v>0.60909999999999997</v>
      </c>
      <c r="K277" s="3"/>
      <c r="L277" s="3">
        <v>898</v>
      </c>
      <c r="M277" s="3" t="s">
        <v>1426</v>
      </c>
      <c r="N277" s="3" t="s">
        <v>1929</v>
      </c>
      <c r="O277" s="9"/>
      <c r="P277" s="3">
        <v>24</v>
      </c>
      <c r="Q277" s="13">
        <v>5.68</v>
      </c>
    </row>
    <row r="278" spans="1:17" hidden="1">
      <c r="A278" s="10" t="s">
        <v>1930</v>
      </c>
      <c r="B278" s="8" t="s">
        <v>187</v>
      </c>
      <c r="C278" s="8" t="s">
        <v>35</v>
      </c>
      <c r="D278" s="2" t="s">
        <v>10</v>
      </c>
      <c r="E278" s="8" t="s">
        <v>1389</v>
      </c>
      <c r="F278" s="8" t="s">
        <v>1390</v>
      </c>
      <c r="G278" s="2">
        <v>42.57</v>
      </c>
      <c r="H278" s="2">
        <v>14.47</v>
      </c>
      <c r="I278" s="2">
        <v>0.50080000000000002</v>
      </c>
      <c r="J278" s="2">
        <v>1.4646999999999999</v>
      </c>
      <c r="K278" s="2" t="s">
        <v>1395</v>
      </c>
      <c r="L278" s="2">
        <v>793</v>
      </c>
      <c r="M278" s="2" t="s">
        <v>1426</v>
      </c>
      <c r="N278" s="2" t="s">
        <v>1931</v>
      </c>
      <c r="O278" s="8"/>
      <c r="P278" s="2">
        <v>36</v>
      </c>
      <c r="Q278" s="12">
        <v>36.950000000000003</v>
      </c>
    </row>
    <row r="279" spans="1:17" hidden="1">
      <c r="A279" s="11" t="s">
        <v>1932</v>
      </c>
      <c r="B279" s="9" t="s">
        <v>1210</v>
      </c>
      <c r="C279" s="9" t="s">
        <v>7</v>
      </c>
      <c r="D279" s="3" t="s">
        <v>10</v>
      </c>
      <c r="E279" s="9" t="s">
        <v>1408</v>
      </c>
      <c r="F279" s="9" t="s">
        <v>1375</v>
      </c>
      <c r="G279" s="3">
        <v>48.91</v>
      </c>
      <c r="H279" s="3">
        <v>13.51</v>
      </c>
      <c r="I279" s="3">
        <v>0.36080000000000001</v>
      </c>
      <c r="J279" s="3">
        <v>1.1256999999999999</v>
      </c>
      <c r="K279" s="3" t="s">
        <v>1385</v>
      </c>
      <c r="L279" s="3">
        <v>784</v>
      </c>
      <c r="M279" s="3" t="s">
        <v>1386</v>
      </c>
      <c r="N279" s="3" t="s">
        <v>322</v>
      </c>
      <c r="O279" s="9"/>
      <c r="P279" s="3">
        <v>60</v>
      </c>
      <c r="Q279" s="13">
        <v>0</v>
      </c>
    </row>
    <row r="280" spans="1:17" hidden="1">
      <c r="A280" s="10" t="s">
        <v>1933</v>
      </c>
      <c r="B280" s="8" t="s">
        <v>1096</v>
      </c>
      <c r="C280" s="8" t="s">
        <v>16</v>
      </c>
      <c r="D280" s="2" t="s">
        <v>1360</v>
      </c>
      <c r="E280" s="8" t="s">
        <v>1408</v>
      </c>
      <c r="F280" s="8" t="s">
        <v>1384</v>
      </c>
      <c r="G280" s="2">
        <v>89.96</v>
      </c>
      <c r="H280" s="2">
        <v>9.02</v>
      </c>
      <c r="I280" s="2">
        <v>0.56240000000000001</v>
      </c>
      <c r="J280" s="2">
        <v>2.8614999999999999</v>
      </c>
      <c r="K280" s="2" t="s">
        <v>1412</v>
      </c>
      <c r="L280" s="2">
        <v>855</v>
      </c>
      <c r="M280" s="2" t="s">
        <v>1426</v>
      </c>
      <c r="N280" s="2" t="s">
        <v>1934</v>
      </c>
      <c r="O280" s="8"/>
      <c r="P280" s="2">
        <v>36</v>
      </c>
      <c r="Q280" s="12">
        <v>24.23</v>
      </c>
    </row>
    <row r="281" spans="1:17" hidden="1">
      <c r="A281" s="11" t="s">
        <v>1935</v>
      </c>
      <c r="B281" s="9" t="s">
        <v>971</v>
      </c>
      <c r="C281" s="9" t="s">
        <v>24</v>
      </c>
      <c r="D281" s="3" t="s">
        <v>44</v>
      </c>
      <c r="E281" s="9" t="s">
        <v>1374</v>
      </c>
      <c r="F281" s="9" t="s">
        <v>1375</v>
      </c>
      <c r="G281" s="3">
        <v>44.17</v>
      </c>
      <c r="H281" s="3">
        <v>17.649999999999999</v>
      </c>
      <c r="I281" s="3">
        <v>0.38650000000000001</v>
      </c>
      <c r="J281" s="3">
        <v>1.2894000000000001</v>
      </c>
      <c r="K281" s="3" t="s">
        <v>1412</v>
      </c>
      <c r="L281" s="3">
        <v>866</v>
      </c>
      <c r="M281" s="3" t="s">
        <v>1377</v>
      </c>
      <c r="N281" s="3" t="s">
        <v>632</v>
      </c>
      <c r="O281" s="9" t="s">
        <v>1936</v>
      </c>
      <c r="P281" s="3">
        <v>48</v>
      </c>
      <c r="Q281" s="13">
        <v>34.200000000000003</v>
      </c>
    </row>
    <row r="282" spans="1:17" hidden="1">
      <c r="A282" s="10" t="s">
        <v>1937</v>
      </c>
      <c r="B282" s="8" t="s">
        <v>377</v>
      </c>
      <c r="C282" s="8" t="s">
        <v>35</v>
      </c>
      <c r="D282" s="2" t="s">
        <v>44</v>
      </c>
      <c r="E282" s="8" t="s">
        <v>1400</v>
      </c>
      <c r="F282" s="8" t="s">
        <v>1375</v>
      </c>
      <c r="G282" s="2">
        <v>60.04</v>
      </c>
      <c r="H282" s="2">
        <v>11.01</v>
      </c>
      <c r="I282" s="2">
        <v>0.39710000000000001</v>
      </c>
      <c r="J282" s="2">
        <v>0.82740000000000002</v>
      </c>
      <c r="K282" s="2" t="s">
        <v>1376</v>
      </c>
      <c r="L282" s="2">
        <v>877</v>
      </c>
      <c r="M282" s="2" t="s">
        <v>1386</v>
      </c>
      <c r="N282" s="2" t="s">
        <v>1938</v>
      </c>
      <c r="O282" s="8"/>
      <c r="P282" s="2">
        <v>120</v>
      </c>
      <c r="Q282" s="12">
        <v>25.09</v>
      </c>
    </row>
    <row r="283" spans="1:17" hidden="1">
      <c r="A283" s="11" t="s">
        <v>1939</v>
      </c>
      <c r="B283" s="9" t="s">
        <v>323</v>
      </c>
      <c r="C283" s="9" t="s">
        <v>7</v>
      </c>
      <c r="D283" s="3" t="s">
        <v>23</v>
      </c>
      <c r="E283" s="9" t="s">
        <v>1408</v>
      </c>
      <c r="F283" s="9" t="s">
        <v>1390</v>
      </c>
      <c r="G283" s="3">
        <v>41.57</v>
      </c>
      <c r="H283" s="3">
        <v>17.149999999999999</v>
      </c>
      <c r="I283" s="3">
        <v>0.80049999999999999</v>
      </c>
      <c r="J283" s="3">
        <v>0.61450000000000005</v>
      </c>
      <c r="K283" s="3" t="s">
        <v>1412</v>
      </c>
      <c r="L283" s="3">
        <v>787</v>
      </c>
      <c r="M283" s="3" t="s">
        <v>1377</v>
      </c>
      <c r="N283" s="3" t="s">
        <v>1940</v>
      </c>
      <c r="O283" s="9" t="s">
        <v>1662</v>
      </c>
      <c r="P283" s="3">
        <v>240</v>
      </c>
      <c r="Q283" s="13">
        <v>10.51</v>
      </c>
    </row>
    <row r="284" spans="1:17" hidden="1">
      <c r="A284" s="10" t="s">
        <v>1941</v>
      </c>
      <c r="B284" s="8" t="s">
        <v>588</v>
      </c>
      <c r="C284" s="8" t="s">
        <v>20</v>
      </c>
      <c r="D284" s="2" t="s">
        <v>10</v>
      </c>
      <c r="E284" s="8" t="s">
        <v>1389</v>
      </c>
      <c r="F284" s="8" t="s">
        <v>1390</v>
      </c>
      <c r="G284" s="2">
        <v>37.79</v>
      </c>
      <c r="H284" s="2">
        <v>10.96</v>
      </c>
      <c r="I284" s="2">
        <v>0.19439999999999999</v>
      </c>
      <c r="J284" s="2">
        <v>3.3391999999999999</v>
      </c>
      <c r="K284" s="2" t="s">
        <v>1412</v>
      </c>
      <c r="L284" s="2">
        <v>557</v>
      </c>
      <c r="M284" s="2" t="s">
        <v>1386</v>
      </c>
      <c r="N284" s="2" t="s">
        <v>1942</v>
      </c>
      <c r="O284" s="8"/>
      <c r="P284" s="2">
        <v>12</v>
      </c>
      <c r="Q284" s="12">
        <v>22.01</v>
      </c>
    </row>
    <row r="285" spans="1:17" hidden="1">
      <c r="A285" s="11" t="s">
        <v>1943</v>
      </c>
      <c r="B285" s="9" t="s">
        <v>175</v>
      </c>
      <c r="C285" s="9" t="s">
        <v>32</v>
      </c>
      <c r="D285" s="3" t="s">
        <v>31</v>
      </c>
      <c r="E285" s="9" t="s">
        <v>1411</v>
      </c>
      <c r="F285" s="9" t="s">
        <v>1384</v>
      </c>
      <c r="G285" s="3">
        <v>53.2</v>
      </c>
      <c r="H285" s="3">
        <v>10.56</v>
      </c>
      <c r="I285" s="3">
        <v>0.75109999999999999</v>
      </c>
      <c r="J285" s="3">
        <v>2.4687000000000001</v>
      </c>
      <c r="K285" s="3" t="s">
        <v>1358</v>
      </c>
      <c r="L285" s="3">
        <v>636</v>
      </c>
      <c r="M285" s="3" t="s">
        <v>1381</v>
      </c>
      <c r="N285" s="3" t="s">
        <v>1944</v>
      </c>
      <c r="O285" s="9"/>
      <c r="P285" s="3">
        <v>24</v>
      </c>
      <c r="Q285" s="13">
        <v>36.17</v>
      </c>
    </row>
    <row r="286" spans="1:17" hidden="1">
      <c r="A286" s="10" t="s">
        <v>1945</v>
      </c>
      <c r="B286" s="8" t="s">
        <v>367</v>
      </c>
      <c r="C286" s="8" t="s">
        <v>20</v>
      </c>
      <c r="D286" s="2" t="s">
        <v>10</v>
      </c>
      <c r="E286" s="8" t="s">
        <v>1400</v>
      </c>
      <c r="F286" s="8" t="s">
        <v>1375</v>
      </c>
      <c r="G286" s="2"/>
      <c r="H286" s="2">
        <v>8.81</v>
      </c>
      <c r="I286" s="2">
        <v>6.6400000000000001E-2</v>
      </c>
      <c r="J286" s="2">
        <v>0.09</v>
      </c>
      <c r="K286" s="2" t="s">
        <v>1358</v>
      </c>
      <c r="L286" s="2">
        <v>593</v>
      </c>
      <c r="M286" s="2" t="s">
        <v>1377</v>
      </c>
      <c r="N286" s="2" t="s">
        <v>1946</v>
      </c>
      <c r="O286" s="8" t="s">
        <v>1947</v>
      </c>
      <c r="P286" s="2">
        <v>84</v>
      </c>
      <c r="Q286" s="12">
        <v>0.66</v>
      </c>
    </row>
    <row r="287" spans="1:17" hidden="1">
      <c r="A287" s="11" t="s">
        <v>1948</v>
      </c>
      <c r="B287" s="9" t="s">
        <v>873</v>
      </c>
      <c r="C287" s="9" t="s">
        <v>7</v>
      </c>
      <c r="D287" s="3" t="s">
        <v>44</v>
      </c>
      <c r="E287" s="9" t="s">
        <v>1408</v>
      </c>
      <c r="F287" s="9" t="s">
        <v>1384</v>
      </c>
      <c r="G287" s="3">
        <v>84.32</v>
      </c>
      <c r="H287" s="3">
        <v>17.350000000000001</v>
      </c>
      <c r="I287" s="3">
        <v>1.5827</v>
      </c>
      <c r="J287" s="3">
        <v>7.7043999999999997</v>
      </c>
      <c r="K287" s="3" t="s">
        <v>1412</v>
      </c>
      <c r="L287" s="3">
        <v>836</v>
      </c>
      <c r="M287" s="3" t="s">
        <v>1381</v>
      </c>
      <c r="N287" s="3" t="s">
        <v>1949</v>
      </c>
      <c r="O287" s="9"/>
      <c r="P287" s="3">
        <v>12</v>
      </c>
      <c r="Q287" s="13">
        <v>13.41</v>
      </c>
    </row>
    <row r="288" spans="1:17" hidden="1">
      <c r="A288" s="10" t="s">
        <v>1950</v>
      </c>
      <c r="B288" s="8" t="s">
        <v>1056</v>
      </c>
      <c r="C288" s="8" t="s">
        <v>24</v>
      </c>
      <c r="D288" s="2" t="s">
        <v>31</v>
      </c>
      <c r="E288" s="8" t="s">
        <v>1408</v>
      </c>
      <c r="F288" s="8" t="s">
        <v>1375</v>
      </c>
      <c r="G288" s="2">
        <v>40.630000000000003</v>
      </c>
      <c r="H288" s="2">
        <v>10.94</v>
      </c>
      <c r="I288" s="2">
        <v>0.57630000000000003</v>
      </c>
      <c r="J288" s="2">
        <v>0.55830000000000002</v>
      </c>
      <c r="K288" s="2" t="s">
        <v>1412</v>
      </c>
      <c r="L288" s="2">
        <v>758</v>
      </c>
      <c r="M288" s="2" t="s">
        <v>1381</v>
      </c>
      <c r="N288" s="2" t="s">
        <v>1951</v>
      </c>
      <c r="O288" s="8"/>
      <c r="P288" s="2">
        <v>120</v>
      </c>
      <c r="Q288" s="12">
        <v>21.1</v>
      </c>
    </row>
    <row r="289" spans="1:17">
      <c r="A289" s="11" t="s">
        <v>1952</v>
      </c>
      <c r="B289" s="9" t="s">
        <v>1199</v>
      </c>
      <c r="C289" s="9" t="s">
        <v>28</v>
      </c>
      <c r="D289" s="3" t="s">
        <v>23</v>
      </c>
      <c r="E289" s="9" t="s">
        <v>1380</v>
      </c>
      <c r="F289" s="9" t="s">
        <v>1384</v>
      </c>
      <c r="G289" s="3">
        <v>23.18</v>
      </c>
      <c r="H289" s="3">
        <v>9.0299999999999994</v>
      </c>
      <c r="I289" s="3">
        <v>0.46139999999999998</v>
      </c>
      <c r="J289" s="3">
        <v>0.29399999999999998</v>
      </c>
      <c r="K289" s="3" t="s">
        <v>1395</v>
      </c>
      <c r="L289" s="3">
        <v>779</v>
      </c>
      <c r="M289" s="3" t="s">
        <v>1386</v>
      </c>
      <c r="N289" s="3" t="s">
        <v>1048</v>
      </c>
      <c r="O289" s="9"/>
      <c r="P289" s="3">
        <v>120</v>
      </c>
      <c r="Q289" s="13">
        <v>6.08</v>
      </c>
    </row>
    <row r="290" spans="1:17" hidden="1">
      <c r="A290" s="10" t="s">
        <v>1953</v>
      </c>
      <c r="B290" s="8" t="s">
        <v>1271</v>
      </c>
      <c r="C290" s="8" t="s">
        <v>38</v>
      </c>
      <c r="D290" s="2" t="s">
        <v>10</v>
      </c>
      <c r="E290" s="8" t="s">
        <v>1374</v>
      </c>
      <c r="F290" s="8" t="s">
        <v>1384</v>
      </c>
      <c r="G290" s="2">
        <v>26.71</v>
      </c>
      <c r="H290" s="2">
        <v>8.7200000000000006</v>
      </c>
      <c r="I290" s="2">
        <v>0.51300000000000001</v>
      </c>
      <c r="J290" s="2">
        <v>1.2168000000000001</v>
      </c>
      <c r="K290" s="2" t="s">
        <v>1412</v>
      </c>
      <c r="L290" s="2">
        <v>608</v>
      </c>
      <c r="M290" s="2" t="s">
        <v>1426</v>
      </c>
      <c r="N290" s="2" t="s">
        <v>1954</v>
      </c>
      <c r="O290" s="8"/>
      <c r="P290" s="2">
        <v>24</v>
      </c>
      <c r="Q290" s="12">
        <v>8.8000000000000007</v>
      </c>
    </row>
    <row r="291" spans="1:17" hidden="1">
      <c r="A291" s="11" t="s">
        <v>1955</v>
      </c>
      <c r="B291" s="9" t="s">
        <v>723</v>
      </c>
      <c r="C291" s="9" t="s">
        <v>12</v>
      </c>
      <c r="D291" s="3" t="s">
        <v>1360</v>
      </c>
      <c r="E291" s="9" t="s">
        <v>1408</v>
      </c>
      <c r="F291" s="9" t="s">
        <v>1384</v>
      </c>
      <c r="G291" s="3">
        <v>75.55</v>
      </c>
      <c r="H291" s="3">
        <v>18.12</v>
      </c>
      <c r="I291" s="3">
        <v>0.84609999999999996</v>
      </c>
      <c r="J291" s="3">
        <v>1.2232000000000001</v>
      </c>
      <c r="K291" s="3" t="s">
        <v>1385</v>
      </c>
      <c r="L291" s="3">
        <v>672</v>
      </c>
      <c r="M291" s="3" t="s">
        <v>1403</v>
      </c>
      <c r="N291" s="3" t="s">
        <v>1956</v>
      </c>
      <c r="O291" s="9" t="s">
        <v>1476</v>
      </c>
      <c r="P291" s="3">
        <v>180</v>
      </c>
      <c r="Q291" s="13">
        <v>0</v>
      </c>
    </row>
    <row r="292" spans="1:17" hidden="1">
      <c r="A292" s="10" t="s">
        <v>1957</v>
      </c>
      <c r="B292" s="8" t="s">
        <v>1353</v>
      </c>
      <c r="C292" s="8" t="s">
        <v>24</v>
      </c>
      <c r="D292" s="2" t="s">
        <v>31</v>
      </c>
      <c r="E292" s="8" t="s">
        <v>1374</v>
      </c>
      <c r="F292" s="8" t="s">
        <v>1375</v>
      </c>
      <c r="G292" s="2">
        <v>23.36</v>
      </c>
      <c r="H292" s="2">
        <v>10.76</v>
      </c>
      <c r="I292" s="2">
        <v>0.14580000000000001</v>
      </c>
      <c r="J292" s="2">
        <v>0.23730000000000001</v>
      </c>
      <c r="K292" s="2" t="s">
        <v>1395</v>
      </c>
      <c r="L292" s="2">
        <v>703</v>
      </c>
      <c r="M292" s="2" t="s">
        <v>1381</v>
      </c>
      <c r="N292" s="2" t="s">
        <v>1958</v>
      </c>
      <c r="O292" s="8"/>
      <c r="P292" s="2">
        <v>240</v>
      </c>
      <c r="Q292" s="12">
        <v>16.14</v>
      </c>
    </row>
    <row r="293" spans="1:17" hidden="1">
      <c r="A293" s="11" t="s">
        <v>1959</v>
      </c>
      <c r="B293" s="9" t="s">
        <v>386</v>
      </c>
      <c r="C293" s="9" t="s">
        <v>7</v>
      </c>
      <c r="D293" s="3" t="s">
        <v>1360</v>
      </c>
      <c r="E293" s="9" t="s">
        <v>1400</v>
      </c>
      <c r="F293" s="9" t="s">
        <v>1375</v>
      </c>
      <c r="G293" s="3">
        <v>19.600000000000001</v>
      </c>
      <c r="H293" s="3">
        <v>9.8000000000000007</v>
      </c>
      <c r="I293" s="3">
        <v>0.27160000000000001</v>
      </c>
      <c r="J293" s="3">
        <v>0.18659999999999999</v>
      </c>
      <c r="K293" s="3" t="s">
        <v>1358</v>
      </c>
      <c r="L293" s="3">
        <v>871</v>
      </c>
      <c r="M293" s="3" t="s">
        <v>1426</v>
      </c>
      <c r="N293" s="3" t="s">
        <v>1960</v>
      </c>
      <c r="O293" s="9"/>
      <c r="P293" s="3">
        <v>240</v>
      </c>
      <c r="Q293" s="13">
        <v>13.76</v>
      </c>
    </row>
    <row r="294" spans="1:17" hidden="1">
      <c r="A294" s="10" t="s">
        <v>1961</v>
      </c>
      <c r="B294" s="8" t="s">
        <v>234</v>
      </c>
      <c r="C294" s="8" t="s">
        <v>16</v>
      </c>
      <c r="D294" s="2" t="s">
        <v>1360</v>
      </c>
      <c r="E294" s="8" t="s">
        <v>1408</v>
      </c>
      <c r="F294" s="8" t="s">
        <v>1375</v>
      </c>
      <c r="G294" s="2">
        <v>97.53</v>
      </c>
      <c r="H294" s="2">
        <v>13.15</v>
      </c>
      <c r="I294" s="2">
        <v>1.6288</v>
      </c>
      <c r="J294" s="2">
        <v>2.6238000000000001</v>
      </c>
      <c r="K294" s="2" t="s">
        <v>1385</v>
      </c>
      <c r="L294" s="2">
        <v>648</v>
      </c>
      <c r="M294" s="2" t="s">
        <v>1426</v>
      </c>
      <c r="N294" s="2" t="s">
        <v>1962</v>
      </c>
      <c r="O294" s="8"/>
      <c r="P294" s="2">
        <v>48</v>
      </c>
      <c r="Q294" s="12">
        <v>0</v>
      </c>
    </row>
    <row r="295" spans="1:17" hidden="1">
      <c r="A295" s="11" t="s">
        <v>1963</v>
      </c>
      <c r="B295" s="9" t="s">
        <v>1229</v>
      </c>
      <c r="C295" s="9" t="s">
        <v>41</v>
      </c>
      <c r="D295" s="3" t="s">
        <v>10</v>
      </c>
      <c r="E295" s="9" t="s">
        <v>1389</v>
      </c>
      <c r="F295" s="9" t="s">
        <v>1375</v>
      </c>
      <c r="G295" s="3">
        <v>87.74</v>
      </c>
      <c r="H295" s="3">
        <v>10.15</v>
      </c>
      <c r="I295" s="3">
        <v>1.6153999999999999</v>
      </c>
      <c r="J295" s="3">
        <v>2.8372999999999999</v>
      </c>
      <c r="K295" s="3" t="s">
        <v>1412</v>
      </c>
      <c r="L295" s="3">
        <v>671</v>
      </c>
      <c r="M295" s="3" t="s">
        <v>1396</v>
      </c>
      <c r="N295" s="3" t="s">
        <v>1964</v>
      </c>
      <c r="O295" s="9" t="s">
        <v>1934</v>
      </c>
      <c r="P295" s="3">
        <v>36</v>
      </c>
      <c r="Q295" s="13">
        <v>48.37</v>
      </c>
    </row>
    <row r="296" spans="1:17" hidden="1">
      <c r="A296" s="10" t="s">
        <v>1965</v>
      </c>
      <c r="B296" s="8" t="s">
        <v>840</v>
      </c>
      <c r="C296" s="8" t="s">
        <v>12</v>
      </c>
      <c r="D296" s="2" t="s">
        <v>31</v>
      </c>
      <c r="E296" s="8" t="s">
        <v>1400</v>
      </c>
      <c r="F296" s="8" t="s">
        <v>1384</v>
      </c>
      <c r="G296" s="2">
        <v>15.91</v>
      </c>
      <c r="H296" s="2">
        <v>13.09</v>
      </c>
      <c r="I296" s="2">
        <v>9.2200000000000004E-2</v>
      </c>
      <c r="J296" s="2">
        <v>0.36270000000000002</v>
      </c>
      <c r="K296" s="2" t="s">
        <v>1412</v>
      </c>
      <c r="L296" s="2">
        <v>638</v>
      </c>
      <c r="M296" s="2" t="s">
        <v>1396</v>
      </c>
      <c r="N296" s="2" t="s">
        <v>1966</v>
      </c>
      <c r="O296" s="8" t="s">
        <v>681</v>
      </c>
      <c r="P296" s="2">
        <v>60</v>
      </c>
      <c r="Q296" s="12">
        <v>6.76</v>
      </c>
    </row>
    <row r="297" spans="1:17" hidden="1">
      <c r="A297" s="11" t="s">
        <v>1967</v>
      </c>
      <c r="B297" s="9" t="s">
        <v>353</v>
      </c>
      <c r="C297" s="9" t="s">
        <v>32</v>
      </c>
      <c r="D297" s="3" t="s">
        <v>1360</v>
      </c>
      <c r="E297" s="9" t="s">
        <v>1411</v>
      </c>
      <c r="F297" s="9" t="s">
        <v>1375</v>
      </c>
      <c r="G297" s="3">
        <v>53.43</v>
      </c>
      <c r="H297" s="3">
        <v>12.27</v>
      </c>
      <c r="I297" s="3">
        <v>0.81310000000000004</v>
      </c>
      <c r="J297" s="3">
        <v>1.4140999999999999</v>
      </c>
      <c r="K297" s="3" t="s">
        <v>1385</v>
      </c>
      <c r="L297" s="3">
        <v>740</v>
      </c>
      <c r="M297" s="3" t="s">
        <v>1386</v>
      </c>
      <c r="N297" s="3" t="s">
        <v>1968</v>
      </c>
      <c r="O297" s="9"/>
      <c r="P297" s="3">
        <v>48</v>
      </c>
      <c r="Q297" s="13">
        <v>0</v>
      </c>
    </row>
    <row r="298" spans="1:17" hidden="1">
      <c r="A298" s="10" t="s">
        <v>1969</v>
      </c>
      <c r="B298" s="8" t="s">
        <v>464</v>
      </c>
      <c r="C298" s="8" t="s">
        <v>20</v>
      </c>
      <c r="D298" s="2" t="s">
        <v>10</v>
      </c>
      <c r="E298" s="8" t="s">
        <v>1411</v>
      </c>
      <c r="F298" s="8" t="s">
        <v>1384</v>
      </c>
      <c r="G298" s="2">
        <v>28.27</v>
      </c>
      <c r="H298" s="2">
        <v>15.19</v>
      </c>
      <c r="I298" s="2">
        <v>0.31290000000000001</v>
      </c>
      <c r="J298" s="2">
        <v>0.45939999999999998</v>
      </c>
      <c r="K298" s="2" t="s">
        <v>1385</v>
      </c>
      <c r="L298" s="2">
        <v>801</v>
      </c>
      <c r="M298" s="2" t="s">
        <v>1386</v>
      </c>
      <c r="N298" s="2" t="s">
        <v>819</v>
      </c>
      <c r="O298" s="8"/>
      <c r="P298" s="2">
        <v>120</v>
      </c>
      <c r="Q298" s="12">
        <v>0</v>
      </c>
    </row>
    <row r="299" spans="1:17" hidden="1">
      <c r="A299" s="11" t="s">
        <v>1970</v>
      </c>
      <c r="B299" s="9" t="s">
        <v>374</v>
      </c>
      <c r="C299" s="9" t="s">
        <v>28</v>
      </c>
      <c r="D299" s="3" t="s">
        <v>31</v>
      </c>
      <c r="E299" s="9" t="s">
        <v>1374</v>
      </c>
      <c r="F299" s="9" t="s">
        <v>1390</v>
      </c>
      <c r="G299" s="3">
        <v>29.51</v>
      </c>
      <c r="H299" s="3"/>
      <c r="I299" s="3">
        <v>0.22950000000000001</v>
      </c>
      <c r="J299" s="3"/>
      <c r="K299" s="3" t="s">
        <v>1412</v>
      </c>
      <c r="L299" s="3">
        <v>667</v>
      </c>
      <c r="M299" s="3" t="s">
        <v>1381</v>
      </c>
      <c r="N299" s="3" t="s">
        <v>1725</v>
      </c>
      <c r="O299" s="9"/>
      <c r="P299" s="3">
        <v>180</v>
      </c>
      <c r="Q299" s="13">
        <v>7.22</v>
      </c>
    </row>
    <row r="300" spans="1:17">
      <c r="A300" s="10" t="s">
        <v>1971</v>
      </c>
      <c r="B300" s="8" t="s">
        <v>556</v>
      </c>
      <c r="C300" s="8" t="s">
        <v>35</v>
      </c>
      <c r="D300" s="2" t="s">
        <v>1360</v>
      </c>
      <c r="E300" s="8" t="s">
        <v>1380</v>
      </c>
      <c r="F300" s="8" t="s">
        <v>1390</v>
      </c>
      <c r="G300" s="2">
        <v>47.99</v>
      </c>
      <c r="H300" s="2">
        <v>9.4499999999999993</v>
      </c>
      <c r="I300" s="2">
        <v>0.4299</v>
      </c>
      <c r="J300" s="2">
        <v>2.2023000000000001</v>
      </c>
      <c r="K300" s="2" t="s">
        <v>1395</v>
      </c>
      <c r="L300" s="2">
        <v>838</v>
      </c>
      <c r="M300" s="2" t="s">
        <v>1381</v>
      </c>
      <c r="N300" s="2" t="s">
        <v>1972</v>
      </c>
      <c r="O300" s="8"/>
      <c r="P300" s="2">
        <v>24</v>
      </c>
      <c r="Q300" s="12">
        <v>29.03</v>
      </c>
    </row>
    <row r="301" spans="1:17">
      <c r="A301" s="11" t="s">
        <v>1973</v>
      </c>
      <c r="B301" s="9" t="s">
        <v>761</v>
      </c>
      <c r="C301" s="9" t="s">
        <v>20</v>
      </c>
      <c r="D301" s="3" t="s">
        <v>44</v>
      </c>
      <c r="E301" s="9" t="s">
        <v>1380</v>
      </c>
      <c r="F301" s="9" t="s">
        <v>1384</v>
      </c>
      <c r="G301" s="3">
        <v>82.07</v>
      </c>
      <c r="H301" s="3">
        <v>18.39</v>
      </c>
      <c r="I301" s="3">
        <v>1.4387000000000001</v>
      </c>
      <c r="J301" s="3">
        <v>1.2912999999999999</v>
      </c>
      <c r="K301" s="3" t="s">
        <v>1358</v>
      </c>
      <c r="L301" s="3">
        <v>751</v>
      </c>
      <c r="M301" s="3" t="s">
        <v>1386</v>
      </c>
      <c r="N301" s="3" t="s">
        <v>1611</v>
      </c>
      <c r="O301" s="9"/>
      <c r="P301" s="3">
        <v>240</v>
      </c>
      <c r="Q301" s="13">
        <v>62.29</v>
      </c>
    </row>
    <row r="302" spans="1:17" hidden="1">
      <c r="A302" s="10" t="s">
        <v>1974</v>
      </c>
      <c r="B302" s="8" t="s">
        <v>559</v>
      </c>
      <c r="C302" s="8" t="s">
        <v>35</v>
      </c>
      <c r="D302" s="2" t="s">
        <v>44</v>
      </c>
      <c r="E302" s="8" t="s">
        <v>1374</v>
      </c>
      <c r="F302" s="8" t="s">
        <v>1375</v>
      </c>
      <c r="G302" s="2">
        <v>98.99</v>
      </c>
      <c r="H302" s="2">
        <v>12.85</v>
      </c>
      <c r="I302" s="2">
        <v>1.0359</v>
      </c>
      <c r="J302" s="2">
        <v>8.8346</v>
      </c>
      <c r="K302" s="2" t="s">
        <v>1412</v>
      </c>
      <c r="L302" s="2">
        <v>800</v>
      </c>
      <c r="M302" s="2" t="s">
        <v>1426</v>
      </c>
      <c r="N302" s="2" t="s">
        <v>1975</v>
      </c>
      <c r="O302" s="8"/>
      <c r="P302" s="2">
        <v>12</v>
      </c>
      <c r="Q302" s="12">
        <v>84.9</v>
      </c>
    </row>
    <row r="303" spans="1:17">
      <c r="A303" s="11" t="s">
        <v>1976</v>
      </c>
      <c r="B303" s="9" t="s">
        <v>1269</v>
      </c>
      <c r="C303" s="9" t="s">
        <v>41</v>
      </c>
      <c r="D303" s="3" t="s">
        <v>44</v>
      </c>
      <c r="E303" s="9" t="s">
        <v>1380</v>
      </c>
      <c r="F303" s="9" t="s">
        <v>1375</v>
      </c>
      <c r="G303" s="3">
        <v>68.89</v>
      </c>
      <c r="H303" s="3">
        <v>7.73</v>
      </c>
      <c r="I303" s="3">
        <v>1.3556999999999999</v>
      </c>
      <c r="J303" s="3">
        <v>1.6731</v>
      </c>
      <c r="K303" s="3" t="s">
        <v>1395</v>
      </c>
      <c r="L303" s="3">
        <v>845</v>
      </c>
      <c r="M303" s="3" t="s">
        <v>1426</v>
      </c>
      <c r="N303" s="3" t="s">
        <v>1206</v>
      </c>
      <c r="O303" s="9"/>
      <c r="P303" s="3">
        <v>48</v>
      </c>
      <c r="Q303" s="13">
        <v>8.6999999999999993</v>
      </c>
    </row>
    <row r="304" spans="1:17" hidden="1">
      <c r="A304" s="10" t="s">
        <v>1977</v>
      </c>
      <c r="B304" s="8" t="s">
        <v>685</v>
      </c>
      <c r="C304" s="8" t="s">
        <v>28</v>
      </c>
      <c r="D304" s="2" t="s">
        <v>1360</v>
      </c>
      <c r="E304" s="8" t="s">
        <v>1374</v>
      </c>
      <c r="F304" s="8" t="s">
        <v>1384</v>
      </c>
      <c r="G304" s="2">
        <v>20.190000000000001</v>
      </c>
      <c r="H304" s="2">
        <v>14.53</v>
      </c>
      <c r="I304" s="2">
        <v>0.39329999999999998</v>
      </c>
      <c r="J304" s="2">
        <v>0.25890000000000002</v>
      </c>
      <c r="K304" s="2" t="s">
        <v>1376</v>
      </c>
      <c r="L304" s="2">
        <v>811</v>
      </c>
      <c r="M304" s="2" t="s">
        <v>1403</v>
      </c>
      <c r="N304" s="2" t="s">
        <v>1713</v>
      </c>
      <c r="O304" s="8" t="s">
        <v>1705</v>
      </c>
      <c r="P304" s="2">
        <v>240</v>
      </c>
      <c r="Q304" s="12">
        <v>17.64</v>
      </c>
    </row>
    <row r="305" spans="1:17" hidden="1">
      <c r="A305" s="11" t="s">
        <v>1978</v>
      </c>
      <c r="B305" s="9" t="s">
        <v>891</v>
      </c>
      <c r="C305" s="9" t="s">
        <v>32</v>
      </c>
      <c r="D305" s="3" t="s">
        <v>31</v>
      </c>
      <c r="E305" s="9" t="s">
        <v>1408</v>
      </c>
      <c r="F305" s="9" t="s">
        <v>1384</v>
      </c>
      <c r="G305" s="3"/>
      <c r="H305" s="3">
        <v>11.28</v>
      </c>
      <c r="I305" s="3">
        <v>7.1900000000000006E-2</v>
      </c>
      <c r="J305" s="3">
        <v>7.0599999999999996E-2</v>
      </c>
      <c r="K305" s="3" t="s">
        <v>1376</v>
      </c>
      <c r="L305" s="3">
        <v>772</v>
      </c>
      <c r="M305" s="3" t="s">
        <v>1403</v>
      </c>
      <c r="N305" s="3" t="s">
        <v>1979</v>
      </c>
      <c r="O305" s="9" t="s">
        <v>1331</v>
      </c>
      <c r="P305" s="3">
        <v>120</v>
      </c>
      <c r="Q305" s="13">
        <v>0.98</v>
      </c>
    </row>
    <row r="306" spans="1:17" hidden="1">
      <c r="A306" s="10" t="s">
        <v>1980</v>
      </c>
      <c r="B306" s="8" t="s">
        <v>294</v>
      </c>
      <c r="C306" s="8" t="s">
        <v>35</v>
      </c>
      <c r="D306" s="2" t="s">
        <v>1360</v>
      </c>
      <c r="E306" s="8" t="s">
        <v>1411</v>
      </c>
      <c r="F306" s="8" t="s">
        <v>1375</v>
      </c>
      <c r="G306" s="2">
        <v>62.76</v>
      </c>
      <c r="H306" s="2">
        <v>10.84</v>
      </c>
      <c r="I306" s="2">
        <v>0.58520000000000005</v>
      </c>
      <c r="J306" s="2">
        <v>1.3595999999999999</v>
      </c>
      <c r="K306" s="2" t="s">
        <v>1385</v>
      </c>
      <c r="L306" s="2">
        <v>666</v>
      </c>
      <c r="M306" s="2" t="s">
        <v>1377</v>
      </c>
      <c r="N306" s="2" t="s">
        <v>1981</v>
      </c>
      <c r="O306" s="8" t="s">
        <v>1982</v>
      </c>
      <c r="P306" s="2">
        <v>60</v>
      </c>
      <c r="Q306" s="12">
        <v>0</v>
      </c>
    </row>
    <row r="307" spans="1:17">
      <c r="A307" s="11" t="s">
        <v>1983</v>
      </c>
      <c r="B307" s="9" t="s">
        <v>155</v>
      </c>
      <c r="C307" s="9" t="s">
        <v>35</v>
      </c>
      <c r="D307" s="3" t="s">
        <v>31</v>
      </c>
      <c r="E307" s="9" t="s">
        <v>1380</v>
      </c>
      <c r="F307" s="9" t="s">
        <v>1375</v>
      </c>
      <c r="G307" s="3">
        <v>35.869999999999997</v>
      </c>
      <c r="H307" s="3">
        <v>8.0500000000000007</v>
      </c>
      <c r="I307" s="3">
        <v>0.25340000000000001</v>
      </c>
      <c r="J307" s="3">
        <v>0.72819999999999996</v>
      </c>
      <c r="K307" s="3" t="s">
        <v>1358</v>
      </c>
      <c r="L307" s="3">
        <v>562</v>
      </c>
      <c r="M307" s="3" t="s">
        <v>1381</v>
      </c>
      <c r="N307" s="3" t="s">
        <v>1120</v>
      </c>
      <c r="O307" s="9"/>
      <c r="P307" s="3">
        <v>60</v>
      </c>
      <c r="Q307" s="13">
        <v>32.659999999999997</v>
      </c>
    </row>
    <row r="308" spans="1:17" hidden="1">
      <c r="A308" s="10" t="s">
        <v>1984</v>
      </c>
      <c r="B308" s="8" t="s">
        <v>1067</v>
      </c>
      <c r="C308" s="8" t="s">
        <v>20</v>
      </c>
      <c r="D308" s="2" t="s">
        <v>44</v>
      </c>
      <c r="E308" s="8" t="s">
        <v>1411</v>
      </c>
      <c r="F308" s="8" t="s">
        <v>1384</v>
      </c>
      <c r="G308" s="2">
        <v>29.79</v>
      </c>
      <c r="H308" s="2">
        <v>17.760000000000002</v>
      </c>
      <c r="I308" s="2">
        <v>0.2601</v>
      </c>
      <c r="J308" s="2">
        <v>0.53220000000000001</v>
      </c>
      <c r="K308" s="2" t="s">
        <v>1376</v>
      </c>
      <c r="L308" s="2">
        <v>889</v>
      </c>
      <c r="M308" s="2" t="s">
        <v>1377</v>
      </c>
      <c r="N308" s="2" t="s">
        <v>1413</v>
      </c>
      <c r="O308" s="8" t="s">
        <v>1985</v>
      </c>
      <c r="P308" s="2">
        <v>120</v>
      </c>
      <c r="Q308" s="12">
        <v>9.59</v>
      </c>
    </row>
    <row r="309" spans="1:17" hidden="1">
      <c r="A309" s="11" t="s">
        <v>1986</v>
      </c>
      <c r="B309" s="9" t="s">
        <v>858</v>
      </c>
      <c r="C309" s="9" t="s">
        <v>32</v>
      </c>
      <c r="D309" s="3" t="s">
        <v>31</v>
      </c>
      <c r="E309" s="9" t="s">
        <v>1411</v>
      </c>
      <c r="F309" s="9" t="s">
        <v>1384</v>
      </c>
      <c r="G309" s="3">
        <v>68.650000000000006</v>
      </c>
      <c r="H309" s="3">
        <v>8.99</v>
      </c>
      <c r="I309" s="3">
        <v>0.91400000000000003</v>
      </c>
      <c r="J309" s="3">
        <v>1.4247000000000001</v>
      </c>
      <c r="K309" s="3" t="s">
        <v>1412</v>
      </c>
      <c r="L309" s="3">
        <v>899</v>
      </c>
      <c r="M309" s="3" t="s">
        <v>1396</v>
      </c>
      <c r="N309" s="3" t="s">
        <v>1987</v>
      </c>
      <c r="O309" s="9" t="s">
        <v>1988</v>
      </c>
      <c r="P309" s="3">
        <v>60</v>
      </c>
      <c r="Q309" s="13">
        <v>60.96</v>
      </c>
    </row>
    <row r="310" spans="1:17" hidden="1">
      <c r="A310" s="10" t="s">
        <v>1989</v>
      </c>
      <c r="B310" s="8" t="s">
        <v>1121</v>
      </c>
      <c r="C310" s="8" t="s">
        <v>32</v>
      </c>
      <c r="D310" s="2" t="s">
        <v>10</v>
      </c>
      <c r="E310" s="8" t="s">
        <v>1389</v>
      </c>
      <c r="F310" s="8" t="s">
        <v>1390</v>
      </c>
      <c r="G310" s="2">
        <v>44.75</v>
      </c>
      <c r="H310" s="2">
        <v>17.78</v>
      </c>
      <c r="I310" s="2">
        <v>0.70209999999999995</v>
      </c>
      <c r="J310" s="2">
        <v>0.71360000000000001</v>
      </c>
      <c r="K310" s="2"/>
      <c r="L310" s="2">
        <v>768</v>
      </c>
      <c r="M310" s="2" t="s">
        <v>1377</v>
      </c>
      <c r="N310" s="2" t="s">
        <v>1990</v>
      </c>
      <c r="O310" s="8" t="s">
        <v>1457</v>
      </c>
      <c r="P310" s="2">
        <v>180</v>
      </c>
      <c r="Q310" s="12">
        <v>22.02</v>
      </c>
    </row>
    <row r="311" spans="1:17" hidden="1">
      <c r="A311" s="11" t="s">
        <v>1991</v>
      </c>
      <c r="B311" s="9" t="s">
        <v>1103</v>
      </c>
      <c r="C311" s="9" t="s">
        <v>32</v>
      </c>
      <c r="D311" s="3" t="s">
        <v>10</v>
      </c>
      <c r="E311" s="9" t="s">
        <v>1389</v>
      </c>
      <c r="F311" s="9" t="s">
        <v>1390</v>
      </c>
      <c r="G311" s="3">
        <v>90.78</v>
      </c>
      <c r="H311" s="3">
        <v>13.88</v>
      </c>
      <c r="I311" s="3">
        <v>0.96199999999999997</v>
      </c>
      <c r="J311" s="3">
        <v>1.121</v>
      </c>
      <c r="K311" s="3" t="s">
        <v>1358</v>
      </c>
      <c r="L311" s="3">
        <v>880</v>
      </c>
      <c r="M311" s="3" t="s">
        <v>1426</v>
      </c>
      <c r="N311" s="3" t="s">
        <v>1992</v>
      </c>
      <c r="O311" s="9"/>
      <c r="P311" s="3">
        <v>240</v>
      </c>
      <c r="Q311" s="13">
        <v>67.36</v>
      </c>
    </row>
    <row r="312" spans="1:17" hidden="1">
      <c r="A312" s="10" t="s">
        <v>1993</v>
      </c>
      <c r="B312" s="8" t="s">
        <v>71</v>
      </c>
      <c r="C312" s="8" t="s">
        <v>35</v>
      </c>
      <c r="D312" s="2" t="s">
        <v>23</v>
      </c>
      <c r="E312" s="8" t="s">
        <v>1400</v>
      </c>
      <c r="F312" s="8" t="s">
        <v>1384</v>
      </c>
      <c r="G312" s="2">
        <v>9.3800000000000008</v>
      </c>
      <c r="H312" s="2">
        <v>18.350000000000001</v>
      </c>
      <c r="I312" s="2">
        <v>6.2E-2</v>
      </c>
      <c r="J312" s="2">
        <v>0.46989999999999998</v>
      </c>
      <c r="K312" s="2" t="s">
        <v>1412</v>
      </c>
      <c r="L312" s="2">
        <v>711</v>
      </c>
      <c r="M312" s="2" t="s">
        <v>1403</v>
      </c>
      <c r="N312" s="2" t="s">
        <v>1934</v>
      </c>
      <c r="O312" s="8" t="s">
        <v>357</v>
      </c>
      <c r="P312" s="2">
        <v>24</v>
      </c>
      <c r="Q312" s="12">
        <v>3.58</v>
      </c>
    </row>
    <row r="313" spans="1:17" hidden="1">
      <c r="A313" s="11" t="s">
        <v>1994</v>
      </c>
      <c r="B313" s="9" t="s">
        <v>998</v>
      </c>
      <c r="C313" s="9" t="s">
        <v>38</v>
      </c>
      <c r="D313" s="3" t="s">
        <v>10</v>
      </c>
      <c r="E313" s="9" t="s">
        <v>1374</v>
      </c>
      <c r="F313" s="9" t="s">
        <v>1384</v>
      </c>
      <c r="G313" s="3">
        <v>52.11</v>
      </c>
      <c r="H313" s="3">
        <v>18.14</v>
      </c>
      <c r="I313" s="3">
        <v>0.36720000000000003</v>
      </c>
      <c r="J313" s="3">
        <v>1.8875999999999999</v>
      </c>
      <c r="K313" s="3" t="s">
        <v>1412</v>
      </c>
      <c r="L313" s="3">
        <v>618</v>
      </c>
      <c r="M313" s="3" t="s">
        <v>1381</v>
      </c>
      <c r="N313" s="3" t="s">
        <v>1995</v>
      </c>
      <c r="O313" s="9"/>
      <c r="P313" s="3">
        <v>36</v>
      </c>
      <c r="Q313" s="13">
        <v>37.06</v>
      </c>
    </row>
    <row r="314" spans="1:17">
      <c r="A314" s="10" t="s">
        <v>1996</v>
      </c>
      <c r="B314" s="8" t="s">
        <v>936</v>
      </c>
      <c r="C314" s="8" t="s">
        <v>20</v>
      </c>
      <c r="D314" s="2" t="s">
        <v>10</v>
      </c>
      <c r="E314" s="8" t="s">
        <v>1380</v>
      </c>
      <c r="F314" s="8" t="s">
        <v>1384</v>
      </c>
      <c r="G314" s="2">
        <v>16.149999999999999</v>
      </c>
      <c r="H314" s="2">
        <v>13.22</v>
      </c>
      <c r="I314" s="2">
        <v>0.1406</v>
      </c>
      <c r="J314" s="2">
        <v>0.76949999999999996</v>
      </c>
      <c r="K314" s="2" t="s">
        <v>1376</v>
      </c>
      <c r="L314" s="2">
        <v>680</v>
      </c>
      <c r="M314" s="2" t="s">
        <v>1396</v>
      </c>
      <c r="N314" s="2" t="s">
        <v>1997</v>
      </c>
      <c r="O314" s="8" t="s">
        <v>1998</v>
      </c>
      <c r="P314" s="2">
        <v>24</v>
      </c>
      <c r="Q314" s="12">
        <v>6.98</v>
      </c>
    </row>
    <row r="315" spans="1:17" hidden="1">
      <c r="A315" s="11" t="s">
        <v>1999</v>
      </c>
      <c r="B315" s="9" t="s">
        <v>753</v>
      </c>
      <c r="C315" s="9" t="s">
        <v>16</v>
      </c>
      <c r="D315" s="3" t="s">
        <v>1360</v>
      </c>
      <c r="E315" s="9" t="s">
        <v>1411</v>
      </c>
      <c r="F315" s="9" t="s">
        <v>1375</v>
      </c>
      <c r="G315" s="3">
        <v>82.35</v>
      </c>
      <c r="H315" s="3">
        <v>16.95</v>
      </c>
      <c r="I315" s="3">
        <v>1.1740999999999999</v>
      </c>
      <c r="J315" s="3">
        <v>1.4286000000000001</v>
      </c>
      <c r="K315" s="3" t="s">
        <v>1395</v>
      </c>
      <c r="L315" s="3">
        <v>669</v>
      </c>
      <c r="M315" s="3" t="s">
        <v>1381</v>
      </c>
      <c r="N315" s="3" t="s">
        <v>2000</v>
      </c>
      <c r="O315" s="9"/>
      <c r="P315" s="3">
        <v>120</v>
      </c>
      <c r="Q315" s="13">
        <v>21.17</v>
      </c>
    </row>
    <row r="316" spans="1:17" hidden="1">
      <c r="A316" s="10" t="s">
        <v>2001</v>
      </c>
      <c r="B316" s="8" t="s">
        <v>328</v>
      </c>
      <c r="C316" s="8" t="s">
        <v>38</v>
      </c>
      <c r="D316" s="2" t="s">
        <v>23</v>
      </c>
      <c r="E316" s="8" t="s">
        <v>1389</v>
      </c>
      <c r="F316" s="8" t="s">
        <v>1375</v>
      </c>
      <c r="G316" s="2">
        <v>48.57</v>
      </c>
      <c r="H316" s="2">
        <v>8.6</v>
      </c>
      <c r="I316" s="2">
        <v>0.67179999999999995</v>
      </c>
      <c r="J316" s="2">
        <v>0.77159999999999995</v>
      </c>
      <c r="K316" s="2" t="s">
        <v>1412</v>
      </c>
      <c r="L316" s="2">
        <v>739</v>
      </c>
      <c r="M316" s="2" t="s">
        <v>1377</v>
      </c>
      <c r="N316" s="2" t="s">
        <v>1743</v>
      </c>
      <c r="O316" s="8" t="s">
        <v>1580</v>
      </c>
      <c r="P316" s="2">
        <v>84</v>
      </c>
      <c r="Q316" s="12">
        <v>37.880000000000003</v>
      </c>
    </row>
    <row r="317" spans="1:17" hidden="1">
      <c r="A317" s="11" t="s">
        <v>2002</v>
      </c>
      <c r="B317" s="9" t="s">
        <v>294</v>
      </c>
      <c r="C317" s="9" t="s">
        <v>7</v>
      </c>
      <c r="D317" s="3" t="s">
        <v>31</v>
      </c>
      <c r="E317" s="9" t="s">
        <v>1400</v>
      </c>
      <c r="F317" s="9" t="s">
        <v>1384</v>
      </c>
      <c r="G317" s="3">
        <v>56.86</v>
      </c>
      <c r="H317" s="3"/>
      <c r="I317" s="3">
        <v>0.54249999999999998</v>
      </c>
      <c r="J317" s="3"/>
      <c r="K317" s="3" t="s">
        <v>1385</v>
      </c>
      <c r="L317" s="3">
        <v>666</v>
      </c>
      <c r="M317" s="3" t="s">
        <v>1426</v>
      </c>
      <c r="N317" s="3" t="s">
        <v>2003</v>
      </c>
      <c r="O317" s="9"/>
      <c r="P317" s="3">
        <v>180</v>
      </c>
      <c r="Q317" s="13">
        <v>0</v>
      </c>
    </row>
    <row r="318" spans="1:17" hidden="1">
      <c r="A318" s="10" t="s">
        <v>2004</v>
      </c>
      <c r="B318" s="8" t="s">
        <v>477</v>
      </c>
      <c r="C318" s="8" t="s">
        <v>7</v>
      </c>
      <c r="D318" s="2" t="s">
        <v>1360</v>
      </c>
      <c r="E318" s="8" t="s">
        <v>1408</v>
      </c>
      <c r="F318" s="8" t="s">
        <v>1390</v>
      </c>
      <c r="G318" s="2">
        <v>85.73</v>
      </c>
      <c r="H318" s="2">
        <v>11.34</v>
      </c>
      <c r="I318" s="2">
        <v>1.3368</v>
      </c>
      <c r="J318" s="2">
        <v>1.1975</v>
      </c>
      <c r="K318" s="2" t="s">
        <v>1358</v>
      </c>
      <c r="L318" s="2">
        <v>727</v>
      </c>
      <c r="M318" s="2" t="s">
        <v>1396</v>
      </c>
      <c r="N318" s="2" t="s">
        <v>2005</v>
      </c>
      <c r="O318" s="8" t="s">
        <v>1043</v>
      </c>
      <c r="P318" s="2">
        <v>120</v>
      </c>
      <c r="Q318" s="12">
        <v>19.61</v>
      </c>
    </row>
    <row r="319" spans="1:17" hidden="1">
      <c r="A319" s="11" t="s">
        <v>2006</v>
      </c>
      <c r="B319" s="9" t="s">
        <v>723</v>
      </c>
      <c r="C319" s="9" t="s">
        <v>16</v>
      </c>
      <c r="D319" s="3" t="s">
        <v>31</v>
      </c>
      <c r="E319" s="9" t="s">
        <v>1374</v>
      </c>
      <c r="F319" s="9" t="s">
        <v>1375</v>
      </c>
      <c r="G319" s="3">
        <v>92.42</v>
      </c>
      <c r="H319" s="3">
        <v>16.73</v>
      </c>
      <c r="I319" s="3">
        <v>1.1327</v>
      </c>
      <c r="J319" s="3">
        <v>1.4047000000000001</v>
      </c>
      <c r="K319" s="3" t="s">
        <v>1358</v>
      </c>
      <c r="L319" s="3">
        <v>672</v>
      </c>
      <c r="M319" s="3" t="s">
        <v>1381</v>
      </c>
      <c r="N319" s="3" t="s">
        <v>2007</v>
      </c>
      <c r="O319" s="9"/>
      <c r="P319" s="3">
        <v>180</v>
      </c>
      <c r="Q319" s="13">
        <v>54.49</v>
      </c>
    </row>
    <row r="320" spans="1:17" hidden="1">
      <c r="A320" s="10" t="s">
        <v>2008</v>
      </c>
      <c r="B320" s="8" t="s">
        <v>811</v>
      </c>
      <c r="C320" s="8" t="s">
        <v>24</v>
      </c>
      <c r="D320" s="2" t="s">
        <v>1360</v>
      </c>
      <c r="E320" s="8" t="s">
        <v>1374</v>
      </c>
      <c r="F320" s="8" t="s">
        <v>1375</v>
      </c>
      <c r="G320" s="2">
        <v>59.3</v>
      </c>
      <c r="H320" s="2">
        <v>13.93</v>
      </c>
      <c r="I320" s="2">
        <v>1.0347</v>
      </c>
      <c r="J320" s="2">
        <v>2.8452000000000002</v>
      </c>
      <c r="K320" s="2" t="s">
        <v>1385</v>
      </c>
      <c r="L320" s="2">
        <v>845</v>
      </c>
      <c r="M320" s="2" t="s">
        <v>1396</v>
      </c>
      <c r="N320" s="2" t="s">
        <v>2009</v>
      </c>
      <c r="O320" s="8" t="s">
        <v>2010</v>
      </c>
      <c r="P320" s="2">
        <v>24</v>
      </c>
      <c r="Q320" s="12">
        <v>0</v>
      </c>
    </row>
    <row r="321" spans="1:17" hidden="1">
      <c r="A321" s="11" t="s">
        <v>2011</v>
      </c>
      <c r="B321" s="9" t="s">
        <v>1307</v>
      </c>
      <c r="C321" s="9" t="s">
        <v>35</v>
      </c>
      <c r="D321" s="3" t="s">
        <v>31</v>
      </c>
      <c r="E321" s="9" t="s">
        <v>1389</v>
      </c>
      <c r="F321" s="9" t="s">
        <v>1390</v>
      </c>
      <c r="G321" s="3">
        <v>79.760000000000005</v>
      </c>
      <c r="H321" s="3">
        <v>17.190000000000001</v>
      </c>
      <c r="I321" s="3">
        <v>1.27</v>
      </c>
      <c r="J321" s="3">
        <v>1.3957999999999999</v>
      </c>
      <c r="K321" s="3" t="s">
        <v>1376</v>
      </c>
      <c r="L321" s="3">
        <v>767</v>
      </c>
      <c r="M321" s="3" t="s">
        <v>1396</v>
      </c>
      <c r="N321" s="3" t="s">
        <v>2012</v>
      </c>
      <c r="O321" s="9" t="s">
        <v>1591</v>
      </c>
      <c r="P321" s="3">
        <v>120</v>
      </c>
      <c r="Q321" s="13">
        <v>24.96</v>
      </c>
    </row>
    <row r="322" spans="1:17" hidden="1">
      <c r="A322" s="10" t="s">
        <v>2013</v>
      </c>
      <c r="B322" s="8" t="s">
        <v>702</v>
      </c>
      <c r="C322" s="8" t="s">
        <v>28</v>
      </c>
      <c r="D322" s="2" t="s">
        <v>23</v>
      </c>
      <c r="E322" s="8" t="s">
        <v>1374</v>
      </c>
      <c r="F322" s="8" t="s">
        <v>1384</v>
      </c>
      <c r="G322" s="2">
        <v>92.43</v>
      </c>
      <c r="H322" s="2">
        <v>15.19</v>
      </c>
      <c r="I322" s="2">
        <v>0.98570000000000002</v>
      </c>
      <c r="J322" s="2">
        <v>1.2301</v>
      </c>
      <c r="K322" s="2" t="s">
        <v>1395</v>
      </c>
      <c r="L322" s="2">
        <v>582</v>
      </c>
      <c r="M322" s="2" t="s">
        <v>1386</v>
      </c>
      <c r="N322" s="2" t="s">
        <v>2014</v>
      </c>
      <c r="O322" s="8"/>
      <c r="P322" s="2">
        <v>240</v>
      </c>
      <c r="Q322" s="12">
        <v>47.83</v>
      </c>
    </row>
    <row r="323" spans="1:17" hidden="1">
      <c r="A323" s="11" t="s">
        <v>2015</v>
      </c>
      <c r="B323" s="9" t="s">
        <v>1074</v>
      </c>
      <c r="C323" s="9" t="s">
        <v>16</v>
      </c>
      <c r="D323" s="3" t="s">
        <v>44</v>
      </c>
      <c r="E323" s="9" t="s">
        <v>1411</v>
      </c>
      <c r="F323" s="9" t="s">
        <v>1384</v>
      </c>
      <c r="G323" s="3">
        <v>9.52</v>
      </c>
      <c r="H323" s="3">
        <v>18.059999999999999</v>
      </c>
      <c r="I323" s="3">
        <v>6.13E-2</v>
      </c>
      <c r="J323" s="3">
        <v>0.87309999999999999</v>
      </c>
      <c r="K323" s="3" t="s">
        <v>1395</v>
      </c>
      <c r="L323" s="3">
        <v>740</v>
      </c>
      <c r="M323" s="3" t="s">
        <v>1396</v>
      </c>
      <c r="N323" s="3" t="s">
        <v>2016</v>
      </c>
      <c r="O323" s="9" t="s">
        <v>2017</v>
      </c>
      <c r="P323" s="3">
        <v>12</v>
      </c>
      <c r="Q323" s="13">
        <v>4.25</v>
      </c>
    </row>
    <row r="324" spans="1:17" hidden="1">
      <c r="A324" s="10" t="s">
        <v>2018</v>
      </c>
      <c r="B324" s="8" t="s">
        <v>347</v>
      </c>
      <c r="C324" s="8" t="s">
        <v>38</v>
      </c>
      <c r="D324" s="2" t="s">
        <v>44</v>
      </c>
      <c r="E324" s="8" t="s">
        <v>1389</v>
      </c>
      <c r="F324" s="8" t="s">
        <v>1384</v>
      </c>
      <c r="G324" s="2">
        <v>57.47</v>
      </c>
      <c r="H324" s="2">
        <v>11.37</v>
      </c>
      <c r="I324" s="2">
        <v>0.82050000000000001</v>
      </c>
      <c r="J324" s="2">
        <v>0.60770000000000002</v>
      </c>
      <c r="K324" s="2" t="s">
        <v>1395</v>
      </c>
      <c r="L324" s="2">
        <v>859</v>
      </c>
      <c r="M324" s="2" t="s">
        <v>1396</v>
      </c>
      <c r="N324" s="2" t="s">
        <v>1032</v>
      </c>
      <c r="O324" s="8" t="s">
        <v>1605</v>
      </c>
      <c r="P324" s="2">
        <v>240</v>
      </c>
      <c r="Q324" s="12">
        <v>36.299999999999997</v>
      </c>
    </row>
    <row r="325" spans="1:17">
      <c r="A325" s="11" t="s">
        <v>2019</v>
      </c>
      <c r="B325" s="9" t="s">
        <v>265</v>
      </c>
      <c r="C325" s="9" t="s">
        <v>38</v>
      </c>
      <c r="D325" s="3" t="s">
        <v>31</v>
      </c>
      <c r="E325" s="9" t="s">
        <v>1380</v>
      </c>
      <c r="F325" s="9" t="s">
        <v>1384</v>
      </c>
      <c r="G325" s="3">
        <v>50.37</v>
      </c>
      <c r="H325" s="3">
        <v>13.45</v>
      </c>
      <c r="I325" s="3">
        <v>0.26889999999999997</v>
      </c>
      <c r="J325" s="3">
        <v>1.1577</v>
      </c>
      <c r="K325" s="3" t="s">
        <v>1412</v>
      </c>
      <c r="L325" s="3">
        <v>755</v>
      </c>
      <c r="M325" s="3" t="s">
        <v>1377</v>
      </c>
      <c r="N325" s="3" t="s">
        <v>2020</v>
      </c>
      <c r="O325" s="9" t="s">
        <v>765</v>
      </c>
      <c r="P325" s="3">
        <v>60</v>
      </c>
      <c r="Q325" s="13">
        <v>42.39</v>
      </c>
    </row>
    <row r="326" spans="1:17" hidden="1">
      <c r="A326" s="10" t="s">
        <v>2021</v>
      </c>
      <c r="B326" s="8" t="s">
        <v>820</v>
      </c>
      <c r="C326" s="8" t="s">
        <v>41</v>
      </c>
      <c r="D326" s="2" t="s">
        <v>1360</v>
      </c>
      <c r="E326" s="8" t="s">
        <v>1411</v>
      </c>
      <c r="F326" s="8" t="s">
        <v>1390</v>
      </c>
      <c r="G326" s="2">
        <v>50.5</v>
      </c>
      <c r="H326" s="2">
        <v>8.1199999999999992</v>
      </c>
      <c r="I326" s="2">
        <v>0.78090000000000004</v>
      </c>
      <c r="J326" s="2">
        <v>2.2867000000000002</v>
      </c>
      <c r="K326" s="2" t="s">
        <v>1358</v>
      </c>
      <c r="L326" s="2">
        <v>655</v>
      </c>
      <c r="M326" s="2" t="s">
        <v>1377</v>
      </c>
      <c r="N326" s="2" t="s">
        <v>2022</v>
      </c>
      <c r="O326" s="8" t="s">
        <v>819</v>
      </c>
      <c r="P326" s="2">
        <v>24</v>
      </c>
      <c r="Q326" s="12">
        <v>6.34</v>
      </c>
    </row>
    <row r="327" spans="1:17" hidden="1">
      <c r="A327" s="11" t="s">
        <v>2023</v>
      </c>
      <c r="B327" s="9" t="s">
        <v>559</v>
      </c>
      <c r="C327" s="9" t="s">
        <v>7</v>
      </c>
      <c r="D327" s="3" t="s">
        <v>1360</v>
      </c>
      <c r="E327" s="9" t="s">
        <v>1389</v>
      </c>
      <c r="F327" s="9" t="s">
        <v>1390</v>
      </c>
      <c r="G327" s="3">
        <v>81.86</v>
      </c>
      <c r="H327" s="3">
        <v>15.83</v>
      </c>
      <c r="I327" s="3">
        <v>1.5295000000000001</v>
      </c>
      <c r="J327" s="3">
        <v>7.4206000000000003</v>
      </c>
      <c r="K327" s="3" t="s">
        <v>1395</v>
      </c>
      <c r="L327" s="3">
        <v>800</v>
      </c>
      <c r="M327" s="3" t="s">
        <v>1377</v>
      </c>
      <c r="N327" s="3" t="s">
        <v>2024</v>
      </c>
      <c r="O327" s="9" t="s">
        <v>2025</v>
      </c>
      <c r="P327" s="3">
        <v>12</v>
      </c>
      <c r="Q327" s="13">
        <v>74.150000000000006</v>
      </c>
    </row>
    <row r="328" spans="1:17">
      <c r="A328" s="10" t="s">
        <v>2026</v>
      </c>
      <c r="B328" s="8" t="s">
        <v>1100</v>
      </c>
      <c r="C328" s="8" t="s">
        <v>7</v>
      </c>
      <c r="D328" s="2" t="s">
        <v>31</v>
      </c>
      <c r="E328" s="8" t="s">
        <v>1380</v>
      </c>
      <c r="F328" s="8" t="s">
        <v>1375</v>
      </c>
      <c r="G328" s="2">
        <v>60.22</v>
      </c>
      <c r="H328" s="2">
        <v>8.39</v>
      </c>
      <c r="I328" s="2">
        <v>0.79920000000000002</v>
      </c>
      <c r="J328" s="2">
        <v>1.8978999999999999</v>
      </c>
      <c r="K328" s="2" t="s">
        <v>1412</v>
      </c>
      <c r="L328" s="2">
        <v>794</v>
      </c>
      <c r="M328" s="2" t="s">
        <v>1381</v>
      </c>
      <c r="N328" s="2" t="s">
        <v>2027</v>
      </c>
      <c r="O328" s="8"/>
      <c r="P328" s="2">
        <v>36</v>
      </c>
      <c r="Q328" s="12">
        <v>11.35</v>
      </c>
    </row>
    <row r="329" spans="1:17" hidden="1">
      <c r="A329" s="11" t="s">
        <v>2028</v>
      </c>
      <c r="B329" s="9" t="s">
        <v>579</v>
      </c>
      <c r="C329" s="9" t="s">
        <v>32</v>
      </c>
      <c r="D329" s="3" t="s">
        <v>44</v>
      </c>
      <c r="E329" s="9" t="s">
        <v>1408</v>
      </c>
      <c r="F329" s="9" t="s">
        <v>1384</v>
      </c>
      <c r="G329" s="3">
        <v>3.12</v>
      </c>
      <c r="H329" s="3">
        <v>16.010000000000002</v>
      </c>
      <c r="I329" s="3">
        <v>5.3600000000000002E-2</v>
      </c>
      <c r="J329" s="3">
        <v>4.3400000000000001E-2</v>
      </c>
      <c r="K329" s="3" t="s">
        <v>1358</v>
      </c>
      <c r="L329" s="3">
        <v>639</v>
      </c>
      <c r="M329" s="3" t="s">
        <v>1377</v>
      </c>
      <c r="N329" s="3" t="s">
        <v>2029</v>
      </c>
      <c r="O329" s="9" t="s">
        <v>2030</v>
      </c>
      <c r="P329" s="3">
        <v>240</v>
      </c>
      <c r="Q329" s="13">
        <v>1.59</v>
      </c>
    </row>
    <row r="330" spans="1:17" hidden="1">
      <c r="A330" s="10" t="s">
        <v>2031</v>
      </c>
      <c r="B330" s="8" t="s">
        <v>262</v>
      </c>
      <c r="C330" s="8" t="s">
        <v>32</v>
      </c>
      <c r="D330" s="2" t="s">
        <v>44</v>
      </c>
      <c r="E330" s="8" t="s">
        <v>1411</v>
      </c>
      <c r="F330" s="8" t="s">
        <v>1384</v>
      </c>
      <c r="G330" s="2">
        <v>12.44</v>
      </c>
      <c r="H330" s="2">
        <v>14.27</v>
      </c>
      <c r="I330" s="2">
        <v>0.23080000000000001</v>
      </c>
      <c r="J330" s="2">
        <v>0.23499999999999999</v>
      </c>
      <c r="K330" s="2" t="s">
        <v>1395</v>
      </c>
      <c r="L330" s="2">
        <v>849</v>
      </c>
      <c r="M330" s="2" t="s">
        <v>1426</v>
      </c>
      <c r="N330" s="2" t="s">
        <v>2032</v>
      </c>
      <c r="O330" s="8"/>
      <c r="P330" s="2">
        <v>84</v>
      </c>
      <c r="Q330" s="12">
        <v>10.95</v>
      </c>
    </row>
    <row r="331" spans="1:17" hidden="1">
      <c r="A331" s="11" t="s">
        <v>2033</v>
      </c>
      <c r="B331" s="9" t="s">
        <v>80</v>
      </c>
      <c r="C331" s="9" t="s">
        <v>20</v>
      </c>
      <c r="D331" s="3" t="s">
        <v>44</v>
      </c>
      <c r="E331" s="9" t="s">
        <v>1374</v>
      </c>
      <c r="F331" s="9" t="s">
        <v>1390</v>
      </c>
      <c r="G331" s="3">
        <v>57.24</v>
      </c>
      <c r="H331" s="3">
        <v>7.66</v>
      </c>
      <c r="I331" s="3">
        <v>0.9042</v>
      </c>
      <c r="J331" s="3">
        <v>4.9702000000000002</v>
      </c>
      <c r="K331" s="3" t="s">
        <v>1385</v>
      </c>
      <c r="L331" s="3">
        <v>747</v>
      </c>
      <c r="M331" s="3" t="s">
        <v>1396</v>
      </c>
      <c r="N331" s="3" t="s">
        <v>2034</v>
      </c>
      <c r="O331" s="9" t="s">
        <v>2035</v>
      </c>
      <c r="P331" s="3">
        <v>12</v>
      </c>
      <c r="Q331" s="13">
        <v>0</v>
      </c>
    </row>
    <row r="332" spans="1:17" hidden="1">
      <c r="A332" s="10" t="s">
        <v>2036</v>
      </c>
      <c r="B332" s="8" t="s">
        <v>579</v>
      </c>
      <c r="C332" s="8" t="s">
        <v>41</v>
      </c>
      <c r="D332" s="2" t="s">
        <v>1360</v>
      </c>
      <c r="E332" s="8" t="s">
        <v>1408</v>
      </c>
      <c r="F332" s="8" t="s">
        <v>1384</v>
      </c>
      <c r="G332" s="2">
        <v>61.01</v>
      </c>
      <c r="H332" s="2">
        <v>8.85</v>
      </c>
      <c r="I332" s="2">
        <v>0.37530000000000002</v>
      </c>
      <c r="J332" s="2">
        <v>1.262</v>
      </c>
      <c r="K332" s="2" t="s">
        <v>1358</v>
      </c>
      <c r="L332" s="2">
        <v>639</v>
      </c>
      <c r="M332" s="2" t="s">
        <v>1386</v>
      </c>
      <c r="N332" s="2" t="s">
        <v>2037</v>
      </c>
      <c r="O332" s="8"/>
      <c r="P332" s="2">
        <v>60</v>
      </c>
      <c r="Q332" s="12">
        <v>42.67</v>
      </c>
    </row>
    <row r="333" spans="1:17" hidden="1">
      <c r="A333" s="11" t="s">
        <v>2038</v>
      </c>
      <c r="B333" s="9" t="s">
        <v>1215</v>
      </c>
      <c r="C333" s="9" t="s">
        <v>20</v>
      </c>
      <c r="D333" s="3" t="s">
        <v>44</v>
      </c>
      <c r="E333" s="9" t="s">
        <v>1374</v>
      </c>
      <c r="F333" s="9" t="s">
        <v>1375</v>
      </c>
      <c r="G333" s="3">
        <v>94.2</v>
      </c>
      <c r="H333" s="3">
        <v>10.72</v>
      </c>
      <c r="I333" s="3">
        <v>1.3946000000000001</v>
      </c>
      <c r="J333" s="3">
        <v>0.95440000000000003</v>
      </c>
      <c r="K333" s="3" t="s">
        <v>1412</v>
      </c>
      <c r="L333" s="3">
        <v>814</v>
      </c>
      <c r="M333" s="3" t="s">
        <v>1426</v>
      </c>
      <c r="N333" s="3" t="s">
        <v>1890</v>
      </c>
      <c r="O333" s="9"/>
      <c r="P333" s="3">
        <v>240</v>
      </c>
      <c r="Q333" s="13">
        <v>17.78</v>
      </c>
    </row>
    <row r="334" spans="1:17" hidden="1">
      <c r="A334" s="10" t="s">
        <v>2039</v>
      </c>
      <c r="B334" s="8" t="s">
        <v>1325</v>
      </c>
      <c r="C334" s="8" t="s">
        <v>41</v>
      </c>
      <c r="D334" s="2" t="s">
        <v>44</v>
      </c>
      <c r="E334" s="8" t="s">
        <v>1408</v>
      </c>
      <c r="F334" s="8" t="s">
        <v>1384</v>
      </c>
      <c r="G334" s="2">
        <v>21.15</v>
      </c>
      <c r="H334" s="2">
        <v>18.239999999999998</v>
      </c>
      <c r="I334" s="2">
        <v>0.1789</v>
      </c>
      <c r="J334" s="2">
        <v>0.33029999999999998</v>
      </c>
      <c r="K334" s="2" t="s">
        <v>1395</v>
      </c>
      <c r="L334" s="2">
        <v>685</v>
      </c>
      <c r="M334" s="2" t="s">
        <v>1396</v>
      </c>
      <c r="N334" s="2" t="s">
        <v>1804</v>
      </c>
      <c r="O334" s="8" t="s">
        <v>2040</v>
      </c>
      <c r="P334" s="2">
        <v>240</v>
      </c>
      <c r="Q334" s="12">
        <v>16.79</v>
      </c>
    </row>
    <row r="335" spans="1:17">
      <c r="A335" s="11" t="s">
        <v>2041</v>
      </c>
      <c r="B335" s="9" t="s">
        <v>1022</v>
      </c>
      <c r="C335" s="9" t="s">
        <v>35</v>
      </c>
      <c r="D335" s="3" t="s">
        <v>44</v>
      </c>
      <c r="E335" s="9" t="s">
        <v>1380</v>
      </c>
      <c r="F335" s="9" t="s">
        <v>1384</v>
      </c>
      <c r="G335" s="3">
        <v>50.39</v>
      </c>
      <c r="H335" s="3">
        <v>10.56</v>
      </c>
      <c r="I335" s="3">
        <v>0.5423</v>
      </c>
      <c r="J335" s="3">
        <v>2.3382999999999998</v>
      </c>
      <c r="K335" s="3" t="s">
        <v>1385</v>
      </c>
      <c r="L335" s="3">
        <v>855</v>
      </c>
      <c r="M335" s="3" t="s">
        <v>1426</v>
      </c>
      <c r="N335" s="3" t="s">
        <v>1537</v>
      </c>
      <c r="O335" s="9"/>
      <c r="P335" s="3">
        <v>24</v>
      </c>
      <c r="Q335" s="13">
        <v>0</v>
      </c>
    </row>
    <row r="336" spans="1:17" hidden="1">
      <c r="A336" s="10" t="s">
        <v>2042</v>
      </c>
      <c r="B336" s="8" t="s">
        <v>623</v>
      </c>
      <c r="C336" s="8" t="s">
        <v>35</v>
      </c>
      <c r="D336" s="2" t="s">
        <v>10</v>
      </c>
      <c r="E336" s="8" t="s">
        <v>1389</v>
      </c>
      <c r="F336" s="8" t="s">
        <v>1384</v>
      </c>
      <c r="G336" s="2">
        <v>38.549999999999997</v>
      </c>
      <c r="H336" s="2">
        <v>13.36</v>
      </c>
      <c r="I336" s="2">
        <v>0.5746</v>
      </c>
      <c r="J336" s="2">
        <v>3.4497</v>
      </c>
      <c r="K336" s="2" t="s">
        <v>1358</v>
      </c>
      <c r="L336" s="2">
        <v>668</v>
      </c>
      <c r="M336" s="2" t="s">
        <v>1426</v>
      </c>
      <c r="N336" s="2" t="s">
        <v>2043</v>
      </c>
      <c r="O336" s="8"/>
      <c r="P336" s="2">
        <v>12</v>
      </c>
      <c r="Q336" s="12">
        <v>33.68</v>
      </c>
    </row>
    <row r="337" spans="1:17" hidden="1">
      <c r="A337" s="11" t="s">
        <v>2044</v>
      </c>
      <c r="B337" s="9" t="s">
        <v>1182</v>
      </c>
      <c r="C337" s="9" t="s">
        <v>24</v>
      </c>
      <c r="D337" s="3" t="s">
        <v>23</v>
      </c>
      <c r="E337" s="9" t="s">
        <v>1389</v>
      </c>
      <c r="F337" s="9" t="s">
        <v>1384</v>
      </c>
      <c r="G337" s="3">
        <v>34.75</v>
      </c>
      <c r="H337" s="3">
        <v>12.27</v>
      </c>
      <c r="I337" s="3">
        <v>0.39660000000000001</v>
      </c>
      <c r="J337" s="3">
        <v>3.0918999999999999</v>
      </c>
      <c r="K337" s="3" t="s">
        <v>1385</v>
      </c>
      <c r="L337" s="3">
        <v>791</v>
      </c>
      <c r="M337" s="3" t="s">
        <v>1403</v>
      </c>
      <c r="N337" s="3" t="s">
        <v>781</v>
      </c>
      <c r="O337" s="9" t="s">
        <v>2045</v>
      </c>
      <c r="P337" s="3">
        <v>12</v>
      </c>
      <c r="Q337" s="13">
        <v>0</v>
      </c>
    </row>
    <row r="338" spans="1:17" hidden="1">
      <c r="A338" s="10" t="s">
        <v>2046</v>
      </c>
      <c r="B338" s="8" t="s">
        <v>1312</v>
      </c>
      <c r="C338" s="8" t="s">
        <v>38</v>
      </c>
      <c r="D338" s="2" t="s">
        <v>44</v>
      </c>
      <c r="E338" s="8" t="s">
        <v>1400</v>
      </c>
      <c r="F338" s="8" t="s">
        <v>1390</v>
      </c>
      <c r="G338" s="2">
        <v>72.2</v>
      </c>
      <c r="H338" s="2">
        <v>10.36</v>
      </c>
      <c r="I338" s="2">
        <v>1.401</v>
      </c>
      <c r="J338" s="2">
        <v>0.79179999999999995</v>
      </c>
      <c r="K338" s="2" t="s">
        <v>1395</v>
      </c>
      <c r="L338" s="2">
        <v>872</v>
      </c>
      <c r="M338" s="2" t="s">
        <v>1386</v>
      </c>
      <c r="N338" s="2" t="s">
        <v>997</v>
      </c>
      <c r="O338" s="8"/>
      <c r="P338" s="2">
        <v>180</v>
      </c>
      <c r="Q338" s="12">
        <v>24.45</v>
      </c>
    </row>
    <row r="339" spans="1:17" hidden="1">
      <c r="A339" s="11" t="s">
        <v>2047</v>
      </c>
      <c r="B339" s="9" t="s">
        <v>440</v>
      </c>
      <c r="C339" s="9" t="s">
        <v>38</v>
      </c>
      <c r="D339" s="3" t="s">
        <v>31</v>
      </c>
      <c r="E339" s="9" t="s">
        <v>1408</v>
      </c>
      <c r="F339" s="9" t="s">
        <v>1390</v>
      </c>
      <c r="G339" s="3">
        <v>40.07</v>
      </c>
      <c r="H339" s="3">
        <v>11.48</v>
      </c>
      <c r="I339" s="3">
        <v>0.59660000000000002</v>
      </c>
      <c r="J339" s="3">
        <v>3.5503999999999998</v>
      </c>
      <c r="K339" s="3" t="s">
        <v>1385</v>
      </c>
      <c r="L339" s="3">
        <v>871</v>
      </c>
      <c r="M339" s="3" t="s">
        <v>1426</v>
      </c>
      <c r="N339" s="3" t="s">
        <v>2048</v>
      </c>
      <c r="O339" s="9"/>
      <c r="P339" s="3">
        <v>12</v>
      </c>
      <c r="Q339" s="13">
        <v>0</v>
      </c>
    </row>
    <row r="340" spans="1:17" hidden="1">
      <c r="A340" s="10" t="s">
        <v>2049</v>
      </c>
      <c r="B340" s="8" t="s">
        <v>705</v>
      </c>
      <c r="C340" s="8" t="s">
        <v>35</v>
      </c>
      <c r="D340" s="2" t="s">
        <v>10</v>
      </c>
      <c r="E340" s="8" t="s">
        <v>1400</v>
      </c>
      <c r="F340" s="8" t="s">
        <v>1384</v>
      </c>
      <c r="G340" s="2">
        <v>47.18</v>
      </c>
      <c r="H340" s="2">
        <v>12.78</v>
      </c>
      <c r="I340" s="2">
        <v>0.83340000000000003</v>
      </c>
      <c r="J340" s="2">
        <v>1.2605999999999999</v>
      </c>
      <c r="K340" s="2" t="s">
        <v>1376</v>
      </c>
      <c r="L340" s="2">
        <v>798</v>
      </c>
      <c r="M340" s="2" t="s">
        <v>1396</v>
      </c>
      <c r="N340" s="2" t="s">
        <v>2025</v>
      </c>
      <c r="O340" s="8" t="s">
        <v>1570</v>
      </c>
      <c r="P340" s="2">
        <v>48</v>
      </c>
      <c r="Q340" s="12">
        <v>40.69</v>
      </c>
    </row>
    <row r="341" spans="1:17" hidden="1">
      <c r="A341" s="11" t="s">
        <v>2050</v>
      </c>
      <c r="B341" s="9" t="s">
        <v>699</v>
      </c>
      <c r="C341" s="9" t="s">
        <v>16</v>
      </c>
      <c r="D341" s="3" t="s">
        <v>31</v>
      </c>
      <c r="E341" s="9" t="s">
        <v>1408</v>
      </c>
      <c r="F341" s="9" t="s">
        <v>1375</v>
      </c>
      <c r="G341" s="3">
        <v>87.04</v>
      </c>
      <c r="H341" s="3">
        <v>14.43</v>
      </c>
      <c r="I341" s="3">
        <v>0.627</v>
      </c>
      <c r="J341" s="3">
        <v>7.8327</v>
      </c>
      <c r="K341" s="3" t="s">
        <v>1395</v>
      </c>
      <c r="L341" s="3">
        <v>597</v>
      </c>
      <c r="M341" s="3" t="s">
        <v>1396</v>
      </c>
      <c r="N341" s="3" t="s">
        <v>2051</v>
      </c>
      <c r="O341" s="9" t="s">
        <v>2052</v>
      </c>
      <c r="P341" s="3">
        <v>12</v>
      </c>
      <c r="Q341" s="13">
        <v>59.34</v>
      </c>
    </row>
    <row r="342" spans="1:17">
      <c r="A342" s="10" t="s">
        <v>2053</v>
      </c>
      <c r="B342" s="8" t="s">
        <v>136</v>
      </c>
      <c r="C342" s="8" t="s">
        <v>38</v>
      </c>
      <c r="D342" s="2" t="s">
        <v>1360</v>
      </c>
      <c r="E342" s="8" t="s">
        <v>1380</v>
      </c>
      <c r="F342" s="8" t="s">
        <v>1390</v>
      </c>
      <c r="G342" s="2">
        <v>99.21</v>
      </c>
      <c r="H342" s="2">
        <v>7.68</v>
      </c>
      <c r="I342" s="2">
        <v>1.7534000000000001</v>
      </c>
      <c r="J342" s="2">
        <v>1.5305</v>
      </c>
      <c r="K342" s="2" t="s">
        <v>1358</v>
      </c>
      <c r="L342" s="2">
        <v>618</v>
      </c>
      <c r="M342" s="2" t="s">
        <v>1381</v>
      </c>
      <c r="N342" s="2" t="s">
        <v>1293</v>
      </c>
      <c r="O342" s="8"/>
      <c r="P342" s="2">
        <v>84</v>
      </c>
      <c r="Q342" s="12">
        <v>60.57</v>
      </c>
    </row>
    <row r="343" spans="1:17">
      <c r="A343" s="11" t="s">
        <v>2054</v>
      </c>
      <c r="B343" s="9" t="s">
        <v>705</v>
      </c>
      <c r="C343" s="9" t="s">
        <v>12</v>
      </c>
      <c r="D343" s="3" t="s">
        <v>23</v>
      </c>
      <c r="E343" s="9" t="s">
        <v>1380</v>
      </c>
      <c r="F343" s="9" t="s">
        <v>1384</v>
      </c>
      <c r="G343" s="3">
        <v>21.2</v>
      </c>
      <c r="H343" s="3">
        <v>16.62</v>
      </c>
      <c r="I343" s="3">
        <v>0.3226</v>
      </c>
      <c r="J343" s="3">
        <v>1.0443</v>
      </c>
      <c r="K343" s="3" t="s">
        <v>1376</v>
      </c>
      <c r="L343" s="3">
        <v>798</v>
      </c>
      <c r="M343" s="3" t="s">
        <v>1426</v>
      </c>
      <c r="N343" s="3" t="s">
        <v>2055</v>
      </c>
      <c r="O343" s="9"/>
      <c r="P343" s="3">
        <v>24</v>
      </c>
      <c r="Q343" s="13">
        <v>2.56</v>
      </c>
    </row>
    <row r="344" spans="1:17" hidden="1">
      <c r="A344" s="10" t="s">
        <v>2056</v>
      </c>
      <c r="B344" s="8" t="s">
        <v>1353</v>
      </c>
      <c r="C344" s="8" t="s">
        <v>32</v>
      </c>
      <c r="D344" s="2" t="s">
        <v>31</v>
      </c>
      <c r="E344" s="8" t="s">
        <v>1400</v>
      </c>
      <c r="F344" s="8" t="s">
        <v>1375</v>
      </c>
      <c r="G344" s="2">
        <v>62.57</v>
      </c>
      <c r="H344" s="2">
        <v>7.99</v>
      </c>
      <c r="I344" s="2">
        <v>1.1859999999999999</v>
      </c>
      <c r="J344" s="2">
        <v>5.4425999999999997</v>
      </c>
      <c r="K344" s="2" t="s">
        <v>1385</v>
      </c>
      <c r="L344" s="2">
        <v>703</v>
      </c>
      <c r="M344" s="2" t="s">
        <v>1403</v>
      </c>
      <c r="N344" s="2" t="s">
        <v>2057</v>
      </c>
      <c r="O344" s="8" t="s">
        <v>1848</v>
      </c>
      <c r="P344" s="2">
        <v>12</v>
      </c>
      <c r="Q344" s="12">
        <v>0</v>
      </c>
    </row>
    <row r="345" spans="1:17" hidden="1">
      <c r="A345" s="11" t="s">
        <v>2058</v>
      </c>
      <c r="B345" s="9" t="s">
        <v>1074</v>
      </c>
      <c r="C345" s="9" t="s">
        <v>38</v>
      </c>
      <c r="D345" s="3" t="s">
        <v>23</v>
      </c>
      <c r="E345" s="9" t="s">
        <v>1374</v>
      </c>
      <c r="F345" s="9" t="s">
        <v>1375</v>
      </c>
      <c r="G345" s="3">
        <v>94.05</v>
      </c>
      <c r="H345" s="3">
        <v>13.91</v>
      </c>
      <c r="I345" s="3">
        <v>1.3972</v>
      </c>
      <c r="J345" s="3">
        <v>3.2103000000000002</v>
      </c>
      <c r="K345" s="3" t="s">
        <v>1376</v>
      </c>
      <c r="L345" s="3">
        <v>740</v>
      </c>
      <c r="M345" s="3" t="s">
        <v>1381</v>
      </c>
      <c r="N345" s="3" t="s">
        <v>382</v>
      </c>
      <c r="O345" s="9"/>
      <c r="P345" s="3">
        <v>36</v>
      </c>
      <c r="Q345" s="13">
        <v>85.76</v>
      </c>
    </row>
    <row r="346" spans="1:17" hidden="1">
      <c r="A346" s="10" t="s">
        <v>2059</v>
      </c>
      <c r="B346" s="8" t="s">
        <v>861</v>
      </c>
      <c r="C346" s="8" t="s">
        <v>38</v>
      </c>
      <c r="D346" s="2" t="s">
        <v>23</v>
      </c>
      <c r="E346" s="8" t="s">
        <v>1374</v>
      </c>
      <c r="F346" s="8" t="s">
        <v>1390</v>
      </c>
      <c r="G346" s="2">
        <v>73.66</v>
      </c>
      <c r="H346" s="2">
        <v>8.83</v>
      </c>
      <c r="I346" s="2">
        <v>1.3389</v>
      </c>
      <c r="J346" s="2">
        <v>6.4359000000000002</v>
      </c>
      <c r="K346" s="2" t="s">
        <v>1358</v>
      </c>
      <c r="L346" s="2">
        <v>742</v>
      </c>
      <c r="M346" s="2" t="s">
        <v>1377</v>
      </c>
      <c r="N346" s="2" t="s">
        <v>930</v>
      </c>
      <c r="O346" s="8" t="s">
        <v>2060</v>
      </c>
      <c r="P346" s="2">
        <v>12</v>
      </c>
      <c r="Q346" s="12">
        <v>34.979999999999997</v>
      </c>
    </row>
    <row r="347" spans="1:17" hidden="1">
      <c r="A347" s="11" t="s">
        <v>2061</v>
      </c>
      <c r="B347" s="9" t="s">
        <v>503</v>
      </c>
      <c r="C347" s="9" t="s">
        <v>20</v>
      </c>
      <c r="D347" s="3" t="s">
        <v>31</v>
      </c>
      <c r="E347" s="9" t="s">
        <v>1389</v>
      </c>
      <c r="F347" s="9" t="s">
        <v>1375</v>
      </c>
      <c r="G347" s="3">
        <v>23.86</v>
      </c>
      <c r="H347" s="3">
        <v>18.2</v>
      </c>
      <c r="I347" s="3">
        <v>0.3674</v>
      </c>
      <c r="J347" s="3">
        <v>0.38769999999999999</v>
      </c>
      <c r="K347" s="3" t="s">
        <v>1376</v>
      </c>
      <c r="L347" s="3">
        <v>898</v>
      </c>
      <c r="M347" s="3" t="s">
        <v>1426</v>
      </c>
      <c r="N347" s="3" t="s">
        <v>1747</v>
      </c>
      <c r="O347" s="9"/>
      <c r="P347" s="3">
        <v>180</v>
      </c>
      <c r="Q347" s="13">
        <v>9.52</v>
      </c>
    </row>
    <row r="348" spans="1:17" hidden="1">
      <c r="A348" s="10" t="s">
        <v>2062</v>
      </c>
      <c r="B348" s="8" t="s">
        <v>973</v>
      </c>
      <c r="C348" s="8" t="s">
        <v>35</v>
      </c>
      <c r="D348" s="2" t="s">
        <v>23</v>
      </c>
      <c r="E348" s="8" t="s">
        <v>1389</v>
      </c>
      <c r="F348" s="8" t="s">
        <v>1375</v>
      </c>
      <c r="G348" s="2">
        <v>78.84</v>
      </c>
      <c r="H348" s="2">
        <v>16.61</v>
      </c>
      <c r="I348" s="2">
        <v>1.5610999999999999</v>
      </c>
      <c r="J348" s="2">
        <v>1.1331</v>
      </c>
      <c r="K348" s="2" t="s">
        <v>1395</v>
      </c>
      <c r="L348" s="2">
        <v>745</v>
      </c>
      <c r="M348" s="2" t="s">
        <v>1377</v>
      </c>
      <c r="N348" s="2" t="s">
        <v>1599</v>
      </c>
      <c r="O348" s="8" t="s">
        <v>1904</v>
      </c>
      <c r="P348" s="2">
        <v>240</v>
      </c>
      <c r="Q348" s="12">
        <v>25.33</v>
      </c>
    </row>
    <row r="349" spans="1:17" hidden="1">
      <c r="A349" s="11" t="s">
        <v>2063</v>
      </c>
      <c r="B349" s="9" t="s">
        <v>198</v>
      </c>
      <c r="C349" s="9" t="s">
        <v>32</v>
      </c>
      <c r="D349" s="3" t="s">
        <v>44</v>
      </c>
      <c r="E349" s="9" t="s">
        <v>1411</v>
      </c>
      <c r="F349" s="9" t="s">
        <v>1384</v>
      </c>
      <c r="G349" s="3">
        <v>58.03</v>
      </c>
      <c r="H349" s="3">
        <v>16</v>
      </c>
      <c r="I349" s="3">
        <v>1.0733999999999999</v>
      </c>
      <c r="J349" s="3">
        <v>0.85229999999999995</v>
      </c>
      <c r="K349" s="3" t="s">
        <v>1385</v>
      </c>
      <c r="L349" s="3">
        <v>892</v>
      </c>
      <c r="M349" s="3" t="s">
        <v>1386</v>
      </c>
      <c r="N349" s="3" t="s">
        <v>2064</v>
      </c>
      <c r="O349" s="9"/>
      <c r="P349" s="3">
        <v>180</v>
      </c>
      <c r="Q349" s="13">
        <v>0</v>
      </c>
    </row>
    <row r="350" spans="1:17" hidden="1">
      <c r="A350" s="10" t="s">
        <v>2065</v>
      </c>
      <c r="B350" s="8" t="s">
        <v>1041</v>
      </c>
      <c r="C350" s="8" t="s">
        <v>35</v>
      </c>
      <c r="D350" s="2" t="s">
        <v>10</v>
      </c>
      <c r="E350" s="8" t="s">
        <v>1389</v>
      </c>
      <c r="F350" s="8" t="s">
        <v>1384</v>
      </c>
      <c r="G350" s="2">
        <v>83.55</v>
      </c>
      <c r="H350" s="2">
        <v>9.34</v>
      </c>
      <c r="I350" s="2">
        <v>0.50929999999999997</v>
      </c>
      <c r="J350" s="2">
        <v>0.77010000000000001</v>
      </c>
      <c r="K350" s="2" t="s">
        <v>1358</v>
      </c>
      <c r="L350" s="2">
        <v>610</v>
      </c>
      <c r="M350" s="2" t="s">
        <v>1377</v>
      </c>
      <c r="N350" s="2" t="s">
        <v>2066</v>
      </c>
      <c r="O350" s="8" t="s">
        <v>2067</v>
      </c>
      <c r="P350" s="2">
        <v>240</v>
      </c>
      <c r="Q350" s="12">
        <v>17.41</v>
      </c>
    </row>
    <row r="351" spans="1:17" hidden="1">
      <c r="A351" s="11" t="s">
        <v>2068</v>
      </c>
      <c r="B351" s="9" t="s">
        <v>503</v>
      </c>
      <c r="C351" s="9" t="s">
        <v>12</v>
      </c>
      <c r="D351" s="3" t="s">
        <v>31</v>
      </c>
      <c r="E351" s="9" t="s">
        <v>1408</v>
      </c>
      <c r="F351" s="9" t="s">
        <v>1390</v>
      </c>
      <c r="G351" s="3">
        <v>61.27</v>
      </c>
      <c r="H351" s="3">
        <v>15.44</v>
      </c>
      <c r="I351" s="3">
        <v>0.37409999999999999</v>
      </c>
      <c r="J351" s="3">
        <v>1.1975</v>
      </c>
      <c r="K351" s="3" t="s">
        <v>1376</v>
      </c>
      <c r="L351" s="3">
        <v>898</v>
      </c>
      <c r="M351" s="3" t="s">
        <v>1377</v>
      </c>
      <c r="N351" s="3" t="s">
        <v>1821</v>
      </c>
      <c r="O351" s="9" t="s">
        <v>2069</v>
      </c>
      <c r="P351" s="3">
        <v>84</v>
      </c>
      <c r="Q351" s="13">
        <v>49.6</v>
      </c>
    </row>
    <row r="352" spans="1:17" hidden="1">
      <c r="A352" s="10" t="s">
        <v>2070</v>
      </c>
      <c r="B352" s="8" t="s">
        <v>273</v>
      </c>
      <c r="C352" s="8" t="s">
        <v>16</v>
      </c>
      <c r="D352" s="2" t="s">
        <v>23</v>
      </c>
      <c r="E352" s="8" t="s">
        <v>1411</v>
      </c>
      <c r="F352" s="8" t="s">
        <v>1384</v>
      </c>
      <c r="G352" s="2">
        <v>16.07</v>
      </c>
      <c r="H352" s="2"/>
      <c r="I352" s="2">
        <v>0.2233</v>
      </c>
      <c r="J352" s="2"/>
      <c r="K352" s="2" t="s">
        <v>1376</v>
      </c>
      <c r="L352" s="2">
        <v>608</v>
      </c>
      <c r="M352" s="2" t="s">
        <v>1426</v>
      </c>
      <c r="N352" s="2" t="s">
        <v>1032</v>
      </c>
      <c r="O352" s="8"/>
      <c r="P352" s="2">
        <v>180</v>
      </c>
      <c r="Q352" s="12">
        <v>4.0199999999999996</v>
      </c>
    </row>
    <row r="353" spans="1:17" hidden="1">
      <c r="A353" s="11" t="s">
        <v>2071</v>
      </c>
      <c r="B353" s="9" t="s">
        <v>1111</v>
      </c>
      <c r="C353" s="9" t="s">
        <v>12</v>
      </c>
      <c r="D353" s="3" t="s">
        <v>1360</v>
      </c>
      <c r="E353" s="9" t="s">
        <v>1408</v>
      </c>
      <c r="F353" s="9" t="s">
        <v>1375</v>
      </c>
      <c r="G353" s="3">
        <v>34.770000000000003</v>
      </c>
      <c r="H353" s="3">
        <v>17.37</v>
      </c>
      <c r="I353" s="3">
        <v>0.4763</v>
      </c>
      <c r="J353" s="3">
        <v>0.61250000000000004</v>
      </c>
      <c r="K353" s="3" t="s">
        <v>1412</v>
      </c>
      <c r="L353" s="3">
        <v>557</v>
      </c>
      <c r="M353" s="3" t="s">
        <v>1426</v>
      </c>
      <c r="N353" s="3" t="s">
        <v>1537</v>
      </c>
      <c r="O353" s="9"/>
      <c r="P353" s="3">
        <v>120</v>
      </c>
      <c r="Q353" s="13">
        <v>12.89</v>
      </c>
    </row>
    <row r="354" spans="1:17" hidden="1">
      <c r="A354" s="10" t="s">
        <v>2072</v>
      </c>
      <c r="B354" s="8" t="s">
        <v>1161</v>
      </c>
      <c r="C354" s="8" t="s">
        <v>20</v>
      </c>
      <c r="D354" s="2" t="s">
        <v>44</v>
      </c>
      <c r="E354" s="8" t="s">
        <v>1411</v>
      </c>
      <c r="F354" s="8" t="s">
        <v>1375</v>
      </c>
      <c r="G354" s="2">
        <v>57.94</v>
      </c>
      <c r="H354" s="2">
        <v>8.59</v>
      </c>
      <c r="I354" s="2">
        <v>0.53720000000000001</v>
      </c>
      <c r="J354" s="2">
        <v>2.6360999999999999</v>
      </c>
      <c r="K354" s="2" t="s">
        <v>1412</v>
      </c>
      <c r="L354" s="2">
        <v>589</v>
      </c>
      <c r="M354" s="2" t="s">
        <v>1426</v>
      </c>
      <c r="N354" s="2" t="s">
        <v>2073</v>
      </c>
      <c r="O354" s="8"/>
      <c r="P354" s="2">
        <v>24</v>
      </c>
      <c r="Q354" s="12">
        <v>27.41</v>
      </c>
    </row>
    <row r="355" spans="1:17">
      <c r="A355" s="11" t="s">
        <v>2074</v>
      </c>
      <c r="B355" s="9" t="s">
        <v>1288</v>
      </c>
      <c r="C355" s="9" t="s">
        <v>24</v>
      </c>
      <c r="D355" s="3" t="s">
        <v>23</v>
      </c>
      <c r="E355" s="9" t="s">
        <v>1380</v>
      </c>
      <c r="F355" s="9" t="s">
        <v>1384</v>
      </c>
      <c r="G355" s="3">
        <v>66.98</v>
      </c>
      <c r="H355" s="3">
        <v>9.7799999999999994</v>
      </c>
      <c r="I355" s="3">
        <v>1.1776</v>
      </c>
      <c r="J355" s="3">
        <v>2.1543000000000001</v>
      </c>
      <c r="K355" s="3" t="s">
        <v>1385</v>
      </c>
      <c r="L355" s="3">
        <v>724</v>
      </c>
      <c r="M355" s="3" t="s">
        <v>1403</v>
      </c>
      <c r="N355" s="3" t="s">
        <v>2052</v>
      </c>
      <c r="O355" s="9" t="s">
        <v>2075</v>
      </c>
      <c r="P355" s="3">
        <v>36</v>
      </c>
      <c r="Q355" s="13">
        <v>0</v>
      </c>
    </row>
    <row r="356" spans="1:17" hidden="1">
      <c r="A356" s="10" t="s">
        <v>2076</v>
      </c>
      <c r="B356" s="8" t="s">
        <v>71</v>
      </c>
      <c r="C356" s="8" t="s">
        <v>35</v>
      </c>
      <c r="D356" s="2" t="s">
        <v>10</v>
      </c>
      <c r="E356" s="8" t="s">
        <v>1408</v>
      </c>
      <c r="F356" s="8" t="s">
        <v>1384</v>
      </c>
      <c r="G356" s="2">
        <v>28.9</v>
      </c>
      <c r="H356" s="2">
        <v>12.19</v>
      </c>
      <c r="I356" s="2">
        <v>0.33729999999999999</v>
      </c>
      <c r="J356" s="2">
        <v>0.96250000000000002</v>
      </c>
      <c r="K356" s="2" t="s">
        <v>1376</v>
      </c>
      <c r="L356" s="2">
        <v>711</v>
      </c>
      <c r="M356" s="2" t="s">
        <v>1426</v>
      </c>
      <c r="N356" s="2" t="s">
        <v>2077</v>
      </c>
      <c r="O356" s="8"/>
      <c r="P356" s="2">
        <v>36</v>
      </c>
      <c r="Q356" s="12">
        <v>20.48</v>
      </c>
    </row>
    <row r="357" spans="1:17" hidden="1">
      <c r="A357" s="11" t="s">
        <v>2078</v>
      </c>
      <c r="B357" s="9" t="s">
        <v>1252</v>
      </c>
      <c r="C357" s="9" t="s">
        <v>32</v>
      </c>
      <c r="D357" s="3" t="s">
        <v>44</v>
      </c>
      <c r="E357" s="9" t="s">
        <v>1408</v>
      </c>
      <c r="F357" s="9" t="s">
        <v>1384</v>
      </c>
      <c r="G357" s="3">
        <v>86.59</v>
      </c>
      <c r="H357" s="3">
        <v>15.55</v>
      </c>
      <c r="I357" s="3">
        <v>0.58420000000000005</v>
      </c>
      <c r="J357" s="3">
        <v>1.6977</v>
      </c>
      <c r="K357" s="3" t="s">
        <v>1385</v>
      </c>
      <c r="L357" s="3">
        <v>721</v>
      </c>
      <c r="M357" s="3" t="s">
        <v>1381</v>
      </c>
      <c r="N357" s="3" t="s">
        <v>2079</v>
      </c>
      <c r="O357" s="9"/>
      <c r="P357" s="3">
        <v>84</v>
      </c>
      <c r="Q357" s="13">
        <v>0</v>
      </c>
    </row>
    <row r="358" spans="1:17" hidden="1">
      <c r="A358" s="10" t="s">
        <v>2080</v>
      </c>
      <c r="B358" s="8" t="s">
        <v>784</v>
      </c>
      <c r="C358" s="8" t="s">
        <v>28</v>
      </c>
      <c r="D358" s="2" t="s">
        <v>31</v>
      </c>
      <c r="E358" s="8" t="s">
        <v>1400</v>
      </c>
      <c r="F358" s="8" t="s">
        <v>1390</v>
      </c>
      <c r="G358" s="2">
        <v>73.819999999999993</v>
      </c>
      <c r="H358" s="2">
        <v>8.31</v>
      </c>
      <c r="I358" s="2">
        <v>1.1309</v>
      </c>
      <c r="J358" s="2">
        <v>6.4321000000000002</v>
      </c>
      <c r="K358" s="2" t="s">
        <v>1376</v>
      </c>
      <c r="L358" s="2">
        <v>662</v>
      </c>
      <c r="M358" s="2" t="s">
        <v>1396</v>
      </c>
      <c r="N358" s="2" t="s">
        <v>673</v>
      </c>
      <c r="O358" s="8" t="s">
        <v>2081</v>
      </c>
      <c r="P358" s="2">
        <v>12</v>
      </c>
      <c r="Q358" s="12">
        <v>19.329999999999998</v>
      </c>
    </row>
    <row r="359" spans="1:17" hidden="1">
      <c r="A359" s="11" t="s">
        <v>2082</v>
      </c>
      <c r="B359" s="9" t="s">
        <v>939</v>
      </c>
      <c r="C359" s="9" t="s">
        <v>7</v>
      </c>
      <c r="D359" s="3" t="s">
        <v>10</v>
      </c>
      <c r="E359" s="9" t="s">
        <v>1389</v>
      </c>
      <c r="F359" s="9" t="s">
        <v>1384</v>
      </c>
      <c r="G359" s="3">
        <v>59.05</v>
      </c>
      <c r="H359" s="3">
        <v>9.92</v>
      </c>
      <c r="I359" s="3">
        <v>0.46860000000000002</v>
      </c>
      <c r="J359" s="3">
        <v>0.63170000000000004</v>
      </c>
      <c r="K359" s="3" t="s">
        <v>1395</v>
      </c>
      <c r="L359" s="3">
        <v>894</v>
      </c>
      <c r="M359" s="3" t="s">
        <v>1377</v>
      </c>
      <c r="N359" s="3" t="s">
        <v>2083</v>
      </c>
      <c r="O359" s="9" t="s">
        <v>2084</v>
      </c>
      <c r="P359" s="3">
        <v>180</v>
      </c>
      <c r="Q359" s="13">
        <v>30.84</v>
      </c>
    </row>
    <row r="360" spans="1:17">
      <c r="A360" s="10" t="s">
        <v>2085</v>
      </c>
      <c r="B360" s="8" t="s">
        <v>208</v>
      </c>
      <c r="C360" s="8" t="s">
        <v>38</v>
      </c>
      <c r="D360" s="2" t="s">
        <v>1360</v>
      </c>
      <c r="E360" s="8" t="s">
        <v>1380</v>
      </c>
      <c r="F360" s="8" t="s">
        <v>1375</v>
      </c>
      <c r="G360" s="2">
        <v>7.66</v>
      </c>
      <c r="H360" s="2">
        <v>9.7899999999999991</v>
      </c>
      <c r="I360" s="2">
        <v>5.8799999999999998E-2</v>
      </c>
      <c r="J360" s="2">
        <v>0.1003</v>
      </c>
      <c r="K360" s="2" t="s">
        <v>1412</v>
      </c>
      <c r="L360" s="2">
        <v>681</v>
      </c>
      <c r="M360" s="2" t="s">
        <v>1403</v>
      </c>
      <c r="N360" s="2" t="s">
        <v>1837</v>
      </c>
      <c r="O360" s="8" t="s">
        <v>2086</v>
      </c>
      <c r="P360" s="2">
        <v>120</v>
      </c>
      <c r="Q360" s="12">
        <v>4.57</v>
      </c>
    </row>
    <row r="361" spans="1:17" hidden="1">
      <c r="A361" s="11" t="s">
        <v>2087</v>
      </c>
      <c r="B361" s="9" t="s">
        <v>977</v>
      </c>
      <c r="C361" s="9" t="s">
        <v>16</v>
      </c>
      <c r="D361" s="3" t="s">
        <v>31</v>
      </c>
      <c r="E361" s="9" t="s">
        <v>1389</v>
      </c>
      <c r="F361" s="9" t="s">
        <v>1375</v>
      </c>
      <c r="G361" s="3">
        <v>67.13</v>
      </c>
      <c r="H361" s="3">
        <v>14.43</v>
      </c>
      <c r="I361" s="3">
        <v>0.93759999999999999</v>
      </c>
      <c r="J361" s="3">
        <v>0.85580000000000001</v>
      </c>
      <c r="K361" s="3" t="s">
        <v>1376</v>
      </c>
      <c r="L361" s="3">
        <v>659</v>
      </c>
      <c r="M361" s="3" t="s">
        <v>1426</v>
      </c>
      <c r="N361" s="3" t="s">
        <v>2088</v>
      </c>
      <c r="O361" s="9"/>
      <c r="P361" s="3">
        <v>240</v>
      </c>
      <c r="Q361" s="13">
        <v>19.21</v>
      </c>
    </row>
    <row r="362" spans="1:17" hidden="1">
      <c r="A362" s="10" t="s">
        <v>2089</v>
      </c>
      <c r="B362" s="8" t="s">
        <v>1100</v>
      </c>
      <c r="C362" s="8" t="s">
        <v>24</v>
      </c>
      <c r="D362" s="2" t="s">
        <v>44</v>
      </c>
      <c r="E362" s="8" t="s">
        <v>1400</v>
      </c>
      <c r="F362" s="8" t="s">
        <v>1375</v>
      </c>
      <c r="G362" s="2">
        <v>25.49</v>
      </c>
      <c r="H362" s="2">
        <v>9.44</v>
      </c>
      <c r="I362" s="2">
        <v>0.49309999999999998</v>
      </c>
      <c r="J362" s="2">
        <v>1.1697</v>
      </c>
      <c r="K362" s="2" t="s">
        <v>1412</v>
      </c>
      <c r="L362" s="2">
        <v>794</v>
      </c>
      <c r="M362" s="2" t="s">
        <v>1381</v>
      </c>
      <c r="N362" s="2" t="s">
        <v>2090</v>
      </c>
      <c r="O362" s="8"/>
      <c r="P362" s="2">
        <v>24</v>
      </c>
      <c r="Q362" s="12">
        <v>17.82</v>
      </c>
    </row>
    <row r="363" spans="1:17" hidden="1">
      <c r="A363" s="11" t="s">
        <v>2091</v>
      </c>
      <c r="B363" s="9" t="s">
        <v>1151</v>
      </c>
      <c r="C363" s="9" t="s">
        <v>35</v>
      </c>
      <c r="D363" s="3" t="s">
        <v>23</v>
      </c>
      <c r="E363" s="9" t="s">
        <v>1400</v>
      </c>
      <c r="F363" s="9" t="s">
        <v>1390</v>
      </c>
      <c r="G363" s="3">
        <v>24.25</v>
      </c>
      <c r="H363" s="3">
        <v>13.08</v>
      </c>
      <c r="I363" s="3">
        <v>0.44490000000000002</v>
      </c>
      <c r="J363" s="3">
        <v>0.36320000000000002</v>
      </c>
      <c r="K363" s="3" t="s">
        <v>1385</v>
      </c>
      <c r="L363" s="3">
        <v>857</v>
      </c>
      <c r="M363" s="3" t="s">
        <v>1403</v>
      </c>
      <c r="N363" s="3" t="s">
        <v>1050</v>
      </c>
      <c r="O363" s="9" t="s">
        <v>1516</v>
      </c>
      <c r="P363" s="3">
        <v>120</v>
      </c>
      <c r="Q363" s="13">
        <v>0</v>
      </c>
    </row>
    <row r="364" spans="1:17" hidden="1">
      <c r="A364" s="10" t="s">
        <v>2092</v>
      </c>
      <c r="B364" s="8" t="s">
        <v>1156</v>
      </c>
      <c r="C364" s="8" t="s">
        <v>35</v>
      </c>
      <c r="D364" s="2" t="s">
        <v>44</v>
      </c>
      <c r="E364" s="8" t="s">
        <v>1400</v>
      </c>
      <c r="F364" s="8" t="s">
        <v>1375</v>
      </c>
      <c r="G364" s="2">
        <v>91.32</v>
      </c>
      <c r="H364" s="2">
        <v>15.51</v>
      </c>
      <c r="I364" s="2">
        <v>0.92210000000000003</v>
      </c>
      <c r="J364" s="2">
        <v>8.2644000000000002</v>
      </c>
      <c r="K364" s="2" t="s">
        <v>1412</v>
      </c>
      <c r="L364" s="2">
        <v>704</v>
      </c>
      <c r="M364" s="2" t="s">
        <v>1377</v>
      </c>
      <c r="N364" s="2" t="s">
        <v>2093</v>
      </c>
      <c r="O364" s="8" t="s">
        <v>839</v>
      </c>
      <c r="P364" s="2">
        <v>12</v>
      </c>
      <c r="Q364" s="12">
        <v>53.57</v>
      </c>
    </row>
    <row r="365" spans="1:17" hidden="1">
      <c r="A365" s="11" t="s">
        <v>2094</v>
      </c>
      <c r="B365" s="9" t="s">
        <v>939</v>
      </c>
      <c r="C365" s="9" t="s">
        <v>12</v>
      </c>
      <c r="D365" s="3" t="s">
        <v>23</v>
      </c>
      <c r="E365" s="9" t="s">
        <v>1411</v>
      </c>
      <c r="F365" s="9" t="s">
        <v>1375</v>
      </c>
      <c r="G365" s="3">
        <v>13.79</v>
      </c>
      <c r="H365" s="3">
        <v>17.95</v>
      </c>
      <c r="I365" s="3">
        <v>7.3300000000000004E-2</v>
      </c>
      <c r="J365" s="3">
        <v>0.248</v>
      </c>
      <c r="K365" s="3" t="s">
        <v>1385</v>
      </c>
      <c r="L365" s="3">
        <v>894</v>
      </c>
      <c r="M365" s="3" t="s">
        <v>1381</v>
      </c>
      <c r="N365" s="3" t="s">
        <v>2095</v>
      </c>
      <c r="O365" s="9"/>
      <c r="P365" s="3">
        <v>120</v>
      </c>
      <c r="Q365" s="13">
        <v>0</v>
      </c>
    </row>
    <row r="366" spans="1:17" hidden="1">
      <c r="A366" s="10" t="s">
        <v>2096</v>
      </c>
      <c r="B366" s="8" t="s">
        <v>846</v>
      </c>
      <c r="C366" s="8" t="s">
        <v>12</v>
      </c>
      <c r="D366" s="2" t="s">
        <v>10</v>
      </c>
      <c r="E366" s="8" t="s">
        <v>1411</v>
      </c>
      <c r="F366" s="8" t="s">
        <v>1384</v>
      </c>
      <c r="G366" s="2">
        <v>36.85</v>
      </c>
      <c r="H366" s="2">
        <v>9.23</v>
      </c>
      <c r="I366" s="2">
        <v>0.48039999999999999</v>
      </c>
      <c r="J366" s="2">
        <v>0.92100000000000004</v>
      </c>
      <c r="K366" s="2" t="s">
        <v>1412</v>
      </c>
      <c r="L366" s="2">
        <v>714</v>
      </c>
      <c r="M366" s="2" t="s">
        <v>1386</v>
      </c>
      <c r="N366" s="2" t="s">
        <v>1619</v>
      </c>
      <c r="O366" s="8"/>
      <c r="P366" s="2">
        <v>48</v>
      </c>
      <c r="Q366" s="12">
        <v>14.07</v>
      </c>
    </row>
    <row r="367" spans="1:17">
      <c r="A367" s="11" t="s">
        <v>2097</v>
      </c>
      <c r="B367" s="9" t="s">
        <v>1315</v>
      </c>
      <c r="C367" s="9" t="s">
        <v>7</v>
      </c>
      <c r="D367" s="3" t="s">
        <v>10</v>
      </c>
      <c r="E367" s="9" t="s">
        <v>1380</v>
      </c>
      <c r="F367" s="9" t="s">
        <v>1390</v>
      </c>
      <c r="G367" s="3">
        <v>11.15</v>
      </c>
      <c r="H367" s="3">
        <v>12.83</v>
      </c>
      <c r="I367" s="3">
        <v>8.2000000000000003E-2</v>
      </c>
      <c r="J367" s="3">
        <v>0.25269999999999998</v>
      </c>
      <c r="K367" s="3" t="s">
        <v>1385</v>
      </c>
      <c r="L367" s="3">
        <v>790</v>
      </c>
      <c r="M367" s="3" t="s">
        <v>1386</v>
      </c>
      <c r="N367" s="3" t="s">
        <v>2098</v>
      </c>
      <c r="O367" s="9"/>
      <c r="P367" s="3">
        <v>60</v>
      </c>
      <c r="Q367" s="13">
        <v>0</v>
      </c>
    </row>
    <row r="368" spans="1:17" hidden="1">
      <c r="A368" s="10" t="s">
        <v>2099</v>
      </c>
      <c r="B368" s="8" t="s">
        <v>1161</v>
      </c>
      <c r="C368" s="8" t="s">
        <v>32</v>
      </c>
      <c r="D368" s="2" t="s">
        <v>44</v>
      </c>
      <c r="E368" s="8" t="s">
        <v>1389</v>
      </c>
      <c r="F368" s="8" t="s">
        <v>1390</v>
      </c>
      <c r="G368" s="2">
        <v>87.79</v>
      </c>
      <c r="H368" s="2">
        <v>8.34</v>
      </c>
      <c r="I368" s="2">
        <v>1.1032999999999999</v>
      </c>
      <c r="J368" s="2">
        <v>1.081</v>
      </c>
      <c r="K368" s="2" t="s">
        <v>1385</v>
      </c>
      <c r="L368" s="2">
        <v>589</v>
      </c>
      <c r="M368" s="2" t="s">
        <v>1396</v>
      </c>
      <c r="N368" s="2" t="s">
        <v>2100</v>
      </c>
      <c r="O368" s="8" t="s">
        <v>1612</v>
      </c>
      <c r="P368" s="2">
        <v>120</v>
      </c>
      <c r="Q368" s="12">
        <v>0</v>
      </c>
    </row>
    <row r="369" spans="1:17" hidden="1">
      <c r="A369" s="11" t="s">
        <v>2101</v>
      </c>
      <c r="B369" s="9" t="s">
        <v>361</v>
      </c>
      <c r="C369" s="9" t="s">
        <v>41</v>
      </c>
      <c r="D369" s="3" t="s">
        <v>31</v>
      </c>
      <c r="E369" s="9" t="s">
        <v>1408</v>
      </c>
      <c r="F369" s="9" t="s">
        <v>1375</v>
      </c>
      <c r="G369" s="3">
        <v>51.72</v>
      </c>
      <c r="H369" s="3">
        <v>10.51</v>
      </c>
      <c r="I369" s="3">
        <v>0.4158</v>
      </c>
      <c r="J369" s="3">
        <v>1.1119000000000001</v>
      </c>
      <c r="K369" s="3" t="s">
        <v>1358</v>
      </c>
      <c r="L369" s="3">
        <v>686</v>
      </c>
      <c r="M369" s="3" t="s">
        <v>1377</v>
      </c>
      <c r="N369" s="3" t="s">
        <v>1301</v>
      </c>
      <c r="O369" s="9" t="s">
        <v>726</v>
      </c>
      <c r="P369" s="3">
        <v>60</v>
      </c>
      <c r="Q369" s="13">
        <v>24.06</v>
      </c>
    </row>
    <row r="370" spans="1:17" hidden="1">
      <c r="A370" s="10" t="s">
        <v>2102</v>
      </c>
      <c r="B370" s="8" t="s">
        <v>480</v>
      </c>
      <c r="C370" s="8" t="s">
        <v>35</v>
      </c>
      <c r="D370" s="2" t="s">
        <v>31</v>
      </c>
      <c r="E370" s="8" t="s">
        <v>1374</v>
      </c>
      <c r="F370" s="8" t="s">
        <v>1390</v>
      </c>
      <c r="G370" s="2">
        <v>51.15</v>
      </c>
      <c r="H370" s="2">
        <v>18.420000000000002</v>
      </c>
      <c r="I370" s="2">
        <v>0.81399999999999995</v>
      </c>
      <c r="J370" s="2">
        <v>1.0876999999999999</v>
      </c>
      <c r="K370" s="2"/>
      <c r="L370" s="2">
        <v>878</v>
      </c>
      <c r="M370" s="2" t="s">
        <v>1381</v>
      </c>
      <c r="N370" s="2" t="s">
        <v>1021</v>
      </c>
      <c r="O370" s="8"/>
      <c r="P370" s="2">
        <v>84</v>
      </c>
      <c r="Q370" s="12">
        <v>24.78</v>
      </c>
    </row>
    <row r="371" spans="1:17" hidden="1">
      <c r="A371" s="11" t="s">
        <v>2103</v>
      </c>
      <c r="B371" s="9" t="s">
        <v>1108</v>
      </c>
      <c r="C371" s="9" t="s">
        <v>20</v>
      </c>
      <c r="D371" s="3" t="s">
        <v>44</v>
      </c>
      <c r="E371" s="9" t="s">
        <v>1408</v>
      </c>
      <c r="F371" s="9" t="s">
        <v>1375</v>
      </c>
      <c r="G371" s="3">
        <v>56.75</v>
      </c>
      <c r="H371" s="3">
        <v>11.16</v>
      </c>
      <c r="I371" s="3">
        <v>0.97299999999999998</v>
      </c>
      <c r="J371" s="3">
        <v>2.6492</v>
      </c>
      <c r="K371" s="3" t="s">
        <v>1385</v>
      </c>
      <c r="L371" s="3">
        <v>714</v>
      </c>
      <c r="M371" s="3" t="s">
        <v>1403</v>
      </c>
      <c r="N371" s="3" t="s">
        <v>2104</v>
      </c>
      <c r="O371" s="9" t="s">
        <v>1444</v>
      </c>
      <c r="P371" s="3">
        <v>24</v>
      </c>
      <c r="Q371" s="13">
        <v>0</v>
      </c>
    </row>
    <row r="372" spans="1:17" hidden="1">
      <c r="A372" s="10" t="s">
        <v>2105</v>
      </c>
      <c r="B372" s="8" t="s">
        <v>440</v>
      </c>
      <c r="C372" s="8" t="s">
        <v>12</v>
      </c>
      <c r="D372" s="2" t="s">
        <v>1360</v>
      </c>
      <c r="E372" s="8" t="s">
        <v>1400</v>
      </c>
      <c r="F372" s="8" t="s">
        <v>1390</v>
      </c>
      <c r="G372" s="2">
        <v>83.97</v>
      </c>
      <c r="H372" s="2">
        <v>16.739999999999998</v>
      </c>
      <c r="I372" s="2">
        <v>1.3777999999999999</v>
      </c>
      <c r="J372" s="2">
        <v>7.6481000000000003</v>
      </c>
      <c r="K372" s="2" t="s">
        <v>1376</v>
      </c>
      <c r="L372" s="2">
        <v>871</v>
      </c>
      <c r="M372" s="2" t="s">
        <v>1426</v>
      </c>
      <c r="N372" s="2" t="s">
        <v>839</v>
      </c>
      <c r="O372" s="8"/>
      <c r="P372" s="2">
        <v>12</v>
      </c>
      <c r="Q372" s="12">
        <v>30.63</v>
      </c>
    </row>
    <row r="373" spans="1:17" hidden="1">
      <c r="A373" s="11" t="s">
        <v>2106</v>
      </c>
      <c r="B373" s="9" t="s">
        <v>541</v>
      </c>
      <c r="C373" s="9" t="s">
        <v>41</v>
      </c>
      <c r="D373" s="3" t="s">
        <v>23</v>
      </c>
      <c r="E373" s="9" t="s">
        <v>1400</v>
      </c>
      <c r="F373" s="9" t="s">
        <v>1384</v>
      </c>
      <c r="G373" s="3">
        <v>27.55</v>
      </c>
      <c r="H373" s="3">
        <v>13.69</v>
      </c>
      <c r="I373" s="3">
        <v>0.3397</v>
      </c>
      <c r="J373" s="3">
        <v>0.36120000000000002</v>
      </c>
      <c r="K373" s="3" t="s">
        <v>1412</v>
      </c>
      <c r="L373" s="3">
        <v>604</v>
      </c>
      <c r="M373" s="3" t="s">
        <v>1381</v>
      </c>
      <c r="N373" s="3" t="s">
        <v>1328</v>
      </c>
      <c r="O373" s="9"/>
      <c r="P373" s="3">
        <v>180</v>
      </c>
      <c r="Q373" s="13">
        <v>10.29</v>
      </c>
    </row>
    <row r="374" spans="1:17" hidden="1">
      <c r="A374" s="10" t="s">
        <v>2107</v>
      </c>
      <c r="B374" s="8" t="s">
        <v>1215</v>
      </c>
      <c r="C374" s="8" t="s">
        <v>12</v>
      </c>
      <c r="D374" s="2" t="s">
        <v>10</v>
      </c>
      <c r="E374" s="8" t="s">
        <v>1400</v>
      </c>
      <c r="F374" s="8" t="s">
        <v>1390</v>
      </c>
      <c r="G374" s="2">
        <v>8.67</v>
      </c>
      <c r="H374" s="2">
        <v>7.65</v>
      </c>
      <c r="I374" s="2">
        <v>0.111</v>
      </c>
      <c r="J374" s="2">
        <v>0.39069999999999999</v>
      </c>
      <c r="K374" s="2" t="s">
        <v>1395</v>
      </c>
      <c r="L374" s="2">
        <v>814</v>
      </c>
      <c r="M374" s="2" t="s">
        <v>1386</v>
      </c>
      <c r="N374" s="2" t="s">
        <v>2108</v>
      </c>
      <c r="O374" s="8"/>
      <c r="P374" s="2">
        <v>24</v>
      </c>
      <c r="Q374" s="12">
        <v>7.28</v>
      </c>
    </row>
    <row r="375" spans="1:17" hidden="1">
      <c r="A375" s="11" t="s">
        <v>2109</v>
      </c>
      <c r="B375" s="9" t="s">
        <v>769</v>
      </c>
      <c r="C375" s="9" t="s">
        <v>16</v>
      </c>
      <c r="D375" s="3" t="s">
        <v>23</v>
      </c>
      <c r="E375" s="9" t="s">
        <v>1400</v>
      </c>
      <c r="F375" s="9" t="s">
        <v>1384</v>
      </c>
      <c r="G375" s="3">
        <v>75.150000000000006</v>
      </c>
      <c r="H375" s="3">
        <v>11.89</v>
      </c>
      <c r="I375" s="3">
        <v>0.71030000000000004</v>
      </c>
      <c r="J375" s="3">
        <v>1.0733999999999999</v>
      </c>
      <c r="K375" s="3" t="s">
        <v>1412</v>
      </c>
      <c r="L375" s="3">
        <v>565</v>
      </c>
      <c r="M375" s="3" t="s">
        <v>1381</v>
      </c>
      <c r="N375" s="3" t="s">
        <v>2110</v>
      </c>
      <c r="O375" s="9"/>
      <c r="P375" s="3">
        <v>120</v>
      </c>
      <c r="Q375" s="13">
        <v>40.89</v>
      </c>
    </row>
    <row r="376" spans="1:17" hidden="1">
      <c r="A376" s="10" t="s">
        <v>2111</v>
      </c>
      <c r="B376" s="8" t="s">
        <v>968</v>
      </c>
      <c r="C376" s="8" t="s">
        <v>16</v>
      </c>
      <c r="D376" s="2" t="s">
        <v>1360</v>
      </c>
      <c r="E376" s="8" t="s">
        <v>1408</v>
      </c>
      <c r="F376" s="8" t="s">
        <v>1390</v>
      </c>
      <c r="G376" s="2">
        <v>68.819999999999993</v>
      </c>
      <c r="H376" s="2">
        <v>17.97</v>
      </c>
      <c r="I376" s="2">
        <v>0.72729999999999995</v>
      </c>
      <c r="J376" s="2">
        <v>1.7464999999999999</v>
      </c>
      <c r="K376" s="2" t="s">
        <v>1376</v>
      </c>
      <c r="L376" s="2">
        <v>584</v>
      </c>
      <c r="M376" s="2" t="s">
        <v>1377</v>
      </c>
      <c r="N376" s="2" t="s">
        <v>270</v>
      </c>
      <c r="O376" s="8" t="s">
        <v>1848</v>
      </c>
      <c r="P376" s="2">
        <v>60</v>
      </c>
      <c r="Q376" s="12">
        <v>26.2</v>
      </c>
    </row>
    <row r="377" spans="1:17" hidden="1">
      <c r="A377" s="11" t="s">
        <v>2112</v>
      </c>
      <c r="B377" s="9" t="s">
        <v>1299</v>
      </c>
      <c r="C377" s="9" t="s">
        <v>16</v>
      </c>
      <c r="D377" s="3" t="s">
        <v>1360</v>
      </c>
      <c r="E377" s="9" t="s">
        <v>1411</v>
      </c>
      <c r="F377" s="9" t="s">
        <v>1390</v>
      </c>
      <c r="G377" s="3">
        <v>83.11</v>
      </c>
      <c r="H377" s="3"/>
      <c r="I377" s="3">
        <v>0.9345</v>
      </c>
      <c r="J377" s="3"/>
      <c r="K377" s="3" t="s">
        <v>1376</v>
      </c>
      <c r="L377" s="3">
        <v>757</v>
      </c>
      <c r="M377" s="3" t="s">
        <v>1396</v>
      </c>
      <c r="N377" s="3" t="s">
        <v>652</v>
      </c>
      <c r="O377" s="9" t="s">
        <v>1643</v>
      </c>
      <c r="P377" s="3">
        <v>36</v>
      </c>
      <c r="Q377" s="13">
        <v>57.86</v>
      </c>
    </row>
    <row r="378" spans="1:17">
      <c r="A378" s="10" t="s">
        <v>2113</v>
      </c>
      <c r="B378" s="8" t="s">
        <v>721</v>
      </c>
      <c r="C378" s="8" t="s">
        <v>28</v>
      </c>
      <c r="D378" s="2" t="s">
        <v>10</v>
      </c>
      <c r="E378" s="8" t="s">
        <v>1380</v>
      </c>
      <c r="F378" s="8" t="s">
        <v>1390</v>
      </c>
      <c r="G378" s="2">
        <v>47.4</v>
      </c>
      <c r="H378" s="2">
        <v>11.35</v>
      </c>
      <c r="I378" s="2">
        <v>0.63460000000000005</v>
      </c>
      <c r="J378" s="2">
        <v>1.2331000000000001</v>
      </c>
      <c r="K378" s="2" t="s">
        <v>1412</v>
      </c>
      <c r="L378" s="2">
        <v>563</v>
      </c>
      <c r="M378" s="2" t="s">
        <v>1381</v>
      </c>
      <c r="N378" s="2" t="s">
        <v>1817</v>
      </c>
      <c r="O378" s="8"/>
      <c r="P378" s="2">
        <v>48</v>
      </c>
      <c r="Q378" s="12">
        <v>42.12</v>
      </c>
    </row>
    <row r="379" spans="1:17" hidden="1">
      <c r="A379" s="11" t="s">
        <v>2114</v>
      </c>
      <c r="B379" s="9" t="s">
        <v>1226</v>
      </c>
      <c r="C379" s="9" t="s">
        <v>32</v>
      </c>
      <c r="D379" s="3" t="s">
        <v>23</v>
      </c>
      <c r="E379" s="9" t="s">
        <v>1374</v>
      </c>
      <c r="F379" s="9" t="s">
        <v>1375</v>
      </c>
      <c r="G379" s="3">
        <v>37.36</v>
      </c>
      <c r="H379" s="3">
        <v>17.78</v>
      </c>
      <c r="I379" s="3">
        <v>0.50119999999999998</v>
      </c>
      <c r="J379" s="3">
        <v>1.0931999999999999</v>
      </c>
      <c r="K379" s="3" t="s">
        <v>1385</v>
      </c>
      <c r="L379" s="3">
        <v>610</v>
      </c>
      <c r="M379" s="3" t="s">
        <v>1403</v>
      </c>
      <c r="N379" s="3" t="s">
        <v>1612</v>
      </c>
      <c r="O379" s="9" t="s">
        <v>2115</v>
      </c>
      <c r="P379" s="3">
        <v>48</v>
      </c>
      <c r="Q379" s="13">
        <v>0</v>
      </c>
    </row>
    <row r="380" spans="1:17" hidden="1">
      <c r="A380" s="10" t="s">
        <v>2116</v>
      </c>
      <c r="B380" s="8" t="s">
        <v>458</v>
      </c>
      <c r="C380" s="8" t="s">
        <v>41</v>
      </c>
      <c r="D380" s="2" t="s">
        <v>10</v>
      </c>
      <c r="E380" s="8" t="s">
        <v>1389</v>
      </c>
      <c r="F380" s="8" t="s">
        <v>1390</v>
      </c>
      <c r="G380" s="2"/>
      <c r="H380" s="2">
        <v>11.13</v>
      </c>
      <c r="I380" s="2">
        <v>0.98050000000000004</v>
      </c>
      <c r="J380" s="2">
        <v>1.2897000000000001</v>
      </c>
      <c r="K380" s="2" t="s">
        <v>1358</v>
      </c>
      <c r="L380" s="2">
        <v>897</v>
      </c>
      <c r="M380" s="2" t="s">
        <v>1381</v>
      </c>
      <c r="N380" s="2" t="s">
        <v>2117</v>
      </c>
      <c r="O380" s="8"/>
      <c r="P380" s="2">
        <v>60</v>
      </c>
      <c r="Q380" s="12">
        <v>16.440000000000001</v>
      </c>
    </row>
    <row r="381" spans="1:17" hidden="1">
      <c r="A381" s="11" t="s">
        <v>2118</v>
      </c>
      <c r="B381" s="9" t="s">
        <v>391</v>
      </c>
      <c r="C381" s="9" t="s">
        <v>12</v>
      </c>
      <c r="D381" s="3" t="s">
        <v>23</v>
      </c>
      <c r="E381" s="9" t="s">
        <v>1389</v>
      </c>
      <c r="F381" s="9" t="s">
        <v>1384</v>
      </c>
      <c r="G381" s="3">
        <v>17.32</v>
      </c>
      <c r="H381" s="3">
        <v>11.06</v>
      </c>
      <c r="I381" s="3">
        <v>0.31940000000000002</v>
      </c>
      <c r="J381" s="3">
        <v>1.5313000000000001</v>
      </c>
      <c r="K381" s="3" t="s">
        <v>1395</v>
      </c>
      <c r="L381" s="3">
        <v>589</v>
      </c>
      <c r="M381" s="3" t="s">
        <v>1403</v>
      </c>
      <c r="N381" s="3" t="s">
        <v>165</v>
      </c>
      <c r="O381" s="9" t="s">
        <v>2119</v>
      </c>
      <c r="P381" s="3">
        <v>12</v>
      </c>
      <c r="Q381" s="13">
        <v>11.52</v>
      </c>
    </row>
    <row r="382" spans="1:17" hidden="1">
      <c r="A382" s="10" t="s">
        <v>2120</v>
      </c>
      <c r="B382" s="8" t="s">
        <v>251</v>
      </c>
      <c r="C382" s="8" t="s">
        <v>20</v>
      </c>
      <c r="D382" s="2" t="s">
        <v>23</v>
      </c>
      <c r="E382" s="8" t="s">
        <v>1400</v>
      </c>
      <c r="F382" s="8" t="s">
        <v>1375</v>
      </c>
      <c r="G382" s="2">
        <v>77.62</v>
      </c>
      <c r="H382" s="2">
        <v>11.4</v>
      </c>
      <c r="I382" s="2">
        <v>1.3645</v>
      </c>
      <c r="J382" s="2">
        <v>1.3453999999999999</v>
      </c>
      <c r="K382" s="2" t="s">
        <v>1358</v>
      </c>
      <c r="L382" s="2">
        <v>782</v>
      </c>
      <c r="M382" s="2" t="s">
        <v>1396</v>
      </c>
      <c r="N382" s="2" t="s">
        <v>2121</v>
      </c>
      <c r="O382" s="8" t="s">
        <v>2122</v>
      </c>
      <c r="P382" s="2">
        <v>84</v>
      </c>
      <c r="Q382" s="12">
        <v>70.14</v>
      </c>
    </row>
    <row r="383" spans="1:17" hidden="1">
      <c r="A383" s="11" t="s">
        <v>2123</v>
      </c>
      <c r="B383" s="9" t="s">
        <v>1196</v>
      </c>
      <c r="C383" s="9" t="s">
        <v>32</v>
      </c>
      <c r="D383" s="3" t="s">
        <v>23</v>
      </c>
      <c r="E383" s="9" t="s">
        <v>1400</v>
      </c>
      <c r="F383" s="9" t="s">
        <v>1375</v>
      </c>
      <c r="G383" s="3">
        <v>69.81</v>
      </c>
      <c r="H383" s="3">
        <v>8.82</v>
      </c>
      <c r="I383" s="3">
        <v>1.2911999999999999</v>
      </c>
      <c r="J383" s="3">
        <v>1.1168</v>
      </c>
      <c r="K383" s="3" t="s">
        <v>1395</v>
      </c>
      <c r="L383" s="3">
        <v>594</v>
      </c>
      <c r="M383" s="3" t="s">
        <v>1396</v>
      </c>
      <c r="N383" s="3" t="s">
        <v>2124</v>
      </c>
      <c r="O383" s="9" t="s">
        <v>1804</v>
      </c>
      <c r="P383" s="3">
        <v>84</v>
      </c>
      <c r="Q383" s="13">
        <v>34.64</v>
      </c>
    </row>
    <row r="384" spans="1:17" hidden="1">
      <c r="A384" s="10" t="s">
        <v>2125</v>
      </c>
      <c r="B384" s="8" t="s">
        <v>389</v>
      </c>
      <c r="C384" s="8" t="s">
        <v>41</v>
      </c>
      <c r="D384" s="2" t="s">
        <v>23</v>
      </c>
      <c r="E384" s="8" t="s">
        <v>1389</v>
      </c>
      <c r="F384" s="8" t="s">
        <v>1375</v>
      </c>
      <c r="G384" s="2">
        <v>38.049999999999997</v>
      </c>
      <c r="H384" s="2">
        <v>18.45</v>
      </c>
      <c r="I384" s="2">
        <v>0.30199999999999999</v>
      </c>
      <c r="J384" s="2">
        <v>0.80979999999999996</v>
      </c>
      <c r="K384" s="2" t="s">
        <v>1358</v>
      </c>
      <c r="L384" s="2">
        <v>584</v>
      </c>
      <c r="M384" s="2" t="s">
        <v>1386</v>
      </c>
      <c r="N384" s="2" t="s">
        <v>652</v>
      </c>
      <c r="O384" s="8"/>
      <c r="P384" s="2">
        <v>84</v>
      </c>
      <c r="Q384" s="12">
        <v>22.76</v>
      </c>
    </row>
    <row r="385" spans="1:17">
      <c r="A385" s="11" t="s">
        <v>2126</v>
      </c>
      <c r="B385" s="9" t="s">
        <v>1287</v>
      </c>
      <c r="C385" s="9" t="s">
        <v>24</v>
      </c>
      <c r="D385" s="3" t="s">
        <v>23</v>
      </c>
      <c r="E385" s="9" t="s">
        <v>1380</v>
      </c>
      <c r="F385" s="9" t="s">
        <v>1390</v>
      </c>
      <c r="G385" s="3">
        <v>28.03</v>
      </c>
      <c r="H385" s="3">
        <v>14.56</v>
      </c>
      <c r="I385" s="3">
        <v>0.30759999999999998</v>
      </c>
      <c r="J385" s="3">
        <v>0.66039999999999999</v>
      </c>
      <c r="K385" s="3" t="s">
        <v>1412</v>
      </c>
      <c r="L385" s="3">
        <v>882</v>
      </c>
      <c r="M385" s="3" t="s">
        <v>1381</v>
      </c>
      <c r="N385" s="3" t="s">
        <v>1707</v>
      </c>
      <c r="O385" s="9"/>
      <c r="P385" s="3">
        <v>60</v>
      </c>
      <c r="Q385" s="13">
        <v>25.94</v>
      </c>
    </row>
    <row r="386" spans="1:17" hidden="1">
      <c r="A386" s="10" t="s">
        <v>2127</v>
      </c>
      <c r="B386" s="8" t="s">
        <v>1296</v>
      </c>
      <c r="C386" s="8" t="s">
        <v>35</v>
      </c>
      <c r="D386" s="2" t="s">
        <v>23</v>
      </c>
      <c r="E386" s="8" t="s">
        <v>1374</v>
      </c>
      <c r="F386" s="8" t="s">
        <v>1375</v>
      </c>
      <c r="G386" s="2">
        <v>49.54</v>
      </c>
      <c r="H386" s="2">
        <v>17.12</v>
      </c>
      <c r="I386" s="2">
        <v>0.80549999999999999</v>
      </c>
      <c r="J386" s="2">
        <v>2.4521999999999999</v>
      </c>
      <c r="K386" s="2" t="s">
        <v>1385</v>
      </c>
      <c r="L386" s="2">
        <v>577</v>
      </c>
      <c r="M386" s="2" t="s">
        <v>1426</v>
      </c>
      <c r="N386" s="2" t="s">
        <v>1558</v>
      </c>
      <c r="O386" s="8"/>
      <c r="P386" s="2">
        <v>24</v>
      </c>
      <c r="Q386" s="12">
        <v>0</v>
      </c>
    </row>
    <row r="387" spans="1:17">
      <c r="A387" s="11" t="s">
        <v>2128</v>
      </c>
      <c r="B387" s="9" t="s">
        <v>1033</v>
      </c>
      <c r="C387" s="9" t="s">
        <v>16</v>
      </c>
      <c r="D387" s="3" t="s">
        <v>1360</v>
      </c>
      <c r="E387" s="9" t="s">
        <v>1380</v>
      </c>
      <c r="F387" s="9" t="s">
        <v>1375</v>
      </c>
      <c r="G387" s="3">
        <v>83.57</v>
      </c>
      <c r="H387" s="3">
        <v>12.38</v>
      </c>
      <c r="I387" s="3">
        <v>1.3086</v>
      </c>
      <c r="J387" s="3">
        <v>1.4923</v>
      </c>
      <c r="K387" s="3" t="s">
        <v>1385</v>
      </c>
      <c r="L387" s="3">
        <v>552</v>
      </c>
      <c r="M387" s="3" t="s">
        <v>1403</v>
      </c>
      <c r="N387" s="3" t="s">
        <v>1624</v>
      </c>
      <c r="O387" s="9" t="s">
        <v>2129</v>
      </c>
      <c r="P387" s="3">
        <v>84</v>
      </c>
      <c r="Q387" s="13">
        <v>0</v>
      </c>
    </row>
    <row r="388" spans="1:17" hidden="1">
      <c r="A388" s="10" t="s">
        <v>2130</v>
      </c>
      <c r="B388" s="8" t="s">
        <v>91</v>
      </c>
      <c r="C388" s="8" t="s">
        <v>28</v>
      </c>
      <c r="D388" s="2" t="s">
        <v>31</v>
      </c>
      <c r="E388" s="8" t="s">
        <v>1374</v>
      </c>
      <c r="F388" s="8" t="s">
        <v>1384</v>
      </c>
      <c r="G388" s="2">
        <v>90.67</v>
      </c>
      <c r="H388" s="2">
        <v>17.89</v>
      </c>
      <c r="I388" s="2">
        <v>1.1556</v>
      </c>
      <c r="J388" s="2">
        <v>1.6273</v>
      </c>
      <c r="K388" s="2" t="s">
        <v>1376</v>
      </c>
      <c r="L388" s="2">
        <v>707</v>
      </c>
      <c r="M388" s="2" t="s">
        <v>1381</v>
      </c>
      <c r="N388" s="2" t="s">
        <v>2131</v>
      </c>
      <c r="O388" s="8"/>
      <c r="P388" s="2">
        <v>120</v>
      </c>
      <c r="Q388" s="12">
        <v>14.07</v>
      </c>
    </row>
    <row r="389" spans="1:17" hidden="1">
      <c r="A389" s="11" t="s">
        <v>2132</v>
      </c>
      <c r="B389" s="9" t="s">
        <v>1062</v>
      </c>
      <c r="C389" s="9" t="s">
        <v>24</v>
      </c>
      <c r="D389" s="3" t="s">
        <v>10</v>
      </c>
      <c r="E389" s="9" t="s">
        <v>1389</v>
      </c>
      <c r="F389" s="9" t="s">
        <v>1375</v>
      </c>
      <c r="G389" s="3">
        <v>5.41</v>
      </c>
      <c r="H389" s="3">
        <v>15.08</v>
      </c>
      <c r="I389" s="3">
        <v>6.0299999999999999E-2</v>
      </c>
      <c r="J389" s="3">
        <v>0.48849999999999999</v>
      </c>
      <c r="K389" s="3" t="s">
        <v>1412</v>
      </c>
      <c r="L389" s="3">
        <v>725</v>
      </c>
      <c r="M389" s="3" t="s">
        <v>1426</v>
      </c>
      <c r="N389" s="3" t="s">
        <v>2133</v>
      </c>
      <c r="O389" s="9"/>
      <c r="P389" s="3">
        <v>12</v>
      </c>
      <c r="Q389" s="13">
        <v>1.08</v>
      </c>
    </row>
    <row r="390" spans="1:17">
      <c r="A390" s="10" t="s">
        <v>2134</v>
      </c>
      <c r="B390" s="8" t="s">
        <v>207</v>
      </c>
      <c r="C390" s="8" t="s">
        <v>41</v>
      </c>
      <c r="D390" s="2" t="s">
        <v>44</v>
      </c>
      <c r="E390" s="8" t="s">
        <v>1380</v>
      </c>
      <c r="F390" s="8" t="s">
        <v>1384</v>
      </c>
      <c r="G390" s="2">
        <v>91.88</v>
      </c>
      <c r="H390" s="2">
        <v>8.4499999999999993</v>
      </c>
      <c r="I390" s="2">
        <v>0.89700000000000002</v>
      </c>
      <c r="J390" s="2">
        <v>8.0115999999999996</v>
      </c>
      <c r="K390" s="2" t="s">
        <v>1395</v>
      </c>
      <c r="L390" s="2">
        <v>555</v>
      </c>
      <c r="M390" s="2" t="s">
        <v>1386</v>
      </c>
      <c r="N390" s="2" t="s">
        <v>1416</v>
      </c>
      <c r="O390" s="8"/>
      <c r="P390" s="2">
        <v>12</v>
      </c>
      <c r="Q390" s="12">
        <v>45.14</v>
      </c>
    </row>
    <row r="391" spans="1:17" hidden="1">
      <c r="A391" s="11" t="s">
        <v>2135</v>
      </c>
      <c r="B391" s="9" t="s">
        <v>522</v>
      </c>
      <c r="C391" s="9" t="s">
        <v>20</v>
      </c>
      <c r="D391" s="3" t="s">
        <v>1360</v>
      </c>
      <c r="E391" s="9" t="s">
        <v>1408</v>
      </c>
      <c r="F391" s="9" t="s">
        <v>1384</v>
      </c>
      <c r="G391" s="3">
        <v>38.549999999999997</v>
      </c>
      <c r="H391" s="3">
        <v>10.57</v>
      </c>
      <c r="I391" s="3">
        <v>0.51949999999999996</v>
      </c>
      <c r="J391" s="3">
        <v>0.52170000000000005</v>
      </c>
      <c r="K391" s="3" t="s">
        <v>1395</v>
      </c>
      <c r="L391" s="3">
        <v>879</v>
      </c>
      <c r="M391" s="3" t="s">
        <v>1386</v>
      </c>
      <c r="N391" s="3" t="s">
        <v>2136</v>
      </c>
      <c r="O391" s="9"/>
      <c r="P391" s="3">
        <v>120</v>
      </c>
      <c r="Q391" s="13">
        <v>32.81</v>
      </c>
    </row>
    <row r="392" spans="1:17">
      <c r="A392" s="10" t="s">
        <v>2137</v>
      </c>
      <c r="B392" s="8" t="s">
        <v>1022</v>
      </c>
      <c r="C392" s="8" t="s">
        <v>35</v>
      </c>
      <c r="D392" s="2" t="s">
        <v>31</v>
      </c>
      <c r="E392" s="8" t="s">
        <v>1380</v>
      </c>
      <c r="F392" s="8" t="s">
        <v>1375</v>
      </c>
      <c r="G392" s="2">
        <v>36.159999999999997</v>
      </c>
      <c r="H392" s="2">
        <v>16</v>
      </c>
      <c r="I392" s="2">
        <v>0.46450000000000002</v>
      </c>
      <c r="J392" s="2">
        <v>1.2713000000000001</v>
      </c>
      <c r="K392" s="2" t="s">
        <v>1385</v>
      </c>
      <c r="L392" s="2">
        <v>855</v>
      </c>
      <c r="M392" s="2" t="s">
        <v>1403</v>
      </c>
      <c r="N392" s="2" t="s">
        <v>2086</v>
      </c>
      <c r="O392" s="8" t="s">
        <v>267</v>
      </c>
      <c r="P392" s="2">
        <v>36</v>
      </c>
      <c r="Q392" s="12">
        <v>0</v>
      </c>
    </row>
    <row r="393" spans="1:17" hidden="1">
      <c r="A393" s="11" t="s">
        <v>2138</v>
      </c>
      <c r="B393" s="9" t="s">
        <v>1028</v>
      </c>
      <c r="C393" s="9" t="s">
        <v>32</v>
      </c>
      <c r="D393" s="3" t="s">
        <v>31</v>
      </c>
      <c r="E393" s="9" t="s">
        <v>1374</v>
      </c>
      <c r="F393" s="9" t="s">
        <v>1390</v>
      </c>
      <c r="G393" s="3">
        <v>79.83</v>
      </c>
      <c r="H393" s="3">
        <v>15.2</v>
      </c>
      <c r="I393" s="3">
        <v>1.0024</v>
      </c>
      <c r="J393" s="3">
        <v>1.9075</v>
      </c>
      <c r="K393" s="3" t="s">
        <v>1385</v>
      </c>
      <c r="L393" s="3">
        <v>550</v>
      </c>
      <c r="M393" s="3" t="s">
        <v>1403</v>
      </c>
      <c r="N393" s="3" t="s">
        <v>270</v>
      </c>
      <c r="O393" s="9" t="s">
        <v>2139</v>
      </c>
      <c r="P393" s="3">
        <v>60</v>
      </c>
      <c r="Q393" s="13">
        <v>0</v>
      </c>
    </row>
    <row r="394" spans="1:17" hidden="1">
      <c r="A394" s="10" t="s">
        <v>2140</v>
      </c>
      <c r="B394" s="8" t="s">
        <v>1294</v>
      </c>
      <c r="C394" s="8" t="s">
        <v>12</v>
      </c>
      <c r="D394" s="2" t="s">
        <v>23</v>
      </c>
      <c r="E394" s="8" t="s">
        <v>1374</v>
      </c>
      <c r="F394" s="8" t="s">
        <v>1390</v>
      </c>
      <c r="G394" s="2">
        <v>19.46</v>
      </c>
      <c r="H394" s="2">
        <v>13.96</v>
      </c>
      <c r="I394" s="2">
        <v>0.20599999999999999</v>
      </c>
      <c r="J394" s="2">
        <v>0.30170000000000002</v>
      </c>
      <c r="K394" s="2"/>
      <c r="L394" s="2">
        <v>567</v>
      </c>
      <c r="M394" s="2" t="s">
        <v>1426</v>
      </c>
      <c r="N394" s="2" t="s">
        <v>2141</v>
      </c>
      <c r="O394" s="8"/>
      <c r="P394" s="2">
        <v>120</v>
      </c>
      <c r="Q394" s="12">
        <v>12.36</v>
      </c>
    </row>
    <row r="395" spans="1:17" hidden="1">
      <c r="A395" s="11" t="s">
        <v>2142</v>
      </c>
      <c r="B395" s="9" t="s">
        <v>672</v>
      </c>
      <c r="C395" s="9" t="s">
        <v>35</v>
      </c>
      <c r="D395" s="3" t="s">
        <v>31</v>
      </c>
      <c r="E395" s="9" t="s">
        <v>1408</v>
      </c>
      <c r="F395" s="9" t="s">
        <v>1390</v>
      </c>
      <c r="G395" s="3">
        <v>90.4</v>
      </c>
      <c r="H395" s="3">
        <v>11.44</v>
      </c>
      <c r="I395" s="3">
        <v>0.67269999999999996</v>
      </c>
      <c r="J395" s="3">
        <v>0.96030000000000004</v>
      </c>
      <c r="K395" s="3" t="s">
        <v>1395</v>
      </c>
      <c r="L395" s="3">
        <v>730</v>
      </c>
      <c r="M395" s="3" t="s">
        <v>1396</v>
      </c>
      <c r="N395" s="3" t="s">
        <v>2143</v>
      </c>
      <c r="O395" s="9" t="s">
        <v>2144</v>
      </c>
      <c r="P395" s="3">
        <v>240</v>
      </c>
      <c r="Q395" s="13">
        <v>56.42</v>
      </c>
    </row>
    <row r="396" spans="1:17" hidden="1">
      <c r="A396" s="10" t="s">
        <v>2145</v>
      </c>
      <c r="B396" s="8" t="s">
        <v>1065</v>
      </c>
      <c r="C396" s="8" t="s">
        <v>32</v>
      </c>
      <c r="D396" s="2" t="s">
        <v>44</v>
      </c>
      <c r="E396" s="8" t="s">
        <v>1389</v>
      </c>
      <c r="F396" s="8" t="s">
        <v>1375</v>
      </c>
      <c r="G396" s="2">
        <v>72.61</v>
      </c>
      <c r="H396" s="2">
        <v>12.81</v>
      </c>
      <c r="I396" s="2">
        <v>0.8</v>
      </c>
      <c r="J396" s="2">
        <v>6.4789000000000003</v>
      </c>
      <c r="K396" s="2" t="s">
        <v>1395</v>
      </c>
      <c r="L396" s="2">
        <v>652</v>
      </c>
      <c r="M396" s="2" t="s">
        <v>1403</v>
      </c>
      <c r="N396" s="2" t="s">
        <v>1936</v>
      </c>
      <c r="O396" s="8" t="s">
        <v>1683</v>
      </c>
      <c r="P396" s="2">
        <v>12</v>
      </c>
      <c r="Q396" s="12">
        <v>33.549999999999997</v>
      </c>
    </row>
    <row r="397" spans="1:17" hidden="1">
      <c r="A397" s="11" t="s">
        <v>2146</v>
      </c>
      <c r="B397" s="9" t="s">
        <v>897</v>
      </c>
      <c r="C397" s="9" t="s">
        <v>7</v>
      </c>
      <c r="D397" s="3" t="s">
        <v>1360</v>
      </c>
      <c r="E397" s="9" t="s">
        <v>1411</v>
      </c>
      <c r="F397" s="9" t="s">
        <v>1384</v>
      </c>
      <c r="G397" s="3">
        <v>92.31</v>
      </c>
      <c r="H397" s="3">
        <v>18.12</v>
      </c>
      <c r="I397" s="3">
        <v>1.7670999999999999</v>
      </c>
      <c r="J397" s="3">
        <v>2.7174</v>
      </c>
      <c r="K397" s="3" t="s">
        <v>1358</v>
      </c>
      <c r="L397" s="3">
        <v>621</v>
      </c>
      <c r="M397" s="3" t="s">
        <v>1386</v>
      </c>
      <c r="N397" s="3" t="s">
        <v>2095</v>
      </c>
      <c r="O397" s="9"/>
      <c r="P397" s="3">
        <v>48</v>
      </c>
      <c r="Q397" s="13">
        <v>71.099999999999994</v>
      </c>
    </row>
    <row r="398" spans="1:17" hidden="1">
      <c r="A398" s="10" t="s">
        <v>2147</v>
      </c>
      <c r="B398" s="8" t="s">
        <v>1134</v>
      </c>
      <c r="C398" s="8" t="s">
        <v>16</v>
      </c>
      <c r="D398" s="2" t="s">
        <v>31</v>
      </c>
      <c r="E398" s="8" t="s">
        <v>1400</v>
      </c>
      <c r="F398" s="8" t="s">
        <v>1375</v>
      </c>
      <c r="G398" s="2">
        <v>17.37</v>
      </c>
      <c r="H398" s="2"/>
      <c r="I398" s="2">
        <v>0.12529999999999999</v>
      </c>
      <c r="J398" s="2"/>
      <c r="K398" s="2" t="s">
        <v>1412</v>
      </c>
      <c r="L398" s="2">
        <v>559</v>
      </c>
      <c r="M398" s="2" t="s">
        <v>1426</v>
      </c>
      <c r="N398" s="2" t="s">
        <v>613</v>
      </c>
      <c r="O398" s="8"/>
      <c r="P398" s="2">
        <v>36</v>
      </c>
      <c r="Q398" s="12">
        <v>4.46</v>
      </c>
    </row>
    <row r="399" spans="1:17" hidden="1">
      <c r="A399" s="11" t="s">
        <v>2148</v>
      </c>
      <c r="B399" s="9" t="s">
        <v>1056</v>
      </c>
      <c r="C399" s="9" t="s">
        <v>20</v>
      </c>
      <c r="D399" s="3" t="s">
        <v>1360</v>
      </c>
      <c r="E399" s="9" t="s">
        <v>1374</v>
      </c>
      <c r="F399" s="9" t="s">
        <v>1390</v>
      </c>
      <c r="G399" s="3">
        <v>84.72</v>
      </c>
      <c r="H399" s="3">
        <v>12.75</v>
      </c>
      <c r="I399" s="3">
        <v>0.86170000000000002</v>
      </c>
      <c r="J399" s="3">
        <v>1.0580000000000001</v>
      </c>
      <c r="K399" s="3" t="s">
        <v>1358</v>
      </c>
      <c r="L399" s="3">
        <v>758</v>
      </c>
      <c r="M399" s="3" t="s">
        <v>1381</v>
      </c>
      <c r="N399" s="3" t="s">
        <v>2149</v>
      </c>
      <c r="O399" s="9"/>
      <c r="P399" s="3">
        <v>180</v>
      </c>
      <c r="Q399" s="13">
        <v>58.79</v>
      </c>
    </row>
    <row r="400" spans="1:17">
      <c r="A400" s="10" t="s">
        <v>2150</v>
      </c>
      <c r="B400" s="8" t="s">
        <v>1184</v>
      </c>
      <c r="C400" s="8" t="s">
        <v>35</v>
      </c>
      <c r="D400" s="2" t="s">
        <v>1360</v>
      </c>
      <c r="E400" s="8" t="s">
        <v>1380</v>
      </c>
      <c r="F400" s="8" t="s">
        <v>1375</v>
      </c>
      <c r="G400" s="2">
        <v>13.72</v>
      </c>
      <c r="H400" s="2">
        <v>8.9700000000000006</v>
      </c>
      <c r="I400" s="2">
        <v>0.22770000000000001</v>
      </c>
      <c r="J400" s="2">
        <v>0.28460000000000002</v>
      </c>
      <c r="K400" s="2" t="s">
        <v>1376</v>
      </c>
      <c r="L400" s="2">
        <v>892</v>
      </c>
      <c r="M400" s="2" t="s">
        <v>1403</v>
      </c>
      <c r="N400" s="2" t="s">
        <v>2045</v>
      </c>
      <c r="O400" s="8" t="s">
        <v>2090</v>
      </c>
      <c r="P400" s="2">
        <v>60</v>
      </c>
      <c r="Q400" s="12">
        <v>2.21</v>
      </c>
    </row>
    <row r="401" spans="1:17" hidden="1">
      <c r="A401" s="11" t="s">
        <v>2151</v>
      </c>
      <c r="B401" s="9" t="s">
        <v>889</v>
      </c>
      <c r="C401" s="9" t="s">
        <v>7</v>
      </c>
      <c r="D401" s="3" t="s">
        <v>1360</v>
      </c>
      <c r="E401" s="9" t="s">
        <v>1411</v>
      </c>
      <c r="F401" s="9" t="s">
        <v>1384</v>
      </c>
      <c r="G401" s="3">
        <v>77.02</v>
      </c>
      <c r="H401" s="3">
        <v>11.24</v>
      </c>
      <c r="I401" s="3">
        <v>1.3362000000000001</v>
      </c>
      <c r="J401" s="3">
        <v>1.0713999999999999</v>
      </c>
      <c r="K401" s="3" t="s">
        <v>1385</v>
      </c>
      <c r="L401" s="3">
        <v>709</v>
      </c>
      <c r="M401" s="3" t="s">
        <v>1381</v>
      </c>
      <c r="N401" s="3" t="s">
        <v>744</v>
      </c>
      <c r="O401" s="9"/>
      <c r="P401" s="3">
        <v>120</v>
      </c>
      <c r="Q401" s="13">
        <v>0</v>
      </c>
    </row>
    <row r="402" spans="1:17">
      <c r="A402" s="10" t="s">
        <v>2152</v>
      </c>
      <c r="B402" s="8" t="s">
        <v>386</v>
      </c>
      <c r="C402" s="8" t="s">
        <v>24</v>
      </c>
      <c r="D402" s="2" t="s">
        <v>44</v>
      </c>
      <c r="E402" s="8" t="s">
        <v>1380</v>
      </c>
      <c r="F402" s="8" t="s">
        <v>1375</v>
      </c>
      <c r="G402" s="2">
        <v>39.020000000000003</v>
      </c>
      <c r="H402" s="2">
        <v>9.16</v>
      </c>
      <c r="I402" s="2">
        <v>0.37719999999999998</v>
      </c>
      <c r="J402" s="2">
        <v>0.39950000000000002</v>
      </c>
      <c r="K402" s="2" t="s">
        <v>1385</v>
      </c>
      <c r="L402" s="2">
        <v>871</v>
      </c>
      <c r="M402" s="2" t="s">
        <v>1426</v>
      </c>
      <c r="N402" s="2" t="s">
        <v>1944</v>
      </c>
      <c r="O402" s="8"/>
      <c r="P402" s="2">
        <v>180</v>
      </c>
      <c r="Q402" s="12">
        <v>0</v>
      </c>
    </row>
    <row r="403" spans="1:17">
      <c r="A403" s="11" t="s">
        <v>2153</v>
      </c>
      <c r="B403" s="9" t="s">
        <v>798</v>
      </c>
      <c r="C403" s="9" t="s">
        <v>12</v>
      </c>
      <c r="D403" s="3" t="s">
        <v>44</v>
      </c>
      <c r="E403" s="9" t="s">
        <v>1380</v>
      </c>
      <c r="F403" s="9" t="s">
        <v>1375</v>
      </c>
      <c r="G403" s="3">
        <v>68.92</v>
      </c>
      <c r="H403" s="3">
        <v>16.989999999999998</v>
      </c>
      <c r="I403" s="3">
        <v>1.1753</v>
      </c>
      <c r="J403" s="3">
        <v>6.2854999999999999</v>
      </c>
      <c r="K403" s="3" t="s">
        <v>1395</v>
      </c>
      <c r="L403" s="3">
        <v>704</v>
      </c>
      <c r="M403" s="3" t="s">
        <v>1426</v>
      </c>
      <c r="N403" s="3" t="s">
        <v>1797</v>
      </c>
      <c r="O403" s="9"/>
      <c r="P403" s="3">
        <v>12</v>
      </c>
      <c r="Q403" s="13">
        <v>40.56</v>
      </c>
    </row>
    <row r="404" spans="1:17">
      <c r="A404" s="10" t="s">
        <v>2154</v>
      </c>
      <c r="B404" s="8" t="s">
        <v>755</v>
      </c>
      <c r="C404" s="8" t="s">
        <v>32</v>
      </c>
      <c r="D404" s="2" t="s">
        <v>44</v>
      </c>
      <c r="E404" s="8" t="s">
        <v>1380</v>
      </c>
      <c r="F404" s="8" t="s">
        <v>1375</v>
      </c>
      <c r="G404" s="2">
        <v>43.07</v>
      </c>
      <c r="H404" s="2">
        <v>8.7799999999999994</v>
      </c>
      <c r="I404" s="2">
        <v>0.73680000000000001</v>
      </c>
      <c r="J404" s="2">
        <v>0.43120000000000003</v>
      </c>
      <c r="K404" s="2" t="s">
        <v>1358</v>
      </c>
      <c r="L404" s="2">
        <v>580</v>
      </c>
      <c r="M404" s="2" t="s">
        <v>1426</v>
      </c>
      <c r="N404" s="2" t="s">
        <v>2117</v>
      </c>
      <c r="O404" s="8"/>
      <c r="P404" s="2">
        <v>180</v>
      </c>
      <c r="Q404" s="12">
        <v>30.37</v>
      </c>
    </row>
    <row r="405" spans="1:17" hidden="1">
      <c r="A405" s="11" t="s">
        <v>2155</v>
      </c>
      <c r="B405" s="9" t="s">
        <v>243</v>
      </c>
      <c r="C405" s="9" t="s">
        <v>16</v>
      </c>
      <c r="D405" s="3" t="s">
        <v>44</v>
      </c>
      <c r="E405" s="9" t="s">
        <v>1411</v>
      </c>
      <c r="F405" s="9" t="s">
        <v>1375</v>
      </c>
      <c r="G405" s="3">
        <v>87.16</v>
      </c>
      <c r="H405" s="3">
        <v>7.58</v>
      </c>
      <c r="I405" s="3">
        <v>1.6755</v>
      </c>
      <c r="J405" s="3">
        <v>1.7498</v>
      </c>
      <c r="K405" s="3" t="s">
        <v>1395</v>
      </c>
      <c r="L405" s="3">
        <v>838</v>
      </c>
      <c r="M405" s="3" t="s">
        <v>1403</v>
      </c>
      <c r="N405" s="3" t="s">
        <v>2156</v>
      </c>
      <c r="O405" s="9" t="s">
        <v>627</v>
      </c>
      <c r="P405" s="3">
        <v>60</v>
      </c>
      <c r="Q405" s="13">
        <v>12.31</v>
      </c>
    </row>
    <row r="406" spans="1:17">
      <c r="A406" s="10" t="s">
        <v>2157</v>
      </c>
      <c r="B406" s="8" t="s">
        <v>761</v>
      </c>
      <c r="C406" s="8" t="s">
        <v>35</v>
      </c>
      <c r="D406" s="2" t="s">
        <v>31</v>
      </c>
      <c r="E406" s="8" t="s">
        <v>1380</v>
      </c>
      <c r="F406" s="8" t="s">
        <v>1390</v>
      </c>
      <c r="G406" s="2">
        <v>68.95</v>
      </c>
      <c r="H406" s="2">
        <v>11.21</v>
      </c>
      <c r="I406" s="2">
        <v>0.65100000000000002</v>
      </c>
      <c r="J406" s="2">
        <v>6.1006999999999998</v>
      </c>
      <c r="K406" s="2" t="s">
        <v>1358</v>
      </c>
      <c r="L406" s="2">
        <v>751</v>
      </c>
      <c r="M406" s="2" t="s">
        <v>1426</v>
      </c>
      <c r="N406" s="2" t="s">
        <v>1688</v>
      </c>
      <c r="O406" s="8"/>
      <c r="P406" s="2">
        <v>12</v>
      </c>
      <c r="Q406" s="12">
        <v>24.08</v>
      </c>
    </row>
    <row r="407" spans="1:17">
      <c r="A407" s="11" t="s">
        <v>2158</v>
      </c>
      <c r="B407" s="9" t="s">
        <v>509</v>
      </c>
      <c r="C407" s="9" t="s">
        <v>7</v>
      </c>
      <c r="D407" s="3" t="s">
        <v>23</v>
      </c>
      <c r="E407" s="9" t="s">
        <v>1380</v>
      </c>
      <c r="F407" s="9" t="s">
        <v>1375</v>
      </c>
      <c r="G407" s="3">
        <v>73.459999999999994</v>
      </c>
      <c r="H407" s="3">
        <v>11.86</v>
      </c>
      <c r="I407" s="3">
        <v>0.56040000000000001</v>
      </c>
      <c r="J407" s="3">
        <v>0.80169999999999997</v>
      </c>
      <c r="K407" s="3" t="s">
        <v>1385</v>
      </c>
      <c r="L407" s="3">
        <v>865</v>
      </c>
      <c r="M407" s="3" t="s">
        <v>1386</v>
      </c>
      <c r="N407" s="3" t="s">
        <v>1907</v>
      </c>
      <c r="O407" s="9"/>
      <c r="P407" s="3">
        <v>240</v>
      </c>
      <c r="Q407" s="13">
        <v>0</v>
      </c>
    </row>
    <row r="408" spans="1:17" hidden="1">
      <c r="A408" s="10" t="s">
        <v>2159</v>
      </c>
      <c r="B408" s="8" t="s">
        <v>475</v>
      </c>
      <c r="C408" s="8" t="s">
        <v>28</v>
      </c>
      <c r="D408" s="2" t="s">
        <v>44</v>
      </c>
      <c r="E408" s="8" t="s">
        <v>1374</v>
      </c>
      <c r="F408" s="8" t="s">
        <v>1390</v>
      </c>
      <c r="G408" s="2">
        <v>25.17</v>
      </c>
      <c r="H408" s="2">
        <v>16.68</v>
      </c>
      <c r="I408" s="2">
        <v>0.40250000000000002</v>
      </c>
      <c r="J408" s="2">
        <v>0.36309999999999998</v>
      </c>
      <c r="K408" s="2" t="s">
        <v>1358</v>
      </c>
      <c r="L408" s="2">
        <v>643</v>
      </c>
      <c r="M408" s="2" t="s">
        <v>1377</v>
      </c>
      <c r="N408" s="2" t="s">
        <v>1981</v>
      </c>
      <c r="O408" s="8" t="s">
        <v>2027</v>
      </c>
      <c r="P408" s="2">
        <v>240</v>
      </c>
      <c r="Q408" s="12">
        <v>9.5</v>
      </c>
    </row>
    <row r="409" spans="1:17" hidden="1">
      <c r="A409" s="11" t="s">
        <v>2160</v>
      </c>
      <c r="B409" s="9" t="s">
        <v>1056</v>
      </c>
      <c r="C409" s="9" t="s">
        <v>12</v>
      </c>
      <c r="D409" s="3" t="s">
        <v>44</v>
      </c>
      <c r="E409" s="9" t="s">
        <v>1411</v>
      </c>
      <c r="F409" s="9" t="s">
        <v>1390</v>
      </c>
      <c r="G409" s="3">
        <v>8.8000000000000007</v>
      </c>
      <c r="H409" s="3">
        <v>15.74</v>
      </c>
      <c r="I409" s="3">
        <v>9.98E-2</v>
      </c>
      <c r="J409" s="3">
        <v>0.79730000000000001</v>
      </c>
      <c r="K409" s="3" t="s">
        <v>1395</v>
      </c>
      <c r="L409" s="3">
        <v>758</v>
      </c>
      <c r="M409" s="3" t="s">
        <v>1381</v>
      </c>
      <c r="N409" s="3" t="s">
        <v>2161</v>
      </c>
      <c r="O409" s="9"/>
      <c r="P409" s="3">
        <v>12</v>
      </c>
      <c r="Q409" s="13">
        <v>6.28</v>
      </c>
    </row>
    <row r="410" spans="1:17" hidden="1">
      <c r="A410" s="10" t="s">
        <v>2162</v>
      </c>
      <c r="B410" s="8" t="s">
        <v>1285</v>
      </c>
      <c r="C410" s="8" t="s">
        <v>32</v>
      </c>
      <c r="D410" s="2" t="s">
        <v>10</v>
      </c>
      <c r="E410" s="8" t="s">
        <v>1389</v>
      </c>
      <c r="F410" s="8" t="s">
        <v>1390</v>
      </c>
      <c r="G410" s="2">
        <v>26.84</v>
      </c>
      <c r="H410" s="2">
        <v>13.15</v>
      </c>
      <c r="I410" s="2">
        <v>0.47810000000000002</v>
      </c>
      <c r="J410" s="2">
        <v>0.72199999999999998</v>
      </c>
      <c r="K410" s="2" t="s">
        <v>1385</v>
      </c>
      <c r="L410" s="2">
        <v>729</v>
      </c>
      <c r="M410" s="2" t="s">
        <v>1426</v>
      </c>
      <c r="N410" s="2" t="s">
        <v>2163</v>
      </c>
      <c r="O410" s="8"/>
      <c r="P410" s="2">
        <v>48</v>
      </c>
      <c r="Q410" s="12">
        <v>0</v>
      </c>
    </row>
    <row r="411" spans="1:17" hidden="1">
      <c r="A411" s="11" t="s">
        <v>2164</v>
      </c>
      <c r="B411" s="9" t="s">
        <v>475</v>
      </c>
      <c r="C411" s="9" t="s">
        <v>16</v>
      </c>
      <c r="D411" s="3" t="s">
        <v>31</v>
      </c>
      <c r="E411" s="9" t="s">
        <v>1411</v>
      </c>
      <c r="F411" s="9" t="s">
        <v>1390</v>
      </c>
      <c r="G411" s="3">
        <v>5.53</v>
      </c>
      <c r="H411" s="3">
        <v>9.49</v>
      </c>
      <c r="I411" s="3">
        <v>5.1299999999999998E-2</v>
      </c>
      <c r="J411" s="3">
        <v>0.4849</v>
      </c>
      <c r="K411" s="3" t="s">
        <v>1376</v>
      </c>
      <c r="L411" s="3">
        <v>643</v>
      </c>
      <c r="M411" s="3" t="s">
        <v>1386</v>
      </c>
      <c r="N411" s="3" t="s">
        <v>1818</v>
      </c>
      <c r="O411" s="9"/>
      <c r="P411" s="3">
        <v>12</v>
      </c>
      <c r="Q411" s="13">
        <v>4.2300000000000004</v>
      </c>
    </row>
    <row r="412" spans="1:17">
      <c r="A412" s="10" t="s">
        <v>2165</v>
      </c>
      <c r="B412" s="8" t="s">
        <v>725</v>
      </c>
      <c r="C412" s="8" t="s">
        <v>41</v>
      </c>
      <c r="D412" s="2" t="s">
        <v>31</v>
      </c>
      <c r="E412" s="8" t="s">
        <v>1380</v>
      </c>
      <c r="F412" s="8" t="s">
        <v>1384</v>
      </c>
      <c r="G412" s="2">
        <v>23.26</v>
      </c>
      <c r="H412" s="2">
        <v>9.93</v>
      </c>
      <c r="I412" s="2">
        <v>0.3296</v>
      </c>
      <c r="J412" s="2">
        <v>0.249</v>
      </c>
      <c r="K412" s="2"/>
      <c r="L412" s="2">
        <v>841</v>
      </c>
      <c r="M412" s="2" t="s">
        <v>1377</v>
      </c>
      <c r="N412" s="2" t="s">
        <v>2166</v>
      </c>
      <c r="O412" s="8" t="s">
        <v>2095</v>
      </c>
      <c r="P412" s="2">
        <v>180</v>
      </c>
      <c r="Q412" s="12">
        <v>10.02</v>
      </c>
    </row>
    <row r="413" spans="1:17" hidden="1">
      <c r="A413" s="11" t="s">
        <v>2167</v>
      </c>
      <c r="B413" s="9" t="s">
        <v>565</v>
      </c>
      <c r="C413" s="9" t="s">
        <v>28</v>
      </c>
      <c r="D413" s="3" t="s">
        <v>31</v>
      </c>
      <c r="E413" s="9" t="s">
        <v>1400</v>
      </c>
      <c r="F413" s="9" t="s">
        <v>1384</v>
      </c>
      <c r="G413" s="3">
        <v>46.73</v>
      </c>
      <c r="H413" s="3">
        <v>9.82</v>
      </c>
      <c r="I413" s="3">
        <v>0.72270000000000001</v>
      </c>
      <c r="J413" s="3">
        <v>0.6129</v>
      </c>
      <c r="K413" s="3" t="s">
        <v>1412</v>
      </c>
      <c r="L413" s="3">
        <v>826</v>
      </c>
      <c r="M413" s="3" t="s">
        <v>1377</v>
      </c>
      <c r="N413" s="3" t="s">
        <v>2168</v>
      </c>
      <c r="O413" s="9" t="s">
        <v>2169</v>
      </c>
      <c r="P413" s="3">
        <v>120</v>
      </c>
      <c r="Q413" s="13">
        <v>38.53</v>
      </c>
    </row>
    <row r="414" spans="1:17" hidden="1">
      <c r="A414" s="10" t="s">
        <v>2170</v>
      </c>
      <c r="B414" s="8" t="s">
        <v>856</v>
      </c>
      <c r="C414" s="8" t="s">
        <v>28</v>
      </c>
      <c r="D414" s="2" t="s">
        <v>10</v>
      </c>
      <c r="E414" s="8" t="s">
        <v>1389</v>
      </c>
      <c r="F414" s="8" t="s">
        <v>1390</v>
      </c>
      <c r="G414" s="2">
        <v>98.5</v>
      </c>
      <c r="H414" s="2">
        <v>10.71</v>
      </c>
      <c r="I414" s="2">
        <v>0.95840000000000003</v>
      </c>
      <c r="J414" s="2">
        <v>1.1016999999999999</v>
      </c>
      <c r="K414" s="2" t="s">
        <v>1385</v>
      </c>
      <c r="L414" s="2">
        <v>596</v>
      </c>
      <c r="M414" s="2" t="s">
        <v>1386</v>
      </c>
      <c r="N414" s="2" t="s">
        <v>2171</v>
      </c>
      <c r="O414" s="8"/>
      <c r="P414" s="2">
        <v>180</v>
      </c>
      <c r="Q414" s="12">
        <v>0</v>
      </c>
    </row>
    <row r="415" spans="1:17" hidden="1">
      <c r="A415" s="11" t="s">
        <v>2172</v>
      </c>
      <c r="B415" s="9" t="s">
        <v>664</v>
      </c>
      <c r="C415" s="9" t="s">
        <v>7</v>
      </c>
      <c r="D415" s="3" t="s">
        <v>31</v>
      </c>
      <c r="E415" s="9" t="s">
        <v>1411</v>
      </c>
      <c r="F415" s="9" t="s">
        <v>1390</v>
      </c>
      <c r="G415" s="3">
        <v>49.58</v>
      </c>
      <c r="H415" s="3">
        <v>17.63</v>
      </c>
      <c r="I415" s="3">
        <v>0.3458</v>
      </c>
      <c r="J415" s="3">
        <v>2.4664000000000001</v>
      </c>
      <c r="K415" s="3" t="s">
        <v>1385</v>
      </c>
      <c r="L415" s="3">
        <v>836</v>
      </c>
      <c r="M415" s="3" t="s">
        <v>1377</v>
      </c>
      <c r="N415" s="3" t="s">
        <v>2173</v>
      </c>
      <c r="O415" s="9" t="s">
        <v>1855</v>
      </c>
      <c r="P415" s="3">
        <v>24</v>
      </c>
      <c r="Q415" s="13">
        <v>0</v>
      </c>
    </row>
    <row r="416" spans="1:17" hidden="1">
      <c r="A416" s="10" t="s">
        <v>2174</v>
      </c>
      <c r="B416" s="8" t="s">
        <v>339</v>
      </c>
      <c r="C416" s="8" t="s">
        <v>16</v>
      </c>
      <c r="D416" s="2" t="s">
        <v>44</v>
      </c>
      <c r="E416" s="8" t="s">
        <v>1411</v>
      </c>
      <c r="F416" s="8" t="s">
        <v>1375</v>
      </c>
      <c r="G416" s="2">
        <v>35.85</v>
      </c>
      <c r="H416" s="2">
        <v>17.41</v>
      </c>
      <c r="I416" s="2">
        <v>0.32919999999999999</v>
      </c>
      <c r="J416" s="2">
        <v>0.74109999999999998</v>
      </c>
      <c r="K416" s="2" t="s">
        <v>1385</v>
      </c>
      <c r="L416" s="2">
        <v>608</v>
      </c>
      <c r="M416" s="2" t="s">
        <v>1381</v>
      </c>
      <c r="N416" s="2" t="s">
        <v>2175</v>
      </c>
      <c r="O416" s="8"/>
      <c r="P416" s="2">
        <v>84</v>
      </c>
      <c r="Q416" s="12">
        <v>0</v>
      </c>
    </row>
    <row r="417" spans="1:17" hidden="1">
      <c r="A417" s="11" t="s">
        <v>2176</v>
      </c>
      <c r="B417" s="9" t="s">
        <v>405</v>
      </c>
      <c r="C417" s="9" t="s">
        <v>32</v>
      </c>
      <c r="D417" s="3" t="s">
        <v>44</v>
      </c>
      <c r="E417" s="9" t="s">
        <v>1400</v>
      </c>
      <c r="F417" s="9" t="s">
        <v>1375</v>
      </c>
      <c r="G417" s="3">
        <v>82.79</v>
      </c>
      <c r="H417" s="3">
        <v>17.66</v>
      </c>
      <c r="I417" s="3">
        <v>0.63449999999999995</v>
      </c>
      <c r="J417" s="3">
        <v>2.0870000000000002</v>
      </c>
      <c r="K417" s="3" t="s">
        <v>1385</v>
      </c>
      <c r="L417" s="3">
        <v>900</v>
      </c>
      <c r="M417" s="3" t="s">
        <v>1403</v>
      </c>
      <c r="N417" s="3" t="s">
        <v>1223</v>
      </c>
      <c r="O417" s="9" t="s">
        <v>2177</v>
      </c>
      <c r="P417" s="3">
        <v>60</v>
      </c>
      <c r="Q417" s="13">
        <v>0</v>
      </c>
    </row>
    <row r="418" spans="1:17" hidden="1">
      <c r="A418" s="10" t="s">
        <v>2178</v>
      </c>
      <c r="B418" s="8" t="s">
        <v>1277</v>
      </c>
      <c r="C418" s="8" t="s">
        <v>12</v>
      </c>
      <c r="D418" s="2" t="s">
        <v>44</v>
      </c>
      <c r="E418" s="8" t="s">
        <v>1411</v>
      </c>
      <c r="F418" s="8" t="s">
        <v>1390</v>
      </c>
      <c r="G418" s="2">
        <v>42.39</v>
      </c>
      <c r="H418" s="2">
        <v>9.58</v>
      </c>
      <c r="I418" s="2">
        <v>0.23039999999999999</v>
      </c>
      <c r="J418" s="2">
        <v>1.0666</v>
      </c>
      <c r="K418" s="2" t="s">
        <v>1395</v>
      </c>
      <c r="L418" s="2">
        <v>575</v>
      </c>
      <c r="M418" s="2" t="s">
        <v>1403</v>
      </c>
      <c r="N418" s="2" t="s">
        <v>2179</v>
      </c>
      <c r="O418" s="8" t="s">
        <v>1615</v>
      </c>
      <c r="P418" s="2">
        <v>48</v>
      </c>
      <c r="Q418" s="12">
        <v>25.84</v>
      </c>
    </row>
    <row r="419" spans="1:17" hidden="1">
      <c r="A419" s="11" t="s">
        <v>2180</v>
      </c>
      <c r="B419" s="9" t="s">
        <v>546</v>
      </c>
      <c r="C419" s="9" t="s">
        <v>41</v>
      </c>
      <c r="D419" s="3" t="s">
        <v>1360</v>
      </c>
      <c r="E419" s="9" t="s">
        <v>1389</v>
      </c>
      <c r="F419" s="9" t="s">
        <v>1390</v>
      </c>
      <c r="G419" s="3">
        <v>62.92</v>
      </c>
      <c r="H419" s="3">
        <v>17.97</v>
      </c>
      <c r="I419" s="3">
        <v>0.33600000000000002</v>
      </c>
      <c r="J419" s="3">
        <v>1.1325000000000001</v>
      </c>
      <c r="K419" s="3" t="s">
        <v>1358</v>
      </c>
      <c r="L419" s="3">
        <v>768</v>
      </c>
      <c r="M419" s="3" t="s">
        <v>1403</v>
      </c>
      <c r="N419" s="3" t="s">
        <v>2084</v>
      </c>
      <c r="O419" s="9" t="s">
        <v>2181</v>
      </c>
      <c r="P419" s="3">
        <v>120</v>
      </c>
      <c r="Q419" s="13">
        <v>55.13</v>
      </c>
    </row>
    <row r="420" spans="1:17" hidden="1">
      <c r="A420" s="10" t="s">
        <v>2182</v>
      </c>
      <c r="B420" s="8" t="s">
        <v>426</v>
      </c>
      <c r="C420" s="8" t="s">
        <v>16</v>
      </c>
      <c r="D420" s="2" t="s">
        <v>44</v>
      </c>
      <c r="E420" s="8" t="s">
        <v>1374</v>
      </c>
      <c r="F420" s="8" t="s">
        <v>1384</v>
      </c>
      <c r="G420" s="2">
        <v>32.950000000000003</v>
      </c>
      <c r="H420" s="2">
        <v>17.34</v>
      </c>
      <c r="I420" s="2">
        <v>0.2671</v>
      </c>
      <c r="J420" s="2">
        <v>0.5151</v>
      </c>
      <c r="K420" s="2" t="s">
        <v>1376</v>
      </c>
      <c r="L420" s="2">
        <v>882</v>
      </c>
      <c r="M420" s="2" t="s">
        <v>1386</v>
      </c>
      <c r="N420" s="2" t="s">
        <v>2183</v>
      </c>
      <c r="O420" s="8"/>
      <c r="P420" s="2">
        <v>180</v>
      </c>
      <c r="Q420" s="12">
        <v>31.01</v>
      </c>
    </row>
    <row r="421" spans="1:17" hidden="1">
      <c r="A421" s="11" t="s">
        <v>2184</v>
      </c>
      <c r="B421" s="9" t="s">
        <v>776</v>
      </c>
      <c r="C421" s="9" t="s">
        <v>12</v>
      </c>
      <c r="D421" s="3" t="s">
        <v>23</v>
      </c>
      <c r="E421" s="9" t="s">
        <v>1408</v>
      </c>
      <c r="F421" s="9" t="s">
        <v>1384</v>
      </c>
      <c r="G421" s="3">
        <v>25.24</v>
      </c>
      <c r="H421" s="3">
        <v>8.27</v>
      </c>
      <c r="I421" s="3">
        <v>0.40960000000000002</v>
      </c>
      <c r="J421" s="3">
        <v>0.30980000000000002</v>
      </c>
      <c r="K421" s="3" t="s">
        <v>1358</v>
      </c>
      <c r="L421" s="3">
        <v>745</v>
      </c>
      <c r="M421" s="3" t="s">
        <v>1377</v>
      </c>
      <c r="N421" s="3" t="s">
        <v>2086</v>
      </c>
      <c r="O421" s="9" t="s">
        <v>2185</v>
      </c>
      <c r="P421" s="3">
        <v>120</v>
      </c>
      <c r="Q421" s="13">
        <v>19.32</v>
      </c>
    </row>
    <row r="422" spans="1:17" hidden="1">
      <c r="A422" s="10" t="s">
        <v>2186</v>
      </c>
      <c r="B422" s="8" t="s">
        <v>825</v>
      </c>
      <c r="C422" s="8" t="s">
        <v>12</v>
      </c>
      <c r="D422" s="2" t="s">
        <v>23</v>
      </c>
      <c r="E422" s="8" t="s">
        <v>1374</v>
      </c>
      <c r="F422" s="8" t="s">
        <v>1390</v>
      </c>
      <c r="G422" s="2">
        <v>71.760000000000005</v>
      </c>
      <c r="H422" s="2">
        <v>16.61</v>
      </c>
      <c r="I422" s="2">
        <v>0.42320000000000002</v>
      </c>
      <c r="J422" s="2">
        <v>1.2295</v>
      </c>
      <c r="K422" s="2" t="s">
        <v>1385</v>
      </c>
      <c r="L422" s="2">
        <v>891</v>
      </c>
      <c r="M422" s="2" t="s">
        <v>1426</v>
      </c>
      <c r="N422" s="2" t="s">
        <v>2187</v>
      </c>
      <c r="O422" s="8"/>
      <c r="P422" s="2">
        <v>120</v>
      </c>
      <c r="Q422" s="12">
        <v>0</v>
      </c>
    </row>
    <row r="423" spans="1:17">
      <c r="A423" s="11" t="s">
        <v>2188</v>
      </c>
      <c r="B423" s="9" t="s">
        <v>968</v>
      </c>
      <c r="C423" s="9" t="s">
        <v>35</v>
      </c>
      <c r="D423" s="3" t="s">
        <v>44</v>
      </c>
      <c r="E423" s="9" t="s">
        <v>1380</v>
      </c>
      <c r="F423" s="9" t="s">
        <v>1384</v>
      </c>
      <c r="G423" s="3">
        <v>15.45</v>
      </c>
      <c r="H423" s="3">
        <v>16.579999999999998</v>
      </c>
      <c r="I423" s="3">
        <v>0.25190000000000001</v>
      </c>
      <c r="J423" s="3">
        <v>0.76080000000000003</v>
      </c>
      <c r="K423" s="3" t="s">
        <v>1395</v>
      </c>
      <c r="L423" s="3">
        <v>584</v>
      </c>
      <c r="M423" s="3" t="s">
        <v>1426</v>
      </c>
      <c r="N423" s="3" t="s">
        <v>1917</v>
      </c>
      <c r="O423" s="9"/>
      <c r="P423" s="3">
        <v>24</v>
      </c>
      <c r="Q423" s="13">
        <v>10.17</v>
      </c>
    </row>
    <row r="424" spans="1:17">
      <c r="A424" s="10" t="s">
        <v>2189</v>
      </c>
      <c r="B424" s="8" t="s">
        <v>753</v>
      </c>
      <c r="C424" s="8" t="s">
        <v>20</v>
      </c>
      <c r="D424" s="2" t="s">
        <v>31</v>
      </c>
      <c r="E424" s="8" t="s">
        <v>1380</v>
      </c>
      <c r="F424" s="8" t="s">
        <v>1375</v>
      </c>
      <c r="G424" s="2">
        <v>64.56</v>
      </c>
      <c r="H424" s="2">
        <v>17.39</v>
      </c>
      <c r="I424" s="2">
        <v>0.79879999999999995</v>
      </c>
      <c r="J424" s="2">
        <v>1.8758999999999999</v>
      </c>
      <c r="K424" s="2" t="s">
        <v>1412</v>
      </c>
      <c r="L424" s="2">
        <v>669</v>
      </c>
      <c r="M424" s="2" t="s">
        <v>1426</v>
      </c>
      <c r="N424" s="2" t="s">
        <v>2190</v>
      </c>
      <c r="O424" s="8"/>
      <c r="P424" s="2">
        <v>48</v>
      </c>
      <c r="Q424" s="12">
        <v>44.28</v>
      </c>
    </row>
    <row r="425" spans="1:17" hidden="1">
      <c r="A425" s="11" t="s">
        <v>2191</v>
      </c>
      <c r="B425" s="9" t="s">
        <v>453</v>
      </c>
      <c r="C425" s="9" t="s">
        <v>41</v>
      </c>
      <c r="D425" s="3" t="s">
        <v>31</v>
      </c>
      <c r="E425" s="9" t="s">
        <v>1411</v>
      </c>
      <c r="F425" s="9" t="s">
        <v>1384</v>
      </c>
      <c r="G425" s="3">
        <v>76.37</v>
      </c>
      <c r="H425" s="3">
        <v>10.67</v>
      </c>
      <c r="I425" s="3">
        <v>0.63500000000000001</v>
      </c>
      <c r="J425" s="3">
        <v>1.2944</v>
      </c>
      <c r="K425" s="3" t="s">
        <v>1358</v>
      </c>
      <c r="L425" s="3">
        <v>571</v>
      </c>
      <c r="M425" s="3" t="s">
        <v>1426</v>
      </c>
      <c r="N425" s="3" t="s">
        <v>2192</v>
      </c>
      <c r="O425" s="9"/>
      <c r="P425" s="3">
        <v>84</v>
      </c>
      <c r="Q425" s="13">
        <v>27.54</v>
      </c>
    </row>
    <row r="426" spans="1:17" hidden="1">
      <c r="A426" s="10" t="s">
        <v>2193</v>
      </c>
      <c r="B426" s="8" t="s">
        <v>519</v>
      </c>
      <c r="C426" s="8" t="s">
        <v>35</v>
      </c>
      <c r="D426" s="2" t="s">
        <v>44</v>
      </c>
      <c r="E426" s="8" t="s">
        <v>1374</v>
      </c>
      <c r="F426" s="8" t="s">
        <v>1375</v>
      </c>
      <c r="G426" s="2">
        <v>16.29</v>
      </c>
      <c r="H426" s="2">
        <v>8.91</v>
      </c>
      <c r="I426" s="2">
        <v>0.22989999999999999</v>
      </c>
      <c r="J426" s="2">
        <v>0.2056</v>
      </c>
      <c r="K426" s="2" t="s">
        <v>1412</v>
      </c>
      <c r="L426" s="2">
        <v>837</v>
      </c>
      <c r="M426" s="2" t="s">
        <v>1381</v>
      </c>
      <c r="N426" s="2" t="s">
        <v>499</v>
      </c>
      <c r="O426" s="8"/>
      <c r="P426" s="2">
        <v>120</v>
      </c>
      <c r="Q426" s="12">
        <v>2.02</v>
      </c>
    </row>
    <row r="427" spans="1:17" hidden="1">
      <c r="A427" s="11" t="s">
        <v>2194</v>
      </c>
      <c r="B427" s="9" t="s">
        <v>886</v>
      </c>
      <c r="C427" s="9" t="s">
        <v>7</v>
      </c>
      <c r="D427" s="3" t="s">
        <v>31</v>
      </c>
      <c r="E427" s="9" t="s">
        <v>1408</v>
      </c>
      <c r="F427" s="9" t="s">
        <v>1390</v>
      </c>
      <c r="G427" s="3">
        <v>51.35</v>
      </c>
      <c r="H427" s="3">
        <v>13.18</v>
      </c>
      <c r="I427" s="3">
        <v>0.62409999999999999</v>
      </c>
      <c r="J427" s="3">
        <v>1.7345999999999999</v>
      </c>
      <c r="K427" s="3" t="s">
        <v>1412</v>
      </c>
      <c r="L427" s="3">
        <v>879</v>
      </c>
      <c r="M427" s="3" t="s">
        <v>1386</v>
      </c>
      <c r="N427" s="3" t="s">
        <v>2195</v>
      </c>
      <c r="O427" s="9"/>
      <c r="P427" s="3">
        <v>36</v>
      </c>
      <c r="Q427" s="13">
        <v>18.850000000000001</v>
      </c>
    </row>
    <row r="428" spans="1:17" hidden="1">
      <c r="A428" s="10" t="s">
        <v>2196</v>
      </c>
      <c r="B428" s="8" t="s">
        <v>755</v>
      </c>
      <c r="C428" s="8" t="s">
        <v>16</v>
      </c>
      <c r="D428" s="2" t="s">
        <v>23</v>
      </c>
      <c r="E428" s="8" t="s">
        <v>1400</v>
      </c>
      <c r="F428" s="8" t="s">
        <v>1384</v>
      </c>
      <c r="G428" s="2">
        <v>48.92</v>
      </c>
      <c r="H428" s="2">
        <v>14.86</v>
      </c>
      <c r="I428" s="2">
        <v>0.29210000000000003</v>
      </c>
      <c r="J428" s="2">
        <v>1.3580000000000001</v>
      </c>
      <c r="K428" s="2" t="s">
        <v>1412</v>
      </c>
      <c r="L428" s="2">
        <v>580</v>
      </c>
      <c r="M428" s="2" t="s">
        <v>1386</v>
      </c>
      <c r="N428" s="2" t="s">
        <v>1567</v>
      </c>
      <c r="O428" s="8"/>
      <c r="P428" s="2">
        <v>48</v>
      </c>
      <c r="Q428" s="12">
        <v>11.13</v>
      </c>
    </row>
    <row r="429" spans="1:17" hidden="1">
      <c r="A429" s="11" t="s">
        <v>2197</v>
      </c>
      <c r="B429" s="9" t="s">
        <v>254</v>
      </c>
      <c r="C429" s="9" t="s">
        <v>20</v>
      </c>
      <c r="D429" s="3" t="s">
        <v>31</v>
      </c>
      <c r="E429" s="9" t="s">
        <v>1400</v>
      </c>
      <c r="F429" s="9" t="s">
        <v>1375</v>
      </c>
      <c r="G429" s="3">
        <v>57.37</v>
      </c>
      <c r="H429" s="3">
        <v>7.63</v>
      </c>
      <c r="I429" s="3">
        <v>0.92900000000000005</v>
      </c>
      <c r="J429" s="3">
        <v>0.4667</v>
      </c>
      <c r="K429" s="3" t="s">
        <v>1395</v>
      </c>
      <c r="L429" s="3">
        <v>586</v>
      </c>
      <c r="M429" s="3" t="s">
        <v>1381</v>
      </c>
      <c r="N429" s="3" t="s">
        <v>2198</v>
      </c>
      <c r="O429" s="9"/>
      <c r="P429" s="3">
        <v>240</v>
      </c>
      <c r="Q429" s="13">
        <v>23.47</v>
      </c>
    </row>
    <row r="430" spans="1:17">
      <c r="A430" s="10" t="s">
        <v>2199</v>
      </c>
      <c r="B430" s="8" t="s">
        <v>1327</v>
      </c>
      <c r="C430" s="8" t="s">
        <v>28</v>
      </c>
      <c r="D430" s="2" t="s">
        <v>23</v>
      </c>
      <c r="E430" s="8" t="s">
        <v>1380</v>
      </c>
      <c r="F430" s="8" t="s">
        <v>1375</v>
      </c>
      <c r="G430" s="2">
        <v>55.78</v>
      </c>
      <c r="H430" s="2">
        <v>15.65</v>
      </c>
      <c r="I430" s="2">
        <v>1.0089999999999999</v>
      </c>
      <c r="J430" s="2">
        <v>5.0517000000000003</v>
      </c>
      <c r="K430" s="2" t="s">
        <v>1376</v>
      </c>
      <c r="L430" s="2">
        <v>899</v>
      </c>
      <c r="M430" s="2" t="s">
        <v>1403</v>
      </c>
      <c r="N430" s="2" t="s">
        <v>1093</v>
      </c>
      <c r="O430" s="8" t="s">
        <v>930</v>
      </c>
      <c r="P430" s="2">
        <v>12</v>
      </c>
      <c r="Q430" s="12">
        <v>17.18</v>
      </c>
    </row>
    <row r="431" spans="1:17" hidden="1">
      <c r="A431" s="11" t="s">
        <v>2200</v>
      </c>
      <c r="B431" s="9" t="s">
        <v>1309</v>
      </c>
      <c r="C431" s="9" t="s">
        <v>20</v>
      </c>
      <c r="D431" s="3" t="s">
        <v>1360</v>
      </c>
      <c r="E431" s="9" t="s">
        <v>1374</v>
      </c>
      <c r="F431" s="9" t="s">
        <v>1390</v>
      </c>
      <c r="G431" s="3">
        <v>46.15</v>
      </c>
      <c r="H431" s="3">
        <v>14.2</v>
      </c>
      <c r="I431" s="3">
        <v>0.6129</v>
      </c>
      <c r="J431" s="3">
        <v>2.2202000000000002</v>
      </c>
      <c r="K431" s="3" t="s">
        <v>1395</v>
      </c>
      <c r="L431" s="3">
        <v>738</v>
      </c>
      <c r="M431" s="3" t="s">
        <v>1381</v>
      </c>
      <c r="N431" s="3" t="s">
        <v>1590</v>
      </c>
      <c r="O431" s="9"/>
      <c r="P431" s="3">
        <v>24</v>
      </c>
      <c r="Q431" s="13">
        <v>40.159999999999997</v>
      </c>
    </row>
    <row r="432" spans="1:17" hidden="1">
      <c r="A432" s="10" t="s">
        <v>2201</v>
      </c>
      <c r="B432" s="8" t="s">
        <v>380</v>
      </c>
      <c r="C432" s="8" t="s">
        <v>20</v>
      </c>
      <c r="D432" s="2" t="s">
        <v>1360</v>
      </c>
      <c r="E432" s="8" t="s">
        <v>1411</v>
      </c>
      <c r="F432" s="8" t="s">
        <v>1390</v>
      </c>
      <c r="G432" s="2">
        <v>48.25</v>
      </c>
      <c r="H432" s="2">
        <v>17.2</v>
      </c>
      <c r="I432" s="2">
        <v>0.2782</v>
      </c>
      <c r="J432" s="2">
        <v>2.3902000000000001</v>
      </c>
      <c r="K432" s="2" t="s">
        <v>1395</v>
      </c>
      <c r="L432" s="2">
        <v>755</v>
      </c>
      <c r="M432" s="2" t="s">
        <v>1377</v>
      </c>
      <c r="N432" s="2" t="s">
        <v>2202</v>
      </c>
      <c r="O432" s="8" t="s">
        <v>848</v>
      </c>
      <c r="P432" s="2">
        <v>24</v>
      </c>
      <c r="Q432" s="12">
        <v>8.24</v>
      </c>
    </row>
    <row r="433" spans="1:17" hidden="1">
      <c r="A433" s="11" t="s">
        <v>2203</v>
      </c>
      <c r="B433" s="9" t="s">
        <v>391</v>
      </c>
      <c r="C433" s="9" t="s">
        <v>41</v>
      </c>
      <c r="D433" s="3" t="s">
        <v>44</v>
      </c>
      <c r="E433" s="9" t="s">
        <v>1408</v>
      </c>
      <c r="F433" s="9" t="s">
        <v>1390</v>
      </c>
      <c r="G433" s="3">
        <v>1.95</v>
      </c>
      <c r="H433" s="3">
        <v>17.45</v>
      </c>
      <c r="I433" s="3">
        <v>3.0800000000000001E-2</v>
      </c>
      <c r="J433" s="3">
        <v>3.0599999999999999E-2</v>
      </c>
      <c r="K433" s="3" t="s">
        <v>1395</v>
      </c>
      <c r="L433" s="3">
        <v>589</v>
      </c>
      <c r="M433" s="3" t="s">
        <v>1403</v>
      </c>
      <c r="N433" s="3" t="s">
        <v>2204</v>
      </c>
      <c r="O433" s="9" t="s">
        <v>2205</v>
      </c>
      <c r="P433" s="3">
        <v>180</v>
      </c>
      <c r="Q433" s="13">
        <v>0.61</v>
      </c>
    </row>
    <row r="434" spans="1:17" hidden="1">
      <c r="A434" s="10" t="s">
        <v>2206</v>
      </c>
      <c r="B434" s="8" t="s">
        <v>946</v>
      </c>
      <c r="C434" s="8" t="s">
        <v>16</v>
      </c>
      <c r="D434" s="2" t="s">
        <v>31</v>
      </c>
      <c r="E434" s="8" t="s">
        <v>1411</v>
      </c>
      <c r="F434" s="8" t="s">
        <v>1375</v>
      </c>
      <c r="G434" s="2">
        <v>51.91</v>
      </c>
      <c r="H434" s="2">
        <v>10.8</v>
      </c>
      <c r="I434" s="2">
        <v>0.93479999999999996</v>
      </c>
      <c r="J434" s="2">
        <v>1.3366</v>
      </c>
      <c r="K434" s="2" t="s">
        <v>1412</v>
      </c>
      <c r="L434" s="2">
        <v>703</v>
      </c>
      <c r="M434" s="2" t="s">
        <v>1426</v>
      </c>
      <c r="N434" s="2" t="s">
        <v>2179</v>
      </c>
      <c r="O434" s="8"/>
      <c r="P434" s="2">
        <v>48</v>
      </c>
      <c r="Q434" s="12">
        <v>18.82</v>
      </c>
    </row>
    <row r="435" spans="1:17">
      <c r="A435" s="11" t="s">
        <v>2207</v>
      </c>
      <c r="B435" s="9" t="s">
        <v>1322</v>
      </c>
      <c r="C435" s="9" t="s">
        <v>16</v>
      </c>
      <c r="D435" s="3" t="s">
        <v>44</v>
      </c>
      <c r="E435" s="9" t="s">
        <v>1380</v>
      </c>
      <c r="F435" s="9" t="s">
        <v>1375</v>
      </c>
      <c r="G435" s="3">
        <v>89.44</v>
      </c>
      <c r="H435" s="3">
        <v>12.95</v>
      </c>
      <c r="I435" s="3">
        <v>0.68710000000000004</v>
      </c>
      <c r="J435" s="3">
        <v>1.3328</v>
      </c>
      <c r="K435" s="3" t="s">
        <v>1412</v>
      </c>
      <c r="L435" s="3">
        <v>778</v>
      </c>
      <c r="M435" s="3" t="s">
        <v>1396</v>
      </c>
      <c r="N435" s="3" t="s">
        <v>2119</v>
      </c>
      <c r="O435" s="9" t="s">
        <v>2208</v>
      </c>
      <c r="P435" s="3">
        <v>120</v>
      </c>
      <c r="Q435" s="13">
        <v>57.44</v>
      </c>
    </row>
    <row r="436" spans="1:17" hidden="1">
      <c r="A436" s="10" t="s">
        <v>2209</v>
      </c>
      <c r="B436" s="8" t="s">
        <v>1116</v>
      </c>
      <c r="C436" s="8" t="s">
        <v>12</v>
      </c>
      <c r="D436" s="2" t="s">
        <v>1360</v>
      </c>
      <c r="E436" s="8" t="s">
        <v>1389</v>
      </c>
      <c r="F436" s="8" t="s">
        <v>1375</v>
      </c>
      <c r="G436" s="2">
        <v>50.68</v>
      </c>
      <c r="H436" s="2">
        <v>13.33</v>
      </c>
      <c r="I436" s="2">
        <v>0.33160000000000001</v>
      </c>
      <c r="J436" s="2">
        <v>1.1617</v>
      </c>
      <c r="K436" s="2" t="s">
        <v>1358</v>
      </c>
      <c r="L436" s="2">
        <v>631</v>
      </c>
      <c r="M436" s="2" t="s">
        <v>1386</v>
      </c>
      <c r="N436" s="2" t="s">
        <v>296</v>
      </c>
      <c r="O436" s="8"/>
      <c r="P436" s="2">
        <v>60</v>
      </c>
      <c r="Q436" s="12">
        <v>19.02</v>
      </c>
    </row>
    <row r="437" spans="1:17" hidden="1">
      <c r="A437" s="11" t="s">
        <v>2210</v>
      </c>
      <c r="B437" s="9" t="s">
        <v>328</v>
      </c>
      <c r="C437" s="9" t="s">
        <v>16</v>
      </c>
      <c r="D437" s="3" t="s">
        <v>23</v>
      </c>
      <c r="E437" s="9" t="s">
        <v>1374</v>
      </c>
      <c r="F437" s="9" t="s">
        <v>1384</v>
      </c>
      <c r="G437" s="3">
        <v>33.24</v>
      </c>
      <c r="H437" s="3">
        <v>12.71</v>
      </c>
      <c r="I437" s="3">
        <v>0.46300000000000002</v>
      </c>
      <c r="J437" s="3">
        <v>0.49059999999999998</v>
      </c>
      <c r="K437" s="3" t="s">
        <v>1412</v>
      </c>
      <c r="L437" s="3">
        <v>739</v>
      </c>
      <c r="M437" s="3" t="s">
        <v>1386</v>
      </c>
      <c r="N437" s="3" t="s">
        <v>2022</v>
      </c>
      <c r="O437" s="9"/>
      <c r="P437" s="3">
        <v>120</v>
      </c>
      <c r="Q437" s="13">
        <v>16.66</v>
      </c>
    </row>
    <row r="438" spans="1:17" hidden="1">
      <c r="A438" s="10" t="s">
        <v>2211</v>
      </c>
      <c r="B438" s="8" t="s">
        <v>291</v>
      </c>
      <c r="C438" s="8" t="s">
        <v>24</v>
      </c>
      <c r="D438" s="2" t="s">
        <v>31</v>
      </c>
      <c r="E438" s="8" t="s">
        <v>1374</v>
      </c>
      <c r="F438" s="8" t="s">
        <v>1375</v>
      </c>
      <c r="G438" s="2">
        <v>83.09</v>
      </c>
      <c r="H438" s="2">
        <v>10.89</v>
      </c>
      <c r="I438" s="2">
        <v>1.1174999999999999</v>
      </c>
      <c r="J438" s="2">
        <v>1.1394</v>
      </c>
      <c r="K438" s="2" t="s">
        <v>1385</v>
      </c>
      <c r="L438" s="2">
        <v>823</v>
      </c>
      <c r="M438" s="2" t="s">
        <v>1377</v>
      </c>
      <c r="N438" s="2" t="s">
        <v>2212</v>
      </c>
      <c r="O438" s="8" t="s">
        <v>2213</v>
      </c>
      <c r="P438" s="2">
        <v>120</v>
      </c>
      <c r="Q438" s="12">
        <v>0</v>
      </c>
    </row>
    <row r="439" spans="1:17">
      <c r="A439" s="11" t="s">
        <v>2214</v>
      </c>
      <c r="B439" s="9" t="s">
        <v>1353</v>
      </c>
      <c r="C439" s="9" t="s">
        <v>35</v>
      </c>
      <c r="D439" s="3" t="s">
        <v>31</v>
      </c>
      <c r="E439" s="9" t="s">
        <v>1380</v>
      </c>
      <c r="F439" s="9" t="s">
        <v>1390</v>
      </c>
      <c r="G439" s="3">
        <v>21.02</v>
      </c>
      <c r="H439" s="3">
        <v>10.32</v>
      </c>
      <c r="I439" s="3">
        <v>0.36759999999999998</v>
      </c>
      <c r="J439" s="3">
        <v>1.8511</v>
      </c>
      <c r="K439" s="3" t="s">
        <v>1412</v>
      </c>
      <c r="L439" s="3">
        <v>703</v>
      </c>
      <c r="M439" s="3" t="s">
        <v>1377</v>
      </c>
      <c r="N439" s="3" t="s">
        <v>1759</v>
      </c>
      <c r="O439" s="9" t="s">
        <v>2086</v>
      </c>
      <c r="P439" s="3">
        <v>12</v>
      </c>
      <c r="Q439" s="13">
        <v>12.07</v>
      </c>
    </row>
    <row r="440" spans="1:17" hidden="1">
      <c r="A440" s="10" t="s">
        <v>2215</v>
      </c>
      <c r="B440" s="8" t="s">
        <v>928</v>
      </c>
      <c r="C440" s="8" t="s">
        <v>38</v>
      </c>
      <c r="D440" s="2" t="s">
        <v>44</v>
      </c>
      <c r="E440" s="8" t="s">
        <v>1408</v>
      </c>
      <c r="F440" s="8" t="s">
        <v>1384</v>
      </c>
      <c r="G440" s="2">
        <v>8.3699999999999992</v>
      </c>
      <c r="H440" s="2">
        <v>15.45</v>
      </c>
      <c r="I440" s="2">
        <v>0.16009999999999999</v>
      </c>
      <c r="J440" s="2">
        <v>0.1197</v>
      </c>
      <c r="K440" s="2" t="s">
        <v>1385</v>
      </c>
      <c r="L440" s="2">
        <v>596</v>
      </c>
      <c r="M440" s="2" t="s">
        <v>1381</v>
      </c>
      <c r="N440" s="2" t="s">
        <v>471</v>
      </c>
      <c r="O440" s="8"/>
      <c r="P440" s="2">
        <v>180</v>
      </c>
      <c r="Q440" s="12">
        <v>0</v>
      </c>
    </row>
    <row r="441" spans="1:17" hidden="1">
      <c r="A441" s="11" t="s">
        <v>2216</v>
      </c>
      <c r="B441" s="9" t="s">
        <v>758</v>
      </c>
      <c r="C441" s="9" t="s">
        <v>20</v>
      </c>
      <c r="D441" s="3" t="s">
        <v>31</v>
      </c>
      <c r="E441" s="9" t="s">
        <v>1411</v>
      </c>
      <c r="F441" s="9" t="s">
        <v>1390</v>
      </c>
      <c r="G441" s="3">
        <v>38.130000000000003</v>
      </c>
      <c r="H441" s="3">
        <v>14.54</v>
      </c>
      <c r="I441" s="3">
        <v>0.34849999999999998</v>
      </c>
      <c r="J441" s="3">
        <v>0.72599999999999998</v>
      </c>
      <c r="K441" s="3" t="s">
        <v>1376</v>
      </c>
      <c r="L441" s="3">
        <v>618</v>
      </c>
      <c r="M441" s="3" t="s">
        <v>1426</v>
      </c>
      <c r="N441" s="3" t="s">
        <v>1683</v>
      </c>
      <c r="O441" s="9"/>
      <c r="P441" s="3">
        <v>84</v>
      </c>
      <c r="Q441" s="13">
        <v>19.11</v>
      </c>
    </row>
    <row r="442" spans="1:17" hidden="1">
      <c r="A442" s="10" t="s">
        <v>2217</v>
      </c>
      <c r="B442" s="8" t="s">
        <v>1113</v>
      </c>
      <c r="C442" s="8" t="s">
        <v>32</v>
      </c>
      <c r="D442" s="2" t="s">
        <v>1360</v>
      </c>
      <c r="E442" s="8" t="s">
        <v>1389</v>
      </c>
      <c r="F442" s="8" t="s">
        <v>1390</v>
      </c>
      <c r="G442" s="2">
        <v>30.59</v>
      </c>
      <c r="H442" s="2">
        <v>8.4700000000000006</v>
      </c>
      <c r="I442" s="2">
        <v>0.26550000000000001</v>
      </c>
      <c r="J442" s="2">
        <v>0.26490000000000002</v>
      </c>
      <c r="K442" s="2" t="s">
        <v>1412</v>
      </c>
      <c r="L442" s="2">
        <v>686</v>
      </c>
      <c r="M442" s="2" t="s">
        <v>1403</v>
      </c>
      <c r="N442" s="2" t="s">
        <v>2218</v>
      </c>
      <c r="O442" s="8" t="s">
        <v>2219</v>
      </c>
      <c r="P442" s="2">
        <v>240</v>
      </c>
      <c r="Q442" s="12">
        <v>10.64</v>
      </c>
    </row>
    <row r="443" spans="1:17" hidden="1">
      <c r="A443" s="11" t="s">
        <v>2220</v>
      </c>
      <c r="B443" s="9" t="s">
        <v>178</v>
      </c>
      <c r="C443" s="9" t="s">
        <v>28</v>
      </c>
      <c r="D443" s="3" t="s">
        <v>31</v>
      </c>
      <c r="E443" s="9" t="s">
        <v>1400</v>
      </c>
      <c r="F443" s="9" t="s">
        <v>1390</v>
      </c>
      <c r="G443" s="3">
        <v>88.57</v>
      </c>
      <c r="H443" s="3">
        <v>12.65</v>
      </c>
      <c r="I443" s="3">
        <v>1.0550999999999999</v>
      </c>
      <c r="J443" s="3">
        <v>1.5945</v>
      </c>
      <c r="K443" s="3"/>
      <c r="L443" s="3">
        <v>573</v>
      </c>
      <c r="M443" s="3" t="s">
        <v>1381</v>
      </c>
      <c r="N443" s="3" t="s">
        <v>2221</v>
      </c>
      <c r="O443" s="9"/>
      <c r="P443" s="3">
        <v>84</v>
      </c>
      <c r="Q443" s="13">
        <v>28.08</v>
      </c>
    </row>
    <row r="444" spans="1:17" hidden="1">
      <c r="A444" s="10" t="s">
        <v>2222</v>
      </c>
      <c r="B444" s="8" t="s">
        <v>254</v>
      </c>
      <c r="C444" s="8" t="s">
        <v>32</v>
      </c>
      <c r="D444" s="2" t="s">
        <v>44</v>
      </c>
      <c r="E444" s="8" t="s">
        <v>1400</v>
      </c>
      <c r="F444" s="8" t="s">
        <v>1375</v>
      </c>
      <c r="G444" s="2">
        <v>80.010000000000005</v>
      </c>
      <c r="H444" s="2">
        <v>8.16</v>
      </c>
      <c r="I444" s="2">
        <v>1.5878000000000001</v>
      </c>
      <c r="J444" s="2">
        <v>1.2534000000000001</v>
      </c>
      <c r="K444" s="2" t="s">
        <v>1385</v>
      </c>
      <c r="L444" s="2">
        <v>586</v>
      </c>
      <c r="M444" s="2" t="s">
        <v>1403</v>
      </c>
      <c r="N444" s="2" t="s">
        <v>261</v>
      </c>
      <c r="O444" s="8" t="s">
        <v>2108</v>
      </c>
      <c r="P444" s="2">
        <v>84</v>
      </c>
      <c r="Q444" s="12">
        <v>0</v>
      </c>
    </row>
    <row r="445" spans="1:17" hidden="1">
      <c r="A445" s="11" t="s">
        <v>2223</v>
      </c>
      <c r="B445" s="9" t="s">
        <v>549</v>
      </c>
      <c r="C445" s="9" t="s">
        <v>38</v>
      </c>
      <c r="D445" s="3" t="s">
        <v>44</v>
      </c>
      <c r="E445" s="9" t="s">
        <v>1408</v>
      </c>
      <c r="F445" s="9" t="s">
        <v>1390</v>
      </c>
      <c r="G445" s="3">
        <v>34.04</v>
      </c>
      <c r="H445" s="3">
        <v>8.33</v>
      </c>
      <c r="I445" s="3">
        <v>0.2172</v>
      </c>
      <c r="J445" s="3">
        <v>0.2918</v>
      </c>
      <c r="K445" s="3" t="s">
        <v>1385</v>
      </c>
      <c r="L445" s="3">
        <v>778</v>
      </c>
      <c r="M445" s="3" t="s">
        <v>1403</v>
      </c>
      <c r="N445" s="3" t="s">
        <v>1833</v>
      </c>
      <c r="O445" s="9" t="s">
        <v>1717</v>
      </c>
      <c r="P445" s="3">
        <v>240</v>
      </c>
      <c r="Q445" s="13">
        <v>0</v>
      </c>
    </row>
    <row r="446" spans="1:17" hidden="1">
      <c r="A446" s="10" t="s">
        <v>2224</v>
      </c>
      <c r="B446" s="8" t="s">
        <v>870</v>
      </c>
      <c r="C446" s="8" t="s">
        <v>35</v>
      </c>
      <c r="D446" s="2" t="s">
        <v>23</v>
      </c>
      <c r="E446" s="8" t="s">
        <v>1374</v>
      </c>
      <c r="F446" s="8" t="s">
        <v>1384</v>
      </c>
      <c r="G446" s="2">
        <v>75.44</v>
      </c>
      <c r="H446" s="2">
        <v>12.24</v>
      </c>
      <c r="I446" s="2">
        <v>0.6905</v>
      </c>
      <c r="J446" s="2">
        <v>0.91710000000000003</v>
      </c>
      <c r="K446" s="2" t="s">
        <v>1395</v>
      </c>
      <c r="L446" s="2">
        <v>876</v>
      </c>
      <c r="M446" s="2" t="s">
        <v>1381</v>
      </c>
      <c r="N446" s="2" t="s">
        <v>2225</v>
      </c>
      <c r="O446" s="8"/>
      <c r="P446" s="2">
        <v>180</v>
      </c>
      <c r="Q446" s="12">
        <v>12.23</v>
      </c>
    </row>
    <row r="447" spans="1:17" hidden="1">
      <c r="A447" s="11" t="s">
        <v>2226</v>
      </c>
      <c r="B447" s="9" t="s">
        <v>814</v>
      </c>
      <c r="C447" s="9" t="s">
        <v>32</v>
      </c>
      <c r="D447" s="3" t="s">
        <v>10</v>
      </c>
      <c r="E447" s="9" t="s">
        <v>1400</v>
      </c>
      <c r="F447" s="9" t="s">
        <v>1390</v>
      </c>
      <c r="G447" s="3">
        <v>30.09</v>
      </c>
      <c r="H447" s="3">
        <v>11.79</v>
      </c>
      <c r="I447" s="3">
        <v>0.15429999999999999</v>
      </c>
      <c r="J447" s="3">
        <v>0.52780000000000005</v>
      </c>
      <c r="K447" s="3" t="s">
        <v>1376</v>
      </c>
      <c r="L447" s="3">
        <v>742</v>
      </c>
      <c r="M447" s="3" t="s">
        <v>1386</v>
      </c>
      <c r="N447" s="3" t="s">
        <v>2221</v>
      </c>
      <c r="O447" s="9"/>
      <c r="P447" s="3">
        <v>84</v>
      </c>
      <c r="Q447" s="13">
        <v>24.89</v>
      </c>
    </row>
    <row r="448" spans="1:17" hidden="1">
      <c r="A448" s="10" t="s">
        <v>2227</v>
      </c>
      <c r="B448" s="8" t="s">
        <v>817</v>
      </c>
      <c r="C448" s="8" t="s">
        <v>35</v>
      </c>
      <c r="D448" s="2" t="s">
        <v>1360</v>
      </c>
      <c r="E448" s="8" t="s">
        <v>1411</v>
      </c>
      <c r="F448" s="8" t="s">
        <v>1375</v>
      </c>
      <c r="G448" s="2">
        <v>89.43</v>
      </c>
      <c r="H448" s="2">
        <v>13.85</v>
      </c>
      <c r="I448" s="2">
        <v>0.70050000000000001</v>
      </c>
      <c r="J448" s="2">
        <v>3.05</v>
      </c>
      <c r="K448" s="2" t="s">
        <v>1395</v>
      </c>
      <c r="L448" s="2">
        <v>751</v>
      </c>
      <c r="M448" s="2" t="s">
        <v>1426</v>
      </c>
      <c r="N448" s="2" t="s">
        <v>2228</v>
      </c>
      <c r="O448" s="8"/>
      <c r="P448" s="2">
        <v>36</v>
      </c>
      <c r="Q448" s="12">
        <v>16.61</v>
      </c>
    </row>
    <row r="449" spans="1:17" hidden="1">
      <c r="A449" s="11" t="s">
        <v>2229</v>
      </c>
      <c r="B449" s="9" t="s">
        <v>133</v>
      </c>
      <c r="C449" s="9" t="s">
        <v>16</v>
      </c>
      <c r="D449" s="3" t="s">
        <v>23</v>
      </c>
      <c r="E449" s="9" t="s">
        <v>1408</v>
      </c>
      <c r="F449" s="9" t="s">
        <v>1384</v>
      </c>
      <c r="G449" s="3">
        <v>33.42</v>
      </c>
      <c r="H449" s="3">
        <v>10.029999999999999</v>
      </c>
      <c r="I449" s="3">
        <v>0.27179999999999999</v>
      </c>
      <c r="J449" s="3">
        <v>0.71060000000000001</v>
      </c>
      <c r="K449" s="3" t="s">
        <v>1395</v>
      </c>
      <c r="L449" s="3">
        <v>739</v>
      </c>
      <c r="M449" s="3" t="s">
        <v>1377</v>
      </c>
      <c r="N449" s="3" t="s">
        <v>2110</v>
      </c>
      <c r="O449" s="9" t="s">
        <v>2230</v>
      </c>
      <c r="P449" s="3">
        <v>60</v>
      </c>
      <c r="Q449" s="13">
        <v>29.94</v>
      </c>
    </row>
    <row r="450" spans="1:17" hidden="1">
      <c r="A450" s="10" t="s">
        <v>2231</v>
      </c>
      <c r="B450" s="8" t="s">
        <v>279</v>
      </c>
      <c r="C450" s="8" t="s">
        <v>35</v>
      </c>
      <c r="D450" s="2" t="s">
        <v>10</v>
      </c>
      <c r="E450" s="8" t="s">
        <v>1400</v>
      </c>
      <c r="F450" s="8" t="s">
        <v>1384</v>
      </c>
      <c r="G450" s="2">
        <v>44.95</v>
      </c>
      <c r="H450" s="2">
        <v>15.64</v>
      </c>
      <c r="I450" s="2">
        <v>0.48120000000000002</v>
      </c>
      <c r="J450" s="2">
        <v>0.64890000000000003</v>
      </c>
      <c r="K450" s="2" t="s">
        <v>1376</v>
      </c>
      <c r="L450" s="2">
        <v>694</v>
      </c>
      <c r="M450" s="2" t="s">
        <v>1377</v>
      </c>
      <c r="N450" s="2" t="s">
        <v>1306</v>
      </c>
      <c r="O450" s="8" t="s">
        <v>2232</v>
      </c>
      <c r="P450" s="2">
        <v>180</v>
      </c>
      <c r="Q450" s="12">
        <v>33.950000000000003</v>
      </c>
    </row>
    <row r="451" spans="1:17" hidden="1">
      <c r="A451" s="11" t="s">
        <v>2233</v>
      </c>
      <c r="B451" s="9" t="s">
        <v>1346</v>
      </c>
      <c r="C451" s="9" t="s">
        <v>16</v>
      </c>
      <c r="D451" s="3" t="s">
        <v>23</v>
      </c>
      <c r="E451" s="9" t="s">
        <v>1411</v>
      </c>
      <c r="F451" s="9" t="s">
        <v>1390</v>
      </c>
      <c r="G451" s="3">
        <v>52.13</v>
      </c>
      <c r="H451" s="3">
        <v>9.81</v>
      </c>
      <c r="I451" s="3">
        <v>0.99619999999999997</v>
      </c>
      <c r="J451" s="3">
        <v>0.86029999999999995</v>
      </c>
      <c r="K451" s="3" t="s">
        <v>1412</v>
      </c>
      <c r="L451" s="3">
        <v>686</v>
      </c>
      <c r="M451" s="3" t="s">
        <v>1377</v>
      </c>
      <c r="N451" s="3" t="s">
        <v>771</v>
      </c>
      <c r="O451" s="9" t="s">
        <v>2084</v>
      </c>
      <c r="P451" s="3">
        <v>84</v>
      </c>
      <c r="Q451" s="13">
        <v>48.87</v>
      </c>
    </row>
    <row r="452" spans="1:17" hidden="1">
      <c r="A452" s="10" t="s">
        <v>2234</v>
      </c>
      <c r="B452" s="8" t="s">
        <v>448</v>
      </c>
      <c r="C452" s="8" t="s">
        <v>38</v>
      </c>
      <c r="D452" s="2" t="s">
        <v>10</v>
      </c>
      <c r="E452" s="8" t="s">
        <v>1400</v>
      </c>
      <c r="F452" s="8" t="s">
        <v>1384</v>
      </c>
      <c r="G452" s="2">
        <v>1.72</v>
      </c>
      <c r="H452" s="2">
        <v>11.9</v>
      </c>
      <c r="I452" s="2">
        <v>3.0700000000000002E-2</v>
      </c>
      <c r="J452" s="2">
        <v>3.0300000000000001E-2</v>
      </c>
      <c r="K452" s="2" t="s">
        <v>1412</v>
      </c>
      <c r="L452" s="2">
        <v>775</v>
      </c>
      <c r="M452" s="2" t="s">
        <v>1426</v>
      </c>
      <c r="N452" s="2" t="s">
        <v>2235</v>
      </c>
      <c r="O452" s="8"/>
      <c r="P452" s="2">
        <v>84</v>
      </c>
      <c r="Q452" s="12">
        <v>0.81</v>
      </c>
    </row>
    <row r="453" spans="1:17" hidden="1">
      <c r="A453" s="11" t="s">
        <v>2236</v>
      </c>
      <c r="B453" s="9" t="s">
        <v>1028</v>
      </c>
      <c r="C453" s="9" t="s">
        <v>12</v>
      </c>
      <c r="D453" s="3" t="s">
        <v>44</v>
      </c>
      <c r="E453" s="9" t="s">
        <v>1400</v>
      </c>
      <c r="F453" s="9" t="s">
        <v>1384</v>
      </c>
      <c r="G453" s="3">
        <v>95.18</v>
      </c>
      <c r="H453" s="3">
        <v>14.62</v>
      </c>
      <c r="I453" s="3">
        <v>0.93740000000000001</v>
      </c>
      <c r="J453" s="3">
        <v>3.2818000000000001</v>
      </c>
      <c r="K453" s="3" t="s">
        <v>1395</v>
      </c>
      <c r="L453" s="3">
        <v>550</v>
      </c>
      <c r="M453" s="3" t="s">
        <v>1386</v>
      </c>
      <c r="N453" s="3" t="s">
        <v>1009</v>
      </c>
      <c r="O453" s="9"/>
      <c r="P453" s="3">
        <v>36</v>
      </c>
      <c r="Q453" s="13">
        <v>19.87</v>
      </c>
    </row>
    <row r="454" spans="1:17" hidden="1">
      <c r="A454" s="10" t="s">
        <v>2237</v>
      </c>
      <c r="B454" s="8" t="s">
        <v>1098</v>
      </c>
      <c r="C454" s="8" t="s">
        <v>7</v>
      </c>
      <c r="D454" s="2" t="s">
        <v>10</v>
      </c>
      <c r="E454" s="8" t="s">
        <v>1411</v>
      </c>
      <c r="F454" s="8" t="s">
        <v>1384</v>
      </c>
      <c r="G454" s="2">
        <v>86.77</v>
      </c>
      <c r="H454" s="2">
        <v>11.59</v>
      </c>
      <c r="I454" s="2">
        <v>0.9738</v>
      </c>
      <c r="J454" s="2">
        <v>2.8650000000000002</v>
      </c>
      <c r="K454" s="2" t="s">
        <v>1376</v>
      </c>
      <c r="L454" s="2">
        <v>761</v>
      </c>
      <c r="M454" s="2" t="s">
        <v>1386</v>
      </c>
      <c r="N454" s="2" t="s">
        <v>2005</v>
      </c>
      <c r="O454" s="8"/>
      <c r="P454" s="2">
        <v>36</v>
      </c>
      <c r="Q454" s="12">
        <v>77.73</v>
      </c>
    </row>
    <row r="455" spans="1:17">
      <c r="A455" s="11" t="s">
        <v>2238</v>
      </c>
      <c r="B455" s="9" t="s">
        <v>1156</v>
      </c>
      <c r="C455" s="9" t="s">
        <v>16</v>
      </c>
      <c r="D455" s="3" t="s">
        <v>31</v>
      </c>
      <c r="E455" s="9" t="s">
        <v>1380</v>
      </c>
      <c r="F455" s="9" t="s">
        <v>1384</v>
      </c>
      <c r="G455" s="3">
        <v>3.97</v>
      </c>
      <c r="H455" s="3">
        <v>11.94</v>
      </c>
      <c r="I455" s="3">
        <v>4.2099999999999999E-2</v>
      </c>
      <c r="J455" s="3">
        <v>8.8200000000000001E-2</v>
      </c>
      <c r="K455" s="3" t="s">
        <v>1358</v>
      </c>
      <c r="L455" s="3">
        <v>704</v>
      </c>
      <c r="M455" s="3" t="s">
        <v>1426</v>
      </c>
      <c r="N455" s="3" t="s">
        <v>460</v>
      </c>
      <c r="O455" s="9"/>
      <c r="P455" s="3">
        <v>60</v>
      </c>
      <c r="Q455" s="13">
        <v>3.04</v>
      </c>
    </row>
    <row r="456" spans="1:17">
      <c r="A456" s="10" t="s">
        <v>2239</v>
      </c>
      <c r="B456" s="8" t="s">
        <v>122</v>
      </c>
      <c r="C456" s="8" t="s">
        <v>16</v>
      </c>
      <c r="D456" s="2" t="s">
        <v>44</v>
      </c>
      <c r="E456" s="8" t="s">
        <v>1380</v>
      </c>
      <c r="F456" s="8" t="s">
        <v>1390</v>
      </c>
      <c r="G456" s="2">
        <v>38.33</v>
      </c>
      <c r="H456" s="2">
        <v>13.28</v>
      </c>
      <c r="I456" s="2">
        <v>0.28260000000000002</v>
      </c>
      <c r="J456" s="2">
        <v>3.4285999999999999</v>
      </c>
      <c r="K456" s="2" t="s">
        <v>1412</v>
      </c>
      <c r="L456" s="2">
        <v>810</v>
      </c>
      <c r="M456" s="2" t="s">
        <v>1386</v>
      </c>
      <c r="N456" s="2" t="s">
        <v>112</v>
      </c>
      <c r="O456" s="8"/>
      <c r="P456" s="2">
        <v>12</v>
      </c>
      <c r="Q456" s="12">
        <v>17.510000000000002</v>
      </c>
    </row>
    <row r="457" spans="1:17" hidden="1">
      <c r="A457" s="11" t="s">
        <v>2240</v>
      </c>
      <c r="B457" s="9" t="s">
        <v>727</v>
      </c>
      <c r="C457" s="9" t="s">
        <v>32</v>
      </c>
      <c r="D457" s="3" t="s">
        <v>23</v>
      </c>
      <c r="E457" s="9" t="s">
        <v>1400</v>
      </c>
      <c r="F457" s="9" t="s">
        <v>1384</v>
      </c>
      <c r="G457" s="3">
        <v>85.83</v>
      </c>
      <c r="H457" s="3">
        <v>7.51</v>
      </c>
      <c r="I457" s="3">
        <v>1.0423</v>
      </c>
      <c r="J457" s="3">
        <v>1.7202999999999999</v>
      </c>
      <c r="K457" s="3" t="s">
        <v>1395</v>
      </c>
      <c r="L457" s="3">
        <v>580</v>
      </c>
      <c r="M457" s="3" t="s">
        <v>1426</v>
      </c>
      <c r="N457" s="3" t="s">
        <v>2124</v>
      </c>
      <c r="O457" s="9"/>
      <c r="P457" s="3">
        <v>60</v>
      </c>
      <c r="Q457" s="13">
        <v>78.39</v>
      </c>
    </row>
    <row r="458" spans="1:17" hidden="1">
      <c r="A458" s="10" t="s">
        <v>2241</v>
      </c>
      <c r="B458" s="8" t="s">
        <v>766</v>
      </c>
      <c r="C458" s="8" t="s">
        <v>41</v>
      </c>
      <c r="D458" s="2" t="s">
        <v>1360</v>
      </c>
      <c r="E458" s="8" t="s">
        <v>1389</v>
      </c>
      <c r="F458" s="8" t="s">
        <v>1384</v>
      </c>
      <c r="G458" s="2">
        <v>51.96</v>
      </c>
      <c r="H458" s="2">
        <v>9.07</v>
      </c>
      <c r="I458" s="2">
        <v>0.77359999999999995</v>
      </c>
      <c r="J458" s="2">
        <v>2.3754</v>
      </c>
      <c r="K458" s="2" t="s">
        <v>1376</v>
      </c>
      <c r="L458" s="2">
        <v>858</v>
      </c>
      <c r="M458" s="2" t="s">
        <v>1426</v>
      </c>
      <c r="N458" s="2" t="s">
        <v>1985</v>
      </c>
      <c r="O458" s="8"/>
      <c r="P458" s="2">
        <v>24</v>
      </c>
      <c r="Q458" s="12">
        <v>16.23</v>
      </c>
    </row>
    <row r="459" spans="1:17" hidden="1">
      <c r="A459" s="11" t="s">
        <v>2242</v>
      </c>
      <c r="B459" s="9" t="s">
        <v>513</v>
      </c>
      <c r="C459" s="9" t="s">
        <v>28</v>
      </c>
      <c r="D459" s="3" t="s">
        <v>44</v>
      </c>
      <c r="E459" s="9" t="s">
        <v>1374</v>
      </c>
      <c r="F459" s="9" t="s">
        <v>1390</v>
      </c>
      <c r="G459" s="3">
        <v>52.47</v>
      </c>
      <c r="H459" s="3">
        <v>17.22</v>
      </c>
      <c r="I459" s="3">
        <v>0.86040000000000005</v>
      </c>
      <c r="J459" s="3">
        <v>1.8764000000000001</v>
      </c>
      <c r="K459" s="3" t="s">
        <v>1412</v>
      </c>
      <c r="L459" s="3">
        <v>576</v>
      </c>
      <c r="M459" s="3" t="s">
        <v>1377</v>
      </c>
      <c r="N459" s="3" t="s">
        <v>1416</v>
      </c>
      <c r="O459" s="9" t="s">
        <v>1837</v>
      </c>
      <c r="P459" s="3">
        <v>36</v>
      </c>
      <c r="Q459" s="13">
        <v>11.72</v>
      </c>
    </row>
    <row r="460" spans="1:17" hidden="1">
      <c r="A460" s="10" t="s">
        <v>2243</v>
      </c>
      <c r="B460" s="8" t="s">
        <v>1080</v>
      </c>
      <c r="C460" s="8" t="s">
        <v>32</v>
      </c>
      <c r="D460" s="2" t="s">
        <v>10</v>
      </c>
      <c r="E460" s="8" t="s">
        <v>1389</v>
      </c>
      <c r="F460" s="8" t="s">
        <v>1384</v>
      </c>
      <c r="G460" s="2">
        <v>2.42</v>
      </c>
      <c r="H460" s="2">
        <v>16.690000000000001</v>
      </c>
      <c r="I460" s="2">
        <v>2.07E-2</v>
      </c>
      <c r="J460" s="2">
        <v>4.1599999999999998E-2</v>
      </c>
      <c r="K460" s="2" t="s">
        <v>1412</v>
      </c>
      <c r="L460" s="2">
        <v>683</v>
      </c>
      <c r="M460" s="2" t="s">
        <v>1396</v>
      </c>
      <c r="N460" s="2" t="s">
        <v>2244</v>
      </c>
      <c r="O460" s="8" t="s">
        <v>2245</v>
      </c>
      <c r="P460" s="2">
        <v>120</v>
      </c>
      <c r="Q460" s="12">
        <v>2.0099999999999998</v>
      </c>
    </row>
    <row r="461" spans="1:17" hidden="1">
      <c r="A461" s="11" t="s">
        <v>2246</v>
      </c>
      <c r="B461" s="9" t="s">
        <v>1348</v>
      </c>
      <c r="C461" s="9" t="s">
        <v>41</v>
      </c>
      <c r="D461" s="3" t="s">
        <v>44</v>
      </c>
      <c r="E461" s="9" t="s">
        <v>1400</v>
      </c>
      <c r="F461" s="9" t="s">
        <v>1384</v>
      </c>
      <c r="G461" s="3">
        <v>45.87</v>
      </c>
      <c r="H461" s="3">
        <v>12.34</v>
      </c>
      <c r="I461" s="3">
        <v>0.7419</v>
      </c>
      <c r="J461" s="3">
        <v>0.51600000000000001</v>
      </c>
      <c r="K461" s="3" t="s">
        <v>1412</v>
      </c>
      <c r="L461" s="3">
        <v>585</v>
      </c>
      <c r="M461" s="3" t="s">
        <v>1426</v>
      </c>
      <c r="N461" s="3" t="s">
        <v>2247</v>
      </c>
      <c r="O461" s="9"/>
      <c r="P461" s="3">
        <v>240</v>
      </c>
      <c r="Q461" s="13">
        <v>14.54</v>
      </c>
    </row>
    <row r="462" spans="1:17" hidden="1">
      <c r="A462" s="10" t="s">
        <v>2248</v>
      </c>
      <c r="B462" s="8" t="s">
        <v>840</v>
      </c>
      <c r="C462" s="8" t="s">
        <v>35</v>
      </c>
      <c r="D462" s="2" t="s">
        <v>10</v>
      </c>
      <c r="E462" s="8" t="s">
        <v>1374</v>
      </c>
      <c r="F462" s="8" t="s">
        <v>1375</v>
      </c>
      <c r="G462" s="2">
        <v>76.56</v>
      </c>
      <c r="H462" s="2">
        <v>16.100000000000001</v>
      </c>
      <c r="I462" s="2">
        <v>0.87260000000000004</v>
      </c>
      <c r="J462" s="2">
        <v>6.95</v>
      </c>
      <c r="K462" s="2" t="s">
        <v>1358</v>
      </c>
      <c r="L462" s="2">
        <v>638</v>
      </c>
      <c r="M462" s="2" t="s">
        <v>1386</v>
      </c>
      <c r="N462" s="2" t="s">
        <v>1793</v>
      </c>
      <c r="O462" s="8"/>
      <c r="P462" s="2">
        <v>12</v>
      </c>
      <c r="Q462" s="12">
        <v>22.44</v>
      </c>
    </row>
    <row r="463" spans="1:17" hidden="1">
      <c r="A463" s="11" t="s">
        <v>2249</v>
      </c>
      <c r="B463" s="9" t="s">
        <v>840</v>
      </c>
      <c r="C463" s="9" t="s">
        <v>24</v>
      </c>
      <c r="D463" s="3" t="s">
        <v>1360</v>
      </c>
      <c r="E463" s="9" t="s">
        <v>1408</v>
      </c>
      <c r="F463" s="9" t="s">
        <v>1375</v>
      </c>
      <c r="G463" s="3">
        <v>45.8</v>
      </c>
      <c r="H463" s="3">
        <v>17.84</v>
      </c>
      <c r="I463" s="3">
        <v>0.89280000000000004</v>
      </c>
      <c r="J463" s="3">
        <v>0.70120000000000005</v>
      </c>
      <c r="K463" s="3" t="s">
        <v>1395</v>
      </c>
      <c r="L463" s="3">
        <v>638</v>
      </c>
      <c r="M463" s="3" t="s">
        <v>1377</v>
      </c>
      <c r="N463" s="3" t="s">
        <v>2250</v>
      </c>
      <c r="O463" s="9" t="s">
        <v>1694</v>
      </c>
      <c r="P463" s="3">
        <v>240</v>
      </c>
      <c r="Q463" s="13">
        <v>10.1</v>
      </c>
    </row>
    <row r="464" spans="1:17" hidden="1">
      <c r="A464" s="10" t="s">
        <v>2251</v>
      </c>
      <c r="B464" s="8" t="s">
        <v>367</v>
      </c>
      <c r="C464" s="8" t="s">
        <v>28</v>
      </c>
      <c r="D464" s="2" t="s">
        <v>23</v>
      </c>
      <c r="E464" s="8" t="s">
        <v>1411</v>
      </c>
      <c r="F464" s="8" t="s">
        <v>1384</v>
      </c>
      <c r="G464" s="2">
        <v>56.73</v>
      </c>
      <c r="H464" s="2">
        <v>8.02</v>
      </c>
      <c r="I464" s="2">
        <v>0.73729999999999996</v>
      </c>
      <c r="J464" s="2">
        <v>0.47520000000000001</v>
      </c>
      <c r="K464" s="2" t="s">
        <v>1395</v>
      </c>
      <c r="L464" s="2">
        <v>593</v>
      </c>
      <c r="M464" s="2" t="s">
        <v>1381</v>
      </c>
      <c r="N464" s="2" t="s">
        <v>2218</v>
      </c>
      <c r="O464" s="8"/>
      <c r="P464" s="2">
        <v>240</v>
      </c>
      <c r="Q464" s="12">
        <v>13.71</v>
      </c>
    </row>
    <row r="465" spans="1:17" hidden="1">
      <c r="A465" s="11" t="s">
        <v>2252</v>
      </c>
      <c r="B465" s="9" t="s">
        <v>950</v>
      </c>
      <c r="C465" s="9" t="s">
        <v>41</v>
      </c>
      <c r="D465" s="3" t="s">
        <v>1360</v>
      </c>
      <c r="E465" s="9" t="s">
        <v>1374</v>
      </c>
      <c r="F465" s="9" t="s">
        <v>1384</v>
      </c>
      <c r="G465" s="3">
        <v>54.54</v>
      </c>
      <c r="H465" s="3">
        <v>12.16</v>
      </c>
      <c r="I465" s="3">
        <v>0.43809999999999999</v>
      </c>
      <c r="J465" s="3">
        <v>4.8498999999999999</v>
      </c>
      <c r="K465" s="3" t="s">
        <v>1376</v>
      </c>
      <c r="L465" s="3">
        <v>763</v>
      </c>
      <c r="M465" s="3" t="s">
        <v>1426</v>
      </c>
      <c r="N465" s="3" t="s">
        <v>471</v>
      </c>
      <c r="O465" s="9"/>
      <c r="P465" s="3">
        <v>12</v>
      </c>
      <c r="Q465" s="13">
        <v>47.22</v>
      </c>
    </row>
    <row r="466" spans="1:17" hidden="1">
      <c r="A466" s="10" t="s">
        <v>2253</v>
      </c>
      <c r="B466" s="8" t="s">
        <v>732</v>
      </c>
      <c r="C466" s="8" t="s">
        <v>28</v>
      </c>
      <c r="D466" s="2" t="s">
        <v>1360</v>
      </c>
      <c r="E466" s="8" t="s">
        <v>1374</v>
      </c>
      <c r="F466" s="8" t="s">
        <v>1375</v>
      </c>
      <c r="G466" s="2">
        <v>1.04</v>
      </c>
      <c r="H466" s="2">
        <v>13.61</v>
      </c>
      <c r="I466" s="2">
        <v>1.01E-2</v>
      </c>
      <c r="J466" s="2">
        <v>4.9700000000000001E-2</v>
      </c>
      <c r="K466" s="2" t="s">
        <v>1385</v>
      </c>
      <c r="L466" s="2">
        <v>579</v>
      </c>
      <c r="M466" s="2" t="s">
        <v>1377</v>
      </c>
      <c r="N466" s="2" t="s">
        <v>1522</v>
      </c>
      <c r="O466" s="8" t="s">
        <v>1212</v>
      </c>
      <c r="P466" s="2">
        <v>24</v>
      </c>
      <c r="Q466" s="12">
        <v>0</v>
      </c>
    </row>
    <row r="467" spans="1:17" hidden="1">
      <c r="A467" s="11" t="s">
        <v>2254</v>
      </c>
      <c r="B467" s="9" t="s">
        <v>1348</v>
      </c>
      <c r="C467" s="9" t="s">
        <v>20</v>
      </c>
      <c r="D467" s="3" t="s">
        <v>44</v>
      </c>
      <c r="E467" s="9" t="s">
        <v>1389</v>
      </c>
      <c r="F467" s="9" t="s">
        <v>1390</v>
      </c>
      <c r="G467" s="3">
        <v>42.48</v>
      </c>
      <c r="H467" s="3">
        <v>10.23</v>
      </c>
      <c r="I467" s="3">
        <v>0.43569999999999998</v>
      </c>
      <c r="J467" s="3">
        <v>1.0821000000000001</v>
      </c>
      <c r="K467" s="3" t="s">
        <v>1412</v>
      </c>
      <c r="L467" s="3">
        <v>585</v>
      </c>
      <c r="M467" s="3" t="s">
        <v>1386</v>
      </c>
      <c r="N467" s="3" t="s">
        <v>2255</v>
      </c>
      <c r="O467" s="9"/>
      <c r="P467" s="3">
        <v>48</v>
      </c>
      <c r="Q467" s="13">
        <v>8.7100000000000009</v>
      </c>
    </row>
    <row r="468" spans="1:17" hidden="1">
      <c r="A468" s="10" t="s">
        <v>2256</v>
      </c>
      <c r="B468" s="8" t="s">
        <v>300</v>
      </c>
      <c r="C468" s="8" t="s">
        <v>20</v>
      </c>
      <c r="D468" s="2" t="s">
        <v>44</v>
      </c>
      <c r="E468" s="8" t="s">
        <v>1389</v>
      </c>
      <c r="F468" s="8" t="s">
        <v>1390</v>
      </c>
      <c r="G468" s="2">
        <v>28.27</v>
      </c>
      <c r="H468" s="2">
        <v>14.5</v>
      </c>
      <c r="I468" s="2">
        <v>0.36209999999999998</v>
      </c>
      <c r="J468" s="2">
        <v>0.3619</v>
      </c>
      <c r="K468" s="2" t="s">
        <v>1385</v>
      </c>
      <c r="L468" s="2">
        <v>848</v>
      </c>
      <c r="M468" s="2" t="s">
        <v>1381</v>
      </c>
      <c r="N468" s="2" t="s">
        <v>2257</v>
      </c>
      <c r="O468" s="8"/>
      <c r="P468" s="2">
        <v>240</v>
      </c>
      <c r="Q468" s="12">
        <v>0</v>
      </c>
    </row>
    <row r="469" spans="1:17" hidden="1">
      <c r="A469" s="11" t="s">
        <v>2258</v>
      </c>
      <c r="B469" s="9" t="s">
        <v>1171</v>
      </c>
      <c r="C469" s="9" t="s">
        <v>12</v>
      </c>
      <c r="D469" s="3" t="s">
        <v>23</v>
      </c>
      <c r="E469" s="9" t="s">
        <v>1374</v>
      </c>
      <c r="F469" s="9" t="s">
        <v>1390</v>
      </c>
      <c r="G469" s="3">
        <v>45.98</v>
      </c>
      <c r="H469" s="3">
        <v>18.27</v>
      </c>
      <c r="I469" s="3">
        <v>0.8579</v>
      </c>
      <c r="J469" s="3">
        <v>0.97370000000000001</v>
      </c>
      <c r="K469" s="3" t="s">
        <v>1412</v>
      </c>
      <c r="L469" s="3">
        <v>684</v>
      </c>
      <c r="M469" s="3" t="s">
        <v>1396</v>
      </c>
      <c r="N469" s="3" t="s">
        <v>1742</v>
      </c>
      <c r="O469" s="9" t="s">
        <v>2259</v>
      </c>
      <c r="P469" s="3">
        <v>84</v>
      </c>
      <c r="Q469" s="13">
        <v>39.43</v>
      </c>
    </row>
    <row r="470" spans="1:17" hidden="1">
      <c r="A470" s="10" t="s">
        <v>2260</v>
      </c>
      <c r="B470" s="8" t="s">
        <v>886</v>
      </c>
      <c r="C470" s="8" t="s">
        <v>16</v>
      </c>
      <c r="D470" s="2" t="s">
        <v>44</v>
      </c>
      <c r="E470" s="8" t="s">
        <v>1408</v>
      </c>
      <c r="F470" s="8" t="s">
        <v>1384</v>
      </c>
      <c r="G470" s="2">
        <v>52.76</v>
      </c>
      <c r="H470" s="2">
        <v>15.55</v>
      </c>
      <c r="I470" s="2">
        <v>1.0233000000000001</v>
      </c>
      <c r="J470" s="2">
        <v>1.0344</v>
      </c>
      <c r="K470" s="2" t="s">
        <v>1395</v>
      </c>
      <c r="L470" s="2">
        <v>890</v>
      </c>
      <c r="M470" s="2" t="s">
        <v>1377</v>
      </c>
      <c r="N470" s="2" t="s">
        <v>2261</v>
      </c>
      <c r="O470" s="8" t="s">
        <v>1550</v>
      </c>
      <c r="P470" s="2">
        <v>84</v>
      </c>
      <c r="Q470" s="12">
        <v>7.82</v>
      </c>
    </row>
    <row r="471" spans="1:17" hidden="1">
      <c r="A471" s="11" t="s">
        <v>2262</v>
      </c>
      <c r="B471" s="9" t="s">
        <v>1199</v>
      </c>
      <c r="C471" s="9" t="s">
        <v>24</v>
      </c>
      <c r="D471" s="3" t="s">
        <v>31</v>
      </c>
      <c r="E471" s="9" t="s">
        <v>1374</v>
      </c>
      <c r="F471" s="9" t="s">
        <v>1390</v>
      </c>
      <c r="G471" s="3">
        <v>33.549999999999997</v>
      </c>
      <c r="H471" s="3">
        <v>10.26</v>
      </c>
      <c r="I471" s="3">
        <v>0.34720000000000001</v>
      </c>
      <c r="J471" s="3">
        <v>2.9535999999999998</v>
      </c>
      <c r="K471" s="3" t="s">
        <v>1385</v>
      </c>
      <c r="L471" s="3">
        <v>779</v>
      </c>
      <c r="M471" s="3" t="s">
        <v>1381</v>
      </c>
      <c r="N471" s="3" t="s">
        <v>2263</v>
      </c>
      <c r="O471" s="9"/>
      <c r="P471" s="3">
        <v>12</v>
      </c>
      <c r="Q471" s="13">
        <v>0</v>
      </c>
    </row>
    <row r="472" spans="1:17">
      <c r="A472" s="10" t="s">
        <v>2264</v>
      </c>
      <c r="B472" s="8" t="s">
        <v>894</v>
      </c>
      <c r="C472" s="8" t="s">
        <v>32</v>
      </c>
      <c r="D472" s="2" t="s">
        <v>31</v>
      </c>
      <c r="E472" s="8" t="s">
        <v>1380</v>
      </c>
      <c r="F472" s="8" t="s">
        <v>1390</v>
      </c>
      <c r="G472" s="2">
        <v>49.3</v>
      </c>
      <c r="H472" s="2">
        <v>13.72</v>
      </c>
      <c r="I472" s="2">
        <v>0.69510000000000005</v>
      </c>
      <c r="J472" s="2">
        <v>0.75719999999999998</v>
      </c>
      <c r="K472" s="2" t="s">
        <v>1385</v>
      </c>
      <c r="L472" s="2">
        <v>561</v>
      </c>
      <c r="M472" s="2" t="s">
        <v>1403</v>
      </c>
      <c r="N472" s="2" t="s">
        <v>1936</v>
      </c>
      <c r="O472" s="8" t="s">
        <v>1107</v>
      </c>
      <c r="P472" s="2">
        <v>120</v>
      </c>
      <c r="Q472" s="12">
        <v>0</v>
      </c>
    </row>
    <row r="473" spans="1:17">
      <c r="A473" s="11" t="s">
        <v>2265</v>
      </c>
      <c r="B473" s="9" t="s">
        <v>223</v>
      </c>
      <c r="C473" s="9" t="s">
        <v>41</v>
      </c>
      <c r="D473" s="3" t="s">
        <v>10</v>
      </c>
      <c r="E473" s="9" t="s">
        <v>1380</v>
      </c>
      <c r="F473" s="9" t="s">
        <v>1384</v>
      </c>
      <c r="G473" s="3">
        <v>36.71</v>
      </c>
      <c r="H473" s="3">
        <v>17.440000000000001</v>
      </c>
      <c r="I473" s="3">
        <v>0.4158</v>
      </c>
      <c r="J473" s="3">
        <v>0.64829999999999999</v>
      </c>
      <c r="K473" s="3" t="s">
        <v>1385</v>
      </c>
      <c r="L473" s="3">
        <v>722</v>
      </c>
      <c r="M473" s="3" t="s">
        <v>1426</v>
      </c>
      <c r="N473" s="3" t="s">
        <v>2266</v>
      </c>
      <c r="O473" s="9"/>
      <c r="P473" s="3">
        <v>120</v>
      </c>
      <c r="Q473" s="13">
        <v>0</v>
      </c>
    </row>
    <row r="474" spans="1:17" hidden="1">
      <c r="A474" s="10" t="s">
        <v>2267</v>
      </c>
      <c r="B474" s="8" t="s">
        <v>806</v>
      </c>
      <c r="C474" s="8" t="s">
        <v>7</v>
      </c>
      <c r="D474" s="2" t="s">
        <v>44</v>
      </c>
      <c r="E474" s="8" t="s">
        <v>1374</v>
      </c>
      <c r="F474" s="8" t="s">
        <v>1390</v>
      </c>
      <c r="G474" s="2">
        <v>77.989999999999995</v>
      </c>
      <c r="H474" s="2">
        <v>7.78</v>
      </c>
      <c r="I474" s="2">
        <v>1.0531999999999999</v>
      </c>
      <c r="J474" s="2">
        <v>6.7763</v>
      </c>
      <c r="K474" s="2" t="s">
        <v>1412</v>
      </c>
      <c r="L474" s="2">
        <v>635</v>
      </c>
      <c r="M474" s="2" t="s">
        <v>1396</v>
      </c>
      <c r="N474" s="2" t="s">
        <v>419</v>
      </c>
      <c r="O474" s="8" t="s">
        <v>2268</v>
      </c>
      <c r="P474" s="2">
        <v>12</v>
      </c>
      <c r="Q474" s="12">
        <v>35.119999999999997</v>
      </c>
    </row>
    <row r="475" spans="1:17" hidden="1">
      <c r="A475" s="11" t="s">
        <v>2269</v>
      </c>
      <c r="B475" s="9" t="s">
        <v>1254</v>
      </c>
      <c r="C475" s="9" t="s">
        <v>24</v>
      </c>
      <c r="D475" s="3" t="s">
        <v>31</v>
      </c>
      <c r="E475" s="9" t="s">
        <v>1374</v>
      </c>
      <c r="F475" s="9" t="s">
        <v>1375</v>
      </c>
      <c r="G475" s="3">
        <v>35.89</v>
      </c>
      <c r="H475" s="3">
        <v>10.54</v>
      </c>
      <c r="I475" s="3">
        <v>0.60140000000000005</v>
      </c>
      <c r="J475" s="3">
        <v>0.60589999999999999</v>
      </c>
      <c r="K475" s="3" t="s">
        <v>1376</v>
      </c>
      <c r="L475" s="3">
        <v>731</v>
      </c>
      <c r="M475" s="3" t="s">
        <v>1381</v>
      </c>
      <c r="N475" s="3" t="s">
        <v>2022</v>
      </c>
      <c r="O475" s="9"/>
      <c r="P475" s="3">
        <v>84</v>
      </c>
      <c r="Q475" s="13">
        <v>27.04</v>
      </c>
    </row>
    <row r="476" spans="1:17" hidden="1">
      <c r="A476" s="10" t="s">
        <v>2270</v>
      </c>
      <c r="B476" s="8" t="s">
        <v>1222</v>
      </c>
      <c r="C476" s="8" t="s">
        <v>38</v>
      </c>
      <c r="D476" s="2" t="s">
        <v>31</v>
      </c>
      <c r="E476" s="8" t="s">
        <v>1374</v>
      </c>
      <c r="F476" s="8" t="s">
        <v>1375</v>
      </c>
      <c r="G476" s="2">
        <v>75.58</v>
      </c>
      <c r="H476" s="2">
        <v>9.39</v>
      </c>
      <c r="I476" s="2">
        <v>0.9446</v>
      </c>
      <c r="J476" s="2">
        <v>3.4664000000000001</v>
      </c>
      <c r="K476" s="2" t="s">
        <v>1412</v>
      </c>
      <c r="L476" s="2">
        <v>874</v>
      </c>
      <c r="M476" s="2" t="s">
        <v>1426</v>
      </c>
      <c r="N476" s="2" t="s">
        <v>499</v>
      </c>
      <c r="O476" s="8"/>
      <c r="P476" s="2">
        <v>24</v>
      </c>
      <c r="Q476" s="12">
        <v>27.89</v>
      </c>
    </row>
    <row r="477" spans="1:17" hidden="1">
      <c r="A477" s="11" t="s">
        <v>2271</v>
      </c>
      <c r="B477" s="9" t="s">
        <v>211</v>
      </c>
      <c r="C477" s="9" t="s">
        <v>32</v>
      </c>
      <c r="D477" s="3" t="s">
        <v>31</v>
      </c>
      <c r="E477" s="9" t="s">
        <v>1411</v>
      </c>
      <c r="F477" s="9" t="s">
        <v>1375</v>
      </c>
      <c r="G477" s="3">
        <v>64.31</v>
      </c>
      <c r="H477" s="3">
        <v>9.7200000000000006</v>
      </c>
      <c r="I477" s="3">
        <v>1.1473</v>
      </c>
      <c r="J477" s="3">
        <v>0.68010000000000004</v>
      </c>
      <c r="K477" s="3" t="s">
        <v>1412</v>
      </c>
      <c r="L477" s="3">
        <v>896</v>
      </c>
      <c r="M477" s="3" t="s">
        <v>1426</v>
      </c>
      <c r="N477" s="3" t="s">
        <v>2108</v>
      </c>
      <c r="O477" s="9"/>
      <c r="P477" s="3">
        <v>180</v>
      </c>
      <c r="Q477" s="13">
        <v>55.4</v>
      </c>
    </row>
    <row r="478" spans="1:17" hidden="1">
      <c r="A478" s="10" t="s">
        <v>2272</v>
      </c>
      <c r="B478" s="8" t="s">
        <v>544</v>
      </c>
      <c r="C478" s="8" t="s">
        <v>7</v>
      </c>
      <c r="D478" s="2" t="s">
        <v>10</v>
      </c>
      <c r="E478" s="8" t="s">
        <v>1389</v>
      </c>
      <c r="F478" s="8" t="s">
        <v>1390</v>
      </c>
      <c r="G478" s="2">
        <v>31.74</v>
      </c>
      <c r="H478" s="2">
        <v>14.57</v>
      </c>
      <c r="I478" s="2">
        <v>0.29970000000000002</v>
      </c>
      <c r="J478" s="2">
        <v>0.40789999999999998</v>
      </c>
      <c r="K478" s="2" t="s">
        <v>1358</v>
      </c>
      <c r="L478" s="2">
        <v>633</v>
      </c>
      <c r="M478" s="2" t="s">
        <v>1386</v>
      </c>
      <c r="N478" s="2" t="s">
        <v>2090</v>
      </c>
      <c r="O478" s="8"/>
      <c r="P478" s="2">
        <v>240</v>
      </c>
      <c r="Q478" s="12">
        <v>19.86</v>
      </c>
    </row>
    <row r="479" spans="1:17" hidden="1">
      <c r="A479" s="11" t="s">
        <v>2273</v>
      </c>
      <c r="B479" s="9" t="s">
        <v>1041</v>
      </c>
      <c r="C479" s="9" t="s">
        <v>41</v>
      </c>
      <c r="D479" s="3" t="s">
        <v>44</v>
      </c>
      <c r="E479" s="9" t="s">
        <v>1408</v>
      </c>
      <c r="F479" s="9" t="s">
        <v>1384</v>
      </c>
      <c r="G479" s="3">
        <v>71.87</v>
      </c>
      <c r="H479" s="3">
        <v>11.86</v>
      </c>
      <c r="I479" s="3">
        <v>1.3525</v>
      </c>
      <c r="J479" s="3">
        <v>3.3784999999999998</v>
      </c>
      <c r="K479" s="3" t="s">
        <v>1412</v>
      </c>
      <c r="L479" s="3">
        <v>610</v>
      </c>
      <c r="M479" s="3" t="s">
        <v>1403</v>
      </c>
      <c r="N479" s="3" t="s">
        <v>704</v>
      </c>
      <c r="O479" s="9" t="s">
        <v>2274</v>
      </c>
      <c r="P479" s="3">
        <v>24</v>
      </c>
      <c r="Q479" s="13">
        <v>68.239999999999995</v>
      </c>
    </row>
    <row r="480" spans="1:17">
      <c r="A480" s="10" t="s">
        <v>2275</v>
      </c>
      <c r="B480" s="8" t="s">
        <v>838</v>
      </c>
      <c r="C480" s="8" t="s">
        <v>16</v>
      </c>
      <c r="D480" s="2" t="s">
        <v>31</v>
      </c>
      <c r="E480" s="8" t="s">
        <v>1380</v>
      </c>
      <c r="F480" s="8" t="s">
        <v>1375</v>
      </c>
      <c r="G480" s="2">
        <v>23.22</v>
      </c>
      <c r="H480" s="2">
        <v>9.91</v>
      </c>
      <c r="I480" s="2">
        <v>0.4209</v>
      </c>
      <c r="J480" s="2">
        <v>0.2482</v>
      </c>
      <c r="K480" s="2" t="s">
        <v>1395</v>
      </c>
      <c r="L480" s="2">
        <v>601</v>
      </c>
      <c r="M480" s="2" t="s">
        <v>1386</v>
      </c>
      <c r="N480" s="2" t="s">
        <v>2276</v>
      </c>
      <c r="O480" s="8"/>
      <c r="P480" s="2">
        <v>180</v>
      </c>
      <c r="Q480" s="12">
        <v>8.18</v>
      </c>
    </row>
    <row r="481" spans="1:17" hidden="1">
      <c r="A481" s="11" t="s">
        <v>2277</v>
      </c>
      <c r="B481" s="9" t="s">
        <v>753</v>
      </c>
      <c r="C481" s="9" t="s">
        <v>35</v>
      </c>
      <c r="D481" s="3" t="s">
        <v>44</v>
      </c>
      <c r="E481" s="9" t="s">
        <v>1411</v>
      </c>
      <c r="F481" s="9" t="s">
        <v>1390</v>
      </c>
      <c r="G481" s="3">
        <v>99.84</v>
      </c>
      <c r="H481" s="3">
        <v>9.5500000000000007</v>
      </c>
      <c r="I481" s="3">
        <v>1.2758</v>
      </c>
      <c r="J481" s="3">
        <v>1.2946</v>
      </c>
      <c r="K481" s="3" t="s">
        <v>1358</v>
      </c>
      <c r="L481" s="3">
        <v>669</v>
      </c>
      <c r="M481" s="3" t="s">
        <v>1377</v>
      </c>
      <c r="N481" s="3" t="s">
        <v>1647</v>
      </c>
      <c r="O481" s="9" t="s">
        <v>2278</v>
      </c>
      <c r="P481" s="3">
        <v>120</v>
      </c>
      <c r="Q481" s="13">
        <v>77.599999999999994</v>
      </c>
    </row>
    <row r="482" spans="1:17" hidden="1">
      <c r="A482" s="10" t="s">
        <v>2279</v>
      </c>
      <c r="B482" s="8" t="s">
        <v>685</v>
      </c>
      <c r="C482" s="8" t="s">
        <v>28</v>
      </c>
      <c r="D482" s="2" t="s">
        <v>31</v>
      </c>
      <c r="E482" s="8" t="s">
        <v>1389</v>
      </c>
      <c r="F482" s="8" t="s">
        <v>1375</v>
      </c>
      <c r="G482" s="2">
        <v>54.5</v>
      </c>
      <c r="H482" s="2">
        <v>15.13</v>
      </c>
      <c r="I482" s="2">
        <v>0.53549999999999998</v>
      </c>
      <c r="J482" s="2">
        <v>1.5204</v>
      </c>
      <c r="K482" s="2" t="s">
        <v>1358</v>
      </c>
      <c r="L482" s="2">
        <v>811</v>
      </c>
      <c r="M482" s="2" t="s">
        <v>1403</v>
      </c>
      <c r="N482" s="2" t="s">
        <v>1797</v>
      </c>
      <c r="O482" s="8" t="s">
        <v>2280</v>
      </c>
      <c r="P482" s="2">
        <v>48</v>
      </c>
      <c r="Q482" s="12">
        <v>50.9</v>
      </c>
    </row>
    <row r="483" spans="1:17">
      <c r="A483" s="11" t="s">
        <v>2281</v>
      </c>
      <c r="B483" s="9" t="s">
        <v>743</v>
      </c>
      <c r="C483" s="9" t="s">
        <v>38</v>
      </c>
      <c r="D483" s="3" t="s">
        <v>31</v>
      </c>
      <c r="E483" s="9" t="s">
        <v>1380</v>
      </c>
      <c r="F483" s="9" t="s">
        <v>1390</v>
      </c>
      <c r="G483" s="3">
        <v>23.55</v>
      </c>
      <c r="H483" s="3">
        <v>15.22</v>
      </c>
      <c r="I483" s="3">
        <v>0.4627</v>
      </c>
      <c r="J483" s="3">
        <v>0.65800000000000003</v>
      </c>
      <c r="K483" s="3" t="s">
        <v>1376</v>
      </c>
      <c r="L483" s="3">
        <v>556</v>
      </c>
      <c r="M483" s="3" t="s">
        <v>1426</v>
      </c>
      <c r="N483" s="3" t="s">
        <v>2282</v>
      </c>
      <c r="O483" s="9"/>
      <c r="P483" s="3">
        <v>48</v>
      </c>
      <c r="Q483" s="13">
        <v>11.57</v>
      </c>
    </row>
    <row r="484" spans="1:17" hidden="1">
      <c r="A484" s="10" t="s">
        <v>2283</v>
      </c>
      <c r="B484" s="8" t="s">
        <v>175</v>
      </c>
      <c r="C484" s="8" t="s">
        <v>16</v>
      </c>
      <c r="D484" s="2" t="s">
        <v>10</v>
      </c>
      <c r="E484" s="8" t="s">
        <v>1411</v>
      </c>
      <c r="F484" s="8" t="s">
        <v>1375</v>
      </c>
      <c r="G484" s="2">
        <v>56.34</v>
      </c>
      <c r="H484" s="2">
        <v>11.32</v>
      </c>
      <c r="I484" s="2">
        <v>1.0148999999999999</v>
      </c>
      <c r="J484" s="2">
        <v>1.853</v>
      </c>
      <c r="K484" s="2" t="s">
        <v>1385</v>
      </c>
      <c r="L484" s="2">
        <v>636</v>
      </c>
      <c r="M484" s="2" t="s">
        <v>1381</v>
      </c>
      <c r="N484" s="2" t="s">
        <v>952</v>
      </c>
      <c r="O484" s="8"/>
      <c r="P484" s="2">
        <v>36</v>
      </c>
      <c r="Q484" s="12">
        <v>0</v>
      </c>
    </row>
    <row r="485" spans="1:17" hidden="1">
      <c r="A485" s="11" t="s">
        <v>2284</v>
      </c>
      <c r="B485" s="9" t="s">
        <v>865</v>
      </c>
      <c r="C485" s="9" t="s">
        <v>24</v>
      </c>
      <c r="D485" s="3" t="s">
        <v>10</v>
      </c>
      <c r="E485" s="9" t="s">
        <v>1374</v>
      </c>
      <c r="F485" s="9" t="s">
        <v>1390</v>
      </c>
      <c r="G485" s="3">
        <v>49.59</v>
      </c>
      <c r="H485" s="3">
        <v>17.87</v>
      </c>
      <c r="I485" s="3">
        <v>0.98150000000000004</v>
      </c>
      <c r="J485" s="3">
        <v>1.4533</v>
      </c>
      <c r="K485" s="3" t="s">
        <v>1376</v>
      </c>
      <c r="L485" s="3">
        <v>883</v>
      </c>
      <c r="M485" s="3" t="s">
        <v>1426</v>
      </c>
      <c r="N485" s="3" t="s">
        <v>1841</v>
      </c>
      <c r="O485" s="9"/>
      <c r="P485" s="3">
        <v>48</v>
      </c>
      <c r="Q485" s="13">
        <v>18.89</v>
      </c>
    </row>
    <row r="486" spans="1:17" hidden="1">
      <c r="A486" s="10" t="s">
        <v>2285</v>
      </c>
      <c r="B486" s="8" t="s">
        <v>1322</v>
      </c>
      <c r="C486" s="8" t="s">
        <v>32</v>
      </c>
      <c r="D486" s="2" t="s">
        <v>1360</v>
      </c>
      <c r="E486" s="8" t="s">
        <v>1411</v>
      </c>
      <c r="F486" s="8" t="s">
        <v>1390</v>
      </c>
      <c r="G486" s="2">
        <v>59.1</v>
      </c>
      <c r="H486" s="2">
        <v>18.18</v>
      </c>
      <c r="I486" s="2">
        <v>0.34250000000000003</v>
      </c>
      <c r="J486" s="2">
        <v>1.2484</v>
      </c>
      <c r="K486" s="2" t="s">
        <v>1358</v>
      </c>
      <c r="L486" s="2">
        <v>778</v>
      </c>
      <c r="M486" s="2" t="s">
        <v>1396</v>
      </c>
      <c r="N486" s="2" t="s">
        <v>2286</v>
      </c>
      <c r="O486" s="8" t="s">
        <v>2287</v>
      </c>
      <c r="P486" s="2">
        <v>84</v>
      </c>
      <c r="Q486" s="12">
        <v>9.11</v>
      </c>
    </row>
    <row r="487" spans="1:17" hidden="1">
      <c r="A487" s="11" t="s">
        <v>2288</v>
      </c>
      <c r="B487" s="9" t="s">
        <v>361</v>
      </c>
      <c r="C487" s="9" t="s">
        <v>20</v>
      </c>
      <c r="D487" s="3" t="s">
        <v>23</v>
      </c>
      <c r="E487" s="9" t="s">
        <v>1389</v>
      </c>
      <c r="F487" s="9" t="s">
        <v>1384</v>
      </c>
      <c r="G487" s="3">
        <v>3.92</v>
      </c>
      <c r="H487" s="3">
        <v>15.52</v>
      </c>
      <c r="I487" s="3">
        <v>3.9100000000000003E-2</v>
      </c>
      <c r="J487" s="3">
        <v>0.191</v>
      </c>
      <c r="K487" s="3" t="s">
        <v>1376</v>
      </c>
      <c r="L487" s="3">
        <v>686</v>
      </c>
      <c r="M487" s="3" t="s">
        <v>1403</v>
      </c>
      <c r="N487" s="3" t="s">
        <v>115</v>
      </c>
      <c r="O487" s="9" t="s">
        <v>2045</v>
      </c>
      <c r="P487" s="3">
        <v>24</v>
      </c>
      <c r="Q487" s="13">
        <v>1.75</v>
      </c>
    </row>
    <row r="488" spans="1:17" hidden="1">
      <c r="A488" s="10" t="s">
        <v>2289</v>
      </c>
      <c r="B488" s="8" t="s">
        <v>568</v>
      </c>
      <c r="C488" s="8" t="s">
        <v>16</v>
      </c>
      <c r="D488" s="2" t="s">
        <v>10</v>
      </c>
      <c r="E488" s="8" t="s">
        <v>1408</v>
      </c>
      <c r="F488" s="8" t="s">
        <v>1375</v>
      </c>
      <c r="G488" s="2">
        <v>18.559999999999999</v>
      </c>
      <c r="H488" s="2">
        <v>10.27</v>
      </c>
      <c r="I488" s="2">
        <v>0.1181</v>
      </c>
      <c r="J488" s="2">
        <v>0.39679999999999999</v>
      </c>
      <c r="K488" s="2" t="s">
        <v>1376</v>
      </c>
      <c r="L488" s="2">
        <v>828</v>
      </c>
      <c r="M488" s="2" t="s">
        <v>1386</v>
      </c>
      <c r="N488" s="2" t="s">
        <v>439</v>
      </c>
      <c r="O488" s="8"/>
      <c r="P488" s="2">
        <v>60</v>
      </c>
      <c r="Q488" s="12">
        <v>7.4</v>
      </c>
    </row>
    <row r="489" spans="1:17" hidden="1">
      <c r="A489" s="11" t="s">
        <v>2290</v>
      </c>
      <c r="B489" s="9" t="s">
        <v>714</v>
      </c>
      <c r="C489" s="9" t="s">
        <v>12</v>
      </c>
      <c r="D489" s="3" t="s">
        <v>23</v>
      </c>
      <c r="E489" s="9" t="s">
        <v>1408</v>
      </c>
      <c r="F489" s="9" t="s">
        <v>1384</v>
      </c>
      <c r="G489" s="3">
        <v>88.05</v>
      </c>
      <c r="H489" s="3">
        <v>13.63</v>
      </c>
      <c r="I489" s="3">
        <v>1.3419000000000001</v>
      </c>
      <c r="J489" s="3">
        <v>4.2122000000000002</v>
      </c>
      <c r="K489" s="3"/>
      <c r="L489" s="3">
        <v>738</v>
      </c>
      <c r="M489" s="3" t="s">
        <v>1396</v>
      </c>
      <c r="N489" s="3" t="s">
        <v>2060</v>
      </c>
      <c r="O489" s="9" t="s">
        <v>1476</v>
      </c>
      <c r="P489" s="3">
        <v>24</v>
      </c>
      <c r="Q489" s="13">
        <v>9.15</v>
      </c>
    </row>
    <row r="490" spans="1:17" hidden="1">
      <c r="A490" s="10" t="s">
        <v>2291</v>
      </c>
      <c r="B490" s="8" t="s">
        <v>1274</v>
      </c>
      <c r="C490" s="8" t="s">
        <v>41</v>
      </c>
      <c r="D490" s="2" t="s">
        <v>23</v>
      </c>
      <c r="E490" s="8" t="s">
        <v>1408</v>
      </c>
      <c r="F490" s="8" t="s">
        <v>1384</v>
      </c>
      <c r="G490" s="2">
        <v>95.62</v>
      </c>
      <c r="H490" s="2">
        <v>14.33</v>
      </c>
      <c r="I490" s="2">
        <v>0.73880000000000001</v>
      </c>
      <c r="J490" s="2">
        <v>2.6288</v>
      </c>
      <c r="K490" s="2" t="s">
        <v>1412</v>
      </c>
      <c r="L490" s="2">
        <v>843</v>
      </c>
      <c r="M490" s="2" t="s">
        <v>1396</v>
      </c>
      <c r="N490" s="2" t="s">
        <v>296</v>
      </c>
      <c r="O490" s="8" t="s">
        <v>2292</v>
      </c>
      <c r="P490" s="2">
        <v>48</v>
      </c>
      <c r="Q490" s="12">
        <v>39.97</v>
      </c>
    </row>
    <row r="491" spans="1:17" hidden="1">
      <c r="A491" s="11" t="s">
        <v>2293</v>
      </c>
      <c r="B491" s="9" t="s">
        <v>1203</v>
      </c>
      <c r="C491" s="9" t="s">
        <v>16</v>
      </c>
      <c r="D491" s="3" t="s">
        <v>23</v>
      </c>
      <c r="E491" s="9" t="s">
        <v>1389</v>
      </c>
      <c r="F491" s="9" t="s">
        <v>1375</v>
      </c>
      <c r="G491" s="3">
        <v>4</v>
      </c>
      <c r="H491" s="3">
        <v>13.41</v>
      </c>
      <c r="I491" s="3">
        <v>7.7499999999999999E-2</v>
      </c>
      <c r="J491" s="3">
        <v>0.19089999999999999</v>
      </c>
      <c r="K491" s="3" t="s">
        <v>1412</v>
      </c>
      <c r="L491" s="3">
        <v>624</v>
      </c>
      <c r="M491" s="3" t="s">
        <v>1426</v>
      </c>
      <c r="N491" s="3" t="s">
        <v>1936</v>
      </c>
      <c r="O491" s="9"/>
      <c r="P491" s="3">
        <v>24</v>
      </c>
      <c r="Q491" s="13">
        <v>1.59</v>
      </c>
    </row>
    <row r="492" spans="1:17" hidden="1">
      <c r="A492" s="10" t="s">
        <v>2294</v>
      </c>
      <c r="B492" s="8" t="s">
        <v>1266</v>
      </c>
      <c r="C492" s="8" t="s">
        <v>12</v>
      </c>
      <c r="D492" s="2" t="s">
        <v>44</v>
      </c>
      <c r="E492" s="8" t="s">
        <v>1389</v>
      </c>
      <c r="F492" s="8" t="s">
        <v>1390</v>
      </c>
      <c r="G492" s="2">
        <v>16.37</v>
      </c>
      <c r="H492" s="2">
        <v>11.21</v>
      </c>
      <c r="I492" s="2">
        <v>0.19350000000000001</v>
      </c>
      <c r="J492" s="2">
        <v>0.17130000000000001</v>
      </c>
      <c r="K492" s="2" t="s">
        <v>1376</v>
      </c>
      <c r="L492" s="2">
        <v>609</v>
      </c>
      <c r="M492" s="2" t="s">
        <v>1377</v>
      </c>
      <c r="N492" s="2" t="s">
        <v>2202</v>
      </c>
      <c r="O492" s="8" t="s">
        <v>2295</v>
      </c>
      <c r="P492" s="2">
        <v>240</v>
      </c>
      <c r="Q492" s="12">
        <v>9.35</v>
      </c>
    </row>
    <row r="493" spans="1:17" hidden="1">
      <c r="A493" s="11" t="s">
        <v>2296</v>
      </c>
      <c r="B493" s="9" t="s">
        <v>426</v>
      </c>
      <c r="C493" s="9" t="s">
        <v>35</v>
      </c>
      <c r="D493" s="3" t="s">
        <v>1360</v>
      </c>
      <c r="E493" s="9" t="s">
        <v>1400</v>
      </c>
      <c r="F493" s="9" t="s">
        <v>1384</v>
      </c>
      <c r="G493" s="3">
        <v>36.47</v>
      </c>
      <c r="H493" s="3">
        <v>17.63</v>
      </c>
      <c r="I493" s="3">
        <v>0.626</v>
      </c>
      <c r="J493" s="3">
        <v>1.8142</v>
      </c>
      <c r="K493" s="3" t="s">
        <v>1358</v>
      </c>
      <c r="L493" s="3">
        <v>882</v>
      </c>
      <c r="M493" s="3" t="s">
        <v>1396</v>
      </c>
      <c r="N493" s="3" t="s">
        <v>1629</v>
      </c>
      <c r="O493" s="9" t="s">
        <v>1198</v>
      </c>
      <c r="P493" s="3">
        <v>24</v>
      </c>
      <c r="Q493" s="13">
        <v>19.989999999999998</v>
      </c>
    </row>
    <row r="494" spans="1:17" hidden="1">
      <c r="A494" s="10" t="s">
        <v>2297</v>
      </c>
      <c r="B494" s="8" t="s">
        <v>636</v>
      </c>
      <c r="C494" s="8" t="s">
        <v>38</v>
      </c>
      <c r="D494" s="2" t="s">
        <v>1360</v>
      </c>
      <c r="E494" s="8" t="s">
        <v>1408</v>
      </c>
      <c r="F494" s="8" t="s">
        <v>1375</v>
      </c>
      <c r="G494" s="2">
        <v>14.41</v>
      </c>
      <c r="H494" s="2">
        <v>10.72</v>
      </c>
      <c r="I494" s="2">
        <v>0.2074</v>
      </c>
      <c r="J494" s="2">
        <v>0.19620000000000001</v>
      </c>
      <c r="K494" s="2" t="s">
        <v>1376</v>
      </c>
      <c r="L494" s="2">
        <v>582</v>
      </c>
      <c r="M494" s="2" t="s">
        <v>1377</v>
      </c>
      <c r="N494" s="2" t="s">
        <v>704</v>
      </c>
      <c r="O494" s="8" t="s">
        <v>2298</v>
      </c>
      <c r="P494" s="2">
        <v>120</v>
      </c>
      <c r="Q494" s="12">
        <v>1.73</v>
      </c>
    </row>
    <row r="495" spans="1:17" hidden="1">
      <c r="A495" s="11" t="s">
        <v>2299</v>
      </c>
      <c r="B495" s="9" t="s">
        <v>919</v>
      </c>
      <c r="C495" s="9" t="s">
        <v>32</v>
      </c>
      <c r="D495" s="3" t="s">
        <v>31</v>
      </c>
      <c r="E495" s="9" t="s">
        <v>1400</v>
      </c>
      <c r="F495" s="9" t="s">
        <v>1375</v>
      </c>
      <c r="G495" s="3">
        <v>77.31</v>
      </c>
      <c r="H495" s="3">
        <v>13.3</v>
      </c>
      <c r="I495" s="3">
        <v>0.43480000000000002</v>
      </c>
      <c r="J495" s="3">
        <v>3.6863999999999999</v>
      </c>
      <c r="K495" s="3"/>
      <c r="L495" s="3">
        <v>556</v>
      </c>
      <c r="M495" s="3" t="s">
        <v>1403</v>
      </c>
      <c r="N495" s="3" t="s">
        <v>1879</v>
      </c>
      <c r="O495" s="9" t="s">
        <v>1688</v>
      </c>
      <c r="P495" s="3">
        <v>24</v>
      </c>
      <c r="Q495" s="13">
        <v>28.34</v>
      </c>
    </row>
    <row r="496" spans="1:17" hidden="1">
      <c r="A496" s="10" t="s">
        <v>2300</v>
      </c>
      <c r="B496" s="8" t="s">
        <v>1342</v>
      </c>
      <c r="C496" s="8" t="s">
        <v>24</v>
      </c>
      <c r="D496" s="2" t="s">
        <v>44</v>
      </c>
      <c r="E496" s="8" t="s">
        <v>1389</v>
      </c>
      <c r="F496" s="8" t="s">
        <v>1375</v>
      </c>
      <c r="G496" s="2">
        <v>96.45</v>
      </c>
      <c r="H496" s="2">
        <v>16.579999999999998</v>
      </c>
      <c r="I496" s="2">
        <v>1.7463</v>
      </c>
      <c r="J496" s="2">
        <v>1.3839999999999999</v>
      </c>
      <c r="K496" s="2" t="s">
        <v>1358</v>
      </c>
      <c r="L496" s="2">
        <v>652</v>
      </c>
      <c r="M496" s="2" t="s">
        <v>1386</v>
      </c>
      <c r="N496" s="2" t="s">
        <v>2301</v>
      </c>
      <c r="O496" s="8"/>
      <c r="P496" s="2">
        <v>240</v>
      </c>
      <c r="Q496" s="12">
        <v>40.049999999999997</v>
      </c>
    </row>
    <row r="497" spans="1:17" hidden="1">
      <c r="A497" s="11" t="s">
        <v>2302</v>
      </c>
      <c r="B497" s="9" t="s">
        <v>223</v>
      </c>
      <c r="C497" s="9" t="s">
        <v>35</v>
      </c>
      <c r="D497" s="3" t="s">
        <v>1360</v>
      </c>
      <c r="E497" s="9" t="s">
        <v>1389</v>
      </c>
      <c r="F497" s="9" t="s">
        <v>1390</v>
      </c>
      <c r="G497" s="3">
        <v>32.71</v>
      </c>
      <c r="H497" s="3">
        <v>12.95</v>
      </c>
      <c r="I497" s="3">
        <v>0.44379999999999997</v>
      </c>
      <c r="J497" s="3">
        <v>2.9207999999999998</v>
      </c>
      <c r="K497" s="3" t="s">
        <v>1385</v>
      </c>
      <c r="L497" s="3">
        <v>722</v>
      </c>
      <c r="M497" s="3" t="s">
        <v>1377</v>
      </c>
      <c r="N497" s="3" t="s">
        <v>1958</v>
      </c>
      <c r="O497" s="9" t="s">
        <v>2139</v>
      </c>
      <c r="P497" s="3">
        <v>12</v>
      </c>
      <c r="Q497" s="13">
        <v>0</v>
      </c>
    </row>
    <row r="498" spans="1:17" hidden="1">
      <c r="A498" s="10" t="s">
        <v>2303</v>
      </c>
      <c r="B498" s="8" t="s">
        <v>66</v>
      </c>
      <c r="C498" s="8" t="s">
        <v>20</v>
      </c>
      <c r="D498" s="2" t="s">
        <v>31</v>
      </c>
      <c r="E498" s="8" t="s">
        <v>1389</v>
      </c>
      <c r="F498" s="8" t="s">
        <v>1375</v>
      </c>
      <c r="G498" s="2">
        <v>82.83</v>
      </c>
      <c r="H498" s="2">
        <v>16.72</v>
      </c>
      <c r="I498" s="2">
        <v>0.4698</v>
      </c>
      <c r="J498" s="2">
        <v>2.9416000000000002</v>
      </c>
      <c r="K498" s="2" t="s">
        <v>1358</v>
      </c>
      <c r="L498" s="2">
        <v>835</v>
      </c>
      <c r="M498" s="2" t="s">
        <v>1386</v>
      </c>
      <c r="N498" s="2" t="s">
        <v>2304</v>
      </c>
      <c r="O498" s="8"/>
      <c r="P498" s="2">
        <v>36</v>
      </c>
      <c r="Q498" s="12">
        <v>70.38</v>
      </c>
    </row>
    <row r="499" spans="1:17" hidden="1">
      <c r="A499" s="11" t="s">
        <v>2305</v>
      </c>
      <c r="B499" s="9" t="s">
        <v>1222</v>
      </c>
      <c r="C499" s="9" t="s">
        <v>24</v>
      </c>
      <c r="D499" s="3" t="s">
        <v>1360</v>
      </c>
      <c r="E499" s="9" t="s">
        <v>1374</v>
      </c>
      <c r="F499" s="9" t="s">
        <v>1390</v>
      </c>
      <c r="G499" s="3"/>
      <c r="H499" s="3">
        <v>7.61</v>
      </c>
      <c r="I499" s="3">
        <v>1.5871</v>
      </c>
      <c r="J499" s="3">
        <v>1.0909</v>
      </c>
      <c r="K499" s="3" t="s">
        <v>1412</v>
      </c>
      <c r="L499" s="3">
        <v>874</v>
      </c>
      <c r="M499" s="3" t="s">
        <v>1386</v>
      </c>
      <c r="N499" s="3" t="s">
        <v>1398</v>
      </c>
      <c r="O499" s="9"/>
      <c r="P499" s="3">
        <v>120</v>
      </c>
      <c r="Q499" s="13">
        <v>28.85</v>
      </c>
    </row>
    <row r="500" spans="1:17" hidden="1">
      <c r="A500" s="10" t="s">
        <v>2306</v>
      </c>
      <c r="B500" s="8" t="s">
        <v>136</v>
      </c>
      <c r="C500" s="8" t="s">
        <v>35</v>
      </c>
      <c r="D500" s="2" t="s">
        <v>1360</v>
      </c>
      <c r="E500" s="8" t="s">
        <v>1374</v>
      </c>
      <c r="F500" s="8" t="s">
        <v>1390</v>
      </c>
      <c r="G500" s="2">
        <v>23.07</v>
      </c>
      <c r="H500" s="2">
        <v>8.77</v>
      </c>
      <c r="I500" s="2">
        <v>0.42759999999999998</v>
      </c>
      <c r="J500" s="2">
        <v>0.23080000000000001</v>
      </c>
      <c r="K500" s="2" t="s">
        <v>1385</v>
      </c>
      <c r="L500" s="2">
        <v>618</v>
      </c>
      <c r="M500" s="2" t="s">
        <v>1386</v>
      </c>
      <c r="N500" s="2" t="s">
        <v>2307</v>
      </c>
      <c r="O500" s="8"/>
      <c r="P500" s="2">
        <v>180</v>
      </c>
      <c r="Q500" s="12">
        <v>0</v>
      </c>
    </row>
    <row r="501" spans="1:17" hidden="1">
      <c r="A501" s="11" t="s">
        <v>2308</v>
      </c>
      <c r="B501" s="9" t="s">
        <v>1332</v>
      </c>
      <c r="C501" s="9" t="s">
        <v>32</v>
      </c>
      <c r="D501" s="3" t="s">
        <v>31</v>
      </c>
      <c r="E501" s="9" t="s">
        <v>1411</v>
      </c>
      <c r="F501" s="9" t="s">
        <v>1375</v>
      </c>
      <c r="G501" s="3">
        <v>29.19</v>
      </c>
      <c r="H501" s="3">
        <v>8.69</v>
      </c>
      <c r="I501" s="3">
        <v>0.19819999999999999</v>
      </c>
      <c r="J501" s="3">
        <v>0.72209999999999996</v>
      </c>
      <c r="K501" s="3" t="s">
        <v>1385</v>
      </c>
      <c r="L501" s="3">
        <v>849</v>
      </c>
      <c r="M501" s="3" t="s">
        <v>1403</v>
      </c>
      <c r="N501" s="3" t="s">
        <v>1206</v>
      </c>
      <c r="O501" s="9" t="s">
        <v>174</v>
      </c>
      <c r="P501" s="3">
        <v>48</v>
      </c>
      <c r="Q501" s="13">
        <v>0</v>
      </c>
    </row>
    <row r="502" spans="1:17">
      <c r="A502" s="10" t="s">
        <v>2309</v>
      </c>
      <c r="B502" s="8" t="s">
        <v>735</v>
      </c>
      <c r="C502" s="8" t="s">
        <v>35</v>
      </c>
      <c r="D502" s="2" t="s">
        <v>10</v>
      </c>
      <c r="E502" s="8" t="s">
        <v>1380</v>
      </c>
      <c r="F502" s="8" t="s">
        <v>1384</v>
      </c>
      <c r="G502" s="2">
        <v>4.7699999999999996</v>
      </c>
      <c r="H502" s="2">
        <v>8.42</v>
      </c>
      <c r="I502" s="2">
        <v>7.3499999999999996E-2</v>
      </c>
      <c r="J502" s="2">
        <v>0.21659999999999999</v>
      </c>
      <c r="K502" s="2" t="s">
        <v>1395</v>
      </c>
      <c r="L502" s="2">
        <v>555</v>
      </c>
      <c r="M502" s="2" t="s">
        <v>1377</v>
      </c>
      <c r="N502" s="2" t="s">
        <v>121</v>
      </c>
      <c r="O502" s="8" t="s">
        <v>1416</v>
      </c>
      <c r="P502" s="2">
        <v>24</v>
      </c>
      <c r="Q502" s="12">
        <v>3.47</v>
      </c>
    </row>
    <row r="503" spans="1:17" hidden="1">
      <c r="A503" s="11" t="s">
        <v>2310</v>
      </c>
      <c r="B503" s="9" t="s">
        <v>983</v>
      </c>
      <c r="C503" s="9" t="s">
        <v>38</v>
      </c>
      <c r="D503" s="3" t="s">
        <v>1360</v>
      </c>
      <c r="E503" s="9" t="s">
        <v>1389</v>
      </c>
      <c r="F503" s="9" t="s">
        <v>1390</v>
      </c>
      <c r="G503" s="3">
        <v>32.47</v>
      </c>
      <c r="H503" s="3">
        <v>17.93</v>
      </c>
      <c r="I503" s="3">
        <v>0.3286</v>
      </c>
      <c r="J503" s="3">
        <v>0.82330000000000003</v>
      </c>
      <c r="K503" s="3" t="s">
        <v>1395</v>
      </c>
      <c r="L503" s="3">
        <v>604</v>
      </c>
      <c r="M503" s="3" t="s">
        <v>1426</v>
      </c>
      <c r="N503" s="3" t="s">
        <v>2311</v>
      </c>
      <c r="O503" s="9"/>
      <c r="P503" s="3">
        <v>60</v>
      </c>
      <c r="Q503" s="13">
        <v>8.7799999999999994</v>
      </c>
    </row>
    <row r="504" spans="1:17">
      <c r="A504" s="10" t="s">
        <v>2312</v>
      </c>
      <c r="B504" s="8" t="s">
        <v>303</v>
      </c>
      <c r="C504" s="8" t="s">
        <v>24</v>
      </c>
      <c r="D504" s="2" t="s">
        <v>23</v>
      </c>
      <c r="E504" s="8" t="s">
        <v>1380</v>
      </c>
      <c r="F504" s="8" t="s">
        <v>1384</v>
      </c>
      <c r="G504" s="2">
        <v>19.21</v>
      </c>
      <c r="H504" s="2">
        <v>14.74</v>
      </c>
      <c r="I504" s="2">
        <v>0.2225</v>
      </c>
      <c r="J504" s="2">
        <v>0.26540000000000002</v>
      </c>
      <c r="K504" s="2" t="s">
        <v>1385</v>
      </c>
      <c r="L504" s="2">
        <v>726</v>
      </c>
      <c r="M504" s="2" t="s">
        <v>1386</v>
      </c>
      <c r="N504" s="2" t="s">
        <v>2313</v>
      </c>
      <c r="O504" s="8"/>
      <c r="P504" s="2">
        <v>180</v>
      </c>
      <c r="Q504" s="12">
        <v>0</v>
      </c>
    </row>
    <row r="505" spans="1:17">
      <c r="A505" s="11" t="s">
        <v>2314</v>
      </c>
      <c r="B505" s="9" t="s">
        <v>838</v>
      </c>
      <c r="C505" s="9" t="s">
        <v>28</v>
      </c>
      <c r="D505" s="3" t="s">
        <v>10</v>
      </c>
      <c r="E505" s="9" t="s">
        <v>1380</v>
      </c>
      <c r="F505" s="9" t="s">
        <v>1390</v>
      </c>
      <c r="G505" s="3">
        <v>7.45</v>
      </c>
      <c r="H505" s="3">
        <v>7.69</v>
      </c>
      <c r="I505" s="3">
        <v>0.1178</v>
      </c>
      <c r="J505" s="3">
        <v>0.115</v>
      </c>
      <c r="K505" s="3" t="s">
        <v>1412</v>
      </c>
      <c r="L505" s="3">
        <v>601</v>
      </c>
      <c r="M505" s="3" t="s">
        <v>1396</v>
      </c>
      <c r="N505" s="3" t="s">
        <v>2055</v>
      </c>
      <c r="O505" s="9" t="s">
        <v>2315</v>
      </c>
      <c r="P505" s="3">
        <v>84</v>
      </c>
      <c r="Q505" s="13">
        <v>1.4</v>
      </c>
    </row>
    <row r="506" spans="1:17" hidden="1">
      <c r="A506" s="10" t="s">
        <v>2316</v>
      </c>
      <c r="B506" s="8" t="s">
        <v>858</v>
      </c>
      <c r="C506" s="8" t="s">
        <v>7</v>
      </c>
      <c r="D506" s="2" t="s">
        <v>44</v>
      </c>
      <c r="E506" s="8" t="s">
        <v>1411</v>
      </c>
      <c r="F506" s="8" t="s">
        <v>1384</v>
      </c>
      <c r="G506" s="2">
        <v>85.84</v>
      </c>
      <c r="H506" s="2">
        <v>7.89</v>
      </c>
      <c r="I506" s="2">
        <v>1.1316999999999999</v>
      </c>
      <c r="J506" s="2">
        <v>7.4626999999999999</v>
      </c>
      <c r="K506" s="2" t="s">
        <v>1376</v>
      </c>
      <c r="L506" s="2">
        <v>899</v>
      </c>
      <c r="M506" s="2" t="s">
        <v>1403</v>
      </c>
      <c r="N506" s="2" t="s">
        <v>1743</v>
      </c>
      <c r="O506" s="8" t="s">
        <v>2259</v>
      </c>
      <c r="P506" s="2">
        <v>12</v>
      </c>
      <c r="Q506" s="12">
        <v>58.61</v>
      </c>
    </row>
    <row r="507" spans="1:17" hidden="1">
      <c r="A507" s="11" t="s">
        <v>2317</v>
      </c>
      <c r="B507" s="9" t="s">
        <v>423</v>
      </c>
      <c r="C507" s="9" t="s">
        <v>35</v>
      </c>
      <c r="D507" s="3" t="s">
        <v>23</v>
      </c>
      <c r="E507" s="9" t="s">
        <v>1408</v>
      </c>
      <c r="F507" s="9" t="s">
        <v>1375</v>
      </c>
      <c r="G507" s="3">
        <v>98.03</v>
      </c>
      <c r="H507" s="3">
        <v>12.77</v>
      </c>
      <c r="I507" s="3">
        <v>1.8115000000000001</v>
      </c>
      <c r="J507" s="3">
        <v>1.2255</v>
      </c>
      <c r="K507" s="3" t="s">
        <v>1358</v>
      </c>
      <c r="L507" s="3">
        <v>780</v>
      </c>
      <c r="M507" s="3" t="s">
        <v>1426</v>
      </c>
      <c r="N507" s="3" t="s">
        <v>2318</v>
      </c>
      <c r="O507" s="9"/>
      <c r="P507" s="3">
        <v>180</v>
      </c>
      <c r="Q507" s="13">
        <v>21.84</v>
      </c>
    </row>
    <row r="508" spans="1:17" hidden="1">
      <c r="A508" s="10" t="s">
        <v>2319</v>
      </c>
      <c r="B508" s="8" t="s">
        <v>1344</v>
      </c>
      <c r="C508" s="8" t="s">
        <v>32</v>
      </c>
      <c r="D508" s="2" t="s">
        <v>31</v>
      </c>
      <c r="E508" s="8" t="s">
        <v>1389</v>
      </c>
      <c r="F508" s="8" t="s">
        <v>1375</v>
      </c>
      <c r="G508" s="2">
        <v>74.260000000000005</v>
      </c>
      <c r="H508" s="2">
        <v>10.8</v>
      </c>
      <c r="I508" s="2">
        <v>0.41870000000000002</v>
      </c>
      <c r="J508" s="2">
        <v>1.0145</v>
      </c>
      <c r="K508" s="2" t="s">
        <v>1358</v>
      </c>
      <c r="L508" s="2">
        <v>602</v>
      </c>
      <c r="M508" s="2" t="s">
        <v>1386</v>
      </c>
      <c r="N508" s="2" t="s">
        <v>1603</v>
      </c>
      <c r="O508" s="8"/>
      <c r="P508" s="2">
        <v>120</v>
      </c>
      <c r="Q508" s="12">
        <v>15.32</v>
      </c>
    </row>
    <row r="509" spans="1:17" hidden="1">
      <c r="A509" s="11" t="s">
        <v>2320</v>
      </c>
      <c r="B509" s="9" t="s">
        <v>650</v>
      </c>
      <c r="C509" s="9" t="s">
        <v>32</v>
      </c>
      <c r="D509" s="3" t="s">
        <v>44</v>
      </c>
      <c r="E509" s="9" t="s">
        <v>1400</v>
      </c>
      <c r="F509" s="9" t="s">
        <v>1390</v>
      </c>
      <c r="G509" s="3">
        <v>45.78</v>
      </c>
      <c r="H509" s="3">
        <v>12.6</v>
      </c>
      <c r="I509" s="3">
        <v>0.46089999999999998</v>
      </c>
      <c r="J509" s="3">
        <v>0.67279999999999995</v>
      </c>
      <c r="K509" s="3" t="s">
        <v>1395</v>
      </c>
      <c r="L509" s="3">
        <v>828</v>
      </c>
      <c r="M509" s="3" t="s">
        <v>1381</v>
      </c>
      <c r="N509" s="3" t="s">
        <v>1441</v>
      </c>
      <c r="O509" s="9"/>
      <c r="P509" s="3">
        <v>120</v>
      </c>
      <c r="Q509" s="13">
        <v>12.59</v>
      </c>
    </row>
    <row r="510" spans="1:17" hidden="1">
      <c r="A510" s="10" t="s">
        <v>2321</v>
      </c>
      <c r="B510" s="8" t="s">
        <v>361</v>
      </c>
      <c r="C510" s="8" t="s">
        <v>41</v>
      </c>
      <c r="D510" s="2" t="s">
        <v>31</v>
      </c>
      <c r="E510" s="8" t="s">
        <v>1400</v>
      </c>
      <c r="F510" s="8" t="s">
        <v>1390</v>
      </c>
      <c r="G510" s="2">
        <v>86.38</v>
      </c>
      <c r="H510" s="2">
        <v>11.62</v>
      </c>
      <c r="I510" s="2">
        <v>0.82950000000000002</v>
      </c>
      <c r="J510" s="2">
        <v>1.2203999999999999</v>
      </c>
      <c r="K510" s="2" t="s">
        <v>1395</v>
      </c>
      <c r="L510" s="2">
        <v>686</v>
      </c>
      <c r="M510" s="2" t="s">
        <v>1377</v>
      </c>
      <c r="N510" s="2" t="s">
        <v>1017</v>
      </c>
      <c r="O510" s="8" t="s">
        <v>2322</v>
      </c>
      <c r="P510" s="2">
        <v>120</v>
      </c>
      <c r="Q510" s="12">
        <v>56.53</v>
      </c>
    </row>
    <row r="511" spans="1:17">
      <c r="A511" s="11" t="s">
        <v>2323</v>
      </c>
      <c r="B511" s="9" t="s">
        <v>1113</v>
      </c>
      <c r="C511" s="9" t="s">
        <v>41</v>
      </c>
      <c r="D511" s="3" t="s">
        <v>44</v>
      </c>
      <c r="E511" s="9" t="s">
        <v>1380</v>
      </c>
      <c r="F511" s="9" t="s">
        <v>1384</v>
      </c>
      <c r="G511" s="3">
        <v>22.5</v>
      </c>
      <c r="H511" s="3">
        <v>9.2200000000000006</v>
      </c>
      <c r="I511" s="3">
        <v>0.2422</v>
      </c>
      <c r="J511" s="3">
        <v>0.2056</v>
      </c>
      <c r="K511" s="3" t="s">
        <v>1376</v>
      </c>
      <c r="L511" s="3">
        <v>686</v>
      </c>
      <c r="M511" s="3" t="s">
        <v>1386</v>
      </c>
      <c r="N511" s="3" t="s">
        <v>2119</v>
      </c>
      <c r="O511" s="9"/>
      <c r="P511" s="3">
        <v>240</v>
      </c>
      <c r="Q511" s="13">
        <v>2.71</v>
      </c>
    </row>
    <row r="512" spans="1:17" hidden="1">
      <c r="A512" s="10" t="s">
        <v>2324</v>
      </c>
      <c r="B512" s="8" t="s">
        <v>330</v>
      </c>
      <c r="C512" s="8" t="s">
        <v>24</v>
      </c>
      <c r="D512" s="2" t="s">
        <v>23</v>
      </c>
      <c r="E512" s="8" t="s">
        <v>1389</v>
      </c>
      <c r="F512" s="8" t="s">
        <v>1390</v>
      </c>
      <c r="G512" s="2">
        <v>40.79</v>
      </c>
      <c r="H512" s="2">
        <v>9.68</v>
      </c>
      <c r="I512" s="2">
        <v>0.4556</v>
      </c>
      <c r="J512" s="2">
        <v>0.4304</v>
      </c>
      <c r="K512" s="2" t="s">
        <v>1395</v>
      </c>
      <c r="L512" s="2">
        <v>782</v>
      </c>
      <c r="M512" s="2" t="s">
        <v>1381</v>
      </c>
      <c r="N512" s="2" t="s">
        <v>2035</v>
      </c>
      <c r="O512" s="8"/>
      <c r="P512" s="2">
        <v>180</v>
      </c>
      <c r="Q512" s="12">
        <v>30.52</v>
      </c>
    </row>
    <row r="513" spans="1:17" hidden="1">
      <c r="A513" s="11" t="s">
        <v>2325</v>
      </c>
      <c r="B513" s="9" t="s">
        <v>1098</v>
      </c>
      <c r="C513" s="9" t="s">
        <v>41</v>
      </c>
      <c r="D513" s="3" t="s">
        <v>23</v>
      </c>
      <c r="E513" s="9" t="s">
        <v>1374</v>
      </c>
      <c r="F513" s="9" t="s">
        <v>1390</v>
      </c>
      <c r="G513" s="3">
        <v>87.72</v>
      </c>
      <c r="H513" s="3">
        <v>16.16</v>
      </c>
      <c r="I513" s="3">
        <v>0.5514</v>
      </c>
      <c r="J513" s="3">
        <v>7.9656000000000002</v>
      </c>
      <c r="K513" s="3" t="s">
        <v>1385</v>
      </c>
      <c r="L513" s="3">
        <v>761</v>
      </c>
      <c r="M513" s="3" t="s">
        <v>1426</v>
      </c>
      <c r="N513" s="3" t="s">
        <v>1653</v>
      </c>
      <c r="O513" s="9"/>
      <c r="P513" s="3">
        <v>12</v>
      </c>
      <c r="Q513" s="13">
        <v>0</v>
      </c>
    </row>
    <row r="514" spans="1:17" hidden="1">
      <c r="A514" s="10" t="s">
        <v>2326</v>
      </c>
      <c r="B514" s="8" t="s">
        <v>372</v>
      </c>
      <c r="C514" s="8" t="s">
        <v>16</v>
      </c>
      <c r="D514" s="2" t="s">
        <v>1360</v>
      </c>
      <c r="E514" s="8" t="s">
        <v>1408</v>
      </c>
      <c r="F514" s="8" t="s">
        <v>1384</v>
      </c>
      <c r="G514" s="2">
        <v>36.93</v>
      </c>
      <c r="H514" s="2">
        <v>13.92</v>
      </c>
      <c r="I514" s="2">
        <v>0.64349999999999996</v>
      </c>
      <c r="J514" s="2">
        <v>0.48980000000000001</v>
      </c>
      <c r="K514" s="2" t="s">
        <v>1412</v>
      </c>
      <c r="L514" s="2">
        <v>654</v>
      </c>
      <c r="M514" s="2" t="s">
        <v>1381</v>
      </c>
      <c r="N514" s="2" t="s">
        <v>1713</v>
      </c>
      <c r="O514" s="8"/>
      <c r="P514" s="2">
        <v>180</v>
      </c>
      <c r="Q514" s="12">
        <v>12.79</v>
      </c>
    </row>
    <row r="515" spans="1:17" hidden="1">
      <c r="A515" s="11" t="s">
        <v>2327</v>
      </c>
      <c r="B515" s="9" t="s">
        <v>1269</v>
      </c>
      <c r="C515" s="9" t="s">
        <v>16</v>
      </c>
      <c r="D515" s="3" t="s">
        <v>1360</v>
      </c>
      <c r="E515" s="9" t="s">
        <v>1400</v>
      </c>
      <c r="F515" s="9" t="s">
        <v>1384</v>
      </c>
      <c r="G515" s="3">
        <v>53.7</v>
      </c>
      <c r="H515" s="3">
        <v>9.24</v>
      </c>
      <c r="I515" s="3">
        <v>0.71340000000000003</v>
      </c>
      <c r="J515" s="3">
        <v>0.5524</v>
      </c>
      <c r="K515" s="3" t="s">
        <v>1412</v>
      </c>
      <c r="L515" s="3">
        <v>845</v>
      </c>
      <c r="M515" s="3" t="s">
        <v>1381</v>
      </c>
      <c r="N515" s="3" t="s">
        <v>2328</v>
      </c>
      <c r="O515" s="9"/>
      <c r="P515" s="3">
        <v>180</v>
      </c>
      <c r="Q515" s="13">
        <v>49.93</v>
      </c>
    </row>
    <row r="516" spans="1:17" hidden="1">
      <c r="A516" s="10" t="s">
        <v>2329</v>
      </c>
      <c r="B516" s="8" t="s">
        <v>705</v>
      </c>
      <c r="C516" s="8" t="s">
        <v>12</v>
      </c>
      <c r="D516" s="2" t="s">
        <v>10</v>
      </c>
      <c r="E516" s="8" t="s">
        <v>1389</v>
      </c>
      <c r="F516" s="8" t="s">
        <v>1375</v>
      </c>
      <c r="G516" s="2">
        <v>47.81</v>
      </c>
      <c r="H516" s="2">
        <v>15.94</v>
      </c>
      <c r="I516" s="2">
        <v>0.65939999999999999</v>
      </c>
      <c r="J516" s="2">
        <v>0.94799999999999995</v>
      </c>
      <c r="K516" s="2" t="s">
        <v>1376</v>
      </c>
      <c r="L516" s="2">
        <v>798</v>
      </c>
      <c r="M516" s="2" t="s">
        <v>1403</v>
      </c>
      <c r="N516" s="2" t="s">
        <v>1689</v>
      </c>
      <c r="O516" s="8" t="s">
        <v>1673</v>
      </c>
      <c r="P516" s="2">
        <v>84</v>
      </c>
      <c r="Q516" s="12">
        <v>41.11</v>
      </c>
    </row>
    <row r="517" spans="1:17">
      <c r="A517" s="11" t="s">
        <v>2330</v>
      </c>
      <c r="B517" s="9" t="s">
        <v>863</v>
      </c>
      <c r="C517" s="9" t="s">
        <v>28</v>
      </c>
      <c r="D517" s="3" t="s">
        <v>31</v>
      </c>
      <c r="E517" s="9" t="s">
        <v>1380</v>
      </c>
      <c r="F517" s="9" t="s">
        <v>1375</v>
      </c>
      <c r="G517" s="3">
        <v>7.82</v>
      </c>
      <c r="H517" s="3">
        <v>10.8</v>
      </c>
      <c r="I517" s="3">
        <v>8.5300000000000001E-2</v>
      </c>
      <c r="J517" s="3">
        <v>0.25530000000000003</v>
      </c>
      <c r="K517" s="3" t="s">
        <v>1385</v>
      </c>
      <c r="L517" s="3">
        <v>741</v>
      </c>
      <c r="M517" s="3" t="s">
        <v>1381</v>
      </c>
      <c r="N517" s="3" t="s">
        <v>2331</v>
      </c>
      <c r="O517" s="9"/>
      <c r="P517" s="3">
        <v>36</v>
      </c>
      <c r="Q517" s="13">
        <v>0</v>
      </c>
    </row>
    <row r="518" spans="1:17" hidden="1">
      <c r="A518" s="10" t="s">
        <v>2332</v>
      </c>
      <c r="B518" s="8" t="s">
        <v>1041</v>
      </c>
      <c r="C518" s="8" t="s">
        <v>12</v>
      </c>
      <c r="D518" s="2" t="s">
        <v>31</v>
      </c>
      <c r="E518" s="8" t="s">
        <v>1411</v>
      </c>
      <c r="F518" s="8" t="s">
        <v>1375</v>
      </c>
      <c r="G518" s="2">
        <v>2.58</v>
      </c>
      <c r="H518" s="2">
        <v>12.1</v>
      </c>
      <c r="I518" s="2">
        <v>1.9400000000000001E-2</v>
      </c>
      <c r="J518" s="2">
        <v>5.7500000000000002E-2</v>
      </c>
      <c r="K518" s="2" t="s">
        <v>1395</v>
      </c>
      <c r="L518" s="2">
        <v>610</v>
      </c>
      <c r="M518" s="2" t="s">
        <v>1403</v>
      </c>
      <c r="N518" s="2" t="s">
        <v>2333</v>
      </c>
      <c r="O518" s="8" t="s">
        <v>2129</v>
      </c>
      <c r="P518" s="2">
        <v>60</v>
      </c>
      <c r="Q518" s="12">
        <v>2.2400000000000002</v>
      </c>
    </row>
    <row r="519" spans="1:17" hidden="1">
      <c r="A519" s="11" t="s">
        <v>2334</v>
      </c>
      <c r="B519" s="9" t="s">
        <v>323</v>
      </c>
      <c r="C519" s="9" t="s">
        <v>7</v>
      </c>
      <c r="D519" s="3" t="s">
        <v>1360</v>
      </c>
      <c r="E519" s="9" t="s">
        <v>1374</v>
      </c>
      <c r="F519" s="9" t="s">
        <v>1375</v>
      </c>
      <c r="G519" s="3">
        <v>27.05</v>
      </c>
      <c r="H519" s="3">
        <v>11.21</v>
      </c>
      <c r="I519" s="3">
        <v>0.246</v>
      </c>
      <c r="J519" s="3">
        <v>0.311</v>
      </c>
      <c r="K519" s="3" t="s">
        <v>1385</v>
      </c>
      <c r="L519" s="3">
        <v>787</v>
      </c>
      <c r="M519" s="3" t="s">
        <v>1426</v>
      </c>
      <c r="N519" s="3" t="s">
        <v>1902</v>
      </c>
      <c r="O519" s="9"/>
      <c r="P519" s="3">
        <v>180</v>
      </c>
      <c r="Q519" s="13">
        <v>0</v>
      </c>
    </row>
    <row r="520" spans="1:17">
      <c r="A520" s="10" t="s">
        <v>2335</v>
      </c>
      <c r="B520" s="8" t="s">
        <v>936</v>
      </c>
      <c r="C520" s="8" t="s">
        <v>7</v>
      </c>
      <c r="D520" s="2" t="s">
        <v>23</v>
      </c>
      <c r="E520" s="8" t="s">
        <v>1380</v>
      </c>
      <c r="F520" s="8" t="s">
        <v>1375</v>
      </c>
      <c r="G520" s="2">
        <v>38.69</v>
      </c>
      <c r="H520" s="2">
        <v>11.68</v>
      </c>
      <c r="I520" s="2">
        <v>0.21429999999999999</v>
      </c>
      <c r="J520" s="2">
        <v>0.85440000000000005</v>
      </c>
      <c r="K520" s="2" t="s">
        <v>1376</v>
      </c>
      <c r="L520" s="2">
        <v>680</v>
      </c>
      <c r="M520" s="2" t="s">
        <v>1426</v>
      </c>
      <c r="N520" s="2" t="s">
        <v>191</v>
      </c>
      <c r="O520" s="8"/>
      <c r="P520" s="2">
        <v>60</v>
      </c>
      <c r="Q520" s="12">
        <v>30.28</v>
      </c>
    </row>
    <row r="521" spans="1:17" hidden="1">
      <c r="A521" s="11" t="s">
        <v>2336</v>
      </c>
      <c r="B521" s="9" t="s">
        <v>653</v>
      </c>
      <c r="C521" s="9" t="s">
        <v>28</v>
      </c>
      <c r="D521" s="3" t="s">
        <v>1360</v>
      </c>
      <c r="E521" s="9" t="s">
        <v>1408</v>
      </c>
      <c r="F521" s="9" t="s">
        <v>1390</v>
      </c>
      <c r="G521" s="3">
        <v>26.9</v>
      </c>
      <c r="H521" s="3">
        <v>10.6</v>
      </c>
      <c r="I521" s="3">
        <v>0.1681</v>
      </c>
      <c r="J521" s="3">
        <v>0.29899999999999999</v>
      </c>
      <c r="K521" s="3" t="s">
        <v>1385</v>
      </c>
      <c r="L521" s="3">
        <v>896</v>
      </c>
      <c r="M521" s="3" t="s">
        <v>1381</v>
      </c>
      <c r="N521" s="3" t="s">
        <v>422</v>
      </c>
      <c r="O521" s="9"/>
      <c r="P521" s="3">
        <v>180</v>
      </c>
      <c r="Q521" s="13">
        <v>0</v>
      </c>
    </row>
    <row r="522" spans="1:17" hidden="1">
      <c r="A522" s="10" t="s">
        <v>2337</v>
      </c>
      <c r="B522" s="8" t="s">
        <v>103</v>
      </c>
      <c r="C522" s="8" t="s">
        <v>16</v>
      </c>
      <c r="D522" s="2" t="s">
        <v>10</v>
      </c>
      <c r="E522" s="8" t="s">
        <v>1389</v>
      </c>
      <c r="F522" s="8" t="s">
        <v>1384</v>
      </c>
      <c r="G522" s="2">
        <v>18.53</v>
      </c>
      <c r="H522" s="2">
        <v>13.79</v>
      </c>
      <c r="I522" s="2">
        <v>0.1585</v>
      </c>
      <c r="J522" s="2">
        <v>0.88780000000000003</v>
      </c>
      <c r="K522" s="2" t="s">
        <v>1385</v>
      </c>
      <c r="L522" s="2">
        <v>566</v>
      </c>
      <c r="M522" s="2" t="s">
        <v>1396</v>
      </c>
      <c r="N522" s="2" t="s">
        <v>2338</v>
      </c>
      <c r="O522" s="8" t="s">
        <v>2339</v>
      </c>
      <c r="P522" s="2">
        <v>24</v>
      </c>
      <c r="Q522" s="12">
        <v>0</v>
      </c>
    </row>
    <row r="523" spans="1:17" hidden="1">
      <c r="A523" s="11" t="s">
        <v>2340</v>
      </c>
      <c r="B523" s="9" t="s">
        <v>928</v>
      </c>
      <c r="C523" s="9" t="s">
        <v>12</v>
      </c>
      <c r="D523" s="3" t="s">
        <v>1360</v>
      </c>
      <c r="E523" s="9" t="s">
        <v>1411</v>
      </c>
      <c r="F523" s="9" t="s">
        <v>1390</v>
      </c>
      <c r="G523" s="3">
        <v>96.6</v>
      </c>
      <c r="H523" s="3">
        <v>14.44</v>
      </c>
      <c r="I523" s="3">
        <v>0.96250000000000002</v>
      </c>
      <c r="J523" s="3">
        <v>4.6581000000000001</v>
      </c>
      <c r="K523" s="3" t="s">
        <v>1358</v>
      </c>
      <c r="L523" s="3">
        <v>596</v>
      </c>
      <c r="M523" s="3" t="s">
        <v>1396</v>
      </c>
      <c r="N523" s="3" t="s">
        <v>923</v>
      </c>
      <c r="O523" s="9" t="s">
        <v>2341</v>
      </c>
      <c r="P523" s="3">
        <v>24</v>
      </c>
      <c r="Q523" s="13">
        <v>21.05</v>
      </c>
    </row>
    <row r="524" spans="1:17">
      <c r="A524" s="10" t="s">
        <v>2342</v>
      </c>
      <c r="B524" s="8" t="s">
        <v>350</v>
      </c>
      <c r="C524" s="8" t="s">
        <v>12</v>
      </c>
      <c r="D524" s="2" t="s">
        <v>10</v>
      </c>
      <c r="E524" s="8" t="s">
        <v>1380</v>
      </c>
      <c r="F524" s="8" t="s">
        <v>1375</v>
      </c>
      <c r="G524" s="2">
        <v>79.37</v>
      </c>
      <c r="H524" s="2">
        <v>8.0500000000000007</v>
      </c>
      <c r="I524" s="2">
        <v>0.4914</v>
      </c>
      <c r="J524" s="2">
        <v>1.2391000000000001</v>
      </c>
      <c r="K524" s="2" t="s">
        <v>1358</v>
      </c>
      <c r="L524" s="2">
        <v>754</v>
      </c>
      <c r="M524" s="2" t="s">
        <v>1386</v>
      </c>
      <c r="N524" s="2" t="s">
        <v>2343</v>
      </c>
      <c r="O524" s="8"/>
      <c r="P524" s="2">
        <v>84</v>
      </c>
      <c r="Q524" s="12">
        <v>63.09</v>
      </c>
    </row>
    <row r="525" spans="1:17" hidden="1">
      <c r="A525" s="11" t="s">
        <v>2344</v>
      </c>
      <c r="B525" s="9" t="s">
        <v>1033</v>
      </c>
      <c r="C525" s="9" t="s">
        <v>16</v>
      </c>
      <c r="D525" s="3" t="s">
        <v>44</v>
      </c>
      <c r="E525" s="9" t="s">
        <v>1408</v>
      </c>
      <c r="F525" s="9" t="s">
        <v>1390</v>
      </c>
      <c r="G525" s="3">
        <v>67.94</v>
      </c>
      <c r="H525" s="3">
        <v>8.17</v>
      </c>
      <c r="I525" s="3">
        <v>0.5282</v>
      </c>
      <c r="J525" s="3">
        <v>5.9153000000000002</v>
      </c>
      <c r="K525" s="3" t="s">
        <v>1385</v>
      </c>
      <c r="L525" s="3">
        <v>552</v>
      </c>
      <c r="M525" s="3" t="s">
        <v>1386</v>
      </c>
      <c r="N525" s="3" t="s">
        <v>2345</v>
      </c>
      <c r="O525" s="9"/>
      <c r="P525" s="3">
        <v>12</v>
      </c>
      <c r="Q525" s="13">
        <v>0</v>
      </c>
    </row>
    <row r="526" spans="1:17" hidden="1">
      <c r="A526" s="10" t="s">
        <v>2346</v>
      </c>
      <c r="B526" s="8" t="s">
        <v>873</v>
      </c>
      <c r="C526" s="8" t="s">
        <v>20</v>
      </c>
      <c r="D526" s="2" t="s">
        <v>10</v>
      </c>
      <c r="E526" s="8" t="s">
        <v>1374</v>
      </c>
      <c r="F526" s="8" t="s">
        <v>1384</v>
      </c>
      <c r="G526" s="2">
        <v>19.63</v>
      </c>
      <c r="H526" s="2">
        <v>15.82</v>
      </c>
      <c r="I526" s="2">
        <v>0.16520000000000001</v>
      </c>
      <c r="J526" s="2">
        <v>0.3266</v>
      </c>
      <c r="K526" s="2" t="s">
        <v>1358</v>
      </c>
      <c r="L526" s="2">
        <v>836</v>
      </c>
      <c r="M526" s="2" t="s">
        <v>1426</v>
      </c>
      <c r="N526" s="2" t="s">
        <v>2347</v>
      </c>
      <c r="O526" s="8"/>
      <c r="P526" s="2">
        <v>120</v>
      </c>
      <c r="Q526" s="12">
        <v>10.42</v>
      </c>
    </row>
    <row r="527" spans="1:17" hidden="1">
      <c r="A527" s="11" t="s">
        <v>2348</v>
      </c>
      <c r="B527" s="9" t="s">
        <v>1177</v>
      </c>
      <c r="C527" s="9" t="s">
        <v>28</v>
      </c>
      <c r="D527" s="3" t="s">
        <v>1360</v>
      </c>
      <c r="E527" s="9" t="s">
        <v>1411</v>
      </c>
      <c r="F527" s="9" t="s">
        <v>1384</v>
      </c>
      <c r="G527" s="3">
        <v>65.83</v>
      </c>
      <c r="H527" s="3">
        <v>10.27</v>
      </c>
      <c r="I527" s="3">
        <v>1.0740000000000001</v>
      </c>
      <c r="J527" s="3">
        <v>3.0459000000000001</v>
      </c>
      <c r="K527" s="3" t="s">
        <v>1385</v>
      </c>
      <c r="L527" s="3">
        <v>885</v>
      </c>
      <c r="M527" s="3" t="s">
        <v>1396</v>
      </c>
      <c r="N527" s="3" t="s">
        <v>1460</v>
      </c>
      <c r="O527" s="9" t="s">
        <v>396</v>
      </c>
      <c r="P527" s="3">
        <v>24</v>
      </c>
      <c r="Q527" s="13">
        <v>0</v>
      </c>
    </row>
    <row r="528" spans="1:17" hidden="1">
      <c r="A528" s="10" t="s">
        <v>2349</v>
      </c>
      <c r="B528" s="8" t="s">
        <v>1089</v>
      </c>
      <c r="C528" s="8" t="s">
        <v>32</v>
      </c>
      <c r="D528" s="2" t="s">
        <v>10</v>
      </c>
      <c r="E528" s="8" t="s">
        <v>1374</v>
      </c>
      <c r="F528" s="8" t="s">
        <v>1390</v>
      </c>
      <c r="G528" s="2">
        <v>45.15</v>
      </c>
      <c r="H528" s="2">
        <v>14.92</v>
      </c>
      <c r="I528" s="2">
        <v>0.44140000000000001</v>
      </c>
      <c r="J528" s="2">
        <v>0.86919999999999997</v>
      </c>
      <c r="K528" s="2" t="s">
        <v>1358</v>
      </c>
      <c r="L528" s="2">
        <v>897</v>
      </c>
      <c r="M528" s="2" t="s">
        <v>1396</v>
      </c>
      <c r="N528" s="2" t="s">
        <v>2350</v>
      </c>
      <c r="O528" s="8" t="s">
        <v>819</v>
      </c>
      <c r="P528" s="2">
        <v>84</v>
      </c>
      <c r="Q528" s="12">
        <v>36.74</v>
      </c>
    </row>
    <row r="529" spans="1:17" hidden="1">
      <c r="A529" s="11" t="s">
        <v>2351</v>
      </c>
      <c r="B529" s="9" t="s">
        <v>747</v>
      </c>
      <c r="C529" s="9" t="s">
        <v>28</v>
      </c>
      <c r="D529" s="3" t="s">
        <v>44</v>
      </c>
      <c r="E529" s="9" t="s">
        <v>1408</v>
      </c>
      <c r="F529" s="9" t="s">
        <v>1375</v>
      </c>
      <c r="G529" s="3">
        <v>32.03</v>
      </c>
      <c r="H529" s="3">
        <v>9.59</v>
      </c>
      <c r="I529" s="3">
        <v>0.44230000000000003</v>
      </c>
      <c r="J529" s="3">
        <v>2.8098000000000001</v>
      </c>
      <c r="K529" s="3" t="s">
        <v>1412</v>
      </c>
      <c r="L529" s="3">
        <v>759</v>
      </c>
      <c r="M529" s="3" t="s">
        <v>1377</v>
      </c>
      <c r="N529" s="3" t="s">
        <v>2352</v>
      </c>
      <c r="O529" s="9" t="s">
        <v>2353</v>
      </c>
      <c r="P529" s="3">
        <v>12</v>
      </c>
      <c r="Q529" s="13">
        <v>28.34</v>
      </c>
    </row>
    <row r="530" spans="1:17" hidden="1">
      <c r="A530" s="10" t="s">
        <v>2354</v>
      </c>
      <c r="B530" s="8" t="s">
        <v>727</v>
      </c>
      <c r="C530" s="8" t="s">
        <v>35</v>
      </c>
      <c r="D530" s="2" t="s">
        <v>44</v>
      </c>
      <c r="E530" s="8" t="s">
        <v>1389</v>
      </c>
      <c r="F530" s="8" t="s">
        <v>1384</v>
      </c>
      <c r="G530" s="2"/>
      <c r="H530" s="2">
        <v>17.95</v>
      </c>
      <c r="I530" s="2">
        <v>1.3403</v>
      </c>
      <c r="J530" s="2">
        <v>1.5542</v>
      </c>
      <c r="K530" s="2" t="s">
        <v>1376</v>
      </c>
      <c r="L530" s="2">
        <v>580</v>
      </c>
      <c r="M530" s="2" t="s">
        <v>1381</v>
      </c>
      <c r="N530" s="2" t="s">
        <v>1382</v>
      </c>
      <c r="O530" s="8"/>
      <c r="P530" s="2">
        <v>84</v>
      </c>
      <c r="Q530" s="12">
        <v>32.549999999999997</v>
      </c>
    </row>
    <row r="531" spans="1:17" hidden="1">
      <c r="A531" s="11" t="s">
        <v>2355</v>
      </c>
      <c r="B531" s="9" t="s">
        <v>981</v>
      </c>
      <c r="C531" s="9" t="s">
        <v>16</v>
      </c>
      <c r="D531" s="3" t="s">
        <v>1360</v>
      </c>
      <c r="E531" s="9" t="s">
        <v>1411</v>
      </c>
      <c r="F531" s="9" t="s">
        <v>1384</v>
      </c>
      <c r="G531" s="3">
        <v>22.48</v>
      </c>
      <c r="H531" s="3"/>
      <c r="I531" s="3">
        <v>0.2717</v>
      </c>
      <c r="J531" s="3"/>
      <c r="K531" s="3" t="s">
        <v>1412</v>
      </c>
      <c r="L531" s="3">
        <v>651</v>
      </c>
      <c r="M531" s="3" t="s">
        <v>1396</v>
      </c>
      <c r="N531" s="3" t="s">
        <v>2356</v>
      </c>
      <c r="O531" s="9" t="s">
        <v>1482</v>
      </c>
      <c r="P531" s="3">
        <v>60</v>
      </c>
      <c r="Q531" s="13">
        <v>5.27</v>
      </c>
    </row>
    <row r="532" spans="1:17" hidden="1">
      <c r="A532" s="10" t="s">
        <v>2357</v>
      </c>
      <c r="B532" s="8" t="s">
        <v>480</v>
      </c>
      <c r="C532" s="8" t="s">
        <v>20</v>
      </c>
      <c r="D532" s="2" t="s">
        <v>1360</v>
      </c>
      <c r="E532" s="8" t="s">
        <v>1400</v>
      </c>
      <c r="F532" s="8" t="s">
        <v>1390</v>
      </c>
      <c r="G532" s="2">
        <v>72.650000000000006</v>
      </c>
      <c r="H532" s="2">
        <v>17.920000000000002</v>
      </c>
      <c r="I532" s="2">
        <v>0.53739999999999999</v>
      </c>
      <c r="J532" s="2">
        <v>6.6577999999999999</v>
      </c>
      <c r="K532" s="2" t="s">
        <v>1412</v>
      </c>
      <c r="L532" s="2">
        <v>878</v>
      </c>
      <c r="M532" s="2" t="s">
        <v>1396</v>
      </c>
      <c r="N532" s="2" t="s">
        <v>2358</v>
      </c>
      <c r="O532" s="8" t="s">
        <v>2359</v>
      </c>
      <c r="P532" s="2">
        <v>12</v>
      </c>
      <c r="Q532" s="12">
        <v>50.86</v>
      </c>
    </row>
    <row r="533" spans="1:17" hidden="1">
      <c r="A533" s="11" t="s">
        <v>2360</v>
      </c>
      <c r="B533" s="9" t="s">
        <v>801</v>
      </c>
      <c r="C533" s="9" t="s">
        <v>35</v>
      </c>
      <c r="D533" s="3" t="s">
        <v>1360</v>
      </c>
      <c r="E533" s="9" t="s">
        <v>1400</v>
      </c>
      <c r="F533" s="9" t="s">
        <v>1375</v>
      </c>
      <c r="G533" s="3">
        <v>2.2799999999999998</v>
      </c>
      <c r="H533" s="3">
        <v>9.24</v>
      </c>
      <c r="I533" s="3">
        <v>3.3000000000000002E-2</v>
      </c>
      <c r="J533" s="3">
        <v>2.92E-2</v>
      </c>
      <c r="K533" s="3" t="s">
        <v>1358</v>
      </c>
      <c r="L533" s="3">
        <v>890</v>
      </c>
      <c r="M533" s="3" t="s">
        <v>1396</v>
      </c>
      <c r="N533" s="3" t="s">
        <v>2280</v>
      </c>
      <c r="O533" s="9" t="s">
        <v>2361</v>
      </c>
      <c r="P533" s="3">
        <v>120</v>
      </c>
      <c r="Q533" s="13">
        <v>0.77</v>
      </c>
    </row>
    <row r="534" spans="1:17" hidden="1">
      <c r="A534" s="10" t="s">
        <v>2362</v>
      </c>
      <c r="B534" s="8" t="s">
        <v>1222</v>
      </c>
      <c r="C534" s="8" t="s">
        <v>16</v>
      </c>
      <c r="D534" s="2" t="s">
        <v>31</v>
      </c>
      <c r="E534" s="8" t="s">
        <v>1411</v>
      </c>
      <c r="F534" s="8" t="s">
        <v>1375</v>
      </c>
      <c r="G534" s="2">
        <v>7.25</v>
      </c>
      <c r="H534" s="2">
        <v>12.09</v>
      </c>
      <c r="I534" s="2">
        <v>5.8999999999999997E-2</v>
      </c>
      <c r="J534" s="2">
        <v>0.1283</v>
      </c>
      <c r="K534" s="2" t="s">
        <v>1395</v>
      </c>
      <c r="L534" s="2">
        <v>874</v>
      </c>
      <c r="M534" s="2" t="s">
        <v>1426</v>
      </c>
      <c r="N534" s="2" t="s">
        <v>1964</v>
      </c>
      <c r="O534" s="8"/>
      <c r="P534" s="2">
        <v>84</v>
      </c>
      <c r="Q534" s="12">
        <v>5.57</v>
      </c>
    </row>
    <row r="535" spans="1:17" hidden="1">
      <c r="A535" s="11" t="s">
        <v>2363</v>
      </c>
      <c r="B535" s="9" t="s">
        <v>553</v>
      </c>
      <c r="C535" s="9" t="s">
        <v>20</v>
      </c>
      <c r="D535" s="3" t="s">
        <v>1360</v>
      </c>
      <c r="E535" s="9" t="s">
        <v>1408</v>
      </c>
      <c r="F535" s="9" t="s">
        <v>1390</v>
      </c>
      <c r="G535" s="3">
        <v>57.66</v>
      </c>
      <c r="H535" s="3">
        <v>15.29</v>
      </c>
      <c r="I535" s="3">
        <v>0.81540000000000001</v>
      </c>
      <c r="J535" s="3">
        <v>1.6132</v>
      </c>
      <c r="K535" s="3" t="s">
        <v>1376</v>
      </c>
      <c r="L535" s="3">
        <v>860</v>
      </c>
      <c r="M535" s="3" t="s">
        <v>1403</v>
      </c>
      <c r="N535" s="3" t="s">
        <v>1501</v>
      </c>
      <c r="O535" s="9" t="s">
        <v>2364</v>
      </c>
      <c r="P535" s="3">
        <v>48</v>
      </c>
      <c r="Q535" s="13">
        <v>6.72</v>
      </c>
    </row>
    <row r="536" spans="1:17" hidden="1">
      <c r="A536" s="10" t="s">
        <v>2365</v>
      </c>
      <c r="B536" s="8" t="s">
        <v>1085</v>
      </c>
      <c r="C536" s="8" t="s">
        <v>16</v>
      </c>
      <c r="D536" s="2" t="s">
        <v>23</v>
      </c>
      <c r="E536" s="8" t="s">
        <v>1408</v>
      </c>
      <c r="F536" s="8" t="s">
        <v>1384</v>
      </c>
      <c r="G536" s="2">
        <v>53.39</v>
      </c>
      <c r="H536" s="2">
        <v>17.399999999999999</v>
      </c>
      <c r="I536" s="2">
        <v>1.0255000000000001</v>
      </c>
      <c r="J536" s="2">
        <v>1.3384</v>
      </c>
      <c r="K536" s="2" t="s">
        <v>1385</v>
      </c>
      <c r="L536" s="2">
        <v>624</v>
      </c>
      <c r="M536" s="2" t="s">
        <v>1377</v>
      </c>
      <c r="N536" s="2" t="s">
        <v>1809</v>
      </c>
      <c r="O536" s="8" t="s">
        <v>2366</v>
      </c>
      <c r="P536" s="2">
        <v>60</v>
      </c>
      <c r="Q536" s="12">
        <v>0</v>
      </c>
    </row>
    <row r="537" spans="1:17">
      <c r="A537" s="11" t="s">
        <v>2367</v>
      </c>
      <c r="B537" s="9" t="s">
        <v>1041</v>
      </c>
      <c r="C537" s="9" t="s">
        <v>16</v>
      </c>
      <c r="D537" s="3" t="s">
        <v>31</v>
      </c>
      <c r="E537" s="9" t="s">
        <v>1380</v>
      </c>
      <c r="F537" s="9" t="s">
        <v>1375</v>
      </c>
      <c r="G537" s="3">
        <v>25.41</v>
      </c>
      <c r="H537" s="3">
        <v>11.1</v>
      </c>
      <c r="I537" s="3">
        <v>0.44140000000000001</v>
      </c>
      <c r="J537" s="3">
        <v>0.29039999999999999</v>
      </c>
      <c r="K537" s="3" t="s">
        <v>1358</v>
      </c>
      <c r="L537" s="3">
        <v>610</v>
      </c>
      <c r="M537" s="3" t="s">
        <v>1386</v>
      </c>
      <c r="N537" s="3" t="s">
        <v>2136</v>
      </c>
      <c r="O537" s="9"/>
      <c r="P537" s="3">
        <v>180</v>
      </c>
      <c r="Q537" s="13">
        <v>23.2</v>
      </c>
    </row>
    <row r="538" spans="1:17" hidden="1">
      <c r="A538" s="10" t="s">
        <v>2368</v>
      </c>
      <c r="B538" s="8" t="s">
        <v>1244</v>
      </c>
      <c r="C538" s="8" t="s">
        <v>38</v>
      </c>
      <c r="D538" s="2" t="s">
        <v>1360</v>
      </c>
      <c r="E538" s="8" t="s">
        <v>1374</v>
      </c>
      <c r="F538" s="8" t="s">
        <v>1384</v>
      </c>
      <c r="G538" s="2">
        <v>95.81</v>
      </c>
      <c r="H538" s="2">
        <v>8.82</v>
      </c>
      <c r="I538" s="2">
        <v>1.5330999999999999</v>
      </c>
      <c r="J538" s="2">
        <v>2.3761000000000001</v>
      </c>
      <c r="K538" s="2" t="s">
        <v>1358</v>
      </c>
      <c r="L538" s="2">
        <v>808</v>
      </c>
      <c r="M538" s="2" t="s">
        <v>1426</v>
      </c>
      <c r="N538" s="2" t="s">
        <v>2369</v>
      </c>
      <c r="O538" s="8"/>
      <c r="P538" s="2">
        <v>48</v>
      </c>
      <c r="Q538" s="12">
        <v>73.98</v>
      </c>
    </row>
    <row r="539" spans="1:17" hidden="1">
      <c r="A539" s="11" t="s">
        <v>2370</v>
      </c>
      <c r="B539" s="9" t="s">
        <v>80</v>
      </c>
      <c r="C539" s="9" t="s">
        <v>24</v>
      </c>
      <c r="D539" s="3" t="s">
        <v>31</v>
      </c>
      <c r="E539" s="9" t="s">
        <v>1389</v>
      </c>
      <c r="F539" s="9" t="s">
        <v>1384</v>
      </c>
      <c r="G539" s="3">
        <v>30.31</v>
      </c>
      <c r="H539" s="3">
        <v>14.58</v>
      </c>
      <c r="I539" s="3">
        <v>0.34320000000000001</v>
      </c>
      <c r="J539" s="3">
        <v>0.57779999999999998</v>
      </c>
      <c r="K539" s="3" t="s">
        <v>1376</v>
      </c>
      <c r="L539" s="3">
        <v>747</v>
      </c>
      <c r="M539" s="3" t="s">
        <v>1386</v>
      </c>
      <c r="N539" s="3" t="s">
        <v>2371</v>
      </c>
      <c r="O539" s="9"/>
      <c r="P539" s="3">
        <v>84</v>
      </c>
      <c r="Q539" s="13">
        <v>19.16</v>
      </c>
    </row>
    <row r="540" spans="1:17" hidden="1">
      <c r="A540" s="10" t="s">
        <v>2372</v>
      </c>
      <c r="B540" s="8" t="s">
        <v>1094</v>
      </c>
      <c r="C540" s="8" t="s">
        <v>28</v>
      </c>
      <c r="D540" s="2" t="s">
        <v>10</v>
      </c>
      <c r="E540" s="8" t="s">
        <v>1408</v>
      </c>
      <c r="F540" s="8" t="s">
        <v>1375</v>
      </c>
      <c r="G540" s="2">
        <v>28.32</v>
      </c>
      <c r="H540" s="2">
        <v>12.49</v>
      </c>
      <c r="I540" s="2">
        <v>0.21079999999999999</v>
      </c>
      <c r="J540" s="2">
        <v>0.94730000000000003</v>
      </c>
      <c r="K540" s="2" t="s">
        <v>1412</v>
      </c>
      <c r="L540" s="2">
        <v>637</v>
      </c>
      <c r="M540" s="2" t="s">
        <v>1396</v>
      </c>
      <c r="N540" s="2" t="s">
        <v>869</v>
      </c>
      <c r="O540" s="8" t="s">
        <v>2373</v>
      </c>
      <c r="P540" s="2">
        <v>36</v>
      </c>
      <c r="Q540" s="12">
        <v>23.72</v>
      </c>
    </row>
    <row r="541" spans="1:17">
      <c r="A541" s="11" t="s">
        <v>2374</v>
      </c>
      <c r="B541" s="9" t="s">
        <v>533</v>
      </c>
      <c r="C541" s="9" t="s">
        <v>32</v>
      </c>
      <c r="D541" s="3" t="s">
        <v>23</v>
      </c>
      <c r="E541" s="9" t="s">
        <v>1380</v>
      </c>
      <c r="F541" s="9" t="s">
        <v>1390</v>
      </c>
      <c r="G541" s="3">
        <v>43.99</v>
      </c>
      <c r="H541" s="3">
        <v>9.4600000000000009</v>
      </c>
      <c r="I541" s="3">
        <v>0.62450000000000006</v>
      </c>
      <c r="J541" s="3">
        <v>3.8563999999999998</v>
      </c>
      <c r="K541" s="3" t="s">
        <v>1412</v>
      </c>
      <c r="L541" s="3">
        <v>601</v>
      </c>
      <c r="M541" s="3" t="s">
        <v>1426</v>
      </c>
      <c r="N541" s="3" t="s">
        <v>2375</v>
      </c>
      <c r="O541" s="9"/>
      <c r="P541" s="3">
        <v>12</v>
      </c>
      <c r="Q541" s="13">
        <v>37.43</v>
      </c>
    </row>
    <row r="542" spans="1:17">
      <c r="A542" s="10" t="s">
        <v>2376</v>
      </c>
      <c r="B542" s="8" t="s">
        <v>271</v>
      </c>
      <c r="C542" s="8" t="s">
        <v>35</v>
      </c>
      <c r="D542" s="2" t="s">
        <v>10</v>
      </c>
      <c r="E542" s="8" t="s">
        <v>1380</v>
      </c>
      <c r="F542" s="8" t="s">
        <v>1384</v>
      </c>
      <c r="G542" s="2">
        <v>16.010000000000002</v>
      </c>
      <c r="H542" s="2">
        <v>17.84</v>
      </c>
      <c r="I542" s="2">
        <v>0.13650000000000001</v>
      </c>
      <c r="J542" s="2">
        <v>0.33500000000000002</v>
      </c>
      <c r="K542" s="2" t="s">
        <v>1412</v>
      </c>
      <c r="L542" s="2">
        <v>617</v>
      </c>
      <c r="M542" s="2" t="s">
        <v>1426</v>
      </c>
      <c r="N542" s="2" t="s">
        <v>319</v>
      </c>
      <c r="O542" s="8"/>
      <c r="P542" s="2">
        <v>84</v>
      </c>
      <c r="Q542" s="12">
        <v>7.22</v>
      </c>
    </row>
    <row r="543" spans="1:17" hidden="1">
      <c r="A543" s="11" t="s">
        <v>2377</v>
      </c>
      <c r="B543" s="9" t="s">
        <v>835</v>
      </c>
      <c r="C543" s="9" t="s">
        <v>7</v>
      </c>
      <c r="D543" s="3" t="s">
        <v>23</v>
      </c>
      <c r="E543" s="9" t="s">
        <v>1400</v>
      </c>
      <c r="F543" s="9" t="s">
        <v>1390</v>
      </c>
      <c r="G543" s="3">
        <v>79.180000000000007</v>
      </c>
      <c r="H543" s="3">
        <v>13.53</v>
      </c>
      <c r="I543" s="3">
        <v>0.50219999999999998</v>
      </c>
      <c r="J543" s="3">
        <v>2.1450999999999998</v>
      </c>
      <c r="K543" s="3" t="s">
        <v>1376</v>
      </c>
      <c r="L543" s="3">
        <v>556</v>
      </c>
      <c r="M543" s="3" t="s">
        <v>1386</v>
      </c>
      <c r="N543" s="3" t="s">
        <v>1487</v>
      </c>
      <c r="O543" s="9"/>
      <c r="P543" s="3">
        <v>48</v>
      </c>
      <c r="Q543" s="13">
        <v>59.25</v>
      </c>
    </row>
    <row r="544" spans="1:17">
      <c r="A544" s="10" t="s">
        <v>2378</v>
      </c>
      <c r="B544" s="8" t="s">
        <v>159</v>
      </c>
      <c r="C544" s="8" t="s">
        <v>38</v>
      </c>
      <c r="D544" s="2" t="s">
        <v>10</v>
      </c>
      <c r="E544" s="8" t="s">
        <v>1380</v>
      </c>
      <c r="F544" s="8" t="s">
        <v>1390</v>
      </c>
      <c r="G544" s="2">
        <v>84.45</v>
      </c>
      <c r="H544" s="2">
        <v>7.97</v>
      </c>
      <c r="I544" s="2">
        <v>0.69969999999999999</v>
      </c>
      <c r="J544" s="2">
        <v>2.0605000000000002</v>
      </c>
      <c r="K544" s="2" t="s">
        <v>1395</v>
      </c>
      <c r="L544" s="2">
        <v>564</v>
      </c>
      <c r="M544" s="2" t="s">
        <v>1386</v>
      </c>
      <c r="N544" s="2" t="s">
        <v>1482</v>
      </c>
      <c r="O544" s="8"/>
      <c r="P544" s="2">
        <v>48</v>
      </c>
      <c r="Q544" s="12">
        <v>31.38</v>
      </c>
    </row>
    <row r="545" spans="1:17" hidden="1">
      <c r="A545" s="11" t="s">
        <v>2379</v>
      </c>
      <c r="B545" s="9" t="s">
        <v>638</v>
      </c>
      <c r="C545" s="9" t="s">
        <v>7</v>
      </c>
      <c r="D545" s="3" t="s">
        <v>23</v>
      </c>
      <c r="E545" s="9" t="s">
        <v>1408</v>
      </c>
      <c r="F545" s="9" t="s">
        <v>1375</v>
      </c>
      <c r="G545" s="3"/>
      <c r="H545" s="3">
        <v>12.06</v>
      </c>
      <c r="I545" s="3">
        <v>0.02</v>
      </c>
      <c r="J545" s="3">
        <v>8.7800000000000003E-2</v>
      </c>
      <c r="K545" s="3" t="s">
        <v>1358</v>
      </c>
      <c r="L545" s="3">
        <v>604</v>
      </c>
      <c r="M545" s="3" t="s">
        <v>1396</v>
      </c>
      <c r="N545" s="3" t="s">
        <v>302</v>
      </c>
      <c r="O545" s="9" t="s">
        <v>270</v>
      </c>
      <c r="P545" s="3">
        <v>48</v>
      </c>
      <c r="Q545" s="13">
        <v>1.98</v>
      </c>
    </row>
    <row r="546" spans="1:17" hidden="1">
      <c r="A546" s="10" t="s">
        <v>2380</v>
      </c>
      <c r="B546" s="8" t="s">
        <v>881</v>
      </c>
      <c r="C546" s="8" t="s">
        <v>28</v>
      </c>
      <c r="D546" s="2" t="s">
        <v>23</v>
      </c>
      <c r="E546" s="8" t="s">
        <v>1389</v>
      </c>
      <c r="F546" s="8" t="s">
        <v>1375</v>
      </c>
      <c r="G546" s="2">
        <v>22.07</v>
      </c>
      <c r="H546" s="2">
        <v>17.57</v>
      </c>
      <c r="I546" s="2">
        <v>0.35670000000000002</v>
      </c>
      <c r="J546" s="2">
        <v>0.55530000000000002</v>
      </c>
      <c r="K546" s="2" t="s">
        <v>1412</v>
      </c>
      <c r="L546" s="2">
        <v>623</v>
      </c>
      <c r="M546" s="2" t="s">
        <v>1403</v>
      </c>
      <c r="N546" s="2" t="s">
        <v>2381</v>
      </c>
      <c r="O546" s="8" t="s">
        <v>1811</v>
      </c>
      <c r="P546" s="2">
        <v>60</v>
      </c>
      <c r="Q546" s="12">
        <v>9.49</v>
      </c>
    </row>
    <row r="547" spans="1:17" hidden="1">
      <c r="A547" s="11" t="s">
        <v>2382</v>
      </c>
      <c r="B547" s="9" t="s">
        <v>450</v>
      </c>
      <c r="C547" s="9" t="s">
        <v>28</v>
      </c>
      <c r="D547" s="3" t="s">
        <v>1360</v>
      </c>
      <c r="E547" s="9" t="s">
        <v>1408</v>
      </c>
      <c r="F547" s="9" t="s">
        <v>1375</v>
      </c>
      <c r="G547" s="3">
        <v>39.869999999999997</v>
      </c>
      <c r="H547" s="3">
        <v>12.47</v>
      </c>
      <c r="I547" s="3">
        <v>0.46579999999999999</v>
      </c>
      <c r="J547" s="3">
        <v>0.4521</v>
      </c>
      <c r="K547" s="3" t="s">
        <v>1376</v>
      </c>
      <c r="L547" s="3">
        <v>642</v>
      </c>
      <c r="M547" s="3" t="s">
        <v>1386</v>
      </c>
      <c r="N547" s="3" t="s">
        <v>831</v>
      </c>
      <c r="O547" s="9"/>
      <c r="P547" s="3">
        <v>240</v>
      </c>
      <c r="Q547" s="13">
        <v>7.81</v>
      </c>
    </row>
    <row r="548" spans="1:17" hidden="1">
      <c r="A548" s="10" t="s">
        <v>2383</v>
      </c>
      <c r="B548" s="8" t="s">
        <v>1305</v>
      </c>
      <c r="C548" s="8" t="s">
        <v>20</v>
      </c>
      <c r="D548" s="2" t="s">
        <v>1360</v>
      </c>
      <c r="E548" s="8" t="s">
        <v>1411</v>
      </c>
      <c r="F548" s="8" t="s">
        <v>1390</v>
      </c>
      <c r="G548" s="2">
        <v>74.98</v>
      </c>
      <c r="H548" s="2">
        <v>14.92</v>
      </c>
      <c r="I548" s="2">
        <v>1.3721000000000001</v>
      </c>
      <c r="J548" s="2">
        <v>1.7806</v>
      </c>
      <c r="K548" s="2" t="s">
        <v>1412</v>
      </c>
      <c r="L548" s="2">
        <v>878</v>
      </c>
      <c r="M548" s="2" t="s">
        <v>1377</v>
      </c>
      <c r="N548" s="2" t="s">
        <v>681</v>
      </c>
      <c r="O548" s="8" t="s">
        <v>449</v>
      </c>
      <c r="P548" s="2">
        <v>60</v>
      </c>
      <c r="Q548" s="12">
        <v>47.4</v>
      </c>
    </row>
    <row r="549" spans="1:17">
      <c r="A549" s="11" t="s">
        <v>2384</v>
      </c>
      <c r="B549" s="9" t="s">
        <v>445</v>
      </c>
      <c r="C549" s="9" t="s">
        <v>20</v>
      </c>
      <c r="D549" s="3" t="s">
        <v>23</v>
      </c>
      <c r="E549" s="9" t="s">
        <v>1380</v>
      </c>
      <c r="F549" s="9" t="s">
        <v>1375</v>
      </c>
      <c r="G549" s="3">
        <v>2.2200000000000002</v>
      </c>
      <c r="H549" s="3">
        <v>16.96</v>
      </c>
      <c r="I549" s="3">
        <v>1.7999999999999999E-2</v>
      </c>
      <c r="J549" s="3">
        <v>3.85E-2</v>
      </c>
      <c r="K549" s="3" t="s">
        <v>1412</v>
      </c>
      <c r="L549" s="3">
        <v>679</v>
      </c>
      <c r="M549" s="3" t="s">
        <v>1377</v>
      </c>
      <c r="N549" s="3" t="s">
        <v>1703</v>
      </c>
      <c r="O549" s="9" t="s">
        <v>2366</v>
      </c>
      <c r="P549" s="3">
        <v>120</v>
      </c>
      <c r="Q549" s="13">
        <v>1.64</v>
      </c>
    </row>
    <row r="550" spans="1:17">
      <c r="A550" s="10" t="s">
        <v>2385</v>
      </c>
      <c r="B550" s="8" t="s">
        <v>903</v>
      </c>
      <c r="C550" s="8" t="s">
        <v>24</v>
      </c>
      <c r="D550" s="2" t="s">
        <v>1360</v>
      </c>
      <c r="E550" s="8" t="s">
        <v>1380</v>
      </c>
      <c r="F550" s="8" t="s">
        <v>1390</v>
      </c>
      <c r="G550" s="2">
        <v>11.62</v>
      </c>
      <c r="H550" s="2"/>
      <c r="I550" s="2">
        <v>6.3500000000000001E-2</v>
      </c>
      <c r="J550" s="2"/>
      <c r="K550" s="2" t="s">
        <v>1385</v>
      </c>
      <c r="L550" s="2">
        <v>866</v>
      </c>
      <c r="M550" s="2" t="s">
        <v>1426</v>
      </c>
      <c r="N550" s="2" t="s">
        <v>1095</v>
      </c>
      <c r="O550" s="8"/>
      <c r="P550" s="2">
        <v>12</v>
      </c>
      <c r="Q550" s="12">
        <v>0</v>
      </c>
    </row>
    <row r="551" spans="1:17">
      <c r="A551" s="11" t="s">
        <v>2386</v>
      </c>
      <c r="B551" s="9" t="s">
        <v>863</v>
      </c>
      <c r="C551" s="9" t="s">
        <v>16</v>
      </c>
      <c r="D551" s="3" t="s">
        <v>10</v>
      </c>
      <c r="E551" s="9" t="s">
        <v>1380</v>
      </c>
      <c r="F551" s="9" t="s">
        <v>1375</v>
      </c>
      <c r="G551" s="3">
        <v>22.32</v>
      </c>
      <c r="H551" s="3">
        <v>12.15</v>
      </c>
      <c r="I551" s="3">
        <v>0.40500000000000003</v>
      </c>
      <c r="J551" s="3">
        <v>1.0522</v>
      </c>
      <c r="K551" s="3" t="s">
        <v>1412</v>
      </c>
      <c r="L551" s="3">
        <v>741</v>
      </c>
      <c r="M551" s="3" t="s">
        <v>1377</v>
      </c>
      <c r="N551" s="3" t="s">
        <v>2387</v>
      </c>
      <c r="O551" s="9" t="s">
        <v>2388</v>
      </c>
      <c r="P551" s="3">
        <v>24</v>
      </c>
      <c r="Q551" s="13">
        <v>16.850000000000001</v>
      </c>
    </row>
    <row r="552" spans="1:17">
      <c r="A552" s="10" t="s">
        <v>2389</v>
      </c>
      <c r="B552" s="8" t="s">
        <v>458</v>
      </c>
      <c r="C552" s="8" t="s">
        <v>35</v>
      </c>
      <c r="D552" s="2" t="s">
        <v>1360</v>
      </c>
      <c r="E552" s="8" t="s">
        <v>1380</v>
      </c>
      <c r="F552" s="8" t="s">
        <v>1390</v>
      </c>
      <c r="G552" s="2">
        <v>74.680000000000007</v>
      </c>
      <c r="H552" s="2">
        <v>7.83</v>
      </c>
      <c r="I552" s="2">
        <v>1.4164000000000001</v>
      </c>
      <c r="J552" s="2">
        <v>0.70640000000000003</v>
      </c>
      <c r="K552" s="2" t="s">
        <v>1395</v>
      </c>
      <c r="L552" s="2">
        <v>897</v>
      </c>
      <c r="M552" s="2" t="s">
        <v>1396</v>
      </c>
      <c r="N552" s="2" t="s">
        <v>1107</v>
      </c>
      <c r="O552" s="8" t="s">
        <v>2390</v>
      </c>
      <c r="P552" s="2">
        <v>180</v>
      </c>
      <c r="Q552" s="12">
        <v>53.48</v>
      </c>
    </row>
    <row r="553" spans="1:17" hidden="1">
      <c r="A553" s="11" t="s">
        <v>2391</v>
      </c>
      <c r="B553" s="9" t="s">
        <v>1018</v>
      </c>
      <c r="C553" s="9" t="s">
        <v>38</v>
      </c>
      <c r="D553" s="3" t="s">
        <v>31</v>
      </c>
      <c r="E553" s="9" t="s">
        <v>1408</v>
      </c>
      <c r="F553" s="9" t="s">
        <v>1384</v>
      </c>
      <c r="G553" s="3">
        <v>70.58</v>
      </c>
      <c r="H553" s="3">
        <v>15.55</v>
      </c>
      <c r="I553" s="3">
        <v>0.51519999999999999</v>
      </c>
      <c r="J553" s="3">
        <v>3.4407000000000001</v>
      </c>
      <c r="K553" s="3" t="s">
        <v>1376</v>
      </c>
      <c r="L553" s="3">
        <v>578</v>
      </c>
      <c r="M553" s="3" t="s">
        <v>1381</v>
      </c>
      <c r="N553" s="3" t="s">
        <v>1536</v>
      </c>
      <c r="O553" s="9"/>
      <c r="P553" s="3">
        <v>24</v>
      </c>
      <c r="Q553" s="13">
        <v>8.85</v>
      </c>
    </row>
    <row r="554" spans="1:17" hidden="1">
      <c r="A554" s="10" t="s">
        <v>2392</v>
      </c>
      <c r="B554" s="8" t="s">
        <v>661</v>
      </c>
      <c r="C554" s="8" t="s">
        <v>16</v>
      </c>
      <c r="D554" s="2" t="s">
        <v>10</v>
      </c>
      <c r="E554" s="8" t="s">
        <v>1411</v>
      </c>
      <c r="F554" s="8" t="s">
        <v>1384</v>
      </c>
      <c r="G554" s="2">
        <v>66</v>
      </c>
      <c r="H554" s="2">
        <v>17.14</v>
      </c>
      <c r="I554" s="2">
        <v>1.0327999999999999</v>
      </c>
      <c r="J554" s="2">
        <v>1.0223</v>
      </c>
      <c r="K554" s="2" t="s">
        <v>1395</v>
      </c>
      <c r="L554" s="2">
        <v>713</v>
      </c>
      <c r="M554" s="2" t="s">
        <v>1426</v>
      </c>
      <c r="N554" s="2" t="s">
        <v>1466</v>
      </c>
      <c r="O554" s="8"/>
      <c r="P554" s="2">
        <v>180</v>
      </c>
      <c r="Q554" s="12">
        <v>44.26</v>
      </c>
    </row>
    <row r="555" spans="1:17" hidden="1">
      <c r="A555" s="11" t="s">
        <v>2393</v>
      </c>
      <c r="B555" s="9" t="s">
        <v>1015</v>
      </c>
      <c r="C555" s="9" t="s">
        <v>35</v>
      </c>
      <c r="D555" s="3" t="s">
        <v>10</v>
      </c>
      <c r="E555" s="9" t="s">
        <v>1374</v>
      </c>
      <c r="F555" s="9" t="s">
        <v>1384</v>
      </c>
      <c r="G555" s="3">
        <v>87.48</v>
      </c>
      <c r="H555" s="3">
        <v>12.29</v>
      </c>
      <c r="I555" s="3">
        <v>1.6868000000000001</v>
      </c>
      <c r="J555" s="3">
        <v>1.0663</v>
      </c>
      <c r="K555" s="3" t="s">
        <v>1395</v>
      </c>
      <c r="L555" s="3">
        <v>658</v>
      </c>
      <c r="M555" s="3" t="s">
        <v>1381</v>
      </c>
      <c r="N555" s="3" t="s">
        <v>2075</v>
      </c>
      <c r="O555" s="9"/>
      <c r="P555" s="3">
        <v>180</v>
      </c>
      <c r="Q555" s="13">
        <v>30.05</v>
      </c>
    </row>
    <row r="556" spans="1:17" hidden="1">
      <c r="A556" s="10" t="s">
        <v>2394</v>
      </c>
      <c r="B556" s="8" t="s">
        <v>1171</v>
      </c>
      <c r="C556" s="8" t="s">
        <v>35</v>
      </c>
      <c r="D556" s="2" t="s">
        <v>23</v>
      </c>
      <c r="E556" s="8" t="s">
        <v>1389</v>
      </c>
      <c r="F556" s="8" t="s">
        <v>1375</v>
      </c>
      <c r="G556" s="2">
        <v>66.2</v>
      </c>
      <c r="H556" s="2">
        <v>13.56</v>
      </c>
      <c r="I556" s="2">
        <v>0.47570000000000001</v>
      </c>
      <c r="J556" s="2">
        <v>1.2245999999999999</v>
      </c>
      <c r="K556" s="2" t="s">
        <v>1376</v>
      </c>
      <c r="L556" s="2">
        <v>684</v>
      </c>
      <c r="M556" s="2" t="s">
        <v>1386</v>
      </c>
      <c r="N556" s="2" t="s">
        <v>2255</v>
      </c>
      <c r="O556" s="8"/>
      <c r="P556" s="2">
        <v>84</v>
      </c>
      <c r="Q556" s="12">
        <v>27.56</v>
      </c>
    </row>
    <row r="557" spans="1:17" hidden="1">
      <c r="A557" s="11" t="s">
        <v>2395</v>
      </c>
      <c r="B557" s="9" t="s">
        <v>294</v>
      </c>
      <c r="C557" s="9" t="s">
        <v>35</v>
      </c>
      <c r="D557" s="3" t="s">
        <v>23</v>
      </c>
      <c r="E557" s="9" t="s">
        <v>1400</v>
      </c>
      <c r="F557" s="9" t="s">
        <v>1375</v>
      </c>
      <c r="G557" s="3">
        <v>96.18</v>
      </c>
      <c r="H557" s="3">
        <v>10.29</v>
      </c>
      <c r="I557" s="3">
        <v>0.67949999999999999</v>
      </c>
      <c r="J557" s="3">
        <v>1.6112</v>
      </c>
      <c r="K557" s="3" t="s">
        <v>1376</v>
      </c>
      <c r="L557" s="3">
        <v>666</v>
      </c>
      <c r="M557" s="3" t="s">
        <v>1377</v>
      </c>
      <c r="N557" s="3" t="s">
        <v>1753</v>
      </c>
      <c r="O557" s="9" t="s">
        <v>1733</v>
      </c>
      <c r="P557" s="3">
        <v>84</v>
      </c>
      <c r="Q557" s="13">
        <v>13.11</v>
      </c>
    </row>
    <row r="558" spans="1:17" hidden="1">
      <c r="A558" s="10" t="s">
        <v>2396</v>
      </c>
      <c r="B558" s="8" t="s">
        <v>939</v>
      </c>
      <c r="C558" s="8" t="s">
        <v>16</v>
      </c>
      <c r="D558" s="2" t="s">
        <v>23</v>
      </c>
      <c r="E558" s="8" t="s">
        <v>1408</v>
      </c>
      <c r="F558" s="8" t="s">
        <v>1390</v>
      </c>
      <c r="G558" s="2">
        <v>63.64</v>
      </c>
      <c r="H558" s="2">
        <v>16.86</v>
      </c>
      <c r="I558" s="2">
        <v>0.86580000000000001</v>
      </c>
      <c r="J558" s="2">
        <v>1.8317000000000001</v>
      </c>
      <c r="K558" s="2" t="s">
        <v>1376</v>
      </c>
      <c r="L558" s="2">
        <v>894</v>
      </c>
      <c r="M558" s="2" t="s">
        <v>1396</v>
      </c>
      <c r="N558" s="2" t="s">
        <v>2397</v>
      </c>
      <c r="O558" s="8" t="s">
        <v>1859</v>
      </c>
      <c r="P558" s="2">
        <v>48</v>
      </c>
      <c r="Q558" s="12">
        <v>12.42</v>
      </c>
    </row>
    <row r="559" spans="1:17" hidden="1">
      <c r="A559" s="11" t="s">
        <v>2398</v>
      </c>
      <c r="B559" s="9" t="s">
        <v>230</v>
      </c>
      <c r="C559" s="9" t="s">
        <v>41</v>
      </c>
      <c r="D559" s="3" t="s">
        <v>10</v>
      </c>
      <c r="E559" s="9" t="s">
        <v>1408</v>
      </c>
      <c r="F559" s="9" t="s">
        <v>1390</v>
      </c>
      <c r="G559" s="3">
        <v>66.8</v>
      </c>
      <c r="H559" s="3">
        <v>9.99</v>
      </c>
      <c r="I559" s="3">
        <v>1.0451999999999999</v>
      </c>
      <c r="J559" s="3">
        <v>1.1086</v>
      </c>
      <c r="K559" s="3" t="s">
        <v>1376</v>
      </c>
      <c r="L559" s="3">
        <v>730</v>
      </c>
      <c r="M559" s="3" t="s">
        <v>1396</v>
      </c>
      <c r="N559" s="3" t="s">
        <v>1516</v>
      </c>
      <c r="O559" s="9" t="s">
        <v>2399</v>
      </c>
      <c r="P559" s="3">
        <v>84</v>
      </c>
      <c r="Q559" s="13">
        <v>54.17</v>
      </c>
    </row>
    <row r="560" spans="1:17" hidden="1">
      <c r="A560" s="10" t="s">
        <v>2400</v>
      </c>
      <c r="B560" s="8" t="s">
        <v>806</v>
      </c>
      <c r="C560" s="8" t="s">
        <v>32</v>
      </c>
      <c r="D560" s="2" t="s">
        <v>1360</v>
      </c>
      <c r="E560" s="8" t="s">
        <v>1411</v>
      </c>
      <c r="F560" s="8" t="s">
        <v>1375</v>
      </c>
      <c r="G560" s="2">
        <v>75.23</v>
      </c>
      <c r="H560" s="2">
        <v>18.37</v>
      </c>
      <c r="I560" s="2">
        <v>0.63100000000000001</v>
      </c>
      <c r="J560" s="2">
        <v>1.2316</v>
      </c>
      <c r="K560" s="2" t="s">
        <v>1395</v>
      </c>
      <c r="L560" s="2">
        <v>635</v>
      </c>
      <c r="M560" s="2" t="s">
        <v>1381</v>
      </c>
      <c r="N560" s="2" t="s">
        <v>2401</v>
      </c>
      <c r="O560" s="8"/>
      <c r="P560" s="2">
        <v>180</v>
      </c>
      <c r="Q560" s="12">
        <v>53.32</v>
      </c>
    </row>
    <row r="561" spans="1:17" hidden="1">
      <c r="A561" s="11" t="s">
        <v>2402</v>
      </c>
      <c r="B561" s="9" t="s">
        <v>1144</v>
      </c>
      <c r="C561" s="9" t="s">
        <v>12</v>
      </c>
      <c r="D561" s="3" t="s">
        <v>44</v>
      </c>
      <c r="E561" s="9" t="s">
        <v>1389</v>
      </c>
      <c r="F561" s="9" t="s">
        <v>1384</v>
      </c>
      <c r="G561" s="3">
        <v>69.8</v>
      </c>
      <c r="H561" s="3">
        <v>15.81</v>
      </c>
      <c r="I561" s="3">
        <v>0.66610000000000003</v>
      </c>
      <c r="J561" s="3">
        <v>1.9714</v>
      </c>
      <c r="K561" s="3"/>
      <c r="L561" s="3">
        <v>738</v>
      </c>
      <c r="M561" s="3" t="s">
        <v>1381</v>
      </c>
      <c r="N561" s="3" t="s">
        <v>2088</v>
      </c>
      <c r="O561" s="9"/>
      <c r="P561" s="3">
        <v>48</v>
      </c>
      <c r="Q561" s="13">
        <v>63.44</v>
      </c>
    </row>
    <row r="562" spans="1:17" hidden="1">
      <c r="A562" s="10" t="s">
        <v>2403</v>
      </c>
      <c r="B562" s="8" t="s">
        <v>506</v>
      </c>
      <c r="C562" s="8" t="s">
        <v>12</v>
      </c>
      <c r="D562" s="2" t="s">
        <v>1360</v>
      </c>
      <c r="E562" s="8" t="s">
        <v>1389</v>
      </c>
      <c r="F562" s="8" t="s">
        <v>1390</v>
      </c>
      <c r="G562" s="2">
        <v>8.06</v>
      </c>
      <c r="H562" s="2">
        <v>17.96</v>
      </c>
      <c r="I562" s="2">
        <v>9.1300000000000006E-2</v>
      </c>
      <c r="J562" s="2">
        <v>0.16919999999999999</v>
      </c>
      <c r="K562" s="2" t="s">
        <v>1376</v>
      </c>
      <c r="L562" s="2">
        <v>555</v>
      </c>
      <c r="M562" s="2" t="s">
        <v>1381</v>
      </c>
      <c r="N562" s="2" t="s">
        <v>2404</v>
      </c>
      <c r="O562" s="8"/>
      <c r="P562" s="2">
        <v>84</v>
      </c>
      <c r="Q562" s="12">
        <v>3.16</v>
      </c>
    </row>
    <row r="563" spans="1:17" hidden="1">
      <c r="A563" s="11" t="s">
        <v>2405</v>
      </c>
      <c r="B563" s="9" t="s">
        <v>931</v>
      </c>
      <c r="C563" s="9" t="s">
        <v>41</v>
      </c>
      <c r="D563" s="3" t="s">
        <v>44</v>
      </c>
      <c r="E563" s="9" t="s">
        <v>1374</v>
      </c>
      <c r="F563" s="9" t="s">
        <v>1390</v>
      </c>
      <c r="G563" s="3">
        <v>59.74</v>
      </c>
      <c r="H563" s="3">
        <v>18.25</v>
      </c>
      <c r="I563" s="3">
        <v>0.74670000000000003</v>
      </c>
      <c r="J563" s="3">
        <v>1.2644</v>
      </c>
      <c r="K563" s="3" t="s">
        <v>1385</v>
      </c>
      <c r="L563" s="3">
        <v>782</v>
      </c>
      <c r="M563" s="3" t="s">
        <v>1426</v>
      </c>
      <c r="N563" s="3" t="s">
        <v>2117</v>
      </c>
      <c r="O563" s="9"/>
      <c r="P563" s="3">
        <v>84</v>
      </c>
      <c r="Q563" s="13">
        <v>0</v>
      </c>
    </row>
    <row r="564" spans="1:17" hidden="1">
      <c r="A564" s="10" t="s">
        <v>2406</v>
      </c>
      <c r="B564" s="8" t="s">
        <v>825</v>
      </c>
      <c r="C564" s="8" t="s">
        <v>12</v>
      </c>
      <c r="D564" s="2" t="s">
        <v>44</v>
      </c>
      <c r="E564" s="8" t="s">
        <v>1374</v>
      </c>
      <c r="F564" s="8" t="s">
        <v>1390</v>
      </c>
      <c r="G564" s="2">
        <v>62.4</v>
      </c>
      <c r="H564" s="2">
        <v>18.18</v>
      </c>
      <c r="I564" s="2">
        <v>0.77090000000000003</v>
      </c>
      <c r="J564" s="2">
        <v>5.7262000000000004</v>
      </c>
      <c r="K564" s="2" t="s">
        <v>1376</v>
      </c>
      <c r="L564" s="2">
        <v>891</v>
      </c>
      <c r="M564" s="2" t="s">
        <v>1396</v>
      </c>
      <c r="N564" s="2" t="s">
        <v>357</v>
      </c>
      <c r="O564" s="8" t="s">
        <v>1460</v>
      </c>
      <c r="P564" s="2">
        <v>12</v>
      </c>
      <c r="Q564" s="12">
        <v>54.29</v>
      </c>
    </row>
    <row r="565" spans="1:17" hidden="1">
      <c r="A565" s="11" t="s">
        <v>2407</v>
      </c>
      <c r="B565" s="9" t="s">
        <v>201</v>
      </c>
      <c r="C565" s="9" t="s">
        <v>20</v>
      </c>
      <c r="D565" s="3" t="s">
        <v>10</v>
      </c>
      <c r="E565" s="9" t="s">
        <v>1400</v>
      </c>
      <c r="F565" s="9" t="s">
        <v>1375</v>
      </c>
      <c r="G565" s="3">
        <v>75.16</v>
      </c>
      <c r="H565" s="3">
        <v>18.32</v>
      </c>
      <c r="I565" s="3">
        <v>0.41449999999999998</v>
      </c>
      <c r="J565" s="3">
        <v>1.9217</v>
      </c>
      <c r="K565" s="3"/>
      <c r="L565" s="3">
        <v>769</v>
      </c>
      <c r="M565" s="3" t="s">
        <v>1381</v>
      </c>
      <c r="N565" s="3" t="s">
        <v>2408</v>
      </c>
      <c r="O565" s="9"/>
      <c r="P565" s="3">
        <v>60</v>
      </c>
      <c r="Q565" s="13">
        <v>21.35</v>
      </c>
    </row>
    <row r="566" spans="1:17" hidden="1">
      <c r="A566" s="10" t="s">
        <v>2409</v>
      </c>
      <c r="B566" s="8" t="s">
        <v>265</v>
      </c>
      <c r="C566" s="8" t="s">
        <v>41</v>
      </c>
      <c r="D566" s="2" t="s">
        <v>10</v>
      </c>
      <c r="E566" s="8" t="s">
        <v>1411</v>
      </c>
      <c r="F566" s="8" t="s">
        <v>1375</v>
      </c>
      <c r="G566" s="2">
        <v>7.84</v>
      </c>
      <c r="H566" s="2">
        <v>10.52</v>
      </c>
      <c r="I566" s="2">
        <v>0.1056</v>
      </c>
      <c r="J566" s="2">
        <v>7.8399999999999997E-2</v>
      </c>
      <c r="K566" s="2" t="s">
        <v>1385</v>
      </c>
      <c r="L566" s="2">
        <v>755</v>
      </c>
      <c r="M566" s="2" t="s">
        <v>1426</v>
      </c>
      <c r="N566" s="2" t="s">
        <v>2410</v>
      </c>
      <c r="O566" s="8"/>
      <c r="P566" s="2">
        <v>240</v>
      </c>
      <c r="Q566" s="12">
        <v>0</v>
      </c>
    </row>
    <row r="567" spans="1:17" hidden="1">
      <c r="A567" s="11" t="s">
        <v>2411</v>
      </c>
      <c r="B567" s="9" t="s">
        <v>1269</v>
      </c>
      <c r="C567" s="9" t="s">
        <v>35</v>
      </c>
      <c r="D567" s="3" t="s">
        <v>31</v>
      </c>
      <c r="E567" s="9" t="s">
        <v>1389</v>
      </c>
      <c r="F567" s="9" t="s">
        <v>1384</v>
      </c>
      <c r="G567" s="3">
        <v>29.74</v>
      </c>
      <c r="H567" s="3">
        <v>8.7100000000000009</v>
      </c>
      <c r="I567" s="3">
        <v>0.21779999999999999</v>
      </c>
      <c r="J567" s="3">
        <v>1.3547</v>
      </c>
      <c r="K567" s="3" t="s">
        <v>1395</v>
      </c>
      <c r="L567" s="3">
        <v>845</v>
      </c>
      <c r="M567" s="3" t="s">
        <v>1377</v>
      </c>
      <c r="N567" s="3" t="s">
        <v>2412</v>
      </c>
      <c r="O567" s="9" t="s">
        <v>1398</v>
      </c>
      <c r="P567" s="3">
        <v>24</v>
      </c>
      <c r="Q567" s="13">
        <v>3.12</v>
      </c>
    </row>
    <row r="568" spans="1:17">
      <c r="A568" s="10" t="s">
        <v>2413</v>
      </c>
      <c r="B568" s="8" t="s">
        <v>1274</v>
      </c>
      <c r="C568" s="8" t="s">
        <v>16</v>
      </c>
      <c r="D568" s="2" t="s">
        <v>44</v>
      </c>
      <c r="E568" s="8" t="s">
        <v>1380</v>
      </c>
      <c r="F568" s="8" t="s">
        <v>1375</v>
      </c>
      <c r="G568" s="2">
        <v>19.09</v>
      </c>
      <c r="H568" s="2">
        <v>15.01</v>
      </c>
      <c r="I568" s="2">
        <v>0.33760000000000001</v>
      </c>
      <c r="J568" s="2">
        <v>0.53139999999999998</v>
      </c>
      <c r="K568" s="2" t="s">
        <v>1376</v>
      </c>
      <c r="L568" s="2">
        <v>843</v>
      </c>
      <c r="M568" s="2" t="s">
        <v>1381</v>
      </c>
      <c r="N568" s="2" t="s">
        <v>2414</v>
      </c>
      <c r="O568" s="8"/>
      <c r="P568" s="2">
        <v>48</v>
      </c>
      <c r="Q568" s="12">
        <v>3.56</v>
      </c>
    </row>
    <row r="569" spans="1:17">
      <c r="A569" s="11" t="s">
        <v>2415</v>
      </c>
      <c r="B569" s="9" t="s">
        <v>1322</v>
      </c>
      <c r="C569" s="9" t="s">
        <v>41</v>
      </c>
      <c r="D569" s="3" t="s">
        <v>23</v>
      </c>
      <c r="E569" s="9" t="s">
        <v>1380</v>
      </c>
      <c r="F569" s="9" t="s">
        <v>1375</v>
      </c>
      <c r="G569" s="3">
        <v>50.12</v>
      </c>
      <c r="H569" s="3">
        <v>12.23</v>
      </c>
      <c r="I569" s="3">
        <v>0.78320000000000001</v>
      </c>
      <c r="J569" s="3">
        <v>0.89090000000000003</v>
      </c>
      <c r="K569" s="3" t="s">
        <v>1358</v>
      </c>
      <c r="L569" s="3">
        <v>778</v>
      </c>
      <c r="M569" s="3" t="s">
        <v>1396</v>
      </c>
      <c r="N569" s="3" t="s">
        <v>216</v>
      </c>
      <c r="O569" s="9" t="s">
        <v>1531</v>
      </c>
      <c r="P569" s="3">
        <v>84</v>
      </c>
      <c r="Q569" s="13">
        <v>6.44</v>
      </c>
    </row>
    <row r="570" spans="1:17" hidden="1">
      <c r="A570" s="10" t="s">
        <v>2416</v>
      </c>
      <c r="B570" s="8" t="s">
        <v>178</v>
      </c>
      <c r="C570" s="8" t="s">
        <v>12</v>
      </c>
      <c r="D570" s="2" t="s">
        <v>10</v>
      </c>
      <c r="E570" s="8" t="s">
        <v>1408</v>
      </c>
      <c r="F570" s="8" t="s">
        <v>1390</v>
      </c>
      <c r="G570" s="2">
        <v>36.409999999999997</v>
      </c>
      <c r="H570" s="2">
        <v>17.61</v>
      </c>
      <c r="I570" s="2">
        <v>0.67720000000000002</v>
      </c>
      <c r="J570" s="2">
        <v>1.3091999999999999</v>
      </c>
      <c r="K570" s="2" t="s">
        <v>1385</v>
      </c>
      <c r="L570" s="2">
        <v>573</v>
      </c>
      <c r="M570" s="2" t="s">
        <v>1396</v>
      </c>
      <c r="N570" s="2" t="s">
        <v>2417</v>
      </c>
      <c r="O570" s="8" t="s">
        <v>135</v>
      </c>
      <c r="P570" s="2">
        <v>36</v>
      </c>
      <c r="Q570" s="12">
        <v>0</v>
      </c>
    </row>
    <row r="571" spans="1:17" hidden="1">
      <c r="A571" s="11" t="s">
        <v>2418</v>
      </c>
      <c r="B571" s="9" t="s">
        <v>708</v>
      </c>
      <c r="C571" s="9" t="s">
        <v>38</v>
      </c>
      <c r="D571" s="3" t="s">
        <v>31</v>
      </c>
      <c r="E571" s="9" t="s">
        <v>1411</v>
      </c>
      <c r="F571" s="9" t="s">
        <v>1375</v>
      </c>
      <c r="G571" s="3">
        <v>48.31</v>
      </c>
      <c r="H571" s="3">
        <v>14.72</v>
      </c>
      <c r="I571" s="3">
        <v>0.66339999999999999</v>
      </c>
      <c r="J571" s="3">
        <v>2.3359999999999999</v>
      </c>
      <c r="K571" s="3" t="s">
        <v>1358</v>
      </c>
      <c r="L571" s="3">
        <v>617</v>
      </c>
      <c r="M571" s="3" t="s">
        <v>1396</v>
      </c>
      <c r="N571" s="3" t="s">
        <v>2419</v>
      </c>
      <c r="O571" s="9" t="s">
        <v>2420</v>
      </c>
      <c r="P571" s="3">
        <v>24</v>
      </c>
      <c r="Q571" s="13">
        <v>10.88</v>
      </c>
    </row>
    <row r="572" spans="1:17" hidden="1">
      <c r="A572" s="10" t="s">
        <v>2421</v>
      </c>
      <c r="B572" s="8" t="s">
        <v>80</v>
      </c>
      <c r="C572" s="8" t="s">
        <v>28</v>
      </c>
      <c r="D572" s="2" t="s">
        <v>10</v>
      </c>
      <c r="E572" s="8" t="s">
        <v>1411</v>
      </c>
      <c r="F572" s="8" t="s">
        <v>1384</v>
      </c>
      <c r="G572" s="2">
        <v>12.16</v>
      </c>
      <c r="H572" s="2">
        <v>13.94</v>
      </c>
      <c r="I572" s="2">
        <v>6.2399999999999997E-2</v>
      </c>
      <c r="J572" s="2">
        <v>0.41520000000000001</v>
      </c>
      <c r="K572" s="2" t="s">
        <v>1412</v>
      </c>
      <c r="L572" s="2">
        <v>747</v>
      </c>
      <c r="M572" s="2" t="s">
        <v>1386</v>
      </c>
      <c r="N572" s="2" t="s">
        <v>2422</v>
      </c>
      <c r="O572" s="8"/>
      <c r="P572" s="2">
        <v>36</v>
      </c>
      <c r="Q572" s="12">
        <v>9.5</v>
      </c>
    </row>
    <row r="573" spans="1:17" hidden="1">
      <c r="A573" s="11" t="s">
        <v>2423</v>
      </c>
      <c r="B573" s="9" t="s">
        <v>747</v>
      </c>
      <c r="C573" s="9" t="s">
        <v>20</v>
      </c>
      <c r="D573" s="3" t="s">
        <v>10</v>
      </c>
      <c r="E573" s="9" t="s">
        <v>1389</v>
      </c>
      <c r="F573" s="9" t="s">
        <v>1375</v>
      </c>
      <c r="G573" s="3">
        <v>55.75</v>
      </c>
      <c r="H573" s="3">
        <v>16.95</v>
      </c>
      <c r="I573" s="3">
        <v>0.33810000000000001</v>
      </c>
      <c r="J573" s="3">
        <v>1.9863</v>
      </c>
      <c r="K573" s="3" t="s">
        <v>1358</v>
      </c>
      <c r="L573" s="3">
        <v>624</v>
      </c>
      <c r="M573" s="3" t="s">
        <v>1396</v>
      </c>
      <c r="N573" s="3" t="s">
        <v>1755</v>
      </c>
      <c r="O573" s="9" t="s">
        <v>2424</v>
      </c>
      <c r="P573" s="3">
        <v>36</v>
      </c>
      <c r="Q573" s="13">
        <v>52.48</v>
      </c>
    </row>
    <row r="574" spans="1:17" hidden="1">
      <c r="A574" s="10" t="s">
        <v>2425</v>
      </c>
      <c r="B574" s="8" t="s">
        <v>939</v>
      </c>
      <c r="C574" s="8" t="s">
        <v>32</v>
      </c>
      <c r="D574" s="2" t="s">
        <v>31</v>
      </c>
      <c r="E574" s="8" t="s">
        <v>1389</v>
      </c>
      <c r="F574" s="8" t="s">
        <v>1375</v>
      </c>
      <c r="G574" s="2">
        <v>41.23</v>
      </c>
      <c r="H574" s="2">
        <v>7.97</v>
      </c>
      <c r="I574" s="2">
        <v>0.40439999999999998</v>
      </c>
      <c r="J574" s="2">
        <v>0.49959999999999999</v>
      </c>
      <c r="K574" s="2" t="s">
        <v>1385</v>
      </c>
      <c r="L574" s="2">
        <v>894</v>
      </c>
      <c r="M574" s="2" t="s">
        <v>1386</v>
      </c>
      <c r="N574" s="2" t="s">
        <v>1619</v>
      </c>
      <c r="O574" s="8"/>
      <c r="P574" s="2">
        <v>120</v>
      </c>
      <c r="Q574" s="12">
        <v>0</v>
      </c>
    </row>
    <row r="575" spans="1:17" hidden="1">
      <c r="A575" s="11" t="s">
        <v>2426</v>
      </c>
      <c r="B575" s="9" t="s">
        <v>1224</v>
      </c>
      <c r="C575" s="9" t="s">
        <v>20</v>
      </c>
      <c r="D575" s="3" t="s">
        <v>1360</v>
      </c>
      <c r="E575" s="9" t="s">
        <v>1400</v>
      </c>
      <c r="F575" s="9" t="s">
        <v>1390</v>
      </c>
      <c r="G575" s="3">
        <v>94.99</v>
      </c>
      <c r="H575" s="3">
        <v>11.97</v>
      </c>
      <c r="I575" s="3">
        <v>1.7172000000000001</v>
      </c>
      <c r="J575" s="3">
        <v>3.1537000000000002</v>
      </c>
      <c r="K575" s="3" t="s">
        <v>1395</v>
      </c>
      <c r="L575" s="3">
        <v>839</v>
      </c>
      <c r="M575" s="3" t="s">
        <v>1403</v>
      </c>
      <c r="N575" s="3" t="s">
        <v>673</v>
      </c>
      <c r="O575" s="9" t="s">
        <v>2427</v>
      </c>
      <c r="P575" s="3">
        <v>36</v>
      </c>
      <c r="Q575" s="13">
        <v>49.64</v>
      </c>
    </row>
    <row r="576" spans="1:17">
      <c r="A576" s="10" t="s">
        <v>2428</v>
      </c>
      <c r="B576" s="8" t="s">
        <v>666</v>
      </c>
      <c r="C576" s="8" t="s">
        <v>12</v>
      </c>
      <c r="D576" s="2" t="s">
        <v>23</v>
      </c>
      <c r="E576" s="8" t="s">
        <v>1380</v>
      </c>
      <c r="F576" s="8" t="s">
        <v>1390</v>
      </c>
      <c r="G576" s="2">
        <v>89.27</v>
      </c>
      <c r="H576" s="2">
        <v>14.56</v>
      </c>
      <c r="I576" s="2">
        <v>0.94120000000000004</v>
      </c>
      <c r="J576" s="2">
        <v>1.4162999999999999</v>
      </c>
      <c r="K576" s="2" t="s">
        <v>1412</v>
      </c>
      <c r="L576" s="2">
        <v>651</v>
      </c>
      <c r="M576" s="2" t="s">
        <v>1377</v>
      </c>
      <c r="N576" s="2" t="s">
        <v>2429</v>
      </c>
      <c r="O576" s="8" t="s">
        <v>1831</v>
      </c>
      <c r="P576" s="2">
        <v>120</v>
      </c>
      <c r="Q576" s="12">
        <v>72.39</v>
      </c>
    </row>
    <row r="577" spans="1:17" hidden="1">
      <c r="A577" s="11" t="s">
        <v>2430</v>
      </c>
      <c r="B577" s="9" t="s">
        <v>1210</v>
      </c>
      <c r="C577" s="9" t="s">
        <v>35</v>
      </c>
      <c r="D577" s="3" t="s">
        <v>23</v>
      </c>
      <c r="E577" s="9" t="s">
        <v>1400</v>
      </c>
      <c r="F577" s="9" t="s">
        <v>1375</v>
      </c>
      <c r="G577" s="3">
        <v>75.98</v>
      </c>
      <c r="H577" s="3">
        <v>13.99</v>
      </c>
      <c r="I577" s="3">
        <v>1.0183</v>
      </c>
      <c r="J577" s="3">
        <v>2.5964</v>
      </c>
      <c r="K577" s="3" t="s">
        <v>1376</v>
      </c>
      <c r="L577" s="3">
        <v>784</v>
      </c>
      <c r="M577" s="3" t="s">
        <v>1426</v>
      </c>
      <c r="N577" s="3" t="s">
        <v>2431</v>
      </c>
      <c r="O577" s="9"/>
      <c r="P577" s="3">
        <v>36</v>
      </c>
      <c r="Q577" s="13">
        <v>52.25</v>
      </c>
    </row>
    <row r="578" spans="1:17" hidden="1">
      <c r="A578" s="10" t="s">
        <v>2432</v>
      </c>
      <c r="B578" s="8" t="s">
        <v>926</v>
      </c>
      <c r="C578" s="8" t="s">
        <v>12</v>
      </c>
      <c r="D578" s="2" t="s">
        <v>31</v>
      </c>
      <c r="E578" s="8" t="s">
        <v>1374</v>
      </c>
      <c r="F578" s="8" t="s">
        <v>1375</v>
      </c>
      <c r="G578" s="2">
        <v>93.48</v>
      </c>
      <c r="H578" s="2">
        <v>14.04</v>
      </c>
      <c r="I578" s="2">
        <v>0.78690000000000004</v>
      </c>
      <c r="J578" s="2">
        <v>1.7539</v>
      </c>
      <c r="K578" s="2" t="s">
        <v>1395</v>
      </c>
      <c r="L578" s="2">
        <v>777</v>
      </c>
      <c r="M578" s="2" t="s">
        <v>1403</v>
      </c>
      <c r="N578" s="2" t="s">
        <v>771</v>
      </c>
      <c r="O578" s="8" t="s">
        <v>2433</v>
      </c>
      <c r="P578" s="2">
        <v>84</v>
      </c>
      <c r="Q578" s="12">
        <v>86.61</v>
      </c>
    </row>
    <row r="579" spans="1:17" hidden="1">
      <c r="A579" s="11" t="s">
        <v>2434</v>
      </c>
      <c r="B579" s="9" t="s">
        <v>1000</v>
      </c>
      <c r="C579" s="9" t="s">
        <v>32</v>
      </c>
      <c r="D579" s="3" t="s">
        <v>31</v>
      </c>
      <c r="E579" s="9" t="s">
        <v>1408</v>
      </c>
      <c r="F579" s="9" t="s">
        <v>1390</v>
      </c>
      <c r="G579" s="3">
        <v>42.96</v>
      </c>
      <c r="H579" s="3">
        <v>15.95</v>
      </c>
      <c r="I579" s="3">
        <v>0.78869999999999996</v>
      </c>
      <c r="J579" s="3">
        <v>1.5093000000000001</v>
      </c>
      <c r="K579" s="3" t="s">
        <v>1412</v>
      </c>
      <c r="L579" s="3">
        <v>621</v>
      </c>
      <c r="M579" s="3" t="s">
        <v>1386</v>
      </c>
      <c r="N579" s="3" t="s">
        <v>1873</v>
      </c>
      <c r="O579" s="9"/>
      <c r="P579" s="3">
        <v>36</v>
      </c>
      <c r="Q579" s="13">
        <v>30.32</v>
      </c>
    </row>
    <row r="580" spans="1:17" hidden="1">
      <c r="A580" s="10" t="s">
        <v>2435</v>
      </c>
      <c r="B580" s="8" t="s">
        <v>725</v>
      </c>
      <c r="C580" s="8" t="s">
        <v>41</v>
      </c>
      <c r="D580" s="2" t="s">
        <v>23</v>
      </c>
      <c r="E580" s="8" t="s">
        <v>1389</v>
      </c>
      <c r="F580" s="8" t="s">
        <v>1384</v>
      </c>
      <c r="G580" s="2">
        <v>72.73</v>
      </c>
      <c r="H580" s="2">
        <v>14.52</v>
      </c>
      <c r="I580" s="2">
        <v>0.58809999999999996</v>
      </c>
      <c r="J580" s="2">
        <v>1.3838999999999999</v>
      </c>
      <c r="K580" s="2" t="s">
        <v>1395</v>
      </c>
      <c r="L580" s="2">
        <v>841</v>
      </c>
      <c r="M580" s="2" t="s">
        <v>1381</v>
      </c>
      <c r="N580" s="2" t="s">
        <v>396</v>
      </c>
      <c r="O580" s="8"/>
      <c r="P580" s="2">
        <v>84</v>
      </c>
      <c r="Q580" s="12">
        <v>30.46</v>
      </c>
    </row>
    <row r="581" spans="1:17" hidden="1">
      <c r="A581" s="11" t="s">
        <v>2436</v>
      </c>
      <c r="B581" s="9" t="s">
        <v>1305</v>
      </c>
      <c r="C581" s="9" t="s">
        <v>41</v>
      </c>
      <c r="D581" s="3" t="s">
        <v>44</v>
      </c>
      <c r="E581" s="9" t="s">
        <v>1411</v>
      </c>
      <c r="F581" s="9" t="s">
        <v>1375</v>
      </c>
      <c r="G581" s="3">
        <v>15.49</v>
      </c>
      <c r="H581" s="3">
        <v>10.28</v>
      </c>
      <c r="I581" s="3">
        <v>0.30199999999999999</v>
      </c>
      <c r="J581" s="3">
        <v>0.15240000000000001</v>
      </c>
      <c r="K581" s="3" t="s">
        <v>1376</v>
      </c>
      <c r="L581" s="3">
        <v>878</v>
      </c>
      <c r="M581" s="3" t="s">
        <v>1396</v>
      </c>
      <c r="N581" s="3" t="s">
        <v>1591</v>
      </c>
      <c r="O581" s="9" t="s">
        <v>2437</v>
      </c>
      <c r="P581" s="3">
        <v>240</v>
      </c>
      <c r="Q581" s="13">
        <v>12.24</v>
      </c>
    </row>
    <row r="582" spans="1:17" hidden="1">
      <c r="A582" s="10" t="s">
        <v>2438</v>
      </c>
      <c r="B582" s="8" t="s">
        <v>1307</v>
      </c>
      <c r="C582" s="8" t="s">
        <v>38</v>
      </c>
      <c r="D582" s="2" t="s">
        <v>23</v>
      </c>
      <c r="E582" s="8" t="s">
        <v>1408</v>
      </c>
      <c r="F582" s="8" t="s">
        <v>1390</v>
      </c>
      <c r="G582" s="2">
        <v>57.18</v>
      </c>
      <c r="H582" s="2">
        <v>8.06</v>
      </c>
      <c r="I582" s="2">
        <v>0.65269999999999995</v>
      </c>
      <c r="J582" s="2">
        <v>0.5484</v>
      </c>
      <c r="K582" s="2" t="s">
        <v>1358</v>
      </c>
      <c r="L582" s="2">
        <v>767</v>
      </c>
      <c r="M582" s="2" t="s">
        <v>1396</v>
      </c>
      <c r="N582" s="2" t="s">
        <v>1964</v>
      </c>
      <c r="O582" s="8" t="s">
        <v>2439</v>
      </c>
      <c r="P582" s="2">
        <v>180</v>
      </c>
      <c r="Q582" s="12">
        <v>24.52</v>
      </c>
    </row>
    <row r="583" spans="1:17">
      <c r="A583" s="11" t="s">
        <v>2440</v>
      </c>
      <c r="B583" s="9" t="s">
        <v>593</v>
      </c>
      <c r="C583" s="9" t="s">
        <v>7</v>
      </c>
      <c r="D583" s="3" t="s">
        <v>10</v>
      </c>
      <c r="E583" s="9" t="s">
        <v>1380</v>
      </c>
      <c r="F583" s="9" t="s">
        <v>1375</v>
      </c>
      <c r="G583" s="3">
        <v>11.64</v>
      </c>
      <c r="H583" s="3">
        <v>8.9</v>
      </c>
      <c r="I583" s="3">
        <v>7.4899999999999994E-2</v>
      </c>
      <c r="J583" s="3">
        <v>0.14680000000000001</v>
      </c>
      <c r="K583" s="3" t="s">
        <v>1395</v>
      </c>
      <c r="L583" s="3">
        <v>713</v>
      </c>
      <c r="M583" s="3" t="s">
        <v>1396</v>
      </c>
      <c r="N583" s="3" t="s">
        <v>449</v>
      </c>
      <c r="O583" s="9" t="s">
        <v>1708</v>
      </c>
      <c r="P583" s="3">
        <v>120</v>
      </c>
      <c r="Q583" s="13">
        <v>2.27</v>
      </c>
    </row>
    <row r="584" spans="1:17" hidden="1">
      <c r="A584" s="10" t="s">
        <v>2441</v>
      </c>
      <c r="B584" s="8" t="s">
        <v>489</v>
      </c>
      <c r="C584" s="8" t="s">
        <v>32</v>
      </c>
      <c r="D584" s="2" t="s">
        <v>1360</v>
      </c>
      <c r="E584" s="8" t="s">
        <v>1389</v>
      </c>
      <c r="F584" s="8" t="s">
        <v>1384</v>
      </c>
      <c r="G584" s="2">
        <v>62.21</v>
      </c>
      <c r="H584" s="2">
        <v>10.43</v>
      </c>
      <c r="I584" s="2">
        <v>0.82669999999999999</v>
      </c>
      <c r="J584" s="2">
        <v>1.5907</v>
      </c>
      <c r="K584" s="2" t="s">
        <v>1395</v>
      </c>
      <c r="L584" s="2">
        <v>713</v>
      </c>
      <c r="M584" s="2" t="s">
        <v>1396</v>
      </c>
      <c r="N584" s="2" t="s">
        <v>1731</v>
      </c>
      <c r="O584" s="8" t="s">
        <v>1050</v>
      </c>
      <c r="P584" s="2">
        <v>48</v>
      </c>
      <c r="Q584" s="12">
        <v>17.850000000000001</v>
      </c>
    </row>
    <row r="585" spans="1:17">
      <c r="A585" s="11" t="s">
        <v>2442</v>
      </c>
      <c r="B585" s="9" t="s">
        <v>374</v>
      </c>
      <c r="C585" s="9" t="s">
        <v>38</v>
      </c>
      <c r="D585" s="3" t="s">
        <v>23</v>
      </c>
      <c r="E585" s="9" t="s">
        <v>1380</v>
      </c>
      <c r="F585" s="9" t="s">
        <v>1384</v>
      </c>
      <c r="G585" s="3">
        <v>10.029999999999999</v>
      </c>
      <c r="H585" s="3">
        <v>18.27</v>
      </c>
      <c r="I585" s="3">
        <v>9.0700000000000003E-2</v>
      </c>
      <c r="J585" s="3">
        <v>0.16350000000000001</v>
      </c>
      <c r="K585" s="3" t="s">
        <v>1385</v>
      </c>
      <c r="L585" s="3">
        <v>667</v>
      </c>
      <c r="M585" s="3" t="s">
        <v>1396</v>
      </c>
      <c r="N585" s="3" t="s">
        <v>2443</v>
      </c>
      <c r="O585" s="9" t="s">
        <v>2444</v>
      </c>
      <c r="P585" s="3">
        <v>180</v>
      </c>
      <c r="Q585" s="13">
        <v>0</v>
      </c>
    </row>
    <row r="586" spans="1:17" hidden="1">
      <c r="A586" s="10" t="s">
        <v>2445</v>
      </c>
      <c r="B586" s="8" t="s">
        <v>919</v>
      </c>
      <c r="C586" s="8" t="s">
        <v>16</v>
      </c>
      <c r="D586" s="2" t="s">
        <v>1360</v>
      </c>
      <c r="E586" s="8" t="s">
        <v>1389</v>
      </c>
      <c r="F586" s="8" t="s">
        <v>1375</v>
      </c>
      <c r="G586" s="2">
        <v>11.63</v>
      </c>
      <c r="H586" s="2">
        <v>10.89</v>
      </c>
      <c r="I586" s="2">
        <v>0.1593</v>
      </c>
      <c r="J586" s="2">
        <v>0.1595</v>
      </c>
      <c r="K586" s="2" t="s">
        <v>1376</v>
      </c>
      <c r="L586" s="2">
        <v>556</v>
      </c>
      <c r="M586" s="2" t="s">
        <v>1386</v>
      </c>
      <c r="N586" s="2" t="s">
        <v>2419</v>
      </c>
      <c r="O586" s="8"/>
      <c r="P586" s="2">
        <v>120</v>
      </c>
      <c r="Q586" s="12">
        <v>2.16</v>
      </c>
    </row>
    <row r="587" spans="1:17" hidden="1">
      <c r="A587" s="11" t="s">
        <v>2446</v>
      </c>
      <c r="B587" s="9" t="s">
        <v>702</v>
      </c>
      <c r="C587" s="9" t="s">
        <v>16</v>
      </c>
      <c r="D587" s="3" t="s">
        <v>44</v>
      </c>
      <c r="E587" s="9" t="s">
        <v>1411</v>
      </c>
      <c r="F587" s="9" t="s">
        <v>1375</v>
      </c>
      <c r="G587" s="3">
        <v>3.28</v>
      </c>
      <c r="H587" s="3">
        <v>9.76</v>
      </c>
      <c r="I587" s="3">
        <v>4.9500000000000002E-2</v>
      </c>
      <c r="J587" s="3">
        <v>4.2900000000000001E-2</v>
      </c>
      <c r="K587" s="3" t="s">
        <v>1358</v>
      </c>
      <c r="L587" s="3">
        <v>582</v>
      </c>
      <c r="M587" s="3" t="s">
        <v>1426</v>
      </c>
      <c r="N587" s="3" t="s">
        <v>2447</v>
      </c>
      <c r="O587" s="9"/>
      <c r="P587" s="3">
        <v>120</v>
      </c>
      <c r="Q587" s="13">
        <v>0.39</v>
      </c>
    </row>
    <row r="588" spans="1:17" hidden="1">
      <c r="A588" s="10" t="s">
        <v>2448</v>
      </c>
      <c r="B588" s="8" t="s">
        <v>702</v>
      </c>
      <c r="C588" s="8" t="s">
        <v>41</v>
      </c>
      <c r="D588" s="2" t="s">
        <v>1360</v>
      </c>
      <c r="E588" s="8" t="s">
        <v>1408</v>
      </c>
      <c r="F588" s="8" t="s">
        <v>1384</v>
      </c>
      <c r="G588" s="2">
        <v>70.64</v>
      </c>
      <c r="H588" s="2">
        <v>15.19</v>
      </c>
      <c r="I588" s="2">
        <v>0.75339999999999996</v>
      </c>
      <c r="J588" s="2">
        <v>1.1478999999999999</v>
      </c>
      <c r="K588" s="2" t="s">
        <v>1395</v>
      </c>
      <c r="L588" s="2">
        <v>582</v>
      </c>
      <c r="M588" s="2" t="s">
        <v>1386</v>
      </c>
      <c r="N588" s="2" t="s">
        <v>2449</v>
      </c>
      <c r="O588" s="8"/>
      <c r="P588" s="2">
        <v>120</v>
      </c>
      <c r="Q588" s="12">
        <v>28.28</v>
      </c>
    </row>
    <row r="589" spans="1:17" hidden="1">
      <c r="A589" s="11" t="s">
        <v>2450</v>
      </c>
      <c r="B589" s="9" t="s">
        <v>1266</v>
      </c>
      <c r="C589" s="9" t="s">
        <v>20</v>
      </c>
      <c r="D589" s="3" t="s">
        <v>44</v>
      </c>
      <c r="E589" s="9" t="s">
        <v>1411</v>
      </c>
      <c r="F589" s="9" t="s">
        <v>1375</v>
      </c>
      <c r="G589" s="3">
        <v>96.1</v>
      </c>
      <c r="H589" s="3">
        <v>13.7</v>
      </c>
      <c r="I589" s="3">
        <v>1.411</v>
      </c>
      <c r="J589" s="3">
        <v>4.6003999999999996</v>
      </c>
      <c r="K589" s="3" t="s">
        <v>1376</v>
      </c>
      <c r="L589" s="3">
        <v>609</v>
      </c>
      <c r="M589" s="3" t="s">
        <v>1381</v>
      </c>
      <c r="N589" s="3" t="s">
        <v>2000</v>
      </c>
      <c r="O589" s="9"/>
      <c r="P589" s="3">
        <v>24</v>
      </c>
      <c r="Q589" s="13">
        <v>41.37</v>
      </c>
    </row>
    <row r="590" spans="1:17" hidden="1">
      <c r="A590" s="10" t="s">
        <v>2451</v>
      </c>
      <c r="B590" s="8" t="s">
        <v>764</v>
      </c>
      <c r="C590" s="8" t="s">
        <v>32</v>
      </c>
      <c r="D590" s="2" t="s">
        <v>44</v>
      </c>
      <c r="E590" s="8" t="s">
        <v>1400</v>
      </c>
      <c r="F590" s="8" t="s">
        <v>1384</v>
      </c>
      <c r="G590" s="2">
        <v>44.3</v>
      </c>
      <c r="H590" s="2">
        <v>10.46</v>
      </c>
      <c r="I590" s="2">
        <v>0.82730000000000004</v>
      </c>
      <c r="J590" s="2">
        <v>0.95130000000000003</v>
      </c>
      <c r="K590" s="2" t="s">
        <v>1376</v>
      </c>
      <c r="L590" s="2">
        <v>710</v>
      </c>
      <c r="M590" s="2" t="s">
        <v>1386</v>
      </c>
      <c r="N590" s="2" t="s">
        <v>2452</v>
      </c>
      <c r="O590" s="8"/>
      <c r="P590" s="2">
        <v>60</v>
      </c>
      <c r="Q590" s="12">
        <v>12.68</v>
      </c>
    </row>
    <row r="591" spans="1:17" hidden="1">
      <c r="A591" s="11" t="s">
        <v>2453</v>
      </c>
      <c r="B591" s="9" t="s">
        <v>815</v>
      </c>
      <c r="C591" s="9" t="s">
        <v>20</v>
      </c>
      <c r="D591" s="3" t="s">
        <v>10</v>
      </c>
      <c r="E591" s="9" t="s">
        <v>1400</v>
      </c>
      <c r="F591" s="9" t="s">
        <v>1375</v>
      </c>
      <c r="G591" s="3">
        <v>5.75</v>
      </c>
      <c r="H591" s="3">
        <v>15.28</v>
      </c>
      <c r="I591" s="3">
        <v>4.24E-2</v>
      </c>
      <c r="J591" s="3">
        <v>7.6899999999999996E-2</v>
      </c>
      <c r="K591" s="3" t="s">
        <v>1385</v>
      </c>
      <c r="L591" s="3">
        <v>630</v>
      </c>
      <c r="M591" s="3" t="s">
        <v>1426</v>
      </c>
      <c r="N591" s="3" t="s">
        <v>2025</v>
      </c>
      <c r="O591" s="9"/>
      <c r="P591" s="3">
        <v>240</v>
      </c>
      <c r="Q591" s="13">
        <v>0</v>
      </c>
    </row>
    <row r="592" spans="1:17" hidden="1">
      <c r="A592" s="10" t="s">
        <v>2454</v>
      </c>
      <c r="B592" s="8" t="s">
        <v>297</v>
      </c>
      <c r="C592" s="8" t="s">
        <v>24</v>
      </c>
      <c r="D592" s="2" t="s">
        <v>1360</v>
      </c>
      <c r="E592" s="8" t="s">
        <v>1400</v>
      </c>
      <c r="F592" s="8" t="s">
        <v>1375</v>
      </c>
      <c r="G592" s="2">
        <v>87.23</v>
      </c>
      <c r="H592" s="2">
        <v>12</v>
      </c>
      <c r="I592" s="2">
        <v>0.6542</v>
      </c>
      <c r="J592" s="2">
        <v>4.1062000000000003</v>
      </c>
      <c r="K592" s="2" t="s">
        <v>1395</v>
      </c>
      <c r="L592" s="2">
        <v>741</v>
      </c>
      <c r="M592" s="2" t="s">
        <v>1396</v>
      </c>
      <c r="N592" s="2" t="s">
        <v>2455</v>
      </c>
      <c r="O592" s="8" t="s">
        <v>2456</v>
      </c>
      <c r="P592" s="2">
        <v>24</v>
      </c>
      <c r="Q592" s="12">
        <v>57.26</v>
      </c>
    </row>
    <row r="593" spans="1:17" hidden="1">
      <c r="A593" s="11" t="s">
        <v>2457</v>
      </c>
      <c r="B593" s="9" t="s">
        <v>1318</v>
      </c>
      <c r="C593" s="9" t="s">
        <v>16</v>
      </c>
      <c r="D593" s="3" t="s">
        <v>31</v>
      </c>
      <c r="E593" s="9" t="s">
        <v>1411</v>
      </c>
      <c r="F593" s="9" t="s">
        <v>1375</v>
      </c>
      <c r="G593" s="3">
        <v>94.26</v>
      </c>
      <c r="H593" s="3">
        <v>10.1</v>
      </c>
      <c r="I593" s="3">
        <v>1.6133</v>
      </c>
      <c r="J593" s="3">
        <v>2.3952</v>
      </c>
      <c r="K593" s="3" t="s">
        <v>1358</v>
      </c>
      <c r="L593" s="3">
        <v>838</v>
      </c>
      <c r="M593" s="3" t="s">
        <v>1381</v>
      </c>
      <c r="N593" s="3" t="s">
        <v>1468</v>
      </c>
      <c r="O593" s="9"/>
      <c r="P593" s="3">
        <v>48</v>
      </c>
      <c r="Q593" s="13">
        <v>14.82</v>
      </c>
    </row>
    <row r="594" spans="1:17" hidden="1">
      <c r="A594" s="10" t="s">
        <v>2458</v>
      </c>
      <c r="B594" s="8" t="s">
        <v>339</v>
      </c>
      <c r="C594" s="8" t="s">
        <v>38</v>
      </c>
      <c r="D594" s="2" t="s">
        <v>10</v>
      </c>
      <c r="E594" s="8" t="s">
        <v>1400</v>
      </c>
      <c r="F594" s="8" t="s">
        <v>1390</v>
      </c>
      <c r="G594" s="2">
        <v>76.33</v>
      </c>
      <c r="H594" s="2">
        <v>9.18</v>
      </c>
      <c r="I594" s="2">
        <v>1.4489000000000001</v>
      </c>
      <c r="J594" s="2">
        <v>1.9059999999999999</v>
      </c>
      <c r="K594" s="2" t="s">
        <v>1385</v>
      </c>
      <c r="L594" s="2">
        <v>608</v>
      </c>
      <c r="M594" s="2" t="s">
        <v>1426</v>
      </c>
      <c r="N594" s="2" t="s">
        <v>1733</v>
      </c>
      <c r="O594" s="8"/>
      <c r="P594" s="2">
        <v>48</v>
      </c>
      <c r="Q594" s="12">
        <v>0</v>
      </c>
    </row>
    <row r="595" spans="1:17">
      <c r="A595" s="11" t="s">
        <v>2459</v>
      </c>
      <c r="B595" s="9" t="s">
        <v>99</v>
      </c>
      <c r="C595" s="9" t="s">
        <v>38</v>
      </c>
      <c r="D595" s="3" t="s">
        <v>23</v>
      </c>
      <c r="E595" s="9" t="s">
        <v>1380</v>
      </c>
      <c r="F595" s="9" t="s">
        <v>1375</v>
      </c>
      <c r="G595" s="3">
        <v>14.36</v>
      </c>
      <c r="H595" s="3">
        <v>9.2200000000000006</v>
      </c>
      <c r="I595" s="3">
        <v>0.1003</v>
      </c>
      <c r="J595" s="3">
        <v>0.2326</v>
      </c>
      <c r="K595" s="3" t="s">
        <v>1358</v>
      </c>
      <c r="L595" s="3">
        <v>611</v>
      </c>
      <c r="M595" s="3" t="s">
        <v>1426</v>
      </c>
      <c r="N595" s="3" t="s">
        <v>1420</v>
      </c>
      <c r="O595" s="9"/>
      <c r="P595" s="3">
        <v>84</v>
      </c>
      <c r="Q595" s="13">
        <v>4.4400000000000004</v>
      </c>
    </row>
    <row r="596" spans="1:17">
      <c r="A596" s="10" t="s">
        <v>2460</v>
      </c>
      <c r="B596" s="8" t="s">
        <v>440</v>
      </c>
      <c r="C596" s="8" t="s">
        <v>16</v>
      </c>
      <c r="D596" s="2" t="s">
        <v>23</v>
      </c>
      <c r="E596" s="8" t="s">
        <v>1380</v>
      </c>
      <c r="F596" s="8" t="s">
        <v>1384</v>
      </c>
      <c r="G596" s="2">
        <v>98.3</v>
      </c>
      <c r="H596" s="2">
        <v>10.66</v>
      </c>
      <c r="I596" s="2">
        <v>1.2714000000000001</v>
      </c>
      <c r="J596" s="2">
        <v>1.0964</v>
      </c>
      <c r="K596" s="2" t="s">
        <v>1376</v>
      </c>
      <c r="L596" s="2">
        <v>871</v>
      </c>
      <c r="M596" s="2" t="s">
        <v>1403</v>
      </c>
      <c r="N596" s="2" t="s">
        <v>1058</v>
      </c>
      <c r="O596" s="8" t="s">
        <v>2461</v>
      </c>
      <c r="P596" s="2">
        <v>180</v>
      </c>
      <c r="Q596" s="12">
        <v>53.7</v>
      </c>
    </row>
    <row r="597" spans="1:17" hidden="1">
      <c r="A597" s="11" t="s">
        <v>2462</v>
      </c>
      <c r="B597" s="9" t="s">
        <v>584</v>
      </c>
      <c r="C597" s="9" t="s">
        <v>41</v>
      </c>
      <c r="D597" s="3" t="s">
        <v>23</v>
      </c>
      <c r="E597" s="9" t="s">
        <v>1374</v>
      </c>
      <c r="F597" s="9" t="s">
        <v>1390</v>
      </c>
      <c r="G597" s="3">
        <v>41.11</v>
      </c>
      <c r="H597" s="3">
        <v>17.809999999999999</v>
      </c>
      <c r="I597" s="3">
        <v>0.3085</v>
      </c>
      <c r="J597" s="3">
        <v>0.65639999999999998</v>
      </c>
      <c r="K597" s="3" t="s">
        <v>1395</v>
      </c>
      <c r="L597" s="3">
        <v>835</v>
      </c>
      <c r="M597" s="3" t="s">
        <v>1396</v>
      </c>
      <c r="N597" s="3" t="s">
        <v>2463</v>
      </c>
      <c r="O597" s="9" t="s">
        <v>1929</v>
      </c>
      <c r="P597" s="3">
        <v>180</v>
      </c>
      <c r="Q597" s="13">
        <v>25.07</v>
      </c>
    </row>
    <row r="598" spans="1:17" hidden="1">
      <c r="A598" s="10" t="s">
        <v>2464</v>
      </c>
      <c r="B598" s="8" t="s">
        <v>912</v>
      </c>
      <c r="C598" s="8" t="s">
        <v>32</v>
      </c>
      <c r="D598" s="2" t="s">
        <v>44</v>
      </c>
      <c r="E598" s="8" t="s">
        <v>1400</v>
      </c>
      <c r="F598" s="8" t="s">
        <v>1375</v>
      </c>
      <c r="G598" s="2">
        <v>37.99</v>
      </c>
      <c r="H598" s="2">
        <v>9.69</v>
      </c>
      <c r="I598" s="2">
        <v>0.1991</v>
      </c>
      <c r="J598" s="2">
        <v>0.4955</v>
      </c>
      <c r="K598" s="2" t="s">
        <v>1395</v>
      </c>
      <c r="L598" s="2">
        <v>868</v>
      </c>
      <c r="M598" s="2" t="s">
        <v>1377</v>
      </c>
      <c r="N598" s="2" t="s">
        <v>2465</v>
      </c>
      <c r="O598" s="8" t="s">
        <v>739</v>
      </c>
      <c r="P598" s="2">
        <v>120</v>
      </c>
      <c r="Q598" s="12">
        <v>29.43</v>
      </c>
    </row>
    <row r="599" spans="1:17" hidden="1">
      <c r="A599" s="11" t="s">
        <v>2466</v>
      </c>
      <c r="B599" s="9" t="s">
        <v>1269</v>
      </c>
      <c r="C599" s="9" t="s">
        <v>20</v>
      </c>
      <c r="D599" s="3" t="s">
        <v>44</v>
      </c>
      <c r="E599" s="9" t="s">
        <v>1408</v>
      </c>
      <c r="F599" s="9" t="s">
        <v>1375</v>
      </c>
      <c r="G599" s="3">
        <v>40.520000000000003</v>
      </c>
      <c r="H599" s="3">
        <v>11.59</v>
      </c>
      <c r="I599" s="3">
        <v>0.32700000000000001</v>
      </c>
      <c r="J599" s="3">
        <v>1.3379000000000001</v>
      </c>
      <c r="K599" s="3" t="s">
        <v>1376</v>
      </c>
      <c r="L599" s="3">
        <v>845</v>
      </c>
      <c r="M599" s="3" t="s">
        <v>1396</v>
      </c>
      <c r="N599" s="3" t="s">
        <v>1463</v>
      </c>
      <c r="O599" s="9" t="s">
        <v>2467</v>
      </c>
      <c r="P599" s="3">
        <v>36</v>
      </c>
      <c r="Q599" s="13">
        <v>34.950000000000003</v>
      </c>
    </row>
    <row r="600" spans="1:17" hidden="1">
      <c r="A600" s="10" t="s">
        <v>2468</v>
      </c>
      <c r="B600" s="8" t="s">
        <v>155</v>
      </c>
      <c r="C600" s="8" t="s">
        <v>28</v>
      </c>
      <c r="D600" s="2" t="s">
        <v>44</v>
      </c>
      <c r="E600" s="8" t="s">
        <v>1400</v>
      </c>
      <c r="F600" s="8" t="s">
        <v>1390</v>
      </c>
      <c r="G600" s="2">
        <v>87.34</v>
      </c>
      <c r="H600" s="2">
        <v>10.73</v>
      </c>
      <c r="I600" s="2">
        <v>1.5124</v>
      </c>
      <c r="J600" s="2">
        <v>0.88549999999999995</v>
      </c>
      <c r="K600" s="2" t="s">
        <v>1376</v>
      </c>
      <c r="L600" s="2">
        <v>562</v>
      </c>
      <c r="M600" s="2" t="s">
        <v>1396</v>
      </c>
      <c r="N600" s="2" t="s">
        <v>2469</v>
      </c>
      <c r="O600" s="8" t="s">
        <v>2422</v>
      </c>
      <c r="P600" s="2">
        <v>240</v>
      </c>
      <c r="Q600" s="12">
        <v>34.9</v>
      </c>
    </row>
    <row r="601" spans="1:17" hidden="1">
      <c r="A601" s="11" t="s">
        <v>2470</v>
      </c>
      <c r="B601" s="9" t="s">
        <v>320</v>
      </c>
      <c r="C601" s="9" t="s">
        <v>7</v>
      </c>
      <c r="D601" s="3" t="s">
        <v>10</v>
      </c>
      <c r="E601" s="9" t="s">
        <v>1389</v>
      </c>
      <c r="F601" s="9" t="s">
        <v>1390</v>
      </c>
      <c r="G601" s="3">
        <v>71.400000000000006</v>
      </c>
      <c r="H601" s="3">
        <v>7.77</v>
      </c>
      <c r="I601" s="3">
        <v>0.59119999999999995</v>
      </c>
      <c r="J601" s="3">
        <v>0.58699999999999997</v>
      </c>
      <c r="K601" s="3" t="s">
        <v>1412</v>
      </c>
      <c r="L601" s="3">
        <v>849</v>
      </c>
      <c r="M601" s="3" t="s">
        <v>1396</v>
      </c>
      <c r="N601" s="3" t="s">
        <v>1820</v>
      </c>
      <c r="O601" s="9" t="s">
        <v>2471</v>
      </c>
      <c r="P601" s="3">
        <v>240</v>
      </c>
      <c r="Q601" s="13">
        <v>27.41</v>
      </c>
    </row>
    <row r="602" spans="1:17">
      <c r="A602" s="10" t="s">
        <v>2472</v>
      </c>
      <c r="B602" s="8" t="s">
        <v>549</v>
      </c>
      <c r="C602" s="8" t="s">
        <v>24</v>
      </c>
      <c r="D602" s="2" t="s">
        <v>31</v>
      </c>
      <c r="E602" s="8" t="s">
        <v>1380</v>
      </c>
      <c r="F602" s="8" t="s">
        <v>1390</v>
      </c>
      <c r="G602" s="2">
        <v>58.98</v>
      </c>
      <c r="H602" s="2">
        <v>15.84</v>
      </c>
      <c r="I602" s="2">
        <v>0.67830000000000001</v>
      </c>
      <c r="J602" s="2">
        <v>0.8135</v>
      </c>
      <c r="K602" s="2" t="s">
        <v>1385</v>
      </c>
      <c r="L602" s="2">
        <v>778</v>
      </c>
      <c r="M602" s="2" t="s">
        <v>1381</v>
      </c>
      <c r="N602" s="2" t="s">
        <v>2473</v>
      </c>
      <c r="O602" s="8"/>
      <c r="P602" s="2">
        <v>240</v>
      </c>
      <c r="Q602" s="12">
        <v>0</v>
      </c>
    </row>
    <row r="603" spans="1:17" hidden="1">
      <c r="A603" s="11" t="s">
        <v>2474</v>
      </c>
      <c r="B603" s="9" t="s">
        <v>1305</v>
      </c>
      <c r="C603" s="9" t="s">
        <v>32</v>
      </c>
      <c r="D603" s="3" t="s">
        <v>31</v>
      </c>
      <c r="E603" s="9" t="s">
        <v>1374</v>
      </c>
      <c r="F603" s="9" t="s">
        <v>1390</v>
      </c>
      <c r="G603" s="3">
        <v>44.55</v>
      </c>
      <c r="H603" s="3">
        <v>10.44</v>
      </c>
      <c r="I603" s="3">
        <v>0.31780000000000003</v>
      </c>
      <c r="J603" s="3">
        <v>1.1393</v>
      </c>
      <c r="K603" s="3" t="s">
        <v>1385</v>
      </c>
      <c r="L603" s="3">
        <v>878</v>
      </c>
      <c r="M603" s="3" t="s">
        <v>1403</v>
      </c>
      <c r="N603" s="3" t="s">
        <v>1537</v>
      </c>
      <c r="O603" s="9" t="s">
        <v>2185</v>
      </c>
      <c r="P603" s="3">
        <v>48</v>
      </c>
      <c r="Q603" s="13">
        <v>0</v>
      </c>
    </row>
    <row r="604" spans="1:17" hidden="1">
      <c r="A604" s="10" t="s">
        <v>2475</v>
      </c>
      <c r="B604" s="8" t="s">
        <v>516</v>
      </c>
      <c r="C604" s="8" t="s">
        <v>7</v>
      </c>
      <c r="D604" s="2" t="s">
        <v>1360</v>
      </c>
      <c r="E604" s="8" t="s">
        <v>1389</v>
      </c>
      <c r="F604" s="8" t="s">
        <v>1375</v>
      </c>
      <c r="G604" s="2">
        <v>57.36</v>
      </c>
      <c r="H604" s="2">
        <v>16.59</v>
      </c>
      <c r="I604" s="2">
        <v>0.4173</v>
      </c>
      <c r="J604" s="2">
        <v>0.82350000000000001</v>
      </c>
      <c r="K604" s="2" t="s">
        <v>1358</v>
      </c>
      <c r="L604" s="2">
        <v>775</v>
      </c>
      <c r="M604" s="2" t="s">
        <v>1426</v>
      </c>
      <c r="N604" s="2" t="s">
        <v>270</v>
      </c>
      <c r="O604" s="8"/>
      <c r="P604" s="2">
        <v>240</v>
      </c>
      <c r="Q604" s="12">
        <v>5.76</v>
      </c>
    </row>
    <row r="605" spans="1:17" hidden="1">
      <c r="A605" s="11" t="s">
        <v>2476</v>
      </c>
      <c r="B605" s="9" t="s">
        <v>461</v>
      </c>
      <c r="C605" s="9" t="s">
        <v>35</v>
      </c>
      <c r="D605" s="3" t="s">
        <v>10</v>
      </c>
      <c r="E605" s="9" t="s">
        <v>1389</v>
      </c>
      <c r="F605" s="9" t="s">
        <v>1375</v>
      </c>
      <c r="G605" s="3">
        <v>91.6</v>
      </c>
      <c r="H605" s="3">
        <v>14.9</v>
      </c>
      <c r="I605" s="3">
        <v>0.61499999999999999</v>
      </c>
      <c r="J605" s="3">
        <v>1.2758</v>
      </c>
      <c r="K605" s="3" t="s">
        <v>1412</v>
      </c>
      <c r="L605" s="3">
        <v>608</v>
      </c>
      <c r="M605" s="3" t="s">
        <v>1403</v>
      </c>
      <c r="N605" s="3" t="s">
        <v>1804</v>
      </c>
      <c r="O605" s="9" t="s">
        <v>726</v>
      </c>
      <c r="P605" s="3">
        <v>180</v>
      </c>
      <c r="Q605" s="13">
        <v>45.67</v>
      </c>
    </row>
    <row r="606" spans="1:17" hidden="1">
      <c r="A606" s="10" t="s">
        <v>2477</v>
      </c>
      <c r="B606" s="8" t="s">
        <v>838</v>
      </c>
      <c r="C606" s="8" t="s">
        <v>28</v>
      </c>
      <c r="D606" s="2" t="s">
        <v>31</v>
      </c>
      <c r="E606" s="8" t="s">
        <v>1411</v>
      </c>
      <c r="F606" s="8" t="s">
        <v>1384</v>
      </c>
      <c r="G606" s="2">
        <v>67.11</v>
      </c>
      <c r="H606" s="2">
        <v>13.99</v>
      </c>
      <c r="I606" s="2">
        <v>1.0226999999999999</v>
      </c>
      <c r="J606" s="2">
        <v>1.8334999999999999</v>
      </c>
      <c r="K606" s="2" t="s">
        <v>1395</v>
      </c>
      <c r="L606" s="2">
        <v>601</v>
      </c>
      <c r="M606" s="2" t="s">
        <v>1396</v>
      </c>
      <c r="N606" s="2" t="s">
        <v>1540</v>
      </c>
      <c r="O606" s="8" t="s">
        <v>2108</v>
      </c>
      <c r="P606" s="2">
        <v>48</v>
      </c>
      <c r="Q606" s="12">
        <v>22.24</v>
      </c>
    </row>
    <row r="607" spans="1:17" hidden="1">
      <c r="A607" s="11" t="s">
        <v>2478</v>
      </c>
      <c r="B607" s="9" t="s">
        <v>1351</v>
      </c>
      <c r="C607" s="9" t="s">
        <v>32</v>
      </c>
      <c r="D607" s="3" t="s">
        <v>10</v>
      </c>
      <c r="E607" s="9" t="s">
        <v>1411</v>
      </c>
      <c r="F607" s="9" t="s">
        <v>1375</v>
      </c>
      <c r="G607" s="3">
        <v>80.37</v>
      </c>
      <c r="H607" s="3">
        <v>16.559999999999999</v>
      </c>
      <c r="I607" s="3">
        <v>1.0709</v>
      </c>
      <c r="J607" s="3">
        <v>2.3008000000000002</v>
      </c>
      <c r="K607" s="3" t="s">
        <v>1395</v>
      </c>
      <c r="L607" s="3">
        <v>881</v>
      </c>
      <c r="M607" s="3" t="s">
        <v>1377</v>
      </c>
      <c r="N607" s="3" t="s">
        <v>2479</v>
      </c>
      <c r="O607" s="9" t="s">
        <v>2480</v>
      </c>
      <c r="P607" s="3">
        <v>48</v>
      </c>
      <c r="Q607" s="13">
        <v>14.77</v>
      </c>
    </row>
    <row r="608" spans="1:17" hidden="1">
      <c r="A608" s="10" t="s">
        <v>2481</v>
      </c>
      <c r="B608" s="8" t="s">
        <v>1075</v>
      </c>
      <c r="C608" s="8" t="s">
        <v>32</v>
      </c>
      <c r="D608" s="2" t="s">
        <v>44</v>
      </c>
      <c r="E608" s="8" t="s">
        <v>1411</v>
      </c>
      <c r="F608" s="8" t="s">
        <v>1375</v>
      </c>
      <c r="G608" s="2">
        <v>30.61</v>
      </c>
      <c r="H608" s="2">
        <v>14.35</v>
      </c>
      <c r="I608" s="2">
        <v>0.58850000000000002</v>
      </c>
      <c r="J608" s="2">
        <v>1.4746999999999999</v>
      </c>
      <c r="K608" s="2" t="s">
        <v>1412</v>
      </c>
      <c r="L608" s="2">
        <v>745</v>
      </c>
      <c r="M608" s="2" t="s">
        <v>1396</v>
      </c>
      <c r="N608" s="2" t="s">
        <v>1550</v>
      </c>
      <c r="O608" s="8" t="s">
        <v>2143</v>
      </c>
      <c r="P608" s="2">
        <v>24</v>
      </c>
      <c r="Q608" s="12">
        <v>24.27</v>
      </c>
    </row>
    <row r="609" spans="1:17">
      <c r="A609" s="11" t="s">
        <v>2482</v>
      </c>
      <c r="B609" s="9" t="s">
        <v>116</v>
      </c>
      <c r="C609" s="9" t="s">
        <v>28</v>
      </c>
      <c r="D609" s="3" t="s">
        <v>31</v>
      </c>
      <c r="E609" s="9" t="s">
        <v>1380</v>
      </c>
      <c r="F609" s="9" t="s">
        <v>1375</v>
      </c>
      <c r="G609" s="3">
        <v>24.33</v>
      </c>
      <c r="H609" s="3">
        <v>12.91</v>
      </c>
      <c r="I609" s="3">
        <v>0.47139999999999999</v>
      </c>
      <c r="J609" s="3">
        <v>0.65159999999999996</v>
      </c>
      <c r="K609" s="3" t="s">
        <v>1376</v>
      </c>
      <c r="L609" s="3">
        <v>580</v>
      </c>
      <c r="M609" s="3" t="s">
        <v>1377</v>
      </c>
      <c r="N609" s="3" t="s">
        <v>2483</v>
      </c>
      <c r="O609" s="9" t="s">
        <v>2484</v>
      </c>
      <c r="P609" s="3">
        <v>48</v>
      </c>
      <c r="Q609" s="13">
        <v>7.46</v>
      </c>
    </row>
    <row r="610" spans="1:17" hidden="1">
      <c r="A610" s="10" t="s">
        <v>2485</v>
      </c>
      <c r="B610" s="8" t="s">
        <v>905</v>
      </c>
      <c r="C610" s="8" t="s">
        <v>28</v>
      </c>
      <c r="D610" s="2" t="s">
        <v>23</v>
      </c>
      <c r="E610" s="8" t="s">
        <v>1400</v>
      </c>
      <c r="F610" s="8" t="s">
        <v>1384</v>
      </c>
      <c r="G610" s="2">
        <v>10.97</v>
      </c>
      <c r="H610" s="2">
        <v>15.61</v>
      </c>
      <c r="I610" s="2">
        <v>7.9500000000000001E-2</v>
      </c>
      <c r="J610" s="2">
        <v>0.18110000000000001</v>
      </c>
      <c r="K610" s="2" t="s">
        <v>1376</v>
      </c>
      <c r="L610" s="2">
        <v>830</v>
      </c>
      <c r="M610" s="2" t="s">
        <v>1396</v>
      </c>
      <c r="N610" s="2" t="s">
        <v>2486</v>
      </c>
      <c r="O610" s="8" t="s">
        <v>1612</v>
      </c>
      <c r="P610" s="2">
        <v>120</v>
      </c>
      <c r="Q610" s="12">
        <v>1.1200000000000001</v>
      </c>
    </row>
    <row r="611" spans="1:17" hidden="1">
      <c r="A611" s="11" t="s">
        <v>2487</v>
      </c>
      <c r="B611" s="9" t="s">
        <v>1199</v>
      </c>
      <c r="C611" s="9" t="s">
        <v>28</v>
      </c>
      <c r="D611" s="3" t="s">
        <v>31</v>
      </c>
      <c r="E611" s="9" t="s">
        <v>1374</v>
      </c>
      <c r="F611" s="9" t="s">
        <v>1390</v>
      </c>
      <c r="G611" s="3">
        <v>9.66</v>
      </c>
      <c r="H611" s="3">
        <v>10.91</v>
      </c>
      <c r="I611" s="3">
        <v>6.2799999999999995E-2</v>
      </c>
      <c r="J611" s="3">
        <v>0.44979999999999998</v>
      </c>
      <c r="K611" s="3" t="s">
        <v>1385</v>
      </c>
      <c r="L611" s="3">
        <v>779</v>
      </c>
      <c r="M611" s="3" t="s">
        <v>1403</v>
      </c>
      <c r="N611" s="3" t="s">
        <v>1095</v>
      </c>
      <c r="O611" s="9" t="s">
        <v>2488</v>
      </c>
      <c r="P611" s="3">
        <v>24</v>
      </c>
      <c r="Q611" s="13">
        <v>0</v>
      </c>
    </row>
    <row r="612" spans="1:17">
      <c r="A612" s="10" t="s">
        <v>2489</v>
      </c>
      <c r="B612" s="8" t="s">
        <v>1263</v>
      </c>
      <c r="C612" s="8" t="s">
        <v>32</v>
      </c>
      <c r="D612" s="2" t="s">
        <v>44</v>
      </c>
      <c r="E612" s="8" t="s">
        <v>1380</v>
      </c>
      <c r="F612" s="8" t="s">
        <v>1375</v>
      </c>
      <c r="G612" s="2">
        <v>59.74</v>
      </c>
      <c r="H612" s="2">
        <v>13.29</v>
      </c>
      <c r="I612" s="2">
        <v>1.0441</v>
      </c>
      <c r="J612" s="2">
        <v>1.3682000000000001</v>
      </c>
      <c r="K612" s="2" t="s">
        <v>1395</v>
      </c>
      <c r="L612" s="2">
        <v>818</v>
      </c>
      <c r="M612" s="2" t="s">
        <v>1396</v>
      </c>
      <c r="N612" s="2" t="s">
        <v>2311</v>
      </c>
      <c r="O612" s="8" t="s">
        <v>1221</v>
      </c>
      <c r="P612" s="2">
        <v>60</v>
      </c>
      <c r="Q612" s="12">
        <v>49.26</v>
      </c>
    </row>
    <row r="613" spans="1:17" hidden="1">
      <c r="A613" s="11" t="s">
        <v>2490</v>
      </c>
      <c r="B613" s="9" t="s">
        <v>795</v>
      </c>
      <c r="C613" s="9" t="s">
        <v>12</v>
      </c>
      <c r="D613" s="3" t="s">
        <v>44</v>
      </c>
      <c r="E613" s="9" t="s">
        <v>1411</v>
      </c>
      <c r="F613" s="9" t="s">
        <v>1384</v>
      </c>
      <c r="G613" s="3">
        <v>69.209999999999994</v>
      </c>
      <c r="H613" s="3">
        <v>16.87</v>
      </c>
      <c r="I613" s="3">
        <v>1.0364</v>
      </c>
      <c r="J613" s="3">
        <v>1.0588</v>
      </c>
      <c r="K613" s="3" t="s">
        <v>1376</v>
      </c>
      <c r="L613" s="3">
        <v>580</v>
      </c>
      <c r="M613" s="3" t="s">
        <v>1426</v>
      </c>
      <c r="N613" s="3" t="s">
        <v>2491</v>
      </c>
      <c r="O613" s="9"/>
      <c r="P613" s="3">
        <v>180</v>
      </c>
      <c r="Q613" s="13">
        <v>24.95</v>
      </c>
    </row>
    <row r="614" spans="1:17" hidden="1">
      <c r="A614" s="10" t="s">
        <v>2492</v>
      </c>
      <c r="B614" s="8" t="s">
        <v>669</v>
      </c>
      <c r="C614" s="8" t="s">
        <v>20</v>
      </c>
      <c r="D614" s="2" t="s">
        <v>31</v>
      </c>
      <c r="E614" s="8" t="s">
        <v>1374</v>
      </c>
      <c r="F614" s="8" t="s">
        <v>1375</v>
      </c>
      <c r="G614" s="2">
        <v>21.84</v>
      </c>
      <c r="H614" s="2">
        <v>15.24</v>
      </c>
      <c r="I614" s="2">
        <v>0.12130000000000001</v>
      </c>
      <c r="J614" s="2">
        <v>1.9737</v>
      </c>
      <c r="K614" s="2" t="s">
        <v>1358</v>
      </c>
      <c r="L614" s="2">
        <v>716</v>
      </c>
      <c r="M614" s="2" t="s">
        <v>1396</v>
      </c>
      <c r="N614" s="2" t="s">
        <v>1102</v>
      </c>
      <c r="O614" s="8" t="s">
        <v>2493</v>
      </c>
      <c r="P614" s="2">
        <v>12</v>
      </c>
      <c r="Q614" s="12">
        <v>20.72</v>
      </c>
    </row>
    <row r="615" spans="1:17" hidden="1">
      <c r="A615" s="11" t="s">
        <v>2494</v>
      </c>
      <c r="B615" s="9" t="s">
        <v>486</v>
      </c>
      <c r="C615" s="9" t="s">
        <v>28</v>
      </c>
      <c r="D615" s="3" t="s">
        <v>31</v>
      </c>
      <c r="E615" s="9" t="s">
        <v>1411</v>
      </c>
      <c r="F615" s="9" t="s">
        <v>1384</v>
      </c>
      <c r="G615" s="3">
        <v>72.150000000000006</v>
      </c>
      <c r="H615" s="3">
        <v>8.85</v>
      </c>
      <c r="I615" s="3">
        <v>1.0581</v>
      </c>
      <c r="J615" s="3">
        <v>0.64219999999999999</v>
      </c>
      <c r="K615" s="3" t="s">
        <v>1358</v>
      </c>
      <c r="L615" s="3">
        <v>704</v>
      </c>
      <c r="M615" s="3" t="s">
        <v>1426</v>
      </c>
      <c r="N615" s="3" t="s">
        <v>647</v>
      </c>
      <c r="O615" s="9"/>
      <c r="P615" s="3">
        <v>240</v>
      </c>
      <c r="Q615" s="13">
        <v>62.14</v>
      </c>
    </row>
    <row r="616" spans="1:17">
      <c r="A616" s="10" t="s">
        <v>2495</v>
      </c>
      <c r="B616" s="8" t="s">
        <v>633</v>
      </c>
      <c r="C616" s="8" t="s">
        <v>20</v>
      </c>
      <c r="D616" s="2" t="s">
        <v>31</v>
      </c>
      <c r="E616" s="8" t="s">
        <v>1380</v>
      </c>
      <c r="F616" s="8" t="s">
        <v>1384</v>
      </c>
      <c r="G616" s="2">
        <v>4.1100000000000003</v>
      </c>
      <c r="H616" s="2">
        <v>10.27</v>
      </c>
      <c r="I616" s="2">
        <v>3.2099999999999997E-2</v>
      </c>
      <c r="J616" s="2">
        <v>4.48E-2</v>
      </c>
      <c r="K616" s="2" t="s">
        <v>1376</v>
      </c>
      <c r="L616" s="2">
        <v>887</v>
      </c>
      <c r="M616" s="2" t="s">
        <v>1377</v>
      </c>
      <c r="N616" s="2" t="s">
        <v>2496</v>
      </c>
      <c r="O616" s="8" t="s">
        <v>2307</v>
      </c>
      <c r="P616" s="2">
        <v>180</v>
      </c>
      <c r="Q616" s="12">
        <v>0.88</v>
      </c>
    </row>
    <row r="617" spans="1:17" hidden="1">
      <c r="A617" s="11" t="s">
        <v>2497</v>
      </c>
      <c r="B617" s="9" t="s">
        <v>674</v>
      </c>
      <c r="C617" s="9" t="s">
        <v>28</v>
      </c>
      <c r="D617" s="3" t="s">
        <v>23</v>
      </c>
      <c r="E617" s="9" t="s">
        <v>1374</v>
      </c>
      <c r="F617" s="9" t="s">
        <v>1384</v>
      </c>
      <c r="G617" s="3">
        <v>1.74</v>
      </c>
      <c r="H617" s="3">
        <v>18</v>
      </c>
      <c r="I617" s="3">
        <v>1.9599999999999999E-2</v>
      </c>
      <c r="J617" s="3">
        <v>2.8000000000000001E-2</v>
      </c>
      <c r="K617" s="3" t="s">
        <v>1412</v>
      </c>
      <c r="L617" s="3">
        <v>643</v>
      </c>
      <c r="M617" s="3" t="s">
        <v>1386</v>
      </c>
      <c r="N617" s="3" t="s">
        <v>1520</v>
      </c>
      <c r="O617" s="9"/>
      <c r="P617" s="3">
        <v>180</v>
      </c>
      <c r="Q617" s="13">
        <v>1.48</v>
      </c>
    </row>
    <row r="618" spans="1:17" hidden="1">
      <c r="A618" s="10" t="s">
        <v>2498</v>
      </c>
      <c r="B618" s="8" t="s">
        <v>1334</v>
      </c>
      <c r="C618" s="8" t="s">
        <v>24</v>
      </c>
      <c r="D618" s="2" t="s">
        <v>1360</v>
      </c>
      <c r="E618" s="8" t="s">
        <v>1374</v>
      </c>
      <c r="F618" s="8" t="s">
        <v>1384</v>
      </c>
      <c r="G618" s="2">
        <v>42.37</v>
      </c>
      <c r="H618" s="2">
        <v>14.45</v>
      </c>
      <c r="I618" s="2">
        <v>0.66400000000000003</v>
      </c>
      <c r="J618" s="2">
        <v>0.80459999999999998</v>
      </c>
      <c r="K618" s="2" t="s">
        <v>1412</v>
      </c>
      <c r="L618" s="2">
        <v>556</v>
      </c>
      <c r="M618" s="2" t="s">
        <v>1396</v>
      </c>
      <c r="N618" s="2" t="s">
        <v>2141</v>
      </c>
      <c r="O618" s="8" t="s">
        <v>1017</v>
      </c>
      <c r="P618" s="2">
        <v>84</v>
      </c>
      <c r="Q618" s="12">
        <v>32.020000000000003</v>
      </c>
    </row>
    <row r="619" spans="1:17" hidden="1">
      <c r="A619" s="11" t="s">
        <v>2499</v>
      </c>
      <c r="B619" s="9" t="s">
        <v>294</v>
      </c>
      <c r="C619" s="9" t="s">
        <v>28</v>
      </c>
      <c r="D619" s="3" t="s">
        <v>23</v>
      </c>
      <c r="E619" s="9" t="s">
        <v>1408</v>
      </c>
      <c r="F619" s="9" t="s">
        <v>1390</v>
      </c>
      <c r="G619" s="3">
        <v>39.68</v>
      </c>
      <c r="H619" s="3">
        <v>14</v>
      </c>
      <c r="I619" s="3">
        <v>0.74990000000000001</v>
      </c>
      <c r="J619" s="3">
        <v>1.0843</v>
      </c>
      <c r="K619" s="3" t="s">
        <v>1376</v>
      </c>
      <c r="L619" s="3">
        <v>666</v>
      </c>
      <c r="M619" s="3" t="s">
        <v>1381</v>
      </c>
      <c r="N619" s="3" t="s">
        <v>2375</v>
      </c>
      <c r="O619" s="9"/>
      <c r="P619" s="3">
        <v>48</v>
      </c>
      <c r="Q619" s="13">
        <v>19.309999999999999</v>
      </c>
    </row>
    <row r="620" spans="1:17" hidden="1">
      <c r="A620" s="10" t="s">
        <v>2500</v>
      </c>
      <c r="B620" s="8" t="s">
        <v>825</v>
      </c>
      <c r="C620" s="8" t="s">
        <v>35</v>
      </c>
      <c r="D620" s="2" t="s">
        <v>10</v>
      </c>
      <c r="E620" s="8" t="s">
        <v>1408</v>
      </c>
      <c r="F620" s="8" t="s">
        <v>1375</v>
      </c>
      <c r="G620" s="2">
        <v>2.77</v>
      </c>
      <c r="H620" s="2">
        <v>18.12</v>
      </c>
      <c r="I620" s="2">
        <v>1.6500000000000001E-2</v>
      </c>
      <c r="J620" s="2">
        <v>5.0099999999999999E-2</v>
      </c>
      <c r="K620" s="2" t="s">
        <v>1376</v>
      </c>
      <c r="L620" s="2">
        <v>891</v>
      </c>
      <c r="M620" s="2" t="s">
        <v>1403</v>
      </c>
      <c r="N620" s="2" t="s">
        <v>2501</v>
      </c>
      <c r="O620" s="8" t="s">
        <v>1230</v>
      </c>
      <c r="P620" s="2">
        <v>120</v>
      </c>
      <c r="Q620" s="12">
        <v>1.02</v>
      </c>
    </row>
    <row r="621" spans="1:17" hidden="1">
      <c r="A621" s="11" t="s">
        <v>2502</v>
      </c>
      <c r="B621" s="9" t="s">
        <v>510</v>
      </c>
      <c r="C621" s="9" t="s">
        <v>7</v>
      </c>
      <c r="D621" s="3" t="s">
        <v>1360</v>
      </c>
      <c r="E621" s="9" t="s">
        <v>1374</v>
      </c>
      <c r="F621" s="9" t="s">
        <v>1390</v>
      </c>
      <c r="G621" s="3">
        <v>26.16</v>
      </c>
      <c r="H621" s="3">
        <v>13.34</v>
      </c>
      <c r="I621" s="3">
        <v>0.1467</v>
      </c>
      <c r="J621" s="3">
        <v>0.33689999999999998</v>
      </c>
      <c r="K621" s="3" t="s">
        <v>1395</v>
      </c>
      <c r="L621" s="3">
        <v>606</v>
      </c>
      <c r="M621" s="3" t="s">
        <v>1377</v>
      </c>
      <c r="N621" s="3" t="s">
        <v>2503</v>
      </c>
      <c r="O621" s="9" t="s">
        <v>652</v>
      </c>
      <c r="P621" s="3">
        <v>180</v>
      </c>
      <c r="Q621" s="13">
        <v>3.68</v>
      </c>
    </row>
    <row r="622" spans="1:17">
      <c r="A622" s="10" t="s">
        <v>2504</v>
      </c>
      <c r="B622" s="8" t="s">
        <v>822</v>
      </c>
      <c r="C622" s="8" t="s">
        <v>38</v>
      </c>
      <c r="D622" s="2" t="s">
        <v>44</v>
      </c>
      <c r="E622" s="8" t="s">
        <v>1380</v>
      </c>
      <c r="F622" s="8" t="s">
        <v>1390</v>
      </c>
      <c r="G622" s="2">
        <v>86.99</v>
      </c>
      <c r="H622" s="2">
        <v>15.93</v>
      </c>
      <c r="I622" s="2">
        <v>1.4632000000000001</v>
      </c>
      <c r="J622" s="2">
        <v>7.8898000000000001</v>
      </c>
      <c r="K622" s="2" t="s">
        <v>1376</v>
      </c>
      <c r="L622" s="2">
        <v>748</v>
      </c>
      <c r="M622" s="2" t="s">
        <v>1403</v>
      </c>
      <c r="N622" s="2" t="s">
        <v>1218</v>
      </c>
      <c r="O622" s="8" t="s">
        <v>1848</v>
      </c>
      <c r="P622" s="2">
        <v>12</v>
      </c>
      <c r="Q622" s="12">
        <v>57.6</v>
      </c>
    </row>
    <row r="623" spans="1:17" hidden="1">
      <c r="A623" s="11" t="s">
        <v>2505</v>
      </c>
      <c r="B623" s="9" t="s">
        <v>420</v>
      </c>
      <c r="C623" s="9" t="s">
        <v>32</v>
      </c>
      <c r="D623" s="3" t="s">
        <v>23</v>
      </c>
      <c r="E623" s="9" t="s">
        <v>1374</v>
      </c>
      <c r="F623" s="9" t="s">
        <v>1375</v>
      </c>
      <c r="G623" s="3">
        <v>18.55</v>
      </c>
      <c r="H623" s="3">
        <v>7.66</v>
      </c>
      <c r="I623" s="3">
        <v>0.21229999999999999</v>
      </c>
      <c r="J623" s="3">
        <v>0.28599999999999998</v>
      </c>
      <c r="K623" s="3" t="s">
        <v>1395</v>
      </c>
      <c r="L623" s="3">
        <v>602</v>
      </c>
      <c r="M623" s="3" t="s">
        <v>1377</v>
      </c>
      <c r="N623" s="3" t="s">
        <v>2506</v>
      </c>
      <c r="O623" s="9" t="s">
        <v>2000</v>
      </c>
      <c r="P623" s="3">
        <v>84</v>
      </c>
      <c r="Q623" s="13">
        <v>3.9</v>
      </c>
    </row>
    <row r="624" spans="1:17" hidden="1">
      <c r="A624" s="10" t="s">
        <v>2507</v>
      </c>
      <c r="B624" s="8" t="s">
        <v>977</v>
      </c>
      <c r="C624" s="8" t="s">
        <v>24</v>
      </c>
      <c r="D624" s="2" t="s">
        <v>31</v>
      </c>
      <c r="E624" s="8" t="s">
        <v>1400</v>
      </c>
      <c r="F624" s="8" t="s">
        <v>1384</v>
      </c>
      <c r="G624" s="2">
        <v>90.69</v>
      </c>
      <c r="H624" s="2">
        <v>9.3000000000000007</v>
      </c>
      <c r="I624" s="2">
        <v>0.58620000000000005</v>
      </c>
      <c r="J624" s="2">
        <v>1.8957999999999999</v>
      </c>
      <c r="K624" s="2" t="s">
        <v>1412</v>
      </c>
      <c r="L624" s="2">
        <v>659</v>
      </c>
      <c r="M624" s="2" t="s">
        <v>1403</v>
      </c>
      <c r="N624" s="2" t="s">
        <v>2437</v>
      </c>
      <c r="O624" s="8" t="s">
        <v>1378</v>
      </c>
      <c r="P624" s="2">
        <v>60</v>
      </c>
      <c r="Q624" s="12">
        <v>84.83</v>
      </c>
    </row>
    <row r="625" spans="1:17" hidden="1">
      <c r="A625" s="11" t="s">
        <v>2508</v>
      </c>
      <c r="B625" s="9" t="s">
        <v>61</v>
      </c>
      <c r="C625" s="9" t="s">
        <v>20</v>
      </c>
      <c r="D625" s="3" t="s">
        <v>10</v>
      </c>
      <c r="E625" s="9" t="s">
        <v>1408</v>
      </c>
      <c r="F625" s="9" t="s">
        <v>1384</v>
      </c>
      <c r="G625" s="3">
        <v>12.22</v>
      </c>
      <c r="H625" s="3">
        <v>8.84</v>
      </c>
      <c r="I625" s="3">
        <v>0.20150000000000001</v>
      </c>
      <c r="J625" s="3">
        <v>0.1087</v>
      </c>
      <c r="K625" s="3" t="s">
        <v>1376</v>
      </c>
      <c r="L625" s="3">
        <v>657</v>
      </c>
      <c r="M625" s="3" t="s">
        <v>1403</v>
      </c>
      <c r="N625" s="3" t="s">
        <v>2509</v>
      </c>
      <c r="O625" s="9" t="s">
        <v>2510</v>
      </c>
      <c r="P625" s="3">
        <v>240</v>
      </c>
      <c r="Q625" s="13">
        <v>8.16</v>
      </c>
    </row>
    <row r="626" spans="1:17" hidden="1">
      <c r="A626" s="10" t="s">
        <v>2511</v>
      </c>
      <c r="B626" s="8" t="s">
        <v>1129</v>
      </c>
      <c r="C626" s="8" t="s">
        <v>12</v>
      </c>
      <c r="D626" s="2" t="s">
        <v>31</v>
      </c>
      <c r="E626" s="8" t="s">
        <v>1389</v>
      </c>
      <c r="F626" s="8" t="s">
        <v>1375</v>
      </c>
      <c r="G626" s="2">
        <v>80.849999999999994</v>
      </c>
      <c r="H626" s="2">
        <v>10.25</v>
      </c>
      <c r="I626" s="2">
        <v>0.4264</v>
      </c>
      <c r="J626" s="2">
        <v>3.7402000000000002</v>
      </c>
      <c r="K626" s="2" t="s">
        <v>1385</v>
      </c>
      <c r="L626" s="2">
        <v>700</v>
      </c>
      <c r="M626" s="2" t="s">
        <v>1386</v>
      </c>
      <c r="N626" s="2" t="s">
        <v>668</v>
      </c>
      <c r="O626" s="8"/>
      <c r="P626" s="2">
        <v>24</v>
      </c>
      <c r="Q626" s="12">
        <v>0</v>
      </c>
    </row>
    <row r="627" spans="1:17" hidden="1">
      <c r="A627" s="11" t="s">
        <v>2512</v>
      </c>
      <c r="B627" s="9" t="s">
        <v>1015</v>
      </c>
      <c r="C627" s="9" t="s">
        <v>38</v>
      </c>
      <c r="D627" s="3" t="s">
        <v>1360</v>
      </c>
      <c r="E627" s="9" t="s">
        <v>1400</v>
      </c>
      <c r="F627" s="9" t="s">
        <v>1390</v>
      </c>
      <c r="G627" s="3">
        <v>35.79</v>
      </c>
      <c r="H627" s="3">
        <v>11.78</v>
      </c>
      <c r="I627" s="3">
        <v>0.58520000000000005</v>
      </c>
      <c r="J627" s="3">
        <v>1.6811</v>
      </c>
      <c r="K627" s="3" t="s">
        <v>1358</v>
      </c>
      <c r="L627" s="3">
        <v>658</v>
      </c>
      <c r="M627" s="3" t="s">
        <v>1377</v>
      </c>
      <c r="N627" s="3" t="s">
        <v>1545</v>
      </c>
      <c r="O627" s="9" t="s">
        <v>1218</v>
      </c>
      <c r="P627" s="3">
        <v>24</v>
      </c>
      <c r="Q627" s="13">
        <v>9.36</v>
      </c>
    </row>
    <row r="628" spans="1:17" hidden="1">
      <c r="A628" s="10" t="s">
        <v>2513</v>
      </c>
      <c r="B628" s="8" t="s">
        <v>1080</v>
      </c>
      <c r="C628" s="8" t="s">
        <v>12</v>
      </c>
      <c r="D628" s="2" t="s">
        <v>1360</v>
      </c>
      <c r="E628" s="8" t="s">
        <v>1374</v>
      </c>
      <c r="F628" s="8" t="s">
        <v>1375</v>
      </c>
      <c r="G628" s="2">
        <v>56.19</v>
      </c>
      <c r="H628" s="2">
        <v>11.04</v>
      </c>
      <c r="I628" s="2">
        <v>0.59189999999999998</v>
      </c>
      <c r="J628" s="2">
        <v>4.9672000000000001</v>
      </c>
      <c r="K628" s="2"/>
      <c r="L628" s="2">
        <v>683</v>
      </c>
      <c r="M628" s="2" t="s">
        <v>1377</v>
      </c>
      <c r="N628" s="2" t="s">
        <v>2401</v>
      </c>
      <c r="O628" s="8" t="s">
        <v>1835</v>
      </c>
      <c r="P628" s="2">
        <v>12</v>
      </c>
      <c r="Q628" s="12">
        <v>0</v>
      </c>
    </row>
    <row r="629" spans="1:17" hidden="1">
      <c r="A629" s="11" t="s">
        <v>2514</v>
      </c>
      <c r="B629" s="9" t="s">
        <v>985</v>
      </c>
      <c r="C629" s="9" t="s">
        <v>28</v>
      </c>
      <c r="D629" s="3" t="s">
        <v>31</v>
      </c>
      <c r="E629" s="9" t="s">
        <v>1400</v>
      </c>
      <c r="F629" s="9" t="s">
        <v>1390</v>
      </c>
      <c r="G629" s="3">
        <v>83.91</v>
      </c>
      <c r="H629" s="3">
        <v>16.98</v>
      </c>
      <c r="I629" s="3">
        <v>0.52680000000000005</v>
      </c>
      <c r="J629" s="3">
        <v>4.1478999999999999</v>
      </c>
      <c r="K629" s="3" t="s">
        <v>1358</v>
      </c>
      <c r="L629" s="3">
        <v>829</v>
      </c>
      <c r="M629" s="3" t="s">
        <v>1403</v>
      </c>
      <c r="N629" s="3" t="s">
        <v>2202</v>
      </c>
      <c r="O629" s="9" t="s">
        <v>2515</v>
      </c>
      <c r="P629" s="3">
        <v>24</v>
      </c>
      <c r="Q629" s="13">
        <v>18.07</v>
      </c>
    </row>
    <row r="630" spans="1:17" hidden="1">
      <c r="A630" s="10" t="s">
        <v>2516</v>
      </c>
      <c r="B630" s="8" t="s">
        <v>1059</v>
      </c>
      <c r="C630" s="8" t="s">
        <v>28</v>
      </c>
      <c r="D630" s="2" t="s">
        <v>10</v>
      </c>
      <c r="E630" s="8" t="s">
        <v>1411</v>
      </c>
      <c r="F630" s="8" t="s">
        <v>1384</v>
      </c>
      <c r="G630" s="2">
        <v>78.83</v>
      </c>
      <c r="H630" s="2">
        <v>10.210000000000001</v>
      </c>
      <c r="I630" s="2">
        <v>1.0291999999999999</v>
      </c>
      <c r="J630" s="2">
        <v>1.0508999999999999</v>
      </c>
      <c r="K630" s="2" t="s">
        <v>1412</v>
      </c>
      <c r="L630" s="2">
        <v>743</v>
      </c>
      <c r="M630" s="2" t="s">
        <v>1396</v>
      </c>
      <c r="N630" s="2" t="s">
        <v>1886</v>
      </c>
      <c r="O630" s="8" t="s">
        <v>2517</v>
      </c>
      <c r="P630" s="2">
        <v>120</v>
      </c>
      <c r="Q630" s="12">
        <v>70.8</v>
      </c>
    </row>
    <row r="631" spans="1:17" hidden="1">
      <c r="A631" s="11" t="s">
        <v>2518</v>
      </c>
      <c r="B631" s="9" t="s">
        <v>1020</v>
      </c>
      <c r="C631" s="9" t="s">
        <v>24</v>
      </c>
      <c r="D631" s="3" t="s">
        <v>44</v>
      </c>
      <c r="E631" s="9" t="s">
        <v>1389</v>
      </c>
      <c r="F631" s="9" t="s">
        <v>1375</v>
      </c>
      <c r="G631" s="3">
        <v>34.65</v>
      </c>
      <c r="H631" s="3">
        <v>8.32</v>
      </c>
      <c r="I631" s="3">
        <v>0.44919999999999999</v>
      </c>
      <c r="J631" s="3">
        <v>1.5722</v>
      </c>
      <c r="K631" s="3" t="s">
        <v>1376</v>
      </c>
      <c r="L631" s="3">
        <v>796</v>
      </c>
      <c r="M631" s="3" t="s">
        <v>1426</v>
      </c>
      <c r="N631" s="3" t="s">
        <v>2404</v>
      </c>
      <c r="O631" s="9"/>
      <c r="P631" s="3">
        <v>24</v>
      </c>
      <c r="Q631" s="13">
        <v>15.45</v>
      </c>
    </row>
    <row r="632" spans="1:17" hidden="1">
      <c r="A632" s="10" t="s">
        <v>2519</v>
      </c>
      <c r="B632" s="8" t="s">
        <v>347</v>
      </c>
      <c r="C632" s="8" t="s">
        <v>12</v>
      </c>
      <c r="D632" s="2" t="s">
        <v>1360</v>
      </c>
      <c r="E632" s="8" t="s">
        <v>1411</v>
      </c>
      <c r="F632" s="8" t="s">
        <v>1390</v>
      </c>
      <c r="G632" s="2">
        <v>60.36</v>
      </c>
      <c r="H632" s="2">
        <v>8.75</v>
      </c>
      <c r="I632" s="2">
        <v>1.1841999999999999</v>
      </c>
      <c r="J632" s="2">
        <v>0.96350000000000002</v>
      </c>
      <c r="K632" s="2" t="s">
        <v>1412</v>
      </c>
      <c r="L632" s="2">
        <v>859</v>
      </c>
      <c r="M632" s="2" t="s">
        <v>1396</v>
      </c>
      <c r="N632" s="2" t="s">
        <v>927</v>
      </c>
      <c r="O632" s="8" t="s">
        <v>941</v>
      </c>
      <c r="P632" s="2">
        <v>84</v>
      </c>
      <c r="Q632" s="12">
        <v>16.93</v>
      </c>
    </row>
    <row r="633" spans="1:17" hidden="1">
      <c r="A633" s="11" t="s">
        <v>2520</v>
      </c>
      <c r="B633" s="9" t="s">
        <v>477</v>
      </c>
      <c r="C633" s="9" t="s">
        <v>24</v>
      </c>
      <c r="D633" s="3" t="s">
        <v>23</v>
      </c>
      <c r="E633" s="9" t="s">
        <v>1411</v>
      </c>
      <c r="F633" s="9" t="s">
        <v>1384</v>
      </c>
      <c r="G633" s="3">
        <v>81.349999999999994</v>
      </c>
      <c r="H633" s="3">
        <v>13.85</v>
      </c>
      <c r="I633" s="3">
        <v>1.2493000000000001</v>
      </c>
      <c r="J633" s="3">
        <v>1.8866000000000001</v>
      </c>
      <c r="K633" s="3" t="s">
        <v>1358</v>
      </c>
      <c r="L633" s="3">
        <v>727</v>
      </c>
      <c r="M633" s="3" t="s">
        <v>1381</v>
      </c>
      <c r="N633" s="3" t="s">
        <v>2521</v>
      </c>
      <c r="O633" s="9"/>
      <c r="P633" s="3">
        <v>60</v>
      </c>
      <c r="Q633" s="13">
        <v>15.08</v>
      </c>
    </row>
    <row r="634" spans="1:17" hidden="1">
      <c r="A634" s="10" t="s">
        <v>2522</v>
      </c>
      <c r="B634" s="8" t="s">
        <v>527</v>
      </c>
      <c r="C634" s="8" t="s">
        <v>32</v>
      </c>
      <c r="D634" s="2" t="s">
        <v>10</v>
      </c>
      <c r="E634" s="8" t="s">
        <v>1374</v>
      </c>
      <c r="F634" s="8" t="s">
        <v>1375</v>
      </c>
      <c r="G634" s="2">
        <v>27.64</v>
      </c>
      <c r="H634" s="2">
        <v>8.26</v>
      </c>
      <c r="I634" s="2">
        <v>0.53159999999999996</v>
      </c>
      <c r="J634" s="2">
        <v>2.4077000000000002</v>
      </c>
      <c r="K634" s="2" t="s">
        <v>1385</v>
      </c>
      <c r="L634" s="2">
        <v>752</v>
      </c>
      <c r="M634" s="2" t="s">
        <v>1377</v>
      </c>
      <c r="N634" s="2" t="s">
        <v>1982</v>
      </c>
      <c r="O634" s="8" t="s">
        <v>2523</v>
      </c>
      <c r="P634" s="2">
        <v>12</v>
      </c>
      <c r="Q634" s="12">
        <v>0</v>
      </c>
    </row>
    <row r="635" spans="1:17" hidden="1">
      <c r="A635" s="11" t="s">
        <v>2524</v>
      </c>
      <c r="B635" s="9" t="s">
        <v>234</v>
      </c>
      <c r="C635" s="9" t="s">
        <v>24</v>
      </c>
      <c r="D635" s="3" t="s">
        <v>1360</v>
      </c>
      <c r="E635" s="9" t="s">
        <v>1411</v>
      </c>
      <c r="F635" s="9" t="s">
        <v>1390</v>
      </c>
      <c r="G635" s="3">
        <v>89.61</v>
      </c>
      <c r="H635" s="3">
        <v>11.17</v>
      </c>
      <c r="I635" s="3">
        <v>0.69689999999999996</v>
      </c>
      <c r="J635" s="3">
        <v>4.1836000000000002</v>
      </c>
      <c r="K635" s="3" t="s">
        <v>1385</v>
      </c>
      <c r="L635" s="3">
        <v>648</v>
      </c>
      <c r="M635" s="3" t="s">
        <v>1377</v>
      </c>
      <c r="N635" s="3" t="s">
        <v>2173</v>
      </c>
      <c r="O635" s="9" t="s">
        <v>1567</v>
      </c>
      <c r="P635" s="3">
        <v>24</v>
      </c>
      <c r="Q635" s="13">
        <v>0</v>
      </c>
    </row>
    <row r="636" spans="1:17" hidden="1">
      <c r="A636" s="10" t="s">
        <v>2525</v>
      </c>
      <c r="B636" s="8" t="s">
        <v>1334</v>
      </c>
      <c r="C636" s="8" t="s">
        <v>38</v>
      </c>
      <c r="D636" s="2" t="s">
        <v>1360</v>
      </c>
      <c r="E636" s="8" t="s">
        <v>1400</v>
      </c>
      <c r="F636" s="8" t="s">
        <v>1384</v>
      </c>
      <c r="G636" s="2">
        <v>68.459999999999994</v>
      </c>
      <c r="H636" s="2">
        <v>13.84</v>
      </c>
      <c r="I636" s="2">
        <v>1.0918000000000001</v>
      </c>
      <c r="J636" s="2">
        <v>1.8653</v>
      </c>
      <c r="K636" s="2" t="s">
        <v>1376</v>
      </c>
      <c r="L636" s="2">
        <v>556</v>
      </c>
      <c r="M636" s="2" t="s">
        <v>1403</v>
      </c>
      <c r="N636" s="2" t="s">
        <v>1230</v>
      </c>
      <c r="O636" s="8" t="s">
        <v>1725</v>
      </c>
      <c r="P636" s="2">
        <v>48</v>
      </c>
      <c r="Q636" s="12">
        <v>31.85</v>
      </c>
    </row>
    <row r="637" spans="1:17" hidden="1">
      <c r="A637" s="11" t="s">
        <v>2526</v>
      </c>
      <c r="B637" s="9" t="s">
        <v>1177</v>
      </c>
      <c r="C637" s="9" t="s">
        <v>38</v>
      </c>
      <c r="D637" s="3" t="s">
        <v>31</v>
      </c>
      <c r="E637" s="9" t="s">
        <v>1408</v>
      </c>
      <c r="F637" s="9" t="s">
        <v>1384</v>
      </c>
      <c r="G637" s="3">
        <v>41.05</v>
      </c>
      <c r="H637" s="3">
        <v>17.52</v>
      </c>
      <c r="I637" s="3">
        <v>0.38240000000000002</v>
      </c>
      <c r="J637" s="3">
        <v>1.1956</v>
      </c>
      <c r="K637" s="3" t="s">
        <v>1358</v>
      </c>
      <c r="L637" s="3">
        <v>885</v>
      </c>
      <c r="M637" s="3" t="s">
        <v>1396</v>
      </c>
      <c r="N637" s="3" t="s">
        <v>1728</v>
      </c>
      <c r="O637" s="9" t="s">
        <v>1531</v>
      </c>
      <c r="P637" s="3">
        <v>48</v>
      </c>
      <c r="Q637" s="13">
        <v>26.73</v>
      </c>
    </row>
    <row r="638" spans="1:17" hidden="1">
      <c r="A638" s="10" t="s">
        <v>2527</v>
      </c>
      <c r="B638" s="8" t="s">
        <v>650</v>
      </c>
      <c r="C638" s="8" t="s">
        <v>41</v>
      </c>
      <c r="D638" s="2" t="s">
        <v>1360</v>
      </c>
      <c r="E638" s="8" t="s">
        <v>1374</v>
      </c>
      <c r="F638" s="8" t="s">
        <v>1375</v>
      </c>
      <c r="G638" s="2">
        <v>69.44</v>
      </c>
      <c r="H638" s="2">
        <v>16.46</v>
      </c>
      <c r="I638" s="2">
        <v>0.95150000000000001</v>
      </c>
      <c r="J638" s="2">
        <v>1.9843</v>
      </c>
      <c r="K638" s="2" t="s">
        <v>1395</v>
      </c>
      <c r="L638" s="2">
        <v>828</v>
      </c>
      <c r="M638" s="2" t="s">
        <v>1381</v>
      </c>
      <c r="N638" s="2" t="s">
        <v>1423</v>
      </c>
      <c r="O638" s="8"/>
      <c r="P638" s="2">
        <v>48</v>
      </c>
      <c r="Q638" s="12">
        <v>20.57</v>
      </c>
    </row>
    <row r="639" spans="1:17" hidden="1">
      <c r="A639" s="11" t="s">
        <v>2528</v>
      </c>
      <c r="B639" s="9" t="s">
        <v>184</v>
      </c>
      <c r="C639" s="9" t="s">
        <v>32</v>
      </c>
      <c r="D639" s="3" t="s">
        <v>1360</v>
      </c>
      <c r="E639" s="9" t="s">
        <v>1389</v>
      </c>
      <c r="F639" s="9" t="s">
        <v>1375</v>
      </c>
      <c r="G639" s="3">
        <v>95.98</v>
      </c>
      <c r="H639" s="3">
        <v>14.67</v>
      </c>
      <c r="I639" s="3">
        <v>1.5125</v>
      </c>
      <c r="J639" s="3">
        <v>8.6480999999999995</v>
      </c>
      <c r="K639" s="3" t="s">
        <v>1376</v>
      </c>
      <c r="L639" s="3">
        <v>787</v>
      </c>
      <c r="M639" s="3" t="s">
        <v>1396</v>
      </c>
      <c r="N639" s="3" t="s">
        <v>2429</v>
      </c>
      <c r="O639" s="9" t="s">
        <v>1418</v>
      </c>
      <c r="P639" s="3">
        <v>12</v>
      </c>
      <c r="Q639" s="13">
        <v>46.07</v>
      </c>
    </row>
    <row r="640" spans="1:17" hidden="1">
      <c r="A640" s="10" t="s">
        <v>2529</v>
      </c>
      <c r="B640" s="8" t="s">
        <v>260</v>
      </c>
      <c r="C640" s="8" t="s">
        <v>28</v>
      </c>
      <c r="D640" s="2" t="s">
        <v>31</v>
      </c>
      <c r="E640" s="8" t="s">
        <v>1400</v>
      </c>
      <c r="F640" s="8" t="s">
        <v>1375</v>
      </c>
      <c r="G640" s="2">
        <v>66.290000000000006</v>
      </c>
      <c r="H640" s="2">
        <v>12.38</v>
      </c>
      <c r="I640" s="2">
        <v>0.53190000000000004</v>
      </c>
      <c r="J640" s="2">
        <v>2.2138</v>
      </c>
      <c r="K640" s="2" t="s">
        <v>1395</v>
      </c>
      <c r="L640" s="2">
        <v>895</v>
      </c>
      <c r="M640" s="2" t="s">
        <v>1377</v>
      </c>
      <c r="N640" s="2" t="s">
        <v>2530</v>
      </c>
      <c r="O640" s="8" t="s">
        <v>2531</v>
      </c>
      <c r="P640" s="2">
        <v>36</v>
      </c>
      <c r="Q640" s="12">
        <v>55.65</v>
      </c>
    </row>
    <row r="641" spans="1:17" hidden="1">
      <c r="A641" s="11" t="s">
        <v>2532</v>
      </c>
      <c r="B641" s="9" t="s">
        <v>761</v>
      </c>
      <c r="C641" s="9" t="s">
        <v>35</v>
      </c>
      <c r="D641" s="3" t="s">
        <v>31</v>
      </c>
      <c r="E641" s="9" t="s">
        <v>1400</v>
      </c>
      <c r="F641" s="9" t="s">
        <v>1384</v>
      </c>
      <c r="G641" s="3">
        <v>25.96</v>
      </c>
      <c r="H641" s="3">
        <v>9.24</v>
      </c>
      <c r="I641" s="3">
        <v>0.43409999999999999</v>
      </c>
      <c r="J641" s="3">
        <v>2.2730999999999999</v>
      </c>
      <c r="K641" s="3" t="s">
        <v>1376</v>
      </c>
      <c r="L641" s="3">
        <v>751</v>
      </c>
      <c r="M641" s="3" t="s">
        <v>1403</v>
      </c>
      <c r="N641" s="3" t="s">
        <v>2533</v>
      </c>
      <c r="O641" s="9" t="s">
        <v>2192</v>
      </c>
      <c r="P641" s="3">
        <v>12</v>
      </c>
      <c r="Q641" s="13">
        <v>11.72</v>
      </c>
    </row>
    <row r="642" spans="1:17">
      <c r="A642" s="10" t="s">
        <v>2534</v>
      </c>
      <c r="B642" s="8" t="s">
        <v>483</v>
      </c>
      <c r="C642" s="8" t="s">
        <v>16</v>
      </c>
      <c r="D642" s="2" t="s">
        <v>44</v>
      </c>
      <c r="E642" s="8" t="s">
        <v>1380</v>
      </c>
      <c r="F642" s="8" t="s">
        <v>1375</v>
      </c>
      <c r="G642" s="2">
        <v>78.78</v>
      </c>
      <c r="H642" s="2">
        <v>13.95</v>
      </c>
      <c r="I642" s="2">
        <v>0.80489999999999995</v>
      </c>
      <c r="J642" s="2">
        <v>2.1507999999999998</v>
      </c>
      <c r="K642" s="2" t="s">
        <v>1376</v>
      </c>
      <c r="L642" s="2">
        <v>878</v>
      </c>
      <c r="M642" s="2" t="s">
        <v>1386</v>
      </c>
      <c r="N642" s="2" t="s">
        <v>1813</v>
      </c>
      <c r="O642" s="8"/>
      <c r="P642" s="2">
        <v>48</v>
      </c>
      <c r="Q642" s="12">
        <v>64.09</v>
      </c>
    </row>
    <row r="643" spans="1:17" hidden="1">
      <c r="A643" s="11" t="s">
        <v>2535</v>
      </c>
      <c r="B643" s="9" t="s">
        <v>747</v>
      </c>
      <c r="C643" s="9" t="s">
        <v>20</v>
      </c>
      <c r="D643" s="3" t="s">
        <v>44</v>
      </c>
      <c r="E643" s="9" t="s">
        <v>1389</v>
      </c>
      <c r="F643" s="9" t="s">
        <v>1384</v>
      </c>
      <c r="G643" s="3">
        <v>78.319999999999993</v>
      </c>
      <c r="H643" s="3">
        <v>11.73</v>
      </c>
      <c r="I643" s="3">
        <v>1.5505</v>
      </c>
      <c r="J643" s="3">
        <v>0.84770000000000001</v>
      </c>
      <c r="K643" s="3" t="s">
        <v>1358</v>
      </c>
      <c r="L643" s="3">
        <v>878</v>
      </c>
      <c r="M643" s="3" t="s">
        <v>1386</v>
      </c>
      <c r="N643" s="3" t="s">
        <v>2077</v>
      </c>
      <c r="O643" s="9"/>
      <c r="P643" s="3">
        <v>240</v>
      </c>
      <c r="Q643" s="13">
        <v>25.65</v>
      </c>
    </row>
    <row r="644" spans="1:17" hidden="1">
      <c r="A644" s="10" t="s">
        <v>2536</v>
      </c>
      <c r="B644" s="8" t="s">
        <v>223</v>
      </c>
      <c r="C644" s="8" t="s">
        <v>24</v>
      </c>
      <c r="D644" s="2" t="s">
        <v>23</v>
      </c>
      <c r="E644" s="8" t="s">
        <v>1408</v>
      </c>
      <c r="F644" s="8" t="s">
        <v>1390</v>
      </c>
      <c r="G644" s="2">
        <v>40.97</v>
      </c>
      <c r="H644" s="2">
        <v>18.03</v>
      </c>
      <c r="I644" s="2">
        <v>0.2707</v>
      </c>
      <c r="J644" s="2">
        <v>1.0409999999999999</v>
      </c>
      <c r="K644" s="2" t="s">
        <v>1412</v>
      </c>
      <c r="L644" s="2">
        <v>722</v>
      </c>
      <c r="M644" s="2" t="s">
        <v>1386</v>
      </c>
      <c r="N644" s="2" t="s">
        <v>1441</v>
      </c>
      <c r="O644" s="8"/>
      <c r="P644" s="2">
        <v>60</v>
      </c>
      <c r="Q644" s="12">
        <v>36.200000000000003</v>
      </c>
    </row>
    <row r="645" spans="1:17" hidden="1">
      <c r="A645" s="11" t="s">
        <v>2537</v>
      </c>
      <c r="B645" s="9" t="s">
        <v>61</v>
      </c>
      <c r="C645" s="9" t="s">
        <v>16</v>
      </c>
      <c r="D645" s="3" t="s">
        <v>10</v>
      </c>
      <c r="E645" s="9" t="s">
        <v>1408</v>
      </c>
      <c r="F645" s="9" t="s">
        <v>1390</v>
      </c>
      <c r="G645" s="3">
        <v>77.2</v>
      </c>
      <c r="H645" s="3">
        <v>11.25</v>
      </c>
      <c r="I645" s="3">
        <v>0.94299999999999995</v>
      </c>
      <c r="J645" s="3">
        <v>2.5366</v>
      </c>
      <c r="K645" s="3" t="s">
        <v>1385</v>
      </c>
      <c r="L645" s="3">
        <v>657</v>
      </c>
      <c r="M645" s="3" t="s">
        <v>1381</v>
      </c>
      <c r="N645" s="3" t="s">
        <v>2538</v>
      </c>
      <c r="O645" s="9"/>
      <c r="P645" s="3">
        <v>36</v>
      </c>
      <c r="Q645" s="13">
        <v>0</v>
      </c>
    </row>
    <row r="646" spans="1:17" hidden="1">
      <c r="A646" s="10" t="s">
        <v>2539</v>
      </c>
      <c r="B646" s="8" t="s">
        <v>1020</v>
      </c>
      <c r="C646" s="8" t="s">
        <v>24</v>
      </c>
      <c r="D646" s="2" t="s">
        <v>23</v>
      </c>
      <c r="E646" s="8" t="s">
        <v>1389</v>
      </c>
      <c r="F646" s="8" t="s">
        <v>1390</v>
      </c>
      <c r="G646" s="2">
        <v>40.79</v>
      </c>
      <c r="H646" s="2">
        <v>14.12</v>
      </c>
      <c r="I646" s="2">
        <v>0.54900000000000004</v>
      </c>
      <c r="J646" s="2">
        <v>1.9608000000000001</v>
      </c>
      <c r="K646" s="2" t="s">
        <v>1376</v>
      </c>
      <c r="L646" s="2">
        <v>796</v>
      </c>
      <c r="M646" s="2" t="s">
        <v>1377</v>
      </c>
      <c r="N646" s="2" t="s">
        <v>2540</v>
      </c>
      <c r="O646" s="8" t="s">
        <v>1542</v>
      </c>
      <c r="P646" s="2">
        <v>24</v>
      </c>
      <c r="Q646" s="12">
        <v>12.57</v>
      </c>
    </row>
    <row r="647" spans="1:17" hidden="1">
      <c r="A647" s="11" t="s">
        <v>2541</v>
      </c>
      <c r="B647" s="9" t="s">
        <v>738</v>
      </c>
      <c r="C647" s="9" t="s">
        <v>20</v>
      </c>
      <c r="D647" s="3" t="s">
        <v>23</v>
      </c>
      <c r="E647" s="9" t="s">
        <v>1408</v>
      </c>
      <c r="F647" s="9" t="s">
        <v>1375</v>
      </c>
      <c r="G647" s="3">
        <v>23.53</v>
      </c>
      <c r="H647" s="3">
        <v>7.68</v>
      </c>
      <c r="I647" s="3">
        <v>0.14460000000000001</v>
      </c>
      <c r="J647" s="3">
        <v>0.7339</v>
      </c>
      <c r="K647" s="3" t="s">
        <v>1395</v>
      </c>
      <c r="L647" s="3">
        <v>565</v>
      </c>
      <c r="M647" s="3" t="s">
        <v>1377</v>
      </c>
      <c r="N647" s="3" t="s">
        <v>2542</v>
      </c>
      <c r="O647" s="9" t="s">
        <v>1888</v>
      </c>
      <c r="P647" s="3">
        <v>36</v>
      </c>
      <c r="Q647" s="13">
        <v>11.69</v>
      </c>
    </row>
    <row r="648" spans="1:17" hidden="1">
      <c r="A648" s="10" t="s">
        <v>2543</v>
      </c>
      <c r="B648" s="8" t="s">
        <v>228</v>
      </c>
      <c r="C648" s="8" t="s">
        <v>38</v>
      </c>
      <c r="D648" s="2" t="s">
        <v>44</v>
      </c>
      <c r="E648" s="8" t="s">
        <v>1374</v>
      </c>
      <c r="F648" s="8" t="s">
        <v>1384</v>
      </c>
      <c r="G648" s="2">
        <v>22.85</v>
      </c>
      <c r="H648" s="2">
        <v>11.58</v>
      </c>
      <c r="I648" s="2">
        <v>0.1268</v>
      </c>
      <c r="J648" s="2">
        <v>2.0257000000000001</v>
      </c>
      <c r="K648" s="2" t="s">
        <v>1358</v>
      </c>
      <c r="L648" s="2">
        <v>759</v>
      </c>
      <c r="M648" s="2" t="s">
        <v>1396</v>
      </c>
      <c r="N648" s="2" t="s">
        <v>1791</v>
      </c>
      <c r="O648" s="8" t="s">
        <v>1561</v>
      </c>
      <c r="P648" s="2">
        <v>12</v>
      </c>
      <c r="Q648" s="12">
        <v>13.72</v>
      </c>
    </row>
    <row r="649" spans="1:17">
      <c r="A649" s="11" t="s">
        <v>2544</v>
      </c>
      <c r="B649" s="9" t="s">
        <v>565</v>
      </c>
      <c r="C649" s="9" t="s">
        <v>20</v>
      </c>
      <c r="D649" s="3" t="s">
        <v>23</v>
      </c>
      <c r="E649" s="9" t="s">
        <v>1380</v>
      </c>
      <c r="F649" s="9" t="s">
        <v>1384</v>
      </c>
      <c r="G649" s="3">
        <v>80.739999999999995</v>
      </c>
      <c r="H649" s="3">
        <v>13.41</v>
      </c>
      <c r="I649" s="3">
        <v>1.1656</v>
      </c>
      <c r="J649" s="3">
        <v>2.1825000000000001</v>
      </c>
      <c r="K649" s="3" t="s">
        <v>1385</v>
      </c>
      <c r="L649" s="3">
        <v>826</v>
      </c>
      <c r="M649" s="3" t="s">
        <v>1377</v>
      </c>
      <c r="N649" s="3" t="s">
        <v>287</v>
      </c>
      <c r="O649" s="9" t="s">
        <v>1645</v>
      </c>
      <c r="P649" s="3">
        <v>48</v>
      </c>
      <c r="Q649" s="13">
        <v>0</v>
      </c>
    </row>
    <row r="650" spans="1:17" hidden="1">
      <c r="A650" s="10" t="s">
        <v>2545</v>
      </c>
      <c r="B650" s="8" t="s">
        <v>1062</v>
      </c>
      <c r="C650" s="8" t="s">
        <v>7</v>
      </c>
      <c r="D650" s="2" t="s">
        <v>44</v>
      </c>
      <c r="E650" s="8" t="s">
        <v>1389</v>
      </c>
      <c r="F650" s="8" t="s">
        <v>1375</v>
      </c>
      <c r="G650" s="2">
        <v>88.86</v>
      </c>
      <c r="H650" s="2">
        <v>13.04</v>
      </c>
      <c r="I650" s="2">
        <v>0.75</v>
      </c>
      <c r="J650" s="2">
        <v>2.0236999999999998</v>
      </c>
      <c r="K650" s="2" t="s">
        <v>1385</v>
      </c>
      <c r="L650" s="2">
        <v>725</v>
      </c>
      <c r="M650" s="2" t="s">
        <v>1377</v>
      </c>
      <c r="N650" s="2" t="s">
        <v>1504</v>
      </c>
      <c r="O650" s="8" t="s">
        <v>982</v>
      </c>
      <c r="P650" s="2">
        <v>60</v>
      </c>
      <c r="Q650" s="12">
        <v>0</v>
      </c>
    </row>
    <row r="651" spans="1:17" hidden="1">
      <c r="A651" s="11" t="s">
        <v>2546</v>
      </c>
      <c r="B651" s="9" t="s">
        <v>1020</v>
      </c>
      <c r="C651" s="9" t="s">
        <v>16</v>
      </c>
      <c r="D651" s="3" t="s">
        <v>10</v>
      </c>
      <c r="E651" s="9" t="s">
        <v>1374</v>
      </c>
      <c r="F651" s="9" t="s">
        <v>1384</v>
      </c>
      <c r="G651" s="3">
        <v>98.09</v>
      </c>
      <c r="H651" s="3">
        <v>14.84</v>
      </c>
      <c r="I651" s="3">
        <v>0.77380000000000004</v>
      </c>
      <c r="J651" s="3">
        <v>3.3925999999999998</v>
      </c>
      <c r="K651" s="3" t="s">
        <v>1395</v>
      </c>
      <c r="L651" s="3">
        <v>796</v>
      </c>
      <c r="M651" s="3" t="s">
        <v>1381</v>
      </c>
      <c r="N651" s="3" t="s">
        <v>569</v>
      </c>
      <c r="O651" s="9"/>
      <c r="P651" s="3">
        <v>36</v>
      </c>
      <c r="Q651" s="13">
        <v>70.88</v>
      </c>
    </row>
    <row r="652" spans="1:17">
      <c r="A652" s="10" t="s">
        <v>2547</v>
      </c>
      <c r="B652" s="8" t="s">
        <v>271</v>
      </c>
      <c r="C652" s="8" t="s">
        <v>24</v>
      </c>
      <c r="D652" s="2" t="s">
        <v>44</v>
      </c>
      <c r="E652" s="8" t="s">
        <v>1380</v>
      </c>
      <c r="F652" s="8" t="s">
        <v>1390</v>
      </c>
      <c r="G652" s="2">
        <v>45.5</v>
      </c>
      <c r="H652" s="2">
        <v>7.85</v>
      </c>
      <c r="I652" s="2">
        <v>0.7228</v>
      </c>
      <c r="J652" s="2">
        <v>1.1075999999999999</v>
      </c>
      <c r="K652" s="2" t="s">
        <v>1412</v>
      </c>
      <c r="L652" s="2">
        <v>617</v>
      </c>
      <c r="M652" s="2" t="s">
        <v>1381</v>
      </c>
      <c r="N652" s="2" t="s">
        <v>2268</v>
      </c>
      <c r="O652" s="8"/>
      <c r="P652" s="2">
        <v>48</v>
      </c>
      <c r="Q652" s="12">
        <v>36.83</v>
      </c>
    </row>
    <row r="653" spans="1:17" hidden="1">
      <c r="A653" s="11" t="s">
        <v>2548</v>
      </c>
      <c r="B653" s="9" t="s">
        <v>1187</v>
      </c>
      <c r="C653" s="9" t="s">
        <v>16</v>
      </c>
      <c r="D653" s="3" t="s">
        <v>44</v>
      </c>
      <c r="E653" s="9" t="s">
        <v>1400</v>
      </c>
      <c r="F653" s="9" t="s">
        <v>1384</v>
      </c>
      <c r="G653" s="3">
        <v>17.97</v>
      </c>
      <c r="H653" s="3">
        <v>9.43</v>
      </c>
      <c r="I653" s="3">
        <v>0.31709999999999999</v>
      </c>
      <c r="J653" s="3">
        <v>0.23180000000000001</v>
      </c>
      <c r="K653" s="3" t="s">
        <v>1385</v>
      </c>
      <c r="L653" s="3">
        <v>885</v>
      </c>
      <c r="M653" s="3" t="s">
        <v>1396</v>
      </c>
      <c r="N653" s="3" t="s">
        <v>2549</v>
      </c>
      <c r="O653" s="9" t="s">
        <v>2292</v>
      </c>
      <c r="P653" s="3">
        <v>120</v>
      </c>
      <c r="Q653" s="13">
        <v>0</v>
      </c>
    </row>
    <row r="654" spans="1:17" hidden="1">
      <c r="A654" s="10" t="s">
        <v>2550</v>
      </c>
      <c r="B654" s="8" t="s">
        <v>691</v>
      </c>
      <c r="C654" s="8" t="s">
        <v>20</v>
      </c>
      <c r="D654" s="2" t="s">
        <v>1360</v>
      </c>
      <c r="E654" s="8" t="s">
        <v>1408</v>
      </c>
      <c r="F654" s="8" t="s">
        <v>1390</v>
      </c>
      <c r="G654" s="2">
        <v>52.51</v>
      </c>
      <c r="H654" s="2">
        <v>14.95</v>
      </c>
      <c r="I654" s="2">
        <v>1.0107999999999999</v>
      </c>
      <c r="J654" s="2">
        <v>1.0118</v>
      </c>
      <c r="K654" s="2" t="s">
        <v>1376</v>
      </c>
      <c r="L654" s="2">
        <v>862</v>
      </c>
      <c r="M654" s="2" t="s">
        <v>1386</v>
      </c>
      <c r="N654" s="2" t="s">
        <v>837</v>
      </c>
      <c r="O654" s="8"/>
      <c r="P654" s="2">
        <v>84</v>
      </c>
      <c r="Q654" s="12">
        <v>34.729999999999997</v>
      </c>
    </row>
    <row r="655" spans="1:17" hidden="1">
      <c r="A655" s="11" t="s">
        <v>2551</v>
      </c>
      <c r="B655" s="9" t="s">
        <v>330</v>
      </c>
      <c r="C655" s="9" t="s">
        <v>41</v>
      </c>
      <c r="D655" s="3" t="s">
        <v>44</v>
      </c>
      <c r="E655" s="9" t="s">
        <v>1408</v>
      </c>
      <c r="F655" s="9" t="s">
        <v>1375</v>
      </c>
      <c r="G655" s="3">
        <v>26.76</v>
      </c>
      <c r="H655" s="3">
        <v>15.57</v>
      </c>
      <c r="I655" s="3">
        <v>0.44359999999999999</v>
      </c>
      <c r="J655" s="3">
        <v>2.4224999999999999</v>
      </c>
      <c r="K655" s="3" t="s">
        <v>1395</v>
      </c>
      <c r="L655" s="3">
        <v>782</v>
      </c>
      <c r="M655" s="3" t="s">
        <v>1377</v>
      </c>
      <c r="N655" s="3" t="s">
        <v>1427</v>
      </c>
      <c r="O655" s="9" t="s">
        <v>2552</v>
      </c>
      <c r="P655" s="3">
        <v>12</v>
      </c>
      <c r="Q655" s="13">
        <v>20.25</v>
      </c>
    </row>
    <row r="656" spans="1:17">
      <c r="A656" s="10" t="s">
        <v>2553</v>
      </c>
      <c r="B656" s="8" t="s">
        <v>881</v>
      </c>
      <c r="C656" s="8" t="s">
        <v>12</v>
      </c>
      <c r="D656" s="2" t="s">
        <v>1360</v>
      </c>
      <c r="E656" s="8" t="s">
        <v>1380</v>
      </c>
      <c r="F656" s="8" t="s">
        <v>1384</v>
      </c>
      <c r="G656" s="2">
        <v>73.959999999999994</v>
      </c>
      <c r="H656" s="2">
        <v>16.93</v>
      </c>
      <c r="I656" s="2">
        <v>0.99109999999999998</v>
      </c>
      <c r="J656" s="2">
        <v>1.2821</v>
      </c>
      <c r="K656" s="2" t="s">
        <v>1358</v>
      </c>
      <c r="L656" s="2">
        <v>623</v>
      </c>
      <c r="M656" s="2" t="s">
        <v>1381</v>
      </c>
      <c r="N656" s="2" t="s">
        <v>978</v>
      </c>
      <c r="O656" s="8"/>
      <c r="P656" s="2">
        <v>120</v>
      </c>
      <c r="Q656" s="12">
        <v>10.72</v>
      </c>
    </row>
    <row r="657" spans="1:17">
      <c r="A657" s="11" t="s">
        <v>2554</v>
      </c>
      <c r="B657" s="9" t="s">
        <v>1144</v>
      </c>
      <c r="C657" s="9" t="s">
        <v>16</v>
      </c>
      <c r="D657" s="3" t="s">
        <v>1360</v>
      </c>
      <c r="E657" s="9" t="s">
        <v>1380</v>
      </c>
      <c r="F657" s="9" t="s">
        <v>1390</v>
      </c>
      <c r="G657" s="3">
        <v>85.97</v>
      </c>
      <c r="H657" s="3">
        <v>8.32</v>
      </c>
      <c r="I657" s="3">
        <v>1.1249</v>
      </c>
      <c r="J657" s="3">
        <v>3.9007000000000001</v>
      </c>
      <c r="K657" s="3" t="s">
        <v>1412</v>
      </c>
      <c r="L657" s="3">
        <v>738</v>
      </c>
      <c r="M657" s="3" t="s">
        <v>1403</v>
      </c>
      <c r="N657" s="3" t="s">
        <v>1554</v>
      </c>
      <c r="O657" s="9" t="s">
        <v>2555</v>
      </c>
      <c r="P657" s="3">
        <v>24</v>
      </c>
      <c r="Q657" s="13">
        <v>27.68</v>
      </c>
    </row>
    <row r="658" spans="1:17" hidden="1">
      <c r="A658" s="10" t="s">
        <v>2556</v>
      </c>
      <c r="B658" s="8" t="s">
        <v>139</v>
      </c>
      <c r="C658" s="8" t="s">
        <v>32</v>
      </c>
      <c r="D658" s="2" t="s">
        <v>44</v>
      </c>
      <c r="E658" s="8" t="s">
        <v>1389</v>
      </c>
      <c r="F658" s="8" t="s">
        <v>1384</v>
      </c>
      <c r="G658" s="2">
        <v>80.48</v>
      </c>
      <c r="H658" s="2">
        <v>14.5</v>
      </c>
      <c r="I658" s="2">
        <v>1.0277000000000001</v>
      </c>
      <c r="J658" s="2">
        <v>1.099</v>
      </c>
      <c r="K658" s="2" t="s">
        <v>1385</v>
      </c>
      <c r="L658" s="2">
        <v>678</v>
      </c>
      <c r="M658" s="2" t="s">
        <v>1377</v>
      </c>
      <c r="N658" s="2" t="s">
        <v>613</v>
      </c>
      <c r="O658" s="8" t="s">
        <v>2298</v>
      </c>
      <c r="P658" s="2">
        <v>180</v>
      </c>
      <c r="Q658" s="12">
        <v>0</v>
      </c>
    </row>
    <row r="659" spans="1:17">
      <c r="A659" s="11" t="s">
        <v>2557</v>
      </c>
      <c r="B659" s="9" t="s">
        <v>1003</v>
      </c>
      <c r="C659" s="9" t="s">
        <v>24</v>
      </c>
      <c r="D659" s="3" t="s">
        <v>31</v>
      </c>
      <c r="E659" s="9" t="s">
        <v>1380</v>
      </c>
      <c r="F659" s="9" t="s">
        <v>1384</v>
      </c>
      <c r="G659" s="3">
        <v>76.78</v>
      </c>
      <c r="H659" s="3">
        <v>16.03</v>
      </c>
      <c r="I659" s="3">
        <v>1.1796</v>
      </c>
      <c r="J659" s="3">
        <v>6.9673999999999996</v>
      </c>
      <c r="K659" s="3" t="s">
        <v>1385</v>
      </c>
      <c r="L659" s="3">
        <v>698</v>
      </c>
      <c r="M659" s="3" t="s">
        <v>1426</v>
      </c>
      <c r="N659" s="3" t="s">
        <v>1717</v>
      </c>
      <c r="O659" s="9"/>
      <c r="P659" s="3">
        <v>12</v>
      </c>
      <c r="Q659" s="13">
        <v>0</v>
      </c>
    </row>
    <row r="660" spans="1:17" hidden="1">
      <c r="A660" s="10" t="s">
        <v>2558</v>
      </c>
      <c r="B660" s="8" t="s">
        <v>886</v>
      </c>
      <c r="C660" s="8" t="s">
        <v>12</v>
      </c>
      <c r="D660" s="2" t="s">
        <v>10</v>
      </c>
      <c r="E660" s="8" t="s">
        <v>1374</v>
      </c>
      <c r="F660" s="8" t="s">
        <v>1384</v>
      </c>
      <c r="G660" s="2">
        <v>48.6</v>
      </c>
      <c r="H660" s="2">
        <v>12.33</v>
      </c>
      <c r="I660" s="2">
        <v>0.89490000000000003</v>
      </c>
      <c r="J660" s="2">
        <v>0.86650000000000005</v>
      </c>
      <c r="K660" s="2" t="s">
        <v>1385</v>
      </c>
      <c r="L660" s="2">
        <v>872</v>
      </c>
      <c r="M660" s="2" t="s">
        <v>1381</v>
      </c>
      <c r="N660" s="2" t="s">
        <v>2559</v>
      </c>
      <c r="O660" s="8"/>
      <c r="P660" s="2">
        <v>84</v>
      </c>
      <c r="Q660" s="12">
        <v>0</v>
      </c>
    </row>
    <row r="661" spans="1:17" hidden="1">
      <c r="A661" s="11" t="s">
        <v>2560</v>
      </c>
      <c r="B661" s="9" t="s">
        <v>530</v>
      </c>
      <c r="C661" s="9" t="s">
        <v>32</v>
      </c>
      <c r="D661" s="3" t="s">
        <v>10</v>
      </c>
      <c r="E661" s="9" t="s">
        <v>1411</v>
      </c>
      <c r="F661" s="9" t="s">
        <v>1390</v>
      </c>
      <c r="G661" s="3">
        <v>29.7</v>
      </c>
      <c r="H661" s="3">
        <v>9.25</v>
      </c>
      <c r="I661" s="3">
        <v>0.3916</v>
      </c>
      <c r="J661" s="3">
        <v>0.94789999999999996</v>
      </c>
      <c r="K661" s="3" t="s">
        <v>1358</v>
      </c>
      <c r="L661" s="3">
        <v>837</v>
      </c>
      <c r="M661" s="3" t="s">
        <v>1381</v>
      </c>
      <c r="N661" s="3" t="s">
        <v>834</v>
      </c>
      <c r="O661" s="9"/>
      <c r="P661" s="3">
        <v>36</v>
      </c>
      <c r="Q661" s="13">
        <v>10.220000000000001</v>
      </c>
    </row>
    <row r="662" spans="1:17" hidden="1">
      <c r="A662" s="10" t="s">
        <v>2561</v>
      </c>
      <c r="B662" s="8" t="s">
        <v>300</v>
      </c>
      <c r="C662" s="8" t="s">
        <v>16</v>
      </c>
      <c r="D662" s="2" t="s">
        <v>31</v>
      </c>
      <c r="E662" s="8" t="s">
        <v>1411</v>
      </c>
      <c r="F662" s="8" t="s">
        <v>1390</v>
      </c>
      <c r="G662" s="2">
        <v>79.040000000000006</v>
      </c>
      <c r="H662" s="2">
        <v>12.66</v>
      </c>
      <c r="I662" s="2">
        <v>0.99650000000000005</v>
      </c>
      <c r="J662" s="2">
        <v>0.98240000000000005</v>
      </c>
      <c r="K662" s="2" t="s">
        <v>1385</v>
      </c>
      <c r="L662" s="2">
        <v>848</v>
      </c>
      <c r="M662" s="2" t="s">
        <v>1396</v>
      </c>
      <c r="N662" s="2" t="s">
        <v>1966</v>
      </c>
      <c r="O662" s="8" t="s">
        <v>824</v>
      </c>
      <c r="P662" s="2">
        <v>180</v>
      </c>
      <c r="Q662" s="12">
        <v>0</v>
      </c>
    </row>
    <row r="663" spans="1:17">
      <c r="A663" s="11" t="s">
        <v>2562</v>
      </c>
      <c r="B663" s="9" t="s">
        <v>616</v>
      </c>
      <c r="C663" s="9" t="s">
        <v>28</v>
      </c>
      <c r="D663" s="3" t="s">
        <v>31</v>
      </c>
      <c r="E663" s="9" t="s">
        <v>1380</v>
      </c>
      <c r="F663" s="9" t="s">
        <v>1375</v>
      </c>
      <c r="G663" s="3">
        <v>72.67</v>
      </c>
      <c r="H663" s="3">
        <v>9.15</v>
      </c>
      <c r="I663" s="3">
        <v>0.77510000000000001</v>
      </c>
      <c r="J663" s="3">
        <v>3.3249</v>
      </c>
      <c r="K663" s="3" t="s">
        <v>1395</v>
      </c>
      <c r="L663" s="3">
        <v>719</v>
      </c>
      <c r="M663" s="3" t="s">
        <v>1377</v>
      </c>
      <c r="N663" s="3" t="s">
        <v>1382</v>
      </c>
      <c r="O663" s="9" t="s">
        <v>734</v>
      </c>
      <c r="P663" s="3">
        <v>24</v>
      </c>
      <c r="Q663" s="13">
        <v>23.91</v>
      </c>
    </row>
    <row r="664" spans="1:17" hidden="1">
      <c r="A664" s="10" t="s">
        <v>2563</v>
      </c>
      <c r="B664" s="8" t="s">
        <v>981</v>
      </c>
      <c r="C664" s="8" t="s">
        <v>7</v>
      </c>
      <c r="D664" s="2" t="s">
        <v>31</v>
      </c>
      <c r="E664" s="8" t="s">
        <v>1408</v>
      </c>
      <c r="F664" s="8" t="s">
        <v>1384</v>
      </c>
      <c r="G664" s="2">
        <v>78.73</v>
      </c>
      <c r="H664" s="2">
        <v>7.96</v>
      </c>
      <c r="I664" s="2">
        <v>1.2372000000000001</v>
      </c>
      <c r="J664" s="2">
        <v>0.75060000000000004</v>
      </c>
      <c r="K664" s="2" t="s">
        <v>1385</v>
      </c>
      <c r="L664" s="2">
        <v>758</v>
      </c>
      <c r="M664" s="2" t="s">
        <v>1386</v>
      </c>
      <c r="N664" s="2" t="s">
        <v>1850</v>
      </c>
      <c r="O664" s="8"/>
      <c r="P664" s="2">
        <v>180</v>
      </c>
      <c r="Q664" s="12">
        <v>0</v>
      </c>
    </row>
    <row r="665" spans="1:17" hidden="1">
      <c r="A665" s="11" t="s">
        <v>2564</v>
      </c>
      <c r="B665" s="9" t="s">
        <v>852</v>
      </c>
      <c r="C665" s="9" t="s">
        <v>35</v>
      </c>
      <c r="D665" s="3" t="s">
        <v>23</v>
      </c>
      <c r="E665" s="9" t="s">
        <v>1408</v>
      </c>
      <c r="F665" s="9" t="s">
        <v>1384</v>
      </c>
      <c r="G665" s="3">
        <v>77.459999999999994</v>
      </c>
      <c r="H665" s="3">
        <v>17.98</v>
      </c>
      <c r="I665" s="3">
        <v>1.3821000000000001</v>
      </c>
      <c r="J665" s="3">
        <v>1.1942999999999999</v>
      </c>
      <c r="K665" s="3" t="s">
        <v>1395</v>
      </c>
      <c r="L665" s="3">
        <v>652</v>
      </c>
      <c r="M665" s="3" t="s">
        <v>1386</v>
      </c>
      <c r="N665" s="3" t="s">
        <v>2565</v>
      </c>
      <c r="O665" s="9"/>
      <c r="P665" s="3">
        <v>240</v>
      </c>
      <c r="Q665" s="13">
        <v>11.74</v>
      </c>
    </row>
    <row r="666" spans="1:17" hidden="1">
      <c r="A666" s="10" t="s">
        <v>2566</v>
      </c>
      <c r="B666" s="8" t="s">
        <v>1224</v>
      </c>
      <c r="C666" s="8" t="s">
        <v>32</v>
      </c>
      <c r="D666" s="2" t="s">
        <v>31</v>
      </c>
      <c r="E666" s="8" t="s">
        <v>1411</v>
      </c>
      <c r="F666" s="8" t="s">
        <v>1384</v>
      </c>
      <c r="G666" s="2">
        <v>89.13</v>
      </c>
      <c r="H666" s="2">
        <v>15.62</v>
      </c>
      <c r="I666" s="2">
        <v>0.7954</v>
      </c>
      <c r="J666" s="2">
        <v>2.1495000000000002</v>
      </c>
      <c r="K666" s="2" t="s">
        <v>1395</v>
      </c>
      <c r="L666" s="2">
        <v>839</v>
      </c>
      <c r="M666" s="2" t="s">
        <v>1403</v>
      </c>
      <c r="N666" s="2" t="s">
        <v>1502</v>
      </c>
      <c r="O666" s="8" t="s">
        <v>1755</v>
      </c>
      <c r="P666" s="2">
        <v>60</v>
      </c>
      <c r="Q666" s="12">
        <v>75.62</v>
      </c>
    </row>
    <row r="667" spans="1:17" hidden="1">
      <c r="A667" s="11" t="s">
        <v>2567</v>
      </c>
      <c r="B667" s="9" t="s">
        <v>1049</v>
      </c>
      <c r="C667" s="9" t="s">
        <v>20</v>
      </c>
      <c r="D667" s="3" t="s">
        <v>23</v>
      </c>
      <c r="E667" s="9" t="s">
        <v>1374</v>
      </c>
      <c r="F667" s="9" t="s">
        <v>1384</v>
      </c>
      <c r="G667" s="3">
        <v>40.57</v>
      </c>
      <c r="H667" s="3">
        <v>14.9</v>
      </c>
      <c r="I667" s="3">
        <v>0.28899999999999998</v>
      </c>
      <c r="J667" s="3">
        <v>0.65210000000000001</v>
      </c>
      <c r="K667" s="3" t="s">
        <v>1358</v>
      </c>
      <c r="L667" s="3">
        <v>886</v>
      </c>
      <c r="M667" s="3" t="s">
        <v>1381</v>
      </c>
      <c r="N667" s="3" t="s">
        <v>2190</v>
      </c>
      <c r="O667" s="9"/>
      <c r="P667" s="3">
        <v>120</v>
      </c>
      <c r="Q667" s="13">
        <v>29.09</v>
      </c>
    </row>
    <row r="668" spans="1:17" hidden="1">
      <c r="A668" s="10" t="s">
        <v>2568</v>
      </c>
      <c r="B668" s="8" t="s">
        <v>988</v>
      </c>
      <c r="C668" s="8" t="s">
        <v>24</v>
      </c>
      <c r="D668" s="2" t="s">
        <v>44</v>
      </c>
      <c r="E668" s="8" t="s">
        <v>1408</v>
      </c>
      <c r="F668" s="8" t="s">
        <v>1384</v>
      </c>
      <c r="G668" s="2">
        <v>3.05</v>
      </c>
      <c r="H668" s="2">
        <v>15.82</v>
      </c>
      <c r="I668" s="2">
        <v>2.12E-2</v>
      </c>
      <c r="J668" s="2">
        <v>4.2000000000000003E-2</v>
      </c>
      <c r="K668" s="2" t="s">
        <v>1376</v>
      </c>
      <c r="L668" s="2">
        <v>825</v>
      </c>
      <c r="M668" s="2" t="s">
        <v>1386</v>
      </c>
      <c r="N668" s="2" t="s">
        <v>564</v>
      </c>
      <c r="O668" s="8"/>
      <c r="P668" s="2">
        <v>240</v>
      </c>
      <c r="Q668" s="12">
        <v>1.1100000000000001</v>
      </c>
    </row>
    <row r="669" spans="1:17" hidden="1">
      <c r="A669" s="11" t="s">
        <v>2569</v>
      </c>
      <c r="B669" s="9" t="s">
        <v>1234</v>
      </c>
      <c r="C669" s="9" t="s">
        <v>7</v>
      </c>
      <c r="D669" s="3" t="s">
        <v>44</v>
      </c>
      <c r="E669" s="9" t="s">
        <v>1408</v>
      </c>
      <c r="F669" s="9" t="s">
        <v>1390</v>
      </c>
      <c r="G669" s="3">
        <v>39.6</v>
      </c>
      <c r="H669" s="3">
        <v>15.75</v>
      </c>
      <c r="I669" s="3">
        <v>0.64800000000000002</v>
      </c>
      <c r="J669" s="3">
        <v>3.5882999999999998</v>
      </c>
      <c r="K669" s="3" t="s">
        <v>1395</v>
      </c>
      <c r="L669" s="3">
        <v>756</v>
      </c>
      <c r="M669" s="3" t="s">
        <v>1386</v>
      </c>
      <c r="N669" s="3" t="s">
        <v>1675</v>
      </c>
      <c r="O669" s="9"/>
      <c r="P669" s="3">
        <v>12</v>
      </c>
      <c r="Q669" s="13">
        <v>15.4</v>
      </c>
    </row>
    <row r="670" spans="1:17" hidden="1">
      <c r="A670" s="10" t="s">
        <v>2570</v>
      </c>
      <c r="B670" s="8" t="s">
        <v>1336</v>
      </c>
      <c r="C670" s="8" t="s">
        <v>7</v>
      </c>
      <c r="D670" s="2" t="s">
        <v>10</v>
      </c>
      <c r="E670" s="8" t="s">
        <v>1400</v>
      </c>
      <c r="F670" s="8" t="s">
        <v>1375</v>
      </c>
      <c r="G670" s="2">
        <v>31.47</v>
      </c>
      <c r="H670" s="2">
        <v>16.989999999999998</v>
      </c>
      <c r="I670" s="2">
        <v>0.39950000000000002</v>
      </c>
      <c r="J670" s="2">
        <v>0.46139999999999998</v>
      </c>
      <c r="K670" s="2" t="s">
        <v>1358</v>
      </c>
      <c r="L670" s="2">
        <v>854</v>
      </c>
      <c r="M670" s="2" t="s">
        <v>1396</v>
      </c>
      <c r="N670" s="2" t="s">
        <v>2571</v>
      </c>
      <c r="O670" s="8" t="s">
        <v>2572</v>
      </c>
      <c r="P670" s="2">
        <v>240</v>
      </c>
      <c r="Q670" s="12">
        <v>6.06</v>
      </c>
    </row>
    <row r="671" spans="1:17" hidden="1">
      <c r="A671" s="11" t="s">
        <v>2573</v>
      </c>
      <c r="B671" s="9" t="s">
        <v>801</v>
      </c>
      <c r="C671" s="9" t="s">
        <v>16</v>
      </c>
      <c r="D671" s="3" t="s">
        <v>31</v>
      </c>
      <c r="E671" s="9" t="s">
        <v>1408</v>
      </c>
      <c r="F671" s="9" t="s">
        <v>1390</v>
      </c>
      <c r="G671" s="3">
        <v>97.28</v>
      </c>
      <c r="H671" s="3">
        <v>16.649999999999999</v>
      </c>
      <c r="I671" s="3">
        <v>0.57620000000000005</v>
      </c>
      <c r="J671" s="3">
        <v>1.9683999999999999</v>
      </c>
      <c r="K671" s="3" t="s">
        <v>1385</v>
      </c>
      <c r="L671" s="3">
        <v>890</v>
      </c>
      <c r="M671" s="3" t="s">
        <v>1426</v>
      </c>
      <c r="N671" s="3" t="s">
        <v>1707</v>
      </c>
      <c r="O671" s="9"/>
      <c r="P671" s="3">
        <v>84</v>
      </c>
      <c r="Q671" s="13">
        <v>0</v>
      </c>
    </row>
    <row r="672" spans="1:17" hidden="1">
      <c r="A672" s="10" t="s">
        <v>2574</v>
      </c>
      <c r="B672" s="8" t="s">
        <v>374</v>
      </c>
      <c r="C672" s="8" t="s">
        <v>20</v>
      </c>
      <c r="D672" s="2" t="s">
        <v>1360</v>
      </c>
      <c r="E672" s="8" t="s">
        <v>1408</v>
      </c>
      <c r="F672" s="8" t="s">
        <v>1384</v>
      </c>
      <c r="G672" s="2">
        <v>83.02</v>
      </c>
      <c r="H672" s="2">
        <v>10.97</v>
      </c>
      <c r="I672" s="2">
        <v>1.2979000000000001</v>
      </c>
      <c r="J672" s="2">
        <v>1.1422000000000001</v>
      </c>
      <c r="K672" s="2" t="s">
        <v>1395</v>
      </c>
      <c r="L672" s="2">
        <v>667</v>
      </c>
      <c r="M672" s="2" t="s">
        <v>1386</v>
      </c>
      <c r="N672" s="2" t="s">
        <v>2575</v>
      </c>
      <c r="O672" s="8"/>
      <c r="P672" s="2">
        <v>120</v>
      </c>
      <c r="Q672" s="12">
        <v>14.66</v>
      </c>
    </row>
    <row r="673" spans="1:17">
      <c r="A673" s="11" t="s">
        <v>2576</v>
      </c>
      <c r="B673" s="9" t="s">
        <v>729</v>
      </c>
      <c r="C673" s="9" t="s">
        <v>12</v>
      </c>
      <c r="D673" s="3" t="s">
        <v>23</v>
      </c>
      <c r="E673" s="9" t="s">
        <v>1380</v>
      </c>
      <c r="F673" s="9" t="s">
        <v>1390</v>
      </c>
      <c r="G673" s="3">
        <v>97.58</v>
      </c>
      <c r="H673" s="3">
        <v>8.51</v>
      </c>
      <c r="I673" s="3">
        <v>1.4814000000000001</v>
      </c>
      <c r="J673" s="3">
        <v>0.96150000000000002</v>
      </c>
      <c r="K673" s="3" t="s">
        <v>1395</v>
      </c>
      <c r="L673" s="3">
        <v>592</v>
      </c>
      <c r="M673" s="3" t="s">
        <v>1386</v>
      </c>
      <c r="N673" s="3" t="s">
        <v>1055</v>
      </c>
      <c r="O673" s="9"/>
      <c r="P673" s="3">
        <v>180</v>
      </c>
      <c r="Q673" s="13">
        <v>63.18</v>
      </c>
    </row>
    <row r="674" spans="1:17">
      <c r="A674" s="10" t="s">
        <v>2577</v>
      </c>
      <c r="B674" s="8" t="s">
        <v>653</v>
      </c>
      <c r="C674" s="8" t="s">
        <v>7</v>
      </c>
      <c r="D674" s="2" t="s">
        <v>10</v>
      </c>
      <c r="E674" s="8" t="s">
        <v>1380</v>
      </c>
      <c r="F674" s="8" t="s">
        <v>1390</v>
      </c>
      <c r="G674" s="2">
        <v>76.37</v>
      </c>
      <c r="H674" s="2">
        <v>18.079999999999998</v>
      </c>
      <c r="I674" s="2">
        <v>1.5176000000000001</v>
      </c>
      <c r="J674" s="2">
        <v>3.8157000000000001</v>
      </c>
      <c r="K674" s="2" t="s">
        <v>1376</v>
      </c>
      <c r="L674" s="2">
        <v>896</v>
      </c>
      <c r="M674" s="2" t="s">
        <v>1403</v>
      </c>
      <c r="N674" s="2" t="s">
        <v>1659</v>
      </c>
      <c r="O674" s="8" t="s">
        <v>1897</v>
      </c>
      <c r="P674" s="2">
        <v>24</v>
      </c>
      <c r="Q674" s="12">
        <v>43.51</v>
      </c>
    </row>
    <row r="675" spans="1:17">
      <c r="A675" s="11" t="s">
        <v>2578</v>
      </c>
      <c r="B675" s="9" t="s">
        <v>80</v>
      </c>
      <c r="C675" s="9" t="s">
        <v>16</v>
      </c>
      <c r="D675" s="3" t="s">
        <v>1360</v>
      </c>
      <c r="E675" s="9" t="s">
        <v>1380</v>
      </c>
      <c r="F675" s="9" t="s">
        <v>1384</v>
      </c>
      <c r="G675" s="3">
        <v>59.02</v>
      </c>
      <c r="H675" s="3">
        <v>12.07</v>
      </c>
      <c r="I675" s="3">
        <v>0.78180000000000005</v>
      </c>
      <c r="J675" s="3">
        <v>0.65269999999999995</v>
      </c>
      <c r="K675" s="3" t="s">
        <v>1385</v>
      </c>
      <c r="L675" s="3">
        <v>747</v>
      </c>
      <c r="M675" s="3" t="s">
        <v>1386</v>
      </c>
      <c r="N675" s="3" t="s">
        <v>1536</v>
      </c>
      <c r="O675" s="9"/>
      <c r="P675" s="3">
        <v>240</v>
      </c>
      <c r="Q675" s="13">
        <v>0</v>
      </c>
    </row>
    <row r="676" spans="1:17" hidden="1">
      <c r="A676" s="10" t="s">
        <v>2579</v>
      </c>
      <c r="B676" s="8" t="s">
        <v>772</v>
      </c>
      <c r="C676" s="8" t="s">
        <v>24</v>
      </c>
      <c r="D676" s="2" t="s">
        <v>31</v>
      </c>
      <c r="E676" s="8" t="s">
        <v>1411</v>
      </c>
      <c r="F676" s="8" t="s">
        <v>1384</v>
      </c>
      <c r="G676" s="2">
        <v>96.08</v>
      </c>
      <c r="H676" s="2">
        <v>17.579999999999998</v>
      </c>
      <c r="I676" s="2">
        <v>1.7519</v>
      </c>
      <c r="J676" s="2">
        <v>2.8012999999999999</v>
      </c>
      <c r="K676" s="2" t="s">
        <v>1376</v>
      </c>
      <c r="L676" s="2">
        <v>663</v>
      </c>
      <c r="M676" s="2" t="s">
        <v>1426</v>
      </c>
      <c r="N676" s="2" t="s">
        <v>2580</v>
      </c>
      <c r="O676" s="8"/>
      <c r="P676" s="2">
        <v>48</v>
      </c>
      <c r="Q676" s="12">
        <v>20.55</v>
      </c>
    </row>
    <row r="677" spans="1:17" hidden="1">
      <c r="A677" s="11" t="s">
        <v>2581</v>
      </c>
      <c r="B677" s="9" t="s">
        <v>184</v>
      </c>
      <c r="C677" s="9" t="s">
        <v>12</v>
      </c>
      <c r="D677" s="3" t="s">
        <v>23</v>
      </c>
      <c r="E677" s="9" t="s">
        <v>1374</v>
      </c>
      <c r="F677" s="9" t="s">
        <v>1390</v>
      </c>
      <c r="G677" s="3">
        <v>29.4</v>
      </c>
      <c r="H677" s="3">
        <v>9.98</v>
      </c>
      <c r="I677" s="3">
        <v>0.3221</v>
      </c>
      <c r="J677" s="3">
        <v>0.31559999999999999</v>
      </c>
      <c r="K677" s="3" t="s">
        <v>1412</v>
      </c>
      <c r="L677" s="3">
        <v>787</v>
      </c>
      <c r="M677" s="3" t="s">
        <v>1396</v>
      </c>
      <c r="N677" s="3" t="s">
        <v>2003</v>
      </c>
      <c r="O677" s="9" t="s">
        <v>668</v>
      </c>
      <c r="P677" s="3">
        <v>180</v>
      </c>
      <c r="Q677" s="13">
        <v>27.85</v>
      </c>
    </row>
    <row r="678" spans="1:17" hidden="1">
      <c r="A678" s="10" t="s">
        <v>2582</v>
      </c>
      <c r="B678" s="8" t="s">
        <v>309</v>
      </c>
      <c r="C678" s="8" t="s">
        <v>20</v>
      </c>
      <c r="D678" s="2" t="s">
        <v>23</v>
      </c>
      <c r="E678" s="8" t="s">
        <v>1411</v>
      </c>
      <c r="F678" s="8" t="s">
        <v>1390</v>
      </c>
      <c r="G678" s="2">
        <v>15.64</v>
      </c>
      <c r="H678" s="2">
        <v>10.53</v>
      </c>
      <c r="I678" s="2">
        <v>0.15740000000000001</v>
      </c>
      <c r="J678" s="2">
        <v>0.72550000000000003</v>
      </c>
      <c r="K678" s="2" t="s">
        <v>1385</v>
      </c>
      <c r="L678" s="2">
        <v>667</v>
      </c>
      <c r="M678" s="2" t="s">
        <v>1426</v>
      </c>
      <c r="N678" s="2" t="s">
        <v>1499</v>
      </c>
      <c r="O678" s="8"/>
      <c r="P678" s="2">
        <v>24</v>
      </c>
      <c r="Q678" s="12">
        <v>0</v>
      </c>
    </row>
    <row r="679" spans="1:17" hidden="1">
      <c r="A679" s="11" t="s">
        <v>2583</v>
      </c>
      <c r="B679" s="9" t="s">
        <v>503</v>
      </c>
      <c r="C679" s="9" t="s">
        <v>16</v>
      </c>
      <c r="D679" s="3" t="s">
        <v>23</v>
      </c>
      <c r="E679" s="9" t="s">
        <v>1411</v>
      </c>
      <c r="F679" s="9" t="s">
        <v>1375</v>
      </c>
      <c r="G679" s="3">
        <v>94.13</v>
      </c>
      <c r="H679" s="3">
        <v>11.54</v>
      </c>
      <c r="I679" s="3">
        <v>0.50070000000000003</v>
      </c>
      <c r="J679" s="3">
        <v>1.6386000000000001</v>
      </c>
      <c r="K679" s="3" t="s">
        <v>1395</v>
      </c>
      <c r="L679" s="3">
        <v>898</v>
      </c>
      <c r="M679" s="3" t="s">
        <v>1377</v>
      </c>
      <c r="N679" s="3" t="s">
        <v>2584</v>
      </c>
      <c r="O679" s="9" t="s">
        <v>1767</v>
      </c>
      <c r="P679" s="3">
        <v>84</v>
      </c>
      <c r="Q679" s="13">
        <v>44.25</v>
      </c>
    </row>
    <row r="680" spans="1:17" hidden="1">
      <c r="A680" s="10" t="s">
        <v>2585</v>
      </c>
      <c r="B680" s="8" t="s">
        <v>1018</v>
      </c>
      <c r="C680" s="8" t="s">
        <v>12</v>
      </c>
      <c r="D680" s="2" t="s">
        <v>10</v>
      </c>
      <c r="E680" s="8" t="s">
        <v>1374</v>
      </c>
      <c r="F680" s="8" t="s">
        <v>1384</v>
      </c>
      <c r="G680" s="2">
        <v>43.23</v>
      </c>
      <c r="H680" s="2">
        <v>17.829999999999998</v>
      </c>
      <c r="I680" s="2">
        <v>0.82820000000000005</v>
      </c>
      <c r="J680" s="2">
        <v>3.9598</v>
      </c>
      <c r="K680" s="2" t="s">
        <v>1358</v>
      </c>
      <c r="L680" s="2">
        <v>578</v>
      </c>
      <c r="M680" s="2" t="s">
        <v>1386</v>
      </c>
      <c r="N680" s="2" t="s">
        <v>2586</v>
      </c>
      <c r="O680" s="8"/>
      <c r="P680" s="2">
        <v>12</v>
      </c>
      <c r="Q680" s="12">
        <v>18.68</v>
      </c>
    </row>
    <row r="681" spans="1:17" hidden="1">
      <c r="A681" s="11" t="s">
        <v>2587</v>
      </c>
      <c r="B681" s="9" t="s">
        <v>1231</v>
      </c>
      <c r="C681" s="9" t="s">
        <v>7</v>
      </c>
      <c r="D681" s="3" t="s">
        <v>44</v>
      </c>
      <c r="E681" s="9" t="s">
        <v>1389</v>
      </c>
      <c r="F681" s="9" t="s">
        <v>1390</v>
      </c>
      <c r="G681" s="3">
        <v>46.11</v>
      </c>
      <c r="H681" s="3">
        <v>15.7</v>
      </c>
      <c r="I681" s="3">
        <v>0.29970000000000002</v>
      </c>
      <c r="J681" s="3">
        <v>1.6143000000000001</v>
      </c>
      <c r="K681" s="3" t="s">
        <v>1395</v>
      </c>
      <c r="L681" s="3">
        <v>656</v>
      </c>
      <c r="M681" s="3" t="s">
        <v>1426</v>
      </c>
      <c r="N681" s="3" t="s">
        <v>2177</v>
      </c>
      <c r="O681" s="9"/>
      <c r="P681" s="3">
        <v>36</v>
      </c>
      <c r="Q681" s="13">
        <v>18.559999999999999</v>
      </c>
    </row>
    <row r="682" spans="1:17">
      <c r="A682" s="10" t="s">
        <v>2588</v>
      </c>
      <c r="B682" s="8" t="s">
        <v>344</v>
      </c>
      <c r="C682" s="8" t="s">
        <v>32</v>
      </c>
      <c r="D682" s="2" t="s">
        <v>23</v>
      </c>
      <c r="E682" s="8" t="s">
        <v>1380</v>
      </c>
      <c r="F682" s="8" t="s">
        <v>1375</v>
      </c>
      <c r="G682" s="2">
        <v>63.01</v>
      </c>
      <c r="H682" s="2">
        <v>15.89</v>
      </c>
      <c r="I682" s="2">
        <v>0.92390000000000005</v>
      </c>
      <c r="J682" s="2">
        <v>2.2118000000000002</v>
      </c>
      <c r="K682" s="2" t="s">
        <v>1358</v>
      </c>
      <c r="L682" s="2">
        <v>714</v>
      </c>
      <c r="M682" s="2" t="s">
        <v>1386</v>
      </c>
      <c r="N682" s="2" t="s">
        <v>930</v>
      </c>
      <c r="O682" s="8"/>
      <c r="P682" s="2">
        <v>36</v>
      </c>
      <c r="Q682" s="12">
        <v>50.83</v>
      </c>
    </row>
    <row r="683" spans="1:17" hidden="1">
      <c r="A683" s="11" t="s">
        <v>2589</v>
      </c>
      <c r="B683" s="9" t="s">
        <v>248</v>
      </c>
      <c r="C683" s="9" t="s">
        <v>20</v>
      </c>
      <c r="D683" s="3" t="s">
        <v>31</v>
      </c>
      <c r="E683" s="9" t="s">
        <v>1411</v>
      </c>
      <c r="F683" s="9" t="s">
        <v>1384</v>
      </c>
      <c r="G683" s="3">
        <v>79.59</v>
      </c>
      <c r="H683" s="3">
        <v>16.079999999999998</v>
      </c>
      <c r="I683" s="3">
        <v>0.80700000000000005</v>
      </c>
      <c r="J683" s="3">
        <v>2.2589000000000001</v>
      </c>
      <c r="K683" s="3" t="s">
        <v>1376</v>
      </c>
      <c r="L683" s="3">
        <v>672</v>
      </c>
      <c r="M683" s="3" t="s">
        <v>1381</v>
      </c>
      <c r="N683" s="3" t="s">
        <v>2313</v>
      </c>
      <c r="O683" s="9"/>
      <c r="P683" s="3">
        <v>48</v>
      </c>
      <c r="Q683" s="13">
        <v>17.190000000000001</v>
      </c>
    </row>
    <row r="684" spans="1:17">
      <c r="A684" s="10" t="s">
        <v>2590</v>
      </c>
      <c r="B684" s="8" t="s">
        <v>611</v>
      </c>
      <c r="C684" s="8" t="s">
        <v>41</v>
      </c>
      <c r="D684" s="2" t="s">
        <v>10</v>
      </c>
      <c r="E684" s="8" t="s">
        <v>1380</v>
      </c>
      <c r="F684" s="8" t="s">
        <v>1384</v>
      </c>
      <c r="G684" s="2">
        <v>67.040000000000006</v>
      </c>
      <c r="H684" s="2">
        <v>15.13</v>
      </c>
      <c r="I684" s="2">
        <v>0.94430000000000003</v>
      </c>
      <c r="J684" s="2">
        <v>6.0549999999999997</v>
      </c>
      <c r="K684" s="2" t="s">
        <v>1358</v>
      </c>
      <c r="L684" s="2">
        <v>731</v>
      </c>
      <c r="M684" s="2" t="s">
        <v>1426</v>
      </c>
      <c r="N684" s="2" t="s">
        <v>2565</v>
      </c>
      <c r="O684" s="8"/>
      <c r="P684" s="2">
        <v>12</v>
      </c>
      <c r="Q684" s="12">
        <v>52.48</v>
      </c>
    </row>
    <row r="685" spans="1:17" hidden="1">
      <c r="A685" s="11" t="s">
        <v>2591</v>
      </c>
      <c r="B685" s="9" t="s">
        <v>91</v>
      </c>
      <c r="C685" s="9" t="s">
        <v>35</v>
      </c>
      <c r="D685" s="3" t="s">
        <v>31</v>
      </c>
      <c r="E685" s="9" t="s">
        <v>1411</v>
      </c>
      <c r="F685" s="9" t="s">
        <v>1384</v>
      </c>
      <c r="G685" s="3">
        <v>40.880000000000003</v>
      </c>
      <c r="H685" s="3">
        <v>13.8</v>
      </c>
      <c r="I685" s="3">
        <v>0.78239999999999998</v>
      </c>
      <c r="J685" s="3">
        <v>0.62980000000000003</v>
      </c>
      <c r="K685" s="3" t="s">
        <v>1358</v>
      </c>
      <c r="L685" s="3">
        <v>707</v>
      </c>
      <c r="M685" s="3" t="s">
        <v>1403</v>
      </c>
      <c r="N685" s="3" t="s">
        <v>2592</v>
      </c>
      <c r="O685" s="9" t="s">
        <v>1759</v>
      </c>
      <c r="P685" s="3">
        <v>120</v>
      </c>
      <c r="Q685" s="13">
        <v>31.21</v>
      </c>
    </row>
    <row r="686" spans="1:17">
      <c r="A686" s="10" t="s">
        <v>2593</v>
      </c>
      <c r="B686" s="8" t="s">
        <v>912</v>
      </c>
      <c r="C686" s="8" t="s">
        <v>41</v>
      </c>
      <c r="D686" s="2" t="s">
        <v>44</v>
      </c>
      <c r="E686" s="8" t="s">
        <v>1380</v>
      </c>
      <c r="F686" s="8" t="s">
        <v>1390</v>
      </c>
      <c r="G686" s="2">
        <v>30.26</v>
      </c>
      <c r="H686" s="2">
        <v>11.53</v>
      </c>
      <c r="I686" s="2">
        <v>0.3256</v>
      </c>
      <c r="J686" s="2">
        <v>0.78990000000000005</v>
      </c>
      <c r="K686" s="2" t="s">
        <v>1395</v>
      </c>
      <c r="L686" s="2">
        <v>868</v>
      </c>
      <c r="M686" s="2" t="s">
        <v>1426</v>
      </c>
      <c r="N686" s="2" t="s">
        <v>632</v>
      </c>
      <c r="O686" s="8"/>
      <c r="P686" s="2">
        <v>48</v>
      </c>
      <c r="Q686" s="12">
        <v>10.6</v>
      </c>
    </row>
    <row r="687" spans="1:17" hidden="1">
      <c r="A687" s="11" t="s">
        <v>2594</v>
      </c>
      <c r="B687" s="9" t="s">
        <v>865</v>
      </c>
      <c r="C687" s="9" t="s">
        <v>41</v>
      </c>
      <c r="D687" s="3" t="s">
        <v>1360</v>
      </c>
      <c r="E687" s="9" t="s">
        <v>1389</v>
      </c>
      <c r="F687" s="9" t="s">
        <v>1384</v>
      </c>
      <c r="G687" s="3">
        <v>11.73</v>
      </c>
      <c r="H687" s="3">
        <v>16.38</v>
      </c>
      <c r="I687" s="3">
        <v>9.7900000000000001E-2</v>
      </c>
      <c r="J687" s="3">
        <v>0.41460000000000002</v>
      </c>
      <c r="K687" s="3" t="s">
        <v>1376</v>
      </c>
      <c r="L687" s="3">
        <v>883</v>
      </c>
      <c r="M687" s="3" t="s">
        <v>1377</v>
      </c>
      <c r="N687" s="3" t="s">
        <v>2595</v>
      </c>
      <c r="O687" s="9" t="s">
        <v>2596</v>
      </c>
      <c r="P687" s="3">
        <v>36</v>
      </c>
      <c r="Q687" s="13">
        <v>7.38</v>
      </c>
    </row>
    <row r="688" spans="1:17" hidden="1">
      <c r="A688" s="10" t="s">
        <v>2597</v>
      </c>
      <c r="B688" s="8" t="s">
        <v>306</v>
      </c>
      <c r="C688" s="8" t="s">
        <v>32</v>
      </c>
      <c r="D688" s="2" t="s">
        <v>10</v>
      </c>
      <c r="E688" s="8" t="s">
        <v>1400</v>
      </c>
      <c r="F688" s="8" t="s">
        <v>1375</v>
      </c>
      <c r="G688" s="2">
        <v>97.26</v>
      </c>
      <c r="H688" s="2">
        <v>12.36</v>
      </c>
      <c r="I688" s="2">
        <v>1.5793999999999999</v>
      </c>
      <c r="J688" s="2">
        <v>2.1812</v>
      </c>
      <c r="K688" s="2" t="s">
        <v>1358</v>
      </c>
      <c r="L688" s="2">
        <v>733</v>
      </c>
      <c r="M688" s="2" t="s">
        <v>1381</v>
      </c>
      <c r="N688" s="2" t="s">
        <v>1453</v>
      </c>
      <c r="O688" s="8"/>
      <c r="P688" s="2">
        <v>60</v>
      </c>
      <c r="Q688" s="12">
        <v>52.71</v>
      </c>
    </row>
    <row r="689" spans="1:17" hidden="1">
      <c r="A689" s="11" t="s">
        <v>2598</v>
      </c>
      <c r="B689" s="9" t="s">
        <v>909</v>
      </c>
      <c r="C689" s="9" t="s">
        <v>28</v>
      </c>
      <c r="D689" s="3" t="s">
        <v>1360</v>
      </c>
      <c r="E689" s="9" t="s">
        <v>1411</v>
      </c>
      <c r="F689" s="9" t="s">
        <v>1384</v>
      </c>
      <c r="G689" s="3">
        <v>66.069999999999993</v>
      </c>
      <c r="H689" s="3">
        <v>7.69</v>
      </c>
      <c r="I689" s="3">
        <v>1.1417999999999999</v>
      </c>
      <c r="J689" s="3">
        <v>1.3299000000000001</v>
      </c>
      <c r="K689" s="3" t="s">
        <v>1385</v>
      </c>
      <c r="L689" s="3">
        <v>698</v>
      </c>
      <c r="M689" s="3" t="s">
        <v>1426</v>
      </c>
      <c r="N689" s="3" t="s">
        <v>1082</v>
      </c>
      <c r="O689" s="9"/>
      <c r="P689" s="3">
        <v>60</v>
      </c>
      <c r="Q689" s="13">
        <v>0</v>
      </c>
    </row>
    <row r="690" spans="1:17" hidden="1">
      <c r="A690" s="10" t="s">
        <v>2599</v>
      </c>
      <c r="B690" s="8" t="s">
        <v>285</v>
      </c>
      <c r="C690" s="8" t="s">
        <v>41</v>
      </c>
      <c r="D690" s="2" t="s">
        <v>23</v>
      </c>
      <c r="E690" s="8" t="s">
        <v>1400</v>
      </c>
      <c r="F690" s="8" t="s">
        <v>1375</v>
      </c>
      <c r="G690" s="2">
        <v>3.96</v>
      </c>
      <c r="H690" s="2">
        <v>16.12</v>
      </c>
      <c r="I690" s="2">
        <v>4.3900000000000002E-2</v>
      </c>
      <c r="J690" s="2">
        <v>7.8899999999999998E-2</v>
      </c>
      <c r="K690" s="2" t="s">
        <v>1358</v>
      </c>
      <c r="L690" s="2">
        <v>883</v>
      </c>
      <c r="M690" s="2" t="s">
        <v>1381</v>
      </c>
      <c r="N690" s="2" t="s">
        <v>1611</v>
      </c>
      <c r="O690" s="8"/>
      <c r="P690" s="2">
        <v>84</v>
      </c>
      <c r="Q690" s="12">
        <v>1.86</v>
      </c>
    </row>
    <row r="691" spans="1:17" hidden="1">
      <c r="A691" s="11" t="s">
        <v>2600</v>
      </c>
      <c r="B691" s="9" t="s">
        <v>620</v>
      </c>
      <c r="C691" s="9" t="s">
        <v>41</v>
      </c>
      <c r="D691" s="3" t="s">
        <v>44</v>
      </c>
      <c r="E691" s="9" t="s">
        <v>1408</v>
      </c>
      <c r="F691" s="9" t="s">
        <v>1375</v>
      </c>
      <c r="G691" s="3">
        <v>63.4</v>
      </c>
      <c r="H691" s="3">
        <v>9.8800000000000008</v>
      </c>
      <c r="I691" s="3">
        <v>0.85129999999999995</v>
      </c>
      <c r="J691" s="3">
        <v>0.83360000000000001</v>
      </c>
      <c r="K691" s="3" t="s">
        <v>1385</v>
      </c>
      <c r="L691" s="3">
        <v>749</v>
      </c>
      <c r="M691" s="3" t="s">
        <v>1381</v>
      </c>
      <c r="N691" s="3" t="s">
        <v>668</v>
      </c>
      <c r="O691" s="9"/>
      <c r="P691" s="3">
        <v>120</v>
      </c>
      <c r="Q691" s="13">
        <v>0</v>
      </c>
    </row>
    <row r="692" spans="1:17">
      <c r="A692" s="10" t="s">
        <v>2601</v>
      </c>
      <c r="B692" s="8" t="s">
        <v>530</v>
      </c>
      <c r="C692" s="8" t="s">
        <v>41</v>
      </c>
      <c r="D692" s="2" t="s">
        <v>31</v>
      </c>
      <c r="E692" s="8" t="s">
        <v>1380</v>
      </c>
      <c r="F692" s="8" t="s">
        <v>1375</v>
      </c>
      <c r="G692" s="2">
        <v>84.49</v>
      </c>
      <c r="H692" s="2">
        <v>11.89</v>
      </c>
      <c r="I692" s="2">
        <v>0.61119999999999997</v>
      </c>
      <c r="J692" s="2">
        <v>1.8747</v>
      </c>
      <c r="K692" s="2" t="s">
        <v>1358</v>
      </c>
      <c r="L692" s="2">
        <v>837</v>
      </c>
      <c r="M692" s="2" t="s">
        <v>1426</v>
      </c>
      <c r="N692" s="2" t="s">
        <v>1981</v>
      </c>
      <c r="O692" s="8"/>
      <c r="P692" s="2">
        <v>60</v>
      </c>
      <c r="Q692" s="12">
        <v>69.83</v>
      </c>
    </row>
    <row r="693" spans="1:17">
      <c r="A693" s="11" t="s">
        <v>2602</v>
      </c>
      <c r="B693" s="9" t="s">
        <v>1087</v>
      </c>
      <c r="C693" s="9" t="s">
        <v>20</v>
      </c>
      <c r="D693" s="3" t="s">
        <v>10</v>
      </c>
      <c r="E693" s="9" t="s">
        <v>1380</v>
      </c>
      <c r="F693" s="9" t="s">
        <v>1390</v>
      </c>
      <c r="G693" s="3">
        <v>85.37</v>
      </c>
      <c r="H693" s="3">
        <v>11.8</v>
      </c>
      <c r="I693" s="3">
        <v>1.5604</v>
      </c>
      <c r="J693" s="3">
        <v>4.0106999999999999</v>
      </c>
      <c r="K693" s="3" t="s">
        <v>1385</v>
      </c>
      <c r="L693" s="3">
        <v>686</v>
      </c>
      <c r="M693" s="3" t="s">
        <v>1396</v>
      </c>
      <c r="N693" s="3" t="s">
        <v>267</v>
      </c>
      <c r="O693" s="9" t="s">
        <v>2603</v>
      </c>
      <c r="P693" s="3">
        <v>24</v>
      </c>
      <c r="Q693" s="13">
        <v>0</v>
      </c>
    </row>
    <row r="694" spans="1:17">
      <c r="A694" s="10" t="s">
        <v>2604</v>
      </c>
      <c r="B694" s="8" t="s">
        <v>358</v>
      </c>
      <c r="C694" s="8" t="s">
        <v>41</v>
      </c>
      <c r="D694" s="2" t="s">
        <v>31</v>
      </c>
      <c r="E694" s="8" t="s">
        <v>1380</v>
      </c>
      <c r="F694" s="8" t="s">
        <v>1384</v>
      </c>
      <c r="G694" s="2">
        <v>94.59</v>
      </c>
      <c r="H694" s="2">
        <v>8.1199999999999992</v>
      </c>
      <c r="I694" s="2">
        <v>1.3928</v>
      </c>
      <c r="J694" s="2">
        <v>4.2831999999999999</v>
      </c>
      <c r="K694" s="2" t="s">
        <v>1412</v>
      </c>
      <c r="L694" s="2">
        <v>834</v>
      </c>
      <c r="M694" s="2" t="s">
        <v>1381</v>
      </c>
      <c r="N694" s="2" t="s">
        <v>2024</v>
      </c>
      <c r="O694" s="8"/>
      <c r="P694" s="2">
        <v>24</v>
      </c>
      <c r="Q694" s="12">
        <v>78.430000000000007</v>
      </c>
    </row>
    <row r="695" spans="1:17" hidden="1">
      <c r="A695" s="11" t="s">
        <v>2605</v>
      </c>
      <c r="B695" s="9" t="s">
        <v>1113</v>
      </c>
      <c r="C695" s="9" t="s">
        <v>16</v>
      </c>
      <c r="D695" s="3" t="s">
        <v>23</v>
      </c>
      <c r="E695" s="9" t="s">
        <v>1389</v>
      </c>
      <c r="F695" s="9" t="s">
        <v>1390</v>
      </c>
      <c r="G695" s="3">
        <v>94.99</v>
      </c>
      <c r="H695" s="3">
        <v>14.4</v>
      </c>
      <c r="I695" s="3">
        <v>0.54659999999999997</v>
      </c>
      <c r="J695" s="3">
        <v>1.8011999999999999</v>
      </c>
      <c r="K695" s="3" t="s">
        <v>1395</v>
      </c>
      <c r="L695" s="3">
        <v>686</v>
      </c>
      <c r="M695" s="3" t="s">
        <v>1381</v>
      </c>
      <c r="N695" s="3" t="s">
        <v>2333</v>
      </c>
      <c r="O695" s="9"/>
      <c r="P695" s="3">
        <v>84</v>
      </c>
      <c r="Q695" s="13">
        <v>31.31</v>
      </c>
    </row>
    <row r="696" spans="1:17" hidden="1">
      <c r="A696" s="10" t="s">
        <v>2606</v>
      </c>
      <c r="B696" s="8" t="s">
        <v>905</v>
      </c>
      <c r="C696" s="8" t="s">
        <v>24</v>
      </c>
      <c r="D696" s="2" t="s">
        <v>44</v>
      </c>
      <c r="E696" s="8" t="s">
        <v>1389</v>
      </c>
      <c r="F696" s="8" t="s">
        <v>1384</v>
      </c>
      <c r="G696" s="2">
        <v>71.72</v>
      </c>
      <c r="H696" s="2">
        <v>9.0399999999999991</v>
      </c>
      <c r="I696" s="2">
        <v>0.79239999999999999</v>
      </c>
      <c r="J696" s="2">
        <v>0.91010000000000002</v>
      </c>
      <c r="K696" s="2" t="s">
        <v>1395</v>
      </c>
      <c r="L696" s="2">
        <v>830</v>
      </c>
      <c r="M696" s="2" t="s">
        <v>1403</v>
      </c>
      <c r="N696" s="2" t="s">
        <v>2607</v>
      </c>
      <c r="O696" s="8" t="s">
        <v>2465</v>
      </c>
      <c r="P696" s="2">
        <v>120</v>
      </c>
      <c r="Q696" s="12">
        <v>8.36</v>
      </c>
    </row>
    <row r="697" spans="1:17">
      <c r="A697" s="11" t="s">
        <v>2608</v>
      </c>
      <c r="B697" s="9" t="s">
        <v>764</v>
      </c>
      <c r="C697" s="9" t="s">
        <v>35</v>
      </c>
      <c r="D697" s="3" t="s">
        <v>44</v>
      </c>
      <c r="E697" s="9" t="s">
        <v>1380</v>
      </c>
      <c r="F697" s="9" t="s">
        <v>1384</v>
      </c>
      <c r="G697" s="3">
        <v>56.98</v>
      </c>
      <c r="H697" s="3">
        <v>8.23</v>
      </c>
      <c r="I697" s="3">
        <v>0.9496</v>
      </c>
      <c r="J697" s="3">
        <v>4.9626999999999999</v>
      </c>
      <c r="K697" s="3" t="s">
        <v>1376</v>
      </c>
      <c r="L697" s="3">
        <v>710</v>
      </c>
      <c r="M697" s="3" t="s">
        <v>1403</v>
      </c>
      <c r="N697" s="3" t="s">
        <v>1609</v>
      </c>
      <c r="O697" s="9" t="s">
        <v>2609</v>
      </c>
      <c r="P697" s="3">
        <v>12</v>
      </c>
      <c r="Q697" s="13">
        <v>8.9499999999999993</v>
      </c>
    </row>
    <row r="698" spans="1:17" hidden="1">
      <c r="A698" s="10" t="s">
        <v>2610</v>
      </c>
      <c r="B698" s="8" t="s">
        <v>414</v>
      </c>
      <c r="C698" s="8" t="s">
        <v>12</v>
      </c>
      <c r="D698" s="2" t="s">
        <v>1360</v>
      </c>
      <c r="E698" s="8" t="s">
        <v>1408</v>
      </c>
      <c r="F698" s="8" t="s">
        <v>1375</v>
      </c>
      <c r="G698" s="2">
        <v>71.78</v>
      </c>
      <c r="H698" s="2">
        <v>11.29</v>
      </c>
      <c r="I698" s="2">
        <v>1.3935999999999999</v>
      </c>
      <c r="J698" s="2">
        <v>3.3552</v>
      </c>
      <c r="K698" s="2" t="s">
        <v>1376</v>
      </c>
      <c r="L698" s="2">
        <v>777</v>
      </c>
      <c r="M698" s="2" t="s">
        <v>1403</v>
      </c>
      <c r="N698" s="2" t="s">
        <v>2025</v>
      </c>
      <c r="O698" s="8" t="s">
        <v>2611</v>
      </c>
      <c r="P698" s="2">
        <v>24</v>
      </c>
      <c r="Q698" s="12">
        <v>7.83</v>
      </c>
    </row>
    <row r="699" spans="1:17" hidden="1">
      <c r="A699" s="11" t="s">
        <v>2612</v>
      </c>
      <c r="B699" s="9" t="s">
        <v>320</v>
      </c>
      <c r="C699" s="9" t="s">
        <v>12</v>
      </c>
      <c r="D699" s="3" t="s">
        <v>10</v>
      </c>
      <c r="E699" s="9" t="s">
        <v>1411</v>
      </c>
      <c r="F699" s="9" t="s">
        <v>1384</v>
      </c>
      <c r="G699" s="3">
        <v>1.05</v>
      </c>
      <c r="H699" s="3">
        <v>15.75</v>
      </c>
      <c r="I699" s="3">
        <v>8.9999999999999993E-3</v>
      </c>
      <c r="J699" s="3">
        <v>1.44E-2</v>
      </c>
      <c r="K699" s="3" t="s">
        <v>1412</v>
      </c>
      <c r="L699" s="3">
        <v>849</v>
      </c>
      <c r="M699" s="3" t="s">
        <v>1386</v>
      </c>
      <c r="N699" s="3" t="s">
        <v>2613</v>
      </c>
      <c r="O699" s="9"/>
      <c r="P699" s="3">
        <v>240</v>
      </c>
      <c r="Q699" s="13">
        <v>0.55000000000000004</v>
      </c>
    </row>
    <row r="700" spans="1:17" hidden="1">
      <c r="A700" s="10" t="s">
        <v>2614</v>
      </c>
      <c r="B700" s="8" t="s">
        <v>257</v>
      </c>
      <c r="C700" s="8" t="s">
        <v>20</v>
      </c>
      <c r="D700" s="2" t="s">
        <v>1360</v>
      </c>
      <c r="E700" s="8" t="s">
        <v>1400</v>
      </c>
      <c r="F700" s="8" t="s">
        <v>1384</v>
      </c>
      <c r="G700" s="2">
        <v>89.25</v>
      </c>
      <c r="H700" s="2">
        <v>10.88</v>
      </c>
      <c r="I700" s="2">
        <v>1.2395</v>
      </c>
      <c r="J700" s="2">
        <v>2.9169</v>
      </c>
      <c r="K700" s="2" t="s">
        <v>1358</v>
      </c>
      <c r="L700" s="2">
        <v>806</v>
      </c>
      <c r="M700" s="2" t="s">
        <v>1426</v>
      </c>
      <c r="N700" s="2" t="s">
        <v>2615</v>
      </c>
      <c r="O700" s="8"/>
      <c r="P700" s="2">
        <v>36</v>
      </c>
      <c r="Q700" s="12">
        <v>19.61</v>
      </c>
    </row>
    <row r="701" spans="1:17" hidden="1">
      <c r="A701" s="11" t="s">
        <v>2616</v>
      </c>
      <c r="B701" s="9" t="s">
        <v>1351</v>
      </c>
      <c r="C701" s="9" t="s">
        <v>12</v>
      </c>
      <c r="D701" s="3" t="s">
        <v>44</v>
      </c>
      <c r="E701" s="9" t="s">
        <v>1408</v>
      </c>
      <c r="F701" s="9" t="s">
        <v>1375</v>
      </c>
      <c r="G701" s="3">
        <v>99.5</v>
      </c>
      <c r="H701" s="3">
        <v>9.75</v>
      </c>
      <c r="I701" s="3">
        <v>0.87080000000000002</v>
      </c>
      <c r="J701" s="3">
        <v>4.5799000000000003</v>
      </c>
      <c r="K701" s="3" t="s">
        <v>1376</v>
      </c>
      <c r="L701" s="3">
        <v>881</v>
      </c>
      <c r="M701" s="3" t="s">
        <v>1377</v>
      </c>
      <c r="N701" s="3" t="s">
        <v>2617</v>
      </c>
      <c r="O701" s="9" t="s">
        <v>2618</v>
      </c>
      <c r="P701" s="3">
        <v>24</v>
      </c>
      <c r="Q701" s="13">
        <v>88.41</v>
      </c>
    </row>
    <row r="702" spans="1:17" hidden="1">
      <c r="A702" s="10" t="s">
        <v>2619</v>
      </c>
      <c r="B702" s="8" t="s">
        <v>775</v>
      </c>
      <c r="C702" s="8" t="s">
        <v>38</v>
      </c>
      <c r="D702" s="2" t="s">
        <v>1360</v>
      </c>
      <c r="E702" s="8" t="s">
        <v>1389</v>
      </c>
      <c r="F702" s="8" t="s">
        <v>1384</v>
      </c>
      <c r="G702" s="2">
        <v>2.39</v>
      </c>
      <c r="H702" s="2">
        <v>8.51</v>
      </c>
      <c r="I702" s="2">
        <v>2.9600000000000001E-2</v>
      </c>
      <c r="J702" s="2">
        <v>2.0799999999999999E-2</v>
      </c>
      <c r="K702" s="2" t="s">
        <v>1395</v>
      </c>
      <c r="L702" s="2">
        <v>880</v>
      </c>
      <c r="M702" s="2" t="s">
        <v>1396</v>
      </c>
      <c r="N702" s="2" t="s">
        <v>2620</v>
      </c>
      <c r="O702" s="8" t="s">
        <v>2540</v>
      </c>
      <c r="P702" s="2">
        <v>240</v>
      </c>
      <c r="Q702" s="12">
        <v>1.29</v>
      </c>
    </row>
    <row r="703" spans="1:17" hidden="1">
      <c r="A703" s="11" t="s">
        <v>2621</v>
      </c>
      <c r="B703" s="9" t="s">
        <v>835</v>
      </c>
      <c r="C703" s="9" t="s">
        <v>28</v>
      </c>
      <c r="D703" s="3" t="s">
        <v>44</v>
      </c>
      <c r="E703" s="9" t="s">
        <v>1374</v>
      </c>
      <c r="F703" s="9" t="s">
        <v>1390</v>
      </c>
      <c r="G703" s="3">
        <v>61.04</v>
      </c>
      <c r="H703" s="3">
        <v>12.19</v>
      </c>
      <c r="I703" s="3">
        <v>1.0618000000000001</v>
      </c>
      <c r="J703" s="3">
        <v>0.68020000000000003</v>
      </c>
      <c r="K703" s="3" t="s">
        <v>1395</v>
      </c>
      <c r="L703" s="3">
        <v>556</v>
      </c>
      <c r="M703" s="3" t="s">
        <v>1396</v>
      </c>
      <c r="N703" s="3" t="s">
        <v>1824</v>
      </c>
      <c r="O703" s="9" t="s">
        <v>2622</v>
      </c>
      <c r="P703" s="3">
        <v>240</v>
      </c>
      <c r="Q703" s="13">
        <v>34.299999999999997</v>
      </c>
    </row>
    <row r="704" spans="1:17" hidden="1">
      <c r="A704" s="10" t="s">
        <v>2623</v>
      </c>
      <c r="B704" s="8" t="s">
        <v>563</v>
      </c>
      <c r="C704" s="8" t="s">
        <v>20</v>
      </c>
      <c r="D704" s="2" t="s">
        <v>23</v>
      </c>
      <c r="E704" s="8" t="s">
        <v>1400</v>
      </c>
      <c r="F704" s="8" t="s">
        <v>1390</v>
      </c>
      <c r="G704" s="2">
        <v>3.27</v>
      </c>
      <c r="H704" s="2">
        <v>13.97</v>
      </c>
      <c r="I704" s="2">
        <v>5.16E-2</v>
      </c>
      <c r="J704" s="2">
        <v>5.0700000000000002E-2</v>
      </c>
      <c r="K704" s="2" t="s">
        <v>1376</v>
      </c>
      <c r="L704" s="2">
        <v>791</v>
      </c>
      <c r="M704" s="2" t="s">
        <v>1381</v>
      </c>
      <c r="N704" s="2" t="s">
        <v>1488</v>
      </c>
      <c r="O704" s="8"/>
      <c r="P704" s="2">
        <v>120</v>
      </c>
      <c r="Q704" s="12">
        <v>1.59</v>
      </c>
    </row>
    <row r="705" spans="1:17" hidden="1">
      <c r="A705" s="11" t="s">
        <v>2624</v>
      </c>
      <c r="B705" s="9" t="s">
        <v>1312</v>
      </c>
      <c r="C705" s="9" t="s">
        <v>35</v>
      </c>
      <c r="D705" s="3" t="s">
        <v>1360</v>
      </c>
      <c r="E705" s="9" t="s">
        <v>1400</v>
      </c>
      <c r="F705" s="9" t="s">
        <v>1390</v>
      </c>
      <c r="G705" s="3">
        <v>78.209999999999994</v>
      </c>
      <c r="H705" s="3">
        <v>16.22</v>
      </c>
      <c r="I705" s="3">
        <v>0.81940000000000002</v>
      </c>
      <c r="J705" s="3">
        <v>7.1041999999999996</v>
      </c>
      <c r="K705" s="3" t="s">
        <v>1376</v>
      </c>
      <c r="L705" s="3">
        <v>872</v>
      </c>
      <c r="M705" s="3" t="s">
        <v>1403</v>
      </c>
      <c r="N705" s="3" t="s">
        <v>2625</v>
      </c>
      <c r="O705" s="9" t="s">
        <v>1907</v>
      </c>
      <c r="P705" s="3">
        <v>12</v>
      </c>
      <c r="Q705" s="13">
        <v>51.62</v>
      </c>
    </row>
    <row r="706" spans="1:17">
      <c r="A706" s="10" t="s">
        <v>2626</v>
      </c>
      <c r="B706" s="8" t="s">
        <v>576</v>
      </c>
      <c r="C706" s="8" t="s">
        <v>28</v>
      </c>
      <c r="D706" s="2" t="s">
        <v>1360</v>
      </c>
      <c r="E706" s="8" t="s">
        <v>1380</v>
      </c>
      <c r="F706" s="8" t="s">
        <v>1375</v>
      </c>
      <c r="G706" s="2">
        <v>68.2</v>
      </c>
      <c r="H706" s="2">
        <v>7.66</v>
      </c>
      <c r="I706" s="2">
        <v>0.68379999999999996</v>
      </c>
      <c r="J706" s="2">
        <v>0.63839999999999997</v>
      </c>
      <c r="K706" s="2" t="s">
        <v>1385</v>
      </c>
      <c r="L706" s="2">
        <v>856</v>
      </c>
      <c r="M706" s="2" t="s">
        <v>1381</v>
      </c>
      <c r="N706" s="2" t="s">
        <v>1572</v>
      </c>
      <c r="O706" s="8"/>
      <c r="P706" s="2">
        <v>180</v>
      </c>
      <c r="Q706" s="12">
        <v>0</v>
      </c>
    </row>
    <row r="707" spans="1:17">
      <c r="A707" s="11" t="s">
        <v>2627</v>
      </c>
      <c r="B707" s="9" t="s">
        <v>187</v>
      </c>
      <c r="C707" s="9" t="s">
        <v>38</v>
      </c>
      <c r="D707" s="3" t="s">
        <v>1360</v>
      </c>
      <c r="E707" s="9" t="s">
        <v>1380</v>
      </c>
      <c r="F707" s="9" t="s">
        <v>1390</v>
      </c>
      <c r="G707" s="3">
        <v>14.74</v>
      </c>
      <c r="H707" s="3">
        <v>18.16</v>
      </c>
      <c r="I707" s="3">
        <v>0.24060000000000001</v>
      </c>
      <c r="J707" s="3">
        <v>1.3525</v>
      </c>
      <c r="K707" s="3" t="s">
        <v>1358</v>
      </c>
      <c r="L707" s="3">
        <v>793</v>
      </c>
      <c r="M707" s="3" t="s">
        <v>1403</v>
      </c>
      <c r="N707" s="3" t="s">
        <v>2617</v>
      </c>
      <c r="O707" s="9" t="s">
        <v>2628</v>
      </c>
      <c r="P707" s="3">
        <v>12</v>
      </c>
      <c r="Q707" s="13">
        <v>10.02</v>
      </c>
    </row>
    <row r="708" spans="1:17">
      <c r="A708" s="10" t="s">
        <v>2629</v>
      </c>
      <c r="B708" s="8" t="s">
        <v>830</v>
      </c>
      <c r="C708" s="8" t="s">
        <v>24</v>
      </c>
      <c r="D708" s="2" t="s">
        <v>23</v>
      </c>
      <c r="E708" s="8" t="s">
        <v>1380</v>
      </c>
      <c r="F708" s="8" t="s">
        <v>1384</v>
      </c>
      <c r="G708" s="2">
        <v>13.56</v>
      </c>
      <c r="H708" s="2">
        <v>16.86</v>
      </c>
      <c r="I708" s="2">
        <v>0.23019999999999999</v>
      </c>
      <c r="J708" s="2">
        <v>0.39029999999999998</v>
      </c>
      <c r="K708" s="2" t="s">
        <v>1358</v>
      </c>
      <c r="L708" s="2">
        <v>867</v>
      </c>
      <c r="M708" s="2" t="s">
        <v>1377</v>
      </c>
      <c r="N708" s="2" t="s">
        <v>2630</v>
      </c>
      <c r="O708" s="8" t="s">
        <v>236</v>
      </c>
      <c r="P708" s="2">
        <v>48</v>
      </c>
      <c r="Q708" s="12">
        <v>12.53</v>
      </c>
    </row>
    <row r="709" spans="1:17" hidden="1">
      <c r="A709" s="11" t="s">
        <v>2631</v>
      </c>
      <c r="B709" s="9" t="s">
        <v>915</v>
      </c>
      <c r="C709" s="9" t="s">
        <v>28</v>
      </c>
      <c r="D709" s="3" t="s">
        <v>23</v>
      </c>
      <c r="E709" s="9" t="s">
        <v>1411</v>
      </c>
      <c r="F709" s="9" t="s">
        <v>1390</v>
      </c>
      <c r="G709" s="3">
        <v>63.32</v>
      </c>
      <c r="H709" s="3">
        <v>10.62</v>
      </c>
      <c r="I709" s="3">
        <v>0.74580000000000002</v>
      </c>
      <c r="J709" s="3">
        <v>0.63729999999999998</v>
      </c>
      <c r="K709" s="3" t="s">
        <v>1358</v>
      </c>
      <c r="L709" s="3">
        <v>765</v>
      </c>
      <c r="M709" s="3" t="s">
        <v>1377</v>
      </c>
      <c r="N709" s="3" t="s">
        <v>1498</v>
      </c>
      <c r="O709" s="9" t="s">
        <v>2027</v>
      </c>
      <c r="P709" s="3">
        <v>240</v>
      </c>
      <c r="Q709" s="13">
        <v>41.58</v>
      </c>
    </row>
    <row r="710" spans="1:17" hidden="1">
      <c r="A710" s="10" t="s">
        <v>2632</v>
      </c>
      <c r="B710" s="8" t="s">
        <v>420</v>
      </c>
      <c r="C710" s="8" t="s">
        <v>38</v>
      </c>
      <c r="D710" s="2" t="s">
        <v>44</v>
      </c>
      <c r="E710" s="8" t="s">
        <v>1400</v>
      </c>
      <c r="F710" s="8" t="s">
        <v>1375</v>
      </c>
      <c r="G710" s="2">
        <v>48.28</v>
      </c>
      <c r="H710" s="2">
        <v>18.190000000000001</v>
      </c>
      <c r="I710" s="2">
        <v>0.37669999999999998</v>
      </c>
      <c r="J710" s="2">
        <v>0.78410000000000002</v>
      </c>
      <c r="K710" s="2" t="s">
        <v>1412</v>
      </c>
      <c r="L710" s="2">
        <v>602</v>
      </c>
      <c r="M710" s="2" t="s">
        <v>1377</v>
      </c>
      <c r="N710" s="2" t="s">
        <v>2633</v>
      </c>
      <c r="O710" s="8" t="s">
        <v>728</v>
      </c>
      <c r="P710" s="2">
        <v>180</v>
      </c>
      <c r="Q710" s="12">
        <v>7.43</v>
      </c>
    </row>
    <row r="711" spans="1:17" hidden="1">
      <c r="A711" s="11" t="s">
        <v>2634</v>
      </c>
      <c r="B711" s="9" t="s">
        <v>769</v>
      </c>
      <c r="C711" s="9" t="s">
        <v>41</v>
      </c>
      <c r="D711" s="3" t="s">
        <v>23</v>
      </c>
      <c r="E711" s="9" t="s">
        <v>1400</v>
      </c>
      <c r="F711" s="9" t="s">
        <v>1375</v>
      </c>
      <c r="G711" s="3">
        <v>54.66</v>
      </c>
      <c r="H711" s="3">
        <v>13.82</v>
      </c>
      <c r="I711" s="3">
        <v>0.63119999999999998</v>
      </c>
      <c r="J711" s="3">
        <v>0.72130000000000005</v>
      </c>
      <c r="K711" s="3" t="s">
        <v>1395</v>
      </c>
      <c r="L711" s="3">
        <v>565</v>
      </c>
      <c r="M711" s="3" t="s">
        <v>1386</v>
      </c>
      <c r="N711" s="3" t="s">
        <v>1699</v>
      </c>
      <c r="O711" s="9"/>
      <c r="P711" s="3">
        <v>180</v>
      </c>
      <c r="Q711" s="13">
        <v>29.45</v>
      </c>
    </row>
    <row r="712" spans="1:17" hidden="1">
      <c r="A712" s="10" t="s">
        <v>2635</v>
      </c>
      <c r="B712" s="8" t="s">
        <v>130</v>
      </c>
      <c r="C712" s="8" t="s">
        <v>38</v>
      </c>
      <c r="D712" s="2" t="s">
        <v>31</v>
      </c>
      <c r="E712" s="8" t="s">
        <v>1374</v>
      </c>
      <c r="F712" s="8" t="s">
        <v>1390</v>
      </c>
      <c r="G712" s="2">
        <v>1.06</v>
      </c>
      <c r="H712" s="2">
        <v>15.01</v>
      </c>
      <c r="I712" s="2">
        <v>1.7899999999999999E-2</v>
      </c>
      <c r="J712" s="2">
        <v>2.0500000000000001E-2</v>
      </c>
      <c r="K712" s="2" t="s">
        <v>1385</v>
      </c>
      <c r="L712" s="2">
        <v>587</v>
      </c>
      <c r="M712" s="2" t="s">
        <v>1381</v>
      </c>
      <c r="N712" s="2" t="s">
        <v>2636</v>
      </c>
      <c r="O712" s="8"/>
      <c r="P712" s="2">
        <v>84</v>
      </c>
      <c r="Q712" s="12">
        <v>0</v>
      </c>
    </row>
    <row r="713" spans="1:17" hidden="1">
      <c r="A713" s="11" t="s">
        <v>2637</v>
      </c>
      <c r="B713" s="9" t="s">
        <v>1226</v>
      </c>
      <c r="C713" s="9" t="s">
        <v>28</v>
      </c>
      <c r="D713" s="3" t="s">
        <v>44</v>
      </c>
      <c r="E713" s="9" t="s">
        <v>1400</v>
      </c>
      <c r="F713" s="9" t="s">
        <v>1390</v>
      </c>
      <c r="G713" s="3">
        <v>62.33</v>
      </c>
      <c r="H713" s="3">
        <v>13.76</v>
      </c>
      <c r="I713" s="3">
        <v>0.34029999999999999</v>
      </c>
      <c r="J713" s="3">
        <v>2.9855999999999998</v>
      </c>
      <c r="K713" s="3" t="s">
        <v>1395</v>
      </c>
      <c r="L713" s="3">
        <v>610</v>
      </c>
      <c r="M713" s="3" t="s">
        <v>1426</v>
      </c>
      <c r="N713" s="3" t="s">
        <v>329</v>
      </c>
      <c r="O713" s="9"/>
      <c r="P713" s="3">
        <v>24</v>
      </c>
      <c r="Q713" s="13">
        <v>47.47</v>
      </c>
    </row>
    <row r="714" spans="1:17" hidden="1">
      <c r="A714" s="10" t="s">
        <v>2638</v>
      </c>
      <c r="B714" s="8" t="s">
        <v>443</v>
      </c>
      <c r="C714" s="8" t="s">
        <v>16</v>
      </c>
      <c r="D714" s="2" t="s">
        <v>23</v>
      </c>
      <c r="E714" s="8" t="s">
        <v>1400</v>
      </c>
      <c r="F714" s="8" t="s">
        <v>1375</v>
      </c>
      <c r="G714" s="2">
        <v>59.77</v>
      </c>
      <c r="H714" s="2">
        <v>11.38</v>
      </c>
      <c r="I714" s="2">
        <v>1.0297000000000001</v>
      </c>
      <c r="J714" s="2">
        <v>1.3109</v>
      </c>
      <c r="K714" s="2" t="s">
        <v>1395</v>
      </c>
      <c r="L714" s="2">
        <v>619</v>
      </c>
      <c r="M714" s="2" t="s">
        <v>1381</v>
      </c>
      <c r="N714" s="2" t="s">
        <v>2467</v>
      </c>
      <c r="O714" s="8"/>
      <c r="P714" s="2">
        <v>60</v>
      </c>
      <c r="Q714" s="12">
        <v>38.18</v>
      </c>
    </row>
    <row r="715" spans="1:17" hidden="1">
      <c r="A715" s="11" t="s">
        <v>2639</v>
      </c>
      <c r="B715" s="9" t="s">
        <v>873</v>
      </c>
      <c r="C715" s="9" t="s">
        <v>24</v>
      </c>
      <c r="D715" s="3" t="s">
        <v>44</v>
      </c>
      <c r="E715" s="9" t="s">
        <v>1389</v>
      </c>
      <c r="F715" s="9" t="s">
        <v>1384</v>
      </c>
      <c r="G715" s="3">
        <v>55.07</v>
      </c>
      <c r="H715" s="3">
        <v>13.8</v>
      </c>
      <c r="I715" s="3">
        <v>0.36049999999999999</v>
      </c>
      <c r="J715" s="3">
        <v>0.84840000000000004</v>
      </c>
      <c r="K715" s="3" t="s">
        <v>1395</v>
      </c>
      <c r="L715" s="3">
        <v>836</v>
      </c>
      <c r="M715" s="3" t="s">
        <v>1426</v>
      </c>
      <c r="N715" s="3" t="s">
        <v>1747</v>
      </c>
      <c r="O715" s="9"/>
      <c r="P715" s="3">
        <v>120</v>
      </c>
      <c r="Q715" s="13">
        <v>37.549999999999997</v>
      </c>
    </row>
    <row r="716" spans="1:17" hidden="1">
      <c r="A716" s="10" t="s">
        <v>2640</v>
      </c>
      <c r="B716" s="8" t="s">
        <v>1096</v>
      </c>
      <c r="C716" s="8" t="s">
        <v>28</v>
      </c>
      <c r="D716" s="2" t="s">
        <v>44</v>
      </c>
      <c r="E716" s="8" t="s">
        <v>1389</v>
      </c>
      <c r="F716" s="8" t="s">
        <v>1375</v>
      </c>
      <c r="G716" s="2">
        <v>39.520000000000003</v>
      </c>
      <c r="H716" s="2">
        <v>9.39</v>
      </c>
      <c r="I716" s="2">
        <v>0.75839999999999996</v>
      </c>
      <c r="J716" s="2">
        <v>0.99080000000000001</v>
      </c>
      <c r="K716" s="2" t="s">
        <v>1395</v>
      </c>
      <c r="L716" s="2">
        <v>855</v>
      </c>
      <c r="M716" s="2" t="s">
        <v>1426</v>
      </c>
      <c r="N716" s="2" t="s">
        <v>1476</v>
      </c>
      <c r="O716" s="8"/>
      <c r="P716" s="2">
        <v>48</v>
      </c>
      <c r="Q716" s="12">
        <v>24.37</v>
      </c>
    </row>
    <row r="717" spans="1:17" hidden="1">
      <c r="A717" s="11" t="s">
        <v>2641</v>
      </c>
      <c r="B717" s="9" t="s">
        <v>1217</v>
      </c>
      <c r="C717" s="9" t="s">
        <v>38</v>
      </c>
      <c r="D717" s="3" t="s">
        <v>10</v>
      </c>
      <c r="E717" s="9" t="s">
        <v>1411</v>
      </c>
      <c r="F717" s="9" t="s">
        <v>1390</v>
      </c>
      <c r="G717" s="3">
        <v>39.729999999999997</v>
      </c>
      <c r="H717" s="3">
        <v>17.97</v>
      </c>
      <c r="I717" s="3">
        <v>0.4904</v>
      </c>
      <c r="J717" s="3">
        <v>1.0082</v>
      </c>
      <c r="K717" s="3" t="s">
        <v>1376</v>
      </c>
      <c r="L717" s="3">
        <v>814</v>
      </c>
      <c r="M717" s="3" t="s">
        <v>1403</v>
      </c>
      <c r="N717" s="3" t="s">
        <v>479</v>
      </c>
      <c r="O717" s="9" t="s">
        <v>2642</v>
      </c>
      <c r="P717" s="3">
        <v>60</v>
      </c>
      <c r="Q717" s="13">
        <v>24.57</v>
      </c>
    </row>
    <row r="718" spans="1:17">
      <c r="A718" s="10" t="s">
        <v>2643</v>
      </c>
      <c r="B718" s="8" t="s">
        <v>495</v>
      </c>
      <c r="C718" s="8" t="s">
        <v>24</v>
      </c>
      <c r="D718" s="2" t="s">
        <v>1360</v>
      </c>
      <c r="E718" s="8" t="s">
        <v>1380</v>
      </c>
      <c r="F718" s="8" t="s">
        <v>1384</v>
      </c>
      <c r="G718" s="2">
        <v>31.36</v>
      </c>
      <c r="H718" s="2">
        <v>17.16</v>
      </c>
      <c r="I718" s="2">
        <v>0.57730000000000004</v>
      </c>
      <c r="J718" s="2">
        <v>1.5528999999999999</v>
      </c>
      <c r="K718" s="2" t="s">
        <v>1385</v>
      </c>
      <c r="L718" s="2">
        <v>813</v>
      </c>
      <c r="M718" s="2" t="s">
        <v>1377</v>
      </c>
      <c r="N718" s="2" t="s">
        <v>2644</v>
      </c>
      <c r="O718" s="8" t="s">
        <v>2263</v>
      </c>
      <c r="P718" s="2">
        <v>24</v>
      </c>
      <c r="Q718" s="12">
        <v>0</v>
      </c>
    </row>
    <row r="719" spans="1:17" hidden="1">
      <c r="A719" s="11" t="s">
        <v>2645</v>
      </c>
      <c r="B719" s="9" t="s">
        <v>1030</v>
      </c>
      <c r="C719" s="9" t="s">
        <v>28</v>
      </c>
      <c r="D719" s="3" t="s">
        <v>23</v>
      </c>
      <c r="E719" s="9" t="s">
        <v>1389</v>
      </c>
      <c r="F719" s="9" t="s">
        <v>1375</v>
      </c>
      <c r="G719" s="3">
        <v>79.55</v>
      </c>
      <c r="H719" s="3">
        <v>11.51</v>
      </c>
      <c r="I719" s="3">
        <v>0.86850000000000005</v>
      </c>
      <c r="J719" s="3">
        <v>3.7265000000000001</v>
      </c>
      <c r="K719" s="3" t="s">
        <v>1412</v>
      </c>
      <c r="L719" s="3">
        <v>729</v>
      </c>
      <c r="M719" s="3" t="s">
        <v>1426</v>
      </c>
      <c r="N719" s="3" t="s">
        <v>512</v>
      </c>
      <c r="O719" s="9"/>
      <c r="P719" s="3">
        <v>24</v>
      </c>
      <c r="Q719" s="13">
        <v>15.23</v>
      </c>
    </row>
    <row r="720" spans="1:17" hidden="1">
      <c r="A720" s="10" t="s">
        <v>2646</v>
      </c>
      <c r="B720" s="8" t="s">
        <v>391</v>
      </c>
      <c r="C720" s="8" t="s">
        <v>16</v>
      </c>
      <c r="D720" s="2" t="s">
        <v>31</v>
      </c>
      <c r="E720" s="8" t="s">
        <v>1411</v>
      </c>
      <c r="F720" s="8" t="s">
        <v>1384</v>
      </c>
      <c r="G720" s="2">
        <v>81.94</v>
      </c>
      <c r="H720" s="2">
        <v>16.8</v>
      </c>
      <c r="I720" s="2">
        <v>1.0544</v>
      </c>
      <c r="J720" s="2">
        <v>2.3559000000000001</v>
      </c>
      <c r="K720" s="2" t="s">
        <v>1376</v>
      </c>
      <c r="L720" s="2">
        <v>589</v>
      </c>
      <c r="M720" s="2" t="s">
        <v>1377</v>
      </c>
      <c r="N720" s="2" t="s">
        <v>1548</v>
      </c>
      <c r="O720" s="8" t="s">
        <v>2175</v>
      </c>
      <c r="P720" s="2">
        <v>48</v>
      </c>
      <c r="Q720" s="12">
        <v>9.31</v>
      </c>
    </row>
    <row r="721" spans="1:17">
      <c r="A721" s="11" t="s">
        <v>2647</v>
      </c>
      <c r="B721" s="9" t="s">
        <v>297</v>
      </c>
      <c r="C721" s="9" t="s">
        <v>12</v>
      </c>
      <c r="D721" s="3" t="s">
        <v>31</v>
      </c>
      <c r="E721" s="9" t="s">
        <v>1380</v>
      </c>
      <c r="F721" s="9" t="s">
        <v>1384</v>
      </c>
      <c r="G721" s="3">
        <v>77.86</v>
      </c>
      <c r="H721" s="3">
        <v>11.71</v>
      </c>
      <c r="I721" s="3">
        <v>1.0074000000000001</v>
      </c>
      <c r="J721" s="3">
        <v>3.6545999999999998</v>
      </c>
      <c r="K721" s="3" t="s">
        <v>1358</v>
      </c>
      <c r="L721" s="3">
        <v>741</v>
      </c>
      <c r="M721" s="3" t="s">
        <v>1403</v>
      </c>
      <c r="N721" s="3" t="s">
        <v>2163</v>
      </c>
      <c r="O721" s="9" t="s">
        <v>2364</v>
      </c>
      <c r="P721" s="3">
        <v>24</v>
      </c>
      <c r="Q721" s="13">
        <v>11.77</v>
      </c>
    </row>
    <row r="722" spans="1:17" hidden="1">
      <c r="A722" s="10" t="s">
        <v>2648</v>
      </c>
      <c r="B722" s="8" t="s">
        <v>745</v>
      </c>
      <c r="C722" s="8" t="s">
        <v>7</v>
      </c>
      <c r="D722" s="2" t="s">
        <v>31</v>
      </c>
      <c r="E722" s="8" t="s">
        <v>1408</v>
      </c>
      <c r="F722" s="8" t="s">
        <v>1384</v>
      </c>
      <c r="G722" s="2">
        <v>24.27</v>
      </c>
      <c r="H722" s="2">
        <v>13.64</v>
      </c>
      <c r="I722" s="2">
        <v>0.40060000000000001</v>
      </c>
      <c r="J722" s="2">
        <v>0.37159999999999999</v>
      </c>
      <c r="K722" s="2" t="s">
        <v>1395</v>
      </c>
      <c r="L722" s="2">
        <v>763</v>
      </c>
      <c r="M722" s="2" t="s">
        <v>1386</v>
      </c>
      <c r="N722" s="2" t="s">
        <v>2649</v>
      </c>
      <c r="O722" s="8"/>
      <c r="P722" s="2">
        <v>120</v>
      </c>
      <c r="Q722" s="12">
        <v>13.93</v>
      </c>
    </row>
    <row r="723" spans="1:17" hidden="1">
      <c r="A723" s="11" t="s">
        <v>2650</v>
      </c>
      <c r="B723" s="9" t="s">
        <v>666</v>
      </c>
      <c r="C723" s="9" t="s">
        <v>7</v>
      </c>
      <c r="D723" s="3" t="s">
        <v>31</v>
      </c>
      <c r="E723" s="9" t="s">
        <v>1411</v>
      </c>
      <c r="F723" s="9" t="s">
        <v>1390</v>
      </c>
      <c r="G723" s="3">
        <v>42.14</v>
      </c>
      <c r="H723" s="3">
        <v>13.43</v>
      </c>
      <c r="I723" s="3">
        <v>0.38740000000000002</v>
      </c>
      <c r="J723" s="3">
        <v>1.4286000000000001</v>
      </c>
      <c r="K723" s="3" t="s">
        <v>1395</v>
      </c>
      <c r="L723" s="3">
        <v>651</v>
      </c>
      <c r="M723" s="3" t="s">
        <v>1377</v>
      </c>
      <c r="N723" s="3" t="s">
        <v>1784</v>
      </c>
      <c r="O723" s="9" t="s">
        <v>2651</v>
      </c>
      <c r="P723" s="3">
        <v>36</v>
      </c>
      <c r="Q723" s="13">
        <v>16.3</v>
      </c>
    </row>
    <row r="724" spans="1:17" hidden="1">
      <c r="A724" s="10" t="s">
        <v>2652</v>
      </c>
      <c r="B724" s="8" t="s">
        <v>830</v>
      </c>
      <c r="C724" s="8" t="s">
        <v>28</v>
      </c>
      <c r="D724" s="2" t="s">
        <v>23</v>
      </c>
      <c r="E724" s="8" t="s">
        <v>1400</v>
      </c>
      <c r="F724" s="8" t="s">
        <v>1375</v>
      </c>
      <c r="G724" s="2">
        <v>79.86</v>
      </c>
      <c r="H724" s="2">
        <v>15.34</v>
      </c>
      <c r="I724" s="2">
        <v>1.1344000000000001</v>
      </c>
      <c r="J724" s="2">
        <v>2.7816999999999998</v>
      </c>
      <c r="K724" s="2" t="s">
        <v>1358</v>
      </c>
      <c r="L724" s="2">
        <v>867</v>
      </c>
      <c r="M724" s="2" t="s">
        <v>1386</v>
      </c>
      <c r="N724" s="2" t="s">
        <v>1841</v>
      </c>
      <c r="O724" s="8"/>
      <c r="P724" s="2">
        <v>36</v>
      </c>
      <c r="Q724" s="12">
        <v>73.02</v>
      </c>
    </row>
    <row r="725" spans="1:17">
      <c r="A725" s="11" t="s">
        <v>2653</v>
      </c>
      <c r="B725" s="9" t="s">
        <v>1159</v>
      </c>
      <c r="C725" s="9" t="s">
        <v>32</v>
      </c>
      <c r="D725" s="3" t="s">
        <v>31</v>
      </c>
      <c r="E725" s="9" t="s">
        <v>1380</v>
      </c>
      <c r="F725" s="9" t="s">
        <v>1384</v>
      </c>
      <c r="G725" s="3">
        <v>93.32</v>
      </c>
      <c r="H725" s="3"/>
      <c r="I725" s="3">
        <v>0.52180000000000004</v>
      </c>
      <c r="J725" s="3"/>
      <c r="K725" s="3" t="s">
        <v>1412</v>
      </c>
      <c r="L725" s="3">
        <v>740</v>
      </c>
      <c r="M725" s="3" t="s">
        <v>1381</v>
      </c>
      <c r="N725" s="3" t="s">
        <v>2654</v>
      </c>
      <c r="O725" s="9"/>
      <c r="P725" s="3">
        <v>36</v>
      </c>
      <c r="Q725" s="13">
        <v>55.84</v>
      </c>
    </row>
    <row r="726" spans="1:17" hidden="1">
      <c r="A726" s="10" t="s">
        <v>2655</v>
      </c>
      <c r="B726" s="8" t="s">
        <v>423</v>
      </c>
      <c r="C726" s="8" t="s">
        <v>16</v>
      </c>
      <c r="D726" s="2" t="s">
        <v>10</v>
      </c>
      <c r="E726" s="8" t="s">
        <v>1408</v>
      </c>
      <c r="F726" s="8" t="s">
        <v>1375</v>
      </c>
      <c r="G726" s="2">
        <v>7.86</v>
      </c>
      <c r="H726" s="2"/>
      <c r="I726" s="2">
        <v>7.9399999999999998E-2</v>
      </c>
      <c r="J726" s="2"/>
      <c r="K726" s="2" t="s">
        <v>1358</v>
      </c>
      <c r="L726" s="2">
        <v>780</v>
      </c>
      <c r="M726" s="2" t="s">
        <v>1386</v>
      </c>
      <c r="N726" s="2" t="s">
        <v>2656</v>
      </c>
      <c r="O726" s="8"/>
      <c r="P726" s="2">
        <v>12</v>
      </c>
      <c r="Q726" s="12">
        <v>4.5</v>
      </c>
    </row>
    <row r="727" spans="1:17" hidden="1">
      <c r="A727" s="11" t="s">
        <v>2657</v>
      </c>
      <c r="B727" s="9" t="s">
        <v>516</v>
      </c>
      <c r="C727" s="9" t="s">
        <v>24</v>
      </c>
      <c r="D727" s="3" t="s">
        <v>23</v>
      </c>
      <c r="E727" s="9" t="s">
        <v>1411</v>
      </c>
      <c r="F727" s="9" t="s">
        <v>1390</v>
      </c>
      <c r="G727" s="3">
        <v>38.92</v>
      </c>
      <c r="H727" s="3">
        <v>18.45</v>
      </c>
      <c r="I727" s="3">
        <v>0.48099999999999998</v>
      </c>
      <c r="J727" s="3">
        <v>0.63939999999999997</v>
      </c>
      <c r="K727" s="3" t="s">
        <v>1395</v>
      </c>
      <c r="L727" s="3">
        <v>775</v>
      </c>
      <c r="M727" s="3" t="s">
        <v>1377</v>
      </c>
      <c r="N727" s="3" t="s">
        <v>2658</v>
      </c>
      <c r="O727" s="9" t="s">
        <v>2204</v>
      </c>
      <c r="P727" s="3">
        <v>180</v>
      </c>
      <c r="Q727" s="13">
        <v>24.98</v>
      </c>
    </row>
    <row r="728" spans="1:17" hidden="1">
      <c r="A728" s="10" t="s">
        <v>2659</v>
      </c>
      <c r="B728" s="8" t="s">
        <v>961</v>
      </c>
      <c r="C728" s="8" t="s">
        <v>32</v>
      </c>
      <c r="D728" s="2" t="s">
        <v>1360</v>
      </c>
      <c r="E728" s="8" t="s">
        <v>1374</v>
      </c>
      <c r="F728" s="8" t="s">
        <v>1384</v>
      </c>
      <c r="G728" s="2">
        <v>13.84</v>
      </c>
      <c r="H728" s="2">
        <v>18.329999999999998</v>
      </c>
      <c r="I728" s="2">
        <v>0.21529999999999999</v>
      </c>
      <c r="J728" s="2">
        <v>0.29360000000000003</v>
      </c>
      <c r="K728" s="2" t="s">
        <v>1412</v>
      </c>
      <c r="L728" s="2">
        <v>829</v>
      </c>
      <c r="M728" s="2" t="s">
        <v>1386</v>
      </c>
      <c r="N728" s="2" t="s">
        <v>1378</v>
      </c>
      <c r="O728" s="8"/>
      <c r="P728" s="2">
        <v>84</v>
      </c>
      <c r="Q728" s="12">
        <v>7.57</v>
      </c>
    </row>
    <row r="729" spans="1:17" hidden="1">
      <c r="A729" s="11" t="s">
        <v>2660</v>
      </c>
      <c r="B729" s="9" t="s">
        <v>832</v>
      </c>
      <c r="C729" s="9" t="s">
        <v>12</v>
      </c>
      <c r="D729" s="3" t="s">
        <v>1360</v>
      </c>
      <c r="E729" s="9" t="s">
        <v>1389</v>
      </c>
      <c r="F729" s="9" t="s">
        <v>1384</v>
      </c>
      <c r="G729" s="3">
        <v>13.5</v>
      </c>
      <c r="H729" s="3">
        <v>17.170000000000002</v>
      </c>
      <c r="I729" s="3">
        <v>0.1981</v>
      </c>
      <c r="J729" s="3">
        <v>0.3367</v>
      </c>
      <c r="K729" s="3" t="s">
        <v>1358</v>
      </c>
      <c r="L729" s="3">
        <v>871</v>
      </c>
      <c r="M729" s="3" t="s">
        <v>1396</v>
      </c>
      <c r="N729" s="3" t="s">
        <v>2213</v>
      </c>
      <c r="O729" s="9" t="s">
        <v>2341</v>
      </c>
      <c r="P729" s="3">
        <v>60</v>
      </c>
      <c r="Q729" s="13">
        <v>9.82</v>
      </c>
    </row>
    <row r="730" spans="1:17" hidden="1">
      <c r="A730" s="10" t="s">
        <v>2661</v>
      </c>
      <c r="B730" s="8" t="s">
        <v>664</v>
      </c>
      <c r="C730" s="8" t="s">
        <v>24</v>
      </c>
      <c r="D730" s="2" t="s">
        <v>44</v>
      </c>
      <c r="E730" s="8" t="s">
        <v>1389</v>
      </c>
      <c r="F730" s="8" t="s">
        <v>1384</v>
      </c>
      <c r="G730" s="2">
        <v>72.040000000000006</v>
      </c>
      <c r="H730" s="2">
        <v>7.77</v>
      </c>
      <c r="I730" s="2">
        <v>0.53859999999999997</v>
      </c>
      <c r="J730" s="2">
        <v>0.67889999999999995</v>
      </c>
      <c r="K730" s="2" t="s">
        <v>1376</v>
      </c>
      <c r="L730" s="2">
        <v>836</v>
      </c>
      <c r="M730" s="2" t="s">
        <v>1403</v>
      </c>
      <c r="N730" s="2" t="s">
        <v>1436</v>
      </c>
      <c r="O730" s="8" t="s">
        <v>1757</v>
      </c>
      <c r="P730" s="2">
        <v>180</v>
      </c>
      <c r="Q730" s="12">
        <v>35.130000000000003</v>
      </c>
    </row>
    <row r="731" spans="1:17" hidden="1">
      <c r="A731" s="11" t="s">
        <v>2662</v>
      </c>
      <c r="B731" s="9" t="s">
        <v>747</v>
      </c>
      <c r="C731" s="9" t="s">
        <v>35</v>
      </c>
      <c r="D731" s="3" t="s">
        <v>31</v>
      </c>
      <c r="E731" s="9" t="s">
        <v>1408</v>
      </c>
      <c r="F731" s="9" t="s">
        <v>1390</v>
      </c>
      <c r="G731" s="3">
        <v>97.36</v>
      </c>
      <c r="H731" s="3">
        <v>10.42</v>
      </c>
      <c r="I731" s="3">
        <v>0.68489999999999995</v>
      </c>
      <c r="J731" s="3">
        <v>3.1608000000000001</v>
      </c>
      <c r="K731" s="3" t="s">
        <v>1358</v>
      </c>
      <c r="L731" s="3">
        <v>566</v>
      </c>
      <c r="M731" s="3" t="s">
        <v>1426</v>
      </c>
      <c r="N731" s="3" t="s">
        <v>2663</v>
      </c>
      <c r="O731" s="9"/>
      <c r="P731" s="3">
        <v>36</v>
      </c>
      <c r="Q731" s="13">
        <v>60.93</v>
      </c>
    </row>
    <row r="732" spans="1:17" hidden="1">
      <c r="A732" s="10" t="s">
        <v>2664</v>
      </c>
      <c r="B732" s="8" t="s">
        <v>990</v>
      </c>
      <c r="C732" s="8" t="s">
        <v>35</v>
      </c>
      <c r="D732" s="2" t="s">
        <v>44</v>
      </c>
      <c r="E732" s="8" t="s">
        <v>1374</v>
      </c>
      <c r="F732" s="8" t="s">
        <v>1390</v>
      </c>
      <c r="G732" s="2">
        <v>24.87</v>
      </c>
      <c r="H732" s="2">
        <v>8.08</v>
      </c>
      <c r="I732" s="2">
        <v>0.44850000000000001</v>
      </c>
      <c r="J732" s="2">
        <v>0.23880000000000001</v>
      </c>
      <c r="K732" s="2" t="s">
        <v>1385</v>
      </c>
      <c r="L732" s="2">
        <v>649</v>
      </c>
      <c r="M732" s="2" t="s">
        <v>1381</v>
      </c>
      <c r="N732" s="2" t="s">
        <v>2665</v>
      </c>
      <c r="O732" s="8"/>
      <c r="P732" s="2">
        <v>180</v>
      </c>
      <c r="Q732" s="12">
        <v>0</v>
      </c>
    </row>
    <row r="733" spans="1:17" hidden="1">
      <c r="A733" s="11" t="s">
        <v>2666</v>
      </c>
      <c r="B733" s="9" t="s">
        <v>391</v>
      </c>
      <c r="C733" s="9" t="s">
        <v>20</v>
      </c>
      <c r="D733" s="3" t="s">
        <v>44</v>
      </c>
      <c r="E733" s="9" t="s">
        <v>1374</v>
      </c>
      <c r="F733" s="9" t="s">
        <v>1390</v>
      </c>
      <c r="G733" s="3">
        <v>22.51</v>
      </c>
      <c r="H733" s="3">
        <v>13.91</v>
      </c>
      <c r="I733" s="3">
        <v>0.1754</v>
      </c>
      <c r="J733" s="3">
        <v>2.0202</v>
      </c>
      <c r="K733" s="3" t="s">
        <v>1412</v>
      </c>
      <c r="L733" s="3">
        <v>589</v>
      </c>
      <c r="M733" s="3" t="s">
        <v>1386</v>
      </c>
      <c r="N733" s="3" t="s">
        <v>2667</v>
      </c>
      <c r="O733" s="9"/>
      <c r="P733" s="3">
        <v>12</v>
      </c>
      <c r="Q733" s="13">
        <v>5.22</v>
      </c>
    </row>
    <row r="734" spans="1:17">
      <c r="A734" s="10" t="s">
        <v>2668</v>
      </c>
      <c r="B734" s="8" t="s">
        <v>389</v>
      </c>
      <c r="C734" s="8" t="s">
        <v>32</v>
      </c>
      <c r="D734" s="2" t="s">
        <v>1360</v>
      </c>
      <c r="E734" s="8" t="s">
        <v>1380</v>
      </c>
      <c r="F734" s="8" t="s">
        <v>1390</v>
      </c>
      <c r="G734" s="2">
        <v>43.28</v>
      </c>
      <c r="H734" s="2">
        <v>16.89</v>
      </c>
      <c r="I734" s="2">
        <v>0.26529999999999998</v>
      </c>
      <c r="J734" s="2">
        <v>1.0730999999999999</v>
      </c>
      <c r="K734" s="2" t="s">
        <v>1395</v>
      </c>
      <c r="L734" s="2">
        <v>584</v>
      </c>
      <c r="M734" s="2" t="s">
        <v>1403</v>
      </c>
      <c r="N734" s="2" t="s">
        <v>2625</v>
      </c>
      <c r="O734" s="8" t="s">
        <v>668</v>
      </c>
      <c r="P734" s="2">
        <v>60</v>
      </c>
      <c r="Q734" s="12">
        <v>37.32</v>
      </c>
    </row>
    <row r="735" spans="1:17" hidden="1">
      <c r="A735" s="11" t="s">
        <v>2669</v>
      </c>
      <c r="B735" s="9" t="s">
        <v>1340</v>
      </c>
      <c r="C735" s="9" t="s">
        <v>20</v>
      </c>
      <c r="D735" s="3" t="s">
        <v>23</v>
      </c>
      <c r="E735" s="9" t="s">
        <v>1411</v>
      </c>
      <c r="F735" s="9" t="s">
        <v>1384</v>
      </c>
      <c r="G735" s="3">
        <v>32.700000000000003</v>
      </c>
      <c r="H735" s="3">
        <v>10.43</v>
      </c>
      <c r="I735" s="3">
        <v>0.22339999999999999</v>
      </c>
      <c r="J735" s="3">
        <v>0.36</v>
      </c>
      <c r="K735" s="3" t="s">
        <v>1376</v>
      </c>
      <c r="L735" s="3">
        <v>681</v>
      </c>
      <c r="M735" s="3" t="s">
        <v>1386</v>
      </c>
      <c r="N735" s="3" t="s">
        <v>2670</v>
      </c>
      <c r="O735" s="9"/>
      <c r="P735" s="3">
        <v>180</v>
      </c>
      <c r="Q735" s="13">
        <v>25.74</v>
      </c>
    </row>
    <row r="736" spans="1:17" hidden="1">
      <c r="A736" s="10" t="s">
        <v>2671</v>
      </c>
      <c r="B736" s="8" t="s">
        <v>867</v>
      </c>
      <c r="C736" s="8" t="s">
        <v>28</v>
      </c>
      <c r="D736" s="2" t="s">
        <v>31</v>
      </c>
      <c r="E736" s="8" t="s">
        <v>1408</v>
      </c>
      <c r="F736" s="8" t="s">
        <v>1390</v>
      </c>
      <c r="G736" s="2">
        <v>81.27</v>
      </c>
      <c r="H736" s="2">
        <v>14.22</v>
      </c>
      <c r="I736" s="2">
        <v>1.2902</v>
      </c>
      <c r="J736" s="2">
        <v>2.7863000000000002</v>
      </c>
      <c r="K736" s="2" t="s">
        <v>1376</v>
      </c>
      <c r="L736" s="2">
        <v>701</v>
      </c>
      <c r="M736" s="2" t="s">
        <v>1403</v>
      </c>
      <c r="N736" s="2" t="s">
        <v>1032</v>
      </c>
      <c r="O736" s="8" t="s">
        <v>2143</v>
      </c>
      <c r="P736" s="2">
        <v>36</v>
      </c>
      <c r="Q736" s="12">
        <v>21.03</v>
      </c>
    </row>
    <row r="737" spans="1:17" hidden="1">
      <c r="A737" s="11" t="s">
        <v>2672</v>
      </c>
      <c r="B737" s="9" t="s">
        <v>159</v>
      </c>
      <c r="C737" s="9" t="s">
        <v>28</v>
      </c>
      <c r="D737" s="3" t="s">
        <v>1360</v>
      </c>
      <c r="E737" s="9" t="s">
        <v>1374</v>
      </c>
      <c r="F737" s="9" t="s">
        <v>1390</v>
      </c>
      <c r="G737" s="3">
        <v>47.38</v>
      </c>
      <c r="H737" s="3">
        <v>12.97</v>
      </c>
      <c r="I737" s="3">
        <v>0.31690000000000002</v>
      </c>
      <c r="J737" s="3">
        <v>0.59850000000000003</v>
      </c>
      <c r="K737" s="3" t="s">
        <v>1412</v>
      </c>
      <c r="L737" s="3">
        <v>564</v>
      </c>
      <c r="M737" s="3" t="s">
        <v>1386</v>
      </c>
      <c r="N737" s="3" t="s">
        <v>2673</v>
      </c>
      <c r="O737" s="9"/>
      <c r="P737" s="3">
        <v>180</v>
      </c>
      <c r="Q737" s="13">
        <v>14.53</v>
      </c>
    </row>
    <row r="738" spans="1:17" hidden="1">
      <c r="A738" s="10" t="s">
        <v>2674</v>
      </c>
      <c r="B738" s="8" t="s">
        <v>1087</v>
      </c>
      <c r="C738" s="8" t="s">
        <v>12</v>
      </c>
      <c r="D738" s="2" t="s">
        <v>1360</v>
      </c>
      <c r="E738" s="8" t="s">
        <v>1408</v>
      </c>
      <c r="F738" s="8" t="s">
        <v>1375</v>
      </c>
      <c r="G738" s="2">
        <v>73.19</v>
      </c>
      <c r="H738" s="2">
        <v>8.1</v>
      </c>
      <c r="I738" s="2">
        <v>0.57279999999999998</v>
      </c>
      <c r="J738" s="2">
        <v>6.3700999999999999</v>
      </c>
      <c r="K738" s="2" t="s">
        <v>1385</v>
      </c>
      <c r="L738" s="2">
        <v>686</v>
      </c>
      <c r="M738" s="2" t="s">
        <v>1426</v>
      </c>
      <c r="N738" s="2" t="s">
        <v>2675</v>
      </c>
      <c r="O738" s="8"/>
      <c r="P738" s="2">
        <v>12</v>
      </c>
      <c r="Q738" s="12">
        <v>0</v>
      </c>
    </row>
    <row r="739" spans="1:17" hidden="1">
      <c r="A739" s="11" t="s">
        <v>2676</v>
      </c>
      <c r="B739" s="9" t="s">
        <v>1246</v>
      </c>
      <c r="C739" s="9" t="s">
        <v>35</v>
      </c>
      <c r="D739" s="3" t="s">
        <v>23</v>
      </c>
      <c r="E739" s="9" t="s">
        <v>1411</v>
      </c>
      <c r="F739" s="9" t="s">
        <v>1390</v>
      </c>
      <c r="G739" s="3">
        <v>86.5</v>
      </c>
      <c r="H739" s="3">
        <v>15.02</v>
      </c>
      <c r="I739" s="3">
        <v>1.3321000000000001</v>
      </c>
      <c r="J739" s="3">
        <v>1.6700999999999999</v>
      </c>
      <c r="K739" s="3" t="s">
        <v>1358</v>
      </c>
      <c r="L739" s="3">
        <v>694</v>
      </c>
      <c r="M739" s="3" t="s">
        <v>1426</v>
      </c>
      <c r="N739" s="3" t="s">
        <v>831</v>
      </c>
      <c r="O739" s="9"/>
      <c r="P739" s="3">
        <v>84</v>
      </c>
      <c r="Q739" s="13">
        <v>26.06</v>
      </c>
    </row>
    <row r="740" spans="1:17">
      <c r="A740" s="10" t="s">
        <v>2677</v>
      </c>
      <c r="B740" s="8" t="s">
        <v>1141</v>
      </c>
      <c r="C740" s="8" t="s">
        <v>7</v>
      </c>
      <c r="D740" s="2" t="s">
        <v>1360</v>
      </c>
      <c r="E740" s="8" t="s">
        <v>1380</v>
      </c>
      <c r="F740" s="8" t="s">
        <v>1375</v>
      </c>
      <c r="G740" s="2">
        <v>97.82</v>
      </c>
      <c r="H740" s="2">
        <v>11.77</v>
      </c>
      <c r="I740" s="2">
        <v>0.60940000000000005</v>
      </c>
      <c r="J740" s="2">
        <v>1.7148000000000001</v>
      </c>
      <c r="K740" s="2" t="s">
        <v>1385</v>
      </c>
      <c r="L740" s="2">
        <v>860</v>
      </c>
      <c r="M740" s="2" t="s">
        <v>1377</v>
      </c>
      <c r="N740" s="2" t="s">
        <v>1591</v>
      </c>
      <c r="O740" s="8" t="s">
        <v>1378</v>
      </c>
      <c r="P740" s="2">
        <v>84</v>
      </c>
      <c r="Q740" s="12">
        <v>0</v>
      </c>
    </row>
    <row r="741" spans="1:17">
      <c r="A741" s="11" t="s">
        <v>2678</v>
      </c>
      <c r="B741" s="9" t="s">
        <v>383</v>
      </c>
      <c r="C741" s="9" t="s">
        <v>41</v>
      </c>
      <c r="D741" s="3" t="s">
        <v>10</v>
      </c>
      <c r="E741" s="9" t="s">
        <v>1380</v>
      </c>
      <c r="F741" s="9" t="s">
        <v>1384</v>
      </c>
      <c r="G741" s="3">
        <v>64.650000000000006</v>
      </c>
      <c r="H741" s="3">
        <v>17.7</v>
      </c>
      <c r="I741" s="3">
        <v>1.2365999999999999</v>
      </c>
      <c r="J741" s="3">
        <v>1.3474999999999999</v>
      </c>
      <c r="K741" s="3" t="s">
        <v>1385</v>
      </c>
      <c r="L741" s="3">
        <v>728</v>
      </c>
      <c r="M741" s="3" t="s">
        <v>1396</v>
      </c>
      <c r="N741" s="3" t="s">
        <v>2679</v>
      </c>
      <c r="O741" s="9" t="s">
        <v>2680</v>
      </c>
      <c r="P741" s="3">
        <v>84</v>
      </c>
      <c r="Q741" s="13">
        <v>0</v>
      </c>
    </row>
    <row r="742" spans="1:17">
      <c r="A742" s="10" t="s">
        <v>2681</v>
      </c>
      <c r="B742" s="8" t="s">
        <v>1068</v>
      </c>
      <c r="C742" s="8" t="s">
        <v>38</v>
      </c>
      <c r="D742" s="2" t="s">
        <v>1360</v>
      </c>
      <c r="E742" s="8" t="s">
        <v>1380</v>
      </c>
      <c r="F742" s="8" t="s">
        <v>1390</v>
      </c>
      <c r="G742" s="2">
        <v>82.5</v>
      </c>
      <c r="H742" s="2">
        <v>13.84</v>
      </c>
      <c r="I742" s="2">
        <v>1.6403000000000001</v>
      </c>
      <c r="J742" s="2">
        <v>3.9548000000000001</v>
      </c>
      <c r="K742" s="2" t="s">
        <v>1395</v>
      </c>
      <c r="L742" s="2">
        <v>690</v>
      </c>
      <c r="M742" s="2" t="s">
        <v>1381</v>
      </c>
      <c r="N742" s="2" t="s">
        <v>174</v>
      </c>
      <c r="O742" s="8"/>
      <c r="P742" s="2">
        <v>24</v>
      </c>
      <c r="Q742" s="12">
        <v>14.77</v>
      </c>
    </row>
    <row r="743" spans="1:17">
      <c r="A743" s="11" t="s">
        <v>2682</v>
      </c>
      <c r="B743" s="9" t="s">
        <v>146</v>
      </c>
      <c r="C743" s="9" t="s">
        <v>16</v>
      </c>
      <c r="D743" s="3" t="s">
        <v>1360</v>
      </c>
      <c r="E743" s="9" t="s">
        <v>1380</v>
      </c>
      <c r="F743" s="9" t="s">
        <v>1384</v>
      </c>
      <c r="G743" s="3">
        <v>16.579999999999998</v>
      </c>
      <c r="H743" s="3">
        <v>17.66</v>
      </c>
      <c r="I743" s="3">
        <v>0.32169999999999999</v>
      </c>
      <c r="J743" s="3">
        <v>0.29509999999999997</v>
      </c>
      <c r="K743" s="3" t="s">
        <v>1376</v>
      </c>
      <c r="L743" s="3">
        <v>888</v>
      </c>
      <c r="M743" s="3" t="s">
        <v>1386</v>
      </c>
      <c r="N743" s="3" t="s">
        <v>1992</v>
      </c>
      <c r="O743" s="9"/>
      <c r="P743" s="3">
        <v>120</v>
      </c>
      <c r="Q743" s="13">
        <v>3.28</v>
      </c>
    </row>
    <row r="744" spans="1:17" hidden="1">
      <c r="A744" s="10" t="s">
        <v>2683</v>
      </c>
      <c r="B744" s="8" t="s">
        <v>248</v>
      </c>
      <c r="C744" s="8" t="s">
        <v>12</v>
      </c>
      <c r="D744" s="2" t="s">
        <v>44</v>
      </c>
      <c r="E744" s="8" t="s">
        <v>1400</v>
      </c>
      <c r="F744" s="8" t="s">
        <v>1384</v>
      </c>
      <c r="G744" s="2">
        <v>13.82</v>
      </c>
      <c r="H744" s="2">
        <v>8.83</v>
      </c>
      <c r="I744" s="2">
        <v>0.21870000000000001</v>
      </c>
      <c r="J744" s="2">
        <v>0.13880000000000001</v>
      </c>
      <c r="K744" s="2" t="s">
        <v>1395</v>
      </c>
      <c r="L744" s="2">
        <v>672</v>
      </c>
      <c r="M744" s="2" t="s">
        <v>1381</v>
      </c>
      <c r="N744" s="2" t="s">
        <v>2684</v>
      </c>
      <c r="O744" s="8"/>
      <c r="P744" s="2">
        <v>180</v>
      </c>
      <c r="Q744" s="12">
        <v>9.16</v>
      </c>
    </row>
    <row r="745" spans="1:17" hidden="1">
      <c r="A745" s="11" t="s">
        <v>2685</v>
      </c>
      <c r="B745" s="9" t="s">
        <v>1305</v>
      </c>
      <c r="C745" s="9" t="s">
        <v>20</v>
      </c>
      <c r="D745" s="3" t="s">
        <v>1360</v>
      </c>
      <c r="E745" s="9" t="s">
        <v>1411</v>
      </c>
      <c r="F745" s="9" t="s">
        <v>1390</v>
      </c>
      <c r="G745" s="3">
        <v>73.239999999999995</v>
      </c>
      <c r="H745" s="3">
        <v>13.79</v>
      </c>
      <c r="I745" s="3">
        <v>0.84019999999999995</v>
      </c>
      <c r="J745" s="3">
        <v>1.3640000000000001</v>
      </c>
      <c r="K745" s="3" t="s">
        <v>1395</v>
      </c>
      <c r="L745" s="3">
        <v>878</v>
      </c>
      <c r="M745" s="3" t="s">
        <v>1403</v>
      </c>
      <c r="N745" s="3" t="s">
        <v>2338</v>
      </c>
      <c r="O745" s="9" t="s">
        <v>1818</v>
      </c>
      <c r="P745" s="3">
        <v>84</v>
      </c>
      <c r="Q745" s="13">
        <v>18.46</v>
      </c>
    </row>
    <row r="746" spans="1:17" hidden="1">
      <c r="A746" s="10" t="s">
        <v>2686</v>
      </c>
      <c r="B746" s="8" t="s">
        <v>513</v>
      </c>
      <c r="C746" s="8" t="s">
        <v>38</v>
      </c>
      <c r="D746" s="2" t="s">
        <v>10</v>
      </c>
      <c r="E746" s="8" t="s">
        <v>1389</v>
      </c>
      <c r="F746" s="8" t="s">
        <v>1375</v>
      </c>
      <c r="G746" s="2">
        <v>18.440000000000001</v>
      </c>
      <c r="H746" s="2">
        <v>7.75</v>
      </c>
      <c r="I746" s="2">
        <v>0.24660000000000001</v>
      </c>
      <c r="J746" s="2">
        <v>0.2213</v>
      </c>
      <c r="K746" s="2" t="s">
        <v>1358</v>
      </c>
      <c r="L746" s="2">
        <v>576</v>
      </c>
      <c r="M746" s="2" t="s">
        <v>1386</v>
      </c>
      <c r="N746" s="2" t="s">
        <v>1335</v>
      </c>
      <c r="O746" s="8"/>
      <c r="P746" s="2">
        <v>120</v>
      </c>
      <c r="Q746" s="12">
        <v>15.32</v>
      </c>
    </row>
    <row r="747" spans="1:17" hidden="1">
      <c r="A747" s="11" t="s">
        <v>2687</v>
      </c>
      <c r="B747" s="9" t="s">
        <v>273</v>
      </c>
      <c r="C747" s="9" t="s">
        <v>16</v>
      </c>
      <c r="D747" s="3" t="s">
        <v>23</v>
      </c>
      <c r="E747" s="9" t="s">
        <v>1408</v>
      </c>
      <c r="F747" s="9" t="s">
        <v>1375</v>
      </c>
      <c r="G747" s="3">
        <v>13.75</v>
      </c>
      <c r="H747" s="3">
        <v>14.01</v>
      </c>
      <c r="I747" s="3">
        <v>0.21329999999999999</v>
      </c>
      <c r="J747" s="3">
        <v>0.25779999999999997</v>
      </c>
      <c r="K747" s="3" t="s">
        <v>1412</v>
      </c>
      <c r="L747" s="3">
        <v>608</v>
      </c>
      <c r="M747" s="3" t="s">
        <v>1381</v>
      </c>
      <c r="N747" s="3" t="s">
        <v>2688</v>
      </c>
      <c r="O747" s="9"/>
      <c r="P747" s="3">
        <v>84</v>
      </c>
      <c r="Q747" s="13">
        <v>11.19</v>
      </c>
    </row>
    <row r="748" spans="1:17" hidden="1">
      <c r="A748" s="10" t="s">
        <v>2689</v>
      </c>
      <c r="B748" s="8" t="s">
        <v>975</v>
      </c>
      <c r="C748" s="8" t="s">
        <v>7</v>
      </c>
      <c r="D748" s="2" t="s">
        <v>1360</v>
      </c>
      <c r="E748" s="8" t="s">
        <v>1374</v>
      </c>
      <c r="F748" s="8" t="s">
        <v>1390</v>
      </c>
      <c r="G748" s="2">
        <v>57.32</v>
      </c>
      <c r="H748" s="2">
        <v>16.07</v>
      </c>
      <c r="I748" s="2">
        <v>0.7883</v>
      </c>
      <c r="J748" s="2">
        <v>5.2026000000000003</v>
      </c>
      <c r="K748" s="2" t="s">
        <v>1385</v>
      </c>
      <c r="L748" s="2">
        <v>667</v>
      </c>
      <c r="M748" s="2" t="s">
        <v>1377</v>
      </c>
      <c r="N748" s="2" t="s">
        <v>2690</v>
      </c>
      <c r="O748" s="8" t="s">
        <v>2691</v>
      </c>
      <c r="P748" s="2">
        <v>12</v>
      </c>
      <c r="Q748" s="12">
        <v>0</v>
      </c>
    </row>
    <row r="749" spans="1:17" hidden="1">
      <c r="A749" s="11" t="s">
        <v>2692</v>
      </c>
      <c r="B749" s="9" t="s">
        <v>588</v>
      </c>
      <c r="C749" s="9" t="s">
        <v>38</v>
      </c>
      <c r="D749" s="3" t="s">
        <v>31</v>
      </c>
      <c r="E749" s="9" t="s">
        <v>1411</v>
      </c>
      <c r="F749" s="9" t="s">
        <v>1375</v>
      </c>
      <c r="G749" s="3">
        <v>39.35</v>
      </c>
      <c r="H749" s="3">
        <v>8.93</v>
      </c>
      <c r="I749" s="3">
        <v>0.69630000000000003</v>
      </c>
      <c r="J749" s="3">
        <v>0.8155</v>
      </c>
      <c r="K749" s="3" t="s">
        <v>1385</v>
      </c>
      <c r="L749" s="3">
        <v>557</v>
      </c>
      <c r="M749" s="3" t="s">
        <v>1381</v>
      </c>
      <c r="N749" s="3" t="s">
        <v>86</v>
      </c>
      <c r="O749" s="9"/>
      <c r="P749" s="3">
        <v>60</v>
      </c>
      <c r="Q749" s="13">
        <v>0</v>
      </c>
    </row>
    <row r="750" spans="1:17">
      <c r="A750" s="10" t="s">
        <v>2693</v>
      </c>
      <c r="B750" s="8" t="s">
        <v>1302</v>
      </c>
      <c r="C750" s="8" t="s">
        <v>7</v>
      </c>
      <c r="D750" s="2" t="s">
        <v>44</v>
      </c>
      <c r="E750" s="8" t="s">
        <v>1380</v>
      </c>
      <c r="F750" s="8" t="s">
        <v>1375</v>
      </c>
      <c r="G750" s="2">
        <v>61.81</v>
      </c>
      <c r="H750" s="2">
        <v>13.63</v>
      </c>
      <c r="I750" s="2">
        <v>0.56669999999999998</v>
      </c>
      <c r="J750" s="2">
        <v>2.1013999999999999</v>
      </c>
      <c r="K750" s="2" t="s">
        <v>1358</v>
      </c>
      <c r="L750" s="2">
        <v>697</v>
      </c>
      <c r="M750" s="2" t="s">
        <v>1403</v>
      </c>
      <c r="N750" s="2" t="s">
        <v>2131</v>
      </c>
      <c r="O750" s="8" t="s">
        <v>2235</v>
      </c>
      <c r="P750" s="2">
        <v>36</v>
      </c>
      <c r="Q750" s="12">
        <v>43.95</v>
      </c>
    </row>
    <row r="751" spans="1:17" hidden="1">
      <c r="A751" s="11" t="s">
        <v>2694</v>
      </c>
      <c r="B751" s="9" t="s">
        <v>1219</v>
      </c>
      <c r="C751" s="9" t="s">
        <v>41</v>
      </c>
      <c r="D751" s="3" t="s">
        <v>10</v>
      </c>
      <c r="E751" s="9" t="s">
        <v>1400</v>
      </c>
      <c r="F751" s="9" t="s">
        <v>1384</v>
      </c>
      <c r="G751" s="3">
        <v>13.87</v>
      </c>
      <c r="H751" s="3">
        <v>13.34</v>
      </c>
      <c r="I751" s="3">
        <v>0.26600000000000001</v>
      </c>
      <c r="J751" s="3">
        <v>0.66159999999999997</v>
      </c>
      <c r="K751" s="3" t="s">
        <v>1412</v>
      </c>
      <c r="L751" s="3">
        <v>562</v>
      </c>
      <c r="M751" s="3" t="s">
        <v>1426</v>
      </c>
      <c r="N751" s="3" t="s">
        <v>2695</v>
      </c>
      <c r="O751" s="9"/>
      <c r="P751" s="3">
        <v>24</v>
      </c>
      <c r="Q751" s="13">
        <v>12.62</v>
      </c>
    </row>
    <row r="752" spans="1:17" hidden="1">
      <c r="A752" s="10" t="s">
        <v>2696</v>
      </c>
      <c r="B752" s="8" t="s">
        <v>946</v>
      </c>
      <c r="C752" s="8" t="s">
        <v>7</v>
      </c>
      <c r="D752" s="2" t="s">
        <v>1360</v>
      </c>
      <c r="E752" s="8" t="s">
        <v>1374</v>
      </c>
      <c r="F752" s="8" t="s">
        <v>1390</v>
      </c>
      <c r="G752" s="2">
        <v>86.78</v>
      </c>
      <c r="H752" s="2">
        <v>8.15</v>
      </c>
      <c r="I752" s="2">
        <v>0.45579999999999998</v>
      </c>
      <c r="J752" s="2">
        <v>1.3591</v>
      </c>
      <c r="K752" s="2" t="s">
        <v>1376</v>
      </c>
      <c r="L752" s="2">
        <v>703</v>
      </c>
      <c r="M752" s="2" t="s">
        <v>1377</v>
      </c>
      <c r="N752" s="2" t="s">
        <v>2408</v>
      </c>
      <c r="O752" s="8" t="s">
        <v>1951</v>
      </c>
      <c r="P752" s="2">
        <v>84</v>
      </c>
      <c r="Q752" s="12">
        <v>39.89</v>
      </c>
    </row>
    <row r="753" spans="1:17" hidden="1">
      <c r="A753" s="11" t="s">
        <v>2697</v>
      </c>
      <c r="B753" s="9" t="s">
        <v>605</v>
      </c>
      <c r="C753" s="9" t="s">
        <v>35</v>
      </c>
      <c r="D753" s="3" t="s">
        <v>23</v>
      </c>
      <c r="E753" s="9" t="s">
        <v>1374</v>
      </c>
      <c r="F753" s="9" t="s">
        <v>1375</v>
      </c>
      <c r="G753" s="3">
        <v>37.83</v>
      </c>
      <c r="H753" s="3">
        <v>9.4</v>
      </c>
      <c r="I753" s="3">
        <v>0.32879999999999998</v>
      </c>
      <c r="J753" s="3">
        <v>0.39279999999999998</v>
      </c>
      <c r="K753" s="3"/>
      <c r="L753" s="3">
        <v>741</v>
      </c>
      <c r="M753" s="3" t="s">
        <v>1386</v>
      </c>
      <c r="N753" s="3" t="s">
        <v>2698</v>
      </c>
      <c r="O753" s="9"/>
      <c r="P753" s="3">
        <v>180</v>
      </c>
      <c r="Q753" s="13">
        <v>0</v>
      </c>
    </row>
    <row r="754" spans="1:17">
      <c r="A754" s="10" t="s">
        <v>2699</v>
      </c>
      <c r="B754" s="8" t="s">
        <v>139</v>
      </c>
      <c r="C754" s="8" t="s">
        <v>38</v>
      </c>
      <c r="D754" s="2" t="s">
        <v>10</v>
      </c>
      <c r="E754" s="8" t="s">
        <v>1380</v>
      </c>
      <c r="F754" s="8" t="s">
        <v>1390</v>
      </c>
      <c r="G754" s="2">
        <v>13.14</v>
      </c>
      <c r="H754" s="2">
        <v>16.37</v>
      </c>
      <c r="I754" s="2">
        <v>0.2109</v>
      </c>
      <c r="J754" s="2">
        <v>0.22320000000000001</v>
      </c>
      <c r="K754" s="2" t="s">
        <v>1358</v>
      </c>
      <c r="L754" s="2">
        <v>678</v>
      </c>
      <c r="M754" s="2" t="s">
        <v>1386</v>
      </c>
      <c r="N754" s="2" t="s">
        <v>1404</v>
      </c>
      <c r="O754" s="8"/>
      <c r="P754" s="2">
        <v>120</v>
      </c>
      <c r="Q754" s="12">
        <v>6.33</v>
      </c>
    </row>
    <row r="755" spans="1:17" hidden="1">
      <c r="A755" s="11" t="s">
        <v>2700</v>
      </c>
      <c r="B755" s="9" t="s">
        <v>761</v>
      </c>
      <c r="C755" s="9" t="s">
        <v>16</v>
      </c>
      <c r="D755" s="3" t="s">
        <v>44</v>
      </c>
      <c r="E755" s="9" t="s">
        <v>1411</v>
      </c>
      <c r="F755" s="9" t="s">
        <v>1384</v>
      </c>
      <c r="G755" s="3">
        <v>54.89</v>
      </c>
      <c r="H755" s="3">
        <v>16.440000000000001</v>
      </c>
      <c r="I755" s="3">
        <v>0.82630000000000003</v>
      </c>
      <c r="J755" s="3">
        <v>0.82310000000000005</v>
      </c>
      <c r="K755" s="3" t="s">
        <v>1385</v>
      </c>
      <c r="L755" s="3">
        <v>751</v>
      </c>
      <c r="M755" s="3" t="s">
        <v>1386</v>
      </c>
      <c r="N755" s="3" t="s">
        <v>2701</v>
      </c>
      <c r="O755" s="9"/>
      <c r="P755" s="3">
        <v>180</v>
      </c>
      <c r="Q755" s="13">
        <v>0</v>
      </c>
    </row>
    <row r="756" spans="1:17">
      <c r="A756" s="10" t="s">
        <v>2702</v>
      </c>
      <c r="B756" s="8" t="s">
        <v>568</v>
      </c>
      <c r="C756" s="8" t="s">
        <v>7</v>
      </c>
      <c r="D756" s="2" t="s">
        <v>44</v>
      </c>
      <c r="E756" s="8" t="s">
        <v>1380</v>
      </c>
      <c r="F756" s="8" t="s">
        <v>1384</v>
      </c>
      <c r="G756" s="2">
        <v>51.33</v>
      </c>
      <c r="H756" s="2">
        <v>8.6199999999999992</v>
      </c>
      <c r="I756" s="2">
        <v>0.29809999999999998</v>
      </c>
      <c r="J756" s="2">
        <v>1.2681</v>
      </c>
      <c r="K756" s="2" t="s">
        <v>1412</v>
      </c>
      <c r="L756" s="2">
        <v>828</v>
      </c>
      <c r="M756" s="2" t="s">
        <v>1396</v>
      </c>
      <c r="N756" s="2" t="s">
        <v>2615</v>
      </c>
      <c r="O756" s="8" t="s">
        <v>681</v>
      </c>
      <c r="P756" s="2">
        <v>48</v>
      </c>
      <c r="Q756" s="12">
        <v>43.1</v>
      </c>
    </row>
    <row r="757" spans="1:17" hidden="1">
      <c r="A757" s="11" t="s">
        <v>2703</v>
      </c>
      <c r="B757" s="9" t="s">
        <v>477</v>
      </c>
      <c r="C757" s="9" t="s">
        <v>35</v>
      </c>
      <c r="D757" s="3" t="s">
        <v>31</v>
      </c>
      <c r="E757" s="9" t="s">
        <v>1389</v>
      </c>
      <c r="F757" s="9" t="s">
        <v>1375</v>
      </c>
      <c r="G757" s="3">
        <v>18.32</v>
      </c>
      <c r="H757" s="3">
        <v>7.77</v>
      </c>
      <c r="I757" s="3">
        <v>0.24690000000000001</v>
      </c>
      <c r="J757" s="3">
        <v>0.57210000000000005</v>
      </c>
      <c r="K757" s="3" t="s">
        <v>1412</v>
      </c>
      <c r="L757" s="3">
        <v>727</v>
      </c>
      <c r="M757" s="3" t="s">
        <v>1403</v>
      </c>
      <c r="N757" s="3" t="s">
        <v>2704</v>
      </c>
      <c r="O757" s="9" t="s">
        <v>1609</v>
      </c>
      <c r="P757" s="3">
        <v>36</v>
      </c>
      <c r="Q757" s="13">
        <v>7.37</v>
      </c>
    </row>
    <row r="758" spans="1:17" hidden="1">
      <c r="A758" s="10" t="s">
        <v>2705</v>
      </c>
      <c r="B758" s="8" t="s">
        <v>445</v>
      </c>
      <c r="C758" s="8" t="s">
        <v>35</v>
      </c>
      <c r="D758" s="2" t="s">
        <v>10</v>
      </c>
      <c r="E758" s="8" t="s">
        <v>1389</v>
      </c>
      <c r="F758" s="8" t="s">
        <v>1384</v>
      </c>
      <c r="G758" s="2">
        <v>56.56</v>
      </c>
      <c r="H758" s="2">
        <v>18.5</v>
      </c>
      <c r="I758" s="2">
        <v>0.96460000000000001</v>
      </c>
      <c r="J758" s="2">
        <v>1.6762999999999999</v>
      </c>
      <c r="K758" s="2" t="s">
        <v>1358</v>
      </c>
      <c r="L758" s="2">
        <v>679</v>
      </c>
      <c r="M758" s="2" t="s">
        <v>1377</v>
      </c>
      <c r="N758" s="2" t="s">
        <v>2706</v>
      </c>
      <c r="O758" s="8" t="s">
        <v>1552</v>
      </c>
      <c r="P758" s="2">
        <v>48</v>
      </c>
      <c r="Q758" s="12">
        <v>44.59</v>
      </c>
    </row>
    <row r="759" spans="1:17" hidden="1">
      <c r="A759" s="11" t="s">
        <v>2707</v>
      </c>
      <c r="B759" s="9" t="s">
        <v>1194</v>
      </c>
      <c r="C759" s="9" t="s">
        <v>32</v>
      </c>
      <c r="D759" s="3" t="s">
        <v>44</v>
      </c>
      <c r="E759" s="9" t="s">
        <v>1400</v>
      </c>
      <c r="F759" s="9" t="s">
        <v>1384</v>
      </c>
      <c r="G759" s="3">
        <v>8.81</v>
      </c>
      <c r="H759" s="3">
        <v>13.27</v>
      </c>
      <c r="I759" s="3">
        <v>0.15379999999999999</v>
      </c>
      <c r="J759" s="3">
        <v>0.113</v>
      </c>
      <c r="K759" s="3" t="s">
        <v>1385</v>
      </c>
      <c r="L759" s="3">
        <v>806</v>
      </c>
      <c r="M759" s="3" t="s">
        <v>1396</v>
      </c>
      <c r="N759" s="3" t="s">
        <v>1707</v>
      </c>
      <c r="O759" s="9" t="s">
        <v>449</v>
      </c>
      <c r="P759" s="3">
        <v>180</v>
      </c>
      <c r="Q759" s="13">
        <v>0</v>
      </c>
    </row>
    <row r="760" spans="1:17">
      <c r="A760" s="10" t="s">
        <v>2708</v>
      </c>
      <c r="B760" s="8" t="s">
        <v>527</v>
      </c>
      <c r="C760" s="8" t="s">
        <v>28</v>
      </c>
      <c r="D760" s="2" t="s">
        <v>23</v>
      </c>
      <c r="E760" s="8" t="s">
        <v>1380</v>
      </c>
      <c r="F760" s="8" t="s">
        <v>1384</v>
      </c>
      <c r="G760" s="2">
        <v>79.72</v>
      </c>
      <c r="H760" s="2">
        <v>13.97</v>
      </c>
      <c r="I760" s="2">
        <v>1.1956</v>
      </c>
      <c r="J760" s="2">
        <v>3.8264999999999998</v>
      </c>
      <c r="K760" s="2" t="s">
        <v>1412</v>
      </c>
      <c r="L760" s="2">
        <v>752</v>
      </c>
      <c r="M760" s="2" t="s">
        <v>1396</v>
      </c>
      <c r="N760" s="2" t="s">
        <v>2709</v>
      </c>
      <c r="O760" s="8" t="s">
        <v>2559</v>
      </c>
      <c r="P760" s="2">
        <v>24</v>
      </c>
      <c r="Q760" s="12">
        <v>52.36</v>
      </c>
    </row>
    <row r="761" spans="1:17" hidden="1">
      <c r="A761" s="11" t="s">
        <v>2710</v>
      </c>
      <c r="B761" s="9" t="s">
        <v>1318</v>
      </c>
      <c r="C761" s="9" t="s">
        <v>38</v>
      </c>
      <c r="D761" s="3" t="s">
        <v>10</v>
      </c>
      <c r="E761" s="9" t="s">
        <v>1374</v>
      </c>
      <c r="F761" s="9" t="s">
        <v>1390</v>
      </c>
      <c r="G761" s="3">
        <v>75.97</v>
      </c>
      <c r="H761" s="3">
        <v>14.44</v>
      </c>
      <c r="I761" s="3">
        <v>0.68700000000000006</v>
      </c>
      <c r="J761" s="3">
        <v>6.8369</v>
      </c>
      <c r="K761" s="3" t="s">
        <v>1412</v>
      </c>
      <c r="L761" s="3">
        <v>838</v>
      </c>
      <c r="M761" s="3" t="s">
        <v>1386</v>
      </c>
      <c r="N761" s="3" t="s">
        <v>2711</v>
      </c>
      <c r="O761" s="9"/>
      <c r="P761" s="3">
        <v>12</v>
      </c>
      <c r="Q761" s="13">
        <v>28.05</v>
      </c>
    </row>
    <row r="762" spans="1:17" hidden="1">
      <c r="A762" s="10" t="s">
        <v>2712</v>
      </c>
      <c r="B762" s="8" t="s">
        <v>918</v>
      </c>
      <c r="C762" s="8" t="s">
        <v>38</v>
      </c>
      <c r="D762" s="2" t="s">
        <v>10</v>
      </c>
      <c r="E762" s="8" t="s">
        <v>1411</v>
      </c>
      <c r="F762" s="8" t="s">
        <v>1375</v>
      </c>
      <c r="G762" s="2">
        <v>65.010000000000005</v>
      </c>
      <c r="H762" s="2">
        <v>12.97</v>
      </c>
      <c r="I762" s="2">
        <v>1.2149000000000001</v>
      </c>
      <c r="J762" s="2">
        <v>0.76029999999999998</v>
      </c>
      <c r="K762" s="2" t="s">
        <v>1376</v>
      </c>
      <c r="L762" s="2">
        <v>862</v>
      </c>
      <c r="M762" s="2" t="s">
        <v>1381</v>
      </c>
      <c r="N762" s="2" t="s">
        <v>2318</v>
      </c>
      <c r="O762" s="8"/>
      <c r="P762" s="2">
        <v>240</v>
      </c>
      <c r="Q762" s="12">
        <v>42.31</v>
      </c>
    </row>
    <row r="763" spans="1:17" hidden="1">
      <c r="A763" s="11" t="s">
        <v>2713</v>
      </c>
      <c r="B763" s="9" t="s">
        <v>1007</v>
      </c>
      <c r="C763" s="9" t="s">
        <v>12</v>
      </c>
      <c r="D763" s="3" t="s">
        <v>44</v>
      </c>
      <c r="E763" s="9" t="s">
        <v>1400</v>
      </c>
      <c r="F763" s="9" t="s">
        <v>1390</v>
      </c>
      <c r="G763" s="3">
        <v>56.1</v>
      </c>
      <c r="H763" s="3">
        <v>12.02</v>
      </c>
      <c r="I763" s="3">
        <v>0.60199999999999998</v>
      </c>
      <c r="J763" s="3">
        <v>2.6413000000000002</v>
      </c>
      <c r="K763" s="3" t="s">
        <v>1395</v>
      </c>
      <c r="L763" s="3">
        <v>892</v>
      </c>
      <c r="M763" s="3" t="s">
        <v>1386</v>
      </c>
      <c r="N763" s="3" t="s">
        <v>2714</v>
      </c>
      <c r="O763" s="9"/>
      <c r="P763" s="3">
        <v>24</v>
      </c>
      <c r="Q763" s="13">
        <v>19.28</v>
      </c>
    </row>
    <row r="764" spans="1:17" hidden="1">
      <c r="A764" s="10" t="s">
        <v>2715</v>
      </c>
      <c r="B764" s="8" t="s">
        <v>464</v>
      </c>
      <c r="C764" s="8" t="s">
        <v>20</v>
      </c>
      <c r="D764" s="2" t="s">
        <v>1360</v>
      </c>
      <c r="E764" s="8" t="s">
        <v>1389</v>
      </c>
      <c r="F764" s="8" t="s">
        <v>1375</v>
      </c>
      <c r="G764" s="2"/>
      <c r="H764" s="2">
        <v>15.08</v>
      </c>
      <c r="I764" s="2">
        <v>0.56330000000000002</v>
      </c>
      <c r="J764" s="2">
        <v>1.0546</v>
      </c>
      <c r="K764" s="2" t="s">
        <v>1358</v>
      </c>
      <c r="L764" s="2">
        <v>801</v>
      </c>
      <c r="M764" s="2" t="s">
        <v>1403</v>
      </c>
      <c r="N764" s="2" t="s">
        <v>1239</v>
      </c>
      <c r="O764" s="8" t="s">
        <v>1488</v>
      </c>
      <c r="P764" s="2">
        <v>60</v>
      </c>
      <c r="Q764" s="12">
        <v>21.2</v>
      </c>
    </row>
    <row r="765" spans="1:17" hidden="1">
      <c r="A765" s="11" t="s">
        <v>2716</v>
      </c>
      <c r="B765" s="9" t="s">
        <v>1282</v>
      </c>
      <c r="C765" s="9" t="s">
        <v>24</v>
      </c>
      <c r="D765" s="3" t="s">
        <v>1360</v>
      </c>
      <c r="E765" s="9" t="s">
        <v>1400</v>
      </c>
      <c r="F765" s="9" t="s">
        <v>1390</v>
      </c>
      <c r="G765" s="3">
        <v>14.82</v>
      </c>
      <c r="H765" s="3">
        <v>8.06</v>
      </c>
      <c r="I765" s="3">
        <v>0.17649999999999999</v>
      </c>
      <c r="J765" s="3">
        <v>0.1245</v>
      </c>
      <c r="K765" s="3" t="s">
        <v>1395</v>
      </c>
      <c r="L765" s="3">
        <v>788</v>
      </c>
      <c r="M765" s="3" t="s">
        <v>1396</v>
      </c>
      <c r="N765" s="3" t="s">
        <v>2717</v>
      </c>
      <c r="O765" s="9" t="s">
        <v>1757</v>
      </c>
      <c r="P765" s="3">
        <v>240</v>
      </c>
      <c r="Q765" s="13">
        <v>2.17</v>
      </c>
    </row>
    <row r="766" spans="1:17" hidden="1">
      <c r="A766" s="10" t="s">
        <v>2718</v>
      </c>
      <c r="B766" s="8" t="s">
        <v>113</v>
      </c>
      <c r="C766" s="8" t="s">
        <v>24</v>
      </c>
      <c r="D766" s="2" t="s">
        <v>10</v>
      </c>
      <c r="E766" s="8" t="s">
        <v>1411</v>
      </c>
      <c r="F766" s="8" t="s">
        <v>1384</v>
      </c>
      <c r="G766" s="2">
        <v>24.29</v>
      </c>
      <c r="H766" s="2">
        <v>15.76</v>
      </c>
      <c r="I766" s="2">
        <v>0.32969999999999999</v>
      </c>
      <c r="J766" s="2">
        <v>0.33360000000000001</v>
      </c>
      <c r="K766" s="2" t="s">
        <v>1358</v>
      </c>
      <c r="L766" s="2">
        <v>588</v>
      </c>
      <c r="M766" s="2" t="s">
        <v>1377</v>
      </c>
      <c r="N766" s="2" t="s">
        <v>1611</v>
      </c>
      <c r="O766" s="8" t="s">
        <v>2719</v>
      </c>
      <c r="P766" s="2">
        <v>240</v>
      </c>
      <c r="Q766" s="12">
        <v>4.74</v>
      </c>
    </row>
    <row r="767" spans="1:17" hidden="1">
      <c r="A767" s="11" t="s">
        <v>2720</v>
      </c>
      <c r="B767" s="9" t="s">
        <v>1065</v>
      </c>
      <c r="C767" s="9" t="s">
        <v>38</v>
      </c>
      <c r="D767" s="3" t="s">
        <v>23</v>
      </c>
      <c r="E767" s="9" t="s">
        <v>1374</v>
      </c>
      <c r="F767" s="9" t="s">
        <v>1390</v>
      </c>
      <c r="G767" s="3">
        <v>96.49</v>
      </c>
      <c r="H767" s="3">
        <v>13.09</v>
      </c>
      <c r="I767" s="3">
        <v>1.6625000000000001</v>
      </c>
      <c r="J767" s="3">
        <v>4.5914000000000001</v>
      </c>
      <c r="K767" s="3" t="s">
        <v>1358</v>
      </c>
      <c r="L767" s="3">
        <v>652</v>
      </c>
      <c r="M767" s="3" t="s">
        <v>1377</v>
      </c>
      <c r="N767" s="3" t="s">
        <v>2721</v>
      </c>
      <c r="O767" s="9" t="s">
        <v>2350</v>
      </c>
      <c r="P767" s="3">
        <v>24</v>
      </c>
      <c r="Q767" s="13">
        <v>53.54</v>
      </c>
    </row>
    <row r="768" spans="1:17" hidden="1">
      <c r="A768" s="10" t="s">
        <v>2722</v>
      </c>
      <c r="B768" s="8" t="s">
        <v>1322</v>
      </c>
      <c r="C768" s="8" t="s">
        <v>28</v>
      </c>
      <c r="D768" s="2" t="s">
        <v>23</v>
      </c>
      <c r="E768" s="8" t="s">
        <v>1411</v>
      </c>
      <c r="F768" s="8" t="s">
        <v>1390</v>
      </c>
      <c r="G768" s="2">
        <v>92.78</v>
      </c>
      <c r="H768" s="2">
        <v>12.34</v>
      </c>
      <c r="I768" s="2">
        <v>1.1693</v>
      </c>
      <c r="J768" s="2">
        <v>1.1338999999999999</v>
      </c>
      <c r="K768" s="2" t="s">
        <v>1385</v>
      </c>
      <c r="L768" s="2">
        <v>778</v>
      </c>
      <c r="M768" s="2" t="s">
        <v>1403</v>
      </c>
      <c r="N768" s="2" t="s">
        <v>2667</v>
      </c>
      <c r="O768" s="8" t="s">
        <v>2723</v>
      </c>
      <c r="P768" s="2">
        <v>180</v>
      </c>
      <c r="Q768" s="12">
        <v>0</v>
      </c>
    </row>
    <row r="769" spans="1:17" hidden="1">
      <c r="A769" s="11" t="s">
        <v>2724</v>
      </c>
      <c r="B769" s="9" t="s">
        <v>142</v>
      </c>
      <c r="C769" s="9" t="s">
        <v>32</v>
      </c>
      <c r="D769" s="3" t="s">
        <v>44</v>
      </c>
      <c r="E769" s="9" t="s">
        <v>1408</v>
      </c>
      <c r="F769" s="9" t="s">
        <v>1375</v>
      </c>
      <c r="G769" s="3">
        <v>66.989999999999995</v>
      </c>
      <c r="H769" s="3">
        <v>9.48</v>
      </c>
      <c r="I769" s="3">
        <v>0.52480000000000004</v>
      </c>
      <c r="J769" s="3">
        <v>3.0752000000000002</v>
      </c>
      <c r="K769" s="3" t="s">
        <v>1412</v>
      </c>
      <c r="L769" s="3">
        <v>832</v>
      </c>
      <c r="M769" s="3" t="s">
        <v>1403</v>
      </c>
      <c r="N769" s="3" t="s">
        <v>2725</v>
      </c>
      <c r="O769" s="9" t="s">
        <v>1058</v>
      </c>
      <c r="P769" s="3">
        <v>24</v>
      </c>
      <c r="Q769" s="13">
        <v>50.24</v>
      </c>
    </row>
    <row r="770" spans="1:17" hidden="1">
      <c r="A770" s="10" t="s">
        <v>2726</v>
      </c>
      <c r="B770" s="8" t="s">
        <v>789</v>
      </c>
      <c r="C770" s="8" t="s">
        <v>35</v>
      </c>
      <c r="D770" s="2" t="s">
        <v>23</v>
      </c>
      <c r="E770" s="8" t="s">
        <v>1408</v>
      </c>
      <c r="F770" s="8" t="s">
        <v>1384</v>
      </c>
      <c r="G770" s="2">
        <v>60.39</v>
      </c>
      <c r="H770" s="2">
        <v>17.440000000000001</v>
      </c>
      <c r="I770" s="2">
        <v>0.43819999999999998</v>
      </c>
      <c r="J770" s="2">
        <v>1.0665</v>
      </c>
      <c r="K770" s="2" t="s">
        <v>1358</v>
      </c>
      <c r="L770" s="2">
        <v>564</v>
      </c>
      <c r="M770" s="2" t="s">
        <v>1381</v>
      </c>
      <c r="N770" s="2" t="s">
        <v>2364</v>
      </c>
      <c r="O770" s="8"/>
      <c r="P770" s="2">
        <v>120</v>
      </c>
      <c r="Q770" s="12">
        <v>40.15</v>
      </c>
    </row>
    <row r="771" spans="1:17" hidden="1">
      <c r="A771" s="11" t="s">
        <v>2727</v>
      </c>
      <c r="B771" s="9" t="s">
        <v>584</v>
      </c>
      <c r="C771" s="9" t="s">
        <v>20</v>
      </c>
      <c r="D771" s="3" t="s">
        <v>10</v>
      </c>
      <c r="E771" s="9" t="s">
        <v>1408</v>
      </c>
      <c r="F771" s="9" t="s">
        <v>1384</v>
      </c>
      <c r="G771" s="3">
        <v>79.22</v>
      </c>
      <c r="H771" s="3">
        <v>11.4</v>
      </c>
      <c r="I771" s="3">
        <v>0.44840000000000002</v>
      </c>
      <c r="J771" s="3">
        <v>0.83940000000000003</v>
      </c>
      <c r="K771" s="3" t="s">
        <v>1395</v>
      </c>
      <c r="L771" s="3">
        <v>835</v>
      </c>
      <c r="M771" s="3" t="s">
        <v>1386</v>
      </c>
      <c r="N771" s="3" t="s">
        <v>357</v>
      </c>
      <c r="O771" s="9"/>
      <c r="P771" s="3">
        <v>240</v>
      </c>
      <c r="Q771" s="13">
        <v>27.05</v>
      </c>
    </row>
    <row r="772" spans="1:17" hidden="1">
      <c r="A772" s="10" t="s">
        <v>2728</v>
      </c>
      <c r="B772" s="8" t="s">
        <v>852</v>
      </c>
      <c r="C772" s="8" t="s">
        <v>20</v>
      </c>
      <c r="D772" s="2" t="s">
        <v>31</v>
      </c>
      <c r="E772" s="8" t="s">
        <v>1374</v>
      </c>
      <c r="F772" s="8" t="s">
        <v>1375</v>
      </c>
      <c r="G772" s="2">
        <v>36.049999999999997</v>
      </c>
      <c r="H772" s="2">
        <v>12.56</v>
      </c>
      <c r="I772" s="2">
        <v>0.61170000000000002</v>
      </c>
      <c r="J772" s="2">
        <v>0.52900000000000003</v>
      </c>
      <c r="K772" s="2" t="s">
        <v>1395</v>
      </c>
      <c r="L772" s="2">
        <v>652</v>
      </c>
      <c r="M772" s="2" t="s">
        <v>1426</v>
      </c>
      <c r="N772" s="2" t="s">
        <v>569</v>
      </c>
      <c r="O772" s="8"/>
      <c r="P772" s="2">
        <v>120</v>
      </c>
      <c r="Q772" s="12">
        <v>30.72</v>
      </c>
    </row>
    <row r="773" spans="1:17" hidden="1">
      <c r="A773" s="11" t="s">
        <v>2729</v>
      </c>
      <c r="B773" s="9" t="s">
        <v>486</v>
      </c>
      <c r="C773" s="9" t="s">
        <v>41</v>
      </c>
      <c r="D773" s="3" t="s">
        <v>44</v>
      </c>
      <c r="E773" s="9" t="s">
        <v>1400</v>
      </c>
      <c r="F773" s="9" t="s">
        <v>1390</v>
      </c>
      <c r="G773" s="3"/>
      <c r="H773" s="3">
        <v>14.23</v>
      </c>
      <c r="I773" s="3">
        <v>0.13789999999999999</v>
      </c>
      <c r="J773" s="3">
        <v>0.34520000000000001</v>
      </c>
      <c r="K773" s="3" t="s">
        <v>1358</v>
      </c>
      <c r="L773" s="3">
        <v>704</v>
      </c>
      <c r="M773" s="3" t="s">
        <v>1426</v>
      </c>
      <c r="N773" s="3" t="s">
        <v>2100</v>
      </c>
      <c r="O773" s="9"/>
      <c r="P773" s="3">
        <v>180</v>
      </c>
      <c r="Q773" s="13">
        <v>3.97</v>
      </c>
    </row>
    <row r="774" spans="1:17" hidden="1">
      <c r="A774" s="10" t="s">
        <v>2730</v>
      </c>
      <c r="B774" s="8" t="s">
        <v>228</v>
      </c>
      <c r="C774" s="8" t="s">
        <v>32</v>
      </c>
      <c r="D774" s="2" t="s">
        <v>1360</v>
      </c>
      <c r="E774" s="8" t="s">
        <v>1389</v>
      </c>
      <c r="F774" s="8" t="s">
        <v>1375</v>
      </c>
      <c r="G774" s="2">
        <v>58.42</v>
      </c>
      <c r="H774" s="2">
        <v>14.43</v>
      </c>
      <c r="I774" s="2">
        <v>0.5333</v>
      </c>
      <c r="J774" s="2">
        <v>0.74480000000000002</v>
      </c>
      <c r="K774" s="2" t="s">
        <v>1395</v>
      </c>
      <c r="L774" s="2">
        <v>550</v>
      </c>
      <c r="M774" s="2" t="s">
        <v>1403</v>
      </c>
      <c r="N774" s="2" t="s">
        <v>1452</v>
      </c>
      <c r="O774" s="8" t="s">
        <v>1567</v>
      </c>
      <c r="P774" s="2">
        <v>240</v>
      </c>
      <c r="Q774" s="12">
        <v>32.39</v>
      </c>
    </row>
    <row r="775" spans="1:17" hidden="1">
      <c r="A775" s="11" t="s">
        <v>2731</v>
      </c>
      <c r="B775" s="9" t="s">
        <v>924</v>
      </c>
      <c r="C775" s="9" t="s">
        <v>7</v>
      </c>
      <c r="D775" s="3" t="s">
        <v>44</v>
      </c>
      <c r="E775" s="9" t="s">
        <v>1389</v>
      </c>
      <c r="F775" s="9" t="s">
        <v>1375</v>
      </c>
      <c r="G775" s="3">
        <v>40.119999999999997</v>
      </c>
      <c r="H775" s="3">
        <v>18.36</v>
      </c>
      <c r="I775" s="3">
        <v>0.51790000000000003</v>
      </c>
      <c r="J775" s="3">
        <v>2.0099</v>
      </c>
      <c r="K775" s="3" t="s">
        <v>1376</v>
      </c>
      <c r="L775" s="3">
        <v>588</v>
      </c>
      <c r="M775" s="3" t="s">
        <v>1396</v>
      </c>
      <c r="N775" s="3" t="s">
        <v>585</v>
      </c>
      <c r="O775" s="9" t="s">
        <v>2732</v>
      </c>
      <c r="P775" s="3">
        <v>24</v>
      </c>
      <c r="Q775" s="13">
        <v>14.24</v>
      </c>
    </row>
    <row r="776" spans="1:17" hidden="1">
      <c r="A776" s="10" t="s">
        <v>2733</v>
      </c>
      <c r="B776" s="8" t="s">
        <v>889</v>
      </c>
      <c r="C776" s="8" t="s">
        <v>20</v>
      </c>
      <c r="D776" s="2" t="s">
        <v>31</v>
      </c>
      <c r="E776" s="8" t="s">
        <v>1374</v>
      </c>
      <c r="F776" s="8" t="s">
        <v>1390</v>
      </c>
      <c r="G776" s="2">
        <v>64.37</v>
      </c>
      <c r="H776" s="2">
        <v>16.53</v>
      </c>
      <c r="I776" s="2">
        <v>0.51939999999999997</v>
      </c>
      <c r="J776" s="2">
        <v>1.0995999999999999</v>
      </c>
      <c r="K776" s="2" t="s">
        <v>1385</v>
      </c>
      <c r="L776" s="2">
        <v>709</v>
      </c>
      <c r="M776" s="2" t="s">
        <v>1386</v>
      </c>
      <c r="N776" s="2" t="s">
        <v>2139</v>
      </c>
      <c r="O776" s="8"/>
      <c r="P776" s="2">
        <v>120</v>
      </c>
      <c r="Q776" s="12">
        <v>0</v>
      </c>
    </row>
    <row r="777" spans="1:17" hidden="1">
      <c r="A777" s="11" t="s">
        <v>2734</v>
      </c>
      <c r="B777" s="9" t="s">
        <v>55</v>
      </c>
      <c r="C777" s="9" t="s">
        <v>28</v>
      </c>
      <c r="D777" s="3" t="s">
        <v>1360</v>
      </c>
      <c r="E777" s="9" t="s">
        <v>1389</v>
      </c>
      <c r="F777" s="9" t="s">
        <v>1384</v>
      </c>
      <c r="G777" s="3">
        <v>91.92</v>
      </c>
      <c r="H777" s="3">
        <v>13.12</v>
      </c>
      <c r="I777" s="3">
        <v>1.012</v>
      </c>
      <c r="J777" s="3">
        <v>8.2151999999999994</v>
      </c>
      <c r="K777" s="3" t="s">
        <v>1395</v>
      </c>
      <c r="L777" s="3">
        <v>585</v>
      </c>
      <c r="M777" s="3" t="s">
        <v>1426</v>
      </c>
      <c r="N777" s="3" t="s">
        <v>2735</v>
      </c>
      <c r="O777" s="9"/>
      <c r="P777" s="3">
        <v>12</v>
      </c>
      <c r="Q777" s="13">
        <v>67.83</v>
      </c>
    </row>
    <row r="778" spans="1:17" hidden="1">
      <c r="A778" s="10" t="s">
        <v>2736</v>
      </c>
      <c r="B778" s="8" t="s">
        <v>926</v>
      </c>
      <c r="C778" s="8" t="s">
        <v>12</v>
      </c>
      <c r="D778" s="2" t="s">
        <v>44</v>
      </c>
      <c r="E778" s="8" t="s">
        <v>1408</v>
      </c>
      <c r="F778" s="8" t="s">
        <v>1390</v>
      </c>
      <c r="G778" s="2">
        <v>4.13</v>
      </c>
      <c r="H778" s="2">
        <v>10.68</v>
      </c>
      <c r="I778" s="2">
        <v>2.24E-2</v>
      </c>
      <c r="J778" s="2">
        <v>5.6099999999999997E-2</v>
      </c>
      <c r="K778" s="2" t="s">
        <v>1376</v>
      </c>
      <c r="L778" s="2">
        <v>777</v>
      </c>
      <c r="M778" s="2" t="s">
        <v>1396</v>
      </c>
      <c r="N778" s="2" t="s">
        <v>1501</v>
      </c>
      <c r="O778" s="8" t="s">
        <v>1964</v>
      </c>
      <c r="P778" s="2">
        <v>120</v>
      </c>
      <c r="Q778" s="12">
        <v>3.01</v>
      </c>
    </row>
    <row r="779" spans="1:17" hidden="1">
      <c r="A779" s="11" t="s">
        <v>2737</v>
      </c>
      <c r="B779" s="9" t="s">
        <v>175</v>
      </c>
      <c r="C779" s="9" t="s">
        <v>38</v>
      </c>
      <c r="D779" s="3" t="s">
        <v>1360</v>
      </c>
      <c r="E779" s="9" t="s">
        <v>1374</v>
      </c>
      <c r="F779" s="9" t="s">
        <v>1375</v>
      </c>
      <c r="G779" s="3">
        <v>59.86</v>
      </c>
      <c r="H779" s="3">
        <v>13.51</v>
      </c>
      <c r="I779" s="3">
        <v>0.33689999999999998</v>
      </c>
      <c r="J779" s="3">
        <v>0.72319999999999995</v>
      </c>
      <c r="K779" s="3" t="s">
        <v>1385</v>
      </c>
      <c r="L779" s="3">
        <v>636</v>
      </c>
      <c r="M779" s="3" t="s">
        <v>1377</v>
      </c>
      <c r="N779" s="3" t="s">
        <v>2352</v>
      </c>
      <c r="O779" s="9" t="s">
        <v>1289</v>
      </c>
      <c r="P779" s="3">
        <v>240</v>
      </c>
      <c r="Q779" s="13">
        <v>0</v>
      </c>
    </row>
    <row r="780" spans="1:17" hidden="1">
      <c r="A780" s="10" t="s">
        <v>2738</v>
      </c>
      <c r="B780" s="8" t="s">
        <v>195</v>
      </c>
      <c r="C780" s="8" t="s">
        <v>35</v>
      </c>
      <c r="D780" s="2" t="s">
        <v>31</v>
      </c>
      <c r="E780" s="8" t="s">
        <v>1400</v>
      </c>
      <c r="F780" s="8" t="s">
        <v>1390</v>
      </c>
      <c r="G780" s="2">
        <v>84.93</v>
      </c>
      <c r="H780" s="2">
        <v>9.99</v>
      </c>
      <c r="I780" s="2">
        <v>0.84050000000000002</v>
      </c>
      <c r="J780" s="2">
        <v>2.7401</v>
      </c>
      <c r="K780" s="2" t="s">
        <v>1376</v>
      </c>
      <c r="L780" s="2">
        <v>749</v>
      </c>
      <c r="M780" s="2" t="s">
        <v>1381</v>
      </c>
      <c r="N780" s="2" t="s">
        <v>1301</v>
      </c>
      <c r="O780" s="8"/>
      <c r="P780" s="2">
        <v>36</v>
      </c>
      <c r="Q780" s="12">
        <v>76.87</v>
      </c>
    </row>
    <row r="781" spans="1:17" hidden="1">
      <c r="A781" s="11" t="s">
        <v>2739</v>
      </c>
      <c r="B781" s="9" t="s">
        <v>825</v>
      </c>
      <c r="C781" s="9" t="s">
        <v>41</v>
      </c>
      <c r="D781" s="3" t="s">
        <v>1360</v>
      </c>
      <c r="E781" s="9" t="s">
        <v>1374</v>
      </c>
      <c r="F781" s="9" t="s">
        <v>1390</v>
      </c>
      <c r="G781" s="3">
        <v>40.19</v>
      </c>
      <c r="H781" s="3">
        <v>12.34</v>
      </c>
      <c r="I781" s="3">
        <v>0.76180000000000003</v>
      </c>
      <c r="J781" s="3">
        <v>0.58450000000000002</v>
      </c>
      <c r="K781" s="3" t="s">
        <v>1358</v>
      </c>
      <c r="L781" s="3">
        <v>891</v>
      </c>
      <c r="M781" s="3" t="s">
        <v>1426</v>
      </c>
      <c r="N781" s="3" t="s">
        <v>1653</v>
      </c>
      <c r="O781" s="9"/>
      <c r="P781" s="3">
        <v>120</v>
      </c>
      <c r="Q781" s="13">
        <v>15.2</v>
      </c>
    </row>
    <row r="782" spans="1:17">
      <c r="A782" s="10" t="s">
        <v>2740</v>
      </c>
      <c r="B782" s="8" t="s">
        <v>1149</v>
      </c>
      <c r="C782" s="8" t="s">
        <v>7</v>
      </c>
      <c r="D782" s="2" t="s">
        <v>10</v>
      </c>
      <c r="E782" s="8" t="s">
        <v>1380</v>
      </c>
      <c r="F782" s="8" t="s">
        <v>1390</v>
      </c>
      <c r="G782" s="2">
        <v>14.34</v>
      </c>
      <c r="H782" s="2">
        <v>9.49</v>
      </c>
      <c r="I782" s="2">
        <v>0.25340000000000001</v>
      </c>
      <c r="J782" s="2">
        <v>0.1497</v>
      </c>
      <c r="K782" s="2" t="s">
        <v>1412</v>
      </c>
      <c r="L782" s="2">
        <v>876</v>
      </c>
      <c r="M782" s="2" t="s">
        <v>1386</v>
      </c>
      <c r="N782" s="2" t="s">
        <v>1742</v>
      </c>
      <c r="O782" s="8"/>
      <c r="P782" s="2">
        <v>180</v>
      </c>
      <c r="Q782" s="12">
        <v>12.27</v>
      </c>
    </row>
    <row r="783" spans="1:17" hidden="1">
      <c r="A783" s="11" t="s">
        <v>2741</v>
      </c>
      <c r="B783" s="9" t="s">
        <v>740</v>
      </c>
      <c r="C783" s="9" t="s">
        <v>12</v>
      </c>
      <c r="D783" s="3" t="s">
        <v>44</v>
      </c>
      <c r="E783" s="9" t="s">
        <v>1374</v>
      </c>
      <c r="F783" s="9" t="s">
        <v>1390</v>
      </c>
      <c r="G783" s="3">
        <v>7.12</v>
      </c>
      <c r="H783" s="3">
        <v>13.42</v>
      </c>
      <c r="I783" s="3">
        <v>0.11799999999999999</v>
      </c>
      <c r="J783" s="3">
        <v>0.1081</v>
      </c>
      <c r="K783" s="3" t="s">
        <v>1395</v>
      </c>
      <c r="L783" s="3">
        <v>840</v>
      </c>
      <c r="M783" s="3" t="s">
        <v>1377</v>
      </c>
      <c r="N783" s="3" t="s">
        <v>2449</v>
      </c>
      <c r="O783" s="9" t="s">
        <v>1730</v>
      </c>
      <c r="P783" s="3">
        <v>120</v>
      </c>
      <c r="Q783" s="13">
        <v>3.2</v>
      </c>
    </row>
    <row r="784" spans="1:17" hidden="1">
      <c r="A784" s="10" t="s">
        <v>2742</v>
      </c>
      <c r="B784" s="8" t="s">
        <v>795</v>
      </c>
      <c r="C784" s="8" t="s">
        <v>41</v>
      </c>
      <c r="D784" s="2" t="s">
        <v>31</v>
      </c>
      <c r="E784" s="8" t="s">
        <v>1408</v>
      </c>
      <c r="F784" s="8" t="s">
        <v>1375</v>
      </c>
      <c r="G784" s="2">
        <v>60.35</v>
      </c>
      <c r="H784" s="2">
        <v>7.58</v>
      </c>
      <c r="I784" s="2">
        <v>0.32419999999999999</v>
      </c>
      <c r="J784" s="2">
        <v>1.2116</v>
      </c>
      <c r="K784" s="2" t="s">
        <v>1395</v>
      </c>
      <c r="L784" s="2">
        <v>580</v>
      </c>
      <c r="M784" s="2" t="s">
        <v>1426</v>
      </c>
      <c r="N784" s="2" t="s">
        <v>2743</v>
      </c>
      <c r="O784" s="8"/>
      <c r="P784" s="2">
        <v>60</v>
      </c>
      <c r="Q784" s="12">
        <v>55.86</v>
      </c>
    </row>
    <row r="785" spans="1:17" hidden="1">
      <c r="A785" s="11" t="s">
        <v>2744</v>
      </c>
      <c r="B785" s="9" t="s">
        <v>1292</v>
      </c>
      <c r="C785" s="9" t="s">
        <v>32</v>
      </c>
      <c r="D785" s="3" t="s">
        <v>44</v>
      </c>
      <c r="E785" s="9" t="s">
        <v>1374</v>
      </c>
      <c r="F785" s="9" t="s">
        <v>1375</v>
      </c>
      <c r="G785" s="3">
        <v>78.77</v>
      </c>
      <c r="H785" s="3">
        <v>13.62</v>
      </c>
      <c r="I785" s="3">
        <v>0.90769999999999995</v>
      </c>
      <c r="J785" s="3">
        <v>1.0289999999999999</v>
      </c>
      <c r="K785" s="3" t="s">
        <v>1376</v>
      </c>
      <c r="L785" s="3">
        <v>900</v>
      </c>
      <c r="M785" s="3" t="s">
        <v>1396</v>
      </c>
      <c r="N785" s="3" t="s">
        <v>2745</v>
      </c>
      <c r="O785" s="9" t="s">
        <v>2095</v>
      </c>
      <c r="P785" s="3">
        <v>180</v>
      </c>
      <c r="Q785" s="13">
        <v>37.06</v>
      </c>
    </row>
    <row r="786" spans="1:17" hidden="1">
      <c r="A786" s="10" t="s">
        <v>2746</v>
      </c>
      <c r="B786" s="8" t="s">
        <v>1302</v>
      </c>
      <c r="C786" s="8" t="s">
        <v>24</v>
      </c>
      <c r="D786" s="2" t="s">
        <v>31</v>
      </c>
      <c r="E786" s="8" t="s">
        <v>1400</v>
      </c>
      <c r="F786" s="8" t="s">
        <v>1375</v>
      </c>
      <c r="G786" s="2">
        <v>49.51</v>
      </c>
      <c r="H786" s="2">
        <v>13.41</v>
      </c>
      <c r="I786" s="2">
        <v>0.26919999999999999</v>
      </c>
      <c r="J786" s="2">
        <v>0.63980000000000004</v>
      </c>
      <c r="K786" s="2" t="s">
        <v>1412</v>
      </c>
      <c r="L786" s="2">
        <v>697</v>
      </c>
      <c r="M786" s="2" t="s">
        <v>1426</v>
      </c>
      <c r="N786" s="2" t="s">
        <v>2747</v>
      </c>
      <c r="O786" s="8"/>
      <c r="P786" s="2">
        <v>180</v>
      </c>
      <c r="Q786" s="12">
        <v>13.04</v>
      </c>
    </row>
    <row r="787" spans="1:17" hidden="1">
      <c r="A787" s="11" t="s">
        <v>2748</v>
      </c>
      <c r="B787" s="9" t="s">
        <v>677</v>
      </c>
      <c r="C787" s="9" t="s">
        <v>16</v>
      </c>
      <c r="D787" s="3" t="s">
        <v>1360</v>
      </c>
      <c r="E787" s="9" t="s">
        <v>1408</v>
      </c>
      <c r="F787" s="9" t="s">
        <v>1375</v>
      </c>
      <c r="G787" s="3">
        <v>80.09</v>
      </c>
      <c r="H787" s="3">
        <v>16.12</v>
      </c>
      <c r="I787" s="3">
        <v>1.4267000000000001</v>
      </c>
      <c r="J787" s="3">
        <v>2.8205</v>
      </c>
      <c r="K787" s="3" t="s">
        <v>1376</v>
      </c>
      <c r="L787" s="3">
        <v>880</v>
      </c>
      <c r="M787" s="3" t="s">
        <v>1426</v>
      </c>
      <c r="N787" s="3" t="s">
        <v>2533</v>
      </c>
      <c r="O787" s="9"/>
      <c r="P787" s="3">
        <v>36</v>
      </c>
      <c r="Q787" s="13">
        <v>11.7</v>
      </c>
    </row>
    <row r="788" spans="1:17">
      <c r="A788" s="10" t="s">
        <v>2749</v>
      </c>
      <c r="B788" s="8" t="s">
        <v>918</v>
      </c>
      <c r="C788" s="8" t="s">
        <v>28</v>
      </c>
      <c r="D788" s="2" t="s">
        <v>1360</v>
      </c>
      <c r="E788" s="8" t="s">
        <v>1380</v>
      </c>
      <c r="F788" s="8" t="s">
        <v>1384</v>
      </c>
      <c r="G788" s="2">
        <v>69.78</v>
      </c>
      <c r="H788" s="2">
        <v>9.26</v>
      </c>
      <c r="I788" s="2">
        <v>0.5444</v>
      </c>
      <c r="J788" s="2">
        <v>2.2273999999999998</v>
      </c>
      <c r="K788" s="2" t="s">
        <v>1395</v>
      </c>
      <c r="L788" s="2">
        <v>862</v>
      </c>
      <c r="M788" s="2" t="s">
        <v>1426</v>
      </c>
      <c r="N788" s="2" t="s">
        <v>2750</v>
      </c>
      <c r="O788" s="8"/>
      <c r="P788" s="2">
        <v>36</v>
      </c>
      <c r="Q788" s="12">
        <v>64.11</v>
      </c>
    </row>
    <row r="789" spans="1:17" hidden="1">
      <c r="A789" s="11" t="s">
        <v>2751</v>
      </c>
      <c r="B789" s="9" t="s">
        <v>1241</v>
      </c>
      <c r="C789" s="9" t="s">
        <v>35</v>
      </c>
      <c r="D789" s="3" t="s">
        <v>44</v>
      </c>
      <c r="E789" s="9" t="s">
        <v>1408</v>
      </c>
      <c r="F789" s="9" t="s">
        <v>1375</v>
      </c>
      <c r="G789" s="3">
        <v>14.3</v>
      </c>
      <c r="H789" s="3">
        <v>8.24</v>
      </c>
      <c r="I789" s="3">
        <v>7.7499999999999999E-2</v>
      </c>
      <c r="J789" s="3">
        <v>0.64829999999999999</v>
      </c>
      <c r="K789" s="3" t="s">
        <v>1395</v>
      </c>
      <c r="L789" s="3">
        <v>816</v>
      </c>
      <c r="M789" s="3" t="s">
        <v>1426</v>
      </c>
      <c r="N789" s="3" t="s">
        <v>2752</v>
      </c>
      <c r="O789" s="9"/>
      <c r="P789" s="3">
        <v>24</v>
      </c>
      <c r="Q789" s="13">
        <v>2.5499999999999998</v>
      </c>
    </row>
    <row r="790" spans="1:17" hidden="1">
      <c r="A790" s="10" t="s">
        <v>2753</v>
      </c>
      <c r="B790" s="8" t="s">
        <v>1163</v>
      </c>
      <c r="C790" s="8" t="s">
        <v>24</v>
      </c>
      <c r="D790" s="2" t="s">
        <v>23</v>
      </c>
      <c r="E790" s="8" t="s">
        <v>1411</v>
      </c>
      <c r="F790" s="8" t="s">
        <v>1390</v>
      </c>
      <c r="G790" s="2">
        <v>39.44</v>
      </c>
      <c r="H790" s="2">
        <v>15.87</v>
      </c>
      <c r="I790" s="2">
        <v>0.77659999999999996</v>
      </c>
      <c r="J790" s="2">
        <v>3.5760000000000001</v>
      </c>
      <c r="K790" s="2" t="s">
        <v>1385</v>
      </c>
      <c r="L790" s="2">
        <v>578</v>
      </c>
      <c r="M790" s="2" t="s">
        <v>1377</v>
      </c>
      <c r="N790" s="2" t="s">
        <v>1027</v>
      </c>
      <c r="O790" s="8" t="s">
        <v>607</v>
      </c>
      <c r="P790" s="2">
        <v>12</v>
      </c>
      <c r="Q790" s="12">
        <v>0</v>
      </c>
    </row>
    <row r="791" spans="1:17">
      <c r="A791" s="11" t="s">
        <v>2754</v>
      </c>
      <c r="B791" s="9" t="s">
        <v>854</v>
      </c>
      <c r="C791" s="9" t="s">
        <v>16</v>
      </c>
      <c r="D791" s="3" t="s">
        <v>1360</v>
      </c>
      <c r="E791" s="9" t="s">
        <v>1380</v>
      </c>
      <c r="F791" s="9" t="s">
        <v>1384</v>
      </c>
      <c r="G791" s="3">
        <v>58.21</v>
      </c>
      <c r="H791" s="3">
        <v>11.44</v>
      </c>
      <c r="I791" s="3">
        <v>1.1036999999999999</v>
      </c>
      <c r="J791" s="3">
        <v>5.1566999999999998</v>
      </c>
      <c r="K791" s="3" t="s">
        <v>1412</v>
      </c>
      <c r="L791" s="3">
        <v>613</v>
      </c>
      <c r="M791" s="3" t="s">
        <v>1377</v>
      </c>
      <c r="N791" s="3" t="s">
        <v>978</v>
      </c>
      <c r="O791" s="9" t="s">
        <v>581</v>
      </c>
      <c r="P791" s="3">
        <v>12</v>
      </c>
      <c r="Q791" s="13">
        <v>26.04</v>
      </c>
    </row>
    <row r="792" spans="1:17" hidden="1">
      <c r="A792" s="10" t="s">
        <v>2755</v>
      </c>
      <c r="B792" s="8" t="s">
        <v>1159</v>
      </c>
      <c r="C792" s="8" t="s">
        <v>32</v>
      </c>
      <c r="D792" s="2" t="s">
        <v>10</v>
      </c>
      <c r="E792" s="8" t="s">
        <v>1389</v>
      </c>
      <c r="F792" s="8" t="s">
        <v>1390</v>
      </c>
      <c r="G792" s="2">
        <v>11.98</v>
      </c>
      <c r="H792" s="2">
        <v>9.74</v>
      </c>
      <c r="I792" s="2">
        <v>0.105</v>
      </c>
      <c r="J792" s="2">
        <v>0.1268</v>
      </c>
      <c r="K792" s="2" t="s">
        <v>1412</v>
      </c>
      <c r="L792" s="2">
        <v>666</v>
      </c>
      <c r="M792" s="2" t="s">
        <v>1377</v>
      </c>
      <c r="N792" s="2" t="s">
        <v>2580</v>
      </c>
      <c r="O792" s="8" t="s">
        <v>1470</v>
      </c>
      <c r="P792" s="2">
        <v>180</v>
      </c>
      <c r="Q792" s="12">
        <v>7.19</v>
      </c>
    </row>
    <row r="793" spans="1:17" hidden="1">
      <c r="A793" s="11" t="s">
        <v>2756</v>
      </c>
      <c r="B793" s="9" t="s">
        <v>146</v>
      </c>
      <c r="C793" s="9" t="s">
        <v>35</v>
      </c>
      <c r="D793" s="3" t="s">
        <v>23</v>
      </c>
      <c r="E793" s="9" t="s">
        <v>1408</v>
      </c>
      <c r="F793" s="9" t="s">
        <v>1390</v>
      </c>
      <c r="G793" s="3">
        <v>17.71</v>
      </c>
      <c r="H793" s="3">
        <v>17.93</v>
      </c>
      <c r="I793" s="3">
        <v>0.13500000000000001</v>
      </c>
      <c r="J793" s="3">
        <v>0.63959999999999995</v>
      </c>
      <c r="K793" s="3" t="s">
        <v>1385</v>
      </c>
      <c r="L793" s="3">
        <v>893</v>
      </c>
      <c r="M793" s="3" t="s">
        <v>1403</v>
      </c>
      <c r="N793" s="3" t="s">
        <v>2757</v>
      </c>
      <c r="O793" s="9" t="s">
        <v>180</v>
      </c>
      <c r="P793" s="3">
        <v>36</v>
      </c>
      <c r="Q793" s="13">
        <v>0</v>
      </c>
    </row>
    <row r="794" spans="1:17">
      <c r="A794" s="10" t="s">
        <v>2758</v>
      </c>
      <c r="B794" s="8" t="s">
        <v>1141</v>
      </c>
      <c r="C794" s="8" t="s">
        <v>24</v>
      </c>
      <c r="D794" s="2" t="s">
        <v>10</v>
      </c>
      <c r="E794" s="8" t="s">
        <v>1380</v>
      </c>
      <c r="F794" s="8" t="s">
        <v>1390</v>
      </c>
      <c r="G794" s="2">
        <v>94.51</v>
      </c>
      <c r="H794" s="2">
        <v>14.68</v>
      </c>
      <c r="I794" s="2">
        <v>0.87690000000000001</v>
      </c>
      <c r="J794" s="2">
        <v>1.3021</v>
      </c>
      <c r="K794" s="2" t="s">
        <v>1412</v>
      </c>
      <c r="L794" s="2">
        <v>860</v>
      </c>
      <c r="M794" s="2" t="s">
        <v>1381</v>
      </c>
      <c r="N794" s="2" t="s">
        <v>668</v>
      </c>
      <c r="O794" s="8"/>
      <c r="P794" s="2">
        <v>180</v>
      </c>
      <c r="Q794" s="12">
        <v>79.33</v>
      </c>
    </row>
    <row r="795" spans="1:17" hidden="1">
      <c r="A795" s="11" t="s">
        <v>2759</v>
      </c>
      <c r="B795" s="9" t="s">
        <v>282</v>
      </c>
      <c r="C795" s="9" t="s">
        <v>20</v>
      </c>
      <c r="D795" s="3" t="s">
        <v>1360</v>
      </c>
      <c r="E795" s="9" t="s">
        <v>1374</v>
      </c>
      <c r="F795" s="9" t="s">
        <v>1375</v>
      </c>
      <c r="G795" s="3">
        <v>29.26</v>
      </c>
      <c r="H795" s="3">
        <v>15.92</v>
      </c>
      <c r="I795" s="3">
        <v>0.46710000000000002</v>
      </c>
      <c r="J795" s="3">
        <v>0.42809999999999998</v>
      </c>
      <c r="K795" s="3" t="s">
        <v>1358</v>
      </c>
      <c r="L795" s="3">
        <v>714</v>
      </c>
      <c r="M795" s="3" t="s">
        <v>1381</v>
      </c>
      <c r="N795" s="3" t="s">
        <v>2760</v>
      </c>
      <c r="O795" s="9"/>
      <c r="P795" s="3">
        <v>180</v>
      </c>
      <c r="Q795" s="13">
        <v>14.14</v>
      </c>
    </row>
    <row r="796" spans="1:17" hidden="1">
      <c r="A796" s="10" t="s">
        <v>2761</v>
      </c>
      <c r="B796" s="8" t="s">
        <v>377</v>
      </c>
      <c r="C796" s="8" t="s">
        <v>20</v>
      </c>
      <c r="D796" s="2" t="s">
        <v>31</v>
      </c>
      <c r="E796" s="8" t="s">
        <v>1374</v>
      </c>
      <c r="F796" s="8" t="s">
        <v>1390</v>
      </c>
      <c r="G796" s="2">
        <v>68.17</v>
      </c>
      <c r="H796" s="2">
        <v>9.3699999999999992</v>
      </c>
      <c r="I796" s="2">
        <v>0.53680000000000005</v>
      </c>
      <c r="J796" s="2">
        <v>0.62970000000000004</v>
      </c>
      <c r="K796" s="2" t="s">
        <v>1358</v>
      </c>
      <c r="L796" s="2">
        <v>877</v>
      </c>
      <c r="M796" s="2" t="s">
        <v>1377</v>
      </c>
      <c r="N796" s="2" t="s">
        <v>2762</v>
      </c>
      <c r="O796" s="8" t="s">
        <v>2763</v>
      </c>
      <c r="P796" s="2">
        <v>240</v>
      </c>
      <c r="Q796" s="12">
        <v>11.03</v>
      </c>
    </row>
    <row r="797" spans="1:17">
      <c r="A797" s="11" t="s">
        <v>2764</v>
      </c>
      <c r="B797" s="9" t="s">
        <v>975</v>
      </c>
      <c r="C797" s="9" t="s">
        <v>38</v>
      </c>
      <c r="D797" s="3" t="s">
        <v>10</v>
      </c>
      <c r="E797" s="9" t="s">
        <v>1380</v>
      </c>
      <c r="F797" s="9" t="s">
        <v>1390</v>
      </c>
      <c r="G797" s="3">
        <v>78.62</v>
      </c>
      <c r="H797" s="3">
        <v>16.59</v>
      </c>
      <c r="I797" s="3">
        <v>0.69369999999999998</v>
      </c>
      <c r="J797" s="3">
        <v>2.2519</v>
      </c>
      <c r="K797" s="3" t="s">
        <v>1385</v>
      </c>
      <c r="L797" s="3">
        <v>747</v>
      </c>
      <c r="M797" s="3" t="s">
        <v>1403</v>
      </c>
      <c r="N797" s="3" t="s">
        <v>2654</v>
      </c>
      <c r="O797" s="9" t="s">
        <v>2757</v>
      </c>
      <c r="P797" s="3">
        <v>48</v>
      </c>
      <c r="Q797" s="13">
        <v>0</v>
      </c>
    </row>
    <row r="798" spans="1:17" hidden="1">
      <c r="A798" s="10" t="s">
        <v>2765</v>
      </c>
      <c r="B798" s="8" t="s">
        <v>291</v>
      </c>
      <c r="C798" s="8" t="s">
        <v>24</v>
      </c>
      <c r="D798" s="2" t="s">
        <v>23</v>
      </c>
      <c r="E798" s="8" t="s">
        <v>1389</v>
      </c>
      <c r="F798" s="8" t="s">
        <v>1375</v>
      </c>
      <c r="G798" s="2">
        <v>84.93</v>
      </c>
      <c r="H798" s="2">
        <v>7.63</v>
      </c>
      <c r="I798" s="2">
        <v>1.5175000000000001</v>
      </c>
      <c r="J798" s="2">
        <v>3.8268</v>
      </c>
      <c r="K798" s="2" t="s">
        <v>1358</v>
      </c>
      <c r="L798" s="2">
        <v>823</v>
      </c>
      <c r="M798" s="2" t="s">
        <v>1396</v>
      </c>
      <c r="N798" s="2" t="s">
        <v>1524</v>
      </c>
      <c r="O798" s="8" t="s">
        <v>1922</v>
      </c>
      <c r="P798" s="2">
        <v>24</v>
      </c>
      <c r="Q798" s="12">
        <v>42.72</v>
      </c>
    </row>
    <row r="799" spans="1:17" hidden="1">
      <c r="A799" s="11" t="s">
        <v>2766</v>
      </c>
      <c r="B799" s="9" t="s">
        <v>1199</v>
      </c>
      <c r="C799" s="9" t="s">
        <v>32</v>
      </c>
      <c r="D799" s="3" t="s">
        <v>31</v>
      </c>
      <c r="E799" s="9" t="s">
        <v>1389</v>
      </c>
      <c r="F799" s="9" t="s">
        <v>1375</v>
      </c>
      <c r="G799" s="3">
        <v>26.16</v>
      </c>
      <c r="H799" s="3">
        <v>18.010000000000002</v>
      </c>
      <c r="I799" s="3">
        <v>0.23350000000000001</v>
      </c>
      <c r="J799" s="3">
        <v>0.47149999999999997</v>
      </c>
      <c r="K799" s="3" t="s">
        <v>1385</v>
      </c>
      <c r="L799" s="3">
        <v>779</v>
      </c>
      <c r="M799" s="3" t="s">
        <v>1403</v>
      </c>
      <c r="N799" s="3" t="s">
        <v>203</v>
      </c>
      <c r="O799" s="9" t="s">
        <v>749</v>
      </c>
      <c r="P799" s="3">
        <v>120</v>
      </c>
      <c r="Q799" s="13">
        <v>0</v>
      </c>
    </row>
    <row r="800" spans="1:17" hidden="1">
      <c r="A800" s="10" t="s">
        <v>2767</v>
      </c>
      <c r="B800" s="8" t="s">
        <v>175</v>
      </c>
      <c r="C800" s="8" t="s">
        <v>35</v>
      </c>
      <c r="D800" s="2" t="s">
        <v>23</v>
      </c>
      <c r="E800" s="8" t="s">
        <v>1411</v>
      </c>
      <c r="F800" s="8" t="s">
        <v>1384</v>
      </c>
      <c r="G800" s="2">
        <v>45.58</v>
      </c>
      <c r="H800" s="2">
        <v>8.68</v>
      </c>
      <c r="I800" s="2">
        <v>0.66669999999999996</v>
      </c>
      <c r="J800" s="2">
        <v>0.72599999999999998</v>
      </c>
      <c r="K800" s="2" t="s">
        <v>1395</v>
      </c>
      <c r="L800" s="2">
        <v>636</v>
      </c>
      <c r="M800" s="2" t="s">
        <v>1381</v>
      </c>
      <c r="N800" s="2" t="s">
        <v>2768</v>
      </c>
      <c r="O800" s="8"/>
      <c r="P800" s="2">
        <v>84</v>
      </c>
      <c r="Q800" s="12">
        <v>10.26</v>
      </c>
    </row>
    <row r="801" spans="1:17" hidden="1">
      <c r="A801" s="11" t="s">
        <v>2769</v>
      </c>
      <c r="B801" s="9" t="s">
        <v>981</v>
      </c>
      <c r="C801" s="9" t="s">
        <v>24</v>
      </c>
      <c r="D801" s="3" t="s">
        <v>23</v>
      </c>
      <c r="E801" s="9" t="s">
        <v>1374</v>
      </c>
      <c r="F801" s="9" t="s">
        <v>1375</v>
      </c>
      <c r="G801" s="3">
        <v>80.59</v>
      </c>
      <c r="H801" s="3">
        <v>12.18</v>
      </c>
      <c r="I801" s="3">
        <v>1.1116999999999999</v>
      </c>
      <c r="J801" s="3">
        <v>0.89749999999999996</v>
      </c>
      <c r="K801" s="3" t="s">
        <v>1395</v>
      </c>
      <c r="L801" s="3">
        <v>856</v>
      </c>
      <c r="M801" s="3" t="s">
        <v>1396</v>
      </c>
      <c r="N801" s="3" t="s">
        <v>2770</v>
      </c>
      <c r="O801" s="9" t="s">
        <v>1069</v>
      </c>
      <c r="P801" s="3">
        <v>240</v>
      </c>
      <c r="Q801" s="13">
        <v>41.02</v>
      </c>
    </row>
    <row r="802" spans="1:17" hidden="1">
      <c r="A802" s="10" t="s">
        <v>2771</v>
      </c>
      <c r="B802" s="8" t="s">
        <v>230</v>
      </c>
      <c r="C802" s="8" t="s">
        <v>24</v>
      </c>
      <c r="D802" s="2" t="s">
        <v>44</v>
      </c>
      <c r="E802" s="8" t="s">
        <v>1374</v>
      </c>
      <c r="F802" s="8" t="s">
        <v>1384</v>
      </c>
      <c r="G802" s="2">
        <v>26.13</v>
      </c>
      <c r="H802" s="2">
        <v>16.41</v>
      </c>
      <c r="I802" s="2">
        <v>0.46850000000000003</v>
      </c>
      <c r="J802" s="2">
        <v>0.37159999999999999</v>
      </c>
      <c r="K802" s="2" t="s">
        <v>1376</v>
      </c>
      <c r="L802" s="2">
        <v>730</v>
      </c>
      <c r="M802" s="2" t="s">
        <v>1381</v>
      </c>
      <c r="N802" s="2" t="s">
        <v>2014</v>
      </c>
      <c r="O802" s="8"/>
      <c r="P802" s="2">
        <v>240</v>
      </c>
      <c r="Q802" s="12">
        <v>6.5</v>
      </c>
    </row>
    <row r="803" spans="1:17" hidden="1">
      <c r="A803" s="11" t="s">
        <v>2772</v>
      </c>
      <c r="B803" s="9" t="s">
        <v>852</v>
      </c>
      <c r="C803" s="9" t="s">
        <v>20</v>
      </c>
      <c r="D803" s="3" t="s">
        <v>23</v>
      </c>
      <c r="E803" s="9" t="s">
        <v>1400</v>
      </c>
      <c r="F803" s="9" t="s">
        <v>1384</v>
      </c>
      <c r="G803" s="3">
        <v>52.62</v>
      </c>
      <c r="H803" s="3">
        <v>16.22</v>
      </c>
      <c r="I803" s="3">
        <v>0.38219999999999998</v>
      </c>
      <c r="J803" s="3">
        <v>2.5819999999999999</v>
      </c>
      <c r="K803" s="3" t="s">
        <v>1358</v>
      </c>
      <c r="L803" s="3">
        <v>652</v>
      </c>
      <c r="M803" s="3" t="s">
        <v>1377</v>
      </c>
      <c r="N803" s="3" t="s">
        <v>1940</v>
      </c>
      <c r="O803" s="9" t="s">
        <v>2773</v>
      </c>
      <c r="P803" s="3">
        <v>24</v>
      </c>
      <c r="Q803" s="13">
        <v>46.41</v>
      </c>
    </row>
    <row r="804" spans="1:17" hidden="1">
      <c r="A804" s="10" t="s">
        <v>2774</v>
      </c>
      <c r="B804" s="8" t="s">
        <v>383</v>
      </c>
      <c r="C804" s="8" t="s">
        <v>16</v>
      </c>
      <c r="D804" s="2" t="s">
        <v>23</v>
      </c>
      <c r="E804" s="8" t="s">
        <v>1411</v>
      </c>
      <c r="F804" s="8" t="s">
        <v>1384</v>
      </c>
      <c r="G804" s="2">
        <v>71.459999999999994</v>
      </c>
      <c r="H804" s="2">
        <v>9.83</v>
      </c>
      <c r="I804" s="2">
        <v>0.51349999999999996</v>
      </c>
      <c r="J804" s="2">
        <v>6.2767999999999997</v>
      </c>
      <c r="K804" s="2"/>
      <c r="L804" s="2">
        <v>728</v>
      </c>
      <c r="M804" s="2" t="s">
        <v>1396</v>
      </c>
      <c r="N804" s="2" t="s">
        <v>2775</v>
      </c>
      <c r="O804" s="8" t="s">
        <v>2083</v>
      </c>
      <c r="P804" s="2">
        <v>12</v>
      </c>
      <c r="Q804" s="12">
        <v>0</v>
      </c>
    </row>
    <row r="805" spans="1:17" hidden="1">
      <c r="A805" s="11" t="s">
        <v>2776</v>
      </c>
      <c r="B805" s="9" t="s">
        <v>172</v>
      </c>
      <c r="C805" s="9" t="s">
        <v>38</v>
      </c>
      <c r="D805" s="3" t="s">
        <v>44</v>
      </c>
      <c r="E805" s="9" t="s">
        <v>1400</v>
      </c>
      <c r="F805" s="9" t="s">
        <v>1375</v>
      </c>
      <c r="G805" s="3">
        <v>38.56</v>
      </c>
      <c r="H805" s="3">
        <v>7.83</v>
      </c>
      <c r="I805" s="3">
        <v>0.6794</v>
      </c>
      <c r="J805" s="3">
        <v>0.31850000000000001</v>
      </c>
      <c r="K805" s="3" t="s">
        <v>1376</v>
      </c>
      <c r="L805" s="3">
        <v>770</v>
      </c>
      <c r="M805" s="3" t="s">
        <v>1381</v>
      </c>
      <c r="N805" s="3" t="s">
        <v>2185</v>
      </c>
      <c r="O805" s="9"/>
      <c r="P805" s="3">
        <v>240</v>
      </c>
      <c r="Q805" s="13">
        <v>7.84</v>
      </c>
    </row>
    <row r="806" spans="1:17">
      <c r="A806" s="10" t="s">
        <v>2777</v>
      </c>
      <c r="B806" s="8" t="s">
        <v>353</v>
      </c>
      <c r="C806" s="8" t="s">
        <v>28</v>
      </c>
      <c r="D806" s="2" t="s">
        <v>44</v>
      </c>
      <c r="E806" s="8" t="s">
        <v>1380</v>
      </c>
      <c r="F806" s="8" t="s">
        <v>1375</v>
      </c>
      <c r="G806" s="2">
        <v>7.11</v>
      </c>
      <c r="H806" s="2">
        <v>17.38</v>
      </c>
      <c r="I806" s="2">
        <v>6.6400000000000001E-2</v>
      </c>
      <c r="J806" s="2">
        <v>0.1469</v>
      </c>
      <c r="K806" s="2" t="s">
        <v>1395</v>
      </c>
      <c r="L806" s="2">
        <v>740</v>
      </c>
      <c r="M806" s="2" t="s">
        <v>1381</v>
      </c>
      <c r="N806" s="2" t="s">
        <v>2274</v>
      </c>
      <c r="O806" s="8"/>
      <c r="P806" s="2">
        <v>84</v>
      </c>
      <c r="Q806" s="12">
        <v>4.2699999999999996</v>
      </c>
    </row>
    <row r="807" spans="1:17" hidden="1">
      <c r="A807" s="11" t="s">
        <v>2778</v>
      </c>
      <c r="B807" s="9" t="s">
        <v>477</v>
      </c>
      <c r="C807" s="9" t="s">
        <v>32</v>
      </c>
      <c r="D807" s="3" t="s">
        <v>23</v>
      </c>
      <c r="E807" s="9" t="s">
        <v>1374</v>
      </c>
      <c r="F807" s="9" t="s">
        <v>1384</v>
      </c>
      <c r="G807" s="3">
        <v>20.3</v>
      </c>
      <c r="H807" s="3">
        <v>17.03</v>
      </c>
      <c r="I807" s="3">
        <v>0.28079999999999999</v>
      </c>
      <c r="J807" s="3">
        <v>1.004</v>
      </c>
      <c r="K807" s="3"/>
      <c r="L807" s="3">
        <v>727</v>
      </c>
      <c r="M807" s="3" t="s">
        <v>1396</v>
      </c>
      <c r="N807" s="3" t="s">
        <v>1306</v>
      </c>
      <c r="O807" s="9" t="s">
        <v>2779</v>
      </c>
      <c r="P807" s="3">
        <v>24</v>
      </c>
      <c r="Q807" s="13">
        <v>0</v>
      </c>
    </row>
    <row r="808" spans="1:17">
      <c r="A808" s="10" t="s">
        <v>2780</v>
      </c>
      <c r="B808" s="8" t="s">
        <v>1190</v>
      </c>
      <c r="C808" s="8" t="s">
        <v>32</v>
      </c>
      <c r="D808" s="2" t="s">
        <v>1360</v>
      </c>
      <c r="E808" s="8" t="s">
        <v>1380</v>
      </c>
      <c r="F808" s="8" t="s">
        <v>1375</v>
      </c>
      <c r="G808" s="2">
        <v>81.92</v>
      </c>
      <c r="H808" s="2">
        <v>11.12</v>
      </c>
      <c r="I808" s="2">
        <v>1.3216000000000001</v>
      </c>
      <c r="J808" s="2">
        <v>1.1339999999999999</v>
      </c>
      <c r="K808" s="2" t="s">
        <v>1376</v>
      </c>
      <c r="L808" s="2">
        <v>600</v>
      </c>
      <c r="M808" s="2" t="s">
        <v>1396</v>
      </c>
      <c r="N808" s="2" t="s">
        <v>2399</v>
      </c>
      <c r="O808" s="8" t="s">
        <v>1862</v>
      </c>
      <c r="P808" s="2">
        <v>120</v>
      </c>
      <c r="Q808" s="12">
        <v>71.069999999999993</v>
      </c>
    </row>
    <row r="809" spans="1:17" hidden="1">
      <c r="A809" s="11" t="s">
        <v>2781</v>
      </c>
      <c r="B809" s="9" t="s">
        <v>1263</v>
      </c>
      <c r="C809" s="9" t="s">
        <v>32</v>
      </c>
      <c r="D809" s="3" t="s">
        <v>44</v>
      </c>
      <c r="E809" s="9" t="s">
        <v>1408</v>
      </c>
      <c r="F809" s="9" t="s">
        <v>1384</v>
      </c>
      <c r="G809" s="3">
        <v>8.31</v>
      </c>
      <c r="H809" s="3">
        <v>11.82</v>
      </c>
      <c r="I809" s="3">
        <v>8.7800000000000003E-2</v>
      </c>
      <c r="J809" s="3">
        <v>0.39050000000000001</v>
      </c>
      <c r="K809" s="3"/>
      <c r="L809" s="3">
        <v>818</v>
      </c>
      <c r="M809" s="3" t="s">
        <v>1381</v>
      </c>
      <c r="N809" s="3" t="s">
        <v>2782</v>
      </c>
      <c r="O809" s="9"/>
      <c r="P809" s="3">
        <v>24</v>
      </c>
      <c r="Q809" s="13">
        <v>0</v>
      </c>
    </row>
    <row r="810" spans="1:17">
      <c r="A810" s="10" t="s">
        <v>2783</v>
      </c>
      <c r="B810" s="8" t="s">
        <v>708</v>
      </c>
      <c r="C810" s="8" t="s">
        <v>38</v>
      </c>
      <c r="D810" s="2" t="s">
        <v>31</v>
      </c>
      <c r="E810" s="8" t="s">
        <v>1380</v>
      </c>
      <c r="F810" s="8" t="s">
        <v>1375</v>
      </c>
      <c r="G810" s="2">
        <v>61.8</v>
      </c>
      <c r="H810" s="2">
        <v>14.01</v>
      </c>
      <c r="I810" s="2">
        <v>1.0249999999999999</v>
      </c>
      <c r="J810" s="2">
        <v>0.82340000000000002</v>
      </c>
      <c r="K810" s="2" t="s">
        <v>1385</v>
      </c>
      <c r="L810" s="2">
        <v>617</v>
      </c>
      <c r="M810" s="2" t="s">
        <v>1403</v>
      </c>
      <c r="N810" s="2" t="s">
        <v>1136</v>
      </c>
      <c r="O810" s="8" t="s">
        <v>1736</v>
      </c>
      <c r="P810" s="2">
        <v>180</v>
      </c>
      <c r="Q810" s="12">
        <v>0</v>
      </c>
    </row>
    <row r="811" spans="1:17" hidden="1">
      <c r="A811" s="11" t="s">
        <v>2784</v>
      </c>
      <c r="B811" s="9" t="s">
        <v>685</v>
      </c>
      <c r="C811" s="9" t="s">
        <v>32</v>
      </c>
      <c r="D811" s="3" t="s">
        <v>23</v>
      </c>
      <c r="E811" s="9" t="s">
        <v>1389</v>
      </c>
      <c r="F811" s="9" t="s">
        <v>1375</v>
      </c>
      <c r="G811" s="3">
        <v>55.84</v>
      </c>
      <c r="H811" s="3">
        <v>15.48</v>
      </c>
      <c r="I811" s="3">
        <v>0.75209999999999999</v>
      </c>
      <c r="J811" s="3">
        <v>0.91739999999999999</v>
      </c>
      <c r="K811" s="3" t="s">
        <v>1395</v>
      </c>
      <c r="L811" s="3">
        <v>811</v>
      </c>
      <c r="M811" s="3" t="s">
        <v>1377</v>
      </c>
      <c r="N811" s="3" t="s">
        <v>2785</v>
      </c>
      <c r="O811" s="9" t="s">
        <v>1942</v>
      </c>
      <c r="P811" s="3">
        <v>120</v>
      </c>
      <c r="Q811" s="13">
        <v>6.32</v>
      </c>
    </row>
    <row r="812" spans="1:17">
      <c r="A812" s="10" t="s">
        <v>2786</v>
      </c>
      <c r="B812" s="8" t="s">
        <v>849</v>
      </c>
      <c r="C812" s="8" t="s">
        <v>38</v>
      </c>
      <c r="D812" s="2" t="s">
        <v>23</v>
      </c>
      <c r="E812" s="8" t="s">
        <v>1380</v>
      </c>
      <c r="F812" s="8" t="s">
        <v>1375</v>
      </c>
      <c r="G812" s="2">
        <v>53.38</v>
      </c>
      <c r="H812" s="2">
        <v>14.55</v>
      </c>
      <c r="I812" s="2">
        <v>0.89270000000000005</v>
      </c>
      <c r="J812" s="2">
        <v>2.5768</v>
      </c>
      <c r="K812" s="2" t="s">
        <v>1412</v>
      </c>
      <c r="L812" s="2">
        <v>578</v>
      </c>
      <c r="M812" s="2" t="s">
        <v>1396</v>
      </c>
      <c r="N812" s="2" t="s">
        <v>121</v>
      </c>
      <c r="O812" s="8" t="s">
        <v>1536</v>
      </c>
      <c r="P812" s="2">
        <v>24</v>
      </c>
      <c r="Q812" s="12">
        <v>32.17</v>
      </c>
    </row>
    <row r="813" spans="1:17" hidden="1">
      <c r="A813" s="11" t="s">
        <v>2787</v>
      </c>
      <c r="B813" s="9" t="s">
        <v>192</v>
      </c>
      <c r="C813" s="9" t="s">
        <v>41</v>
      </c>
      <c r="D813" s="3" t="s">
        <v>44</v>
      </c>
      <c r="E813" s="9" t="s">
        <v>1400</v>
      </c>
      <c r="F813" s="9" t="s">
        <v>1384</v>
      </c>
      <c r="G813" s="3">
        <v>69.63</v>
      </c>
      <c r="H813" s="3">
        <v>7.75</v>
      </c>
      <c r="I813" s="3">
        <v>0.439</v>
      </c>
      <c r="J813" s="3">
        <v>0.83560000000000001</v>
      </c>
      <c r="K813" s="3" t="s">
        <v>1412</v>
      </c>
      <c r="L813" s="3">
        <v>788</v>
      </c>
      <c r="M813" s="3" t="s">
        <v>1377</v>
      </c>
      <c r="N813" s="3" t="s">
        <v>2788</v>
      </c>
      <c r="O813" s="9" t="s">
        <v>2789</v>
      </c>
      <c r="P813" s="3">
        <v>120</v>
      </c>
      <c r="Q813" s="13">
        <v>40.049999999999997</v>
      </c>
    </row>
    <row r="814" spans="1:17">
      <c r="A814" s="10" t="s">
        <v>2790</v>
      </c>
      <c r="B814" s="8" t="s">
        <v>513</v>
      </c>
      <c r="C814" s="8" t="s">
        <v>12</v>
      </c>
      <c r="D814" s="2" t="s">
        <v>23</v>
      </c>
      <c r="E814" s="8" t="s">
        <v>1380</v>
      </c>
      <c r="F814" s="8" t="s">
        <v>1390</v>
      </c>
      <c r="G814" s="2">
        <v>37.49</v>
      </c>
      <c r="H814" s="2">
        <v>8.3000000000000007</v>
      </c>
      <c r="I814" s="2">
        <v>0.44669999999999999</v>
      </c>
      <c r="J814" s="2">
        <v>0.58989999999999998</v>
      </c>
      <c r="K814" s="2" t="s">
        <v>1358</v>
      </c>
      <c r="L814" s="2">
        <v>576</v>
      </c>
      <c r="M814" s="2" t="s">
        <v>1426</v>
      </c>
      <c r="N814" s="2" t="s">
        <v>1594</v>
      </c>
      <c r="O814" s="8"/>
      <c r="P814" s="2">
        <v>84</v>
      </c>
      <c r="Q814" s="12">
        <v>18.43</v>
      </c>
    </row>
    <row r="815" spans="1:17" hidden="1">
      <c r="A815" s="11" t="s">
        <v>2791</v>
      </c>
      <c r="B815" s="9" t="s">
        <v>992</v>
      </c>
      <c r="C815" s="9" t="s">
        <v>16</v>
      </c>
      <c r="D815" s="3" t="s">
        <v>44</v>
      </c>
      <c r="E815" s="9" t="s">
        <v>1408</v>
      </c>
      <c r="F815" s="9" t="s">
        <v>1375</v>
      </c>
      <c r="G815" s="3">
        <v>60.61</v>
      </c>
      <c r="H815" s="3">
        <v>8.56</v>
      </c>
      <c r="I815" s="3">
        <v>0.91490000000000005</v>
      </c>
      <c r="J815" s="3">
        <v>0.52829999999999999</v>
      </c>
      <c r="K815" s="3" t="s">
        <v>1395</v>
      </c>
      <c r="L815" s="3">
        <v>719</v>
      </c>
      <c r="M815" s="3" t="s">
        <v>1426</v>
      </c>
      <c r="N815" s="3" t="s">
        <v>112</v>
      </c>
      <c r="O815" s="9"/>
      <c r="P815" s="3">
        <v>240</v>
      </c>
      <c r="Q815" s="13">
        <v>37.409999999999997</v>
      </c>
    </row>
    <row r="816" spans="1:17" hidden="1">
      <c r="A816" s="10" t="s">
        <v>2792</v>
      </c>
      <c r="B816" s="8" t="s">
        <v>694</v>
      </c>
      <c r="C816" s="8" t="s">
        <v>24</v>
      </c>
      <c r="D816" s="2" t="s">
        <v>1360</v>
      </c>
      <c r="E816" s="8" t="s">
        <v>1389</v>
      </c>
      <c r="F816" s="8" t="s">
        <v>1384</v>
      </c>
      <c r="G816" s="2">
        <v>60.71</v>
      </c>
      <c r="H816" s="2">
        <v>13.13</v>
      </c>
      <c r="I816" s="2">
        <v>0.37130000000000002</v>
      </c>
      <c r="J816" s="2">
        <v>5.4261999999999997</v>
      </c>
      <c r="K816" s="2" t="s">
        <v>1412</v>
      </c>
      <c r="L816" s="2">
        <v>699</v>
      </c>
      <c r="M816" s="2" t="s">
        <v>1381</v>
      </c>
      <c r="N816" s="2" t="s">
        <v>1167</v>
      </c>
      <c r="O816" s="8"/>
      <c r="P816" s="2">
        <v>12</v>
      </c>
      <c r="Q816" s="12">
        <v>19.82</v>
      </c>
    </row>
    <row r="817" spans="1:17" hidden="1">
      <c r="A817" s="11" t="s">
        <v>2793</v>
      </c>
      <c r="B817" s="9" t="s">
        <v>573</v>
      </c>
      <c r="C817" s="9" t="s">
        <v>24</v>
      </c>
      <c r="D817" s="3" t="s">
        <v>31</v>
      </c>
      <c r="E817" s="9" t="s">
        <v>1400</v>
      </c>
      <c r="F817" s="9" t="s">
        <v>1384</v>
      </c>
      <c r="G817" s="3">
        <v>32.58</v>
      </c>
      <c r="H817" s="3">
        <v>8.89</v>
      </c>
      <c r="I817" s="3">
        <v>0.57579999999999998</v>
      </c>
      <c r="J817" s="3">
        <v>1.0344</v>
      </c>
      <c r="K817" s="3"/>
      <c r="L817" s="3">
        <v>572</v>
      </c>
      <c r="M817" s="3" t="s">
        <v>1426</v>
      </c>
      <c r="N817" s="3" t="s">
        <v>396</v>
      </c>
      <c r="O817" s="9"/>
      <c r="P817" s="3">
        <v>36</v>
      </c>
      <c r="Q817" s="13">
        <v>26.26</v>
      </c>
    </row>
    <row r="818" spans="1:17" hidden="1">
      <c r="A818" s="10" t="s">
        <v>2794</v>
      </c>
      <c r="B818" s="8" t="s">
        <v>1067</v>
      </c>
      <c r="C818" s="8" t="s">
        <v>7</v>
      </c>
      <c r="D818" s="2" t="s">
        <v>10</v>
      </c>
      <c r="E818" s="8" t="s">
        <v>1374</v>
      </c>
      <c r="F818" s="8" t="s">
        <v>1375</v>
      </c>
      <c r="G818" s="2">
        <v>22.74</v>
      </c>
      <c r="H818" s="2">
        <v>11.26</v>
      </c>
      <c r="I818" s="2">
        <v>0.20749999999999999</v>
      </c>
      <c r="J818" s="2">
        <v>2.0125999999999999</v>
      </c>
      <c r="K818" s="2" t="s">
        <v>1376</v>
      </c>
      <c r="L818" s="2">
        <v>889</v>
      </c>
      <c r="M818" s="2" t="s">
        <v>1386</v>
      </c>
      <c r="N818" s="2" t="s">
        <v>2795</v>
      </c>
      <c r="O818" s="8"/>
      <c r="P818" s="2">
        <v>12</v>
      </c>
      <c r="Q818" s="12">
        <v>18.260000000000002</v>
      </c>
    </row>
    <row r="819" spans="1:17" hidden="1">
      <c r="A819" s="11" t="s">
        <v>2796</v>
      </c>
      <c r="B819" s="9" t="s">
        <v>336</v>
      </c>
      <c r="C819" s="9" t="s">
        <v>38</v>
      </c>
      <c r="D819" s="3" t="s">
        <v>1360</v>
      </c>
      <c r="E819" s="9" t="s">
        <v>1411</v>
      </c>
      <c r="F819" s="9" t="s">
        <v>1390</v>
      </c>
      <c r="G819" s="3">
        <v>33.479999999999997</v>
      </c>
      <c r="H819" s="3">
        <v>16.16</v>
      </c>
      <c r="I819" s="3">
        <v>0.1699</v>
      </c>
      <c r="J819" s="3">
        <v>1.6417999999999999</v>
      </c>
      <c r="K819" s="3" t="s">
        <v>1376</v>
      </c>
      <c r="L819" s="3">
        <v>606</v>
      </c>
      <c r="M819" s="3" t="s">
        <v>1403</v>
      </c>
      <c r="N819" s="3" t="s">
        <v>2622</v>
      </c>
      <c r="O819" s="9" t="s">
        <v>1321</v>
      </c>
      <c r="P819" s="3">
        <v>24</v>
      </c>
      <c r="Q819" s="13">
        <v>7.93</v>
      </c>
    </row>
    <row r="820" spans="1:17">
      <c r="A820" s="10" t="s">
        <v>2797</v>
      </c>
      <c r="B820" s="8" t="s">
        <v>211</v>
      </c>
      <c r="C820" s="8" t="s">
        <v>16</v>
      </c>
      <c r="D820" s="2" t="s">
        <v>44</v>
      </c>
      <c r="E820" s="8" t="s">
        <v>1380</v>
      </c>
      <c r="F820" s="8" t="s">
        <v>1375</v>
      </c>
      <c r="G820" s="2">
        <v>94.22</v>
      </c>
      <c r="H820" s="2">
        <v>17.739999999999998</v>
      </c>
      <c r="I820" s="2">
        <v>1.5628</v>
      </c>
      <c r="J820" s="2">
        <v>8.6264000000000003</v>
      </c>
      <c r="K820" s="2" t="s">
        <v>1376</v>
      </c>
      <c r="L820" s="2">
        <v>896</v>
      </c>
      <c r="M820" s="2" t="s">
        <v>1396</v>
      </c>
      <c r="N820" s="2" t="s">
        <v>2213</v>
      </c>
      <c r="O820" s="8" t="s">
        <v>2235</v>
      </c>
      <c r="P820" s="2">
        <v>12</v>
      </c>
      <c r="Q820" s="12">
        <v>37.57</v>
      </c>
    </row>
    <row r="821" spans="1:17">
      <c r="A821" s="11" t="s">
        <v>2798</v>
      </c>
      <c r="B821" s="9" t="s">
        <v>1324</v>
      </c>
      <c r="C821" s="9" t="s">
        <v>7</v>
      </c>
      <c r="D821" s="3" t="s">
        <v>10</v>
      </c>
      <c r="E821" s="9" t="s">
        <v>1380</v>
      </c>
      <c r="F821" s="9" t="s">
        <v>1390</v>
      </c>
      <c r="G821" s="3">
        <v>37.81</v>
      </c>
      <c r="H821" s="3"/>
      <c r="I821" s="3">
        <v>0.28999999999999998</v>
      </c>
      <c r="J821" s="3"/>
      <c r="K821" s="3" t="s">
        <v>1385</v>
      </c>
      <c r="L821" s="3">
        <v>628</v>
      </c>
      <c r="M821" s="3" t="s">
        <v>1381</v>
      </c>
      <c r="N821" s="3" t="s">
        <v>2298</v>
      </c>
      <c r="O821" s="9"/>
      <c r="P821" s="3">
        <v>180</v>
      </c>
      <c r="Q821" s="13">
        <v>0</v>
      </c>
    </row>
    <row r="822" spans="1:17" hidden="1">
      <c r="A822" s="10" t="s">
        <v>2799</v>
      </c>
      <c r="B822" s="8" t="s">
        <v>1080</v>
      </c>
      <c r="C822" s="8" t="s">
        <v>7</v>
      </c>
      <c r="D822" s="2" t="s">
        <v>31</v>
      </c>
      <c r="E822" s="8" t="s">
        <v>1389</v>
      </c>
      <c r="F822" s="8" t="s">
        <v>1375</v>
      </c>
      <c r="G822" s="2">
        <v>6.27</v>
      </c>
      <c r="H822" s="2">
        <v>9.6999999999999993</v>
      </c>
      <c r="I822" s="2">
        <v>3.44E-2</v>
      </c>
      <c r="J822" s="2">
        <v>0.28849999999999998</v>
      </c>
      <c r="K822" s="2" t="s">
        <v>1376</v>
      </c>
      <c r="L822" s="2">
        <v>683</v>
      </c>
      <c r="M822" s="2" t="s">
        <v>1403</v>
      </c>
      <c r="N822" s="2" t="s">
        <v>2800</v>
      </c>
      <c r="O822" s="8" t="s">
        <v>2801</v>
      </c>
      <c r="P822" s="2">
        <v>24</v>
      </c>
      <c r="Q822" s="12">
        <v>0.71</v>
      </c>
    </row>
    <row r="823" spans="1:17" hidden="1">
      <c r="A823" s="11" t="s">
        <v>2802</v>
      </c>
      <c r="B823" s="9" t="s">
        <v>1025</v>
      </c>
      <c r="C823" s="9" t="s">
        <v>12</v>
      </c>
      <c r="D823" s="3" t="s">
        <v>23</v>
      </c>
      <c r="E823" s="9" t="s">
        <v>1411</v>
      </c>
      <c r="F823" s="9" t="s">
        <v>1375</v>
      </c>
      <c r="G823" s="3">
        <v>56.62</v>
      </c>
      <c r="H823" s="3">
        <v>10.72</v>
      </c>
      <c r="I823" s="3">
        <v>0.97170000000000001</v>
      </c>
      <c r="J823" s="3">
        <v>1.8462000000000001</v>
      </c>
      <c r="K823" s="3" t="s">
        <v>1358</v>
      </c>
      <c r="L823" s="3">
        <v>640</v>
      </c>
      <c r="M823" s="3" t="s">
        <v>1403</v>
      </c>
      <c r="N823" s="3" t="s">
        <v>1289</v>
      </c>
      <c r="O823" s="9" t="s">
        <v>2803</v>
      </c>
      <c r="P823" s="3">
        <v>36</v>
      </c>
      <c r="Q823" s="13">
        <v>34.21</v>
      </c>
    </row>
    <row r="824" spans="1:17" hidden="1">
      <c r="A824" s="10" t="s">
        <v>2804</v>
      </c>
      <c r="B824" s="8" t="s">
        <v>661</v>
      </c>
      <c r="C824" s="8" t="s">
        <v>28</v>
      </c>
      <c r="D824" s="2" t="s">
        <v>1360</v>
      </c>
      <c r="E824" s="8" t="s">
        <v>1411</v>
      </c>
      <c r="F824" s="8" t="s">
        <v>1375</v>
      </c>
      <c r="G824" s="2">
        <v>28.62</v>
      </c>
      <c r="H824" s="2">
        <v>8.77</v>
      </c>
      <c r="I824" s="2">
        <v>0.50209999999999999</v>
      </c>
      <c r="J824" s="2">
        <v>1.3045</v>
      </c>
      <c r="K824" s="2" t="s">
        <v>1358</v>
      </c>
      <c r="L824" s="2">
        <v>713</v>
      </c>
      <c r="M824" s="2" t="s">
        <v>1381</v>
      </c>
      <c r="N824" s="2" t="s">
        <v>2805</v>
      </c>
      <c r="O824" s="8"/>
      <c r="P824" s="2">
        <v>24</v>
      </c>
      <c r="Q824" s="12">
        <v>25.38</v>
      </c>
    </row>
    <row r="825" spans="1:17" hidden="1">
      <c r="A825" s="11" t="s">
        <v>2806</v>
      </c>
      <c r="B825" s="9" t="s">
        <v>527</v>
      </c>
      <c r="C825" s="9" t="s">
        <v>38</v>
      </c>
      <c r="D825" s="3" t="s">
        <v>10</v>
      </c>
      <c r="E825" s="9" t="s">
        <v>1389</v>
      </c>
      <c r="F825" s="9" t="s">
        <v>1390</v>
      </c>
      <c r="G825" s="3">
        <v>77.569999999999993</v>
      </c>
      <c r="H825" s="3">
        <v>11.16</v>
      </c>
      <c r="I825" s="3">
        <v>0.56669999999999998</v>
      </c>
      <c r="J825" s="3">
        <v>0.80910000000000004</v>
      </c>
      <c r="K825" s="3" t="s">
        <v>1358</v>
      </c>
      <c r="L825" s="3">
        <v>752</v>
      </c>
      <c r="M825" s="3" t="s">
        <v>1377</v>
      </c>
      <c r="N825" s="3" t="s">
        <v>1452</v>
      </c>
      <c r="O825" s="9" t="s">
        <v>2807</v>
      </c>
      <c r="P825" s="3">
        <v>240</v>
      </c>
      <c r="Q825" s="13">
        <v>19.829999999999998</v>
      </c>
    </row>
    <row r="826" spans="1:17" hidden="1">
      <c r="A826" s="10" t="s">
        <v>2808</v>
      </c>
      <c r="B826" s="8" t="s">
        <v>1348</v>
      </c>
      <c r="C826" s="8" t="s">
        <v>28</v>
      </c>
      <c r="D826" s="2" t="s">
        <v>44</v>
      </c>
      <c r="E826" s="8" t="s">
        <v>1408</v>
      </c>
      <c r="F826" s="8" t="s">
        <v>1390</v>
      </c>
      <c r="G826" s="2">
        <v>76.63</v>
      </c>
      <c r="H826" s="2">
        <v>11.21</v>
      </c>
      <c r="I826" s="2">
        <v>1.4388000000000001</v>
      </c>
      <c r="J826" s="2">
        <v>1.0647</v>
      </c>
      <c r="K826" s="2" t="s">
        <v>1358</v>
      </c>
      <c r="L826" s="2">
        <v>585</v>
      </c>
      <c r="M826" s="2" t="s">
        <v>1396</v>
      </c>
      <c r="N826" s="2" t="s">
        <v>2809</v>
      </c>
      <c r="O826" s="8" t="s">
        <v>2347</v>
      </c>
      <c r="P826" s="2">
        <v>120</v>
      </c>
      <c r="Q826" s="12">
        <v>25.45</v>
      </c>
    </row>
    <row r="827" spans="1:17" hidden="1">
      <c r="A827" s="11" t="s">
        <v>2810</v>
      </c>
      <c r="B827" s="9" t="s">
        <v>682</v>
      </c>
      <c r="C827" s="9" t="s">
        <v>35</v>
      </c>
      <c r="D827" s="3" t="s">
        <v>1360</v>
      </c>
      <c r="E827" s="9" t="s">
        <v>1411</v>
      </c>
      <c r="F827" s="9" t="s">
        <v>1390</v>
      </c>
      <c r="G827" s="3">
        <v>22.68</v>
      </c>
      <c r="H827" s="3">
        <v>10.27</v>
      </c>
      <c r="I827" s="3">
        <v>0.21529999999999999</v>
      </c>
      <c r="J827" s="3">
        <v>0.22289999999999999</v>
      </c>
      <c r="K827" s="3" t="s">
        <v>1358</v>
      </c>
      <c r="L827" s="3">
        <v>839</v>
      </c>
      <c r="M827" s="3" t="s">
        <v>1386</v>
      </c>
      <c r="N827" s="3" t="s">
        <v>943</v>
      </c>
      <c r="O827" s="9"/>
      <c r="P827" s="3">
        <v>240</v>
      </c>
      <c r="Q827" s="13">
        <v>20.92</v>
      </c>
    </row>
    <row r="828" spans="1:17" hidden="1">
      <c r="A828" s="10" t="s">
        <v>2811</v>
      </c>
      <c r="B828" s="8" t="s">
        <v>1292</v>
      </c>
      <c r="C828" s="8" t="s">
        <v>24</v>
      </c>
      <c r="D828" s="2" t="s">
        <v>44</v>
      </c>
      <c r="E828" s="8" t="s">
        <v>1389</v>
      </c>
      <c r="F828" s="8" t="s">
        <v>1390</v>
      </c>
      <c r="G828" s="2">
        <v>5.7</v>
      </c>
      <c r="H828" s="2">
        <v>12.4</v>
      </c>
      <c r="I828" s="2">
        <v>6.6500000000000004E-2</v>
      </c>
      <c r="J828" s="2">
        <v>0.12790000000000001</v>
      </c>
      <c r="K828" s="2" t="s">
        <v>1385</v>
      </c>
      <c r="L828" s="2">
        <v>900</v>
      </c>
      <c r="M828" s="2" t="s">
        <v>1377</v>
      </c>
      <c r="N828" s="2" t="s">
        <v>2812</v>
      </c>
      <c r="O828" s="8" t="s">
        <v>2813</v>
      </c>
      <c r="P828" s="2">
        <v>60</v>
      </c>
      <c r="Q828" s="12">
        <v>0</v>
      </c>
    </row>
    <row r="829" spans="1:17" hidden="1">
      <c r="A829" s="11" t="s">
        <v>2814</v>
      </c>
      <c r="B829" s="9" t="s">
        <v>596</v>
      </c>
      <c r="C829" s="9" t="s">
        <v>32</v>
      </c>
      <c r="D829" s="3" t="s">
        <v>1360</v>
      </c>
      <c r="E829" s="9" t="s">
        <v>1389</v>
      </c>
      <c r="F829" s="9" t="s">
        <v>1390</v>
      </c>
      <c r="G829" s="3">
        <v>19.09</v>
      </c>
      <c r="H829" s="3">
        <v>14.03</v>
      </c>
      <c r="I829" s="3">
        <v>0.25030000000000002</v>
      </c>
      <c r="J829" s="3">
        <v>0.35809999999999997</v>
      </c>
      <c r="K829" s="3"/>
      <c r="L829" s="3">
        <v>763</v>
      </c>
      <c r="M829" s="3" t="s">
        <v>1396</v>
      </c>
      <c r="N829" s="3" t="s">
        <v>1982</v>
      </c>
      <c r="O829" s="9" t="s">
        <v>2523</v>
      </c>
      <c r="P829" s="3">
        <v>84</v>
      </c>
      <c r="Q829" s="13">
        <v>12.11</v>
      </c>
    </row>
    <row r="830" spans="1:17">
      <c r="A830" s="10" t="s">
        <v>2815</v>
      </c>
      <c r="B830" s="8" t="s">
        <v>907</v>
      </c>
      <c r="C830" s="8" t="s">
        <v>12</v>
      </c>
      <c r="D830" s="2" t="s">
        <v>1360</v>
      </c>
      <c r="E830" s="8" t="s">
        <v>1380</v>
      </c>
      <c r="F830" s="8" t="s">
        <v>1384</v>
      </c>
      <c r="G830" s="2">
        <v>99.68</v>
      </c>
      <c r="H830" s="2">
        <v>13.08</v>
      </c>
      <c r="I830" s="2">
        <v>1.0784</v>
      </c>
      <c r="J830" s="2">
        <v>8.9069000000000003</v>
      </c>
      <c r="K830" s="2" t="s">
        <v>1395</v>
      </c>
      <c r="L830" s="2">
        <v>596</v>
      </c>
      <c r="M830" s="2" t="s">
        <v>1426</v>
      </c>
      <c r="N830" s="2" t="s">
        <v>2190</v>
      </c>
      <c r="O830" s="8"/>
      <c r="P830" s="2">
        <v>12</v>
      </c>
      <c r="Q830" s="12">
        <v>69.63</v>
      </c>
    </row>
    <row r="831" spans="1:17" hidden="1">
      <c r="A831" s="11" t="s">
        <v>2816</v>
      </c>
      <c r="B831" s="9" t="s">
        <v>1010</v>
      </c>
      <c r="C831" s="9" t="s">
        <v>16</v>
      </c>
      <c r="D831" s="3" t="s">
        <v>1360</v>
      </c>
      <c r="E831" s="9" t="s">
        <v>1374</v>
      </c>
      <c r="F831" s="9" t="s">
        <v>1384</v>
      </c>
      <c r="G831" s="3">
        <v>41.21</v>
      </c>
      <c r="H831" s="3">
        <v>17.61</v>
      </c>
      <c r="I831" s="3">
        <v>0.40079999999999999</v>
      </c>
      <c r="J831" s="3">
        <v>1.0377000000000001</v>
      </c>
      <c r="K831" s="3" t="s">
        <v>1385</v>
      </c>
      <c r="L831" s="3">
        <v>684</v>
      </c>
      <c r="M831" s="3" t="s">
        <v>1381</v>
      </c>
      <c r="N831" s="3" t="s">
        <v>2817</v>
      </c>
      <c r="O831" s="9"/>
      <c r="P831" s="3">
        <v>60</v>
      </c>
      <c r="Q831" s="13">
        <v>0</v>
      </c>
    </row>
    <row r="832" spans="1:17" hidden="1">
      <c r="A832" s="10" t="s">
        <v>2818</v>
      </c>
      <c r="B832" s="8" t="s">
        <v>988</v>
      </c>
      <c r="C832" s="8" t="s">
        <v>16</v>
      </c>
      <c r="D832" s="2" t="s">
        <v>1360</v>
      </c>
      <c r="E832" s="8" t="s">
        <v>1400</v>
      </c>
      <c r="F832" s="8" t="s">
        <v>1375</v>
      </c>
      <c r="G832" s="2">
        <v>78.709999999999994</v>
      </c>
      <c r="H832" s="2">
        <v>11.43</v>
      </c>
      <c r="I832" s="2">
        <v>1.5293000000000001</v>
      </c>
      <c r="J832" s="2">
        <v>6.9722999999999997</v>
      </c>
      <c r="K832" s="2" t="s">
        <v>1395</v>
      </c>
      <c r="L832" s="2">
        <v>825</v>
      </c>
      <c r="M832" s="2" t="s">
        <v>1377</v>
      </c>
      <c r="N832" s="2" t="s">
        <v>2819</v>
      </c>
      <c r="O832" s="8" t="s">
        <v>783</v>
      </c>
      <c r="P832" s="2">
        <v>12</v>
      </c>
      <c r="Q832" s="12">
        <v>29.25</v>
      </c>
    </row>
    <row r="833" spans="1:17" hidden="1">
      <c r="A833" s="11" t="s">
        <v>2820</v>
      </c>
      <c r="B833" s="9" t="s">
        <v>1302</v>
      </c>
      <c r="C833" s="9" t="s">
        <v>16</v>
      </c>
      <c r="D833" s="3" t="s">
        <v>31</v>
      </c>
      <c r="E833" s="9" t="s">
        <v>1374</v>
      </c>
      <c r="F833" s="9" t="s">
        <v>1390</v>
      </c>
      <c r="G833" s="3">
        <v>68.95</v>
      </c>
      <c r="H833" s="3">
        <v>14.47</v>
      </c>
      <c r="I833" s="3">
        <v>0.98350000000000004</v>
      </c>
      <c r="J833" s="3">
        <v>6.2061000000000002</v>
      </c>
      <c r="K833" s="3" t="s">
        <v>1376</v>
      </c>
      <c r="L833" s="3">
        <v>697</v>
      </c>
      <c r="M833" s="3" t="s">
        <v>1426</v>
      </c>
      <c r="N833" s="3" t="s">
        <v>2542</v>
      </c>
      <c r="O833" s="9"/>
      <c r="P833" s="3">
        <v>12</v>
      </c>
      <c r="Q833" s="13">
        <v>62.92</v>
      </c>
    </row>
    <row r="834" spans="1:17" hidden="1">
      <c r="A834" s="10" t="s">
        <v>2821</v>
      </c>
      <c r="B834" s="8" t="s">
        <v>1030</v>
      </c>
      <c r="C834" s="8" t="s">
        <v>20</v>
      </c>
      <c r="D834" s="2" t="s">
        <v>1360</v>
      </c>
      <c r="E834" s="8" t="s">
        <v>1400</v>
      </c>
      <c r="F834" s="8" t="s">
        <v>1390</v>
      </c>
      <c r="G834" s="2">
        <v>55.52</v>
      </c>
      <c r="H834" s="2">
        <v>15.29</v>
      </c>
      <c r="I834" s="2">
        <v>0.76890000000000003</v>
      </c>
      <c r="J834" s="2">
        <v>1.0804</v>
      </c>
      <c r="K834" s="2" t="s">
        <v>1385</v>
      </c>
      <c r="L834" s="2">
        <v>729</v>
      </c>
      <c r="M834" s="2" t="s">
        <v>1386</v>
      </c>
      <c r="N834" s="2" t="s">
        <v>2711</v>
      </c>
      <c r="O834" s="8"/>
      <c r="P834" s="2">
        <v>84</v>
      </c>
      <c r="Q834" s="12">
        <v>0</v>
      </c>
    </row>
    <row r="835" spans="1:17" hidden="1">
      <c r="A835" s="11" t="s">
        <v>2822</v>
      </c>
      <c r="B835" s="9" t="s">
        <v>495</v>
      </c>
      <c r="C835" s="9" t="s">
        <v>41</v>
      </c>
      <c r="D835" s="3" t="s">
        <v>1360</v>
      </c>
      <c r="E835" s="9" t="s">
        <v>1408</v>
      </c>
      <c r="F835" s="9" t="s">
        <v>1390</v>
      </c>
      <c r="G835" s="3">
        <v>2.21</v>
      </c>
      <c r="H835" s="3">
        <v>13.87</v>
      </c>
      <c r="I835" s="3">
        <v>1.11E-2</v>
      </c>
      <c r="J835" s="3">
        <v>4.1300000000000003E-2</v>
      </c>
      <c r="K835" s="3" t="s">
        <v>1395</v>
      </c>
      <c r="L835" s="3">
        <v>813</v>
      </c>
      <c r="M835" s="3" t="s">
        <v>1396</v>
      </c>
      <c r="N835" s="3" t="s">
        <v>2823</v>
      </c>
      <c r="O835" s="9" t="s">
        <v>1848</v>
      </c>
      <c r="P835" s="3">
        <v>84</v>
      </c>
      <c r="Q835" s="13">
        <v>0.31</v>
      </c>
    </row>
    <row r="836" spans="1:17" hidden="1">
      <c r="A836" s="10" t="s">
        <v>2824</v>
      </c>
      <c r="B836" s="8" t="s">
        <v>489</v>
      </c>
      <c r="C836" s="8" t="s">
        <v>12</v>
      </c>
      <c r="D836" s="2" t="s">
        <v>10</v>
      </c>
      <c r="E836" s="8" t="s">
        <v>1411</v>
      </c>
      <c r="F836" s="8" t="s">
        <v>1375</v>
      </c>
      <c r="G836" s="2">
        <v>63.06</v>
      </c>
      <c r="H836" s="2">
        <v>18.010000000000002</v>
      </c>
      <c r="I836" s="2">
        <v>1.2522</v>
      </c>
      <c r="J836" s="2">
        <v>1.3258000000000001</v>
      </c>
      <c r="K836" s="2" t="s">
        <v>1358</v>
      </c>
      <c r="L836" s="2">
        <v>713</v>
      </c>
      <c r="M836" s="2" t="s">
        <v>1403</v>
      </c>
      <c r="N836" s="2" t="s">
        <v>1734</v>
      </c>
      <c r="O836" s="8" t="s">
        <v>1714</v>
      </c>
      <c r="P836" s="2">
        <v>84</v>
      </c>
      <c r="Q836" s="12">
        <v>25.56</v>
      </c>
    </row>
    <row r="837" spans="1:17" hidden="1">
      <c r="A837" s="11" t="s">
        <v>2825</v>
      </c>
      <c r="B837" s="9" t="s">
        <v>611</v>
      </c>
      <c r="C837" s="9" t="s">
        <v>41</v>
      </c>
      <c r="D837" s="3" t="s">
        <v>31</v>
      </c>
      <c r="E837" s="9" t="s">
        <v>1389</v>
      </c>
      <c r="F837" s="9" t="s">
        <v>1384</v>
      </c>
      <c r="G837" s="3">
        <v>36.770000000000003</v>
      </c>
      <c r="H837" s="3">
        <v>8.15</v>
      </c>
      <c r="I837" s="3">
        <v>0.71540000000000004</v>
      </c>
      <c r="J837" s="3">
        <v>3.2010999999999998</v>
      </c>
      <c r="K837" s="3" t="s">
        <v>1385</v>
      </c>
      <c r="L837" s="3">
        <v>731</v>
      </c>
      <c r="M837" s="3" t="s">
        <v>1377</v>
      </c>
      <c r="N837" s="3" t="s">
        <v>1738</v>
      </c>
      <c r="O837" s="9" t="s">
        <v>1550</v>
      </c>
      <c r="P837" s="3">
        <v>12</v>
      </c>
      <c r="Q837" s="13">
        <v>0</v>
      </c>
    </row>
    <row r="838" spans="1:17" hidden="1">
      <c r="A838" s="10" t="s">
        <v>2826</v>
      </c>
      <c r="B838" s="8" t="s">
        <v>187</v>
      </c>
      <c r="C838" s="8" t="s">
        <v>38</v>
      </c>
      <c r="D838" s="2" t="s">
        <v>44</v>
      </c>
      <c r="E838" s="8" t="s">
        <v>1374</v>
      </c>
      <c r="F838" s="8" t="s">
        <v>1375</v>
      </c>
      <c r="G838" s="2">
        <v>48.27</v>
      </c>
      <c r="H838" s="2">
        <v>15.15</v>
      </c>
      <c r="I838" s="2">
        <v>0.4163</v>
      </c>
      <c r="J838" s="2">
        <v>0.68049999999999999</v>
      </c>
      <c r="K838" s="2" t="s">
        <v>1358</v>
      </c>
      <c r="L838" s="2">
        <v>793</v>
      </c>
      <c r="M838" s="2" t="s">
        <v>1426</v>
      </c>
      <c r="N838" s="2" t="s">
        <v>2827</v>
      </c>
      <c r="O838" s="8"/>
      <c r="P838" s="2">
        <v>180</v>
      </c>
      <c r="Q838" s="12">
        <v>34.229999999999997</v>
      </c>
    </row>
    <row r="839" spans="1:17" hidden="1">
      <c r="A839" s="11" t="s">
        <v>2828</v>
      </c>
      <c r="B839" s="9" t="s">
        <v>865</v>
      </c>
      <c r="C839" s="9" t="s">
        <v>24</v>
      </c>
      <c r="D839" s="3" t="s">
        <v>31</v>
      </c>
      <c r="E839" s="9" t="s">
        <v>1411</v>
      </c>
      <c r="F839" s="9" t="s">
        <v>1390</v>
      </c>
      <c r="G839" s="3">
        <v>96.35</v>
      </c>
      <c r="H839" s="3">
        <v>9.98</v>
      </c>
      <c r="I839" s="3">
        <v>0.48580000000000001</v>
      </c>
      <c r="J839" s="3">
        <v>1.0342</v>
      </c>
      <c r="K839" s="3" t="s">
        <v>1376</v>
      </c>
      <c r="L839" s="3">
        <v>883</v>
      </c>
      <c r="M839" s="3" t="s">
        <v>1377</v>
      </c>
      <c r="N839" s="3" t="s">
        <v>1749</v>
      </c>
      <c r="O839" s="9" t="s">
        <v>1406</v>
      </c>
      <c r="P839" s="3">
        <v>180</v>
      </c>
      <c r="Q839" s="13">
        <v>36.5</v>
      </c>
    </row>
    <row r="840" spans="1:17" hidden="1">
      <c r="A840" s="10" t="s">
        <v>2829</v>
      </c>
      <c r="B840" s="8" t="s">
        <v>1182</v>
      </c>
      <c r="C840" s="8" t="s">
        <v>7</v>
      </c>
      <c r="D840" s="2" t="s">
        <v>10</v>
      </c>
      <c r="E840" s="8" t="s">
        <v>1400</v>
      </c>
      <c r="F840" s="8" t="s">
        <v>1384</v>
      </c>
      <c r="G840" s="2">
        <v>98.55</v>
      </c>
      <c r="H840" s="2">
        <v>8.93</v>
      </c>
      <c r="I840" s="2">
        <v>1.071</v>
      </c>
      <c r="J840" s="2">
        <v>2.0424000000000002</v>
      </c>
      <c r="K840" s="2" t="s">
        <v>1385</v>
      </c>
      <c r="L840" s="2">
        <v>791</v>
      </c>
      <c r="M840" s="2" t="s">
        <v>1377</v>
      </c>
      <c r="N840" s="2" t="s">
        <v>2830</v>
      </c>
      <c r="O840" s="8" t="s">
        <v>1191</v>
      </c>
      <c r="P840" s="2">
        <v>60</v>
      </c>
      <c r="Q840" s="12">
        <v>0</v>
      </c>
    </row>
    <row r="841" spans="1:17" hidden="1">
      <c r="A841" s="11" t="s">
        <v>2831</v>
      </c>
      <c r="B841" s="9" t="s">
        <v>981</v>
      </c>
      <c r="C841" s="9" t="s">
        <v>41</v>
      </c>
      <c r="D841" s="3" t="s">
        <v>1360</v>
      </c>
      <c r="E841" s="9" t="s">
        <v>1389</v>
      </c>
      <c r="F841" s="9" t="s">
        <v>1384</v>
      </c>
      <c r="G841" s="3">
        <v>31.46</v>
      </c>
      <c r="H841" s="3">
        <v>8.27</v>
      </c>
      <c r="I841" s="3">
        <v>0.50519999999999998</v>
      </c>
      <c r="J841" s="3">
        <v>2.7406000000000001</v>
      </c>
      <c r="K841" s="3" t="s">
        <v>1358</v>
      </c>
      <c r="L841" s="3">
        <v>570</v>
      </c>
      <c r="M841" s="3" t="s">
        <v>1381</v>
      </c>
      <c r="N841" s="3" t="s">
        <v>1944</v>
      </c>
      <c r="O841" s="9"/>
      <c r="P841" s="3">
        <v>12</v>
      </c>
      <c r="Q841" s="13">
        <v>25.58</v>
      </c>
    </row>
    <row r="842" spans="1:17" hidden="1">
      <c r="A842" s="10" t="s">
        <v>2832</v>
      </c>
      <c r="B842" s="8" t="s">
        <v>953</v>
      </c>
      <c r="C842" s="8" t="s">
        <v>38</v>
      </c>
      <c r="D842" s="2" t="s">
        <v>23</v>
      </c>
      <c r="E842" s="8" t="s">
        <v>1400</v>
      </c>
      <c r="F842" s="8" t="s">
        <v>1390</v>
      </c>
      <c r="G842" s="2">
        <v>26.07</v>
      </c>
      <c r="H842" s="2"/>
      <c r="I842" s="2">
        <v>0.47699999999999998</v>
      </c>
      <c r="J842" s="2"/>
      <c r="K842" s="2" t="s">
        <v>1385</v>
      </c>
      <c r="L842" s="2">
        <v>632</v>
      </c>
      <c r="M842" s="2" t="s">
        <v>1377</v>
      </c>
      <c r="N842" s="2" t="s">
        <v>2833</v>
      </c>
      <c r="O842" s="8" t="s">
        <v>2834</v>
      </c>
      <c r="P842" s="2">
        <v>24</v>
      </c>
      <c r="Q842" s="12">
        <v>0</v>
      </c>
    </row>
    <row r="843" spans="1:17" hidden="1">
      <c r="A843" s="11" t="s">
        <v>2835</v>
      </c>
      <c r="B843" s="9" t="s">
        <v>1296</v>
      </c>
      <c r="C843" s="9" t="s">
        <v>7</v>
      </c>
      <c r="D843" s="3" t="s">
        <v>31</v>
      </c>
      <c r="E843" s="9" t="s">
        <v>1374</v>
      </c>
      <c r="F843" s="9" t="s">
        <v>1375</v>
      </c>
      <c r="G843" s="3">
        <v>95.81</v>
      </c>
      <c r="H843" s="3">
        <v>12.52</v>
      </c>
      <c r="I843" s="3">
        <v>1.5629999999999999</v>
      </c>
      <c r="J843" s="3">
        <v>1.0899000000000001</v>
      </c>
      <c r="K843" s="3" t="s">
        <v>1358</v>
      </c>
      <c r="L843" s="3">
        <v>577</v>
      </c>
      <c r="M843" s="3" t="s">
        <v>1377</v>
      </c>
      <c r="N843" s="3" t="s">
        <v>2496</v>
      </c>
      <c r="O843" s="9" t="s">
        <v>2225</v>
      </c>
      <c r="P843" s="3">
        <v>240</v>
      </c>
      <c r="Q843" s="13">
        <v>55.64</v>
      </c>
    </row>
    <row r="844" spans="1:17" hidden="1">
      <c r="A844" s="10" t="s">
        <v>2836</v>
      </c>
      <c r="B844" s="8" t="s">
        <v>1070</v>
      </c>
      <c r="C844" s="8" t="s">
        <v>41</v>
      </c>
      <c r="D844" s="2" t="s">
        <v>44</v>
      </c>
      <c r="E844" s="8" t="s">
        <v>1408</v>
      </c>
      <c r="F844" s="8" t="s">
        <v>1384</v>
      </c>
      <c r="G844" s="2">
        <v>40.130000000000003</v>
      </c>
      <c r="H844" s="2">
        <v>16.77</v>
      </c>
      <c r="I844" s="2">
        <v>0.45290000000000002</v>
      </c>
      <c r="J844" s="2">
        <v>1.4261999999999999</v>
      </c>
      <c r="K844" s="2" t="s">
        <v>1385</v>
      </c>
      <c r="L844" s="2">
        <v>751</v>
      </c>
      <c r="M844" s="2" t="s">
        <v>1381</v>
      </c>
      <c r="N844" s="2" t="s">
        <v>1895</v>
      </c>
      <c r="O844" s="8"/>
      <c r="P844" s="2">
        <v>36</v>
      </c>
      <c r="Q844" s="12">
        <v>0</v>
      </c>
    </row>
    <row r="845" spans="1:17" hidden="1">
      <c r="A845" s="11" t="s">
        <v>2837</v>
      </c>
      <c r="B845" s="9" t="s">
        <v>350</v>
      </c>
      <c r="C845" s="9" t="s">
        <v>12</v>
      </c>
      <c r="D845" s="3" t="s">
        <v>31</v>
      </c>
      <c r="E845" s="9" t="s">
        <v>1400</v>
      </c>
      <c r="F845" s="9" t="s">
        <v>1375</v>
      </c>
      <c r="G845" s="3">
        <v>89.1</v>
      </c>
      <c r="H845" s="3">
        <v>8.89</v>
      </c>
      <c r="I845" s="3">
        <v>1.6580999999999999</v>
      </c>
      <c r="J845" s="3">
        <v>4.0659999999999998</v>
      </c>
      <c r="K845" s="3" t="s">
        <v>1385</v>
      </c>
      <c r="L845" s="3">
        <v>754</v>
      </c>
      <c r="M845" s="3" t="s">
        <v>1426</v>
      </c>
      <c r="N845" s="3" t="s">
        <v>2417</v>
      </c>
      <c r="O845" s="9"/>
      <c r="P845" s="3">
        <v>24</v>
      </c>
      <c r="Q845" s="13">
        <v>0</v>
      </c>
    </row>
    <row r="846" spans="1:17" hidden="1">
      <c r="A846" s="10" t="s">
        <v>2838</v>
      </c>
      <c r="B846" s="8" t="s">
        <v>71</v>
      </c>
      <c r="C846" s="8" t="s">
        <v>16</v>
      </c>
      <c r="D846" s="2" t="s">
        <v>1360</v>
      </c>
      <c r="E846" s="8" t="s">
        <v>1400</v>
      </c>
      <c r="F846" s="8" t="s">
        <v>1390</v>
      </c>
      <c r="G846" s="2">
        <v>95.79</v>
      </c>
      <c r="H846" s="2">
        <v>16.25</v>
      </c>
      <c r="I846" s="2">
        <v>1.5215000000000001</v>
      </c>
      <c r="J846" s="2">
        <v>3.3795000000000002</v>
      </c>
      <c r="K846" s="2" t="s">
        <v>1385</v>
      </c>
      <c r="L846" s="2">
        <v>711</v>
      </c>
      <c r="M846" s="2" t="s">
        <v>1426</v>
      </c>
      <c r="N846" s="2" t="s">
        <v>930</v>
      </c>
      <c r="O846" s="8"/>
      <c r="P846" s="2">
        <v>36</v>
      </c>
      <c r="Q846" s="12">
        <v>0</v>
      </c>
    </row>
    <row r="847" spans="1:17" hidden="1">
      <c r="A847" s="11" t="s">
        <v>2839</v>
      </c>
      <c r="B847" s="9" t="s">
        <v>1279</v>
      </c>
      <c r="C847" s="9" t="s">
        <v>35</v>
      </c>
      <c r="D847" s="3" t="s">
        <v>10</v>
      </c>
      <c r="E847" s="9" t="s">
        <v>1374</v>
      </c>
      <c r="F847" s="9" t="s">
        <v>1375</v>
      </c>
      <c r="G847" s="3">
        <v>56.99</v>
      </c>
      <c r="H847" s="3">
        <v>16</v>
      </c>
      <c r="I847" s="3">
        <v>0.71509999999999996</v>
      </c>
      <c r="J847" s="3">
        <v>1.6151</v>
      </c>
      <c r="K847" s="3" t="s">
        <v>1358</v>
      </c>
      <c r="L847" s="3">
        <v>709</v>
      </c>
      <c r="M847" s="3" t="s">
        <v>1426</v>
      </c>
      <c r="N847" s="3" t="s">
        <v>129</v>
      </c>
      <c r="O847" s="9"/>
      <c r="P847" s="3">
        <v>48</v>
      </c>
      <c r="Q847" s="13">
        <v>32.35</v>
      </c>
    </row>
    <row r="848" spans="1:17" hidden="1">
      <c r="A848" s="10" t="s">
        <v>2840</v>
      </c>
      <c r="B848" s="8" t="s">
        <v>530</v>
      </c>
      <c r="C848" s="8" t="s">
        <v>41</v>
      </c>
      <c r="D848" s="2" t="s">
        <v>44</v>
      </c>
      <c r="E848" s="8" t="s">
        <v>1374</v>
      </c>
      <c r="F848" s="8" t="s">
        <v>1375</v>
      </c>
      <c r="G848" s="2">
        <v>17.579999999999998</v>
      </c>
      <c r="H848" s="2">
        <v>11.7</v>
      </c>
      <c r="I848" s="2">
        <v>0.22420000000000001</v>
      </c>
      <c r="J848" s="2">
        <v>1.5595000000000001</v>
      </c>
      <c r="K848" s="2" t="s">
        <v>1412</v>
      </c>
      <c r="L848" s="2">
        <v>837</v>
      </c>
      <c r="M848" s="2" t="s">
        <v>1386</v>
      </c>
      <c r="N848" s="2" t="s">
        <v>1450</v>
      </c>
      <c r="O848" s="8"/>
      <c r="P848" s="2">
        <v>12</v>
      </c>
      <c r="Q848" s="12">
        <v>9.75</v>
      </c>
    </row>
    <row r="849" spans="1:17" hidden="1">
      <c r="A849" s="11" t="s">
        <v>2841</v>
      </c>
      <c r="B849" s="9" t="s">
        <v>391</v>
      </c>
      <c r="C849" s="9" t="s">
        <v>12</v>
      </c>
      <c r="D849" s="3" t="s">
        <v>23</v>
      </c>
      <c r="E849" s="9" t="s">
        <v>1400</v>
      </c>
      <c r="F849" s="9" t="s">
        <v>1390</v>
      </c>
      <c r="G849" s="3">
        <v>94.32</v>
      </c>
      <c r="H849" s="3">
        <v>13.9</v>
      </c>
      <c r="I849" s="3">
        <v>1.7438</v>
      </c>
      <c r="J849" s="3">
        <v>1.1659999999999999</v>
      </c>
      <c r="K849" s="3" t="s">
        <v>1412</v>
      </c>
      <c r="L849" s="3">
        <v>589</v>
      </c>
      <c r="M849" s="3" t="s">
        <v>1426</v>
      </c>
      <c r="N849" s="3" t="s">
        <v>1995</v>
      </c>
      <c r="O849" s="9"/>
      <c r="P849" s="3">
        <v>240</v>
      </c>
      <c r="Q849" s="13">
        <v>78.88</v>
      </c>
    </row>
    <row r="850" spans="1:17" hidden="1">
      <c r="A850" s="10" t="s">
        <v>2842</v>
      </c>
      <c r="B850" s="8" t="s">
        <v>279</v>
      </c>
      <c r="C850" s="8" t="s">
        <v>16</v>
      </c>
      <c r="D850" s="2" t="s">
        <v>44</v>
      </c>
      <c r="E850" s="8" t="s">
        <v>1389</v>
      </c>
      <c r="F850" s="8" t="s">
        <v>1384</v>
      </c>
      <c r="G850" s="2">
        <v>6.34</v>
      </c>
      <c r="H850" s="2">
        <v>14.27</v>
      </c>
      <c r="I850" s="2">
        <v>8.2699999999999996E-2</v>
      </c>
      <c r="J850" s="2">
        <v>0.1741</v>
      </c>
      <c r="K850" s="2" t="s">
        <v>1395</v>
      </c>
      <c r="L850" s="2">
        <v>694</v>
      </c>
      <c r="M850" s="2" t="s">
        <v>1381</v>
      </c>
      <c r="N850" s="2" t="s">
        <v>734</v>
      </c>
      <c r="O850" s="8"/>
      <c r="P850" s="2">
        <v>48</v>
      </c>
      <c r="Q850" s="12">
        <v>0.95</v>
      </c>
    </row>
    <row r="851" spans="1:17" hidden="1">
      <c r="A851" s="11" t="s">
        <v>2843</v>
      </c>
      <c r="B851" s="9" t="s">
        <v>480</v>
      </c>
      <c r="C851" s="9" t="s">
        <v>20</v>
      </c>
      <c r="D851" s="3" t="s">
        <v>1360</v>
      </c>
      <c r="E851" s="9" t="s">
        <v>1374</v>
      </c>
      <c r="F851" s="9" t="s">
        <v>1390</v>
      </c>
      <c r="G851" s="3">
        <v>75.03</v>
      </c>
      <c r="H851" s="3">
        <v>18.21</v>
      </c>
      <c r="I851" s="3">
        <v>1.4517</v>
      </c>
      <c r="J851" s="3">
        <v>2.2122000000000002</v>
      </c>
      <c r="K851" s="3" t="s">
        <v>1385</v>
      </c>
      <c r="L851" s="3">
        <v>878</v>
      </c>
      <c r="M851" s="3" t="s">
        <v>1381</v>
      </c>
      <c r="N851" s="3" t="s">
        <v>2034</v>
      </c>
      <c r="O851" s="9"/>
      <c r="P851" s="3">
        <v>48</v>
      </c>
      <c r="Q851" s="13">
        <v>0</v>
      </c>
    </row>
    <row r="852" spans="1:17">
      <c r="A852" s="10" t="s">
        <v>2844</v>
      </c>
      <c r="B852" s="8" t="s">
        <v>265</v>
      </c>
      <c r="C852" s="8" t="s">
        <v>7</v>
      </c>
      <c r="D852" s="2" t="s">
        <v>1360</v>
      </c>
      <c r="E852" s="8" t="s">
        <v>1380</v>
      </c>
      <c r="F852" s="8" t="s">
        <v>1375</v>
      </c>
      <c r="G852" s="2">
        <v>93.77</v>
      </c>
      <c r="H852" s="2">
        <v>9.91</v>
      </c>
      <c r="I852" s="2">
        <v>0.65339999999999998</v>
      </c>
      <c r="J852" s="2">
        <v>1.0024999999999999</v>
      </c>
      <c r="K852" s="2" t="s">
        <v>1376</v>
      </c>
      <c r="L852" s="2">
        <v>755</v>
      </c>
      <c r="M852" s="2" t="s">
        <v>1426</v>
      </c>
      <c r="N852" s="2" t="s">
        <v>2845</v>
      </c>
      <c r="O852" s="8"/>
      <c r="P852" s="2">
        <v>180</v>
      </c>
      <c r="Q852" s="12">
        <v>64.81</v>
      </c>
    </row>
    <row r="853" spans="1:17" hidden="1">
      <c r="A853" s="11" t="s">
        <v>2846</v>
      </c>
      <c r="B853" s="9" t="s">
        <v>361</v>
      </c>
      <c r="C853" s="9" t="s">
        <v>7</v>
      </c>
      <c r="D853" s="3" t="s">
        <v>1360</v>
      </c>
      <c r="E853" s="9" t="s">
        <v>1411</v>
      </c>
      <c r="F853" s="9" t="s">
        <v>1384</v>
      </c>
      <c r="G853" s="3">
        <v>42.37</v>
      </c>
      <c r="H853" s="3">
        <v>11.98</v>
      </c>
      <c r="I853" s="3">
        <v>0.46339999999999998</v>
      </c>
      <c r="J853" s="3">
        <v>3.7641</v>
      </c>
      <c r="K853" s="3" t="s">
        <v>1385</v>
      </c>
      <c r="L853" s="3">
        <v>686</v>
      </c>
      <c r="M853" s="3" t="s">
        <v>1426</v>
      </c>
      <c r="N853" s="3" t="s">
        <v>2501</v>
      </c>
      <c r="O853" s="9"/>
      <c r="P853" s="3">
        <v>12</v>
      </c>
      <c r="Q853" s="13">
        <v>0</v>
      </c>
    </row>
    <row r="854" spans="1:17" hidden="1">
      <c r="A854" s="10" t="s">
        <v>2847</v>
      </c>
      <c r="B854" s="8" t="s">
        <v>723</v>
      </c>
      <c r="C854" s="8" t="s">
        <v>28</v>
      </c>
      <c r="D854" s="2" t="s">
        <v>44</v>
      </c>
      <c r="E854" s="8" t="s">
        <v>1411</v>
      </c>
      <c r="F854" s="8" t="s">
        <v>1384</v>
      </c>
      <c r="G854" s="2">
        <v>61.5</v>
      </c>
      <c r="H854" s="2">
        <v>15.95</v>
      </c>
      <c r="I854" s="2">
        <v>0.93830000000000002</v>
      </c>
      <c r="J854" s="2">
        <v>2.1606000000000001</v>
      </c>
      <c r="K854" s="2" t="s">
        <v>1358</v>
      </c>
      <c r="L854" s="2">
        <v>672</v>
      </c>
      <c r="M854" s="2" t="s">
        <v>1396</v>
      </c>
      <c r="N854" s="2" t="s">
        <v>1727</v>
      </c>
      <c r="O854" s="8" t="s">
        <v>991</v>
      </c>
      <c r="P854" s="2">
        <v>36</v>
      </c>
      <c r="Q854" s="12">
        <v>52.33</v>
      </c>
    </row>
    <row r="855" spans="1:17" hidden="1">
      <c r="A855" s="11" t="s">
        <v>2848</v>
      </c>
      <c r="B855" s="9" t="s">
        <v>735</v>
      </c>
      <c r="C855" s="9" t="s">
        <v>24</v>
      </c>
      <c r="D855" s="3" t="s">
        <v>44</v>
      </c>
      <c r="E855" s="9" t="s">
        <v>1411</v>
      </c>
      <c r="F855" s="9" t="s">
        <v>1384</v>
      </c>
      <c r="G855" s="3">
        <v>86.2</v>
      </c>
      <c r="H855" s="3">
        <v>15.74</v>
      </c>
      <c r="I855" s="3">
        <v>1.1173999999999999</v>
      </c>
      <c r="J855" s="3">
        <v>4.2099000000000002</v>
      </c>
      <c r="K855" s="3" t="s">
        <v>1385</v>
      </c>
      <c r="L855" s="3">
        <v>555</v>
      </c>
      <c r="M855" s="3" t="s">
        <v>1426</v>
      </c>
      <c r="N855" s="3" t="s">
        <v>2849</v>
      </c>
      <c r="O855" s="9"/>
      <c r="P855" s="3">
        <v>24</v>
      </c>
      <c r="Q855" s="13">
        <v>0</v>
      </c>
    </row>
    <row r="856" spans="1:17" hidden="1">
      <c r="A856" s="10" t="s">
        <v>2850</v>
      </c>
      <c r="B856" s="8" t="s">
        <v>1171</v>
      </c>
      <c r="C856" s="8" t="s">
        <v>24</v>
      </c>
      <c r="D856" s="2" t="s">
        <v>10</v>
      </c>
      <c r="E856" s="8" t="s">
        <v>1411</v>
      </c>
      <c r="F856" s="8" t="s">
        <v>1375</v>
      </c>
      <c r="G856" s="2">
        <v>39.799999999999997</v>
      </c>
      <c r="H856" s="2">
        <v>8.39</v>
      </c>
      <c r="I856" s="2">
        <v>0.71760000000000002</v>
      </c>
      <c r="J856" s="2">
        <v>1.8070999999999999</v>
      </c>
      <c r="K856" s="2" t="s">
        <v>1376</v>
      </c>
      <c r="L856" s="2">
        <v>684</v>
      </c>
      <c r="M856" s="2" t="s">
        <v>1377</v>
      </c>
      <c r="N856" s="2" t="s">
        <v>1817</v>
      </c>
      <c r="O856" s="8" t="s">
        <v>2029</v>
      </c>
      <c r="P856" s="2">
        <v>24</v>
      </c>
      <c r="Q856" s="12">
        <v>5.87</v>
      </c>
    </row>
    <row r="857" spans="1:17" hidden="1">
      <c r="A857" s="11" t="s">
        <v>2851</v>
      </c>
      <c r="B857" s="9" t="s">
        <v>1346</v>
      </c>
      <c r="C857" s="9" t="s">
        <v>32</v>
      </c>
      <c r="D857" s="3" t="s">
        <v>44</v>
      </c>
      <c r="E857" s="9" t="s">
        <v>1400</v>
      </c>
      <c r="F857" s="9" t="s">
        <v>1384</v>
      </c>
      <c r="G857" s="3">
        <v>38.93</v>
      </c>
      <c r="H857" s="3">
        <v>17.73</v>
      </c>
      <c r="I857" s="3">
        <v>0.24379999999999999</v>
      </c>
      <c r="J857" s="3">
        <v>0.5927</v>
      </c>
      <c r="K857" s="3" t="s">
        <v>1376</v>
      </c>
      <c r="L857" s="3">
        <v>686</v>
      </c>
      <c r="M857" s="3" t="s">
        <v>1426</v>
      </c>
      <c r="N857" s="3" t="s">
        <v>1873</v>
      </c>
      <c r="O857" s="9"/>
      <c r="P857" s="3">
        <v>240</v>
      </c>
      <c r="Q857" s="13">
        <v>5.89</v>
      </c>
    </row>
    <row r="858" spans="1:17" hidden="1">
      <c r="A858" s="10" t="s">
        <v>2852</v>
      </c>
      <c r="B858" s="8" t="s">
        <v>1123</v>
      </c>
      <c r="C858" s="8" t="s">
        <v>24</v>
      </c>
      <c r="D858" s="2" t="s">
        <v>31</v>
      </c>
      <c r="E858" s="8" t="s">
        <v>1374</v>
      </c>
      <c r="F858" s="8" t="s">
        <v>1384</v>
      </c>
      <c r="G858" s="2">
        <v>44.66</v>
      </c>
      <c r="H858" s="2">
        <v>18.28</v>
      </c>
      <c r="I858" s="2">
        <v>0.68210000000000004</v>
      </c>
      <c r="J858" s="2">
        <v>1.3184</v>
      </c>
      <c r="K858" s="2" t="s">
        <v>1395</v>
      </c>
      <c r="L858" s="2">
        <v>870</v>
      </c>
      <c r="M858" s="2" t="s">
        <v>1403</v>
      </c>
      <c r="N858" s="2" t="s">
        <v>2853</v>
      </c>
      <c r="O858" s="8" t="s">
        <v>2854</v>
      </c>
      <c r="P858" s="2">
        <v>48</v>
      </c>
      <c r="Q858" s="12">
        <v>4.79</v>
      </c>
    </row>
    <row r="859" spans="1:17" hidden="1">
      <c r="A859" s="11" t="s">
        <v>2855</v>
      </c>
      <c r="B859" s="9" t="s">
        <v>716</v>
      </c>
      <c r="C859" s="9" t="s">
        <v>20</v>
      </c>
      <c r="D859" s="3" t="s">
        <v>1360</v>
      </c>
      <c r="E859" s="9" t="s">
        <v>1389</v>
      </c>
      <c r="F859" s="9" t="s">
        <v>1375</v>
      </c>
      <c r="G859" s="3">
        <v>14.33</v>
      </c>
      <c r="H859" s="3">
        <v>8.7899999999999991</v>
      </c>
      <c r="I859" s="3">
        <v>0.13519999999999999</v>
      </c>
      <c r="J859" s="3">
        <v>0.45429999999999998</v>
      </c>
      <c r="K859" s="3" t="s">
        <v>1412</v>
      </c>
      <c r="L859" s="3">
        <v>659</v>
      </c>
      <c r="M859" s="3" t="s">
        <v>1386</v>
      </c>
      <c r="N859" s="3" t="s">
        <v>2856</v>
      </c>
      <c r="O859" s="9"/>
      <c r="P859" s="3">
        <v>36</v>
      </c>
      <c r="Q859" s="13">
        <v>9.5399999999999991</v>
      </c>
    </row>
    <row r="860" spans="1:17" hidden="1">
      <c r="A860" s="10" t="s">
        <v>2857</v>
      </c>
      <c r="B860" s="8" t="s">
        <v>1315</v>
      </c>
      <c r="C860" s="8" t="s">
        <v>38</v>
      </c>
      <c r="D860" s="2" t="s">
        <v>31</v>
      </c>
      <c r="E860" s="8" t="s">
        <v>1408</v>
      </c>
      <c r="F860" s="8" t="s">
        <v>1390</v>
      </c>
      <c r="G860" s="2">
        <v>15.98</v>
      </c>
      <c r="H860" s="2">
        <v>16.850000000000001</v>
      </c>
      <c r="I860" s="2">
        <v>0.2324</v>
      </c>
      <c r="J860" s="2">
        <v>1.4562999999999999</v>
      </c>
      <c r="K860" s="2" t="s">
        <v>1358</v>
      </c>
      <c r="L860" s="2">
        <v>790</v>
      </c>
      <c r="M860" s="2" t="s">
        <v>1381</v>
      </c>
      <c r="N860" s="2" t="s">
        <v>2858</v>
      </c>
      <c r="O860" s="8"/>
      <c r="P860" s="2">
        <v>12</v>
      </c>
      <c r="Q860" s="12">
        <v>14.49</v>
      </c>
    </row>
    <row r="861" spans="1:17" hidden="1">
      <c r="A861" s="11" t="s">
        <v>2859</v>
      </c>
      <c r="B861" s="9" t="s">
        <v>223</v>
      </c>
      <c r="C861" s="9" t="s">
        <v>41</v>
      </c>
      <c r="D861" s="3" t="s">
        <v>44</v>
      </c>
      <c r="E861" s="9" t="s">
        <v>1389</v>
      </c>
      <c r="F861" s="9" t="s">
        <v>1390</v>
      </c>
      <c r="G861" s="3">
        <v>24.77</v>
      </c>
      <c r="H861" s="3">
        <v>16.53</v>
      </c>
      <c r="I861" s="3">
        <v>0.15529999999999999</v>
      </c>
      <c r="J861" s="3">
        <v>0.42309999999999998</v>
      </c>
      <c r="K861" s="3" t="s">
        <v>1412</v>
      </c>
      <c r="L861" s="3">
        <v>722</v>
      </c>
      <c r="M861" s="3" t="s">
        <v>1386</v>
      </c>
      <c r="N861" s="3" t="s">
        <v>2860</v>
      </c>
      <c r="O861" s="9"/>
      <c r="P861" s="3">
        <v>120</v>
      </c>
      <c r="Q861" s="13">
        <v>14.26</v>
      </c>
    </row>
    <row r="862" spans="1:17" hidden="1">
      <c r="A862" s="10" t="s">
        <v>2861</v>
      </c>
      <c r="B862" s="8" t="s">
        <v>1051</v>
      </c>
      <c r="C862" s="8" t="s">
        <v>24</v>
      </c>
      <c r="D862" s="2" t="s">
        <v>44</v>
      </c>
      <c r="E862" s="8" t="s">
        <v>1389</v>
      </c>
      <c r="F862" s="8" t="s">
        <v>1375</v>
      </c>
      <c r="G862" s="2">
        <v>67</v>
      </c>
      <c r="H862" s="2">
        <v>10.09</v>
      </c>
      <c r="I862" s="2">
        <v>0.58179999999999998</v>
      </c>
      <c r="J862" s="2">
        <v>1.7021999999999999</v>
      </c>
      <c r="K862" s="2" t="s">
        <v>1385</v>
      </c>
      <c r="L862" s="2">
        <v>550</v>
      </c>
      <c r="M862" s="2" t="s">
        <v>1381</v>
      </c>
      <c r="N862" s="2" t="s">
        <v>2862</v>
      </c>
      <c r="O862" s="8"/>
      <c r="P862" s="2">
        <v>48</v>
      </c>
      <c r="Q862" s="12">
        <v>0</v>
      </c>
    </row>
    <row r="863" spans="1:17" hidden="1">
      <c r="A863" s="11" t="s">
        <v>2863</v>
      </c>
      <c r="B863" s="9" t="s">
        <v>599</v>
      </c>
      <c r="C863" s="9" t="s">
        <v>38</v>
      </c>
      <c r="D863" s="3" t="s">
        <v>44</v>
      </c>
      <c r="E863" s="9" t="s">
        <v>1400</v>
      </c>
      <c r="F863" s="9" t="s">
        <v>1384</v>
      </c>
      <c r="G863" s="3">
        <v>38.01</v>
      </c>
      <c r="H863" s="3">
        <v>11.57</v>
      </c>
      <c r="I863" s="3">
        <v>0.45629999999999998</v>
      </c>
      <c r="J863" s="3">
        <v>0.53590000000000004</v>
      </c>
      <c r="K863" s="3" t="s">
        <v>1358</v>
      </c>
      <c r="L863" s="3">
        <v>800</v>
      </c>
      <c r="M863" s="3" t="s">
        <v>1381</v>
      </c>
      <c r="N863" s="3" t="s">
        <v>2864</v>
      </c>
      <c r="O863" s="9"/>
      <c r="P863" s="3">
        <v>120</v>
      </c>
      <c r="Q863" s="13">
        <v>19.940000000000001</v>
      </c>
    </row>
    <row r="864" spans="1:17" hidden="1">
      <c r="A864" s="10" t="s">
        <v>2865</v>
      </c>
      <c r="B864" s="8" t="s">
        <v>1041</v>
      </c>
      <c r="C864" s="8" t="s">
        <v>24</v>
      </c>
      <c r="D864" s="2" t="s">
        <v>31</v>
      </c>
      <c r="E864" s="8" t="s">
        <v>1389</v>
      </c>
      <c r="F864" s="8" t="s">
        <v>1375</v>
      </c>
      <c r="G864" s="2">
        <v>96.74</v>
      </c>
      <c r="H864" s="2">
        <v>13.71</v>
      </c>
      <c r="I864" s="2">
        <v>1.9218999999999999</v>
      </c>
      <c r="J864" s="2">
        <v>2.2364999999999999</v>
      </c>
      <c r="K864" s="2" t="s">
        <v>1376</v>
      </c>
      <c r="L864" s="2">
        <v>610</v>
      </c>
      <c r="M864" s="2" t="s">
        <v>1377</v>
      </c>
      <c r="N864" s="2" t="s">
        <v>1762</v>
      </c>
      <c r="O864" s="8" t="s">
        <v>2473</v>
      </c>
      <c r="P864" s="2">
        <v>60</v>
      </c>
      <c r="Q864" s="12">
        <v>88.8</v>
      </c>
    </row>
    <row r="865" spans="1:17" hidden="1">
      <c r="A865" s="11" t="s">
        <v>2866</v>
      </c>
      <c r="B865" s="9" t="s">
        <v>483</v>
      </c>
      <c r="C865" s="9" t="s">
        <v>16</v>
      </c>
      <c r="D865" s="3" t="s">
        <v>10</v>
      </c>
      <c r="E865" s="9" t="s">
        <v>1389</v>
      </c>
      <c r="F865" s="9" t="s">
        <v>1375</v>
      </c>
      <c r="G865" s="3">
        <v>29.27</v>
      </c>
      <c r="H865" s="3">
        <v>15.18</v>
      </c>
      <c r="I865" s="3">
        <v>0.14979999999999999</v>
      </c>
      <c r="J865" s="3">
        <v>0.56779999999999997</v>
      </c>
      <c r="K865" s="3" t="s">
        <v>1358</v>
      </c>
      <c r="L865" s="3">
        <v>878</v>
      </c>
      <c r="M865" s="3" t="s">
        <v>1426</v>
      </c>
      <c r="N865" s="3" t="s">
        <v>1686</v>
      </c>
      <c r="O865" s="9"/>
      <c r="P865" s="3">
        <v>84</v>
      </c>
      <c r="Q865" s="13">
        <v>5.0999999999999996</v>
      </c>
    </row>
    <row r="866" spans="1:17" hidden="1">
      <c r="A866" s="10" t="s">
        <v>2867</v>
      </c>
      <c r="B866" s="8" t="s">
        <v>903</v>
      </c>
      <c r="C866" s="8" t="s">
        <v>16</v>
      </c>
      <c r="D866" s="2" t="s">
        <v>31</v>
      </c>
      <c r="E866" s="8" t="s">
        <v>1408</v>
      </c>
      <c r="F866" s="8" t="s">
        <v>1390</v>
      </c>
      <c r="G866" s="2">
        <v>38.75</v>
      </c>
      <c r="H866" s="2">
        <v>12.41</v>
      </c>
      <c r="I866" s="2">
        <v>0.25929999999999997</v>
      </c>
      <c r="J866" s="2">
        <v>1.0283</v>
      </c>
      <c r="K866" s="2" t="s">
        <v>1385</v>
      </c>
      <c r="L866" s="2">
        <v>866</v>
      </c>
      <c r="M866" s="2" t="s">
        <v>1377</v>
      </c>
      <c r="N866" s="2" t="s">
        <v>1927</v>
      </c>
      <c r="O866" s="8" t="s">
        <v>1624</v>
      </c>
      <c r="P866" s="2">
        <v>48</v>
      </c>
      <c r="Q866" s="12">
        <v>0</v>
      </c>
    </row>
    <row r="867" spans="1:17" hidden="1">
      <c r="A867" s="11" t="s">
        <v>2868</v>
      </c>
      <c r="B867" s="9" t="s">
        <v>891</v>
      </c>
      <c r="C867" s="9" t="s">
        <v>12</v>
      </c>
      <c r="D867" s="3" t="s">
        <v>31</v>
      </c>
      <c r="E867" s="9" t="s">
        <v>1389</v>
      </c>
      <c r="F867" s="9" t="s">
        <v>1375</v>
      </c>
      <c r="G867" s="3">
        <v>13.13</v>
      </c>
      <c r="H867" s="3">
        <v>8.08</v>
      </c>
      <c r="I867" s="3">
        <v>0.19719999999999999</v>
      </c>
      <c r="J867" s="3">
        <v>0.26669999999999999</v>
      </c>
      <c r="K867" s="3" t="s">
        <v>1358</v>
      </c>
      <c r="L867" s="3">
        <v>772</v>
      </c>
      <c r="M867" s="3" t="s">
        <v>1403</v>
      </c>
      <c r="N867" s="3" t="s">
        <v>1627</v>
      </c>
      <c r="O867" s="9" t="s">
        <v>2345</v>
      </c>
      <c r="P867" s="3">
        <v>60</v>
      </c>
      <c r="Q867" s="13">
        <v>10.16</v>
      </c>
    </row>
    <row r="868" spans="1:17" hidden="1">
      <c r="A868" s="10" t="s">
        <v>2869</v>
      </c>
      <c r="B868" s="8" t="s">
        <v>248</v>
      </c>
      <c r="C868" s="8" t="s">
        <v>24</v>
      </c>
      <c r="D868" s="2" t="s">
        <v>31</v>
      </c>
      <c r="E868" s="8" t="s">
        <v>1408</v>
      </c>
      <c r="F868" s="8" t="s">
        <v>1384</v>
      </c>
      <c r="G868" s="2">
        <v>72.12</v>
      </c>
      <c r="H868" s="2">
        <v>13.73</v>
      </c>
      <c r="I868" s="2">
        <v>0.59860000000000002</v>
      </c>
      <c r="J868" s="2">
        <v>0.94740000000000002</v>
      </c>
      <c r="K868" s="2" t="s">
        <v>1395</v>
      </c>
      <c r="L868" s="2">
        <v>672</v>
      </c>
      <c r="M868" s="2" t="s">
        <v>1396</v>
      </c>
      <c r="N868" s="2" t="s">
        <v>2029</v>
      </c>
      <c r="O868" s="8" t="s">
        <v>1818</v>
      </c>
      <c r="P868" s="2">
        <v>180</v>
      </c>
      <c r="Q868" s="12">
        <v>39.96</v>
      </c>
    </row>
    <row r="869" spans="1:17" hidden="1">
      <c r="A869" s="11" t="s">
        <v>2870</v>
      </c>
      <c r="B869" s="9" t="s">
        <v>1315</v>
      </c>
      <c r="C869" s="9" t="s">
        <v>38</v>
      </c>
      <c r="D869" s="3" t="s">
        <v>31</v>
      </c>
      <c r="E869" s="9" t="s">
        <v>1389</v>
      </c>
      <c r="F869" s="9" t="s">
        <v>1384</v>
      </c>
      <c r="G869" s="3">
        <v>93.26</v>
      </c>
      <c r="H869" s="3">
        <v>15.53</v>
      </c>
      <c r="I869" s="3">
        <v>1.0911</v>
      </c>
      <c r="J869" s="3">
        <v>1.2646999999999999</v>
      </c>
      <c r="K869" s="3" t="s">
        <v>1412</v>
      </c>
      <c r="L869" s="3">
        <v>790</v>
      </c>
      <c r="M869" s="3" t="s">
        <v>1426</v>
      </c>
      <c r="N869" s="3" t="s">
        <v>2706</v>
      </c>
      <c r="O869" s="9"/>
      <c r="P869" s="3">
        <v>240</v>
      </c>
      <c r="Q869" s="13">
        <v>25.9</v>
      </c>
    </row>
    <row r="870" spans="1:17" hidden="1">
      <c r="A870" s="10" t="s">
        <v>2871</v>
      </c>
      <c r="B870" s="8" t="s">
        <v>1072</v>
      </c>
      <c r="C870" s="8" t="s">
        <v>16</v>
      </c>
      <c r="D870" s="2" t="s">
        <v>44</v>
      </c>
      <c r="E870" s="8" t="s">
        <v>1411</v>
      </c>
      <c r="F870" s="8" t="s">
        <v>1375</v>
      </c>
      <c r="G870" s="2">
        <v>26.72</v>
      </c>
      <c r="H870" s="2">
        <v>14.66</v>
      </c>
      <c r="I870" s="2">
        <v>0.40560000000000002</v>
      </c>
      <c r="J870" s="2">
        <v>2.4074</v>
      </c>
      <c r="K870" s="2" t="s">
        <v>1385</v>
      </c>
      <c r="L870" s="2">
        <v>735</v>
      </c>
      <c r="M870" s="2" t="s">
        <v>1377</v>
      </c>
      <c r="N870" s="2" t="s">
        <v>2433</v>
      </c>
      <c r="O870" s="8" t="s">
        <v>1900</v>
      </c>
      <c r="P870" s="2">
        <v>12</v>
      </c>
      <c r="Q870" s="12">
        <v>0</v>
      </c>
    </row>
    <row r="871" spans="1:17" hidden="1">
      <c r="A871" s="11" t="s">
        <v>2872</v>
      </c>
      <c r="B871" s="9" t="s">
        <v>1307</v>
      </c>
      <c r="C871" s="9" t="s">
        <v>7</v>
      </c>
      <c r="D871" s="3" t="s">
        <v>23</v>
      </c>
      <c r="E871" s="9" t="s">
        <v>1400</v>
      </c>
      <c r="F871" s="9" t="s">
        <v>1375</v>
      </c>
      <c r="G871" s="3">
        <v>87.66</v>
      </c>
      <c r="H871" s="3">
        <v>9.9499999999999993</v>
      </c>
      <c r="I871" s="3">
        <v>1.0229999999999999</v>
      </c>
      <c r="J871" s="3">
        <v>0.93930000000000002</v>
      </c>
      <c r="K871" s="3" t="s">
        <v>1395</v>
      </c>
      <c r="L871" s="3">
        <v>767</v>
      </c>
      <c r="M871" s="3" t="s">
        <v>1403</v>
      </c>
      <c r="N871" s="3" t="s">
        <v>2873</v>
      </c>
      <c r="O871" s="9" t="s">
        <v>1869</v>
      </c>
      <c r="P871" s="3">
        <v>180</v>
      </c>
      <c r="Q871" s="13">
        <v>59.58</v>
      </c>
    </row>
    <row r="872" spans="1:17">
      <c r="A872" s="10" t="s">
        <v>2874</v>
      </c>
      <c r="B872" s="8" t="s">
        <v>61</v>
      </c>
      <c r="C872" s="8" t="s">
        <v>12</v>
      </c>
      <c r="D872" s="2" t="s">
        <v>31</v>
      </c>
      <c r="E872" s="8" t="s">
        <v>1380</v>
      </c>
      <c r="F872" s="8" t="s">
        <v>1390</v>
      </c>
      <c r="G872" s="2">
        <v>82.91</v>
      </c>
      <c r="H872" s="2">
        <v>14.42</v>
      </c>
      <c r="I872" s="2">
        <v>0.85870000000000002</v>
      </c>
      <c r="J872" s="2">
        <v>2.8506</v>
      </c>
      <c r="K872" s="2" t="s">
        <v>1376</v>
      </c>
      <c r="L872" s="2">
        <v>657</v>
      </c>
      <c r="M872" s="2" t="s">
        <v>1403</v>
      </c>
      <c r="N872" s="2" t="s">
        <v>2875</v>
      </c>
      <c r="O872" s="8" t="s">
        <v>585</v>
      </c>
      <c r="P872" s="2">
        <v>36</v>
      </c>
      <c r="Q872" s="12">
        <v>73.66</v>
      </c>
    </row>
    <row r="873" spans="1:17">
      <c r="A873" s="11" t="s">
        <v>2876</v>
      </c>
      <c r="B873" s="9" t="s">
        <v>979</v>
      </c>
      <c r="C873" s="9" t="s">
        <v>7</v>
      </c>
      <c r="D873" s="3" t="s">
        <v>10</v>
      </c>
      <c r="E873" s="9" t="s">
        <v>1380</v>
      </c>
      <c r="F873" s="9" t="s">
        <v>1384</v>
      </c>
      <c r="G873" s="3">
        <v>48.9</v>
      </c>
      <c r="H873" s="3">
        <v>15.52</v>
      </c>
      <c r="I873" s="3">
        <v>0.29270000000000002</v>
      </c>
      <c r="J873" s="3">
        <v>1.7076</v>
      </c>
      <c r="K873" s="3" t="s">
        <v>1412</v>
      </c>
      <c r="L873" s="3">
        <v>577</v>
      </c>
      <c r="M873" s="3" t="s">
        <v>1377</v>
      </c>
      <c r="N873" s="3" t="s">
        <v>1772</v>
      </c>
      <c r="O873" s="9" t="s">
        <v>2540</v>
      </c>
      <c r="P873" s="3">
        <v>36</v>
      </c>
      <c r="Q873" s="13">
        <v>22.57</v>
      </c>
    </row>
    <row r="874" spans="1:17" hidden="1">
      <c r="A874" s="10" t="s">
        <v>2877</v>
      </c>
      <c r="B874" s="8" t="s">
        <v>870</v>
      </c>
      <c r="C874" s="8" t="s">
        <v>12</v>
      </c>
      <c r="D874" s="2" t="s">
        <v>1360</v>
      </c>
      <c r="E874" s="8" t="s">
        <v>1400</v>
      </c>
      <c r="F874" s="8" t="s">
        <v>1390</v>
      </c>
      <c r="G874" s="2">
        <v>80.81</v>
      </c>
      <c r="H874" s="2">
        <v>12.94</v>
      </c>
      <c r="I874" s="2">
        <v>0.60340000000000005</v>
      </c>
      <c r="J874" s="2">
        <v>7.2154999999999996</v>
      </c>
      <c r="K874" s="2" t="s">
        <v>1395</v>
      </c>
      <c r="L874" s="2">
        <v>876</v>
      </c>
      <c r="M874" s="2" t="s">
        <v>1396</v>
      </c>
      <c r="N874" s="2" t="s">
        <v>2878</v>
      </c>
      <c r="O874" s="8" t="s">
        <v>2879</v>
      </c>
      <c r="P874" s="2">
        <v>12</v>
      </c>
      <c r="Q874" s="12">
        <v>50.84</v>
      </c>
    </row>
    <row r="875" spans="1:17" hidden="1">
      <c r="A875" s="11" t="s">
        <v>2880</v>
      </c>
      <c r="B875" s="9" t="s">
        <v>1114</v>
      </c>
      <c r="C875" s="9" t="s">
        <v>32</v>
      </c>
      <c r="D875" s="3" t="s">
        <v>1360</v>
      </c>
      <c r="E875" s="9" t="s">
        <v>1374</v>
      </c>
      <c r="F875" s="9" t="s">
        <v>1384</v>
      </c>
      <c r="G875" s="3">
        <v>60.49</v>
      </c>
      <c r="H875" s="3">
        <v>15.49</v>
      </c>
      <c r="I875" s="3">
        <v>1.0790999999999999</v>
      </c>
      <c r="J875" s="3">
        <v>1.6984999999999999</v>
      </c>
      <c r="K875" s="3" t="s">
        <v>1412</v>
      </c>
      <c r="L875" s="3">
        <v>776</v>
      </c>
      <c r="M875" s="3" t="s">
        <v>1386</v>
      </c>
      <c r="N875" s="3" t="s">
        <v>1415</v>
      </c>
      <c r="O875" s="9"/>
      <c r="P875" s="3">
        <v>48</v>
      </c>
      <c r="Q875" s="13">
        <v>55.74</v>
      </c>
    </row>
    <row r="876" spans="1:17" hidden="1">
      <c r="A876" s="10" t="s">
        <v>2881</v>
      </c>
      <c r="B876" s="8" t="s">
        <v>979</v>
      </c>
      <c r="C876" s="8" t="s">
        <v>20</v>
      </c>
      <c r="D876" s="2" t="s">
        <v>1360</v>
      </c>
      <c r="E876" s="8" t="s">
        <v>1389</v>
      </c>
      <c r="F876" s="8" t="s">
        <v>1384</v>
      </c>
      <c r="G876" s="2">
        <v>15.93</v>
      </c>
      <c r="H876" s="2">
        <v>16.46</v>
      </c>
      <c r="I876" s="2">
        <v>0.13389999999999999</v>
      </c>
      <c r="J876" s="2">
        <v>0.45519999999999999</v>
      </c>
      <c r="K876" s="2" t="s">
        <v>1358</v>
      </c>
      <c r="L876" s="2">
        <v>577</v>
      </c>
      <c r="M876" s="2" t="s">
        <v>1403</v>
      </c>
      <c r="N876" s="2" t="s">
        <v>1734</v>
      </c>
      <c r="O876" s="8" t="s">
        <v>2005</v>
      </c>
      <c r="P876" s="2">
        <v>48</v>
      </c>
      <c r="Q876" s="12">
        <v>5.48</v>
      </c>
    </row>
    <row r="877" spans="1:17" hidden="1">
      <c r="A877" s="11" t="s">
        <v>2882</v>
      </c>
      <c r="B877" s="9" t="s">
        <v>1182</v>
      </c>
      <c r="C877" s="9" t="s">
        <v>20</v>
      </c>
      <c r="D877" s="3" t="s">
        <v>31</v>
      </c>
      <c r="E877" s="9" t="s">
        <v>1389</v>
      </c>
      <c r="F877" s="9" t="s">
        <v>1384</v>
      </c>
      <c r="G877" s="3">
        <v>23.44</v>
      </c>
      <c r="H877" s="3">
        <v>13.08</v>
      </c>
      <c r="I877" s="3">
        <v>0.45900000000000002</v>
      </c>
      <c r="J877" s="3">
        <v>0.29780000000000001</v>
      </c>
      <c r="K877" s="3" t="s">
        <v>1376</v>
      </c>
      <c r="L877" s="3">
        <v>791</v>
      </c>
      <c r="M877" s="3" t="s">
        <v>1396</v>
      </c>
      <c r="N877" s="3" t="s">
        <v>1966</v>
      </c>
      <c r="O877" s="9" t="s">
        <v>1992</v>
      </c>
      <c r="P877" s="3">
        <v>180</v>
      </c>
      <c r="Q877" s="13">
        <v>21.79</v>
      </c>
    </row>
    <row r="878" spans="1:17" hidden="1">
      <c r="A878" s="10" t="s">
        <v>2883</v>
      </c>
      <c r="B878" s="8" t="s">
        <v>915</v>
      </c>
      <c r="C878" s="8" t="s">
        <v>35</v>
      </c>
      <c r="D878" s="2" t="s">
        <v>10</v>
      </c>
      <c r="E878" s="8" t="s">
        <v>1411</v>
      </c>
      <c r="F878" s="8" t="s">
        <v>1384</v>
      </c>
      <c r="G878" s="2">
        <v>83.15</v>
      </c>
      <c r="H878" s="2">
        <v>7.92</v>
      </c>
      <c r="I878" s="2">
        <v>0.43340000000000001</v>
      </c>
      <c r="J878" s="2">
        <v>3.7576000000000001</v>
      </c>
      <c r="K878" s="2" t="s">
        <v>1395</v>
      </c>
      <c r="L878" s="2">
        <v>765</v>
      </c>
      <c r="M878" s="2" t="s">
        <v>1377</v>
      </c>
      <c r="N878" s="2" t="s">
        <v>2752</v>
      </c>
      <c r="O878" s="8" t="s">
        <v>632</v>
      </c>
      <c r="P878" s="2">
        <v>24</v>
      </c>
      <c r="Q878" s="12">
        <v>53.89</v>
      </c>
    </row>
    <row r="879" spans="1:17" hidden="1">
      <c r="A879" s="11" t="s">
        <v>2884</v>
      </c>
      <c r="B879" s="9" t="s">
        <v>400</v>
      </c>
      <c r="C879" s="9" t="s">
        <v>38</v>
      </c>
      <c r="D879" s="3" t="s">
        <v>23</v>
      </c>
      <c r="E879" s="9" t="s">
        <v>1374</v>
      </c>
      <c r="F879" s="9" t="s">
        <v>1384</v>
      </c>
      <c r="G879" s="3">
        <v>70.900000000000006</v>
      </c>
      <c r="H879" s="3">
        <v>12.92</v>
      </c>
      <c r="I879" s="3">
        <v>1.1987000000000001</v>
      </c>
      <c r="J879" s="3">
        <v>1.0552999999999999</v>
      </c>
      <c r="K879" s="3" t="s">
        <v>1412</v>
      </c>
      <c r="L879" s="3">
        <v>873</v>
      </c>
      <c r="M879" s="3" t="s">
        <v>1403</v>
      </c>
      <c r="N879" s="3" t="s">
        <v>2304</v>
      </c>
      <c r="O879" s="9" t="s">
        <v>526</v>
      </c>
      <c r="P879" s="3">
        <v>120</v>
      </c>
      <c r="Q879" s="13">
        <v>31.35</v>
      </c>
    </row>
    <row r="880" spans="1:17" hidden="1">
      <c r="A880" s="10" t="s">
        <v>2885</v>
      </c>
      <c r="B880" s="8" t="s">
        <v>458</v>
      </c>
      <c r="C880" s="8" t="s">
        <v>16</v>
      </c>
      <c r="D880" s="2" t="s">
        <v>1360</v>
      </c>
      <c r="E880" s="8" t="s">
        <v>1389</v>
      </c>
      <c r="F880" s="8" t="s">
        <v>1384</v>
      </c>
      <c r="G880" s="2">
        <v>98.23</v>
      </c>
      <c r="H880" s="2">
        <v>9.06</v>
      </c>
      <c r="I880" s="2">
        <v>0.72889999999999999</v>
      </c>
      <c r="J880" s="2">
        <v>0.88759999999999994</v>
      </c>
      <c r="K880" s="2" t="s">
        <v>1385</v>
      </c>
      <c r="L880" s="2">
        <v>897</v>
      </c>
      <c r="M880" s="2" t="s">
        <v>1381</v>
      </c>
      <c r="N880" s="2" t="s">
        <v>1138</v>
      </c>
      <c r="O880" s="8"/>
      <c r="P880" s="2">
        <v>240</v>
      </c>
      <c r="Q880" s="12">
        <v>0</v>
      </c>
    </row>
    <row r="881" spans="1:17" hidden="1">
      <c r="A881" s="11" t="s">
        <v>2886</v>
      </c>
      <c r="B881" s="9" t="s">
        <v>303</v>
      </c>
      <c r="C881" s="9" t="s">
        <v>28</v>
      </c>
      <c r="D881" s="3" t="s">
        <v>23</v>
      </c>
      <c r="E881" s="9" t="s">
        <v>1374</v>
      </c>
      <c r="F881" s="9" t="s">
        <v>1390</v>
      </c>
      <c r="G881" s="3">
        <v>57.04</v>
      </c>
      <c r="H881" s="3">
        <v>14.82</v>
      </c>
      <c r="I881" s="3">
        <v>0.87160000000000004</v>
      </c>
      <c r="J881" s="3">
        <v>1.9722999999999999</v>
      </c>
      <c r="K881" s="3" t="s">
        <v>1395</v>
      </c>
      <c r="L881" s="3">
        <v>726</v>
      </c>
      <c r="M881" s="3" t="s">
        <v>1381</v>
      </c>
      <c r="N881" s="3" t="s">
        <v>592</v>
      </c>
      <c r="O881" s="9"/>
      <c r="P881" s="3">
        <v>36</v>
      </c>
      <c r="Q881" s="13">
        <v>25.34</v>
      </c>
    </row>
    <row r="882" spans="1:17" hidden="1">
      <c r="A882" s="10" t="s">
        <v>2887</v>
      </c>
      <c r="B882" s="8" t="s">
        <v>928</v>
      </c>
      <c r="C882" s="8" t="s">
        <v>28</v>
      </c>
      <c r="D882" s="2" t="s">
        <v>1360</v>
      </c>
      <c r="E882" s="8" t="s">
        <v>1408</v>
      </c>
      <c r="F882" s="8" t="s">
        <v>1390</v>
      </c>
      <c r="G882" s="2">
        <v>5.88</v>
      </c>
      <c r="H882" s="2">
        <v>16.66</v>
      </c>
      <c r="I882" s="2">
        <v>8.5400000000000004E-2</v>
      </c>
      <c r="J882" s="2">
        <v>8.9099999999999999E-2</v>
      </c>
      <c r="K882" s="2" t="s">
        <v>1395</v>
      </c>
      <c r="L882" s="2">
        <v>596</v>
      </c>
      <c r="M882" s="2" t="s">
        <v>1396</v>
      </c>
      <c r="N882" s="2" t="s">
        <v>1253</v>
      </c>
      <c r="O882" s="8" t="s">
        <v>1488</v>
      </c>
      <c r="P882" s="2">
        <v>180</v>
      </c>
      <c r="Q882" s="12">
        <v>0.86</v>
      </c>
    </row>
    <row r="883" spans="1:17">
      <c r="A883" s="11" t="s">
        <v>2888</v>
      </c>
      <c r="B883" s="9" t="s">
        <v>477</v>
      </c>
      <c r="C883" s="9" t="s">
        <v>12</v>
      </c>
      <c r="D883" s="3" t="s">
        <v>1360</v>
      </c>
      <c r="E883" s="9" t="s">
        <v>1380</v>
      </c>
      <c r="F883" s="9" t="s">
        <v>1375</v>
      </c>
      <c r="G883" s="3">
        <v>67.23</v>
      </c>
      <c r="H883" s="3">
        <v>13.65</v>
      </c>
      <c r="I883" s="3">
        <v>0.64359999999999995</v>
      </c>
      <c r="J883" s="3">
        <v>3.2168000000000001</v>
      </c>
      <c r="K883" s="3" t="s">
        <v>1358</v>
      </c>
      <c r="L883" s="3">
        <v>727</v>
      </c>
      <c r="M883" s="3" t="s">
        <v>1426</v>
      </c>
      <c r="N883" s="3" t="s">
        <v>2493</v>
      </c>
      <c r="O883" s="9"/>
      <c r="P883" s="3">
        <v>24</v>
      </c>
      <c r="Q883" s="13">
        <v>7.5</v>
      </c>
    </row>
    <row r="884" spans="1:17" hidden="1">
      <c r="A884" s="10" t="s">
        <v>2889</v>
      </c>
      <c r="B884" s="8" t="s">
        <v>625</v>
      </c>
      <c r="C884" s="8" t="s">
        <v>16</v>
      </c>
      <c r="D884" s="2" t="s">
        <v>44</v>
      </c>
      <c r="E884" s="8" t="s">
        <v>1374</v>
      </c>
      <c r="F884" s="8" t="s">
        <v>1384</v>
      </c>
      <c r="G884" s="2">
        <v>51.36</v>
      </c>
      <c r="H884" s="2">
        <v>11.89</v>
      </c>
      <c r="I884" s="2">
        <v>0.6966</v>
      </c>
      <c r="J884" s="2">
        <v>0.61280000000000001</v>
      </c>
      <c r="K884" s="2" t="s">
        <v>1412</v>
      </c>
      <c r="L884" s="2">
        <v>771</v>
      </c>
      <c r="M884" s="2" t="s">
        <v>1377</v>
      </c>
      <c r="N884" s="2" t="s">
        <v>585</v>
      </c>
      <c r="O884" s="8" t="s">
        <v>2890</v>
      </c>
      <c r="P884" s="2">
        <v>180</v>
      </c>
      <c r="Q884" s="12">
        <v>37.03</v>
      </c>
    </row>
    <row r="885" spans="1:17">
      <c r="A885" s="11" t="s">
        <v>2891</v>
      </c>
      <c r="B885" s="9" t="s">
        <v>538</v>
      </c>
      <c r="C885" s="9" t="s">
        <v>24</v>
      </c>
      <c r="D885" s="3" t="s">
        <v>23</v>
      </c>
      <c r="E885" s="9" t="s">
        <v>1380</v>
      </c>
      <c r="F885" s="9" t="s">
        <v>1384</v>
      </c>
      <c r="G885" s="3">
        <v>93.74</v>
      </c>
      <c r="H885" s="3">
        <v>11.55</v>
      </c>
      <c r="I885" s="3">
        <v>1.0707</v>
      </c>
      <c r="J885" s="3">
        <v>2.0638999999999998</v>
      </c>
      <c r="K885" s="3"/>
      <c r="L885" s="3">
        <v>639</v>
      </c>
      <c r="M885" s="3" t="s">
        <v>1396</v>
      </c>
      <c r="N885" s="3" t="s">
        <v>2651</v>
      </c>
      <c r="O885" s="9" t="s">
        <v>2892</v>
      </c>
      <c r="P885" s="3">
        <v>60</v>
      </c>
      <c r="Q885" s="13">
        <v>0</v>
      </c>
    </row>
    <row r="886" spans="1:17" hidden="1">
      <c r="A886" s="10" t="s">
        <v>2893</v>
      </c>
      <c r="B886" s="8" t="s">
        <v>1305</v>
      </c>
      <c r="C886" s="8" t="s">
        <v>12</v>
      </c>
      <c r="D886" s="2" t="s">
        <v>23</v>
      </c>
      <c r="E886" s="8" t="s">
        <v>1374</v>
      </c>
      <c r="F886" s="8" t="s">
        <v>1375</v>
      </c>
      <c r="G886" s="2">
        <v>59.65</v>
      </c>
      <c r="H886" s="2">
        <v>11.03</v>
      </c>
      <c r="I886" s="2">
        <v>0.78779999999999994</v>
      </c>
      <c r="J886" s="2">
        <v>1.0223</v>
      </c>
      <c r="K886" s="2" t="s">
        <v>1395</v>
      </c>
      <c r="L886" s="2">
        <v>878</v>
      </c>
      <c r="M886" s="2" t="s">
        <v>1396</v>
      </c>
      <c r="N886" s="2" t="s">
        <v>2364</v>
      </c>
      <c r="O886" s="8" t="s">
        <v>2894</v>
      </c>
      <c r="P886" s="2">
        <v>84</v>
      </c>
      <c r="Q886" s="12">
        <v>5.99</v>
      </c>
    </row>
    <row r="887" spans="1:17">
      <c r="A887" s="11" t="s">
        <v>2895</v>
      </c>
      <c r="B887" s="9" t="s">
        <v>691</v>
      </c>
      <c r="C887" s="9" t="s">
        <v>16</v>
      </c>
      <c r="D887" s="3" t="s">
        <v>10</v>
      </c>
      <c r="E887" s="9" t="s">
        <v>1380</v>
      </c>
      <c r="F887" s="9" t="s">
        <v>1390</v>
      </c>
      <c r="G887" s="3">
        <v>86.82</v>
      </c>
      <c r="H887" s="3">
        <v>9</v>
      </c>
      <c r="I887" s="3">
        <v>1.2957000000000001</v>
      </c>
      <c r="J887" s="3">
        <v>2.7608999999999999</v>
      </c>
      <c r="K887" s="3" t="s">
        <v>1412</v>
      </c>
      <c r="L887" s="3">
        <v>862</v>
      </c>
      <c r="M887" s="3" t="s">
        <v>1396</v>
      </c>
      <c r="N887" s="3" t="s">
        <v>444</v>
      </c>
      <c r="O887" s="9" t="s">
        <v>2463</v>
      </c>
      <c r="P887" s="3">
        <v>36</v>
      </c>
      <c r="Q887" s="13">
        <v>26.66</v>
      </c>
    </row>
    <row r="888" spans="1:17" hidden="1">
      <c r="A888" s="10" t="s">
        <v>2896</v>
      </c>
      <c r="B888" s="8" t="s">
        <v>931</v>
      </c>
      <c r="C888" s="8" t="s">
        <v>32</v>
      </c>
      <c r="D888" s="2" t="s">
        <v>44</v>
      </c>
      <c r="E888" s="8" t="s">
        <v>1411</v>
      </c>
      <c r="F888" s="8" t="s">
        <v>1390</v>
      </c>
      <c r="G888" s="2">
        <v>65.08</v>
      </c>
      <c r="H888" s="2">
        <v>13.73</v>
      </c>
      <c r="I888" s="2">
        <v>0.83620000000000005</v>
      </c>
      <c r="J888" s="2">
        <v>1.7696000000000001</v>
      </c>
      <c r="K888" s="2" t="s">
        <v>1385</v>
      </c>
      <c r="L888" s="2">
        <v>782</v>
      </c>
      <c r="M888" s="2" t="s">
        <v>1386</v>
      </c>
      <c r="N888" s="2" t="s">
        <v>1859</v>
      </c>
      <c r="O888" s="8"/>
      <c r="P888" s="2">
        <v>48</v>
      </c>
      <c r="Q888" s="12">
        <v>0</v>
      </c>
    </row>
    <row r="889" spans="1:17" hidden="1">
      <c r="A889" s="11" t="s">
        <v>2897</v>
      </c>
      <c r="B889" s="9" t="s">
        <v>195</v>
      </c>
      <c r="C889" s="9" t="s">
        <v>41</v>
      </c>
      <c r="D889" s="3" t="s">
        <v>1360</v>
      </c>
      <c r="E889" s="9" t="s">
        <v>1389</v>
      </c>
      <c r="F889" s="9" t="s">
        <v>1375</v>
      </c>
      <c r="G889" s="3">
        <v>65.55</v>
      </c>
      <c r="H889" s="3">
        <v>7.81</v>
      </c>
      <c r="I889" s="3">
        <v>1.2707999999999999</v>
      </c>
      <c r="J889" s="3">
        <v>0.54059999999999997</v>
      </c>
      <c r="K889" s="3" t="s">
        <v>1358</v>
      </c>
      <c r="L889" s="3">
        <v>749</v>
      </c>
      <c r="M889" s="3" t="s">
        <v>1403</v>
      </c>
      <c r="N889" s="3" t="s">
        <v>2898</v>
      </c>
      <c r="O889" s="9" t="s">
        <v>2244</v>
      </c>
      <c r="P889" s="3">
        <v>240</v>
      </c>
      <c r="Q889" s="13">
        <v>36.9</v>
      </c>
    </row>
    <row r="890" spans="1:17" hidden="1">
      <c r="A890" s="10" t="s">
        <v>2899</v>
      </c>
      <c r="B890" s="8" t="s">
        <v>1309</v>
      </c>
      <c r="C890" s="8" t="s">
        <v>20</v>
      </c>
      <c r="D890" s="2" t="s">
        <v>23</v>
      </c>
      <c r="E890" s="8" t="s">
        <v>1374</v>
      </c>
      <c r="F890" s="8" t="s">
        <v>1390</v>
      </c>
      <c r="G890" s="2">
        <v>31.57</v>
      </c>
      <c r="H890" s="2">
        <v>8.51</v>
      </c>
      <c r="I890" s="2">
        <v>0.52249999999999996</v>
      </c>
      <c r="J890" s="2">
        <v>0.50009999999999999</v>
      </c>
      <c r="K890" s="2" t="s">
        <v>1412</v>
      </c>
      <c r="L890" s="2">
        <v>738</v>
      </c>
      <c r="M890" s="2" t="s">
        <v>1386</v>
      </c>
      <c r="N890" s="2" t="s">
        <v>1662</v>
      </c>
      <c r="O890" s="8"/>
      <c r="P890" s="2">
        <v>84</v>
      </c>
      <c r="Q890" s="12">
        <v>28.75</v>
      </c>
    </row>
    <row r="891" spans="1:17" hidden="1">
      <c r="A891" s="11" t="s">
        <v>2900</v>
      </c>
      <c r="B891" s="9" t="s">
        <v>953</v>
      </c>
      <c r="C891" s="9" t="s">
        <v>28</v>
      </c>
      <c r="D891" s="3" t="s">
        <v>1360</v>
      </c>
      <c r="E891" s="9" t="s">
        <v>1389</v>
      </c>
      <c r="F891" s="9" t="s">
        <v>1384</v>
      </c>
      <c r="G891" s="3">
        <v>15.33</v>
      </c>
      <c r="H891" s="3">
        <v>13.95</v>
      </c>
      <c r="I891" s="3">
        <v>0.15759999999999999</v>
      </c>
      <c r="J891" s="3">
        <v>1.3761000000000001</v>
      </c>
      <c r="K891" s="3" t="s">
        <v>1412</v>
      </c>
      <c r="L891" s="3">
        <v>632</v>
      </c>
      <c r="M891" s="3" t="s">
        <v>1377</v>
      </c>
      <c r="N891" s="3" t="s">
        <v>2040</v>
      </c>
      <c r="O891" s="9" t="s">
        <v>2688</v>
      </c>
      <c r="P891" s="3">
        <v>12</v>
      </c>
      <c r="Q891" s="13">
        <v>14.47</v>
      </c>
    </row>
    <row r="892" spans="1:17">
      <c r="A892" s="10" t="s">
        <v>2901</v>
      </c>
      <c r="B892" s="8" t="s">
        <v>1292</v>
      </c>
      <c r="C892" s="8" t="s">
        <v>24</v>
      </c>
      <c r="D892" s="2" t="s">
        <v>44</v>
      </c>
      <c r="E892" s="8" t="s">
        <v>1380</v>
      </c>
      <c r="F892" s="8" t="s">
        <v>1390</v>
      </c>
      <c r="G892" s="2">
        <v>5.94</v>
      </c>
      <c r="H892" s="2">
        <v>18.149999999999999</v>
      </c>
      <c r="I892" s="2">
        <v>7.1099999999999997E-2</v>
      </c>
      <c r="J892" s="2">
        <v>0.15129999999999999</v>
      </c>
      <c r="K892" s="2" t="s">
        <v>1412</v>
      </c>
      <c r="L892" s="2">
        <v>900</v>
      </c>
      <c r="M892" s="2" t="s">
        <v>1403</v>
      </c>
      <c r="N892" s="2" t="s">
        <v>1788</v>
      </c>
      <c r="O892" s="8" t="s">
        <v>2143</v>
      </c>
      <c r="P892" s="2">
        <v>60</v>
      </c>
      <c r="Q892" s="12">
        <v>2.62</v>
      </c>
    </row>
    <row r="893" spans="1:17" hidden="1">
      <c r="A893" s="11" t="s">
        <v>2902</v>
      </c>
      <c r="B893" s="9" t="s">
        <v>1294</v>
      </c>
      <c r="C893" s="9" t="s">
        <v>24</v>
      </c>
      <c r="D893" s="3" t="s">
        <v>10</v>
      </c>
      <c r="E893" s="9" t="s">
        <v>1400</v>
      </c>
      <c r="F893" s="9" t="s">
        <v>1384</v>
      </c>
      <c r="G893" s="3">
        <v>39.18</v>
      </c>
      <c r="H893" s="3">
        <v>15.1</v>
      </c>
      <c r="I893" s="3">
        <v>0.2157</v>
      </c>
      <c r="J893" s="3">
        <v>0.75819999999999999</v>
      </c>
      <c r="K893" s="3" t="s">
        <v>1385</v>
      </c>
      <c r="L893" s="3">
        <v>561</v>
      </c>
      <c r="M893" s="3" t="s">
        <v>1377</v>
      </c>
      <c r="N893" s="3" t="s">
        <v>2903</v>
      </c>
      <c r="O893" s="9" t="s">
        <v>2098</v>
      </c>
      <c r="P893" s="3">
        <v>84</v>
      </c>
      <c r="Q893" s="13">
        <v>0</v>
      </c>
    </row>
    <row r="894" spans="1:17" hidden="1">
      <c r="A894" s="10" t="s">
        <v>2904</v>
      </c>
      <c r="B894" s="8" t="s">
        <v>367</v>
      </c>
      <c r="C894" s="8" t="s">
        <v>7</v>
      </c>
      <c r="D894" s="2" t="s">
        <v>23</v>
      </c>
      <c r="E894" s="8" t="s">
        <v>1374</v>
      </c>
      <c r="F894" s="8" t="s">
        <v>1375</v>
      </c>
      <c r="G894" s="2">
        <v>97.53</v>
      </c>
      <c r="H894" s="2">
        <v>14.28</v>
      </c>
      <c r="I894" s="2">
        <v>1.8963000000000001</v>
      </c>
      <c r="J894" s="2">
        <v>1.3171999999999999</v>
      </c>
      <c r="K894" s="2" t="s">
        <v>1385</v>
      </c>
      <c r="L894" s="2">
        <v>593</v>
      </c>
      <c r="M894" s="2" t="s">
        <v>1396</v>
      </c>
      <c r="N894" s="2" t="s">
        <v>2905</v>
      </c>
      <c r="O894" s="8" t="s">
        <v>2016</v>
      </c>
      <c r="P894" s="2">
        <v>180</v>
      </c>
      <c r="Q894" s="12">
        <v>0</v>
      </c>
    </row>
    <row r="895" spans="1:17" hidden="1">
      <c r="A895" s="11" t="s">
        <v>2906</v>
      </c>
      <c r="B895" s="9" t="s">
        <v>541</v>
      </c>
      <c r="C895" s="9" t="s">
        <v>20</v>
      </c>
      <c r="D895" s="3" t="s">
        <v>10</v>
      </c>
      <c r="E895" s="9" t="s">
        <v>1374</v>
      </c>
      <c r="F895" s="9" t="s">
        <v>1375</v>
      </c>
      <c r="G895" s="3">
        <v>59.76</v>
      </c>
      <c r="H895" s="3">
        <v>9.4700000000000006</v>
      </c>
      <c r="I895" s="3">
        <v>0.61229999999999996</v>
      </c>
      <c r="J895" s="3">
        <v>1.9135</v>
      </c>
      <c r="K895" s="3" t="s">
        <v>1358</v>
      </c>
      <c r="L895" s="3">
        <v>604</v>
      </c>
      <c r="M895" s="3" t="s">
        <v>1386</v>
      </c>
      <c r="N895" s="3" t="s">
        <v>1420</v>
      </c>
      <c r="O895" s="9"/>
      <c r="P895" s="3">
        <v>36</v>
      </c>
      <c r="Q895" s="13">
        <v>26.98</v>
      </c>
    </row>
    <row r="896" spans="1:17" hidden="1">
      <c r="A896" s="10" t="s">
        <v>2907</v>
      </c>
      <c r="B896" s="8" t="s">
        <v>195</v>
      </c>
      <c r="C896" s="8" t="s">
        <v>28</v>
      </c>
      <c r="D896" s="2" t="s">
        <v>23</v>
      </c>
      <c r="E896" s="8" t="s">
        <v>1408</v>
      </c>
      <c r="F896" s="8" t="s">
        <v>1390</v>
      </c>
      <c r="G896" s="2">
        <v>62.46</v>
      </c>
      <c r="H896" s="2">
        <v>13.77</v>
      </c>
      <c r="I896" s="2">
        <v>0.62649999999999995</v>
      </c>
      <c r="J896" s="2">
        <v>0.96120000000000005</v>
      </c>
      <c r="K896" s="2" t="s">
        <v>1412</v>
      </c>
      <c r="L896" s="2">
        <v>749</v>
      </c>
      <c r="M896" s="2" t="s">
        <v>1426</v>
      </c>
      <c r="N896" s="2" t="s">
        <v>1401</v>
      </c>
      <c r="O896" s="8"/>
      <c r="P896" s="2">
        <v>120</v>
      </c>
      <c r="Q896" s="12">
        <v>41.15</v>
      </c>
    </row>
    <row r="897" spans="1:17" hidden="1">
      <c r="A897" s="11" t="s">
        <v>2908</v>
      </c>
      <c r="B897" s="9" t="s">
        <v>1087</v>
      </c>
      <c r="C897" s="9" t="s">
        <v>24</v>
      </c>
      <c r="D897" s="3" t="s">
        <v>31</v>
      </c>
      <c r="E897" s="9" t="s">
        <v>1374</v>
      </c>
      <c r="F897" s="9" t="s">
        <v>1384</v>
      </c>
      <c r="G897" s="3">
        <v>31.43</v>
      </c>
      <c r="H897" s="3">
        <v>8.3000000000000007</v>
      </c>
      <c r="I897" s="3">
        <v>0.57989999999999997</v>
      </c>
      <c r="J897" s="3">
        <v>1.4258</v>
      </c>
      <c r="K897" s="3" t="s">
        <v>1376</v>
      </c>
      <c r="L897" s="3">
        <v>686</v>
      </c>
      <c r="M897" s="3" t="s">
        <v>1403</v>
      </c>
      <c r="N897" s="3" t="s">
        <v>2903</v>
      </c>
      <c r="O897" s="9" t="s">
        <v>2630</v>
      </c>
      <c r="P897" s="3">
        <v>24</v>
      </c>
      <c r="Q897" s="13">
        <v>19.37</v>
      </c>
    </row>
    <row r="898" spans="1:17" hidden="1">
      <c r="A898" s="10" t="s">
        <v>2909</v>
      </c>
      <c r="B898" s="8" t="s">
        <v>453</v>
      </c>
      <c r="C898" s="8" t="s">
        <v>24</v>
      </c>
      <c r="D898" s="2" t="s">
        <v>23</v>
      </c>
      <c r="E898" s="8" t="s">
        <v>1400</v>
      </c>
      <c r="F898" s="8" t="s">
        <v>1375</v>
      </c>
      <c r="G898" s="2">
        <v>23.42</v>
      </c>
      <c r="H898" s="2">
        <v>17.149999999999999</v>
      </c>
      <c r="I898" s="2">
        <v>0.20979999999999999</v>
      </c>
      <c r="J898" s="2">
        <v>0.34620000000000001</v>
      </c>
      <c r="K898" s="2" t="s">
        <v>1358</v>
      </c>
      <c r="L898" s="2">
        <v>571</v>
      </c>
      <c r="M898" s="2" t="s">
        <v>1386</v>
      </c>
      <c r="N898" s="2" t="s">
        <v>371</v>
      </c>
      <c r="O898" s="8"/>
      <c r="P898" s="2">
        <v>240</v>
      </c>
      <c r="Q898" s="12">
        <v>6.81</v>
      </c>
    </row>
    <row r="899" spans="1:17" hidden="1">
      <c r="A899" s="11" t="s">
        <v>2910</v>
      </c>
      <c r="B899" s="9" t="s">
        <v>265</v>
      </c>
      <c r="C899" s="9" t="s">
        <v>41</v>
      </c>
      <c r="D899" s="3" t="s">
        <v>44</v>
      </c>
      <c r="E899" s="9" t="s">
        <v>1374</v>
      </c>
      <c r="F899" s="9" t="s">
        <v>1384</v>
      </c>
      <c r="G899" s="3">
        <v>98.84</v>
      </c>
      <c r="H899" s="3">
        <v>13.36</v>
      </c>
      <c r="I899" s="3">
        <v>1.6366000000000001</v>
      </c>
      <c r="J899" s="3">
        <v>1.1834</v>
      </c>
      <c r="K899" s="3"/>
      <c r="L899" s="3">
        <v>755</v>
      </c>
      <c r="M899" s="3" t="s">
        <v>1426</v>
      </c>
      <c r="N899" s="3" t="s">
        <v>2752</v>
      </c>
      <c r="O899" s="9"/>
      <c r="P899" s="3">
        <v>240</v>
      </c>
      <c r="Q899" s="13">
        <v>30.82</v>
      </c>
    </row>
    <row r="900" spans="1:17" hidden="1">
      <c r="A900" s="10" t="s">
        <v>2911</v>
      </c>
      <c r="B900" s="8" t="s">
        <v>1257</v>
      </c>
      <c r="C900" s="8" t="s">
        <v>41</v>
      </c>
      <c r="D900" s="2" t="s">
        <v>44</v>
      </c>
      <c r="E900" s="8" t="s">
        <v>1389</v>
      </c>
      <c r="F900" s="8" t="s">
        <v>1384</v>
      </c>
      <c r="G900" s="2">
        <v>69.44</v>
      </c>
      <c r="H900" s="2">
        <v>12.77</v>
      </c>
      <c r="I900" s="2">
        <v>0.39240000000000003</v>
      </c>
      <c r="J900" s="2">
        <v>1.2545999999999999</v>
      </c>
      <c r="K900" s="2" t="s">
        <v>1412</v>
      </c>
      <c r="L900" s="2">
        <v>707</v>
      </c>
      <c r="M900" s="2" t="s">
        <v>1403</v>
      </c>
      <c r="N900" s="2" t="s">
        <v>2912</v>
      </c>
      <c r="O900" s="8" t="s">
        <v>1621</v>
      </c>
      <c r="P900" s="2">
        <v>84</v>
      </c>
      <c r="Q900" s="12">
        <v>23.89</v>
      </c>
    </row>
    <row r="901" spans="1:17" hidden="1">
      <c r="A901" s="11" t="s">
        <v>2913</v>
      </c>
      <c r="B901" s="9" t="s">
        <v>561</v>
      </c>
      <c r="C901" s="9" t="s">
        <v>35</v>
      </c>
      <c r="D901" s="3" t="s">
        <v>23</v>
      </c>
      <c r="E901" s="9" t="s">
        <v>1389</v>
      </c>
      <c r="F901" s="9" t="s">
        <v>1384</v>
      </c>
      <c r="G901" s="3">
        <v>4.6900000000000004</v>
      </c>
      <c r="H901" s="3"/>
      <c r="I901" s="3">
        <v>4.4699999999999997E-2</v>
      </c>
      <c r="J901" s="3"/>
      <c r="K901" s="3" t="s">
        <v>1412</v>
      </c>
      <c r="L901" s="3">
        <v>561</v>
      </c>
      <c r="M901" s="3" t="s">
        <v>1377</v>
      </c>
      <c r="N901" s="3" t="s">
        <v>2732</v>
      </c>
      <c r="O901" s="9" t="s">
        <v>2711</v>
      </c>
      <c r="P901" s="3">
        <v>120</v>
      </c>
      <c r="Q901" s="13">
        <v>3.35</v>
      </c>
    </row>
    <row r="902" spans="1:17">
      <c r="A902" s="10" t="s">
        <v>2914</v>
      </c>
      <c r="B902" s="8" t="s">
        <v>113</v>
      </c>
      <c r="C902" s="8" t="s">
        <v>16</v>
      </c>
      <c r="D902" s="2" t="s">
        <v>31</v>
      </c>
      <c r="E902" s="8" t="s">
        <v>1380</v>
      </c>
      <c r="F902" s="8" t="s">
        <v>1384</v>
      </c>
      <c r="G902" s="2">
        <v>78.099999999999994</v>
      </c>
      <c r="H902" s="2">
        <v>17</v>
      </c>
      <c r="I902" s="2">
        <v>0.78100000000000003</v>
      </c>
      <c r="J902" s="2">
        <v>1.3573999999999999</v>
      </c>
      <c r="K902" s="2" t="s">
        <v>1412</v>
      </c>
      <c r="L902" s="2">
        <v>588</v>
      </c>
      <c r="M902" s="2" t="s">
        <v>1403</v>
      </c>
      <c r="N902" s="2" t="s">
        <v>1580</v>
      </c>
      <c r="O902" s="8" t="s">
        <v>2045</v>
      </c>
      <c r="P902" s="2">
        <v>120</v>
      </c>
      <c r="Q902" s="12">
        <v>29.77</v>
      </c>
    </row>
    <row r="903" spans="1:17" hidden="1">
      <c r="A903" s="11" t="s">
        <v>2915</v>
      </c>
      <c r="B903" s="9" t="s">
        <v>738</v>
      </c>
      <c r="C903" s="9" t="s">
        <v>7</v>
      </c>
      <c r="D903" s="3" t="s">
        <v>23</v>
      </c>
      <c r="E903" s="9" t="s">
        <v>1400</v>
      </c>
      <c r="F903" s="9" t="s">
        <v>1384</v>
      </c>
      <c r="G903" s="3">
        <v>92.35</v>
      </c>
      <c r="H903" s="3">
        <v>17.89</v>
      </c>
      <c r="I903" s="3">
        <v>0.82340000000000002</v>
      </c>
      <c r="J903" s="3">
        <v>1.9350000000000001</v>
      </c>
      <c r="K903" s="3" t="s">
        <v>1358</v>
      </c>
      <c r="L903" s="3">
        <v>565</v>
      </c>
      <c r="M903" s="3" t="s">
        <v>1426</v>
      </c>
      <c r="N903" s="3" t="s">
        <v>1626</v>
      </c>
      <c r="O903" s="9"/>
      <c r="P903" s="3">
        <v>84</v>
      </c>
      <c r="Q903" s="13">
        <v>29.6</v>
      </c>
    </row>
    <row r="904" spans="1:17" hidden="1">
      <c r="A904" s="10" t="s">
        <v>2916</v>
      </c>
      <c r="B904" s="8" t="s">
        <v>204</v>
      </c>
      <c r="C904" s="8" t="s">
        <v>12</v>
      </c>
      <c r="D904" s="2" t="s">
        <v>1360</v>
      </c>
      <c r="E904" s="8" t="s">
        <v>1411</v>
      </c>
      <c r="F904" s="8" t="s">
        <v>1390</v>
      </c>
      <c r="G904" s="2">
        <v>37.729999999999997</v>
      </c>
      <c r="H904" s="2">
        <v>10.76</v>
      </c>
      <c r="I904" s="2">
        <v>0.29249999999999998</v>
      </c>
      <c r="J904" s="2">
        <v>0.51459999999999995</v>
      </c>
      <c r="K904" s="2" t="s">
        <v>1395</v>
      </c>
      <c r="L904" s="2">
        <v>765</v>
      </c>
      <c r="M904" s="2" t="s">
        <v>1381</v>
      </c>
      <c r="N904" s="2" t="s">
        <v>2917</v>
      </c>
      <c r="O904" s="8"/>
      <c r="P904" s="2">
        <v>120</v>
      </c>
      <c r="Q904" s="12">
        <v>4.8499999999999996</v>
      </c>
    </row>
    <row r="905" spans="1:17" hidden="1">
      <c r="A905" s="11" t="s">
        <v>2918</v>
      </c>
      <c r="B905" s="9" t="s">
        <v>500</v>
      </c>
      <c r="C905" s="9" t="s">
        <v>16</v>
      </c>
      <c r="D905" s="3" t="s">
        <v>31</v>
      </c>
      <c r="E905" s="9" t="s">
        <v>1400</v>
      </c>
      <c r="F905" s="9" t="s">
        <v>1384</v>
      </c>
      <c r="G905" s="3">
        <v>65.95</v>
      </c>
      <c r="H905" s="3"/>
      <c r="I905" s="3">
        <v>0.55920000000000003</v>
      </c>
      <c r="J905" s="3"/>
      <c r="K905" s="3" t="s">
        <v>1358</v>
      </c>
      <c r="L905" s="3">
        <v>762</v>
      </c>
      <c r="M905" s="3" t="s">
        <v>1403</v>
      </c>
      <c r="N905" s="3" t="s">
        <v>1524</v>
      </c>
      <c r="O905" s="9" t="s">
        <v>1563</v>
      </c>
      <c r="P905" s="3">
        <v>180</v>
      </c>
      <c r="Q905" s="13">
        <v>52.65</v>
      </c>
    </row>
    <row r="906" spans="1:17" hidden="1">
      <c r="A906" s="10" t="s">
        <v>2919</v>
      </c>
      <c r="B906" s="8" t="s">
        <v>1134</v>
      </c>
      <c r="C906" s="8" t="s">
        <v>28</v>
      </c>
      <c r="D906" s="2" t="s">
        <v>1360</v>
      </c>
      <c r="E906" s="8" t="s">
        <v>1411</v>
      </c>
      <c r="F906" s="8" t="s">
        <v>1375</v>
      </c>
      <c r="G906" s="2">
        <v>38.76</v>
      </c>
      <c r="H906" s="2">
        <v>8.0500000000000007</v>
      </c>
      <c r="I906" s="2">
        <v>0.70899999999999996</v>
      </c>
      <c r="J906" s="2">
        <v>1.7539</v>
      </c>
      <c r="K906" s="2" t="s">
        <v>1376</v>
      </c>
      <c r="L906" s="2">
        <v>559</v>
      </c>
      <c r="M906" s="2" t="s">
        <v>1377</v>
      </c>
      <c r="N906" s="2" t="s">
        <v>1561</v>
      </c>
      <c r="O906" s="8" t="s">
        <v>1866</v>
      </c>
      <c r="P906" s="2">
        <v>24</v>
      </c>
      <c r="Q906" s="12">
        <v>19.22</v>
      </c>
    </row>
    <row r="907" spans="1:17" hidden="1">
      <c r="A907" s="11" t="s">
        <v>2920</v>
      </c>
      <c r="B907" s="9" t="s">
        <v>380</v>
      </c>
      <c r="C907" s="9" t="s">
        <v>28</v>
      </c>
      <c r="D907" s="3" t="s">
        <v>10</v>
      </c>
      <c r="E907" s="9" t="s">
        <v>1389</v>
      </c>
      <c r="F907" s="9" t="s">
        <v>1384</v>
      </c>
      <c r="G907" s="3">
        <v>54.12</v>
      </c>
      <c r="H907" s="3">
        <v>11.53</v>
      </c>
      <c r="I907" s="3">
        <v>0.30869999999999997</v>
      </c>
      <c r="J907" s="3">
        <v>1.7854000000000001</v>
      </c>
      <c r="K907" s="3" t="s">
        <v>1358</v>
      </c>
      <c r="L907" s="3">
        <v>755</v>
      </c>
      <c r="M907" s="3" t="s">
        <v>1403</v>
      </c>
      <c r="N907" s="3" t="s">
        <v>1791</v>
      </c>
      <c r="O907" s="9" t="s">
        <v>1681</v>
      </c>
      <c r="P907" s="3">
        <v>36</v>
      </c>
      <c r="Q907" s="13">
        <v>23.39</v>
      </c>
    </row>
    <row r="908" spans="1:17" hidden="1">
      <c r="A908" s="10" t="s">
        <v>2921</v>
      </c>
      <c r="B908" s="8" t="s">
        <v>1062</v>
      </c>
      <c r="C908" s="8" t="s">
        <v>16</v>
      </c>
      <c r="D908" s="2" t="s">
        <v>1360</v>
      </c>
      <c r="E908" s="8" t="s">
        <v>1389</v>
      </c>
      <c r="F908" s="8" t="s">
        <v>1384</v>
      </c>
      <c r="G908" s="2">
        <v>52.51</v>
      </c>
      <c r="H908" s="2">
        <v>16.23</v>
      </c>
      <c r="I908" s="2">
        <v>0.26989999999999997</v>
      </c>
      <c r="J908" s="2">
        <v>4.7699999999999996</v>
      </c>
      <c r="K908" s="2" t="s">
        <v>1395</v>
      </c>
      <c r="L908" s="2">
        <v>725</v>
      </c>
      <c r="M908" s="2" t="s">
        <v>1426</v>
      </c>
      <c r="N908" s="2" t="s">
        <v>2922</v>
      </c>
      <c r="O908" s="8"/>
      <c r="P908" s="2">
        <v>12</v>
      </c>
      <c r="Q908" s="12">
        <v>30.85</v>
      </c>
    </row>
    <row r="909" spans="1:17" hidden="1">
      <c r="A909" s="11" t="s">
        <v>2923</v>
      </c>
      <c r="B909" s="9" t="s">
        <v>80</v>
      </c>
      <c r="C909" s="9" t="s">
        <v>20</v>
      </c>
      <c r="D909" s="3" t="s">
        <v>10</v>
      </c>
      <c r="E909" s="9" t="s">
        <v>1389</v>
      </c>
      <c r="F909" s="9" t="s">
        <v>1384</v>
      </c>
      <c r="G909" s="3">
        <v>26.11</v>
      </c>
      <c r="H909" s="3">
        <v>8.24</v>
      </c>
      <c r="I909" s="3">
        <v>0.4017</v>
      </c>
      <c r="J909" s="3">
        <v>0.3201</v>
      </c>
      <c r="K909" s="3" t="s">
        <v>1376</v>
      </c>
      <c r="L909" s="3">
        <v>747</v>
      </c>
      <c r="M909" s="3" t="s">
        <v>1426</v>
      </c>
      <c r="N909" s="3" t="s">
        <v>1480</v>
      </c>
      <c r="O909" s="9"/>
      <c r="P909" s="3">
        <v>120</v>
      </c>
      <c r="Q909" s="13">
        <v>12.32</v>
      </c>
    </row>
    <row r="910" spans="1:17" hidden="1">
      <c r="A910" s="10" t="s">
        <v>2924</v>
      </c>
      <c r="B910" s="8" t="s">
        <v>919</v>
      </c>
      <c r="C910" s="8" t="s">
        <v>41</v>
      </c>
      <c r="D910" s="2" t="s">
        <v>31</v>
      </c>
      <c r="E910" s="8" t="s">
        <v>1408</v>
      </c>
      <c r="F910" s="8" t="s">
        <v>1384</v>
      </c>
      <c r="G910" s="2">
        <v>89.97</v>
      </c>
      <c r="H910" s="2">
        <v>10.56</v>
      </c>
      <c r="I910" s="2">
        <v>0.94940000000000002</v>
      </c>
      <c r="J910" s="2">
        <v>7.9332000000000003</v>
      </c>
      <c r="K910" s="2" t="s">
        <v>1385</v>
      </c>
      <c r="L910" s="2">
        <v>556</v>
      </c>
      <c r="M910" s="2" t="s">
        <v>1386</v>
      </c>
      <c r="N910" s="2" t="s">
        <v>2501</v>
      </c>
      <c r="O910" s="8"/>
      <c r="P910" s="2">
        <v>12</v>
      </c>
      <c r="Q910" s="12">
        <v>0</v>
      </c>
    </row>
    <row r="911" spans="1:17" hidden="1">
      <c r="A911" s="11" t="s">
        <v>2925</v>
      </c>
      <c r="B911" s="9" t="s">
        <v>453</v>
      </c>
      <c r="C911" s="9" t="s">
        <v>35</v>
      </c>
      <c r="D911" s="3" t="s">
        <v>1360</v>
      </c>
      <c r="E911" s="9" t="s">
        <v>1389</v>
      </c>
      <c r="F911" s="9" t="s">
        <v>1384</v>
      </c>
      <c r="G911" s="3">
        <v>22.46</v>
      </c>
      <c r="H911" s="3">
        <v>17.96</v>
      </c>
      <c r="I911" s="3">
        <v>0.15670000000000001</v>
      </c>
      <c r="J911" s="3">
        <v>0.8115</v>
      </c>
      <c r="K911" s="3" t="s">
        <v>1358</v>
      </c>
      <c r="L911" s="3">
        <v>571</v>
      </c>
      <c r="M911" s="3" t="s">
        <v>1426</v>
      </c>
      <c r="N911" s="3" t="s">
        <v>627</v>
      </c>
      <c r="O911" s="9"/>
      <c r="P911" s="3">
        <v>36</v>
      </c>
      <c r="Q911" s="13">
        <v>3.55</v>
      </c>
    </row>
    <row r="912" spans="1:17" hidden="1">
      <c r="A912" s="10" t="s">
        <v>2926</v>
      </c>
      <c r="B912" s="8" t="s">
        <v>1074</v>
      </c>
      <c r="C912" s="8" t="s">
        <v>7</v>
      </c>
      <c r="D912" s="2" t="s">
        <v>10</v>
      </c>
      <c r="E912" s="8" t="s">
        <v>1400</v>
      </c>
      <c r="F912" s="8" t="s">
        <v>1390</v>
      </c>
      <c r="G912" s="2">
        <v>17.14</v>
      </c>
      <c r="H912" s="2">
        <v>16.27</v>
      </c>
      <c r="I912" s="2">
        <v>0.16089999999999999</v>
      </c>
      <c r="J912" s="2">
        <v>0.34310000000000002</v>
      </c>
      <c r="K912" s="2" t="s">
        <v>1385</v>
      </c>
      <c r="L912" s="2">
        <v>740</v>
      </c>
      <c r="M912" s="2" t="s">
        <v>1377</v>
      </c>
      <c r="N912" s="2" t="s">
        <v>1401</v>
      </c>
      <c r="O912" s="8" t="s">
        <v>991</v>
      </c>
      <c r="P912" s="2">
        <v>84</v>
      </c>
      <c r="Q912" s="12">
        <v>0</v>
      </c>
    </row>
    <row r="913" spans="1:17" hidden="1">
      <c r="A913" s="11" t="s">
        <v>2927</v>
      </c>
      <c r="B913" s="9" t="s">
        <v>835</v>
      </c>
      <c r="C913" s="9" t="s">
        <v>35</v>
      </c>
      <c r="D913" s="3" t="s">
        <v>10</v>
      </c>
      <c r="E913" s="9" t="s">
        <v>1400</v>
      </c>
      <c r="F913" s="9" t="s">
        <v>1390</v>
      </c>
      <c r="G913" s="3">
        <v>63.97</v>
      </c>
      <c r="H913" s="3">
        <v>16.57</v>
      </c>
      <c r="I913" s="3">
        <v>0.71699999999999997</v>
      </c>
      <c r="J913" s="3">
        <v>2.2669999999999999</v>
      </c>
      <c r="K913" s="3" t="s">
        <v>1412</v>
      </c>
      <c r="L913" s="3">
        <v>556</v>
      </c>
      <c r="M913" s="3" t="s">
        <v>1396</v>
      </c>
      <c r="N913" s="3" t="s">
        <v>2185</v>
      </c>
      <c r="O913" s="9" t="s">
        <v>1809</v>
      </c>
      <c r="P913" s="3">
        <v>36</v>
      </c>
      <c r="Q913" s="13">
        <v>41.19</v>
      </c>
    </row>
    <row r="914" spans="1:17" hidden="1">
      <c r="A914" s="10" t="s">
        <v>2928</v>
      </c>
      <c r="B914" s="8" t="s">
        <v>699</v>
      </c>
      <c r="C914" s="8" t="s">
        <v>16</v>
      </c>
      <c r="D914" s="2" t="s">
        <v>44</v>
      </c>
      <c r="E914" s="8" t="s">
        <v>1374</v>
      </c>
      <c r="F914" s="8" t="s">
        <v>1384</v>
      </c>
      <c r="G914" s="2">
        <v>34.61</v>
      </c>
      <c r="H914" s="2">
        <v>8.1999999999999993</v>
      </c>
      <c r="I914" s="2">
        <v>0.25380000000000003</v>
      </c>
      <c r="J914" s="2">
        <v>3.0139</v>
      </c>
      <c r="K914" s="2" t="s">
        <v>1358</v>
      </c>
      <c r="L914" s="2">
        <v>597</v>
      </c>
      <c r="M914" s="2" t="s">
        <v>1381</v>
      </c>
      <c r="N914" s="2" t="s">
        <v>2684</v>
      </c>
      <c r="O914" s="8"/>
      <c r="P914" s="2">
        <v>12</v>
      </c>
      <c r="Q914" s="12">
        <v>14.8</v>
      </c>
    </row>
    <row r="915" spans="1:17" hidden="1">
      <c r="A915" s="11" t="s">
        <v>2929</v>
      </c>
      <c r="B915" s="9" t="s">
        <v>448</v>
      </c>
      <c r="C915" s="9" t="s">
        <v>38</v>
      </c>
      <c r="D915" s="3" t="s">
        <v>1360</v>
      </c>
      <c r="E915" s="9" t="s">
        <v>1389</v>
      </c>
      <c r="F915" s="9" t="s">
        <v>1375</v>
      </c>
      <c r="G915" s="3">
        <v>25.66</v>
      </c>
      <c r="H915" s="3">
        <v>13.81</v>
      </c>
      <c r="I915" s="3">
        <v>0.49030000000000001</v>
      </c>
      <c r="J915" s="3">
        <v>0.87460000000000004</v>
      </c>
      <c r="K915" s="3" t="s">
        <v>1385</v>
      </c>
      <c r="L915" s="3">
        <v>775</v>
      </c>
      <c r="M915" s="3" t="s">
        <v>1386</v>
      </c>
      <c r="N915" s="3" t="s">
        <v>2760</v>
      </c>
      <c r="O915" s="9"/>
      <c r="P915" s="3">
        <v>36</v>
      </c>
      <c r="Q915" s="13">
        <v>0</v>
      </c>
    </row>
    <row r="916" spans="1:17">
      <c r="A916" s="10" t="s">
        <v>2930</v>
      </c>
      <c r="B916" s="8" t="s">
        <v>815</v>
      </c>
      <c r="C916" s="8" t="s">
        <v>35</v>
      </c>
      <c r="D916" s="2" t="s">
        <v>23</v>
      </c>
      <c r="E916" s="8" t="s">
        <v>1380</v>
      </c>
      <c r="F916" s="8" t="s">
        <v>1384</v>
      </c>
      <c r="G916" s="2">
        <v>69.989999999999995</v>
      </c>
      <c r="H916" s="2">
        <v>13.58</v>
      </c>
      <c r="I916" s="2">
        <v>1.1975</v>
      </c>
      <c r="J916" s="2">
        <v>6.2704000000000004</v>
      </c>
      <c r="K916" s="2" t="s">
        <v>1385</v>
      </c>
      <c r="L916" s="2">
        <v>630</v>
      </c>
      <c r="M916" s="2" t="s">
        <v>1377</v>
      </c>
      <c r="N916" s="2" t="s">
        <v>824</v>
      </c>
      <c r="O916" s="8" t="s">
        <v>923</v>
      </c>
      <c r="P916" s="2">
        <v>12</v>
      </c>
      <c r="Q916" s="12">
        <v>0</v>
      </c>
    </row>
    <row r="917" spans="1:17" hidden="1">
      <c r="A917" s="11" t="s">
        <v>2931</v>
      </c>
      <c r="B917" s="9" t="s">
        <v>126</v>
      </c>
      <c r="C917" s="9" t="s">
        <v>20</v>
      </c>
      <c r="D917" s="3" t="s">
        <v>23</v>
      </c>
      <c r="E917" s="9" t="s">
        <v>1389</v>
      </c>
      <c r="F917" s="9" t="s">
        <v>1375</v>
      </c>
      <c r="G917" s="3">
        <v>11.25</v>
      </c>
      <c r="H917" s="3">
        <v>14.29</v>
      </c>
      <c r="I917" s="3">
        <v>0.1734</v>
      </c>
      <c r="J917" s="3">
        <v>0.3861</v>
      </c>
      <c r="K917" s="3" t="s">
        <v>1358</v>
      </c>
      <c r="L917" s="3">
        <v>886</v>
      </c>
      <c r="M917" s="3" t="s">
        <v>1426</v>
      </c>
      <c r="N917" s="3" t="s">
        <v>2077</v>
      </c>
      <c r="O917" s="9"/>
      <c r="P917" s="3">
        <v>36</v>
      </c>
      <c r="Q917" s="13">
        <v>5.85</v>
      </c>
    </row>
    <row r="918" spans="1:17" hidden="1">
      <c r="A918" s="10" t="s">
        <v>2932</v>
      </c>
      <c r="B918" s="8" t="s">
        <v>766</v>
      </c>
      <c r="C918" s="8" t="s">
        <v>32</v>
      </c>
      <c r="D918" s="2" t="s">
        <v>31</v>
      </c>
      <c r="E918" s="8" t="s">
        <v>1389</v>
      </c>
      <c r="F918" s="8" t="s">
        <v>1384</v>
      </c>
      <c r="G918" s="2">
        <v>56.2</v>
      </c>
      <c r="H918" s="2">
        <v>7.74</v>
      </c>
      <c r="I918" s="2">
        <v>1.0036</v>
      </c>
      <c r="J918" s="2">
        <v>1.7544</v>
      </c>
      <c r="K918" s="2" t="s">
        <v>1395</v>
      </c>
      <c r="L918" s="2">
        <v>858</v>
      </c>
      <c r="M918" s="2" t="s">
        <v>1396</v>
      </c>
      <c r="N918" s="2" t="s">
        <v>2592</v>
      </c>
      <c r="O918" s="8" t="s">
        <v>1536</v>
      </c>
      <c r="P918" s="2">
        <v>36</v>
      </c>
      <c r="Q918" s="12">
        <v>23.62</v>
      </c>
    </row>
    <row r="919" spans="1:17" hidden="1">
      <c r="A919" s="11" t="s">
        <v>2933</v>
      </c>
      <c r="B919" s="9" t="s">
        <v>894</v>
      </c>
      <c r="C919" s="9" t="s">
        <v>32</v>
      </c>
      <c r="D919" s="3" t="s">
        <v>1360</v>
      </c>
      <c r="E919" s="9" t="s">
        <v>1389</v>
      </c>
      <c r="F919" s="9" t="s">
        <v>1390</v>
      </c>
      <c r="G919" s="3">
        <v>73.86</v>
      </c>
      <c r="H919" s="3">
        <v>16.48</v>
      </c>
      <c r="I919" s="3">
        <v>0.59350000000000003</v>
      </c>
      <c r="J919" s="3">
        <v>1.8149999999999999</v>
      </c>
      <c r="K919" s="3" t="s">
        <v>1412</v>
      </c>
      <c r="L919" s="3">
        <v>561</v>
      </c>
      <c r="M919" s="3" t="s">
        <v>1426</v>
      </c>
      <c r="N919" s="3" t="s">
        <v>1308</v>
      </c>
      <c r="O919" s="9"/>
      <c r="P919" s="3">
        <v>60</v>
      </c>
      <c r="Q919" s="13">
        <v>62.46</v>
      </c>
    </row>
    <row r="920" spans="1:17" hidden="1">
      <c r="A920" s="10" t="s">
        <v>2934</v>
      </c>
      <c r="B920" s="8" t="s">
        <v>1196</v>
      </c>
      <c r="C920" s="8" t="s">
        <v>38</v>
      </c>
      <c r="D920" s="2" t="s">
        <v>44</v>
      </c>
      <c r="E920" s="8" t="s">
        <v>1411</v>
      </c>
      <c r="F920" s="8" t="s">
        <v>1390</v>
      </c>
      <c r="G920" s="2">
        <v>58.43</v>
      </c>
      <c r="H920" s="2">
        <v>10.48</v>
      </c>
      <c r="I920" s="2">
        <v>0.31040000000000001</v>
      </c>
      <c r="J920" s="2">
        <v>1.8986000000000001</v>
      </c>
      <c r="K920" s="2" t="s">
        <v>1385</v>
      </c>
      <c r="L920" s="2">
        <v>594</v>
      </c>
      <c r="M920" s="2" t="s">
        <v>1426</v>
      </c>
      <c r="N920" s="2" t="s">
        <v>2935</v>
      </c>
      <c r="O920" s="8"/>
      <c r="P920" s="2">
        <v>36</v>
      </c>
      <c r="Q920" s="12">
        <v>0</v>
      </c>
    </row>
    <row r="921" spans="1:17" hidden="1">
      <c r="A921" s="11" t="s">
        <v>2936</v>
      </c>
      <c r="B921" s="9" t="s">
        <v>184</v>
      </c>
      <c r="C921" s="9" t="s">
        <v>41</v>
      </c>
      <c r="D921" s="3" t="s">
        <v>31</v>
      </c>
      <c r="E921" s="9" t="s">
        <v>1389</v>
      </c>
      <c r="F921" s="9" t="s">
        <v>1390</v>
      </c>
      <c r="G921" s="3">
        <v>45.37</v>
      </c>
      <c r="H921" s="3">
        <v>15.22</v>
      </c>
      <c r="I921" s="3">
        <v>0.35049999999999998</v>
      </c>
      <c r="J921" s="3">
        <v>0.73809999999999998</v>
      </c>
      <c r="K921" s="3" t="s">
        <v>1395</v>
      </c>
      <c r="L921" s="3">
        <v>787</v>
      </c>
      <c r="M921" s="3" t="s">
        <v>1386</v>
      </c>
      <c r="N921" s="3" t="s">
        <v>1731</v>
      </c>
      <c r="O921" s="9"/>
      <c r="P921" s="3">
        <v>120</v>
      </c>
      <c r="Q921" s="13">
        <v>20.51</v>
      </c>
    </row>
    <row r="922" spans="1:17" hidden="1">
      <c r="A922" s="10" t="s">
        <v>2937</v>
      </c>
      <c r="B922" s="8" t="s">
        <v>772</v>
      </c>
      <c r="C922" s="8" t="s">
        <v>35</v>
      </c>
      <c r="D922" s="2" t="s">
        <v>31</v>
      </c>
      <c r="E922" s="8" t="s">
        <v>1389</v>
      </c>
      <c r="F922" s="8" t="s">
        <v>1384</v>
      </c>
      <c r="G922" s="2">
        <v>91.29</v>
      </c>
      <c r="H922" s="2">
        <v>7.69</v>
      </c>
      <c r="I922" s="2">
        <v>0.56679999999999997</v>
      </c>
      <c r="J922" s="2">
        <v>1.0927</v>
      </c>
      <c r="K922" s="2" t="s">
        <v>1412</v>
      </c>
      <c r="L922" s="2">
        <v>663</v>
      </c>
      <c r="M922" s="2" t="s">
        <v>1403</v>
      </c>
      <c r="N922" s="2" t="s">
        <v>158</v>
      </c>
      <c r="O922" s="8" t="s">
        <v>2274</v>
      </c>
      <c r="P922" s="2">
        <v>120</v>
      </c>
      <c r="Q922" s="12">
        <v>71.95</v>
      </c>
    </row>
    <row r="923" spans="1:17" hidden="1">
      <c r="A923" s="11" t="s">
        <v>2938</v>
      </c>
      <c r="B923" s="9" t="s">
        <v>870</v>
      </c>
      <c r="C923" s="9" t="s">
        <v>16</v>
      </c>
      <c r="D923" s="3" t="s">
        <v>1360</v>
      </c>
      <c r="E923" s="9" t="s">
        <v>1411</v>
      </c>
      <c r="F923" s="9" t="s">
        <v>1375</v>
      </c>
      <c r="G923" s="3">
        <v>12.59</v>
      </c>
      <c r="H923" s="3">
        <v>17.010000000000002</v>
      </c>
      <c r="I923" s="3">
        <v>0.2384</v>
      </c>
      <c r="J923" s="3">
        <v>0.21890000000000001</v>
      </c>
      <c r="K923" s="3" t="s">
        <v>1395</v>
      </c>
      <c r="L923" s="3">
        <v>876</v>
      </c>
      <c r="M923" s="3" t="s">
        <v>1396</v>
      </c>
      <c r="N923" s="3" t="s">
        <v>2100</v>
      </c>
      <c r="O923" s="9" t="s">
        <v>2706</v>
      </c>
      <c r="P923" s="3">
        <v>120</v>
      </c>
      <c r="Q923" s="13">
        <v>4.66</v>
      </c>
    </row>
    <row r="924" spans="1:17" hidden="1">
      <c r="A924" s="10" t="s">
        <v>2939</v>
      </c>
      <c r="B924" s="8" t="s">
        <v>645</v>
      </c>
      <c r="C924" s="8" t="s">
        <v>20</v>
      </c>
      <c r="D924" s="2" t="s">
        <v>44</v>
      </c>
      <c r="E924" s="8" t="s">
        <v>1389</v>
      </c>
      <c r="F924" s="8" t="s">
        <v>1375</v>
      </c>
      <c r="G924" s="2">
        <v>67.17</v>
      </c>
      <c r="H924" s="2">
        <v>14.6</v>
      </c>
      <c r="I924" s="2">
        <v>0.50949999999999995</v>
      </c>
      <c r="J924" s="2">
        <v>1.5839000000000001</v>
      </c>
      <c r="K924" s="2" t="s">
        <v>1395</v>
      </c>
      <c r="L924" s="2">
        <v>831</v>
      </c>
      <c r="M924" s="2" t="s">
        <v>1396</v>
      </c>
      <c r="N924" s="2" t="s">
        <v>2940</v>
      </c>
      <c r="O924" s="8" t="s">
        <v>2941</v>
      </c>
      <c r="P924" s="2">
        <v>60</v>
      </c>
      <c r="Q924" s="12">
        <v>11.06</v>
      </c>
    </row>
    <row r="925" spans="1:17">
      <c r="A925" s="11" t="s">
        <v>2942</v>
      </c>
      <c r="B925" s="9" t="s">
        <v>110</v>
      </c>
      <c r="C925" s="9" t="s">
        <v>38</v>
      </c>
      <c r="D925" s="3" t="s">
        <v>31</v>
      </c>
      <c r="E925" s="9" t="s">
        <v>1380</v>
      </c>
      <c r="F925" s="9" t="s">
        <v>1384</v>
      </c>
      <c r="G925" s="3">
        <v>21.27</v>
      </c>
      <c r="H925" s="3">
        <v>14.7</v>
      </c>
      <c r="I925" s="3">
        <v>0.34889999999999999</v>
      </c>
      <c r="J925" s="3">
        <v>1.9168000000000001</v>
      </c>
      <c r="K925" s="3" t="s">
        <v>1385</v>
      </c>
      <c r="L925" s="3">
        <v>880</v>
      </c>
      <c r="M925" s="3" t="s">
        <v>1426</v>
      </c>
      <c r="N925" s="3" t="s">
        <v>2617</v>
      </c>
      <c r="O925" s="9"/>
      <c r="P925" s="3">
        <v>12</v>
      </c>
      <c r="Q925" s="13">
        <v>0</v>
      </c>
    </row>
    <row r="926" spans="1:17" hidden="1">
      <c r="A926" s="10" t="s">
        <v>2943</v>
      </c>
      <c r="B926" s="8" t="s">
        <v>1213</v>
      </c>
      <c r="C926" s="8" t="s">
        <v>16</v>
      </c>
      <c r="D926" s="2" t="s">
        <v>10</v>
      </c>
      <c r="E926" s="8" t="s">
        <v>1374</v>
      </c>
      <c r="F926" s="8" t="s">
        <v>1384</v>
      </c>
      <c r="G926" s="2">
        <v>18.5</v>
      </c>
      <c r="H926" s="2">
        <v>17.95</v>
      </c>
      <c r="I926" s="2">
        <v>0.14050000000000001</v>
      </c>
      <c r="J926" s="2">
        <v>0.92310000000000003</v>
      </c>
      <c r="K926" s="2" t="s">
        <v>1412</v>
      </c>
      <c r="L926" s="2">
        <v>878</v>
      </c>
      <c r="M926" s="2" t="s">
        <v>1381</v>
      </c>
      <c r="N926" s="2" t="s">
        <v>2944</v>
      </c>
      <c r="O926" s="8"/>
      <c r="P926" s="2">
        <v>24</v>
      </c>
      <c r="Q926" s="12">
        <v>9.89</v>
      </c>
    </row>
    <row r="927" spans="1:17" hidden="1">
      <c r="A927" s="11" t="s">
        <v>2945</v>
      </c>
      <c r="B927" s="9" t="s">
        <v>608</v>
      </c>
      <c r="C927" s="9" t="s">
        <v>38</v>
      </c>
      <c r="D927" s="3" t="s">
        <v>1360</v>
      </c>
      <c r="E927" s="9" t="s">
        <v>1400</v>
      </c>
      <c r="F927" s="9" t="s">
        <v>1390</v>
      </c>
      <c r="G927" s="3">
        <v>42.3</v>
      </c>
      <c r="H927" s="3">
        <v>11.92</v>
      </c>
      <c r="I927" s="3">
        <v>0.77849999999999997</v>
      </c>
      <c r="J927" s="3">
        <v>1.9896</v>
      </c>
      <c r="K927" s="3" t="s">
        <v>1358</v>
      </c>
      <c r="L927" s="3">
        <v>690</v>
      </c>
      <c r="M927" s="3" t="s">
        <v>1396</v>
      </c>
      <c r="N927" s="3" t="s">
        <v>2218</v>
      </c>
      <c r="O927" s="9" t="s">
        <v>1795</v>
      </c>
      <c r="P927" s="3">
        <v>24</v>
      </c>
      <c r="Q927" s="13">
        <v>13.66</v>
      </c>
    </row>
    <row r="928" spans="1:17">
      <c r="A928" s="10" t="s">
        <v>2946</v>
      </c>
      <c r="B928" s="8" t="s">
        <v>519</v>
      </c>
      <c r="C928" s="8" t="s">
        <v>16</v>
      </c>
      <c r="D928" s="2" t="s">
        <v>10</v>
      </c>
      <c r="E928" s="8" t="s">
        <v>1380</v>
      </c>
      <c r="F928" s="8" t="s">
        <v>1375</v>
      </c>
      <c r="G928" s="2">
        <v>18.59</v>
      </c>
      <c r="H928" s="2">
        <v>17.57</v>
      </c>
      <c r="I928" s="2">
        <v>0.23180000000000001</v>
      </c>
      <c r="J928" s="2">
        <v>0.28079999999999999</v>
      </c>
      <c r="K928" s="2" t="s">
        <v>1376</v>
      </c>
      <c r="L928" s="2">
        <v>837</v>
      </c>
      <c r="M928" s="2" t="s">
        <v>1386</v>
      </c>
      <c r="N928" s="2" t="s">
        <v>2800</v>
      </c>
      <c r="O928" s="8"/>
      <c r="P928" s="2">
        <v>240</v>
      </c>
      <c r="Q928" s="12">
        <v>10.09</v>
      </c>
    </row>
    <row r="929" spans="1:17" hidden="1">
      <c r="A929" s="11" t="s">
        <v>2947</v>
      </c>
      <c r="B929" s="9" t="s">
        <v>953</v>
      </c>
      <c r="C929" s="9" t="s">
        <v>32</v>
      </c>
      <c r="D929" s="3" t="s">
        <v>31</v>
      </c>
      <c r="E929" s="9" t="s">
        <v>1400</v>
      </c>
      <c r="F929" s="9" t="s">
        <v>1390</v>
      </c>
      <c r="G929" s="3">
        <v>31.77</v>
      </c>
      <c r="H929" s="3">
        <v>14.05</v>
      </c>
      <c r="I929" s="3">
        <v>0.504</v>
      </c>
      <c r="J929" s="3">
        <v>0.86899999999999999</v>
      </c>
      <c r="K929" s="3" t="s">
        <v>1412</v>
      </c>
      <c r="L929" s="3">
        <v>632</v>
      </c>
      <c r="M929" s="3" t="s">
        <v>1381</v>
      </c>
      <c r="N929" s="3" t="s">
        <v>2007</v>
      </c>
      <c r="O929" s="9"/>
      <c r="P929" s="3">
        <v>48</v>
      </c>
      <c r="Q929" s="13">
        <v>6.2</v>
      </c>
    </row>
    <row r="930" spans="1:17">
      <c r="A930" s="10" t="s">
        <v>2948</v>
      </c>
      <c r="B930" s="8" t="s">
        <v>1156</v>
      </c>
      <c r="C930" s="8" t="s">
        <v>16</v>
      </c>
      <c r="D930" s="2" t="s">
        <v>1360</v>
      </c>
      <c r="E930" s="8" t="s">
        <v>1380</v>
      </c>
      <c r="F930" s="8" t="s">
        <v>1384</v>
      </c>
      <c r="G930" s="2">
        <v>19.12</v>
      </c>
      <c r="H930" s="2">
        <v>8.1999999999999993</v>
      </c>
      <c r="I930" s="2">
        <v>0.17710000000000001</v>
      </c>
      <c r="J930" s="2">
        <v>0.38950000000000001</v>
      </c>
      <c r="K930" s="2" t="s">
        <v>1358</v>
      </c>
      <c r="L930" s="2">
        <v>704</v>
      </c>
      <c r="M930" s="2" t="s">
        <v>1386</v>
      </c>
      <c r="N930" s="2" t="s">
        <v>1107</v>
      </c>
      <c r="O930" s="8"/>
      <c r="P930" s="2">
        <v>60</v>
      </c>
      <c r="Q930" s="12">
        <v>6.49</v>
      </c>
    </row>
    <row r="931" spans="1:17">
      <c r="A931" s="11" t="s">
        <v>2949</v>
      </c>
      <c r="B931" s="9" t="s">
        <v>1240</v>
      </c>
      <c r="C931" s="9" t="s">
        <v>41</v>
      </c>
      <c r="D931" s="3" t="s">
        <v>10</v>
      </c>
      <c r="E931" s="9" t="s">
        <v>1380</v>
      </c>
      <c r="F931" s="9" t="s">
        <v>1375</v>
      </c>
      <c r="G931" s="3">
        <v>86.41</v>
      </c>
      <c r="H931" s="3">
        <v>16.579999999999998</v>
      </c>
      <c r="I931" s="3">
        <v>0.95860000000000001</v>
      </c>
      <c r="J931" s="3">
        <v>2.1280000000000001</v>
      </c>
      <c r="K931" s="3" t="s">
        <v>1358</v>
      </c>
      <c r="L931" s="3">
        <v>797</v>
      </c>
      <c r="M931" s="3" t="s">
        <v>1381</v>
      </c>
      <c r="N931" s="3" t="s">
        <v>1807</v>
      </c>
      <c r="O931" s="9"/>
      <c r="P931" s="3">
        <v>60</v>
      </c>
      <c r="Q931" s="13">
        <v>15.73</v>
      </c>
    </row>
    <row r="932" spans="1:17">
      <c r="A932" s="10" t="s">
        <v>2950</v>
      </c>
      <c r="B932" s="8" t="s">
        <v>240</v>
      </c>
      <c r="C932" s="8" t="s">
        <v>38</v>
      </c>
      <c r="D932" s="2" t="s">
        <v>10</v>
      </c>
      <c r="E932" s="8" t="s">
        <v>1380</v>
      </c>
      <c r="F932" s="8" t="s">
        <v>1384</v>
      </c>
      <c r="G932" s="2">
        <v>87.64</v>
      </c>
      <c r="H932" s="2">
        <v>7.73</v>
      </c>
      <c r="I932" s="2">
        <v>1.3429</v>
      </c>
      <c r="J932" s="2">
        <v>2.7353999999999998</v>
      </c>
      <c r="K932" s="2" t="s">
        <v>1385</v>
      </c>
      <c r="L932" s="2">
        <v>644</v>
      </c>
      <c r="M932" s="2" t="s">
        <v>1396</v>
      </c>
      <c r="N932" s="2" t="s">
        <v>652</v>
      </c>
      <c r="O932" s="8" t="s">
        <v>1597</v>
      </c>
      <c r="P932" s="2">
        <v>36</v>
      </c>
      <c r="Q932" s="12">
        <v>0</v>
      </c>
    </row>
    <row r="933" spans="1:17" hidden="1">
      <c r="A933" s="11" t="s">
        <v>2951</v>
      </c>
      <c r="B933" s="9" t="s">
        <v>828</v>
      </c>
      <c r="C933" s="9" t="s">
        <v>28</v>
      </c>
      <c r="D933" s="3" t="s">
        <v>1360</v>
      </c>
      <c r="E933" s="9" t="s">
        <v>1411</v>
      </c>
      <c r="F933" s="9" t="s">
        <v>1375</v>
      </c>
      <c r="G933" s="3">
        <v>19.670000000000002</v>
      </c>
      <c r="H933" s="3">
        <v>11.04</v>
      </c>
      <c r="I933" s="3">
        <v>0.112</v>
      </c>
      <c r="J933" s="3">
        <v>0.64429999999999998</v>
      </c>
      <c r="K933" s="3"/>
      <c r="L933" s="3">
        <v>793</v>
      </c>
      <c r="M933" s="3" t="s">
        <v>1386</v>
      </c>
      <c r="N933" s="3" t="s">
        <v>1476</v>
      </c>
      <c r="O933" s="9"/>
      <c r="P933" s="3">
        <v>36</v>
      </c>
      <c r="Q933" s="13">
        <v>17</v>
      </c>
    </row>
    <row r="934" spans="1:17" hidden="1">
      <c r="A934" s="10" t="s">
        <v>2952</v>
      </c>
      <c r="B934" s="8" t="s">
        <v>584</v>
      </c>
      <c r="C934" s="8" t="s">
        <v>38</v>
      </c>
      <c r="D934" s="2" t="s">
        <v>1360</v>
      </c>
      <c r="E934" s="8" t="s">
        <v>1400</v>
      </c>
      <c r="F934" s="8" t="s">
        <v>1390</v>
      </c>
      <c r="G934" s="2">
        <v>17.920000000000002</v>
      </c>
      <c r="H934" s="2">
        <v>15.94</v>
      </c>
      <c r="I934" s="2">
        <v>0.10639999999999999</v>
      </c>
      <c r="J934" s="2">
        <v>0.26240000000000002</v>
      </c>
      <c r="K934" s="2" t="s">
        <v>1376</v>
      </c>
      <c r="L934" s="2">
        <v>835</v>
      </c>
      <c r="M934" s="2" t="s">
        <v>1403</v>
      </c>
      <c r="N934" s="2" t="s">
        <v>2261</v>
      </c>
      <c r="O934" s="8" t="s">
        <v>1540</v>
      </c>
      <c r="P934" s="2">
        <v>180</v>
      </c>
      <c r="Q934" s="12">
        <v>14.32</v>
      </c>
    </row>
    <row r="935" spans="1:17" hidden="1">
      <c r="A935" s="11" t="s">
        <v>2953</v>
      </c>
      <c r="B935" s="9" t="s">
        <v>1215</v>
      </c>
      <c r="C935" s="9" t="s">
        <v>20</v>
      </c>
      <c r="D935" s="3" t="s">
        <v>1360</v>
      </c>
      <c r="E935" s="9" t="s">
        <v>1411</v>
      </c>
      <c r="F935" s="9" t="s">
        <v>1384</v>
      </c>
      <c r="G935" s="3">
        <v>88.32</v>
      </c>
      <c r="H935" s="3">
        <v>17.32</v>
      </c>
      <c r="I935" s="3">
        <v>1.3333999999999999</v>
      </c>
      <c r="J935" s="3">
        <v>2.5630999999999999</v>
      </c>
      <c r="K935" s="3" t="s">
        <v>1395</v>
      </c>
      <c r="L935" s="3">
        <v>814</v>
      </c>
      <c r="M935" s="3" t="s">
        <v>1377</v>
      </c>
      <c r="N935" s="3" t="s">
        <v>1082</v>
      </c>
      <c r="O935" s="9" t="s">
        <v>1097</v>
      </c>
      <c r="P935" s="3">
        <v>48</v>
      </c>
      <c r="Q935" s="13">
        <v>64.91</v>
      </c>
    </row>
    <row r="936" spans="1:17" hidden="1">
      <c r="A936" s="10" t="s">
        <v>2954</v>
      </c>
      <c r="B936" s="8" t="s">
        <v>1244</v>
      </c>
      <c r="C936" s="8" t="s">
        <v>38</v>
      </c>
      <c r="D936" s="2" t="s">
        <v>44</v>
      </c>
      <c r="E936" s="8" t="s">
        <v>1389</v>
      </c>
      <c r="F936" s="8" t="s">
        <v>1375</v>
      </c>
      <c r="G936" s="2">
        <v>46.03</v>
      </c>
      <c r="H936" s="2">
        <v>13.57</v>
      </c>
      <c r="I936" s="2">
        <v>0.89649999999999996</v>
      </c>
      <c r="J936" s="2">
        <v>2.2006999999999999</v>
      </c>
      <c r="K936" s="2" t="s">
        <v>1385</v>
      </c>
      <c r="L936" s="2">
        <v>588</v>
      </c>
      <c r="M936" s="2" t="s">
        <v>1386</v>
      </c>
      <c r="N936" s="2" t="s">
        <v>1120</v>
      </c>
      <c r="O936" s="8"/>
      <c r="P936" s="2">
        <v>24</v>
      </c>
      <c r="Q936" s="12">
        <v>0</v>
      </c>
    </row>
    <row r="937" spans="1:17" hidden="1">
      <c r="A937" s="11" t="s">
        <v>2955</v>
      </c>
      <c r="B937" s="9" t="s">
        <v>369</v>
      </c>
      <c r="C937" s="9" t="s">
        <v>20</v>
      </c>
      <c r="D937" s="3" t="s">
        <v>23</v>
      </c>
      <c r="E937" s="9" t="s">
        <v>1389</v>
      </c>
      <c r="F937" s="9" t="s">
        <v>1384</v>
      </c>
      <c r="G937" s="3">
        <v>67.63</v>
      </c>
      <c r="H937" s="3">
        <v>15.54</v>
      </c>
      <c r="I937" s="3">
        <v>0.56520000000000004</v>
      </c>
      <c r="J937" s="3">
        <v>2.3622999999999998</v>
      </c>
      <c r="K937" s="3" t="s">
        <v>1376</v>
      </c>
      <c r="L937" s="3">
        <v>812</v>
      </c>
      <c r="M937" s="3" t="s">
        <v>1381</v>
      </c>
      <c r="N937" s="3" t="s">
        <v>585</v>
      </c>
      <c r="O937" s="9"/>
      <c r="P937" s="3">
        <v>36</v>
      </c>
      <c r="Q937" s="13">
        <v>37.14</v>
      </c>
    </row>
    <row r="938" spans="1:17" hidden="1">
      <c r="A938" s="10" t="s">
        <v>2956</v>
      </c>
      <c r="B938" s="8" t="s">
        <v>1068</v>
      </c>
      <c r="C938" s="8" t="s">
        <v>7</v>
      </c>
      <c r="D938" s="2" t="s">
        <v>44</v>
      </c>
      <c r="E938" s="8" t="s">
        <v>1400</v>
      </c>
      <c r="F938" s="8" t="s">
        <v>1375</v>
      </c>
      <c r="G938" s="2">
        <v>39.18</v>
      </c>
      <c r="H938" s="2">
        <v>12.15</v>
      </c>
      <c r="I938" s="2">
        <v>0.56569999999999998</v>
      </c>
      <c r="J938" s="2">
        <v>0.69479999999999997</v>
      </c>
      <c r="K938" s="2" t="s">
        <v>1358</v>
      </c>
      <c r="L938" s="2">
        <v>690</v>
      </c>
      <c r="M938" s="2" t="s">
        <v>1386</v>
      </c>
      <c r="N938" s="2" t="s">
        <v>2957</v>
      </c>
      <c r="O938" s="8"/>
      <c r="P938" s="2">
        <v>84</v>
      </c>
      <c r="Q938" s="12">
        <v>25.06</v>
      </c>
    </row>
    <row r="939" spans="1:17">
      <c r="A939" s="11" t="s">
        <v>2958</v>
      </c>
      <c r="B939" s="9" t="s">
        <v>1213</v>
      </c>
      <c r="C939" s="9" t="s">
        <v>24</v>
      </c>
      <c r="D939" s="3" t="s">
        <v>1360</v>
      </c>
      <c r="E939" s="9" t="s">
        <v>1380</v>
      </c>
      <c r="F939" s="9" t="s">
        <v>1390</v>
      </c>
      <c r="G939" s="3">
        <v>13.62</v>
      </c>
      <c r="H939" s="3">
        <v>18.02</v>
      </c>
      <c r="I939" s="3">
        <v>9.1999999999999998E-2</v>
      </c>
      <c r="J939" s="3">
        <v>0.2104</v>
      </c>
      <c r="K939" s="3" t="s">
        <v>1385</v>
      </c>
      <c r="L939" s="3">
        <v>878</v>
      </c>
      <c r="M939" s="3" t="s">
        <v>1426</v>
      </c>
      <c r="N939" s="3" t="s">
        <v>2397</v>
      </c>
      <c r="O939" s="9"/>
      <c r="P939" s="3">
        <v>240</v>
      </c>
      <c r="Q939" s="13">
        <v>0</v>
      </c>
    </row>
    <row r="940" spans="1:17" hidden="1">
      <c r="A940" s="10" t="s">
        <v>2959</v>
      </c>
      <c r="B940" s="8" t="s">
        <v>437</v>
      </c>
      <c r="C940" s="8" t="s">
        <v>38</v>
      </c>
      <c r="D940" s="2" t="s">
        <v>31</v>
      </c>
      <c r="E940" s="8" t="s">
        <v>1408</v>
      </c>
      <c r="F940" s="8" t="s">
        <v>1390</v>
      </c>
      <c r="G940" s="2">
        <v>50.25</v>
      </c>
      <c r="H940" s="2">
        <v>7.68</v>
      </c>
      <c r="I940" s="2">
        <v>0.79110000000000003</v>
      </c>
      <c r="J940" s="2">
        <v>1.5671999999999999</v>
      </c>
      <c r="K940" s="2" t="s">
        <v>1376</v>
      </c>
      <c r="L940" s="2">
        <v>560</v>
      </c>
      <c r="M940" s="2" t="s">
        <v>1377</v>
      </c>
      <c r="N940" s="2" t="s">
        <v>2960</v>
      </c>
      <c r="O940" s="8" t="s">
        <v>2381</v>
      </c>
      <c r="P940" s="2">
        <v>36</v>
      </c>
      <c r="Q940" s="12">
        <v>45.74</v>
      </c>
    </row>
    <row r="941" spans="1:17" hidden="1">
      <c r="A941" s="11" t="s">
        <v>2961</v>
      </c>
      <c r="B941" s="9" t="s">
        <v>328</v>
      </c>
      <c r="C941" s="9" t="s">
        <v>41</v>
      </c>
      <c r="D941" s="3" t="s">
        <v>31</v>
      </c>
      <c r="E941" s="9" t="s">
        <v>1411</v>
      </c>
      <c r="F941" s="9" t="s">
        <v>1384</v>
      </c>
      <c r="G941" s="3">
        <v>14.7</v>
      </c>
      <c r="H941" s="3">
        <v>10.89</v>
      </c>
      <c r="I941" s="3">
        <v>0.18529999999999999</v>
      </c>
      <c r="J941" s="3">
        <v>0.48049999999999998</v>
      </c>
      <c r="K941" s="3" t="s">
        <v>1412</v>
      </c>
      <c r="L941" s="3">
        <v>739</v>
      </c>
      <c r="M941" s="3" t="s">
        <v>1426</v>
      </c>
      <c r="N941" s="3" t="s">
        <v>1856</v>
      </c>
      <c r="O941" s="9"/>
      <c r="P941" s="3">
        <v>36</v>
      </c>
      <c r="Q941" s="13">
        <v>9</v>
      </c>
    </row>
    <row r="942" spans="1:17" hidden="1">
      <c r="A942" s="10" t="s">
        <v>2962</v>
      </c>
      <c r="B942" s="8" t="s">
        <v>76</v>
      </c>
      <c r="C942" s="8" t="s">
        <v>35</v>
      </c>
      <c r="D942" s="2" t="s">
        <v>31</v>
      </c>
      <c r="E942" s="8" t="s">
        <v>1389</v>
      </c>
      <c r="F942" s="8" t="s">
        <v>1390</v>
      </c>
      <c r="G942" s="2">
        <v>86.3</v>
      </c>
      <c r="H942" s="2">
        <v>10.45</v>
      </c>
      <c r="I942" s="2">
        <v>1.0466</v>
      </c>
      <c r="J942" s="2">
        <v>1.1620999999999999</v>
      </c>
      <c r="K942" s="2" t="s">
        <v>1376</v>
      </c>
      <c r="L942" s="2">
        <v>848</v>
      </c>
      <c r="M942" s="2" t="s">
        <v>1403</v>
      </c>
      <c r="N942" s="2" t="s">
        <v>1841</v>
      </c>
      <c r="O942" s="8" t="s">
        <v>2963</v>
      </c>
      <c r="P942" s="2">
        <v>120</v>
      </c>
      <c r="Q942" s="12">
        <v>64.709999999999994</v>
      </c>
    </row>
    <row r="943" spans="1:17" hidden="1">
      <c r="A943" s="11" t="s">
        <v>2964</v>
      </c>
      <c r="B943" s="9" t="s">
        <v>103</v>
      </c>
      <c r="C943" s="9" t="s">
        <v>38</v>
      </c>
      <c r="D943" s="3" t="s">
        <v>10</v>
      </c>
      <c r="E943" s="9" t="s">
        <v>1411</v>
      </c>
      <c r="F943" s="9" t="s">
        <v>1390</v>
      </c>
      <c r="G943" s="3">
        <v>46.27</v>
      </c>
      <c r="H943" s="3">
        <v>12.98</v>
      </c>
      <c r="I943" s="3">
        <v>0.61939999999999995</v>
      </c>
      <c r="J943" s="3">
        <v>1.0523</v>
      </c>
      <c r="K943" s="3" t="s">
        <v>1376</v>
      </c>
      <c r="L943" s="3">
        <v>566</v>
      </c>
      <c r="M943" s="3" t="s">
        <v>1426</v>
      </c>
      <c r="N943" s="3" t="s">
        <v>760</v>
      </c>
      <c r="O943" s="9"/>
      <c r="P943" s="3">
        <v>60</v>
      </c>
      <c r="Q943" s="13">
        <v>42.13</v>
      </c>
    </row>
    <row r="944" spans="1:17" hidden="1">
      <c r="A944" s="10" t="s">
        <v>2965</v>
      </c>
      <c r="B944" s="8" t="s">
        <v>782</v>
      </c>
      <c r="C944" s="8" t="s">
        <v>24</v>
      </c>
      <c r="D944" s="2" t="s">
        <v>10</v>
      </c>
      <c r="E944" s="8" t="s">
        <v>1400</v>
      </c>
      <c r="F944" s="8" t="s">
        <v>1375</v>
      </c>
      <c r="G944" s="2">
        <v>25.01</v>
      </c>
      <c r="H944" s="2">
        <v>13.21</v>
      </c>
      <c r="I944" s="2">
        <v>0.3614</v>
      </c>
      <c r="J944" s="2">
        <v>0.67359999999999998</v>
      </c>
      <c r="K944" s="2" t="s">
        <v>1376</v>
      </c>
      <c r="L944" s="2">
        <v>828</v>
      </c>
      <c r="M944" s="2" t="s">
        <v>1381</v>
      </c>
      <c r="N944" s="2" t="s">
        <v>1609</v>
      </c>
      <c r="O944" s="8"/>
      <c r="P944" s="2">
        <v>48</v>
      </c>
      <c r="Q944" s="12">
        <v>4.7699999999999996</v>
      </c>
    </row>
    <row r="945" spans="1:17" hidden="1">
      <c r="A945" s="11" t="s">
        <v>2966</v>
      </c>
      <c r="B945" s="9" t="s">
        <v>820</v>
      </c>
      <c r="C945" s="9" t="s">
        <v>7</v>
      </c>
      <c r="D945" s="3" t="s">
        <v>31</v>
      </c>
      <c r="E945" s="9" t="s">
        <v>1408</v>
      </c>
      <c r="F945" s="9" t="s">
        <v>1375</v>
      </c>
      <c r="G945" s="3">
        <v>1.98</v>
      </c>
      <c r="H945" s="3">
        <v>14.79</v>
      </c>
      <c r="I945" s="3">
        <v>2.52E-2</v>
      </c>
      <c r="J945" s="3">
        <v>3.1699999999999999E-2</v>
      </c>
      <c r="K945" s="3" t="s">
        <v>1385</v>
      </c>
      <c r="L945" s="3">
        <v>655</v>
      </c>
      <c r="M945" s="3" t="s">
        <v>1426</v>
      </c>
      <c r="N945" s="3" t="s">
        <v>1444</v>
      </c>
      <c r="O945" s="9"/>
      <c r="P945" s="3">
        <v>120</v>
      </c>
      <c r="Q945" s="13">
        <v>0</v>
      </c>
    </row>
    <row r="946" spans="1:17" hidden="1">
      <c r="A946" s="10" t="s">
        <v>2967</v>
      </c>
      <c r="B946" s="8" t="s">
        <v>119</v>
      </c>
      <c r="C946" s="8" t="s">
        <v>16</v>
      </c>
      <c r="D946" s="2" t="s">
        <v>44</v>
      </c>
      <c r="E946" s="8" t="s">
        <v>1389</v>
      </c>
      <c r="F946" s="8" t="s">
        <v>1375</v>
      </c>
      <c r="G946" s="2">
        <v>4.87</v>
      </c>
      <c r="H946" s="2">
        <v>13.58</v>
      </c>
      <c r="I946" s="2">
        <v>9.0200000000000002E-2</v>
      </c>
      <c r="J946" s="2">
        <v>0.43630000000000002</v>
      </c>
      <c r="K946" s="2" t="s">
        <v>1358</v>
      </c>
      <c r="L946" s="2">
        <v>579</v>
      </c>
      <c r="M946" s="2" t="s">
        <v>1386</v>
      </c>
      <c r="N946" s="2" t="s">
        <v>2968</v>
      </c>
      <c r="O946" s="8"/>
      <c r="P946" s="2">
        <v>12</v>
      </c>
      <c r="Q946" s="12">
        <v>2.7</v>
      </c>
    </row>
    <row r="947" spans="1:17" hidden="1">
      <c r="A947" s="11" t="s">
        <v>2969</v>
      </c>
      <c r="B947" s="9" t="s">
        <v>1108</v>
      </c>
      <c r="C947" s="9" t="s">
        <v>20</v>
      </c>
      <c r="D947" s="3" t="s">
        <v>10</v>
      </c>
      <c r="E947" s="9" t="s">
        <v>1411</v>
      </c>
      <c r="F947" s="9" t="s">
        <v>1390</v>
      </c>
      <c r="G947" s="3">
        <v>57.74</v>
      </c>
      <c r="H947" s="3">
        <v>14.82</v>
      </c>
      <c r="I947" s="3">
        <v>0.32429999999999998</v>
      </c>
      <c r="J947" s="3">
        <v>0.80100000000000005</v>
      </c>
      <c r="K947" s="3" t="s">
        <v>1412</v>
      </c>
      <c r="L947" s="3">
        <v>714</v>
      </c>
      <c r="M947" s="3" t="s">
        <v>1381</v>
      </c>
      <c r="N947" s="3" t="s">
        <v>180</v>
      </c>
      <c r="O947" s="9"/>
      <c r="P947" s="3">
        <v>180</v>
      </c>
      <c r="Q947" s="13">
        <v>36.15</v>
      </c>
    </row>
    <row r="948" spans="1:17" hidden="1">
      <c r="A948" s="10" t="s">
        <v>2970</v>
      </c>
      <c r="B948" s="8" t="s">
        <v>1210</v>
      </c>
      <c r="C948" s="8" t="s">
        <v>12</v>
      </c>
      <c r="D948" s="2" t="s">
        <v>23</v>
      </c>
      <c r="E948" s="8" t="s">
        <v>1408</v>
      </c>
      <c r="F948" s="8" t="s">
        <v>1375</v>
      </c>
      <c r="G948" s="2">
        <v>98.44</v>
      </c>
      <c r="H948" s="2">
        <v>9.14</v>
      </c>
      <c r="I948" s="2">
        <v>1.9098999999999999</v>
      </c>
      <c r="J948" s="2">
        <v>1.5908</v>
      </c>
      <c r="K948" s="2" t="s">
        <v>1385</v>
      </c>
      <c r="L948" s="2">
        <v>784</v>
      </c>
      <c r="M948" s="2" t="s">
        <v>1396</v>
      </c>
      <c r="N948" s="2" t="s">
        <v>2971</v>
      </c>
      <c r="O948" s="8" t="s">
        <v>2972</v>
      </c>
      <c r="P948" s="2">
        <v>84</v>
      </c>
      <c r="Q948" s="12">
        <v>0</v>
      </c>
    </row>
    <row r="949" spans="1:17" hidden="1">
      <c r="A949" s="11" t="s">
        <v>2973</v>
      </c>
      <c r="B949" s="9" t="s">
        <v>630</v>
      </c>
      <c r="C949" s="9" t="s">
        <v>32</v>
      </c>
      <c r="D949" s="3" t="s">
        <v>10</v>
      </c>
      <c r="E949" s="9" t="s">
        <v>1411</v>
      </c>
      <c r="F949" s="9" t="s">
        <v>1390</v>
      </c>
      <c r="G949" s="3">
        <v>36.229999999999997</v>
      </c>
      <c r="H949" s="3">
        <v>17.52</v>
      </c>
      <c r="I949" s="3">
        <v>0.6976</v>
      </c>
      <c r="J949" s="3">
        <v>0.64170000000000005</v>
      </c>
      <c r="K949" s="3" t="s">
        <v>1412</v>
      </c>
      <c r="L949" s="3">
        <v>835</v>
      </c>
      <c r="M949" s="3" t="s">
        <v>1396</v>
      </c>
      <c r="N949" s="3" t="s">
        <v>2695</v>
      </c>
      <c r="O949" s="9" t="s">
        <v>2278</v>
      </c>
      <c r="P949" s="3">
        <v>120</v>
      </c>
      <c r="Q949" s="13">
        <v>21.03</v>
      </c>
    </row>
    <row r="950" spans="1:17" hidden="1">
      <c r="A950" s="10" t="s">
        <v>2974</v>
      </c>
      <c r="B950" s="8" t="s">
        <v>985</v>
      </c>
      <c r="C950" s="8" t="s">
        <v>24</v>
      </c>
      <c r="D950" s="2" t="s">
        <v>44</v>
      </c>
      <c r="E950" s="8" t="s">
        <v>1400</v>
      </c>
      <c r="F950" s="8" t="s">
        <v>1390</v>
      </c>
      <c r="G950" s="2">
        <v>6.13</v>
      </c>
      <c r="H950" s="2">
        <v>17.55</v>
      </c>
      <c r="I950" s="2">
        <v>0.1145</v>
      </c>
      <c r="J950" s="2">
        <v>0.30470000000000003</v>
      </c>
      <c r="K950" s="2" t="s">
        <v>1358</v>
      </c>
      <c r="L950" s="2">
        <v>829</v>
      </c>
      <c r="M950" s="2" t="s">
        <v>1377</v>
      </c>
      <c r="N950" s="2" t="s">
        <v>2417</v>
      </c>
      <c r="O950" s="8" t="s">
        <v>399</v>
      </c>
      <c r="P950" s="2">
        <v>24</v>
      </c>
      <c r="Q950" s="12">
        <v>5.19</v>
      </c>
    </row>
    <row r="951" spans="1:17" hidden="1">
      <c r="A951" s="11" t="s">
        <v>2975</v>
      </c>
      <c r="B951" s="9" t="s">
        <v>946</v>
      </c>
      <c r="C951" s="9" t="s">
        <v>20</v>
      </c>
      <c r="D951" s="3" t="s">
        <v>44</v>
      </c>
      <c r="E951" s="9" t="s">
        <v>1408</v>
      </c>
      <c r="F951" s="9" t="s">
        <v>1390</v>
      </c>
      <c r="G951" s="3">
        <v>13.16</v>
      </c>
      <c r="H951" s="3">
        <v>17.61</v>
      </c>
      <c r="I951" s="3">
        <v>0.12559999999999999</v>
      </c>
      <c r="J951" s="3">
        <v>0.33139999999999997</v>
      </c>
      <c r="K951" s="3" t="s">
        <v>1395</v>
      </c>
      <c r="L951" s="3">
        <v>703</v>
      </c>
      <c r="M951" s="3" t="s">
        <v>1403</v>
      </c>
      <c r="N951" s="3" t="s">
        <v>1104</v>
      </c>
      <c r="O951" s="9" t="s">
        <v>2523</v>
      </c>
      <c r="P951" s="3">
        <v>60</v>
      </c>
      <c r="Q951" s="13">
        <v>6.73</v>
      </c>
    </row>
    <row r="952" spans="1:17" hidden="1">
      <c r="A952" s="10" t="s">
        <v>2976</v>
      </c>
      <c r="B952" s="8" t="s">
        <v>854</v>
      </c>
      <c r="C952" s="8" t="s">
        <v>32</v>
      </c>
      <c r="D952" s="2" t="s">
        <v>31</v>
      </c>
      <c r="E952" s="8" t="s">
        <v>1389</v>
      </c>
      <c r="F952" s="8" t="s">
        <v>1375</v>
      </c>
      <c r="G952" s="2">
        <v>94.06</v>
      </c>
      <c r="H952" s="2">
        <v>16.16</v>
      </c>
      <c r="I952" s="2">
        <v>0.64810000000000001</v>
      </c>
      <c r="J952" s="2">
        <v>1.8768</v>
      </c>
      <c r="K952" s="2" t="s">
        <v>1412</v>
      </c>
      <c r="L952" s="2">
        <v>613</v>
      </c>
      <c r="M952" s="2" t="s">
        <v>1403</v>
      </c>
      <c r="N952" s="2" t="s">
        <v>1584</v>
      </c>
      <c r="O952" s="8" t="s">
        <v>2119</v>
      </c>
      <c r="P952" s="2">
        <v>84</v>
      </c>
      <c r="Q952" s="12">
        <v>47.6</v>
      </c>
    </row>
    <row r="953" spans="1:17">
      <c r="A953" s="11" t="s">
        <v>2977</v>
      </c>
      <c r="B953" s="9" t="s">
        <v>339</v>
      </c>
      <c r="C953" s="9" t="s">
        <v>16</v>
      </c>
      <c r="D953" s="3" t="s">
        <v>1360</v>
      </c>
      <c r="E953" s="9" t="s">
        <v>1380</v>
      </c>
      <c r="F953" s="9" t="s">
        <v>1390</v>
      </c>
      <c r="G953" s="3">
        <v>1.78</v>
      </c>
      <c r="H953" s="3">
        <v>17.75</v>
      </c>
      <c r="I953" s="3">
        <v>2.6200000000000001E-2</v>
      </c>
      <c r="J953" s="3">
        <v>4.4999999999999998E-2</v>
      </c>
      <c r="K953" s="3" t="s">
        <v>1376</v>
      </c>
      <c r="L953" s="3">
        <v>608</v>
      </c>
      <c r="M953" s="3" t="s">
        <v>1396</v>
      </c>
      <c r="N953" s="3" t="s">
        <v>2978</v>
      </c>
      <c r="O953" s="9" t="s">
        <v>2350</v>
      </c>
      <c r="P953" s="3">
        <v>60</v>
      </c>
      <c r="Q953" s="13">
        <v>0.64</v>
      </c>
    </row>
    <row r="954" spans="1:17" hidden="1">
      <c r="A954" s="10" t="s">
        <v>2979</v>
      </c>
      <c r="B954" s="8" t="s">
        <v>495</v>
      </c>
      <c r="C954" s="8" t="s">
        <v>28</v>
      </c>
      <c r="D954" s="2" t="s">
        <v>31</v>
      </c>
      <c r="E954" s="8" t="s">
        <v>1411</v>
      </c>
      <c r="F954" s="8" t="s">
        <v>1384</v>
      </c>
      <c r="G954" s="2">
        <v>60.48</v>
      </c>
      <c r="H954" s="2">
        <v>8.56</v>
      </c>
      <c r="I954" s="2">
        <v>1.05</v>
      </c>
      <c r="J954" s="2">
        <v>1.4923999999999999</v>
      </c>
      <c r="K954" s="2" t="s">
        <v>1358</v>
      </c>
      <c r="L954" s="2">
        <v>813</v>
      </c>
      <c r="M954" s="2" t="s">
        <v>1386</v>
      </c>
      <c r="N954" s="2" t="s">
        <v>2980</v>
      </c>
      <c r="O954" s="8"/>
      <c r="P954" s="2">
        <v>48</v>
      </c>
      <c r="Q954" s="12">
        <v>6.36</v>
      </c>
    </row>
    <row r="955" spans="1:17" hidden="1">
      <c r="A955" s="11" t="s">
        <v>2981</v>
      </c>
      <c r="B955" s="9" t="s">
        <v>495</v>
      </c>
      <c r="C955" s="9" t="s">
        <v>28</v>
      </c>
      <c r="D955" s="3" t="s">
        <v>31</v>
      </c>
      <c r="E955" s="9" t="s">
        <v>1389</v>
      </c>
      <c r="F955" s="9" t="s">
        <v>1384</v>
      </c>
      <c r="G955" s="3">
        <v>17.46</v>
      </c>
      <c r="H955" s="3">
        <v>17.39</v>
      </c>
      <c r="I955" s="3">
        <v>0.1021</v>
      </c>
      <c r="J955" s="3">
        <v>0.50729999999999997</v>
      </c>
      <c r="K955" s="3" t="s">
        <v>1376</v>
      </c>
      <c r="L955" s="3">
        <v>813</v>
      </c>
      <c r="M955" s="3" t="s">
        <v>1386</v>
      </c>
      <c r="N955" s="3" t="s">
        <v>831</v>
      </c>
      <c r="O955" s="9"/>
      <c r="P955" s="3">
        <v>48</v>
      </c>
      <c r="Q955" s="13">
        <v>15.79</v>
      </c>
    </row>
    <row r="956" spans="1:17" hidden="1">
      <c r="A956" s="10" t="s">
        <v>2982</v>
      </c>
      <c r="B956" s="8" t="s">
        <v>1049</v>
      </c>
      <c r="C956" s="8" t="s">
        <v>35</v>
      </c>
      <c r="D956" s="2" t="s">
        <v>1360</v>
      </c>
      <c r="E956" s="8" t="s">
        <v>1374</v>
      </c>
      <c r="F956" s="8" t="s">
        <v>1384</v>
      </c>
      <c r="G956" s="2">
        <v>63.7</v>
      </c>
      <c r="H956" s="2">
        <v>9.23</v>
      </c>
      <c r="I956" s="2">
        <v>1.0565</v>
      </c>
      <c r="J956" s="2">
        <v>0.58260000000000001</v>
      </c>
      <c r="K956" s="2" t="s">
        <v>1358</v>
      </c>
      <c r="L956" s="2">
        <v>886</v>
      </c>
      <c r="M956" s="2" t="s">
        <v>1381</v>
      </c>
      <c r="N956" s="2" t="s">
        <v>2443</v>
      </c>
      <c r="O956" s="8"/>
      <c r="P956" s="2">
        <v>240</v>
      </c>
      <c r="Q956" s="12">
        <v>39.799999999999997</v>
      </c>
    </row>
    <row r="957" spans="1:17" hidden="1">
      <c r="A957" s="11" t="s">
        <v>2983</v>
      </c>
      <c r="B957" s="9" t="s">
        <v>541</v>
      </c>
      <c r="C957" s="9" t="s">
        <v>38</v>
      </c>
      <c r="D957" s="3" t="s">
        <v>31</v>
      </c>
      <c r="E957" s="9" t="s">
        <v>1389</v>
      </c>
      <c r="F957" s="9" t="s">
        <v>1384</v>
      </c>
      <c r="G957" s="3">
        <v>58.86</v>
      </c>
      <c r="H957" s="3">
        <v>14.99</v>
      </c>
      <c r="I957" s="3">
        <v>0.6</v>
      </c>
      <c r="J957" s="3">
        <v>1.1355</v>
      </c>
      <c r="K957" s="3" t="s">
        <v>1385</v>
      </c>
      <c r="L957" s="3">
        <v>604</v>
      </c>
      <c r="M957" s="3" t="s">
        <v>1377</v>
      </c>
      <c r="N957" s="3" t="s">
        <v>1487</v>
      </c>
      <c r="O957" s="9" t="s">
        <v>2691</v>
      </c>
      <c r="P957" s="3">
        <v>84</v>
      </c>
      <c r="Q957" s="13">
        <v>0</v>
      </c>
    </row>
    <row r="958" spans="1:17">
      <c r="A958" s="10" t="s">
        <v>2984</v>
      </c>
      <c r="B958" s="8" t="s">
        <v>204</v>
      </c>
      <c r="C958" s="8" t="s">
        <v>35</v>
      </c>
      <c r="D958" s="2" t="s">
        <v>10</v>
      </c>
      <c r="E958" s="8" t="s">
        <v>1380</v>
      </c>
      <c r="F958" s="8" t="s">
        <v>1375</v>
      </c>
      <c r="G958" s="2">
        <v>91.71</v>
      </c>
      <c r="H958" s="2">
        <v>14.5</v>
      </c>
      <c r="I958" s="2">
        <v>0.95830000000000004</v>
      </c>
      <c r="J958" s="2">
        <v>4.4249999999999998</v>
      </c>
      <c r="K958" s="2" t="s">
        <v>1412</v>
      </c>
      <c r="L958" s="2">
        <v>765</v>
      </c>
      <c r="M958" s="2" t="s">
        <v>1377</v>
      </c>
      <c r="N958" s="2" t="s">
        <v>1951</v>
      </c>
      <c r="O958" s="8" t="s">
        <v>2205</v>
      </c>
      <c r="P958" s="2">
        <v>24</v>
      </c>
      <c r="Q958" s="12">
        <v>30.16</v>
      </c>
    </row>
    <row r="959" spans="1:17" hidden="1">
      <c r="A959" s="11" t="s">
        <v>2985</v>
      </c>
      <c r="B959" s="9" t="s">
        <v>389</v>
      </c>
      <c r="C959" s="9" t="s">
        <v>28</v>
      </c>
      <c r="D959" s="3" t="s">
        <v>1360</v>
      </c>
      <c r="E959" s="9" t="s">
        <v>1408</v>
      </c>
      <c r="F959" s="9" t="s">
        <v>1375</v>
      </c>
      <c r="G959" s="3">
        <v>87.51</v>
      </c>
      <c r="H959" s="3">
        <v>16.88</v>
      </c>
      <c r="I959" s="3">
        <v>0.82579999999999998</v>
      </c>
      <c r="J959" s="3">
        <v>1.3392999999999999</v>
      </c>
      <c r="K959" s="3" t="s">
        <v>1385</v>
      </c>
      <c r="L959" s="3">
        <v>584</v>
      </c>
      <c r="M959" s="3" t="s">
        <v>1426</v>
      </c>
      <c r="N959" s="3" t="s">
        <v>2404</v>
      </c>
      <c r="O959" s="9"/>
      <c r="P959" s="3">
        <v>180</v>
      </c>
      <c r="Q959" s="13">
        <v>0</v>
      </c>
    </row>
    <row r="960" spans="1:17" hidden="1">
      <c r="A960" s="10" t="s">
        <v>2986</v>
      </c>
      <c r="B960" s="8" t="s">
        <v>723</v>
      </c>
      <c r="C960" s="8" t="s">
        <v>20</v>
      </c>
      <c r="D960" s="2" t="s">
        <v>31</v>
      </c>
      <c r="E960" s="8" t="s">
        <v>1408</v>
      </c>
      <c r="F960" s="8" t="s">
        <v>1390</v>
      </c>
      <c r="G960" s="2">
        <v>21.11</v>
      </c>
      <c r="H960" s="2">
        <v>12.87</v>
      </c>
      <c r="I960" s="2">
        <v>0.2747</v>
      </c>
      <c r="J960" s="2">
        <v>0.56499999999999995</v>
      </c>
      <c r="K960" s="2" t="s">
        <v>1395</v>
      </c>
      <c r="L960" s="2">
        <v>672</v>
      </c>
      <c r="M960" s="2" t="s">
        <v>1396</v>
      </c>
      <c r="N960" s="2" t="s">
        <v>1441</v>
      </c>
      <c r="O960" s="8" t="s">
        <v>2987</v>
      </c>
      <c r="P960" s="2">
        <v>48</v>
      </c>
      <c r="Q960" s="12">
        <v>9.67</v>
      </c>
    </row>
    <row r="961" spans="1:17" hidden="1">
      <c r="A961" s="11" t="s">
        <v>2988</v>
      </c>
      <c r="B961" s="9" t="s">
        <v>369</v>
      </c>
      <c r="C961" s="9" t="s">
        <v>20</v>
      </c>
      <c r="D961" s="3" t="s">
        <v>23</v>
      </c>
      <c r="E961" s="9" t="s">
        <v>1411</v>
      </c>
      <c r="F961" s="9" t="s">
        <v>1384</v>
      </c>
      <c r="G961" s="3">
        <v>43.29</v>
      </c>
      <c r="H961" s="3">
        <v>12.72</v>
      </c>
      <c r="I961" s="3">
        <v>0.56379999999999997</v>
      </c>
      <c r="J961" s="3">
        <v>1.4528000000000001</v>
      </c>
      <c r="K961" s="3" t="s">
        <v>1358</v>
      </c>
      <c r="L961" s="3">
        <v>812</v>
      </c>
      <c r="M961" s="3" t="s">
        <v>1396</v>
      </c>
      <c r="N961" s="3" t="s">
        <v>1938</v>
      </c>
      <c r="O961" s="9" t="s">
        <v>2989</v>
      </c>
      <c r="P961" s="3">
        <v>36</v>
      </c>
      <c r="Q961" s="13">
        <v>10.73</v>
      </c>
    </row>
    <row r="962" spans="1:17" hidden="1">
      <c r="A962" s="10" t="s">
        <v>2990</v>
      </c>
      <c r="B962" s="8" t="s">
        <v>492</v>
      </c>
      <c r="C962" s="8" t="s">
        <v>38</v>
      </c>
      <c r="D962" s="2" t="s">
        <v>44</v>
      </c>
      <c r="E962" s="8" t="s">
        <v>1389</v>
      </c>
      <c r="F962" s="8" t="s">
        <v>1375</v>
      </c>
      <c r="G962" s="2">
        <v>68.739999999999995</v>
      </c>
      <c r="H962" s="2">
        <v>8.84</v>
      </c>
      <c r="I962" s="2">
        <v>1.0567</v>
      </c>
      <c r="J962" s="2">
        <v>0.86480000000000001</v>
      </c>
      <c r="K962" s="2" t="s">
        <v>1412</v>
      </c>
      <c r="L962" s="2">
        <v>622</v>
      </c>
      <c r="M962" s="2" t="s">
        <v>1381</v>
      </c>
      <c r="N962" s="2" t="s">
        <v>657</v>
      </c>
      <c r="O962" s="8"/>
      <c r="P962" s="2">
        <v>120</v>
      </c>
      <c r="Q962" s="12">
        <v>61.01</v>
      </c>
    </row>
    <row r="963" spans="1:17">
      <c r="A963" s="11" t="s">
        <v>2991</v>
      </c>
      <c r="B963" s="9" t="s">
        <v>1151</v>
      </c>
      <c r="C963" s="9" t="s">
        <v>38</v>
      </c>
      <c r="D963" s="3" t="s">
        <v>10</v>
      </c>
      <c r="E963" s="9" t="s">
        <v>1380</v>
      </c>
      <c r="F963" s="9" t="s">
        <v>1390</v>
      </c>
      <c r="G963" s="3">
        <v>56.89</v>
      </c>
      <c r="H963" s="3">
        <v>12.17</v>
      </c>
      <c r="I963" s="3">
        <v>0.69269999999999998</v>
      </c>
      <c r="J963" s="3">
        <v>1.2704</v>
      </c>
      <c r="K963" s="3" t="s">
        <v>1412</v>
      </c>
      <c r="L963" s="3">
        <v>857</v>
      </c>
      <c r="M963" s="3" t="s">
        <v>1377</v>
      </c>
      <c r="N963" s="3" t="s">
        <v>587</v>
      </c>
      <c r="O963" s="9" t="s">
        <v>2356</v>
      </c>
      <c r="P963" s="3">
        <v>60</v>
      </c>
      <c r="Q963" s="13">
        <v>41.24</v>
      </c>
    </row>
    <row r="964" spans="1:17" hidden="1">
      <c r="A964" s="10" t="s">
        <v>2992</v>
      </c>
      <c r="B964" s="8" t="s">
        <v>317</v>
      </c>
      <c r="C964" s="8" t="s">
        <v>41</v>
      </c>
      <c r="D964" s="2" t="s">
        <v>44</v>
      </c>
      <c r="E964" s="8" t="s">
        <v>1411</v>
      </c>
      <c r="F964" s="8" t="s">
        <v>1384</v>
      </c>
      <c r="G964" s="2">
        <v>98.71</v>
      </c>
      <c r="H964" s="2">
        <v>16.45</v>
      </c>
      <c r="I964" s="2">
        <v>0.69569999999999999</v>
      </c>
      <c r="J964" s="2">
        <v>2.4241000000000001</v>
      </c>
      <c r="K964" s="2" t="s">
        <v>1376</v>
      </c>
      <c r="L964" s="2">
        <v>665</v>
      </c>
      <c r="M964" s="2" t="s">
        <v>1381</v>
      </c>
      <c r="N964" s="2" t="s">
        <v>2873</v>
      </c>
      <c r="O964" s="8"/>
      <c r="P964" s="2">
        <v>60</v>
      </c>
      <c r="Q964" s="12">
        <v>31.85</v>
      </c>
    </row>
    <row r="965" spans="1:17">
      <c r="A965" s="11" t="s">
        <v>2993</v>
      </c>
      <c r="B965" s="9" t="s">
        <v>889</v>
      </c>
      <c r="C965" s="9" t="s">
        <v>41</v>
      </c>
      <c r="D965" s="3" t="s">
        <v>23</v>
      </c>
      <c r="E965" s="9" t="s">
        <v>1380</v>
      </c>
      <c r="F965" s="9" t="s">
        <v>1390</v>
      </c>
      <c r="G965" s="3">
        <v>4.66</v>
      </c>
      <c r="H965" s="3">
        <v>14.05</v>
      </c>
      <c r="I965" s="3">
        <v>4.7100000000000003E-2</v>
      </c>
      <c r="J965" s="3">
        <v>0.1275</v>
      </c>
      <c r="K965" s="3" t="s">
        <v>1358</v>
      </c>
      <c r="L965" s="3">
        <v>709</v>
      </c>
      <c r="M965" s="3" t="s">
        <v>1396</v>
      </c>
      <c r="N965" s="3" t="s">
        <v>2994</v>
      </c>
      <c r="O965" s="9" t="s">
        <v>2995</v>
      </c>
      <c r="P965" s="3">
        <v>48</v>
      </c>
      <c r="Q965" s="13">
        <v>1.39</v>
      </c>
    </row>
    <row r="966" spans="1:17" hidden="1">
      <c r="A966" s="10" t="s">
        <v>2996</v>
      </c>
      <c r="B966" s="8" t="s">
        <v>317</v>
      </c>
      <c r="C966" s="8" t="s">
        <v>12</v>
      </c>
      <c r="D966" s="2" t="s">
        <v>10</v>
      </c>
      <c r="E966" s="8" t="s">
        <v>1411</v>
      </c>
      <c r="F966" s="8" t="s">
        <v>1390</v>
      </c>
      <c r="G966" s="2">
        <v>41.55</v>
      </c>
      <c r="H966" s="2">
        <v>17.45</v>
      </c>
      <c r="I966" s="2">
        <v>0.31380000000000002</v>
      </c>
      <c r="J966" s="2">
        <v>1.0427</v>
      </c>
      <c r="K966" s="2" t="s">
        <v>1376</v>
      </c>
      <c r="L966" s="2">
        <v>665</v>
      </c>
      <c r="M966" s="2" t="s">
        <v>1426</v>
      </c>
      <c r="N966" s="2" t="s">
        <v>1485</v>
      </c>
      <c r="O966" s="8"/>
      <c r="P966" s="2">
        <v>60</v>
      </c>
      <c r="Q966" s="12">
        <v>31.58</v>
      </c>
    </row>
    <row r="967" spans="1:17" hidden="1">
      <c r="A967" s="11" t="s">
        <v>2997</v>
      </c>
      <c r="B967" s="9" t="s">
        <v>1269</v>
      </c>
      <c r="C967" s="9" t="s">
        <v>41</v>
      </c>
      <c r="D967" s="3" t="s">
        <v>44</v>
      </c>
      <c r="E967" s="9" t="s">
        <v>1411</v>
      </c>
      <c r="F967" s="9" t="s">
        <v>1375</v>
      </c>
      <c r="G967" s="3">
        <v>44.37</v>
      </c>
      <c r="H967" s="3">
        <v>17.149999999999999</v>
      </c>
      <c r="I967" s="3">
        <v>0.7702</v>
      </c>
      <c r="J967" s="3">
        <v>0.68759999999999999</v>
      </c>
      <c r="K967" s="3" t="s">
        <v>1412</v>
      </c>
      <c r="L967" s="3">
        <v>845</v>
      </c>
      <c r="M967" s="3" t="s">
        <v>1381</v>
      </c>
      <c r="N967" s="3" t="s">
        <v>2998</v>
      </c>
      <c r="O967" s="9"/>
      <c r="P967" s="3">
        <v>180</v>
      </c>
      <c r="Q967" s="13">
        <v>32.880000000000003</v>
      </c>
    </row>
    <row r="968" spans="1:17" hidden="1">
      <c r="A968" s="10" t="s">
        <v>2999</v>
      </c>
      <c r="B968" s="8" t="s">
        <v>240</v>
      </c>
      <c r="C968" s="8" t="s">
        <v>41</v>
      </c>
      <c r="D968" s="2" t="s">
        <v>10</v>
      </c>
      <c r="E968" s="8" t="s">
        <v>1389</v>
      </c>
      <c r="F968" s="8" t="s">
        <v>1384</v>
      </c>
      <c r="G968" s="2">
        <v>8.07</v>
      </c>
      <c r="H968" s="2">
        <v>12.59</v>
      </c>
      <c r="I968" s="2">
        <v>0.1056</v>
      </c>
      <c r="J968" s="2">
        <v>0.3821</v>
      </c>
      <c r="K968" s="2" t="s">
        <v>1395</v>
      </c>
      <c r="L968" s="2">
        <v>644</v>
      </c>
      <c r="M968" s="2" t="s">
        <v>1426</v>
      </c>
      <c r="N968" s="2" t="s">
        <v>2060</v>
      </c>
      <c r="O968" s="8"/>
      <c r="P968" s="2">
        <v>24</v>
      </c>
      <c r="Q968" s="12">
        <v>4.51</v>
      </c>
    </row>
    <row r="969" spans="1:17">
      <c r="A969" s="11" t="s">
        <v>3000</v>
      </c>
      <c r="B969" s="9" t="s">
        <v>714</v>
      </c>
      <c r="C969" s="9" t="s">
        <v>12</v>
      </c>
      <c r="D969" s="3" t="s">
        <v>44</v>
      </c>
      <c r="E969" s="9" t="s">
        <v>1380</v>
      </c>
      <c r="F969" s="9" t="s">
        <v>1375</v>
      </c>
      <c r="G969" s="3">
        <v>75.31</v>
      </c>
      <c r="H969" s="3">
        <v>17.57</v>
      </c>
      <c r="I969" s="3">
        <v>0.67330000000000001</v>
      </c>
      <c r="J969" s="3">
        <v>1.5639000000000001</v>
      </c>
      <c r="K969" s="3" t="s">
        <v>1385</v>
      </c>
      <c r="L969" s="3">
        <v>738</v>
      </c>
      <c r="M969" s="3" t="s">
        <v>1426</v>
      </c>
      <c r="N969" s="3" t="s">
        <v>1433</v>
      </c>
      <c r="O969" s="9"/>
      <c r="P969" s="3">
        <v>84</v>
      </c>
      <c r="Q969" s="13">
        <v>0</v>
      </c>
    </row>
    <row r="970" spans="1:17" hidden="1">
      <c r="A970" s="10" t="s">
        <v>3001</v>
      </c>
      <c r="B970" s="8" t="s">
        <v>312</v>
      </c>
      <c r="C970" s="8" t="s">
        <v>38</v>
      </c>
      <c r="D970" s="2" t="s">
        <v>44</v>
      </c>
      <c r="E970" s="8" t="s">
        <v>1411</v>
      </c>
      <c r="F970" s="8" t="s">
        <v>1384</v>
      </c>
      <c r="G970" s="2">
        <v>9.2200000000000006</v>
      </c>
      <c r="H970" s="2">
        <v>14.52</v>
      </c>
      <c r="I970" s="2">
        <v>7.51E-2</v>
      </c>
      <c r="J970" s="2">
        <v>0.1182</v>
      </c>
      <c r="K970" s="2" t="s">
        <v>1412</v>
      </c>
      <c r="L970" s="2">
        <v>772</v>
      </c>
      <c r="M970" s="2" t="s">
        <v>1403</v>
      </c>
      <c r="N970" s="2" t="s">
        <v>1239</v>
      </c>
      <c r="O970" s="8" t="s">
        <v>848</v>
      </c>
      <c r="P970" s="2">
        <v>240</v>
      </c>
      <c r="Q970" s="12">
        <v>1.56</v>
      </c>
    </row>
    <row r="971" spans="1:17" hidden="1">
      <c r="A971" s="11" t="s">
        <v>3002</v>
      </c>
      <c r="B971" s="9" t="s">
        <v>764</v>
      </c>
      <c r="C971" s="9" t="s">
        <v>38</v>
      </c>
      <c r="D971" s="3" t="s">
        <v>10</v>
      </c>
      <c r="E971" s="9" t="s">
        <v>1408</v>
      </c>
      <c r="F971" s="9" t="s">
        <v>1375</v>
      </c>
      <c r="G971" s="3">
        <v>58.07</v>
      </c>
      <c r="H971" s="3">
        <v>7.75</v>
      </c>
      <c r="I971" s="3">
        <v>0.98280000000000001</v>
      </c>
      <c r="J971" s="3">
        <v>1.8129999999999999</v>
      </c>
      <c r="K971" s="3" t="s">
        <v>1385</v>
      </c>
      <c r="L971" s="3">
        <v>710</v>
      </c>
      <c r="M971" s="3" t="s">
        <v>1377</v>
      </c>
      <c r="N971" s="3" t="s">
        <v>3003</v>
      </c>
      <c r="O971" s="9" t="s">
        <v>2163</v>
      </c>
      <c r="P971" s="3">
        <v>36</v>
      </c>
      <c r="Q971" s="13">
        <v>0</v>
      </c>
    </row>
    <row r="972" spans="1:17" hidden="1">
      <c r="A972" s="10" t="s">
        <v>3004</v>
      </c>
      <c r="B972" s="8" t="s">
        <v>854</v>
      </c>
      <c r="C972" s="8" t="s">
        <v>32</v>
      </c>
      <c r="D972" s="2" t="s">
        <v>44</v>
      </c>
      <c r="E972" s="8" t="s">
        <v>1411</v>
      </c>
      <c r="F972" s="8" t="s">
        <v>1384</v>
      </c>
      <c r="G972" s="2">
        <v>22.88</v>
      </c>
      <c r="H972" s="2">
        <v>8.48</v>
      </c>
      <c r="I972" s="2">
        <v>0.39889999999999998</v>
      </c>
      <c r="J972" s="2">
        <v>0.36209999999999998</v>
      </c>
      <c r="K972" s="2"/>
      <c r="L972" s="2">
        <v>613</v>
      </c>
      <c r="M972" s="2" t="s">
        <v>1403</v>
      </c>
      <c r="N972" s="2" t="s">
        <v>2506</v>
      </c>
      <c r="O972" s="8" t="s">
        <v>1040</v>
      </c>
      <c r="P972" s="2">
        <v>84</v>
      </c>
      <c r="Q972" s="12">
        <v>16.329999999999998</v>
      </c>
    </row>
    <row r="973" spans="1:17" hidden="1">
      <c r="A973" s="11" t="s">
        <v>3005</v>
      </c>
      <c r="B973" s="9" t="s">
        <v>1192</v>
      </c>
      <c r="C973" s="9" t="s">
        <v>28</v>
      </c>
      <c r="D973" s="3" t="s">
        <v>1360</v>
      </c>
      <c r="E973" s="9" t="s">
        <v>1389</v>
      </c>
      <c r="F973" s="9" t="s">
        <v>1390</v>
      </c>
      <c r="G973" s="3">
        <v>40.06</v>
      </c>
      <c r="H973" s="3">
        <v>8.84</v>
      </c>
      <c r="I973" s="3">
        <v>0.54620000000000002</v>
      </c>
      <c r="J973" s="3">
        <v>1.8271999999999999</v>
      </c>
      <c r="K973" s="3" t="s">
        <v>1385</v>
      </c>
      <c r="L973" s="3">
        <v>821</v>
      </c>
      <c r="M973" s="3" t="s">
        <v>1386</v>
      </c>
      <c r="N973" s="3" t="s">
        <v>1473</v>
      </c>
      <c r="O973" s="9"/>
      <c r="P973" s="3">
        <v>24</v>
      </c>
      <c r="Q973" s="13">
        <v>0</v>
      </c>
    </row>
    <row r="974" spans="1:17" hidden="1">
      <c r="A974" s="10" t="s">
        <v>3006</v>
      </c>
      <c r="B974" s="8" t="s">
        <v>740</v>
      </c>
      <c r="C974" s="8" t="s">
        <v>24</v>
      </c>
      <c r="D974" s="2" t="s">
        <v>1360</v>
      </c>
      <c r="E974" s="8" t="s">
        <v>1374</v>
      </c>
      <c r="F974" s="8" t="s">
        <v>1375</v>
      </c>
      <c r="G974" s="2">
        <v>35.61</v>
      </c>
      <c r="H974" s="2">
        <v>12.19</v>
      </c>
      <c r="I974" s="2">
        <v>0.48459999999999998</v>
      </c>
      <c r="J974" s="2">
        <v>0.39679999999999999</v>
      </c>
      <c r="K974" s="2" t="s">
        <v>1412</v>
      </c>
      <c r="L974" s="2">
        <v>840</v>
      </c>
      <c r="M974" s="2" t="s">
        <v>1403</v>
      </c>
      <c r="N974" s="2" t="s">
        <v>3007</v>
      </c>
      <c r="O974" s="8" t="s">
        <v>1936</v>
      </c>
      <c r="P974" s="2">
        <v>240</v>
      </c>
      <c r="Q974" s="12">
        <v>18.760000000000002</v>
      </c>
    </row>
    <row r="975" spans="1:17" hidden="1">
      <c r="A975" s="11" t="s">
        <v>3008</v>
      </c>
      <c r="B975" s="9" t="s">
        <v>169</v>
      </c>
      <c r="C975" s="9" t="s">
        <v>16</v>
      </c>
      <c r="D975" s="3" t="s">
        <v>31</v>
      </c>
      <c r="E975" s="9" t="s">
        <v>1389</v>
      </c>
      <c r="F975" s="9" t="s">
        <v>1390</v>
      </c>
      <c r="G975" s="3">
        <v>46.64</v>
      </c>
      <c r="H975" s="3">
        <v>17.46</v>
      </c>
      <c r="I975" s="3">
        <v>0.88570000000000004</v>
      </c>
      <c r="J975" s="3">
        <v>0.70050000000000001</v>
      </c>
      <c r="K975" s="3" t="s">
        <v>1376</v>
      </c>
      <c r="L975" s="3">
        <v>833</v>
      </c>
      <c r="M975" s="3" t="s">
        <v>1386</v>
      </c>
      <c r="N975" s="3" t="s">
        <v>726</v>
      </c>
      <c r="O975" s="9"/>
      <c r="P975" s="3">
        <v>240</v>
      </c>
      <c r="Q975" s="13">
        <v>34.700000000000003</v>
      </c>
    </row>
    <row r="976" spans="1:17" hidden="1">
      <c r="A976" s="10" t="s">
        <v>3009</v>
      </c>
      <c r="B976" s="8" t="s">
        <v>394</v>
      </c>
      <c r="C976" s="8" t="s">
        <v>28</v>
      </c>
      <c r="D976" s="2" t="s">
        <v>23</v>
      </c>
      <c r="E976" s="8" t="s">
        <v>1374</v>
      </c>
      <c r="F976" s="8" t="s">
        <v>1390</v>
      </c>
      <c r="G976" s="2">
        <v>40.69</v>
      </c>
      <c r="H976" s="2">
        <v>11.39</v>
      </c>
      <c r="I976" s="2">
        <v>0.69079999999999997</v>
      </c>
      <c r="J976" s="2">
        <v>3.6036999999999999</v>
      </c>
      <c r="K976" s="2" t="s">
        <v>1385</v>
      </c>
      <c r="L976" s="2">
        <v>883</v>
      </c>
      <c r="M976" s="2" t="s">
        <v>1381</v>
      </c>
      <c r="N976" s="2" t="s">
        <v>1975</v>
      </c>
      <c r="O976" s="8"/>
      <c r="P976" s="2">
        <v>12</v>
      </c>
      <c r="Q976" s="12">
        <v>0</v>
      </c>
    </row>
    <row r="977" spans="1:17" hidden="1">
      <c r="A977" s="11" t="s">
        <v>3010</v>
      </c>
      <c r="B977" s="9" t="s">
        <v>1085</v>
      </c>
      <c r="C977" s="9" t="s">
        <v>32</v>
      </c>
      <c r="D977" s="3" t="s">
        <v>10</v>
      </c>
      <c r="E977" s="9" t="s">
        <v>1408</v>
      </c>
      <c r="F977" s="9" t="s">
        <v>1390</v>
      </c>
      <c r="G977" s="3">
        <v>95.61</v>
      </c>
      <c r="H977" s="3">
        <v>10.210000000000001</v>
      </c>
      <c r="I977" s="3">
        <v>1.4112</v>
      </c>
      <c r="J977" s="3">
        <v>1.2746</v>
      </c>
      <c r="K977" s="3" t="s">
        <v>1376</v>
      </c>
      <c r="L977" s="3">
        <v>624</v>
      </c>
      <c r="M977" s="3" t="s">
        <v>1386</v>
      </c>
      <c r="N977" s="3" t="s">
        <v>357</v>
      </c>
      <c r="O977" s="9"/>
      <c r="P977" s="3">
        <v>120</v>
      </c>
      <c r="Q977" s="13">
        <v>55.73</v>
      </c>
    </row>
    <row r="978" spans="1:17" hidden="1">
      <c r="A978" s="10" t="s">
        <v>3011</v>
      </c>
      <c r="B978" s="8" t="s">
        <v>248</v>
      </c>
      <c r="C978" s="8" t="s">
        <v>12</v>
      </c>
      <c r="D978" s="2" t="s">
        <v>44</v>
      </c>
      <c r="E978" s="8" t="s">
        <v>1408</v>
      </c>
      <c r="F978" s="8" t="s">
        <v>1384</v>
      </c>
      <c r="G978" s="2">
        <v>39.9</v>
      </c>
      <c r="H978" s="2">
        <v>7.97</v>
      </c>
      <c r="I978" s="2">
        <v>0.2797</v>
      </c>
      <c r="J978" s="2">
        <v>0.33300000000000002</v>
      </c>
      <c r="K978" s="2" t="s">
        <v>1395</v>
      </c>
      <c r="L978" s="2">
        <v>672</v>
      </c>
      <c r="M978" s="2" t="s">
        <v>1377</v>
      </c>
      <c r="N978" s="2" t="s">
        <v>2412</v>
      </c>
      <c r="O978" s="8" t="s">
        <v>357</v>
      </c>
      <c r="P978" s="2">
        <v>240</v>
      </c>
      <c r="Q978" s="12">
        <v>19.489999999999998</v>
      </c>
    </row>
    <row r="979" spans="1:17">
      <c r="A979" s="11" t="s">
        <v>3012</v>
      </c>
      <c r="B979" s="9" t="s">
        <v>672</v>
      </c>
      <c r="C979" s="9" t="s">
        <v>32</v>
      </c>
      <c r="D979" s="3" t="s">
        <v>44</v>
      </c>
      <c r="E979" s="9" t="s">
        <v>1380</v>
      </c>
      <c r="F979" s="9" t="s">
        <v>1375</v>
      </c>
      <c r="G979" s="3">
        <v>91.5</v>
      </c>
      <c r="H979" s="3">
        <v>13.23</v>
      </c>
      <c r="I979" s="3">
        <v>0.97589999999999999</v>
      </c>
      <c r="J979" s="3">
        <v>2.0926999999999998</v>
      </c>
      <c r="K979" s="3" t="s">
        <v>1412</v>
      </c>
      <c r="L979" s="3">
        <v>730</v>
      </c>
      <c r="M979" s="3" t="s">
        <v>1396</v>
      </c>
      <c r="N979" s="3" t="s">
        <v>2347</v>
      </c>
      <c r="O979" s="9" t="s">
        <v>1897</v>
      </c>
      <c r="P979" s="3">
        <v>60</v>
      </c>
      <c r="Q979" s="13">
        <v>11.87</v>
      </c>
    </row>
    <row r="980" spans="1:17" hidden="1">
      <c r="A980" s="10" t="s">
        <v>3013</v>
      </c>
      <c r="B980" s="8" t="s">
        <v>725</v>
      </c>
      <c r="C980" s="8" t="s">
        <v>28</v>
      </c>
      <c r="D980" s="2" t="s">
        <v>1360</v>
      </c>
      <c r="E980" s="8" t="s">
        <v>1408</v>
      </c>
      <c r="F980" s="8" t="s">
        <v>1390</v>
      </c>
      <c r="G980" s="2">
        <v>87.35</v>
      </c>
      <c r="H980" s="2">
        <v>10.8</v>
      </c>
      <c r="I980" s="2">
        <v>1.5219</v>
      </c>
      <c r="J980" s="2">
        <v>7.7119999999999997</v>
      </c>
      <c r="K980" s="2" t="s">
        <v>1412</v>
      </c>
      <c r="L980" s="2">
        <v>841</v>
      </c>
      <c r="M980" s="2" t="s">
        <v>1396</v>
      </c>
      <c r="N980" s="2" t="s">
        <v>213</v>
      </c>
      <c r="O980" s="8" t="s">
        <v>2375</v>
      </c>
      <c r="P980" s="2">
        <v>12</v>
      </c>
      <c r="Q980" s="12">
        <v>58.43</v>
      </c>
    </row>
    <row r="981" spans="1:17" hidden="1">
      <c r="A981" s="11" t="s">
        <v>3014</v>
      </c>
      <c r="B981" s="9" t="s">
        <v>389</v>
      </c>
      <c r="C981" s="9" t="s">
        <v>7</v>
      </c>
      <c r="D981" s="3" t="s">
        <v>31</v>
      </c>
      <c r="E981" s="9" t="s">
        <v>1389</v>
      </c>
      <c r="F981" s="9" t="s">
        <v>1375</v>
      </c>
      <c r="G981" s="3">
        <v>42.55</v>
      </c>
      <c r="H981" s="3">
        <v>17.77</v>
      </c>
      <c r="I981" s="3">
        <v>0.53769999999999996</v>
      </c>
      <c r="J981" s="3">
        <v>2.1194999999999999</v>
      </c>
      <c r="K981" s="3" t="s">
        <v>1412</v>
      </c>
      <c r="L981" s="3">
        <v>584</v>
      </c>
      <c r="M981" s="3" t="s">
        <v>1381</v>
      </c>
      <c r="N981" s="3" t="s">
        <v>2221</v>
      </c>
      <c r="O981" s="9"/>
      <c r="P981" s="3">
        <v>24</v>
      </c>
      <c r="Q981" s="13">
        <v>28.72</v>
      </c>
    </row>
    <row r="982" spans="1:17" hidden="1">
      <c r="A982" s="10" t="s">
        <v>3015</v>
      </c>
      <c r="B982" s="8" t="s">
        <v>878</v>
      </c>
      <c r="C982" s="8" t="s">
        <v>20</v>
      </c>
      <c r="D982" s="2" t="s">
        <v>23</v>
      </c>
      <c r="E982" s="8" t="s">
        <v>1408</v>
      </c>
      <c r="F982" s="8" t="s">
        <v>1384</v>
      </c>
      <c r="G982" s="2">
        <v>92.73</v>
      </c>
      <c r="H982" s="2">
        <v>13.83</v>
      </c>
      <c r="I982" s="2">
        <v>0.52610000000000001</v>
      </c>
      <c r="J982" s="2">
        <v>1.2243999999999999</v>
      </c>
      <c r="K982" s="2" t="s">
        <v>1376</v>
      </c>
      <c r="L982" s="2">
        <v>898</v>
      </c>
      <c r="M982" s="2" t="s">
        <v>1426</v>
      </c>
      <c r="N982" s="2" t="s">
        <v>872</v>
      </c>
      <c r="O982" s="8"/>
      <c r="P982" s="2">
        <v>180</v>
      </c>
      <c r="Q982" s="12">
        <v>54.17</v>
      </c>
    </row>
    <row r="983" spans="1:17" hidden="1">
      <c r="A983" s="11" t="s">
        <v>3016</v>
      </c>
      <c r="B983" s="9" t="s">
        <v>1215</v>
      </c>
      <c r="C983" s="9" t="s">
        <v>24</v>
      </c>
      <c r="D983" s="3" t="s">
        <v>23</v>
      </c>
      <c r="E983" s="9" t="s">
        <v>1411</v>
      </c>
      <c r="F983" s="9" t="s">
        <v>1375</v>
      </c>
      <c r="G983" s="3">
        <v>76.760000000000005</v>
      </c>
      <c r="H983" s="3">
        <v>15.8</v>
      </c>
      <c r="I983" s="3">
        <v>0.78749999999999998</v>
      </c>
      <c r="J983" s="3">
        <v>2.1675</v>
      </c>
      <c r="K983" s="3" t="s">
        <v>1412</v>
      </c>
      <c r="L983" s="3">
        <v>814</v>
      </c>
      <c r="M983" s="3" t="s">
        <v>1403</v>
      </c>
      <c r="N983" s="3" t="s">
        <v>512</v>
      </c>
      <c r="O983" s="9" t="s">
        <v>3017</v>
      </c>
      <c r="P983" s="3">
        <v>48</v>
      </c>
      <c r="Q983" s="13">
        <v>62.86</v>
      </c>
    </row>
    <row r="984" spans="1:17" hidden="1">
      <c r="A984" s="10" t="s">
        <v>3018</v>
      </c>
      <c r="B984" s="8" t="s">
        <v>364</v>
      </c>
      <c r="C984" s="8" t="s">
        <v>7</v>
      </c>
      <c r="D984" s="2" t="s">
        <v>44</v>
      </c>
      <c r="E984" s="8" t="s">
        <v>1411</v>
      </c>
      <c r="F984" s="8" t="s">
        <v>1390</v>
      </c>
      <c r="G984" s="2">
        <v>98.53</v>
      </c>
      <c r="H984" s="2">
        <v>15.83</v>
      </c>
      <c r="I984" s="2">
        <v>1.7329000000000001</v>
      </c>
      <c r="J984" s="2">
        <v>2.3872</v>
      </c>
      <c r="K984" s="2" t="s">
        <v>1385</v>
      </c>
      <c r="L984" s="2">
        <v>565</v>
      </c>
      <c r="M984" s="2" t="s">
        <v>1386</v>
      </c>
      <c r="N984" s="2" t="s">
        <v>2680</v>
      </c>
      <c r="O984" s="8"/>
      <c r="P984" s="2">
        <v>60</v>
      </c>
      <c r="Q984" s="12">
        <v>0</v>
      </c>
    </row>
    <row r="985" spans="1:17" hidden="1">
      <c r="A985" s="11" t="s">
        <v>3019</v>
      </c>
      <c r="B985" s="9" t="s">
        <v>1096</v>
      </c>
      <c r="C985" s="9" t="s">
        <v>38</v>
      </c>
      <c r="D985" s="3" t="s">
        <v>10</v>
      </c>
      <c r="E985" s="9" t="s">
        <v>1411</v>
      </c>
      <c r="F985" s="9" t="s">
        <v>1375</v>
      </c>
      <c r="G985" s="3">
        <v>21.35</v>
      </c>
      <c r="H985" s="3">
        <v>14.67</v>
      </c>
      <c r="I985" s="3">
        <v>0.2218</v>
      </c>
      <c r="J985" s="3">
        <v>0.27589999999999998</v>
      </c>
      <c r="K985" s="3" t="s">
        <v>1395</v>
      </c>
      <c r="L985" s="3">
        <v>855</v>
      </c>
      <c r="M985" s="3" t="s">
        <v>1381</v>
      </c>
      <c r="N985" s="3" t="s">
        <v>2420</v>
      </c>
      <c r="O985" s="9"/>
      <c r="P985" s="3">
        <v>240</v>
      </c>
      <c r="Q985" s="13">
        <v>6.03</v>
      </c>
    </row>
    <row r="986" spans="1:17" hidden="1">
      <c r="A986" s="10" t="s">
        <v>3020</v>
      </c>
      <c r="B986" s="8" t="s">
        <v>87</v>
      </c>
      <c r="C986" s="8" t="s">
        <v>24</v>
      </c>
      <c r="D986" s="2" t="s">
        <v>10</v>
      </c>
      <c r="E986" s="8" t="s">
        <v>1389</v>
      </c>
      <c r="F986" s="8" t="s">
        <v>1390</v>
      </c>
      <c r="G986" s="2">
        <v>1.83</v>
      </c>
      <c r="H986" s="2"/>
      <c r="I986" s="2">
        <v>3.4200000000000001E-2</v>
      </c>
      <c r="J986" s="2"/>
      <c r="K986" s="2" t="s">
        <v>1395</v>
      </c>
      <c r="L986" s="2">
        <v>861</v>
      </c>
      <c r="M986" s="2" t="s">
        <v>1403</v>
      </c>
      <c r="N986" s="2" t="s">
        <v>2397</v>
      </c>
      <c r="O986" s="8" t="s">
        <v>2854</v>
      </c>
      <c r="P986" s="2">
        <v>84</v>
      </c>
      <c r="Q986" s="12">
        <v>0.47</v>
      </c>
    </row>
    <row r="987" spans="1:17" hidden="1">
      <c r="A987" s="11" t="s">
        <v>3021</v>
      </c>
      <c r="B987" s="9" t="s">
        <v>461</v>
      </c>
      <c r="C987" s="9" t="s">
        <v>16</v>
      </c>
      <c r="D987" s="3" t="s">
        <v>10</v>
      </c>
      <c r="E987" s="9" t="s">
        <v>1408</v>
      </c>
      <c r="F987" s="9" t="s">
        <v>1384</v>
      </c>
      <c r="G987" s="3">
        <v>65.87</v>
      </c>
      <c r="H987" s="3">
        <v>17.07</v>
      </c>
      <c r="I987" s="3">
        <v>1.2131000000000001</v>
      </c>
      <c r="J987" s="3">
        <v>6.0098000000000003</v>
      </c>
      <c r="K987" s="3" t="s">
        <v>1412</v>
      </c>
      <c r="L987" s="3">
        <v>608</v>
      </c>
      <c r="M987" s="3" t="s">
        <v>1377</v>
      </c>
      <c r="N987" s="3" t="s">
        <v>2352</v>
      </c>
      <c r="O987" s="9" t="s">
        <v>3022</v>
      </c>
      <c r="P987" s="3">
        <v>12</v>
      </c>
      <c r="Q987" s="13">
        <v>7</v>
      </c>
    </row>
    <row r="988" spans="1:17" hidden="1">
      <c r="A988" s="10" t="s">
        <v>3023</v>
      </c>
      <c r="B988" s="8" t="s">
        <v>159</v>
      </c>
      <c r="C988" s="8" t="s">
        <v>35</v>
      </c>
      <c r="D988" s="2" t="s">
        <v>23</v>
      </c>
      <c r="E988" s="8" t="s">
        <v>1374</v>
      </c>
      <c r="F988" s="8" t="s">
        <v>1375</v>
      </c>
      <c r="G988" s="2">
        <v>10.87</v>
      </c>
      <c r="H988" s="2">
        <v>10.48</v>
      </c>
      <c r="I988" s="2">
        <v>0.217</v>
      </c>
      <c r="J988" s="2">
        <v>0.2782</v>
      </c>
      <c r="K988" s="2" t="s">
        <v>1358</v>
      </c>
      <c r="L988" s="2">
        <v>564</v>
      </c>
      <c r="M988" s="2" t="s">
        <v>1381</v>
      </c>
      <c r="N988" s="2" t="s">
        <v>760</v>
      </c>
      <c r="O988" s="8"/>
      <c r="P988" s="2">
        <v>48</v>
      </c>
      <c r="Q988" s="12">
        <v>1.64</v>
      </c>
    </row>
    <row r="989" spans="1:17" hidden="1">
      <c r="A989" s="11" t="s">
        <v>3024</v>
      </c>
      <c r="B989" s="9" t="s">
        <v>223</v>
      </c>
      <c r="C989" s="9" t="s">
        <v>16</v>
      </c>
      <c r="D989" s="3" t="s">
        <v>1360</v>
      </c>
      <c r="E989" s="9" t="s">
        <v>1408</v>
      </c>
      <c r="F989" s="9" t="s">
        <v>1390</v>
      </c>
      <c r="G989" s="3">
        <v>95.26</v>
      </c>
      <c r="H989" s="3">
        <v>15.53</v>
      </c>
      <c r="I989" s="3">
        <v>1.2737000000000001</v>
      </c>
      <c r="J989" s="3">
        <v>3.327</v>
      </c>
      <c r="K989" s="3" t="s">
        <v>1376</v>
      </c>
      <c r="L989" s="3">
        <v>722</v>
      </c>
      <c r="M989" s="3" t="s">
        <v>1426</v>
      </c>
      <c r="N989" s="3" t="s">
        <v>1659</v>
      </c>
      <c r="O989" s="9"/>
      <c r="P989" s="3">
        <v>36</v>
      </c>
      <c r="Q989" s="13">
        <v>26.1</v>
      </c>
    </row>
    <row r="990" spans="1:17" hidden="1">
      <c r="A990" s="10" t="s">
        <v>3025</v>
      </c>
      <c r="B990" s="8" t="s">
        <v>769</v>
      </c>
      <c r="C990" s="8" t="s">
        <v>24</v>
      </c>
      <c r="D990" s="2" t="s">
        <v>1360</v>
      </c>
      <c r="E990" s="8" t="s">
        <v>1389</v>
      </c>
      <c r="F990" s="8" t="s">
        <v>1375</v>
      </c>
      <c r="G990" s="2">
        <v>2.38</v>
      </c>
      <c r="H990" s="2">
        <v>15.13</v>
      </c>
      <c r="I990" s="2">
        <v>3.5900000000000001E-2</v>
      </c>
      <c r="J990" s="2">
        <v>8.2699999999999996E-2</v>
      </c>
      <c r="K990" s="2" t="s">
        <v>1376</v>
      </c>
      <c r="L990" s="2">
        <v>565</v>
      </c>
      <c r="M990" s="2" t="s">
        <v>1396</v>
      </c>
      <c r="N990" s="2" t="s">
        <v>1936</v>
      </c>
      <c r="O990" s="8" t="s">
        <v>3026</v>
      </c>
      <c r="P990" s="2">
        <v>36</v>
      </c>
      <c r="Q990" s="12">
        <v>1.91</v>
      </c>
    </row>
    <row r="991" spans="1:17">
      <c r="A991" s="11" t="s">
        <v>3027</v>
      </c>
      <c r="B991" s="9" t="s">
        <v>620</v>
      </c>
      <c r="C991" s="9" t="s">
        <v>38</v>
      </c>
      <c r="D991" s="3" t="s">
        <v>44</v>
      </c>
      <c r="E991" s="9" t="s">
        <v>1380</v>
      </c>
      <c r="F991" s="9" t="s">
        <v>1390</v>
      </c>
      <c r="G991" s="3">
        <v>38.770000000000003</v>
      </c>
      <c r="H991" s="3">
        <v>7.63</v>
      </c>
      <c r="I991" s="3">
        <v>0.51149999999999995</v>
      </c>
      <c r="J991" s="3">
        <v>0.36230000000000001</v>
      </c>
      <c r="K991" s="3" t="s">
        <v>1395</v>
      </c>
      <c r="L991" s="3">
        <v>749</v>
      </c>
      <c r="M991" s="3" t="s">
        <v>1396</v>
      </c>
      <c r="N991" s="3" t="s">
        <v>2100</v>
      </c>
      <c r="O991" s="9" t="s">
        <v>1409</v>
      </c>
      <c r="P991" s="3">
        <v>180</v>
      </c>
      <c r="Q991" s="13">
        <v>5.04</v>
      </c>
    </row>
    <row r="992" spans="1:17" hidden="1">
      <c r="A992" s="10" t="s">
        <v>3028</v>
      </c>
      <c r="B992" s="8" t="s">
        <v>423</v>
      </c>
      <c r="C992" s="8" t="s">
        <v>32</v>
      </c>
      <c r="D992" s="2" t="s">
        <v>44</v>
      </c>
      <c r="E992" s="8" t="s">
        <v>1374</v>
      </c>
      <c r="F992" s="8" t="s">
        <v>1384</v>
      </c>
      <c r="G992" s="2">
        <v>7.94</v>
      </c>
      <c r="H992" s="2">
        <v>12</v>
      </c>
      <c r="I992" s="2">
        <v>0.1045</v>
      </c>
      <c r="J992" s="2">
        <v>0.70550000000000002</v>
      </c>
      <c r="K992" s="2" t="s">
        <v>1385</v>
      </c>
      <c r="L992" s="2">
        <v>780</v>
      </c>
      <c r="M992" s="2" t="s">
        <v>1426</v>
      </c>
      <c r="N992" s="2" t="s">
        <v>1421</v>
      </c>
      <c r="O992" s="8"/>
      <c r="P992" s="2">
        <v>12</v>
      </c>
      <c r="Q992" s="12">
        <v>0</v>
      </c>
    </row>
    <row r="993" spans="1:17" hidden="1">
      <c r="A993" s="11" t="s">
        <v>3029</v>
      </c>
      <c r="B993" s="9" t="s">
        <v>166</v>
      </c>
      <c r="C993" s="9" t="s">
        <v>12</v>
      </c>
      <c r="D993" s="3" t="s">
        <v>44</v>
      </c>
      <c r="E993" s="9" t="s">
        <v>1389</v>
      </c>
      <c r="F993" s="9" t="s">
        <v>1384</v>
      </c>
      <c r="G993" s="3">
        <v>34.020000000000003</v>
      </c>
      <c r="H993" s="3">
        <v>18.12</v>
      </c>
      <c r="I993" s="3">
        <v>0.18340000000000001</v>
      </c>
      <c r="J993" s="3">
        <v>0.55079999999999996</v>
      </c>
      <c r="K993" s="3" t="s">
        <v>1395</v>
      </c>
      <c r="L993" s="3">
        <v>736</v>
      </c>
      <c r="M993" s="3" t="s">
        <v>1403</v>
      </c>
      <c r="N993" s="3" t="s">
        <v>2352</v>
      </c>
      <c r="O993" s="9" t="s">
        <v>1420</v>
      </c>
      <c r="P993" s="3">
        <v>180</v>
      </c>
      <c r="Q993" s="13">
        <v>8.8800000000000008</v>
      </c>
    </row>
    <row r="994" spans="1:17">
      <c r="A994" s="10" t="s">
        <v>3030</v>
      </c>
      <c r="B994" s="8" t="s">
        <v>328</v>
      </c>
      <c r="C994" s="8" t="s">
        <v>16</v>
      </c>
      <c r="D994" s="2" t="s">
        <v>10</v>
      </c>
      <c r="E994" s="8" t="s">
        <v>1380</v>
      </c>
      <c r="F994" s="8" t="s">
        <v>1384</v>
      </c>
      <c r="G994" s="2">
        <v>54.51</v>
      </c>
      <c r="H994" s="2">
        <v>7.95</v>
      </c>
      <c r="I994" s="2">
        <v>0.68899999999999995</v>
      </c>
      <c r="J994" s="2">
        <v>2.4641000000000002</v>
      </c>
      <c r="K994" s="2" t="s">
        <v>1376</v>
      </c>
      <c r="L994" s="2">
        <v>739</v>
      </c>
      <c r="M994" s="2" t="s">
        <v>1377</v>
      </c>
      <c r="N994" s="2" t="s">
        <v>2663</v>
      </c>
      <c r="O994" s="8" t="s">
        <v>2625</v>
      </c>
      <c r="P994" s="2">
        <v>24</v>
      </c>
      <c r="Q994" s="12">
        <v>11.01</v>
      </c>
    </row>
    <row r="995" spans="1:17">
      <c r="A995" s="11" t="s">
        <v>3031</v>
      </c>
      <c r="B995" s="9" t="s">
        <v>1229</v>
      </c>
      <c r="C995" s="9" t="s">
        <v>24</v>
      </c>
      <c r="D995" s="3" t="s">
        <v>44</v>
      </c>
      <c r="E995" s="9" t="s">
        <v>1380</v>
      </c>
      <c r="F995" s="9" t="s">
        <v>1375</v>
      </c>
      <c r="G995" s="3">
        <v>11.98</v>
      </c>
      <c r="H995" s="3">
        <v>16.39</v>
      </c>
      <c r="I995" s="3">
        <v>0.23319999999999999</v>
      </c>
      <c r="J995" s="3">
        <v>0.1792</v>
      </c>
      <c r="K995" s="3" t="s">
        <v>1385</v>
      </c>
      <c r="L995" s="3">
        <v>671</v>
      </c>
      <c r="M995" s="3" t="s">
        <v>1377</v>
      </c>
      <c r="N995" s="3" t="s">
        <v>3032</v>
      </c>
      <c r="O995" s="9" t="s">
        <v>2221</v>
      </c>
      <c r="P995" s="3">
        <v>180</v>
      </c>
      <c r="Q995" s="13">
        <v>0</v>
      </c>
    </row>
    <row r="996" spans="1:17" hidden="1">
      <c r="A996" s="10" t="s">
        <v>3033</v>
      </c>
      <c r="B996" s="8" t="s">
        <v>291</v>
      </c>
      <c r="C996" s="8" t="s">
        <v>20</v>
      </c>
      <c r="D996" s="2" t="s">
        <v>31</v>
      </c>
      <c r="E996" s="8" t="s">
        <v>1408</v>
      </c>
      <c r="F996" s="8" t="s">
        <v>1384</v>
      </c>
      <c r="G996" s="2">
        <v>19.18</v>
      </c>
      <c r="H996" s="2">
        <v>14.63</v>
      </c>
      <c r="I996" s="2">
        <v>0.1003</v>
      </c>
      <c r="J996" s="2">
        <v>0.36609999999999998</v>
      </c>
      <c r="K996" s="2" t="s">
        <v>1395</v>
      </c>
      <c r="L996" s="2">
        <v>823</v>
      </c>
      <c r="M996" s="2" t="s">
        <v>1386</v>
      </c>
      <c r="N996" s="2" t="s">
        <v>3034</v>
      </c>
      <c r="O996" s="8"/>
      <c r="P996" s="2">
        <v>84</v>
      </c>
      <c r="Q996" s="12">
        <v>14.23</v>
      </c>
    </row>
    <row r="997" spans="1:17" hidden="1">
      <c r="A997" s="11" t="s">
        <v>3035</v>
      </c>
      <c r="B997" s="9" t="s">
        <v>1309</v>
      </c>
      <c r="C997" s="9" t="s">
        <v>7</v>
      </c>
      <c r="D997" s="3" t="s">
        <v>23</v>
      </c>
      <c r="E997" s="9" t="s">
        <v>1408</v>
      </c>
      <c r="F997" s="9" t="s">
        <v>1375</v>
      </c>
      <c r="G997" s="3">
        <v>74.45</v>
      </c>
      <c r="H997" s="3">
        <v>16.77</v>
      </c>
      <c r="I997" s="3">
        <v>1.3587</v>
      </c>
      <c r="J997" s="3">
        <v>1.2830999999999999</v>
      </c>
      <c r="K997" s="3" t="s">
        <v>1358</v>
      </c>
      <c r="L997" s="3">
        <v>738</v>
      </c>
      <c r="M997" s="3" t="s">
        <v>1396</v>
      </c>
      <c r="N997" s="3" t="s">
        <v>3036</v>
      </c>
      <c r="O997" s="9" t="s">
        <v>1218</v>
      </c>
      <c r="P997" s="3">
        <v>120</v>
      </c>
      <c r="Q997" s="13">
        <v>19</v>
      </c>
    </row>
    <row r="998" spans="1:17" hidden="1">
      <c r="A998" s="10" t="s">
        <v>3037</v>
      </c>
      <c r="B998" s="8" t="s">
        <v>217</v>
      </c>
      <c r="C998" s="8" t="s">
        <v>20</v>
      </c>
      <c r="D998" s="2" t="s">
        <v>1360</v>
      </c>
      <c r="E998" s="8" t="s">
        <v>1400</v>
      </c>
      <c r="F998" s="8" t="s">
        <v>1375</v>
      </c>
      <c r="G998" s="2">
        <v>8.81</v>
      </c>
      <c r="H998" s="2">
        <v>16.5</v>
      </c>
      <c r="I998" s="2">
        <v>0.13919999999999999</v>
      </c>
      <c r="J998" s="2">
        <v>0.8014</v>
      </c>
      <c r="K998" s="2" t="s">
        <v>1395</v>
      </c>
      <c r="L998" s="2">
        <v>800</v>
      </c>
      <c r="M998" s="2" t="s">
        <v>1426</v>
      </c>
      <c r="N998" s="2" t="s">
        <v>2892</v>
      </c>
      <c r="O998" s="8"/>
      <c r="P998" s="2">
        <v>12</v>
      </c>
      <c r="Q998" s="12">
        <v>7.08</v>
      </c>
    </row>
    <row r="999" spans="1:17" hidden="1">
      <c r="A999" s="11" t="s">
        <v>3038</v>
      </c>
      <c r="B999" s="9" t="s">
        <v>243</v>
      </c>
      <c r="C999" s="9" t="s">
        <v>32</v>
      </c>
      <c r="D999" s="3" t="s">
        <v>10</v>
      </c>
      <c r="E999" s="9" t="s">
        <v>1389</v>
      </c>
      <c r="F999" s="9" t="s">
        <v>1384</v>
      </c>
      <c r="G999" s="3">
        <v>11.52</v>
      </c>
      <c r="H999" s="3">
        <v>11.02</v>
      </c>
      <c r="I999" s="3">
        <v>0.21829999999999999</v>
      </c>
      <c r="J999" s="3">
        <v>0.53700000000000003</v>
      </c>
      <c r="K999" s="3" t="s">
        <v>1395</v>
      </c>
      <c r="L999" s="3">
        <v>838</v>
      </c>
      <c r="M999" s="3" t="s">
        <v>1377</v>
      </c>
      <c r="N999" s="3" t="s">
        <v>186</v>
      </c>
      <c r="O999" s="9" t="s">
        <v>2856</v>
      </c>
      <c r="P999" s="3">
        <v>24</v>
      </c>
      <c r="Q999" s="13">
        <v>8.0399999999999991</v>
      </c>
    </row>
    <row r="1000" spans="1:17" hidden="1">
      <c r="A1000" s="10" t="s">
        <v>3039</v>
      </c>
      <c r="B1000" s="8" t="s">
        <v>1246</v>
      </c>
      <c r="C1000" s="8" t="s">
        <v>32</v>
      </c>
      <c r="D1000" s="2" t="s">
        <v>31</v>
      </c>
      <c r="E1000" s="8" t="s">
        <v>1400</v>
      </c>
      <c r="F1000" s="8" t="s">
        <v>1390</v>
      </c>
      <c r="G1000" s="2">
        <v>43.37</v>
      </c>
      <c r="H1000" s="2">
        <v>18.29</v>
      </c>
      <c r="I1000" s="2">
        <v>0.65559999999999996</v>
      </c>
      <c r="J1000" s="2">
        <v>1.5742</v>
      </c>
      <c r="K1000" s="2" t="s">
        <v>1395</v>
      </c>
      <c r="L1000" s="2">
        <v>694</v>
      </c>
      <c r="M1000" s="2" t="s">
        <v>1377</v>
      </c>
      <c r="N1000" s="2" t="s">
        <v>726</v>
      </c>
      <c r="O1000" s="8" t="s">
        <v>1954</v>
      </c>
      <c r="P1000" s="2">
        <v>36</v>
      </c>
      <c r="Q1000" s="12">
        <v>37.799999999999997</v>
      </c>
    </row>
    <row r="1001" spans="1:17" hidden="1">
      <c r="A1001" s="11" t="s">
        <v>3040</v>
      </c>
      <c r="B1001" s="9" t="s">
        <v>718</v>
      </c>
      <c r="C1001" s="9" t="s">
        <v>24</v>
      </c>
      <c r="D1001" s="3" t="s">
        <v>10</v>
      </c>
      <c r="E1001" s="9" t="s">
        <v>1411</v>
      </c>
      <c r="F1001" s="9" t="s">
        <v>1390</v>
      </c>
      <c r="G1001" s="3">
        <v>23.84</v>
      </c>
      <c r="H1001" s="3">
        <v>13.63</v>
      </c>
      <c r="I1001" s="3">
        <v>0.15090000000000001</v>
      </c>
      <c r="J1001" s="3">
        <v>1.1405000000000001</v>
      </c>
      <c r="K1001" s="3" t="s">
        <v>1358</v>
      </c>
      <c r="L1001" s="3">
        <v>769</v>
      </c>
      <c r="M1001" s="3" t="s">
        <v>1396</v>
      </c>
      <c r="N1001" s="3" t="s">
        <v>3041</v>
      </c>
      <c r="O1001" s="9" t="s">
        <v>2858</v>
      </c>
      <c r="P1001" s="3">
        <v>24</v>
      </c>
      <c r="Q1001" s="13">
        <v>14.94</v>
      </c>
    </row>
    <row r="1002" spans="1:17" hidden="1">
      <c r="A1002" s="10" t="s">
        <v>3042</v>
      </c>
      <c r="B1002" s="8" t="s">
        <v>510</v>
      </c>
      <c r="C1002" s="8" t="s">
        <v>7</v>
      </c>
      <c r="D1002" s="2" t="s">
        <v>10</v>
      </c>
      <c r="E1002" s="8" t="s">
        <v>1400</v>
      </c>
      <c r="F1002" s="8" t="s">
        <v>1390</v>
      </c>
      <c r="G1002" s="2">
        <v>73.959999999999994</v>
      </c>
      <c r="H1002" s="2">
        <v>17.77</v>
      </c>
      <c r="I1002" s="2">
        <v>1.2223999999999999</v>
      </c>
      <c r="J1002" s="2">
        <v>2.1637</v>
      </c>
      <c r="K1002" s="2" t="s">
        <v>1376</v>
      </c>
      <c r="L1002" s="2">
        <v>606</v>
      </c>
      <c r="M1002" s="2" t="s">
        <v>1403</v>
      </c>
      <c r="N1002" s="2" t="s">
        <v>171</v>
      </c>
      <c r="O1002" s="8" t="s">
        <v>3043</v>
      </c>
      <c r="P1002" s="2">
        <v>48</v>
      </c>
      <c r="Q1002" s="12">
        <v>19.8</v>
      </c>
    </row>
    <row r="1003" spans="1:17" hidden="1">
      <c r="A1003" s="11" t="s">
        <v>3044</v>
      </c>
      <c r="B1003" s="9" t="s">
        <v>828</v>
      </c>
      <c r="C1003" s="9" t="s">
        <v>24</v>
      </c>
      <c r="D1003" s="3" t="s">
        <v>23</v>
      </c>
      <c r="E1003" s="9" t="s">
        <v>1400</v>
      </c>
      <c r="F1003" s="9" t="s">
        <v>1375</v>
      </c>
      <c r="G1003" s="3">
        <v>45.46</v>
      </c>
      <c r="H1003" s="3">
        <v>13.05</v>
      </c>
      <c r="I1003" s="3">
        <v>0.30730000000000002</v>
      </c>
      <c r="J1003" s="3">
        <v>0.53420000000000001</v>
      </c>
      <c r="K1003" s="3" t="s">
        <v>1376</v>
      </c>
      <c r="L1003" s="3">
        <v>793</v>
      </c>
      <c r="M1003" s="3" t="s">
        <v>1426</v>
      </c>
      <c r="N1003" s="3" t="s">
        <v>1657</v>
      </c>
      <c r="O1003" s="9"/>
      <c r="P1003" s="3">
        <v>240</v>
      </c>
      <c r="Q1003" s="13">
        <v>21.23</v>
      </c>
    </row>
    <row r="1004" spans="1:17" hidden="1">
      <c r="A1004" s="10" t="s">
        <v>3045</v>
      </c>
      <c r="B1004" s="8" t="s">
        <v>326</v>
      </c>
      <c r="C1004" s="8" t="s">
        <v>12</v>
      </c>
      <c r="D1004" s="2" t="s">
        <v>1360</v>
      </c>
      <c r="E1004" s="8" t="s">
        <v>1389</v>
      </c>
      <c r="F1004" s="8" t="s">
        <v>1390</v>
      </c>
      <c r="G1004" s="2">
        <v>72.959999999999994</v>
      </c>
      <c r="H1004" s="2">
        <v>15.67</v>
      </c>
      <c r="I1004" s="2">
        <v>1.3128</v>
      </c>
      <c r="J1004" s="2">
        <v>1.4355</v>
      </c>
      <c r="K1004" s="2"/>
      <c r="L1004" s="2">
        <v>748</v>
      </c>
      <c r="M1004" s="2" t="s">
        <v>1396</v>
      </c>
      <c r="N1004" s="2" t="s">
        <v>3036</v>
      </c>
      <c r="O1004" s="8" t="s">
        <v>2823</v>
      </c>
      <c r="P1004" s="2">
        <v>84</v>
      </c>
      <c r="Q1004" s="12">
        <v>20.8</v>
      </c>
    </row>
    <row r="1005" spans="1:17" hidden="1">
      <c r="A1005" s="11" t="s">
        <v>3046</v>
      </c>
      <c r="B1005" s="9" t="s">
        <v>801</v>
      </c>
      <c r="C1005" s="9" t="s">
        <v>32</v>
      </c>
      <c r="D1005" s="3" t="s">
        <v>1360</v>
      </c>
      <c r="E1005" s="9" t="s">
        <v>1408</v>
      </c>
      <c r="F1005" s="9" t="s">
        <v>1390</v>
      </c>
      <c r="G1005" s="3">
        <v>71.72</v>
      </c>
      <c r="H1005" s="3">
        <v>10.130000000000001</v>
      </c>
      <c r="I1005" s="3">
        <v>0.4783</v>
      </c>
      <c r="J1005" s="3">
        <v>6.3097000000000003</v>
      </c>
      <c r="K1005" s="3" t="s">
        <v>1385</v>
      </c>
      <c r="L1005" s="3">
        <v>890</v>
      </c>
      <c r="M1005" s="3" t="s">
        <v>1403</v>
      </c>
      <c r="N1005" s="3" t="s">
        <v>673</v>
      </c>
      <c r="O1005" s="9" t="s">
        <v>933</v>
      </c>
      <c r="P1005" s="3">
        <v>12</v>
      </c>
      <c r="Q1005" s="13">
        <v>0</v>
      </c>
    </row>
    <row r="1006" spans="1:17">
      <c r="A1006" s="10" t="s">
        <v>3047</v>
      </c>
      <c r="B1006" s="8" t="s">
        <v>211</v>
      </c>
      <c r="C1006" s="8" t="s">
        <v>12</v>
      </c>
      <c r="D1006" s="2" t="s">
        <v>31</v>
      </c>
      <c r="E1006" s="8" t="s">
        <v>1380</v>
      </c>
      <c r="F1006" s="8" t="s">
        <v>1375</v>
      </c>
      <c r="G1006" s="2">
        <v>80.03</v>
      </c>
      <c r="H1006" s="2">
        <v>18</v>
      </c>
      <c r="I1006" s="2">
        <v>1.421</v>
      </c>
      <c r="J1006" s="2">
        <v>1.4419999999999999</v>
      </c>
      <c r="K1006" s="2" t="s">
        <v>1358</v>
      </c>
      <c r="L1006" s="2">
        <v>896</v>
      </c>
      <c r="M1006" s="2" t="s">
        <v>1381</v>
      </c>
      <c r="N1006" s="2" t="s">
        <v>2486</v>
      </c>
      <c r="O1006" s="8"/>
      <c r="P1006" s="2">
        <v>120</v>
      </c>
      <c r="Q1006" s="12">
        <v>63.81</v>
      </c>
    </row>
    <row r="1007" spans="1:17" hidden="1">
      <c r="A1007" s="11" t="s">
        <v>3048</v>
      </c>
      <c r="B1007" s="9" t="s">
        <v>1307</v>
      </c>
      <c r="C1007" s="9" t="s">
        <v>35</v>
      </c>
      <c r="D1007" s="3" t="s">
        <v>23</v>
      </c>
      <c r="E1007" s="9" t="s">
        <v>1374</v>
      </c>
      <c r="F1007" s="9" t="s">
        <v>1390</v>
      </c>
      <c r="G1007" s="3">
        <v>94.56</v>
      </c>
      <c r="H1007" s="3">
        <v>12.56</v>
      </c>
      <c r="I1007" s="3">
        <v>1.4888999999999999</v>
      </c>
      <c r="J1007" s="3">
        <v>8.4262999999999995</v>
      </c>
      <c r="K1007" s="3" t="s">
        <v>1376</v>
      </c>
      <c r="L1007" s="3">
        <v>767</v>
      </c>
      <c r="M1007" s="3" t="s">
        <v>1396</v>
      </c>
      <c r="N1007" s="3" t="s">
        <v>3049</v>
      </c>
      <c r="O1007" s="9" t="s">
        <v>3050</v>
      </c>
      <c r="P1007" s="3">
        <v>12</v>
      </c>
      <c r="Q1007" s="13">
        <v>53.13</v>
      </c>
    </row>
    <row r="1008" spans="1:17" hidden="1">
      <c r="A1008" s="10" t="s">
        <v>3051</v>
      </c>
      <c r="B1008" s="8" t="s">
        <v>1210</v>
      </c>
      <c r="C1008" s="8" t="s">
        <v>38</v>
      </c>
      <c r="D1008" s="2" t="s">
        <v>44</v>
      </c>
      <c r="E1008" s="8" t="s">
        <v>1400</v>
      </c>
      <c r="F1008" s="8" t="s">
        <v>1375</v>
      </c>
      <c r="G1008" s="2">
        <v>39.46</v>
      </c>
      <c r="H1008" s="2">
        <v>7.75</v>
      </c>
      <c r="I1008" s="2">
        <v>0.55049999999999999</v>
      </c>
      <c r="J1008" s="2">
        <v>0.32390000000000002</v>
      </c>
      <c r="K1008" s="2" t="s">
        <v>1412</v>
      </c>
      <c r="L1008" s="2">
        <v>784</v>
      </c>
      <c r="M1008" s="2" t="s">
        <v>1381</v>
      </c>
      <c r="N1008" s="2" t="s">
        <v>3052</v>
      </c>
      <c r="O1008" s="8"/>
      <c r="P1008" s="2">
        <v>240</v>
      </c>
      <c r="Q1008" s="12">
        <v>12.3</v>
      </c>
    </row>
    <row r="1009" spans="1:17">
      <c r="A1009" s="11" t="s">
        <v>3053</v>
      </c>
      <c r="B1009" s="9" t="s">
        <v>1190</v>
      </c>
      <c r="C1009" s="9" t="s">
        <v>20</v>
      </c>
      <c r="D1009" s="3" t="s">
        <v>44</v>
      </c>
      <c r="E1009" s="9" t="s">
        <v>1380</v>
      </c>
      <c r="F1009" s="9" t="s">
        <v>1384</v>
      </c>
      <c r="G1009" s="3">
        <v>52.82</v>
      </c>
      <c r="H1009" s="3">
        <v>8.52</v>
      </c>
      <c r="I1009" s="3">
        <v>0.74280000000000002</v>
      </c>
      <c r="J1009" s="3">
        <v>0.83699999999999997</v>
      </c>
      <c r="K1009" s="3" t="s">
        <v>1412</v>
      </c>
      <c r="L1009" s="3">
        <v>600</v>
      </c>
      <c r="M1009" s="3" t="s">
        <v>1426</v>
      </c>
      <c r="N1009" s="3" t="s">
        <v>2195</v>
      </c>
      <c r="O1009" s="9"/>
      <c r="P1009" s="3">
        <v>84</v>
      </c>
      <c r="Q1009" s="13">
        <v>11.64</v>
      </c>
    </row>
    <row r="1010" spans="1:17" hidden="1">
      <c r="A1010" s="10" t="s">
        <v>3054</v>
      </c>
      <c r="B1010" s="8" t="s">
        <v>297</v>
      </c>
      <c r="C1010" s="8" t="s">
        <v>7</v>
      </c>
      <c r="D1010" s="2" t="s">
        <v>1360</v>
      </c>
      <c r="E1010" s="8" t="s">
        <v>1374</v>
      </c>
      <c r="F1010" s="8" t="s">
        <v>1375</v>
      </c>
      <c r="G1010" s="2">
        <v>80.69</v>
      </c>
      <c r="H1010" s="2">
        <v>8.25</v>
      </c>
      <c r="I1010" s="2">
        <v>0.64970000000000006</v>
      </c>
      <c r="J1010" s="2">
        <v>1.9794</v>
      </c>
      <c r="K1010" s="2" t="s">
        <v>1412</v>
      </c>
      <c r="L1010" s="2">
        <v>741</v>
      </c>
      <c r="M1010" s="2" t="s">
        <v>1377</v>
      </c>
      <c r="N1010" s="2" t="s">
        <v>2856</v>
      </c>
      <c r="O1010" s="8" t="s">
        <v>2461</v>
      </c>
      <c r="P1010" s="2">
        <v>48</v>
      </c>
      <c r="Q1010" s="12">
        <v>38.69</v>
      </c>
    </row>
    <row r="1011" spans="1:17" hidden="1">
      <c r="A1011" s="11" t="s">
        <v>3055</v>
      </c>
      <c r="B1011" s="9" t="s">
        <v>903</v>
      </c>
      <c r="C1011" s="9" t="s">
        <v>24</v>
      </c>
      <c r="D1011" s="3" t="s">
        <v>31</v>
      </c>
      <c r="E1011" s="9" t="s">
        <v>1411</v>
      </c>
      <c r="F1011" s="9" t="s">
        <v>1390</v>
      </c>
      <c r="G1011" s="3">
        <v>28.06</v>
      </c>
      <c r="H1011" s="3">
        <v>12.36</v>
      </c>
      <c r="I1011" s="3">
        <v>0.44169999999999998</v>
      </c>
      <c r="J1011" s="3">
        <v>1.3255999999999999</v>
      </c>
      <c r="K1011" s="3" t="s">
        <v>1385</v>
      </c>
      <c r="L1011" s="3">
        <v>866</v>
      </c>
      <c r="M1011" s="3" t="s">
        <v>1403</v>
      </c>
      <c r="N1011" s="3" t="s">
        <v>1599</v>
      </c>
      <c r="O1011" s="9" t="s">
        <v>1522</v>
      </c>
      <c r="P1011" s="3">
        <v>24</v>
      </c>
      <c r="Q1011" s="13">
        <v>0</v>
      </c>
    </row>
    <row r="1012" spans="1:17">
      <c r="A1012" s="10" t="s">
        <v>3056</v>
      </c>
      <c r="B1012" s="8" t="s">
        <v>1156</v>
      </c>
      <c r="C1012" s="8" t="s">
        <v>16</v>
      </c>
      <c r="D1012" s="2" t="s">
        <v>23</v>
      </c>
      <c r="E1012" s="8" t="s">
        <v>1380</v>
      </c>
      <c r="F1012" s="8" t="s">
        <v>1390</v>
      </c>
      <c r="G1012" s="2">
        <v>51.19</v>
      </c>
      <c r="H1012" s="2">
        <v>14.68</v>
      </c>
      <c r="I1012" s="2">
        <v>0.65010000000000001</v>
      </c>
      <c r="J1012" s="2">
        <v>1.2092000000000001</v>
      </c>
      <c r="K1012" s="2" t="s">
        <v>1385</v>
      </c>
      <c r="L1012" s="2">
        <v>704</v>
      </c>
      <c r="M1012" s="2" t="s">
        <v>1386</v>
      </c>
      <c r="N1012" s="2" t="s">
        <v>1703</v>
      </c>
      <c r="O1012" s="8"/>
      <c r="P1012" s="2">
        <v>60</v>
      </c>
      <c r="Q1012" s="12">
        <v>0</v>
      </c>
    </row>
    <row r="1013" spans="1:17" hidden="1">
      <c r="A1013" s="11" t="s">
        <v>3057</v>
      </c>
      <c r="B1013" s="9" t="s">
        <v>776</v>
      </c>
      <c r="C1013" s="9" t="s">
        <v>12</v>
      </c>
      <c r="D1013" s="3" t="s">
        <v>44</v>
      </c>
      <c r="E1013" s="9" t="s">
        <v>1408</v>
      </c>
      <c r="F1013" s="9" t="s">
        <v>1390</v>
      </c>
      <c r="G1013" s="3">
        <v>33.15</v>
      </c>
      <c r="H1013" s="3">
        <v>10</v>
      </c>
      <c r="I1013" s="3">
        <v>0.61960000000000004</v>
      </c>
      <c r="J1013" s="3">
        <v>0.84079999999999999</v>
      </c>
      <c r="K1013" s="3" t="s">
        <v>1376</v>
      </c>
      <c r="L1013" s="3">
        <v>745</v>
      </c>
      <c r="M1013" s="3" t="s">
        <v>1426</v>
      </c>
      <c r="N1013" s="3" t="s">
        <v>1406</v>
      </c>
      <c r="O1013" s="9"/>
      <c r="P1013" s="3">
        <v>48</v>
      </c>
      <c r="Q1013" s="13">
        <v>30.11</v>
      </c>
    </row>
    <row r="1014" spans="1:17">
      <c r="A1014" s="10" t="s">
        <v>3058</v>
      </c>
      <c r="B1014" s="8" t="s">
        <v>91</v>
      </c>
      <c r="C1014" s="8" t="s">
        <v>7</v>
      </c>
      <c r="D1014" s="2" t="s">
        <v>31</v>
      </c>
      <c r="E1014" s="8" t="s">
        <v>1380</v>
      </c>
      <c r="F1014" s="8" t="s">
        <v>1384</v>
      </c>
      <c r="G1014" s="2">
        <v>62.36</v>
      </c>
      <c r="H1014" s="2">
        <v>13.66</v>
      </c>
      <c r="I1014" s="2">
        <v>0.44230000000000003</v>
      </c>
      <c r="J1014" s="2">
        <v>1.1569</v>
      </c>
      <c r="K1014" s="2" t="s">
        <v>1385</v>
      </c>
      <c r="L1014" s="2">
        <v>707</v>
      </c>
      <c r="M1014" s="2" t="s">
        <v>1403</v>
      </c>
      <c r="N1014" s="2" t="s">
        <v>2414</v>
      </c>
      <c r="O1014" s="8" t="s">
        <v>2515</v>
      </c>
      <c r="P1014" s="2">
        <v>84</v>
      </c>
      <c r="Q1014" s="12">
        <v>0</v>
      </c>
    </row>
    <row r="1015" spans="1:17" hidden="1">
      <c r="A1015" s="11" t="s">
        <v>3059</v>
      </c>
      <c r="B1015" s="9" t="s">
        <v>336</v>
      </c>
      <c r="C1015" s="9" t="s">
        <v>28</v>
      </c>
      <c r="D1015" s="3" t="s">
        <v>31</v>
      </c>
      <c r="E1015" s="9" t="s">
        <v>1411</v>
      </c>
      <c r="F1015" s="9" t="s">
        <v>1384</v>
      </c>
      <c r="G1015" s="3">
        <v>29.4</v>
      </c>
      <c r="H1015" s="3">
        <v>11.87</v>
      </c>
      <c r="I1015" s="3">
        <v>0.53659999999999997</v>
      </c>
      <c r="J1015" s="3">
        <v>2.6103999999999998</v>
      </c>
      <c r="K1015" s="3"/>
      <c r="L1015" s="3">
        <v>606</v>
      </c>
      <c r="M1015" s="3" t="s">
        <v>1403</v>
      </c>
      <c r="N1015" s="3" t="s">
        <v>2723</v>
      </c>
      <c r="O1015" s="9" t="s">
        <v>1713</v>
      </c>
      <c r="P1015" s="3">
        <v>12</v>
      </c>
      <c r="Q1015" s="13">
        <v>4.32</v>
      </c>
    </row>
    <row r="1016" spans="1:17" hidden="1">
      <c r="A1016" s="10" t="s">
        <v>3060</v>
      </c>
      <c r="B1016" s="8" t="s">
        <v>204</v>
      </c>
      <c r="C1016" s="8" t="s">
        <v>16</v>
      </c>
      <c r="D1016" s="2" t="s">
        <v>23</v>
      </c>
      <c r="E1016" s="8" t="s">
        <v>1389</v>
      </c>
      <c r="F1016" s="8" t="s">
        <v>1390</v>
      </c>
      <c r="G1016" s="2">
        <v>15.19</v>
      </c>
      <c r="H1016" s="2">
        <v>8.49</v>
      </c>
      <c r="I1016" s="2">
        <v>0.2762</v>
      </c>
      <c r="J1016" s="2">
        <v>0.47939999999999999</v>
      </c>
      <c r="K1016" s="2"/>
      <c r="L1016" s="2">
        <v>765</v>
      </c>
      <c r="M1016" s="2" t="s">
        <v>1386</v>
      </c>
      <c r="N1016" s="2" t="s">
        <v>1011</v>
      </c>
      <c r="O1016" s="8"/>
      <c r="P1016" s="2">
        <v>36</v>
      </c>
      <c r="Q1016" s="12">
        <v>2.41</v>
      </c>
    </row>
    <row r="1017" spans="1:17" hidden="1">
      <c r="A1017" s="11" t="s">
        <v>3061</v>
      </c>
      <c r="B1017" s="9" t="s">
        <v>1274</v>
      </c>
      <c r="C1017" s="9" t="s">
        <v>24</v>
      </c>
      <c r="D1017" s="3" t="s">
        <v>23</v>
      </c>
      <c r="E1017" s="9" t="s">
        <v>1374</v>
      </c>
      <c r="F1017" s="9" t="s">
        <v>1375</v>
      </c>
      <c r="G1017" s="3">
        <v>2.14</v>
      </c>
      <c r="H1017" s="3">
        <v>12.29</v>
      </c>
      <c r="I1017" s="3">
        <v>2.1100000000000001E-2</v>
      </c>
      <c r="J1017" s="3">
        <v>4.7899999999999998E-2</v>
      </c>
      <c r="K1017" s="3" t="s">
        <v>1412</v>
      </c>
      <c r="L1017" s="3">
        <v>843</v>
      </c>
      <c r="M1017" s="3" t="s">
        <v>1377</v>
      </c>
      <c r="N1017" s="3" t="s">
        <v>1800</v>
      </c>
      <c r="O1017" s="9" t="s">
        <v>1992</v>
      </c>
      <c r="P1017" s="3">
        <v>60</v>
      </c>
      <c r="Q1017" s="13">
        <v>0.77</v>
      </c>
    </row>
    <row r="1018" spans="1:17" hidden="1">
      <c r="A1018" s="10" t="s">
        <v>3062</v>
      </c>
      <c r="B1018" s="8" t="s">
        <v>699</v>
      </c>
      <c r="C1018" s="8" t="s">
        <v>32</v>
      </c>
      <c r="D1018" s="2" t="s">
        <v>1360</v>
      </c>
      <c r="E1018" s="8" t="s">
        <v>1374</v>
      </c>
      <c r="F1018" s="8" t="s">
        <v>1375</v>
      </c>
      <c r="G1018" s="2">
        <v>38.9</v>
      </c>
      <c r="H1018" s="2">
        <v>8.68</v>
      </c>
      <c r="I1018" s="2">
        <v>0.24590000000000001</v>
      </c>
      <c r="J1018" s="2">
        <v>0.96209999999999996</v>
      </c>
      <c r="K1018" s="2" t="s">
        <v>1385</v>
      </c>
      <c r="L1018" s="2">
        <v>597</v>
      </c>
      <c r="M1018" s="2" t="s">
        <v>1426</v>
      </c>
      <c r="N1018" s="2" t="s">
        <v>3063</v>
      </c>
      <c r="O1018" s="8"/>
      <c r="P1018" s="2">
        <v>48</v>
      </c>
      <c r="Q1018" s="12">
        <v>0</v>
      </c>
    </row>
    <row r="1019" spans="1:17" hidden="1">
      <c r="A1019" s="11" t="s">
        <v>3064</v>
      </c>
      <c r="B1019" s="9" t="s">
        <v>374</v>
      </c>
      <c r="C1019" s="9" t="s">
        <v>24</v>
      </c>
      <c r="D1019" s="3" t="s">
        <v>44</v>
      </c>
      <c r="E1019" s="9" t="s">
        <v>1389</v>
      </c>
      <c r="F1019" s="9" t="s">
        <v>1375</v>
      </c>
      <c r="G1019" s="3">
        <v>24.25</v>
      </c>
      <c r="H1019" s="3">
        <v>12.14</v>
      </c>
      <c r="I1019" s="3">
        <v>0.2999</v>
      </c>
      <c r="J1019" s="3">
        <v>0.34989999999999999</v>
      </c>
      <c r="K1019" s="3" t="s">
        <v>1358</v>
      </c>
      <c r="L1019" s="3">
        <v>667</v>
      </c>
      <c r="M1019" s="3" t="s">
        <v>1386</v>
      </c>
      <c r="N1019" s="3" t="s">
        <v>1552</v>
      </c>
      <c r="O1019" s="9"/>
      <c r="P1019" s="3">
        <v>120</v>
      </c>
      <c r="Q1019" s="13">
        <v>21.8</v>
      </c>
    </row>
    <row r="1020" spans="1:17" hidden="1">
      <c r="A1020" s="10" t="s">
        <v>3065</v>
      </c>
      <c r="B1020" s="8" t="s">
        <v>262</v>
      </c>
      <c r="C1020" s="8" t="s">
        <v>35</v>
      </c>
      <c r="D1020" s="2" t="s">
        <v>1360</v>
      </c>
      <c r="E1020" s="8" t="s">
        <v>1400</v>
      </c>
      <c r="F1020" s="8" t="s">
        <v>1375</v>
      </c>
      <c r="G1020" s="2">
        <v>98.7</v>
      </c>
      <c r="H1020" s="2">
        <v>16.82</v>
      </c>
      <c r="I1020" s="2">
        <v>1.5351999999999999</v>
      </c>
      <c r="J1020" s="2">
        <v>1.7040999999999999</v>
      </c>
      <c r="K1020" s="2" t="s">
        <v>1412</v>
      </c>
      <c r="L1020" s="2">
        <v>849</v>
      </c>
      <c r="M1020" s="2" t="s">
        <v>1381</v>
      </c>
      <c r="N1020" s="2" t="s">
        <v>1922</v>
      </c>
      <c r="O1020" s="8"/>
      <c r="P1020" s="2">
        <v>120</v>
      </c>
      <c r="Q1020" s="12">
        <v>89.8</v>
      </c>
    </row>
    <row r="1021" spans="1:17" hidden="1">
      <c r="A1021" s="11" t="s">
        <v>3066</v>
      </c>
      <c r="B1021" s="9" t="s">
        <v>192</v>
      </c>
      <c r="C1021" s="9" t="s">
        <v>41</v>
      </c>
      <c r="D1021" s="3" t="s">
        <v>44</v>
      </c>
      <c r="E1021" s="9" t="s">
        <v>1400</v>
      </c>
      <c r="F1021" s="9" t="s">
        <v>1390</v>
      </c>
      <c r="G1021" s="3">
        <v>44.76</v>
      </c>
      <c r="H1021" s="3">
        <v>10.47</v>
      </c>
      <c r="I1021" s="3">
        <v>0.64239999999999997</v>
      </c>
      <c r="J1021" s="3">
        <v>0.49390000000000001</v>
      </c>
      <c r="K1021" s="3"/>
      <c r="L1021" s="3">
        <v>788</v>
      </c>
      <c r="M1021" s="3" t="s">
        <v>1396</v>
      </c>
      <c r="N1021" s="3" t="s">
        <v>2292</v>
      </c>
      <c r="O1021" s="9" t="s">
        <v>1753</v>
      </c>
      <c r="P1021" s="3">
        <v>180</v>
      </c>
      <c r="Q1021" s="13">
        <v>6.76</v>
      </c>
    </row>
    <row r="1022" spans="1:17" hidden="1">
      <c r="A1022" s="10" t="s">
        <v>3067</v>
      </c>
      <c r="B1022" s="8" t="s">
        <v>661</v>
      </c>
      <c r="C1022" s="8" t="s">
        <v>12</v>
      </c>
      <c r="D1022" s="2" t="s">
        <v>23</v>
      </c>
      <c r="E1022" s="8" t="s">
        <v>1408</v>
      </c>
      <c r="F1022" s="8" t="s">
        <v>1390</v>
      </c>
      <c r="G1022" s="2">
        <v>57</v>
      </c>
      <c r="H1022" s="2">
        <v>18.21</v>
      </c>
      <c r="I1022" s="2">
        <v>0.39229999999999998</v>
      </c>
      <c r="J1022" s="2">
        <v>1.2050000000000001</v>
      </c>
      <c r="K1022" s="2" t="s">
        <v>1412</v>
      </c>
      <c r="L1022" s="2">
        <v>713</v>
      </c>
      <c r="M1022" s="2" t="s">
        <v>1386</v>
      </c>
      <c r="N1022" s="2" t="s">
        <v>560</v>
      </c>
      <c r="O1022" s="8"/>
      <c r="P1022" s="2">
        <v>84</v>
      </c>
      <c r="Q1022" s="12">
        <v>8.3000000000000007</v>
      </c>
    </row>
    <row r="1023" spans="1:17" hidden="1">
      <c r="A1023" s="11" t="s">
        <v>3068</v>
      </c>
      <c r="B1023" s="9" t="s">
        <v>1087</v>
      </c>
      <c r="C1023" s="9" t="s">
        <v>32</v>
      </c>
      <c r="D1023" s="3" t="s">
        <v>23</v>
      </c>
      <c r="E1023" s="9" t="s">
        <v>1389</v>
      </c>
      <c r="F1023" s="9" t="s">
        <v>1384</v>
      </c>
      <c r="G1023" s="3">
        <v>15.93</v>
      </c>
      <c r="H1023" s="3">
        <v>14.51</v>
      </c>
      <c r="I1023" s="3">
        <v>0.28120000000000001</v>
      </c>
      <c r="J1023" s="3">
        <v>0.30299999999999999</v>
      </c>
      <c r="K1023" s="3" t="s">
        <v>1395</v>
      </c>
      <c r="L1023" s="3">
        <v>686</v>
      </c>
      <c r="M1023" s="3" t="s">
        <v>1426</v>
      </c>
      <c r="N1023" s="3" t="s">
        <v>3032</v>
      </c>
      <c r="O1023" s="9"/>
      <c r="P1023" s="3">
        <v>84</v>
      </c>
      <c r="Q1023" s="13">
        <v>9.3800000000000008</v>
      </c>
    </row>
    <row r="1024" spans="1:17" hidden="1">
      <c r="A1024" s="10" t="s">
        <v>3069</v>
      </c>
      <c r="B1024" s="8" t="s">
        <v>979</v>
      </c>
      <c r="C1024" s="8" t="s">
        <v>24</v>
      </c>
      <c r="D1024" s="2" t="s">
        <v>31</v>
      </c>
      <c r="E1024" s="8" t="s">
        <v>1374</v>
      </c>
      <c r="F1024" s="8" t="s">
        <v>1384</v>
      </c>
      <c r="G1024" s="2">
        <v>76.88</v>
      </c>
      <c r="H1024" s="2">
        <v>15.31</v>
      </c>
      <c r="I1024" s="2">
        <v>0.95299999999999996</v>
      </c>
      <c r="J1024" s="2">
        <v>2.1516999999999999</v>
      </c>
      <c r="K1024" s="2" t="s">
        <v>1358</v>
      </c>
      <c r="L1024" s="2">
        <v>577</v>
      </c>
      <c r="M1024" s="2" t="s">
        <v>1403</v>
      </c>
      <c r="N1024" s="2" t="s">
        <v>613</v>
      </c>
      <c r="O1024" s="8" t="s">
        <v>2760</v>
      </c>
      <c r="P1024" s="2">
        <v>48</v>
      </c>
      <c r="Q1024" s="12">
        <v>17.28</v>
      </c>
    </row>
    <row r="1025" spans="1:17" hidden="1">
      <c r="A1025" s="11" t="s">
        <v>3070</v>
      </c>
      <c r="B1025" s="9" t="s">
        <v>682</v>
      </c>
      <c r="C1025" s="9" t="s">
        <v>20</v>
      </c>
      <c r="D1025" s="3" t="s">
        <v>31</v>
      </c>
      <c r="E1025" s="9" t="s">
        <v>1389</v>
      </c>
      <c r="F1025" s="9" t="s">
        <v>1375</v>
      </c>
      <c r="G1025" s="3">
        <v>68.040000000000006</v>
      </c>
      <c r="H1025" s="3">
        <v>13</v>
      </c>
      <c r="I1025" s="3">
        <v>1.222</v>
      </c>
      <c r="J1025" s="3">
        <v>2.2925</v>
      </c>
      <c r="K1025" s="3" t="s">
        <v>1385</v>
      </c>
      <c r="L1025" s="3">
        <v>839</v>
      </c>
      <c r="M1025" s="3" t="s">
        <v>1403</v>
      </c>
      <c r="N1025" s="3" t="s">
        <v>2622</v>
      </c>
      <c r="O1025" s="9" t="s">
        <v>3071</v>
      </c>
      <c r="P1025" s="3">
        <v>36</v>
      </c>
      <c r="Q1025" s="13">
        <v>0</v>
      </c>
    </row>
    <row r="1026" spans="1:17" hidden="1">
      <c r="A1026" s="10" t="s">
        <v>3072</v>
      </c>
      <c r="B1026" s="8" t="s">
        <v>103</v>
      </c>
      <c r="C1026" s="8" t="s">
        <v>32</v>
      </c>
      <c r="D1026" s="2" t="s">
        <v>44</v>
      </c>
      <c r="E1026" s="8" t="s">
        <v>1408</v>
      </c>
      <c r="F1026" s="8" t="s">
        <v>1384</v>
      </c>
      <c r="G1026" s="2">
        <v>35.380000000000003</v>
      </c>
      <c r="H1026" s="2">
        <v>8.61</v>
      </c>
      <c r="I1026" s="2">
        <v>0.2001</v>
      </c>
      <c r="J1026" s="2">
        <v>1.61</v>
      </c>
      <c r="K1026" s="2" t="s">
        <v>1395</v>
      </c>
      <c r="L1026" s="2">
        <v>566</v>
      </c>
      <c r="M1026" s="2" t="s">
        <v>1426</v>
      </c>
      <c r="N1026" s="2" t="s">
        <v>1995</v>
      </c>
      <c r="O1026" s="8"/>
      <c r="P1026" s="2">
        <v>24</v>
      </c>
      <c r="Q1026" s="12">
        <v>9.43</v>
      </c>
    </row>
    <row r="1027" spans="1:17">
      <c r="A1027" s="11" t="s">
        <v>3073</v>
      </c>
      <c r="B1027" s="9" t="s">
        <v>1059</v>
      </c>
      <c r="C1027" s="9" t="s">
        <v>16</v>
      </c>
      <c r="D1027" s="3" t="s">
        <v>1360</v>
      </c>
      <c r="E1027" s="9" t="s">
        <v>1380</v>
      </c>
      <c r="F1027" s="9" t="s">
        <v>1384</v>
      </c>
      <c r="G1027" s="3">
        <v>71.12</v>
      </c>
      <c r="H1027" s="3">
        <v>14.22</v>
      </c>
      <c r="I1027" s="3">
        <v>1.3702000000000001</v>
      </c>
      <c r="J1027" s="3">
        <v>1.1136999999999999</v>
      </c>
      <c r="K1027" s="3" t="s">
        <v>1385</v>
      </c>
      <c r="L1027" s="3">
        <v>743</v>
      </c>
      <c r="M1027" s="3" t="s">
        <v>1386</v>
      </c>
      <c r="N1027" s="3" t="s">
        <v>396</v>
      </c>
      <c r="O1027" s="9"/>
      <c r="P1027" s="3">
        <v>120</v>
      </c>
      <c r="Q1027" s="13">
        <v>0</v>
      </c>
    </row>
    <row r="1028" spans="1:17">
      <c r="A1028" s="10" t="s">
        <v>3074</v>
      </c>
      <c r="B1028" s="8" t="s">
        <v>958</v>
      </c>
      <c r="C1028" s="8" t="s">
        <v>38</v>
      </c>
      <c r="D1028" s="2" t="s">
        <v>44</v>
      </c>
      <c r="E1028" s="8" t="s">
        <v>1380</v>
      </c>
      <c r="F1028" s="8" t="s">
        <v>1384</v>
      </c>
      <c r="G1028" s="2">
        <v>21.06</v>
      </c>
      <c r="H1028" s="2">
        <v>15.19</v>
      </c>
      <c r="I1028" s="2">
        <v>0.13850000000000001</v>
      </c>
      <c r="J1028" s="2">
        <v>0.29749999999999999</v>
      </c>
      <c r="K1028" s="2" t="s">
        <v>1358</v>
      </c>
      <c r="L1028" s="2">
        <v>710</v>
      </c>
      <c r="M1028" s="2" t="s">
        <v>1403</v>
      </c>
      <c r="N1028" s="2" t="s">
        <v>824</v>
      </c>
      <c r="O1028" s="8" t="s">
        <v>2819</v>
      </c>
      <c r="P1028" s="2">
        <v>180</v>
      </c>
      <c r="Q1028" s="12">
        <v>3.71</v>
      </c>
    </row>
    <row r="1029" spans="1:17">
      <c r="A1029" s="11" t="s">
        <v>3075</v>
      </c>
      <c r="B1029" s="9" t="s">
        <v>383</v>
      </c>
      <c r="C1029" s="9" t="s">
        <v>24</v>
      </c>
      <c r="D1029" s="3" t="s">
        <v>44</v>
      </c>
      <c r="E1029" s="9" t="s">
        <v>1380</v>
      </c>
      <c r="F1029" s="9" t="s">
        <v>1384</v>
      </c>
      <c r="G1029" s="3">
        <v>11.59</v>
      </c>
      <c r="H1029" s="3">
        <v>15.72</v>
      </c>
      <c r="I1029" s="3">
        <v>0.1605</v>
      </c>
      <c r="J1029" s="3">
        <v>0.16800000000000001</v>
      </c>
      <c r="K1029" s="3" t="s">
        <v>1358</v>
      </c>
      <c r="L1029" s="3">
        <v>728</v>
      </c>
      <c r="M1029" s="3" t="s">
        <v>1377</v>
      </c>
      <c r="N1029" s="3" t="s">
        <v>1888</v>
      </c>
      <c r="O1029" s="9" t="s">
        <v>2455</v>
      </c>
      <c r="P1029" s="3">
        <v>180</v>
      </c>
      <c r="Q1029" s="13">
        <v>8.5399999999999991</v>
      </c>
    </row>
    <row r="1030" spans="1:17" hidden="1">
      <c r="A1030" s="10" t="s">
        <v>3076</v>
      </c>
      <c r="B1030" s="8" t="s">
        <v>1244</v>
      </c>
      <c r="C1030" s="8" t="s">
        <v>16</v>
      </c>
      <c r="D1030" s="2" t="s">
        <v>31</v>
      </c>
      <c r="E1030" s="8" t="s">
        <v>1374</v>
      </c>
      <c r="F1030" s="8" t="s">
        <v>1390</v>
      </c>
      <c r="G1030" s="2">
        <v>62.07</v>
      </c>
      <c r="H1030" s="2">
        <v>8.06</v>
      </c>
      <c r="I1030" s="2">
        <v>0.78269999999999995</v>
      </c>
      <c r="J1030" s="2">
        <v>2.8090000000000002</v>
      </c>
      <c r="K1030" s="2" t="s">
        <v>1358</v>
      </c>
      <c r="L1030" s="2">
        <v>881</v>
      </c>
      <c r="M1030" s="2" t="s">
        <v>1426</v>
      </c>
      <c r="N1030" s="2" t="s">
        <v>3077</v>
      </c>
      <c r="O1030" s="8"/>
      <c r="P1030" s="2">
        <v>24</v>
      </c>
      <c r="Q1030" s="12">
        <v>49.55</v>
      </c>
    </row>
    <row r="1031" spans="1:17" hidden="1">
      <c r="A1031" s="11" t="s">
        <v>3078</v>
      </c>
      <c r="B1031" s="9" t="s">
        <v>76</v>
      </c>
      <c r="C1031" s="9" t="s">
        <v>12</v>
      </c>
      <c r="D1031" s="3" t="s">
        <v>10</v>
      </c>
      <c r="E1031" s="9" t="s">
        <v>1389</v>
      </c>
      <c r="F1031" s="9" t="s">
        <v>1375</v>
      </c>
      <c r="G1031" s="3">
        <v>34.729999999999997</v>
      </c>
      <c r="H1031" s="3">
        <v>9.32</v>
      </c>
      <c r="I1031" s="3">
        <v>0.23580000000000001</v>
      </c>
      <c r="J1031" s="3">
        <v>0.3589</v>
      </c>
      <c r="K1031" s="3" t="s">
        <v>1395</v>
      </c>
      <c r="L1031" s="3">
        <v>848</v>
      </c>
      <c r="M1031" s="3" t="s">
        <v>1403</v>
      </c>
      <c r="N1031" s="3" t="s">
        <v>2313</v>
      </c>
      <c r="O1031" s="9" t="s">
        <v>1795</v>
      </c>
      <c r="P1031" s="3">
        <v>180</v>
      </c>
      <c r="Q1031" s="13">
        <v>29.07</v>
      </c>
    </row>
    <row r="1032" spans="1:17" hidden="1">
      <c r="A1032" s="10" t="s">
        <v>3079</v>
      </c>
      <c r="B1032" s="8" t="s">
        <v>738</v>
      </c>
      <c r="C1032" s="8" t="s">
        <v>16</v>
      </c>
      <c r="D1032" s="2" t="s">
        <v>44</v>
      </c>
      <c r="E1032" s="8" t="s">
        <v>1411</v>
      </c>
      <c r="F1032" s="8" t="s">
        <v>1384</v>
      </c>
      <c r="G1032" s="2">
        <v>71.790000000000006</v>
      </c>
      <c r="H1032" s="2">
        <v>17.899999999999999</v>
      </c>
      <c r="I1032" s="2">
        <v>0.47289999999999999</v>
      </c>
      <c r="J1032" s="2">
        <v>6.5782999999999996</v>
      </c>
      <c r="K1032" s="2" t="s">
        <v>1358</v>
      </c>
      <c r="L1032" s="2">
        <v>565</v>
      </c>
      <c r="M1032" s="2" t="s">
        <v>1381</v>
      </c>
      <c r="N1032" s="2" t="s">
        <v>3080</v>
      </c>
      <c r="O1032" s="8"/>
      <c r="P1032" s="2">
        <v>12</v>
      </c>
      <c r="Q1032" s="12">
        <v>13.96</v>
      </c>
    </row>
    <row r="1033" spans="1:17" hidden="1">
      <c r="A1033" s="11" t="s">
        <v>3081</v>
      </c>
      <c r="B1033" s="9" t="s">
        <v>306</v>
      </c>
      <c r="C1033" s="9" t="s">
        <v>16</v>
      </c>
      <c r="D1033" s="3" t="s">
        <v>1360</v>
      </c>
      <c r="E1033" s="9" t="s">
        <v>1374</v>
      </c>
      <c r="F1033" s="9" t="s">
        <v>1390</v>
      </c>
      <c r="G1033" s="3">
        <v>88.03</v>
      </c>
      <c r="H1033" s="3">
        <v>18.37</v>
      </c>
      <c r="I1033" s="3">
        <v>0.77200000000000002</v>
      </c>
      <c r="J1033" s="3">
        <v>1.4411</v>
      </c>
      <c r="K1033" s="3" t="s">
        <v>1385</v>
      </c>
      <c r="L1033" s="3">
        <v>733</v>
      </c>
      <c r="M1033" s="3" t="s">
        <v>1403</v>
      </c>
      <c r="N1033" s="3" t="s">
        <v>2878</v>
      </c>
      <c r="O1033" s="9" t="s">
        <v>444</v>
      </c>
      <c r="P1033" s="3">
        <v>180</v>
      </c>
      <c r="Q1033" s="13">
        <v>0</v>
      </c>
    </row>
    <row r="1034" spans="1:17">
      <c r="A1034" s="10" t="s">
        <v>3082</v>
      </c>
      <c r="B1034" s="8" t="s">
        <v>711</v>
      </c>
      <c r="C1034" s="8" t="s">
        <v>32</v>
      </c>
      <c r="D1034" s="2" t="s">
        <v>23</v>
      </c>
      <c r="E1034" s="8" t="s">
        <v>1380</v>
      </c>
      <c r="F1034" s="8" t="s">
        <v>1384</v>
      </c>
      <c r="G1034" s="2">
        <v>19.02</v>
      </c>
      <c r="H1034" s="2">
        <v>7.66</v>
      </c>
      <c r="I1034" s="2">
        <v>0.30130000000000001</v>
      </c>
      <c r="J1034" s="2">
        <v>0.15509999999999999</v>
      </c>
      <c r="K1034" s="2"/>
      <c r="L1034" s="2">
        <v>706</v>
      </c>
      <c r="M1034" s="2" t="s">
        <v>1426</v>
      </c>
      <c r="N1034" s="2" t="s">
        <v>1942</v>
      </c>
      <c r="O1034" s="8"/>
      <c r="P1034" s="2">
        <v>240</v>
      </c>
      <c r="Q1034" s="12">
        <v>15.92</v>
      </c>
    </row>
    <row r="1035" spans="1:17" hidden="1">
      <c r="A1035" s="11" t="s">
        <v>3083</v>
      </c>
      <c r="B1035" s="9" t="s">
        <v>971</v>
      </c>
      <c r="C1035" s="9" t="s">
        <v>24</v>
      </c>
      <c r="D1035" s="3" t="s">
        <v>31</v>
      </c>
      <c r="E1035" s="9" t="s">
        <v>1389</v>
      </c>
      <c r="F1035" s="9" t="s">
        <v>1384</v>
      </c>
      <c r="G1035" s="3">
        <v>22.12</v>
      </c>
      <c r="H1035" s="3">
        <v>9.5500000000000007</v>
      </c>
      <c r="I1035" s="3">
        <v>0.4325</v>
      </c>
      <c r="J1035" s="3">
        <v>1.0161</v>
      </c>
      <c r="K1035" s="3" t="s">
        <v>1376</v>
      </c>
      <c r="L1035" s="3">
        <v>866</v>
      </c>
      <c r="M1035" s="3" t="s">
        <v>1403</v>
      </c>
      <c r="N1035" s="3" t="s">
        <v>2169</v>
      </c>
      <c r="O1035" s="9" t="s">
        <v>1424</v>
      </c>
      <c r="P1035" s="3">
        <v>24</v>
      </c>
      <c r="Q1035" s="13">
        <v>20.89</v>
      </c>
    </row>
    <row r="1036" spans="1:17" hidden="1">
      <c r="A1036" s="10" t="s">
        <v>3084</v>
      </c>
      <c r="B1036" s="8" t="s">
        <v>843</v>
      </c>
      <c r="C1036" s="8" t="s">
        <v>28</v>
      </c>
      <c r="D1036" s="2" t="s">
        <v>44</v>
      </c>
      <c r="E1036" s="8" t="s">
        <v>1408</v>
      </c>
      <c r="F1036" s="8" t="s">
        <v>1375</v>
      </c>
      <c r="G1036" s="2">
        <v>66.97</v>
      </c>
      <c r="H1036" s="2"/>
      <c r="I1036" s="2">
        <v>1.1393</v>
      </c>
      <c r="J1036" s="2"/>
      <c r="K1036" s="2" t="s">
        <v>1385</v>
      </c>
      <c r="L1036" s="2">
        <v>740</v>
      </c>
      <c r="M1036" s="2" t="s">
        <v>1377</v>
      </c>
      <c r="N1036" s="2" t="s">
        <v>2690</v>
      </c>
      <c r="O1036" s="8" t="s">
        <v>848</v>
      </c>
      <c r="P1036" s="2">
        <v>84</v>
      </c>
      <c r="Q1036" s="12">
        <v>0</v>
      </c>
    </row>
    <row r="1037" spans="1:17">
      <c r="A1037" s="11" t="s">
        <v>3085</v>
      </c>
      <c r="B1037" s="9" t="s">
        <v>1302</v>
      </c>
      <c r="C1037" s="9" t="s">
        <v>28</v>
      </c>
      <c r="D1037" s="3" t="s">
        <v>1360</v>
      </c>
      <c r="E1037" s="9" t="s">
        <v>1380</v>
      </c>
      <c r="F1037" s="9" t="s">
        <v>1375</v>
      </c>
      <c r="G1037" s="3">
        <v>6.44</v>
      </c>
      <c r="H1037" s="3">
        <v>11.97</v>
      </c>
      <c r="I1037" s="3">
        <v>6.0999999999999999E-2</v>
      </c>
      <c r="J1037" s="3">
        <v>0.21379999999999999</v>
      </c>
      <c r="K1037" s="3" t="s">
        <v>1376</v>
      </c>
      <c r="L1037" s="3">
        <v>697</v>
      </c>
      <c r="M1037" s="3" t="s">
        <v>1396</v>
      </c>
      <c r="N1037" s="3" t="s">
        <v>3086</v>
      </c>
      <c r="O1037" s="9" t="s">
        <v>1597</v>
      </c>
      <c r="P1037" s="3">
        <v>36</v>
      </c>
      <c r="Q1037" s="13">
        <v>5.72</v>
      </c>
    </row>
    <row r="1038" spans="1:17" hidden="1">
      <c r="A1038" s="10" t="s">
        <v>3087</v>
      </c>
      <c r="B1038" s="8" t="s">
        <v>1315</v>
      </c>
      <c r="C1038" s="8" t="s">
        <v>38</v>
      </c>
      <c r="D1038" s="2" t="s">
        <v>31</v>
      </c>
      <c r="E1038" s="8" t="s">
        <v>1389</v>
      </c>
      <c r="F1038" s="8" t="s">
        <v>1375</v>
      </c>
      <c r="G1038" s="2">
        <v>85</v>
      </c>
      <c r="H1038" s="2">
        <v>15.14</v>
      </c>
      <c r="I1038" s="2">
        <v>1.2155</v>
      </c>
      <c r="J1038" s="2">
        <v>2.3717000000000001</v>
      </c>
      <c r="K1038" s="2" t="s">
        <v>1358</v>
      </c>
      <c r="L1038" s="2">
        <v>790</v>
      </c>
      <c r="M1038" s="2" t="s">
        <v>1386</v>
      </c>
      <c r="N1038" s="2" t="s">
        <v>3088</v>
      </c>
      <c r="O1038" s="8"/>
      <c r="P1038" s="2">
        <v>48</v>
      </c>
      <c r="Q1038" s="12">
        <v>47.65</v>
      </c>
    </row>
    <row r="1039" spans="1:17">
      <c r="A1039" s="11" t="s">
        <v>3089</v>
      </c>
      <c r="B1039" s="9" t="s">
        <v>107</v>
      </c>
      <c r="C1039" s="9" t="s">
        <v>7</v>
      </c>
      <c r="D1039" s="3" t="s">
        <v>31</v>
      </c>
      <c r="E1039" s="9" t="s">
        <v>1380</v>
      </c>
      <c r="F1039" s="9" t="s">
        <v>1390</v>
      </c>
      <c r="G1039" s="3">
        <v>43.08</v>
      </c>
      <c r="H1039" s="3">
        <v>8.32</v>
      </c>
      <c r="I1039" s="3">
        <v>0.22539999999999999</v>
      </c>
      <c r="J1039" s="3">
        <v>1.0582</v>
      </c>
      <c r="K1039" s="3" t="s">
        <v>1385</v>
      </c>
      <c r="L1039" s="3">
        <v>792</v>
      </c>
      <c r="M1039" s="3" t="s">
        <v>1386</v>
      </c>
      <c r="N1039" s="3" t="s">
        <v>3007</v>
      </c>
      <c r="O1039" s="9"/>
      <c r="P1039" s="3">
        <v>48</v>
      </c>
      <c r="Q1039" s="13">
        <v>0</v>
      </c>
    </row>
    <row r="1040" spans="1:17" hidden="1">
      <c r="A1040" s="10" t="s">
        <v>3090</v>
      </c>
      <c r="B1040" s="8" t="s">
        <v>743</v>
      </c>
      <c r="C1040" s="8" t="s">
        <v>28</v>
      </c>
      <c r="D1040" s="2" t="s">
        <v>23</v>
      </c>
      <c r="E1040" s="8" t="s">
        <v>1400</v>
      </c>
      <c r="F1040" s="8" t="s">
        <v>1390</v>
      </c>
      <c r="G1040" s="2">
        <v>29.79</v>
      </c>
      <c r="H1040" s="2">
        <v>10.199999999999999</v>
      </c>
      <c r="I1040" s="2">
        <v>0.44729999999999998</v>
      </c>
      <c r="J1040" s="2">
        <v>0.49759999999999999</v>
      </c>
      <c r="K1040" s="2" t="s">
        <v>1395</v>
      </c>
      <c r="L1040" s="2">
        <v>556</v>
      </c>
      <c r="M1040" s="2" t="s">
        <v>1426</v>
      </c>
      <c r="N1040" s="2" t="s">
        <v>3091</v>
      </c>
      <c r="O1040" s="8"/>
      <c r="P1040" s="2">
        <v>84</v>
      </c>
      <c r="Q1040" s="12">
        <v>5.35</v>
      </c>
    </row>
    <row r="1041" spans="1:17" hidden="1">
      <c r="A1041" s="11" t="s">
        <v>3092</v>
      </c>
      <c r="B1041" s="9" t="s">
        <v>1240</v>
      </c>
      <c r="C1041" s="9" t="s">
        <v>24</v>
      </c>
      <c r="D1041" s="3" t="s">
        <v>44</v>
      </c>
      <c r="E1041" s="9" t="s">
        <v>1400</v>
      </c>
      <c r="F1041" s="9" t="s">
        <v>1375</v>
      </c>
      <c r="G1041" s="3">
        <v>77.099999999999994</v>
      </c>
      <c r="H1041" s="3">
        <v>13.06</v>
      </c>
      <c r="I1041" s="3">
        <v>1.3204</v>
      </c>
      <c r="J1041" s="3">
        <v>1.1538999999999999</v>
      </c>
      <c r="K1041" s="3" t="s">
        <v>1385</v>
      </c>
      <c r="L1041" s="3">
        <v>797</v>
      </c>
      <c r="M1041" s="3" t="s">
        <v>1426</v>
      </c>
      <c r="N1041" s="3" t="s">
        <v>3093</v>
      </c>
      <c r="O1041" s="9"/>
      <c r="P1041" s="3">
        <v>120</v>
      </c>
      <c r="Q1041" s="13">
        <v>0</v>
      </c>
    </row>
    <row r="1042" spans="1:17" hidden="1">
      <c r="A1042" s="10" t="s">
        <v>3094</v>
      </c>
      <c r="B1042" s="8" t="s">
        <v>1077</v>
      </c>
      <c r="C1042" s="8" t="s">
        <v>12</v>
      </c>
      <c r="D1042" s="2" t="s">
        <v>1360</v>
      </c>
      <c r="E1042" s="8" t="s">
        <v>1411</v>
      </c>
      <c r="F1042" s="8" t="s">
        <v>1384</v>
      </c>
      <c r="G1042" s="2">
        <v>90.68</v>
      </c>
      <c r="H1042" s="2">
        <v>11.12</v>
      </c>
      <c r="I1042" s="2">
        <v>0.58740000000000003</v>
      </c>
      <c r="J1042" s="2">
        <v>2.3490000000000002</v>
      </c>
      <c r="K1042" s="2" t="s">
        <v>1358</v>
      </c>
      <c r="L1042" s="2">
        <v>837</v>
      </c>
      <c r="M1042" s="2" t="s">
        <v>1426</v>
      </c>
      <c r="N1042" s="2" t="s">
        <v>1206</v>
      </c>
      <c r="O1042" s="8"/>
      <c r="P1042" s="2">
        <v>48</v>
      </c>
      <c r="Q1042" s="12">
        <v>48.12</v>
      </c>
    </row>
    <row r="1043" spans="1:17" hidden="1">
      <c r="A1043" s="11" t="s">
        <v>3095</v>
      </c>
      <c r="B1043" s="9" t="s">
        <v>614</v>
      </c>
      <c r="C1043" s="9" t="s">
        <v>7</v>
      </c>
      <c r="D1043" s="3" t="s">
        <v>23</v>
      </c>
      <c r="E1043" s="9" t="s">
        <v>1400</v>
      </c>
      <c r="F1043" s="9" t="s">
        <v>1384</v>
      </c>
      <c r="G1043" s="3">
        <v>23.48</v>
      </c>
      <c r="H1043" s="3">
        <v>9.19</v>
      </c>
      <c r="I1043" s="3">
        <v>0.39450000000000002</v>
      </c>
      <c r="J1043" s="3">
        <v>0.2999</v>
      </c>
      <c r="K1043" s="3" t="s">
        <v>1412</v>
      </c>
      <c r="L1043" s="3">
        <v>882</v>
      </c>
      <c r="M1043" s="3" t="s">
        <v>1426</v>
      </c>
      <c r="N1043" s="3" t="s">
        <v>1531</v>
      </c>
      <c r="O1043" s="9"/>
      <c r="P1043" s="3">
        <v>120</v>
      </c>
      <c r="Q1043" s="13">
        <v>17.78</v>
      </c>
    </row>
    <row r="1044" spans="1:17">
      <c r="A1044" s="10" t="s">
        <v>3096</v>
      </c>
      <c r="B1044" s="8" t="s">
        <v>175</v>
      </c>
      <c r="C1044" s="8" t="s">
        <v>35</v>
      </c>
      <c r="D1044" s="2" t="s">
        <v>10</v>
      </c>
      <c r="E1044" s="8" t="s">
        <v>1380</v>
      </c>
      <c r="F1044" s="8" t="s">
        <v>1375</v>
      </c>
      <c r="G1044" s="2">
        <v>21.15</v>
      </c>
      <c r="H1044" s="2">
        <v>12.6</v>
      </c>
      <c r="I1044" s="2">
        <v>0.2205</v>
      </c>
      <c r="J1044" s="2">
        <v>0.47689999999999999</v>
      </c>
      <c r="K1044" s="2" t="s">
        <v>1376</v>
      </c>
      <c r="L1044" s="2">
        <v>636</v>
      </c>
      <c r="M1044" s="2" t="s">
        <v>1403</v>
      </c>
      <c r="N1044" s="2" t="s">
        <v>2654</v>
      </c>
      <c r="O1044" s="8" t="s">
        <v>3097</v>
      </c>
      <c r="P1044" s="2">
        <v>60</v>
      </c>
      <c r="Q1044" s="12">
        <v>14.06</v>
      </c>
    </row>
    <row r="1045" spans="1:17" hidden="1">
      <c r="A1045" s="11" t="s">
        <v>3098</v>
      </c>
      <c r="B1045" s="9" t="s">
        <v>536</v>
      </c>
      <c r="C1045" s="9" t="s">
        <v>24</v>
      </c>
      <c r="D1045" s="3" t="s">
        <v>1360</v>
      </c>
      <c r="E1045" s="9" t="s">
        <v>1411</v>
      </c>
      <c r="F1045" s="9" t="s">
        <v>1384</v>
      </c>
      <c r="G1045" s="3">
        <v>77.86</v>
      </c>
      <c r="H1045" s="3">
        <v>10.76</v>
      </c>
      <c r="I1045" s="3">
        <v>0.47439999999999999</v>
      </c>
      <c r="J1045" s="3">
        <v>1.6836</v>
      </c>
      <c r="K1045" s="3" t="s">
        <v>1358</v>
      </c>
      <c r="L1045" s="3">
        <v>883</v>
      </c>
      <c r="M1045" s="3" t="s">
        <v>1426</v>
      </c>
      <c r="N1045" s="3" t="s">
        <v>2785</v>
      </c>
      <c r="O1045" s="9"/>
      <c r="P1045" s="3">
        <v>60</v>
      </c>
      <c r="Q1045" s="13">
        <v>52.24</v>
      </c>
    </row>
    <row r="1046" spans="1:17" hidden="1">
      <c r="A1046" s="10" t="s">
        <v>3099</v>
      </c>
      <c r="B1046" s="8" t="s">
        <v>330</v>
      </c>
      <c r="C1046" s="8" t="s">
        <v>28</v>
      </c>
      <c r="D1046" s="2" t="s">
        <v>31</v>
      </c>
      <c r="E1046" s="8" t="s">
        <v>1400</v>
      </c>
      <c r="F1046" s="8" t="s">
        <v>1390</v>
      </c>
      <c r="G1046" s="2">
        <v>53.28</v>
      </c>
      <c r="H1046" s="2">
        <v>17.329999999999998</v>
      </c>
      <c r="I1046" s="2">
        <v>0.41499999999999998</v>
      </c>
      <c r="J1046" s="2">
        <v>0.79490000000000005</v>
      </c>
      <c r="K1046" s="2" t="s">
        <v>1412</v>
      </c>
      <c r="L1046" s="2">
        <v>782</v>
      </c>
      <c r="M1046" s="2" t="s">
        <v>1396</v>
      </c>
      <c r="N1046" s="2" t="s">
        <v>1820</v>
      </c>
      <c r="O1046" s="8" t="s">
        <v>2471</v>
      </c>
      <c r="P1046" s="2">
        <v>240</v>
      </c>
      <c r="Q1046" s="12">
        <v>24.74</v>
      </c>
    </row>
    <row r="1047" spans="1:17" hidden="1">
      <c r="A1047" s="11" t="s">
        <v>3100</v>
      </c>
      <c r="B1047" s="9" t="s">
        <v>1254</v>
      </c>
      <c r="C1047" s="9" t="s">
        <v>32</v>
      </c>
      <c r="D1047" s="3" t="s">
        <v>1360</v>
      </c>
      <c r="E1047" s="9" t="s">
        <v>1389</v>
      </c>
      <c r="F1047" s="9" t="s">
        <v>1375</v>
      </c>
      <c r="G1047" s="3">
        <v>94.61</v>
      </c>
      <c r="H1047" s="3">
        <v>15.27</v>
      </c>
      <c r="I1047" s="3">
        <v>1.8113999999999999</v>
      </c>
      <c r="J1047" s="3">
        <v>2.6459999999999999</v>
      </c>
      <c r="K1047" s="3" t="s">
        <v>1358</v>
      </c>
      <c r="L1047" s="3">
        <v>731</v>
      </c>
      <c r="M1047" s="3" t="s">
        <v>1377</v>
      </c>
      <c r="N1047" s="3" t="s">
        <v>2343</v>
      </c>
      <c r="O1047" s="9" t="s">
        <v>2469</v>
      </c>
      <c r="P1047" s="3">
        <v>48</v>
      </c>
      <c r="Q1047" s="13">
        <v>65.08</v>
      </c>
    </row>
    <row r="1048" spans="1:17" hidden="1">
      <c r="A1048" s="10" t="s">
        <v>3101</v>
      </c>
      <c r="B1048" s="8" t="s">
        <v>1257</v>
      </c>
      <c r="C1048" s="8" t="s">
        <v>38</v>
      </c>
      <c r="D1048" s="2" t="s">
        <v>44</v>
      </c>
      <c r="E1048" s="8" t="s">
        <v>1374</v>
      </c>
      <c r="F1048" s="8" t="s">
        <v>1390</v>
      </c>
      <c r="G1048" s="2">
        <v>83.75</v>
      </c>
      <c r="H1048" s="2">
        <v>11.97</v>
      </c>
      <c r="I1048" s="2">
        <v>1.2626999999999999</v>
      </c>
      <c r="J1048" s="2">
        <v>7.4398999999999997</v>
      </c>
      <c r="K1048" s="2" t="s">
        <v>1412</v>
      </c>
      <c r="L1048" s="2">
        <v>707</v>
      </c>
      <c r="M1048" s="2" t="s">
        <v>1403</v>
      </c>
      <c r="N1048" s="2" t="s">
        <v>1475</v>
      </c>
      <c r="O1048" s="8" t="s">
        <v>1807</v>
      </c>
      <c r="P1048" s="2">
        <v>12</v>
      </c>
      <c r="Q1048" s="12">
        <v>50.47</v>
      </c>
    </row>
    <row r="1049" spans="1:17" hidden="1">
      <c r="A1049" s="11" t="s">
        <v>3102</v>
      </c>
      <c r="B1049" s="9" t="s">
        <v>559</v>
      </c>
      <c r="C1049" s="9" t="s">
        <v>28</v>
      </c>
      <c r="D1049" s="3" t="s">
        <v>1360</v>
      </c>
      <c r="E1049" s="9" t="s">
        <v>1408</v>
      </c>
      <c r="F1049" s="9" t="s">
        <v>1384</v>
      </c>
      <c r="G1049" s="3">
        <v>35.340000000000003</v>
      </c>
      <c r="H1049" s="3">
        <v>13.27</v>
      </c>
      <c r="I1049" s="3">
        <v>0.61890000000000001</v>
      </c>
      <c r="J1049" s="3">
        <v>1.1953</v>
      </c>
      <c r="K1049" s="3" t="s">
        <v>1376</v>
      </c>
      <c r="L1049" s="3">
        <v>800</v>
      </c>
      <c r="M1049" s="3" t="s">
        <v>1386</v>
      </c>
      <c r="N1049" s="3" t="s">
        <v>1006</v>
      </c>
      <c r="O1049" s="9"/>
      <c r="P1049" s="3">
        <v>36</v>
      </c>
      <c r="Q1049" s="13">
        <v>25.83</v>
      </c>
    </row>
    <row r="1050" spans="1:17" hidden="1">
      <c r="A1050" s="10" t="s">
        <v>3103</v>
      </c>
      <c r="B1050" s="8" t="s">
        <v>1210</v>
      </c>
      <c r="C1050" s="8" t="s">
        <v>35</v>
      </c>
      <c r="D1050" s="2" t="s">
        <v>44</v>
      </c>
      <c r="E1050" s="8" t="s">
        <v>1408</v>
      </c>
      <c r="F1050" s="8" t="s">
        <v>1384</v>
      </c>
      <c r="G1050" s="2">
        <v>32.11</v>
      </c>
      <c r="H1050" s="2">
        <v>15.62</v>
      </c>
      <c r="I1050" s="2">
        <v>0.35870000000000002</v>
      </c>
      <c r="J1050" s="2">
        <v>2.9076</v>
      </c>
      <c r="K1050" s="2" t="s">
        <v>1376</v>
      </c>
      <c r="L1050" s="2">
        <v>784</v>
      </c>
      <c r="M1050" s="2" t="s">
        <v>1403</v>
      </c>
      <c r="N1050" s="2" t="s">
        <v>3022</v>
      </c>
      <c r="O1050" s="8" t="s">
        <v>1221</v>
      </c>
      <c r="P1050" s="2">
        <v>12</v>
      </c>
      <c r="Q1050" s="12">
        <v>22.61</v>
      </c>
    </row>
    <row r="1051" spans="1:17" hidden="1">
      <c r="A1051" s="11" t="s">
        <v>3104</v>
      </c>
      <c r="B1051" s="9" t="s">
        <v>1207</v>
      </c>
      <c r="C1051" s="9" t="s">
        <v>12</v>
      </c>
      <c r="D1051" s="3" t="s">
        <v>23</v>
      </c>
      <c r="E1051" s="9" t="s">
        <v>1374</v>
      </c>
      <c r="F1051" s="9" t="s">
        <v>1384</v>
      </c>
      <c r="G1051" s="3">
        <v>24.88</v>
      </c>
      <c r="H1051" s="3">
        <v>10.36</v>
      </c>
      <c r="I1051" s="3">
        <v>0.43980000000000002</v>
      </c>
      <c r="J1051" s="3">
        <v>0.27289999999999998</v>
      </c>
      <c r="K1051" s="3" t="s">
        <v>1395</v>
      </c>
      <c r="L1051" s="3">
        <v>859</v>
      </c>
      <c r="M1051" s="3" t="s">
        <v>1377</v>
      </c>
      <c r="N1051" s="3" t="s">
        <v>3105</v>
      </c>
      <c r="O1051" s="9" t="s">
        <v>2361</v>
      </c>
      <c r="P1051" s="3">
        <v>180</v>
      </c>
      <c r="Q1051" s="13">
        <v>17.899999999999999</v>
      </c>
    </row>
    <row r="1052" spans="1:17">
      <c r="A1052" s="10" t="s">
        <v>3106</v>
      </c>
      <c r="B1052" s="8" t="s">
        <v>333</v>
      </c>
      <c r="C1052" s="8" t="s">
        <v>16</v>
      </c>
      <c r="D1052" s="2" t="s">
        <v>44</v>
      </c>
      <c r="E1052" s="8" t="s">
        <v>1380</v>
      </c>
      <c r="F1052" s="8" t="s">
        <v>1384</v>
      </c>
      <c r="G1052" s="2">
        <v>76.400000000000006</v>
      </c>
      <c r="H1052" s="2">
        <v>16.63</v>
      </c>
      <c r="I1052" s="2">
        <v>1.1283000000000001</v>
      </c>
      <c r="J1052" s="2">
        <v>1.1557999999999999</v>
      </c>
      <c r="K1052" s="2" t="s">
        <v>1376</v>
      </c>
      <c r="L1052" s="2">
        <v>833</v>
      </c>
      <c r="M1052" s="2" t="s">
        <v>1403</v>
      </c>
      <c r="N1052" s="2" t="s">
        <v>2064</v>
      </c>
      <c r="O1052" s="8" t="s">
        <v>197</v>
      </c>
      <c r="P1052" s="2">
        <v>180</v>
      </c>
      <c r="Q1052" s="12">
        <v>14.56</v>
      </c>
    </row>
    <row r="1053" spans="1:17" hidden="1">
      <c r="A1053" s="11" t="s">
        <v>3107</v>
      </c>
      <c r="B1053" s="9" t="s">
        <v>309</v>
      </c>
      <c r="C1053" s="9" t="s">
        <v>41</v>
      </c>
      <c r="D1053" s="3" t="s">
        <v>23</v>
      </c>
      <c r="E1053" s="9" t="s">
        <v>1408</v>
      </c>
      <c r="F1053" s="9" t="s">
        <v>1384</v>
      </c>
      <c r="G1053" s="3">
        <v>29.61</v>
      </c>
      <c r="H1053" s="3">
        <v>11.95</v>
      </c>
      <c r="I1053" s="3">
        <v>0.39389999999999997</v>
      </c>
      <c r="J1053" s="3">
        <v>2.6301000000000001</v>
      </c>
      <c r="K1053" s="3"/>
      <c r="L1053" s="3">
        <v>667</v>
      </c>
      <c r="M1053" s="3" t="s">
        <v>1386</v>
      </c>
      <c r="N1053" s="3" t="s">
        <v>3108</v>
      </c>
      <c r="O1053" s="9"/>
      <c r="P1053" s="3">
        <v>12</v>
      </c>
      <c r="Q1053" s="13">
        <v>23.99</v>
      </c>
    </row>
    <row r="1054" spans="1:17">
      <c r="A1054" s="10" t="s">
        <v>3109</v>
      </c>
      <c r="B1054" s="8" t="s">
        <v>886</v>
      </c>
      <c r="C1054" s="8" t="s">
        <v>16</v>
      </c>
      <c r="D1054" s="2" t="s">
        <v>1360</v>
      </c>
      <c r="E1054" s="8" t="s">
        <v>1380</v>
      </c>
      <c r="F1054" s="8" t="s">
        <v>1384</v>
      </c>
      <c r="G1054" s="2">
        <v>74.94</v>
      </c>
      <c r="H1054" s="2">
        <v>18.32</v>
      </c>
      <c r="I1054" s="2">
        <v>1.268</v>
      </c>
      <c r="J1054" s="2">
        <v>6.8818999999999999</v>
      </c>
      <c r="K1054" s="2" t="s">
        <v>1385</v>
      </c>
      <c r="L1054" s="2">
        <v>686</v>
      </c>
      <c r="M1054" s="2" t="s">
        <v>1386</v>
      </c>
      <c r="N1054" s="2" t="s">
        <v>1846</v>
      </c>
      <c r="O1054" s="8"/>
      <c r="P1054" s="2">
        <v>12</v>
      </c>
      <c r="Q1054" s="12">
        <v>0</v>
      </c>
    </row>
    <row r="1055" spans="1:17">
      <c r="A1055" s="11" t="s">
        <v>3110</v>
      </c>
      <c r="B1055" s="9" t="s">
        <v>169</v>
      </c>
      <c r="C1055" s="9" t="s">
        <v>32</v>
      </c>
      <c r="D1055" s="3" t="s">
        <v>23</v>
      </c>
      <c r="E1055" s="9" t="s">
        <v>1380</v>
      </c>
      <c r="F1055" s="9" t="s">
        <v>1384</v>
      </c>
      <c r="G1055" s="3">
        <v>45.61</v>
      </c>
      <c r="H1055" s="3">
        <v>15.85</v>
      </c>
      <c r="I1055" s="3">
        <v>0.85860000000000003</v>
      </c>
      <c r="J1055" s="3">
        <v>2.2299000000000002</v>
      </c>
      <c r="K1055" s="3" t="s">
        <v>1376</v>
      </c>
      <c r="L1055" s="3">
        <v>833</v>
      </c>
      <c r="M1055" s="3" t="s">
        <v>1386</v>
      </c>
      <c r="N1055" s="3" t="s">
        <v>2144</v>
      </c>
      <c r="O1055" s="9"/>
      <c r="P1055" s="3">
        <v>24</v>
      </c>
      <c r="Q1055" s="13">
        <v>38.950000000000003</v>
      </c>
    </row>
    <row r="1056" spans="1:17" hidden="1">
      <c r="A1056" s="10" t="s">
        <v>3111</v>
      </c>
      <c r="B1056" s="8" t="s">
        <v>80</v>
      </c>
      <c r="C1056" s="8" t="s">
        <v>7</v>
      </c>
      <c r="D1056" s="2" t="s">
        <v>31</v>
      </c>
      <c r="E1056" s="8" t="s">
        <v>1411</v>
      </c>
      <c r="F1056" s="8" t="s">
        <v>1384</v>
      </c>
      <c r="G1056" s="2">
        <v>21.66</v>
      </c>
      <c r="H1056" s="2">
        <v>12.55</v>
      </c>
      <c r="I1056" s="2">
        <v>0.1908</v>
      </c>
      <c r="J1056" s="2">
        <v>0.4879</v>
      </c>
      <c r="K1056" s="2" t="s">
        <v>1376</v>
      </c>
      <c r="L1056" s="2">
        <v>747</v>
      </c>
      <c r="M1056" s="2" t="s">
        <v>1403</v>
      </c>
      <c r="N1056" s="2" t="s">
        <v>2318</v>
      </c>
      <c r="O1056" s="8" t="s">
        <v>2501</v>
      </c>
      <c r="P1056" s="2">
        <v>60</v>
      </c>
      <c r="Q1056" s="12">
        <v>4.25</v>
      </c>
    </row>
    <row r="1057" spans="1:17" hidden="1">
      <c r="A1057" s="11" t="s">
        <v>3112</v>
      </c>
      <c r="B1057" s="9" t="s">
        <v>480</v>
      </c>
      <c r="C1057" s="9" t="s">
        <v>35</v>
      </c>
      <c r="D1057" s="3" t="s">
        <v>44</v>
      </c>
      <c r="E1057" s="9" t="s">
        <v>1389</v>
      </c>
      <c r="F1057" s="9" t="s">
        <v>1390</v>
      </c>
      <c r="G1057" s="3">
        <v>1.53</v>
      </c>
      <c r="H1057" s="3">
        <v>13.69</v>
      </c>
      <c r="I1057" s="3">
        <v>2.47E-2</v>
      </c>
      <c r="J1057" s="3">
        <v>2.8400000000000002E-2</v>
      </c>
      <c r="K1057" s="3" t="s">
        <v>1412</v>
      </c>
      <c r="L1057" s="3">
        <v>878</v>
      </c>
      <c r="M1057" s="3" t="s">
        <v>1396</v>
      </c>
      <c r="N1057" s="3" t="s">
        <v>2706</v>
      </c>
      <c r="O1057" s="9" t="s">
        <v>1128</v>
      </c>
      <c r="P1057" s="3">
        <v>84</v>
      </c>
      <c r="Q1057" s="13">
        <v>0.61</v>
      </c>
    </row>
    <row r="1058" spans="1:17" hidden="1">
      <c r="A1058" s="10" t="s">
        <v>3113</v>
      </c>
      <c r="B1058" s="8" t="s">
        <v>840</v>
      </c>
      <c r="C1058" s="8" t="s">
        <v>28</v>
      </c>
      <c r="D1058" s="2" t="s">
        <v>10</v>
      </c>
      <c r="E1058" s="8" t="s">
        <v>1374</v>
      </c>
      <c r="F1058" s="8" t="s">
        <v>1390</v>
      </c>
      <c r="G1058" s="2">
        <v>22.68</v>
      </c>
      <c r="H1058" s="2">
        <v>8.9</v>
      </c>
      <c r="I1058" s="2">
        <v>0.3518</v>
      </c>
      <c r="J1058" s="2">
        <v>0.22869999999999999</v>
      </c>
      <c r="K1058" s="2" t="s">
        <v>1395</v>
      </c>
      <c r="L1058" s="2">
        <v>638</v>
      </c>
      <c r="M1058" s="2" t="s">
        <v>1403</v>
      </c>
      <c r="N1058" s="2" t="s">
        <v>1436</v>
      </c>
      <c r="O1058" s="8" t="s">
        <v>3114</v>
      </c>
      <c r="P1058" s="2">
        <v>180</v>
      </c>
      <c r="Q1058" s="12">
        <v>19.52</v>
      </c>
    </row>
    <row r="1059" spans="1:17" hidden="1">
      <c r="A1059" s="11" t="s">
        <v>3115</v>
      </c>
      <c r="B1059" s="9" t="s">
        <v>576</v>
      </c>
      <c r="C1059" s="9" t="s">
        <v>7</v>
      </c>
      <c r="D1059" s="3" t="s">
        <v>31</v>
      </c>
      <c r="E1059" s="9" t="s">
        <v>1411</v>
      </c>
      <c r="F1059" s="9" t="s">
        <v>1375</v>
      </c>
      <c r="G1059" s="3">
        <v>6.89</v>
      </c>
      <c r="H1059" s="3">
        <v>15.4</v>
      </c>
      <c r="I1059" s="3">
        <v>8.1199999999999994E-2</v>
      </c>
      <c r="J1059" s="3">
        <v>0.13450000000000001</v>
      </c>
      <c r="K1059" s="3" t="s">
        <v>1395</v>
      </c>
      <c r="L1059" s="3">
        <v>856</v>
      </c>
      <c r="M1059" s="3" t="s">
        <v>1377</v>
      </c>
      <c r="N1059" s="3" t="s">
        <v>1443</v>
      </c>
      <c r="O1059" s="9" t="s">
        <v>1633</v>
      </c>
      <c r="P1059" s="3">
        <v>84</v>
      </c>
      <c r="Q1059" s="13">
        <v>4.46</v>
      </c>
    </row>
    <row r="1060" spans="1:17" hidden="1">
      <c r="A1060" s="10" t="s">
        <v>3116</v>
      </c>
      <c r="B1060" s="8" t="s">
        <v>761</v>
      </c>
      <c r="C1060" s="8" t="s">
        <v>24</v>
      </c>
      <c r="D1060" s="2" t="s">
        <v>23</v>
      </c>
      <c r="E1060" s="8" t="s">
        <v>1374</v>
      </c>
      <c r="F1060" s="8" t="s">
        <v>1390</v>
      </c>
      <c r="G1060" s="2">
        <v>59.05</v>
      </c>
      <c r="H1060" s="2">
        <v>15.45</v>
      </c>
      <c r="I1060" s="2">
        <v>0.74309999999999998</v>
      </c>
      <c r="J1060" s="2">
        <v>0.79730000000000001</v>
      </c>
      <c r="K1060" s="2" t="s">
        <v>1376</v>
      </c>
      <c r="L1060" s="2">
        <v>751</v>
      </c>
      <c r="M1060" s="2" t="s">
        <v>1426</v>
      </c>
      <c r="N1060" s="2" t="s">
        <v>2972</v>
      </c>
      <c r="O1060" s="8"/>
      <c r="P1060" s="2">
        <v>240</v>
      </c>
      <c r="Q1060" s="12">
        <v>26.92</v>
      </c>
    </row>
    <row r="1061" spans="1:17">
      <c r="A1061" s="11" t="s">
        <v>3117</v>
      </c>
      <c r="B1061" s="9" t="s">
        <v>661</v>
      </c>
      <c r="C1061" s="9" t="s">
        <v>7</v>
      </c>
      <c r="D1061" s="3" t="s">
        <v>1360</v>
      </c>
      <c r="E1061" s="9" t="s">
        <v>1380</v>
      </c>
      <c r="F1061" s="9" t="s">
        <v>1390</v>
      </c>
      <c r="G1061" s="3">
        <v>2.0099999999999998</v>
      </c>
      <c r="H1061" s="3">
        <v>8.64</v>
      </c>
      <c r="I1061" s="3">
        <v>3.9E-2</v>
      </c>
      <c r="J1061" s="3">
        <v>6.3600000000000004E-2</v>
      </c>
      <c r="K1061" s="3" t="s">
        <v>1358</v>
      </c>
      <c r="L1061" s="3">
        <v>713</v>
      </c>
      <c r="M1061" s="3" t="s">
        <v>1396</v>
      </c>
      <c r="N1061" s="3" t="s">
        <v>3118</v>
      </c>
      <c r="O1061" s="9" t="s">
        <v>1718</v>
      </c>
      <c r="P1061" s="3">
        <v>36</v>
      </c>
      <c r="Q1061" s="13">
        <v>1.52</v>
      </c>
    </row>
    <row r="1062" spans="1:17" hidden="1">
      <c r="A1062" s="10" t="s">
        <v>3119</v>
      </c>
      <c r="B1062" s="8" t="s">
        <v>1320</v>
      </c>
      <c r="C1062" s="8" t="s">
        <v>24</v>
      </c>
      <c r="D1062" s="2" t="s">
        <v>1360</v>
      </c>
      <c r="E1062" s="8" t="s">
        <v>1411</v>
      </c>
      <c r="F1062" s="8" t="s">
        <v>1384</v>
      </c>
      <c r="G1062" s="2">
        <v>28.67</v>
      </c>
      <c r="H1062" s="2">
        <v>17.55</v>
      </c>
      <c r="I1062" s="2">
        <v>0.39479999999999998</v>
      </c>
      <c r="J1062" s="2">
        <v>1.03</v>
      </c>
      <c r="K1062" s="2" t="s">
        <v>1395</v>
      </c>
      <c r="L1062" s="2">
        <v>692</v>
      </c>
      <c r="M1062" s="2" t="s">
        <v>1426</v>
      </c>
      <c r="N1062" s="2" t="s">
        <v>3120</v>
      </c>
      <c r="O1062" s="8"/>
      <c r="P1062" s="2">
        <v>36</v>
      </c>
      <c r="Q1062" s="12">
        <v>8.89</v>
      </c>
    </row>
    <row r="1063" spans="1:17">
      <c r="A1063" s="11" t="s">
        <v>3121</v>
      </c>
      <c r="B1063" s="9" t="s">
        <v>435</v>
      </c>
      <c r="C1063" s="9" t="s">
        <v>28</v>
      </c>
      <c r="D1063" s="3" t="s">
        <v>10</v>
      </c>
      <c r="E1063" s="9" t="s">
        <v>1380</v>
      </c>
      <c r="F1063" s="9" t="s">
        <v>1384</v>
      </c>
      <c r="G1063" s="3">
        <v>81.150000000000006</v>
      </c>
      <c r="H1063" s="3">
        <v>16.36</v>
      </c>
      <c r="I1063" s="3">
        <v>0.82450000000000001</v>
      </c>
      <c r="J1063" s="3">
        <v>7.3765999999999998</v>
      </c>
      <c r="K1063" s="3" t="s">
        <v>1385</v>
      </c>
      <c r="L1063" s="3">
        <v>866</v>
      </c>
      <c r="M1063" s="3" t="s">
        <v>1381</v>
      </c>
      <c r="N1063" s="3" t="s">
        <v>3122</v>
      </c>
      <c r="O1063" s="9"/>
      <c r="P1063" s="3">
        <v>12</v>
      </c>
      <c r="Q1063" s="13">
        <v>0</v>
      </c>
    </row>
    <row r="1064" spans="1:17" hidden="1">
      <c r="A1064" s="10" t="s">
        <v>3123</v>
      </c>
      <c r="B1064" s="8" t="s">
        <v>1139</v>
      </c>
      <c r="C1064" s="8" t="s">
        <v>7</v>
      </c>
      <c r="D1064" s="2" t="s">
        <v>1360</v>
      </c>
      <c r="E1064" s="8" t="s">
        <v>1400</v>
      </c>
      <c r="F1064" s="8" t="s">
        <v>1390</v>
      </c>
      <c r="G1064" s="2">
        <v>50.93</v>
      </c>
      <c r="H1064" s="2">
        <v>13.66</v>
      </c>
      <c r="I1064" s="2">
        <v>0.78569999999999995</v>
      </c>
      <c r="J1064" s="2">
        <v>1.3831</v>
      </c>
      <c r="K1064" s="2" t="s">
        <v>1358</v>
      </c>
      <c r="L1064" s="2">
        <v>653</v>
      </c>
      <c r="M1064" s="2" t="s">
        <v>1386</v>
      </c>
      <c r="N1064" s="2" t="s">
        <v>1463</v>
      </c>
      <c r="O1064" s="8"/>
      <c r="P1064" s="2">
        <v>48</v>
      </c>
      <c r="Q1064" s="12">
        <v>13.44</v>
      </c>
    </row>
    <row r="1065" spans="1:17" hidden="1">
      <c r="A1065" s="11" t="s">
        <v>3124</v>
      </c>
      <c r="B1065" s="9" t="s">
        <v>636</v>
      </c>
      <c r="C1065" s="9" t="s">
        <v>16</v>
      </c>
      <c r="D1065" s="3" t="s">
        <v>23</v>
      </c>
      <c r="E1065" s="9" t="s">
        <v>1400</v>
      </c>
      <c r="F1065" s="9" t="s">
        <v>1384</v>
      </c>
      <c r="G1065" s="3">
        <v>1.72</v>
      </c>
      <c r="H1065" s="3">
        <v>11.32</v>
      </c>
      <c r="I1065" s="3">
        <v>2.7900000000000001E-2</v>
      </c>
      <c r="J1065" s="3">
        <v>1.8100000000000002E-2</v>
      </c>
      <c r="K1065" s="3" t="s">
        <v>1395</v>
      </c>
      <c r="L1065" s="3">
        <v>582</v>
      </c>
      <c r="M1065" s="3" t="s">
        <v>1396</v>
      </c>
      <c r="N1065" s="3" t="s">
        <v>2510</v>
      </c>
      <c r="O1065" s="9" t="s">
        <v>98</v>
      </c>
      <c r="P1065" s="3">
        <v>240</v>
      </c>
      <c r="Q1065" s="13">
        <v>1.58</v>
      </c>
    </row>
    <row r="1066" spans="1:17" hidden="1">
      <c r="A1066" s="10" t="s">
        <v>3125</v>
      </c>
      <c r="B1066" s="8" t="s">
        <v>315</v>
      </c>
      <c r="C1066" s="8" t="s">
        <v>41</v>
      </c>
      <c r="D1066" s="2" t="s">
        <v>10</v>
      </c>
      <c r="E1066" s="8" t="s">
        <v>1400</v>
      </c>
      <c r="F1066" s="8" t="s">
        <v>1375</v>
      </c>
      <c r="G1066" s="2">
        <v>75.38</v>
      </c>
      <c r="H1066" s="2">
        <v>17.48</v>
      </c>
      <c r="I1066" s="2">
        <v>1.0686</v>
      </c>
      <c r="J1066" s="2">
        <v>2.7054999999999998</v>
      </c>
      <c r="K1066" s="2" t="s">
        <v>1385</v>
      </c>
      <c r="L1066" s="2">
        <v>737</v>
      </c>
      <c r="M1066" s="2" t="s">
        <v>1396</v>
      </c>
      <c r="N1066" s="2" t="s">
        <v>1904</v>
      </c>
      <c r="O1066" s="8" t="s">
        <v>1907</v>
      </c>
      <c r="P1066" s="2">
        <v>36</v>
      </c>
      <c r="Q1066" s="12">
        <v>0</v>
      </c>
    </row>
    <row r="1067" spans="1:17" hidden="1">
      <c r="A1067" s="11" t="s">
        <v>3126</v>
      </c>
      <c r="B1067" s="9" t="s">
        <v>190</v>
      </c>
      <c r="C1067" s="9" t="s">
        <v>35</v>
      </c>
      <c r="D1067" s="3" t="s">
        <v>44</v>
      </c>
      <c r="E1067" s="9" t="s">
        <v>1408</v>
      </c>
      <c r="F1067" s="9" t="s">
        <v>1390</v>
      </c>
      <c r="G1067" s="3">
        <v>37.799999999999997</v>
      </c>
      <c r="H1067" s="3">
        <v>17.47</v>
      </c>
      <c r="I1067" s="3">
        <v>0.40670000000000001</v>
      </c>
      <c r="J1067" s="3">
        <v>0.94899999999999995</v>
      </c>
      <c r="K1067" s="3" t="s">
        <v>1385</v>
      </c>
      <c r="L1067" s="3">
        <v>721</v>
      </c>
      <c r="M1067" s="3" t="s">
        <v>1403</v>
      </c>
      <c r="N1067" s="3" t="s">
        <v>1542</v>
      </c>
      <c r="O1067" s="9" t="s">
        <v>270</v>
      </c>
      <c r="P1067" s="3">
        <v>60</v>
      </c>
      <c r="Q1067" s="13">
        <v>0</v>
      </c>
    </row>
    <row r="1068" spans="1:17" hidden="1">
      <c r="A1068" s="10" t="s">
        <v>3127</v>
      </c>
      <c r="B1068" s="8" t="s">
        <v>1139</v>
      </c>
      <c r="C1068" s="8" t="s">
        <v>12</v>
      </c>
      <c r="D1068" s="2" t="s">
        <v>23</v>
      </c>
      <c r="E1068" s="8" t="s">
        <v>1389</v>
      </c>
      <c r="F1068" s="8" t="s">
        <v>1384</v>
      </c>
      <c r="G1068" s="2">
        <v>40.159999999999997</v>
      </c>
      <c r="H1068" s="2">
        <v>10.02</v>
      </c>
      <c r="I1068" s="2">
        <v>0.4909</v>
      </c>
      <c r="J1068" s="2">
        <v>1.0188999999999999</v>
      </c>
      <c r="K1068" s="2" t="s">
        <v>1376</v>
      </c>
      <c r="L1068" s="2">
        <v>653</v>
      </c>
      <c r="M1068" s="2" t="s">
        <v>1386</v>
      </c>
      <c r="N1068" s="2" t="s">
        <v>1526</v>
      </c>
      <c r="O1068" s="8"/>
      <c r="P1068" s="2">
        <v>48</v>
      </c>
      <c r="Q1068" s="12">
        <v>33.200000000000003</v>
      </c>
    </row>
    <row r="1069" spans="1:17" hidden="1">
      <c r="A1069" s="11" t="s">
        <v>3128</v>
      </c>
      <c r="B1069" s="9" t="s">
        <v>988</v>
      </c>
      <c r="C1069" s="9" t="s">
        <v>38</v>
      </c>
      <c r="D1069" s="3" t="s">
        <v>44</v>
      </c>
      <c r="E1069" s="9" t="s">
        <v>1408</v>
      </c>
      <c r="F1069" s="9" t="s">
        <v>1375</v>
      </c>
      <c r="G1069" s="3"/>
      <c r="H1069" s="3">
        <v>15.21</v>
      </c>
      <c r="I1069" s="3">
        <v>0.2054</v>
      </c>
      <c r="J1069" s="3">
        <v>0.182</v>
      </c>
      <c r="K1069" s="3" t="s">
        <v>1385</v>
      </c>
      <c r="L1069" s="3">
        <v>825</v>
      </c>
      <c r="M1069" s="3" t="s">
        <v>1377</v>
      </c>
      <c r="N1069" s="3" t="s">
        <v>3129</v>
      </c>
      <c r="O1069" s="9" t="s">
        <v>3130</v>
      </c>
      <c r="P1069" s="3">
        <v>120</v>
      </c>
      <c r="Q1069" s="13">
        <v>0</v>
      </c>
    </row>
    <row r="1070" spans="1:17" hidden="1">
      <c r="A1070" s="10" t="s">
        <v>3131</v>
      </c>
      <c r="B1070" s="8" t="s">
        <v>979</v>
      </c>
      <c r="C1070" s="8" t="s">
        <v>38</v>
      </c>
      <c r="D1070" s="2" t="s">
        <v>31</v>
      </c>
      <c r="E1070" s="8" t="s">
        <v>1408</v>
      </c>
      <c r="F1070" s="8" t="s">
        <v>1384</v>
      </c>
      <c r="G1070" s="2">
        <v>27.78</v>
      </c>
      <c r="H1070" s="2">
        <v>15.26</v>
      </c>
      <c r="I1070" s="2">
        <v>0.1651</v>
      </c>
      <c r="J1070" s="2">
        <v>0.77680000000000005</v>
      </c>
      <c r="K1070" s="2" t="s">
        <v>1412</v>
      </c>
      <c r="L1070" s="2">
        <v>577</v>
      </c>
      <c r="M1070" s="2" t="s">
        <v>1426</v>
      </c>
      <c r="N1070" s="2" t="s">
        <v>1931</v>
      </c>
      <c r="O1070" s="8"/>
      <c r="P1070" s="2">
        <v>48</v>
      </c>
      <c r="Q1070" s="12">
        <v>10.28</v>
      </c>
    </row>
    <row r="1071" spans="1:17" hidden="1">
      <c r="A1071" s="11" t="s">
        <v>3132</v>
      </c>
      <c r="B1071" s="9" t="s">
        <v>282</v>
      </c>
      <c r="C1071" s="9" t="s">
        <v>12</v>
      </c>
      <c r="D1071" s="3" t="s">
        <v>23</v>
      </c>
      <c r="E1071" s="9" t="s">
        <v>1374</v>
      </c>
      <c r="F1071" s="9" t="s">
        <v>1384</v>
      </c>
      <c r="G1071" s="3">
        <v>30.65</v>
      </c>
      <c r="H1071" s="3">
        <v>8.0399999999999991</v>
      </c>
      <c r="I1071" s="3">
        <v>0.54469999999999996</v>
      </c>
      <c r="J1071" s="3">
        <v>0.29360000000000003</v>
      </c>
      <c r="K1071" s="3" t="s">
        <v>1358</v>
      </c>
      <c r="L1071" s="3">
        <v>714</v>
      </c>
      <c r="M1071" s="3" t="s">
        <v>1377</v>
      </c>
      <c r="N1071" s="3" t="s">
        <v>2465</v>
      </c>
      <c r="O1071" s="9" t="s">
        <v>2663</v>
      </c>
      <c r="P1071" s="3">
        <v>180</v>
      </c>
      <c r="Q1071" s="13">
        <v>15.21</v>
      </c>
    </row>
    <row r="1072" spans="1:17" hidden="1">
      <c r="A1072" s="10" t="s">
        <v>3133</v>
      </c>
      <c r="B1072" s="8" t="s">
        <v>1074</v>
      </c>
      <c r="C1072" s="8" t="s">
        <v>24</v>
      </c>
      <c r="D1072" s="2" t="s">
        <v>1360</v>
      </c>
      <c r="E1072" s="8" t="s">
        <v>1389</v>
      </c>
      <c r="F1072" s="8" t="s">
        <v>1384</v>
      </c>
      <c r="G1072" s="2"/>
      <c r="H1072" s="2">
        <v>16.510000000000002</v>
      </c>
      <c r="I1072" s="2">
        <v>0.73089999999999999</v>
      </c>
      <c r="J1072" s="2">
        <v>1.0212000000000001</v>
      </c>
      <c r="K1072" s="2" t="s">
        <v>1358</v>
      </c>
      <c r="L1072" s="2">
        <v>740</v>
      </c>
      <c r="M1072" s="2" t="s">
        <v>1396</v>
      </c>
      <c r="N1072" s="2" t="s">
        <v>2007</v>
      </c>
      <c r="O1072" s="8" t="s">
        <v>2247</v>
      </c>
      <c r="P1072" s="2">
        <v>84</v>
      </c>
      <c r="Q1072" s="12">
        <v>45.02</v>
      </c>
    </row>
    <row r="1073" spans="1:17" hidden="1">
      <c r="A1073" s="11" t="s">
        <v>3134</v>
      </c>
      <c r="B1073" s="9" t="s">
        <v>753</v>
      </c>
      <c r="C1073" s="9" t="s">
        <v>35</v>
      </c>
      <c r="D1073" s="3" t="s">
        <v>10</v>
      </c>
      <c r="E1073" s="9" t="s">
        <v>1400</v>
      </c>
      <c r="F1073" s="9" t="s">
        <v>1375</v>
      </c>
      <c r="G1073" s="3">
        <v>63.77</v>
      </c>
      <c r="H1073" s="3">
        <v>9.68</v>
      </c>
      <c r="I1073" s="3">
        <v>0.51870000000000005</v>
      </c>
      <c r="J1073" s="3">
        <v>1.6075999999999999</v>
      </c>
      <c r="K1073" s="3" t="s">
        <v>1395</v>
      </c>
      <c r="L1073" s="3">
        <v>669</v>
      </c>
      <c r="M1073" s="3" t="s">
        <v>1403</v>
      </c>
      <c r="N1073" s="3" t="s">
        <v>2873</v>
      </c>
      <c r="O1073" s="9" t="s">
        <v>3135</v>
      </c>
      <c r="P1073" s="3">
        <v>48</v>
      </c>
      <c r="Q1073" s="13">
        <v>11.54</v>
      </c>
    </row>
    <row r="1074" spans="1:17" hidden="1">
      <c r="A1074" s="10" t="s">
        <v>3136</v>
      </c>
      <c r="B1074" s="8" t="s">
        <v>320</v>
      </c>
      <c r="C1074" s="8" t="s">
        <v>28</v>
      </c>
      <c r="D1074" s="2" t="s">
        <v>44</v>
      </c>
      <c r="E1074" s="8" t="s">
        <v>1374</v>
      </c>
      <c r="F1074" s="8" t="s">
        <v>1390</v>
      </c>
      <c r="G1074" s="2">
        <v>66.89</v>
      </c>
      <c r="H1074" s="2">
        <v>10.52</v>
      </c>
      <c r="I1074" s="2">
        <v>1.2208000000000001</v>
      </c>
      <c r="J1074" s="2">
        <v>1.1285000000000001</v>
      </c>
      <c r="K1074" s="2" t="s">
        <v>1358</v>
      </c>
      <c r="L1074" s="2">
        <v>849</v>
      </c>
      <c r="M1074" s="2" t="s">
        <v>1426</v>
      </c>
      <c r="N1074" s="2" t="s">
        <v>2789</v>
      </c>
      <c r="O1074" s="8"/>
      <c r="P1074" s="2">
        <v>84</v>
      </c>
      <c r="Q1074" s="12">
        <v>36.85</v>
      </c>
    </row>
    <row r="1075" spans="1:17" hidden="1">
      <c r="A1075" s="11" t="s">
        <v>3137</v>
      </c>
      <c r="B1075" s="9" t="s">
        <v>1351</v>
      </c>
      <c r="C1075" s="9" t="s">
        <v>28</v>
      </c>
      <c r="D1075" s="3" t="s">
        <v>44</v>
      </c>
      <c r="E1075" s="9" t="s">
        <v>1374</v>
      </c>
      <c r="F1075" s="9" t="s">
        <v>1375</v>
      </c>
      <c r="G1075" s="3">
        <v>14.36</v>
      </c>
      <c r="H1075" s="3">
        <v>7.7</v>
      </c>
      <c r="I1075" s="3">
        <v>0.1812</v>
      </c>
      <c r="J1075" s="3">
        <v>0.17199999999999999</v>
      </c>
      <c r="K1075" s="3" t="s">
        <v>1376</v>
      </c>
      <c r="L1075" s="3">
        <v>881</v>
      </c>
      <c r="M1075" s="3" t="s">
        <v>1386</v>
      </c>
      <c r="N1075" s="3" t="s">
        <v>1632</v>
      </c>
      <c r="O1075" s="9"/>
      <c r="P1075" s="3">
        <v>120</v>
      </c>
      <c r="Q1075" s="13">
        <v>5.86</v>
      </c>
    </row>
    <row r="1076" spans="1:17">
      <c r="A1076" s="10" t="s">
        <v>3138</v>
      </c>
      <c r="B1076" s="8" t="s">
        <v>953</v>
      </c>
      <c r="C1076" s="8" t="s">
        <v>28</v>
      </c>
      <c r="D1076" s="2" t="s">
        <v>31</v>
      </c>
      <c r="E1076" s="8" t="s">
        <v>1380</v>
      </c>
      <c r="F1076" s="8" t="s">
        <v>1390</v>
      </c>
      <c r="G1076" s="2">
        <v>39.79</v>
      </c>
      <c r="H1076" s="2">
        <v>9.4</v>
      </c>
      <c r="I1076" s="2">
        <v>0.71799999999999997</v>
      </c>
      <c r="J1076" s="2">
        <v>3.4870999999999999</v>
      </c>
      <c r="K1076" s="2" t="s">
        <v>1385</v>
      </c>
      <c r="L1076" s="2">
        <v>632</v>
      </c>
      <c r="M1076" s="2" t="s">
        <v>1403</v>
      </c>
      <c r="N1076" s="2" t="s">
        <v>3139</v>
      </c>
      <c r="O1076" s="8" t="s">
        <v>2247</v>
      </c>
      <c r="P1076" s="2">
        <v>12</v>
      </c>
      <c r="Q1076" s="12">
        <v>0</v>
      </c>
    </row>
    <row r="1077" spans="1:17" hidden="1">
      <c r="A1077" s="11" t="s">
        <v>3140</v>
      </c>
      <c r="B1077" s="9" t="s">
        <v>950</v>
      </c>
      <c r="C1077" s="9" t="s">
        <v>32</v>
      </c>
      <c r="D1077" s="3" t="s">
        <v>1360</v>
      </c>
      <c r="E1077" s="9" t="s">
        <v>1408</v>
      </c>
      <c r="F1077" s="9" t="s">
        <v>1375</v>
      </c>
      <c r="G1077" s="3">
        <v>18.04</v>
      </c>
      <c r="H1077" s="3">
        <v>13.98</v>
      </c>
      <c r="I1077" s="3">
        <v>0.15840000000000001</v>
      </c>
      <c r="J1077" s="3">
        <v>0.61639999999999995</v>
      </c>
      <c r="K1077" s="3" t="s">
        <v>1385</v>
      </c>
      <c r="L1077" s="3">
        <v>763</v>
      </c>
      <c r="M1077" s="3" t="s">
        <v>1396</v>
      </c>
      <c r="N1077" s="3" t="s">
        <v>2762</v>
      </c>
      <c r="O1077" s="9" t="s">
        <v>329</v>
      </c>
      <c r="P1077" s="3">
        <v>36</v>
      </c>
      <c r="Q1077" s="13">
        <v>0</v>
      </c>
    </row>
    <row r="1078" spans="1:17" hidden="1">
      <c r="A1078" s="10" t="s">
        <v>3141</v>
      </c>
      <c r="B1078" s="8" t="s">
        <v>207</v>
      </c>
      <c r="C1078" s="8" t="s">
        <v>24</v>
      </c>
      <c r="D1078" s="2" t="s">
        <v>23</v>
      </c>
      <c r="E1078" s="8" t="s">
        <v>1411</v>
      </c>
      <c r="F1078" s="8" t="s">
        <v>1384</v>
      </c>
      <c r="G1078" s="2">
        <v>59.81</v>
      </c>
      <c r="H1078" s="2">
        <v>14.16</v>
      </c>
      <c r="I1078" s="2">
        <v>0.88680000000000003</v>
      </c>
      <c r="J1078" s="2">
        <v>0.93440000000000001</v>
      </c>
      <c r="K1078" s="2" t="s">
        <v>1395</v>
      </c>
      <c r="L1078" s="2">
        <v>777</v>
      </c>
      <c r="M1078" s="2" t="s">
        <v>1396</v>
      </c>
      <c r="N1078" s="2" t="s">
        <v>3043</v>
      </c>
      <c r="O1078" s="8" t="s">
        <v>1599</v>
      </c>
      <c r="P1078" s="2">
        <v>120</v>
      </c>
      <c r="Q1078" s="12">
        <v>26.24</v>
      </c>
    </row>
    <row r="1079" spans="1:17" hidden="1">
      <c r="A1079" s="11" t="s">
        <v>3142</v>
      </c>
      <c r="B1079" s="9" t="s">
        <v>568</v>
      </c>
      <c r="C1079" s="9" t="s">
        <v>7</v>
      </c>
      <c r="D1079" s="3" t="s">
        <v>23</v>
      </c>
      <c r="E1079" s="9" t="s">
        <v>1408</v>
      </c>
      <c r="F1079" s="9" t="s">
        <v>1375</v>
      </c>
      <c r="G1079" s="3">
        <v>20.23</v>
      </c>
      <c r="H1079" s="3">
        <v>16.7</v>
      </c>
      <c r="I1079" s="3">
        <v>0.29749999999999999</v>
      </c>
      <c r="J1079" s="3">
        <v>1.8422000000000001</v>
      </c>
      <c r="K1079" s="3" t="s">
        <v>1395</v>
      </c>
      <c r="L1079" s="3">
        <v>828</v>
      </c>
      <c r="M1079" s="3" t="s">
        <v>1403</v>
      </c>
      <c r="N1079" s="3" t="s">
        <v>3143</v>
      </c>
      <c r="O1079" s="9" t="s">
        <v>760</v>
      </c>
      <c r="P1079" s="3">
        <v>12</v>
      </c>
      <c r="Q1079" s="13">
        <v>14.7</v>
      </c>
    </row>
    <row r="1080" spans="1:17" hidden="1">
      <c r="A1080" s="10" t="s">
        <v>3144</v>
      </c>
      <c r="B1080" s="8" t="s">
        <v>605</v>
      </c>
      <c r="C1080" s="8" t="s">
        <v>20</v>
      </c>
      <c r="D1080" s="2" t="s">
        <v>23</v>
      </c>
      <c r="E1080" s="8" t="s">
        <v>1411</v>
      </c>
      <c r="F1080" s="8" t="s">
        <v>1384</v>
      </c>
      <c r="G1080" s="2">
        <v>14.31</v>
      </c>
      <c r="H1080" s="2">
        <v>12.6</v>
      </c>
      <c r="I1080" s="2">
        <v>9.0200000000000002E-2</v>
      </c>
      <c r="J1080" s="2">
        <v>0.38109999999999999</v>
      </c>
      <c r="K1080" s="2" t="s">
        <v>1376</v>
      </c>
      <c r="L1080" s="2">
        <v>741</v>
      </c>
      <c r="M1080" s="2" t="s">
        <v>1396</v>
      </c>
      <c r="N1080" s="2" t="s">
        <v>2523</v>
      </c>
      <c r="O1080" s="8" t="s">
        <v>1387</v>
      </c>
      <c r="P1080" s="2">
        <v>48</v>
      </c>
      <c r="Q1080" s="12">
        <v>13.17</v>
      </c>
    </row>
    <row r="1081" spans="1:17" hidden="1">
      <c r="A1081" s="11" t="s">
        <v>3145</v>
      </c>
      <c r="B1081" s="9" t="s">
        <v>755</v>
      </c>
      <c r="C1081" s="9" t="s">
        <v>7</v>
      </c>
      <c r="D1081" s="3" t="s">
        <v>31</v>
      </c>
      <c r="E1081" s="9" t="s">
        <v>1400</v>
      </c>
      <c r="F1081" s="9" t="s">
        <v>1375</v>
      </c>
      <c r="G1081" s="3">
        <v>40.619999999999997</v>
      </c>
      <c r="H1081" s="3">
        <v>15.73</v>
      </c>
      <c r="I1081" s="3">
        <v>0.70940000000000003</v>
      </c>
      <c r="J1081" s="3">
        <v>3.6802999999999999</v>
      </c>
      <c r="K1081" s="3" t="s">
        <v>1376</v>
      </c>
      <c r="L1081" s="3">
        <v>580</v>
      </c>
      <c r="M1081" s="3" t="s">
        <v>1377</v>
      </c>
      <c r="N1081" s="3" t="s">
        <v>2280</v>
      </c>
      <c r="O1081" s="9" t="s">
        <v>98</v>
      </c>
      <c r="P1081" s="3">
        <v>12</v>
      </c>
      <c r="Q1081" s="13">
        <v>13.78</v>
      </c>
    </row>
    <row r="1082" spans="1:17" hidden="1">
      <c r="A1082" s="10" t="s">
        <v>3146</v>
      </c>
      <c r="B1082" s="8" t="s">
        <v>584</v>
      </c>
      <c r="C1082" s="8" t="s">
        <v>7</v>
      </c>
      <c r="D1082" s="2" t="s">
        <v>10</v>
      </c>
      <c r="E1082" s="8" t="s">
        <v>1411</v>
      </c>
      <c r="F1082" s="8" t="s">
        <v>1375</v>
      </c>
      <c r="G1082" s="2">
        <v>23.6</v>
      </c>
      <c r="H1082" s="2">
        <v>10.49</v>
      </c>
      <c r="I1082" s="2">
        <v>0.14990000000000001</v>
      </c>
      <c r="J1082" s="2">
        <v>0.31830000000000003</v>
      </c>
      <c r="K1082" s="2" t="s">
        <v>1395</v>
      </c>
      <c r="L1082" s="2">
        <v>835</v>
      </c>
      <c r="M1082" s="2" t="s">
        <v>1386</v>
      </c>
      <c r="N1082" s="2" t="s">
        <v>1683</v>
      </c>
      <c r="O1082" s="8"/>
      <c r="P1082" s="2">
        <v>120</v>
      </c>
      <c r="Q1082" s="12">
        <v>6.48</v>
      </c>
    </row>
    <row r="1083" spans="1:17" hidden="1">
      <c r="A1083" s="11" t="s">
        <v>3147</v>
      </c>
      <c r="B1083" s="9" t="s">
        <v>658</v>
      </c>
      <c r="C1083" s="9" t="s">
        <v>12</v>
      </c>
      <c r="D1083" s="3" t="s">
        <v>10</v>
      </c>
      <c r="E1083" s="9" t="s">
        <v>1374</v>
      </c>
      <c r="F1083" s="9" t="s">
        <v>1390</v>
      </c>
      <c r="G1083" s="3">
        <v>26.64</v>
      </c>
      <c r="H1083" s="3">
        <v>18.11</v>
      </c>
      <c r="I1083" s="3">
        <v>0.25290000000000001</v>
      </c>
      <c r="J1083" s="3">
        <v>0.78410000000000002</v>
      </c>
      <c r="K1083" s="3" t="s">
        <v>1385</v>
      </c>
      <c r="L1083" s="3">
        <v>609</v>
      </c>
      <c r="M1083" s="3" t="s">
        <v>1377</v>
      </c>
      <c r="N1083" s="3" t="s">
        <v>1504</v>
      </c>
      <c r="O1083" s="9" t="s">
        <v>3148</v>
      </c>
      <c r="P1083" s="3">
        <v>48</v>
      </c>
      <c r="Q1083" s="13">
        <v>0</v>
      </c>
    </row>
    <row r="1084" spans="1:17" hidden="1">
      <c r="A1084" s="10" t="s">
        <v>3149</v>
      </c>
      <c r="B1084" s="8" t="s">
        <v>1287</v>
      </c>
      <c r="C1084" s="8" t="s">
        <v>20</v>
      </c>
      <c r="D1084" s="2" t="s">
        <v>44</v>
      </c>
      <c r="E1084" s="8" t="s">
        <v>1389</v>
      </c>
      <c r="F1084" s="8" t="s">
        <v>1375</v>
      </c>
      <c r="G1084" s="2">
        <v>47.52</v>
      </c>
      <c r="H1084" s="2">
        <v>13.26</v>
      </c>
      <c r="I1084" s="2">
        <v>0.57730000000000004</v>
      </c>
      <c r="J1084" s="2">
        <v>0.71679999999999999</v>
      </c>
      <c r="K1084" s="2" t="s">
        <v>1385</v>
      </c>
      <c r="L1084" s="2">
        <v>882</v>
      </c>
      <c r="M1084" s="2" t="s">
        <v>1377</v>
      </c>
      <c r="N1084" s="2" t="s">
        <v>3036</v>
      </c>
      <c r="O1084" s="8" t="s">
        <v>2823</v>
      </c>
      <c r="P1084" s="2">
        <v>120</v>
      </c>
      <c r="Q1084" s="12">
        <v>0</v>
      </c>
    </row>
    <row r="1085" spans="1:17" hidden="1">
      <c r="A1085" s="11" t="s">
        <v>3150</v>
      </c>
      <c r="B1085" s="9" t="s">
        <v>936</v>
      </c>
      <c r="C1085" s="9" t="s">
        <v>7</v>
      </c>
      <c r="D1085" s="3" t="s">
        <v>31</v>
      </c>
      <c r="E1085" s="9" t="s">
        <v>1400</v>
      </c>
      <c r="F1085" s="9" t="s">
        <v>1384</v>
      </c>
      <c r="G1085" s="3">
        <v>47.86</v>
      </c>
      <c r="H1085" s="3">
        <v>8.6</v>
      </c>
      <c r="I1085" s="3">
        <v>0.63449999999999995</v>
      </c>
      <c r="J1085" s="3">
        <v>4.1765999999999996</v>
      </c>
      <c r="K1085" s="3" t="s">
        <v>1385</v>
      </c>
      <c r="L1085" s="3">
        <v>680</v>
      </c>
      <c r="M1085" s="3" t="s">
        <v>1377</v>
      </c>
      <c r="N1085" s="3" t="s">
        <v>1835</v>
      </c>
      <c r="O1085" s="9" t="s">
        <v>3151</v>
      </c>
      <c r="P1085" s="3">
        <v>12</v>
      </c>
      <c r="Q1085" s="13">
        <v>0</v>
      </c>
    </row>
    <row r="1086" spans="1:17" hidden="1">
      <c r="A1086" s="10" t="s">
        <v>3152</v>
      </c>
      <c r="B1086" s="8" t="s">
        <v>1241</v>
      </c>
      <c r="C1086" s="8" t="s">
        <v>16</v>
      </c>
      <c r="D1086" s="2" t="s">
        <v>31</v>
      </c>
      <c r="E1086" s="8" t="s">
        <v>1411</v>
      </c>
      <c r="F1086" s="8" t="s">
        <v>1384</v>
      </c>
      <c r="G1086" s="2">
        <v>45.08</v>
      </c>
      <c r="H1086" s="2">
        <v>10.44</v>
      </c>
      <c r="I1086" s="2">
        <v>0.74509999999999998</v>
      </c>
      <c r="J1086" s="2">
        <v>1.4639</v>
      </c>
      <c r="K1086" s="2" t="s">
        <v>1395</v>
      </c>
      <c r="L1086" s="2">
        <v>816</v>
      </c>
      <c r="M1086" s="2" t="s">
        <v>1426</v>
      </c>
      <c r="N1086" s="2" t="s">
        <v>3153</v>
      </c>
      <c r="O1086" s="8"/>
      <c r="P1086" s="2">
        <v>36</v>
      </c>
      <c r="Q1086" s="12">
        <v>20.92</v>
      </c>
    </row>
    <row r="1087" spans="1:17" hidden="1">
      <c r="A1087" s="11" t="s">
        <v>3154</v>
      </c>
      <c r="B1087" s="9" t="s">
        <v>1174</v>
      </c>
      <c r="C1087" s="9" t="s">
        <v>32</v>
      </c>
      <c r="D1087" s="3" t="s">
        <v>23</v>
      </c>
      <c r="E1087" s="9" t="s">
        <v>1408</v>
      </c>
      <c r="F1087" s="9" t="s">
        <v>1375</v>
      </c>
      <c r="G1087" s="3">
        <v>57.46</v>
      </c>
      <c r="H1087" s="3">
        <v>9.32</v>
      </c>
      <c r="I1087" s="3">
        <v>1.0407</v>
      </c>
      <c r="J1087" s="3">
        <v>0.52890000000000004</v>
      </c>
      <c r="K1087" s="3" t="s">
        <v>1412</v>
      </c>
      <c r="L1087" s="3">
        <v>818</v>
      </c>
      <c r="M1087" s="3" t="s">
        <v>1381</v>
      </c>
      <c r="N1087" s="3" t="s">
        <v>3155</v>
      </c>
      <c r="O1087" s="9"/>
      <c r="P1087" s="3">
        <v>240</v>
      </c>
      <c r="Q1087" s="13">
        <v>24.23</v>
      </c>
    </row>
    <row r="1088" spans="1:17" hidden="1">
      <c r="A1088" s="10" t="s">
        <v>3156</v>
      </c>
      <c r="B1088" s="8" t="s">
        <v>863</v>
      </c>
      <c r="C1088" s="8" t="s">
        <v>7</v>
      </c>
      <c r="D1088" s="2" t="s">
        <v>31</v>
      </c>
      <c r="E1088" s="8" t="s">
        <v>1374</v>
      </c>
      <c r="F1088" s="8" t="s">
        <v>1375</v>
      </c>
      <c r="G1088" s="2">
        <v>18.12</v>
      </c>
      <c r="H1088" s="2">
        <v>15.57</v>
      </c>
      <c r="I1088" s="2">
        <v>0.16300000000000001</v>
      </c>
      <c r="J1088" s="2">
        <v>1.6404000000000001</v>
      </c>
      <c r="K1088" s="2" t="s">
        <v>1385</v>
      </c>
      <c r="L1088" s="2">
        <v>741</v>
      </c>
      <c r="M1088" s="2" t="s">
        <v>1403</v>
      </c>
      <c r="N1088" s="2" t="s">
        <v>3050</v>
      </c>
      <c r="O1088" s="8" t="s">
        <v>1664</v>
      </c>
      <c r="P1088" s="2">
        <v>12</v>
      </c>
      <c r="Q1088" s="12">
        <v>0</v>
      </c>
    </row>
    <row r="1089" spans="1:17" hidden="1">
      <c r="A1089" s="11" t="s">
        <v>3157</v>
      </c>
      <c r="B1089" s="9" t="s">
        <v>1246</v>
      </c>
      <c r="C1089" s="9" t="s">
        <v>28</v>
      </c>
      <c r="D1089" s="3" t="s">
        <v>44</v>
      </c>
      <c r="E1089" s="9" t="s">
        <v>1374</v>
      </c>
      <c r="F1089" s="9" t="s">
        <v>1375</v>
      </c>
      <c r="G1089" s="3">
        <v>18.260000000000002</v>
      </c>
      <c r="H1089" s="3">
        <v>10.56</v>
      </c>
      <c r="I1089" s="3">
        <v>0.17929999999999999</v>
      </c>
      <c r="J1089" s="3">
        <v>1.6101000000000001</v>
      </c>
      <c r="K1089" s="3" t="s">
        <v>1385</v>
      </c>
      <c r="L1089" s="3">
        <v>694</v>
      </c>
      <c r="M1089" s="3" t="s">
        <v>1403</v>
      </c>
      <c r="N1089" s="3" t="s">
        <v>1855</v>
      </c>
      <c r="O1089" s="9" t="s">
        <v>1567</v>
      </c>
      <c r="P1089" s="3">
        <v>12</v>
      </c>
      <c r="Q1089" s="13">
        <v>0</v>
      </c>
    </row>
    <row r="1090" spans="1:17" hidden="1">
      <c r="A1090" s="10" t="s">
        <v>3158</v>
      </c>
      <c r="B1090" s="8" t="s">
        <v>680</v>
      </c>
      <c r="C1090" s="8" t="s">
        <v>7</v>
      </c>
      <c r="D1090" s="2" t="s">
        <v>31</v>
      </c>
      <c r="E1090" s="8" t="s">
        <v>1400</v>
      </c>
      <c r="F1090" s="8" t="s">
        <v>1390</v>
      </c>
      <c r="G1090" s="2">
        <v>63.87</v>
      </c>
      <c r="H1090" s="2">
        <v>10.73</v>
      </c>
      <c r="I1090" s="2">
        <v>0.75580000000000003</v>
      </c>
      <c r="J1090" s="2">
        <v>0.64759999999999995</v>
      </c>
      <c r="K1090" s="2" t="s">
        <v>1412</v>
      </c>
      <c r="L1090" s="2">
        <v>798</v>
      </c>
      <c r="M1090" s="2" t="s">
        <v>1426</v>
      </c>
      <c r="N1090" s="2" t="s">
        <v>1545</v>
      </c>
      <c r="O1090" s="8"/>
      <c r="P1090" s="2">
        <v>240</v>
      </c>
      <c r="Q1090" s="12">
        <v>31.2</v>
      </c>
    </row>
    <row r="1091" spans="1:17" hidden="1">
      <c r="A1091" s="11" t="s">
        <v>3159</v>
      </c>
      <c r="B1091" s="9" t="s">
        <v>830</v>
      </c>
      <c r="C1091" s="9" t="s">
        <v>35</v>
      </c>
      <c r="D1091" s="3" t="s">
        <v>31</v>
      </c>
      <c r="E1091" s="9" t="s">
        <v>1400</v>
      </c>
      <c r="F1091" s="9" t="s">
        <v>1375</v>
      </c>
      <c r="G1091" s="3">
        <v>89.71</v>
      </c>
      <c r="H1091" s="3">
        <v>8.9499999999999993</v>
      </c>
      <c r="I1091" s="3">
        <v>1.6285000000000001</v>
      </c>
      <c r="J1091" s="3">
        <v>2.2303000000000002</v>
      </c>
      <c r="K1091" s="3" t="s">
        <v>1376</v>
      </c>
      <c r="L1091" s="3">
        <v>867</v>
      </c>
      <c r="M1091" s="3" t="s">
        <v>1403</v>
      </c>
      <c r="N1091" s="3" t="s">
        <v>2358</v>
      </c>
      <c r="O1091" s="9" t="s">
        <v>2359</v>
      </c>
      <c r="P1091" s="3">
        <v>48</v>
      </c>
      <c r="Q1091" s="13">
        <v>59.23</v>
      </c>
    </row>
    <row r="1092" spans="1:17" hidden="1">
      <c r="A1092" s="10" t="s">
        <v>3160</v>
      </c>
      <c r="B1092" s="8" t="s">
        <v>608</v>
      </c>
      <c r="C1092" s="8" t="s">
        <v>38</v>
      </c>
      <c r="D1092" s="2" t="s">
        <v>23</v>
      </c>
      <c r="E1092" s="8" t="s">
        <v>1411</v>
      </c>
      <c r="F1092" s="8" t="s">
        <v>1384</v>
      </c>
      <c r="G1092" s="2">
        <v>93.9</v>
      </c>
      <c r="H1092" s="2">
        <v>12.73</v>
      </c>
      <c r="I1092" s="2">
        <v>1.4495</v>
      </c>
      <c r="J1092" s="2">
        <v>4.4523000000000001</v>
      </c>
      <c r="K1092" s="2" t="s">
        <v>1385</v>
      </c>
      <c r="L1092" s="2">
        <v>690</v>
      </c>
      <c r="M1092" s="2" t="s">
        <v>1403</v>
      </c>
      <c r="N1092" s="2" t="s">
        <v>3161</v>
      </c>
      <c r="O1092" s="8" t="s">
        <v>1995</v>
      </c>
      <c r="P1092" s="2">
        <v>24</v>
      </c>
      <c r="Q1092" s="12">
        <v>0</v>
      </c>
    </row>
    <row r="1093" spans="1:17">
      <c r="A1093" s="11" t="s">
        <v>3162</v>
      </c>
      <c r="B1093" s="9" t="s">
        <v>1196</v>
      </c>
      <c r="C1093" s="9" t="s">
        <v>38</v>
      </c>
      <c r="D1093" s="3" t="s">
        <v>44</v>
      </c>
      <c r="E1093" s="9" t="s">
        <v>1380</v>
      </c>
      <c r="F1093" s="9" t="s">
        <v>1375</v>
      </c>
      <c r="G1093" s="3">
        <v>97.65</v>
      </c>
      <c r="H1093" s="3">
        <v>15.78</v>
      </c>
      <c r="I1093" s="3">
        <v>1.1157999999999999</v>
      </c>
      <c r="J1093" s="3">
        <v>1.9273</v>
      </c>
      <c r="K1093" s="3" t="s">
        <v>1385</v>
      </c>
      <c r="L1093" s="3">
        <v>594</v>
      </c>
      <c r="M1093" s="3" t="s">
        <v>1386</v>
      </c>
      <c r="N1093" s="3" t="s">
        <v>2849</v>
      </c>
      <c r="O1093" s="9"/>
      <c r="P1093" s="3">
        <v>84</v>
      </c>
      <c r="Q1093" s="13">
        <v>0</v>
      </c>
    </row>
    <row r="1094" spans="1:17" hidden="1">
      <c r="A1094" s="10" t="s">
        <v>3163</v>
      </c>
      <c r="B1094" s="8" t="s">
        <v>897</v>
      </c>
      <c r="C1094" s="8" t="s">
        <v>38</v>
      </c>
      <c r="D1094" s="2" t="s">
        <v>1360</v>
      </c>
      <c r="E1094" s="8" t="s">
        <v>1389</v>
      </c>
      <c r="F1094" s="8" t="s">
        <v>1384</v>
      </c>
      <c r="G1094" s="2">
        <v>40.24</v>
      </c>
      <c r="H1094" s="2">
        <v>14.82</v>
      </c>
      <c r="I1094" s="2">
        <v>0.21460000000000001</v>
      </c>
      <c r="J1094" s="2">
        <v>0.64480000000000004</v>
      </c>
      <c r="K1094" s="2" t="s">
        <v>1376</v>
      </c>
      <c r="L1094" s="2">
        <v>611</v>
      </c>
      <c r="M1094" s="2" t="s">
        <v>1403</v>
      </c>
      <c r="N1094" s="2" t="s">
        <v>2917</v>
      </c>
      <c r="O1094" s="8" t="s">
        <v>2607</v>
      </c>
      <c r="P1094" s="2">
        <v>120</v>
      </c>
      <c r="Q1094" s="12">
        <v>29.16</v>
      </c>
    </row>
    <row r="1095" spans="1:17">
      <c r="A1095" s="11" t="s">
        <v>3164</v>
      </c>
      <c r="B1095" s="9" t="s">
        <v>743</v>
      </c>
      <c r="C1095" s="9" t="s">
        <v>41</v>
      </c>
      <c r="D1095" s="3" t="s">
        <v>31</v>
      </c>
      <c r="E1095" s="9" t="s">
        <v>1380</v>
      </c>
      <c r="F1095" s="9" t="s">
        <v>1390</v>
      </c>
      <c r="G1095" s="3">
        <v>2.6</v>
      </c>
      <c r="H1095" s="3">
        <v>13.09</v>
      </c>
      <c r="I1095" s="3">
        <v>3.2800000000000003E-2</v>
      </c>
      <c r="J1095" s="3">
        <v>4.7399999999999998E-2</v>
      </c>
      <c r="K1095" s="3" t="s">
        <v>1395</v>
      </c>
      <c r="L1095" s="3">
        <v>556</v>
      </c>
      <c r="M1095" s="3" t="s">
        <v>1403</v>
      </c>
      <c r="N1095" s="3" t="s">
        <v>3165</v>
      </c>
      <c r="O1095" s="9" t="s">
        <v>3166</v>
      </c>
      <c r="P1095" s="3">
        <v>84</v>
      </c>
      <c r="Q1095" s="13">
        <v>1.58</v>
      </c>
    </row>
    <row r="1096" spans="1:17" hidden="1">
      <c r="A1096" s="10" t="s">
        <v>3167</v>
      </c>
      <c r="B1096" s="8" t="s">
        <v>1085</v>
      </c>
      <c r="C1096" s="8" t="s">
        <v>20</v>
      </c>
      <c r="D1096" s="2" t="s">
        <v>23</v>
      </c>
      <c r="E1096" s="8" t="s">
        <v>1400</v>
      </c>
      <c r="F1096" s="8" t="s">
        <v>1384</v>
      </c>
      <c r="G1096" s="2">
        <v>31.16</v>
      </c>
      <c r="H1096" s="2">
        <v>15.16</v>
      </c>
      <c r="I1096" s="2">
        <v>0.48</v>
      </c>
      <c r="J1096" s="2">
        <v>0.41399999999999998</v>
      </c>
      <c r="K1096" s="2" t="s">
        <v>1376</v>
      </c>
      <c r="L1096" s="2">
        <v>624</v>
      </c>
      <c r="M1096" s="2" t="s">
        <v>1377</v>
      </c>
      <c r="N1096" s="2" t="s">
        <v>1466</v>
      </c>
      <c r="O1096" s="8" t="s">
        <v>1940</v>
      </c>
      <c r="P1096" s="2">
        <v>240</v>
      </c>
      <c r="Q1096" s="12">
        <v>25.47</v>
      </c>
    </row>
    <row r="1097" spans="1:17" hidden="1">
      <c r="A1097" s="11" t="s">
        <v>3168</v>
      </c>
      <c r="B1097" s="9" t="s">
        <v>1205</v>
      </c>
      <c r="C1097" s="9" t="s">
        <v>7</v>
      </c>
      <c r="D1097" s="3" t="s">
        <v>31</v>
      </c>
      <c r="E1097" s="9" t="s">
        <v>1411</v>
      </c>
      <c r="F1097" s="9" t="s">
        <v>1384</v>
      </c>
      <c r="G1097" s="3">
        <v>14.76</v>
      </c>
      <c r="H1097" s="3">
        <v>12.51</v>
      </c>
      <c r="I1097" s="3">
        <v>0.13189999999999999</v>
      </c>
      <c r="J1097" s="3">
        <v>0.1678</v>
      </c>
      <c r="K1097" s="3" t="s">
        <v>1376</v>
      </c>
      <c r="L1097" s="3">
        <v>863</v>
      </c>
      <c r="M1097" s="3" t="s">
        <v>1381</v>
      </c>
      <c r="N1097" s="3" t="s">
        <v>2633</v>
      </c>
      <c r="O1097" s="9"/>
      <c r="P1097" s="3">
        <v>240</v>
      </c>
      <c r="Q1097" s="13">
        <v>8.31</v>
      </c>
    </row>
    <row r="1098" spans="1:17" hidden="1">
      <c r="A1098" s="10" t="s">
        <v>3169</v>
      </c>
      <c r="B1098" s="8" t="s">
        <v>116</v>
      </c>
      <c r="C1098" s="8" t="s">
        <v>32</v>
      </c>
      <c r="D1098" s="2" t="s">
        <v>44</v>
      </c>
      <c r="E1098" s="8" t="s">
        <v>1389</v>
      </c>
      <c r="F1098" s="8" t="s">
        <v>1384</v>
      </c>
      <c r="G1098" s="2">
        <v>84.05</v>
      </c>
      <c r="H1098" s="2">
        <v>11.92</v>
      </c>
      <c r="I1098" s="2">
        <v>0.62560000000000004</v>
      </c>
      <c r="J1098" s="2">
        <v>7.4645999999999999</v>
      </c>
      <c r="K1098" s="2" t="s">
        <v>1376</v>
      </c>
      <c r="L1098" s="2">
        <v>580</v>
      </c>
      <c r="M1098" s="2" t="s">
        <v>1386</v>
      </c>
      <c r="N1098" s="2" t="s">
        <v>1705</v>
      </c>
      <c r="O1098" s="8"/>
      <c r="P1098" s="2">
        <v>12</v>
      </c>
      <c r="Q1098" s="12">
        <v>63.18</v>
      </c>
    </row>
    <row r="1099" spans="1:17" hidden="1">
      <c r="A1099" s="11" t="s">
        <v>3170</v>
      </c>
      <c r="B1099" s="9" t="s">
        <v>995</v>
      </c>
      <c r="C1099" s="9" t="s">
        <v>41</v>
      </c>
      <c r="D1099" s="3" t="s">
        <v>23</v>
      </c>
      <c r="E1099" s="9" t="s">
        <v>1389</v>
      </c>
      <c r="F1099" s="9" t="s">
        <v>1375</v>
      </c>
      <c r="G1099" s="3">
        <v>12.88</v>
      </c>
      <c r="H1099" s="3">
        <v>15.23</v>
      </c>
      <c r="I1099" s="3">
        <v>0.251</v>
      </c>
      <c r="J1099" s="3">
        <v>0.36</v>
      </c>
      <c r="K1099" s="3" t="s">
        <v>1395</v>
      </c>
      <c r="L1099" s="3">
        <v>628</v>
      </c>
      <c r="M1099" s="3" t="s">
        <v>1377</v>
      </c>
      <c r="N1099" s="3" t="s">
        <v>3091</v>
      </c>
      <c r="O1099" s="9" t="s">
        <v>1793</v>
      </c>
      <c r="P1099" s="3">
        <v>48</v>
      </c>
      <c r="Q1099" s="13">
        <v>9.36</v>
      </c>
    </row>
    <row r="1100" spans="1:17" hidden="1">
      <c r="A1100" s="10" t="s">
        <v>3171</v>
      </c>
      <c r="B1100" s="8" t="s">
        <v>1174</v>
      </c>
      <c r="C1100" s="8" t="s">
        <v>24</v>
      </c>
      <c r="D1100" s="2" t="s">
        <v>23</v>
      </c>
      <c r="E1100" s="8" t="s">
        <v>1408</v>
      </c>
      <c r="F1100" s="8" t="s">
        <v>1384</v>
      </c>
      <c r="G1100" s="2">
        <v>41.12</v>
      </c>
      <c r="H1100" s="2">
        <v>7.83</v>
      </c>
      <c r="I1100" s="2">
        <v>0.64839999999999998</v>
      </c>
      <c r="J1100" s="2">
        <v>0.33960000000000001</v>
      </c>
      <c r="K1100" s="2" t="s">
        <v>1395</v>
      </c>
      <c r="L1100" s="2">
        <v>818</v>
      </c>
      <c r="M1100" s="2" t="s">
        <v>1396</v>
      </c>
      <c r="N1100" s="2" t="s">
        <v>2484</v>
      </c>
      <c r="O1100" s="8" t="s">
        <v>1850</v>
      </c>
      <c r="P1100" s="2">
        <v>240</v>
      </c>
      <c r="Q1100" s="12">
        <v>14.68</v>
      </c>
    </row>
    <row r="1101" spans="1:17" hidden="1">
      <c r="A1101" s="11" t="s">
        <v>3172</v>
      </c>
      <c r="B1101" s="9" t="s">
        <v>95</v>
      </c>
      <c r="C1101" s="9" t="s">
        <v>12</v>
      </c>
      <c r="D1101" s="3" t="s">
        <v>31</v>
      </c>
      <c r="E1101" s="9" t="s">
        <v>1408</v>
      </c>
      <c r="F1101" s="9" t="s">
        <v>1390</v>
      </c>
      <c r="G1101" s="3">
        <v>61.44</v>
      </c>
      <c r="H1101" s="3">
        <v>7.79</v>
      </c>
      <c r="I1101" s="3">
        <v>0.65780000000000005</v>
      </c>
      <c r="J1101" s="3">
        <v>1.9194</v>
      </c>
      <c r="K1101" s="3" t="s">
        <v>1385</v>
      </c>
      <c r="L1101" s="3">
        <v>820</v>
      </c>
      <c r="M1101" s="3" t="s">
        <v>1403</v>
      </c>
      <c r="N1101" s="3" t="s">
        <v>3173</v>
      </c>
      <c r="O1101" s="9" t="s">
        <v>1979</v>
      </c>
      <c r="P1101" s="3">
        <v>36</v>
      </c>
      <c r="Q1101" s="13">
        <v>0</v>
      </c>
    </row>
    <row r="1102" spans="1:17" hidden="1">
      <c r="A1102" s="10" t="s">
        <v>3174</v>
      </c>
      <c r="B1102" s="8" t="s">
        <v>602</v>
      </c>
      <c r="C1102" s="8" t="s">
        <v>24</v>
      </c>
      <c r="D1102" s="2" t="s">
        <v>23</v>
      </c>
      <c r="E1102" s="8" t="s">
        <v>1411</v>
      </c>
      <c r="F1102" s="8" t="s">
        <v>1384</v>
      </c>
      <c r="G1102" s="2">
        <v>95.9</v>
      </c>
      <c r="H1102" s="2">
        <v>13.68</v>
      </c>
      <c r="I1102" s="2">
        <v>1.2169000000000001</v>
      </c>
      <c r="J1102" s="2">
        <v>2.2155</v>
      </c>
      <c r="K1102" s="2" t="s">
        <v>1395</v>
      </c>
      <c r="L1102" s="2">
        <v>580</v>
      </c>
      <c r="M1102" s="2" t="s">
        <v>1396</v>
      </c>
      <c r="N1102" s="2" t="s">
        <v>1611</v>
      </c>
      <c r="O1102" s="8" t="s">
        <v>2479</v>
      </c>
      <c r="P1102" s="2">
        <v>60</v>
      </c>
      <c r="Q1102" s="12">
        <v>80.64</v>
      </c>
    </row>
    <row r="1103" spans="1:17" hidden="1">
      <c r="A1103" s="11" t="s">
        <v>3175</v>
      </c>
      <c r="B1103" s="9" t="s">
        <v>729</v>
      </c>
      <c r="C1103" s="9" t="s">
        <v>38</v>
      </c>
      <c r="D1103" s="3" t="s">
        <v>10</v>
      </c>
      <c r="E1103" s="9" t="s">
        <v>1400</v>
      </c>
      <c r="F1103" s="9" t="s">
        <v>1375</v>
      </c>
      <c r="G1103" s="3">
        <v>50.7</v>
      </c>
      <c r="H1103" s="3">
        <v>11.75</v>
      </c>
      <c r="I1103" s="3">
        <v>0.54010000000000002</v>
      </c>
      <c r="J1103" s="3">
        <v>1.1214</v>
      </c>
      <c r="K1103" s="3" t="s">
        <v>1395</v>
      </c>
      <c r="L1103" s="3">
        <v>592</v>
      </c>
      <c r="M1103" s="3" t="s">
        <v>1381</v>
      </c>
      <c r="N1103" s="3" t="s">
        <v>1239</v>
      </c>
      <c r="O1103" s="9"/>
      <c r="P1103" s="3">
        <v>60</v>
      </c>
      <c r="Q1103" s="13">
        <v>19.88</v>
      </c>
    </row>
    <row r="1104" spans="1:17" hidden="1">
      <c r="A1104" s="10" t="s">
        <v>3176</v>
      </c>
      <c r="B1104" s="8" t="s">
        <v>1089</v>
      </c>
      <c r="C1104" s="8" t="s">
        <v>7</v>
      </c>
      <c r="D1104" s="2" t="s">
        <v>10</v>
      </c>
      <c r="E1104" s="8" t="s">
        <v>1400</v>
      </c>
      <c r="F1104" s="8" t="s">
        <v>1390</v>
      </c>
      <c r="G1104" s="2">
        <v>85.24</v>
      </c>
      <c r="H1104" s="2">
        <v>13.89</v>
      </c>
      <c r="I1104" s="2">
        <v>1.3503000000000001</v>
      </c>
      <c r="J1104" s="2">
        <v>2.9087000000000001</v>
      </c>
      <c r="K1104" s="2" t="s">
        <v>1358</v>
      </c>
      <c r="L1104" s="2">
        <v>597</v>
      </c>
      <c r="M1104" s="2" t="s">
        <v>1426</v>
      </c>
      <c r="N1104" s="2" t="s">
        <v>3177</v>
      </c>
      <c r="O1104" s="8"/>
      <c r="P1104" s="2">
        <v>36</v>
      </c>
      <c r="Q1104" s="12">
        <v>22.99</v>
      </c>
    </row>
    <row r="1105" spans="1:17" hidden="1">
      <c r="A1105" s="11" t="s">
        <v>3178</v>
      </c>
      <c r="B1105" s="9" t="s">
        <v>743</v>
      </c>
      <c r="C1105" s="9" t="s">
        <v>7</v>
      </c>
      <c r="D1105" s="3" t="s">
        <v>23</v>
      </c>
      <c r="E1105" s="9" t="s">
        <v>1389</v>
      </c>
      <c r="F1105" s="9" t="s">
        <v>1375</v>
      </c>
      <c r="G1105" s="3">
        <v>63.45</v>
      </c>
      <c r="H1105" s="3">
        <v>17.18</v>
      </c>
      <c r="I1105" s="3">
        <v>0.51100000000000001</v>
      </c>
      <c r="J1105" s="3">
        <v>0.93940000000000001</v>
      </c>
      <c r="K1105" s="3" t="s">
        <v>1358</v>
      </c>
      <c r="L1105" s="3">
        <v>556</v>
      </c>
      <c r="M1105" s="3" t="s">
        <v>1396</v>
      </c>
      <c r="N1105" s="3" t="s">
        <v>967</v>
      </c>
      <c r="O1105" s="9" t="s">
        <v>1475</v>
      </c>
      <c r="P1105" s="3">
        <v>240</v>
      </c>
      <c r="Q1105" s="13">
        <v>54.79</v>
      </c>
    </row>
    <row r="1106" spans="1:17" hidden="1">
      <c r="A1106" s="10" t="s">
        <v>3179</v>
      </c>
      <c r="B1106" s="8" t="s">
        <v>312</v>
      </c>
      <c r="C1106" s="8" t="s">
        <v>32</v>
      </c>
      <c r="D1106" s="2" t="s">
        <v>1360</v>
      </c>
      <c r="E1106" s="8" t="s">
        <v>1411</v>
      </c>
      <c r="F1106" s="8" t="s">
        <v>1384</v>
      </c>
      <c r="G1106" s="2"/>
      <c r="H1106" s="2">
        <v>9.41</v>
      </c>
      <c r="I1106" s="2">
        <v>1.0913999999999999</v>
      </c>
      <c r="J1106" s="2">
        <v>1.2670999999999999</v>
      </c>
      <c r="K1106" s="2" t="s">
        <v>1412</v>
      </c>
      <c r="L1106" s="2">
        <v>819</v>
      </c>
      <c r="M1106" s="2" t="s">
        <v>1426</v>
      </c>
      <c r="N1106" s="2" t="s">
        <v>1940</v>
      </c>
      <c r="O1106" s="8"/>
      <c r="P1106" s="2">
        <v>60</v>
      </c>
      <c r="Q1106" s="12">
        <v>39.99</v>
      </c>
    </row>
    <row r="1107" spans="1:17" hidden="1">
      <c r="A1107" s="11" t="s">
        <v>3180</v>
      </c>
      <c r="B1107" s="9" t="s">
        <v>784</v>
      </c>
      <c r="C1107" s="9" t="s">
        <v>41</v>
      </c>
      <c r="D1107" s="3" t="s">
        <v>31</v>
      </c>
      <c r="E1107" s="9" t="s">
        <v>1411</v>
      </c>
      <c r="F1107" s="9" t="s">
        <v>1384</v>
      </c>
      <c r="G1107" s="3">
        <v>64.52</v>
      </c>
      <c r="H1107" s="3">
        <v>10.53</v>
      </c>
      <c r="I1107" s="3">
        <v>0.39539999999999997</v>
      </c>
      <c r="J1107" s="3">
        <v>0.64549999999999996</v>
      </c>
      <c r="K1107" s="3" t="s">
        <v>1385</v>
      </c>
      <c r="L1107" s="3">
        <v>662</v>
      </c>
      <c r="M1107" s="3" t="s">
        <v>1377</v>
      </c>
      <c r="N1107" s="3" t="s">
        <v>1107</v>
      </c>
      <c r="O1107" s="9" t="s">
        <v>2690</v>
      </c>
      <c r="P1107" s="3">
        <v>240</v>
      </c>
      <c r="Q1107" s="13">
        <v>0</v>
      </c>
    </row>
    <row r="1108" spans="1:17" hidden="1">
      <c r="A1108" s="10" t="s">
        <v>3181</v>
      </c>
      <c r="B1108" s="8" t="s">
        <v>1215</v>
      </c>
      <c r="C1108" s="8" t="s">
        <v>12</v>
      </c>
      <c r="D1108" s="2" t="s">
        <v>1360</v>
      </c>
      <c r="E1108" s="8" t="s">
        <v>1400</v>
      </c>
      <c r="F1108" s="8" t="s">
        <v>1375</v>
      </c>
      <c r="G1108" s="2">
        <v>39.799999999999997</v>
      </c>
      <c r="H1108" s="2"/>
      <c r="I1108" s="2">
        <v>0.21879999999999999</v>
      </c>
      <c r="J1108" s="2"/>
      <c r="K1108" s="2" t="s">
        <v>1385</v>
      </c>
      <c r="L1108" s="2">
        <v>814</v>
      </c>
      <c r="M1108" s="2" t="s">
        <v>1386</v>
      </c>
      <c r="N1108" s="2" t="s">
        <v>2691</v>
      </c>
      <c r="O1108" s="8"/>
      <c r="P1108" s="2">
        <v>36</v>
      </c>
      <c r="Q1108" s="12">
        <v>0</v>
      </c>
    </row>
    <row r="1109" spans="1:17" hidden="1">
      <c r="A1109" s="11" t="s">
        <v>3182</v>
      </c>
      <c r="B1109" s="9" t="s">
        <v>1149</v>
      </c>
      <c r="C1109" s="9" t="s">
        <v>16</v>
      </c>
      <c r="D1109" s="3" t="s">
        <v>44</v>
      </c>
      <c r="E1109" s="9" t="s">
        <v>1389</v>
      </c>
      <c r="F1109" s="9" t="s">
        <v>1390</v>
      </c>
      <c r="G1109" s="3">
        <v>90.23</v>
      </c>
      <c r="H1109" s="3">
        <v>10.46</v>
      </c>
      <c r="I1109" s="3">
        <v>0.89249999999999996</v>
      </c>
      <c r="J1109" s="3">
        <v>1.2155</v>
      </c>
      <c r="K1109" s="3" t="s">
        <v>1395</v>
      </c>
      <c r="L1109" s="3">
        <v>876</v>
      </c>
      <c r="M1109" s="3" t="s">
        <v>1381</v>
      </c>
      <c r="N1109" s="3" t="s">
        <v>2444</v>
      </c>
      <c r="O1109" s="9"/>
      <c r="P1109" s="3">
        <v>120</v>
      </c>
      <c r="Q1109" s="13">
        <v>34.64</v>
      </c>
    </row>
    <row r="1110" spans="1:17" hidden="1">
      <c r="A1110" s="10" t="s">
        <v>3183</v>
      </c>
      <c r="B1110" s="8" t="s">
        <v>755</v>
      </c>
      <c r="C1110" s="8" t="s">
        <v>7</v>
      </c>
      <c r="D1110" s="2" t="s">
        <v>10</v>
      </c>
      <c r="E1110" s="8" t="s">
        <v>1389</v>
      </c>
      <c r="F1110" s="8" t="s">
        <v>1384</v>
      </c>
      <c r="G1110" s="2">
        <v>73.84</v>
      </c>
      <c r="H1110" s="2">
        <v>14.78</v>
      </c>
      <c r="I1110" s="2">
        <v>1.0976999999999999</v>
      </c>
      <c r="J1110" s="2">
        <v>1.7481</v>
      </c>
      <c r="K1110" s="2" t="s">
        <v>1395</v>
      </c>
      <c r="L1110" s="2">
        <v>580</v>
      </c>
      <c r="M1110" s="2" t="s">
        <v>1381</v>
      </c>
      <c r="N1110" s="2" t="s">
        <v>1619</v>
      </c>
      <c r="O1110" s="8"/>
      <c r="P1110" s="2">
        <v>60</v>
      </c>
      <c r="Q1110" s="12">
        <v>20.88</v>
      </c>
    </row>
    <row r="1111" spans="1:17" hidden="1">
      <c r="A1111" s="11" t="s">
        <v>3184</v>
      </c>
      <c r="B1111" s="9" t="s">
        <v>1312</v>
      </c>
      <c r="C1111" s="9" t="s">
        <v>16</v>
      </c>
      <c r="D1111" s="3" t="s">
        <v>1360</v>
      </c>
      <c r="E1111" s="9" t="s">
        <v>1400</v>
      </c>
      <c r="F1111" s="9" t="s">
        <v>1375</v>
      </c>
      <c r="G1111" s="3">
        <v>25.62</v>
      </c>
      <c r="H1111" s="3">
        <v>17.5</v>
      </c>
      <c r="I1111" s="3">
        <v>0.34710000000000002</v>
      </c>
      <c r="J1111" s="3">
        <v>0.45340000000000003</v>
      </c>
      <c r="K1111" s="3" t="s">
        <v>1385</v>
      </c>
      <c r="L1111" s="3">
        <v>872</v>
      </c>
      <c r="M1111" s="3" t="s">
        <v>1386</v>
      </c>
      <c r="N1111" s="3" t="s">
        <v>1301</v>
      </c>
      <c r="O1111" s="9"/>
      <c r="P1111" s="3">
        <v>120</v>
      </c>
      <c r="Q1111" s="13">
        <v>0</v>
      </c>
    </row>
    <row r="1112" spans="1:17" hidden="1">
      <c r="A1112" s="10" t="s">
        <v>3185</v>
      </c>
      <c r="B1112" s="8" t="s">
        <v>271</v>
      </c>
      <c r="C1112" s="8" t="s">
        <v>24</v>
      </c>
      <c r="D1112" s="2" t="s">
        <v>1360</v>
      </c>
      <c r="E1112" s="8" t="s">
        <v>1400</v>
      </c>
      <c r="F1112" s="8" t="s">
        <v>1375</v>
      </c>
      <c r="G1112" s="2">
        <v>14.16</v>
      </c>
      <c r="H1112" s="2">
        <v>15.09</v>
      </c>
      <c r="I1112" s="2">
        <v>7.9699999999999993E-2</v>
      </c>
      <c r="J1112" s="2">
        <v>0.27400000000000002</v>
      </c>
      <c r="K1112" s="2" t="s">
        <v>1395</v>
      </c>
      <c r="L1112" s="2">
        <v>617</v>
      </c>
      <c r="M1112" s="2" t="s">
        <v>1381</v>
      </c>
      <c r="N1112" s="2" t="s">
        <v>2067</v>
      </c>
      <c r="O1112" s="8"/>
      <c r="P1112" s="2">
        <v>84</v>
      </c>
      <c r="Q1112" s="12">
        <v>4.5</v>
      </c>
    </row>
    <row r="1113" spans="1:17" hidden="1">
      <c r="A1113" s="11" t="s">
        <v>3186</v>
      </c>
      <c r="B1113" s="9" t="s">
        <v>1163</v>
      </c>
      <c r="C1113" s="9" t="s">
        <v>35</v>
      </c>
      <c r="D1113" s="3" t="s">
        <v>31</v>
      </c>
      <c r="E1113" s="9" t="s">
        <v>1408</v>
      </c>
      <c r="F1113" s="9" t="s">
        <v>1390</v>
      </c>
      <c r="G1113" s="3">
        <v>2.61</v>
      </c>
      <c r="H1113" s="3">
        <v>11.9</v>
      </c>
      <c r="I1113" s="3">
        <v>4.0500000000000001E-2</v>
      </c>
      <c r="J1113" s="3">
        <v>2.86E-2</v>
      </c>
      <c r="K1113" s="3" t="s">
        <v>1358</v>
      </c>
      <c r="L1113" s="3">
        <v>578</v>
      </c>
      <c r="M1113" s="3" t="s">
        <v>1386</v>
      </c>
      <c r="N1113" s="3" t="s">
        <v>1488</v>
      </c>
      <c r="O1113" s="9"/>
      <c r="P1113" s="3">
        <v>240</v>
      </c>
      <c r="Q1113" s="13">
        <v>1.04</v>
      </c>
    </row>
    <row r="1114" spans="1:17" hidden="1">
      <c r="A1114" s="10" t="s">
        <v>3187</v>
      </c>
      <c r="B1114" s="8" t="s">
        <v>775</v>
      </c>
      <c r="C1114" s="8" t="s">
        <v>20</v>
      </c>
      <c r="D1114" s="2" t="s">
        <v>23</v>
      </c>
      <c r="E1114" s="8" t="s">
        <v>1408</v>
      </c>
      <c r="F1114" s="8" t="s">
        <v>1375</v>
      </c>
      <c r="G1114" s="2">
        <v>93.97</v>
      </c>
      <c r="H1114" s="2">
        <v>9.17</v>
      </c>
      <c r="I1114" s="2">
        <v>0.74839999999999995</v>
      </c>
      <c r="J1114" s="2">
        <v>2.9956999999999998</v>
      </c>
      <c r="K1114" s="2" t="s">
        <v>1395</v>
      </c>
      <c r="L1114" s="2">
        <v>880</v>
      </c>
      <c r="M1114" s="2" t="s">
        <v>1377</v>
      </c>
      <c r="N1114" s="2" t="s">
        <v>2051</v>
      </c>
      <c r="O1114" s="8" t="s">
        <v>2027</v>
      </c>
      <c r="P1114" s="2">
        <v>36</v>
      </c>
      <c r="Q1114" s="12">
        <v>41.6</v>
      </c>
    </row>
    <row r="1115" spans="1:17" hidden="1">
      <c r="A1115" s="11" t="s">
        <v>3188</v>
      </c>
      <c r="B1115" s="9" t="s">
        <v>1346</v>
      </c>
      <c r="C1115" s="9" t="s">
        <v>38</v>
      </c>
      <c r="D1115" s="3" t="s">
        <v>44</v>
      </c>
      <c r="E1115" s="9" t="s">
        <v>1408</v>
      </c>
      <c r="F1115" s="9" t="s">
        <v>1390</v>
      </c>
      <c r="G1115" s="3">
        <v>8.3000000000000007</v>
      </c>
      <c r="H1115" s="3">
        <v>10.91</v>
      </c>
      <c r="I1115" s="3">
        <v>0.14319999999999999</v>
      </c>
      <c r="J1115" s="3">
        <v>0.27139999999999997</v>
      </c>
      <c r="K1115" s="3" t="s">
        <v>1395</v>
      </c>
      <c r="L1115" s="3">
        <v>686</v>
      </c>
      <c r="M1115" s="3" t="s">
        <v>1381</v>
      </c>
      <c r="N1115" s="3" t="s">
        <v>2819</v>
      </c>
      <c r="O1115" s="9"/>
      <c r="P1115" s="3">
        <v>36</v>
      </c>
      <c r="Q1115" s="13">
        <v>7.54</v>
      </c>
    </row>
    <row r="1116" spans="1:17" hidden="1">
      <c r="A1116" s="10" t="s">
        <v>3189</v>
      </c>
      <c r="B1116" s="8" t="s">
        <v>347</v>
      </c>
      <c r="C1116" s="8" t="s">
        <v>16</v>
      </c>
      <c r="D1116" s="2" t="s">
        <v>44</v>
      </c>
      <c r="E1116" s="8" t="s">
        <v>1411</v>
      </c>
      <c r="F1116" s="8" t="s">
        <v>1390</v>
      </c>
      <c r="G1116" s="2">
        <v>13.75</v>
      </c>
      <c r="H1116" s="2">
        <v>11.88</v>
      </c>
      <c r="I1116" s="2">
        <v>0.2681</v>
      </c>
      <c r="J1116" s="2">
        <v>0.1963</v>
      </c>
      <c r="K1116" s="2" t="s">
        <v>1395</v>
      </c>
      <c r="L1116" s="2">
        <v>859</v>
      </c>
      <c r="M1116" s="2" t="s">
        <v>1386</v>
      </c>
      <c r="N1116" s="2" t="s">
        <v>2892</v>
      </c>
      <c r="O1116" s="8"/>
      <c r="P1116" s="2">
        <v>120</v>
      </c>
      <c r="Q1116" s="12">
        <v>5.78</v>
      </c>
    </row>
    <row r="1117" spans="1:17" hidden="1">
      <c r="A1117" s="11" t="s">
        <v>3190</v>
      </c>
      <c r="B1117" s="9" t="s">
        <v>1324</v>
      </c>
      <c r="C1117" s="9" t="s">
        <v>41</v>
      </c>
      <c r="D1117" s="3" t="s">
        <v>1360</v>
      </c>
      <c r="E1117" s="9" t="s">
        <v>1411</v>
      </c>
      <c r="F1117" s="9" t="s">
        <v>1390</v>
      </c>
      <c r="G1117" s="3">
        <v>60.72</v>
      </c>
      <c r="H1117" s="3">
        <v>13.53</v>
      </c>
      <c r="I1117" s="3">
        <v>0.49969999999999998</v>
      </c>
      <c r="J1117" s="3">
        <v>0.73440000000000005</v>
      </c>
      <c r="K1117" s="3" t="s">
        <v>1376</v>
      </c>
      <c r="L1117" s="3">
        <v>628</v>
      </c>
      <c r="M1117" s="3" t="s">
        <v>1377</v>
      </c>
      <c r="N1117" s="3" t="s">
        <v>2805</v>
      </c>
      <c r="O1117" s="9" t="s">
        <v>2673</v>
      </c>
      <c r="P1117" s="3">
        <v>240</v>
      </c>
      <c r="Q1117" s="13">
        <v>42.72</v>
      </c>
    </row>
    <row r="1118" spans="1:17" hidden="1">
      <c r="A1118" s="10" t="s">
        <v>3191</v>
      </c>
      <c r="B1118" s="8" t="s">
        <v>1288</v>
      </c>
      <c r="C1118" s="8" t="s">
        <v>32</v>
      </c>
      <c r="D1118" s="2" t="s">
        <v>10</v>
      </c>
      <c r="E1118" s="8" t="s">
        <v>1408</v>
      </c>
      <c r="F1118" s="8" t="s">
        <v>1384</v>
      </c>
      <c r="G1118" s="2">
        <v>25.46</v>
      </c>
      <c r="H1118" s="2">
        <v>8.0399999999999991</v>
      </c>
      <c r="I1118" s="2">
        <v>0.48920000000000002</v>
      </c>
      <c r="J1118" s="2">
        <v>0.51670000000000005</v>
      </c>
      <c r="K1118" s="2" t="s">
        <v>1358</v>
      </c>
      <c r="L1118" s="2">
        <v>724</v>
      </c>
      <c r="M1118" s="2" t="s">
        <v>1386</v>
      </c>
      <c r="N1118" s="2" t="s">
        <v>200</v>
      </c>
      <c r="O1118" s="8"/>
      <c r="P1118" s="2">
        <v>60</v>
      </c>
      <c r="Q1118" s="12">
        <v>9.6300000000000008</v>
      </c>
    </row>
    <row r="1119" spans="1:17" hidden="1">
      <c r="A1119" s="11" t="s">
        <v>3192</v>
      </c>
      <c r="B1119" s="9" t="s">
        <v>1353</v>
      </c>
      <c r="C1119" s="9" t="s">
        <v>41</v>
      </c>
      <c r="D1119" s="3" t="s">
        <v>10</v>
      </c>
      <c r="E1119" s="9" t="s">
        <v>1389</v>
      </c>
      <c r="F1119" s="9" t="s">
        <v>1384</v>
      </c>
      <c r="G1119" s="3">
        <v>40.840000000000003</v>
      </c>
      <c r="H1119" s="3">
        <v>17.36</v>
      </c>
      <c r="I1119" s="3">
        <v>0.38159999999999999</v>
      </c>
      <c r="J1119" s="3">
        <v>3.7317999999999998</v>
      </c>
      <c r="K1119" s="3" t="s">
        <v>1376</v>
      </c>
      <c r="L1119" s="3">
        <v>703</v>
      </c>
      <c r="M1119" s="3" t="s">
        <v>1377</v>
      </c>
      <c r="N1119" s="3" t="s">
        <v>1611</v>
      </c>
      <c r="O1119" s="9" t="s">
        <v>2115</v>
      </c>
      <c r="P1119" s="3">
        <v>12</v>
      </c>
      <c r="Q1119" s="13">
        <v>25.5</v>
      </c>
    </row>
    <row r="1120" spans="1:17">
      <c r="A1120" s="10" t="s">
        <v>3193</v>
      </c>
      <c r="B1120" s="8" t="s">
        <v>1134</v>
      </c>
      <c r="C1120" s="8" t="s">
        <v>24</v>
      </c>
      <c r="D1120" s="2" t="s">
        <v>1360</v>
      </c>
      <c r="E1120" s="8" t="s">
        <v>1380</v>
      </c>
      <c r="F1120" s="8" t="s">
        <v>1375</v>
      </c>
      <c r="G1120" s="2">
        <v>73.38</v>
      </c>
      <c r="H1120" s="2">
        <v>9.89</v>
      </c>
      <c r="I1120" s="2">
        <v>0.497</v>
      </c>
      <c r="J1120" s="2">
        <v>1.8572</v>
      </c>
      <c r="K1120" s="2" t="s">
        <v>1358</v>
      </c>
      <c r="L1120" s="2">
        <v>559</v>
      </c>
      <c r="M1120" s="2" t="s">
        <v>1403</v>
      </c>
      <c r="N1120" s="2" t="s">
        <v>3194</v>
      </c>
      <c r="O1120" s="8" t="s">
        <v>1614</v>
      </c>
      <c r="P1120" s="2">
        <v>48</v>
      </c>
      <c r="Q1120" s="12">
        <v>16.84</v>
      </c>
    </row>
    <row r="1121" spans="1:17" hidden="1">
      <c r="A1121" s="11" t="s">
        <v>3195</v>
      </c>
      <c r="B1121" s="9" t="s">
        <v>271</v>
      </c>
      <c r="C1121" s="9" t="s">
        <v>7</v>
      </c>
      <c r="D1121" s="3" t="s">
        <v>23</v>
      </c>
      <c r="E1121" s="9" t="s">
        <v>1411</v>
      </c>
      <c r="F1121" s="9" t="s">
        <v>1390</v>
      </c>
      <c r="G1121" s="3">
        <v>44.04</v>
      </c>
      <c r="H1121" s="3">
        <v>14.88</v>
      </c>
      <c r="I1121" s="3">
        <v>0.41649999999999998</v>
      </c>
      <c r="J1121" s="3">
        <v>1.5241</v>
      </c>
      <c r="K1121" s="3" t="s">
        <v>1412</v>
      </c>
      <c r="L1121" s="3">
        <v>617</v>
      </c>
      <c r="M1121" s="3" t="s">
        <v>1396</v>
      </c>
      <c r="N1121" s="3" t="s">
        <v>3165</v>
      </c>
      <c r="O1121" s="9" t="s">
        <v>1223</v>
      </c>
      <c r="P1121" s="3">
        <v>36</v>
      </c>
      <c r="Q1121" s="13">
        <v>40.700000000000003</v>
      </c>
    </row>
    <row r="1122" spans="1:17" hidden="1">
      <c r="A1122" s="10" t="s">
        <v>3196</v>
      </c>
      <c r="B1122" s="8" t="s">
        <v>344</v>
      </c>
      <c r="C1122" s="8" t="s">
        <v>20</v>
      </c>
      <c r="D1122" s="2" t="s">
        <v>31</v>
      </c>
      <c r="E1122" s="8" t="s">
        <v>1389</v>
      </c>
      <c r="F1122" s="8" t="s">
        <v>1384</v>
      </c>
      <c r="G1122" s="2">
        <v>57.45</v>
      </c>
      <c r="H1122" s="2">
        <v>12.19</v>
      </c>
      <c r="I1122" s="2">
        <v>0.81169999999999998</v>
      </c>
      <c r="J1122" s="2">
        <v>2.7094999999999998</v>
      </c>
      <c r="K1122" s="2" t="s">
        <v>1358</v>
      </c>
      <c r="L1122" s="2">
        <v>714</v>
      </c>
      <c r="M1122" s="2" t="s">
        <v>1426</v>
      </c>
      <c r="N1122" s="2" t="s">
        <v>3197</v>
      </c>
      <c r="O1122" s="8"/>
      <c r="P1122" s="2">
        <v>24</v>
      </c>
      <c r="Q1122" s="12">
        <v>11.85</v>
      </c>
    </row>
    <row r="1123" spans="1:17" hidden="1">
      <c r="A1123" s="11" t="s">
        <v>3198</v>
      </c>
      <c r="B1123" s="9" t="s">
        <v>1180</v>
      </c>
      <c r="C1123" s="9" t="s">
        <v>38</v>
      </c>
      <c r="D1123" s="3" t="s">
        <v>10</v>
      </c>
      <c r="E1123" s="9" t="s">
        <v>1374</v>
      </c>
      <c r="F1123" s="9" t="s">
        <v>1375</v>
      </c>
      <c r="G1123" s="3">
        <v>40.83</v>
      </c>
      <c r="H1123" s="3">
        <v>7.55</v>
      </c>
      <c r="I1123" s="3">
        <v>0.49440000000000001</v>
      </c>
      <c r="J1123" s="3">
        <v>0.62729999999999997</v>
      </c>
      <c r="K1123" s="3" t="s">
        <v>1395</v>
      </c>
      <c r="L1123" s="3">
        <v>629</v>
      </c>
      <c r="M1123" s="3" t="s">
        <v>1381</v>
      </c>
      <c r="N1123" s="3" t="s">
        <v>2972</v>
      </c>
      <c r="O1123" s="9"/>
      <c r="P1123" s="3">
        <v>84</v>
      </c>
      <c r="Q1123" s="13">
        <v>19.649999999999999</v>
      </c>
    </row>
    <row r="1124" spans="1:17" hidden="1">
      <c r="A1124" s="10" t="s">
        <v>3199</v>
      </c>
      <c r="B1124" s="8" t="s">
        <v>811</v>
      </c>
      <c r="C1124" s="8" t="s">
        <v>32</v>
      </c>
      <c r="D1124" s="2" t="s">
        <v>23</v>
      </c>
      <c r="E1124" s="8" t="s">
        <v>1408</v>
      </c>
      <c r="F1124" s="8" t="s">
        <v>1375</v>
      </c>
      <c r="G1124" s="2">
        <v>16.14</v>
      </c>
      <c r="H1124" s="2">
        <v>17.57</v>
      </c>
      <c r="I1124" s="2">
        <v>0.2361</v>
      </c>
      <c r="J1124" s="2">
        <v>0.40610000000000002</v>
      </c>
      <c r="K1124" s="2" t="s">
        <v>1385</v>
      </c>
      <c r="L1124" s="2">
        <v>845</v>
      </c>
      <c r="M1124" s="2" t="s">
        <v>1426</v>
      </c>
      <c r="N1124" s="2" t="s">
        <v>2849</v>
      </c>
      <c r="O1124" s="8"/>
      <c r="P1124" s="2">
        <v>60</v>
      </c>
      <c r="Q1124" s="12">
        <v>0</v>
      </c>
    </row>
    <row r="1125" spans="1:17" hidden="1">
      <c r="A1125" s="11" t="s">
        <v>3200</v>
      </c>
      <c r="B1125" s="9" t="s">
        <v>450</v>
      </c>
      <c r="C1125" s="9" t="s">
        <v>12</v>
      </c>
      <c r="D1125" s="3" t="s">
        <v>1360</v>
      </c>
      <c r="E1125" s="9" t="s">
        <v>1408</v>
      </c>
      <c r="F1125" s="9" t="s">
        <v>1384</v>
      </c>
      <c r="G1125" s="3">
        <v>96.47</v>
      </c>
      <c r="H1125" s="3">
        <v>12.8</v>
      </c>
      <c r="I1125" s="3">
        <v>1.3775999999999999</v>
      </c>
      <c r="J1125" s="3">
        <v>1.429</v>
      </c>
      <c r="K1125" s="3" t="s">
        <v>1385</v>
      </c>
      <c r="L1125" s="3">
        <v>642</v>
      </c>
      <c r="M1125" s="3" t="s">
        <v>1396</v>
      </c>
      <c r="N1125" s="3" t="s">
        <v>2455</v>
      </c>
      <c r="O1125" s="9" t="s">
        <v>3201</v>
      </c>
      <c r="P1125" s="3">
        <v>120</v>
      </c>
      <c r="Q1125" s="13">
        <v>0</v>
      </c>
    </row>
    <row r="1126" spans="1:17" hidden="1">
      <c r="A1126" s="10" t="s">
        <v>3202</v>
      </c>
      <c r="B1126" s="8" t="s">
        <v>326</v>
      </c>
      <c r="C1126" s="8" t="s">
        <v>12</v>
      </c>
      <c r="D1126" s="2" t="s">
        <v>44</v>
      </c>
      <c r="E1126" s="8" t="s">
        <v>1408</v>
      </c>
      <c r="F1126" s="8" t="s">
        <v>1384</v>
      </c>
      <c r="G1126" s="2">
        <v>23.35</v>
      </c>
      <c r="H1126" s="2">
        <v>13.83</v>
      </c>
      <c r="I1126" s="2">
        <v>0.34910000000000002</v>
      </c>
      <c r="J1126" s="2">
        <v>2.0947</v>
      </c>
      <c r="K1126" s="2" t="s">
        <v>1395</v>
      </c>
      <c r="L1126" s="2">
        <v>748</v>
      </c>
      <c r="M1126" s="2" t="s">
        <v>1381</v>
      </c>
      <c r="N1126" s="2" t="s">
        <v>1975</v>
      </c>
      <c r="O1126" s="8"/>
      <c r="P1126" s="2">
        <v>12</v>
      </c>
      <c r="Q1126" s="12">
        <v>18.87</v>
      </c>
    </row>
    <row r="1127" spans="1:17" hidden="1">
      <c r="A1127" s="11" t="s">
        <v>3203</v>
      </c>
      <c r="B1127" s="9" t="s">
        <v>1053</v>
      </c>
      <c r="C1127" s="9" t="s">
        <v>12</v>
      </c>
      <c r="D1127" s="3" t="s">
        <v>23</v>
      </c>
      <c r="E1127" s="9" t="s">
        <v>1389</v>
      </c>
      <c r="F1127" s="9" t="s">
        <v>1390</v>
      </c>
      <c r="G1127" s="3">
        <v>48.94</v>
      </c>
      <c r="H1127" s="3">
        <v>7.94</v>
      </c>
      <c r="I1127" s="3">
        <v>0.4637</v>
      </c>
      <c r="J1127" s="3">
        <v>1.5322</v>
      </c>
      <c r="K1127" s="3" t="s">
        <v>1412</v>
      </c>
      <c r="L1127" s="3">
        <v>596</v>
      </c>
      <c r="M1127" s="3" t="s">
        <v>1426</v>
      </c>
      <c r="N1127" s="3" t="s">
        <v>1790</v>
      </c>
      <c r="O1127" s="9"/>
      <c r="P1127" s="3">
        <v>36</v>
      </c>
      <c r="Q1127" s="13">
        <v>40.11</v>
      </c>
    </row>
    <row r="1128" spans="1:17" hidden="1">
      <c r="A1128" s="10" t="s">
        <v>3204</v>
      </c>
      <c r="B1128" s="8" t="s">
        <v>1118</v>
      </c>
      <c r="C1128" s="8" t="s">
        <v>24</v>
      </c>
      <c r="D1128" s="2" t="s">
        <v>44</v>
      </c>
      <c r="E1128" s="8" t="s">
        <v>1400</v>
      </c>
      <c r="F1128" s="8" t="s">
        <v>1384</v>
      </c>
      <c r="G1128" s="2">
        <v>44.95</v>
      </c>
      <c r="H1128" s="2">
        <v>12.08</v>
      </c>
      <c r="I1128" s="2">
        <v>0.3115</v>
      </c>
      <c r="J1128" s="2">
        <v>1.1855</v>
      </c>
      <c r="K1128" s="2" t="s">
        <v>1412</v>
      </c>
      <c r="L1128" s="2">
        <v>607</v>
      </c>
      <c r="M1128" s="2" t="s">
        <v>1396</v>
      </c>
      <c r="N1128" s="2" t="s">
        <v>3205</v>
      </c>
      <c r="O1128" s="8" t="s">
        <v>219</v>
      </c>
      <c r="P1128" s="2">
        <v>48</v>
      </c>
      <c r="Q1128" s="12">
        <v>36.47</v>
      </c>
    </row>
    <row r="1129" spans="1:17" hidden="1">
      <c r="A1129" s="11" t="s">
        <v>3206</v>
      </c>
      <c r="B1129" s="9" t="s">
        <v>1091</v>
      </c>
      <c r="C1129" s="9" t="s">
        <v>41</v>
      </c>
      <c r="D1129" s="3" t="s">
        <v>10</v>
      </c>
      <c r="E1129" s="9" t="s">
        <v>1400</v>
      </c>
      <c r="F1129" s="9" t="s">
        <v>1390</v>
      </c>
      <c r="G1129" s="3">
        <v>4.38</v>
      </c>
      <c r="H1129" s="3">
        <v>13.63</v>
      </c>
      <c r="I1129" s="3">
        <v>7.3200000000000001E-2</v>
      </c>
      <c r="J1129" s="3">
        <v>8.1199999999999994E-2</v>
      </c>
      <c r="K1129" s="3" t="s">
        <v>1385</v>
      </c>
      <c r="L1129" s="3">
        <v>592</v>
      </c>
      <c r="M1129" s="3" t="s">
        <v>1377</v>
      </c>
      <c r="N1129" s="3" t="s">
        <v>341</v>
      </c>
      <c r="O1129" s="9" t="s">
        <v>2903</v>
      </c>
      <c r="P1129" s="3">
        <v>84</v>
      </c>
      <c r="Q1129" s="13">
        <v>0</v>
      </c>
    </row>
    <row r="1130" spans="1:17" hidden="1">
      <c r="A1130" s="10" t="s">
        <v>3207</v>
      </c>
      <c r="B1130" s="8" t="s">
        <v>573</v>
      </c>
      <c r="C1130" s="8" t="s">
        <v>12</v>
      </c>
      <c r="D1130" s="2" t="s">
        <v>31</v>
      </c>
      <c r="E1130" s="8" t="s">
        <v>1408</v>
      </c>
      <c r="F1130" s="8" t="s">
        <v>1375</v>
      </c>
      <c r="G1130" s="2">
        <v>20.07</v>
      </c>
      <c r="H1130" s="2">
        <v>14.16</v>
      </c>
      <c r="I1130" s="2">
        <v>0.12239999999999999</v>
      </c>
      <c r="J1130" s="2">
        <v>0.37790000000000001</v>
      </c>
      <c r="K1130" s="2" t="s">
        <v>1358</v>
      </c>
      <c r="L1130" s="2">
        <v>572</v>
      </c>
      <c r="M1130" s="2" t="s">
        <v>1396</v>
      </c>
      <c r="N1130" s="2" t="s">
        <v>3208</v>
      </c>
      <c r="O1130" s="8" t="s">
        <v>366</v>
      </c>
      <c r="P1130" s="2">
        <v>84</v>
      </c>
      <c r="Q1130" s="12">
        <v>11.3</v>
      </c>
    </row>
    <row r="1131" spans="1:17" hidden="1">
      <c r="A1131" s="11" t="s">
        <v>3209</v>
      </c>
      <c r="B1131" s="9" t="s">
        <v>217</v>
      </c>
      <c r="C1131" s="9" t="s">
        <v>28</v>
      </c>
      <c r="D1131" s="3" t="s">
        <v>44</v>
      </c>
      <c r="E1131" s="9" t="s">
        <v>1408</v>
      </c>
      <c r="F1131" s="9" t="s">
        <v>1375</v>
      </c>
      <c r="G1131" s="3">
        <v>72.11</v>
      </c>
      <c r="H1131" s="3">
        <v>14.86</v>
      </c>
      <c r="I1131" s="3">
        <v>0.62970000000000004</v>
      </c>
      <c r="J1131" s="3">
        <v>3.4916</v>
      </c>
      <c r="K1131" s="3"/>
      <c r="L1131" s="3">
        <v>800</v>
      </c>
      <c r="M1131" s="3" t="s">
        <v>1396</v>
      </c>
      <c r="N1131" s="3" t="s">
        <v>1588</v>
      </c>
      <c r="O1131" s="9" t="s">
        <v>1614</v>
      </c>
      <c r="P1131" s="3">
        <v>24</v>
      </c>
      <c r="Q1131" s="13">
        <v>36.19</v>
      </c>
    </row>
    <row r="1132" spans="1:17" hidden="1">
      <c r="A1132" s="10" t="s">
        <v>3210</v>
      </c>
      <c r="B1132" s="8" t="s">
        <v>435</v>
      </c>
      <c r="C1132" s="8" t="s">
        <v>7</v>
      </c>
      <c r="D1132" s="2" t="s">
        <v>31</v>
      </c>
      <c r="E1132" s="8" t="s">
        <v>1408</v>
      </c>
      <c r="F1132" s="8" t="s">
        <v>1375</v>
      </c>
      <c r="G1132" s="2">
        <v>12.61</v>
      </c>
      <c r="H1132" s="2">
        <v>7.7</v>
      </c>
      <c r="I1132" s="2">
        <v>0.20699999999999999</v>
      </c>
      <c r="J1132" s="2">
        <v>0.1031</v>
      </c>
      <c r="K1132" s="2" t="s">
        <v>1395</v>
      </c>
      <c r="L1132" s="2">
        <v>641</v>
      </c>
      <c r="M1132" s="2" t="s">
        <v>1396</v>
      </c>
      <c r="N1132" s="2" t="s">
        <v>1466</v>
      </c>
      <c r="O1132" s="8" t="s">
        <v>322</v>
      </c>
      <c r="P1132" s="2">
        <v>240</v>
      </c>
      <c r="Q1132" s="12">
        <v>3.5</v>
      </c>
    </row>
    <row r="1133" spans="1:17" hidden="1">
      <c r="A1133" s="11" t="s">
        <v>3211</v>
      </c>
      <c r="B1133" s="9" t="s">
        <v>1103</v>
      </c>
      <c r="C1133" s="9" t="s">
        <v>7</v>
      </c>
      <c r="D1133" s="3" t="s">
        <v>1360</v>
      </c>
      <c r="E1133" s="9" t="s">
        <v>1411</v>
      </c>
      <c r="F1133" s="9" t="s">
        <v>1375</v>
      </c>
      <c r="G1133" s="3">
        <v>91.62</v>
      </c>
      <c r="H1133" s="3">
        <v>11.89</v>
      </c>
      <c r="I1133" s="3">
        <v>1.7617</v>
      </c>
      <c r="J1133" s="3">
        <v>8.1356000000000002</v>
      </c>
      <c r="K1133" s="3" t="s">
        <v>1376</v>
      </c>
      <c r="L1133" s="3">
        <v>880</v>
      </c>
      <c r="M1133" s="3" t="s">
        <v>1403</v>
      </c>
      <c r="N1133" s="3" t="s">
        <v>2276</v>
      </c>
      <c r="O1133" s="9" t="s">
        <v>1817</v>
      </c>
      <c r="P1133" s="3">
        <v>12</v>
      </c>
      <c r="Q1133" s="13">
        <v>39.67</v>
      </c>
    </row>
    <row r="1134" spans="1:17" hidden="1">
      <c r="A1134" s="10" t="s">
        <v>3212</v>
      </c>
      <c r="B1134" s="8" t="s">
        <v>211</v>
      </c>
      <c r="C1134" s="8" t="s">
        <v>32</v>
      </c>
      <c r="D1134" s="2" t="s">
        <v>31</v>
      </c>
      <c r="E1134" s="8" t="s">
        <v>1374</v>
      </c>
      <c r="F1134" s="8" t="s">
        <v>1375</v>
      </c>
      <c r="G1134" s="2">
        <v>71.22</v>
      </c>
      <c r="H1134" s="2">
        <v>9.74</v>
      </c>
      <c r="I1134" s="2">
        <v>0.60899999999999999</v>
      </c>
      <c r="J1134" s="2">
        <v>0.93100000000000005</v>
      </c>
      <c r="K1134" s="2" t="s">
        <v>1395</v>
      </c>
      <c r="L1134" s="2">
        <v>896</v>
      </c>
      <c r="M1134" s="2" t="s">
        <v>1386</v>
      </c>
      <c r="N1134" s="2" t="s">
        <v>2212</v>
      </c>
      <c r="O1134" s="8"/>
      <c r="P1134" s="2">
        <v>120</v>
      </c>
      <c r="Q1134" s="12">
        <v>63.58</v>
      </c>
    </row>
    <row r="1135" spans="1:17" hidden="1">
      <c r="A1135" s="11" t="s">
        <v>3213</v>
      </c>
      <c r="B1135" s="9" t="s">
        <v>458</v>
      </c>
      <c r="C1135" s="9" t="s">
        <v>7</v>
      </c>
      <c r="D1135" s="3" t="s">
        <v>23</v>
      </c>
      <c r="E1135" s="9" t="s">
        <v>1411</v>
      </c>
      <c r="F1135" s="9" t="s">
        <v>1384</v>
      </c>
      <c r="G1135" s="3">
        <v>76.45</v>
      </c>
      <c r="H1135" s="3">
        <v>12.86</v>
      </c>
      <c r="I1135" s="3">
        <v>0.96199999999999997</v>
      </c>
      <c r="J1135" s="3">
        <v>0.8881</v>
      </c>
      <c r="K1135" s="3" t="s">
        <v>1376</v>
      </c>
      <c r="L1135" s="3">
        <v>897</v>
      </c>
      <c r="M1135" s="3" t="s">
        <v>1396</v>
      </c>
      <c r="N1135" s="3" t="s">
        <v>1632</v>
      </c>
      <c r="O1135" s="9" t="s">
        <v>2452</v>
      </c>
      <c r="P1135" s="3">
        <v>240</v>
      </c>
      <c r="Q1135" s="13">
        <v>71.27</v>
      </c>
    </row>
    <row r="1136" spans="1:17" hidden="1">
      <c r="A1136" s="10" t="s">
        <v>3214</v>
      </c>
      <c r="B1136" s="8" t="s">
        <v>924</v>
      </c>
      <c r="C1136" s="8" t="s">
        <v>12</v>
      </c>
      <c r="D1136" s="2" t="s">
        <v>23</v>
      </c>
      <c r="E1136" s="8" t="s">
        <v>1374</v>
      </c>
      <c r="F1136" s="8" t="s">
        <v>1390</v>
      </c>
      <c r="G1136" s="2">
        <v>63.29</v>
      </c>
      <c r="H1136" s="2">
        <v>17.02</v>
      </c>
      <c r="I1136" s="2">
        <v>0.39129999999999998</v>
      </c>
      <c r="J1136" s="2">
        <v>1.8269</v>
      </c>
      <c r="K1136" s="2" t="s">
        <v>1395</v>
      </c>
      <c r="L1136" s="2">
        <v>588</v>
      </c>
      <c r="M1136" s="2" t="s">
        <v>1377</v>
      </c>
      <c r="N1136" s="2" t="s">
        <v>1811</v>
      </c>
      <c r="O1136" s="8" t="s">
        <v>1954</v>
      </c>
      <c r="P1136" s="2">
        <v>48</v>
      </c>
      <c r="Q1136" s="12">
        <v>11.51</v>
      </c>
    </row>
    <row r="1137" spans="1:17" hidden="1">
      <c r="A1137" s="11" t="s">
        <v>3215</v>
      </c>
      <c r="B1137" s="9" t="s">
        <v>856</v>
      </c>
      <c r="C1137" s="9" t="s">
        <v>7</v>
      </c>
      <c r="D1137" s="3" t="s">
        <v>31</v>
      </c>
      <c r="E1137" s="9" t="s">
        <v>1389</v>
      </c>
      <c r="F1137" s="9" t="s">
        <v>1375</v>
      </c>
      <c r="G1137" s="3">
        <v>24.86</v>
      </c>
      <c r="H1137" s="3">
        <v>8.73</v>
      </c>
      <c r="I1137" s="3">
        <v>0.36899999999999999</v>
      </c>
      <c r="J1137" s="3">
        <v>2.1709000000000001</v>
      </c>
      <c r="K1137" s="3" t="s">
        <v>1412</v>
      </c>
      <c r="L1137" s="3">
        <v>596</v>
      </c>
      <c r="M1137" s="3" t="s">
        <v>1377</v>
      </c>
      <c r="N1137" s="3" t="s">
        <v>2009</v>
      </c>
      <c r="O1137" s="9" t="s">
        <v>2480</v>
      </c>
      <c r="P1137" s="3">
        <v>12</v>
      </c>
      <c r="Q1137" s="13">
        <v>2.87</v>
      </c>
    </row>
    <row r="1138" spans="1:17" hidden="1">
      <c r="A1138" s="10" t="s">
        <v>3216</v>
      </c>
      <c r="B1138" s="8" t="s">
        <v>1001</v>
      </c>
      <c r="C1138" s="8" t="s">
        <v>7</v>
      </c>
      <c r="D1138" s="2" t="s">
        <v>44</v>
      </c>
      <c r="E1138" s="8" t="s">
        <v>1400</v>
      </c>
      <c r="F1138" s="8" t="s">
        <v>1375</v>
      </c>
      <c r="G1138" s="2">
        <v>36.97</v>
      </c>
      <c r="H1138" s="2">
        <v>12.78</v>
      </c>
      <c r="I1138" s="2">
        <v>0.57210000000000005</v>
      </c>
      <c r="J1138" s="2">
        <v>3.2982</v>
      </c>
      <c r="K1138" s="2" t="s">
        <v>1358</v>
      </c>
      <c r="L1138" s="2">
        <v>852</v>
      </c>
      <c r="M1138" s="2" t="s">
        <v>1381</v>
      </c>
      <c r="N1138" s="2" t="s">
        <v>3217</v>
      </c>
      <c r="O1138" s="8"/>
      <c r="P1138" s="2">
        <v>12</v>
      </c>
      <c r="Q1138" s="12">
        <v>32.56</v>
      </c>
    </row>
    <row r="1139" spans="1:17" hidden="1">
      <c r="A1139" s="11" t="s">
        <v>3218</v>
      </c>
      <c r="B1139" s="9" t="s">
        <v>1085</v>
      </c>
      <c r="C1139" s="9" t="s">
        <v>12</v>
      </c>
      <c r="D1139" s="3" t="s">
        <v>31</v>
      </c>
      <c r="E1139" s="9" t="s">
        <v>1400</v>
      </c>
      <c r="F1139" s="9" t="s">
        <v>1390</v>
      </c>
      <c r="G1139" s="3">
        <v>8.27</v>
      </c>
      <c r="H1139" s="3">
        <v>11.23</v>
      </c>
      <c r="I1139" s="3">
        <v>7.1599999999999997E-2</v>
      </c>
      <c r="J1139" s="3">
        <v>0.18079999999999999</v>
      </c>
      <c r="K1139" s="3" t="s">
        <v>1376</v>
      </c>
      <c r="L1139" s="3">
        <v>624</v>
      </c>
      <c r="M1139" s="3" t="s">
        <v>1377</v>
      </c>
      <c r="N1139" s="3" t="s">
        <v>115</v>
      </c>
      <c r="O1139" s="9" t="s">
        <v>1703</v>
      </c>
      <c r="P1139" s="3">
        <v>60</v>
      </c>
      <c r="Q1139" s="13">
        <v>1.76</v>
      </c>
    </row>
    <row r="1140" spans="1:17">
      <c r="A1140" s="10" t="s">
        <v>3219</v>
      </c>
      <c r="B1140" s="8" t="s">
        <v>1028</v>
      </c>
      <c r="C1140" s="8" t="s">
        <v>41</v>
      </c>
      <c r="D1140" s="2" t="s">
        <v>44</v>
      </c>
      <c r="E1140" s="8" t="s">
        <v>1380</v>
      </c>
      <c r="F1140" s="8" t="s">
        <v>1375</v>
      </c>
      <c r="G1140" s="2">
        <v>23.98</v>
      </c>
      <c r="H1140" s="2"/>
      <c r="I1140" s="2">
        <v>0.38929999999999998</v>
      </c>
      <c r="J1140" s="2"/>
      <c r="K1140" s="2" t="s">
        <v>1358</v>
      </c>
      <c r="L1140" s="2">
        <v>550</v>
      </c>
      <c r="M1140" s="2" t="s">
        <v>1426</v>
      </c>
      <c r="N1140" s="2" t="s">
        <v>1949</v>
      </c>
      <c r="O1140" s="8"/>
      <c r="P1140" s="2">
        <v>24</v>
      </c>
      <c r="Q1140" s="12">
        <v>5.04</v>
      </c>
    </row>
    <row r="1141" spans="1:17" hidden="1">
      <c r="A1141" s="11" t="s">
        <v>3220</v>
      </c>
      <c r="B1141" s="9" t="s">
        <v>711</v>
      </c>
      <c r="C1141" s="9" t="s">
        <v>7</v>
      </c>
      <c r="D1141" s="3" t="s">
        <v>1360</v>
      </c>
      <c r="E1141" s="9" t="s">
        <v>1400</v>
      </c>
      <c r="F1141" s="9" t="s">
        <v>1390</v>
      </c>
      <c r="G1141" s="3">
        <v>40.729999999999997</v>
      </c>
      <c r="H1141" s="3">
        <v>16.440000000000001</v>
      </c>
      <c r="I1141" s="3">
        <v>0.44400000000000001</v>
      </c>
      <c r="J1141" s="3">
        <v>3.7040000000000002</v>
      </c>
      <c r="K1141" s="3" t="s">
        <v>1376</v>
      </c>
      <c r="L1141" s="3">
        <v>706</v>
      </c>
      <c r="M1141" s="3" t="s">
        <v>1377</v>
      </c>
      <c r="N1141" s="3" t="s">
        <v>1725</v>
      </c>
      <c r="O1141" s="9" t="s">
        <v>3221</v>
      </c>
      <c r="P1141" s="3">
        <v>12</v>
      </c>
      <c r="Q1141" s="13">
        <v>32.78</v>
      </c>
    </row>
    <row r="1142" spans="1:17" hidden="1">
      <c r="A1142" s="10" t="s">
        <v>3222</v>
      </c>
      <c r="B1142" s="8" t="s">
        <v>815</v>
      </c>
      <c r="C1142" s="8" t="s">
        <v>12</v>
      </c>
      <c r="D1142" s="2" t="s">
        <v>44</v>
      </c>
      <c r="E1142" s="8" t="s">
        <v>1408</v>
      </c>
      <c r="F1142" s="8" t="s">
        <v>1384</v>
      </c>
      <c r="G1142" s="2">
        <v>62.76</v>
      </c>
      <c r="H1142" s="2">
        <v>7.62</v>
      </c>
      <c r="I1142" s="2">
        <v>0.51749999999999996</v>
      </c>
      <c r="J1142" s="2">
        <v>5.4484000000000004</v>
      </c>
      <c r="K1142" s="2"/>
      <c r="L1142" s="2">
        <v>630</v>
      </c>
      <c r="M1142" s="2" t="s">
        <v>1396</v>
      </c>
      <c r="N1142" s="2" t="s">
        <v>1717</v>
      </c>
      <c r="O1142" s="8" t="s">
        <v>399</v>
      </c>
      <c r="P1142" s="2">
        <v>12</v>
      </c>
      <c r="Q1142" s="12">
        <v>49.25</v>
      </c>
    </row>
    <row r="1143" spans="1:17" hidden="1">
      <c r="A1143" s="11" t="s">
        <v>3223</v>
      </c>
      <c r="B1143" s="9" t="s">
        <v>596</v>
      </c>
      <c r="C1143" s="9" t="s">
        <v>16</v>
      </c>
      <c r="D1143" s="3" t="s">
        <v>10</v>
      </c>
      <c r="E1143" s="9" t="s">
        <v>1411</v>
      </c>
      <c r="F1143" s="9" t="s">
        <v>1375</v>
      </c>
      <c r="G1143" s="3">
        <v>34.56</v>
      </c>
      <c r="H1143" s="3">
        <v>15.94</v>
      </c>
      <c r="I1143" s="3">
        <v>0.4113</v>
      </c>
      <c r="J1143" s="3">
        <v>0.68530000000000002</v>
      </c>
      <c r="K1143" s="3" t="s">
        <v>1358</v>
      </c>
      <c r="L1143" s="3">
        <v>763</v>
      </c>
      <c r="M1143" s="3" t="s">
        <v>1377</v>
      </c>
      <c r="N1143" s="3" t="s">
        <v>1167</v>
      </c>
      <c r="O1143" s="9" t="s">
        <v>2960</v>
      </c>
      <c r="P1143" s="3">
        <v>84</v>
      </c>
      <c r="Q1143" s="13">
        <v>28.64</v>
      </c>
    </row>
    <row r="1144" spans="1:17">
      <c r="A1144" s="10" t="s">
        <v>3224</v>
      </c>
      <c r="B1144" s="8" t="s">
        <v>1346</v>
      </c>
      <c r="C1144" s="8" t="s">
        <v>32</v>
      </c>
      <c r="D1144" s="2" t="s">
        <v>10</v>
      </c>
      <c r="E1144" s="8" t="s">
        <v>1380</v>
      </c>
      <c r="F1144" s="8" t="s">
        <v>1390</v>
      </c>
      <c r="G1144" s="2">
        <v>71.94</v>
      </c>
      <c r="H1144" s="2">
        <v>8.9600000000000009</v>
      </c>
      <c r="I1144" s="2">
        <v>1.4032</v>
      </c>
      <c r="J1144" s="2">
        <v>1.1559999999999999</v>
      </c>
      <c r="K1144" s="2" t="s">
        <v>1376</v>
      </c>
      <c r="L1144" s="2">
        <v>686</v>
      </c>
      <c r="M1144" s="2" t="s">
        <v>1426</v>
      </c>
      <c r="N1144" s="2" t="s">
        <v>3225</v>
      </c>
      <c r="O1144" s="8"/>
      <c r="P1144" s="2">
        <v>84</v>
      </c>
      <c r="Q1144" s="12">
        <v>22.96</v>
      </c>
    </row>
    <row r="1145" spans="1:17" hidden="1">
      <c r="A1145" s="11" t="s">
        <v>3226</v>
      </c>
      <c r="B1145" s="9" t="s">
        <v>1327</v>
      </c>
      <c r="C1145" s="9" t="s">
        <v>16</v>
      </c>
      <c r="D1145" s="3" t="s">
        <v>10</v>
      </c>
      <c r="E1145" s="9" t="s">
        <v>1408</v>
      </c>
      <c r="F1145" s="9" t="s">
        <v>1375</v>
      </c>
      <c r="G1145" s="3">
        <v>74.97</v>
      </c>
      <c r="H1145" s="3">
        <v>10.6</v>
      </c>
      <c r="I1145" s="3">
        <v>0.69569999999999999</v>
      </c>
      <c r="J1145" s="3">
        <v>1.268</v>
      </c>
      <c r="K1145" s="3" t="s">
        <v>1395</v>
      </c>
      <c r="L1145" s="3">
        <v>899</v>
      </c>
      <c r="M1145" s="3" t="s">
        <v>1403</v>
      </c>
      <c r="N1145" s="3" t="s">
        <v>3091</v>
      </c>
      <c r="O1145" s="9" t="s">
        <v>3227</v>
      </c>
      <c r="P1145" s="3">
        <v>84</v>
      </c>
      <c r="Q1145" s="13">
        <v>43.02</v>
      </c>
    </row>
    <row r="1146" spans="1:17" hidden="1">
      <c r="A1146" s="10" t="s">
        <v>3228</v>
      </c>
      <c r="B1146" s="8" t="s">
        <v>838</v>
      </c>
      <c r="C1146" s="8" t="s">
        <v>41</v>
      </c>
      <c r="D1146" s="2" t="s">
        <v>44</v>
      </c>
      <c r="E1146" s="8" t="s">
        <v>1408</v>
      </c>
      <c r="F1146" s="8" t="s">
        <v>1390</v>
      </c>
      <c r="G1146" s="2">
        <v>35.69</v>
      </c>
      <c r="H1146" s="2">
        <v>17.25</v>
      </c>
      <c r="I1146" s="2">
        <v>0.63100000000000001</v>
      </c>
      <c r="J1146" s="2">
        <v>0.73450000000000004</v>
      </c>
      <c r="K1146" s="2" t="s">
        <v>1376</v>
      </c>
      <c r="L1146" s="2">
        <v>601</v>
      </c>
      <c r="M1146" s="2" t="s">
        <v>1377</v>
      </c>
      <c r="N1146" s="2" t="s">
        <v>1749</v>
      </c>
      <c r="O1146" s="8" t="s">
        <v>1128</v>
      </c>
      <c r="P1146" s="2">
        <v>84</v>
      </c>
      <c r="Q1146" s="12">
        <v>8.66</v>
      </c>
    </row>
    <row r="1147" spans="1:17" hidden="1">
      <c r="A1147" s="11" t="s">
        <v>3229</v>
      </c>
      <c r="B1147" s="9" t="s">
        <v>260</v>
      </c>
      <c r="C1147" s="9" t="s">
        <v>35</v>
      </c>
      <c r="D1147" s="3" t="s">
        <v>23</v>
      </c>
      <c r="E1147" s="9" t="s">
        <v>1400</v>
      </c>
      <c r="F1147" s="9" t="s">
        <v>1384</v>
      </c>
      <c r="G1147" s="3">
        <v>32.17</v>
      </c>
      <c r="H1147" s="3">
        <v>7.63</v>
      </c>
      <c r="I1147" s="3">
        <v>0.62870000000000004</v>
      </c>
      <c r="J1147" s="3">
        <v>0.38400000000000001</v>
      </c>
      <c r="K1147" s="3" t="s">
        <v>1385</v>
      </c>
      <c r="L1147" s="3">
        <v>895</v>
      </c>
      <c r="M1147" s="3" t="s">
        <v>1377</v>
      </c>
      <c r="N1147" s="3" t="s">
        <v>2003</v>
      </c>
      <c r="O1147" s="9" t="s">
        <v>1212</v>
      </c>
      <c r="P1147" s="3">
        <v>120</v>
      </c>
      <c r="Q1147" s="13">
        <v>0</v>
      </c>
    </row>
    <row r="1148" spans="1:17" hidden="1">
      <c r="A1148" s="10" t="s">
        <v>3230</v>
      </c>
      <c r="B1148" s="8" t="s">
        <v>80</v>
      </c>
      <c r="C1148" s="8" t="s">
        <v>24</v>
      </c>
      <c r="D1148" s="2" t="s">
        <v>44</v>
      </c>
      <c r="E1148" s="8" t="s">
        <v>1374</v>
      </c>
      <c r="F1148" s="8" t="s">
        <v>1384</v>
      </c>
      <c r="G1148" s="2">
        <v>76.02</v>
      </c>
      <c r="H1148" s="2">
        <v>11.97</v>
      </c>
      <c r="I1148" s="2">
        <v>0.52959999999999996</v>
      </c>
      <c r="J1148" s="2">
        <v>1.3407</v>
      </c>
      <c r="K1148" s="2" t="s">
        <v>1385</v>
      </c>
      <c r="L1148" s="2">
        <v>747</v>
      </c>
      <c r="M1148" s="2" t="s">
        <v>1426</v>
      </c>
      <c r="N1148" s="2" t="s">
        <v>1615</v>
      </c>
      <c r="O1148" s="8"/>
      <c r="P1148" s="2">
        <v>84</v>
      </c>
      <c r="Q1148" s="12">
        <v>0</v>
      </c>
    </row>
    <row r="1149" spans="1:17">
      <c r="A1149" s="11" t="s">
        <v>3231</v>
      </c>
      <c r="B1149" s="9" t="s">
        <v>1329</v>
      </c>
      <c r="C1149" s="9" t="s">
        <v>20</v>
      </c>
      <c r="D1149" s="3" t="s">
        <v>10</v>
      </c>
      <c r="E1149" s="9" t="s">
        <v>1380</v>
      </c>
      <c r="F1149" s="9" t="s">
        <v>1375</v>
      </c>
      <c r="G1149" s="3">
        <v>23.81</v>
      </c>
      <c r="H1149" s="3">
        <v>17.96</v>
      </c>
      <c r="I1149" s="3">
        <v>0.2702</v>
      </c>
      <c r="J1149" s="3">
        <v>1.1881999999999999</v>
      </c>
      <c r="K1149" s="3" t="s">
        <v>1412</v>
      </c>
      <c r="L1149" s="3">
        <v>571</v>
      </c>
      <c r="M1149" s="3" t="s">
        <v>1377</v>
      </c>
      <c r="N1149" s="3" t="s">
        <v>890</v>
      </c>
      <c r="O1149" s="9" t="s">
        <v>2456</v>
      </c>
      <c r="P1149" s="3">
        <v>24</v>
      </c>
      <c r="Q1149" s="13">
        <v>13.04</v>
      </c>
    </row>
    <row r="1150" spans="1:17">
      <c r="A1150" s="10" t="s">
        <v>3232</v>
      </c>
      <c r="B1150" s="8" t="s">
        <v>339</v>
      </c>
      <c r="C1150" s="8" t="s">
        <v>24</v>
      </c>
      <c r="D1150" s="2" t="s">
        <v>31</v>
      </c>
      <c r="E1150" s="8" t="s">
        <v>1380</v>
      </c>
      <c r="F1150" s="8" t="s">
        <v>1384</v>
      </c>
      <c r="G1150" s="2">
        <v>25.28</v>
      </c>
      <c r="H1150" s="2">
        <v>12.37</v>
      </c>
      <c r="I1150" s="2">
        <v>0.22700000000000001</v>
      </c>
      <c r="J1150" s="2">
        <v>0.36809999999999998</v>
      </c>
      <c r="K1150" s="2" t="s">
        <v>1412</v>
      </c>
      <c r="L1150" s="2">
        <v>608</v>
      </c>
      <c r="M1150" s="2" t="s">
        <v>1381</v>
      </c>
      <c r="N1150" s="2" t="s">
        <v>2124</v>
      </c>
      <c r="O1150" s="8"/>
      <c r="P1150" s="2">
        <v>120</v>
      </c>
      <c r="Q1150" s="12">
        <v>7.12</v>
      </c>
    </row>
    <row r="1151" spans="1:17">
      <c r="A1151" s="11" t="s">
        <v>3233</v>
      </c>
      <c r="B1151" s="9" t="s">
        <v>1312</v>
      </c>
      <c r="C1151" s="9" t="s">
        <v>35</v>
      </c>
      <c r="D1151" s="3" t="s">
        <v>23</v>
      </c>
      <c r="E1151" s="9" t="s">
        <v>1380</v>
      </c>
      <c r="F1151" s="9" t="s">
        <v>1375</v>
      </c>
      <c r="G1151" s="3">
        <v>72.55</v>
      </c>
      <c r="H1151" s="3">
        <v>17.77</v>
      </c>
      <c r="I1151" s="3">
        <v>0.44979999999999998</v>
      </c>
      <c r="J1151" s="3">
        <v>1.1068</v>
      </c>
      <c r="K1151" s="3" t="s">
        <v>1358</v>
      </c>
      <c r="L1151" s="3">
        <v>872</v>
      </c>
      <c r="M1151" s="3" t="s">
        <v>1403</v>
      </c>
      <c r="N1151" s="3" t="s">
        <v>1846</v>
      </c>
      <c r="O1151" s="9" t="s">
        <v>2922</v>
      </c>
      <c r="P1151" s="3">
        <v>240</v>
      </c>
      <c r="Q1151" s="13">
        <v>66.73</v>
      </c>
    </row>
    <row r="1152" spans="1:17" hidden="1">
      <c r="A1152" s="10" t="s">
        <v>3234</v>
      </c>
      <c r="B1152" s="8" t="s">
        <v>650</v>
      </c>
      <c r="C1152" s="8" t="s">
        <v>41</v>
      </c>
      <c r="D1152" s="2" t="s">
        <v>1360</v>
      </c>
      <c r="E1152" s="8" t="s">
        <v>1400</v>
      </c>
      <c r="F1152" s="8" t="s">
        <v>1375</v>
      </c>
      <c r="G1152" s="2">
        <v>39.450000000000003</v>
      </c>
      <c r="H1152" s="2">
        <v>10.09</v>
      </c>
      <c r="I1152" s="2">
        <v>0.71860000000000002</v>
      </c>
      <c r="J1152" s="2">
        <v>0.42609999999999998</v>
      </c>
      <c r="K1152" s="2" t="s">
        <v>1412</v>
      </c>
      <c r="L1152" s="2">
        <v>828</v>
      </c>
      <c r="M1152" s="2" t="s">
        <v>1381</v>
      </c>
      <c r="N1152" s="2" t="s">
        <v>3235</v>
      </c>
      <c r="O1152" s="8"/>
      <c r="P1152" s="2">
        <v>180</v>
      </c>
      <c r="Q1152" s="12">
        <v>17.22</v>
      </c>
    </row>
    <row r="1153" spans="1:17" hidden="1">
      <c r="A1153" s="11" t="s">
        <v>3236</v>
      </c>
      <c r="B1153" s="9" t="s">
        <v>732</v>
      </c>
      <c r="C1153" s="9" t="s">
        <v>7</v>
      </c>
      <c r="D1153" s="3" t="s">
        <v>1360</v>
      </c>
      <c r="E1153" s="9" t="s">
        <v>1389</v>
      </c>
      <c r="F1153" s="9" t="s">
        <v>1390</v>
      </c>
      <c r="G1153" s="3">
        <v>69.709999999999994</v>
      </c>
      <c r="H1153" s="3">
        <v>16.309999999999999</v>
      </c>
      <c r="I1153" s="3">
        <v>0.44130000000000003</v>
      </c>
      <c r="J1153" s="3">
        <v>1.7067000000000001</v>
      </c>
      <c r="K1153" s="3" t="s">
        <v>1395</v>
      </c>
      <c r="L1153" s="3">
        <v>579</v>
      </c>
      <c r="M1153" s="3" t="s">
        <v>1396</v>
      </c>
      <c r="N1153" s="3" t="s">
        <v>1404</v>
      </c>
      <c r="O1153" s="9" t="s">
        <v>1985</v>
      </c>
      <c r="P1153" s="3">
        <v>60</v>
      </c>
      <c r="Q1153" s="13">
        <v>17.97</v>
      </c>
    </row>
    <row r="1154" spans="1:17" hidden="1">
      <c r="A1154" s="10" t="s">
        <v>3237</v>
      </c>
      <c r="B1154" s="8" t="s">
        <v>761</v>
      </c>
      <c r="C1154" s="8" t="s">
        <v>20</v>
      </c>
      <c r="D1154" s="2" t="s">
        <v>1360</v>
      </c>
      <c r="E1154" s="8" t="s">
        <v>1389</v>
      </c>
      <c r="F1154" s="8" t="s">
        <v>1384</v>
      </c>
      <c r="G1154" s="2">
        <v>69.33</v>
      </c>
      <c r="H1154" s="2">
        <v>12.77</v>
      </c>
      <c r="I1154" s="2">
        <v>1.1641999999999999</v>
      </c>
      <c r="J1154" s="2">
        <v>2.3283</v>
      </c>
      <c r="K1154" s="2" t="s">
        <v>1395</v>
      </c>
      <c r="L1154" s="2">
        <v>751</v>
      </c>
      <c r="M1154" s="2" t="s">
        <v>1403</v>
      </c>
      <c r="N1154" s="2" t="s">
        <v>1055</v>
      </c>
      <c r="O1154" s="8" t="s">
        <v>1082</v>
      </c>
      <c r="P1154" s="2">
        <v>36</v>
      </c>
      <c r="Q1154" s="12">
        <v>22.2</v>
      </c>
    </row>
    <row r="1155" spans="1:17" hidden="1">
      <c r="A1155" s="11" t="s">
        <v>3238</v>
      </c>
      <c r="B1155" s="9" t="s">
        <v>273</v>
      </c>
      <c r="C1155" s="9" t="s">
        <v>28</v>
      </c>
      <c r="D1155" s="3" t="s">
        <v>1360</v>
      </c>
      <c r="E1155" s="9" t="s">
        <v>1389</v>
      </c>
      <c r="F1155" s="9" t="s">
        <v>1375</v>
      </c>
      <c r="G1155" s="3">
        <v>93.54</v>
      </c>
      <c r="H1155" s="3">
        <v>12.56</v>
      </c>
      <c r="I1155" s="3">
        <v>1.3338000000000001</v>
      </c>
      <c r="J1155" s="3">
        <v>3.1318999999999999</v>
      </c>
      <c r="K1155" s="3" t="s">
        <v>1412</v>
      </c>
      <c r="L1155" s="3">
        <v>608</v>
      </c>
      <c r="M1155" s="3" t="s">
        <v>1386</v>
      </c>
      <c r="N1155" s="3" t="s">
        <v>2143</v>
      </c>
      <c r="O1155" s="9"/>
      <c r="P1155" s="3">
        <v>36</v>
      </c>
      <c r="Q1155" s="13">
        <v>46.99</v>
      </c>
    </row>
    <row r="1156" spans="1:17" hidden="1">
      <c r="A1156" s="10" t="s">
        <v>3239</v>
      </c>
      <c r="B1156" s="8" t="s">
        <v>312</v>
      </c>
      <c r="C1156" s="8" t="s">
        <v>20</v>
      </c>
      <c r="D1156" s="2" t="s">
        <v>23</v>
      </c>
      <c r="E1156" s="8" t="s">
        <v>1408</v>
      </c>
      <c r="F1156" s="8" t="s">
        <v>1390</v>
      </c>
      <c r="G1156" s="2">
        <v>14.93</v>
      </c>
      <c r="H1156" s="2">
        <v>15.05</v>
      </c>
      <c r="I1156" s="2">
        <v>7.9500000000000001E-2</v>
      </c>
      <c r="J1156" s="2">
        <v>0.72430000000000005</v>
      </c>
      <c r="K1156" s="2" t="s">
        <v>1412</v>
      </c>
      <c r="L1156" s="2">
        <v>550</v>
      </c>
      <c r="M1156" s="2" t="s">
        <v>1396</v>
      </c>
      <c r="N1156" s="2" t="s">
        <v>1962</v>
      </c>
      <c r="O1156" s="8" t="s">
        <v>436</v>
      </c>
      <c r="P1156" s="2">
        <v>24</v>
      </c>
      <c r="Q1156" s="12">
        <v>3.89</v>
      </c>
    </row>
    <row r="1157" spans="1:17" hidden="1">
      <c r="A1157" s="11" t="s">
        <v>3240</v>
      </c>
      <c r="B1157" s="9" t="s">
        <v>480</v>
      </c>
      <c r="C1157" s="9" t="s">
        <v>24</v>
      </c>
      <c r="D1157" s="3" t="s">
        <v>1360</v>
      </c>
      <c r="E1157" s="9" t="s">
        <v>1389</v>
      </c>
      <c r="F1157" s="9" t="s">
        <v>1375</v>
      </c>
      <c r="G1157" s="3">
        <v>49.97</v>
      </c>
      <c r="H1157" s="3">
        <v>14</v>
      </c>
      <c r="I1157" s="3">
        <v>0.36180000000000001</v>
      </c>
      <c r="J1157" s="3">
        <v>4.4866999999999999</v>
      </c>
      <c r="K1157" s="3" t="s">
        <v>1376</v>
      </c>
      <c r="L1157" s="3">
        <v>878</v>
      </c>
      <c r="M1157" s="3" t="s">
        <v>1426</v>
      </c>
      <c r="N1157" s="3" t="s">
        <v>2048</v>
      </c>
      <c r="O1157" s="9"/>
      <c r="P1157" s="3">
        <v>12</v>
      </c>
      <c r="Q1157" s="13">
        <v>41.61</v>
      </c>
    </row>
    <row r="1158" spans="1:17">
      <c r="A1158" s="10" t="s">
        <v>3241</v>
      </c>
      <c r="B1158" s="8" t="s">
        <v>568</v>
      </c>
      <c r="C1158" s="8" t="s">
        <v>16</v>
      </c>
      <c r="D1158" s="2" t="s">
        <v>44</v>
      </c>
      <c r="E1158" s="8" t="s">
        <v>1380</v>
      </c>
      <c r="F1158" s="8" t="s">
        <v>1375</v>
      </c>
      <c r="G1158" s="2">
        <v>33.04</v>
      </c>
      <c r="H1158" s="2">
        <v>14.2</v>
      </c>
      <c r="I1158" s="2">
        <v>0.1996</v>
      </c>
      <c r="J1158" s="2">
        <v>0.41570000000000001</v>
      </c>
      <c r="K1158" s="2" t="s">
        <v>1395</v>
      </c>
      <c r="L1158" s="2">
        <v>828</v>
      </c>
      <c r="M1158" s="2" t="s">
        <v>1396</v>
      </c>
      <c r="N1158" s="2" t="s">
        <v>322</v>
      </c>
      <c r="O1158" s="8" t="s">
        <v>1940</v>
      </c>
      <c r="P1158" s="2">
        <v>240</v>
      </c>
      <c r="Q1158" s="12">
        <v>23.43</v>
      </c>
    </row>
    <row r="1159" spans="1:17" hidden="1">
      <c r="A1159" s="11" t="s">
        <v>3242</v>
      </c>
      <c r="B1159" s="9" t="s">
        <v>435</v>
      </c>
      <c r="C1159" s="9" t="s">
        <v>20</v>
      </c>
      <c r="D1159" s="3" t="s">
        <v>1360</v>
      </c>
      <c r="E1159" s="9" t="s">
        <v>1389</v>
      </c>
      <c r="F1159" s="9" t="s">
        <v>1375</v>
      </c>
      <c r="G1159" s="3">
        <v>99.3</v>
      </c>
      <c r="H1159" s="3">
        <v>9.16</v>
      </c>
      <c r="I1159" s="3">
        <v>0.68759999999999999</v>
      </c>
      <c r="J1159" s="3">
        <v>1.0165999999999999</v>
      </c>
      <c r="K1159" s="3" t="s">
        <v>1376</v>
      </c>
      <c r="L1159" s="3">
        <v>789</v>
      </c>
      <c r="M1159" s="3" t="s">
        <v>1386</v>
      </c>
      <c r="N1159" s="3" t="s">
        <v>1150</v>
      </c>
      <c r="O1159" s="9"/>
      <c r="P1159" s="3">
        <v>180</v>
      </c>
      <c r="Q1159" s="13">
        <v>89.21</v>
      </c>
    </row>
    <row r="1160" spans="1:17" hidden="1">
      <c r="A1160" s="10" t="s">
        <v>3243</v>
      </c>
      <c r="B1160" s="8" t="s">
        <v>1025</v>
      </c>
      <c r="C1160" s="8" t="s">
        <v>7</v>
      </c>
      <c r="D1160" s="2" t="s">
        <v>44</v>
      </c>
      <c r="E1160" s="8" t="s">
        <v>1400</v>
      </c>
      <c r="F1160" s="8" t="s">
        <v>1375</v>
      </c>
      <c r="G1160" s="2">
        <v>73.28</v>
      </c>
      <c r="H1160" s="2">
        <v>16.329999999999998</v>
      </c>
      <c r="I1160" s="2">
        <v>0.37019999999999997</v>
      </c>
      <c r="J1160" s="2">
        <v>1.0377000000000001</v>
      </c>
      <c r="K1160" s="2" t="s">
        <v>1412</v>
      </c>
      <c r="L1160" s="2">
        <v>640</v>
      </c>
      <c r="M1160" s="2" t="s">
        <v>1396</v>
      </c>
      <c r="N1160" s="2" t="s">
        <v>1230</v>
      </c>
      <c r="O1160" s="8" t="s">
        <v>1947</v>
      </c>
      <c r="P1160" s="2">
        <v>240</v>
      </c>
      <c r="Q1160" s="12">
        <v>57.01</v>
      </c>
    </row>
    <row r="1161" spans="1:17" hidden="1">
      <c r="A1161" s="11" t="s">
        <v>3244</v>
      </c>
      <c r="B1161" s="9" t="s">
        <v>936</v>
      </c>
      <c r="C1161" s="9" t="s">
        <v>38</v>
      </c>
      <c r="D1161" s="3" t="s">
        <v>31</v>
      </c>
      <c r="E1161" s="9" t="s">
        <v>1389</v>
      </c>
      <c r="F1161" s="9" t="s">
        <v>1390</v>
      </c>
      <c r="G1161" s="3">
        <v>29.48</v>
      </c>
      <c r="H1161" s="3">
        <v>7.91</v>
      </c>
      <c r="I1161" s="3">
        <v>0.35649999999999998</v>
      </c>
      <c r="J1161" s="3">
        <v>0.59650000000000003</v>
      </c>
      <c r="K1161" s="3" t="s">
        <v>1385</v>
      </c>
      <c r="L1161" s="3">
        <v>680</v>
      </c>
      <c r="M1161" s="3" t="s">
        <v>1386</v>
      </c>
      <c r="N1161" s="3" t="s">
        <v>3194</v>
      </c>
      <c r="O1161" s="9"/>
      <c r="P1161" s="3">
        <v>60</v>
      </c>
      <c r="Q1161" s="13">
        <v>0</v>
      </c>
    </row>
    <row r="1162" spans="1:17" hidden="1">
      <c r="A1162" s="10" t="s">
        <v>3245</v>
      </c>
      <c r="B1162" s="8" t="s">
        <v>1226</v>
      </c>
      <c r="C1162" s="8" t="s">
        <v>32</v>
      </c>
      <c r="D1162" s="2" t="s">
        <v>44</v>
      </c>
      <c r="E1162" s="8" t="s">
        <v>1408</v>
      </c>
      <c r="F1162" s="8" t="s">
        <v>1390</v>
      </c>
      <c r="G1162" s="2">
        <v>17.53</v>
      </c>
      <c r="H1162" s="2">
        <v>9.01</v>
      </c>
      <c r="I1162" s="2">
        <v>0.23730000000000001</v>
      </c>
      <c r="J1162" s="2">
        <v>1.5330999999999999</v>
      </c>
      <c r="K1162" s="2" t="s">
        <v>1376</v>
      </c>
      <c r="L1162" s="2">
        <v>610</v>
      </c>
      <c r="M1162" s="2" t="s">
        <v>1386</v>
      </c>
      <c r="N1162" s="2" t="s">
        <v>1817</v>
      </c>
      <c r="O1162" s="8"/>
      <c r="P1162" s="2">
        <v>12</v>
      </c>
      <c r="Q1162" s="12">
        <v>14.31</v>
      </c>
    </row>
    <row r="1163" spans="1:17" hidden="1">
      <c r="A1163" s="11" t="s">
        <v>3246</v>
      </c>
      <c r="B1163" s="9" t="s">
        <v>1151</v>
      </c>
      <c r="C1163" s="9" t="s">
        <v>38</v>
      </c>
      <c r="D1163" s="3" t="s">
        <v>31</v>
      </c>
      <c r="E1163" s="9" t="s">
        <v>1374</v>
      </c>
      <c r="F1163" s="9" t="s">
        <v>1375</v>
      </c>
      <c r="G1163" s="3">
        <v>88.42</v>
      </c>
      <c r="H1163" s="3">
        <v>17.899999999999999</v>
      </c>
      <c r="I1163" s="3">
        <v>1.4089</v>
      </c>
      <c r="J1163" s="3">
        <v>2.2404999999999999</v>
      </c>
      <c r="K1163" s="3" t="s">
        <v>1358</v>
      </c>
      <c r="L1163" s="3">
        <v>857</v>
      </c>
      <c r="M1163" s="3" t="s">
        <v>1377</v>
      </c>
      <c r="N1163" s="3" t="s">
        <v>2278</v>
      </c>
      <c r="O1163" s="9" t="s">
        <v>264</v>
      </c>
      <c r="P1163" s="3">
        <v>60</v>
      </c>
      <c r="Q1163" s="13">
        <v>53.56</v>
      </c>
    </row>
    <row r="1164" spans="1:17" hidden="1">
      <c r="A1164" s="10" t="s">
        <v>3247</v>
      </c>
      <c r="B1164" s="8" t="s">
        <v>806</v>
      </c>
      <c r="C1164" s="8" t="s">
        <v>20</v>
      </c>
      <c r="D1164" s="2" t="s">
        <v>23</v>
      </c>
      <c r="E1164" s="8" t="s">
        <v>1374</v>
      </c>
      <c r="F1164" s="8" t="s">
        <v>1390</v>
      </c>
      <c r="G1164" s="2">
        <v>68.260000000000005</v>
      </c>
      <c r="H1164" s="2">
        <v>16.73</v>
      </c>
      <c r="I1164" s="2">
        <v>1.0663</v>
      </c>
      <c r="J1164" s="2">
        <v>3.3660999999999999</v>
      </c>
      <c r="K1164" s="2" t="s">
        <v>1412</v>
      </c>
      <c r="L1164" s="2">
        <v>635</v>
      </c>
      <c r="M1164" s="2" t="s">
        <v>1403</v>
      </c>
      <c r="N1164" s="2" t="s">
        <v>2473</v>
      </c>
      <c r="O1164" s="8" t="s">
        <v>1998</v>
      </c>
      <c r="P1164" s="2">
        <v>24</v>
      </c>
      <c r="Q1164" s="12">
        <v>8.82</v>
      </c>
    </row>
    <row r="1165" spans="1:17" hidden="1">
      <c r="A1165" s="11" t="s">
        <v>3248</v>
      </c>
      <c r="B1165" s="9" t="s">
        <v>1161</v>
      </c>
      <c r="C1165" s="9" t="s">
        <v>28</v>
      </c>
      <c r="D1165" s="3" t="s">
        <v>10</v>
      </c>
      <c r="E1165" s="9" t="s">
        <v>1408</v>
      </c>
      <c r="F1165" s="9" t="s">
        <v>1390</v>
      </c>
      <c r="G1165" s="3">
        <v>70.52</v>
      </c>
      <c r="H1165" s="3">
        <v>9.07</v>
      </c>
      <c r="I1165" s="3">
        <v>0.79359999999999997</v>
      </c>
      <c r="J1165" s="3">
        <v>0.89600000000000002</v>
      </c>
      <c r="K1165" s="3" t="s">
        <v>1412</v>
      </c>
      <c r="L1165" s="3">
        <v>589</v>
      </c>
      <c r="M1165" s="3" t="s">
        <v>1386</v>
      </c>
      <c r="N1165" s="3" t="s">
        <v>171</v>
      </c>
      <c r="O1165" s="9"/>
      <c r="P1165" s="3">
        <v>120</v>
      </c>
      <c r="Q1165" s="13">
        <v>14.95</v>
      </c>
    </row>
    <row r="1166" spans="1:17" hidden="1">
      <c r="A1166" s="10" t="s">
        <v>3249</v>
      </c>
      <c r="B1166" s="8" t="s">
        <v>1257</v>
      </c>
      <c r="C1166" s="8" t="s">
        <v>32</v>
      </c>
      <c r="D1166" s="2" t="s">
        <v>10</v>
      </c>
      <c r="E1166" s="8" t="s">
        <v>1389</v>
      </c>
      <c r="F1166" s="8" t="s">
        <v>1384</v>
      </c>
      <c r="G1166" s="2">
        <v>16.54</v>
      </c>
      <c r="H1166" s="2">
        <v>15.24</v>
      </c>
      <c r="I1166" s="2">
        <v>0.30120000000000002</v>
      </c>
      <c r="J1166" s="2">
        <v>0.80389999999999995</v>
      </c>
      <c r="K1166" s="2" t="s">
        <v>1385</v>
      </c>
      <c r="L1166" s="2">
        <v>707</v>
      </c>
      <c r="M1166" s="2" t="s">
        <v>1426</v>
      </c>
      <c r="N1166" s="2" t="s">
        <v>3088</v>
      </c>
      <c r="O1166" s="8"/>
      <c r="P1166" s="2">
        <v>24</v>
      </c>
      <c r="Q1166" s="12">
        <v>0</v>
      </c>
    </row>
    <row r="1167" spans="1:17" hidden="1">
      <c r="A1167" s="11" t="s">
        <v>3250</v>
      </c>
      <c r="B1167" s="9" t="s">
        <v>443</v>
      </c>
      <c r="C1167" s="9" t="s">
        <v>7</v>
      </c>
      <c r="D1167" s="3" t="s">
        <v>10</v>
      </c>
      <c r="E1167" s="9" t="s">
        <v>1374</v>
      </c>
      <c r="F1167" s="9" t="s">
        <v>1384</v>
      </c>
      <c r="G1167" s="3">
        <v>19.059999999999999</v>
      </c>
      <c r="H1167" s="3">
        <v>15.65</v>
      </c>
      <c r="I1167" s="3">
        <v>0.37769999999999998</v>
      </c>
      <c r="J1167" s="3">
        <v>0.66679999999999995</v>
      </c>
      <c r="K1167" s="3" t="s">
        <v>1395</v>
      </c>
      <c r="L1167" s="3">
        <v>619</v>
      </c>
      <c r="M1167" s="3" t="s">
        <v>1386</v>
      </c>
      <c r="N1167" s="3" t="s">
        <v>2218</v>
      </c>
      <c r="O1167" s="9"/>
      <c r="P1167" s="3">
        <v>36</v>
      </c>
      <c r="Q1167" s="13">
        <v>13.3</v>
      </c>
    </row>
    <row r="1168" spans="1:17" hidden="1">
      <c r="A1168" s="10" t="s">
        <v>3251</v>
      </c>
      <c r="B1168" s="8" t="s">
        <v>330</v>
      </c>
      <c r="C1168" s="8" t="s">
        <v>16</v>
      </c>
      <c r="D1168" s="2" t="s">
        <v>31</v>
      </c>
      <c r="E1168" s="8" t="s">
        <v>1400</v>
      </c>
      <c r="F1168" s="8" t="s">
        <v>1390</v>
      </c>
      <c r="G1168" s="2">
        <v>46.65</v>
      </c>
      <c r="H1168" s="2">
        <v>12.91</v>
      </c>
      <c r="I1168" s="2">
        <v>0.82609999999999995</v>
      </c>
      <c r="J1168" s="2">
        <v>0.54359999999999997</v>
      </c>
      <c r="K1168" s="2" t="s">
        <v>1358</v>
      </c>
      <c r="L1168" s="2">
        <v>782</v>
      </c>
      <c r="M1168" s="2" t="s">
        <v>1386</v>
      </c>
      <c r="N1168" s="2" t="s">
        <v>1797</v>
      </c>
      <c r="O1168" s="8"/>
      <c r="P1168" s="2">
        <v>240</v>
      </c>
      <c r="Q1168" s="12">
        <v>12.79</v>
      </c>
    </row>
    <row r="1169" spans="1:17" hidden="1">
      <c r="A1169" s="11" t="s">
        <v>3252</v>
      </c>
      <c r="B1169" s="9" t="s">
        <v>753</v>
      </c>
      <c r="C1169" s="9" t="s">
        <v>7</v>
      </c>
      <c r="D1169" s="3" t="s">
        <v>31</v>
      </c>
      <c r="E1169" s="9" t="s">
        <v>1374</v>
      </c>
      <c r="F1169" s="9" t="s">
        <v>1390</v>
      </c>
      <c r="G1169" s="3">
        <v>97.28</v>
      </c>
      <c r="H1169" s="3">
        <v>11.77</v>
      </c>
      <c r="I1169" s="3">
        <v>0.55859999999999999</v>
      </c>
      <c r="J1169" s="3">
        <v>4.5689000000000002</v>
      </c>
      <c r="K1169" s="3" t="s">
        <v>1395</v>
      </c>
      <c r="L1169" s="3">
        <v>669</v>
      </c>
      <c r="M1169" s="3" t="s">
        <v>1381</v>
      </c>
      <c r="N1169" s="3" t="s">
        <v>3253</v>
      </c>
      <c r="O1169" s="9"/>
      <c r="P1169" s="3">
        <v>24</v>
      </c>
      <c r="Q1169" s="13">
        <v>57.32</v>
      </c>
    </row>
    <row r="1170" spans="1:17" hidden="1">
      <c r="A1170" s="10" t="s">
        <v>3254</v>
      </c>
      <c r="B1170" s="8" t="s">
        <v>1080</v>
      </c>
      <c r="C1170" s="8" t="s">
        <v>41</v>
      </c>
      <c r="D1170" s="2" t="s">
        <v>23</v>
      </c>
      <c r="E1170" s="8" t="s">
        <v>1411</v>
      </c>
      <c r="F1170" s="8" t="s">
        <v>1375</v>
      </c>
      <c r="G1170" s="2">
        <v>39.75</v>
      </c>
      <c r="H1170" s="2">
        <v>11.07</v>
      </c>
      <c r="I1170" s="2">
        <v>0.45419999999999999</v>
      </c>
      <c r="J1170" s="2">
        <v>0.45350000000000001</v>
      </c>
      <c r="K1170" s="2" t="s">
        <v>1358</v>
      </c>
      <c r="L1170" s="2">
        <v>683</v>
      </c>
      <c r="M1170" s="2" t="s">
        <v>1426</v>
      </c>
      <c r="N1170" s="2" t="s">
        <v>267</v>
      </c>
      <c r="O1170" s="8"/>
      <c r="P1170" s="2">
        <v>180</v>
      </c>
      <c r="Q1170" s="12">
        <v>10.49</v>
      </c>
    </row>
    <row r="1171" spans="1:17" hidden="1">
      <c r="A1171" s="11" t="s">
        <v>3255</v>
      </c>
      <c r="B1171" s="9" t="s">
        <v>61</v>
      </c>
      <c r="C1171" s="9" t="s">
        <v>41</v>
      </c>
      <c r="D1171" s="3" t="s">
        <v>44</v>
      </c>
      <c r="E1171" s="9" t="s">
        <v>1389</v>
      </c>
      <c r="F1171" s="9" t="s">
        <v>1384</v>
      </c>
      <c r="G1171" s="3">
        <v>40.1</v>
      </c>
      <c r="H1171" s="3">
        <v>16.73</v>
      </c>
      <c r="I1171" s="3">
        <v>0.23619999999999999</v>
      </c>
      <c r="J1171" s="3">
        <v>1.4242999999999999</v>
      </c>
      <c r="K1171" s="3" t="s">
        <v>1376</v>
      </c>
      <c r="L1171" s="3">
        <v>657</v>
      </c>
      <c r="M1171" s="3" t="s">
        <v>1396</v>
      </c>
      <c r="N1171" s="3" t="s">
        <v>1537</v>
      </c>
      <c r="O1171" s="9" t="s">
        <v>115</v>
      </c>
      <c r="P1171" s="3">
        <v>36</v>
      </c>
      <c r="Q1171" s="13">
        <v>8.52</v>
      </c>
    </row>
    <row r="1172" spans="1:17" hidden="1">
      <c r="A1172" s="10" t="s">
        <v>3256</v>
      </c>
      <c r="B1172" s="8" t="s">
        <v>1269</v>
      </c>
      <c r="C1172" s="8" t="s">
        <v>28</v>
      </c>
      <c r="D1172" s="2" t="s">
        <v>44</v>
      </c>
      <c r="E1172" s="8" t="s">
        <v>1374</v>
      </c>
      <c r="F1172" s="8" t="s">
        <v>1390</v>
      </c>
      <c r="G1172" s="2">
        <v>41.23</v>
      </c>
      <c r="H1172" s="2">
        <v>12.99</v>
      </c>
      <c r="I1172" s="2">
        <v>0.77929999999999999</v>
      </c>
      <c r="J1172" s="2">
        <v>0.61539999999999995</v>
      </c>
      <c r="K1172" s="2" t="s">
        <v>1412</v>
      </c>
      <c r="L1172" s="2">
        <v>845</v>
      </c>
      <c r="M1172" s="2" t="s">
        <v>1426</v>
      </c>
      <c r="N1172" s="2" t="s">
        <v>765</v>
      </c>
      <c r="O1172" s="8"/>
      <c r="P1172" s="2">
        <v>120</v>
      </c>
      <c r="Q1172" s="12">
        <v>35.26</v>
      </c>
    </row>
    <row r="1173" spans="1:17" hidden="1">
      <c r="A1173" s="11" t="s">
        <v>3257</v>
      </c>
      <c r="B1173" s="9" t="s">
        <v>330</v>
      </c>
      <c r="C1173" s="9" t="s">
        <v>24</v>
      </c>
      <c r="D1173" s="3" t="s">
        <v>44</v>
      </c>
      <c r="E1173" s="9" t="s">
        <v>1400</v>
      </c>
      <c r="F1173" s="9" t="s">
        <v>1375</v>
      </c>
      <c r="G1173" s="3">
        <v>1.57</v>
      </c>
      <c r="H1173" s="3">
        <v>13.26</v>
      </c>
      <c r="I1173" s="3">
        <v>1.5800000000000002E-2</v>
      </c>
      <c r="J1173" s="3">
        <v>2.3699999999999999E-2</v>
      </c>
      <c r="K1173" s="3" t="s">
        <v>1358</v>
      </c>
      <c r="L1173" s="3">
        <v>782</v>
      </c>
      <c r="M1173" s="3" t="s">
        <v>1386</v>
      </c>
      <c r="N1173" s="3" t="s">
        <v>2192</v>
      </c>
      <c r="O1173" s="9"/>
      <c r="P1173" s="3">
        <v>120</v>
      </c>
      <c r="Q1173" s="13">
        <v>1.07</v>
      </c>
    </row>
    <row r="1174" spans="1:17">
      <c r="A1174" s="10" t="s">
        <v>3258</v>
      </c>
      <c r="B1174" s="8" t="s">
        <v>582</v>
      </c>
      <c r="C1174" s="8" t="s">
        <v>24</v>
      </c>
      <c r="D1174" s="2" t="s">
        <v>31</v>
      </c>
      <c r="E1174" s="8" t="s">
        <v>1380</v>
      </c>
      <c r="F1174" s="8" t="s">
        <v>1384</v>
      </c>
      <c r="G1174" s="2">
        <v>18.34</v>
      </c>
      <c r="H1174" s="2">
        <v>10.83</v>
      </c>
      <c r="I1174" s="2">
        <v>0.1106</v>
      </c>
      <c r="J1174" s="2">
        <v>0.18720000000000001</v>
      </c>
      <c r="K1174" s="2" t="s">
        <v>1358</v>
      </c>
      <c r="L1174" s="2">
        <v>742</v>
      </c>
      <c r="M1174" s="2" t="s">
        <v>1403</v>
      </c>
      <c r="N1174" s="2" t="s">
        <v>3093</v>
      </c>
      <c r="O1174" s="8" t="s">
        <v>2439</v>
      </c>
      <c r="P1174" s="2">
        <v>240</v>
      </c>
      <c r="Q1174" s="12">
        <v>6.45</v>
      </c>
    </row>
    <row r="1175" spans="1:17" hidden="1">
      <c r="A1175" s="11" t="s">
        <v>3259</v>
      </c>
      <c r="B1175" s="9" t="s">
        <v>372</v>
      </c>
      <c r="C1175" s="9" t="s">
        <v>20</v>
      </c>
      <c r="D1175" s="3" t="s">
        <v>23</v>
      </c>
      <c r="E1175" s="9" t="s">
        <v>1400</v>
      </c>
      <c r="F1175" s="9" t="s">
        <v>1390</v>
      </c>
      <c r="G1175" s="3">
        <v>99.81</v>
      </c>
      <c r="H1175" s="3"/>
      <c r="I1175" s="3">
        <v>1.6600999999999999</v>
      </c>
      <c r="J1175" s="3"/>
      <c r="K1175" s="3" t="s">
        <v>1376</v>
      </c>
      <c r="L1175" s="3">
        <v>654</v>
      </c>
      <c r="M1175" s="3" t="s">
        <v>1396</v>
      </c>
      <c r="N1175" s="3" t="s">
        <v>1590</v>
      </c>
      <c r="O1175" s="9" t="s">
        <v>3260</v>
      </c>
      <c r="P1175" s="3">
        <v>84</v>
      </c>
      <c r="Q1175" s="13">
        <v>11.67</v>
      </c>
    </row>
    <row r="1176" spans="1:17" hidden="1">
      <c r="A1176" s="10" t="s">
        <v>3261</v>
      </c>
      <c r="B1176" s="8" t="s">
        <v>1241</v>
      </c>
      <c r="C1176" s="8" t="s">
        <v>41</v>
      </c>
      <c r="D1176" s="2" t="s">
        <v>31</v>
      </c>
      <c r="E1176" s="8" t="s">
        <v>1408</v>
      </c>
      <c r="F1176" s="8" t="s">
        <v>1384</v>
      </c>
      <c r="G1176" s="2">
        <v>91.71</v>
      </c>
      <c r="H1176" s="2">
        <v>12.02</v>
      </c>
      <c r="I1176" s="2">
        <v>0.69699999999999995</v>
      </c>
      <c r="J1176" s="2">
        <v>1.6198999999999999</v>
      </c>
      <c r="K1176" s="2" t="s">
        <v>1385</v>
      </c>
      <c r="L1176" s="2">
        <v>816</v>
      </c>
      <c r="M1176" s="2" t="s">
        <v>1403</v>
      </c>
      <c r="N1176" s="2" t="s">
        <v>3262</v>
      </c>
      <c r="O1176" s="8" t="s">
        <v>3263</v>
      </c>
      <c r="P1176" s="2">
        <v>84</v>
      </c>
      <c r="Q1176" s="12">
        <v>0</v>
      </c>
    </row>
    <row r="1177" spans="1:17" hidden="1">
      <c r="A1177" s="11" t="s">
        <v>3264</v>
      </c>
      <c r="B1177" s="9" t="s">
        <v>1231</v>
      </c>
      <c r="C1177" s="9" t="s">
        <v>24</v>
      </c>
      <c r="D1177" s="3" t="s">
        <v>10</v>
      </c>
      <c r="E1177" s="9" t="s">
        <v>1389</v>
      </c>
      <c r="F1177" s="9" t="s">
        <v>1375</v>
      </c>
      <c r="G1177" s="3">
        <v>67.13</v>
      </c>
      <c r="H1177" s="3"/>
      <c r="I1177" s="3">
        <v>1.1112</v>
      </c>
      <c r="J1177" s="3"/>
      <c r="K1177" s="3" t="s">
        <v>1358</v>
      </c>
      <c r="L1177" s="3">
        <v>656</v>
      </c>
      <c r="M1177" s="3" t="s">
        <v>1377</v>
      </c>
      <c r="N1177" s="3" t="s">
        <v>2245</v>
      </c>
      <c r="O1177" s="9" t="s">
        <v>805</v>
      </c>
      <c r="P1177" s="3">
        <v>24</v>
      </c>
      <c r="Q1177" s="13">
        <v>54.91</v>
      </c>
    </row>
    <row r="1178" spans="1:17" hidden="1">
      <c r="A1178" s="10" t="s">
        <v>3265</v>
      </c>
      <c r="B1178" s="8" t="s">
        <v>758</v>
      </c>
      <c r="C1178" s="8" t="s">
        <v>16</v>
      </c>
      <c r="D1178" s="2" t="s">
        <v>31</v>
      </c>
      <c r="E1178" s="8" t="s">
        <v>1408</v>
      </c>
      <c r="F1178" s="8" t="s">
        <v>1384</v>
      </c>
      <c r="G1178" s="2">
        <v>55.97</v>
      </c>
      <c r="H1178" s="2">
        <v>11.49</v>
      </c>
      <c r="I1178" s="2">
        <v>0.79149999999999998</v>
      </c>
      <c r="J1178" s="2">
        <v>0.59650000000000003</v>
      </c>
      <c r="K1178" s="2" t="s">
        <v>1385</v>
      </c>
      <c r="L1178" s="2">
        <v>618</v>
      </c>
      <c r="M1178" s="2" t="s">
        <v>1426</v>
      </c>
      <c r="N1178" s="2" t="s">
        <v>2175</v>
      </c>
      <c r="O1178" s="8"/>
      <c r="P1178" s="2">
        <v>240</v>
      </c>
      <c r="Q1178" s="12">
        <v>0</v>
      </c>
    </row>
    <row r="1179" spans="1:17" hidden="1">
      <c r="A1179" s="11" t="s">
        <v>3266</v>
      </c>
      <c r="B1179" s="9" t="s">
        <v>584</v>
      </c>
      <c r="C1179" s="9" t="s">
        <v>32</v>
      </c>
      <c r="D1179" s="3" t="s">
        <v>44</v>
      </c>
      <c r="E1179" s="9" t="s">
        <v>1408</v>
      </c>
      <c r="F1179" s="9" t="s">
        <v>1390</v>
      </c>
      <c r="G1179" s="3">
        <v>97.39</v>
      </c>
      <c r="H1179" s="3"/>
      <c r="I1179" s="3">
        <v>0.95720000000000005</v>
      </c>
      <c r="J1179" s="3"/>
      <c r="K1179" s="3" t="s">
        <v>1358</v>
      </c>
      <c r="L1179" s="3">
        <v>835</v>
      </c>
      <c r="M1179" s="3" t="s">
        <v>1426</v>
      </c>
      <c r="N1179" s="3" t="s">
        <v>1818</v>
      </c>
      <c r="O1179" s="9"/>
      <c r="P1179" s="3">
        <v>48</v>
      </c>
      <c r="Q1179" s="13">
        <v>83.27</v>
      </c>
    </row>
    <row r="1180" spans="1:17" hidden="1">
      <c r="A1180" s="10" t="s">
        <v>3267</v>
      </c>
      <c r="B1180" s="8" t="s">
        <v>838</v>
      </c>
      <c r="C1180" s="8" t="s">
        <v>7</v>
      </c>
      <c r="D1180" s="2" t="s">
        <v>1360</v>
      </c>
      <c r="E1180" s="8" t="s">
        <v>1374</v>
      </c>
      <c r="F1180" s="8" t="s">
        <v>1375</v>
      </c>
      <c r="G1180" s="2">
        <v>1.1100000000000001</v>
      </c>
      <c r="H1180" s="2">
        <v>10.26</v>
      </c>
      <c r="I1180" s="2">
        <v>8.0000000000000002E-3</v>
      </c>
      <c r="J1180" s="2">
        <v>9.7699999999999995E-2</v>
      </c>
      <c r="K1180" s="2" t="s">
        <v>1395</v>
      </c>
      <c r="L1180" s="2">
        <v>601</v>
      </c>
      <c r="M1180" s="2" t="s">
        <v>1396</v>
      </c>
      <c r="N1180" s="2" t="s">
        <v>592</v>
      </c>
      <c r="O1180" s="8" t="s">
        <v>2586</v>
      </c>
      <c r="P1180" s="2">
        <v>12</v>
      </c>
      <c r="Q1180" s="12">
        <v>0.61</v>
      </c>
    </row>
    <row r="1181" spans="1:17">
      <c r="A1181" s="11" t="s">
        <v>3268</v>
      </c>
      <c r="B1181" s="9" t="s">
        <v>803</v>
      </c>
      <c r="C1181" s="9" t="s">
        <v>24</v>
      </c>
      <c r="D1181" s="3" t="s">
        <v>23</v>
      </c>
      <c r="E1181" s="9" t="s">
        <v>1380</v>
      </c>
      <c r="F1181" s="9" t="s">
        <v>1375</v>
      </c>
      <c r="G1181" s="3">
        <v>19.93</v>
      </c>
      <c r="H1181" s="3">
        <v>7.95</v>
      </c>
      <c r="I1181" s="3">
        <v>0.1285</v>
      </c>
      <c r="J1181" s="3">
        <v>0.18990000000000001</v>
      </c>
      <c r="K1181" s="3" t="s">
        <v>1376</v>
      </c>
      <c r="L1181" s="3">
        <v>840</v>
      </c>
      <c r="M1181" s="3" t="s">
        <v>1377</v>
      </c>
      <c r="N1181" s="3" t="s">
        <v>1561</v>
      </c>
      <c r="O1181" s="9" t="s">
        <v>1173</v>
      </c>
      <c r="P1181" s="3">
        <v>180</v>
      </c>
      <c r="Q1181" s="13">
        <v>9.39</v>
      </c>
    </row>
    <row r="1182" spans="1:17">
      <c r="A1182" s="10" t="s">
        <v>3269</v>
      </c>
      <c r="B1182" s="8" t="s">
        <v>1324</v>
      </c>
      <c r="C1182" s="8" t="s">
        <v>12</v>
      </c>
      <c r="D1182" s="2" t="s">
        <v>31</v>
      </c>
      <c r="E1182" s="8" t="s">
        <v>1380</v>
      </c>
      <c r="F1182" s="8" t="s">
        <v>1390</v>
      </c>
      <c r="G1182" s="2">
        <v>90.04</v>
      </c>
      <c r="H1182" s="2">
        <v>18.43</v>
      </c>
      <c r="I1182" s="2">
        <v>1.3776999999999999</v>
      </c>
      <c r="J1182" s="2">
        <v>3.2746</v>
      </c>
      <c r="K1182" s="2" t="s">
        <v>1395</v>
      </c>
      <c r="L1182" s="2">
        <v>628</v>
      </c>
      <c r="M1182" s="2" t="s">
        <v>1396</v>
      </c>
      <c r="N1182" s="2" t="s">
        <v>1482</v>
      </c>
      <c r="O1182" s="8" t="s">
        <v>3270</v>
      </c>
      <c r="P1182" s="2">
        <v>36</v>
      </c>
      <c r="Q1182" s="12">
        <v>66.760000000000005</v>
      </c>
    </row>
    <row r="1183" spans="1:17" hidden="1">
      <c r="A1183" s="11" t="s">
        <v>3271</v>
      </c>
      <c r="B1183" s="9" t="s">
        <v>1126</v>
      </c>
      <c r="C1183" s="9" t="s">
        <v>38</v>
      </c>
      <c r="D1183" s="3" t="s">
        <v>44</v>
      </c>
      <c r="E1183" s="9" t="s">
        <v>1374</v>
      </c>
      <c r="F1183" s="9" t="s">
        <v>1390</v>
      </c>
      <c r="G1183" s="3">
        <v>80.790000000000006</v>
      </c>
      <c r="H1183" s="3">
        <v>13.78</v>
      </c>
      <c r="I1183" s="3">
        <v>0.5968</v>
      </c>
      <c r="J1183" s="3">
        <v>2.1987999999999999</v>
      </c>
      <c r="K1183" s="3" t="s">
        <v>1395</v>
      </c>
      <c r="L1183" s="3">
        <v>727</v>
      </c>
      <c r="M1183" s="3" t="s">
        <v>1377</v>
      </c>
      <c r="N1183" s="3" t="s">
        <v>1662</v>
      </c>
      <c r="O1183" s="9" t="s">
        <v>3272</v>
      </c>
      <c r="P1183" s="3">
        <v>48</v>
      </c>
      <c r="Q1183" s="13">
        <v>52.22</v>
      </c>
    </row>
    <row r="1184" spans="1:17" hidden="1">
      <c r="A1184" s="10" t="s">
        <v>3273</v>
      </c>
      <c r="B1184" s="8" t="s">
        <v>934</v>
      </c>
      <c r="C1184" s="8" t="s">
        <v>24</v>
      </c>
      <c r="D1184" s="2" t="s">
        <v>1360</v>
      </c>
      <c r="E1184" s="8" t="s">
        <v>1400</v>
      </c>
      <c r="F1184" s="8" t="s">
        <v>1375</v>
      </c>
      <c r="G1184" s="2">
        <v>84.03</v>
      </c>
      <c r="H1184" s="2">
        <v>13.18</v>
      </c>
      <c r="I1184" s="2">
        <v>0.54449999999999998</v>
      </c>
      <c r="J1184" s="2">
        <v>1.0731999999999999</v>
      </c>
      <c r="K1184" s="2" t="s">
        <v>1395</v>
      </c>
      <c r="L1184" s="2">
        <v>874</v>
      </c>
      <c r="M1184" s="2" t="s">
        <v>1381</v>
      </c>
      <c r="N1184" s="2" t="s">
        <v>2972</v>
      </c>
      <c r="O1184" s="8"/>
      <c r="P1184" s="2">
        <v>180</v>
      </c>
      <c r="Q1184" s="12">
        <v>35.83</v>
      </c>
    </row>
    <row r="1185" spans="1:17">
      <c r="A1185" s="11" t="s">
        <v>3274</v>
      </c>
      <c r="B1185" s="9" t="s">
        <v>977</v>
      </c>
      <c r="C1185" s="9" t="s">
        <v>12</v>
      </c>
      <c r="D1185" s="3" t="s">
        <v>31</v>
      </c>
      <c r="E1185" s="9" t="s">
        <v>1380</v>
      </c>
      <c r="F1185" s="9" t="s">
        <v>1390</v>
      </c>
      <c r="G1185" s="3">
        <v>92.41</v>
      </c>
      <c r="H1185" s="3">
        <v>8.49</v>
      </c>
      <c r="I1185" s="3">
        <v>1.2118</v>
      </c>
      <c r="J1185" s="3">
        <v>2.9167000000000001</v>
      </c>
      <c r="K1185" s="3" t="s">
        <v>1412</v>
      </c>
      <c r="L1185" s="3">
        <v>659</v>
      </c>
      <c r="M1185" s="3" t="s">
        <v>1386</v>
      </c>
      <c r="N1185" s="3" t="s">
        <v>1742</v>
      </c>
      <c r="O1185" s="9"/>
      <c r="P1185" s="3">
        <v>36</v>
      </c>
      <c r="Q1185" s="13">
        <v>73.91</v>
      </c>
    </row>
    <row r="1186" spans="1:17" hidden="1">
      <c r="A1186" s="10" t="s">
        <v>3275</v>
      </c>
      <c r="B1186" s="8" t="s">
        <v>664</v>
      </c>
      <c r="C1186" s="8" t="s">
        <v>41</v>
      </c>
      <c r="D1186" s="2" t="s">
        <v>23</v>
      </c>
      <c r="E1186" s="8" t="s">
        <v>1411</v>
      </c>
      <c r="F1186" s="8" t="s">
        <v>1384</v>
      </c>
      <c r="G1186" s="2">
        <v>93.42</v>
      </c>
      <c r="H1186" s="2">
        <v>10.09</v>
      </c>
      <c r="I1186" s="2">
        <v>1.1119000000000001</v>
      </c>
      <c r="J1186" s="2">
        <v>3.0183</v>
      </c>
      <c r="K1186" s="2" t="s">
        <v>1395</v>
      </c>
      <c r="L1186" s="2">
        <v>836</v>
      </c>
      <c r="M1186" s="2" t="s">
        <v>1381</v>
      </c>
      <c r="N1186" s="2" t="s">
        <v>1502</v>
      </c>
      <c r="O1186" s="8"/>
      <c r="P1186" s="2">
        <v>36</v>
      </c>
      <c r="Q1186" s="12">
        <v>18.8</v>
      </c>
    </row>
    <row r="1187" spans="1:17" hidden="1">
      <c r="A1187" s="11" t="s">
        <v>3276</v>
      </c>
      <c r="B1187" s="9" t="s">
        <v>110</v>
      </c>
      <c r="C1187" s="9" t="s">
        <v>16</v>
      </c>
      <c r="D1187" s="3" t="s">
        <v>1360</v>
      </c>
      <c r="E1187" s="9" t="s">
        <v>1389</v>
      </c>
      <c r="F1187" s="9" t="s">
        <v>1375</v>
      </c>
      <c r="G1187" s="3">
        <v>68.25</v>
      </c>
      <c r="H1187" s="3">
        <v>7.9</v>
      </c>
      <c r="I1187" s="3">
        <v>1.1731</v>
      </c>
      <c r="J1187" s="3">
        <v>0.82450000000000001</v>
      </c>
      <c r="K1187" s="3" t="s">
        <v>1412</v>
      </c>
      <c r="L1187" s="3">
        <v>880</v>
      </c>
      <c r="M1187" s="3" t="s">
        <v>1426</v>
      </c>
      <c r="N1187" s="3" t="s">
        <v>482</v>
      </c>
      <c r="O1187" s="9"/>
      <c r="P1187" s="3">
        <v>120</v>
      </c>
      <c r="Q1187" s="13">
        <v>10.050000000000001</v>
      </c>
    </row>
    <row r="1188" spans="1:17" hidden="1">
      <c r="A1188" s="10" t="s">
        <v>3277</v>
      </c>
      <c r="B1188" s="8" t="s">
        <v>729</v>
      </c>
      <c r="C1188" s="8" t="s">
        <v>35</v>
      </c>
      <c r="D1188" s="2" t="s">
        <v>23</v>
      </c>
      <c r="E1188" s="8" t="s">
        <v>1408</v>
      </c>
      <c r="F1188" s="8" t="s">
        <v>1390</v>
      </c>
      <c r="G1188" s="2">
        <v>26.69</v>
      </c>
      <c r="H1188" s="2">
        <v>12.4</v>
      </c>
      <c r="I1188" s="2">
        <v>0.3322</v>
      </c>
      <c r="J1188" s="2">
        <v>0.47689999999999999</v>
      </c>
      <c r="K1188" s="2" t="s">
        <v>1395</v>
      </c>
      <c r="L1188" s="2">
        <v>592</v>
      </c>
      <c r="M1188" s="2" t="s">
        <v>1403</v>
      </c>
      <c r="N1188" s="2" t="s">
        <v>930</v>
      </c>
      <c r="O1188" s="8" t="s">
        <v>1472</v>
      </c>
      <c r="P1188" s="2">
        <v>84</v>
      </c>
      <c r="Q1188" s="12">
        <v>25.1</v>
      </c>
    </row>
    <row r="1189" spans="1:17" hidden="1">
      <c r="A1189" s="11" t="s">
        <v>3278</v>
      </c>
      <c r="B1189" s="9" t="s">
        <v>936</v>
      </c>
      <c r="C1189" s="9" t="s">
        <v>7</v>
      </c>
      <c r="D1189" s="3" t="s">
        <v>44</v>
      </c>
      <c r="E1189" s="9" t="s">
        <v>1374</v>
      </c>
      <c r="F1189" s="9" t="s">
        <v>1384</v>
      </c>
      <c r="G1189" s="3">
        <v>46.81</v>
      </c>
      <c r="H1189" s="3">
        <v>13.92</v>
      </c>
      <c r="I1189" s="3">
        <v>0.45900000000000002</v>
      </c>
      <c r="J1189" s="3">
        <v>4.2012</v>
      </c>
      <c r="K1189" s="3" t="s">
        <v>1358</v>
      </c>
      <c r="L1189" s="3">
        <v>680</v>
      </c>
      <c r="M1189" s="3" t="s">
        <v>1403</v>
      </c>
      <c r="N1189" s="3" t="s">
        <v>3279</v>
      </c>
      <c r="O1189" s="9" t="s">
        <v>2963</v>
      </c>
      <c r="P1189" s="3">
        <v>12</v>
      </c>
      <c r="Q1189" s="13">
        <v>24.97</v>
      </c>
    </row>
    <row r="1190" spans="1:17" hidden="1">
      <c r="A1190" s="10" t="s">
        <v>3280</v>
      </c>
      <c r="B1190" s="8" t="s">
        <v>630</v>
      </c>
      <c r="C1190" s="8" t="s">
        <v>16</v>
      </c>
      <c r="D1190" s="2" t="s">
        <v>44</v>
      </c>
      <c r="E1190" s="8" t="s">
        <v>1411</v>
      </c>
      <c r="F1190" s="8" t="s">
        <v>1384</v>
      </c>
      <c r="G1190" s="2">
        <v>51.05</v>
      </c>
      <c r="H1190" s="2">
        <v>12.38</v>
      </c>
      <c r="I1190" s="2">
        <v>0.41249999999999998</v>
      </c>
      <c r="J1190" s="2">
        <v>4.5448000000000004</v>
      </c>
      <c r="K1190" s="2" t="s">
        <v>1395</v>
      </c>
      <c r="L1190" s="2">
        <v>835</v>
      </c>
      <c r="M1190" s="2" t="s">
        <v>1396</v>
      </c>
      <c r="N1190" s="2" t="s">
        <v>1450</v>
      </c>
      <c r="O1190" s="8" t="s">
        <v>2424</v>
      </c>
      <c r="P1190" s="2">
        <v>12</v>
      </c>
      <c r="Q1190" s="12">
        <v>8.5399999999999991</v>
      </c>
    </row>
    <row r="1191" spans="1:17" hidden="1">
      <c r="A1191" s="11" t="s">
        <v>3281</v>
      </c>
      <c r="B1191" s="9" t="s">
        <v>237</v>
      </c>
      <c r="C1191" s="9" t="s">
        <v>16</v>
      </c>
      <c r="D1191" s="3" t="s">
        <v>10</v>
      </c>
      <c r="E1191" s="9" t="s">
        <v>1374</v>
      </c>
      <c r="F1191" s="9" t="s">
        <v>1390</v>
      </c>
      <c r="G1191" s="3">
        <v>60.66</v>
      </c>
      <c r="H1191" s="3">
        <v>11.17</v>
      </c>
      <c r="I1191" s="3">
        <v>0.3836</v>
      </c>
      <c r="J1191" s="3">
        <v>0.63319999999999999</v>
      </c>
      <c r="K1191" s="3" t="s">
        <v>1385</v>
      </c>
      <c r="L1191" s="3">
        <v>823</v>
      </c>
      <c r="M1191" s="3" t="s">
        <v>1386</v>
      </c>
      <c r="N1191" s="3" t="s">
        <v>1475</v>
      </c>
      <c r="O1191" s="9"/>
      <c r="P1191" s="3">
        <v>240</v>
      </c>
      <c r="Q1191" s="13">
        <v>0</v>
      </c>
    </row>
    <row r="1192" spans="1:17" hidden="1">
      <c r="A1192" s="10" t="s">
        <v>3282</v>
      </c>
      <c r="B1192" s="8" t="s">
        <v>1123</v>
      </c>
      <c r="C1192" s="8" t="s">
        <v>12</v>
      </c>
      <c r="D1192" s="2" t="s">
        <v>23</v>
      </c>
      <c r="E1192" s="8" t="s">
        <v>1389</v>
      </c>
      <c r="F1192" s="8" t="s">
        <v>1384</v>
      </c>
      <c r="G1192" s="2">
        <v>65.239999999999995</v>
      </c>
      <c r="H1192" s="2">
        <v>17.57</v>
      </c>
      <c r="I1192" s="2">
        <v>0.70589999999999997</v>
      </c>
      <c r="J1192" s="2">
        <v>5.9679000000000002</v>
      </c>
      <c r="K1192" s="2" t="s">
        <v>1385</v>
      </c>
      <c r="L1192" s="2">
        <v>870</v>
      </c>
      <c r="M1192" s="2" t="s">
        <v>1396</v>
      </c>
      <c r="N1192" s="2" t="s">
        <v>2156</v>
      </c>
      <c r="O1192" s="8" t="s">
        <v>797</v>
      </c>
      <c r="P1192" s="2">
        <v>12</v>
      </c>
      <c r="Q1192" s="12">
        <v>0</v>
      </c>
    </row>
    <row r="1193" spans="1:17" hidden="1">
      <c r="A1193" s="11" t="s">
        <v>3283</v>
      </c>
      <c r="B1193" s="9" t="s">
        <v>294</v>
      </c>
      <c r="C1193" s="9" t="s">
        <v>41</v>
      </c>
      <c r="D1193" s="3" t="s">
        <v>23</v>
      </c>
      <c r="E1193" s="9" t="s">
        <v>1389</v>
      </c>
      <c r="F1193" s="9" t="s">
        <v>1375</v>
      </c>
      <c r="G1193" s="3">
        <v>55.77</v>
      </c>
      <c r="H1193" s="3">
        <v>9.9600000000000009</v>
      </c>
      <c r="I1193" s="3">
        <v>1.0362</v>
      </c>
      <c r="J1193" s="3">
        <v>0.53669999999999995</v>
      </c>
      <c r="K1193" s="3" t="s">
        <v>1376</v>
      </c>
      <c r="L1193" s="3">
        <v>666</v>
      </c>
      <c r="M1193" s="3" t="s">
        <v>1381</v>
      </c>
      <c r="N1193" s="3" t="s">
        <v>3284</v>
      </c>
      <c r="O1193" s="9"/>
      <c r="P1193" s="3">
        <v>240</v>
      </c>
      <c r="Q1193" s="13">
        <v>34.369999999999997</v>
      </c>
    </row>
    <row r="1194" spans="1:17" hidden="1">
      <c r="A1194" s="10" t="s">
        <v>3285</v>
      </c>
      <c r="B1194" s="8" t="s">
        <v>1044</v>
      </c>
      <c r="C1194" s="8" t="s">
        <v>28</v>
      </c>
      <c r="D1194" s="2" t="s">
        <v>10</v>
      </c>
      <c r="E1194" s="8" t="s">
        <v>1400</v>
      </c>
      <c r="F1194" s="8" t="s">
        <v>1375</v>
      </c>
      <c r="G1194" s="2"/>
      <c r="H1194" s="2">
        <v>12.05</v>
      </c>
      <c r="I1194" s="2">
        <v>0.42759999999999998</v>
      </c>
      <c r="J1194" s="2">
        <v>0.88200000000000001</v>
      </c>
      <c r="K1194" s="2" t="s">
        <v>1395</v>
      </c>
      <c r="L1194" s="2">
        <v>875</v>
      </c>
      <c r="M1194" s="2" t="s">
        <v>1426</v>
      </c>
      <c r="N1194" s="2" t="s">
        <v>952</v>
      </c>
      <c r="O1194" s="8"/>
      <c r="P1194" s="2">
        <v>48</v>
      </c>
      <c r="Q1194" s="12">
        <v>22.98</v>
      </c>
    </row>
    <row r="1195" spans="1:17" hidden="1">
      <c r="A1195" s="11" t="s">
        <v>3286</v>
      </c>
      <c r="B1195" s="9" t="s">
        <v>420</v>
      </c>
      <c r="C1195" s="9" t="s">
        <v>12</v>
      </c>
      <c r="D1195" s="3" t="s">
        <v>1360</v>
      </c>
      <c r="E1195" s="9" t="s">
        <v>1374</v>
      </c>
      <c r="F1195" s="9" t="s">
        <v>1384</v>
      </c>
      <c r="G1195" s="3">
        <v>10.91</v>
      </c>
      <c r="H1195" s="3">
        <v>14.45</v>
      </c>
      <c r="I1195" s="3">
        <v>0.1661</v>
      </c>
      <c r="J1195" s="3">
        <v>0.2072</v>
      </c>
      <c r="K1195" s="3" t="s">
        <v>1376</v>
      </c>
      <c r="L1195" s="3">
        <v>602</v>
      </c>
      <c r="M1195" s="3" t="s">
        <v>1381</v>
      </c>
      <c r="N1195" s="3" t="s">
        <v>888</v>
      </c>
      <c r="O1195" s="9"/>
      <c r="P1195" s="3">
        <v>84</v>
      </c>
      <c r="Q1195" s="13">
        <v>4.41</v>
      </c>
    </row>
    <row r="1196" spans="1:17" hidden="1">
      <c r="A1196" s="10" t="s">
        <v>3287</v>
      </c>
      <c r="B1196" s="8" t="s">
        <v>928</v>
      </c>
      <c r="C1196" s="8" t="s">
        <v>41</v>
      </c>
      <c r="D1196" s="2" t="s">
        <v>1360</v>
      </c>
      <c r="E1196" s="8" t="s">
        <v>1411</v>
      </c>
      <c r="F1196" s="8" t="s">
        <v>1375</v>
      </c>
      <c r="G1196" s="2">
        <v>71.38</v>
      </c>
      <c r="H1196" s="2">
        <v>7.99</v>
      </c>
      <c r="I1196" s="2">
        <v>0.75049999999999994</v>
      </c>
      <c r="J1196" s="2">
        <v>0.59660000000000002</v>
      </c>
      <c r="K1196" s="2" t="s">
        <v>1358</v>
      </c>
      <c r="L1196" s="2">
        <v>596</v>
      </c>
      <c r="M1196" s="2" t="s">
        <v>1386</v>
      </c>
      <c r="N1196" s="2" t="s">
        <v>2141</v>
      </c>
      <c r="O1196" s="8"/>
      <c r="P1196" s="2">
        <v>240</v>
      </c>
      <c r="Q1196" s="12">
        <v>66.099999999999994</v>
      </c>
    </row>
    <row r="1197" spans="1:17" hidden="1">
      <c r="A1197" s="11" t="s">
        <v>3288</v>
      </c>
      <c r="B1197" s="9" t="s">
        <v>753</v>
      </c>
      <c r="C1197" s="9" t="s">
        <v>7</v>
      </c>
      <c r="D1197" s="3" t="s">
        <v>10</v>
      </c>
      <c r="E1197" s="9" t="s">
        <v>1389</v>
      </c>
      <c r="F1197" s="9" t="s">
        <v>1384</v>
      </c>
      <c r="G1197" s="3">
        <v>97.8</v>
      </c>
      <c r="H1197" s="3">
        <v>16.86</v>
      </c>
      <c r="I1197" s="3">
        <v>0.78010000000000002</v>
      </c>
      <c r="J1197" s="3">
        <v>1.4240999999999999</v>
      </c>
      <c r="K1197" s="3" t="s">
        <v>1376</v>
      </c>
      <c r="L1197" s="3">
        <v>669</v>
      </c>
      <c r="M1197" s="3" t="s">
        <v>1396</v>
      </c>
      <c r="N1197" s="3" t="s">
        <v>479</v>
      </c>
      <c r="O1197" s="9" t="s">
        <v>3289</v>
      </c>
      <c r="P1197" s="3">
        <v>240</v>
      </c>
      <c r="Q1197" s="13">
        <v>72.13</v>
      </c>
    </row>
    <row r="1198" spans="1:17" hidden="1">
      <c r="A1198" s="10" t="s">
        <v>3290</v>
      </c>
      <c r="B1198" s="8" t="s">
        <v>909</v>
      </c>
      <c r="C1198" s="8" t="s">
        <v>12</v>
      </c>
      <c r="D1198" s="2" t="s">
        <v>10</v>
      </c>
      <c r="E1198" s="8" t="s">
        <v>1411</v>
      </c>
      <c r="F1198" s="8" t="s">
        <v>1390</v>
      </c>
      <c r="G1198" s="2">
        <v>44.35</v>
      </c>
      <c r="H1198" s="2">
        <v>14.3</v>
      </c>
      <c r="I1198" s="2">
        <v>0.57950000000000002</v>
      </c>
      <c r="J1198" s="2">
        <v>1.5222</v>
      </c>
      <c r="K1198" s="2" t="s">
        <v>1395</v>
      </c>
      <c r="L1198" s="2">
        <v>698</v>
      </c>
      <c r="M1198" s="2" t="s">
        <v>1381</v>
      </c>
      <c r="N1198" s="2" t="s">
        <v>3279</v>
      </c>
      <c r="O1198" s="8"/>
      <c r="P1198" s="2">
        <v>36</v>
      </c>
      <c r="Q1198" s="12">
        <v>34.75</v>
      </c>
    </row>
    <row r="1199" spans="1:17" hidden="1">
      <c r="A1199" s="11" t="s">
        <v>3291</v>
      </c>
      <c r="B1199" s="9" t="s">
        <v>792</v>
      </c>
      <c r="C1199" s="9" t="s">
        <v>24</v>
      </c>
      <c r="D1199" s="3" t="s">
        <v>31</v>
      </c>
      <c r="E1199" s="9" t="s">
        <v>1400</v>
      </c>
      <c r="F1199" s="9" t="s">
        <v>1375</v>
      </c>
      <c r="G1199" s="3">
        <v>57.88</v>
      </c>
      <c r="H1199" s="3">
        <v>17.559999999999999</v>
      </c>
      <c r="I1199" s="3">
        <v>1.1486000000000001</v>
      </c>
      <c r="J1199" s="3">
        <v>1.0266</v>
      </c>
      <c r="K1199" s="3" t="s">
        <v>1376</v>
      </c>
      <c r="L1199" s="3">
        <v>858</v>
      </c>
      <c r="M1199" s="3" t="s">
        <v>1426</v>
      </c>
      <c r="N1199" s="3" t="s">
        <v>2000</v>
      </c>
      <c r="O1199" s="9"/>
      <c r="P1199" s="3">
        <v>120</v>
      </c>
      <c r="Q1199" s="13">
        <v>9.0500000000000007</v>
      </c>
    </row>
    <row r="1200" spans="1:17" hidden="1">
      <c r="A1200" s="10" t="s">
        <v>3292</v>
      </c>
      <c r="B1200" s="8" t="s">
        <v>538</v>
      </c>
      <c r="C1200" s="8" t="s">
        <v>35</v>
      </c>
      <c r="D1200" s="2" t="s">
        <v>1360</v>
      </c>
      <c r="E1200" s="8" t="s">
        <v>1400</v>
      </c>
      <c r="F1200" s="8" t="s">
        <v>1390</v>
      </c>
      <c r="G1200" s="2">
        <v>66.53</v>
      </c>
      <c r="H1200" s="2">
        <v>11.41</v>
      </c>
      <c r="I1200" s="2">
        <v>1.2756000000000001</v>
      </c>
      <c r="J1200" s="2">
        <v>1.1535</v>
      </c>
      <c r="K1200" s="2" t="s">
        <v>1376</v>
      </c>
      <c r="L1200" s="2">
        <v>639</v>
      </c>
      <c r="M1200" s="2" t="s">
        <v>1381</v>
      </c>
      <c r="N1200" s="2" t="s">
        <v>2480</v>
      </c>
      <c r="O1200" s="8"/>
      <c r="P1200" s="2">
        <v>84</v>
      </c>
      <c r="Q1200" s="12">
        <v>40.659999999999997</v>
      </c>
    </row>
    <row r="1201" spans="1:17" hidden="1">
      <c r="A1201" s="11" t="s">
        <v>3293</v>
      </c>
      <c r="B1201" s="9" t="s">
        <v>696</v>
      </c>
      <c r="C1201" s="9" t="s">
        <v>20</v>
      </c>
      <c r="D1201" s="3" t="s">
        <v>10</v>
      </c>
      <c r="E1201" s="9" t="s">
        <v>1411</v>
      </c>
      <c r="F1201" s="9" t="s">
        <v>1375</v>
      </c>
      <c r="G1201" s="3">
        <v>96.21</v>
      </c>
      <c r="H1201" s="3">
        <v>9.7899999999999991</v>
      </c>
      <c r="I1201" s="3">
        <v>0.53549999999999998</v>
      </c>
      <c r="J1201" s="3">
        <v>4.4302999999999999</v>
      </c>
      <c r="K1201" s="3" t="s">
        <v>1412</v>
      </c>
      <c r="L1201" s="3">
        <v>677</v>
      </c>
      <c r="M1201" s="3" t="s">
        <v>1403</v>
      </c>
      <c r="N1201" s="3" t="s">
        <v>2960</v>
      </c>
      <c r="O1201" s="9" t="s">
        <v>2592</v>
      </c>
      <c r="P1201" s="3">
        <v>24</v>
      </c>
      <c r="Q1201" s="13">
        <v>67.290000000000006</v>
      </c>
    </row>
    <row r="1202" spans="1:17" hidden="1">
      <c r="A1202" s="10" t="s">
        <v>3294</v>
      </c>
      <c r="B1202" s="8" t="s">
        <v>1171</v>
      </c>
      <c r="C1202" s="8" t="s">
        <v>20</v>
      </c>
      <c r="D1202" s="2" t="s">
        <v>1360</v>
      </c>
      <c r="E1202" s="8" t="s">
        <v>1389</v>
      </c>
      <c r="F1202" s="8" t="s">
        <v>1375</v>
      </c>
      <c r="G1202" s="2">
        <v>9.9600000000000009</v>
      </c>
      <c r="H1202" s="2">
        <v>15.6</v>
      </c>
      <c r="I1202" s="2">
        <v>6.0100000000000001E-2</v>
      </c>
      <c r="J1202" s="2">
        <v>0.1956</v>
      </c>
      <c r="K1202" s="2" t="s">
        <v>1412</v>
      </c>
      <c r="L1202" s="2">
        <v>684</v>
      </c>
      <c r="M1202" s="2" t="s">
        <v>1403</v>
      </c>
      <c r="N1202" s="2" t="s">
        <v>2098</v>
      </c>
      <c r="O1202" s="8" t="s">
        <v>3295</v>
      </c>
      <c r="P1202" s="2">
        <v>84</v>
      </c>
      <c r="Q1202" s="12">
        <v>4.66</v>
      </c>
    </row>
    <row r="1203" spans="1:17" hidden="1">
      <c r="A1203" s="11" t="s">
        <v>3296</v>
      </c>
      <c r="B1203" s="9" t="s">
        <v>1282</v>
      </c>
      <c r="C1203" s="9" t="s">
        <v>20</v>
      </c>
      <c r="D1203" s="3" t="s">
        <v>31</v>
      </c>
      <c r="E1203" s="9" t="s">
        <v>1408</v>
      </c>
      <c r="F1203" s="9" t="s">
        <v>1375</v>
      </c>
      <c r="G1203" s="3">
        <v>84.81</v>
      </c>
      <c r="H1203" s="3">
        <v>11.78</v>
      </c>
      <c r="I1203" s="3">
        <v>1.3491</v>
      </c>
      <c r="J1203" s="3">
        <v>1.4872000000000001</v>
      </c>
      <c r="K1203" s="3" t="s">
        <v>1358</v>
      </c>
      <c r="L1203" s="3">
        <v>788</v>
      </c>
      <c r="M1203" s="3" t="s">
        <v>1426</v>
      </c>
      <c r="N1203" s="3" t="s">
        <v>1913</v>
      </c>
      <c r="O1203" s="9"/>
      <c r="P1203" s="3">
        <v>84</v>
      </c>
      <c r="Q1203" s="13">
        <v>55.36</v>
      </c>
    </row>
    <row r="1204" spans="1:17" hidden="1">
      <c r="A1204" s="10" t="s">
        <v>3297</v>
      </c>
      <c r="B1204" s="8" t="s">
        <v>1074</v>
      </c>
      <c r="C1204" s="8" t="s">
        <v>41</v>
      </c>
      <c r="D1204" s="2" t="s">
        <v>10</v>
      </c>
      <c r="E1204" s="8" t="s">
        <v>1400</v>
      </c>
      <c r="F1204" s="8" t="s">
        <v>1384</v>
      </c>
      <c r="G1204" s="2">
        <v>44.75</v>
      </c>
      <c r="H1204" s="2">
        <v>17.93</v>
      </c>
      <c r="I1204" s="2">
        <v>0.82620000000000005</v>
      </c>
      <c r="J1204" s="2">
        <v>2.2326000000000001</v>
      </c>
      <c r="K1204" s="2" t="s">
        <v>1358</v>
      </c>
      <c r="L1204" s="2">
        <v>740</v>
      </c>
      <c r="M1204" s="2" t="s">
        <v>1381</v>
      </c>
      <c r="N1204" s="2" t="s">
        <v>3298</v>
      </c>
      <c r="O1204" s="8"/>
      <c r="P1204" s="2">
        <v>24</v>
      </c>
      <c r="Q1204" s="12">
        <v>19.86</v>
      </c>
    </row>
    <row r="1205" spans="1:17" hidden="1">
      <c r="A1205" s="11" t="s">
        <v>3299</v>
      </c>
      <c r="B1205" s="9" t="s">
        <v>1318</v>
      </c>
      <c r="C1205" s="9" t="s">
        <v>24</v>
      </c>
      <c r="D1205" s="3" t="s">
        <v>10</v>
      </c>
      <c r="E1205" s="9" t="s">
        <v>1389</v>
      </c>
      <c r="F1205" s="9" t="s">
        <v>1375</v>
      </c>
      <c r="G1205" s="3">
        <v>83.94</v>
      </c>
      <c r="H1205" s="3">
        <v>11.75</v>
      </c>
      <c r="I1205" s="3">
        <v>1.5395000000000001</v>
      </c>
      <c r="J1205" s="3">
        <v>1.8566</v>
      </c>
      <c r="K1205" s="3" t="s">
        <v>1358</v>
      </c>
      <c r="L1205" s="3">
        <v>838</v>
      </c>
      <c r="M1205" s="3" t="s">
        <v>1386</v>
      </c>
      <c r="N1205" s="3" t="s">
        <v>1397</v>
      </c>
      <c r="O1205" s="9"/>
      <c r="P1205" s="3">
        <v>60</v>
      </c>
      <c r="Q1205" s="13">
        <v>66.25</v>
      </c>
    </row>
    <row r="1206" spans="1:17" hidden="1">
      <c r="A1206" s="10" t="s">
        <v>3300</v>
      </c>
      <c r="B1206" s="8" t="s">
        <v>265</v>
      </c>
      <c r="C1206" s="8" t="s">
        <v>41</v>
      </c>
      <c r="D1206" s="2" t="s">
        <v>1360</v>
      </c>
      <c r="E1206" s="8" t="s">
        <v>1411</v>
      </c>
      <c r="F1206" s="8" t="s">
        <v>1375</v>
      </c>
      <c r="G1206" s="2">
        <v>29.57</v>
      </c>
      <c r="H1206" s="2">
        <v>10.16</v>
      </c>
      <c r="I1206" s="2">
        <v>0.23710000000000001</v>
      </c>
      <c r="J1206" s="2">
        <v>2.6019000000000001</v>
      </c>
      <c r="K1206" s="2" t="s">
        <v>1395</v>
      </c>
      <c r="L1206" s="2">
        <v>755</v>
      </c>
      <c r="M1206" s="2" t="s">
        <v>1377</v>
      </c>
      <c r="N1206" s="2" t="s">
        <v>2912</v>
      </c>
      <c r="O1206" s="8" t="s">
        <v>2531</v>
      </c>
      <c r="P1206" s="2">
        <v>12</v>
      </c>
      <c r="Q1206" s="12">
        <v>21.79</v>
      </c>
    </row>
    <row r="1207" spans="1:17" hidden="1">
      <c r="A1207" s="11" t="s">
        <v>3301</v>
      </c>
      <c r="B1207" s="9" t="s">
        <v>623</v>
      </c>
      <c r="C1207" s="9" t="s">
        <v>16</v>
      </c>
      <c r="D1207" s="3" t="s">
        <v>10</v>
      </c>
      <c r="E1207" s="9" t="s">
        <v>1411</v>
      </c>
      <c r="F1207" s="9" t="s">
        <v>1384</v>
      </c>
      <c r="G1207" s="3">
        <v>42.15</v>
      </c>
      <c r="H1207" s="3">
        <v>8.85</v>
      </c>
      <c r="I1207" s="3">
        <v>0.68259999999999998</v>
      </c>
      <c r="J1207" s="3">
        <v>0.53049999999999997</v>
      </c>
      <c r="K1207" s="3" t="s">
        <v>1376</v>
      </c>
      <c r="L1207" s="3">
        <v>668</v>
      </c>
      <c r="M1207" s="3" t="s">
        <v>1377</v>
      </c>
      <c r="N1207" s="3" t="s">
        <v>2633</v>
      </c>
      <c r="O1207" s="9" t="s">
        <v>382</v>
      </c>
      <c r="P1207" s="3">
        <v>120</v>
      </c>
      <c r="Q1207" s="13">
        <v>9.2100000000000009</v>
      </c>
    </row>
    <row r="1208" spans="1:17">
      <c r="A1208" s="10" t="s">
        <v>3302</v>
      </c>
      <c r="B1208" s="8" t="s">
        <v>429</v>
      </c>
      <c r="C1208" s="8" t="s">
        <v>24</v>
      </c>
      <c r="D1208" s="2" t="s">
        <v>1360</v>
      </c>
      <c r="E1208" s="8" t="s">
        <v>1380</v>
      </c>
      <c r="F1208" s="8" t="s">
        <v>1384</v>
      </c>
      <c r="G1208" s="2">
        <v>79.55</v>
      </c>
      <c r="H1208" s="2">
        <v>8.9700000000000006</v>
      </c>
      <c r="I1208" s="2">
        <v>1.2318</v>
      </c>
      <c r="J1208" s="2">
        <v>1.9784999999999999</v>
      </c>
      <c r="K1208" s="2" t="s">
        <v>1412</v>
      </c>
      <c r="L1208" s="2">
        <v>864</v>
      </c>
      <c r="M1208" s="2" t="s">
        <v>1403</v>
      </c>
      <c r="N1208" s="2" t="s">
        <v>2052</v>
      </c>
      <c r="O1208" s="8" t="s">
        <v>1981</v>
      </c>
      <c r="P1208" s="2">
        <v>48</v>
      </c>
      <c r="Q1208" s="12">
        <v>68.790000000000006</v>
      </c>
    </row>
    <row r="1209" spans="1:17" hidden="1">
      <c r="A1209" s="11" t="s">
        <v>3303</v>
      </c>
      <c r="B1209" s="9" t="s">
        <v>674</v>
      </c>
      <c r="C1209" s="9" t="s">
        <v>38</v>
      </c>
      <c r="D1209" s="3" t="s">
        <v>1360</v>
      </c>
      <c r="E1209" s="9" t="s">
        <v>1400</v>
      </c>
      <c r="F1209" s="9" t="s">
        <v>1375</v>
      </c>
      <c r="G1209" s="3">
        <v>36.450000000000003</v>
      </c>
      <c r="H1209" s="3">
        <v>8.5299999999999994</v>
      </c>
      <c r="I1209" s="3">
        <v>0.65480000000000005</v>
      </c>
      <c r="J1209" s="3">
        <v>1.6574</v>
      </c>
      <c r="K1209" s="3" t="s">
        <v>1412</v>
      </c>
      <c r="L1209" s="3">
        <v>643</v>
      </c>
      <c r="M1209" s="3" t="s">
        <v>1386</v>
      </c>
      <c r="N1209" s="3" t="s">
        <v>1841</v>
      </c>
      <c r="O1209" s="9"/>
      <c r="P1209" s="3">
        <v>24</v>
      </c>
      <c r="Q1209" s="13">
        <v>12.2</v>
      </c>
    </row>
    <row r="1210" spans="1:17" hidden="1">
      <c r="A1210" s="10" t="s">
        <v>3304</v>
      </c>
      <c r="B1210" s="8" t="s">
        <v>110</v>
      </c>
      <c r="C1210" s="8" t="s">
        <v>41</v>
      </c>
      <c r="D1210" s="2" t="s">
        <v>1360</v>
      </c>
      <c r="E1210" s="8" t="s">
        <v>1389</v>
      </c>
      <c r="F1210" s="8" t="s">
        <v>1384</v>
      </c>
      <c r="G1210" s="2">
        <v>77.91</v>
      </c>
      <c r="H1210" s="2">
        <v>12.54</v>
      </c>
      <c r="I1210" s="2">
        <v>1.3846000000000001</v>
      </c>
      <c r="J1210" s="2">
        <v>1.3978999999999999</v>
      </c>
      <c r="K1210" s="2" t="s">
        <v>1376</v>
      </c>
      <c r="L1210" s="2">
        <v>880</v>
      </c>
      <c r="M1210" s="2" t="s">
        <v>1426</v>
      </c>
      <c r="N1210" s="2" t="s">
        <v>2465</v>
      </c>
      <c r="O1210" s="8"/>
      <c r="P1210" s="2">
        <v>84</v>
      </c>
      <c r="Q1210" s="12">
        <v>65.31</v>
      </c>
    </row>
    <row r="1211" spans="1:17" hidden="1">
      <c r="A1211" s="11" t="s">
        <v>3305</v>
      </c>
      <c r="B1211" s="9" t="s">
        <v>840</v>
      </c>
      <c r="C1211" s="9" t="s">
        <v>32</v>
      </c>
      <c r="D1211" s="3" t="s">
        <v>1360</v>
      </c>
      <c r="E1211" s="9" t="s">
        <v>1400</v>
      </c>
      <c r="F1211" s="9" t="s">
        <v>1384</v>
      </c>
      <c r="G1211" s="3">
        <v>38.58</v>
      </c>
      <c r="H1211" s="3">
        <v>13.93</v>
      </c>
      <c r="I1211" s="3">
        <v>0.62719999999999998</v>
      </c>
      <c r="J1211" s="3">
        <v>0.59740000000000004</v>
      </c>
      <c r="K1211" s="3" t="s">
        <v>1358</v>
      </c>
      <c r="L1211" s="3">
        <v>638</v>
      </c>
      <c r="M1211" s="3" t="s">
        <v>1381</v>
      </c>
      <c r="N1211" s="3" t="s">
        <v>3166</v>
      </c>
      <c r="O1211" s="9"/>
      <c r="P1211" s="3">
        <v>120</v>
      </c>
      <c r="Q1211" s="13">
        <v>15.53</v>
      </c>
    </row>
    <row r="1212" spans="1:17" hidden="1">
      <c r="A1212" s="10" t="s">
        <v>3306</v>
      </c>
      <c r="B1212" s="8" t="s">
        <v>755</v>
      </c>
      <c r="C1212" s="8" t="s">
        <v>35</v>
      </c>
      <c r="D1212" s="2" t="s">
        <v>44</v>
      </c>
      <c r="E1212" s="8" t="s">
        <v>1408</v>
      </c>
      <c r="F1212" s="8" t="s">
        <v>1384</v>
      </c>
      <c r="G1212" s="2">
        <v>30.56</v>
      </c>
      <c r="H1212" s="2">
        <v>9.8800000000000008</v>
      </c>
      <c r="I1212" s="2">
        <v>0.54630000000000001</v>
      </c>
      <c r="J1212" s="2">
        <v>0.29249999999999998</v>
      </c>
      <c r="K1212" s="2" t="s">
        <v>1412</v>
      </c>
      <c r="L1212" s="2">
        <v>580</v>
      </c>
      <c r="M1212" s="2" t="s">
        <v>1396</v>
      </c>
      <c r="N1212" s="2" t="s">
        <v>1688</v>
      </c>
      <c r="O1212" s="8" t="s">
        <v>831</v>
      </c>
      <c r="P1212" s="2">
        <v>240</v>
      </c>
      <c r="Q1212" s="12">
        <v>23.88</v>
      </c>
    </row>
    <row r="1213" spans="1:17" hidden="1">
      <c r="A1213" s="11" t="s">
        <v>3307</v>
      </c>
      <c r="B1213" s="9" t="s">
        <v>380</v>
      </c>
      <c r="C1213" s="9" t="s">
        <v>24</v>
      </c>
      <c r="D1213" s="3" t="s">
        <v>31</v>
      </c>
      <c r="E1213" s="9" t="s">
        <v>1374</v>
      </c>
      <c r="F1213" s="9" t="s">
        <v>1375</v>
      </c>
      <c r="G1213" s="3">
        <v>87.63</v>
      </c>
      <c r="H1213" s="3">
        <v>9.0500000000000007</v>
      </c>
      <c r="I1213" s="3">
        <v>1.1393</v>
      </c>
      <c r="J1213" s="3">
        <v>0.79120000000000001</v>
      </c>
      <c r="K1213" s="3" t="s">
        <v>1395</v>
      </c>
      <c r="L1213" s="3">
        <v>755</v>
      </c>
      <c r="M1213" s="3" t="s">
        <v>1403</v>
      </c>
      <c r="N1213" s="3" t="s">
        <v>2971</v>
      </c>
      <c r="O1213" s="9" t="s">
        <v>3308</v>
      </c>
      <c r="P1213" s="3">
        <v>240</v>
      </c>
      <c r="Q1213" s="13">
        <v>43.68</v>
      </c>
    </row>
    <row r="1214" spans="1:17" hidden="1">
      <c r="A1214" s="10" t="s">
        <v>3309</v>
      </c>
      <c r="B1214" s="8" t="s">
        <v>445</v>
      </c>
      <c r="C1214" s="8" t="s">
        <v>28</v>
      </c>
      <c r="D1214" s="2" t="s">
        <v>31</v>
      </c>
      <c r="E1214" s="8" t="s">
        <v>1400</v>
      </c>
      <c r="F1214" s="8" t="s">
        <v>1390</v>
      </c>
      <c r="G1214" s="2">
        <v>74.150000000000006</v>
      </c>
      <c r="H1214" s="2">
        <v>15.05</v>
      </c>
      <c r="I1214" s="2">
        <v>0.69599999999999995</v>
      </c>
      <c r="J1214" s="2">
        <v>2.0655000000000001</v>
      </c>
      <c r="K1214" s="2" t="s">
        <v>1395</v>
      </c>
      <c r="L1214" s="2">
        <v>679</v>
      </c>
      <c r="M1214" s="2" t="s">
        <v>1426</v>
      </c>
      <c r="N1214" s="2" t="s">
        <v>3310</v>
      </c>
      <c r="O1214" s="8"/>
      <c r="P1214" s="2">
        <v>48</v>
      </c>
      <c r="Q1214" s="12">
        <v>14.63</v>
      </c>
    </row>
    <row r="1215" spans="1:17" hidden="1">
      <c r="A1215" s="11" t="s">
        <v>3311</v>
      </c>
      <c r="B1215" s="9" t="s">
        <v>811</v>
      </c>
      <c r="C1215" s="9" t="s">
        <v>38</v>
      </c>
      <c r="D1215" s="3" t="s">
        <v>44</v>
      </c>
      <c r="E1215" s="9" t="s">
        <v>1411</v>
      </c>
      <c r="F1215" s="9" t="s">
        <v>1375</v>
      </c>
      <c r="G1215" s="3">
        <v>22.15</v>
      </c>
      <c r="H1215" s="3">
        <v>15.07</v>
      </c>
      <c r="I1215" s="3">
        <v>0.2069</v>
      </c>
      <c r="J1215" s="3">
        <v>0.42830000000000001</v>
      </c>
      <c r="K1215" s="3" t="s">
        <v>1412</v>
      </c>
      <c r="L1215" s="3">
        <v>845</v>
      </c>
      <c r="M1215" s="3" t="s">
        <v>1386</v>
      </c>
      <c r="N1215" s="3" t="s">
        <v>3312</v>
      </c>
      <c r="O1215" s="9"/>
      <c r="P1215" s="3">
        <v>84</v>
      </c>
      <c r="Q1215" s="13">
        <v>11.54</v>
      </c>
    </row>
    <row r="1216" spans="1:17" hidden="1">
      <c r="A1216" s="10" t="s">
        <v>3313</v>
      </c>
      <c r="B1216" s="8" t="s">
        <v>361</v>
      </c>
      <c r="C1216" s="8" t="s">
        <v>7</v>
      </c>
      <c r="D1216" s="2" t="s">
        <v>23</v>
      </c>
      <c r="E1216" s="8" t="s">
        <v>1408</v>
      </c>
      <c r="F1216" s="8" t="s">
        <v>1390</v>
      </c>
      <c r="G1216" s="2">
        <v>6.11</v>
      </c>
      <c r="H1216" s="2">
        <v>15.16</v>
      </c>
      <c r="I1216" s="2">
        <v>7.46E-2</v>
      </c>
      <c r="J1216" s="2">
        <v>0.17050000000000001</v>
      </c>
      <c r="K1216" s="2" t="s">
        <v>1385</v>
      </c>
      <c r="L1216" s="2">
        <v>686</v>
      </c>
      <c r="M1216" s="2" t="s">
        <v>1426</v>
      </c>
      <c r="N1216" s="2" t="s">
        <v>1433</v>
      </c>
      <c r="O1216" s="8"/>
      <c r="P1216" s="2">
        <v>48</v>
      </c>
      <c r="Q1216" s="12">
        <v>0</v>
      </c>
    </row>
    <row r="1217" spans="1:17" hidden="1">
      <c r="A1217" s="11" t="s">
        <v>3314</v>
      </c>
      <c r="B1217" s="9" t="s">
        <v>1312</v>
      </c>
      <c r="C1217" s="9" t="s">
        <v>12</v>
      </c>
      <c r="D1217" s="3" t="s">
        <v>31</v>
      </c>
      <c r="E1217" s="9" t="s">
        <v>1389</v>
      </c>
      <c r="F1217" s="9" t="s">
        <v>1375</v>
      </c>
      <c r="G1217" s="3">
        <v>48.66</v>
      </c>
      <c r="H1217" s="3">
        <v>14.44</v>
      </c>
      <c r="I1217" s="3">
        <v>0.93330000000000002</v>
      </c>
      <c r="J1217" s="3">
        <v>4.3791000000000002</v>
      </c>
      <c r="K1217" s="3" t="s">
        <v>1376</v>
      </c>
      <c r="L1217" s="3">
        <v>872</v>
      </c>
      <c r="M1217" s="3" t="s">
        <v>1403</v>
      </c>
      <c r="N1217" s="3" t="s">
        <v>1088</v>
      </c>
      <c r="O1217" s="9" t="s">
        <v>1570</v>
      </c>
      <c r="P1217" s="3">
        <v>12</v>
      </c>
      <c r="Q1217" s="13">
        <v>23.73</v>
      </c>
    </row>
    <row r="1218" spans="1:17" hidden="1">
      <c r="A1218" s="10" t="s">
        <v>3315</v>
      </c>
      <c r="B1218" s="8" t="s">
        <v>946</v>
      </c>
      <c r="C1218" s="8" t="s">
        <v>38</v>
      </c>
      <c r="D1218" s="2" t="s">
        <v>31</v>
      </c>
      <c r="E1218" s="8" t="s">
        <v>1400</v>
      </c>
      <c r="F1218" s="8" t="s">
        <v>1375</v>
      </c>
      <c r="G1218" s="2">
        <v>13.76</v>
      </c>
      <c r="H1218" s="2">
        <v>16.73</v>
      </c>
      <c r="I1218" s="2">
        <v>0.1527</v>
      </c>
      <c r="J1218" s="2">
        <v>0.19900000000000001</v>
      </c>
      <c r="K1218" s="2" t="s">
        <v>1385</v>
      </c>
      <c r="L1218" s="2">
        <v>703</v>
      </c>
      <c r="M1218" s="2" t="s">
        <v>1386</v>
      </c>
      <c r="N1218" s="2" t="s">
        <v>436</v>
      </c>
      <c r="O1218" s="8"/>
      <c r="P1218" s="2">
        <v>240</v>
      </c>
      <c r="Q1218" s="12">
        <v>0</v>
      </c>
    </row>
    <row r="1219" spans="1:17" hidden="1">
      <c r="A1219" s="11" t="s">
        <v>3316</v>
      </c>
      <c r="B1219" s="9" t="s">
        <v>435</v>
      </c>
      <c r="C1219" s="9" t="s">
        <v>12</v>
      </c>
      <c r="D1219" s="3" t="s">
        <v>31</v>
      </c>
      <c r="E1219" s="9" t="s">
        <v>1408</v>
      </c>
      <c r="F1219" s="9" t="s">
        <v>1384</v>
      </c>
      <c r="G1219" s="3">
        <v>70.97</v>
      </c>
      <c r="H1219" s="3">
        <v>11.95</v>
      </c>
      <c r="I1219" s="3">
        <v>0.41110000000000002</v>
      </c>
      <c r="J1219" s="3">
        <v>1.8672</v>
      </c>
      <c r="K1219" s="3" t="s">
        <v>1385</v>
      </c>
      <c r="L1219" s="3">
        <v>644</v>
      </c>
      <c r="M1219" s="3" t="s">
        <v>1403</v>
      </c>
      <c r="N1219" s="3" t="s">
        <v>3317</v>
      </c>
      <c r="O1219" s="9" t="s">
        <v>1032</v>
      </c>
      <c r="P1219" s="3">
        <v>48</v>
      </c>
      <c r="Q1219" s="13">
        <v>0</v>
      </c>
    </row>
    <row r="1220" spans="1:17" hidden="1">
      <c r="A1220" s="10" t="s">
        <v>3318</v>
      </c>
      <c r="B1220" s="8" t="s">
        <v>1318</v>
      </c>
      <c r="C1220" s="8" t="s">
        <v>28</v>
      </c>
      <c r="D1220" s="2" t="s">
        <v>10</v>
      </c>
      <c r="E1220" s="8" t="s">
        <v>1374</v>
      </c>
      <c r="F1220" s="8" t="s">
        <v>1375</v>
      </c>
      <c r="G1220" s="2">
        <v>91.64</v>
      </c>
      <c r="H1220" s="2">
        <v>10.67</v>
      </c>
      <c r="I1220" s="2">
        <v>0.58960000000000001</v>
      </c>
      <c r="J1220" s="2">
        <v>1.9774</v>
      </c>
      <c r="K1220" s="2" t="s">
        <v>1395</v>
      </c>
      <c r="L1220" s="2">
        <v>838</v>
      </c>
      <c r="M1220" s="2" t="s">
        <v>1396</v>
      </c>
      <c r="N1220" s="2" t="s">
        <v>3319</v>
      </c>
      <c r="O1220" s="8" t="s">
        <v>1659</v>
      </c>
      <c r="P1220" s="2">
        <v>60</v>
      </c>
      <c r="Q1220" s="12">
        <v>46.58</v>
      </c>
    </row>
    <row r="1221" spans="1:17" hidden="1">
      <c r="A1221" s="11" t="s">
        <v>3320</v>
      </c>
      <c r="B1221" s="9" t="s">
        <v>538</v>
      </c>
      <c r="C1221" s="9" t="s">
        <v>41</v>
      </c>
      <c r="D1221" s="3" t="s">
        <v>23</v>
      </c>
      <c r="E1221" s="9" t="s">
        <v>1389</v>
      </c>
      <c r="F1221" s="9" t="s">
        <v>1384</v>
      </c>
      <c r="G1221" s="3">
        <v>10.45</v>
      </c>
      <c r="H1221" s="3">
        <v>12.17</v>
      </c>
      <c r="I1221" s="3">
        <v>9.1399999999999995E-2</v>
      </c>
      <c r="J1221" s="3">
        <v>0.1163</v>
      </c>
      <c r="K1221" s="3" t="s">
        <v>1395</v>
      </c>
      <c r="L1221" s="3">
        <v>639</v>
      </c>
      <c r="M1221" s="3" t="s">
        <v>1386</v>
      </c>
      <c r="N1221" s="3" t="s">
        <v>2917</v>
      </c>
      <c r="O1221" s="9"/>
      <c r="P1221" s="3">
        <v>240</v>
      </c>
      <c r="Q1221" s="13">
        <v>8.6199999999999992</v>
      </c>
    </row>
    <row r="1222" spans="1:17" hidden="1">
      <c r="A1222" s="10" t="s">
        <v>3321</v>
      </c>
      <c r="B1222" s="8" t="s">
        <v>538</v>
      </c>
      <c r="C1222" s="8" t="s">
        <v>20</v>
      </c>
      <c r="D1222" s="2" t="s">
        <v>23</v>
      </c>
      <c r="E1222" s="8" t="s">
        <v>1389</v>
      </c>
      <c r="F1222" s="8" t="s">
        <v>1384</v>
      </c>
      <c r="G1222" s="2">
        <v>66.819999999999993</v>
      </c>
      <c r="H1222" s="2">
        <v>11.66</v>
      </c>
      <c r="I1222" s="2">
        <v>0.99060000000000004</v>
      </c>
      <c r="J1222" s="2">
        <v>3.1349</v>
      </c>
      <c r="K1222" s="2" t="s">
        <v>1358</v>
      </c>
      <c r="L1222" s="2">
        <v>639</v>
      </c>
      <c r="M1222" s="2" t="s">
        <v>1396</v>
      </c>
      <c r="N1222" s="2" t="s">
        <v>760</v>
      </c>
      <c r="O1222" s="8" t="s">
        <v>3322</v>
      </c>
      <c r="P1222" s="2">
        <v>24</v>
      </c>
      <c r="Q1222" s="12">
        <v>49.74</v>
      </c>
    </row>
    <row r="1223" spans="1:17" hidden="1">
      <c r="A1223" s="11" t="s">
        <v>3323</v>
      </c>
      <c r="B1223" s="9" t="s">
        <v>402</v>
      </c>
      <c r="C1223" s="9" t="s">
        <v>41</v>
      </c>
      <c r="D1223" s="3" t="s">
        <v>10</v>
      </c>
      <c r="E1223" s="9" t="s">
        <v>1389</v>
      </c>
      <c r="F1223" s="9" t="s">
        <v>1384</v>
      </c>
      <c r="G1223" s="3">
        <v>64.53</v>
      </c>
      <c r="H1223" s="3">
        <v>13.19</v>
      </c>
      <c r="I1223" s="3">
        <v>1.2474000000000001</v>
      </c>
      <c r="J1223" s="3">
        <v>3.0735999999999999</v>
      </c>
      <c r="K1223" s="3" t="s">
        <v>1395</v>
      </c>
      <c r="L1223" s="3">
        <v>729</v>
      </c>
      <c r="M1223" s="3" t="s">
        <v>1386</v>
      </c>
      <c r="N1223" s="3" t="s">
        <v>521</v>
      </c>
      <c r="O1223" s="9"/>
      <c r="P1223" s="3">
        <v>24</v>
      </c>
      <c r="Q1223" s="13">
        <v>46.65</v>
      </c>
    </row>
    <row r="1224" spans="1:17" hidden="1">
      <c r="A1224" s="10" t="s">
        <v>3324</v>
      </c>
      <c r="B1224" s="8" t="s">
        <v>658</v>
      </c>
      <c r="C1224" s="8" t="s">
        <v>24</v>
      </c>
      <c r="D1224" s="2" t="s">
        <v>31</v>
      </c>
      <c r="E1224" s="8" t="s">
        <v>1389</v>
      </c>
      <c r="F1224" s="8" t="s">
        <v>1384</v>
      </c>
      <c r="G1224" s="2">
        <v>31.12</v>
      </c>
      <c r="H1224" s="2">
        <v>10.78</v>
      </c>
      <c r="I1224" s="2">
        <v>0.53100000000000003</v>
      </c>
      <c r="J1224" s="2">
        <v>0.34939999999999999</v>
      </c>
      <c r="K1224" s="2" t="s">
        <v>1376</v>
      </c>
      <c r="L1224" s="2">
        <v>609</v>
      </c>
      <c r="M1224" s="2" t="s">
        <v>1396</v>
      </c>
      <c r="N1224" s="2" t="s">
        <v>2723</v>
      </c>
      <c r="O1224" s="8" t="s">
        <v>3325</v>
      </c>
      <c r="P1224" s="2">
        <v>180</v>
      </c>
      <c r="Q1224" s="12">
        <v>18.55</v>
      </c>
    </row>
    <row r="1225" spans="1:17" hidden="1">
      <c r="A1225" s="11" t="s">
        <v>3326</v>
      </c>
      <c r="B1225" s="9" t="s">
        <v>333</v>
      </c>
      <c r="C1225" s="9" t="s">
        <v>7</v>
      </c>
      <c r="D1225" s="3" t="s">
        <v>23</v>
      </c>
      <c r="E1225" s="9" t="s">
        <v>1408</v>
      </c>
      <c r="F1225" s="9" t="s">
        <v>1384</v>
      </c>
      <c r="G1225" s="3">
        <v>44.29</v>
      </c>
      <c r="H1225" s="3">
        <v>14.87</v>
      </c>
      <c r="I1225" s="3">
        <v>0.63670000000000004</v>
      </c>
      <c r="J1225" s="3">
        <v>1.2297</v>
      </c>
      <c r="K1225" s="3" t="s">
        <v>1412</v>
      </c>
      <c r="L1225" s="3">
        <v>833</v>
      </c>
      <c r="M1225" s="3" t="s">
        <v>1381</v>
      </c>
      <c r="N1225" s="3" t="s">
        <v>3327</v>
      </c>
      <c r="O1225" s="9"/>
      <c r="P1225" s="3">
        <v>48</v>
      </c>
      <c r="Q1225" s="13">
        <v>11.11</v>
      </c>
    </row>
    <row r="1226" spans="1:17" hidden="1">
      <c r="A1226" s="10" t="s">
        <v>3328</v>
      </c>
      <c r="B1226" s="8" t="s">
        <v>650</v>
      </c>
      <c r="C1226" s="8" t="s">
        <v>12</v>
      </c>
      <c r="D1226" s="2" t="s">
        <v>31</v>
      </c>
      <c r="E1226" s="8" t="s">
        <v>1374</v>
      </c>
      <c r="F1226" s="8" t="s">
        <v>1384</v>
      </c>
      <c r="G1226" s="2">
        <v>99.73</v>
      </c>
      <c r="H1226" s="2">
        <v>11.95</v>
      </c>
      <c r="I1226" s="2">
        <v>1.7164999999999999</v>
      </c>
      <c r="J1226" s="2">
        <v>4.6923000000000004</v>
      </c>
      <c r="K1226" s="2" t="s">
        <v>1412</v>
      </c>
      <c r="L1226" s="2">
        <v>828</v>
      </c>
      <c r="M1226" s="2" t="s">
        <v>1377</v>
      </c>
      <c r="N1226" s="2" t="s">
        <v>471</v>
      </c>
      <c r="O1226" s="8" t="s">
        <v>2603</v>
      </c>
      <c r="P1226" s="2">
        <v>24</v>
      </c>
      <c r="Q1226" s="12">
        <v>41.32</v>
      </c>
    </row>
    <row r="1227" spans="1:17" hidden="1">
      <c r="A1227" s="11" t="s">
        <v>3329</v>
      </c>
      <c r="B1227" s="9" t="s">
        <v>169</v>
      </c>
      <c r="C1227" s="9" t="s">
        <v>41</v>
      </c>
      <c r="D1227" s="3" t="s">
        <v>44</v>
      </c>
      <c r="E1227" s="9" t="s">
        <v>1400</v>
      </c>
      <c r="F1227" s="9" t="s">
        <v>1375</v>
      </c>
      <c r="G1227" s="3">
        <v>11.42</v>
      </c>
      <c r="H1227" s="3">
        <v>18.420000000000002</v>
      </c>
      <c r="I1227" s="3">
        <v>9.4600000000000004E-2</v>
      </c>
      <c r="J1227" s="3">
        <v>0.2089</v>
      </c>
      <c r="K1227" s="3" t="s">
        <v>1358</v>
      </c>
      <c r="L1227" s="3">
        <v>833</v>
      </c>
      <c r="M1227" s="3" t="s">
        <v>1381</v>
      </c>
      <c r="N1227" s="3" t="s">
        <v>121</v>
      </c>
      <c r="O1227" s="9"/>
      <c r="P1227" s="3">
        <v>120</v>
      </c>
      <c r="Q1227" s="13">
        <v>2.69</v>
      </c>
    </row>
    <row r="1228" spans="1:17" hidden="1">
      <c r="A1228" s="10" t="s">
        <v>3330</v>
      </c>
      <c r="B1228" s="8" t="s">
        <v>1324</v>
      </c>
      <c r="C1228" s="8" t="s">
        <v>24</v>
      </c>
      <c r="D1228" s="2" t="s">
        <v>44</v>
      </c>
      <c r="E1228" s="8" t="s">
        <v>1400</v>
      </c>
      <c r="F1228" s="8" t="s">
        <v>1390</v>
      </c>
      <c r="G1228" s="2">
        <v>32.46</v>
      </c>
      <c r="H1228" s="2">
        <v>9.7899999999999991</v>
      </c>
      <c r="I1228" s="2">
        <v>0.44500000000000001</v>
      </c>
      <c r="J1228" s="2">
        <v>0.42520000000000002</v>
      </c>
      <c r="K1228" s="2" t="s">
        <v>1395</v>
      </c>
      <c r="L1228" s="2">
        <v>628</v>
      </c>
      <c r="M1228" s="2" t="s">
        <v>1381</v>
      </c>
      <c r="N1228" s="2" t="s">
        <v>3050</v>
      </c>
      <c r="O1228" s="8"/>
      <c r="P1228" s="2">
        <v>120</v>
      </c>
      <c r="Q1228" s="12">
        <v>23.88</v>
      </c>
    </row>
    <row r="1229" spans="1:17" hidden="1">
      <c r="A1229" s="11" t="s">
        <v>3331</v>
      </c>
      <c r="B1229" s="9" t="s">
        <v>1282</v>
      </c>
      <c r="C1229" s="9" t="s">
        <v>32</v>
      </c>
      <c r="D1229" s="3" t="s">
        <v>44</v>
      </c>
      <c r="E1229" s="9" t="s">
        <v>1411</v>
      </c>
      <c r="F1229" s="9" t="s">
        <v>1384</v>
      </c>
      <c r="G1229" s="3">
        <v>30.48</v>
      </c>
      <c r="H1229" s="3">
        <v>8.4</v>
      </c>
      <c r="I1229" s="3">
        <v>0.44540000000000002</v>
      </c>
      <c r="J1229" s="3">
        <v>0.37630000000000002</v>
      </c>
      <c r="K1229" s="3" t="s">
        <v>1395</v>
      </c>
      <c r="L1229" s="3">
        <v>788</v>
      </c>
      <c r="M1229" s="3" t="s">
        <v>1381</v>
      </c>
      <c r="N1229" s="3" t="s">
        <v>1567</v>
      </c>
      <c r="O1229" s="9"/>
      <c r="P1229" s="3">
        <v>120</v>
      </c>
      <c r="Q1229" s="13">
        <v>11.44</v>
      </c>
    </row>
    <row r="1230" spans="1:17" hidden="1">
      <c r="A1230" s="10" t="s">
        <v>3332</v>
      </c>
      <c r="B1230" s="8" t="s">
        <v>658</v>
      </c>
      <c r="C1230" s="8" t="s">
        <v>38</v>
      </c>
      <c r="D1230" s="2" t="s">
        <v>31</v>
      </c>
      <c r="E1230" s="8" t="s">
        <v>1411</v>
      </c>
      <c r="F1230" s="8" t="s">
        <v>1390</v>
      </c>
      <c r="G1230" s="2">
        <v>43.49</v>
      </c>
      <c r="H1230" s="2">
        <v>7.79</v>
      </c>
      <c r="I1230" s="2">
        <v>0.72940000000000005</v>
      </c>
      <c r="J1230" s="2">
        <v>0.52280000000000004</v>
      </c>
      <c r="K1230" s="2" t="s">
        <v>1358</v>
      </c>
      <c r="L1230" s="2">
        <v>609</v>
      </c>
      <c r="M1230" s="2" t="s">
        <v>1386</v>
      </c>
      <c r="N1230" s="2" t="s">
        <v>2944</v>
      </c>
      <c r="O1230" s="8"/>
      <c r="P1230" s="2">
        <v>120</v>
      </c>
      <c r="Q1230" s="12">
        <v>25.25</v>
      </c>
    </row>
    <row r="1231" spans="1:17" hidden="1">
      <c r="A1231" s="11" t="s">
        <v>3333</v>
      </c>
      <c r="B1231" s="9" t="s">
        <v>918</v>
      </c>
      <c r="C1231" s="9" t="s">
        <v>38</v>
      </c>
      <c r="D1231" s="3" t="s">
        <v>10</v>
      </c>
      <c r="E1231" s="9" t="s">
        <v>1400</v>
      </c>
      <c r="F1231" s="9" t="s">
        <v>1384</v>
      </c>
      <c r="G1231" s="3">
        <v>36.090000000000003</v>
      </c>
      <c r="H1231" s="3">
        <v>17.91</v>
      </c>
      <c r="I1231" s="3">
        <v>0.22550000000000001</v>
      </c>
      <c r="J1231" s="3">
        <v>0.6482</v>
      </c>
      <c r="K1231" s="3" t="s">
        <v>1358</v>
      </c>
      <c r="L1231" s="3">
        <v>862</v>
      </c>
      <c r="M1231" s="3" t="s">
        <v>1381</v>
      </c>
      <c r="N1231" s="3" t="s">
        <v>3334</v>
      </c>
      <c r="O1231" s="9"/>
      <c r="P1231" s="3">
        <v>120</v>
      </c>
      <c r="Q1231" s="13">
        <v>24.92</v>
      </c>
    </row>
    <row r="1232" spans="1:17" hidden="1">
      <c r="A1232" s="10" t="s">
        <v>3335</v>
      </c>
      <c r="B1232" s="8" t="s">
        <v>772</v>
      </c>
      <c r="C1232" s="8" t="s">
        <v>20</v>
      </c>
      <c r="D1232" s="2" t="s">
        <v>44</v>
      </c>
      <c r="E1232" s="8" t="s">
        <v>1389</v>
      </c>
      <c r="F1232" s="8" t="s">
        <v>1375</v>
      </c>
      <c r="G1232" s="2">
        <v>6.83</v>
      </c>
      <c r="H1232" s="2">
        <v>16.03</v>
      </c>
      <c r="I1232" s="2">
        <v>0.1134</v>
      </c>
      <c r="J1232" s="2">
        <v>0.33450000000000002</v>
      </c>
      <c r="K1232" s="2" t="s">
        <v>1412</v>
      </c>
      <c r="L1232" s="2">
        <v>663</v>
      </c>
      <c r="M1232" s="2" t="s">
        <v>1403</v>
      </c>
      <c r="N1232" s="2" t="s">
        <v>1526</v>
      </c>
      <c r="O1232" s="8" t="s">
        <v>3336</v>
      </c>
      <c r="P1232" s="2">
        <v>24</v>
      </c>
      <c r="Q1232" s="12">
        <v>3.48</v>
      </c>
    </row>
    <row r="1233" spans="1:17" hidden="1">
      <c r="A1233" s="11" t="s">
        <v>3337</v>
      </c>
      <c r="B1233" s="9" t="s">
        <v>849</v>
      </c>
      <c r="C1233" s="9" t="s">
        <v>16</v>
      </c>
      <c r="D1233" s="3" t="s">
        <v>44</v>
      </c>
      <c r="E1233" s="9" t="s">
        <v>1374</v>
      </c>
      <c r="F1233" s="9" t="s">
        <v>1375</v>
      </c>
      <c r="G1233" s="3">
        <v>57.81</v>
      </c>
      <c r="H1233" s="3">
        <v>18.27</v>
      </c>
      <c r="I1233" s="3">
        <v>1.1379999999999999</v>
      </c>
      <c r="J1233" s="3">
        <v>1.0517000000000001</v>
      </c>
      <c r="K1233" s="3" t="s">
        <v>1395</v>
      </c>
      <c r="L1233" s="3">
        <v>578</v>
      </c>
      <c r="M1233" s="3" t="s">
        <v>1403</v>
      </c>
      <c r="N1233" s="3" t="s">
        <v>2521</v>
      </c>
      <c r="O1233" s="9" t="s">
        <v>3284</v>
      </c>
      <c r="P1233" s="3">
        <v>120</v>
      </c>
      <c r="Q1233" s="13">
        <v>43.78</v>
      </c>
    </row>
    <row r="1234" spans="1:17" hidden="1">
      <c r="A1234" s="10" t="s">
        <v>3338</v>
      </c>
      <c r="B1234" s="8" t="s">
        <v>480</v>
      </c>
      <c r="C1234" s="8" t="s">
        <v>16</v>
      </c>
      <c r="D1234" s="2" t="s">
        <v>23</v>
      </c>
      <c r="E1234" s="8" t="s">
        <v>1374</v>
      </c>
      <c r="F1234" s="8" t="s">
        <v>1384</v>
      </c>
      <c r="G1234" s="2">
        <v>39.47</v>
      </c>
      <c r="H1234" s="2">
        <v>11.29</v>
      </c>
      <c r="I1234" s="2">
        <v>0.43740000000000001</v>
      </c>
      <c r="J1234" s="2">
        <v>1.0257000000000001</v>
      </c>
      <c r="K1234" s="2" t="s">
        <v>1358</v>
      </c>
      <c r="L1234" s="2">
        <v>878</v>
      </c>
      <c r="M1234" s="2" t="s">
        <v>1396</v>
      </c>
      <c r="N1234" s="2" t="s">
        <v>3235</v>
      </c>
      <c r="O1234" s="8" t="s">
        <v>2352</v>
      </c>
      <c r="P1234" s="2">
        <v>48</v>
      </c>
      <c r="Q1234" s="12">
        <v>29.04</v>
      </c>
    </row>
    <row r="1235" spans="1:17" hidden="1">
      <c r="A1235" s="11" t="s">
        <v>3339</v>
      </c>
      <c r="B1235" s="9" t="s">
        <v>944</v>
      </c>
      <c r="C1235" s="9" t="s">
        <v>24</v>
      </c>
      <c r="D1235" s="3" t="s">
        <v>10</v>
      </c>
      <c r="E1235" s="9" t="s">
        <v>1389</v>
      </c>
      <c r="F1235" s="9" t="s">
        <v>1375</v>
      </c>
      <c r="G1235" s="3">
        <v>82.25</v>
      </c>
      <c r="H1235" s="3">
        <v>16.809999999999999</v>
      </c>
      <c r="I1235" s="3">
        <v>0.50990000000000002</v>
      </c>
      <c r="J1235" s="3">
        <v>4.0590999999999999</v>
      </c>
      <c r="K1235" s="3" t="s">
        <v>1395</v>
      </c>
      <c r="L1235" s="3">
        <v>746</v>
      </c>
      <c r="M1235" s="3" t="s">
        <v>1381</v>
      </c>
      <c r="N1235" s="3" t="s">
        <v>1401</v>
      </c>
      <c r="O1235" s="9"/>
      <c r="P1235" s="3">
        <v>24</v>
      </c>
      <c r="Q1235" s="13">
        <v>57.34</v>
      </c>
    </row>
    <row r="1236" spans="1:17" hidden="1">
      <c r="A1236" s="10" t="s">
        <v>3340</v>
      </c>
      <c r="B1236" s="8" t="s">
        <v>723</v>
      </c>
      <c r="C1236" s="8" t="s">
        <v>12</v>
      </c>
      <c r="D1236" s="2" t="s">
        <v>23</v>
      </c>
      <c r="E1236" s="8" t="s">
        <v>1400</v>
      </c>
      <c r="F1236" s="8" t="s">
        <v>1375</v>
      </c>
      <c r="G1236" s="2">
        <v>98.97</v>
      </c>
      <c r="H1236" s="2">
        <v>15</v>
      </c>
      <c r="I1236" s="2">
        <v>1.3124</v>
      </c>
      <c r="J1236" s="2">
        <v>2.7544</v>
      </c>
      <c r="K1236" s="2" t="s">
        <v>1412</v>
      </c>
      <c r="L1236" s="2">
        <v>672</v>
      </c>
      <c r="M1236" s="2" t="s">
        <v>1386</v>
      </c>
      <c r="N1236" s="2" t="s">
        <v>1683</v>
      </c>
      <c r="O1236" s="8"/>
      <c r="P1236" s="2">
        <v>48</v>
      </c>
      <c r="Q1236" s="12">
        <v>12.66</v>
      </c>
    </row>
    <row r="1237" spans="1:17">
      <c r="A1237" s="11" t="s">
        <v>3341</v>
      </c>
      <c r="B1237" s="9" t="s">
        <v>579</v>
      </c>
      <c r="C1237" s="9" t="s">
        <v>41</v>
      </c>
      <c r="D1237" s="3" t="s">
        <v>10</v>
      </c>
      <c r="E1237" s="9" t="s">
        <v>1380</v>
      </c>
      <c r="F1237" s="9" t="s">
        <v>1375</v>
      </c>
      <c r="G1237" s="3">
        <v>77.83</v>
      </c>
      <c r="H1237" s="3">
        <v>14.12</v>
      </c>
      <c r="I1237" s="3">
        <v>1.2430000000000001</v>
      </c>
      <c r="J1237" s="3">
        <v>6.9924999999999997</v>
      </c>
      <c r="K1237" s="3" t="s">
        <v>1385</v>
      </c>
      <c r="L1237" s="3">
        <v>639</v>
      </c>
      <c r="M1237" s="3" t="s">
        <v>1386</v>
      </c>
      <c r="N1237" s="3" t="s">
        <v>3122</v>
      </c>
      <c r="O1237" s="9"/>
      <c r="P1237" s="3">
        <v>12</v>
      </c>
      <c r="Q1237" s="13">
        <v>0</v>
      </c>
    </row>
    <row r="1238" spans="1:17" hidden="1">
      <c r="A1238" s="10" t="s">
        <v>3342</v>
      </c>
      <c r="B1238" s="8" t="s">
        <v>391</v>
      </c>
      <c r="C1238" s="8" t="s">
        <v>35</v>
      </c>
      <c r="D1238" s="2" t="s">
        <v>44</v>
      </c>
      <c r="E1238" s="8" t="s">
        <v>1400</v>
      </c>
      <c r="F1238" s="8" t="s">
        <v>1390</v>
      </c>
      <c r="G1238" s="2">
        <v>80.209999999999994</v>
      </c>
      <c r="H1238" s="2">
        <v>10.51</v>
      </c>
      <c r="I1238" s="2">
        <v>1.357</v>
      </c>
      <c r="J1238" s="2">
        <v>1.7243999999999999</v>
      </c>
      <c r="K1238" s="2" t="s">
        <v>1385</v>
      </c>
      <c r="L1238" s="2">
        <v>589</v>
      </c>
      <c r="M1238" s="2" t="s">
        <v>1403</v>
      </c>
      <c r="N1238" s="2" t="s">
        <v>3343</v>
      </c>
      <c r="O1238" s="8" t="s">
        <v>1193</v>
      </c>
      <c r="P1238" s="2">
        <v>60</v>
      </c>
      <c r="Q1238" s="12">
        <v>0</v>
      </c>
    </row>
    <row r="1239" spans="1:17" hidden="1">
      <c r="A1239" s="11" t="s">
        <v>3344</v>
      </c>
      <c r="B1239" s="9" t="s">
        <v>1222</v>
      </c>
      <c r="C1239" s="9" t="s">
        <v>32</v>
      </c>
      <c r="D1239" s="3" t="s">
        <v>44</v>
      </c>
      <c r="E1239" s="9" t="s">
        <v>1411</v>
      </c>
      <c r="F1239" s="9" t="s">
        <v>1384</v>
      </c>
      <c r="G1239" s="3">
        <v>4.7300000000000004</v>
      </c>
      <c r="H1239" s="3">
        <v>17.5</v>
      </c>
      <c r="I1239" s="3">
        <v>3.0099999999999998E-2</v>
      </c>
      <c r="J1239" s="3">
        <v>8.3699999999999997E-2</v>
      </c>
      <c r="K1239" s="3" t="s">
        <v>1385</v>
      </c>
      <c r="L1239" s="3">
        <v>874</v>
      </c>
      <c r="M1239" s="3" t="s">
        <v>1426</v>
      </c>
      <c r="N1239" s="3" t="s">
        <v>2611</v>
      </c>
      <c r="O1239" s="9"/>
      <c r="P1239" s="3">
        <v>120</v>
      </c>
      <c r="Q1239" s="13">
        <v>0</v>
      </c>
    </row>
    <row r="1240" spans="1:17" hidden="1">
      <c r="A1240" s="10" t="s">
        <v>3345</v>
      </c>
      <c r="B1240" s="8" t="s">
        <v>527</v>
      </c>
      <c r="C1240" s="8" t="s">
        <v>16</v>
      </c>
      <c r="D1240" s="2" t="s">
        <v>10</v>
      </c>
      <c r="E1240" s="8" t="s">
        <v>1389</v>
      </c>
      <c r="F1240" s="8" t="s">
        <v>1390</v>
      </c>
      <c r="G1240" s="2">
        <v>56.62</v>
      </c>
      <c r="H1240" s="2">
        <v>16.89</v>
      </c>
      <c r="I1240" s="2">
        <v>1.0693999999999999</v>
      </c>
      <c r="J1240" s="2">
        <v>0.98009999999999997</v>
      </c>
      <c r="K1240" s="2" t="s">
        <v>1358</v>
      </c>
      <c r="L1240" s="2">
        <v>752</v>
      </c>
      <c r="M1240" s="2" t="s">
        <v>1396</v>
      </c>
      <c r="N1240" s="2" t="s">
        <v>3346</v>
      </c>
      <c r="O1240" s="8" t="s">
        <v>1747</v>
      </c>
      <c r="P1240" s="2">
        <v>120</v>
      </c>
      <c r="Q1240" s="12">
        <v>35.54</v>
      </c>
    </row>
    <row r="1241" spans="1:17" hidden="1">
      <c r="A1241" s="11" t="s">
        <v>3347</v>
      </c>
      <c r="B1241" s="9" t="s">
        <v>257</v>
      </c>
      <c r="C1241" s="9" t="s">
        <v>20</v>
      </c>
      <c r="D1241" s="3" t="s">
        <v>31</v>
      </c>
      <c r="E1241" s="9" t="s">
        <v>1411</v>
      </c>
      <c r="F1241" s="9" t="s">
        <v>1390</v>
      </c>
      <c r="G1241" s="3">
        <v>93.52</v>
      </c>
      <c r="H1241" s="3">
        <v>10.37</v>
      </c>
      <c r="I1241" s="3">
        <v>0.68630000000000002</v>
      </c>
      <c r="J1241" s="3">
        <v>8.2379999999999995</v>
      </c>
      <c r="K1241" s="3" t="s">
        <v>1395</v>
      </c>
      <c r="L1241" s="3">
        <v>806</v>
      </c>
      <c r="M1241" s="3" t="s">
        <v>1426</v>
      </c>
      <c r="N1241" s="3" t="s">
        <v>2345</v>
      </c>
      <c r="O1241" s="9"/>
      <c r="P1241" s="3">
        <v>12</v>
      </c>
      <c r="Q1241" s="13">
        <v>15.29</v>
      </c>
    </row>
    <row r="1242" spans="1:17" hidden="1">
      <c r="A1242" s="10" t="s">
        <v>3348</v>
      </c>
      <c r="B1242" s="8" t="s">
        <v>992</v>
      </c>
      <c r="C1242" s="8" t="s">
        <v>12</v>
      </c>
      <c r="D1242" s="2" t="s">
        <v>44</v>
      </c>
      <c r="E1242" s="8" t="s">
        <v>1411</v>
      </c>
      <c r="F1242" s="8" t="s">
        <v>1384</v>
      </c>
      <c r="G1242" s="2">
        <v>21.34</v>
      </c>
      <c r="H1242" s="2">
        <v>8.15</v>
      </c>
      <c r="I1242" s="2">
        <v>0.2104</v>
      </c>
      <c r="J1242" s="2">
        <v>0.20580000000000001</v>
      </c>
      <c r="K1242" s="2" t="s">
        <v>1385</v>
      </c>
      <c r="L1242" s="2">
        <v>719</v>
      </c>
      <c r="M1242" s="2" t="s">
        <v>1381</v>
      </c>
      <c r="N1242" s="2" t="s">
        <v>2298</v>
      </c>
      <c r="O1242" s="8"/>
      <c r="P1242" s="2">
        <v>180</v>
      </c>
      <c r="Q1242" s="12">
        <v>0</v>
      </c>
    </row>
    <row r="1243" spans="1:17" hidden="1">
      <c r="A1243" s="11" t="s">
        <v>3349</v>
      </c>
      <c r="B1243" s="9" t="s">
        <v>1236</v>
      </c>
      <c r="C1243" s="9" t="s">
        <v>16</v>
      </c>
      <c r="D1243" s="3" t="s">
        <v>10</v>
      </c>
      <c r="E1243" s="9" t="s">
        <v>1411</v>
      </c>
      <c r="F1243" s="9" t="s">
        <v>1390</v>
      </c>
      <c r="G1243" s="3">
        <v>31.63</v>
      </c>
      <c r="H1243" s="3">
        <v>7.68</v>
      </c>
      <c r="I1243" s="3">
        <v>0.22239999999999999</v>
      </c>
      <c r="J1243" s="3">
        <v>0.29649999999999999</v>
      </c>
      <c r="K1243" s="3" t="s">
        <v>1385</v>
      </c>
      <c r="L1243" s="3">
        <v>846</v>
      </c>
      <c r="M1243" s="3" t="s">
        <v>1386</v>
      </c>
      <c r="N1243" s="3" t="s">
        <v>3350</v>
      </c>
      <c r="O1243" s="9"/>
      <c r="P1243" s="3">
        <v>180</v>
      </c>
      <c r="Q1243" s="13">
        <v>0</v>
      </c>
    </row>
    <row r="1244" spans="1:17" hidden="1">
      <c r="A1244" s="10" t="s">
        <v>3351</v>
      </c>
      <c r="B1244" s="8" t="s">
        <v>498</v>
      </c>
      <c r="C1244" s="8" t="s">
        <v>12</v>
      </c>
      <c r="D1244" s="2" t="s">
        <v>10</v>
      </c>
      <c r="E1244" s="8" t="s">
        <v>1389</v>
      </c>
      <c r="F1244" s="8" t="s">
        <v>1390</v>
      </c>
      <c r="G1244" s="2">
        <v>46.48</v>
      </c>
      <c r="H1244" s="2">
        <v>10.99</v>
      </c>
      <c r="I1244" s="2">
        <v>0.8659</v>
      </c>
      <c r="J1244" s="2">
        <v>2.1661000000000001</v>
      </c>
      <c r="K1244" s="2" t="s">
        <v>1358</v>
      </c>
      <c r="L1244" s="2">
        <v>855</v>
      </c>
      <c r="M1244" s="2" t="s">
        <v>1386</v>
      </c>
      <c r="N1244" s="2" t="s">
        <v>1584</v>
      </c>
      <c r="O1244" s="8"/>
      <c r="P1244" s="2">
        <v>24</v>
      </c>
      <c r="Q1244" s="12">
        <v>23.47</v>
      </c>
    </row>
    <row r="1245" spans="1:17" hidden="1">
      <c r="A1245" s="11" t="s">
        <v>3352</v>
      </c>
      <c r="B1245" s="9" t="s">
        <v>503</v>
      </c>
      <c r="C1245" s="9" t="s">
        <v>32</v>
      </c>
      <c r="D1245" s="3" t="s">
        <v>1360</v>
      </c>
      <c r="E1245" s="9" t="s">
        <v>1411</v>
      </c>
      <c r="F1245" s="9" t="s">
        <v>1384</v>
      </c>
      <c r="G1245" s="3">
        <v>24.65</v>
      </c>
      <c r="H1245" s="3">
        <v>8.3800000000000008</v>
      </c>
      <c r="I1245" s="3">
        <v>0.4627</v>
      </c>
      <c r="J1245" s="3">
        <v>0.24099999999999999</v>
      </c>
      <c r="K1245" s="3" t="s">
        <v>1412</v>
      </c>
      <c r="L1245" s="3">
        <v>898</v>
      </c>
      <c r="M1245" s="3" t="s">
        <v>1403</v>
      </c>
      <c r="N1245" s="3" t="s">
        <v>1683</v>
      </c>
      <c r="O1245" s="9" t="s">
        <v>2202</v>
      </c>
      <c r="P1245" s="3">
        <v>180</v>
      </c>
      <c r="Q1245" s="13">
        <v>23.12</v>
      </c>
    </row>
    <row r="1246" spans="1:17" hidden="1">
      <c r="A1246" s="10" t="s">
        <v>3353</v>
      </c>
      <c r="B1246" s="8" t="s">
        <v>492</v>
      </c>
      <c r="C1246" s="8" t="s">
        <v>16</v>
      </c>
      <c r="D1246" s="2" t="s">
        <v>1360</v>
      </c>
      <c r="E1246" s="8" t="s">
        <v>1374</v>
      </c>
      <c r="F1246" s="8" t="s">
        <v>1384</v>
      </c>
      <c r="G1246" s="2">
        <v>12.78</v>
      </c>
      <c r="H1246" s="2">
        <v>8.0299999999999994</v>
      </c>
      <c r="I1246" s="2">
        <v>0.2</v>
      </c>
      <c r="J1246" s="2">
        <v>0.57820000000000005</v>
      </c>
      <c r="K1246" s="2" t="s">
        <v>1412</v>
      </c>
      <c r="L1246" s="2">
        <v>622</v>
      </c>
      <c r="M1246" s="2" t="s">
        <v>1386</v>
      </c>
      <c r="N1246" s="2" t="s">
        <v>2399</v>
      </c>
      <c r="O1246" s="8"/>
      <c r="P1246" s="2">
        <v>24</v>
      </c>
      <c r="Q1246" s="12">
        <v>1.84</v>
      </c>
    </row>
    <row r="1247" spans="1:17">
      <c r="A1247" s="11" t="s">
        <v>3354</v>
      </c>
      <c r="B1247" s="9" t="s">
        <v>981</v>
      </c>
      <c r="C1247" s="9" t="s">
        <v>16</v>
      </c>
      <c r="D1247" s="3" t="s">
        <v>44</v>
      </c>
      <c r="E1247" s="9" t="s">
        <v>1380</v>
      </c>
      <c r="F1247" s="9" t="s">
        <v>1375</v>
      </c>
      <c r="G1247" s="3">
        <v>55.24</v>
      </c>
      <c r="H1247" s="3">
        <v>11.21</v>
      </c>
      <c r="I1247" s="3">
        <v>1.1033999999999999</v>
      </c>
      <c r="J1247" s="3">
        <v>1.8140000000000001</v>
      </c>
      <c r="K1247" s="3" t="s">
        <v>1376</v>
      </c>
      <c r="L1247" s="3">
        <v>709</v>
      </c>
      <c r="M1247" s="3" t="s">
        <v>1396</v>
      </c>
      <c r="N1247" s="3" t="s">
        <v>2503</v>
      </c>
      <c r="O1247" s="9" t="s">
        <v>872</v>
      </c>
      <c r="P1247" s="3">
        <v>36</v>
      </c>
      <c r="Q1247" s="13">
        <v>35.25</v>
      </c>
    </row>
    <row r="1248" spans="1:17" hidden="1">
      <c r="A1248" s="10" t="s">
        <v>3355</v>
      </c>
      <c r="B1248" s="8" t="s">
        <v>175</v>
      </c>
      <c r="C1248" s="8" t="s">
        <v>35</v>
      </c>
      <c r="D1248" s="2" t="s">
        <v>23</v>
      </c>
      <c r="E1248" s="8" t="s">
        <v>1411</v>
      </c>
      <c r="F1248" s="8" t="s">
        <v>1390</v>
      </c>
      <c r="G1248" s="2">
        <v>70.77</v>
      </c>
      <c r="H1248" s="2">
        <v>13.28</v>
      </c>
      <c r="I1248" s="2">
        <v>1.3197000000000001</v>
      </c>
      <c r="J1248" s="2">
        <v>1.0684</v>
      </c>
      <c r="K1248" s="2" t="s">
        <v>1376</v>
      </c>
      <c r="L1248" s="2">
        <v>636</v>
      </c>
      <c r="M1248" s="2" t="s">
        <v>1403</v>
      </c>
      <c r="N1248" s="2" t="s">
        <v>1655</v>
      </c>
      <c r="O1248" s="8" t="s">
        <v>1866</v>
      </c>
      <c r="P1248" s="2">
        <v>120</v>
      </c>
      <c r="Q1248" s="12">
        <v>41.38</v>
      </c>
    </row>
    <row r="1249" spans="1:17">
      <c r="A1249" s="11" t="s">
        <v>3356</v>
      </c>
      <c r="B1249" s="9" t="s">
        <v>163</v>
      </c>
      <c r="C1249" s="9" t="s">
        <v>7</v>
      </c>
      <c r="D1249" s="3" t="s">
        <v>31</v>
      </c>
      <c r="E1249" s="9" t="s">
        <v>1380</v>
      </c>
      <c r="F1249" s="9" t="s">
        <v>1390</v>
      </c>
      <c r="G1249" s="3">
        <v>99.05</v>
      </c>
      <c r="H1249" s="3">
        <v>11.25</v>
      </c>
      <c r="I1249" s="3">
        <v>1.1658999999999999</v>
      </c>
      <c r="J1249" s="3">
        <v>1.3785000000000001</v>
      </c>
      <c r="K1249" s="3" t="s">
        <v>1395</v>
      </c>
      <c r="L1249" s="3">
        <v>811</v>
      </c>
      <c r="M1249" s="3" t="s">
        <v>1426</v>
      </c>
      <c r="N1249" s="3" t="s">
        <v>2813</v>
      </c>
      <c r="O1249" s="9"/>
      <c r="P1249" s="3">
        <v>120</v>
      </c>
      <c r="Q1249" s="13">
        <v>75.430000000000007</v>
      </c>
    </row>
    <row r="1250" spans="1:17" hidden="1">
      <c r="A1250" s="10" t="s">
        <v>3357</v>
      </c>
      <c r="B1250" s="8" t="s">
        <v>347</v>
      </c>
      <c r="C1250" s="8" t="s">
        <v>35</v>
      </c>
      <c r="D1250" s="2" t="s">
        <v>10</v>
      </c>
      <c r="E1250" s="8" t="s">
        <v>1400</v>
      </c>
      <c r="F1250" s="8" t="s">
        <v>1384</v>
      </c>
      <c r="G1250" s="2">
        <v>39.58</v>
      </c>
      <c r="H1250" s="2">
        <v>14.69</v>
      </c>
      <c r="I1250" s="2">
        <v>0.43840000000000001</v>
      </c>
      <c r="J1250" s="2">
        <v>3.5666000000000002</v>
      </c>
      <c r="K1250" s="2" t="s">
        <v>1412</v>
      </c>
      <c r="L1250" s="2">
        <v>859</v>
      </c>
      <c r="M1250" s="2" t="s">
        <v>1377</v>
      </c>
      <c r="N1250" s="2" t="s">
        <v>1643</v>
      </c>
      <c r="O1250" s="8" t="s">
        <v>3358</v>
      </c>
      <c r="P1250" s="2">
        <v>12</v>
      </c>
      <c r="Q1250" s="12">
        <v>4.72</v>
      </c>
    </row>
    <row r="1251" spans="1:17" hidden="1">
      <c r="A1251" s="11" t="s">
        <v>3359</v>
      </c>
      <c r="B1251" s="9" t="s">
        <v>973</v>
      </c>
      <c r="C1251" s="9" t="s">
        <v>24</v>
      </c>
      <c r="D1251" s="3" t="s">
        <v>10</v>
      </c>
      <c r="E1251" s="9" t="s">
        <v>1389</v>
      </c>
      <c r="F1251" s="9" t="s">
        <v>1384</v>
      </c>
      <c r="G1251" s="3">
        <v>98.7</v>
      </c>
      <c r="H1251" s="3">
        <v>14.63</v>
      </c>
      <c r="I1251" s="3">
        <v>1.9162999999999999</v>
      </c>
      <c r="J1251" s="3">
        <v>3.4036</v>
      </c>
      <c r="K1251" s="3"/>
      <c r="L1251" s="3">
        <v>745</v>
      </c>
      <c r="M1251" s="3" t="s">
        <v>1396</v>
      </c>
      <c r="N1251" s="3" t="s">
        <v>3080</v>
      </c>
      <c r="O1251" s="9" t="s">
        <v>3360</v>
      </c>
      <c r="P1251" s="3">
        <v>36</v>
      </c>
      <c r="Q1251" s="13">
        <v>75.14</v>
      </c>
    </row>
    <row r="1252" spans="1:17" hidden="1">
      <c r="A1252" s="10" t="s">
        <v>3361</v>
      </c>
      <c r="B1252" s="8" t="s">
        <v>1344</v>
      </c>
      <c r="C1252" s="8" t="s">
        <v>32</v>
      </c>
      <c r="D1252" s="2" t="s">
        <v>44</v>
      </c>
      <c r="E1252" s="8" t="s">
        <v>1411</v>
      </c>
      <c r="F1252" s="8" t="s">
        <v>1390</v>
      </c>
      <c r="G1252" s="2">
        <v>6.84</v>
      </c>
      <c r="H1252" s="2">
        <v>18.190000000000001</v>
      </c>
      <c r="I1252" s="2">
        <v>0.11210000000000001</v>
      </c>
      <c r="J1252" s="2">
        <v>0.1111</v>
      </c>
      <c r="K1252" s="2" t="s">
        <v>1395</v>
      </c>
      <c r="L1252" s="2">
        <v>602</v>
      </c>
      <c r="M1252" s="2" t="s">
        <v>1403</v>
      </c>
      <c r="N1252" s="2" t="s">
        <v>581</v>
      </c>
      <c r="O1252" s="8" t="s">
        <v>1895</v>
      </c>
      <c r="P1252" s="2">
        <v>180</v>
      </c>
      <c r="Q1252" s="12">
        <v>3.43</v>
      </c>
    </row>
    <row r="1253" spans="1:17" hidden="1">
      <c r="A1253" s="11" t="s">
        <v>3362</v>
      </c>
      <c r="B1253" s="9" t="s">
        <v>240</v>
      </c>
      <c r="C1253" s="9" t="s">
        <v>12</v>
      </c>
      <c r="D1253" s="3" t="s">
        <v>31</v>
      </c>
      <c r="E1253" s="9" t="s">
        <v>1374</v>
      </c>
      <c r="F1253" s="9" t="s">
        <v>1384</v>
      </c>
      <c r="G1253" s="3">
        <v>14.86</v>
      </c>
      <c r="H1253" s="3">
        <v>9.1300000000000008</v>
      </c>
      <c r="I1253" s="3">
        <v>0.1133</v>
      </c>
      <c r="J1253" s="3">
        <v>0.47339999999999999</v>
      </c>
      <c r="K1253" s="3" t="s">
        <v>1412</v>
      </c>
      <c r="L1253" s="3">
        <v>644</v>
      </c>
      <c r="M1253" s="3" t="s">
        <v>1396</v>
      </c>
      <c r="N1253" s="3" t="s">
        <v>1624</v>
      </c>
      <c r="O1253" s="9" t="s">
        <v>1645</v>
      </c>
      <c r="P1253" s="3">
        <v>36</v>
      </c>
      <c r="Q1253" s="13">
        <v>5.61</v>
      </c>
    </row>
    <row r="1254" spans="1:17" hidden="1">
      <c r="A1254" s="10" t="s">
        <v>3363</v>
      </c>
      <c r="B1254" s="8" t="s">
        <v>915</v>
      </c>
      <c r="C1254" s="8" t="s">
        <v>41</v>
      </c>
      <c r="D1254" s="2" t="s">
        <v>23</v>
      </c>
      <c r="E1254" s="8" t="s">
        <v>1408</v>
      </c>
      <c r="F1254" s="8" t="s">
        <v>1384</v>
      </c>
      <c r="G1254" s="2">
        <v>1.1299999999999999</v>
      </c>
      <c r="H1254" s="2">
        <v>15.49</v>
      </c>
      <c r="I1254" s="2">
        <v>1.4999999999999999E-2</v>
      </c>
      <c r="J1254" s="2">
        <v>1.6199999999999999E-2</v>
      </c>
      <c r="K1254" s="2" t="s">
        <v>1358</v>
      </c>
      <c r="L1254" s="2">
        <v>765</v>
      </c>
      <c r="M1254" s="2" t="s">
        <v>1396</v>
      </c>
      <c r="N1254" s="2" t="s">
        <v>1453</v>
      </c>
      <c r="O1254" s="8" t="s">
        <v>535</v>
      </c>
      <c r="P1254" s="2">
        <v>180</v>
      </c>
      <c r="Q1254" s="12">
        <v>0.97</v>
      </c>
    </row>
    <row r="1255" spans="1:17" hidden="1">
      <c r="A1255" s="11" t="s">
        <v>3364</v>
      </c>
      <c r="B1255" s="9" t="s">
        <v>437</v>
      </c>
      <c r="C1255" s="9" t="s">
        <v>28</v>
      </c>
      <c r="D1255" s="3" t="s">
        <v>10</v>
      </c>
      <c r="E1255" s="9" t="s">
        <v>1408</v>
      </c>
      <c r="F1255" s="9" t="s">
        <v>1384</v>
      </c>
      <c r="G1255" s="3">
        <v>32.549999999999997</v>
      </c>
      <c r="H1255" s="3">
        <v>12.37</v>
      </c>
      <c r="I1255" s="3">
        <v>0.23380000000000001</v>
      </c>
      <c r="J1255" s="3">
        <v>0.36680000000000001</v>
      </c>
      <c r="K1255" s="3" t="s">
        <v>1358</v>
      </c>
      <c r="L1255" s="3">
        <v>560</v>
      </c>
      <c r="M1255" s="3" t="s">
        <v>1386</v>
      </c>
      <c r="N1255" s="3" t="s">
        <v>1909</v>
      </c>
      <c r="O1255" s="9"/>
      <c r="P1255" s="3">
        <v>240</v>
      </c>
      <c r="Q1255" s="13">
        <v>25.16</v>
      </c>
    </row>
    <row r="1256" spans="1:17" hidden="1">
      <c r="A1256" s="10" t="s">
        <v>3365</v>
      </c>
      <c r="B1256" s="8" t="s">
        <v>1025</v>
      </c>
      <c r="C1256" s="8" t="s">
        <v>28</v>
      </c>
      <c r="D1256" s="2" t="s">
        <v>44</v>
      </c>
      <c r="E1256" s="8" t="s">
        <v>1411</v>
      </c>
      <c r="F1256" s="8" t="s">
        <v>1384</v>
      </c>
      <c r="G1256" s="2">
        <v>60.28</v>
      </c>
      <c r="H1256" s="2">
        <v>10.14</v>
      </c>
      <c r="I1256" s="2">
        <v>0.4168</v>
      </c>
      <c r="J1256" s="2">
        <v>0.58730000000000004</v>
      </c>
      <c r="K1256" s="2" t="s">
        <v>1385</v>
      </c>
      <c r="L1256" s="2">
        <v>640</v>
      </c>
      <c r="M1256" s="2" t="s">
        <v>1396</v>
      </c>
      <c r="N1256" s="2" t="s">
        <v>3366</v>
      </c>
      <c r="O1256" s="8" t="s">
        <v>1662</v>
      </c>
      <c r="P1256" s="2">
        <v>240</v>
      </c>
      <c r="Q1256" s="12">
        <v>0</v>
      </c>
    </row>
    <row r="1257" spans="1:17" hidden="1">
      <c r="A1257" s="11" t="s">
        <v>3367</v>
      </c>
      <c r="B1257" s="9" t="s">
        <v>1279</v>
      </c>
      <c r="C1257" s="9" t="s">
        <v>28</v>
      </c>
      <c r="D1257" s="3" t="s">
        <v>1360</v>
      </c>
      <c r="E1257" s="9" t="s">
        <v>1408</v>
      </c>
      <c r="F1257" s="9" t="s">
        <v>1384</v>
      </c>
      <c r="G1257" s="3">
        <v>61.71</v>
      </c>
      <c r="H1257" s="3">
        <v>8.89</v>
      </c>
      <c r="I1257" s="3">
        <v>1.014</v>
      </c>
      <c r="J1257" s="3">
        <v>2.8161</v>
      </c>
      <c r="K1257" s="3" t="s">
        <v>1412</v>
      </c>
      <c r="L1257" s="3">
        <v>709</v>
      </c>
      <c r="M1257" s="3" t="s">
        <v>1426</v>
      </c>
      <c r="N1257" s="3" t="s">
        <v>3368</v>
      </c>
      <c r="O1257" s="9"/>
      <c r="P1257" s="3">
        <v>24</v>
      </c>
      <c r="Q1257" s="13">
        <v>35.32</v>
      </c>
    </row>
    <row r="1258" spans="1:17">
      <c r="A1258" s="10" t="s">
        <v>3369</v>
      </c>
      <c r="B1258" s="8" t="s">
        <v>1244</v>
      </c>
      <c r="C1258" s="8" t="s">
        <v>16</v>
      </c>
      <c r="D1258" s="2" t="s">
        <v>23</v>
      </c>
      <c r="E1258" s="8" t="s">
        <v>1380</v>
      </c>
      <c r="F1258" s="8" t="s">
        <v>1384</v>
      </c>
      <c r="G1258" s="2">
        <v>9.42</v>
      </c>
      <c r="H1258" s="2">
        <v>13.61</v>
      </c>
      <c r="I1258" s="2">
        <v>0.1333</v>
      </c>
      <c r="J1258" s="2">
        <v>0.84409999999999996</v>
      </c>
      <c r="K1258" s="2" t="s">
        <v>1376</v>
      </c>
      <c r="L1258" s="2">
        <v>663</v>
      </c>
      <c r="M1258" s="2" t="s">
        <v>1426</v>
      </c>
      <c r="N1258" s="2" t="s">
        <v>1206</v>
      </c>
      <c r="O1258" s="8"/>
      <c r="P1258" s="2">
        <v>12</v>
      </c>
      <c r="Q1258" s="12">
        <v>8.8000000000000007</v>
      </c>
    </row>
    <row r="1259" spans="1:17" hidden="1">
      <c r="A1259" s="11" t="s">
        <v>3370</v>
      </c>
      <c r="B1259" s="9" t="s">
        <v>107</v>
      </c>
      <c r="C1259" s="9" t="s">
        <v>20</v>
      </c>
      <c r="D1259" s="3" t="s">
        <v>44</v>
      </c>
      <c r="E1259" s="9" t="s">
        <v>1411</v>
      </c>
      <c r="F1259" s="9" t="s">
        <v>1390</v>
      </c>
      <c r="G1259" s="3"/>
      <c r="H1259" s="3">
        <v>8.57</v>
      </c>
      <c r="I1259" s="3">
        <v>1.3460000000000001</v>
      </c>
      <c r="J1259" s="3">
        <v>0.76680000000000004</v>
      </c>
      <c r="K1259" s="3" t="s">
        <v>1412</v>
      </c>
      <c r="L1259" s="3">
        <v>792</v>
      </c>
      <c r="M1259" s="3" t="s">
        <v>1386</v>
      </c>
      <c r="N1259" s="3" t="s">
        <v>1563</v>
      </c>
      <c r="O1259" s="9"/>
      <c r="P1259" s="3">
        <v>180</v>
      </c>
      <c r="Q1259" s="13">
        <v>47.05</v>
      </c>
    </row>
    <row r="1260" spans="1:17" hidden="1">
      <c r="A1260" s="10" t="s">
        <v>3371</v>
      </c>
      <c r="B1260" s="8" t="s">
        <v>843</v>
      </c>
      <c r="C1260" s="8" t="s">
        <v>28</v>
      </c>
      <c r="D1260" s="2" t="s">
        <v>31</v>
      </c>
      <c r="E1260" s="8" t="s">
        <v>1400</v>
      </c>
      <c r="F1260" s="8" t="s">
        <v>1375</v>
      </c>
      <c r="G1260" s="2">
        <v>59.64</v>
      </c>
      <c r="H1260" s="2">
        <v>15.95</v>
      </c>
      <c r="I1260" s="2">
        <v>0.78549999999999998</v>
      </c>
      <c r="J1260" s="2">
        <v>1.4487000000000001</v>
      </c>
      <c r="K1260" s="2" t="s">
        <v>1395</v>
      </c>
      <c r="L1260" s="2">
        <v>740</v>
      </c>
      <c r="M1260" s="2" t="s">
        <v>1403</v>
      </c>
      <c r="N1260" s="2" t="s">
        <v>2971</v>
      </c>
      <c r="O1260" s="8" t="s">
        <v>1909</v>
      </c>
      <c r="P1260" s="2">
        <v>60</v>
      </c>
      <c r="Q1260" s="12">
        <v>27.21</v>
      </c>
    </row>
    <row r="1261" spans="1:17" hidden="1">
      <c r="A1261" s="11" t="s">
        <v>3372</v>
      </c>
      <c r="B1261" s="9" t="s">
        <v>149</v>
      </c>
      <c r="C1261" s="9" t="s">
        <v>24</v>
      </c>
      <c r="D1261" s="3" t="s">
        <v>31</v>
      </c>
      <c r="E1261" s="9" t="s">
        <v>1389</v>
      </c>
      <c r="F1261" s="9" t="s">
        <v>1390</v>
      </c>
      <c r="G1261" s="3">
        <v>61.17</v>
      </c>
      <c r="H1261" s="3">
        <v>7.66</v>
      </c>
      <c r="I1261" s="3">
        <v>0.36699999999999999</v>
      </c>
      <c r="J1261" s="3">
        <v>5.3114999999999997</v>
      </c>
      <c r="K1261" s="3" t="s">
        <v>1376</v>
      </c>
      <c r="L1261" s="3">
        <v>629</v>
      </c>
      <c r="M1261" s="3" t="s">
        <v>1426</v>
      </c>
      <c r="N1261" s="3" t="s">
        <v>1728</v>
      </c>
      <c r="O1261" s="9"/>
      <c r="P1261" s="3">
        <v>12</v>
      </c>
      <c r="Q1261" s="13">
        <v>30.02</v>
      </c>
    </row>
    <row r="1262" spans="1:17">
      <c r="A1262" s="10" t="s">
        <v>3373</v>
      </c>
      <c r="B1262" s="8" t="s">
        <v>608</v>
      </c>
      <c r="C1262" s="8" t="s">
        <v>35</v>
      </c>
      <c r="D1262" s="2" t="s">
        <v>10</v>
      </c>
      <c r="E1262" s="8" t="s">
        <v>1380</v>
      </c>
      <c r="F1262" s="8" t="s">
        <v>1375</v>
      </c>
      <c r="G1262" s="2">
        <v>32.520000000000003</v>
      </c>
      <c r="H1262" s="2">
        <v>8.5299999999999994</v>
      </c>
      <c r="I1262" s="2">
        <v>0.2712</v>
      </c>
      <c r="J1262" s="2">
        <v>0.2828</v>
      </c>
      <c r="K1262" s="2" t="s">
        <v>1385</v>
      </c>
      <c r="L1262" s="2">
        <v>690</v>
      </c>
      <c r="M1262" s="2" t="s">
        <v>1426</v>
      </c>
      <c r="N1262" s="2" t="s">
        <v>2596</v>
      </c>
      <c r="O1262" s="8"/>
      <c r="P1262" s="2">
        <v>240</v>
      </c>
      <c r="Q1262" s="12">
        <v>0</v>
      </c>
    </row>
    <row r="1263" spans="1:17" hidden="1">
      <c r="A1263" s="11" t="s">
        <v>3374</v>
      </c>
      <c r="B1263" s="9" t="s">
        <v>99</v>
      </c>
      <c r="C1263" s="9" t="s">
        <v>38</v>
      </c>
      <c r="D1263" s="3" t="s">
        <v>31</v>
      </c>
      <c r="E1263" s="9" t="s">
        <v>1389</v>
      </c>
      <c r="F1263" s="9" t="s">
        <v>1375</v>
      </c>
      <c r="G1263" s="3">
        <v>72.569999999999993</v>
      </c>
      <c r="H1263" s="3">
        <v>9.27</v>
      </c>
      <c r="I1263" s="3">
        <v>1.03</v>
      </c>
      <c r="J1263" s="3">
        <v>0.92989999999999995</v>
      </c>
      <c r="K1263" s="3" t="s">
        <v>1412</v>
      </c>
      <c r="L1263" s="3">
        <v>611</v>
      </c>
      <c r="M1263" s="3" t="s">
        <v>1426</v>
      </c>
      <c r="N1263" s="3" t="s">
        <v>1668</v>
      </c>
      <c r="O1263" s="9"/>
      <c r="P1263" s="3">
        <v>120</v>
      </c>
      <c r="Q1263" s="13">
        <v>35.619999999999997</v>
      </c>
    </row>
    <row r="1264" spans="1:17" hidden="1">
      <c r="A1264" s="10" t="s">
        <v>3375</v>
      </c>
      <c r="B1264" s="8" t="s">
        <v>342</v>
      </c>
      <c r="C1264" s="8" t="s">
        <v>28</v>
      </c>
      <c r="D1264" s="2" t="s">
        <v>10</v>
      </c>
      <c r="E1264" s="8" t="s">
        <v>1411</v>
      </c>
      <c r="F1264" s="8" t="s">
        <v>1375</v>
      </c>
      <c r="G1264" s="2">
        <v>67.86</v>
      </c>
      <c r="H1264" s="2">
        <v>9.0500000000000007</v>
      </c>
      <c r="I1264" s="2">
        <v>0.59430000000000005</v>
      </c>
      <c r="J1264" s="2">
        <v>1.6902999999999999</v>
      </c>
      <c r="K1264" s="2" t="s">
        <v>1412</v>
      </c>
      <c r="L1264" s="2">
        <v>887</v>
      </c>
      <c r="M1264" s="2" t="s">
        <v>1403</v>
      </c>
      <c r="N1264" s="2" t="s">
        <v>3086</v>
      </c>
      <c r="O1264" s="8" t="s">
        <v>219</v>
      </c>
      <c r="P1264" s="2">
        <v>48</v>
      </c>
      <c r="Q1264" s="12">
        <v>8.6300000000000008</v>
      </c>
    </row>
    <row r="1265" spans="1:17" hidden="1">
      <c r="A1265" s="11" t="s">
        <v>3376</v>
      </c>
      <c r="B1265" s="9" t="s">
        <v>522</v>
      </c>
      <c r="C1265" s="9" t="s">
        <v>12</v>
      </c>
      <c r="D1265" s="3" t="s">
        <v>31</v>
      </c>
      <c r="E1265" s="9" t="s">
        <v>1408</v>
      </c>
      <c r="F1265" s="9" t="s">
        <v>1384</v>
      </c>
      <c r="G1265" s="3">
        <v>94.29</v>
      </c>
      <c r="H1265" s="3">
        <v>8.69</v>
      </c>
      <c r="I1265" s="3">
        <v>1.2275</v>
      </c>
      <c r="J1265" s="3">
        <v>1.5022</v>
      </c>
      <c r="K1265" s="3" t="s">
        <v>1376</v>
      </c>
      <c r="L1265" s="3">
        <v>879</v>
      </c>
      <c r="M1265" s="3" t="s">
        <v>1426</v>
      </c>
      <c r="N1265" s="3" t="s">
        <v>460</v>
      </c>
      <c r="O1265" s="9"/>
      <c r="P1265" s="3">
        <v>84</v>
      </c>
      <c r="Q1265" s="13">
        <v>40.22</v>
      </c>
    </row>
    <row r="1266" spans="1:17" hidden="1">
      <c r="A1266" s="10" t="s">
        <v>3377</v>
      </c>
      <c r="B1266" s="8" t="s">
        <v>616</v>
      </c>
      <c r="C1266" s="8" t="s">
        <v>7</v>
      </c>
      <c r="D1266" s="2" t="s">
        <v>1360</v>
      </c>
      <c r="E1266" s="8" t="s">
        <v>1408</v>
      </c>
      <c r="F1266" s="8" t="s">
        <v>1384</v>
      </c>
      <c r="G1266" s="2">
        <v>37.520000000000003</v>
      </c>
      <c r="H1266" s="2">
        <v>18.46</v>
      </c>
      <c r="I1266" s="2">
        <v>0.30740000000000001</v>
      </c>
      <c r="J1266" s="2">
        <v>1.3651</v>
      </c>
      <c r="K1266" s="2" t="s">
        <v>1358</v>
      </c>
      <c r="L1266" s="2">
        <v>719</v>
      </c>
      <c r="M1266" s="2" t="s">
        <v>1426</v>
      </c>
      <c r="N1266" s="2" t="s">
        <v>2192</v>
      </c>
      <c r="O1266" s="8"/>
      <c r="P1266" s="2">
        <v>36</v>
      </c>
      <c r="Q1266" s="12">
        <v>15.2</v>
      </c>
    </row>
    <row r="1267" spans="1:17" hidden="1">
      <c r="A1267" s="11" t="s">
        <v>3378</v>
      </c>
      <c r="B1267" s="9" t="s">
        <v>541</v>
      </c>
      <c r="C1267" s="9" t="s">
        <v>38</v>
      </c>
      <c r="D1267" s="3" t="s">
        <v>1360</v>
      </c>
      <c r="E1267" s="9" t="s">
        <v>1411</v>
      </c>
      <c r="F1267" s="9" t="s">
        <v>1375</v>
      </c>
      <c r="G1267" s="3">
        <v>23.41</v>
      </c>
      <c r="H1267" s="3">
        <v>17.53</v>
      </c>
      <c r="I1267" s="3">
        <v>0.1661</v>
      </c>
      <c r="J1267" s="3">
        <v>0.4148</v>
      </c>
      <c r="K1267" s="3" t="s">
        <v>1376</v>
      </c>
      <c r="L1267" s="3">
        <v>604</v>
      </c>
      <c r="M1267" s="3" t="s">
        <v>1386</v>
      </c>
      <c r="N1267" s="3" t="s">
        <v>3091</v>
      </c>
      <c r="O1267" s="9"/>
      <c r="P1267" s="3">
        <v>120</v>
      </c>
      <c r="Q1267" s="13">
        <v>11.15</v>
      </c>
    </row>
    <row r="1268" spans="1:17" hidden="1">
      <c r="A1268" s="10" t="s">
        <v>3379</v>
      </c>
      <c r="B1268" s="8" t="s">
        <v>309</v>
      </c>
      <c r="C1268" s="8" t="s">
        <v>41</v>
      </c>
      <c r="D1268" s="2" t="s">
        <v>1360</v>
      </c>
      <c r="E1268" s="8" t="s">
        <v>1389</v>
      </c>
      <c r="F1268" s="8" t="s">
        <v>1384</v>
      </c>
      <c r="G1268" s="2">
        <v>30.9</v>
      </c>
      <c r="H1268" s="2">
        <v>13.46</v>
      </c>
      <c r="I1268" s="2">
        <v>0.51100000000000001</v>
      </c>
      <c r="J1268" s="2">
        <v>1.4757</v>
      </c>
      <c r="K1268" s="2" t="s">
        <v>1412</v>
      </c>
      <c r="L1268" s="2">
        <v>667</v>
      </c>
      <c r="M1268" s="2" t="s">
        <v>1381</v>
      </c>
      <c r="N1268" s="2" t="s">
        <v>2862</v>
      </c>
      <c r="O1268" s="8"/>
      <c r="P1268" s="2">
        <v>24</v>
      </c>
      <c r="Q1268" s="12">
        <v>18.600000000000001</v>
      </c>
    </row>
    <row r="1269" spans="1:17" hidden="1">
      <c r="A1269" s="11" t="s">
        <v>3380</v>
      </c>
      <c r="B1269" s="9" t="s">
        <v>383</v>
      </c>
      <c r="C1269" s="9" t="s">
        <v>35</v>
      </c>
      <c r="D1269" s="3" t="s">
        <v>10</v>
      </c>
      <c r="E1269" s="9" t="s">
        <v>1400</v>
      </c>
      <c r="F1269" s="9" t="s">
        <v>1384</v>
      </c>
      <c r="G1269" s="3">
        <v>98.63</v>
      </c>
      <c r="H1269" s="3">
        <v>15.77</v>
      </c>
      <c r="I1269" s="3">
        <v>1.93</v>
      </c>
      <c r="J1269" s="3">
        <v>4.8183999999999996</v>
      </c>
      <c r="K1269" s="3" t="s">
        <v>1395</v>
      </c>
      <c r="L1269" s="3">
        <v>728</v>
      </c>
      <c r="M1269" s="3" t="s">
        <v>1403</v>
      </c>
      <c r="N1269" s="3" t="s">
        <v>1749</v>
      </c>
      <c r="O1269" s="9" t="s">
        <v>2670</v>
      </c>
      <c r="P1269" s="3">
        <v>24</v>
      </c>
      <c r="Q1269" s="13">
        <v>13.65</v>
      </c>
    </row>
    <row r="1270" spans="1:17" hidden="1">
      <c r="A1270" s="10" t="s">
        <v>3381</v>
      </c>
      <c r="B1270" s="8" t="s">
        <v>588</v>
      </c>
      <c r="C1270" s="8" t="s">
        <v>7</v>
      </c>
      <c r="D1270" s="2" t="s">
        <v>1360</v>
      </c>
      <c r="E1270" s="8" t="s">
        <v>1389</v>
      </c>
      <c r="F1270" s="8" t="s">
        <v>1384</v>
      </c>
      <c r="G1270" s="2">
        <v>42.38</v>
      </c>
      <c r="H1270" s="2">
        <v>8.0399999999999991</v>
      </c>
      <c r="I1270" s="2">
        <v>0.57840000000000003</v>
      </c>
      <c r="J1270" s="2">
        <v>1.0354000000000001</v>
      </c>
      <c r="K1270" s="2" t="s">
        <v>1395</v>
      </c>
      <c r="L1270" s="2">
        <v>557</v>
      </c>
      <c r="M1270" s="2" t="s">
        <v>1426</v>
      </c>
      <c r="N1270" s="2" t="s">
        <v>2571</v>
      </c>
      <c r="O1270" s="8"/>
      <c r="P1270" s="2">
        <v>48</v>
      </c>
      <c r="Q1270" s="12">
        <v>21.87</v>
      </c>
    </row>
    <row r="1271" spans="1:17" hidden="1">
      <c r="A1271" s="11" t="s">
        <v>3382</v>
      </c>
      <c r="B1271" s="9" t="s">
        <v>61</v>
      </c>
      <c r="C1271" s="9" t="s">
        <v>7</v>
      </c>
      <c r="D1271" s="3" t="s">
        <v>10</v>
      </c>
      <c r="E1271" s="9" t="s">
        <v>1389</v>
      </c>
      <c r="F1271" s="9" t="s">
        <v>1390</v>
      </c>
      <c r="G1271" s="3">
        <v>58.59</v>
      </c>
      <c r="H1271" s="3">
        <v>8.59</v>
      </c>
      <c r="I1271" s="3">
        <v>0.42149999999999999</v>
      </c>
      <c r="J1271" s="3">
        <v>0.93049999999999999</v>
      </c>
      <c r="K1271" s="3" t="s">
        <v>1376</v>
      </c>
      <c r="L1271" s="3">
        <v>657</v>
      </c>
      <c r="M1271" s="3" t="s">
        <v>1381</v>
      </c>
      <c r="N1271" s="3" t="s">
        <v>3383</v>
      </c>
      <c r="O1271" s="9"/>
      <c r="P1271" s="3">
        <v>84</v>
      </c>
      <c r="Q1271" s="13">
        <v>40.72</v>
      </c>
    </row>
    <row r="1272" spans="1:17">
      <c r="A1272" s="10" t="s">
        <v>3384</v>
      </c>
      <c r="B1272" s="8" t="s">
        <v>584</v>
      </c>
      <c r="C1272" s="8" t="s">
        <v>41</v>
      </c>
      <c r="D1272" s="2" t="s">
        <v>31</v>
      </c>
      <c r="E1272" s="8" t="s">
        <v>1380</v>
      </c>
      <c r="F1272" s="8" t="s">
        <v>1390</v>
      </c>
      <c r="G1272" s="2">
        <v>45.5</v>
      </c>
      <c r="H1272" s="2">
        <v>16.43</v>
      </c>
      <c r="I1272" s="2">
        <v>0.32479999999999998</v>
      </c>
      <c r="J1272" s="2">
        <v>4.1375000000000002</v>
      </c>
      <c r="K1272" s="2" t="s">
        <v>1412</v>
      </c>
      <c r="L1272" s="2">
        <v>835</v>
      </c>
      <c r="M1272" s="2" t="s">
        <v>1426</v>
      </c>
      <c r="N1272" s="2" t="s">
        <v>749</v>
      </c>
      <c r="O1272" s="8"/>
      <c r="P1272" s="2">
        <v>12</v>
      </c>
      <c r="Q1272" s="12">
        <v>9.84</v>
      </c>
    </row>
    <row r="1273" spans="1:17" hidden="1">
      <c r="A1273" s="11" t="s">
        <v>3385</v>
      </c>
      <c r="B1273" s="9" t="s">
        <v>971</v>
      </c>
      <c r="C1273" s="9" t="s">
        <v>35</v>
      </c>
      <c r="D1273" s="3" t="s">
        <v>44</v>
      </c>
      <c r="E1273" s="9" t="s">
        <v>1411</v>
      </c>
      <c r="F1273" s="9" t="s">
        <v>1384</v>
      </c>
      <c r="G1273" s="3">
        <v>29.2</v>
      </c>
      <c r="H1273" s="3">
        <v>12.35</v>
      </c>
      <c r="I1273" s="3">
        <v>0.27210000000000001</v>
      </c>
      <c r="J1273" s="3">
        <v>0.77400000000000002</v>
      </c>
      <c r="K1273" s="3" t="s">
        <v>1376</v>
      </c>
      <c r="L1273" s="3">
        <v>866</v>
      </c>
      <c r="M1273" s="3" t="s">
        <v>1396</v>
      </c>
      <c r="N1273" s="3" t="s">
        <v>2690</v>
      </c>
      <c r="O1273" s="9" t="s">
        <v>2768</v>
      </c>
      <c r="P1273" s="3">
        <v>48</v>
      </c>
      <c r="Q1273" s="13">
        <v>10.26</v>
      </c>
    </row>
    <row r="1274" spans="1:17" hidden="1">
      <c r="A1274" s="10" t="s">
        <v>3386</v>
      </c>
      <c r="B1274" s="8" t="s">
        <v>924</v>
      </c>
      <c r="C1274" s="8" t="s">
        <v>12</v>
      </c>
      <c r="D1274" s="2" t="s">
        <v>10</v>
      </c>
      <c r="E1274" s="8" t="s">
        <v>1374</v>
      </c>
      <c r="F1274" s="8" t="s">
        <v>1375</v>
      </c>
      <c r="G1274" s="2">
        <v>97.43</v>
      </c>
      <c r="H1274" s="2">
        <v>12.13</v>
      </c>
      <c r="I1274" s="2">
        <v>1.1127</v>
      </c>
      <c r="J1274" s="2">
        <v>8.6624999999999996</v>
      </c>
      <c r="K1274" s="2" t="s">
        <v>1412</v>
      </c>
      <c r="L1274" s="2">
        <v>588</v>
      </c>
      <c r="M1274" s="2" t="s">
        <v>1386</v>
      </c>
      <c r="N1274" s="2" t="s">
        <v>2257</v>
      </c>
      <c r="O1274" s="8"/>
      <c r="P1274" s="2">
        <v>12</v>
      </c>
      <c r="Q1274" s="12">
        <v>63.42</v>
      </c>
    </row>
    <row r="1275" spans="1:17" hidden="1">
      <c r="A1275" s="11" t="s">
        <v>3387</v>
      </c>
      <c r="B1275" s="9" t="s">
        <v>110</v>
      </c>
      <c r="C1275" s="9" t="s">
        <v>41</v>
      </c>
      <c r="D1275" s="3" t="s">
        <v>1360</v>
      </c>
      <c r="E1275" s="9" t="s">
        <v>1411</v>
      </c>
      <c r="F1275" s="9" t="s">
        <v>1384</v>
      </c>
      <c r="G1275" s="3">
        <v>82.32</v>
      </c>
      <c r="H1275" s="3">
        <v>12.74</v>
      </c>
      <c r="I1275" s="3">
        <v>0.47939999999999999</v>
      </c>
      <c r="J1275" s="3">
        <v>3.9036</v>
      </c>
      <c r="K1275" s="3" t="s">
        <v>1358</v>
      </c>
      <c r="L1275" s="3">
        <v>880</v>
      </c>
      <c r="M1275" s="3" t="s">
        <v>1396</v>
      </c>
      <c r="N1275" s="3" t="s">
        <v>86</v>
      </c>
      <c r="O1275" s="9" t="s">
        <v>2549</v>
      </c>
      <c r="P1275" s="3">
        <v>24</v>
      </c>
      <c r="Q1275" s="13">
        <v>25.44</v>
      </c>
    </row>
    <row r="1276" spans="1:17">
      <c r="A1276" s="10" t="s">
        <v>3388</v>
      </c>
      <c r="B1276" s="8" t="s">
        <v>939</v>
      </c>
      <c r="C1276" s="8" t="s">
        <v>38</v>
      </c>
      <c r="D1276" s="2" t="s">
        <v>44</v>
      </c>
      <c r="E1276" s="8" t="s">
        <v>1380</v>
      </c>
      <c r="F1276" s="8" t="s">
        <v>1375</v>
      </c>
      <c r="G1276" s="2">
        <v>63.29</v>
      </c>
      <c r="H1276" s="2">
        <v>12.2</v>
      </c>
      <c r="I1276" s="2">
        <v>0.63480000000000003</v>
      </c>
      <c r="J1276" s="2">
        <v>2.1082000000000001</v>
      </c>
      <c r="K1276" s="2" t="s">
        <v>1395</v>
      </c>
      <c r="L1276" s="2">
        <v>894</v>
      </c>
      <c r="M1276" s="2" t="s">
        <v>1386</v>
      </c>
      <c r="N1276" s="2" t="s">
        <v>2412</v>
      </c>
      <c r="O1276" s="8"/>
      <c r="P1276" s="2">
        <v>36</v>
      </c>
      <c r="Q1276" s="12">
        <v>12.95</v>
      </c>
    </row>
    <row r="1277" spans="1:17" hidden="1">
      <c r="A1277" s="11" t="s">
        <v>3389</v>
      </c>
      <c r="B1277" s="9" t="s">
        <v>1226</v>
      </c>
      <c r="C1277" s="9" t="s">
        <v>16</v>
      </c>
      <c r="D1277" s="3" t="s">
        <v>44</v>
      </c>
      <c r="E1277" s="9" t="s">
        <v>1374</v>
      </c>
      <c r="F1277" s="9" t="s">
        <v>1390</v>
      </c>
      <c r="G1277" s="3">
        <v>72.33</v>
      </c>
      <c r="H1277" s="3">
        <v>11.54</v>
      </c>
      <c r="I1277" s="3">
        <v>0.60109999999999997</v>
      </c>
      <c r="J1277" s="3">
        <v>0.8468</v>
      </c>
      <c r="K1277" s="3" t="s">
        <v>1385</v>
      </c>
      <c r="L1277" s="3">
        <v>610</v>
      </c>
      <c r="M1277" s="3" t="s">
        <v>1396</v>
      </c>
      <c r="N1277" s="3" t="s">
        <v>1561</v>
      </c>
      <c r="O1277" s="9" t="s">
        <v>3390</v>
      </c>
      <c r="P1277" s="3">
        <v>180</v>
      </c>
      <c r="Q1277" s="13">
        <v>0</v>
      </c>
    </row>
    <row r="1278" spans="1:17" hidden="1">
      <c r="A1278" s="10" t="s">
        <v>3391</v>
      </c>
      <c r="B1278" s="8" t="s">
        <v>103</v>
      </c>
      <c r="C1278" s="8" t="s">
        <v>7</v>
      </c>
      <c r="D1278" s="2" t="s">
        <v>10</v>
      </c>
      <c r="E1278" s="8" t="s">
        <v>1374</v>
      </c>
      <c r="F1278" s="8" t="s">
        <v>1384</v>
      </c>
      <c r="G1278" s="2">
        <v>45.9</v>
      </c>
      <c r="H1278" s="2">
        <v>17.489999999999998</v>
      </c>
      <c r="I1278" s="2">
        <v>0.62180000000000002</v>
      </c>
      <c r="J1278" s="2">
        <v>0.69040000000000001</v>
      </c>
      <c r="K1278" s="2" t="s">
        <v>1358</v>
      </c>
      <c r="L1278" s="2">
        <v>566</v>
      </c>
      <c r="M1278" s="2" t="s">
        <v>1381</v>
      </c>
      <c r="N1278" s="2" t="s">
        <v>2493</v>
      </c>
      <c r="O1278" s="8"/>
      <c r="P1278" s="2">
        <v>240</v>
      </c>
      <c r="Q1278" s="12">
        <v>38.68</v>
      </c>
    </row>
    <row r="1279" spans="1:17" hidden="1">
      <c r="A1279" s="11" t="s">
        <v>3392</v>
      </c>
      <c r="B1279" s="9" t="s">
        <v>288</v>
      </c>
      <c r="C1279" s="9" t="s">
        <v>24</v>
      </c>
      <c r="D1279" s="3" t="s">
        <v>44</v>
      </c>
      <c r="E1279" s="9" t="s">
        <v>1408</v>
      </c>
      <c r="F1279" s="9" t="s">
        <v>1390</v>
      </c>
      <c r="G1279" s="3">
        <v>66.209999999999994</v>
      </c>
      <c r="H1279" s="3">
        <v>11.68</v>
      </c>
      <c r="I1279" s="3">
        <v>0.9395</v>
      </c>
      <c r="J1279" s="3">
        <v>2.1890000000000001</v>
      </c>
      <c r="K1279" s="3" t="s">
        <v>1376</v>
      </c>
      <c r="L1279" s="3">
        <v>759</v>
      </c>
      <c r="M1279" s="3" t="s">
        <v>1403</v>
      </c>
      <c r="N1279" s="3" t="s">
        <v>2304</v>
      </c>
      <c r="O1279" s="9" t="s">
        <v>2221</v>
      </c>
      <c r="P1279" s="3">
        <v>36</v>
      </c>
      <c r="Q1279" s="13">
        <v>34.25</v>
      </c>
    </row>
    <row r="1280" spans="1:17" hidden="1">
      <c r="A1280" s="10" t="s">
        <v>3393</v>
      </c>
      <c r="B1280" s="8" t="s">
        <v>772</v>
      </c>
      <c r="C1280" s="8" t="s">
        <v>32</v>
      </c>
      <c r="D1280" s="2" t="s">
        <v>31</v>
      </c>
      <c r="E1280" s="8" t="s">
        <v>1411</v>
      </c>
      <c r="F1280" s="8" t="s">
        <v>1384</v>
      </c>
      <c r="G1280" s="2">
        <v>88.36</v>
      </c>
      <c r="H1280" s="2">
        <v>9.81</v>
      </c>
      <c r="I1280" s="2">
        <v>1.1359999999999999</v>
      </c>
      <c r="J1280" s="2">
        <v>7.7603999999999997</v>
      </c>
      <c r="K1280" s="2" t="s">
        <v>1385</v>
      </c>
      <c r="L1280" s="2">
        <v>663</v>
      </c>
      <c r="M1280" s="2" t="s">
        <v>1396</v>
      </c>
      <c r="N1280" s="2" t="s">
        <v>3394</v>
      </c>
      <c r="O1280" s="8" t="s">
        <v>2333</v>
      </c>
      <c r="P1280" s="2">
        <v>12</v>
      </c>
      <c r="Q1280" s="12">
        <v>0</v>
      </c>
    </row>
    <row r="1281" spans="1:17" hidden="1">
      <c r="A1281" s="11" t="s">
        <v>3395</v>
      </c>
      <c r="B1281" s="9" t="s">
        <v>1149</v>
      </c>
      <c r="C1281" s="9" t="s">
        <v>28</v>
      </c>
      <c r="D1281" s="3" t="s">
        <v>1360</v>
      </c>
      <c r="E1281" s="9" t="s">
        <v>1374</v>
      </c>
      <c r="F1281" s="9" t="s">
        <v>1375</v>
      </c>
      <c r="G1281" s="3">
        <v>39.9</v>
      </c>
      <c r="H1281" s="3">
        <v>12.4</v>
      </c>
      <c r="I1281" s="3">
        <v>0.67410000000000003</v>
      </c>
      <c r="J1281" s="3">
        <v>1.0586</v>
      </c>
      <c r="K1281" s="3" t="s">
        <v>1412</v>
      </c>
      <c r="L1281" s="3">
        <v>876</v>
      </c>
      <c r="M1281" s="3" t="s">
        <v>1396</v>
      </c>
      <c r="N1281" s="3" t="s">
        <v>247</v>
      </c>
      <c r="O1281" s="9" t="s">
        <v>3396</v>
      </c>
      <c r="P1281" s="3">
        <v>48</v>
      </c>
      <c r="Q1281" s="13">
        <v>10.199999999999999</v>
      </c>
    </row>
    <row r="1282" spans="1:17" hidden="1">
      <c r="A1282" s="10" t="s">
        <v>3397</v>
      </c>
      <c r="B1282" s="8" t="s">
        <v>397</v>
      </c>
      <c r="C1282" s="8" t="s">
        <v>20</v>
      </c>
      <c r="D1282" s="2" t="s">
        <v>44</v>
      </c>
      <c r="E1282" s="8" t="s">
        <v>1408</v>
      </c>
      <c r="F1282" s="8" t="s">
        <v>1390</v>
      </c>
      <c r="G1282" s="2">
        <v>39.83</v>
      </c>
      <c r="H1282" s="2">
        <v>11.74</v>
      </c>
      <c r="I1282" s="2">
        <v>0.47949999999999998</v>
      </c>
      <c r="J1282" s="2">
        <v>0.5655</v>
      </c>
      <c r="K1282" s="2" t="s">
        <v>1412</v>
      </c>
      <c r="L1282" s="2">
        <v>820</v>
      </c>
      <c r="M1282" s="2" t="s">
        <v>1377</v>
      </c>
      <c r="N1282" s="2" t="s">
        <v>3398</v>
      </c>
      <c r="O1282" s="8" t="s">
        <v>3399</v>
      </c>
      <c r="P1282" s="2">
        <v>120</v>
      </c>
      <c r="Q1282" s="12">
        <v>23.91</v>
      </c>
    </row>
    <row r="1283" spans="1:17" hidden="1">
      <c r="A1283" s="11" t="s">
        <v>3400</v>
      </c>
      <c r="B1283" s="9" t="s">
        <v>1146</v>
      </c>
      <c r="C1283" s="9" t="s">
        <v>41</v>
      </c>
      <c r="D1283" s="3" t="s">
        <v>31</v>
      </c>
      <c r="E1283" s="9" t="s">
        <v>1374</v>
      </c>
      <c r="F1283" s="9" t="s">
        <v>1375</v>
      </c>
      <c r="G1283" s="3">
        <v>83.22</v>
      </c>
      <c r="H1283" s="3">
        <v>11.97</v>
      </c>
      <c r="I1283" s="3">
        <v>0.58850000000000002</v>
      </c>
      <c r="J1283" s="3">
        <v>7.3928000000000003</v>
      </c>
      <c r="K1283" s="3" t="s">
        <v>1376</v>
      </c>
      <c r="L1283" s="3">
        <v>668</v>
      </c>
      <c r="M1283" s="3" t="s">
        <v>1403</v>
      </c>
      <c r="N1283" s="3" t="s">
        <v>2280</v>
      </c>
      <c r="O1283" s="9" t="s">
        <v>3043</v>
      </c>
      <c r="P1283" s="3">
        <v>12</v>
      </c>
      <c r="Q1283" s="13">
        <v>37.950000000000003</v>
      </c>
    </row>
    <row r="1284" spans="1:17" hidden="1">
      <c r="A1284" s="10" t="s">
        <v>3401</v>
      </c>
      <c r="B1284" s="8" t="s">
        <v>1215</v>
      </c>
      <c r="C1284" s="8" t="s">
        <v>12</v>
      </c>
      <c r="D1284" s="2" t="s">
        <v>1360</v>
      </c>
      <c r="E1284" s="8" t="s">
        <v>1374</v>
      </c>
      <c r="F1284" s="8" t="s">
        <v>1384</v>
      </c>
      <c r="G1284" s="2">
        <v>86.77</v>
      </c>
      <c r="H1284" s="2">
        <v>15.76</v>
      </c>
      <c r="I1284" s="2">
        <v>1.5738000000000001</v>
      </c>
      <c r="J1284" s="2">
        <v>1.2599</v>
      </c>
      <c r="K1284" s="2" t="s">
        <v>1395</v>
      </c>
      <c r="L1284" s="2">
        <v>814</v>
      </c>
      <c r="M1284" s="2" t="s">
        <v>1403</v>
      </c>
      <c r="N1284" s="2" t="s">
        <v>535</v>
      </c>
      <c r="O1284" s="8" t="s">
        <v>180</v>
      </c>
      <c r="P1284" s="2">
        <v>180</v>
      </c>
      <c r="Q1284" s="12">
        <v>32.25</v>
      </c>
    </row>
    <row r="1285" spans="1:17" hidden="1">
      <c r="A1285" s="11" t="s">
        <v>3402</v>
      </c>
      <c r="B1285" s="9" t="s">
        <v>1116</v>
      </c>
      <c r="C1285" s="9" t="s">
        <v>20</v>
      </c>
      <c r="D1285" s="3" t="s">
        <v>31</v>
      </c>
      <c r="E1285" s="9" t="s">
        <v>1374</v>
      </c>
      <c r="F1285" s="9" t="s">
        <v>1375</v>
      </c>
      <c r="G1285" s="3">
        <v>86.78</v>
      </c>
      <c r="H1285" s="3">
        <v>13.83</v>
      </c>
      <c r="I1285" s="3">
        <v>0.82589999999999997</v>
      </c>
      <c r="J1285" s="3">
        <v>1.6181000000000001</v>
      </c>
      <c r="K1285" s="3" t="s">
        <v>1385</v>
      </c>
      <c r="L1285" s="3">
        <v>631</v>
      </c>
      <c r="M1285" s="3" t="s">
        <v>1386</v>
      </c>
      <c r="N1285" s="3" t="s">
        <v>3403</v>
      </c>
      <c r="O1285" s="9"/>
      <c r="P1285" s="3">
        <v>84</v>
      </c>
      <c r="Q1285" s="13">
        <v>0</v>
      </c>
    </row>
    <row r="1286" spans="1:17" hidden="1">
      <c r="A1286" s="10" t="s">
        <v>3404</v>
      </c>
      <c r="B1286" s="8" t="s">
        <v>766</v>
      </c>
      <c r="C1286" s="8" t="s">
        <v>35</v>
      </c>
      <c r="D1286" s="2" t="s">
        <v>23</v>
      </c>
      <c r="E1286" s="8" t="s">
        <v>1374</v>
      </c>
      <c r="F1286" s="8" t="s">
        <v>1390</v>
      </c>
      <c r="G1286" s="2">
        <v>67.14</v>
      </c>
      <c r="H1286" s="2">
        <v>10.66</v>
      </c>
      <c r="I1286" s="2">
        <v>0.68300000000000005</v>
      </c>
      <c r="J1286" s="2">
        <v>0.74880000000000002</v>
      </c>
      <c r="K1286" s="2" t="s">
        <v>1358</v>
      </c>
      <c r="L1286" s="2">
        <v>858</v>
      </c>
      <c r="M1286" s="2" t="s">
        <v>1377</v>
      </c>
      <c r="N1286" s="2" t="s">
        <v>2607</v>
      </c>
      <c r="O1286" s="8" t="s">
        <v>2465</v>
      </c>
      <c r="P1286" s="2">
        <v>180</v>
      </c>
      <c r="Q1286" s="12">
        <v>13.35</v>
      </c>
    </row>
    <row r="1287" spans="1:17" hidden="1">
      <c r="A1287" s="11" t="s">
        <v>3405</v>
      </c>
      <c r="B1287" s="9" t="s">
        <v>152</v>
      </c>
      <c r="C1287" s="9" t="s">
        <v>35</v>
      </c>
      <c r="D1287" s="3" t="s">
        <v>10</v>
      </c>
      <c r="E1287" s="9" t="s">
        <v>1389</v>
      </c>
      <c r="F1287" s="9" t="s">
        <v>1384</v>
      </c>
      <c r="G1287" s="3">
        <v>65.319999999999993</v>
      </c>
      <c r="H1287" s="3">
        <v>8.5299999999999994</v>
      </c>
      <c r="I1287" s="3">
        <v>0.7702</v>
      </c>
      <c r="J1287" s="3">
        <v>2.0629</v>
      </c>
      <c r="K1287" s="3" t="s">
        <v>1395</v>
      </c>
      <c r="L1287" s="3">
        <v>686</v>
      </c>
      <c r="M1287" s="3" t="s">
        <v>1386</v>
      </c>
      <c r="N1287" s="3" t="s">
        <v>3406</v>
      </c>
      <c r="O1287" s="9"/>
      <c r="P1287" s="3">
        <v>36</v>
      </c>
      <c r="Q1287" s="13">
        <v>42.35</v>
      </c>
    </row>
    <row r="1288" spans="1:17" hidden="1">
      <c r="A1288" s="10" t="s">
        <v>3407</v>
      </c>
      <c r="B1288" s="8" t="s">
        <v>1296</v>
      </c>
      <c r="C1288" s="8" t="s">
        <v>41</v>
      </c>
      <c r="D1288" s="2" t="s">
        <v>31</v>
      </c>
      <c r="E1288" s="8" t="s">
        <v>1408</v>
      </c>
      <c r="F1288" s="8" t="s">
        <v>1384</v>
      </c>
      <c r="G1288" s="2">
        <v>72.06</v>
      </c>
      <c r="H1288" s="2">
        <v>11.9</v>
      </c>
      <c r="I1288" s="2">
        <v>1.1492</v>
      </c>
      <c r="J1288" s="2">
        <v>6.3990999999999998</v>
      </c>
      <c r="K1288" s="2" t="s">
        <v>1376</v>
      </c>
      <c r="L1288" s="2">
        <v>577</v>
      </c>
      <c r="M1288" s="2" t="s">
        <v>1386</v>
      </c>
      <c r="N1288" s="2" t="s">
        <v>1659</v>
      </c>
      <c r="O1288" s="8"/>
      <c r="P1288" s="2">
        <v>12</v>
      </c>
      <c r="Q1288" s="12">
        <v>45.8</v>
      </c>
    </row>
    <row r="1289" spans="1:17" hidden="1">
      <c r="A1289" s="11" t="s">
        <v>3408</v>
      </c>
      <c r="B1289" s="9" t="s">
        <v>1123</v>
      </c>
      <c r="C1289" s="9" t="s">
        <v>38</v>
      </c>
      <c r="D1289" s="3" t="s">
        <v>44</v>
      </c>
      <c r="E1289" s="9" t="s">
        <v>1389</v>
      </c>
      <c r="F1289" s="9" t="s">
        <v>1384</v>
      </c>
      <c r="G1289" s="3">
        <v>12.17</v>
      </c>
      <c r="H1289" s="3">
        <v>17.22</v>
      </c>
      <c r="I1289" s="3">
        <v>0.21149999999999999</v>
      </c>
      <c r="J1289" s="3">
        <v>1.1112</v>
      </c>
      <c r="K1289" s="3" t="s">
        <v>1385</v>
      </c>
      <c r="L1289" s="3">
        <v>870</v>
      </c>
      <c r="M1289" s="3" t="s">
        <v>1381</v>
      </c>
      <c r="N1289" s="3" t="s">
        <v>967</v>
      </c>
      <c r="O1289" s="9"/>
      <c r="P1289" s="3">
        <v>12</v>
      </c>
      <c r="Q1289" s="13">
        <v>0</v>
      </c>
    </row>
    <row r="1290" spans="1:17" hidden="1">
      <c r="A1290" s="10" t="s">
        <v>3409</v>
      </c>
      <c r="B1290" s="8" t="s">
        <v>262</v>
      </c>
      <c r="C1290" s="8" t="s">
        <v>32</v>
      </c>
      <c r="D1290" s="2" t="s">
        <v>31</v>
      </c>
      <c r="E1290" s="8" t="s">
        <v>1411</v>
      </c>
      <c r="F1290" s="8" t="s">
        <v>1384</v>
      </c>
      <c r="G1290" s="2">
        <v>21.25</v>
      </c>
      <c r="H1290" s="2">
        <v>12.15</v>
      </c>
      <c r="I1290" s="2">
        <v>0.25009999999999999</v>
      </c>
      <c r="J1290" s="2">
        <v>0.30669999999999997</v>
      </c>
      <c r="K1290" s="2" t="s">
        <v>1385</v>
      </c>
      <c r="L1290" s="2">
        <v>849</v>
      </c>
      <c r="M1290" s="2" t="s">
        <v>1403</v>
      </c>
      <c r="N1290" s="2" t="s">
        <v>1443</v>
      </c>
      <c r="O1290" s="8" t="s">
        <v>3410</v>
      </c>
      <c r="P1290" s="2">
        <v>120</v>
      </c>
      <c r="Q1290" s="12">
        <v>0</v>
      </c>
    </row>
    <row r="1291" spans="1:17" hidden="1">
      <c r="A1291" s="11" t="s">
        <v>3411</v>
      </c>
      <c r="B1291" s="9" t="s">
        <v>1056</v>
      </c>
      <c r="C1291" s="9" t="s">
        <v>12</v>
      </c>
      <c r="D1291" s="3" t="s">
        <v>1360</v>
      </c>
      <c r="E1291" s="9" t="s">
        <v>1400</v>
      </c>
      <c r="F1291" s="9" t="s">
        <v>1384</v>
      </c>
      <c r="G1291" s="3">
        <v>85.33</v>
      </c>
      <c r="H1291" s="3">
        <v>10.29</v>
      </c>
      <c r="I1291" s="3">
        <v>1.6008</v>
      </c>
      <c r="J1291" s="3">
        <v>1.1414</v>
      </c>
      <c r="K1291" s="3" t="s">
        <v>1358</v>
      </c>
      <c r="L1291" s="3">
        <v>758</v>
      </c>
      <c r="M1291" s="3" t="s">
        <v>1386</v>
      </c>
      <c r="N1291" s="3" t="s">
        <v>1466</v>
      </c>
      <c r="O1291" s="9"/>
      <c r="P1291" s="3">
        <v>120</v>
      </c>
      <c r="Q1291" s="13">
        <v>49.32</v>
      </c>
    </row>
    <row r="1292" spans="1:17" hidden="1">
      <c r="A1292" s="10" t="s">
        <v>3412</v>
      </c>
      <c r="B1292" s="8" t="s">
        <v>863</v>
      </c>
      <c r="C1292" s="8" t="s">
        <v>7</v>
      </c>
      <c r="D1292" s="2" t="s">
        <v>10</v>
      </c>
      <c r="E1292" s="8" t="s">
        <v>1389</v>
      </c>
      <c r="F1292" s="8" t="s">
        <v>1384</v>
      </c>
      <c r="G1292" s="2">
        <v>26.89</v>
      </c>
      <c r="H1292" s="2">
        <v>17.04</v>
      </c>
      <c r="I1292" s="2">
        <v>0.50070000000000003</v>
      </c>
      <c r="J1292" s="2">
        <v>0.77649999999999997</v>
      </c>
      <c r="K1292" s="2" t="s">
        <v>1412</v>
      </c>
      <c r="L1292" s="2">
        <v>741</v>
      </c>
      <c r="M1292" s="2" t="s">
        <v>1396</v>
      </c>
      <c r="N1292" s="2" t="s">
        <v>2971</v>
      </c>
      <c r="O1292" s="8" t="s">
        <v>3177</v>
      </c>
      <c r="P1292" s="2">
        <v>48</v>
      </c>
      <c r="Q1292" s="12">
        <v>5.16</v>
      </c>
    </row>
    <row r="1293" spans="1:17" hidden="1">
      <c r="A1293" s="11" t="s">
        <v>3413</v>
      </c>
      <c r="B1293" s="9" t="s">
        <v>743</v>
      </c>
      <c r="C1293" s="9" t="s">
        <v>28</v>
      </c>
      <c r="D1293" s="3" t="s">
        <v>23</v>
      </c>
      <c r="E1293" s="9" t="s">
        <v>1374</v>
      </c>
      <c r="F1293" s="9" t="s">
        <v>1390</v>
      </c>
      <c r="G1293" s="3">
        <v>89.56</v>
      </c>
      <c r="H1293" s="3">
        <v>13.45</v>
      </c>
      <c r="I1293" s="3">
        <v>0.51329999999999998</v>
      </c>
      <c r="J1293" s="3">
        <v>1.0781000000000001</v>
      </c>
      <c r="K1293" s="3" t="s">
        <v>1358</v>
      </c>
      <c r="L1293" s="3">
        <v>556</v>
      </c>
      <c r="M1293" s="3" t="s">
        <v>1403</v>
      </c>
      <c r="N1293" s="3" t="s">
        <v>1498</v>
      </c>
      <c r="O1293" s="9" t="s">
        <v>2051</v>
      </c>
      <c r="P1293" s="3">
        <v>240</v>
      </c>
      <c r="Q1293" s="13">
        <v>28.39</v>
      </c>
    </row>
    <row r="1294" spans="1:17" hidden="1">
      <c r="A1294" s="10" t="s">
        <v>3414</v>
      </c>
      <c r="B1294" s="8" t="s">
        <v>472</v>
      </c>
      <c r="C1294" s="8" t="s">
        <v>20</v>
      </c>
      <c r="D1294" s="2" t="s">
        <v>10</v>
      </c>
      <c r="E1294" s="8" t="s">
        <v>1408</v>
      </c>
      <c r="F1294" s="8" t="s">
        <v>1375</v>
      </c>
      <c r="G1294" s="2">
        <v>39.11</v>
      </c>
      <c r="H1294" s="2">
        <v>8.33</v>
      </c>
      <c r="I1294" s="2">
        <v>0.32079999999999997</v>
      </c>
      <c r="J1294" s="2">
        <v>0.61599999999999999</v>
      </c>
      <c r="K1294" s="2" t="s">
        <v>1395</v>
      </c>
      <c r="L1294" s="2">
        <v>844</v>
      </c>
      <c r="M1294" s="2" t="s">
        <v>1403</v>
      </c>
      <c r="N1294" s="2" t="s">
        <v>3415</v>
      </c>
      <c r="O1294" s="8" t="s">
        <v>3416</v>
      </c>
      <c r="P1294" s="2">
        <v>84</v>
      </c>
      <c r="Q1294" s="12">
        <v>21.03</v>
      </c>
    </row>
    <row r="1295" spans="1:17">
      <c r="A1295" s="11" t="s">
        <v>3417</v>
      </c>
      <c r="B1295" s="9" t="s">
        <v>538</v>
      </c>
      <c r="C1295" s="9" t="s">
        <v>28</v>
      </c>
      <c r="D1295" s="3" t="s">
        <v>23</v>
      </c>
      <c r="E1295" s="9" t="s">
        <v>1380</v>
      </c>
      <c r="F1295" s="9" t="s">
        <v>1384</v>
      </c>
      <c r="G1295" s="3">
        <v>5.16</v>
      </c>
      <c r="H1295" s="3">
        <v>8.6300000000000008</v>
      </c>
      <c r="I1295" s="3">
        <v>5.7000000000000002E-2</v>
      </c>
      <c r="J1295" s="3">
        <v>8.2100000000000006E-2</v>
      </c>
      <c r="K1295" s="3" t="s">
        <v>1376</v>
      </c>
      <c r="L1295" s="3">
        <v>639</v>
      </c>
      <c r="M1295" s="3" t="s">
        <v>1426</v>
      </c>
      <c r="N1295" s="3" t="s">
        <v>3418</v>
      </c>
      <c r="O1295" s="9"/>
      <c r="P1295" s="3">
        <v>84</v>
      </c>
      <c r="Q1295" s="13">
        <v>1</v>
      </c>
    </row>
    <row r="1296" spans="1:17" hidden="1">
      <c r="A1296" s="10" t="s">
        <v>3419</v>
      </c>
      <c r="B1296" s="8" t="s">
        <v>458</v>
      </c>
      <c r="C1296" s="8" t="s">
        <v>7</v>
      </c>
      <c r="D1296" s="2" t="s">
        <v>10</v>
      </c>
      <c r="E1296" s="8" t="s">
        <v>1411</v>
      </c>
      <c r="F1296" s="8" t="s">
        <v>1384</v>
      </c>
      <c r="G1296" s="2">
        <v>16.32</v>
      </c>
      <c r="H1296" s="2">
        <v>17.53</v>
      </c>
      <c r="I1296" s="2">
        <v>0.1067</v>
      </c>
      <c r="J1296" s="2">
        <v>0.246</v>
      </c>
      <c r="K1296" s="2" t="s">
        <v>1358</v>
      </c>
      <c r="L1296" s="2">
        <v>897</v>
      </c>
      <c r="M1296" s="2" t="s">
        <v>1381</v>
      </c>
      <c r="N1296" s="2" t="s">
        <v>2779</v>
      </c>
      <c r="O1296" s="8"/>
      <c r="P1296" s="2">
        <v>240</v>
      </c>
      <c r="Q1296" s="12">
        <v>8.34</v>
      </c>
    </row>
    <row r="1297" spans="1:17" hidden="1">
      <c r="A1297" s="11" t="s">
        <v>3420</v>
      </c>
      <c r="B1297" s="9" t="s">
        <v>599</v>
      </c>
      <c r="C1297" s="9" t="s">
        <v>38</v>
      </c>
      <c r="D1297" s="3" t="s">
        <v>44</v>
      </c>
      <c r="E1297" s="9" t="s">
        <v>1400</v>
      </c>
      <c r="F1297" s="9" t="s">
        <v>1390</v>
      </c>
      <c r="G1297" s="3">
        <v>97.8</v>
      </c>
      <c r="H1297" s="3">
        <v>13.76</v>
      </c>
      <c r="I1297" s="3">
        <v>1.1785000000000001</v>
      </c>
      <c r="J1297" s="3">
        <v>1.5044</v>
      </c>
      <c r="K1297" s="3" t="s">
        <v>1376</v>
      </c>
      <c r="L1297" s="3">
        <v>800</v>
      </c>
      <c r="M1297" s="3" t="s">
        <v>1426</v>
      </c>
      <c r="N1297" s="3" t="s">
        <v>673</v>
      </c>
      <c r="O1297" s="9"/>
      <c r="P1297" s="3">
        <v>120</v>
      </c>
      <c r="Q1297" s="13">
        <v>26.57</v>
      </c>
    </row>
    <row r="1298" spans="1:17">
      <c r="A1298" s="10" t="s">
        <v>3421</v>
      </c>
      <c r="B1298" s="8" t="s">
        <v>743</v>
      </c>
      <c r="C1298" s="8" t="s">
        <v>7</v>
      </c>
      <c r="D1298" s="2" t="s">
        <v>31</v>
      </c>
      <c r="E1298" s="8" t="s">
        <v>1380</v>
      </c>
      <c r="F1298" s="8" t="s">
        <v>1375</v>
      </c>
      <c r="G1298" s="2">
        <v>97</v>
      </c>
      <c r="H1298" s="2">
        <v>11.62</v>
      </c>
      <c r="I1298" s="2">
        <v>0.8569</v>
      </c>
      <c r="J1298" s="2">
        <v>1.0425</v>
      </c>
      <c r="K1298" s="2" t="s">
        <v>1385</v>
      </c>
      <c r="L1298" s="2">
        <v>556</v>
      </c>
      <c r="M1298" s="2" t="s">
        <v>1403</v>
      </c>
      <c r="N1298" s="2" t="s">
        <v>2912</v>
      </c>
      <c r="O1298" s="8" t="s">
        <v>3148</v>
      </c>
      <c r="P1298" s="2">
        <v>240</v>
      </c>
      <c r="Q1298" s="12">
        <v>0</v>
      </c>
    </row>
    <row r="1299" spans="1:17" hidden="1">
      <c r="A1299" s="11" t="s">
        <v>3422</v>
      </c>
      <c r="B1299" s="9" t="s">
        <v>835</v>
      </c>
      <c r="C1299" s="9" t="s">
        <v>28</v>
      </c>
      <c r="D1299" s="3" t="s">
        <v>1360</v>
      </c>
      <c r="E1299" s="9" t="s">
        <v>1408</v>
      </c>
      <c r="F1299" s="9" t="s">
        <v>1384</v>
      </c>
      <c r="G1299" s="3">
        <v>98.75</v>
      </c>
      <c r="H1299" s="3">
        <v>14.03</v>
      </c>
      <c r="I1299" s="3">
        <v>1.6211</v>
      </c>
      <c r="J1299" s="3">
        <v>3.3765000000000001</v>
      </c>
      <c r="K1299" s="3" t="s">
        <v>1412</v>
      </c>
      <c r="L1299" s="3">
        <v>556</v>
      </c>
      <c r="M1299" s="3" t="s">
        <v>1386</v>
      </c>
      <c r="N1299" s="3" t="s">
        <v>781</v>
      </c>
      <c r="O1299" s="9"/>
      <c r="P1299" s="3">
        <v>36</v>
      </c>
      <c r="Q1299" s="13">
        <v>43.47</v>
      </c>
    </row>
    <row r="1300" spans="1:17" hidden="1">
      <c r="A1300" s="10" t="s">
        <v>3423</v>
      </c>
      <c r="B1300" s="8" t="s">
        <v>1114</v>
      </c>
      <c r="C1300" s="8" t="s">
        <v>35</v>
      </c>
      <c r="D1300" s="2" t="s">
        <v>31</v>
      </c>
      <c r="E1300" s="8" t="s">
        <v>1411</v>
      </c>
      <c r="F1300" s="8" t="s">
        <v>1384</v>
      </c>
      <c r="G1300" s="2">
        <v>7.59</v>
      </c>
      <c r="H1300" s="2">
        <v>16.46</v>
      </c>
      <c r="I1300" s="2">
        <v>0.14369999999999999</v>
      </c>
      <c r="J1300" s="2">
        <v>0.1293</v>
      </c>
      <c r="K1300" s="2"/>
      <c r="L1300" s="2">
        <v>776</v>
      </c>
      <c r="M1300" s="2" t="s">
        <v>1377</v>
      </c>
      <c r="N1300" s="2" t="s">
        <v>3036</v>
      </c>
      <c r="O1300" s="8" t="s">
        <v>302</v>
      </c>
      <c r="P1300" s="2">
        <v>120</v>
      </c>
      <c r="Q1300" s="12">
        <v>6.02</v>
      </c>
    </row>
    <row r="1301" spans="1:17" hidden="1">
      <c r="A1301" s="11" t="s">
        <v>3424</v>
      </c>
      <c r="B1301" s="9" t="s">
        <v>1129</v>
      </c>
      <c r="C1301" s="9" t="s">
        <v>38</v>
      </c>
      <c r="D1301" s="3" t="s">
        <v>31</v>
      </c>
      <c r="E1301" s="9" t="s">
        <v>1389</v>
      </c>
      <c r="F1301" s="9" t="s">
        <v>1384</v>
      </c>
      <c r="G1301" s="3">
        <v>90.19</v>
      </c>
      <c r="H1301" s="3">
        <v>12.77</v>
      </c>
      <c r="I1301" s="3">
        <v>0.9708</v>
      </c>
      <c r="J1301" s="3">
        <v>1.0419</v>
      </c>
      <c r="K1301" s="3" t="s">
        <v>1395</v>
      </c>
      <c r="L1301" s="3">
        <v>700</v>
      </c>
      <c r="M1301" s="3" t="s">
        <v>1426</v>
      </c>
      <c r="N1301" s="3" t="s">
        <v>1731</v>
      </c>
      <c r="O1301" s="9"/>
      <c r="P1301" s="3">
        <v>240</v>
      </c>
      <c r="Q1301" s="13">
        <v>14.36</v>
      </c>
    </row>
    <row r="1302" spans="1:17" hidden="1">
      <c r="A1302" s="10" t="s">
        <v>3425</v>
      </c>
      <c r="B1302" s="8" t="s">
        <v>169</v>
      </c>
      <c r="C1302" s="8" t="s">
        <v>16</v>
      </c>
      <c r="D1302" s="2" t="s">
        <v>31</v>
      </c>
      <c r="E1302" s="8" t="s">
        <v>1389</v>
      </c>
      <c r="F1302" s="8" t="s">
        <v>1390</v>
      </c>
      <c r="G1302" s="2">
        <v>37.69</v>
      </c>
      <c r="H1302" s="2">
        <v>8.67</v>
      </c>
      <c r="I1302" s="2">
        <v>0.32329999999999998</v>
      </c>
      <c r="J1302" s="2">
        <v>0.33110000000000001</v>
      </c>
      <c r="K1302" s="2" t="s">
        <v>1376</v>
      </c>
      <c r="L1302" s="2">
        <v>833</v>
      </c>
      <c r="M1302" s="2" t="s">
        <v>1386</v>
      </c>
      <c r="N1302" s="2" t="s">
        <v>1909</v>
      </c>
      <c r="O1302" s="8"/>
      <c r="P1302" s="2">
        <v>240</v>
      </c>
      <c r="Q1302" s="12">
        <v>20.91</v>
      </c>
    </row>
    <row r="1303" spans="1:17" hidden="1">
      <c r="A1303" s="11" t="s">
        <v>3426</v>
      </c>
      <c r="B1303" s="9" t="s">
        <v>1246</v>
      </c>
      <c r="C1303" s="9" t="s">
        <v>7</v>
      </c>
      <c r="D1303" s="3" t="s">
        <v>44</v>
      </c>
      <c r="E1303" s="9" t="s">
        <v>1389</v>
      </c>
      <c r="F1303" s="9" t="s">
        <v>1390</v>
      </c>
      <c r="G1303" s="3">
        <v>86.64</v>
      </c>
      <c r="H1303" s="3">
        <v>17.95</v>
      </c>
      <c r="I1303" s="3">
        <v>1.4641999999999999</v>
      </c>
      <c r="J1303" s="3">
        <v>1.3922000000000001</v>
      </c>
      <c r="K1303" s="3" t="s">
        <v>1376</v>
      </c>
      <c r="L1303" s="3">
        <v>694</v>
      </c>
      <c r="M1303" s="3" t="s">
        <v>1381</v>
      </c>
      <c r="N1303" s="3" t="s">
        <v>2414</v>
      </c>
      <c r="O1303" s="9"/>
      <c r="P1303" s="3">
        <v>180</v>
      </c>
      <c r="Q1303" s="13">
        <v>17.57</v>
      </c>
    </row>
    <row r="1304" spans="1:17" hidden="1">
      <c r="A1304" s="10" t="s">
        <v>3427</v>
      </c>
      <c r="B1304" s="8" t="s">
        <v>538</v>
      </c>
      <c r="C1304" s="8" t="s">
        <v>16</v>
      </c>
      <c r="D1304" s="2" t="s">
        <v>44</v>
      </c>
      <c r="E1304" s="8" t="s">
        <v>1374</v>
      </c>
      <c r="F1304" s="8" t="s">
        <v>1390</v>
      </c>
      <c r="G1304" s="2">
        <v>92.23</v>
      </c>
      <c r="H1304" s="2">
        <v>16.079999999999998</v>
      </c>
      <c r="I1304" s="2">
        <v>0.54620000000000002</v>
      </c>
      <c r="J1304" s="2">
        <v>1.3596999999999999</v>
      </c>
      <c r="K1304" s="2" t="s">
        <v>1385</v>
      </c>
      <c r="L1304" s="2">
        <v>639</v>
      </c>
      <c r="M1304" s="2" t="s">
        <v>1386</v>
      </c>
      <c r="N1304" s="2" t="s">
        <v>2024</v>
      </c>
      <c r="O1304" s="8"/>
      <c r="P1304" s="2">
        <v>180</v>
      </c>
      <c r="Q1304" s="12">
        <v>0</v>
      </c>
    </row>
    <row r="1305" spans="1:17" hidden="1">
      <c r="A1305" s="11" t="s">
        <v>3428</v>
      </c>
      <c r="B1305" s="9" t="s">
        <v>1215</v>
      </c>
      <c r="C1305" s="9" t="s">
        <v>24</v>
      </c>
      <c r="D1305" s="3" t="s">
        <v>1360</v>
      </c>
      <c r="E1305" s="9" t="s">
        <v>1389</v>
      </c>
      <c r="F1305" s="9" t="s">
        <v>1375</v>
      </c>
      <c r="G1305" s="3">
        <v>67.84</v>
      </c>
      <c r="H1305" s="3">
        <v>17.27</v>
      </c>
      <c r="I1305" s="3">
        <v>1.3205</v>
      </c>
      <c r="J1305" s="3">
        <v>1.397</v>
      </c>
      <c r="K1305" s="3" t="s">
        <v>1376</v>
      </c>
      <c r="L1305" s="3">
        <v>814</v>
      </c>
      <c r="M1305" s="3" t="s">
        <v>1381</v>
      </c>
      <c r="N1305" s="3" t="s">
        <v>3429</v>
      </c>
      <c r="O1305" s="9"/>
      <c r="P1305" s="3">
        <v>84</v>
      </c>
      <c r="Q1305" s="13">
        <v>63.61</v>
      </c>
    </row>
    <row r="1306" spans="1:17" hidden="1">
      <c r="A1306" s="10" t="s">
        <v>3430</v>
      </c>
      <c r="B1306" s="8" t="s">
        <v>1299</v>
      </c>
      <c r="C1306" s="8" t="s">
        <v>32</v>
      </c>
      <c r="D1306" s="2" t="s">
        <v>10</v>
      </c>
      <c r="E1306" s="8" t="s">
        <v>1374</v>
      </c>
      <c r="F1306" s="8" t="s">
        <v>1390</v>
      </c>
      <c r="G1306" s="2">
        <v>58.67</v>
      </c>
      <c r="H1306" s="2">
        <v>11.64</v>
      </c>
      <c r="I1306" s="2">
        <v>0.91800000000000004</v>
      </c>
      <c r="J1306" s="2">
        <v>0.8296</v>
      </c>
      <c r="K1306" s="2" t="s">
        <v>1412</v>
      </c>
      <c r="L1306" s="2">
        <v>757</v>
      </c>
      <c r="M1306" s="2" t="s">
        <v>1377</v>
      </c>
      <c r="N1306" s="2" t="s">
        <v>1563</v>
      </c>
      <c r="O1306" s="8" t="s">
        <v>957</v>
      </c>
      <c r="P1306" s="2">
        <v>120</v>
      </c>
      <c r="Q1306" s="12">
        <v>28.57</v>
      </c>
    </row>
    <row r="1307" spans="1:17" hidden="1">
      <c r="A1307" s="11" t="s">
        <v>3431</v>
      </c>
      <c r="B1307" s="9" t="s">
        <v>1056</v>
      </c>
      <c r="C1307" s="9" t="s">
        <v>32</v>
      </c>
      <c r="D1307" s="3" t="s">
        <v>23</v>
      </c>
      <c r="E1307" s="9" t="s">
        <v>1389</v>
      </c>
      <c r="F1307" s="9" t="s">
        <v>1384</v>
      </c>
      <c r="G1307" s="3">
        <v>29.47</v>
      </c>
      <c r="H1307" s="3">
        <v>7.69</v>
      </c>
      <c r="I1307" s="3">
        <v>0.4627</v>
      </c>
      <c r="J1307" s="3">
        <v>0.91930000000000001</v>
      </c>
      <c r="K1307" s="3" t="s">
        <v>1395</v>
      </c>
      <c r="L1307" s="3">
        <v>758</v>
      </c>
      <c r="M1307" s="3" t="s">
        <v>1426</v>
      </c>
      <c r="N1307" s="3" t="s">
        <v>3432</v>
      </c>
      <c r="O1307" s="9"/>
      <c r="P1307" s="3">
        <v>36</v>
      </c>
      <c r="Q1307" s="13">
        <v>27.66</v>
      </c>
    </row>
    <row r="1308" spans="1:17" hidden="1">
      <c r="A1308" s="10" t="s">
        <v>3433</v>
      </c>
      <c r="B1308" s="8" t="s">
        <v>364</v>
      </c>
      <c r="C1308" s="8" t="s">
        <v>35</v>
      </c>
      <c r="D1308" s="2" t="s">
        <v>23</v>
      </c>
      <c r="E1308" s="8" t="s">
        <v>1389</v>
      </c>
      <c r="F1308" s="8" t="s">
        <v>1390</v>
      </c>
      <c r="G1308" s="2">
        <v>19.05</v>
      </c>
      <c r="H1308" s="2">
        <v>13.87</v>
      </c>
      <c r="I1308" s="2">
        <v>0.3125</v>
      </c>
      <c r="J1308" s="2">
        <v>0.51929999999999998</v>
      </c>
      <c r="K1308" s="2" t="s">
        <v>1358</v>
      </c>
      <c r="L1308" s="2">
        <v>565</v>
      </c>
      <c r="M1308" s="2" t="s">
        <v>1381</v>
      </c>
      <c r="N1308" s="2" t="s">
        <v>2338</v>
      </c>
      <c r="O1308" s="8"/>
      <c r="P1308" s="2">
        <v>48</v>
      </c>
      <c r="Q1308" s="12">
        <v>9.33</v>
      </c>
    </row>
    <row r="1309" spans="1:17">
      <c r="A1309" s="11" t="s">
        <v>3434</v>
      </c>
      <c r="B1309" s="9" t="s">
        <v>992</v>
      </c>
      <c r="C1309" s="9" t="s">
        <v>20</v>
      </c>
      <c r="D1309" s="3" t="s">
        <v>44</v>
      </c>
      <c r="E1309" s="9" t="s">
        <v>1380</v>
      </c>
      <c r="F1309" s="9" t="s">
        <v>1384</v>
      </c>
      <c r="G1309" s="3">
        <v>34.119999999999997</v>
      </c>
      <c r="H1309" s="3">
        <v>13.95</v>
      </c>
      <c r="I1309" s="3">
        <v>0.21290000000000001</v>
      </c>
      <c r="J1309" s="3">
        <v>0.63849999999999996</v>
      </c>
      <c r="K1309" s="3" t="s">
        <v>1385</v>
      </c>
      <c r="L1309" s="3">
        <v>719</v>
      </c>
      <c r="M1309" s="3" t="s">
        <v>1381</v>
      </c>
      <c r="N1309" s="3" t="s">
        <v>2555</v>
      </c>
      <c r="O1309" s="9"/>
      <c r="P1309" s="3">
        <v>84</v>
      </c>
      <c r="Q1309" s="13">
        <v>0</v>
      </c>
    </row>
    <row r="1310" spans="1:17">
      <c r="A1310" s="10" t="s">
        <v>3435</v>
      </c>
      <c r="B1310" s="8" t="s">
        <v>1182</v>
      </c>
      <c r="C1310" s="8" t="s">
        <v>16</v>
      </c>
      <c r="D1310" s="2" t="s">
        <v>44</v>
      </c>
      <c r="E1310" s="8" t="s">
        <v>1380</v>
      </c>
      <c r="F1310" s="8" t="s">
        <v>1384</v>
      </c>
      <c r="G1310" s="2">
        <v>50.89</v>
      </c>
      <c r="H1310" s="2">
        <v>11.34</v>
      </c>
      <c r="I1310" s="2">
        <v>0.69089999999999996</v>
      </c>
      <c r="J1310" s="2">
        <v>1.3237000000000001</v>
      </c>
      <c r="K1310" s="2" t="s">
        <v>1412</v>
      </c>
      <c r="L1310" s="2">
        <v>791</v>
      </c>
      <c r="M1310" s="2" t="s">
        <v>1377</v>
      </c>
      <c r="N1310" s="2" t="s">
        <v>920</v>
      </c>
      <c r="O1310" s="8" t="s">
        <v>1664</v>
      </c>
      <c r="P1310" s="2">
        <v>48</v>
      </c>
      <c r="Q1310" s="12">
        <v>24.8</v>
      </c>
    </row>
    <row r="1311" spans="1:17" hidden="1">
      <c r="A1311" s="11" t="s">
        <v>3436</v>
      </c>
      <c r="B1311" s="9" t="s">
        <v>397</v>
      </c>
      <c r="C1311" s="9" t="s">
        <v>28</v>
      </c>
      <c r="D1311" s="3" t="s">
        <v>31</v>
      </c>
      <c r="E1311" s="9" t="s">
        <v>1411</v>
      </c>
      <c r="F1311" s="9" t="s">
        <v>1390</v>
      </c>
      <c r="G1311" s="3">
        <v>71.66</v>
      </c>
      <c r="H1311" s="3">
        <v>17.34</v>
      </c>
      <c r="I1311" s="3">
        <v>1.0034000000000001</v>
      </c>
      <c r="J1311" s="3">
        <v>3.5548000000000002</v>
      </c>
      <c r="K1311" s="3" t="s">
        <v>1412</v>
      </c>
      <c r="L1311" s="3">
        <v>842</v>
      </c>
      <c r="M1311" s="3" t="s">
        <v>1377</v>
      </c>
      <c r="N1311" s="3" t="s">
        <v>2803</v>
      </c>
      <c r="O1311" s="9" t="s">
        <v>834</v>
      </c>
      <c r="P1311" s="3">
        <v>24</v>
      </c>
      <c r="Q1311" s="13">
        <v>12.73</v>
      </c>
    </row>
    <row r="1312" spans="1:17" hidden="1">
      <c r="A1312" s="10" t="s">
        <v>3437</v>
      </c>
      <c r="B1312" s="8" t="s">
        <v>1260</v>
      </c>
      <c r="C1312" s="8" t="s">
        <v>38</v>
      </c>
      <c r="D1312" s="2" t="s">
        <v>44</v>
      </c>
      <c r="E1312" s="8" t="s">
        <v>1374</v>
      </c>
      <c r="F1312" s="8" t="s">
        <v>1375</v>
      </c>
      <c r="G1312" s="2">
        <v>85.45</v>
      </c>
      <c r="H1312" s="2">
        <v>10.14</v>
      </c>
      <c r="I1312" s="2">
        <v>0.62690000000000001</v>
      </c>
      <c r="J1312" s="2">
        <v>2.173</v>
      </c>
      <c r="K1312" s="2" t="s">
        <v>1385</v>
      </c>
      <c r="L1312" s="2">
        <v>639</v>
      </c>
      <c r="M1312" s="2" t="s">
        <v>1377</v>
      </c>
      <c r="N1312" s="2" t="s">
        <v>3438</v>
      </c>
      <c r="O1312" s="8" t="s">
        <v>668</v>
      </c>
      <c r="P1312" s="2">
        <v>48</v>
      </c>
      <c r="Q1312" s="12">
        <v>0</v>
      </c>
    </row>
    <row r="1313" spans="1:17" hidden="1">
      <c r="A1313" s="11" t="s">
        <v>3439</v>
      </c>
      <c r="B1313" s="9" t="s">
        <v>291</v>
      </c>
      <c r="C1313" s="9" t="s">
        <v>38</v>
      </c>
      <c r="D1313" s="3" t="s">
        <v>1360</v>
      </c>
      <c r="E1313" s="9" t="s">
        <v>1408</v>
      </c>
      <c r="F1313" s="9" t="s">
        <v>1375</v>
      </c>
      <c r="G1313" s="3">
        <v>54.33</v>
      </c>
      <c r="H1313" s="3">
        <v>17.28</v>
      </c>
      <c r="I1313" s="3">
        <v>1.0064</v>
      </c>
      <c r="J1313" s="3">
        <v>0.84689999999999999</v>
      </c>
      <c r="K1313" s="3" t="s">
        <v>1395</v>
      </c>
      <c r="L1313" s="3">
        <v>823</v>
      </c>
      <c r="M1313" s="3" t="s">
        <v>1426</v>
      </c>
      <c r="N1313" s="3" t="s">
        <v>2972</v>
      </c>
      <c r="O1313" s="9"/>
      <c r="P1313" s="3">
        <v>180</v>
      </c>
      <c r="Q1313" s="13">
        <v>7.25</v>
      </c>
    </row>
    <row r="1314" spans="1:17" hidden="1">
      <c r="A1314" s="10" t="s">
        <v>3440</v>
      </c>
      <c r="B1314" s="8" t="s">
        <v>998</v>
      </c>
      <c r="C1314" s="8" t="s">
        <v>16</v>
      </c>
      <c r="D1314" s="2" t="s">
        <v>10</v>
      </c>
      <c r="E1314" s="8" t="s">
        <v>1411</v>
      </c>
      <c r="F1314" s="8" t="s">
        <v>1375</v>
      </c>
      <c r="G1314" s="2">
        <v>66.739999999999995</v>
      </c>
      <c r="H1314" s="2">
        <v>14.83</v>
      </c>
      <c r="I1314" s="2">
        <v>0.71109999999999995</v>
      </c>
      <c r="J1314" s="2">
        <v>6.0185000000000004</v>
      </c>
      <c r="K1314" s="2" t="s">
        <v>1412</v>
      </c>
      <c r="L1314" s="2">
        <v>618</v>
      </c>
      <c r="M1314" s="2" t="s">
        <v>1396</v>
      </c>
      <c r="N1314" s="2" t="s">
        <v>1466</v>
      </c>
      <c r="O1314" s="8" t="s">
        <v>460</v>
      </c>
      <c r="P1314" s="2">
        <v>12</v>
      </c>
      <c r="Q1314" s="12">
        <v>50.11</v>
      </c>
    </row>
    <row r="1315" spans="1:17" hidden="1">
      <c r="A1315" s="11" t="s">
        <v>3441</v>
      </c>
      <c r="B1315" s="9" t="s">
        <v>769</v>
      </c>
      <c r="C1315" s="9" t="s">
        <v>12</v>
      </c>
      <c r="D1315" s="3" t="s">
        <v>44</v>
      </c>
      <c r="E1315" s="9" t="s">
        <v>1374</v>
      </c>
      <c r="F1315" s="9" t="s">
        <v>1384</v>
      </c>
      <c r="G1315" s="3">
        <v>73.23</v>
      </c>
      <c r="H1315" s="3">
        <v>15.16</v>
      </c>
      <c r="I1315" s="3">
        <v>0.58379999999999999</v>
      </c>
      <c r="J1315" s="3">
        <v>2.044</v>
      </c>
      <c r="K1315" s="3" t="s">
        <v>1412</v>
      </c>
      <c r="L1315" s="3">
        <v>565</v>
      </c>
      <c r="M1315" s="3" t="s">
        <v>1377</v>
      </c>
      <c r="N1315" s="3" t="s">
        <v>749</v>
      </c>
      <c r="O1315" s="9" t="s">
        <v>1855</v>
      </c>
      <c r="P1315" s="3">
        <v>48</v>
      </c>
      <c r="Q1315" s="13">
        <v>44.56</v>
      </c>
    </row>
    <row r="1316" spans="1:17">
      <c r="A1316" s="10" t="s">
        <v>3442</v>
      </c>
      <c r="B1316" s="8" t="s">
        <v>1159</v>
      </c>
      <c r="C1316" s="8" t="s">
        <v>7</v>
      </c>
      <c r="D1316" s="2" t="s">
        <v>10</v>
      </c>
      <c r="E1316" s="8" t="s">
        <v>1380</v>
      </c>
      <c r="F1316" s="8" t="s">
        <v>1384</v>
      </c>
      <c r="G1316" s="2">
        <v>72.52</v>
      </c>
      <c r="H1316" s="2">
        <v>13.29</v>
      </c>
      <c r="I1316" s="2">
        <v>1.01</v>
      </c>
      <c r="J1316" s="2">
        <v>1.956</v>
      </c>
      <c r="K1316" s="2" t="s">
        <v>1385</v>
      </c>
      <c r="L1316" s="2">
        <v>833</v>
      </c>
      <c r="M1316" s="2" t="s">
        <v>1377</v>
      </c>
      <c r="N1316" s="2" t="s">
        <v>673</v>
      </c>
      <c r="O1316" s="8" t="s">
        <v>2788</v>
      </c>
      <c r="P1316" s="2">
        <v>48</v>
      </c>
      <c r="Q1316" s="12">
        <v>0</v>
      </c>
    </row>
    <row r="1317" spans="1:17" hidden="1">
      <c r="A1317" s="11" t="s">
        <v>3443</v>
      </c>
      <c r="B1317" s="9" t="s">
        <v>524</v>
      </c>
      <c r="C1317" s="9" t="s">
        <v>38</v>
      </c>
      <c r="D1317" s="3" t="s">
        <v>10</v>
      </c>
      <c r="E1317" s="9" t="s">
        <v>1389</v>
      </c>
      <c r="F1317" s="9" t="s">
        <v>1390</v>
      </c>
      <c r="G1317" s="3">
        <v>64.73</v>
      </c>
      <c r="H1317" s="3">
        <v>11.2</v>
      </c>
      <c r="I1317" s="3">
        <v>1.2478</v>
      </c>
      <c r="J1317" s="3">
        <v>3.0228999999999999</v>
      </c>
      <c r="K1317" s="3" t="s">
        <v>1412</v>
      </c>
      <c r="L1317" s="3">
        <v>656</v>
      </c>
      <c r="M1317" s="3" t="s">
        <v>1403</v>
      </c>
      <c r="N1317" s="3" t="s">
        <v>1043</v>
      </c>
      <c r="O1317" s="9" t="s">
        <v>831</v>
      </c>
      <c r="P1317" s="3">
        <v>24</v>
      </c>
      <c r="Q1317" s="13">
        <v>44.05</v>
      </c>
    </row>
    <row r="1318" spans="1:17" hidden="1">
      <c r="A1318" s="10" t="s">
        <v>3444</v>
      </c>
      <c r="B1318" s="8" t="s">
        <v>1294</v>
      </c>
      <c r="C1318" s="8" t="s">
        <v>24</v>
      </c>
      <c r="D1318" s="2" t="s">
        <v>1360</v>
      </c>
      <c r="E1318" s="8" t="s">
        <v>1374</v>
      </c>
      <c r="F1318" s="8" t="s">
        <v>1375</v>
      </c>
      <c r="G1318" s="2">
        <v>42.3</v>
      </c>
      <c r="H1318" s="2">
        <v>15.97</v>
      </c>
      <c r="I1318" s="2">
        <v>0.46139999999999998</v>
      </c>
      <c r="J1318" s="2">
        <v>0.58750000000000002</v>
      </c>
      <c r="K1318" s="2" t="s">
        <v>1385</v>
      </c>
      <c r="L1318" s="2">
        <v>812</v>
      </c>
      <c r="M1318" s="2" t="s">
        <v>1396</v>
      </c>
      <c r="N1318" s="2" t="s">
        <v>1522</v>
      </c>
      <c r="O1318" s="8" t="s">
        <v>1212</v>
      </c>
      <c r="P1318" s="2">
        <v>240</v>
      </c>
      <c r="Q1318" s="12">
        <v>0</v>
      </c>
    </row>
    <row r="1319" spans="1:17" hidden="1">
      <c r="A1319" s="11" t="s">
        <v>3445</v>
      </c>
      <c r="B1319" s="9" t="s">
        <v>178</v>
      </c>
      <c r="C1319" s="9" t="s">
        <v>28</v>
      </c>
      <c r="D1319" s="3" t="s">
        <v>23</v>
      </c>
      <c r="E1319" s="9" t="s">
        <v>1408</v>
      </c>
      <c r="F1319" s="9" t="s">
        <v>1375</v>
      </c>
      <c r="G1319" s="3">
        <v>89.52</v>
      </c>
      <c r="H1319" s="3">
        <v>15.96</v>
      </c>
      <c r="I1319" s="3">
        <v>1.5847</v>
      </c>
      <c r="J1319" s="3">
        <v>1.776</v>
      </c>
      <c r="K1319" s="3" t="s">
        <v>1395</v>
      </c>
      <c r="L1319" s="3">
        <v>573</v>
      </c>
      <c r="M1319" s="3" t="s">
        <v>1396</v>
      </c>
      <c r="N1319" s="3" t="s">
        <v>1048</v>
      </c>
      <c r="O1319" s="9" t="s">
        <v>3114</v>
      </c>
      <c r="P1319" s="3">
        <v>84</v>
      </c>
      <c r="Q1319" s="13">
        <v>83.48</v>
      </c>
    </row>
    <row r="1320" spans="1:17" hidden="1">
      <c r="A1320" s="10" t="s">
        <v>3446</v>
      </c>
      <c r="B1320" s="8" t="s">
        <v>998</v>
      </c>
      <c r="C1320" s="8" t="s">
        <v>20</v>
      </c>
      <c r="D1320" s="2" t="s">
        <v>10</v>
      </c>
      <c r="E1320" s="8" t="s">
        <v>1411</v>
      </c>
      <c r="F1320" s="8" t="s">
        <v>1375</v>
      </c>
      <c r="G1320" s="2">
        <v>50.22</v>
      </c>
      <c r="H1320" s="2">
        <v>12.43</v>
      </c>
      <c r="I1320" s="2">
        <v>0.63060000000000005</v>
      </c>
      <c r="J1320" s="2">
        <v>1.6783999999999999</v>
      </c>
      <c r="K1320" s="2" t="s">
        <v>1385</v>
      </c>
      <c r="L1320" s="2">
        <v>618</v>
      </c>
      <c r="M1320" s="2" t="s">
        <v>1403</v>
      </c>
      <c r="N1320" s="2" t="s">
        <v>197</v>
      </c>
      <c r="O1320" s="8" t="s">
        <v>2035</v>
      </c>
      <c r="P1320" s="2">
        <v>36</v>
      </c>
      <c r="Q1320" s="12">
        <v>0</v>
      </c>
    </row>
    <row r="1321" spans="1:17" hidden="1">
      <c r="A1321" s="11" t="s">
        <v>3447</v>
      </c>
      <c r="B1321" s="9" t="s">
        <v>915</v>
      </c>
      <c r="C1321" s="9" t="s">
        <v>20</v>
      </c>
      <c r="D1321" s="3" t="s">
        <v>44</v>
      </c>
      <c r="E1321" s="9" t="s">
        <v>1400</v>
      </c>
      <c r="F1321" s="9" t="s">
        <v>1390</v>
      </c>
      <c r="G1321" s="3">
        <v>86.49</v>
      </c>
      <c r="H1321" s="3">
        <v>15.83</v>
      </c>
      <c r="I1321" s="3">
        <v>0.56720000000000004</v>
      </c>
      <c r="J1321" s="3">
        <v>1.26</v>
      </c>
      <c r="K1321" s="3" t="s">
        <v>1376</v>
      </c>
      <c r="L1321" s="3">
        <v>765</v>
      </c>
      <c r="M1321" s="3" t="s">
        <v>1377</v>
      </c>
      <c r="N1321" s="3" t="s">
        <v>3448</v>
      </c>
      <c r="O1321" s="9" t="s">
        <v>632</v>
      </c>
      <c r="P1321" s="3">
        <v>180</v>
      </c>
      <c r="Q1321" s="13">
        <v>45.06</v>
      </c>
    </row>
    <row r="1322" spans="1:17" hidden="1">
      <c r="A1322" s="10" t="s">
        <v>3449</v>
      </c>
      <c r="B1322" s="8" t="s">
        <v>977</v>
      </c>
      <c r="C1322" s="8" t="s">
        <v>38</v>
      </c>
      <c r="D1322" s="2" t="s">
        <v>23</v>
      </c>
      <c r="E1322" s="8" t="s">
        <v>1389</v>
      </c>
      <c r="F1322" s="8" t="s">
        <v>1375</v>
      </c>
      <c r="G1322" s="2">
        <v>92.76</v>
      </c>
      <c r="H1322" s="2">
        <v>13.29</v>
      </c>
      <c r="I1322" s="2">
        <v>1.3888</v>
      </c>
      <c r="J1322" s="2">
        <v>1.7020999999999999</v>
      </c>
      <c r="K1322" s="2" t="s">
        <v>1385</v>
      </c>
      <c r="L1322" s="2">
        <v>659</v>
      </c>
      <c r="M1322" s="2" t="s">
        <v>1396</v>
      </c>
      <c r="N1322" s="2" t="s">
        <v>2834</v>
      </c>
      <c r="O1322" s="8" t="s">
        <v>1058</v>
      </c>
      <c r="P1322" s="2">
        <v>84</v>
      </c>
      <c r="Q1322" s="12">
        <v>0</v>
      </c>
    </row>
    <row r="1323" spans="1:17" hidden="1">
      <c r="A1323" s="11" t="s">
        <v>3450</v>
      </c>
      <c r="B1323" s="9" t="s">
        <v>723</v>
      </c>
      <c r="C1323" s="9" t="s">
        <v>32</v>
      </c>
      <c r="D1323" s="3" t="s">
        <v>1360</v>
      </c>
      <c r="E1323" s="9" t="s">
        <v>1411</v>
      </c>
      <c r="F1323" s="9" t="s">
        <v>1384</v>
      </c>
      <c r="G1323" s="3">
        <v>19.22</v>
      </c>
      <c r="H1323" s="3">
        <v>12.38</v>
      </c>
      <c r="I1323" s="3">
        <v>0.33560000000000001</v>
      </c>
      <c r="J1323" s="3">
        <v>0.2167</v>
      </c>
      <c r="K1323" s="3" t="s">
        <v>1385</v>
      </c>
      <c r="L1323" s="3">
        <v>672</v>
      </c>
      <c r="M1323" s="3" t="s">
        <v>1403</v>
      </c>
      <c r="N1323" s="3" t="s">
        <v>3451</v>
      </c>
      <c r="O1323" s="9" t="s">
        <v>1306</v>
      </c>
      <c r="P1323" s="3">
        <v>240</v>
      </c>
      <c r="Q1323" s="13">
        <v>0</v>
      </c>
    </row>
    <row r="1324" spans="1:17" hidden="1">
      <c r="A1324" s="10" t="s">
        <v>3452</v>
      </c>
      <c r="B1324" s="8" t="s">
        <v>638</v>
      </c>
      <c r="C1324" s="8" t="s">
        <v>28</v>
      </c>
      <c r="D1324" s="2" t="s">
        <v>1360</v>
      </c>
      <c r="E1324" s="8" t="s">
        <v>1389</v>
      </c>
      <c r="F1324" s="8" t="s">
        <v>1390</v>
      </c>
      <c r="G1324" s="2">
        <v>91.76</v>
      </c>
      <c r="H1324" s="2">
        <v>17.309999999999999</v>
      </c>
      <c r="I1324" s="2">
        <v>1.1990000000000001</v>
      </c>
      <c r="J1324" s="2">
        <v>8.3825000000000003</v>
      </c>
      <c r="K1324" s="2" t="s">
        <v>1376</v>
      </c>
      <c r="L1324" s="2">
        <v>604</v>
      </c>
      <c r="M1324" s="2" t="s">
        <v>1426</v>
      </c>
      <c r="N1324" s="2" t="s">
        <v>3221</v>
      </c>
      <c r="O1324" s="8"/>
      <c r="P1324" s="2">
        <v>12</v>
      </c>
      <c r="Q1324" s="12">
        <v>72.23</v>
      </c>
    </row>
    <row r="1325" spans="1:17" hidden="1">
      <c r="A1325" s="11" t="s">
        <v>3453</v>
      </c>
      <c r="B1325" s="9" t="s">
        <v>544</v>
      </c>
      <c r="C1325" s="9" t="s">
        <v>28</v>
      </c>
      <c r="D1325" s="3" t="s">
        <v>23</v>
      </c>
      <c r="E1325" s="9" t="s">
        <v>1400</v>
      </c>
      <c r="F1325" s="9" t="s">
        <v>1375</v>
      </c>
      <c r="G1325" s="3">
        <v>47.02</v>
      </c>
      <c r="H1325" s="3">
        <v>18.22</v>
      </c>
      <c r="I1325" s="3">
        <v>0.82469999999999999</v>
      </c>
      <c r="J1325" s="3">
        <v>0.85389999999999999</v>
      </c>
      <c r="K1325" s="3" t="s">
        <v>1412</v>
      </c>
      <c r="L1325" s="3">
        <v>633</v>
      </c>
      <c r="M1325" s="3" t="s">
        <v>1396</v>
      </c>
      <c r="N1325" s="3" t="s">
        <v>941</v>
      </c>
      <c r="O1325" s="9" t="s">
        <v>1772</v>
      </c>
      <c r="P1325" s="3">
        <v>120</v>
      </c>
      <c r="Q1325" s="13">
        <v>26.97</v>
      </c>
    </row>
    <row r="1326" spans="1:17" hidden="1">
      <c r="A1326" s="10" t="s">
        <v>3454</v>
      </c>
      <c r="B1326" s="8" t="s">
        <v>536</v>
      </c>
      <c r="C1326" s="8" t="s">
        <v>7</v>
      </c>
      <c r="D1326" s="2" t="s">
        <v>10</v>
      </c>
      <c r="E1326" s="8" t="s">
        <v>1374</v>
      </c>
      <c r="F1326" s="8" t="s">
        <v>1375</v>
      </c>
      <c r="G1326" s="2">
        <v>13.36</v>
      </c>
      <c r="H1326" s="2">
        <v>17.309999999999999</v>
      </c>
      <c r="I1326" s="2">
        <v>0.2233</v>
      </c>
      <c r="J1326" s="2">
        <v>0.27539999999999998</v>
      </c>
      <c r="K1326" s="2" t="s">
        <v>1376</v>
      </c>
      <c r="L1326" s="2">
        <v>883</v>
      </c>
      <c r="M1326" s="2" t="s">
        <v>1403</v>
      </c>
      <c r="N1326" s="2" t="s">
        <v>2401</v>
      </c>
      <c r="O1326" s="8" t="s">
        <v>2084</v>
      </c>
      <c r="P1326" s="2">
        <v>84</v>
      </c>
      <c r="Q1326" s="12">
        <v>2.13</v>
      </c>
    </row>
    <row r="1327" spans="1:17" hidden="1">
      <c r="A1327" s="11" t="s">
        <v>3455</v>
      </c>
      <c r="B1327" s="9" t="s">
        <v>1324</v>
      </c>
      <c r="C1327" s="9" t="s">
        <v>28</v>
      </c>
      <c r="D1327" s="3" t="s">
        <v>44</v>
      </c>
      <c r="E1327" s="9" t="s">
        <v>1408</v>
      </c>
      <c r="F1327" s="9" t="s">
        <v>1384</v>
      </c>
      <c r="G1327" s="3">
        <v>53.9</v>
      </c>
      <c r="H1327" s="3">
        <v>14.63</v>
      </c>
      <c r="I1327" s="3">
        <v>0.94989999999999997</v>
      </c>
      <c r="J1327" s="3">
        <v>1.2718</v>
      </c>
      <c r="K1327" s="3" t="s">
        <v>1358</v>
      </c>
      <c r="L1327" s="3">
        <v>628</v>
      </c>
      <c r="M1327" s="3" t="s">
        <v>1377</v>
      </c>
      <c r="N1327" s="3" t="s">
        <v>2375</v>
      </c>
      <c r="O1327" s="9" t="s">
        <v>2052</v>
      </c>
      <c r="P1327" s="3">
        <v>60</v>
      </c>
      <c r="Q1327" s="13">
        <v>45.39</v>
      </c>
    </row>
    <row r="1328" spans="1:17" hidden="1">
      <c r="A1328" s="10" t="s">
        <v>3456</v>
      </c>
      <c r="B1328" s="8" t="s">
        <v>1049</v>
      </c>
      <c r="C1328" s="8" t="s">
        <v>41</v>
      </c>
      <c r="D1328" s="2" t="s">
        <v>1360</v>
      </c>
      <c r="E1328" s="8" t="s">
        <v>1408</v>
      </c>
      <c r="F1328" s="8" t="s">
        <v>1375</v>
      </c>
      <c r="G1328" s="2">
        <v>59.84</v>
      </c>
      <c r="H1328" s="2">
        <v>13.25</v>
      </c>
      <c r="I1328" s="2">
        <v>0.7006</v>
      </c>
      <c r="J1328" s="2">
        <v>0.76700000000000002</v>
      </c>
      <c r="K1328" s="2" t="s">
        <v>1412</v>
      </c>
      <c r="L1328" s="2">
        <v>886</v>
      </c>
      <c r="M1328" s="2" t="s">
        <v>1381</v>
      </c>
      <c r="N1328" s="2" t="s">
        <v>3022</v>
      </c>
      <c r="O1328" s="8"/>
      <c r="P1328" s="2">
        <v>180</v>
      </c>
      <c r="Q1328" s="12">
        <v>56.46</v>
      </c>
    </row>
    <row r="1329" spans="1:17" hidden="1">
      <c r="A1329" s="11" t="s">
        <v>3457</v>
      </c>
      <c r="B1329" s="9" t="s">
        <v>1113</v>
      </c>
      <c r="C1329" s="9" t="s">
        <v>16</v>
      </c>
      <c r="D1329" s="3" t="s">
        <v>23</v>
      </c>
      <c r="E1329" s="9" t="s">
        <v>1389</v>
      </c>
      <c r="F1329" s="9" t="s">
        <v>1384</v>
      </c>
      <c r="G1329" s="3">
        <v>13.23</v>
      </c>
      <c r="H1329" s="3">
        <v>9.15</v>
      </c>
      <c r="I1329" s="3">
        <v>0.19189999999999999</v>
      </c>
      <c r="J1329" s="3">
        <v>0.60529999999999995</v>
      </c>
      <c r="K1329" s="3" t="s">
        <v>1358</v>
      </c>
      <c r="L1329" s="3">
        <v>686</v>
      </c>
      <c r="M1329" s="3" t="s">
        <v>1377</v>
      </c>
      <c r="N1329" s="3" t="s">
        <v>1498</v>
      </c>
      <c r="O1329" s="9" t="s">
        <v>2052</v>
      </c>
      <c r="P1329" s="3">
        <v>24</v>
      </c>
      <c r="Q1329" s="13">
        <v>4.42</v>
      </c>
    </row>
    <row r="1330" spans="1:17" hidden="1">
      <c r="A1330" s="10" t="s">
        <v>3458</v>
      </c>
      <c r="B1330" s="8" t="s">
        <v>645</v>
      </c>
      <c r="C1330" s="8" t="s">
        <v>41</v>
      </c>
      <c r="D1330" s="2" t="s">
        <v>31</v>
      </c>
      <c r="E1330" s="8" t="s">
        <v>1389</v>
      </c>
      <c r="F1330" s="8" t="s">
        <v>1384</v>
      </c>
      <c r="G1330" s="2"/>
      <c r="H1330" s="2">
        <v>11.99</v>
      </c>
      <c r="I1330" s="2">
        <v>0.1391</v>
      </c>
      <c r="J1330" s="2">
        <v>0.80210000000000004</v>
      </c>
      <c r="K1330" s="2" t="s">
        <v>1358</v>
      </c>
      <c r="L1330" s="2">
        <v>831</v>
      </c>
      <c r="M1330" s="2" t="s">
        <v>1396</v>
      </c>
      <c r="N1330" s="2" t="s">
        <v>3459</v>
      </c>
      <c r="O1330" s="8" t="s">
        <v>1743</v>
      </c>
      <c r="P1330" s="2">
        <v>24</v>
      </c>
      <c r="Q1330" s="12">
        <v>14.54</v>
      </c>
    </row>
    <row r="1331" spans="1:17" hidden="1">
      <c r="A1331" s="11" t="s">
        <v>3460</v>
      </c>
      <c r="B1331" s="9" t="s">
        <v>956</v>
      </c>
      <c r="C1331" s="9" t="s">
        <v>20</v>
      </c>
      <c r="D1331" s="3" t="s">
        <v>10</v>
      </c>
      <c r="E1331" s="9" t="s">
        <v>1389</v>
      </c>
      <c r="F1331" s="9" t="s">
        <v>1375</v>
      </c>
      <c r="G1331" s="3">
        <v>78.760000000000005</v>
      </c>
      <c r="H1331" s="3">
        <v>14.66</v>
      </c>
      <c r="I1331" s="3">
        <v>0.89410000000000001</v>
      </c>
      <c r="J1331" s="3">
        <v>1.8596999999999999</v>
      </c>
      <c r="K1331" s="3" t="s">
        <v>1358</v>
      </c>
      <c r="L1331" s="3">
        <v>837</v>
      </c>
      <c r="M1331" s="3" t="s">
        <v>1377</v>
      </c>
      <c r="N1331" s="3" t="s">
        <v>3461</v>
      </c>
      <c r="O1331" s="9" t="s">
        <v>2124</v>
      </c>
      <c r="P1331" s="3">
        <v>60</v>
      </c>
      <c r="Q1331" s="13">
        <v>39.31</v>
      </c>
    </row>
    <row r="1332" spans="1:17" hidden="1">
      <c r="A1332" s="10" t="s">
        <v>3462</v>
      </c>
      <c r="B1332" s="8" t="s">
        <v>107</v>
      </c>
      <c r="C1332" s="8" t="s">
        <v>28</v>
      </c>
      <c r="D1332" s="2" t="s">
        <v>44</v>
      </c>
      <c r="E1332" s="8" t="s">
        <v>1374</v>
      </c>
      <c r="F1332" s="8" t="s">
        <v>1384</v>
      </c>
      <c r="G1332" s="2">
        <v>80.87</v>
      </c>
      <c r="H1332" s="2">
        <v>10.86</v>
      </c>
      <c r="I1332" s="2">
        <v>1.5519000000000001</v>
      </c>
      <c r="J1332" s="2">
        <v>1.3787</v>
      </c>
      <c r="K1332" s="2" t="s">
        <v>1376</v>
      </c>
      <c r="L1332" s="2">
        <v>792</v>
      </c>
      <c r="M1332" s="2" t="s">
        <v>1381</v>
      </c>
      <c r="N1332" s="2" t="s">
        <v>3194</v>
      </c>
      <c r="O1332" s="8"/>
      <c r="P1332" s="2">
        <v>84</v>
      </c>
      <c r="Q1332" s="12">
        <v>25.66</v>
      </c>
    </row>
    <row r="1333" spans="1:17" hidden="1">
      <c r="A1333" s="11" t="s">
        <v>3463</v>
      </c>
      <c r="B1333" s="9" t="s">
        <v>766</v>
      </c>
      <c r="C1333" s="9" t="s">
        <v>20</v>
      </c>
      <c r="D1333" s="3" t="s">
        <v>31</v>
      </c>
      <c r="E1333" s="9" t="s">
        <v>1374</v>
      </c>
      <c r="F1333" s="9" t="s">
        <v>1375</v>
      </c>
      <c r="G1333" s="3">
        <v>26.06</v>
      </c>
      <c r="H1333" s="3">
        <v>10.3</v>
      </c>
      <c r="I1333" s="3">
        <v>0.41349999999999998</v>
      </c>
      <c r="J1333" s="3">
        <v>0.55759999999999998</v>
      </c>
      <c r="K1333" s="3" t="s">
        <v>1376</v>
      </c>
      <c r="L1333" s="3">
        <v>858</v>
      </c>
      <c r="M1333" s="3" t="s">
        <v>1381</v>
      </c>
      <c r="N1333" s="3" t="s">
        <v>1539</v>
      </c>
      <c r="O1333" s="9"/>
      <c r="P1333" s="3">
        <v>60</v>
      </c>
      <c r="Q1333" s="13">
        <v>22.46</v>
      </c>
    </row>
    <row r="1334" spans="1:17" hidden="1">
      <c r="A1334" s="10" t="s">
        <v>3464</v>
      </c>
      <c r="B1334" s="8" t="s">
        <v>669</v>
      </c>
      <c r="C1334" s="8" t="s">
        <v>28</v>
      </c>
      <c r="D1334" s="2" t="s">
        <v>23</v>
      </c>
      <c r="E1334" s="8" t="s">
        <v>1389</v>
      </c>
      <c r="F1334" s="8" t="s">
        <v>1390</v>
      </c>
      <c r="G1334" s="2">
        <v>75.010000000000005</v>
      </c>
      <c r="H1334" s="2">
        <v>9.68</v>
      </c>
      <c r="I1334" s="2">
        <v>0.70889999999999997</v>
      </c>
      <c r="J1334" s="2">
        <v>1.8909</v>
      </c>
      <c r="K1334" s="2" t="s">
        <v>1412</v>
      </c>
      <c r="L1334" s="2">
        <v>716</v>
      </c>
      <c r="M1334" s="2" t="s">
        <v>1381</v>
      </c>
      <c r="N1334" s="2" t="s">
        <v>1539</v>
      </c>
      <c r="O1334" s="8"/>
      <c r="P1334" s="2">
        <v>48</v>
      </c>
      <c r="Q1334" s="12">
        <v>47.67</v>
      </c>
    </row>
    <row r="1335" spans="1:17" hidden="1">
      <c r="A1335" s="11" t="s">
        <v>3465</v>
      </c>
      <c r="B1335" s="9" t="s">
        <v>391</v>
      </c>
      <c r="C1335" s="9" t="s">
        <v>32</v>
      </c>
      <c r="D1335" s="3" t="s">
        <v>44</v>
      </c>
      <c r="E1335" s="9" t="s">
        <v>1408</v>
      </c>
      <c r="F1335" s="9" t="s">
        <v>1390</v>
      </c>
      <c r="G1335" s="3">
        <v>32.01</v>
      </c>
      <c r="H1335" s="3">
        <v>16.97</v>
      </c>
      <c r="I1335" s="3">
        <v>0.54959999999999998</v>
      </c>
      <c r="J1335" s="3">
        <v>0.49199999999999999</v>
      </c>
      <c r="K1335" s="3" t="s">
        <v>1412</v>
      </c>
      <c r="L1335" s="3">
        <v>589</v>
      </c>
      <c r="M1335" s="3" t="s">
        <v>1403</v>
      </c>
      <c r="N1335" s="3" t="s">
        <v>2257</v>
      </c>
      <c r="O1335" s="9" t="s">
        <v>222</v>
      </c>
      <c r="P1335" s="3">
        <v>180</v>
      </c>
      <c r="Q1335" s="13">
        <v>28.35</v>
      </c>
    </row>
    <row r="1336" spans="1:17" hidden="1">
      <c r="A1336" s="10" t="s">
        <v>3466</v>
      </c>
      <c r="B1336" s="8" t="s">
        <v>312</v>
      </c>
      <c r="C1336" s="8" t="s">
        <v>32</v>
      </c>
      <c r="D1336" s="2" t="s">
        <v>23</v>
      </c>
      <c r="E1336" s="8" t="s">
        <v>1411</v>
      </c>
      <c r="F1336" s="8" t="s">
        <v>1384</v>
      </c>
      <c r="G1336" s="2">
        <v>66.03</v>
      </c>
      <c r="H1336" s="2">
        <v>10.81</v>
      </c>
      <c r="I1336" s="2">
        <v>1.1931</v>
      </c>
      <c r="J1336" s="2">
        <v>0.90249999999999997</v>
      </c>
      <c r="K1336" s="2" t="s">
        <v>1358</v>
      </c>
      <c r="L1336" s="2">
        <v>722</v>
      </c>
      <c r="M1336" s="2" t="s">
        <v>1403</v>
      </c>
      <c r="N1336" s="2" t="s">
        <v>1902</v>
      </c>
      <c r="O1336" s="8" t="s">
        <v>90</v>
      </c>
      <c r="P1336" s="2">
        <v>120</v>
      </c>
      <c r="Q1336" s="12">
        <v>7.94</v>
      </c>
    </row>
    <row r="1337" spans="1:17" hidden="1">
      <c r="A1337" s="11" t="s">
        <v>3467</v>
      </c>
      <c r="B1337" s="9" t="s">
        <v>1144</v>
      </c>
      <c r="C1337" s="9" t="s">
        <v>7</v>
      </c>
      <c r="D1337" s="3" t="s">
        <v>31</v>
      </c>
      <c r="E1337" s="9" t="s">
        <v>1374</v>
      </c>
      <c r="F1337" s="9" t="s">
        <v>1384</v>
      </c>
      <c r="G1337" s="3">
        <v>59.99</v>
      </c>
      <c r="H1337" s="3">
        <v>11.91</v>
      </c>
      <c r="I1337" s="3">
        <v>0.4486</v>
      </c>
      <c r="J1337" s="3">
        <v>5.3274999999999997</v>
      </c>
      <c r="K1337" s="3" t="s">
        <v>1385</v>
      </c>
      <c r="L1337" s="3">
        <v>738</v>
      </c>
      <c r="M1337" s="3" t="s">
        <v>1377</v>
      </c>
      <c r="N1337" s="3" t="s">
        <v>2331</v>
      </c>
      <c r="O1337" s="9" t="s">
        <v>1900</v>
      </c>
      <c r="P1337" s="3">
        <v>12</v>
      </c>
      <c r="Q1337" s="13">
        <v>0</v>
      </c>
    </row>
    <row r="1338" spans="1:17">
      <c r="A1338" s="10" t="s">
        <v>3468</v>
      </c>
      <c r="B1338" s="8" t="s">
        <v>909</v>
      </c>
      <c r="C1338" s="8" t="s">
        <v>20</v>
      </c>
      <c r="D1338" s="2" t="s">
        <v>23</v>
      </c>
      <c r="E1338" s="8" t="s">
        <v>1380</v>
      </c>
      <c r="F1338" s="8" t="s">
        <v>1390</v>
      </c>
      <c r="G1338" s="2">
        <v>47.28</v>
      </c>
      <c r="H1338" s="2">
        <v>15.62</v>
      </c>
      <c r="I1338" s="2">
        <v>0.87960000000000005</v>
      </c>
      <c r="J1338" s="2">
        <v>0.92889999999999995</v>
      </c>
      <c r="K1338" s="2"/>
      <c r="L1338" s="2">
        <v>698</v>
      </c>
      <c r="M1338" s="2" t="s">
        <v>1381</v>
      </c>
      <c r="N1338" s="2" t="s">
        <v>3153</v>
      </c>
      <c r="O1338" s="8"/>
      <c r="P1338" s="2">
        <v>84</v>
      </c>
      <c r="Q1338" s="12">
        <v>31.53</v>
      </c>
    </row>
    <row r="1339" spans="1:17" hidden="1">
      <c r="A1339" s="11" t="s">
        <v>3469</v>
      </c>
      <c r="B1339" s="9" t="s">
        <v>856</v>
      </c>
      <c r="C1339" s="9" t="s">
        <v>7</v>
      </c>
      <c r="D1339" s="3" t="s">
        <v>10</v>
      </c>
      <c r="E1339" s="9" t="s">
        <v>1400</v>
      </c>
      <c r="F1339" s="9" t="s">
        <v>1384</v>
      </c>
      <c r="G1339" s="3">
        <v>34.17</v>
      </c>
      <c r="H1339" s="3">
        <v>8.7100000000000009</v>
      </c>
      <c r="I1339" s="3">
        <v>0.19059999999999999</v>
      </c>
      <c r="J1339" s="3">
        <v>1.0820000000000001</v>
      </c>
      <c r="K1339" s="3" t="s">
        <v>1385</v>
      </c>
      <c r="L1339" s="3">
        <v>596</v>
      </c>
      <c r="M1339" s="3" t="s">
        <v>1426</v>
      </c>
      <c r="N1339" s="3" t="s">
        <v>1418</v>
      </c>
      <c r="O1339" s="9"/>
      <c r="P1339" s="3">
        <v>36</v>
      </c>
      <c r="Q1339" s="13">
        <v>0</v>
      </c>
    </row>
    <row r="1340" spans="1:17" hidden="1">
      <c r="A1340" s="10" t="s">
        <v>3470</v>
      </c>
      <c r="B1340" s="8" t="s">
        <v>856</v>
      </c>
      <c r="C1340" s="8" t="s">
        <v>12</v>
      </c>
      <c r="D1340" s="2" t="s">
        <v>31</v>
      </c>
      <c r="E1340" s="8" t="s">
        <v>1389</v>
      </c>
      <c r="F1340" s="8" t="s">
        <v>1375</v>
      </c>
      <c r="G1340" s="2">
        <v>23.47</v>
      </c>
      <c r="H1340" s="2">
        <v>17.5</v>
      </c>
      <c r="I1340" s="2">
        <v>0.32740000000000002</v>
      </c>
      <c r="J1340" s="2">
        <v>0.68330000000000002</v>
      </c>
      <c r="K1340" s="2" t="s">
        <v>1395</v>
      </c>
      <c r="L1340" s="2">
        <v>596</v>
      </c>
      <c r="M1340" s="2" t="s">
        <v>1377</v>
      </c>
      <c r="N1340" s="2" t="s">
        <v>2649</v>
      </c>
      <c r="O1340" s="8" t="s">
        <v>3471</v>
      </c>
      <c r="P1340" s="2">
        <v>48</v>
      </c>
      <c r="Q1340" s="12">
        <v>3.92</v>
      </c>
    </row>
    <row r="1341" spans="1:17" hidden="1">
      <c r="A1341" s="11" t="s">
        <v>3472</v>
      </c>
      <c r="B1341" s="9" t="s">
        <v>243</v>
      </c>
      <c r="C1341" s="9" t="s">
        <v>16</v>
      </c>
      <c r="D1341" s="3" t="s">
        <v>1360</v>
      </c>
      <c r="E1341" s="9" t="s">
        <v>1374</v>
      </c>
      <c r="F1341" s="9" t="s">
        <v>1375</v>
      </c>
      <c r="G1341" s="3">
        <v>58.03</v>
      </c>
      <c r="H1341" s="3">
        <v>17.059999999999999</v>
      </c>
      <c r="I1341" s="3">
        <v>0.63929999999999998</v>
      </c>
      <c r="J1341" s="3">
        <v>2.0707</v>
      </c>
      <c r="K1341" s="3" t="s">
        <v>1376</v>
      </c>
      <c r="L1341" s="3">
        <v>838</v>
      </c>
      <c r="M1341" s="3" t="s">
        <v>1426</v>
      </c>
      <c r="N1341" s="3" t="s">
        <v>1382</v>
      </c>
      <c r="O1341" s="9"/>
      <c r="P1341" s="3">
        <v>36</v>
      </c>
      <c r="Q1341" s="13">
        <v>33</v>
      </c>
    </row>
    <row r="1342" spans="1:17" hidden="1">
      <c r="A1342" s="10" t="s">
        <v>3473</v>
      </c>
      <c r="B1342" s="8" t="s">
        <v>344</v>
      </c>
      <c r="C1342" s="8" t="s">
        <v>28</v>
      </c>
      <c r="D1342" s="2" t="s">
        <v>10</v>
      </c>
      <c r="E1342" s="8" t="s">
        <v>1374</v>
      </c>
      <c r="F1342" s="8" t="s">
        <v>1384</v>
      </c>
      <c r="G1342" s="2">
        <v>52.83</v>
      </c>
      <c r="H1342" s="2">
        <v>13.31</v>
      </c>
      <c r="I1342" s="2">
        <v>0.70320000000000005</v>
      </c>
      <c r="J1342" s="2">
        <v>0.97</v>
      </c>
      <c r="K1342" s="2" t="s">
        <v>1412</v>
      </c>
      <c r="L1342" s="2">
        <v>714</v>
      </c>
      <c r="M1342" s="2" t="s">
        <v>1426</v>
      </c>
      <c r="N1342" s="2" t="s">
        <v>2651</v>
      </c>
      <c r="O1342" s="8"/>
      <c r="P1342" s="2">
        <v>84</v>
      </c>
      <c r="Q1342" s="12">
        <v>48.15</v>
      </c>
    </row>
    <row r="1343" spans="1:17" hidden="1">
      <c r="A1343" s="11" t="s">
        <v>3474</v>
      </c>
      <c r="B1343" s="9" t="s">
        <v>133</v>
      </c>
      <c r="C1343" s="9" t="s">
        <v>41</v>
      </c>
      <c r="D1343" s="3" t="s">
        <v>10</v>
      </c>
      <c r="E1343" s="9" t="s">
        <v>1411</v>
      </c>
      <c r="F1343" s="9" t="s">
        <v>1384</v>
      </c>
      <c r="G1343" s="3">
        <v>33.090000000000003</v>
      </c>
      <c r="H1343" s="3">
        <v>14.82</v>
      </c>
      <c r="I1343" s="3">
        <v>0.62370000000000003</v>
      </c>
      <c r="J1343" s="3">
        <v>0.63519999999999999</v>
      </c>
      <c r="K1343" s="3" t="s">
        <v>1412</v>
      </c>
      <c r="L1343" s="3">
        <v>739</v>
      </c>
      <c r="M1343" s="3" t="s">
        <v>1426</v>
      </c>
      <c r="N1343" s="3" t="s">
        <v>3475</v>
      </c>
      <c r="O1343" s="9"/>
      <c r="P1343" s="3">
        <v>84</v>
      </c>
      <c r="Q1343" s="13">
        <v>22.68</v>
      </c>
    </row>
    <row r="1344" spans="1:17" hidden="1">
      <c r="A1344" s="10" t="s">
        <v>3476</v>
      </c>
      <c r="B1344" s="8" t="s">
        <v>666</v>
      </c>
      <c r="C1344" s="8" t="s">
        <v>16</v>
      </c>
      <c r="D1344" s="2" t="s">
        <v>44</v>
      </c>
      <c r="E1344" s="8" t="s">
        <v>1389</v>
      </c>
      <c r="F1344" s="8" t="s">
        <v>1390</v>
      </c>
      <c r="G1344" s="2">
        <v>84.67</v>
      </c>
      <c r="H1344" s="2">
        <v>9.6999999999999993</v>
      </c>
      <c r="I1344" s="2">
        <v>0.98499999999999999</v>
      </c>
      <c r="J1344" s="2">
        <v>1.1049</v>
      </c>
      <c r="K1344" s="2" t="s">
        <v>1385</v>
      </c>
      <c r="L1344" s="2">
        <v>651</v>
      </c>
      <c r="M1344" s="2" t="s">
        <v>1386</v>
      </c>
      <c r="N1344" s="2" t="s">
        <v>3477</v>
      </c>
      <c r="O1344" s="8"/>
      <c r="P1344" s="2">
        <v>120</v>
      </c>
      <c r="Q1344" s="12">
        <v>0</v>
      </c>
    </row>
    <row r="1345" spans="1:17" hidden="1">
      <c r="A1345" s="11" t="s">
        <v>3478</v>
      </c>
      <c r="B1345" s="9" t="s">
        <v>611</v>
      </c>
      <c r="C1345" s="9" t="s">
        <v>32</v>
      </c>
      <c r="D1345" s="3" t="s">
        <v>1360</v>
      </c>
      <c r="E1345" s="9" t="s">
        <v>1400</v>
      </c>
      <c r="F1345" s="9" t="s">
        <v>1375</v>
      </c>
      <c r="G1345" s="3">
        <v>88.41</v>
      </c>
      <c r="H1345" s="3">
        <v>12.17</v>
      </c>
      <c r="I1345" s="3">
        <v>1.1233</v>
      </c>
      <c r="J1345" s="3">
        <v>0.98399999999999999</v>
      </c>
      <c r="K1345" s="3" t="s">
        <v>1385</v>
      </c>
      <c r="L1345" s="3">
        <v>731</v>
      </c>
      <c r="M1345" s="3" t="s">
        <v>1403</v>
      </c>
      <c r="N1345" s="3" t="s">
        <v>1605</v>
      </c>
      <c r="O1345" s="9" t="s">
        <v>2144</v>
      </c>
      <c r="P1345" s="3">
        <v>240</v>
      </c>
      <c r="Q1345" s="13">
        <v>0</v>
      </c>
    </row>
    <row r="1346" spans="1:17" hidden="1">
      <c r="A1346" s="10" t="s">
        <v>3479</v>
      </c>
      <c r="B1346" s="8" t="s">
        <v>1305</v>
      </c>
      <c r="C1346" s="8" t="s">
        <v>7</v>
      </c>
      <c r="D1346" s="2" t="s">
        <v>44</v>
      </c>
      <c r="E1346" s="8" t="s">
        <v>1411</v>
      </c>
      <c r="F1346" s="8" t="s">
        <v>1384</v>
      </c>
      <c r="G1346" s="2">
        <v>9.3000000000000007</v>
      </c>
      <c r="H1346" s="2">
        <v>10.15</v>
      </c>
      <c r="I1346" s="2">
        <v>0.15670000000000001</v>
      </c>
      <c r="J1346" s="2">
        <v>0.23649999999999999</v>
      </c>
      <c r="K1346" s="2" t="s">
        <v>1358</v>
      </c>
      <c r="L1346" s="2">
        <v>878</v>
      </c>
      <c r="M1346" s="2" t="s">
        <v>1403</v>
      </c>
      <c r="N1346" s="2" t="s">
        <v>920</v>
      </c>
      <c r="O1346" s="8" t="s">
        <v>1335</v>
      </c>
      <c r="P1346" s="2">
        <v>48</v>
      </c>
      <c r="Q1346" s="12">
        <v>4.38</v>
      </c>
    </row>
    <row r="1347" spans="1:17" hidden="1">
      <c r="A1347" s="11" t="s">
        <v>3480</v>
      </c>
      <c r="B1347" s="9" t="s">
        <v>559</v>
      </c>
      <c r="C1347" s="9" t="s">
        <v>7</v>
      </c>
      <c r="D1347" s="3" t="s">
        <v>31</v>
      </c>
      <c r="E1347" s="9" t="s">
        <v>1374</v>
      </c>
      <c r="F1347" s="9" t="s">
        <v>1390</v>
      </c>
      <c r="G1347" s="3">
        <v>82.33</v>
      </c>
      <c r="H1347" s="3">
        <v>17.59</v>
      </c>
      <c r="I1347" s="3">
        <v>0.56610000000000005</v>
      </c>
      <c r="J1347" s="3">
        <v>1.4618</v>
      </c>
      <c r="K1347" s="3" t="s">
        <v>1376</v>
      </c>
      <c r="L1347" s="3">
        <v>800</v>
      </c>
      <c r="M1347" s="3" t="s">
        <v>1386</v>
      </c>
      <c r="N1347" s="3" t="s">
        <v>2752</v>
      </c>
      <c r="O1347" s="9"/>
      <c r="P1347" s="3">
        <v>120</v>
      </c>
      <c r="Q1347" s="13">
        <v>74.55</v>
      </c>
    </row>
    <row r="1348" spans="1:17" hidden="1">
      <c r="A1348" s="10" t="s">
        <v>3481</v>
      </c>
      <c r="B1348" s="8" t="s">
        <v>1121</v>
      </c>
      <c r="C1348" s="8" t="s">
        <v>20</v>
      </c>
      <c r="D1348" s="2" t="s">
        <v>23</v>
      </c>
      <c r="E1348" s="8" t="s">
        <v>1411</v>
      </c>
      <c r="F1348" s="8" t="s">
        <v>1390</v>
      </c>
      <c r="G1348" s="2">
        <v>95.77</v>
      </c>
      <c r="H1348" s="2">
        <v>11.29</v>
      </c>
      <c r="I1348" s="2">
        <v>1.8230999999999999</v>
      </c>
      <c r="J1348" s="2">
        <v>2.0960999999999999</v>
      </c>
      <c r="K1348" s="2" t="s">
        <v>1395</v>
      </c>
      <c r="L1348" s="2">
        <v>579</v>
      </c>
      <c r="M1348" s="2" t="s">
        <v>1386</v>
      </c>
      <c r="N1348" s="2" t="s">
        <v>1779</v>
      </c>
      <c r="O1348" s="8"/>
      <c r="P1348" s="2">
        <v>60</v>
      </c>
      <c r="Q1348" s="12">
        <v>59.06</v>
      </c>
    </row>
    <row r="1349" spans="1:17" hidden="1">
      <c r="A1349" s="11" t="s">
        <v>3482</v>
      </c>
      <c r="B1349" s="9" t="s">
        <v>142</v>
      </c>
      <c r="C1349" s="9" t="s">
        <v>16</v>
      </c>
      <c r="D1349" s="3" t="s">
        <v>23</v>
      </c>
      <c r="E1349" s="9" t="s">
        <v>1389</v>
      </c>
      <c r="F1349" s="9" t="s">
        <v>1390</v>
      </c>
      <c r="G1349" s="3">
        <v>24.52</v>
      </c>
      <c r="H1349" s="3">
        <v>8.9600000000000009</v>
      </c>
      <c r="I1349" s="3">
        <v>0.25569999999999998</v>
      </c>
      <c r="J1349" s="3">
        <v>0.39400000000000002</v>
      </c>
      <c r="K1349" s="3" t="s">
        <v>1376</v>
      </c>
      <c r="L1349" s="3">
        <v>832</v>
      </c>
      <c r="M1349" s="3" t="s">
        <v>1377</v>
      </c>
      <c r="N1349" s="3" t="s">
        <v>3077</v>
      </c>
      <c r="O1349" s="9" t="s">
        <v>3003</v>
      </c>
      <c r="P1349" s="3">
        <v>84</v>
      </c>
      <c r="Q1349" s="13">
        <v>15.09</v>
      </c>
    </row>
    <row r="1350" spans="1:17" hidden="1">
      <c r="A1350" s="10" t="s">
        <v>3483</v>
      </c>
      <c r="B1350" s="8" t="s">
        <v>500</v>
      </c>
      <c r="C1350" s="8" t="s">
        <v>41</v>
      </c>
      <c r="D1350" s="2" t="s">
        <v>10</v>
      </c>
      <c r="E1350" s="8" t="s">
        <v>1374</v>
      </c>
      <c r="F1350" s="8" t="s">
        <v>1375</v>
      </c>
      <c r="G1350" s="2">
        <v>63.24</v>
      </c>
      <c r="H1350" s="2">
        <v>8.44</v>
      </c>
      <c r="I1350" s="2">
        <v>1.1233</v>
      </c>
      <c r="J1350" s="2">
        <v>1.5569999999999999</v>
      </c>
      <c r="K1350" s="2" t="s">
        <v>1412</v>
      </c>
      <c r="L1350" s="2">
        <v>677</v>
      </c>
      <c r="M1350" s="2" t="s">
        <v>1377</v>
      </c>
      <c r="N1350" s="2" t="s">
        <v>1804</v>
      </c>
      <c r="O1350" s="8" t="s">
        <v>2381</v>
      </c>
      <c r="P1350" s="2">
        <v>48</v>
      </c>
      <c r="Q1350" s="12">
        <v>55.53</v>
      </c>
    </row>
    <row r="1351" spans="1:17" hidden="1">
      <c r="A1351" s="11" t="s">
        <v>3484</v>
      </c>
      <c r="B1351" s="9" t="s">
        <v>973</v>
      </c>
      <c r="C1351" s="9" t="s">
        <v>16</v>
      </c>
      <c r="D1351" s="3" t="s">
        <v>23</v>
      </c>
      <c r="E1351" s="9" t="s">
        <v>1400</v>
      </c>
      <c r="F1351" s="9" t="s">
        <v>1375</v>
      </c>
      <c r="G1351" s="3">
        <v>12.75</v>
      </c>
      <c r="H1351" s="3">
        <v>11.03</v>
      </c>
      <c r="I1351" s="3">
        <v>0.14180000000000001</v>
      </c>
      <c r="J1351" s="3">
        <v>0.59440000000000004</v>
      </c>
      <c r="K1351" s="3" t="s">
        <v>1376</v>
      </c>
      <c r="L1351" s="3">
        <v>745</v>
      </c>
      <c r="M1351" s="3" t="s">
        <v>1403</v>
      </c>
      <c r="N1351" s="3" t="s">
        <v>2034</v>
      </c>
      <c r="O1351" s="9" t="s">
        <v>3105</v>
      </c>
      <c r="P1351" s="3">
        <v>24</v>
      </c>
      <c r="Q1351" s="13">
        <v>11.06</v>
      </c>
    </row>
    <row r="1352" spans="1:17" hidden="1">
      <c r="A1352" s="10" t="s">
        <v>3485</v>
      </c>
      <c r="B1352" s="8" t="s">
        <v>1279</v>
      </c>
      <c r="C1352" s="8" t="s">
        <v>35</v>
      </c>
      <c r="D1352" s="2" t="s">
        <v>1360</v>
      </c>
      <c r="E1352" s="8" t="s">
        <v>1389</v>
      </c>
      <c r="F1352" s="8" t="s">
        <v>1390</v>
      </c>
      <c r="G1352" s="2">
        <v>12.04</v>
      </c>
      <c r="H1352" s="2">
        <v>15.04</v>
      </c>
      <c r="I1352" s="2">
        <v>7.5300000000000006E-2</v>
      </c>
      <c r="J1352" s="2">
        <v>1.0869</v>
      </c>
      <c r="K1352" s="2" t="s">
        <v>1358</v>
      </c>
      <c r="L1352" s="2">
        <v>709</v>
      </c>
      <c r="M1352" s="2" t="s">
        <v>1377</v>
      </c>
      <c r="N1352" s="2" t="s">
        <v>3129</v>
      </c>
      <c r="O1352" s="8" t="s">
        <v>1328</v>
      </c>
      <c r="P1352" s="2">
        <v>12</v>
      </c>
      <c r="Q1352" s="12">
        <v>7.53</v>
      </c>
    </row>
    <row r="1353" spans="1:17">
      <c r="A1353" s="11" t="s">
        <v>3486</v>
      </c>
      <c r="B1353" s="9" t="s">
        <v>437</v>
      </c>
      <c r="C1353" s="9" t="s">
        <v>32</v>
      </c>
      <c r="D1353" s="3" t="s">
        <v>23</v>
      </c>
      <c r="E1353" s="9" t="s">
        <v>1380</v>
      </c>
      <c r="F1353" s="9" t="s">
        <v>1375</v>
      </c>
      <c r="G1353" s="3">
        <v>44.82</v>
      </c>
      <c r="H1353" s="3">
        <v>12.29</v>
      </c>
      <c r="I1353" s="3">
        <v>0.54949999999999999</v>
      </c>
      <c r="J1353" s="3">
        <v>3.9883000000000002</v>
      </c>
      <c r="K1353" s="3" t="s">
        <v>1412</v>
      </c>
      <c r="L1353" s="3">
        <v>560</v>
      </c>
      <c r="M1353" s="3" t="s">
        <v>1386</v>
      </c>
      <c r="N1353" s="3" t="s">
        <v>3399</v>
      </c>
      <c r="O1353" s="9"/>
      <c r="P1353" s="3">
        <v>12</v>
      </c>
      <c r="Q1353" s="13">
        <v>30.48</v>
      </c>
    </row>
    <row r="1354" spans="1:17" hidden="1">
      <c r="A1354" s="10" t="s">
        <v>3487</v>
      </c>
      <c r="B1354" s="8" t="s">
        <v>500</v>
      </c>
      <c r="C1354" s="8" t="s">
        <v>28</v>
      </c>
      <c r="D1354" s="2" t="s">
        <v>23</v>
      </c>
      <c r="E1354" s="8" t="s">
        <v>1374</v>
      </c>
      <c r="F1354" s="8" t="s">
        <v>1390</v>
      </c>
      <c r="G1354" s="2">
        <v>84.21</v>
      </c>
      <c r="H1354" s="2">
        <v>17</v>
      </c>
      <c r="I1354" s="2">
        <v>0.4924</v>
      </c>
      <c r="J1354" s="2">
        <v>2.0928</v>
      </c>
      <c r="K1354" s="2" t="s">
        <v>1412</v>
      </c>
      <c r="L1354" s="2">
        <v>576</v>
      </c>
      <c r="M1354" s="2" t="s">
        <v>1396</v>
      </c>
      <c r="N1354" s="2" t="s">
        <v>1705</v>
      </c>
      <c r="O1354" s="8" t="s">
        <v>1880</v>
      </c>
      <c r="P1354" s="2">
        <v>60</v>
      </c>
      <c r="Q1354" s="12">
        <v>17.79</v>
      </c>
    </row>
    <row r="1355" spans="1:17" hidden="1">
      <c r="A1355" s="11" t="s">
        <v>3488</v>
      </c>
      <c r="B1355" s="9" t="s">
        <v>803</v>
      </c>
      <c r="C1355" s="9" t="s">
        <v>20</v>
      </c>
      <c r="D1355" s="3" t="s">
        <v>23</v>
      </c>
      <c r="E1355" s="9" t="s">
        <v>1400</v>
      </c>
      <c r="F1355" s="9" t="s">
        <v>1390</v>
      </c>
      <c r="G1355" s="3">
        <v>61.68</v>
      </c>
      <c r="H1355" s="3">
        <v>15.69</v>
      </c>
      <c r="I1355" s="3">
        <v>0.59489999999999998</v>
      </c>
      <c r="J1355" s="3">
        <v>1.2141999999999999</v>
      </c>
      <c r="K1355" s="3" t="s">
        <v>1385</v>
      </c>
      <c r="L1355" s="3">
        <v>840</v>
      </c>
      <c r="M1355" s="3" t="s">
        <v>1386</v>
      </c>
      <c r="N1355" s="3" t="s">
        <v>1730</v>
      </c>
      <c r="O1355" s="9"/>
      <c r="P1355" s="3">
        <v>84</v>
      </c>
      <c r="Q1355" s="13">
        <v>0</v>
      </c>
    </row>
    <row r="1356" spans="1:17" hidden="1">
      <c r="A1356" s="10" t="s">
        <v>3489</v>
      </c>
      <c r="B1356" s="8" t="s">
        <v>640</v>
      </c>
      <c r="C1356" s="8" t="s">
        <v>7</v>
      </c>
      <c r="D1356" s="2" t="s">
        <v>1360</v>
      </c>
      <c r="E1356" s="8" t="s">
        <v>1374</v>
      </c>
      <c r="F1356" s="8" t="s">
        <v>1384</v>
      </c>
      <c r="G1356" s="2">
        <v>27.95</v>
      </c>
      <c r="H1356" s="2">
        <v>15.41</v>
      </c>
      <c r="I1356" s="2">
        <v>0.22600000000000001</v>
      </c>
      <c r="J1356" s="2">
        <v>0.45800000000000002</v>
      </c>
      <c r="K1356" s="2" t="s">
        <v>1376</v>
      </c>
      <c r="L1356" s="2">
        <v>854</v>
      </c>
      <c r="M1356" s="2" t="s">
        <v>1381</v>
      </c>
      <c r="N1356" s="2" t="s">
        <v>2912</v>
      </c>
      <c r="O1356" s="8"/>
      <c r="P1356" s="2">
        <v>120</v>
      </c>
      <c r="Q1356" s="12">
        <v>9.8699999999999992</v>
      </c>
    </row>
    <row r="1357" spans="1:17" hidden="1">
      <c r="A1357" s="11" t="s">
        <v>3490</v>
      </c>
      <c r="B1357" s="9" t="s">
        <v>291</v>
      </c>
      <c r="C1357" s="9" t="s">
        <v>20</v>
      </c>
      <c r="D1357" s="3" t="s">
        <v>44</v>
      </c>
      <c r="E1357" s="9" t="s">
        <v>1411</v>
      </c>
      <c r="F1357" s="9" t="s">
        <v>1390</v>
      </c>
      <c r="G1357" s="3">
        <v>10.53</v>
      </c>
      <c r="H1357" s="3">
        <v>10.18</v>
      </c>
      <c r="I1357" s="3">
        <v>0.1394</v>
      </c>
      <c r="J1357" s="3">
        <v>0.3407</v>
      </c>
      <c r="K1357" s="3" t="s">
        <v>1376</v>
      </c>
      <c r="L1357" s="3">
        <v>823</v>
      </c>
      <c r="M1357" s="3" t="s">
        <v>1386</v>
      </c>
      <c r="N1357" s="3" t="s">
        <v>3491</v>
      </c>
      <c r="O1357" s="9"/>
      <c r="P1357" s="3">
        <v>36</v>
      </c>
      <c r="Q1357" s="13">
        <v>1.49</v>
      </c>
    </row>
    <row r="1358" spans="1:17">
      <c r="A1358" s="10" t="s">
        <v>3492</v>
      </c>
      <c r="B1358" s="8" t="s">
        <v>435</v>
      </c>
      <c r="C1358" s="8" t="s">
        <v>24</v>
      </c>
      <c r="D1358" s="2" t="s">
        <v>44</v>
      </c>
      <c r="E1358" s="8" t="s">
        <v>1380</v>
      </c>
      <c r="F1358" s="8" t="s">
        <v>1384</v>
      </c>
      <c r="G1358" s="2">
        <v>55</v>
      </c>
      <c r="H1358" s="2">
        <v>7.53</v>
      </c>
      <c r="I1358" s="2">
        <v>0.46889999999999998</v>
      </c>
      <c r="J1358" s="2">
        <v>0.44409999999999999</v>
      </c>
      <c r="K1358" s="2" t="s">
        <v>1395</v>
      </c>
      <c r="L1358" s="2">
        <v>735</v>
      </c>
      <c r="M1358" s="2" t="s">
        <v>1386</v>
      </c>
      <c r="N1358" s="2" t="s">
        <v>1879</v>
      </c>
      <c r="O1358" s="8"/>
      <c r="P1358" s="2">
        <v>240</v>
      </c>
      <c r="Q1358" s="12">
        <v>6.97</v>
      </c>
    </row>
    <row r="1359" spans="1:17" hidden="1">
      <c r="A1359" s="11" t="s">
        <v>3493</v>
      </c>
      <c r="B1359" s="9" t="s">
        <v>1065</v>
      </c>
      <c r="C1359" s="9" t="s">
        <v>12</v>
      </c>
      <c r="D1359" s="3" t="s">
        <v>44</v>
      </c>
      <c r="E1359" s="9" t="s">
        <v>1411</v>
      </c>
      <c r="F1359" s="9" t="s">
        <v>1384</v>
      </c>
      <c r="G1359" s="3">
        <v>72.64</v>
      </c>
      <c r="H1359" s="3">
        <v>9.94</v>
      </c>
      <c r="I1359" s="3">
        <v>1.2797000000000001</v>
      </c>
      <c r="J1359" s="3">
        <v>1.8402000000000001</v>
      </c>
      <c r="K1359" s="3" t="s">
        <v>1358</v>
      </c>
      <c r="L1359" s="3">
        <v>652</v>
      </c>
      <c r="M1359" s="3" t="s">
        <v>1403</v>
      </c>
      <c r="N1359" s="3" t="s">
        <v>2298</v>
      </c>
      <c r="O1359" s="9" t="s">
        <v>3227</v>
      </c>
      <c r="P1359" s="3">
        <v>48</v>
      </c>
      <c r="Q1359" s="13">
        <v>65.209999999999994</v>
      </c>
    </row>
    <row r="1360" spans="1:17" hidden="1">
      <c r="A1360" s="10" t="s">
        <v>3494</v>
      </c>
      <c r="B1360" s="8" t="s">
        <v>618</v>
      </c>
      <c r="C1360" s="8" t="s">
        <v>41</v>
      </c>
      <c r="D1360" s="2" t="s">
        <v>10</v>
      </c>
      <c r="E1360" s="8" t="s">
        <v>1400</v>
      </c>
      <c r="F1360" s="8" t="s">
        <v>1390</v>
      </c>
      <c r="G1360" s="2">
        <v>51.52</v>
      </c>
      <c r="H1360" s="2">
        <v>14.63</v>
      </c>
      <c r="I1360" s="2">
        <v>0.5887</v>
      </c>
      <c r="J1360" s="2">
        <v>1.7766</v>
      </c>
      <c r="K1360" s="2" t="s">
        <v>1385</v>
      </c>
      <c r="L1360" s="2">
        <v>828</v>
      </c>
      <c r="M1360" s="2" t="s">
        <v>1396</v>
      </c>
      <c r="N1360" s="2" t="s">
        <v>752</v>
      </c>
      <c r="O1360" s="8" t="s">
        <v>2043</v>
      </c>
      <c r="P1360" s="2">
        <v>36</v>
      </c>
      <c r="Q1360" s="12">
        <v>0</v>
      </c>
    </row>
    <row r="1361" spans="1:17" hidden="1">
      <c r="A1361" s="11" t="s">
        <v>3495</v>
      </c>
      <c r="B1361" s="9" t="s">
        <v>1049</v>
      </c>
      <c r="C1361" s="9" t="s">
        <v>12</v>
      </c>
      <c r="D1361" s="3" t="s">
        <v>10</v>
      </c>
      <c r="E1361" s="9" t="s">
        <v>1400</v>
      </c>
      <c r="F1361" s="9" t="s">
        <v>1384</v>
      </c>
      <c r="G1361" s="3">
        <v>46.22</v>
      </c>
      <c r="H1361" s="3">
        <v>10.46</v>
      </c>
      <c r="I1361" s="3">
        <v>0.48430000000000001</v>
      </c>
      <c r="J1361" s="3">
        <v>4.0734000000000004</v>
      </c>
      <c r="K1361" s="3" t="s">
        <v>1358</v>
      </c>
      <c r="L1361" s="3">
        <v>886</v>
      </c>
      <c r="M1361" s="3" t="s">
        <v>1403</v>
      </c>
      <c r="N1361" s="3" t="s">
        <v>1629</v>
      </c>
      <c r="O1361" s="9" t="s">
        <v>3225</v>
      </c>
      <c r="P1361" s="3">
        <v>12</v>
      </c>
      <c r="Q1361" s="13">
        <v>11.71</v>
      </c>
    </row>
    <row r="1362" spans="1:17">
      <c r="A1362" s="10" t="s">
        <v>3496</v>
      </c>
      <c r="B1362" s="8" t="s">
        <v>198</v>
      </c>
      <c r="C1362" s="8" t="s">
        <v>12</v>
      </c>
      <c r="D1362" s="2" t="s">
        <v>23</v>
      </c>
      <c r="E1362" s="8" t="s">
        <v>1380</v>
      </c>
      <c r="F1362" s="8" t="s">
        <v>1390</v>
      </c>
      <c r="G1362" s="2">
        <v>27.22</v>
      </c>
      <c r="H1362" s="2">
        <v>11.48</v>
      </c>
      <c r="I1362" s="2">
        <v>0.51780000000000004</v>
      </c>
      <c r="J1362" s="2">
        <v>0.38240000000000002</v>
      </c>
      <c r="K1362" s="2" t="s">
        <v>1358</v>
      </c>
      <c r="L1362" s="2">
        <v>892</v>
      </c>
      <c r="M1362" s="2" t="s">
        <v>1377</v>
      </c>
      <c r="N1362" s="2" t="s">
        <v>1212</v>
      </c>
      <c r="O1362" s="8" t="s">
        <v>1611</v>
      </c>
      <c r="P1362" s="2">
        <v>120</v>
      </c>
      <c r="Q1362" s="12">
        <v>11.87</v>
      </c>
    </row>
    <row r="1363" spans="1:17" hidden="1">
      <c r="A1363" s="11" t="s">
        <v>3497</v>
      </c>
      <c r="B1363" s="9" t="s">
        <v>907</v>
      </c>
      <c r="C1363" s="9" t="s">
        <v>16</v>
      </c>
      <c r="D1363" s="3" t="s">
        <v>44</v>
      </c>
      <c r="E1363" s="9" t="s">
        <v>1400</v>
      </c>
      <c r="F1363" s="9" t="s">
        <v>1375</v>
      </c>
      <c r="G1363" s="3">
        <v>8.75</v>
      </c>
      <c r="H1363" s="3">
        <v>15.58</v>
      </c>
      <c r="I1363" s="3">
        <v>0.1502</v>
      </c>
      <c r="J1363" s="3">
        <v>0.11899999999999999</v>
      </c>
      <c r="K1363" s="3" t="s">
        <v>1358</v>
      </c>
      <c r="L1363" s="3">
        <v>596</v>
      </c>
      <c r="M1363" s="3" t="s">
        <v>1377</v>
      </c>
      <c r="N1363" s="3" t="s">
        <v>1895</v>
      </c>
      <c r="O1363" s="9" t="s">
        <v>3396</v>
      </c>
      <c r="P1363" s="3">
        <v>240</v>
      </c>
      <c r="Q1363" s="13">
        <v>4.04</v>
      </c>
    </row>
    <row r="1364" spans="1:17" hidden="1">
      <c r="A1364" s="10" t="s">
        <v>3498</v>
      </c>
      <c r="B1364" s="8" t="s">
        <v>273</v>
      </c>
      <c r="C1364" s="8" t="s">
        <v>32</v>
      </c>
      <c r="D1364" s="2" t="s">
        <v>44</v>
      </c>
      <c r="E1364" s="8" t="s">
        <v>1400</v>
      </c>
      <c r="F1364" s="8" t="s">
        <v>1390</v>
      </c>
      <c r="G1364" s="2">
        <v>22.66</v>
      </c>
      <c r="H1364" s="2">
        <v>11.5</v>
      </c>
      <c r="I1364" s="2">
        <v>0.18379999999999999</v>
      </c>
      <c r="J1364" s="2">
        <v>1.0613999999999999</v>
      </c>
      <c r="K1364" s="2" t="s">
        <v>1395</v>
      </c>
      <c r="L1364" s="2">
        <v>608</v>
      </c>
      <c r="M1364" s="2" t="s">
        <v>1403</v>
      </c>
      <c r="N1364" s="2" t="s">
        <v>930</v>
      </c>
      <c r="O1364" s="8" t="s">
        <v>2313</v>
      </c>
      <c r="P1364" s="2">
        <v>24</v>
      </c>
      <c r="Q1364" s="12">
        <v>16.66</v>
      </c>
    </row>
    <row r="1365" spans="1:17" hidden="1">
      <c r="A1365" s="11" t="s">
        <v>3499</v>
      </c>
      <c r="B1365" s="9" t="s">
        <v>1062</v>
      </c>
      <c r="C1365" s="9" t="s">
        <v>16</v>
      </c>
      <c r="D1365" s="3" t="s">
        <v>1360</v>
      </c>
      <c r="E1365" s="9" t="s">
        <v>1374</v>
      </c>
      <c r="F1365" s="9" t="s">
        <v>1390</v>
      </c>
      <c r="G1365" s="3">
        <v>92.84</v>
      </c>
      <c r="H1365" s="3">
        <v>10.68</v>
      </c>
      <c r="I1365" s="3">
        <v>0.99450000000000005</v>
      </c>
      <c r="J1365" s="3">
        <v>4.3132999999999999</v>
      </c>
      <c r="K1365" s="3" t="s">
        <v>1412</v>
      </c>
      <c r="L1365" s="3">
        <v>725</v>
      </c>
      <c r="M1365" s="3" t="s">
        <v>1426</v>
      </c>
      <c r="N1365" s="3" t="s">
        <v>1703</v>
      </c>
      <c r="O1365" s="9"/>
      <c r="P1365" s="3">
        <v>24</v>
      </c>
      <c r="Q1365" s="13">
        <v>79.180000000000007</v>
      </c>
    </row>
    <row r="1366" spans="1:17" hidden="1">
      <c r="A1366" s="10" t="s">
        <v>3500</v>
      </c>
      <c r="B1366" s="8" t="s">
        <v>1061</v>
      </c>
      <c r="C1366" s="8" t="s">
        <v>20</v>
      </c>
      <c r="D1366" s="2" t="s">
        <v>10</v>
      </c>
      <c r="E1366" s="8" t="s">
        <v>1408</v>
      </c>
      <c r="F1366" s="8" t="s">
        <v>1390</v>
      </c>
      <c r="G1366" s="2">
        <v>11.93</v>
      </c>
      <c r="H1366" s="2">
        <v>12.08</v>
      </c>
      <c r="I1366" s="2">
        <v>7.6999999999999999E-2</v>
      </c>
      <c r="J1366" s="2">
        <v>0.26590000000000003</v>
      </c>
      <c r="K1366" s="2" t="s">
        <v>1395</v>
      </c>
      <c r="L1366" s="2">
        <v>662</v>
      </c>
      <c r="M1366" s="2" t="s">
        <v>1381</v>
      </c>
      <c r="N1366" s="2" t="s">
        <v>2575</v>
      </c>
      <c r="O1366" s="8"/>
      <c r="P1366" s="2">
        <v>60</v>
      </c>
      <c r="Q1366" s="12">
        <v>4.99</v>
      </c>
    </row>
    <row r="1367" spans="1:17" hidden="1">
      <c r="A1367" s="11" t="s">
        <v>3501</v>
      </c>
      <c r="B1367" s="9" t="s">
        <v>907</v>
      </c>
      <c r="C1367" s="9" t="s">
        <v>32</v>
      </c>
      <c r="D1367" s="3" t="s">
        <v>23</v>
      </c>
      <c r="E1367" s="9" t="s">
        <v>1374</v>
      </c>
      <c r="F1367" s="9" t="s">
        <v>1375</v>
      </c>
      <c r="G1367" s="3">
        <v>21.51</v>
      </c>
      <c r="H1367" s="3">
        <v>10.38</v>
      </c>
      <c r="I1367" s="3">
        <v>0.1163</v>
      </c>
      <c r="J1367" s="3">
        <v>0.46110000000000001</v>
      </c>
      <c r="K1367" s="3" t="s">
        <v>1376</v>
      </c>
      <c r="L1367" s="3">
        <v>596</v>
      </c>
      <c r="M1367" s="3" t="s">
        <v>1426</v>
      </c>
      <c r="N1367" s="3" t="s">
        <v>1536</v>
      </c>
      <c r="O1367" s="9"/>
      <c r="P1367" s="3">
        <v>60</v>
      </c>
      <c r="Q1367" s="13">
        <v>12</v>
      </c>
    </row>
    <row r="1368" spans="1:17" hidden="1">
      <c r="A1368" s="10" t="s">
        <v>3502</v>
      </c>
      <c r="B1368" s="8" t="s">
        <v>1271</v>
      </c>
      <c r="C1368" s="8" t="s">
        <v>35</v>
      </c>
      <c r="D1368" s="2" t="s">
        <v>10</v>
      </c>
      <c r="E1368" s="8" t="s">
        <v>1389</v>
      </c>
      <c r="F1368" s="8" t="s">
        <v>1375</v>
      </c>
      <c r="G1368" s="2">
        <v>55.57</v>
      </c>
      <c r="H1368" s="2">
        <v>10.039999999999999</v>
      </c>
      <c r="I1368" s="2">
        <v>0.3014</v>
      </c>
      <c r="J1368" s="2">
        <v>0.53769999999999996</v>
      </c>
      <c r="K1368" s="2" t="s">
        <v>1395</v>
      </c>
      <c r="L1368" s="2">
        <v>608</v>
      </c>
      <c r="M1368" s="2" t="s">
        <v>1377</v>
      </c>
      <c r="N1368" s="2" t="s">
        <v>499</v>
      </c>
      <c r="O1368" s="8" t="s">
        <v>535</v>
      </c>
      <c r="P1368" s="2">
        <v>240</v>
      </c>
      <c r="Q1368" s="12">
        <v>39.99</v>
      </c>
    </row>
    <row r="1369" spans="1:17" hidden="1">
      <c r="A1369" s="11" t="s">
        <v>3503</v>
      </c>
      <c r="B1369" s="9" t="s">
        <v>570</v>
      </c>
      <c r="C1369" s="9" t="s">
        <v>41</v>
      </c>
      <c r="D1369" s="3" t="s">
        <v>1360</v>
      </c>
      <c r="E1369" s="9" t="s">
        <v>1374</v>
      </c>
      <c r="F1369" s="9" t="s">
        <v>1384</v>
      </c>
      <c r="G1369" s="3">
        <v>78.17</v>
      </c>
      <c r="H1369" s="3">
        <v>17.93</v>
      </c>
      <c r="I1369" s="3">
        <v>0.52410000000000001</v>
      </c>
      <c r="J1369" s="3">
        <v>2.8233000000000001</v>
      </c>
      <c r="K1369" s="3" t="s">
        <v>1376</v>
      </c>
      <c r="L1369" s="3">
        <v>864</v>
      </c>
      <c r="M1369" s="3" t="s">
        <v>1396</v>
      </c>
      <c r="N1369" s="3" t="s">
        <v>1838</v>
      </c>
      <c r="O1369" s="9" t="s">
        <v>2185</v>
      </c>
      <c r="P1369" s="3">
        <v>36</v>
      </c>
      <c r="Q1369" s="13">
        <v>47.57</v>
      </c>
    </row>
    <row r="1370" spans="1:17" hidden="1">
      <c r="A1370" s="10" t="s">
        <v>3504</v>
      </c>
      <c r="B1370" s="8" t="s">
        <v>461</v>
      </c>
      <c r="C1370" s="8" t="s">
        <v>7</v>
      </c>
      <c r="D1370" s="2" t="s">
        <v>44</v>
      </c>
      <c r="E1370" s="8" t="s">
        <v>1374</v>
      </c>
      <c r="F1370" s="8" t="s">
        <v>1390</v>
      </c>
      <c r="G1370" s="2">
        <v>15.37</v>
      </c>
      <c r="H1370" s="2">
        <v>13.48</v>
      </c>
      <c r="I1370" s="2">
        <v>0.11609999999999999</v>
      </c>
      <c r="J1370" s="2">
        <v>0.18540000000000001</v>
      </c>
      <c r="K1370" s="2" t="s">
        <v>1395</v>
      </c>
      <c r="L1370" s="2">
        <v>608</v>
      </c>
      <c r="M1370" s="2" t="s">
        <v>1426</v>
      </c>
      <c r="N1370" s="2" t="s">
        <v>2439</v>
      </c>
      <c r="O1370" s="8"/>
      <c r="P1370" s="2">
        <v>240</v>
      </c>
      <c r="Q1370" s="12">
        <v>3.16</v>
      </c>
    </row>
    <row r="1371" spans="1:17" hidden="1">
      <c r="A1371" s="11" t="s">
        <v>3505</v>
      </c>
      <c r="B1371" s="9" t="s">
        <v>246</v>
      </c>
      <c r="C1371" s="9" t="s">
        <v>35</v>
      </c>
      <c r="D1371" s="3" t="s">
        <v>23</v>
      </c>
      <c r="E1371" s="9" t="s">
        <v>1400</v>
      </c>
      <c r="F1371" s="9" t="s">
        <v>1390</v>
      </c>
      <c r="G1371" s="3">
        <v>6.29</v>
      </c>
      <c r="H1371" s="3">
        <v>11.18</v>
      </c>
      <c r="I1371" s="3">
        <v>7.3700000000000002E-2</v>
      </c>
      <c r="J1371" s="3">
        <v>6.5699999999999995E-2</v>
      </c>
      <c r="K1371" s="3" t="s">
        <v>1412</v>
      </c>
      <c r="L1371" s="3">
        <v>702</v>
      </c>
      <c r="M1371" s="3" t="s">
        <v>1403</v>
      </c>
      <c r="N1371" s="3" t="s">
        <v>2364</v>
      </c>
      <c r="O1371" s="9" t="s">
        <v>2245</v>
      </c>
      <c r="P1371" s="3">
        <v>240</v>
      </c>
      <c r="Q1371" s="13">
        <v>2.15</v>
      </c>
    </row>
    <row r="1372" spans="1:17" hidden="1">
      <c r="A1372" s="10" t="s">
        <v>3506</v>
      </c>
      <c r="B1372" s="8" t="s">
        <v>163</v>
      </c>
      <c r="C1372" s="8" t="s">
        <v>28</v>
      </c>
      <c r="D1372" s="2" t="s">
        <v>1360</v>
      </c>
      <c r="E1372" s="8" t="s">
        <v>1389</v>
      </c>
      <c r="F1372" s="8" t="s">
        <v>1384</v>
      </c>
      <c r="G1372" s="2">
        <v>49.54</v>
      </c>
      <c r="H1372" s="2">
        <v>13.51</v>
      </c>
      <c r="I1372" s="2">
        <v>0.55179999999999996</v>
      </c>
      <c r="J1372" s="2">
        <v>0.91500000000000004</v>
      </c>
      <c r="K1372" s="2" t="s">
        <v>1376</v>
      </c>
      <c r="L1372" s="2">
        <v>811</v>
      </c>
      <c r="M1372" s="2" t="s">
        <v>1426</v>
      </c>
      <c r="N1372" s="2" t="s">
        <v>2622</v>
      </c>
      <c r="O1372" s="8"/>
      <c r="P1372" s="2">
        <v>84</v>
      </c>
      <c r="Q1372" s="12">
        <v>36.020000000000003</v>
      </c>
    </row>
    <row r="1373" spans="1:17">
      <c r="A1373" s="11" t="s">
        <v>3507</v>
      </c>
      <c r="B1373" s="9" t="s">
        <v>228</v>
      </c>
      <c r="C1373" s="9" t="s">
        <v>7</v>
      </c>
      <c r="D1373" s="3" t="s">
        <v>44</v>
      </c>
      <c r="E1373" s="9" t="s">
        <v>1380</v>
      </c>
      <c r="F1373" s="9" t="s">
        <v>1375</v>
      </c>
      <c r="G1373" s="3">
        <v>21.91</v>
      </c>
      <c r="H1373" s="3">
        <v>16.899999999999999</v>
      </c>
      <c r="I1373" s="3">
        <v>0.39389999999999997</v>
      </c>
      <c r="J1373" s="3">
        <v>0.44650000000000001</v>
      </c>
      <c r="K1373" s="3" t="s">
        <v>1376</v>
      </c>
      <c r="L1373" s="3">
        <v>674</v>
      </c>
      <c r="M1373" s="3" t="s">
        <v>1396</v>
      </c>
      <c r="N1373" s="3" t="s">
        <v>3508</v>
      </c>
      <c r="O1373" s="9" t="s">
        <v>2093</v>
      </c>
      <c r="P1373" s="3">
        <v>84</v>
      </c>
      <c r="Q1373" s="13">
        <v>17.63</v>
      </c>
    </row>
    <row r="1374" spans="1:17" hidden="1">
      <c r="A1374" s="10" t="s">
        <v>3509</v>
      </c>
      <c r="B1374" s="8" t="s">
        <v>1332</v>
      </c>
      <c r="C1374" s="8" t="s">
        <v>28</v>
      </c>
      <c r="D1374" s="2" t="s">
        <v>31</v>
      </c>
      <c r="E1374" s="8" t="s">
        <v>1400</v>
      </c>
      <c r="F1374" s="8" t="s">
        <v>1384</v>
      </c>
      <c r="G1374" s="2">
        <v>74.739999999999995</v>
      </c>
      <c r="H1374" s="2">
        <v>8.64</v>
      </c>
      <c r="I1374" s="2">
        <v>1.0426</v>
      </c>
      <c r="J1374" s="2">
        <v>0.93230000000000002</v>
      </c>
      <c r="K1374" s="2" t="s">
        <v>1395</v>
      </c>
      <c r="L1374" s="2">
        <v>849</v>
      </c>
      <c r="M1374" s="2" t="s">
        <v>1377</v>
      </c>
      <c r="N1374" s="2" t="s">
        <v>3510</v>
      </c>
      <c r="O1374" s="8" t="s">
        <v>1686</v>
      </c>
      <c r="P1374" s="2">
        <v>120</v>
      </c>
      <c r="Q1374" s="12">
        <v>13.11</v>
      </c>
    </row>
    <row r="1375" spans="1:17" hidden="1">
      <c r="A1375" s="11" t="s">
        <v>3511</v>
      </c>
      <c r="B1375" s="9" t="s">
        <v>1209</v>
      </c>
      <c r="C1375" s="9" t="s">
        <v>41</v>
      </c>
      <c r="D1375" s="3" t="s">
        <v>23</v>
      </c>
      <c r="E1375" s="9" t="s">
        <v>1411</v>
      </c>
      <c r="F1375" s="9" t="s">
        <v>1384</v>
      </c>
      <c r="G1375" s="3">
        <v>39.799999999999997</v>
      </c>
      <c r="H1375" s="3">
        <v>9.33</v>
      </c>
      <c r="I1375" s="3">
        <v>0.2273</v>
      </c>
      <c r="J1375" s="3">
        <v>0.99670000000000003</v>
      </c>
      <c r="K1375" s="3" t="s">
        <v>1385</v>
      </c>
      <c r="L1375" s="3">
        <v>805</v>
      </c>
      <c r="M1375" s="3" t="s">
        <v>1396</v>
      </c>
      <c r="N1375" s="3" t="s">
        <v>1391</v>
      </c>
      <c r="O1375" s="9" t="s">
        <v>2873</v>
      </c>
      <c r="P1375" s="3">
        <v>48</v>
      </c>
      <c r="Q1375" s="13">
        <v>0</v>
      </c>
    </row>
    <row r="1376" spans="1:17" hidden="1">
      <c r="A1376" s="10" t="s">
        <v>3512</v>
      </c>
      <c r="B1376" s="8" t="s">
        <v>1020</v>
      </c>
      <c r="C1376" s="8" t="s">
        <v>16</v>
      </c>
      <c r="D1376" s="2" t="s">
        <v>10</v>
      </c>
      <c r="E1376" s="8" t="s">
        <v>1400</v>
      </c>
      <c r="F1376" s="8" t="s">
        <v>1384</v>
      </c>
      <c r="G1376" s="2">
        <v>80.45</v>
      </c>
      <c r="H1376" s="2">
        <v>12.14</v>
      </c>
      <c r="I1376" s="2">
        <v>0.54769999999999996</v>
      </c>
      <c r="J1376" s="2">
        <v>2.1240999999999999</v>
      </c>
      <c r="K1376" s="2" t="s">
        <v>1385</v>
      </c>
      <c r="L1376" s="2">
        <v>796</v>
      </c>
      <c r="M1376" s="2" t="s">
        <v>1377</v>
      </c>
      <c r="N1376" s="2" t="s">
        <v>2789</v>
      </c>
      <c r="O1376" s="8" t="s">
        <v>1441</v>
      </c>
      <c r="P1376" s="2">
        <v>48</v>
      </c>
      <c r="Q1376" s="12">
        <v>0</v>
      </c>
    </row>
    <row r="1377" spans="1:17" hidden="1">
      <c r="A1377" s="11" t="s">
        <v>3513</v>
      </c>
      <c r="B1377" s="9" t="s">
        <v>1205</v>
      </c>
      <c r="C1377" s="9" t="s">
        <v>7</v>
      </c>
      <c r="D1377" s="3" t="s">
        <v>31</v>
      </c>
      <c r="E1377" s="9" t="s">
        <v>1374</v>
      </c>
      <c r="F1377" s="9" t="s">
        <v>1390</v>
      </c>
      <c r="G1377" s="3">
        <v>83.64</v>
      </c>
      <c r="H1377" s="3">
        <v>14.9</v>
      </c>
      <c r="I1377" s="3">
        <v>1.1727000000000001</v>
      </c>
      <c r="J1377" s="3">
        <v>1.9854000000000001</v>
      </c>
      <c r="K1377" s="3" t="s">
        <v>1412</v>
      </c>
      <c r="L1377" s="3">
        <v>863</v>
      </c>
      <c r="M1377" s="3" t="s">
        <v>1403</v>
      </c>
      <c r="N1377" s="3" t="s">
        <v>3471</v>
      </c>
      <c r="O1377" s="9" t="s">
        <v>1335</v>
      </c>
      <c r="P1377" s="3">
        <v>60</v>
      </c>
      <c r="Q1377" s="13">
        <v>24.35</v>
      </c>
    </row>
    <row r="1378" spans="1:17" hidden="1">
      <c r="A1378" s="10" t="s">
        <v>3514</v>
      </c>
      <c r="B1378" s="8" t="s">
        <v>1171</v>
      </c>
      <c r="C1378" s="8" t="s">
        <v>20</v>
      </c>
      <c r="D1378" s="2" t="s">
        <v>23</v>
      </c>
      <c r="E1378" s="8" t="s">
        <v>1411</v>
      </c>
      <c r="F1378" s="8" t="s">
        <v>1390</v>
      </c>
      <c r="G1378" s="2">
        <v>76.09</v>
      </c>
      <c r="H1378" s="2">
        <v>12.8</v>
      </c>
      <c r="I1378" s="2">
        <v>0.69830000000000003</v>
      </c>
      <c r="J1378" s="2">
        <v>2.0337999999999998</v>
      </c>
      <c r="K1378" s="2" t="s">
        <v>1358</v>
      </c>
      <c r="L1378" s="2">
        <v>684</v>
      </c>
      <c r="M1378" s="2" t="s">
        <v>1381</v>
      </c>
      <c r="N1378" s="2" t="s">
        <v>2719</v>
      </c>
      <c r="O1378" s="8"/>
      <c r="P1378" s="2">
        <v>48</v>
      </c>
      <c r="Q1378" s="12">
        <v>17.02</v>
      </c>
    </row>
    <row r="1379" spans="1:17" hidden="1">
      <c r="A1379" s="11" t="s">
        <v>3515</v>
      </c>
      <c r="B1379" s="9" t="s">
        <v>568</v>
      </c>
      <c r="C1379" s="9" t="s">
        <v>12</v>
      </c>
      <c r="D1379" s="3" t="s">
        <v>44</v>
      </c>
      <c r="E1379" s="9" t="s">
        <v>1408</v>
      </c>
      <c r="F1379" s="9" t="s">
        <v>1384</v>
      </c>
      <c r="G1379" s="3">
        <v>83.53</v>
      </c>
      <c r="H1379" s="3">
        <v>9.5299999999999994</v>
      </c>
      <c r="I1379" s="3">
        <v>1.1164000000000001</v>
      </c>
      <c r="J1379" s="3">
        <v>3.8363999999999998</v>
      </c>
      <c r="K1379" s="3" t="s">
        <v>1412</v>
      </c>
      <c r="L1379" s="3">
        <v>828</v>
      </c>
      <c r="M1379" s="3" t="s">
        <v>1377</v>
      </c>
      <c r="N1379" s="3" t="s">
        <v>991</v>
      </c>
      <c r="O1379" s="9" t="s">
        <v>1738</v>
      </c>
      <c r="P1379" s="3">
        <v>24</v>
      </c>
      <c r="Q1379" s="13">
        <v>21.1</v>
      </c>
    </row>
    <row r="1380" spans="1:17">
      <c r="A1380" s="10" t="s">
        <v>3516</v>
      </c>
      <c r="B1380" s="8" t="s">
        <v>344</v>
      </c>
      <c r="C1380" s="8" t="s">
        <v>20</v>
      </c>
      <c r="D1380" s="2" t="s">
        <v>44</v>
      </c>
      <c r="E1380" s="8" t="s">
        <v>1380</v>
      </c>
      <c r="F1380" s="8" t="s">
        <v>1384</v>
      </c>
      <c r="G1380" s="2">
        <v>69.930000000000007</v>
      </c>
      <c r="H1380" s="2">
        <v>13.79</v>
      </c>
      <c r="I1380" s="2">
        <v>0.62360000000000004</v>
      </c>
      <c r="J1380" s="2">
        <v>1.6194999999999999</v>
      </c>
      <c r="K1380" s="2" t="s">
        <v>1385</v>
      </c>
      <c r="L1380" s="2">
        <v>714</v>
      </c>
      <c r="M1380" s="2" t="s">
        <v>1386</v>
      </c>
      <c r="N1380" s="2" t="s">
        <v>1162</v>
      </c>
      <c r="O1380" s="8"/>
      <c r="P1380" s="2">
        <v>60</v>
      </c>
      <c r="Q1380" s="12">
        <v>0</v>
      </c>
    </row>
    <row r="1381" spans="1:17" hidden="1">
      <c r="A1381" s="11" t="s">
        <v>3517</v>
      </c>
      <c r="B1381" s="9" t="s">
        <v>630</v>
      </c>
      <c r="C1381" s="9" t="s">
        <v>20</v>
      </c>
      <c r="D1381" s="3" t="s">
        <v>10</v>
      </c>
      <c r="E1381" s="9" t="s">
        <v>1411</v>
      </c>
      <c r="F1381" s="9" t="s">
        <v>1384</v>
      </c>
      <c r="G1381" s="3">
        <v>1.86</v>
      </c>
      <c r="H1381" s="3">
        <v>12.67</v>
      </c>
      <c r="I1381" s="3">
        <v>2.0500000000000001E-2</v>
      </c>
      <c r="J1381" s="3">
        <v>3.3500000000000002E-2</v>
      </c>
      <c r="K1381" s="3" t="s">
        <v>1358</v>
      </c>
      <c r="L1381" s="3">
        <v>835</v>
      </c>
      <c r="M1381" s="3" t="s">
        <v>1396</v>
      </c>
      <c r="N1381" s="3" t="s">
        <v>1738</v>
      </c>
      <c r="O1381" s="9" t="s">
        <v>3518</v>
      </c>
      <c r="P1381" s="3">
        <v>84</v>
      </c>
      <c r="Q1381" s="13">
        <v>1.23</v>
      </c>
    </row>
    <row r="1382" spans="1:17" hidden="1">
      <c r="A1382" s="10" t="s">
        <v>3519</v>
      </c>
      <c r="B1382" s="8" t="s">
        <v>825</v>
      </c>
      <c r="C1382" s="8" t="s">
        <v>35</v>
      </c>
      <c r="D1382" s="2" t="s">
        <v>1360</v>
      </c>
      <c r="E1382" s="8" t="s">
        <v>1374</v>
      </c>
      <c r="F1382" s="8" t="s">
        <v>1375</v>
      </c>
      <c r="G1382" s="2">
        <v>91.55</v>
      </c>
      <c r="H1382" s="2">
        <v>18.34</v>
      </c>
      <c r="I1382" s="2">
        <v>1.2971999999999999</v>
      </c>
      <c r="J1382" s="2">
        <v>3.3254000000000001</v>
      </c>
      <c r="K1382" s="2" t="s">
        <v>1385</v>
      </c>
      <c r="L1382" s="2">
        <v>891</v>
      </c>
      <c r="M1382" s="2" t="s">
        <v>1377</v>
      </c>
      <c r="N1382" s="2" t="s">
        <v>2894</v>
      </c>
      <c r="O1382" s="8" t="s">
        <v>2675</v>
      </c>
      <c r="P1382" s="2">
        <v>36</v>
      </c>
      <c r="Q1382" s="12">
        <v>0</v>
      </c>
    </row>
    <row r="1383" spans="1:17" hidden="1">
      <c r="A1383" s="11" t="s">
        <v>3520</v>
      </c>
      <c r="B1383" s="9" t="s">
        <v>971</v>
      </c>
      <c r="C1383" s="9" t="s">
        <v>12</v>
      </c>
      <c r="D1383" s="3" t="s">
        <v>44</v>
      </c>
      <c r="E1383" s="9" t="s">
        <v>1400</v>
      </c>
      <c r="F1383" s="9" t="s">
        <v>1390</v>
      </c>
      <c r="G1383" s="3">
        <v>7.37</v>
      </c>
      <c r="H1383" s="3">
        <v>9.8699999999999992</v>
      </c>
      <c r="I1383" s="3">
        <v>0.1056</v>
      </c>
      <c r="J1383" s="3">
        <v>0.1865</v>
      </c>
      <c r="K1383" s="3" t="s">
        <v>1376</v>
      </c>
      <c r="L1383" s="3">
        <v>866</v>
      </c>
      <c r="M1383" s="3" t="s">
        <v>1377</v>
      </c>
      <c r="N1383" s="3" t="s">
        <v>460</v>
      </c>
      <c r="O1383" s="9" t="s">
        <v>2168</v>
      </c>
      <c r="P1383" s="3">
        <v>48</v>
      </c>
      <c r="Q1383" s="13">
        <v>5.07</v>
      </c>
    </row>
    <row r="1384" spans="1:17" hidden="1">
      <c r="A1384" s="10" t="s">
        <v>3521</v>
      </c>
      <c r="B1384" s="8" t="s">
        <v>1033</v>
      </c>
      <c r="C1384" s="8" t="s">
        <v>24</v>
      </c>
      <c r="D1384" s="2" t="s">
        <v>10</v>
      </c>
      <c r="E1384" s="8" t="s">
        <v>1374</v>
      </c>
      <c r="F1384" s="8" t="s">
        <v>1384</v>
      </c>
      <c r="G1384" s="2">
        <v>31.26</v>
      </c>
      <c r="H1384" s="2">
        <v>14.61</v>
      </c>
      <c r="I1384" s="2">
        <v>0.50090000000000001</v>
      </c>
      <c r="J1384" s="2">
        <v>0.73729999999999996</v>
      </c>
      <c r="K1384" s="2" t="s">
        <v>1385</v>
      </c>
      <c r="L1384" s="2">
        <v>552</v>
      </c>
      <c r="M1384" s="2" t="s">
        <v>1381</v>
      </c>
      <c r="N1384" s="2" t="s">
        <v>1883</v>
      </c>
      <c r="O1384" s="8"/>
      <c r="P1384" s="2">
        <v>60</v>
      </c>
      <c r="Q1384" s="12">
        <v>0</v>
      </c>
    </row>
    <row r="1385" spans="1:17" hidden="1">
      <c r="A1385" s="11" t="s">
        <v>3522</v>
      </c>
      <c r="B1385" s="9" t="s">
        <v>411</v>
      </c>
      <c r="C1385" s="9" t="s">
        <v>7</v>
      </c>
      <c r="D1385" s="3" t="s">
        <v>44</v>
      </c>
      <c r="E1385" s="9" t="s">
        <v>1374</v>
      </c>
      <c r="F1385" s="9" t="s">
        <v>1384</v>
      </c>
      <c r="G1385" s="3">
        <v>19.3</v>
      </c>
      <c r="H1385" s="3">
        <v>10.94</v>
      </c>
      <c r="I1385" s="3">
        <v>0.35759999999999997</v>
      </c>
      <c r="J1385" s="3">
        <v>0.89900000000000002</v>
      </c>
      <c r="K1385" s="3" t="s">
        <v>1358</v>
      </c>
      <c r="L1385" s="3">
        <v>855</v>
      </c>
      <c r="M1385" s="3" t="s">
        <v>1396</v>
      </c>
      <c r="N1385" s="3" t="s">
        <v>1710</v>
      </c>
      <c r="O1385" s="9" t="s">
        <v>1506</v>
      </c>
      <c r="P1385" s="3">
        <v>24</v>
      </c>
      <c r="Q1385" s="13">
        <v>6.33</v>
      </c>
    </row>
    <row r="1386" spans="1:17" hidden="1">
      <c r="A1386" s="10" t="s">
        <v>3523</v>
      </c>
      <c r="B1386" s="8" t="s">
        <v>1231</v>
      </c>
      <c r="C1386" s="8" t="s">
        <v>24</v>
      </c>
      <c r="D1386" s="2" t="s">
        <v>1360</v>
      </c>
      <c r="E1386" s="8" t="s">
        <v>1374</v>
      </c>
      <c r="F1386" s="8" t="s">
        <v>1390</v>
      </c>
      <c r="G1386" s="2">
        <v>4.05</v>
      </c>
      <c r="H1386" s="2">
        <v>10.19</v>
      </c>
      <c r="I1386" s="2">
        <v>7.1099999999999997E-2</v>
      </c>
      <c r="J1386" s="2">
        <v>6.7599999999999993E-2</v>
      </c>
      <c r="K1386" s="2" t="s">
        <v>1385</v>
      </c>
      <c r="L1386" s="2">
        <v>656</v>
      </c>
      <c r="M1386" s="2" t="s">
        <v>1381</v>
      </c>
      <c r="N1386" s="2" t="s">
        <v>3161</v>
      </c>
      <c r="O1386" s="8"/>
      <c r="P1386" s="2">
        <v>84</v>
      </c>
      <c r="Q1386" s="12">
        <v>0</v>
      </c>
    </row>
    <row r="1387" spans="1:17" hidden="1">
      <c r="A1387" s="11" t="s">
        <v>3524</v>
      </c>
      <c r="B1387" s="9" t="s">
        <v>1257</v>
      </c>
      <c r="C1387" s="9" t="s">
        <v>12</v>
      </c>
      <c r="D1387" s="3" t="s">
        <v>10</v>
      </c>
      <c r="E1387" s="9" t="s">
        <v>1374</v>
      </c>
      <c r="F1387" s="9" t="s">
        <v>1390</v>
      </c>
      <c r="G1387" s="3">
        <v>51.96</v>
      </c>
      <c r="H1387" s="3">
        <v>18.28</v>
      </c>
      <c r="I1387" s="3">
        <v>0.58440000000000003</v>
      </c>
      <c r="J1387" s="3">
        <v>1.3273999999999999</v>
      </c>
      <c r="K1387" s="3" t="s">
        <v>1385</v>
      </c>
      <c r="L1387" s="3">
        <v>707</v>
      </c>
      <c r="M1387" s="3" t="s">
        <v>1403</v>
      </c>
      <c r="N1387" s="3" t="s">
        <v>75</v>
      </c>
      <c r="O1387" s="9" t="s">
        <v>1561</v>
      </c>
      <c r="P1387" s="3">
        <v>60</v>
      </c>
      <c r="Q1387" s="13">
        <v>0</v>
      </c>
    </row>
    <row r="1388" spans="1:17" hidden="1">
      <c r="A1388" s="10" t="s">
        <v>3525</v>
      </c>
      <c r="B1388" s="8" t="s">
        <v>931</v>
      </c>
      <c r="C1388" s="8" t="s">
        <v>38</v>
      </c>
      <c r="D1388" s="2" t="s">
        <v>23</v>
      </c>
      <c r="E1388" s="8" t="s">
        <v>1374</v>
      </c>
      <c r="F1388" s="8" t="s">
        <v>1384</v>
      </c>
      <c r="G1388" s="2">
        <v>89.83</v>
      </c>
      <c r="H1388" s="2">
        <v>11.02</v>
      </c>
      <c r="I1388" s="2">
        <v>1.5686</v>
      </c>
      <c r="J1388" s="2">
        <v>2.9418000000000002</v>
      </c>
      <c r="K1388" s="2" t="s">
        <v>1412</v>
      </c>
      <c r="L1388" s="2">
        <v>782</v>
      </c>
      <c r="M1388" s="2" t="s">
        <v>1426</v>
      </c>
      <c r="N1388" s="2" t="s">
        <v>1554</v>
      </c>
      <c r="O1388" s="8"/>
      <c r="P1388" s="2">
        <v>36</v>
      </c>
      <c r="Q1388" s="12">
        <v>61.24</v>
      </c>
    </row>
    <row r="1389" spans="1:17">
      <c r="A1389" s="11" t="s">
        <v>3526</v>
      </c>
      <c r="B1389" s="9" t="s">
        <v>1177</v>
      </c>
      <c r="C1389" s="9" t="s">
        <v>16</v>
      </c>
      <c r="D1389" s="3" t="s">
        <v>44</v>
      </c>
      <c r="E1389" s="9" t="s">
        <v>1380</v>
      </c>
      <c r="F1389" s="9" t="s">
        <v>1390</v>
      </c>
      <c r="G1389" s="3">
        <v>90.28</v>
      </c>
      <c r="H1389" s="3">
        <v>7.8</v>
      </c>
      <c r="I1389" s="3">
        <v>0.72170000000000001</v>
      </c>
      <c r="J1389" s="3">
        <v>1.0858000000000001</v>
      </c>
      <c r="K1389" s="3" t="s">
        <v>1412</v>
      </c>
      <c r="L1389" s="3">
        <v>885</v>
      </c>
      <c r="M1389" s="3" t="s">
        <v>1403</v>
      </c>
      <c r="N1389" s="3" t="s">
        <v>2278</v>
      </c>
      <c r="O1389" s="9" t="s">
        <v>2864</v>
      </c>
      <c r="P1389" s="3">
        <v>120</v>
      </c>
      <c r="Q1389" s="13">
        <v>66.53</v>
      </c>
    </row>
    <row r="1390" spans="1:17" hidden="1">
      <c r="A1390" s="10" t="s">
        <v>3527</v>
      </c>
      <c r="B1390" s="8" t="s">
        <v>948</v>
      </c>
      <c r="C1390" s="8" t="s">
        <v>16</v>
      </c>
      <c r="D1390" s="2" t="s">
        <v>1360</v>
      </c>
      <c r="E1390" s="8" t="s">
        <v>1400</v>
      </c>
      <c r="F1390" s="8" t="s">
        <v>1375</v>
      </c>
      <c r="G1390" s="2">
        <v>71.400000000000006</v>
      </c>
      <c r="H1390" s="2">
        <v>14.8</v>
      </c>
      <c r="I1390" s="2">
        <v>1.4269000000000001</v>
      </c>
      <c r="J1390" s="2">
        <v>2.4681000000000002</v>
      </c>
      <c r="K1390" s="2" t="s">
        <v>1395</v>
      </c>
      <c r="L1390" s="2">
        <v>894</v>
      </c>
      <c r="M1390" s="2" t="s">
        <v>1403</v>
      </c>
      <c r="N1390" s="2" t="s">
        <v>1979</v>
      </c>
      <c r="O1390" s="8" t="s">
        <v>1504</v>
      </c>
      <c r="P1390" s="2">
        <v>36</v>
      </c>
      <c r="Q1390" s="12">
        <v>21.2</v>
      </c>
    </row>
    <row r="1391" spans="1:17" hidden="1">
      <c r="A1391" s="11" t="s">
        <v>3528</v>
      </c>
      <c r="B1391" s="9" t="s">
        <v>214</v>
      </c>
      <c r="C1391" s="9" t="s">
        <v>12</v>
      </c>
      <c r="D1391" s="3" t="s">
        <v>23</v>
      </c>
      <c r="E1391" s="9" t="s">
        <v>1389</v>
      </c>
      <c r="F1391" s="9" t="s">
        <v>1390</v>
      </c>
      <c r="G1391" s="3">
        <v>68</v>
      </c>
      <c r="H1391" s="3">
        <v>16.22</v>
      </c>
      <c r="I1391" s="3">
        <v>1.1391</v>
      </c>
      <c r="J1391" s="3">
        <v>1.6616</v>
      </c>
      <c r="K1391" s="3" t="s">
        <v>1395</v>
      </c>
      <c r="L1391" s="3">
        <v>611</v>
      </c>
      <c r="M1391" s="3" t="s">
        <v>1426</v>
      </c>
      <c r="N1391" s="3" t="s">
        <v>2493</v>
      </c>
      <c r="O1391" s="9"/>
      <c r="P1391" s="3">
        <v>60</v>
      </c>
      <c r="Q1391" s="13">
        <v>23.8</v>
      </c>
    </row>
    <row r="1392" spans="1:17" hidden="1">
      <c r="A1392" s="10" t="s">
        <v>3529</v>
      </c>
      <c r="B1392" s="8" t="s">
        <v>792</v>
      </c>
      <c r="C1392" s="8" t="s">
        <v>20</v>
      </c>
      <c r="D1392" s="2" t="s">
        <v>31</v>
      </c>
      <c r="E1392" s="8" t="s">
        <v>1400</v>
      </c>
      <c r="F1392" s="8" t="s">
        <v>1384</v>
      </c>
      <c r="G1392" s="2">
        <v>20.96</v>
      </c>
      <c r="H1392" s="2">
        <v>13.19</v>
      </c>
      <c r="I1392" s="2">
        <v>0.2949</v>
      </c>
      <c r="J1392" s="2">
        <v>0.56430000000000002</v>
      </c>
      <c r="K1392" s="2" t="s">
        <v>1412</v>
      </c>
      <c r="L1392" s="2">
        <v>858</v>
      </c>
      <c r="M1392" s="2" t="s">
        <v>1386</v>
      </c>
      <c r="N1392" s="2" t="s">
        <v>3093</v>
      </c>
      <c r="O1392" s="8"/>
      <c r="P1392" s="2">
        <v>48</v>
      </c>
      <c r="Q1392" s="12">
        <v>8.6999999999999993</v>
      </c>
    </row>
    <row r="1393" spans="1:17" hidden="1">
      <c r="A1393" s="11" t="s">
        <v>3530</v>
      </c>
      <c r="B1393" s="9" t="s">
        <v>620</v>
      </c>
      <c r="C1393" s="9" t="s">
        <v>32</v>
      </c>
      <c r="D1393" s="3" t="s">
        <v>23</v>
      </c>
      <c r="E1393" s="9" t="s">
        <v>1408</v>
      </c>
      <c r="F1393" s="9" t="s">
        <v>1390</v>
      </c>
      <c r="G1393" s="3">
        <v>4.6900000000000004</v>
      </c>
      <c r="H1393" s="3">
        <v>16.39</v>
      </c>
      <c r="I1393" s="3">
        <v>8.0600000000000005E-2</v>
      </c>
      <c r="J1393" s="3">
        <v>0.1658</v>
      </c>
      <c r="K1393" s="3" t="s">
        <v>1412</v>
      </c>
      <c r="L1393" s="3">
        <v>749</v>
      </c>
      <c r="M1393" s="3" t="s">
        <v>1386</v>
      </c>
      <c r="N1393" s="3" t="s">
        <v>2763</v>
      </c>
      <c r="O1393" s="9"/>
      <c r="P1393" s="3">
        <v>36</v>
      </c>
      <c r="Q1393" s="13">
        <v>2</v>
      </c>
    </row>
    <row r="1394" spans="1:17" hidden="1">
      <c r="A1394" s="10" t="s">
        <v>3531</v>
      </c>
      <c r="B1394" s="8" t="s">
        <v>551</v>
      </c>
      <c r="C1394" s="8" t="s">
        <v>28</v>
      </c>
      <c r="D1394" s="2" t="s">
        <v>10</v>
      </c>
      <c r="E1394" s="8" t="s">
        <v>1400</v>
      </c>
      <c r="F1394" s="8" t="s">
        <v>1375</v>
      </c>
      <c r="G1394" s="2">
        <v>21.22</v>
      </c>
      <c r="H1394" s="2">
        <v>7.74</v>
      </c>
      <c r="I1394" s="2">
        <v>0.3805</v>
      </c>
      <c r="J1394" s="2">
        <v>0.66239999999999999</v>
      </c>
      <c r="K1394" s="2" t="s">
        <v>1358</v>
      </c>
      <c r="L1394" s="2">
        <v>631</v>
      </c>
      <c r="M1394" s="2" t="s">
        <v>1381</v>
      </c>
      <c r="N1394" s="2" t="s">
        <v>1475</v>
      </c>
      <c r="O1394" s="8"/>
      <c r="P1394" s="2">
        <v>36</v>
      </c>
      <c r="Q1394" s="12">
        <v>16.68</v>
      </c>
    </row>
    <row r="1395" spans="1:17" hidden="1">
      <c r="A1395" s="11" t="s">
        <v>3532</v>
      </c>
      <c r="B1395" s="9" t="s">
        <v>1240</v>
      </c>
      <c r="C1395" s="9" t="s">
        <v>35</v>
      </c>
      <c r="D1395" s="3" t="s">
        <v>10</v>
      </c>
      <c r="E1395" s="9" t="s">
        <v>1389</v>
      </c>
      <c r="F1395" s="9" t="s">
        <v>1390</v>
      </c>
      <c r="G1395" s="3">
        <v>43.27</v>
      </c>
      <c r="H1395" s="3">
        <v>17.11</v>
      </c>
      <c r="I1395" s="3">
        <v>0.49020000000000002</v>
      </c>
      <c r="J1395" s="3">
        <v>0.88700000000000001</v>
      </c>
      <c r="K1395" s="3" t="s">
        <v>1395</v>
      </c>
      <c r="L1395" s="3">
        <v>797</v>
      </c>
      <c r="M1395" s="3" t="s">
        <v>1426</v>
      </c>
      <c r="N1395" s="3" t="s">
        <v>2555</v>
      </c>
      <c r="O1395" s="9"/>
      <c r="P1395" s="3">
        <v>84</v>
      </c>
      <c r="Q1395" s="13">
        <v>35.200000000000003</v>
      </c>
    </row>
    <row r="1396" spans="1:17" hidden="1">
      <c r="A1396" s="10" t="s">
        <v>3533</v>
      </c>
      <c r="B1396" s="8" t="s">
        <v>453</v>
      </c>
      <c r="C1396" s="8" t="s">
        <v>35</v>
      </c>
      <c r="D1396" s="2" t="s">
        <v>10</v>
      </c>
      <c r="E1396" s="8" t="s">
        <v>1411</v>
      </c>
      <c r="F1396" s="8" t="s">
        <v>1390</v>
      </c>
      <c r="G1396" s="2">
        <v>20.94</v>
      </c>
      <c r="H1396" s="2">
        <v>14.01</v>
      </c>
      <c r="I1396" s="2">
        <v>0.28960000000000002</v>
      </c>
      <c r="J1396" s="2">
        <v>0.48730000000000001</v>
      </c>
      <c r="K1396" s="2" t="s">
        <v>1395</v>
      </c>
      <c r="L1396" s="2">
        <v>571</v>
      </c>
      <c r="M1396" s="2" t="s">
        <v>1403</v>
      </c>
      <c r="N1396" s="2" t="s">
        <v>2301</v>
      </c>
      <c r="O1396" s="8" t="s">
        <v>1697</v>
      </c>
      <c r="P1396" s="2">
        <v>60</v>
      </c>
      <c r="Q1396" s="12">
        <v>5.87</v>
      </c>
    </row>
    <row r="1397" spans="1:17" hidden="1">
      <c r="A1397" s="11" t="s">
        <v>3534</v>
      </c>
      <c r="B1397" s="9" t="s">
        <v>1062</v>
      </c>
      <c r="C1397" s="9" t="s">
        <v>41</v>
      </c>
      <c r="D1397" s="3" t="s">
        <v>44</v>
      </c>
      <c r="E1397" s="9" t="s">
        <v>1374</v>
      </c>
      <c r="F1397" s="9" t="s">
        <v>1375</v>
      </c>
      <c r="G1397" s="3">
        <v>52.12</v>
      </c>
      <c r="H1397" s="3">
        <v>12.45</v>
      </c>
      <c r="I1397" s="3">
        <v>0.68189999999999995</v>
      </c>
      <c r="J1397" s="3">
        <v>1.1713</v>
      </c>
      <c r="K1397" s="3" t="s">
        <v>1376</v>
      </c>
      <c r="L1397" s="3">
        <v>725</v>
      </c>
      <c r="M1397" s="3" t="s">
        <v>1396</v>
      </c>
      <c r="N1397" s="3" t="s">
        <v>145</v>
      </c>
      <c r="O1397" s="9" t="s">
        <v>388</v>
      </c>
      <c r="P1397" s="3">
        <v>60</v>
      </c>
      <c r="Q1397" s="13">
        <v>9.93</v>
      </c>
    </row>
    <row r="1398" spans="1:17">
      <c r="A1398" s="10" t="s">
        <v>3535</v>
      </c>
      <c r="B1398" s="8" t="s">
        <v>103</v>
      </c>
      <c r="C1398" s="8" t="s">
        <v>32</v>
      </c>
      <c r="D1398" s="2" t="s">
        <v>23</v>
      </c>
      <c r="E1398" s="8" t="s">
        <v>1380</v>
      </c>
      <c r="F1398" s="8" t="s">
        <v>1384</v>
      </c>
      <c r="G1398" s="2">
        <v>84.78</v>
      </c>
      <c r="H1398" s="2">
        <v>17.489999999999998</v>
      </c>
      <c r="I1398" s="2">
        <v>0.52659999999999996</v>
      </c>
      <c r="J1398" s="2">
        <v>2.4679000000000002</v>
      </c>
      <c r="K1398" s="2" t="s">
        <v>1358</v>
      </c>
      <c r="L1398" s="2">
        <v>566</v>
      </c>
      <c r="M1398" s="2" t="s">
        <v>1426</v>
      </c>
      <c r="N1398" s="2" t="s">
        <v>482</v>
      </c>
      <c r="O1398" s="8"/>
      <c r="P1398" s="2">
        <v>48</v>
      </c>
      <c r="Q1398" s="12">
        <v>15.87</v>
      </c>
    </row>
    <row r="1399" spans="1:17">
      <c r="A1399" s="11" t="s">
        <v>3536</v>
      </c>
      <c r="B1399" s="9" t="s">
        <v>669</v>
      </c>
      <c r="C1399" s="9" t="s">
        <v>32</v>
      </c>
      <c r="D1399" s="3" t="s">
        <v>31</v>
      </c>
      <c r="E1399" s="9" t="s">
        <v>1380</v>
      </c>
      <c r="F1399" s="9" t="s">
        <v>1390</v>
      </c>
      <c r="G1399" s="3">
        <v>34.53</v>
      </c>
      <c r="H1399" s="3">
        <v>13.06</v>
      </c>
      <c r="I1399" s="3">
        <v>0.66139999999999999</v>
      </c>
      <c r="J1399" s="3">
        <v>1.6426000000000001</v>
      </c>
      <c r="K1399" s="3" t="s">
        <v>1376</v>
      </c>
      <c r="L1399" s="3">
        <v>716</v>
      </c>
      <c r="M1399" s="3" t="s">
        <v>1377</v>
      </c>
      <c r="N1399" s="3" t="s">
        <v>3390</v>
      </c>
      <c r="O1399" s="9" t="s">
        <v>2190</v>
      </c>
      <c r="P1399" s="3">
        <v>24</v>
      </c>
      <c r="Q1399" s="13">
        <v>19.98</v>
      </c>
    </row>
    <row r="1400" spans="1:17" hidden="1">
      <c r="A1400" s="10" t="s">
        <v>3537</v>
      </c>
      <c r="B1400" s="8" t="s">
        <v>489</v>
      </c>
      <c r="C1400" s="8" t="s">
        <v>20</v>
      </c>
      <c r="D1400" s="2" t="s">
        <v>31</v>
      </c>
      <c r="E1400" s="8" t="s">
        <v>1411</v>
      </c>
      <c r="F1400" s="8" t="s">
        <v>1390</v>
      </c>
      <c r="G1400" s="2">
        <v>98.35</v>
      </c>
      <c r="H1400" s="2">
        <v>11.1</v>
      </c>
      <c r="I1400" s="2">
        <v>1.7943</v>
      </c>
      <c r="J1400" s="2">
        <v>2.1433</v>
      </c>
      <c r="K1400" s="2" t="s">
        <v>1412</v>
      </c>
      <c r="L1400" s="2">
        <v>713</v>
      </c>
      <c r="M1400" s="2" t="s">
        <v>1396</v>
      </c>
      <c r="N1400" s="2" t="s">
        <v>3538</v>
      </c>
      <c r="O1400" s="8" t="s">
        <v>2429</v>
      </c>
      <c r="P1400" s="2">
        <v>60</v>
      </c>
      <c r="Q1400" s="12">
        <v>44.02</v>
      </c>
    </row>
    <row r="1401" spans="1:17" hidden="1">
      <c r="A1401" s="11" t="s">
        <v>3539</v>
      </c>
      <c r="B1401" s="9" t="s">
        <v>1324</v>
      </c>
      <c r="C1401" s="9" t="s">
        <v>20</v>
      </c>
      <c r="D1401" s="3" t="s">
        <v>44</v>
      </c>
      <c r="E1401" s="9" t="s">
        <v>1408</v>
      </c>
      <c r="F1401" s="9" t="s">
        <v>1375</v>
      </c>
      <c r="G1401" s="3">
        <v>5.51</v>
      </c>
      <c r="H1401" s="3">
        <v>15.74</v>
      </c>
      <c r="I1401" s="3">
        <v>4.9399999999999999E-2</v>
      </c>
      <c r="J1401" s="3">
        <v>0.193</v>
      </c>
      <c r="K1401" s="3" t="s">
        <v>1358</v>
      </c>
      <c r="L1401" s="3">
        <v>628</v>
      </c>
      <c r="M1401" s="3" t="s">
        <v>1377</v>
      </c>
      <c r="N1401" s="3" t="s">
        <v>3540</v>
      </c>
      <c r="O1401" s="9" t="s">
        <v>2287</v>
      </c>
      <c r="P1401" s="3">
        <v>36</v>
      </c>
      <c r="Q1401" s="13">
        <v>4.45</v>
      </c>
    </row>
    <row r="1402" spans="1:17" hidden="1">
      <c r="A1402" s="10" t="s">
        <v>3541</v>
      </c>
      <c r="B1402" s="8" t="s">
        <v>553</v>
      </c>
      <c r="C1402" s="8" t="s">
        <v>35</v>
      </c>
      <c r="D1402" s="2" t="s">
        <v>10</v>
      </c>
      <c r="E1402" s="8" t="s">
        <v>1408</v>
      </c>
      <c r="F1402" s="8" t="s">
        <v>1384</v>
      </c>
      <c r="G1402" s="2">
        <v>84.6</v>
      </c>
      <c r="H1402" s="2">
        <v>18.28</v>
      </c>
      <c r="I1402" s="2">
        <v>1.2890999999999999</v>
      </c>
      <c r="J1402" s="2">
        <v>2.4975000000000001</v>
      </c>
      <c r="K1402" s="2" t="s">
        <v>1358</v>
      </c>
      <c r="L1402" s="2">
        <v>860</v>
      </c>
      <c r="M1402" s="2" t="s">
        <v>1426</v>
      </c>
      <c r="N1402" s="2" t="s">
        <v>3041</v>
      </c>
      <c r="O1402" s="8"/>
      <c r="P1402" s="2">
        <v>48</v>
      </c>
      <c r="Q1402" s="12">
        <v>39.229999999999997</v>
      </c>
    </row>
    <row r="1403" spans="1:17">
      <c r="A1403" s="11" t="s">
        <v>3542</v>
      </c>
      <c r="B1403" s="9" t="s">
        <v>1184</v>
      </c>
      <c r="C1403" s="9" t="s">
        <v>24</v>
      </c>
      <c r="D1403" s="3" t="s">
        <v>23</v>
      </c>
      <c r="E1403" s="9" t="s">
        <v>1380</v>
      </c>
      <c r="F1403" s="9" t="s">
        <v>1390</v>
      </c>
      <c r="G1403" s="3">
        <v>41.72</v>
      </c>
      <c r="H1403" s="3">
        <v>13.19</v>
      </c>
      <c r="I1403" s="3">
        <v>0.38850000000000001</v>
      </c>
      <c r="J1403" s="3">
        <v>1.1232</v>
      </c>
      <c r="K1403" s="3" t="s">
        <v>1376</v>
      </c>
      <c r="L1403" s="3">
        <v>892</v>
      </c>
      <c r="M1403" s="3" t="s">
        <v>1403</v>
      </c>
      <c r="N1403" s="3" t="s">
        <v>2455</v>
      </c>
      <c r="O1403" s="9" t="s">
        <v>1707</v>
      </c>
      <c r="P1403" s="3">
        <v>48</v>
      </c>
      <c r="Q1403" s="13">
        <v>17.84</v>
      </c>
    </row>
    <row r="1404" spans="1:17">
      <c r="A1404" s="10" t="s">
        <v>3543</v>
      </c>
      <c r="B1404" s="8" t="s">
        <v>95</v>
      </c>
      <c r="C1404" s="8" t="s">
        <v>12</v>
      </c>
      <c r="D1404" s="2" t="s">
        <v>10</v>
      </c>
      <c r="E1404" s="8" t="s">
        <v>1380</v>
      </c>
      <c r="F1404" s="8" t="s">
        <v>1384</v>
      </c>
      <c r="G1404" s="2">
        <v>44.49</v>
      </c>
      <c r="H1404" s="2">
        <v>14.11</v>
      </c>
      <c r="I1404" s="2">
        <v>0.27850000000000003</v>
      </c>
      <c r="J1404" s="2">
        <v>1.2181999999999999</v>
      </c>
      <c r="K1404" s="2" t="s">
        <v>1385</v>
      </c>
      <c r="L1404" s="2">
        <v>820</v>
      </c>
      <c r="M1404" s="2" t="s">
        <v>1426</v>
      </c>
      <c r="N1404" s="2" t="s">
        <v>1890</v>
      </c>
      <c r="O1404" s="8"/>
      <c r="P1404" s="2">
        <v>48</v>
      </c>
      <c r="Q1404" s="12">
        <v>0</v>
      </c>
    </row>
    <row r="1405" spans="1:17" hidden="1">
      <c r="A1405" s="11" t="s">
        <v>3544</v>
      </c>
      <c r="B1405" s="9" t="s">
        <v>1226</v>
      </c>
      <c r="C1405" s="9" t="s">
        <v>35</v>
      </c>
      <c r="D1405" s="3" t="s">
        <v>44</v>
      </c>
      <c r="E1405" s="9" t="s">
        <v>1408</v>
      </c>
      <c r="F1405" s="9" t="s">
        <v>1390</v>
      </c>
      <c r="G1405" s="3">
        <v>38.229999999999997</v>
      </c>
      <c r="H1405" s="3">
        <v>17.309999999999999</v>
      </c>
      <c r="I1405" s="3">
        <v>0.41320000000000001</v>
      </c>
      <c r="J1405" s="3">
        <v>0.67200000000000004</v>
      </c>
      <c r="K1405" s="3" t="s">
        <v>1395</v>
      </c>
      <c r="L1405" s="3">
        <v>610</v>
      </c>
      <c r="M1405" s="3" t="s">
        <v>1396</v>
      </c>
      <c r="N1405" s="3" t="s">
        <v>2433</v>
      </c>
      <c r="O1405" s="9" t="s">
        <v>2181</v>
      </c>
      <c r="P1405" s="3">
        <v>120</v>
      </c>
      <c r="Q1405" s="13">
        <v>17.55</v>
      </c>
    </row>
    <row r="1406" spans="1:17" hidden="1">
      <c r="A1406" s="10" t="s">
        <v>3545</v>
      </c>
      <c r="B1406" s="8" t="s">
        <v>386</v>
      </c>
      <c r="C1406" s="8" t="s">
        <v>41</v>
      </c>
      <c r="D1406" s="2" t="s">
        <v>31</v>
      </c>
      <c r="E1406" s="8" t="s">
        <v>1400</v>
      </c>
      <c r="F1406" s="8" t="s">
        <v>1390</v>
      </c>
      <c r="G1406" s="2">
        <v>78.31</v>
      </c>
      <c r="H1406" s="2">
        <v>15.63</v>
      </c>
      <c r="I1406" s="2">
        <v>0.67889999999999995</v>
      </c>
      <c r="J1406" s="2">
        <v>3.8205</v>
      </c>
      <c r="K1406" s="2" t="s">
        <v>1358</v>
      </c>
      <c r="L1406" s="2">
        <v>871</v>
      </c>
      <c r="M1406" s="2" t="s">
        <v>1396</v>
      </c>
      <c r="N1406" s="2" t="s">
        <v>2315</v>
      </c>
      <c r="O1406" s="8" t="s">
        <v>1612</v>
      </c>
      <c r="P1406" s="2">
        <v>24</v>
      </c>
      <c r="Q1406" s="12">
        <v>22.63</v>
      </c>
    </row>
    <row r="1407" spans="1:17" hidden="1">
      <c r="A1407" s="11" t="s">
        <v>3546</v>
      </c>
      <c r="B1407" s="9" t="s">
        <v>745</v>
      </c>
      <c r="C1407" s="9" t="s">
        <v>7</v>
      </c>
      <c r="D1407" s="3" t="s">
        <v>44</v>
      </c>
      <c r="E1407" s="9" t="s">
        <v>1389</v>
      </c>
      <c r="F1407" s="9" t="s">
        <v>1384</v>
      </c>
      <c r="G1407" s="3">
        <v>88.7</v>
      </c>
      <c r="H1407" s="3">
        <v>17.03</v>
      </c>
      <c r="I1407" s="3">
        <v>1.0568</v>
      </c>
      <c r="J1407" s="3">
        <v>1.5432999999999999</v>
      </c>
      <c r="K1407" s="3" t="s">
        <v>1395</v>
      </c>
      <c r="L1407" s="3">
        <v>763</v>
      </c>
      <c r="M1407" s="3" t="s">
        <v>1381</v>
      </c>
      <c r="N1407" s="3" t="s">
        <v>1897</v>
      </c>
      <c r="O1407" s="9"/>
      <c r="P1407" s="3">
        <v>120</v>
      </c>
      <c r="Q1407" s="13">
        <v>75.989999999999995</v>
      </c>
    </row>
    <row r="1408" spans="1:17" hidden="1">
      <c r="A1408" s="10" t="s">
        <v>3547</v>
      </c>
      <c r="B1408" s="8" t="s">
        <v>705</v>
      </c>
      <c r="C1408" s="8" t="s">
        <v>38</v>
      </c>
      <c r="D1408" s="2" t="s">
        <v>31</v>
      </c>
      <c r="E1408" s="8" t="s">
        <v>1374</v>
      </c>
      <c r="F1408" s="8" t="s">
        <v>1384</v>
      </c>
      <c r="G1408" s="2">
        <v>51.43</v>
      </c>
      <c r="H1408" s="2">
        <v>13.6</v>
      </c>
      <c r="I1408" s="2">
        <v>0.94099999999999995</v>
      </c>
      <c r="J1408" s="2">
        <v>0.67110000000000003</v>
      </c>
      <c r="K1408" s="2" t="s">
        <v>1376</v>
      </c>
      <c r="L1408" s="2">
        <v>798</v>
      </c>
      <c r="M1408" s="2" t="s">
        <v>1426</v>
      </c>
      <c r="N1408" s="2" t="s">
        <v>3194</v>
      </c>
      <c r="O1408" s="8"/>
      <c r="P1408" s="2">
        <v>180</v>
      </c>
      <c r="Q1408" s="12">
        <v>47.38</v>
      </c>
    </row>
    <row r="1409" spans="1:17" hidden="1">
      <c r="A1409" s="11" t="s">
        <v>3548</v>
      </c>
      <c r="B1409" s="9" t="s">
        <v>1007</v>
      </c>
      <c r="C1409" s="9" t="s">
        <v>24</v>
      </c>
      <c r="D1409" s="3" t="s">
        <v>1360</v>
      </c>
      <c r="E1409" s="9" t="s">
        <v>1408</v>
      </c>
      <c r="F1409" s="9" t="s">
        <v>1390</v>
      </c>
      <c r="G1409" s="3">
        <v>71.569999999999993</v>
      </c>
      <c r="H1409" s="3">
        <v>11.4</v>
      </c>
      <c r="I1409" s="3">
        <v>0.56210000000000004</v>
      </c>
      <c r="J1409" s="3">
        <v>0.83150000000000002</v>
      </c>
      <c r="K1409" s="3" t="s">
        <v>1412</v>
      </c>
      <c r="L1409" s="3">
        <v>892</v>
      </c>
      <c r="M1409" s="3" t="s">
        <v>1396</v>
      </c>
      <c r="N1409" s="3" t="s">
        <v>3549</v>
      </c>
      <c r="O1409" s="9" t="s">
        <v>3550</v>
      </c>
      <c r="P1409" s="3">
        <v>180</v>
      </c>
      <c r="Q1409" s="13">
        <v>30.84</v>
      </c>
    </row>
    <row r="1410" spans="1:17">
      <c r="A1410" s="10" t="s">
        <v>3551</v>
      </c>
      <c r="B1410" s="8" t="s">
        <v>107</v>
      </c>
      <c r="C1410" s="8" t="s">
        <v>24</v>
      </c>
      <c r="D1410" s="2" t="s">
        <v>1360</v>
      </c>
      <c r="E1410" s="8" t="s">
        <v>1380</v>
      </c>
      <c r="F1410" s="8" t="s">
        <v>1375</v>
      </c>
      <c r="G1410" s="2">
        <v>42.7</v>
      </c>
      <c r="H1410" s="2">
        <v>10.89</v>
      </c>
      <c r="I1410" s="2">
        <v>0.49859999999999999</v>
      </c>
      <c r="J1410" s="2">
        <v>1.1012999999999999</v>
      </c>
      <c r="K1410" s="2" t="s">
        <v>1412</v>
      </c>
      <c r="L1410" s="2">
        <v>792</v>
      </c>
      <c r="M1410" s="2" t="s">
        <v>1396</v>
      </c>
      <c r="N1410" s="2" t="s">
        <v>2287</v>
      </c>
      <c r="O1410" s="8" t="s">
        <v>1925</v>
      </c>
      <c r="P1410" s="2">
        <v>48</v>
      </c>
      <c r="Q1410" s="12">
        <v>31.65</v>
      </c>
    </row>
    <row r="1411" spans="1:17" hidden="1">
      <c r="A1411" s="11" t="s">
        <v>3552</v>
      </c>
      <c r="B1411" s="9" t="s">
        <v>380</v>
      </c>
      <c r="C1411" s="9" t="s">
        <v>7</v>
      </c>
      <c r="D1411" s="3" t="s">
        <v>23</v>
      </c>
      <c r="E1411" s="9" t="s">
        <v>1411</v>
      </c>
      <c r="F1411" s="9" t="s">
        <v>1384</v>
      </c>
      <c r="G1411" s="3">
        <v>79.09</v>
      </c>
      <c r="H1411" s="3">
        <v>8.01</v>
      </c>
      <c r="I1411" s="3">
        <v>1.4052</v>
      </c>
      <c r="J1411" s="3">
        <v>6.8803000000000001</v>
      </c>
      <c r="K1411" s="3" t="s">
        <v>1376</v>
      </c>
      <c r="L1411" s="3">
        <v>755</v>
      </c>
      <c r="M1411" s="3" t="s">
        <v>1426</v>
      </c>
      <c r="N1411" s="3" t="s">
        <v>2090</v>
      </c>
      <c r="O1411" s="9"/>
      <c r="P1411" s="3">
        <v>12</v>
      </c>
      <c r="Q1411" s="13">
        <v>31.91</v>
      </c>
    </row>
    <row r="1412" spans="1:17" hidden="1">
      <c r="A1412" s="10" t="s">
        <v>3553</v>
      </c>
      <c r="B1412" s="8" t="s">
        <v>498</v>
      </c>
      <c r="C1412" s="8" t="s">
        <v>24</v>
      </c>
      <c r="D1412" s="2" t="s">
        <v>31</v>
      </c>
      <c r="E1412" s="8" t="s">
        <v>1389</v>
      </c>
      <c r="F1412" s="8" t="s">
        <v>1390</v>
      </c>
      <c r="G1412" s="2">
        <v>98.34</v>
      </c>
      <c r="H1412" s="2">
        <v>14.7</v>
      </c>
      <c r="I1412" s="2">
        <v>1.1152</v>
      </c>
      <c r="J1412" s="2">
        <v>2.7219000000000002</v>
      </c>
      <c r="K1412" s="2" t="s">
        <v>1412</v>
      </c>
      <c r="L1412" s="2">
        <v>855</v>
      </c>
      <c r="M1412" s="2" t="s">
        <v>1386</v>
      </c>
      <c r="N1412" s="2" t="s">
        <v>2232</v>
      </c>
      <c r="O1412" s="8"/>
      <c r="P1412" s="2">
        <v>48</v>
      </c>
      <c r="Q1412" s="12">
        <v>82.13</v>
      </c>
    </row>
    <row r="1413" spans="1:17" hidden="1">
      <c r="A1413" s="11" t="s">
        <v>3554</v>
      </c>
      <c r="B1413" s="9" t="s">
        <v>119</v>
      </c>
      <c r="C1413" s="9" t="s">
        <v>7</v>
      </c>
      <c r="D1413" s="3" t="s">
        <v>10</v>
      </c>
      <c r="E1413" s="9" t="s">
        <v>1408</v>
      </c>
      <c r="F1413" s="9" t="s">
        <v>1375</v>
      </c>
      <c r="G1413" s="3">
        <v>3.86</v>
      </c>
      <c r="H1413" s="3">
        <v>15.61</v>
      </c>
      <c r="I1413" s="3">
        <v>2.3400000000000001E-2</v>
      </c>
      <c r="J1413" s="3">
        <v>0.1086</v>
      </c>
      <c r="K1413" s="3" t="s">
        <v>1412</v>
      </c>
      <c r="L1413" s="3">
        <v>579</v>
      </c>
      <c r="M1413" s="3" t="s">
        <v>1403</v>
      </c>
      <c r="N1413" s="3" t="s">
        <v>1873</v>
      </c>
      <c r="O1413" s="9" t="s">
        <v>2960</v>
      </c>
      <c r="P1413" s="3">
        <v>48</v>
      </c>
      <c r="Q1413" s="13">
        <v>1.77</v>
      </c>
    </row>
    <row r="1414" spans="1:17" hidden="1">
      <c r="A1414" s="10" t="s">
        <v>3555</v>
      </c>
      <c r="B1414" s="8" t="s">
        <v>905</v>
      </c>
      <c r="C1414" s="8" t="s">
        <v>38</v>
      </c>
      <c r="D1414" s="2" t="s">
        <v>23</v>
      </c>
      <c r="E1414" s="8" t="s">
        <v>1411</v>
      </c>
      <c r="F1414" s="8" t="s">
        <v>1390</v>
      </c>
      <c r="G1414" s="2">
        <v>40.51</v>
      </c>
      <c r="H1414" s="2">
        <v>8.3800000000000008</v>
      </c>
      <c r="I1414" s="2">
        <v>0.5353</v>
      </c>
      <c r="J1414" s="2">
        <v>0.6391</v>
      </c>
      <c r="K1414" s="2" t="s">
        <v>1358</v>
      </c>
      <c r="L1414" s="2">
        <v>830</v>
      </c>
      <c r="M1414" s="2" t="s">
        <v>1386</v>
      </c>
      <c r="N1414" s="2" t="s">
        <v>482</v>
      </c>
      <c r="O1414" s="8"/>
      <c r="P1414" s="2">
        <v>84</v>
      </c>
      <c r="Q1414" s="12">
        <v>31.17</v>
      </c>
    </row>
    <row r="1415" spans="1:17" hidden="1">
      <c r="A1415" s="11" t="s">
        <v>3556</v>
      </c>
      <c r="B1415" s="9" t="s">
        <v>527</v>
      </c>
      <c r="C1415" s="9" t="s">
        <v>24</v>
      </c>
      <c r="D1415" s="3" t="s">
        <v>44</v>
      </c>
      <c r="E1415" s="9" t="s">
        <v>1400</v>
      </c>
      <c r="F1415" s="9" t="s">
        <v>1375</v>
      </c>
      <c r="G1415" s="3">
        <v>92.41</v>
      </c>
      <c r="H1415" s="3">
        <v>15.91</v>
      </c>
      <c r="I1415" s="3">
        <v>1.0281</v>
      </c>
      <c r="J1415" s="3">
        <v>1.3513999999999999</v>
      </c>
      <c r="K1415" s="3" t="s">
        <v>1385</v>
      </c>
      <c r="L1415" s="3">
        <v>752</v>
      </c>
      <c r="M1415" s="3" t="s">
        <v>1426</v>
      </c>
      <c r="N1415" s="3" t="s">
        <v>2352</v>
      </c>
      <c r="O1415" s="9"/>
      <c r="P1415" s="3">
        <v>180</v>
      </c>
      <c r="Q1415" s="13">
        <v>0</v>
      </c>
    </row>
    <row r="1416" spans="1:17" hidden="1">
      <c r="A1416" s="10" t="s">
        <v>3557</v>
      </c>
      <c r="B1416" s="8" t="s">
        <v>992</v>
      </c>
      <c r="C1416" s="8" t="s">
        <v>32</v>
      </c>
      <c r="D1416" s="2" t="s">
        <v>23</v>
      </c>
      <c r="E1416" s="8" t="s">
        <v>1389</v>
      </c>
      <c r="F1416" s="8" t="s">
        <v>1390</v>
      </c>
      <c r="G1416" s="2">
        <v>61.8</v>
      </c>
      <c r="H1416" s="2">
        <v>15.33</v>
      </c>
      <c r="I1416" s="2">
        <v>0.65090000000000003</v>
      </c>
      <c r="J1416" s="2">
        <v>1.204</v>
      </c>
      <c r="K1416" s="2" t="s">
        <v>1358</v>
      </c>
      <c r="L1416" s="2">
        <v>719</v>
      </c>
      <c r="M1416" s="2" t="s">
        <v>1403</v>
      </c>
      <c r="N1416" s="2" t="s">
        <v>1416</v>
      </c>
      <c r="O1416" s="8" t="s">
        <v>3558</v>
      </c>
      <c r="P1416" s="2">
        <v>84</v>
      </c>
      <c r="Q1416" s="12">
        <v>33.85</v>
      </c>
    </row>
    <row r="1417" spans="1:17">
      <c r="A1417" s="11" t="s">
        <v>3559</v>
      </c>
      <c r="B1417" s="9" t="s">
        <v>320</v>
      </c>
      <c r="C1417" s="9" t="s">
        <v>20</v>
      </c>
      <c r="D1417" s="3" t="s">
        <v>1360</v>
      </c>
      <c r="E1417" s="9" t="s">
        <v>1380</v>
      </c>
      <c r="F1417" s="9" t="s">
        <v>1390</v>
      </c>
      <c r="G1417" s="3">
        <v>18.87</v>
      </c>
      <c r="H1417" s="3">
        <v>12.96</v>
      </c>
      <c r="I1417" s="3">
        <v>0.35139999999999999</v>
      </c>
      <c r="J1417" s="3">
        <v>1.6851</v>
      </c>
      <c r="K1417" s="3" t="s">
        <v>1412</v>
      </c>
      <c r="L1417" s="3">
        <v>849</v>
      </c>
      <c r="M1417" s="3" t="s">
        <v>1426</v>
      </c>
      <c r="N1417" s="3" t="s">
        <v>3560</v>
      </c>
      <c r="O1417" s="9"/>
      <c r="P1417" s="3">
        <v>12</v>
      </c>
      <c r="Q1417" s="13">
        <v>12.8</v>
      </c>
    </row>
    <row r="1418" spans="1:17" hidden="1">
      <c r="A1418" s="10" t="s">
        <v>3561</v>
      </c>
      <c r="B1418" s="8" t="s">
        <v>1287</v>
      </c>
      <c r="C1418" s="8" t="s">
        <v>16</v>
      </c>
      <c r="D1418" s="2" t="s">
        <v>10</v>
      </c>
      <c r="E1418" s="8" t="s">
        <v>1408</v>
      </c>
      <c r="F1418" s="8" t="s">
        <v>1384</v>
      </c>
      <c r="G1418" s="2">
        <v>36.1</v>
      </c>
      <c r="H1418" s="2">
        <v>8.4700000000000006</v>
      </c>
      <c r="I1418" s="2">
        <v>0.39090000000000003</v>
      </c>
      <c r="J1418" s="2">
        <v>3.1480999999999999</v>
      </c>
      <c r="K1418" s="2" t="s">
        <v>1412</v>
      </c>
      <c r="L1418" s="2">
        <v>882</v>
      </c>
      <c r="M1418" s="2" t="s">
        <v>1377</v>
      </c>
      <c r="N1418" s="2" t="s">
        <v>560</v>
      </c>
      <c r="O1418" s="8" t="s">
        <v>3562</v>
      </c>
      <c r="P1418" s="2">
        <v>12</v>
      </c>
      <c r="Q1418" s="12">
        <v>30.23</v>
      </c>
    </row>
    <row r="1419" spans="1:17" hidden="1">
      <c r="A1419" s="11" t="s">
        <v>3563</v>
      </c>
      <c r="B1419" s="9" t="s">
        <v>211</v>
      </c>
      <c r="C1419" s="9" t="s">
        <v>24</v>
      </c>
      <c r="D1419" s="3" t="s">
        <v>44</v>
      </c>
      <c r="E1419" s="9" t="s">
        <v>1374</v>
      </c>
      <c r="F1419" s="9" t="s">
        <v>1390</v>
      </c>
      <c r="G1419" s="3">
        <v>50.53</v>
      </c>
      <c r="H1419" s="3">
        <v>12.51</v>
      </c>
      <c r="I1419" s="3">
        <v>0.90810000000000002</v>
      </c>
      <c r="J1419" s="3">
        <v>1.6907000000000001</v>
      </c>
      <c r="K1419" s="3" t="s">
        <v>1385</v>
      </c>
      <c r="L1419" s="3">
        <v>896</v>
      </c>
      <c r="M1419" s="3" t="s">
        <v>1386</v>
      </c>
      <c r="N1419" s="3" t="s">
        <v>2307</v>
      </c>
      <c r="O1419" s="9"/>
      <c r="P1419" s="3">
        <v>36</v>
      </c>
      <c r="Q1419" s="13">
        <v>0</v>
      </c>
    </row>
    <row r="1420" spans="1:17" hidden="1">
      <c r="A1420" s="10" t="s">
        <v>3564</v>
      </c>
      <c r="B1420" s="8" t="s">
        <v>91</v>
      </c>
      <c r="C1420" s="8" t="s">
        <v>16</v>
      </c>
      <c r="D1420" s="2" t="s">
        <v>1360</v>
      </c>
      <c r="E1420" s="8" t="s">
        <v>1411</v>
      </c>
      <c r="F1420" s="8" t="s">
        <v>1375</v>
      </c>
      <c r="G1420" s="2">
        <v>64.87</v>
      </c>
      <c r="H1420" s="2">
        <v>18.41</v>
      </c>
      <c r="I1420" s="2">
        <v>0.84709999999999996</v>
      </c>
      <c r="J1420" s="2">
        <v>1.1859999999999999</v>
      </c>
      <c r="K1420" s="2" t="s">
        <v>1376</v>
      </c>
      <c r="L1420" s="2">
        <v>707</v>
      </c>
      <c r="M1420" s="2" t="s">
        <v>1426</v>
      </c>
      <c r="N1420" s="2" t="s">
        <v>396</v>
      </c>
      <c r="O1420" s="8"/>
      <c r="P1420" s="2">
        <v>120</v>
      </c>
      <c r="Q1420" s="12">
        <v>32.9</v>
      </c>
    </row>
    <row r="1421" spans="1:17" hidden="1">
      <c r="A1421" s="11" t="s">
        <v>3565</v>
      </c>
      <c r="B1421" s="9" t="s">
        <v>374</v>
      </c>
      <c r="C1421" s="9" t="s">
        <v>28</v>
      </c>
      <c r="D1421" s="3" t="s">
        <v>10</v>
      </c>
      <c r="E1421" s="9" t="s">
        <v>1411</v>
      </c>
      <c r="F1421" s="9" t="s">
        <v>1390</v>
      </c>
      <c r="G1421" s="3">
        <v>19.600000000000001</v>
      </c>
      <c r="H1421" s="3">
        <v>13.16</v>
      </c>
      <c r="I1421" s="3">
        <v>0.1555</v>
      </c>
      <c r="J1421" s="3">
        <v>0.29449999999999998</v>
      </c>
      <c r="K1421" s="3" t="s">
        <v>1412</v>
      </c>
      <c r="L1421" s="3">
        <v>667</v>
      </c>
      <c r="M1421" s="3" t="s">
        <v>1403</v>
      </c>
      <c r="N1421" s="3" t="s">
        <v>382</v>
      </c>
      <c r="O1421" s="9" t="s">
        <v>319</v>
      </c>
      <c r="P1421" s="3">
        <v>120</v>
      </c>
      <c r="Q1421" s="13">
        <v>5.46</v>
      </c>
    </row>
    <row r="1422" spans="1:17" hidden="1">
      <c r="A1422" s="10" t="s">
        <v>3566</v>
      </c>
      <c r="B1422" s="8" t="s">
        <v>825</v>
      </c>
      <c r="C1422" s="8" t="s">
        <v>28</v>
      </c>
      <c r="D1422" s="2" t="s">
        <v>1360</v>
      </c>
      <c r="E1422" s="8" t="s">
        <v>1374</v>
      </c>
      <c r="F1422" s="8" t="s">
        <v>1384</v>
      </c>
      <c r="G1422" s="2">
        <v>49.41</v>
      </c>
      <c r="H1422" s="2">
        <v>11.28</v>
      </c>
      <c r="I1422" s="2">
        <v>0.70850000000000002</v>
      </c>
      <c r="J1422" s="2">
        <v>4.3734000000000002</v>
      </c>
      <c r="K1422" s="2" t="s">
        <v>1358</v>
      </c>
      <c r="L1422" s="2">
        <v>891</v>
      </c>
      <c r="M1422" s="2" t="s">
        <v>1403</v>
      </c>
      <c r="N1422" s="2" t="s">
        <v>943</v>
      </c>
      <c r="O1422" s="8" t="s">
        <v>731</v>
      </c>
      <c r="P1422" s="2">
        <v>12</v>
      </c>
      <c r="Q1422" s="12">
        <v>42.16</v>
      </c>
    </row>
    <row r="1423" spans="1:17" hidden="1">
      <c r="A1423" s="11" t="s">
        <v>3567</v>
      </c>
      <c r="B1423" s="9" t="s">
        <v>328</v>
      </c>
      <c r="C1423" s="9" t="s">
        <v>38</v>
      </c>
      <c r="D1423" s="3" t="s">
        <v>44</v>
      </c>
      <c r="E1423" s="9" t="s">
        <v>1408</v>
      </c>
      <c r="F1423" s="9" t="s">
        <v>1375</v>
      </c>
      <c r="G1423" s="3">
        <v>80.959999999999994</v>
      </c>
      <c r="H1423" s="3">
        <v>18.2</v>
      </c>
      <c r="I1423" s="3">
        <v>0.53910000000000002</v>
      </c>
      <c r="J1423" s="3">
        <v>1.3154999999999999</v>
      </c>
      <c r="K1423" s="3" t="s">
        <v>1412</v>
      </c>
      <c r="L1423" s="3">
        <v>739</v>
      </c>
      <c r="M1423" s="3" t="s">
        <v>1403</v>
      </c>
      <c r="N1423" s="3" t="s">
        <v>1880</v>
      </c>
      <c r="O1423" s="9" t="s">
        <v>1043</v>
      </c>
      <c r="P1423" s="3">
        <v>180</v>
      </c>
      <c r="Q1423" s="13">
        <v>45.12</v>
      </c>
    </row>
    <row r="1424" spans="1:17" hidden="1">
      <c r="A1424" s="10" t="s">
        <v>3568</v>
      </c>
      <c r="B1424" s="8" t="s">
        <v>397</v>
      </c>
      <c r="C1424" s="8" t="s">
        <v>24</v>
      </c>
      <c r="D1424" s="2" t="s">
        <v>23</v>
      </c>
      <c r="E1424" s="8" t="s">
        <v>1411</v>
      </c>
      <c r="F1424" s="8" t="s">
        <v>1384</v>
      </c>
      <c r="G1424" s="2">
        <v>55.23</v>
      </c>
      <c r="H1424" s="2">
        <v>7.95</v>
      </c>
      <c r="I1424" s="2">
        <v>0.3221</v>
      </c>
      <c r="J1424" s="2">
        <v>1.347</v>
      </c>
      <c r="K1424" s="2" t="s">
        <v>1358</v>
      </c>
      <c r="L1424" s="2">
        <v>583</v>
      </c>
      <c r="M1424" s="2" t="s">
        <v>1426</v>
      </c>
      <c r="N1424" s="2" t="s">
        <v>555</v>
      </c>
      <c r="O1424" s="8"/>
      <c r="P1424" s="2">
        <v>48</v>
      </c>
      <c r="Q1424" s="12">
        <v>14.4</v>
      </c>
    </row>
    <row r="1425" spans="1:17" hidden="1">
      <c r="A1425" s="11" t="s">
        <v>3569</v>
      </c>
      <c r="B1425" s="9" t="s">
        <v>1165</v>
      </c>
      <c r="C1425" s="9" t="s">
        <v>16</v>
      </c>
      <c r="D1425" s="3" t="s">
        <v>31</v>
      </c>
      <c r="E1425" s="9" t="s">
        <v>1389</v>
      </c>
      <c r="F1425" s="9" t="s">
        <v>1384</v>
      </c>
      <c r="G1425" s="3">
        <v>69.22</v>
      </c>
      <c r="H1425" s="3">
        <v>13.82</v>
      </c>
      <c r="I1425" s="3">
        <v>1.1192</v>
      </c>
      <c r="J1425" s="3">
        <v>1.8853</v>
      </c>
      <c r="K1425" s="3" t="s">
        <v>1385</v>
      </c>
      <c r="L1425" s="3">
        <v>818</v>
      </c>
      <c r="M1425" s="3" t="s">
        <v>1403</v>
      </c>
      <c r="N1425" s="3" t="s">
        <v>1635</v>
      </c>
      <c r="O1425" s="9" t="s">
        <v>3415</v>
      </c>
      <c r="P1425" s="3">
        <v>48</v>
      </c>
      <c r="Q1425" s="13">
        <v>0</v>
      </c>
    </row>
    <row r="1426" spans="1:17">
      <c r="A1426" s="10" t="s">
        <v>3570</v>
      </c>
      <c r="B1426" s="8" t="s">
        <v>738</v>
      </c>
      <c r="C1426" s="8" t="s">
        <v>20</v>
      </c>
      <c r="D1426" s="2" t="s">
        <v>31</v>
      </c>
      <c r="E1426" s="8" t="s">
        <v>1380</v>
      </c>
      <c r="F1426" s="8" t="s">
        <v>1384</v>
      </c>
      <c r="G1426" s="2">
        <v>30.28</v>
      </c>
      <c r="H1426" s="2">
        <v>9.66</v>
      </c>
      <c r="I1426" s="2">
        <v>0.1895</v>
      </c>
      <c r="J1426" s="2">
        <v>0.49740000000000001</v>
      </c>
      <c r="K1426" s="2" t="s">
        <v>1412</v>
      </c>
      <c r="L1426" s="2">
        <v>565</v>
      </c>
      <c r="M1426" s="2" t="s">
        <v>1386</v>
      </c>
      <c r="N1426" s="2" t="s">
        <v>890</v>
      </c>
      <c r="O1426" s="8"/>
      <c r="P1426" s="2">
        <v>84</v>
      </c>
      <c r="Q1426" s="12">
        <v>27.54</v>
      </c>
    </row>
    <row r="1427" spans="1:17">
      <c r="A1427" s="11" t="s">
        <v>3571</v>
      </c>
      <c r="B1427" s="9" t="s">
        <v>166</v>
      </c>
      <c r="C1427" s="9" t="s">
        <v>24</v>
      </c>
      <c r="D1427" s="3" t="s">
        <v>31</v>
      </c>
      <c r="E1427" s="9" t="s">
        <v>1380</v>
      </c>
      <c r="F1427" s="9" t="s">
        <v>1375</v>
      </c>
      <c r="G1427" s="3">
        <v>44.65</v>
      </c>
      <c r="H1427" s="3">
        <v>15.33</v>
      </c>
      <c r="I1427" s="3">
        <v>0.82179999999999997</v>
      </c>
      <c r="J1427" s="3">
        <v>0.72940000000000005</v>
      </c>
      <c r="K1427" s="3" t="s">
        <v>1412</v>
      </c>
      <c r="L1427" s="3">
        <v>736</v>
      </c>
      <c r="M1427" s="3" t="s">
        <v>1403</v>
      </c>
      <c r="N1427" s="3" t="s">
        <v>2679</v>
      </c>
      <c r="O1427" s="9" t="s">
        <v>3572</v>
      </c>
      <c r="P1427" s="3">
        <v>120</v>
      </c>
      <c r="Q1427" s="13">
        <v>33.61</v>
      </c>
    </row>
    <row r="1428" spans="1:17" hidden="1">
      <c r="A1428" s="10" t="s">
        <v>3573</v>
      </c>
      <c r="B1428" s="8" t="s">
        <v>1194</v>
      </c>
      <c r="C1428" s="8" t="s">
        <v>32</v>
      </c>
      <c r="D1428" s="2" t="s">
        <v>1360</v>
      </c>
      <c r="E1428" s="8" t="s">
        <v>1374</v>
      </c>
      <c r="F1428" s="8" t="s">
        <v>1375</v>
      </c>
      <c r="G1428" s="2">
        <v>33.229999999999997</v>
      </c>
      <c r="H1428" s="2">
        <v>8.82</v>
      </c>
      <c r="I1428" s="2">
        <v>0.44450000000000001</v>
      </c>
      <c r="J1428" s="2">
        <v>1.0539000000000001</v>
      </c>
      <c r="K1428" s="2" t="s">
        <v>1358</v>
      </c>
      <c r="L1428" s="2">
        <v>806</v>
      </c>
      <c r="M1428" s="2" t="s">
        <v>1403</v>
      </c>
      <c r="N1428" s="2" t="s">
        <v>3448</v>
      </c>
      <c r="O1428" s="8" t="s">
        <v>2752</v>
      </c>
      <c r="P1428" s="2">
        <v>36</v>
      </c>
      <c r="Q1428" s="12">
        <v>14.81</v>
      </c>
    </row>
    <row r="1429" spans="1:17">
      <c r="A1429" s="11" t="s">
        <v>3574</v>
      </c>
      <c r="B1429" s="9" t="s">
        <v>464</v>
      </c>
      <c r="C1429" s="9" t="s">
        <v>28</v>
      </c>
      <c r="D1429" s="3" t="s">
        <v>1360</v>
      </c>
      <c r="E1429" s="9" t="s">
        <v>1380</v>
      </c>
      <c r="F1429" s="9" t="s">
        <v>1375</v>
      </c>
      <c r="G1429" s="3">
        <v>31.37</v>
      </c>
      <c r="H1429" s="3">
        <v>14.3</v>
      </c>
      <c r="I1429" s="3">
        <v>0.50209999999999999</v>
      </c>
      <c r="J1429" s="3">
        <v>1.5105999999999999</v>
      </c>
      <c r="K1429" s="3" t="s">
        <v>1385</v>
      </c>
      <c r="L1429" s="3">
        <v>801</v>
      </c>
      <c r="M1429" s="3" t="s">
        <v>1377</v>
      </c>
      <c r="N1429" s="3" t="s">
        <v>2141</v>
      </c>
      <c r="O1429" s="9" t="s">
        <v>3026</v>
      </c>
      <c r="P1429" s="3">
        <v>24</v>
      </c>
      <c r="Q1429" s="13">
        <v>0</v>
      </c>
    </row>
    <row r="1430" spans="1:17">
      <c r="A1430" s="10" t="s">
        <v>3575</v>
      </c>
      <c r="B1430" s="8" t="s">
        <v>958</v>
      </c>
      <c r="C1430" s="8" t="s">
        <v>32</v>
      </c>
      <c r="D1430" s="2" t="s">
        <v>23</v>
      </c>
      <c r="E1430" s="8" t="s">
        <v>1380</v>
      </c>
      <c r="F1430" s="8" t="s">
        <v>1384</v>
      </c>
      <c r="G1430" s="2">
        <v>6.83</v>
      </c>
      <c r="H1430" s="2">
        <v>16.739999999999998</v>
      </c>
      <c r="I1430" s="2">
        <v>0.1061</v>
      </c>
      <c r="J1430" s="2">
        <v>9.8799999999999999E-2</v>
      </c>
      <c r="K1430" s="2" t="s">
        <v>1395</v>
      </c>
      <c r="L1430" s="2">
        <v>710</v>
      </c>
      <c r="M1430" s="2" t="s">
        <v>1386</v>
      </c>
      <c r="N1430" s="2" t="s">
        <v>3576</v>
      </c>
      <c r="O1430" s="8"/>
      <c r="P1430" s="2">
        <v>240</v>
      </c>
      <c r="Q1430" s="12">
        <v>1.46</v>
      </c>
    </row>
    <row r="1431" spans="1:17" hidden="1">
      <c r="A1431" s="11" t="s">
        <v>3577</v>
      </c>
      <c r="B1431" s="9" t="s">
        <v>285</v>
      </c>
      <c r="C1431" s="9" t="s">
        <v>32</v>
      </c>
      <c r="D1431" s="3" t="s">
        <v>23</v>
      </c>
      <c r="E1431" s="9" t="s">
        <v>1389</v>
      </c>
      <c r="F1431" s="9" t="s">
        <v>1384</v>
      </c>
      <c r="G1431" s="3">
        <v>69.010000000000005</v>
      </c>
      <c r="H1431" s="3">
        <v>12.99</v>
      </c>
      <c r="I1431" s="3">
        <v>1.3055000000000001</v>
      </c>
      <c r="J1431" s="3">
        <v>1.03</v>
      </c>
      <c r="K1431" s="3" t="s">
        <v>1395</v>
      </c>
      <c r="L1431" s="3">
        <v>883</v>
      </c>
      <c r="M1431" s="3" t="s">
        <v>1381</v>
      </c>
      <c r="N1431" s="3" t="s">
        <v>3578</v>
      </c>
      <c r="O1431" s="9"/>
      <c r="P1431" s="3">
        <v>120</v>
      </c>
      <c r="Q1431" s="13">
        <v>55.92</v>
      </c>
    </row>
    <row r="1432" spans="1:17" hidden="1">
      <c r="A1432" s="10" t="s">
        <v>3579</v>
      </c>
      <c r="B1432" s="8" t="s">
        <v>291</v>
      </c>
      <c r="C1432" s="8" t="s">
        <v>7</v>
      </c>
      <c r="D1432" s="2" t="s">
        <v>23</v>
      </c>
      <c r="E1432" s="8" t="s">
        <v>1389</v>
      </c>
      <c r="F1432" s="8" t="s">
        <v>1390</v>
      </c>
      <c r="G1432" s="2">
        <v>27.83</v>
      </c>
      <c r="H1432" s="2">
        <v>17.760000000000002</v>
      </c>
      <c r="I1432" s="2">
        <v>0.17519999999999999</v>
      </c>
      <c r="J1432" s="2">
        <v>2.5482999999999998</v>
      </c>
      <c r="K1432" s="2" t="s">
        <v>1385</v>
      </c>
      <c r="L1432" s="2">
        <v>823</v>
      </c>
      <c r="M1432" s="2" t="s">
        <v>1426</v>
      </c>
      <c r="N1432" s="2" t="s">
        <v>744</v>
      </c>
      <c r="O1432" s="8"/>
      <c r="P1432" s="2">
        <v>12</v>
      </c>
      <c r="Q1432" s="12">
        <v>0</v>
      </c>
    </row>
    <row r="1433" spans="1:17" hidden="1">
      <c r="A1433" s="11" t="s">
        <v>3580</v>
      </c>
      <c r="B1433" s="9" t="s">
        <v>948</v>
      </c>
      <c r="C1433" s="9" t="s">
        <v>28</v>
      </c>
      <c r="D1433" s="3" t="s">
        <v>44</v>
      </c>
      <c r="E1433" s="9" t="s">
        <v>1389</v>
      </c>
      <c r="F1433" s="9" t="s">
        <v>1384</v>
      </c>
      <c r="G1433" s="3">
        <v>55.58</v>
      </c>
      <c r="H1433" s="3">
        <v>15.24</v>
      </c>
      <c r="I1433" s="3">
        <v>0.40949999999999998</v>
      </c>
      <c r="J1433" s="3">
        <v>5.0228999999999999</v>
      </c>
      <c r="K1433" s="3" t="s">
        <v>1385</v>
      </c>
      <c r="L1433" s="3">
        <v>894</v>
      </c>
      <c r="M1433" s="3" t="s">
        <v>1381</v>
      </c>
      <c r="N1433" s="3" t="s">
        <v>3022</v>
      </c>
      <c r="O1433" s="9"/>
      <c r="P1433" s="3">
        <v>12</v>
      </c>
      <c r="Q1433" s="13">
        <v>0</v>
      </c>
    </row>
    <row r="1434" spans="1:17" hidden="1">
      <c r="A1434" s="10" t="s">
        <v>3581</v>
      </c>
      <c r="B1434" s="8" t="s">
        <v>563</v>
      </c>
      <c r="C1434" s="8" t="s">
        <v>41</v>
      </c>
      <c r="D1434" s="2" t="s">
        <v>44</v>
      </c>
      <c r="E1434" s="8" t="s">
        <v>1374</v>
      </c>
      <c r="F1434" s="8" t="s">
        <v>1384</v>
      </c>
      <c r="G1434" s="2">
        <v>26.15</v>
      </c>
      <c r="H1434" s="2">
        <v>12.59</v>
      </c>
      <c r="I1434" s="2">
        <v>0.17860000000000001</v>
      </c>
      <c r="J1434" s="2">
        <v>0.46989999999999998</v>
      </c>
      <c r="K1434" s="2" t="s">
        <v>1385</v>
      </c>
      <c r="L1434" s="2">
        <v>791</v>
      </c>
      <c r="M1434" s="2" t="s">
        <v>1426</v>
      </c>
      <c r="N1434" s="2" t="s">
        <v>3166</v>
      </c>
      <c r="O1434" s="8"/>
      <c r="P1434" s="2">
        <v>84</v>
      </c>
      <c r="Q1434" s="12">
        <v>0</v>
      </c>
    </row>
    <row r="1435" spans="1:17" hidden="1">
      <c r="A1435" s="11" t="s">
        <v>3582</v>
      </c>
      <c r="B1435" s="9" t="s">
        <v>139</v>
      </c>
      <c r="C1435" s="9" t="s">
        <v>28</v>
      </c>
      <c r="D1435" s="3" t="s">
        <v>23</v>
      </c>
      <c r="E1435" s="9" t="s">
        <v>1374</v>
      </c>
      <c r="F1435" s="9" t="s">
        <v>1384</v>
      </c>
      <c r="G1435" s="3">
        <v>70.94</v>
      </c>
      <c r="H1435" s="3">
        <v>14.45</v>
      </c>
      <c r="I1435" s="3">
        <v>0.90380000000000005</v>
      </c>
      <c r="J1435" s="3">
        <v>6.3845000000000001</v>
      </c>
      <c r="K1435" s="3" t="s">
        <v>1376</v>
      </c>
      <c r="L1435" s="3">
        <v>678</v>
      </c>
      <c r="M1435" s="3" t="s">
        <v>1396</v>
      </c>
      <c r="N1435" s="3" t="s">
        <v>3583</v>
      </c>
      <c r="O1435" s="9" t="s">
        <v>419</v>
      </c>
      <c r="P1435" s="3">
        <v>12</v>
      </c>
      <c r="Q1435" s="13">
        <v>8.82</v>
      </c>
    </row>
    <row r="1436" spans="1:17" hidden="1">
      <c r="A1436" s="10" t="s">
        <v>3584</v>
      </c>
      <c r="B1436" s="8" t="s">
        <v>458</v>
      </c>
      <c r="C1436" s="8" t="s">
        <v>7</v>
      </c>
      <c r="D1436" s="2" t="s">
        <v>44</v>
      </c>
      <c r="E1436" s="8" t="s">
        <v>1408</v>
      </c>
      <c r="F1436" s="8" t="s">
        <v>1375</v>
      </c>
      <c r="G1436" s="2">
        <v>88.75</v>
      </c>
      <c r="H1436" s="2">
        <v>18</v>
      </c>
      <c r="I1436" s="2">
        <v>0.97509999999999997</v>
      </c>
      <c r="J1436" s="2">
        <v>1.8653</v>
      </c>
      <c r="K1436" s="2" t="s">
        <v>1385</v>
      </c>
      <c r="L1436" s="2">
        <v>897</v>
      </c>
      <c r="M1436" s="2" t="s">
        <v>1381</v>
      </c>
      <c r="N1436" s="2" t="s">
        <v>752</v>
      </c>
      <c r="O1436" s="8"/>
      <c r="P1436" s="2">
        <v>84</v>
      </c>
      <c r="Q1436" s="12">
        <v>0</v>
      </c>
    </row>
    <row r="1437" spans="1:17" hidden="1">
      <c r="A1437" s="11" t="s">
        <v>3585</v>
      </c>
      <c r="B1437" s="9" t="s">
        <v>779</v>
      </c>
      <c r="C1437" s="9" t="s">
        <v>41</v>
      </c>
      <c r="D1437" s="3" t="s">
        <v>23</v>
      </c>
      <c r="E1437" s="9" t="s">
        <v>1408</v>
      </c>
      <c r="F1437" s="9" t="s">
        <v>1375</v>
      </c>
      <c r="G1437" s="3">
        <v>39.82</v>
      </c>
      <c r="H1437" s="3">
        <v>9.75</v>
      </c>
      <c r="I1437" s="3">
        <v>0.25509999999999999</v>
      </c>
      <c r="J1437" s="3">
        <v>0.52070000000000005</v>
      </c>
      <c r="K1437" s="3" t="s">
        <v>1412</v>
      </c>
      <c r="L1437" s="3">
        <v>701</v>
      </c>
      <c r="M1437" s="3" t="s">
        <v>1381</v>
      </c>
      <c r="N1437" s="3" t="s">
        <v>952</v>
      </c>
      <c r="O1437" s="9"/>
      <c r="P1437" s="3">
        <v>120</v>
      </c>
      <c r="Q1437" s="13">
        <v>18.579999999999998</v>
      </c>
    </row>
    <row r="1438" spans="1:17" hidden="1">
      <c r="A1438" s="10" t="s">
        <v>3586</v>
      </c>
      <c r="B1438" s="8" t="s">
        <v>764</v>
      </c>
      <c r="C1438" s="8" t="s">
        <v>38</v>
      </c>
      <c r="D1438" s="2" t="s">
        <v>23</v>
      </c>
      <c r="E1438" s="8" t="s">
        <v>1411</v>
      </c>
      <c r="F1438" s="8" t="s">
        <v>1375</v>
      </c>
      <c r="G1438" s="2">
        <v>73.069999999999993</v>
      </c>
      <c r="H1438" s="2">
        <v>12.18</v>
      </c>
      <c r="I1438" s="2">
        <v>1.4422999999999999</v>
      </c>
      <c r="J1438" s="2">
        <v>1.9307000000000001</v>
      </c>
      <c r="K1438" s="2" t="s">
        <v>1385</v>
      </c>
      <c r="L1438" s="2">
        <v>710</v>
      </c>
      <c r="M1438" s="2" t="s">
        <v>1386</v>
      </c>
      <c r="N1438" s="2" t="s">
        <v>1809</v>
      </c>
      <c r="O1438" s="8"/>
      <c r="P1438" s="2">
        <v>48</v>
      </c>
      <c r="Q1438" s="12">
        <v>0</v>
      </c>
    </row>
    <row r="1439" spans="1:17" hidden="1">
      <c r="A1439" s="11" t="s">
        <v>3587</v>
      </c>
      <c r="B1439" s="9" t="s">
        <v>965</v>
      </c>
      <c r="C1439" s="9" t="s">
        <v>16</v>
      </c>
      <c r="D1439" s="3" t="s">
        <v>1360</v>
      </c>
      <c r="E1439" s="9" t="s">
        <v>1411</v>
      </c>
      <c r="F1439" s="9" t="s">
        <v>1384</v>
      </c>
      <c r="G1439" s="3">
        <v>88.59</v>
      </c>
      <c r="H1439" s="3">
        <v>16.29</v>
      </c>
      <c r="I1439" s="3">
        <v>1.5966</v>
      </c>
      <c r="J1439" s="3">
        <v>1.2518</v>
      </c>
      <c r="K1439" s="3" t="s">
        <v>1376</v>
      </c>
      <c r="L1439" s="3">
        <v>855</v>
      </c>
      <c r="M1439" s="3" t="s">
        <v>1396</v>
      </c>
      <c r="N1439" s="3" t="s">
        <v>3588</v>
      </c>
      <c r="O1439" s="9" t="s">
        <v>1913</v>
      </c>
      <c r="P1439" s="3">
        <v>240</v>
      </c>
      <c r="Q1439" s="13">
        <v>71.41</v>
      </c>
    </row>
    <row r="1440" spans="1:17" hidden="1">
      <c r="A1440" s="10" t="s">
        <v>3589</v>
      </c>
      <c r="B1440" s="8" t="s">
        <v>1271</v>
      </c>
      <c r="C1440" s="8" t="s">
        <v>12</v>
      </c>
      <c r="D1440" s="2" t="s">
        <v>23</v>
      </c>
      <c r="E1440" s="8" t="s">
        <v>1411</v>
      </c>
      <c r="F1440" s="8" t="s">
        <v>1384</v>
      </c>
      <c r="G1440" s="2">
        <v>22.22</v>
      </c>
      <c r="H1440" s="2"/>
      <c r="I1440" s="2">
        <v>0.2208</v>
      </c>
      <c r="J1440" s="2"/>
      <c r="K1440" s="2" t="s">
        <v>1358</v>
      </c>
      <c r="L1440" s="2">
        <v>608</v>
      </c>
      <c r="M1440" s="2" t="s">
        <v>1403</v>
      </c>
      <c r="N1440" s="2" t="s">
        <v>3590</v>
      </c>
      <c r="O1440" s="8" t="s">
        <v>3591</v>
      </c>
      <c r="P1440" s="2">
        <v>60</v>
      </c>
      <c r="Q1440" s="12">
        <v>6.87</v>
      </c>
    </row>
    <row r="1441" spans="1:17" hidden="1">
      <c r="A1441" s="11" t="s">
        <v>3592</v>
      </c>
      <c r="B1441" s="9" t="s">
        <v>498</v>
      </c>
      <c r="C1441" s="9" t="s">
        <v>24</v>
      </c>
      <c r="D1441" s="3" t="s">
        <v>10</v>
      </c>
      <c r="E1441" s="9" t="s">
        <v>1411</v>
      </c>
      <c r="F1441" s="9" t="s">
        <v>1390</v>
      </c>
      <c r="G1441" s="3">
        <v>75.599999999999994</v>
      </c>
      <c r="H1441" s="3">
        <v>16.399999999999999</v>
      </c>
      <c r="I1441" s="3">
        <v>1.2070000000000001</v>
      </c>
      <c r="J1441" s="3">
        <v>1.5187999999999999</v>
      </c>
      <c r="K1441" s="3" t="s">
        <v>1395</v>
      </c>
      <c r="L1441" s="3">
        <v>855</v>
      </c>
      <c r="M1441" s="3" t="s">
        <v>1426</v>
      </c>
      <c r="N1441" s="3" t="s">
        <v>3312</v>
      </c>
      <c r="O1441" s="9"/>
      <c r="P1441" s="3">
        <v>84</v>
      </c>
      <c r="Q1441" s="13">
        <v>15.79</v>
      </c>
    </row>
    <row r="1442" spans="1:17" hidden="1">
      <c r="A1442" s="10" t="s">
        <v>3593</v>
      </c>
      <c r="B1442" s="8" t="s">
        <v>214</v>
      </c>
      <c r="C1442" s="8" t="s">
        <v>32</v>
      </c>
      <c r="D1442" s="2" t="s">
        <v>44</v>
      </c>
      <c r="E1442" s="8" t="s">
        <v>1389</v>
      </c>
      <c r="F1442" s="8" t="s">
        <v>1390</v>
      </c>
      <c r="G1442" s="2">
        <v>6.57</v>
      </c>
      <c r="H1442" s="2">
        <v>15.52</v>
      </c>
      <c r="I1442" s="2">
        <v>4.53E-2</v>
      </c>
      <c r="J1442" s="2">
        <v>0.1081</v>
      </c>
      <c r="K1442" s="2" t="s">
        <v>1376</v>
      </c>
      <c r="L1442" s="2">
        <v>611</v>
      </c>
      <c r="M1442" s="2" t="s">
        <v>1396</v>
      </c>
      <c r="N1442" s="2" t="s">
        <v>3253</v>
      </c>
      <c r="O1442" s="8" t="s">
        <v>2350</v>
      </c>
      <c r="P1442" s="2">
        <v>120</v>
      </c>
      <c r="Q1442" s="12">
        <v>3.51</v>
      </c>
    </row>
    <row r="1443" spans="1:17" hidden="1">
      <c r="A1443" s="11" t="s">
        <v>3594</v>
      </c>
      <c r="B1443" s="9" t="s">
        <v>814</v>
      </c>
      <c r="C1443" s="9" t="s">
        <v>32</v>
      </c>
      <c r="D1443" s="3" t="s">
        <v>31</v>
      </c>
      <c r="E1443" s="9" t="s">
        <v>1400</v>
      </c>
      <c r="F1443" s="9" t="s">
        <v>1390</v>
      </c>
      <c r="G1443" s="3">
        <v>66.42</v>
      </c>
      <c r="H1443" s="3">
        <v>9.33</v>
      </c>
      <c r="I1443" s="3">
        <v>1.1034999999999999</v>
      </c>
      <c r="J1443" s="3">
        <v>0.61180000000000001</v>
      </c>
      <c r="K1443" s="3" t="s">
        <v>1395</v>
      </c>
      <c r="L1443" s="3">
        <v>742</v>
      </c>
      <c r="M1443" s="3" t="s">
        <v>1386</v>
      </c>
      <c r="N1443" s="3" t="s">
        <v>1472</v>
      </c>
      <c r="O1443" s="9"/>
      <c r="P1443" s="3">
        <v>240</v>
      </c>
      <c r="Q1443" s="13">
        <v>57.81</v>
      </c>
    </row>
    <row r="1444" spans="1:17" hidden="1">
      <c r="A1444" s="10" t="s">
        <v>3595</v>
      </c>
      <c r="B1444" s="8" t="s">
        <v>1096</v>
      </c>
      <c r="C1444" s="8" t="s">
        <v>12</v>
      </c>
      <c r="D1444" s="2" t="s">
        <v>23</v>
      </c>
      <c r="E1444" s="8" t="s">
        <v>1389</v>
      </c>
      <c r="F1444" s="8" t="s">
        <v>1384</v>
      </c>
      <c r="G1444" s="2">
        <v>25.3</v>
      </c>
      <c r="H1444" s="2">
        <v>12.3</v>
      </c>
      <c r="I1444" s="2">
        <v>0.32</v>
      </c>
      <c r="J1444" s="2">
        <v>0.45069999999999999</v>
      </c>
      <c r="K1444" s="2" t="s">
        <v>1376</v>
      </c>
      <c r="L1444" s="2">
        <v>855</v>
      </c>
      <c r="M1444" s="2" t="s">
        <v>1403</v>
      </c>
      <c r="N1444" s="2" t="s">
        <v>3596</v>
      </c>
      <c r="O1444" s="8" t="s">
        <v>943</v>
      </c>
      <c r="P1444" s="2">
        <v>84</v>
      </c>
      <c r="Q1444" s="12">
        <v>22.79</v>
      </c>
    </row>
    <row r="1445" spans="1:17">
      <c r="A1445" s="11" t="s">
        <v>3597</v>
      </c>
      <c r="B1445" s="9" t="s">
        <v>956</v>
      </c>
      <c r="C1445" s="9" t="s">
        <v>35</v>
      </c>
      <c r="D1445" s="3" t="s">
        <v>23</v>
      </c>
      <c r="E1445" s="9" t="s">
        <v>1380</v>
      </c>
      <c r="F1445" s="9" t="s">
        <v>1390</v>
      </c>
      <c r="G1445" s="3">
        <v>94.96</v>
      </c>
      <c r="H1445" s="3">
        <v>16.32</v>
      </c>
      <c r="I1445" s="3">
        <v>0.78649999999999998</v>
      </c>
      <c r="J1445" s="3">
        <v>2.3254000000000001</v>
      </c>
      <c r="K1445" s="3" t="s">
        <v>1412</v>
      </c>
      <c r="L1445" s="3">
        <v>837</v>
      </c>
      <c r="M1445" s="3" t="s">
        <v>1403</v>
      </c>
      <c r="N1445" s="3" t="s">
        <v>1516</v>
      </c>
      <c r="O1445" s="9" t="s">
        <v>129</v>
      </c>
      <c r="P1445" s="3">
        <v>60</v>
      </c>
      <c r="Q1445" s="13">
        <v>55.89</v>
      </c>
    </row>
    <row r="1446" spans="1:17" hidden="1">
      <c r="A1446" s="10" t="s">
        <v>3598</v>
      </c>
      <c r="B1446" s="8" t="s">
        <v>586</v>
      </c>
      <c r="C1446" s="8" t="s">
        <v>20</v>
      </c>
      <c r="D1446" s="2" t="s">
        <v>10</v>
      </c>
      <c r="E1446" s="8" t="s">
        <v>1400</v>
      </c>
      <c r="F1446" s="8" t="s">
        <v>1375</v>
      </c>
      <c r="G1446" s="2">
        <v>89.83</v>
      </c>
      <c r="H1446" s="2">
        <v>15.3</v>
      </c>
      <c r="I1446" s="2">
        <v>1.2572000000000001</v>
      </c>
      <c r="J1446" s="2">
        <v>3.1272000000000002</v>
      </c>
      <c r="K1446" s="2" t="s">
        <v>1358</v>
      </c>
      <c r="L1446" s="2">
        <v>687</v>
      </c>
      <c r="M1446" s="2" t="s">
        <v>1381</v>
      </c>
      <c r="N1446" s="2" t="s">
        <v>3599</v>
      </c>
      <c r="O1446" s="8"/>
      <c r="P1446" s="2">
        <v>36</v>
      </c>
      <c r="Q1446" s="12">
        <v>29.95</v>
      </c>
    </row>
    <row r="1447" spans="1:17" hidden="1">
      <c r="A1447" s="11" t="s">
        <v>3600</v>
      </c>
      <c r="B1447" s="9" t="s">
        <v>207</v>
      </c>
      <c r="C1447" s="9" t="s">
        <v>12</v>
      </c>
      <c r="D1447" s="3" t="s">
        <v>31</v>
      </c>
      <c r="E1447" s="9" t="s">
        <v>1411</v>
      </c>
      <c r="F1447" s="9" t="s">
        <v>1375</v>
      </c>
      <c r="G1447" s="3">
        <v>68.709999999999994</v>
      </c>
      <c r="H1447" s="3">
        <v>9.2200000000000006</v>
      </c>
      <c r="I1447" s="3">
        <v>0.80089999999999995</v>
      </c>
      <c r="J1447" s="3">
        <v>3.1459000000000001</v>
      </c>
      <c r="K1447" s="3" t="s">
        <v>1385</v>
      </c>
      <c r="L1447" s="3">
        <v>865</v>
      </c>
      <c r="M1447" s="3" t="s">
        <v>1403</v>
      </c>
      <c r="N1447" s="3" t="s">
        <v>2858</v>
      </c>
      <c r="O1447" s="9" t="s">
        <v>587</v>
      </c>
      <c r="P1447" s="3">
        <v>24</v>
      </c>
      <c r="Q1447" s="13">
        <v>0</v>
      </c>
    </row>
    <row r="1448" spans="1:17" hidden="1">
      <c r="A1448" s="10" t="s">
        <v>3601</v>
      </c>
      <c r="B1448" s="8" t="s">
        <v>921</v>
      </c>
      <c r="C1448" s="8" t="s">
        <v>32</v>
      </c>
      <c r="D1448" s="2" t="s">
        <v>31</v>
      </c>
      <c r="E1448" s="8" t="s">
        <v>1408</v>
      </c>
      <c r="F1448" s="8" t="s">
        <v>1384</v>
      </c>
      <c r="G1448" s="2"/>
      <c r="H1448" s="2">
        <v>12.29</v>
      </c>
      <c r="I1448" s="2">
        <v>1.4088000000000001</v>
      </c>
      <c r="J1448" s="2">
        <v>1.1173999999999999</v>
      </c>
      <c r="K1448" s="2" t="s">
        <v>1376</v>
      </c>
      <c r="L1448" s="2">
        <v>677</v>
      </c>
      <c r="M1448" s="2" t="s">
        <v>1403</v>
      </c>
      <c r="N1448" s="2" t="s">
        <v>1011</v>
      </c>
      <c r="O1448" s="8" t="s">
        <v>1539</v>
      </c>
      <c r="P1448" s="2">
        <v>120</v>
      </c>
      <c r="Q1448" s="12">
        <v>68.900000000000006</v>
      </c>
    </row>
    <row r="1449" spans="1:17" hidden="1">
      <c r="A1449" s="11" t="s">
        <v>3602</v>
      </c>
      <c r="B1449" s="9" t="s">
        <v>861</v>
      </c>
      <c r="C1449" s="9" t="s">
        <v>20</v>
      </c>
      <c r="D1449" s="3" t="s">
        <v>31</v>
      </c>
      <c r="E1449" s="9" t="s">
        <v>1374</v>
      </c>
      <c r="F1449" s="9" t="s">
        <v>1390</v>
      </c>
      <c r="G1449" s="3">
        <v>82</v>
      </c>
      <c r="H1449" s="3">
        <v>8.7100000000000009</v>
      </c>
      <c r="I1449" s="3">
        <v>1.3747</v>
      </c>
      <c r="J1449" s="3">
        <v>7.16</v>
      </c>
      <c r="K1449" s="3" t="s">
        <v>1385</v>
      </c>
      <c r="L1449" s="3">
        <v>742</v>
      </c>
      <c r="M1449" s="3" t="s">
        <v>1381</v>
      </c>
      <c r="N1449" s="3" t="s">
        <v>2307</v>
      </c>
      <c r="O1449" s="9"/>
      <c r="P1449" s="3">
        <v>12</v>
      </c>
      <c r="Q1449" s="13">
        <v>0</v>
      </c>
    </row>
    <row r="1450" spans="1:17" hidden="1">
      <c r="A1450" s="10" t="s">
        <v>3603</v>
      </c>
      <c r="B1450" s="8" t="s">
        <v>306</v>
      </c>
      <c r="C1450" s="8" t="s">
        <v>16</v>
      </c>
      <c r="D1450" s="2" t="s">
        <v>31</v>
      </c>
      <c r="E1450" s="8" t="s">
        <v>1389</v>
      </c>
      <c r="F1450" s="8" t="s">
        <v>1384</v>
      </c>
      <c r="G1450" s="2">
        <v>52.91</v>
      </c>
      <c r="H1450" s="2">
        <v>16.21</v>
      </c>
      <c r="I1450" s="2">
        <v>0.43519999999999998</v>
      </c>
      <c r="J1450" s="2">
        <v>1.8655999999999999</v>
      </c>
      <c r="K1450" s="2" t="s">
        <v>1376</v>
      </c>
      <c r="L1450" s="2">
        <v>733</v>
      </c>
      <c r="M1450" s="2" t="s">
        <v>1377</v>
      </c>
      <c r="N1450" s="2" t="s">
        <v>502</v>
      </c>
      <c r="O1450" s="8" t="s">
        <v>1097</v>
      </c>
      <c r="P1450" s="2">
        <v>36</v>
      </c>
      <c r="Q1450" s="12">
        <v>7.49</v>
      </c>
    </row>
    <row r="1451" spans="1:17" hidden="1">
      <c r="A1451" s="11" t="s">
        <v>3604</v>
      </c>
      <c r="B1451" s="9" t="s">
        <v>694</v>
      </c>
      <c r="C1451" s="9" t="s">
        <v>7</v>
      </c>
      <c r="D1451" s="3" t="s">
        <v>10</v>
      </c>
      <c r="E1451" s="9" t="s">
        <v>1374</v>
      </c>
      <c r="F1451" s="9" t="s">
        <v>1390</v>
      </c>
      <c r="G1451" s="3">
        <v>97.11</v>
      </c>
      <c r="H1451" s="3">
        <v>16.23</v>
      </c>
      <c r="I1451" s="3">
        <v>0.77180000000000004</v>
      </c>
      <c r="J1451" s="3">
        <v>2.3734000000000002</v>
      </c>
      <c r="K1451" s="3" t="s">
        <v>1358</v>
      </c>
      <c r="L1451" s="3">
        <v>699</v>
      </c>
      <c r="M1451" s="3" t="s">
        <v>1396</v>
      </c>
      <c r="N1451" s="3" t="s">
        <v>3540</v>
      </c>
      <c r="O1451" s="9" t="s">
        <v>1925</v>
      </c>
      <c r="P1451" s="3">
        <v>60</v>
      </c>
      <c r="Q1451" s="13">
        <v>80.23</v>
      </c>
    </row>
    <row r="1452" spans="1:17" hidden="1">
      <c r="A1452" s="10" t="s">
        <v>3605</v>
      </c>
      <c r="B1452" s="8" t="s">
        <v>429</v>
      </c>
      <c r="C1452" s="8" t="s">
        <v>28</v>
      </c>
      <c r="D1452" s="2" t="s">
        <v>23</v>
      </c>
      <c r="E1452" s="8" t="s">
        <v>1400</v>
      </c>
      <c r="F1452" s="8" t="s">
        <v>1375</v>
      </c>
      <c r="G1452" s="2">
        <v>98.69</v>
      </c>
      <c r="H1452" s="2">
        <v>17.71</v>
      </c>
      <c r="I1452" s="2">
        <v>0.97650000000000003</v>
      </c>
      <c r="J1452" s="2">
        <v>2.4904999999999999</v>
      </c>
      <c r="K1452" s="2" t="s">
        <v>1376</v>
      </c>
      <c r="L1452" s="2">
        <v>558</v>
      </c>
      <c r="M1452" s="2" t="s">
        <v>1426</v>
      </c>
      <c r="N1452" s="2" t="s">
        <v>1462</v>
      </c>
      <c r="O1452" s="8"/>
      <c r="P1452" s="2">
        <v>60</v>
      </c>
      <c r="Q1452" s="12">
        <v>59.01</v>
      </c>
    </row>
    <row r="1453" spans="1:17" hidden="1">
      <c r="A1453" s="11" t="s">
        <v>3606</v>
      </c>
      <c r="B1453" s="9" t="s">
        <v>1252</v>
      </c>
      <c r="C1453" s="9" t="s">
        <v>32</v>
      </c>
      <c r="D1453" s="3" t="s">
        <v>44</v>
      </c>
      <c r="E1453" s="9" t="s">
        <v>1408</v>
      </c>
      <c r="F1453" s="9" t="s">
        <v>1390</v>
      </c>
      <c r="G1453" s="3">
        <v>82.64</v>
      </c>
      <c r="H1453" s="3">
        <v>15.21</v>
      </c>
      <c r="I1453" s="3">
        <v>1.0278</v>
      </c>
      <c r="J1453" s="3">
        <v>7.4671000000000003</v>
      </c>
      <c r="K1453" s="3" t="s">
        <v>1412</v>
      </c>
      <c r="L1453" s="3">
        <v>721</v>
      </c>
      <c r="M1453" s="3" t="s">
        <v>1381</v>
      </c>
      <c r="N1453" s="3" t="s">
        <v>1433</v>
      </c>
      <c r="O1453" s="9"/>
      <c r="P1453" s="3">
        <v>12</v>
      </c>
      <c r="Q1453" s="13">
        <v>36.020000000000003</v>
      </c>
    </row>
    <row r="1454" spans="1:17">
      <c r="A1454" s="10" t="s">
        <v>3607</v>
      </c>
      <c r="B1454" s="8" t="s">
        <v>936</v>
      </c>
      <c r="C1454" s="8" t="s">
        <v>41</v>
      </c>
      <c r="D1454" s="2" t="s">
        <v>10</v>
      </c>
      <c r="E1454" s="8" t="s">
        <v>1380</v>
      </c>
      <c r="F1454" s="8" t="s">
        <v>1390</v>
      </c>
      <c r="G1454" s="2">
        <v>69.400000000000006</v>
      </c>
      <c r="H1454" s="2">
        <v>16.53</v>
      </c>
      <c r="I1454" s="2">
        <v>0.71030000000000004</v>
      </c>
      <c r="J1454" s="2">
        <v>1.0449999999999999</v>
      </c>
      <c r="K1454" s="2" t="s">
        <v>1395</v>
      </c>
      <c r="L1454" s="2">
        <v>680</v>
      </c>
      <c r="M1454" s="2" t="s">
        <v>1403</v>
      </c>
      <c r="N1454" s="2" t="s">
        <v>3608</v>
      </c>
      <c r="O1454" s="8" t="s">
        <v>1429</v>
      </c>
      <c r="P1454" s="2">
        <v>180</v>
      </c>
      <c r="Q1454" s="12">
        <v>9.4499999999999993</v>
      </c>
    </row>
    <row r="1455" spans="1:17" hidden="1">
      <c r="A1455" s="11" t="s">
        <v>3609</v>
      </c>
      <c r="B1455" s="9" t="s">
        <v>1325</v>
      </c>
      <c r="C1455" s="9" t="s">
        <v>28</v>
      </c>
      <c r="D1455" s="3" t="s">
        <v>31</v>
      </c>
      <c r="E1455" s="9" t="s">
        <v>1374</v>
      </c>
      <c r="F1455" s="9" t="s">
        <v>1390</v>
      </c>
      <c r="G1455" s="3">
        <v>84</v>
      </c>
      <c r="H1455" s="3">
        <v>10.199999999999999</v>
      </c>
      <c r="I1455" s="3">
        <v>0.44469999999999998</v>
      </c>
      <c r="J1455" s="3">
        <v>0.91300000000000003</v>
      </c>
      <c r="K1455" s="3" t="s">
        <v>1376</v>
      </c>
      <c r="L1455" s="3">
        <v>685</v>
      </c>
      <c r="M1455" s="3" t="s">
        <v>1426</v>
      </c>
      <c r="N1455" s="3" t="s">
        <v>1699</v>
      </c>
      <c r="O1455" s="9"/>
      <c r="P1455" s="3">
        <v>180</v>
      </c>
      <c r="Q1455" s="13">
        <v>47.6</v>
      </c>
    </row>
    <row r="1456" spans="1:17" hidden="1">
      <c r="A1456" s="10" t="s">
        <v>3610</v>
      </c>
      <c r="B1456" s="8" t="s">
        <v>344</v>
      </c>
      <c r="C1456" s="8" t="s">
        <v>32</v>
      </c>
      <c r="D1456" s="2" t="s">
        <v>31</v>
      </c>
      <c r="E1456" s="8" t="s">
        <v>1389</v>
      </c>
      <c r="F1456" s="8" t="s">
        <v>1390</v>
      </c>
      <c r="G1456" s="2">
        <v>37.71</v>
      </c>
      <c r="H1456" s="2">
        <v>13.13</v>
      </c>
      <c r="I1456" s="2">
        <v>0.3518</v>
      </c>
      <c r="J1456" s="2">
        <v>0.56589999999999996</v>
      </c>
      <c r="K1456" s="2" t="s">
        <v>1385</v>
      </c>
      <c r="L1456" s="2">
        <v>714</v>
      </c>
      <c r="M1456" s="2" t="s">
        <v>1377</v>
      </c>
      <c r="N1456" s="2" t="s">
        <v>2387</v>
      </c>
      <c r="O1456" s="8" t="s">
        <v>1558</v>
      </c>
      <c r="P1456" s="2">
        <v>120</v>
      </c>
      <c r="Q1456" s="12">
        <v>0</v>
      </c>
    </row>
    <row r="1457" spans="1:17">
      <c r="A1457" s="11" t="s">
        <v>3611</v>
      </c>
      <c r="B1457" s="9" t="s">
        <v>988</v>
      </c>
      <c r="C1457" s="9" t="s">
        <v>41</v>
      </c>
      <c r="D1457" s="3" t="s">
        <v>23</v>
      </c>
      <c r="E1457" s="9" t="s">
        <v>1380</v>
      </c>
      <c r="F1457" s="9" t="s">
        <v>1390</v>
      </c>
      <c r="G1457" s="3">
        <v>50.98</v>
      </c>
      <c r="H1457" s="3">
        <v>11.62</v>
      </c>
      <c r="I1457" s="3">
        <v>0.30730000000000002</v>
      </c>
      <c r="J1457" s="3">
        <v>1.1243000000000001</v>
      </c>
      <c r="K1457" s="3" t="s">
        <v>1412</v>
      </c>
      <c r="L1457" s="3">
        <v>825</v>
      </c>
      <c r="M1457" s="3" t="s">
        <v>1396</v>
      </c>
      <c r="N1457" s="3" t="s">
        <v>3612</v>
      </c>
      <c r="O1457" s="9" t="s">
        <v>1960</v>
      </c>
      <c r="P1457" s="3">
        <v>60</v>
      </c>
      <c r="Q1457" s="13">
        <v>38.93</v>
      </c>
    </row>
    <row r="1458" spans="1:17" hidden="1">
      <c r="A1458" s="10" t="s">
        <v>3613</v>
      </c>
      <c r="B1458" s="8" t="s">
        <v>682</v>
      </c>
      <c r="C1458" s="8" t="s">
        <v>24</v>
      </c>
      <c r="D1458" s="2" t="s">
        <v>23</v>
      </c>
      <c r="E1458" s="8" t="s">
        <v>1411</v>
      </c>
      <c r="F1458" s="8" t="s">
        <v>1384</v>
      </c>
      <c r="G1458" s="2">
        <v>52.48</v>
      </c>
      <c r="H1458" s="2">
        <v>10.19</v>
      </c>
      <c r="I1458" s="2">
        <v>0.87690000000000001</v>
      </c>
      <c r="J1458" s="2">
        <v>0.87639999999999996</v>
      </c>
      <c r="K1458" s="2" t="s">
        <v>1358</v>
      </c>
      <c r="L1458" s="2">
        <v>839</v>
      </c>
      <c r="M1458" s="2" t="s">
        <v>1377</v>
      </c>
      <c r="N1458" s="2" t="s">
        <v>3614</v>
      </c>
      <c r="O1458" s="8" t="s">
        <v>1927</v>
      </c>
      <c r="P1458" s="2">
        <v>84</v>
      </c>
      <c r="Q1458" s="12">
        <v>25.1</v>
      </c>
    </row>
    <row r="1459" spans="1:17">
      <c r="A1459" s="11" t="s">
        <v>3615</v>
      </c>
      <c r="B1459" s="9" t="s">
        <v>884</v>
      </c>
      <c r="C1459" s="9" t="s">
        <v>7</v>
      </c>
      <c r="D1459" s="3" t="s">
        <v>44</v>
      </c>
      <c r="E1459" s="9" t="s">
        <v>1380</v>
      </c>
      <c r="F1459" s="9" t="s">
        <v>1375</v>
      </c>
      <c r="G1459" s="3">
        <v>33.29</v>
      </c>
      <c r="H1459" s="3">
        <v>10.4</v>
      </c>
      <c r="I1459" s="3">
        <v>0.56279999999999997</v>
      </c>
      <c r="J1459" s="3">
        <v>0.85070000000000001</v>
      </c>
      <c r="K1459" s="3" t="s">
        <v>1412</v>
      </c>
      <c r="L1459" s="3">
        <v>845</v>
      </c>
      <c r="M1459" s="3" t="s">
        <v>1386</v>
      </c>
      <c r="N1459" s="3" t="s">
        <v>3317</v>
      </c>
      <c r="O1459" s="9"/>
      <c r="P1459" s="3">
        <v>48</v>
      </c>
      <c r="Q1459" s="13">
        <v>18.53</v>
      </c>
    </row>
    <row r="1460" spans="1:17" hidden="1">
      <c r="A1460" s="10" t="s">
        <v>3616</v>
      </c>
      <c r="B1460" s="8" t="s">
        <v>1217</v>
      </c>
      <c r="C1460" s="8" t="s">
        <v>32</v>
      </c>
      <c r="D1460" s="2" t="s">
        <v>23</v>
      </c>
      <c r="E1460" s="8" t="s">
        <v>1389</v>
      </c>
      <c r="F1460" s="8" t="s">
        <v>1384</v>
      </c>
      <c r="G1460" s="2">
        <v>72.87</v>
      </c>
      <c r="H1460" s="2">
        <v>10.42</v>
      </c>
      <c r="I1460" s="2">
        <v>1.0338000000000001</v>
      </c>
      <c r="J1460" s="2">
        <v>6.4207000000000001</v>
      </c>
      <c r="K1460" s="2" t="s">
        <v>1376</v>
      </c>
      <c r="L1460" s="2">
        <v>814</v>
      </c>
      <c r="M1460" s="2" t="s">
        <v>1377</v>
      </c>
      <c r="N1460" s="2" t="s">
        <v>2862</v>
      </c>
      <c r="O1460" s="8" t="s">
        <v>521</v>
      </c>
      <c r="P1460" s="2">
        <v>12</v>
      </c>
      <c r="Q1460" s="12">
        <v>60.87</v>
      </c>
    </row>
    <row r="1461" spans="1:17">
      <c r="A1461" s="11" t="s">
        <v>3617</v>
      </c>
      <c r="B1461" s="9" t="s">
        <v>727</v>
      </c>
      <c r="C1461" s="9" t="s">
        <v>35</v>
      </c>
      <c r="D1461" s="3" t="s">
        <v>10</v>
      </c>
      <c r="E1461" s="9" t="s">
        <v>1380</v>
      </c>
      <c r="F1461" s="9" t="s">
        <v>1390</v>
      </c>
      <c r="G1461" s="3">
        <v>5.73</v>
      </c>
      <c r="H1461" s="3">
        <v>11.16</v>
      </c>
      <c r="I1461" s="3">
        <v>5.0299999999999997E-2</v>
      </c>
      <c r="J1461" s="3">
        <v>6.5699999999999995E-2</v>
      </c>
      <c r="K1461" s="3" t="s">
        <v>1395</v>
      </c>
      <c r="L1461" s="3">
        <v>580</v>
      </c>
      <c r="M1461" s="3" t="s">
        <v>1426</v>
      </c>
      <c r="N1461" s="3" t="s">
        <v>2022</v>
      </c>
      <c r="O1461" s="9"/>
      <c r="P1461" s="3">
        <v>180</v>
      </c>
      <c r="Q1461" s="13">
        <v>1.74</v>
      </c>
    </row>
    <row r="1462" spans="1:17" hidden="1">
      <c r="A1462" s="10" t="s">
        <v>3618</v>
      </c>
      <c r="B1462" s="8" t="s">
        <v>458</v>
      </c>
      <c r="C1462" s="8" t="s">
        <v>38</v>
      </c>
      <c r="D1462" s="2" t="s">
        <v>44</v>
      </c>
      <c r="E1462" s="8" t="s">
        <v>1389</v>
      </c>
      <c r="F1462" s="8" t="s">
        <v>1384</v>
      </c>
      <c r="G1462" s="2">
        <v>35.89</v>
      </c>
      <c r="H1462" s="2">
        <v>18.079999999999998</v>
      </c>
      <c r="I1462" s="2">
        <v>0.36070000000000002</v>
      </c>
      <c r="J1462" s="2">
        <v>0.91290000000000004</v>
      </c>
      <c r="K1462" s="2" t="s">
        <v>1385</v>
      </c>
      <c r="L1462" s="2">
        <v>897</v>
      </c>
      <c r="M1462" s="2" t="s">
        <v>1386</v>
      </c>
      <c r="N1462" s="2" t="s">
        <v>3619</v>
      </c>
      <c r="O1462" s="8"/>
      <c r="P1462" s="2">
        <v>60</v>
      </c>
      <c r="Q1462" s="12">
        <v>0</v>
      </c>
    </row>
    <row r="1463" spans="1:17">
      <c r="A1463" s="11" t="s">
        <v>3620</v>
      </c>
      <c r="B1463" s="9" t="s">
        <v>948</v>
      </c>
      <c r="C1463" s="9" t="s">
        <v>35</v>
      </c>
      <c r="D1463" s="3" t="s">
        <v>31</v>
      </c>
      <c r="E1463" s="9" t="s">
        <v>1380</v>
      </c>
      <c r="F1463" s="9" t="s">
        <v>1375</v>
      </c>
      <c r="G1463" s="3">
        <v>53.86</v>
      </c>
      <c r="H1463" s="3">
        <v>11.62</v>
      </c>
      <c r="I1463" s="3">
        <v>0.44219999999999998</v>
      </c>
      <c r="J1463" s="3">
        <v>0.93989999999999996</v>
      </c>
      <c r="K1463" s="3" t="s">
        <v>1395</v>
      </c>
      <c r="L1463" s="3">
        <v>894</v>
      </c>
      <c r="M1463" s="3" t="s">
        <v>1386</v>
      </c>
      <c r="N1463" s="3" t="s">
        <v>1907</v>
      </c>
      <c r="O1463" s="9"/>
      <c r="P1463" s="3">
        <v>84</v>
      </c>
      <c r="Q1463" s="13">
        <v>29.94</v>
      </c>
    </row>
    <row r="1464" spans="1:17" hidden="1">
      <c r="A1464" s="10" t="s">
        <v>3621</v>
      </c>
      <c r="B1464" s="8" t="s">
        <v>95</v>
      </c>
      <c r="C1464" s="8" t="s">
        <v>41</v>
      </c>
      <c r="D1464" s="2" t="s">
        <v>31</v>
      </c>
      <c r="E1464" s="8" t="s">
        <v>1400</v>
      </c>
      <c r="F1464" s="8" t="s">
        <v>1390</v>
      </c>
      <c r="G1464" s="2">
        <v>60.18</v>
      </c>
      <c r="H1464" s="2">
        <v>11.48</v>
      </c>
      <c r="I1464" s="2">
        <v>0.75370000000000004</v>
      </c>
      <c r="J1464" s="2">
        <v>0.84540000000000004</v>
      </c>
      <c r="K1464" s="2" t="s">
        <v>1376</v>
      </c>
      <c r="L1464" s="2">
        <v>820</v>
      </c>
      <c r="M1464" s="2" t="s">
        <v>1396</v>
      </c>
      <c r="N1464" s="2" t="s">
        <v>734</v>
      </c>
      <c r="O1464" s="8" t="s">
        <v>2417</v>
      </c>
      <c r="P1464" s="2">
        <v>120</v>
      </c>
      <c r="Q1464" s="12">
        <v>51.95</v>
      </c>
    </row>
    <row r="1465" spans="1:17" hidden="1">
      <c r="A1465" s="11" t="s">
        <v>3622</v>
      </c>
      <c r="B1465" s="9" t="s">
        <v>942</v>
      </c>
      <c r="C1465" s="9" t="s">
        <v>12</v>
      </c>
      <c r="D1465" s="3" t="s">
        <v>1360</v>
      </c>
      <c r="E1465" s="9" t="s">
        <v>1400</v>
      </c>
      <c r="F1465" s="9" t="s">
        <v>1384</v>
      </c>
      <c r="G1465" s="3">
        <v>24.6</v>
      </c>
      <c r="H1465" s="3">
        <v>14.71</v>
      </c>
      <c r="I1465" s="3">
        <v>0.47810000000000002</v>
      </c>
      <c r="J1465" s="3">
        <v>0.58150000000000002</v>
      </c>
      <c r="K1465" s="3" t="s">
        <v>1376</v>
      </c>
      <c r="L1465" s="3">
        <v>849</v>
      </c>
      <c r="M1465" s="3" t="s">
        <v>1396</v>
      </c>
      <c r="N1465" s="3" t="s">
        <v>3623</v>
      </c>
      <c r="O1465" s="9" t="s">
        <v>3624</v>
      </c>
      <c r="P1465" s="3">
        <v>60</v>
      </c>
      <c r="Q1465" s="13">
        <v>12.18</v>
      </c>
    </row>
    <row r="1466" spans="1:17" hidden="1">
      <c r="A1466" s="10" t="s">
        <v>3625</v>
      </c>
      <c r="B1466" s="8" t="s">
        <v>1353</v>
      </c>
      <c r="C1466" s="8" t="s">
        <v>35</v>
      </c>
      <c r="D1466" s="2" t="s">
        <v>10</v>
      </c>
      <c r="E1466" s="8" t="s">
        <v>1408</v>
      </c>
      <c r="F1466" s="8" t="s">
        <v>1390</v>
      </c>
      <c r="G1466" s="2">
        <v>97.93</v>
      </c>
      <c r="H1466" s="2">
        <v>12.88</v>
      </c>
      <c r="I1466" s="2">
        <v>1.6786000000000001</v>
      </c>
      <c r="J1466" s="2">
        <v>2.6214</v>
      </c>
      <c r="K1466" s="2" t="s">
        <v>1412</v>
      </c>
      <c r="L1466" s="2">
        <v>703</v>
      </c>
      <c r="M1466" s="2" t="s">
        <v>1396</v>
      </c>
      <c r="N1466" s="2" t="s">
        <v>1331</v>
      </c>
      <c r="O1466" s="8" t="s">
        <v>2531</v>
      </c>
      <c r="P1466" s="2">
        <v>48</v>
      </c>
      <c r="Q1466" s="12">
        <v>36.380000000000003</v>
      </c>
    </row>
    <row r="1467" spans="1:17" hidden="1">
      <c r="A1467" s="11" t="s">
        <v>3626</v>
      </c>
      <c r="B1467" s="9" t="s">
        <v>1041</v>
      </c>
      <c r="C1467" s="9" t="s">
        <v>20</v>
      </c>
      <c r="D1467" s="3" t="s">
        <v>44</v>
      </c>
      <c r="E1467" s="9" t="s">
        <v>1408</v>
      </c>
      <c r="F1467" s="9" t="s">
        <v>1375</v>
      </c>
      <c r="G1467" s="3">
        <v>71.67</v>
      </c>
      <c r="H1467" s="3">
        <v>8.85</v>
      </c>
      <c r="I1467" s="3">
        <v>0.38569999999999999</v>
      </c>
      <c r="J1467" s="3">
        <v>0.90210000000000001</v>
      </c>
      <c r="K1467" s="3" t="s">
        <v>1385</v>
      </c>
      <c r="L1467" s="3">
        <v>610</v>
      </c>
      <c r="M1467" s="3" t="s">
        <v>1396</v>
      </c>
      <c r="N1467" s="3" t="s">
        <v>2633</v>
      </c>
      <c r="O1467" s="9" t="s">
        <v>1570</v>
      </c>
      <c r="P1467" s="3">
        <v>120</v>
      </c>
      <c r="Q1467" s="13">
        <v>0</v>
      </c>
    </row>
    <row r="1468" spans="1:17" hidden="1">
      <c r="A1468" s="10" t="s">
        <v>3627</v>
      </c>
      <c r="B1468" s="8" t="s">
        <v>979</v>
      </c>
      <c r="C1468" s="8" t="s">
        <v>7</v>
      </c>
      <c r="D1468" s="2" t="s">
        <v>10</v>
      </c>
      <c r="E1468" s="8" t="s">
        <v>1400</v>
      </c>
      <c r="F1468" s="8" t="s">
        <v>1390</v>
      </c>
      <c r="G1468" s="2">
        <v>4.49</v>
      </c>
      <c r="H1468" s="2">
        <v>13.8</v>
      </c>
      <c r="I1468" s="2">
        <v>6.6000000000000003E-2</v>
      </c>
      <c r="J1468" s="2">
        <v>0.4027</v>
      </c>
      <c r="K1468" s="2" t="s">
        <v>1376</v>
      </c>
      <c r="L1468" s="2">
        <v>577</v>
      </c>
      <c r="M1468" s="2" t="s">
        <v>1403</v>
      </c>
      <c r="N1468" s="2" t="s">
        <v>2261</v>
      </c>
      <c r="O1468" s="8" t="s">
        <v>3628</v>
      </c>
      <c r="P1468" s="2">
        <v>12</v>
      </c>
      <c r="Q1468" s="12">
        <v>2.73</v>
      </c>
    </row>
    <row r="1469" spans="1:17" hidden="1">
      <c r="A1469" s="11" t="s">
        <v>3629</v>
      </c>
      <c r="B1469" s="9" t="s">
        <v>1003</v>
      </c>
      <c r="C1469" s="9" t="s">
        <v>12</v>
      </c>
      <c r="D1469" s="3" t="s">
        <v>44</v>
      </c>
      <c r="E1469" s="9" t="s">
        <v>1374</v>
      </c>
      <c r="F1469" s="9" t="s">
        <v>1384</v>
      </c>
      <c r="G1469" s="3">
        <v>11.87</v>
      </c>
      <c r="H1469" s="3">
        <v>13.86</v>
      </c>
      <c r="I1469" s="3">
        <v>0.1983</v>
      </c>
      <c r="J1469" s="3">
        <v>0.1464</v>
      </c>
      <c r="K1469" s="3" t="s">
        <v>1358</v>
      </c>
      <c r="L1469" s="3">
        <v>698</v>
      </c>
      <c r="M1469" s="3" t="s">
        <v>1377</v>
      </c>
      <c r="N1469" s="3" t="s">
        <v>3630</v>
      </c>
      <c r="O1469" s="9" t="s">
        <v>1820</v>
      </c>
      <c r="P1469" s="3">
        <v>240</v>
      </c>
      <c r="Q1469" s="13">
        <v>8.02</v>
      </c>
    </row>
    <row r="1470" spans="1:17" hidden="1">
      <c r="A1470" s="10" t="s">
        <v>3631</v>
      </c>
      <c r="B1470" s="8" t="s">
        <v>682</v>
      </c>
      <c r="C1470" s="8" t="s">
        <v>35</v>
      </c>
      <c r="D1470" s="2" t="s">
        <v>1360</v>
      </c>
      <c r="E1470" s="8" t="s">
        <v>1408</v>
      </c>
      <c r="F1470" s="8" t="s">
        <v>1390</v>
      </c>
      <c r="G1470" s="2">
        <v>79.760000000000005</v>
      </c>
      <c r="H1470" s="2">
        <v>14.04</v>
      </c>
      <c r="I1470" s="2">
        <v>0.45319999999999999</v>
      </c>
      <c r="J1470" s="2">
        <v>7.1628999999999996</v>
      </c>
      <c r="K1470" s="2" t="s">
        <v>1376</v>
      </c>
      <c r="L1470" s="2">
        <v>839</v>
      </c>
      <c r="M1470" s="2" t="s">
        <v>1386</v>
      </c>
      <c r="N1470" s="2" t="s">
        <v>98</v>
      </c>
      <c r="O1470" s="8"/>
      <c r="P1470" s="2">
        <v>12</v>
      </c>
      <c r="Q1470" s="12">
        <v>44.18</v>
      </c>
    </row>
    <row r="1471" spans="1:17" hidden="1">
      <c r="A1471" s="11" t="s">
        <v>3632</v>
      </c>
      <c r="B1471" s="9" t="s">
        <v>1344</v>
      </c>
      <c r="C1471" s="9" t="s">
        <v>20</v>
      </c>
      <c r="D1471" s="3" t="s">
        <v>1360</v>
      </c>
      <c r="E1471" s="9" t="s">
        <v>1408</v>
      </c>
      <c r="F1471" s="9" t="s">
        <v>1384</v>
      </c>
      <c r="G1471" s="3">
        <v>75.569999999999993</v>
      </c>
      <c r="H1471" s="3">
        <v>8.32</v>
      </c>
      <c r="I1471" s="3">
        <v>0.5927</v>
      </c>
      <c r="J1471" s="3">
        <v>0.73619999999999997</v>
      </c>
      <c r="K1471" s="3" t="s">
        <v>1412</v>
      </c>
      <c r="L1471" s="3">
        <v>602</v>
      </c>
      <c r="M1471" s="3" t="s">
        <v>1386</v>
      </c>
      <c r="N1471" s="3" t="s">
        <v>3633</v>
      </c>
      <c r="O1471" s="9"/>
      <c r="P1471" s="3">
        <v>180</v>
      </c>
      <c r="Q1471" s="13">
        <v>48.36</v>
      </c>
    </row>
    <row r="1472" spans="1:17" hidden="1">
      <c r="A1472" s="10" t="s">
        <v>3634</v>
      </c>
      <c r="B1472" s="8" t="s">
        <v>650</v>
      </c>
      <c r="C1472" s="8" t="s">
        <v>20</v>
      </c>
      <c r="D1472" s="2" t="s">
        <v>31</v>
      </c>
      <c r="E1472" s="8" t="s">
        <v>1400</v>
      </c>
      <c r="F1472" s="8" t="s">
        <v>1390</v>
      </c>
      <c r="G1472" s="2">
        <v>77.42</v>
      </c>
      <c r="H1472" s="2">
        <v>12.36</v>
      </c>
      <c r="I1472" s="2">
        <v>1.3395999999999999</v>
      </c>
      <c r="J1472" s="2">
        <v>3.6575000000000002</v>
      </c>
      <c r="K1472" s="2" t="s">
        <v>1412</v>
      </c>
      <c r="L1472" s="2">
        <v>828</v>
      </c>
      <c r="M1472" s="2" t="s">
        <v>1403</v>
      </c>
      <c r="N1472" s="2" t="s">
        <v>2387</v>
      </c>
      <c r="O1472" s="8" t="s">
        <v>1466</v>
      </c>
      <c r="P1472" s="2">
        <v>24</v>
      </c>
      <c r="Q1472" s="12">
        <v>54.04</v>
      </c>
    </row>
    <row r="1473" spans="1:17" hidden="1">
      <c r="A1473" s="11" t="s">
        <v>3635</v>
      </c>
      <c r="B1473" s="9" t="s">
        <v>80</v>
      </c>
      <c r="C1473" s="9" t="s">
        <v>7</v>
      </c>
      <c r="D1473" s="3" t="s">
        <v>44</v>
      </c>
      <c r="E1473" s="9" t="s">
        <v>1374</v>
      </c>
      <c r="F1473" s="9" t="s">
        <v>1390</v>
      </c>
      <c r="G1473" s="3">
        <v>23.6</v>
      </c>
      <c r="H1473" s="3">
        <v>14.42</v>
      </c>
      <c r="I1473" s="3">
        <v>0.41660000000000003</v>
      </c>
      <c r="J1473" s="3">
        <v>0.30070000000000002</v>
      </c>
      <c r="K1473" s="3" t="s">
        <v>1395</v>
      </c>
      <c r="L1473" s="3">
        <v>747</v>
      </c>
      <c r="M1473" s="3" t="s">
        <v>1377</v>
      </c>
      <c r="N1473" s="3" t="s">
        <v>1661</v>
      </c>
      <c r="O1473" s="9" t="s">
        <v>322</v>
      </c>
      <c r="P1473" s="3">
        <v>240</v>
      </c>
      <c r="Q1473" s="13">
        <v>5.85</v>
      </c>
    </row>
    <row r="1474" spans="1:17" hidden="1">
      <c r="A1474" s="10" t="s">
        <v>3636</v>
      </c>
      <c r="B1474" s="8" t="s">
        <v>990</v>
      </c>
      <c r="C1474" s="8" t="s">
        <v>32</v>
      </c>
      <c r="D1474" s="2" t="s">
        <v>1360</v>
      </c>
      <c r="E1474" s="8" t="s">
        <v>1374</v>
      </c>
      <c r="F1474" s="8" t="s">
        <v>1375</v>
      </c>
      <c r="G1474" s="2">
        <v>81.17</v>
      </c>
      <c r="H1474" s="2">
        <v>15.28</v>
      </c>
      <c r="I1474" s="2">
        <v>1.3797999999999999</v>
      </c>
      <c r="J1474" s="2">
        <v>2.8249</v>
      </c>
      <c r="K1474" s="2" t="s">
        <v>1358</v>
      </c>
      <c r="L1474" s="2">
        <v>649</v>
      </c>
      <c r="M1474" s="2" t="s">
        <v>1403</v>
      </c>
      <c r="N1474" s="2" t="s">
        <v>1586</v>
      </c>
      <c r="O1474" s="8" t="s">
        <v>2045</v>
      </c>
      <c r="P1474" s="2">
        <v>36</v>
      </c>
      <c r="Q1474" s="12">
        <v>72.900000000000006</v>
      </c>
    </row>
    <row r="1475" spans="1:17" hidden="1">
      <c r="A1475" s="11" t="s">
        <v>3637</v>
      </c>
      <c r="B1475" s="9" t="s">
        <v>995</v>
      </c>
      <c r="C1475" s="9" t="s">
        <v>16</v>
      </c>
      <c r="D1475" s="3" t="s">
        <v>1360</v>
      </c>
      <c r="E1475" s="9" t="s">
        <v>1389</v>
      </c>
      <c r="F1475" s="9" t="s">
        <v>1384</v>
      </c>
      <c r="G1475" s="3">
        <v>27.12</v>
      </c>
      <c r="H1475" s="3">
        <v>11.04</v>
      </c>
      <c r="I1475" s="3">
        <v>0.20030000000000001</v>
      </c>
      <c r="J1475" s="3">
        <v>0.37419999999999998</v>
      </c>
      <c r="K1475" s="3" t="s">
        <v>1385</v>
      </c>
      <c r="L1475" s="3">
        <v>628</v>
      </c>
      <c r="M1475" s="3" t="s">
        <v>1396</v>
      </c>
      <c r="N1475" s="3" t="s">
        <v>2675</v>
      </c>
      <c r="O1475" s="9" t="s">
        <v>1829</v>
      </c>
      <c r="P1475" s="3">
        <v>120</v>
      </c>
      <c r="Q1475" s="13">
        <v>0</v>
      </c>
    </row>
    <row r="1476" spans="1:17" hidden="1">
      <c r="A1476" s="10" t="s">
        <v>3638</v>
      </c>
      <c r="B1476" s="8" t="s">
        <v>294</v>
      </c>
      <c r="C1476" s="8" t="s">
        <v>28</v>
      </c>
      <c r="D1476" s="2" t="s">
        <v>23</v>
      </c>
      <c r="E1476" s="8" t="s">
        <v>1408</v>
      </c>
      <c r="F1476" s="8" t="s">
        <v>1375</v>
      </c>
      <c r="G1476" s="2">
        <v>97.7</v>
      </c>
      <c r="H1476" s="2">
        <v>12.47</v>
      </c>
      <c r="I1476" s="2">
        <v>0.87549999999999994</v>
      </c>
      <c r="J1476" s="2">
        <v>2.1966000000000001</v>
      </c>
      <c r="K1476" s="2" t="s">
        <v>1376</v>
      </c>
      <c r="L1476" s="2">
        <v>666</v>
      </c>
      <c r="M1476" s="2" t="s">
        <v>1426</v>
      </c>
      <c r="N1476" s="2" t="s">
        <v>2823</v>
      </c>
      <c r="O1476" s="8"/>
      <c r="P1476" s="2">
        <v>60</v>
      </c>
      <c r="Q1476" s="12">
        <v>24.79</v>
      </c>
    </row>
    <row r="1477" spans="1:17" hidden="1">
      <c r="A1477" s="11" t="s">
        <v>3639</v>
      </c>
      <c r="B1477" s="9" t="s">
        <v>492</v>
      </c>
      <c r="C1477" s="9" t="s">
        <v>12</v>
      </c>
      <c r="D1477" s="3" t="s">
        <v>10</v>
      </c>
      <c r="E1477" s="9" t="s">
        <v>1411</v>
      </c>
      <c r="F1477" s="9" t="s">
        <v>1384</v>
      </c>
      <c r="G1477" s="3">
        <v>79.930000000000007</v>
      </c>
      <c r="H1477" s="3">
        <v>14.82</v>
      </c>
      <c r="I1477" s="3">
        <v>1.3163</v>
      </c>
      <c r="J1477" s="3">
        <v>1.5343</v>
      </c>
      <c r="K1477" s="3" t="s">
        <v>1385</v>
      </c>
      <c r="L1477" s="3">
        <v>622</v>
      </c>
      <c r="M1477" s="3" t="s">
        <v>1386</v>
      </c>
      <c r="N1477" s="3" t="s">
        <v>558</v>
      </c>
      <c r="O1477" s="9"/>
      <c r="P1477" s="3">
        <v>84</v>
      </c>
      <c r="Q1477" s="13">
        <v>0</v>
      </c>
    </row>
    <row r="1478" spans="1:17" hidden="1">
      <c r="A1478" s="10" t="s">
        <v>3640</v>
      </c>
      <c r="B1478" s="8" t="s">
        <v>1342</v>
      </c>
      <c r="C1478" s="8" t="s">
        <v>7</v>
      </c>
      <c r="D1478" s="2" t="s">
        <v>31</v>
      </c>
      <c r="E1478" s="8" t="s">
        <v>1389</v>
      </c>
      <c r="F1478" s="8" t="s">
        <v>1384</v>
      </c>
      <c r="G1478" s="2">
        <v>21.4</v>
      </c>
      <c r="H1478" s="2">
        <v>14.58</v>
      </c>
      <c r="I1478" s="2">
        <v>0.13919999999999999</v>
      </c>
      <c r="J1478" s="2">
        <v>0.59099999999999997</v>
      </c>
      <c r="K1478" s="2" t="s">
        <v>1376</v>
      </c>
      <c r="L1478" s="2">
        <v>652</v>
      </c>
      <c r="M1478" s="2" t="s">
        <v>1381</v>
      </c>
      <c r="N1478" s="2" t="s">
        <v>1539</v>
      </c>
      <c r="O1478" s="8"/>
      <c r="P1478" s="2">
        <v>48</v>
      </c>
      <c r="Q1478" s="12">
        <v>11.47</v>
      </c>
    </row>
    <row r="1479" spans="1:17">
      <c r="A1479" s="11" t="s">
        <v>3641</v>
      </c>
      <c r="B1479" s="9" t="s">
        <v>1263</v>
      </c>
      <c r="C1479" s="9" t="s">
        <v>24</v>
      </c>
      <c r="D1479" s="3" t="s">
        <v>44</v>
      </c>
      <c r="E1479" s="9" t="s">
        <v>1380</v>
      </c>
      <c r="F1479" s="9" t="s">
        <v>1375</v>
      </c>
      <c r="G1479" s="3">
        <v>38.82</v>
      </c>
      <c r="H1479" s="3">
        <v>7.81</v>
      </c>
      <c r="I1479" s="3">
        <v>0.23749999999999999</v>
      </c>
      <c r="J1479" s="3">
        <v>0.3201</v>
      </c>
      <c r="K1479" s="3" t="s">
        <v>1395</v>
      </c>
      <c r="L1479" s="3">
        <v>818</v>
      </c>
      <c r="M1479" s="3" t="s">
        <v>1386</v>
      </c>
      <c r="N1479" s="3" t="s">
        <v>3642</v>
      </c>
      <c r="O1479" s="9"/>
      <c r="P1479" s="3">
        <v>240</v>
      </c>
      <c r="Q1479" s="13">
        <v>14.56</v>
      </c>
    </row>
    <row r="1480" spans="1:17" hidden="1">
      <c r="A1480" s="10" t="s">
        <v>3643</v>
      </c>
      <c r="B1480" s="8" t="s">
        <v>240</v>
      </c>
      <c r="C1480" s="8" t="s">
        <v>16</v>
      </c>
      <c r="D1480" s="2" t="s">
        <v>44</v>
      </c>
      <c r="E1480" s="8" t="s">
        <v>1389</v>
      </c>
      <c r="F1480" s="8" t="s">
        <v>1390</v>
      </c>
      <c r="G1480" s="2"/>
      <c r="H1480" s="2">
        <v>9.65</v>
      </c>
      <c r="I1480" s="2">
        <v>0.27139999999999997</v>
      </c>
      <c r="J1480" s="2">
        <v>0.28000000000000003</v>
      </c>
      <c r="K1480" s="2" t="s">
        <v>1412</v>
      </c>
      <c r="L1480" s="2">
        <v>644</v>
      </c>
      <c r="M1480" s="2" t="s">
        <v>1377</v>
      </c>
      <c r="N1480" s="2" t="s">
        <v>3644</v>
      </c>
      <c r="O1480" s="8" t="s">
        <v>3645</v>
      </c>
      <c r="P1480" s="2">
        <v>120</v>
      </c>
      <c r="Q1480" s="12">
        <v>15.53</v>
      </c>
    </row>
    <row r="1481" spans="1:17">
      <c r="A1481" s="11" t="s">
        <v>3646</v>
      </c>
      <c r="B1481" s="9" t="s">
        <v>985</v>
      </c>
      <c r="C1481" s="9" t="s">
        <v>35</v>
      </c>
      <c r="D1481" s="3" t="s">
        <v>44</v>
      </c>
      <c r="E1481" s="9" t="s">
        <v>1380</v>
      </c>
      <c r="F1481" s="9" t="s">
        <v>1390</v>
      </c>
      <c r="G1481" s="3">
        <v>24.49</v>
      </c>
      <c r="H1481" s="3">
        <v>9.09</v>
      </c>
      <c r="I1481" s="3">
        <v>0.34420000000000001</v>
      </c>
      <c r="J1481" s="3">
        <v>2.1427</v>
      </c>
      <c r="K1481" s="3" t="s">
        <v>1376</v>
      </c>
      <c r="L1481" s="3">
        <v>829</v>
      </c>
      <c r="M1481" s="3" t="s">
        <v>1377</v>
      </c>
      <c r="N1481" s="3" t="s">
        <v>3644</v>
      </c>
      <c r="O1481" s="9" t="s">
        <v>3599</v>
      </c>
      <c r="P1481" s="3">
        <v>12</v>
      </c>
      <c r="Q1481" s="13">
        <v>19.899999999999999</v>
      </c>
    </row>
    <row r="1482" spans="1:17">
      <c r="A1482" s="10" t="s">
        <v>3647</v>
      </c>
      <c r="B1482" s="8" t="s">
        <v>217</v>
      </c>
      <c r="C1482" s="8" t="s">
        <v>35</v>
      </c>
      <c r="D1482" s="2" t="s">
        <v>1360</v>
      </c>
      <c r="E1482" s="8" t="s">
        <v>1380</v>
      </c>
      <c r="F1482" s="8" t="s">
        <v>1375</v>
      </c>
      <c r="G1482" s="2">
        <v>55.01</v>
      </c>
      <c r="H1482" s="2">
        <v>11.84</v>
      </c>
      <c r="I1482" s="2">
        <v>0.31580000000000003</v>
      </c>
      <c r="J1482" s="2">
        <v>1.2192000000000001</v>
      </c>
      <c r="K1482" s="2" t="s">
        <v>1385</v>
      </c>
      <c r="L1482" s="2">
        <v>800</v>
      </c>
      <c r="M1482" s="2" t="s">
        <v>1403</v>
      </c>
      <c r="N1482" s="2" t="s">
        <v>471</v>
      </c>
      <c r="O1482" s="8" t="s">
        <v>2834</v>
      </c>
      <c r="P1482" s="2">
        <v>60</v>
      </c>
      <c r="Q1482" s="12">
        <v>0</v>
      </c>
    </row>
    <row r="1483" spans="1:17" hidden="1">
      <c r="A1483" s="11" t="s">
        <v>3648</v>
      </c>
      <c r="B1483" s="9" t="s">
        <v>1246</v>
      </c>
      <c r="C1483" s="9" t="s">
        <v>16</v>
      </c>
      <c r="D1483" s="3" t="s">
        <v>44</v>
      </c>
      <c r="E1483" s="9" t="s">
        <v>1408</v>
      </c>
      <c r="F1483" s="9" t="s">
        <v>1390</v>
      </c>
      <c r="G1483" s="3">
        <v>33.520000000000003</v>
      </c>
      <c r="H1483" s="3">
        <v>14.26</v>
      </c>
      <c r="I1483" s="3">
        <v>0.40250000000000002</v>
      </c>
      <c r="J1483" s="3">
        <v>1.6134999999999999</v>
      </c>
      <c r="K1483" s="3" t="s">
        <v>1358</v>
      </c>
      <c r="L1483" s="3">
        <v>694</v>
      </c>
      <c r="M1483" s="3" t="s">
        <v>1403</v>
      </c>
      <c r="N1483" s="3" t="s">
        <v>2611</v>
      </c>
      <c r="O1483" s="9" t="s">
        <v>3477</v>
      </c>
      <c r="P1483" s="3">
        <v>24</v>
      </c>
      <c r="Q1483" s="13">
        <v>4.41</v>
      </c>
    </row>
    <row r="1484" spans="1:17" hidden="1">
      <c r="A1484" s="10" t="s">
        <v>3649</v>
      </c>
      <c r="B1484" s="8" t="s">
        <v>414</v>
      </c>
      <c r="C1484" s="8" t="s">
        <v>41</v>
      </c>
      <c r="D1484" s="2" t="s">
        <v>10</v>
      </c>
      <c r="E1484" s="8" t="s">
        <v>1400</v>
      </c>
      <c r="F1484" s="8" t="s">
        <v>1375</v>
      </c>
      <c r="G1484" s="2">
        <v>79.81</v>
      </c>
      <c r="H1484" s="2">
        <v>18.12</v>
      </c>
      <c r="I1484" s="2">
        <v>1.2602</v>
      </c>
      <c r="J1484" s="2">
        <v>1.2922</v>
      </c>
      <c r="K1484" s="2" t="s">
        <v>1385</v>
      </c>
      <c r="L1484" s="2">
        <v>777</v>
      </c>
      <c r="M1484" s="2" t="s">
        <v>1386</v>
      </c>
      <c r="N1484" s="2" t="s">
        <v>3650</v>
      </c>
      <c r="O1484" s="8"/>
      <c r="P1484" s="2">
        <v>180</v>
      </c>
      <c r="Q1484" s="12">
        <v>0</v>
      </c>
    </row>
    <row r="1485" spans="1:17" hidden="1">
      <c r="A1485" s="11" t="s">
        <v>3651</v>
      </c>
      <c r="B1485" s="9" t="s">
        <v>246</v>
      </c>
      <c r="C1485" s="9" t="s">
        <v>41</v>
      </c>
      <c r="D1485" s="3" t="s">
        <v>44</v>
      </c>
      <c r="E1485" s="9" t="s">
        <v>1374</v>
      </c>
      <c r="F1485" s="9" t="s">
        <v>1384</v>
      </c>
      <c r="G1485" s="3">
        <v>13.21</v>
      </c>
      <c r="H1485" s="3">
        <v>17</v>
      </c>
      <c r="I1485" s="3">
        <v>0.1767</v>
      </c>
      <c r="J1485" s="3">
        <v>0.65310000000000001</v>
      </c>
      <c r="K1485" s="3" t="s">
        <v>1395</v>
      </c>
      <c r="L1485" s="3">
        <v>702</v>
      </c>
      <c r="M1485" s="3" t="s">
        <v>1377</v>
      </c>
      <c r="N1485" s="3" t="s">
        <v>2663</v>
      </c>
      <c r="O1485" s="9" t="s">
        <v>3403</v>
      </c>
      <c r="P1485" s="3">
        <v>24</v>
      </c>
      <c r="Q1485" s="13">
        <v>5.71</v>
      </c>
    </row>
    <row r="1486" spans="1:17" hidden="1">
      <c r="A1486" s="10" t="s">
        <v>3652</v>
      </c>
      <c r="B1486" s="8" t="s">
        <v>333</v>
      </c>
      <c r="C1486" s="8" t="s">
        <v>12</v>
      </c>
      <c r="D1486" s="2" t="s">
        <v>31</v>
      </c>
      <c r="E1486" s="8" t="s">
        <v>1389</v>
      </c>
      <c r="F1486" s="8" t="s">
        <v>1384</v>
      </c>
      <c r="G1486" s="2">
        <v>60.24</v>
      </c>
      <c r="H1486" s="2">
        <v>11.88</v>
      </c>
      <c r="I1486" s="2">
        <v>0.4264</v>
      </c>
      <c r="J1486" s="2">
        <v>1.0595000000000001</v>
      </c>
      <c r="K1486" s="2" t="s">
        <v>1395</v>
      </c>
      <c r="L1486" s="2">
        <v>833</v>
      </c>
      <c r="M1486" s="2" t="s">
        <v>1377</v>
      </c>
      <c r="N1486" s="2" t="s">
        <v>872</v>
      </c>
      <c r="O1486" s="8" t="s">
        <v>3205</v>
      </c>
      <c r="P1486" s="2">
        <v>84</v>
      </c>
      <c r="Q1486" s="12">
        <v>14.95</v>
      </c>
    </row>
    <row r="1487" spans="1:17" hidden="1">
      <c r="A1487" s="11" t="s">
        <v>3653</v>
      </c>
      <c r="B1487" s="9" t="s">
        <v>1091</v>
      </c>
      <c r="C1487" s="9" t="s">
        <v>7</v>
      </c>
      <c r="D1487" s="3" t="s">
        <v>23</v>
      </c>
      <c r="E1487" s="9" t="s">
        <v>1374</v>
      </c>
      <c r="F1487" s="9" t="s">
        <v>1390</v>
      </c>
      <c r="G1487" s="3">
        <v>46.09</v>
      </c>
      <c r="H1487" s="3">
        <v>13.16</v>
      </c>
      <c r="I1487" s="3">
        <v>0.32829999999999998</v>
      </c>
      <c r="J1487" s="3">
        <v>1.2401</v>
      </c>
      <c r="K1487" s="3" t="s">
        <v>1395</v>
      </c>
      <c r="L1487" s="3">
        <v>592</v>
      </c>
      <c r="M1487" s="3" t="s">
        <v>1426</v>
      </c>
      <c r="N1487" s="3" t="s">
        <v>2501</v>
      </c>
      <c r="O1487" s="9"/>
      <c r="P1487" s="3">
        <v>48</v>
      </c>
      <c r="Q1487" s="13">
        <v>34.229999999999997</v>
      </c>
    </row>
    <row r="1488" spans="1:17">
      <c r="A1488" s="10" t="s">
        <v>3654</v>
      </c>
      <c r="B1488" s="8" t="s">
        <v>1194</v>
      </c>
      <c r="C1488" s="8" t="s">
        <v>41</v>
      </c>
      <c r="D1488" s="2" t="s">
        <v>10</v>
      </c>
      <c r="E1488" s="8" t="s">
        <v>1380</v>
      </c>
      <c r="F1488" s="8" t="s">
        <v>1375</v>
      </c>
      <c r="G1488" s="2">
        <v>36.85</v>
      </c>
      <c r="H1488" s="2">
        <v>16.34</v>
      </c>
      <c r="I1488" s="2">
        <v>0.65480000000000005</v>
      </c>
      <c r="J1488" s="2">
        <v>0.55000000000000004</v>
      </c>
      <c r="K1488" s="2" t="s">
        <v>1412</v>
      </c>
      <c r="L1488" s="2">
        <v>806</v>
      </c>
      <c r="M1488" s="2" t="s">
        <v>1426</v>
      </c>
      <c r="N1488" s="2" t="s">
        <v>3655</v>
      </c>
      <c r="O1488" s="8"/>
      <c r="P1488" s="2">
        <v>180</v>
      </c>
      <c r="Q1488" s="12">
        <v>15.51</v>
      </c>
    </row>
    <row r="1489" spans="1:17" hidden="1">
      <c r="A1489" s="11" t="s">
        <v>3656</v>
      </c>
      <c r="B1489" s="9" t="s">
        <v>570</v>
      </c>
      <c r="C1489" s="9" t="s">
        <v>12</v>
      </c>
      <c r="D1489" s="3" t="s">
        <v>10</v>
      </c>
      <c r="E1489" s="9" t="s">
        <v>1389</v>
      </c>
      <c r="F1489" s="9" t="s">
        <v>1390</v>
      </c>
      <c r="G1489" s="3">
        <v>9.07</v>
      </c>
      <c r="H1489" s="3">
        <v>16.39</v>
      </c>
      <c r="I1489" s="3">
        <v>5.74E-2</v>
      </c>
      <c r="J1489" s="3">
        <v>0.1288</v>
      </c>
      <c r="K1489" s="3" t="s">
        <v>1395</v>
      </c>
      <c r="L1489" s="3">
        <v>864</v>
      </c>
      <c r="M1489" s="3" t="s">
        <v>1386</v>
      </c>
      <c r="N1489" s="3" t="s">
        <v>3477</v>
      </c>
      <c r="O1489" s="9"/>
      <c r="P1489" s="3">
        <v>240</v>
      </c>
      <c r="Q1489" s="13">
        <v>5.31</v>
      </c>
    </row>
    <row r="1490" spans="1:17" hidden="1">
      <c r="A1490" s="10" t="s">
        <v>3657</v>
      </c>
      <c r="B1490" s="8" t="s">
        <v>884</v>
      </c>
      <c r="C1490" s="8" t="s">
        <v>35</v>
      </c>
      <c r="D1490" s="2" t="s">
        <v>23</v>
      </c>
      <c r="E1490" s="8" t="s">
        <v>1411</v>
      </c>
      <c r="F1490" s="8" t="s">
        <v>1384</v>
      </c>
      <c r="G1490" s="2">
        <v>93.24</v>
      </c>
      <c r="H1490" s="2">
        <v>15.84</v>
      </c>
      <c r="I1490" s="2">
        <v>1.3093999999999999</v>
      </c>
      <c r="J1490" s="2">
        <v>4.5582000000000003</v>
      </c>
      <c r="K1490" s="2" t="s">
        <v>1376</v>
      </c>
      <c r="L1490" s="2">
        <v>845</v>
      </c>
      <c r="M1490" s="2" t="s">
        <v>1377</v>
      </c>
      <c r="N1490" s="2" t="s">
        <v>319</v>
      </c>
      <c r="O1490" s="8" t="s">
        <v>1048</v>
      </c>
      <c r="P1490" s="2">
        <v>24</v>
      </c>
      <c r="Q1490" s="12">
        <v>47.84</v>
      </c>
    </row>
    <row r="1491" spans="1:17">
      <c r="A1491" s="11" t="s">
        <v>3658</v>
      </c>
      <c r="B1491" s="9" t="s">
        <v>658</v>
      </c>
      <c r="C1491" s="9" t="s">
        <v>38</v>
      </c>
      <c r="D1491" s="3" t="s">
        <v>44</v>
      </c>
      <c r="E1491" s="9" t="s">
        <v>1380</v>
      </c>
      <c r="F1491" s="9" t="s">
        <v>1390</v>
      </c>
      <c r="G1491" s="3">
        <v>31.04</v>
      </c>
      <c r="H1491" s="3">
        <v>17.510000000000002</v>
      </c>
      <c r="I1491" s="3">
        <v>0.48049999999999998</v>
      </c>
      <c r="J1491" s="3">
        <v>2.8384999999999998</v>
      </c>
      <c r="K1491" s="3" t="s">
        <v>1412</v>
      </c>
      <c r="L1491" s="3">
        <v>609</v>
      </c>
      <c r="M1491" s="3" t="s">
        <v>1396</v>
      </c>
      <c r="N1491" s="3" t="s">
        <v>1722</v>
      </c>
      <c r="O1491" s="9" t="s">
        <v>3659</v>
      </c>
      <c r="P1491" s="3">
        <v>12</v>
      </c>
      <c r="Q1491" s="13">
        <v>17.37</v>
      </c>
    </row>
    <row r="1492" spans="1:17" hidden="1">
      <c r="A1492" s="10" t="s">
        <v>3660</v>
      </c>
      <c r="B1492" s="8" t="s">
        <v>849</v>
      </c>
      <c r="C1492" s="8" t="s">
        <v>41</v>
      </c>
      <c r="D1492" s="2" t="s">
        <v>31</v>
      </c>
      <c r="E1492" s="8" t="s">
        <v>1389</v>
      </c>
      <c r="F1492" s="8" t="s">
        <v>1384</v>
      </c>
      <c r="G1492" s="2">
        <v>45.37</v>
      </c>
      <c r="H1492" s="2">
        <v>8.77</v>
      </c>
      <c r="I1492" s="2">
        <v>0.60619999999999996</v>
      </c>
      <c r="J1492" s="2">
        <v>0.56910000000000005</v>
      </c>
      <c r="K1492" s="2" t="s">
        <v>1376</v>
      </c>
      <c r="L1492" s="2">
        <v>578</v>
      </c>
      <c r="M1492" s="2" t="s">
        <v>1377</v>
      </c>
      <c r="N1492" s="2" t="s">
        <v>1550</v>
      </c>
      <c r="O1492" s="8" t="s">
        <v>1308</v>
      </c>
      <c r="P1492" s="2">
        <v>120</v>
      </c>
      <c r="Q1492" s="12">
        <v>6.88</v>
      </c>
    </row>
    <row r="1493" spans="1:17" hidden="1">
      <c r="A1493" s="11" t="s">
        <v>3661</v>
      </c>
      <c r="B1493" s="9" t="s">
        <v>546</v>
      </c>
      <c r="C1493" s="9" t="s">
        <v>41</v>
      </c>
      <c r="D1493" s="3" t="s">
        <v>44</v>
      </c>
      <c r="E1493" s="9" t="s">
        <v>1374</v>
      </c>
      <c r="F1493" s="9" t="s">
        <v>1390</v>
      </c>
      <c r="G1493" s="3">
        <v>67.16</v>
      </c>
      <c r="H1493" s="3">
        <v>8.3800000000000008</v>
      </c>
      <c r="I1493" s="3">
        <v>1.1040000000000001</v>
      </c>
      <c r="J1493" s="3">
        <v>1.6516</v>
      </c>
      <c r="K1493" s="3" t="s">
        <v>1385</v>
      </c>
      <c r="L1493" s="3">
        <v>768</v>
      </c>
      <c r="M1493" s="3" t="s">
        <v>1386</v>
      </c>
      <c r="N1493" s="3" t="s">
        <v>2571</v>
      </c>
      <c r="O1493" s="9"/>
      <c r="P1493" s="3">
        <v>48</v>
      </c>
      <c r="Q1493" s="13">
        <v>0</v>
      </c>
    </row>
    <row r="1494" spans="1:17" hidden="1">
      <c r="A1494" s="10" t="s">
        <v>3662</v>
      </c>
      <c r="B1494" s="8" t="s">
        <v>672</v>
      </c>
      <c r="C1494" s="8" t="s">
        <v>35</v>
      </c>
      <c r="D1494" s="2" t="s">
        <v>31</v>
      </c>
      <c r="E1494" s="8" t="s">
        <v>1400</v>
      </c>
      <c r="F1494" s="8" t="s">
        <v>1375</v>
      </c>
      <c r="G1494" s="2">
        <v>99.46</v>
      </c>
      <c r="H1494" s="2">
        <v>16.07</v>
      </c>
      <c r="I1494" s="2">
        <v>0.94810000000000005</v>
      </c>
      <c r="J1494" s="2">
        <v>2.4224000000000001</v>
      </c>
      <c r="K1494" s="2" t="s">
        <v>1358</v>
      </c>
      <c r="L1494" s="2">
        <v>730</v>
      </c>
      <c r="M1494" s="2" t="s">
        <v>1396</v>
      </c>
      <c r="N1494" s="2" t="s">
        <v>943</v>
      </c>
      <c r="O1494" s="8" t="s">
        <v>731</v>
      </c>
      <c r="P1494" s="2">
        <v>60</v>
      </c>
      <c r="Q1494" s="12">
        <v>83.77</v>
      </c>
    </row>
    <row r="1495" spans="1:17">
      <c r="A1495" s="11" t="s">
        <v>3663</v>
      </c>
      <c r="B1495" s="9" t="s">
        <v>1199</v>
      </c>
      <c r="C1495" s="9" t="s">
        <v>12</v>
      </c>
      <c r="D1495" s="3" t="s">
        <v>23</v>
      </c>
      <c r="E1495" s="9" t="s">
        <v>1380</v>
      </c>
      <c r="F1495" s="9" t="s">
        <v>1375</v>
      </c>
      <c r="G1495" s="3">
        <v>39.31</v>
      </c>
      <c r="H1495" s="3">
        <v>16.8</v>
      </c>
      <c r="I1495" s="3">
        <v>0.29220000000000002</v>
      </c>
      <c r="J1495" s="3">
        <v>3.5815000000000001</v>
      </c>
      <c r="K1495" s="3" t="s">
        <v>1376</v>
      </c>
      <c r="L1495" s="3">
        <v>779</v>
      </c>
      <c r="M1495" s="3" t="s">
        <v>1403</v>
      </c>
      <c r="N1495" s="3" t="s">
        <v>2812</v>
      </c>
      <c r="O1495" s="9" t="s">
        <v>191</v>
      </c>
      <c r="P1495" s="3">
        <v>12</v>
      </c>
      <c r="Q1495" s="13">
        <v>23.3</v>
      </c>
    </row>
    <row r="1496" spans="1:17">
      <c r="A1496" s="10" t="s">
        <v>3664</v>
      </c>
      <c r="B1496" s="8" t="s">
        <v>661</v>
      </c>
      <c r="C1496" s="8" t="s">
        <v>12</v>
      </c>
      <c r="D1496" s="2" t="s">
        <v>10</v>
      </c>
      <c r="E1496" s="8" t="s">
        <v>1380</v>
      </c>
      <c r="F1496" s="8" t="s">
        <v>1384</v>
      </c>
      <c r="G1496" s="2">
        <v>48.93</v>
      </c>
      <c r="H1496" s="2">
        <v>12.7</v>
      </c>
      <c r="I1496" s="2">
        <v>0.46970000000000001</v>
      </c>
      <c r="J1496" s="2">
        <v>0.60950000000000004</v>
      </c>
      <c r="K1496" s="2" t="s">
        <v>1412</v>
      </c>
      <c r="L1496" s="2">
        <v>713</v>
      </c>
      <c r="M1496" s="2" t="s">
        <v>1426</v>
      </c>
      <c r="N1496" s="2" t="s">
        <v>3148</v>
      </c>
      <c r="O1496" s="8"/>
      <c r="P1496" s="2">
        <v>180</v>
      </c>
      <c r="Q1496" s="12">
        <v>22.29</v>
      </c>
    </row>
    <row r="1497" spans="1:17" hidden="1">
      <c r="A1497" s="11" t="s">
        <v>3665</v>
      </c>
      <c r="B1497" s="9" t="s">
        <v>1132</v>
      </c>
      <c r="C1497" s="9" t="s">
        <v>35</v>
      </c>
      <c r="D1497" s="3" t="s">
        <v>1360</v>
      </c>
      <c r="E1497" s="9" t="s">
        <v>1389</v>
      </c>
      <c r="F1497" s="9" t="s">
        <v>1375</v>
      </c>
      <c r="G1497" s="3">
        <v>68.63</v>
      </c>
      <c r="H1497" s="3">
        <v>13.08</v>
      </c>
      <c r="I1497" s="3">
        <v>0.61939999999999995</v>
      </c>
      <c r="J1497" s="3">
        <v>6.1323999999999996</v>
      </c>
      <c r="K1497" s="3" t="s">
        <v>1395</v>
      </c>
      <c r="L1497" s="3">
        <v>632</v>
      </c>
      <c r="M1497" s="3" t="s">
        <v>1403</v>
      </c>
      <c r="N1497" s="3" t="s">
        <v>1480</v>
      </c>
      <c r="O1497" s="9" t="s">
        <v>997</v>
      </c>
      <c r="P1497" s="3">
        <v>12</v>
      </c>
      <c r="Q1497" s="13">
        <v>36.47</v>
      </c>
    </row>
    <row r="1498" spans="1:17">
      <c r="A1498" s="10" t="s">
        <v>3666</v>
      </c>
      <c r="B1498" s="8" t="s">
        <v>1215</v>
      </c>
      <c r="C1498" s="8" t="s">
        <v>28</v>
      </c>
      <c r="D1498" s="2" t="s">
        <v>44</v>
      </c>
      <c r="E1498" s="8" t="s">
        <v>1380</v>
      </c>
      <c r="F1498" s="8" t="s">
        <v>1375</v>
      </c>
      <c r="G1498" s="2">
        <v>38.520000000000003</v>
      </c>
      <c r="H1498" s="2">
        <v>14.07</v>
      </c>
      <c r="I1498" s="2">
        <v>0.72540000000000004</v>
      </c>
      <c r="J1498" s="2">
        <v>0.59970000000000001</v>
      </c>
      <c r="K1498" s="2" t="s">
        <v>1385</v>
      </c>
      <c r="L1498" s="2">
        <v>814</v>
      </c>
      <c r="M1498" s="2" t="s">
        <v>1386</v>
      </c>
      <c r="N1498" s="2" t="s">
        <v>3071</v>
      </c>
      <c r="O1498" s="8"/>
      <c r="P1498" s="2">
        <v>120</v>
      </c>
      <c r="Q1498" s="12">
        <v>0</v>
      </c>
    </row>
    <row r="1499" spans="1:17" hidden="1">
      <c r="A1499" s="11" t="s">
        <v>3667</v>
      </c>
      <c r="B1499" s="9" t="s">
        <v>838</v>
      </c>
      <c r="C1499" s="9" t="s">
        <v>35</v>
      </c>
      <c r="D1499" s="3" t="s">
        <v>10</v>
      </c>
      <c r="E1499" s="9" t="s">
        <v>1411</v>
      </c>
      <c r="F1499" s="9" t="s">
        <v>1375</v>
      </c>
      <c r="G1499" s="3">
        <v>88.43</v>
      </c>
      <c r="H1499" s="3">
        <v>12.33</v>
      </c>
      <c r="I1499" s="3">
        <v>0.93899999999999995</v>
      </c>
      <c r="J1499" s="3">
        <v>7.8705999999999996</v>
      </c>
      <c r="K1499" s="3" t="s">
        <v>1395</v>
      </c>
      <c r="L1499" s="3">
        <v>601</v>
      </c>
      <c r="M1499" s="3" t="s">
        <v>1403</v>
      </c>
      <c r="N1499" s="3" t="s">
        <v>3668</v>
      </c>
      <c r="O1499" s="9" t="s">
        <v>3508</v>
      </c>
      <c r="P1499" s="3">
        <v>12</v>
      </c>
      <c r="Q1499" s="13">
        <v>37.119999999999997</v>
      </c>
    </row>
    <row r="1500" spans="1:17" hidden="1">
      <c r="A1500" s="10" t="s">
        <v>3669</v>
      </c>
      <c r="B1500" s="8" t="s">
        <v>1240</v>
      </c>
      <c r="C1500" s="8" t="s">
        <v>35</v>
      </c>
      <c r="D1500" s="2" t="s">
        <v>10</v>
      </c>
      <c r="E1500" s="8" t="s">
        <v>1374</v>
      </c>
      <c r="F1500" s="8" t="s">
        <v>1384</v>
      </c>
      <c r="G1500" s="2">
        <v>6.46</v>
      </c>
      <c r="H1500" s="2">
        <v>10.119999999999999</v>
      </c>
      <c r="I1500" s="2">
        <v>6.7000000000000004E-2</v>
      </c>
      <c r="J1500" s="2">
        <v>0.20880000000000001</v>
      </c>
      <c r="K1500" s="2" t="s">
        <v>1358</v>
      </c>
      <c r="L1500" s="2">
        <v>797</v>
      </c>
      <c r="M1500" s="2" t="s">
        <v>1403</v>
      </c>
      <c r="N1500" s="2" t="s">
        <v>2854</v>
      </c>
      <c r="O1500" s="8" t="s">
        <v>991</v>
      </c>
      <c r="P1500" s="2">
        <v>36</v>
      </c>
      <c r="Q1500" s="12">
        <v>1.68</v>
      </c>
    </row>
    <row r="1501" spans="1:17" hidden="1">
      <c r="A1501" s="11" t="s">
        <v>3670</v>
      </c>
      <c r="B1501" s="9" t="s">
        <v>1344</v>
      </c>
      <c r="C1501" s="9" t="s">
        <v>16</v>
      </c>
      <c r="D1501" s="3" t="s">
        <v>31</v>
      </c>
      <c r="E1501" s="9" t="s">
        <v>1389</v>
      </c>
      <c r="F1501" s="9" t="s">
        <v>1384</v>
      </c>
      <c r="G1501" s="3">
        <v>23.95</v>
      </c>
      <c r="H1501" s="3">
        <v>16.04</v>
      </c>
      <c r="I1501" s="3">
        <v>0.1384</v>
      </c>
      <c r="J1501" s="3">
        <v>0.84250000000000003</v>
      </c>
      <c r="K1501" s="3" t="s">
        <v>1395</v>
      </c>
      <c r="L1501" s="3">
        <v>602</v>
      </c>
      <c r="M1501" s="3" t="s">
        <v>1403</v>
      </c>
      <c r="N1501" s="3" t="s">
        <v>2654</v>
      </c>
      <c r="O1501" s="9" t="s">
        <v>2419</v>
      </c>
      <c r="P1501" s="3">
        <v>36</v>
      </c>
      <c r="Q1501" s="13">
        <v>8.09</v>
      </c>
    </row>
    <row r="1502" spans="1:17" hidden="1">
      <c r="A1502" s="10" t="s">
        <v>3671</v>
      </c>
      <c r="B1502" s="8" t="s">
        <v>1035</v>
      </c>
      <c r="C1502" s="8" t="s">
        <v>7</v>
      </c>
      <c r="D1502" s="2" t="s">
        <v>44</v>
      </c>
      <c r="E1502" s="8" t="s">
        <v>1411</v>
      </c>
      <c r="F1502" s="8" t="s">
        <v>1375</v>
      </c>
      <c r="G1502" s="2">
        <v>71.06</v>
      </c>
      <c r="H1502" s="2">
        <v>7.53</v>
      </c>
      <c r="I1502" s="2">
        <v>1.0076000000000001</v>
      </c>
      <c r="J1502" s="2">
        <v>2.2113999999999998</v>
      </c>
      <c r="K1502" s="2" t="s">
        <v>1395</v>
      </c>
      <c r="L1502" s="2">
        <v>768</v>
      </c>
      <c r="M1502" s="2" t="s">
        <v>1426</v>
      </c>
      <c r="N1502" s="2" t="s">
        <v>2108</v>
      </c>
      <c r="O1502" s="8"/>
      <c r="P1502" s="2">
        <v>36</v>
      </c>
      <c r="Q1502" s="12">
        <v>39.58</v>
      </c>
    </row>
    <row r="1503" spans="1:17" hidden="1">
      <c r="A1503" s="11" t="s">
        <v>3672</v>
      </c>
      <c r="B1503" s="9" t="s">
        <v>905</v>
      </c>
      <c r="C1503" s="9" t="s">
        <v>24</v>
      </c>
      <c r="D1503" s="3" t="s">
        <v>10</v>
      </c>
      <c r="E1503" s="9" t="s">
        <v>1389</v>
      </c>
      <c r="F1503" s="9" t="s">
        <v>1390</v>
      </c>
      <c r="G1503" s="3">
        <v>35.020000000000003</v>
      </c>
      <c r="H1503" s="3">
        <v>16.68</v>
      </c>
      <c r="I1503" s="3">
        <v>0.19239999999999999</v>
      </c>
      <c r="J1503" s="3">
        <v>0.60160000000000002</v>
      </c>
      <c r="K1503" s="3" t="s">
        <v>1412</v>
      </c>
      <c r="L1503" s="3">
        <v>830</v>
      </c>
      <c r="M1503" s="3" t="s">
        <v>1426</v>
      </c>
      <c r="N1503" s="3" t="s">
        <v>2218</v>
      </c>
      <c r="O1503" s="9"/>
      <c r="P1503" s="3">
        <v>120</v>
      </c>
      <c r="Q1503" s="13">
        <v>29.87</v>
      </c>
    </row>
    <row r="1504" spans="1:17">
      <c r="A1504" s="10" t="s">
        <v>3673</v>
      </c>
      <c r="B1504" s="8" t="s">
        <v>747</v>
      </c>
      <c r="C1504" s="8" t="s">
        <v>28</v>
      </c>
      <c r="D1504" s="2" t="s">
        <v>1360</v>
      </c>
      <c r="E1504" s="8" t="s">
        <v>1380</v>
      </c>
      <c r="F1504" s="8" t="s">
        <v>1384</v>
      </c>
      <c r="G1504" s="2">
        <v>96.22</v>
      </c>
      <c r="H1504" s="2">
        <v>15.91</v>
      </c>
      <c r="I1504" s="2">
        <v>1.232</v>
      </c>
      <c r="J1504" s="2">
        <v>8.7260000000000009</v>
      </c>
      <c r="K1504" s="2" t="s">
        <v>1412</v>
      </c>
      <c r="L1504" s="2">
        <v>635</v>
      </c>
      <c r="M1504" s="2" t="s">
        <v>1426</v>
      </c>
      <c r="N1504" s="2" t="s">
        <v>1621</v>
      </c>
      <c r="O1504" s="8"/>
      <c r="P1504" s="2">
        <v>12</v>
      </c>
      <c r="Q1504" s="12">
        <v>88.39</v>
      </c>
    </row>
    <row r="1505" spans="1:17" hidden="1">
      <c r="A1505" s="11" t="s">
        <v>3674</v>
      </c>
      <c r="B1505" s="9" t="s">
        <v>71</v>
      </c>
      <c r="C1505" s="9" t="s">
        <v>28</v>
      </c>
      <c r="D1505" s="3" t="s">
        <v>1360</v>
      </c>
      <c r="E1505" s="9" t="s">
        <v>1400</v>
      </c>
      <c r="F1505" s="9" t="s">
        <v>1375</v>
      </c>
      <c r="G1505" s="3">
        <v>76.25</v>
      </c>
      <c r="H1505" s="3">
        <v>8.9499999999999993</v>
      </c>
      <c r="I1505" s="3">
        <v>0.7621</v>
      </c>
      <c r="J1505" s="3">
        <v>6.6664000000000003</v>
      </c>
      <c r="K1505" s="3" t="s">
        <v>1376</v>
      </c>
      <c r="L1505" s="3">
        <v>711</v>
      </c>
      <c r="M1505" s="3" t="s">
        <v>1403</v>
      </c>
      <c r="N1505" s="3" t="s">
        <v>1457</v>
      </c>
      <c r="O1505" s="9" t="s">
        <v>1738</v>
      </c>
      <c r="P1505" s="3">
        <v>12</v>
      </c>
      <c r="Q1505" s="13">
        <v>41.98</v>
      </c>
    </row>
    <row r="1506" spans="1:17" hidden="1">
      <c r="A1506" s="10" t="s">
        <v>3675</v>
      </c>
      <c r="B1506" s="8" t="s">
        <v>113</v>
      </c>
      <c r="C1506" s="8" t="s">
        <v>16</v>
      </c>
      <c r="D1506" s="2" t="s">
        <v>10</v>
      </c>
      <c r="E1506" s="8" t="s">
        <v>1389</v>
      </c>
      <c r="F1506" s="8" t="s">
        <v>1390</v>
      </c>
      <c r="G1506" s="2">
        <v>59.42</v>
      </c>
      <c r="H1506" s="2">
        <v>8.85</v>
      </c>
      <c r="I1506" s="2">
        <v>1.0883</v>
      </c>
      <c r="J1506" s="2">
        <v>0.59740000000000004</v>
      </c>
      <c r="K1506" s="2" t="s">
        <v>1385</v>
      </c>
      <c r="L1506" s="2">
        <v>588</v>
      </c>
      <c r="M1506" s="2" t="s">
        <v>1396</v>
      </c>
      <c r="N1506" s="2" t="s">
        <v>3676</v>
      </c>
      <c r="O1506" s="8" t="s">
        <v>2225</v>
      </c>
      <c r="P1506" s="2">
        <v>180</v>
      </c>
      <c r="Q1506" s="12">
        <v>0</v>
      </c>
    </row>
    <row r="1507" spans="1:17" hidden="1">
      <c r="A1507" s="11" t="s">
        <v>3677</v>
      </c>
      <c r="B1507" s="9" t="s">
        <v>380</v>
      </c>
      <c r="C1507" s="9" t="s">
        <v>41</v>
      </c>
      <c r="D1507" s="3" t="s">
        <v>23</v>
      </c>
      <c r="E1507" s="9" t="s">
        <v>1374</v>
      </c>
      <c r="F1507" s="9" t="s">
        <v>1384</v>
      </c>
      <c r="G1507" s="3">
        <v>54.45</v>
      </c>
      <c r="H1507" s="3">
        <v>13.27</v>
      </c>
      <c r="I1507" s="3">
        <v>0.66759999999999997</v>
      </c>
      <c r="J1507" s="3">
        <v>0.64839999999999998</v>
      </c>
      <c r="K1507" s="3" t="s">
        <v>1376</v>
      </c>
      <c r="L1507" s="3">
        <v>755</v>
      </c>
      <c r="M1507" s="3" t="s">
        <v>1386</v>
      </c>
      <c r="N1507" s="3" t="s">
        <v>3322</v>
      </c>
      <c r="O1507" s="9"/>
      <c r="P1507" s="3">
        <v>240</v>
      </c>
      <c r="Q1507" s="13">
        <v>17.09</v>
      </c>
    </row>
    <row r="1508" spans="1:17" hidden="1">
      <c r="A1508" s="10" t="s">
        <v>3678</v>
      </c>
      <c r="B1508" s="8" t="s">
        <v>593</v>
      </c>
      <c r="C1508" s="8" t="s">
        <v>32</v>
      </c>
      <c r="D1508" s="2" t="s">
        <v>1360</v>
      </c>
      <c r="E1508" s="8" t="s">
        <v>1411</v>
      </c>
      <c r="F1508" s="8" t="s">
        <v>1384</v>
      </c>
      <c r="G1508" s="2">
        <v>47.92</v>
      </c>
      <c r="H1508" s="2">
        <v>11.82</v>
      </c>
      <c r="I1508" s="2">
        <v>0.45550000000000002</v>
      </c>
      <c r="J1508" s="2">
        <v>0.6825</v>
      </c>
      <c r="K1508" s="2" t="s">
        <v>1385</v>
      </c>
      <c r="L1508" s="2">
        <v>713</v>
      </c>
      <c r="M1508" s="2" t="s">
        <v>1386</v>
      </c>
      <c r="N1508" s="2" t="s">
        <v>3451</v>
      </c>
      <c r="O1508" s="8"/>
      <c r="P1508" s="2">
        <v>120</v>
      </c>
      <c r="Q1508" s="12">
        <v>0</v>
      </c>
    </row>
    <row r="1509" spans="1:17">
      <c r="A1509" s="11" t="s">
        <v>3679</v>
      </c>
      <c r="B1509" s="9" t="s">
        <v>784</v>
      </c>
      <c r="C1509" s="9" t="s">
        <v>7</v>
      </c>
      <c r="D1509" s="3" t="s">
        <v>44</v>
      </c>
      <c r="E1509" s="9" t="s">
        <v>1380</v>
      </c>
      <c r="F1509" s="9" t="s">
        <v>1384</v>
      </c>
      <c r="G1509" s="3">
        <v>33.090000000000003</v>
      </c>
      <c r="H1509" s="3">
        <v>9.4700000000000006</v>
      </c>
      <c r="I1509" s="3">
        <v>0.40749999999999997</v>
      </c>
      <c r="J1509" s="3">
        <v>0.5403</v>
      </c>
      <c r="K1509" s="3" t="s">
        <v>1385</v>
      </c>
      <c r="L1509" s="3">
        <v>662</v>
      </c>
      <c r="M1509" s="3" t="s">
        <v>1386</v>
      </c>
      <c r="N1509" s="3" t="s">
        <v>3680</v>
      </c>
      <c r="O1509" s="9"/>
      <c r="P1509" s="3">
        <v>84</v>
      </c>
      <c r="Q1509" s="13">
        <v>0</v>
      </c>
    </row>
    <row r="1510" spans="1:17" hidden="1">
      <c r="A1510" s="10" t="s">
        <v>3681</v>
      </c>
      <c r="B1510" s="8" t="s">
        <v>1030</v>
      </c>
      <c r="C1510" s="8" t="s">
        <v>7</v>
      </c>
      <c r="D1510" s="2" t="s">
        <v>10</v>
      </c>
      <c r="E1510" s="8" t="s">
        <v>1374</v>
      </c>
      <c r="F1510" s="8" t="s">
        <v>1375</v>
      </c>
      <c r="G1510" s="2">
        <v>36.72</v>
      </c>
      <c r="H1510" s="2">
        <v>10.49</v>
      </c>
      <c r="I1510" s="2">
        <v>0.40300000000000002</v>
      </c>
      <c r="J1510" s="2">
        <v>0.3664</v>
      </c>
      <c r="K1510" s="2" t="s">
        <v>1376</v>
      </c>
      <c r="L1510" s="2">
        <v>729</v>
      </c>
      <c r="M1510" s="2" t="s">
        <v>1403</v>
      </c>
      <c r="N1510" s="2" t="s">
        <v>3217</v>
      </c>
      <c r="O1510" s="8" t="s">
        <v>1904</v>
      </c>
      <c r="P1510" s="2">
        <v>240</v>
      </c>
      <c r="Q1510" s="12">
        <v>30.67</v>
      </c>
    </row>
    <row r="1511" spans="1:17" hidden="1">
      <c r="A1511" s="11" t="s">
        <v>3682</v>
      </c>
      <c r="B1511" s="9" t="s">
        <v>467</v>
      </c>
      <c r="C1511" s="9" t="s">
        <v>32</v>
      </c>
      <c r="D1511" s="3" t="s">
        <v>44</v>
      </c>
      <c r="E1511" s="9" t="s">
        <v>1389</v>
      </c>
      <c r="F1511" s="9" t="s">
        <v>1375</v>
      </c>
      <c r="G1511" s="3">
        <v>32.630000000000003</v>
      </c>
      <c r="H1511" s="3">
        <v>16.079999999999998</v>
      </c>
      <c r="I1511" s="3">
        <v>0.3372</v>
      </c>
      <c r="J1511" s="3">
        <v>0.54820000000000002</v>
      </c>
      <c r="K1511" s="3" t="s">
        <v>1358</v>
      </c>
      <c r="L1511" s="3">
        <v>703</v>
      </c>
      <c r="M1511" s="3" t="s">
        <v>1377</v>
      </c>
      <c r="N1511" s="3" t="s">
        <v>2014</v>
      </c>
      <c r="O1511" s="9" t="s">
        <v>236</v>
      </c>
      <c r="P1511" s="3">
        <v>120</v>
      </c>
      <c r="Q1511" s="13">
        <v>8</v>
      </c>
    </row>
    <row r="1512" spans="1:17" hidden="1">
      <c r="A1512" s="10" t="s">
        <v>3683</v>
      </c>
      <c r="B1512" s="8" t="s">
        <v>640</v>
      </c>
      <c r="C1512" s="8" t="s">
        <v>7</v>
      </c>
      <c r="D1512" s="2" t="s">
        <v>44</v>
      </c>
      <c r="E1512" s="8" t="s">
        <v>1411</v>
      </c>
      <c r="F1512" s="8" t="s">
        <v>1375</v>
      </c>
      <c r="G1512" s="2">
        <v>29.94</v>
      </c>
      <c r="H1512" s="2">
        <v>17.829999999999998</v>
      </c>
      <c r="I1512" s="2">
        <v>0.2344</v>
      </c>
      <c r="J1512" s="2">
        <v>2.7425000000000002</v>
      </c>
      <c r="K1512" s="2" t="s">
        <v>1358</v>
      </c>
      <c r="L1512" s="2">
        <v>854</v>
      </c>
      <c r="M1512" s="2" t="s">
        <v>1426</v>
      </c>
      <c r="N1512" s="2" t="s">
        <v>1745</v>
      </c>
      <c r="O1512" s="8"/>
      <c r="P1512" s="2">
        <v>12</v>
      </c>
      <c r="Q1512" s="12">
        <v>27.23</v>
      </c>
    </row>
    <row r="1513" spans="1:17" hidden="1">
      <c r="A1513" s="11" t="s">
        <v>3684</v>
      </c>
      <c r="B1513" s="9" t="s">
        <v>849</v>
      </c>
      <c r="C1513" s="9" t="s">
        <v>20</v>
      </c>
      <c r="D1513" s="3" t="s">
        <v>44</v>
      </c>
      <c r="E1513" s="9" t="s">
        <v>1411</v>
      </c>
      <c r="F1513" s="9" t="s">
        <v>1390</v>
      </c>
      <c r="G1513" s="3">
        <v>64.78</v>
      </c>
      <c r="H1513" s="3">
        <v>16.25</v>
      </c>
      <c r="I1513" s="3">
        <v>1.1638999999999999</v>
      </c>
      <c r="J1513" s="3">
        <v>1.2959000000000001</v>
      </c>
      <c r="K1513" s="3" t="s">
        <v>1376</v>
      </c>
      <c r="L1513" s="3">
        <v>578</v>
      </c>
      <c r="M1513" s="3" t="s">
        <v>1403</v>
      </c>
      <c r="N1513" s="3" t="s">
        <v>2115</v>
      </c>
      <c r="O1513" s="9" t="s">
        <v>734</v>
      </c>
      <c r="P1513" s="3">
        <v>84</v>
      </c>
      <c r="Q1513" s="13">
        <v>13.89</v>
      </c>
    </row>
    <row r="1514" spans="1:17" hidden="1">
      <c r="A1514" s="10" t="s">
        <v>3685</v>
      </c>
      <c r="B1514" s="8" t="s">
        <v>983</v>
      </c>
      <c r="C1514" s="8" t="s">
        <v>38</v>
      </c>
      <c r="D1514" s="2" t="s">
        <v>31</v>
      </c>
      <c r="E1514" s="8" t="s">
        <v>1411</v>
      </c>
      <c r="F1514" s="8" t="s">
        <v>1390</v>
      </c>
      <c r="G1514" s="2">
        <v>10.87</v>
      </c>
      <c r="H1514" s="2">
        <v>7.58</v>
      </c>
      <c r="I1514" s="2">
        <v>0.1139</v>
      </c>
      <c r="J1514" s="2">
        <v>0.48949999999999999</v>
      </c>
      <c r="K1514" s="2" t="s">
        <v>1358</v>
      </c>
      <c r="L1514" s="2">
        <v>604</v>
      </c>
      <c r="M1514" s="2" t="s">
        <v>1377</v>
      </c>
      <c r="N1514" s="2" t="s">
        <v>587</v>
      </c>
      <c r="O1514" s="8" t="s">
        <v>2195</v>
      </c>
      <c r="P1514" s="2">
        <v>24</v>
      </c>
      <c r="Q1514" s="12">
        <v>10.15</v>
      </c>
    </row>
    <row r="1515" spans="1:17" hidden="1">
      <c r="A1515" s="11" t="s">
        <v>3686</v>
      </c>
      <c r="B1515" s="9" t="s">
        <v>113</v>
      </c>
      <c r="C1515" s="9" t="s">
        <v>41</v>
      </c>
      <c r="D1515" s="3" t="s">
        <v>1360</v>
      </c>
      <c r="E1515" s="9" t="s">
        <v>1408</v>
      </c>
      <c r="F1515" s="9" t="s">
        <v>1384</v>
      </c>
      <c r="G1515" s="3">
        <v>57.57</v>
      </c>
      <c r="H1515" s="3">
        <v>16.829999999999998</v>
      </c>
      <c r="I1515" s="3">
        <v>0.42149999999999999</v>
      </c>
      <c r="J1515" s="3">
        <v>1.1708000000000001</v>
      </c>
      <c r="K1515" s="3" t="s">
        <v>1395</v>
      </c>
      <c r="L1515" s="3">
        <v>588</v>
      </c>
      <c r="M1515" s="3" t="s">
        <v>1386</v>
      </c>
      <c r="N1515" s="3" t="s">
        <v>439</v>
      </c>
      <c r="O1515" s="9"/>
      <c r="P1515" s="3">
        <v>84</v>
      </c>
      <c r="Q1515" s="13">
        <v>40.26</v>
      </c>
    </row>
    <row r="1516" spans="1:17" hidden="1">
      <c r="A1516" s="10" t="s">
        <v>3687</v>
      </c>
      <c r="B1516" s="8" t="s">
        <v>61</v>
      </c>
      <c r="C1516" s="8" t="s">
        <v>24</v>
      </c>
      <c r="D1516" s="2" t="s">
        <v>23</v>
      </c>
      <c r="E1516" s="8" t="s">
        <v>1374</v>
      </c>
      <c r="F1516" s="8" t="s">
        <v>1384</v>
      </c>
      <c r="G1516" s="2">
        <v>75.64</v>
      </c>
      <c r="H1516" s="2">
        <v>13.06</v>
      </c>
      <c r="I1516" s="2">
        <v>1.0515000000000001</v>
      </c>
      <c r="J1516" s="2">
        <v>3.5981999999999998</v>
      </c>
      <c r="K1516" s="2" t="s">
        <v>1412</v>
      </c>
      <c r="L1516" s="2">
        <v>657</v>
      </c>
      <c r="M1516" s="2" t="s">
        <v>1403</v>
      </c>
      <c r="N1516" s="2" t="s">
        <v>1852</v>
      </c>
      <c r="O1516" s="8" t="s">
        <v>726</v>
      </c>
      <c r="P1516" s="2">
        <v>24</v>
      </c>
      <c r="Q1516" s="12">
        <v>28.31</v>
      </c>
    </row>
    <row r="1517" spans="1:17">
      <c r="A1517" s="11" t="s">
        <v>3688</v>
      </c>
      <c r="B1517" s="9" t="s">
        <v>386</v>
      </c>
      <c r="C1517" s="9" t="s">
        <v>41</v>
      </c>
      <c r="D1517" s="3" t="s">
        <v>44</v>
      </c>
      <c r="E1517" s="9" t="s">
        <v>1380</v>
      </c>
      <c r="F1517" s="9" t="s">
        <v>1375</v>
      </c>
      <c r="G1517" s="3">
        <v>60.55</v>
      </c>
      <c r="H1517" s="3">
        <v>17.440000000000001</v>
      </c>
      <c r="I1517" s="3">
        <v>0.72660000000000002</v>
      </c>
      <c r="J1517" s="3">
        <v>0.95079999999999998</v>
      </c>
      <c r="K1517" s="3" t="s">
        <v>1412</v>
      </c>
      <c r="L1517" s="3">
        <v>871</v>
      </c>
      <c r="M1517" s="3" t="s">
        <v>1381</v>
      </c>
      <c r="N1517" s="3" t="s">
        <v>3689</v>
      </c>
      <c r="O1517" s="9"/>
      <c r="P1517" s="3">
        <v>180</v>
      </c>
      <c r="Q1517" s="13">
        <v>57.26</v>
      </c>
    </row>
    <row r="1518" spans="1:17" hidden="1">
      <c r="A1518" s="10" t="s">
        <v>3690</v>
      </c>
      <c r="B1518" s="8" t="s">
        <v>510</v>
      </c>
      <c r="C1518" s="8" t="s">
        <v>38</v>
      </c>
      <c r="D1518" s="2" t="s">
        <v>44</v>
      </c>
      <c r="E1518" s="8" t="s">
        <v>1389</v>
      </c>
      <c r="F1518" s="8" t="s">
        <v>1390</v>
      </c>
      <c r="G1518" s="2">
        <v>41.79</v>
      </c>
      <c r="H1518" s="2">
        <v>11.3</v>
      </c>
      <c r="I1518" s="2">
        <v>0.25890000000000002</v>
      </c>
      <c r="J1518" s="2">
        <v>0.43990000000000001</v>
      </c>
      <c r="K1518" s="2" t="s">
        <v>1395</v>
      </c>
      <c r="L1518" s="2">
        <v>606</v>
      </c>
      <c r="M1518" s="2" t="s">
        <v>1381</v>
      </c>
      <c r="N1518" s="2" t="s">
        <v>2359</v>
      </c>
      <c r="O1518" s="8"/>
      <c r="P1518" s="2">
        <v>240</v>
      </c>
      <c r="Q1518" s="12">
        <v>10.5</v>
      </c>
    </row>
    <row r="1519" spans="1:17" hidden="1">
      <c r="A1519" s="11" t="s">
        <v>3691</v>
      </c>
      <c r="B1519" s="9" t="s">
        <v>1344</v>
      </c>
      <c r="C1519" s="9" t="s">
        <v>35</v>
      </c>
      <c r="D1519" s="3" t="s">
        <v>44</v>
      </c>
      <c r="E1519" s="9" t="s">
        <v>1389</v>
      </c>
      <c r="F1519" s="9" t="s">
        <v>1390</v>
      </c>
      <c r="G1519" s="3">
        <v>43.99</v>
      </c>
      <c r="H1519" s="3">
        <v>12.78</v>
      </c>
      <c r="I1519" s="3">
        <v>0.80189999999999995</v>
      </c>
      <c r="J1519" s="3">
        <v>0.996</v>
      </c>
      <c r="K1519" s="3" t="s">
        <v>1412</v>
      </c>
      <c r="L1519" s="3">
        <v>602</v>
      </c>
      <c r="M1519" s="3" t="s">
        <v>1386</v>
      </c>
      <c r="N1519" s="3" t="s">
        <v>2770</v>
      </c>
      <c r="O1519" s="9"/>
      <c r="P1519" s="3">
        <v>60</v>
      </c>
      <c r="Q1519" s="13">
        <v>11.79</v>
      </c>
    </row>
    <row r="1520" spans="1:17" hidden="1">
      <c r="A1520" s="10" t="s">
        <v>3692</v>
      </c>
      <c r="B1520" s="8" t="s">
        <v>934</v>
      </c>
      <c r="C1520" s="8" t="s">
        <v>35</v>
      </c>
      <c r="D1520" s="2" t="s">
        <v>23</v>
      </c>
      <c r="E1520" s="8" t="s">
        <v>1400</v>
      </c>
      <c r="F1520" s="8" t="s">
        <v>1384</v>
      </c>
      <c r="G1520" s="2">
        <v>60.76</v>
      </c>
      <c r="H1520" s="2">
        <v>11.48</v>
      </c>
      <c r="I1520" s="2">
        <v>0.40429999999999999</v>
      </c>
      <c r="J1520" s="2">
        <v>0.85360000000000003</v>
      </c>
      <c r="K1520" s="2" t="s">
        <v>1412</v>
      </c>
      <c r="L1520" s="2">
        <v>874</v>
      </c>
      <c r="M1520" s="2" t="s">
        <v>1386</v>
      </c>
      <c r="N1520" s="2" t="s">
        <v>1321</v>
      </c>
      <c r="O1520" s="8"/>
      <c r="P1520" s="2">
        <v>120</v>
      </c>
      <c r="Q1520" s="12">
        <v>50.83</v>
      </c>
    </row>
    <row r="1521" spans="1:17" hidden="1">
      <c r="A1521" s="11" t="s">
        <v>3693</v>
      </c>
      <c r="B1521" s="9" t="s">
        <v>924</v>
      </c>
      <c r="C1521" s="9" t="s">
        <v>41</v>
      </c>
      <c r="D1521" s="3" t="s">
        <v>10</v>
      </c>
      <c r="E1521" s="9" t="s">
        <v>1389</v>
      </c>
      <c r="F1521" s="9" t="s">
        <v>1375</v>
      </c>
      <c r="G1521" s="3">
        <v>92.88</v>
      </c>
      <c r="H1521" s="3">
        <v>14.55</v>
      </c>
      <c r="I1521" s="3">
        <v>0.6391</v>
      </c>
      <c r="J1521" s="3">
        <v>1.2714000000000001</v>
      </c>
      <c r="K1521" s="3" t="s">
        <v>1358</v>
      </c>
      <c r="L1521" s="3">
        <v>588</v>
      </c>
      <c r="M1521" s="3" t="s">
        <v>1377</v>
      </c>
      <c r="N1521" s="3" t="s">
        <v>2819</v>
      </c>
      <c r="O1521" s="9" t="s">
        <v>3201</v>
      </c>
      <c r="P1521" s="3">
        <v>180</v>
      </c>
      <c r="Q1521" s="13">
        <v>11.7</v>
      </c>
    </row>
    <row r="1522" spans="1:17" hidden="1">
      <c r="A1522" s="10" t="s">
        <v>3694</v>
      </c>
      <c r="B1522" s="8" t="s">
        <v>907</v>
      </c>
      <c r="C1522" s="8" t="s">
        <v>12</v>
      </c>
      <c r="D1522" s="2" t="s">
        <v>44</v>
      </c>
      <c r="E1522" s="8" t="s">
        <v>1374</v>
      </c>
      <c r="F1522" s="8" t="s">
        <v>1375</v>
      </c>
      <c r="G1522" s="2">
        <v>48.81</v>
      </c>
      <c r="H1522" s="2">
        <v>8.9</v>
      </c>
      <c r="I1522" s="2">
        <v>0.88759999999999994</v>
      </c>
      <c r="J1522" s="2">
        <v>0.61570000000000003</v>
      </c>
      <c r="K1522" s="2" t="s">
        <v>1376</v>
      </c>
      <c r="L1522" s="2">
        <v>596</v>
      </c>
      <c r="M1522" s="2" t="s">
        <v>1381</v>
      </c>
      <c r="N1522" s="2" t="s">
        <v>3432</v>
      </c>
      <c r="O1522" s="8"/>
      <c r="P1522" s="2">
        <v>120</v>
      </c>
      <c r="Q1522" s="12">
        <v>10.1</v>
      </c>
    </row>
    <row r="1523" spans="1:17" hidden="1">
      <c r="A1523" s="11" t="s">
        <v>3695</v>
      </c>
      <c r="B1523" s="9" t="s">
        <v>119</v>
      </c>
      <c r="C1523" s="9" t="s">
        <v>20</v>
      </c>
      <c r="D1523" s="3" t="s">
        <v>44</v>
      </c>
      <c r="E1523" s="9" t="s">
        <v>1411</v>
      </c>
      <c r="F1523" s="9" t="s">
        <v>1384</v>
      </c>
      <c r="G1523" s="3">
        <v>6.25</v>
      </c>
      <c r="H1523" s="3">
        <v>15.4</v>
      </c>
      <c r="I1523" s="3">
        <v>5.6399999999999999E-2</v>
      </c>
      <c r="J1523" s="3">
        <v>0.56530000000000002</v>
      </c>
      <c r="K1523" s="3" t="s">
        <v>1385</v>
      </c>
      <c r="L1523" s="3">
        <v>579</v>
      </c>
      <c r="M1523" s="3" t="s">
        <v>1381</v>
      </c>
      <c r="N1523" s="3" t="s">
        <v>129</v>
      </c>
      <c r="O1523" s="9"/>
      <c r="P1523" s="3">
        <v>12</v>
      </c>
      <c r="Q1523" s="13">
        <v>0</v>
      </c>
    </row>
    <row r="1524" spans="1:17" hidden="1">
      <c r="A1524" s="10" t="s">
        <v>3696</v>
      </c>
      <c r="B1524" s="8" t="s">
        <v>1320</v>
      </c>
      <c r="C1524" s="8" t="s">
        <v>12</v>
      </c>
      <c r="D1524" s="2" t="s">
        <v>44</v>
      </c>
      <c r="E1524" s="8" t="s">
        <v>1389</v>
      </c>
      <c r="F1524" s="8" t="s">
        <v>1384</v>
      </c>
      <c r="G1524" s="2">
        <v>40.200000000000003</v>
      </c>
      <c r="H1524" s="2">
        <v>10.34</v>
      </c>
      <c r="I1524" s="2">
        <v>0.77990000000000004</v>
      </c>
      <c r="J1524" s="2">
        <v>0.67449999999999999</v>
      </c>
      <c r="K1524" s="2" t="s">
        <v>1376</v>
      </c>
      <c r="L1524" s="2">
        <v>692</v>
      </c>
      <c r="M1524" s="2" t="s">
        <v>1403</v>
      </c>
      <c r="N1524" s="2" t="s">
        <v>1490</v>
      </c>
      <c r="O1524" s="8" t="s">
        <v>1508</v>
      </c>
      <c r="P1524" s="2">
        <v>84</v>
      </c>
      <c r="Q1524" s="12">
        <v>4.41</v>
      </c>
    </row>
    <row r="1525" spans="1:17" hidden="1">
      <c r="A1525" s="11" t="s">
        <v>3697</v>
      </c>
      <c r="B1525" s="9" t="s">
        <v>1290</v>
      </c>
      <c r="C1525" s="9" t="s">
        <v>41</v>
      </c>
      <c r="D1525" s="3" t="s">
        <v>1360</v>
      </c>
      <c r="E1525" s="9" t="s">
        <v>1389</v>
      </c>
      <c r="F1525" s="9" t="s">
        <v>1375</v>
      </c>
      <c r="G1525" s="3">
        <v>61.47</v>
      </c>
      <c r="H1525" s="3">
        <v>10.5</v>
      </c>
      <c r="I1525" s="3">
        <v>1.046</v>
      </c>
      <c r="J1525" s="3">
        <v>1.9979</v>
      </c>
      <c r="K1525" s="3" t="s">
        <v>1395</v>
      </c>
      <c r="L1525" s="3">
        <v>843</v>
      </c>
      <c r="M1525" s="3" t="s">
        <v>1403</v>
      </c>
      <c r="N1525" s="3" t="s">
        <v>3698</v>
      </c>
      <c r="O1525" s="9" t="s">
        <v>2328</v>
      </c>
      <c r="P1525" s="3">
        <v>36</v>
      </c>
      <c r="Q1525" s="13">
        <v>47.63</v>
      </c>
    </row>
    <row r="1526" spans="1:17" hidden="1">
      <c r="A1526" s="10" t="s">
        <v>3699</v>
      </c>
      <c r="B1526" s="8" t="s">
        <v>926</v>
      </c>
      <c r="C1526" s="8" t="s">
        <v>32</v>
      </c>
      <c r="D1526" s="2" t="s">
        <v>44</v>
      </c>
      <c r="E1526" s="8" t="s">
        <v>1374</v>
      </c>
      <c r="F1526" s="8" t="s">
        <v>1375</v>
      </c>
      <c r="G1526" s="2">
        <v>78.959999999999994</v>
      </c>
      <c r="H1526" s="2">
        <v>8.41</v>
      </c>
      <c r="I1526" s="2">
        <v>0.81279999999999997</v>
      </c>
      <c r="J1526" s="2">
        <v>6.8836000000000004</v>
      </c>
      <c r="K1526" s="2" t="s">
        <v>1395</v>
      </c>
      <c r="L1526" s="2">
        <v>777</v>
      </c>
      <c r="M1526" s="2" t="s">
        <v>1386</v>
      </c>
      <c r="N1526" s="2" t="s">
        <v>2940</v>
      </c>
      <c r="O1526" s="8"/>
      <c r="P1526" s="2">
        <v>12</v>
      </c>
      <c r="Q1526" s="12">
        <v>59.52</v>
      </c>
    </row>
    <row r="1527" spans="1:17" hidden="1">
      <c r="A1527" s="11" t="s">
        <v>3700</v>
      </c>
      <c r="B1527" s="9" t="s">
        <v>1062</v>
      </c>
      <c r="C1527" s="9" t="s">
        <v>20</v>
      </c>
      <c r="D1527" s="3" t="s">
        <v>44</v>
      </c>
      <c r="E1527" s="9" t="s">
        <v>1408</v>
      </c>
      <c r="F1527" s="9" t="s">
        <v>1384</v>
      </c>
      <c r="G1527" s="3">
        <v>5.23</v>
      </c>
      <c r="H1527" s="3">
        <v>14.16</v>
      </c>
      <c r="I1527" s="3">
        <v>2.7400000000000001E-2</v>
      </c>
      <c r="J1527" s="3">
        <v>0.47</v>
      </c>
      <c r="K1527" s="3" t="s">
        <v>1385</v>
      </c>
      <c r="L1527" s="3">
        <v>725</v>
      </c>
      <c r="M1527" s="3" t="s">
        <v>1377</v>
      </c>
      <c r="N1527" s="3" t="s">
        <v>3623</v>
      </c>
      <c r="O1527" s="9" t="s">
        <v>560</v>
      </c>
      <c r="P1527" s="3">
        <v>12</v>
      </c>
      <c r="Q1527" s="13">
        <v>0</v>
      </c>
    </row>
    <row r="1528" spans="1:17" hidden="1">
      <c r="A1528" s="10" t="s">
        <v>3701</v>
      </c>
      <c r="B1528" s="8" t="s">
        <v>1196</v>
      </c>
      <c r="C1528" s="8" t="s">
        <v>24</v>
      </c>
      <c r="D1528" s="2" t="s">
        <v>31</v>
      </c>
      <c r="E1528" s="8" t="s">
        <v>1389</v>
      </c>
      <c r="F1528" s="8" t="s">
        <v>1375</v>
      </c>
      <c r="G1528" s="2">
        <v>50.82</v>
      </c>
      <c r="H1528" s="2">
        <v>15.61</v>
      </c>
      <c r="I1528" s="2">
        <v>0.50180000000000002</v>
      </c>
      <c r="J1528" s="2">
        <v>1.2253000000000001</v>
      </c>
      <c r="K1528" s="2" t="s">
        <v>1385</v>
      </c>
      <c r="L1528" s="2">
        <v>594</v>
      </c>
      <c r="M1528" s="2" t="s">
        <v>1381</v>
      </c>
      <c r="N1528" s="2" t="s">
        <v>1681</v>
      </c>
      <c r="O1528" s="8"/>
      <c r="P1528" s="2">
        <v>60</v>
      </c>
      <c r="Q1528" s="12">
        <v>0</v>
      </c>
    </row>
    <row r="1529" spans="1:17" hidden="1">
      <c r="A1529" s="11" t="s">
        <v>3702</v>
      </c>
      <c r="B1529" s="9" t="s">
        <v>645</v>
      </c>
      <c r="C1529" s="9" t="s">
        <v>41</v>
      </c>
      <c r="D1529" s="3" t="s">
        <v>44</v>
      </c>
      <c r="E1529" s="9" t="s">
        <v>1411</v>
      </c>
      <c r="F1529" s="9" t="s">
        <v>1384</v>
      </c>
      <c r="G1529" s="3">
        <v>72.69</v>
      </c>
      <c r="H1529" s="3">
        <v>15.58</v>
      </c>
      <c r="I1529" s="3">
        <v>0.84630000000000005</v>
      </c>
      <c r="J1529" s="3">
        <v>1.4263999999999999</v>
      </c>
      <c r="K1529" s="3" t="s">
        <v>1412</v>
      </c>
      <c r="L1529" s="3">
        <v>831</v>
      </c>
      <c r="M1529" s="3" t="s">
        <v>1403</v>
      </c>
      <c r="N1529" s="3" t="s">
        <v>2782</v>
      </c>
      <c r="O1529" s="9" t="s">
        <v>2654</v>
      </c>
      <c r="P1529" s="3">
        <v>84</v>
      </c>
      <c r="Q1529" s="13">
        <v>19.41</v>
      </c>
    </row>
    <row r="1530" spans="1:17" hidden="1">
      <c r="A1530" s="10" t="s">
        <v>3703</v>
      </c>
      <c r="B1530" s="8" t="s">
        <v>642</v>
      </c>
      <c r="C1530" s="8" t="s">
        <v>41</v>
      </c>
      <c r="D1530" s="2" t="s">
        <v>10</v>
      </c>
      <c r="E1530" s="8" t="s">
        <v>1408</v>
      </c>
      <c r="F1530" s="8" t="s">
        <v>1375</v>
      </c>
      <c r="G1530" s="2">
        <v>85.51</v>
      </c>
      <c r="H1530" s="2">
        <v>14.89</v>
      </c>
      <c r="I1530" s="2">
        <v>1.5371999999999999</v>
      </c>
      <c r="J1530" s="2">
        <v>1.6448</v>
      </c>
      <c r="K1530" s="2" t="s">
        <v>1395</v>
      </c>
      <c r="L1530" s="2">
        <v>844</v>
      </c>
      <c r="M1530" s="2" t="s">
        <v>1403</v>
      </c>
      <c r="N1530" s="2" t="s">
        <v>2665</v>
      </c>
      <c r="O1530" s="8" t="s">
        <v>2117</v>
      </c>
      <c r="P1530" s="2">
        <v>84</v>
      </c>
      <c r="Q1530" s="12">
        <v>58.99</v>
      </c>
    </row>
    <row r="1531" spans="1:17" hidden="1">
      <c r="A1531" s="11" t="s">
        <v>3704</v>
      </c>
      <c r="B1531" s="9" t="s">
        <v>1180</v>
      </c>
      <c r="C1531" s="9" t="s">
        <v>38</v>
      </c>
      <c r="D1531" s="3" t="s">
        <v>10</v>
      </c>
      <c r="E1531" s="9" t="s">
        <v>1389</v>
      </c>
      <c r="F1531" s="9" t="s">
        <v>1384</v>
      </c>
      <c r="G1531" s="3">
        <v>2.95</v>
      </c>
      <c r="H1531" s="3">
        <v>10.55</v>
      </c>
      <c r="I1531" s="3">
        <v>2.5700000000000001E-2</v>
      </c>
      <c r="J1531" s="3">
        <v>7.5600000000000001E-2</v>
      </c>
      <c r="K1531" s="3" t="s">
        <v>1385</v>
      </c>
      <c r="L1531" s="3">
        <v>629</v>
      </c>
      <c r="M1531" s="3" t="s">
        <v>1386</v>
      </c>
      <c r="N1531" s="3" t="s">
        <v>744</v>
      </c>
      <c r="O1531" s="9"/>
      <c r="P1531" s="3">
        <v>48</v>
      </c>
      <c r="Q1531" s="13">
        <v>0</v>
      </c>
    </row>
    <row r="1532" spans="1:17" hidden="1">
      <c r="A1532" s="10" t="s">
        <v>3705</v>
      </c>
      <c r="B1532" s="8" t="s">
        <v>339</v>
      </c>
      <c r="C1532" s="8" t="s">
        <v>16</v>
      </c>
      <c r="D1532" s="2" t="s">
        <v>31</v>
      </c>
      <c r="E1532" s="8" t="s">
        <v>1400</v>
      </c>
      <c r="F1532" s="8" t="s">
        <v>1375</v>
      </c>
      <c r="G1532" s="2">
        <v>3.14</v>
      </c>
      <c r="H1532" s="2">
        <v>11.62</v>
      </c>
      <c r="I1532" s="2">
        <v>4.9399999999999999E-2</v>
      </c>
      <c r="J1532" s="2">
        <v>3.6900000000000002E-2</v>
      </c>
      <c r="K1532" s="2" t="s">
        <v>1395</v>
      </c>
      <c r="L1532" s="2">
        <v>608</v>
      </c>
      <c r="M1532" s="2" t="s">
        <v>1396</v>
      </c>
      <c r="N1532" s="2" t="s">
        <v>3221</v>
      </c>
      <c r="O1532" s="8" t="s">
        <v>3550</v>
      </c>
      <c r="P1532" s="2">
        <v>180</v>
      </c>
      <c r="Q1532" s="12">
        <v>1.24</v>
      </c>
    </row>
    <row r="1533" spans="1:17" hidden="1">
      <c r="A1533" s="11" t="s">
        <v>3706</v>
      </c>
      <c r="B1533" s="9" t="s">
        <v>146</v>
      </c>
      <c r="C1533" s="9" t="s">
        <v>16</v>
      </c>
      <c r="D1533" s="3" t="s">
        <v>1360</v>
      </c>
      <c r="E1533" s="9" t="s">
        <v>1389</v>
      </c>
      <c r="F1533" s="9" t="s">
        <v>1375</v>
      </c>
      <c r="G1533" s="3">
        <v>10.49</v>
      </c>
      <c r="H1533" s="3">
        <v>15.3</v>
      </c>
      <c r="I1533" s="3">
        <v>0.11</v>
      </c>
      <c r="J1533" s="3">
        <v>0.20419999999999999</v>
      </c>
      <c r="K1533" s="3" t="s">
        <v>1412</v>
      </c>
      <c r="L1533" s="3">
        <v>823</v>
      </c>
      <c r="M1533" s="3" t="s">
        <v>1377</v>
      </c>
      <c r="N1533" s="3" t="s">
        <v>890</v>
      </c>
      <c r="O1533" s="9" t="s">
        <v>1708</v>
      </c>
      <c r="P1533" s="3">
        <v>84</v>
      </c>
      <c r="Q1533" s="13">
        <v>6.29</v>
      </c>
    </row>
    <row r="1534" spans="1:17" hidden="1">
      <c r="A1534" s="10" t="s">
        <v>3707</v>
      </c>
      <c r="B1534" s="8" t="s">
        <v>1022</v>
      </c>
      <c r="C1534" s="8" t="s">
        <v>7</v>
      </c>
      <c r="D1534" s="2" t="s">
        <v>31</v>
      </c>
      <c r="E1534" s="8" t="s">
        <v>1389</v>
      </c>
      <c r="F1534" s="8" t="s">
        <v>1384</v>
      </c>
      <c r="G1534" s="2">
        <v>89.64</v>
      </c>
      <c r="H1534" s="2">
        <v>14.93</v>
      </c>
      <c r="I1534" s="2">
        <v>1.7205999999999999</v>
      </c>
      <c r="J1534" s="2">
        <v>1.4423999999999999</v>
      </c>
      <c r="K1534" s="2" t="s">
        <v>1412</v>
      </c>
      <c r="L1534" s="2">
        <v>855</v>
      </c>
      <c r="M1534" s="2" t="s">
        <v>1396</v>
      </c>
      <c r="N1534" s="2" t="s">
        <v>1925</v>
      </c>
      <c r="O1534" s="8" t="s">
        <v>158</v>
      </c>
      <c r="P1534" s="2">
        <v>120</v>
      </c>
      <c r="Q1534" s="12">
        <v>56.25</v>
      </c>
    </row>
    <row r="1535" spans="1:17" hidden="1">
      <c r="A1535" s="11" t="s">
        <v>3708</v>
      </c>
      <c r="B1535" s="9" t="s">
        <v>207</v>
      </c>
      <c r="C1535" s="9" t="s">
        <v>16</v>
      </c>
      <c r="D1535" s="3" t="s">
        <v>31</v>
      </c>
      <c r="E1535" s="9" t="s">
        <v>1389</v>
      </c>
      <c r="F1535" s="9" t="s">
        <v>1390</v>
      </c>
      <c r="G1535" s="3">
        <v>80.28</v>
      </c>
      <c r="H1535" s="3">
        <v>12.85</v>
      </c>
      <c r="I1535" s="3">
        <v>1.0238</v>
      </c>
      <c r="J1535" s="3">
        <v>3.8109999999999999</v>
      </c>
      <c r="K1535" s="3" t="s">
        <v>1395</v>
      </c>
      <c r="L1535" s="3">
        <v>726</v>
      </c>
      <c r="M1535" s="3" t="s">
        <v>1396</v>
      </c>
      <c r="N1535" s="3" t="s">
        <v>1331</v>
      </c>
      <c r="O1535" s="9" t="s">
        <v>2531</v>
      </c>
      <c r="P1535" s="3">
        <v>24</v>
      </c>
      <c r="Q1535" s="13">
        <v>58.72</v>
      </c>
    </row>
    <row r="1536" spans="1:17" hidden="1">
      <c r="A1536" s="10" t="s">
        <v>3709</v>
      </c>
      <c r="B1536" s="8" t="s">
        <v>1338</v>
      </c>
      <c r="C1536" s="8" t="s">
        <v>24</v>
      </c>
      <c r="D1536" s="2" t="s">
        <v>10</v>
      </c>
      <c r="E1536" s="8" t="s">
        <v>1411</v>
      </c>
      <c r="F1536" s="8" t="s">
        <v>1390</v>
      </c>
      <c r="G1536" s="2">
        <v>87.57</v>
      </c>
      <c r="H1536" s="2">
        <v>15.11</v>
      </c>
      <c r="I1536" s="2">
        <v>1.5652999999999999</v>
      </c>
      <c r="J1536" s="2">
        <v>1.6952</v>
      </c>
      <c r="K1536" s="2" t="s">
        <v>1412</v>
      </c>
      <c r="L1536" s="2">
        <v>644</v>
      </c>
      <c r="M1536" s="2" t="s">
        <v>1377</v>
      </c>
      <c r="N1536" s="2" t="s">
        <v>2515</v>
      </c>
      <c r="O1536" s="8" t="s">
        <v>1797</v>
      </c>
      <c r="P1536" s="2">
        <v>84</v>
      </c>
      <c r="Q1536" s="12">
        <v>78.12</v>
      </c>
    </row>
    <row r="1537" spans="1:17" hidden="1">
      <c r="A1537" s="11" t="s">
        <v>3710</v>
      </c>
      <c r="B1537" s="9" t="s">
        <v>1334</v>
      </c>
      <c r="C1537" s="9" t="s">
        <v>38</v>
      </c>
      <c r="D1537" s="3" t="s">
        <v>1360</v>
      </c>
      <c r="E1537" s="9" t="s">
        <v>1408</v>
      </c>
      <c r="F1537" s="9" t="s">
        <v>1375</v>
      </c>
      <c r="G1537" s="3">
        <v>25.36</v>
      </c>
      <c r="H1537" s="3">
        <v>12.24</v>
      </c>
      <c r="I1537" s="3">
        <v>0.41020000000000001</v>
      </c>
      <c r="J1537" s="3">
        <v>0.84519999999999995</v>
      </c>
      <c r="K1537" s="3" t="s">
        <v>1385</v>
      </c>
      <c r="L1537" s="3">
        <v>556</v>
      </c>
      <c r="M1537" s="3" t="s">
        <v>1381</v>
      </c>
      <c r="N1537" s="3" t="s">
        <v>3608</v>
      </c>
      <c r="O1537" s="9"/>
      <c r="P1537" s="3">
        <v>36</v>
      </c>
      <c r="Q1537" s="13">
        <v>0</v>
      </c>
    </row>
    <row r="1538" spans="1:17">
      <c r="A1538" s="10" t="s">
        <v>3711</v>
      </c>
      <c r="B1538" s="8" t="s">
        <v>423</v>
      </c>
      <c r="C1538" s="8" t="s">
        <v>28</v>
      </c>
      <c r="D1538" s="2" t="s">
        <v>1360</v>
      </c>
      <c r="E1538" s="8" t="s">
        <v>1380</v>
      </c>
      <c r="F1538" s="8" t="s">
        <v>1384</v>
      </c>
      <c r="G1538" s="2">
        <v>46.36</v>
      </c>
      <c r="H1538" s="2">
        <v>10.94</v>
      </c>
      <c r="I1538" s="2">
        <v>0.43290000000000001</v>
      </c>
      <c r="J1538" s="2">
        <v>4.0960999999999999</v>
      </c>
      <c r="K1538" s="2" t="s">
        <v>1412</v>
      </c>
      <c r="L1538" s="2">
        <v>780</v>
      </c>
      <c r="M1538" s="2" t="s">
        <v>1403</v>
      </c>
      <c r="N1538" s="2" t="s">
        <v>2086</v>
      </c>
      <c r="O1538" s="8" t="s">
        <v>471</v>
      </c>
      <c r="P1538" s="2">
        <v>12</v>
      </c>
      <c r="Q1538" s="12">
        <v>36.5</v>
      </c>
    </row>
    <row r="1539" spans="1:17" hidden="1">
      <c r="A1539" s="11" t="s">
        <v>3712</v>
      </c>
      <c r="B1539" s="9" t="s">
        <v>708</v>
      </c>
      <c r="C1539" s="9" t="s">
        <v>35</v>
      </c>
      <c r="D1539" s="3" t="s">
        <v>10</v>
      </c>
      <c r="E1539" s="9" t="s">
        <v>1408</v>
      </c>
      <c r="F1539" s="9" t="s">
        <v>1384</v>
      </c>
      <c r="G1539" s="3">
        <v>68.900000000000006</v>
      </c>
      <c r="H1539" s="3">
        <v>12.15</v>
      </c>
      <c r="I1539" s="3">
        <v>1.288</v>
      </c>
      <c r="J1539" s="3">
        <v>0.76590000000000003</v>
      </c>
      <c r="K1539" s="3" t="s">
        <v>1385</v>
      </c>
      <c r="L1539" s="3">
        <v>617</v>
      </c>
      <c r="M1539" s="3" t="s">
        <v>1381</v>
      </c>
      <c r="N1539" s="3" t="s">
        <v>2169</v>
      </c>
      <c r="O1539" s="9"/>
      <c r="P1539" s="3">
        <v>240</v>
      </c>
      <c r="Q1539" s="13">
        <v>0</v>
      </c>
    </row>
    <row r="1540" spans="1:17">
      <c r="A1540" s="10" t="s">
        <v>3713</v>
      </c>
      <c r="B1540" s="8" t="s">
        <v>489</v>
      </c>
      <c r="C1540" s="8" t="s">
        <v>32</v>
      </c>
      <c r="D1540" s="2" t="s">
        <v>10</v>
      </c>
      <c r="E1540" s="8" t="s">
        <v>1380</v>
      </c>
      <c r="F1540" s="8" t="s">
        <v>1390</v>
      </c>
      <c r="G1540" s="2">
        <v>22.44</v>
      </c>
      <c r="H1540" s="2">
        <v>16.64</v>
      </c>
      <c r="I1540" s="2">
        <v>0.28870000000000001</v>
      </c>
      <c r="J1540" s="2">
        <v>0.32300000000000001</v>
      </c>
      <c r="K1540" s="2" t="s">
        <v>1385</v>
      </c>
      <c r="L1540" s="2">
        <v>713</v>
      </c>
      <c r="M1540" s="2" t="s">
        <v>1403</v>
      </c>
      <c r="N1540" s="2" t="s">
        <v>3714</v>
      </c>
      <c r="O1540" s="8" t="s">
        <v>1929</v>
      </c>
      <c r="P1540" s="2">
        <v>240</v>
      </c>
      <c r="Q1540" s="12">
        <v>0</v>
      </c>
    </row>
    <row r="1541" spans="1:17" hidden="1">
      <c r="A1541" s="11" t="s">
        <v>3715</v>
      </c>
      <c r="B1541" s="9" t="s">
        <v>633</v>
      </c>
      <c r="C1541" s="9" t="s">
        <v>12</v>
      </c>
      <c r="D1541" s="3" t="s">
        <v>44</v>
      </c>
      <c r="E1541" s="9" t="s">
        <v>1389</v>
      </c>
      <c r="F1541" s="9" t="s">
        <v>1390</v>
      </c>
      <c r="G1541" s="3">
        <v>52.78</v>
      </c>
      <c r="H1541" s="3">
        <v>13.09</v>
      </c>
      <c r="I1541" s="3">
        <v>0.82420000000000004</v>
      </c>
      <c r="J1541" s="3">
        <v>0.96279999999999999</v>
      </c>
      <c r="K1541" s="3" t="s">
        <v>1385</v>
      </c>
      <c r="L1541" s="3">
        <v>820</v>
      </c>
      <c r="M1541" s="3" t="s">
        <v>1381</v>
      </c>
      <c r="N1541" s="3" t="s">
        <v>2530</v>
      </c>
      <c r="O1541" s="9"/>
      <c r="P1541" s="3">
        <v>84</v>
      </c>
      <c r="Q1541" s="13">
        <v>0</v>
      </c>
    </row>
    <row r="1542" spans="1:17" hidden="1">
      <c r="A1542" s="10" t="s">
        <v>3716</v>
      </c>
      <c r="B1542" s="8" t="s">
        <v>142</v>
      </c>
      <c r="C1542" s="8" t="s">
        <v>28</v>
      </c>
      <c r="D1542" s="2" t="s">
        <v>10</v>
      </c>
      <c r="E1542" s="8" t="s">
        <v>1374</v>
      </c>
      <c r="F1542" s="8" t="s">
        <v>1390</v>
      </c>
      <c r="G1542" s="2">
        <v>38.799999999999997</v>
      </c>
      <c r="H1542" s="2">
        <v>15.85</v>
      </c>
      <c r="I1542" s="2">
        <v>0.50609999999999999</v>
      </c>
      <c r="J1542" s="2">
        <v>1.3612</v>
      </c>
      <c r="K1542" s="2" t="s">
        <v>1376</v>
      </c>
      <c r="L1542" s="2">
        <v>832</v>
      </c>
      <c r="M1542" s="2" t="s">
        <v>1377</v>
      </c>
      <c r="N1542" s="2" t="s">
        <v>329</v>
      </c>
      <c r="O1542" s="8" t="s">
        <v>2007</v>
      </c>
      <c r="P1542" s="2">
        <v>36</v>
      </c>
      <c r="Q1542" s="12">
        <v>5.01</v>
      </c>
    </row>
    <row r="1543" spans="1:17" hidden="1">
      <c r="A1543" s="11" t="s">
        <v>3717</v>
      </c>
      <c r="B1543" s="9" t="s">
        <v>758</v>
      </c>
      <c r="C1543" s="9" t="s">
        <v>16</v>
      </c>
      <c r="D1543" s="3" t="s">
        <v>10</v>
      </c>
      <c r="E1543" s="9" t="s">
        <v>1374</v>
      </c>
      <c r="F1543" s="9" t="s">
        <v>1390</v>
      </c>
      <c r="G1543" s="3">
        <v>98.37</v>
      </c>
      <c r="H1543" s="3">
        <v>14.86</v>
      </c>
      <c r="I1543" s="3">
        <v>1.7679</v>
      </c>
      <c r="J1543" s="3">
        <v>1.3673999999999999</v>
      </c>
      <c r="K1543" s="3" t="s">
        <v>1395</v>
      </c>
      <c r="L1543" s="3">
        <v>618</v>
      </c>
      <c r="M1543" s="3" t="s">
        <v>1381</v>
      </c>
      <c r="N1543" s="3" t="s">
        <v>2084</v>
      </c>
      <c r="O1543" s="9"/>
      <c r="P1543" s="3">
        <v>180</v>
      </c>
      <c r="Q1543" s="13">
        <v>48.14</v>
      </c>
    </row>
    <row r="1544" spans="1:17" hidden="1">
      <c r="A1544" s="10" t="s">
        <v>3718</v>
      </c>
      <c r="B1544" s="8" t="s">
        <v>729</v>
      </c>
      <c r="C1544" s="8" t="s">
        <v>38</v>
      </c>
      <c r="D1544" s="2" t="s">
        <v>1360</v>
      </c>
      <c r="E1544" s="8" t="s">
        <v>1374</v>
      </c>
      <c r="F1544" s="8" t="s">
        <v>1390</v>
      </c>
      <c r="G1544" s="2">
        <v>71.48</v>
      </c>
      <c r="H1544" s="2">
        <v>13.37</v>
      </c>
      <c r="I1544" s="2">
        <v>0.41070000000000001</v>
      </c>
      <c r="J1544" s="2">
        <v>1.0829</v>
      </c>
      <c r="K1544" s="2" t="s">
        <v>1358</v>
      </c>
      <c r="L1544" s="2">
        <v>592</v>
      </c>
      <c r="M1544" s="2" t="s">
        <v>1377</v>
      </c>
      <c r="N1544" s="2" t="s">
        <v>1671</v>
      </c>
      <c r="O1544" s="8" t="s">
        <v>1807</v>
      </c>
      <c r="P1544" s="2">
        <v>120</v>
      </c>
      <c r="Q1544" s="12">
        <v>43.51</v>
      </c>
    </row>
    <row r="1545" spans="1:17" hidden="1">
      <c r="A1545" s="11" t="s">
        <v>3719</v>
      </c>
      <c r="B1545" s="9" t="s">
        <v>228</v>
      </c>
      <c r="C1545" s="9" t="s">
        <v>24</v>
      </c>
      <c r="D1545" s="3" t="s">
        <v>31</v>
      </c>
      <c r="E1545" s="9" t="s">
        <v>1408</v>
      </c>
      <c r="F1545" s="9" t="s">
        <v>1390</v>
      </c>
      <c r="G1545" s="3">
        <v>55.31</v>
      </c>
      <c r="H1545" s="3">
        <v>17.309999999999999</v>
      </c>
      <c r="I1545" s="3">
        <v>0.4924</v>
      </c>
      <c r="J1545" s="3">
        <v>0.86339999999999995</v>
      </c>
      <c r="K1545" s="3" t="s">
        <v>1412</v>
      </c>
      <c r="L1545" s="3">
        <v>838</v>
      </c>
      <c r="M1545" s="3" t="s">
        <v>1396</v>
      </c>
      <c r="N1545" s="3" t="s">
        <v>2941</v>
      </c>
      <c r="O1545" s="9" t="s">
        <v>3628</v>
      </c>
      <c r="P1545" s="3">
        <v>180</v>
      </c>
      <c r="Q1545" s="13">
        <v>30.3</v>
      </c>
    </row>
    <row r="1546" spans="1:17" hidden="1">
      <c r="A1546" s="10" t="s">
        <v>3720</v>
      </c>
      <c r="B1546" s="8" t="s">
        <v>181</v>
      </c>
      <c r="C1546" s="8" t="s">
        <v>38</v>
      </c>
      <c r="D1546" s="2" t="s">
        <v>31</v>
      </c>
      <c r="E1546" s="8" t="s">
        <v>1400</v>
      </c>
      <c r="F1546" s="8" t="s">
        <v>1384</v>
      </c>
      <c r="G1546" s="2">
        <v>9.32</v>
      </c>
      <c r="H1546" s="2">
        <v>12.24</v>
      </c>
      <c r="I1546" s="2">
        <v>9.5699999999999993E-2</v>
      </c>
      <c r="J1546" s="2">
        <v>0.16569999999999999</v>
      </c>
      <c r="K1546" s="2" t="s">
        <v>1376</v>
      </c>
      <c r="L1546" s="2">
        <v>885</v>
      </c>
      <c r="M1546" s="2" t="s">
        <v>1386</v>
      </c>
      <c r="N1546" s="2" t="s">
        <v>943</v>
      </c>
      <c r="O1546" s="8"/>
      <c r="P1546" s="2">
        <v>84</v>
      </c>
      <c r="Q1546" s="12">
        <v>2.9</v>
      </c>
    </row>
    <row r="1547" spans="1:17" hidden="1">
      <c r="A1547" s="11" t="s">
        <v>3721</v>
      </c>
      <c r="B1547" s="9" t="s">
        <v>1288</v>
      </c>
      <c r="C1547" s="9" t="s">
        <v>35</v>
      </c>
      <c r="D1547" s="3" t="s">
        <v>1360</v>
      </c>
      <c r="E1547" s="9" t="s">
        <v>1411</v>
      </c>
      <c r="F1547" s="9" t="s">
        <v>1384</v>
      </c>
      <c r="G1547" s="3">
        <v>2.61</v>
      </c>
      <c r="H1547" s="3">
        <v>11.34</v>
      </c>
      <c r="I1547" s="3">
        <v>4.5699999999999998E-2</v>
      </c>
      <c r="J1547" s="3">
        <v>4.5199999999999997E-2</v>
      </c>
      <c r="K1547" s="3" t="s">
        <v>1376</v>
      </c>
      <c r="L1547" s="3">
        <v>724</v>
      </c>
      <c r="M1547" s="3" t="s">
        <v>1426</v>
      </c>
      <c r="N1547" s="3" t="s">
        <v>2121</v>
      </c>
      <c r="O1547" s="9"/>
      <c r="P1547" s="3">
        <v>84</v>
      </c>
      <c r="Q1547" s="13">
        <v>0.79</v>
      </c>
    </row>
    <row r="1548" spans="1:17" hidden="1">
      <c r="A1548" s="10" t="s">
        <v>3722</v>
      </c>
      <c r="B1548" s="8" t="s">
        <v>1137</v>
      </c>
      <c r="C1548" s="8" t="s">
        <v>20</v>
      </c>
      <c r="D1548" s="2" t="s">
        <v>10</v>
      </c>
      <c r="E1548" s="8" t="s">
        <v>1374</v>
      </c>
      <c r="F1548" s="8" t="s">
        <v>1384</v>
      </c>
      <c r="G1548" s="2">
        <v>10.84</v>
      </c>
      <c r="H1548" s="2">
        <v>13.63</v>
      </c>
      <c r="I1548" s="2">
        <v>7.1800000000000003E-2</v>
      </c>
      <c r="J1548" s="2">
        <v>0.36849999999999999</v>
      </c>
      <c r="K1548" s="2"/>
      <c r="L1548" s="2">
        <v>863</v>
      </c>
      <c r="M1548" s="2" t="s">
        <v>1396</v>
      </c>
      <c r="N1548" s="2" t="s">
        <v>1618</v>
      </c>
      <c r="O1548" s="8" t="s">
        <v>1619</v>
      </c>
      <c r="P1548" s="2">
        <v>36</v>
      </c>
      <c r="Q1548" s="12">
        <v>6.13</v>
      </c>
    </row>
    <row r="1549" spans="1:17" hidden="1">
      <c r="A1549" s="11" t="s">
        <v>3723</v>
      </c>
      <c r="B1549" s="9" t="s">
        <v>228</v>
      </c>
      <c r="C1549" s="9" t="s">
        <v>16</v>
      </c>
      <c r="D1549" s="3" t="s">
        <v>31</v>
      </c>
      <c r="E1549" s="9" t="s">
        <v>1374</v>
      </c>
      <c r="F1549" s="9" t="s">
        <v>1384</v>
      </c>
      <c r="G1549" s="3">
        <v>14.71</v>
      </c>
      <c r="H1549" s="3">
        <v>16.5</v>
      </c>
      <c r="I1549" s="3">
        <v>0.1479</v>
      </c>
      <c r="J1549" s="3">
        <v>1.3381000000000001</v>
      </c>
      <c r="K1549" s="3" t="s">
        <v>1385</v>
      </c>
      <c r="L1549" s="3">
        <v>725</v>
      </c>
      <c r="M1549" s="3" t="s">
        <v>1426</v>
      </c>
      <c r="N1549" s="3" t="s">
        <v>1902</v>
      </c>
      <c r="O1549" s="9"/>
      <c r="P1549" s="3">
        <v>12</v>
      </c>
      <c r="Q1549" s="13">
        <v>0</v>
      </c>
    </row>
    <row r="1550" spans="1:17" hidden="1">
      <c r="A1550" s="10" t="s">
        <v>3724</v>
      </c>
      <c r="B1550" s="8" t="s">
        <v>126</v>
      </c>
      <c r="C1550" s="8" t="s">
        <v>41</v>
      </c>
      <c r="D1550" s="2" t="s">
        <v>23</v>
      </c>
      <c r="E1550" s="8" t="s">
        <v>1411</v>
      </c>
      <c r="F1550" s="8" t="s">
        <v>1384</v>
      </c>
      <c r="G1550" s="2">
        <v>57.23</v>
      </c>
      <c r="H1550" s="2">
        <v>14.44</v>
      </c>
      <c r="I1550" s="2">
        <v>0.48949999999999999</v>
      </c>
      <c r="J1550" s="2">
        <v>0.73</v>
      </c>
      <c r="K1550" s="2"/>
      <c r="L1550" s="2">
        <v>886</v>
      </c>
      <c r="M1550" s="2" t="s">
        <v>1386</v>
      </c>
      <c r="N1550" s="2" t="s">
        <v>1710</v>
      </c>
      <c r="O1550" s="8"/>
      <c r="P1550" s="2">
        <v>240</v>
      </c>
      <c r="Q1550" s="12">
        <v>24.09</v>
      </c>
    </row>
    <row r="1551" spans="1:17" hidden="1">
      <c r="A1551" s="11" t="s">
        <v>3725</v>
      </c>
      <c r="B1551" s="9" t="s">
        <v>1141</v>
      </c>
      <c r="C1551" s="9" t="s">
        <v>24</v>
      </c>
      <c r="D1551" s="3" t="s">
        <v>1360</v>
      </c>
      <c r="E1551" s="9" t="s">
        <v>1411</v>
      </c>
      <c r="F1551" s="9" t="s">
        <v>1384</v>
      </c>
      <c r="G1551" s="3">
        <v>77.47</v>
      </c>
      <c r="H1551" s="3">
        <v>7.83</v>
      </c>
      <c r="I1551" s="3">
        <v>0.47970000000000002</v>
      </c>
      <c r="J1551" s="3">
        <v>1.8851</v>
      </c>
      <c r="K1551" s="3"/>
      <c r="L1551" s="3">
        <v>860</v>
      </c>
      <c r="M1551" s="3" t="s">
        <v>1386</v>
      </c>
      <c r="N1551" s="3" t="s">
        <v>560</v>
      </c>
      <c r="O1551" s="9"/>
      <c r="P1551" s="3">
        <v>48</v>
      </c>
      <c r="Q1551" s="13">
        <v>48.47</v>
      </c>
    </row>
    <row r="1552" spans="1:17" hidden="1">
      <c r="A1552" s="10" t="s">
        <v>3726</v>
      </c>
      <c r="B1552" s="8" t="s">
        <v>1016</v>
      </c>
      <c r="C1552" s="8" t="s">
        <v>24</v>
      </c>
      <c r="D1552" s="2" t="s">
        <v>10</v>
      </c>
      <c r="E1552" s="8" t="s">
        <v>1400</v>
      </c>
      <c r="F1552" s="8" t="s">
        <v>1390</v>
      </c>
      <c r="G1552" s="2">
        <v>57.07</v>
      </c>
      <c r="H1552" s="2">
        <v>10.96</v>
      </c>
      <c r="I1552" s="2">
        <v>0.51770000000000005</v>
      </c>
      <c r="J1552" s="2">
        <v>0.78480000000000005</v>
      </c>
      <c r="K1552" s="2" t="s">
        <v>1395</v>
      </c>
      <c r="L1552" s="2">
        <v>657</v>
      </c>
      <c r="M1552" s="2" t="s">
        <v>1403</v>
      </c>
      <c r="N1552" s="2" t="s">
        <v>587</v>
      </c>
      <c r="O1552" s="8" t="s">
        <v>3727</v>
      </c>
      <c r="P1552" s="2">
        <v>120</v>
      </c>
      <c r="Q1552" s="12">
        <v>15.15</v>
      </c>
    </row>
    <row r="1553" spans="1:17" hidden="1">
      <c r="A1553" s="11" t="s">
        <v>3728</v>
      </c>
      <c r="B1553" s="9" t="s">
        <v>616</v>
      </c>
      <c r="C1553" s="9" t="s">
        <v>16</v>
      </c>
      <c r="D1553" s="3" t="s">
        <v>1360</v>
      </c>
      <c r="E1553" s="9" t="s">
        <v>1408</v>
      </c>
      <c r="F1553" s="9" t="s">
        <v>1384</v>
      </c>
      <c r="G1553" s="3">
        <v>45.78</v>
      </c>
      <c r="H1553" s="3">
        <v>11.95</v>
      </c>
      <c r="I1553" s="3">
        <v>0.23180000000000001</v>
      </c>
      <c r="J1553" s="3">
        <v>1.5195000000000001</v>
      </c>
      <c r="K1553" s="3" t="s">
        <v>1395</v>
      </c>
      <c r="L1553" s="3">
        <v>719</v>
      </c>
      <c r="M1553" s="3" t="s">
        <v>1396</v>
      </c>
      <c r="N1553" s="3" t="s">
        <v>2280</v>
      </c>
      <c r="O1553" s="9" t="s">
        <v>3729</v>
      </c>
      <c r="P1553" s="3">
        <v>36</v>
      </c>
      <c r="Q1553" s="13">
        <v>39.47</v>
      </c>
    </row>
    <row r="1554" spans="1:17">
      <c r="A1554" s="10" t="s">
        <v>3730</v>
      </c>
      <c r="B1554" s="8" t="s">
        <v>1075</v>
      </c>
      <c r="C1554" s="8" t="s">
        <v>35</v>
      </c>
      <c r="D1554" s="2" t="s">
        <v>44</v>
      </c>
      <c r="E1554" s="8" t="s">
        <v>1380</v>
      </c>
      <c r="F1554" s="8" t="s">
        <v>1384</v>
      </c>
      <c r="G1554" s="2">
        <v>36.58</v>
      </c>
      <c r="H1554" s="2">
        <v>13.21</v>
      </c>
      <c r="I1554" s="2">
        <v>0.58709999999999996</v>
      </c>
      <c r="J1554" s="2">
        <v>0.83620000000000005</v>
      </c>
      <c r="K1554" s="2" t="s">
        <v>1385</v>
      </c>
      <c r="L1554" s="2">
        <v>745</v>
      </c>
      <c r="M1554" s="2" t="s">
        <v>1403</v>
      </c>
      <c r="N1554" s="2" t="s">
        <v>3118</v>
      </c>
      <c r="O1554" s="8" t="s">
        <v>3410</v>
      </c>
      <c r="P1554" s="2">
        <v>60</v>
      </c>
      <c r="Q1554" s="12">
        <v>0</v>
      </c>
    </row>
    <row r="1555" spans="1:17" hidden="1">
      <c r="A1555" s="11" t="s">
        <v>3731</v>
      </c>
      <c r="B1555" s="9" t="s">
        <v>84</v>
      </c>
      <c r="C1555" s="9" t="s">
        <v>28</v>
      </c>
      <c r="D1555" s="3" t="s">
        <v>10</v>
      </c>
      <c r="E1555" s="9" t="s">
        <v>1400</v>
      </c>
      <c r="F1555" s="9" t="s">
        <v>1375</v>
      </c>
      <c r="G1555" s="3">
        <v>43.7</v>
      </c>
      <c r="H1555" s="3">
        <v>16.309999999999999</v>
      </c>
      <c r="I1555" s="3">
        <v>0.77549999999999997</v>
      </c>
      <c r="J1555" s="3">
        <v>1.2454000000000001</v>
      </c>
      <c r="K1555" s="3" t="s">
        <v>1358</v>
      </c>
      <c r="L1555" s="3">
        <v>724</v>
      </c>
      <c r="M1555" s="3" t="s">
        <v>1386</v>
      </c>
      <c r="N1555" s="3" t="s">
        <v>1398</v>
      </c>
      <c r="O1555" s="9"/>
      <c r="P1555" s="3">
        <v>48</v>
      </c>
      <c r="Q1555" s="13">
        <v>23.95</v>
      </c>
    </row>
    <row r="1556" spans="1:17" hidden="1">
      <c r="A1556" s="10" t="s">
        <v>3732</v>
      </c>
      <c r="B1556" s="8" t="s">
        <v>950</v>
      </c>
      <c r="C1556" s="8" t="s">
        <v>41</v>
      </c>
      <c r="D1556" s="2" t="s">
        <v>10</v>
      </c>
      <c r="E1556" s="8" t="s">
        <v>1411</v>
      </c>
      <c r="F1556" s="8" t="s">
        <v>1390</v>
      </c>
      <c r="G1556" s="2">
        <v>38.78</v>
      </c>
      <c r="H1556" s="2">
        <v>8.41</v>
      </c>
      <c r="I1556" s="2">
        <v>0.27560000000000001</v>
      </c>
      <c r="J1556" s="2">
        <v>0.47899999999999998</v>
      </c>
      <c r="K1556" s="2" t="s">
        <v>1358</v>
      </c>
      <c r="L1556" s="2">
        <v>763</v>
      </c>
      <c r="M1556" s="2" t="s">
        <v>1426</v>
      </c>
      <c r="N1556" s="2" t="s">
        <v>1243</v>
      </c>
      <c r="O1556" s="8"/>
      <c r="P1556" s="2">
        <v>120</v>
      </c>
      <c r="Q1556" s="12">
        <v>13.86</v>
      </c>
    </row>
    <row r="1557" spans="1:17" hidden="1">
      <c r="A1557" s="11" t="s">
        <v>3733</v>
      </c>
      <c r="B1557" s="9" t="s">
        <v>1144</v>
      </c>
      <c r="C1557" s="9" t="s">
        <v>24</v>
      </c>
      <c r="D1557" s="3" t="s">
        <v>23</v>
      </c>
      <c r="E1557" s="9" t="s">
        <v>1389</v>
      </c>
      <c r="F1557" s="9" t="s">
        <v>1375</v>
      </c>
      <c r="G1557" s="3">
        <v>54.13</v>
      </c>
      <c r="H1557" s="3">
        <v>9.61</v>
      </c>
      <c r="I1557" s="3">
        <v>0.32790000000000002</v>
      </c>
      <c r="J1557" s="3">
        <v>0.56879999999999997</v>
      </c>
      <c r="K1557" s="3" t="s">
        <v>1395</v>
      </c>
      <c r="L1557" s="3">
        <v>738</v>
      </c>
      <c r="M1557" s="3" t="s">
        <v>1377</v>
      </c>
      <c r="N1557" s="3" t="s">
        <v>1468</v>
      </c>
      <c r="O1557" s="9" t="s">
        <v>2025</v>
      </c>
      <c r="P1557" s="3">
        <v>180</v>
      </c>
      <c r="Q1557" s="13">
        <v>22.3</v>
      </c>
    </row>
    <row r="1558" spans="1:17">
      <c r="A1558" s="10" t="s">
        <v>3734</v>
      </c>
      <c r="B1558" s="8" t="s">
        <v>1190</v>
      </c>
      <c r="C1558" s="8" t="s">
        <v>12</v>
      </c>
      <c r="D1558" s="2" t="s">
        <v>23</v>
      </c>
      <c r="E1558" s="8" t="s">
        <v>1380</v>
      </c>
      <c r="F1558" s="8" t="s">
        <v>1390</v>
      </c>
      <c r="G1558" s="2">
        <v>16.100000000000001</v>
      </c>
      <c r="H1558" s="2">
        <v>14.44</v>
      </c>
      <c r="I1558" s="2">
        <v>0.27660000000000001</v>
      </c>
      <c r="J1558" s="2">
        <v>0.37830000000000003</v>
      </c>
      <c r="K1558" s="2"/>
      <c r="L1558" s="2">
        <v>600</v>
      </c>
      <c r="M1558" s="2" t="s">
        <v>1403</v>
      </c>
      <c r="N1558" s="2" t="s">
        <v>1769</v>
      </c>
      <c r="O1558" s="8" t="s">
        <v>3735</v>
      </c>
      <c r="P1558" s="2">
        <v>60</v>
      </c>
      <c r="Q1558" s="12">
        <v>0</v>
      </c>
    </row>
    <row r="1559" spans="1:17" hidden="1">
      <c r="A1559" s="11" t="s">
        <v>3736</v>
      </c>
      <c r="B1559" s="9" t="s">
        <v>204</v>
      </c>
      <c r="C1559" s="9" t="s">
        <v>7</v>
      </c>
      <c r="D1559" s="3" t="s">
        <v>31</v>
      </c>
      <c r="E1559" s="9" t="s">
        <v>1400</v>
      </c>
      <c r="F1559" s="9" t="s">
        <v>1384</v>
      </c>
      <c r="G1559" s="3">
        <v>87.46</v>
      </c>
      <c r="H1559" s="3">
        <v>15.69</v>
      </c>
      <c r="I1559" s="3">
        <v>1.5273000000000001</v>
      </c>
      <c r="J1559" s="3">
        <v>3.0615000000000001</v>
      </c>
      <c r="K1559" s="3" t="s">
        <v>1412</v>
      </c>
      <c r="L1559" s="3">
        <v>765</v>
      </c>
      <c r="M1559" s="3" t="s">
        <v>1377</v>
      </c>
      <c r="N1559" s="3" t="s">
        <v>1904</v>
      </c>
      <c r="O1559" s="9" t="s">
        <v>3737</v>
      </c>
      <c r="P1559" s="3">
        <v>36</v>
      </c>
      <c r="Q1559" s="13">
        <v>31.33</v>
      </c>
    </row>
    <row r="1560" spans="1:17">
      <c r="A1560" s="10" t="s">
        <v>3738</v>
      </c>
      <c r="B1560" s="8" t="s">
        <v>990</v>
      </c>
      <c r="C1560" s="8" t="s">
        <v>20</v>
      </c>
      <c r="D1560" s="2" t="s">
        <v>31</v>
      </c>
      <c r="E1560" s="8" t="s">
        <v>1380</v>
      </c>
      <c r="F1560" s="8" t="s">
        <v>1384</v>
      </c>
      <c r="G1560" s="2"/>
      <c r="H1560" s="2">
        <v>8.5299999999999994</v>
      </c>
      <c r="I1560" s="2">
        <v>0.37269999999999998</v>
      </c>
      <c r="J1560" s="2">
        <v>0.19850000000000001</v>
      </c>
      <c r="K1560" s="2" t="s">
        <v>1385</v>
      </c>
      <c r="L1560" s="2">
        <v>649</v>
      </c>
      <c r="M1560" s="2" t="s">
        <v>1396</v>
      </c>
      <c r="N1560" s="2" t="s">
        <v>3108</v>
      </c>
      <c r="O1560" s="8" t="s">
        <v>1138</v>
      </c>
      <c r="P1560" s="2">
        <v>240</v>
      </c>
      <c r="Q1560" s="12">
        <v>0</v>
      </c>
    </row>
    <row r="1561" spans="1:17" hidden="1">
      <c r="A1561" s="11" t="s">
        <v>3739</v>
      </c>
      <c r="B1561" s="9" t="s">
        <v>1292</v>
      </c>
      <c r="C1561" s="9" t="s">
        <v>12</v>
      </c>
      <c r="D1561" s="3" t="s">
        <v>1360</v>
      </c>
      <c r="E1561" s="9" t="s">
        <v>1389</v>
      </c>
      <c r="F1561" s="9" t="s">
        <v>1375</v>
      </c>
      <c r="G1561" s="3">
        <v>63.98</v>
      </c>
      <c r="H1561" s="3">
        <v>13.96</v>
      </c>
      <c r="I1561" s="3">
        <v>0.32200000000000001</v>
      </c>
      <c r="J1561" s="3">
        <v>1.4874000000000001</v>
      </c>
      <c r="K1561" s="3" t="s">
        <v>1376</v>
      </c>
      <c r="L1561" s="3">
        <v>900</v>
      </c>
      <c r="M1561" s="3" t="s">
        <v>1396</v>
      </c>
      <c r="N1561" s="3" t="s">
        <v>3727</v>
      </c>
      <c r="O1561" s="9" t="s">
        <v>3270</v>
      </c>
      <c r="P1561" s="3">
        <v>60</v>
      </c>
      <c r="Q1561" s="13">
        <v>28.92</v>
      </c>
    </row>
    <row r="1562" spans="1:17">
      <c r="A1562" s="10" t="s">
        <v>3740</v>
      </c>
      <c r="B1562" s="8" t="s">
        <v>146</v>
      </c>
      <c r="C1562" s="8" t="s">
        <v>32</v>
      </c>
      <c r="D1562" s="2" t="s">
        <v>44</v>
      </c>
      <c r="E1562" s="8" t="s">
        <v>1380</v>
      </c>
      <c r="F1562" s="8" t="s">
        <v>1375</v>
      </c>
      <c r="G1562" s="2">
        <v>66.400000000000006</v>
      </c>
      <c r="H1562" s="2">
        <v>13.29</v>
      </c>
      <c r="I1562" s="2">
        <v>0.40089999999999998</v>
      </c>
      <c r="J1562" s="2">
        <v>1.7908999999999999</v>
      </c>
      <c r="K1562" s="2" t="s">
        <v>1385</v>
      </c>
      <c r="L1562" s="2">
        <v>684</v>
      </c>
      <c r="M1562" s="2" t="s">
        <v>1426</v>
      </c>
      <c r="N1562" s="2" t="s">
        <v>471</v>
      </c>
      <c r="O1562" s="8"/>
      <c r="P1562" s="2">
        <v>48</v>
      </c>
      <c r="Q1562" s="12">
        <v>0</v>
      </c>
    </row>
    <row r="1563" spans="1:17" hidden="1">
      <c r="A1563" s="11" t="s">
        <v>3741</v>
      </c>
      <c r="B1563" s="9" t="s">
        <v>1322</v>
      </c>
      <c r="C1563" s="9" t="s">
        <v>16</v>
      </c>
      <c r="D1563" s="3" t="s">
        <v>44</v>
      </c>
      <c r="E1563" s="9" t="s">
        <v>1408</v>
      </c>
      <c r="F1563" s="9" t="s">
        <v>1390</v>
      </c>
      <c r="G1563" s="3">
        <v>97.69</v>
      </c>
      <c r="H1563" s="3">
        <v>16.2</v>
      </c>
      <c r="I1563" s="3">
        <v>1.1552</v>
      </c>
      <c r="J1563" s="3">
        <v>2.3860000000000001</v>
      </c>
      <c r="K1563" s="3" t="s">
        <v>1385</v>
      </c>
      <c r="L1563" s="3">
        <v>778</v>
      </c>
      <c r="M1563" s="3" t="s">
        <v>1386</v>
      </c>
      <c r="N1563" s="3" t="s">
        <v>2823</v>
      </c>
      <c r="O1563" s="9"/>
      <c r="P1563" s="3">
        <v>60</v>
      </c>
      <c r="Q1563" s="13">
        <v>0</v>
      </c>
    </row>
    <row r="1564" spans="1:17" hidden="1">
      <c r="A1564" s="10" t="s">
        <v>3742</v>
      </c>
      <c r="B1564" s="8" t="s">
        <v>461</v>
      </c>
      <c r="C1564" s="8" t="s">
        <v>24</v>
      </c>
      <c r="D1564" s="2" t="s">
        <v>23</v>
      </c>
      <c r="E1564" s="8" t="s">
        <v>1374</v>
      </c>
      <c r="F1564" s="8" t="s">
        <v>1390</v>
      </c>
      <c r="G1564" s="2">
        <v>61.73</v>
      </c>
      <c r="H1564" s="2">
        <v>12.45</v>
      </c>
      <c r="I1564" s="2">
        <v>0.86819999999999997</v>
      </c>
      <c r="J1564" s="2">
        <v>1.6393</v>
      </c>
      <c r="K1564" s="2" t="s">
        <v>1395</v>
      </c>
      <c r="L1564" s="2">
        <v>608</v>
      </c>
      <c r="M1564" s="2" t="s">
        <v>1403</v>
      </c>
      <c r="N1564" s="2" t="s">
        <v>1886</v>
      </c>
      <c r="O1564" s="8" t="s">
        <v>1107</v>
      </c>
      <c r="P1564" s="2">
        <v>48</v>
      </c>
      <c r="Q1564" s="12">
        <v>18.18</v>
      </c>
    </row>
    <row r="1565" spans="1:17" hidden="1">
      <c r="A1565" s="11" t="s">
        <v>3743</v>
      </c>
      <c r="B1565" s="9" t="s">
        <v>495</v>
      </c>
      <c r="C1565" s="9" t="s">
        <v>12</v>
      </c>
      <c r="D1565" s="3" t="s">
        <v>1360</v>
      </c>
      <c r="E1565" s="9" t="s">
        <v>1374</v>
      </c>
      <c r="F1565" s="9" t="s">
        <v>1375</v>
      </c>
      <c r="G1565" s="3">
        <v>96.38</v>
      </c>
      <c r="H1565" s="3">
        <v>16.670000000000002</v>
      </c>
      <c r="I1565" s="3">
        <v>0.50639999999999996</v>
      </c>
      <c r="J1565" s="3">
        <v>3.4203999999999999</v>
      </c>
      <c r="K1565" s="3" t="s">
        <v>1376</v>
      </c>
      <c r="L1565" s="3">
        <v>813</v>
      </c>
      <c r="M1565" s="3" t="s">
        <v>1377</v>
      </c>
      <c r="N1565" s="3" t="s">
        <v>2133</v>
      </c>
      <c r="O1565" s="9" t="s">
        <v>1938</v>
      </c>
      <c r="P1565" s="3">
        <v>36</v>
      </c>
      <c r="Q1565" s="13">
        <v>86.67</v>
      </c>
    </row>
    <row r="1566" spans="1:17" hidden="1">
      <c r="A1566" s="10" t="s">
        <v>3744</v>
      </c>
      <c r="B1566" s="8" t="s">
        <v>576</v>
      </c>
      <c r="C1566" s="8" t="s">
        <v>35</v>
      </c>
      <c r="D1566" s="2" t="s">
        <v>44</v>
      </c>
      <c r="E1566" s="8" t="s">
        <v>1389</v>
      </c>
      <c r="F1566" s="8" t="s">
        <v>1384</v>
      </c>
      <c r="G1566" s="2">
        <v>68.86</v>
      </c>
      <c r="H1566" s="2">
        <v>7.79</v>
      </c>
      <c r="I1566" s="2">
        <v>0.89570000000000005</v>
      </c>
      <c r="J1566" s="2">
        <v>0.82779999999999998</v>
      </c>
      <c r="K1566" s="2" t="s">
        <v>1412</v>
      </c>
      <c r="L1566" s="2">
        <v>856</v>
      </c>
      <c r="M1566" s="2" t="s">
        <v>1426</v>
      </c>
      <c r="N1566" s="2" t="s">
        <v>1659</v>
      </c>
      <c r="O1566" s="8"/>
      <c r="P1566" s="2">
        <v>120</v>
      </c>
      <c r="Q1566" s="12">
        <v>52.94</v>
      </c>
    </row>
    <row r="1567" spans="1:17">
      <c r="A1567" s="11" t="s">
        <v>3745</v>
      </c>
      <c r="B1567" s="9" t="s">
        <v>130</v>
      </c>
      <c r="C1567" s="9" t="s">
        <v>32</v>
      </c>
      <c r="D1567" s="3" t="s">
        <v>31</v>
      </c>
      <c r="E1567" s="9" t="s">
        <v>1380</v>
      </c>
      <c r="F1567" s="9" t="s">
        <v>1384</v>
      </c>
      <c r="G1567" s="3">
        <v>28.81</v>
      </c>
      <c r="H1567" s="3">
        <v>13.23</v>
      </c>
      <c r="I1567" s="3">
        <v>0.34449999999999997</v>
      </c>
      <c r="J1567" s="3">
        <v>0.65890000000000004</v>
      </c>
      <c r="K1567" s="3" t="s">
        <v>1358</v>
      </c>
      <c r="L1567" s="3">
        <v>587</v>
      </c>
      <c r="M1567" s="3" t="s">
        <v>1377</v>
      </c>
      <c r="N1567" s="3" t="s">
        <v>2673</v>
      </c>
      <c r="O1567" s="9" t="s">
        <v>2427</v>
      </c>
      <c r="P1567" s="3">
        <v>60</v>
      </c>
      <c r="Q1567" s="13">
        <v>9.5299999999999994</v>
      </c>
    </row>
    <row r="1568" spans="1:17">
      <c r="A1568" s="10" t="s">
        <v>3746</v>
      </c>
      <c r="B1568" s="8" t="s">
        <v>84</v>
      </c>
      <c r="C1568" s="8" t="s">
        <v>20</v>
      </c>
      <c r="D1568" s="2" t="s">
        <v>44</v>
      </c>
      <c r="E1568" s="8" t="s">
        <v>1380</v>
      </c>
      <c r="F1568" s="8" t="s">
        <v>1384</v>
      </c>
      <c r="G1568" s="2">
        <v>98.83</v>
      </c>
      <c r="H1568" s="2">
        <v>12.52</v>
      </c>
      <c r="I1568" s="2">
        <v>1.1887000000000001</v>
      </c>
      <c r="J1568" s="2">
        <v>4.6763000000000003</v>
      </c>
      <c r="K1568" s="2" t="s">
        <v>1376</v>
      </c>
      <c r="L1568" s="2">
        <v>724</v>
      </c>
      <c r="M1568" s="2" t="s">
        <v>1377</v>
      </c>
      <c r="N1568" s="2" t="s">
        <v>1452</v>
      </c>
      <c r="O1568" s="8" t="s">
        <v>2807</v>
      </c>
      <c r="P1568" s="2">
        <v>24</v>
      </c>
      <c r="Q1568" s="12">
        <v>50.25</v>
      </c>
    </row>
    <row r="1569" spans="1:17" hidden="1">
      <c r="A1569" s="11" t="s">
        <v>3747</v>
      </c>
      <c r="B1569" s="9" t="s">
        <v>367</v>
      </c>
      <c r="C1569" s="9" t="s">
        <v>20</v>
      </c>
      <c r="D1569" s="3" t="s">
        <v>10</v>
      </c>
      <c r="E1569" s="9" t="s">
        <v>1400</v>
      </c>
      <c r="F1569" s="9" t="s">
        <v>1390</v>
      </c>
      <c r="G1569" s="3">
        <v>11.22</v>
      </c>
      <c r="H1569" s="3">
        <v>8.31</v>
      </c>
      <c r="I1569" s="3">
        <v>7.3999999999999996E-2</v>
      </c>
      <c r="J1569" s="3">
        <v>0.13800000000000001</v>
      </c>
      <c r="K1569" s="3" t="s">
        <v>1385</v>
      </c>
      <c r="L1569" s="3">
        <v>593</v>
      </c>
      <c r="M1569" s="3" t="s">
        <v>1396</v>
      </c>
      <c r="N1569" s="3" t="s">
        <v>1740</v>
      </c>
      <c r="O1569" s="9" t="s">
        <v>1560</v>
      </c>
      <c r="P1569" s="3">
        <v>120</v>
      </c>
      <c r="Q1569" s="13">
        <v>0</v>
      </c>
    </row>
    <row r="1570" spans="1:17">
      <c r="A1570" s="10" t="s">
        <v>3748</v>
      </c>
      <c r="B1570" s="8" t="s">
        <v>467</v>
      </c>
      <c r="C1570" s="8" t="s">
        <v>24</v>
      </c>
      <c r="D1570" s="2" t="s">
        <v>31</v>
      </c>
      <c r="E1570" s="8" t="s">
        <v>1380</v>
      </c>
      <c r="F1570" s="8" t="s">
        <v>1375</v>
      </c>
      <c r="G1570" s="2">
        <v>34.08</v>
      </c>
      <c r="H1570" s="2">
        <v>12.43</v>
      </c>
      <c r="I1570" s="2">
        <v>0.28670000000000001</v>
      </c>
      <c r="J1570" s="2">
        <v>0.90469999999999995</v>
      </c>
      <c r="K1570" s="2" t="s">
        <v>1358</v>
      </c>
      <c r="L1570" s="2">
        <v>703</v>
      </c>
      <c r="M1570" s="2" t="s">
        <v>1426</v>
      </c>
      <c r="N1570" s="2" t="s">
        <v>1659</v>
      </c>
      <c r="O1570" s="8"/>
      <c r="P1570" s="2">
        <v>48</v>
      </c>
      <c r="Q1570" s="12">
        <v>31.94</v>
      </c>
    </row>
    <row r="1571" spans="1:17">
      <c r="A1571" s="11" t="s">
        <v>3749</v>
      </c>
      <c r="B1571" s="9" t="s">
        <v>315</v>
      </c>
      <c r="C1571" s="9" t="s">
        <v>20</v>
      </c>
      <c r="D1571" s="3" t="s">
        <v>23</v>
      </c>
      <c r="E1571" s="9" t="s">
        <v>1380</v>
      </c>
      <c r="F1571" s="9" t="s">
        <v>1375</v>
      </c>
      <c r="G1571" s="3">
        <v>77.84</v>
      </c>
      <c r="H1571" s="3">
        <v>9.82</v>
      </c>
      <c r="I1571" s="3">
        <v>0.66259999999999997</v>
      </c>
      <c r="J1571" s="3">
        <v>1.9675</v>
      </c>
      <c r="K1571" s="3" t="s">
        <v>1385</v>
      </c>
      <c r="L1571" s="3">
        <v>737</v>
      </c>
      <c r="M1571" s="3" t="s">
        <v>1396</v>
      </c>
      <c r="N1571" s="3" t="s">
        <v>3562</v>
      </c>
      <c r="O1571" s="9" t="s">
        <v>1730</v>
      </c>
      <c r="P1571" s="3">
        <v>48</v>
      </c>
      <c r="Q1571" s="13">
        <v>0</v>
      </c>
    </row>
    <row r="1572" spans="1:17" hidden="1">
      <c r="A1572" s="10" t="s">
        <v>3750</v>
      </c>
      <c r="B1572" s="8" t="s">
        <v>342</v>
      </c>
      <c r="C1572" s="8" t="s">
        <v>32</v>
      </c>
      <c r="D1572" s="2" t="s">
        <v>44</v>
      </c>
      <c r="E1572" s="8" t="s">
        <v>1408</v>
      </c>
      <c r="F1572" s="8" t="s">
        <v>1384</v>
      </c>
      <c r="G1572" s="2">
        <v>72.209999999999994</v>
      </c>
      <c r="H1572" s="2">
        <v>18.03</v>
      </c>
      <c r="I1572" s="2">
        <v>1.0255000000000001</v>
      </c>
      <c r="J1572" s="2">
        <v>1.1644000000000001</v>
      </c>
      <c r="K1572" s="2" t="s">
        <v>1395</v>
      </c>
      <c r="L1572" s="2">
        <v>887</v>
      </c>
      <c r="M1572" s="2" t="s">
        <v>1396</v>
      </c>
      <c r="N1572" s="2" t="s">
        <v>1951</v>
      </c>
      <c r="O1572" s="8" t="s">
        <v>2204</v>
      </c>
      <c r="P1572" s="2">
        <v>180</v>
      </c>
      <c r="Q1572" s="12">
        <v>66.239999999999995</v>
      </c>
    </row>
    <row r="1573" spans="1:17" hidden="1">
      <c r="A1573" s="11" t="s">
        <v>3751</v>
      </c>
      <c r="B1573" s="9" t="s">
        <v>1018</v>
      </c>
      <c r="C1573" s="9" t="s">
        <v>16</v>
      </c>
      <c r="D1573" s="3" t="s">
        <v>31</v>
      </c>
      <c r="E1573" s="9" t="s">
        <v>1411</v>
      </c>
      <c r="F1573" s="9" t="s">
        <v>1375</v>
      </c>
      <c r="G1573" s="3">
        <v>72.05</v>
      </c>
      <c r="H1573" s="3">
        <v>17.600000000000001</v>
      </c>
      <c r="I1573" s="3">
        <v>1.2170000000000001</v>
      </c>
      <c r="J1573" s="3">
        <v>1.0898000000000001</v>
      </c>
      <c r="K1573" s="3" t="s">
        <v>1412</v>
      </c>
      <c r="L1573" s="3">
        <v>578</v>
      </c>
      <c r="M1573" s="3" t="s">
        <v>1403</v>
      </c>
      <c r="N1573" s="3" t="s">
        <v>1651</v>
      </c>
      <c r="O1573" s="9" t="s">
        <v>3752</v>
      </c>
      <c r="P1573" s="3">
        <v>240</v>
      </c>
      <c r="Q1573" s="13">
        <v>27.39</v>
      </c>
    </row>
    <row r="1574" spans="1:17" hidden="1">
      <c r="A1574" s="10" t="s">
        <v>3753</v>
      </c>
      <c r="B1574" s="8" t="s">
        <v>303</v>
      </c>
      <c r="C1574" s="8" t="s">
        <v>35</v>
      </c>
      <c r="D1574" s="2" t="s">
        <v>44</v>
      </c>
      <c r="E1574" s="8" t="s">
        <v>1411</v>
      </c>
      <c r="F1574" s="8" t="s">
        <v>1375</v>
      </c>
      <c r="G1574" s="2">
        <v>66.709999999999994</v>
      </c>
      <c r="H1574" s="2">
        <v>8.36</v>
      </c>
      <c r="I1574" s="2">
        <v>1.2595000000000001</v>
      </c>
      <c r="J1574" s="2">
        <v>1.6398999999999999</v>
      </c>
      <c r="K1574" s="2" t="s">
        <v>1412</v>
      </c>
      <c r="L1574" s="2">
        <v>726</v>
      </c>
      <c r="M1574" s="2" t="s">
        <v>1403</v>
      </c>
      <c r="N1574" s="2" t="s">
        <v>2860</v>
      </c>
      <c r="O1574" s="8" t="s">
        <v>3714</v>
      </c>
      <c r="P1574" s="2">
        <v>48</v>
      </c>
      <c r="Q1574" s="12">
        <v>13.72</v>
      </c>
    </row>
    <row r="1575" spans="1:17" hidden="1">
      <c r="A1575" s="11" t="s">
        <v>3754</v>
      </c>
      <c r="B1575" s="9" t="s">
        <v>630</v>
      </c>
      <c r="C1575" s="9" t="s">
        <v>35</v>
      </c>
      <c r="D1575" s="3" t="s">
        <v>10</v>
      </c>
      <c r="E1575" s="9" t="s">
        <v>1400</v>
      </c>
      <c r="F1575" s="9" t="s">
        <v>1384</v>
      </c>
      <c r="G1575" s="3">
        <v>37.159999999999997</v>
      </c>
      <c r="H1575" s="3">
        <v>8.61</v>
      </c>
      <c r="I1575" s="3">
        <v>0.67230000000000001</v>
      </c>
      <c r="J1575" s="3">
        <v>0.59050000000000002</v>
      </c>
      <c r="K1575" s="3" t="s">
        <v>1376</v>
      </c>
      <c r="L1575" s="3">
        <v>835</v>
      </c>
      <c r="M1575" s="3" t="s">
        <v>1403</v>
      </c>
      <c r="N1575" s="3" t="s">
        <v>2827</v>
      </c>
      <c r="O1575" s="9" t="s">
        <v>2510</v>
      </c>
      <c r="P1575" s="3">
        <v>84</v>
      </c>
      <c r="Q1575" s="13">
        <v>31.54</v>
      </c>
    </row>
    <row r="1576" spans="1:17" hidden="1">
      <c r="A1576" s="10" t="s">
        <v>3755</v>
      </c>
      <c r="B1576" s="8" t="s">
        <v>107</v>
      </c>
      <c r="C1576" s="8" t="s">
        <v>32</v>
      </c>
      <c r="D1576" s="2" t="s">
        <v>23</v>
      </c>
      <c r="E1576" s="8" t="s">
        <v>1411</v>
      </c>
      <c r="F1576" s="8" t="s">
        <v>1390</v>
      </c>
      <c r="G1576" s="2"/>
      <c r="H1576" s="2">
        <v>15.75</v>
      </c>
      <c r="I1576" s="2">
        <v>0.2137</v>
      </c>
      <c r="J1576" s="2">
        <v>0.32540000000000002</v>
      </c>
      <c r="K1576" s="2" t="s">
        <v>1395</v>
      </c>
      <c r="L1576" s="2">
        <v>792</v>
      </c>
      <c r="M1576" s="2" t="s">
        <v>1403</v>
      </c>
      <c r="N1576" s="2" t="s">
        <v>3262</v>
      </c>
      <c r="O1576" s="8" t="s">
        <v>2628</v>
      </c>
      <c r="P1576" s="2">
        <v>120</v>
      </c>
      <c r="Q1576" s="12">
        <v>11.89</v>
      </c>
    </row>
    <row r="1577" spans="1:17" hidden="1">
      <c r="A1577" s="11" t="s">
        <v>3756</v>
      </c>
      <c r="B1577" s="9" t="s">
        <v>983</v>
      </c>
      <c r="C1577" s="9" t="s">
        <v>28</v>
      </c>
      <c r="D1577" s="3" t="s">
        <v>31</v>
      </c>
      <c r="E1577" s="9" t="s">
        <v>1400</v>
      </c>
      <c r="F1577" s="9" t="s">
        <v>1384</v>
      </c>
      <c r="G1577" s="3">
        <v>84.85</v>
      </c>
      <c r="H1577" s="3">
        <v>15.39</v>
      </c>
      <c r="I1577" s="3">
        <v>0.74309999999999998</v>
      </c>
      <c r="J1577" s="3">
        <v>2.9575999999999998</v>
      </c>
      <c r="K1577" s="3" t="s">
        <v>1376</v>
      </c>
      <c r="L1577" s="3">
        <v>604</v>
      </c>
      <c r="M1577" s="3" t="s">
        <v>1381</v>
      </c>
      <c r="N1577" s="3" t="s">
        <v>488</v>
      </c>
      <c r="O1577" s="9"/>
      <c r="P1577" s="3">
        <v>36</v>
      </c>
      <c r="Q1577" s="13">
        <v>60.72</v>
      </c>
    </row>
    <row r="1578" spans="1:17" hidden="1">
      <c r="A1578" s="10" t="s">
        <v>3757</v>
      </c>
      <c r="B1578" s="8" t="s">
        <v>1080</v>
      </c>
      <c r="C1578" s="8" t="s">
        <v>41</v>
      </c>
      <c r="D1578" s="2" t="s">
        <v>1360</v>
      </c>
      <c r="E1578" s="8" t="s">
        <v>1408</v>
      </c>
      <c r="F1578" s="8" t="s">
        <v>1375</v>
      </c>
      <c r="G1578" s="2">
        <v>13.49</v>
      </c>
      <c r="H1578" s="2">
        <v>14.63</v>
      </c>
      <c r="I1578" s="2">
        <v>0.1341</v>
      </c>
      <c r="J1578" s="2">
        <v>0.4652</v>
      </c>
      <c r="K1578" s="2" t="s">
        <v>1376</v>
      </c>
      <c r="L1578" s="2">
        <v>683</v>
      </c>
      <c r="M1578" s="2" t="s">
        <v>1396</v>
      </c>
      <c r="N1578" s="2" t="s">
        <v>2488</v>
      </c>
      <c r="O1578" s="8" t="s">
        <v>1909</v>
      </c>
      <c r="P1578" s="2">
        <v>36</v>
      </c>
      <c r="Q1578" s="12">
        <v>8.99</v>
      </c>
    </row>
    <row r="1579" spans="1:17" hidden="1">
      <c r="A1579" s="11" t="s">
        <v>3758</v>
      </c>
      <c r="B1579" s="9" t="s">
        <v>240</v>
      </c>
      <c r="C1579" s="9" t="s">
        <v>7</v>
      </c>
      <c r="D1579" s="3" t="s">
        <v>10</v>
      </c>
      <c r="E1579" s="9" t="s">
        <v>1408</v>
      </c>
      <c r="F1579" s="9" t="s">
        <v>1375</v>
      </c>
      <c r="G1579" s="3">
        <v>8.31</v>
      </c>
      <c r="H1579" s="3">
        <v>13.94</v>
      </c>
      <c r="I1579" s="3">
        <v>6.5500000000000003E-2</v>
      </c>
      <c r="J1579" s="3">
        <v>0.19309999999999999</v>
      </c>
      <c r="K1579" s="3" t="s">
        <v>1412</v>
      </c>
      <c r="L1579" s="3">
        <v>644</v>
      </c>
      <c r="M1579" s="3" t="s">
        <v>1381</v>
      </c>
      <c r="N1579" s="3" t="s">
        <v>1485</v>
      </c>
      <c r="O1579" s="9"/>
      <c r="P1579" s="3">
        <v>60</v>
      </c>
      <c r="Q1579" s="13">
        <v>1.41</v>
      </c>
    </row>
    <row r="1580" spans="1:17" hidden="1">
      <c r="A1580" s="10" t="s">
        <v>3759</v>
      </c>
      <c r="B1580" s="8" t="s">
        <v>55</v>
      </c>
      <c r="C1580" s="8" t="s">
        <v>7</v>
      </c>
      <c r="D1580" s="2" t="s">
        <v>23</v>
      </c>
      <c r="E1580" s="8" t="s">
        <v>1411</v>
      </c>
      <c r="F1580" s="8" t="s">
        <v>1384</v>
      </c>
      <c r="G1580" s="2">
        <v>65.86</v>
      </c>
      <c r="H1580" s="2">
        <v>16.89</v>
      </c>
      <c r="I1580" s="2">
        <v>0.98729999999999996</v>
      </c>
      <c r="J1580" s="2">
        <v>1.1399999999999999</v>
      </c>
      <c r="K1580" s="2" t="s">
        <v>1358</v>
      </c>
      <c r="L1580" s="2">
        <v>585</v>
      </c>
      <c r="M1580" s="2" t="s">
        <v>1403</v>
      </c>
      <c r="N1580" s="2" t="s">
        <v>3760</v>
      </c>
      <c r="O1580" s="8" t="s">
        <v>1707</v>
      </c>
      <c r="P1580" s="2">
        <v>120</v>
      </c>
      <c r="Q1580" s="12">
        <v>44.68</v>
      </c>
    </row>
    <row r="1581" spans="1:17" hidden="1">
      <c r="A1581" s="11" t="s">
        <v>3761</v>
      </c>
      <c r="B1581" s="9" t="s">
        <v>1168</v>
      </c>
      <c r="C1581" s="9" t="s">
        <v>38</v>
      </c>
      <c r="D1581" s="3" t="s">
        <v>44</v>
      </c>
      <c r="E1581" s="9" t="s">
        <v>1400</v>
      </c>
      <c r="F1581" s="9" t="s">
        <v>1384</v>
      </c>
      <c r="G1581" s="3">
        <v>20.47</v>
      </c>
      <c r="H1581" s="3">
        <v>8.31</v>
      </c>
      <c r="I1581" s="3">
        <v>0.18329999999999999</v>
      </c>
      <c r="J1581" s="3">
        <v>0.41810000000000003</v>
      </c>
      <c r="K1581" s="3" t="s">
        <v>1358</v>
      </c>
      <c r="L1581" s="3">
        <v>854</v>
      </c>
      <c r="M1581" s="3" t="s">
        <v>1396</v>
      </c>
      <c r="N1581" s="3" t="s">
        <v>1460</v>
      </c>
      <c r="O1581" s="9" t="s">
        <v>3063</v>
      </c>
      <c r="P1581" s="3">
        <v>60</v>
      </c>
      <c r="Q1581" s="13">
        <v>17.510000000000002</v>
      </c>
    </row>
    <row r="1582" spans="1:17" hidden="1">
      <c r="A1582" s="10" t="s">
        <v>3762</v>
      </c>
      <c r="B1582" s="8" t="s">
        <v>435</v>
      </c>
      <c r="C1582" s="8" t="s">
        <v>32</v>
      </c>
      <c r="D1582" s="2" t="s">
        <v>31</v>
      </c>
      <c r="E1582" s="8" t="s">
        <v>1408</v>
      </c>
      <c r="F1582" s="8" t="s">
        <v>1390</v>
      </c>
      <c r="G1582" s="2">
        <v>42.48</v>
      </c>
      <c r="H1582" s="2">
        <v>8.89</v>
      </c>
      <c r="I1582" s="2">
        <v>0.25819999999999999</v>
      </c>
      <c r="J1582" s="2">
        <v>0.37919999999999998</v>
      </c>
      <c r="K1582" s="2" t="s">
        <v>1358</v>
      </c>
      <c r="L1582" s="2">
        <v>619</v>
      </c>
      <c r="M1582" s="2" t="s">
        <v>1386</v>
      </c>
      <c r="N1582" s="2" t="s">
        <v>2506</v>
      </c>
      <c r="O1582" s="8"/>
      <c r="P1582" s="2">
        <v>240</v>
      </c>
      <c r="Q1582" s="12">
        <v>19.079999999999998</v>
      </c>
    </row>
    <row r="1583" spans="1:17" hidden="1">
      <c r="A1583" s="11" t="s">
        <v>3763</v>
      </c>
      <c r="B1583" s="9" t="s">
        <v>640</v>
      </c>
      <c r="C1583" s="9" t="s">
        <v>24</v>
      </c>
      <c r="D1583" s="3" t="s">
        <v>10</v>
      </c>
      <c r="E1583" s="9" t="s">
        <v>1400</v>
      </c>
      <c r="F1583" s="9" t="s">
        <v>1375</v>
      </c>
      <c r="G1583" s="3">
        <v>7.25</v>
      </c>
      <c r="H1583" s="3">
        <v>18.22</v>
      </c>
      <c r="I1583" s="3">
        <v>6.0499999999999998E-2</v>
      </c>
      <c r="J1583" s="3">
        <v>0.66539999999999999</v>
      </c>
      <c r="K1583" s="3" t="s">
        <v>1395</v>
      </c>
      <c r="L1583" s="3">
        <v>854</v>
      </c>
      <c r="M1583" s="3" t="s">
        <v>1386</v>
      </c>
      <c r="N1583" s="3" t="s">
        <v>1897</v>
      </c>
      <c r="O1583" s="9"/>
      <c r="P1583" s="3">
        <v>12</v>
      </c>
      <c r="Q1583" s="13">
        <v>2.34</v>
      </c>
    </row>
    <row r="1584" spans="1:17" hidden="1">
      <c r="A1584" s="10" t="s">
        <v>3764</v>
      </c>
      <c r="B1584" s="8" t="s">
        <v>918</v>
      </c>
      <c r="C1584" s="8" t="s">
        <v>20</v>
      </c>
      <c r="D1584" s="2" t="s">
        <v>44</v>
      </c>
      <c r="E1584" s="8" t="s">
        <v>1411</v>
      </c>
      <c r="F1584" s="8" t="s">
        <v>1384</v>
      </c>
      <c r="G1584" s="2">
        <v>32.369999999999997</v>
      </c>
      <c r="H1584" s="2">
        <v>14</v>
      </c>
      <c r="I1584" s="2">
        <v>0.36280000000000001</v>
      </c>
      <c r="J1584" s="2">
        <v>0.43109999999999998</v>
      </c>
      <c r="K1584" s="2" t="s">
        <v>1376</v>
      </c>
      <c r="L1584" s="2">
        <v>862</v>
      </c>
      <c r="M1584" s="2" t="s">
        <v>1426</v>
      </c>
      <c r="N1584" s="2" t="s">
        <v>1136</v>
      </c>
      <c r="O1584" s="8"/>
      <c r="P1584" s="2">
        <v>180</v>
      </c>
      <c r="Q1584" s="12">
        <v>26.26</v>
      </c>
    </row>
    <row r="1585" spans="1:17" hidden="1">
      <c r="A1585" s="11" t="s">
        <v>3765</v>
      </c>
      <c r="B1585" s="9" t="s">
        <v>988</v>
      </c>
      <c r="C1585" s="9" t="s">
        <v>12</v>
      </c>
      <c r="D1585" s="3" t="s">
        <v>23</v>
      </c>
      <c r="E1585" s="9" t="s">
        <v>1374</v>
      </c>
      <c r="F1585" s="9" t="s">
        <v>1384</v>
      </c>
      <c r="G1585" s="3">
        <v>66.2</v>
      </c>
      <c r="H1585" s="3">
        <v>9.0399999999999991</v>
      </c>
      <c r="I1585" s="3">
        <v>1.2243999999999999</v>
      </c>
      <c r="J1585" s="3">
        <v>2.1063999999999998</v>
      </c>
      <c r="K1585" s="3" t="s">
        <v>1376</v>
      </c>
      <c r="L1585" s="3">
        <v>825</v>
      </c>
      <c r="M1585" s="3" t="s">
        <v>1377</v>
      </c>
      <c r="N1585" s="3" t="s">
        <v>1635</v>
      </c>
      <c r="O1585" s="9" t="s">
        <v>3415</v>
      </c>
      <c r="P1585" s="3">
        <v>36</v>
      </c>
      <c r="Q1585" s="13">
        <v>28.03</v>
      </c>
    </row>
    <row r="1586" spans="1:17" hidden="1">
      <c r="A1586" s="10" t="s">
        <v>3766</v>
      </c>
      <c r="B1586" s="8" t="s">
        <v>456</v>
      </c>
      <c r="C1586" s="8" t="s">
        <v>41</v>
      </c>
      <c r="D1586" s="2" t="s">
        <v>23</v>
      </c>
      <c r="E1586" s="8" t="s">
        <v>1411</v>
      </c>
      <c r="F1586" s="8" t="s">
        <v>1375</v>
      </c>
      <c r="G1586" s="2">
        <v>84.72</v>
      </c>
      <c r="H1586" s="2">
        <v>9.5500000000000007</v>
      </c>
      <c r="I1586" s="2">
        <v>0.65869999999999995</v>
      </c>
      <c r="J1586" s="2">
        <v>1.0986</v>
      </c>
      <c r="K1586" s="2" t="s">
        <v>1412</v>
      </c>
      <c r="L1586" s="2">
        <v>565</v>
      </c>
      <c r="M1586" s="2" t="s">
        <v>1426</v>
      </c>
      <c r="N1586" s="2" t="s">
        <v>1668</v>
      </c>
      <c r="O1586" s="8"/>
      <c r="P1586" s="2">
        <v>120</v>
      </c>
      <c r="Q1586" s="12">
        <v>57.71</v>
      </c>
    </row>
    <row r="1587" spans="1:17" hidden="1">
      <c r="A1587" s="11" t="s">
        <v>3767</v>
      </c>
      <c r="B1587" s="9" t="s">
        <v>1146</v>
      </c>
      <c r="C1587" s="9" t="s">
        <v>32</v>
      </c>
      <c r="D1587" s="3" t="s">
        <v>23</v>
      </c>
      <c r="E1587" s="9" t="s">
        <v>1400</v>
      </c>
      <c r="F1587" s="9" t="s">
        <v>1390</v>
      </c>
      <c r="G1587" s="3">
        <v>12.18</v>
      </c>
      <c r="H1587" s="3">
        <v>8.7799999999999994</v>
      </c>
      <c r="I1587" s="3">
        <v>0.1174</v>
      </c>
      <c r="J1587" s="3">
        <v>0.30180000000000001</v>
      </c>
      <c r="K1587" s="3"/>
      <c r="L1587" s="3">
        <v>668</v>
      </c>
      <c r="M1587" s="3" t="s">
        <v>1396</v>
      </c>
      <c r="N1587" s="3" t="s">
        <v>1391</v>
      </c>
      <c r="O1587" s="9" t="s">
        <v>1738</v>
      </c>
      <c r="P1587" s="3">
        <v>48</v>
      </c>
      <c r="Q1587" s="13">
        <v>1.47</v>
      </c>
    </row>
    <row r="1588" spans="1:17">
      <c r="A1588" s="10" t="s">
        <v>3768</v>
      </c>
      <c r="B1588" s="8" t="s">
        <v>856</v>
      </c>
      <c r="C1588" s="8" t="s">
        <v>35</v>
      </c>
      <c r="D1588" s="2" t="s">
        <v>44</v>
      </c>
      <c r="E1588" s="8" t="s">
        <v>1380</v>
      </c>
      <c r="F1588" s="8" t="s">
        <v>1375</v>
      </c>
      <c r="G1588" s="2">
        <v>32.409999999999997</v>
      </c>
      <c r="H1588" s="2">
        <v>14.92</v>
      </c>
      <c r="I1588" s="2">
        <v>0.54210000000000003</v>
      </c>
      <c r="J1588" s="2">
        <v>2.9239999999999999</v>
      </c>
      <c r="K1588" s="2" t="s">
        <v>1376</v>
      </c>
      <c r="L1588" s="2">
        <v>596</v>
      </c>
      <c r="M1588" s="2" t="s">
        <v>1381</v>
      </c>
      <c r="N1588" s="2" t="s">
        <v>2171</v>
      </c>
      <c r="O1588" s="8"/>
      <c r="P1588" s="2">
        <v>12</v>
      </c>
      <c r="Q1588" s="12">
        <v>24.73</v>
      </c>
    </row>
    <row r="1589" spans="1:17" hidden="1">
      <c r="A1589" s="11" t="s">
        <v>3769</v>
      </c>
      <c r="B1589" s="9" t="s">
        <v>152</v>
      </c>
      <c r="C1589" s="9" t="s">
        <v>16</v>
      </c>
      <c r="D1589" s="3" t="s">
        <v>31</v>
      </c>
      <c r="E1589" s="9" t="s">
        <v>1411</v>
      </c>
      <c r="F1589" s="9" t="s">
        <v>1384</v>
      </c>
      <c r="G1589" s="3">
        <v>69.12</v>
      </c>
      <c r="H1589" s="3"/>
      <c r="I1589" s="3">
        <v>1.1022000000000001</v>
      </c>
      <c r="J1589" s="3"/>
      <c r="K1589" s="3" t="s">
        <v>1395</v>
      </c>
      <c r="L1589" s="3">
        <v>686</v>
      </c>
      <c r="M1589" s="3" t="s">
        <v>1377</v>
      </c>
      <c r="N1589" s="3" t="s">
        <v>1632</v>
      </c>
      <c r="O1589" s="9" t="s">
        <v>2104</v>
      </c>
      <c r="P1589" s="3">
        <v>120</v>
      </c>
      <c r="Q1589" s="13">
        <v>31.14</v>
      </c>
    </row>
    <row r="1590" spans="1:17" hidden="1">
      <c r="A1590" s="10" t="s">
        <v>3770</v>
      </c>
      <c r="B1590" s="8" t="s">
        <v>638</v>
      </c>
      <c r="C1590" s="8" t="s">
        <v>7</v>
      </c>
      <c r="D1590" s="2" t="s">
        <v>1360</v>
      </c>
      <c r="E1590" s="8" t="s">
        <v>1389</v>
      </c>
      <c r="F1590" s="8" t="s">
        <v>1384</v>
      </c>
      <c r="G1590" s="2">
        <v>33.08</v>
      </c>
      <c r="H1590" s="2">
        <v>13.39</v>
      </c>
      <c r="I1590" s="2">
        <v>0.16869999999999999</v>
      </c>
      <c r="J1590" s="2">
        <v>0.60880000000000001</v>
      </c>
      <c r="K1590" s="2" t="s">
        <v>1412</v>
      </c>
      <c r="L1590" s="2">
        <v>604</v>
      </c>
      <c r="M1590" s="2" t="s">
        <v>1381</v>
      </c>
      <c r="N1590" s="2" t="s">
        <v>1565</v>
      </c>
      <c r="O1590" s="8"/>
      <c r="P1590" s="2">
        <v>84</v>
      </c>
      <c r="Q1590" s="12">
        <v>16.48</v>
      </c>
    </row>
    <row r="1591" spans="1:17" hidden="1">
      <c r="A1591" s="11" t="s">
        <v>3771</v>
      </c>
      <c r="B1591" s="9" t="s">
        <v>1288</v>
      </c>
      <c r="C1591" s="9" t="s">
        <v>41</v>
      </c>
      <c r="D1591" s="3" t="s">
        <v>1360</v>
      </c>
      <c r="E1591" s="9" t="s">
        <v>1411</v>
      </c>
      <c r="F1591" s="9" t="s">
        <v>1375</v>
      </c>
      <c r="G1591" s="3">
        <v>97.7</v>
      </c>
      <c r="H1591" s="3">
        <v>10.97</v>
      </c>
      <c r="I1591" s="3">
        <v>0.99590000000000001</v>
      </c>
      <c r="J1591" s="3">
        <v>3.1972</v>
      </c>
      <c r="K1591" s="3" t="s">
        <v>1412</v>
      </c>
      <c r="L1591" s="3">
        <v>724</v>
      </c>
      <c r="M1591" s="3" t="s">
        <v>1381</v>
      </c>
      <c r="N1591" s="3" t="s">
        <v>2408</v>
      </c>
      <c r="O1591" s="9"/>
      <c r="P1591" s="3">
        <v>36</v>
      </c>
      <c r="Q1591" s="13">
        <v>32.15</v>
      </c>
    </row>
    <row r="1592" spans="1:17" hidden="1">
      <c r="A1592" s="10" t="s">
        <v>3772</v>
      </c>
      <c r="B1592" s="8" t="s">
        <v>998</v>
      </c>
      <c r="C1592" s="8" t="s">
        <v>20</v>
      </c>
      <c r="D1592" s="2" t="s">
        <v>44</v>
      </c>
      <c r="E1592" s="8" t="s">
        <v>1400</v>
      </c>
      <c r="F1592" s="8" t="s">
        <v>1384</v>
      </c>
      <c r="G1592" s="2">
        <v>22.62</v>
      </c>
      <c r="H1592" s="2">
        <v>9.1300000000000008</v>
      </c>
      <c r="I1592" s="2">
        <v>0.2336</v>
      </c>
      <c r="J1592" s="2">
        <v>0.23119999999999999</v>
      </c>
      <c r="K1592" s="2" t="s">
        <v>1376</v>
      </c>
      <c r="L1592" s="2">
        <v>618</v>
      </c>
      <c r="M1592" s="2" t="s">
        <v>1396</v>
      </c>
      <c r="N1592" s="2" t="s">
        <v>3415</v>
      </c>
      <c r="O1592" s="8" t="s">
        <v>2141</v>
      </c>
      <c r="P1592" s="2">
        <v>180</v>
      </c>
      <c r="Q1592" s="12">
        <v>9.2799999999999994</v>
      </c>
    </row>
    <row r="1593" spans="1:17">
      <c r="A1593" s="11" t="s">
        <v>3773</v>
      </c>
      <c r="B1593" s="9" t="s">
        <v>315</v>
      </c>
      <c r="C1593" s="9" t="s">
        <v>20</v>
      </c>
      <c r="D1593" s="3" t="s">
        <v>1360</v>
      </c>
      <c r="E1593" s="9" t="s">
        <v>1380</v>
      </c>
      <c r="F1593" s="9" t="s">
        <v>1384</v>
      </c>
      <c r="G1593" s="3">
        <v>54.76</v>
      </c>
      <c r="H1593" s="3">
        <v>18.02</v>
      </c>
      <c r="I1593" s="3">
        <v>0.30009999999999998</v>
      </c>
      <c r="J1593" s="3">
        <v>0.84599999999999997</v>
      </c>
      <c r="K1593" s="3" t="s">
        <v>1395</v>
      </c>
      <c r="L1593" s="3">
        <v>737</v>
      </c>
      <c r="M1593" s="3" t="s">
        <v>1403</v>
      </c>
      <c r="N1593" s="3" t="s">
        <v>1443</v>
      </c>
      <c r="O1593" s="9" t="s">
        <v>1733</v>
      </c>
      <c r="P1593" s="3">
        <v>240</v>
      </c>
      <c r="Q1593" s="13">
        <v>17.239999999999998</v>
      </c>
    </row>
    <row r="1594" spans="1:17">
      <c r="A1594" s="10" t="s">
        <v>3774</v>
      </c>
      <c r="B1594" s="8" t="s">
        <v>729</v>
      </c>
      <c r="C1594" s="8" t="s">
        <v>20</v>
      </c>
      <c r="D1594" s="2" t="s">
        <v>1360</v>
      </c>
      <c r="E1594" s="8" t="s">
        <v>1380</v>
      </c>
      <c r="F1594" s="8" t="s">
        <v>1384</v>
      </c>
      <c r="G1594" s="2">
        <v>88.91</v>
      </c>
      <c r="H1594" s="2">
        <v>13.24</v>
      </c>
      <c r="I1594" s="2">
        <v>0.71489999999999998</v>
      </c>
      <c r="J1594" s="2">
        <v>3.0059999999999998</v>
      </c>
      <c r="K1594" s="2" t="s">
        <v>1376</v>
      </c>
      <c r="L1594" s="2">
        <v>592</v>
      </c>
      <c r="M1594" s="2" t="s">
        <v>1386</v>
      </c>
      <c r="N1594" s="2" t="s">
        <v>1011</v>
      </c>
      <c r="O1594" s="8"/>
      <c r="P1594" s="2">
        <v>36</v>
      </c>
      <c r="Q1594" s="12">
        <v>83.07</v>
      </c>
    </row>
    <row r="1595" spans="1:17">
      <c r="A1595" s="11" t="s">
        <v>3775</v>
      </c>
      <c r="B1595" s="9" t="s">
        <v>576</v>
      </c>
      <c r="C1595" s="9" t="s">
        <v>16</v>
      </c>
      <c r="D1595" s="3" t="s">
        <v>1360</v>
      </c>
      <c r="E1595" s="9" t="s">
        <v>1380</v>
      </c>
      <c r="F1595" s="9" t="s">
        <v>1375</v>
      </c>
      <c r="G1595" s="3">
        <v>14.24</v>
      </c>
      <c r="H1595" s="3">
        <v>12.44</v>
      </c>
      <c r="I1595" s="3">
        <v>7.5999999999999998E-2</v>
      </c>
      <c r="J1595" s="3">
        <v>0.31990000000000002</v>
      </c>
      <c r="K1595" s="3" t="s">
        <v>1395</v>
      </c>
      <c r="L1595" s="3">
        <v>856</v>
      </c>
      <c r="M1595" s="3" t="s">
        <v>1403</v>
      </c>
      <c r="N1595" s="3" t="s">
        <v>1501</v>
      </c>
      <c r="O1595" s="9" t="s">
        <v>3093</v>
      </c>
      <c r="P1595" s="3">
        <v>60</v>
      </c>
      <c r="Q1595" s="13">
        <v>11.47</v>
      </c>
    </row>
    <row r="1596" spans="1:17" hidden="1">
      <c r="A1596" s="10" t="s">
        <v>3776</v>
      </c>
      <c r="B1596" s="8" t="s">
        <v>315</v>
      </c>
      <c r="C1596" s="8" t="s">
        <v>35</v>
      </c>
      <c r="D1596" s="2" t="s">
        <v>23</v>
      </c>
      <c r="E1596" s="8" t="s">
        <v>1374</v>
      </c>
      <c r="F1596" s="8" t="s">
        <v>1375</v>
      </c>
      <c r="G1596" s="2"/>
      <c r="H1596" s="2">
        <v>11.85</v>
      </c>
      <c r="I1596" s="2">
        <v>0.45810000000000001</v>
      </c>
      <c r="J1596" s="2">
        <v>1.3432999999999999</v>
      </c>
      <c r="K1596" s="2" t="s">
        <v>1412</v>
      </c>
      <c r="L1596" s="2">
        <v>737</v>
      </c>
      <c r="M1596" s="2" t="s">
        <v>1426</v>
      </c>
      <c r="N1596" s="2" t="s">
        <v>3227</v>
      </c>
      <c r="O1596" s="8"/>
      <c r="P1596" s="2">
        <v>84</v>
      </c>
      <c r="Q1596" s="12">
        <v>52.11</v>
      </c>
    </row>
    <row r="1597" spans="1:17" hidden="1">
      <c r="A1597" s="11" t="s">
        <v>3777</v>
      </c>
      <c r="B1597" s="9" t="s">
        <v>1246</v>
      </c>
      <c r="C1597" s="9" t="s">
        <v>12</v>
      </c>
      <c r="D1597" s="3" t="s">
        <v>10</v>
      </c>
      <c r="E1597" s="9" t="s">
        <v>1411</v>
      </c>
      <c r="F1597" s="9" t="s">
        <v>1384</v>
      </c>
      <c r="G1597" s="3"/>
      <c r="H1597" s="3">
        <v>15.95</v>
      </c>
      <c r="I1597" s="3">
        <v>0.97389999999999999</v>
      </c>
      <c r="J1597" s="3">
        <v>2.1863000000000001</v>
      </c>
      <c r="K1597" s="3" t="s">
        <v>1376</v>
      </c>
      <c r="L1597" s="3">
        <v>694</v>
      </c>
      <c r="M1597" s="3" t="s">
        <v>1386</v>
      </c>
      <c r="N1597" s="3" t="s">
        <v>1929</v>
      </c>
      <c r="O1597" s="9"/>
      <c r="P1597" s="3">
        <v>36</v>
      </c>
      <c r="Q1597" s="13">
        <v>42.73</v>
      </c>
    </row>
    <row r="1598" spans="1:17" hidden="1">
      <c r="A1598" s="10" t="s">
        <v>3778</v>
      </c>
      <c r="B1598" s="8" t="s">
        <v>714</v>
      </c>
      <c r="C1598" s="8" t="s">
        <v>16</v>
      </c>
      <c r="D1598" s="2" t="s">
        <v>1360</v>
      </c>
      <c r="E1598" s="8" t="s">
        <v>1389</v>
      </c>
      <c r="F1598" s="8" t="s">
        <v>1375</v>
      </c>
      <c r="G1598" s="2">
        <v>4.79</v>
      </c>
      <c r="H1598" s="2">
        <v>13.32</v>
      </c>
      <c r="I1598" s="2">
        <v>2.4199999999999999E-2</v>
      </c>
      <c r="J1598" s="2">
        <v>0.1293</v>
      </c>
      <c r="K1598" s="2" t="s">
        <v>1412</v>
      </c>
      <c r="L1598" s="2">
        <v>738</v>
      </c>
      <c r="M1598" s="2" t="s">
        <v>1381</v>
      </c>
      <c r="N1598" s="2" t="s">
        <v>2663</v>
      </c>
      <c r="O1598" s="8"/>
      <c r="P1598" s="2">
        <v>48</v>
      </c>
      <c r="Q1598" s="12">
        <v>4.05</v>
      </c>
    </row>
    <row r="1599" spans="1:17" hidden="1">
      <c r="A1599" s="11" t="s">
        <v>3779</v>
      </c>
      <c r="B1599" s="9" t="s">
        <v>718</v>
      </c>
      <c r="C1599" s="9" t="s">
        <v>28</v>
      </c>
      <c r="D1599" s="3" t="s">
        <v>1360</v>
      </c>
      <c r="E1599" s="9" t="s">
        <v>1411</v>
      </c>
      <c r="F1599" s="9" t="s">
        <v>1384</v>
      </c>
      <c r="G1599" s="3">
        <v>98.08</v>
      </c>
      <c r="H1599" s="3">
        <v>9.06</v>
      </c>
      <c r="I1599" s="3">
        <v>1.8978999999999999</v>
      </c>
      <c r="J1599" s="3">
        <v>8.58</v>
      </c>
      <c r="K1599" s="3" t="s">
        <v>1358</v>
      </c>
      <c r="L1599" s="3">
        <v>769</v>
      </c>
      <c r="M1599" s="3" t="s">
        <v>1396</v>
      </c>
      <c r="N1599" s="3" t="s">
        <v>1727</v>
      </c>
      <c r="O1599" s="9" t="s">
        <v>1944</v>
      </c>
      <c r="P1599" s="3">
        <v>12</v>
      </c>
      <c r="Q1599" s="13">
        <v>42.85</v>
      </c>
    </row>
    <row r="1600" spans="1:17" hidden="1">
      <c r="A1600" s="10" t="s">
        <v>3780</v>
      </c>
      <c r="B1600" s="8" t="s">
        <v>1123</v>
      </c>
      <c r="C1600" s="8" t="s">
        <v>32</v>
      </c>
      <c r="D1600" s="2" t="s">
        <v>23</v>
      </c>
      <c r="E1600" s="8" t="s">
        <v>1400</v>
      </c>
      <c r="F1600" s="8" t="s">
        <v>1390</v>
      </c>
      <c r="G1600" s="2">
        <v>47.65</v>
      </c>
      <c r="H1600" s="2">
        <v>7.6</v>
      </c>
      <c r="I1600" s="2">
        <v>0.38569999999999999</v>
      </c>
      <c r="J1600" s="2">
        <v>4.1361999999999997</v>
      </c>
      <c r="K1600" s="2"/>
      <c r="L1600" s="2">
        <v>870</v>
      </c>
      <c r="M1600" s="2" t="s">
        <v>1426</v>
      </c>
      <c r="N1600" s="2" t="s">
        <v>2735</v>
      </c>
      <c r="O1600" s="8"/>
      <c r="P1600" s="2">
        <v>12</v>
      </c>
      <c r="Q1600" s="12">
        <v>41.62</v>
      </c>
    </row>
    <row r="1601" spans="1:17" hidden="1">
      <c r="A1601" s="11" t="s">
        <v>3781</v>
      </c>
      <c r="B1601" s="9" t="s">
        <v>223</v>
      </c>
      <c r="C1601" s="9" t="s">
        <v>32</v>
      </c>
      <c r="D1601" s="3" t="s">
        <v>44</v>
      </c>
      <c r="E1601" s="9" t="s">
        <v>1408</v>
      </c>
      <c r="F1601" s="9" t="s">
        <v>1390</v>
      </c>
      <c r="G1601" s="3">
        <v>46.97</v>
      </c>
      <c r="H1601" s="3">
        <v>13.51</v>
      </c>
      <c r="I1601" s="3">
        <v>0.43930000000000002</v>
      </c>
      <c r="J1601" s="3">
        <v>0.86760000000000004</v>
      </c>
      <c r="K1601" s="3" t="s">
        <v>1358</v>
      </c>
      <c r="L1601" s="3">
        <v>722</v>
      </c>
      <c r="M1601" s="3" t="s">
        <v>1396</v>
      </c>
      <c r="N1601" s="3" t="s">
        <v>2752</v>
      </c>
      <c r="O1601" s="9" t="s">
        <v>632</v>
      </c>
      <c r="P1601" s="3">
        <v>84</v>
      </c>
      <c r="Q1601" s="13">
        <v>33.799999999999997</v>
      </c>
    </row>
    <row r="1602" spans="1:17" hidden="1">
      <c r="A1602" s="10" t="s">
        <v>3782</v>
      </c>
      <c r="B1602" s="8" t="s">
        <v>288</v>
      </c>
      <c r="C1602" s="8" t="s">
        <v>41</v>
      </c>
      <c r="D1602" s="2" t="s">
        <v>44</v>
      </c>
      <c r="E1602" s="8" t="s">
        <v>1374</v>
      </c>
      <c r="F1602" s="8" t="s">
        <v>1384</v>
      </c>
      <c r="G1602" s="2">
        <v>52.06</v>
      </c>
      <c r="H1602" s="2">
        <v>10.75</v>
      </c>
      <c r="I1602" s="2">
        <v>0.35320000000000001</v>
      </c>
      <c r="J1602" s="2">
        <v>4.5951000000000004</v>
      </c>
      <c r="K1602" s="2" t="s">
        <v>1412</v>
      </c>
      <c r="L1602" s="2">
        <v>759</v>
      </c>
      <c r="M1602" s="2" t="s">
        <v>1396</v>
      </c>
      <c r="N1602" s="2" t="s">
        <v>3508</v>
      </c>
      <c r="O1602" s="8" t="s">
        <v>1917</v>
      </c>
      <c r="P1602" s="2">
        <v>12</v>
      </c>
      <c r="Q1602" s="12">
        <v>30.57</v>
      </c>
    </row>
    <row r="1603" spans="1:17" hidden="1">
      <c r="A1603" s="11" t="s">
        <v>3783</v>
      </c>
      <c r="B1603" s="9" t="s">
        <v>1051</v>
      </c>
      <c r="C1603" s="9" t="s">
        <v>20</v>
      </c>
      <c r="D1603" s="3" t="s">
        <v>10</v>
      </c>
      <c r="E1603" s="9" t="s">
        <v>1408</v>
      </c>
      <c r="F1603" s="9" t="s">
        <v>1384</v>
      </c>
      <c r="G1603" s="3">
        <v>71.13</v>
      </c>
      <c r="H1603" s="3">
        <v>15.18</v>
      </c>
      <c r="I1603" s="3">
        <v>1.0986</v>
      </c>
      <c r="J1603" s="3">
        <v>2.472</v>
      </c>
      <c r="K1603" s="3" t="s">
        <v>1358</v>
      </c>
      <c r="L1603" s="3">
        <v>550</v>
      </c>
      <c r="M1603" s="3" t="s">
        <v>1396</v>
      </c>
      <c r="N1603" s="3" t="s">
        <v>479</v>
      </c>
      <c r="O1603" s="9" t="s">
        <v>2166</v>
      </c>
      <c r="P1603" s="3">
        <v>36</v>
      </c>
      <c r="Q1603" s="13">
        <v>57.75</v>
      </c>
    </row>
    <row r="1604" spans="1:17" hidden="1">
      <c r="A1604" s="10" t="s">
        <v>3784</v>
      </c>
      <c r="B1604" s="8" t="s">
        <v>705</v>
      </c>
      <c r="C1604" s="8" t="s">
        <v>24</v>
      </c>
      <c r="D1604" s="2" t="s">
        <v>1360</v>
      </c>
      <c r="E1604" s="8" t="s">
        <v>1408</v>
      </c>
      <c r="F1604" s="8" t="s">
        <v>1375</v>
      </c>
      <c r="G1604" s="2">
        <v>74.28</v>
      </c>
      <c r="H1604" s="2">
        <v>16.86</v>
      </c>
      <c r="I1604" s="2">
        <v>0.71240000000000003</v>
      </c>
      <c r="J1604" s="2">
        <v>1.2844</v>
      </c>
      <c r="K1604" s="2" t="s">
        <v>1395</v>
      </c>
      <c r="L1604" s="2">
        <v>798</v>
      </c>
      <c r="M1604" s="2" t="s">
        <v>1426</v>
      </c>
      <c r="N1604" s="2" t="s">
        <v>1306</v>
      </c>
      <c r="O1604" s="8"/>
      <c r="P1604" s="2">
        <v>120</v>
      </c>
      <c r="Q1604" s="12">
        <v>45.05</v>
      </c>
    </row>
    <row r="1605" spans="1:17" hidden="1">
      <c r="A1605" s="11" t="s">
        <v>3785</v>
      </c>
      <c r="B1605" s="9" t="s">
        <v>248</v>
      </c>
      <c r="C1605" s="9" t="s">
        <v>28</v>
      </c>
      <c r="D1605" s="3" t="s">
        <v>1360</v>
      </c>
      <c r="E1605" s="9" t="s">
        <v>1408</v>
      </c>
      <c r="F1605" s="9" t="s">
        <v>1375</v>
      </c>
      <c r="G1605" s="3">
        <v>51.15</v>
      </c>
      <c r="H1605" s="3">
        <v>9.5</v>
      </c>
      <c r="I1605" s="3">
        <v>0.59740000000000004</v>
      </c>
      <c r="J1605" s="3">
        <v>0.4768</v>
      </c>
      <c r="K1605" s="3" t="s">
        <v>1358</v>
      </c>
      <c r="L1605" s="3">
        <v>672</v>
      </c>
      <c r="M1605" s="3" t="s">
        <v>1403</v>
      </c>
      <c r="N1605" s="3" t="s">
        <v>2817</v>
      </c>
      <c r="O1605" s="9" t="s">
        <v>2007</v>
      </c>
      <c r="P1605" s="3">
        <v>240</v>
      </c>
      <c r="Q1605" s="13">
        <v>6.87</v>
      </c>
    </row>
    <row r="1606" spans="1:17" hidden="1">
      <c r="A1606" s="10" t="s">
        <v>3786</v>
      </c>
      <c r="B1606" s="8" t="s">
        <v>817</v>
      </c>
      <c r="C1606" s="8" t="s">
        <v>41</v>
      </c>
      <c r="D1606" s="2" t="s">
        <v>10</v>
      </c>
      <c r="E1606" s="8" t="s">
        <v>1389</v>
      </c>
      <c r="F1606" s="8" t="s">
        <v>1384</v>
      </c>
      <c r="G1606" s="2">
        <v>26.22</v>
      </c>
      <c r="H1606" s="2">
        <v>16.329999999999998</v>
      </c>
      <c r="I1606" s="2">
        <v>0.34100000000000003</v>
      </c>
      <c r="J1606" s="2">
        <v>0.37130000000000002</v>
      </c>
      <c r="K1606" s="2" t="s">
        <v>1385</v>
      </c>
      <c r="L1606" s="2">
        <v>751</v>
      </c>
      <c r="M1606" s="2" t="s">
        <v>1381</v>
      </c>
      <c r="N1606" s="2" t="s">
        <v>2257</v>
      </c>
      <c r="O1606" s="8"/>
      <c r="P1606" s="2">
        <v>240</v>
      </c>
      <c r="Q1606" s="12">
        <v>0</v>
      </c>
    </row>
    <row r="1607" spans="1:17" hidden="1">
      <c r="A1607" s="11" t="s">
        <v>3787</v>
      </c>
      <c r="B1607" s="9" t="s">
        <v>178</v>
      </c>
      <c r="C1607" s="9" t="s">
        <v>24</v>
      </c>
      <c r="D1607" s="3" t="s">
        <v>1360</v>
      </c>
      <c r="E1607" s="9" t="s">
        <v>1389</v>
      </c>
      <c r="F1607" s="9" t="s">
        <v>1390</v>
      </c>
      <c r="G1607" s="3">
        <v>99.17</v>
      </c>
      <c r="H1607" s="3">
        <v>18.03</v>
      </c>
      <c r="I1607" s="3">
        <v>0.98450000000000004</v>
      </c>
      <c r="J1607" s="3">
        <v>2.5198999999999998</v>
      </c>
      <c r="K1607" s="3" t="s">
        <v>1412</v>
      </c>
      <c r="L1607" s="3">
        <v>573</v>
      </c>
      <c r="M1607" s="3" t="s">
        <v>1403</v>
      </c>
      <c r="N1607" s="3" t="s">
        <v>2750</v>
      </c>
      <c r="O1607" s="9" t="s">
        <v>2228</v>
      </c>
      <c r="P1607" s="3">
        <v>60</v>
      </c>
      <c r="Q1607" s="13">
        <v>37.4</v>
      </c>
    </row>
    <row r="1608" spans="1:17" hidden="1">
      <c r="A1608" s="10" t="s">
        <v>3788</v>
      </c>
      <c r="B1608" s="8" t="s">
        <v>702</v>
      </c>
      <c r="C1608" s="8" t="s">
        <v>28</v>
      </c>
      <c r="D1608" s="2" t="s">
        <v>44</v>
      </c>
      <c r="E1608" s="8" t="s">
        <v>1400</v>
      </c>
      <c r="F1608" s="8" t="s">
        <v>1390</v>
      </c>
      <c r="G1608" s="2">
        <v>61.12</v>
      </c>
      <c r="H1608" s="2">
        <v>8.68</v>
      </c>
      <c r="I1608" s="2">
        <v>0.4783</v>
      </c>
      <c r="J1608" s="2">
        <v>0.60829999999999995</v>
      </c>
      <c r="K1608" s="2" t="s">
        <v>1358</v>
      </c>
      <c r="L1608" s="2">
        <v>582</v>
      </c>
      <c r="M1608" s="2" t="s">
        <v>1403</v>
      </c>
      <c r="N1608" s="2" t="s">
        <v>1856</v>
      </c>
      <c r="O1608" s="8" t="s">
        <v>2318</v>
      </c>
      <c r="P1608" s="2">
        <v>180</v>
      </c>
      <c r="Q1608" s="12">
        <v>42.93</v>
      </c>
    </row>
    <row r="1609" spans="1:17" hidden="1">
      <c r="A1609" s="11" t="s">
        <v>3789</v>
      </c>
      <c r="B1609" s="9" t="s">
        <v>1348</v>
      </c>
      <c r="C1609" s="9" t="s">
        <v>16</v>
      </c>
      <c r="D1609" s="3" t="s">
        <v>44</v>
      </c>
      <c r="E1609" s="9" t="s">
        <v>1408</v>
      </c>
      <c r="F1609" s="9" t="s">
        <v>1375</v>
      </c>
      <c r="G1609" s="3">
        <v>76.94</v>
      </c>
      <c r="H1609" s="3">
        <v>8.4700000000000006</v>
      </c>
      <c r="I1609" s="3">
        <v>0.8337</v>
      </c>
      <c r="J1609" s="3">
        <v>0.66620000000000001</v>
      </c>
      <c r="K1609" s="3" t="s">
        <v>1358</v>
      </c>
      <c r="L1609" s="3">
        <v>585</v>
      </c>
      <c r="M1609" s="3" t="s">
        <v>1426</v>
      </c>
      <c r="N1609" s="3" t="s">
        <v>2743</v>
      </c>
      <c r="O1609" s="9"/>
      <c r="P1609" s="3">
        <v>240</v>
      </c>
      <c r="Q1609" s="13">
        <v>45</v>
      </c>
    </row>
    <row r="1610" spans="1:17" hidden="1">
      <c r="A1610" s="10" t="s">
        <v>3790</v>
      </c>
      <c r="B1610" s="8" t="s">
        <v>1091</v>
      </c>
      <c r="C1610" s="8" t="s">
        <v>12</v>
      </c>
      <c r="D1610" s="2" t="s">
        <v>31</v>
      </c>
      <c r="E1610" s="8" t="s">
        <v>1374</v>
      </c>
      <c r="F1610" s="8" t="s">
        <v>1384</v>
      </c>
      <c r="G1610" s="2">
        <v>18.97</v>
      </c>
      <c r="H1610" s="2">
        <v>9.7200000000000006</v>
      </c>
      <c r="I1610" s="2">
        <v>0.29670000000000002</v>
      </c>
      <c r="J1610" s="2">
        <v>0.24779999999999999</v>
      </c>
      <c r="K1610" s="2" t="s">
        <v>1385</v>
      </c>
      <c r="L1610" s="2">
        <v>592</v>
      </c>
      <c r="M1610" s="2" t="s">
        <v>1396</v>
      </c>
      <c r="N1610" s="2" t="s">
        <v>3399</v>
      </c>
      <c r="O1610" s="8" t="s">
        <v>3360</v>
      </c>
      <c r="P1610" s="2">
        <v>120</v>
      </c>
      <c r="Q1610" s="12">
        <v>0</v>
      </c>
    </row>
    <row r="1611" spans="1:17" hidden="1">
      <c r="A1611" s="11" t="s">
        <v>3791</v>
      </c>
      <c r="B1611" s="9" t="s">
        <v>1083</v>
      </c>
      <c r="C1611" s="9" t="s">
        <v>12</v>
      </c>
      <c r="D1611" s="3" t="s">
        <v>1360</v>
      </c>
      <c r="E1611" s="9" t="s">
        <v>1374</v>
      </c>
      <c r="F1611" s="9" t="s">
        <v>1390</v>
      </c>
      <c r="G1611" s="3">
        <v>63.93</v>
      </c>
      <c r="H1611" s="3">
        <v>13.95</v>
      </c>
      <c r="I1611" s="3">
        <v>1.0115000000000001</v>
      </c>
      <c r="J1611" s="3">
        <v>5.7385999999999999</v>
      </c>
      <c r="K1611" s="3" t="s">
        <v>1376</v>
      </c>
      <c r="L1611" s="3">
        <v>882</v>
      </c>
      <c r="M1611" s="3" t="s">
        <v>1426</v>
      </c>
      <c r="N1611" s="3" t="s">
        <v>1586</v>
      </c>
      <c r="O1611" s="9"/>
      <c r="P1611" s="3">
        <v>12</v>
      </c>
      <c r="Q1611" s="13">
        <v>55.44</v>
      </c>
    </row>
    <row r="1612" spans="1:17" hidden="1">
      <c r="A1612" s="10" t="s">
        <v>3792</v>
      </c>
      <c r="B1612" s="8" t="s">
        <v>1065</v>
      </c>
      <c r="C1612" s="8" t="s">
        <v>41</v>
      </c>
      <c r="D1612" s="2" t="s">
        <v>23</v>
      </c>
      <c r="E1612" s="8" t="s">
        <v>1374</v>
      </c>
      <c r="F1612" s="8" t="s">
        <v>1375</v>
      </c>
      <c r="G1612" s="2">
        <v>58.15</v>
      </c>
      <c r="H1612" s="2">
        <v>14.04</v>
      </c>
      <c r="I1612" s="2">
        <v>0.69769999999999999</v>
      </c>
      <c r="J1612" s="2">
        <v>1.091</v>
      </c>
      <c r="K1612" s="2" t="s">
        <v>1376</v>
      </c>
      <c r="L1612" s="2">
        <v>652</v>
      </c>
      <c r="M1612" s="2" t="s">
        <v>1396</v>
      </c>
      <c r="N1612" s="2" t="s">
        <v>1855</v>
      </c>
      <c r="O1612" s="8" t="s">
        <v>2079</v>
      </c>
      <c r="P1612" s="2">
        <v>84</v>
      </c>
      <c r="Q1612" s="12">
        <v>31.56</v>
      </c>
    </row>
    <row r="1613" spans="1:17" hidden="1">
      <c r="A1613" s="11" t="s">
        <v>3793</v>
      </c>
      <c r="B1613" s="9" t="s">
        <v>801</v>
      </c>
      <c r="C1613" s="9" t="s">
        <v>28</v>
      </c>
      <c r="D1613" s="3" t="s">
        <v>1360</v>
      </c>
      <c r="E1613" s="9" t="s">
        <v>1411</v>
      </c>
      <c r="F1613" s="9" t="s">
        <v>1375</v>
      </c>
      <c r="G1613" s="3">
        <v>73.650000000000006</v>
      </c>
      <c r="H1613" s="3">
        <v>13.67</v>
      </c>
      <c r="I1613" s="3">
        <v>1.0474000000000001</v>
      </c>
      <c r="J1613" s="3">
        <v>1.129</v>
      </c>
      <c r="K1613" s="3" t="s">
        <v>1358</v>
      </c>
      <c r="L1613" s="3">
        <v>890</v>
      </c>
      <c r="M1613" s="3" t="s">
        <v>1381</v>
      </c>
      <c r="N1613" s="3" t="s">
        <v>2141</v>
      </c>
      <c r="O1613" s="9"/>
      <c r="P1613" s="3">
        <v>120</v>
      </c>
      <c r="Q1613" s="13">
        <v>41.55</v>
      </c>
    </row>
    <row r="1614" spans="1:17" hidden="1">
      <c r="A1614" s="10" t="s">
        <v>3794</v>
      </c>
      <c r="B1614" s="8" t="s">
        <v>1346</v>
      </c>
      <c r="C1614" s="8" t="s">
        <v>41</v>
      </c>
      <c r="D1614" s="2" t="s">
        <v>44</v>
      </c>
      <c r="E1614" s="8" t="s">
        <v>1400</v>
      </c>
      <c r="F1614" s="8" t="s">
        <v>1390</v>
      </c>
      <c r="G1614" s="2">
        <v>25.03</v>
      </c>
      <c r="H1614" s="2">
        <v>17.36</v>
      </c>
      <c r="I1614" s="2">
        <v>0.12839999999999999</v>
      </c>
      <c r="J1614" s="2">
        <v>2.2871000000000001</v>
      </c>
      <c r="K1614" s="2" t="s">
        <v>1376</v>
      </c>
      <c r="L1614" s="2">
        <v>686</v>
      </c>
      <c r="M1614" s="2" t="s">
        <v>1386</v>
      </c>
      <c r="N1614" s="2" t="s">
        <v>587</v>
      </c>
      <c r="O1614" s="8"/>
      <c r="P1614" s="2">
        <v>12</v>
      </c>
      <c r="Q1614" s="12">
        <v>15</v>
      </c>
    </row>
    <row r="1615" spans="1:17" hidden="1">
      <c r="A1615" s="11" t="s">
        <v>3795</v>
      </c>
      <c r="B1615" s="9" t="s">
        <v>1207</v>
      </c>
      <c r="C1615" s="9" t="s">
        <v>24</v>
      </c>
      <c r="D1615" s="3" t="s">
        <v>31</v>
      </c>
      <c r="E1615" s="9" t="s">
        <v>1408</v>
      </c>
      <c r="F1615" s="9" t="s">
        <v>1375</v>
      </c>
      <c r="G1615" s="3">
        <v>68.72</v>
      </c>
      <c r="H1615" s="3">
        <v>10.28</v>
      </c>
      <c r="I1615" s="3">
        <v>1.1681999999999999</v>
      </c>
      <c r="J1615" s="3">
        <v>1.4696</v>
      </c>
      <c r="K1615" s="3" t="s">
        <v>1385</v>
      </c>
      <c r="L1615" s="3">
        <v>859</v>
      </c>
      <c r="M1615" s="3" t="s">
        <v>1396</v>
      </c>
      <c r="N1615" s="3" t="s">
        <v>2471</v>
      </c>
      <c r="O1615" s="9" t="s">
        <v>3017</v>
      </c>
      <c r="P1615" s="3">
        <v>60</v>
      </c>
      <c r="Q1615" s="13">
        <v>0</v>
      </c>
    </row>
    <row r="1616" spans="1:17" hidden="1">
      <c r="A1616" s="10" t="s">
        <v>3796</v>
      </c>
      <c r="B1616" s="8" t="s">
        <v>1075</v>
      </c>
      <c r="C1616" s="8" t="s">
        <v>32</v>
      </c>
      <c r="D1616" s="2" t="s">
        <v>1360</v>
      </c>
      <c r="E1616" s="8" t="s">
        <v>1400</v>
      </c>
      <c r="F1616" s="8" t="s">
        <v>1390</v>
      </c>
      <c r="G1616" s="2">
        <v>77.349999999999994</v>
      </c>
      <c r="H1616" s="2">
        <v>14.7</v>
      </c>
      <c r="I1616" s="2">
        <v>0.73219999999999996</v>
      </c>
      <c r="J1616" s="2">
        <v>1.0667</v>
      </c>
      <c r="K1616" s="2" t="s">
        <v>1412</v>
      </c>
      <c r="L1616" s="2">
        <v>745</v>
      </c>
      <c r="M1616" s="2" t="s">
        <v>1403</v>
      </c>
      <c r="N1616" s="2" t="s">
        <v>3797</v>
      </c>
      <c r="O1616" s="8" t="s">
        <v>1968</v>
      </c>
      <c r="P1616" s="2">
        <v>180</v>
      </c>
      <c r="Q1616" s="12">
        <v>33.44</v>
      </c>
    </row>
    <row r="1617" spans="1:17" hidden="1">
      <c r="A1617" s="11" t="s">
        <v>3798</v>
      </c>
      <c r="B1617" s="9" t="s">
        <v>440</v>
      </c>
      <c r="C1617" s="9" t="s">
        <v>28</v>
      </c>
      <c r="D1617" s="3" t="s">
        <v>23</v>
      </c>
      <c r="E1617" s="9" t="s">
        <v>1374</v>
      </c>
      <c r="F1617" s="9" t="s">
        <v>1390</v>
      </c>
      <c r="G1617" s="3">
        <v>21.72</v>
      </c>
      <c r="H1617" s="3">
        <v>11.12</v>
      </c>
      <c r="I1617" s="3">
        <v>0.31280000000000002</v>
      </c>
      <c r="J1617" s="3">
        <v>1.9209000000000001</v>
      </c>
      <c r="K1617" s="3" t="s">
        <v>1376</v>
      </c>
      <c r="L1617" s="3">
        <v>871</v>
      </c>
      <c r="M1617" s="3" t="s">
        <v>1403</v>
      </c>
      <c r="N1617" s="3" t="s">
        <v>1539</v>
      </c>
      <c r="O1617" s="9" t="s">
        <v>3317</v>
      </c>
      <c r="P1617" s="3">
        <v>12</v>
      </c>
      <c r="Q1617" s="13">
        <v>11.52</v>
      </c>
    </row>
    <row r="1618" spans="1:17" hidden="1">
      <c r="A1618" s="10" t="s">
        <v>3799</v>
      </c>
      <c r="B1618" s="8" t="s">
        <v>402</v>
      </c>
      <c r="C1618" s="8" t="s">
        <v>35</v>
      </c>
      <c r="D1618" s="2" t="s">
        <v>31</v>
      </c>
      <c r="E1618" s="8" t="s">
        <v>1400</v>
      </c>
      <c r="F1618" s="8" t="s">
        <v>1390</v>
      </c>
      <c r="G1618" s="2">
        <v>98.64</v>
      </c>
      <c r="H1618" s="2">
        <v>11.66</v>
      </c>
      <c r="I1618" s="2">
        <v>1.2718</v>
      </c>
      <c r="J1618" s="2">
        <v>2.5811000000000002</v>
      </c>
      <c r="K1618" s="2" t="s">
        <v>1412</v>
      </c>
      <c r="L1618" s="2">
        <v>729</v>
      </c>
      <c r="M1618" s="2" t="s">
        <v>1381</v>
      </c>
      <c r="N1618" s="2" t="s">
        <v>3800</v>
      </c>
      <c r="O1618" s="8"/>
      <c r="P1618" s="2">
        <v>48</v>
      </c>
      <c r="Q1618" s="12">
        <v>50.85</v>
      </c>
    </row>
    <row r="1619" spans="1:17" hidden="1">
      <c r="A1619" s="11" t="s">
        <v>3801</v>
      </c>
      <c r="B1619" s="9" t="s">
        <v>702</v>
      </c>
      <c r="C1619" s="9" t="s">
        <v>12</v>
      </c>
      <c r="D1619" s="3" t="s">
        <v>44</v>
      </c>
      <c r="E1619" s="9" t="s">
        <v>1400</v>
      </c>
      <c r="F1619" s="9" t="s">
        <v>1375</v>
      </c>
      <c r="G1619" s="3">
        <v>10.3</v>
      </c>
      <c r="H1619" s="3">
        <v>14.51</v>
      </c>
      <c r="I1619" s="3">
        <v>8.14E-2</v>
      </c>
      <c r="J1619" s="3">
        <v>0.92730000000000001</v>
      </c>
      <c r="K1619" s="3" t="s">
        <v>1385</v>
      </c>
      <c r="L1619" s="3">
        <v>582</v>
      </c>
      <c r="M1619" s="3" t="s">
        <v>1377</v>
      </c>
      <c r="N1619" s="3" t="s">
        <v>1686</v>
      </c>
      <c r="O1619" s="9" t="s">
        <v>1697</v>
      </c>
      <c r="P1619" s="3">
        <v>12</v>
      </c>
      <c r="Q1619" s="13">
        <v>0</v>
      </c>
    </row>
    <row r="1620" spans="1:17" hidden="1">
      <c r="A1620" s="10" t="s">
        <v>3802</v>
      </c>
      <c r="B1620" s="8" t="s">
        <v>297</v>
      </c>
      <c r="C1620" s="8" t="s">
        <v>20</v>
      </c>
      <c r="D1620" s="2" t="s">
        <v>1360</v>
      </c>
      <c r="E1620" s="8" t="s">
        <v>1374</v>
      </c>
      <c r="F1620" s="8" t="s">
        <v>1390</v>
      </c>
      <c r="G1620" s="2">
        <v>50.6</v>
      </c>
      <c r="H1620" s="2">
        <v>10.1</v>
      </c>
      <c r="I1620" s="2">
        <v>0.39650000000000002</v>
      </c>
      <c r="J1620" s="2">
        <v>0.84260000000000002</v>
      </c>
      <c r="K1620" s="2" t="s">
        <v>1395</v>
      </c>
      <c r="L1620" s="2">
        <v>741</v>
      </c>
      <c r="M1620" s="2" t="s">
        <v>1403</v>
      </c>
      <c r="N1620" s="2" t="s">
        <v>2095</v>
      </c>
      <c r="O1620" s="8" t="s">
        <v>3803</v>
      </c>
      <c r="P1620" s="2">
        <v>84</v>
      </c>
      <c r="Q1620" s="12">
        <v>38</v>
      </c>
    </row>
    <row r="1621" spans="1:17" hidden="1">
      <c r="A1621" s="11" t="s">
        <v>3804</v>
      </c>
      <c r="B1621" s="9" t="s">
        <v>1100</v>
      </c>
      <c r="C1621" s="9" t="s">
        <v>16</v>
      </c>
      <c r="D1621" s="3" t="s">
        <v>44</v>
      </c>
      <c r="E1621" s="9" t="s">
        <v>1408</v>
      </c>
      <c r="F1621" s="9" t="s">
        <v>1384</v>
      </c>
      <c r="G1621" s="3">
        <v>16.7</v>
      </c>
      <c r="H1621" s="3">
        <v>15.14</v>
      </c>
      <c r="I1621" s="3">
        <v>0.2616</v>
      </c>
      <c r="J1621" s="3">
        <v>0.81079999999999997</v>
      </c>
      <c r="K1621" s="3" t="s">
        <v>1412</v>
      </c>
      <c r="L1621" s="3">
        <v>794</v>
      </c>
      <c r="M1621" s="3" t="s">
        <v>1403</v>
      </c>
      <c r="N1621" s="3" t="s">
        <v>442</v>
      </c>
      <c r="O1621" s="9" t="s">
        <v>2471</v>
      </c>
      <c r="P1621" s="3">
        <v>24</v>
      </c>
      <c r="Q1621" s="13">
        <v>5.4</v>
      </c>
    </row>
    <row r="1622" spans="1:17" hidden="1">
      <c r="A1622" s="10" t="s">
        <v>3805</v>
      </c>
      <c r="B1622" s="8" t="s">
        <v>1344</v>
      </c>
      <c r="C1622" s="8" t="s">
        <v>16</v>
      </c>
      <c r="D1622" s="2" t="s">
        <v>1360</v>
      </c>
      <c r="E1622" s="8" t="s">
        <v>1408</v>
      </c>
      <c r="F1622" s="8" t="s">
        <v>1375</v>
      </c>
      <c r="G1622" s="2">
        <v>49.24</v>
      </c>
      <c r="H1622" s="2">
        <v>16.21</v>
      </c>
      <c r="I1622" s="2">
        <v>0.48970000000000002</v>
      </c>
      <c r="J1622" s="2">
        <v>4.4725000000000001</v>
      </c>
      <c r="K1622" s="2" t="s">
        <v>1358</v>
      </c>
      <c r="L1622" s="2">
        <v>602</v>
      </c>
      <c r="M1622" s="2" t="s">
        <v>1386</v>
      </c>
      <c r="N1622" s="2" t="s">
        <v>3806</v>
      </c>
      <c r="O1622" s="8"/>
      <c r="P1622" s="2">
        <v>12</v>
      </c>
      <c r="Q1622" s="12">
        <v>18.059999999999999</v>
      </c>
    </row>
    <row r="1623" spans="1:17">
      <c r="A1623" s="11" t="s">
        <v>3807</v>
      </c>
      <c r="B1623" s="9" t="s">
        <v>136</v>
      </c>
      <c r="C1623" s="9" t="s">
        <v>16</v>
      </c>
      <c r="D1623" s="3" t="s">
        <v>10</v>
      </c>
      <c r="E1623" s="9" t="s">
        <v>1380</v>
      </c>
      <c r="F1623" s="9" t="s">
        <v>1375</v>
      </c>
      <c r="G1623" s="3">
        <v>12.24</v>
      </c>
      <c r="H1623" s="3">
        <v>9.64</v>
      </c>
      <c r="I1623" s="3">
        <v>0.24010000000000001</v>
      </c>
      <c r="J1623" s="3">
        <v>0.25790000000000002</v>
      </c>
      <c r="K1623" s="3" t="s">
        <v>1412</v>
      </c>
      <c r="L1623" s="3">
        <v>618</v>
      </c>
      <c r="M1623" s="3" t="s">
        <v>1403</v>
      </c>
      <c r="N1623" s="3" t="s">
        <v>1657</v>
      </c>
      <c r="O1623" s="9" t="s">
        <v>1791</v>
      </c>
      <c r="P1623" s="3">
        <v>60</v>
      </c>
      <c r="Q1623" s="13">
        <v>6.11</v>
      </c>
    </row>
    <row r="1624" spans="1:17" hidden="1">
      <c r="A1624" s="10" t="s">
        <v>3808</v>
      </c>
      <c r="B1624" s="8" t="s">
        <v>237</v>
      </c>
      <c r="C1624" s="8" t="s">
        <v>38</v>
      </c>
      <c r="D1624" s="2" t="s">
        <v>23</v>
      </c>
      <c r="E1624" s="8" t="s">
        <v>1389</v>
      </c>
      <c r="F1624" s="8" t="s">
        <v>1390</v>
      </c>
      <c r="G1624" s="2">
        <v>60.11</v>
      </c>
      <c r="H1624" s="2">
        <v>9.1199999999999992</v>
      </c>
      <c r="I1624" s="2">
        <v>0.91100000000000003</v>
      </c>
      <c r="J1624" s="2">
        <v>5.2601000000000004</v>
      </c>
      <c r="K1624" s="2" t="s">
        <v>1376</v>
      </c>
      <c r="L1624" s="2">
        <v>823</v>
      </c>
      <c r="M1624" s="2" t="s">
        <v>1426</v>
      </c>
      <c r="N1624" s="2" t="s">
        <v>322</v>
      </c>
      <c r="O1624" s="8"/>
      <c r="P1624" s="2">
        <v>12</v>
      </c>
      <c r="Q1624" s="12">
        <v>28.37</v>
      </c>
    </row>
    <row r="1625" spans="1:17" hidden="1">
      <c r="A1625" s="11" t="s">
        <v>3809</v>
      </c>
      <c r="B1625" s="9" t="s">
        <v>326</v>
      </c>
      <c r="C1625" s="9" t="s">
        <v>16</v>
      </c>
      <c r="D1625" s="3" t="s">
        <v>23</v>
      </c>
      <c r="E1625" s="9" t="s">
        <v>1374</v>
      </c>
      <c r="F1625" s="9" t="s">
        <v>1384</v>
      </c>
      <c r="G1625" s="3"/>
      <c r="H1625" s="3">
        <v>11.51</v>
      </c>
      <c r="I1625" s="3">
        <v>0.62280000000000002</v>
      </c>
      <c r="J1625" s="3">
        <v>0.92789999999999995</v>
      </c>
      <c r="K1625" s="3" t="s">
        <v>1358</v>
      </c>
      <c r="L1625" s="3">
        <v>748</v>
      </c>
      <c r="M1625" s="3" t="s">
        <v>1381</v>
      </c>
      <c r="N1625" s="3" t="s">
        <v>1938</v>
      </c>
      <c r="O1625" s="9"/>
      <c r="P1625" s="3">
        <v>120</v>
      </c>
      <c r="Q1625" s="13">
        <v>20.52</v>
      </c>
    </row>
    <row r="1626" spans="1:17" hidden="1">
      <c r="A1626" s="10" t="s">
        <v>3810</v>
      </c>
      <c r="B1626" s="8" t="s">
        <v>605</v>
      </c>
      <c r="C1626" s="8" t="s">
        <v>28</v>
      </c>
      <c r="D1626" s="2" t="s">
        <v>31</v>
      </c>
      <c r="E1626" s="8" t="s">
        <v>1411</v>
      </c>
      <c r="F1626" s="8" t="s">
        <v>1375</v>
      </c>
      <c r="G1626" s="2">
        <v>6.05</v>
      </c>
      <c r="H1626" s="2">
        <v>9.83</v>
      </c>
      <c r="I1626" s="2">
        <v>6.0499999999999998E-2</v>
      </c>
      <c r="J1626" s="2">
        <v>0.53139999999999998</v>
      </c>
      <c r="K1626" s="2" t="s">
        <v>1376</v>
      </c>
      <c r="L1626" s="2">
        <v>741</v>
      </c>
      <c r="M1626" s="2" t="s">
        <v>1377</v>
      </c>
      <c r="N1626" s="2" t="s">
        <v>1397</v>
      </c>
      <c r="O1626" s="8" t="s">
        <v>3811</v>
      </c>
      <c r="P1626" s="2">
        <v>12</v>
      </c>
      <c r="Q1626" s="12">
        <v>3.38</v>
      </c>
    </row>
    <row r="1627" spans="1:17" hidden="1">
      <c r="A1627" s="11" t="s">
        <v>3812</v>
      </c>
      <c r="B1627" s="9" t="s">
        <v>1137</v>
      </c>
      <c r="C1627" s="9" t="s">
        <v>20</v>
      </c>
      <c r="D1627" s="3" t="s">
        <v>1360</v>
      </c>
      <c r="E1627" s="9" t="s">
        <v>1374</v>
      </c>
      <c r="F1627" s="9" t="s">
        <v>1384</v>
      </c>
      <c r="G1627" s="3">
        <v>49.33</v>
      </c>
      <c r="H1627" s="3">
        <v>9.61</v>
      </c>
      <c r="I1627" s="3">
        <v>0.78180000000000005</v>
      </c>
      <c r="J1627" s="3">
        <v>4.3278999999999996</v>
      </c>
      <c r="K1627" s="3" t="s">
        <v>1412</v>
      </c>
      <c r="L1627" s="3">
        <v>863</v>
      </c>
      <c r="M1627" s="3" t="s">
        <v>1381</v>
      </c>
      <c r="N1627" s="3" t="s">
        <v>2856</v>
      </c>
      <c r="O1627" s="9"/>
      <c r="P1627" s="3">
        <v>12</v>
      </c>
      <c r="Q1627" s="13">
        <v>6.42</v>
      </c>
    </row>
    <row r="1628" spans="1:17" hidden="1">
      <c r="A1628" s="10" t="s">
        <v>3813</v>
      </c>
      <c r="B1628" s="8" t="s">
        <v>1177</v>
      </c>
      <c r="C1628" s="8" t="s">
        <v>20</v>
      </c>
      <c r="D1628" s="2" t="s">
        <v>44</v>
      </c>
      <c r="E1628" s="8" t="s">
        <v>1411</v>
      </c>
      <c r="F1628" s="8" t="s">
        <v>1375</v>
      </c>
      <c r="G1628" s="2">
        <v>72.37</v>
      </c>
      <c r="H1628" s="2">
        <v>16.690000000000001</v>
      </c>
      <c r="I1628" s="2">
        <v>1.391</v>
      </c>
      <c r="J1628" s="2">
        <v>1.2436</v>
      </c>
      <c r="K1628" s="2" t="s">
        <v>1358</v>
      </c>
      <c r="L1628" s="2">
        <v>885</v>
      </c>
      <c r="M1628" s="2" t="s">
        <v>1396</v>
      </c>
      <c r="N1628" s="2" t="s">
        <v>1533</v>
      </c>
      <c r="O1628" s="8" t="s">
        <v>1626</v>
      </c>
      <c r="P1628" s="2">
        <v>120</v>
      </c>
      <c r="Q1628" s="12">
        <v>18.54</v>
      </c>
    </row>
    <row r="1629" spans="1:17" hidden="1">
      <c r="A1629" s="11" t="s">
        <v>3814</v>
      </c>
      <c r="B1629" s="9" t="s">
        <v>1324</v>
      </c>
      <c r="C1629" s="9" t="s">
        <v>28</v>
      </c>
      <c r="D1629" s="3" t="s">
        <v>10</v>
      </c>
      <c r="E1629" s="9" t="s">
        <v>1400</v>
      </c>
      <c r="F1629" s="9" t="s">
        <v>1384</v>
      </c>
      <c r="G1629" s="3">
        <v>46.33</v>
      </c>
      <c r="H1629" s="3">
        <v>12.25</v>
      </c>
      <c r="I1629" s="3">
        <v>0.88390000000000002</v>
      </c>
      <c r="J1629" s="3">
        <v>0.5635</v>
      </c>
      <c r="K1629" s="3" t="s">
        <v>1385</v>
      </c>
      <c r="L1629" s="3">
        <v>628</v>
      </c>
      <c r="M1629" s="3" t="s">
        <v>1381</v>
      </c>
      <c r="N1629" s="3" t="s">
        <v>2358</v>
      </c>
      <c r="O1629" s="9"/>
      <c r="P1629" s="3">
        <v>180</v>
      </c>
      <c r="Q1629" s="13">
        <v>0</v>
      </c>
    </row>
    <row r="1630" spans="1:17" hidden="1">
      <c r="A1630" s="10" t="s">
        <v>3815</v>
      </c>
      <c r="B1630" s="8" t="s">
        <v>330</v>
      </c>
      <c r="C1630" s="8" t="s">
        <v>7</v>
      </c>
      <c r="D1630" s="2" t="s">
        <v>10</v>
      </c>
      <c r="E1630" s="8" t="s">
        <v>1389</v>
      </c>
      <c r="F1630" s="8" t="s">
        <v>1390</v>
      </c>
      <c r="G1630" s="2">
        <v>84.99</v>
      </c>
      <c r="H1630" s="2">
        <v>14.23</v>
      </c>
      <c r="I1630" s="2">
        <v>1.0077</v>
      </c>
      <c r="J1630" s="2">
        <v>1.145</v>
      </c>
      <c r="K1630" s="2" t="s">
        <v>1395</v>
      </c>
      <c r="L1630" s="2">
        <v>782</v>
      </c>
      <c r="M1630" s="2" t="s">
        <v>1396</v>
      </c>
      <c r="N1630" s="2" t="s">
        <v>1759</v>
      </c>
      <c r="O1630" s="8" t="s">
        <v>1537</v>
      </c>
      <c r="P1630" s="2">
        <v>180</v>
      </c>
      <c r="Q1630" s="12">
        <v>61.1</v>
      </c>
    </row>
    <row r="1631" spans="1:17" hidden="1">
      <c r="A1631" s="11" t="s">
        <v>3816</v>
      </c>
      <c r="B1631" s="9" t="s">
        <v>423</v>
      </c>
      <c r="C1631" s="9" t="s">
        <v>20</v>
      </c>
      <c r="D1631" s="3" t="s">
        <v>23</v>
      </c>
      <c r="E1631" s="9" t="s">
        <v>1374</v>
      </c>
      <c r="F1631" s="9" t="s">
        <v>1390</v>
      </c>
      <c r="G1631" s="3">
        <v>85.66</v>
      </c>
      <c r="H1631" s="3">
        <v>14.06</v>
      </c>
      <c r="I1631" s="3">
        <v>1.171</v>
      </c>
      <c r="J1631" s="3">
        <v>1.3331</v>
      </c>
      <c r="K1631" s="3"/>
      <c r="L1631" s="3">
        <v>780</v>
      </c>
      <c r="M1631" s="3" t="s">
        <v>1386</v>
      </c>
      <c r="N1631" s="3" t="s">
        <v>1107</v>
      </c>
      <c r="O1631" s="9"/>
      <c r="P1631" s="3">
        <v>120</v>
      </c>
      <c r="Q1631" s="13">
        <v>8.74</v>
      </c>
    </row>
    <row r="1632" spans="1:17" hidden="1">
      <c r="A1632" s="10" t="s">
        <v>3817</v>
      </c>
      <c r="B1632" s="8" t="s">
        <v>204</v>
      </c>
      <c r="C1632" s="8" t="s">
        <v>16</v>
      </c>
      <c r="D1632" s="2" t="s">
        <v>1360</v>
      </c>
      <c r="E1632" s="8" t="s">
        <v>1400</v>
      </c>
      <c r="F1632" s="8" t="s">
        <v>1384</v>
      </c>
      <c r="G1632" s="2">
        <v>86.72</v>
      </c>
      <c r="H1632" s="2">
        <v>8.89</v>
      </c>
      <c r="I1632" s="2">
        <v>0.62260000000000004</v>
      </c>
      <c r="J1632" s="2">
        <v>2.1535000000000002</v>
      </c>
      <c r="K1632" s="2" t="s">
        <v>1376</v>
      </c>
      <c r="L1632" s="2">
        <v>765</v>
      </c>
      <c r="M1632" s="2" t="s">
        <v>1377</v>
      </c>
      <c r="N1632" s="2" t="s">
        <v>3588</v>
      </c>
      <c r="O1632" s="8" t="s">
        <v>3383</v>
      </c>
      <c r="P1632" s="2">
        <v>48</v>
      </c>
      <c r="Q1632" s="12">
        <v>42.14</v>
      </c>
    </row>
    <row r="1633" spans="1:17" hidden="1">
      <c r="A1633" s="11" t="s">
        <v>3818</v>
      </c>
      <c r="B1633" s="9" t="s">
        <v>854</v>
      </c>
      <c r="C1633" s="9" t="s">
        <v>28</v>
      </c>
      <c r="D1633" s="3" t="s">
        <v>44</v>
      </c>
      <c r="E1633" s="9" t="s">
        <v>1374</v>
      </c>
      <c r="F1633" s="9" t="s">
        <v>1390</v>
      </c>
      <c r="G1633" s="3">
        <v>54.01</v>
      </c>
      <c r="H1633" s="3">
        <v>9.33</v>
      </c>
      <c r="I1633" s="3">
        <v>0.71360000000000001</v>
      </c>
      <c r="J1633" s="3">
        <v>1.7258</v>
      </c>
      <c r="K1633" s="3" t="s">
        <v>1385</v>
      </c>
      <c r="L1633" s="3">
        <v>613</v>
      </c>
      <c r="M1633" s="3" t="s">
        <v>1377</v>
      </c>
      <c r="N1633" s="3" t="s">
        <v>2620</v>
      </c>
      <c r="O1633" s="9" t="s">
        <v>1772</v>
      </c>
      <c r="P1633" s="3">
        <v>36</v>
      </c>
      <c r="Q1633" s="13">
        <v>0</v>
      </c>
    </row>
    <row r="1634" spans="1:17" hidden="1">
      <c r="A1634" s="10" t="s">
        <v>3819</v>
      </c>
      <c r="B1634" s="8" t="s">
        <v>1184</v>
      </c>
      <c r="C1634" s="8" t="s">
        <v>7</v>
      </c>
      <c r="D1634" s="2" t="s">
        <v>10</v>
      </c>
      <c r="E1634" s="8" t="s">
        <v>1389</v>
      </c>
      <c r="F1634" s="8" t="s">
        <v>1375</v>
      </c>
      <c r="G1634" s="2">
        <v>97.63</v>
      </c>
      <c r="H1634" s="2">
        <v>17.420000000000002</v>
      </c>
      <c r="I1634" s="2">
        <v>0.86699999999999999</v>
      </c>
      <c r="J1634" s="2">
        <v>1.7229000000000001</v>
      </c>
      <c r="K1634" s="2" t="s">
        <v>1412</v>
      </c>
      <c r="L1634" s="2">
        <v>892</v>
      </c>
      <c r="M1634" s="2" t="s">
        <v>1403</v>
      </c>
      <c r="N1634" s="2" t="s">
        <v>1630</v>
      </c>
      <c r="O1634" s="8" t="s">
        <v>1516</v>
      </c>
      <c r="P1634" s="2">
        <v>120</v>
      </c>
      <c r="Q1634" s="12">
        <v>71.23</v>
      </c>
    </row>
    <row r="1635" spans="1:17" hidden="1">
      <c r="A1635" s="11" t="s">
        <v>3820</v>
      </c>
      <c r="B1635" s="9" t="s">
        <v>1201</v>
      </c>
      <c r="C1635" s="9" t="s">
        <v>41</v>
      </c>
      <c r="D1635" s="3" t="s">
        <v>44</v>
      </c>
      <c r="E1635" s="9" t="s">
        <v>1374</v>
      </c>
      <c r="F1635" s="9" t="s">
        <v>1384</v>
      </c>
      <c r="G1635" s="3">
        <v>65.03</v>
      </c>
      <c r="H1635" s="3">
        <v>17.96</v>
      </c>
      <c r="I1635" s="3">
        <v>0.75429999999999997</v>
      </c>
      <c r="J1635" s="3">
        <v>1.6498999999999999</v>
      </c>
      <c r="K1635" s="3" t="s">
        <v>1412</v>
      </c>
      <c r="L1635" s="3">
        <v>770</v>
      </c>
      <c r="M1635" s="3" t="s">
        <v>1386</v>
      </c>
      <c r="N1635" s="3" t="s">
        <v>1873</v>
      </c>
      <c r="O1635" s="9"/>
      <c r="P1635" s="3">
        <v>60</v>
      </c>
      <c r="Q1635" s="13">
        <v>31.99</v>
      </c>
    </row>
    <row r="1636" spans="1:17" hidden="1">
      <c r="A1636" s="10" t="s">
        <v>3821</v>
      </c>
      <c r="B1636" s="8" t="s">
        <v>443</v>
      </c>
      <c r="C1636" s="8" t="s">
        <v>35</v>
      </c>
      <c r="D1636" s="2" t="s">
        <v>44</v>
      </c>
      <c r="E1636" s="8" t="s">
        <v>1411</v>
      </c>
      <c r="F1636" s="8" t="s">
        <v>1390</v>
      </c>
      <c r="G1636" s="2">
        <v>26.83</v>
      </c>
      <c r="H1636" s="2">
        <v>16.420000000000002</v>
      </c>
      <c r="I1636" s="2">
        <v>0.41549999999999998</v>
      </c>
      <c r="J1636" s="2">
        <v>0.65849999999999997</v>
      </c>
      <c r="K1636" s="2" t="s">
        <v>1376</v>
      </c>
      <c r="L1636" s="2">
        <v>619</v>
      </c>
      <c r="M1636" s="2" t="s">
        <v>1426</v>
      </c>
      <c r="N1636" s="2" t="s">
        <v>1450</v>
      </c>
      <c r="O1636" s="8"/>
      <c r="P1636" s="2">
        <v>60</v>
      </c>
      <c r="Q1636" s="12">
        <v>13.36</v>
      </c>
    </row>
    <row r="1637" spans="1:17" hidden="1">
      <c r="A1637" s="11" t="s">
        <v>3822</v>
      </c>
      <c r="B1637" s="9" t="s">
        <v>691</v>
      </c>
      <c r="C1637" s="9" t="s">
        <v>12</v>
      </c>
      <c r="D1637" s="3" t="s">
        <v>1360</v>
      </c>
      <c r="E1637" s="9" t="s">
        <v>1411</v>
      </c>
      <c r="F1637" s="9" t="s">
        <v>1390</v>
      </c>
      <c r="G1637" s="3">
        <v>50.51</v>
      </c>
      <c r="H1637" s="3">
        <v>17.63</v>
      </c>
      <c r="I1637" s="3">
        <v>0.66600000000000004</v>
      </c>
      <c r="J1637" s="3">
        <v>1.8167</v>
      </c>
      <c r="K1637" s="3" t="s">
        <v>1376</v>
      </c>
      <c r="L1637" s="3">
        <v>862</v>
      </c>
      <c r="M1637" s="3" t="s">
        <v>1403</v>
      </c>
      <c r="N1637" s="3" t="s">
        <v>2131</v>
      </c>
      <c r="O1637" s="9" t="s">
        <v>3260</v>
      </c>
      <c r="P1637" s="3">
        <v>36</v>
      </c>
      <c r="Q1637" s="13">
        <v>30.76</v>
      </c>
    </row>
    <row r="1638" spans="1:17" hidden="1">
      <c r="A1638" s="10" t="s">
        <v>3823</v>
      </c>
      <c r="B1638" s="8" t="s">
        <v>1257</v>
      </c>
      <c r="C1638" s="8" t="s">
        <v>32</v>
      </c>
      <c r="D1638" s="2" t="s">
        <v>10</v>
      </c>
      <c r="E1638" s="8" t="s">
        <v>1374</v>
      </c>
      <c r="F1638" s="8" t="s">
        <v>1390</v>
      </c>
      <c r="G1638" s="2">
        <v>75.83</v>
      </c>
      <c r="H1638" s="2">
        <v>12.31</v>
      </c>
      <c r="I1638" s="2">
        <v>0.38059999999999999</v>
      </c>
      <c r="J1638" s="2">
        <v>2.0085000000000002</v>
      </c>
      <c r="K1638" s="2" t="s">
        <v>1376</v>
      </c>
      <c r="L1638" s="2">
        <v>707</v>
      </c>
      <c r="M1638" s="2" t="s">
        <v>1396</v>
      </c>
      <c r="N1638" s="2" t="s">
        <v>3360</v>
      </c>
      <c r="O1638" s="8" t="s">
        <v>3071</v>
      </c>
      <c r="P1638" s="2">
        <v>48</v>
      </c>
      <c r="Q1638" s="12">
        <v>9.73</v>
      </c>
    </row>
    <row r="1639" spans="1:17" hidden="1">
      <c r="A1639" s="11" t="s">
        <v>3824</v>
      </c>
      <c r="B1639" s="9" t="s">
        <v>830</v>
      </c>
      <c r="C1639" s="9" t="s">
        <v>38</v>
      </c>
      <c r="D1639" s="3" t="s">
        <v>10</v>
      </c>
      <c r="E1639" s="9" t="s">
        <v>1389</v>
      </c>
      <c r="F1639" s="9" t="s">
        <v>1384</v>
      </c>
      <c r="G1639" s="3">
        <v>69.31</v>
      </c>
      <c r="H1639" s="3">
        <v>11.92</v>
      </c>
      <c r="I1639" s="3">
        <v>0.6643</v>
      </c>
      <c r="J1639" s="3">
        <v>0.82830000000000004</v>
      </c>
      <c r="K1639" s="3" t="s">
        <v>1358</v>
      </c>
      <c r="L1639" s="3">
        <v>867</v>
      </c>
      <c r="M1639" s="3" t="s">
        <v>1426</v>
      </c>
      <c r="N1639" s="3" t="s">
        <v>2732</v>
      </c>
      <c r="O1639" s="9"/>
      <c r="P1639" s="3">
        <v>180</v>
      </c>
      <c r="Q1639" s="13">
        <v>15.43</v>
      </c>
    </row>
    <row r="1640" spans="1:17" hidden="1">
      <c r="A1640" s="10" t="s">
        <v>3825</v>
      </c>
      <c r="B1640" s="8" t="s">
        <v>260</v>
      </c>
      <c r="C1640" s="8" t="s">
        <v>16</v>
      </c>
      <c r="D1640" s="2" t="s">
        <v>31</v>
      </c>
      <c r="E1640" s="8" t="s">
        <v>1389</v>
      </c>
      <c r="F1640" s="8" t="s">
        <v>1390</v>
      </c>
      <c r="G1640" s="2">
        <v>68.790000000000006</v>
      </c>
      <c r="H1640" s="2">
        <v>11.6</v>
      </c>
      <c r="I1640" s="2">
        <v>1.0515000000000001</v>
      </c>
      <c r="J1640" s="2">
        <v>3.2252999999999998</v>
      </c>
      <c r="K1640" s="2" t="s">
        <v>1376</v>
      </c>
      <c r="L1640" s="2">
        <v>895</v>
      </c>
      <c r="M1640" s="2" t="s">
        <v>1396</v>
      </c>
      <c r="N1640" s="2" t="s">
        <v>2760</v>
      </c>
      <c r="O1640" s="8" t="s">
        <v>3826</v>
      </c>
      <c r="P1640" s="2">
        <v>24</v>
      </c>
      <c r="Q1640" s="12">
        <v>42.19</v>
      </c>
    </row>
    <row r="1641" spans="1:17" hidden="1">
      <c r="A1641" s="11" t="s">
        <v>3827</v>
      </c>
      <c r="B1641" s="9" t="s">
        <v>456</v>
      </c>
      <c r="C1641" s="9" t="s">
        <v>38</v>
      </c>
      <c r="D1641" s="3" t="s">
        <v>10</v>
      </c>
      <c r="E1641" s="9" t="s">
        <v>1411</v>
      </c>
      <c r="F1641" s="9" t="s">
        <v>1375</v>
      </c>
      <c r="G1641" s="3">
        <v>1.27</v>
      </c>
      <c r="H1641" s="3">
        <v>12.68</v>
      </c>
      <c r="I1641" s="3">
        <v>1.95E-2</v>
      </c>
      <c r="J1641" s="3">
        <v>1.8700000000000001E-2</v>
      </c>
      <c r="K1641" s="3" t="s">
        <v>1376</v>
      </c>
      <c r="L1641" s="3">
        <v>565</v>
      </c>
      <c r="M1641" s="3" t="s">
        <v>1396</v>
      </c>
      <c r="N1641" s="3" t="s">
        <v>191</v>
      </c>
      <c r="O1641" s="9" t="s">
        <v>2960</v>
      </c>
      <c r="P1641" s="3">
        <v>120</v>
      </c>
      <c r="Q1641" s="13">
        <v>0.17</v>
      </c>
    </row>
    <row r="1642" spans="1:17" hidden="1">
      <c r="A1642" s="10" t="s">
        <v>3828</v>
      </c>
      <c r="B1642" s="8" t="s">
        <v>1324</v>
      </c>
      <c r="C1642" s="8" t="s">
        <v>7</v>
      </c>
      <c r="D1642" s="2" t="s">
        <v>44</v>
      </c>
      <c r="E1642" s="8" t="s">
        <v>1408</v>
      </c>
      <c r="F1642" s="8" t="s">
        <v>1384</v>
      </c>
      <c r="G1642" s="2">
        <v>29.21</v>
      </c>
      <c r="H1642" s="2">
        <v>18.23</v>
      </c>
      <c r="I1642" s="2">
        <v>0.3997</v>
      </c>
      <c r="J1642" s="2">
        <v>0.47520000000000001</v>
      </c>
      <c r="K1642" s="2" t="s">
        <v>1358</v>
      </c>
      <c r="L1642" s="2">
        <v>628</v>
      </c>
      <c r="M1642" s="2" t="s">
        <v>1377</v>
      </c>
      <c r="N1642" s="2" t="s">
        <v>3829</v>
      </c>
      <c r="O1642" s="8" t="s">
        <v>3830</v>
      </c>
      <c r="P1642" s="2">
        <v>180</v>
      </c>
      <c r="Q1642" s="12">
        <v>6.69</v>
      </c>
    </row>
    <row r="1643" spans="1:17">
      <c r="A1643" s="11" t="s">
        <v>3831</v>
      </c>
      <c r="B1643" s="9" t="s">
        <v>990</v>
      </c>
      <c r="C1643" s="9" t="s">
        <v>7</v>
      </c>
      <c r="D1643" s="3" t="s">
        <v>31</v>
      </c>
      <c r="E1643" s="9" t="s">
        <v>1380</v>
      </c>
      <c r="F1643" s="9" t="s">
        <v>1384</v>
      </c>
      <c r="G1643" s="3">
        <v>4.46</v>
      </c>
      <c r="H1643" s="3">
        <v>17.68</v>
      </c>
      <c r="I1643" s="3">
        <v>2.5700000000000001E-2</v>
      </c>
      <c r="J1643" s="3">
        <v>7.0800000000000002E-2</v>
      </c>
      <c r="K1643" s="3"/>
      <c r="L1643" s="3">
        <v>649</v>
      </c>
      <c r="M1643" s="3" t="s">
        <v>1396</v>
      </c>
      <c r="N1643" s="3" t="s">
        <v>587</v>
      </c>
      <c r="O1643" s="9" t="s">
        <v>1482</v>
      </c>
      <c r="P1643" s="3">
        <v>180</v>
      </c>
      <c r="Q1643" s="13">
        <v>0</v>
      </c>
    </row>
    <row r="1644" spans="1:17">
      <c r="A1644" s="10" t="s">
        <v>3832</v>
      </c>
      <c r="B1644" s="8" t="s">
        <v>336</v>
      </c>
      <c r="C1644" s="8" t="s">
        <v>7</v>
      </c>
      <c r="D1644" s="2" t="s">
        <v>31</v>
      </c>
      <c r="E1644" s="8" t="s">
        <v>1380</v>
      </c>
      <c r="F1644" s="8" t="s">
        <v>1384</v>
      </c>
      <c r="G1644" s="2">
        <v>35.450000000000003</v>
      </c>
      <c r="H1644" s="2">
        <v>12.71</v>
      </c>
      <c r="I1644" s="2">
        <v>0.54210000000000003</v>
      </c>
      <c r="J1644" s="2">
        <v>0.94589999999999996</v>
      </c>
      <c r="K1644" s="2" t="s">
        <v>1358</v>
      </c>
      <c r="L1644" s="2">
        <v>606</v>
      </c>
      <c r="M1644" s="2" t="s">
        <v>1386</v>
      </c>
      <c r="N1644" s="2" t="s">
        <v>888</v>
      </c>
      <c r="O1644" s="8"/>
      <c r="P1644" s="2">
        <v>48</v>
      </c>
      <c r="Q1644" s="12">
        <v>6.01</v>
      </c>
    </row>
    <row r="1645" spans="1:17" hidden="1">
      <c r="A1645" s="11" t="s">
        <v>3833</v>
      </c>
      <c r="B1645" s="9" t="s">
        <v>1269</v>
      </c>
      <c r="C1645" s="9" t="s">
        <v>35</v>
      </c>
      <c r="D1645" s="3" t="s">
        <v>31</v>
      </c>
      <c r="E1645" s="9" t="s">
        <v>1411</v>
      </c>
      <c r="F1645" s="9" t="s">
        <v>1390</v>
      </c>
      <c r="G1645" s="3">
        <v>47.86</v>
      </c>
      <c r="H1645" s="3">
        <v>14.92</v>
      </c>
      <c r="I1645" s="3">
        <v>0.70879999999999999</v>
      </c>
      <c r="J1645" s="3">
        <v>0.9214</v>
      </c>
      <c r="K1645" s="3" t="s">
        <v>1395</v>
      </c>
      <c r="L1645" s="3">
        <v>845</v>
      </c>
      <c r="M1645" s="3" t="s">
        <v>1403</v>
      </c>
      <c r="N1645" s="3" t="s">
        <v>2066</v>
      </c>
      <c r="O1645" s="9" t="s">
        <v>2067</v>
      </c>
      <c r="P1645" s="3">
        <v>84</v>
      </c>
      <c r="Q1645" s="13">
        <v>28.99</v>
      </c>
    </row>
    <row r="1646" spans="1:17" hidden="1">
      <c r="A1646" s="10" t="s">
        <v>3834</v>
      </c>
      <c r="B1646" s="8" t="s">
        <v>524</v>
      </c>
      <c r="C1646" s="8" t="s">
        <v>24</v>
      </c>
      <c r="D1646" s="2" t="s">
        <v>1360</v>
      </c>
      <c r="E1646" s="8" t="s">
        <v>1408</v>
      </c>
      <c r="F1646" s="8" t="s">
        <v>1384</v>
      </c>
      <c r="G1646" s="2">
        <v>38.97</v>
      </c>
      <c r="H1646" s="2">
        <v>14.27</v>
      </c>
      <c r="I1646" s="2">
        <v>0.62860000000000005</v>
      </c>
      <c r="J1646" s="2">
        <v>1.337</v>
      </c>
      <c r="K1646" s="2" t="s">
        <v>1385</v>
      </c>
      <c r="L1646" s="2">
        <v>656</v>
      </c>
      <c r="M1646" s="2" t="s">
        <v>1426</v>
      </c>
      <c r="N1646" s="2" t="s">
        <v>2611</v>
      </c>
      <c r="O1646" s="8"/>
      <c r="P1646" s="2">
        <v>36</v>
      </c>
      <c r="Q1646" s="12">
        <v>0</v>
      </c>
    </row>
    <row r="1647" spans="1:17" hidden="1">
      <c r="A1647" s="11" t="s">
        <v>3835</v>
      </c>
      <c r="B1647" s="9" t="s">
        <v>1116</v>
      </c>
      <c r="C1647" s="9" t="s">
        <v>20</v>
      </c>
      <c r="D1647" s="3" t="s">
        <v>44</v>
      </c>
      <c r="E1647" s="9" t="s">
        <v>1408</v>
      </c>
      <c r="F1647" s="9" t="s">
        <v>1384</v>
      </c>
      <c r="G1647" s="3">
        <v>94.17</v>
      </c>
      <c r="H1647" s="3">
        <v>16.86</v>
      </c>
      <c r="I1647" s="3">
        <v>0.60209999999999997</v>
      </c>
      <c r="J1647" s="3">
        <v>2.7105000000000001</v>
      </c>
      <c r="K1647" s="3" t="s">
        <v>1395</v>
      </c>
      <c r="L1647" s="3">
        <v>631</v>
      </c>
      <c r="M1647" s="3" t="s">
        <v>1377</v>
      </c>
      <c r="N1647" s="3" t="s">
        <v>2654</v>
      </c>
      <c r="O1647" s="9" t="s">
        <v>1946</v>
      </c>
      <c r="P1647" s="3">
        <v>48</v>
      </c>
      <c r="Q1647" s="13">
        <v>44.97</v>
      </c>
    </row>
    <row r="1648" spans="1:17" hidden="1">
      <c r="A1648" s="10" t="s">
        <v>3836</v>
      </c>
      <c r="B1648" s="8" t="s">
        <v>1074</v>
      </c>
      <c r="C1648" s="8" t="s">
        <v>41</v>
      </c>
      <c r="D1648" s="2" t="s">
        <v>23</v>
      </c>
      <c r="E1648" s="8" t="s">
        <v>1400</v>
      </c>
      <c r="F1648" s="8" t="s">
        <v>1375</v>
      </c>
      <c r="G1648" s="2">
        <v>53.82</v>
      </c>
      <c r="H1648" s="2">
        <v>17.41</v>
      </c>
      <c r="I1648" s="2">
        <v>0.88839999999999997</v>
      </c>
      <c r="J1648" s="2">
        <v>4.9191000000000003</v>
      </c>
      <c r="K1648" s="2" t="s">
        <v>1358</v>
      </c>
      <c r="L1648" s="2">
        <v>740</v>
      </c>
      <c r="M1648" s="2" t="s">
        <v>1426</v>
      </c>
      <c r="N1648" s="2" t="s">
        <v>1418</v>
      </c>
      <c r="O1648" s="8"/>
      <c r="P1648" s="2">
        <v>12</v>
      </c>
      <c r="Q1648" s="12">
        <v>28.09</v>
      </c>
    </row>
    <row r="1649" spans="1:17" hidden="1">
      <c r="A1649" s="11" t="s">
        <v>3837</v>
      </c>
      <c r="B1649" s="9" t="s">
        <v>513</v>
      </c>
      <c r="C1649" s="9" t="s">
        <v>41</v>
      </c>
      <c r="D1649" s="3" t="s">
        <v>10</v>
      </c>
      <c r="E1649" s="9" t="s">
        <v>1408</v>
      </c>
      <c r="F1649" s="9" t="s">
        <v>1390</v>
      </c>
      <c r="G1649" s="3">
        <v>30.53</v>
      </c>
      <c r="H1649" s="3">
        <v>13.18</v>
      </c>
      <c r="I1649" s="3">
        <v>0.1888</v>
      </c>
      <c r="J1649" s="3">
        <v>0.69750000000000001</v>
      </c>
      <c r="K1649" s="3" t="s">
        <v>1358</v>
      </c>
      <c r="L1649" s="3">
        <v>576</v>
      </c>
      <c r="M1649" s="3" t="s">
        <v>1403</v>
      </c>
      <c r="N1649" s="3" t="s">
        <v>1446</v>
      </c>
      <c r="O1649" s="9" t="s">
        <v>2375</v>
      </c>
      <c r="P1649" s="3">
        <v>60</v>
      </c>
      <c r="Q1649" s="13">
        <v>4.57</v>
      </c>
    </row>
    <row r="1650" spans="1:17" hidden="1">
      <c r="A1650" s="10" t="s">
        <v>3838</v>
      </c>
      <c r="B1650" s="8" t="s">
        <v>779</v>
      </c>
      <c r="C1650" s="8" t="s">
        <v>32</v>
      </c>
      <c r="D1650" s="2" t="s">
        <v>1360</v>
      </c>
      <c r="E1650" s="8" t="s">
        <v>1408</v>
      </c>
      <c r="F1650" s="8" t="s">
        <v>1390</v>
      </c>
      <c r="G1650" s="2">
        <v>5.47</v>
      </c>
      <c r="H1650" s="2">
        <v>10.31</v>
      </c>
      <c r="I1650" s="2">
        <v>5.45E-2</v>
      </c>
      <c r="J1650" s="2">
        <v>5.3900000000000003E-2</v>
      </c>
      <c r="K1650" s="2" t="s">
        <v>1376</v>
      </c>
      <c r="L1650" s="2">
        <v>701</v>
      </c>
      <c r="M1650" s="2" t="s">
        <v>1386</v>
      </c>
      <c r="N1650" s="2" t="s">
        <v>927</v>
      </c>
      <c r="O1650" s="8"/>
      <c r="P1650" s="2">
        <v>240</v>
      </c>
      <c r="Q1650" s="12">
        <v>1.75</v>
      </c>
    </row>
    <row r="1651" spans="1:17">
      <c r="A1651" s="11" t="s">
        <v>3839</v>
      </c>
      <c r="B1651" s="9" t="s">
        <v>1351</v>
      </c>
      <c r="C1651" s="9" t="s">
        <v>35</v>
      </c>
      <c r="D1651" s="3" t="s">
        <v>23</v>
      </c>
      <c r="E1651" s="9" t="s">
        <v>1380</v>
      </c>
      <c r="F1651" s="9" t="s">
        <v>1384</v>
      </c>
      <c r="G1651" s="3">
        <v>90.23</v>
      </c>
      <c r="H1651" s="3">
        <v>18.09</v>
      </c>
      <c r="I1651" s="3">
        <v>1.6841999999999999</v>
      </c>
      <c r="J1651" s="3">
        <v>1.3988</v>
      </c>
      <c r="K1651" s="3" t="s">
        <v>1412</v>
      </c>
      <c r="L1651" s="3">
        <v>881</v>
      </c>
      <c r="M1651" s="3" t="s">
        <v>1381</v>
      </c>
      <c r="N1651" s="3" t="s">
        <v>2286</v>
      </c>
      <c r="O1651" s="9"/>
      <c r="P1651" s="3">
        <v>240</v>
      </c>
      <c r="Q1651" s="13">
        <v>82.82</v>
      </c>
    </row>
    <row r="1652" spans="1:17" hidden="1">
      <c r="A1652" s="10" t="s">
        <v>3840</v>
      </c>
      <c r="B1652" s="8" t="s">
        <v>1263</v>
      </c>
      <c r="C1652" s="8" t="s">
        <v>38</v>
      </c>
      <c r="D1652" s="2" t="s">
        <v>23</v>
      </c>
      <c r="E1652" s="8" t="s">
        <v>1411</v>
      </c>
      <c r="F1652" s="8" t="s">
        <v>1390</v>
      </c>
      <c r="G1652" s="2">
        <v>99.55</v>
      </c>
      <c r="H1652" s="2">
        <v>9.9499999999999993</v>
      </c>
      <c r="I1652" s="2">
        <v>0.74550000000000005</v>
      </c>
      <c r="J1652" s="2">
        <v>2.5225</v>
      </c>
      <c r="K1652" s="2" t="s">
        <v>1412</v>
      </c>
      <c r="L1652" s="2">
        <v>818</v>
      </c>
      <c r="M1652" s="2" t="s">
        <v>1403</v>
      </c>
      <c r="N1652" s="2" t="s">
        <v>839</v>
      </c>
      <c r="O1652" s="8" t="s">
        <v>1917</v>
      </c>
      <c r="P1652" s="2">
        <v>48</v>
      </c>
      <c r="Q1652" s="12">
        <v>52.27</v>
      </c>
    </row>
    <row r="1653" spans="1:17" hidden="1">
      <c r="A1653" s="11" t="s">
        <v>3841</v>
      </c>
      <c r="B1653" s="9" t="s">
        <v>716</v>
      </c>
      <c r="C1653" s="9" t="s">
        <v>20</v>
      </c>
      <c r="D1653" s="3" t="s">
        <v>31</v>
      </c>
      <c r="E1653" s="9" t="s">
        <v>1374</v>
      </c>
      <c r="F1653" s="9" t="s">
        <v>1390</v>
      </c>
      <c r="G1653" s="3">
        <v>1.82</v>
      </c>
      <c r="H1653" s="3">
        <v>17.23</v>
      </c>
      <c r="I1653" s="3">
        <v>1.3100000000000001E-2</v>
      </c>
      <c r="J1653" s="3">
        <v>3.1899999999999998E-2</v>
      </c>
      <c r="K1653" s="3" t="s">
        <v>1412</v>
      </c>
      <c r="L1653" s="3">
        <v>659</v>
      </c>
      <c r="M1653" s="3" t="s">
        <v>1386</v>
      </c>
      <c r="N1653" s="3" t="s">
        <v>2580</v>
      </c>
      <c r="O1653" s="9"/>
      <c r="P1653" s="3">
        <v>120</v>
      </c>
      <c r="Q1653" s="13">
        <v>1.1399999999999999</v>
      </c>
    </row>
    <row r="1654" spans="1:17" hidden="1">
      <c r="A1654" s="10" t="s">
        <v>3842</v>
      </c>
      <c r="B1654" s="8" t="s">
        <v>273</v>
      </c>
      <c r="C1654" s="8" t="s">
        <v>7</v>
      </c>
      <c r="D1654" s="2" t="s">
        <v>31</v>
      </c>
      <c r="E1654" s="8" t="s">
        <v>1408</v>
      </c>
      <c r="F1654" s="8" t="s">
        <v>1375</v>
      </c>
      <c r="G1654" s="2">
        <v>55.12</v>
      </c>
      <c r="H1654" s="2">
        <v>13.82</v>
      </c>
      <c r="I1654" s="2">
        <v>0.99470000000000003</v>
      </c>
      <c r="J1654" s="2">
        <v>0.72740000000000005</v>
      </c>
      <c r="K1654" s="2" t="s">
        <v>1358</v>
      </c>
      <c r="L1654" s="2">
        <v>608</v>
      </c>
      <c r="M1654" s="2" t="s">
        <v>1396</v>
      </c>
      <c r="N1654" s="2" t="s">
        <v>581</v>
      </c>
      <c r="O1654" s="8" t="s">
        <v>1212</v>
      </c>
      <c r="P1654" s="2">
        <v>180</v>
      </c>
      <c r="Q1654" s="12">
        <v>45.52</v>
      </c>
    </row>
    <row r="1655" spans="1:17" hidden="1">
      <c r="A1655" s="11" t="s">
        <v>3843</v>
      </c>
      <c r="B1655" s="9" t="s">
        <v>1005</v>
      </c>
      <c r="C1655" s="9" t="s">
        <v>24</v>
      </c>
      <c r="D1655" s="3" t="s">
        <v>23</v>
      </c>
      <c r="E1655" s="9" t="s">
        <v>1374</v>
      </c>
      <c r="F1655" s="9" t="s">
        <v>1390</v>
      </c>
      <c r="G1655" s="3">
        <v>28.72</v>
      </c>
      <c r="H1655" s="3">
        <v>7.55</v>
      </c>
      <c r="I1655" s="3">
        <v>0.21879999999999999</v>
      </c>
      <c r="J1655" s="3">
        <v>0.69510000000000005</v>
      </c>
      <c r="K1655" s="3" t="s">
        <v>1376</v>
      </c>
      <c r="L1655" s="3">
        <v>631</v>
      </c>
      <c r="M1655" s="3" t="s">
        <v>1396</v>
      </c>
      <c r="N1655" s="3" t="s">
        <v>1934</v>
      </c>
      <c r="O1655" s="9" t="s">
        <v>357</v>
      </c>
      <c r="P1655" s="3">
        <v>48</v>
      </c>
      <c r="Q1655" s="13">
        <v>16.239999999999998</v>
      </c>
    </row>
    <row r="1656" spans="1:17" hidden="1">
      <c r="A1656" s="10" t="s">
        <v>3844</v>
      </c>
      <c r="B1656" s="8" t="s">
        <v>1137</v>
      </c>
      <c r="C1656" s="8" t="s">
        <v>16</v>
      </c>
      <c r="D1656" s="2" t="s">
        <v>10</v>
      </c>
      <c r="E1656" s="8" t="s">
        <v>1408</v>
      </c>
      <c r="F1656" s="8" t="s">
        <v>1375</v>
      </c>
      <c r="G1656" s="2">
        <v>8.77</v>
      </c>
      <c r="H1656" s="2">
        <v>11.2</v>
      </c>
      <c r="I1656" s="2">
        <v>5.0099999999999999E-2</v>
      </c>
      <c r="J1656" s="2">
        <v>0.19159999999999999</v>
      </c>
      <c r="K1656" s="2" t="s">
        <v>1412</v>
      </c>
      <c r="L1656" s="2">
        <v>863</v>
      </c>
      <c r="M1656" s="2" t="s">
        <v>1386</v>
      </c>
      <c r="N1656" s="2" t="s">
        <v>2750</v>
      </c>
      <c r="O1656" s="8"/>
      <c r="P1656" s="2">
        <v>60</v>
      </c>
      <c r="Q1656" s="12">
        <v>4.04</v>
      </c>
    </row>
    <row r="1657" spans="1:17" hidden="1">
      <c r="A1657" s="11" t="s">
        <v>3845</v>
      </c>
      <c r="B1657" s="9" t="s">
        <v>931</v>
      </c>
      <c r="C1657" s="9" t="s">
        <v>38</v>
      </c>
      <c r="D1657" s="3" t="s">
        <v>23</v>
      </c>
      <c r="E1657" s="9" t="s">
        <v>1374</v>
      </c>
      <c r="F1657" s="9" t="s">
        <v>1390</v>
      </c>
      <c r="G1657" s="3">
        <v>46.04</v>
      </c>
      <c r="H1657" s="3">
        <v>13.27</v>
      </c>
      <c r="I1657" s="3">
        <v>0.87990000000000002</v>
      </c>
      <c r="J1657" s="3">
        <v>0.84430000000000005</v>
      </c>
      <c r="K1657" s="3" t="s">
        <v>1412</v>
      </c>
      <c r="L1657" s="3">
        <v>782</v>
      </c>
      <c r="M1657" s="3" t="s">
        <v>1426</v>
      </c>
      <c r="N1657" s="3" t="s">
        <v>3165</v>
      </c>
      <c r="O1657" s="9"/>
      <c r="P1657" s="3">
        <v>84</v>
      </c>
      <c r="Q1657" s="13">
        <v>24.67</v>
      </c>
    </row>
    <row r="1658" spans="1:17" hidden="1">
      <c r="A1658" s="10" t="s">
        <v>3846</v>
      </c>
      <c r="B1658" s="8" t="s">
        <v>1342</v>
      </c>
      <c r="C1658" s="8" t="s">
        <v>12</v>
      </c>
      <c r="D1658" s="2" t="s">
        <v>1360</v>
      </c>
      <c r="E1658" s="8" t="s">
        <v>1408</v>
      </c>
      <c r="F1658" s="8" t="s">
        <v>1384</v>
      </c>
      <c r="G1658" s="2">
        <v>12.44</v>
      </c>
      <c r="H1658" s="2">
        <v>18.45</v>
      </c>
      <c r="I1658" s="2">
        <v>0.19689999999999999</v>
      </c>
      <c r="J1658" s="2">
        <v>0.36840000000000001</v>
      </c>
      <c r="K1658" s="2" t="s">
        <v>1376</v>
      </c>
      <c r="L1658" s="2">
        <v>652</v>
      </c>
      <c r="M1658" s="2" t="s">
        <v>1396</v>
      </c>
      <c r="N1658" s="2" t="s">
        <v>3591</v>
      </c>
      <c r="O1658" s="8" t="s">
        <v>2095</v>
      </c>
      <c r="P1658" s="2">
        <v>48</v>
      </c>
      <c r="Q1658" s="12">
        <v>5.84</v>
      </c>
    </row>
    <row r="1659" spans="1:17" hidden="1">
      <c r="A1659" s="11" t="s">
        <v>3847</v>
      </c>
      <c r="B1659" s="9" t="s">
        <v>172</v>
      </c>
      <c r="C1659" s="9" t="s">
        <v>41</v>
      </c>
      <c r="D1659" s="3" t="s">
        <v>1360</v>
      </c>
      <c r="E1659" s="9" t="s">
        <v>1408</v>
      </c>
      <c r="F1659" s="9" t="s">
        <v>1375</v>
      </c>
      <c r="G1659" s="3">
        <v>89.69</v>
      </c>
      <c r="H1659" s="3">
        <v>7.8</v>
      </c>
      <c r="I1659" s="3">
        <v>0.65449999999999997</v>
      </c>
      <c r="J1659" s="3">
        <v>1.81</v>
      </c>
      <c r="K1659" s="3" t="s">
        <v>1358</v>
      </c>
      <c r="L1659" s="3">
        <v>770</v>
      </c>
      <c r="M1659" s="3" t="s">
        <v>1426</v>
      </c>
      <c r="N1659" s="3" t="s">
        <v>1667</v>
      </c>
      <c r="O1659" s="9"/>
      <c r="P1659" s="3">
        <v>60</v>
      </c>
      <c r="Q1659" s="13">
        <v>45.45</v>
      </c>
    </row>
    <row r="1660" spans="1:17">
      <c r="A1660" s="10" t="s">
        <v>3848</v>
      </c>
      <c r="B1660" s="8" t="s">
        <v>990</v>
      </c>
      <c r="C1660" s="8" t="s">
        <v>28</v>
      </c>
      <c r="D1660" s="2" t="s">
        <v>44</v>
      </c>
      <c r="E1660" s="8" t="s">
        <v>1380</v>
      </c>
      <c r="F1660" s="8" t="s">
        <v>1384</v>
      </c>
      <c r="G1660" s="2">
        <v>98.14</v>
      </c>
      <c r="H1660" s="2">
        <v>16.34</v>
      </c>
      <c r="I1660" s="2">
        <v>0.69110000000000005</v>
      </c>
      <c r="J1660" s="2">
        <v>3.4668000000000001</v>
      </c>
      <c r="K1660" s="2" t="s">
        <v>1395</v>
      </c>
      <c r="L1660" s="2">
        <v>649</v>
      </c>
      <c r="M1660" s="2" t="s">
        <v>1396</v>
      </c>
      <c r="N1660" s="2" t="s">
        <v>1942</v>
      </c>
      <c r="O1660" s="8" t="s">
        <v>3849</v>
      </c>
      <c r="P1660" s="2">
        <v>36</v>
      </c>
      <c r="Q1660" s="12">
        <v>64.64</v>
      </c>
    </row>
    <row r="1661" spans="1:17">
      <c r="A1661" s="11" t="s">
        <v>3850</v>
      </c>
      <c r="B1661" s="9" t="s">
        <v>116</v>
      </c>
      <c r="C1661" s="9" t="s">
        <v>28</v>
      </c>
      <c r="D1661" s="3" t="s">
        <v>1360</v>
      </c>
      <c r="E1661" s="9" t="s">
        <v>1380</v>
      </c>
      <c r="F1661" s="9" t="s">
        <v>1375</v>
      </c>
      <c r="G1661" s="3">
        <v>4.4800000000000004</v>
      </c>
      <c r="H1661" s="3">
        <v>12.44</v>
      </c>
      <c r="I1661" s="3">
        <v>8.4500000000000006E-2</v>
      </c>
      <c r="J1661" s="3">
        <v>0.11890000000000001</v>
      </c>
      <c r="K1661" s="3" t="s">
        <v>1395</v>
      </c>
      <c r="L1661" s="3">
        <v>580</v>
      </c>
      <c r="M1661" s="3" t="s">
        <v>1396</v>
      </c>
      <c r="N1661" s="3" t="s">
        <v>2139</v>
      </c>
      <c r="O1661" s="9" t="s">
        <v>3475</v>
      </c>
      <c r="P1661" s="3">
        <v>48</v>
      </c>
      <c r="Q1661" s="13">
        <v>2.12</v>
      </c>
    </row>
    <row r="1662" spans="1:17" hidden="1">
      <c r="A1662" s="10" t="s">
        <v>3851</v>
      </c>
      <c r="B1662" s="8" t="s">
        <v>1285</v>
      </c>
      <c r="C1662" s="8" t="s">
        <v>35</v>
      </c>
      <c r="D1662" s="2" t="s">
        <v>10</v>
      </c>
      <c r="E1662" s="8" t="s">
        <v>1411</v>
      </c>
      <c r="F1662" s="8" t="s">
        <v>1375</v>
      </c>
      <c r="G1662" s="2">
        <v>63.94</v>
      </c>
      <c r="H1662" s="2">
        <v>10.78</v>
      </c>
      <c r="I1662" s="2">
        <v>1.1561999999999999</v>
      </c>
      <c r="J1662" s="2">
        <v>1.0873999999999999</v>
      </c>
      <c r="K1662" s="2" t="s">
        <v>1376</v>
      </c>
      <c r="L1662" s="2">
        <v>729</v>
      </c>
      <c r="M1662" s="2" t="s">
        <v>1386</v>
      </c>
      <c r="N1662" s="2" t="s">
        <v>2875</v>
      </c>
      <c r="O1662" s="8"/>
      <c r="P1662" s="2">
        <v>84</v>
      </c>
      <c r="Q1662" s="12">
        <v>49.86</v>
      </c>
    </row>
    <row r="1663" spans="1:17" hidden="1">
      <c r="A1663" s="11" t="s">
        <v>3852</v>
      </c>
      <c r="B1663" s="9" t="s">
        <v>383</v>
      </c>
      <c r="C1663" s="9" t="s">
        <v>38</v>
      </c>
      <c r="D1663" s="3" t="s">
        <v>10</v>
      </c>
      <c r="E1663" s="9" t="s">
        <v>1400</v>
      </c>
      <c r="F1663" s="9" t="s">
        <v>1390</v>
      </c>
      <c r="G1663" s="3">
        <v>84.9</v>
      </c>
      <c r="H1663" s="3">
        <v>12.87</v>
      </c>
      <c r="I1663" s="3">
        <v>1.3902000000000001</v>
      </c>
      <c r="J1663" s="3">
        <v>7.5778999999999996</v>
      </c>
      <c r="K1663" s="3" t="s">
        <v>1376</v>
      </c>
      <c r="L1663" s="3">
        <v>728</v>
      </c>
      <c r="M1663" s="3" t="s">
        <v>1377</v>
      </c>
      <c r="N1663" s="3" t="s">
        <v>1088</v>
      </c>
      <c r="O1663" s="9" t="s">
        <v>613</v>
      </c>
      <c r="P1663" s="3">
        <v>12</v>
      </c>
      <c r="Q1663" s="13">
        <v>58.79</v>
      </c>
    </row>
    <row r="1664" spans="1:17" hidden="1">
      <c r="A1664" s="10" t="s">
        <v>3853</v>
      </c>
      <c r="B1664" s="8" t="s">
        <v>789</v>
      </c>
      <c r="C1664" s="8" t="s">
        <v>28</v>
      </c>
      <c r="D1664" s="2" t="s">
        <v>23</v>
      </c>
      <c r="E1664" s="8" t="s">
        <v>1400</v>
      </c>
      <c r="F1664" s="8" t="s">
        <v>1375</v>
      </c>
      <c r="G1664" s="2">
        <v>23.93</v>
      </c>
      <c r="H1664" s="2">
        <v>15.3</v>
      </c>
      <c r="I1664" s="2">
        <v>0.2261</v>
      </c>
      <c r="J1664" s="2">
        <v>0.32040000000000002</v>
      </c>
      <c r="K1664" s="2" t="s">
        <v>1385</v>
      </c>
      <c r="L1664" s="2">
        <v>564</v>
      </c>
      <c r="M1664" s="2" t="s">
        <v>1386</v>
      </c>
      <c r="N1664" s="2" t="s">
        <v>2788</v>
      </c>
      <c r="O1664" s="8"/>
      <c r="P1664" s="2">
        <v>240</v>
      </c>
      <c r="Q1664" s="12">
        <v>0</v>
      </c>
    </row>
    <row r="1665" spans="1:17" hidden="1">
      <c r="A1665" s="11" t="s">
        <v>3854</v>
      </c>
      <c r="B1665" s="9" t="s">
        <v>1312</v>
      </c>
      <c r="C1665" s="9" t="s">
        <v>16</v>
      </c>
      <c r="D1665" s="3" t="s">
        <v>23</v>
      </c>
      <c r="E1665" s="9" t="s">
        <v>1374</v>
      </c>
      <c r="F1665" s="9" t="s">
        <v>1390</v>
      </c>
      <c r="G1665" s="3">
        <v>38.74</v>
      </c>
      <c r="H1665" s="3">
        <v>17.52</v>
      </c>
      <c r="I1665" s="3">
        <v>0.37740000000000001</v>
      </c>
      <c r="J1665" s="3">
        <v>0.97370000000000001</v>
      </c>
      <c r="K1665" s="3" t="s">
        <v>1376</v>
      </c>
      <c r="L1665" s="3">
        <v>872</v>
      </c>
      <c r="M1665" s="3" t="s">
        <v>1403</v>
      </c>
      <c r="N1665" s="3" t="s">
        <v>933</v>
      </c>
      <c r="O1665" s="9" t="s">
        <v>1473</v>
      </c>
      <c r="P1665" s="3">
        <v>60</v>
      </c>
      <c r="Q1665" s="13">
        <v>14.09</v>
      </c>
    </row>
    <row r="1666" spans="1:17" hidden="1">
      <c r="A1666" s="10" t="s">
        <v>3855</v>
      </c>
      <c r="B1666" s="8" t="s">
        <v>1016</v>
      </c>
      <c r="C1666" s="8" t="s">
        <v>38</v>
      </c>
      <c r="D1666" s="2" t="s">
        <v>31</v>
      </c>
      <c r="E1666" s="8" t="s">
        <v>1400</v>
      </c>
      <c r="F1666" s="8" t="s">
        <v>1384</v>
      </c>
      <c r="G1666" s="2">
        <v>33.51</v>
      </c>
      <c r="H1666" s="2">
        <v>8.3699999999999992</v>
      </c>
      <c r="I1666" s="2">
        <v>0.2782</v>
      </c>
      <c r="J1666" s="2">
        <v>1.0558000000000001</v>
      </c>
      <c r="K1666" s="2" t="s">
        <v>1358</v>
      </c>
      <c r="L1666" s="2">
        <v>657</v>
      </c>
      <c r="M1666" s="2" t="s">
        <v>1403</v>
      </c>
      <c r="N1666" s="2" t="s">
        <v>3235</v>
      </c>
      <c r="O1666" s="8" t="s">
        <v>3856</v>
      </c>
      <c r="P1666" s="2">
        <v>36</v>
      </c>
      <c r="Q1666" s="12">
        <v>25.93</v>
      </c>
    </row>
    <row r="1667" spans="1:17" hidden="1">
      <c r="A1667" s="11" t="s">
        <v>3857</v>
      </c>
      <c r="B1667" s="9" t="s">
        <v>1077</v>
      </c>
      <c r="C1667" s="9" t="s">
        <v>16</v>
      </c>
      <c r="D1667" s="3" t="s">
        <v>10</v>
      </c>
      <c r="E1667" s="9" t="s">
        <v>1389</v>
      </c>
      <c r="F1667" s="9" t="s">
        <v>1375</v>
      </c>
      <c r="G1667" s="3">
        <v>94.52</v>
      </c>
      <c r="H1667" s="3">
        <v>18.28</v>
      </c>
      <c r="I1667" s="3">
        <v>0.65229999999999999</v>
      </c>
      <c r="J1667" s="3">
        <v>1.5411999999999999</v>
      </c>
      <c r="K1667" s="3" t="s">
        <v>1376</v>
      </c>
      <c r="L1667" s="3">
        <v>837</v>
      </c>
      <c r="M1667" s="3" t="s">
        <v>1403</v>
      </c>
      <c r="N1667" s="3" t="s">
        <v>1809</v>
      </c>
      <c r="O1667" s="9" t="s">
        <v>1703</v>
      </c>
      <c r="P1667" s="3">
        <v>180</v>
      </c>
      <c r="Q1667" s="13">
        <v>43.8</v>
      </c>
    </row>
    <row r="1668" spans="1:17" hidden="1">
      <c r="A1668" s="10" t="s">
        <v>3858</v>
      </c>
      <c r="B1668" s="8" t="s">
        <v>563</v>
      </c>
      <c r="C1668" s="8" t="s">
        <v>16</v>
      </c>
      <c r="D1668" s="2" t="s">
        <v>44</v>
      </c>
      <c r="E1668" s="8" t="s">
        <v>1389</v>
      </c>
      <c r="F1668" s="8" t="s">
        <v>1390</v>
      </c>
      <c r="G1668" s="2">
        <v>46.81</v>
      </c>
      <c r="H1668" s="2">
        <v>7.82</v>
      </c>
      <c r="I1668" s="2">
        <v>0.40479999999999999</v>
      </c>
      <c r="J1668" s="2">
        <v>4.0679999999999996</v>
      </c>
      <c r="K1668" s="2" t="s">
        <v>1358</v>
      </c>
      <c r="L1668" s="2">
        <v>791</v>
      </c>
      <c r="M1668" s="2" t="s">
        <v>1377</v>
      </c>
      <c r="N1668" s="2" t="s">
        <v>2658</v>
      </c>
      <c r="O1668" s="8" t="s">
        <v>3859</v>
      </c>
      <c r="P1668" s="2">
        <v>12</v>
      </c>
      <c r="Q1668" s="12">
        <v>13.69</v>
      </c>
    </row>
    <row r="1669" spans="1:17" hidden="1">
      <c r="A1669" s="11" t="s">
        <v>3860</v>
      </c>
      <c r="B1669" s="9" t="s">
        <v>1332</v>
      </c>
      <c r="C1669" s="9" t="s">
        <v>7</v>
      </c>
      <c r="D1669" s="3" t="s">
        <v>44</v>
      </c>
      <c r="E1669" s="9" t="s">
        <v>1389</v>
      </c>
      <c r="F1669" s="9" t="s">
        <v>1390</v>
      </c>
      <c r="G1669" s="3">
        <v>54.16</v>
      </c>
      <c r="H1669" s="3">
        <v>10.43</v>
      </c>
      <c r="I1669" s="3">
        <v>0.7853</v>
      </c>
      <c r="J1669" s="3">
        <v>0.91120000000000001</v>
      </c>
      <c r="K1669" s="3" t="s">
        <v>1376</v>
      </c>
      <c r="L1669" s="3">
        <v>849</v>
      </c>
      <c r="M1669" s="3" t="s">
        <v>1386</v>
      </c>
      <c r="N1669" s="3" t="s">
        <v>2651</v>
      </c>
      <c r="O1669" s="9"/>
      <c r="P1669" s="3">
        <v>84</v>
      </c>
      <c r="Q1669" s="13">
        <v>46.42</v>
      </c>
    </row>
    <row r="1670" spans="1:17" hidden="1">
      <c r="A1670" s="10" t="s">
        <v>3861</v>
      </c>
      <c r="B1670" s="8" t="s">
        <v>268</v>
      </c>
      <c r="C1670" s="8" t="s">
        <v>35</v>
      </c>
      <c r="D1670" s="2" t="s">
        <v>44</v>
      </c>
      <c r="E1670" s="8" t="s">
        <v>1374</v>
      </c>
      <c r="F1670" s="8" t="s">
        <v>1390</v>
      </c>
      <c r="G1670" s="2">
        <v>76.94</v>
      </c>
      <c r="H1670" s="2">
        <v>11.14</v>
      </c>
      <c r="I1670" s="2">
        <v>0.77669999999999995</v>
      </c>
      <c r="J1670" s="2">
        <v>1.3230999999999999</v>
      </c>
      <c r="K1670" s="2" t="s">
        <v>1358</v>
      </c>
      <c r="L1670" s="2">
        <v>790</v>
      </c>
      <c r="M1670" s="2" t="s">
        <v>1386</v>
      </c>
      <c r="N1670" s="2" t="s">
        <v>1637</v>
      </c>
      <c r="O1670" s="8"/>
      <c r="P1670" s="2">
        <v>84</v>
      </c>
      <c r="Q1670" s="12">
        <v>69.27</v>
      </c>
    </row>
    <row r="1671" spans="1:17" hidden="1">
      <c r="A1671" s="11" t="s">
        <v>3862</v>
      </c>
      <c r="B1671" s="9" t="s">
        <v>950</v>
      </c>
      <c r="C1671" s="9" t="s">
        <v>16</v>
      </c>
      <c r="D1671" s="3" t="s">
        <v>1360</v>
      </c>
      <c r="E1671" s="9" t="s">
        <v>1411</v>
      </c>
      <c r="F1671" s="9" t="s">
        <v>1375</v>
      </c>
      <c r="G1671" s="3">
        <v>81.77</v>
      </c>
      <c r="H1671" s="3">
        <v>17.649999999999999</v>
      </c>
      <c r="I1671" s="3">
        <v>0.43659999999999999</v>
      </c>
      <c r="J1671" s="3">
        <v>2.9418000000000002</v>
      </c>
      <c r="K1671" s="3" t="s">
        <v>1412</v>
      </c>
      <c r="L1671" s="3">
        <v>763</v>
      </c>
      <c r="M1671" s="3" t="s">
        <v>1396</v>
      </c>
      <c r="N1671" s="3" t="s">
        <v>1612</v>
      </c>
      <c r="O1671" s="9" t="s">
        <v>734</v>
      </c>
      <c r="P1671" s="3">
        <v>36</v>
      </c>
      <c r="Q1671" s="13">
        <v>31.96</v>
      </c>
    </row>
    <row r="1672" spans="1:17" hidden="1">
      <c r="A1672" s="10" t="s">
        <v>3863</v>
      </c>
      <c r="B1672" s="8" t="s">
        <v>912</v>
      </c>
      <c r="C1672" s="8" t="s">
        <v>20</v>
      </c>
      <c r="D1672" s="2" t="s">
        <v>23</v>
      </c>
      <c r="E1672" s="8" t="s">
        <v>1400</v>
      </c>
      <c r="F1672" s="8" t="s">
        <v>1375</v>
      </c>
      <c r="G1672" s="2">
        <v>65.27</v>
      </c>
      <c r="H1672" s="2">
        <v>8.64</v>
      </c>
      <c r="I1672" s="2">
        <v>0.79300000000000004</v>
      </c>
      <c r="J1672" s="2">
        <v>0.57220000000000004</v>
      </c>
      <c r="K1672" s="2" t="s">
        <v>1358</v>
      </c>
      <c r="L1672" s="2">
        <v>868</v>
      </c>
      <c r="M1672" s="2" t="s">
        <v>1396</v>
      </c>
      <c r="N1672" s="2" t="s">
        <v>2016</v>
      </c>
      <c r="O1672" s="8" t="s">
        <v>2017</v>
      </c>
      <c r="P1672" s="2">
        <v>240</v>
      </c>
      <c r="Q1672" s="12">
        <v>38.909999999999997</v>
      </c>
    </row>
    <row r="1673" spans="1:17" hidden="1">
      <c r="A1673" s="11" t="s">
        <v>3864</v>
      </c>
      <c r="B1673" s="9" t="s">
        <v>642</v>
      </c>
      <c r="C1673" s="9" t="s">
        <v>35</v>
      </c>
      <c r="D1673" s="3" t="s">
        <v>1360</v>
      </c>
      <c r="E1673" s="9" t="s">
        <v>1411</v>
      </c>
      <c r="F1673" s="9" t="s">
        <v>1375</v>
      </c>
      <c r="G1673" s="3">
        <v>84.3</v>
      </c>
      <c r="H1673" s="3">
        <v>11.28</v>
      </c>
      <c r="I1673" s="3">
        <v>1.1912</v>
      </c>
      <c r="J1673" s="3">
        <v>1.8447</v>
      </c>
      <c r="K1673" s="3" t="s">
        <v>1412</v>
      </c>
      <c r="L1673" s="3">
        <v>844</v>
      </c>
      <c r="M1673" s="3" t="s">
        <v>1403</v>
      </c>
      <c r="N1673" s="3" t="s">
        <v>526</v>
      </c>
      <c r="O1673" s="9" t="s">
        <v>264</v>
      </c>
      <c r="P1673" s="3">
        <v>60</v>
      </c>
      <c r="Q1673" s="13">
        <v>56.52</v>
      </c>
    </row>
    <row r="1674" spans="1:17">
      <c r="A1674" s="10" t="s">
        <v>3865</v>
      </c>
      <c r="B1674" s="8" t="s">
        <v>350</v>
      </c>
      <c r="C1674" s="8" t="s">
        <v>16</v>
      </c>
      <c r="D1674" s="2" t="s">
        <v>23</v>
      </c>
      <c r="E1674" s="8" t="s">
        <v>1380</v>
      </c>
      <c r="F1674" s="8" t="s">
        <v>1390</v>
      </c>
      <c r="G1674" s="2">
        <v>17.14</v>
      </c>
      <c r="H1674" s="2">
        <v>11.13</v>
      </c>
      <c r="I1674" s="2">
        <v>0.22320000000000001</v>
      </c>
      <c r="J1674" s="2">
        <v>0.19620000000000001</v>
      </c>
      <c r="K1674" s="2" t="s">
        <v>1385</v>
      </c>
      <c r="L1674" s="2">
        <v>754</v>
      </c>
      <c r="M1674" s="2" t="s">
        <v>1396</v>
      </c>
      <c r="N1674" s="2" t="s">
        <v>1962</v>
      </c>
      <c r="O1674" s="8" t="s">
        <v>3336</v>
      </c>
      <c r="P1674" s="2">
        <v>180</v>
      </c>
      <c r="Q1674" s="12">
        <v>0</v>
      </c>
    </row>
    <row r="1675" spans="1:17" hidden="1">
      <c r="A1675" s="11" t="s">
        <v>3866</v>
      </c>
      <c r="B1675" s="9" t="s">
        <v>458</v>
      </c>
      <c r="C1675" s="9" t="s">
        <v>28</v>
      </c>
      <c r="D1675" s="3" t="s">
        <v>23</v>
      </c>
      <c r="E1675" s="9" t="s">
        <v>1411</v>
      </c>
      <c r="F1675" s="9" t="s">
        <v>1390</v>
      </c>
      <c r="G1675" s="3">
        <v>84.34</v>
      </c>
      <c r="H1675" s="3">
        <v>12.14</v>
      </c>
      <c r="I1675" s="3">
        <v>0.46189999999999998</v>
      </c>
      <c r="J1675" s="3">
        <v>1.2169000000000001</v>
      </c>
      <c r="K1675" s="3" t="s">
        <v>1385</v>
      </c>
      <c r="L1675" s="3">
        <v>897</v>
      </c>
      <c r="M1675" s="3" t="s">
        <v>1381</v>
      </c>
      <c r="N1675" s="3" t="s">
        <v>1050</v>
      </c>
      <c r="O1675" s="9"/>
      <c r="P1675" s="3">
        <v>120</v>
      </c>
      <c r="Q1675" s="13">
        <v>0</v>
      </c>
    </row>
    <row r="1676" spans="1:17" hidden="1">
      <c r="A1676" s="10" t="s">
        <v>3867</v>
      </c>
      <c r="B1676" s="8" t="s">
        <v>1320</v>
      </c>
      <c r="C1676" s="8" t="s">
        <v>7</v>
      </c>
      <c r="D1676" s="2" t="s">
        <v>1360</v>
      </c>
      <c r="E1676" s="8" t="s">
        <v>1389</v>
      </c>
      <c r="F1676" s="8" t="s">
        <v>1390</v>
      </c>
      <c r="G1676" s="2">
        <v>51.65</v>
      </c>
      <c r="H1676" s="2">
        <v>10.15</v>
      </c>
      <c r="I1676" s="2">
        <v>0.99060000000000004</v>
      </c>
      <c r="J1676" s="2">
        <v>0.55979999999999996</v>
      </c>
      <c r="K1676" s="2" t="s">
        <v>1385</v>
      </c>
      <c r="L1676" s="2">
        <v>692</v>
      </c>
      <c r="M1676" s="2" t="s">
        <v>1377</v>
      </c>
      <c r="N1676" s="2" t="s">
        <v>2625</v>
      </c>
      <c r="O1676" s="8" t="s">
        <v>3396</v>
      </c>
      <c r="P1676" s="2">
        <v>180</v>
      </c>
      <c r="Q1676" s="12">
        <v>0</v>
      </c>
    </row>
    <row r="1677" spans="1:17" hidden="1">
      <c r="A1677" s="11" t="s">
        <v>3868</v>
      </c>
      <c r="B1677" s="9" t="s">
        <v>840</v>
      </c>
      <c r="C1677" s="9" t="s">
        <v>41</v>
      </c>
      <c r="D1677" s="3" t="s">
        <v>10</v>
      </c>
      <c r="E1677" s="9" t="s">
        <v>1408</v>
      </c>
      <c r="F1677" s="9" t="s">
        <v>1390</v>
      </c>
      <c r="G1677" s="3">
        <v>77.73</v>
      </c>
      <c r="H1677" s="3">
        <v>13.45</v>
      </c>
      <c r="I1677" s="3">
        <v>0.40839999999999999</v>
      </c>
      <c r="J1677" s="3">
        <v>3.7119</v>
      </c>
      <c r="K1677" s="3" t="s">
        <v>1412</v>
      </c>
      <c r="L1677" s="3">
        <v>638</v>
      </c>
      <c r="M1677" s="3" t="s">
        <v>1386</v>
      </c>
      <c r="N1677" s="3" t="s">
        <v>2463</v>
      </c>
      <c r="O1677" s="9"/>
      <c r="P1677" s="3">
        <v>24</v>
      </c>
      <c r="Q1677" s="13">
        <v>37.97</v>
      </c>
    </row>
    <row r="1678" spans="1:17" hidden="1">
      <c r="A1678" s="10" t="s">
        <v>3869</v>
      </c>
      <c r="B1678" s="8" t="s">
        <v>648</v>
      </c>
      <c r="C1678" s="8" t="s">
        <v>35</v>
      </c>
      <c r="D1678" s="2" t="s">
        <v>10</v>
      </c>
      <c r="E1678" s="8" t="s">
        <v>1389</v>
      </c>
      <c r="F1678" s="8" t="s">
        <v>1390</v>
      </c>
      <c r="G1678" s="2">
        <v>65.94</v>
      </c>
      <c r="H1678" s="2">
        <v>13.13</v>
      </c>
      <c r="I1678" s="2">
        <v>0.78549999999999998</v>
      </c>
      <c r="J1678" s="2">
        <v>1.2041999999999999</v>
      </c>
      <c r="K1678" s="2" t="s">
        <v>1376</v>
      </c>
      <c r="L1678" s="2">
        <v>887</v>
      </c>
      <c r="M1678" s="2" t="s">
        <v>1426</v>
      </c>
      <c r="N1678" s="2" t="s">
        <v>2940</v>
      </c>
      <c r="O1678" s="8"/>
      <c r="P1678" s="2">
        <v>84</v>
      </c>
      <c r="Q1678" s="12">
        <v>43.59</v>
      </c>
    </row>
    <row r="1679" spans="1:17" hidden="1">
      <c r="A1679" s="11" t="s">
        <v>3870</v>
      </c>
      <c r="B1679" s="9" t="s">
        <v>881</v>
      </c>
      <c r="C1679" s="9" t="s">
        <v>24</v>
      </c>
      <c r="D1679" s="3" t="s">
        <v>31</v>
      </c>
      <c r="E1679" s="9" t="s">
        <v>1400</v>
      </c>
      <c r="F1679" s="9" t="s">
        <v>1375</v>
      </c>
      <c r="G1679" s="3">
        <v>57.27</v>
      </c>
      <c r="H1679" s="3">
        <v>11.58</v>
      </c>
      <c r="I1679" s="3">
        <v>0.60229999999999995</v>
      </c>
      <c r="J1679" s="3">
        <v>0.99819999999999998</v>
      </c>
      <c r="K1679" s="3" t="s">
        <v>1412</v>
      </c>
      <c r="L1679" s="3">
        <v>623</v>
      </c>
      <c r="M1679" s="3" t="s">
        <v>1381</v>
      </c>
      <c r="N1679" s="3" t="s">
        <v>3549</v>
      </c>
      <c r="O1679" s="9"/>
      <c r="P1679" s="3">
        <v>84</v>
      </c>
      <c r="Q1679" s="13">
        <v>39.229999999999997</v>
      </c>
    </row>
    <row r="1680" spans="1:17">
      <c r="A1680" s="10" t="s">
        <v>3871</v>
      </c>
      <c r="B1680" s="8" t="s">
        <v>946</v>
      </c>
      <c r="C1680" s="8" t="s">
        <v>12</v>
      </c>
      <c r="D1680" s="2" t="s">
        <v>44</v>
      </c>
      <c r="E1680" s="8" t="s">
        <v>1380</v>
      </c>
      <c r="F1680" s="8" t="s">
        <v>1375</v>
      </c>
      <c r="G1680" s="2">
        <v>51.88</v>
      </c>
      <c r="H1680" s="2">
        <v>18.03</v>
      </c>
      <c r="I1680" s="2">
        <v>0.48209999999999997</v>
      </c>
      <c r="J1680" s="2">
        <v>2.5908000000000002</v>
      </c>
      <c r="K1680" s="2" t="s">
        <v>1358</v>
      </c>
      <c r="L1680" s="2">
        <v>703</v>
      </c>
      <c r="M1680" s="2" t="s">
        <v>1386</v>
      </c>
      <c r="N1680" s="2" t="s">
        <v>2892</v>
      </c>
      <c r="O1680" s="8"/>
      <c r="P1680" s="2">
        <v>24</v>
      </c>
      <c r="Q1680" s="12">
        <v>46.73</v>
      </c>
    </row>
    <row r="1681" spans="1:17">
      <c r="A1681" s="11" t="s">
        <v>3872</v>
      </c>
      <c r="B1681" s="9" t="s">
        <v>1209</v>
      </c>
      <c r="C1681" s="9" t="s">
        <v>28</v>
      </c>
      <c r="D1681" s="3" t="s">
        <v>1360</v>
      </c>
      <c r="E1681" s="9" t="s">
        <v>1380</v>
      </c>
      <c r="F1681" s="9" t="s">
        <v>1375</v>
      </c>
      <c r="G1681" s="3">
        <v>89.53</v>
      </c>
      <c r="H1681" s="3">
        <v>14.6</v>
      </c>
      <c r="I1681" s="3">
        <v>1.1200000000000001</v>
      </c>
      <c r="J1681" s="3">
        <v>4.3239999999999998</v>
      </c>
      <c r="K1681" s="3" t="s">
        <v>1376</v>
      </c>
      <c r="L1681" s="3">
        <v>882</v>
      </c>
      <c r="M1681" s="3" t="s">
        <v>1426</v>
      </c>
      <c r="N1681" s="3" t="s">
        <v>2088</v>
      </c>
      <c r="O1681" s="9"/>
      <c r="P1681" s="3">
        <v>24</v>
      </c>
      <c r="Q1681" s="13">
        <v>75.44</v>
      </c>
    </row>
    <row r="1682" spans="1:17" hidden="1">
      <c r="A1682" s="10" t="s">
        <v>3873</v>
      </c>
      <c r="B1682" s="8" t="s">
        <v>214</v>
      </c>
      <c r="C1682" s="8" t="s">
        <v>24</v>
      </c>
      <c r="D1682" s="2" t="s">
        <v>31</v>
      </c>
      <c r="E1682" s="8" t="s">
        <v>1400</v>
      </c>
      <c r="F1682" s="8" t="s">
        <v>1375</v>
      </c>
      <c r="G1682" s="2">
        <v>71.34</v>
      </c>
      <c r="H1682" s="2">
        <v>8.16</v>
      </c>
      <c r="I1682" s="2">
        <v>0.57550000000000001</v>
      </c>
      <c r="J1682" s="2">
        <v>2.2408000000000001</v>
      </c>
      <c r="K1682" s="2" t="s">
        <v>1376</v>
      </c>
      <c r="L1682" s="2">
        <v>611</v>
      </c>
      <c r="M1682" s="2" t="s">
        <v>1381</v>
      </c>
      <c r="N1682" s="2" t="s">
        <v>2086</v>
      </c>
      <c r="O1682" s="8"/>
      <c r="P1682" s="2">
        <v>36</v>
      </c>
      <c r="Q1682" s="12">
        <v>53.52</v>
      </c>
    </row>
    <row r="1683" spans="1:17" hidden="1">
      <c r="A1683" s="11" t="s">
        <v>3874</v>
      </c>
      <c r="B1683" s="9" t="s">
        <v>110</v>
      </c>
      <c r="C1683" s="9" t="s">
        <v>38</v>
      </c>
      <c r="D1683" s="3" t="s">
        <v>23</v>
      </c>
      <c r="E1683" s="9" t="s">
        <v>1389</v>
      </c>
      <c r="F1683" s="9" t="s">
        <v>1375</v>
      </c>
      <c r="G1683" s="3">
        <v>95.16</v>
      </c>
      <c r="H1683" s="3">
        <v>15.52</v>
      </c>
      <c r="I1683" s="3">
        <v>1.4510000000000001</v>
      </c>
      <c r="J1683" s="3">
        <v>2.6735000000000002</v>
      </c>
      <c r="K1683" s="3" t="s">
        <v>1395</v>
      </c>
      <c r="L1683" s="3">
        <v>880</v>
      </c>
      <c r="M1683" s="3" t="s">
        <v>1381</v>
      </c>
      <c r="N1683" s="3" t="s">
        <v>3227</v>
      </c>
      <c r="O1683" s="9"/>
      <c r="P1683" s="3">
        <v>48</v>
      </c>
      <c r="Q1683" s="13">
        <v>73.069999999999993</v>
      </c>
    </row>
    <row r="1684" spans="1:17" hidden="1">
      <c r="A1684" s="10" t="s">
        <v>3875</v>
      </c>
      <c r="B1684" s="8" t="s">
        <v>492</v>
      </c>
      <c r="C1684" s="8" t="s">
        <v>7</v>
      </c>
      <c r="D1684" s="2" t="s">
        <v>1360</v>
      </c>
      <c r="E1684" s="8" t="s">
        <v>1411</v>
      </c>
      <c r="F1684" s="8" t="s">
        <v>1384</v>
      </c>
      <c r="G1684" s="2">
        <v>99.87</v>
      </c>
      <c r="H1684" s="2">
        <v>10.69</v>
      </c>
      <c r="I1684" s="2">
        <v>1.7509999999999999</v>
      </c>
      <c r="J1684" s="2">
        <v>8.8122000000000007</v>
      </c>
      <c r="K1684" s="2" t="s">
        <v>1358</v>
      </c>
      <c r="L1684" s="2">
        <v>622</v>
      </c>
      <c r="M1684" s="2" t="s">
        <v>1426</v>
      </c>
      <c r="N1684" s="2" t="s">
        <v>1653</v>
      </c>
      <c r="O1684" s="8"/>
      <c r="P1684" s="2">
        <v>12</v>
      </c>
      <c r="Q1684" s="12">
        <v>24.93</v>
      </c>
    </row>
    <row r="1685" spans="1:17" hidden="1">
      <c r="A1685" s="11" t="s">
        <v>3876</v>
      </c>
      <c r="B1685" s="9" t="s">
        <v>1269</v>
      </c>
      <c r="C1685" s="9" t="s">
        <v>7</v>
      </c>
      <c r="D1685" s="3" t="s">
        <v>31</v>
      </c>
      <c r="E1685" s="9" t="s">
        <v>1374</v>
      </c>
      <c r="F1685" s="9" t="s">
        <v>1390</v>
      </c>
      <c r="G1685" s="3">
        <v>17.309999999999999</v>
      </c>
      <c r="H1685" s="3">
        <v>10.99</v>
      </c>
      <c r="I1685" s="3">
        <v>0.2341</v>
      </c>
      <c r="J1685" s="3">
        <v>1.5298</v>
      </c>
      <c r="K1685" s="3" t="s">
        <v>1412</v>
      </c>
      <c r="L1685" s="3">
        <v>845</v>
      </c>
      <c r="M1685" s="3" t="s">
        <v>1377</v>
      </c>
      <c r="N1685" s="3" t="s">
        <v>2014</v>
      </c>
      <c r="O1685" s="9" t="s">
        <v>3655</v>
      </c>
      <c r="P1685" s="3">
        <v>12</v>
      </c>
      <c r="Q1685" s="13">
        <v>3.74</v>
      </c>
    </row>
    <row r="1686" spans="1:17" hidden="1">
      <c r="A1686" s="10" t="s">
        <v>3877</v>
      </c>
      <c r="B1686" s="8" t="s">
        <v>303</v>
      </c>
      <c r="C1686" s="8" t="s">
        <v>28</v>
      </c>
      <c r="D1686" s="2" t="s">
        <v>31</v>
      </c>
      <c r="E1686" s="8" t="s">
        <v>1400</v>
      </c>
      <c r="F1686" s="8" t="s">
        <v>1384</v>
      </c>
      <c r="G1686" s="2">
        <v>9.5500000000000007</v>
      </c>
      <c r="H1686" s="2">
        <v>8.4600000000000009</v>
      </c>
      <c r="I1686" s="2">
        <v>0.1862</v>
      </c>
      <c r="J1686" s="2">
        <v>0.43390000000000001</v>
      </c>
      <c r="K1686" s="2" t="s">
        <v>1395</v>
      </c>
      <c r="L1686" s="2">
        <v>726</v>
      </c>
      <c r="M1686" s="2" t="s">
        <v>1426</v>
      </c>
      <c r="N1686" s="2" t="s">
        <v>1319</v>
      </c>
      <c r="O1686" s="8"/>
      <c r="P1686" s="2">
        <v>24</v>
      </c>
      <c r="Q1686" s="12">
        <v>3.08</v>
      </c>
    </row>
    <row r="1687" spans="1:17" hidden="1">
      <c r="A1687" s="11" t="s">
        <v>3878</v>
      </c>
      <c r="B1687" s="9" t="s">
        <v>181</v>
      </c>
      <c r="C1687" s="9" t="s">
        <v>20</v>
      </c>
      <c r="D1687" s="3" t="s">
        <v>1360</v>
      </c>
      <c r="E1687" s="9" t="s">
        <v>1411</v>
      </c>
      <c r="F1687" s="9" t="s">
        <v>1390</v>
      </c>
      <c r="G1687" s="3">
        <v>62.72</v>
      </c>
      <c r="H1687" s="3">
        <v>17.32</v>
      </c>
      <c r="I1687" s="3">
        <v>0.71579999999999999</v>
      </c>
      <c r="J1687" s="3">
        <v>1.1028</v>
      </c>
      <c r="K1687" s="3" t="s">
        <v>1385</v>
      </c>
      <c r="L1687" s="3">
        <v>885</v>
      </c>
      <c r="M1687" s="3" t="s">
        <v>1386</v>
      </c>
      <c r="N1687" s="3" t="s">
        <v>3811</v>
      </c>
      <c r="O1687" s="9"/>
      <c r="P1687" s="3">
        <v>120</v>
      </c>
      <c r="Q1687" s="13">
        <v>0</v>
      </c>
    </row>
    <row r="1688" spans="1:17">
      <c r="A1688" s="10" t="s">
        <v>3879</v>
      </c>
      <c r="B1688" s="8" t="s">
        <v>248</v>
      </c>
      <c r="C1688" s="8" t="s">
        <v>12</v>
      </c>
      <c r="D1688" s="2" t="s">
        <v>1360</v>
      </c>
      <c r="E1688" s="8" t="s">
        <v>1380</v>
      </c>
      <c r="F1688" s="8" t="s">
        <v>1384</v>
      </c>
      <c r="G1688" s="2">
        <v>62.31</v>
      </c>
      <c r="H1688" s="2">
        <v>15.29</v>
      </c>
      <c r="I1688" s="2">
        <v>0.78120000000000001</v>
      </c>
      <c r="J1688" s="2">
        <v>1.7433000000000001</v>
      </c>
      <c r="K1688" s="2" t="s">
        <v>1385</v>
      </c>
      <c r="L1688" s="2">
        <v>672</v>
      </c>
      <c r="M1688" s="2" t="s">
        <v>1396</v>
      </c>
      <c r="N1688" s="2" t="s">
        <v>1867</v>
      </c>
      <c r="O1688" s="8" t="s">
        <v>1667</v>
      </c>
      <c r="P1688" s="2">
        <v>48</v>
      </c>
      <c r="Q1688" s="12">
        <v>0</v>
      </c>
    </row>
    <row r="1689" spans="1:17" hidden="1">
      <c r="A1689" s="11" t="s">
        <v>3880</v>
      </c>
      <c r="B1689" s="9" t="s">
        <v>317</v>
      </c>
      <c r="C1689" s="9" t="s">
        <v>41</v>
      </c>
      <c r="D1689" s="3" t="s">
        <v>23</v>
      </c>
      <c r="E1689" s="9" t="s">
        <v>1411</v>
      </c>
      <c r="F1689" s="9" t="s">
        <v>1384</v>
      </c>
      <c r="G1689" s="3">
        <v>56.05</v>
      </c>
      <c r="H1689" s="3">
        <v>15.33</v>
      </c>
      <c r="I1689" s="3">
        <v>0.76649999999999996</v>
      </c>
      <c r="J1689" s="3">
        <v>0.91559999999999997</v>
      </c>
      <c r="K1689" s="3" t="s">
        <v>1412</v>
      </c>
      <c r="L1689" s="3">
        <v>665</v>
      </c>
      <c r="M1689" s="3" t="s">
        <v>1426</v>
      </c>
      <c r="N1689" s="3" t="s">
        <v>1409</v>
      </c>
      <c r="O1689" s="9"/>
      <c r="P1689" s="3">
        <v>120</v>
      </c>
      <c r="Q1689" s="13">
        <v>14.57</v>
      </c>
    </row>
    <row r="1690" spans="1:17" hidden="1">
      <c r="A1690" s="10" t="s">
        <v>3881</v>
      </c>
      <c r="B1690" s="8" t="s">
        <v>873</v>
      </c>
      <c r="C1690" s="8" t="s">
        <v>41</v>
      </c>
      <c r="D1690" s="2" t="s">
        <v>10</v>
      </c>
      <c r="E1690" s="8" t="s">
        <v>1411</v>
      </c>
      <c r="F1690" s="8" t="s">
        <v>1384</v>
      </c>
      <c r="G1690" s="2">
        <v>7.94</v>
      </c>
      <c r="H1690" s="2">
        <v>11.03</v>
      </c>
      <c r="I1690" s="2">
        <v>0.1545</v>
      </c>
      <c r="J1690" s="2">
        <v>0.20530000000000001</v>
      </c>
      <c r="K1690" s="2" t="s">
        <v>1385</v>
      </c>
      <c r="L1690" s="2">
        <v>836</v>
      </c>
      <c r="M1690" s="2" t="s">
        <v>1377</v>
      </c>
      <c r="N1690" s="2" t="s">
        <v>2100</v>
      </c>
      <c r="O1690" s="8" t="s">
        <v>2115</v>
      </c>
      <c r="P1690" s="2">
        <v>48</v>
      </c>
      <c r="Q1690" s="12">
        <v>0</v>
      </c>
    </row>
    <row r="1691" spans="1:17">
      <c r="A1691" s="11" t="s">
        <v>3882</v>
      </c>
      <c r="B1691" s="9" t="s">
        <v>939</v>
      </c>
      <c r="C1691" s="9" t="s">
        <v>32</v>
      </c>
      <c r="D1691" s="3" t="s">
        <v>44</v>
      </c>
      <c r="E1691" s="9" t="s">
        <v>1380</v>
      </c>
      <c r="F1691" s="9" t="s">
        <v>1375</v>
      </c>
      <c r="G1691" s="3">
        <v>97.41</v>
      </c>
      <c r="H1691" s="3">
        <v>15.15</v>
      </c>
      <c r="I1691" s="3">
        <v>0.58819999999999995</v>
      </c>
      <c r="J1691" s="3">
        <v>1.3734</v>
      </c>
      <c r="K1691" s="3" t="s">
        <v>1385</v>
      </c>
      <c r="L1691" s="3">
        <v>894</v>
      </c>
      <c r="M1691" s="3" t="s">
        <v>1396</v>
      </c>
      <c r="N1691" s="3" t="s">
        <v>3883</v>
      </c>
      <c r="O1691" s="9" t="s">
        <v>1856</v>
      </c>
      <c r="P1691" s="3">
        <v>180</v>
      </c>
      <c r="Q1691" s="13">
        <v>0</v>
      </c>
    </row>
    <row r="1692" spans="1:17" hidden="1">
      <c r="A1692" s="10" t="s">
        <v>3884</v>
      </c>
      <c r="B1692" s="8" t="s">
        <v>928</v>
      </c>
      <c r="C1692" s="8" t="s">
        <v>12</v>
      </c>
      <c r="D1692" s="2" t="s">
        <v>23</v>
      </c>
      <c r="E1692" s="8" t="s">
        <v>1400</v>
      </c>
      <c r="F1692" s="8" t="s">
        <v>1375</v>
      </c>
      <c r="G1692" s="2">
        <v>4.54</v>
      </c>
      <c r="H1692" s="2">
        <v>7.83</v>
      </c>
      <c r="I1692" s="2">
        <v>3.9E-2</v>
      </c>
      <c r="J1692" s="2">
        <v>0.1105</v>
      </c>
      <c r="K1692" s="2" t="s">
        <v>1395</v>
      </c>
      <c r="L1692" s="2">
        <v>596</v>
      </c>
      <c r="M1692" s="2" t="s">
        <v>1396</v>
      </c>
      <c r="N1692" s="2" t="s">
        <v>1769</v>
      </c>
      <c r="O1692" s="8" t="s">
        <v>2698</v>
      </c>
      <c r="P1692" s="2">
        <v>48</v>
      </c>
      <c r="Q1692" s="12">
        <v>4.13</v>
      </c>
    </row>
    <row r="1693" spans="1:17" hidden="1">
      <c r="A1693" s="11" t="s">
        <v>3885</v>
      </c>
      <c r="B1693" s="9" t="s">
        <v>113</v>
      </c>
      <c r="C1693" s="9" t="s">
        <v>35</v>
      </c>
      <c r="D1693" s="3" t="s">
        <v>10</v>
      </c>
      <c r="E1693" s="9" t="s">
        <v>1408</v>
      </c>
      <c r="F1693" s="9" t="s">
        <v>1390</v>
      </c>
      <c r="G1693" s="3">
        <v>48</v>
      </c>
      <c r="H1693" s="3">
        <v>8.14</v>
      </c>
      <c r="I1693" s="3">
        <v>0.75519999999999998</v>
      </c>
      <c r="J1693" s="3">
        <v>0.46260000000000001</v>
      </c>
      <c r="K1693" s="3" t="s">
        <v>1412</v>
      </c>
      <c r="L1693" s="3">
        <v>588</v>
      </c>
      <c r="M1693" s="3" t="s">
        <v>1381</v>
      </c>
      <c r="N1693" s="3" t="s">
        <v>2115</v>
      </c>
      <c r="O1693" s="9"/>
      <c r="P1693" s="3">
        <v>180</v>
      </c>
      <c r="Q1693" s="13">
        <v>19.41</v>
      </c>
    </row>
    <row r="1694" spans="1:17" hidden="1">
      <c r="A1694" s="10" t="s">
        <v>3886</v>
      </c>
      <c r="B1694" s="8" t="s">
        <v>405</v>
      </c>
      <c r="C1694" s="8" t="s">
        <v>12</v>
      </c>
      <c r="D1694" s="2" t="s">
        <v>44</v>
      </c>
      <c r="E1694" s="8" t="s">
        <v>1374</v>
      </c>
      <c r="F1694" s="8" t="s">
        <v>1384</v>
      </c>
      <c r="G1694" s="2">
        <v>12.65</v>
      </c>
      <c r="H1694" s="2">
        <v>9.65</v>
      </c>
      <c r="I1694" s="2">
        <v>0.15759999999999999</v>
      </c>
      <c r="J1694" s="2">
        <v>0.1192</v>
      </c>
      <c r="K1694" s="2" t="s">
        <v>1385</v>
      </c>
      <c r="L1694" s="2">
        <v>900</v>
      </c>
      <c r="M1694" s="2" t="s">
        <v>1396</v>
      </c>
      <c r="N1694" s="2" t="s">
        <v>2595</v>
      </c>
      <c r="O1694" s="8" t="s">
        <v>3887</v>
      </c>
      <c r="P1694" s="2">
        <v>240</v>
      </c>
      <c r="Q1694" s="12">
        <v>0</v>
      </c>
    </row>
    <row r="1695" spans="1:17" hidden="1">
      <c r="A1695" s="11" t="s">
        <v>3888</v>
      </c>
      <c r="B1695" s="9" t="s">
        <v>699</v>
      </c>
      <c r="C1695" s="9" t="s">
        <v>7</v>
      </c>
      <c r="D1695" s="3" t="s">
        <v>1360</v>
      </c>
      <c r="E1695" s="9" t="s">
        <v>1411</v>
      </c>
      <c r="F1695" s="9" t="s">
        <v>1390</v>
      </c>
      <c r="G1695" s="3">
        <v>38.53</v>
      </c>
      <c r="H1695" s="3">
        <v>8.16</v>
      </c>
      <c r="I1695" s="3">
        <v>0.42320000000000002</v>
      </c>
      <c r="J1695" s="3">
        <v>0.37180000000000002</v>
      </c>
      <c r="K1695" s="3" t="s">
        <v>1385</v>
      </c>
      <c r="L1695" s="3">
        <v>597</v>
      </c>
      <c r="M1695" s="3" t="s">
        <v>1396</v>
      </c>
      <c r="N1695" s="3" t="s">
        <v>3153</v>
      </c>
      <c r="O1695" s="9" t="s">
        <v>3889</v>
      </c>
      <c r="P1695" s="3">
        <v>180</v>
      </c>
      <c r="Q1695" s="13">
        <v>0</v>
      </c>
    </row>
    <row r="1696" spans="1:17" hidden="1">
      <c r="A1696" s="10" t="s">
        <v>3890</v>
      </c>
      <c r="B1696" s="8" t="s">
        <v>903</v>
      </c>
      <c r="C1696" s="8" t="s">
        <v>32</v>
      </c>
      <c r="D1696" s="2" t="s">
        <v>44</v>
      </c>
      <c r="E1696" s="8" t="s">
        <v>1374</v>
      </c>
      <c r="F1696" s="8" t="s">
        <v>1390</v>
      </c>
      <c r="G1696" s="2">
        <v>25.31</v>
      </c>
      <c r="H1696" s="2">
        <v>18.350000000000001</v>
      </c>
      <c r="I1696" s="2">
        <v>0.22059999999999999</v>
      </c>
      <c r="J1696" s="2">
        <v>0.41399999999999998</v>
      </c>
      <c r="K1696" s="2" t="s">
        <v>1385</v>
      </c>
      <c r="L1696" s="2">
        <v>866</v>
      </c>
      <c r="M1696" s="2" t="s">
        <v>1396</v>
      </c>
      <c r="N1696" s="2" t="s">
        <v>2858</v>
      </c>
      <c r="O1696" s="8" t="s">
        <v>1460</v>
      </c>
      <c r="P1696" s="2">
        <v>180</v>
      </c>
      <c r="Q1696" s="12">
        <v>0</v>
      </c>
    </row>
    <row r="1697" spans="1:17" hidden="1">
      <c r="A1697" s="11" t="s">
        <v>3891</v>
      </c>
      <c r="B1697" s="9" t="s">
        <v>1168</v>
      </c>
      <c r="C1697" s="9" t="s">
        <v>7</v>
      </c>
      <c r="D1697" s="3" t="s">
        <v>10</v>
      </c>
      <c r="E1697" s="9" t="s">
        <v>1411</v>
      </c>
      <c r="F1697" s="9" t="s">
        <v>1375</v>
      </c>
      <c r="G1697" s="3">
        <v>86.8</v>
      </c>
      <c r="H1697" s="3">
        <v>14.72</v>
      </c>
      <c r="I1697" s="3">
        <v>1.1624000000000001</v>
      </c>
      <c r="J1697" s="3">
        <v>2.4034</v>
      </c>
      <c r="K1697" s="3" t="s">
        <v>1395</v>
      </c>
      <c r="L1697" s="3">
        <v>854</v>
      </c>
      <c r="M1697" s="3" t="s">
        <v>1386</v>
      </c>
      <c r="N1697" s="3" t="s">
        <v>3892</v>
      </c>
      <c r="O1697" s="9"/>
      <c r="P1697" s="3">
        <v>48</v>
      </c>
      <c r="Q1697" s="13">
        <v>30.68</v>
      </c>
    </row>
    <row r="1698" spans="1:17" hidden="1">
      <c r="A1698" s="10" t="s">
        <v>3893</v>
      </c>
      <c r="B1698" s="8" t="s">
        <v>650</v>
      </c>
      <c r="C1698" s="8" t="s">
        <v>28</v>
      </c>
      <c r="D1698" s="2" t="s">
        <v>23</v>
      </c>
      <c r="E1698" s="8" t="s">
        <v>1400</v>
      </c>
      <c r="F1698" s="8" t="s">
        <v>1375</v>
      </c>
      <c r="G1698" s="2">
        <v>29.25</v>
      </c>
      <c r="H1698" s="2">
        <v>15.13</v>
      </c>
      <c r="I1698" s="2">
        <v>0.38850000000000001</v>
      </c>
      <c r="J1698" s="2">
        <v>1.0158</v>
      </c>
      <c r="K1698" s="2" t="s">
        <v>1395</v>
      </c>
      <c r="L1698" s="2">
        <v>828</v>
      </c>
      <c r="M1698" s="2" t="s">
        <v>1377</v>
      </c>
      <c r="N1698" s="2" t="s">
        <v>3538</v>
      </c>
      <c r="O1698" s="8" t="s">
        <v>3173</v>
      </c>
      <c r="P1698" s="2">
        <v>36</v>
      </c>
      <c r="Q1698" s="12">
        <v>21.13</v>
      </c>
    </row>
    <row r="1699" spans="1:17" hidden="1">
      <c r="A1699" s="11" t="s">
        <v>3894</v>
      </c>
      <c r="B1699" s="9" t="s">
        <v>285</v>
      </c>
      <c r="C1699" s="9" t="s">
        <v>38</v>
      </c>
      <c r="D1699" s="3" t="s">
        <v>31</v>
      </c>
      <c r="E1699" s="9" t="s">
        <v>1411</v>
      </c>
      <c r="F1699" s="9" t="s">
        <v>1390</v>
      </c>
      <c r="G1699" s="3">
        <v>15</v>
      </c>
      <c r="H1699" s="3">
        <v>17.899999999999999</v>
      </c>
      <c r="I1699" s="3">
        <v>0.24210000000000001</v>
      </c>
      <c r="J1699" s="3">
        <v>0.31440000000000001</v>
      </c>
      <c r="K1699" s="3" t="s">
        <v>1412</v>
      </c>
      <c r="L1699" s="3">
        <v>883</v>
      </c>
      <c r="M1699" s="3" t="s">
        <v>1396</v>
      </c>
      <c r="N1699" s="3" t="s">
        <v>2057</v>
      </c>
      <c r="O1699" s="9" t="s">
        <v>3895</v>
      </c>
      <c r="P1699" s="3">
        <v>84</v>
      </c>
      <c r="Q1699" s="13">
        <v>11.31</v>
      </c>
    </row>
    <row r="1700" spans="1:17" hidden="1">
      <c r="A1700" s="10" t="s">
        <v>3896</v>
      </c>
      <c r="B1700" s="8" t="s">
        <v>1121</v>
      </c>
      <c r="C1700" s="8" t="s">
        <v>7</v>
      </c>
      <c r="D1700" s="2" t="s">
        <v>1360</v>
      </c>
      <c r="E1700" s="8" t="s">
        <v>1408</v>
      </c>
      <c r="F1700" s="8" t="s">
        <v>1390</v>
      </c>
      <c r="G1700" s="2">
        <v>86.33</v>
      </c>
      <c r="H1700" s="2">
        <v>10.09</v>
      </c>
      <c r="I1700" s="2">
        <v>1.0733999999999999</v>
      </c>
      <c r="J1700" s="2">
        <v>0.83830000000000005</v>
      </c>
      <c r="K1700" s="2" t="s">
        <v>1395</v>
      </c>
      <c r="L1700" s="2">
        <v>830</v>
      </c>
      <c r="M1700" s="2" t="s">
        <v>1381</v>
      </c>
      <c r="N1700" s="2" t="s">
        <v>2675</v>
      </c>
      <c r="O1700" s="8"/>
      <c r="P1700" s="2">
        <v>240</v>
      </c>
      <c r="Q1700" s="12">
        <v>22.98</v>
      </c>
    </row>
    <row r="1701" spans="1:17" hidden="1">
      <c r="A1701" s="11" t="s">
        <v>3897</v>
      </c>
      <c r="B1701" s="9" t="s">
        <v>358</v>
      </c>
      <c r="C1701" s="9" t="s">
        <v>16</v>
      </c>
      <c r="D1701" s="3" t="s">
        <v>1360</v>
      </c>
      <c r="E1701" s="9" t="s">
        <v>1411</v>
      </c>
      <c r="F1701" s="9" t="s">
        <v>1384</v>
      </c>
      <c r="G1701" s="3">
        <v>4.22</v>
      </c>
      <c r="H1701" s="3">
        <v>12.02</v>
      </c>
      <c r="I1701" s="3">
        <v>4.8899999999999999E-2</v>
      </c>
      <c r="J1701" s="3">
        <v>4.65E-2</v>
      </c>
      <c r="K1701" s="3" t="s">
        <v>1412</v>
      </c>
      <c r="L1701" s="3">
        <v>834</v>
      </c>
      <c r="M1701" s="3" t="s">
        <v>1377</v>
      </c>
      <c r="N1701" s="3" t="s">
        <v>991</v>
      </c>
      <c r="O1701" s="9" t="s">
        <v>1738</v>
      </c>
      <c r="P1701" s="3">
        <v>240</v>
      </c>
      <c r="Q1701" s="13">
        <v>3.29</v>
      </c>
    </row>
    <row r="1702" spans="1:17" hidden="1">
      <c r="A1702" s="10" t="s">
        <v>3898</v>
      </c>
      <c r="B1702" s="8" t="s">
        <v>1320</v>
      </c>
      <c r="C1702" s="8" t="s">
        <v>24</v>
      </c>
      <c r="D1702" s="2" t="s">
        <v>10</v>
      </c>
      <c r="E1702" s="8" t="s">
        <v>1400</v>
      </c>
      <c r="F1702" s="8" t="s">
        <v>1384</v>
      </c>
      <c r="G1702" s="2">
        <v>49.62</v>
      </c>
      <c r="H1702" s="2">
        <v>7.92</v>
      </c>
      <c r="I1702" s="2">
        <v>0.4178</v>
      </c>
      <c r="J1702" s="2">
        <v>0.47189999999999999</v>
      </c>
      <c r="K1702" s="2" t="s">
        <v>1412</v>
      </c>
      <c r="L1702" s="2">
        <v>692</v>
      </c>
      <c r="M1702" s="2" t="s">
        <v>1426</v>
      </c>
      <c r="N1702" s="2" t="s">
        <v>2452</v>
      </c>
      <c r="O1702" s="8"/>
      <c r="P1702" s="2">
        <v>180</v>
      </c>
      <c r="Q1702" s="12">
        <v>29.22</v>
      </c>
    </row>
    <row r="1703" spans="1:17" hidden="1">
      <c r="A1703" s="11" t="s">
        <v>3899</v>
      </c>
      <c r="B1703" s="9" t="s">
        <v>456</v>
      </c>
      <c r="C1703" s="9" t="s">
        <v>28</v>
      </c>
      <c r="D1703" s="3" t="s">
        <v>23</v>
      </c>
      <c r="E1703" s="9" t="s">
        <v>1408</v>
      </c>
      <c r="F1703" s="9" t="s">
        <v>1384</v>
      </c>
      <c r="G1703" s="3">
        <v>51.77</v>
      </c>
      <c r="H1703" s="3">
        <v>16.04</v>
      </c>
      <c r="I1703" s="3">
        <v>0.45540000000000003</v>
      </c>
      <c r="J1703" s="3">
        <v>2.5358000000000001</v>
      </c>
      <c r="K1703" s="3" t="s">
        <v>1412</v>
      </c>
      <c r="L1703" s="3">
        <v>565</v>
      </c>
      <c r="M1703" s="3" t="s">
        <v>1377</v>
      </c>
      <c r="N1703" s="3" t="s">
        <v>1714</v>
      </c>
      <c r="O1703" s="9" t="s">
        <v>927</v>
      </c>
      <c r="P1703" s="3">
        <v>24</v>
      </c>
      <c r="Q1703" s="13">
        <v>10.14</v>
      </c>
    </row>
    <row r="1704" spans="1:17" hidden="1">
      <c r="A1704" s="10" t="s">
        <v>3900</v>
      </c>
      <c r="B1704" s="8" t="s">
        <v>618</v>
      </c>
      <c r="C1704" s="8" t="s">
        <v>12</v>
      </c>
      <c r="D1704" s="2" t="s">
        <v>10</v>
      </c>
      <c r="E1704" s="8" t="s">
        <v>1400</v>
      </c>
      <c r="F1704" s="8" t="s">
        <v>1390</v>
      </c>
      <c r="G1704" s="2">
        <v>38.74</v>
      </c>
      <c r="H1704" s="2">
        <v>11.75</v>
      </c>
      <c r="I1704" s="2">
        <v>0.2117</v>
      </c>
      <c r="J1704" s="2">
        <v>1.0154000000000001</v>
      </c>
      <c r="K1704" s="2" t="s">
        <v>1376</v>
      </c>
      <c r="L1704" s="2">
        <v>828</v>
      </c>
      <c r="M1704" s="2" t="s">
        <v>1396</v>
      </c>
      <c r="N1704" s="2" t="s">
        <v>2717</v>
      </c>
      <c r="O1704" s="8" t="s">
        <v>1554</v>
      </c>
      <c r="P1704" s="2">
        <v>48</v>
      </c>
      <c r="Q1704" s="12">
        <v>23.88</v>
      </c>
    </row>
    <row r="1705" spans="1:17" hidden="1">
      <c r="A1705" s="11" t="s">
        <v>3901</v>
      </c>
      <c r="B1705" s="9" t="s">
        <v>1121</v>
      </c>
      <c r="C1705" s="9" t="s">
        <v>28</v>
      </c>
      <c r="D1705" s="3" t="s">
        <v>31</v>
      </c>
      <c r="E1705" s="9" t="s">
        <v>1408</v>
      </c>
      <c r="F1705" s="9" t="s">
        <v>1390</v>
      </c>
      <c r="G1705" s="3">
        <v>63.43</v>
      </c>
      <c r="H1705" s="3">
        <v>11.36</v>
      </c>
      <c r="I1705" s="3">
        <v>0.56279999999999997</v>
      </c>
      <c r="J1705" s="3">
        <v>0.88670000000000004</v>
      </c>
      <c r="K1705" s="3" t="s">
        <v>1358</v>
      </c>
      <c r="L1705" s="3">
        <v>676</v>
      </c>
      <c r="M1705" s="3" t="s">
        <v>1377</v>
      </c>
      <c r="N1705" s="3" t="s">
        <v>1751</v>
      </c>
      <c r="O1705" s="9" t="s">
        <v>1694</v>
      </c>
      <c r="P1705" s="3">
        <v>120</v>
      </c>
      <c r="Q1705" s="13">
        <v>20.12</v>
      </c>
    </row>
    <row r="1706" spans="1:17" hidden="1">
      <c r="A1706" s="10" t="s">
        <v>3902</v>
      </c>
      <c r="B1706" s="8" t="s">
        <v>1201</v>
      </c>
      <c r="C1706" s="8" t="s">
        <v>20</v>
      </c>
      <c r="D1706" s="2" t="s">
        <v>44</v>
      </c>
      <c r="E1706" s="8" t="s">
        <v>1400</v>
      </c>
      <c r="F1706" s="8" t="s">
        <v>1384</v>
      </c>
      <c r="G1706" s="2">
        <v>98.88</v>
      </c>
      <c r="H1706" s="2">
        <v>9.68</v>
      </c>
      <c r="I1706" s="2">
        <v>1.7956000000000001</v>
      </c>
      <c r="J1706" s="2">
        <v>2.0853999999999999</v>
      </c>
      <c r="K1706" s="2" t="s">
        <v>1412</v>
      </c>
      <c r="L1706" s="2">
        <v>770</v>
      </c>
      <c r="M1706" s="2" t="s">
        <v>1426</v>
      </c>
      <c r="N1706" s="2" t="s">
        <v>3903</v>
      </c>
      <c r="O1706" s="8"/>
      <c r="P1706" s="2">
        <v>60</v>
      </c>
      <c r="Q1706" s="12">
        <v>81.13</v>
      </c>
    </row>
    <row r="1707" spans="1:17" hidden="1">
      <c r="A1707" s="11" t="s">
        <v>3904</v>
      </c>
      <c r="B1707" s="9" t="s">
        <v>677</v>
      </c>
      <c r="C1707" s="9" t="s">
        <v>7</v>
      </c>
      <c r="D1707" s="3" t="s">
        <v>10</v>
      </c>
      <c r="E1707" s="9" t="s">
        <v>1389</v>
      </c>
      <c r="F1707" s="9" t="s">
        <v>1384</v>
      </c>
      <c r="G1707" s="3">
        <v>85.27</v>
      </c>
      <c r="H1707" s="3">
        <v>18.010000000000002</v>
      </c>
      <c r="I1707" s="3">
        <v>1.2495000000000001</v>
      </c>
      <c r="J1707" s="3">
        <v>3.0831</v>
      </c>
      <c r="K1707" s="3" t="s">
        <v>1395</v>
      </c>
      <c r="L1707" s="3">
        <v>880</v>
      </c>
      <c r="M1707" s="3" t="s">
        <v>1377</v>
      </c>
      <c r="N1707" s="3" t="s">
        <v>1029</v>
      </c>
      <c r="O1707" s="9" t="s">
        <v>2100</v>
      </c>
      <c r="P1707" s="3">
        <v>36</v>
      </c>
      <c r="Q1707" s="13">
        <v>78.739999999999995</v>
      </c>
    </row>
    <row r="1708" spans="1:17" hidden="1">
      <c r="A1708" s="10" t="s">
        <v>3905</v>
      </c>
      <c r="B1708" s="8" t="s">
        <v>1277</v>
      </c>
      <c r="C1708" s="8" t="s">
        <v>24</v>
      </c>
      <c r="D1708" s="2" t="s">
        <v>1360</v>
      </c>
      <c r="E1708" s="8" t="s">
        <v>1374</v>
      </c>
      <c r="F1708" s="8" t="s">
        <v>1384</v>
      </c>
      <c r="G1708" s="2">
        <v>65.510000000000005</v>
      </c>
      <c r="H1708" s="2">
        <v>15.93</v>
      </c>
      <c r="I1708" s="2">
        <v>1.0584</v>
      </c>
      <c r="J1708" s="2">
        <v>1.8542000000000001</v>
      </c>
      <c r="K1708" s="2" t="s">
        <v>1376</v>
      </c>
      <c r="L1708" s="2">
        <v>575</v>
      </c>
      <c r="M1708" s="2" t="s">
        <v>1403</v>
      </c>
      <c r="N1708" s="2" t="s">
        <v>2572</v>
      </c>
      <c r="O1708" s="8" t="s">
        <v>3906</v>
      </c>
      <c r="P1708" s="2">
        <v>48</v>
      </c>
      <c r="Q1708" s="12">
        <v>27.02</v>
      </c>
    </row>
    <row r="1709" spans="1:17">
      <c r="A1709" s="11" t="s">
        <v>3907</v>
      </c>
      <c r="B1709" s="9" t="s">
        <v>881</v>
      </c>
      <c r="C1709" s="9" t="s">
        <v>28</v>
      </c>
      <c r="D1709" s="3" t="s">
        <v>44</v>
      </c>
      <c r="E1709" s="9" t="s">
        <v>1380</v>
      </c>
      <c r="F1709" s="9" t="s">
        <v>1390</v>
      </c>
      <c r="G1709" s="3">
        <v>20.170000000000002</v>
      </c>
      <c r="H1709" s="3">
        <v>15.38</v>
      </c>
      <c r="I1709" s="3">
        <v>0.27439999999999998</v>
      </c>
      <c r="J1709" s="3">
        <v>0.3301</v>
      </c>
      <c r="K1709" s="3" t="s">
        <v>1412</v>
      </c>
      <c r="L1709" s="3">
        <v>623</v>
      </c>
      <c r="M1709" s="3" t="s">
        <v>1396</v>
      </c>
      <c r="N1709" s="3" t="s">
        <v>2390</v>
      </c>
      <c r="O1709" s="9" t="s">
        <v>1253</v>
      </c>
      <c r="P1709" s="3">
        <v>120</v>
      </c>
      <c r="Q1709" s="13">
        <v>5.26</v>
      </c>
    </row>
    <row r="1710" spans="1:17" hidden="1">
      <c r="A1710" s="10" t="s">
        <v>3908</v>
      </c>
      <c r="B1710" s="8" t="s">
        <v>1213</v>
      </c>
      <c r="C1710" s="8" t="s">
        <v>7</v>
      </c>
      <c r="D1710" s="2" t="s">
        <v>1360</v>
      </c>
      <c r="E1710" s="8" t="s">
        <v>1408</v>
      </c>
      <c r="F1710" s="8" t="s">
        <v>1390</v>
      </c>
      <c r="G1710" s="2">
        <v>63.21</v>
      </c>
      <c r="H1710" s="2">
        <v>9.58</v>
      </c>
      <c r="I1710" s="2">
        <v>1.0228999999999999</v>
      </c>
      <c r="J1710" s="2">
        <v>0.66310000000000002</v>
      </c>
      <c r="K1710" s="2" t="s">
        <v>1376</v>
      </c>
      <c r="L1710" s="2">
        <v>878</v>
      </c>
      <c r="M1710" s="2" t="s">
        <v>1396</v>
      </c>
      <c r="N1710" s="2" t="s">
        <v>997</v>
      </c>
      <c r="O1710" s="8" t="s">
        <v>3680</v>
      </c>
      <c r="P1710" s="2">
        <v>180</v>
      </c>
      <c r="Q1710" s="12">
        <v>28.89</v>
      </c>
    </row>
    <row r="1711" spans="1:17" hidden="1">
      <c r="A1711" s="11" t="s">
        <v>3909</v>
      </c>
      <c r="B1711" s="9" t="s">
        <v>553</v>
      </c>
      <c r="C1711" s="9" t="s">
        <v>41</v>
      </c>
      <c r="D1711" s="3" t="s">
        <v>31</v>
      </c>
      <c r="E1711" s="9" t="s">
        <v>1374</v>
      </c>
      <c r="F1711" s="9" t="s">
        <v>1384</v>
      </c>
      <c r="G1711" s="3">
        <v>31.18</v>
      </c>
      <c r="H1711" s="3">
        <v>18</v>
      </c>
      <c r="I1711" s="3">
        <v>0.2752</v>
      </c>
      <c r="J1711" s="3">
        <v>0.56179999999999997</v>
      </c>
      <c r="K1711" s="3" t="s">
        <v>1376</v>
      </c>
      <c r="L1711" s="3">
        <v>860</v>
      </c>
      <c r="M1711" s="3" t="s">
        <v>1403</v>
      </c>
      <c r="N1711" s="3" t="s">
        <v>3165</v>
      </c>
      <c r="O1711" s="9" t="s">
        <v>1862</v>
      </c>
      <c r="P1711" s="3">
        <v>120</v>
      </c>
      <c r="Q1711" s="13">
        <v>6.78</v>
      </c>
    </row>
    <row r="1712" spans="1:17" hidden="1">
      <c r="A1712" s="10" t="s">
        <v>3910</v>
      </c>
      <c r="B1712" s="8" t="s">
        <v>1020</v>
      </c>
      <c r="C1712" s="8" t="s">
        <v>35</v>
      </c>
      <c r="D1712" s="2" t="s">
        <v>31</v>
      </c>
      <c r="E1712" s="8" t="s">
        <v>1400</v>
      </c>
      <c r="F1712" s="8" t="s">
        <v>1384</v>
      </c>
      <c r="G1712" s="2">
        <v>47.99</v>
      </c>
      <c r="H1712" s="2">
        <v>7.59</v>
      </c>
      <c r="I1712" s="2">
        <v>0.24859999999999999</v>
      </c>
      <c r="J1712" s="2">
        <v>0.57189999999999996</v>
      </c>
      <c r="K1712" s="2" t="s">
        <v>1385</v>
      </c>
      <c r="L1712" s="2">
        <v>796</v>
      </c>
      <c r="M1712" s="2" t="s">
        <v>1381</v>
      </c>
      <c r="N1712" s="2" t="s">
        <v>3429</v>
      </c>
      <c r="O1712" s="8"/>
      <c r="P1712" s="2">
        <v>120</v>
      </c>
      <c r="Q1712" s="12">
        <v>0</v>
      </c>
    </row>
    <row r="1713" spans="1:17" hidden="1">
      <c r="A1713" s="11" t="s">
        <v>3911</v>
      </c>
      <c r="B1713" s="9" t="s">
        <v>878</v>
      </c>
      <c r="C1713" s="9" t="s">
        <v>24</v>
      </c>
      <c r="D1713" s="3" t="s">
        <v>31</v>
      </c>
      <c r="E1713" s="9" t="s">
        <v>1411</v>
      </c>
      <c r="F1713" s="9" t="s">
        <v>1384</v>
      </c>
      <c r="G1713" s="3">
        <v>24.19</v>
      </c>
      <c r="H1713" s="3">
        <v>16.48</v>
      </c>
      <c r="I1713" s="3">
        <v>0.37919999999999998</v>
      </c>
      <c r="J1713" s="3">
        <v>0.3453</v>
      </c>
      <c r="K1713" s="3" t="s">
        <v>1395</v>
      </c>
      <c r="L1713" s="3">
        <v>898</v>
      </c>
      <c r="M1713" s="3" t="s">
        <v>1386</v>
      </c>
      <c r="N1713" s="3" t="s">
        <v>1531</v>
      </c>
      <c r="O1713" s="9"/>
      <c r="P1713" s="3">
        <v>240</v>
      </c>
      <c r="Q1713" s="13">
        <v>8.15</v>
      </c>
    </row>
    <row r="1714" spans="1:17">
      <c r="A1714" s="10" t="s">
        <v>3912</v>
      </c>
      <c r="B1714" s="8" t="s">
        <v>1049</v>
      </c>
      <c r="C1714" s="8" t="s">
        <v>12</v>
      </c>
      <c r="D1714" s="2" t="s">
        <v>10</v>
      </c>
      <c r="E1714" s="8" t="s">
        <v>1380</v>
      </c>
      <c r="F1714" s="8" t="s">
        <v>1384</v>
      </c>
      <c r="G1714" s="2">
        <v>45.05</v>
      </c>
      <c r="H1714" s="2">
        <v>18.13</v>
      </c>
      <c r="I1714" s="2">
        <v>0.29509999999999997</v>
      </c>
      <c r="J1714" s="2">
        <v>1.1472</v>
      </c>
      <c r="K1714" s="2" t="s">
        <v>1412</v>
      </c>
      <c r="L1714" s="2">
        <v>886</v>
      </c>
      <c r="M1714" s="2" t="s">
        <v>1377</v>
      </c>
      <c r="N1714" s="2" t="s">
        <v>1055</v>
      </c>
      <c r="O1714" s="8" t="s">
        <v>3913</v>
      </c>
      <c r="P1714" s="2">
        <v>60</v>
      </c>
      <c r="Q1714" s="12">
        <v>32.75</v>
      </c>
    </row>
    <row r="1715" spans="1:17" hidden="1">
      <c r="A1715" s="11" t="s">
        <v>3914</v>
      </c>
      <c r="B1715" s="9" t="s">
        <v>1234</v>
      </c>
      <c r="C1715" s="9" t="s">
        <v>41</v>
      </c>
      <c r="D1715" s="3" t="s">
        <v>31</v>
      </c>
      <c r="E1715" s="9" t="s">
        <v>1411</v>
      </c>
      <c r="F1715" s="9" t="s">
        <v>1375</v>
      </c>
      <c r="G1715" s="3">
        <v>9.9</v>
      </c>
      <c r="H1715" s="3">
        <v>10.67</v>
      </c>
      <c r="I1715" s="3">
        <v>0.1424</v>
      </c>
      <c r="J1715" s="3">
        <v>0.25430000000000003</v>
      </c>
      <c r="K1715" s="3" t="s">
        <v>1412</v>
      </c>
      <c r="L1715" s="3">
        <v>729</v>
      </c>
      <c r="M1715" s="3" t="s">
        <v>1386</v>
      </c>
      <c r="N1715" s="3" t="s">
        <v>444</v>
      </c>
      <c r="O1715" s="9"/>
      <c r="P1715" s="3">
        <v>48</v>
      </c>
      <c r="Q1715" s="13">
        <v>6.37</v>
      </c>
    </row>
    <row r="1716" spans="1:17" hidden="1">
      <c r="A1716" s="10" t="s">
        <v>3915</v>
      </c>
      <c r="B1716" s="8" t="s">
        <v>1156</v>
      </c>
      <c r="C1716" s="8" t="s">
        <v>35</v>
      </c>
      <c r="D1716" s="2" t="s">
        <v>31</v>
      </c>
      <c r="E1716" s="8" t="s">
        <v>1400</v>
      </c>
      <c r="F1716" s="8" t="s">
        <v>1390</v>
      </c>
      <c r="G1716" s="2">
        <v>49.7</v>
      </c>
      <c r="H1716" s="2">
        <v>8.8699999999999992</v>
      </c>
      <c r="I1716" s="2">
        <v>0.4037</v>
      </c>
      <c r="J1716" s="2">
        <v>1.5773999999999999</v>
      </c>
      <c r="K1716" s="2" t="s">
        <v>1376</v>
      </c>
      <c r="L1716" s="2">
        <v>704</v>
      </c>
      <c r="M1716" s="2" t="s">
        <v>1426</v>
      </c>
      <c r="N1716" s="2" t="s">
        <v>2040</v>
      </c>
      <c r="O1716" s="8"/>
      <c r="P1716" s="2">
        <v>36</v>
      </c>
      <c r="Q1716" s="12">
        <v>16.54</v>
      </c>
    </row>
    <row r="1717" spans="1:17" hidden="1">
      <c r="A1717" s="11" t="s">
        <v>3916</v>
      </c>
      <c r="B1717" s="9" t="s">
        <v>220</v>
      </c>
      <c r="C1717" s="9" t="s">
        <v>12</v>
      </c>
      <c r="D1717" s="3" t="s">
        <v>31</v>
      </c>
      <c r="E1717" s="9" t="s">
        <v>1411</v>
      </c>
      <c r="F1717" s="9" t="s">
        <v>1390</v>
      </c>
      <c r="G1717" s="3">
        <v>13.86</v>
      </c>
      <c r="H1717" s="3">
        <v>18.329999999999998</v>
      </c>
      <c r="I1717" s="3">
        <v>0.24310000000000001</v>
      </c>
      <c r="J1717" s="3">
        <v>0.22650000000000001</v>
      </c>
      <c r="K1717" s="3" t="s">
        <v>1385</v>
      </c>
      <c r="L1717" s="3">
        <v>797</v>
      </c>
      <c r="M1717" s="3" t="s">
        <v>1381</v>
      </c>
      <c r="N1717" s="3" t="s">
        <v>1882</v>
      </c>
      <c r="O1717" s="9"/>
      <c r="P1717" s="3">
        <v>180</v>
      </c>
      <c r="Q1717" s="13">
        <v>0</v>
      </c>
    </row>
    <row r="1718" spans="1:17" hidden="1">
      <c r="A1718" s="10" t="s">
        <v>3917</v>
      </c>
      <c r="B1718" s="8" t="s">
        <v>1305</v>
      </c>
      <c r="C1718" s="8" t="s">
        <v>7</v>
      </c>
      <c r="D1718" s="2" t="s">
        <v>44</v>
      </c>
      <c r="E1718" s="8" t="s">
        <v>1374</v>
      </c>
      <c r="F1718" s="8" t="s">
        <v>1390</v>
      </c>
      <c r="G1718" s="2">
        <v>12.96</v>
      </c>
      <c r="H1718" s="2">
        <v>8.81</v>
      </c>
      <c r="I1718" s="2">
        <v>0.12330000000000001</v>
      </c>
      <c r="J1718" s="2">
        <v>0.1628</v>
      </c>
      <c r="K1718" s="2" t="s">
        <v>1412</v>
      </c>
      <c r="L1718" s="2">
        <v>878</v>
      </c>
      <c r="M1718" s="2" t="s">
        <v>1426</v>
      </c>
      <c r="N1718" s="2" t="s">
        <v>1742</v>
      </c>
      <c r="O1718" s="8"/>
      <c r="P1718" s="2">
        <v>120</v>
      </c>
      <c r="Q1718" s="12">
        <v>9.15</v>
      </c>
    </row>
    <row r="1719" spans="1:17">
      <c r="A1719" s="11" t="s">
        <v>3918</v>
      </c>
      <c r="B1719" s="9" t="s">
        <v>884</v>
      </c>
      <c r="C1719" s="9" t="s">
        <v>38</v>
      </c>
      <c r="D1719" s="3" t="s">
        <v>1360</v>
      </c>
      <c r="E1719" s="9" t="s">
        <v>1380</v>
      </c>
      <c r="F1719" s="9" t="s">
        <v>1390</v>
      </c>
      <c r="G1719" s="3">
        <v>46.29</v>
      </c>
      <c r="H1719" s="3">
        <v>9.4</v>
      </c>
      <c r="I1719" s="3">
        <v>0.76429999999999998</v>
      </c>
      <c r="J1719" s="3">
        <v>0.48060000000000003</v>
      </c>
      <c r="K1719" s="3" t="s">
        <v>1395</v>
      </c>
      <c r="L1719" s="3">
        <v>845</v>
      </c>
      <c r="M1719" s="3" t="s">
        <v>1381</v>
      </c>
      <c r="N1719" s="3" t="s">
        <v>1027</v>
      </c>
      <c r="O1719" s="9"/>
      <c r="P1719" s="3">
        <v>180</v>
      </c>
      <c r="Q1719" s="13">
        <v>40.72</v>
      </c>
    </row>
    <row r="1720" spans="1:17" hidden="1">
      <c r="A1720" s="10" t="s">
        <v>3919</v>
      </c>
      <c r="B1720" s="8" t="s">
        <v>1346</v>
      </c>
      <c r="C1720" s="8" t="s">
        <v>16</v>
      </c>
      <c r="D1720" s="2" t="s">
        <v>1360</v>
      </c>
      <c r="E1720" s="8" t="s">
        <v>1400</v>
      </c>
      <c r="F1720" s="8" t="s">
        <v>1390</v>
      </c>
      <c r="G1720" s="2">
        <v>67.239999999999995</v>
      </c>
      <c r="H1720" s="2">
        <v>13.66</v>
      </c>
      <c r="I1720" s="2">
        <v>1.1821999999999999</v>
      </c>
      <c r="J1720" s="2">
        <v>0.88019999999999998</v>
      </c>
      <c r="K1720" s="2" t="s">
        <v>1376</v>
      </c>
      <c r="L1720" s="2">
        <v>686</v>
      </c>
      <c r="M1720" s="2" t="s">
        <v>1396</v>
      </c>
      <c r="N1720" s="2" t="s">
        <v>923</v>
      </c>
      <c r="O1720" s="8" t="s">
        <v>1708</v>
      </c>
      <c r="P1720" s="2">
        <v>180</v>
      </c>
      <c r="Q1720" s="12">
        <v>38.75</v>
      </c>
    </row>
    <row r="1721" spans="1:17" hidden="1">
      <c r="A1721" s="11" t="s">
        <v>3920</v>
      </c>
      <c r="B1721" s="9" t="s">
        <v>565</v>
      </c>
      <c r="C1721" s="9" t="s">
        <v>20</v>
      </c>
      <c r="D1721" s="3" t="s">
        <v>1360</v>
      </c>
      <c r="E1721" s="9" t="s">
        <v>1408</v>
      </c>
      <c r="F1721" s="9" t="s">
        <v>1384</v>
      </c>
      <c r="G1721" s="3">
        <v>16.53</v>
      </c>
      <c r="H1721" s="3">
        <v>15.5</v>
      </c>
      <c r="I1721" s="3">
        <v>0.22020000000000001</v>
      </c>
      <c r="J1721" s="3">
        <v>1.4959</v>
      </c>
      <c r="K1721" s="3" t="s">
        <v>1358</v>
      </c>
      <c r="L1721" s="3">
        <v>826</v>
      </c>
      <c r="M1721" s="3" t="s">
        <v>1386</v>
      </c>
      <c r="N1721" s="3" t="s">
        <v>3118</v>
      </c>
      <c r="O1721" s="9"/>
      <c r="P1721" s="3">
        <v>12</v>
      </c>
      <c r="Q1721" s="13">
        <v>7.36</v>
      </c>
    </row>
    <row r="1722" spans="1:17" hidden="1">
      <c r="A1722" s="10" t="s">
        <v>3921</v>
      </c>
      <c r="B1722" s="8" t="s">
        <v>924</v>
      </c>
      <c r="C1722" s="8" t="s">
        <v>32</v>
      </c>
      <c r="D1722" s="2" t="s">
        <v>44</v>
      </c>
      <c r="E1722" s="8" t="s">
        <v>1400</v>
      </c>
      <c r="F1722" s="8" t="s">
        <v>1390</v>
      </c>
      <c r="G1722" s="2">
        <v>2.93</v>
      </c>
      <c r="H1722" s="2">
        <v>11.47</v>
      </c>
      <c r="I1722" s="2">
        <v>4.6199999999999998E-2</v>
      </c>
      <c r="J1722" s="2">
        <v>7.6399999999999996E-2</v>
      </c>
      <c r="K1722" s="2" t="s">
        <v>1358</v>
      </c>
      <c r="L1722" s="2">
        <v>588</v>
      </c>
      <c r="M1722" s="2" t="s">
        <v>1386</v>
      </c>
      <c r="N1722" s="2" t="s">
        <v>2586</v>
      </c>
      <c r="O1722" s="8"/>
      <c r="P1722" s="2">
        <v>48</v>
      </c>
      <c r="Q1722" s="12">
        <v>1.44</v>
      </c>
    </row>
    <row r="1723" spans="1:17">
      <c r="A1723" s="11" t="s">
        <v>3922</v>
      </c>
      <c r="B1723" s="9" t="s">
        <v>1177</v>
      </c>
      <c r="C1723" s="9" t="s">
        <v>38</v>
      </c>
      <c r="D1723" s="3" t="s">
        <v>1360</v>
      </c>
      <c r="E1723" s="9" t="s">
        <v>1380</v>
      </c>
      <c r="F1723" s="9" t="s">
        <v>1390</v>
      </c>
      <c r="G1723" s="3">
        <v>1.1200000000000001</v>
      </c>
      <c r="H1723" s="3"/>
      <c r="I1723" s="3">
        <v>1.7100000000000001E-2</v>
      </c>
      <c r="J1723" s="3"/>
      <c r="K1723" s="3" t="s">
        <v>1385</v>
      </c>
      <c r="L1723" s="3">
        <v>885</v>
      </c>
      <c r="M1723" s="3" t="s">
        <v>1381</v>
      </c>
      <c r="N1723" s="3" t="s">
        <v>3680</v>
      </c>
      <c r="O1723" s="9"/>
      <c r="P1723" s="3">
        <v>180</v>
      </c>
      <c r="Q1723" s="13">
        <v>0</v>
      </c>
    </row>
    <row r="1724" spans="1:17" hidden="1">
      <c r="A1724" s="10" t="s">
        <v>3923</v>
      </c>
      <c r="B1724" s="8" t="s">
        <v>758</v>
      </c>
      <c r="C1724" s="8" t="s">
        <v>38</v>
      </c>
      <c r="D1724" s="2" t="s">
        <v>10</v>
      </c>
      <c r="E1724" s="8" t="s">
        <v>1411</v>
      </c>
      <c r="F1724" s="8" t="s">
        <v>1390</v>
      </c>
      <c r="G1724" s="2">
        <v>51.7</v>
      </c>
      <c r="H1724" s="2">
        <v>17.61</v>
      </c>
      <c r="I1724" s="2">
        <v>0.80530000000000002</v>
      </c>
      <c r="J1724" s="2">
        <v>0.91859999999999997</v>
      </c>
      <c r="K1724" s="2" t="s">
        <v>1358</v>
      </c>
      <c r="L1724" s="2">
        <v>618</v>
      </c>
      <c r="M1724" s="2" t="s">
        <v>1386</v>
      </c>
      <c r="N1724" s="2" t="s">
        <v>1753</v>
      </c>
      <c r="O1724" s="8"/>
      <c r="P1724" s="2">
        <v>120</v>
      </c>
      <c r="Q1724" s="12">
        <v>6.78</v>
      </c>
    </row>
    <row r="1725" spans="1:17" hidden="1">
      <c r="A1725" s="11" t="s">
        <v>3924</v>
      </c>
      <c r="B1725" s="9" t="s">
        <v>1033</v>
      </c>
      <c r="C1725" s="9" t="s">
        <v>7</v>
      </c>
      <c r="D1725" s="3" t="s">
        <v>23</v>
      </c>
      <c r="E1725" s="9" t="s">
        <v>1411</v>
      </c>
      <c r="F1725" s="9" t="s">
        <v>1384</v>
      </c>
      <c r="G1725" s="3">
        <v>28.02</v>
      </c>
      <c r="H1725" s="3">
        <v>9.1999999999999993</v>
      </c>
      <c r="I1725" s="3">
        <v>0.43230000000000002</v>
      </c>
      <c r="J1725" s="3">
        <v>0.35799999999999998</v>
      </c>
      <c r="K1725" s="3" t="s">
        <v>1376</v>
      </c>
      <c r="L1725" s="3">
        <v>552</v>
      </c>
      <c r="M1725" s="3" t="s">
        <v>1381</v>
      </c>
      <c r="N1725" s="3" t="s">
        <v>1841</v>
      </c>
      <c r="O1725" s="9"/>
      <c r="P1725" s="3">
        <v>120</v>
      </c>
      <c r="Q1725" s="13">
        <v>15.68</v>
      </c>
    </row>
    <row r="1726" spans="1:17" hidden="1">
      <c r="A1726" s="10" t="s">
        <v>3925</v>
      </c>
      <c r="B1726" s="8" t="s">
        <v>336</v>
      </c>
      <c r="C1726" s="8" t="s">
        <v>41</v>
      </c>
      <c r="D1726" s="2" t="s">
        <v>44</v>
      </c>
      <c r="E1726" s="8" t="s">
        <v>1408</v>
      </c>
      <c r="F1726" s="8" t="s">
        <v>1384</v>
      </c>
      <c r="G1726" s="2">
        <v>85.39</v>
      </c>
      <c r="H1726" s="2">
        <v>14.91</v>
      </c>
      <c r="I1726" s="2">
        <v>0.77149999999999996</v>
      </c>
      <c r="J1726" s="2">
        <v>1.6434</v>
      </c>
      <c r="K1726" s="2" t="s">
        <v>1376</v>
      </c>
      <c r="L1726" s="2">
        <v>606</v>
      </c>
      <c r="M1726" s="2" t="s">
        <v>1426</v>
      </c>
      <c r="N1726" s="2" t="s">
        <v>3926</v>
      </c>
      <c r="O1726" s="8"/>
      <c r="P1726" s="2">
        <v>84</v>
      </c>
      <c r="Q1726" s="12">
        <v>18.21</v>
      </c>
    </row>
    <row r="1727" spans="1:17" hidden="1">
      <c r="A1727" s="11" t="s">
        <v>3927</v>
      </c>
      <c r="B1727" s="9" t="s">
        <v>477</v>
      </c>
      <c r="C1727" s="9" t="s">
        <v>12</v>
      </c>
      <c r="D1727" s="3" t="s">
        <v>23</v>
      </c>
      <c r="E1727" s="9" t="s">
        <v>1411</v>
      </c>
      <c r="F1727" s="9" t="s">
        <v>1384</v>
      </c>
      <c r="G1727" s="3">
        <v>50.71</v>
      </c>
      <c r="H1727" s="3">
        <v>13.95</v>
      </c>
      <c r="I1727" s="3">
        <v>0.63270000000000004</v>
      </c>
      <c r="J1727" s="3">
        <v>0.94889999999999997</v>
      </c>
      <c r="K1727" s="3" t="s">
        <v>1385</v>
      </c>
      <c r="L1727" s="3">
        <v>727</v>
      </c>
      <c r="M1727" s="3" t="s">
        <v>1396</v>
      </c>
      <c r="N1727" s="3" t="s">
        <v>2620</v>
      </c>
      <c r="O1727" s="9" t="s">
        <v>2540</v>
      </c>
      <c r="P1727" s="3">
        <v>84</v>
      </c>
      <c r="Q1727" s="13">
        <v>0</v>
      </c>
    </row>
    <row r="1728" spans="1:17" hidden="1">
      <c r="A1728" s="10" t="s">
        <v>3928</v>
      </c>
      <c r="B1728" s="8" t="s">
        <v>297</v>
      </c>
      <c r="C1728" s="8" t="s">
        <v>7</v>
      </c>
      <c r="D1728" s="2" t="s">
        <v>1360</v>
      </c>
      <c r="E1728" s="8" t="s">
        <v>1400</v>
      </c>
      <c r="F1728" s="8" t="s">
        <v>1384</v>
      </c>
      <c r="G1728" s="2">
        <v>40.32</v>
      </c>
      <c r="H1728" s="2">
        <v>9.98</v>
      </c>
      <c r="I1728" s="2">
        <v>0.3327</v>
      </c>
      <c r="J1728" s="2">
        <v>0.53239999999999998</v>
      </c>
      <c r="K1728" s="2" t="s">
        <v>1412</v>
      </c>
      <c r="L1728" s="2">
        <v>741</v>
      </c>
      <c r="M1728" s="2" t="s">
        <v>1426</v>
      </c>
      <c r="N1728" s="2" t="s">
        <v>1733</v>
      </c>
      <c r="O1728" s="8"/>
      <c r="P1728" s="2">
        <v>120</v>
      </c>
      <c r="Q1728" s="12">
        <v>36.69</v>
      </c>
    </row>
    <row r="1729" spans="1:17" hidden="1">
      <c r="A1729" s="11" t="s">
        <v>3929</v>
      </c>
      <c r="B1729" s="9" t="s">
        <v>429</v>
      </c>
      <c r="C1729" s="9" t="s">
        <v>7</v>
      </c>
      <c r="D1729" s="3" t="s">
        <v>23</v>
      </c>
      <c r="E1729" s="9" t="s">
        <v>1374</v>
      </c>
      <c r="F1729" s="9" t="s">
        <v>1384</v>
      </c>
      <c r="G1729" s="3">
        <v>99.91</v>
      </c>
      <c r="H1729" s="3">
        <v>16.03</v>
      </c>
      <c r="I1729" s="3">
        <v>0.8861</v>
      </c>
      <c r="J1729" s="3">
        <v>9.0663</v>
      </c>
      <c r="K1729" s="3" t="s">
        <v>1376</v>
      </c>
      <c r="L1729" s="3">
        <v>666</v>
      </c>
      <c r="M1729" s="3" t="s">
        <v>1426</v>
      </c>
      <c r="N1729" s="3" t="s">
        <v>3477</v>
      </c>
      <c r="O1729" s="9"/>
      <c r="P1729" s="3">
        <v>12</v>
      </c>
      <c r="Q1729" s="13">
        <v>46.74</v>
      </c>
    </row>
    <row r="1730" spans="1:17" hidden="1">
      <c r="A1730" s="10" t="s">
        <v>3930</v>
      </c>
      <c r="B1730" s="8" t="s">
        <v>472</v>
      </c>
      <c r="C1730" s="8" t="s">
        <v>35</v>
      </c>
      <c r="D1730" s="2" t="s">
        <v>44</v>
      </c>
      <c r="E1730" s="8" t="s">
        <v>1374</v>
      </c>
      <c r="F1730" s="8" t="s">
        <v>1375</v>
      </c>
      <c r="G1730" s="2">
        <v>37.44</v>
      </c>
      <c r="H1730" s="2">
        <v>15.29</v>
      </c>
      <c r="I1730" s="2">
        <v>0.29959999999999998</v>
      </c>
      <c r="J1730" s="2">
        <v>3.3843999999999999</v>
      </c>
      <c r="K1730" s="2" t="s">
        <v>1385</v>
      </c>
      <c r="L1730" s="2">
        <v>844</v>
      </c>
      <c r="M1730" s="2" t="s">
        <v>1381</v>
      </c>
      <c r="N1730" s="2" t="s">
        <v>2905</v>
      </c>
      <c r="O1730" s="8"/>
      <c r="P1730" s="2">
        <v>12</v>
      </c>
      <c r="Q1730" s="12">
        <v>0</v>
      </c>
    </row>
    <row r="1731" spans="1:17" hidden="1">
      <c r="A1731" s="11" t="s">
        <v>3931</v>
      </c>
      <c r="B1731" s="9" t="s">
        <v>642</v>
      </c>
      <c r="C1731" s="9" t="s">
        <v>32</v>
      </c>
      <c r="D1731" s="3" t="s">
        <v>23</v>
      </c>
      <c r="E1731" s="9" t="s">
        <v>1389</v>
      </c>
      <c r="F1731" s="9" t="s">
        <v>1384</v>
      </c>
      <c r="G1731" s="3">
        <v>14.46</v>
      </c>
      <c r="H1731" s="3">
        <v>9.89</v>
      </c>
      <c r="I1731" s="3">
        <v>0.12820000000000001</v>
      </c>
      <c r="J1731" s="3">
        <v>0.46579999999999999</v>
      </c>
      <c r="K1731" s="3" t="s">
        <v>1358</v>
      </c>
      <c r="L1731" s="3">
        <v>844</v>
      </c>
      <c r="M1731" s="3" t="s">
        <v>1426</v>
      </c>
      <c r="N1731" s="3" t="s">
        <v>1922</v>
      </c>
      <c r="O1731" s="9"/>
      <c r="P1731" s="3">
        <v>36</v>
      </c>
      <c r="Q1731" s="13">
        <v>3.4</v>
      </c>
    </row>
    <row r="1732" spans="1:17" hidden="1">
      <c r="A1732" s="10" t="s">
        <v>3932</v>
      </c>
      <c r="B1732" s="8" t="s">
        <v>729</v>
      </c>
      <c r="C1732" s="8" t="s">
        <v>16</v>
      </c>
      <c r="D1732" s="2" t="s">
        <v>1360</v>
      </c>
      <c r="E1732" s="8" t="s">
        <v>1400</v>
      </c>
      <c r="F1732" s="8" t="s">
        <v>1390</v>
      </c>
      <c r="G1732" s="2">
        <v>18.489999999999998</v>
      </c>
      <c r="H1732" s="2">
        <v>13.88</v>
      </c>
      <c r="I1732" s="2">
        <v>0.1207</v>
      </c>
      <c r="J1732" s="2">
        <v>0.50419999999999998</v>
      </c>
      <c r="K1732" s="2" t="s">
        <v>1395</v>
      </c>
      <c r="L1732" s="2">
        <v>592</v>
      </c>
      <c r="M1732" s="2" t="s">
        <v>1381</v>
      </c>
      <c r="N1732" s="2" t="s">
        <v>222</v>
      </c>
      <c r="O1732" s="8"/>
      <c r="P1732" s="2">
        <v>48</v>
      </c>
      <c r="Q1732" s="12">
        <v>14.81</v>
      </c>
    </row>
    <row r="1733" spans="1:17" hidden="1">
      <c r="A1733" s="11" t="s">
        <v>3933</v>
      </c>
      <c r="B1733" s="9" t="s">
        <v>155</v>
      </c>
      <c r="C1733" s="9" t="s">
        <v>7</v>
      </c>
      <c r="D1733" s="3" t="s">
        <v>23</v>
      </c>
      <c r="E1733" s="9" t="s">
        <v>1374</v>
      </c>
      <c r="F1733" s="9" t="s">
        <v>1390</v>
      </c>
      <c r="G1733" s="3">
        <v>31.91</v>
      </c>
      <c r="H1733" s="3">
        <v>10.26</v>
      </c>
      <c r="I1733" s="3">
        <v>0.58850000000000002</v>
      </c>
      <c r="J1733" s="3">
        <v>0.81330000000000002</v>
      </c>
      <c r="K1733" s="3" t="s">
        <v>1376</v>
      </c>
      <c r="L1733" s="3">
        <v>562</v>
      </c>
      <c r="M1733" s="3" t="s">
        <v>1396</v>
      </c>
      <c r="N1733" s="3" t="s">
        <v>2278</v>
      </c>
      <c r="O1733" s="9" t="s">
        <v>2636</v>
      </c>
      <c r="P1733" s="3">
        <v>48</v>
      </c>
      <c r="Q1733" s="13">
        <v>8.3699999999999992</v>
      </c>
    </row>
    <row r="1734" spans="1:17" hidden="1">
      <c r="A1734" s="10" t="s">
        <v>3934</v>
      </c>
      <c r="B1734" s="8" t="s">
        <v>260</v>
      </c>
      <c r="C1734" s="8" t="s">
        <v>38</v>
      </c>
      <c r="D1734" s="2" t="s">
        <v>23</v>
      </c>
      <c r="E1734" s="8" t="s">
        <v>1389</v>
      </c>
      <c r="F1734" s="8" t="s">
        <v>1390</v>
      </c>
      <c r="G1734" s="2">
        <v>28.81</v>
      </c>
      <c r="H1734" s="2">
        <v>15.93</v>
      </c>
      <c r="I1734" s="2">
        <v>0.1797</v>
      </c>
      <c r="J1734" s="2">
        <v>0.57110000000000005</v>
      </c>
      <c r="K1734" s="2" t="s">
        <v>1376</v>
      </c>
      <c r="L1734" s="2">
        <v>895</v>
      </c>
      <c r="M1734" s="2" t="s">
        <v>1403</v>
      </c>
      <c r="N1734" s="2" t="s">
        <v>2276</v>
      </c>
      <c r="O1734" s="8" t="s">
        <v>1136</v>
      </c>
      <c r="P1734" s="2">
        <v>84</v>
      </c>
      <c r="Q1734" s="12">
        <v>14.26</v>
      </c>
    </row>
    <row r="1735" spans="1:17" hidden="1">
      <c r="A1735" s="11" t="s">
        <v>3935</v>
      </c>
      <c r="B1735" s="9" t="s">
        <v>1146</v>
      </c>
      <c r="C1735" s="9" t="s">
        <v>28</v>
      </c>
      <c r="D1735" s="3" t="s">
        <v>10</v>
      </c>
      <c r="E1735" s="9" t="s">
        <v>1400</v>
      </c>
      <c r="F1735" s="9" t="s">
        <v>1375</v>
      </c>
      <c r="G1735" s="3">
        <v>57.57</v>
      </c>
      <c r="H1735" s="3">
        <v>7.68</v>
      </c>
      <c r="I1735" s="3">
        <v>1.1316999999999999</v>
      </c>
      <c r="J1735" s="3">
        <v>0.68879999999999997</v>
      </c>
      <c r="K1735" s="3" t="s">
        <v>1412</v>
      </c>
      <c r="L1735" s="3">
        <v>668</v>
      </c>
      <c r="M1735" s="3" t="s">
        <v>1426</v>
      </c>
      <c r="N1735" s="3" t="s">
        <v>3936</v>
      </c>
      <c r="O1735" s="9"/>
      <c r="P1735" s="3">
        <v>120</v>
      </c>
      <c r="Q1735" s="13">
        <v>20.79</v>
      </c>
    </row>
    <row r="1736" spans="1:17" hidden="1">
      <c r="A1736" s="10" t="s">
        <v>3937</v>
      </c>
      <c r="B1736" s="8" t="s">
        <v>220</v>
      </c>
      <c r="C1736" s="8" t="s">
        <v>28</v>
      </c>
      <c r="D1736" s="2" t="s">
        <v>44</v>
      </c>
      <c r="E1736" s="8" t="s">
        <v>1374</v>
      </c>
      <c r="F1736" s="8" t="s">
        <v>1390</v>
      </c>
      <c r="G1736" s="2">
        <v>54.4</v>
      </c>
      <c r="H1736" s="2">
        <v>14.33</v>
      </c>
      <c r="I1736" s="2">
        <v>0.40039999999999998</v>
      </c>
      <c r="J1736" s="2">
        <v>1.2750999999999999</v>
      </c>
      <c r="K1736" s="2" t="s">
        <v>1385</v>
      </c>
      <c r="L1736" s="2">
        <v>797</v>
      </c>
      <c r="M1736" s="2" t="s">
        <v>1426</v>
      </c>
      <c r="N1736" s="2" t="s">
        <v>1433</v>
      </c>
      <c r="O1736" s="8"/>
      <c r="P1736" s="2">
        <v>60</v>
      </c>
      <c r="Q1736" s="12">
        <v>0</v>
      </c>
    </row>
    <row r="1737" spans="1:17" hidden="1">
      <c r="A1737" s="11" t="s">
        <v>3938</v>
      </c>
      <c r="B1737" s="9" t="s">
        <v>712</v>
      </c>
      <c r="C1737" s="9" t="s">
        <v>20</v>
      </c>
      <c r="D1737" s="3" t="s">
        <v>23</v>
      </c>
      <c r="E1737" s="9" t="s">
        <v>1400</v>
      </c>
      <c r="F1737" s="9" t="s">
        <v>1390</v>
      </c>
      <c r="G1737" s="3">
        <v>53.4</v>
      </c>
      <c r="H1737" s="3">
        <v>10.39</v>
      </c>
      <c r="I1737" s="3">
        <v>1.0371999999999999</v>
      </c>
      <c r="J1737" s="3">
        <v>0.5292</v>
      </c>
      <c r="K1737" s="3" t="s">
        <v>1358</v>
      </c>
      <c r="L1737" s="3">
        <v>554</v>
      </c>
      <c r="M1737" s="3" t="s">
        <v>1386</v>
      </c>
      <c r="N1737" s="3" t="s">
        <v>2169</v>
      </c>
      <c r="O1737" s="9"/>
      <c r="P1737" s="3">
        <v>240</v>
      </c>
      <c r="Q1737" s="13">
        <v>15.37</v>
      </c>
    </row>
    <row r="1738" spans="1:17" hidden="1">
      <c r="A1738" s="10" t="s">
        <v>3939</v>
      </c>
      <c r="B1738" s="8" t="s">
        <v>732</v>
      </c>
      <c r="C1738" s="8" t="s">
        <v>38</v>
      </c>
      <c r="D1738" s="2" t="s">
        <v>1360</v>
      </c>
      <c r="E1738" s="8" t="s">
        <v>1374</v>
      </c>
      <c r="F1738" s="8" t="s">
        <v>1384</v>
      </c>
      <c r="G1738" s="2">
        <v>8.9499999999999993</v>
      </c>
      <c r="H1738" s="2">
        <v>10.119999999999999</v>
      </c>
      <c r="I1738" s="2">
        <v>5.7500000000000002E-2</v>
      </c>
      <c r="J1738" s="2">
        <v>8.7099999999999997E-2</v>
      </c>
      <c r="K1738" s="2" t="s">
        <v>1412</v>
      </c>
      <c r="L1738" s="2">
        <v>579</v>
      </c>
      <c r="M1738" s="2" t="s">
        <v>1403</v>
      </c>
      <c r="N1738" s="2" t="s">
        <v>1990</v>
      </c>
      <c r="O1738" s="8" t="s">
        <v>1526</v>
      </c>
      <c r="P1738" s="2">
        <v>240</v>
      </c>
      <c r="Q1738" s="12">
        <v>6.96</v>
      </c>
    </row>
    <row r="1739" spans="1:17" hidden="1">
      <c r="A1739" s="11" t="s">
        <v>3940</v>
      </c>
      <c r="B1739" s="9" t="s">
        <v>1061</v>
      </c>
      <c r="C1739" s="9" t="s">
        <v>7</v>
      </c>
      <c r="D1739" s="3" t="s">
        <v>1360</v>
      </c>
      <c r="E1739" s="9" t="s">
        <v>1408</v>
      </c>
      <c r="F1739" s="9" t="s">
        <v>1384</v>
      </c>
      <c r="G1739" s="3">
        <v>40.22</v>
      </c>
      <c r="H1739" s="3">
        <v>17.53</v>
      </c>
      <c r="I1739" s="3">
        <v>0.59289999999999998</v>
      </c>
      <c r="J1739" s="3">
        <v>0.71260000000000001</v>
      </c>
      <c r="K1739" s="3" t="s">
        <v>1385</v>
      </c>
      <c r="L1739" s="3">
        <v>662</v>
      </c>
      <c r="M1739" s="3" t="s">
        <v>1377</v>
      </c>
      <c r="N1739" s="3" t="s">
        <v>3941</v>
      </c>
      <c r="O1739" s="9" t="s">
        <v>797</v>
      </c>
      <c r="P1739" s="3">
        <v>120</v>
      </c>
      <c r="Q1739" s="13">
        <v>0</v>
      </c>
    </row>
    <row r="1740" spans="1:17" hidden="1">
      <c r="A1740" s="10" t="s">
        <v>3942</v>
      </c>
      <c r="B1740" s="8" t="s">
        <v>738</v>
      </c>
      <c r="C1740" s="8" t="s">
        <v>12</v>
      </c>
      <c r="D1740" s="2" t="s">
        <v>31</v>
      </c>
      <c r="E1740" s="8" t="s">
        <v>1411</v>
      </c>
      <c r="F1740" s="8" t="s">
        <v>1390</v>
      </c>
      <c r="G1740" s="2">
        <v>68.180000000000007</v>
      </c>
      <c r="H1740" s="2">
        <v>9.07</v>
      </c>
      <c r="I1740" s="2">
        <v>0.93769999999999998</v>
      </c>
      <c r="J1740" s="2">
        <v>3.117</v>
      </c>
      <c r="K1740" s="2" t="s">
        <v>1385</v>
      </c>
      <c r="L1740" s="2">
        <v>565</v>
      </c>
      <c r="M1740" s="2" t="s">
        <v>1386</v>
      </c>
      <c r="N1740" s="2" t="s">
        <v>1956</v>
      </c>
      <c r="O1740" s="8"/>
      <c r="P1740" s="2">
        <v>24</v>
      </c>
      <c r="Q1740" s="12">
        <v>0</v>
      </c>
    </row>
    <row r="1741" spans="1:17" hidden="1">
      <c r="A1741" s="11" t="s">
        <v>3943</v>
      </c>
      <c r="B1741" s="9" t="s">
        <v>1213</v>
      </c>
      <c r="C1741" s="9" t="s">
        <v>35</v>
      </c>
      <c r="D1741" s="3" t="s">
        <v>44</v>
      </c>
      <c r="E1741" s="9" t="s">
        <v>1389</v>
      </c>
      <c r="F1741" s="9" t="s">
        <v>1384</v>
      </c>
      <c r="G1741" s="3">
        <v>11.21</v>
      </c>
      <c r="H1741" s="3">
        <v>15.85</v>
      </c>
      <c r="I1741" s="3">
        <v>9.6699999999999994E-2</v>
      </c>
      <c r="J1741" s="3">
        <v>0.16350000000000001</v>
      </c>
      <c r="K1741" s="3" t="s">
        <v>1412</v>
      </c>
      <c r="L1741" s="3">
        <v>878</v>
      </c>
      <c r="M1741" s="3" t="s">
        <v>1386</v>
      </c>
      <c r="N1741" s="3" t="s">
        <v>1097</v>
      </c>
      <c r="O1741" s="9"/>
      <c r="P1741" s="3">
        <v>180</v>
      </c>
      <c r="Q1741" s="13">
        <v>3.29</v>
      </c>
    </row>
    <row r="1742" spans="1:17">
      <c r="A1742" s="10" t="s">
        <v>3944</v>
      </c>
      <c r="B1742" s="8" t="s">
        <v>1288</v>
      </c>
      <c r="C1742" s="8" t="s">
        <v>41</v>
      </c>
      <c r="D1742" s="2" t="s">
        <v>31</v>
      </c>
      <c r="E1742" s="8" t="s">
        <v>1380</v>
      </c>
      <c r="F1742" s="8" t="s">
        <v>1384</v>
      </c>
      <c r="G1742" s="2">
        <v>56.08</v>
      </c>
      <c r="H1742" s="2">
        <v>16.170000000000002</v>
      </c>
      <c r="I1742" s="2">
        <v>0.52100000000000002</v>
      </c>
      <c r="J1742" s="2">
        <v>1.1193</v>
      </c>
      <c r="K1742" s="2" t="s">
        <v>1376</v>
      </c>
      <c r="L1742" s="2">
        <v>724</v>
      </c>
      <c r="M1742" s="2" t="s">
        <v>1381</v>
      </c>
      <c r="N1742" s="2" t="s">
        <v>622</v>
      </c>
      <c r="O1742" s="8"/>
      <c r="P1742" s="2">
        <v>84</v>
      </c>
      <c r="Q1742" s="12">
        <v>15.06</v>
      </c>
    </row>
    <row r="1743" spans="1:17" hidden="1">
      <c r="A1743" s="11" t="s">
        <v>3945</v>
      </c>
      <c r="B1743" s="9" t="s">
        <v>394</v>
      </c>
      <c r="C1743" s="9" t="s">
        <v>7</v>
      </c>
      <c r="D1743" s="3" t="s">
        <v>10</v>
      </c>
      <c r="E1743" s="9" t="s">
        <v>1389</v>
      </c>
      <c r="F1743" s="9" t="s">
        <v>1390</v>
      </c>
      <c r="G1743" s="3">
        <v>85.37</v>
      </c>
      <c r="H1743" s="3"/>
      <c r="I1743" s="3">
        <v>0.61439999999999995</v>
      </c>
      <c r="J1743" s="3"/>
      <c r="K1743" s="3" t="s">
        <v>1395</v>
      </c>
      <c r="L1743" s="3">
        <v>883</v>
      </c>
      <c r="M1743" s="3" t="s">
        <v>1377</v>
      </c>
      <c r="N1743" s="3" t="s">
        <v>1651</v>
      </c>
      <c r="O1743" s="9" t="s">
        <v>2040</v>
      </c>
      <c r="P1743" s="3">
        <v>180</v>
      </c>
      <c r="Q1743" s="13">
        <v>58.09</v>
      </c>
    </row>
    <row r="1744" spans="1:17" hidden="1">
      <c r="A1744" s="10" t="s">
        <v>3946</v>
      </c>
      <c r="B1744" s="8" t="s">
        <v>630</v>
      </c>
      <c r="C1744" s="8" t="s">
        <v>35</v>
      </c>
      <c r="D1744" s="2" t="s">
        <v>1360</v>
      </c>
      <c r="E1744" s="8" t="s">
        <v>1374</v>
      </c>
      <c r="F1744" s="8" t="s">
        <v>1390</v>
      </c>
      <c r="G1744" s="2">
        <v>82.86</v>
      </c>
      <c r="H1744" s="2">
        <v>15.53</v>
      </c>
      <c r="I1744" s="2">
        <v>0.76859999999999995</v>
      </c>
      <c r="J1744" s="2">
        <v>1.1236999999999999</v>
      </c>
      <c r="K1744" s="2" t="s">
        <v>1376</v>
      </c>
      <c r="L1744" s="2">
        <v>835</v>
      </c>
      <c r="M1744" s="2" t="s">
        <v>1426</v>
      </c>
      <c r="N1744" s="2" t="s">
        <v>1218</v>
      </c>
      <c r="O1744" s="8"/>
      <c r="P1744" s="2">
        <v>240</v>
      </c>
      <c r="Q1744" s="12">
        <v>50.43</v>
      </c>
    </row>
    <row r="1745" spans="1:17">
      <c r="A1745" s="11" t="s">
        <v>3947</v>
      </c>
      <c r="B1745" s="9" t="s">
        <v>66</v>
      </c>
      <c r="C1745" s="9" t="s">
        <v>12</v>
      </c>
      <c r="D1745" s="3" t="s">
        <v>23</v>
      </c>
      <c r="E1745" s="9" t="s">
        <v>1380</v>
      </c>
      <c r="F1745" s="9" t="s">
        <v>1384</v>
      </c>
      <c r="G1745" s="3">
        <v>60.72</v>
      </c>
      <c r="H1745" s="3">
        <v>13.21</v>
      </c>
      <c r="I1745" s="3">
        <v>0.66459999999999997</v>
      </c>
      <c r="J1745" s="3">
        <v>5.4292999999999996</v>
      </c>
      <c r="K1745" s="3" t="s">
        <v>1376</v>
      </c>
      <c r="L1745" s="3">
        <v>835</v>
      </c>
      <c r="M1745" s="3" t="s">
        <v>1386</v>
      </c>
      <c r="N1745" s="3" t="s">
        <v>2719</v>
      </c>
      <c r="O1745" s="9"/>
      <c r="P1745" s="3">
        <v>12</v>
      </c>
      <c r="Q1745" s="13">
        <v>27.41</v>
      </c>
    </row>
    <row r="1746" spans="1:17" hidden="1">
      <c r="A1746" s="10" t="s">
        <v>3948</v>
      </c>
      <c r="B1746" s="8" t="s">
        <v>1113</v>
      </c>
      <c r="C1746" s="8" t="s">
        <v>38</v>
      </c>
      <c r="D1746" s="2" t="s">
        <v>23</v>
      </c>
      <c r="E1746" s="8" t="s">
        <v>1374</v>
      </c>
      <c r="F1746" s="8" t="s">
        <v>1390</v>
      </c>
      <c r="G1746" s="2">
        <v>20.57</v>
      </c>
      <c r="H1746" s="2">
        <v>11.43</v>
      </c>
      <c r="I1746" s="2">
        <v>0.21490000000000001</v>
      </c>
      <c r="J1746" s="2">
        <v>0.45169999999999999</v>
      </c>
      <c r="K1746" s="2" t="s">
        <v>1385</v>
      </c>
      <c r="L1746" s="2">
        <v>686</v>
      </c>
      <c r="M1746" s="2" t="s">
        <v>1377</v>
      </c>
      <c r="N1746" s="2" t="s">
        <v>3949</v>
      </c>
      <c r="O1746" s="8" t="s">
        <v>261</v>
      </c>
      <c r="P1746" s="2">
        <v>60</v>
      </c>
      <c r="Q1746" s="12">
        <v>0</v>
      </c>
    </row>
    <row r="1747" spans="1:17" hidden="1">
      <c r="A1747" s="11" t="s">
        <v>3950</v>
      </c>
      <c r="B1747" s="9" t="s">
        <v>992</v>
      </c>
      <c r="C1747" s="9" t="s">
        <v>7</v>
      </c>
      <c r="D1747" s="3" t="s">
        <v>23</v>
      </c>
      <c r="E1747" s="9" t="s">
        <v>1389</v>
      </c>
      <c r="F1747" s="9" t="s">
        <v>1375</v>
      </c>
      <c r="G1747" s="3">
        <v>10.58</v>
      </c>
      <c r="H1747" s="3">
        <v>17.57</v>
      </c>
      <c r="I1747" s="3">
        <v>0.17530000000000001</v>
      </c>
      <c r="J1747" s="3">
        <v>0.21970000000000001</v>
      </c>
      <c r="K1747" s="3" t="s">
        <v>1358</v>
      </c>
      <c r="L1747" s="3">
        <v>719</v>
      </c>
      <c r="M1747" s="3" t="s">
        <v>1396</v>
      </c>
      <c r="N1747" s="3" t="s">
        <v>3951</v>
      </c>
      <c r="O1747" s="9" t="s">
        <v>3952</v>
      </c>
      <c r="P1747" s="3">
        <v>84</v>
      </c>
      <c r="Q1747" s="13">
        <v>4.21</v>
      </c>
    </row>
    <row r="1748" spans="1:17" hidden="1">
      <c r="A1748" s="10" t="s">
        <v>3953</v>
      </c>
      <c r="B1748" s="8" t="s">
        <v>472</v>
      </c>
      <c r="C1748" s="8" t="s">
        <v>32</v>
      </c>
      <c r="D1748" s="2" t="s">
        <v>44</v>
      </c>
      <c r="E1748" s="8" t="s">
        <v>1411</v>
      </c>
      <c r="F1748" s="8" t="s">
        <v>1375</v>
      </c>
      <c r="G1748" s="2">
        <v>26.24</v>
      </c>
      <c r="H1748" s="2">
        <v>9.85</v>
      </c>
      <c r="I1748" s="2">
        <v>0.50919999999999999</v>
      </c>
      <c r="J1748" s="2">
        <v>0.66359999999999997</v>
      </c>
      <c r="K1748" s="2" t="s">
        <v>1358</v>
      </c>
      <c r="L1748" s="2">
        <v>844</v>
      </c>
      <c r="M1748" s="2" t="s">
        <v>1377</v>
      </c>
      <c r="N1748" s="2" t="s">
        <v>2456</v>
      </c>
      <c r="O1748" s="8" t="s">
        <v>2875</v>
      </c>
      <c r="P1748" s="2">
        <v>48</v>
      </c>
      <c r="Q1748" s="12">
        <v>19.82</v>
      </c>
    </row>
    <row r="1749" spans="1:17">
      <c r="A1749" s="11" t="s">
        <v>3954</v>
      </c>
      <c r="B1749" s="9" t="s">
        <v>268</v>
      </c>
      <c r="C1749" s="9" t="s">
        <v>38</v>
      </c>
      <c r="D1749" s="3" t="s">
        <v>23</v>
      </c>
      <c r="E1749" s="9" t="s">
        <v>1380</v>
      </c>
      <c r="F1749" s="9" t="s">
        <v>1390</v>
      </c>
      <c r="G1749" s="3">
        <v>33.840000000000003</v>
      </c>
      <c r="H1749" s="3">
        <v>17.600000000000001</v>
      </c>
      <c r="I1749" s="3">
        <v>0.21379999999999999</v>
      </c>
      <c r="J1749" s="3">
        <v>0.98699999999999999</v>
      </c>
      <c r="K1749" s="3" t="s">
        <v>1376</v>
      </c>
      <c r="L1749" s="3">
        <v>827</v>
      </c>
      <c r="M1749" s="3" t="s">
        <v>1426</v>
      </c>
      <c r="N1749" s="3" t="s">
        <v>3955</v>
      </c>
      <c r="O1749" s="9"/>
      <c r="P1749" s="3">
        <v>48</v>
      </c>
      <c r="Q1749" s="13">
        <v>16.11</v>
      </c>
    </row>
    <row r="1750" spans="1:17" hidden="1">
      <c r="A1750" s="10" t="s">
        <v>3956</v>
      </c>
      <c r="B1750" s="8" t="s">
        <v>828</v>
      </c>
      <c r="C1750" s="8" t="s">
        <v>38</v>
      </c>
      <c r="D1750" s="2" t="s">
        <v>1360</v>
      </c>
      <c r="E1750" s="8" t="s">
        <v>1400</v>
      </c>
      <c r="F1750" s="8" t="s">
        <v>1375</v>
      </c>
      <c r="G1750" s="2">
        <v>25.31</v>
      </c>
      <c r="H1750" s="2">
        <v>7.98</v>
      </c>
      <c r="I1750" s="2">
        <v>0.43759999999999999</v>
      </c>
      <c r="J1750" s="2">
        <v>0.2114</v>
      </c>
      <c r="K1750" s="2" t="s">
        <v>1412</v>
      </c>
      <c r="L1750" s="2">
        <v>793</v>
      </c>
      <c r="M1750" s="2" t="s">
        <v>1403</v>
      </c>
      <c r="N1750" s="2" t="s">
        <v>2121</v>
      </c>
      <c r="O1750" s="8" t="s">
        <v>2173</v>
      </c>
      <c r="P1750" s="2">
        <v>240</v>
      </c>
      <c r="Q1750" s="12">
        <v>3.4</v>
      </c>
    </row>
    <row r="1751" spans="1:17" hidden="1">
      <c r="A1751" s="11" t="s">
        <v>3957</v>
      </c>
      <c r="B1751" s="9" t="s">
        <v>297</v>
      </c>
      <c r="C1751" s="9" t="s">
        <v>20</v>
      </c>
      <c r="D1751" s="3" t="s">
        <v>10</v>
      </c>
      <c r="E1751" s="9" t="s">
        <v>1411</v>
      </c>
      <c r="F1751" s="9" t="s">
        <v>1390</v>
      </c>
      <c r="G1751" s="3">
        <v>64.849999999999994</v>
      </c>
      <c r="H1751" s="3">
        <v>11.79</v>
      </c>
      <c r="I1751" s="3">
        <v>0.70679999999999998</v>
      </c>
      <c r="J1751" s="3">
        <v>2.1474000000000002</v>
      </c>
      <c r="K1751" s="3" t="s">
        <v>1412</v>
      </c>
      <c r="L1751" s="3">
        <v>741</v>
      </c>
      <c r="M1751" s="3" t="s">
        <v>1386</v>
      </c>
      <c r="N1751" s="3" t="s">
        <v>3596</v>
      </c>
      <c r="O1751" s="9"/>
      <c r="P1751" s="3">
        <v>36</v>
      </c>
      <c r="Q1751" s="13">
        <v>49.18</v>
      </c>
    </row>
    <row r="1752" spans="1:17" hidden="1">
      <c r="A1752" s="10" t="s">
        <v>3958</v>
      </c>
      <c r="B1752" s="8" t="s">
        <v>650</v>
      </c>
      <c r="C1752" s="8" t="s">
        <v>41</v>
      </c>
      <c r="D1752" s="2" t="s">
        <v>31</v>
      </c>
      <c r="E1752" s="8" t="s">
        <v>1389</v>
      </c>
      <c r="F1752" s="8" t="s">
        <v>1384</v>
      </c>
      <c r="G1752" s="2">
        <v>19.48</v>
      </c>
      <c r="H1752" s="2">
        <v>11.41</v>
      </c>
      <c r="I1752" s="2">
        <v>0.10680000000000001</v>
      </c>
      <c r="J1752" s="2">
        <v>0.50739999999999996</v>
      </c>
      <c r="K1752" s="2" t="s">
        <v>1358</v>
      </c>
      <c r="L1752" s="2">
        <v>828</v>
      </c>
      <c r="M1752" s="2" t="s">
        <v>1377</v>
      </c>
      <c r="N1752" s="2" t="s">
        <v>1590</v>
      </c>
      <c r="O1752" s="8" t="s">
        <v>2732</v>
      </c>
      <c r="P1752" s="2">
        <v>48</v>
      </c>
      <c r="Q1752" s="12">
        <v>10.58</v>
      </c>
    </row>
    <row r="1753" spans="1:17" hidden="1">
      <c r="A1753" s="11" t="s">
        <v>3959</v>
      </c>
      <c r="B1753" s="9" t="s">
        <v>524</v>
      </c>
      <c r="C1753" s="9" t="s">
        <v>32</v>
      </c>
      <c r="D1753" s="3" t="s">
        <v>23</v>
      </c>
      <c r="E1753" s="9" t="s">
        <v>1408</v>
      </c>
      <c r="F1753" s="9" t="s">
        <v>1375</v>
      </c>
      <c r="G1753" s="3">
        <v>43.29</v>
      </c>
      <c r="H1753" s="3">
        <v>13.96</v>
      </c>
      <c r="I1753" s="3">
        <v>0.2545</v>
      </c>
      <c r="J1753" s="3">
        <v>0.57530000000000003</v>
      </c>
      <c r="K1753" s="3" t="s">
        <v>1376</v>
      </c>
      <c r="L1753" s="3">
        <v>656</v>
      </c>
      <c r="M1753" s="3" t="s">
        <v>1426</v>
      </c>
      <c r="N1753" s="3" t="s">
        <v>3960</v>
      </c>
      <c r="O1753" s="9"/>
      <c r="P1753" s="3">
        <v>180</v>
      </c>
      <c r="Q1753" s="13">
        <v>14.49</v>
      </c>
    </row>
    <row r="1754" spans="1:17">
      <c r="A1754" s="10" t="s">
        <v>3961</v>
      </c>
      <c r="B1754" s="8" t="s">
        <v>257</v>
      </c>
      <c r="C1754" s="8" t="s">
        <v>12</v>
      </c>
      <c r="D1754" s="2" t="s">
        <v>44</v>
      </c>
      <c r="E1754" s="8" t="s">
        <v>1380</v>
      </c>
      <c r="F1754" s="8" t="s">
        <v>1384</v>
      </c>
      <c r="G1754" s="2">
        <v>18.559999999999999</v>
      </c>
      <c r="H1754" s="2">
        <v>7.99</v>
      </c>
      <c r="I1754" s="2">
        <v>0.3029</v>
      </c>
      <c r="J1754" s="2">
        <v>0.22509999999999999</v>
      </c>
      <c r="K1754" s="2" t="s">
        <v>1412</v>
      </c>
      <c r="L1754" s="2">
        <v>806</v>
      </c>
      <c r="M1754" s="2" t="s">
        <v>1426</v>
      </c>
      <c r="N1754" s="2" t="s">
        <v>957</v>
      </c>
      <c r="O1754" s="8"/>
      <c r="P1754" s="2">
        <v>120</v>
      </c>
      <c r="Q1754" s="12">
        <v>13.06</v>
      </c>
    </row>
    <row r="1755" spans="1:17">
      <c r="A1755" s="11" t="s">
        <v>3962</v>
      </c>
      <c r="B1755" s="9" t="s">
        <v>953</v>
      </c>
      <c r="C1755" s="9" t="s">
        <v>41</v>
      </c>
      <c r="D1755" s="3" t="s">
        <v>10</v>
      </c>
      <c r="E1755" s="9" t="s">
        <v>1380</v>
      </c>
      <c r="F1755" s="9" t="s">
        <v>1375</v>
      </c>
      <c r="G1755" s="3">
        <v>13.14</v>
      </c>
      <c r="H1755" s="3">
        <v>9.94</v>
      </c>
      <c r="I1755" s="3">
        <v>0.1084</v>
      </c>
      <c r="J1755" s="3">
        <v>0.42359999999999998</v>
      </c>
      <c r="K1755" s="3" t="s">
        <v>1358</v>
      </c>
      <c r="L1755" s="3">
        <v>632</v>
      </c>
      <c r="M1755" s="3" t="s">
        <v>1377</v>
      </c>
      <c r="N1755" s="3" t="s">
        <v>2922</v>
      </c>
      <c r="O1755" s="9" t="s">
        <v>2255</v>
      </c>
      <c r="P1755" s="3">
        <v>36</v>
      </c>
      <c r="Q1755" s="13">
        <v>2.44</v>
      </c>
    </row>
    <row r="1756" spans="1:17" hidden="1">
      <c r="A1756" s="10" t="s">
        <v>3963</v>
      </c>
      <c r="B1756" s="8" t="s">
        <v>1083</v>
      </c>
      <c r="C1756" s="8" t="s">
        <v>7</v>
      </c>
      <c r="D1756" s="2" t="s">
        <v>10</v>
      </c>
      <c r="E1756" s="8" t="s">
        <v>1389</v>
      </c>
      <c r="F1756" s="8" t="s">
        <v>1390</v>
      </c>
      <c r="G1756" s="2">
        <v>34.53</v>
      </c>
      <c r="H1756" s="2">
        <v>9.6199999999999992</v>
      </c>
      <c r="I1756" s="2">
        <v>0.44130000000000003</v>
      </c>
      <c r="J1756" s="2">
        <v>1.5872999999999999</v>
      </c>
      <c r="K1756" s="2" t="s">
        <v>1385</v>
      </c>
      <c r="L1756" s="2">
        <v>882</v>
      </c>
      <c r="M1756" s="2" t="s">
        <v>1396</v>
      </c>
      <c r="N1756" s="2" t="s">
        <v>416</v>
      </c>
      <c r="O1756" s="8" t="s">
        <v>771</v>
      </c>
      <c r="P1756" s="2">
        <v>24</v>
      </c>
      <c r="Q1756" s="12">
        <v>0</v>
      </c>
    </row>
    <row r="1757" spans="1:17">
      <c r="A1757" s="11" t="s">
        <v>3964</v>
      </c>
      <c r="B1757" s="9" t="s">
        <v>729</v>
      </c>
      <c r="C1757" s="9" t="s">
        <v>12</v>
      </c>
      <c r="D1757" s="3" t="s">
        <v>23</v>
      </c>
      <c r="E1757" s="9" t="s">
        <v>1380</v>
      </c>
      <c r="F1757" s="9" t="s">
        <v>1375</v>
      </c>
      <c r="G1757" s="3">
        <v>56.33</v>
      </c>
      <c r="H1757" s="3">
        <v>17.559999999999999</v>
      </c>
      <c r="I1757" s="3">
        <v>0.9647</v>
      </c>
      <c r="J1757" s="3">
        <v>1.417</v>
      </c>
      <c r="K1757" s="3" t="s">
        <v>1358</v>
      </c>
      <c r="L1757" s="3">
        <v>592</v>
      </c>
      <c r="M1757" s="3" t="s">
        <v>1403</v>
      </c>
      <c r="N1757" s="3" t="s">
        <v>2414</v>
      </c>
      <c r="O1757" s="9" t="s">
        <v>1594</v>
      </c>
      <c r="P1757" s="3">
        <v>60</v>
      </c>
      <c r="Q1757" s="13">
        <v>49.36</v>
      </c>
    </row>
    <row r="1758" spans="1:17">
      <c r="A1758" s="10" t="s">
        <v>3965</v>
      </c>
      <c r="B1758" s="8" t="s">
        <v>126</v>
      </c>
      <c r="C1758" s="8" t="s">
        <v>28</v>
      </c>
      <c r="D1758" s="2" t="s">
        <v>31</v>
      </c>
      <c r="E1758" s="8" t="s">
        <v>1380</v>
      </c>
      <c r="F1758" s="8" t="s">
        <v>1390</v>
      </c>
      <c r="G1758" s="2">
        <v>10.39</v>
      </c>
      <c r="H1758" s="2">
        <v>16.420000000000002</v>
      </c>
      <c r="I1758" s="2">
        <v>8.6599999999999996E-2</v>
      </c>
      <c r="J1758" s="2">
        <v>0.17680000000000001</v>
      </c>
      <c r="K1758" s="2" t="s">
        <v>1358</v>
      </c>
      <c r="L1758" s="2">
        <v>886</v>
      </c>
      <c r="M1758" s="2" t="s">
        <v>1377</v>
      </c>
      <c r="N1758" s="2" t="s">
        <v>319</v>
      </c>
      <c r="O1758" s="8" t="s">
        <v>3966</v>
      </c>
      <c r="P1758" s="2">
        <v>120</v>
      </c>
      <c r="Q1758" s="12">
        <v>4.8600000000000003</v>
      </c>
    </row>
    <row r="1759" spans="1:17" hidden="1">
      <c r="A1759" s="11" t="s">
        <v>3967</v>
      </c>
      <c r="B1759" s="9" t="s">
        <v>71</v>
      </c>
      <c r="C1759" s="9" t="s">
        <v>38</v>
      </c>
      <c r="D1759" s="3" t="s">
        <v>10</v>
      </c>
      <c r="E1759" s="9" t="s">
        <v>1374</v>
      </c>
      <c r="F1759" s="9" t="s">
        <v>1375</v>
      </c>
      <c r="G1759" s="3">
        <v>61.42</v>
      </c>
      <c r="H1759" s="3">
        <v>16.86</v>
      </c>
      <c r="I1759" s="3">
        <v>0.95860000000000001</v>
      </c>
      <c r="J1759" s="3">
        <v>0.89439999999999997</v>
      </c>
      <c r="K1759" s="3" t="s">
        <v>1412</v>
      </c>
      <c r="L1759" s="3">
        <v>711</v>
      </c>
      <c r="M1759" s="3" t="s">
        <v>1396</v>
      </c>
      <c r="N1759" s="3" t="s">
        <v>3041</v>
      </c>
      <c r="O1759" s="9" t="s">
        <v>1206</v>
      </c>
      <c r="P1759" s="3">
        <v>240</v>
      </c>
      <c r="Q1759" s="13">
        <v>53.74</v>
      </c>
    </row>
    <row r="1760" spans="1:17" hidden="1">
      <c r="A1760" s="10" t="s">
        <v>3968</v>
      </c>
      <c r="B1760" s="8" t="s">
        <v>303</v>
      </c>
      <c r="C1760" s="8" t="s">
        <v>41</v>
      </c>
      <c r="D1760" s="2" t="s">
        <v>1360</v>
      </c>
      <c r="E1760" s="8" t="s">
        <v>1389</v>
      </c>
      <c r="F1760" s="8" t="s">
        <v>1384</v>
      </c>
      <c r="G1760" s="2">
        <v>8.35</v>
      </c>
      <c r="H1760" s="2">
        <v>13.84</v>
      </c>
      <c r="I1760" s="2">
        <v>6.2199999999999998E-2</v>
      </c>
      <c r="J1760" s="2">
        <v>0.28470000000000001</v>
      </c>
      <c r="K1760" s="2" t="s">
        <v>1385</v>
      </c>
      <c r="L1760" s="2">
        <v>726</v>
      </c>
      <c r="M1760" s="2" t="s">
        <v>1403</v>
      </c>
      <c r="N1760" s="2" t="s">
        <v>3343</v>
      </c>
      <c r="O1760" s="8" t="s">
        <v>885</v>
      </c>
      <c r="P1760" s="2">
        <v>36</v>
      </c>
      <c r="Q1760" s="12">
        <v>0</v>
      </c>
    </row>
    <row r="1761" spans="1:17" hidden="1">
      <c r="A1761" s="11" t="s">
        <v>3969</v>
      </c>
      <c r="B1761" s="9" t="s">
        <v>1180</v>
      </c>
      <c r="C1761" s="9" t="s">
        <v>20</v>
      </c>
      <c r="D1761" s="3" t="s">
        <v>44</v>
      </c>
      <c r="E1761" s="9" t="s">
        <v>1374</v>
      </c>
      <c r="F1761" s="9" t="s">
        <v>1384</v>
      </c>
      <c r="G1761" s="3"/>
      <c r="H1761" s="3">
        <v>11.5</v>
      </c>
      <c r="I1761" s="3">
        <v>1.2485999999999999</v>
      </c>
      <c r="J1761" s="3">
        <v>1.3164</v>
      </c>
      <c r="K1761" s="3" t="s">
        <v>1395</v>
      </c>
      <c r="L1761" s="3">
        <v>629</v>
      </c>
      <c r="M1761" s="3" t="s">
        <v>1381</v>
      </c>
      <c r="N1761" s="3" t="s">
        <v>2658</v>
      </c>
      <c r="O1761" s="9"/>
      <c r="P1761" s="3">
        <v>120</v>
      </c>
      <c r="Q1761" s="13">
        <v>29.65</v>
      </c>
    </row>
    <row r="1762" spans="1:17" hidden="1">
      <c r="A1762" s="10" t="s">
        <v>3970</v>
      </c>
      <c r="B1762" s="8" t="s">
        <v>178</v>
      </c>
      <c r="C1762" s="8" t="s">
        <v>16</v>
      </c>
      <c r="D1762" s="2" t="s">
        <v>44</v>
      </c>
      <c r="E1762" s="8" t="s">
        <v>1374</v>
      </c>
      <c r="F1762" s="8" t="s">
        <v>1384</v>
      </c>
      <c r="G1762" s="2">
        <v>72.36</v>
      </c>
      <c r="H1762" s="2">
        <v>17.59</v>
      </c>
      <c r="I1762" s="2">
        <v>1.4414</v>
      </c>
      <c r="J1762" s="2">
        <v>1.5035000000000001</v>
      </c>
      <c r="K1762" s="2" t="s">
        <v>1385</v>
      </c>
      <c r="L1762" s="2">
        <v>573</v>
      </c>
      <c r="M1762" s="2" t="s">
        <v>1377</v>
      </c>
      <c r="N1762" s="2" t="s">
        <v>3971</v>
      </c>
      <c r="O1762" s="8" t="s">
        <v>2447</v>
      </c>
      <c r="P1762" s="2">
        <v>84</v>
      </c>
      <c r="Q1762" s="12">
        <v>0</v>
      </c>
    </row>
    <row r="1763" spans="1:17">
      <c r="A1763" s="11" t="s">
        <v>3972</v>
      </c>
      <c r="B1763" s="9" t="s">
        <v>251</v>
      </c>
      <c r="C1763" s="9" t="s">
        <v>38</v>
      </c>
      <c r="D1763" s="3" t="s">
        <v>44</v>
      </c>
      <c r="E1763" s="9" t="s">
        <v>1380</v>
      </c>
      <c r="F1763" s="9" t="s">
        <v>1390</v>
      </c>
      <c r="G1763" s="3">
        <v>7.28</v>
      </c>
      <c r="H1763" s="3">
        <v>8.84</v>
      </c>
      <c r="I1763" s="3">
        <v>0.11609999999999999</v>
      </c>
      <c r="J1763" s="3">
        <v>0.18060000000000001</v>
      </c>
      <c r="K1763" s="3" t="s">
        <v>1358</v>
      </c>
      <c r="L1763" s="3">
        <v>782</v>
      </c>
      <c r="M1763" s="3" t="s">
        <v>1403</v>
      </c>
      <c r="N1763" s="3" t="s">
        <v>3973</v>
      </c>
      <c r="O1763" s="9" t="s">
        <v>1856</v>
      </c>
      <c r="P1763" s="3">
        <v>48</v>
      </c>
      <c r="Q1763" s="13">
        <v>1.0900000000000001</v>
      </c>
    </row>
    <row r="1764" spans="1:17" hidden="1">
      <c r="A1764" s="10" t="s">
        <v>3974</v>
      </c>
      <c r="B1764" s="8" t="s">
        <v>1077</v>
      </c>
      <c r="C1764" s="8" t="s">
        <v>38</v>
      </c>
      <c r="D1764" s="2" t="s">
        <v>44</v>
      </c>
      <c r="E1764" s="8" t="s">
        <v>1411</v>
      </c>
      <c r="F1764" s="8" t="s">
        <v>1390</v>
      </c>
      <c r="G1764" s="2">
        <v>91.61</v>
      </c>
      <c r="H1764" s="2">
        <v>16.170000000000002</v>
      </c>
      <c r="I1764" s="2">
        <v>0.76200000000000001</v>
      </c>
      <c r="J1764" s="2">
        <v>2.2361</v>
      </c>
      <c r="K1764" s="2" t="s">
        <v>1412</v>
      </c>
      <c r="L1764" s="2">
        <v>837</v>
      </c>
      <c r="M1764" s="2" t="s">
        <v>1403</v>
      </c>
      <c r="N1764" s="2" t="s">
        <v>3336</v>
      </c>
      <c r="O1764" s="8" t="s">
        <v>2941</v>
      </c>
      <c r="P1764" s="2">
        <v>60</v>
      </c>
      <c r="Q1764" s="12">
        <v>60.41</v>
      </c>
    </row>
    <row r="1765" spans="1:17" hidden="1">
      <c r="A1765" s="11" t="s">
        <v>3975</v>
      </c>
      <c r="B1765" s="9" t="s">
        <v>1203</v>
      </c>
      <c r="C1765" s="9" t="s">
        <v>12</v>
      </c>
      <c r="D1765" s="3" t="s">
        <v>10</v>
      </c>
      <c r="E1765" s="9" t="s">
        <v>1411</v>
      </c>
      <c r="F1765" s="9" t="s">
        <v>1390</v>
      </c>
      <c r="G1765" s="3">
        <v>39.299999999999997</v>
      </c>
      <c r="H1765" s="3">
        <v>15.89</v>
      </c>
      <c r="I1765" s="3">
        <v>0.7036</v>
      </c>
      <c r="J1765" s="3">
        <v>3.5636999999999999</v>
      </c>
      <c r="K1765" s="3" t="s">
        <v>1412</v>
      </c>
      <c r="L1765" s="3">
        <v>624</v>
      </c>
      <c r="M1765" s="3" t="s">
        <v>1426</v>
      </c>
      <c r="N1765" s="3" t="s">
        <v>1662</v>
      </c>
      <c r="O1765" s="9"/>
      <c r="P1765" s="3">
        <v>12</v>
      </c>
      <c r="Q1765" s="13">
        <v>15.41</v>
      </c>
    </row>
    <row r="1766" spans="1:17">
      <c r="A1766" s="10" t="s">
        <v>3976</v>
      </c>
      <c r="B1766" s="8" t="s">
        <v>149</v>
      </c>
      <c r="C1766" s="8" t="s">
        <v>20</v>
      </c>
      <c r="D1766" s="2" t="s">
        <v>44</v>
      </c>
      <c r="E1766" s="8" t="s">
        <v>1380</v>
      </c>
      <c r="F1766" s="8" t="s">
        <v>1390</v>
      </c>
      <c r="G1766" s="2">
        <v>13.12</v>
      </c>
      <c r="H1766" s="2">
        <v>16.04</v>
      </c>
      <c r="I1766" s="2">
        <v>0.25090000000000001</v>
      </c>
      <c r="J1766" s="2">
        <v>0.18290000000000001</v>
      </c>
      <c r="K1766" s="2" t="s">
        <v>1385</v>
      </c>
      <c r="L1766" s="2">
        <v>629</v>
      </c>
      <c r="M1766" s="2" t="s">
        <v>1426</v>
      </c>
      <c r="N1766" s="2" t="s">
        <v>236</v>
      </c>
      <c r="O1766" s="8"/>
      <c r="P1766" s="2">
        <v>240</v>
      </c>
      <c r="Q1766" s="12">
        <v>0</v>
      </c>
    </row>
    <row r="1767" spans="1:17" hidden="1">
      <c r="A1767" s="11" t="s">
        <v>3977</v>
      </c>
      <c r="B1767" s="9" t="s">
        <v>1194</v>
      </c>
      <c r="C1767" s="9" t="s">
        <v>7</v>
      </c>
      <c r="D1767" s="3" t="s">
        <v>23</v>
      </c>
      <c r="E1767" s="9" t="s">
        <v>1374</v>
      </c>
      <c r="F1767" s="9" t="s">
        <v>1384</v>
      </c>
      <c r="G1767" s="3">
        <v>69.489999999999995</v>
      </c>
      <c r="H1767" s="3">
        <v>8.6199999999999992</v>
      </c>
      <c r="I1767" s="3">
        <v>0.38719999999999999</v>
      </c>
      <c r="J1767" s="3">
        <v>0.60829999999999995</v>
      </c>
      <c r="K1767" s="3" t="s">
        <v>1395</v>
      </c>
      <c r="L1767" s="3">
        <v>806</v>
      </c>
      <c r="M1767" s="3" t="s">
        <v>1426</v>
      </c>
      <c r="N1767" s="3" t="s">
        <v>2067</v>
      </c>
      <c r="O1767" s="9"/>
      <c r="P1767" s="3">
        <v>240</v>
      </c>
      <c r="Q1767" s="13">
        <v>40.26</v>
      </c>
    </row>
    <row r="1768" spans="1:17">
      <c r="A1768" s="10" t="s">
        <v>3978</v>
      </c>
      <c r="B1768" s="8" t="s">
        <v>582</v>
      </c>
      <c r="C1768" s="8" t="s">
        <v>7</v>
      </c>
      <c r="D1768" s="2" t="s">
        <v>44</v>
      </c>
      <c r="E1768" s="8" t="s">
        <v>1380</v>
      </c>
      <c r="F1768" s="8" t="s">
        <v>1390</v>
      </c>
      <c r="G1768" s="2">
        <v>68.33</v>
      </c>
      <c r="H1768" s="2">
        <v>11.16</v>
      </c>
      <c r="I1768" s="2">
        <v>1.2729999999999999</v>
      </c>
      <c r="J1768" s="2">
        <v>0.7127</v>
      </c>
      <c r="K1768" s="2" t="s">
        <v>1385</v>
      </c>
      <c r="L1768" s="2">
        <v>742</v>
      </c>
      <c r="M1768" s="2" t="s">
        <v>1377</v>
      </c>
      <c r="N1768" s="2" t="s">
        <v>3729</v>
      </c>
      <c r="O1768" s="8" t="s">
        <v>3217</v>
      </c>
      <c r="P1768" s="2">
        <v>240</v>
      </c>
      <c r="Q1768" s="12">
        <v>0</v>
      </c>
    </row>
    <row r="1769" spans="1:17" hidden="1">
      <c r="A1769" s="11" t="s">
        <v>3979</v>
      </c>
      <c r="B1769" s="9" t="s">
        <v>640</v>
      </c>
      <c r="C1769" s="9" t="s">
        <v>32</v>
      </c>
      <c r="D1769" s="3" t="s">
        <v>23</v>
      </c>
      <c r="E1769" s="9" t="s">
        <v>1411</v>
      </c>
      <c r="F1769" s="9" t="s">
        <v>1384</v>
      </c>
      <c r="G1769" s="3">
        <v>68.739999999999995</v>
      </c>
      <c r="H1769" s="3">
        <v>17.559999999999999</v>
      </c>
      <c r="I1769" s="3">
        <v>0.70289999999999997</v>
      </c>
      <c r="J1769" s="3">
        <v>6.2877000000000001</v>
      </c>
      <c r="K1769" s="3" t="s">
        <v>1376</v>
      </c>
      <c r="L1769" s="3">
        <v>854</v>
      </c>
      <c r="M1769" s="3" t="s">
        <v>1426</v>
      </c>
      <c r="N1769" s="3" t="s">
        <v>1212</v>
      </c>
      <c r="O1769" s="9"/>
      <c r="P1769" s="3">
        <v>12</v>
      </c>
      <c r="Q1769" s="13">
        <v>42.42</v>
      </c>
    </row>
    <row r="1770" spans="1:17" hidden="1">
      <c r="A1770" s="10" t="s">
        <v>3980</v>
      </c>
      <c r="B1770" s="8" t="s">
        <v>985</v>
      </c>
      <c r="C1770" s="8" t="s">
        <v>41</v>
      </c>
      <c r="D1770" s="2" t="s">
        <v>10</v>
      </c>
      <c r="E1770" s="8" t="s">
        <v>1408</v>
      </c>
      <c r="F1770" s="8" t="s">
        <v>1390</v>
      </c>
      <c r="G1770" s="2">
        <v>36.549999999999997</v>
      </c>
      <c r="H1770" s="2">
        <v>18.46</v>
      </c>
      <c r="I1770" s="2">
        <v>0.42570000000000002</v>
      </c>
      <c r="J1770" s="2">
        <v>0.6694</v>
      </c>
      <c r="K1770" s="2" t="s">
        <v>1395</v>
      </c>
      <c r="L1770" s="2">
        <v>829</v>
      </c>
      <c r="M1770" s="2" t="s">
        <v>1426</v>
      </c>
      <c r="N1770" s="2" t="s">
        <v>1575</v>
      </c>
      <c r="O1770" s="8"/>
      <c r="P1770" s="2">
        <v>120</v>
      </c>
      <c r="Q1770" s="12">
        <v>24.61</v>
      </c>
    </row>
    <row r="1771" spans="1:17">
      <c r="A1771" s="11" t="s">
        <v>3981</v>
      </c>
      <c r="B1771" s="9" t="s">
        <v>650</v>
      </c>
      <c r="C1771" s="9" t="s">
        <v>32</v>
      </c>
      <c r="D1771" s="3" t="s">
        <v>23</v>
      </c>
      <c r="E1771" s="9" t="s">
        <v>1380</v>
      </c>
      <c r="F1771" s="9" t="s">
        <v>1390</v>
      </c>
      <c r="G1771" s="3">
        <v>80.84</v>
      </c>
      <c r="H1771" s="3">
        <v>8.5500000000000007</v>
      </c>
      <c r="I1771" s="3">
        <v>1.5418000000000001</v>
      </c>
      <c r="J1771" s="3">
        <v>1.6605000000000001</v>
      </c>
      <c r="K1771" s="3" t="s">
        <v>1376</v>
      </c>
      <c r="L1771" s="3">
        <v>828</v>
      </c>
      <c r="M1771" s="3" t="s">
        <v>1386</v>
      </c>
      <c r="N1771" s="3" t="s">
        <v>930</v>
      </c>
      <c r="O1771" s="9"/>
      <c r="P1771" s="3">
        <v>60</v>
      </c>
      <c r="Q1771" s="13">
        <v>75.45</v>
      </c>
    </row>
    <row r="1772" spans="1:17" hidden="1">
      <c r="A1772" s="10" t="s">
        <v>3982</v>
      </c>
      <c r="B1772" s="8" t="s">
        <v>503</v>
      </c>
      <c r="C1772" s="8" t="s">
        <v>32</v>
      </c>
      <c r="D1772" s="2" t="s">
        <v>23</v>
      </c>
      <c r="E1772" s="8" t="s">
        <v>1408</v>
      </c>
      <c r="F1772" s="8" t="s">
        <v>1390</v>
      </c>
      <c r="G1772" s="2">
        <v>90.76</v>
      </c>
      <c r="H1772" s="2">
        <v>16.11</v>
      </c>
      <c r="I1772" s="2">
        <v>1.3882000000000001</v>
      </c>
      <c r="J1772" s="2">
        <v>3.1958000000000002</v>
      </c>
      <c r="K1772" s="2" t="s">
        <v>1358</v>
      </c>
      <c r="L1772" s="2">
        <v>898</v>
      </c>
      <c r="M1772" s="2" t="s">
        <v>1377</v>
      </c>
      <c r="N1772" s="2" t="s">
        <v>781</v>
      </c>
      <c r="O1772" s="8" t="s">
        <v>3983</v>
      </c>
      <c r="P1772" s="2">
        <v>36</v>
      </c>
      <c r="Q1772" s="12">
        <v>18.41</v>
      </c>
    </row>
    <row r="1773" spans="1:17" hidden="1">
      <c r="A1773" s="11" t="s">
        <v>3984</v>
      </c>
      <c r="B1773" s="9" t="s">
        <v>1051</v>
      </c>
      <c r="C1773" s="9" t="s">
        <v>38</v>
      </c>
      <c r="D1773" s="3" t="s">
        <v>44</v>
      </c>
      <c r="E1773" s="9" t="s">
        <v>1400</v>
      </c>
      <c r="F1773" s="9" t="s">
        <v>1384</v>
      </c>
      <c r="G1773" s="3">
        <v>77.03</v>
      </c>
      <c r="H1773" s="3">
        <v>13.24</v>
      </c>
      <c r="I1773" s="3">
        <v>0.69720000000000004</v>
      </c>
      <c r="J1773" s="3">
        <v>1.1611</v>
      </c>
      <c r="K1773" s="3" t="s">
        <v>1358</v>
      </c>
      <c r="L1773" s="3">
        <v>550</v>
      </c>
      <c r="M1773" s="3" t="s">
        <v>1403</v>
      </c>
      <c r="N1773" s="3" t="s">
        <v>1917</v>
      </c>
      <c r="O1773" s="9" t="s">
        <v>2853</v>
      </c>
      <c r="P1773" s="3">
        <v>120</v>
      </c>
      <c r="Q1773" s="13">
        <v>50.29</v>
      </c>
    </row>
    <row r="1774" spans="1:17" hidden="1">
      <c r="A1774" s="10" t="s">
        <v>3985</v>
      </c>
      <c r="B1774" s="8" t="s">
        <v>309</v>
      </c>
      <c r="C1774" s="8" t="s">
        <v>35</v>
      </c>
      <c r="D1774" s="2" t="s">
        <v>44</v>
      </c>
      <c r="E1774" s="8" t="s">
        <v>1374</v>
      </c>
      <c r="F1774" s="8" t="s">
        <v>1375</v>
      </c>
      <c r="G1774" s="2">
        <v>5.44</v>
      </c>
      <c r="H1774" s="2">
        <v>11.5</v>
      </c>
      <c r="I1774" s="2">
        <v>0.10349999999999999</v>
      </c>
      <c r="J1774" s="2">
        <v>0.1794</v>
      </c>
      <c r="K1774" s="2" t="s">
        <v>1395</v>
      </c>
      <c r="L1774" s="2">
        <v>667</v>
      </c>
      <c r="M1774" s="2" t="s">
        <v>1396</v>
      </c>
      <c r="N1774" s="2" t="s">
        <v>1102</v>
      </c>
      <c r="O1774" s="8" t="s">
        <v>2315</v>
      </c>
      <c r="P1774" s="2">
        <v>36</v>
      </c>
      <c r="Q1774" s="12">
        <v>1.23</v>
      </c>
    </row>
    <row r="1775" spans="1:17">
      <c r="A1775" s="11" t="s">
        <v>3986</v>
      </c>
      <c r="B1775" s="9" t="s">
        <v>300</v>
      </c>
      <c r="C1775" s="9" t="s">
        <v>28</v>
      </c>
      <c r="D1775" s="3" t="s">
        <v>44</v>
      </c>
      <c r="E1775" s="9" t="s">
        <v>1380</v>
      </c>
      <c r="F1775" s="9" t="s">
        <v>1384</v>
      </c>
      <c r="G1775" s="3">
        <v>52.58</v>
      </c>
      <c r="H1775" s="3">
        <v>13.25</v>
      </c>
      <c r="I1775" s="3">
        <v>0.75129999999999997</v>
      </c>
      <c r="J1775" s="3">
        <v>0.79279999999999995</v>
      </c>
      <c r="K1775" s="3" t="s">
        <v>1385</v>
      </c>
      <c r="L1775" s="3">
        <v>848</v>
      </c>
      <c r="M1775" s="3" t="s">
        <v>1377</v>
      </c>
      <c r="N1775" s="3" t="s">
        <v>1043</v>
      </c>
      <c r="O1775" s="9" t="s">
        <v>2750</v>
      </c>
      <c r="P1775" s="3">
        <v>120</v>
      </c>
      <c r="Q1775" s="13">
        <v>0</v>
      </c>
    </row>
    <row r="1776" spans="1:17" hidden="1">
      <c r="A1776" s="10" t="s">
        <v>3987</v>
      </c>
      <c r="B1776" s="8" t="s">
        <v>563</v>
      </c>
      <c r="C1776" s="8" t="s">
        <v>16</v>
      </c>
      <c r="D1776" s="2" t="s">
        <v>10</v>
      </c>
      <c r="E1776" s="8" t="s">
        <v>1374</v>
      </c>
      <c r="F1776" s="8" t="s">
        <v>1375</v>
      </c>
      <c r="G1776" s="2">
        <v>90.91</v>
      </c>
      <c r="H1776" s="2">
        <v>11.14</v>
      </c>
      <c r="I1776" s="2">
        <v>1.5012000000000001</v>
      </c>
      <c r="J1776" s="2">
        <v>2.3557999999999999</v>
      </c>
      <c r="K1776" s="2"/>
      <c r="L1776" s="2">
        <v>791</v>
      </c>
      <c r="M1776" s="2" t="s">
        <v>1403</v>
      </c>
      <c r="N1776" s="2" t="s">
        <v>3614</v>
      </c>
      <c r="O1776" s="8" t="s">
        <v>1790</v>
      </c>
      <c r="P1776" s="2">
        <v>48</v>
      </c>
      <c r="Q1776" s="12">
        <v>0</v>
      </c>
    </row>
    <row r="1777" spans="1:17" hidden="1">
      <c r="A1777" s="11" t="s">
        <v>3988</v>
      </c>
      <c r="B1777" s="9" t="s">
        <v>921</v>
      </c>
      <c r="C1777" s="9" t="s">
        <v>41</v>
      </c>
      <c r="D1777" s="3" t="s">
        <v>1360</v>
      </c>
      <c r="E1777" s="9" t="s">
        <v>1408</v>
      </c>
      <c r="F1777" s="9" t="s">
        <v>1390</v>
      </c>
      <c r="G1777" s="3">
        <v>15.79</v>
      </c>
      <c r="H1777" s="3">
        <v>15.48</v>
      </c>
      <c r="I1777" s="3">
        <v>0.24740000000000001</v>
      </c>
      <c r="J1777" s="3">
        <v>1.4288000000000001</v>
      </c>
      <c r="K1777" s="3" t="s">
        <v>1358</v>
      </c>
      <c r="L1777" s="3">
        <v>677</v>
      </c>
      <c r="M1777" s="3" t="s">
        <v>1396</v>
      </c>
      <c r="N1777" s="3" t="s">
        <v>1611</v>
      </c>
      <c r="O1777" s="9" t="s">
        <v>2719</v>
      </c>
      <c r="P1777" s="3">
        <v>12</v>
      </c>
      <c r="Q1777" s="13">
        <v>13.37</v>
      </c>
    </row>
    <row r="1778" spans="1:17" hidden="1">
      <c r="A1778" s="10" t="s">
        <v>3989</v>
      </c>
      <c r="B1778" s="8" t="s">
        <v>1077</v>
      </c>
      <c r="C1778" s="8" t="s">
        <v>20</v>
      </c>
      <c r="D1778" s="2" t="s">
        <v>10</v>
      </c>
      <c r="E1778" s="8" t="s">
        <v>1408</v>
      </c>
      <c r="F1778" s="8" t="s">
        <v>1390</v>
      </c>
      <c r="G1778" s="2">
        <v>64.430000000000007</v>
      </c>
      <c r="H1778" s="2">
        <v>16.98</v>
      </c>
      <c r="I1778" s="2">
        <v>1.1025</v>
      </c>
      <c r="J1778" s="2">
        <v>0.94410000000000005</v>
      </c>
      <c r="K1778" s="2" t="s">
        <v>1376</v>
      </c>
      <c r="L1778" s="2">
        <v>837</v>
      </c>
      <c r="M1778" s="2" t="s">
        <v>1403</v>
      </c>
      <c r="N1778" s="2" t="s">
        <v>2079</v>
      </c>
      <c r="O1778" s="8" t="s">
        <v>2782</v>
      </c>
      <c r="P1778" s="2">
        <v>240</v>
      </c>
      <c r="Q1778" s="12">
        <v>44.49</v>
      </c>
    </row>
    <row r="1779" spans="1:17" hidden="1">
      <c r="A1779" s="11" t="s">
        <v>3990</v>
      </c>
      <c r="B1779" s="9" t="s">
        <v>1199</v>
      </c>
      <c r="C1779" s="9" t="s">
        <v>35</v>
      </c>
      <c r="D1779" s="3" t="s">
        <v>44</v>
      </c>
      <c r="E1779" s="9" t="s">
        <v>1411</v>
      </c>
      <c r="F1779" s="9" t="s">
        <v>1390</v>
      </c>
      <c r="G1779" s="3">
        <v>15.96</v>
      </c>
      <c r="H1779" s="3">
        <v>8</v>
      </c>
      <c r="I1779" s="3">
        <v>0.1154</v>
      </c>
      <c r="J1779" s="3">
        <v>0.7218</v>
      </c>
      <c r="K1779" s="3" t="s">
        <v>1376</v>
      </c>
      <c r="L1779" s="3">
        <v>779</v>
      </c>
      <c r="M1779" s="3" t="s">
        <v>1403</v>
      </c>
      <c r="N1779" s="3" t="s">
        <v>3403</v>
      </c>
      <c r="O1779" s="9" t="s">
        <v>1382</v>
      </c>
      <c r="P1779" s="3">
        <v>24</v>
      </c>
      <c r="Q1779" s="13">
        <v>2.85</v>
      </c>
    </row>
    <row r="1780" spans="1:17" hidden="1">
      <c r="A1780" s="10" t="s">
        <v>3991</v>
      </c>
      <c r="B1780" s="8" t="s">
        <v>1224</v>
      </c>
      <c r="C1780" s="8" t="s">
        <v>38</v>
      </c>
      <c r="D1780" s="2" t="s">
        <v>10</v>
      </c>
      <c r="E1780" s="8" t="s">
        <v>1411</v>
      </c>
      <c r="F1780" s="8" t="s">
        <v>1384</v>
      </c>
      <c r="G1780" s="2">
        <v>65.66</v>
      </c>
      <c r="H1780" s="2">
        <v>16.34</v>
      </c>
      <c r="I1780" s="2">
        <v>0.88660000000000005</v>
      </c>
      <c r="J1780" s="2">
        <v>2.3193999999999999</v>
      </c>
      <c r="K1780" s="2" t="s">
        <v>1412</v>
      </c>
      <c r="L1780" s="2">
        <v>839</v>
      </c>
      <c r="M1780" s="2" t="s">
        <v>1386</v>
      </c>
      <c r="N1780" s="2" t="s">
        <v>145</v>
      </c>
      <c r="O1780" s="8"/>
      <c r="P1780" s="2">
        <v>36</v>
      </c>
      <c r="Q1780" s="12">
        <v>25.75</v>
      </c>
    </row>
    <row r="1781" spans="1:17" hidden="1">
      <c r="A1781" s="11" t="s">
        <v>3992</v>
      </c>
      <c r="B1781" s="9" t="s">
        <v>1089</v>
      </c>
      <c r="C1781" s="9" t="s">
        <v>32</v>
      </c>
      <c r="D1781" s="3" t="s">
        <v>1360</v>
      </c>
      <c r="E1781" s="9" t="s">
        <v>1374</v>
      </c>
      <c r="F1781" s="9" t="s">
        <v>1375</v>
      </c>
      <c r="G1781" s="3">
        <v>36.799999999999997</v>
      </c>
      <c r="H1781" s="3">
        <v>18.2</v>
      </c>
      <c r="I1781" s="3">
        <v>0.61250000000000004</v>
      </c>
      <c r="J1781" s="3">
        <v>0.77780000000000005</v>
      </c>
      <c r="K1781" s="3" t="s">
        <v>1395</v>
      </c>
      <c r="L1781" s="3">
        <v>763</v>
      </c>
      <c r="M1781" s="3" t="s">
        <v>1386</v>
      </c>
      <c r="N1781" s="3" t="s">
        <v>3623</v>
      </c>
      <c r="O1781" s="9"/>
      <c r="P1781" s="3">
        <v>84</v>
      </c>
      <c r="Q1781" s="13">
        <v>19.39</v>
      </c>
    </row>
    <row r="1782" spans="1:17" hidden="1">
      <c r="A1782" s="10" t="s">
        <v>3993</v>
      </c>
      <c r="B1782" s="8" t="s">
        <v>1083</v>
      </c>
      <c r="C1782" s="8" t="s">
        <v>35</v>
      </c>
      <c r="D1782" s="2" t="s">
        <v>1360</v>
      </c>
      <c r="E1782" s="8" t="s">
        <v>1408</v>
      </c>
      <c r="F1782" s="8" t="s">
        <v>1375</v>
      </c>
      <c r="G1782" s="2">
        <v>30.25</v>
      </c>
      <c r="H1782" s="2">
        <v>14.53</v>
      </c>
      <c r="I1782" s="2">
        <v>0.2432</v>
      </c>
      <c r="J1782" s="2">
        <v>1.46</v>
      </c>
      <c r="K1782" s="2" t="s">
        <v>1385</v>
      </c>
      <c r="L1782" s="2">
        <v>882</v>
      </c>
      <c r="M1782" s="2" t="s">
        <v>1377</v>
      </c>
      <c r="N1782" s="2" t="s">
        <v>1807</v>
      </c>
      <c r="O1782" s="8" t="s">
        <v>2987</v>
      </c>
      <c r="P1782" s="2">
        <v>24</v>
      </c>
      <c r="Q1782" s="12">
        <v>0</v>
      </c>
    </row>
    <row r="1783" spans="1:17" hidden="1">
      <c r="A1783" s="11" t="s">
        <v>3994</v>
      </c>
      <c r="B1783" s="9" t="s">
        <v>107</v>
      </c>
      <c r="C1783" s="9" t="s">
        <v>28</v>
      </c>
      <c r="D1783" s="3" t="s">
        <v>10</v>
      </c>
      <c r="E1783" s="9" t="s">
        <v>1389</v>
      </c>
      <c r="F1783" s="9" t="s">
        <v>1375</v>
      </c>
      <c r="G1783" s="3">
        <v>34.299999999999997</v>
      </c>
      <c r="H1783" s="3">
        <v>15.6</v>
      </c>
      <c r="I1783" s="3">
        <v>0.2676</v>
      </c>
      <c r="J1783" s="3">
        <v>0.49419999999999997</v>
      </c>
      <c r="K1783" s="3" t="s">
        <v>1395</v>
      </c>
      <c r="L1783" s="3">
        <v>792</v>
      </c>
      <c r="M1783" s="3" t="s">
        <v>1396</v>
      </c>
      <c r="N1783" s="3" t="s">
        <v>3995</v>
      </c>
      <c r="O1783" s="9" t="s">
        <v>885</v>
      </c>
      <c r="P1783" s="3">
        <v>180</v>
      </c>
      <c r="Q1783" s="13">
        <v>15</v>
      </c>
    </row>
    <row r="1784" spans="1:17" hidden="1">
      <c r="A1784" s="10" t="s">
        <v>3996</v>
      </c>
      <c r="B1784" s="8" t="s">
        <v>1035</v>
      </c>
      <c r="C1784" s="8" t="s">
        <v>7</v>
      </c>
      <c r="D1784" s="2" t="s">
        <v>23</v>
      </c>
      <c r="E1784" s="8" t="s">
        <v>1389</v>
      </c>
      <c r="F1784" s="8" t="s">
        <v>1390</v>
      </c>
      <c r="G1784" s="2">
        <v>55.05</v>
      </c>
      <c r="H1784" s="2">
        <v>11.03</v>
      </c>
      <c r="I1784" s="2">
        <v>0.85019999999999996</v>
      </c>
      <c r="J1784" s="2">
        <v>0.56930000000000003</v>
      </c>
      <c r="K1784" s="2" t="s">
        <v>1376</v>
      </c>
      <c r="L1784" s="2">
        <v>768</v>
      </c>
      <c r="M1784" s="2" t="s">
        <v>1396</v>
      </c>
      <c r="N1784" s="2" t="s">
        <v>3997</v>
      </c>
      <c r="O1784" s="8" t="s">
        <v>2280</v>
      </c>
      <c r="P1784" s="2">
        <v>240</v>
      </c>
      <c r="Q1784" s="12">
        <v>34.79</v>
      </c>
    </row>
    <row r="1785" spans="1:17" hidden="1">
      <c r="A1785" s="11" t="s">
        <v>3998</v>
      </c>
      <c r="B1785" s="9" t="s">
        <v>1199</v>
      </c>
      <c r="C1785" s="9" t="s">
        <v>20</v>
      </c>
      <c r="D1785" s="3" t="s">
        <v>44</v>
      </c>
      <c r="E1785" s="9" t="s">
        <v>1411</v>
      </c>
      <c r="F1785" s="9" t="s">
        <v>1375</v>
      </c>
      <c r="G1785" s="3">
        <v>60.81</v>
      </c>
      <c r="H1785" s="3">
        <v>16.05</v>
      </c>
      <c r="I1785" s="3">
        <v>0.95109999999999995</v>
      </c>
      <c r="J1785" s="3">
        <v>1.0205</v>
      </c>
      <c r="K1785" s="3" t="s">
        <v>1395</v>
      </c>
      <c r="L1785" s="3">
        <v>779</v>
      </c>
      <c r="M1785" s="3" t="s">
        <v>1396</v>
      </c>
      <c r="N1785" s="3" t="s">
        <v>90</v>
      </c>
      <c r="O1785" s="9" t="s">
        <v>2051</v>
      </c>
      <c r="P1785" s="3">
        <v>120</v>
      </c>
      <c r="Q1785" s="13">
        <v>49.57</v>
      </c>
    </row>
    <row r="1786" spans="1:17">
      <c r="A1786" s="10" t="s">
        <v>3999</v>
      </c>
      <c r="B1786" s="8" t="s">
        <v>450</v>
      </c>
      <c r="C1786" s="8" t="s">
        <v>24</v>
      </c>
      <c r="D1786" s="2" t="s">
        <v>1360</v>
      </c>
      <c r="E1786" s="8" t="s">
        <v>1380</v>
      </c>
      <c r="F1786" s="8" t="s">
        <v>1390</v>
      </c>
      <c r="G1786" s="2">
        <v>82.08</v>
      </c>
      <c r="H1786" s="2"/>
      <c r="I1786" s="2">
        <v>0.88770000000000004</v>
      </c>
      <c r="J1786" s="2"/>
      <c r="K1786" s="2" t="s">
        <v>1412</v>
      </c>
      <c r="L1786" s="2">
        <v>642</v>
      </c>
      <c r="M1786" s="2" t="s">
        <v>1426</v>
      </c>
      <c r="N1786" s="2" t="s">
        <v>2663</v>
      </c>
      <c r="O1786" s="8"/>
      <c r="P1786" s="2">
        <v>60</v>
      </c>
      <c r="Q1786" s="12">
        <v>49.43</v>
      </c>
    </row>
    <row r="1787" spans="1:17" hidden="1">
      <c r="A1787" s="11" t="s">
        <v>4000</v>
      </c>
      <c r="B1787" s="9" t="s">
        <v>519</v>
      </c>
      <c r="C1787" s="9" t="s">
        <v>28</v>
      </c>
      <c r="D1787" s="3" t="s">
        <v>44</v>
      </c>
      <c r="E1787" s="9" t="s">
        <v>1408</v>
      </c>
      <c r="F1787" s="9" t="s">
        <v>1375</v>
      </c>
      <c r="G1787" s="3">
        <v>93.23</v>
      </c>
      <c r="H1787" s="3">
        <v>14.05</v>
      </c>
      <c r="I1787" s="3">
        <v>1.3225</v>
      </c>
      <c r="J1787" s="3">
        <v>1.2446999999999999</v>
      </c>
      <c r="K1787" s="3" t="s">
        <v>1385</v>
      </c>
      <c r="L1787" s="3">
        <v>837</v>
      </c>
      <c r="M1787" s="3" t="s">
        <v>1396</v>
      </c>
      <c r="N1787" s="3" t="s">
        <v>583</v>
      </c>
      <c r="O1787" s="9" t="s">
        <v>3608</v>
      </c>
      <c r="P1787" s="3">
        <v>180</v>
      </c>
      <c r="Q1787" s="13">
        <v>0</v>
      </c>
    </row>
    <row r="1788" spans="1:17" hidden="1">
      <c r="A1788" s="10" t="s">
        <v>4001</v>
      </c>
      <c r="B1788" s="8" t="s">
        <v>477</v>
      </c>
      <c r="C1788" s="8" t="s">
        <v>41</v>
      </c>
      <c r="D1788" s="2" t="s">
        <v>44</v>
      </c>
      <c r="E1788" s="8" t="s">
        <v>1389</v>
      </c>
      <c r="F1788" s="8" t="s">
        <v>1390</v>
      </c>
      <c r="G1788" s="2">
        <v>43.78</v>
      </c>
      <c r="H1788" s="2">
        <v>7.81</v>
      </c>
      <c r="I1788" s="2">
        <v>0.2354</v>
      </c>
      <c r="J1788" s="2">
        <v>3.8045</v>
      </c>
      <c r="K1788" s="2" t="s">
        <v>1395</v>
      </c>
      <c r="L1788" s="2">
        <v>727</v>
      </c>
      <c r="M1788" s="2" t="s">
        <v>1381</v>
      </c>
      <c r="N1788" s="2" t="s">
        <v>3279</v>
      </c>
      <c r="O1788" s="8"/>
      <c r="P1788" s="2">
        <v>12</v>
      </c>
      <c r="Q1788" s="12">
        <v>12.8</v>
      </c>
    </row>
    <row r="1789" spans="1:17" hidden="1">
      <c r="A1789" s="11" t="s">
        <v>4002</v>
      </c>
      <c r="B1789" s="9" t="s">
        <v>596</v>
      </c>
      <c r="C1789" s="9" t="s">
        <v>38</v>
      </c>
      <c r="D1789" s="3" t="s">
        <v>31</v>
      </c>
      <c r="E1789" s="9" t="s">
        <v>1411</v>
      </c>
      <c r="F1789" s="9" t="s">
        <v>1390</v>
      </c>
      <c r="G1789" s="3">
        <v>41.92</v>
      </c>
      <c r="H1789" s="3">
        <v>13.34</v>
      </c>
      <c r="I1789" s="3">
        <v>0.52810000000000001</v>
      </c>
      <c r="J1789" s="3">
        <v>0.53979999999999995</v>
      </c>
      <c r="K1789" s="3" t="s">
        <v>1358</v>
      </c>
      <c r="L1789" s="3">
        <v>763</v>
      </c>
      <c r="M1789" s="3" t="s">
        <v>1377</v>
      </c>
      <c r="N1789" s="3" t="s">
        <v>1992</v>
      </c>
      <c r="O1789" s="9" t="s">
        <v>4003</v>
      </c>
      <c r="P1789" s="3">
        <v>180</v>
      </c>
      <c r="Q1789" s="13">
        <v>39.68</v>
      </c>
    </row>
    <row r="1790" spans="1:17" hidden="1">
      <c r="A1790" s="10" t="s">
        <v>4004</v>
      </c>
      <c r="B1790" s="8" t="s">
        <v>599</v>
      </c>
      <c r="C1790" s="8" t="s">
        <v>41</v>
      </c>
      <c r="D1790" s="2" t="s">
        <v>23</v>
      </c>
      <c r="E1790" s="8" t="s">
        <v>1389</v>
      </c>
      <c r="F1790" s="8" t="s">
        <v>1375</v>
      </c>
      <c r="G1790" s="2">
        <v>61.09</v>
      </c>
      <c r="H1790" s="2">
        <v>12.31</v>
      </c>
      <c r="I1790" s="2">
        <v>1.1469</v>
      </c>
      <c r="J1790" s="2">
        <v>0.68589999999999995</v>
      </c>
      <c r="K1790" s="2" t="s">
        <v>1395</v>
      </c>
      <c r="L1790" s="2">
        <v>800</v>
      </c>
      <c r="M1790" s="2" t="s">
        <v>1377</v>
      </c>
      <c r="N1790" s="2" t="s">
        <v>3088</v>
      </c>
      <c r="O1790" s="8" t="s">
        <v>4005</v>
      </c>
      <c r="P1790" s="2">
        <v>240</v>
      </c>
      <c r="Q1790" s="12">
        <v>51.15</v>
      </c>
    </row>
    <row r="1791" spans="1:17" hidden="1">
      <c r="A1791" s="11" t="s">
        <v>4006</v>
      </c>
      <c r="B1791" s="9" t="s">
        <v>251</v>
      </c>
      <c r="C1791" s="9" t="s">
        <v>16</v>
      </c>
      <c r="D1791" s="3" t="s">
        <v>1360</v>
      </c>
      <c r="E1791" s="9" t="s">
        <v>1389</v>
      </c>
      <c r="F1791" s="9" t="s">
        <v>1384</v>
      </c>
      <c r="G1791" s="3">
        <v>87.22</v>
      </c>
      <c r="H1791" s="3">
        <v>13.62</v>
      </c>
      <c r="I1791" s="3">
        <v>1.6519999999999999</v>
      </c>
      <c r="J1791" s="3">
        <v>1.1394</v>
      </c>
      <c r="K1791" s="3" t="s">
        <v>1385</v>
      </c>
      <c r="L1791" s="3">
        <v>782</v>
      </c>
      <c r="M1791" s="3" t="s">
        <v>1426</v>
      </c>
      <c r="N1791" s="3" t="s">
        <v>442</v>
      </c>
      <c r="O1791" s="9"/>
      <c r="P1791" s="3">
        <v>180</v>
      </c>
      <c r="Q1791" s="13">
        <v>0</v>
      </c>
    </row>
    <row r="1792" spans="1:17" hidden="1">
      <c r="A1792" s="10" t="s">
        <v>4007</v>
      </c>
      <c r="B1792" s="8" t="s">
        <v>527</v>
      </c>
      <c r="C1792" s="8" t="s">
        <v>38</v>
      </c>
      <c r="D1792" s="2" t="s">
        <v>1360</v>
      </c>
      <c r="E1792" s="8" t="s">
        <v>1400</v>
      </c>
      <c r="F1792" s="8" t="s">
        <v>1390</v>
      </c>
      <c r="G1792" s="2">
        <v>46.87</v>
      </c>
      <c r="H1792" s="2">
        <v>15.45</v>
      </c>
      <c r="I1792" s="2">
        <v>0.58330000000000004</v>
      </c>
      <c r="J1792" s="2">
        <v>4.2404000000000002</v>
      </c>
      <c r="K1792" s="2" t="s">
        <v>1376</v>
      </c>
      <c r="L1792" s="2">
        <v>752</v>
      </c>
      <c r="M1792" s="2" t="s">
        <v>1396</v>
      </c>
      <c r="N1792" s="2" t="s">
        <v>2747</v>
      </c>
      <c r="O1792" s="8" t="s">
        <v>1567</v>
      </c>
      <c r="P1792" s="2">
        <v>12</v>
      </c>
      <c r="Q1792" s="12">
        <v>20.03</v>
      </c>
    </row>
    <row r="1793" spans="1:17">
      <c r="A1793" s="11" t="s">
        <v>4008</v>
      </c>
      <c r="B1793" s="9" t="s">
        <v>582</v>
      </c>
      <c r="C1793" s="9" t="s">
        <v>32</v>
      </c>
      <c r="D1793" s="3" t="s">
        <v>10</v>
      </c>
      <c r="E1793" s="9" t="s">
        <v>1380</v>
      </c>
      <c r="F1793" s="9" t="s">
        <v>1390</v>
      </c>
      <c r="G1793" s="3">
        <v>96.73</v>
      </c>
      <c r="H1793" s="3">
        <v>15.39</v>
      </c>
      <c r="I1793" s="3">
        <v>0.71879999999999999</v>
      </c>
      <c r="J1793" s="3">
        <v>1.3017000000000001</v>
      </c>
      <c r="K1793" s="3" t="s">
        <v>1395</v>
      </c>
      <c r="L1793" s="3">
        <v>742</v>
      </c>
      <c r="M1793" s="3" t="s">
        <v>1396</v>
      </c>
      <c r="N1793" s="3" t="s">
        <v>2750</v>
      </c>
      <c r="O1793" s="9" t="s">
        <v>2083</v>
      </c>
      <c r="P1793" s="3">
        <v>240</v>
      </c>
      <c r="Q1793" s="13">
        <v>66.19</v>
      </c>
    </row>
    <row r="1794" spans="1:17" hidden="1">
      <c r="A1794" s="10" t="s">
        <v>4009</v>
      </c>
      <c r="B1794" s="8" t="s">
        <v>1182</v>
      </c>
      <c r="C1794" s="8" t="s">
        <v>20</v>
      </c>
      <c r="D1794" s="2" t="s">
        <v>23</v>
      </c>
      <c r="E1794" s="8" t="s">
        <v>1400</v>
      </c>
      <c r="F1794" s="8" t="s">
        <v>1390</v>
      </c>
      <c r="G1794" s="2">
        <v>17.34</v>
      </c>
      <c r="H1794" s="2">
        <v>10.38</v>
      </c>
      <c r="I1794" s="2">
        <v>0.20119999999999999</v>
      </c>
      <c r="J1794" s="2">
        <v>0.23280000000000001</v>
      </c>
      <c r="K1794" s="2"/>
      <c r="L1794" s="2">
        <v>791</v>
      </c>
      <c r="M1794" s="2" t="s">
        <v>1381</v>
      </c>
      <c r="N1794" s="2" t="s">
        <v>2122</v>
      </c>
      <c r="O1794" s="8"/>
      <c r="P1794" s="2">
        <v>120</v>
      </c>
      <c r="Q1794" s="12">
        <v>10.56</v>
      </c>
    </row>
    <row r="1795" spans="1:17" hidden="1">
      <c r="A1795" s="11" t="s">
        <v>4010</v>
      </c>
      <c r="B1795" s="9" t="s">
        <v>510</v>
      </c>
      <c r="C1795" s="9" t="s">
        <v>28</v>
      </c>
      <c r="D1795" s="3" t="s">
        <v>23</v>
      </c>
      <c r="E1795" s="9" t="s">
        <v>1400</v>
      </c>
      <c r="F1795" s="9" t="s">
        <v>1390</v>
      </c>
      <c r="G1795" s="3">
        <v>17.440000000000001</v>
      </c>
      <c r="H1795" s="3">
        <v>17.399999999999999</v>
      </c>
      <c r="I1795" s="3">
        <v>0.19209999999999999</v>
      </c>
      <c r="J1795" s="3">
        <v>0.3075</v>
      </c>
      <c r="K1795" s="3" t="s">
        <v>1385</v>
      </c>
      <c r="L1795" s="3">
        <v>606</v>
      </c>
      <c r="M1795" s="3" t="s">
        <v>1426</v>
      </c>
      <c r="N1795" s="3" t="s">
        <v>4011</v>
      </c>
      <c r="O1795" s="9"/>
      <c r="P1795" s="3">
        <v>120</v>
      </c>
      <c r="Q1795" s="13">
        <v>0</v>
      </c>
    </row>
    <row r="1796" spans="1:17" hidden="1">
      <c r="A1796" s="10" t="s">
        <v>4012</v>
      </c>
      <c r="B1796" s="8" t="s">
        <v>372</v>
      </c>
      <c r="C1796" s="8" t="s">
        <v>24</v>
      </c>
      <c r="D1796" s="2" t="s">
        <v>31</v>
      </c>
      <c r="E1796" s="8" t="s">
        <v>1389</v>
      </c>
      <c r="F1796" s="8" t="s">
        <v>1375</v>
      </c>
      <c r="G1796" s="2">
        <v>52.58</v>
      </c>
      <c r="H1796" s="2">
        <v>13.86</v>
      </c>
      <c r="I1796" s="2">
        <v>1.0512999999999999</v>
      </c>
      <c r="J1796" s="2">
        <v>2.5209999999999999</v>
      </c>
      <c r="K1796" s="2" t="s">
        <v>1385</v>
      </c>
      <c r="L1796" s="2">
        <v>654</v>
      </c>
      <c r="M1796" s="2" t="s">
        <v>1403</v>
      </c>
      <c r="N1796" s="2" t="s">
        <v>731</v>
      </c>
      <c r="O1796" s="8" t="s">
        <v>1730</v>
      </c>
      <c r="P1796" s="2">
        <v>24</v>
      </c>
      <c r="Q1796" s="12">
        <v>0</v>
      </c>
    </row>
    <row r="1797" spans="1:17">
      <c r="A1797" s="11" t="s">
        <v>4013</v>
      </c>
      <c r="B1797" s="9" t="s">
        <v>303</v>
      </c>
      <c r="C1797" s="9" t="s">
        <v>24</v>
      </c>
      <c r="D1797" s="3" t="s">
        <v>1360</v>
      </c>
      <c r="E1797" s="9" t="s">
        <v>1380</v>
      </c>
      <c r="F1797" s="9" t="s">
        <v>1384</v>
      </c>
      <c r="G1797" s="3">
        <v>87.42</v>
      </c>
      <c r="H1797" s="3">
        <v>12.64</v>
      </c>
      <c r="I1797" s="3">
        <v>1.3317000000000001</v>
      </c>
      <c r="J1797" s="3">
        <v>1.0853999999999999</v>
      </c>
      <c r="K1797" s="3" t="s">
        <v>1385</v>
      </c>
      <c r="L1797" s="3">
        <v>726</v>
      </c>
      <c r="M1797" s="3" t="s">
        <v>1426</v>
      </c>
      <c r="N1797" s="3" t="s">
        <v>3155</v>
      </c>
      <c r="O1797" s="9"/>
      <c r="P1797" s="3">
        <v>180</v>
      </c>
      <c r="Q1797" s="13">
        <v>0</v>
      </c>
    </row>
    <row r="1798" spans="1:17">
      <c r="A1798" s="10" t="s">
        <v>4014</v>
      </c>
      <c r="B1798" s="8" t="s">
        <v>1325</v>
      </c>
      <c r="C1798" s="8" t="s">
        <v>38</v>
      </c>
      <c r="D1798" s="2" t="s">
        <v>10</v>
      </c>
      <c r="E1798" s="8" t="s">
        <v>1380</v>
      </c>
      <c r="F1798" s="8" t="s">
        <v>1390</v>
      </c>
      <c r="G1798" s="2">
        <v>41.67</v>
      </c>
      <c r="H1798" s="2">
        <v>11.35</v>
      </c>
      <c r="I1798" s="2">
        <v>0.43430000000000002</v>
      </c>
      <c r="J1798" s="2">
        <v>0.44009999999999999</v>
      </c>
      <c r="K1798" s="2" t="s">
        <v>1412</v>
      </c>
      <c r="L1798" s="2">
        <v>685</v>
      </c>
      <c r="M1798" s="2" t="s">
        <v>1403</v>
      </c>
      <c r="N1798" s="2" t="s">
        <v>2304</v>
      </c>
      <c r="O1798" s="8" t="s">
        <v>4015</v>
      </c>
      <c r="P1798" s="2">
        <v>240</v>
      </c>
      <c r="Q1798" s="12">
        <v>6.76</v>
      </c>
    </row>
    <row r="1799" spans="1:17" hidden="1">
      <c r="A1799" s="11" t="s">
        <v>4016</v>
      </c>
      <c r="B1799" s="9" t="s">
        <v>367</v>
      </c>
      <c r="C1799" s="9" t="s">
        <v>12</v>
      </c>
      <c r="D1799" s="3" t="s">
        <v>1360</v>
      </c>
      <c r="E1799" s="9" t="s">
        <v>1400</v>
      </c>
      <c r="F1799" s="9" t="s">
        <v>1384</v>
      </c>
      <c r="G1799" s="3">
        <v>91.05</v>
      </c>
      <c r="H1799" s="3">
        <v>13.84</v>
      </c>
      <c r="I1799" s="3">
        <v>0.69740000000000002</v>
      </c>
      <c r="J1799" s="3">
        <v>1.405</v>
      </c>
      <c r="K1799" s="3" t="s">
        <v>1376</v>
      </c>
      <c r="L1799" s="3">
        <v>593</v>
      </c>
      <c r="M1799" s="3" t="s">
        <v>1377</v>
      </c>
      <c r="N1799" s="3" t="s">
        <v>607</v>
      </c>
      <c r="O1799" s="9" t="s">
        <v>2427</v>
      </c>
      <c r="P1799" s="3">
        <v>120</v>
      </c>
      <c r="Q1799" s="13">
        <v>45.96</v>
      </c>
    </row>
    <row r="1800" spans="1:17">
      <c r="A1800" s="10" t="s">
        <v>4017</v>
      </c>
      <c r="B1800" s="8" t="s">
        <v>1129</v>
      </c>
      <c r="C1800" s="8" t="s">
        <v>38</v>
      </c>
      <c r="D1800" s="2" t="s">
        <v>44</v>
      </c>
      <c r="E1800" s="8" t="s">
        <v>1380</v>
      </c>
      <c r="F1800" s="8" t="s">
        <v>1384</v>
      </c>
      <c r="G1800" s="2">
        <v>83.51</v>
      </c>
      <c r="H1800" s="2">
        <v>12.84</v>
      </c>
      <c r="I1800" s="2">
        <v>1.6681999999999999</v>
      </c>
      <c r="J1800" s="2">
        <v>3.9639000000000002</v>
      </c>
      <c r="K1800" s="2"/>
      <c r="L1800" s="2">
        <v>700</v>
      </c>
      <c r="M1800" s="2" t="s">
        <v>1426</v>
      </c>
      <c r="N1800" s="2" t="s">
        <v>3475</v>
      </c>
      <c r="O1800" s="8"/>
      <c r="P1800" s="2">
        <v>24</v>
      </c>
      <c r="Q1800" s="12">
        <v>63.32</v>
      </c>
    </row>
    <row r="1801" spans="1:17" hidden="1">
      <c r="A1801" s="11" t="s">
        <v>4018</v>
      </c>
      <c r="B1801" s="9" t="s">
        <v>838</v>
      </c>
      <c r="C1801" s="9" t="s">
        <v>38</v>
      </c>
      <c r="D1801" s="3" t="s">
        <v>31</v>
      </c>
      <c r="E1801" s="9" t="s">
        <v>1389</v>
      </c>
      <c r="F1801" s="9" t="s">
        <v>1375</v>
      </c>
      <c r="G1801" s="3">
        <v>78.88</v>
      </c>
      <c r="H1801" s="3">
        <v>9.61</v>
      </c>
      <c r="I1801" s="3">
        <v>1.1135999999999999</v>
      </c>
      <c r="J1801" s="3">
        <v>6.9204999999999997</v>
      </c>
      <c r="K1801" s="3" t="s">
        <v>1376</v>
      </c>
      <c r="L1801" s="3">
        <v>601</v>
      </c>
      <c r="M1801" s="3" t="s">
        <v>1377</v>
      </c>
      <c r="N1801" s="3" t="s">
        <v>1968</v>
      </c>
      <c r="O1801" s="9" t="s">
        <v>1594</v>
      </c>
      <c r="P1801" s="3">
        <v>12</v>
      </c>
      <c r="Q1801" s="13">
        <v>65.94</v>
      </c>
    </row>
    <row r="1802" spans="1:17" hidden="1">
      <c r="A1802" s="10" t="s">
        <v>4019</v>
      </c>
      <c r="B1802" s="8" t="s">
        <v>402</v>
      </c>
      <c r="C1802" s="8" t="s">
        <v>41</v>
      </c>
      <c r="D1802" s="2" t="s">
        <v>10</v>
      </c>
      <c r="E1802" s="8" t="s">
        <v>1408</v>
      </c>
      <c r="F1802" s="8" t="s">
        <v>1375</v>
      </c>
      <c r="G1802" s="2">
        <v>53.04</v>
      </c>
      <c r="H1802" s="2"/>
      <c r="I1802" s="2">
        <v>0.4904</v>
      </c>
      <c r="J1802" s="2"/>
      <c r="K1802" s="2" t="s">
        <v>1376</v>
      </c>
      <c r="L1802" s="2">
        <v>729</v>
      </c>
      <c r="M1802" s="2" t="s">
        <v>1426</v>
      </c>
      <c r="N1802" s="2" t="s">
        <v>3063</v>
      </c>
      <c r="O1802" s="8"/>
      <c r="P1802" s="2">
        <v>48</v>
      </c>
      <c r="Q1802" s="12">
        <v>33.19</v>
      </c>
    </row>
    <row r="1803" spans="1:17">
      <c r="A1803" s="11" t="s">
        <v>4020</v>
      </c>
      <c r="B1803" s="9" t="s">
        <v>886</v>
      </c>
      <c r="C1803" s="9" t="s">
        <v>41</v>
      </c>
      <c r="D1803" s="3" t="s">
        <v>10</v>
      </c>
      <c r="E1803" s="9" t="s">
        <v>1380</v>
      </c>
      <c r="F1803" s="9" t="s">
        <v>1384</v>
      </c>
      <c r="G1803" s="3">
        <v>86.54</v>
      </c>
      <c r="H1803" s="3">
        <v>11.83</v>
      </c>
      <c r="I1803" s="3">
        <v>1.4715</v>
      </c>
      <c r="J1803" s="3">
        <v>1.2331000000000001</v>
      </c>
      <c r="K1803" s="3" t="s">
        <v>1412</v>
      </c>
      <c r="L1803" s="3">
        <v>785</v>
      </c>
      <c r="M1803" s="3" t="s">
        <v>1381</v>
      </c>
      <c r="N1803" s="3" t="s">
        <v>2029</v>
      </c>
      <c r="O1803" s="9"/>
      <c r="P1803" s="3">
        <v>120</v>
      </c>
      <c r="Q1803" s="13">
        <v>31.59</v>
      </c>
    </row>
    <row r="1804" spans="1:17" hidden="1">
      <c r="A1804" s="10" t="s">
        <v>4021</v>
      </c>
      <c r="B1804" s="8" t="s">
        <v>909</v>
      </c>
      <c r="C1804" s="8" t="s">
        <v>41</v>
      </c>
      <c r="D1804" s="2" t="s">
        <v>10</v>
      </c>
      <c r="E1804" s="8" t="s">
        <v>1408</v>
      </c>
      <c r="F1804" s="8" t="s">
        <v>1375</v>
      </c>
      <c r="G1804" s="2">
        <v>23.19</v>
      </c>
      <c r="H1804" s="2">
        <v>7.79</v>
      </c>
      <c r="I1804" s="2">
        <v>0.27389999999999998</v>
      </c>
      <c r="J1804" s="2">
        <v>0.27879999999999999</v>
      </c>
      <c r="K1804" s="2" t="s">
        <v>1376</v>
      </c>
      <c r="L1804" s="2">
        <v>698</v>
      </c>
      <c r="M1804" s="2" t="s">
        <v>1381</v>
      </c>
      <c r="N1804" s="2" t="s">
        <v>535</v>
      </c>
      <c r="O1804" s="8"/>
      <c r="P1804" s="2">
        <v>120</v>
      </c>
      <c r="Q1804" s="12">
        <v>9.9499999999999993</v>
      </c>
    </row>
    <row r="1805" spans="1:17">
      <c r="A1805" s="11" t="s">
        <v>4022</v>
      </c>
      <c r="B1805" s="9" t="s">
        <v>998</v>
      </c>
      <c r="C1805" s="9" t="s">
        <v>32</v>
      </c>
      <c r="D1805" s="3" t="s">
        <v>10</v>
      </c>
      <c r="E1805" s="9" t="s">
        <v>1380</v>
      </c>
      <c r="F1805" s="9" t="s">
        <v>1384</v>
      </c>
      <c r="G1805" s="3">
        <v>76.41</v>
      </c>
      <c r="H1805" s="3">
        <v>12.26</v>
      </c>
      <c r="I1805" s="3">
        <v>0.63849999999999996</v>
      </c>
      <c r="J1805" s="3">
        <v>2.5474000000000001</v>
      </c>
      <c r="K1805" s="3" t="s">
        <v>1385</v>
      </c>
      <c r="L1805" s="3">
        <v>618</v>
      </c>
      <c r="M1805" s="3" t="s">
        <v>1426</v>
      </c>
      <c r="N1805" s="3" t="s">
        <v>2491</v>
      </c>
      <c r="O1805" s="9"/>
      <c r="P1805" s="3">
        <v>36</v>
      </c>
      <c r="Q1805" s="13">
        <v>0</v>
      </c>
    </row>
    <row r="1806" spans="1:17" hidden="1">
      <c r="A1806" s="10" t="s">
        <v>4023</v>
      </c>
      <c r="B1806" s="8" t="s">
        <v>696</v>
      </c>
      <c r="C1806" s="8" t="s">
        <v>16</v>
      </c>
      <c r="D1806" s="2" t="s">
        <v>31</v>
      </c>
      <c r="E1806" s="8" t="s">
        <v>1408</v>
      </c>
      <c r="F1806" s="8" t="s">
        <v>1390</v>
      </c>
      <c r="G1806" s="2">
        <v>98.43</v>
      </c>
      <c r="H1806" s="2">
        <v>16.79</v>
      </c>
      <c r="I1806" s="2">
        <v>1.4454</v>
      </c>
      <c r="J1806" s="2">
        <v>1.9996</v>
      </c>
      <c r="K1806" s="2"/>
      <c r="L1806" s="2">
        <v>677</v>
      </c>
      <c r="M1806" s="2" t="s">
        <v>1403</v>
      </c>
      <c r="N1806" s="2" t="s">
        <v>1627</v>
      </c>
      <c r="O1806" s="8" t="s">
        <v>2331</v>
      </c>
      <c r="P1806" s="2">
        <v>84</v>
      </c>
      <c r="Q1806" s="12">
        <v>74.12</v>
      </c>
    </row>
    <row r="1807" spans="1:17" hidden="1">
      <c r="A1807" s="11" t="s">
        <v>4024</v>
      </c>
      <c r="B1807" s="9" t="s">
        <v>248</v>
      </c>
      <c r="C1807" s="9" t="s">
        <v>28</v>
      </c>
      <c r="D1807" s="3" t="s">
        <v>31</v>
      </c>
      <c r="E1807" s="9" t="s">
        <v>1374</v>
      </c>
      <c r="F1807" s="9" t="s">
        <v>1390</v>
      </c>
      <c r="G1807" s="3">
        <v>10.49</v>
      </c>
      <c r="H1807" s="3">
        <v>14.94</v>
      </c>
      <c r="I1807" s="3">
        <v>8.48E-2</v>
      </c>
      <c r="J1807" s="3">
        <v>0.36330000000000001</v>
      </c>
      <c r="K1807" s="3" t="s">
        <v>1376</v>
      </c>
      <c r="L1807" s="3">
        <v>672</v>
      </c>
      <c r="M1807" s="3" t="s">
        <v>1396</v>
      </c>
      <c r="N1807" s="3" t="s">
        <v>1457</v>
      </c>
      <c r="O1807" s="9" t="s">
        <v>1738</v>
      </c>
      <c r="P1807" s="3">
        <v>36</v>
      </c>
      <c r="Q1807" s="13">
        <v>4.08</v>
      </c>
    </row>
    <row r="1808" spans="1:17">
      <c r="A1808" s="10" t="s">
        <v>4025</v>
      </c>
      <c r="B1808" s="8" t="s">
        <v>1226</v>
      </c>
      <c r="C1808" s="8" t="s">
        <v>38</v>
      </c>
      <c r="D1808" s="2" t="s">
        <v>44</v>
      </c>
      <c r="E1808" s="8" t="s">
        <v>1380</v>
      </c>
      <c r="F1808" s="8" t="s">
        <v>1384</v>
      </c>
      <c r="G1808" s="2">
        <v>92.86</v>
      </c>
      <c r="H1808" s="2">
        <v>14.91</v>
      </c>
      <c r="I1808" s="2">
        <v>1.1249</v>
      </c>
      <c r="J1808" s="2">
        <v>1.7871999999999999</v>
      </c>
      <c r="K1808" s="2" t="s">
        <v>1358</v>
      </c>
      <c r="L1808" s="2">
        <v>610</v>
      </c>
      <c r="M1808" s="2" t="s">
        <v>1377</v>
      </c>
      <c r="N1808" s="2" t="s">
        <v>1450</v>
      </c>
      <c r="O1808" s="8" t="s">
        <v>2263</v>
      </c>
      <c r="P1808" s="2">
        <v>84</v>
      </c>
      <c r="Q1808" s="12">
        <v>74.8</v>
      </c>
    </row>
    <row r="1809" spans="1:17" hidden="1">
      <c r="A1809" s="11" t="s">
        <v>4026</v>
      </c>
      <c r="B1809" s="9" t="s">
        <v>1182</v>
      </c>
      <c r="C1809" s="9" t="s">
        <v>20</v>
      </c>
      <c r="D1809" s="3" t="s">
        <v>1360</v>
      </c>
      <c r="E1809" s="9" t="s">
        <v>1400</v>
      </c>
      <c r="F1809" s="9" t="s">
        <v>1375</v>
      </c>
      <c r="G1809" s="3">
        <v>27.88</v>
      </c>
      <c r="H1809" s="3">
        <v>9.35</v>
      </c>
      <c r="I1809" s="3">
        <v>0.22339999999999999</v>
      </c>
      <c r="J1809" s="3">
        <v>0.28860000000000002</v>
      </c>
      <c r="K1809" s="3" t="s">
        <v>1376</v>
      </c>
      <c r="L1809" s="3">
        <v>791</v>
      </c>
      <c r="M1809" s="3" t="s">
        <v>1377</v>
      </c>
      <c r="N1809" s="3" t="s">
        <v>1457</v>
      </c>
      <c r="O1809" s="9" t="s">
        <v>2940</v>
      </c>
      <c r="P1809" s="3">
        <v>180</v>
      </c>
      <c r="Q1809" s="13">
        <v>21.79</v>
      </c>
    </row>
    <row r="1810" spans="1:17" hidden="1">
      <c r="A1810" s="10" t="s">
        <v>4027</v>
      </c>
      <c r="B1810" s="8" t="s">
        <v>1153</v>
      </c>
      <c r="C1810" s="8" t="s">
        <v>24</v>
      </c>
      <c r="D1810" s="2" t="s">
        <v>31</v>
      </c>
      <c r="E1810" s="8" t="s">
        <v>1411</v>
      </c>
      <c r="F1810" s="8" t="s">
        <v>1375</v>
      </c>
      <c r="G1810" s="2">
        <v>65.930000000000007</v>
      </c>
      <c r="H1810" s="2">
        <v>14.31</v>
      </c>
      <c r="I1810" s="2">
        <v>1.1398999999999999</v>
      </c>
      <c r="J1810" s="2">
        <v>1.5447</v>
      </c>
      <c r="K1810" s="2" t="s">
        <v>1376</v>
      </c>
      <c r="L1810" s="2">
        <v>742</v>
      </c>
      <c r="M1810" s="2" t="s">
        <v>1381</v>
      </c>
      <c r="N1810" s="2" t="s">
        <v>382</v>
      </c>
      <c r="O1810" s="8"/>
      <c r="P1810" s="2">
        <v>60</v>
      </c>
      <c r="Q1810" s="12">
        <v>26.14</v>
      </c>
    </row>
    <row r="1811" spans="1:17" hidden="1">
      <c r="A1811" s="11" t="s">
        <v>4028</v>
      </c>
      <c r="B1811" s="9" t="s">
        <v>426</v>
      </c>
      <c r="C1811" s="9" t="s">
        <v>24</v>
      </c>
      <c r="D1811" s="3" t="s">
        <v>44</v>
      </c>
      <c r="E1811" s="9" t="s">
        <v>1408</v>
      </c>
      <c r="F1811" s="9" t="s">
        <v>1375</v>
      </c>
      <c r="G1811" s="3"/>
      <c r="H1811" s="3">
        <v>8.93</v>
      </c>
      <c r="I1811" s="3">
        <v>0.34860000000000002</v>
      </c>
      <c r="J1811" s="3">
        <v>1.0456000000000001</v>
      </c>
      <c r="K1811" s="3" t="s">
        <v>1395</v>
      </c>
      <c r="L1811" s="3">
        <v>882</v>
      </c>
      <c r="M1811" s="3" t="s">
        <v>1377</v>
      </c>
      <c r="N1811" s="3" t="s">
        <v>1829</v>
      </c>
      <c r="O1811" s="9" t="s">
        <v>396</v>
      </c>
      <c r="P1811" s="3">
        <v>84</v>
      </c>
      <c r="Q1811" s="13">
        <v>39.76</v>
      </c>
    </row>
    <row r="1812" spans="1:17" hidden="1">
      <c r="A1812" s="10" t="s">
        <v>4029</v>
      </c>
      <c r="B1812" s="8" t="s">
        <v>1001</v>
      </c>
      <c r="C1812" s="8" t="s">
        <v>38</v>
      </c>
      <c r="D1812" s="2" t="s">
        <v>23</v>
      </c>
      <c r="E1812" s="8" t="s">
        <v>1400</v>
      </c>
      <c r="F1812" s="8" t="s">
        <v>1375</v>
      </c>
      <c r="G1812" s="2">
        <v>87.97</v>
      </c>
      <c r="H1812" s="2">
        <v>10.35</v>
      </c>
      <c r="I1812" s="2">
        <v>1.5978000000000001</v>
      </c>
      <c r="J1812" s="2">
        <v>2.246</v>
      </c>
      <c r="K1812" s="2" t="s">
        <v>1376</v>
      </c>
      <c r="L1812" s="2">
        <v>852</v>
      </c>
      <c r="M1812" s="2" t="s">
        <v>1426</v>
      </c>
      <c r="N1812" s="2" t="s">
        <v>3588</v>
      </c>
      <c r="O1812" s="8"/>
      <c r="P1812" s="2">
        <v>48</v>
      </c>
      <c r="Q1812" s="12">
        <v>50.22</v>
      </c>
    </row>
    <row r="1813" spans="1:17" hidden="1">
      <c r="A1813" s="11" t="s">
        <v>4030</v>
      </c>
      <c r="B1813" s="9" t="s">
        <v>750</v>
      </c>
      <c r="C1813" s="9" t="s">
        <v>38</v>
      </c>
      <c r="D1813" s="3" t="s">
        <v>10</v>
      </c>
      <c r="E1813" s="9" t="s">
        <v>1408</v>
      </c>
      <c r="F1813" s="9" t="s">
        <v>1384</v>
      </c>
      <c r="G1813" s="3">
        <v>53.68</v>
      </c>
      <c r="H1813" s="3">
        <v>13.37</v>
      </c>
      <c r="I1813" s="3">
        <v>1.0130999999999999</v>
      </c>
      <c r="J1813" s="3">
        <v>1.45</v>
      </c>
      <c r="K1813" s="3" t="s">
        <v>1395</v>
      </c>
      <c r="L1813" s="3">
        <v>868</v>
      </c>
      <c r="M1813" s="3" t="s">
        <v>1381</v>
      </c>
      <c r="N1813" s="3" t="s">
        <v>2064</v>
      </c>
      <c r="O1813" s="9"/>
      <c r="P1813" s="3">
        <v>48</v>
      </c>
      <c r="Q1813" s="13">
        <v>16.670000000000002</v>
      </c>
    </row>
    <row r="1814" spans="1:17" hidden="1">
      <c r="A1814" s="10" t="s">
        <v>4031</v>
      </c>
      <c r="B1814" s="8" t="s">
        <v>1074</v>
      </c>
      <c r="C1814" s="8" t="s">
        <v>38</v>
      </c>
      <c r="D1814" s="2" t="s">
        <v>10</v>
      </c>
      <c r="E1814" s="8" t="s">
        <v>1374</v>
      </c>
      <c r="F1814" s="8" t="s">
        <v>1375</v>
      </c>
      <c r="G1814" s="2">
        <v>81.33</v>
      </c>
      <c r="H1814" s="2">
        <v>9.94</v>
      </c>
      <c r="I1814" s="2">
        <v>0.66169999999999995</v>
      </c>
      <c r="J1814" s="2">
        <v>1.7256</v>
      </c>
      <c r="K1814" s="2" t="s">
        <v>1385</v>
      </c>
      <c r="L1814" s="2">
        <v>740</v>
      </c>
      <c r="M1814" s="2" t="s">
        <v>1426</v>
      </c>
      <c r="N1814" s="2" t="s">
        <v>1642</v>
      </c>
      <c r="O1814" s="8"/>
      <c r="P1814" s="2">
        <v>60</v>
      </c>
      <c r="Q1814" s="12">
        <v>0</v>
      </c>
    </row>
    <row r="1815" spans="1:17" hidden="1">
      <c r="A1815" s="11" t="s">
        <v>4032</v>
      </c>
      <c r="B1815" s="9" t="s">
        <v>336</v>
      </c>
      <c r="C1815" s="9" t="s">
        <v>24</v>
      </c>
      <c r="D1815" s="3" t="s">
        <v>10</v>
      </c>
      <c r="E1815" s="9" t="s">
        <v>1408</v>
      </c>
      <c r="F1815" s="9" t="s">
        <v>1384</v>
      </c>
      <c r="G1815" s="3">
        <v>5.54</v>
      </c>
      <c r="H1815" s="3">
        <v>9.0500000000000007</v>
      </c>
      <c r="I1815" s="3">
        <v>5.7700000000000001E-2</v>
      </c>
      <c r="J1815" s="3">
        <v>0.13800000000000001</v>
      </c>
      <c r="K1815" s="3" t="s">
        <v>1358</v>
      </c>
      <c r="L1815" s="3">
        <v>606</v>
      </c>
      <c r="M1815" s="3" t="s">
        <v>1377</v>
      </c>
      <c r="N1815" s="3" t="s">
        <v>3317</v>
      </c>
      <c r="O1815" s="9" t="s">
        <v>1540</v>
      </c>
      <c r="P1815" s="3">
        <v>48</v>
      </c>
      <c r="Q1815" s="13">
        <v>1.51</v>
      </c>
    </row>
    <row r="1816" spans="1:17" hidden="1">
      <c r="A1816" s="10" t="s">
        <v>4033</v>
      </c>
      <c r="B1816" s="8" t="s">
        <v>483</v>
      </c>
      <c r="C1816" s="8" t="s">
        <v>32</v>
      </c>
      <c r="D1816" s="2" t="s">
        <v>31</v>
      </c>
      <c r="E1816" s="8" t="s">
        <v>1374</v>
      </c>
      <c r="F1816" s="8" t="s">
        <v>1375</v>
      </c>
      <c r="G1816" s="2">
        <v>86.51</v>
      </c>
      <c r="H1816" s="2">
        <v>10.220000000000001</v>
      </c>
      <c r="I1816" s="2">
        <v>1.5365</v>
      </c>
      <c r="J1816" s="2">
        <v>2.8003999999999998</v>
      </c>
      <c r="K1816" s="2" t="s">
        <v>1376</v>
      </c>
      <c r="L1816" s="2">
        <v>878</v>
      </c>
      <c r="M1816" s="2" t="s">
        <v>1386</v>
      </c>
      <c r="N1816" s="2" t="s">
        <v>864</v>
      </c>
      <c r="O1816" s="8"/>
      <c r="P1816" s="2">
        <v>36</v>
      </c>
      <c r="Q1816" s="12">
        <v>28.1</v>
      </c>
    </row>
    <row r="1817" spans="1:17">
      <c r="A1817" s="11" t="s">
        <v>4034</v>
      </c>
      <c r="B1817" s="9" t="s">
        <v>155</v>
      </c>
      <c r="C1817" s="9" t="s">
        <v>41</v>
      </c>
      <c r="D1817" s="3" t="s">
        <v>31</v>
      </c>
      <c r="E1817" s="9" t="s">
        <v>1380</v>
      </c>
      <c r="F1817" s="9" t="s">
        <v>1384</v>
      </c>
      <c r="G1817" s="3">
        <v>87.84</v>
      </c>
      <c r="H1817" s="3">
        <v>14.41</v>
      </c>
      <c r="I1817" s="3">
        <v>1.014</v>
      </c>
      <c r="J1817" s="3">
        <v>1.1940999999999999</v>
      </c>
      <c r="K1817" s="3" t="s">
        <v>1358</v>
      </c>
      <c r="L1817" s="3">
        <v>562</v>
      </c>
      <c r="M1817" s="3" t="s">
        <v>1396</v>
      </c>
      <c r="N1817" s="3" t="s">
        <v>1198</v>
      </c>
      <c r="O1817" s="9" t="s">
        <v>2166</v>
      </c>
      <c r="P1817" s="3">
        <v>180</v>
      </c>
      <c r="Q1817" s="13">
        <v>38.03</v>
      </c>
    </row>
    <row r="1818" spans="1:17" hidden="1">
      <c r="A1818" s="10" t="s">
        <v>4035</v>
      </c>
      <c r="B1818" s="8" t="s">
        <v>1241</v>
      </c>
      <c r="C1818" s="8" t="s">
        <v>35</v>
      </c>
      <c r="D1818" s="2" t="s">
        <v>44</v>
      </c>
      <c r="E1818" s="8" t="s">
        <v>1411</v>
      </c>
      <c r="F1818" s="8" t="s">
        <v>1390</v>
      </c>
      <c r="G1818" s="2">
        <v>47.46</v>
      </c>
      <c r="H1818" s="2">
        <v>18.45</v>
      </c>
      <c r="I1818" s="2">
        <v>0.85170000000000001</v>
      </c>
      <c r="J1818" s="2">
        <v>4.3613</v>
      </c>
      <c r="K1818" s="2" t="s">
        <v>1376</v>
      </c>
      <c r="L1818" s="2">
        <v>816</v>
      </c>
      <c r="M1818" s="2" t="s">
        <v>1396</v>
      </c>
      <c r="N1818" s="2" t="s">
        <v>4036</v>
      </c>
      <c r="O1818" s="8" t="s">
        <v>885</v>
      </c>
      <c r="P1818" s="2">
        <v>12</v>
      </c>
      <c r="Q1818" s="12">
        <v>13.42</v>
      </c>
    </row>
    <row r="1819" spans="1:17" hidden="1">
      <c r="A1819" s="11" t="s">
        <v>4037</v>
      </c>
      <c r="B1819" s="9" t="s">
        <v>608</v>
      </c>
      <c r="C1819" s="9" t="s">
        <v>24</v>
      </c>
      <c r="D1819" s="3" t="s">
        <v>44</v>
      </c>
      <c r="E1819" s="9" t="s">
        <v>1411</v>
      </c>
      <c r="F1819" s="9" t="s">
        <v>1390</v>
      </c>
      <c r="G1819" s="3">
        <v>21.83</v>
      </c>
      <c r="H1819" s="3">
        <v>17.899999999999999</v>
      </c>
      <c r="I1819" s="3">
        <v>0.40760000000000002</v>
      </c>
      <c r="J1819" s="3">
        <v>0.78810000000000002</v>
      </c>
      <c r="K1819" s="3" t="s">
        <v>1376</v>
      </c>
      <c r="L1819" s="3">
        <v>690</v>
      </c>
      <c r="M1819" s="3" t="s">
        <v>1396</v>
      </c>
      <c r="N1819" s="3" t="s">
        <v>1673</v>
      </c>
      <c r="O1819" s="9" t="s">
        <v>4038</v>
      </c>
      <c r="P1819" s="3">
        <v>36</v>
      </c>
      <c r="Q1819" s="13">
        <v>10.85</v>
      </c>
    </row>
    <row r="1820" spans="1:17" hidden="1">
      <c r="A1820" s="10" t="s">
        <v>4039</v>
      </c>
      <c r="B1820" s="8" t="s">
        <v>735</v>
      </c>
      <c r="C1820" s="8" t="s">
        <v>28</v>
      </c>
      <c r="D1820" s="2" t="s">
        <v>44</v>
      </c>
      <c r="E1820" s="8" t="s">
        <v>1400</v>
      </c>
      <c r="F1820" s="8" t="s">
        <v>1384</v>
      </c>
      <c r="G1820" s="2">
        <v>48.61</v>
      </c>
      <c r="H1820" s="2">
        <v>17.559999999999999</v>
      </c>
      <c r="I1820" s="2">
        <v>0.6381</v>
      </c>
      <c r="J1820" s="2">
        <v>2.4165000000000001</v>
      </c>
      <c r="K1820" s="2" t="s">
        <v>1395</v>
      </c>
      <c r="L1820" s="2">
        <v>555</v>
      </c>
      <c r="M1820" s="2" t="s">
        <v>1403</v>
      </c>
      <c r="N1820" s="2" t="s">
        <v>4040</v>
      </c>
      <c r="O1820" s="8" t="s">
        <v>416</v>
      </c>
      <c r="P1820" s="2">
        <v>24</v>
      </c>
      <c r="Q1820" s="12">
        <v>41.35</v>
      </c>
    </row>
    <row r="1821" spans="1:17" hidden="1">
      <c r="A1821" s="11" t="s">
        <v>4041</v>
      </c>
      <c r="B1821" s="9" t="s">
        <v>394</v>
      </c>
      <c r="C1821" s="9" t="s">
        <v>41</v>
      </c>
      <c r="D1821" s="3" t="s">
        <v>10</v>
      </c>
      <c r="E1821" s="9" t="s">
        <v>1389</v>
      </c>
      <c r="F1821" s="9" t="s">
        <v>1384</v>
      </c>
      <c r="G1821" s="3">
        <v>49.71</v>
      </c>
      <c r="H1821" s="3">
        <v>14.08</v>
      </c>
      <c r="I1821" s="3">
        <v>0.68720000000000003</v>
      </c>
      <c r="J1821" s="3">
        <v>1.1587000000000001</v>
      </c>
      <c r="K1821" s="3" t="s">
        <v>1385</v>
      </c>
      <c r="L1821" s="3">
        <v>883</v>
      </c>
      <c r="M1821" s="3" t="s">
        <v>1381</v>
      </c>
      <c r="N1821" s="3" t="s">
        <v>3714</v>
      </c>
      <c r="O1821" s="9"/>
      <c r="P1821" s="3">
        <v>60</v>
      </c>
      <c r="Q1821" s="13">
        <v>0</v>
      </c>
    </row>
    <row r="1822" spans="1:17">
      <c r="A1822" s="10" t="s">
        <v>4042</v>
      </c>
      <c r="B1822" s="8" t="s">
        <v>658</v>
      </c>
      <c r="C1822" s="8" t="s">
        <v>38</v>
      </c>
      <c r="D1822" s="2" t="s">
        <v>44</v>
      </c>
      <c r="E1822" s="8" t="s">
        <v>1380</v>
      </c>
      <c r="F1822" s="8" t="s">
        <v>1375</v>
      </c>
      <c r="G1822" s="2">
        <v>91.75</v>
      </c>
      <c r="H1822" s="2">
        <v>18.27</v>
      </c>
      <c r="I1822" s="2">
        <v>1.1321000000000001</v>
      </c>
      <c r="J1822" s="2">
        <v>4.5925000000000002</v>
      </c>
      <c r="K1822" s="2" t="s">
        <v>1385</v>
      </c>
      <c r="L1822" s="2">
        <v>609</v>
      </c>
      <c r="M1822" s="2" t="s">
        <v>1381</v>
      </c>
      <c r="N1822" s="2" t="s">
        <v>186</v>
      </c>
      <c r="O1822" s="8"/>
      <c r="P1822" s="2">
        <v>24</v>
      </c>
      <c r="Q1822" s="12">
        <v>0</v>
      </c>
    </row>
    <row r="1823" spans="1:17" hidden="1">
      <c r="A1823" s="11" t="s">
        <v>4043</v>
      </c>
      <c r="B1823" s="9" t="s">
        <v>1246</v>
      </c>
      <c r="C1823" s="9" t="s">
        <v>7</v>
      </c>
      <c r="D1823" s="3" t="s">
        <v>44</v>
      </c>
      <c r="E1823" s="9" t="s">
        <v>1408</v>
      </c>
      <c r="F1823" s="9" t="s">
        <v>1384</v>
      </c>
      <c r="G1823" s="3">
        <v>50.1</v>
      </c>
      <c r="H1823" s="3">
        <v>13.3</v>
      </c>
      <c r="I1823" s="3">
        <v>0.82269999999999999</v>
      </c>
      <c r="J1823" s="3">
        <v>1.1476</v>
      </c>
      <c r="K1823" s="3" t="s">
        <v>1376</v>
      </c>
      <c r="L1823" s="3">
        <v>694</v>
      </c>
      <c r="M1823" s="3" t="s">
        <v>1403</v>
      </c>
      <c r="N1823" s="3" t="s">
        <v>2864</v>
      </c>
      <c r="O1823" s="9" t="s">
        <v>2230</v>
      </c>
      <c r="P1823" s="3">
        <v>60</v>
      </c>
      <c r="Q1823" s="13">
        <v>46.27</v>
      </c>
    </row>
    <row r="1824" spans="1:17" hidden="1">
      <c r="A1824" s="10" t="s">
        <v>4044</v>
      </c>
      <c r="B1824" s="8" t="s">
        <v>798</v>
      </c>
      <c r="C1824" s="8" t="s">
        <v>28</v>
      </c>
      <c r="D1824" s="2" t="s">
        <v>44</v>
      </c>
      <c r="E1824" s="8" t="s">
        <v>1389</v>
      </c>
      <c r="F1824" s="8" t="s">
        <v>1375</v>
      </c>
      <c r="G1824" s="2">
        <v>93.04</v>
      </c>
      <c r="H1824" s="2">
        <v>10.63</v>
      </c>
      <c r="I1824" s="2">
        <v>1.4119999999999999</v>
      </c>
      <c r="J1824" s="2">
        <v>2.0057999999999998</v>
      </c>
      <c r="K1824" s="2"/>
      <c r="L1824" s="2">
        <v>704</v>
      </c>
      <c r="M1824" s="2" t="s">
        <v>1403</v>
      </c>
      <c r="N1824" s="2" t="s">
        <v>3997</v>
      </c>
      <c r="O1824" s="8" t="s">
        <v>98</v>
      </c>
      <c r="P1824" s="2">
        <v>60</v>
      </c>
      <c r="Q1824" s="12">
        <v>23.91</v>
      </c>
    </row>
    <row r="1825" spans="1:17" hidden="1">
      <c r="A1825" s="11" t="s">
        <v>4045</v>
      </c>
      <c r="B1825" s="9" t="s">
        <v>251</v>
      </c>
      <c r="C1825" s="9" t="s">
        <v>35</v>
      </c>
      <c r="D1825" s="3" t="s">
        <v>23</v>
      </c>
      <c r="E1825" s="9" t="s">
        <v>1411</v>
      </c>
      <c r="F1825" s="9" t="s">
        <v>1384</v>
      </c>
      <c r="G1825" s="3">
        <v>79.39</v>
      </c>
      <c r="H1825" s="3">
        <v>16.34</v>
      </c>
      <c r="I1825" s="3">
        <v>0.70220000000000005</v>
      </c>
      <c r="J1825" s="3">
        <v>3.9001000000000001</v>
      </c>
      <c r="K1825" s="3" t="s">
        <v>1376</v>
      </c>
      <c r="L1825" s="3">
        <v>782</v>
      </c>
      <c r="M1825" s="3" t="s">
        <v>1377</v>
      </c>
      <c r="N1825" s="3" t="s">
        <v>3071</v>
      </c>
      <c r="O1825" s="9" t="s">
        <v>2788</v>
      </c>
      <c r="P1825" s="3">
        <v>24</v>
      </c>
      <c r="Q1825" s="13">
        <v>58.29</v>
      </c>
    </row>
    <row r="1826" spans="1:17" hidden="1">
      <c r="A1826" s="10" t="s">
        <v>4046</v>
      </c>
      <c r="B1826" s="8" t="s">
        <v>456</v>
      </c>
      <c r="C1826" s="8" t="s">
        <v>24</v>
      </c>
      <c r="D1826" s="2" t="s">
        <v>10</v>
      </c>
      <c r="E1826" s="8" t="s">
        <v>1411</v>
      </c>
      <c r="F1826" s="8" t="s">
        <v>1390</v>
      </c>
      <c r="G1826" s="2">
        <v>66.239999999999995</v>
      </c>
      <c r="H1826" s="2">
        <v>18.46</v>
      </c>
      <c r="I1826" s="2">
        <v>0.91510000000000002</v>
      </c>
      <c r="J1826" s="2">
        <v>6.0873999999999997</v>
      </c>
      <c r="K1826" s="2" t="s">
        <v>1395</v>
      </c>
      <c r="L1826" s="2">
        <v>565</v>
      </c>
      <c r="M1826" s="2" t="s">
        <v>1386</v>
      </c>
      <c r="N1826" s="2" t="s">
        <v>2773</v>
      </c>
      <c r="O1826" s="8"/>
      <c r="P1826" s="2">
        <v>12</v>
      </c>
      <c r="Q1826" s="12">
        <v>32.590000000000003</v>
      </c>
    </row>
    <row r="1827" spans="1:17" hidden="1">
      <c r="A1827" s="11" t="s">
        <v>4047</v>
      </c>
      <c r="B1827" s="9" t="s">
        <v>1201</v>
      </c>
      <c r="C1827" s="9" t="s">
        <v>28</v>
      </c>
      <c r="D1827" s="3" t="s">
        <v>1360</v>
      </c>
      <c r="E1827" s="9" t="s">
        <v>1400</v>
      </c>
      <c r="F1827" s="9" t="s">
        <v>1390</v>
      </c>
      <c r="G1827" s="3">
        <v>62.87</v>
      </c>
      <c r="H1827" s="3">
        <v>15.68</v>
      </c>
      <c r="I1827" s="3">
        <v>0.46429999999999999</v>
      </c>
      <c r="J1827" s="3">
        <v>5.6947000000000001</v>
      </c>
      <c r="K1827" s="3" t="s">
        <v>1395</v>
      </c>
      <c r="L1827" s="3">
        <v>770</v>
      </c>
      <c r="M1827" s="3" t="s">
        <v>1403</v>
      </c>
      <c r="N1827" s="3" t="s">
        <v>1603</v>
      </c>
      <c r="O1827" s="9" t="s">
        <v>2809</v>
      </c>
      <c r="P1827" s="3">
        <v>12</v>
      </c>
      <c r="Q1827" s="13">
        <v>16.75</v>
      </c>
    </row>
    <row r="1828" spans="1:17" hidden="1">
      <c r="A1828" s="10" t="s">
        <v>4048</v>
      </c>
      <c r="B1828" s="8" t="s">
        <v>1254</v>
      </c>
      <c r="C1828" s="8" t="s">
        <v>16</v>
      </c>
      <c r="D1828" s="2" t="s">
        <v>1360</v>
      </c>
      <c r="E1828" s="8" t="s">
        <v>1408</v>
      </c>
      <c r="F1828" s="8" t="s">
        <v>1375</v>
      </c>
      <c r="G1828" s="2">
        <v>35.909999999999997</v>
      </c>
      <c r="H1828" s="2">
        <v>18.260000000000002</v>
      </c>
      <c r="I1828" s="2">
        <v>0.19539999999999999</v>
      </c>
      <c r="J1828" s="2">
        <v>1.7972999999999999</v>
      </c>
      <c r="K1828" s="2" t="s">
        <v>1412</v>
      </c>
      <c r="L1828" s="2">
        <v>731</v>
      </c>
      <c r="M1828" s="2" t="s">
        <v>1426</v>
      </c>
      <c r="N1828" s="2" t="s">
        <v>1708</v>
      </c>
      <c r="O1828" s="8"/>
      <c r="P1828" s="2">
        <v>24</v>
      </c>
      <c r="Q1828" s="12">
        <v>28.14</v>
      </c>
    </row>
    <row r="1829" spans="1:17" hidden="1">
      <c r="A1829" s="11" t="s">
        <v>4049</v>
      </c>
      <c r="B1829" s="9" t="s">
        <v>317</v>
      </c>
      <c r="C1829" s="9" t="s">
        <v>7</v>
      </c>
      <c r="D1829" s="3" t="s">
        <v>10</v>
      </c>
      <c r="E1829" s="9" t="s">
        <v>1389</v>
      </c>
      <c r="F1829" s="9" t="s">
        <v>1390</v>
      </c>
      <c r="G1829" s="3">
        <v>61.32</v>
      </c>
      <c r="H1829" s="3">
        <v>13.64</v>
      </c>
      <c r="I1829" s="3">
        <v>1.1540999999999999</v>
      </c>
      <c r="J1829" s="3">
        <v>5.4954000000000001</v>
      </c>
      <c r="K1829" s="3" t="s">
        <v>1385</v>
      </c>
      <c r="L1829" s="3">
        <v>665</v>
      </c>
      <c r="M1829" s="3" t="s">
        <v>1426</v>
      </c>
      <c r="N1829" s="3" t="s">
        <v>1640</v>
      </c>
      <c r="O1829" s="9"/>
      <c r="P1829" s="3">
        <v>12</v>
      </c>
      <c r="Q1829" s="13">
        <v>0</v>
      </c>
    </row>
    <row r="1830" spans="1:17" hidden="1">
      <c r="A1830" s="10" t="s">
        <v>4050</v>
      </c>
      <c r="B1830" s="8" t="s">
        <v>817</v>
      </c>
      <c r="C1830" s="8" t="s">
        <v>16</v>
      </c>
      <c r="D1830" s="2" t="s">
        <v>10</v>
      </c>
      <c r="E1830" s="8" t="s">
        <v>1374</v>
      </c>
      <c r="F1830" s="8" t="s">
        <v>1375</v>
      </c>
      <c r="G1830" s="2">
        <v>93.39</v>
      </c>
      <c r="H1830" s="2">
        <v>17.489999999999998</v>
      </c>
      <c r="I1830" s="2">
        <v>0.88849999999999996</v>
      </c>
      <c r="J1830" s="2">
        <v>4.6394000000000002</v>
      </c>
      <c r="K1830" s="2" t="s">
        <v>1385</v>
      </c>
      <c r="L1830" s="2">
        <v>751</v>
      </c>
      <c r="M1830" s="2" t="s">
        <v>1403</v>
      </c>
      <c r="N1830" s="2" t="s">
        <v>2484</v>
      </c>
      <c r="O1830" s="8" t="s">
        <v>1462</v>
      </c>
      <c r="P1830" s="2">
        <v>24</v>
      </c>
      <c r="Q1830" s="12">
        <v>0</v>
      </c>
    </row>
    <row r="1831" spans="1:17" hidden="1">
      <c r="A1831" s="11" t="s">
        <v>4051</v>
      </c>
      <c r="B1831" s="9" t="s">
        <v>573</v>
      </c>
      <c r="C1831" s="9" t="s">
        <v>24</v>
      </c>
      <c r="D1831" s="3" t="s">
        <v>23</v>
      </c>
      <c r="E1831" s="9" t="s">
        <v>1408</v>
      </c>
      <c r="F1831" s="9" t="s">
        <v>1390</v>
      </c>
      <c r="G1831" s="3">
        <v>45.38</v>
      </c>
      <c r="H1831" s="3">
        <v>11.45</v>
      </c>
      <c r="I1831" s="3">
        <v>0.74180000000000001</v>
      </c>
      <c r="J1831" s="3">
        <v>0.52869999999999995</v>
      </c>
      <c r="K1831" s="3" t="s">
        <v>1358</v>
      </c>
      <c r="L1831" s="3">
        <v>572</v>
      </c>
      <c r="M1831" s="3" t="s">
        <v>1377</v>
      </c>
      <c r="N1831" s="3" t="s">
        <v>2779</v>
      </c>
      <c r="O1831" s="9" t="s">
        <v>4052</v>
      </c>
      <c r="P1831" s="3">
        <v>180</v>
      </c>
      <c r="Q1831" s="13">
        <v>35.83</v>
      </c>
    </row>
    <row r="1832" spans="1:17" hidden="1">
      <c r="A1832" s="10" t="s">
        <v>4053</v>
      </c>
      <c r="B1832" s="8" t="s">
        <v>1184</v>
      </c>
      <c r="C1832" s="8" t="s">
        <v>28</v>
      </c>
      <c r="D1832" s="2" t="s">
        <v>31</v>
      </c>
      <c r="E1832" s="8" t="s">
        <v>1389</v>
      </c>
      <c r="F1832" s="8" t="s">
        <v>1390</v>
      </c>
      <c r="G1832" s="2">
        <v>83.16</v>
      </c>
      <c r="H1832" s="2">
        <v>8.43</v>
      </c>
      <c r="I1832" s="2">
        <v>0.61140000000000005</v>
      </c>
      <c r="J1832" s="2">
        <v>2.6225000000000001</v>
      </c>
      <c r="K1832" s="2" t="s">
        <v>1395</v>
      </c>
      <c r="L1832" s="2">
        <v>892</v>
      </c>
      <c r="M1832" s="2" t="s">
        <v>1403</v>
      </c>
      <c r="N1832" s="2" t="s">
        <v>1599</v>
      </c>
      <c r="O1832" s="8" t="s">
        <v>1895</v>
      </c>
      <c r="P1832" s="2">
        <v>36</v>
      </c>
      <c r="Q1832" s="12">
        <v>74.180000000000007</v>
      </c>
    </row>
    <row r="1833" spans="1:17" hidden="1">
      <c r="A1833" s="11" t="s">
        <v>4054</v>
      </c>
      <c r="B1833" s="9" t="s">
        <v>1226</v>
      </c>
      <c r="C1833" s="9" t="s">
        <v>12</v>
      </c>
      <c r="D1833" s="3" t="s">
        <v>23</v>
      </c>
      <c r="E1833" s="9" t="s">
        <v>1408</v>
      </c>
      <c r="F1833" s="9" t="s">
        <v>1384</v>
      </c>
      <c r="G1833" s="3">
        <v>87.21</v>
      </c>
      <c r="H1833" s="3">
        <v>12.64</v>
      </c>
      <c r="I1833" s="3">
        <v>0.9839</v>
      </c>
      <c r="J1833" s="3">
        <v>0.99939999999999996</v>
      </c>
      <c r="K1833" s="3" t="s">
        <v>1358</v>
      </c>
      <c r="L1833" s="3">
        <v>610</v>
      </c>
      <c r="M1833" s="3" t="s">
        <v>1381</v>
      </c>
      <c r="N1833" s="3" t="s">
        <v>2025</v>
      </c>
      <c r="O1833" s="9"/>
      <c r="P1833" s="3">
        <v>240</v>
      </c>
      <c r="Q1833" s="13">
        <v>33.67</v>
      </c>
    </row>
    <row r="1834" spans="1:17" hidden="1">
      <c r="A1834" s="10" t="s">
        <v>4055</v>
      </c>
      <c r="B1834" s="8" t="s">
        <v>155</v>
      </c>
      <c r="C1834" s="8" t="s">
        <v>38</v>
      </c>
      <c r="D1834" s="2" t="s">
        <v>10</v>
      </c>
      <c r="E1834" s="8" t="s">
        <v>1411</v>
      </c>
      <c r="F1834" s="8" t="s">
        <v>1375</v>
      </c>
      <c r="G1834" s="2">
        <v>73.069999999999993</v>
      </c>
      <c r="H1834" s="2">
        <v>14.33</v>
      </c>
      <c r="I1834" s="2">
        <v>1.2915000000000001</v>
      </c>
      <c r="J1834" s="2">
        <v>1.7126999999999999</v>
      </c>
      <c r="K1834" s="2" t="s">
        <v>1358</v>
      </c>
      <c r="L1834" s="2">
        <v>562</v>
      </c>
      <c r="M1834" s="2" t="s">
        <v>1377</v>
      </c>
      <c r="N1834" s="2" t="s">
        <v>115</v>
      </c>
      <c r="O1834" s="8" t="s">
        <v>2259</v>
      </c>
      <c r="P1834" s="2">
        <v>60</v>
      </c>
      <c r="Q1834" s="12">
        <v>49.24</v>
      </c>
    </row>
    <row r="1835" spans="1:17" hidden="1">
      <c r="A1835" s="11" t="s">
        <v>4056</v>
      </c>
      <c r="B1835" s="9" t="s">
        <v>1098</v>
      </c>
      <c r="C1835" s="9" t="s">
        <v>24</v>
      </c>
      <c r="D1835" s="3" t="s">
        <v>23</v>
      </c>
      <c r="E1835" s="9" t="s">
        <v>1411</v>
      </c>
      <c r="F1835" s="9" t="s">
        <v>1375</v>
      </c>
      <c r="G1835" s="3">
        <v>58.94</v>
      </c>
      <c r="H1835" s="3">
        <v>15.34</v>
      </c>
      <c r="I1835" s="3">
        <v>0.58230000000000004</v>
      </c>
      <c r="J1835" s="3">
        <v>5.3292999999999999</v>
      </c>
      <c r="K1835" s="3" t="s">
        <v>1358</v>
      </c>
      <c r="L1835" s="3">
        <v>761</v>
      </c>
      <c r="M1835" s="3" t="s">
        <v>1403</v>
      </c>
      <c r="N1835" s="3" t="s">
        <v>1439</v>
      </c>
      <c r="O1835" s="9" t="s">
        <v>1895</v>
      </c>
      <c r="P1835" s="3">
        <v>12</v>
      </c>
      <c r="Q1835" s="13">
        <v>18.68</v>
      </c>
    </row>
    <row r="1836" spans="1:17" hidden="1">
      <c r="A1836" s="10" t="s">
        <v>4057</v>
      </c>
      <c r="B1836" s="8" t="s">
        <v>423</v>
      </c>
      <c r="C1836" s="8" t="s">
        <v>28</v>
      </c>
      <c r="D1836" s="2" t="s">
        <v>10</v>
      </c>
      <c r="E1836" s="8" t="s">
        <v>1400</v>
      </c>
      <c r="F1836" s="8" t="s">
        <v>1375</v>
      </c>
      <c r="G1836" s="2">
        <v>59.97</v>
      </c>
      <c r="H1836" s="2">
        <v>16.12</v>
      </c>
      <c r="I1836" s="2">
        <v>0.84079999999999999</v>
      </c>
      <c r="J1836" s="2">
        <v>1.7033</v>
      </c>
      <c r="K1836" s="2" t="s">
        <v>1412</v>
      </c>
      <c r="L1836" s="2">
        <v>780</v>
      </c>
      <c r="M1836" s="2" t="s">
        <v>1426</v>
      </c>
      <c r="N1836" s="2" t="s">
        <v>2301</v>
      </c>
      <c r="O1836" s="8"/>
      <c r="P1836" s="2">
        <v>48</v>
      </c>
      <c r="Q1836" s="12">
        <v>32.03</v>
      </c>
    </row>
    <row r="1837" spans="1:17" hidden="1">
      <c r="A1837" s="11" t="s">
        <v>4058</v>
      </c>
      <c r="B1837" s="9" t="s">
        <v>1041</v>
      </c>
      <c r="C1837" s="9" t="s">
        <v>16</v>
      </c>
      <c r="D1837" s="3" t="s">
        <v>1360</v>
      </c>
      <c r="E1837" s="9" t="s">
        <v>1400</v>
      </c>
      <c r="F1837" s="9" t="s">
        <v>1375</v>
      </c>
      <c r="G1837" s="3">
        <v>77.819999999999993</v>
      </c>
      <c r="H1837" s="3">
        <v>15.94</v>
      </c>
      <c r="I1837" s="3">
        <v>0.91669999999999996</v>
      </c>
      <c r="J1837" s="3">
        <v>1.1396999999999999</v>
      </c>
      <c r="K1837" s="3" t="s">
        <v>1376</v>
      </c>
      <c r="L1837" s="3">
        <v>610</v>
      </c>
      <c r="M1837" s="3" t="s">
        <v>1426</v>
      </c>
      <c r="N1837" s="3" t="s">
        <v>1804</v>
      </c>
      <c r="O1837" s="9"/>
      <c r="P1837" s="3">
        <v>180</v>
      </c>
      <c r="Q1837" s="13">
        <v>45.78</v>
      </c>
    </row>
    <row r="1838" spans="1:17" hidden="1">
      <c r="A1838" s="10" t="s">
        <v>4059</v>
      </c>
      <c r="B1838" s="8" t="s">
        <v>1035</v>
      </c>
      <c r="C1838" s="8" t="s">
        <v>12</v>
      </c>
      <c r="D1838" s="2" t="s">
        <v>1360</v>
      </c>
      <c r="E1838" s="8" t="s">
        <v>1389</v>
      </c>
      <c r="F1838" s="8" t="s">
        <v>1390</v>
      </c>
      <c r="G1838" s="2">
        <v>45.29</v>
      </c>
      <c r="H1838" s="2">
        <v>15.6</v>
      </c>
      <c r="I1838" s="2">
        <v>0.7782</v>
      </c>
      <c r="J1838" s="2">
        <v>1.2743</v>
      </c>
      <c r="K1838" s="2" t="s">
        <v>1376</v>
      </c>
      <c r="L1838" s="2">
        <v>768</v>
      </c>
      <c r="M1838" s="2" t="s">
        <v>1403</v>
      </c>
      <c r="N1838" s="2" t="s">
        <v>1501</v>
      </c>
      <c r="O1838" s="8" t="s">
        <v>4060</v>
      </c>
      <c r="P1838" s="2">
        <v>48</v>
      </c>
      <c r="Q1838" s="12">
        <v>6.01</v>
      </c>
    </row>
    <row r="1839" spans="1:17" hidden="1">
      <c r="A1839" s="11" t="s">
        <v>4061</v>
      </c>
      <c r="B1839" s="9" t="s">
        <v>1234</v>
      </c>
      <c r="C1839" s="9" t="s">
        <v>28</v>
      </c>
      <c r="D1839" s="3" t="s">
        <v>31</v>
      </c>
      <c r="E1839" s="9" t="s">
        <v>1411</v>
      </c>
      <c r="F1839" s="9" t="s">
        <v>1375</v>
      </c>
      <c r="G1839" s="3">
        <v>55.19</v>
      </c>
      <c r="H1839" s="3">
        <v>15.07</v>
      </c>
      <c r="I1839" s="3">
        <v>0.62039999999999995</v>
      </c>
      <c r="J1839" s="3">
        <v>1.3149999999999999</v>
      </c>
      <c r="K1839" s="3" t="s">
        <v>1385</v>
      </c>
      <c r="L1839" s="3">
        <v>773</v>
      </c>
      <c r="M1839" s="3" t="s">
        <v>1377</v>
      </c>
      <c r="N1839" s="3" t="s">
        <v>4062</v>
      </c>
      <c r="O1839" s="9" t="s">
        <v>3043</v>
      </c>
      <c r="P1839" s="3">
        <v>60</v>
      </c>
      <c r="Q1839" s="13">
        <v>0</v>
      </c>
    </row>
    <row r="1840" spans="1:17" hidden="1">
      <c r="A1840" s="10" t="s">
        <v>4063</v>
      </c>
      <c r="B1840" s="8" t="s">
        <v>672</v>
      </c>
      <c r="C1840" s="8" t="s">
        <v>35</v>
      </c>
      <c r="D1840" s="2" t="s">
        <v>10</v>
      </c>
      <c r="E1840" s="8" t="s">
        <v>1389</v>
      </c>
      <c r="F1840" s="8" t="s">
        <v>1375</v>
      </c>
      <c r="G1840" s="2">
        <v>37.04</v>
      </c>
      <c r="H1840" s="2">
        <v>17.420000000000002</v>
      </c>
      <c r="I1840" s="2">
        <v>0.70199999999999996</v>
      </c>
      <c r="J1840" s="2">
        <v>0.58109999999999995</v>
      </c>
      <c r="K1840" s="2" t="s">
        <v>1376</v>
      </c>
      <c r="L1840" s="2">
        <v>730</v>
      </c>
      <c r="M1840" s="2" t="s">
        <v>1377</v>
      </c>
      <c r="N1840" s="2" t="s">
        <v>4036</v>
      </c>
      <c r="O1840" s="8" t="s">
        <v>819</v>
      </c>
      <c r="P1840" s="2">
        <v>180</v>
      </c>
      <c r="Q1840" s="12">
        <v>26.82</v>
      </c>
    </row>
    <row r="1841" spans="1:17" hidden="1">
      <c r="A1841" s="11" t="s">
        <v>4064</v>
      </c>
      <c r="B1841" s="9" t="s">
        <v>1121</v>
      </c>
      <c r="C1841" s="9" t="s">
        <v>16</v>
      </c>
      <c r="D1841" s="3" t="s">
        <v>1360</v>
      </c>
      <c r="E1841" s="9" t="s">
        <v>1400</v>
      </c>
      <c r="F1841" s="9" t="s">
        <v>1384</v>
      </c>
      <c r="G1841" s="3">
        <v>68.27</v>
      </c>
      <c r="H1841" s="3">
        <v>9.67</v>
      </c>
      <c r="I1841" s="3">
        <v>0.40560000000000002</v>
      </c>
      <c r="J1841" s="3">
        <v>1.4395</v>
      </c>
      <c r="K1841" s="3" t="s">
        <v>1412</v>
      </c>
      <c r="L1841" s="3">
        <v>607</v>
      </c>
      <c r="M1841" s="3" t="s">
        <v>1381</v>
      </c>
      <c r="N1841" s="3" t="s">
        <v>444</v>
      </c>
      <c r="O1841" s="9"/>
      <c r="P1841" s="3">
        <v>60</v>
      </c>
      <c r="Q1841" s="13">
        <v>22.86</v>
      </c>
    </row>
    <row r="1842" spans="1:17" hidden="1">
      <c r="A1842" s="10" t="s">
        <v>4065</v>
      </c>
      <c r="B1842" s="8" t="s">
        <v>1168</v>
      </c>
      <c r="C1842" s="8" t="s">
        <v>7</v>
      </c>
      <c r="D1842" s="2" t="s">
        <v>10</v>
      </c>
      <c r="E1842" s="8" t="s">
        <v>1408</v>
      </c>
      <c r="F1842" s="8" t="s">
        <v>1375</v>
      </c>
      <c r="G1842" s="2">
        <v>96.08</v>
      </c>
      <c r="H1842" s="2">
        <v>10.15</v>
      </c>
      <c r="I1842" s="2">
        <v>0.89800000000000002</v>
      </c>
      <c r="J1842" s="2">
        <v>1.6025</v>
      </c>
      <c r="K1842" s="2" t="s">
        <v>1358</v>
      </c>
      <c r="L1842" s="2">
        <v>854</v>
      </c>
      <c r="M1842" s="2" t="s">
        <v>1426</v>
      </c>
      <c r="N1842" s="2" t="s">
        <v>3461</v>
      </c>
      <c r="O1842" s="8"/>
      <c r="P1842" s="2">
        <v>84</v>
      </c>
      <c r="Q1842" s="12">
        <v>85.04</v>
      </c>
    </row>
    <row r="1843" spans="1:17" hidden="1">
      <c r="A1843" s="11" t="s">
        <v>4066</v>
      </c>
      <c r="B1843" s="9" t="s">
        <v>677</v>
      </c>
      <c r="C1843" s="9" t="s">
        <v>38</v>
      </c>
      <c r="D1843" s="3" t="s">
        <v>1360</v>
      </c>
      <c r="E1843" s="9" t="s">
        <v>1389</v>
      </c>
      <c r="F1843" s="9" t="s">
        <v>1375</v>
      </c>
      <c r="G1843" s="3">
        <v>79.64</v>
      </c>
      <c r="H1843" s="3">
        <v>12.82</v>
      </c>
      <c r="I1843" s="3">
        <v>1.5576000000000001</v>
      </c>
      <c r="J1843" s="3">
        <v>1.1807000000000001</v>
      </c>
      <c r="K1843" s="3" t="s">
        <v>1376</v>
      </c>
      <c r="L1843" s="3">
        <v>880</v>
      </c>
      <c r="M1843" s="3" t="s">
        <v>1403</v>
      </c>
      <c r="N1843" s="3" t="s">
        <v>890</v>
      </c>
      <c r="O1843" s="9" t="s">
        <v>2596</v>
      </c>
      <c r="P1843" s="3">
        <v>120</v>
      </c>
      <c r="Q1843" s="13">
        <v>63.5</v>
      </c>
    </row>
    <row r="1844" spans="1:17">
      <c r="A1844" s="10" t="s">
        <v>4067</v>
      </c>
      <c r="B1844" s="8" t="s">
        <v>513</v>
      </c>
      <c r="C1844" s="8" t="s">
        <v>41</v>
      </c>
      <c r="D1844" s="2" t="s">
        <v>10</v>
      </c>
      <c r="E1844" s="8" t="s">
        <v>1380</v>
      </c>
      <c r="F1844" s="8" t="s">
        <v>1390</v>
      </c>
      <c r="G1844" s="2">
        <v>42.32</v>
      </c>
      <c r="H1844" s="2">
        <v>10.73</v>
      </c>
      <c r="I1844" s="2">
        <v>0.26200000000000001</v>
      </c>
      <c r="J1844" s="2">
        <v>1.9671000000000001</v>
      </c>
      <c r="K1844" s="2" t="s">
        <v>1412</v>
      </c>
      <c r="L1844" s="2">
        <v>576</v>
      </c>
      <c r="M1844" s="2" t="s">
        <v>1426</v>
      </c>
      <c r="N1844" s="2" t="s">
        <v>222</v>
      </c>
      <c r="O1844" s="8"/>
      <c r="P1844" s="2">
        <v>24</v>
      </c>
      <c r="Q1844" s="12">
        <v>24.35</v>
      </c>
    </row>
    <row r="1845" spans="1:17" hidden="1">
      <c r="A1845" s="11" t="s">
        <v>4068</v>
      </c>
      <c r="B1845" s="9" t="s">
        <v>1049</v>
      </c>
      <c r="C1845" s="9" t="s">
        <v>41</v>
      </c>
      <c r="D1845" s="3" t="s">
        <v>44</v>
      </c>
      <c r="E1845" s="9" t="s">
        <v>1411</v>
      </c>
      <c r="F1845" s="9" t="s">
        <v>1384</v>
      </c>
      <c r="G1845" s="3">
        <v>23.08</v>
      </c>
      <c r="H1845" s="3">
        <v>17.260000000000002</v>
      </c>
      <c r="I1845" s="3">
        <v>0.38490000000000002</v>
      </c>
      <c r="J1845" s="3">
        <v>0.66910000000000003</v>
      </c>
      <c r="K1845" s="3" t="s">
        <v>1385</v>
      </c>
      <c r="L1845" s="3">
        <v>886</v>
      </c>
      <c r="M1845" s="3" t="s">
        <v>1381</v>
      </c>
      <c r="N1845" s="3" t="s">
        <v>1728</v>
      </c>
      <c r="O1845" s="9"/>
      <c r="P1845" s="3">
        <v>48</v>
      </c>
      <c r="Q1845" s="13">
        <v>0</v>
      </c>
    </row>
    <row r="1846" spans="1:17" hidden="1">
      <c r="A1846" s="10" t="s">
        <v>4069</v>
      </c>
      <c r="B1846" s="8" t="s">
        <v>1340</v>
      </c>
      <c r="C1846" s="8" t="s">
        <v>38</v>
      </c>
      <c r="D1846" s="2" t="s">
        <v>23</v>
      </c>
      <c r="E1846" s="8" t="s">
        <v>1411</v>
      </c>
      <c r="F1846" s="8" t="s">
        <v>1375</v>
      </c>
      <c r="G1846" s="2">
        <v>64.98</v>
      </c>
      <c r="H1846" s="2">
        <v>8.4700000000000006</v>
      </c>
      <c r="I1846" s="2">
        <v>0.68410000000000004</v>
      </c>
      <c r="J1846" s="2">
        <v>0.56269999999999998</v>
      </c>
      <c r="K1846" s="2" t="s">
        <v>1395</v>
      </c>
      <c r="L1846" s="2">
        <v>681</v>
      </c>
      <c r="M1846" s="2" t="s">
        <v>1403</v>
      </c>
      <c r="N1846" s="2" t="s">
        <v>382</v>
      </c>
      <c r="O1846" s="8" t="s">
        <v>2025</v>
      </c>
      <c r="P1846" s="2">
        <v>240</v>
      </c>
      <c r="Q1846" s="12">
        <v>12.46</v>
      </c>
    </row>
    <row r="1847" spans="1:17">
      <c r="A1847" s="11" t="s">
        <v>4070</v>
      </c>
      <c r="B1847" s="9" t="s">
        <v>315</v>
      </c>
      <c r="C1847" s="9" t="s">
        <v>32</v>
      </c>
      <c r="D1847" s="3" t="s">
        <v>31</v>
      </c>
      <c r="E1847" s="9" t="s">
        <v>1380</v>
      </c>
      <c r="F1847" s="9" t="s">
        <v>1384</v>
      </c>
      <c r="G1847" s="3">
        <v>61.5</v>
      </c>
      <c r="H1847" s="3">
        <v>14.96</v>
      </c>
      <c r="I1847" s="3">
        <v>0.52649999999999997</v>
      </c>
      <c r="J1847" s="3">
        <v>1.7102999999999999</v>
      </c>
      <c r="K1847" s="3"/>
      <c r="L1847" s="3">
        <v>737</v>
      </c>
      <c r="M1847" s="3" t="s">
        <v>1377</v>
      </c>
      <c r="N1847" s="3" t="s">
        <v>3642</v>
      </c>
      <c r="O1847" s="9" t="s">
        <v>2467</v>
      </c>
      <c r="P1847" s="3">
        <v>48</v>
      </c>
      <c r="Q1847" s="13">
        <v>36.86</v>
      </c>
    </row>
    <row r="1848" spans="1:17" hidden="1">
      <c r="A1848" s="10" t="s">
        <v>4071</v>
      </c>
      <c r="B1848" s="8" t="s">
        <v>990</v>
      </c>
      <c r="C1848" s="8" t="s">
        <v>20</v>
      </c>
      <c r="D1848" s="2" t="s">
        <v>23</v>
      </c>
      <c r="E1848" s="8" t="s">
        <v>1411</v>
      </c>
      <c r="F1848" s="8" t="s">
        <v>1390</v>
      </c>
      <c r="G1848" s="2">
        <v>45.31</v>
      </c>
      <c r="H1848" s="2">
        <v>14.7</v>
      </c>
      <c r="I1848" s="2">
        <v>0.87360000000000004</v>
      </c>
      <c r="J1848" s="2">
        <v>0.58660000000000001</v>
      </c>
      <c r="K1848" s="2" t="s">
        <v>1358</v>
      </c>
      <c r="L1848" s="2">
        <v>649</v>
      </c>
      <c r="M1848" s="2" t="s">
        <v>1403</v>
      </c>
      <c r="N1848" s="2" t="s">
        <v>2795</v>
      </c>
      <c r="O1848" s="8" t="s">
        <v>2122</v>
      </c>
      <c r="P1848" s="2">
        <v>240</v>
      </c>
      <c r="Q1848" s="12">
        <v>15.98</v>
      </c>
    </row>
    <row r="1849" spans="1:17" hidden="1">
      <c r="A1849" s="11" t="s">
        <v>4072</v>
      </c>
      <c r="B1849" s="9" t="s">
        <v>223</v>
      </c>
      <c r="C1849" s="9" t="s">
        <v>32</v>
      </c>
      <c r="D1849" s="3" t="s">
        <v>44</v>
      </c>
      <c r="E1849" s="9" t="s">
        <v>1400</v>
      </c>
      <c r="F1849" s="9" t="s">
        <v>1375</v>
      </c>
      <c r="G1849" s="3">
        <v>25.6</v>
      </c>
      <c r="H1849" s="3">
        <v>17.190000000000001</v>
      </c>
      <c r="I1849" s="3">
        <v>0.43690000000000001</v>
      </c>
      <c r="J1849" s="3">
        <v>2.3372000000000002</v>
      </c>
      <c r="K1849" s="3" t="s">
        <v>1358</v>
      </c>
      <c r="L1849" s="3">
        <v>722</v>
      </c>
      <c r="M1849" s="3" t="s">
        <v>1386</v>
      </c>
      <c r="N1849" s="3" t="s">
        <v>2552</v>
      </c>
      <c r="O1849" s="9"/>
      <c r="P1849" s="3">
        <v>12</v>
      </c>
      <c r="Q1849" s="13">
        <v>13.71</v>
      </c>
    </row>
    <row r="1850" spans="1:17" hidden="1">
      <c r="A1850" s="10" t="s">
        <v>4073</v>
      </c>
      <c r="B1850" s="8" t="s">
        <v>1075</v>
      </c>
      <c r="C1850" s="8" t="s">
        <v>32</v>
      </c>
      <c r="D1850" s="2" t="s">
        <v>44</v>
      </c>
      <c r="E1850" s="8" t="s">
        <v>1408</v>
      </c>
      <c r="F1850" s="8" t="s">
        <v>1375</v>
      </c>
      <c r="G1850" s="2">
        <v>28.53</v>
      </c>
      <c r="H1850" s="2">
        <v>12.04</v>
      </c>
      <c r="I1850" s="2">
        <v>0.26029999999999998</v>
      </c>
      <c r="J1850" s="2">
        <v>2.5354000000000001</v>
      </c>
      <c r="K1850" s="2" t="s">
        <v>1412</v>
      </c>
      <c r="L1850" s="2">
        <v>745</v>
      </c>
      <c r="M1850" s="2" t="s">
        <v>1377</v>
      </c>
      <c r="N1850" s="2" t="s">
        <v>2433</v>
      </c>
      <c r="O1850" s="8" t="s">
        <v>2232</v>
      </c>
      <c r="P1850" s="2">
        <v>12</v>
      </c>
      <c r="Q1850" s="12">
        <v>19.45</v>
      </c>
    </row>
    <row r="1851" spans="1:17" hidden="1">
      <c r="A1851" s="11" t="s">
        <v>4074</v>
      </c>
      <c r="B1851" s="9" t="s">
        <v>1171</v>
      </c>
      <c r="C1851" s="9" t="s">
        <v>32</v>
      </c>
      <c r="D1851" s="3" t="s">
        <v>44</v>
      </c>
      <c r="E1851" s="9" t="s">
        <v>1389</v>
      </c>
      <c r="F1851" s="9" t="s">
        <v>1375</v>
      </c>
      <c r="G1851" s="3">
        <v>59.79</v>
      </c>
      <c r="H1851" s="3">
        <v>13.2</v>
      </c>
      <c r="I1851" s="3">
        <v>0.91159999999999997</v>
      </c>
      <c r="J1851" s="3">
        <v>0.70899999999999996</v>
      </c>
      <c r="K1851" s="3" t="s">
        <v>1376</v>
      </c>
      <c r="L1851" s="3">
        <v>684</v>
      </c>
      <c r="M1851" s="3" t="s">
        <v>1377</v>
      </c>
      <c r="N1851" s="3" t="s">
        <v>3279</v>
      </c>
      <c r="O1851" s="9" t="s">
        <v>2680</v>
      </c>
      <c r="P1851" s="3">
        <v>240</v>
      </c>
      <c r="Q1851" s="13">
        <v>36.950000000000003</v>
      </c>
    </row>
    <row r="1852" spans="1:17" hidden="1">
      <c r="A1852" s="10" t="s">
        <v>4075</v>
      </c>
      <c r="B1852" s="8" t="s">
        <v>708</v>
      </c>
      <c r="C1852" s="8" t="s">
        <v>12</v>
      </c>
      <c r="D1852" s="2" t="s">
        <v>31</v>
      </c>
      <c r="E1852" s="8" t="s">
        <v>1408</v>
      </c>
      <c r="F1852" s="8" t="s">
        <v>1375</v>
      </c>
      <c r="G1852" s="2">
        <v>81.73</v>
      </c>
      <c r="H1852" s="2">
        <v>16.22</v>
      </c>
      <c r="I1852" s="2">
        <v>1.1646000000000001</v>
      </c>
      <c r="J1852" s="2">
        <v>1.6335999999999999</v>
      </c>
      <c r="K1852" s="2" t="s">
        <v>1395</v>
      </c>
      <c r="L1852" s="2">
        <v>617</v>
      </c>
      <c r="M1852" s="2" t="s">
        <v>1396</v>
      </c>
      <c r="N1852" s="2" t="s">
        <v>2745</v>
      </c>
      <c r="O1852" s="8" t="s">
        <v>3289</v>
      </c>
      <c r="P1852" s="2">
        <v>84</v>
      </c>
      <c r="Q1852" s="12">
        <v>64.31</v>
      </c>
    </row>
    <row r="1853" spans="1:17">
      <c r="A1853" s="11" t="s">
        <v>4076</v>
      </c>
      <c r="B1853" s="9" t="s">
        <v>364</v>
      </c>
      <c r="C1853" s="9" t="s">
        <v>41</v>
      </c>
      <c r="D1853" s="3" t="s">
        <v>31</v>
      </c>
      <c r="E1853" s="9" t="s">
        <v>1380</v>
      </c>
      <c r="F1853" s="9" t="s">
        <v>1384</v>
      </c>
      <c r="G1853" s="3">
        <v>63.03</v>
      </c>
      <c r="H1853" s="3">
        <v>13.92</v>
      </c>
      <c r="I1853" s="3">
        <v>0.32569999999999999</v>
      </c>
      <c r="J1853" s="3">
        <v>0.78010000000000002</v>
      </c>
      <c r="K1853" s="3" t="s">
        <v>1358</v>
      </c>
      <c r="L1853" s="3">
        <v>565</v>
      </c>
      <c r="M1853" s="3" t="s">
        <v>1377</v>
      </c>
      <c r="N1853" s="3" t="s">
        <v>819</v>
      </c>
      <c r="O1853" s="9" t="s">
        <v>3394</v>
      </c>
      <c r="P1853" s="3">
        <v>240</v>
      </c>
      <c r="Q1853" s="13">
        <v>57.48</v>
      </c>
    </row>
    <row r="1854" spans="1:17">
      <c r="A1854" s="10" t="s">
        <v>4077</v>
      </c>
      <c r="B1854" s="8" t="s">
        <v>1153</v>
      </c>
      <c r="C1854" s="8" t="s">
        <v>38</v>
      </c>
      <c r="D1854" s="2" t="s">
        <v>10</v>
      </c>
      <c r="E1854" s="8" t="s">
        <v>1380</v>
      </c>
      <c r="F1854" s="8" t="s">
        <v>1390</v>
      </c>
      <c r="G1854" s="2">
        <v>98.65</v>
      </c>
      <c r="H1854" s="2">
        <v>9.0299999999999994</v>
      </c>
      <c r="I1854" s="2">
        <v>1.6496999999999999</v>
      </c>
      <c r="J1854" s="2">
        <v>3.1383999999999999</v>
      </c>
      <c r="K1854" s="2" t="s">
        <v>1395</v>
      </c>
      <c r="L1854" s="2">
        <v>742</v>
      </c>
      <c r="M1854" s="2" t="s">
        <v>1381</v>
      </c>
      <c r="N1854" s="2" t="s">
        <v>4078</v>
      </c>
      <c r="O1854" s="8"/>
      <c r="P1854" s="2">
        <v>36</v>
      </c>
      <c r="Q1854" s="12">
        <v>32.19</v>
      </c>
    </row>
    <row r="1855" spans="1:17" hidden="1">
      <c r="A1855" s="11" t="s">
        <v>4079</v>
      </c>
      <c r="B1855" s="9" t="s">
        <v>1271</v>
      </c>
      <c r="C1855" s="9" t="s">
        <v>7</v>
      </c>
      <c r="D1855" s="3" t="s">
        <v>1360</v>
      </c>
      <c r="E1855" s="9" t="s">
        <v>1400</v>
      </c>
      <c r="F1855" s="9" t="s">
        <v>1384</v>
      </c>
      <c r="G1855" s="3">
        <v>23.81</v>
      </c>
      <c r="H1855" s="3">
        <v>16.010000000000002</v>
      </c>
      <c r="I1855" s="3">
        <v>0.1381</v>
      </c>
      <c r="J1855" s="3">
        <v>0.39900000000000002</v>
      </c>
      <c r="K1855" s="3" t="s">
        <v>1385</v>
      </c>
      <c r="L1855" s="3">
        <v>608</v>
      </c>
      <c r="M1855" s="3" t="s">
        <v>1386</v>
      </c>
      <c r="N1855" s="3" t="s">
        <v>2805</v>
      </c>
      <c r="O1855" s="9"/>
      <c r="P1855" s="3">
        <v>120</v>
      </c>
      <c r="Q1855" s="13">
        <v>0</v>
      </c>
    </row>
    <row r="1856" spans="1:17" hidden="1">
      <c r="A1856" s="10" t="s">
        <v>4080</v>
      </c>
      <c r="B1856" s="8" t="s">
        <v>1033</v>
      </c>
      <c r="C1856" s="8" t="s">
        <v>38</v>
      </c>
      <c r="D1856" s="2" t="s">
        <v>31</v>
      </c>
      <c r="E1856" s="8" t="s">
        <v>1400</v>
      </c>
      <c r="F1856" s="8" t="s">
        <v>1390</v>
      </c>
      <c r="G1856" s="2">
        <v>25.22</v>
      </c>
      <c r="H1856" s="2">
        <v>16.16</v>
      </c>
      <c r="I1856" s="2">
        <v>0.25009999999999999</v>
      </c>
      <c r="J1856" s="2">
        <v>0.42499999999999999</v>
      </c>
      <c r="K1856" s="2" t="s">
        <v>1412</v>
      </c>
      <c r="L1856" s="2">
        <v>552</v>
      </c>
      <c r="M1856" s="2" t="s">
        <v>1381</v>
      </c>
      <c r="N1856" s="2" t="s">
        <v>3955</v>
      </c>
      <c r="O1856" s="8"/>
      <c r="P1856" s="2">
        <v>120</v>
      </c>
      <c r="Q1856" s="12">
        <v>16.73</v>
      </c>
    </row>
    <row r="1857" spans="1:17" hidden="1">
      <c r="A1857" s="11" t="s">
        <v>4081</v>
      </c>
      <c r="B1857" s="9" t="s">
        <v>1132</v>
      </c>
      <c r="C1857" s="9" t="s">
        <v>28</v>
      </c>
      <c r="D1857" s="3" t="s">
        <v>44</v>
      </c>
      <c r="E1857" s="9" t="s">
        <v>1411</v>
      </c>
      <c r="F1857" s="9" t="s">
        <v>1375</v>
      </c>
      <c r="G1857" s="3">
        <v>56.6</v>
      </c>
      <c r="H1857" s="3"/>
      <c r="I1857" s="3">
        <v>1.0358000000000001</v>
      </c>
      <c r="J1857" s="3"/>
      <c r="K1857" s="3" t="s">
        <v>1385</v>
      </c>
      <c r="L1857" s="3">
        <v>632</v>
      </c>
      <c r="M1857" s="3" t="s">
        <v>1381</v>
      </c>
      <c r="N1857" s="3" t="s">
        <v>3729</v>
      </c>
      <c r="O1857" s="9"/>
      <c r="P1857" s="3">
        <v>84</v>
      </c>
      <c r="Q1857" s="13">
        <v>0</v>
      </c>
    </row>
    <row r="1858" spans="1:17" hidden="1">
      <c r="A1858" s="10" t="s">
        <v>4082</v>
      </c>
      <c r="B1858" s="8" t="s">
        <v>747</v>
      </c>
      <c r="C1858" s="8" t="s">
        <v>32</v>
      </c>
      <c r="D1858" s="2" t="s">
        <v>31</v>
      </c>
      <c r="E1858" s="8" t="s">
        <v>1374</v>
      </c>
      <c r="F1858" s="8" t="s">
        <v>1375</v>
      </c>
      <c r="G1858" s="2">
        <v>94.12</v>
      </c>
      <c r="H1858" s="2">
        <v>18.149999999999999</v>
      </c>
      <c r="I1858" s="2">
        <v>1.7630999999999999</v>
      </c>
      <c r="J1858" s="2">
        <v>3.4097</v>
      </c>
      <c r="K1858" s="2" t="s">
        <v>1376</v>
      </c>
      <c r="L1858" s="2">
        <v>568</v>
      </c>
      <c r="M1858" s="2" t="s">
        <v>1426</v>
      </c>
      <c r="N1858" s="2" t="s">
        <v>2856</v>
      </c>
      <c r="O1858" s="8"/>
      <c r="P1858" s="2">
        <v>36</v>
      </c>
      <c r="Q1858" s="12">
        <v>18</v>
      </c>
    </row>
    <row r="1859" spans="1:17" hidden="1">
      <c r="A1859" s="11" t="s">
        <v>4083</v>
      </c>
      <c r="B1859" s="9" t="s">
        <v>1241</v>
      </c>
      <c r="C1859" s="9" t="s">
        <v>24</v>
      </c>
      <c r="D1859" s="3" t="s">
        <v>31</v>
      </c>
      <c r="E1859" s="9" t="s">
        <v>1389</v>
      </c>
      <c r="F1859" s="9" t="s">
        <v>1384</v>
      </c>
      <c r="G1859" s="3">
        <v>7.08</v>
      </c>
      <c r="H1859" s="3">
        <v>18.29</v>
      </c>
      <c r="I1859" s="3">
        <v>8.9599999999999999E-2</v>
      </c>
      <c r="J1859" s="3">
        <v>0.11550000000000001</v>
      </c>
      <c r="K1859" s="3" t="s">
        <v>1412</v>
      </c>
      <c r="L1859" s="3">
        <v>816</v>
      </c>
      <c r="M1859" s="3" t="s">
        <v>1377</v>
      </c>
      <c r="N1859" s="3" t="s">
        <v>2752</v>
      </c>
      <c r="O1859" s="9" t="s">
        <v>1886</v>
      </c>
      <c r="P1859" s="3">
        <v>180</v>
      </c>
      <c r="Q1859" s="13">
        <v>2.93</v>
      </c>
    </row>
    <row r="1860" spans="1:17" hidden="1">
      <c r="A1860" s="10" t="s">
        <v>4084</v>
      </c>
      <c r="B1860" s="8" t="s">
        <v>946</v>
      </c>
      <c r="C1860" s="8" t="s">
        <v>41</v>
      </c>
      <c r="D1860" s="2" t="s">
        <v>10</v>
      </c>
      <c r="E1860" s="8" t="s">
        <v>1411</v>
      </c>
      <c r="F1860" s="8" t="s">
        <v>1390</v>
      </c>
      <c r="G1860" s="2">
        <v>35.409999999999997</v>
      </c>
      <c r="H1860" s="2">
        <v>7.74</v>
      </c>
      <c r="I1860" s="2">
        <v>0.35780000000000001</v>
      </c>
      <c r="J1860" s="2">
        <v>0.54730000000000001</v>
      </c>
      <c r="K1860" s="2" t="s">
        <v>1385</v>
      </c>
      <c r="L1860" s="2">
        <v>703</v>
      </c>
      <c r="M1860" s="2" t="s">
        <v>1386</v>
      </c>
      <c r="N1860" s="2" t="s">
        <v>2318</v>
      </c>
      <c r="O1860" s="8"/>
      <c r="P1860" s="2">
        <v>84</v>
      </c>
      <c r="Q1860" s="12">
        <v>0</v>
      </c>
    </row>
    <row r="1861" spans="1:17">
      <c r="A1861" s="11" t="s">
        <v>4085</v>
      </c>
      <c r="B1861" s="9" t="s">
        <v>538</v>
      </c>
      <c r="C1861" s="9" t="s">
        <v>7</v>
      </c>
      <c r="D1861" s="3" t="s">
        <v>23</v>
      </c>
      <c r="E1861" s="9" t="s">
        <v>1380</v>
      </c>
      <c r="F1861" s="9" t="s">
        <v>1390</v>
      </c>
      <c r="G1861" s="3">
        <v>27.05</v>
      </c>
      <c r="H1861" s="3">
        <v>9.5399999999999991</v>
      </c>
      <c r="I1861" s="3">
        <v>0.21060000000000001</v>
      </c>
      <c r="J1861" s="3">
        <v>0.25280000000000002</v>
      </c>
      <c r="K1861" s="3" t="s">
        <v>1376</v>
      </c>
      <c r="L1861" s="3">
        <v>639</v>
      </c>
      <c r="M1861" s="3" t="s">
        <v>1377</v>
      </c>
      <c r="N1861" s="3" t="s">
        <v>2856</v>
      </c>
      <c r="O1861" s="9" t="s">
        <v>2853</v>
      </c>
      <c r="P1861" s="3">
        <v>240</v>
      </c>
      <c r="Q1861" s="13">
        <v>25.58</v>
      </c>
    </row>
    <row r="1862" spans="1:17" hidden="1">
      <c r="A1862" s="10" t="s">
        <v>4086</v>
      </c>
      <c r="B1862" s="8" t="s">
        <v>894</v>
      </c>
      <c r="C1862" s="8" t="s">
        <v>7</v>
      </c>
      <c r="D1862" s="2" t="s">
        <v>31</v>
      </c>
      <c r="E1862" s="8" t="s">
        <v>1389</v>
      </c>
      <c r="F1862" s="8" t="s">
        <v>1384</v>
      </c>
      <c r="G1862" s="2">
        <v>21.24</v>
      </c>
      <c r="H1862" s="2">
        <v>11.92</v>
      </c>
      <c r="I1862" s="2">
        <v>0.39929999999999999</v>
      </c>
      <c r="J1862" s="2">
        <v>0.23269999999999999</v>
      </c>
      <c r="K1862" s="2" t="s">
        <v>1358</v>
      </c>
      <c r="L1862" s="2">
        <v>561</v>
      </c>
      <c r="M1862" s="2" t="s">
        <v>1396</v>
      </c>
      <c r="N1862" s="2" t="s">
        <v>4087</v>
      </c>
      <c r="O1862" s="8" t="s">
        <v>805</v>
      </c>
      <c r="P1862" s="2">
        <v>240</v>
      </c>
      <c r="Q1862" s="12">
        <v>2.81</v>
      </c>
    </row>
    <row r="1863" spans="1:17" hidden="1">
      <c r="A1863" s="11" t="s">
        <v>4088</v>
      </c>
      <c r="B1863" s="9" t="s">
        <v>814</v>
      </c>
      <c r="C1863" s="9" t="s">
        <v>24</v>
      </c>
      <c r="D1863" s="3" t="s">
        <v>31</v>
      </c>
      <c r="E1863" s="9" t="s">
        <v>1400</v>
      </c>
      <c r="F1863" s="9" t="s">
        <v>1390</v>
      </c>
      <c r="G1863" s="3">
        <v>78.069999999999993</v>
      </c>
      <c r="H1863" s="3">
        <v>13.88</v>
      </c>
      <c r="I1863" s="3">
        <v>1.2881</v>
      </c>
      <c r="J1863" s="3">
        <v>1.4579</v>
      </c>
      <c r="K1863" s="3" t="s">
        <v>1358</v>
      </c>
      <c r="L1863" s="3">
        <v>742</v>
      </c>
      <c r="M1863" s="3" t="s">
        <v>1403</v>
      </c>
      <c r="N1863" s="3" t="s">
        <v>2506</v>
      </c>
      <c r="O1863" s="9" t="s">
        <v>3366</v>
      </c>
      <c r="P1863" s="3">
        <v>84</v>
      </c>
      <c r="Q1863" s="13">
        <v>64.03</v>
      </c>
    </row>
    <row r="1864" spans="1:17" hidden="1">
      <c r="A1864" s="10" t="s">
        <v>4089</v>
      </c>
      <c r="B1864" s="8" t="s">
        <v>579</v>
      </c>
      <c r="C1864" s="8" t="s">
        <v>41</v>
      </c>
      <c r="D1864" s="2" t="s">
        <v>23</v>
      </c>
      <c r="E1864" s="8" t="s">
        <v>1400</v>
      </c>
      <c r="F1864" s="8" t="s">
        <v>1384</v>
      </c>
      <c r="G1864" s="2">
        <v>95.79</v>
      </c>
      <c r="H1864" s="2">
        <v>9.8699999999999992</v>
      </c>
      <c r="I1864" s="2">
        <v>1.7771999999999999</v>
      </c>
      <c r="J1864" s="2">
        <v>0.91620000000000001</v>
      </c>
      <c r="K1864" s="2" t="s">
        <v>1395</v>
      </c>
      <c r="L1864" s="2">
        <v>639</v>
      </c>
      <c r="M1864" s="2" t="s">
        <v>1396</v>
      </c>
      <c r="N1864" s="2" t="s">
        <v>1506</v>
      </c>
      <c r="O1864" s="8" t="s">
        <v>2801</v>
      </c>
      <c r="P1864" s="2">
        <v>240</v>
      </c>
      <c r="Q1864" s="12">
        <v>10.09</v>
      </c>
    </row>
    <row r="1865" spans="1:17" hidden="1">
      <c r="A1865" s="11" t="s">
        <v>4090</v>
      </c>
      <c r="B1865" s="9" t="s">
        <v>1074</v>
      </c>
      <c r="C1865" s="9" t="s">
        <v>28</v>
      </c>
      <c r="D1865" s="3" t="s">
        <v>10</v>
      </c>
      <c r="E1865" s="9" t="s">
        <v>1389</v>
      </c>
      <c r="F1865" s="9" t="s">
        <v>1384</v>
      </c>
      <c r="G1865" s="3">
        <v>43.38</v>
      </c>
      <c r="H1865" s="3"/>
      <c r="I1865" s="3">
        <v>0.70569999999999999</v>
      </c>
      <c r="J1865" s="3"/>
      <c r="K1865" s="3" t="s">
        <v>1385</v>
      </c>
      <c r="L1865" s="3">
        <v>740</v>
      </c>
      <c r="M1865" s="3" t="s">
        <v>1377</v>
      </c>
      <c r="N1865" s="3" t="s">
        <v>2069</v>
      </c>
      <c r="O1865" s="9" t="s">
        <v>627</v>
      </c>
      <c r="P1865" s="3">
        <v>36</v>
      </c>
      <c r="Q1865" s="13">
        <v>0</v>
      </c>
    </row>
    <row r="1866" spans="1:17" hidden="1">
      <c r="A1866" s="10" t="s">
        <v>4091</v>
      </c>
      <c r="B1866" s="8" t="s">
        <v>1174</v>
      </c>
      <c r="C1866" s="8" t="s">
        <v>35</v>
      </c>
      <c r="D1866" s="2" t="s">
        <v>10</v>
      </c>
      <c r="E1866" s="8" t="s">
        <v>1408</v>
      </c>
      <c r="F1866" s="8" t="s">
        <v>1375</v>
      </c>
      <c r="G1866" s="2">
        <v>24.68</v>
      </c>
      <c r="H1866" s="2">
        <v>7.98</v>
      </c>
      <c r="I1866" s="2">
        <v>0.21440000000000001</v>
      </c>
      <c r="J1866" s="2">
        <v>0.7732</v>
      </c>
      <c r="K1866" s="2" t="s">
        <v>1376</v>
      </c>
      <c r="L1866" s="2">
        <v>818</v>
      </c>
      <c r="M1866" s="2" t="s">
        <v>1426</v>
      </c>
      <c r="N1866" s="2" t="s">
        <v>1769</v>
      </c>
      <c r="O1866" s="8"/>
      <c r="P1866" s="2">
        <v>36</v>
      </c>
      <c r="Q1866" s="12">
        <v>19.25</v>
      </c>
    </row>
    <row r="1867" spans="1:17" hidden="1">
      <c r="A1867" s="11" t="s">
        <v>4092</v>
      </c>
      <c r="B1867" s="9" t="s">
        <v>579</v>
      </c>
      <c r="C1867" s="9" t="s">
        <v>32</v>
      </c>
      <c r="D1867" s="3" t="s">
        <v>10</v>
      </c>
      <c r="E1867" s="9" t="s">
        <v>1389</v>
      </c>
      <c r="F1867" s="9" t="s">
        <v>1384</v>
      </c>
      <c r="G1867" s="3">
        <v>20.92</v>
      </c>
      <c r="H1867" s="3">
        <v>12.05</v>
      </c>
      <c r="I1867" s="3">
        <v>0.21629999999999999</v>
      </c>
      <c r="J1867" s="3">
        <v>0.2311</v>
      </c>
      <c r="K1867" s="3" t="s">
        <v>1385</v>
      </c>
      <c r="L1867" s="3">
        <v>639</v>
      </c>
      <c r="M1867" s="3" t="s">
        <v>1377</v>
      </c>
      <c r="N1867" s="3" t="s">
        <v>668</v>
      </c>
      <c r="O1867" s="9" t="s">
        <v>3396</v>
      </c>
      <c r="P1867" s="3">
        <v>240</v>
      </c>
      <c r="Q1867" s="13">
        <v>0</v>
      </c>
    </row>
    <row r="1868" spans="1:17" hidden="1">
      <c r="A1868" s="10" t="s">
        <v>4093</v>
      </c>
      <c r="B1868" s="8" t="s">
        <v>297</v>
      </c>
      <c r="C1868" s="8" t="s">
        <v>32</v>
      </c>
      <c r="D1868" s="2" t="s">
        <v>44</v>
      </c>
      <c r="E1868" s="8" t="s">
        <v>1389</v>
      </c>
      <c r="F1868" s="8" t="s">
        <v>1384</v>
      </c>
      <c r="G1868" s="2"/>
      <c r="H1868" s="2">
        <v>17.309999999999999</v>
      </c>
      <c r="I1868" s="2">
        <v>1.0986</v>
      </c>
      <c r="J1868" s="2">
        <v>2.4266999999999999</v>
      </c>
      <c r="K1868" s="2" t="s">
        <v>1376</v>
      </c>
      <c r="L1868" s="2">
        <v>741</v>
      </c>
      <c r="M1868" s="2" t="s">
        <v>1381</v>
      </c>
      <c r="N1868" s="2" t="s">
        <v>2449</v>
      </c>
      <c r="O1868" s="8"/>
      <c r="P1868" s="2">
        <v>36</v>
      </c>
      <c r="Q1868" s="12">
        <v>13.27</v>
      </c>
    </row>
    <row r="1869" spans="1:17" hidden="1">
      <c r="A1869" s="11" t="s">
        <v>4094</v>
      </c>
      <c r="B1869" s="9" t="s">
        <v>1271</v>
      </c>
      <c r="C1869" s="9" t="s">
        <v>32</v>
      </c>
      <c r="D1869" s="3" t="s">
        <v>23</v>
      </c>
      <c r="E1869" s="9" t="s">
        <v>1400</v>
      </c>
      <c r="F1869" s="9" t="s">
        <v>1384</v>
      </c>
      <c r="G1869" s="3">
        <v>43.2</v>
      </c>
      <c r="H1869" s="3"/>
      <c r="I1869" s="3">
        <v>0.51559999999999995</v>
      </c>
      <c r="J1869" s="3"/>
      <c r="K1869" s="3" t="s">
        <v>1385</v>
      </c>
      <c r="L1869" s="3">
        <v>608</v>
      </c>
      <c r="M1869" s="3" t="s">
        <v>1386</v>
      </c>
      <c r="N1869" s="3" t="s">
        <v>2611</v>
      </c>
      <c r="O1869" s="9"/>
      <c r="P1869" s="3">
        <v>24</v>
      </c>
      <c r="Q1869" s="13">
        <v>0</v>
      </c>
    </row>
    <row r="1870" spans="1:17" hidden="1">
      <c r="A1870" s="10" t="s">
        <v>4095</v>
      </c>
      <c r="B1870" s="8" t="s">
        <v>623</v>
      </c>
      <c r="C1870" s="8" t="s">
        <v>35</v>
      </c>
      <c r="D1870" s="2" t="s">
        <v>23</v>
      </c>
      <c r="E1870" s="8" t="s">
        <v>1389</v>
      </c>
      <c r="F1870" s="8" t="s">
        <v>1384</v>
      </c>
      <c r="G1870" s="2">
        <v>97.21</v>
      </c>
      <c r="H1870" s="2">
        <v>16.25</v>
      </c>
      <c r="I1870" s="2">
        <v>1.3234999999999999</v>
      </c>
      <c r="J1870" s="2">
        <v>2.7673999999999999</v>
      </c>
      <c r="K1870" s="2" t="s">
        <v>1395</v>
      </c>
      <c r="L1870" s="2">
        <v>668</v>
      </c>
      <c r="M1870" s="2" t="s">
        <v>1396</v>
      </c>
      <c r="N1870" s="2" t="s">
        <v>1429</v>
      </c>
      <c r="O1870" s="8" t="s">
        <v>4096</v>
      </c>
      <c r="P1870" s="2">
        <v>48</v>
      </c>
      <c r="Q1870" s="12">
        <v>53.49</v>
      </c>
    </row>
    <row r="1871" spans="1:17" hidden="1">
      <c r="A1871" s="11" t="s">
        <v>4097</v>
      </c>
      <c r="B1871" s="9" t="s">
        <v>1344</v>
      </c>
      <c r="C1871" s="9" t="s">
        <v>12</v>
      </c>
      <c r="D1871" s="3" t="s">
        <v>44</v>
      </c>
      <c r="E1871" s="9" t="s">
        <v>1408</v>
      </c>
      <c r="F1871" s="9" t="s">
        <v>1375</v>
      </c>
      <c r="G1871" s="3">
        <v>81.95</v>
      </c>
      <c r="H1871" s="3">
        <v>13.9</v>
      </c>
      <c r="I1871" s="3">
        <v>0.64129999999999998</v>
      </c>
      <c r="J1871" s="3">
        <v>3.9308000000000001</v>
      </c>
      <c r="K1871" s="3" t="s">
        <v>1358</v>
      </c>
      <c r="L1871" s="3">
        <v>602</v>
      </c>
      <c r="M1871" s="3" t="s">
        <v>1386</v>
      </c>
      <c r="N1871" s="3" t="s">
        <v>4098</v>
      </c>
      <c r="O1871" s="9"/>
      <c r="P1871" s="3">
        <v>24</v>
      </c>
      <c r="Q1871" s="13">
        <v>18.5</v>
      </c>
    </row>
    <row r="1872" spans="1:17" hidden="1">
      <c r="A1872" s="10" t="s">
        <v>4099</v>
      </c>
      <c r="B1872" s="8" t="s">
        <v>661</v>
      </c>
      <c r="C1872" s="8" t="s">
        <v>38</v>
      </c>
      <c r="D1872" s="2" t="s">
        <v>31</v>
      </c>
      <c r="E1872" s="8" t="s">
        <v>1374</v>
      </c>
      <c r="F1872" s="8" t="s">
        <v>1390</v>
      </c>
      <c r="G1872" s="2">
        <v>33.76</v>
      </c>
      <c r="H1872" s="2">
        <v>7.77</v>
      </c>
      <c r="I1872" s="2">
        <v>0.53380000000000005</v>
      </c>
      <c r="J1872" s="2">
        <v>0.68079999999999996</v>
      </c>
      <c r="K1872" s="2" t="s">
        <v>1385</v>
      </c>
      <c r="L1872" s="2">
        <v>713</v>
      </c>
      <c r="M1872" s="2" t="s">
        <v>1381</v>
      </c>
      <c r="N1872" s="2" t="s">
        <v>2565</v>
      </c>
      <c r="O1872" s="8"/>
      <c r="P1872" s="2">
        <v>60</v>
      </c>
      <c r="Q1872" s="12">
        <v>0</v>
      </c>
    </row>
    <row r="1873" spans="1:17">
      <c r="A1873" s="11" t="s">
        <v>4100</v>
      </c>
      <c r="B1873" s="9" t="s">
        <v>782</v>
      </c>
      <c r="C1873" s="9" t="s">
        <v>7</v>
      </c>
      <c r="D1873" s="3" t="s">
        <v>31</v>
      </c>
      <c r="E1873" s="9" t="s">
        <v>1380</v>
      </c>
      <c r="F1873" s="9" t="s">
        <v>1384</v>
      </c>
      <c r="G1873" s="3">
        <v>61.07</v>
      </c>
      <c r="H1873" s="3">
        <v>11.8</v>
      </c>
      <c r="I1873" s="3">
        <v>0.63970000000000005</v>
      </c>
      <c r="J1873" s="3">
        <v>1.6022000000000001</v>
      </c>
      <c r="K1873" s="3" t="s">
        <v>1395</v>
      </c>
      <c r="L1873" s="3">
        <v>828</v>
      </c>
      <c r="M1873" s="3" t="s">
        <v>1377</v>
      </c>
      <c r="N1873" s="3" t="s">
        <v>343</v>
      </c>
      <c r="O1873" s="9" t="s">
        <v>4052</v>
      </c>
      <c r="P1873" s="3">
        <v>48</v>
      </c>
      <c r="Q1873" s="13">
        <v>18.47</v>
      </c>
    </row>
    <row r="1874" spans="1:17" hidden="1">
      <c r="A1874" s="10" t="s">
        <v>4101</v>
      </c>
      <c r="B1874" s="8" t="s">
        <v>602</v>
      </c>
      <c r="C1874" s="8" t="s">
        <v>24</v>
      </c>
      <c r="D1874" s="2" t="s">
        <v>1360</v>
      </c>
      <c r="E1874" s="8" t="s">
        <v>1400</v>
      </c>
      <c r="F1874" s="8" t="s">
        <v>1390</v>
      </c>
      <c r="G1874" s="2">
        <v>87.18</v>
      </c>
      <c r="H1874" s="2"/>
      <c r="I1874" s="2">
        <v>1.5077</v>
      </c>
      <c r="J1874" s="2"/>
      <c r="K1874" s="2" t="s">
        <v>1385</v>
      </c>
      <c r="L1874" s="2">
        <v>580</v>
      </c>
      <c r="M1874" s="2" t="s">
        <v>1377</v>
      </c>
      <c r="N1874" s="2" t="s">
        <v>4036</v>
      </c>
      <c r="O1874" s="8" t="s">
        <v>3343</v>
      </c>
      <c r="P1874" s="2">
        <v>60</v>
      </c>
      <c r="Q1874" s="12">
        <v>0</v>
      </c>
    </row>
    <row r="1875" spans="1:17" hidden="1">
      <c r="A1875" s="11" t="s">
        <v>4102</v>
      </c>
      <c r="B1875" s="9" t="s">
        <v>956</v>
      </c>
      <c r="C1875" s="9" t="s">
        <v>16</v>
      </c>
      <c r="D1875" s="3" t="s">
        <v>10</v>
      </c>
      <c r="E1875" s="9" t="s">
        <v>1400</v>
      </c>
      <c r="F1875" s="9" t="s">
        <v>1384</v>
      </c>
      <c r="G1875" s="3">
        <v>83.02</v>
      </c>
      <c r="H1875" s="3">
        <v>12.35</v>
      </c>
      <c r="I1875" s="3">
        <v>0.55369999999999997</v>
      </c>
      <c r="J1875" s="3">
        <v>2.7713999999999999</v>
      </c>
      <c r="K1875" s="3" t="s">
        <v>1412</v>
      </c>
      <c r="L1875" s="3">
        <v>837</v>
      </c>
      <c r="M1875" s="3" t="s">
        <v>1381</v>
      </c>
      <c r="N1875" s="3" t="s">
        <v>2762</v>
      </c>
      <c r="O1875" s="9"/>
      <c r="P1875" s="3">
        <v>36</v>
      </c>
      <c r="Q1875" s="13">
        <v>47.24</v>
      </c>
    </row>
    <row r="1876" spans="1:17" hidden="1">
      <c r="A1876" s="10" t="s">
        <v>4103</v>
      </c>
      <c r="B1876" s="8" t="s">
        <v>1219</v>
      </c>
      <c r="C1876" s="8" t="s">
        <v>20</v>
      </c>
      <c r="D1876" s="2" t="s">
        <v>23</v>
      </c>
      <c r="E1876" s="8" t="s">
        <v>1374</v>
      </c>
      <c r="F1876" s="8" t="s">
        <v>1375</v>
      </c>
      <c r="G1876" s="2">
        <v>10.16</v>
      </c>
      <c r="H1876" s="2">
        <v>16.82</v>
      </c>
      <c r="I1876" s="2">
        <v>0.10780000000000001</v>
      </c>
      <c r="J1876" s="2">
        <v>0.14760000000000001</v>
      </c>
      <c r="K1876" s="2" t="s">
        <v>1385</v>
      </c>
      <c r="L1876" s="2">
        <v>562</v>
      </c>
      <c r="M1876" s="2" t="s">
        <v>1377</v>
      </c>
      <c r="N1876" s="2" t="s">
        <v>1811</v>
      </c>
      <c r="O1876" s="8" t="s">
        <v>1838</v>
      </c>
      <c r="P1876" s="2">
        <v>240</v>
      </c>
      <c r="Q1876" s="12">
        <v>0</v>
      </c>
    </row>
    <row r="1877" spans="1:17" hidden="1">
      <c r="A1877" s="11" t="s">
        <v>4104</v>
      </c>
      <c r="B1877" s="9" t="s">
        <v>912</v>
      </c>
      <c r="C1877" s="9" t="s">
        <v>12</v>
      </c>
      <c r="D1877" s="3" t="s">
        <v>44</v>
      </c>
      <c r="E1877" s="9" t="s">
        <v>1374</v>
      </c>
      <c r="F1877" s="9" t="s">
        <v>1384</v>
      </c>
      <c r="G1877" s="3">
        <v>96.82</v>
      </c>
      <c r="H1877" s="3">
        <v>10.130000000000001</v>
      </c>
      <c r="I1877" s="3">
        <v>1.5929</v>
      </c>
      <c r="J1877" s="3">
        <v>4.4736000000000002</v>
      </c>
      <c r="K1877" s="3" t="s">
        <v>1385</v>
      </c>
      <c r="L1877" s="3">
        <v>868</v>
      </c>
      <c r="M1877" s="3" t="s">
        <v>1381</v>
      </c>
      <c r="N1877" s="3" t="s">
        <v>1979</v>
      </c>
      <c r="O1877" s="9"/>
      <c r="P1877" s="3">
        <v>24</v>
      </c>
      <c r="Q1877" s="13">
        <v>0</v>
      </c>
    </row>
    <row r="1878" spans="1:17" hidden="1">
      <c r="A1878" s="10" t="s">
        <v>4105</v>
      </c>
      <c r="B1878" s="8" t="s">
        <v>891</v>
      </c>
      <c r="C1878" s="8" t="s">
        <v>12</v>
      </c>
      <c r="D1878" s="2" t="s">
        <v>44</v>
      </c>
      <c r="E1878" s="8" t="s">
        <v>1411</v>
      </c>
      <c r="F1878" s="8" t="s">
        <v>1390</v>
      </c>
      <c r="G1878" s="2">
        <v>19.73</v>
      </c>
      <c r="H1878" s="2">
        <v>8.31</v>
      </c>
      <c r="I1878" s="2">
        <v>0.27289999999999998</v>
      </c>
      <c r="J1878" s="2">
        <v>0.24260000000000001</v>
      </c>
      <c r="K1878" s="2" t="s">
        <v>1412</v>
      </c>
      <c r="L1878" s="2">
        <v>772</v>
      </c>
      <c r="M1878" s="2" t="s">
        <v>1381</v>
      </c>
      <c r="N1878" s="2" t="s">
        <v>174</v>
      </c>
      <c r="O1878" s="8"/>
      <c r="P1878" s="2">
        <v>120</v>
      </c>
      <c r="Q1878" s="12">
        <v>2.44</v>
      </c>
    </row>
    <row r="1879" spans="1:17" hidden="1">
      <c r="A1879" s="11" t="s">
        <v>4106</v>
      </c>
      <c r="B1879" s="9" t="s">
        <v>1056</v>
      </c>
      <c r="C1879" s="9" t="s">
        <v>24</v>
      </c>
      <c r="D1879" s="3" t="s">
        <v>10</v>
      </c>
      <c r="E1879" s="9" t="s">
        <v>1400</v>
      </c>
      <c r="F1879" s="9" t="s">
        <v>1375</v>
      </c>
      <c r="G1879" s="3">
        <v>70.72</v>
      </c>
      <c r="H1879" s="3">
        <v>10.76</v>
      </c>
      <c r="I1879" s="3">
        <v>1.4067000000000001</v>
      </c>
      <c r="J1879" s="3">
        <v>1.202</v>
      </c>
      <c r="K1879" s="3" t="s">
        <v>1395</v>
      </c>
      <c r="L1879" s="3">
        <v>758</v>
      </c>
      <c r="M1879" s="3" t="s">
        <v>1381</v>
      </c>
      <c r="N1879" s="3" t="s">
        <v>1223</v>
      </c>
      <c r="O1879" s="9"/>
      <c r="P1879" s="3">
        <v>84</v>
      </c>
      <c r="Q1879" s="13">
        <v>41.39</v>
      </c>
    </row>
    <row r="1880" spans="1:17" hidden="1">
      <c r="A1880" s="10" t="s">
        <v>4107</v>
      </c>
      <c r="B1880" s="8" t="s">
        <v>99</v>
      </c>
      <c r="C1880" s="8" t="s">
        <v>35</v>
      </c>
      <c r="D1880" s="2" t="s">
        <v>44</v>
      </c>
      <c r="E1880" s="8" t="s">
        <v>1408</v>
      </c>
      <c r="F1880" s="8" t="s">
        <v>1384</v>
      </c>
      <c r="G1880" s="2">
        <v>58.08</v>
      </c>
      <c r="H1880" s="2">
        <v>17.059999999999999</v>
      </c>
      <c r="I1880" s="2">
        <v>0.69899999999999995</v>
      </c>
      <c r="J1880" s="2">
        <v>1.1889000000000001</v>
      </c>
      <c r="K1880" s="2" t="s">
        <v>1376</v>
      </c>
      <c r="L1880" s="2">
        <v>611</v>
      </c>
      <c r="M1880" s="2" t="s">
        <v>1386</v>
      </c>
      <c r="N1880" s="2" t="s">
        <v>4040</v>
      </c>
      <c r="O1880" s="8"/>
      <c r="P1880" s="2">
        <v>84</v>
      </c>
      <c r="Q1880" s="12">
        <v>28.03</v>
      </c>
    </row>
    <row r="1881" spans="1:17" hidden="1">
      <c r="A1881" s="11" t="s">
        <v>4108</v>
      </c>
      <c r="B1881" s="9" t="s">
        <v>658</v>
      </c>
      <c r="C1881" s="9" t="s">
        <v>7</v>
      </c>
      <c r="D1881" s="3" t="s">
        <v>1360</v>
      </c>
      <c r="E1881" s="9" t="s">
        <v>1374</v>
      </c>
      <c r="F1881" s="9" t="s">
        <v>1390</v>
      </c>
      <c r="G1881" s="3">
        <v>38.92</v>
      </c>
      <c r="H1881" s="3">
        <v>18.05</v>
      </c>
      <c r="I1881" s="3">
        <v>0.26540000000000002</v>
      </c>
      <c r="J1881" s="3">
        <v>0.70250000000000001</v>
      </c>
      <c r="K1881" s="3" t="s">
        <v>1358</v>
      </c>
      <c r="L1881" s="3">
        <v>609</v>
      </c>
      <c r="M1881" s="3" t="s">
        <v>1396</v>
      </c>
      <c r="N1881" s="3" t="s">
        <v>2410</v>
      </c>
      <c r="O1881" s="9" t="s">
        <v>1594</v>
      </c>
      <c r="P1881" s="3">
        <v>120</v>
      </c>
      <c r="Q1881" s="13">
        <v>36.64</v>
      </c>
    </row>
    <row r="1882" spans="1:17" hidden="1">
      <c r="A1882" s="10" t="s">
        <v>4109</v>
      </c>
      <c r="B1882" s="8" t="s">
        <v>694</v>
      </c>
      <c r="C1882" s="8" t="s">
        <v>7</v>
      </c>
      <c r="D1882" s="2" t="s">
        <v>23</v>
      </c>
      <c r="E1882" s="8" t="s">
        <v>1374</v>
      </c>
      <c r="F1882" s="8" t="s">
        <v>1384</v>
      </c>
      <c r="G1882" s="2">
        <v>59.37</v>
      </c>
      <c r="H1882" s="2">
        <v>7.54</v>
      </c>
      <c r="I1882" s="2">
        <v>0.79179999999999995</v>
      </c>
      <c r="J1882" s="2">
        <v>0.55169999999999997</v>
      </c>
      <c r="K1882" s="2" t="s">
        <v>1385</v>
      </c>
      <c r="L1882" s="2">
        <v>699</v>
      </c>
      <c r="M1882" s="2" t="s">
        <v>1396</v>
      </c>
      <c r="N1882" s="2" t="s">
        <v>3334</v>
      </c>
      <c r="O1882" s="8" t="s">
        <v>2878</v>
      </c>
      <c r="P1882" s="2">
        <v>180</v>
      </c>
      <c r="Q1882" s="12">
        <v>0</v>
      </c>
    </row>
    <row r="1883" spans="1:17" hidden="1">
      <c r="A1883" s="11" t="s">
        <v>4110</v>
      </c>
      <c r="B1883" s="9" t="s">
        <v>326</v>
      </c>
      <c r="C1883" s="9" t="s">
        <v>38</v>
      </c>
      <c r="D1883" s="3" t="s">
        <v>10</v>
      </c>
      <c r="E1883" s="9" t="s">
        <v>1408</v>
      </c>
      <c r="F1883" s="9" t="s">
        <v>1390</v>
      </c>
      <c r="G1883" s="3">
        <v>67.03</v>
      </c>
      <c r="H1883" s="3">
        <v>12.61</v>
      </c>
      <c r="I1883" s="3">
        <v>0.82879999999999998</v>
      </c>
      <c r="J1883" s="3">
        <v>0.83099999999999996</v>
      </c>
      <c r="K1883" s="3" t="s">
        <v>1385</v>
      </c>
      <c r="L1883" s="3">
        <v>748</v>
      </c>
      <c r="M1883" s="3" t="s">
        <v>1396</v>
      </c>
      <c r="N1883" s="3" t="s">
        <v>1624</v>
      </c>
      <c r="O1883" s="9" t="s">
        <v>1560</v>
      </c>
      <c r="P1883" s="3">
        <v>180</v>
      </c>
      <c r="Q1883" s="13">
        <v>0</v>
      </c>
    </row>
    <row r="1884" spans="1:17">
      <c r="A1884" s="10" t="s">
        <v>4111</v>
      </c>
      <c r="B1884" s="8" t="s">
        <v>625</v>
      </c>
      <c r="C1884" s="8" t="s">
        <v>38</v>
      </c>
      <c r="D1884" s="2" t="s">
        <v>1360</v>
      </c>
      <c r="E1884" s="8" t="s">
        <v>1380</v>
      </c>
      <c r="F1884" s="8" t="s">
        <v>1384</v>
      </c>
      <c r="G1884" s="2">
        <v>56.75</v>
      </c>
      <c r="H1884" s="2">
        <v>14.72</v>
      </c>
      <c r="I1884" s="2">
        <v>0.90959999999999996</v>
      </c>
      <c r="J1884" s="2">
        <v>0.90590000000000004</v>
      </c>
      <c r="K1884" s="2" t="s">
        <v>1412</v>
      </c>
      <c r="L1884" s="2">
        <v>771</v>
      </c>
      <c r="M1884" s="2" t="s">
        <v>1377</v>
      </c>
      <c r="N1884" s="2" t="s">
        <v>595</v>
      </c>
      <c r="O1884" s="8" t="s">
        <v>4098</v>
      </c>
      <c r="P1884" s="2">
        <v>120</v>
      </c>
      <c r="Q1884" s="12">
        <v>27.36</v>
      </c>
    </row>
    <row r="1885" spans="1:17" hidden="1">
      <c r="A1885" s="11" t="s">
        <v>4112</v>
      </c>
      <c r="B1885" s="9" t="s">
        <v>593</v>
      </c>
      <c r="C1885" s="9" t="s">
        <v>32</v>
      </c>
      <c r="D1885" s="3" t="s">
        <v>23</v>
      </c>
      <c r="E1885" s="9" t="s">
        <v>1374</v>
      </c>
      <c r="F1885" s="9" t="s">
        <v>1384</v>
      </c>
      <c r="G1885" s="3">
        <v>99.06</v>
      </c>
      <c r="H1885" s="3">
        <v>9.14</v>
      </c>
      <c r="I1885" s="3">
        <v>1.0215000000000001</v>
      </c>
      <c r="J1885" s="3">
        <v>4.5319000000000003</v>
      </c>
      <c r="K1885" s="3" t="s">
        <v>1395</v>
      </c>
      <c r="L1885" s="3">
        <v>713</v>
      </c>
      <c r="M1885" s="3" t="s">
        <v>1426</v>
      </c>
      <c r="N1885" s="3" t="s">
        <v>2922</v>
      </c>
      <c r="O1885" s="9"/>
      <c r="P1885" s="3">
        <v>24</v>
      </c>
      <c r="Q1885" s="13">
        <v>30.13</v>
      </c>
    </row>
    <row r="1886" spans="1:17" hidden="1">
      <c r="A1886" s="10" t="s">
        <v>4113</v>
      </c>
      <c r="B1886" s="8" t="s">
        <v>1307</v>
      </c>
      <c r="C1886" s="8" t="s">
        <v>35</v>
      </c>
      <c r="D1886" s="2" t="s">
        <v>31</v>
      </c>
      <c r="E1886" s="8" t="s">
        <v>1374</v>
      </c>
      <c r="F1886" s="8" t="s">
        <v>1390</v>
      </c>
      <c r="G1886" s="2">
        <v>78.459999999999994</v>
      </c>
      <c r="H1886" s="2">
        <v>11.37</v>
      </c>
      <c r="I1886" s="2">
        <v>0.4496</v>
      </c>
      <c r="J1886" s="2">
        <v>1.3587</v>
      </c>
      <c r="K1886" s="2" t="s">
        <v>1385</v>
      </c>
      <c r="L1886" s="2">
        <v>767</v>
      </c>
      <c r="M1886" s="2" t="s">
        <v>1377</v>
      </c>
      <c r="N1886" s="2" t="s">
        <v>1221</v>
      </c>
      <c r="O1886" s="8" t="s">
        <v>2163</v>
      </c>
      <c r="P1886" s="2">
        <v>84</v>
      </c>
      <c r="Q1886" s="12">
        <v>0</v>
      </c>
    </row>
    <row r="1887" spans="1:17" hidden="1">
      <c r="A1887" s="11" t="s">
        <v>4114</v>
      </c>
      <c r="B1887" s="9" t="s">
        <v>809</v>
      </c>
      <c r="C1887" s="9" t="s">
        <v>32</v>
      </c>
      <c r="D1887" s="3" t="s">
        <v>44</v>
      </c>
      <c r="E1887" s="9" t="s">
        <v>1389</v>
      </c>
      <c r="F1887" s="9" t="s">
        <v>1375</v>
      </c>
      <c r="G1887" s="3">
        <v>54.59</v>
      </c>
      <c r="H1887" s="3">
        <v>15.54</v>
      </c>
      <c r="I1887" s="3">
        <v>0.67420000000000002</v>
      </c>
      <c r="J1887" s="3">
        <v>0.7843</v>
      </c>
      <c r="K1887" s="3" t="s">
        <v>1412</v>
      </c>
      <c r="L1887" s="3">
        <v>605</v>
      </c>
      <c r="M1887" s="3" t="s">
        <v>1403</v>
      </c>
      <c r="N1887" s="3" t="s">
        <v>3955</v>
      </c>
      <c r="O1887" s="9" t="s">
        <v>2471</v>
      </c>
      <c r="P1887" s="3">
        <v>180</v>
      </c>
      <c r="Q1887" s="13">
        <v>28.62</v>
      </c>
    </row>
    <row r="1888" spans="1:17" hidden="1">
      <c r="A1888" s="10" t="s">
        <v>4115</v>
      </c>
      <c r="B1888" s="8" t="s">
        <v>924</v>
      </c>
      <c r="C1888" s="8" t="s">
        <v>41</v>
      </c>
      <c r="D1888" s="2" t="s">
        <v>31</v>
      </c>
      <c r="E1888" s="8" t="s">
        <v>1374</v>
      </c>
      <c r="F1888" s="8" t="s">
        <v>1390</v>
      </c>
      <c r="G1888" s="2">
        <v>31.38</v>
      </c>
      <c r="H1888" s="2">
        <v>11.6</v>
      </c>
      <c r="I1888" s="2">
        <v>0.44140000000000001</v>
      </c>
      <c r="J1888" s="2">
        <v>0.36859999999999998</v>
      </c>
      <c r="K1888" s="2" t="s">
        <v>1385</v>
      </c>
      <c r="L1888" s="2">
        <v>588</v>
      </c>
      <c r="M1888" s="2" t="s">
        <v>1386</v>
      </c>
      <c r="N1888" s="2" t="s">
        <v>2133</v>
      </c>
      <c r="O1888" s="8"/>
      <c r="P1888" s="2">
        <v>180</v>
      </c>
      <c r="Q1888" s="12">
        <v>0</v>
      </c>
    </row>
    <row r="1889" spans="1:17">
      <c r="A1889" s="11" t="s">
        <v>4116</v>
      </c>
      <c r="B1889" s="9" t="s">
        <v>198</v>
      </c>
      <c r="C1889" s="9" t="s">
        <v>41</v>
      </c>
      <c r="D1889" s="3" t="s">
        <v>1360</v>
      </c>
      <c r="E1889" s="9" t="s">
        <v>1380</v>
      </c>
      <c r="F1889" s="9" t="s">
        <v>1390</v>
      </c>
      <c r="G1889" s="3">
        <v>38.619999999999997</v>
      </c>
      <c r="H1889" s="3">
        <v>14.54</v>
      </c>
      <c r="I1889" s="3">
        <v>0.26440000000000002</v>
      </c>
      <c r="J1889" s="3">
        <v>0.61219999999999997</v>
      </c>
      <c r="K1889" s="3" t="s">
        <v>1376</v>
      </c>
      <c r="L1889" s="3">
        <v>892</v>
      </c>
      <c r="M1889" s="3" t="s">
        <v>1396</v>
      </c>
      <c r="N1889" s="3" t="s">
        <v>2717</v>
      </c>
      <c r="O1889" s="9" t="s">
        <v>3298</v>
      </c>
      <c r="P1889" s="3">
        <v>120</v>
      </c>
      <c r="Q1889" s="13">
        <v>17.66</v>
      </c>
    </row>
    <row r="1890" spans="1:17" hidden="1">
      <c r="A1890" s="10" t="s">
        <v>4117</v>
      </c>
      <c r="B1890" s="8" t="s">
        <v>605</v>
      </c>
      <c r="C1890" s="8" t="s">
        <v>20</v>
      </c>
      <c r="D1890" s="2" t="s">
        <v>10</v>
      </c>
      <c r="E1890" s="8" t="s">
        <v>1389</v>
      </c>
      <c r="F1890" s="8" t="s">
        <v>1390</v>
      </c>
      <c r="G1890" s="2">
        <v>8.5500000000000007</v>
      </c>
      <c r="H1890" s="2">
        <v>12.76</v>
      </c>
      <c r="I1890" s="2">
        <v>7.0499999999999993E-2</v>
      </c>
      <c r="J1890" s="2">
        <v>0.15440000000000001</v>
      </c>
      <c r="K1890" s="2" t="s">
        <v>1376</v>
      </c>
      <c r="L1890" s="2">
        <v>741</v>
      </c>
      <c r="M1890" s="2" t="s">
        <v>1403</v>
      </c>
      <c r="N1890" s="2" t="s">
        <v>4062</v>
      </c>
      <c r="O1890" s="8" t="s">
        <v>2607</v>
      </c>
      <c r="P1890" s="2">
        <v>84</v>
      </c>
      <c r="Q1890" s="12">
        <v>6.65</v>
      </c>
    </row>
    <row r="1891" spans="1:17" hidden="1">
      <c r="A1891" s="11" t="s">
        <v>4118</v>
      </c>
      <c r="B1891" s="9" t="s">
        <v>414</v>
      </c>
      <c r="C1891" s="9" t="s">
        <v>20</v>
      </c>
      <c r="D1891" s="3" t="s">
        <v>31</v>
      </c>
      <c r="E1891" s="9" t="s">
        <v>1408</v>
      </c>
      <c r="F1891" s="9" t="s">
        <v>1384</v>
      </c>
      <c r="G1891" s="3">
        <v>42.93</v>
      </c>
      <c r="H1891" s="3">
        <v>8.99</v>
      </c>
      <c r="I1891" s="3">
        <v>0.64970000000000006</v>
      </c>
      <c r="J1891" s="3">
        <v>0.38600000000000001</v>
      </c>
      <c r="K1891" s="3" t="s">
        <v>1376</v>
      </c>
      <c r="L1891" s="3">
        <v>777</v>
      </c>
      <c r="M1891" s="3" t="s">
        <v>1426</v>
      </c>
      <c r="N1891" s="3" t="s">
        <v>2422</v>
      </c>
      <c r="O1891" s="9"/>
      <c r="P1891" s="3">
        <v>240</v>
      </c>
      <c r="Q1891" s="13">
        <v>22.69</v>
      </c>
    </row>
    <row r="1892" spans="1:17" hidden="1">
      <c r="A1892" s="10" t="s">
        <v>4119</v>
      </c>
      <c r="B1892" s="8" t="s">
        <v>648</v>
      </c>
      <c r="C1892" s="8" t="s">
        <v>41</v>
      </c>
      <c r="D1892" s="2" t="s">
        <v>23</v>
      </c>
      <c r="E1892" s="8" t="s">
        <v>1389</v>
      </c>
      <c r="F1892" s="8" t="s">
        <v>1375</v>
      </c>
      <c r="G1892" s="2">
        <v>74.849999999999994</v>
      </c>
      <c r="H1892" s="2">
        <v>10.039999999999999</v>
      </c>
      <c r="I1892" s="2">
        <v>1.4673</v>
      </c>
      <c r="J1892" s="2">
        <v>2.4165999999999999</v>
      </c>
      <c r="K1892" s="2" t="s">
        <v>1395</v>
      </c>
      <c r="L1892" s="2">
        <v>887</v>
      </c>
      <c r="M1892" s="2" t="s">
        <v>1403</v>
      </c>
      <c r="N1892" s="2" t="s">
        <v>2747</v>
      </c>
      <c r="O1892" s="8" t="s">
        <v>1452</v>
      </c>
      <c r="P1892" s="2">
        <v>36</v>
      </c>
      <c r="Q1892" s="12">
        <v>35.51</v>
      </c>
    </row>
    <row r="1893" spans="1:17" hidden="1">
      <c r="A1893" s="11" t="s">
        <v>4120</v>
      </c>
      <c r="B1893" s="9" t="s">
        <v>1274</v>
      </c>
      <c r="C1893" s="9" t="s">
        <v>7</v>
      </c>
      <c r="D1893" s="3" t="s">
        <v>1360</v>
      </c>
      <c r="E1893" s="9" t="s">
        <v>1411</v>
      </c>
      <c r="F1893" s="9" t="s">
        <v>1390</v>
      </c>
      <c r="G1893" s="3">
        <v>28.41</v>
      </c>
      <c r="H1893" s="3">
        <v>16.78</v>
      </c>
      <c r="I1893" s="3">
        <v>0.30120000000000002</v>
      </c>
      <c r="J1893" s="3">
        <v>2.5882000000000001</v>
      </c>
      <c r="K1893" s="3" t="s">
        <v>1412</v>
      </c>
      <c r="L1893" s="3">
        <v>843</v>
      </c>
      <c r="M1893" s="3" t="s">
        <v>1426</v>
      </c>
      <c r="N1893" s="3" t="s">
        <v>2424</v>
      </c>
      <c r="O1893" s="9"/>
      <c r="P1893" s="3">
        <v>12</v>
      </c>
      <c r="Q1893" s="13">
        <v>19.57</v>
      </c>
    </row>
    <row r="1894" spans="1:17" hidden="1">
      <c r="A1894" s="10" t="s">
        <v>4121</v>
      </c>
      <c r="B1894" s="8" t="s">
        <v>1201</v>
      </c>
      <c r="C1894" s="8" t="s">
        <v>41</v>
      </c>
      <c r="D1894" s="2" t="s">
        <v>10</v>
      </c>
      <c r="E1894" s="8" t="s">
        <v>1400</v>
      </c>
      <c r="F1894" s="8" t="s">
        <v>1375</v>
      </c>
      <c r="G1894" s="2">
        <v>21.18</v>
      </c>
      <c r="H1894" s="2">
        <v>14.86</v>
      </c>
      <c r="I1894" s="2">
        <v>0.17319999999999999</v>
      </c>
      <c r="J1894" s="2">
        <v>0.40699999999999997</v>
      </c>
      <c r="K1894" s="2" t="s">
        <v>1395</v>
      </c>
      <c r="L1894" s="2">
        <v>770</v>
      </c>
      <c r="M1894" s="2" t="s">
        <v>1426</v>
      </c>
      <c r="N1894" s="2" t="s">
        <v>2849</v>
      </c>
      <c r="O1894" s="8"/>
      <c r="P1894" s="2">
        <v>84</v>
      </c>
      <c r="Q1894" s="12">
        <v>11.17</v>
      </c>
    </row>
    <row r="1895" spans="1:17">
      <c r="A1895" s="11" t="s">
        <v>4122</v>
      </c>
      <c r="B1895" s="9" t="s">
        <v>553</v>
      </c>
      <c r="C1895" s="9" t="s">
        <v>35</v>
      </c>
      <c r="D1895" s="3" t="s">
        <v>31</v>
      </c>
      <c r="E1895" s="9" t="s">
        <v>1380</v>
      </c>
      <c r="F1895" s="9" t="s">
        <v>1390</v>
      </c>
      <c r="G1895" s="3">
        <v>14.93</v>
      </c>
      <c r="H1895" s="3">
        <v>9.24</v>
      </c>
      <c r="I1895" s="3">
        <v>0.21329999999999999</v>
      </c>
      <c r="J1895" s="3">
        <v>0.1366</v>
      </c>
      <c r="K1895" s="3" t="s">
        <v>1385</v>
      </c>
      <c r="L1895" s="3">
        <v>860</v>
      </c>
      <c r="M1895" s="3" t="s">
        <v>1381</v>
      </c>
      <c r="N1895" s="3" t="s">
        <v>2401</v>
      </c>
      <c r="O1895" s="9"/>
      <c r="P1895" s="3">
        <v>240</v>
      </c>
      <c r="Q1895" s="13">
        <v>0</v>
      </c>
    </row>
    <row r="1896" spans="1:17" hidden="1">
      <c r="A1896" s="10" t="s">
        <v>4123</v>
      </c>
      <c r="B1896" s="8" t="s">
        <v>611</v>
      </c>
      <c r="C1896" s="8" t="s">
        <v>35</v>
      </c>
      <c r="D1896" s="2" t="s">
        <v>31</v>
      </c>
      <c r="E1896" s="8" t="s">
        <v>1400</v>
      </c>
      <c r="F1896" s="8" t="s">
        <v>1384</v>
      </c>
      <c r="G1896" s="2">
        <v>88.32</v>
      </c>
      <c r="H1896" s="2">
        <v>9.69</v>
      </c>
      <c r="I1896" s="2">
        <v>0.5746</v>
      </c>
      <c r="J1896" s="2">
        <v>0.83420000000000005</v>
      </c>
      <c r="K1896" s="2"/>
      <c r="L1896" s="2">
        <v>731</v>
      </c>
      <c r="M1896" s="2" t="s">
        <v>1377</v>
      </c>
      <c r="N1896" s="2" t="s">
        <v>3086</v>
      </c>
      <c r="O1896" s="8" t="s">
        <v>219</v>
      </c>
      <c r="P1896" s="2">
        <v>240</v>
      </c>
      <c r="Q1896" s="12">
        <v>47.93</v>
      </c>
    </row>
    <row r="1897" spans="1:17" hidden="1">
      <c r="A1897" s="11" t="s">
        <v>4124</v>
      </c>
      <c r="B1897" s="9" t="s">
        <v>870</v>
      </c>
      <c r="C1897" s="9" t="s">
        <v>24</v>
      </c>
      <c r="D1897" s="3" t="s">
        <v>1360</v>
      </c>
      <c r="E1897" s="9" t="s">
        <v>1411</v>
      </c>
      <c r="F1897" s="9" t="s">
        <v>1390</v>
      </c>
      <c r="G1897" s="3">
        <v>91.67</v>
      </c>
      <c r="H1897" s="3">
        <v>8.67</v>
      </c>
      <c r="I1897" s="3">
        <v>1.5388999999999999</v>
      </c>
      <c r="J1897" s="3">
        <v>4.1741000000000001</v>
      </c>
      <c r="K1897" s="3" t="s">
        <v>1385</v>
      </c>
      <c r="L1897" s="3">
        <v>876</v>
      </c>
      <c r="M1897" s="3" t="s">
        <v>1426</v>
      </c>
      <c r="N1897" s="3" t="s">
        <v>668</v>
      </c>
      <c r="O1897" s="9"/>
      <c r="P1897" s="3">
        <v>24</v>
      </c>
      <c r="Q1897" s="13">
        <v>0</v>
      </c>
    </row>
    <row r="1898" spans="1:17" hidden="1">
      <c r="A1898" s="10" t="s">
        <v>4125</v>
      </c>
      <c r="B1898" s="8" t="s">
        <v>897</v>
      </c>
      <c r="C1898" s="8" t="s">
        <v>35</v>
      </c>
      <c r="D1898" s="2" t="s">
        <v>31</v>
      </c>
      <c r="E1898" s="8" t="s">
        <v>1411</v>
      </c>
      <c r="F1898" s="8" t="s">
        <v>1384</v>
      </c>
      <c r="G1898" s="2">
        <v>35.53</v>
      </c>
      <c r="H1898" s="2">
        <v>9.15</v>
      </c>
      <c r="I1898" s="2">
        <v>0.66839999999999999</v>
      </c>
      <c r="J1898" s="2">
        <v>3.1095999999999999</v>
      </c>
      <c r="K1898" s="2" t="s">
        <v>1385</v>
      </c>
      <c r="L1898" s="2">
        <v>818</v>
      </c>
      <c r="M1898" s="2" t="s">
        <v>1396</v>
      </c>
      <c r="N1898" s="2" t="s">
        <v>3270</v>
      </c>
      <c r="O1898" s="8" t="s">
        <v>1998</v>
      </c>
      <c r="P1898" s="2">
        <v>12</v>
      </c>
      <c r="Q1898" s="12">
        <v>0</v>
      </c>
    </row>
    <row r="1899" spans="1:17" hidden="1">
      <c r="A1899" s="11" t="s">
        <v>4126</v>
      </c>
      <c r="B1899" s="9" t="s">
        <v>919</v>
      </c>
      <c r="C1899" s="9" t="s">
        <v>41</v>
      </c>
      <c r="D1899" s="3" t="s">
        <v>10</v>
      </c>
      <c r="E1899" s="9" t="s">
        <v>1389</v>
      </c>
      <c r="F1899" s="9" t="s">
        <v>1384</v>
      </c>
      <c r="G1899" s="3">
        <v>76.5</v>
      </c>
      <c r="H1899" s="3">
        <v>13.95</v>
      </c>
      <c r="I1899" s="3">
        <v>0.80669999999999997</v>
      </c>
      <c r="J1899" s="3">
        <v>1.4315</v>
      </c>
      <c r="K1899" s="3" t="s">
        <v>1395</v>
      </c>
      <c r="L1899" s="3">
        <v>556</v>
      </c>
      <c r="M1899" s="3" t="s">
        <v>1403</v>
      </c>
      <c r="N1899" s="3" t="s">
        <v>3612</v>
      </c>
      <c r="O1899" s="9" t="s">
        <v>1512</v>
      </c>
      <c r="P1899" s="3">
        <v>84</v>
      </c>
      <c r="Q1899" s="13">
        <v>40.340000000000003</v>
      </c>
    </row>
    <row r="1900" spans="1:17" hidden="1">
      <c r="A1900" s="10" t="s">
        <v>4127</v>
      </c>
      <c r="B1900" s="8" t="s">
        <v>546</v>
      </c>
      <c r="C1900" s="8" t="s">
        <v>35</v>
      </c>
      <c r="D1900" s="2" t="s">
        <v>10</v>
      </c>
      <c r="E1900" s="8" t="s">
        <v>1389</v>
      </c>
      <c r="F1900" s="8" t="s">
        <v>1375</v>
      </c>
      <c r="G1900" s="2">
        <v>46.35</v>
      </c>
      <c r="H1900" s="2">
        <v>14.57</v>
      </c>
      <c r="I1900" s="2">
        <v>0.83709999999999996</v>
      </c>
      <c r="J1900" s="2">
        <v>0.73560000000000003</v>
      </c>
      <c r="K1900" s="2" t="s">
        <v>1412</v>
      </c>
      <c r="L1900" s="2">
        <v>768</v>
      </c>
      <c r="M1900" s="2" t="s">
        <v>1381</v>
      </c>
      <c r="N1900" s="2" t="s">
        <v>2670</v>
      </c>
      <c r="O1900" s="8"/>
      <c r="P1900" s="2">
        <v>120</v>
      </c>
      <c r="Q1900" s="12">
        <v>19.78</v>
      </c>
    </row>
    <row r="1901" spans="1:17" hidden="1">
      <c r="A1901" s="11" t="s">
        <v>4128</v>
      </c>
      <c r="B1901" s="9" t="s">
        <v>1279</v>
      </c>
      <c r="C1901" s="9" t="s">
        <v>28</v>
      </c>
      <c r="D1901" s="3" t="s">
        <v>31</v>
      </c>
      <c r="E1901" s="9" t="s">
        <v>1400</v>
      </c>
      <c r="F1901" s="9" t="s">
        <v>1384</v>
      </c>
      <c r="G1901" s="3">
        <v>1.32</v>
      </c>
      <c r="H1901" s="3">
        <v>8.86</v>
      </c>
      <c r="I1901" s="3">
        <v>1.12E-2</v>
      </c>
      <c r="J1901" s="3">
        <v>2.7300000000000001E-2</v>
      </c>
      <c r="K1901" s="3"/>
      <c r="L1901" s="3">
        <v>709</v>
      </c>
      <c r="M1901" s="3" t="s">
        <v>1403</v>
      </c>
      <c r="N1901" s="3" t="s">
        <v>2762</v>
      </c>
      <c r="O1901" s="9" t="s">
        <v>1444</v>
      </c>
      <c r="P1901" s="3">
        <v>60</v>
      </c>
      <c r="Q1901" s="13">
        <v>0.88</v>
      </c>
    </row>
    <row r="1902" spans="1:17" hidden="1">
      <c r="A1902" s="10" t="s">
        <v>4129</v>
      </c>
      <c r="B1902" s="8" t="s">
        <v>1192</v>
      </c>
      <c r="C1902" s="8" t="s">
        <v>12</v>
      </c>
      <c r="D1902" s="2" t="s">
        <v>44</v>
      </c>
      <c r="E1902" s="8" t="s">
        <v>1389</v>
      </c>
      <c r="F1902" s="8" t="s">
        <v>1390</v>
      </c>
      <c r="G1902" s="2">
        <v>30.22</v>
      </c>
      <c r="H1902" s="2">
        <v>11.71</v>
      </c>
      <c r="I1902" s="2">
        <v>0.1792</v>
      </c>
      <c r="J1902" s="2">
        <v>0.52880000000000005</v>
      </c>
      <c r="K1902" s="2" t="s">
        <v>1412</v>
      </c>
      <c r="L1902" s="2">
        <v>821</v>
      </c>
      <c r="M1902" s="2" t="s">
        <v>1377</v>
      </c>
      <c r="N1902" s="2" t="s">
        <v>824</v>
      </c>
      <c r="O1902" s="8" t="s">
        <v>2212</v>
      </c>
      <c r="P1902" s="2">
        <v>84</v>
      </c>
      <c r="Q1902" s="12">
        <v>20.03</v>
      </c>
    </row>
    <row r="1903" spans="1:17">
      <c r="A1903" s="11" t="s">
        <v>4130</v>
      </c>
      <c r="B1903" s="9" t="s">
        <v>440</v>
      </c>
      <c r="C1903" s="9" t="s">
        <v>41</v>
      </c>
      <c r="D1903" s="3" t="s">
        <v>23</v>
      </c>
      <c r="E1903" s="9" t="s">
        <v>1380</v>
      </c>
      <c r="F1903" s="9" t="s">
        <v>1384</v>
      </c>
      <c r="G1903" s="3">
        <v>44.71</v>
      </c>
      <c r="H1903" s="3">
        <v>11.43</v>
      </c>
      <c r="I1903" s="3">
        <v>0.4859</v>
      </c>
      <c r="J1903" s="3">
        <v>0.77569999999999995</v>
      </c>
      <c r="K1903" s="3" t="s">
        <v>1395</v>
      </c>
      <c r="L1903" s="3">
        <v>871</v>
      </c>
      <c r="M1903" s="3" t="s">
        <v>1396</v>
      </c>
      <c r="N1903" s="3" t="s">
        <v>4015</v>
      </c>
      <c r="O1903" s="9" t="s">
        <v>1572</v>
      </c>
      <c r="P1903" s="3">
        <v>84</v>
      </c>
      <c r="Q1903" s="13">
        <v>33.450000000000003</v>
      </c>
    </row>
    <row r="1904" spans="1:17" hidden="1">
      <c r="A1904" s="10" t="s">
        <v>4131</v>
      </c>
      <c r="B1904" s="8" t="s">
        <v>1285</v>
      </c>
      <c r="C1904" s="8" t="s">
        <v>16</v>
      </c>
      <c r="D1904" s="2" t="s">
        <v>1360</v>
      </c>
      <c r="E1904" s="8" t="s">
        <v>1408</v>
      </c>
      <c r="F1904" s="8" t="s">
        <v>1390</v>
      </c>
      <c r="G1904" s="2">
        <v>11.56</v>
      </c>
      <c r="H1904" s="2">
        <v>8.24</v>
      </c>
      <c r="I1904" s="2">
        <v>0.14699999999999999</v>
      </c>
      <c r="J1904" s="2">
        <v>0.18160000000000001</v>
      </c>
      <c r="K1904" s="2" t="s">
        <v>1376</v>
      </c>
      <c r="L1904" s="2">
        <v>729</v>
      </c>
      <c r="M1904" s="2" t="s">
        <v>1426</v>
      </c>
      <c r="N1904" s="2" t="s">
        <v>3966</v>
      </c>
      <c r="O1904" s="8"/>
      <c r="P1904" s="2">
        <v>84</v>
      </c>
      <c r="Q1904" s="12">
        <v>6.35</v>
      </c>
    </row>
    <row r="1905" spans="1:17" hidden="1">
      <c r="A1905" s="11" t="s">
        <v>4132</v>
      </c>
      <c r="B1905" s="9" t="s">
        <v>257</v>
      </c>
      <c r="C1905" s="9" t="s">
        <v>20</v>
      </c>
      <c r="D1905" s="3" t="s">
        <v>1360</v>
      </c>
      <c r="E1905" s="9" t="s">
        <v>1374</v>
      </c>
      <c r="F1905" s="9" t="s">
        <v>1384</v>
      </c>
      <c r="G1905" s="3">
        <v>44.04</v>
      </c>
      <c r="H1905" s="3">
        <v>16.34</v>
      </c>
      <c r="I1905" s="3">
        <v>0.313</v>
      </c>
      <c r="J1905" s="3">
        <v>0.88329999999999997</v>
      </c>
      <c r="K1905" s="3" t="s">
        <v>1358</v>
      </c>
      <c r="L1905" s="3">
        <v>806</v>
      </c>
      <c r="M1905" s="3" t="s">
        <v>1396</v>
      </c>
      <c r="N1905" s="3" t="s">
        <v>2166</v>
      </c>
      <c r="O1905" s="9" t="s">
        <v>920</v>
      </c>
      <c r="P1905" s="3">
        <v>84</v>
      </c>
      <c r="Q1905" s="13">
        <v>20.54</v>
      </c>
    </row>
    <row r="1906" spans="1:17">
      <c r="A1906" s="10" t="s">
        <v>4133</v>
      </c>
      <c r="B1906" s="8" t="s">
        <v>248</v>
      </c>
      <c r="C1906" s="8" t="s">
        <v>35</v>
      </c>
      <c r="D1906" s="2" t="s">
        <v>23</v>
      </c>
      <c r="E1906" s="8" t="s">
        <v>1380</v>
      </c>
      <c r="F1906" s="8" t="s">
        <v>1390</v>
      </c>
      <c r="G1906" s="2">
        <v>37.950000000000003</v>
      </c>
      <c r="H1906" s="2">
        <v>9.3699999999999992</v>
      </c>
      <c r="I1906" s="2">
        <v>0.22359999999999999</v>
      </c>
      <c r="J1906" s="2">
        <v>0.61770000000000003</v>
      </c>
      <c r="K1906" s="2" t="s">
        <v>1395</v>
      </c>
      <c r="L1906" s="2">
        <v>672</v>
      </c>
      <c r="M1906" s="2" t="s">
        <v>1381</v>
      </c>
      <c r="N1906" s="2" t="s">
        <v>3284</v>
      </c>
      <c r="O1906" s="8"/>
      <c r="P1906" s="2">
        <v>84</v>
      </c>
      <c r="Q1906" s="12">
        <v>22.91</v>
      </c>
    </row>
    <row r="1907" spans="1:17" hidden="1">
      <c r="A1907" s="11" t="s">
        <v>4134</v>
      </c>
      <c r="B1907" s="9" t="s">
        <v>1219</v>
      </c>
      <c r="C1907" s="9" t="s">
        <v>12</v>
      </c>
      <c r="D1907" s="3" t="s">
        <v>10</v>
      </c>
      <c r="E1907" s="9" t="s">
        <v>1374</v>
      </c>
      <c r="F1907" s="9" t="s">
        <v>1375</v>
      </c>
      <c r="G1907" s="3">
        <v>16.84</v>
      </c>
      <c r="H1907" s="3">
        <v>14.18</v>
      </c>
      <c r="I1907" s="3">
        <v>0.21149999999999999</v>
      </c>
      <c r="J1907" s="3">
        <v>0.39340000000000003</v>
      </c>
      <c r="K1907" s="3" t="s">
        <v>1385</v>
      </c>
      <c r="L1907" s="3">
        <v>562</v>
      </c>
      <c r="M1907" s="3" t="s">
        <v>1426</v>
      </c>
      <c r="N1907" s="3" t="s">
        <v>2488</v>
      </c>
      <c r="O1907" s="9"/>
      <c r="P1907" s="3">
        <v>60</v>
      </c>
      <c r="Q1907" s="13">
        <v>0</v>
      </c>
    </row>
    <row r="1908" spans="1:17" hidden="1">
      <c r="A1908" s="10" t="s">
        <v>4135</v>
      </c>
      <c r="B1908" s="8" t="s">
        <v>792</v>
      </c>
      <c r="C1908" s="8" t="s">
        <v>28</v>
      </c>
      <c r="D1908" s="2" t="s">
        <v>44</v>
      </c>
      <c r="E1908" s="8" t="s">
        <v>1411</v>
      </c>
      <c r="F1908" s="8" t="s">
        <v>1390</v>
      </c>
      <c r="G1908" s="2">
        <v>19.77</v>
      </c>
      <c r="H1908" s="2">
        <v>16.899999999999999</v>
      </c>
      <c r="I1908" s="2">
        <v>0.22109999999999999</v>
      </c>
      <c r="J1908" s="2">
        <v>0.70389999999999997</v>
      </c>
      <c r="K1908" s="2" t="s">
        <v>1385</v>
      </c>
      <c r="L1908" s="2">
        <v>858</v>
      </c>
      <c r="M1908" s="2" t="s">
        <v>1396</v>
      </c>
      <c r="N1908" s="2" t="s">
        <v>259</v>
      </c>
      <c r="O1908" s="8" t="s">
        <v>2104</v>
      </c>
      <c r="P1908" s="2">
        <v>36</v>
      </c>
      <c r="Q1908" s="12">
        <v>0</v>
      </c>
    </row>
    <row r="1909" spans="1:17">
      <c r="A1909" s="11" t="s">
        <v>4136</v>
      </c>
      <c r="B1909" s="9" t="s">
        <v>513</v>
      </c>
      <c r="C1909" s="9" t="s">
        <v>7</v>
      </c>
      <c r="D1909" s="3" t="s">
        <v>1360</v>
      </c>
      <c r="E1909" s="9" t="s">
        <v>1380</v>
      </c>
      <c r="F1909" s="9" t="s">
        <v>1390</v>
      </c>
      <c r="G1909" s="3">
        <v>90.31</v>
      </c>
      <c r="H1909" s="3">
        <v>15.22</v>
      </c>
      <c r="I1909" s="3">
        <v>1.042</v>
      </c>
      <c r="J1909" s="3">
        <v>1.2039</v>
      </c>
      <c r="K1909" s="3" t="s">
        <v>1358</v>
      </c>
      <c r="L1909" s="3">
        <v>576</v>
      </c>
      <c r="M1909" s="3" t="s">
        <v>1403</v>
      </c>
      <c r="N1909" s="3" t="s">
        <v>1703</v>
      </c>
      <c r="O1909" s="9" t="s">
        <v>2149</v>
      </c>
      <c r="P1909" s="3">
        <v>240</v>
      </c>
      <c r="Q1909" s="13">
        <v>36.97</v>
      </c>
    </row>
    <row r="1910" spans="1:17" hidden="1">
      <c r="A1910" s="10" t="s">
        <v>4137</v>
      </c>
      <c r="B1910" s="8" t="s">
        <v>830</v>
      </c>
      <c r="C1910" s="8" t="s">
        <v>16</v>
      </c>
      <c r="D1910" s="2" t="s">
        <v>44</v>
      </c>
      <c r="E1910" s="8" t="s">
        <v>1389</v>
      </c>
      <c r="F1910" s="8" t="s">
        <v>1390</v>
      </c>
      <c r="G1910" s="2">
        <v>13.34</v>
      </c>
      <c r="H1910" s="2">
        <v>12.53</v>
      </c>
      <c r="I1910" s="2">
        <v>0.20039999999999999</v>
      </c>
      <c r="J1910" s="2">
        <v>0.63129999999999997</v>
      </c>
      <c r="K1910" s="2" t="s">
        <v>1376</v>
      </c>
      <c r="L1910" s="2">
        <v>867</v>
      </c>
      <c r="M1910" s="2" t="s">
        <v>1426</v>
      </c>
      <c r="N1910" s="2" t="s">
        <v>2230</v>
      </c>
      <c r="O1910" s="8"/>
      <c r="P1910" s="2">
        <v>24</v>
      </c>
      <c r="Q1910" s="12">
        <v>9.1999999999999993</v>
      </c>
    </row>
    <row r="1911" spans="1:17" hidden="1">
      <c r="A1911" s="11" t="s">
        <v>4138</v>
      </c>
      <c r="B1911" s="9" t="s">
        <v>1342</v>
      </c>
      <c r="C1911" s="9" t="s">
        <v>28</v>
      </c>
      <c r="D1911" s="3" t="s">
        <v>1360</v>
      </c>
      <c r="E1911" s="9" t="s">
        <v>1389</v>
      </c>
      <c r="F1911" s="9" t="s">
        <v>1390</v>
      </c>
      <c r="G1911" s="3">
        <v>12.25</v>
      </c>
      <c r="H1911" s="3">
        <v>17.32</v>
      </c>
      <c r="I1911" s="3">
        <v>7.9299999999999995E-2</v>
      </c>
      <c r="J1911" s="3">
        <v>1.1191</v>
      </c>
      <c r="K1911" s="3" t="s">
        <v>1358</v>
      </c>
      <c r="L1911" s="3">
        <v>652</v>
      </c>
      <c r="M1911" s="3" t="s">
        <v>1426</v>
      </c>
      <c r="N1911" s="3" t="s">
        <v>3217</v>
      </c>
      <c r="O1911" s="9"/>
      <c r="P1911" s="3">
        <v>12</v>
      </c>
      <c r="Q1911" s="13">
        <v>3.49</v>
      </c>
    </row>
    <row r="1912" spans="1:17" hidden="1">
      <c r="A1912" s="10" t="s">
        <v>4139</v>
      </c>
      <c r="B1912" s="8" t="s">
        <v>820</v>
      </c>
      <c r="C1912" s="8" t="s">
        <v>16</v>
      </c>
      <c r="D1912" s="2" t="s">
        <v>1360</v>
      </c>
      <c r="E1912" s="8" t="s">
        <v>1408</v>
      </c>
      <c r="F1912" s="8" t="s">
        <v>1384</v>
      </c>
      <c r="G1912" s="2">
        <v>54.77</v>
      </c>
      <c r="H1912" s="2">
        <v>18.2</v>
      </c>
      <c r="I1912" s="2">
        <v>0.87129999999999996</v>
      </c>
      <c r="J1912" s="2">
        <v>1.9856</v>
      </c>
      <c r="K1912" s="2" t="s">
        <v>1412</v>
      </c>
      <c r="L1912" s="2">
        <v>655</v>
      </c>
      <c r="M1912" s="2" t="s">
        <v>1377</v>
      </c>
      <c r="N1912" s="2" t="s">
        <v>1734</v>
      </c>
      <c r="O1912" s="8" t="s">
        <v>1705</v>
      </c>
      <c r="P1912" s="2">
        <v>36</v>
      </c>
      <c r="Q1912" s="12">
        <v>27.67</v>
      </c>
    </row>
    <row r="1913" spans="1:17" hidden="1">
      <c r="A1913" s="11" t="s">
        <v>4140</v>
      </c>
      <c r="B1913" s="9" t="s">
        <v>1118</v>
      </c>
      <c r="C1913" s="9" t="s">
        <v>16</v>
      </c>
      <c r="D1913" s="3" t="s">
        <v>10</v>
      </c>
      <c r="E1913" s="9" t="s">
        <v>1389</v>
      </c>
      <c r="F1913" s="9" t="s">
        <v>1375</v>
      </c>
      <c r="G1913" s="3">
        <v>25.44</v>
      </c>
      <c r="H1913" s="3">
        <v>15.83</v>
      </c>
      <c r="I1913" s="3">
        <v>0.2238</v>
      </c>
      <c r="J1913" s="3">
        <v>0.71879999999999999</v>
      </c>
      <c r="K1913" s="3" t="s">
        <v>1358</v>
      </c>
      <c r="L1913" s="3">
        <v>607</v>
      </c>
      <c r="M1913" s="3" t="s">
        <v>1377</v>
      </c>
      <c r="N1913" s="3" t="s">
        <v>3960</v>
      </c>
      <c r="O1913" s="9" t="s">
        <v>3418</v>
      </c>
      <c r="P1913" s="3">
        <v>48</v>
      </c>
      <c r="Q1913" s="13">
        <v>3.4</v>
      </c>
    </row>
    <row r="1914" spans="1:17" hidden="1">
      <c r="A1914" s="10" t="s">
        <v>4141</v>
      </c>
      <c r="B1914" s="8" t="s">
        <v>527</v>
      </c>
      <c r="C1914" s="8" t="s">
        <v>16</v>
      </c>
      <c r="D1914" s="2" t="s">
        <v>23</v>
      </c>
      <c r="E1914" s="8" t="s">
        <v>1374</v>
      </c>
      <c r="F1914" s="8" t="s">
        <v>1384</v>
      </c>
      <c r="G1914" s="2">
        <v>65.53</v>
      </c>
      <c r="H1914" s="2">
        <v>14.77</v>
      </c>
      <c r="I1914" s="2">
        <v>0.90759999999999996</v>
      </c>
      <c r="J1914" s="2">
        <v>0.8518</v>
      </c>
      <c r="K1914" s="2" t="s">
        <v>1376</v>
      </c>
      <c r="L1914" s="2">
        <v>752</v>
      </c>
      <c r="M1914" s="2" t="s">
        <v>1381</v>
      </c>
      <c r="N1914" s="2" t="s">
        <v>1859</v>
      </c>
      <c r="O1914" s="8"/>
      <c r="P1914" s="2">
        <v>240</v>
      </c>
      <c r="Q1914" s="12">
        <v>46.01</v>
      </c>
    </row>
    <row r="1915" spans="1:17" hidden="1">
      <c r="A1915" s="11" t="s">
        <v>4142</v>
      </c>
      <c r="B1915" s="9" t="s">
        <v>1348</v>
      </c>
      <c r="C1915" s="9" t="s">
        <v>38</v>
      </c>
      <c r="D1915" s="3" t="s">
        <v>44</v>
      </c>
      <c r="E1915" s="9" t="s">
        <v>1400</v>
      </c>
      <c r="F1915" s="9" t="s">
        <v>1384</v>
      </c>
      <c r="G1915" s="3">
        <v>8.43</v>
      </c>
      <c r="H1915" s="3">
        <v>11.22</v>
      </c>
      <c r="I1915" s="3">
        <v>0.14249999999999999</v>
      </c>
      <c r="J1915" s="3">
        <v>0.74590000000000001</v>
      </c>
      <c r="K1915" s="3" t="s">
        <v>1385</v>
      </c>
      <c r="L1915" s="3">
        <v>585</v>
      </c>
      <c r="M1915" s="3" t="s">
        <v>1386</v>
      </c>
      <c r="N1915" s="3" t="s">
        <v>2173</v>
      </c>
      <c r="O1915" s="9"/>
      <c r="P1915" s="3">
        <v>12</v>
      </c>
      <c r="Q1915" s="13">
        <v>0</v>
      </c>
    </row>
    <row r="1916" spans="1:17" hidden="1">
      <c r="A1916" s="10" t="s">
        <v>4143</v>
      </c>
      <c r="B1916" s="8" t="s">
        <v>605</v>
      </c>
      <c r="C1916" s="8" t="s">
        <v>12</v>
      </c>
      <c r="D1916" s="2" t="s">
        <v>10</v>
      </c>
      <c r="E1916" s="8" t="s">
        <v>1374</v>
      </c>
      <c r="F1916" s="8" t="s">
        <v>1390</v>
      </c>
      <c r="G1916" s="2">
        <v>81.62</v>
      </c>
      <c r="H1916" s="2">
        <v>15.36</v>
      </c>
      <c r="I1916" s="2">
        <v>1.0117</v>
      </c>
      <c r="J1916" s="2">
        <v>2.8437999999999999</v>
      </c>
      <c r="K1916" s="2" t="s">
        <v>1412</v>
      </c>
      <c r="L1916" s="2">
        <v>741</v>
      </c>
      <c r="M1916" s="2" t="s">
        <v>1377</v>
      </c>
      <c r="N1916" s="2" t="s">
        <v>3217</v>
      </c>
      <c r="O1916" s="8" t="s">
        <v>1522</v>
      </c>
      <c r="P1916" s="2">
        <v>36</v>
      </c>
      <c r="Q1916" s="12">
        <v>27.35</v>
      </c>
    </row>
    <row r="1917" spans="1:17" hidden="1">
      <c r="A1917" s="11" t="s">
        <v>4144</v>
      </c>
      <c r="B1917" s="9" t="s">
        <v>175</v>
      </c>
      <c r="C1917" s="9" t="s">
        <v>32</v>
      </c>
      <c r="D1917" s="3" t="s">
        <v>23</v>
      </c>
      <c r="E1917" s="9" t="s">
        <v>1411</v>
      </c>
      <c r="F1917" s="9" t="s">
        <v>1390</v>
      </c>
      <c r="G1917" s="3">
        <v>21.53</v>
      </c>
      <c r="H1917" s="3">
        <v>18.48</v>
      </c>
      <c r="I1917" s="3">
        <v>0.24790000000000001</v>
      </c>
      <c r="J1917" s="3">
        <v>0.63790000000000002</v>
      </c>
      <c r="K1917" s="3" t="s">
        <v>1358</v>
      </c>
      <c r="L1917" s="3">
        <v>636</v>
      </c>
      <c r="M1917" s="3" t="s">
        <v>1403</v>
      </c>
      <c r="N1917" s="3" t="s">
        <v>2801</v>
      </c>
      <c r="O1917" s="9" t="s">
        <v>2642</v>
      </c>
      <c r="P1917" s="3">
        <v>48</v>
      </c>
      <c r="Q1917" s="13">
        <v>5.54</v>
      </c>
    </row>
    <row r="1918" spans="1:17" hidden="1">
      <c r="A1918" s="10" t="s">
        <v>4145</v>
      </c>
      <c r="B1918" s="8" t="s">
        <v>843</v>
      </c>
      <c r="C1918" s="8" t="s">
        <v>16</v>
      </c>
      <c r="D1918" s="2" t="s">
        <v>23</v>
      </c>
      <c r="E1918" s="8" t="s">
        <v>1411</v>
      </c>
      <c r="F1918" s="8" t="s">
        <v>1384</v>
      </c>
      <c r="G1918" s="2">
        <v>90.88</v>
      </c>
      <c r="H1918" s="2">
        <v>18.170000000000002</v>
      </c>
      <c r="I1918" s="2">
        <v>1.3085</v>
      </c>
      <c r="J1918" s="2">
        <v>1.4746999999999999</v>
      </c>
      <c r="K1918" s="2" t="s">
        <v>1358</v>
      </c>
      <c r="L1918" s="2">
        <v>740</v>
      </c>
      <c r="M1918" s="2" t="s">
        <v>1381</v>
      </c>
      <c r="N1918" s="2" t="s">
        <v>1859</v>
      </c>
      <c r="O1918" s="8"/>
      <c r="P1918" s="2">
        <v>180</v>
      </c>
      <c r="Q1918" s="12">
        <v>48.95</v>
      </c>
    </row>
    <row r="1919" spans="1:17" hidden="1">
      <c r="A1919" s="11" t="s">
        <v>4146</v>
      </c>
      <c r="B1919" s="9" t="s">
        <v>1290</v>
      </c>
      <c r="C1919" s="9" t="s">
        <v>7</v>
      </c>
      <c r="D1919" s="3" t="s">
        <v>31</v>
      </c>
      <c r="E1919" s="9" t="s">
        <v>1389</v>
      </c>
      <c r="F1919" s="9" t="s">
        <v>1390</v>
      </c>
      <c r="G1919" s="3">
        <v>87.76</v>
      </c>
      <c r="H1919" s="3">
        <v>17.55</v>
      </c>
      <c r="I1919" s="3">
        <v>1.4567000000000001</v>
      </c>
      <c r="J1919" s="3">
        <v>2.5573999999999999</v>
      </c>
      <c r="K1919" s="3" t="s">
        <v>1385</v>
      </c>
      <c r="L1919" s="3">
        <v>843</v>
      </c>
      <c r="M1919" s="3" t="s">
        <v>1403</v>
      </c>
      <c r="N1919" s="3" t="s">
        <v>4147</v>
      </c>
      <c r="O1919" s="9" t="s">
        <v>1804</v>
      </c>
      <c r="P1919" s="3">
        <v>48</v>
      </c>
      <c r="Q1919" s="13">
        <v>0</v>
      </c>
    </row>
    <row r="1920" spans="1:17" hidden="1">
      <c r="A1920" s="10" t="s">
        <v>4148</v>
      </c>
      <c r="B1920" s="8" t="s">
        <v>1059</v>
      </c>
      <c r="C1920" s="8" t="s">
        <v>32</v>
      </c>
      <c r="D1920" s="2" t="s">
        <v>23</v>
      </c>
      <c r="E1920" s="8" t="s">
        <v>1411</v>
      </c>
      <c r="F1920" s="8" t="s">
        <v>1384</v>
      </c>
      <c r="G1920" s="2">
        <v>67.77</v>
      </c>
      <c r="H1920" s="2">
        <v>11.01</v>
      </c>
      <c r="I1920" s="2">
        <v>0.65649999999999997</v>
      </c>
      <c r="J1920" s="2">
        <v>0.77070000000000005</v>
      </c>
      <c r="K1920" s="2" t="s">
        <v>1385</v>
      </c>
      <c r="L1920" s="2">
        <v>743</v>
      </c>
      <c r="M1920" s="2" t="s">
        <v>1426</v>
      </c>
      <c r="N1920" s="2" t="s">
        <v>2488</v>
      </c>
      <c r="O1920" s="8"/>
      <c r="P1920" s="2">
        <v>180</v>
      </c>
      <c r="Q1920" s="12">
        <v>0</v>
      </c>
    </row>
    <row r="1921" spans="1:17" hidden="1">
      <c r="A1921" s="11" t="s">
        <v>4149</v>
      </c>
      <c r="B1921" s="9" t="s">
        <v>975</v>
      </c>
      <c r="C1921" s="9" t="s">
        <v>7</v>
      </c>
      <c r="D1921" s="3" t="s">
        <v>44</v>
      </c>
      <c r="E1921" s="9" t="s">
        <v>1400</v>
      </c>
      <c r="F1921" s="9" t="s">
        <v>1375</v>
      </c>
      <c r="G1921" s="3">
        <v>1.61</v>
      </c>
      <c r="H1921" s="3">
        <v>17.61</v>
      </c>
      <c r="I1921" s="3">
        <v>2.98E-2</v>
      </c>
      <c r="J1921" s="3">
        <v>4.0500000000000001E-2</v>
      </c>
      <c r="K1921" s="3" t="s">
        <v>1358</v>
      </c>
      <c r="L1921" s="3">
        <v>862</v>
      </c>
      <c r="M1921" s="3" t="s">
        <v>1403</v>
      </c>
      <c r="N1921" s="3" t="s">
        <v>2187</v>
      </c>
      <c r="O1921" s="9" t="s">
        <v>2255</v>
      </c>
      <c r="P1921" s="3">
        <v>60</v>
      </c>
      <c r="Q1921" s="13">
        <v>1.23</v>
      </c>
    </row>
    <row r="1922" spans="1:17">
      <c r="A1922" s="10" t="s">
        <v>4150</v>
      </c>
      <c r="B1922" s="8" t="s">
        <v>1030</v>
      </c>
      <c r="C1922" s="8" t="s">
        <v>32</v>
      </c>
      <c r="D1922" s="2" t="s">
        <v>1360</v>
      </c>
      <c r="E1922" s="8" t="s">
        <v>1380</v>
      </c>
      <c r="F1922" s="8" t="s">
        <v>1384</v>
      </c>
      <c r="G1922" s="2">
        <v>55.14</v>
      </c>
      <c r="H1922" s="2"/>
      <c r="I1922" s="2">
        <v>0.54479999999999995</v>
      </c>
      <c r="J1922" s="2"/>
      <c r="K1922" s="2" t="s">
        <v>1385</v>
      </c>
      <c r="L1922" s="2">
        <v>729</v>
      </c>
      <c r="M1922" s="2" t="s">
        <v>1403</v>
      </c>
      <c r="N1922" s="2" t="s">
        <v>2161</v>
      </c>
      <c r="O1922" s="8" t="s">
        <v>1647</v>
      </c>
      <c r="P1922" s="2">
        <v>84</v>
      </c>
      <c r="Q1922" s="12">
        <v>0</v>
      </c>
    </row>
    <row r="1923" spans="1:17" hidden="1">
      <c r="A1923" s="11" t="s">
        <v>4151</v>
      </c>
      <c r="B1923" s="9" t="s">
        <v>1083</v>
      </c>
      <c r="C1923" s="9" t="s">
        <v>16</v>
      </c>
      <c r="D1923" s="3" t="s">
        <v>1360</v>
      </c>
      <c r="E1923" s="9" t="s">
        <v>1408</v>
      </c>
      <c r="F1923" s="9" t="s">
        <v>1390</v>
      </c>
      <c r="G1923" s="3">
        <v>33.950000000000003</v>
      </c>
      <c r="H1923" s="3">
        <v>16.489999999999998</v>
      </c>
      <c r="I1923" s="3">
        <v>0.58960000000000001</v>
      </c>
      <c r="J1923" s="3">
        <v>3.0882000000000001</v>
      </c>
      <c r="K1923" s="3" t="s">
        <v>1412</v>
      </c>
      <c r="L1923" s="3">
        <v>882</v>
      </c>
      <c r="M1923" s="3" t="s">
        <v>1403</v>
      </c>
      <c r="N1923" s="3" t="s">
        <v>2358</v>
      </c>
      <c r="O1923" s="9" t="s">
        <v>2359</v>
      </c>
      <c r="P1923" s="3">
        <v>12</v>
      </c>
      <c r="Q1923" s="13">
        <v>11.88</v>
      </c>
    </row>
    <row r="1924" spans="1:17" hidden="1">
      <c r="A1924" s="10" t="s">
        <v>4152</v>
      </c>
      <c r="B1924" s="8" t="s">
        <v>1012</v>
      </c>
      <c r="C1924" s="8" t="s">
        <v>28</v>
      </c>
      <c r="D1924" s="2" t="s">
        <v>10</v>
      </c>
      <c r="E1924" s="8" t="s">
        <v>1374</v>
      </c>
      <c r="F1924" s="8" t="s">
        <v>1390</v>
      </c>
      <c r="G1924" s="2">
        <v>92.46</v>
      </c>
      <c r="H1924" s="2">
        <v>14.06</v>
      </c>
      <c r="I1924" s="2">
        <v>1.1528</v>
      </c>
      <c r="J1924" s="2">
        <v>1.7358</v>
      </c>
      <c r="K1924" s="2" t="s">
        <v>1385</v>
      </c>
      <c r="L1924" s="2">
        <v>757</v>
      </c>
      <c r="M1924" s="2" t="s">
        <v>1381</v>
      </c>
      <c r="N1924" s="2" t="s">
        <v>744</v>
      </c>
      <c r="O1924" s="8"/>
      <c r="P1924" s="2">
        <v>84</v>
      </c>
      <c r="Q1924" s="12">
        <v>0</v>
      </c>
    </row>
    <row r="1925" spans="1:17" hidden="1">
      <c r="A1925" s="11" t="s">
        <v>4153</v>
      </c>
      <c r="B1925" s="9" t="s">
        <v>682</v>
      </c>
      <c r="C1925" s="9" t="s">
        <v>20</v>
      </c>
      <c r="D1925" s="3" t="s">
        <v>44</v>
      </c>
      <c r="E1925" s="9" t="s">
        <v>1408</v>
      </c>
      <c r="F1925" s="9" t="s">
        <v>1390</v>
      </c>
      <c r="G1925" s="3">
        <v>60.94</v>
      </c>
      <c r="H1925" s="3">
        <v>11.19</v>
      </c>
      <c r="I1925" s="3">
        <v>0.33250000000000002</v>
      </c>
      <c r="J1925" s="3">
        <v>2.8456999999999999</v>
      </c>
      <c r="K1925" s="3" t="s">
        <v>1376</v>
      </c>
      <c r="L1925" s="3">
        <v>839</v>
      </c>
      <c r="M1925" s="3" t="s">
        <v>1386</v>
      </c>
      <c r="N1925" s="3" t="s">
        <v>396</v>
      </c>
      <c r="O1925" s="9"/>
      <c r="P1925" s="3">
        <v>24</v>
      </c>
      <c r="Q1925" s="13">
        <v>51.83</v>
      </c>
    </row>
    <row r="1926" spans="1:17" hidden="1">
      <c r="A1926" s="10" t="s">
        <v>4154</v>
      </c>
      <c r="B1926" s="8" t="s">
        <v>456</v>
      </c>
      <c r="C1926" s="8" t="s">
        <v>16</v>
      </c>
      <c r="D1926" s="2" t="s">
        <v>44</v>
      </c>
      <c r="E1926" s="8" t="s">
        <v>1374</v>
      </c>
      <c r="F1926" s="8" t="s">
        <v>1375</v>
      </c>
      <c r="G1926" s="2">
        <v>84.48</v>
      </c>
      <c r="H1926" s="2">
        <v>12.63</v>
      </c>
      <c r="I1926" s="2">
        <v>1.6395999999999999</v>
      </c>
      <c r="J1926" s="2">
        <v>7.5308999999999999</v>
      </c>
      <c r="K1926" s="2" t="s">
        <v>1395</v>
      </c>
      <c r="L1926" s="2">
        <v>565</v>
      </c>
      <c r="M1926" s="2" t="s">
        <v>1381</v>
      </c>
      <c r="N1926" s="2" t="s">
        <v>2667</v>
      </c>
      <c r="O1926" s="8"/>
      <c r="P1926" s="2">
        <v>12</v>
      </c>
      <c r="Q1926" s="12">
        <v>23.99</v>
      </c>
    </row>
    <row r="1927" spans="1:17">
      <c r="A1927" s="11" t="s">
        <v>4155</v>
      </c>
      <c r="B1927" s="9" t="s">
        <v>798</v>
      </c>
      <c r="C1927" s="9" t="s">
        <v>12</v>
      </c>
      <c r="D1927" s="3" t="s">
        <v>44</v>
      </c>
      <c r="E1927" s="9" t="s">
        <v>1380</v>
      </c>
      <c r="F1927" s="9" t="s">
        <v>1390</v>
      </c>
      <c r="G1927" s="3">
        <v>81.78</v>
      </c>
      <c r="H1927" s="3">
        <v>13.77</v>
      </c>
      <c r="I1927" s="3">
        <v>0.69110000000000005</v>
      </c>
      <c r="J1927" s="3">
        <v>1.8931</v>
      </c>
      <c r="K1927" s="3" t="s">
        <v>1376</v>
      </c>
      <c r="L1927" s="3">
        <v>704</v>
      </c>
      <c r="M1927" s="3" t="s">
        <v>1381</v>
      </c>
      <c r="N1927" s="3" t="s">
        <v>1699</v>
      </c>
      <c r="O1927" s="9"/>
      <c r="P1927" s="3">
        <v>60</v>
      </c>
      <c r="Q1927" s="13">
        <v>69.16</v>
      </c>
    </row>
    <row r="1928" spans="1:17" hidden="1">
      <c r="A1928" s="10" t="s">
        <v>4156</v>
      </c>
      <c r="B1928" s="8" t="s">
        <v>1271</v>
      </c>
      <c r="C1928" s="8" t="s">
        <v>16</v>
      </c>
      <c r="D1928" s="2" t="s">
        <v>44</v>
      </c>
      <c r="E1928" s="8" t="s">
        <v>1374</v>
      </c>
      <c r="F1928" s="8" t="s">
        <v>1375</v>
      </c>
      <c r="G1928" s="2">
        <v>94.85</v>
      </c>
      <c r="H1928" s="2">
        <v>15.83</v>
      </c>
      <c r="I1928" s="2">
        <v>1.1828000000000001</v>
      </c>
      <c r="J1928" s="2">
        <v>2.6798000000000002</v>
      </c>
      <c r="K1928" s="2" t="s">
        <v>1385</v>
      </c>
      <c r="L1928" s="2">
        <v>608</v>
      </c>
      <c r="M1928" s="2" t="s">
        <v>1396</v>
      </c>
      <c r="N1928" s="2" t="s">
        <v>2770</v>
      </c>
      <c r="O1928" s="8" t="s">
        <v>1995</v>
      </c>
      <c r="P1928" s="2">
        <v>48</v>
      </c>
      <c r="Q1928" s="12">
        <v>0</v>
      </c>
    </row>
    <row r="1929" spans="1:17" hidden="1">
      <c r="A1929" s="11" t="s">
        <v>4157</v>
      </c>
      <c r="B1929" s="9" t="s">
        <v>230</v>
      </c>
      <c r="C1929" s="9" t="s">
        <v>7</v>
      </c>
      <c r="D1929" s="3" t="s">
        <v>23</v>
      </c>
      <c r="E1929" s="9" t="s">
        <v>1411</v>
      </c>
      <c r="F1929" s="9" t="s">
        <v>1375</v>
      </c>
      <c r="G1929" s="3">
        <v>17.04</v>
      </c>
      <c r="H1929" s="3">
        <v>16.48</v>
      </c>
      <c r="I1929" s="3">
        <v>0.27229999999999999</v>
      </c>
      <c r="J1929" s="3">
        <v>0.34310000000000002</v>
      </c>
      <c r="K1929" s="3" t="s">
        <v>1358</v>
      </c>
      <c r="L1929" s="3">
        <v>730</v>
      </c>
      <c r="M1929" s="3" t="s">
        <v>1426</v>
      </c>
      <c r="N1929" s="3" t="s">
        <v>2043</v>
      </c>
      <c r="O1929" s="9"/>
      <c r="P1929" s="3">
        <v>84</v>
      </c>
      <c r="Q1929" s="13">
        <v>2.09</v>
      </c>
    </row>
    <row r="1930" spans="1:17" hidden="1">
      <c r="A1930" s="10" t="s">
        <v>4158</v>
      </c>
      <c r="B1930" s="8" t="s">
        <v>787</v>
      </c>
      <c r="C1930" s="8" t="s">
        <v>7</v>
      </c>
      <c r="D1930" s="2" t="s">
        <v>1360</v>
      </c>
      <c r="E1930" s="8" t="s">
        <v>1374</v>
      </c>
      <c r="F1930" s="8" t="s">
        <v>1375</v>
      </c>
      <c r="G1930" s="2">
        <v>30.49</v>
      </c>
      <c r="H1930" s="2">
        <v>15.37</v>
      </c>
      <c r="I1930" s="2">
        <v>0.46229999999999999</v>
      </c>
      <c r="J1930" s="2">
        <v>2.7572999999999999</v>
      </c>
      <c r="K1930" s="2"/>
      <c r="L1930" s="2">
        <v>578</v>
      </c>
      <c r="M1930" s="2" t="s">
        <v>1396</v>
      </c>
      <c r="N1930" s="2" t="s">
        <v>1482</v>
      </c>
      <c r="O1930" s="8" t="s">
        <v>3727</v>
      </c>
      <c r="P1930" s="2">
        <v>12</v>
      </c>
      <c r="Q1930" s="12">
        <v>10.94</v>
      </c>
    </row>
    <row r="1931" spans="1:17" hidden="1">
      <c r="A1931" s="11" t="s">
        <v>4159</v>
      </c>
      <c r="B1931" s="9" t="s">
        <v>207</v>
      </c>
      <c r="C1931" s="9" t="s">
        <v>35</v>
      </c>
      <c r="D1931" s="3" t="s">
        <v>10</v>
      </c>
      <c r="E1931" s="9" t="s">
        <v>1389</v>
      </c>
      <c r="F1931" s="9" t="s">
        <v>1390</v>
      </c>
      <c r="G1931" s="3">
        <v>26.92</v>
      </c>
      <c r="H1931" s="3">
        <v>12.17</v>
      </c>
      <c r="I1931" s="3">
        <v>0.35680000000000001</v>
      </c>
      <c r="J1931" s="3">
        <v>0.29959999999999998</v>
      </c>
      <c r="K1931" s="3" t="s">
        <v>1376</v>
      </c>
      <c r="L1931" s="3">
        <v>878</v>
      </c>
      <c r="M1931" s="3" t="s">
        <v>1381</v>
      </c>
      <c r="N1931" s="3" t="s">
        <v>1576</v>
      </c>
      <c r="O1931" s="9"/>
      <c r="P1931" s="3">
        <v>240</v>
      </c>
      <c r="Q1931" s="13">
        <v>6.9</v>
      </c>
    </row>
    <row r="1932" spans="1:17" hidden="1">
      <c r="A1932" s="10" t="s">
        <v>4160</v>
      </c>
      <c r="B1932" s="8" t="s">
        <v>870</v>
      </c>
      <c r="C1932" s="8" t="s">
        <v>35</v>
      </c>
      <c r="D1932" s="2" t="s">
        <v>10</v>
      </c>
      <c r="E1932" s="8" t="s">
        <v>1389</v>
      </c>
      <c r="F1932" s="8" t="s">
        <v>1390</v>
      </c>
      <c r="G1932" s="2">
        <v>13.71</v>
      </c>
      <c r="H1932" s="2">
        <v>9.56</v>
      </c>
      <c r="I1932" s="2">
        <v>0.1326</v>
      </c>
      <c r="J1932" s="2">
        <v>0.14369999999999999</v>
      </c>
      <c r="K1932" s="2" t="s">
        <v>1412</v>
      </c>
      <c r="L1932" s="2">
        <v>876</v>
      </c>
      <c r="M1932" s="2" t="s">
        <v>1386</v>
      </c>
      <c r="N1932" s="2" t="s">
        <v>862</v>
      </c>
      <c r="O1932" s="8"/>
      <c r="P1932" s="2">
        <v>180</v>
      </c>
      <c r="Q1932" s="12">
        <v>4.95</v>
      </c>
    </row>
    <row r="1933" spans="1:17">
      <c r="A1933" s="11" t="s">
        <v>4161</v>
      </c>
      <c r="B1933" s="9" t="s">
        <v>590</v>
      </c>
      <c r="C1933" s="9" t="s">
        <v>12</v>
      </c>
      <c r="D1933" s="3" t="s">
        <v>10</v>
      </c>
      <c r="E1933" s="9" t="s">
        <v>1380</v>
      </c>
      <c r="F1933" s="9" t="s">
        <v>1375</v>
      </c>
      <c r="G1933" s="3">
        <v>84.5</v>
      </c>
      <c r="H1933" s="3"/>
      <c r="I1933" s="3">
        <v>0.43769999999999998</v>
      </c>
      <c r="J1933" s="3"/>
      <c r="K1933" s="3" t="s">
        <v>1385</v>
      </c>
      <c r="L1933" s="3">
        <v>694</v>
      </c>
      <c r="M1933" s="3" t="s">
        <v>1386</v>
      </c>
      <c r="N1933" s="3" t="s">
        <v>2295</v>
      </c>
      <c r="O1933" s="9"/>
      <c r="P1933" s="3">
        <v>60</v>
      </c>
      <c r="Q1933" s="13">
        <v>0</v>
      </c>
    </row>
    <row r="1934" spans="1:17" hidden="1">
      <c r="A1934" s="10" t="s">
        <v>4162</v>
      </c>
      <c r="B1934" s="8" t="s">
        <v>1336</v>
      </c>
      <c r="C1934" s="8" t="s">
        <v>35</v>
      </c>
      <c r="D1934" s="2" t="s">
        <v>23</v>
      </c>
      <c r="E1934" s="8" t="s">
        <v>1408</v>
      </c>
      <c r="F1934" s="8" t="s">
        <v>1384</v>
      </c>
      <c r="G1934" s="2">
        <v>5.69</v>
      </c>
      <c r="H1934" s="2">
        <v>18.23</v>
      </c>
      <c r="I1934" s="2">
        <v>4.1000000000000002E-2</v>
      </c>
      <c r="J1934" s="2">
        <v>0.2064</v>
      </c>
      <c r="K1934" s="2" t="s">
        <v>1395</v>
      </c>
      <c r="L1934" s="2">
        <v>854</v>
      </c>
      <c r="M1934" s="2" t="s">
        <v>1403</v>
      </c>
      <c r="N1934" s="2" t="s">
        <v>3806</v>
      </c>
      <c r="O1934" s="8" t="s">
        <v>3327</v>
      </c>
      <c r="P1934" s="2">
        <v>36</v>
      </c>
      <c r="Q1934" s="12">
        <v>4.22</v>
      </c>
    </row>
    <row r="1935" spans="1:17" hidden="1">
      <c r="A1935" s="11" t="s">
        <v>4163</v>
      </c>
      <c r="B1935" s="9" t="s">
        <v>977</v>
      </c>
      <c r="C1935" s="9" t="s">
        <v>12</v>
      </c>
      <c r="D1935" s="3" t="s">
        <v>44</v>
      </c>
      <c r="E1935" s="9" t="s">
        <v>1400</v>
      </c>
      <c r="F1935" s="9" t="s">
        <v>1384</v>
      </c>
      <c r="G1935" s="3">
        <v>71.37</v>
      </c>
      <c r="H1935" s="3">
        <v>14.1</v>
      </c>
      <c r="I1935" s="3">
        <v>1.1689000000000001</v>
      </c>
      <c r="J1935" s="3">
        <v>0.89270000000000005</v>
      </c>
      <c r="K1935" s="3" t="s">
        <v>1376</v>
      </c>
      <c r="L1935" s="3">
        <v>659</v>
      </c>
      <c r="M1935" s="3" t="s">
        <v>1381</v>
      </c>
      <c r="N1935" s="3" t="s">
        <v>512</v>
      </c>
      <c r="O1935" s="9"/>
      <c r="P1935" s="3">
        <v>240</v>
      </c>
      <c r="Q1935" s="13">
        <v>36.93</v>
      </c>
    </row>
    <row r="1936" spans="1:17" hidden="1">
      <c r="A1936" s="10" t="s">
        <v>4164</v>
      </c>
      <c r="B1936" s="8" t="s">
        <v>605</v>
      </c>
      <c r="C1936" s="8" t="s">
        <v>12</v>
      </c>
      <c r="D1936" s="2" t="s">
        <v>1360</v>
      </c>
      <c r="E1936" s="8" t="s">
        <v>1411</v>
      </c>
      <c r="F1936" s="8" t="s">
        <v>1375</v>
      </c>
      <c r="G1936" s="2">
        <v>47.01</v>
      </c>
      <c r="H1936" s="2">
        <v>16.190000000000001</v>
      </c>
      <c r="I1936" s="2">
        <v>0.66269999999999996</v>
      </c>
      <c r="J1936" s="2">
        <v>2.306</v>
      </c>
      <c r="K1936" s="2" t="s">
        <v>1358</v>
      </c>
      <c r="L1936" s="2">
        <v>741</v>
      </c>
      <c r="M1936" s="2" t="s">
        <v>1403</v>
      </c>
      <c r="N1936" s="2" t="s">
        <v>1856</v>
      </c>
      <c r="O1936" s="8" t="s">
        <v>1453</v>
      </c>
      <c r="P1936" s="2">
        <v>24</v>
      </c>
      <c r="Q1936" s="12">
        <v>22.94</v>
      </c>
    </row>
    <row r="1937" spans="1:17" hidden="1">
      <c r="A1937" s="11" t="s">
        <v>4165</v>
      </c>
      <c r="B1937" s="9" t="s">
        <v>480</v>
      </c>
      <c r="C1937" s="9" t="s">
        <v>38</v>
      </c>
      <c r="D1937" s="3" t="s">
        <v>44</v>
      </c>
      <c r="E1937" s="9" t="s">
        <v>1389</v>
      </c>
      <c r="F1937" s="9" t="s">
        <v>1384</v>
      </c>
      <c r="G1937" s="3">
        <v>28.22</v>
      </c>
      <c r="H1937" s="3">
        <v>10.28</v>
      </c>
      <c r="I1937" s="3">
        <v>0.28570000000000001</v>
      </c>
      <c r="J1937" s="3">
        <v>0.27760000000000001</v>
      </c>
      <c r="K1937" s="3" t="s">
        <v>1376</v>
      </c>
      <c r="L1937" s="3">
        <v>878</v>
      </c>
      <c r="M1937" s="3" t="s">
        <v>1403</v>
      </c>
      <c r="N1937" s="3" t="s">
        <v>2760</v>
      </c>
      <c r="O1937" s="9" t="s">
        <v>1653</v>
      </c>
      <c r="P1937" s="3">
        <v>240</v>
      </c>
      <c r="Q1937" s="13">
        <v>20.49</v>
      </c>
    </row>
    <row r="1938" spans="1:17" hidden="1">
      <c r="A1938" s="10" t="s">
        <v>4166</v>
      </c>
      <c r="B1938" s="8" t="s">
        <v>483</v>
      </c>
      <c r="C1938" s="8" t="s">
        <v>12</v>
      </c>
      <c r="D1938" s="2" t="s">
        <v>23</v>
      </c>
      <c r="E1938" s="8" t="s">
        <v>1411</v>
      </c>
      <c r="F1938" s="8" t="s">
        <v>1390</v>
      </c>
      <c r="G1938" s="2">
        <v>4.03</v>
      </c>
      <c r="H1938" s="2">
        <v>13.87</v>
      </c>
      <c r="I1938" s="2">
        <v>4.4499999999999998E-2</v>
      </c>
      <c r="J1938" s="2">
        <v>9.35E-2</v>
      </c>
      <c r="K1938" s="2" t="s">
        <v>1385</v>
      </c>
      <c r="L1938" s="2">
        <v>878</v>
      </c>
      <c r="M1938" s="2" t="s">
        <v>1386</v>
      </c>
      <c r="N1938" s="2" t="s">
        <v>2517</v>
      </c>
      <c r="O1938" s="8"/>
      <c r="P1938" s="2">
        <v>60</v>
      </c>
      <c r="Q1938" s="12">
        <v>0</v>
      </c>
    </row>
    <row r="1939" spans="1:17" hidden="1">
      <c r="A1939" s="11" t="s">
        <v>4167</v>
      </c>
      <c r="B1939" s="9" t="s">
        <v>538</v>
      </c>
      <c r="C1939" s="9" t="s">
        <v>38</v>
      </c>
      <c r="D1939" s="3" t="s">
        <v>31</v>
      </c>
      <c r="E1939" s="9" t="s">
        <v>1411</v>
      </c>
      <c r="F1939" s="9" t="s">
        <v>1384</v>
      </c>
      <c r="G1939" s="3">
        <v>90.81</v>
      </c>
      <c r="H1939" s="3">
        <v>18.329999999999998</v>
      </c>
      <c r="I1939" s="3">
        <v>1.3225</v>
      </c>
      <c r="J1939" s="3">
        <v>2.6831999999999998</v>
      </c>
      <c r="K1939" s="3" t="s">
        <v>1376</v>
      </c>
      <c r="L1939" s="3">
        <v>639</v>
      </c>
      <c r="M1939" s="3" t="s">
        <v>1381</v>
      </c>
      <c r="N1939" s="3" t="s">
        <v>1522</v>
      </c>
      <c r="O1939" s="9"/>
      <c r="P1939" s="3">
        <v>48</v>
      </c>
      <c r="Q1939" s="13">
        <v>11.63</v>
      </c>
    </row>
    <row r="1940" spans="1:17" hidden="1">
      <c r="A1940" s="10" t="s">
        <v>4168</v>
      </c>
      <c r="B1940" s="8" t="s">
        <v>907</v>
      </c>
      <c r="C1940" s="8" t="s">
        <v>20</v>
      </c>
      <c r="D1940" s="2" t="s">
        <v>1360</v>
      </c>
      <c r="E1940" s="8" t="s">
        <v>1411</v>
      </c>
      <c r="F1940" s="8" t="s">
        <v>1384</v>
      </c>
      <c r="G1940" s="2">
        <v>45.36</v>
      </c>
      <c r="H1940" s="2">
        <v>10.98</v>
      </c>
      <c r="I1940" s="2">
        <v>0.248</v>
      </c>
      <c r="J1940" s="2">
        <v>0.62429999999999997</v>
      </c>
      <c r="K1940" s="2" t="s">
        <v>1395</v>
      </c>
      <c r="L1940" s="2">
        <v>596</v>
      </c>
      <c r="M1940" s="2" t="s">
        <v>1403</v>
      </c>
      <c r="N1940" s="2" t="s">
        <v>2449</v>
      </c>
      <c r="O1940" s="8" t="s">
        <v>2048</v>
      </c>
      <c r="P1940" s="2">
        <v>120</v>
      </c>
      <c r="Q1940" s="12">
        <v>20.75</v>
      </c>
    </row>
    <row r="1941" spans="1:17" hidden="1">
      <c r="A1941" s="11" t="s">
        <v>4169</v>
      </c>
      <c r="B1941" s="9" t="s">
        <v>155</v>
      </c>
      <c r="C1941" s="9" t="s">
        <v>35</v>
      </c>
      <c r="D1941" s="3" t="s">
        <v>10</v>
      </c>
      <c r="E1941" s="9" t="s">
        <v>1408</v>
      </c>
      <c r="F1941" s="9" t="s">
        <v>1384</v>
      </c>
      <c r="G1941" s="3">
        <v>46.41</v>
      </c>
      <c r="H1941" s="3">
        <v>9.5500000000000007</v>
      </c>
      <c r="I1941" s="3">
        <v>0.71020000000000005</v>
      </c>
      <c r="J1941" s="3">
        <v>0.75970000000000004</v>
      </c>
      <c r="K1941" s="3" t="s">
        <v>1412</v>
      </c>
      <c r="L1941" s="3">
        <v>562</v>
      </c>
      <c r="M1941" s="3" t="s">
        <v>1381</v>
      </c>
      <c r="N1941" s="3" t="s">
        <v>2998</v>
      </c>
      <c r="O1941" s="9"/>
      <c r="P1941" s="3">
        <v>84</v>
      </c>
      <c r="Q1941" s="13">
        <v>33</v>
      </c>
    </row>
    <row r="1942" spans="1:17" hidden="1">
      <c r="A1942" s="10" t="s">
        <v>4170</v>
      </c>
      <c r="B1942" s="8" t="s">
        <v>464</v>
      </c>
      <c r="C1942" s="8" t="s">
        <v>24</v>
      </c>
      <c r="D1942" s="2" t="s">
        <v>10</v>
      </c>
      <c r="E1942" s="8" t="s">
        <v>1400</v>
      </c>
      <c r="F1942" s="8" t="s">
        <v>1390</v>
      </c>
      <c r="G1942" s="2">
        <v>71.11</v>
      </c>
      <c r="H1942" s="2">
        <v>12.52</v>
      </c>
      <c r="I1942" s="2">
        <v>1.1007</v>
      </c>
      <c r="J1942" s="2">
        <v>0.80889999999999995</v>
      </c>
      <c r="K1942" s="2" t="s">
        <v>1358</v>
      </c>
      <c r="L1942" s="2">
        <v>801</v>
      </c>
      <c r="M1942" s="2" t="s">
        <v>1403</v>
      </c>
      <c r="N1942" s="2" t="s">
        <v>1717</v>
      </c>
      <c r="O1942" s="8" t="s">
        <v>1815</v>
      </c>
      <c r="P1942" s="2">
        <v>240</v>
      </c>
      <c r="Q1942" s="12">
        <v>50.38</v>
      </c>
    </row>
    <row r="1943" spans="1:17" hidden="1">
      <c r="A1943" s="11" t="s">
        <v>4171</v>
      </c>
      <c r="B1943" s="9" t="s">
        <v>1144</v>
      </c>
      <c r="C1943" s="9" t="s">
        <v>12</v>
      </c>
      <c r="D1943" s="3" t="s">
        <v>10</v>
      </c>
      <c r="E1943" s="9" t="s">
        <v>1374</v>
      </c>
      <c r="F1943" s="9" t="s">
        <v>1384</v>
      </c>
      <c r="G1943" s="3">
        <v>46.1</v>
      </c>
      <c r="H1943" s="3">
        <v>14.83</v>
      </c>
      <c r="I1943" s="3">
        <v>0.87050000000000005</v>
      </c>
      <c r="J1943" s="3">
        <v>4.1571999999999996</v>
      </c>
      <c r="K1943" s="3" t="s">
        <v>1358</v>
      </c>
      <c r="L1943" s="3">
        <v>738</v>
      </c>
      <c r="M1943" s="3" t="s">
        <v>1426</v>
      </c>
      <c r="N1943" s="3" t="s">
        <v>4172</v>
      </c>
      <c r="O1943" s="9"/>
      <c r="P1943" s="3">
        <v>12</v>
      </c>
      <c r="Q1943" s="13">
        <v>34.380000000000003</v>
      </c>
    </row>
    <row r="1944" spans="1:17">
      <c r="A1944" s="10" t="s">
        <v>4173</v>
      </c>
      <c r="B1944" s="8" t="s">
        <v>330</v>
      </c>
      <c r="C1944" s="8" t="s">
        <v>24</v>
      </c>
      <c r="D1944" s="2" t="s">
        <v>44</v>
      </c>
      <c r="E1944" s="8" t="s">
        <v>1380</v>
      </c>
      <c r="F1944" s="8" t="s">
        <v>1390</v>
      </c>
      <c r="G1944" s="2">
        <v>44.92</v>
      </c>
      <c r="H1944" s="2">
        <v>13.41</v>
      </c>
      <c r="I1944" s="2">
        <v>0.2351</v>
      </c>
      <c r="J1944" s="2">
        <v>1.0315000000000001</v>
      </c>
      <c r="K1944" s="2" t="s">
        <v>1385</v>
      </c>
      <c r="L1944" s="2">
        <v>782</v>
      </c>
      <c r="M1944" s="2" t="s">
        <v>1396</v>
      </c>
      <c r="N1944" s="2" t="s">
        <v>1995</v>
      </c>
      <c r="O1944" s="8" t="s">
        <v>1513</v>
      </c>
      <c r="P1944" s="2">
        <v>60</v>
      </c>
      <c r="Q1944" s="12">
        <v>0</v>
      </c>
    </row>
    <row r="1945" spans="1:17" hidden="1">
      <c r="A1945" s="11" t="s">
        <v>4174</v>
      </c>
      <c r="B1945" s="9" t="s">
        <v>806</v>
      </c>
      <c r="C1945" s="9" t="s">
        <v>32</v>
      </c>
      <c r="D1945" s="3" t="s">
        <v>31</v>
      </c>
      <c r="E1945" s="9" t="s">
        <v>1408</v>
      </c>
      <c r="F1945" s="9" t="s">
        <v>1384</v>
      </c>
      <c r="G1945" s="3">
        <v>96.03</v>
      </c>
      <c r="H1945" s="3">
        <v>10.72</v>
      </c>
      <c r="I1945" s="3">
        <v>1.6667000000000001</v>
      </c>
      <c r="J1945" s="3">
        <v>1.0746</v>
      </c>
      <c r="K1945" s="3" t="s">
        <v>1385</v>
      </c>
      <c r="L1945" s="3">
        <v>635</v>
      </c>
      <c r="M1945" s="3" t="s">
        <v>1381</v>
      </c>
      <c r="N1945" s="3" t="s">
        <v>2978</v>
      </c>
      <c r="O1945" s="9"/>
      <c r="P1945" s="3">
        <v>180</v>
      </c>
      <c r="Q1945" s="13">
        <v>0</v>
      </c>
    </row>
    <row r="1946" spans="1:17">
      <c r="A1946" s="10" t="s">
        <v>4175</v>
      </c>
      <c r="B1946" s="8" t="s">
        <v>201</v>
      </c>
      <c r="C1946" s="8" t="s">
        <v>12</v>
      </c>
      <c r="D1946" s="2" t="s">
        <v>10</v>
      </c>
      <c r="E1946" s="8" t="s">
        <v>1380</v>
      </c>
      <c r="F1946" s="8" t="s">
        <v>1390</v>
      </c>
      <c r="G1946" s="2">
        <v>46.86</v>
      </c>
      <c r="H1946" s="2">
        <v>10.039999999999999</v>
      </c>
      <c r="I1946" s="2">
        <v>0.34470000000000001</v>
      </c>
      <c r="J1946" s="2">
        <v>0.50470000000000004</v>
      </c>
      <c r="K1946" s="2" t="s">
        <v>1385</v>
      </c>
      <c r="L1946" s="2">
        <v>769</v>
      </c>
      <c r="M1946" s="2" t="s">
        <v>1381</v>
      </c>
      <c r="N1946" s="2" t="s">
        <v>4176</v>
      </c>
      <c r="O1946" s="8"/>
      <c r="P1946" s="2">
        <v>180</v>
      </c>
      <c r="Q1946" s="12">
        <v>0</v>
      </c>
    </row>
    <row r="1947" spans="1:17" hidden="1">
      <c r="A1947" s="11" t="s">
        <v>4177</v>
      </c>
      <c r="B1947" s="9" t="s">
        <v>1089</v>
      </c>
      <c r="C1947" s="9" t="s">
        <v>7</v>
      </c>
      <c r="D1947" s="3" t="s">
        <v>44</v>
      </c>
      <c r="E1947" s="9" t="s">
        <v>1389</v>
      </c>
      <c r="F1947" s="9" t="s">
        <v>1384</v>
      </c>
      <c r="G1947" s="3">
        <v>31.49</v>
      </c>
      <c r="H1947" s="3">
        <v>12.15</v>
      </c>
      <c r="I1947" s="3">
        <v>0.4078</v>
      </c>
      <c r="J1947" s="3">
        <v>0.38100000000000001</v>
      </c>
      <c r="K1947" s="3" t="s">
        <v>1412</v>
      </c>
      <c r="L1947" s="3">
        <v>857</v>
      </c>
      <c r="M1947" s="3" t="s">
        <v>1381</v>
      </c>
      <c r="N1947" s="3" t="s">
        <v>449</v>
      </c>
      <c r="O1947" s="9"/>
      <c r="P1947" s="3">
        <v>180</v>
      </c>
      <c r="Q1947" s="13">
        <v>23.35</v>
      </c>
    </row>
    <row r="1948" spans="1:17">
      <c r="A1948" s="10" t="s">
        <v>4178</v>
      </c>
      <c r="B1948" s="8" t="s">
        <v>1141</v>
      </c>
      <c r="C1948" s="8" t="s">
        <v>20</v>
      </c>
      <c r="D1948" s="2" t="s">
        <v>23</v>
      </c>
      <c r="E1948" s="8" t="s">
        <v>1380</v>
      </c>
      <c r="F1948" s="8" t="s">
        <v>1375</v>
      </c>
      <c r="G1948" s="2">
        <v>44.79</v>
      </c>
      <c r="H1948" s="2">
        <v>15.65</v>
      </c>
      <c r="I1948" s="2">
        <v>0.85109999999999997</v>
      </c>
      <c r="J1948" s="2">
        <v>1.5669999999999999</v>
      </c>
      <c r="K1948" s="2" t="s">
        <v>1412</v>
      </c>
      <c r="L1948" s="2">
        <v>860</v>
      </c>
      <c r="M1948" s="2" t="s">
        <v>1377</v>
      </c>
      <c r="N1948" s="2" t="s">
        <v>2010</v>
      </c>
      <c r="O1948" s="8" t="s">
        <v>1552</v>
      </c>
      <c r="P1948" s="2">
        <v>36</v>
      </c>
      <c r="Q1948" s="12">
        <v>22.26</v>
      </c>
    </row>
    <row r="1949" spans="1:17">
      <c r="A1949" s="11" t="s">
        <v>4179</v>
      </c>
      <c r="B1949" s="9" t="s">
        <v>230</v>
      </c>
      <c r="C1949" s="9" t="s">
        <v>20</v>
      </c>
      <c r="D1949" s="3" t="s">
        <v>10</v>
      </c>
      <c r="E1949" s="9" t="s">
        <v>1380</v>
      </c>
      <c r="F1949" s="9" t="s">
        <v>1390</v>
      </c>
      <c r="G1949" s="3">
        <v>43.17</v>
      </c>
      <c r="H1949" s="3">
        <v>10.199999999999999</v>
      </c>
      <c r="I1949" s="3">
        <v>0.37609999999999999</v>
      </c>
      <c r="J1949" s="3">
        <v>0.92149999999999999</v>
      </c>
      <c r="K1949" s="3" t="s">
        <v>1412</v>
      </c>
      <c r="L1949" s="3">
        <v>730</v>
      </c>
      <c r="M1949" s="3" t="s">
        <v>1381</v>
      </c>
      <c r="N1949" s="3" t="s">
        <v>726</v>
      </c>
      <c r="O1949" s="9"/>
      <c r="P1949" s="3">
        <v>60</v>
      </c>
      <c r="Q1949" s="13">
        <v>34.24</v>
      </c>
    </row>
    <row r="1950" spans="1:17" hidden="1">
      <c r="A1950" s="10" t="s">
        <v>4180</v>
      </c>
      <c r="B1950" s="8" t="s">
        <v>323</v>
      </c>
      <c r="C1950" s="8" t="s">
        <v>35</v>
      </c>
      <c r="D1950" s="2" t="s">
        <v>31</v>
      </c>
      <c r="E1950" s="8" t="s">
        <v>1411</v>
      </c>
      <c r="F1950" s="8" t="s">
        <v>1384</v>
      </c>
      <c r="G1950" s="2">
        <v>89.86</v>
      </c>
      <c r="H1950" s="2">
        <v>7.74</v>
      </c>
      <c r="I1950" s="2">
        <v>0.81489999999999996</v>
      </c>
      <c r="J1950" s="2">
        <v>0.84530000000000005</v>
      </c>
      <c r="K1950" s="2" t="s">
        <v>1412</v>
      </c>
      <c r="L1950" s="2">
        <v>787</v>
      </c>
      <c r="M1950" s="2" t="s">
        <v>1386</v>
      </c>
      <c r="N1950" s="2" t="s">
        <v>296</v>
      </c>
      <c r="O1950" s="8"/>
      <c r="P1950" s="2">
        <v>180</v>
      </c>
      <c r="Q1950" s="12">
        <v>36.03</v>
      </c>
    </row>
    <row r="1951" spans="1:17" hidden="1">
      <c r="A1951" s="11" t="s">
        <v>4181</v>
      </c>
      <c r="B1951" s="9" t="s">
        <v>506</v>
      </c>
      <c r="C1951" s="9" t="s">
        <v>7</v>
      </c>
      <c r="D1951" s="3" t="s">
        <v>31</v>
      </c>
      <c r="E1951" s="9" t="s">
        <v>1389</v>
      </c>
      <c r="F1951" s="9" t="s">
        <v>1375</v>
      </c>
      <c r="G1951" s="3">
        <v>14.67</v>
      </c>
      <c r="H1951" s="3">
        <v>14.64</v>
      </c>
      <c r="I1951" s="3">
        <v>0.1074</v>
      </c>
      <c r="J1951" s="3">
        <v>0.70879999999999999</v>
      </c>
      <c r="K1951" s="3" t="s">
        <v>1385</v>
      </c>
      <c r="L1951" s="3">
        <v>722</v>
      </c>
      <c r="M1951" s="3" t="s">
        <v>1426</v>
      </c>
      <c r="N1951" s="3" t="s">
        <v>3797</v>
      </c>
      <c r="O1951" s="9"/>
      <c r="P1951" s="3">
        <v>24</v>
      </c>
      <c r="Q1951" s="13">
        <v>0</v>
      </c>
    </row>
    <row r="1952" spans="1:17">
      <c r="A1952" s="10" t="s">
        <v>4182</v>
      </c>
      <c r="B1952" s="8" t="s">
        <v>1192</v>
      </c>
      <c r="C1952" s="8" t="s">
        <v>7</v>
      </c>
      <c r="D1952" s="2" t="s">
        <v>1360</v>
      </c>
      <c r="E1952" s="8" t="s">
        <v>1380</v>
      </c>
      <c r="F1952" s="8" t="s">
        <v>1375</v>
      </c>
      <c r="G1952" s="2">
        <v>2.15</v>
      </c>
      <c r="H1952" s="2">
        <v>15.61</v>
      </c>
      <c r="I1952" s="2">
        <v>3.1699999999999999E-2</v>
      </c>
      <c r="J1952" s="2">
        <v>6.0499999999999998E-2</v>
      </c>
      <c r="K1952" s="2" t="s">
        <v>1385</v>
      </c>
      <c r="L1952" s="2">
        <v>821</v>
      </c>
      <c r="M1952" s="2" t="s">
        <v>1396</v>
      </c>
      <c r="N1952" s="2" t="s">
        <v>3327</v>
      </c>
      <c r="O1952" s="8" t="s">
        <v>4147</v>
      </c>
      <c r="P1952" s="2">
        <v>48</v>
      </c>
      <c r="Q1952" s="12">
        <v>0</v>
      </c>
    </row>
    <row r="1953" spans="1:17" hidden="1">
      <c r="A1953" s="11" t="s">
        <v>4183</v>
      </c>
      <c r="B1953" s="9" t="s">
        <v>998</v>
      </c>
      <c r="C1953" s="9" t="s">
        <v>24</v>
      </c>
      <c r="D1953" s="3" t="s">
        <v>31</v>
      </c>
      <c r="E1953" s="9" t="s">
        <v>1389</v>
      </c>
      <c r="F1953" s="9" t="s">
        <v>1390</v>
      </c>
      <c r="G1953" s="3">
        <v>86.6</v>
      </c>
      <c r="H1953" s="3">
        <v>12.32</v>
      </c>
      <c r="I1953" s="3">
        <v>1.7141999999999999</v>
      </c>
      <c r="J1953" s="3">
        <v>2.2940999999999998</v>
      </c>
      <c r="K1953" s="3" t="s">
        <v>1412</v>
      </c>
      <c r="L1953" s="3">
        <v>618</v>
      </c>
      <c r="M1953" s="3" t="s">
        <v>1386</v>
      </c>
      <c r="N1953" s="3" t="s">
        <v>3343</v>
      </c>
      <c r="O1953" s="9"/>
      <c r="P1953" s="3">
        <v>48</v>
      </c>
      <c r="Q1953" s="13">
        <v>57.96</v>
      </c>
    </row>
    <row r="1954" spans="1:17" hidden="1">
      <c r="A1954" s="10" t="s">
        <v>4184</v>
      </c>
      <c r="B1954" s="8" t="s">
        <v>260</v>
      </c>
      <c r="C1954" s="8" t="s">
        <v>32</v>
      </c>
      <c r="D1954" s="2" t="s">
        <v>10</v>
      </c>
      <c r="E1954" s="8" t="s">
        <v>1374</v>
      </c>
      <c r="F1954" s="8" t="s">
        <v>1375</v>
      </c>
      <c r="G1954" s="2">
        <v>67.14</v>
      </c>
      <c r="H1954" s="2">
        <v>15.37</v>
      </c>
      <c r="I1954" s="2">
        <v>0.64900000000000002</v>
      </c>
      <c r="J1954" s="2">
        <v>2.3395999999999999</v>
      </c>
      <c r="K1954" s="2" t="s">
        <v>1376</v>
      </c>
      <c r="L1954" s="2">
        <v>895</v>
      </c>
      <c r="M1954" s="2" t="s">
        <v>1381</v>
      </c>
      <c r="N1954" s="2" t="s">
        <v>2274</v>
      </c>
      <c r="O1954" s="8"/>
      <c r="P1954" s="2">
        <v>36</v>
      </c>
      <c r="Q1954" s="12">
        <v>37.19</v>
      </c>
    </row>
    <row r="1955" spans="1:17" hidden="1">
      <c r="A1955" s="11" t="s">
        <v>4185</v>
      </c>
      <c r="B1955" s="9" t="s">
        <v>383</v>
      </c>
      <c r="C1955" s="9" t="s">
        <v>35</v>
      </c>
      <c r="D1955" s="3" t="s">
        <v>31</v>
      </c>
      <c r="E1955" s="9" t="s">
        <v>1411</v>
      </c>
      <c r="F1955" s="9" t="s">
        <v>1384</v>
      </c>
      <c r="G1955" s="3">
        <v>40.75</v>
      </c>
      <c r="H1955" s="3">
        <v>14.55</v>
      </c>
      <c r="I1955" s="3">
        <v>0.42909999999999998</v>
      </c>
      <c r="J1955" s="3">
        <v>0.52310000000000001</v>
      </c>
      <c r="K1955" s="3" t="s">
        <v>1385</v>
      </c>
      <c r="L1955" s="3">
        <v>728</v>
      </c>
      <c r="M1955" s="3" t="s">
        <v>1426</v>
      </c>
      <c r="N1955" s="3" t="s">
        <v>1995</v>
      </c>
      <c r="O1955" s="9"/>
      <c r="P1955" s="3">
        <v>240</v>
      </c>
      <c r="Q1955" s="13">
        <v>0</v>
      </c>
    </row>
    <row r="1956" spans="1:17" hidden="1">
      <c r="A1956" s="10" t="s">
        <v>4186</v>
      </c>
      <c r="B1956" s="8" t="s">
        <v>358</v>
      </c>
      <c r="C1956" s="8" t="s">
        <v>16</v>
      </c>
      <c r="D1956" s="2" t="s">
        <v>1360</v>
      </c>
      <c r="E1956" s="8" t="s">
        <v>1408</v>
      </c>
      <c r="F1956" s="8" t="s">
        <v>1390</v>
      </c>
      <c r="G1956" s="2">
        <v>37.67</v>
      </c>
      <c r="H1956" s="2">
        <v>11.33</v>
      </c>
      <c r="I1956" s="2">
        <v>0.22</v>
      </c>
      <c r="J1956" s="2">
        <v>0.97960000000000003</v>
      </c>
      <c r="K1956" s="2"/>
      <c r="L1956" s="2">
        <v>834</v>
      </c>
      <c r="M1956" s="2" t="s">
        <v>1381</v>
      </c>
      <c r="N1956" s="2" t="s">
        <v>1733</v>
      </c>
      <c r="O1956" s="8"/>
      <c r="P1956" s="2">
        <v>48</v>
      </c>
      <c r="Q1956" s="12">
        <v>20.03</v>
      </c>
    </row>
    <row r="1957" spans="1:17">
      <c r="A1957" s="11" t="s">
        <v>4187</v>
      </c>
      <c r="B1957" s="9" t="s">
        <v>1151</v>
      </c>
      <c r="C1957" s="9" t="s">
        <v>35</v>
      </c>
      <c r="D1957" s="3" t="s">
        <v>31</v>
      </c>
      <c r="E1957" s="9" t="s">
        <v>1380</v>
      </c>
      <c r="F1957" s="9" t="s">
        <v>1375</v>
      </c>
      <c r="G1957" s="3">
        <v>71.89</v>
      </c>
      <c r="H1957" s="3">
        <v>13.95</v>
      </c>
      <c r="I1957" s="3">
        <v>1.3110999999999999</v>
      </c>
      <c r="J1957" s="3">
        <v>0.95499999999999996</v>
      </c>
      <c r="K1957" s="3" t="s">
        <v>1395</v>
      </c>
      <c r="L1957" s="3">
        <v>857</v>
      </c>
      <c r="M1957" s="3" t="s">
        <v>1426</v>
      </c>
      <c r="N1957" s="3" t="s">
        <v>2221</v>
      </c>
      <c r="O1957" s="9"/>
      <c r="P1957" s="3">
        <v>180</v>
      </c>
      <c r="Q1957" s="13">
        <v>55.36</v>
      </c>
    </row>
    <row r="1958" spans="1:17" hidden="1">
      <c r="A1958" s="10" t="s">
        <v>4188</v>
      </c>
      <c r="B1958" s="8" t="s">
        <v>588</v>
      </c>
      <c r="C1958" s="8" t="s">
        <v>16</v>
      </c>
      <c r="D1958" s="2" t="s">
        <v>31</v>
      </c>
      <c r="E1958" s="8" t="s">
        <v>1374</v>
      </c>
      <c r="F1958" s="8" t="s">
        <v>1390</v>
      </c>
      <c r="G1958" s="2">
        <v>47.86</v>
      </c>
      <c r="H1958" s="2">
        <v>10.28</v>
      </c>
      <c r="I1958" s="2">
        <v>0.79830000000000001</v>
      </c>
      <c r="J1958" s="2">
        <v>1.0235000000000001</v>
      </c>
      <c r="K1958" s="2" t="s">
        <v>1358</v>
      </c>
      <c r="L1958" s="2">
        <v>557</v>
      </c>
      <c r="M1958" s="2" t="s">
        <v>1377</v>
      </c>
      <c r="N1958" s="2" t="s">
        <v>526</v>
      </c>
      <c r="O1958" s="8" t="s">
        <v>2968</v>
      </c>
      <c r="P1958" s="2">
        <v>60</v>
      </c>
      <c r="Q1958" s="12">
        <v>28.68</v>
      </c>
    </row>
    <row r="1959" spans="1:17" hidden="1">
      <c r="A1959" s="11" t="s">
        <v>4189</v>
      </c>
      <c r="B1959" s="9" t="s">
        <v>1153</v>
      </c>
      <c r="C1959" s="9" t="s">
        <v>7</v>
      </c>
      <c r="D1959" s="3" t="s">
        <v>10</v>
      </c>
      <c r="E1959" s="9" t="s">
        <v>1400</v>
      </c>
      <c r="F1959" s="9" t="s">
        <v>1384</v>
      </c>
      <c r="G1959" s="3">
        <v>39.270000000000003</v>
      </c>
      <c r="H1959" s="3">
        <v>13.12</v>
      </c>
      <c r="I1959" s="3">
        <v>0.27629999999999999</v>
      </c>
      <c r="J1959" s="3">
        <v>0.89590000000000003</v>
      </c>
      <c r="K1959" s="3" t="s">
        <v>1358</v>
      </c>
      <c r="L1959" s="3">
        <v>742</v>
      </c>
      <c r="M1959" s="3" t="s">
        <v>1377</v>
      </c>
      <c r="N1959" s="3" t="s">
        <v>1639</v>
      </c>
      <c r="O1959" s="9" t="s">
        <v>3729</v>
      </c>
      <c r="P1959" s="3">
        <v>60</v>
      </c>
      <c r="Q1959" s="13">
        <v>26.34</v>
      </c>
    </row>
    <row r="1960" spans="1:17" hidden="1">
      <c r="A1960" s="10" t="s">
        <v>4190</v>
      </c>
      <c r="B1960" s="8" t="s">
        <v>380</v>
      </c>
      <c r="C1960" s="8" t="s">
        <v>35</v>
      </c>
      <c r="D1960" s="2" t="s">
        <v>44</v>
      </c>
      <c r="E1960" s="8" t="s">
        <v>1411</v>
      </c>
      <c r="F1960" s="8" t="s">
        <v>1384</v>
      </c>
      <c r="G1960" s="2">
        <v>78.73</v>
      </c>
      <c r="H1960" s="2">
        <v>13.69</v>
      </c>
      <c r="I1960" s="2">
        <v>1.4602999999999999</v>
      </c>
      <c r="J1960" s="2">
        <v>1.8192999999999999</v>
      </c>
      <c r="K1960" s="2" t="s">
        <v>1376</v>
      </c>
      <c r="L1960" s="2">
        <v>755</v>
      </c>
      <c r="M1960" s="2" t="s">
        <v>1396</v>
      </c>
      <c r="N1960" s="2" t="s">
        <v>3007</v>
      </c>
      <c r="O1960" s="8" t="s">
        <v>2575</v>
      </c>
      <c r="P1960" s="2">
        <v>60</v>
      </c>
      <c r="Q1960" s="12">
        <v>15.99</v>
      </c>
    </row>
    <row r="1961" spans="1:17" hidden="1">
      <c r="A1961" s="11" t="s">
        <v>4191</v>
      </c>
      <c r="B1961" s="9" t="s">
        <v>732</v>
      </c>
      <c r="C1961" s="9" t="s">
        <v>16</v>
      </c>
      <c r="D1961" s="3" t="s">
        <v>31</v>
      </c>
      <c r="E1961" s="9" t="s">
        <v>1408</v>
      </c>
      <c r="F1961" s="9" t="s">
        <v>1375</v>
      </c>
      <c r="G1961" s="3">
        <v>73.38</v>
      </c>
      <c r="H1961" s="3">
        <v>7.98</v>
      </c>
      <c r="I1961" s="3">
        <v>1.1987000000000001</v>
      </c>
      <c r="J1961" s="3">
        <v>6.3825000000000003</v>
      </c>
      <c r="K1961" s="3" t="s">
        <v>1358</v>
      </c>
      <c r="L1961" s="3">
        <v>579</v>
      </c>
      <c r="M1961" s="3" t="s">
        <v>1403</v>
      </c>
      <c r="N1961" s="3" t="s">
        <v>2079</v>
      </c>
      <c r="O1961" s="9" t="s">
        <v>2318</v>
      </c>
      <c r="P1961" s="3">
        <v>12</v>
      </c>
      <c r="Q1961" s="13">
        <v>59.88</v>
      </c>
    </row>
    <row r="1962" spans="1:17" hidden="1">
      <c r="A1962" s="10" t="s">
        <v>4192</v>
      </c>
      <c r="B1962" s="8" t="s">
        <v>699</v>
      </c>
      <c r="C1962" s="8" t="s">
        <v>41</v>
      </c>
      <c r="D1962" s="2" t="s">
        <v>1360</v>
      </c>
      <c r="E1962" s="8" t="s">
        <v>1400</v>
      </c>
      <c r="F1962" s="8" t="s">
        <v>1384</v>
      </c>
      <c r="G1962" s="2">
        <v>36.700000000000003</v>
      </c>
      <c r="H1962" s="2">
        <v>16.23</v>
      </c>
      <c r="I1962" s="2">
        <v>0.57250000000000001</v>
      </c>
      <c r="J1962" s="2">
        <v>0.89700000000000002</v>
      </c>
      <c r="K1962" s="2" t="s">
        <v>1395</v>
      </c>
      <c r="L1962" s="2">
        <v>597</v>
      </c>
      <c r="M1962" s="2" t="s">
        <v>1396</v>
      </c>
      <c r="N1962" s="2" t="s">
        <v>2149</v>
      </c>
      <c r="O1962" s="8" t="s">
        <v>3197</v>
      </c>
      <c r="P1962" s="2">
        <v>60</v>
      </c>
      <c r="Q1962" s="12">
        <v>5.44</v>
      </c>
    </row>
    <row r="1963" spans="1:17" hidden="1">
      <c r="A1963" s="11" t="s">
        <v>4193</v>
      </c>
      <c r="B1963" s="9" t="s">
        <v>1177</v>
      </c>
      <c r="C1963" s="9" t="s">
        <v>20</v>
      </c>
      <c r="D1963" s="3" t="s">
        <v>23</v>
      </c>
      <c r="E1963" s="9" t="s">
        <v>1408</v>
      </c>
      <c r="F1963" s="9" t="s">
        <v>1384</v>
      </c>
      <c r="G1963" s="3">
        <v>67.72</v>
      </c>
      <c r="H1963" s="3">
        <v>17.78</v>
      </c>
      <c r="I1963" s="3">
        <v>0.60129999999999995</v>
      </c>
      <c r="J1963" s="3">
        <v>1.7115</v>
      </c>
      <c r="K1963" s="3" t="s">
        <v>1395</v>
      </c>
      <c r="L1963" s="3">
        <v>885</v>
      </c>
      <c r="M1963" s="3" t="s">
        <v>1377</v>
      </c>
      <c r="N1963" s="3" t="s">
        <v>2020</v>
      </c>
      <c r="O1963" s="9" t="s">
        <v>2989</v>
      </c>
      <c r="P1963" s="3">
        <v>60</v>
      </c>
      <c r="Q1963" s="13">
        <v>46.24</v>
      </c>
    </row>
    <row r="1964" spans="1:17" hidden="1">
      <c r="A1964" s="10" t="s">
        <v>4194</v>
      </c>
      <c r="B1964" s="8" t="s">
        <v>1207</v>
      </c>
      <c r="C1964" s="8" t="s">
        <v>35</v>
      </c>
      <c r="D1964" s="2" t="s">
        <v>23</v>
      </c>
      <c r="E1964" s="8" t="s">
        <v>1408</v>
      </c>
      <c r="F1964" s="8" t="s">
        <v>1390</v>
      </c>
      <c r="G1964" s="2">
        <v>42</v>
      </c>
      <c r="H1964" s="2">
        <v>17.690000000000001</v>
      </c>
      <c r="I1964" s="2">
        <v>0.40300000000000002</v>
      </c>
      <c r="J1964" s="2">
        <v>0.87509999999999999</v>
      </c>
      <c r="K1964" s="2" t="s">
        <v>1358</v>
      </c>
      <c r="L1964" s="2">
        <v>859</v>
      </c>
      <c r="M1964" s="2" t="s">
        <v>1426</v>
      </c>
      <c r="N1964" s="2" t="s">
        <v>2204</v>
      </c>
      <c r="O1964" s="8"/>
      <c r="P1964" s="2">
        <v>84</v>
      </c>
      <c r="Q1964" s="12">
        <v>30.37</v>
      </c>
    </row>
    <row r="1965" spans="1:17" hidden="1">
      <c r="A1965" s="11" t="s">
        <v>4195</v>
      </c>
      <c r="B1965" s="9" t="s">
        <v>1059</v>
      </c>
      <c r="C1965" s="9" t="s">
        <v>20</v>
      </c>
      <c r="D1965" s="3" t="s">
        <v>10</v>
      </c>
      <c r="E1965" s="9" t="s">
        <v>1400</v>
      </c>
      <c r="F1965" s="9" t="s">
        <v>1390</v>
      </c>
      <c r="G1965" s="3">
        <v>87.53</v>
      </c>
      <c r="H1965" s="3">
        <v>16.989999999999998</v>
      </c>
      <c r="I1965" s="3">
        <v>1.4893000000000001</v>
      </c>
      <c r="J1965" s="3">
        <v>1.3465</v>
      </c>
      <c r="K1965" s="3" t="s">
        <v>1385</v>
      </c>
      <c r="L1965" s="3">
        <v>743</v>
      </c>
      <c r="M1965" s="3" t="s">
        <v>1403</v>
      </c>
      <c r="N1965" s="3" t="s">
        <v>3129</v>
      </c>
      <c r="O1965" s="9" t="s">
        <v>744</v>
      </c>
      <c r="P1965" s="3">
        <v>180</v>
      </c>
      <c r="Q1965" s="13">
        <v>0</v>
      </c>
    </row>
    <row r="1966" spans="1:17" hidden="1">
      <c r="A1966" s="10" t="s">
        <v>4196</v>
      </c>
      <c r="B1966" s="8" t="s">
        <v>483</v>
      </c>
      <c r="C1966" s="8" t="s">
        <v>7</v>
      </c>
      <c r="D1966" s="2" t="s">
        <v>1360</v>
      </c>
      <c r="E1966" s="8" t="s">
        <v>1389</v>
      </c>
      <c r="F1966" s="8" t="s">
        <v>1390</v>
      </c>
      <c r="G1966" s="2">
        <v>96.53</v>
      </c>
      <c r="H1966" s="2">
        <v>14.82</v>
      </c>
      <c r="I1966" s="2">
        <v>0.66990000000000005</v>
      </c>
      <c r="J1966" s="2">
        <v>1.5467</v>
      </c>
      <c r="K1966" s="2" t="s">
        <v>1385</v>
      </c>
      <c r="L1966" s="2">
        <v>878</v>
      </c>
      <c r="M1966" s="2" t="s">
        <v>1377</v>
      </c>
      <c r="N1966" s="2" t="s">
        <v>145</v>
      </c>
      <c r="O1966" s="8" t="s">
        <v>1727</v>
      </c>
      <c r="P1966" s="2">
        <v>120</v>
      </c>
      <c r="Q1966" s="12">
        <v>0</v>
      </c>
    </row>
    <row r="1967" spans="1:17" hidden="1">
      <c r="A1967" s="11" t="s">
        <v>4197</v>
      </c>
      <c r="B1967" s="9" t="s">
        <v>1103</v>
      </c>
      <c r="C1967" s="9" t="s">
        <v>24</v>
      </c>
      <c r="D1967" s="3" t="s">
        <v>10</v>
      </c>
      <c r="E1967" s="9" t="s">
        <v>1408</v>
      </c>
      <c r="F1967" s="9" t="s">
        <v>1390</v>
      </c>
      <c r="G1967" s="3">
        <v>92.38</v>
      </c>
      <c r="H1967" s="3">
        <v>11.53</v>
      </c>
      <c r="I1967" s="3">
        <v>0.57379999999999998</v>
      </c>
      <c r="J1967" s="3">
        <v>0.98709999999999998</v>
      </c>
      <c r="K1967" s="3"/>
      <c r="L1967" s="3">
        <v>880</v>
      </c>
      <c r="M1967" s="3" t="s">
        <v>1386</v>
      </c>
      <c r="N1967" s="3" t="s">
        <v>945</v>
      </c>
      <c r="O1967" s="9"/>
      <c r="P1967" s="3">
        <v>240</v>
      </c>
      <c r="Q1967" s="13">
        <v>15.48</v>
      </c>
    </row>
    <row r="1968" spans="1:17" hidden="1">
      <c r="A1968" s="10" t="s">
        <v>4198</v>
      </c>
      <c r="B1968" s="8" t="s">
        <v>71</v>
      </c>
      <c r="C1968" s="8" t="s">
        <v>16</v>
      </c>
      <c r="D1968" s="2" t="s">
        <v>1360</v>
      </c>
      <c r="E1968" s="8" t="s">
        <v>1411</v>
      </c>
      <c r="F1968" s="8" t="s">
        <v>1390</v>
      </c>
      <c r="G1968" s="2">
        <v>60.71</v>
      </c>
      <c r="H1968" s="2">
        <v>16.02</v>
      </c>
      <c r="I1968" s="2">
        <v>0.56940000000000002</v>
      </c>
      <c r="J1968" s="2">
        <v>1.2064999999999999</v>
      </c>
      <c r="K1968" s="2" t="s">
        <v>1358</v>
      </c>
      <c r="L1968" s="2">
        <v>711</v>
      </c>
      <c r="M1968" s="2" t="s">
        <v>1426</v>
      </c>
      <c r="N1968" s="2" t="s">
        <v>2762</v>
      </c>
      <c r="O1968" s="8"/>
      <c r="P1968" s="2">
        <v>84</v>
      </c>
      <c r="Q1968" s="12">
        <v>47</v>
      </c>
    </row>
    <row r="1969" spans="1:17" hidden="1">
      <c r="A1969" s="11" t="s">
        <v>4199</v>
      </c>
      <c r="B1969" s="9" t="s">
        <v>1324</v>
      </c>
      <c r="C1969" s="9" t="s">
        <v>16</v>
      </c>
      <c r="D1969" s="3" t="s">
        <v>44</v>
      </c>
      <c r="E1969" s="9" t="s">
        <v>1400</v>
      </c>
      <c r="F1969" s="9" t="s">
        <v>1375</v>
      </c>
      <c r="G1969" s="3">
        <v>48.67</v>
      </c>
      <c r="H1969" s="3">
        <v>9.77</v>
      </c>
      <c r="I1969" s="3">
        <v>0.39679999999999999</v>
      </c>
      <c r="J1969" s="3">
        <v>1.0286</v>
      </c>
      <c r="K1969" s="3" t="s">
        <v>1395</v>
      </c>
      <c r="L1969" s="3">
        <v>628</v>
      </c>
      <c r="M1969" s="3" t="s">
        <v>1386</v>
      </c>
      <c r="N1969" s="3" t="s">
        <v>2205</v>
      </c>
      <c r="O1969" s="9"/>
      <c r="P1969" s="3">
        <v>60</v>
      </c>
      <c r="Q1969" s="13">
        <v>12.87</v>
      </c>
    </row>
    <row r="1970" spans="1:17" hidden="1">
      <c r="A1970" s="10" t="s">
        <v>4200</v>
      </c>
      <c r="B1970" s="8" t="s">
        <v>803</v>
      </c>
      <c r="C1970" s="8" t="s">
        <v>20</v>
      </c>
      <c r="D1970" s="2" t="s">
        <v>23</v>
      </c>
      <c r="E1970" s="8" t="s">
        <v>1400</v>
      </c>
      <c r="F1970" s="8" t="s">
        <v>1390</v>
      </c>
      <c r="G1970" s="2">
        <v>58.27</v>
      </c>
      <c r="H1970" s="2">
        <v>18.04</v>
      </c>
      <c r="I1970" s="2">
        <v>0.39600000000000002</v>
      </c>
      <c r="J1970" s="2">
        <v>5.3433000000000002</v>
      </c>
      <c r="K1970" s="2" t="s">
        <v>1395</v>
      </c>
      <c r="L1970" s="2">
        <v>840</v>
      </c>
      <c r="M1970" s="2" t="s">
        <v>1377</v>
      </c>
      <c r="N1970" s="2" t="s">
        <v>1642</v>
      </c>
      <c r="O1970" s="8" t="s">
        <v>3205</v>
      </c>
      <c r="P1970" s="2">
        <v>12</v>
      </c>
      <c r="Q1970" s="12">
        <v>27.67</v>
      </c>
    </row>
    <row r="1971" spans="1:17" hidden="1">
      <c r="A1971" s="11" t="s">
        <v>4201</v>
      </c>
      <c r="B1971" s="9" t="s">
        <v>1257</v>
      </c>
      <c r="C1971" s="9" t="s">
        <v>24</v>
      </c>
      <c r="D1971" s="3" t="s">
        <v>23</v>
      </c>
      <c r="E1971" s="9" t="s">
        <v>1400</v>
      </c>
      <c r="F1971" s="9" t="s">
        <v>1390</v>
      </c>
      <c r="G1971" s="3">
        <v>66.98</v>
      </c>
      <c r="H1971" s="3">
        <v>16.190000000000001</v>
      </c>
      <c r="I1971" s="3">
        <v>1.1700999999999999</v>
      </c>
      <c r="J1971" s="3">
        <v>1.9048</v>
      </c>
      <c r="K1971" s="3" t="s">
        <v>1376</v>
      </c>
      <c r="L1971" s="3">
        <v>707</v>
      </c>
      <c r="M1971" s="3" t="s">
        <v>1396</v>
      </c>
      <c r="N1971" s="3" t="s">
        <v>2586</v>
      </c>
      <c r="O1971" s="9" t="s">
        <v>2960</v>
      </c>
      <c r="P1971" s="3">
        <v>48</v>
      </c>
      <c r="Q1971" s="13">
        <v>26.99</v>
      </c>
    </row>
    <row r="1972" spans="1:17" hidden="1">
      <c r="A1972" s="10" t="s">
        <v>4202</v>
      </c>
      <c r="B1972" s="8" t="s">
        <v>586</v>
      </c>
      <c r="C1972" s="8" t="s">
        <v>16</v>
      </c>
      <c r="D1972" s="2" t="s">
        <v>10</v>
      </c>
      <c r="E1972" s="8" t="s">
        <v>1411</v>
      </c>
      <c r="F1972" s="8" t="s">
        <v>1390</v>
      </c>
      <c r="G1972" s="2">
        <v>56.38</v>
      </c>
      <c r="H1972" s="2">
        <v>12.48</v>
      </c>
      <c r="I1972" s="2">
        <v>0.3075</v>
      </c>
      <c r="J1972" s="2">
        <v>1.0098</v>
      </c>
      <c r="K1972" s="2" t="s">
        <v>1385</v>
      </c>
      <c r="L1972" s="2">
        <v>687</v>
      </c>
      <c r="M1972" s="2" t="s">
        <v>1377</v>
      </c>
      <c r="N1972" s="2" t="s">
        <v>647</v>
      </c>
      <c r="O1972" s="8" t="s">
        <v>3895</v>
      </c>
      <c r="P1972" s="2">
        <v>84</v>
      </c>
      <c r="Q1972" s="12">
        <v>0</v>
      </c>
    </row>
    <row r="1973" spans="1:17" hidden="1">
      <c r="A1973" s="11" t="s">
        <v>4203</v>
      </c>
      <c r="B1973" s="9" t="s">
        <v>1182</v>
      </c>
      <c r="C1973" s="9" t="s">
        <v>20</v>
      </c>
      <c r="D1973" s="3" t="s">
        <v>10</v>
      </c>
      <c r="E1973" s="9" t="s">
        <v>1389</v>
      </c>
      <c r="F1973" s="9" t="s">
        <v>1390</v>
      </c>
      <c r="G1973" s="3">
        <v>48.16</v>
      </c>
      <c r="H1973" s="3">
        <v>17.91</v>
      </c>
      <c r="I1973" s="3">
        <v>0.92079999999999995</v>
      </c>
      <c r="J1973" s="3">
        <v>1.2205999999999999</v>
      </c>
      <c r="K1973" s="3" t="s">
        <v>1358</v>
      </c>
      <c r="L1973" s="3">
        <v>791</v>
      </c>
      <c r="M1973" s="3" t="s">
        <v>1426</v>
      </c>
      <c r="N1973" s="3" t="s">
        <v>783</v>
      </c>
      <c r="O1973" s="9"/>
      <c r="P1973" s="3">
        <v>60</v>
      </c>
      <c r="Q1973" s="13">
        <v>41.4</v>
      </c>
    </row>
    <row r="1974" spans="1:17" hidden="1">
      <c r="A1974" s="10" t="s">
        <v>4204</v>
      </c>
      <c r="B1974" s="8" t="s">
        <v>716</v>
      </c>
      <c r="C1974" s="8" t="s">
        <v>28</v>
      </c>
      <c r="D1974" s="2" t="s">
        <v>23</v>
      </c>
      <c r="E1974" s="8" t="s">
        <v>1374</v>
      </c>
      <c r="F1974" s="8" t="s">
        <v>1390</v>
      </c>
      <c r="G1974" s="2">
        <v>3.65</v>
      </c>
      <c r="H1974" s="2">
        <v>13.49</v>
      </c>
      <c r="I1974" s="2">
        <v>1.9300000000000001E-2</v>
      </c>
      <c r="J1974" s="2">
        <v>0.32679999999999998</v>
      </c>
      <c r="K1974" s="2" t="s">
        <v>1376</v>
      </c>
      <c r="L1974" s="2">
        <v>659</v>
      </c>
      <c r="M1974" s="2" t="s">
        <v>1386</v>
      </c>
      <c r="N1974" s="2" t="s">
        <v>2667</v>
      </c>
      <c r="O1974" s="8"/>
      <c r="P1974" s="2">
        <v>12</v>
      </c>
      <c r="Q1974" s="12">
        <v>0.45</v>
      </c>
    </row>
    <row r="1975" spans="1:17" hidden="1">
      <c r="A1975" s="11" t="s">
        <v>4205</v>
      </c>
      <c r="B1975" s="9" t="s">
        <v>1231</v>
      </c>
      <c r="C1975" s="9" t="s">
        <v>16</v>
      </c>
      <c r="D1975" s="3" t="s">
        <v>10</v>
      </c>
      <c r="E1975" s="9" t="s">
        <v>1411</v>
      </c>
      <c r="F1975" s="9" t="s">
        <v>1390</v>
      </c>
      <c r="G1975" s="3">
        <v>84.68</v>
      </c>
      <c r="H1975" s="3">
        <v>11.32</v>
      </c>
      <c r="I1975" s="3">
        <v>0.73499999999999999</v>
      </c>
      <c r="J1975" s="3">
        <v>1.4641999999999999</v>
      </c>
      <c r="K1975" s="3" t="s">
        <v>1358</v>
      </c>
      <c r="L1975" s="3">
        <v>656</v>
      </c>
      <c r="M1975" s="3" t="s">
        <v>1377</v>
      </c>
      <c r="N1975" s="3" t="s">
        <v>2169</v>
      </c>
      <c r="O1975" s="9" t="s">
        <v>2375</v>
      </c>
      <c r="P1975" s="3">
        <v>84</v>
      </c>
      <c r="Q1975" s="13">
        <v>25.35</v>
      </c>
    </row>
    <row r="1976" spans="1:17" hidden="1">
      <c r="A1976" s="10" t="s">
        <v>4206</v>
      </c>
      <c r="B1976" s="8" t="s">
        <v>931</v>
      </c>
      <c r="C1976" s="8" t="s">
        <v>41</v>
      </c>
      <c r="D1976" s="2" t="s">
        <v>23</v>
      </c>
      <c r="E1976" s="8" t="s">
        <v>1374</v>
      </c>
      <c r="F1976" s="8" t="s">
        <v>1375</v>
      </c>
      <c r="G1976" s="2">
        <v>94.66</v>
      </c>
      <c r="H1976" s="2">
        <v>11.47</v>
      </c>
      <c r="I1976" s="2">
        <v>1.5944</v>
      </c>
      <c r="J1976" s="2">
        <v>8.3870000000000005</v>
      </c>
      <c r="K1976" s="2" t="s">
        <v>1395</v>
      </c>
      <c r="L1976" s="2">
        <v>782</v>
      </c>
      <c r="M1976" s="2" t="s">
        <v>1386</v>
      </c>
      <c r="N1976" s="2" t="s">
        <v>3334</v>
      </c>
      <c r="O1976" s="8"/>
      <c r="P1976" s="2">
        <v>12</v>
      </c>
      <c r="Q1976" s="12">
        <v>10.57</v>
      </c>
    </row>
    <row r="1977" spans="1:17" hidden="1">
      <c r="A1977" s="11" t="s">
        <v>4207</v>
      </c>
      <c r="B1977" s="9" t="s">
        <v>163</v>
      </c>
      <c r="C1977" s="9" t="s">
        <v>32</v>
      </c>
      <c r="D1977" s="3" t="s">
        <v>10</v>
      </c>
      <c r="E1977" s="9" t="s">
        <v>1411</v>
      </c>
      <c r="F1977" s="9" t="s">
        <v>1375</v>
      </c>
      <c r="G1977" s="3">
        <v>93.96</v>
      </c>
      <c r="H1977" s="3">
        <v>7.63</v>
      </c>
      <c r="I1977" s="3">
        <v>1.8153999999999999</v>
      </c>
      <c r="J1977" s="3">
        <v>1.8886000000000001</v>
      </c>
      <c r="K1977" s="3" t="s">
        <v>1385</v>
      </c>
      <c r="L1977" s="3">
        <v>811</v>
      </c>
      <c r="M1977" s="3" t="s">
        <v>1386</v>
      </c>
      <c r="N1977" s="3" t="s">
        <v>1466</v>
      </c>
      <c r="O1977" s="9"/>
      <c r="P1977" s="3">
        <v>60</v>
      </c>
      <c r="Q1977" s="13">
        <v>0</v>
      </c>
    </row>
    <row r="1978" spans="1:17" hidden="1">
      <c r="A1978" s="10" t="s">
        <v>4208</v>
      </c>
      <c r="B1978" s="8" t="s">
        <v>835</v>
      </c>
      <c r="C1978" s="8" t="s">
        <v>32</v>
      </c>
      <c r="D1978" s="2" t="s">
        <v>44</v>
      </c>
      <c r="E1978" s="8" t="s">
        <v>1374</v>
      </c>
      <c r="F1978" s="8" t="s">
        <v>1375</v>
      </c>
      <c r="G1978" s="2">
        <v>52.05</v>
      </c>
      <c r="H1978" s="2">
        <v>11.07</v>
      </c>
      <c r="I1978" s="2">
        <v>0.79330000000000001</v>
      </c>
      <c r="J1978" s="2">
        <v>0.8931</v>
      </c>
      <c r="K1978" s="2" t="s">
        <v>1385</v>
      </c>
      <c r="L1978" s="2">
        <v>556</v>
      </c>
      <c r="M1978" s="2" t="s">
        <v>1403</v>
      </c>
      <c r="N1978" s="2" t="s">
        <v>3803</v>
      </c>
      <c r="O1978" s="8" t="s">
        <v>1418</v>
      </c>
      <c r="P1978" s="2">
        <v>84</v>
      </c>
      <c r="Q1978" s="12">
        <v>0</v>
      </c>
    </row>
    <row r="1979" spans="1:17" hidden="1">
      <c r="A1979" s="11" t="s">
        <v>4209</v>
      </c>
      <c r="B1979" s="9" t="s">
        <v>139</v>
      </c>
      <c r="C1979" s="9" t="s">
        <v>24</v>
      </c>
      <c r="D1979" s="3" t="s">
        <v>23</v>
      </c>
      <c r="E1979" s="9" t="s">
        <v>1400</v>
      </c>
      <c r="F1979" s="9" t="s">
        <v>1384</v>
      </c>
      <c r="G1979" s="3">
        <v>90.22</v>
      </c>
      <c r="H1979" s="3">
        <v>14.34</v>
      </c>
      <c r="I1979" s="3">
        <v>1.3674999999999999</v>
      </c>
      <c r="J1979" s="3">
        <v>3.0983999999999998</v>
      </c>
      <c r="K1979" s="3" t="s">
        <v>1376</v>
      </c>
      <c r="L1979" s="3">
        <v>678</v>
      </c>
      <c r="M1979" s="3" t="s">
        <v>1386</v>
      </c>
      <c r="N1979" s="3" t="s">
        <v>457</v>
      </c>
      <c r="O1979" s="9"/>
      <c r="P1979" s="3">
        <v>36</v>
      </c>
      <c r="Q1979" s="13">
        <v>41.94</v>
      </c>
    </row>
    <row r="1980" spans="1:17">
      <c r="A1980" s="10" t="s">
        <v>4210</v>
      </c>
      <c r="B1980" s="8" t="s">
        <v>260</v>
      </c>
      <c r="C1980" s="8" t="s">
        <v>24</v>
      </c>
      <c r="D1980" s="2" t="s">
        <v>1360</v>
      </c>
      <c r="E1980" s="8" t="s">
        <v>1380</v>
      </c>
      <c r="F1980" s="8" t="s">
        <v>1375</v>
      </c>
      <c r="G1980" s="2">
        <v>79.53</v>
      </c>
      <c r="H1980" s="2">
        <v>14.66</v>
      </c>
      <c r="I1980" s="2">
        <v>0.72019999999999995</v>
      </c>
      <c r="J1980" s="2">
        <v>1.5195000000000001</v>
      </c>
      <c r="K1980" s="2" t="s">
        <v>1385</v>
      </c>
      <c r="L1980" s="2">
        <v>895</v>
      </c>
      <c r="M1980" s="2" t="s">
        <v>1381</v>
      </c>
      <c r="N1980" s="2" t="s">
        <v>2221</v>
      </c>
      <c r="O1980" s="8"/>
      <c r="P1980" s="2">
        <v>84</v>
      </c>
      <c r="Q1980" s="12">
        <v>0</v>
      </c>
    </row>
    <row r="1981" spans="1:17" hidden="1">
      <c r="A1981" s="11" t="s">
        <v>4211</v>
      </c>
      <c r="B1981" s="9" t="s">
        <v>758</v>
      </c>
      <c r="C1981" s="9" t="s">
        <v>32</v>
      </c>
      <c r="D1981" s="3" t="s">
        <v>31</v>
      </c>
      <c r="E1981" s="9" t="s">
        <v>1374</v>
      </c>
      <c r="F1981" s="9" t="s">
        <v>1384</v>
      </c>
      <c r="G1981" s="3">
        <v>92.98</v>
      </c>
      <c r="H1981" s="3">
        <v>9.7100000000000009</v>
      </c>
      <c r="I1981" s="3">
        <v>1.2654000000000001</v>
      </c>
      <c r="J1981" s="3">
        <v>1.9622999999999999</v>
      </c>
      <c r="K1981" s="3" t="s">
        <v>1385</v>
      </c>
      <c r="L1981" s="3">
        <v>618</v>
      </c>
      <c r="M1981" s="3" t="s">
        <v>1377</v>
      </c>
      <c r="N1981" s="3" t="s">
        <v>2935</v>
      </c>
      <c r="O1981" s="9" t="s">
        <v>1742</v>
      </c>
      <c r="P1981" s="3">
        <v>60</v>
      </c>
      <c r="Q1981" s="13">
        <v>0</v>
      </c>
    </row>
    <row r="1982" spans="1:17" hidden="1">
      <c r="A1982" s="10" t="s">
        <v>4212</v>
      </c>
      <c r="B1982" s="8" t="s">
        <v>849</v>
      </c>
      <c r="C1982" s="8" t="s">
        <v>38</v>
      </c>
      <c r="D1982" s="2" t="s">
        <v>44</v>
      </c>
      <c r="E1982" s="8" t="s">
        <v>1411</v>
      </c>
      <c r="F1982" s="8" t="s">
        <v>1390</v>
      </c>
      <c r="G1982" s="2">
        <v>73.84</v>
      </c>
      <c r="H1982" s="2">
        <v>15.16</v>
      </c>
      <c r="I1982" s="2">
        <v>1.2950999999999999</v>
      </c>
      <c r="J1982" s="2">
        <v>1.4315</v>
      </c>
      <c r="K1982" s="2" t="s">
        <v>1358</v>
      </c>
      <c r="L1982" s="2">
        <v>578</v>
      </c>
      <c r="M1982" s="2" t="s">
        <v>1426</v>
      </c>
      <c r="N1982" s="2" t="s">
        <v>2371</v>
      </c>
      <c r="O1982" s="8"/>
      <c r="P1982" s="2">
        <v>84</v>
      </c>
      <c r="Q1982" s="12">
        <v>24.38</v>
      </c>
    </row>
    <row r="1983" spans="1:17" hidden="1">
      <c r="A1983" s="11" t="s">
        <v>4213</v>
      </c>
      <c r="B1983" s="9" t="s">
        <v>155</v>
      </c>
      <c r="C1983" s="9" t="s">
        <v>32</v>
      </c>
      <c r="D1983" s="3" t="s">
        <v>44</v>
      </c>
      <c r="E1983" s="9" t="s">
        <v>1400</v>
      </c>
      <c r="F1983" s="9" t="s">
        <v>1390</v>
      </c>
      <c r="G1983" s="3">
        <v>15.97</v>
      </c>
      <c r="H1983" s="3">
        <v>17.95</v>
      </c>
      <c r="I1983" s="3">
        <v>0.2006</v>
      </c>
      <c r="J1983" s="3">
        <v>0.46870000000000001</v>
      </c>
      <c r="K1983" s="3" t="s">
        <v>1358</v>
      </c>
      <c r="L1983" s="3">
        <v>562</v>
      </c>
      <c r="M1983" s="3" t="s">
        <v>1377</v>
      </c>
      <c r="N1983" s="3" t="s">
        <v>1548</v>
      </c>
      <c r="O1983" s="9" t="s">
        <v>2801</v>
      </c>
      <c r="P1983" s="3">
        <v>48</v>
      </c>
      <c r="Q1983" s="13">
        <v>7.77</v>
      </c>
    </row>
    <row r="1984" spans="1:17">
      <c r="A1984" s="10" t="s">
        <v>4214</v>
      </c>
      <c r="B1984" s="8" t="s">
        <v>480</v>
      </c>
      <c r="C1984" s="8" t="s">
        <v>41</v>
      </c>
      <c r="D1984" s="2" t="s">
        <v>1360</v>
      </c>
      <c r="E1984" s="8" t="s">
        <v>1380</v>
      </c>
      <c r="F1984" s="8" t="s">
        <v>1375</v>
      </c>
      <c r="G1984" s="2">
        <v>74.31</v>
      </c>
      <c r="H1984" s="2">
        <v>14.87</v>
      </c>
      <c r="I1984" s="2">
        <v>0.95289999999999997</v>
      </c>
      <c r="J1984" s="2">
        <v>2.5712999999999999</v>
      </c>
      <c r="K1984" s="2"/>
      <c r="L1984" s="2">
        <v>878</v>
      </c>
      <c r="M1984" s="2" t="s">
        <v>1386</v>
      </c>
      <c r="N1984" s="2" t="s">
        <v>1032</v>
      </c>
      <c r="O1984" s="8"/>
      <c r="P1984" s="2">
        <v>36</v>
      </c>
      <c r="Q1984" s="12">
        <v>41.96</v>
      </c>
    </row>
    <row r="1985" spans="1:17" hidden="1">
      <c r="A1985" s="11" t="s">
        <v>4215</v>
      </c>
      <c r="B1985" s="9" t="s">
        <v>133</v>
      </c>
      <c r="C1985" s="9" t="s">
        <v>35</v>
      </c>
      <c r="D1985" s="3" t="s">
        <v>23</v>
      </c>
      <c r="E1985" s="9" t="s">
        <v>1389</v>
      </c>
      <c r="F1985" s="9" t="s">
        <v>1375</v>
      </c>
      <c r="G1985" s="3">
        <v>35.11</v>
      </c>
      <c r="H1985" s="3">
        <v>16.72</v>
      </c>
      <c r="I1985" s="3">
        <v>0.37209999999999999</v>
      </c>
      <c r="J1985" s="3">
        <v>1.2468999999999999</v>
      </c>
      <c r="K1985" s="3" t="s">
        <v>1376</v>
      </c>
      <c r="L1985" s="3">
        <v>739</v>
      </c>
      <c r="M1985" s="3" t="s">
        <v>1381</v>
      </c>
      <c r="N1985" s="3" t="s">
        <v>2003</v>
      </c>
      <c r="O1985" s="9"/>
      <c r="P1985" s="3">
        <v>36</v>
      </c>
      <c r="Q1985" s="13">
        <v>26.1</v>
      </c>
    </row>
    <row r="1986" spans="1:17" hidden="1">
      <c r="A1986" s="10" t="s">
        <v>4216</v>
      </c>
      <c r="B1986" s="8" t="s">
        <v>1315</v>
      </c>
      <c r="C1986" s="8" t="s">
        <v>20</v>
      </c>
      <c r="D1986" s="2" t="s">
        <v>1360</v>
      </c>
      <c r="E1986" s="8" t="s">
        <v>1400</v>
      </c>
      <c r="F1986" s="8" t="s">
        <v>1384</v>
      </c>
      <c r="G1986" s="2">
        <v>96.43</v>
      </c>
      <c r="H1986" s="2">
        <v>8.8000000000000007</v>
      </c>
      <c r="I1986" s="2">
        <v>1.0089999999999999</v>
      </c>
      <c r="J1986" s="2">
        <v>0.96660000000000001</v>
      </c>
      <c r="K1986" s="2" t="s">
        <v>1395</v>
      </c>
      <c r="L1986" s="2">
        <v>790</v>
      </c>
      <c r="M1986" s="2" t="s">
        <v>1396</v>
      </c>
      <c r="N1986" s="2" t="s">
        <v>296</v>
      </c>
      <c r="O1986" s="8" t="s">
        <v>2670</v>
      </c>
      <c r="P1986" s="2">
        <v>180</v>
      </c>
      <c r="Q1986" s="12">
        <v>30.07</v>
      </c>
    </row>
    <row r="1987" spans="1:17" hidden="1">
      <c r="A1987" s="11" t="s">
        <v>4217</v>
      </c>
      <c r="B1987" s="9" t="s">
        <v>721</v>
      </c>
      <c r="C1987" s="9" t="s">
        <v>38</v>
      </c>
      <c r="D1987" s="3" t="s">
        <v>23</v>
      </c>
      <c r="E1987" s="9" t="s">
        <v>1408</v>
      </c>
      <c r="F1987" s="9" t="s">
        <v>1390</v>
      </c>
      <c r="G1987" s="3">
        <v>12.4</v>
      </c>
      <c r="H1987" s="3">
        <v>15.26</v>
      </c>
      <c r="I1987" s="3">
        <v>9.5799999999999996E-2</v>
      </c>
      <c r="J1987" s="3">
        <v>0.20200000000000001</v>
      </c>
      <c r="K1987" s="3"/>
      <c r="L1987" s="3">
        <v>563</v>
      </c>
      <c r="M1987" s="3" t="s">
        <v>1396</v>
      </c>
      <c r="N1987" s="3" t="s">
        <v>2488</v>
      </c>
      <c r="O1987" s="9" t="s">
        <v>3358</v>
      </c>
      <c r="P1987" s="3">
        <v>120</v>
      </c>
      <c r="Q1987" s="13">
        <v>6.93</v>
      </c>
    </row>
    <row r="1988" spans="1:17" hidden="1">
      <c r="A1988" s="10" t="s">
        <v>4218</v>
      </c>
      <c r="B1988" s="8" t="s">
        <v>1231</v>
      </c>
      <c r="C1988" s="8" t="s">
        <v>28</v>
      </c>
      <c r="D1988" s="2" t="s">
        <v>44</v>
      </c>
      <c r="E1988" s="8" t="s">
        <v>1411</v>
      </c>
      <c r="F1988" s="8" t="s">
        <v>1384</v>
      </c>
      <c r="G1988" s="2">
        <v>41.32</v>
      </c>
      <c r="H1988" s="2">
        <v>15.18</v>
      </c>
      <c r="I1988" s="2">
        <v>0.33400000000000002</v>
      </c>
      <c r="J1988" s="2">
        <v>1.1536999999999999</v>
      </c>
      <c r="K1988" s="2" t="s">
        <v>1412</v>
      </c>
      <c r="L1988" s="2">
        <v>656</v>
      </c>
      <c r="M1988" s="2" t="s">
        <v>1396</v>
      </c>
      <c r="N1988" s="2" t="s">
        <v>1871</v>
      </c>
      <c r="O1988" s="8" t="s">
        <v>2014</v>
      </c>
      <c r="P1988" s="2">
        <v>48</v>
      </c>
      <c r="Q1988" s="12">
        <v>26.5</v>
      </c>
    </row>
    <row r="1989" spans="1:17" hidden="1">
      <c r="A1989" s="11" t="s">
        <v>4219</v>
      </c>
      <c r="B1989" s="9" t="s">
        <v>891</v>
      </c>
      <c r="C1989" s="9" t="s">
        <v>38</v>
      </c>
      <c r="D1989" s="3" t="s">
        <v>31</v>
      </c>
      <c r="E1989" s="9" t="s">
        <v>1400</v>
      </c>
      <c r="F1989" s="9" t="s">
        <v>1390</v>
      </c>
      <c r="G1989" s="3">
        <v>93.68</v>
      </c>
      <c r="H1989" s="3">
        <v>17.29</v>
      </c>
      <c r="I1989" s="3">
        <v>1.3144</v>
      </c>
      <c r="J1989" s="3">
        <v>1.4610000000000001</v>
      </c>
      <c r="K1989" s="3" t="s">
        <v>1376</v>
      </c>
      <c r="L1989" s="3">
        <v>772</v>
      </c>
      <c r="M1989" s="3" t="s">
        <v>1396</v>
      </c>
      <c r="N1989" s="3" t="s">
        <v>4220</v>
      </c>
      <c r="O1989" s="9" t="s">
        <v>945</v>
      </c>
      <c r="P1989" s="3">
        <v>180</v>
      </c>
      <c r="Q1989" s="13">
        <v>12.83</v>
      </c>
    </row>
    <row r="1990" spans="1:17" hidden="1">
      <c r="A1990" s="10" t="s">
        <v>4221</v>
      </c>
      <c r="B1990" s="8" t="s">
        <v>1312</v>
      </c>
      <c r="C1990" s="8" t="s">
        <v>32</v>
      </c>
      <c r="D1990" s="2" t="s">
        <v>10</v>
      </c>
      <c r="E1990" s="8" t="s">
        <v>1408</v>
      </c>
      <c r="F1990" s="8" t="s">
        <v>1384</v>
      </c>
      <c r="G1990" s="2">
        <v>25.5</v>
      </c>
      <c r="H1990" s="2">
        <v>18.420000000000002</v>
      </c>
      <c r="I1990" s="2">
        <v>0.4274</v>
      </c>
      <c r="J1990" s="2">
        <v>1.2782</v>
      </c>
      <c r="K1990" s="2" t="s">
        <v>1376</v>
      </c>
      <c r="L1990" s="2">
        <v>872</v>
      </c>
      <c r="M1990" s="2" t="s">
        <v>1426</v>
      </c>
      <c r="N1990" s="2" t="s">
        <v>1681</v>
      </c>
      <c r="O1990" s="8"/>
      <c r="P1990" s="2">
        <v>24</v>
      </c>
      <c r="Q1990" s="12">
        <v>6.82</v>
      </c>
    </row>
    <row r="1991" spans="1:17" hidden="1">
      <c r="A1991" s="11" t="s">
        <v>4222</v>
      </c>
      <c r="B1991" s="9" t="s">
        <v>1061</v>
      </c>
      <c r="C1991" s="9" t="s">
        <v>32</v>
      </c>
      <c r="D1991" s="3" t="s">
        <v>1360</v>
      </c>
      <c r="E1991" s="9" t="s">
        <v>1411</v>
      </c>
      <c r="F1991" s="9" t="s">
        <v>1390</v>
      </c>
      <c r="G1991" s="3">
        <v>46.38</v>
      </c>
      <c r="H1991" s="3">
        <v>8.3699999999999992</v>
      </c>
      <c r="I1991" s="3">
        <v>0.48080000000000001</v>
      </c>
      <c r="J1991" s="3">
        <v>0.45319999999999999</v>
      </c>
      <c r="K1991" s="3" t="s">
        <v>1376</v>
      </c>
      <c r="L1991" s="3">
        <v>662</v>
      </c>
      <c r="M1991" s="3" t="s">
        <v>1426</v>
      </c>
      <c r="N1991" s="3" t="s">
        <v>2957</v>
      </c>
      <c r="O1991" s="9"/>
      <c r="P1991" s="3">
        <v>180</v>
      </c>
      <c r="Q1991" s="13">
        <v>33.770000000000003</v>
      </c>
    </row>
    <row r="1992" spans="1:17">
      <c r="A1992" s="10" t="s">
        <v>4223</v>
      </c>
      <c r="B1992" s="8" t="s">
        <v>776</v>
      </c>
      <c r="C1992" s="8" t="s">
        <v>32</v>
      </c>
      <c r="D1992" s="2" t="s">
        <v>44</v>
      </c>
      <c r="E1992" s="8" t="s">
        <v>1380</v>
      </c>
      <c r="F1992" s="8" t="s">
        <v>1390</v>
      </c>
      <c r="G1992" s="2">
        <v>15.77</v>
      </c>
      <c r="H1992" s="2">
        <v>15.47</v>
      </c>
      <c r="I1992" s="2">
        <v>0.15160000000000001</v>
      </c>
      <c r="J1992" s="2">
        <v>0.37909999999999999</v>
      </c>
      <c r="K1992" s="2" t="s">
        <v>1395</v>
      </c>
      <c r="L1992" s="2">
        <v>745</v>
      </c>
      <c r="M1992" s="2" t="s">
        <v>1377</v>
      </c>
      <c r="N1992" s="2" t="s">
        <v>2473</v>
      </c>
      <c r="O1992" s="8" t="s">
        <v>2491</v>
      </c>
      <c r="P1992" s="2">
        <v>60</v>
      </c>
      <c r="Q1992" s="12">
        <v>13.4</v>
      </c>
    </row>
    <row r="1993" spans="1:17" hidden="1">
      <c r="A1993" s="11" t="s">
        <v>4224</v>
      </c>
      <c r="B1993" s="9" t="s">
        <v>1059</v>
      </c>
      <c r="C1993" s="9" t="s">
        <v>41</v>
      </c>
      <c r="D1993" s="3" t="s">
        <v>23</v>
      </c>
      <c r="E1993" s="9" t="s">
        <v>1411</v>
      </c>
      <c r="F1993" s="9" t="s">
        <v>1375</v>
      </c>
      <c r="G1993" s="3">
        <v>18.14</v>
      </c>
      <c r="H1993" s="3">
        <v>10.34</v>
      </c>
      <c r="I1993" s="3">
        <v>0.24629999999999999</v>
      </c>
      <c r="J1993" s="3">
        <v>0.83989999999999998</v>
      </c>
      <c r="K1993" s="3" t="s">
        <v>1395</v>
      </c>
      <c r="L1993" s="3">
        <v>743</v>
      </c>
      <c r="M1993" s="3" t="s">
        <v>1386</v>
      </c>
      <c r="N1993" s="3" t="s">
        <v>862</v>
      </c>
      <c r="O1993" s="9"/>
      <c r="P1993" s="3">
        <v>24</v>
      </c>
      <c r="Q1993" s="13">
        <v>12.82</v>
      </c>
    </row>
    <row r="1994" spans="1:17">
      <c r="A1994" s="10" t="s">
        <v>4225</v>
      </c>
      <c r="B1994" s="8" t="s">
        <v>1146</v>
      </c>
      <c r="C1994" s="8" t="s">
        <v>38</v>
      </c>
      <c r="D1994" s="2" t="s">
        <v>1360</v>
      </c>
      <c r="E1994" s="8" t="s">
        <v>1380</v>
      </c>
      <c r="F1994" s="8" t="s">
        <v>1375</v>
      </c>
      <c r="G1994" s="2">
        <v>56.76</v>
      </c>
      <c r="H1994" s="2">
        <v>12.57</v>
      </c>
      <c r="I1994" s="2">
        <v>0.98380000000000001</v>
      </c>
      <c r="J1994" s="2">
        <v>1.5105999999999999</v>
      </c>
      <c r="K1994" s="2" t="s">
        <v>1395</v>
      </c>
      <c r="L1994" s="2">
        <v>668</v>
      </c>
      <c r="M1994" s="2" t="s">
        <v>1381</v>
      </c>
      <c r="N1994" s="2" t="s">
        <v>1596</v>
      </c>
      <c r="O1994" s="8"/>
      <c r="P1994" s="2">
        <v>48</v>
      </c>
      <c r="Q1994" s="12">
        <v>19.64</v>
      </c>
    </row>
    <row r="1995" spans="1:17" hidden="1">
      <c r="A1995" s="11" t="s">
        <v>4226</v>
      </c>
      <c r="B1995" s="9" t="s">
        <v>1294</v>
      </c>
      <c r="C1995" s="9" t="s">
        <v>28</v>
      </c>
      <c r="D1995" s="3" t="s">
        <v>44</v>
      </c>
      <c r="E1995" s="9" t="s">
        <v>1400</v>
      </c>
      <c r="F1995" s="9" t="s">
        <v>1375</v>
      </c>
      <c r="G1995" s="3">
        <v>8.0399999999999991</v>
      </c>
      <c r="H1995" s="3">
        <v>14.83</v>
      </c>
      <c r="I1995" s="3">
        <v>5.3499999999999999E-2</v>
      </c>
      <c r="J1995" s="3">
        <v>0.1116</v>
      </c>
      <c r="K1995" s="3" t="s">
        <v>1376</v>
      </c>
      <c r="L1995" s="3">
        <v>749</v>
      </c>
      <c r="M1995" s="3" t="s">
        <v>1396</v>
      </c>
      <c r="N1995" s="3" t="s">
        <v>4227</v>
      </c>
      <c r="O1995" s="9" t="s">
        <v>2268</v>
      </c>
      <c r="P1995" s="3">
        <v>180</v>
      </c>
      <c r="Q1995" s="13">
        <v>3.66</v>
      </c>
    </row>
    <row r="1996" spans="1:17" hidden="1">
      <c r="A1996" s="10" t="s">
        <v>4228</v>
      </c>
      <c r="B1996" s="8" t="s">
        <v>204</v>
      </c>
      <c r="C1996" s="8" t="s">
        <v>12</v>
      </c>
      <c r="D1996" s="2" t="s">
        <v>44</v>
      </c>
      <c r="E1996" s="8" t="s">
        <v>1374</v>
      </c>
      <c r="F1996" s="8" t="s">
        <v>1390</v>
      </c>
      <c r="G1996" s="2">
        <v>31.7</v>
      </c>
      <c r="H1996" s="2">
        <v>11.91</v>
      </c>
      <c r="I1996" s="2">
        <v>0.59630000000000005</v>
      </c>
      <c r="J1996" s="2">
        <v>0.37859999999999999</v>
      </c>
      <c r="K1996" s="2" t="s">
        <v>1376</v>
      </c>
      <c r="L1996" s="2">
        <v>765</v>
      </c>
      <c r="M1996" s="2" t="s">
        <v>1426</v>
      </c>
      <c r="N1996" s="2" t="s">
        <v>1502</v>
      </c>
      <c r="O1996" s="8"/>
      <c r="P1996" s="2">
        <v>180</v>
      </c>
      <c r="Q1996" s="12">
        <v>22.56</v>
      </c>
    </row>
    <row r="1997" spans="1:17" hidden="1">
      <c r="A1997" s="11" t="s">
        <v>4229</v>
      </c>
      <c r="B1997" s="9" t="s">
        <v>750</v>
      </c>
      <c r="C1997" s="9" t="s">
        <v>32</v>
      </c>
      <c r="D1997" s="3" t="s">
        <v>10</v>
      </c>
      <c r="E1997" s="9" t="s">
        <v>1411</v>
      </c>
      <c r="F1997" s="9" t="s">
        <v>1375</v>
      </c>
      <c r="G1997" s="3">
        <v>13.45</v>
      </c>
      <c r="H1997" s="3">
        <v>15.61</v>
      </c>
      <c r="I1997" s="3">
        <v>0.1363</v>
      </c>
      <c r="J1997" s="3">
        <v>0.4703</v>
      </c>
      <c r="K1997" s="3" t="s">
        <v>1358</v>
      </c>
      <c r="L1997" s="3">
        <v>868</v>
      </c>
      <c r="M1997" s="3" t="s">
        <v>1377</v>
      </c>
      <c r="N1997" s="3" t="s">
        <v>1995</v>
      </c>
      <c r="O1997" s="9" t="s">
        <v>2800</v>
      </c>
      <c r="P1997" s="3">
        <v>36</v>
      </c>
      <c r="Q1997" s="13">
        <v>11.41</v>
      </c>
    </row>
    <row r="1998" spans="1:17" hidden="1">
      <c r="A1998" s="10" t="s">
        <v>4230</v>
      </c>
      <c r="B1998" s="8" t="s">
        <v>596</v>
      </c>
      <c r="C1998" s="8" t="s">
        <v>7</v>
      </c>
      <c r="D1998" s="2" t="s">
        <v>31</v>
      </c>
      <c r="E1998" s="8" t="s">
        <v>1411</v>
      </c>
      <c r="F1998" s="8" t="s">
        <v>1390</v>
      </c>
      <c r="G1998" s="2">
        <v>54.19</v>
      </c>
      <c r="H1998" s="2">
        <v>8.98</v>
      </c>
      <c r="I1998" s="2">
        <v>0.7248</v>
      </c>
      <c r="J1998" s="2">
        <v>0.54900000000000004</v>
      </c>
      <c r="K1998" s="2"/>
      <c r="L1998" s="2">
        <v>763</v>
      </c>
      <c r="M1998" s="2" t="s">
        <v>1377</v>
      </c>
      <c r="N1998" s="2" t="s">
        <v>3327</v>
      </c>
      <c r="O1998" s="8" t="s">
        <v>4231</v>
      </c>
      <c r="P1998" s="2">
        <v>180</v>
      </c>
      <c r="Q1998" s="12">
        <v>39.520000000000003</v>
      </c>
    </row>
    <row r="1999" spans="1:17" hidden="1">
      <c r="A1999" s="11" t="s">
        <v>4232</v>
      </c>
      <c r="B1999" s="9" t="s">
        <v>192</v>
      </c>
      <c r="C1999" s="9" t="s">
        <v>38</v>
      </c>
      <c r="D1999" s="3" t="s">
        <v>31</v>
      </c>
      <c r="E1999" s="9" t="s">
        <v>1374</v>
      </c>
      <c r="F1999" s="9" t="s">
        <v>1384</v>
      </c>
      <c r="G1999" s="3">
        <v>42</v>
      </c>
      <c r="H1999" s="3">
        <v>14.04</v>
      </c>
      <c r="I1999" s="3">
        <v>0.54779999999999995</v>
      </c>
      <c r="J1999" s="3">
        <v>1.1486000000000001</v>
      </c>
      <c r="K1999" s="3" t="s">
        <v>1358</v>
      </c>
      <c r="L1999" s="3">
        <v>788</v>
      </c>
      <c r="M1999" s="3" t="s">
        <v>1377</v>
      </c>
      <c r="N1999" s="3" t="s">
        <v>1813</v>
      </c>
      <c r="O1999" s="9" t="s">
        <v>1927</v>
      </c>
      <c r="P1999" s="3">
        <v>48</v>
      </c>
      <c r="Q1999" s="13">
        <v>6.4</v>
      </c>
    </row>
    <row r="2000" spans="1:17" hidden="1">
      <c r="A2000" s="10" t="s">
        <v>4233</v>
      </c>
      <c r="B2000" s="8" t="s">
        <v>664</v>
      </c>
      <c r="C2000" s="8" t="s">
        <v>32</v>
      </c>
      <c r="D2000" s="2" t="s">
        <v>1360</v>
      </c>
      <c r="E2000" s="8" t="s">
        <v>1411</v>
      </c>
      <c r="F2000" s="8" t="s">
        <v>1384</v>
      </c>
      <c r="G2000" s="2">
        <v>25.33</v>
      </c>
      <c r="H2000" s="2">
        <v>8.4600000000000009</v>
      </c>
      <c r="I2000" s="2">
        <v>0.22059999999999999</v>
      </c>
      <c r="J2000" s="2">
        <v>0.62390000000000001</v>
      </c>
      <c r="K2000" s="2" t="s">
        <v>1385</v>
      </c>
      <c r="L2000" s="2">
        <v>836</v>
      </c>
      <c r="M2000" s="2" t="s">
        <v>1403</v>
      </c>
      <c r="N2000" s="2" t="s">
        <v>4234</v>
      </c>
      <c r="O2000" s="8" t="s">
        <v>3451</v>
      </c>
      <c r="P2000" s="2">
        <v>48</v>
      </c>
      <c r="Q2000" s="12">
        <v>0</v>
      </c>
    </row>
    <row r="2001" spans="1:17">
      <c r="A2001" s="17" t="s">
        <v>4235</v>
      </c>
      <c r="B2001" s="20" t="s">
        <v>1171</v>
      </c>
      <c r="C2001" s="20" t="s">
        <v>7</v>
      </c>
      <c r="D2001" s="18" t="s">
        <v>10</v>
      </c>
      <c r="E2001" s="20" t="s">
        <v>1380</v>
      </c>
      <c r="F2001" s="20" t="s">
        <v>1384</v>
      </c>
      <c r="G2001" s="18">
        <v>80.3</v>
      </c>
      <c r="H2001" s="18">
        <v>14.85</v>
      </c>
      <c r="I2001" s="18">
        <v>0.88390000000000002</v>
      </c>
      <c r="J2001" s="18">
        <v>1.9039999999999999</v>
      </c>
      <c r="K2001" s="18" t="s">
        <v>1358</v>
      </c>
      <c r="L2001" s="18">
        <v>684</v>
      </c>
      <c r="M2001" s="18" t="s">
        <v>1403</v>
      </c>
      <c r="N2001" s="18" t="s">
        <v>2496</v>
      </c>
      <c r="O2001" s="20" t="s">
        <v>4236</v>
      </c>
      <c r="P2001" s="18">
        <v>60</v>
      </c>
      <c r="Q2001" s="19">
        <v>43.73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82CA7-A84B-484E-95BF-31FE827B2A95}">
  <dimension ref="A1:B28"/>
  <sheetViews>
    <sheetView workbookViewId="0">
      <selection activeCell="S3" sqref="S3"/>
    </sheetView>
  </sheetViews>
  <sheetFormatPr defaultRowHeight="15"/>
  <cols>
    <col min="1" max="2" width="16" bestFit="1" customWidth="1"/>
    <col min="3" max="3" width="11.5703125" bestFit="1" customWidth="1"/>
    <col min="4" max="4" width="4.5703125" bestFit="1" customWidth="1"/>
    <col min="5" max="5" width="4" bestFit="1" customWidth="1"/>
    <col min="6" max="6" width="4.85546875" bestFit="1" customWidth="1"/>
    <col min="7" max="7" width="3.85546875" bestFit="1" customWidth="1"/>
    <col min="8" max="8" width="3.28515625" bestFit="1" customWidth="1"/>
    <col min="9" max="9" width="4.28515625" bestFit="1" customWidth="1"/>
    <col min="10" max="10" width="4.140625" bestFit="1" customWidth="1"/>
    <col min="11" max="11" width="4" bestFit="1" customWidth="1"/>
    <col min="12" max="12" width="4.42578125" bestFit="1" customWidth="1"/>
    <col min="13" max="13" width="4.140625" bestFit="1" customWidth="1"/>
    <col min="14" max="14" width="11.42578125" bestFit="1" customWidth="1"/>
    <col min="15" max="15" width="4.85546875" bestFit="1" customWidth="1"/>
    <col min="16" max="20" width="5.85546875" bestFit="1" customWidth="1"/>
    <col min="21" max="21" width="4.85546875" bestFit="1" customWidth="1"/>
    <col min="22" max="28" width="5.85546875" bestFit="1" customWidth="1"/>
    <col min="29" max="29" width="4.85546875" bestFit="1" customWidth="1"/>
    <col min="30" max="37" width="5.85546875" bestFit="1" customWidth="1"/>
    <col min="38" max="38" width="11.42578125" bestFit="1" customWidth="1"/>
  </cols>
  <sheetData>
    <row r="1" spans="1:2">
      <c r="A1" s="75" t="s">
        <v>4253</v>
      </c>
      <c r="B1" s="79">
        <v>2022</v>
      </c>
    </row>
    <row r="3" spans="1:2">
      <c r="A3" s="75" t="s">
        <v>4252</v>
      </c>
      <c r="B3" s="75" t="s">
        <v>4257</v>
      </c>
    </row>
    <row r="4" spans="1:2">
      <c r="A4" t="s">
        <v>4261</v>
      </c>
      <c r="B4">
        <v>82.9</v>
      </c>
    </row>
    <row r="5" spans="1:2">
      <c r="A5" t="s">
        <v>4417</v>
      </c>
    </row>
    <row r="6" spans="1:2">
      <c r="A6" t="s">
        <v>4262</v>
      </c>
      <c r="B6">
        <v>79.86</v>
      </c>
    </row>
    <row r="7" spans="1:2">
      <c r="A7" t="s">
        <v>4418</v>
      </c>
    </row>
    <row r="8" spans="1:2">
      <c r="A8" t="s">
        <v>4263</v>
      </c>
      <c r="B8">
        <v>91.39</v>
      </c>
    </row>
    <row r="9" spans="1:2">
      <c r="A9" t="s">
        <v>4419</v>
      </c>
    </row>
    <row r="10" spans="1:2">
      <c r="A10" t="s">
        <v>4264</v>
      </c>
      <c r="B10">
        <v>84.94</v>
      </c>
    </row>
    <row r="11" spans="1:2">
      <c r="A11" t="s">
        <v>4420</v>
      </c>
    </row>
    <row r="12" spans="1:2">
      <c r="A12" t="s">
        <v>4265</v>
      </c>
      <c r="B12">
        <v>83.17</v>
      </c>
    </row>
    <row r="13" spans="1:2">
      <c r="A13" t="s">
        <v>4421</v>
      </c>
    </row>
    <row r="14" spans="1:2">
      <c r="A14" t="s">
        <v>4266</v>
      </c>
      <c r="B14">
        <v>82.52</v>
      </c>
    </row>
    <row r="15" spans="1:2">
      <c r="A15" t="s">
        <v>4422</v>
      </c>
    </row>
    <row r="16" spans="1:2">
      <c r="A16" t="s">
        <v>4267</v>
      </c>
      <c r="B16">
        <v>77.959999999999994</v>
      </c>
    </row>
    <row r="17" spans="1:2">
      <c r="A17" t="s">
        <v>4423</v>
      </c>
    </row>
    <row r="18" spans="1:2">
      <c r="A18" t="s">
        <v>4268</v>
      </c>
      <c r="B18">
        <v>79.510000000000005</v>
      </c>
    </row>
    <row r="19" spans="1:2">
      <c r="A19" t="s">
        <v>4424</v>
      </c>
    </row>
    <row r="20" spans="1:2">
      <c r="A20" t="s">
        <v>4269</v>
      </c>
      <c r="B20">
        <v>94.24</v>
      </c>
    </row>
    <row r="21" spans="1:2">
      <c r="A21" t="s">
        <v>4425</v>
      </c>
    </row>
    <row r="22" spans="1:2">
      <c r="A22" t="s">
        <v>4270</v>
      </c>
      <c r="B22">
        <v>95.39</v>
      </c>
    </row>
    <row r="23" spans="1:2">
      <c r="A23" t="s">
        <v>4426</v>
      </c>
    </row>
    <row r="24" spans="1:2">
      <c r="A24" t="s">
        <v>4271</v>
      </c>
      <c r="B24">
        <v>88.95</v>
      </c>
    </row>
    <row r="25" spans="1:2">
      <c r="A25" t="s">
        <v>4427</v>
      </c>
    </row>
    <row r="26" spans="1:2">
      <c r="A26" t="s">
        <v>4272</v>
      </c>
      <c r="B26">
        <v>79.319999999999993</v>
      </c>
    </row>
    <row r="27" spans="1:2">
      <c r="A27" t="s">
        <v>4428</v>
      </c>
    </row>
    <row r="28" spans="1:2">
      <c r="A28" t="s">
        <v>1361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C0955-B043-453E-982F-B73DA27095A8}">
  <dimension ref="A1:J37"/>
  <sheetViews>
    <sheetView workbookViewId="0"/>
  </sheetViews>
  <sheetFormatPr defaultRowHeight="15"/>
  <sheetData>
    <row r="1" spans="1:10" ht="36">
      <c r="A1" s="1" t="s">
        <v>4252</v>
      </c>
      <c r="B1" s="1" t="s">
        <v>4253</v>
      </c>
      <c r="C1" s="1" t="s">
        <v>5</v>
      </c>
      <c r="D1" s="1" t="s">
        <v>4254</v>
      </c>
      <c r="E1" s="1" t="s">
        <v>4255</v>
      </c>
      <c r="F1" s="1" t="s">
        <v>4256</v>
      </c>
      <c r="G1" s="1" t="s">
        <v>4257</v>
      </c>
      <c r="H1" s="1" t="s">
        <v>4258</v>
      </c>
      <c r="I1" s="1" t="s">
        <v>4259</v>
      </c>
      <c r="J1" s="1" t="s">
        <v>4260</v>
      </c>
    </row>
    <row r="2" spans="1:10">
      <c r="A2" s="2" t="s">
        <v>4261</v>
      </c>
      <c r="B2" s="2">
        <v>2022</v>
      </c>
      <c r="C2" s="8">
        <v>515.82000000000005</v>
      </c>
      <c r="D2" s="2">
        <v>422.49</v>
      </c>
      <c r="E2" s="2">
        <v>130</v>
      </c>
      <c r="F2" s="2">
        <v>26</v>
      </c>
      <c r="G2" s="2">
        <v>82.9</v>
      </c>
      <c r="H2" s="2">
        <v>4.76</v>
      </c>
      <c r="I2" s="2">
        <v>82</v>
      </c>
      <c r="J2" s="2">
        <v>20.22</v>
      </c>
    </row>
    <row r="3" spans="1:10">
      <c r="A3" s="3" t="s">
        <v>4262</v>
      </c>
      <c r="B3" s="3">
        <v>2022</v>
      </c>
      <c r="C3" s="9">
        <v>774.56</v>
      </c>
      <c r="D3" s="3">
        <v>701.67</v>
      </c>
      <c r="E3" s="3">
        <v>170</v>
      </c>
      <c r="F3" s="3">
        <v>53</v>
      </c>
      <c r="G3" s="3">
        <v>79.86</v>
      </c>
      <c r="H3" s="3">
        <v>2.73</v>
      </c>
      <c r="I3" s="3">
        <v>87</v>
      </c>
      <c r="J3" s="3">
        <v>28.94</v>
      </c>
    </row>
    <row r="4" spans="1:10">
      <c r="A4" s="2" t="s">
        <v>4263</v>
      </c>
      <c r="B4" s="2">
        <v>2022</v>
      </c>
      <c r="C4" s="8">
        <v>751.88</v>
      </c>
      <c r="D4" s="2">
        <v>631.48</v>
      </c>
      <c r="E4" s="2">
        <v>144</v>
      </c>
      <c r="F4" s="2">
        <v>49</v>
      </c>
      <c r="G4" s="2">
        <v>91.39</v>
      </c>
      <c r="H4" s="2">
        <v>2.89</v>
      </c>
      <c r="I4" s="2">
        <v>60</v>
      </c>
      <c r="J4" s="2">
        <v>13.2</v>
      </c>
    </row>
    <row r="5" spans="1:10">
      <c r="A5" s="3" t="s">
        <v>4264</v>
      </c>
      <c r="B5" s="3">
        <v>2022</v>
      </c>
      <c r="C5" s="9">
        <v>787.55</v>
      </c>
      <c r="D5" s="3">
        <v>929.2</v>
      </c>
      <c r="E5" s="3">
        <v>196</v>
      </c>
      <c r="F5" s="3">
        <v>59</v>
      </c>
      <c r="G5" s="3">
        <v>84.94</v>
      </c>
      <c r="H5" s="3">
        <v>10.77</v>
      </c>
      <c r="I5" s="3">
        <v>114</v>
      </c>
      <c r="J5" s="3">
        <v>29.68</v>
      </c>
    </row>
    <row r="6" spans="1:10">
      <c r="A6" s="2" t="s">
        <v>4265</v>
      </c>
      <c r="B6" s="2">
        <v>2022</v>
      </c>
      <c r="C6" s="8">
        <v>723.15</v>
      </c>
      <c r="D6" s="2">
        <v>718.94</v>
      </c>
      <c r="E6" s="2">
        <v>183</v>
      </c>
      <c r="F6" s="2">
        <v>56</v>
      </c>
      <c r="G6" s="2">
        <v>83.17</v>
      </c>
      <c r="H6" s="2">
        <v>10.85</v>
      </c>
      <c r="I6" s="2">
        <v>98</v>
      </c>
      <c r="J6" s="2">
        <v>15.93</v>
      </c>
    </row>
    <row r="7" spans="1:10">
      <c r="A7" s="3" t="s">
        <v>4266</v>
      </c>
      <c r="B7" s="3">
        <v>2022</v>
      </c>
      <c r="C7" s="9">
        <v>500.13</v>
      </c>
      <c r="D7" s="3">
        <v>479.52</v>
      </c>
      <c r="E7" s="3">
        <v>148</v>
      </c>
      <c r="F7" s="3">
        <v>29</v>
      </c>
      <c r="G7" s="3">
        <v>82.52</v>
      </c>
      <c r="H7" s="3">
        <v>8.83</v>
      </c>
      <c r="I7" s="3">
        <v>35</v>
      </c>
      <c r="J7" s="3">
        <v>22.31</v>
      </c>
    </row>
    <row r="8" spans="1:10">
      <c r="A8" s="2" t="s">
        <v>4267</v>
      </c>
      <c r="B8" s="2">
        <v>2022</v>
      </c>
      <c r="C8" s="8">
        <v>640</v>
      </c>
      <c r="D8" s="2">
        <v>695.99</v>
      </c>
      <c r="E8" s="2">
        <v>94</v>
      </c>
      <c r="F8" s="2">
        <v>47</v>
      </c>
      <c r="G8" s="2">
        <v>77.959999999999994</v>
      </c>
      <c r="H8" s="2">
        <v>10.61</v>
      </c>
      <c r="I8" s="2">
        <v>107</v>
      </c>
      <c r="J8" s="2">
        <v>12.66</v>
      </c>
    </row>
    <row r="9" spans="1:10">
      <c r="A9" s="3" t="s">
        <v>4268</v>
      </c>
      <c r="B9" s="3">
        <v>2022</v>
      </c>
      <c r="C9" s="9">
        <v>588.21</v>
      </c>
      <c r="D9" s="3">
        <v>627.41999999999996</v>
      </c>
      <c r="E9" s="3">
        <v>101</v>
      </c>
      <c r="F9" s="3">
        <v>57</v>
      </c>
      <c r="G9" s="3">
        <v>79.510000000000005</v>
      </c>
      <c r="H9" s="3">
        <v>10.02</v>
      </c>
      <c r="I9" s="3">
        <v>117</v>
      </c>
      <c r="J9" s="3">
        <v>28.4</v>
      </c>
    </row>
    <row r="10" spans="1:10">
      <c r="A10" s="2" t="s">
        <v>4269</v>
      </c>
      <c r="B10" s="2">
        <v>2022</v>
      </c>
      <c r="C10" s="8">
        <v>513.58000000000004</v>
      </c>
      <c r="D10" s="2">
        <v>484.94</v>
      </c>
      <c r="E10" s="2">
        <v>190</v>
      </c>
      <c r="F10" s="2">
        <v>43</v>
      </c>
      <c r="G10" s="2">
        <v>94.24</v>
      </c>
      <c r="H10" s="2">
        <v>6.85</v>
      </c>
      <c r="I10" s="2">
        <v>105</v>
      </c>
      <c r="J10" s="2">
        <v>16.440000000000001</v>
      </c>
    </row>
    <row r="11" spans="1:10">
      <c r="A11" s="3" t="s">
        <v>4270</v>
      </c>
      <c r="B11" s="3">
        <v>2022</v>
      </c>
      <c r="C11" s="9">
        <v>573.64</v>
      </c>
      <c r="D11" s="3">
        <v>575.97</v>
      </c>
      <c r="E11" s="3">
        <v>187</v>
      </c>
      <c r="F11" s="3">
        <v>58</v>
      </c>
      <c r="G11" s="3">
        <v>95.39</v>
      </c>
      <c r="H11" s="3">
        <v>2.4900000000000002</v>
      </c>
      <c r="I11" s="3">
        <v>30</v>
      </c>
      <c r="J11" s="3">
        <v>8.2799999999999994</v>
      </c>
    </row>
    <row r="12" spans="1:10">
      <c r="A12" s="2" t="s">
        <v>4271</v>
      </c>
      <c r="B12" s="2">
        <v>2022</v>
      </c>
      <c r="C12" s="8">
        <v>795.22</v>
      </c>
      <c r="D12" s="2">
        <v>888.69</v>
      </c>
      <c r="E12" s="2">
        <v>143</v>
      </c>
      <c r="F12" s="2">
        <v>24</v>
      </c>
      <c r="G12" s="2">
        <v>88.95</v>
      </c>
      <c r="H12" s="2">
        <v>2.58</v>
      </c>
      <c r="I12" s="2">
        <v>109</v>
      </c>
      <c r="J12" s="2">
        <v>12.82</v>
      </c>
    </row>
    <row r="13" spans="1:10">
      <c r="A13" s="3" t="s">
        <v>4272</v>
      </c>
      <c r="B13" s="3">
        <v>2022</v>
      </c>
      <c r="C13" s="9">
        <v>688.12</v>
      </c>
      <c r="D13" s="3">
        <v>725.45</v>
      </c>
      <c r="E13" s="3">
        <v>96</v>
      </c>
      <c r="F13" s="3">
        <v>20</v>
      </c>
      <c r="G13" s="3">
        <v>79.319999999999993</v>
      </c>
      <c r="H13" s="3">
        <v>11.55</v>
      </c>
      <c r="I13" s="3">
        <v>88</v>
      </c>
      <c r="J13" s="3">
        <v>8.9700000000000006</v>
      </c>
    </row>
    <row r="14" spans="1:10">
      <c r="A14" s="2" t="s">
        <v>4261</v>
      </c>
      <c r="B14" s="2">
        <v>2023</v>
      </c>
      <c r="C14" s="8">
        <v>766.04</v>
      </c>
      <c r="D14" s="2">
        <v>617.34</v>
      </c>
      <c r="E14" s="2">
        <v>190</v>
      </c>
      <c r="F14" s="2">
        <v>43</v>
      </c>
      <c r="G14" s="2">
        <v>89.65</v>
      </c>
      <c r="H14" s="2">
        <v>7.72</v>
      </c>
      <c r="I14" s="2">
        <v>111</v>
      </c>
      <c r="J14" s="2">
        <v>11.85</v>
      </c>
    </row>
    <row r="15" spans="1:10">
      <c r="A15" s="3" t="s">
        <v>4262</v>
      </c>
      <c r="B15" s="3">
        <v>2023</v>
      </c>
      <c r="C15" s="9">
        <v>540.74</v>
      </c>
      <c r="D15" s="3">
        <v>599.37</v>
      </c>
      <c r="E15" s="3">
        <v>101</v>
      </c>
      <c r="F15" s="3">
        <v>39</v>
      </c>
      <c r="G15" s="3">
        <v>93.76</v>
      </c>
      <c r="H15" s="3">
        <v>9.23</v>
      </c>
      <c r="I15" s="3">
        <v>83</v>
      </c>
      <c r="J15" s="3">
        <v>22.22</v>
      </c>
    </row>
    <row r="16" spans="1:10">
      <c r="A16" s="2" t="s">
        <v>4263</v>
      </c>
      <c r="B16" s="2">
        <v>2023</v>
      </c>
      <c r="C16" s="8">
        <v>460.2</v>
      </c>
      <c r="D16" s="2">
        <v>364.59</v>
      </c>
      <c r="E16" s="2">
        <v>123</v>
      </c>
      <c r="F16" s="2">
        <v>47</v>
      </c>
      <c r="G16" s="2">
        <v>84.38</v>
      </c>
      <c r="H16" s="2">
        <v>8.32</v>
      </c>
      <c r="I16" s="2">
        <v>60</v>
      </c>
      <c r="J16" s="2">
        <v>20.04</v>
      </c>
    </row>
    <row r="17" spans="1:10">
      <c r="A17" s="3" t="s">
        <v>4264</v>
      </c>
      <c r="B17" s="3">
        <v>2023</v>
      </c>
      <c r="C17" s="9">
        <v>794.16</v>
      </c>
      <c r="D17" s="3">
        <v>721.7</v>
      </c>
      <c r="E17" s="3">
        <v>146</v>
      </c>
      <c r="F17" s="3">
        <v>29</v>
      </c>
      <c r="G17" s="3">
        <v>81.62</v>
      </c>
      <c r="H17" s="3">
        <v>9.32</v>
      </c>
      <c r="I17" s="3">
        <v>79</v>
      </c>
      <c r="J17" s="3">
        <v>8.2100000000000009</v>
      </c>
    </row>
    <row r="18" spans="1:10">
      <c r="A18" s="2" t="s">
        <v>4265</v>
      </c>
      <c r="B18" s="2">
        <v>2023</v>
      </c>
      <c r="C18" s="8">
        <v>496.23</v>
      </c>
      <c r="D18" s="2">
        <v>492.41</v>
      </c>
      <c r="E18" s="2">
        <v>115</v>
      </c>
      <c r="F18" s="2">
        <v>20</v>
      </c>
      <c r="G18" s="2">
        <v>80.41</v>
      </c>
      <c r="H18" s="2">
        <v>8.43</v>
      </c>
      <c r="I18" s="2">
        <v>70</v>
      </c>
      <c r="J18" s="2">
        <v>12.83</v>
      </c>
    </row>
    <row r="19" spans="1:10">
      <c r="A19" s="3" t="s">
        <v>4266</v>
      </c>
      <c r="B19" s="3">
        <v>2023</v>
      </c>
      <c r="C19" s="9">
        <v>742.05</v>
      </c>
      <c r="D19" s="3">
        <v>809.22</v>
      </c>
      <c r="E19" s="3">
        <v>187</v>
      </c>
      <c r="F19" s="3">
        <v>38</v>
      </c>
      <c r="G19" s="3">
        <v>76.510000000000005</v>
      </c>
      <c r="H19" s="3">
        <v>4.74</v>
      </c>
      <c r="I19" s="3">
        <v>50</v>
      </c>
      <c r="J19" s="3">
        <v>6.53</v>
      </c>
    </row>
    <row r="20" spans="1:10">
      <c r="A20" s="2" t="s">
        <v>4267</v>
      </c>
      <c r="B20" s="2">
        <v>2023</v>
      </c>
      <c r="C20" s="8">
        <v>753.66</v>
      </c>
      <c r="D20" s="2">
        <v>744.73</v>
      </c>
      <c r="E20" s="2">
        <v>104</v>
      </c>
      <c r="F20" s="2">
        <v>42</v>
      </c>
      <c r="G20" s="2">
        <v>76.13</v>
      </c>
      <c r="H20" s="2">
        <v>4.8</v>
      </c>
      <c r="I20" s="2">
        <v>31</v>
      </c>
      <c r="J20" s="2">
        <v>24</v>
      </c>
    </row>
    <row r="21" spans="1:10">
      <c r="A21" s="3" t="s">
        <v>4268</v>
      </c>
      <c r="B21" s="3">
        <v>2023</v>
      </c>
      <c r="C21" s="9">
        <v>698.25</v>
      </c>
      <c r="D21" s="3">
        <v>590.41</v>
      </c>
      <c r="E21" s="3">
        <v>190</v>
      </c>
      <c r="F21" s="3">
        <v>35</v>
      </c>
      <c r="G21" s="3">
        <v>96.66</v>
      </c>
      <c r="H21" s="3">
        <v>7.15</v>
      </c>
      <c r="I21" s="3">
        <v>104</v>
      </c>
      <c r="J21" s="3">
        <v>20.99</v>
      </c>
    </row>
    <row r="22" spans="1:10">
      <c r="A22" s="2" t="s">
        <v>4269</v>
      </c>
      <c r="B22" s="2">
        <v>2023</v>
      </c>
      <c r="C22" s="8">
        <v>752.79</v>
      </c>
      <c r="D22" s="2">
        <v>770.59</v>
      </c>
      <c r="E22" s="2">
        <v>139</v>
      </c>
      <c r="F22" s="2">
        <v>21</v>
      </c>
      <c r="G22" s="2">
        <v>78.209999999999994</v>
      </c>
      <c r="H22" s="2">
        <v>4.7</v>
      </c>
      <c r="I22" s="2">
        <v>68</v>
      </c>
      <c r="J22" s="2">
        <v>28.2</v>
      </c>
    </row>
    <row r="23" spans="1:10">
      <c r="A23" s="3" t="s">
        <v>4270</v>
      </c>
      <c r="B23" s="3">
        <v>2023</v>
      </c>
      <c r="C23" s="9">
        <v>480.88</v>
      </c>
      <c r="D23" s="3">
        <v>365.86</v>
      </c>
      <c r="E23" s="3">
        <v>159</v>
      </c>
      <c r="F23" s="3">
        <v>20</v>
      </c>
      <c r="G23" s="3">
        <v>85.77</v>
      </c>
      <c r="H23" s="3">
        <v>2.96</v>
      </c>
      <c r="I23" s="3">
        <v>101</v>
      </c>
      <c r="J23" s="3">
        <v>9.35</v>
      </c>
    </row>
    <row r="24" spans="1:10">
      <c r="A24" s="2" t="s">
        <v>4271</v>
      </c>
      <c r="B24" s="2">
        <v>2023</v>
      </c>
      <c r="C24" s="8">
        <v>671.07</v>
      </c>
      <c r="D24" s="2">
        <v>715.48</v>
      </c>
      <c r="E24" s="2">
        <v>110</v>
      </c>
      <c r="F24" s="2">
        <v>28</v>
      </c>
      <c r="G24" s="2">
        <v>92.4</v>
      </c>
      <c r="H24" s="2">
        <v>6.89</v>
      </c>
      <c r="I24" s="2">
        <v>110</v>
      </c>
      <c r="J24" s="2">
        <v>21.08</v>
      </c>
    </row>
    <row r="25" spans="1:10">
      <c r="A25" s="3" t="s">
        <v>4272</v>
      </c>
      <c r="B25" s="3">
        <v>2023</v>
      </c>
      <c r="C25" s="9">
        <v>595.80999999999995</v>
      </c>
      <c r="D25" s="3">
        <v>541.92999999999995</v>
      </c>
      <c r="E25" s="3">
        <v>112</v>
      </c>
      <c r="F25" s="3">
        <v>48</v>
      </c>
      <c r="G25" s="3">
        <v>84.15</v>
      </c>
      <c r="H25" s="3">
        <v>6.38</v>
      </c>
      <c r="I25" s="3">
        <v>86</v>
      </c>
      <c r="J25" s="3">
        <v>13.92</v>
      </c>
    </row>
    <row r="26" spans="1:10">
      <c r="A26" s="2" t="s">
        <v>4261</v>
      </c>
      <c r="B26" s="2">
        <v>2024</v>
      </c>
      <c r="C26" s="8">
        <v>778.81</v>
      </c>
      <c r="D26" s="2">
        <v>702.41</v>
      </c>
      <c r="E26" s="2">
        <v>119</v>
      </c>
      <c r="F26" s="2">
        <v>55</v>
      </c>
      <c r="G26" s="2">
        <v>96.32</v>
      </c>
      <c r="H26" s="2">
        <v>4.88</v>
      </c>
      <c r="I26" s="2">
        <v>42</v>
      </c>
      <c r="J26" s="2">
        <v>9.49</v>
      </c>
    </row>
    <row r="27" spans="1:10">
      <c r="A27" s="3" t="s">
        <v>4262</v>
      </c>
      <c r="B27" s="3">
        <v>2024</v>
      </c>
      <c r="C27" s="9">
        <v>555.85</v>
      </c>
      <c r="D27" s="3">
        <v>523.94000000000005</v>
      </c>
      <c r="E27" s="3">
        <v>123</v>
      </c>
      <c r="F27" s="3">
        <v>35</v>
      </c>
      <c r="G27" s="3">
        <v>88.34</v>
      </c>
      <c r="H27" s="3">
        <v>9.99</v>
      </c>
      <c r="I27" s="3">
        <v>103</v>
      </c>
      <c r="J27" s="3">
        <v>23.62</v>
      </c>
    </row>
    <row r="28" spans="1:10">
      <c r="A28" s="2" t="s">
        <v>4263</v>
      </c>
      <c r="B28" s="2">
        <v>2024</v>
      </c>
      <c r="C28" s="8">
        <v>451.01</v>
      </c>
      <c r="D28" s="2">
        <v>392.3</v>
      </c>
      <c r="E28" s="2">
        <v>139</v>
      </c>
      <c r="F28" s="2">
        <v>23</v>
      </c>
      <c r="G28" s="2">
        <v>94.14</v>
      </c>
      <c r="H28" s="2">
        <v>11.62</v>
      </c>
      <c r="I28" s="2">
        <v>74</v>
      </c>
      <c r="J28" s="2">
        <v>6.47</v>
      </c>
    </row>
    <row r="29" spans="1:10">
      <c r="A29" s="3" t="s">
        <v>4264</v>
      </c>
      <c r="B29" s="3">
        <v>2024</v>
      </c>
      <c r="C29" s="9">
        <v>656.67</v>
      </c>
      <c r="D29" s="3">
        <v>553.88</v>
      </c>
      <c r="E29" s="3">
        <v>112</v>
      </c>
      <c r="F29" s="3">
        <v>34</v>
      </c>
      <c r="G29" s="3">
        <v>89.64</v>
      </c>
      <c r="H29" s="3">
        <v>7.69</v>
      </c>
      <c r="I29" s="3">
        <v>85</v>
      </c>
      <c r="J29" s="3">
        <v>8.94</v>
      </c>
    </row>
    <row r="30" spans="1:10">
      <c r="A30" s="2" t="s">
        <v>4265</v>
      </c>
      <c r="B30" s="2">
        <v>2024</v>
      </c>
      <c r="C30" s="8">
        <v>647.49</v>
      </c>
      <c r="D30" s="2">
        <v>701.48</v>
      </c>
      <c r="E30" s="2">
        <v>158</v>
      </c>
      <c r="F30" s="2">
        <v>41</v>
      </c>
      <c r="G30" s="2">
        <v>86.6</v>
      </c>
      <c r="H30" s="2">
        <v>10.92</v>
      </c>
      <c r="I30" s="2">
        <v>87</v>
      </c>
      <c r="J30" s="2">
        <v>16.829999999999998</v>
      </c>
    </row>
    <row r="31" spans="1:10">
      <c r="A31" s="3" t="s">
        <v>4266</v>
      </c>
      <c r="B31" s="3">
        <v>2024</v>
      </c>
      <c r="C31" s="9">
        <v>486.09</v>
      </c>
      <c r="D31" s="3">
        <v>558.05999999999995</v>
      </c>
      <c r="E31" s="3">
        <v>152</v>
      </c>
      <c r="F31" s="3">
        <v>24</v>
      </c>
      <c r="G31" s="3">
        <v>94.12</v>
      </c>
      <c r="H31" s="3">
        <v>8.0299999999999994</v>
      </c>
      <c r="I31" s="3">
        <v>107</v>
      </c>
      <c r="J31" s="3">
        <v>26.61</v>
      </c>
    </row>
    <row r="32" spans="1:10">
      <c r="A32" s="2" t="s">
        <v>4267</v>
      </c>
      <c r="B32" s="2">
        <v>2024</v>
      </c>
      <c r="C32" s="8">
        <v>488.42</v>
      </c>
      <c r="D32" s="2">
        <v>568.29</v>
      </c>
      <c r="E32" s="2">
        <v>168</v>
      </c>
      <c r="F32" s="2">
        <v>58</v>
      </c>
      <c r="G32" s="2">
        <v>77.52</v>
      </c>
      <c r="H32" s="2">
        <v>11.86</v>
      </c>
      <c r="I32" s="2">
        <v>74</v>
      </c>
      <c r="J32" s="2">
        <v>19.989999999999998</v>
      </c>
    </row>
    <row r="33" spans="1:10">
      <c r="A33" s="3" t="s">
        <v>4268</v>
      </c>
      <c r="B33" s="3">
        <v>2024</v>
      </c>
      <c r="C33" s="9">
        <v>626.94000000000005</v>
      </c>
      <c r="D33" s="3">
        <v>692.38</v>
      </c>
      <c r="E33" s="3">
        <v>120</v>
      </c>
      <c r="F33" s="3">
        <v>49</v>
      </c>
      <c r="G33" s="3">
        <v>90.36</v>
      </c>
      <c r="H33" s="3">
        <v>2.88</v>
      </c>
      <c r="I33" s="3">
        <v>66</v>
      </c>
      <c r="J33" s="3">
        <v>25.05</v>
      </c>
    </row>
    <row r="34" spans="1:10">
      <c r="A34" s="2" t="s">
        <v>4269</v>
      </c>
      <c r="B34" s="2">
        <v>2024</v>
      </c>
      <c r="C34" s="8">
        <v>433.71</v>
      </c>
      <c r="D34" s="2">
        <v>469.59</v>
      </c>
      <c r="E34" s="2">
        <v>133</v>
      </c>
      <c r="F34" s="2">
        <v>31</v>
      </c>
      <c r="G34" s="2">
        <v>97.61</v>
      </c>
      <c r="H34" s="2">
        <v>2.34</v>
      </c>
      <c r="I34" s="2">
        <v>120</v>
      </c>
      <c r="J34" s="2">
        <v>14.79</v>
      </c>
    </row>
    <row r="35" spans="1:10">
      <c r="A35" s="3" t="s">
        <v>4270</v>
      </c>
      <c r="B35" s="3">
        <v>2024</v>
      </c>
      <c r="C35" s="9">
        <v>661.38</v>
      </c>
      <c r="D35" s="3">
        <v>696.33</v>
      </c>
      <c r="E35" s="3">
        <v>156</v>
      </c>
      <c r="F35" s="3">
        <v>25</v>
      </c>
      <c r="G35" s="3">
        <v>76.05</v>
      </c>
      <c r="H35" s="3">
        <v>9.17</v>
      </c>
      <c r="I35" s="3">
        <v>62</v>
      </c>
      <c r="J35" s="3">
        <v>9.74</v>
      </c>
    </row>
    <row r="36" spans="1:10">
      <c r="A36" s="2" t="s">
        <v>4271</v>
      </c>
      <c r="B36" s="2">
        <v>2024</v>
      </c>
      <c r="C36" s="8">
        <v>500.47</v>
      </c>
      <c r="D36" s="2">
        <v>423.91</v>
      </c>
      <c r="E36" s="2">
        <v>114</v>
      </c>
      <c r="F36" s="2">
        <v>38</v>
      </c>
      <c r="G36" s="2">
        <v>80.77</v>
      </c>
      <c r="H36" s="2">
        <v>10.24</v>
      </c>
      <c r="I36" s="2">
        <v>102</v>
      </c>
      <c r="J36" s="2">
        <v>25.21</v>
      </c>
    </row>
    <row r="37" spans="1:10">
      <c r="A37" s="3" t="s">
        <v>4272</v>
      </c>
      <c r="B37" s="3">
        <v>2024</v>
      </c>
      <c r="C37" s="9">
        <v>567.36</v>
      </c>
      <c r="D37" s="3">
        <v>449.24</v>
      </c>
      <c r="E37" s="3">
        <v>98</v>
      </c>
      <c r="F37" s="3">
        <v>30</v>
      </c>
      <c r="G37" s="3">
        <v>90.87</v>
      </c>
      <c r="H37" s="3">
        <v>11.81</v>
      </c>
      <c r="I37" s="3">
        <v>120</v>
      </c>
      <c r="J37" s="3">
        <v>5.19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7D9F7-BA25-455D-A41F-FB88798C6FB1}">
  <dimension ref="A3:C15"/>
  <sheetViews>
    <sheetView workbookViewId="0">
      <selection activeCell="A3" sqref="A3"/>
    </sheetView>
  </sheetViews>
  <sheetFormatPr defaultRowHeight="15"/>
  <cols>
    <col min="1" max="1" width="10" bestFit="1" customWidth="1"/>
    <col min="2" max="2" width="21.85546875" bestFit="1" customWidth="1"/>
    <col min="3" max="3" width="22.140625" bestFit="1" customWidth="1"/>
  </cols>
  <sheetData>
    <row r="3" spans="1:3">
      <c r="A3" s="75" t="s">
        <v>4252</v>
      </c>
      <c r="B3" t="s">
        <v>4312</v>
      </c>
      <c r="C3" t="s">
        <v>4313</v>
      </c>
    </row>
    <row r="4" spans="1:3">
      <c r="A4" t="s">
        <v>4261</v>
      </c>
      <c r="B4" s="76">
        <v>439</v>
      </c>
      <c r="C4" s="76">
        <v>124</v>
      </c>
    </row>
    <row r="5" spans="1:3">
      <c r="A5" t="s">
        <v>4262</v>
      </c>
      <c r="B5" s="76">
        <v>394</v>
      </c>
      <c r="C5" s="76">
        <v>127</v>
      </c>
    </row>
    <row r="6" spans="1:3">
      <c r="A6" t="s">
        <v>4263</v>
      </c>
      <c r="B6" s="76">
        <v>406</v>
      </c>
      <c r="C6" s="76">
        <v>119</v>
      </c>
    </row>
    <row r="7" spans="1:3">
      <c r="A7" t="s">
        <v>4264</v>
      </c>
      <c r="B7" s="76">
        <v>454</v>
      </c>
      <c r="C7" s="76">
        <v>122</v>
      </c>
    </row>
    <row r="8" spans="1:3">
      <c r="A8" t="s">
        <v>4265</v>
      </c>
      <c r="B8" s="76">
        <v>456</v>
      </c>
      <c r="C8" s="76">
        <v>117</v>
      </c>
    </row>
    <row r="9" spans="1:3">
      <c r="A9" t="s">
        <v>4266</v>
      </c>
      <c r="B9" s="76">
        <v>487</v>
      </c>
      <c r="C9" s="76">
        <v>91</v>
      </c>
    </row>
    <row r="10" spans="1:3">
      <c r="A10" t="s">
        <v>4267</v>
      </c>
      <c r="B10" s="76">
        <v>366</v>
      </c>
      <c r="C10" s="76">
        <v>147</v>
      </c>
    </row>
    <row r="11" spans="1:3">
      <c r="A11" t="s">
        <v>4268</v>
      </c>
      <c r="B11" s="76">
        <v>411</v>
      </c>
      <c r="C11" s="76">
        <v>141</v>
      </c>
    </row>
    <row r="12" spans="1:3">
      <c r="A12" t="s">
        <v>4269</v>
      </c>
      <c r="B12" s="76">
        <v>462</v>
      </c>
      <c r="C12" s="76">
        <v>95</v>
      </c>
    </row>
    <row r="13" spans="1:3">
      <c r="A13" t="s">
        <v>4270</v>
      </c>
      <c r="B13" s="76">
        <v>502</v>
      </c>
      <c r="C13" s="76">
        <v>103</v>
      </c>
    </row>
    <row r="14" spans="1:3">
      <c r="A14" t="s">
        <v>4271</v>
      </c>
      <c r="B14" s="76">
        <v>367</v>
      </c>
      <c r="C14" s="76">
        <v>90</v>
      </c>
    </row>
    <row r="15" spans="1:3">
      <c r="A15" t="s">
        <v>4272</v>
      </c>
      <c r="B15" s="76">
        <v>306</v>
      </c>
      <c r="C15" s="76">
        <v>98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E4F94-AD12-4E10-A083-124478578F9B}">
  <dimension ref="A1:C15"/>
  <sheetViews>
    <sheetView workbookViewId="0">
      <selection sqref="A1:C15"/>
    </sheetView>
  </sheetViews>
  <sheetFormatPr defaultRowHeight="15"/>
  <cols>
    <col min="1" max="1" width="10" bestFit="1" customWidth="1"/>
    <col min="2" max="3" width="28.140625" bestFit="1" customWidth="1"/>
  </cols>
  <sheetData>
    <row r="1" spans="1:3">
      <c r="A1" s="75" t="s">
        <v>4253</v>
      </c>
      <c r="B1" s="79">
        <v>2024</v>
      </c>
    </row>
    <row r="3" spans="1:3">
      <c r="A3" s="75" t="s">
        <v>4252</v>
      </c>
      <c r="B3" t="s">
        <v>4299</v>
      </c>
      <c r="C3" t="s">
        <v>4300</v>
      </c>
    </row>
    <row r="4" spans="1:3">
      <c r="A4" t="s">
        <v>4261</v>
      </c>
      <c r="B4" s="76">
        <v>778.81</v>
      </c>
      <c r="C4" s="76">
        <v>702.41</v>
      </c>
    </row>
    <row r="5" spans="1:3">
      <c r="A5" t="s">
        <v>4262</v>
      </c>
      <c r="B5" s="76">
        <v>555.85</v>
      </c>
      <c r="C5" s="76">
        <v>523.94000000000005</v>
      </c>
    </row>
    <row r="6" spans="1:3">
      <c r="A6" t="s">
        <v>4263</v>
      </c>
      <c r="B6" s="76">
        <v>451.01</v>
      </c>
      <c r="C6" s="76">
        <v>392.3</v>
      </c>
    </row>
    <row r="7" spans="1:3">
      <c r="A7" t="s">
        <v>4264</v>
      </c>
      <c r="B7" s="76">
        <v>656.67</v>
      </c>
      <c r="C7" s="76">
        <v>553.88</v>
      </c>
    </row>
    <row r="8" spans="1:3">
      <c r="A8" t="s">
        <v>4265</v>
      </c>
      <c r="B8" s="76">
        <v>647.49</v>
      </c>
      <c r="C8" s="76">
        <v>701.48</v>
      </c>
    </row>
    <row r="9" spans="1:3">
      <c r="A9" t="s">
        <v>4266</v>
      </c>
      <c r="B9" s="76">
        <v>486.09</v>
      </c>
      <c r="C9" s="76">
        <v>558.05999999999995</v>
      </c>
    </row>
    <row r="10" spans="1:3">
      <c r="A10" t="s">
        <v>4267</v>
      </c>
      <c r="B10" s="76">
        <v>488.42</v>
      </c>
      <c r="C10" s="76">
        <v>568.29</v>
      </c>
    </row>
    <row r="11" spans="1:3">
      <c r="A11" t="s">
        <v>4268</v>
      </c>
      <c r="B11" s="76">
        <v>626.94000000000005</v>
      </c>
      <c r="C11" s="76">
        <v>692.38</v>
      </c>
    </row>
    <row r="12" spans="1:3">
      <c r="A12" t="s">
        <v>4269</v>
      </c>
      <c r="B12" s="76">
        <v>433.71</v>
      </c>
      <c r="C12" s="76">
        <v>469.59</v>
      </c>
    </row>
    <row r="13" spans="1:3">
      <c r="A13" t="s">
        <v>4270</v>
      </c>
      <c r="B13" s="76">
        <v>661.38</v>
      </c>
      <c r="C13" s="76">
        <v>696.33</v>
      </c>
    </row>
    <row r="14" spans="1:3">
      <c r="A14" t="s">
        <v>4271</v>
      </c>
      <c r="B14" s="76">
        <v>500.47</v>
      </c>
      <c r="C14" s="76">
        <v>423.91</v>
      </c>
    </row>
    <row r="15" spans="1:3">
      <c r="A15" t="s">
        <v>4272</v>
      </c>
      <c r="B15" s="76">
        <v>567.36</v>
      </c>
      <c r="C15" s="76">
        <v>449.24</v>
      </c>
    </row>
  </sheetData>
  <pageMargins left="0.7" right="0.7" top="0.75" bottom="0.75" header="0.3" footer="0.3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C5533-F4BB-43D3-BCCD-9D74FFB551BD}">
  <dimension ref="A1:J37"/>
  <sheetViews>
    <sheetView workbookViewId="0"/>
  </sheetViews>
  <sheetFormatPr defaultRowHeight="15"/>
  <sheetData>
    <row r="1" spans="1:10" ht="36">
      <c r="A1" s="1" t="s">
        <v>4252</v>
      </c>
      <c r="B1" s="1" t="s">
        <v>4253</v>
      </c>
      <c r="C1" s="1" t="s">
        <v>5</v>
      </c>
      <c r="D1" s="1" t="s">
        <v>4254</v>
      </c>
      <c r="E1" s="1" t="s">
        <v>4255</v>
      </c>
      <c r="F1" s="1" t="s">
        <v>4256</v>
      </c>
      <c r="G1" s="1" t="s">
        <v>4257</v>
      </c>
      <c r="H1" s="1" t="s">
        <v>4258</v>
      </c>
      <c r="I1" s="1" t="s">
        <v>4259</v>
      </c>
      <c r="J1" s="1" t="s">
        <v>4260</v>
      </c>
    </row>
    <row r="2" spans="1:10">
      <c r="A2" s="2" t="s">
        <v>4261</v>
      </c>
      <c r="B2" s="2">
        <v>2022</v>
      </c>
      <c r="C2" s="8">
        <v>515.82000000000005</v>
      </c>
      <c r="D2" s="2">
        <v>422.49</v>
      </c>
      <c r="E2" s="2">
        <v>130</v>
      </c>
      <c r="F2" s="2">
        <v>26</v>
      </c>
      <c r="G2" s="2">
        <v>82.9</v>
      </c>
      <c r="H2" s="2">
        <v>4.76</v>
      </c>
      <c r="I2" s="2">
        <v>82</v>
      </c>
      <c r="J2" s="2">
        <v>20.22</v>
      </c>
    </row>
    <row r="3" spans="1:10">
      <c r="A3" s="3" t="s">
        <v>4262</v>
      </c>
      <c r="B3" s="3">
        <v>2022</v>
      </c>
      <c r="C3" s="9">
        <v>774.56</v>
      </c>
      <c r="D3" s="3">
        <v>701.67</v>
      </c>
      <c r="E3" s="3">
        <v>170</v>
      </c>
      <c r="F3" s="3">
        <v>53</v>
      </c>
      <c r="G3" s="3">
        <v>79.86</v>
      </c>
      <c r="H3" s="3">
        <v>2.73</v>
      </c>
      <c r="I3" s="3">
        <v>87</v>
      </c>
      <c r="J3" s="3">
        <v>28.94</v>
      </c>
    </row>
    <row r="4" spans="1:10">
      <c r="A4" s="2" t="s">
        <v>4263</v>
      </c>
      <c r="B4" s="2">
        <v>2022</v>
      </c>
      <c r="C4" s="8">
        <v>751.88</v>
      </c>
      <c r="D4" s="2">
        <v>631.48</v>
      </c>
      <c r="E4" s="2">
        <v>144</v>
      </c>
      <c r="F4" s="2">
        <v>49</v>
      </c>
      <c r="G4" s="2">
        <v>91.39</v>
      </c>
      <c r="H4" s="2">
        <v>2.89</v>
      </c>
      <c r="I4" s="2">
        <v>60</v>
      </c>
      <c r="J4" s="2">
        <v>13.2</v>
      </c>
    </row>
    <row r="5" spans="1:10">
      <c r="A5" s="3" t="s">
        <v>4264</v>
      </c>
      <c r="B5" s="3">
        <v>2022</v>
      </c>
      <c r="C5" s="9">
        <v>787.55</v>
      </c>
      <c r="D5" s="3">
        <v>929.2</v>
      </c>
      <c r="E5" s="3">
        <v>196</v>
      </c>
      <c r="F5" s="3">
        <v>59</v>
      </c>
      <c r="G5" s="3">
        <v>84.94</v>
      </c>
      <c r="H5" s="3">
        <v>10.77</v>
      </c>
      <c r="I5" s="3">
        <v>114</v>
      </c>
      <c r="J5" s="3">
        <v>29.68</v>
      </c>
    </row>
    <row r="6" spans="1:10">
      <c r="A6" s="2" t="s">
        <v>4265</v>
      </c>
      <c r="B6" s="2">
        <v>2022</v>
      </c>
      <c r="C6" s="8">
        <v>723.15</v>
      </c>
      <c r="D6" s="2">
        <v>718.94</v>
      </c>
      <c r="E6" s="2">
        <v>183</v>
      </c>
      <c r="F6" s="2">
        <v>56</v>
      </c>
      <c r="G6" s="2">
        <v>83.17</v>
      </c>
      <c r="H6" s="2">
        <v>10.85</v>
      </c>
      <c r="I6" s="2">
        <v>98</v>
      </c>
      <c r="J6" s="2">
        <v>15.93</v>
      </c>
    </row>
    <row r="7" spans="1:10">
      <c r="A7" s="3" t="s">
        <v>4266</v>
      </c>
      <c r="B7" s="3">
        <v>2022</v>
      </c>
      <c r="C7" s="9">
        <v>500.13</v>
      </c>
      <c r="D7" s="3">
        <v>479.52</v>
      </c>
      <c r="E7" s="3">
        <v>148</v>
      </c>
      <c r="F7" s="3">
        <v>29</v>
      </c>
      <c r="G7" s="3">
        <v>82.52</v>
      </c>
      <c r="H7" s="3">
        <v>8.83</v>
      </c>
      <c r="I7" s="3">
        <v>35</v>
      </c>
      <c r="J7" s="3">
        <v>22.31</v>
      </c>
    </row>
    <row r="8" spans="1:10">
      <c r="A8" s="2" t="s">
        <v>4267</v>
      </c>
      <c r="B8" s="2">
        <v>2022</v>
      </c>
      <c r="C8" s="8">
        <v>640</v>
      </c>
      <c r="D8" s="2">
        <v>695.99</v>
      </c>
      <c r="E8" s="2">
        <v>94</v>
      </c>
      <c r="F8" s="2">
        <v>47</v>
      </c>
      <c r="G8" s="2">
        <v>77.959999999999994</v>
      </c>
      <c r="H8" s="2">
        <v>10.61</v>
      </c>
      <c r="I8" s="2">
        <v>107</v>
      </c>
      <c r="J8" s="2">
        <v>12.66</v>
      </c>
    </row>
    <row r="9" spans="1:10">
      <c r="A9" s="3" t="s">
        <v>4268</v>
      </c>
      <c r="B9" s="3">
        <v>2022</v>
      </c>
      <c r="C9" s="9">
        <v>588.21</v>
      </c>
      <c r="D9" s="3">
        <v>627.41999999999996</v>
      </c>
      <c r="E9" s="3">
        <v>101</v>
      </c>
      <c r="F9" s="3">
        <v>57</v>
      </c>
      <c r="G9" s="3">
        <v>79.510000000000005</v>
      </c>
      <c r="H9" s="3">
        <v>10.02</v>
      </c>
      <c r="I9" s="3">
        <v>117</v>
      </c>
      <c r="J9" s="3">
        <v>28.4</v>
      </c>
    </row>
    <row r="10" spans="1:10">
      <c r="A10" s="2" t="s">
        <v>4269</v>
      </c>
      <c r="B10" s="2">
        <v>2022</v>
      </c>
      <c r="C10" s="8">
        <v>513.58000000000004</v>
      </c>
      <c r="D10" s="2">
        <v>484.94</v>
      </c>
      <c r="E10" s="2">
        <v>190</v>
      </c>
      <c r="F10" s="2">
        <v>43</v>
      </c>
      <c r="G10" s="2">
        <v>94.24</v>
      </c>
      <c r="H10" s="2">
        <v>6.85</v>
      </c>
      <c r="I10" s="2">
        <v>105</v>
      </c>
      <c r="J10" s="2">
        <v>16.440000000000001</v>
      </c>
    </row>
    <row r="11" spans="1:10">
      <c r="A11" s="3" t="s">
        <v>4270</v>
      </c>
      <c r="B11" s="3">
        <v>2022</v>
      </c>
      <c r="C11" s="9">
        <v>573.64</v>
      </c>
      <c r="D11" s="3">
        <v>575.97</v>
      </c>
      <c r="E11" s="3">
        <v>187</v>
      </c>
      <c r="F11" s="3">
        <v>58</v>
      </c>
      <c r="G11" s="3">
        <v>95.39</v>
      </c>
      <c r="H11" s="3">
        <v>2.4900000000000002</v>
      </c>
      <c r="I11" s="3">
        <v>30</v>
      </c>
      <c r="J11" s="3">
        <v>8.2799999999999994</v>
      </c>
    </row>
    <row r="12" spans="1:10">
      <c r="A12" s="2" t="s">
        <v>4271</v>
      </c>
      <c r="B12" s="2">
        <v>2022</v>
      </c>
      <c r="C12" s="8">
        <v>795.22</v>
      </c>
      <c r="D12" s="2">
        <v>888.69</v>
      </c>
      <c r="E12" s="2">
        <v>143</v>
      </c>
      <c r="F12" s="2">
        <v>24</v>
      </c>
      <c r="G12" s="2">
        <v>88.95</v>
      </c>
      <c r="H12" s="2">
        <v>2.58</v>
      </c>
      <c r="I12" s="2">
        <v>109</v>
      </c>
      <c r="J12" s="2">
        <v>12.82</v>
      </c>
    </row>
    <row r="13" spans="1:10">
      <c r="A13" s="3" t="s">
        <v>4272</v>
      </c>
      <c r="B13" s="3">
        <v>2022</v>
      </c>
      <c r="C13" s="9">
        <v>688.12</v>
      </c>
      <c r="D13" s="3">
        <v>725.45</v>
      </c>
      <c r="E13" s="3">
        <v>96</v>
      </c>
      <c r="F13" s="3">
        <v>20</v>
      </c>
      <c r="G13" s="3">
        <v>79.319999999999993</v>
      </c>
      <c r="H13" s="3">
        <v>11.55</v>
      </c>
      <c r="I13" s="3">
        <v>88</v>
      </c>
      <c r="J13" s="3">
        <v>8.9700000000000006</v>
      </c>
    </row>
    <row r="14" spans="1:10">
      <c r="A14" s="2" t="s">
        <v>4261</v>
      </c>
      <c r="B14" s="2">
        <v>2023</v>
      </c>
      <c r="C14" s="8">
        <v>766.04</v>
      </c>
      <c r="D14" s="2">
        <v>617.34</v>
      </c>
      <c r="E14" s="2">
        <v>190</v>
      </c>
      <c r="F14" s="2">
        <v>43</v>
      </c>
      <c r="G14" s="2">
        <v>89.65</v>
      </c>
      <c r="H14" s="2">
        <v>7.72</v>
      </c>
      <c r="I14" s="2">
        <v>111</v>
      </c>
      <c r="J14" s="2">
        <v>11.85</v>
      </c>
    </row>
    <row r="15" spans="1:10">
      <c r="A15" s="3" t="s">
        <v>4262</v>
      </c>
      <c r="B15" s="3">
        <v>2023</v>
      </c>
      <c r="C15" s="9">
        <v>540.74</v>
      </c>
      <c r="D15" s="3">
        <v>599.37</v>
      </c>
      <c r="E15" s="3">
        <v>101</v>
      </c>
      <c r="F15" s="3">
        <v>39</v>
      </c>
      <c r="G15" s="3">
        <v>93.76</v>
      </c>
      <c r="H15" s="3">
        <v>9.23</v>
      </c>
      <c r="I15" s="3">
        <v>83</v>
      </c>
      <c r="J15" s="3">
        <v>22.22</v>
      </c>
    </row>
    <row r="16" spans="1:10">
      <c r="A16" s="2" t="s">
        <v>4263</v>
      </c>
      <c r="B16" s="2">
        <v>2023</v>
      </c>
      <c r="C16" s="8">
        <v>460.2</v>
      </c>
      <c r="D16" s="2">
        <v>364.59</v>
      </c>
      <c r="E16" s="2">
        <v>123</v>
      </c>
      <c r="F16" s="2">
        <v>47</v>
      </c>
      <c r="G16" s="2">
        <v>84.38</v>
      </c>
      <c r="H16" s="2">
        <v>8.32</v>
      </c>
      <c r="I16" s="2">
        <v>60</v>
      </c>
      <c r="J16" s="2">
        <v>20.04</v>
      </c>
    </row>
    <row r="17" spans="1:10">
      <c r="A17" s="3" t="s">
        <v>4264</v>
      </c>
      <c r="B17" s="3">
        <v>2023</v>
      </c>
      <c r="C17" s="9">
        <v>794.16</v>
      </c>
      <c r="D17" s="3">
        <v>721.7</v>
      </c>
      <c r="E17" s="3">
        <v>146</v>
      </c>
      <c r="F17" s="3">
        <v>29</v>
      </c>
      <c r="G17" s="3">
        <v>81.62</v>
      </c>
      <c r="H17" s="3">
        <v>9.32</v>
      </c>
      <c r="I17" s="3">
        <v>79</v>
      </c>
      <c r="J17" s="3">
        <v>8.2100000000000009</v>
      </c>
    </row>
    <row r="18" spans="1:10">
      <c r="A18" s="2" t="s">
        <v>4265</v>
      </c>
      <c r="B18" s="2">
        <v>2023</v>
      </c>
      <c r="C18" s="8">
        <v>496.23</v>
      </c>
      <c r="D18" s="2">
        <v>492.41</v>
      </c>
      <c r="E18" s="2">
        <v>115</v>
      </c>
      <c r="F18" s="2">
        <v>20</v>
      </c>
      <c r="G18" s="2">
        <v>80.41</v>
      </c>
      <c r="H18" s="2">
        <v>8.43</v>
      </c>
      <c r="I18" s="2">
        <v>70</v>
      </c>
      <c r="J18" s="2">
        <v>12.83</v>
      </c>
    </row>
    <row r="19" spans="1:10">
      <c r="A19" s="3" t="s">
        <v>4266</v>
      </c>
      <c r="B19" s="3">
        <v>2023</v>
      </c>
      <c r="C19" s="9">
        <v>742.05</v>
      </c>
      <c r="D19" s="3">
        <v>809.22</v>
      </c>
      <c r="E19" s="3">
        <v>187</v>
      </c>
      <c r="F19" s="3">
        <v>38</v>
      </c>
      <c r="G19" s="3">
        <v>76.510000000000005</v>
      </c>
      <c r="H19" s="3">
        <v>4.74</v>
      </c>
      <c r="I19" s="3">
        <v>50</v>
      </c>
      <c r="J19" s="3">
        <v>6.53</v>
      </c>
    </row>
    <row r="20" spans="1:10">
      <c r="A20" s="2" t="s">
        <v>4267</v>
      </c>
      <c r="B20" s="2">
        <v>2023</v>
      </c>
      <c r="C20" s="8">
        <v>753.66</v>
      </c>
      <c r="D20" s="2">
        <v>744.73</v>
      </c>
      <c r="E20" s="2">
        <v>104</v>
      </c>
      <c r="F20" s="2">
        <v>42</v>
      </c>
      <c r="G20" s="2">
        <v>76.13</v>
      </c>
      <c r="H20" s="2">
        <v>4.8</v>
      </c>
      <c r="I20" s="2">
        <v>31</v>
      </c>
      <c r="J20" s="2">
        <v>24</v>
      </c>
    </row>
    <row r="21" spans="1:10">
      <c r="A21" s="3" t="s">
        <v>4268</v>
      </c>
      <c r="B21" s="3">
        <v>2023</v>
      </c>
      <c r="C21" s="9">
        <v>698.25</v>
      </c>
      <c r="D21" s="3">
        <v>590.41</v>
      </c>
      <c r="E21" s="3">
        <v>190</v>
      </c>
      <c r="F21" s="3">
        <v>35</v>
      </c>
      <c r="G21" s="3">
        <v>96.66</v>
      </c>
      <c r="H21" s="3">
        <v>7.15</v>
      </c>
      <c r="I21" s="3">
        <v>104</v>
      </c>
      <c r="J21" s="3">
        <v>20.99</v>
      </c>
    </row>
    <row r="22" spans="1:10">
      <c r="A22" s="2" t="s">
        <v>4269</v>
      </c>
      <c r="B22" s="2">
        <v>2023</v>
      </c>
      <c r="C22" s="8">
        <v>752.79</v>
      </c>
      <c r="D22" s="2">
        <v>770.59</v>
      </c>
      <c r="E22" s="2">
        <v>139</v>
      </c>
      <c r="F22" s="2">
        <v>21</v>
      </c>
      <c r="G22" s="2">
        <v>78.209999999999994</v>
      </c>
      <c r="H22" s="2">
        <v>4.7</v>
      </c>
      <c r="I22" s="2">
        <v>68</v>
      </c>
      <c r="J22" s="2">
        <v>28.2</v>
      </c>
    </row>
    <row r="23" spans="1:10">
      <c r="A23" s="3" t="s">
        <v>4270</v>
      </c>
      <c r="B23" s="3">
        <v>2023</v>
      </c>
      <c r="C23" s="9">
        <v>480.88</v>
      </c>
      <c r="D23" s="3">
        <v>365.86</v>
      </c>
      <c r="E23" s="3">
        <v>159</v>
      </c>
      <c r="F23" s="3">
        <v>20</v>
      </c>
      <c r="G23" s="3">
        <v>85.77</v>
      </c>
      <c r="H23" s="3">
        <v>2.96</v>
      </c>
      <c r="I23" s="3">
        <v>101</v>
      </c>
      <c r="J23" s="3">
        <v>9.35</v>
      </c>
    </row>
    <row r="24" spans="1:10">
      <c r="A24" s="2" t="s">
        <v>4271</v>
      </c>
      <c r="B24" s="2">
        <v>2023</v>
      </c>
      <c r="C24" s="8">
        <v>671.07</v>
      </c>
      <c r="D24" s="2">
        <v>715.48</v>
      </c>
      <c r="E24" s="2">
        <v>110</v>
      </c>
      <c r="F24" s="2">
        <v>28</v>
      </c>
      <c r="G24" s="2">
        <v>92.4</v>
      </c>
      <c r="H24" s="2">
        <v>6.89</v>
      </c>
      <c r="I24" s="2">
        <v>110</v>
      </c>
      <c r="J24" s="2">
        <v>21.08</v>
      </c>
    </row>
    <row r="25" spans="1:10">
      <c r="A25" s="3" t="s">
        <v>4272</v>
      </c>
      <c r="B25" s="3">
        <v>2023</v>
      </c>
      <c r="C25" s="9">
        <v>595.80999999999995</v>
      </c>
      <c r="D25" s="3">
        <v>541.92999999999995</v>
      </c>
      <c r="E25" s="3">
        <v>112</v>
      </c>
      <c r="F25" s="3">
        <v>48</v>
      </c>
      <c r="G25" s="3">
        <v>84.15</v>
      </c>
      <c r="H25" s="3">
        <v>6.38</v>
      </c>
      <c r="I25" s="3">
        <v>86</v>
      </c>
      <c r="J25" s="3">
        <v>13.92</v>
      </c>
    </row>
    <row r="26" spans="1:10">
      <c r="A26" s="2" t="s">
        <v>4261</v>
      </c>
      <c r="B26" s="2">
        <v>2024</v>
      </c>
      <c r="C26" s="8">
        <v>778.81</v>
      </c>
      <c r="D26" s="2">
        <v>702.41</v>
      </c>
      <c r="E26" s="2">
        <v>119</v>
      </c>
      <c r="F26" s="2">
        <v>55</v>
      </c>
      <c r="G26" s="2">
        <v>96.32</v>
      </c>
      <c r="H26" s="2">
        <v>4.88</v>
      </c>
      <c r="I26" s="2">
        <v>42</v>
      </c>
      <c r="J26" s="2">
        <v>9.49</v>
      </c>
    </row>
    <row r="27" spans="1:10">
      <c r="A27" s="3" t="s">
        <v>4262</v>
      </c>
      <c r="B27" s="3">
        <v>2024</v>
      </c>
      <c r="C27" s="9">
        <v>555.85</v>
      </c>
      <c r="D27" s="3">
        <v>523.94000000000005</v>
      </c>
      <c r="E27" s="3">
        <v>123</v>
      </c>
      <c r="F27" s="3">
        <v>35</v>
      </c>
      <c r="G27" s="3">
        <v>88.34</v>
      </c>
      <c r="H27" s="3">
        <v>9.99</v>
      </c>
      <c r="I27" s="3">
        <v>103</v>
      </c>
      <c r="J27" s="3">
        <v>23.62</v>
      </c>
    </row>
    <row r="28" spans="1:10">
      <c r="A28" s="2" t="s">
        <v>4263</v>
      </c>
      <c r="B28" s="2">
        <v>2024</v>
      </c>
      <c r="C28" s="8">
        <v>451.01</v>
      </c>
      <c r="D28" s="2">
        <v>392.3</v>
      </c>
      <c r="E28" s="2">
        <v>139</v>
      </c>
      <c r="F28" s="2">
        <v>23</v>
      </c>
      <c r="G28" s="2">
        <v>94.14</v>
      </c>
      <c r="H28" s="2">
        <v>11.62</v>
      </c>
      <c r="I28" s="2">
        <v>74</v>
      </c>
      <c r="J28" s="2">
        <v>6.47</v>
      </c>
    </row>
    <row r="29" spans="1:10">
      <c r="A29" s="3" t="s">
        <v>4264</v>
      </c>
      <c r="B29" s="3">
        <v>2024</v>
      </c>
      <c r="C29" s="9">
        <v>656.67</v>
      </c>
      <c r="D29" s="3">
        <v>553.88</v>
      </c>
      <c r="E29" s="3">
        <v>112</v>
      </c>
      <c r="F29" s="3">
        <v>34</v>
      </c>
      <c r="G29" s="3">
        <v>89.64</v>
      </c>
      <c r="H29" s="3">
        <v>7.69</v>
      </c>
      <c r="I29" s="3">
        <v>85</v>
      </c>
      <c r="J29" s="3">
        <v>8.94</v>
      </c>
    </row>
    <row r="30" spans="1:10">
      <c r="A30" s="2" t="s">
        <v>4265</v>
      </c>
      <c r="B30" s="2">
        <v>2024</v>
      </c>
      <c r="C30" s="8">
        <v>647.49</v>
      </c>
      <c r="D30" s="2">
        <v>701.48</v>
      </c>
      <c r="E30" s="2">
        <v>158</v>
      </c>
      <c r="F30" s="2">
        <v>41</v>
      </c>
      <c r="G30" s="2">
        <v>86.6</v>
      </c>
      <c r="H30" s="2">
        <v>10.92</v>
      </c>
      <c r="I30" s="2">
        <v>87</v>
      </c>
      <c r="J30" s="2">
        <v>16.829999999999998</v>
      </c>
    </row>
    <row r="31" spans="1:10">
      <c r="A31" s="3" t="s">
        <v>4266</v>
      </c>
      <c r="B31" s="3">
        <v>2024</v>
      </c>
      <c r="C31" s="9">
        <v>486.09</v>
      </c>
      <c r="D31" s="3">
        <v>558.05999999999995</v>
      </c>
      <c r="E31" s="3">
        <v>152</v>
      </c>
      <c r="F31" s="3">
        <v>24</v>
      </c>
      <c r="G31" s="3">
        <v>94.12</v>
      </c>
      <c r="H31" s="3">
        <v>8.0299999999999994</v>
      </c>
      <c r="I31" s="3">
        <v>107</v>
      </c>
      <c r="J31" s="3">
        <v>26.61</v>
      </c>
    </row>
    <row r="32" spans="1:10">
      <c r="A32" s="2" t="s">
        <v>4267</v>
      </c>
      <c r="B32" s="2">
        <v>2024</v>
      </c>
      <c r="C32" s="8">
        <v>488.42</v>
      </c>
      <c r="D32" s="2">
        <v>568.29</v>
      </c>
      <c r="E32" s="2">
        <v>168</v>
      </c>
      <c r="F32" s="2">
        <v>58</v>
      </c>
      <c r="G32" s="2">
        <v>77.52</v>
      </c>
      <c r="H32" s="2">
        <v>11.86</v>
      </c>
      <c r="I32" s="2">
        <v>74</v>
      </c>
      <c r="J32" s="2">
        <v>19.989999999999998</v>
      </c>
    </row>
    <row r="33" spans="1:10">
      <c r="A33" s="3" t="s">
        <v>4268</v>
      </c>
      <c r="B33" s="3">
        <v>2024</v>
      </c>
      <c r="C33" s="9">
        <v>626.94000000000005</v>
      </c>
      <c r="D33" s="3">
        <v>692.38</v>
      </c>
      <c r="E33" s="3">
        <v>120</v>
      </c>
      <c r="F33" s="3">
        <v>49</v>
      </c>
      <c r="G33" s="3">
        <v>90.36</v>
      </c>
      <c r="H33" s="3">
        <v>2.88</v>
      </c>
      <c r="I33" s="3">
        <v>66</v>
      </c>
      <c r="J33" s="3">
        <v>25.05</v>
      </c>
    </row>
    <row r="34" spans="1:10">
      <c r="A34" s="2" t="s">
        <v>4269</v>
      </c>
      <c r="B34" s="2">
        <v>2024</v>
      </c>
      <c r="C34" s="8">
        <v>433.71</v>
      </c>
      <c r="D34" s="2">
        <v>469.59</v>
      </c>
      <c r="E34" s="2">
        <v>133</v>
      </c>
      <c r="F34" s="2">
        <v>31</v>
      </c>
      <c r="G34" s="2">
        <v>97.61</v>
      </c>
      <c r="H34" s="2">
        <v>2.34</v>
      </c>
      <c r="I34" s="2">
        <v>120</v>
      </c>
      <c r="J34" s="2">
        <v>14.79</v>
      </c>
    </row>
    <row r="35" spans="1:10">
      <c r="A35" s="3" t="s">
        <v>4270</v>
      </c>
      <c r="B35" s="3">
        <v>2024</v>
      </c>
      <c r="C35" s="9">
        <v>661.38</v>
      </c>
      <c r="D35" s="3">
        <v>696.33</v>
      </c>
      <c r="E35" s="3">
        <v>156</v>
      </c>
      <c r="F35" s="3">
        <v>25</v>
      </c>
      <c r="G35" s="3">
        <v>76.05</v>
      </c>
      <c r="H35" s="3">
        <v>9.17</v>
      </c>
      <c r="I35" s="3">
        <v>62</v>
      </c>
      <c r="J35" s="3">
        <v>9.74</v>
      </c>
    </row>
    <row r="36" spans="1:10">
      <c r="A36" s="2" t="s">
        <v>4271</v>
      </c>
      <c r="B36" s="2">
        <v>2024</v>
      </c>
      <c r="C36" s="8">
        <v>500.47</v>
      </c>
      <c r="D36" s="2">
        <v>423.91</v>
      </c>
      <c r="E36" s="2">
        <v>114</v>
      </c>
      <c r="F36" s="2">
        <v>38</v>
      </c>
      <c r="G36" s="2">
        <v>80.77</v>
      </c>
      <c r="H36" s="2">
        <v>10.24</v>
      </c>
      <c r="I36" s="2">
        <v>102</v>
      </c>
      <c r="J36" s="2">
        <v>25.21</v>
      </c>
    </row>
    <row r="37" spans="1:10">
      <c r="A37" s="3" t="s">
        <v>4272</v>
      </c>
      <c r="B37" s="3">
        <v>2024</v>
      </c>
      <c r="C37" s="9">
        <v>567.36</v>
      </c>
      <c r="D37" s="3">
        <v>449.24</v>
      </c>
      <c r="E37" s="3">
        <v>98</v>
      </c>
      <c r="F37" s="3">
        <v>30</v>
      </c>
      <c r="G37" s="3">
        <v>90.87</v>
      </c>
      <c r="H37" s="3">
        <v>11.81</v>
      </c>
      <c r="I37" s="3">
        <v>120</v>
      </c>
      <c r="J37" s="3">
        <v>5.19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C2901-E33B-484E-AEAB-12B554A6CC93}">
  <dimension ref="A1:AK11"/>
  <sheetViews>
    <sheetView workbookViewId="0">
      <selection activeCell="Q12" sqref="Q12"/>
    </sheetView>
  </sheetViews>
  <sheetFormatPr defaultRowHeight="15"/>
  <sheetData>
    <row r="1" spans="1:37">
      <c r="A1" s="73" t="s">
        <v>4429</v>
      </c>
      <c r="B1" s="4" t="str">
        <f>B2&amp;B3</f>
        <v>Jan2022</v>
      </c>
      <c r="C1" s="4" t="str">
        <f>C2&amp;C3</f>
        <v>Feb2022</v>
      </c>
      <c r="D1" s="4" t="str">
        <f>D2&amp;D3</f>
        <v>Mar2022</v>
      </c>
      <c r="E1" s="4" t="str">
        <f>E2&amp;E3</f>
        <v>Apr2022</v>
      </c>
      <c r="F1" s="4" t="str">
        <f>F2&amp;F3</f>
        <v>May2022</v>
      </c>
      <c r="G1" s="4" t="str">
        <f>G2&amp;G3</f>
        <v>Jun2022</v>
      </c>
      <c r="H1" s="4" t="str">
        <f>H2&amp;H3</f>
        <v>Jul2022</v>
      </c>
      <c r="I1" s="4" t="str">
        <f>I2&amp;I3</f>
        <v>Aug2022</v>
      </c>
      <c r="J1" s="4" t="str">
        <f>J2&amp;J3</f>
        <v>Sep2022</v>
      </c>
      <c r="K1" s="4" t="str">
        <f>K2&amp;K3</f>
        <v>Oct2022</v>
      </c>
      <c r="L1" s="4" t="str">
        <f>L2&amp;L3</f>
        <v>Nov2022</v>
      </c>
      <c r="M1" s="4" t="str">
        <f>M2&amp;M3</f>
        <v>Dec2022</v>
      </c>
      <c r="N1" s="4" t="str">
        <f>N2&amp;N3</f>
        <v>Jan2023</v>
      </c>
      <c r="O1" s="4" t="str">
        <f>O2&amp;O3</f>
        <v>Feb2023</v>
      </c>
      <c r="P1" s="4" t="str">
        <f>P2&amp;P3</f>
        <v>Mar2023</v>
      </c>
      <c r="Q1" s="4" t="str">
        <f>Q2&amp;Q3</f>
        <v>Apr2023</v>
      </c>
      <c r="R1" s="4" t="str">
        <f>R2&amp;R3</f>
        <v>May2023</v>
      </c>
      <c r="S1" s="4" t="str">
        <f>S2&amp;S3</f>
        <v>Jun2023</v>
      </c>
      <c r="T1" s="4" t="str">
        <f>T2&amp;T3</f>
        <v>Jul2023</v>
      </c>
      <c r="U1" s="4" t="str">
        <f>U2&amp;U3</f>
        <v>Aug2023</v>
      </c>
      <c r="V1" s="4" t="str">
        <f>V2&amp;V3</f>
        <v>Sep2023</v>
      </c>
      <c r="W1" s="4" t="str">
        <f>W2&amp;W3</f>
        <v>Oct2023</v>
      </c>
      <c r="X1" s="4" t="str">
        <f>X2&amp;X3</f>
        <v>Nov2023</v>
      </c>
      <c r="Y1" s="4" t="str">
        <f>Y2&amp;Y3</f>
        <v>Dec2023</v>
      </c>
      <c r="Z1" s="4" t="str">
        <f>Z2&amp;Z3</f>
        <v>Jan2024</v>
      </c>
      <c r="AA1" s="4" t="str">
        <f>AA2&amp;AA3</f>
        <v>Feb2024</v>
      </c>
      <c r="AB1" s="4" t="str">
        <f>AB2&amp;AB3</f>
        <v>Mar2024</v>
      </c>
      <c r="AC1" s="4" t="str">
        <f>AC2&amp;AC3</f>
        <v>Apr2024</v>
      </c>
      <c r="AD1" s="4" t="str">
        <f>AD2&amp;AD3</f>
        <v>May2024</v>
      </c>
      <c r="AE1" s="4" t="str">
        <f>AE2&amp;AE3</f>
        <v>Jun2024</v>
      </c>
      <c r="AF1" s="4" t="str">
        <f>AF2&amp;AF3</f>
        <v>Jul2024</v>
      </c>
      <c r="AG1" s="4" t="str">
        <f>AG2&amp;AG3</f>
        <v>Aug2024</v>
      </c>
      <c r="AH1" s="4" t="str">
        <f>AH2&amp;AH3</f>
        <v>Sep2024</v>
      </c>
      <c r="AI1" s="4" t="str">
        <f>AI2&amp;AI3</f>
        <v>Oct2024</v>
      </c>
      <c r="AJ1" s="4" t="str">
        <f>AJ2&amp;AJ3</f>
        <v>Nov2024</v>
      </c>
      <c r="AK1" s="4" t="str">
        <f>AK2&amp;AK3</f>
        <v>Dec2024</v>
      </c>
    </row>
    <row r="2" spans="1:37">
      <c r="A2" s="1" t="s">
        <v>4252</v>
      </c>
      <c r="B2" s="2" t="s">
        <v>4261</v>
      </c>
      <c r="C2" s="3" t="s">
        <v>4262</v>
      </c>
      <c r="D2" s="2" t="s">
        <v>4263</v>
      </c>
      <c r="E2" s="3" t="s">
        <v>4264</v>
      </c>
      <c r="F2" s="2" t="s">
        <v>4265</v>
      </c>
      <c r="G2" s="3" t="s">
        <v>4266</v>
      </c>
      <c r="H2" s="2" t="s">
        <v>4267</v>
      </c>
      <c r="I2" s="3" t="s">
        <v>4268</v>
      </c>
      <c r="J2" s="2" t="s">
        <v>4269</v>
      </c>
      <c r="K2" s="3" t="s">
        <v>4270</v>
      </c>
      <c r="L2" s="2" t="s">
        <v>4271</v>
      </c>
      <c r="M2" s="3" t="s">
        <v>4272</v>
      </c>
      <c r="N2" s="2" t="s">
        <v>4261</v>
      </c>
      <c r="O2" s="3" t="s">
        <v>4262</v>
      </c>
      <c r="P2" s="2" t="s">
        <v>4263</v>
      </c>
      <c r="Q2" s="3" t="s">
        <v>4264</v>
      </c>
      <c r="R2" s="2" t="s">
        <v>4265</v>
      </c>
      <c r="S2" s="3" t="s">
        <v>4266</v>
      </c>
      <c r="T2" s="2" t="s">
        <v>4267</v>
      </c>
      <c r="U2" s="3" t="s">
        <v>4268</v>
      </c>
      <c r="V2" s="2" t="s">
        <v>4269</v>
      </c>
      <c r="W2" s="3" t="s">
        <v>4270</v>
      </c>
      <c r="X2" s="2" t="s">
        <v>4271</v>
      </c>
      <c r="Y2" s="3" t="s">
        <v>4272</v>
      </c>
      <c r="Z2" s="2" t="s">
        <v>4261</v>
      </c>
      <c r="AA2" s="3" t="s">
        <v>4262</v>
      </c>
      <c r="AB2" s="2" t="s">
        <v>4263</v>
      </c>
      <c r="AC2" s="3" t="s">
        <v>4264</v>
      </c>
      <c r="AD2" s="2" t="s">
        <v>4265</v>
      </c>
      <c r="AE2" s="3" t="s">
        <v>4266</v>
      </c>
      <c r="AF2" s="2" t="s">
        <v>4267</v>
      </c>
      <c r="AG2" s="3" t="s">
        <v>4268</v>
      </c>
      <c r="AH2" s="2" t="s">
        <v>4269</v>
      </c>
      <c r="AI2" s="3" t="s">
        <v>4270</v>
      </c>
      <c r="AJ2" s="2" t="s">
        <v>4271</v>
      </c>
      <c r="AK2" s="3" t="s">
        <v>4272</v>
      </c>
    </row>
    <row r="3" spans="1:37">
      <c r="A3" s="1" t="s">
        <v>4253</v>
      </c>
      <c r="B3" s="2">
        <v>2022</v>
      </c>
      <c r="C3" s="3">
        <v>2022</v>
      </c>
      <c r="D3" s="2">
        <v>2022</v>
      </c>
      <c r="E3" s="3">
        <v>2022</v>
      </c>
      <c r="F3" s="2">
        <v>2022</v>
      </c>
      <c r="G3" s="3">
        <v>2022</v>
      </c>
      <c r="H3" s="2">
        <v>2022</v>
      </c>
      <c r="I3" s="3">
        <v>2022</v>
      </c>
      <c r="J3" s="2">
        <v>2022</v>
      </c>
      <c r="K3" s="3">
        <v>2022</v>
      </c>
      <c r="L3" s="2">
        <v>2022</v>
      </c>
      <c r="M3" s="3">
        <v>2022</v>
      </c>
      <c r="N3" s="2">
        <v>2023</v>
      </c>
      <c r="O3" s="3">
        <v>2023</v>
      </c>
      <c r="P3" s="2">
        <v>2023</v>
      </c>
      <c r="Q3" s="3">
        <v>2023</v>
      </c>
      <c r="R3" s="2">
        <v>2023</v>
      </c>
      <c r="S3" s="3">
        <v>2023</v>
      </c>
      <c r="T3" s="2">
        <v>2023</v>
      </c>
      <c r="U3" s="3">
        <v>2023</v>
      </c>
      <c r="V3" s="2">
        <v>2023</v>
      </c>
      <c r="W3" s="3">
        <v>2023</v>
      </c>
      <c r="X3" s="2">
        <v>2023</v>
      </c>
      <c r="Y3" s="3">
        <v>2023</v>
      </c>
      <c r="Z3" s="2">
        <v>2024</v>
      </c>
      <c r="AA3" s="3">
        <v>2024</v>
      </c>
      <c r="AB3" s="2">
        <v>2024</v>
      </c>
      <c r="AC3" s="3">
        <v>2024</v>
      </c>
      <c r="AD3" s="2">
        <v>2024</v>
      </c>
      <c r="AE3" s="3">
        <v>2024</v>
      </c>
      <c r="AF3" s="2">
        <v>2024</v>
      </c>
      <c r="AG3" s="3">
        <v>2024</v>
      </c>
      <c r="AH3" s="2">
        <v>2024</v>
      </c>
      <c r="AI3" s="3">
        <v>2024</v>
      </c>
      <c r="AJ3" s="2">
        <v>2024</v>
      </c>
      <c r="AK3" s="3">
        <v>2024</v>
      </c>
    </row>
    <row r="4" spans="1:37" ht="36">
      <c r="A4" s="1" t="s">
        <v>5</v>
      </c>
      <c r="B4" s="8">
        <v>515.82000000000005</v>
      </c>
      <c r="C4" s="9">
        <v>774.56</v>
      </c>
      <c r="D4" s="8">
        <v>751.88</v>
      </c>
      <c r="E4" s="9">
        <v>787.55</v>
      </c>
      <c r="F4" s="8">
        <v>723.15</v>
      </c>
      <c r="G4" s="9">
        <v>500.13</v>
      </c>
      <c r="H4" s="8">
        <v>640</v>
      </c>
      <c r="I4" s="9">
        <v>588.21</v>
      </c>
      <c r="J4" s="8">
        <v>513.58000000000004</v>
      </c>
      <c r="K4" s="9">
        <v>573.64</v>
      </c>
      <c r="L4" s="8">
        <v>795.22</v>
      </c>
      <c r="M4" s="9">
        <v>688.12</v>
      </c>
      <c r="N4" s="8">
        <v>766.04</v>
      </c>
      <c r="O4" s="9">
        <v>540.74</v>
      </c>
      <c r="P4" s="8">
        <v>460.2</v>
      </c>
      <c r="Q4" s="9">
        <v>794.16</v>
      </c>
      <c r="R4" s="8">
        <v>496.23</v>
      </c>
      <c r="S4" s="9">
        <v>742.05</v>
      </c>
      <c r="T4" s="8">
        <v>753.66</v>
      </c>
      <c r="U4" s="9">
        <v>698.25</v>
      </c>
      <c r="V4" s="8">
        <v>752.79</v>
      </c>
      <c r="W4" s="9">
        <v>480.88</v>
      </c>
      <c r="X4" s="8">
        <v>671.07</v>
      </c>
      <c r="Y4" s="9">
        <v>595.80999999999995</v>
      </c>
      <c r="Z4" s="8">
        <v>778.81</v>
      </c>
      <c r="AA4" s="9">
        <v>555.85</v>
      </c>
      <c r="AB4" s="8">
        <v>451.01</v>
      </c>
      <c r="AC4" s="9">
        <v>656.67</v>
      </c>
      <c r="AD4" s="8">
        <v>647.49</v>
      </c>
      <c r="AE4" s="9">
        <v>486.09</v>
      </c>
      <c r="AF4" s="8">
        <v>488.42</v>
      </c>
      <c r="AG4" s="9">
        <v>626.94000000000005</v>
      </c>
      <c r="AH4" s="8">
        <v>433.71</v>
      </c>
      <c r="AI4" s="9">
        <v>661.38</v>
      </c>
      <c r="AJ4" s="8">
        <v>500.47</v>
      </c>
      <c r="AK4" s="9">
        <v>567.36</v>
      </c>
    </row>
    <row r="5" spans="1:37" ht="36">
      <c r="A5" s="1" t="s">
        <v>4254</v>
      </c>
      <c r="B5" s="2">
        <v>422.49</v>
      </c>
      <c r="C5" s="3">
        <v>701.67</v>
      </c>
      <c r="D5" s="2">
        <v>631.48</v>
      </c>
      <c r="E5" s="3">
        <v>929.2</v>
      </c>
      <c r="F5" s="2">
        <v>718.94</v>
      </c>
      <c r="G5" s="3">
        <v>479.52</v>
      </c>
      <c r="H5" s="2">
        <v>695.99</v>
      </c>
      <c r="I5" s="3">
        <v>627.41999999999996</v>
      </c>
      <c r="J5" s="2">
        <v>484.94</v>
      </c>
      <c r="K5" s="3">
        <v>575.97</v>
      </c>
      <c r="L5" s="2">
        <v>888.69</v>
      </c>
      <c r="M5" s="3">
        <v>725.45</v>
      </c>
      <c r="N5" s="2">
        <v>617.34</v>
      </c>
      <c r="O5" s="3">
        <v>599.37</v>
      </c>
      <c r="P5" s="2">
        <v>364.59</v>
      </c>
      <c r="Q5" s="3">
        <v>721.7</v>
      </c>
      <c r="R5" s="2">
        <v>492.41</v>
      </c>
      <c r="S5" s="3">
        <v>809.22</v>
      </c>
      <c r="T5" s="2">
        <v>744.73</v>
      </c>
      <c r="U5" s="3">
        <v>590.41</v>
      </c>
      <c r="V5" s="2">
        <v>770.59</v>
      </c>
      <c r="W5" s="3">
        <v>365.86</v>
      </c>
      <c r="X5" s="2">
        <v>715.48</v>
      </c>
      <c r="Y5" s="3">
        <v>541.92999999999995</v>
      </c>
      <c r="Z5" s="2">
        <v>702.41</v>
      </c>
      <c r="AA5" s="3">
        <v>523.94000000000005</v>
      </c>
      <c r="AB5" s="2">
        <v>392.3</v>
      </c>
      <c r="AC5" s="3">
        <v>553.88</v>
      </c>
      <c r="AD5" s="2">
        <v>701.48</v>
      </c>
      <c r="AE5" s="3">
        <v>558.05999999999995</v>
      </c>
      <c r="AF5" s="2">
        <v>568.29</v>
      </c>
      <c r="AG5" s="3">
        <v>692.38</v>
      </c>
      <c r="AH5" s="2">
        <v>469.59</v>
      </c>
      <c r="AI5" s="3">
        <v>696.33</v>
      </c>
      <c r="AJ5" s="2">
        <v>423.91</v>
      </c>
      <c r="AK5" s="3">
        <v>449.24</v>
      </c>
    </row>
    <row r="6" spans="1:37" ht="24">
      <c r="A6" s="1" t="s">
        <v>4255</v>
      </c>
      <c r="B6" s="2">
        <v>130</v>
      </c>
      <c r="C6" s="3">
        <v>170</v>
      </c>
      <c r="D6" s="2">
        <v>144</v>
      </c>
      <c r="E6" s="3">
        <v>196</v>
      </c>
      <c r="F6" s="2">
        <v>183</v>
      </c>
      <c r="G6" s="3">
        <v>148</v>
      </c>
      <c r="H6" s="2">
        <v>94</v>
      </c>
      <c r="I6" s="3">
        <v>101</v>
      </c>
      <c r="J6" s="2">
        <v>190</v>
      </c>
      <c r="K6" s="3">
        <v>187</v>
      </c>
      <c r="L6" s="2">
        <v>143</v>
      </c>
      <c r="M6" s="3">
        <v>96</v>
      </c>
      <c r="N6" s="2">
        <v>190</v>
      </c>
      <c r="O6" s="3">
        <v>101</v>
      </c>
      <c r="P6" s="2">
        <v>123</v>
      </c>
      <c r="Q6" s="3">
        <v>146</v>
      </c>
      <c r="R6" s="2">
        <v>115</v>
      </c>
      <c r="S6" s="3">
        <v>187</v>
      </c>
      <c r="T6" s="2">
        <v>104</v>
      </c>
      <c r="U6" s="3">
        <v>190</v>
      </c>
      <c r="V6" s="2">
        <v>139</v>
      </c>
      <c r="W6" s="3">
        <v>159</v>
      </c>
      <c r="X6" s="2">
        <v>110</v>
      </c>
      <c r="Y6" s="3">
        <v>112</v>
      </c>
      <c r="Z6" s="2">
        <v>119</v>
      </c>
      <c r="AA6" s="3">
        <v>123</v>
      </c>
      <c r="AB6" s="2">
        <v>139</v>
      </c>
      <c r="AC6" s="3">
        <v>112</v>
      </c>
      <c r="AD6" s="2">
        <v>158</v>
      </c>
      <c r="AE6" s="3">
        <v>152</v>
      </c>
      <c r="AF6" s="2">
        <v>168</v>
      </c>
      <c r="AG6" s="3">
        <v>120</v>
      </c>
      <c r="AH6" s="2">
        <v>133</v>
      </c>
      <c r="AI6" s="3">
        <v>156</v>
      </c>
      <c r="AJ6" s="2">
        <v>114</v>
      </c>
      <c r="AK6" s="3">
        <v>98</v>
      </c>
    </row>
    <row r="7" spans="1:37" ht="24">
      <c r="A7" s="1" t="s">
        <v>4256</v>
      </c>
      <c r="B7" s="2">
        <v>26</v>
      </c>
      <c r="C7" s="3">
        <v>53</v>
      </c>
      <c r="D7" s="2">
        <v>49</v>
      </c>
      <c r="E7" s="3">
        <v>59</v>
      </c>
      <c r="F7" s="2">
        <v>56</v>
      </c>
      <c r="G7" s="3">
        <v>29</v>
      </c>
      <c r="H7" s="2">
        <v>47</v>
      </c>
      <c r="I7" s="3">
        <v>57</v>
      </c>
      <c r="J7" s="2">
        <v>43</v>
      </c>
      <c r="K7" s="3">
        <v>58</v>
      </c>
      <c r="L7" s="2">
        <v>24</v>
      </c>
      <c r="M7" s="3">
        <v>20</v>
      </c>
      <c r="N7" s="2">
        <v>43</v>
      </c>
      <c r="O7" s="3">
        <v>39</v>
      </c>
      <c r="P7" s="2">
        <v>47</v>
      </c>
      <c r="Q7" s="3">
        <v>29</v>
      </c>
      <c r="R7" s="2">
        <v>20</v>
      </c>
      <c r="S7" s="3">
        <v>38</v>
      </c>
      <c r="T7" s="2">
        <v>42</v>
      </c>
      <c r="U7" s="3">
        <v>35</v>
      </c>
      <c r="V7" s="2">
        <v>21</v>
      </c>
      <c r="W7" s="3">
        <v>20</v>
      </c>
      <c r="X7" s="2">
        <v>28</v>
      </c>
      <c r="Y7" s="3">
        <v>48</v>
      </c>
      <c r="Z7" s="2">
        <v>55</v>
      </c>
      <c r="AA7" s="3">
        <v>35</v>
      </c>
      <c r="AB7" s="2">
        <v>23</v>
      </c>
      <c r="AC7" s="3">
        <v>34</v>
      </c>
      <c r="AD7" s="2">
        <v>41</v>
      </c>
      <c r="AE7" s="3">
        <v>24</v>
      </c>
      <c r="AF7" s="2">
        <v>58</v>
      </c>
      <c r="AG7" s="3">
        <v>49</v>
      </c>
      <c r="AH7" s="2">
        <v>31</v>
      </c>
      <c r="AI7" s="3">
        <v>25</v>
      </c>
      <c r="AJ7" s="2">
        <v>38</v>
      </c>
      <c r="AK7" s="3">
        <v>30</v>
      </c>
    </row>
    <row r="8" spans="1:37" ht="24">
      <c r="A8" s="1" t="s">
        <v>4257</v>
      </c>
      <c r="B8" s="2">
        <v>82.9</v>
      </c>
      <c r="C8" s="3">
        <v>79.86</v>
      </c>
      <c r="D8" s="2">
        <v>91.39</v>
      </c>
      <c r="E8" s="3">
        <v>84.94</v>
      </c>
      <c r="F8" s="2">
        <v>83.17</v>
      </c>
      <c r="G8" s="3">
        <v>82.52</v>
      </c>
      <c r="H8" s="2">
        <v>77.959999999999994</v>
      </c>
      <c r="I8" s="3">
        <v>79.510000000000005</v>
      </c>
      <c r="J8" s="2">
        <v>94.24</v>
      </c>
      <c r="K8" s="3">
        <v>95.39</v>
      </c>
      <c r="L8" s="2">
        <v>88.95</v>
      </c>
      <c r="M8" s="3">
        <v>79.319999999999993</v>
      </c>
      <c r="N8" s="2">
        <v>89.65</v>
      </c>
      <c r="O8" s="3">
        <v>93.76</v>
      </c>
      <c r="P8" s="2">
        <v>84.38</v>
      </c>
      <c r="Q8" s="3">
        <v>81.62</v>
      </c>
      <c r="R8" s="2">
        <v>80.41</v>
      </c>
      <c r="S8" s="3">
        <v>76.510000000000005</v>
      </c>
      <c r="T8" s="2">
        <v>76.13</v>
      </c>
      <c r="U8" s="3">
        <v>96.66</v>
      </c>
      <c r="V8" s="2">
        <v>78.209999999999994</v>
      </c>
      <c r="W8" s="3">
        <v>85.77</v>
      </c>
      <c r="X8" s="2">
        <v>92.4</v>
      </c>
      <c r="Y8" s="3">
        <v>84.15</v>
      </c>
      <c r="Z8" s="2">
        <v>96.32</v>
      </c>
      <c r="AA8" s="3">
        <v>88.34</v>
      </c>
      <c r="AB8" s="2">
        <v>94.14</v>
      </c>
      <c r="AC8" s="3">
        <v>89.64</v>
      </c>
      <c r="AD8" s="2">
        <v>86.6</v>
      </c>
      <c r="AE8" s="3">
        <v>94.12</v>
      </c>
      <c r="AF8" s="2">
        <v>77.52</v>
      </c>
      <c r="AG8" s="3">
        <v>90.36</v>
      </c>
      <c r="AH8" s="2">
        <v>97.61</v>
      </c>
      <c r="AI8" s="3">
        <v>76.05</v>
      </c>
      <c r="AJ8" s="2">
        <v>80.77</v>
      </c>
      <c r="AK8" s="3">
        <v>90.87</v>
      </c>
    </row>
    <row r="9" spans="1:37">
      <c r="A9" s="1" t="s">
        <v>4258</v>
      </c>
      <c r="B9" s="2">
        <v>4.76</v>
      </c>
      <c r="C9" s="3">
        <v>2.73</v>
      </c>
      <c r="D9" s="2">
        <v>2.89</v>
      </c>
      <c r="E9" s="3">
        <v>10.77</v>
      </c>
      <c r="F9" s="2">
        <v>10.85</v>
      </c>
      <c r="G9" s="3">
        <v>8.83</v>
      </c>
      <c r="H9" s="2">
        <v>10.61</v>
      </c>
      <c r="I9" s="3">
        <v>10.02</v>
      </c>
      <c r="J9" s="2">
        <v>6.85</v>
      </c>
      <c r="K9" s="3">
        <v>2.4900000000000002</v>
      </c>
      <c r="L9" s="2">
        <v>2.58</v>
      </c>
      <c r="M9" s="3">
        <v>11.55</v>
      </c>
      <c r="N9" s="2">
        <v>7.72</v>
      </c>
      <c r="O9" s="3">
        <v>9.23</v>
      </c>
      <c r="P9" s="2">
        <v>8.32</v>
      </c>
      <c r="Q9" s="3">
        <v>9.32</v>
      </c>
      <c r="R9" s="2">
        <v>8.43</v>
      </c>
      <c r="S9" s="3">
        <v>4.74</v>
      </c>
      <c r="T9" s="2">
        <v>4.8</v>
      </c>
      <c r="U9" s="3">
        <v>7.15</v>
      </c>
      <c r="V9" s="2">
        <v>4.7</v>
      </c>
      <c r="W9" s="3">
        <v>2.96</v>
      </c>
      <c r="X9" s="2">
        <v>6.89</v>
      </c>
      <c r="Y9" s="3">
        <v>6.38</v>
      </c>
      <c r="Z9" s="2">
        <v>4.88</v>
      </c>
      <c r="AA9" s="3">
        <v>9.99</v>
      </c>
      <c r="AB9" s="2">
        <v>11.62</v>
      </c>
      <c r="AC9" s="3">
        <v>7.69</v>
      </c>
      <c r="AD9" s="2">
        <v>10.92</v>
      </c>
      <c r="AE9" s="3">
        <v>8.0299999999999994</v>
      </c>
      <c r="AF9" s="2">
        <v>11.86</v>
      </c>
      <c r="AG9" s="3">
        <v>2.88</v>
      </c>
      <c r="AH9" s="2">
        <v>2.34</v>
      </c>
      <c r="AI9" s="3">
        <v>9.17</v>
      </c>
      <c r="AJ9" s="2">
        <v>10.24</v>
      </c>
      <c r="AK9" s="3">
        <v>11.81</v>
      </c>
    </row>
    <row r="10" spans="1:37" ht="24">
      <c r="A10" s="1" t="s">
        <v>4259</v>
      </c>
      <c r="B10" s="2">
        <v>82</v>
      </c>
      <c r="C10" s="3">
        <v>87</v>
      </c>
      <c r="D10" s="2">
        <v>60</v>
      </c>
      <c r="E10" s="3">
        <v>114</v>
      </c>
      <c r="F10" s="2">
        <v>98</v>
      </c>
      <c r="G10" s="3">
        <v>35</v>
      </c>
      <c r="H10" s="2">
        <v>107</v>
      </c>
      <c r="I10" s="3">
        <v>117</v>
      </c>
      <c r="J10" s="2">
        <v>105</v>
      </c>
      <c r="K10" s="3">
        <v>30</v>
      </c>
      <c r="L10" s="2">
        <v>109</v>
      </c>
      <c r="M10" s="3">
        <v>88</v>
      </c>
      <c r="N10" s="2">
        <v>111</v>
      </c>
      <c r="O10" s="3">
        <v>83</v>
      </c>
      <c r="P10" s="2">
        <v>60</v>
      </c>
      <c r="Q10" s="3">
        <v>79</v>
      </c>
      <c r="R10" s="2">
        <v>70</v>
      </c>
      <c r="S10" s="3">
        <v>50</v>
      </c>
      <c r="T10" s="2">
        <v>31</v>
      </c>
      <c r="U10" s="3">
        <v>104</v>
      </c>
      <c r="V10" s="2">
        <v>68</v>
      </c>
      <c r="W10" s="3">
        <v>101</v>
      </c>
      <c r="X10" s="2">
        <v>110</v>
      </c>
      <c r="Y10" s="3">
        <v>86</v>
      </c>
      <c r="Z10" s="2">
        <v>42</v>
      </c>
      <c r="AA10" s="3">
        <v>103</v>
      </c>
      <c r="AB10" s="2">
        <v>74</v>
      </c>
      <c r="AC10" s="3">
        <v>85</v>
      </c>
      <c r="AD10" s="2">
        <v>87</v>
      </c>
      <c r="AE10" s="3">
        <v>107</v>
      </c>
      <c r="AF10" s="2">
        <v>74</v>
      </c>
      <c r="AG10" s="3">
        <v>66</v>
      </c>
      <c r="AH10" s="2">
        <v>120</v>
      </c>
      <c r="AI10" s="3">
        <v>62</v>
      </c>
      <c r="AJ10" s="2">
        <v>102</v>
      </c>
      <c r="AK10" s="3">
        <v>120</v>
      </c>
    </row>
    <row r="11" spans="1:37" ht="36">
      <c r="A11" s="1" t="s">
        <v>4260</v>
      </c>
      <c r="B11" s="2">
        <v>20.22</v>
      </c>
      <c r="C11" s="3">
        <v>28.94</v>
      </c>
      <c r="D11" s="2">
        <v>13.2</v>
      </c>
      <c r="E11" s="3">
        <v>29.68</v>
      </c>
      <c r="F11" s="2">
        <v>15.93</v>
      </c>
      <c r="G11" s="3">
        <v>22.31</v>
      </c>
      <c r="H11" s="2">
        <v>12.66</v>
      </c>
      <c r="I11" s="3">
        <v>28.4</v>
      </c>
      <c r="J11" s="2">
        <v>16.440000000000001</v>
      </c>
      <c r="K11" s="3">
        <v>8.2799999999999994</v>
      </c>
      <c r="L11" s="2">
        <v>12.82</v>
      </c>
      <c r="M11" s="3">
        <v>8.9700000000000006</v>
      </c>
      <c r="N11" s="2">
        <v>11.85</v>
      </c>
      <c r="O11" s="3">
        <v>22.22</v>
      </c>
      <c r="P11" s="2">
        <v>20.04</v>
      </c>
      <c r="Q11" s="3">
        <v>8.2100000000000009</v>
      </c>
      <c r="R11" s="2">
        <v>12.83</v>
      </c>
      <c r="S11" s="3">
        <v>6.53</v>
      </c>
      <c r="T11" s="2">
        <v>24</v>
      </c>
      <c r="U11" s="3">
        <v>20.99</v>
      </c>
      <c r="V11" s="2">
        <v>28.2</v>
      </c>
      <c r="W11" s="3">
        <v>9.35</v>
      </c>
      <c r="X11" s="2">
        <v>21.08</v>
      </c>
      <c r="Y11" s="3">
        <v>13.92</v>
      </c>
      <c r="Z11" s="2">
        <v>9.49</v>
      </c>
      <c r="AA11" s="3">
        <v>23.62</v>
      </c>
      <c r="AB11" s="2">
        <v>6.47</v>
      </c>
      <c r="AC11" s="3">
        <v>8.94</v>
      </c>
      <c r="AD11" s="2">
        <v>16.829999999999998</v>
      </c>
      <c r="AE11" s="3">
        <v>26.61</v>
      </c>
      <c r="AF11" s="2">
        <v>19.989999999999998</v>
      </c>
      <c r="AG11" s="3">
        <v>25.05</v>
      </c>
      <c r="AH11" s="2">
        <v>14.79</v>
      </c>
      <c r="AI11" s="3">
        <v>9.74</v>
      </c>
      <c r="AJ11" s="2">
        <v>25.21</v>
      </c>
      <c r="AK11" s="3">
        <v>5.19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DE7EF-4D50-4511-A997-3BC3693BCC5E}">
  <dimension ref="A1:C16"/>
  <sheetViews>
    <sheetView workbookViewId="0">
      <selection activeCell="I13" sqref="I13"/>
    </sheetView>
  </sheetViews>
  <sheetFormatPr defaultRowHeight="15"/>
  <cols>
    <col min="1" max="1" width="21.7109375" customWidth="1"/>
    <col min="2" max="2" width="45.140625" customWidth="1"/>
    <col min="3" max="3" width="41.42578125" customWidth="1"/>
  </cols>
  <sheetData>
    <row r="1" spans="1:3" ht="24">
      <c r="A1" s="64" t="s">
        <v>4430</v>
      </c>
      <c r="B1" s="64" t="s">
        <v>4431</v>
      </c>
      <c r="C1" s="64" t="s">
        <v>4432</v>
      </c>
    </row>
    <row r="2" spans="1:3" ht="40.5" customHeight="1">
      <c r="A2" s="65" t="s">
        <v>4433</v>
      </c>
      <c r="B2" s="66" t="s">
        <v>4434</v>
      </c>
      <c r="C2" s="67" t="s">
        <v>4435</v>
      </c>
    </row>
    <row r="3" spans="1:3" ht="34.5" customHeight="1">
      <c r="A3" s="68" t="s">
        <v>4436</v>
      </c>
      <c r="B3" s="21" t="s">
        <v>4437</v>
      </c>
      <c r="C3" s="69" t="s">
        <v>4438</v>
      </c>
    </row>
    <row r="4" spans="1:3" ht="31.5" customHeight="1">
      <c r="A4" s="65" t="s">
        <v>4439</v>
      </c>
      <c r="B4" s="66" t="s">
        <v>4440</v>
      </c>
      <c r="C4" s="67" t="s">
        <v>4441</v>
      </c>
    </row>
    <row r="5" spans="1:3" ht="33" customHeight="1">
      <c r="A5" s="68" t="s">
        <v>4442</v>
      </c>
      <c r="B5" s="21" t="s">
        <v>4443</v>
      </c>
      <c r="C5" s="69" t="s">
        <v>4444</v>
      </c>
    </row>
    <row r="6" spans="1:3" ht="37.5" customHeight="1">
      <c r="A6" s="65" t="s">
        <v>4445</v>
      </c>
      <c r="B6" s="66" t="s">
        <v>4446</v>
      </c>
      <c r="C6" s="67" t="s">
        <v>4447</v>
      </c>
    </row>
    <row r="7" spans="1:3" ht="27.75" customHeight="1">
      <c r="A7" s="68" t="s">
        <v>4448</v>
      </c>
      <c r="B7" s="21" t="s">
        <v>4449</v>
      </c>
      <c r="C7" s="69" t="s">
        <v>4450</v>
      </c>
    </row>
    <row r="8" spans="1:3" ht="56.25" customHeight="1">
      <c r="A8" s="65" t="s">
        <v>4451</v>
      </c>
      <c r="B8" s="66" t="s">
        <v>4452</v>
      </c>
      <c r="C8" s="67"/>
    </row>
    <row r="9" spans="1:3" ht="52.5" customHeight="1">
      <c r="A9" s="68" t="s">
        <v>4453</v>
      </c>
      <c r="B9" s="21" t="s">
        <v>4454</v>
      </c>
      <c r="C9" s="69" t="s">
        <v>4455</v>
      </c>
    </row>
    <row r="10" spans="1:3" ht="43.5" customHeight="1">
      <c r="A10" s="65" t="s">
        <v>4456</v>
      </c>
      <c r="B10" s="66" t="s">
        <v>4457</v>
      </c>
      <c r="C10" s="67"/>
    </row>
    <row r="11" spans="1:3" ht="47.25" customHeight="1">
      <c r="A11" s="68" t="s">
        <v>4458</v>
      </c>
      <c r="B11" s="21" t="s">
        <v>4459</v>
      </c>
      <c r="C11" s="69" t="s">
        <v>4460</v>
      </c>
    </row>
    <row r="12" spans="1:3" ht="34.5" customHeight="1">
      <c r="A12" s="65" t="s">
        <v>4461</v>
      </c>
      <c r="B12" s="66" t="s">
        <v>4462</v>
      </c>
      <c r="C12" s="67"/>
    </row>
    <row r="13" spans="1:3" ht="33.75" customHeight="1">
      <c r="A13" s="68" t="s">
        <v>4463</v>
      </c>
      <c r="B13" s="21" t="s">
        <v>4464</v>
      </c>
      <c r="C13" s="69" t="s">
        <v>4465</v>
      </c>
    </row>
    <row r="14" spans="1:3" ht="24.75" customHeight="1">
      <c r="A14" s="65" t="s">
        <v>4466</v>
      </c>
      <c r="B14" s="66" t="s">
        <v>4467</v>
      </c>
      <c r="C14" s="67" t="s">
        <v>4468</v>
      </c>
    </row>
    <row r="15" spans="1:3" ht="38.25" customHeight="1">
      <c r="A15" s="68" t="s">
        <v>4469</v>
      </c>
      <c r="B15" s="21" t="s">
        <v>4470</v>
      </c>
      <c r="C15" s="69"/>
    </row>
    <row r="16" spans="1:3" ht="36.75" customHeight="1">
      <c r="A16" s="65" t="s">
        <v>4471</v>
      </c>
      <c r="B16" s="66" t="s">
        <v>4472</v>
      </c>
      <c r="C16" s="67" t="s">
        <v>4473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2026-06-24T05:18:40Z</dcterms:created>
  <dcterms:modified xsi:type="dcterms:W3CDTF">2026-08-14T16:59:42Z</dcterms:modified>
  <cp:category/>
  <cp:contentStatus/>
</cp:coreProperties>
</file>